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5.xml" ContentType="application/vnd.openxmlformats-officedocument.spreadsheetml.table+xml"/>
  <Override PartName="/xl/drawings/drawing12.xml" ContentType="application/vnd.openxmlformats-officedocument.drawing+xml"/>
  <Override PartName="/xl/tables/table6.xml" ContentType="application/vnd.openxmlformats-officedocument.spreadsheetml.table+xml"/>
  <Override PartName="/xl/drawings/drawing13.xml" ContentType="application/vnd.openxmlformats-officedocument.drawing+xml"/>
  <Override PartName="/xl/tables/table7.xml" ContentType="application/vnd.openxmlformats-officedocument.spreadsheetml.table+xml"/>
  <Override PartName="/xl/drawings/drawing1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raf\OneDrive\Desktop\TA 2\Topik 1- Asuransi Malaria\Data\Process Data\Angola\New\"/>
    </mc:Choice>
  </mc:AlternateContent>
  <xr:revisionPtr revIDLastSave="0" documentId="13_ncr:1_{6DC2E5EA-9647-4F6D-A278-32603964A64F}" xr6:coauthVersionLast="47" xr6:coauthVersionMax="47" xr10:uidLastSave="{00000000-0000-0000-0000-000000000000}"/>
  <bookViews>
    <workbookView xWindow="-108" yWindow="-108" windowWidth="23256" windowHeight="12456" tabRatio="724" firstSheet="2" activeTab="10" xr2:uid="{00000000-000D-0000-FFFF-FFFF00000000}"/>
  </bookViews>
  <sheets>
    <sheet name="qx Malaria" sheetId="1" state="hidden" r:id="rId1"/>
    <sheet name="mu Malaria" sheetId="22" r:id="rId2"/>
    <sheet name="Life Table" sheetId="15" r:id="rId3"/>
    <sheet name="qx (1)" sheetId="24" state="hidden" r:id="rId4"/>
    <sheet name="qx (1) proccess" sheetId="30" r:id="rId5"/>
    <sheet name="qx(1) cambodia" sheetId="16" state="hidden" r:id="rId6"/>
    <sheet name="mu cambodia" sheetId="17" state="hidden" r:id="rId7"/>
    <sheet name="qx cambodia" sheetId="21" state="hidden" r:id="rId8"/>
    <sheet name="mu (1) a" sheetId="32" r:id="rId9"/>
    <sheet name="mu (tau) a" sheetId="28" r:id="rId10"/>
    <sheet name="qx (1) a" sheetId="33" r:id="rId11"/>
    <sheet name="qx (tau) a" sheetId="27" r:id="rId12"/>
    <sheet name="lx angola" sheetId="18" r:id="rId13"/>
    <sheet name="PSD a" sheetId="29" r:id="rId14"/>
    <sheet name="selisih mu" sheetId="35" r:id="rId15"/>
    <sheet name="selisih qx" sheetId="36" r:id="rId16"/>
    <sheet name="Premi SD cambodia" sheetId="6" state="hidden" r:id="rId17"/>
    <sheet name="cambodia" sheetId="7" state="hidden" r:id="rId18"/>
    <sheet name="angola" sheetId="5" state="hidden" r:id="rId19"/>
    <sheet name="nigeria" sheetId="8" state="hidden" r:id="rId20"/>
    <sheet name="Premi Cambodia" sheetId="9" state="hidden" r:id="rId21"/>
    <sheet name="mu (1) cambodia" sheetId="10" state="hidden" r:id="rId22"/>
  </sheets>
  <externalReferences>
    <externalReference r:id="rId2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30" l="1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9" i="30"/>
  <c r="AQ103" i="33"/>
  <c r="AQ102" i="33"/>
  <c r="C102" i="33"/>
  <c r="D102" i="33"/>
  <c r="E102" i="33"/>
  <c r="F102" i="33"/>
  <c r="G102" i="33"/>
  <c r="H102" i="33"/>
  <c r="I102" i="33"/>
  <c r="J102" i="33"/>
  <c r="K102" i="33"/>
  <c r="L102" i="33"/>
  <c r="M102" i="33"/>
  <c r="N102" i="33"/>
  <c r="O102" i="33"/>
  <c r="P102" i="33"/>
  <c r="Q102" i="33"/>
  <c r="R102" i="33"/>
  <c r="S102" i="33"/>
  <c r="T102" i="33"/>
  <c r="U102" i="33"/>
  <c r="V102" i="33"/>
  <c r="W102" i="33"/>
  <c r="X102" i="33"/>
  <c r="Y102" i="33"/>
  <c r="Z102" i="33"/>
  <c r="AA102" i="33"/>
  <c r="AB102" i="33"/>
  <c r="AC102" i="33"/>
  <c r="AD102" i="33"/>
  <c r="AE102" i="33"/>
  <c r="AF102" i="33"/>
  <c r="AG102" i="33"/>
  <c r="AH102" i="33"/>
  <c r="AI102" i="33"/>
  <c r="AJ102" i="33"/>
  <c r="AK102" i="33"/>
  <c r="AL102" i="33"/>
  <c r="AM102" i="33"/>
  <c r="AN102" i="33"/>
  <c r="AO102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Q103" i="33"/>
  <c r="R103" i="33"/>
  <c r="S103" i="33"/>
  <c r="T103" i="33"/>
  <c r="U103" i="33"/>
  <c r="V103" i="33"/>
  <c r="W103" i="33"/>
  <c r="X103" i="33"/>
  <c r="Y103" i="33"/>
  <c r="Z103" i="33"/>
  <c r="AA103" i="33"/>
  <c r="AB103" i="33"/>
  <c r="AC103" i="33"/>
  <c r="AD103" i="33"/>
  <c r="AE103" i="33"/>
  <c r="AF103" i="33"/>
  <c r="AG103" i="33"/>
  <c r="AH103" i="33"/>
  <c r="AI103" i="33"/>
  <c r="AJ103" i="33"/>
  <c r="AK103" i="33"/>
  <c r="AL103" i="33"/>
  <c r="AM103" i="33"/>
  <c r="AN103" i="33"/>
  <c r="AO103" i="33"/>
  <c r="B103" i="33"/>
  <c r="B102" i="33"/>
  <c r="AQ103" i="27"/>
  <c r="AQ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R102" i="27"/>
  <c r="S102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AL102" i="27"/>
  <c r="AM102" i="27"/>
  <c r="AN102" i="27"/>
  <c r="AO102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R103" i="27"/>
  <c r="S103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M103" i="27"/>
  <c r="AN103" i="27"/>
  <c r="AO103" i="27"/>
  <c r="B103" i="27"/>
  <c r="B102" i="27"/>
  <c r="B3" i="35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B4" i="35"/>
  <c r="C4" i="35"/>
  <c r="D4" i="35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U4" i="35"/>
  <c r="V4" i="35"/>
  <c r="W4" i="35"/>
  <c r="X4" i="35"/>
  <c r="Y4" i="35"/>
  <c r="Z4" i="35"/>
  <c r="AA4" i="35"/>
  <c r="AB4" i="35"/>
  <c r="AC4" i="35"/>
  <c r="AD4" i="35"/>
  <c r="AE4" i="35"/>
  <c r="B5" i="35"/>
  <c r="C5" i="35"/>
  <c r="D5" i="35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B6" i="35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U6" i="35"/>
  <c r="V6" i="35"/>
  <c r="W6" i="35"/>
  <c r="X6" i="35"/>
  <c r="Y6" i="35"/>
  <c r="Z6" i="35"/>
  <c r="AA6" i="35"/>
  <c r="AB6" i="35"/>
  <c r="AC6" i="35"/>
  <c r="AD6" i="35"/>
  <c r="AE6" i="35"/>
  <c r="B7" i="35"/>
  <c r="C7" i="35"/>
  <c r="D7" i="35"/>
  <c r="E7" i="35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B8" i="35"/>
  <c r="C8" i="35"/>
  <c r="D8" i="35"/>
  <c r="E8" i="35"/>
  <c r="F8" i="35"/>
  <c r="G8" i="35"/>
  <c r="H8" i="35"/>
  <c r="I8" i="35"/>
  <c r="J8" i="35"/>
  <c r="K8" i="35"/>
  <c r="L8" i="35"/>
  <c r="M8" i="35"/>
  <c r="N8" i="35"/>
  <c r="O8" i="35"/>
  <c r="P8" i="35"/>
  <c r="Q8" i="35"/>
  <c r="R8" i="35"/>
  <c r="S8" i="35"/>
  <c r="T8" i="35"/>
  <c r="U8" i="35"/>
  <c r="V8" i="35"/>
  <c r="W8" i="35"/>
  <c r="X8" i="35"/>
  <c r="Y8" i="35"/>
  <c r="Z8" i="35"/>
  <c r="AA8" i="35"/>
  <c r="AB8" i="35"/>
  <c r="AC8" i="35"/>
  <c r="AD8" i="35"/>
  <c r="AE8" i="35"/>
  <c r="B9" i="35"/>
  <c r="C9" i="35"/>
  <c r="D9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B10" i="35"/>
  <c r="C10" i="35"/>
  <c r="D10" i="35"/>
  <c r="E10" i="35"/>
  <c r="F10" i="35"/>
  <c r="G10" i="35"/>
  <c r="H10" i="35"/>
  <c r="I10" i="35"/>
  <c r="J10" i="35"/>
  <c r="K10" i="35"/>
  <c r="L10" i="35"/>
  <c r="M10" i="35"/>
  <c r="N10" i="35"/>
  <c r="O10" i="35"/>
  <c r="P10" i="35"/>
  <c r="Q10" i="35"/>
  <c r="R10" i="35"/>
  <c r="S10" i="35"/>
  <c r="T10" i="35"/>
  <c r="U10" i="35"/>
  <c r="V10" i="35"/>
  <c r="W10" i="35"/>
  <c r="X10" i="35"/>
  <c r="Y10" i="35"/>
  <c r="Z10" i="35"/>
  <c r="AA10" i="35"/>
  <c r="AB10" i="35"/>
  <c r="AC10" i="35"/>
  <c r="AD10" i="35"/>
  <c r="AE10" i="35"/>
  <c r="B11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B12" i="35"/>
  <c r="C12" i="35"/>
  <c r="D12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AD12" i="35"/>
  <c r="AE12" i="35"/>
  <c r="B13" i="35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AD13" i="35"/>
  <c r="AE13" i="35"/>
  <c r="B14" i="35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AD14" i="35"/>
  <c r="AE14" i="35"/>
  <c r="B15" i="35"/>
  <c r="C15" i="35"/>
  <c r="D15" i="35"/>
  <c r="E15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AD15" i="35"/>
  <c r="AE15" i="35"/>
  <c r="B16" i="35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AD16" i="35"/>
  <c r="AE16" i="35"/>
  <c r="B17" i="35"/>
  <c r="C17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AD17" i="35"/>
  <c r="AE17" i="35"/>
  <c r="B18" i="35"/>
  <c r="C18" i="35"/>
  <c r="D18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AD18" i="35"/>
  <c r="AE18" i="35"/>
  <c r="B19" i="35"/>
  <c r="C19" i="35"/>
  <c r="D19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AD19" i="35"/>
  <c r="AE19" i="35"/>
  <c r="B20" i="35"/>
  <c r="C20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AD20" i="35"/>
  <c r="AE20" i="35"/>
  <c r="B21" i="35"/>
  <c r="C21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AD21" i="35"/>
  <c r="AE21" i="35"/>
  <c r="B22" i="35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AD22" i="35"/>
  <c r="AE22" i="35"/>
  <c r="B23" i="35"/>
  <c r="C23" i="35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AD23" i="35"/>
  <c r="AE23" i="35"/>
  <c r="B24" i="35"/>
  <c r="C24" i="35"/>
  <c r="D24" i="35"/>
  <c r="E24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AD24" i="35"/>
  <c r="AE24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AD25" i="35"/>
  <c r="AE25" i="35"/>
  <c r="B26" i="35"/>
  <c r="C26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AD26" i="35"/>
  <c r="AE26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AD27" i="35"/>
  <c r="AE27" i="35"/>
  <c r="B28" i="35"/>
  <c r="C28" i="35"/>
  <c r="D28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AD28" i="35"/>
  <c r="AE28" i="35"/>
  <c r="B29" i="35"/>
  <c r="C29" i="35"/>
  <c r="D29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AD29" i="35"/>
  <c r="AE29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B31" i="35"/>
  <c r="C31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AD31" i="35"/>
  <c r="AE31" i="35"/>
  <c r="B32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B33" i="35"/>
  <c r="C33" i="35"/>
  <c r="D33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AD33" i="35"/>
  <c r="AE33" i="35"/>
  <c r="B34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B35" i="35"/>
  <c r="C35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AD35" i="35"/>
  <c r="AE35" i="35"/>
  <c r="B36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AD37" i="35"/>
  <c r="AE37" i="35"/>
  <c r="B38" i="35"/>
  <c r="C38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AD38" i="35"/>
  <c r="AE38" i="35"/>
  <c r="B39" i="35"/>
  <c r="C39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AD39" i="35"/>
  <c r="AE39" i="35"/>
  <c r="B40" i="35"/>
  <c r="C40" i="35"/>
  <c r="D40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AD40" i="35"/>
  <c r="AE40" i="35"/>
  <c r="B41" i="35"/>
  <c r="C41" i="35"/>
  <c r="D41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AD41" i="35"/>
  <c r="AE41" i="35"/>
  <c r="B42" i="35"/>
  <c r="C42" i="35"/>
  <c r="D42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AD42" i="35"/>
  <c r="AE42" i="35"/>
  <c r="B43" i="35"/>
  <c r="C4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R43" i="35"/>
  <c r="S43" i="35"/>
  <c r="T43" i="35"/>
  <c r="U43" i="35"/>
  <c r="V43" i="35"/>
  <c r="W43" i="35"/>
  <c r="X43" i="35"/>
  <c r="Y43" i="35"/>
  <c r="Z43" i="35"/>
  <c r="AA43" i="35"/>
  <c r="AB43" i="35"/>
  <c r="AC43" i="35"/>
  <c r="AD43" i="35"/>
  <c r="AE43" i="35"/>
  <c r="B44" i="35"/>
  <c r="C44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Z44" i="35"/>
  <c r="AA44" i="35"/>
  <c r="AB44" i="35"/>
  <c r="AC44" i="35"/>
  <c r="AD44" i="35"/>
  <c r="AE44" i="35"/>
  <c r="B45" i="35"/>
  <c r="C45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AD45" i="35"/>
  <c r="AE45" i="35"/>
  <c r="B46" i="35"/>
  <c r="C46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Z46" i="35"/>
  <c r="AA46" i="35"/>
  <c r="AB46" i="35"/>
  <c r="AC46" i="35"/>
  <c r="AD46" i="35"/>
  <c r="AE46" i="35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U47" i="35"/>
  <c r="V47" i="35"/>
  <c r="W47" i="35"/>
  <c r="X47" i="35"/>
  <c r="Y47" i="35"/>
  <c r="Z47" i="35"/>
  <c r="AA47" i="35"/>
  <c r="AB47" i="35"/>
  <c r="AC47" i="35"/>
  <c r="AD47" i="35"/>
  <c r="AE47" i="35"/>
  <c r="B48" i="35"/>
  <c r="C48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AD48" i="35"/>
  <c r="AE48" i="35"/>
  <c r="B49" i="35"/>
  <c r="C49" i="35"/>
  <c r="D49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Z49" i="35"/>
  <c r="AA49" i="35"/>
  <c r="AB49" i="35"/>
  <c r="AC49" i="35"/>
  <c r="AD49" i="35"/>
  <c r="AE49" i="35"/>
  <c r="B50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V50" i="35"/>
  <c r="W50" i="35"/>
  <c r="X50" i="35"/>
  <c r="Y50" i="35"/>
  <c r="Z50" i="35"/>
  <c r="AA50" i="35"/>
  <c r="AB50" i="35"/>
  <c r="AC50" i="35"/>
  <c r="AD50" i="35"/>
  <c r="AE50" i="35"/>
  <c r="B51" i="35"/>
  <c r="C51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AD51" i="35"/>
  <c r="AE51" i="35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Z52" i="35"/>
  <c r="AA52" i="35"/>
  <c r="AB52" i="35"/>
  <c r="AC52" i="35"/>
  <c r="AD52" i="35"/>
  <c r="AE52" i="35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AD53" i="35"/>
  <c r="AE53" i="35"/>
  <c r="B54" i="35"/>
  <c r="C54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Z54" i="35"/>
  <c r="AA54" i="35"/>
  <c r="AB54" i="35"/>
  <c r="AC54" i="35"/>
  <c r="AD54" i="35"/>
  <c r="AE54" i="35"/>
  <c r="B55" i="35"/>
  <c r="C55" i="35"/>
  <c r="D55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U55" i="35"/>
  <c r="V55" i="35"/>
  <c r="W55" i="35"/>
  <c r="X55" i="35"/>
  <c r="Y55" i="35"/>
  <c r="Z55" i="35"/>
  <c r="AA55" i="35"/>
  <c r="AB55" i="35"/>
  <c r="AC55" i="35"/>
  <c r="AD55" i="35"/>
  <c r="AE55" i="35"/>
  <c r="B56" i="35"/>
  <c r="C56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Z56" i="35"/>
  <c r="AA56" i="35"/>
  <c r="AB56" i="35"/>
  <c r="AC56" i="35"/>
  <c r="AD56" i="35"/>
  <c r="AE56" i="35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U57" i="35"/>
  <c r="V57" i="35"/>
  <c r="W57" i="35"/>
  <c r="X57" i="35"/>
  <c r="Y57" i="35"/>
  <c r="Z57" i="35"/>
  <c r="AA57" i="35"/>
  <c r="AB57" i="35"/>
  <c r="AC57" i="35"/>
  <c r="AD57" i="35"/>
  <c r="AE57" i="35"/>
  <c r="B58" i="35"/>
  <c r="C58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U58" i="35"/>
  <c r="V58" i="35"/>
  <c r="W58" i="35"/>
  <c r="X58" i="35"/>
  <c r="Y58" i="35"/>
  <c r="Z58" i="35"/>
  <c r="AA58" i="35"/>
  <c r="AB58" i="35"/>
  <c r="AC58" i="35"/>
  <c r="AD58" i="35"/>
  <c r="AE58" i="35"/>
  <c r="B59" i="35"/>
  <c r="C59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T59" i="35"/>
  <c r="U59" i="35"/>
  <c r="V59" i="35"/>
  <c r="W59" i="35"/>
  <c r="X59" i="35"/>
  <c r="Y59" i="35"/>
  <c r="Z59" i="35"/>
  <c r="AA59" i="35"/>
  <c r="AB59" i="35"/>
  <c r="AC59" i="35"/>
  <c r="AD59" i="35"/>
  <c r="AE59" i="35"/>
  <c r="B60" i="35"/>
  <c r="C60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U60" i="35"/>
  <c r="V60" i="35"/>
  <c r="W60" i="35"/>
  <c r="X60" i="35"/>
  <c r="Y60" i="35"/>
  <c r="Z60" i="35"/>
  <c r="AA60" i="35"/>
  <c r="AB60" i="35"/>
  <c r="AC60" i="35"/>
  <c r="AD60" i="35"/>
  <c r="AE60" i="35"/>
  <c r="B61" i="35"/>
  <c r="C61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AC61" i="35"/>
  <c r="AD61" i="35"/>
  <c r="AE61" i="35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AD62" i="35"/>
  <c r="AE62" i="35"/>
  <c r="B63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AD63" i="35"/>
  <c r="AE63" i="35"/>
  <c r="B64" i="35"/>
  <c r="C64" i="35"/>
  <c r="D64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AD64" i="35"/>
  <c r="AE64" i="35"/>
  <c r="B65" i="35"/>
  <c r="C65" i="35"/>
  <c r="D65" i="35"/>
  <c r="E65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AD65" i="35"/>
  <c r="AE65" i="35"/>
  <c r="B66" i="35"/>
  <c r="C66" i="35"/>
  <c r="D66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AD66" i="35"/>
  <c r="AE66" i="35"/>
  <c r="B67" i="35"/>
  <c r="C67" i="35"/>
  <c r="D67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U67" i="35"/>
  <c r="V67" i="35"/>
  <c r="W67" i="35"/>
  <c r="X67" i="35"/>
  <c r="Y67" i="35"/>
  <c r="Z67" i="35"/>
  <c r="AA67" i="35"/>
  <c r="AB67" i="35"/>
  <c r="AC67" i="35"/>
  <c r="AD67" i="35"/>
  <c r="AE67" i="35"/>
  <c r="B68" i="35"/>
  <c r="C68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Z68" i="35"/>
  <c r="AA68" i="35"/>
  <c r="AB68" i="35"/>
  <c r="AC68" i="35"/>
  <c r="AD68" i="35"/>
  <c r="AE68" i="35"/>
  <c r="B69" i="35"/>
  <c r="C69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Z69" i="35"/>
  <c r="AA69" i="35"/>
  <c r="AB69" i="35"/>
  <c r="AC69" i="35"/>
  <c r="AD69" i="35"/>
  <c r="AE69" i="35"/>
  <c r="B70" i="35"/>
  <c r="C70" i="35"/>
  <c r="D70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U70" i="35"/>
  <c r="V70" i="35"/>
  <c r="W70" i="35"/>
  <c r="X70" i="35"/>
  <c r="Y70" i="35"/>
  <c r="Z70" i="35"/>
  <c r="AA70" i="35"/>
  <c r="AB70" i="35"/>
  <c r="AC70" i="35"/>
  <c r="AD70" i="35"/>
  <c r="AE70" i="35"/>
  <c r="B71" i="35"/>
  <c r="C71" i="35"/>
  <c r="D71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Z71" i="35"/>
  <c r="AA71" i="35"/>
  <c r="AB71" i="35"/>
  <c r="AC71" i="35"/>
  <c r="AD71" i="35"/>
  <c r="AE71" i="35"/>
  <c r="B72" i="35"/>
  <c r="C72" i="35"/>
  <c r="D72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U72" i="35"/>
  <c r="V72" i="35"/>
  <c r="W72" i="35"/>
  <c r="X72" i="35"/>
  <c r="Y72" i="35"/>
  <c r="Z72" i="35"/>
  <c r="AA72" i="35"/>
  <c r="AB72" i="35"/>
  <c r="AC72" i="35"/>
  <c r="AD72" i="35"/>
  <c r="AE72" i="35"/>
  <c r="B73" i="35"/>
  <c r="C73" i="35"/>
  <c r="D73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Z73" i="35"/>
  <c r="AA73" i="35"/>
  <c r="AB73" i="35"/>
  <c r="AC73" i="35"/>
  <c r="AD73" i="35"/>
  <c r="AE73" i="35"/>
  <c r="B74" i="35"/>
  <c r="C74" i="35"/>
  <c r="D74" i="35"/>
  <c r="E74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U74" i="35"/>
  <c r="V74" i="35"/>
  <c r="W74" i="35"/>
  <c r="X74" i="35"/>
  <c r="Y74" i="35"/>
  <c r="Z74" i="35"/>
  <c r="AA74" i="35"/>
  <c r="AB74" i="35"/>
  <c r="AC74" i="35"/>
  <c r="AD74" i="35"/>
  <c r="AE74" i="35"/>
  <c r="B75" i="35"/>
  <c r="C75" i="35"/>
  <c r="D75" i="35"/>
  <c r="E75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R75" i="35"/>
  <c r="S75" i="35"/>
  <c r="T75" i="35"/>
  <c r="U75" i="35"/>
  <c r="V75" i="35"/>
  <c r="W75" i="35"/>
  <c r="X75" i="35"/>
  <c r="Y75" i="35"/>
  <c r="Z75" i="35"/>
  <c r="AA75" i="35"/>
  <c r="AB75" i="35"/>
  <c r="AC75" i="35"/>
  <c r="AD75" i="35"/>
  <c r="AE75" i="35"/>
  <c r="B76" i="35"/>
  <c r="C76" i="35"/>
  <c r="D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Z76" i="35"/>
  <c r="AA76" i="35"/>
  <c r="AB76" i="35"/>
  <c r="AC76" i="35"/>
  <c r="AD76" i="35"/>
  <c r="AE76" i="35"/>
  <c r="B77" i="35"/>
  <c r="C77" i="35"/>
  <c r="D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Z77" i="35"/>
  <c r="AA77" i="35"/>
  <c r="AB77" i="35"/>
  <c r="AC77" i="35"/>
  <c r="AD77" i="35"/>
  <c r="AE77" i="35"/>
  <c r="B78" i="35"/>
  <c r="C78" i="35"/>
  <c r="D78" i="35"/>
  <c r="E78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R78" i="35"/>
  <c r="S78" i="35"/>
  <c r="T78" i="35"/>
  <c r="U78" i="35"/>
  <c r="V78" i="35"/>
  <c r="W78" i="35"/>
  <c r="X78" i="35"/>
  <c r="Y78" i="35"/>
  <c r="Z78" i="35"/>
  <c r="AA78" i="35"/>
  <c r="AB78" i="35"/>
  <c r="AC78" i="35"/>
  <c r="AD78" i="35"/>
  <c r="AE78" i="35"/>
  <c r="B79" i="35"/>
  <c r="C79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U79" i="35"/>
  <c r="V79" i="35"/>
  <c r="W79" i="35"/>
  <c r="X79" i="35"/>
  <c r="Y79" i="35"/>
  <c r="Z79" i="35"/>
  <c r="AA79" i="35"/>
  <c r="AB79" i="35"/>
  <c r="AC79" i="35"/>
  <c r="AD79" i="35"/>
  <c r="AE79" i="35"/>
  <c r="B80" i="35"/>
  <c r="C80" i="35"/>
  <c r="D80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U80" i="35"/>
  <c r="V80" i="35"/>
  <c r="W80" i="35"/>
  <c r="X80" i="35"/>
  <c r="Y80" i="35"/>
  <c r="Z80" i="35"/>
  <c r="AA80" i="35"/>
  <c r="AB80" i="35"/>
  <c r="AC80" i="35"/>
  <c r="AD80" i="35"/>
  <c r="AE80" i="35"/>
  <c r="B81" i="35"/>
  <c r="C81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T81" i="35"/>
  <c r="U81" i="35"/>
  <c r="V81" i="35"/>
  <c r="W81" i="35"/>
  <c r="X81" i="35"/>
  <c r="Y81" i="35"/>
  <c r="Z81" i="35"/>
  <c r="AA81" i="35"/>
  <c r="AB81" i="35"/>
  <c r="AC81" i="35"/>
  <c r="AD81" i="35"/>
  <c r="AE81" i="35"/>
  <c r="B82" i="35"/>
  <c r="C82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U82" i="35"/>
  <c r="V82" i="35"/>
  <c r="W82" i="35"/>
  <c r="X82" i="35"/>
  <c r="Y82" i="35"/>
  <c r="Z82" i="35"/>
  <c r="AA82" i="35"/>
  <c r="AB82" i="35"/>
  <c r="AC82" i="35"/>
  <c r="AD82" i="35"/>
  <c r="AE82" i="35"/>
  <c r="B83" i="35"/>
  <c r="C83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U83" i="35"/>
  <c r="V83" i="35"/>
  <c r="W83" i="35"/>
  <c r="X83" i="35"/>
  <c r="Y83" i="35"/>
  <c r="Z83" i="35"/>
  <c r="AA83" i="35"/>
  <c r="AB83" i="35"/>
  <c r="AC83" i="35"/>
  <c r="AD83" i="35"/>
  <c r="AE83" i="35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U84" i="35"/>
  <c r="V84" i="35"/>
  <c r="W84" i="35"/>
  <c r="X84" i="35"/>
  <c r="Y84" i="35"/>
  <c r="Z84" i="35"/>
  <c r="AA84" i="35"/>
  <c r="AB84" i="35"/>
  <c r="AC84" i="35"/>
  <c r="AD84" i="35"/>
  <c r="AE84" i="35"/>
  <c r="B85" i="35"/>
  <c r="C85" i="35"/>
  <c r="D85" i="35"/>
  <c r="E85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U85" i="35"/>
  <c r="V85" i="35"/>
  <c r="W85" i="35"/>
  <c r="X85" i="35"/>
  <c r="Y85" i="35"/>
  <c r="Z85" i="35"/>
  <c r="AA85" i="35"/>
  <c r="AB85" i="35"/>
  <c r="AC85" i="35"/>
  <c r="AD85" i="35"/>
  <c r="AE85" i="35"/>
  <c r="B86" i="35"/>
  <c r="C86" i="35"/>
  <c r="D86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Z86" i="35"/>
  <c r="AA86" i="35"/>
  <c r="AB86" i="35"/>
  <c r="AC86" i="35"/>
  <c r="AD86" i="35"/>
  <c r="AE86" i="35"/>
  <c r="B87" i="35"/>
  <c r="C87" i="35"/>
  <c r="D87" i="35"/>
  <c r="E87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R87" i="35"/>
  <c r="S87" i="35"/>
  <c r="T87" i="35"/>
  <c r="U87" i="35"/>
  <c r="V87" i="35"/>
  <c r="W87" i="35"/>
  <c r="X87" i="35"/>
  <c r="Y87" i="35"/>
  <c r="Z87" i="35"/>
  <c r="AA87" i="35"/>
  <c r="AB87" i="35"/>
  <c r="AC87" i="35"/>
  <c r="AD87" i="35"/>
  <c r="AE87" i="35"/>
  <c r="B88" i="35"/>
  <c r="C88" i="35"/>
  <c r="D88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Z88" i="35"/>
  <c r="AA88" i="35"/>
  <c r="AB88" i="35"/>
  <c r="AC88" i="35"/>
  <c r="AD88" i="35"/>
  <c r="AE88" i="35"/>
  <c r="B89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AD89" i="35"/>
  <c r="AE89" i="35"/>
  <c r="B90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AD90" i="35"/>
  <c r="AE90" i="35"/>
  <c r="B91" i="35"/>
  <c r="C91" i="35"/>
  <c r="D91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U91" i="35"/>
  <c r="V91" i="35"/>
  <c r="W91" i="35"/>
  <c r="X91" i="35"/>
  <c r="Y91" i="35"/>
  <c r="Z91" i="35"/>
  <c r="AA91" i="35"/>
  <c r="AB91" i="35"/>
  <c r="AC91" i="35"/>
  <c r="AD91" i="35"/>
  <c r="AE91" i="35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A92" i="35"/>
  <c r="AB92" i="35"/>
  <c r="AC92" i="35"/>
  <c r="AD92" i="35"/>
  <c r="AE92" i="35"/>
  <c r="B93" i="35"/>
  <c r="C93" i="35"/>
  <c r="D93" i="35"/>
  <c r="E93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R93" i="35"/>
  <c r="S93" i="35"/>
  <c r="T93" i="35"/>
  <c r="U93" i="35"/>
  <c r="V93" i="35"/>
  <c r="W93" i="35"/>
  <c r="X93" i="35"/>
  <c r="Y93" i="35"/>
  <c r="Z93" i="35"/>
  <c r="AA93" i="35"/>
  <c r="AB93" i="35"/>
  <c r="AC93" i="35"/>
  <c r="AD93" i="35"/>
  <c r="AE93" i="35"/>
  <c r="B94" i="35"/>
  <c r="C94" i="35"/>
  <c r="D94" i="35"/>
  <c r="E94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R94" i="35"/>
  <c r="S94" i="35"/>
  <c r="T94" i="35"/>
  <c r="U94" i="35"/>
  <c r="V94" i="35"/>
  <c r="W94" i="35"/>
  <c r="X94" i="35"/>
  <c r="Y94" i="35"/>
  <c r="Z94" i="35"/>
  <c r="AA94" i="35"/>
  <c r="AB94" i="35"/>
  <c r="AC94" i="35"/>
  <c r="AD94" i="35"/>
  <c r="AE94" i="35"/>
  <c r="B95" i="35"/>
  <c r="C95" i="35"/>
  <c r="D95" i="35"/>
  <c r="E95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R95" i="35"/>
  <c r="S95" i="35"/>
  <c r="T95" i="35"/>
  <c r="U95" i="35"/>
  <c r="V95" i="35"/>
  <c r="W95" i="35"/>
  <c r="X95" i="35"/>
  <c r="Y95" i="35"/>
  <c r="Z95" i="35"/>
  <c r="AA95" i="35"/>
  <c r="AB95" i="35"/>
  <c r="AC95" i="35"/>
  <c r="AD95" i="35"/>
  <c r="AE95" i="35"/>
  <c r="B96" i="35"/>
  <c r="C96" i="35"/>
  <c r="D96" i="35"/>
  <c r="E96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R96" i="35"/>
  <c r="S96" i="35"/>
  <c r="T96" i="35"/>
  <c r="U96" i="35"/>
  <c r="V96" i="35"/>
  <c r="W96" i="35"/>
  <c r="X96" i="35"/>
  <c r="Y96" i="35"/>
  <c r="Z96" i="35"/>
  <c r="AA96" i="35"/>
  <c r="AB96" i="35"/>
  <c r="AC96" i="35"/>
  <c r="AD96" i="35"/>
  <c r="AE96" i="35"/>
  <c r="B97" i="35"/>
  <c r="C97" i="35"/>
  <c r="D97" i="35"/>
  <c r="E97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R97" i="35"/>
  <c r="S97" i="35"/>
  <c r="T97" i="35"/>
  <c r="U97" i="35"/>
  <c r="V97" i="35"/>
  <c r="W97" i="35"/>
  <c r="X97" i="35"/>
  <c r="Y97" i="35"/>
  <c r="Z97" i="35"/>
  <c r="AA97" i="35"/>
  <c r="AB97" i="35"/>
  <c r="AC97" i="35"/>
  <c r="AD97" i="35"/>
  <c r="AE97" i="35"/>
  <c r="B98" i="35"/>
  <c r="C98" i="35"/>
  <c r="D98" i="35"/>
  <c r="E98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U98" i="35"/>
  <c r="V98" i="35"/>
  <c r="W98" i="35"/>
  <c r="X98" i="35"/>
  <c r="Y98" i="35"/>
  <c r="Z98" i="35"/>
  <c r="AA98" i="35"/>
  <c r="AB98" i="35"/>
  <c r="AC98" i="35"/>
  <c r="AD98" i="35"/>
  <c r="AE98" i="35"/>
  <c r="B99" i="35"/>
  <c r="C99" i="35"/>
  <c r="D99" i="35"/>
  <c r="E99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R99" i="35"/>
  <c r="S99" i="35"/>
  <c r="T99" i="35"/>
  <c r="U99" i="35"/>
  <c r="V99" i="35"/>
  <c r="W99" i="35"/>
  <c r="X99" i="35"/>
  <c r="Y99" i="35"/>
  <c r="Z99" i="35"/>
  <c r="AA99" i="35"/>
  <c r="AB99" i="35"/>
  <c r="AC99" i="35"/>
  <c r="AD99" i="35"/>
  <c r="AE99" i="35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AD100" i="35"/>
  <c r="AE100" i="35"/>
  <c r="C2" i="35"/>
  <c r="D2" i="35"/>
  <c r="E2" i="35"/>
  <c r="F2" i="35"/>
  <c r="G2" i="35"/>
  <c r="H2" i="35"/>
  <c r="I2" i="35"/>
  <c r="J2" i="35"/>
  <c r="K2" i="35"/>
  <c r="L2" i="35"/>
  <c r="M2" i="35"/>
  <c r="N2" i="35"/>
  <c r="O2" i="35"/>
  <c r="P2" i="35"/>
  <c r="Q2" i="35"/>
  <c r="R2" i="35"/>
  <c r="S2" i="35"/>
  <c r="T2" i="35"/>
  <c r="U2" i="35"/>
  <c r="V2" i="35"/>
  <c r="W2" i="35"/>
  <c r="X2" i="35"/>
  <c r="Y2" i="35"/>
  <c r="Z2" i="35"/>
  <c r="AA2" i="35"/>
  <c r="AB2" i="35"/>
  <c r="AC2" i="35"/>
  <c r="AD2" i="35"/>
  <c r="AE2" i="35"/>
  <c r="B2" i="35"/>
  <c r="AF98" i="33" l="1"/>
  <c r="AF97" i="33"/>
  <c r="AF94" i="33"/>
  <c r="AF93" i="33"/>
  <c r="AF91" i="33"/>
  <c r="AF90" i="33"/>
  <c r="AF89" i="33"/>
  <c r="AF86" i="33"/>
  <c r="AF85" i="33"/>
  <c r="AF82" i="33"/>
  <c r="AF81" i="33"/>
  <c r="AF78" i="33"/>
  <c r="AF77" i="33"/>
  <c r="AF74" i="33"/>
  <c r="AF73" i="33"/>
  <c r="AF69" i="33"/>
  <c r="AF68" i="33"/>
  <c r="AF67" i="33"/>
  <c r="AF65" i="33"/>
  <c r="AF64" i="33"/>
  <c r="AF63" i="33"/>
  <c r="AF61" i="33"/>
  <c r="AF60" i="33"/>
  <c r="AF59" i="33"/>
  <c r="AF57" i="33"/>
  <c r="AF56" i="33"/>
  <c r="AF55" i="33"/>
  <c r="AF53" i="33"/>
  <c r="AF52" i="33"/>
  <c r="AF51" i="33"/>
  <c r="AF49" i="33"/>
  <c r="AF48" i="33"/>
  <c r="AF47" i="33"/>
  <c r="AF45" i="33"/>
  <c r="AF44" i="33"/>
  <c r="AF43" i="33"/>
  <c r="AF41" i="33"/>
  <c r="AF40" i="33"/>
  <c r="AF39" i="33"/>
  <c r="AF37" i="33"/>
  <c r="AF36" i="33"/>
  <c r="AF35" i="33"/>
  <c r="AF33" i="33"/>
  <c r="AF32" i="33"/>
  <c r="AF31" i="33"/>
  <c r="AF29" i="33"/>
  <c r="AF28" i="33"/>
  <c r="AF27" i="33"/>
  <c r="AF24" i="33"/>
  <c r="AF23" i="33"/>
  <c r="AF22" i="33"/>
  <c r="AF21" i="33"/>
  <c r="AF20" i="33"/>
  <c r="AF19" i="33"/>
  <c r="AF18" i="33"/>
  <c r="AF17" i="33"/>
  <c r="AF16" i="33"/>
  <c r="AF14" i="33"/>
  <c r="AF13" i="33"/>
  <c r="AF12" i="33"/>
  <c r="AF11" i="33"/>
  <c r="AF10" i="33"/>
  <c r="AF9" i="33"/>
  <c r="AF7" i="33"/>
  <c r="AF6" i="33"/>
  <c r="F7921" i="15"/>
  <c r="F7920" i="15"/>
  <c r="F7919" i="15"/>
  <c r="F7918" i="15"/>
  <c r="F7917" i="15"/>
  <c r="F7916" i="15"/>
  <c r="F7915" i="15"/>
  <c r="F7914" i="15"/>
  <c r="F7913" i="15"/>
  <c r="F7912" i="15"/>
  <c r="F7911" i="15"/>
  <c r="F7910" i="15"/>
  <c r="F7909" i="15"/>
  <c r="F7908" i="15"/>
  <c r="F7907" i="15"/>
  <c r="F7906" i="15"/>
  <c r="F7905" i="15"/>
  <c r="F7904" i="15"/>
  <c r="F7903" i="15"/>
  <c r="F7902" i="15"/>
  <c r="F7901" i="15"/>
  <c r="F7900" i="15"/>
  <c r="F7899" i="15"/>
  <c r="F7898" i="15"/>
  <c r="F7897" i="15"/>
  <c r="F7896" i="15"/>
  <c r="F7895" i="15"/>
  <c r="F7894" i="15"/>
  <c r="F7893" i="15"/>
  <c r="F7892" i="15"/>
  <c r="F7891" i="15"/>
  <c r="F7890" i="15"/>
  <c r="F7889" i="15"/>
  <c r="F7888" i="15"/>
  <c r="F7887" i="15"/>
  <c r="F7886" i="15"/>
  <c r="F7885" i="15"/>
  <c r="F7884" i="15"/>
  <c r="F7883" i="15"/>
  <c r="F7882" i="15"/>
  <c r="F7881" i="15"/>
  <c r="F7880" i="15"/>
  <c r="F7879" i="15"/>
  <c r="F7878" i="15"/>
  <c r="F7877" i="15"/>
  <c r="F7876" i="15"/>
  <c r="F7875" i="15"/>
  <c r="F7874" i="15"/>
  <c r="F7873" i="15"/>
  <c r="F7872" i="15"/>
  <c r="F7871" i="15"/>
  <c r="F7870" i="15"/>
  <c r="F7869" i="15"/>
  <c r="F7868" i="15"/>
  <c r="F7867" i="15"/>
  <c r="F7866" i="15"/>
  <c r="F7865" i="15"/>
  <c r="F7864" i="15"/>
  <c r="F7863" i="15"/>
  <c r="F7862" i="15"/>
  <c r="F7861" i="15"/>
  <c r="F7860" i="15"/>
  <c r="F7859" i="15"/>
  <c r="F7858" i="15"/>
  <c r="F7857" i="15"/>
  <c r="F7856" i="15"/>
  <c r="F7855" i="15"/>
  <c r="F7854" i="15"/>
  <c r="F7853" i="15"/>
  <c r="F7852" i="15"/>
  <c r="F7851" i="15"/>
  <c r="F7850" i="15"/>
  <c r="F7849" i="15"/>
  <c r="F7848" i="15"/>
  <c r="F7847" i="15"/>
  <c r="F7846" i="15"/>
  <c r="F7845" i="15"/>
  <c r="F7844" i="15"/>
  <c r="F7843" i="15"/>
  <c r="F7842" i="15"/>
  <c r="F7841" i="15"/>
  <c r="F7840" i="15"/>
  <c r="F7839" i="15"/>
  <c r="F7838" i="15"/>
  <c r="F7837" i="15"/>
  <c r="F7836" i="15"/>
  <c r="F7835" i="15"/>
  <c r="F7834" i="15"/>
  <c r="F7833" i="15"/>
  <c r="F7832" i="15"/>
  <c r="F7831" i="15"/>
  <c r="F7830" i="15"/>
  <c r="F7829" i="15"/>
  <c r="F7828" i="15"/>
  <c r="F7827" i="15"/>
  <c r="F7826" i="15"/>
  <c r="F7825" i="15"/>
  <c r="F7824" i="15"/>
  <c r="C7824" i="15"/>
  <c r="C7825" i="15" s="1"/>
  <c r="C7826" i="15" s="1"/>
  <c r="C7827" i="15" s="1"/>
  <c r="C7828" i="15" s="1"/>
  <c r="C7829" i="15" s="1"/>
  <c r="C7830" i="15" s="1"/>
  <c r="C7831" i="15" s="1"/>
  <c r="C7832" i="15" s="1"/>
  <c r="C7833" i="15" s="1"/>
  <c r="C7834" i="15" s="1"/>
  <c r="C7835" i="15" s="1"/>
  <c r="C7836" i="15" s="1"/>
  <c r="C7837" i="15" s="1"/>
  <c r="C7838" i="15" s="1"/>
  <c r="C7839" i="15" s="1"/>
  <c r="C7840" i="15" s="1"/>
  <c r="C7841" i="15" s="1"/>
  <c r="C7842" i="15" s="1"/>
  <c r="C7843" i="15" s="1"/>
  <c r="C7844" i="15" s="1"/>
  <c r="C7845" i="15" s="1"/>
  <c r="C7846" i="15" s="1"/>
  <c r="C7847" i="15" s="1"/>
  <c r="C7848" i="15" s="1"/>
  <c r="C7849" i="15" s="1"/>
  <c r="C7850" i="15" s="1"/>
  <c r="C7851" i="15" s="1"/>
  <c r="C7852" i="15" s="1"/>
  <c r="C7853" i="15" s="1"/>
  <c r="C7854" i="15" s="1"/>
  <c r="C7855" i="15" s="1"/>
  <c r="C7856" i="15" s="1"/>
  <c r="C7857" i="15" s="1"/>
  <c r="C7858" i="15" s="1"/>
  <c r="C7859" i="15" s="1"/>
  <c r="C7860" i="15" s="1"/>
  <c r="C7861" i="15" s="1"/>
  <c r="C7862" i="15" s="1"/>
  <c r="C7863" i="15" s="1"/>
  <c r="C7864" i="15" s="1"/>
  <c r="C7865" i="15" s="1"/>
  <c r="C7866" i="15" s="1"/>
  <c r="C7867" i="15" s="1"/>
  <c r="C7868" i="15" s="1"/>
  <c r="C7869" i="15" s="1"/>
  <c r="C7870" i="15" s="1"/>
  <c r="C7871" i="15" s="1"/>
  <c r="C7872" i="15" s="1"/>
  <c r="C7873" i="15" s="1"/>
  <c r="C7874" i="15" s="1"/>
  <c r="C7875" i="15" s="1"/>
  <c r="C7876" i="15" s="1"/>
  <c r="C7877" i="15" s="1"/>
  <c r="C7878" i="15" s="1"/>
  <c r="C7879" i="15" s="1"/>
  <c r="C7880" i="15" s="1"/>
  <c r="C7881" i="15" s="1"/>
  <c r="C7882" i="15" s="1"/>
  <c r="C7883" i="15" s="1"/>
  <c r="C7884" i="15" s="1"/>
  <c r="C7885" i="15" s="1"/>
  <c r="C7886" i="15" s="1"/>
  <c r="C7887" i="15" s="1"/>
  <c r="C7888" i="15" s="1"/>
  <c r="C7889" i="15" s="1"/>
  <c r="C7890" i="15" s="1"/>
  <c r="C7891" i="15" s="1"/>
  <c r="C7892" i="15" s="1"/>
  <c r="C7893" i="15" s="1"/>
  <c r="C7894" i="15" s="1"/>
  <c r="C7895" i="15" s="1"/>
  <c r="C7896" i="15" s="1"/>
  <c r="C7897" i="15" s="1"/>
  <c r="C7898" i="15" s="1"/>
  <c r="C7899" i="15" s="1"/>
  <c r="C7900" i="15" s="1"/>
  <c r="C7901" i="15" s="1"/>
  <c r="C7902" i="15" s="1"/>
  <c r="C7903" i="15" s="1"/>
  <c r="C7904" i="15" s="1"/>
  <c r="C7905" i="15" s="1"/>
  <c r="C7906" i="15" s="1"/>
  <c r="C7907" i="15" s="1"/>
  <c r="C7908" i="15" s="1"/>
  <c r="C7909" i="15" s="1"/>
  <c r="C7910" i="15" s="1"/>
  <c r="C7911" i="15" s="1"/>
  <c r="C7912" i="15" s="1"/>
  <c r="C7913" i="15" s="1"/>
  <c r="C7914" i="15" s="1"/>
  <c r="C7915" i="15" s="1"/>
  <c r="C7916" i="15" s="1"/>
  <c r="C7917" i="15" s="1"/>
  <c r="C7918" i="15" s="1"/>
  <c r="C7919" i="15" s="1"/>
  <c r="C7920" i="15" s="1"/>
  <c r="C7921" i="15" s="1"/>
  <c r="F7823" i="15"/>
  <c r="F7822" i="15"/>
  <c r="F7821" i="15"/>
  <c r="F7820" i="15"/>
  <c r="F7819" i="15"/>
  <c r="F7818" i="15"/>
  <c r="F7817" i="15"/>
  <c r="F7816" i="15"/>
  <c r="F7815" i="15"/>
  <c r="F7814" i="15"/>
  <c r="F7813" i="15"/>
  <c r="F7812" i="15"/>
  <c r="F7811" i="15"/>
  <c r="F7810" i="15"/>
  <c r="F7809" i="15"/>
  <c r="F7808" i="15"/>
  <c r="F7807" i="15"/>
  <c r="F7806" i="15"/>
  <c r="F7805" i="15"/>
  <c r="F7804" i="15"/>
  <c r="F7803" i="15"/>
  <c r="F7802" i="15"/>
  <c r="F7801" i="15"/>
  <c r="F7800" i="15"/>
  <c r="F7799" i="15"/>
  <c r="F7798" i="15"/>
  <c r="F7797" i="15"/>
  <c r="F7796" i="15"/>
  <c r="F7795" i="15"/>
  <c r="F7794" i="15"/>
  <c r="F7793" i="15"/>
  <c r="F7792" i="15"/>
  <c r="F7791" i="15"/>
  <c r="F7790" i="15"/>
  <c r="F7789" i="15"/>
  <c r="F7788" i="15"/>
  <c r="F7787" i="15"/>
  <c r="F7786" i="15"/>
  <c r="F7785" i="15"/>
  <c r="F7784" i="15"/>
  <c r="F7783" i="15"/>
  <c r="F7782" i="15"/>
  <c r="F7781" i="15"/>
  <c r="F7780" i="15"/>
  <c r="F7779" i="15"/>
  <c r="F7778" i="15"/>
  <c r="F7777" i="15"/>
  <c r="F7776" i="15"/>
  <c r="F7775" i="15"/>
  <c r="F7774" i="15"/>
  <c r="F7773" i="15"/>
  <c r="F7772" i="15"/>
  <c r="F7771" i="15"/>
  <c r="F7770" i="15"/>
  <c r="F7769" i="15"/>
  <c r="F7768" i="15"/>
  <c r="F7767" i="15"/>
  <c r="F7766" i="15"/>
  <c r="F7765" i="15"/>
  <c r="F7764" i="15"/>
  <c r="F7763" i="15"/>
  <c r="F7762" i="15"/>
  <c r="F7761" i="15"/>
  <c r="F7760" i="15"/>
  <c r="F7759" i="15"/>
  <c r="F7758" i="15"/>
  <c r="F7757" i="15"/>
  <c r="F7756" i="15"/>
  <c r="F7755" i="15"/>
  <c r="F7754" i="15"/>
  <c r="F7753" i="15"/>
  <c r="F7752" i="15"/>
  <c r="F7751" i="15"/>
  <c r="F7750" i="15"/>
  <c r="F7749" i="15"/>
  <c r="F7748" i="15"/>
  <c r="F7747" i="15"/>
  <c r="F7746" i="15"/>
  <c r="F7745" i="15"/>
  <c r="F7744" i="15"/>
  <c r="F7743" i="15"/>
  <c r="F7742" i="15"/>
  <c r="F7741" i="15"/>
  <c r="F7740" i="15"/>
  <c r="F7739" i="15"/>
  <c r="F7738" i="15"/>
  <c r="F7737" i="15"/>
  <c r="F7736" i="15"/>
  <c r="F7735" i="15"/>
  <c r="F7734" i="15"/>
  <c r="F7733" i="15"/>
  <c r="F7732" i="15"/>
  <c r="F7731" i="15"/>
  <c r="F7730" i="15"/>
  <c r="F7729" i="15"/>
  <c r="F7728" i="15"/>
  <c r="F7727" i="15"/>
  <c r="F7726" i="15"/>
  <c r="C7726" i="15"/>
  <c r="C7727" i="15" s="1"/>
  <c r="C7728" i="15" s="1"/>
  <c r="C7729" i="15" s="1"/>
  <c r="C7730" i="15" s="1"/>
  <c r="C7731" i="15" s="1"/>
  <c r="C7732" i="15" s="1"/>
  <c r="C7733" i="15" s="1"/>
  <c r="C7734" i="15" s="1"/>
  <c r="C7735" i="15" s="1"/>
  <c r="C7736" i="15" s="1"/>
  <c r="C7737" i="15" s="1"/>
  <c r="C7738" i="15" s="1"/>
  <c r="C7739" i="15" s="1"/>
  <c r="C7740" i="15" s="1"/>
  <c r="C7741" i="15" s="1"/>
  <c r="C7742" i="15" s="1"/>
  <c r="C7743" i="15" s="1"/>
  <c r="C7744" i="15" s="1"/>
  <c r="C7745" i="15" s="1"/>
  <c r="C7746" i="15" s="1"/>
  <c r="C7747" i="15" s="1"/>
  <c r="C7748" i="15" s="1"/>
  <c r="C7749" i="15" s="1"/>
  <c r="C7750" i="15" s="1"/>
  <c r="C7751" i="15" s="1"/>
  <c r="C7752" i="15" s="1"/>
  <c r="C7753" i="15" s="1"/>
  <c r="C7754" i="15" s="1"/>
  <c r="C7755" i="15" s="1"/>
  <c r="C7756" i="15" s="1"/>
  <c r="C7757" i="15" s="1"/>
  <c r="C7758" i="15" s="1"/>
  <c r="C7759" i="15" s="1"/>
  <c r="C7760" i="15" s="1"/>
  <c r="C7761" i="15" s="1"/>
  <c r="C7762" i="15" s="1"/>
  <c r="C7763" i="15" s="1"/>
  <c r="C7764" i="15" s="1"/>
  <c r="C7765" i="15" s="1"/>
  <c r="C7766" i="15" s="1"/>
  <c r="C7767" i="15" s="1"/>
  <c r="C7768" i="15" s="1"/>
  <c r="C7769" i="15" s="1"/>
  <c r="C7770" i="15" s="1"/>
  <c r="C7771" i="15" s="1"/>
  <c r="C7772" i="15" s="1"/>
  <c r="C7773" i="15" s="1"/>
  <c r="C7774" i="15" s="1"/>
  <c r="C7775" i="15" s="1"/>
  <c r="C7776" i="15" s="1"/>
  <c r="C7777" i="15" s="1"/>
  <c r="C7778" i="15" s="1"/>
  <c r="C7779" i="15" s="1"/>
  <c r="C7780" i="15" s="1"/>
  <c r="C7781" i="15" s="1"/>
  <c r="C7782" i="15" s="1"/>
  <c r="C7783" i="15" s="1"/>
  <c r="C7784" i="15" s="1"/>
  <c r="C7785" i="15" s="1"/>
  <c r="C7786" i="15" s="1"/>
  <c r="C7787" i="15" s="1"/>
  <c r="C7788" i="15" s="1"/>
  <c r="C7789" i="15" s="1"/>
  <c r="C7790" i="15" s="1"/>
  <c r="C7791" i="15" s="1"/>
  <c r="C7792" i="15" s="1"/>
  <c r="C7793" i="15" s="1"/>
  <c r="C7794" i="15" s="1"/>
  <c r="C7795" i="15" s="1"/>
  <c r="C7796" i="15" s="1"/>
  <c r="C7797" i="15" s="1"/>
  <c r="C7798" i="15" s="1"/>
  <c r="C7799" i="15" s="1"/>
  <c r="C7800" i="15" s="1"/>
  <c r="C7801" i="15" s="1"/>
  <c r="C7802" i="15" s="1"/>
  <c r="C7803" i="15" s="1"/>
  <c r="C7804" i="15" s="1"/>
  <c r="C7805" i="15" s="1"/>
  <c r="C7806" i="15" s="1"/>
  <c r="C7807" i="15" s="1"/>
  <c r="C7808" i="15" s="1"/>
  <c r="C7809" i="15" s="1"/>
  <c r="C7810" i="15" s="1"/>
  <c r="C7811" i="15" s="1"/>
  <c r="C7812" i="15" s="1"/>
  <c r="C7813" i="15" s="1"/>
  <c r="C7814" i="15" s="1"/>
  <c r="C7815" i="15" s="1"/>
  <c r="C7816" i="15" s="1"/>
  <c r="C7817" i="15" s="1"/>
  <c r="C7818" i="15" s="1"/>
  <c r="C7819" i="15" s="1"/>
  <c r="C7820" i="15" s="1"/>
  <c r="C7821" i="15" s="1"/>
  <c r="C7822" i="15" s="1"/>
  <c r="F7725" i="15"/>
  <c r="C7725" i="15"/>
  <c r="F7724" i="15"/>
  <c r="F7723" i="15"/>
  <c r="F7722" i="15"/>
  <c r="F7721" i="15"/>
  <c r="F7720" i="15"/>
  <c r="F7719" i="15"/>
  <c r="F7718" i="15"/>
  <c r="F7717" i="15"/>
  <c r="F7716" i="15"/>
  <c r="F7715" i="15"/>
  <c r="F7714" i="15"/>
  <c r="F7713" i="15"/>
  <c r="F7712" i="15"/>
  <c r="F7711" i="15"/>
  <c r="F7710" i="15"/>
  <c r="F7709" i="15"/>
  <c r="F7708" i="15"/>
  <c r="F7707" i="15"/>
  <c r="F7706" i="15"/>
  <c r="F7705" i="15"/>
  <c r="F7704" i="15"/>
  <c r="F7703" i="15"/>
  <c r="F7702" i="15"/>
  <c r="F7701" i="15"/>
  <c r="F7700" i="15"/>
  <c r="F7699" i="15"/>
  <c r="F7698" i="15"/>
  <c r="F7697" i="15"/>
  <c r="F7696" i="15"/>
  <c r="F7695" i="15"/>
  <c r="F7694" i="15"/>
  <c r="F7693" i="15"/>
  <c r="F7692" i="15"/>
  <c r="F7691" i="15"/>
  <c r="F7690" i="15"/>
  <c r="F7689" i="15"/>
  <c r="F7688" i="15"/>
  <c r="F7687" i="15"/>
  <c r="F7686" i="15"/>
  <c r="F7685" i="15"/>
  <c r="F7684" i="15"/>
  <c r="F7683" i="15"/>
  <c r="F7682" i="15"/>
  <c r="F7681" i="15"/>
  <c r="F7680" i="15"/>
  <c r="F7679" i="15"/>
  <c r="F7678" i="15"/>
  <c r="F7677" i="15"/>
  <c r="F7676" i="15"/>
  <c r="F7675" i="15"/>
  <c r="F7674" i="15"/>
  <c r="F7673" i="15"/>
  <c r="F7672" i="15"/>
  <c r="F7671" i="15"/>
  <c r="F7670" i="15"/>
  <c r="F7669" i="15"/>
  <c r="F7668" i="15"/>
  <c r="F7667" i="15"/>
  <c r="F7666" i="15"/>
  <c r="F7665" i="15"/>
  <c r="F7664" i="15"/>
  <c r="F7663" i="15"/>
  <c r="F7662" i="15"/>
  <c r="F7661" i="15"/>
  <c r="F7660" i="15"/>
  <c r="F7659" i="15"/>
  <c r="F7658" i="15"/>
  <c r="F7657" i="15"/>
  <c r="F7656" i="15"/>
  <c r="F7655" i="15"/>
  <c r="F7654" i="15"/>
  <c r="F7653" i="15"/>
  <c r="F7652" i="15"/>
  <c r="F7651" i="15"/>
  <c r="F7650" i="15"/>
  <c r="F7649" i="15"/>
  <c r="F7648" i="15"/>
  <c r="F7647" i="15"/>
  <c r="F7646" i="15"/>
  <c r="F7645" i="15"/>
  <c r="F7644" i="15"/>
  <c r="F7643" i="15"/>
  <c r="F7642" i="15"/>
  <c r="F7641" i="15"/>
  <c r="F7640" i="15"/>
  <c r="F7639" i="15"/>
  <c r="F7638" i="15"/>
  <c r="F7637" i="15"/>
  <c r="F7636" i="15"/>
  <c r="F7635" i="15"/>
  <c r="F7634" i="15"/>
  <c r="F7633" i="15"/>
  <c r="F7632" i="15"/>
  <c r="F7631" i="15"/>
  <c r="F7630" i="15"/>
  <c r="F7629" i="15"/>
  <c r="F7628" i="15"/>
  <c r="F7627" i="15"/>
  <c r="F7626" i="15"/>
  <c r="C7626" i="15"/>
  <c r="C7627" i="15" s="1"/>
  <c r="C7628" i="15" s="1"/>
  <c r="C7629" i="15" s="1"/>
  <c r="C7630" i="15" s="1"/>
  <c r="C7631" i="15" s="1"/>
  <c r="C7632" i="15" s="1"/>
  <c r="C7633" i="15" s="1"/>
  <c r="C7634" i="15" s="1"/>
  <c r="C7635" i="15" s="1"/>
  <c r="C7636" i="15" s="1"/>
  <c r="C7637" i="15" s="1"/>
  <c r="C7638" i="15" s="1"/>
  <c r="C7639" i="15" s="1"/>
  <c r="C7640" i="15" s="1"/>
  <c r="C7641" i="15" s="1"/>
  <c r="C7642" i="15" s="1"/>
  <c r="C7643" i="15" s="1"/>
  <c r="C7644" i="15" s="1"/>
  <c r="C7645" i="15" s="1"/>
  <c r="C7646" i="15" s="1"/>
  <c r="C7647" i="15" s="1"/>
  <c r="C7648" i="15" s="1"/>
  <c r="C7649" i="15" s="1"/>
  <c r="C7650" i="15" s="1"/>
  <c r="C7651" i="15" s="1"/>
  <c r="C7652" i="15" s="1"/>
  <c r="C7653" i="15" s="1"/>
  <c r="C7654" i="15" s="1"/>
  <c r="C7655" i="15" s="1"/>
  <c r="C7656" i="15" s="1"/>
  <c r="C7657" i="15" s="1"/>
  <c r="C7658" i="15" s="1"/>
  <c r="C7659" i="15" s="1"/>
  <c r="C7660" i="15" s="1"/>
  <c r="C7661" i="15" s="1"/>
  <c r="C7662" i="15" s="1"/>
  <c r="C7663" i="15" s="1"/>
  <c r="C7664" i="15" s="1"/>
  <c r="C7665" i="15" s="1"/>
  <c r="C7666" i="15" s="1"/>
  <c r="C7667" i="15" s="1"/>
  <c r="C7668" i="15" s="1"/>
  <c r="C7669" i="15" s="1"/>
  <c r="C7670" i="15" s="1"/>
  <c r="C7671" i="15" s="1"/>
  <c r="C7672" i="15" s="1"/>
  <c r="C7673" i="15" s="1"/>
  <c r="C7674" i="15" s="1"/>
  <c r="C7675" i="15" s="1"/>
  <c r="C7676" i="15" s="1"/>
  <c r="C7677" i="15" s="1"/>
  <c r="C7678" i="15" s="1"/>
  <c r="C7679" i="15" s="1"/>
  <c r="C7680" i="15" s="1"/>
  <c r="C7681" i="15" s="1"/>
  <c r="C7682" i="15" s="1"/>
  <c r="C7683" i="15" s="1"/>
  <c r="C7684" i="15" s="1"/>
  <c r="C7685" i="15" s="1"/>
  <c r="C7686" i="15" s="1"/>
  <c r="C7687" i="15" s="1"/>
  <c r="C7688" i="15" s="1"/>
  <c r="C7689" i="15" s="1"/>
  <c r="C7690" i="15" s="1"/>
  <c r="C7691" i="15" s="1"/>
  <c r="C7692" i="15" s="1"/>
  <c r="C7693" i="15" s="1"/>
  <c r="C7694" i="15" s="1"/>
  <c r="C7695" i="15" s="1"/>
  <c r="C7696" i="15" s="1"/>
  <c r="C7697" i="15" s="1"/>
  <c r="C7698" i="15" s="1"/>
  <c r="C7699" i="15" s="1"/>
  <c r="C7700" i="15" s="1"/>
  <c r="C7701" i="15" s="1"/>
  <c r="C7702" i="15" s="1"/>
  <c r="C7703" i="15" s="1"/>
  <c r="C7704" i="15" s="1"/>
  <c r="C7705" i="15" s="1"/>
  <c r="C7706" i="15" s="1"/>
  <c r="C7707" i="15" s="1"/>
  <c r="C7708" i="15" s="1"/>
  <c r="C7709" i="15" s="1"/>
  <c r="C7710" i="15" s="1"/>
  <c r="C7711" i="15" s="1"/>
  <c r="C7712" i="15" s="1"/>
  <c r="C7713" i="15" s="1"/>
  <c r="C7714" i="15" s="1"/>
  <c r="C7715" i="15" s="1"/>
  <c r="C7716" i="15" s="1"/>
  <c r="C7717" i="15" s="1"/>
  <c r="C7718" i="15" s="1"/>
  <c r="C7719" i="15" s="1"/>
  <c r="C7720" i="15" s="1"/>
  <c r="C7721" i="15" s="1"/>
  <c r="C7722" i="15" s="1"/>
  <c r="C7723" i="15" s="1"/>
  <c r="F7625" i="15"/>
  <c r="F7624" i="15"/>
  <c r="F7623" i="15"/>
  <c r="F7622" i="15"/>
  <c r="F7621" i="15"/>
  <c r="F7620" i="15"/>
  <c r="F7619" i="15"/>
  <c r="F7618" i="15"/>
  <c r="F7617" i="15"/>
  <c r="F7616" i="15"/>
  <c r="F7615" i="15"/>
  <c r="F7614" i="15"/>
  <c r="F7613" i="15"/>
  <c r="F7612" i="15"/>
  <c r="F7611" i="15"/>
  <c r="F7610" i="15"/>
  <c r="F7609" i="15"/>
  <c r="F7608" i="15"/>
  <c r="F7607" i="15"/>
  <c r="F7606" i="15"/>
  <c r="F7605" i="15"/>
  <c r="F7604" i="15"/>
  <c r="F7603" i="15"/>
  <c r="F7602" i="15"/>
  <c r="F7601" i="15"/>
  <c r="F7600" i="15"/>
  <c r="F7599" i="15"/>
  <c r="F7598" i="15"/>
  <c r="F7597" i="15"/>
  <c r="F7596" i="15"/>
  <c r="F7595" i="15"/>
  <c r="F7594" i="15"/>
  <c r="F7593" i="15"/>
  <c r="F7592" i="15"/>
  <c r="F7591" i="15"/>
  <c r="F7590" i="15"/>
  <c r="F7589" i="15"/>
  <c r="F7588" i="15"/>
  <c r="F7587" i="15"/>
  <c r="F7586" i="15"/>
  <c r="F7585" i="15"/>
  <c r="F7584" i="15"/>
  <c r="F7583" i="15"/>
  <c r="F7582" i="15"/>
  <c r="F7581" i="15"/>
  <c r="F7580" i="15"/>
  <c r="F7579" i="15"/>
  <c r="F7578" i="15"/>
  <c r="F7577" i="15"/>
  <c r="F7576" i="15"/>
  <c r="F7575" i="15"/>
  <c r="F7574" i="15"/>
  <c r="F7573" i="15"/>
  <c r="F7572" i="15"/>
  <c r="F7571" i="15"/>
  <c r="F7570" i="15"/>
  <c r="F7569" i="15"/>
  <c r="F7568" i="15"/>
  <c r="F7567" i="15"/>
  <c r="F7566" i="15"/>
  <c r="F7565" i="15"/>
  <c r="F7564" i="15"/>
  <c r="F7563" i="15"/>
  <c r="F7562" i="15"/>
  <c r="F7561" i="15"/>
  <c r="F7560" i="15"/>
  <c r="F7559" i="15"/>
  <c r="F7558" i="15"/>
  <c r="F7557" i="15"/>
  <c r="F7556" i="15"/>
  <c r="F7555" i="15"/>
  <c r="F7554" i="15"/>
  <c r="F7553" i="15"/>
  <c r="F7552" i="15"/>
  <c r="F7551" i="15"/>
  <c r="F7550" i="15"/>
  <c r="F7549" i="15"/>
  <c r="F7548" i="15"/>
  <c r="F7547" i="15"/>
  <c r="F7546" i="15"/>
  <c r="F7545" i="15"/>
  <c r="F7544" i="15"/>
  <c r="F7543" i="15"/>
  <c r="F7542" i="15"/>
  <c r="F7541" i="15"/>
  <c r="F7540" i="15"/>
  <c r="F7539" i="15"/>
  <c r="F7538" i="15"/>
  <c r="F7537" i="15"/>
  <c r="F7536" i="15"/>
  <c r="F7535" i="15"/>
  <c r="F7534" i="15"/>
  <c r="F7533" i="15"/>
  <c r="F7532" i="15"/>
  <c r="F7531" i="15"/>
  <c r="F7530" i="15"/>
  <c r="F7529" i="15"/>
  <c r="F7528" i="15"/>
  <c r="F7527" i="15"/>
  <c r="C7527" i="15"/>
  <c r="C7528" i="15" s="1"/>
  <c r="C7529" i="15" s="1"/>
  <c r="C7530" i="15" s="1"/>
  <c r="C7531" i="15" s="1"/>
  <c r="C7532" i="15" s="1"/>
  <c r="C7533" i="15" s="1"/>
  <c r="C7534" i="15" s="1"/>
  <c r="C7535" i="15" s="1"/>
  <c r="C7536" i="15" s="1"/>
  <c r="C7537" i="15" s="1"/>
  <c r="C7538" i="15" s="1"/>
  <c r="C7539" i="15" s="1"/>
  <c r="C7540" i="15" s="1"/>
  <c r="C7541" i="15" s="1"/>
  <c r="C7542" i="15" s="1"/>
  <c r="C7543" i="15" s="1"/>
  <c r="C7544" i="15" s="1"/>
  <c r="C7545" i="15" s="1"/>
  <c r="C7546" i="15" s="1"/>
  <c r="C7547" i="15" s="1"/>
  <c r="C7548" i="15" s="1"/>
  <c r="C7549" i="15" s="1"/>
  <c r="C7550" i="15" s="1"/>
  <c r="C7551" i="15" s="1"/>
  <c r="C7552" i="15" s="1"/>
  <c r="C7553" i="15" s="1"/>
  <c r="C7554" i="15" s="1"/>
  <c r="C7555" i="15" s="1"/>
  <c r="C7556" i="15" s="1"/>
  <c r="C7557" i="15" s="1"/>
  <c r="C7558" i="15" s="1"/>
  <c r="C7559" i="15" s="1"/>
  <c r="C7560" i="15" s="1"/>
  <c r="C7561" i="15" s="1"/>
  <c r="C7562" i="15" s="1"/>
  <c r="C7563" i="15" s="1"/>
  <c r="C7564" i="15" s="1"/>
  <c r="C7565" i="15" s="1"/>
  <c r="C7566" i="15" s="1"/>
  <c r="C7567" i="15" s="1"/>
  <c r="C7568" i="15" s="1"/>
  <c r="C7569" i="15" s="1"/>
  <c r="C7570" i="15" s="1"/>
  <c r="C7571" i="15" s="1"/>
  <c r="C7572" i="15" s="1"/>
  <c r="C7573" i="15" s="1"/>
  <c r="C7574" i="15" s="1"/>
  <c r="C7575" i="15" s="1"/>
  <c r="C7576" i="15" s="1"/>
  <c r="C7577" i="15" s="1"/>
  <c r="C7578" i="15" s="1"/>
  <c r="C7579" i="15" s="1"/>
  <c r="C7580" i="15" s="1"/>
  <c r="C7581" i="15" s="1"/>
  <c r="C7582" i="15" s="1"/>
  <c r="C7583" i="15" s="1"/>
  <c r="C7584" i="15" s="1"/>
  <c r="C7585" i="15" s="1"/>
  <c r="C7586" i="15" s="1"/>
  <c r="C7587" i="15" s="1"/>
  <c r="C7588" i="15" s="1"/>
  <c r="C7589" i="15" s="1"/>
  <c r="C7590" i="15" s="1"/>
  <c r="C7591" i="15" s="1"/>
  <c r="C7592" i="15" s="1"/>
  <c r="C7593" i="15" s="1"/>
  <c r="C7594" i="15" s="1"/>
  <c r="C7595" i="15" s="1"/>
  <c r="C7596" i="15" s="1"/>
  <c r="C7597" i="15" s="1"/>
  <c r="C7598" i="15" s="1"/>
  <c r="C7599" i="15" s="1"/>
  <c r="C7600" i="15" s="1"/>
  <c r="C7601" i="15" s="1"/>
  <c r="C7602" i="15" s="1"/>
  <c r="C7603" i="15" s="1"/>
  <c r="C7604" i="15" s="1"/>
  <c r="C7605" i="15" s="1"/>
  <c r="C7606" i="15" s="1"/>
  <c r="C7607" i="15" s="1"/>
  <c r="C7608" i="15" s="1"/>
  <c r="C7609" i="15" s="1"/>
  <c r="C7610" i="15" s="1"/>
  <c r="C7611" i="15" s="1"/>
  <c r="C7612" i="15" s="1"/>
  <c r="C7613" i="15" s="1"/>
  <c r="C7614" i="15" s="1"/>
  <c r="C7615" i="15" s="1"/>
  <c r="C7616" i="15" s="1"/>
  <c r="C7617" i="15" s="1"/>
  <c r="C7618" i="15" s="1"/>
  <c r="C7619" i="15" s="1"/>
  <c r="C7620" i="15" s="1"/>
  <c r="C7621" i="15" s="1"/>
  <c r="C7622" i="15" s="1"/>
  <c r="C7623" i="15" s="1"/>
  <c r="C7624" i="15" s="1"/>
  <c r="F7526" i="15"/>
  <c r="F7525" i="15"/>
  <c r="F7524" i="15"/>
  <c r="F7523" i="15"/>
  <c r="F7522" i="15"/>
  <c r="F7521" i="15"/>
  <c r="F7520" i="15"/>
  <c r="F7519" i="15"/>
  <c r="F7518" i="15"/>
  <c r="F7517" i="15"/>
  <c r="F7516" i="15"/>
  <c r="F7515" i="15"/>
  <c r="F7514" i="15"/>
  <c r="F7513" i="15"/>
  <c r="F7512" i="15"/>
  <c r="F7511" i="15"/>
  <c r="F7510" i="15"/>
  <c r="F7509" i="15"/>
  <c r="F7508" i="15"/>
  <c r="F7507" i="15"/>
  <c r="F7506" i="15"/>
  <c r="F7505" i="15"/>
  <c r="F7504" i="15"/>
  <c r="F7503" i="15"/>
  <c r="F7502" i="15"/>
  <c r="F7501" i="15"/>
  <c r="F7500" i="15"/>
  <c r="F7499" i="15"/>
  <c r="F7498" i="15"/>
  <c r="F7497" i="15"/>
  <c r="F7496" i="15"/>
  <c r="F7495" i="15"/>
  <c r="F7494" i="15"/>
  <c r="F7493" i="15"/>
  <c r="F7492" i="15"/>
  <c r="F7491" i="15"/>
  <c r="F7490" i="15"/>
  <c r="F7489" i="15"/>
  <c r="F7488" i="15"/>
  <c r="F7487" i="15"/>
  <c r="F7486" i="15"/>
  <c r="F7485" i="15"/>
  <c r="F7484" i="15"/>
  <c r="F7483" i="15"/>
  <c r="F7482" i="15"/>
  <c r="F7481" i="15"/>
  <c r="F7480" i="15"/>
  <c r="F7479" i="15"/>
  <c r="F7478" i="15"/>
  <c r="F7477" i="15"/>
  <c r="F7476" i="15"/>
  <c r="F7475" i="15"/>
  <c r="F7474" i="15"/>
  <c r="F7473" i="15"/>
  <c r="F7472" i="15"/>
  <c r="F7471" i="15"/>
  <c r="F7470" i="15"/>
  <c r="F7469" i="15"/>
  <c r="F7468" i="15"/>
  <c r="F7467" i="15"/>
  <c r="F7466" i="15"/>
  <c r="F7465" i="15"/>
  <c r="F7464" i="15"/>
  <c r="F7463" i="15"/>
  <c r="F7462" i="15"/>
  <c r="F7461" i="15"/>
  <c r="F7460" i="15"/>
  <c r="F7459" i="15"/>
  <c r="F7458" i="15"/>
  <c r="F7457" i="15"/>
  <c r="F7456" i="15"/>
  <c r="F7455" i="15"/>
  <c r="F7454" i="15"/>
  <c r="F7453" i="15"/>
  <c r="F7452" i="15"/>
  <c r="F7451" i="15"/>
  <c r="F7450" i="15"/>
  <c r="F7449" i="15"/>
  <c r="F7448" i="15"/>
  <c r="F7447" i="15"/>
  <c r="F7446" i="15"/>
  <c r="F7445" i="15"/>
  <c r="F7444" i="15"/>
  <c r="F7443" i="15"/>
  <c r="F7442" i="15"/>
  <c r="F7441" i="15"/>
  <c r="F7440" i="15"/>
  <c r="F7439" i="15"/>
  <c r="F7438" i="15"/>
  <c r="F7437" i="15"/>
  <c r="F7436" i="15"/>
  <c r="F7435" i="15"/>
  <c r="F7434" i="15"/>
  <c r="F7433" i="15"/>
  <c r="F7432" i="15"/>
  <c r="F7431" i="15"/>
  <c r="F7430" i="15"/>
  <c r="F7429" i="15"/>
  <c r="F7428" i="15"/>
  <c r="C7428" i="15"/>
  <c r="C7429" i="15" s="1"/>
  <c r="C7430" i="15" s="1"/>
  <c r="C7431" i="15" s="1"/>
  <c r="C7432" i="15" s="1"/>
  <c r="C7433" i="15" s="1"/>
  <c r="C7434" i="15" s="1"/>
  <c r="C7435" i="15" s="1"/>
  <c r="C7436" i="15" s="1"/>
  <c r="C7437" i="15" s="1"/>
  <c r="C7438" i="15" s="1"/>
  <c r="C7439" i="15" s="1"/>
  <c r="C7440" i="15" s="1"/>
  <c r="C7441" i="15" s="1"/>
  <c r="C7442" i="15" s="1"/>
  <c r="C7443" i="15" s="1"/>
  <c r="C7444" i="15" s="1"/>
  <c r="C7445" i="15" s="1"/>
  <c r="C7446" i="15" s="1"/>
  <c r="C7447" i="15" s="1"/>
  <c r="C7448" i="15" s="1"/>
  <c r="C7449" i="15" s="1"/>
  <c r="C7450" i="15" s="1"/>
  <c r="C7451" i="15" s="1"/>
  <c r="C7452" i="15" s="1"/>
  <c r="C7453" i="15" s="1"/>
  <c r="C7454" i="15" s="1"/>
  <c r="C7455" i="15" s="1"/>
  <c r="C7456" i="15" s="1"/>
  <c r="C7457" i="15" s="1"/>
  <c r="C7458" i="15" s="1"/>
  <c r="C7459" i="15" s="1"/>
  <c r="C7460" i="15" s="1"/>
  <c r="C7461" i="15" s="1"/>
  <c r="C7462" i="15" s="1"/>
  <c r="C7463" i="15" s="1"/>
  <c r="C7464" i="15" s="1"/>
  <c r="C7465" i="15" s="1"/>
  <c r="C7466" i="15" s="1"/>
  <c r="C7467" i="15" s="1"/>
  <c r="C7468" i="15" s="1"/>
  <c r="C7469" i="15" s="1"/>
  <c r="C7470" i="15" s="1"/>
  <c r="C7471" i="15" s="1"/>
  <c r="C7472" i="15" s="1"/>
  <c r="C7473" i="15" s="1"/>
  <c r="C7474" i="15" s="1"/>
  <c r="C7475" i="15" s="1"/>
  <c r="C7476" i="15" s="1"/>
  <c r="C7477" i="15" s="1"/>
  <c r="C7478" i="15" s="1"/>
  <c r="C7479" i="15" s="1"/>
  <c r="C7480" i="15" s="1"/>
  <c r="C7481" i="15" s="1"/>
  <c r="C7482" i="15" s="1"/>
  <c r="C7483" i="15" s="1"/>
  <c r="C7484" i="15" s="1"/>
  <c r="C7485" i="15" s="1"/>
  <c r="C7486" i="15" s="1"/>
  <c r="C7487" i="15" s="1"/>
  <c r="C7488" i="15" s="1"/>
  <c r="C7489" i="15" s="1"/>
  <c r="C7490" i="15" s="1"/>
  <c r="C7491" i="15" s="1"/>
  <c r="C7492" i="15" s="1"/>
  <c r="C7493" i="15" s="1"/>
  <c r="C7494" i="15" s="1"/>
  <c r="C7495" i="15" s="1"/>
  <c r="C7496" i="15" s="1"/>
  <c r="C7497" i="15" s="1"/>
  <c r="C7498" i="15" s="1"/>
  <c r="C7499" i="15" s="1"/>
  <c r="C7500" i="15" s="1"/>
  <c r="C7501" i="15" s="1"/>
  <c r="C7502" i="15" s="1"/>
  <c r="C7503" i="15" s="1"/>
  <c r="C7504" i="15" s="1"/>
  <c r="C7505" i="15" s="1"/>
  <c r="C7506" i="15" s="1"/>
  <c r="C7507" i="15" s="1"/>
  <c r="C7508" i="15" s="1"/>
  <c r="C7509" i="15" s="1"/>
  <c r="C7510" i="15" s="1"/>
  <c r="C7511" i="15" s="1"/>
  <c r="C7512" i="15" s="1"/>
  <c r="C7513" i="15" s="1"/>
  <c r="C7514" i="15" s="1"/>
  <c r="C7515" i="15" s="1"/>
  <c r="C7516" i="15" s="1"/>
  <c r="C7517" i="15" s="1"/>
  <c r="C7518" i="15" s="1"/>
  <c r="C7519" i="15" s="1"/>
  <c r="C7520" i="15" s="1"/>
  <c r="C7521" i="15" s="1"/>
  <c r="C7522" i="15" s="1"/>
  <c r="C7523" i="15" s="1"/>
  <c r="C7524" i="15" s="1"/>
  <c r="C7525" i="15" s="1"/>
  <c r="F7427" i="15"/>
  <c r="F7426" i="15"/>
  <c r="F7425" i="15"/>
  <c r="F7424" i="15"/>
  <c r="F7423" i="15"/>
  <c r="F7422" i="15"/>
  <c r="F7421" i="15"/>
  <c r="F7420" i="15"/>
  <c r="F7419" i="15"/>
  <c r="F7418" i="15"/>
  <c r="F7417" i="15"/>
  <c r="F7416" i="15"/>
  <c r="F7415" i="15"/>
  <c r="F7414" i="15"/>
  <c r="F7413" i="15"/>
  <c r="F7412" i="15"/>
  <c r="F7411" i="15"/>
  <c r="F7410" i="15"/>
  <c r="F7409" i="15"/>
  <c r="F7408" i="15"/>
  <c r="F7407" i="15"/>
  <c r="F7406" i="15"/>
  <c r="F7405" i="15"/>
  <c r="F7404" i="15"/>
  <c r="F7403" i="15"/>
  <c r="F7402" i="15"/>
  <c r="F7401" i="15"/>
  <c r="F7400" i="15"/>
  <c r="F7399" i="15"/>
  <c r="F7398" i="15"/>
  <c r="F7397" i="15"/>
  <c r="F7396" i="15"/>
  <c r="F7395" i="15"/>
  <c r="F7394" i="15"/>
  <c r="F7393" i="15"/>
  <c r="F7392" i="15"/>
  <c r="F7391" i="15"/>
  <c r="F7390" i="15"/>
  <c r="F7389" i="15"/>
  <c r="F7388" i="15"/>
  <c r="F7387" i="15"/>
  <c r="F7386" i="15"/>
  <c r="F7385" i="15"/>
  <c r="F7384" i="15"/>
  <c r="F7383" i="15"/>
  <c r="F7382" i="15"/>
  <c r="F7381" i="15"/>
  <c r="F7380" i="15"/>
  <c r="F7379" i="15"/>
  <c r="F7378" i="15"/>
  <c r="F7377" i="15"/>
  <c r="F7376" i="15"/>
  <c r="F7375" i="15"/>
  <c r="F7374" i="15"/>
  <c r="F7373" i="15"/>
  <c r="F7372" i="15"/>
  <c r="F7371" i="15"/>
  <c r="F7370" i="15"/>
  <c r="F7369" i="15"/>
  <c r="F7368" i="15"/>
  <c r="F7367" i="15"/>
  <c r="F7366" i="15"/>
  <c r="F7365" i="15"/>
  <c r="F7364" i="15"/>
  <c r="F7363" i="15"/>
  <c r="F7362" i="15"/>
  <c r="F7361" i="15"/>
  <c r="F7360" i="15"/>
  <c r="F7359" i="15"/>
  <c r="F7358" i="15"/>
  <c r="F7357" i="15"/>
  <c r="F7356" i="15"/>
  <c r="F7355" i="15"/>
  <c r="F7354" i="15"/>
  <c r="F7353" i="15"/>
  <c r="F7352" i="15"/>
  <c r="F7351" i="15"/>
  <c r="F7350" i="15"/>
  <c r="F7349" i="15"/>
  <c r="F7348" i="15"/>
  <c r="F7347" i="15"/>
  <c r="F7346" i="15"/>
  <c r="F7345" i="15"/>
  <c r="F7344" i="15"/>
  <c r="F7343" i="15"/>
  <c r="F7342" i="15"/>
  <c r="F7341" i="15"/>
  <c r="F7340" i="15"/>
  <c r="F7339" i="15"/>
  <c r="F7338" i="15"/>
  <c r="F7337" i="15"/>
  <c r="F7336" i="15"/>
  <c r="F7335" i="15"/>
  <c r="F7334" i="15"/>
  <c r="F7333" i="15"/>
  <c r="F7332" i="15"/>
  <c r="F7331" i="15"/>
  <c r="F7330" i="15"/>
  <c r="F7329" i="15"/>
  <c r="C7329" i="15"/>
  <c r="C7330" i="15" s="1"/>
  <c r="C7331" i="15" s="1"/>
  <c r="C7332" i="15" s="1"/>
  <c r="C7333" i="15" s="1"/>
  <c r="C7334" i="15" s="1"/>
  <c r="C7335" i="15" s="1"/>
  <c r="C7336" i="15" s="1"/>
  <c r="C7337" i="15" s="1"/>
  <c r="C7338" i="15" s="1"/>
  <c r="C7339" i="15" s="1"/>
  <c r="C7340" i="15" s="1"/>
  <c r="C7341" i="15" s="1"/>
  <c r="C7342" i="15" s="1"/>
  <c r="C7343" i="15" s="1"/>
  <c r="C7344" i="15" s="1"/>
  <c r="C7345" i="15" s="1"/>
  <c r="C7346" i="15" s="1"/>
  <c r="C7347" i="15" s="1"/>
  <c r="C7348" i="15" s="1"/>
  <c r="C7349" i="15" s="1"/>
  <c r="C7350" i="15" s="1"/>
  <c r="C7351" i="15" s="1"/>
  <c r="C7352" i="15" s="1"/>
  <c r="C7353" i="15" s="1"/>
  <c r="C7354" i="15" s="1"/>
  <c r="C7355" i="15" s="1"/>
  <c r="C7356" i="15" s="1"/>
  <c r="C7357" i="15" s="1"/>
  <c r="C7358" i="15" s="1"/>
  <c r="C7359" i="15" s="1"/>
  <c r="C7360" i="15" s="1"/>
  <c r="C7361" i="15" s="1"/>
  <c r="C7362" i="15" s="1"/>
  <c r="C7363" i="15" s="1"/>
  <c r="C7364" i="15" s="1"/>
  <c r="C7365" i="15" s="1"/>
  <c r="C7366" i="15" s="1"/>
  <c r="C7367" i="15" s="1"/>
  <c r="C7368" i="15" s="1"/>
  <c r="C7369" i="15" s="1"/>
  <c r="C7370" i="15" s="1"/>
  <c r="C7371" i="15" s="1"/>
  <c r="C7372" i="15" s="1"/>
  <c r="C7373" i="15" s="1"/>
  <c r="C7374" i="15" s="1"/>
  <c r="C7375" i="15" s="1"/>
  <c r="C7376" i="15" s="1"/>
  <c r="C7377" i="15" s="1"/>
  <c r="C7378" i="15" s="1"/>
  <c r="C7379" i="15" s="1"/>
  <c r="C7380" i="15" s="1"/>
  <c r="C7381" i="15" s="1"/>
  <c r="C7382" i="15" s="1"/>
  <c r="C7383" i="15" s="1"/>
  <c r="C7384" i="15" s="1"/>
  <c r="C7385" i="15" s="1"/>
  <c r="C7386" i="15" s="1"/>
  <c r="C7387" i="15" s="1"/>
  <c r="C7388" i="15" s="1"/>
  <c r="C7389" i="15" s="1"/>
  <c r="C7390" i="15" s="1"/>
  <c r="C7391" i="15" s="1"/>
  <c r="C7392" i="15" s="1"/>
  <c r="C7393" i="15" s="1"/>
  <c r="C7394" i="15" s="1"/>
  <c r="C7395" i="15" s="1"/>
  <c r="C7396" i="15" s="1"/>
  <c r="C7397" i="15" s="1"/>
  <c r="C7398" i="15" s="1"/>
  <c r="C7399" i="15" s="1"/>
  <c r="C7400" i="15" s="1"/>
  <c r="C7401" i="15" s="1"/>
  <c r="C7402" i="15" s="1"/>
  <c r="C7403" i="15" s="1"/>
  <c r="C7404" i="15" s="1"/>
  <c r="C7405" i="15" s="1"/>
  <c r="C7406" i="15" s="1"/>
  <c r="C7407" i="15" s="1"/>
  <c r="C7408" i="15" s="1"/>
  <c r="C7409" i="15" s="1"/>
  <c r="C7410" i="15" s="1"/>
  <c r="C7411" i="15" s="1"/>
  <c r="C7412" i="15" s="1"/>
  <c r="C7413" i="15" s="1"/>
  <c r="C7414" i="15" s="1"/>
  <c r="C7415" i="15" s="1"/>
  <c r="C7416" i="15" s="1"/>
  <c r="C7417" i="15" s="1"/>
  <c r="C7418" i="15" s="1"/>
  <c r="C7419" i="15" s="1"/>
  <c r="C7420" i="15" s="1"/>
  <c r="C7421" i="15" s="1"/>
  <c r="C7422" i="15" s="1"/>
  <c r="C7423" i="15" s="1"/>
  <c r="C7424" i="15" s="1"/>
  <c r="C7425" i="15" s="1"/>
  <c r="C7426" i="15" s="1"/>
  <c r="F7328" i="15"/>
  <c r="F7327" i="15"/>
  <c r="F7326" i="15"/>
  <c r="F7325" i="15"/>
  <c r="F7324" i="15"/>
  <c r="F7323" i="15"/>
  <c r="F7322" i="15"/>
  <c r="F7321" i="15"/>
  <c r="F7320" i="15"/>
  <c r="F7319" i="15"/>
  <c r="F7318" i="15"/>
  <c r="F7317" i="15"/>
  <c r="F7316" i="15"/>
  <c r="F7315" i="15"/>
  <c r="F7314" i="15"/>
  <c r="F7313" i="15"/>
  <c r="F7312" i="15"/>
  <c r="F7311" i="15"/>
  <c r="F7310" i="15"/>
  <c r="F7309" i="15"/>
  <c r="F7308" i="15"/>
  <c r="F7307" i="15"/>
  <c r="F7306" i="15"/>
  <c r="F7305" i="15"/>
  <c r="F7304" i="15"/>
  <c r="F7303" i="15"/>
  <c r="F7302" i="15"/>
  <c r="F7301" i="15"/>
  <c r="F7300" i="15"/>
  <c r="F7299" i="15"/>
  <c r="F7298" i="15"/>
  <c r="F7297" i="15"/>
  <c r="F7296" i="15"/>
  <c r="F7295" i="15"/>
  <c r="F7294" i="15"/>
  <c r="F7293" i="15"/>
  <c r="F7292" i="15"/>
  <c r="F7291" i="15"/>
  <c r="F7290" i="15"/>
  <c r="F7289" i="15"/>
  <c r="F7288" i="15"/>
  <c r="F7287" i="15"/>
  <c r="F7286" i="15"/>
  <c r="F7285" i="15"/>
  <c r="F7284" i="15"/>
  <c r="F7283" i="15"/>
  <c r="F7282" i="15"/>
  <c r="F7281" i="15"/>
  <c r="F7280" i="15"/>
  <c r="F7279" i="15"/>
  <c r="F7278" i="15"/>
  <c r="F7277" i="15"/>
  <c r="F7276" i="15"/>
  <c r="F7275" i="15"/>
  <c r="F7274" i="15"/>
  <c r="F7273" i="15"/>
  <c r="F7272" i="15"/>
  <c r="F7271" i="15"/>
  <c r="F7270" i="15"/>
  <c r="F7269" i="15"/>
  <c r="F7268" i="15"/>
  <c r="F7267" i="15"/>
  <c r="F7266" i="15"/>
  <c r="F7265" i="15"/>
  <c r="F7264" i="15"/>
  <c r="F7263" i="15"/>
  <c r="F7262" i="15"/>
  <c r="F7261" i="15"/>
  <c r="F7260" i="15"/>
  <c r="F7259" i="15"/>
  <c r="F7258" i="15"/>
  <c r="F7257" i="15"/>
  <c r="F7256" i="15"/>
  <c r="F7255" i="15"/>
  <c r="F7254" i="15"/>
  <c r="F7253" i="15"/>
  <c r="F7252" i="15"/>
  <c r="F7251" i="15"/>
  <c r="F7250" i="15"/>
  <c r="F7249" i="15"/>
  <c r="F7248" i="15"/>
  <c r="F7247" i="15"/>
  <c r="F7246" i="15"/>
  <c r="F7245" i="15"/>
  <c r="F7244" i="15"/>
  <c r="F7243" i="15"/>
  <c r="F7242" i="15"/>
  <c r="F7241" i="15"/>
  <c r="F7240" i="15"/>
  <c r="F7239" i="15"/>
  <c r="F7238" i="15"/>
  <c r="F7237" i="15"/>
  <c r="F7236" i="15"/>
  <c r="F7235" i="15"/>
  <c r="F7234" i="15"/>
  <c r="F7233" i="15"/>
  <c r="F7232" i="15"/>
  <c r="F7231" i="15"/>
  <c r="F7230" i="15"/>
  <c r="C7230" i="15"/>
  <c r="C7231" i="15" s="1"/>
  <c r="C7232" i="15" s="1"/>
  <c r="C7233" i="15" s="1"/>
  <c r="C7234" i="15" s="1"/>
  <c r="C7235" i="15" s="1"/>
  <c r="C7236" i="15" s="1"/>
  <c r="C7237" i="15" s="1"/>
  <c r="C7238" i="15" s="1"/>
  <c r="C7239" i="15" s="1"/>
  <c r="C7240" i="15" s="1"/>
  <c r="C7241" i="15" s="1"/>
  <c r="C7242" i="15" s="1"/>
  <c r="C7243" i="15" s="1"/>
  <c r="C7244" i="15" s="1"/>
  <c r="C7245" i="15" s="1"/>
  <c r="C7246" i="15" s="1"/>
  <c r="C7247" i="15" s="1"/>
  <c r="C7248" i="15" s="1"/>
  <c r="C7249" i="15" s="1"/>
  <c r="C7250" i="15" s="1"/>
  <c r="C7251" i="15" s="1"/>
  <c r="C7252" i="15" s="1"/>
  <c r="C7253" i="15" s="1"/>
  <c r="C7254" i="15" s="1"/>
  <c r="C7255" i="15" s="1"/>
  <c r="C7256" i="15" s="1"/>
  <c r="C7257" i="15" s="1"/>
  <c r="C7258" i="15" s="1"/>
  <c r="C7259" i="15" s="1"/>
  <c r="C7260" i="15" s="1"/>
  <c r="C7261" i="15" s="1"/>
  <c r="C7262" i="15" s="1"/>
  <c r="C7263" i="15" s="1"/>
  <c r="C7264" i="15" s="1"/>
  <c r="C7265" i="15" s="1"/>
  <c r="C7266" i="15" s="1"/>
  <c r="C7267" i="15" s="1"/>
  <c r="C7268" i="15" s="1"/>
  <c r="C7269" i="15" s="1"/>
  <c r="C7270" i="15" s="1"/>
  <c r="C7271" i="15" s="1"/>
  <c r="C7272" i="15" s="1"/>
  <c r="C7273" i="15" s="1"/>
  <c r="C7274" i="15" s="1"/>
  <c r="C7275" i="15" s="1"/>
  <c r="C7276" i="15" s="1"/>
  <c r="C7277" i="15" s="1"/>
  <c r="C7278" i="15" s="1"/>
  <c r="C7279" i="15" s="1"/>
  <c r="C7280" i="15" s="1"/>
  <c r="C7281" i="15" s="1"/>
  <c r="C7282" i="15" s="1"/>
  <c r="C7283" i="15" s="1"/>
  <c r="C7284" i="15" s="1"/>
  <c r="C7285" i="15" s="1"/>
  <c r="C7286" i="15" s="1"/>
  <c r="C7287" i="15" s="1"/>
  <c r="C7288" i="15" s="1"/>
  <c r="C7289" i="15" s="1"/>
  <c r="C7290" i="15" s="1"/>
  <c r="C7291" i="15" s="1"/>
  <c r="C7292" i="15" s="1"/>
  <c r="C7293" i="15" s="1"/>
  <c r="C7294" i="15" s="1"/>
  <c r="C7295" i="15" s="1"/>
  <c r="C7296" i="15" s="1"/>
  <c r="C7297" i="15" s="1"/>
  <c r="C7298" i="15" s="1"/>
  <c r="C7299" i="15" s="1"/>
  <c r="C7300" i="15" s="1"/>
  <c r="C7301" i="15" s="1"/>
  <c r="C7302" i="15" s="1"/>
  <c r="C7303" i="15" s="1"/>
  <c r="C7304" i="15" s="1"/>
  <c r="C7305" i="15" s="1"/>
  <c r="C7306" i="15" s="1"/>
  <c r="C7307" i="15" s="1"/>
  <c r="C7308" i="15" s="1"/>
  <c r="C7309" i="15" s="1"/>
  <c r="C7310" i="15" s="1"/>
  <c r="C7311" i="15" s="1"/>
  <c r="C7312" i="15" s="1"/>
  <c r="C7313" i="15" s="1"/>
  <c r="C7314" i="15" s="1"/>
  <c r="C7315" i="15" s="1"/>
  <c r="C7316" i="15" s="1"/>
  <c r="C7317" i="15" s="1"/>
  <c r="C7318" i="15" s="1"/>
  <c r="C7319" i="15" s="1"/>
  <c r="C7320" i="15" s="1"/>
  <c r="C7321" i="15" s="1"/>
  <c r="C7322" i="15" s="1"/>
  <c r="C7323" i="15" s="1"/>
  <c r="C7324" i="15" s="1"/>
  <c r="C7325" i="15" s="1"/>
  <c r="C7326" i="15" s="1"/>
  <c r="C7327" i="15" s="1"/>
  <c r="F7229" i="15"/>
  <c r="F7228" i="15"/>
  <c r="F7227" i="15"/>
  <c r="F7226" i="15"/>
  <c r="F7225" i="15"/>
  <c r="F7224" i="15"/>
  <c r="F7223" i="15"/>
  <c r="F7222" i="15"/>
  <c r="F7221" i="15"/>
  <c r="F7220" i="15"/>
  <c r="F7219" i="15"/>
  <c r="F7218" i="15"/>
  <c r="F7217" i="15"/>
  <c r="F7216" i="15"/>
  <c r="F7215" i="15"/>
  <c r="F7214" i="15"/>
  <c r="F7213" i="15"/>
  <c r="F7212" i="15"/>
  <c r="F7211" i="15"/>
  <c r="F7210" i="15"/>
  <c r="F7209" i="15"/>
  <c r="F7208" i="15"/>
  <c r="F7207" i="15"/>
  <c r="F7206" i="15"/>
  <c r="F7205" i="15"/>
  <c r="F7204" i="15"/>
  <c r="F7203" i="15"/>
  <c r="F7202" i="15"/>
  <c r="F7201" i="15"/>
  <c r="F7200" i="15"/>
  <c r="F7199" i="15"/>
  <c r="F7198" i="15"/>
  <c r="F7197" i="15"/>
  <c r="F7196" i="15"/>
  <c r="F7195" i="15"/>
  <c r="F7194" i="15"/>
  <c r="F7193" i="15"/>
  <c r="F7192" i="15"/>
  <c r="F7191" i="15"/>
  <c r="F7190" i="15"/>
  <c r="F7189" i="15"/>
  <c r="F7188" i="15"/>
  <c r="F7187" i="15"/>
  <c r="F7186" i="15"/>
  <c r="F7185" i="15"/>
  <c r="F7184" i="15"/>
  <c r="F7183" i="15"/>
  <c r="F7182" i="15"/>
  <c r="F7181" i="15"/>
  <c r="F7180" i="15"/>
  <c r="F7179" i="15"/>
  <c r="F7178" i="15"/>
  <c r="F7177" i="15"/>
  <c r="F7176" i="15"/>
  <c r="F7175" i="15"/>
  <c r="F7174" i="15"/>
  <c r="F7173" i="15"/>
  <c r="F7172" i="15"/>
  <c r="F7171" i="15"/>
  <c r="F7170" i="15"/>
  <c r="F7169" i="15"/>
  <c r="F7168" i="15"/>
  <c r="F7167" i="15"/>
  <c r="F7166" i="15"/>
  <c r="F7165" i="15"/>
  <c r="F7164" i="15"/>
  <c r="F7163" i="15"/>
  <c r="F7162" i="15"/>
  <c r="F7161" i="15"/>
  <c r="F7160" i="15"/>
  <c r="F7159" i="15"/>
  <c r="F7158" i="15"/>
  <c r="F7157" i="15"/>
  <c r="F7156" i="15"/>
  <c r="F7155" i="15"/>
  <c r="F7154" i="15"/>
  <c r="F7153" i="15"/>
  <c r="F7152" i="15"/>
  <c r="F7151" i="15"/>
  <c r="F7150" i="15"/>
  <c r="F7149" i="15"/>
  <c r="F7148" i="15"/>
  <c r="F7147" i="15"/>
  <c r="F7146" i="15"/>
  <c r="F7145" i="15"/>
  <c r="F7144" i="15"/>
  <c r="F7143" i="15"/>
  <c r="F7142" i="15"/>
  <c r="F7141" i="15"/>
  <c r="F7140" i="15"/>
  <c r="F7139" i="15"/>
  <c r="F7138" i="15"/>
  <c r="F7137" i="15"/>
  <c r="F7136" i="15"/>
  <c r="F7135" i="15"/>
  <c r="F7134" i="15"/>
  <c r="F7133" i="15"/>
  <c r="F7132" i="15"/>
  <c r="C7132" i="15"/>
  <c r="C7133" i="15" s="1"/>
  <c r="C7134" i="15" s="1"/>
  <c r="C7135" i="15" s="1"/>
  <c r="C7136" i="15" s="1"/>
  <c r="C7137" i="15" s="1"/>
  <c r="C7138" i="15" s="1"/>
  <c r="C7139" i="15" s="1"/>
  <c r="C7140" i="15" s="1"/>
  <c r="C7141" i="15" s="1"/>
  <c r="C7142" i="15" s="1"/>
  <c r="C7143" i="15" s="1"/>
  <c r="C7144" i="15" s="1"/>
  <c r="C7145" i="15" s="1"/>
  <c r="C7146" i="15" s="1"/>
  <c r="C7147" i="15" s="1"/>
  <c r="C7148" i="15" s="1"/>
  <c r="C7149" i="15" s="1"/>
  <c r="C7150" i="15" s="1"/>
  <c r="C7151" i="15" s="1"/>
  <c r="C7152" i="15" s="1"/>
  <c r="C7153" i="15" s="1"/>
  <c r="C7154" i="15" s="1"/>
  <c r="C7155" i="15" s="1"/>
  <c r="C7156" i="15" s="1"/>
  <c r="C7157" i="15" s="1"/>
  <c r="C7158" i="15" s="1"/>
  <c r="C7159" i="15" s="1"/>
  <c r="C7160" i="15" s="1"/>
  <c r="C7161" i="15" s="1"/>
  <c r="C7162" i="15" s="1"/>
  <c r="C7163" i="15" s="1"/>
  <c r="C7164" i="15" s="1"/>
  <c r="C7165" i="15" s="1"/>
  <c r="C7166" i="15" s="1"/>
  <c r="C7167" i="15" s="1"/>
  <c r="C7168" i="15" s="1"/>
  <c r="C7169" i="15" s="1"/>
  <c r="C7170" i="15" s="1"/>
  <c r="C7171" i="15" s="1"/>
  <c r="C7172" i="15" s="1"/>
  <c r="C7173" i="15" s="1"/>
  <c r="C7174" i="15" s="1"/>
  <c r="C7175" i="15" s="1"/>
  <c r="C7176" i="15" s="1"/>
  <c r="C7177" i="15" s="1"/>
  <c r="C7178" i="15" s="1"/>
  <c r="C7179" i="15" s="1"/>
  <c r="C7180" i="15" s="1"/>
  <c r="C7181" i="15" s="1"/>
  <c r="C7182" i="15" s="1"/>
  <c r="C7183" i="15" s="1"/>
  <c r="C7184" i="15" s="1"/>
  <c r="C7185" i="15" s="1"/>
  <c r="C7186" i="15" s="1"/>
  <c r="C7187" i="15" s="1"/>
  <c r="C7188" i="15" s="1"/>
  <c r="C7189" i="15" s="1"/>
  <c r="C7190" i="15" s="1"/>
  <c r="C7191" i="15" s="1"/>
  <c r="C7192" i="15" s="1"/>
  <c r="C7193" i="15" s="1"/>
  <c r="C7194" i="15" s="1"/>
  <c r="C7195" i="15" s="1"/>
  <c r="C7196" i="15" s="1"/>
  <c r="C7197" i="15" s="1"/>
  <c r="C7198" i="15" s="1"/>
  <c r="C7199" i="15" s="1"/>
  <c r="C7200" i="15" s="1"/>
  <c r="C7201" i="15" s="1"/>
  <c r="C7202" i="15" s="1"/>
  <c r="C7203" i="15" s="1"/>
  <c r="C7204" i="15" s="1"/>
  <c r="C7205" i="15" s="1"/>
  <c r="C7206" i="15" s="1"/>
  <c r="C7207" i="15" s="1"/>
  <c r="C7208" i="15" s="1"/>
  <c r="C7209" i="15" s="1"/>
  <c r="C7210" i="15" s="1"/>
  <c r="C7211" i="15" s="1"/>
  <c r="C7212" i="15" s="1"/>
  <c r="C7213" i="15" s="1"/>
  <c r="C7214" i="15" s="1"/>
  <c r="C7215" i="15" s="1"/>
  <c r="C7216" i="15" s="1"/>
  <c r="C7217" i="15" s="1"/>
  <c r="C7218" i="15" s="1"/>
  <c r="C7219" i="15" s="1"/>
  <c r="C7220" i="15" s="1"/>
  <c r="C7221" i="15" s="1"/>
  <c r="C7222" i="15" s="1"/>
  <c r="C7223" i="15" s="1"/>
  <c r="C7224" i="15" s="1"/>
  <c r="C7225" i="15" s="1"/>
  <c r="C7226" i="15" s="1"/>
  <c r="C7227" i="15" s="1"/>
  <c r="C7228" i="15" s="1"/>
  <c r="F7131" i="15"/>
  <c r="C7131" i="15"/>
  <c r="F7130" i="15"/>
  <c r="F7129" i="15"/>
  <c r="F7128" i="15"/>
  <c r="F7127" i="15"/>
  <c r="F7126" i="15"/>
  <c r="F7125" i="15"/>
  <c r="F7124" i="15"/>
  <c r="F7123" i="15"/>
  <c r="F7122" i="15"/>
  <c r="F7121" i="15"/>
  <c r="F7120" i="15"/>
  <c r="F7119" i="15"/>
  <c r="F7118" i="15"/>
  <c r="F7117" i="15"/>
  <c r="F7116" i="15"/>
  <c r="F7115" i="15"/>
  <c r="F7114" i="15"/>
  <c r="F7113" i="15"/>
  <c r="F7112" i="15"/>
  <c r="F7111" i="15"/>
  <c r="F7110" i="15"/>
  <c r="F7109" i="15"/>
  <c r="F7108" i="15"/>
  <c r="F7107" i="15"/>
  <c r="F7106" i="15"/>
  <c r="F7105" i="15"/>
  <c r="F7104" i="15"/>
  <c r="F7103" i="15"/>
  <c r="F7102" i="15"/>
  <c r="F7101" i="15"/>
  <c r="F7100" i="15"/>
  <c r="F7099" i="15"/>
  <c r="F7098" i="15"/>
  <c r="F7097" i="15"/>
  <c r="F7096" i="15"/>
  <c r="F7095" i="15"/>
  <c r="F7094" i="15"/>
  <c r="F7093" i="15"/>
  <c r="F7092" i="15"/>
  <c r="F7091" i="15"/>
  <c r="F7090" i="15"/>
  <c r="F7089" i="15"/>
  <c r="F7088" i="15"/>
  <c r="F7087" i="15"/>
  <c r="F7086" i="15"/>
  <c r="F7085" i="15"/>
  <c r="F7084" i="15"/>
  <c r="F7083" i="15"/>
  <c r="F7082" i="15"/>
  <c r="F7081" i="15"/>
  <c r="F7080" i="15"/>
  <c r="F7079" i="15"/>
  <c r="F7078" i="15"/>
  <c r="F7077" i="15"/>
  <c r="F7076" i="15"/>
  <c r="F7075" i="15"/>
  <c r="F7074" i="15"/>
  <c r="F7073" i="15"/>
  <c r="F7072" i="15"/>
  <c r="F7071" i="15"/>
  <c r="F7070" i="15"/>
  <c r="F7069" i="15"/>
  <c r="F7068" i="15"/>
  <c r="F7067" i="15"/>
  <c r="F7066" i="15"/>
  <c r="F7065" i="15"/>
  <c r="F7064" i="15"/>
  <c r="F7063" i="15"/>
  <c r="F7062" i="15"/>
  <c r="F7061" i="15"/>
  <c r="F7060" i="15"/>
  <c r="F7059" i="15"/>
  <c r="F7058" i="15"/>
  <c r="F7057" i="15"/>
  <c r="F7056" i="15"/>
  <c r="F7055" i="15"/>
  <c r="F7054" i="15"/>
  <c r="F7053" i="15"/>
  <c r="F7052" i="15"/>
  <c r="F7051" i="15"/>
  <c r="F7050" i="15"/>
  <c r="F7049" i="15"/>
  <c r="F7048" i="15"/>
  <c r="F7047" i="15"/>
  <c r="F7046" i="15"/>
  <c r="F7045" i="15"/>
  <c r="F7044" i="15"/>
  <c r="F7043" i="15"/>
  <c r="F7042" i="15"/>
  <c r="F7041" i="15"/>
  <c r="F7040" i="15"/>
  <c r="F7039" i="15"/>
  <c r="F7038" i="15"/>
  <c r="F7037" i="15"/>
  <c r="F7036" i="15"/>
  <c r="F7035" i="15"/>
  <c r="F7034" i="15"/>
  <c r="F7033" i="15"/>
  <c r="F7032" i="15"/>
  <c r="C7032" i="15"/>
  <c r="C7033" i="15" s="1"/>
  <c r="C7034" i="15" s="1"/>
  <c r="C7035" i="15" s="1"/>
  <c r="C7036" i="15" s="1"/>
  <c r="C7037" i="15" s="1"/>
  <c r="C7038" i="15" s="1"/>
  <c r="C7039" i="15" s="1"/>
  <c r="C7040" i="15" s="1"/>
  <c r="C7041" i="15" s="1"/>
  <c r="C7042" i="15" s="1"/>
  <c r="C7043" i="15" s="1"/>
  <c r="C7044" i="15" s="1"/>
  <c r="C7045" i="15" s="1"/>
  <c r="C7046" i="15" s="1"/>
  <c r="C7047" i="15" s="1"/>
  <c r="C7048" i="15" s="1"/>
  <c r="C7049" i="15" s="1"/>
  <c r="C7050" i="15" s="1"/>
  <c r="C7051" i="15" s="1"/>
  <c r="C7052" i="15" s="1"/>
  <c r="C7053" i="15" s="1"/>
  <c r="C7054" i="15" s="1"/>
  <c r="C7055" i="15" s="1"/>
  <c r="C7056" i="15" s="1"/>
  <c r="C7057" i="15" s="1"/>
  <c r="C7058" i="15" s="1"/>
  <c r="C7059" i="15" s="1"/>
  <c r="C7060" i="15" s="1"/>
  <c r="C7061" i="15" s="1"/>
  <c r="C7062" i="15" s="1"/>
  <c r="C7063" i="15" s="1"/>
  <c r="C7064" i="15" s="1"/>
  <c r="C7065" i="15" s="1"/>
  <c r="C7066" i="15" s="1"/>
  <c r="C7067" i="15" s="1"/>
  <c r="C7068" i="15" s="1"/>
  <c r="C7069" i="15" s="1"/>
  <c r="C7070" i="15" s="1"/>
  <c r="C7071" i="15" s="1"/>
  <c r="C7072" i="15" s="1"/>
  <c r="C7073" i="15" s="1"/>
  <c r="C7074" i="15" s="1"/>
  <c r="C7075" i="15" s="1"/>
  <c r="C7076" i="15" s="1"/>
  <c r="C7077" i="15" s="1"/>
  <c r="C7078" i="15" s="1"/>
  <c r="C7079" i="15" s="1"/>
  <c r="C7080" i="15" s="1"/>
  <c r="C7081" i="15" s="1"/>
  <c r="C7082" i="15" s="1"/>
  <c r="C7083" i="15" s="1"/>
  <c r="C7084" i="15" s="1"/>
  <c r="C7085" i="15" s="1"/>
  <c r="C7086" i="15" s="1"/>
  <c r="C7087" i="15" s="1"/>
  <c r="C7088" i="15" s="1"/>
  <c r="C7089" i="15" s="1"/>
  <c r="C7090" i="15" s="1"/>
  <c r="C7091" i="15" s="1"/>
  <c r="C7092" i="15" s="1"/>
  <c r="C7093" i="15" s="1"/>
  <c r="C7094" i="15" s="1"/>
  <c r="C7095" i="15" s="1"/>
  <c r="C7096" i="15" s="1"/>
  <c r="C7097" i="15" s="1"/>
  <c r="C7098" i="15" s="1"/>
  <c r="C7099" i="15" s="1"/>
  <c r="C7100" i="15" s="1"/>
  <c r="C7101" i="15" s="1"/>
  <c r="C7102" i="15" s="1"/>
  <c r="C7103" i="15" s="1"/>
  <c r="C7104" i="15" s="1"/>
  <c r="C7105" i="15" s="1"/>
  <c r="C7106" i="15" s="1"/>
  <c r="C7107" i="15" s="1"/>
  <c r="C7108" i="15" s="1"/>
  <c r="C7109" i="15" s="1"/>
  <c r="C7110" i="15" s="1"/>
  <c r="C7111" i="15" s="1"/>
  <c r="C7112" i="15" s="1"/>
  <c r="C7113" i="15" s="1"/>
  <c r="C7114" i="15" s="1"/>
  <c r="C7115" i="15" s="1"/>
  <c r="C7116" i="15" s="1"/>
  <c r="C7117" i="15" s="1"/>
  <c r="C7118" i="15" s="1"/>
  <c r="C7119" i="15" s="1"/>
  <c r="C7120" i="15" s="1"/>
  <c r="C7121" i="15" s="1"/>
  <c r="C7122" i="15" s="1"/>
  <c r="C7123" i="15" s="1"/>
  <c r="C7124" i="15" s="1"/>
  <c r="C7125" i="15" s="1"/>
  <c r="C7126" i="15" s="1"/>
  <c r="C7127" i="15" s="1"/>
  <c r="C7128" i="15" s="1"/>
  <c r="C7129" i="15" s="1"/>
  <c r="F7031" i="15"/>
  <c r="F7030" i="15"/>
  <c r="F7029" i="15"/>
  <c r="F7028" i="15"/>
  <c r="F7027" i="15"/>
  <c r="F7026" i="15"/>
  <c r="F7025" i="15"/>
  <c r="F7024" i="15"/>
  <c r="F7023" i="15"/>
  <c r="F7022" i="15"/>
  <c r="F7021" i="15"/>
  <c r="F7020" i="15"/>
  <c r="F7019" i="15"/>
  <c r="F7018" i="15"/>
  <c r="F7017" i="15"/>
  <c r="F7016" i="15"/>
  <c r="F7015" i="15"/>
  <c r="F7014" i="15"/>
  <c r="F7013" i="15"/>
  <c r="F7012" i="15"/>
  <c r="F7011" i="15"/>
  <c r="F7010" i="15"/>
  <c r="F7009" i="15"/>
  <c r="F7008" i="15"/>
  <c r="F7007" i="15"/>
  <c r="F7006" i="15"/>
  <c r="F7005" i="15"/>
  <c r="F7004" i="15"/>
  <c r="F7003" i="15"/>
  <c r="F7002" i="15"/>
  <c r="F7001" i="15"/>
  <c r="F7000" i="15"/>
  <c r="F6999" i="15"/>
  <c r="F6998" i="15"/>
  <c r="F6997" i="15"/>
  <c r="F6996" i="15"/>
  <c r="F6995" i="15"/>
  <c r="F6994" i="15"/>
  <c r="F6993" i="15"/>
  <c r="F6992" i="15"/>
  <c r="F6991" i="15"/>
  <c r="F6990" i="15"/>
  <c r="F6989" i="15"/>
  <c r="F6988" i="15"/>
  <c r="F6987" i="15"/>
  <c r="F6986" i="15"/>
  <c r="F6985" i="15"/>
  <c r="F6984" i="15"/>
  <c r="F6983" i="15"/>
  <c r="F6982" i="15"/>
  <c r="F6981" i="15"/>
  <c r="F6980" i="15"/>
  <c r="F6979" i="15"/>
  <c r="F6978" i="15"/>
  <c r="F6977" i="15"/>
  <c r="F6976" i="15"/>
  <c r="F6975" i="15"/>
  <c r="F6974" i="15"/>
  <c r="F6973" i="15"/>
  <c r="F6972" i="15"/>
  <c r="F6971" i="15"/>
  <c r="F6970" i="15"/>
  <c r="F6969" i="15"/>
  <c r="F6968" i="15"/>
  <c r="F6967" i="15"/>
  <c r="F6966" i="15"/>
  <c r="F6965" i="15"/>
  <c r="F6964" i="15"/>
  <c r="F6963" i="15"/>
  <c r="F6962" i="15"/>
  <c r="F6961" i="15"/>
  <c r="F6960" i="15"/>
  <c r="F6959" i="15"/>
  <c r="F6958" i="15"/>
  <c r="F6957" i="15"/>
  <c r="F6956" i="15"/>
  <c r="F6955" i="15"/>
  <c r="F6954" i="15"/>
  <c r="F6953" i="15"/>
  <c r="F6952" i="15"/>
  <c r="F6951" i="15"/>
  <c r="F6950" i="15"/>
  <c r="F6949" i="15"/>
  <c r="F6948" i="15"/>
  <c r="F6947" i="15"/>
  <c r="F6946" i="15"/>
  <c r="F6945" i="15"/>
  <c r="F6944" i="15"/>
  <c r="F6943" i="15"/>
  <c r="F6942" i="15"/>
  <c r="F6941" i="15"/>
  <c r="F6940" i="15"/>
  <c r="F6939" i="15"/>
  <c r="F6938" i="15"/>
  <c r="F6937" i="15"/>
  <c r="F6936" i="15"/>
  <c r="F6935" i="15"/>
  <c r="F6934" i="15"/>
  <c r="F6933" i="15"/>
  <c r="C6933" i="15"/>
  <c r="C6934" i="15" s="1"/>
  <c r="C6935" i="15" s="1"/>
  <c r="C6936" i="15" s="1"/>
  <c r="C6937" i="15" s="1"/>
  <c r="C6938" i="15" s="1"/>
  <c r="C6939" i="15" s="1"/>
  <c r="C6940" i="15" s="1"/>
  <c r="C6941" i="15" s="1"/>
  <c r="C6942" i="15" s="1"/>
  <c r="C6943" i="15" s="1"/>
  <c r="C6944" i="15" s="1"/>
  <c r="C6945" i="15" s="1"/>
  <c r="C6946" i="15" s="1"/>
  <c r="C6947" i="15" s="1"/>
  <c r="C6948" i="15" s="1"/>
  <c r="C6949" i="15" s="1"/>
  <c r="C6950" i="15" s="1"/>
  <c r="C6951" i="15" s="1"/>
  <c r="C6952" i="15" s="1"/>
  <c r="C6953" i="15" s="1"/>
  <c r="C6954" i="15" s="1"/>
  <c r="C6955" i="15" s="1"/>
  <c r="C6956" i="15" s="1"/>
  <c r="C6957" i="15" s="1"/>
  <c r="C6958" i="15" s="1"/>
  <c r="C6959" i="15" s="1"/>
  <c r="C6960" i="15" s="1"/>
  <c r="C6961" i="15" s="1"/>
  <c r="C6962" i="15" s="1"/>
  <c r="C6963" i="15" s="1"/>
  <c r="C6964" i="15" s="1"/>
  <c r="C6965" i="15" s="1"/>
  <c r="C6966" i="15" s="1"/>
  <c r="C6967" i="15" s="1"/>
  <c r="C6968" i="15" s="1"/>
  <c r="C6969" i="15" s="1"/>
  <c r="C6970" i="15" s="1"/>
  <c r="C6971" i="15" s="1"/>
  <c r="C6972" i="15" s="1"/>
  <c r="C6973" i="15" s="1"/>
  <c r="C6974" i="15" s="1"/>
  <c r="C6975" i="15" s="1"/>
  <c r="C6976" i="15" s="1"/>
  <c r="C6977" i="15" s="1"/>
  <c r="C6978" i="15" s="1"/>
  <c r="C6979" i="15" s="1"/>
  <c r="C6980" i="15" s="1"/>
  <c r="C6981" i="15" s="1"/>
  <c r="C6982" i="15" s="1"/>
  <c r="C6983" i="15" s="1"/>
  <c r="C6984" i="15" s="1"/>
  <c r="C6985" i="15" s="1"/>
  <c r="C6986" i="15" s="1"/>
  <c r="C6987" i="15" s="1"/>
  <c r="C6988" i="15" s="1"/>
  <c r="C6989" i="15" s="1"/>
  <c r="C6990" i="15" s="1"/>
  <c r="C6991" i="15" s="1"/>
  <c r="C6992" i="15" s="1"/>
  <c r="C6993" i="15" s="1"/>
  <c r="C6994" i="15" s="1"/>
  <c r="C6995" i="15" s="1"/>
  <c r="C6996" i="15" s="1"/>
  <c r="C6997" i="15" s="1"/>
  <c r="C6998" i="15" s="1"/>
  <c r="C6999" i="15" s="1"/>
  <c r="C7000" i="15" s="1"/>
  <c r="C7001" i="15" s="1"/>
  <c r="C7002" i="15" s="1"/>
  <c r="C7003" i="15" s="1"/>
  <c r="C7004" i="15" s="1"/>
  <c r="C7005" i="15" s="1"/>
  <c r="C7006" i="15" s="1"/>
  <c r="C7007" i="15" s="1"/>
  <c r="C7008" i="15" s="1"/>
  <c r="C7009" i="15" s="1"/>
  <c r="C7010" i="15" s="1"/>
  <c r="C7011" i="15" s="1"/>
  <c r="C7012" i="15" s="1"/>
  <c r="C7013" i="15" s="1"/>
  <c r="C7014" i="15" s="1"/>
  <c r="C7015" i="15" s="1"/>
  <c r="C7016" i="15" s="1"/>
  <c r="C7017" i="15" s="1"/>
  <c r="C7018" i="15" s="1"/>
  <c r="C7019" i="15" s="1"/>
  <c r="C7020" i="15" s="1"/>
  <c r="C7021" i="15" s="1"/>
  <c r="C7022" i="15" s="1"/>
  <c r="C7023" i="15" s="1"/>
  <c r="C7024" i="15" s="1"/>
  <c r="C7025" i="15" s="1"/>
  <c r="C7026" i="15" s="1"/>
  <c r="C7027" i="15" s="1"/>
  <c r="C7028" i="15" s="1"/>
  <c r="C7029" i="15" s="1"/>
  <c r="C7030" i="15" s="1"/>
  <c r="F6932" i="15"/>
  <c r="F3961" i="15"/>
  <c r="F3960" i="15"/>
  <c r="F3959" i="15"/>
  <c r="F3958" i="15"/>
  <c r="F3957" i="15"/>
  <c r="F3956" i="15"/>
  <c r="F3955" i="15"/>
  <c r="F3954" i="15"/>
  <c r="F3953" i="15"/>
  <c r="F3952" i="15"/>
  <c r="F3951" i="15"/>
  <c r="F3950" i="15"/>
  <c r="F3949" i="15"/>
  <c r="F3948" i="15"/>
  <c r="F3947" i="15"/>
  <c r="F3946" i="15"/>
  <c r="F3945" i="15"/>
  <c r="F3944" i="15"/>
  <c r="F3943" i="15"/>
  <c r="F3942" i="15"/>
  <c r="F3941" i="15"/>
  <c r="F3940" i="15"/>
  <c r="F3939" i="15"/>
  <c r="F3938" i="15"/>
  <c r="F3937" i="15"/>
  <c r="F3936" i="15"/>
  <c r="F3935" i="15"/>
  <c r="F3934" i="15"/>
  <c r="F3933" i="15"/>
  <c r="F3932" i="15"/>
  <c r="F3931" i="15"/>
  <c r="F3930" i="15"/>
  <c r="F3929" i="15"/>
  <c r="F3928" i="15"/>
  <c r="F3927" i="15"/>
  <c r="F3926" i="15"/>
  <c r="F3925" i="15"/>
  <c r="F3924" i="15"/>
  <c r="F3923" i="15"/>
  <c r="F3922" i="15"/>
  <c r="F3921" i="15"/>
  <c r="F3920" i="15"/>
  <c r="F3919" i="15"/>
  <c r="F3918" i="15"/>
  <c r="F3917" i="15"/>
  <c r="F3916" i="15"/>
  <c r="F3915" i="15"/>
  <c r="F3914" i="15"/>
  <c r="F3913" i="15"/>
  <c r="F3912" i="15"/>
  <c r="F3911" i="15"/>
  <c r="F3910" i="15"/>
  <c r="F3909" i="15"/>
  <c r="F3908" i="15"/>
  <c r="F3907" i="15"/>
  <c r="F3906" i="15"/>
  <c r="F3905" i="15"/>
  <c r="F3904" i="15"/>
  <c r="F3903" i="15"/>
  <c r="F3902" i="15"/>
  <c r="F3901" i="15"/>
  <c r="F3900" i="15"/>
  <c r="F3899" i="15"/>
  <c r="F3898" i="15"/>
  <c r="F3897" i="15"/>
  <c r="F3896" i="15"/>
  <c r="F3895" i="15"/>
  <c r="F3894" i="15"/>
  <c r="F3893" i="15"/>
  <c r="F3892" i="15"/>
  <c r="F3891" i="15"/>
  <c r="F3890" i="15"/>
  <c r="F3889" i="15"/>
  <c r="F3888" i="15"/>
  <c r="F3887" i="15"/>
  <c r="F3886" i="15"/>
  <c r="F3885" i="15"/>
  <c r="F3884" i="15"/>
  <c r="F3883" i="15"/>
  <c r="F3882" i="15"/>
  <c r="F3881" i="15"/>
  <c r="F3880" i="15"/>
  <c r="F3879" i="15"/>
  <c r="F3878" i="15"/>
  <c r="F3877" i="15"/>
  <c r="F3876" i="15"/>
  <c r="F3875" i="15"/>
  <c r="F3874" i="15"/>
  <c r="F3873" i="15"/>
  <c r="F3872" i="15"/>
  <c r="F3871" i="15"/>
  <c r="F3870" i="15"/>
  <c r="F3869" i="15"/>
  <c r="F3868" i="15"/>
  <c r="C3868" i="15"/>
  <c r="C3869" i="15" s="1"/>
  <c r="C3870" i="15" s="1"/>
  <c r="C3871" i="15" s="1"/>
  <c r="C3872" i="15" s="1"/>
  <c r="C3873" i="15" s="1"/>
  <c r="C3874" i="15" s="1"/>
  <c r="C3875" i="15" s="1"/>
  <c r="C3876" i="15" s="1"/>
  <c r="C3877" i="15" s="1"/>
  <c r="C3878" i="15" s="1"/>
  <c r="C3879" i="15" s="1"/>
  <c r="C3880" i="15" s="1"/>
  <c r="C3881" i="15" s="1"/>
  <c r="C3882" i="15" s="1"/>
  <c r="C3883" i="15" s="1"/>
  <c r="C3884" i="15" s="1"/>
  <c r="C3885" i="15" s="1"/>
  <c r="C3886" i="15" s="1"/>
  <c r="C3887" i="15" s="1"/>
  <c r="C3888" i="15" s="1"/>
  <c r="C3889" i="15" s="1"/>
  <c r="C3890" i="15" s="1"/>
  <c r="C3891" i="15" s="1"/>
  <c r="C3892" i="15" s="1"/>
  <c r="C3893" i="15" s="1"/>
  <c r="C3894" i="15" s="1"/>
  <c r="C3895" i="15" s="1"/>
  <c r="C3896" i="15" s="1"/>
  <c r="C3897" i="15" s="1"/>
  <c r="C3898" i="15" s="1"/>
  <c r="C3899" i="15" s="1"/>
  <c r="C3900" i="15" s="1"/>
  <c r="C3901" i="15" s="1"/>
  <c r="C3902" i="15" s="1"/>
  <c r="C3903" i="15" s="1"/>
  <c r="C3904" i="15" s="1"/>
  <c r="C3905" i="15" s="1"/>
  <c r="C3906" i="15" s="1"/>
  <c r="C3907" i="15" s="1"/>
  <c r="C3908" i="15" s="1"/>
  <c r="C3909" i="15" s="1"/>
  <c r="C3910" i="15" s="1"/>
  <c r="C3911" i="15" s="1"/>
  <c r="C3912" i="15" s="1"/>
  <c r="C3913" i="15" s="1"/>
  <c r="C3914" i="15" s="1"/>
  <c r="C3915" i="15" s="1"/>
  <c r="C3916" i="15" s="1"/>
  <c r="C3917" i="15" s="1"/>
  <c r="C3918" i="15" s="1"/>
  <c r="C3919" i="15" s="1"/>
  <c r="C3920" i="15" s="1"/>
  <c r="C3921" i="15" s="1"/>
  <c r="C3922" i="15" s="1"/>
  <c r="C3923" i="15" s="1"/>
  <c r="C3924" i="15" s="1"/>
  <c r="C3925" i="15" s="1"/>
  <c r="C3926" i="15" s="1"/>
  <c r="C3927" i="15" s="1"/>
  <c r="C3928" i="15" s="1"/>
  <c r="C3929" i="15" s="1"/>
  <c r="C3930" i="15" s="1"/>
  <c r="C3931" i="15" s="1"/>
  <c r="C3932" i="15" s="1"/>
  <c r="C3933" i="15" s="1"/>
  <c r="C3934" i="15" s="1"/>
  <c r="C3935" i="15" s="1"/>
  <c r="C3936" i="15" s="1"/>
  <c r="C3937" i="15" s="1"/>
  <c r="C3938" i="15" s="1"/>
  <c r="C3939" i="15" s="1"/>
  <c r="C3940" i="15" s="1"/>
  <c r="C3941" i="15" s="1"/>
  <c r="C3942" i="15" s="1"/>
  <c r="C3943" i="15" s="1"/>
  <c r="C3944" i="15" s="1"/>
  <c r="C3945" i="15" s="1"/>
  <c r="C3946" i="15" s="1"/>
  <c r="C3947" i="15" s="1"/>
  <c r="C3948" i="15" s="1"/>
  <c r="C3949" i="15" s="1"/>
  <c r="C3950" i="15" s="1"/>
  <c r="C3951" i="15" s="1"/>
  <c r="C3952" i="15" s="1"/>
  <c r="C3953" i="15" s="1"/>
  <c r="C3954" i="15" s="1"/>
  <c r="C3955" i="15" s="1"/>
  <c r="C3956" i="15" s="1"/>
  <c r="C3957" i="15" s="1"/>
  <c r="C3958" i="15" s="1"/>
  <c r="C3959" i="15" s="1"/>
  <c r="C3960" i="15" s="1"/>
  <c r="C3961" i="15" s="1"/>
  <c r="F3867" i="15"/>
  <c r="F3866" i="15"/>
  <c r="F3865" i="15"/>
  <c r="F3864" i="15"/>
  <c r="C3864" i="15"/>
  <c r="C3865" i="15" s="1"/>
  <c r="C3866" i="15" s="1"/>
  <c r="C3867" i="15" s="1"/>
  <c r="F3863" i="15"/>
  <c r="F3862" i="15"/>
  <c r="F3861" i="15"/>
  <c r="F3860" i="15"/>
  <c r="F3859" i="15"/>
  <c r="F3858" i="15"/>
  <c r="F3857" i="15"/>
  <c r="F3856" i="15"/>
  <c r="F3855" i="15"/>
  <c r="F3854" i="15"/>
  <c r="F3853" i="15"/>
  <c r="F3852" i="15"/>
  <c r="F3851" i="15"/>
  <c r="F3850" i="15"/>
  <c r="F3849" i="15"/>
  <c r="F3848" i="15"/>
  <c r="F3847" i="15"/>
  <c r="F3846" i="15"/>
  <c r="F3845" i="15"/>
  <c r="F3844" i="15"/>
  <c r="F3843" i="15"/>
  <c r="F3842" i="15"/>
  <c r="F3841" i="15"/>
  <c r="F3840" i="15"/>
  <c r="F3839" i="15"/>
  <c r="F3838" i="15"/>
  <c r="F3837" i="15"/>
  <c r="F3836" i="15"/>
  <c r="F3835" i="15"/>
  <c r="F3834" i="15"/>
  <c r="F3833" i="15"/>
  <c r="F3832" i="15"/>
  <c r="F3831" i="15"/>
  <c r="F3830" i="15"/>
  <c r="F3829" i="15"/>
  <c r="F3828" i="15"/>
  <c r="F3827" i="15"/>
  <c r="F3826" i="15"/>
  <c r="F3825" i="15"/>
  <c r="F3824" i="15"/>
  <c r="F3823" i="15"/>
  <c r="F3822" i="15"/>
  <c r="F3821" i="15"/>
  <c r="F3820" i="15"/>
  <c r="F3819" i="15"/>
  <c r="F3818" i="15"/>
  <c r="F3817" i="15"/>
  <c r="F3816" i="15"/>
  <c r="F3815" i="15"/>
  <c r="F3814" i="15"/>
  <c r="F3813" i="15"/>
  <c r="F3812" i="15"/>
  <c r="F3811" i="15"/>
  <c r="F3810" i="15"/>
  <c r="F3809" i="15"/>
  <c r="F3808" i="15"/>
  <c r="F3807" i="15"/>
  <c r="F3806" i="15"/>
  <c r="F3805" i="15"/>
  <c r="F3804" i="15"/>
  <c r="F3803" i="15"/>
  <c r="F3802" i="15"/>
  <c r="F3801" i="15"/>
  <c r="F3800" i="15"/>
  <c r="F3799" i="15"/>
  <c r="F3798" i="15"/>
  <c r="F3797" i="15"/>
  <c r="F3796" i="15"/>
  <c r="F3795" i="15"/>
  <c r="F3794" i="15"/>
  <c r="F3793" i="15"/>
  <c r="F3792" i="15"/>
  <c r="F3791" i="15"/>
  <c r="F3790" i="15"/>
  <c r="F3789" i="15"/>
  <c r="F3788" i="15"/>
  <c r="F3787" i="15"/>
  <c r="F3786" i="15"/>
  <c r="F3785" i="15"/>
  <c r="F3784" i="15"/>
  <c r="F3783" i="15"/>
  <c r="F3782" i="15"/>
  <c r="F3781" i="15"/>
  <c r="F3780" i="15"/>
  <c r="F3779" i="15"/>
  <c r="F3778" i="15"/>
  <c r="F3777" i="15"/>
  <c r="F3776" i="15"/>
  <c r="F3775" i="15"/>
  <c r="F3774" i="15"/>
  <c r="F3773" i="15"/>
  <c r="F3772" i="15"/>
  <c r="F3771" i="15"/>
  <c r="F3770" i="15"/>
  <c r="F3769" i="15"/>
  <c r="F3768" i="15"/>
  <c r="F3767" i="15"/>
  <c r="F3766" i="15"/>
  <c r="F3765" i="15"/>
  <c r="C3765" i="15"/>
  <c r="C3766" i="15" s="1"/>
  <c r="C3767" i="15" s="1"/>
  <c r="C3768" i="15" s="1"/>
  <c r="C3769" i="15" s="1"/>
  <c r="C3770" i="15" s="1"/>
  <c r="C3771" i="15" s="1"/>
  <c r="C3772" i="15" s="1"/>
  <c r="C3773" i="15" s="1"/>
  <c r="C3774" i="15" s="1"/>
  <c r="C3775" i="15" s="1"/>
  <c r="C3776" i="15" s="1"/>
  <c r="C3777" i="15" s="1"/>
  <c r="C3778" i="15" s="1"/>
  <c r="C3779" i="15" s="1"/>
  <c r="C3780" i="15" s="1"/>
  <c r="C3781" i="15" s="1"/>
  <c r="C3782" i="15" s="1"/>
  <c r="C3783" i="15" s="1"/>
  <c r="C3784" i="15" s="1"/>
  <c r="C3785" i="15" s="1"/>
  <c r="C3786" i="15" s="1"/>
  <c r="C3787" i="15" s="1"/>
  <c r="C3788" i="15" s="1"/>
  <c r="C3789" i="15" s="1"/>
  <c r="C3790" i="15" s="1"/>
  <c r="C3791" i="15" s="1"/>
  <c r="C3792" i="15" s="1"/>
  <c r="C3793" i="15" s="1"/>
  <c r="C3794" i="15" s="1"/>
  <c r="C3795" i="15" s="1"/>
  <c r="C3796" i="15" s="1"/>
  <c r="C3797" i="15" s="1"/>
  <c r="C3798" i="15" s="1"/>
  <c r="C3799" i="15" s="1"/>
  <c r="C3800" i="15" s="1"/>
  <c r="C3801" i="15" s="1"/>
  <c r="C3802" i="15" s="1"/>
  <c r="C3803" i="15" s="1"/>
  <c r="C3804" i="15" s="1"/>
  <c r="C3805" i="15" s="1"/>
  <c r="C3806" i="15" s="1"/>
  <c r="C3807" i="15" s="1"/>
  <c r="C3808" i="15" s="1"/>
  <c r="C3809" i="15" s="1"/>
  <c r="C3810" i="15" s="1"/>
  <c r="C3811" i="15" s="1"/>
  <c r="C3812" i="15" s="1"/>
  <c r="C3813" i="15" s="1"/>
  <c r="C3814" i="15" s="1"/>
  <c r="C3815" i="15" s="1"/>
  <c r="C3816" i="15" s="1"/>
  <c r="C3817" i="15" s="1"/>
  <c r="C3818" i="15" s="1"/>
  <c r="C3819" i="15" s="1"/>
  <c r="C3820" i="15" s="1"/>
  <c r="C3821" i="15" s="1"/>
  <c r="C3822" i="15" s="1"/>
  <c r="C3823" i="15" s="1"/>
  <c r="C3824" i="15" s="1"/>
  <c r="C3825" i="15" s="1"/>
  <c r="C3826" i="15" s="1"/>
  <c r="C3827" i="15" s="1"/>
  <c r="C3828" i="15" s="1"/>
  <c r="C3829" i="15" s="1"/>
  <c r="C3830" i="15" s="1"/>
  <c r="C3831" i="15" s="1"/>
  <c r="C3832" i="15" s="1"/>
  <c r="C3833" i="15" s="1"/>
  <c r="C3834" i="15" s="1"/>
  <c r="C3835" i="15" s="1"/>
  <c r="C3836" i="15" s="1"/>
  <c r="C3837" i="15" s="1"/>
  <c r="C3838" i="15" s="1"/>
  <c r="C3839" i="15" s="1"/>
  <c r="C3840" i="15" s="1"/>
  <c r="C3841" i="15" s="1"/>
  <c r="C3842" i="15" s="1"/>
  <c r="C3843" i="15" s="1"/>
  <c r="C3844" i="15" s="1"/>
  <c r="C3845" i="15" s="1"/>
  <c r="C3846" i="15" s="1"/>
  <c r="C3847" i="15" s="1"/>
  <c r="C3848" i="15" s="1"/>
  <c r="C3849" i="15" s="1"/>
  <c r="C3850" i="15" s="1"/>
  <c r="C3851" i="15" s="1"/>
  <c r="C3852" i="15" s="1"/>
  <c r="C3853" i="15" s="1"/>
  <c r="C3854" i="15" s="1"/>
  <c r="C3855" i="15" s="1"/>
  <c r="C3856" i="15" s="1"/>
  <c r="C3857" i="15" s="1"/>
  <c r="C3858" i="15" s="1"/>
  <c r="C3859" i="15" s="1"/>
  <c r="C3860" i="15" s="1"/>
  <c r="C3861" i="15" s="1"/>
  <c r="C3862" i="15" s="1"/>
  <c r="F3764" i="15"/>
  <c r="F3763" i="15"/>
  <c r="F3762" i="15"/>
  <c r="F3761" i="15"/>
  <c r="F3760" i="15"/>
  <c r="F3759" i="15"/>
  <c r="F3758" i="15"/>
  <c r="F3757" i="15"/>
  <c r="F3756" i="15"/>
  <c r="F3755" i="15"/>
  <c r="F3754" i="15"/>
  <c r="F3753" i="15"/>
  <c r="F3752" i="15"/>
  <c r="F3751" i="15"/>
  <c r="F3750" i="15"/>
  <c r="F3749" i="15"/>
  <c r="F3748" i="15"/>
  <c r="F3747" i="15"/>
  <c r="F3746" i="15"/>
  <c r="F3745" i="15"/>
  <c r="F3744" i="15"/>
  <c r="F3743" i="15"/>
  <c r="F3742" i="15"/>
  <c r="F3741" i="15"/>
  <c r="F3740" i="15"/>
  <c r="F3739" i="15"/>
  <c r="F3738" i="15"/>
  <c r="F3737" i="15"/>
  <c r="F3736" i="15"/>
  <c r="F3735" i="15"/>
  <c r="F3734" i="15"/>
  <c r="F3733" i="15"/>
  <c r="F3732" i="15"/>
  <c r="F3731" i="15"/>
  <c r="F3730" i="15"/>
  <c r="F3729" i="15"/>
  <c r="F3728" i="15"/>
  <c r="F3727" i="15"/>
  <c r="F3726" i="15"/>
  <c r="F3725" i="15"/>
  <c r="F3724" i="15"/>
  <c r="F3723" i="15"/>
  <c r="F3722" i="15"/>
  <c r="F3721" i="15"/>
  <c r="F3720" i="15"/>
  <c r="F3719" i="15"/>
  <c r="F3718" i="15"/>
  <c r="F3717" i="15"/>
  <c r="F3716" i="15"/>
  <c r="F3715" i="15"/>
  <c r="F3714" i="15"/>
  <c r="F3713" i="15"/>
  <c r="F3712" i="15"/>
  <c r="F3711" i="15"/>
  <c r="F3710" i="15"/>
  <c r="F3709" i="15"/>
  <c r="F3708" i="15"/>
  <c r="F3707" i="15"/>
  <c r="F3706" i="15"/>
  <c r="F3705" i="15"/>
  <c r="F3704" i="15"/>
  <c r="F3703" i="15"/>
  <c r="F3702" i="15"/>
  <c r="F3701" i="15"/>
  <c r="F3700" i="15"/>
  <c r="F3699" i="15"/>
  <c r="F3698" i="15"/>
  <c r="F3697" i="15"/>
  <c r="F3696" i="15"/>
  <c r="F3695" i="15"/>
  <c r="F3694" i="15"/>
  <c r="F3693" i="15"/>
  <c r="F3692" i="15"/>
  <c r="F3691" i="15"/>
  <c r="F3690" i="15"/>
  <c r="F3689" i="15"/>
  <c r="F3688" i="15"/>
  <c r="F3687" i="15"/>
  <c r="F3686" i="15"/>
  <c r="F3685" i="15"/>
  <c r="F3684" i="15"/>
  <c r="F3683" i="15"/>
  <c r="F3682" i="15"/>
  <c r="F3681" i="15"/>
  <c r="F3680" i="15"/>
  <c r="F3679" i="15"/>
  <c r="F3678" i="15"/>
  <c r="F3677" i="15"/>
  <c r="F3676" i="15"/>
  <c r="F3675" i="15"/>
  <c r="F3674" i="15"/>
  <c r="F3673" i="15"/>
  <c r="F3672" i="15"/>
  <c r="F3671" i="15"/>
  <c r="F3670" i="15"/>
  <c r="F3669" i="15"/>
  <c r="F3668" i="15"/>
  <c r="F3667" i="15"/>
  <c r="F3666" i="15"/>
  <c r="C3666" i="15"/>
  <c r="C3667" i="15" s="1"/>
  <c r="C3668" i="15" s="1"/>
  <c r="C3669" i="15" s="1"/>
  <c r="C3670" i="15" s="1"/>
  <c r="C3671" i="15" s="1"/>
  <c r="C3672" i="15" s="1"/>
  <c r="C3673" i="15" s="1"/>
  <c r="C3674" i="15" s="1"/>
  <c r="C3675" i="15" s="1"/>
  <c r="C3676" i="15" s="1"/>
  <c r="C3677" i="15" s="1"/>
  <c r="C3678" i="15" s="1"/>
  <c r="C3679" i="15" s="1"/>
  <c r="C3680" i="15" s="1"/>
  <c r="C3681" i="15" s="1"/>
  <c r="C3682" i="15" s="1"/>
  <c r="C3683" i="15" s="1"/>
  <c r="C3684" i="15" s="1"/>
  <c r="C3685" i="15" s="1"/>
  <c r="C3686" i="15" s="1"/>
  <c r="C3687" i="15" s="1"/>
  <c r="C3688" i="15" s="1"/>
  <c r="C3689" i="15" s="1"/>
  <c r="C3690" i="15" s="1"/>
  <c r="C3691" i="15" s="1"/>
  <c r="C3692" i="15" s="1"/>
  <c r="C3693" i="15" s="1"/>
  <c r="C3694" i="15" s="1"/>
  <c r="C3695" i="15" s="1"/>
  <c r="C3696" i="15" s="1"/>
  <c r="C3697" i="15" s="1"/>
  <c r="C3698" i="15" s="1"/>
  <c r="C3699" i="15" s="1"/>
  <c r="C3700" i="15" s="1"/>
  <c r="C3701" i="15" s="1"/>
  <c r="C3702" i="15" s="1"/>
  <c r="C3703" i="15" s="1"/>
  <c r="C3704" i="15" s="1"/>
  <c r="C3705" i="15" s="1"/>
  <c r="C3706" i="15" s="1"/>
  <c r="C3707" i="15" s="1"/>
  <c r="C3708" i="15" s="1"/>
  <c r="C3709" i="15" s="1"/>
  <c r="C3710" i="15" s="1"/>
  <c r="C3711" i="15" s="1"/>
  <c r="C3712" i="15" s="1"/>
  <c r="C3713" i="15" s="1"/>
  <c r="C3714" i="15" s="1"/>
  <c r="C3715" i="15" s="1"/>
  <c r="C3716" i="15" s="1"/>
  <c r="C3717" i="15" s="1"/>
  <c r="C3718" i="15" s="1"/>
  <c r="C3719" i="15" s="1"/>
  <c r="C3720" i="15" s="1"/>
  <c r="C3721" i="15" s="1"/>
  <c r="C3722" i="15" s="1"/>
  <c r="C3723" i="15" s="1"/>
  <c r="C3724" i="15" s="1"/>
  <c r="C3725" i="15" s="1"/>
  <c r="C3726" i="15" s="1"/>
  <c r="C3727" i="15" s="1"/>
  <c r="C3728" i="15" s="1"/>
  <c r="C3729" i="15" s="1"/>
  <c r="C3730" i="15" s="1"/>
  <c r="C3731" i="15" s="1"/>
  <c r="C3732" i="15" s="1"/>
  <c r="C3733" i="15" s="1"/>
  <c r="C3734" i="15" s="1"/>
  <c r="C3735" i="15" s="1"/>
  <c r="C3736" i="15" s="1"/>
  <c r="C3737" i="15" s="1"/>
  <c r="C3738" i="15" s="1"/>
  <c r="C3739" i="15" s="1"/>
  <c r="C3740" i="15" s="1"/>
  <c r="C3741" i="15" s="1"/>
  <c r="C3742" i="15" s="1"/>
  <c r="C3743" i="15" s="1"/>
  <c r="C3744" i="15" s="1"/>
  <c r="C3745" i="15" s="1"/>
  <c r="C3746" i="15" s="1"/>
  <c r="C3747" i="15" s="1"/>
  <c r="C3748" i="15" s="1"/>
  <c r="C3749" i="15" s="1"/>
  <c r="C3750" i="15" s="1"/>
  <c r="C3751" i="15" s="1"/>
  <c r="C3752" i="15" s="1"/>
  <c r="C3753" i="15" s="1"/>
  <c r="C3754" i="15" s="1"/>
  <c r="C3755" i="15" s="1"/>
  <c r="C3756" i="15" s="1"/>
  <c r="C3757" i="15" s="1"/>
  <c r="C3758" i="15" s="1"/>
  <c r="C3759" i="15" s="1"/>
  <c r="C3760" i="15" s="1"/>
  <c r="C3761" i="15" s="1"/>
  <c r="C3762" i="15" s="1"/>
  <c r="C3763" i="15" s="1"/>
  <c r="F3665" i="15"/>
  <c r="F3664" i="15"/>
  <c r="F3663" i="15"/>
  <c r="F3662" i="15"/>
  <c r="F3661" i="15"/>
  <c r="F3660" i="15"/>
  <c r="F3659" i="15"/>
  <c r="F3658" i="15"/>
  <c r="F3657" i="15"/>
  <c r="F3656" i="15"/>
  <c r="F3655" i="15"/>
  <c r="F3654" i="15"/>
  <c r="F3653" i="15"/>
  <c r="F3652" i="15"/>
  <c r="F3651" i="15"/>
  <c r="F3650" i="15"/>
  <c r="F3649" i="15"/>
  <c r="F3648" i="15"/>
  <c r="F3647" i="15"/>
  <c r="F3646" i="15"/>
  <c r="F3645" i="15"/>
  <c r="F3644" i="15"/>
  <c r="F3643" i="15"/>
  <c r="F3642" i="15"/>
  <c r="F3641" i="15"/>
  <c r="F3640" i="15"/>
  <c r="F3639" i="15"/>
  <c r="F3638" i="15"/>
  <c r="F3637" i="15"/>
  <c r="F3636" i="15"/>
  <c r="F3635" i="15"/>
  <c r="F3634" i="15"/>
  <c r="F3633" i="15"/>
  <c r="F3632" i="15"/>
  <c r="F3631" i="15"/>
  <c r="F3630" i="15"/>
  <c r="F3629" i="15"/>
  <c r="F3628" i="15"/>
  <c r="F3627" i="15"/>
  <c r="F3626" i="15"/>
  <c r="F3625" i="15"/>
  <c r="F3624" i="15"/>
  <c r="F3623" i="15"/>
  <c r="F3622" i="15"/>
  <c r="F3621" i="15"/>
  <c r="F3620" i="15"/>
  <c r="F3619" i="15"/>
  <c r="F3618" i="15"/>
  <c r="F3617" i="15"/>
  <c r="F3616" i="15"/>
  <c r="F3615" i="15"/>
  <c r="F3614" i="15"/>
  <c r="F3613" i="15"/>
  <c r="F3612" i="15"/>
  <c r="F3611" i="15"/>
  <c r="F3610" i="15"/>
  <c r="F3609" i="15"/>
  <c r="F3608" i="15"/>
  <c r="F3607" i="15"/>
  <c r="F3606" i="15"/>
  <c r="F3605" i="15"/>
  <c r="F3604" i="15"/>
  <c r="F3603" i="15"/>
  <c r="F3602" i="15"/>
  <c r="F3601" i="15"/>
  <c r="F3600" i="15"/>
  <c r="F3599" i="15"/>
  <c r="F3598" i="15"/>
  <c r="F3597" i="15"/>
  <c r="F3596" i="15"/>
  <c r="F3595" i="15"/>
  <c r="F3594" i="15"/>
  <c r="F3593" i="15"/>
  <c r="F3592" i="15"/>
  <c r="F3591" i="15"/>
  <c r="F3590" i="15"/>
  <c r="F3589" i="15"/>
  <c r="F3588" i="15"/>
  <c r="F3587" i="15"/>
  <c r="F3586" i="15"/>
  <c r="F3585" i="15"/>
  <c r="F3584" i="15"/>
  <c r="F3583" i="15"/>
  <c r="F3582" i="15"/>
  <c r="F3581" i="15"/>
  <c r="F3580" i="15"/>
  <c r="F3579" i="15"/>
  <c r="F3578" i="15"/>
  <c r="F3577" i="15"/>
  <c r="F3576" i="15"/>
  <c r="F3575" i="15"/>
  <c r="F3574" i="15"/>
  <c r="F3573" i="15"/>
  <c r="F3572" i="15"/>
  <c r="F3571" i="15"/>
  <c r="F3570" i="15"/>
  <c r="F3569" i="15"/>
  <c r="F3568" i="15"/>
  <c r="F3567" i="15"/>
  <c r="C3567" i="15"/>
  <c r="C3568" i="15" s="1"/>
  <c r="C3569" i="15" s="1"/>
  <c r="C3570" i="15" s="1"/>
  <c r="C3571" i="15" s="1"/>
  <c r="C3572" i="15" s="1"/>
  <c r="C3573" i="15" s="1"/>
  <c r="C3574" i="15" s="1"/>
  <c r="C3575" i="15" s="1"/>
  <c r="C3576" i="15" s="1"/>
  <c r="C3577" i="15" s="1"/>
  <c r="C3578" i="15" s="1"/>
  <c r="C3579" i="15" s="1"/>
  <c r="C3580" i="15" s="1"/>
  <c r="C3581" i="15" s="1"/>
  <c r="C3582" i="15" s="1"/>
  <c r="C3583" i="15" s="1"/>
  <c r="C3584" i="15" s="1"/>
  <c r="C3585" i="15" s="1"/>
  <c r="C3586" i="15" s="1"/>
  <c r="C3587" i="15" s="1"/>
  <c r="C3588" i="15" s="1"/>
  <c r="C3589" i="15" s="1"/>
  <c r="C3590" i="15" s="1"/>
  <c r="C3591" i="15" s="1"/>
  <c r="C3592" i="15" s="1"/>
  <c r="C3593" i="15" s="1"/>
  <c r="C3594" i="15" s="1"/>
  <c r="C3595" i="15" s="1"/>
  <c r="C3596" i="15" s="1"/>
  <c r="C3597" i="15" s="1"/>
  <c r="C3598" i="15" s="1"/>
  <c r="C3599" i="15" s="1"/>
  <c r="C3600" i="15" s="1"/>
  <c r="C3601" i="15" s="1"/>
  <c r="C3602" i="15" s="1"/>
  <c r="C3603" i="15" s="1"/>
  <c r="C3604" i="15" s="1"/>
  <c r="C3605" i="15" s="1"/>
  <c r="C3606" i="15" s="1"/>
  <c r="C3607" i="15" s="1"/>
  <c r="C3608" i="15" s="1"/>
  <c r="C3609" i="15" s="1"/>
  <c r="C3610" i="15" s="1"/>
  <c r="C3611" i="15" s="1"/>
  <c r="C3612" i="15" s="1"/>
  <c r="C3613" i="15" s="1"/>
  <c r="C3614" i="15" s="1"/>
  <c r="C3615" i="15" s="1"/>
  <c r="C3616" i="15" s="1"/>
  <c r="C3617" i="15" s="1"/>
  <c r="C3618" i="15" s="1"/>
  <c r="C3619" i="15" s="1"/>
  <c r="C3620" i="15" s="1"/>
  <c r="C3621" i="15" s="1"/>
  <c r="C3622" i="15" s="1"/>
  <c r="C3623" i="15" s="1"/>
  <c r="C3624" i="15" s="1"/>
  <c r="C3625" i="15" s="1"/>
  <c r="C3626" i="15" s="1"/>
  <c r="C3627" i="15" s="1"/>
  <c r="C3628" i="15" s="1"/>
  <c r="C3629" i="15" s="1"/>
  <c r="C3630" i="15" s="1"/>
  <c r="C3631" i="15" s="1"/>
  <c r="C3632" i="15" s="1"/>
  <c r="C3633" i="15" s="1"/>
  <c r="C3634" i="15" s="1"/>
  <c r="C3635" i="15" s="1"/>
  <c r="C3636" i="15" s="1"/>
  <c r="C3637" i="15" s="1"/>
  <c r="C3638" i="15" s="1"/>
  <c r="C3639" i="15" s="1"/>
  <c r="C3640" i="15" s="1"/>
  <c r="C3641" i="15" s="1"/>
  <c r="C3642" i="15" s="1"/>
  <c r="C3643" i="15" s="1"/>
  <c r="C3644" i="15" s="1"/>
  <c r="C3645" i="15" s="1"/>
  <c r="C3646" i="15" s="1"/>
  <c r="C3647" i="15" s="1"/>
  <c r="C3648" i="15" s="1"/>
  <c r="C3649" i="15" s="1"/>
  <c r="C3650" i="15" s="1"/>
  <c r="C3651" i="15" s="1"/>
  <c r="C3652" i="15" s="1"/>
  <c r="C3653" i="15" s="1"/>
  <c r="C3654" i="15" s="1"/>
  <c r="C3655" i="15" s="1"/>
  <c r="C3656" i="15" s="1"/>
  <c r="C3657" i="15" s="1"/>
  <c r="C3658" i="15" s="1"/>
  <c r="C3659" i="15" s="1"/>
  <c r="C3660" i="15" s="1"/>
  <c r="C3661" i="15" s="1"/>
  <c r="C3662" i="15" s="1"/>
  <c r="C3663" i="15" s="1"/>
  <c r="C3664" i="15" s="1"/>
  <c r="F3566" i="15"/>
  <c r="F3565" i="15"/>
  <c r="F3564" i="15"/>
  <c r="F3563" i="15"/>
  <c r="F3562" i="15"/>
  <c r="F3561" i="15"/>
  <c r="F3560" i="15"/>
  <c r="F3559" i="15"/>
  <c r="F3558" i="15"/>
  <c r="F3557" i="15"/>
  <c r="F3556" i="15"/>
  <c r="F3555" i="15"/>
  <c r="F3554" i="15"/>
  <c r="F3553" i="15"/>
  <c r="F3552" i="15"/>
  <c r="F3551" i="15"/>
  <c r="F3550" i="15"/>
  <c r="F3549" i="15"/>
  <c r="F3548" i="15"/>
  <c r="F3547" i="15"/>
  <c r="F3546" i="15"/>
  <c r="F3545" i="15"/>
  <c r="F3544" i="15"/>
  <c r="F3543" i="15"/>
  <c r="F3542" i="15"/>
  <c r="F3541" i="15"/>
  <c r="F3540" i="15"/>
  <c r="F3539" i="15"/>
  <c r="F3538" i="15"/>
  <c r="F3537" i="15"/>
  <c r="F3536" i="15"/>
  <c r="F3535" i="15"/>
  <c r="F3534" i="15"/>
  <c r="F3533" i="15"/>
  <c r="F3532" i="15"/>
  <c r="F3531" i="15"/>
  <c r="F3530" i="15"/>
  <c r="F3529" i="15"/>
  <c r="F3528" i="15"/>
  <c r="F3527" i="15"/>
  <c r="F3526" i="15"/>
  <c r="F3525" i="15"/>
  <c r="F3524" i="15"/>
  <c r="F3523" i="15"/>
  <c r="F3522" i="15"/>
  <c r="F3521" i="15"/>
  <c r="F3520" i="15"/>
  <c r="F3519" i="15"/>
  <c r="F3518" i="15"/>
  <c r="F3517" i="15"/>
  <c r="F3516" i="15"/>
  <c r="F3515" i="15"/>
  <c r="F3514" i="15"/>
  <c r="F3513" i="15"/>
  <c r="F3512" i="15"/>
  <c r="F3511" i="15"/>
  <c r="F3510" i="15"/>
  <c r="F3509" i="15"/>
  <c r="F3508" i="15"/>
  <c r="F3507" i="15"/>
  <c r="F3506" i="15"/>
  <c r="F3505" i="15"/>
  <c r="F3504" i="15"/>
  <c r="F3503" i="15"/>
  <c r="F3502" i="15"/>
  <c r="F3501" i="15"/>
  <c r="F3500" i="15"/>
  <c r="F3499" i="15"/>
  <c r="F3498" i="15"/>
  <c r="F3497" i="15"/>
  <c r="F3496" i="15"/>
  <c r="F3495" i="15"/>
  <c r="F3494" i="15"/>
  <c r="F3493" i="15"/>
  <c r="F3492" i="15"/>
  <c r="F3491" i="15"/>
  <c r="F3490" i="15"/>
  <c r="F3489" i="15"/>
  <c r="F3488" i="15"/>
  <c r="F3487" i="15"/>
  <c r="F3486" i="15"/>
  <c r="F3485" i="15"/>
  <c r="F3484" i="15"/>
  <c r="F3483" i="15"/>
  <c r="F3482" i="15"/>
  <c r="F3481" i="15"/>
  <c r="F3480" i="15"/>
  <c r="F3479" i="15"/>
  <c r="F3478" i="15"/>
  <c r="F3477" i="15"/>
  <c r="F3476" i="15"/>
  <c r="F3475" i="15"/>
  <c r="F3474" i="15"/>
  <c r="F3473" i="15"/>
  <c r="F3472" i="15"/>
  <c r="F3471" i="15"/>
  <c r="F3470" i="15"/>
  <c r="F3469" i="15"/>
  <c r="F3468" i="15"/>
  <c r="C3468" i="15"/>
  <c r="C3469" i="15" s="1"/>
  <c r="C3470" i="15" s="1"/>
  <c r="C3471" i="15" s="1"/>
  <c r="C3472" i="15" s="1"/>
  <c r="C3473" i="15" s="1"/>
  <c r="C3474" i="15" s="1"/>
  <c r="C3475" i="15" s="1"/>
  <c r="C3476" i="15" s="1"/>
  <c r="C3477" i="15" s="1"/>
  <c r="C3478" i="15" s="1"/>
  <c r="C3479" i="15" s="1"/>
  <c r="C3480" i="15" s="1"/>
  <c r="C3481" i="15" s="1"/>
  <c r="C3482" i="15" s="1"/>
  <c r="C3483" i="15" s="1"/>
  <c r="C3484" i="15" s="1"/>
  <c r="C3485" i="15" s="1"/>
  <c r="C3486" i="15" s="1"/>
  <c r="C3487" i="15" s="1"/>
  <c r="C3488" i="15" s="1"/>
  <c r="C3489" i="15" s="1"/>
  <c r="C3490" i="15" s="1"/>
  <c r="C3491" i="15" s="1"/>
  <c r="C3492" i="15" s="1"/>
  <c r="C3493" i="15" s="1"/>
  <c r="C3494" i="15" s="1"/>
  <c r="C3495" i="15" s="1"/>
  <c r="C3496" i="15" s="1"/>
  <c r="C3497" i="15" s="1"/>
  <c r="C3498" i="15" s="1"/>
  <c r="C3499" i="15" s="1"/>
  <c r="C3500" i="15" s="1"/>
  <c r="C3501" i="15" s="1"/>
  <c r="C3502" i="15" s="1"/>
  <c r="C3503" i="15" s="1"/>
  <c r="C3504" i="15" s="1"/>
  <c r="C3505" i="15" s="1"/>
  <c r="C3506" i="15" s="1"/>
  <c r="C3507" i="15" s="1"/>
  <c r="C3508" i="15" s="1"/>
  <c r="C3509" i="15" s="1"/>
  <c r="C3510" i="15" s="1"/>
  <c r="C3511" i="15" s="1"/>
  <c r="C3512" i="15" s="1"/>
  <c r="C3513" i="15" s="1"/>
  <c r="C3514" i="15" s="1"/>
  <c r="C3515" i="15" s="1"/>
  <c r="C3516" i="15" s="1"/>
  <c r="C3517" i="15" s="1"/>
  <c r="C3518" i="15" s="1"/>
  <c r="C3519" i="15" s="1"/>
  <c r="C3520" i="15" s="1"/>
  <c r="C3521" i="15" s="1"/>
  <c r="C3522" i="15" s="1"/>
  <c r="C3523" i="15" s="1"/>
  <c r="C3524" i="15" s="1"/>
  <c r="C3525" i="15" s="1"/>
  <c r="C3526" i="15" s="1"/>
  <c r="C3527" i="15" s="1"/>
  <c r="C3528" i="15" s="1"/>
  <c r="C3529" i="15" s="1"/>
  <c r="C3530" i="15" s="1"/>
  <c r="C3531" i="15" s="1"/>
  <c r="C3532" i="15" s="1"/>
  <c r="C3533" i="15" s="1"/>
  <c r="C3534" i="15" s="1"/>
  <c r="C3535" i="15" s="1"/>
  <c r="C3536" i="15" s="1"/>
  <c r="C3537" i="15" s="1"/>
  <c r="C3538" i="15" s="1"/>
  <c r="C3539" i="15" s="1"/>
  <c r="C3540" i="15" s="1"/>
  <c r="C3541" i="15" s="1"/>
  <c r="C3542" i="15" s="1"/>
  <c r="C3543" i="15" s="1"/>
  <c r="C3544" i="15" s="1"/>
  <c r="C3545" i="15" s="1"/>
  <c r="C3546" i="15" s="1"/>
  <c r="C3547" i="15" s="1"/>
  <c r="C3548" i="15" s="1"/>
  <c r="C3549" i="15" s="1"/>
  <c r="C3550" i="15" s="1"/>
  <c r="C3551" i="15" s="1"/>
  <c r="C3552" i="15" s="1"/>
  <c r="C3553" i="15" s="1"/>
  <c r="C3554" i="15" s="1"/>
  <c r="C3555" i="15" s="1"/>
  <c r="C3556" i="15" s="1"/>
  <c r="C3557" i="15" s="1"/>
  <c r="C3558" i="15" s="1"/>
  <c r="C3559" i="15" s="1"/>
  <c r="C3560" i="15" s="1"/>
  <c r="C3561" i="15" s="1"/>
  <c r="C3562" i="15" s="1"/>
  <c r="C3563" i="15" s="1"/>
  <c r="C3564" i="15" s="1"/>
  <c r="C3565" i="15" s="1"/>
  <c r="F3467" i="15"/>
  <c r="F3466" i="15"/>
  <c r="F3465" i="15"/>
  <c r="F3464" i="15"/>
  <c r="F3463" i="15"/>
  <c r="F3462" i="15"/>
  <c r="F3461" i="15"/>
  <c r="F3460" i="15"/>
  <c r="F3459" i="15"/>
  <c r="F3458" i="15"/>
  <c r="F3457" i="15"/>
  <c r="F3456" i="15"/>
  <c r="F3455" i="15"/>
  <c r="F3454" i="15"/>
  <c r="F3453" i="15"/>
  <c r="F3452" i="15"/>
  <c r="F3451" i="15"/>
  <c r="F3450" i="15"/>
  <c r="F3449" i="15"/>
  <c r="F3448" i="15"/>
  <c r="F3447" i="15"/>
  <c r="F3446" i="15"/>
  <c r="F3445" i="15"/>
  <c r="F3444" i="15"/>
  <c r="F3443" i="15"/>
  <c r="F3442" i="15"/>
  <c r="F3441" i="15"/>
  <c r="F3440" i="15"/>
  <c r="F3439" i="15"/>
  <c r="F3438" i="15"/>
  <c r="F3437" i="15"/>
  <c r="F3436" i="15"/>
  <c r="F3435" i="15"/>
  <c r="F3434" i="15"/>
  <c r="F3433" i="15"/>
  <c r="F3432" i="15"/>
  <c r="F3431" i="15"/>
  <c r="F3430" i="15"/>
  <c r="F3429" i="15"/>
  <c r="F3428" i="15"/>
  <c r="F3427" i="15"/>
  <c r="F3426" i="15"/>
  <c r="F3425" i="15"/>
  <c r="F3424" i="15"/>
  <c r="F3423" i="15"/>
  <c r="F3422" i="15"/>
  <c r="F3421" i="15"/>
  <c r="F3420" i="15"/>
  <c r="F3419" i="15"/>
  <c r="F3418" i="15"/>
  <c r="F3417" i="15"/>
  <c r="F3416" i="15"/>
  <c r="F3415" i="15"/>
  <c r="F3414" i="15"/>
  <c r="F3413" i="15"/>
  <c r="F3412" i="15"/>
  <c r="F3411" i="15"/>
  <c r="F3410" i="15"/>
  <c r="F3409" i="15"/>
  <c r="F3408" i="15"/>
  <c r="F3407" i="15"/>
  <c r="F3406" i="15"/>
  <c r="F3405" i="15"/>
  <c r="F3404" i="15"/>
  <c r="F3403" i="15"/>
  <c r="F3402" i="15"/>
  <c r="F3401" i="15"/>
  <c r="F3400" i="15"/>
  <c r="F3399" i="15"/>
  <c r="F3398" i="15"/>
  <c r="F3397" i="15"/>
  <c r="F3396" i="15"/>
  <c r="F3395" i="15"/>
  <c r="F3394" i="15"/>
  <c r="F3393" i="15"/>
  <c r="F3392" i="15"/>
  <c r="F3391" i="15"/>
  <c r="F3390" i="15"/>
  <c r="F3389" i="15"/>
  <c r="F3388" i="15"/>
  <c r="F3387" i="15"/>
  <c r="F3386" i="15"/>
  <c r="F3385" i="15"/>
  <c r="F3384" i="15"/>
  <c r="F3383" i="15"/>
  <c r="F3382" i="15"/>
  <c r="F3381" i="15"/>
  <c r="F3380" i="15"/>
  <c r="F3379" i="15"/>
  <c r="F3378" i="15"/>
  <c r="F3377" i="15"/>
  <c r="F3376" i="15"/>
  <c r="F3375" i="15"/>
  <c r="F3374" i="15"/>
  <c r="F3373" i="15"/>
  <c r="F3372" i="15"/>
  <c r="F3371" i="15"/>
  <c r="F3370" i="15"/>
  <c r="F3369" i="15"/>
  <c r="C3369" i="15"/>
  <c r="C3370" i="15" s="1"/>
  <c r="C3371" i="15" s="1"/>
  <c r="C3372" i="15" s="1"/>
  <c r="C3373" i="15" s="1"/>
  <c r="C3374" i="15" s="1"/>
  <c r="C3375" i="15" s="1"/>
  <c r="C3376" i="15" s="1"/>
  <c r="C3377" i="15" s="1"/>
  <c r="C3378" i="15" s="1"/>
  <c r="C3379" i="15" s="1"/>
  <c r="C3380" i="15" s="1"/>
  <c r="C3381" i="15" s="1"/>
  <c r="C3382" i="15" s="1"/>
  <c r="C3383" i="15" s="1"/>
  <c r="C3384" i="15" s="1"/>
  <c r="C3385" i="15" s="1"/>
  <c r="C3386" i="15" s="1"/>
  <c r="C3387" i="15" s="1"/>
  <c r="C3388" i="15" s="1"/>
  <c r="C3389" i="15" s="1"/>
  <c r="C3390" i="15" s="1"/>
  <c r="C3391" i="15" s="1"/>
  <c r="C3392" i="15" s="1"/>
  <c r="C3393" i="15" s="1"/>
  <c r="C3394" i="15" s="1"/>
  <c r="C3395" i="15" s="1"/>
  <c r="C3396" i="15" s="1"/>
  <c r="C3397" i="15" s="1"/>
  <c r="C3398" i="15" s="1"/>
  <c r="C3399" i="15" s="1"/>
  <c r="C3400" i="15" s="1"/>
  <c r="C3401" i="15" s="1"/>
  <c r="C3402" i="15" s="1"/>
  <c r="C3403" i="15" s="1"/>
  <c r="C3404" i="15" s="1"/>
  <c r="C3405" i="15" s="1"/>
  <c r="C3406" i="15" s="1"/>
  <c r="C3407" i="15" s="1"/>
  <c r="C3408" i="15" s="1"/>
  <c r="C3409" i="15" s="1"/>
  <c r="C3410" i="15" s="1"/>
  <c r="C3411" i="15" s="1"/>
  <c r="C3412" i="15" s="1"/>
  <c r="C3413" i="15" s="1"/>
  <c r="C3414" i="15" s="1"/>
  <c r="C3415" i="15" s="1"/>
  <c r="C3416" i="15" s="1"/>
  <c r="C3417" i="15" s="1"/>
  <c r="C3418" i="15" s="1"/>
  <c r="C3419" i="15" s="1"/>
  <c r="C3420" i="15" s="1"/>
  <c r="C3421" i="15" s="1"/>
  <c r="C3422" i="15" s="1"/>
  <c r="C3423" i="15" s="1"/>
  <c r="C3424" i="15" s="1"/>
  <c r="C3425" i="15" s="1"/>
  <c r="C3426" i="15" s="1"/>
  <c r="C3427" i="15" s="1"/>
  <c r="C3428" i="15" s="1"/>
  <c r="C3429" i="15" s="1"/>
  <c r="C3430" i="15" s="1"/>
  <c r="C3431" i="15" s="1"/>
  <c r="C3432" i="15" s="1"/>
  <c r="C3433" i="15" s="1"/>
  <c r="C3434" i="15" s="1"/>
  <c r="C3435" i="15" s="1"/>
  <c r="C3436" i="15" s="1"/>
  <c r="C3437" i="15" s="1"/>
  <c r="C3438" i="15" s="1"/>
  <c r="C3439" i="15" s="1"/>
  <c r="C3440" i="15" s="1"/>
  <c r="C3441" i="15" s="1"/>
  <c r="C3442" i="15" s="1"/>
  <c r="C3443" i="15" s="1"/>
  <c r="C3444" i="15" s="1"/>
  <c r="C3445" i="15" s="1"/>
  <c r="C3446" i="15" s="1"/>
  <c r="C3447" i="15" s="1"/>
  <c r="C3448" i="15" s="1"/>
  <c r="C3449" i="15" s="1"/>
  <c r="C3450" i="15" s="1"/>
  <c r="C3451" i="15" s="1"/>
  <c r="C3452" i="15" s="1"/>
  <c r="C3453" i="15" s="1"/>
  <c r="C3454" i="15" s="1"/>
  <c r="C3455" i="15" s="1"/>
  <c r="C3456" i="15" s="1"/>
  <c r="C3457" i="15" s="1"/>
  <c r="C3458" i="15" s="1"/>
  <c r="C3459" i="15" s="1"/>
  <c r="C3460" i="15" s="1"/>
  <c r="C3461" i="15" s="1"/>
  <c r="C3462" i="15" s="1"/>
  <c r="C3463" i="15" s="1"/>
  <c r="C3464" i="15" s="1"/>
  <c r="C3465" i="15" s="1"/>
  <c r="C3466" i="15" s="1"/>
  <c r="F3368" i="15"/>
  <c r="F3367" i="15"/>
  <c r="F3366" i="15"/>
  <c r="F3365" i="15"/>
  <c r="F3364" i="15"/>
  <c r="F3363" i="15"/>
  <c r="F3362" i="15"/>
  <c r="F3361" i="15"/>
  <c r="F3360" i="15"/>
  <c r="F3359" i="15"/>
  <c r="F3358" i="15"/>
  <c r="F3357" i="15"/>
  <c r="F3356" i="15"/>
  <c r="F3355" i="15"/>
  <c r="F3354" i="15"/>
  <c r="F3353" i="15"/>
  <c r="F3352" i="15"/>
  <c r="F3351" i="15"/>
  <c r="F3350" i="15"/>
  <c r="F3349" i="15"/>
  <c r="F3348" i="15"/>
  <c r="F3347" i="15"/>
  <c r="F3346" i="15"/>
  <c r="F3345" i="15"/>
  <c r="F3344" i="15"/>
  <c r="F3343" i="15"/>
  <c r="F3342" i="15"/>
  <c r="F3341" i="15"/>
  <c r="F3340" i="15"/>
  <c r="F3339" i="15"/>
  <c r="F3338" i="15"/>
  <c r="F3337" i="15"/>
  <c r="F3336" i="15"/>
  <c r="F3335" i="15"/>
  <c r="F3334" i="15"/>
  <c r="F3333" i="15"/>
  <c r="F3332" i="15"/>
  <c r="F3331" i="15"/>
  <c r="F3330" i="15"/>
  <c r="F3329" i="15"/>
  <c r="F3328" i="15"/>
  <c r="F3327" i="15"/>
  <c r="F3326" i="15"/>
  <c r="F3325" i="15"/>
  <c r="F3324" i="15"/>
  <c r="F3323" i="15"/>
  <c r="F3322" i="15"/>
  <c r="F3321" i="15"/>
  <c r="F3320" i="15"/>
  <c r="F3319" i="15"/>
  <c r="F3318" i="15"/>
  <c r="F3317" i="15"/>
  <c r="F3316" i="15"/>
  <c r="F3315" i="15"/>
  <c r="F3314" i="15"/>
  <c r="F3313" i="15"/>
  <c r="F3312" i="15"/>
  <c r="F3311" i="15"/>
  <c r="F3310" i="15"/>
  <c r="F3309" i="15"/>
  <c r="F3308" i="15"/>
  <c r="F3307" i="15"/>
  <c r="F3306" i="15"/>
  <c r="F3305" i="15"/>
  <c r="F3304" i="15"/>
  <c r="F3303" i="15"/>
  <c r="F3302" i="15"/>
  <c r="F3301" i="15"/>
  <c r="F3300" i="15"/>
  <c r="F3299" i="15"/>
  <c r="F3298" i="15"/>
  <c r="F3297" i="15"/>
  <c r="F3296" i="15"/>
  <c r="F3295" i="15"/>
  <c r="F3294" i="15"/>
  <c r="F3293" i="15"/>
  <c r="F3292" i="15"/>
  <c r="F3291" i="15"/>
  <c r="F3290" i="15"/>
  <c r="F3289" i="15"/>
  <c r="F3288" i="15"/>
  <c r="F3287" i="15"/>
  <c r="F3286" i="15"/>
  <c r="F3285" i="15"/>
  <c r="F3284" i="15"/>
  <c r="F3283" i="15"/>
  <c r="F3282" i="15"/>
  <c r="F3281" i="15"/>
  <c r="F3280" i="15"/>
  <c r="F3279" i="15"/>
  <c r="F3278" i="15"/>
  <c r="F3277" i="15"/>
  <c r="F3276" i="15"/>
  <c r="F3275" i="15"/>
  <c r="F3274" i="15"/>
  <c r="F3273" i="15"/>
  <c r="F3272" i="15"/>
  <c r="F3271" i="15"/>
  <c r="F3270" i="15"/>
  <c r="C3270" i="15"/>
  <c r="C3271" i="15" s="1"/>
  <c r="C3272" i="15" s="1"/>
  <c r="C3273" i="15" s="1"/>
  <c r="C3274" i="15" s="1"/>
  <c r="C3275" i="15" s="1"/>
  <c r="C3276" i="15" s="1"/>
  <c r="C3277" i="15" s="1"/>
  <c r="C3278" i="15" s="1"/>
  <c r="C3279" i="15" s="1"/>
  <c r="C3280" i="15" s="1"/>
  <c r="C3281" i="15" s="1"/>
  <c r="C3282" i="15" s="1"/>
  <c r="C3283" i="15" s="1"/>
  <c r="C3284" i="15" s="1"/>
  <c r="C3285" i="15" s="1"/>
  <c r="C3286" i="15" s="1"/>
  <c r="C3287" i="15" s="1"/>
  <c r="C3288" i="15" s="1"/>
  <c r="C3289" i="15" s="1"/>
  <c r="C3290" i="15" s="1"/>
  <c r="C3291" i="15" s="1"/>
  <c r="C3292" i="15" s="1"/>
  <c r="C3293" i="15" s="1"/>
  <c r="C3294" i="15" s="1"/>
  <c r="C3295" i="15" s="1"/>
  <c r="C3296" i="15" s="1"/>
  <c r="C3297" i="15" s="1"/>
  <c r="C3298" i="15" s="1"/>
  <c r="C3299" i="15" s="1"/>
  <c r="C3300" i="15" s="1"/>
  <c r="C3301" i="15" s="1"/>
  <c r="C3302" i="15" s="1"/>
  <c r="C3303" i="15" s="1"/>
  <c r="C3304" i="15" s="1"/>
  <c r="C3305" i="15" s="1"/>
  <c r="C3306" i="15" s="1"/>
  <c r="C3307" i="15" s="1"/>
  <c r="C3308" i="15" s="1"/>
  <c r="C3309" i="15" s="1"/>
  <c r="C3310" i="15" s="1"/>
  <c r="C3311" i="15" s="1"/>
  <c r="C3312" i="15" s="1"/>
  <c r="C3313" i="15" s="1"/>
  <c r="C3314" i="15" s="1"/>
  <c r="C3315" i="15" s="1"/>
  <c r="C3316" i="15" s="1"/>
  <c r="C3317" i="15" s="1"/>
  <c r="C3318" i="15" s="1"/>
  <c r="C3319" i="15" s="1"/>
  <c r="C3320" i="15" s="1"/>
  <c r="C3321" i="15" s="1"/>
  <c r="C3322" i="15" s="1"/>
  <c r="C3323" i="15" s="1"/>
  <c r="C3324" i="15" s="1"/>
  <c r="C3325" i="15" s="1"/>
  <c r="C3326" i="15" s="1"/>
  <c r="C3327" i="15" s="1"/>
  <c r="C3328" i="15" s="1"/>
  <c r="C3329" i="15" s="1"/>
  <c r="C3330" i="15" s="1"/>
  <c r="C3331" i="15" s="1"/>
  <c r="C3332" i="15" s="1"/>
  <c r="C3333" i="15" s="1"/>
  <c r="C3334" i="15" s="1"/>
  <c r="C3335" i="15" s="1"/>
  <c r="C3336" i="15" s="1"/>
  <c r="C3337" i="15" s="1"/>
  <c r="C3338" i="15" s="1"/>
  <c r="C3339" i="15" s="1"/>
  <c r="C3340" i="15" s="1"/>
  <c r="C3341" i="15" s="1"/>
  <c r="C3342" i="15" s="1"/>
  <c r="C3343" i="15" s="1"/>
  <c r="C3344" i="15" s="1"/>
  <c r="C3345" i="15" s="1"/>
  <c r="C3346" i="15" s="1"/>
  <c r="C3347" i="15" s="1"/>
  <c r="C3348" i="15" s="1"/>
  <c r="C3349" i="15" s="1"/>
  <c r="C3350" i="15" s="1"/>
  <c r="C3351" i="15" s="1"/>
  <c r="C3352" i="15" s="1"/>
  <c r="C3353" i="15" s="1"/>
  <c r="C3354" i="15" s="1"/>
  <c r="C3355" i="15" s="1"/>
  <c r="C3356" i="15" s="1"/>
  <c r="C3357" i="15" s="1"/>
  <c r="C3358" i="15" s="1"/>
  <c r="C3359" i="15" s="1"/>
  <c r="C3360" i="15" s="1"/>
  <c r="C3361" i="15" s="1"/>
  <c r="C3362" i="15" s="1"/>
  <c r="C3363" i="15" s="1"/>
  <c r="C3364" i="15" s="1"/>
  <c r="C3365" i="15" s="1"/>
  <c r="C3366" i="15" s="1"/>
  <c r="C3367" i="15" s="1"/>
  <c r="F3269" i="15"/>
  <c r="F3268" i="15"/>
  <c r="F3267" i="15"/>
  <c r="F3266" i="15"/>
  <c r="F3265" i="15"/>
  <c r="F3264" i="15"/>
  <c r="F3263" i="15"/>
  <c r="F3262" i="15"/>
  <c r="F3261" i="15"/>
  <c r="F3260" i="15"/>
  <c r="F3259" i="15"/>
  <c r="F3258" i="15"/>
  <c r="F3257" i="15"/>
  <c r="F3256" i="15"/>
  <c r="F3255" i="15"/>
  <c r="F3254" i="15"/>
  <c r="F3253" i="15"/>
  <c r="F3252" i="15"/>
  <c r="F3251" i="15"/>
  <c r="F3250" i="15"/>
  <c r="F3249" i="15"/>
  <c r="F3248" i="15"/>
  <c r="F3247" i="15"/>
  <c r="F3246" i="15"/>
  <c r="F3245" i="15"/>
  <c r="F3244" i="15"/>
  <c r="F3243" i="15"/>
  <c r="F3242" i="15"/>
  <c r="F3241" i="15"/>
  <c r="F3240" i="15"/>
  <c r="F3239" i="15"/>
  <c r="F3238" i="15"/>
  <c r="F3237" i="15"/>
  <c r="F3236" i="15"/>
  <c r="F3235" i="15"/>
  <c r="F3234" i="15"/>
  <c r="F3233" i="15"/>
  <c r="F3232" i="15"/>
  <c r="F3231" i="15"/>
  <c r="F3230" i="15"/>
  <c r="F3229" i="15"/>
  <c r="F3228" i="15"/>
  <c r="F3227" i="15"/>
  <c r="F3226" i="15"/>
  <c r="F3225" i="15"/>
  <c r="F3224" i="15"/>
  <c r="F3223" i="15"/>
  <c r="F3222" i="15"/>
  <c r="F3221" i="15"/>
  <c r="F3220" i="15"/>
  <c r="F3219" i="15"/>
  <c r="F3218" i="15"/>
  <c r="F3217" i="15"/>
  <c r="F3216" i="15"/>
  <c r="F3215" i="15"/>
  <c r="F3214" i="15"/>
  <c r="F3213" i="15"/>
  <c r="F3212" i="15"/>
  <c r="F3211" i="15"/>
  <c r="F3210" i="15"/>
  <c r="F3209" i="15"/>
  <c r="F3208" i="15"/>
  <c r="F3207" i="15"/>
  <c r="F3206" i="15"/>
  <c r="F3205" i="15"/>
  <c r="F3204" i="15"/>
  <c r="F3203" i="15"/>
  <c r="F3202" i="15"/>
  <c r="F3201" i="15"/>
  <c r="F3200" i="15"/>
  <c r="F3199" i="15"/>
  <c r="F3198" i="15"/>
  <c r="F3197" i="15"/>
  <c r="F3196" i="15"/>
  <c r="F3195" i="15"/>
  <c r="F3194" i="15"/>
  <c r="F3193" i="15"/>
  <c r="F3192" i="15"/>
  <c r="F3191" i="15"/>
  <c r="F3190" i="15"/>
  <c r="F3189" i="15"/>
  <c r="F3188" i="15"/>
  <c r="F3187" i="15"/>
  <c r="F3186" i="15"/>
  <c r="F3185" i="15"/>
  <c r="F3184" i="15"/>
  <c r="F3183" i="15"/>
  <c r="F3182" i="15"/>
  <c r="F3181" i="15"/>
  <c r="F3180" i="15"/>
  <c r="F3179" i="15"/>
  <c r="F3178" i="15"/>
  <c r="F3177" i="15"/>
  <c r="F3176" i="15"/>
  <c r="F3175" i="15"/>
  <c r="F3174" i="15"/>
  <c r="F3173" i="15"/>
  <c r="F3172" i="15"/>
  <c r="F3171" i="15"/>
  <c r="C3171" i="15"/>
  <c r="C3172" i="15" s="1"/>
  <c r="C3173" i="15" s="1"/>
  <c r="C3174" i="15" s="1"/>
  <c r="C3175" i="15" s="1"/>
  <c r="C3176" i="15" s="1"/>
  <c r="C3177" i="15" s="1"/>
  <c r="C3178" i="15" s="1"/>
  <c r="C3179" i="15" s="1"/>
  <c r="C3180" i="15" s="1"/>
  <c r="C3181" i="15" s="1"/>
  <c r="C3182" i="15" s="1"/>
  <c r="C3183" i="15" s="1"/>
  <c r="C3184" i="15" s="1"/>
  <c r="C3185" i="15" s="1"/>
  <c r="C3186" i="15" s="1"/>
  <c r="C3187" i="15" s="1"/>
  <c r="C3188" i="15" s="1"/>
  <c r="C3189" i="15" s="1"/>
  <c r="C3190" i="15" s="1"/>
  <c r="C3191" i="15" s="1"/>
  <c r="C3192" i="15" s="1"/>
  <c r="C3193" i="15" s="1"/>
  <c r="C3194" i="15" s="1"/>
  <c r="C3195" i="15" s="1"/>
  <c r="C3196" i="15" s="1"/>
  <c r="C3197" i="15" s="1"/>
  <c r="C3198" i="15" s="1"/>
  <c r="C3199" i="15" s="1"/>
  <c r="C3200" i="15" s="1"/>
  <c r="C3201" i="15" s="1"/>
  <c r="C3202" i="15" s="1"/>
  <c r="C3203" i="15" s="1"/>
  <c r="C3204" i="15" s="1"/>
  <c r="C3205" i="15" s="1"/>
  <c r="C3206" i="15" s="1"/>
  <c r="C3207" i="15" s="1"/>
  <c r="C3208" i="15" s="1"/>
  <c r="C3209" i="15" s="1"/>
  <c r="C3210" i="15" s="1"/>
  <c r="C3211" i="15" s="1"/>
  <c r="C3212" i="15" s="1"/>
  <c r="C3213" i="15" s="1"/>
  <c r="C3214" i="15" s="1"/>
  <c r="C3215" i="15" s="1"/>
  <c r="C3216" i="15" s="1"/>
  <c r="C3217" i="15" s="1"/>
  <c r="C3218" i="15" s="1"/>
  <c r="C3219" i="15" s="1"/>
  <c r="C3220" i="15" s="1"/>
  <c r="C3221" i="15" s="1"/>
  <c r="C3222" i="15" s="1"/>
  <c r="C3223" i="15" s="1"/>
  <c r="C3224" i="15" s="1"/>
  <c r="C3225" i="15" s="1"/>
  <c r="C3226" i="15" s="1"/>
  <c r="C3227" i="15" s="1"/>
  <c r="C3228" i="15" s="1"/>
  <c r="C3229" i="15" s="1"/>
  <c r="C3230" i="15" s="1"/>
  <c r="C3231" i="15" s="1"/>
  <c r="C3232" i="15" s="1"/>
  <c r="C3233" i="15" s="1"/>
  <c r="C3234" i="15" s="1"/>
  <c r="C3235" i="15" s="1"/>
  <c r="C3236" i="15" s="1"/>
  <c r="C3237" i="15" s="1"/>
  <c r="C3238" i="15" s="1"/>
  <c r="C3239" i="15" s="1"/>
  <c r="C3240" i="15" s="1"/>
  <c r="C3241" i="15" s="1"/>
  <c r="C3242" i="15" s="1"/>
  <c r="C3243" i="15" s="1"/>
  <c r="C3244" i="15" s="1"/>
  <c r="C3245" i="15" s="1"/>
  <c r="C3246" i="15" s="1"/>
  <c r="C3247" i="15" s="1"/>
  <c r="C3248" i="15" s="1"/>
  <c r="C3249" i="15" s="1"/>
  <c r="C3250" i="15" s="1"/>
  <c r="C3251" i="15" s="1"/>
  <c r="C3252" i="15" s="1"/>
  <c r="C3253" i="15" s="1"/>
  <c r="C3254" i="15" s="1"/>
  <c r="C3255" i="15" s="1"/>
  <c r="C3256" i="15" s="1"/>
  <c r="C3257" i="15" s="1"/>
  <c r="C3258" i="15" s="1"/>
  <c r="C3259" i="15" s="1"/>
  <c r="C3260" i="15" s="1"/>
  <c r="C3261" i="15" s="1"/>
  <c r="C3262" i="15" s="1"/>
  <c r="C3263" i="15" s="1"/>
  <c r="C3264" i="15" s="1"/>
  <c r="C3265" i="15" s="1"/>
  <c r="C3266" i="15" s="1"/>
  <c r="C3267" i="15" s="1"/>
  <c r="C3268" i="15" s="1"/>
  <c r="F3170" i="15"/>
  <c r="F3169" i="15"/>
  <c r="F3168" i="15"/>
  <c r="F3167" i="15"/>
  <c r="F3166" i="15"/>
  <c r="F3165" i="15"/>
  <c r="F3164" i="15"/>
  <c r="F3163" i="15"/>
  <c r="F3162" i="15"/>
  <c r="F3161" i="15"/>
  <c r="F3160" i="15"/>
  <c r="F3159" i="15"/>
  <c r="F3158" i="15"/>
  <c r="F3157" i="15"/>
  <c r="F3156" i="15"/>
  <c r="F3155" i="15"/>
  <c r="F3154" i="15"/>
  <c r="F3153" i="15"/>
  <c r="F3152" i="15"/>
  <c r="F3151" i="15"/>
  <c r="F3150" i="15"/>
  <c r="F3149" i="15"/>
  <c r="F3148" i="15"/>
  <c r="F3147" i="15"/>
  <c r="F3146" i="15"/>
  <c r="F3145" i="15"/>
  <c r="F3144" i="15"/>
  <c r="F3143" i="15"/>
  <c r="F3142" i="15"/>
  <c r="F3141" i="15"/>
  <c r="F3140" i="15"/>
  <c r="F3139" i="15"/>
  <c r="F3138" i="15"/>
  <c r="F3137" i="15"/>
  <c r="F3136" i="15"/>
  <c r="F3135" i="15"/>
  <c r="F3134" i="15"/>
  <c r="F3133" i="15"/>
  <c r="F3132" i="15"/>
  <c r="F3131" i="15"/>
  <c r="F3130" i="15"/>
  <c r="F3129" i="15"/>
  <c r="F3128" i="15"/>
  <c r="F3127" i="15"/>
  <c r="F3126" i="15"/>
  <c r="F3125" i="15"/>
  <c r="F3124" i="15"/>
  <c r="F3123" i="15"/>
  <c r="F3122" i="15"/>
  <c r="F3121" i="15"/>
  <c r="F3120" i="15"/>
  <c r="F3119" i="15"/>
  <c r="F3118" i="15"/>
  <c r="F3117" i="15"/>
  <c r="F3116" i="15"/>
  <c r="F3115" i="15"/>
  <c r="F3114" i="15"/>
  <c r="F3113" i="15"/>
  <c r="F3112" i="15"/>
  <c r="F3111" i="15"/>
  <c r="F3110" i="15"/>
  <c r="F3109" i="15"/>
  <c r="F3108" i="15"/>
  <c r="F3107" i="15"/>
  <c r="F3106" i="15"/>
  <c r="F3105" i="15"/>
  <c r="F3104" i="15"/>
  <c r="F3103" i="15"/>
  <c r="F3102" i="15"/>
  <c r="F3101" i="15"/>
  <c r="F3100" i="15"/>
  <c r="F3099" i="15"/>
  <c r="F3098" i="15"/>
  <c r="F3097" i="15"/>
  <c r="F3096" i="15"/>
  <c r="F3095" i="15"/>
  <c r="F3094" i="15"/>
  <c r="F3093" i="15"/>
  <c r="F3092" i="15"/>
  <c r="F3091" i="15"/>
  <c r="F3090" i="15"/>
  <c r="F3089" i="15"/>
  <c r="F3088" i="15"/>
  <c r="F3087" i="15"/>
  <c r="F3086" i="15"/>
  <c r="F3085" i="15"/>
  <c r="F3084" i="15"/>
  <c r="F3083" i="15"/>
  <c r="F3082" i="15"/>
  <c r="F3081" i="15"/>
  <c r="F3080" i="15"/>
  <c r="F3079" i="15"/>
  <c r="F3078" i="15"/>
  <c r="F3077" i="15"/>
  <c r="F3076" i="15"/>
  <c r="F3075" i="15"/>
  <c r="C3075" i="15"/>
  <c r="C3076" i="15" s="1"/>
  <c r="C3077" i="15" s="1"/>
  <c r="C3078" i="15" s="1"/>
  <c r="C3079" i="15" s="1"/>
  <c r="C3080" i="15" s="1"/>
  <c r="C3081" i="15" s="1"/>
  <c r="C3082" i="15" s="1"/>
  <c r="C3083" i="15" s="1"/>
  <c r="C3084" i="15" s="1"/>
  <c r="C3085" i="15" s="1"/>
  <c r="C3086" i="15" s="1"/>
  <c r="C3087" i="15" s="1"/>
  <c r="C3088" i="15" s="1"/>
  <c r="C3089" i="15" s="1"/>
  <c r="C3090" i="15" s="1"/>
  <c r="C3091" i="15" s="1"/>
  <c r="C3092" i="15" s="1"/>
  <c r="C3093" i="15" s="1"/>
  <c r="C3094" i="15" s="1"/>
  <c r="C3095" i="15" s="1"/>
  <c r="C3096" i="15" s="1"/>
  <c r="C3097" i="15" s="1"/>
  <c r="C3098" i="15" s="1"/>
  <c r="C3099" i="15" s="1"/>
  <c r="C3100" i="15" s="1"/>
  <c r="C3101" i="15" s="1"/>
  <c r="C3102" i="15" s="1"/>
  <c r="C3103" i="15" s="1"/>
  <c r="C3104" i="15" s="1"/>
  <c r="C3105" i="15" s="1"/>
  <c r="C3106" i="15" s="1"/>
  <c r="C3107" i="15" s="1"/>
  <c r="C3108" i="15" s="1"/>
  <c r="C3109" i="15" s="1"/>
  <c r="C3110" i="15" s="1"/>
  <c r="C3111" i="15" s="1"/>
  <c r="C3112" i="15" s="1"/>
  <c r="C3113" i="15" s="1"/>
  <c r="C3114" i="15" s="1"/>
  <c r="C3115" i="15" s="1"/>
  <c r="C3116" i="15" s="1"/>
  <c r="C3117" i="15" s="1"/>
  <c r="C3118" i="15" s="1"/>
  <c r="C3119" i="15" s="1"/>
  <c r="C3120" i="15" s="1"/>
  <c r="C3121" i="15" s="1"/>
  <c r="C3122" i="15" s="1"/>
  <c r="C3123" i="15" s="1"/>
  <c r="C3124" i="15" s="1"/>
  <c r="C3125" i="15" s="1"/>
  <c r="C3126" i="15" s="1"/>
  <c r="C3127" i="15" s="1"/>
  <c r="C3128" i="15" s="1"/>
  <c r="C3129" i="15" s="1"/>
  <c r="C3130" i="15" s="1"/>
  <c r="C3131" i="15" s="1"/>
  <c r="C3132" i="15" s="1"/>
  <c r="C3133" i="15" s="1"/>
  <c r="C3134" i="15" s="1"/>
  <c r="C3135" i="15" s="1"/>
  <c r="C3136" i="15" s="1"/>
  <c r="C3137" i="15" s="1"/>
  <c r="C3138" i="15" s="1"/>
  <c r="C3139" i="15" s="1"/>
  <c r="C3140" i="15" s="1"/>
  <c r="C3141" i="15" s="1"/>
  <c r="C3142" i="15" s="1"/>
  <c r="C3143" i="15" s="1"/>
  <c r="C3144" i="15" s="1"/>
  <c r="C3145" i="15" s="1"/>
  <c r="C3146" i="15" s="1"/>
  <c r="C3147" i="15" s="1"/>
  <c r="C3148" i="15" s="1"/>
  <c r="C3149" i="15" s="1"/>
  <c r="C3150" i="15" s="1"/>
  <c r="C3151" i="15" s="1"/>
  <c r="C3152" i="15" s="1"/>
  <c r="C3153" i="15" s="1"/>
  <c r="C3154" i="15" s="1"/>
  <c r="C3155" i="15" s="1"/>
  <c r="C3156" i="15" s="1"/>
  <c r="C3157" i="15" s="1"/>
  <c r="C3158" i="15" s="1"/>
  <c r="C3159" i="15" s="1"/>
  <c r="C3160" i="15" s="1"/>
  <c r="C3161" i="15" s="1"/>
  <c r="C3162" i="15" s="1"/>
  <c r="C3163" i="15" s="1"/>
  <c r="C3164" i="15" s="1"/>
  <c r="C3165" i="15" s="1"/>
  <c r="C3166" i="15" s="1"/>
  <c r="C3167" i="15" s="1"/>
  <c r="C3168" i="15" s="1"/>
  <c r="C3169" i="15" s="1"/>
  <c r="F3074" i="15"/>
  <c r="F3073" i="15"/>
  <c r="F3072" i="15"/>
  <c r="C3072" i="15"/>
  <c r="C3073" i="15" s="1"/>
  <c r="C3074" i="15" s="1"/>
  <c r="F3071" i="15"/>
  <c r="F3070" i="15"/>
  <c r="F3069" i="15"/>
  <c r="F3068" i="15"/>
  <c r="F3067" i="15"/>
  <c r="F3066" i="15"/>
  <c r="F3065" i="15"/>
  <c r="F3064" i="15"/>
  <c r="F3063" i="15"/>
  <c r="F3062" i="15"/>
  <c r="F3061" i="15"/>
  <c r="F3060" i="15"/>
  <c r="F3059" i="15"/>
  <c r="F3058" i="15"/>
  <c r="F3057" i="15"/>
  <c r="F3056" i="15"/>
  <c r="F3055" i="15"/>
  <c r="F3054" i="15"/>
  <c r="F3053" i="15"/>
  <c r="F3052" i="15"/>
  <c r="F3051" i="15"/>
  <c r="F3050" i="15"/>
  <c r="F3049" i="15"/>
  <c r="F3048" i="15"/>
  <c r="F3047" i="15"/>
  <c r="F3046" i="15"/>
  <c r="F3045" i="15"/>
  <c r="F3044" i="15"/>
  <c r="F3043" i="15"/>
  <c r="F3042" i="15"/>
  <c r="F3041" i="15"/>
  <c r="F3040" i="15"/>
  <c r="F3039" i="15"/>
  <c r="F3038" i="15"/>
  <c r="F3037" i="15"/>
  <c r="F3036" i="15"/>
  <c r="F3035" i="15"/>
  <c r="F3034" i="15"/>
  <c r="F3033" i="15"/>
  <c r="F3032" i="15"/>
  <c r="F3031" i="15"/>
  <c r="F3030" i="15"/>
  <c r="F3029" i="15"/>
  <c r="F3028" i="15"/>
  <c r="F3027" i="15"/>
  <c r="F3026" i="15"/>
  <c r="F3025" i="15"/>
  <c r="F3024" i="15"/>
  <c r="F3023" i="15"/>
  <c r="F3022" i="15"/>
  <c r="F3021" i="15"/>
  <c r="F3020" i="15"/>
  <c r="F3019" i="15"/>
  <c r="F3018" i="15"/>
  <c r="F3017" i="15"/>
  <c r="F3016" i="15"/>
  <c r="F3015" i="15"/>
  <c r="F3014" i="15"/>
  <c r="F3013" i="15"/>
  <c r="F3012" i="15"/>
  <c r="F3011" i="15"/>
  <c r="F3010" i="15"/>
  <c r="F3009" i="15"/>
  <c r="F3008" i="15"/>
  <c r="F3007" i="15"/>
  <c r="F3006" i="15"/>
  <c r="F3005" i="15"/>
  <c r="F3004" i="15"/>
  <c r="F3003" i="15"/>
  <c r="F3002" i="15"/>
  <c r="F3001" i="15"/>
  <c r="F3000" i="15"/>
  <c r="F2999" i="15"/>
  <c r="F2998" i="15"/>
  <c r="F2997" i="15"/>
  <c r="F2996" i="15"/>
  <c r="F2995" i="15"/>
  <c r="F2994" i="15"/>
  <c r="F2993" i="15"/>
  <c r="F2992" i="15"/>
  <c r="F2991" i="15"/>
  <c r="F2990" i="15"/>
  <c r="F2989" i="15"/>
  <c r="F2988" i="15"/>
  <c r="F2987" i="15"/>
  <c r="F2986" i="15"/>
  <c r="F2985" i="15"/>
  <c r="F2984" i="15"/>
  <c r="F2983" i="15"/>
  <c r="F2982" i="15"/>
  <c r="F2981" i="15"/>
  <c r="F2980" i="15"/>
  <c r="F2979" i="15"/>
  <c r="F2978" i="15"/>
  <c r="F2977" i="15"/>
  <c r="F2976" i="15"/>
  <c r="F2975" i="15"/>
  <c r="F2974" i="15"/>
  <c r="F2973" i="15"/>
  <c r="C2973" i="15"/>
  <c r="C2974" i="15" s="1"/>
  <c r="C2975" i="15" s="1"/>
  <c r="C2976" i="15" s="1"/>
  <c r="C2977" i="15" s="1"/>
  <c r="C2978" i="15" s="1"/>
  <c r="C2979" i="15" s="1"/>
  <c r="C2980" i="15" s="1"/>
  <c r="C2981" i="15" s="1"/>
  <c r="C2982" i="15" s="1"/>
  <c r="C2983" i="15" s="1"/>
  <c r="C2984" i="15" s="1"/>
  <c r="C2985" i="15" s="1"/>
  <c r="C2986" i="15" s="1"/>
  <c r="C2987" i="15" s="1"/>
  <c r="C2988" i="15" s="1"/>
  <c r="C2989" i="15" s="1"/>
  <c r="C2990" i="15" s="1"/>
  <c r="C2991" i="15" s="1"/>
  <c r="C2992" i="15" s="1"/>
  <c r="C2993" i="15" s="1"/>
  <c r="C2994" i="15" s="1"/>
  <c r="C2995" i="15" s="1"/>
  <c r="C2996" i="15" s="1"/>
  <c r="C2997" i="15" s="1"/>
  <c r="C2998" i="15" s="1"/>
  <c r="C2999" i="15" s="1"/>
  <c r="C3000" i="15" s="1"/>
  <c r="C3001" i="15" s="1"/>
  <c r="C3002" i="15" s="1"/>
  <c r="C3003" i="15" s="1"/>
  <c r="C3004" i="15" s="1"/>
  <c r="C3005" i="15" s="1"/>
  <c r="C3006" i="15" s="1"/>
  <c r="C3007" i="15" s="1"/>
  <c r="C3008" i="15" s="1"/>
  <c r="C3009" i="15" s="1"/>
  <c r="C3010" i="15" s="1"/>
  <c r="C3011" i="15" s="1"/>
  <c r="C3012" i="15" s="1"/>
  <c r="C3013" i="15" s="1"/>
  <c r="C3014" i="15" s="1"/>
  <c r="C3015" i="15" s="1"/>
  <c r="C3016" i="15" s="1"/>
  <c r="C3017" i="15" s="1"/>
  <c r="C3018" i="15" s="1"/>
  <c r="C3019" i="15" s="1"/>
  <c r="C3020" i="15" s="1"/>
  <c r="C3021" i="15" s="1"/>
  <c r="C3022" i="15" s="1"/>
  <c r="C3023" i="15" s="1"/>
  <c r="C3024" i="15" s="1"/>
  <c r="C3025" i="15" s="1"/>
  <c r="C3026" i="15" s="1"/>
  <c r="C3027" i="15" s="1"/>
  <c r="C3028" i="15" s="1"/>
  <c r="C3029" i="15" s="1"/>
  <c r="C3030" i="15" s="1"/>
  <c r="C3031" i="15" s="1"/>
  <c r="C3032" i="15" s="1"/>
  <c r="C3033" i="15" s="1"/>
  <c r="C3034" i="15" s="1"/>
  <c r="C3035" i="15" s="1"/>
  <c r="C3036" i="15" s="1"/>
  <c r="C3037" i="15" s="1"/>
  <c r="C3038" i="15" s="1"/>
  <c r="C3039" i="15" s="1"/>
  <c r="C3040" i="15" s="1"/>
  <c r="C3041" i="15" s="1"/>
  <c r="C3042" i="15" s="1"/>
  <c r="C3043" i="15" s="1"/>
  <c r="C3044" i="15" s="1"/>
  <c r="C3045" i="15" s="1"/>
  <c r="C3046" i="15" s="1"/>
  <c r="C3047" i="15" s="1"/>
  <c r="C3048" i="15" s="1"/>
  <c r="C3049" i="15" s="1"/>
  <c r="C3050" i="15" s="1"/>
  <c r="C3051" i="15" s="1"/>
  <c r="C3052" i="15" s="1"/>
  <c r="C3053" i="15" s="1"/>
  <c r="C3054" i="15" s="1"/>
  <c r="C3055" i="15" s="1"/>
  <c r="C3056" i="15" s="1"/>
  <c r="C3057" i="15" s="1"/>
  <c r="C3058" i="15" s="1"/>
  <c r="C3059" i="15" s="1"/>
  <c r="C3060" i="15" s="1"/>
  <c r="C3061" i="15" s="1"/>
  <c r="C3062" i="15" s="1"/>
  <c r="C3063" i="15" s="1"/>
  <c r="C3064" i="15" s="1"/>
  <c r="C3065" i="15" s="1"/>
  <c r="C3066" i="15" s="1"/>
  <c r="C3067" i="15" s="1"/>
  <c r="C3068" i="15" s="1"/>
  <c r="C3069" i="15" s="1"/>
  <c r="C3070" i="15" s="1"/>
  <c r="F2972" i="15"/>
  <c r="K83" i="15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43" i="15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3" i="15"/>
  <c r="K4" i="15" s="1"/>
  <c r="K5" i="15" s="1"/>
  <c r="AF3" i="33"/>
  <c r="AG3" i="33"/>
  <c r="AH3" i="33"/>
  <c r="AI3" i="33"/>
  <c r="AJ3" i="33"/>
  <c r="AK3" i="33"/>
  <c r="AL3" i="33"/>
  <c r="AM3" i="33"/>
  <c r="AN3" i="33"/>
  <c r="AO3" i="33"/>
  <c r="AF4" i="33"/>
  <c r="AG4" i="33"/>
  <c r="AH4" i="33"/>
  <c r="AI4" i="33"/>
  <c r="AJ4" i="33"/>
  <c r="AK4" i="33"/>
  <c r="AL4" i="33"/>
  <c r="AM4" i="33"/>
  <c r="AN4" i="33"/>
  <c r="AO4" i="33"/>
  <c r="AF5" i="33"/>
  <c r="AG5" i="33"/>
  <c r="AH5" i="33"/>
  <c r="AI5" i="33"/>
  <c r="AJ5" i="33"/>
  <c r="AK5" i="33"/>
  <c r="AL5" i="33"/>
  <c r="AM5" i="33"/>
  <c r="AN5" i="33"/>
  <c r="AO5" i="33"/>
  <c r="AG6" i="33"/>
  <c r="AH6" i="33"/>
  <c r="AI6" i="33"/>
  <c r="AJ6" i="33"/>
  <c r="AK6" i="33"/>
  <c r="AL6" i="33"/>
  <c r="AM6" i="33"/>
  <c r="AN6" i="33"/>
  <c r="AO6" i="33"/>
  <c r="AG7" i="33"/>
  <c r="AH7" i="33"/>
  <c r="AI7" i="33"/>
  <c r="AJ7" i="33"/>
  <c r="AK7" i="33"/>
  <c r="AL7" i="33"/>
  <c r="AM7" i="33"/>
  <c r="AN7" i="33"/>
  <c r="AO7" i="33"/>
  <c r="AF8" i="33"/>
  <c r="AG8" i="33"/>
  <c r="AH8" i="33"/>
  <c r="AI8" i="33"/>
  <c r="AJ8" i="33"/>
  <c r="AK8" i="33"/>
  <c r="AL8" i="33"/>
  <c r="AM8" i="33"/>
  <c r="AN8" i="33"/>
  <c r="AO8" i="33"/>
  <c r="AG9" i="33"/>
  <c r="AH9" i="33"/>
  <c r="AI9" i="33"/>
  <c r="AJ9" i="33"/>
  <c r="AK9" i="33"/>
  <c r="AL9" i="33"/>
  <c r="AM9" i="33"/>
  <c r="AN9" i="33"/>
  <c r="AO9" i="33"/>
  <c r="AG10" i="33"/>
  <c r="AH10" i="33"/>
  <c r="AI10" i="33"/>
  <c r="AJ10" i="33"/>
  <c r="AK10" i="33"/>
  <c r="AL10" i="33"/>
  <c r="AM10" i="33"/>
  <c r="AN10" i="33"/>
  <c r="AO10" i="33"/>
  <c r="AG11" i="33"/>
  <c r="AH11" i="33"/>
  <c r="AI11" i="33"/>
  <c r="AJ11" i="33"/>
  <c r="AK11" i="33"/>
  <c r="AL11" i="33"/>
  <c r="AM11" i="33"/>
  <c r="AN11" i="33"/>
  <c r="AO11" i="33"/>
  <c r="AG12" i="33"/>
  <c r="AH12" i="33"/>
  <c r="AI12" i="33"/>
  <c r="AJ12" i="33"/>
  <c r="AK12" i="33"/>
  <c r="AL12" i="33"/>
  <c r="AM12" i="33"/>
  <c r="AN12" i="33"/>
  <c r="AO12" i="33"/>
  <c r="AG13" i="33"/>
  <c r="AH13" i="33"/>
  <c r="AI13" i="33"/>
  <c r="AJ13" i="33"/>
  <c r="AK13" i="33"/>
  <c r="AL13" i="33"/>
  <c r="AM13" i="33"/>
  <c r="AN13" i="33"/>
  <c r="AO13" i="33"/>
  <c r="AG14" i="33"/>
  <c r="AH14" i="33"/>
  <c r="AI14" i="33"/>
  <c r="AJ14" i="33"/>
  <c r="AK14" i="33"/>
  <c r="AL14" i="33"/>
  <c r="AM14" i="33"/>
  <c r="AN14" i="33"/>
  <c r="AO14" i="33"/>
  <c r="AF15" i="33"/>
  <c r="AG15" i="33"/>
  <c r="AH15" i="33"/>
  <c r="AI15" i="33"/>
  <c r="AJ15" i="33"/>
  <c r="AK15" i="33"/>
  <c r="AL15" i="33"/>
  <c r="AM15" i="33"/>
  <c r="AN15" i="33"/>
  <c r="AO15" i="33"/>
  <c r="AG16" i="33"/>
  <c r="AH16" i="33"/>
  <c r="AI16" i="33"/>
  <c r="AJ16" i="33"/>
  <c r="AK16" i="33"/>
  <c r="AL16" i="33"/>
  <c r="AM16" i="33"/>
  <c r="AN16" i="33"/>
  <c r="AO16" i="33"/>
  <c r="AG17" i="33"/>
  <c r="AH17" i="33"/>
  <c r="AI17" i="33"/>
  <c r="AJ17" i="33"/>
  <c r="AK17" i="33"/>
  <c r="AL17" i="33"/>
  <c r="AM17" i="33"/>
  <c r="AN17" i="33"/>
  <c r="AO17" i="33"/>
  <c r="AG18" i="33"/>
  <c r="AH18" i="33"/>
  <c r="AI18" i="33"/>
  <c r="AJ18" i="33"/>
  <c r="AK18" i="33"/>
  <c r="AL18" i="33"/>
  <c r="AM18" i="33"/>
  <c r="AN18" i="33"/>
  <c r="AO18" i="33"/>
  <c r="AG19" i="33"/>
  <c r="AH19" i="33"/>
  <c r="AI19" i="33"/>
  <c r="AJ19" i="33"/>
  <c r="AK19" i="33"/>
  <c r="AL19" i="33"/>
  <c r="AM19" i="33"/>
  <c r="AN19" i="33"/>
  <c r="AO19" i="33"/>
  <c r="AG20" i="33"/>
  <c r="AH20" i="33"/>
  <c r="AI20" i="33"/>
  <c r="AJ20" i="33"/>
  <c r="AK20" i="33"/>
  <c r="AL20" i="33"/>
  <c r="AM20" i="33"/>
  <c r="AN20" i="33"/>
  <c r="AO20" i="33"/>
  <c r="AG21" i="33"/>
  <c r="AH21" i="33"/>
  <c r="AI21" i="33"/>
  <c r="AJ21" i="33"/>
  <c r="AK21" i="33"/>
  <c r="AL21" i="33"/>
  <c r="AM21" i="33"/>
  <c r="AN21" i="33"/>
  <c r="AO21" i="33"/>
  <c r="AG22" i="33"/>
  <c r="AH22" i="33"/>
  <c r="AI22" i="33"/>
  <c r="AJ22" i="33"/>
  <c r="AK22" i="33"/>
  <c r="AL22" i="33"/>
  <c r="AM22" i="33"/>
  <c r="AN22" i="33"/>
  <c r="AO22" i="33"/>
  <c r="AG23" i="33"/>
  <c r="AH23" i="33"/>
  <c r="AI23" i="33"/>
  <c r="AJ23" i="33"/>
  <c r="AK23" i="33"/>
  <c r="AL23" i="33"/>
  <c r="AM23" i="33"/>
  <c r="AN23" i="33"/>
  <c r="AO23" i="33"/>
  <c r="AG24" i="33"/>
  <c r="AH24" i="33"/>
  <c r="AI24" i="33"/>
  <c r="AJ24" i="33"/>
  <c r="AK24" i="33"/>
  <c r="AL24" i="33"/>
  <c r="AM24" i="33"/>
  <c r="AN24" i="33"/>
  <c r="AO24" i="33"/>
  <c r="AF25" i="33"/>
  <c r="AG25" i="33"/>
  <c r="AH25" i="33"/>
  <c r="AI25" i="33"/>
  <c r="AJ25" i="33"/>
  <c r="AK25" i="33"/>
  <c r="AL25" i="33"/>
  <c r="AM25" i="33"/>
  <c r="AN25" i="33"/>
  <c r="AO25" i="33"/>
  <c r="AF26" i="33"/>
  <c r="AG26" i="33"/>
  <c r="AH26" i="33"/>
  <c r="AI26" i="33"/>
  <c r="AJ26" i="33"/>
  <c r="AK26" i="33"/>
  <c r="AL26" i="33"/>
  <c r="AM26" i="33"/>
  <c r="AN26" i="33"/>
  <c r="AO26" i="33"/>
  <c r="AG27" i="33"/>
  <c r="AH27" i="33"/>
  <c r="AI27" i="33"/>
  <c r="AJ27" i="33"/>
  <c r="AK27" i="33"/>
  <c r="AL27" i="33"/>
  <c r="AM27" i="33"/>
  <c r="AN27" i="33"/>
  <c r="AO27" i="33"/>
  <c r="AG28" i="33"/>
  <c r="AH28" i="33"/>
  <c r="AI28" i="33"/>
  <c r="AJ28" i="33"/>
  <c r="AK28" i="33"/>
  <c r="AL28" i="33"/>
  <c r="AM28" i="33"/>
  <c r="AN28" i="33"/>
  <c r="AO28" i="33"/>
  <c r="AG29" i="33"/>
  <c r="AH29" i="33"/>
  <c r="AI29" i="33"/>
  <c r="AJ29" i="33"/>
  <c r="AK29" i="33"/>
  <c r="AL29" i="33"/>
  <c r="AM29" i="33"/>
  <c r="AN29" i="33"/>
  <c r="AO29" i="33"/>
  <c r="AF30" i="33"/>
  <c r="AG30" i="33"/>
  <c r="AH30" i="33"/>
  <c r="AI30" i="33"/>
  <c r="AJ30" i="33"/>
  <c r="AK30" i="33"/>
  <c r="AL30" i="33"/>
  <c r="AM30" i="33"/>
  <c r="AN30" i="33"/>
  <c r="AO30" i="33"/>
  <c r="AG31" i="33"/>
  <c r="AH31" i="33"/>
  <c r="AI31" i="33"/>
  <c r="AJ31" i="33"/>
  <c r="AK31" i="33"/>
  <c r="AL31" i="33"/>
  <c r="AM31" i="33"/>
  <c r="AN31" i="33"/>
  <c r="AO31" i="33"/>
  <c r="AG32" i="33"/>
  <c r="AH32" i="33"/>
  <c r="AI32" i="33"/>
  <c r="AJ32" i="33"/>
  <c r="AK32" i="33"/>
  <c r="AL32" i="33"/>
  <c r="AM32" i="33"/>
  <c r="AN32" i="33"/>
  <c r="AO32" i="33"/>
  <c r="AG33" i="33"/>
  <c r="AH33" i="33"/>
  <c r="AI33" i="33"/>
  <c r="AJ33" i="33"/>
  <c r="AK33" i="33"/>
  <c r="AL33" i="33"/>
  <c r="AM33" i="33"/>
  <c r="AN33" i="33"/>
  <c r="AO33" i="33"/>
  <c r="AF34" i="33"/>
  <c r="AG34" i="33"/>
  <c r="AH34" i="33"/>
  <c r="AI34" i="33"/>
  <c r="AJ34" i="33"/>
  <c r="AK34" i="33"/>
  <c r="AL34" i="33"/>
  <c r="AM34" i="33"/>
  <c r="AN34" i="33"/>
  <c r="AO34" i="33"/>
  <c r="AG35" i="33"/>
  <c r="AH35" i="33"/>
  <c r="AI35" i="33"/>
  <c r="AJ35" i="33"/>
  <c r="AK35" i="33"/>
  <c r="AL35" i="33"/>
  <c r="AM35" i="33"/>
  <c r="AN35" i="33"/>
  <c r="AO35" i="33"/>
  <c r="AG36" i="33"/>
  <c r="AH36" i="33"/>
  <c r="AI36" i="33"/>
  <c r="AJ36" i="33"/>
  <c r="AK36" i="33"/>
  <c r="AL36" i="33"/>
  <c r="AM36" i="33"/>
  <c r="AN36" i="33"/>
  <c r="AO36" i="33"/>
  <c r="AG37" i="33"/>
  <c r="AH37" i="33"/>
  <c r="AI37" i="33"/>
  <c r="AJ37" i="33"/>
  <c r="AK37" i="33"/>
  <c r="AL37" i="33"/>
  <c r="AM37" i="33"/>
  <c r="AN37" i="33"/>
  <c r="AO37" i="33"/>
  <c r="AF38" i="33"/>
  <c r="AG38" i="33"/>
  <c r="AH38" i="33"/>
  <c r="AI38" i="33"/>
  <c r="AJ38" i="33"/>
  <c r="AK38" i="33"/>
  <c r="AL38" i="33"/>
  <c r="AM38" i="33"/>
  <c r="AN38" i="33"/>
  <c r="AO38" i="33"/>
  <c r="AG39" i="33"/>
  <c r="AH39" i="33"/>
  <c r="AI39" i="33"/>
  <c r="AJ39" i="33"/>
  <c r="AK39" i="33"/>
  <c r="AL39" i="33"/>
  <c r="AM39" i="33"/>
  <c r="AN39" i="33"/>
  <c r="AO39" i="33"/>
  <c r="AG40" i="33"/>
  <c r="AH40" i="33"/>
  <c r="AI40" i="33"/>
  <c r="AJ40" i="33"/>
  <c r="AK40" i="33"/>
  <c r="AL40" i="33"/>
  <c r="AM40" i="33"/>
  <c r="AN40" i="33"/>
  <c r="AO40" i="33"/>
  <c r="AG41" i="33"/>
  <c r="AH41" i="33"/>
  <c r="AI41" i="33"/>
  <c r="AJ41" i="33"/>
  <c r="AK41" i="33"/>
  <c r="AL41" i="33"/>
  <c r="AM41" i="33"/>
  <c r="AN41" i="33"/>
  <c r="AO41" i="33"/>
  <c r="AF42" i="33"/>
  <c r="AG42" i="33"/>
  <c r="AH42" i="33"/>
  <c r="AI42" i="33"/>
  <c r="AJ42" i="33"/>
  <c r="AK42" i="33"/>
  <c r="AL42" i="33"/>
  <c r="AM42" i="33"/>
  <c r="AN42" i="33"/>
  <c r="AO42" i="33"/>
  <c r="AG43" i="33"/>
  <c r="AH43" i="33"/>
  <c r="AI43" i="33"/>
  <c r="AJ43" i="33"/>
  <c r="AK43" i="33"/>
  <c r="AL43" i="33"/>
  <c r="AM43" i="33"/>
  <c r="AN43" i="33"/>
  <c r="AO43" i="33"/>
  <c r="AG44" i="33"/>
  <c r="AH44" i="33"/>
  <c r="AI44" i="33"/>
  <c r="AJ44" i="33"/>
  <c r="AK44" i="33"/>
  <c r="AL44" i="33"/>
  <c r="AM44" i="33"/>
  <c r="AN44" i="33"/>
  <c r="AO44" i="33"/>
  <c r="AG45" i="33"/>
  <c r="AH45" i="33"/>
  <c r="AI45" i="33"/>
  <c r="AJ45" i="33"/>
  <c r="AK45" i="33"/>
  <c r="AL45" i="33"/>
  <c r="AM45" i="33"/>
  <c r="AN45" i="33"/>
  <c r="AO45" i="33"/>
  <c r="AF46" i="33"/>
  <c r="AG46" i="33"/>
  <c r="AH46" i="33"/>
  <c r="AI46" i="33"/>
  <c r="AJ46" i="33"/>
  <c r="AK46" i="33"/>
  <c r="AL46" i="33"/>
  <c r="AM46" i="33"/>
  <c r="AN46" i="33"/>
  <c r="AO46" i="33"/>
  <c r="AG47" i="33"/>
  <c r="AH47" i="33"/>
  <c r="AI47" i="33"/>
  <c r="AJ47" i="33"/>
  <c r="AK47" i="33"/>
  <c r="AL47" i="33"/>
  <c r="AM47" i="33"/>
  <c r="AN47" i="33"/>
  <c r="AO47" i="33"/>
  <c r="AG48" i="33"/>
  <c r="AH48" i="33"/>
  <c r="AI48" i="33"/>
  <c r="AJ48" i="33"/>
  <c r="AK48" i="33"/>
  <c r="AL48" i="33"/>
  <c r="AM48" i="33"/>
  <c r="AN48" i="33"/>
  <c r="AO48" i="33"/>
  <c r="AG49" i="33"/>
  <c r="AH49" i="33"/>
  <c r="AI49" i="33"/>
  <c r="AJ49" i="33"/>
  <c r="AK49" i="33"/>
  <c r="AL49" i="33"/>
  <c r="AM49" i="33"/>
  <c r="AN49" i="33"/>
  <c r="AO49" i="33"/>
  <c r="AF50" i="33"/>
  <c r="AG50" i="33"/>
  <c r="AH50" i="33"/>
  <c r="AI50" i="33"/>
  <c r="AJ50" i="33"/>
  <c r="AK50" i="33"/>
  <c r="AL50" i="33"/>
  <c r="AM50" i="33"/>
  <c r="AN50" i="33"/>
  <c r="AO50" i="33"/>
  <c r="AG51" i="33"/>
  <c r="AH51" i="33"/>
  <c r="AI51" i="33"/>
  <c r="AJ51" i="33"/>
  <c r="AK51" i="33"/>
  <c r="AL51" i="33"/>
  <c r="AM51" i="33"/>
  <c r="AN51" i="33"/>
  <c r="AO51" i="33"/>
  <c r="AG52" i="33"/>
  <c r="AH52" i="33"/>
  <c r="AI52" i="33"/>
  <c r="AJ52" i="33"/>
  <c r="AK52" i="33"/>
  <c r="AL52" i="33"/>
  <c r="AM52" i="33"/>
  <c r="AN52" i="33"/>
  <c r="AO52" i="33"/>
  <c r="AG53" i="33"/>
  <c r="AH53" i="33"/>
  <c r="AI53" i="33"/>
  <c r="AJ53" i="33"/>
  <c r="AK53" i="33"/>
  <c r="AL53" i="33"/>
  <c r="AM53" i="33"/>
  <c r="AN53" i="33"/>
  <c r="AO53" i="33"/>
  <c r="AF54" i="33"/>
  <c r="AG54" i="33"/>
  <c r="AH54" i="33"/>
  <c r="AI54" i="33"/>
  <c r="AJ54" i="33"/>
  <c r="AK54" i="33"/>
  <c r="AL54" i="33"/>
  <c r="AM54" i="33"/>
  <c r="AN54" i="33"/>
  <c r="AO54" i="33"/>
  <c r="AG55" i="33"/>
  <c r="AH55" i="33"/>
  <c r="AI55" i="33"/>
  <c r="AJ55" i="33"/>
  <c r="AK55" i="33"/>
  <c r="AL55" i="33"/>
  <c r="AM55" i="33"/>
  <c r="AN55" i="33"/>
  <c r="AO55" i="33"/>
  <c r="AG56" i="33"/>
  <c r="AH56" i="33"/>
  <c r="AI56" i="33"/>
  <c r="AJ56" i="33"/>
  <c r="AK56" i="33"/>
  <c r="AL56" i="33"/>
  <c r="AM56" i="33"/>
  <c r="AN56" i="33"/>
  <c r="AO56" i="33"/>
  <c r="AG57" i="33"/>
  <c r="AH57" i="33"/>
  <c r="AI57" i="33"/>
  <c r="AJ57" i="33"/>
  <c r="AK57" i="33"/>
  <c r="AL57" i="33"/>
  <c r="AM57" i="33"/>
  <c r="AN57" i="33"/>
  <c r="AO57" i="33"/>
  <c r="AF58" i="33"/>
  <c r="AG58" i="33"/>
  <c r="AH58" i="33"/>
  <c r="AI58" i="33"/>
  <c r="AJ58" i="33"/>
  <c r="AK58" i="33"/>
  <c r="AL58" i="33"/>
  <c r="AM58" i="33"/>
  <c r="AN58" i="33"/>
  <c r="AO58" i="33"/>
  <c r="AG59" i="33"/>
  <c r="AH59" i="33"/>
  <c r="AI59" i="33"/>
  <c r="AJ59" i="33"/>
  <c r="AK59" i="33"/>
  <c r="AL59" i="33"/>
  <c r="AM59" i="33"/>
  <c r="AN59" i="33"/>
  <c r="AO59" i="33"/>
  <c r="AG60" i="33"/>
  <c r="AH60" i="33"/>
  <c r="AI60" i="33"/>
  <c r="AJ60" i="33"/>
  <c r="AK60" i="33"/>
  <c r="AL60" i="33"/>
  <c r="AM60" i="33"/>
  <c r="AN60" i="33"/>
  <c r="AO60" i="33"/>
  <c r="AG61" i="33"/>
  <c r="AH61" i="33"/>
  <c r="AI61" i="33"/>
  <c r="AJ61" i="33"/>
  <c r="AK61" i="33"/>
  <c r="AL61" i="33"/>
  <c r="AM61" i="33"/>
  <c r="AN61" i="33"/>
  <c r="AO61" i="33"/>
  <c r="AF62" i="33"/>
  <c r="AG62" i="33"/>
  <c r="AH62" i="33"/>
  <c r="AI62" i="33"/>
  <c r="AJ62" i="33"/>
  <c r="AK62" i="33"/>
  <c r="AL62" i="33"/>
  <c r="AM62" i="33"/>
  <c r="AN62" i="33"/>
  <c r="AO62" i="33"/>
  <c r="AG63" i="33"/>
  <c r="AH63" i="33"/>
  <c r="AI63" i="33"/>
  <c r="AJ63" i="33"/>
  <c r="AK63" i="33"/>
  <c r="AL63" i="33"/>
  <c r="AM63" i="33"/>
  <c r="AN63" i="33"/>
  <c r="AO63" i="33"/>
  <c r="AG64" i="33"/>
  <c r="AH64" i="33"/>
  <c r="AI64" i="33"/>
  <c r="AJ64" i="33"/>
  <c r="AK64" i="33"/>
  <c r="AL64" i="33"/>
  <c r="AM64" i="33"/>
  <c r="AN64" i="33"/>
  <c r="AO64" i="33"/>
  <c r="AG65" i="33"/>
  <c r="AH65" i="33"/>
  <c r="AI65" i="33"/>
  <c r="AJ65" i="33"/>
  <c r="AK65" i="33"/>
  <c r="AL65" i="33"/>
  <c r="AM65" i="33"/>
  <c r="AN65" i="33"/>
  <c r="AO65" i="33"/>
  <c r="AF66" i="33"/>
  <c r="AG66" i="33"/>
  <c r="AH66" i="33"/>
  <c r="AI66" i="33"/>
  <c r="AJ66" i="33"/>
  <c r="AK66" i="33"/>
  <c r="AL66" i="33"/>
  <c r="AM66" i="33"/>
  <c r="AN66" i="33"/>
  <c r="AO66" i="33"/>
  <c r="AG67" i="33"/>
  <c r="AH67" i="33"/>
  <c r="AI67" i="33"/>
  <c r="AJ67" i="33"/>
  <c r="AK67" i="33"/>
  <c r="AL67" i="33"/>
  <c r="AM67" i="33"/>
  <c r="AN67" i="33"/>
  <c r="AO67" i="33"/>
  <c r="AG68" i="33"/>
  <c r="AH68" i="33"/>
  <c r="AI68" i="33"/>
  <c r="AJ68" i="33"/>
  <c r="AK68" i="33"/>
  <c r="AL68" i="33"/>
  <c r="AM68" i="33"/>
  <c r="AN68" i="33"/>
  <c r="AO68" i="33"/>
  <c r="AG69" i="33"/>
  <c r="AH69" i="33"/>
  <c r="AI69" i="33"/>
  <c r="AJ69" i="33"/>
  <c r="AK69" i="33"/>
  <c r="AL69" i="33"/>
  <c r="AM69" i="33"/>
  <c r="AN69" i="33"/>
  <c r="AO69" i="33"/>
  <c r="AF70" i="33"/>
  <c r="AG70" i="33"/>
  <c r="AH70" i="33"/>
  <c r="AI70" i="33"/>
  <c r="AJ70" i="33"/>
  <c r="AK70" i="33"/>
  <c r="AL70" i="33"/>
  <c r="AM70" i="33"/>
  <c r="AN70" i="33"/>
  <c r="AO70" i="33"/>
  <c r="AF71" i="33"/>
  <c r="AG71" i="33"/>
  <c r="AH71" i="33"/>
  <c r="AI71" i="33"/>
  <c r="AJ71" i="33"/>
  <c r="AK71" i="33"/>
  <c r="AL71" i="33"/>
  <c r="AM71" i="33"/>
  <c r="AN71" i="33"/>
  <c r="AO71" i="33"/>
  <c r="AF72" i="33"/>
  <c r="AG72" i="33"/>
  <c r="AH72" i="33"/>
  <c r="AI72" i="33"/>
  <c r="AJ72" i="33"/>
  <c r="AK72" i="33"/>
  <c r="AL72" i="33"/>
  <c r="AM72" i="33"/>
  <c r="AN72" i="33"/>
  <c r="AO72" i="33"/>
  <c r="AG73" i="33"/>
  <c r="AH73" i="33"/>
  <c r="AI73" i="33"/>
  <c r="AJ73" i="33"/>
  <c r="AK73" i="33"/>
  <c r="AL73" i="33"/>
  <c r="AM73" i="33"/>
  <c r="AN73" i="33"/>
  <c r="AO73" i="33"/>
  <c r="AG74" i="33"/>
  <c r="AH74" i="33"/>
  <c r="AI74" i="33"/>
  <c r="AJ74" i="33"/>
  <c r="AK74" i="33"/>
  <c r="AL74" i="33"/>
  <c r="AM74" i="33"/>
  <c r="AN74" i="33"/>
  <c r="AO74" i="33"/>
  <c r="AF75" i="33"/>
  <c r="AG75" i="33"/>
  <c r="AH75" i="33"/>
  <c r="AI75" i="33"/>
  <c r="AJ75" i="33"/>
  <c r="AK75" i="33"/>
  <c r="AL75" i="33"/>
  <c r="AM75" i="33"/>
  <c r="AN75" i="33"/>
  <c r="AO75" i="33"/>
  <c r="AF76" i="33"/>
  <c r="AG76" i="33"/>
  <c r="AH76" i="33"/>
  <c r="AI76" i="33"/>
  <c r="AJ76" i="33"/>
  <c r="AK76" i="33"/>
  <c r="AL76" i="33"/>
  <c r="AM76" i="33"/>
  <c r="AN76" i="33"/>
  <c r="AO76" i="33"/>
  <c r="AG77" i="33"/>
  <c r="AH77" i="33"/>
  <c r="AI77" i="33"/>
  <c r="AJ77" i="33"/>
  <c r="AK77" i="33"/>
  <c r="AL77" i="33"/>
  <c r="AM77" i="33"/>
  <c r="AN77" i="33"/>
  <c r="AO77" i="33"/>
  <c r="AG78" i="33"/>
  <c r="AH78" i="33"/>
  <c r="AI78" i="33"/>
  <c r="AJ78" i="33"/>
  <c r="AK78" i="33"/>
  <c r="AL78" i="33"/>
  <c r="AM78" i="33"/>
  <c r="AN78" i="33"/>
  <c r="AO78" i="33"/>
  <c r="AF79" i="33"/>
  <c r="AG79" i="33"/>
  <c r="AH79" i="33"/>
  <c r="AI79" i="33"/>
  <c r="AJ79" i="33"/>
  <c r="AK79" i="33"/>
  <c r="AL79" i="33"/>
  <c r="AM79" i="33"/>
  <c r="AN79" i="33"/>
  <c r="AO79" i="33"/>
  <c r="AF80" i="33"/>
  <c r="AG80" i="33"/>
  <c r="AH80" i="33"/>
  <c r="AI80" i="33"/>
  <c r="AJ80" i="33"/>
  <c r="AK80" i="33"/>
  <c r="AL80" i="33"/>
  <c r="AM80" i="33"/>
  <c r="AN80" i="33"/>
  <c r="AO80" i="33"/>
  <c r="AG81" i="33"/>
  <c r="AH81" i="33"/>
  <c r="AI81" i="33"/>
  <c r="AJ81" i="33"/>
  <c r="AK81" i="33"/>
  <c r="AL81" i="33"/>
  <c r="AM81" i="33"/>
  <c r="AN81" i="33"/>
  <c r="AO81" i="33"/>
  <c r="AG82" i="33"/>
  <c r="AH82" i="33"/>
  <c r="AI82" i="33"/>
  <c r="AJ82" i="33"/>
  <c r="AK82" i="33"/>
  <c r="AL82" i="33"/>
  <c r="AM82" i="33"/>
  <c r="AN82" i="33"/>
  <c r="AO82" i="33"/>
  <c r="AF83" i="33"/>
  <c r="AG83" i="33"/>
  <c r="AH83" i="33"/>
  <c r="AI83" i="33"/>
  <c r="AJ83" i="33"/>
  <c r="AK83" i="33"/>
  <c r="AL83" i="33"/>
  <c r="AM83" i="33"/>
  <c r="AN83" i="33"/>
  <c r="AO83" i="33"/>
  <c r="AF84" i="33"/>
  <c r="AG84" i="33"/>
  <c r="AH84" i="33"/>
  <c r="AI84" i="33"/>
  <c r="AJ84" i="33"/>
  <c r="AK84" i="33"/>
  <c r="AL84" i="33"/>
  <c r="AM84" i="33"/>
  <c r="AN84" i="33"/>
  <c r="AO84" i="33"/>
  <c r="AG85" i="33"/>
  <c r="AH85" i="33"/>
  <c r="AI85" i="33"/>
  <c r="AJ85" i="33"/>
  <c r="AK85" i="33"/>
  <c r="AL85" i="33"/>
  <c r="AM85" i="33"/>
  <c r="AN85" i="33"/>
  <c r="AO85" i="33"/>
  <c r="AG86" i="33"/>
  <c r="AH86" i="33"/>
  <c r="AI86" i="33"/>
  <c r="AJ86" i="33"/>
  <c r="AK86" i="33"/>
  <c r="AL86" i="33"/>
  <c r="AM86" i="33"/>
  <c r="AN86" i="33"/>
  <c r="AO86" i="33"/>
  <c r="AF87" i="33"/>
  <c r="AG87" i="33"/>
  <c r="AH87" i="33"/>
  <c r="AI87" i="33"/>
  <c r="AJ87" i="33"/>
  <c r="AK87" i="33"/>
  <c r="AL87" i="33"/>
  <c r="AM87" i="33"/>
  <c r="AN87" i="33"/>
  <c r="AO87" i="33"/>
  <c r="AF88" i="33"/>
  <c r="AG88" i="33"/>
  <c r="AH88" i="33"/>
  <c r="AI88" i="33"/>
  <c r="AJ88" i="33"/>
  <c r="AK88" i="33"/>
  <c r="AL88" i="33"/>
  <c r="AM88" i="33"/>
  <c r="AN88" i="33"/>
  <c r="AO88" i="33"/>
  <c r="AG89" i="33"/>
  <c r="AH89" i="33"/>
  <c r="AI89" i="33"/>
  <c r="AJ89" i="33"/>
  <c r="AK89" i="33"/>
  <c r="AL89" i="33"/>
  <c r="AM89" i="33"/>
  <c r="AN89" i="33"/>
  <c r="AO89" i="33"/>
  <c r="AG90" i="33"/>
  <c r="AH90" i="33"/>
  <c r="AI90" i="33"/>
  <c r="AJ90" i="33"/>
  <c r="AK90" i="33"/>
  <c r="AL90" i="33"/>
  <c r="AM90" i="33"/>
  <c r="AN90" i="33"/>
  <c r="AO90" i="33"/>
  <c r="AG91" i="33"/>
  <c r="AH91" i="33"/>
  <c r="AI91" i="33"/>
  <c r="AJ91" i="33"/>
  <c r="AK91" i="33"/>
  <c r="AL91" i="33"/>
  <c r="AM91" i="33"/>
  <c r="AN91" i="33"/>
  <c r="AO91" i="33"/>
  <c r="AF92" i="33"/>
  <c r="AG92" i="33"/>
  <c r="AH92" i="33"/>
  <c r="AI92" i="33"/>
  <c r="AJ92" i="33"/>
  <c r="AK92" i="33"/>
  <c r="AL92" i="33"/>
  <c r="AM92" i="33"/>
  <c r="AN92" i="33"/>
  <c r="AO92" i="33"/>
  <c r="AG93" i="33"/>
  <c r="AH93" i="33"/>
  <c r="AI93" i="33"/>
  <c r="AJ93" i="33"/>
  <c r="AK93" i="33"/>
  <c r="AL93" i="33"/>
  <c r="AM93" i="33"/>
  <c r="AN93" i="33"/>
  <c r="AO93" i="33"/>
  <c r="AG94" i="33"/>
  <c r="AH94" i="33"/>
  <c r="AI94" i="33"/>
  <c r="AJ94" i="33"/>
  <c r="AK94" i="33"/>
  <c r="AL94" i="33"/>
  <c r="AM94" i="33"/>
  <c r="AN94" i="33"/>
  <c r="AO94" i="33"/>
  <c r="AF95" i="33"/>
  <c r="AG95" i="33"/>
  <c r="AH95" i="33"/>
  <c r="AI95" i="33"/>
  <c r="AJ95" i="33"/>
  <c r="AK95" i="33"/>
  <c r="AL95" i="33"/>
  <c r="AM95" i="33"/>
  <c r="AN95" i="33"/>
  <c r="AO95" i="33"/>
  <c r="AF96" i="33"/>
  <c r="AG96" i="33"/>
  <c r="AH96" i="33"/>
  <c r="AI96" i="33"/>
  <c r="AJ96" i="33"/>
  <c r="AK96" i="33"/>
  <c r="AL96" i="33"/>
  <c r="AM96" i="33"/>
  <c r="AN96" i="33"/>
  <c r="AO96" i="33"/>
  <c r="AG97" i="33"/>
  <c r="AH97" i="33"/>
  <c r="AI97" i="33"/>
  <c r="AJ97" i="33"/>
  <c r="AK97" i="33"/>
  <c r="AL97" i="33"/>
  <c r="AM97" i="33"/>
  <c r="AN97" i="33"/>
  <c r="AO97" i="33"/>
  <c r="AG98" i="33"/>
  <c r="AH98" i="33"/>
  <c r="AI98" i="33"/>
  <c r="AJ98" i="33"/>
  <c r="AK98" i="33"/>
  <c r="AL98" i="33"/>
  <c r="AM98" i="33"/>
  <c r="AN98" i="33"/>
  <c r="AO98" i="33"/>
  <c r="AF99" i="33"/>
  <c r="AG99" i="33"/>
  <c r="AH99" i="33"/>
  <c r="AI99" i="33"/>
  <c r="AJ99" i="33"/>
  <c r="AK99" i="33"/>
  <c r="AL99" i="33"/>
  <c r="AM99" i="33"/>
  <c r="AN99" i="33"/>
  <c r="AO99" i="33"/>
  <c r="AF100" i="33"/>
  <c r="AG100" i="33"/>
  <c r="AH100" i="33"/>
  <c r="AI100" i="33"/>
  <c r="AJ100" i="33"/>
  <c r="AK100" i="33"/>
  <c r="AL100" i="33"/>
  <c r="AM100" i="33"/>
  <c r="AN100" i="33"/>
  <c r="AO100" i="33"/>
  <c r="AO2" i="33"/>
  <c r="AN2" i="33"/>
  <c r="AM2" i="33"/>
  <c r="AL2" i="33"/>
  <c r="AK2" i="33"/>
  <c r="AJ2" i="33"/>
  <c r="AI2" i="33"/>
  <c r="AH2" i="33"/>
  <c r="AG2" i="33"/>
  <c r="AF2" i="33"/>
  <c r="AE2" i="27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X1" i="32" s="1"/>
  <c r="Y1" i="32" s="1"/>
  <c r="Z1" i="32" s="1"/>
  <c r="AA1" i="32" s="1"/>
  <c r="AB1" i="32" s="1"/>
  <c r="AC1" i="32" s="1"/>
  <c r="AD1" i="32" s="1"/>
  <c r="AE1" i="32" s="1"/>
  <c r="AF1" i="32" s="1"/>
  <c r="AG1" i="32" s="1"/>
  <c r="AH1" i="32" s="1"/>
  <c r="AI1" i="32" s="1"/>
  <c r="AJ1" i="32" s="1"/>
  <c r="AK1" i="32" s="1"/>
  <c r="AL1" i="32" s="1"/>
  <c r="AM1" i="32" s="1"/>
  <c r="AN1" i="32" s="1"/>
  <c r="AO1" i="32" s="1"/>
  <c r="B3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AA3" i="27"/>
  <c r="AB3" i="27"/>
  <c r="AC3" i="27"/>
  <c r="AD3" i="27"/>
  <c r="AE3" i="27"/>
  <c r="B4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B5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AB5" i="27"/>
  <c r="AC5" i="27"/>
  <c r="AD5" i="27"/>
  <c r="AE5" i="27"/>
  <c r="B6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R63" i="27"/>
  <c r="S63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R92" i="27"/>
  <c r="S92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R94" i="27"/>
  <c r="S94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R95" i="27"/>
  <c r="S95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R96" i="27"/>
  <c r="S96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R97" i="27"/>
  <c r="S97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R98" i="27"/>
  <c r="S98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R99" i="27"/>
  <c r="S99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P2" i="27"/>
  <c r="O2" i="27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B3" i="33"/>
  <c r="B3" i="36" s="1"/>
  <c r="C3" i="33"/>
  <c r="C3" i="36" s="1"/>
  <c r="D3" i="33"/>
  <c r="D3" i="36" s="1"/>
  <c r="E3" i="33"/>
  <c r="E3" i="36" s="1"/>
  <c r="F3" i="33"/>
  <c r="F3" i="36" s="1"/>
  <c r="G3" i="33"/>
  <c r="G3" i="36" s="1"/>
  <c r="H3" i="33"/>
  <c r="H3" i="36" s="1"/>
  <c r="I3" i="33"/>
  <c r="I3" i="36" s="1"/>
  <c r="J3" i="33"/>
  <c r="J3" i="36" s="1"/>
  <c r="K3" i="33"/>
  <c r="K3" i="36" s="1"/>
  <c r="L3" i="33"/>
  <c r="L3" i="36" s="1"/>
  <c r="M3" i="33"/>
  <c r="M3" i="36" s="1"/>
  <c r="N3" i="33"/>
  <c r="N3" i="36" s="1"/>
  <c r="O3" i="33"/>
  <c r="O3" i="36" s="1"/>
  <c r="P3" i="33"/>
  <c r="P3" i="36" s="1"/>
  <c r="Q3" i="33"/>
  <c r="Q3" i="36" s="1"/>
  <c r="R3" i="33"/>
  <c r="R3" i="36" s="1"/>
  <c r="S3" i="33"/>
  <c r="S3" i="36" s="1"/>
  <c r="T3" i="33"/>
  <c r="T3" i="36" s="1"/>
  <c r="U3" i="33"/>
  <c r="U3" i="36" s="1"/>
  <c r="V3" i="33"/>
  <c r="V3" i="36" s="1"/>
  <c r="W3" i="33"/>
  <c r="W3" i="36" s="1"/>
  <c r="X3" i="33"/>
  <c r="X3" i="36" s="1"/>
  <c r="Y3" i="33"/>
  <c r="Y3" i="36" s="1"/>
  <c r="Z3" i="33"/>
  <c r="Z3" i="36" s="1"/>
  <c r="AA3" i="33"/>
  <c r="AA3" i="36" s="1"/>
  <c r="AB3" i="33"/>
  <c r="AB3" i="36" s="1"/>
  <c r="AC3" i="33"/>
  <c r="AC3" i="36" s="1"/>
  <c r="AD3" i="33"/>
  <c r="AD3" i="36" s="1"/>
  <c r="AE3" i="33"/>
  <c r="AE3" i="36" s="1"/>
  <c r="B4" i="33"/>
  <c r="B4" i="36" s="1"/>
  <c r="C4" i="33"/>
  <c r="C4" i="36" s="1"/>
  <c r="D4" i="33"/>
  <c r="D4" i="36" s="1"/>
  <c r="E4" i="33"/>
  <c r="E4" i="36" s="1"/>
  <c r="F4" i="33"/>
  <c r="F4" i="36" s="1"/>
  <c r="G4" i="33"/>
  <c r="G4" i="36" s="1"/>
  <c r="H4" i="33"/>
  <c r="H4" i="36" s="1"/>
  <c r="I4" i="33"/>
  <c r="I4" i="36" s="1"/>
  <c r="J4" i="33"/>
  <c r="J4" i="36" s="1"/>
  <c r="K4" i="33"/>
  <c r="K4" i="36" s="1"/>
  <c r="L4" i="33"/>
  <c r="L4" i="36" s="1"/>
  <c r="M4" i="33"/>
  <c r="M4" i="36" s="1"/>
  <c r="N4" i="33"/>
  <c r="N4" i="36" s="1"/>
  <c r="O4" i="33"/>
  <c r="O4" i="36" s="1"/>
  <c r="P4" i="33"/>
  <c r="P4" i="36" s="1"/>
  <c r="Q4" i="33"/>
  <c r="Q4" i="36" s="1"/>
  <c r="R4" i="33"/>
  <c r="R4" i="36" s="1"/>
  <c r="S4" i="33"/>
  <c r="S4" i="36" s="1"/>
  <c r="T4" i="33"/>
  <c r="T4" i="36" s="1"/>
  <c r="U4" i="33"/>
  <c r="U4" i="36" s="1"/>
  <c r="V4" i="33"/>
  <c r="V4" i="36" s="1"/>
  <c r="W4" i="33"/>
  <c r="W4" i="36" s="1"/>
  <c r="X4" i="33"/>
  <c r="X4" i="36" s="1"/>
  <c r="Y4" i="33"/>
  <c r="Y4" i="36" s="1"/>
  <c r="Z4" i="33"/>
  <c r="Z4" i="36" s="1"/>
  <c r="AA4" i="33"/>
  <c r="AA4" i="36" s="1"/>
  <c r="AB4" i="33"/>
  <c r="AB4" i="36" s="1"/>
  <c r="AC4" i="33"/>
  <c r="AC4" i="36" s="1"/>
  <c r="AD4" i="33"/>
  <c r="AD4" i="36" s="1"/>
  <c r="AE4" i="33"/>
  <c r="AE4" i="36" s="1"/>
  <c r="B5" i="33"/>
  <c r="B5" i="36" s="1"/>
  <c r="C5" i="33"/>
  <c r="C5" i="36" s="1"/>
  <c r="D5" i="33"/>
  <c r="D5" i="36" s="1"/>
  <c r="E5" i="33"/>
  <c r="E5" i="36" s="1"/>
  <c r="F5" i="33"/>
  <c r="F5" i="36" s="1"/>
  <c r="G5" i="33"/>
  <c r="G5" i="36" s="1"/>
  <c r="H5" i="33"/>
  <c r="H5" i="36" s="1"/>
  <c r="I5" i="33"/>
  <c r="I5" i="36" s="1"/>
  <c r="J5" i="33"/>
  <c r="J5" i="36" s="1"/>
  <c r="K5" i="33"/>
  <c r="K5" i="36" s="1"/>
  <c r="L5" i="33"/>
  <c r="L5" i="36" s="1"/>
  <c r="M5" i="33"/>
  <c r="M5" i="36" s="1"/>
  <c r="N5" i="33"/>
  <c r="N5" i="36" s="1"/>
  <c r="O5" i="33"/>
  <c r="O5" i="36" s="1"/>
  <c r="P5" i="33"/>
  <c r="P5" i="36" s="1"/>
  <c r="Q5" i="33"/>
  <c r="Q5" i="36" s="1"/>
  <c r="R5" i="33"/>
  <c r="R5" i="36" s="1"/>
  <c r="S5" i="33"/>
  <c r="S5" i="36" s="1"/>
  <c r="T5" i="33"/>
  <c r="T5" i="36" s="1"/>
  <c r="U5" i="33"/>
  <c r="U5" i="36" s="1"/>
  <c r="V5" i="33"/>
  <c r="V5" i="36" s="1"/>
  <c r="W5" i="33"/>
  <c r="W5" i="36" s="1"/>
  <c r="X5" i="33"/>
  <c r="X5" i="36" s="1"/>
  <c r="Y5" i="33"/>
  <c r="Y5" i="36" s="1"/>
  <c r="Z5" i="33"/>
  <c r="Z5" i="36" s="1"/>
  <c r="AA5" i="33"/>
  <c r="AA5" i="36" s="1"/>
  <c r="AB5" i="33"/>
  <c r="AB5" i="36" s="1"/>
  <c r="AC5" i="33"/>
  <c r="AC5" i="36" s="1"/>
  <c r="AD5" i="33"/>
  <c r="AD5" i="36" s="1"/>
  <c r="AE5" i="33"/>
  <c r="AE5" i="36" s="1"/>
  <c r="B6" i="33"/>
  <c r="B6" i="36" s="1"/>
  <c r="C6" i="33"/>
  <c r="C6" i="36" s="1"/>
  <c r="D6" i="33"/>
  <c r="D6" i="36" s="1"/>
  <c r="E6" i="33"/>
  <c r="E6" i="36" s="1"/>
  <c r="F6" i="33"/>
  <c r="F6" i="36" s="1"/>
  <c r="G6" i="33"/>
  <c r="G6" i="36" s="1"/>
  <c r="H6" i="33"/>
  <c r="H6" i="36" s="1"/>
  <c r="I6" i="33"/>
  <c r="I6" i="36" s="1"/>
  <c r="J6" i="33"/>
  <c r="J6" i="36" s="1"/>
  <c r="K6" i="33"/>
  <c r="K6" i="36" s="1"/>
  <c r="L6" i="33"/>
  <c r="L6" i="36" s="1"/>
  <c r="M6" i="33"/>
  <c r="M6" i="36" s="1"/>
  <c r="N6" i="33"/>
  <c r="N6" i="36" s="1"/>
  <c r="O6" i="33"/>
  <c r="O6" i="36" s="1"/>
  <c r="P6" i="33"/>
  <c r="P6" i="36" s="1"/>
  <c r="Q6" i="33"/>
  <c r="Q6" i="36" s="1"/>
  <c r="R6" i="33"/>
  <c r="R6" i="36" s="1"/>
  <c r="S6" i="33"/>
  <c r="S6" i="36" s="1"/>
  <c r="T6" i="33"/>
  <c r="T6" i="36" s="1"/>
  <c r="U6" i="33"/>
  <c r="U6" i="36" s="1"/>
  <c r="V6" i="33"/>
  <c r="V6" i="36" s="1"/>
  <c r="W6" i="33"/>
  <c r="W6" i="36" s="1"/>
  <c r="X6" i="33"/>
  <c r="X6" i="36" s="1"/>
  <c r="Y6" i="33"/>
  <c r="Y6" i="36" s="1"/>
  <c r="Z6" i="33"/>
  <c r="Z6" i="36" s="1"/>
  <c r="AA6" i="33"/>
  <c r="AA6" i="36" s="1"/>
  <c r="AB6" i="33"/>
  <c r="AB6" i="36" s="1"/>
  <c r="AC6" i="33"/>
  <c r="AC6" i="36" s="1"/>
  <c r="AD6" i="33"/>
  <c r="AD6" i="36" s="1"/>
  <c r="AE6" i="33"/>
  <c r="AE6" i="36" s="1"/>
  <c r="B7" i="33"/>
  <c r="B7" i="36" s="1"/>
  <c r="C7" i="33"/>
  <c r="C7" i="36" s="1"/>
  <c r="D7" i="33"/>
  <c r="D7" i="36" s="1"/>
  <c r="E7" i="33"/>
  <c r="E7" i="36" s="1"/>
  <c r="F7" i="33"/>
  <c r="F7" i="36" s="1"/>
  <c r="G7" i="33"/>
  <c r="G7" i="36" s="1"/>
  <c r="H7" i="33"/>
  <c r="H7" i="36" s="1"/>
  <c r="I7" i="33"/>
  <c r="I7" i="36" s="1"/>
  <c r="J7" i="33"/>
  <c r="J7" i="36" s="1"/>
  <c r="K7" i="33"/>
  <c r="K7" i="36" s="1"/>
  <c r="L7" i="33"/>
  <c r="L7" i="36" s="1"/>
  <c r="M7" i="33"/>
  <c r="M7" i="36" s="1"/>
  <c r="N7" i="33"/>
  <c r="N7" i="36" s="1"/>
  <c r="O7" i="33"/>
  <c r="O7" i="36" s="1"/>
  <c r="P7" i="33"/>
  <c r="P7" i="36" s="1"/>
  <c r="Q7" i="33"/>
  <c r="Q7" i="36" s="1"/>
  <c r="R7" i="33"/>
  <c r="R7" i="36" s="1"/>
  <c r="S7" i="33"/>
  <c r="S7" i="36" s="1"/>
  <c r="T7" i="33"/>
  <c r="T7" i="36" s="1"/>
  <c r="U7" i="33"/>
  <c r="U7" i="36" s="1"/>
  <c r="V7" i="33"/>
  <c r="V7" i="36" s="1"/>
  <c r="W7" i="33"/>
  <c r="W7" i="36" s="1"/>
  <c r="X7" i="33"/>
  <c r="X7" i="36" s="1"/>
  <c r="Y7" i="33"/>
  <c r="Y7" i="36" s="1"/>
  <c r="Z7" i="33"/>
  <c r="Z7" i="36" s="1"/>
  <c r="AA7" i="33"/>
  <c r="AA7" i="36" s="1"/>
  <c r="AB7" i="33"/>
  <c r="AB7" i="36" s="1"/>
  <c r="AC7" i="33"/>
  <c r="AC7" i="36" s="1"/>
  <c r="AD7" i="33"/>
  <c r="AD7" i="36" s="1"/>
  <c r="AE7" i="33"/>
  <c r="AE7" i="36" s="1"/>
  <c r="B8" i="33"/>
  <c r="B8" i="36" s="1"/>
  <c r="C8" i="33"/>
  <c r="C8" i="36" s="1"/>
  <c r="D8" i="33"/>
  <c r="D8" i="36" s="1"/>
  <c r="E8" i="33"/>
  <c r="E8" i="36" s="1"/>
  <c r="F8" i="33"/>
  <c r="F8" i="36" s="1"/>
  <c r="G8" i="33"/>
  <c r="G8" i="36" s="1"/>
  <c r="H8" i="33"/>
  <c r="H8" i="36" s="1"/>
  <c r="I8" i="33"/>
  <c r="I8" i="36" s="1"/>
  <c r="J8" i="33"/>
  <c r="J8" i="36" s="1"/>
  <c r="K8" i="33"/>
  <c r="K8" i="36" s="1"/>
  <c r="L8" i="33"/>
  <c r="L8" i="36" s="1"/>
  <c r="M8" i="33"/>
  <c r="M8" i="36" s="1"/>
  <c r="N8" i="33"/>
  <c r="N8" i="36" s="1"/>
  <c r="O8" i="33"/>
  <c r="O8" i="36" s="1"/>
  <c r="P8" i="33"/>
  <c r="P8" i="36" s="1"/>
  <c r="Q8" i="33"/>
  <c r="Q8" i="36" s="1"/>
  <c r="R8" i="33"/>
  <c r="R8" i="36" s="1"/>
  <c r="S8" i="33"/>
  <c r="S8" i="36" s="1"/>
  <c r="T8" i="33"/>
  <c r="T8" i="36" s="1"/>
  <c r="U8" i="33"/>
  <c r="U8" i="36" s="1"/>
  <c r="V8" i="33"/>
  <c r="V8" i="36" s="1"/>
  <c r="W8" i="33"/>
  <c r="W8" i="36" s="1"/>
  <c r="X8" i="33"/>
  <c r="X8" i="36" s="1"/>
  <c r="Y8" i="33"/>
  <c r="Y8" i="36" s="1"/>
  <c r="Z8" i="33"/>
  <c r="Z8" i="36" s="1"/>
  <c r="AA8" i="33"/>
  <c r="AA8" i="36" s="1"/>
  <c r="AB8" i="33"/>
  <c r="AB8" i="36" s="1"/>
  <c r="AC8" i="33"/>
  <c r="AC8" i="36" s="1"/>
  <c r="AD8" i="33"/>
  <c r="AD8" i="36" s="1"/>
  <c r="AE8" i="33"/>
  <c r="AE8" i="36" s="1"/>
  <c r="B9" i="33"/>
  <c r="B9" i="36" s="1"/>
  <c r="C9" i="33"/>
  <c r="C9" i="36" s="1"/>
  <c r="D9" i="33"/>
  <c r="D9" i="36" s="1"/>
  <c r="E9" i="33"/>
  <c r="E9" i="36" s="1"/>
  <c r="F9" i="33"/>
  <c r="F9" i="36" s="1"/>
  <c r="G9" i="33"/>
  <c r="G9" i="36" s="1"/>
  <c r="H9" i="33"/>
  <c r="H9" i="36" s="1"/>
  <c r="I9" i="33"/>
  <c r="I9" i="36" s="1"/>
  <c r="J9" i="33"/>
  <c r="J9" i="36" s="1"/>
  <c r="K9" i="33"/>
  <c r="K9" i="36" s="1"/>
  <c r="L9" i="33"/>
  <c r="L9" i="36" s="1"/>
  <c r="M9" i="33"/>
  <c r="M9" i="36" s="1"/>
  <c r="N9" i="33"/>
  <c r="N9" i="36" s="1"/>
  <c r="O9" i="33"/>
  <c r="O9" i="36" s="1"/>
  <c r="P9" i="33"/>
  <c r="P9" i="36" s="1"/>
  <c r="Q9" i="33"/>
  <c r="Q9" i="36" s="1"/>
  <c r="R9" i="33"/>
  <c r="R9" i="36" s="1"/>
  <c r="S9" i="33"/>
  <c r="S9" i="36" s="1"/>
  <c r="T9" i="33"/>
  <c r="T9" i="36" s="1"/>
  <c r="U9" i="33"/>
  <c r="U9" i="36" s="1"/>
  <c r="V9" i="33"/>
  <c r="V9" i="36" s="1"/>
  <c r="W9" i="33"/>
  <c r="W9" i="36" s="1"/>
  <c r="X9" i="33"/>
  <c r="X9" i="36" s="1"/>
  <c r="Y9" i="33"/>
  <c r="Y9" i="36" s="1"/>
  <c r="Z9" i="33"/>
  <c r="Z9" i="36" s="1"/>
  <c r="AA9" i="33"/>
  <c r="AA9" i="36" s="1"/>
  <c r="AB9" i="33"/>
  <c r="AB9" i="36" s="1"/>
  <c r="AC9" i="33"/>
  <c r="AC9" i="36" s="1"/>
  <c r="AD9" i="33"/>
  <c r="AD9" i="36" s="1"/>
  <c r="AE9" i="33"/>
  <c r="AE9" i="36" s="1"/>
  <c r="B10" i="33"/>
  <c r="B10" i="36" s="1"/>
  <c r="C10" i="33"/>
  <c r="C10" i="36" s="1"/>
  <c r="D10" i="33"/>
  <c r="D10" i="36" s="1"/>
  <c r="E10" i="33"/>
  <c r="E10" i="36" s="1"/>
  <c r="F10" i="33"/>
  <c r="F10" i="36" s="1"/>
  <c r="G10" i="33"/>
  <c r="G10" i="36" s="1"/>
  <c r="H10" i="33"/>
  <c r="H10" i="36" s="1"/>
  <c r="I10" i="33"/>
  <c r="I10" i="36" s="1"/>
  <c r="J10" i="33"/>
  <c r="J10" i="36" s="1"/>
  <c r="K10" i="33"/>
  <c r="K10" i="36" s="1"/>
  <c r="L10" i="33"/>
  <c r="L10" i="36" s="1"/>
  <c r="M10" i="33"/>
  <c r="M10" i="36" s="1"/>
  <c r="N10" i="33"/>
  <c r="N10" i="36" s="1"/>
  <c r="O10" i="33"/>
  <c r="O10" i="36" s="1"/>
  <c r="P10" i="33"/>
  <c r="P10" i="36" s="1"/>
  <c r="Q10" i="33"/>
  <c r="Q10" i="36" s="1"/>
  <c r="R10" i="33"/>
  <c r="R10" i="36" s="1"/>
  <c r="S10" i="33"/>
  <c r="S10" i="36" s="1"/>
  <c r="T10" i="33"/>
  <c r="T10" i="36" s="1"/>
  <c r="U10" i="33"/>
  <c r="U10" i="36" s="1"/>
  <c r="V10" i="33"/>
  <c r="V10" i="36" s="1"/>
  <c r="W10" i="33"/>
  <c r="W10" i="36" s="1"/>
  <c r="X10" i="33"/>
  <c r="X10" i="36" s="1"/>
  <c r="Y10" i="33"/>
  <c r="Y10" i="36" s="1"/>
  <c r="Z10" i="33"/>
  <c r="Z10" i="36" s="1"/>
  <c r="AA10" i="33"/>
  <c r="AA10" i="36" s="1"/>
  <c r="AB10" i="33"/>
  <c r="AB10" i="36" s="1"/>
  <c r="AC10" i="33"/>
  <c r="AC10" i="36" s="1"/>
  <c r="AD10" i="33"/>
  <c r="AD10" i="36" s="1"/>
  <c r="AE10" i="33"/>
  <c r="AE10" i="36" s="1"/>
  <c r="B11" i="33"/>
  <c r="B11" i="36" s="1"/>
  <c r="C11" i="33"/>
  <c r="C11" i="36" s="1"/>
  <c r="D11" i="33"/>
  <c r="D11" i="36" s="1"/>
  <c r="E11" i="33"/>
  <c r="E11" i="36" s="1"/>
  <c r="F11" i="33"/>
  <c r="F11" i="36" s="1"/>
  <c r="G11" i="33"/>
  <c r="G11" i="36" s="1"/>
  <c r="H11" i="33"/>
  <c r="H11" i="36" s="1"/>
  <c r="I11" i="33"/>
  <c r="I11" i="36" s="1"/>
  <c r="J11" i="33"/>
  <c r="J11" i="36" s="1"/>
  <c r="K11" i="33"/>
  <c r="K11" i="36" s="1"/>
  <c r="L11" i="33"/>
  <c r="L11" i="36" s="1"/>
  <c r="M11" i="33"/>
  <c r="M11" i="36" s="1"/>
  <c r="N11" i="33"/>
  <c r="N11" i="36" s="1"/>
  <c r="O11" i="33"/>
  <c r="O11" i="36" s="1"/>
  <c r="P11" i="33"/>
  <c r="P11" i="36" s="1"/>
  <c r="Q11" i="33"/>
  <c r="Q11" i="36" s="1"/>
  <c r="R11" i="33"/>
  <c r="R11" i="36" s="1"/>
  <c r="S11" i="33"/>
  <c r="S11" i="36" s="1"/>
  <c r="T11" i="33"/>
  <c r="T11" i="36" s="1"/>
  <c r="U11" i="33"/>
  <c r="U11" i="36" s="1"/>
  <c r="V11" i="33"/>
  <c r="V11" i="36" s="1"/>
  <c r="W11" i="33"/>
  <c r="W11" i="36" s="1"/>
  <c r="X11" i="33"/>
  <c r="X11" i="36" s="1"/>
  <c r="Y11" i="33"/>
  <c r="Y11" i="36" s="1"/>
  <c r="Z11" i="33"/>
  <c r="Z11" i="36" s="1"/>
  <c r="AA11" i="33"/>
  <c r="AA11" i="36" s="1"/>
  <c r="AB11" i="33"/>
  <c r="AB11" i="36" s="1"/>
  <c r="AC11" i="33"/>
  <c r="AC11" i="36" s="1"/>
  <c r="AD11" i="33"/>
  <c r="AD11" i="36" s="1"/>
  <c r="AE11" i="33"/>
  <c r="AE11" i="36" s="1"/>
  <c r="B12" i="33"/>
  <c r="B12" i="36" s="1"/>
  <c r="C12" i="33"/>
  <c r="C12" i="36" s="1"/>
  <c r="D12" i="33"/>
  <c r="D12" i="36" s="1"/>
  <c r="E12" i="33"/>
  <c r="E12" i="36" s="1"/>
  <c r="F12" i="33"/>
  <c r="F12" i="36" s="1"/>
  <c r="G12" i="33"/>
  <c r="G12" i="36" s="1"/>
  <c r="H12" i="33"/>
  <c r="H12" i="36" s="1"/>
  <c r="I12" i="33"/>
  <c r="I12" i="36" s="1"/>
  <c r="J12" i="33"/>
  <c r="J12" i="36" s="1"/>
  <c r="K12" i="33"/>
  <c r="K12" i="36" s="1"/>
  <c r="L12" i="33"/>
  <c r="L12" i="36" s="1"/>
  <c r="M12" i="33"/>
  <c r="M12" i="36" s="1"/>
  <c r="N12" i="33"/>
  <c r="N12" i="36" s="1"/>
  <c r="O12" i="33"/>
  <c r="O12" i="36" s="1"/>
  <c r="P12" i="33"/>
  <c r="P12" i="36" s="1"/>
  <c r="Q12" i="33"/>
  <c r="Q12" i="36" s="1"/>
  <c r="R12" i="33"/>
  <c r="R12" i="36" s="1"/>
  <c r="S12" i="33"/>
  <c r="S12" i="36" s="1"/>
  <c r="T12" i="33"/>
  <c r="T12" i="36" s="1"/>
  <c r="U12" i="33"/>
  <c r="U12" i="36" s="1"/>
  <c r="V12" i="33"/>
  <c r="V12" i="36" s="1"/>
  <c r="W12" i="33"/>
  <c r="W12" i="36" s="1"/>
  <c r="X12" i="33"/>
  <c r="X12" i="36" s="1"/>
  <c r="Y12" i="33"/>
  <c r="Y12" i="36" s="1"/>
  <c r="Z12" i="33"/>
  <c r="Z12" i="36" s="1"/>
  <c r="AA12" i="33"/>
  <c r="AA12" i="36" s="1"/>
  <c r="AB12" i="33"/>
  <c r="AB12" i="36" s="1"/>
  <c r="AC12" i="33"/>
  <c r="AC12" i="36" s="1"/>
  <c r="AD12" i="33"/>
  <c r="AD12" i="36" s="1"/>
  <c r="AE12" i="33"/>
  <c r="AE12" i="36" s="1"/>
  <c r="B13" i="33"/>
  <c r="B13" i="36" s="1"/>
  <c r="C13" i="33"/>
  <c r="C13" i="36" s="1"/>
  <c r="D13" i="33"/>
  <c r="D13" i="36" s="1"/>
  <c r="E13" i="33"/>
  <c r="E13" i="36" s="1"/>
  <c r="F13" i="33"/>
  <c r="F13" i="36" s="1"/>
  <c r="G13" i="33"/>
  <c r="G13" i="36" s="1"/>
  <c r="H13" i="33"/>
  <c r="H13" i="36" s="1"/>
  <c r="I13" i="33"/>
  <c r="I13" i="36" s="1"/>
  <c r="J13" i="33"/>
  <c r="J13" i="36" s="1"/>
  <c r="K13" i="33"/>
  <c r="K13" i="36" s="1"/>
  <c r="L13" i="33"/>
  <c r="L13" i="36" s="1"/>
  <c r="M13" i="33"/>
  <c r="M13" i="36" s="1"/>
  <c r="N13" i="33"/>
  <c r="N13" i="36" s="1"/>
  <c r="O13" i="33"/>
  <c r="O13" i="36" s="1"/>
  <c r="P13" i="33"/>
  <c r="P13" i="36" s="1"/>
  <c r="Q13" i="33"/>
  <c r="Q13" i="36" s="1"/>
  <c r="R13" i="33"/>
  <c r="R13" i="36" s="1"/>
  <c r="S13" i="33"/>
  <c r="S13" i="36" s="1"/>
  <c r="T13" i="33"/>
  <c r="T13" i="36" s="1"/>
  <c r="U13" i="33"/>
  <c r="U13" i="36" s="1"/>
  <c r="V13" i="33"/>
  <c r="V13" i="36" s="1"/>
  <c r="W13" i="33"/>
  <c r="W13" i="36" s="1"/>
  <c r="X13" i="33"/>
  <c r="X13" i="36" s="1"/>
  <c r="Y13" i="33"/>
  <c r="Y13" i="36" s="1"/>
  <c r="Z13" i="33"/>
  <c r="Z13" i="36" s="1"/>
  <c r="AA13" i="33"/>
  <c r="AA13" i="36" s="1"/>
  <c r="AB13" i="33"/>
  <c r="AB13" i="36" s="1"/>
  <c r="AC13" i="33"/>
  <c r="AC13" i="36" s="1"/>
  <c r="AD13" i="33"/>
  <c r="AD13" i="36" s="1"/>
  <c r="AE13" i="33"/>
  <c r="AE13" i="36" s="1"/>
  <c r="B14" i="33"/>
  <c r="B14" i="36" s="1"/>
  <c r="C14" i="33"/>
  <c r="C14" i="36" s="1"/>
  <c r="D14" i="33"/>
  <c r="D14" i="36" s="1"/>
  <c r="E14" i="33"/>
  <c r="E14" i="36" s="1"/>
  <c r="F14" i="33"/>
  <c r="F14" i="36" s="1"/>
  <c r="G14" i="33"/>
  <c r="G14" i="36" s="1"/>
  <c r="H14" i="33"/>
  <c r="H14" i="36" s="1"/>
  <c r="I14" i="33"/>
  <c r="I14" i="36" s="1"/>
  <c r="J14" i="33"/>
  <c r="J14" i="36" s="1"/>
  <c r="K14" i="33"/>
  <c r="K14" i="36" s="1"/>
  <c r="L14" i="33"/>
  <c r="L14" i="36" s="1"/>
  <c r="M14" i="33"/>
  <c r="M14" i="36" s="1"/>
  <c r="N14" i="33"/>
  <c r="N14" i="36" s="1"/>
  <c r="O14" i="33"/>
  <c r="O14" i="36" s="1"/>
  <c r="P14" i="33"/>
  <c r="P14" i="36" s="1"/>
  <c r="Q14" i="33"/>
  <c r="Q14" i="36" s="1"/>
  <c r="R14" i="33"/>
  <c r="R14" i="36" s="1"/>
  <c r="S14" i="33"/>
  <c r="S14" i="36" s="1"/>
  <c r="T14" i="33"/>
  <c r="T14" i="36" s="1"/>
  <c r="U14" i="33"/>
  <c r="U14" i="36" s="1"/>
  <c r="V14" i="33"/>
  <c r="V14" i="36" s="1"/>
  <c r="W14" i="33"/>
  <c r="W14" i="36" s="1"/>
  <c r="X14" i="33"/>
  <c r="X14" i="36" s="1"/>
  <c r="Y14" i="33"/>
  <c r="Y14" i="36" s="1"/>
  <c r="Z14" i="33"/>
  <c r="Z14" i="36" s="1"/>
  <c r="AA14" i="33"/>
  <c r="AA14" i="36" s="1"/>
  <c r="AB14" i="33"/>
  <c r="AB14" i="36" s="1"/>
  <c r="AC14" i="33"/>
  <c r="AC14" i="36" s="1"/>
  <c r="AD14" i="33"/>
  <c r="AD14" i="36" s="1"/>
  <c r="AE14" i="33"/>
  <c r="AE14" i="36" s="1"/>
  <c r="B15" i="33"/>
  <c r="B15" i="36" s="1"/>
  <c r="C15" i="33"/>
  <c r="C15" i="36" s="1"/>
  <c r="D15" i="33"/>
  <c r="D15" i="36" s="1"/>
  <c r="E15" i="33"/>
  <c r="E15" i="36" s="1"/>
  <c r="F15" i="33"/>
  <c r="F15" i="36" s="1"/>
  <c r="G15" i="33"/>
  <c r="G15" i="36" s="1"/>
  <c r="H15" i="33"/>
  <c r="H15" i="36" s="1"/>
  <c r="I15" i="33"/>
  <c r="I15" i="36" s="1"/>
  <c r="J15" i="33"/>
  <c r="J15" i="36" s="1"/>
  <c r="K15" i="33"/>
  <c r="K15" i="36" s="1"/>
  <c r="L15" i="33"/>
  <c r="L15" i="36" s="1"/>
  <c r="M15" i="33"/>
  <c r="M15" i="36" s="1"/>
  <c r="N15" i="33"/>
  <c r="N15" i="36" s="1"/>
  <c r="O15" i="33"/>
  <c r="O15" i="36" s="1"/>
  <c r="P15" i="33"/>
  <c r="P15" i="36" s="1"/>
  <c r="Q15" i="33"/>
  <c r="Q15" i="36" s="1"/>
  <c r="R15" i="33"/>
  <c r="R15" i="36" s="1"/>
  <c r="S15" i="33"/>
  <c r="S15" i="36" s="1"/>
  <c r="T15" i="33"/>
  <c r="T15" i="36" s="1"/>
  <c r="U15" i="33"/>
  <c r="U15" i="36" s="1"/>
  <c r="V15" i="33"/>
  <c r="V15" i="36" s="1"/>
  <c r="W15" i="33"/>
  <c r="W15" i="36" s="1"/>
  <c r="X15" i="33"/>
  <c r="X15" i="36" s="1"/>
  <c r="Y15" i="33"/>
  <c r="Y15" i="36" s="1"/>
  <c r="Z15" i="33"/>
  <c r="Z15" i="36" s="1"/>
  <c r="AA15" i="33"/>
  <c r="AA15" i="36" s="1"/>
  <c r="AB15" i="33"/>
  <c r="AB15" i="36" s="1"/>
  <c r="AC15" i="33"/>
  <c r="AC15" i="36" s="1"/>
  <c r="AD15" i="33"/>
  <c r="AD15" i="36" s="1"/>
  <c r="AE15" i="33"/>
  <c r="AE15" i="36" s="1"/>
  <c r="B16" i="33"/>
  <c r="B16" i="36" s="1"/>
  <c r="C16" i="33"/>
  <c r="C16" i="36" s="1"/>
  <c r="D16" i="33"/>
  <c r="D16" i="36" s="1"/>
  <c r="E16" i="33"/>
  <c r="E16" i="36" s="1"/>
  <c r="F16" i="33"/>
  <c r="F16" i="36" s="1"/>
  <c r="G16" i="33"/>
  <c r="G16" i="36" s="1"/>
  <c r="H16" i="33"/>
  <c r="H16" i="36" s="1"/>
  <c r="I16" i="33"/>
  <c r="I16" i="36" s="1"/>
  <c r="J16" i="33"/>
  <c r="J16" i="36" s="1"/>
  <c r="K16" i="33"/>
  <c r="K16" i="36" s="1"/>
  <c r="L16" i="33"/>
  <c r="L16" i="36" s="1"/>
  <c r="M16" i="33"/>
  <c r="M16" i="36" s="1"/>
  <c r="N16" i="33"/>
  <c r="N16" i="36" s="1"/>
  <c r="O16" i="33"/>
  <c r="O16" i="36" s="1"/>
  <c r="P16" i="33"/>
  <c r="P16" i="36" s="1"/>
  <c r="Q16" i="33"/>
  <c r="Q16" i="36" s="1"/>
  <c r="R16" i="33"/>
  <c r="R16" i="36" s="1"/>
  <c r="S16" i="33"/>
  <c r="S16" i="36" s="1"/>
  <c r="T16" i="33"/>
  <c r="T16" i="36" s="1"/>
  <c r="U16" i="33"/>
  <c r="U16" i="36" s="1"/>
  <c r="V16" i="33"/>
  <c r="V16" i="36" s="1"/>
  <c r="W16" i="33"/>
  <c r="W16" i="36" s="1"/>
  <c r="X16" i="33"/>
  <c r="X16" i="36" s="1"/>
  <c r="Y16" i="33"/>
  <c r="Y16" i="36" s="1"/>
  <c r="Z16" i="33"/>
  <c r="Z16" i="36" s="1"/>
  <c r="AA16" i="33"/>
  <c r="AA16" i="36" s="1"/>
  <c r="AB16" i="33"/>
  <c r="AB16" i="36" s="1"/>
  <c r="AC16" i="33"/>
  <c r="AC16" i="36" s="1"/>
  <c r="AD16" i="33"/>
  <c r="AD16" i="36" s="1"/>
  <c r="AE16" i="33"/>
  <c r="AE16" i="36" s="1"/>
  <c r="B17" i="33"/>
  <c r="B17" i="36" s="1"/>
  <c r="C17" i="33"/>
  <c r="C17" i="36" s="1"/>
  <c r="D17" i="33"/>
  <c r="D17" i="36" s="1"/>
  <c r="E17" i="33"/>
  <c r="E17" i="36" s="1"/>
  <c r="F17" i="33"/>
  <c r="F17" i="36" s="1"/>
  <c r="G17" i="33"/>
  <c r="G17" i="36" s="1"/>
  <c r="H17" i="33"/>
  <c r="H17" i="36" s="1"/>
  <c r="I17" i="33"/>
  <c r="I17" i="36" s="1"/>
  <c r="J17" i="33"/>
  <c r="J17" i="36" s="1"/>
  <c r="K17" i="33"/>
  <c r="K17" i="36" s="1"/>
  <c r="L17" i="33"/>
  <c r="L17" i="36" s="1"/>
  <c r="M17" i="33"/>
  <c r="M17" i="36" s="1"/>
  <c r="N17" i="33"/>
  <c r="N17" i="36" s="1"/>
  <c r="O17" i="33"/>
  <c r="O17" i="36" s="1"/>
  <c r="P17" i="33"/>
  <c r="P17" i="36" s="1"/>
  <c r="Q17" i="33"/>
  <c r="Q17" i="36" s="1"/>
  <c r="R17" i="33"/>
  <c r="R17" i="36" s="1"/>
  <c r="S17" i="33"/>
  <c r="S17" i="36" s="1"/>
  <c r="T17" i="33"/>
  <c r="T17" i="36" s="1"/>
  <c r="U17" i="33"/>
  <c r="U17" i="36" s="1"/>
  <c r="V17" i="33"/>
  <c r="V17" i="36" s="1"/>
  <c r="W17" i="33"/>
  <c r="W17" i="36" s="1"/>
  <c r="X17" i="33"/>
  <c r="X17" i="36" s="1"/>
  <c r="Y17" i="33"/>
  <c r="Y17" i="36" s="1"/>
  <c r="Z17" i="33"/>
  <c r="Z17" i="36" s="1"/>
  <c r="AA17" i="33"/>
  <c r="AA17" i="36" s="1"/>
  <c r="AB17" i="33"/>
  <c r="AB17" i="36" s="1"/>
  <c r="AC17" i="33"/>
  <c r="AC17" i="36" s="1"/>
  <c r="AD17" i="33"/>
  <c r="AD17" i="36" s="1"/>
  <c r="AE17" i="33"/>
  <c r="AE17" i="36" s="1"/>
  <c r="B18" i="33"/>
  <c r="B18" i="36" s="1"/>
  <c r="C18" i="33"/>
  <c r="C18" i="36" s="1"/>
  <c r="D18" i="33"/>
  <c r="D18" i="36" s="1"/>
  <c r="E18" i="33"/>
  <c r="E18" i="36" s="1"/>
  <c r="F18" i="33"/>
  <c r="F18" i="36" s="1"/>
  <c r="G18" i="33"/>
  <c r="G18" i="36" s="1"/>
  <c r="H18" i="33"/>
  <c r="H18" i="36" s="1"/>
  <c r="I18" i="33"/>
  <c r="I18" i="36" s="1"/>
  <c r="J18" i="33"/>
  <c r="J18" i="36" s="1"/>
  <c r="K18" i="33"/>
  <c r="K18" i="36" s="1"/>
  <c r="L18" i="33"/>
  <c r="L18" i="36" s="1"/>
  <c r="M18" i="33"/>
  <c r="M18" i="36" s="1"/>
  <c r="N18" i="33"/>
  <c r="N18" i="36" s="1"/>
  <c r="O18" i="33"/>
  <c r="O18" i="36" s="1"/>
  <c r="P18" i="33"/>
  <c r="P18" i="36" s="1"/>
  <c r="Q18" i="33"/>
  <c r="Q18" i="36" s="1"/>
  <c r="R18" i="33"/>
  <c r="R18" i="36" s="1"/>
  <c r="S18" i="33"/>
  <c r="S18" i="36" s="1"/>
  <c r="T18" i="33"/>
  <c r="T18" i="36" s="1"/>
  <c r="U18" i="33"/>
  <c r="U18" i="36" s="1"/>
  <c r="V18" i="33"/>
  <c r="V18" i="36" s="1"/>
  <c r="W18" i="33"/>
  <c r="W18" i="36" s="1"/>
  <c r="X18" i="33"/>
  <c r="X18" i="36" s="1"/>
  <c r="Y18" i="33"/>
  <c r="Y18" i="36" s="1"/>
  <c r="Z18" i="33"/>
  <c r="Z18" i="36" s="1"/>
  <c r="AA18" i="33"/>
  <c r="AA18" i="36" s="1"/>
  <c r="AB18" i="33"/>
  <c r="AB18" i="36" s="1"/>
  <c r="AC18" i="33"/>
  <c r="AC18" i="36" s="1"/>
  <c r="AD18" i="33"/>
  <c r="AD18" i="36" s="1"/>
  <c r="AE18" i="33"/>
  <c r="AE18" i="36" s="1"/>
  <c r="B19" i="33"/>
  <c r="B19" i="36" s="1"/>
  <c r="C19" i="33"/>
  <c r="C19" i="36" s="1"/>
  <c r="D19" i="33"/>
  <c r="D19" i="36" s="1"/>
  <c r="E19" i="33"/>
  <c r="E19" i="36" s="1"/>
  <c r="F19" i="33"/>
  <c r="F19" i="36" s="1"/>
  <c r="G19" i="33"/>
  <c r="G19" i="36" s="1"/>
  <c r="H19" i="33"/>
  <c r="H19" i="36" s="1"/>
  <c r="I19" i="33"/>
  <c r="I19" i="36" s="1"/>
  <c r="J19" i="33"/>
  <c r="J19" i="36" s="1"/>
  <c r="K19" i="33"/>
  <c r="K19" i="36" s="1"/>
  <c r="L19" i="33"/>
  <c r="L19" i="36" s="1"/>
  <c r="M19" i="33"/>
  <c r="M19" i="36" s="1"/>
  <c r="N19" i="33"/>
  <c r="N19" i="36" s="1"/>
  <c r="O19" i="33"/>
  <c r="O19" i="36" s="1"/>
  <c r="P19" i="33"/>
  <c r="P19" i="36" s="1"/>
  <c r="Q19" i="33"/>
  <c r="Q19" i="36" s="1"/>
  <c r="R19" i="33"/>
  <c r="R19" i="36" s="1"/>
  <c r="S19" i="33"/>
  <c r="S19" i="36" s="1"/>
  <c r="T19" i="33"/>
  <c r="T19" i="36" s="1"/>
  <c r="U19" i="33"/>
  <c r="U19" i="36" s="1"/>
  <c r="V19" i="33"/>
  <c r="V19" i="36" s="1"/>
  <c r="W19" i="33"/>
  <c r="W19" i="36" s="1"/>
  <c r="X19" i="33"/>
  <c r="X19" i="36" s="1"/>
  <c r="Y19" i="33"/>
  <c r="Y19" i="36" s="1"/>
  <c r="Z19" i="33"/>
  <c r="Z19" i="36" s="1"/>
  <c r="AA19" i="33"/>
  <c r="AA19" i="36" s="1"/>
  <c r="AB19" i="33"/>
  <c r="AB19" i="36" s="1"/>
  <c r="AC19" i="33"/>
  <c r="AC19" i="36" s="1"/>
  <c r="AD19" i="33"/>
  <c r="AD19" i="36" s="1"/>
  <c r="AE19" i="33"/>
  <c r="AE19" i="36" s="1"/>
  <c r="B20" i="33"/>
  <c r="B20" i="36" s="1"/>
  <c r="C20" i="33"/>
  <c r="C20" i="36" s="1"/>
  <c r="D20" i="33"/>
  <c r="D20" i="36" s="1"/>
  <c r="E20" i="33"/>
  <c r="E20" i="36" s="1"/>
  <c r="F20" i="33"/>
  <c r="F20" i="36" s="1"/>
  <c r="G20" i="33"/>
  <c r="G20" i="36" s="1"/>
  <c r="H20" i="33"/>
  <c r="H20" i="36" s="1"/>
  <c r="I20" i="33"/>
  <c r="I20" i="36" s="1"/>
  <c r="J20" i="33"/>
  <c r="J20" i="36" s="1"/>
  <c r="K20" i="33"/>
  <c r="K20" i="36" s="1"/>
  <c r="L20" i="33"/>
  <c r="L20" i="36" s="1"/>
  <c r="M20" i="33"/>
  <c r="M20" i="36" s="1"/>
  <c r="N20" i="33"/>
  <c r="N20" i="36" s="1"/>
  <c r="O20" i="33"/>
  <c r="O20" i="36" s="1"/>
  <c r="P20" i="33"/>
  <c r="P20" i="36" s="1"/>
  <c r="Q20" i="33"/>
  <c r="Q20" i="36" s="1"/>
  <c r="R20" i="33"/>
  <c r="R20" i="36" s="1"/>
  <c r="S20" i="33"/>
  <c r="S20" i="36" s="1"/>
  <c r="T20" i="33"/>
  <c r="T20" i="36" s="1"/>
  <c r="U20" i="33"/>
  <c r="U20" i="36" s="1"/>
  <c r="V20" i="33"/>
  <c r="V20" i="36" s="1"/>
  <c r="W20" i="33"/>
  <c r="W20" i="36" s="1"/>
  <c r="X20" i="33"/>
  <c r="X20" i="36" s="1"/>
  <c r="Y20" i="33"/>
  <c r="Y20" i="36" s="1"/>
  <c r="Z20" i="33"/>
  <c r="Z20" i="36" s="1"/>
  <c r="AA20" i="33"/>
  <c r="AA20" i="36" s="1"/>
  <c r="AB20" i="33"/>
  <c r="AB20" i="36" s="1"/>
  <c r="AC20" i="33"/>
  <c r="AC20" i="36" s="1"/>
  <c r="AD20" i="33"/>
  <c r="AD20" i="36" s="1"/>
  <c r="AE20" i="33"/>
  <c r="AE20" i="36" s="1"/>
  <c r="B21" i="33"/>
  <c r="B21" i="36" s="1"/>
  <c r="C21" i="33"/>
  <c r="C21" i="36" s="1"/>
  <c r="D21" i="33"/>
  <c r="D21" i="36" s="1"/>
  <c r="E21" i="33"/>
  <c r="E21" i="36" s="1"/>
  <c r="F21" i="33"/>
  <c r="F21" i="36" s="1"/>
  <c r="G21" i="33"/>
  <c r="G21" i="36" s="1"/>
  <c r="H21" i="33"/>
  <c r="H21" i="36" s="1"/>
  <c r="I21" i="33"/>
  <c r="I21" i="36" s="1"/>
  <c r="J21" i="33"/>
  <c r="J21" i="36" s="1"/>
  <c r="K21" i="33"/>
  <c r="K21" i="36" s="1"/>
  <c r="L21" i="33"/>
  <c r="L21" i="36" s="1"/>
  <c r="M21" i="33"/>
  <c r="M21" i="36" s="1"/>
  <c r="N21" i="33"/>
  <c r="N21" i="36" s="1"/>
  <c r="O21" i="33"/>
  <c r="O21" i="36" s="1"/>
  <c r="P21" i="33"/>
  <c r="P21" i="36" s="1"/>
  <c r="Q21" i="33"/>
  <c r="Q21" i="36" s="1"/>
  <c r="R21" i="33"/>
  <c r="R21" i="36" s="1"/>
  <c r="S21" i="33"/>
  <c r="S21" i="36" s="1"/>
  <c r="T21" i="33"/>
  <c r="T21" i="36" s="1"/>
  <c r="U21" i="33"/>
  <c r="U21" i="36" s="1"/>
  <c r="V21" i="33"/>
  <c r="V21" i="36" s="1"/>
  <c r="W21" i="33"/>
  <c r="W21" i="36" s="1"/>
  <c r="X21" i="33"/>
  <c r="X21" i="36" s="1"/>
  <c r="Y21" i="33"/>
  <c r="Y21" i="36" s="1"/>
  <c r="Z21" i="33"/>
  <c r="Z21" i="36" s="1"/>
  <c r="AA21" i="33"/>
  <c r="AA21" i="36" s="1"/>
  <c r="AB21" i="33"/>
  <c r="AB21" i="36" s="1"/>
  <c r="AC21" i="33"/>
  <c r="AC21" i="36" s="1"/>
  <c r="AD21" i="33"/>
  <c r="AD21" i="36" s="1"/>
  <c r="AE21" i="33"/>
  <c r="AE21" i="36" s="1"/>
  <c r="B22" i="33"/>
  <c r="B22" i="36" s="1"/>
  <c r="C22" i="33"/>
  <c r="C22" i="36" s="1"/>
  <c r="D22" i="33"/>
  <c r="D22" i="36" s="1"/>
  <c r="E22" i="33"/>
  <c r="E22" i="36" s="1"/>
  <c r="F22" i="33"/>
  <c r="F22" i="36" s="1"/>
  <c r="G22" i="33"/>
  <c r="G22" i="36" s="1"/>
  <c r="H22" i="33"/>
  <c r="H22" i="36" s="1"/>
  <c r="I22" i="33"/>
  <c r="I22" i="36" s="1"/>
  <c r="J22" i="33"/>
  <c r="J22" i="36" s="1"/>
  <c r="K22" i="33"/>
  <c r="K22" i="36" s="1"/>
  <c r="L22" i="33"/>
  <c r="L22" i="36" s="1"/>
  <c r="M22" i="33"/>
  <c r="M22" i="36" s="1"/>
  <c r="N22" i="33"/>
  <c r="N22" i="36" s="1"/>
  <c r="O22" i="33"/>
  <c r="O22" i="36" s="1"/>
  <c r="P22" i="33"/>
  <c r="P22" i="36" s="1"/>
  <c r="Q22" i="33"/>
  <c r="Q22" i="36" s="1"/>
  <c r="R22" i="33"/>
  <c r="R22" i="36" s="1"/>
  <c r="S22" i="33"/>
  <c r="S22" i="36" s="1"/>
  <c r="T22" i="33"/>
  <c r="T22" i="36" s="1"/>
  <c r="U22" i="33"/>
  <c r="U22" i="36" s="1"/>
  <c r="V22" i="33"/>
  <c r="V22" i="36" s="1"/>
  <c r="W22" i="33"/>
  <c r="W22" i="36" s="1"/>
  <c r="X22" i="33"/>
  <c r="X22" i="36" s="1"/>
  <c r="Y22" i="33"/>
  <c r="Y22" i="36" s="1"/>
  <c r="Z22" i="33"/>
  <c r="Z22" i="36" s="1"/>
  <c r="AA22" i="33"/>
  <c r="AA22" i="36" s="1"/>
  <c r="AB22" i="33"/>
  <c r="AB22" i="36" s="1"/>
  <c r="AC22" i="33"/>
  <c r="AC22" i="36" s="1"/>
  <c r="AD22" i="33"/>
  <c r="AD22" i="36" s="1"/>
  <c r="AE22" i="33"/>
  <c r="AE22" i="36" s="1"/>
  <c r="B23" i="33"/>
  <c r="B23" i="36" s="1"/>
  <c r="C23" i="33"/>
  <c r="C23" i="36" s="1"/>
  <c r="D23" i="33"/>
  <c r="D23" i="36" s="1"/>
  <c r="E23" i="33"/>
  <c r="E23" i="36" s="1"/>
  <c r="F23" i="33"/>
  <c r="F23" i="36" s="1"/>
  <c r="G23" i="33"/>
  <c r="G23" i="36" s="1"/>
  <c r="H23" i="33"/>
  <c r="H23" i="36" s="1"/>
  <c r="I23" i="33"/>
  <c r="I23" i="36" s="1"/>
  <c r="J23" i="33"/>
  <c r="J23" i="36" s="1"/>
  <c r="K23" i="33"/>
  <c r="K23" i="36" s="1"/>
  <c r="L23" i="33"/>
  <c r="L23" i="36" s="1"/>
  <c r="M23" i="33"/>
  <c r="M23" i="36" s="1"/>
  <c r="N23" i="33"/>
  <c r="N23" i="36" s="1"/>
  <c r="O23" i="33"/>
  <c r="O23" i="36" s="1"/>
  <c r="P23" i="33"/>
  <c r="P23" i="36" s="1"/>
  <c r="Q23" i="33"/>
  <c r="Q23" i="36" s="1"/>
  <c r="R23" i="33"/>
  <c r="R23" i="36" s="1"/>
  <c r="S23" i="33"/>
  <c r="S23" i="36" s="1"/>
  <c r="T23" i="33"/>
  <c r="T23" i="36" s="1"/>
  <c r="U23" i="33"/>
  <c r="U23" i="36" s="1"/>
  <c r="V23" i="33"/>
  <c r="V23" i="36" s="1"/>
  <c r="W23" i="33"/>
  <c r="W23" i="36" s="1"/>
  <c r="X23" i="33"/>
  <c r="X23" i="36" s="1"/>
  <c r="Y23" i="33"/>
  <c r="Y23" i="36" s="1"/>
  <c r="Z23" i="33"/>
  <c r="Z23" i="36" s="1"/>
  <c r="AA23" i="33"/>
  <c r="AA23" i="36" s="1"/>
  <c r="AB23" i="33"/>
  <c r="AB23" i="36" s="1"/>
  <c r="AC23" i="33"/>
  <c r="AC23" i="36" s="1"/>
  <c r="AD23" i="33"/>
  <c r="AD23" i="36" s="1"/>
  <c r="AE23" i="33"/>
  <c r="AE23" i="36" s="1"/>
  <c r="B24" i="33"/>
  <c r="B24" i="36" s="1"/>
  <c r="C24" i="33"/>
  <c r="C24" i="36" s="1"/>
  <c r="D24" i="33"/>
  <c r="D24" i="36" s="1"/>
  <c r="E24" i="33"/>
  <c r="E24" i="36" s="1"/>
  <c r="F24" i="33"/>
  <c r="F24" i="36" s="1"/>
  <c r="G24" i="33"/>
  <c r="G24" i="36" s="1"/>
  <c r="H24" i="33"/>
  <c r="H24" i="36" s="1"/>
  <c r="I24" i="33"/>
  <c r="I24" i="36" s="1"/>
  <c r="J24" i="33"/>
  <c r="J24" i="36" s="1"/>
  <c r="K24" i="33"/>
  <c r="K24" i="36" s="1"/>
  <c r="L24" i="33"/>
  <c r="L24" i="36" s="1"/>
  <c r="M24" i="33"/>
  <c r="M24" i="36" s="1"/>
  <c r="N24" i="33"/>
  <c r="N24" i="36" s="1"/>
  <c r="O24" i="33"/>
  <c r="O24" i="36" s="1"/>
  <c r="P24" i="33"/>
  <c r="P24" i="36" s="1"/>
  <c r="Q24" i="33"/>
  <c r="Q24" i="36" s="1"/>
  <c r="R24" i="33"/>
  <c r="R24" i="36" s="1"/>
  <c r="S24" i="33"/>
  <c r="S24" i="36" s="1"/>
  <c r="T24" i="33"/>
  <c r="T24" i="36" s="1"/>
  <c r="U24" i="33"/>
  <c r="U24" i="36" s="1"/>
  <c r="V24" i="33"/>
  <c r="V24" i="36" s="1"/>
  <c r="W24" i="33"/>
  <c r="W24" i="36" s="1"/>
  <c r="X24" i="33"/>
  <c r="X24" i="36" s="1"/>
  <c r="Y24" i="33"/>
  <c r="Y24" i="36" s="1"/>
  <c r="Z24" i="33"/>
  <c r="Z24" i="36" s="1"/>
  <c r="AA24" i="33"/>
  <c r="AA24" i="36" s="1"/>
  <c r="AB24" i="33"/>
  <c r="AB24" i="36" s="1"/>
  <c r="AC24" i="33"/>
  <c r="AC24" i="36" s="1"/>
  <c r="AD24" i="33"/>
  <c r="AD24" i="36" s="1"/>
  <c r="AE24" i="33"/>
  <c r="AE24" i="36" s="1"/>
  <c r="B25" i="33"/>
  <c r="B25" i="36" s="1"/>
  <c r="C25" i="33"/>
  <c r="C25" i="36" s="1"/>
  <c r="D25" i="33"/>
  <c r="D25" i="36" s="1"/>
  <c r="E25" i="33"/>
  <c r="E25" i="36" s="1"/>
  <c r="F25" i="33"/>
  <c r="F25" i="36" s="1"/>
  <c r="G25" i="33"/>
  <c r="G25" i="36" s="1"/>
  <c r="H25" i="33"/>
  <c r="H25" i="36" s="1"/>
  <c r="I25" i="33"/>
  <c r="I25" i="36" s="1"/>
  <c r="J25" i="33"/>
  <c r="J25" i="36" s="1"/>
  <c r="K25" i="33"/>
  <c r="K25" i="36" s="1"/>
  <c r="L25" i="33"/>
  <c r="L25" i="36" s="1"/>
  <c r="M25" i="33"/>
  <c r="M25" i="36" s="1"/>
  <c r="N25" i="33"/>
  <c r="N25" i="36" s="1"/>
  <c r="O25" i="33"/>
  <c r="O25" i="36" s="1"/>
  <c r="P25" i="33"/>
  <c r="P25" i="36" s="1"/>
  <c r="Q25" i="33"/>
  <c r="Q25" i="36" s="1"/>
  <c r="R25" i="33"/>
  <c r="R25" i="36" s="1"/>
  <c r="S25" i="33"/>
  <c r="S25" i="36" s="1"/>
  <c r="T25" i="33"/>
  <c r="T25" i="36" s="1"/>
  <c r="U25" i="33"/>
  <c r="U25" i="36" s="1"/>
  <c r="V25" i="33"/>
  <c r="V25" i="36" s="1"/>
  <c r="W25" i="33"/>
  <c r="W25" i="36" s="1"/>
  <c r="X25" i="33"/>
  <c r="X25" i="36" s="1"/>
  <c r="Y25" i="33"/>
  <c r="Y25" i="36" s="1"/>
  <c r="Z25" i="33"/>
  <c r="Z25" i="36" s="1"/>
  <c r="AA25" i="33"/>
  <c r="AA25" i="36" s="1"/>
  <c r="AB25" i="33"/>
  <c r="AB25" i="36" s="1"/>
  <c r="AC25" i="33"/>
  <c r="AC25" i="36" s="1"/>
  <c r="AD25" i="33"/>
  <c r="AD25" i="36" s="1"/>
  <c r="AE25" i="33"/>
  <c r="AE25" i="36" s="1"/>
  <c r="B26" i="33"/>
  <c r="B26" i="36" s="1"/>
  <c r="C26" i="33"/>
  <c r="C26" i="36" s="1"/>
  <c r="D26" i="33"/>
  <c r="D26" i="36" s="1"/>
  <c r="E26" i="33"/>
  <c r="E26" i="36" s="1"/>
  <c r="F26" i="33"/>
  <c r="F26" i="36" s="1"/>
  <c r="G26" i="33"/>
  <c r="G26" i="36" s="1"/>
  <c r="H26" i="33"/>
  <c r="H26" i="36" s="1"/>
  <c r="I26" i="33"/>
  <c r="I26" i="36" s="1"/>
  <c r="J26" i="33"/>
  <c r="J26" i="36" s="1"/>
  <c r="K26" i="33"/>
  <c r="K26" i="36" s="1"/>
  <c r="L26" i="33"/>
  <c r="L26" i="36" s="1"/>
  <c r="M26" i="33"/>
  <c r="M26" i="36" s="1"/>
  <c r="N26" i="33"/>
  <c r="N26" i="36" s="1"/>
  <c r="O26" i="33"/>
  <c r="O26" i="36" s="1"/>
  <c r="P26" i="33"/>
  <c r="P26" i="36" s="1"/>
  <c r="Q26" i="33"/>
  <c r="Q26" i="36" s="1"/>
  <c r="R26" i="33"/>
  <c r="R26" i="36" s="1"/>
  <c r="S26" i="33"/>
  <c r="S26" i="36" s="1"/>
  <c r="T26" i="33"/>
  <c r="T26" i="36" s="1"/>
  <c r="U26" i="33"/>
  <c r="U26" i="36" s="1"/>
  <c r="V26" i="33"/>
  <c r="V26" i="36" s="1"/>
  <c r="W26" i="33"/>
  <c r="W26" i="36" s="1"/>
  <c r="X26" i="33"/>
  <c r="X26" i="36" s="1"/>
  <c r="Y26" i="33"/>
  <c r="Y26" i="36" s="1"/>
  <c r="Z26" i="33"/>
  <c r="Z26" i="36" s="1"/>
  <c r="AA26" i="33"/>
  <c r="AA26" i="36" s="1"/>
  <c r="AB26" i="33"/>
  <c r="AB26" i="36" s="1"/>
  <c r="AC26" i="33"/>
  <c r="AC26" i="36" s="1"/>
  <c r="AD26" i="33"/>
  <c r="AD26" i="36" s="1"/>
  <c r="AE26" i="33"/>
  <c r="AE26" i="36" s="1"/>
  <c r="B27" i="33"/>
  <c r="B27" i="36" s="1"/>
  <c r="C27" i="33"/>
  <c r="C27" i="36" s="1"/>
  <c r="D27" i="33"/>
  <c r="D27" i="36" s="1"/>
  <c r="E27" i="33"/>
  <c r="E27" i="36" s="1"/>
  <c r="F27" i="33"/>
  <c r="F27" i="36" s="1"/>
  <c r="G27" i="33"/>
  <c r="G27" i="36" s="1"/>
  <c r="H27" i="33"/>
  <c r="H27" i="36" s="1"/>
  <c r="I27" i="33"/>
  <c r="I27" i="36" s="1"/>
  <c r="J27" i="33"/>
  <c r="J27" i="36" s="1"/>
  <c r="K27" i="33"/>
  <c r="K27" i="36" s="1"/>
  <c r="L27" i="33"/>
  <c r="L27" i="36" s="1"/>
  <c r="M27" i="33"/>
  <c r="M27" i="36" s="1"/>
  <c r="N27" i="33"/>
  <c r="N27" i="36" s="1"/>
  <c r="O27" i="33"/>
  <c r="O27" i="36" s="1"/>
  <c r="P27" i="33"/>
  <c r="P27" i="36" s="1"/>
  <c r="Q27" i="33"/>
  <c r="Q27" i="36" s="1"/>
  <c r="R27" i="33"/>
  <c r="R27" i="36" s="1"/>
  <c r="S27" i="33"/>
  <c r="S27" i="36" s="1"/>
  <c r="T27" i="33"/>
  <c r="T27" i="36" s="1"/>
  <c r="U27" i="33"/>
  <c r="U27" i="36" s="1"/>
  <c r="V27" i="33"/>
  <c r="V27" i="36" s="1"/>
  <c r="W27" i="33"/>
  <c r="W27" i="36" s="1"/>
  <c r="X27" i="33"/>
  <c r="X27" i="36" s="1"/>
  <c r="Y27" i="33"/>
  <c r="Y27" i="36" s="1"/>
  <c r="Z27" i="33"/>
  <c r="Z27" i="36" s="1"/>
  <c r="AA27" i="33"/>
  <c r="AA27" i="36" s="1"/>
  <c r="AB27" i="33"/>
  <c r="AB27" i="36" s="1"/>
  <c r="AC27" i="33"/>
  <c r="AC27" i="36" s="1"/>
  <c r="AD27" i="33"/>
  <c r="AD27" i="36" s="1"/>
  <c r="AE27" i="33"/>
  <c r="AE27" i="36" s="1"/>
  <c r="B28" i="33"/>
  <c r="B28" i="36" s="1"/>
  <c r="C28" i="33"/>
  <c r="C28" i="36" s="1"/>
  <c r="D28" i="33"/>
  <c r="D28" i="36" s="1"/>
  <c r="E28" i="33"/>
  <c r="E28" i="36" s="1"/>
  <c r="F28" i="33"/>
  <c r="F28" i="36" s="1"/>
  <c r="G28" i="33"/>
  <c r="G28" i="36" s="1"/>
  <c r="H28" i="33"/>
  <c r="H28" i="36" s="1"/>
  <c r="I28" i="33"/>
  <c r="I28" i="36" s="1"/>
  <c r="J28" i="33"/>
  <c r="J28" i="36" s="1"/>
  <c r="K28" i="33"/>
  <c r="K28" i="36" s="1"/>
  <c r="L28" i="33"/>
  <c r="L28" i="36" s="1"/>
  <c r="M28" i="33"/>
  <c r="M28" i="36" s="1"/>
  <c r="N28" i="33"/>
  <c r="N28" i="36" s="1"/>
  <c r="O28" i="33"/>
  <c r="O28" i="36" s="1"/>
  <c r="P28" i="33"/>
  <c r="P28" i="36" s="1"/>
  <c r="Q28" i="33"/>
  <c r="Q28" i="36" s="1"/>
  <c r="R28" i="33"/>
  <c r="R28" i="36" s="1"/>
  <c r="S28" i="33"/>
  <c r="S28" i="36" s="1"/>
  <c r="T28" i="33"/>
  <c r="T28" i="36" s="1"/>
  <c r="U28" i="33"/>
  <c r="U28" i="36" s="1"/>
  <c r="V28" i="33"/>
  <c r="V28" i="36" s="1"/>
  <c r="W28" i="33"/>
  <c r="W28" i="36" s="1"/>
  <c r="X28" i="33"/>
  <c r="X28" i="36" s="1"/>
  <c r="Y28" i="33"/>
  <c r="Y28" i="36" s="1"/>
  <c r="Z28" i="33"/>
  <c r="Z28" i="36" s="1"/>
  <c r="AA28" i="33"/>
  <c r="AA28" i="36" s="1"/>
  <c r="AB28" i="33"/>
  <c r="AB28" i="36" s="1"/>
  <c r="AC28" i="33"/>
  <c r="AC28" i="36" s="1"/>
  <c r="AD28" i="33"/>
  <c r="AD28" i="36" s="1"/>
  <c r="AE28" i="33"/>
  <c r="AE28" i="36" s="1"/>
  <c r="B29" i="33"/>
  <c r="B29" i="36" s="1"/>
  <c r="C29" i="33"/>
  <c r="C29" i="36" s="1"/>
  <c r="D29" i="33"/>
  <c r="D29" i="36" s="1"/>
  <c r="E29" i="33"/>
  <c r="E29" i="36" s="1"/>
  <c r="F29" i="33"/>
  <c r="F29" i="36" s="1"/>
  <c r="G29" i="33"/>
  <c r="G29" i="36" s="1"/>
  <c r="H29" i="33"/>
  <c r="H29" i="36" s="1"/>
  <c r="I29" i="33"/>
  <c r="I29" i="36" s="1"/>
  <c r="J29" i="33"/>
  <c r="J29" i="36" s="1"/>
  <c r="K29" i="33"/>
  <c r="K29" i="36" s="1"/>
  <c r="L29" i="33"/>
  <c r="L29" i="36" s="1"/>
  <c r="M29" i="33"/>
  <c r="M29" i="36" s="1"/>
  <c r="N29" i="33"/>
  <c r="N29" i="36" s="1"/>
  <c r="O29" i="33"/>
  <c r="O29" i="36" s="1"/>
  <c r="P29" i="33"/>
  <c r="P29" i="36" s="1"/>
  <c r="Q29" i="33"/>
  <c r="Q29" i="36" s="1"/>
  <c r="R29" i="33"/>
  <c r="R29" i="36" s="1"/>
  <c r="S29" i="33"/>
  <c r="S29" i="36" s="1"/>
  <c r="T29" i="33"/>
  <c r="T29" i="36" s="1"/>
  <c r="U29" i="33"/>
  <c r="U29" i="36" s="1"/>
  <c r="V29" i="33"/>
  <c r="V29" i="36" s="1"/>
  <c r="W29" i="33"/>
  <c r="W29" i="36" s="1"/>
  <c r="X29" i="33"/>
  <c r="X29" i="36" s="1"/>
  <c r="Y29" i="33"/>
  <c r="Y29" i="36" s="1"/>
  <c r="Z29" i="33"/>
  <c r="Z29" i="36" s="1"/>
  <c r="AA29" i="33"/>
  <c r="AA29" i="36" s="1"/>
  <c r="AB29" i="33"/>
  <c r="AB29" i="36" s="1"/>
  <c r="AC29" i="33"/>
  <c r="AC29" i="36" s="1"/>
  <c r="AD29" i="33"/>
  <c r="AD29" i="36" s="1"/>
  <c r="AE29" i="33"/>
  <c r="AE29" i="36" s="1"/>
  <c r="B30" i="33"/>
  <c r="B30" i="36" s="1"/>
  <c r="C30" i="33"/>
  <c r="C30" i="36" s="1"/>
  <c r="D30" i="33"/>
  <c r="D30" i="36" s="1"/>
  <c r="E30" i="33"/>
  <c r="E30" i="36" s="1"/>
  <c r="F30" i="33"/>
  <c r="F30" i="36" s="1"/>
  <c r="G30" i="33"/>
  <c r="G30" i="36" s="1"/>
  <c r="H30" i="33"/>
  <c r="H30" i="36" s="1"/>
  <c r="I30" i="33"/>
  <c r="I30" i="36" s="1"/>
  <c r="J30" i="33"/>
  <c r="J30" i="36" s="1"/>
  <c r="K30" i="33"/>
  <c r="K30" i="36" s="1"/>
  <c r="L30" i="33"/>
  <c r="L30" i="36" s="1"/>
  <c r="M30" i="33"/>
  <c r="M30" i="36" s="1"/>
  <c r="N30" i="33"/>
  <c r="N30" i="36" s="1"/>
  <c r="O30" i="33"/>
  <c r="O30" i="36" s="1"/>
  <c r="P30" i="33"/>
  <c r="P30" i="36" s="1"/>
  <c r="Q30" i="33"/>
  <c r="Q30" i="36" s="1"/>
  <c r="R30" i="33"/>
  <c r="R30" i="36" s="1"/>
  <c r="S30" i="33"/>
  <c r="S30" i="36" s="1"/>
  <c r="T30" i="33"/>
  <c r="T30" i="36" s="1"/>
  <c r="U30" i="33"/>
  <c r="U30" i="36" s="1"/>
  <c r="V30" i="33"/>
  <c r="V30" i="36" s="1"/>
  <c r="W30" i="33"/>
  <c r="W30" i="36" s="1"/>
  <c r="X30" i="33"/>
  <c r="X30" i="36" s="1"/>
  <c r="Y30" i="33"/>
  <c r="Y30" i="36" s="1"/>
  <c r="Z30" i="33"/>
  <c r="Z30" i="36" s="1"/>
  <c r="AA30" i="33"/>
  <c r="AA30" i="36" s="1"/>
  <c r="AB30" i="33"/>
  <c r="AB30" i="36" s="1"/>
  <c r="AC30" i="33"/>
  <c r="AC30" i="36" s="1"/>
  <c r="AD30" i="33"/>
  <c r="AD30" i="36" s="1"/>
  <c r="AE30" i="33"/>
  <c r="AE30" i="36" s="1"/>
  <c r="B31" i="33"/>
  <c r="B31" i="36" s="1"/>
  <c r="C31" i="33"/>
  <c r="C31" i="36" s="1"/>
  <c r="D31" i="33"/>
  <c r="D31" i="36" s="1"/>
  <c r="E31" i="33"/>
  <c r="E31" i="36" s="1"/>
  <c r="F31" i="33"/>
  <c r="F31" i="36" s="1"/>
  <c r="G31" i="33"/>
  <c r="G31" i="36" s="1"/>
  <c r="H31" i="33"/>
  <c r="H31" i="36" s="1"/>
  <c r="I31" i="33"/>
  <c r="I31" i="36" s="1"/>
  <c r="J31" i="33"/>
  <c r="J31" i="36" s="1"/>
  <c r="K31" i="33"/>
  <c r="K31" i="36" s="1"/>
  <c r="L31" i="33"/>
  <c r="L31" i="36" s="1"/>
  <c r="M31" i="33"/>
  <c r="M31" i="36" s="1"/>
  <c r="N31" i="33"/>
  <c r="N31" i="36" s="1"/>
  <c r="O31" i="33"/>
  <c r="O31" i="36" s="1"/>
  <c r="P31" i="33"/>
  <c r="P31" i="36" s="1"/>
  <c r="Q31" i="33"/>
  <c r="Q31" i="36" s="1"/>
  <c r="R31" i="33"/>
  <c r="R31" i="36" s="1"/>
  <c r="S31" i="33"/>
  <c r="S31" i="36" s="1"/>
  <c r="T31" i="33"/>
  <c r="T31" i="36" s="1"/>
  <c r="U31" i="33"/>
  <c r="U31" i="36" s="1"/>
  <c r="V31" i="33"/>
  <c r="V31" i="36" s="1"/>
  <c r="W31" i="33"/>
  <c r="W31" i="36" s="1"/>
  <c r="X31" i="33"/>
  <c r="X31" i="36" s="1"/>
  <c r="Y31" i="33"/>
  <c r="Y31" i="36" s="1"/>
  <c r="Z31" i="33"/>
  <c r="Z31" i="36" s="1"/>
  <c r="AA31" i="33"/>
  <c r="AA31" i="36" s="1"/>
  <c r="AB31" i="33"/>
  <c r="AB31" i="36" s="1"/>
  <c r="AC31" i="33"/>
  <c r="AC31" i="36" s="1"/>
  <c r="AD31" i="33"/>
  <c r="AD31" i="36" s="1"/>
  <c r="AE31" i="33"/>
  <c r="AE31" i="36" s="1"/>
  <c r="B32" i="33"/>
  <c r="B32" i="36" s="1"/>
  <c r="C32" i="33"/>
  <c r="C32" i="36" s="1"/>
  <c r="D32" i="33"/>
  <c r="D32" i="36" s="1"/>
  <c r="E32" i="33"/>
  <c r="E32" i="36" s="1"/>
  <c r="F32" i="33"/>
  <c r="F32" i="36" s="1"/>
  <c r="G32" i="33"/>
  <c r="G32" i="36" s="1"/>
  <c r="H32" i="33"/>
  <c r="H32" i="36" s="1"/>
  <c r="I32" i="33"/>
  <c r="I32" i="36" s="1"/>
  <c r="J32" i="33"/>
  <c r="J32" i="36" s="1"/>
  <c r="K32" i="33"/>
  <c r="K32" i="36" s="1"/>
  <c r="L32" i="33"/>
  <c r="L32" i="36" s="1"/>
  <c r="M32" i="33"/>
  <c r="M32" i="36" s="1"/>
  <c r="N32" i="33"/>
  <c r="N32" i="36" s="1"/>
  <c r="O32" i="33"/>
  <c r="O32" i="36" s="1"/>
  <c r="P32" i="33"/>
  <c r="P32" i="36" s="1"/>
  <c r="Q32" i="33"/>
  <c r="Q32" i="36" s="1"/>
  <c r="R32" i="33"/>
  <c r="R32" i="36" s="1"/>
  <c r="S32" i="33"/>
  <c r="S32" i="36" s="1"/>
  <c r="T32" i="33"/>
  <c r="T32" i="36" s="1"/>
  <c r="U32" i="33"/>
  <c r="U32" i="36" s="1"/>
  <c r="V32" i="33"/>
  <c r="V32" i="36" s="1"/>
  <c r="W32" i="33"/>
  <c r="W32" i="36" s="1"/>
  <c r="X32" i="33"/>
  <c r="X32" i="36" s="1"/>
  <c r="Y32" i="33"/>
  <c r="Y32" i="36" s="1"/>
  <c r="Z32" i="33"/>
  <c r="Z32" i="36" s="1"/>
  <c r="AA32" i="33"/>
  <c r="AA32" i="36" s="1"/>
  <c r="AB32" i="33"/>
  <c r="AB32" i="36" s="1"/>
  <c r="AC32" i="33"/>
  <c r="AC32" i="36" s="1"/>
  <c r="AD32" i="33"/>
  <c r="AD32" i="36" s="1"/>
  <c r="AE32" i="33"/>
  <c r="AE32" i="36" s="1"/>
  <c r="B33" i="33"/>
  <c r="B33" i="36" s="1"/>
  <c r="C33" i="33"/>
  <c r="C33" i="36" s="1"/>
  <c r="D33" i="33"/>
  <c r="D33" i="36" s="1"/>
  <c r="E33" i="33"/>
  <c r="E33" i="36" s="1"/>
  <c r="F33" i="33"/>
  <c r="F33" i="36" s="1"/>
  <c r="G33" i="33"/>
  <c r="G33" i="36" s="1"/>
  <c r="H33" i="33"/>
  <c r="H33" i="36" s="1"/>
  <c r="I33" i="33"/>
  <c r="I33" i="36" s="1"/>
  <c r="J33" i="33"/>
  <c r="J33" i="36" s="1"/>
  <c r="K33" i="33"/>
  <c r="K33" i="36" s="1"/>
  <c r="L33" i="33"/>
  <c r="L33" i="36" s="1"/>
  <c r="M33" i="33"/>
  <c r="M33" i="36" s="1"/>
  <c r="N33" i="33"/>
  <c r="N33" i="36" s="1"/>
  <c r="O33" i="33"/>
  <c r="O33" i="36" s="1"/>
  <c r="P33" i="33"/>
  <c r="P33" i="36" s="1"/>
  <c r="Q33" i="33"/>
  <c r="Q33" i="36" s="1"/>
  <c r="R33" i="33"/>
  <c r="R33" i="36" s="1"/>
  <c r="S33" i="33"/>
  <c r="S33" i="36" s="1"/>
  <c r="T33" i="33"/>
  <c r="T33" i="36" s="1"/>
  <c r="U33" i="33"/>
  <c r="U33" i="36" s="1"/>
  <c r="V33" i="33"/>
  <c r="V33" i="36" s="1"/>
  <c r="W33" i="33"/>
  <c r="W33" i="36" s="1"/>
  <c r="X33" i="33"/>
  <c r="X33" i="36" s="1"/>
  <c r="Y33" i="33"/>
  <c r="Y33" i="36" s="1"/>
  <c r="Z33" i="33"/>
  <c r="Z33" i="36" s="1"/>
  <c r="AA33" i="33"/>
  <c r="AA33" i="36" s="1"/>
  <c r="AB33" i="33"/>
  <c r="AB33" i="36" s="1"/>
  <c r="AC33" i="33"/>
  <c r="AC33" i="36" s="1"/>
  <c r="AD33" i="33"/>
  <c r="AD33" i="36" s="1"/>
  <c r="AE33" i="33"/>
  <c r="AE33" i="36" s="1"/>
  <c r="B34" i="33"/>
  <c r="B34" i="36" s="1"/>
  <c r="C34" i="33"/>
  <c r="C34" i="36" s="1"/>
  <c r="D34" i="33"/>
  <c r="D34" i="36" s="1"/>
  <c r="E34" i="33"/>
  <c r="E34" i="36" s="1"/>
  <c r="F34" i="33"/>
  <c r="F34" i="36" s="1"/>
  <c r="G34" i="33"/>
  <c r="G34" i="36" s="1"/>
  <c r="H34" i="33"/>
  <c r="H34" i="36" s="1"/>
  <c r="I34" i="33"/>
  <c r="I34" i="36" s="1"/>
  <c r="J34" i="33"/>
  <c r="J34" i="36" s="1"/>
  <c r="K34" i="33"/>
  <c r="K34" i="36" s="1"/>
  <c r="L34" i="33"/>
  <c r="L34" i="36" s="1"/>
  <c r="M34" i="33"/>
  <c r="M34" i="36" s="1"/>
  <c r="N34" i="33"/>
  <c r="N34" i="36" s="1"/>
  <c r="O34" i="33"/>
  <c r="O34" i="36" s="1"/>
  <c r="P34" i="33"/>
  <c r="P34" i="36" s="1"/>
  <c r="Q34" i="33"/>
  <c r="Q34" i="36" s="1"/>
  <c r="R34" i="33"/>
  <c r="R34" i="36" s="1"/>
  <c r="S34" i="33"/>
  <c r="S34" i="36" s="1"/>
  <c r="T34" i="33"/>
  <c r="T34" i="36" s="1"/>
  <c r="U34" i="33"/>
  <c r="U34" i="36" s="1"/>
  <c r="V34" i="33"/>
  <c r="V34" i="36" s="1"/>
  <c r="W34" i="33"/>
  <c r="W34" i="36" s="1"/>
  <c r="X34" i="33"/>
  <c r="X34" i="36" s="1"/>
  <c r="Y34" i="33"/>
  <c r="Y34" i="36" s="1"/>
  <c r="Z34" i="33"/>
  <c r="Z34" i="36" s="1"/>
  <c r="AA34" i="33"/>
  <c r="AA34" i="36" s="1"/>
  <c r="AB34" i="33"/>
  <c r="AB34" i="36" s="1"/>
  <c r="AC34" i="33"/>
  <c r="AC34" i="36" s="1"/>
  <c r="AD34" i="33"/>
  <c r="AD34" i="36" s="1"/>
  <c r="AE34" i="33"/>
  <c r="AE34" i="36" s="1"/>
  <c r="B35" i="33"/>
  <c r="B35" i="36" s="1"/>
  <c r="C35" i="33"/>
  <c r="C35" i="36" s="1"/>
  <c r="D35" i="33"/>
  <c r="D35" i="36" s="1"/>
  <c r="E35" i="33"/>
  <c r="E35" i="36" s="1"/>
  <c r="F35" i="33"/>
  <c r="F35" i="36" s="1"/>
  <c r="G35" i="33"/>
  <c r="G35" i="36" s="1"/>
  <c r="H35" i="33"/>
  <c r="H35" i="36" s="1"/>
  <c r="I35" i="33"/>
  <c r="I35" i="36" s="1"/>
  <c r="J35" i="33"/>
  <c r="J35" i="36" s="1"/>
  <c r="K35" i="33"/>
  <c r="K35" i="36" s="1"/>
  <c r="L35" i="33"/>
  <c r="L35" i="36" s="1"/>
  <c r="M35" i="33"/>
  <c r="M35" i="36" s="1"/>
  <c r="N35" i="33"/>
  <c r="N35" i="36" s="1"/>
  <c r="O35" i="33"/>
  <c r="O35" i="36" s="1"/>
  <c r="P35" i="33"/>
  <c r="P35" i="36" s="1"/>
  <c r="Q35" i="33"/>
  <c r="Q35" i="36" s="1"/>
  <c r="R35" i="33"/>
  <c r="R35" i="36" s="1"/>
  <c r="S35" i="33"/>
  <c r="S35" i="36" s="1"/>
  <c r="T35" i="33"/>
  <c r="T35" i="36" s="1"/>
  <c r="U35" i="33"/>
  <c r="U35" i="36" s="1"/>
  <c r="V35" i="33"/>
  <c r="V35" i="36" s="1"/>
  <c r="W35" i="33"/>
  <c r="W35" i="36" s="1"/>
  <c r="X35" i="33"/>
  <c r="X35" i="36" s="1"/>
  <c r="Y35" i="33"/>
  <c r="Y35" i="36" s="1"/>
  <c r="Z35" i="33"/>
  <c r="Z35" i="36" s="1"/>
  <c r="AA35" i="33"/>
  <c r="AA35" i="36" s="1"/>
  <c r="AB35" i="33"/>
  <c r="AB35" i="36" s="1"/>
  <c r="AC35" i="33"/>
  <c r="AC35" i="36" s="1"/>
  <c r="AD35" i="33"/>
  <c r="AD35" i="36" s="1"/>
  <c r="AE35" i="33"/>
  <c r="AE35" i="36" s="1"/>
  <c r="B36" i="33"/>
  <c r="B36" i="36" s="1"/>
  <c r="C36" i="33"/>
  <c r="C36" i="36" s="1"/>
  <c r="D36" i="33"/>
  <c r="D36" i="36" s="1"/>
  <c r="E36" i="33"/>
  <c r="E36" i="36" s="1"/>
  <c r="F36" i="33"/>
  <c r="F36" i="36" s="1"/>
  <c r="G36" i="33"/>
  <c r="G36" i="36" s="1"/>
  <c r="H36" i="33"/>
  <c r="H36" i="36" s="1"/>
  <c r="I36" i="33"/>
  <c r="I36" i="36" s="1"/>
  <c r="J36" i="33"/>
  <c r="J36" i="36" s="1"/>
  <c r="K36" i="33"/>
  <c r="K36" i="36" s="1"/>
  <c r="L36" i="33"/>
  <c r="L36" i="36" s="1"/>
  <c r="M36" i="33"/>
  <c r="M36" i="36" s="1"/>
  <c r="N36" i="33"/>
  <c r="N36" i="36" s="1"/>
  <c r="O36" i="33"/>
  <c r="O36" i="36" s="1"/>
  <c r="P36" i="33"/>
  <c r="P36" i="36" s="1"/>
  <c r="Q36" i="33"/>
  <c r="Q36" i="36" s="1"/>
  <c r="R36" i="33"/>
  <c r="R36" i="36" s="1"/>
  <c r="S36" i="33"/>
  <c r="S36" i="36" s="1"/>
  <c r="T36" i="33"/>
  <c r="T36" i="36" s="1"/>
  <c r="U36" i="33"/>
  <c r="U36" i="36" s="1"/>
  <c r="V36" i="33"/>
  <c r="V36" i="36" s="1"/>
  <c r="W36" i="33"/>
  <c r="W36" i="36" s="1"/>
  <c r="X36" i="33"/>
  <c r="X36" i="36" s="1"/>
  <c r="Y36" i="33"/>
  <c r="Y36" i="36" s="1"/>
  <c r="Z36" i="33"/>
  <c r="Z36" i="36" s="1"/>
  <c r="AA36" i="33"/>
  <c r="AA36" i="36" s="1"/>
  <c r="AB36" i="33"/>
  <c r="AB36" i="36" s="1"/>
  <c r="AC36" i="33"/>
  <c r="AC36" i="36" s="1"/>
  <c r="AD36" i="33"/>
  <c r="AD36" i="36" s="1"/>
  <c r="AE36" i="33"/>
  <c r="AE36" i="36" s="1"/>
  <c r="B37" i="33"/>
  <c r="B37" i="36" s="1"/>
  <c r="C37" i="33"/>
  <c r="C37" i="36" s="1"/>
  <c r="D37" i="33"/>
  <c r="D37" i="36" s="1"/>
  <c r="E37" i="33"/>
  <c r="E37" i="36" s="1"/>
  <c r="F37" i="33"/>
  <c r="F37" i="36" s="1"/>
  <c r="G37" i="33"/>
  <c r="G37" i="36" s="1"/>
  <c r="H37" i="33"/>
  <c r="H37" i="36" s="1"/>
  <c r="I37" i="33"/>
  <c r="I37" i="36" s="1"/>
  <c r="J37" i="33"/>
  <c r="J37" i="36" s="1"/>
  <c r="K37" i="33"/>
  <c r="K37" i="36" s="1"/>
  <c r="L37" i="33"/>
  <c r="L37" i="36" s="1"/>
  <c r="M37" i="33"/>
  <c r="M37" i="36" s="1"/>
  <c r="N37" i="33"/>
  <c r="N37" i="36" s="1"/>
  <c r="O37" i="33"/>
  <c r="O37" i="36" s="1"/>
  <c r="P37" i="33"/>
  <c r="P37" i="36" s="1"/>
  <c r="Q37" i="33"/>
  <c r="Q37" i="36" s="1"/>
  <c r="R37" i="33"/>
  <c r="R37" i="36" s="1"/>
  <c r="S37" i="33"/>
  <c r="S37" i="36" s="1"/>
  <c r="T37" i="33"/>
  <c r="T37" i="36" s="1"/>
  <c r="U37" i="33"/>
  <c r="U37" i="36" s="1"/>
  <c r="V37" i="33"/>
  <c r="V37" i="36" s="1"/>
  <c r="W37" i="33"/>
  <c r="W37" i="36" s="1"/>
  <c r="X37" i="33"/>
  <c r="X37" i="36" s="1"/>
  <c r="Y37" i="33"/>
  <c r="Y37" i="36" s="1"/>
  <c r="Z37" i="33"/>
  <c r="Z37" i="36" s="1"/>
  <c r="AA37" i="33"/>
  <c r="AA37" i="36" s="1"/>
  <c r="AB37" i="33"/>
  <c r="AB37" i="36" s="1"/>
  <c r="AC37" i="33"/>
  <c r="AC37" i="36" s="1"/>
  <c r="AD37" i="33"/>
  <c r="AD37" i="36" s="1"/>
  <c r="AE37" i="33"/>
  <c r="AE37" i="36" s="1"/>
  <c r="B38" i="33"/>
  <c r="B38" i="36" s="1"/>
  <c r="C38" i="33"/>
  <c r="C38" i="36" s="1"/>
  <c r="D38" i="33"/>
  <c r="D38" i="36" s="1"/>
  <c r="E38" i="33"/>
  <c r="E38" i="36" s="1"/>
  <c r="F38" i="33"/>
  <c r="F38" i="36" s="1"/>
  <c r="G38" i="33"/>
  <c r="G38" i="36" s="1"/>
  <c r="H38" i="33"/>
  <c r="H38" i="36" s="1"/>
  <c r="I38" i="33"/>
  <c r="I38" i="36" s="1"/>
  <c r="J38" i="33"/>
  <c r="J38" i="36" s="1"/>
  <c r="K38" i="33"/>
  <c r="K38" i="36" s="1"/>
  <c r="L38" i="33"/>
  <c r="L38" i="36" s="1"/>
  <c r="M38" i="33"/>
  <c r="M38" i="36" s="1"/>
  <c r="N38" i="33"/>
  <c r="N38" i="36" s="1"/>
  <c r="O38" i="33"/>
  <c r="O38" i="36" s="1"/>
  <c r="P38" i="33"/>
  <c r="P38" i="36" s="1"/>
  <c r="Q38" i="33"/>
  <c r="Q38" i="36" s="1"/>
  <c r="R38" i="33"/>
  <c r="R38" i="36" s="1"/>
  <c r="S38" i="33"/>
  <c r="S38" i="36" s="1"/>
  <c r="T38" i="33"/>
  <c r="T38" i="36" s="1"/>
  <c r="U38" i="33"/>
  <c r="U38" i="36" s="1"/>
  <c r="V38" i="33"/>
  <c r="V38" i="36" s="1"/>
  <c r="W38" i="33"/>
  <c r="W38" i="36" s="1"/>
  <c r="X38" i="33"/>
  <c r="X38" i="36" s="1"/>
  <c r="Y38" i="33"/>
  <c r="Y38" i="36" s="1"/>
  <c r="Z38" i="33"/>
  <c r="Z38" i="36" s="1"/>
  <c r="AA38" i="33"/>
  <c r="AA38" i="36" s="1"/>
  <c r="AB38" i="33"/>
  <c r="AB38" i="36" s="1"/>
  <c r="AC38" i="33"/>
  <c r="AC38" i="36" s="1"/>
  <c r="AD38" i="33"/>
  <c r="AD38" i="36" s="1"/>
  <c r="AE38" i="33"/>
  <c r="AE38" i="36" s="1"/>
  <c r="B39" i="33"/>
  <c r="B39" i="36" s="1"/>
  <c r="C39" i="33"/>
  <c r="C39" i="36" s="1"/>
  <c r="D39" i="33"/>
  <c r="D39" i="36" s="1"/>
  <c r="E39" i="33"/>
  <c r="E39" i="36" s="1"/>
  <c r="F39" i="33"/>
  <c r="F39" i="36" s="1"/>
  <c r="G39" i="33"/>
  <c r="G39" i="36" s="1"/>
  <c r="H39" i="33"/>
  <c r="H39" i="36" s="1"/>
  <c r="I39" i="33"/>
  <c r="I39" i="36" s="1"/>
  <c r="J39" i="33"/>
  <c r="J39" i="36" s="1"/>
  <c r="K39" i="33"/>
  <c r="K39" i="36" s="1"/>
  <c r="L39" i="33"/>
  <c r="L39" i="36" s="1"/>
  <c r="M39" i="33"/>
  <c r="M39" i="36" s="1"/>
  <c r="N39" i="33"/>
  <c r="N39" i="36" s="1"/>
  <c r="O39" i="33"/>
  <c r="O39" i="36" s="1"/>
  <c r="P39" i="33"/>
  <c r="P39" i="36" s="1"/>
  <c r="Q39" i="33"/>
  <c r="Q39" i="36" s="1"/>
  <c r="R39" i="33"/>
  <c r="R39" i="36" s="1"/>
  <c r="S39" i="33"/>
  <c r="S39" i="36" s="1"/>
  <c r="T39" i="33"/>
  <c r="T39" i="36" s="1"/>
  <c r="U39" i="33"/>
  <c r="U39" i="36" s="1"/>
  <c r="V39" i="33"/>
  <c r="V39" i="36" s="1"/>
  <c r="W39" i="33"/>
  <c r="W39" i="36" s="1"/>
  <c r="X39" i="33"/>
  <c r="X39" i="36" s="1"/>
  <c r="Y39" i="33"/>
  <c r="Y39" i="36" s="1"/>
  <c r="Z39" i="33"/>
  <c r="Z39" i="36" s="1"/>
  <c r="AA39" i="33"/>
  <c r="AA39" i="36" s="1"/>
  <c r="AB39" i="33"/>
  <c r="AB39" i="36" s="1"/>
  <c r="AC39" i="33"/>
  <c r="AC39" i="36" s="1"/>
  <c r="AD39" i="33"/>
  <c r="AD39" i="36" s="1"/>
  <c r="AE39" i="33"/>
  <c r="AE39" i="36" s="1"/>
  <c r="B40" i="33"/>
  <c r="B40" i="36" s="1"/>
  <c r="C40" i="33"/>
  <c r="C40" i="36" s="1"/>
  <c r="D40" i="33"/>
  <c r="D40" i="36" s="1"/>
  <c r="E40" i="33"/>
  <c r="E40" i="36" s="1"/>
  <c r="F40" i="33"/>
  <c r="F40" i="36" s="1"/>
  <c r="G40" i="33"/>
  <c r="G40" i="36" s="1"/>
  <c r="H40" i="33"/>
  <c r="H40" i="36" s="1"/>
  <c r="I40" i="33"/>
  <c r="I40" i="36" s="1"/>
  <c r="J40" i="33"/>
  <c r="J40" i="36" s="1"/>
  <c r="K40" i="33"/>
  <c r="K40" i="36" s="1"/>
  <c r="L40" i="33"/>
  <c r="L40" i="36" s="1"/>
  <c r="M40" i="33"/>
  <c r="M40" i="36" s="1"/>
  <c r="N40" i="33"/>
  <c r="N40" i="36" s="1"/>
  <c r="O40" i="33"/>
  <c r="O40" i="36" s="1"/>
  <c r="P40" i="33"/>
  <c r="P40" i="36" s="1"/>
  <c r="Q40" i="33"/>
  <c r="Q40" i="36" s="1"/>
  <c r="R40" i="33"/>
  <c r="R40" i="36" s="1"/>
  <c r="S40" i="33"/>
  <c r="S40" i="36" s="1"/>
  <c r="T40" i="33"/>
  <c r="T40" i="36" s="1"/>
  <c r="U40" i="33"/>
  <c r="U40" i="36" s="1"/>
  <c r="V40" i="33"/>
  <c r="V40" i="36" s="1"/>
  <c r="W40" i="33"/>
  <c r="W40" i="36" s="1"/>
  <c r="X40" i="33"/>
  <c r="X40" i="36" s="1"/>
  <c r="Y40" i="33"/>
  <c r="Y40" i="36" s="1"/>
  <c r="Z40" i="33"/>
  <c r="Z40" i="36" s="1"/>
  <c r="AA40" i="33"/>
  <c r="AA40" i="36" s="1"/>
  <c r="AB40" i="33"/>
  <c r="AB40" i="36" s="1"/>
  <c r="AC40" i="33"/>
  <c r="AC40" i="36" s="1"/>
  <c r="AD40" i="33"/>
  <c r="AD40" i="36" s="1"/>
  <c r="AE40" i="33"/>
  <c r="AE40" i="36" s="1"/>
  <c r="B41" i="33"/>
  <c r="B41" i="36" s="1"/>
  <c r="C41" i="33"/>
  <c r="C41" i="36" s="1"/>
  <c r="D41" i="33"/>
  <c r="D41" i="36" s="1"/>
  <c r="E41" i="33"/>
  <c r="E41" i="36" s="1"/>
  <c r="F41" i="33"/>
  <c r="F41" i="36" s="1"/>
  <c r="G41" i="33"/>
  <c r="G41" i="36" s="1"/>
  <c r="H41" i="33"/>
  <c r="H41" i="36" s="1"/>
  <c r="I41" i="33"/>
  <c r="I41" i="36" s="1"/>
  <c r="J41" i="33"/>
  <c r="J41" i="36" s="1"/>
  <c r="K41" i="33"/>
  <c r="K41" i="36" s="1"/>
  <c r="L41" i="33"/>
  <c r="L41" i="36" s="1"/>
  <c r="M41" i="33"/>
  <c r="M41" i="36" s="1"/>
  <c r="N41" i="33"/>
  <c r="N41" i="36" s="1"/>
  <c r="O41" i="33"/>
  <c r="O41" i="36" s="1"/>
  <c r="P41" i="33"/>
  <c r="P41" i="36" s="1"/>
  <c r="Q41" i="33"/>
  <c r="Q41" i="36" s="1"/>
  <c r="R41" i="33"/>
  <c r="R41" i="36" s="1"/>
  <c r="S41" i="33"/>
  <c r="S41" i="36" s="1"/>
  <c r="T41" i="33"/>
  <c r="T41" i="36" s="1"/>
  <c r="U41" i="33"/>
  <c r="U41" i="36" s="1"/>
  <c r="V41" i="33"/>
  <c r="V41" i="36" s="1"/>
  <c r="W41" i="33"/>
  <c r="W41" i="36" s="1"/>
  <c r="X41" i="33"/>
  <c r="X41" i="36" s="1"/>
  <c r="Y41" i="33"/>
  <c r="Y41" i="36" s="1"/>
  <c r="Z41" i="33"/>
  <c r="Z41" i="36" s="1"/>
  <c r="AA41" i="33"/>
  <c r="AA41" i="36" s="1"/>
  <c r="AB41" i="33"/>
  <c r="AB41" i="36" s="1"/>
  <c r="AC41" i="33"/>
  <c r="AC41" i="36" s="1"/>
  <c r="AD41" i="33"/>
  <c r="AD41" i="36" s="1"/>
  <c r="AE41" i="33"/>
  <c r="AE41" i="36" s="1"/>
  <c r="B42" i="33"/>
  <c r="B42" i="36" s="1"/>
  <c r="C42" i="33"/>
  <c r="C42" i="36" s="1"/>
  <c r="D42" i="33"/>
  <c r="D42" i="36" s="1"/>
  <c r="E42" i="33"/>
  <c r="E42" i="36" s="1"/>
  <c r="F42" i="33"/>
  <c r="F42" i="36" s="1"/>
  <c r="G42" i="33"/>
  <c r="G42" i="36" s="1"/>
  <c r="H42" i="33"/>
  <c r="H42" i="36" s="1"/>
  <c r="I42" i="33"/>
  <c r="I42" i="36" s="1"/>
  <c r="J42" i="33"/>
  <c r="J42" i="36" s="1"/>
  <c r="K42" i="33"/>
  <c r="K42" i="36" s="1"/>
  <c r="L42" i="33"/>
  <c r="L42" i="36" s="1"/>
  <c r="M42" i="33"/>
  <c r="M42" i="36" s="1"/>
  <c r="N42" i="33"/>
  <c r="N42" i="36" s="1"/>
  <c r="O42" i="33"/>
  <c r="O42" i="36" s="1"/>
  <c r="P42" i="33"/>
  <c r="P42" i="36" s="1"/>
  <c r="Q42" i="33"/>
  <c r="Q42" i="36" s="1"/>
  <c r="R42" i="33"/>
  <c r="R42" i="36" s="1"/>
  <c r="S42" i="33"/>
  <c r="S42" i="36" s="1"/>
  <c r="T42" i="33"/>
  <c r="T42" i="36" s="1"/>
  <c r="U42" i="33"/>
  <c r="U42" i="36" s="1"/>
  <c r="V42" i="33"/>
  <c r="V42" i="36" s="1"/>
  <c r="W42" i="33"/>
  <c r="W42" i="36" s="1"/>
  <c r="X42" i="33"/>
  <c r="X42" i="36" s="1"/>
  <c r="Y42" i="33"/>
  <c r="Y42" i="36" s="1"/>
  <c r="Z42" i="33"/>
  <c r="Z42" i="36" s="1"/>
  <c r="AA42" i="33"/>
  <c r="AA42" i="36" s="1"/>
  <c r="AB42" i="33"/>
  <c r="AB42" i="36" s="1"/>
  <c r="AC42" i="33"/>
  <c r="AC42" i="36" s="1"/>
  <c r="AD42" i="33"/>
  <c r="AD42" i="36" s="1"/>
  <c r="AE42" i="33"/>
  <c r="AE42" i="36" s="1"/>
  <c r="B43" i="33"/>
  <c r="B43" i="36" s="1"/>
  <c r="C43" i="33"/>
  <c r="C43" i="36" s="1"/>
  <c r="D43" i="33"/>
  <c r="D43" i="36" s="1"/>
  <c r="E43" i="33"/>
  <c r="E43" i="36" s="1"/>
  <c r="F43" i="33"/>
  <c r="F43" i="36" s="1"/>
  <c r="G43" i="33"/>
  <c r="G43" i="36" s="1"/>
  <c r="H43" i="33"/>
  <c r="H43" i="36" s="1"/>
  <c r="I43" i="33"/>
  <c r="I43" i="36" s="1"/>
  <c r="J43" i="33"/>
  <c r="J43" i="36" s="1"/>
  <c r="K43" i="33"/>
  <c r="K43" i="36" s="1"/>
  <c r="L43" i="33"/>
  <c r="L43" i="36" s="1"/>
  <c r="M43" i="33"/>
  <c r="M43" i="36" s="1"/>
  <c r="N43" i="33"/>
  <c r="N43" i="36" s="1"/>
  <c r="O43" i="33"/>
  <c r="O43" i="36" s="1"/>
  <c r="P43" i="33"/>
  <c r="P43" i="36" s="1"/>
  <c r="Q43" i="33"/>
  <c r="Q43" i="36" s="1"/>
  <c r="R43" i="33"/>
  <c r="R43" i="36" s="1"/>
  <c r="S43" i="33"/>
  <c r="S43" i="36" s="1"/>
  <c r="T43" i="33"/>
  <c r="T43" i="36" s="1"/>
  <c r="U43" i="33"/>
  <c r="U43" i="36" s="1"/>
  <c r="V43" i="33"/>
  <c r="V43" i="36" s="1"/>
  <c r="W43" i="33"/>
  <c r="W43" i="36" s="1"/>
  <c r="X43" i="33"/>
  <c r="X43" i="36" s="1"/>
  <c r="Y43" i="33"/>
  <c r="Y43" i="36" s="1"/>
  <c r="Z43" i="33"/>
  <c r="Z43" i="36" s="1"/>
  <c r="AA43" i="33"/>
  <c r="AA43" i="36" s="1"/>
  <c r="AB43" i="33"/>
  <c r="AB43" i="36" s="1"/>
  <c r="AC43" i="33"/>
  <c r="AC43" i="36" s="1"/>
  <c r="AD43" i="33"/>
  <c r="AD43" i="36" s="1"/>
  <c r="AE43" i="33"/>
  <c r="AE43" i="36" s="1"/>
  <c r="B44" i="33"/>
  <c r="B44" i="36" s="1"/>
  <c r="C44" i="33"/>
  <c r="C44" i="36" s="1"/>
  <c r="D44" i="33"/>
  <c r="D44" i="36" s="1"/>
  <c r="E44" i="33"/>
  <c r="E44" i="36" s="1"/>
  <c r="F44" i="33"/>
  <c r="F44" i="36" s="1"/>
  <c r="G44" i="33"/>
  <c r="G44" i="36" s="1"/>
  <c r="H44" i="33"/>
  <c r="H44" i="36" s="1"/>
  <c r="I44" i="33"/>
  <c r="I44" i="36" s="1"/>
  <c r="J44" i="33"/>
  <c r="J44" i="36" s="1"/>
  <c r="K44" i="33"/>
  <c r="K44" i="36" s="1"/>
  <c r="L44" i="33"/>
  <c r="L44" i="36" s="1"/>
  <c r="M44" i="33"/>
  <c r="M44" i="36" s="1"/>
  <c r="N44" i="33"/>
  <c r="N44" i="36" s="1"/>
  <c r="O44" i="33"/>
  <c r="O44" i="36" s="1"/>
  <c r="P44" i="33"/>
  <c r="P44" i="36" s="1"/>
  <c r="Q44" i="33"/>
  <c r="Q44" i="36" s="1"/>
  <c r="R44" i="33"/>
  <c r="R44" i="36" s="1"/>
  <c r="S44" i="33"/>
  <c r="S44" i="36" s="1"/>
  <c r="T44" i="33"/>
  <c r="T44" i="36" s="1"/>
  <c r="U44" i="33"/>
  <c r="U44" i="36" s="1"/>
  <c r="V44" i="33"/>
  <c r="V44" i="36" s="1"/>
  <c r="W44" i="33"/>
  <c r="W44" i="36" s="1"/>
  <c r="X44" i="33"/>
  <c r="X44" i="36" s="1"/>
  <c r="Y44" i="33"/>
  <c r="Y44" i="36" s="1"/>
  <c r="Z44" i="33"/>
  <c r="Z44" i="36" s="1"/>
  <c r="AA44" i="33"/>
  <c r="AA44" i="36" s="1"/>
  <c r="AB44" i="33"/>
  <c r="AB44" i="36" s="1"/>
  <c r="AC44" i="33"/>
  <c r="AC44" i="36" s="1"/>
  <c r="AD44" i="33"/>
  <c r="AD44" i="36" s="1"/>
  <c r="AE44" i="33"/>
  <c r="AE44" i="36" s="1"/>
  <c r="B45" i="33"/>
  <c r="B45" i="36" s="1"/>
  <c r="C45" i="33"/>
  <c r="C45" i="36" s="1"/>
  <c r="D45" i="33"/>
  <c r="D45" i="36" s="1"/>
  <c r="E45" i="33"/>
  <c r="E45" i="36" s="1"/>
  <c r="F45" i="33"/>
  <c r="F45" i="36" s="1"/>
  <c r="G45" i="33"/>
  <c r="G45" i="36" s="1"/>
  <c r="H45" i="33"/>
  <c r="H45" i="36" s="1"/>
  <c r="I45" i="33"/>
  <c r="I45" i="36" s="1"/>
  <c r="J45" i="33"/>
  <c r="J45" i="36" s="1"/>
  <c r="K45" i="33"/>
  <c r="K45" i="36" s="1"/>
  <c r="L45" i="33"/>
  <c r="L45" i="36" s="1"/>
  <c r="M45" i="33"/>
  <c r="M45" i="36" s="1"/>
  <c r="N45" i="33"/>
  <c r="N45" i="36" s="1"/>
  <c r="O45" i="33"/>
  <c r="O45" i="36" s="1"/>
  <c r="P45" i="33"/>
  <c r="P45" i="36" s="1"/>
  <c r="Q45" i="33"/>
  <c r="Q45" i="36" s="1"/>
  <c r="R45" i="33"/>
  <c r="R45" i="36" s="1"/>
  <c r="S45" i="33"/>
  <c r="S45" i="36" s="1"/>
  <c r="T45" i="33"/>
  <c r="T45" i="36" s="1"/>
  <c r="U45" i="33"/>
  <c r="U45" i="36" s="1"/>
  <c r="V45" i="33"/>
  <c r="V45" i="36" s="1"/>
  <c r="W45" i="33"/>
  <c r="W45" i="36" s="1"/>
  <c r="X45" i="33"/>
  <c r="X45" i="36" s="1"/>
  <c r="Y45" i="33"/>
  <c r="Y45" i="36" s="1"/>
  <c r="Z45" i="33"/>
  <c r="Z45" i="36" s="1"/>
  <c r="AA45" i="33"/>
  <c r="AA45" i="36" s="1"/>
  <c r="AB45" i="33"/>
  <c r="AB45" i="36" s="1"/>
  <c r="AC45" i="33"/>
  <c r="AC45" i="36" s="1"/>
  <c r="AD45" i="33"/>
  <c r="AD45" i="36" s="1"/>
  <c r="AE45" i="33"/>
  <c r="AE45" i="36" s="1"/>
  <c r="B46" i="33"/>
  <c r="B46" i="36" s="1"/>
  <c r="C46" i="33"/>
  <c r="C46" i="36" s="1"/>
  <c r="D46" i="33"/>
  <c r="D46" i="36" s="1"/>
  <c r="E46" i="33"/>
  <c r="E46" i="36" s="1"/>
  <c r="F46" i="33"/>
  <c r="F46" i="36" s="1"/>
  <c r="G46" i="33"/>
  <c r="G46" i="36" s="1"/>
  <c r="H46" i="33"/>
  <c r="H46" i="36" s="1"/>
  <c r="I46" i="33"/>
  <c r="I46" i="36" s="1"/>
  <c r="J46" i="33"/>
  <c r="J46" i="36" s="1"/>
  <c r="K46" i="33"/>
  <c r="K46" i="36" s="1"/>
  <c r="L46" i="33"/>
  <c r="L46" i="36" s="1"/>
  <c r="M46" i="33"/>
  <c r="M46" i="36" s="1"/>
  <c r="N46" i="33"/>
  <c r="N46" i="36" s="1"/>
  <c r="O46" i="33"/>
  <c r="O46" i="36" s="1"/>
  <c r="P46" i="33"/>
  <c r="P46" i="36" s="1"/>
  <c r="Q46" i="33"/>
  <c r="Q46" i="36" s="1"/>
  <c r="R46" i="33"/>
  <c r="R46" i="36" s="1"/>
  <c r="S46" i="33"/>
  <c r="S46" i="36" s="1"/>
  <c r="T46" i="33"/>
  <c r="T46" i="36" s="1"/>
  <c r="U46" i="33"/>
  <c r="U46" i="36" s="1"/>
  <c r="V46" i="33"/>
  <c r="V46" i="36" s="1"/>
  <c r="W46" i="33"/>
  <c r="W46" i="36" s="1"/>
  <c r="X46" i="33"/>
  <c r="X46" i="36" s="1"/>
  <c r="Y46" i="33"/>
  <c r="Y46" i="36" s="1"/>
  <c r="Z46" i="33"/>
  <c r="Z46" i="36" s="1"/>
  <c r="AA46" i="33"/>
  <c r="AA46" i="36" s="1"/>
  <c r="AB46" i="33"/>
  <c r="AB46" i="36" s="1"/>
  <c r="AC46" i="33"/>
  <c r="AC46" i="36" s="1"/>
  <c r="AD46" i="33"/>
  <c r="AD46" i="36" s="1"/>
  <c r="AE46" i="33"/>
  <c r="AE46" i="36" s="1"/>
  <c r="B47" i="33"/>
  <c r="B47" i="36" s="1"/>
  <c r="C47" i="33"/>
  <c r="C47" i="36" s="1"/>
  <c r="D47" i="33"/>
  <c r="D47" i="36" s="1"/>
  <c r="E47" i="33"/>
  <c r="E47" i="36" s="1"/>
  <c r="F47" i="33"/>
  <c r="F47" i="36" s="1"/>
  <c r="G47" i="33"/>
  <c r="G47" i="36" s="1"/>
  <c r="H47" i="33"/>
  <c r="H47" i="36" s="1"/>
  <c r="I47" i="33"/>
  <c r="I47" i="36" s="1"/>
  <c r="J47" i="33"/>
  <c r="J47" i="36" s="1"/>
  <c r="K47" i="33"/>
  <c r="K47" i="36" s="1"/>
  <c r="L47" i="33"/>
  <c r="L47" i="36" s="1"/>
  <c r="M47" i="33"/>
  <c r="M47" i="36" s="1"/>
  <c r="N47" i="33"/>
  <c r="N47" i="36" s="1"/>
  <c r="O47" i="33"/>
  <c r="O47" i="36" s="1"/>
  <c r="P47" i="33"/>
  <c r="P47" i="36" s="1"/>
  <c r="Q47" i="33"/>
  <c r="Q47" i="36" s="1"/>
  <c r="R47" i="33"/>
  <c r="R47" i="36" s="1"/>
  <c r="S47" i="33"/>
  <c r="S47" i="36" s="1"/>
  <c r="T47" i="33"/>
  <c r="T47" i="36" s="1"/>
  <c r="U47" i="33"/>
  <c r="U47" i="36" s="1"/>
  <c r="V47" i="33"/>
  <c r="V47" i="36" s="1"/>
  <c r="W47" i="33"/>
  <c r="W47" i="36" s="1"/>
  <c r="X47" i="33"/>
  <c r="X47" i="36" s="1"/>
  <c r="Y47" i="33"/>
  <c r="Y47" i="36" s="1"/>
  <c r="Z47" i="33"/>
  <c r="Z47" i="36" s="1"/>
  <c r="AA47" i="33"/>
  <c r="AA47" i="36" s="1"/>
  <c r="AB47" i="33"/>
  <c r="AB47" i="36" s="1"/>
  <c r="AC47" i="33"/>
  <c r="AC47" i="36" s="1"/>
  <c r="AD47" i="33"/>
  <c r="AD47" i="36" s="1"/>
  <c r="AE47" i="33"/>
  <c r="AE47" i="36" s="1"/>
  <c r="B48" i="33"/>
  <c r="B48" i="36" s="1"/>
  <c r="C48" i="33"/>
  <c r="C48" i="36" s="1"/>
  <c r="D48" i="33"/>
  <c r="D48" i="36" s="1"/>
  <c r="E48" i="33"/>
  <c r="E48" i="36" s="1"/>
  <c r="F48" i="33"/>
  <c r="F48" i="36" s="1"/>
  <c r="G48" i="33"/>
  <c r="G48" i="36" s="1"/>
  <c r="H48" i="33"/>
  <c r="H48" i="36" s="1"/>
  <c r="I48" i="33"/>
  <c r="I48" i="36" s="1"/>
  <c r="J48" i="33"/>
  <c r="J48" i="36" s="1"/>
  <c r="K48" i="33"/>
  <c r="K48" i="36" s="1"/>
  <c r="L48" i="33"/>
  <c r="L48" i="36" s="1"/>
  <c r="M48" i="33"/>
  <c r="M48" i="36" s="1"/>
  <c r="N48" i="33"/>
  <c r="N48" i="36" s="1"/>
  <c r="O48" i="33"/>
  <c r="O48" i="36" s="1"/>
  <c r="P48" i="33"/>
  <c r="P48" i="36" s="1"/>
  <c r="Q48" i="33"/>
  <c r="Q48" i="36" s="1"/>
  <c r="R48" i="33"/>
  <c r="R48" i="36" s="1"/>
  <c r="S48" i="33"/>
  <c r="S48" i="36" s="1"/>
  <c r="T48" i="33"/>
  <c r="T48" i="36" s="1"/>
  <c r="U48" i="33"/>
  <c r="U48" i="36" s="1"/>
  <c r="V48" i="33"/>
  <c r="V48" i="36" s="1"/>
  <c r="W48" i="33"/>
  <c r="W48" i="36" s="1"/>
  <c r="X48" i="33"/>
  <c r="X48" i="36" s="1"/>
  <c r="Y48" i="33"/>
  <c r="Y48" i="36" s="1"/>
  <c r="Z48" i="33"/>
  <c r="Z48" i="36" s="1"/>
  <c r="AA48" i="33"/>
  <c r="AA48" i="36" s="1"/>
  <c r="AB48" i="33"/>
  <c r="AB48" i="36" s="1"/>
  <c r="AC48" i="33"/>
  <c r="AC48" i="36" s="1"/>
  <c r="AD48" i="33"/>
  <c r="AD48" i="36" s="1"/>
  <c r="AE48" i="33"/>
  <c r="AE48" i="36" s="1"/>
  <c r="B49" i="33"/>
  <c r="B49" i="36" s="1"/>
  <c r="C49" i="33"/>
  <c r="C49" i="36" s="1"/>
  <c r="D49" i="33"/>
  <c r="D49" i="36" s="1"/>
  <c r="E49" i="33"/>
  <c r="E49" i="36" s="1"/>
  <c r="F49" i="33"/>
  <c r="F49" i="36" s="1"/>
  <c r="G49" i="33"/>
  <c r="G49" i="36" s="1"/>
  <c r="H49" i="33"/>
  <c r="H49" i="36" s="1"/>
  <c r="I49" i="33"/>
  <c r="I49" i="36" s="1"/>
  <c r="J49" i="33"/>
  <c r="J49" i="36" s="1"/>
  <c r="K49" i="33"/>
  <c r="K49" i="36" s="1"/>
  <c r="L49" i="33"/>
  <c r="L49" i="36" s="1"/>
  <c r="M49" i="33"/>
  <c r="M49" i="36" s="1"/>
  <c r="N49" i="33"/>
  <c r="N49" i="36" s="1"/>
  <c r="O49" i="33"/>
  <c r="O49" i="36" s="1"/>
  <c r="P49" i="33"/>
  <c r="P49" i="36" s="1"/>
  <c r="Q49" i="33"/>
  <c r="Q49" i="36" s="1"/>
  <c r="R49" i="33"/>
  <c r="R49" i="36" s="1"/>
  <c r="S49" i="33"/>
  <c r="S49" i="36" s="1"/>
  <c r="T49" i="33"/>
  <c r="T49" i="36" s="1"/>
  <c r="U49" i="33"/>
  <c r="U49" i="36" s="1"/>
  <c r="V49" i="33"/>
  <c r="V49" i="36" s="1"/>
  <c r="W49" i="33"/>
  <c r="W49" i="36" s="1"/>
  <c r="X49" i="33"/>
  <c r="X49" i="36" s="1"/>
  <c r="Y49" i="33"/>
  <c r="Y49" i="36" s="1"/>
  <c r="Z49" i="33"/>
  <c r="Z49" i="36" s="1"/>
  <c r="AA49" i="33"/>
  <c r="AA49" i="36" s="1"/>
  <c r="AB49" i="33"/>
  <c r="AB49" i="36" s="1"/>
  <c r="AC49" i="33"/>
  <c r="AC49" i="36" s="1"/>
  <c r="AD49" i="33"/>
  <c r="AD49" i="36" s="1"/>
  <c r="AE49" i="33"/>
  <c r="AE49" i="36" s="1"/>
  <c r="B50" i="33"/>
  <c r="B50" i="36" s="1"/>
  <c r="C50" i="33"/>
  <c r="C50" i="36" s="1"/>
  <c r="D50" i="33"/>
  <c r="D50" i="36" s="1"/>
  <c r="E50" i="33"/>
  <c r="E50" i="36" s="1"/>
  <c r="F50" i="33"/>
  <c r="F50" i="36" s="1"/>
  <c r="G50" i="33"/>
  <c r="G50" i="36" s="1"/>
  <c r="H50" i="33"/>
  <c r="H50" i="36" s="1"/>
  <c r="I50" i="33"/>
  <c r="I50" i="36" s="1"/>
  <c r="J50" i="33"/>
  <c r="J50" i="36" s="1"/>
  <c r="K50" i="33"/>
  <c r="K50" i="36" s="1"/>
  <c r="L50" i="33"/>
  <c r="L50" i="36" s="1"/>
  <c r="M50" i="33"/>
  <c r="M50" i="36" s="1"/>
  <c r="N50" i="33"/>
  <c r="N50" i="36" s="1"/>
  <c r="O50" i="33"/>
  <c r="O50" i="36" s="1"/>
  <c r="P50" i="33"/>
  <c r="P50" i="36" s="1"/>
  <c r="Q50" i="33"/>
  <c r="Q50" i="36" s="1"/>
  <c r="R50" i="33"/>
  <c r="R50" i="36" s="1"/>
  <c r="S50" i="33"/>
  <c r="S50" i="36" s="1"/>
  <c r="T50" i="33"/>
  <c r="T50" i="36" s="1"/>
  <c r="U50" i="33"/>
  <c r="U50" i="36" s="1"/>
  <c r="V50" i="33"/>
  <c r="V50" i="36" s="1"/>
  <c r="W50" i="33"/>
  <c r="W50" i="36" s="1"/>
  <c r="X50" i="33"/>
  <c r="X50" i="36" s="1"/>
  <c r="Y50" i="33"/>
  <c r="Y50" i="36" s="1"/>
  <c r="Z50" i="33"/>
  <c r="Z50" i="36" s="1"/>
  <c r="AA50" i="33"/>
  <c r="AA50" i="36" s="1"/>
  <c r="AB50" i="33"/>
  <c r="AB50" i="36" s="1"/>
  <c r="AC50" i="33"/>
  <c r="AC50" i="36" s="1"/>
  <c r="AD50" i="33"/>
  <c r="AD50" i="36" s="1"/>
  <c r="AE50" i="33"/>
  <c r="AE50" i="36" s="1"/>
  <c r="B51" i="33"/>
  <c r="B51" i="36" s="1"/>
  <c r="C51" i="33"/>
  <c r="C51" i="36" s="1"/>
  <c r="D51" i="33"/>
  <c r="D51" i="36" s="1"/>
  <c r="E51" i="33"/>
  <c r="E51" i="36" s="1"/>
  <c r="F51" i="33"/>
  <c r="F51" i="36" s="1"/>
  <c r="G51" i="33"/>
  <c r="G51" i="36" s="1"/>
  <c r="H51" i="33"/>
  <c r="H51" i="36" s="1"/>
  <c r="I51" i="33"/>
  <c r="I51" i="36" s="1"/>
  <c r="J51" i="33"/>
  <c r="J51" i="36" s="1"/>
  <c r="K51" i="33"/>
  <c r="K51" i="36" s="1"/>
  <c r="L51" i="33"/>
  <c r="L51" i="36" s="1"/>
  <c r="M51" i="33"/>
  <c r="M51" i="36" s="1"/>
  <c r="N51" i="33"/>
  <c r="N51" i="36" s="1"/>
  <c r="O51" i="33"/>
  <c r="O51" i="36" s="1"/>
  <c r="P51" i="33"/>
  <c r="P51" i="36" s="1"/>
  <c r="Q51" i="33"/>
  <c r="Q51" i="36" s="1"/>
  <c r="R51" i="33"/>
  <c r="R51" i="36" s="1"/>
  <c r="S51" i="33"/>
  <c r="S51" i="36" s="1"/>
  <c r="T51" i="33"/>
  <c r="T51" i="36" s="1"/>
  <c r="U51" i="33"/>
  <c r="U51" i="36" s="1"/>
  <c r="V51" i="33"/>
  <c r="V51" i="36" s="1"/>
  <c r="W51" i="33"/>
  <c r="W51" i="36" s="1"/>
  <c r="X51" i="33"/>
  <c r="X51" i="36" s="1"/>
  <c r="Y51" i="33"/>
  <c r="Y51" i="36" s="1"/>
  <c r="Z51" i="33"/>
  <c r="Z51" i="36" s="1"/>
  <c r="AA51" i="33"/>
  <c r="AA51" i="36" s="1"/>
  <c r="AB51" i="33"/>
  <c r="AB51" i="36" s="1"/>
  <c r="AC51" i="33"/>
  <c r="AC51" i="36" s="1"/>
  <c r="AD51" i="33"/>
  <c r="AD51" i="36" s="1"/>
  <c r="AE51" i="33"/>
  <c r="AE51" i="36" s="1"/>
  <c r="B52" i="33"/>
  <c r="B52" i="36" s="1"/>
  <c r="C52" i="33"/>
  <c r="C52" i="36" s="1"/>
  <c r="D52" i="33"/>
  <c r="D52" i="36" s="1"/>
  <c r="E52" i="33"/>
  <c r="E52" i="36" s="1"/>
  <c r="F52" i="33"/>
  <c r="F52" i="36" s="1"/>
  <c r="G52" i="33"/>
  <c r="G52" i="36" s="1"/>
  <c r="H52" i="33"/>
  <c r="H52" i="36" s="1"/>
  <c r="I52" i="33"/>
  <c r="I52" i="36" s="1"/>
  <c r="J52" i="33"/>
  <c r="J52" i="36" s="1"/>
  <c r="K52" i="33"/>
  <c r="K52" i="36" s="1"/>
  <c r="L52" i="33"/>
  <c r="L52" i="36" s="1"/>
  <c r="M52" i="33"/>
  <c r="M52" i="36" s="1"/>
  <c r="N52" i="33"/>
  <c r="N52" i="36" s="1"/>
  <c r="O52" i="33"/>
  <c r="O52" i="36" s="1"/>
  <c r="P52" i="33"/>
  <c r="P52" i="36" s="1"/>
  <c r="Q52" i="33"/>
  <c r="Q52" i="36" s="1"/>
  <c r="R52" i="33"/>
  <c r="R52" i="36" s="1"/>
  <c r="S52" i="33"/>
  <c r="S52" i="36" s="1"/>
  <c r="T52" i="33"/>
  <c r="T52" i="36" s="1"/>
  <c r="U52" i="33"/>
  <c r="U52" i="36" s="1"/>
  <c r="V52" i="33"/>
  <c r="V52" i="36" s="1"/>
  <c r="W52" i="33"/>
  <c r="W52" i="36" s="1"/>
  <c r="X52" i="33"/>
  <c r="X52" i="36" s="1"/>
  <c r="Y52" i="33"/>
  <c r="Y52" i="36" s="1"/>
  <c r="Z52" i="33"/>
  <c r="Z52" i="36" s="1"/>
  <c r="AA52" i="33"/>
  <c r="AA52" i="36" s="1"/>
  <c r="AB52" i="33"/>
  <c r="AB52" i="36" s="1"/>
  <c r="AC52" i="33"/>
  <c r="AC52" i="36" s="1"/>
  <c r="AD52" i="33"/>
  <c r="AD52" i="36" s="1"/>
  <c r="AE52" i="33"/>
  <c r="AE52" i="36" s="1"/>
  <c r="B53" i="33"/>
  <c r="B53" i="36" s="1"/>
  <c r="C53" i="33"/>
  <c r="C53" i="36" s="1"/>
  <c r="D53" i="33"/>
  <c r="D53" i="36" s="1"/>
  <c r="E53" i="33"/>
  <c r="E53" i="36" s="1"/>
  <c r="F53" i="33"/>
  <c r="F53" i="36" s="1"/>
  <c r="G53" i="33"/>
  <c r="G53" i="36" s="1"/>
  <c r="H53" i="33"/>
  <c r="H53" i="36" s="1"/>
  <c r="I53" i="33"/>
  <c r="I53" i="36" s="1"/>
  <c r="J53" i="33"/>
  <c r="J53" i="36" s="1"/>
  <c r="K53" i="33"/>
  <c r="K53" i="36" s="1"/>
  <c r="L53" i="33"/>
  <c r="L53" i="36" s="1"/>
  <c r="M53" i="33"/>
  <c r="M53" i="36" s="1"/>
  <c r="N53" i="33"/>
  <c r="N53" i="36" s="1"/>
  <c r="O53" i="33"/>
  <c r="O53" i="36" s="1"/>
  <c r="P53" i="33"/>
  <c r="P53" i="36" s="1"/>
  <c r="Q53" i="33"/>
  <c r="Q53" i="36" s="1"/>
  <c r="R53" i="33"/>
  <c r="R53" i="36" s="1"/>
  <c r="S53" i="33"/>
  <c r="S53" i="36" s="1"/>
  <c r="T53" i="33"/>
  <c r="T53" i="36" s="1"/>
  <c r="U53" i="33"/>
  <c r="U53" i="36" s="1"/>
  <c r="V53" i="33"/>
  <c r="V53" i="36" s="1"/>
  <c r="W53" i="33"/>
  <c r="W53" i="36" s="1"/>
  <c r="X53" i="33"/>
  <c r="X53" i="36" s="1"/>
  <c r="Y53" i="33"/>
  <c r="Y53" i="36" s="1"/>
  <c r="Z53" i="33"/>
  <c r="Z53" i="36" s="1"/>
  <c r="AA53" i="33"/>
  <c r="AA53" i="36" s="1"/>
  <c r="AB53" i="33"/>
  <c r="AB53" i="36" s="1"/>
  <c r="AC53" i="33"/>
  <c r="AC53" i="36" s="1"/>
  <c r="AD53" i="33"/>
  <c r="AD53" i="36" s="1"/>
  <c r="AE53" i="33"/>
  <c r="AE53" i="36" s="1"/>
  <c r="B54" i="33"/>
  <c r="B54" i="36" s="1"/>
  <c r="C54" i="33"/>
  <c r="C54" i="36" s="1"/>
  <c r="D54" i="33"/>
  <c r="D54" i="36" s="1"/>
  <c r="E54" i="33"/>
  <c r="E54" i="36" s="1"/>
  <c r="F54" i="33"/>
  <c r="F54" i="36" s="1"/>
  <c r="G54" i="33"/>
  <c r="G54" i="36" s="1"/>
  <c r="H54" i="33"/>
  <c r="H54" i="36" s="1"/>
  <c r="I54" i="33"/>
  <c r="I54" i="36" s="1"/>
  <c r="J54" i="33"/>
  <c r="J54" i="36" s="1"/>
  <c r="K54" i="33"/>
  <c r="K54" i="36" s="1"/>
  <c r="L54" i="33"/>
  <c r="L54" i="36" s="1"/>
  <c r="M54" i="33"/>
  <c r="M54" i="36" s="1"/>
  <c r="N54" i="33"/>
  <c r="N54" i="36" s="1"/>
  <c r="O54" i="33"/>
  <c r="O54" i="36" s="1"/>
  <c r="P54" i="33"/>
  <c r="P54" i="36" s="1"/>
  <c r="Q54" i="33"/>
  <c r="Q54" i="36" s="1"/>
  <c r="R54" i="33"/>
  <c r="R54" i="36" s="1"/>
  <c r="S54" i="33"/>
  <c r="S54" i="36" s="1"/>
  <c r="T54" i="33"/>
  <c r="T54" i="36" s="1"/>
  <c r="U54" i="33"/>
  <c r="U54" i="36" s="1"/>
  <c r="V54" i="33"/>
  <c r="V54" i="36" s="1"/>
  <c r="W54" i="33"/>
  <c r="W54" i="36" s="1"/>
  <c r="X54" i="33"/>
  <c r="X54" i="36" s="1"/>
  <c r="Y54" i="33"/>
  <c r="Y54" i="36" s="1"/>
  <c r="Z54" i="33"/>
  <c r="Z54" i="36" s="1"/>
  <c r="AA54" i="33"/>
  <c r="AA54" i="36" s="1"/>
  <c r="AB54" i="33"/>
  <c r="AB54" i="36" s="1"/>
  <c r="AC54" i="33"/>
  <c r="AC54" i="36" s="1"/>
  <c r="AD54" i="33"/>
  <c r="AD54" i="36" s="1"/>
  <c r="AE54" i="33"/>
  <c r="AE54" i="36" s="1"/>
  <c r="B55" i="33"/>
  <c r="B55" i="36" s="1"/>
  <c r="C55" i="33"/>
  <c r="C55" i="36" s="1"/>
  <c r="D55" i="33"/>
  <c r="D55" i="36" s="1"/>
  <c r="E55" i="33"/>
  <c r="E55" i="36" s="1"/>
  <c r="F55" i="33"/>
  <c r="F55" i="36" s="1"/>
  <c r="G55" i="33"/>
  <c r="G55" i="36" s="1"/>
  <c r="H55" i="33"/>
  <c r="H55" i="36" s="1"/>
  <c r="I55" i="33"/>
  <c r="I55" i="36" s="1"/>
  <c r="J55" i="33"/>
  <c r="J55" i="36" s="1"/>
  <c r="K55" i="33"/>
  <c r="K55" i="36" s="1"/>
  <c r="L55" i="33"/>
  <c r="L55" i="36" s="1"/>
  <c r="M55" i="33"/>
  <c r="M55" i="36" s="1"/>
  <c r="N55" i="33"/>
  <c r="N55" i="36" s="1"/>
  <c r="O55" i="33"/>
  <c r="O55" i="36" s="1"/>
  <c r="P55" i="33"/>
  <c r="P55" i="36" s="1"/>
  <c r="Q55" i="33"/>
  <c r="Q55" i="36" s="1"/>
  <c r="R55" i="33"/>
  <c r="R55" i="36" s="1"/>
  <c r="S55" i="33"/>
  <c r="S55" i="36" s="1"/>
  <c r="T55" i="33"/>
  <c r="T55" i="36" s="1"/>
  <c r="U55" i="33"/>
  <c r="U55" i="36" s="1"/>
  <c r="V55" i="33"/>
  <c r="V55" i="36" s="1"/>
  <c r="W55" i="33"/>
  <c r="W55" i="36" s="1"/>
  <c r="X55" i="33"/>
  <c r="X55" i="36" s="1"/>
  <c r="Y55" i="33"/>
  <c r="Y55" i="36" s="1"/>
  <c r="Z55" i="33"/>
  <c r="Z55" i="36" s="1"/>
  <c r="AA55" i="33"/>
  <c r="AA55" i="36" s="1"/>
  <c r="AB55" i="33"/>
  <c r="AB55" i="36" s="1"/>
  <c r="AC55" i="33"/>
  <c r="AC55" i="36" s="1"/>
  <c r="AD55" i="33"/>
  <c r="AD55" i="36" s="1"/>
  <c r="AE55" i="33"/>
  <c r="AE55" i="36" s="1"/>
  <c r="B56" i="33"/>
  <c r="B56" i="36" s="1"/>
  <c r="C56" i="33"/>
  <c r="C56" i="36" s="1"/>
  <c r="D56" i="33"/>
  <c r="D56" i="36" s="1"/>
  <c r="E56" i="33"/>
  <c r="E56" i="36" s="1"/>
  <c r="F56" i="33"/>
  <c r="F56" i="36" s="1"/>
  <c r="G56" i="33"/>
  <c r="G56" i="36" s="1"/>
  <c r="H56" i="33"/>
  <c r="H56" i="36" s="1"/>
  <c r="I56" i="33"/>
  <c r="I56" i="36" s="1"/>
  <c r="J56" i="33"/>
  <c r="J56" i="36" s="1"/>
  <c r="K56" i="33"/>
  <c r="K56" i="36" s="1"/>
  <c r="L56" i="33"/>
  <c r="L56" i="36" s="1"/>
  <c r="M56" i="33"/>
  <c r="M56" i="36" s="1"/>
  <c r="N56" i="33"/>
  <c r="N56" i="36" s="1"/>
  <c r="O56" i="33"/>
  <c r="O56" i="36" s="1"/>
  <c r="P56" i="33"/>
  <c r="P56" i="36" s="1"/>
  <c r="Q56" i="33"/>
  <c r="Q56" i="36" s="1"/>
  <c r="R56" i="33"/>
  <c r="R56" i="36" s="1"/>
  <c r="S56" i="33"/>
  <c r="S56" i="36" s="1"/>
  <c r="T56" i="33"/>
  <c r="T56" i="36" s="1"/>
  <c r="U56" i="33"/>
  <c r="U56" i="36" s="1"/>
  <c r="V56" i="33"/>
  <c r="V56" i="36" s="1"/>
  <c r="W56" i="33"/>
  <c r="W56" i="36" s="1"/>
  <c r="X56" i="33"/>
  <c r="X56" i="36" s="1"/>
  <c r="Y56" i="33"/>
  <c r="Y56" i="36" s="1"/>
  <c r="Z56" i="33"/>
  <c r="Z56" i="36" s="1"/>
  <c r="AA56" i="33"/>
  <c r="AA56" i="36" s="1"/>
  <c r="AB56" i="33"/>
  <c r="AB56" i="36" s="1"/>
  <c r="AC56" i="33"/>
  <c r="AC56" i="36" s="1"/>
  <c r="AD56" i="33"/>
  <c r="AD56" i="36" s="1"/>
  <c r="AE56" i="33"/>
  <c r="AE56" i="36" s="1"/>
  <c r="B57" i="33"/>
  <c r="B57" i="36" s="1"/>
  <c r="C57" i="33"/>
  <c r="C57" i="36" s="1"/>
  <c r="D57" i="33"/>
  <c r="D57" i="36" s="1"/>
  <c r="E57" i="33"/>
  <c r="E57" i="36" s="1"/>
  <c r="F57" i="33"/>
  <c r="F57" i="36" s="1"/>
  <c r="G57" i="33"/>
  <c r="G57" i="36" s="1"/>
  <c r="H57" i="33"/>
  <c r="H57" i="36" s="1"/>
  <c r="I57" i="33"/>
  <c r="I57" i="36" s="1"/>
  <c r="J57" i="33"/>
  <c r="J57" i="36" s="1"/>
  <c r="K57" i="33"/>
  <c r="K57" i="36" s="1"/>
  <c r="L57" i="33"/>
  <c r="L57" i="36" s="1"/>
  <c r="M57" i="33"/>
  <c r="M57" i="36" s="1"/>
  <c r="N57" i="33"/>
  <c r="N57" i="36" s="1"/>
  <c r="O57" i="33"/>
  <c r="O57" i="36" s="1"/>
  <c r="P57" i="33"/>
  <c r="P57" i="36" s="1"/>
  <c r="Q57" i="33"/>
  <c r="Q57" i="36" s="1"/>
  <c r="R57" i="33"/>
  <c r="R57" i="36" s="1"/>
  <c r="S57" i="33"/>
  <c r="S57" i="36" s="1"/>
  <c r="T57" i="33"/>
  <c r="T57" i="36" s="1"/>
  <c r="U57" i="33"/>
  <c r="U57" i="36" s="1"/>
  <c r="V57" i="33"/>
  <c r="V57" i="36" s="1"/>
  <c r="W57" i="33"/>
  <c r="W57" i="36" s="1"/>
  <c r="X57" i="33"/>
  <c r="X57" i="36" s="1"/>
  <c r="Y57" i="33"/>
  <c r="Y57" i="36" s="1"/>
  <c r="Z57" i="33"/>
  <c r="Z57" i="36" s="1"/>
  <c r="AA57" i="33"/>
  <c r="AA57" i="36" s="1"/>
  <c r="AB57" i="33"/>
  <c r="AB57" i="36" s="1"/>
  <c r="AC57" i="33"/>
  <c r="AC57" i="36" s="1"/>
  <c r="AD57" i="33"/>
  <c r="AD57" i="36" s="1"/>
  <c r="AE57" i="33"/>
  <c r="AE57" i="36" s="1"/>
  <c r="B58" i="33"/>
  <c r="B58" i="36" s="1"/>
  <c r="C58" i="33"/>
  <c r="C58" i="36" s="1"/>
  <c r="D58" i="33"/>
  <c r="D58" i="36" s="1"/>
  <c r="E58" i="33"/>
  <c r="E58" i="36" s="1"/>
  <c r="F58" i="33"/>
  <c r="F58" i="36" s="1"/>
  <c r="G58" i="33"/>
  <c r="G58" i="36" s="1"/>
  <c r="H58" i="33"/>
  <c r="H58" i="36" s="1"/>
  <c r="I58" i="33"/>
  <c r="I58" i="36" s="1"/>
  <c r="J58" i="33"/>
  <c r="J58" i="36" s="1"/>
  <c r="K58" i="33"/>
  <c r="K58" i="36" s="1"/>
  <c r="L58" i="33"/>
  <c r="L58" i="36" s="1"/>
  <c r="M58" i="33"/>
  <c r="M58" i="36" s="1"/>
  <c r="N58" i="33"/>
  <c r="N58" i="36" s="1"/>
  <c r="O58" i="33"/>
  <c r="O58" i="36" s="1"/>
  <c r="P58" i="33"/>
  <c r="P58" i="36" s="1"/>
  <c r="Q58" i="33"/>
  <c r="Q58" i="36" s="1"/>
  <c r="R58" i="33"/>
  <c r="R58" i="36" s="1"/>
  <c r="S58" i="33"/>
  <c r="S58" i="36" s="1"/>
  <c r="T58" i="33"/>
  <c r="T58" i="36" s="1"/>
  <c r="U58" i="33"/>
  <c r="U58" i="36" s="1"/>
  <c r="V58" i="33"/>
  <c r="V58" i="36" s="1"/>
  <c r="W58" i="33"/>
  <c r="W58" i="36" s="1"/>
  <c r="X58" i="33"/>
  <c r="X58" i="36" s="1"/>
  <c r="Y58" i="33"/>
  <c r="Y58" i="36" s="1"/>
  <c r="Z58" i="33"/>
  <c r="Z58" i="36" s="1"/>
  <c r="AA58" i="33"/>
  <c r="AA58" i="36" s="1"/>
  <c r="AB58" i="33"/>
  <c r="AB58" i="36" s="1"/>
  <c r="AC58" i="33"/>
  <c r="AC58" i="36" s="1"/>
  <c r="AD58" i="33"/>
  <c r="AD58" i="36" s="1"/>
  <c r="AE58" i="33"/>
  <c r="AE58" i="36" s="1"/>
  <c r="B59" i="33"/>
  <c r="B59" i="36" s="1"/>
  <c r="C59" i="33"/>
  <c r="C59" i="36" s="1"/>
  <c r="D59" i="33"/>
  <c r="D59" i="36" s="1"/>
  <c r="E59" i="33"/>
  <c r="E59" i="36" s="1"/>
  <c r="F59" i="33"/>
  <c r="F59" i="36" s="1"/>
  <c r="G59" i="33"/>
  <c r="G59" i="36" s="1"/>
  <c r="H59" i="33"/>
  <c r="H59" i="36" s="1"/>
  <c r="I59" i="33"/>
  <c r="I59" i="36" s="1"/>
  <c r="J59" i="33"/>
  <c r="J59" i="36" s="1"/>
  <c r="K59" i="33"/>
  <c r="K59" i="36" s="1"/>
  <c r="L59" i="33"/>
  <c r="L59" i="36" s="1"/>
  <c r="M59" i="33"/>
  <c r="M59" i="36" s="1"/>
  <c r="N59" i="33"/>
  <c r="N59" i="36" s="1"/>
  <c r="O59" i="33"/>
  <c r="O59" i="36" s="1"/>
  <c r="P59" i="33"/>
  <c r="P59" i="36" s="1"/>
  <c r="Q59" i="33"/>
  <c r="Q59" i="36" s="1"/>
  <c r="R59" i="33"/>
  <c r="R59" i="36" s="1"/>
  <c r="S59" i="33"/>
  <c r="S59" i="36" s="1"/>
  <c r="T59" i="33"/>
  <c r="T59" i="36" s="1"/>
  <c r="U59" i="33"/>
  <c r="U59" i="36" s="1"/>
  <c r="V59" i="33"/>
  <c r="V59" i="36" s="1"/>
  <c r="W59" i="33"/>
  <c r="W59" i="36" s="1"/>
  <c r="X59" i="33"/>
  <c r="X59" i="36" s="1"/>
  <c r="Y59" i="33"/>
  <c r="Y59" i="36" s="1"/>
  <c r="Z59" i="33"/>
  <c r="Z59" i="36" s="1"/>
  <c r="AA59" i="33"/>
  <c r="AA59" i="36" s="1"/>
  <c r="AB59" i="33"/>
  <c r="AB59" i="36" s="1"/>
  <c r="AC59" i="33"/>
  <c r="AC59" i="36" s="1"/>
  <c r="AD59" i="33"/>
  <c r="AD59" i="36" s="1"/>
  <c r="AE59" i="33"/>
  <c r="AE59" i="36" s="1"/>
  <c r="B60" i="33"/>
  <c r="B60" i="36" s="1"/>
  <c r="C60" i="33"/>
  <c r="C60" i="36" s="1"/>
  <c r="D60" i="33"/>
  <c r="D60" i="36" s="1"/>
  <c r="E60" i="33"/>
  <c r="E60" i="36" s="1"/>
  <c r="F60" i="33"/>
  <c r="F60" i="36" s="1"/>
  <c r="G60" i="33"/>
  <c r="G60" i="36" s="1"/>
  <c r="H60" i="33"/>
  <c r="H60" i="36" s="1"/>
  <c r="I60" i="33"/>
  <c r="I60" i="36" s="1"/>
  <c r="J60" i="33"/>
  <c r="J60" i="36" s="1"/>
  <c r="K60" i="33"/>
  <c r="K60" i="36" s="1"/>
  <c r="L60" i="33"/>
  <c r="L60" i="36" s="1"/>
  <c r="M60" i="33"/>
  <c r="M60" i="36" s="1"/>
  <c r="N60" i="33"/>
  <c r="N60" i="36" s="1"/>
  <c r="O60" i="33"/>
  <c r="O60" i="36" s="1"/>
  <c r="P60" i="33"/>
  <c r="P60" i="36" s="1"/>
  <c r="Q60" i="33"/>
  <c r="Q60" i="36" s="1"/>
  <c r="R60" i="33"/>
  <c r="R60" i="36" s="1"/>
  <c r="S60" i="33"/>
  <c r="S60" i="36" s="1"/>
  <c r="T60" i="33"/>
  <c r="T60" i="36" s="1"/>
  <c r="U60" i="33"/>
  <c r="U60" i="36" s="1"/>
  <c r="V60" i="33"/>
  <c r="V60" i="36" s="1"/>
  <c r="W60" i="33"/>
  <c r="W60" i="36" s="1"/>
  <c r="X60" i="33"/>
  <c r="X60" i="36" s="1"/>
  <c r="Y60" i="33"/>
  <c r="Y60" i="36" s="1"/>
  <c r="Z60" i="33"/>
  <c r="Z60" i="36" s="1"/>
  <c r="AA60" i="33"/>
  <c r="AA60" i="36" s="1"/>
  <c r="AB60" i="33"/>
  <c r="AB60" i="36" s="1"/>
  <c r="AC60" i="33"/>
  <c r="AC60" i="36" s="1"/>
  <c r="AD60" i="33"/>
  <c r="AD60" i="36" s="1"/>
  <c r="AE60" i="33"/>
  <c r="AE60" i="36" s="1"/>
  <c r="B61" i="33"/>
  <c r="B61" i="36" s="1"/>
  <c r="C61" i="33"/>
  <c r="C61" i="36" s="1"/>
  <c r="D61" i="33"/>
  <c r="D61" i="36" s="1"/>
  <c r="E61" i="33"/>
  <c r="E61" i="36" s="1"/>
  <c r="F61" i="33"/>
  <c r="F61" i="36" s="1"/>
  <c r="G61" i="33"/>
  <c r="G61" i="36" s="1"/>
  <c r="H61" i="33"/>
  <c r="H61" i="36" s="1"/>
  <c r="I61" i="33"/>
  <c r="I61" i="36" s="1"/>
  <c r="J61" i="33"/>
  <c r="J61" i="36" s="1"/>
  <c r="K61" i="33"/>
  <c r="K61" i="36" s="1"/>
  <c r="L61" i="33"/>
  <c r="L61" i="36" s="1"/>
  <c r="M61" i="33"/>
  <c r="M61" i="36" s="1"/>
  <c r="N61" i="33"/>
  <c r="N61" i="36" s="1"/>
  <c r="O61" i="33"/>
  <c r="O61" i="36" s="1"/>
  <c r="P61" i="33"/>
  <c r="P61" i="36" s="1"/>
  <c r="Q61" i="33"/>
  <c r="Q61" i="36" s="1"/>
  <c r="R61" i="33"/>
  <c r="R61" i="36" s="1"/>
  <c r="S61" i="33"/>
  <c r="S61" i="36" s="1"/>
  <c r="T61" i="33"/>
  <c r="T61" i="36" s="1"/>
  <c r="U61" i="33"/>
  <c r="U61" i="36" s="1"/>
  <c r="V61" i="33"/>
  <c r="V61" i="36" s="1"/>
  <c r="W61" i="33"/>
  <c r="W61" i="36" s="1"/>
  <c r="X61" i="33"/>
  <c r="X61" i="36" s="1"/>
  <c r="Y61" i="33"/>
  <c r="Y61" i="36" s="1"/>
  <c r="Z61" i="33"/>
  <c r="Z61" i="36" s="1"/>
  <c r="AA61" i="33"/>
  <c r="AA61" i="36" s="1"/>
  <c r="AB61" i="33"/>
  <c r="AB61" i="36" s="1"/>
  <c r="AC61" i="33"/>
  <c r="AC61" i="36" s="1"/>
  <c r="AD61" i="33"/>
  <c r="AD61" i="36" s="1"/>
  <c r="AE61" i="33"/>
  <c r="AE61" i="36" s="1"/>
  <c r="B62" i="33"/>
  <c r="B62" i="36" s="1"/>
  <c r="C62" i="33"/>
  <c r="C62" i="36" s="1"/>
  <c r="D62" i="33"/>
  <c r="D62" i="36" s="1"/>
  <c r="E62" i="33"/>
  <c r="E62" i="36" s="1"/>
  <c r="F62" i="33"/>
  <c r="F62" i="36" s="1"/>
  <c r="G62" i="33"/>
  <c r="G62" i="36" s="1"/>
  <c r="H62" i="33"/>
  <c r="H62" i="36" s="1"/>
  <c r="I62" i="33"/>
  <c r="I62" i="36" s="1"/>
  <c r="J62" i="33"/>
  <c r="J62" i="36" s="1"/>
  <c r="K62" i="33"/>
  <c r="K62" i="36" s="1"/>
  <c r="L62" i="33"/>
  <c r="L62" i="36" s="1"/>
  <c r="M62" i="33"/>
  <c r="M62" i="36" s="1"/>
  <c r="N62" i="33"/>
  <c r="N62" i="36" s="1"/>
  <c r="O62" i="33"/>
  <c r="O62" i="36" s="1"/>
  <c r="P62" i="33"/>
  <c r="P62" i="36" s="1"/>
  <c r="Q62" i="33"/>
  <c r="Q62" i="36" s="1"/>
  <c r="R62" i="33"/>
  <c r="R62" i="36" s="1"/>
  <c r="S62" i="33"/>
  <c r="S62" i="36" s="1"/>
  <c r="T62" i="33"/>
  <c r="T62" i="36" s="1"/>
  <c r="U62" i="33"/>
  <c r="U62" i="36" s="1"/>
  <c r="V62" i="33"/>
  <c r="V62" i="36" s="1"/>
  <c r="W62" i="33"/>
  <c r="W62" i="36" s="1"/>
  <c r="X62" i="33"/>
  <c r="X62" i="36" s="1"/>
  <c r="Y62" i="33"/>
  <c r="Y62" i="36" s="1"/>
  <c r="Z62" i="33"/>
  <c r="Z62" i="36" s="1"/>
  <c r="AA62" i="33"/>
  <c r="AA62" i="36" s="1"/>
  <c r="AB62" i="33"/>
  <c r="AB62" i="36" s="1"/>
  <c r="AC62" i="33"/>
  <c r="AC62" i="36" s="1"/>
  <c r="AD62" i="33"/>
  <c r="AD62" i="36" s="1"/>
  <c r="AE62" i="33"/>
  <c r="AE62" i="36" s="1"/>
  <c r="B63" i="33"/>
  <c r="B63" i="36" s="1"/>
  <c r="C63" i="33"/>
  <c r="C63" i="36" s="1"/>
  <c r="D63" i="33"/>
  <c r="D63" i="36" s="1"/>
  <c r="E63" i="33"/>
  <c r="E63" i="36" s="1"/>
  <c r="F63" i="33"/>
  <c r="F63" i="36" s="1"/>
  <c r="G63" i="33"/>
  <c r="G63" i="36" s="1"/>
  <c r="H63" i="33"/>
  <c r="H63" i="36" s="1"/>
  <c r="I63" i="33"/>
  <c r="I63" i="36" s="1"/>
  <c r="J63" i="33"/>
  <c r="J63" i="36" s="1"/>
  <c r="K63" i="33"/>
  <c r="K63" i="36" s="1"/>
  <c r="L63" i="33"/>
  <c r="L63" i="36" s="1"/>
  <c r="M63" i="33"/>
  <c r="M63" i="36" s="1"/>
  <c r="N63" i="33"/>
  <c r="N63" i="36" s="1"/>
  <c r="O63" i="33"/>
  <c r="O63" i="36" s="1"/>
  <c r="P63" i="33"/>
  <c r="P63" i="36" s="1"/>
  <c r="Q63" i="33"/>
  <c r="Q63" i="36" s="1"/>
  <c r="R63" i="33"/>
  <c r="R63" i="36" s="1"/>
  <c r="S63" i="33"/>
  <c r="S63" i="36" s="1"/>
  <c r="T63" i="33"/>
  <c r="T63" i="36" s="1"/>
  <c r="U63" i="33"/>
  <c r="U63" i="36" s="1"/>
  <c r="V63" i="33"/>
  <c r="V63" i="36" s="1"/>
  <c r="W63" i="33"/>
  <c r="W63" i="36" s="1"/>
  <c r="X63" i="33"/>
  <c r="X63" i="36" s="1"/>
  <c r="Y63" i="33"/>
  <c r="Y63" i="36" s="1"/>
  <c r="Z63" i="33"/>
  <c r="Z63" i="36" s="1"/>
  <c r="AA63" i="33"/>
  <c r="AA63" i="36" s="1"/>
  <c r="AB63" i="33"/>
  <c r="AB63" i="36" s="1"/>
  <c r="AC63" i="33"/>
  <c r="AC63" i="36" s="1"/>
  <c r="AD63" i="33"/>
  <c r="AD63" i="36" s="1"/>
  <c r="AE63" i="33"/>
  <c r="AE63" i="36" s="1"/>
  <c r="B64" i="33"/>
  <c r="B64" i="36" s="1"/>
  <c r="C64" i="33"/>
  <c r="C64" i="36" s="1"/>
  <c r="D64" i="33"/>
  <c r="D64" i="36" s="1"/>
  <c r="E64" i="33"/>
  <c r="E64" i="36" s="1"/>
  <c r="F64" i="33"/>
  <c r="F64" i="36" s="1"/>
  <c r="G64" i="33"/>
  <c r="G64" i="36" s="1"/>
  <c r="H64" i="33"/>
  <c r="H64" i="36" s="1"/>
  <c r="I64" i="33"/>
  <c r="I64" i="36" s="1"/>
  <c r="J64" i="33"/>
  <c r="J64" i="36" s="1"/>
  <c r="K64" i="33"/>
  <c r="K64" i="36" s="1"/>
  <c r="L64" i="33"/>
  <c r="L64" i="36" s="1"/>
  <c r="M64" i="33"/>
  <c r="M64" i="36" s="1"/>
  <c r="N64" i="33"/>
  <c r="N64" i="36" s="1"/>
  <c r="O64" i="33"/>
  <c r="O64" i="36" s="1"/>
  <c r="P64" i="33"/>
  <c r="P64" i="36" s="1"/>
  <c r="Q64" i="33"/>
  <c r="Q64" i="36" s="1"/>
  <c r="R64" i="33"/>
  <c r="R64" i="36" s="1"/>
  <c r="S64" i="33"/>
  <c r="S64" i="36" s="1"/>
  <c r="T64" i="33"/>
  <c r="T64" i="36" s="1"/>
  <c r="U64" i="33"/>
  <c r="U64" i="36" s="1"/>
  <c r="V64" i="33"/>
  <c r="V64" i="36" s="1"/>
  <c r="W64" i="33"/>
  <c r="W64" i="36" s="1"/>
  <c r="X64" i="33"/>
  <c r="X64" i="36" s="1"/>
  <c r="Y64" i="33"/>
  <c r="Y64" i="36" s="1"/>
  <c r="Z64" i="33"/>
  <c r="Z64" i="36" s="1"/>
  <c r="AA64" i="33"/>
  <c r="AA64" i="36" s="1"/>
  <c r="AB64" i="33"/>
  <c r="AB64" i="36" s="1"/>
  <c r="AC64" i="33"/>
  <c r="AC64" i="36" s="1"/>
  <c r="AD64" i="33"/>
  <c r="AD64" i="36" s="1"/>
  <c r="AE64" i="33"/>
  <c r="AE64" i="36" s="1"/>
  <c r="B65" i="33"/>
  <c r="B65" i="36" s="1"/>
  <c r="C65" i="33"/>
  <c r="C65" i="36" s="1"/>
  <c r="D65" i="33"/>
  <c r="D65" i="36" s="1"/>
  <c r="E65" i="33"/>
  <c r="E65" i="36" s="1"/>
  <c r="F65" i="33"/>
  <c r="F65" i="36" s="1"/>
  <c r="G65" i="33"/>
  <c r="G65" i="36" s="1"/>
  <c r="H65" i="33"/>
  <c r="H65" i="36" s="1"/>
  <c r="I65" i="33"/>
  <c r="I65" i="36" s="1"/>
  <c r="J65" i="33"/>
  <c r="J65" i="36" s="1"/>
  <c r="K65" i="33"/>
  <c r="K65" i="36" s="1"/>
  <c r="L65" i="33"/>
  <c r="L65" i="36" s="1"/>
  <c r="M65" i="33"/>
  <c r="M65" i="36" s="1"/>
  <c r="N65" i="33"/>
  <c r="N65" i="36" s="1"/>
  <c r="O65" i="33"/>
  <c r="O65" i="36" s="1"/>
  <c r="P65" i="33"/>
  <c r="P65" i="36" s="1"/>
  <c r="Q65" i="33"/>
  <c r="Q65" i="36" s="1"/>
  <c r="R65" i="33"/>
  <c r="R65" i="36" s="1"/>
  <c r="S65" i="33"/>
  <c r="S65" i="36" s="1"/>
  <c r="T65" i="33"/>
  <c r="T65" i="36" s="1"/>
  <c r="U65" i="33"/>
  <c r="U65" i="36" s="1"/>
  <c r="V65" i="33"/>
  <c r="V65" i="36" s="1"/>
  <c r="W65" i="33"/>
  <c r="W65" i="36" s="1"/>
  <c r="X65" i="33"/>
  <c r="X65" i="36" s="1"/>
  <c r="Y65" i="33"/>
  <c r="Y65" i="36" s="1"/>
  <c r="Z65" i="33"/>
  <c r="Z65" i="36" s="1"/>
  <c r="AA65" i="33"/>
  <c r="AA65" i="36" s="1"/>
  <c r="AB65" i="33"/>
  <c r="AB65" i="36" s="1"/>
  <c r="AC65" i="33"/>
  <c r="AC65" i="36" s="1"/>
  <c r="AD65" i="33"/>
  <c r="AD65" i="36" s="1"/>
  <c r="AE65" i="33"/>
  <c r="AE65" i="36" s="1"/>
  <c r="B66" i="33"/>
  <c r="B66" i="36" s="1"/>
  <c r="C66" i="33"/>
  <c r="C66" i="36" s="1"/>
  <c r="D66" i="33"/>
  <c r="D66" i="36" s="1"/>
  <c r="E66" i="33"/>
  <c r="E66" i="36" s="1"/>
  <c r="F66" i="33"/>
  <c r="F66" i="36" s="1"/>
  <c r="G66" i="33"/>
  <c r="G66" i="36" s="1"/>
  <c r="H66" i="33"/>
  <c r="H66" i="36" s="1"/>
  <c r="I66" i="33"/>
  <c r="I66" i="36" s="1"/>
  <c r="J66" i="33"/>
  <c r="J66" i="36" s="1"/>
  <c r="K66" i="33"/>
  <c r="K66" i="36" s="1"/>
  <c r="L66" i="33"/>
  <c r="L66" i="36" s="1"/>
  <c r="M66" i="33"/>
  <c r="M66" i="36" s="1"/>
  <c r="N66" i="33"/>
  <c r="N66" i="36" s="1"/>
  <c r="O66" i="33"/>
  <c r="O66" i="36" s="1"/>
  <c r="P66" i="33"/>
  <c r="P66" i="36" s="1"/>
  <c r="Q66" i="33"/>
  <c r="Q66" i="36" s="1"/>
  <c r="R66" i="33"/>
  <c r="R66" i="36" s="1"/>
  <c r="S66" i="33"/>
  <c r="S66" i="36" s="1"/>
  <c r="T66" i="33"/>
  <c r="T66" i="36" s="1"/>
  <c r="U66" i="33"/>
  <c r="U66" i="36" s="1"/>
  <c r="V66" i="33"/>
  <c r="V66" i="36" s="1"/>
  <c r="W66" i="33"/>
  <c r="W66" i="36" s="1"/>
  <c r="X66" i="33"/>
  <c r="X66" i="36" s="1"/>
  <c r="Y66" i="33"/>
  <c r="Y66" i="36" s="1"/>
  <c r="Z66" i="33"/>
  <c r="Z66" i="36" s="1"/>
  <c r="AA66" i="33"/>
  <c r="AA66" i="36" s="1"/>
  <c r="AB66" i="33"/>
  <c r="AB66" i="36" s="1"/>
  <c r="AC66" i="33"/>
  <c r="AC66" i="36" s="1"/>
  <c r="AD66" i="33"/>
  <c r="AD66" i="36" s="1"/>
  <c r="AE66" i="33"/>
  <c r="AE66" i="36" s="1"/>
  <c r="B67" i="33"/>
  <c r="B67" i="36" s="1"/>
  <c r="C67" i="33"/>
  <c r="C67" i="36" s="1"/>
  <c r="D67" i="33"/>
  <c r="D67" i="36" s="1"/>
  <c r="E67" i="33"/>
  <c r="E67" i="36" s="1"/>
  <c r="F67" i="33"/>
  <c r="F67" i="36" s="1"/>
  <c r="G67" i="33"/>
  <c r="G67" i="36" s="1"/>
  <c r="H67" i="33"/>
  <c r="H67" i="36" s="1"/>
  <c r="I67" i="33"/>
  <c r="I67" i="36" s="1"/>
  <c r="J67" i="33"/>
  <c r="J67" i="36" s="1"/>
  <c r="K67" i="33"/>
  <c r="K67" i="36" s="1"/>
  <c r="L67" i="33"/>
  <c r="L67" i="36" s="1"/>
  <c r="M67" i="33"/>
  <c r="M67" i="36" s="1"/>
  <c r="N67" i="33"/>
  <c r="N67" i="36" s="1"/>
  <c r="O67" i="33"/>
  <c r="O67" i="36" s="1"/>
  <c r="P67" i="33"/>
  <c r="P67" i="36" s="1"/>
  <c r="Q67" i="33"/>
  <c r="Q67" i="36" s="1"/>
  <c r="R67" i="33"/>
  <c r="R67" i="36" s="1"/>
  <c r="S67" i="33"/>
  <c r="S67" i="36" s="1"/>
  <c r="T67" i="33"/>
  <c r="T67" i="36" s="1"/>
  <c r="U67" i="33"/>
  <c r="U67" i="36" s="1"/>
  <c r="V67" i="33"/>
  <c r="V67" i="36" s="1"/>
  <c r="W67" i="33"/>
  <c r="W67" i="36" s="1"/>
  <c r="X67" i="33"/>
  <c r="X67" i="36" s="1"/>
  <c r="Y67" i="33"/>
  <c r="Y67" i="36" s="1"/>
  <c r="Z67" i="33"/>
  <c r="Z67" i="36" s="1"/>
  <c r="AA67" i="33"/>
  <c r="AA67" i="36" s="1"/>
  <c r="AB67" i="33"/>
  <c r="AB67" i="36" s="1"/>
  <c r="AC67" i="33"/>
  <c r="AC67" i="36" s="1"/>
  <c r="AD67" i="33"/>
  <c r="AD67" i="36" s="1"/>
  <c r="AE67" i="33"/>
  <c r="AE67" i="36" s="1"/>
  <c r="B68" i="33"/>
  <c r="B68" i="36" s="1"/>
  <c r="C68" i="33"/>
  <c r="C68" i="36" s="1"/>
  <c r="D68" i="33"/>
  <c r="D68" i="36" s="1"/>
  <c r="E68" i="33"/>
  <c r="E68" i="36" s="1"/>
  <c r="F68" i="33"/>
  <c r="F68" i="36" s="1"/>
  <c r="G68" i="33"/>
  <c r="G68" i="36" s="1"/>
  <c r="H68" i="33"/>
  <c r="H68" i="36" s="1"/>
  <c r="I68" i="33"/>
  <c r="I68" i="36" s="1"/>
  <c r="J68" i="33"/>
  <c r="J68" i="36" s="1"/>
  <c r="K68" i="33"/>
  <c r="K68" i="36" s="1"/>
  <c r="L68" i="33"/>
  <c r="L68" i="36" s="1"/>
  <c r="M68" i="33"/>
  <c r="M68" i="36" s="1"/>
  <c r="N68" i="33"/>
  <c r="N68" i="36" s="1"/>
  <c r="O68" i="33"/>
  <c r="O68" i="36" s="1"/>
  <c r="P68" i="33"/>
  <c r="P68" i="36" s="1"/>
  <c r="Q68" i="33"/>
  <c r="Q68" i="36" s="1"/>
  <c r="R68" i="33"/>
  <c r="R68" i="36" s="1"/>
  <c r="S68" i="33"/>
  <c r="S68" i="36" s="1"/>
  <c r="T68" i="33"/>
  <c r="T68" i="36" s="1"/>
  <c r="U68" i="33"/>
  <c r="U68" i="36" s="1"/>
  <c r="V68" i="33"/>
  <c r="V68" i="36" s="1"/>
  <c r="W68" i="33"/>
  <c r="W68" i="36" s="1"/>
  <c r="X68" i="33"/>
  <c r="X68" i="36" s="1"/>
  <c r="Y68" i="33"/>
  <c r="Y68" i="36" s="1"/>
  <c r="Z68" i="33"/>
  <c r="Z68" i="36" s="1"/>
  <c r="AA68" i="33"/>
  <c r="AA68" i="36" s="1"/>
  <c r="AB68" i="33"/>
  <c r="AB68" i="36" s="1"/>
  <c r="AC68" i="33"/>
  <c r="AC68" i="36" s="1"/>
  <c r="AD68" i="33"/>
  <c r="AD68" i="36" s="1"/>
  <c r="AE68" i="33"/>
  <c r="AE68" i="36" s="1"/>
  <c r="B69" i="33"/>
  <c r="B69" i="36" s="1"/>
  <c r="C69" i="33"/>
  <c r="C69" i="36" s="1"/>
  <c r="D69" i="33"/>
  <c r="D69" i="36" s="1"/>
  <c r="E69" i="33"/>
  <c r="E69" i="36" s="1"/>
  <c r="F69" i="33"/>
  <c r="F69" i="36" s="1"/>
  <c r="G69" i="33"/>
  <c r="G69" i="36" s="1"/>
  <c r="H69" i="33"/>
  <c r="H69" i="36" s="1"/>
  <c r="I69" i="33"/>
  <c r="I69" i="36" s="1"/>
  <c r="J69" i="33"/>
  <c r="J69" i="36" s="1"/>
  <c r="K69" i="33"/>
  <c r="K69" i="36" s="1"/>
  <c r="L69" i="33"/>
  <c r="L69" i="36" s="1"/>
  <c r="M69" i="33"/>
  <c r="M69" i="36" s="1"/>
  <c r="N69" i="33"/>
  <c r="N69" i="36" s="1"/>
  <c r="O69" i="33"/>
  <c r="O69" i="36" s="1"/>
  <c r="P69" i="33"/>
  <c r="P69" i="36" s="1"/>
  <c r="Q69" i="33"/>
  <c r="Q69" i="36" s="1"/>
  <c r="R69" i="33"/>
  <c r="R69" i="36" s="1"/>
  <c r="S69" i="33"/>
  <c r="S69" i="36" s="1"/>
  <c r="T69" i="33"/>
  <c r="T69" i="36" s="1"/>
  <c r="U69" i="33"/>
  <c r="U69" i="36" s="1"/>
  <c r="V69" i="33"/>
  <c r="V69" i="36" s="1"/>
  <c r="W69" i="33"/>
  <c r="W69" i="36" s="1"/>
  <c r="X69" i="33"/>
  <c r="X69" i="36" s="1"/>
  <c r="Y69" i="33"/>
  <c r="Y69" i="36" s="1"/>
  <c r="Z69" i="33"/>
  <c r="Z69" i="36" s="1"/>
  <c r="AA69" i="33"/>
  <c r="AA69" i="36" s="1"/>
  <c r="AB69" i="33"/>
  <c r="AB69" i="36" s="1"/>
  <c r="AC69" i="33"/>
  <c r="AC69" i="36" s="1"/>
  <c r="AD69" i="33"/>
  <c r="AD69" i="36" s="1"/>
  <c r="AE69" i="33"/>
  <c r="AE69" i="36" s="1"/>
  <c r="B70" i="33"/>
  <c r="B70" i="36" s="1"/>
  <c r="C70" i="33"/>
  <c r="C70" i="36" s="1"/>
  <c r="D70" i="33"/>
  <c r="D70" i="36" s="1"/>
  <c r="E70" i="33"/>
  <c r="E70" i="36" s="1"/>
  <c r="F70" i="33"/>
  <c r="F70" i="36" s="1"/>
  <c r="G70" i="33"/>
  <c r="G70" i="36" s="1"/>
  <c r="H70" i="33"/>
  <c r="H70" i="36" s="1"/>
  <c r="I70" i="33"/>
  <c r="I70" i="36" s="1"/>
  <c r="J70" i="33"/>
  <c r="J70" i="36" s="1"/>
  <c r="K70" i="33"/>
  <c r="K70" i="36" s="1"/>
  <c r="L70" i="33"/>
  <c r="L70" i="36" s="1"/>
  <c r="M70" i="33"/>
  <c r="M70" i="36" s="1"/>
  <c r="N70" i="33"/>
  <c r="N70" i="36" s="1"/>
  <c r="O70" i="33"/>
  <c r="O70" i="36" s="1"/>
  <c r="P70" i="33"/>
  <c r="P70" i="36" s="1"/>
  <c r="Q70" i="33"/>
  <c r="Q70" i="36" s="1"/>
  <c r="R70" i="33"/>
  <c r="R70" i="36" s="1"/>
  <c r="S70" i="33"/>
  <c r="S70" i="36" s="1"/>
  <c r="T70" i="33"/>
  <c r="T70" i="36" s="1"/>
  <c r="U70" i="33"/>
  <c r="U70" i="36" s="1"/>
  <c r="V70" i="33"/>
  <c r="V70" i="36" s="1"/>
  <c r="W70" i="33"/>
  <c r="W70" i="36" s="1"/>
  <c r="X70" i="33"/>
  <c r="X70" i="36" s="1"/>
  <c r="Y70" i="33"/>
  <c r="Y70" i="36" s="1"/>
  <c r="Z70" i="33"/>
  <c r="Z70" i="36" s="1"/>
  <c r="AA70" i="33"/>
  <c r="AA70" i="36" s="1"/>
  <c r="AB70" i="33"/>
  <c r="AB70" i="36" s="1"/>
  <c r="AC70" i="33"/>
  <c r="AC70" i="36" s="1"/>
  <c r="AD70" i="33"/>
  <c r="AD70" i="36" s="1"/>
  <c r="AE70" i="33"/>
  <c r="AE70" i="36" s="1"/>
  <c r="B71" i="33"/>
  <c r="B71" i="36" s="1"/>
  <c r="C71" i="33"/>
  <c r="C71" i="36" s="1"/>
  <c r="D71" i="33"/>
  <c r="D71" i="36" s="1"/>
  <c r="E71" i="33"/>
  <c r="E71" i="36" s="1"/>
  <c r="F71" i="33"/>
  <c r="F71" i="36" s="1"/>
  <c r="G71" i="33"/>
  <c r="G71" i="36" s="1"/>
  <c r="H71" i="33"/>
  <c r="H71" i="36" s="1"/>
  <c r="I71" i="33"/>
  <c r="I71" i="36" s="1"/>
  <c r="J71" i="33"/>
  <c r="J71" i="36" s="1"/>
  <c r="K71" i="33"/>
  <c r="K71" i="36" s="1"/>
  <c r="L71" i="33"/>
  <c r="L71" i="36" s="1"/>
  <c r="M71" i="33"/>
  <c r="M71" i="36" s="1"/>
  <c r="N71" i="33"/>
  <c r="N71" i="36" s="1"/>
  <c r="O71" i="33"/>
  <c r="O71" i="36" s="1"/>
  <c r="P71" i="33"/>
  <c r="P71" i="36" s="1"/>
  <c r="Q71" i="33"/>
  <c r="Q71" i="36" s="1"/>
  <c r="R71" i="33"/>
  <c r="R71" i="36" s="1"/>
  <c r="S71" i="33"/>
  <c r="S71" i="36" s="1"/>
  <c r="T71" i="33"/>
  <c r="T71" i="36" s="1"/>
  <c r="U71" i="33"/>
  <c r="U71" i="36" s="1"/>
  <c r="V71" i="33"/>
  <c r="V71" i="36" s="1"/>
  <c r="W71" i="33"/>
  <c r="W71" i="36" s="1"/>
  <c r="X71" i="33"/>
  <c r="X71" i="36" s="1"/>
  <c r="Y71" i="33"/>
  <c r="Y71" i="36" s="1"/>
  <c r="Z71" i="33"/>
  <c r="Z71" i="36" s="1"/>
  <c r="AA71" i="33"/>
  <c r="AA71" i="36" s="1"/>
  <c r="AB71" i="33"/>
  <c r="AB71" i="36" s="1"/>
  <c r="AC71" i="33"/>
  <c r="AC71" i="36" s="1"/>
  <c r="AD71" i="33"/>
  <c r="AD71" i="36" s="1"/>
  <c r="AE71" i="33"/>
  <c r="AE71" i="36" s="1"/>
  <c r="B72" i="33"/>
  <c r="B72" i="36" s="1"/>
  <c r="C72" i="33"/>
  <c r="C72" i="36" s="1"/>
  <c r="D72" i="33"/>
  <c r="D72" i="36" s="1"/>
  <c r="E72" i="33"/>
  <c r="E72" i="36" s="1"/>
  <c r="F72" i="33"/>
  <c r="F72" i="36" s="1"/>
  <c r="G72" i="33"/>
  <c r="G72" i="36" s="1"/>
  <c r="H72" i="33"/>
  <c r="H72" i="36" s="1"/>
  <c r="I72" i="33"/>
  <c r="I72" i="36" s="1"/>
  <c r="J72" i="33"/>
  <c r="J72" i="36" s="1"/>
  <c r="K72" i="33"/>
  <c r="K72" i="36" s="1"/>
  <c r="L72" i="33"/>
  <c r="L72" i="36" s="1"/>
  <c r="M72" i="33"/>
  <c r="M72" i="36" s="1"/>
  <c r="N72" i="33"/>
  <c r="N72" i="36" s="1"/>
  <c r="O72" i="33"/>
  <c r="O72" i="36" s="1"/>
  <c r="P72" i="33"/>
  <c r="P72" i="36" s="1"/>
  <c r="Q72" i="33"/>
  <c r="Q72" i="36" s="1"/>
  <c r="R72" i="33"/>
  <c r="R72" i="36" s="1"/>
  <c r="S72" i="33"/>
  <c r="S72" i="36" s="1"/>
  <c r="T72" i="33"/>
  <c r="T72" i="36" s="1"/>
  <c r="U72" i="33"/>
  <c r="U72" i="36" s="1"/>
  <c r="V72" i="33"/>
  <c r="V72" i="36" s="1"/>
  <c r="W72" i="33"/>
  <c r="W72" i="36" s="1"/>
  <c r="X72" i="33"/>
  <c r="X72" i="36" s="1"/>
  <c r="Y72" i="33"/>
  <c r="Y72" i="36" s="1"/>
  <c r="Z72" i="33"/>
  <c r="Z72" i="36" s="1"/>
  <c r="AA72" i="33"/>
  <c r="AA72" i="36" s="1"/>
  <c r="AB72" i="33"/>
  <c r="AB72" i="36" s="1"/>
  <c r="AC72" i="33"/>
  <c r="AC72" i="36" s="1"/>
  <c r="AD72" i="33"/>
  <c r="AD72" i="36" s="1"/>
  <c r="AE72" i="33"/>
  <c r="AE72" i="36" s="1"/>
  <c r="B73" i="33"/>
  <c r="B73" i="36" s="1"/>
  <c r="C73" i="33"/>
  <c r="C73" i="36" s="1"/>
  <c r="D73" i="33"/>
  <c r="D73" i="36" s="1"/>
  <c r="E73" i="33"/>
  <c r="E73" i="36" s="1"/>
  <c r="F73" i="33"/>
  <c r="F73" i="36" s="1"/>
  <c r="G73" i="33"/>
  <c r="G73" i="36" s="1"/>
  <c r="H73" i="33"/>
  <c r="H73" i="36" s="1"/>
  <c r="I73" i="33"/>
  <c r="I73" i="36" s="1"/>
  <c r="J73" i="33"/>
  <c r="J73" i="36" s="1"/>
  <c r="K73" i="33"/>
  <c r="K73" i="36" s="1"/>
  <c r="L73" i="33"/>
  <c r="L73" i="36" s="1"/>
  <c r="M73" i="33"/>
  <c r="M73" i="36" s="1"/>
  <c r="N73" i="33"/>
  <c r="N73" i="36" s="1"/>
  <c r="O73" i="33"/>
  <c r="O73" i="36" s="1"/>
  <c r="P73" i="33"/>
  <c r="P73" i="36" s="1"/>
  <c r="Q73" i="33"/>
  <c r="Q73" i="36" s="1"/>
  <c r="R73" i="33"/>
  <c r="R73" i="36" s="1"/>
  <c r="S73" i="33"/>
  <c r="S73" i="36" s="1"/>
  <c r="T73" i="33"/>
  <c r="T73" i="36" s="1"/>
  <c r="U73" i="33"/>
  <c r="U73" i="36" s="1"/>
  <c r="V73" i="33"/>
  <c r="V73" i="36" s="1"/>
  <c r="W73" i="33"/>
  <c r="W73" i="36" s="1"/>
  <c r="X73" i="33"/>
  <c r="X73" i="36" s="1"/>
  <c r="Y73" i="33"/>
  <c r="Y73" i="36" s="1"/>
  <c r="Z73" i="33"/>
  <c r="Z73" i="36" s="1"/>
  <c r="AA73" i="33"/>
  <c r="AA73" i="36" s="1"/>
  <c r="AB73" i="33"/>
  <c r="AB73" i="36" s="1"/>
  <c r="AC73" i="33"/>
  <c r="AC73" i="36" s="1"/>
  <c r="AD73" i="33"/>
  <c r="AD73" i="36" s="1"/>
  <c r="AE73" i="33"/>
  <c r="AE73" i="36" s="1"/>
  <c r="B74" i="33"/>
  <c r="B74" i="36" s="1"/>
  <c r="C74" i="33"/>
  <c r="C74" i="36" s="1"/>
  <c r="D74" i="33"/>
  <c r="D74" i="36" s="1"/>
  <c r="E74" i="33"/>
  <c r="E74" i="36" s="1"/>
  <c r="F74" i="33"/>
  <c r="F74" i="36" s="1"/>
  <c r="G74" i="33"/>
  <c r="G74" i="36" s="1"/>
  <c r="H74" i="33"/>
  <c r="H74" i="36" s="1"/>
  <c r="I74" i="33"/>
  <c r="I74" i="36" s="1"/>
  <c r="J74" i="33"/>
  <c r="J74" i="36" s="1"/>
  <c r="K74" i="33"/>
  <c r="K74" i="36" s="1"/>
  <c r="L74" i="33"/>
  <c r="L74" i="36" s="1"/>
  <c r="M74" i="33"/>
  <c r="M74" i="36" s="1"/>
  <c r="N74" i="33"/>
  <c r="N74" i="36" s="1"/>
  <c r="O74" i="33"/>
  <c r="O74" i="36" s="1"/>
  <c r="P74" i="33"/>
  <c r="P74" i="36" s="1"/>
  <c r="Q74" i="33"/>
  <c r="Q74" i="36" s="1"/>
  <c r="R74" i="33"/>
  <c r="R74" i="36" s="1"/>
  <c r="S74" i="33"/>
  <c r="S74" i="36" s="1"/>
  <c r="T74" i="33"/>
  <c r="T74" i="36" s="1"/>
  <c r="U74" i="33"/>
  <c r="U74" i="36" s="1"/>
  <c r="V74" i="33"/>
  <c r="V74" i="36" s="1"/>
  <c r="W74" i="33"/>
  <c r="W74" i="36" s="1"/>
  <c r="X74" i="33"/>
  <c r="X74" i="36" s="1"/>
  <c r="Y74" i="33"/>
  <c r="Y74" i="36" s="1"/>
  <c r="Z74" i="33"/>
  <c r="Z74" i="36" s="1"/>
  <c r="AA74" i="33"/>
  <c r="AA74" i="36" s="1"/>
  <c r="AB74" i="33"/>
  <c r="AB74" i="36" s="1"/>
  <c r="AC74" i="33"/>
  <c r="AC74" i="36" s="1"/>
  <c r="AD74" i="33"/>
  <c r="AD74" i="36" s="1"/>
  <c r="AE74" i="33"/>
  <c r="AE74" i="36" s="1"/>
  <c r="B75" i="33"/>
  <c r="B75" i="36" s="1"/>
  <c r="C75" i="33"/>
  <c r="C75" i="36" s="1"/>
  <c r="D75" i="33"/>
  <c r="D75" i="36" s="1"/>
  <c r="E75" i="33"/>
  <c r="E75" i="36" s="1"/>
  <c r="F75" i="33"/>
  <c r="F75" i="36" s="1"/>
  <c r="G75" i="33"/>
  <c r="G75" i="36" s="1"/>
  <c r="H75" i="33"/>
  <c r="H75" i="36" s="1"/>
  <c r="I75" i="33"/>
  <c r="I75" i="36" s="1"/>
  <c r="J75" i="33"/>
  <c r="J75" i="36" s="1"/>
  <c r="K75" i="33"/>
  <c r="K75" i="36" s="1"/>
  <c r="L75" i="33"/>
  <c r="L75" i="36" s="1"/>
  <c r="M75" i="33"/>
  <c r="M75" i="36" s="1"/>
  <c r="N75" i="33"/>
  <c r="N75" i="36" s="1"/>
  <c r="O75" i="33"/>
  <c r="O75" i="36" s="1"/>
  <c r="P75" i="33"/>
  <c r="P75" i="36" s="1"/>
  <c r="Q75" i="33"/>
  <c r="Q75" i="36" s="1"/>
  <c r="R75" i="33"/>
  <c r="R75" i="36" s="1"/>
  <c r="S75" i="33"/>
  <c r="S75" i="36" s="1"/>
  <c r="T75" i="33"/>
  <c r="T75" i="36" s="1"/>
  <c r="U75" i="33"/>
  <c r="U75" i="36" s="1"/>
  <c r="V75" i="33"/>
  <c r="V75" i="36" s="1"/>
  <c r="W75" i="33"/>
  <c r="W75" i="36" s="1"/>
  <c r="X75" i="33"/>
  <c r="X75" i="36" s="1"/>
  <c r="Y75" i="33"/>
  <c r="Y75" i="36" s="1"/>
  <c r="Z75" i="33"/>
  <c r="Z75" i="36" s="1"/>
  <c r="AA75" i="33"/>
  <c r="AA75" i="36" s="1"/>
  <c r="AB75" i="33"/>
  <c r="AB75" i="36" s="1"/>
  <c r="AC75" i="33"/>
  <c r="AC75" i="36" s="1"/>
  <c r="AD75" i="33"/>
  <c r="AD75" i="36" s="1"/>
  <c r="AE75" i="33"/>
  <c r="AE75" i="36" s="1"/>
  <c r="B76" i="33"/>
  <c r="B76" i="36" s="1"/>
  <c r="C76" i="33"/>
  <c r="C76" i="36" s="1"/>
  <c r="D76" i="33"/>
  <c r="D76" i="36" s="1"/>
  <c r="E76" i="33"/>
  <c r="E76" i="36" s="1"/>
  <c r="F76" i="33"/>
  <c r="F76" i="36" s="1"/>
  <c r="G76" i="33"/>
  <c r="G76" i="36" s="1"/>
  <c r="H76" i="33"/>
  <c r="H76" i="36" s="1"/>
  <c r="I76" i="33"/>
  <c r="I76" i="36" s="1"/>
  <c r="J76" i="33"/>
  <c r="J76" i="36" s="1"/>
  <c r="K76" i="33"/>
  <c r="K76" i="36" s="1"/>
  <c r="L76" i="33"/>
  <c r="L76" i="36" s="1"/>
  <c r="M76" i="33"/>
  <c r="M76" i="36" s="1"/>
  <c r="N76" i="33"/>
  <c r="N76" i="36" s="1"/>
  <c r="O76" i="33"/>
  <c r="O76" i="36" s="1"/>
  <c r="P76" i="33"/>
  <c r="P76" i="36" s="1"/>
  <c r="Q76" i="33"/>
  <c r="Q76" i="36" s="1"/>
  <c r="R76" i="33"/>
  <c r="R76" i="36" s="1"/>
  <c r="S76" i="33"/>
  <c r="S76" i="36" s="1"/>
  <c r="T76" i="33"/>
  <c r="T76" i="36" s="1"/>
  <c r="U76" i="33"/>
  <c r="U76" i="36" s="1"/>
  <c r="V76" i="33"/>
  <c r="V76" i="36" s="1"/>
  <c r="W76" i="33"/>
  <c r="W76" i="36" s="1"/>
  <c r="X76" i="33"/>
  <c r="X76" i="36" s="1"/>
  <c r="Y76" i="33"/>
  <c r="Y76" i="36" s="1"/>
  <c r="Z76" i="33"/>
  <c r="Z76" i="36" s="1"/>
  <c r="AA76" i="33"/>
  <c r="AA76" i="36" s="1"/>
  <c r="AB76" i="33"/>
  <c r="AB76" i="36" s="1"/>
  <c r="AC76" i="33"/>
  <c r="AC76" i="36" s="1"/>
  <c r="AD76" i="33"/>
  <c r="AD76" i="36" s="1"/>
  <c r="AE76" i="33"/>
  <c r="AE76" i="36" s="1"/>
  <c r="B77" i="33"/>
  <c r="B77" i="36" s="1"/>
  <c r="C77" i="33"/>
  <c r="C77" i="36" s="1"/>
  <c r="D77" i="33"/>
  <c r="D77" i="36" s="1"/>
  <c r="E77" i="33"/>
  <c r="E77" i="36" s="1"/>
  <c r="F77" i="33"/>
  <c r="F77" i="36" s="1"/>
  <c r="G77" i="33"/>
  <c r="G77" i="36" s="1"/>
  <c r="H77" i="33"/>
  <c r="H77" i="36" s="1"/>
  <c r="I77" i="33"/>
  <c r="I77" i="36" s="1"/>
  <c r="J77" i="33"/>
  <c r="J77" i="36" s="1"/>
  <c r="K77" i="33"/>
  <c r="K77" i="36" s="1"/>
  <c r="L77" i="33"/>
  <c r="L77" i="36" s="1"/>
  <c r="M77" i="33"/>
  <c r="M77" i="36" s="1"/>
  <c r="N77" i="33"/>
  <c r="N77" i="36" s="1"/>
  <c r="O77" i="33"/>
  <c r="O77" i="36" s="1"/>
  <c r="P77" i="33"/>
  <c r="P77" i="36" s="1"/>
  <c r="Q77" i="33"/>
  <c r="Q77" i="36" s="1"/>
  <c r="R77" i="33"/>
  <c r="R77" i="36" s="1"/>
  <c r="S77" i="33"/>
  <c r="S77" i="36" s="1"/>
  <c r="T77" i="33"/>
  <c r="T77" i="36" s="1"/>
  <c r="U77" i="33"/>
  <c r="U77" i="36" s="1"/>
  <c r="V77" i="33"/>
  <c r="V77" i="36" s="1"/>
  <c r="W77" i="33"/>
  <c r="W77" i="36" s="1"/>
  <c r="X77" i="33"/>
  <c r="X77" i="36" s="1"/>
  <c r="Y77" i="33"/>
  <c r="Y77" i="36" s="1"/>
  <c r="Z77" i="33"/>
  <c r="Z77" i="36" s="1"/>
  <c r="AA77" i="33"/>
  <c r="AA77" i="36" s="1"/>
  <c r="AB77" i="33"/>
  <c r="AB77" i="36" s="1"/>
  <c r="AC77" i="33"/>
  <c r="AC77" i="36" s="1"/>
  <c r="AD77" i="33"/>
  <c r="AD77" i="36" s="1"/>
  <c r="AE77" i="33"/>
  <c r="AE77" i="36" s="1"/>
  <c r="B78" i="33"/>
  <c r="B78" i="36" s="1"/>
  <c r="C78" i="33"/>
  <c r="C78" i="36" s="1"/>
  <c r="D78" i="33"/>
  <c r="D78" i="36" s="1"/>
  <c r="E78" i="33"/>
  <c r="E78" i="36" s="1"/>
  <c r="F78" i="33"/>
  <c r="F78" i="36" s="1"/>
  <c r="G78" i="33"/>
  <c r="G78" i="36" s="1"/>
  <c r="H78" i="33"/>
  <c r="H78" i="36" s="1"/>
  <c r="I78" i="33"/>
  <c r="I78" i="36" s="1"/>
  <c r="J78" i="33"/>
  <c r="J78" i="36" s="1"/>
  <c r="K78" i="33"/>
  <c r="K78" i="36" s="1"/>
  <c r="L78" i="33"/>
  <c r="L78" i="36" s="1"/>
  <c r="M78" i="33"/>
  <c r="M78" i="36" s="1"/>
  <c r="N78" i="33"/>
  <c r="N78" i="36" s="1"/>
  <c r="O78" i="33"/>
  <c r="O78" i="36" s="1"/>
  <c r="P78" i="33"/>
  <c r="P78" i="36" s="1"/>
  <c r="Q78" i="33"/>
  <c r="Q78" i="36" s="1"/>
  <c r="R78" i="33"/>
  <c r="R78" i="36" s="1"/>
  <c r="S78" i="33"/>
  <c r="S78" i="36" s="1"/>
  <c r="T78" i="33"/>
  <c r="T78" i="36" s="1"/>
  <c r="U78" i="33"/>
  <c r="U78" i="36" s="1"/>
  <c r="V78" i="33"/>
  <c r="V78" i="36" s="1"/>
  <c r="W78" i="33"/>
  <c r="W78" i="36" s="1"/>
  <c r="X78" i="33"/>
  <c r="X78" i="36" s="1"/>
  <c r="Y78" i="33"/>
  <c r="Y78" i="36" s="1"/>
  <c r="Z78" i="33"/>
  <c r="Z78" i="36" s="1"/>
  <c r="AA78" i="33"/>
  <c r="AA78" i="36" s="1"/>
  <c r="AB78" i="33"/>
  <c r="AB78" i="36" s="1"/>
  <c r="AC78" i="33"/>
  <c r="AC78" i="36" s="1"/>
  <c r="AD78" i="33"/>
  <c r="AD78" i="36" s="1"/>
  <c r="AE78" i="33"/>
  <c r="AE78" i="36" s="1"/>
  <c r="B79" i="33"/>
  <c r="B79" i="36" s="1"/>
  <c r="C79" i="33"/>
  <c r="C79" i="36" s="1"/>
  <c r="D79" i="33"/>
  <c r="D79" i="36" s="1"/>
  <c r="E79" i="33"/>
  <c r="E79" i="36" s="1"/>
  <c r="F79" i="33"/>
  <c r="F79" i="36" s="1"/>
  <c r="G79" i="33"/>
  <c r="G79" i="36" s="1"/>
  <c r="H79" i="33"/>
  <c r="H79" i="36" s="1"/>
  <c r="I79" i="33"/>
  <c r="I79" i="36" s="1"/>
  <c r="J79" i="33"/>
  <c r="J79" i="36" s="1"/>
  <c r="K79" i="33"/>
  <c r="K79" i="36" s="1"/>
  <c r="L79" i="33"/>
  <c r="L79" i="36" s="1"/>
  <c r="M79" i="33"/>
  <c r="M79" i="36" s="1"/>
  <c r="N79" i="33"/>
  <c r="N79" i="36" s="1"/>
  <c r="O79" i="33"/>
  <c r="O79" i="36" s="1"/>
  <c r="P79" i="33"/>
  <c r="P79" i="36" s="1"/>
  <c r="Q79" i="33"/>
  <c r="Q79" i="36" s="1"/>
  <c r="R79" i="33"/>
  <c r="R79" i="36" s="1"/>
  <c r="S79" i="33"/>
  <c r="S79" i="36" s="1"/>
  <c r="T79" i="33"/>
  <c r="T79" i="36" s="1"/>
  <c r="U79" i="33"/>
  <c r="U79" i="36" s="1"/>
  <c r="V79" i="33"/>
  <c r="V79" i="36" s="1"/>
  <c r="W79" i="33"/>
  <c r="W79" i="36" s="1"/>
  <c r="X79" i="33"/>
  <c r="X79" i="36" s="1"/>
  <c r="Y79" i="33"/>
  <c r="Y79" i="36" s="1"/>
  <c r="Z79" i="33"/>
  <c r="Z79" i="36" s="1"/>
  <c r="AA79" i="33"/>
  <c r="AA79" i="36" s="1"/>
  <c r="AB79" i="33"/>
  <c r="AB79" i="36" s="1"/>
  <c r="AC79" i="33"/>
  <c r="AC79" i="36" s="1"/>
  <c r="AD79" i="33"/>
  <c r="AD79" i="36" s="1"/>
  <c r="AE79" i="33"/>
  <c r="AE79" i="36" s="1"/>
  <c r="B80" i="33"/>
  <c r="B80" i="36" s="1"/>
  <c r="C80" i="33"/>
  <c r="C80" i="36" s="1"/>
  <c r="D80" i="33"/>
  <c r="D80" i="36" s="1"/>
  <c r="E80" i="33"/>
  <c r="E80" i="36" s="1"/>
  <c r="F80" i="33"/>
  <c r="F80" i="36" s="1"/>
  <c r="G80" i="33"/>
  <c r="G80" i="36" s="1"/>
  <c r="H80" i="33"/>
  <c r="H80" i="36" s="1"/>
  <c r="I80" i="33"/>
  <c r="I80" i="36" s="1"/>
  <c r="J80" i="33"/>
  <c r="J80" i="36" s="1"/>
  <c r="K80" i="33"/>
  <c r="K80" i="36" s="1"/>
  <c r="L80" i="33"/>
  <c r="L80" i="36" s="1"/>
  <c r="M80" i="33"/>
  <c r="M80" i="36" s="1"/>
  <c r="N80" i="33"/>
  <c r="N80" i="36" s="1"/>
  <c r="O80" i="33"/>
  <c r="O80" i="36" s="1"/>
  <c r="P80" i="33"/>
  <c r="P80" i="36" s="1"/>
  <c r="Q80" i="33"/>
  <c r="Q80" i="36" s="1"/>
  <c r="R80" i="33"/>
  <c r="R80" i="36" s="1"/>
  <c r="S80" i="33"/>
  <c r="S80" i="36" s="1"/>
  <c r="T80" i="33"/>
  <c r="T80" i="36" s="1"/>
  <c r="U80" i="33"/>
  <c r="U80" i="36" s="1"/>
  <c r="V80" i="33"/>
  <c r="V80" i="36" s="1"/>
  <c r="W80" i="33"/>
  <c r="W80" i="36" s="1"/>
  <c r="X80" i="33"/>
  <c r="X80" i="36" s="1"/>
  <c r="Y80" i="33"/>
  <c r="Y80" i="36" s="1"/>
  <c r="Z80" i="33"/>
  <c r="Z80" i="36" s="1"/>
  <c r="AA80" i="33"/>
  <c r="AA80" i="36" s="1"/>
  <c r="AB80" i="33"/>
  <c r="AB80" i="36" s="1"/>
  <c r="AC80" i="33"/>
  <c r="AC80" i="36" s="1"/>
  <c r="AD80" i="33"/>
  <c r="AD80" i="36" s="1"/>
  <c r="AE80" i="33"/>
  <c r="AE80" i="36" s="1"/>
  <c r="B81" i="33"/>
  <c r="B81" i="36" s="1"/>
  <c r="C81" i="33"/>
  <c r="C81" i="36" s="1"/>
  <c r="D81" i="33"/>
  <c r="D81" i="36" s="1"/>
  <c r="E81" i="33"/>
  <c r="E81" i="36" s="1"/>
  <c r="F81" i="33"/>
  <c r="F81" i="36" s="1"/>
  <c r="G81" i="33"/>
  <c r="G81" i="36" s="1"/>
  <c r="H81" i="33"/>
  <c r="H81" i="36" s="1"/>
  <c r="I81" i="33"/>
  <c r="I81" i="36" s="1"/>
  <c r="J81" i="33"/>
  <c r="J81" i="36" s="1"/>
  <c r="K81" i="33"/>
  <c r="K81" i="36" s="1"/>
  <c r="L81" i="33"/>
  <c r="L81" i="36" s="1"/>
  <c r="M81" i="33"/>
  <c r="M81" i="36" s="1"/>
  <c r="N81" i="33"/>
  <c r="N81" i="36" s="1"/>
  <c r="O81" i="33"/>
  <c r="O81" i="36" s="1"/>
  <c r="P81" i="33"/>
  <c r="P81" i="36" s="1"/>
  <c r="Q81" i="33"/>
  <c r="Q81" i="36" s="1"/>
  <c r="R81" i="33"/>
  <c r="R81" i="36" s="1"/>
  <c r="S81" i="33"/>
  <c r="S81" i="36" s="1"/>
  <c r="T81" i="33"/>
  <c r="T81" i="36" s="1"/>
  <c r="U81" i="33"/>
  <c r="U81" i="36" s="1"/>
  <c r="V81" i="33"/>
  <c r="V81" i="36" s="1"/>
  <c r="W81" i="33"/>
  <c r="W81" i="36" s="1"/>
  <c r="X81" i="33"/>
  <c r="X81" i="36" s="1"/>
  <c r="Y81" i="33"/>
  <c r="Y81" i="36" s="1"/>
  <c r="Z81" i="33"/>
  <c r="Z81" i="36" s="1"/>
  <c r="AA81" i="33"/>
  <c r="AA81" i="36" s="1"/>
  <c r="AB81" i="33"/>
  <c r="AB81" i="36" s="1"/>
  <c r="AC81" i="33"/>
  <c r="AC81" i="36" s="1"/>
  <c r="AD81" i="33"/>
  <c r="AD81" i="36" s="1"/>
  <c r="AE81" i="33"/>
  <c r="AE81" i="36" s="1"/>
  <c r="B82" i="33"/>
  <c r="B82" i="36" s="1"/>
  <c r="C82" i="33"/>
  <c r="C82" i="36" s="1"/>
  <c r="D82" i="33"/>
  <c r="D82" i="36" s="1"/>
  <c r="E82" i="33"/>
  <c r="E82" i="36" s="1"/>
  <c r="F82" i="33"/>
  <c r="F82" i="36" s="1"/>
  <c r="G82" i="33"/>
  <c r="G82" i="36" s="1"/>
  <c r="H82" i="33"/>
  <c r="H82" i="36" s="1"/>
  <c r="I82" i="33"/>
  <c r="I82" i="36" s="1"/>
  <c r="J82" i="33"/>
  <c r="J82" i="36" s="1"/>
  <c r="K82" i="33"/>
  <c r="K82" i="36" s="1"/>
  <c r="L82" i="33"/>
  <c r="L82" i="36" s="1"/>
  <c r="M82" i="33"/>
  <c r="M82" i="36" s="1"/>
  <c r="N82" i="33"/>
  <c r="N82" i="36" s="1"/>
  <c r="O82" i="33"/>
  <c r="O82" i="36" s="1"/>
  <c r="P82" i="33"/>
  <c r="P82" i="36" s="1"/>
  <c r="Q82" i="33"/>
  <c r="Q82" i="36" s="1"/>
  <c r="R82" i="33"/>
  <c r="R82" i="36" s="1"/>
  <c r="S82" i="33"/>
  <c r="S82" i="36" s="1"/>
  <c r="T82" i="33"/>
  <c r="T82" i="36" s="1"/>
  <c r="U82" i="33"/>
  <c r="U82" i="36" s="1"/>
  <c r="V82" i="33"/>
  <c r="V82" i="36" s="1"/>
  <c r="W82" i="33"/>
  <c r="W82" i="36" s="1"/>
  <c r="X82" i="33"/>
  <c r="X82" i="36" s="1"/>
  <c r="Y82" i="33"/>
  <c r="Y82" i="36" s="1"/>
  <c r="Z82" i="33"/>
  <c r="Z82" i="36" s="1"/>
  <c r="AA82" i="33"/>
  <c r="AA82" i="36" s="1"/>
  <c r="AB82" i="33"/>
  <c r="AB82" i="36" s="1"/>
  <c r="AC82" i="33"/>
  <c r="AC82" i="36" s="1"/>
  <c r="AD82" i="33"/>
  <c r="AD82" i="36" s="1"/>
  <c r="AE82" i="33"/>
  <c r="AE82" i="36" s="1"/>
  <c r="B83" i="33"/>
  <c r="B83" i="36" s="1"/>
  <c r="C83" i="33"/>
  <c r="C83" i="36" s="1"/>
  <c r="D83" i="33"/>
  <c r="D83" i="36" s="1"/>
  <c r="E83" i="33"/>
  <c r="E83" i="36" s="1"/>
  <c r="F83" i="33"/>
  <c r="F83" i="36" s="1"/>
  <c r="G83" i="33"/>
  <c r="G83" i="36" s="1"/>
  <c r="H83" i="33"/>
  <c r="H83" i="36" s="1"/>
  <c r="I83" i="33"/>
  <c r="I83" i="36" s="1"/>
  <c r="J83" i="33"/>
  <c r="J83" i="36" s="1"/>
  <c r="K83" i="33"/>
  <c r="K83" i="36" s="1"/>
  <c r="L83" i="33"/>
  <c r="L83" i="36" s="1"/>
  <c r="M83" i="33"/>
  <c r="M83" i="36" s="1"/>
  <c r="N83" i="33"/>
  <c r="N83" i="36" s="1"/>
  <c r="O83" i="33"/>
  <c r="O83" i="36" s="1"/>
  <c r="P83" i="33"/>
  <c r="P83" i="36" s="1"/>
  <c r="Q83" i="33"/>
  <c r="Q83" i="36" s="1"/>
  <c r="R83" i="33"/>
  <c r="R83" i="36" s="1"/>
  <c r="S83" i="33"/>
  <c r="S83" i="36" s="1"/>
  <c r="T83" i="33"/>
  <c r="T83" i="36" s="1"/>
  <c r="U83" i="33"/>
  <c r="U83" i="36" s="1"/>
  <c r="V83" i="33"/>
  <c r="V83" i="36" s="1"/>
  <c r="W83" i="33"/>
  <c r="W83" i="36" s="1"/>
  <c r="X83" i="33"/>
  <c r="X83" i="36" s="1"/>
  <c r="Y83" i="33"/>
  <c r="Y83" i="36" s="1"/>
  <c r="Z83" i="33"/>
  <c r="Z83" i="36" s="1"/>
  <c r="AA83" i="33"/>
  <c r="AA83" i="36" s="1"/>
  <c r="AB83" i="33"/>
  <c r="AB83" i="36" s="1"/>
  <c r="AC83" i="33"/>
  <c r="AC83" i="36" s="1"/>
  <c r="AD83" i="33"/>
  <c r="AD83" i="36" s="1"/>
  <c r="AE83" i="33"/>
  <c r="AE83" i="36" s="1"/>
  <c r="B84" i="33"/>
  <c r="B84" i="36" s="1"/>
  <c r="C84" i="33"/>
  <c r="C84" i="36" s="1"/>
  <c r="D84" i="33"/>
  <c r="D84" i="36" s="1"/>
  <c r="E84" i="33"/>
  <c r="E84" i="36" s="1"/>
  <c r="F84" i="33"/>
  <c r="F84" i="36" s="1"/>
  <c r="G84" i="33"/>
  <c r="G84" i="36" s="1"/>
  <c r="H84" i="33"/>
  <c r="H84" i="36" s="1"/>
  <c r="I84" i="33"/>
  <c r="I84" i="36" s="1"/>
  <c r="J84" i="33"/>
  <c r="J84" i="36" s="1"/>
  <c r="K84" i="33"/>
  <c r="K84" i="36" s="1"/>
  <c r="L84" i="33"/>
  <c r="L84" i="36" s="1"/>
  <c r="M84" i="33"/>
  <c r="M84" i="36" s="1"/>
  <c r="N84" i="33"/>
  <c r="N84" i="36" s="1"/>
  <c r="O84" i="33"/>
  <c r="O84" i="36" s="1"/>
  <c r="P84" i="33"/>
  <c r="P84" i="36" s="1"/>
  <c r="Q84" i="33"/>
  <c r="Q84" i="36" s="1"/>
  <c r="R84" i="33"/>
  <c r="R84" i="36" s="1"/>
  <c r="S84" i="33"/>
  <c r="S84" i="36" s="1"/>
  <c r="T84" i="33"/>
  <c r="T84" i="36" s="1"/>
  <c r="U84" i="33"/>
  <c r="U84" i="36" s="1"/>
  <c r="V84" i="33"/>
  <c r="V84" i="36" s="1"/>
  <c r="W84" i="33"/>
  <c r="W84" i="36" s="1"/>
  <c r="X84" i="33"/>
  <c r="X84" i="36" s="1"/>
  <c r="Y84" i="33"/>
  <c r="Y84" i="36" s="1"/>
  <c r="Z84" i="33"/>
  <c r="Z84" i="36" s="1"/>
  <c r="AA84" i="33"/>
  <c r="AA84" i="36" s="1"/>
  <c r="AB84" i="33"/>
  <c r="AB84" i="36" s="1"/>
  <c r="AC84" i="33"/>
  <c r="AC84" i="36" s="1"/>
  <c r="AD84" i="33"/>
  <c r="AD84" i="36" s="1"/>
  <c r="AE84" i="33"/>
  <c r="AE84" i="36" s="1"/>
  <c r="B85" i="33"/>
  <c r="B85" i="36" s="1"/>
  <c r="C85" i="33"/>
  <c r="C85" i="36" s="1"/>
  <c r="D85" i="33"/>
  <c r="D85" i="36" s="1"/>
  <c r="E85" i="33"/>
  <c r="E85" i="36" s="1"/>
  <c r="F85" i="33"/>
  <c r="F85" i="36" s="1"/>
  <c r="G85" i="33"/>
  <c r="G85" i="36" s="1"/>
  <c r="H85" i="33"/>
  <c r="H85" i="36" s="1"/>
  <c r="I85" i="33"/>
  <c r="I85" i="36" s="1"/>
  <c r="J85" i="33"/>
  <c r="J85" i="36" s="1"/>
  <c r="K85" i="33"/>
  <c r="K85" i="36" s="1"/>
  <c r="L85" i="33"/>
  <c r="L85" i="36" s="1"/>
  <c r="M85" i="33"/>
  <c r="M85" i="36" s="1"/>
  <c r="N85" i="33"/>
  <c r="N85" i="36" s="1"/>
  <c r="O85" i="33"/>
  <c r="O85" i="36" s="1"/>
  <c r="P85" i="33"/>
  <c r="P85" i="36" s="1"/>
  <c r="Q85" i="33"/>
  <c r="Q85" i="36" s="1"/>
  <c r="R85" i="33"/>
  <c r="R85" i="36" s="1"/>
  <c r="S85" i="33"/>
  <c r="S85" i="36" s="1"/>
  <c r="T85" i="33"/>
  <c r="T85" i="36" s="1"/>
  <c r="U85" i="33"/>
  <c r="U85" i="36" s="1"/>
  <c r="V85" i="33"/>
  <c r="V85" i="36" s="1"/>
  <c r="W85" i="33"/>
  <c r="W85" i="36" s="1"/>
  <c r="X85" i="33"/>
  <c r="X85" i="36" s="1"/>
  <c r="Y85" i="33"/>
  <c r="Y85" i="36" s="1"/>
  <c r="Z85" i="33"/>
  <c r="Z85" i="36" s="1"/>
  <c r="AA85" i="33"/>
  <c r="AA85" i="36" s="1"/>
  <c r="AB85" i="33"/>
  <c r="AB85" i="36" s="1"/>
  <c r="AC85" i="33"/>
  <c r="AC85" i="36" s="1"/>
  <c r="AD85" i="33"/>
  <c r="AD85" i="36" s="1"/>
  <c r="AE85" i="33"/>
  <c r="AE85" i="36" s="1"/>
  <c r="B86" i="33"/>
  <c r="B86" i="36" s="1"/>
  <c r="C86" i="33"/>
  <c r="C86" i="36" s="1"/>
  <c r="D86" i="33"/>
  <c r="D86" i="36" s="1"/>
  <c r="E86" i="33"/>
  <c r="E86" i="36" s="1"/>
  <c r="F86" i="33"/>
  <c r="F86" i="36" s="1"/>
  <c r="G86" i="33"/>
  <c r="G86" i="36" s="1"/>
  <c r="H86" i="33"/>
  <c r="H86" i="36" s="1"/>
  <c r="I86" i="33"/>
  <c r="I86" i="36" s="1"/>
  <c r="J86" i="33"/>
  <c r="J86" i="36" s="1"/>
  <c r="K86" i="33"/>
  <c r="K86" i="36" s="1"/>
  <c r="L86" i="33"/>
  <c r="L86" i="36" s="1"/>
  <c r="M86" i="33"/>
  <c r="M86" i="36" s="1"/>
  <c r="N86" i="33"/>
  <c r="N86" i="36" s="1"/>
  <c r="O86" i="33"/>
  <c r="O86" i="36" s="1"/>
  <c r="P86" i="33"/>
  <c r="P86" i="36" s="1"/>
  <c r="Q86" i="33"/>
  <c r="Q86" i="36" s="1"/>
  <c r="R86" i="33"/>
  <c r="R86" i="36" s="1"/>
  <c r="S86" i="33"/>
  <c r="S86" i="36" s="1"/>
  <c r="T86" i="33"/>
  <c r="T86" i="36" s="1"/>
  <c r="U86" i="33"/>
  <c r="U86" i="36" s="1"/>
  <c r="V86" i="33"/>
  <c r="V86" i="36" s="1"/>
  <c r="W86" i="33"/>
  <c r="W86" i="36" s="1"/>
  <c r="X86" i="33"/>
  <c r="X86" i="36" s="1"/>
  <c r="Y86" i="33"/>
  <c r="Y86" i="36" s="1"/>
  <c r="Z86" i="33"/>
  <c r="Z86" i="36" s="1"/>
  <c r="AA86" i="33"/>
  <c r="AA86" i="36" s="1"/>
  <c r="AB86" i="33"/>
  <c r="AB86" i="36" s="1"/>
  <c r="AC86" i="33"/>
  <c r="AC86" i="36" s="1"/>
  <c r="AD86" i="33"/>
  <c r="AD86" i="36" s="1"/>
  <c r="AE86" i="33"/>
  <c r="AE86" i="36" s="1"/>
  <c r="B87" i="33"/>
  <c r="B87" i="36" s="1"/>
  <c r="C87" i="33"/>
  <c r="C87" i="36" s="1"/>
  <c r="D87" i="33"/>
  <c r="D87" i="36" s="1"/>
  <c r="E87" i="33"/>
  <c r="E87" i="36" s="1"/>
  <c r="F87" i="33"/>
  <c r="F87" i="36" s="1"/>
  <c r="G87" i="33"/>
  <c r="G87" i="36" s="1"/>
  <c r="H87" i="33"/>
  <c r="H87" i="36" s="1"/>
  <c r="I87" i="33"/>
  <c r="I87" i="36" s="1"/>
  <c r="J87" i="33"/>
  <c r="J87" i="36" s="1"/>
  <c r="K87" i="33"/>
  <c r="K87" i="36" s="1"/>
  <c r="L87" i="33"/>
  <c r="L87" i="36" s="1"/>
  <c r="M87" i="33"/>
  <c r="M87" i="36" s="1"/>
  <c r="N87" i="33"/>
  <c r="N87" i="36" s="1"/>
  <c r="O87" i="33"/>
  <c r="O87" i="36" s="1"/>
  <c r="P87" i="33"/>
  <c r="P87" i="36" s="1"/>
  <c r="Q87" i="33"/>
  <c r="Q87" i="36" s="1"/>
  <c r="R87" i="33"/>
  <c r="R87" i="36" s="1"/>
  <c r="S87" i="33"/>
  <c r="S87" i="36" s="1"/>
  <c r="T87" i="33"/>
  <c r="T87" i="36" s="1"/>
  <c r="U87" i="33"/>
  <c r="U87" i="36" s="1"/>
  <c r="V87" i="33"/>
  <c r="V87" i="36" s="1"/>
  <c r="W87" i="33"/>
  <c r="W87" i="36" s="1"/>
  <c r="X87" i="33"/>
  <c r="X87" i="36" s="1"/>
  <c r="Y87" i="33"/>
  <c r="Y87" i="36" s="1"/>
  <c r="Z87" i="33"/>
  <c r="Z87" i="36" s="1"/>
  <c r="AA87" i="33"/>
  <c r="AA87" i="36" s="1"/>
  <c r="AB87" i="33"/>
  <c r="AB87" i="36" s="1"/>
  <c r="AC87" i="33"/>
  <c r="AC87" i="36" s="1"/>
  <c r="AD87" i="33"/>
  <c r="AD87" i="36" s="1"/>
  <c r="AE87" i="33"/>
  <c r="AE87" i="36" s="1"/>
  <c r="B88" i="33"/>
  <c r="B88" i="36" s="1"/>
  <c r="C88" i="33"/>
  <c r="C88" i="36" s="1"/>
  <c r="D88" i="33"/>
  <c r="D88" i="36" s="1"/>
  <c r="E88" i="33"/>
  <c r="E88" i="36" s="1"/>
  <c r="F88" i="33"/>
  <c r="F88" i="36" s="1"/>
  <c r="G88" i="33"/>
  <c r="G88" i="36" s="1"/>
  <c r="H88" i="33"/>
  <c r="H88" i="36" s="1"/>
  <c r="I88" i="33"/>
  <c r="I88" i="36" s="1"/>
  <c r="J88" i="33"/>
  <c r="J88" i="36" s="1"/>
  <c r="K88" i="33"/>
  <c r="K88" i="36" s="1"/>
  <c r="L88" i="33"/>
  <c r="L88" i="36" s="1"/>
  <c r="M88" i="33"/>
  <c r="M88" i="36" s="1"/>
  <c r="N88" i="33"/>
  <c r="N88" i="36" s="1"/>
  <c r="O88" i="33"/>
  <c r="O88" i="36" s="1"/>
  <c r="P88" i="33"/>
  <c r="P88" i="36" s="1"/>
  <c r="Q88" i="33"/>
  <c r="Q88" i="36" s="1"/>
  <c r="R88" i="33"/>
  <c r="R88" i="36" s="1"/>
  <c r="S88" i="33"/>
  <c r="S88" i="36" s="1"/>
  <c r="T88" i="33"/>
  <c r="T88" i="36" s="1"/>
  <c r="U88" i="33"/>
  <c r="U88" i="36" s="1"/>
  <c r="V88" i="33"/>
  <c r="V88" i="36" s="1"/>
  <c r="W88" i="33"/>
  <c r="W88" i="36" s="1"/>
  <c r="X88" i="33"/>
  <c r="X88" i="36" s="1"/>
  <c r="Y88" i="33"/>
  <c r="Y88" i="36" s="1"/>
  <c r="Z88" i="33"/>
  <c r="Z88" i="36" s="1"/>
  <c r="AA88" i="33"/>
  <c r="AA88" i="36" s="1"/>
  <c r="AB88" i="33"/>
  <c r="AB88" i="36" s="1"/>
  <c r="AC88" i="33"/>
  <c r="AC88" i="36" s="1"/>
  <c r="AD88" i="33"/>
  <c r="AD88" i="36" s="1"/>
  <c r="AE88" i="33"/>
  <c r="AE88" i="36" s="1"/>
  <c r="B89" i="33"/>
  <c r="B89" i="36" s="1"/>
  <c r="C89" i="33"/>
  <c r="C89" i="36" s="1"/>
  <c r="D89" i="33"/>
  <c r="D89" i="36" s="1"/>
  <c r="E89" i="33"/>
  <c r="E89" i="36" s="1"/>
  <c r="F89" i="33"/>
  <c r="F89" i="36" s="1"/>
  <c r="G89" i="33"/>
  <c r="G89" i="36" s="1"/>
  <c r="H89" i="33"/>
  <c r="H89" i="36" s="1"/>
  <c r="I89" i="33"/>
  <c r="I89" i="36" s="1"/>
  <c r="J89" i="33"/>
  <c r="J89" i="36" s="1"/>
  <c r="K89" i="33"/>
  <c r="K89" i="36" s="1"/>
  <c r="L89" i="33"/>
  <c r="L89" i="36" s="1"/>
  <c r="M89" i="33"/>
  <c r="M89" i="36" s="1"/>
  <c r="N89" i="33"/>
  <c r="N89" i="36" s="1"/>
  <c r="O89" i="33"/>
  <c r="O89" i="36" s="1"/>
  <c r="P89" i="33"/>
  <c r="P89" i="36" s="1"/>
  <c r="Q89" i="33"/>
  <c r="Q89" i="36" s="1"/>
  <c r="R89" i="33"/>
  <c r="R89" i="36" s="1"/>
  <c r="S89" i="33"/>
  <c r="S89" i="36" s="1"/>
  <c r="T89" i="33"/>
  <c r="T89" i="36" s="1"/>
  <c r="U89" i="33"/>
  <c r="U89" i="36" s="1"/>
  <c r="V89" i="33"/>
  <c r="V89" i="36" s="1"/>
  <c r="W89" i="33"/>
  <c r="W89" i="36" s="1"/>
  <c r="X89" i="33"/>
  <c r="X89" i="36" s="1"/>
  <c r="Y89" i="33"/>
  <c r="Y89" i="36" s="1"/>
  <c r="Z89" i="33"/>
  <c r="Z89" i="36" s="1"/>
  <c r="AA89" i="33"/>
  <c r="AA89" i="36" s="1"/>
  <c r="AB89" i="33"/>
  <c r="AB89" i="36" s="1"/>
  <c r="AC89" i="33"/>
  <c r="AC89" i="36" s="1"/>
  <c r="AD89" i="33"/>
  <c r="AD89" i="36" s="1"/>
  <c r="AE89" i="33"/>
  <c r="AE89" i="36" s="1"/>
  <c r="B90" i="33"/>
  <c r="B90" i="36" s="1"/>
  <c r="C90" i="33"/>
  <c r="C90" i="36" s="1"/>
  <c r="D90" i="33"/>
  <c r="D90" i="36" s="1"/>
  <c r="E90" i="33"/>
  <c r="E90" i="36" s="1"/>
  <c r="F90" i="33"/>
  <c r="F90" i="36" s="1"/>
  <c r="G90" i="33"/>
  <c r="G90" i="36" s="1"/>
  <c r="H90" i="33"/>
  <c r="H90" i="36" s="1"/>
  <c r="I90" i="33"/>
  <c r="I90" i="36" s="1"/>
  <c r="J90" i="33"/>
  <c r="J90" i="36" s="1"/>
  <c r="K90" i="33"/>
  <c r="K90" i="36" s="1"/>
  <c r="L90" i="33"/>
  <c r="L90" i="36" s="1"/>
  <c r="M90" i="33"/>
  <c r="M90" i="36" s="1"/>
  <c r="N90" i="33"/>
  <c r="N90" i="36" s="1"/>
  <c r="O90" i="33"/>
  <c r="O90" i="36" s="1"/>
  <c r="P90" i="33"/>
  <c r="P90" i="36" s="1"/>
  <c r="Q90" i="33"/>
  <c r="Q90" i="36" s="1"/>
  <c r="R90" i="33"/>
  <c r="R90" i="36" s="1"/>
  <c r="S90" i="33"/>
  <c r="S90" i="36" s="1"/>
  <c r="T90" i="33"/>
  <c r="T90" i="36" s="1"/>
  <c r="U90" i="33"/>
  <c r="U90" i="36" s="1"/>
  <c r="V90" i="33"/>
  <c r="V90" i="36" s="1"/>
  <c r="W90" i="33"/>
  <c r="W90" i="36" s="1"/>
  <c r="X90" i="33"/>
  <c r="X90" i="36" s="1"/>
  <c r="Y90" i="33"/>
  <c r="Y90" i="36" s="1"/>
  <c r="Z90" i="33"/>
  <c r="Z90" i="36" s="1"/>
  <c r="AA90" i="33"/>
  <c r="AA90" i="36" s="1"/>
  <c r="AB90" i="33"/>
  <c r="AB90" i="36" s="1"/>
  <c r="AC90" i="33"/>
  <c r="AC90" i="36" s="1"/>
  <c r="AD90" i="33"/>
  <c r="AD90" i="36" s="1"/>
  <c r="AE90" i="33"/>
  <c r="AE90" i="36" s="1"/>
  <c r="B91" i="33"/>
  <c r="B91" i="36" s="1"/>
  <c r="C91" i="33"/>
  <c r="C91" i="36" s="1"/>
  <c r="D91" i="33"/>
  <c r="D91" i="36" s="1"/>
  <c r="E91" i="33"/>
  <c r="E91" i="36" s="1"/>
  <c r="F91" i="33"/>
  <c r="F91" i="36" s="1"/>
  <c r="G91" i="33"/>
  <c r="G91" i="36" s="1"/>
  <c r="H91" i="33"/>
  <c r="H91" i="36" s="1"/>
  <c r="I91" i="33"/>
  <c r="I91" i="36" s="1"/>
  <c r="J91" i="33"/>
  <c r="J91" i="36" s="1"/>
  <c r="K91" i="33"/>
  <c r="K91" i="36" s="1"/>
  <c r="L91" i="33"/>
  <c r="L91" i="36" s="1"/>
  <c r="M91" i="33"/>
  <c r="M91" i="36" s="1"/>
  <c r="N91" i="33"/>
  <c r="N91" i="36" s="1"/>
  <c r="O91" i="33"/>
  <c r="O91" i="36" s="1"/>
  <c r="P91" i="33"/>
  <c r="P91" i="36" s="1"/>
  <c r="Q91" i="33"/>
  <c r="Q91" i="36" s="1"/>
  <c r="R91" i="33"/>
  <c r="R91" i="36" s="1"/>
  <c r="S91" i="33"/>
  <c r="S91" i="36" s="1"/>
  <c r="T91" i="33"/>
  <c r="T91" i="36" s="1"/>
  <c r="U91" i="33"/>
  <c r="U91" i="36" s="1"/>
  <c r="V91" i="33"/>
  <c r="V91" i="36" s="1"/>
  <c r="W91" i="33"/>
  <c r="W91" i="36" s="1"/>
  <c r="X91" i="33"/>
  <c r="X91" i="36" s="1"/>
  <c r="Y91" i="33"/>
  <c r="Y91" i="36" s="1"/>
  <c r="Z91" i="33"/>
  <c r="Z91" i="36" s="1"/>
  <c r="AA91" i="33"/>
  <c r="AA91" i="36" s="1"/>
  <c r="AB91" i="33"/>
  <c r="AB91" i="36" s="1"/>
  <c r="AC91" i="33"/>
  <c r="AC91" i="36" s="1"/>
  <c r="AD91" i="33"/>
  <c r="AD91" i="36" s="1"/>
  <c r="AE91" i="33"/>
  <c r="AE91" i="36" s="1"/>
  <c r="B92" i="33"/>
  <c r="B92" i="36" s="1"/>
  <c r="C92" i="33"/>
  <c r="C92" i="36" s="1"/>
  <c r="D92" i="33"/>
  <c r="D92" i="36" s="1"/>
  <c r="E92" i="33"/>
  <c r="E92" i="36" s="1"/>
  <c r="F92" i="33"/>
  <c r="F92" i="36" s="1"/>
  <c r="G92" i="33"/>
  <c r="G92" i="36" s="1"/>
  <c r="H92" i="33"/>
  <c r="H92" i="36" s="1"/>
  <c r="I92" i="33"/>
  <c r="I92" i="36" s="1"/>
  <c r="J92" i="33"/>
  <c r="J92" i="36" s="1"/>
  <c r="K92" i="33"/>
  <c r="K92" i="36" s="1"/>
  <c r="L92" i="33"/>
  <c r="L92" i="36" s="1"/>
  <c r="M92" i="33"/>
  <c r="M92" i="36" s="1"/>
  <c r="N92" i="33"/>
  <c r="N92" i="36" s="1"/>
  <c r="O92" i="33"/>
  <c r="O92" i="36" s="1"/>
  <c r="P92" i="33"/>
  <c r="P92" i="36" s="1"/>
  <c r="Q92" i="33"/>
  <c r="Q92" i="36" s="1"/>
  <c r="R92" i="33"/>
  <c r="R92" i="36" s="1"/>
  <c r="S92" i="33"/>
  <c r="S92" i="36" s="1"/>
  <c r="T92" i="33"/>
  <c r="T92" i="36" s="1"/>
  <c r="U92" i="33"/>
  <c r="U92" i="36" s="1"/>
  <c r="V92" i="33"/>
  <c r="V92" i="36" s="1"/>
  <c r="W92" i="33"/>
  <c r="W92" i="36" s="1"/>
  <c r="X92" i="33"/>
  <c r="X92" i="36" s="1"/>
  <c r="Y92" i="33"/>
  <c r="Y92" i="36" s="1"/>
  <c r="Z92" i="33"/>
  <c r="Z92" i="36" s="1"/>
  <c r="AA92" i="33"/>
  <c r="AA92" i="36" s="1"/>
  <c r="AB92" i="33"/>
  <c r="AB92" i="36" s="1"/>
  <c r="AC92" i="33"/>
  <c r="AC92" i="36" s="1"/>
  <c r="AD92" i="33"/>
  <c r="AD92" i="36" s="1"/>
  <c r="AE92" i="33"/>
  <c r="AE92" i="36" s="1"/>
  <c r="B93" i="33"/>
  <c r="B93" i="36" s="1"/>
  <c r="C93" i="33"/>
  <c r="C93" i="36" s="1"/>
  <c r="D93" i="33"/>
  <c r="D93" i="36" s="1"/>
  <c r="E93" i="33"/>
  <c r="E93" i="36" s="1"/>
  <c r="F93" i="33"/>
  <c r="F93" i="36" s="1"/>
  <c r="G93" i="33"/>
  <c r="G93" i="36" s="1"/>
  <c r="H93" i="33"/>
  <c r="H93" i="36" s="1"/>
  <c r="I93" i="33"/>
  <c r="I93" i="36" s="1"/>
  <c r="J93" i="33"/>
  <c r="J93" i="36" s="1"/>
  <c r="K93" i="33"/>
  <c r="K93" i="36" s="1"/>
  <c r="L93" i="33"/>
  <c r="L93" i="36" s="1"/>
  <c r="M93" i="33"/>
  <c r="M93" i="36" s="1"/>
  <c r="N93" i="33"/>
  <c r="N93" i="36" s="1"/>
  <c r="O93" i="33"/>
  <c r="O93" i="36" s="1"/>
  <c r="P93" i="33"/>
  <c r="P93" i="36" s="1"/>
  <c r="Q93" i="33"/>
  <c r="Q93" i="36" s="1"/>
  <c r="R93" i="33"/>
  <c r="R93" i="36" s="1"/>
  <c r="S93" i="33"/>
  <c r="S93" i="36" s="1"/>
  <c r="T93" i="33"/>
  <c r="T93" i="36" s="1"/>
  <c r="U93" i="33"/>
  <c r="U93" i="36" s="1"/>
  <c r="V93" i="33"/>
  <c r="V93" i="36" s="1"/>
  <c r="W93" i="33"/>
  <c r="W93" i="36" s="1"/>
  <c r="X93" i="33"/>
  <c r="X93" i="36" s="1"/>
  <c r="Y93" i="33"/>
  <c r="Y93" i="36" s="1"/>
  <c r="Z93" i="33"/>
  <c r="Z93" i="36" s="1"/>
  <c r="AA93" i="33"/>
  <c r="AA93" i="36" s="1"/>
  <c r="AB93" i="33"/>
  <c r="AB93" i="36" s="1"/>
  <c r="AC93" i="33"/>
  <c r="AC93" i="36" s="1"/>
  <c r="AD93" i="33"/>
  <c r="AD93" i="36" s="1"/>
  <c r="AE93" i="33"/>
  <c r="AE93" i="36" s="1"/>
  <c r="B94" i="33"/>
  <c r="B94" i="36" s="1"/>
  <c r="C94" i="33"/>
  <c r="C94" i="36" s="1"/>
  <c r="D94" i="33"/>
  <c r="D94" i="36" s="1"/>
  <c r="E94" i="33"/>
  <c r="E94" i="36" s="1"/>
  <c r="F94" i="33"/>
  <c r="F94" i="36" s="1"/>
  <c r="G94" i="33"/>
  <c r="G94" i="36" s="1"/>
  <c r="H94" i="33"/>
  <c r="H94" i="36" s="1"/>
  <c r="I94" i="33"/>
  <c r="I94" i="36" s="1"/>
  <c r="J94" i="33"/>
  <c r="J94" i="36" s="1"/>
  <c r="K94" i="33"/>
  <c r="K94" i="36" s="1"/>
  <c r="L94" i="33"/>
  <c r="L94" i="36" s="1"/>
  <c r="M94" i="33"/>
  <c r="M94" i="36" s="1"/>
  <c r="N94" i="33"/>
  <c r="N94" i="36" s="1"/>
  <c r="O94" i="33"/>
  <c r="O94" i="36" s="1"/>
  <c r="P94" i="33"/>
  <c r="P94" i="36" s="1"/>
  <c r="Q94" i="33"/>
  <c r="Q94" i="36" s="1"/>
  <c r="R94" i="33"/>
  <c r="R94" i="36" s="1"/>
  <c r="S94" i="33"/>
  <c r="S94" i="36" s="1"/>
  <c r="T94" i="33"/>
  <c r="T94" i="36" s="1"/>
  <c r="U94" i="33"/>
  <c r="U94" i="36" s="1"/>
  <c r="V94" i="33"/>
  <c r="V94" i="36" s="1"/>
  <c r="W94" i="33"/>
  <c r="W94" i="36" s="1"/>
  <c r="X94" i="33"/>
  <c r="X94" i="36" s="1"/>
  <c r="Y94" i="33"/>
  <c r="Y94" i="36" s="1"/>
  <c r="Z94" i="33"/>
  <c r="Z94" i="36" s="1"/>
  <c r="AA94" i="33"/>
  <c r="AA94" i="36" s="1"/>
  <c r="AB94" i="33"/>
  <c r="AB94" i="36" s="1"/>
  <c r="AC94" i="33"/>
  <c r="AC94" i="36" s="1"/>
  <c r="AD94" i="33"/>
  <c r="AD94" i="36" s="1"/>
  <c r="AE94" i="33"/>
  <c r="AE94" i="36" s="1"/>
  <c r="B95" i="33"/>
  <c r="B95" i="36" s="1"/>
  <c r="C95" i="33"/>
  <c r="C95" i="36" s="1"/>
  <c r="D95" i="33"/>
  <c r="D95" i="36" s="1"/>
  <c r="E95" i="33"/>
  <c r="E95" i="36" s="1"/>
  <c r="F95" i="33"/>
  <c r="F95" i="36" s="1"/>
  <c r="G95" i="33"/>
  <c r="G95" i="36" s="1"/>
  <c r="H95" i="33"/>
  <c r="H95" i="36" s="1"/>
  <c r="I95" i="33"/>
  <c r="I95" i="36" s="1"/>
  <c r="J95" i="33"/>
  <c r="J95" i="36" s="1"/>
  <c r="K95" i="33"/>
  <c r="K95" i="36" s="1"/>
  <c r="L95" i="33"/>
  <c r="L95" i="36" s="1"/>
  <c r="M95" i="33"/>
  <c r="M95" i="36" s="1"/>
  <c r="N95" i="33"/>
  <c r="N95" i="36" s="1"/>
  <c r="O95" i="33"/>
  <c r="O95" i="36" s="1"/>
  <c r="P95" i="33"/>
  <c r="P95" i="36" s="1"/>
  <c r="Q95" i="33"/>
  <c r="Q95" i="36" s="1"/>
  <c r="R95" i="33"/>
  <c r="R95" i="36" s="1"/>
  <c r="S95" i="33"/>
  <c r="S95" i="36" s="1"/>
  <c r="T95" i="33"/>
  <c r="T95" i="36" s="1"/>
  <c r="U95" i="33"/>
  <c r="U95" i="36" s="1"/>
  <c r="V95" i="33"/>
  <c r="V95" i="36" s="1"/>
  <c r="W95" i="33"/>
  <c r="W95" i="36" s="1"/>
  <c r="X95" i="33"/>
  <c r="X95" i="36" s="1"/>
  <c r="Y95" i="33"/>
  <c r="Y95" i="36" s="1"/>
  <c r="Z95" i="33"/>
  <c r="Z95" i="36" s="1"/>
  <c r="AA95" i="33"/>
  <c r="AA95" i="36" s="1"/>
  <c r="AB95" i="33"/>
  <c r="AB95" i="36" s="1"/>
  <c r="AC95" i="33"/>
  <c r="AC95" i="36" s="1"/>
  <c r="AD95" i="33"/>
  <c r="AD95" i="36" s="1"/>
  <c r="AE95" i="33"/>
  <c r="AE95" i="36" s="1"/>
  <c r="B96" i="33"/>
  <c r="B96" i="36" s="1"/>
  <c r="C96" i="33"/>
  <c r="C96" i="36" s="1"/>
  <c r="D96" i="33"/>
  <c r="D96" i="36" s="1"/>
  <c r="E96" i="33"/>
  <c r="E96" i="36" s="1"/>
  <c r="F96" i="33"/>
  <c r="F96" i="36" s="1"/>
  <c r="G96" i="33"/>
  <c r="G96" i="36" s="1"/>
  <c r="H96" i="33"/>
  <c r="H96" i="36" s="1"/>
  <c r="I96" i="33"/>
  <c r="I96" i="36" s="1"/>
  <c r="J96" i="33"/>
  <c r="J96" i="36" s="1"/>
  <c r="K96" i="33"/>
  <c r="K96" i="36" s="1"/>
  <c r="L96" i="33"/>
  <c r="L96" i="36" s="1"/>
  <c r="M96" i="33"/>
  <c r="M96" i="36" s="1"/>
  <c r="N96" i="33"/>
  <c r="N96" i="36" s="1"/>
  <c r="O96" i="33"/>
  <c r="O96" i="36" s="1"/>
  <c r="P96" i="33"/>
  <c r="P96" i="36" s="1"/>
  <c r="Q96" i="33"/>
  <c r="Q96" i="36" s="1"/>
  <c r="R96" i="33"/>
  <c r="R96" i="36" s="1"/>
  <c r="S96" i="33"/>
  <c r="S96" i="36" s="1"/>
  <c r="T96" i="33"/>
  <c r="T96" i="36" s="1"/>
  <c r="U96" i="33"/>
  <c r="U96" i="36" s="1"/>
  <c r="V96" i="33"/>
  <c r="V96" i="36" s="1"/>
  <c r="W96" i="33"/>
  <c r="W96" i="36" s="1"/>
  <c r="X96" i="33"/>
  <c r="X96" i="36" s="1"/>
  <c r="Y96" i="33"/>
  <c r="Y96" i="36" s="1"/>
  <c r="Z96" i="33"/>
  <c r="Z96" i="36" s="1"/>
  <c r="AA96" i="33"/>
  <c r="AA96" i="36" s="1"/>
  <c r="AB96" i="33"/>
  <c r="AB96" i="36" s="1"/>
  <c r="AC96" i="33"/>
  <c r="AC96" i="36" s="1"/>
  <c r="AD96" i="33"/>
  <c r="AD96" i="36" s="1"/>
  <c r="AE96" i="33"/>
  <c r="AE96" i="36" s="1"/>
  <c r="B97" i="33"/>
  <c r="B97" i="36" s="1"/>
  <c r="C97" i="33"/>
  <c r="C97" i="36" s="1"/>
  <c r="D97" i="33"/>
  <c r="D97" i="36" s="1"/>
  <c r="E97" i="33"/>
  <c r="E97" i="36" s="1"/>
  <c r="F97" i="33"/>
  <c r="F97" i="36" s="1"/>
  <c r="G97" i="33"/>
  <c r="G97" i="36" s="1"/>
  <c r="H97" i="33"/>
  <c r="H97" i="36" s="1"/>
  <c r="I97" i="33"/>
  <c r="I97" i="36" s="1"/>
  <c r="J97" i="33"/>
  <c r="J97" i="36" s="1"/>
  <c r="K97" i="33"/>
  <c r="K97" i="36" s="1"/>
  <c r="L97" i="33"/>
  <c r="L97" i="36" s="1"/>
  <c r="M97" i="33"/>
  <c r="M97" i="36" s="1"/>
  <c r="N97" i="33"/>
  <c r="N97" i="36" s="1"/>
  <c r="O97" i="33"/>
  <c r="O97" i="36" s="1"/>
  <c r="P97" i="33"/>
  <c r="P97" i="36" s="1"/>
  <c r="Q97" i="33"/>
  <c r="Q97" i="36" s="1"/>
  <c r="R97" i="33"/>
  <c r="R97" i="36" s="1"/>
  <c r="S97" i="33"/>
  <c r="S97" i="36" s="1"/>
  <c r="T97" i="33"/>
  <c r="T97" i="36" s="1"/>
  <c r="U97" i="33"/>
  <c r="U97" i="36" s="1"/>
  <c r="V97" i="33"/>
  <c r="V97" i="36" s="1"/>
  <c r="W97" i="33"/>
  <c r="W97" i="36" s="1"/>
  <c r="X97" i="33"/>
  <c r="X97" i="36" s="1"/>
  <c r="Y97" i="33"/>
  <c r="Y97" i="36" s="1"/>
  <c r="Z97" i="33"/>
  <c r="Z97" i="36" s="1"/>
  <c r="AA97" i="33"/>
  <c r="AA97" i="36" s="1"/>
  <c r="AB97" i="33"/>
  <c r="AB97" i="36" s="1"/>
  <c r="AC97" i="33"/>
  <c r="AC97" i="36" s="1"/>
  <c r="AD97" i="33"/>
  <c r="AD97" i="36" s="1"/>
  <c r="AE97" i="33"/>
  <c r="AE97" i="36" s="1"/>
  <c r="B98" i="33"/>
  <c r="B98" i="36" s="1"/>
  <c r="C98" i="33"/>
  <c r="C98" i="36" s="1"/>
  <c r="D98" i="33"/>
  <c r="D98" i="36" s="1"/>
  <c r="E98" i="33"/>
  <c r="E98" i="36" s="1"/>
  <c r="F98" i="33"/>
  <c r="F98" i="36" s="1"/>
  <c r="G98" i="33"/>
  <c r="G98" i="36" s="1"/>
  <c r="H98" i="33"/>
  <c r="H98" i="36" s="1"/>
  <c r="I98" i="33"/>
  <c r="I98" i="36" s="1"/>
  <c r="J98" i="33"/>
  <c r="J98" i="36" s="1"/>
  <c r="K98" i="33"/>
  <c r="K98" i="36" s="1"/>
  <c r="L98" i="33"/>
  <c r="L98" i="36" s="1"/>
  <c r="M98" i="33"/>
  <c r="M98" i="36" s="1"/>
  <c r="N98" i="33"/>
  <c r="N98" i="36" s="1"/>
  <c r="O98" i="33"/>
  <c r="O98" i="36" s="1"/>
  <c r="P98" i="33"/>
  <c r="P98" i="36" s="1"/>
  <c r="Q98" i="33"/>
  <c r="Q98" i="36" s="1"/>
  <c r="R98" i="33"/>
  <c r="R98" i="36" s="1"/>
  <c r="S98" i="33"/>
  <c r="S98" i="36" s="1"/>
  <c r="T98" i="33"/>
  <c r="T98" i="36" s="1"/>
  <c r="U98" i="33"/>
  <c r="U98" i="36" s="1"/>
  <c r="V98" i="33"/>
  <c r="V98" i="36" s="1"/>
  <c r="W98" i="33"/>
  <c r="W98" i="36" s="1"/>
  <c r="X98" i="33"/>
  <c r="X98" i="36" s="1"/>
  <c r="Y98" i="33"/>
  <c r="Y98" i="36" s="1"/>
  <c r="Z98" i="33"/>
  <c r="Z98" i="36" s="1"/>
  <c r="AA98" i="33"/>
  <c r="AA98" i="36" s="1"/>
  <c r="AB98" i="33"/>
  <c r="AB98" i="36" s="1"/>
  <c r="AC98" i="33"/>
  <c r="AC98" i="36" s="1"/>
  <c r="AD98" i="33"/>
  <c r="AD98" i="36" s="1"/>
  <c r="AE98" i="33"/>
  <c r="AE98" i="36" s="1"/>
  <c r="B99" i="33"/>
  <c r="B99" i="36" s="1"/>
  <c r="C99" i="33"/>
  <c r="C99" i="36" s="1"/>
  <c r="D99" i="33"/>
  <c r="D99" i="36" s="1"/>
  <c r="E99" i="33"/>
  <c r="E99" i="36" s="1"/>
  <c r="F99" i="33"/>
  <c r="F99" i="36" s="1"/>
  <c r="G99" i="33"/>
  <c r="G99" i="36" s="1"/>
  <c r="H99" i="33"/>
  <c r="H99" i="36" s="1"/>
  <c r="I99" i="33"/>
  <c r="I99" i="36" s="1"/>
  <c r="J99" i="33"/>
  <c r="J99" i="36" s="1"/>
  <c r="K99" i="33"/>
  <c r="K99" i="36" s="1"/>
  <c r="L99" i="33"/>
  <c r="L99" i="36" s="1"/>
  <c r="M99" i="33"/>
  <c r="M99" i="36" s="1"/>
  <c r="N99" i="33"/>
  <c r="N99" i="36" s="1"/>
  <c r="O99" i="33"/>
  <c r="O99" i="36" s="1"/>
  <c r="P99" i="33"/>
  <c r="P99" i="36" s="1"/>
  <c r="Q99" i="33"/>
  <c r="Q99" i="36" s="1"/>
  <c r="R99" i="33"/>
  <c r="R99" i="36" s="1"/>
  <c r="S99" i="33"/>
  <c r="S99" i="36" s="1"/>
  <c r="T99" i="33"/>
  <c r="T99" i="36" s="1"/>
  <c r="U99" i="33"/>
  <c r="U99" i="36" s="1"/>
  <c r="V99" i="33"/>
  <c r="V99" i="36" s="1"/>
  <c r="W99" i="33"/>
  <c r="W99" i="36" s="1"/>
  <c r="X99" i="33"/>
  <c r="X99" i="36" s="1"/>
  <c r="Y99" i="33"/>
  <c r="Y99" i="36" s="1"/>
  <c r="Z99" i="33"/>
  <c r="Z99" i="36" s="1"/>
  <c r="AA99" i="33"/>
  <c r="AA99" i="36" s="1"/>
  <c r="AB99" i="33"/>
  <c r="AB99" i="36" s="1"/>
  <c r="AC99" i="33"/>
  <c r="AC99" i="36" s="1"/>
  <c r="AD99" i="33"/>
  <c r="AD99" i="36" s="1"/>
  <c r="AE99" i="33"/>
  <c r="AE99" i="36" s="1"/>
  <c r="B100" i="33"/>
  <c r="B100" i="36" s="1"/>
  <c r="C100" i="33"/>
  <c r="C100" i="36" s="1"/>
  <c r="D100" i="33"/>
  <c r="D100" i="36" s="1"/>
  <c r="E100" i="33"/>
  <c r="E100" i="36" s="1"/>
  <c r="F100" i="33"/>
  <c r="F100" i="36" s="1"/>
  <c r="G100" i="33"/>
  <c r="G100" i="36" s="1"/>
  <c r="H100" i="33"/>
  <c r="H100" i="36" s="1"/>
  <c r="I100" i="33"/>
  <c r="I100" i="36" s="1"/>
  <c r="J100" i="33"/>
  <c r="J100" i="36" s="1"/>
  <c r="K100" i="33"/>
  <c r="K100" i="36" s="1"/>
  <c r="L100" i="33"/>
  <c r="L100" i="36" s="1"/>
  <c r="M100" i="33"/>
  <c r="M100" i="36" s="1"/>
  <c r="N100" i="33"/>
  <c r="N100" i="36" s="1"/>
  <c r="O100" i="33"/>
  <c r="O100" i="36" s="1"/>
  <c r="P100" i="33"/>
  <c r="P100" i="36" s="1"/>
  <c r="Q100" i="33"/>
  <c r="Q100" i="36" s="1"/>
  <c r="R100" i="33"/>
  <c r="R100" i="36" s="1"/>
  <c r="S100" i="33"/>
  <c r="S100" i="36" s="1"/>
  <c r="T100" i="33"/>
  <c r="T100" i="36" s="1"/>
  <c r="U100" i="33"/>
  <c r="U100" i="36" s="1"/>
  <c r="V100" i="33"/>
  <c r="V100" i="36" s="1"/>
  <c r="W100" i="33"/>
  <c r="W100" i="36" s="1"/>
  <c r="X100" i="33"/>
  <c r="X100" i="36" s="1"/>
  <c r="Y100" i="33"/>
  <c r="Y100" i="36" s="1"/>
  <c r="Z100" i="33"/>
  <c r="Z100" i="36" s="1"/>
  <c r="AA100" i="33"/>
  <c r="AA100" i="36" s="1"/>
  <c r="AB100" i="33"/>
  <c r="AB100" i="36" s="1"/>
  <c r="AC100" i="33"/>
  <c r="AC100" i="36" s="1"/>
  <c r="AD100" i="33"/>
  <c r="AD100" i="36" s="1"/>
  <c r="AE100" i="33"/>
  <c r="AE100" i="36" s="1"/>
  <c r="AE2" i="33"/>
  <c r="AE2" i="36" s="1"/>
  <c r="AD2" i="33"/>
  <c r="AD2" i="36" s="1"/>
  <c r="AC2" i="33"/>
  <c r="AC2" i="36" s="1"/>
  <c r="AB2" i="33"/>
  <c r="AB2" i="36" s="1"/>
  <c r="AA2" i="33"/>
  <c r="AA2" i="36" s="1"/>
  <c r="Z2" i="33"/>
  <c r="Z2" i="36" s="1"/>
  <c r="Y2" i="33"/>
  <c r="Y2" i="36" s="1"/>
  <c r="X2" i="33"/>
  <c r="X2" i="36" s="1"/>
  <c r="W2" i="33"/>
  <c r="W2" i="36" s="1"/>
  <c r="V2" i="33"/>
  <c r="V2" i="36" s="1"/>
  <c r="U2" i="33"/>
  <c r="U2" i="36" s="1"/>
  <c r="T2" i="33"/>
  <c r="T2" i="36" s="1"/>
  <c r="S2" i="33"/>
  <c r="S2" i="36" s="1"/>
  <c r="R2" i="33"/>
  <c r="R2" i="36" s="1"/>
  <c r="Q2" i="33"/>
  <c r="Q2" i="36" s="1"/>
  <c r="P2" i="33"/>
  <c r="P2" i="36" s="1"/>
  <c r="O2" i="33"/>
  <c r="O2" i="36" s="1"/>
  <c r="N2" i="33"/>
  <c r="N2" i="36" s="1"/>
  <c r="M2" i="33"/>
  <c r="M2" i="36" s="1"/>
  <c r="L2" i="33"/>
  <c r="L2" i="36" s="1"/>
  <c r="K2" i="33"/>
  <c r="K2" i="36" s="1"/>
  <c r="J2" i="33"/>
  <c r="J2" i="36" s="1"/>
  <c r="I2" i="33"/>
  <c r="I2" i="36" s="1"/>
  <c r="H2" i="33"/>
  <c r="H2" i="36" s="1"/>
  <c r="G2" i="33"/>
  <c r="G2" i="36" s="1"/>
  <c r="F2" i="33"/>
  <c r="F2" i="36" s="1"/>
  <c r="E2" i="33"/>
  <c r="E2" i="36" s="1"/>
  <c r="D2" i="33"/>
  <c r="D2" i="36" s="1"/>
  <c r="C2" i="33"/>
  <c r="C2" i="36" s="1"/>
  <c r="B2" i="33"/>
  <c r="B2" i="36" s="1"/>
  <c r="D1" i="33"/>
  <c r="E1" i="33" s="1"/>
  <c r="F1" i="33" s="1"/>
  <c r="G1" i="33" s="1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X1" i="33" s="1"/>
  <c r="Y1" i="33" s="1"/>
  <c r="Z1" i="33" s="1"/>
  <c r="AA1" i="33" s="1"/>
  <c r="AB1" i="33" s="1"/>
  <c r="AC1" i="33" s="1"/>
  <c r="AD1" i="33" s="1"/>
  <c r="AE1" i="33" s="1"/>
  <c r="AF1" i="33" s="1"/>
  <c r="AG1" i="33" s="1"/>
  <c r="AH1" i="33" s="1"/>
  <c r="AI1" i="33" s="1"/>
  <c r="AJ1" i="33" s="1"/>
  <c r="AK1" i="33" s="1"/>
  <c r="AL1" i="33" s="1"/>
  <c r="AM1" i="33" s="1"/>
  <c r="AN1" i="33" s="1"/>
  <c r="AO1" i="33" s="1"/>
  <c r="C1" i="33"/>
  <c r="A3" i="33"/>
  <c r="A4" i="33" s="1"/>
  <c r="A5" i="33" s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3" i="32"/>
  <c r="A4" i="32" s="1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D7" i="30"/>
  <c r="C18" i="30"/>
  <c r="C10" i="30" s="1"/>
  <c r="C19" i="30"/>
  <c r="C11" i="30" s="1"/>
  <c r="C20" i="30"/>
  <c r="C12" i="30" s="1"/>
  <c r="C21" i="30"/>
  <c r="C17" i="30"/>
  <c r="C9" i="30" s="1"/>
  <c r="E79" i="30"/>
  <c r="E80" i="30" s="1"/>
  <c r="E81" i="30" s="1"/>
  <c r="E82" i="30" s="1"/>
  <c r="E83" i="30" s="1"/>
  <c r="E84" i="30" s="1"/>
  <c r="E85" i="30" s="1"/>
  <c r="E86" i="30" s="1"/>
  <c r="E87" i="30" s="1"/>
  <c r="E88" i="30" s="1"/>
  <c r="E89" i="30" s="1"/>
  <c r="E90" i="30" s="1"/>
  <c r="E91" i="30" s="1"/>
  <c r="E92" i="30" s="1"/>
  <c r="E93" i="30" s="1"/>
  <c r="E94" i="30" s="1"/>
  <c r="E95" i="30" s="1"/>
  <c r="E96" i="30" s="1"/>
  <c r="E97" i="30" s="1"/>
  <c r="E98" i="30" s="1"/>
  <c r="E99" i="30" s="1"/>
  <c r="E100" i="30" s="1"/>
  <c r="E101" i="30" s="1"/>
  <c r="E102" i="30" s="1"/>
  <c r="E103" i="30" s="1"/>
  <c r="E104" i="30" s="1"/>
  <c r="E105" i="30" s="1"/>
  <c r="E106" i="30" s="1"/>
  <c r="E107" i="30" s="1"/>
  <c r="E60" i="30"/>
  <c r="E61" i="30" s="1"/>
  <c r="E62" i="30" s="1"/>
  <c r="E63" i="30" s="1"/>
  <c r="E64" i="30" s="1"/>
  <c r="E65" i="30" s="1"/>
  <c r="E66" i="30" s="1"/>
  <c r="E67" i="30" s="1"/>
  <c r="E68" i="30" s="1"/>
  <c r="E69" i="30" s="1"/>
  <c r="E70" i="30" s="1"/>
  <c r="E71" i="30" s="1"/>
  <c r="E72" i="30" s="1"/>
  <c r="E73" i="30" s="1"/>
  <c r="E74" i="30" s="1"/>
  <c r="E75" i="30" s="1"/>
  <c r="E76" i="30" s="1"/>
  <c r="E77" i="30" s="1"/>
  <c r="E59" i="30"/>
  <c r="E24" i="30"/>
  <c r="E25" i="30" s="1"/>
  <c r="E26" i="30" s="1"/>
  <c r="E27" i="30" s="1"/>
  <c r="E28" i="30" s="1"/>
  <c r="E29" i="30" s="1"/>
  <c r="E30" i="30" s="1"/>
  <c r="E31" i="30" s="1"/>
  <c r="E32" i="30" s="1"/>
  <c r="E33" i="30" s="1"/>
  <c r="E34" i="30" s="1"/>
  <c r="E35" i="30" s="1"/>
  <c r="E36" i="30" s="1"/>
  <c r="E37" i="30" s="1"/>
  <c r="E38" i="30" s="1"/>
  <c r="E39" i="30" s="1"/>
  <c r="E40" i="30" s="1"/>
  <c r="E41" i="30" s="1"/>
  <c r="E42" i="30" s="1"/>
  <c r="E43" i="30" s="1"/>
  <c r="E44" i="30" s="1"/>
  <c r="E45" i="30" s="1"/>
  <c r="E46" i="30" s="1"/>
  <c r="E47" i="30" s="1"/>
  <c r="E48" i="30" s="1"/>
  <c r="E49" i="30" s="1"/>
  <c r="E50" i="30" s="1"/>
  <c r="E51" i="30" s="1"/>
  <c r="E52" i="30" s="1"/>
  <c r="E53" i="30" s="1"/>
  <c r="E54" i="30" s="1"/>
  <c r="E55" i="30" s="1"/>
  <c r="E56" i="30" s="1"/>
  <c r="E57" i="30" s="1"/>
  <c r="E14" i="30"/>
  <c r="E15" i="30" s="1"/>
  <c r="E16" i="30" s="1"/>
  <c r="E17" i="30" s="1"/>
  <c r="E18" i="30" s="1"/>
  <c r="E19" i="30" s="1"/>
  <c r="E20" i="30" s="1"/>
  <c r="E21" i="30" s="1"/>
  <c r="E22" i="30" s="1"/>
  <c r="E10" i="30"/>
  <c r="E11" i="30" s="1"/>
  <c r="E12" i="30" s="1"/>
  <c r="D10" i="30"/>
  <c r="I10" i="30" s="1"/>
  <c r="I9" i="30"/>
  <c r="B7" i="6"/>
  <c r="C1" i="27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X1" i="27" s="1"/>
  <c r="Y1" i="27" s="1"/>
  <c r="Z1" i="27" s="1"/>
  <c r="AA1" i="27" s="1"/>
  <c r="AB1" i="27" s="1"/>
  <c r="AC1" i="27" s="1"/>
  <c r="AD1" i="27" s="1"/>
  <c r="AE1" i="27" s="1"/>
  <c r="AF1" i="27" s="1"/>
  <c r="AG1" i="27" s="1"/>
  <c r="AH1" i="27" s="1"/>
  <c r="AI1" i="27" s="1"/>
  <c r="AJ1" i="27" s="1"/>
  <c r="AK1" i="27" s="1"/>
  <c r="AL1" i="27" s="1"/>
  <c r="AM1" i="27" s="1"/>
  <c r="AN1" i="27" s="1"/>
  <c r="AO1" i="27" s="1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F10" i="30" l="1"/>
  <c r="F11" i="30"/>
  <c r="F9" i="30"/>
  <c r="F12" i="30"/>
  <c r="F60" i="30"/>
  <c r="F68" i="30"/>
  <c r="F76" i="30"/>
  <c r="F61" i="30"/>
  <c r="F69" i="30"/>
  <c r="F77" i="30"/>
  <c r="F62" i="30"/>
  <c r="F70" i="30"/>
  <c r="F58" i="30"/>
  <c r="F65" i="30"/>
  <c r="F73" i="30"/>
  <c r="F59" i="30"/>
  <c r="F67" i="30"/>
  <c r="F75" i="30"/>
  <c r="F63" i="30"/>
  <c r="F64" i="30"/>
  <c r="F66" i="30"/>
  <c r="F71" i="30"/>
  <c r="F72" i="30"/>
  <c r="F74" i="30"/>
  <c r="F29" i="30"/>
  <c r="F37" i="30"/>
  <c r="F45" i="30"/>
  <c r="F53" i="30"/>
  <c r="F30" i="30"/>
  <c r="F38" i="30"/>
  <c r="F46" i="30"/>
  <c r="F54" i="30"/>
  <c r="F31" i="30"/>
  <c r="F39" i="30"/>
  <c r="F47" i="30"/>
  <c r="F55" i="30"/>
  <c r="F26" i="30"/>
  <c r="F34" i="30"/>
  <c r="F42" i="30"/>
  <c r="F50" i="30"/>
  <c r="F23" i="30"/>
  <c r="F28" i="30"/>
  <c r="F36" i="30"/>
  <c r="F44" i="30"/>
  <c r="F52" i="30"/>
  <c r="F25" i="30"/>
  <c r="F48" i="30"/>
  <c r="F27" i="30"/>
  <c r="F49" i="30"/>
  <c r="F32" i="30"/>
  <c r="F51" i="30"/>
  <c r="F33" i="30"/>
  <c r="F56" i="30"/>
  <c r="F35" i="30"/>
  <c r="F57" i="30"/>
  <c r="F43" i="30"/>
  <c r="F24" i="30"/>
  <c r="F40" i="30"/>
  <c r="F41" i="30"/>
  <c r="F15" i="30"/>
  <c r="F13" i="30"/>
  <c r="F16" i="30"/>
  <c r="F14" i="30"/>
  <c r="F17" i="30"/>
  <c r="F21" i="30"/>
  <c r="F18" i="30"/>
  <c r="F19" i="30"/>
  <c r="F20" i="30"/>
  <c r="F22" i="30"/>
  <c r="K6" i="15"/>
  <c r="C13" i="30"/>
  <c r="D11" i="30"/>
  <c r="F86" i="30" l="1"/>
  <c r="F94" i="30"/>
  <c r="F102" i="30"/>
  <c r="F79" i="30"/>
  <c r="F87" i="30"/>
  <c r="F95" i="30"/>
  <c r="F103" i="30"/>
  <c r="F80" i="30"/>
  <c r="F88" i="30"/>
  <c r="F96" i="30"/>
  <c r="F104" i="30"/>
  <c r="F81" i="30"/>
  <c r="F82" i="30"/>
  <c r="F83" i="30"/>
  <c r="F91" i="30"/>
  <c r="F99" i="30"/>
  <c r="F107" i="30"/>
  <c r="F84" i="30"/>
  <c r="F85" i="30"/>
  <c r="F93" i="30"/>
  <c r="F101" i="30"/>
  <c r="F89" i="30"/>
  <c r="F78" i="30"/>
  <c r="F90" i="30"/>
  <c r="F92" i="30"/>
  <c r="F97" i="30"/>
  <c r="F98" i="30"/>
  <c r="F100" i="30"/>
  <c r="F105" i="30"/>
  <c r="F106" i="30"/>
  <c r="K7" i="15"/>
  <c r="I11" i="30"/>
  <c r="D12" i="30"/>
  <c r="D32" i="24"/>
  <c r="C32" i="24"/>
  <c r="C3" i="24"/>
  <c r="D3" i="24"/>
  <c r="E3" i="24"/>
  <c r="F3" i="24"/>
  <c r="G3" i="24"/>
  <c r="C4" i="24"/>
  <c r="D4" i="24"/>
  <c r="E4" i="24"/>
  <c r="F4" i="24"/>
  <c r="G4" i="24"/>
  <c r="C5" i="24"/>
  <c r="D5" i="24"/>
  <c r="E5" i="24"/>
  <c r="F5" i="24"/>
  <c r="G5" i="24"/>
  <c r="C6" i="24"/>
  <c r="D6" i="24"/>
  <c r="E6" i="24"/>
  <c r="F6" i="24"/>
  <c r="G6" i="24"/>
  <c r="C7" i="24"/>
  <c r="D7" i="24"/>
  <c r="E7" i="24"/>
  <c r="F7" i="24"/>
  <c r="G7" i="24"/>
  <c r="C8" i="24"/>
  <c r="D8" i="24"/>
  <c r="E8" i="24"/>
  <c r="F8" i="24"/>
  <c r="G8" i="24"/>
  <c r="C9" i="24"/>
  <c r="D9" i="24"/>
  <c r="E9" i="24"/>
  <c r="F9" i="24"/>
  <c r="G9" i="24"/>
  <c r="C10" i="24"/>
  <c r="D10" i="24"/>
  <c r="E10" i="24"/>
  <c r="F10" i="24"/>
  <c r="G10" i="24"/>
  <c r="C11" i="24"/>
  <c r="D11" i="24"/>
  <c r="E11" i="24"/>
  <c r="F11" i="24"/>
  <c r="G11" i="24"/>
  <c r="C12" i="24"/>
  <c r="D12" i="24"/>
  <c r="E12" i="24"/>
  <c r="F12" i="24"/>
  <c r="G12" i="24"/>
  <c r="C13" i="24"/>
  <c r="D13" i="24"/>
  <c r="E13" i="24"/>
  <c r="F13" i="24"/>
  <c r="G13" i="24"/>
  <c r="C14" i="24"/>
  <c r="D14" i="24"/>
  <c r="E14" i="24"/>
  <c r="F14" i="24"/>
  <c r="G14" i="24"/>
  <c r="C15" i="24"/>
  <c r="D15" i="24"/>
  <c r="E15" i="24"/>
  <c r="F15" i="24"/>
  <c r="G15" i="24"/>
  <c r="C16" i="24"/>
  <c r="D16" i="24"/>
  <c r="E16" i="24"/>
  <c r="F16" i="24"/>
  <c r="G16" i="24"/>
  <c r="C17" i="24"/>
  <c r="D17" i="24"/>
  <c r="E17" i="24"/>
  <c r="F17" i="24"/>
  <c r="G17" i="24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C26" i="24"/>
  <c r="D26" i="24"/>
  <c r="E26" i="24"/>
  <c r="F26" i="24"/>
  <c r="G26" i="24"/>
  <c r="C27" i="24"/>
  <c r="D27" i="24"/>
  <c r="E27" i="24"/>
  <c r="F27" i="24"/>
  <c r="G27" i="24"/>
  <c r="C28" i="24"/>
  <c r="D28" i="24"/>
  <c r="E28" i="24"/>
  <c r="F28" i="24"/>
  <c r="G28" i="24"/>
  <c r="C29" i="24"/>
  <c r="D29" i="24"/>
  <c r="E29" i="24"/>
  <c r="F29" i="24"/>
  <c r="G29" i="24"/>
  <c r="C30" i="24"/>
  <c r="D30" i="24"/>
  <c r="E30" i="24"/>
  <c r="F30" i="24"/>
  <c r="G30" i="24"/>
  <c r="C31" i="24"/>
  <c r="D31" i="24"/>
  <c r="E31" i="24"/>
  <c r="F31" i="24"/>
  <c r="G31" i="24"/>
  <c r="E32" i="24"/>
  <c r="F32" i="24"/>
  <c r="G32" i="24"/>
  <c r="C33" i="24"/>
  <c r="D33" i="24"/>
  <c r="E33" i="24"/>
  <c r="F33" i="24"/>
  <c r="G33" i="24"/>
  <c r="C34" i="24"/>
  <c r="D34" i="24"/>
  <c r="E34" i="24"/>
  <c r="F34" i="24"/>
  <c r="G34" i="24"/>
  <c r="C35" i="24"/>
  <c r="D35" i="24"/>
  <c r="E35" i="24"/>
  <c r="F35" i="24"/>
  <c r="G35" i="24"/>
  <c r="C36" i="24"/>
  <c r="D36" i="24"/>
  <c r="E36" i="24"/>
  <c r="F36" i="24"/>
  <c r="G36" i="24"/>
  <c r="C37" i="24"/>
  <c r="D37" i="24"/>
  <c r="E37" i="24"/>
  <c r="F37" i="24"/>
  <c r="G37" i="24"/>
  <c r="C38" i="24"/>
  <c r="D38" i="24"/>
  <c r="E38" i="24"/>
  <c r="F38" i="24"/>
  <c r="G38" i="24"/>
  <c r="C39" i="24"/>
  <c r="D39" i="24"/>
  <c r="E39" i="24"/>
  <c r="F39" i="24"/>
  <c r="G39" i="24"/>
  <c r="C40" i="24"/>
  <c r="D40" i="24"/>
  <c r="E40" i="24"/>
  <c r="F40" i="24"/>
  <c r="G40" i="24"/>
  <c r="C41" i="24"/>
  <c r="D41" i="24"/>
  <c r="E41" i="24"/>
  <c r="F41" i="24"/>
  <c r="G41" i="24"/>
  <c r="C42" i="24"/>
  <c r="D42" i="24"/>
  <c r="E42" i="24"/>
  <c r="F42" i="24"/>
  <c r="G42" i="24"/>
  <c r="C43" i="24"/>
  <c r="D43" i="24"/>
  <c r="E43" i="24"/>
  <c r="F43" i="24"/>
  <c r="G43" i="24"/>
  <c r="C44" i="24"/>
  <c r="D44" i="24"/>
  <c r="E44" i="24"/>
  <c r="F44" i="24"/>
  <c r="G44" i="24"/>
  <c r="C45" i="24"/>
  <c r="D45" i="24"/>
  <c r="E45" i="24"/>
  <c r="F45" i="24"/>
  <c r="G45" i="24"/>
  <c r="C46" i="24"/>
  <c r="D46" i="24"/>
  <c r="E46" i="24"/>
  <c r="F46" i="24"/>
  <c r="G46" i="24"/>
  <c r="C47" i="24"/>
  <c r="D47" i="24"/>
  <c r="E47" i="24"/>
  <c r="F47" i="24"/>
  <c r="G47" i="24"/>
  <c r="C48" i="24"/>
  <c r="D48" i="24"/>
  <c r="E48" i="24"/>
  <c r="F48" i="24"/>
  <c r="G48" i="24"/>
  <c r="C49" i="24"/>
  <c r="D49" i="24"/>
  <c r="E49" i="24"/>
  <c r="F49" i="24"/>
  <c r="G49" i="24"/>
  <c r="C50" i="24"/>
  <c r="D50" i="24"/>
  <c r="E50" i="24"/>
  <c r="F50" i="24"/>
  <c r="G50" i="24"/>
  <c r="C51" i="24"/>
  <c r="D51" i="24"/>
  <c r="E51" i="24"/>
  <c r="F51" i="24"/>
  <c r="G51" i="24"/>
  <c r="C52" i="24"/>
  <c r="D52" i="24"/>
  <c r="E52" i="24"/>
  <c r="F52" i="24"/>
  <c r="G52" i="24"/>
  <c r="C53" i="24"/>
  <c r="D53" i="24"/>
  <c r="E53" i="24"/>
  <c r="F53" i="24"/>
  <c r="G53" i="24"/>
  <c r="C54" i="24"/>
  <c r="D54" i="24"/>
  <c r="E54" i="24"/>
  <c r="F54" i="24"/>
  <c r="G54" i="24"/>
  <c r="C55" i="24"/>
  <c r="D55" i="24"/>
  <c r="E55" i="24"/>
  <c r="F55" i="24"/>
  <c r="G55" i="24"/>
  <c r="C56" i="24"/>
  <c r="D56" i="24"/>
  <c r="E56" i="24"/>
  <c r="F56" i="24"/>
  <c r="G56" i="24"/>
  <c r="C57" i="24"/>
  <c r="D57" i="24"/>
  <c r="E57" i="24"/>
  <c r="F57" i="24"/>
  <c r="G57" i="24"/>
  <c r="C58" i="24"/>
  <c r="D58" i="24"/>
  <c r="E58" i="24"/>
  <c r="F58" i="24"/>
  <c r="G58" i="24"/>
  <c r="C59" i="24"/>
  <c r="D59" i="24"/>
  <c r="E59" i="24"/>
  <c r="F59" i="24"/>
  <c r="G59" i="24"/>
  <c r="C60" i="24"/>
  <c r="D60" i="24"/>
  <c r="E60" i="24"/>
  <c r="F60" i="24"/>
  <c r="G60" i="24"/>
  <c r="C61" i="24"/>
  <c r="D61" i="24"/>
  <c r="E61" i="24"/>
  <c r="F61" i="24"/>
  <c r="G61" i="24"/>
  <c r="C62" i="24"/>
  <c r="D62" i="24"/>
  <c r="E62" i="24"/>
  <c r="F62" i="24"/>
  <c r="G62" i="24"/>
  <c r="C63" i="24"/>
  <c r="D63" i="24"/>
  <c r="E63" i="24"/>
  <c r="F63" i="24"/>
  <c r="G63" i="24"/>
  <c r="C64" i="24"/>
  <c r="D64" i="24"/>
  <c r="E64" i="24"/>
  <c r="F64" i="24"/>
  <c r="G64" i="24"/>
  <c r="C65" i="24"/>
  <c r="D65" i="24"/>
  <c r="E65" i="24"/>
  <c r="F65" i="24"/>
  <c r="G65" i="24"/>
  <c r="C66" i="24"/>
  <c r="D66" i="24"/>
  <c r="E66" i="24"/>
  <c r="F66" i="24"/>
  <c r="G66" i="24"/>
  <c r="C67" i="24"/>
  <c r="D67" i="24"/>
  <c r="E67" i="24"/>
  <c r="F67" i="24"/>
  <c r="G67" i="24"/>
  <c r="C68" i="24"/>
  <c r="D68" i="24"/>
  <c r="E68" i="24"/>
  <c r="F68" i="24"/>
  <c r="G68" i="24"/>
  <c r="C69" i="24"/>
  <c r="D69" i="24"/>
  <c r="E69" i="24"/>
  <c r="F69" i="24"/>
  <c r="G69" i="24"/>
  <c r="C70" i="24"/>
  <c r="D70" i="24"/>
  <c r="E70" i="24"/>
  <c r="F70" i="24"/>
  <c r="G70" i="24"/>
  <c r="C71" i="24"/>
  <c r="D71" i="24"/>
  <c r="E71" i="24"/>
  <c r="F71" i="24"/>
  <c r="G71" i="24"/>
  <c r="C72" i="24"/>
  <c r="D72" i="24"/>
  <c r="E72" i="24"/>
  <c r="F72" i="24"/>
  <c r="G72" i="24"/>
  <c r="C73" i="24"/>
  <c r="D73" i="24"/>
  <c r="E73" i="24"/>
  <c r="F73" i="24"/>
  <c r="G73" i="24"/>
  <c r="C74" i="24"/>
  <c r="D74" i="24"/>
  <c r="E74" i="24"/>
  <c r="F74" i="24"/>
  <c r="G74" i="24"/>
  <c r="C75" i="24"/>
  <c r="D75" i="24"/>
  <c r="E75" i="24"/>
  <c r="F75" i="24"/>
  <c r="G75" i="24"/>
  <c r="C76" i="24"/>
  <c r="D76" i="24"/>
  <c r="E76" i="24"/>
  <c r="F76" i="24"/>
  <c r="G76" i="24"/>
  <c r="C77" i="24"/>
  <c r="D77" i="24"/>
  <c r="E77" i="24"/>
  <c r="F77" i="24"/>
  <c r="G77" i="24"/>
  <c r="C78" i="24"/>
  <c r="D78" i="24"/>
  <c r="E78" i="24"/>
  <c r="F78" i="24"/>
  <c r="G78" i="24"/>
  <c r="C79" i="24"/>
  <c r="D79" i="24"/>
  <c r="E79" i="24"/>
  <c r="F79" i="24"/>
  <c r="G79" i="24"/>
  <c r="C80" i="24"/>
  <c r="D80" i="24"/>
  <c r="E80" i="24"/>
  <c r="F80" i="24"/>
  <c r="G80" i="24"/>
  <c r="C81" i="24"/>
  <c r="D81" i="24"/>
  <c r="E81" i="24"/>
  <c r="F81" i="24"/>
  <c r="G81" i="24"/>
  <c r="C82" i="24"/>
  <c r="D82" i="24"/>
  <c r="E82" i="24"/>
  <c r="F82" i="24"/>
  <c r="G82" i="24"/>
  <c r="C83" i="24"/>
  <c r="D83" i="24"/>
  <c r="E83" i="24"/>
  <c r="F83" i="24"/>
  <c r="G83" i="24"/>
  <c r="C84" i="24"/>
  <c r="D84" i="24"/>
  <c r="E84" i="24"/>
  <c r="F84" i="24"/>
  <c r="G84" i="24"/>
  <c r="C85" i="24"/>
  <c r="D85" i="24"/>
  <c r="E85" i="24"/>
  <c r="F85" i="24"/>
  <c r="G85" i="24"/>
  <c r="C86" i="24"/>
  <c r="D86" i="24"/>
  <c r="E86" i="24"/>
  <c r="F86" i="24"/>
  <c r="G86" i="24"/>
  <c r="C87" i="24"/>
  <c r="D87" i="24"/>
  <c r="E87" i="24"/>
  <c r="F87" i="24"/>
  <c r="G87" i="24"/>
  <c r="C88" i="24"/>
  <c r="D88" i="24"/>
  <c r="E88" i="24"/>
  <c r="F88" i="24"/>
  <c r="G88" i="24"/>
  <c r="C89" i="24"/>
  <c r="D89" i="24"/>
  <c r="E89" i="24"/>
  <c r="F89" i="24"/>
  <c r="G89" i="24"/>
  <c r="C90" i="24"/>
  <c r="D90" i="24"/>
  <c r="E90" i="24"/>
  <c r="F90" i="24"/>
  <c r="G90" i="24"/>
  <c r="C91" i="24"/>
  <c r="D91" i="24"/>
  <c r="E91" i="24"/>
  <c r="F91" i="24"/>
  <c r="G91" i="24"/>
  <c r="G2" i="24"/>
  <c r="F2" i="24"/>
  <c r="E2" i="24"/>
  <c r="D2" i="24"/>
  <c r="C2" i="24"/>
  <c r="A3" i="24"/>
  <c r="B3" i="24"/>
  <c r="A4" i="24"/>
  <c r="B4" i="24"/>
  <c r="A5" i="24"/>
  <c r="B5" i="24"/>
  <c r="A6" i="24"/>
  <c r="B6" i="24"/>
  <c r="A7" i="24"/>
  <c r="B7" i="24"/>
  <c r="A8" i="24"/>
  <c r="B8" i="24"/>
  <c r="A9" i="24"/>
  <c r="B9" i="24"/>
  <c r="A10" i="24"/>
  <c r="B10" i="24"/>
  <c r="A11" i="24"/>
  <c r="B11" i="24"/>
  <c r="A12" i="24"/>
  <c r="B12" i="24"/>
  <c r="A13" i="24"/>
  <c r="B13" i="24"/>
  <c r="A14" i="24"/>
  <c r="B14" i="24"/>
  <c r="A15" i="24"/>
  <c r="B15" i="24"/>
  <c r="A16" i="24"/>
  <c r="B16" i="24"/>
  <c r="A17" i="24"/>
  <c r="B17" i="24"/>
  <c r="A18" i="24"/>
  <c r="B18" i="24"/>
  <c r="A19" i="24"/>
  <c r="B19" i="24"/>
  <c r="A20" i="24"/>
  <c r="B20" i="24"/>
  <c r="A21" i="24"/>
  <c r="B21" i="24"/>
  <c r="A22" i="24"/>
  <c r="B22" i="24"/>
  <c r="A23" i="24"/>
  <c r="B23" i="24"/>
  <c r="A24" i="24"/>
  <c r="B24" i="24"/>
  <c r="A25" i="24"/>
  <c r="B25" i="24"/>
  <c r="A26" i="24"/>
  <c r="B26" i="24"/>
  <c r="A27" i="24"/>
  <c r="B27" i="24"/>
  <c r="A28" i="24"/>
  <c r="B28" i="24"/>
  <c r="A29" i="24"/>
  <c r="B29" i="24"/>
  <c r="A30" i="24"/>
  <c r="B30" i="24"/>
  <c r="A31" i="24"/>
  <c r="B31" i="24"/>
  <c r="A32" i="24"/>
  <c r="B32" i="24"/>
  <c r="A33" i="24"/>
  <c r="B33" i="24"/>
  <c r="A34" i="24"/>
  <c r="B34" i="24"/>
  <c r="A35" i="24"/>
  <c r="B35" i="24"/>
  <c r="A36" i="24"/>
  <c r="B36" i="24"/>
  <c r="A37" i="24"/>
  <c r="B37" i="24"/>
  <c r="A38" i="24"/>
  <c r="B38" i="24"/>
  <c r="A39" i="24"/>
  <c r="B39" i="24"/>
  <c r="A40" i="24"/>
  <c r="B40" i="24"/>
  <c r="A41" i="24"/>
  <c r="B41" i="24"/>
  <c r="A42" i="24"/>
  <c r="B42" i="24"/>
  <c r="A43" i="24"/>
  <c r="B43" i="24"/>
  <c r="A44" i="24"/>
  <c r="B44" i="24"/>
  <c r="A45" i="24"/>
  <c r="B45" i="24"/>
  <c r="A46" i="24"/>
  <c r="B46" i="24"/>
  <c r="A47" i="24"/>
  <c r="B47" i="24"/>
  <c r="A48" i="24"/>
  <c r="B48" i="24"/>
  <c r="A49" i="24"/>
  <c r="B49" i="24"/>
  <c r="A50" i="24"/>
  <c r="B50" i="24"/>
  <c r="A51" i="24"/>
  <c r="B51" i="24"/>
  <c r="A52" i="24"/>
  <c r="B52" i="24"/>
  <c r="A53" i="24"/>
  <c r="B53" i="24"/>
  <c r="A54" i="24"/>
  <c r="B54" i="24"/>
  <c r="A55" i="24"/>
  <c r="B55" i="24"/>
  <c r="A56" i="24"/>
  <c r="B56" i="24"/>
  <c r="A57" i="24"/>
  <c r="B57" i="24"/>
  <c r="A58" i="24"/>
  <c r="B58" i="24"/>
  <c r="A59" i="24"/>
  <c r="B59" i="24"/>
  <c r="A60" i="24"/>
  <c r="B60" i="24"/>
  <c r="A61" i="24"/>
  <c r="B61" i="24"/>
  <c r="A62" i="24"/>
  <c r="B62" i="24"/>
  <c r="A63" i="24"/>
  <c r="B63" i="24"/>
  <c r="A64" i="24"/>
  <c r="B64" i="24"/>
  <c r="A65" i="24"/>
  <c r="B65" i="24"/>
  <c r="A66" i="24"/>
  <c r="B66" i="24"/>
  <c r="A67" i="24"/>
  <c r="B67" i="24"/>
  <c r="A68" i="24"/>
  <c r="B68" i="24"/>
  <c r="A69" i="24"/>
  <c r="B69" i="24"/>
  <c r="A70" i="24"/>
  <c r="B70" i="24"/>
  <c r="A71" i="24"/>
  <c r="B71" i="24"/>
  <c r="A72" i="24"/>
  <c r="B72" i="24"/>
  <c r="A73" i="24"/>
  <c r="B73" i="24"/>
  <c r="A74" i="24"/>
  <c r="B74" i="24"/>
  <c r="A75" i="24"/>
  <c r="B75" i="24"/>
  <c r="A76" i="24"/>
  <c r="B76" i="24"/>
  <c r="A77" i="24"/>
  <c r="B77" i="24"/>
  <c r="A78" i="24"/>
  <c r="B78" i="24"/>
  <c r="A79" i="24"/>
  <c r="B79" i="24"/>
  <c r="A80" i="24"/>
  <c r="B80" i="24"/>
  <c r="A81" i="24"/>
  <c r="B81" i="24"/>
  <c r="A82" i="24"/>
  <c r="B82" i="24"/>
  <c r="A83" i="24"/>
  <c r="B83" i="24"/>
  <c r="A84" i="24"/>
  <c r="B84" i="24"/>
  <c r="A85" i="24"/>
  <c r="B85" i="24"/>
  <c r="A86" i="24"/>
  <c r="B86" i="24"/>
  <c r="A87" i="24"/>
  <c r="B87" i="24"/>
  <c r="A88" i="24"/>
  <c r="B88" i="24"/>
  <c r="A89" i="24"/>
  <c r="B89" i="24"/>
  <c r="A90" i="24"/>
  <c r="B90" i="24"/>
  <c r="A91" i="24"/>
  <c r="B91" i="24"/>
  <c r="B2" i="24"/>
  <c r="A2" i="24"/>
  <c r="K8" i="15" l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B20" i="30"/>
  <c r="B12" i="30" s="1"/>
  <c r="I12" i="30"/>
  <c r="D13" i="30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AB4" i="21"/>
  <c r="AC4" i="21"/>
  <c r="AD4" i="21"/>
  <c r="AE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B7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/>
  <c r="AE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AD30" i="21"/>
  <c r="AE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/>
  <c r="AD37" i="21"/>
  <c r="AE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/>
  <c r="AD38" i="21"/>
  <c r="AE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X44" i="21"/>
  <c r="Y44" i="21"/>
  <c r="Z44" i="21"/>
  <c r="AA44" i="21"/>
  <c r="AB44" i="21"/>
  <c r="AC44" i="21"/>
  <c r="AD44" i="21"/>
  <c r="AE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X46" i="21"/>
  <c r="Y46" i="21"/>
  <c r="Z46" i="21"/>
  <c r="AA46" i="21"/>
  <c r="AB46" i="21"/>
  <c r="AC46" i="21"/>
  <c r="AD46" i="21"/>
  <c r="AE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AB48" i="21"/>
  <c r="AC48" i="21"/>
  <c r="AD48" i="21"/>
  <c r="AE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AB50" i="21"/>
  <c r="AC50" i="21"/>
  <c r="AD50" i="21"/>
  <c r="AE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AB52" i="21"/>
  <c r="AC52" i="21"/>
  <c r="AD52" i="21"/>
  <c r="AE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AC53" i="21"/>
  <c r="AD53" i="21"/>
  <c r="AE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X57" i="21"/>
  <c r="Y57" i="21"/>
  <c r="Z57" i="21"/>
  <c r="AA57" i="21"/>
  <c r="AB57" i="21"/>
  <c r="AC57" i="21"/>
  <c r="AD57" i="21"/>
  <c r="AE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W58" i="21"/>
  <c r="X58" i="21"/>
  <c r="Y58" i="21"/>
  <c r="Z58" i="21"/>
  <c r="AA58" i="21"/>
  <c r="AB58" i="21"/>
  <c r="AC58" i="21"/>
  <c r="AD58" i="21"/>
  <c r="AE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W83" i="21"/>
  <c r="X83" i="21"/>
  <c r="Y83" i="21"/>
  <c r="Z83" i="21"/>
  <c r="AA83" i="21"/>
  <c r="AB83" i="21"/>
  <c r="AC83" i="21"/>
  <c r="AD83" i="21"/>
  <c r="AE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W84" i="21"/>
  <c r="X84" i="21"/>
  <c r="Y84" i="21"/>
  <c r="Z84" i="21"/>
  <c r="AA84" i="21"/>
  <c r="AB84" i="21"/>
  <c r="AC84" i="21"/>
  <c r="AD84" i="21"/>
  <c r="AE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AC85" i="21"/>
  <c r="AD85" i="21"/>
  <c r="AE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X86" i="21"/>
  <c r="Y86" i="21"/>
  <c r="Z86" i="21"/>
  <c r="AA86" i="21"/>
  <c r="AB86" i="21"/>
  <c r="AC86" i="21"/>
  <c r="AD86" i="21"/>
  <c r="AE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W87" i="21"/>
  <c r="X87" i="21"/>
  <c r="Y87" i="21"/>
  <c r="Z87" i="21"/>
  <c r="AA87" i="21"/>
  <c r="AB87" i="21"/>
  <c r="AC87" i="21"/>
  <c r="AD87" i="21"/>
  <c r="AE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W92" i="21"/>
  <c r="X92" i="21"/>
  <c r="Y92" i="21"/>
  <c r="Z92" i="21"/>
  <c r="AA92" i="21"/>
  <c r="AB92" i="21"/>
  <c r="AC92" i="21"/>
  <c r="AD92" i="21"/>
  <c r="AE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AC93" i="21"/>
  <c r="AD93" i="21"/>
  <c r="AE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X94" i="21"/>
  <c r="Y94" i="21"/>
  <c r="Z94" i="21"/>
  <c r="AA94" i="21"/>
  <c r="AB94" i="21"/>
  <c r="AC94" i="21"/>
  <c r="AD94" i="21"/>
  <c r="AE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W95" i="21"/>
  <c r="X95" i="21"/>
  <c r="Y95" i="21"/>
  <c r="Z95" i="21"/>
  <c r="AA95" i="21"/>
  <c r="AB95" i="21"/>
  <c r="AC95" i="21"/>
  <c r="AD95" i="21"/>
  <c r="AE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W96" i="21"/>
  <c r="X96" i="21"/>
  <c r="Y96" i="21"/>
  <c r="Z96" i="21"/>
  <c r="AA96" i="21"/>
  <c r="AB96" i="21"/>
  <c r="AC96" i="21"/>
  <c r="AD96" i="21"/>
  <c r="AE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B2" i="21"/>
  <c r="C1" i="21"/>
  <c r="D1" i="21" s="1"/>
  <c r="E1" i="21" s="1"/>
  <c r="F1" i="21" s="1"/>
  <c r="G1" i="21" s="1"/>
  <c r="H1" i="21" s="1"/>
  <c r="I1" i="21" s="1"/>
  <c r="J1" i="21" s="1"/>
  <c r="K1" i="21" s="1"/>
  <c r="L1" i="21" s="1"/>
  <c r="M1" i="21" s="1"/>
  <c r="N1" i="21" s="1"/>
  <c r="O1" i="21" s="1"/>
  <c r="P1" i="21" s="1"/>
  <c r="Q1" i="21" s="1"/>
  <c r="R1" i="21" s="1"/>
  <c r="S1" i="21" s="1"/>
  <c r="T1" i="21" s="1"/>
  <c r="U1" i="21" s="1"/>
  <c r="V1" i="21" s="1"/>
  <c r="W1" i="21" s="1"/>
  <c r="X1" i="21" s="1"/>
  <c r="Y1" i="21" s="1"/>
  <c r="Z1" i="21" s="1"/>
  <c r="AA1" i="21" s="1"/>
  <c r="AB1" i="21" s="1"/>
  <c r="AC1" i="21" s="1"/>
  <c r="AD1" i="21" s="1"/>
  <c r="AE1" i="21" s="1"/>
  <c r="A3" i="2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Q5" i="16"/>
  <c r="G10" i="6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C1" i="17"/>
  <c r="D1" i="17" s="1"/>
  <c r="E1" i="17" s="1"/>
  <c r="F1" i="17" s="1"/>
  <c r="G1" i="17" s="1"/>
  <c r="H1" i="17" s="1"/>
  <c r="I1" i="17" s="1"/>
  <c r="J1" i="17" s="1"/>
  <c r="K1" i="17" s="1"/>
  <c r="L1" i="17" s="1"/>
  <c r="M1" i="17" s="1"/>
  <c r="N1" i="17" s="1"/>
  <c r="O1" i="17" s="1"/>
  <c r="P1" i="17" s="1"/>
  <c r="Q1" i="17" s="1"/>
  <c r="R1" i="17" s="1"/>
  <c r="S1" i="17" s="1"/>
  <c r="T1" i="17" s="1"/>
  <c r="U1" i="17" s="1"/>
  <c r="V1" i="17" s="1"/>
  <c r="W1" i="17" s="1"/>
  <c r="X1" i="17" s="1"/>
  <c r="Y1" i="17" s="1"/>
  <c r="Z1" i="17" s="1"/>
  <c r="AA1" i="17" s="1"/>
  <c r="AB1" i="17" s="1"/>
  <c r="AC1" i="17" s="1"/>
  <c r="AD1" i="17" s="1"/>
  <c r="AE1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9" i="16"/>
  <c r="D80" i="16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F8" i="7"/>
  <c r="D60" i="16"/>
  <c r="D61" i="16" s="1"/>
  <c r="D62" i="16" s="1"/>
  <c r="D63" i="16" s="1"/>
  <c r="D64" i="16" s="1"/>
  <c r="D65" i="16" s="1"/>
  <c r="D25" i="16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15" i="16"/>
  <c r="D10" i="16"/>
  <c r="D11" i="16" s="1"/>
  <c r="C10" i="16"/>
  <c r="H10" i="16" s="1"/>
  <c r="H9" i="16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C1" i="10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P4" i="9"/>
  <c r="AQ4" i="9" s="1"/>
  <c r="AR4" i="9" s="1"/>
  <c r="AS4" i="9" s="1"/>
  <c r="AT4" i="9" s="1"/>
  <c r="AU4" i="9" s="1"/>
  <c r="AV4" i="9" s="1"/>
  <c r="AW4" i="9" s="1"/>
  <c r="AX4" i="9" s="1"/>
  <c r="AY4" i="9" s="1"/>
  <c r="AZ4" i="9" s="1"/>
  <c r="BA4" i="9" s="1"/>
  <c r="BB4" i="9" s="1"/>
  <c r="BC4" i="9" s="1"/>
  <c r="BD4" i="9" s="1"/>
  <c r="BE4" i="9" s="1"/>
  <c r="BF4" i="9" s="1"/>
  <c r="BG4" i="9" s="1"/>
  <c r="BH4" i="9" s="1"/>
  <c r="BI4" i="9" s="1"/>
  <c r="BJ4" i="9" s="1"/>
  <c r="BK4" i="9" s="1"/>
  <c r="BL4" i="9" s="1"/>
  <c r="BM4" i="9" s="1"/>
  <c r="BN4" i="9" s="1"/>
  <c r="BO4" i="9" s="1"/>
  <c r="BP4" i="9" s="1"/>
  <c r="BQ4" i="9" s="1"/>
  <c r="BR4" i="9" s="1"/>
  <c r="AN6" i="9"/>
  <c r="AN7" i="9" s="1"/>
  <c r="AN8" i="9" s="1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K6" i="9"/>
  <c r="AK7" i="9" s="1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H2" i="9"/>
  <c r="AG6" i="9"/>
  <c r="AG7" i="9" s="1"/>
  <c r="AG8" i="9" s="1"/>
  <c r="AG9" i="9" s="1"/>
  <c r="AG10" i="9" s="1"/>
  <c r="AG11" i="9" s="1"/>
  <c r="AG12" i="9" s="1"/>
  <c r="W6" i="9"/>
  <c r="X6" i="9"/>
  <c r="Y6" i="9"/>
  <c r="Z6" i="9"/>
  <c r="AA6" i="9"/>
  <c r="AB6" i="9"/>
  <c r="AC6" i="9"/>
  <c r="AD6" i="9"/>
  <c r="AE6" i="9"/>
  <c r="W7" i="9"/>
  <c r="X7" i="9"/>
  <c r="Y7" i="9"/>
  <c r="Z7" i="9"/>
  <c r="AA7" i="9"/>
  <c r="AB7" i="9"/>
  <c r="AC7" i="9"/>
  <c r="AD7" i="9"/>
  <c r="AE7" i="9"/>
  <c r="W8" i="9"/>
  <c r="X8" i="9"/>
  <c r="Y8" i="9"/>
  <c r="Z8" i="9"/>
  <c r="AA8" i="9"/>
  <c r="AB8" i="9"/>
  <c r="AC8" i="9"/>
  <c r="AD8" i="9"/>
  <c r="AE8" i="9"/>
  <c r="W9" i="9"/>
  <c r="X9" i="9"/>
  <c r="Y9" i="9"/>
  <c r="Z9" i="9"/>
  <c r="AA9" i="9"/>
  <c r="AB9" i="9"/>
  <c r="AC9" i="9"/>
  <c r="AD9" i="9"/>
  <c r="AE9" i="9"/>
  <c r="W10" i="9"/>
  <c r="X10" i="9"/>
  <c r="Y10" i="9"/>
  <c r="Z10" i="9"/>
  <c r="AA10" i="9"/>
  <c r="AB10" i="9"/>
  <c r="AC10" i="9"/>
  <c r="AD10" i="9"/>
  <c r="AE10" i="9"/>
  <c r="W11" i="9"/>
  <c r="X11" i="9"/>
  <c r="Y11" i="9"/>
  <c r="Z11" i="9"/>
  <c r="AA11" i="9"/>
  <c r="AB11" i="9"/>
  <c r="AC11" i="9"/>
  <c r="AD11" i="9"/>
  <c r="AE11" i="9"/>
  <c r="W12" i="9"/>
  <c r="X12" i="9"/>
  <c r="Y12" i="9"/>
  <c r="Z12" i="9"/>
  <c r="AA12" i="9"/>
  <c r="AB12" i="9"/>
  <c r="AC12" i="9"/>
  <c r="AD12" i="9"/>
  <c r="AE12" i="9"/>
  <c r="W13" i="9"/>
  <c r="X13" i="9"/>
  <c r="Y13" i="9"/>
  <c r="Z13" i="9"/>
  <c r="AA13" i="9"/>
  <c r="AB13" i="9"/>
  <c r="AC13" i="9"/>
  <c r="AD13" i="9"/>
  <c r="AE13" i="9"/>
  <c r="W14" i="9"/>
  <c r="X14" i="9"/>
  <c r="Y14" i="9"/>
  <c r="Z14" i="9"/>
  <c r="AA14" i="9"/>
  <c r="AB14" i="9"/>
  <c r="AC14" i="9"/>
  <c r="AD14" i="9"/>
  <c r="AE14" i="9"/>
  <c r="W15" i="9"/>
  <c r="X15" i="9"/>
  <c r="Y15" i="9"/>
  <c r="Z15" i="9"/>
  <c r="AA15" i="9"/>
  <c r="AB15" i="9"/>
  <c r="AC15" i="9"/>
  <c r="AD15" i="9"/>
  <c r="AE15" i="9"/>
  <c r="W16" i="9"/>
  <c r="X16" i="9"/>
  <c r="Y16" i="9"/>
  <c r="Z16" i="9"/>
  <c r="AA16" i="9"/>
  <c r="AB16" i="9"/>
  <c r="AC16" i="9"/>
  <c r="AD16" i="9"/>
  <c r="AE16" i="9"/>
  <c r="W17" i="9"/>
  <c r="X17" i="9"/>
  <c r="Y17" i="9"/>
  <c r="Z17" i="9"/>
  <c r="AA17" i="9"/>
  <c r="AB17" i="9"/>
  <c r="AC17" i="9"/>
  <c r="AD17" i="9"/>
  <c r="AE17" i="9"/>
  <c r="W18" i="9"/>
  <c r="X18" i="9"/>
  <c r="Y18" i="9"/>
  <c r="Z18" i="9"/>
  <c r="AA18" i="9"/>
  <c r="AB18" i="9"/>
  <c r="AC18" i="9"/>
  <c r="AD18" i="9"/>
  <c r="AE18" i="9"/>
  <c r="W19" i="9"/>
  <c r="X19" i="9"/>
  <c r="Y19" i="9"/>
  <c r="Z19" i="9"/>
  <c r="AA19" i="9"/>
  <c r="AB19" i="9"/>
  <c r="AC19" i="9"/>
  <c r="AD19" i="9"/>
  <c r="AE19" i="9"/>
  <c r="W20" i="9"/>
  <c r="X20" i="9"/>
  <c r="Y20" i="9"/>
  <c r="Z20" i="9"/>
  <c r="AA20" i="9"/>
  <c r="AB20" i="9"/>
  <c r="AC20" i="9"/>
  <c r="AD20" i="9"/>
  <c r="AE20" i="9"/>
  <c r="W21" i="9"/>
  <c r="X21" i="9"/>
  <c r="Y21" i="9"/>
  <c r="Z21" i="9"/>
  <c r="AA21" i="9"/>
  <c r="AB21" i="9"/>
  <c r="AC21" i="9"/>
  <c r="AD21" i="9"/>
  <c r="AE21" i="9"/>
  <c r="W22" i="9"/>
  <c r="X22" i="9"/>
  <c r="Y22" i="9"/>
  <c r="Z22" i="9"/>
  <c r="AA22" i="9"/>
  <c r="AB22" i="9"/>
  <c r="AC22" i="9"/>
  <c r="AD22" i="9"/>
  <c r="AE22" i="9"/>
  <c r="W23" i="9"/>
  <c r="X23" i="9"/>
  <c r="Y23" i="9"/>
  <c r="Z23" i="9"/>
  <c r="AA23" i="9"/>
  <c r="AB23" i="9"/>
  <c r="AC23" i="9"/>
  <c r="AD23" i="9"/>
  <c r="AE23" i="9"/>
  <c r="W24" i="9"/>
  <c r="X24" i="9"/>
  <c r="Y24" i="9"/>
  <c r="Z24" i="9"/>
  <c r="AA24" i="9"/>
  <c r="AB24" i="9"/>
  <c r="AC24" i="9"/>
  <c r="AD24" i="9"/>
  <c r="AE24" i="9"/>
  <c r="W25" i="9"/>
  <c r="X25" i="9"/>
  <c r="Y25" i="9"/>
  <c r="Z25" i="9"/>
  <c r="AA25" i="9"/>
  <c r="AB25" i="9"/>
  <c r="AC25" i="9"/>
  <c r="AD25" i="9"/>
  <c r="AE25" i="9"/>
  <c r="W26" i="9"/>
  <c r="X26" i="9"/>
  <c r="Y26" i="9"/>
  <c r="Z26" i="9"/>
  <c r="AA26" i="9"/>
  <c r="AB26" i="9"/>
  <c r="AC26" i="9"/>
  <c r="AD26" i="9"/>
  <c r="AE26" i="9"/>
  <c r="W27" i="9"/>
  <c r="X27" i="9"/>
  <c r="Y27" i="9"/>
  <c r="Z27" i="9"/>
  <c r="AA27" i="9"/>
  <c r="AB27" i="9"/>
  <c r="AC27" i="9"/>
  <c r="AD27" i="9"/>
  <c r="AE27" i="9"/>
  <c r="W28" i="9"/>
  <c r="X28" i="9"/>
  <c r="Y28" i="9"/>
  <c r="Z28" i="9"/>
  <c r="AA28" i="9"/>
  <c r="AB28" i="9"/>
  <c r="AC28" i="9"/>
  <c r="AD28" i="9"/>
  <c r="AE28" i="9"/>
  <c r="W29" i="9"/>
  <c r="X29" i="9"/>
  <c r="Y29" i="9"/>
  <c r="Z29" i="9"/>
  <c r="AA29" i="9"/>
  <c r="AB29" i="9"/>
  <c r="AC29" i="9"/>
  <c r="AD29" i="9"/>
  <c r="AE29" i="9"/>
  <c r="W30" i="9"/>
  <c r="X30" i="9"/>
  <c r="Y30" i="9"/>
  <c r="Z30" i="9"/>
  <c r="AA30" i="9"/>
  <c r="AB30" i="9"/>
  <c r="AC30" i="9"/>
  <c r="AD30" i="9"/>
  <c r="AE30" i="9"/>
  <c r="W31" i="9"/>
  <c r="X31" i="9"/>
  <c r="Y31" i="9"/>
  <c r="Z31" i="9"/>
  <c r="AA31" i="9"/>
  <c r="AB31" i="9"/>
  <c r="AC31" i="9"/>
  <c r="AD31" i="9"/>
  <c r="AE31" i="9"/>
  <c r="W32" i="9"/>
  <c r="X32" i="9"/>
  <c r="Y32" i="9"/>
  <c r="Z32" i="9"/>
  <c r="AA32" i="9"/>
  <c r="AB32" i="9"/>
  <c r="AC32" i="9"/>
  <c r="AD32" i="9"/>
  <c r="AE32" i="9"/>
  <c r="W33" i="9"/>
  <c r="X33" i="9"/>
  <c r="Y33" i="9"/>
  <c r="Z33" i="9"/>
  <c r="AA33" i="9"/>
  <c r="AB33" i="9"/>
  <c r="AC33" i="9"/>
  <c r="AD33" i="9"/>
  <c r="AE33" i="9"/>
  <c r="W34" i="9"/>
  <c r="X34" i="9"/>
  <c r="Y34" i="9"/>
  <c r="Z34" i="9"/>
  <c r="AA34" i="9"/>
  <c r="AB34" i="9"/>
  <c r="AC34" i="9"/>
  <c r="AD34" i="9"/>
  <c r="AE34" i="9"/>
  <c r="W35" i="9"/>
  <c r="X35" i="9"/>
  <c r="Y35" i="9"/>
  <c r="Z35" i="9"/>
  <c r="AA35" i="9"/>
  <c r="AB35" i="9"/>
  <c r="AC35" i="9"/>
  <c r="AD35" i="9"/>
  <c r="AE35" i="9"/>
  <c r="W36" i="9"/>
  <c r="X36" i="9"/>
  <c r="Y36" i="9"/>
  <c r="Z36" i="9"/>
  <c r="AA36" i="9"/>
  <c r="AB36" i="9"/>
  <c r="AC36" i="9"/>
  <c r="AD36" i="9"/>
  <c r="AE36" i="9"/>
  <c r="W37" i="9"/>
  <c r="X37" i="9"/>
  <c r="Y37" i="9"/>
  <c r="Z37" i="9"/>
  <c r="AA37" i="9"/>
  <c r="AB37" i="9"/>
  <c r="AC37" i="9"/>
  <c r="AD37" i="9"/>
  <c r="AE37" i="9"/>
  <c r="W38" i="9"/>
  <c r="X38" i="9"/>
  <c r="Y38" i="9"/>
  <c r="Z38" i="9"/>
  <c r="AA38" i="9"/>
  <c r="AB38" i="9"/>
  <c r="AC38" i="9"/>
  <c r="AD38" i="9"/>
  <c r="AE38" i="9"/>
  <c r="W39" i="9"/>
  <c r="X39" i="9"/>
  <c r="Y39" i="9"/>
  <c r="Z39" i="9"/>
  <c r="AA39" i="9"/>
  <c r="AB39" i="9"/>
  <c r="AC39" i="9"/>
  <c r="AD39" i="9"/>
  <c r="AE39" i="9"/>
  <c r="W40" i="9"/>
  <c r="X40" i="9"/>
  <c r="Y40" i="9"/>
  <c r="Z40" i="9"/>
  <c r="AA40" i="9"/>
  <c r="AB40" i="9"/>
  <c r="AC40" i="9"/>
  <c r="AD40" i="9"/>
  <c r="AE40" i="9"/>
  <c r="W41" i="9"/>
  <c r="X41" i="9"/>
  <c r="Y41" i="9"/>
  <c r="Z41" i="9"/>
  <c r="AA41" i="9"/>
  <c r="AB41" i="9"/>
  <c r="AC41" i="9"/>
  <c r="AD41" i="9"/>
  <c r="AE41" i="9"/>
  <c r="W42" i="9"/>
  <c r="X42" i="9"/>
  <c r="Y42" i="9"/>
  <c r="Z42" i="9"/>
  <c r="AA42" i="9"/>
  <c r="AB42" i="9"/>
  <c r="AC42" i="9"/>
  <c r="AD42" i="9"/>
  <c r="AE42" i="9"/>
  <c r="W43" i="9"/>
  <c r="X43" i="9"/>
  <c r="Y43" i="9"/>
  <c r="Z43" i="9"/>
  <c r="AA43" i="9"/>
  <c r="AB43" i="9"/>
  <c r="AC43" i="9"/>
  <c r="AD43" i="9"/>
  <c r="AE43" i="9"/>
  <c r="W44" i="9"/>
  <c r="X44" i="9"/>
  <c r="Y44" i="9"/>
  <c r="Z44" i="9"/>
  <c r="AA44" i="9"/>
  <c r="AB44" i="9"/>
  <c r="AC44" i="9"/>
  <c r="AD44" i="9"/>
  <c r="AE44" i="9"/>
  <c r="W45" i="9"/>
  <c r="X45" i="9"/>
  <c r="Y45" i="9"/>
  <c r="Z45" i="9"/>
  <c r="AA45" i="9"/>
  <c r="AB45" i="9"/>
  <c r="AC45" i="9"/>
  <c r="AD45" i="9"/>
  <c r="AE45" i="9"/>
  <c r="W46" i="9"/>
  <c r="X46" i="9"/>
  <c r="Y46" i="9"/>
  <c r="Z46" i="9"/>
  <c r="AA46" i="9"/>
  <c r="AB46" i="9"/>
  <c r="AC46" i="9"/>
  <c r="AD46" i="9"/>
  <c r="AE46" i="9"/>
  <c r="W47" i="9"/>
  <c r="X47" i="9"/>
  <c r="Y47" i="9"/>
  <c r="Z47" i="9"/>
  <c r="AA47" i="9"/>
  <c r="AB47" i="9"/>
  <c r="AC47" i="9"/>
  <c r="AD47" i="9"/>
  <c r="AE47" i="9"/>
  <c r="W48" i="9"/>
  <c r="X48" i="9"/>
  <c r="Y48" i="9"/>
  <c r="Z48" i="9"/>
  <c r="AA48" i="9"/>
  <c r="AB48" i="9"/>
  <c r="AC48" i="9"/>
  <c r="AD48" i="9"/>
  <c r="AE48" i="9"/>
  <c r="W49" i="9"/>
  <c r="X49" i="9"/>
  <c r="Y49" i="9"/>
  <c r="Z49" i="9"/>
  <c r="AA49" i="9"/>
  <c r="AB49" i="9"/>
  <c r="AC49" i="9"/>
  <c r="AD49" i="9"/>
  <c r="AE49" i="9"/>
  <c r="W50" i="9"/>
  <c r="X50" i="9"/>
  <c r="Y50" i="9"/>
  <c r="Z50" i="9"/>
  <c r="AA50" i="9"/>
  <c r="AB50" i="9"/>
  <c r="AC50" i="9"/>
  <c r="AD50" i="9"/>
  <c r="AE50" i="9"/>
  <c r="W51" i="9"/>
  <c r="X51" i="9"/>
  <c r="Y51" i="9"/>
  <c r="Z51" i="9"/>
  <c r="AA51" i="9"/>
  <c r="AB51" i="9"/>
  <c r="AC51" i="9"/>
  <c r="AD51" i="9"/>
  <c r="AE51" i="9"/>
  <c r="W52" i="9"/>
  <c r="X52" i="9"/>
  <c r="Y52" i="9"/>
  <c r="Z52" i="9"/>
  <c r="AA52" i="9"/>
  <c r="AB52" i="9"/>
  <c r="AC52" i="9"/>
  <c r="AD52" i="9"/>
  <c r="AE52" i="9"/>
  <c r="W53" i="9"/>
  <c r="X53" i="9"/>
  <c r="Y53" i="9"/>
  <c r="Z53" i="9"/>
  <c r="AA53" i="9"/>
  <c r="AB53" i="9"/>
  <c r="AC53" i="9"/>
  <c r="AD53" i="9"/>
  <c r="AE53" i="9"/>
  <c r="W54" i="9"/>
  <c r="X54" i="9"/>
  <c r="Y54" i="9"/>
  <c r="Z54" i="9"/>
  <c r="AA54" i="9"/>
  <c r="AB54" i="9"/>
  <c r="AC54" i="9"/>
  <c r="AD54" i="9"/>
  <c r="AE54" i="9"/>
  <c r="W55" i="9"/>
  <c r="X55" i="9"/>
  <c r="Y55" i="9"/>
  <c r="Z55" i="9"/>
  <c r="AA55" i="9"/>
  <c r="AB55" i="9"/>
  <c r="AC55" i="9"/>
  <c r="AD55" i="9"/>
  <c r="AE55" i="9"/>
  <c r="W56" i="9"/>
  <c r="X56" i="9"/>
  <c r="Y56" i="9"/>
  <c r="Z56" i="9"/>
  <c r="AA56" i="9"/>
  <c r="AB56" i="9"/>
  <c r="AC56" i="9"/>
  <c r="AD56" i="9"/>
  <c r="AE56" i="9"/>
  <c r="W57" i="9"/>
  <c r="X57" i="9"/>
  <c r="Y57" i="9"/>
  <c r="Z57" i="9"/>
  <c r="AA57" i="9"/>
  <c r="AB57" i="9"/>
  <c r="AC57" i="9"/>
  <c r="AD57" i="9"/>
  <c r="AE57" i="9"/>
  <c r="W58" i="9"/>
  <c r="X58" i="9"/>
  <c r="Y58" i="9"/>
  <c r="Z58" i="9"/>
  <c r="AA58" i="9"/>
  <c r="AB58" i="9"/>
  <c r="AC58" i="9"/>
  <c r="AD58" i="9"/>
  <c r="AE58" i="9"/>
  <c r="W59" i="9"/>
  <c r="X59" i="9"/>
  <c r="Y59" i="9"/>
  <c r="Z59" i="9"/>
  <c r="AA59" i="9"/>
  <c r="AB59" i="9"/>
  <c r="AC59" i="9"/>
  <c r="AD59" i="9"/>
  <c r="AE59" i="9"/>
  <c r="W60" i="9"/>
  <c r="X60" i="9"/>
  <c r="Y60" i="9"/>
  <c r="Z60" i="9"/>
  <c r="AA60" i="9"/>
  <c r="AB60" i="9"/>
  <c r="AC60" i="9"/>
  <c r="AD60" i="9"/>
  <c r="AE60" i="9"/>
  <c r="W61" i="9"/>
  <c r="X61" i="9"/>
  <c r="Y61" i="9"/>
  <c r="Z61" i="9"/>
  <c r="AA61" i="9"/>
  <c r="AB61" i="9"/>
  <c r="AC61" i="9"/>
  <c r="AD61" i="9"/>
  <c r="AE61" i="9"/>
  <c r="W62" i="9"/>
  <c r="X62" i="9"/>
  <c r="Y62" i="9"/>
  <c r="Z62" i="9"/>
  <c r="AA62" i="9"/>
  <c r="AB62" i="9"/>
  <c r="AC62" i="9"/>
  <c r="AD62" i="9"/>
  <c r="AE62" i="9"/>
  <c r="W63" i="9"/>
  <c r="X63" i="9"/>
  <c r="Y63" i="9"/>
  <c r="Z63" i="9"/>
  <c r="AA63" i="9"/>
  <c r="AB63" i="9"/>
  <c r="AC63" i="9"/>
  <c r="AD63" i="9"/>
  <c r="AE63" i="9"/>
  <c r="W64" i="9"/>
  <c r="X64" i="9"/>
  <c r="Y64" i="9"/>
  <c r="Z64" i="9"/>
  <c r="AA64" i="9"/>
  <c r="AB64" i="9"/>
  <c r="AC64" i="9"/>
  <c r="AD64" i="9"/>
  <c r="AE64" i="9"/>
  <c r="W65" i="9"/>
  <c r="X65" i="9"/>
  <c r="Y65" i="9"/>
  <c r="Z65" i="9"/>
  <c r="AA65" i="9"/>
  <c r="AB65" i="9"/>
  <c r="AC65" i="9"/>
  <c r="AD65" i="9"/>
  <c r="AE65" i="9"/>
  <c r="W66" i="9"/>
  <c r="X66" i="9"/>
  <c r="Y66" i="9"/>
  <c r="Z66" i="9"/>
  <c r="AA66" i="9"/>
  <c r="AB66" i="9"/>
  <c r="AC66" i="9"/>
  <c r="AD66" i="9"/>
  <c r="AE66" i="9"/>
  <c r="W67" i="9"/>
  <c r="X67" i="9"/>
  <c r="Y67" i="9"/>
  <c r="Z67" i="9"/>
  <c r="AA67" i="9"/>
  <c r="AB67" i="9"/>
  <c r="AC67" i="9"/>
  <c r="AD67" i="9"/>
  <c r="AE67" i="9"/>
  <c r="W68" i="9"/>
  <c r="X68" i="9"/>
  <c r="Y68" i="9"/>
  <c r="Z68" i="9"/>
  <c r="AA68" i="9"/>
  <c r="AB68" i="9"/>
  <c r="AC68" i="9"/>
  <c r="AD68" i="9"/>
  <c r="AE68" i="9"/>
  <c r="W69" i="9"/>
  <c r="X69" i="9"/>
  <c r="Y69" i="9"/>
  <c r="Z69" i="9"/>
  <c r="AA69" i="9"/>
  <c r="AB69" i="9"/>
  <c r="AC69" i="9"/>
  <c r="AD69" i="9"/>
  <c r="AE69" i="9"/>
  <c r="W70" i="9"/>
  <c r="X70" i="9"/>
  <c r="Y70" i="9"/>
  <c r="Z70" i="9"/>
  <c r="AA70" i="9"/>
  <c r="AB70" i="9"/>
  <c r="AC70" i="9"/>
  <c r="AD70" i="9"/>
  <c r="AE70" i="9"/>
  <c r="W71" i="9"/>
  <c r="X71" i="9"/>
  <c r="Y71" i="9"/>
  <c r="Z71" i="9"/>
  <c r="AA71" i="9"/>
  <c r="AB71" i="9"/>
  <c r="AC71" i="9"/>
  <c r="AD71" i="9"/>
  <c r="AE71" i="9"/>
  <c r="W72" i="9"/>
  <c r="X72" i="9"/>
  <c r="Y72" i="9"/>
  <c r="Z72" i="9"/>
  <c r="AA72" i="9"/>
  <c r="AB72" i="9"/>
  <c r="AC72" i="9"/>
  <c r="AD72" i="9"/>
  <c r="AE72" i="9"/>
  <c r="W73" i="9"/>
  <c r="X73" i="9"/>
  <c r="Y73" i="9"/>
  <c r="Z73" i="9"/>
  <c r="AA73" i="9"/>
  <c r="AB73" i="9"/>
  <c r="AC73" i="9"/>
  <c r="AD73" i="9"/>
  <c r="AE73" i="9"/>
  <c r="W74" i="9"/>
  <c r="X74" i="9"/>
  <c r="Y74" i="9"/>
  <c r="Z74" i="9"/>
  <c r="AA74" i="9"/>
  <c r="AB74" i="9"/>
  <c r="AC74" i="9"/>
  <c r="AD74" i="9"/>
  <c r="AE74" i="9"/>
  <c r="W75" i="9"/>
  <c r="X75" i="9"/>
  <c r="Y75" i="9"/>
  <c r="Z75" i="9"/>
  <c r="AA75" i="9"/>
  <c r="AB75" i="9"/>
  <c r="AC75" i="9"/>
  <c r="AD75" i="9"/>
  <c r="AE75" i="9"/>
  <c r="W76" i="9"/>
  <c r="X76" i="9"/>
  <c r="Y76" i="9"/>
  <c r="Z76" i="9"/>
  <c r="AA76" i="9"/>
  <c r="AB76" i="9"/>
  <c r="AC76" i="9"/>
  <c r="AD76" i="9"/>
  <c r="AE76" i="9"/>
  <c r="W77" i="9"/>
  <c r="X77" i="9"/>
  <c r="Y77" i="9"/>
  <c r="Z77" i="9"/>
  <c r="AA77" i="9"/>
  <c r="AB77" i="9"/>
  <c r="AC77" i="9"/>
  <c r="AD77" i="9"/>
  <c r="AE77" i="9"/>
  <c r="W78" i="9"/>
  <c r="X78" i="9"/>
  <c r="Y78" i="9"/>
  <c r="Z78" i="9"/>
  <c r="AA78" i="9"/>
  <c r="AB78" i="9"/>
  <c r="AC78" i="9"/>
  <c r="AD78" i="9"/>
  <c r="AE78" i="9"/>
  <c r="W79" i="9"/>
  <c r="X79" i="9"/>
  <c r="Y79" i="9"/>
  <c r="Z79" i="9"/>
  <c r="AA79" i="9"/>
  <c r="AB79" i="9"/>
  <c r="AC79" i="9"/>
  <c r="AD79" i="9"/>
  <c r="AE79" i="9"/>
  <c r="W80" i="9"/>
  <c r="X80" i="9"/>
  <c r="Y80" i="9"/>
  <c r="Z80" i="9"/>
  <c r="AA80" i="9"/>
  <c r="AB80" i="9"/>
  <c r="AC80" i="9"/>
  <c r="AD80" i="9"/>
  <c r="AE80" i="9"/>
  <c r="W81" i="9"/>
  <c r="X81" i="9"/>
  <c r="Y81" i="9"/>
  <c r="Z81" i="9"/>
  <c r="AA81" i="9"/>
  <c r="AB81" i="9"/>
  <c r="AC81" i="9"/>
  <c r="AD81" i="9"/>
  <c r="AE81" i="9"/>
  <c r="W82" i="9"/>
  <c r="X82" i="9"/>
  <c r="Y82" i="9"/>
  <c r="Z82" i="9"/>
  <c r="AA82" i="9"/>
  <c r="AB82" i="9"/>
  <c r="AC82" i="9"/>
  <c r="AD82" i="9"/>
  <c r="AE82" i="9"/>
  <c r="W83" i="9"/>
  <c r="X83" i="9"/>
  <c r="Y83" i="9"/>
  <c r="Z83" i="9"/>
  <c r="AA83" i="9"/>
  <c r="AB83" i="9"/>
  <c r="AC83" i="9"/>
  <c r="AD83" i="9"/>
  <c r="AE83" i="9"/>
  <c r="W84" i="9"/>
  <c r="X84" i="9"/>
  <c r="Y84" i="9"/>
  <c r="Z84" i="9"/>
  <c r="AA84" i="9"/>
  <c r="AB84" i="9"/>
  <c r="AC84" i="9"/>
  <c r="AD84" i="9"/>
  <c r="AE84" i="9"/>
  <c r="W85" i="9"/>
  <c r="X85" i="9"/>
  <c r="Y85" i="9"/>
  <c r="Z85" i="9"/>
  <c r="AA85" i="9"/>
  <c r="AB85" i="9"/>
  <c r="AC85" i="9"/>
  <c r="AD85" i="9"/>
  <c r="AE85" i="9"/>
  <c r="W86" i="9"/>
  <c r="X86" i="9"/>
  <c r="Y86" i="9"/>
  <c r="Z86" i="9"/>
  <c r="AA86" i="9"/>
  <c r="AB86" i="9"/>
  <c r="AC86" i="9"/>
  <c r="AD86" i="9"/>
  <c r="AE86" i="9"/>
  <c r="W87" i="9"/>
  <c r="X87" i="9"/>
  <c r="Y87" i="9"/>
  <c r="Z87" i="9"/>
  <c r="AA87" i="9"/>
  <c r="AB87" i="9"/>
  <c r="AC87" i="9"/>
  <c r="AD87" i="9"/>
  <c r="AE87" i="9"/>
  <c r="W88" i="9"/>
  <c r="X88" i="9"/>
  <c r="Y88" i="9"/>
  <c r="Z88" i="9"/>
  <c r="AA88" i="9"/>
  <c r="AB88" i="9"/>
  <c r="AC88" i="9"/>
  <c r="AD88" i="9"/>
  <c r="AE88" i="9"/>
  <c r="W89" i="9"/>
  <c r="X89" i="9"/>
  <c r="Y89" i="9"/>
  <c r="Z89" i="9"/>
  <c r="AA89" i="9"/>
  <c r="AB89" i="9"/>
  <c r="AC89" i="9"/>
  <c r="AD89" i="9"/>
  <c r="AE89" i="9"/>
  <c r="W90" i="9"/>
  <c r="X90" i="9"/>
  <c r="Y90" i="9"/>
  <c r="Z90" i="9"/>
  <c r="AA90" i="9"/>
  <c r="AB90" i="9"/>
  <c r="AC90" i="9"/>
  <c r="AD90" i="9"/>
  <c r="AE90" i="9"/>
  <c r="W91" i="9"/>
  <c r="X91" i="9"/>
  <c r="Y91" i="9"/>
  <c r="Z91" i="9"/>
  <c r="AA91" i="9"/>
  <c r="AB91" i="9"/>
  <c r="AC91" i="9"/>
  <c r="AD91" i="9"/>
  <c r="AE91" i="9"/>
  <c r="W92" i="9"/>
  <c r="X92" i="9"/>
  <c r="Y92" i="9"/>
  <c r="Z92" i="9"/>
  <c r="AA92" i="9"/>
  <c r="AB92" i="9"/>
  <c r="AC92" i="9"/>
  <c r="AD92" i="9"/>
  <c r="AE92" i="9"/>
  <c r="W93" i="9"/>
  <c r="X93" i="9"/>
  <c r="Y93" i="9"/>
  <c r="Z93" i="9"/>
  <c r="AA93" i="9"/>
  <c r="AB93" i="9"/>
  <c r="AC93" i="9"/>
  <c r="AD93" i="9"/>
  <c r="AE93" i="9"/>
  <c r="W94" i="9"/>
  <c r="X94" i="9"/>
  <c r="Y94" i="9"/>
  <c r="Z94" i="9"/>
  <c r="AA94" i="9"/>
  <c r="AB94" i="9"/>
  <c r="AC94" i="9"/>
  <c r="AD94" i="9"/>
  <c r="AE94" i="9"/>
  <c r="W95" i="9"/>
  <c r="X95" i="9"/>
  <c r="Y95" i="9"/>
  <c r="Z95" i="9"/>
  <c r="AA95" i="9"/>
  <c r="AB95" i="9"/>
  <c r="AC95" i="9"/>
  <c r="AD95" i="9"/>
  <c r="AE95" i="9"/>
  <c r="W96" i="9"/>
  <c r="X96" i="9"/>
  <c r="Y96" i="9"/>
  <c r="Z96" i="9"/>
  <c r="AA96" i="9"/>
  <c r="AB96" i="9"/>
  <c r="AC96" i="9"/>
  <c r="AD96" i="9"/>
  <c r="AE96" i="9"/>
  <c r="W97" i="9"/>
  <c r="X97" i="9"/>
  <c r="Y97" i="9"/>
  <c r="Z97" i="9"/>
  <c r="AA97" i="9"/>
  <c r="AB97" i="9"/>
  <c r="AC97" i="9"/>
  <c r="AD97" i="9"/>
  <c r="AE97" i="9"/>
  <c r="W98" i="9"/>
  <c r="X98" i="9"/>
  <c r="Y98" i="9"/>
  <c r="Z98" i="9"/>
  <c r="AA98" i="9"/>
  <c r="AB98" i="9"/>
  <c r="AC98" i="9"/>
  <c r="AD98" i="9"/>
  <c r="AE98" i="9"/>
  <c r="W99" i="9"/>
  <c r="X99" i="9"/>
  <c r="Y99" i="9"/>
  <c r="Z99" i="9"/>
  <c r="AA99" i="9"/>
  <c r="AB99" i="9"/>
  <c r="AC99" i="9"/>
  <c r="AD99" i="9"/>
  <c r="AE99" i="9"/>
  <c r="W100" i="9"/>
  <c r="X100" i="9"/>
  <c r="Y100" i="9"/>
  <c r="Z100" i="9"/>
  <c r="AA100" i="9"/>
  <c r="AB100" i="9"/>
  <c r="AC100" i="9"/>
  <c r="AD100" i="9"/>
  <c r="AE100" i="9"/>
  <c r="W101" i="9"/>
  <c r="X101" i="9"/>
  <c r="Y101" i="9"/>
  <c r="Z101" i="9"/>
  <c r="AA101" i="9"/>
  <c r="AB101" i="9"/>
  <c r="AC101" i="9"/>
  <c r="AD101" i="9"/>
  <c r="AE101" i="9"/>
  <c r="W102" i="9"/>
  <c r="X102" i="9"/>
  <c r="Y102" i="9"/>
  <c r="Z102" i="9"/>
  <c r="AA102" i="9"/>
  <c r="AB102" i="9"/>
  <c r="AC102" i="9"/>
  <c r="AD102" i="9"/>
  <c r="AE102" i="9"/>
  <c r="W103" i="9"/>
  <c r="X103" i="9"/>
  <c r="Y103" i="9"/>
  <c r="Z103" i="9"/>
  <c r="AA103" i="9"/>
  <c r="AB103" i="9"/>
  <c r="AC103" i="9"/>
  <c r="AD103" i="9"/>
  <c r="AE103" i="9"/>
  <c r="W104" i="9"/>
  <c r="X104" i="9"/>
  <c r="Y104" i="9"/>
  <c r="Z104" i="9"/>
  <c r="AA104" i="9"/>
  <c r="AB104" i="9"/>
  <c r="AC104" i="9"/>
  <c r="AD104" i="9"/>
  <c r="AE104" i="9"/>
  <c r="W105" i="9"/>
  <c r="X105" i="9"/>
  <c r="Y105" i="9"/>
  <c r="Z105" i="9"/>
  <c r="AA105" i="9"/>
  <c r="AB105" i="9"/>
  <c r="AC105" i="9"/>
  <c r="AD105" i="9"/>
  <c r="AE105" i="9"/>
  <c r="W106" i="9"/>
  <c r="X106" i="9"/>
  <c r="Y106" i="9"/>
  <c r="Z106" i="9"/>
  <c r="AA106" i="9"/>
  <c r="AB106" i="9"/>
  <c r="AC106" i="9"/>
  <c r="AD106" i="9"/>
  <c r="AE106" i="9"/>
  <c r="W107" i="9"/>
  <c r="X107" i="9"/>
  <c r="Y107" i="9"/>
  <c r="Z107" i="9"/>
  <c r="AA107" i="9"/>
  <c r="AB107" i="9"/>
  <c r="AC107" i="9"/>
  <c r="AD107" i="9"/>
  <c r="AE107" i="9"/>
  <c r="W108" i="9"/>
  <c r="X108" i="9"/>
  <c r="Y108" i="9"/>
  <c r="Z108" i="9"/>
  <c r="AA108" i="9"/>
  <c r="AB108" i="9"/>
  <c r="AC108" i="9"/>
  <c r="AD108" i="9"/>
  <c r="AE108" i="9"/>
  <c r="W109" i="9"/>
  <c r="X109" i="9"/>
  <c r="Y109" i="9"/>
  <c r="Z109" i="9"/>
  <c r="AA109" i="9"/>
  <c r="AB109" i="9"/>
  <c r="AC109" i="9"/>
  <c r="AD109" i="9"/>
  <c r="AE109" i="9"/>
  <c r="W110" i="9"/>
  <c r="X110" i="9"/>
  <c r="Y110" i="9"/>
  <c r="Z110" i="9"/>
  <c r="AA110" i="9"/>
  <c r="AB110" i="9"/>
  <c r="AC110" i="9"/>
  <c r="AD110" i="9"/>
  <c r="AE110" i="9"/>
  <c r="W111" i="9"/>
  <c r="X111" i="9"/>
  <c r="Y111" i="9"/>
  <c r="Z111" i="9"/>
  <c r="AA111" i="9"/>
  <c r="AB111" i="9"/>
  <c r="AC111" i="9"/>
  <c r="AD111" i="9"/>
  <c r="AE111" i="9"/>
  <c r="W112" i="9"/>
  <c r="X112" i="9"/>
  <c r="Y112" i="9"/>
  <c r="Z112" i="9"/>
  <c r="AA112" i="9"/>
  <c r="AB112" i="9"/>
  <c r="AC112" i="9"/>
  <c r="AD112" i="9"/>
  <c r="AE112" i="9"/>
  <c r="W113" i="9"/>
  <c r="X113" i="9"/>
  <c r="Y113" i="9"/>
  <c r="Z113" i="9"/>
  <c r="AA113" i="9"/>
  <c r="AB113" i="9"/>
  <c r="AC113" i="9"/>
  <c r="AD113" i="9"/>
  <c r="AE113" i="9"/>
  <c r="W114" i="9"/>
  <c r="X114" i="9"/>
  <c r="Y114" i="9"/>
  <c r="Z114" i="9"/>
  <c r="AA114" i="9"/>
  <c r="AB114" i="9"/>
  <c r="AC114" i="9"/>
  <c r="AD114" i="9"/>
  <c r="AE114" i="9"/>
  <c r="W115" i="9"/>
  <c r="X115" i="9"/>
  <c r="Y115" i="9"/>
  <c r="Z115" i="9"/>
  <c r="AA115" i="9"/>
  <c r="AB115" i="9"/>
  <c r="AC115" i="9"/>
  <c r="AD115" i="9"/>
  <c r="AE115" i="9"/>
  <c r="W116" i="9"/>
  <c r="X116" i="9"/>
  <c r="Y116" i="9"/>
  <c r="Z116" i="9"/>
  <c r="AA116" i="9"/>
  <c r="AB116" i="9"/>
  <c r="AC116" i="9"/>
  <c r="AD116" i="9"/>
  <c r="AE116" i="9"/>
  <c r="W117" i="9"/>
  <c r="X117" i="9"/>
  <c r="Y117" i="9"/>
  <c r="Z117" i="9"/>
  <c r="AA117" i="9"/>
  <c r="AB117" i="9"/>
  <c r="AC117" i="9"/>
  <c r="AD117" i="9"/>
  <c r="AE117" i="9"/>
  <c r="W118" i="9"/>
  <c r="X118" i="9"/>
  <c r="Y118" i="9"/>
  <c r="Z118" i="9"/>
  <c r="AA118" i="9"/>
  <c r="AB118" i="9"/>
  <c r="AC118" i="9"/>
  <c r="AD118" i="9"/>
  <c r="AE118" i="9"/>
  <c r="W119" i="9"/>
  <c r="X119" i="9"/>
  <c r="Y119" i="9"/>
  <c r="Z119" i="9"/>
  <c r="AA119" i="9"/>
  <c r="AB119" i="9"/>
  <c r="AC119" i="9"/>
  <c r="AD119" i="9"/>
  <c r="AE119" i="9"/>
  <c r="W120" i="9"/>
  <c r="X120" i="9"/>
  <c r="Y120" i="9"/>
  <c r="Z120" i="9"/>
  <c r="AA120" i="9"/>
  <c r="AB120" i="9"/>
  <c r="AC120" i="9"/>
  <c r="AD120" i="9"/>
  <c r="AE120" i="9"/>
  <c r="W121" i="9"/>
  <c r="X121" i="9"/>
  <c r="Y121" i="9"/>
  <c r="Z121" i="9"/>
  <c r="AA121" i="9"/>
  <c r="AB121" i="9"/>
  <c r="AC121" i="9"/>
  <c r="AD121" i="9"/>
  <c r="AE121" i="9"/>
  <c r="W122" i="9"/>
  <c r="X122" i="9"/>
  <c r="Y122" i="9"/>
  <c r="Z122" i="9"/>
  <c r="AA122" i="9"/>
  <c r="AB122" i="9"/>
  <c r="AC122" i="9"/>
  <c r="AD122" i="9"/>
  <c r="AE122" i="9"/>
  <c r="W123" i="9"/>
  <c r="X123" i="9"/>
  <c r="Y123" i="9"/>
  <c r="Z123" i="9"/>
  <c r="AA123" i="9"/>
  <c r="AB123" i="9"/>
  <c r="AC123" i="9"/>
  <c r="AD123" i="9"/>
  <c r="AE123" i="9"/>
  <c r="W124" i="9"/>
  <c r="X124" i="9"/>
  <c r="Y124" i="9"/>
  <c r="Z124" i="9"/>
  <c r="AA124" i="9"/>
  <c r="AB124" i="9"/>
  <c r="AC124" i="9"/>
  <c r="AD124" i="9"/>
  <c r="AE124" i="9"/>
  <c r="W125" i="9"/>
  <c r="X125" i="9"/>
  <c r="Y125" i="9"/>
  <c r="Z125" i="9"/>
  <c r="AA125" i="9"/>
  <c r="AB125" i="9"/>
  <c r="AC125" i="9"/>
  <c r="AD125" i="9"/>
  <c r="AE125" i="9"/>
  <c r="W126" i="9"/>
  <c r="X126" i="9"/>
  <c r="Y126" i="9"/>
  <c r="Z126" i="9"/>
  <c r="AA126" i="9"/>
  <c r="AB126" i="9"/>
  <c r="AC126" i="9"/>
  <c r="AD126" i="9"/>
  <c r="AE126" i="9"/>
  <c r="W127" i="9"/>
  <c r="X127" i="9"/>
  <c r="Y127" i="9"/>
  <c r="Z127" i="9"/>
  <c r="AA127" i="9"/>
  <c r="AB127" i="9"/>
  <c r="AC127" i="9"/>
  <c r="AD127" i="9"/>
  <c r="AE127" i="9"/>
  <c r="W128" i="9"/>
  <c r="X128" i="9"/>
  <c r="Y128" i="9"/>
  <c r="Z128" i="9"/>
  <c r="AA128" i="9"/>
  <c r="AB128" i="9"/>
  <c r="AC128" i="9"/>
  <c r="AD128" i="9"/>
  <c r="AE128" i="9"/>
  <c r="W129" i="9"/>
  <c r="X129" i="9"/>
  <c r="Y129" i="9"/>
  <c r="Z129" i="9"/>
  <c r="AA129" i="9"/>
  <c r="AB129" i="9"/>
  <c r="AC129" i="9"/>
  <c r="AD129" i="9"/>
  <c r="AE129" i="9"/>
  <c r="W130" i="9"/>
  <c r="X130" i="9"/>
  <c r="Y130" i="9"/>
  <c r="Z130" i="9"/>
  <c r="AA130" i="9"/>
  <c r="AB130" i="9"/>
  <c r="AC130" i="9"/>
  <c r="AD130" i="9"/>
  <c r="AE130" i="9"/>
  <c r="W131" i="9"/>
  <c r="X131" i="9"/>
  <c r="Y131" i="9"/>
  <c r="Z131" i="9"/>
  <c r="AA131" i="9"/>
  <c r="AB131" i="9"/>
  <c r="AC131" i="9"/>
  <c r="AD131" i="9"/>
  <c r="AE131" i="9"/>
  <c r="W132" i="9"/>
  <c r="X132" i="9"/>
  <c r="Y132" i="9"/>
  <c r="Z132" i="9"/>
  <c r="AA132" i="9"/>
  <c r="AB132" i="9"/>
  <c r="AC132" i="9"/>
  <c r="AD132" i="9"/>
  <c r="AE132" i="9"/>
  <c r="W133" i="9"/>
  <c r="X133" i="9"/>
  <c r="Y133" i="9"/>
  <c r="Z133" i="9"/>
  <c r="AA133" i="9"/>
  <c r="AB133" i="9"/>
  <c r="AC133" i="9"/>
  <c r="AD133" i="9"/>
  <c r="AE133" i="9"/>
  <c r="W134" i="9"/>
  <c r="X134" i="9"/>
  <c r="Y134" i="9"/>
  <c r="Z134" i="9"/>
  <c r="AA134" i="9"/>
  <c r="AB134" i="9"/>
  <c r="AC134" i="9"/>
  <c r="AD134" i="9"/>
  <c r="AE134" i="9"/>
  <c r="W135" i="9"/>
  <c r="X135" i="9"/>
  <c r="Y135" i="9"/>
  <c r="Z135" i="9"/>
  <c r="AA135" i="9"/>
  <c r="AB135" i="9"/>
  <c r="AC135" i="9"/>
  <c r="AD135" i="9"/>
  <c r="AE13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AE5" i="9"/>
  <c r="BR5" i="9" s="1"/>
  <c r="AD5" i="9"/>
  <c r="BQ5" i="9" s="1"/>
  <c r="AC5" i="9"/>
  <c r="BP5" i="9" s="1"/>
  <c r="AB5" i="9"/>
  <c r="BO5" i="9" s="1"/>
  <c r="AA5" i="9"/>
  <c r="BN5" i="9" s="1"/>
  <c r="Z5" i="9"/>
  <c r="BM5" i="9" s="1"/>
  <c r="Y5" i="9"/>
  <c r="BL5" i="9" s="1"/>
  <c r="X5" i="9"/>
  <c r="BK5" i="9" s="1"/>
  <c r="W5" i="9"/>
  <c r="BJ5" i="9" s="1"/>
  <c r="V5" i="9"/>
  <c r="BI5" i="9" s="1"/>
  <c r="U5" i="9"/>
  <c r="BH5" i="9" s="1"/>
  <c r="T5" i="9"/>
  <c r="BG5" i="9" s="1"/>
  <c r="S5" i="9"/>
  <c r="BF5" i="9" s="1"/>
  <c r="R5" i="9"/>
  <c r="BE5" i="9" s="1"/>
  <c r="Q5" i="9"/>
  <c r="BD5" i="9" s="1"/>
  <c r="P5" i="9"/>
  <c r="BC5" i="9" s="1"/>
  <c r="O5" i="9"/>
  <c r="BB5" i="9" s="1"/>
  <c r="N5" i="9"/>
  <c r="BA5" i="9" s="1"/>
  <c r="M5" i="9"/>
  <c r="AZ5" i="9" s="1"/>
  <c r="L5" i="9"/>
  <c r="AY5" i="9" s="1"/>
  <c r="K5" i="9"/>
  <c r="AX5" i="9" s="1"/>
  <c r="J5" i="9"/>
  <c r="AW5" i="9" s="1"/>
  <c r="I5" i="9"/>
  <c r="AV5" i="9" s="1"/>
  <c r="H5" i="9"/>
  <c r="AU5" i="9" s="1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G5" i="9"/>
  <c r="AT5" i="9" s="1"/>
  <c r="F5" i="9"/>
  <c r="AS5" i="9" s="1"/>
  <c r="E5" i="9"/>
  <c r="AR5" i="9" s="1"/>
  <c r="D5" i="9"/>
  <c r="AQ5" i="9" s="1"/>
  <c r="C5" i="9"/>
  <c r="AP5" i="9" s="1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5" i="9"/>
  <c r="AO5" i="9" s="1"/>
  <c r="C4" i="9"/>
  <c r="D4" i="9" s="1"/>
  <c r="E4" i="9" s="1"/>
  <c r="F4" i="9" s="1"/>
  <c r="G4" i="9" s="1"/>
  <c r="H4" i="9" s="1"/>
  <c r="I4" i="9" s="1"/>
  <c r="J4" i="9" s="1"/>
  <c r="K4" i="9" s="1"/>
  <c r="L4" i="9" s="1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6" i="9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B21" i="30" l="1"/>
  <c r="B13" i="30" s="1"/>
  <c r="B19" i="30"/>
  <c r="B11" i="30" s="1"/>
  <c r="B18" i="30"/>
  <c r="B10" i="30" s="1"/>
  <c r="B17" i="30"/>
  <c r="B9" i="30" s="1"/>
  <c r="D14" i="30"/>
  <c r="I13" i="30"/>
  <c r="D16" i="16"/>
  <c r="D66" i="16"/>
  <c r="D67" i="16" s="1"/>
  <c r="C11" i="16"/>
  <c r="D12" i="16"/>
  <c r="AG13" i="9"/>
  <c r="AJ12" i="9"/>
  <c r="AJ6" i="9"/>
  <c r="AJ11" i="9"/>
  <c r="AJ5" i="9"/>
  <c r="AJ10" i="9"/>
  <c r="AJ9" i="9"/>
  <c r="AJ8" i="9"/>
  <c r="AJ7" i="9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I78" i="8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I58" i="8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C23" i="8"/>
  <c r="C22" i="8"/>
  <c r="C21" i="8"/>
  <c r="C20" i="8"/>
  <c r="F19" i="8"/>
  <c r="G19" i="8" s="1"/>
  <c r="C19" i="8"/>
  <c r="C18" i="8"/>
  <c r="C17" i="8"/>
  <c r="C16" i="8"/>
  <c r="C15" i="8"/>
  <c r="C14" i="8"/>
  <c r="I13" i="8"/>
  <c r="I14" i="8" s="1"/>
  <c r="I15" i="8" s="1"/>
  <c r="I16" i="8" s="1"/>
  <c r="I17" i="8" s="1"/>
  <c r="I18" i="8" s="1"/>
  <c r="I19" i="8" s="1"/>
  <c r="I20" i="8" s="1"/>
  <c r="I21" i="8" s="1"/>
  <c r="C13" i="8"/>
  <c r="C12" i="8"/>
  <c r="C11" i="8"/>
  <c r="F10" i="8"/>
  <c r="F18" i="8" s="1"/>
  <c r="G18" i="8" s="1"/>
  <c r="C10" i="8"/>
  <c r="F9" i="8"/>
  <c r="F17" i="8" s="1"/>
  <c r="G17" i="8" s="1"/>
  <c r="C9" i="8"/>
  <c r="I8" i="8"/>
  <c r="I9" i="8" s="1"/>
  <c r="I10" i="8" s="1"/>
  <c r="I11" i="8" s="1"/>
  <c r="H8" i="8"/>
  <c r="H9" i="8" s="1"/>
  <c r="F8" i="8"/>
  <c r="F16" i="8" s="1"/>
  <c r="G16" i="8" s="1"/>
  <c r="C8" i="8"/>
  <c r="N7" i="8"/>
  <c r="J7" i="8" s="1" a="1"/>
  <c r="J7" i="8" s="1"/>
  <c r="F7" i="8"/>
  <c r="F15" i="8" s="1"/>
  <c r="C7" i="8"/>
  <c r="FD78" i="5"/>
  <c r="FD79" i="5" s="1"/>
  <c r="FD58" i="5"/>
  <c r="FD59" i="5" s="1"/>
  <c r="FD60" i="5" s="1"/>
  <c r="FD23" i="5"/>
  <c r="FD24" i="5" s="1"/>
  <c r="FD25" i="5" s="1"/>
  <c r="FD26" i="5" s="1"/>
  <c r="FD27" i="5" s="1"/>
  <c r="FD28" i="5" s="1"/>
  <c r="FD29" i="5" s="1"/>
  <c r="FD30" i="5" s="1"/>
  <c r="FD31" i="5" s="1"/>
  <c r="FD32" i="5" s="1"/>
  <c r="FD33" i="5" s="1"/>
  <c r="FD34" i="5" s="1"/>
  <c r="FD35" i="5" s="1"/>
  <c r="FD36" i="5" s="1"/>
  <c r="FD37" i="5" s="1"/>
  <c r="FD38" i="5" s="1"/>
  <c r="FD39" i="5" s="1"/>
  <c r="FD40" i="5" s="1"/>
  <c r="FD41" i="5" s="1"/>
  <c r="FD42" i="5" s="1"/>
  <c r="FD43" i="5" s="1"/>
  <c r="FD44" i="5" s="1"/>
  <c r="FD45" i="5" s="1"/>
  <c r="FD46" i="5" s="1"/>
  <c r="FD47" i="5" s="1"/>
  <c r="FD48" i="5" s="1"/>
  <c r="FD49" i="5" s="1"/>
  <c r="FD50" i="5" s="1"/>
  <c r="FD51" i="5" s="1"/>
  <c r="FD52" i="5" s="1"/>
  <c r="FD53" i="5" s="1"/>
  <c r="FD54" i="5" s="1"/>
  <c r="FA19" i="5"/>
  <c r="FB19" i="5" s="1"/>
  <c r="FB11" i="5" s="1"/>
  <c r="FD13" i="5"/>
  <c r="FD14" i="5" s="1"/>
  <c r="FD15" i="5" s="1"/>
  <c r="FA10" i="5"/>
  <c r="FA18" i="5" s="1"/>
  <c r="FB18" i="5" s="1"/>
  <c r="FB10" i="5" s="1"/>
  <c r="FA9" i="5"/>
  <c r="FA17" i="5" s="1"/>
  <c r="FB17" i="5" s="1"/>
  <c r="FB9" i="5" s="1"/>
  <c r="FD8" i="5"/>
  <c r="FC8" i="5"/>
  <c r="FC9" i="5" s="1"/>
  <c r="FC10" i="5" s="1"/>
  <c r="FA8" i="5"/>
  <c r="FA16" i="5" s="1"/>
  <c r="FB16" i="5" s="1"/>
  <c r="FB8" i="5" s="1"/>
  <c r="FI7" i="5"/>
  <c r="FA7" i="5"/>
  <c r="FA15" i="5" s="1"/>
  <c r="FB15" i="5" s="1"/>
  <c r="FB7" i="5" s="1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I78" i="7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I58" i="7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I23" i="7"/>
  <c r="I24" i="7" s="1"/>
  <c r="C23" i="7"/>
  <c r="C22" i="7"/>
  <c r="C21" i="7"/>
  <c r="C20" i="7"/>
  <c r="F19" i="7"/>
  <c r="G19" i="7" s="1"/>
  <c r="G11" i="7" s="1"/>
  <c r="C19" i="7"/>
  <c r="C18" i="7"/>
  <c r="C17" i="7"/>
  <c r="C16" i="7"/>
  <c r="C15" i="7"/>
  <c r="C14" i="7"/>
  <c r="I13" i="7"/>
  <c r="I14" i="7" s="1"/>
  <c r="I15" i="7" s="1"/>
  <c r="I16" i="7" s="1"/>
  <c r="I17" i="7" s="1"/>
  <c r="I18" i="7" s="1"/>
  <c r="I19" i="7" s="1"/>
  <c r="I20" i="7" s="1"/>
  <c r="I21" i="7" s="1"/>
  <c r="C13" i="7"/>
  <c r="C12" i="7"/>
  <c r="C11" i="7"/>
  <c r="F10" i="7"/>
  <c r="F18" i="7" s="1"/>
  <c r="G18" i="7" s="1"/>
  <c r="C10" i="7"/>
  <c r="F9" i="7"/>
  <c r="F17" i="7" s="1"/>
  <c r="G17" i="7" s="1"/>
  <c r="C9" i="7"/>
  <c r="I8" i="7"/>
  <c r="I9" i="7" s="1"/>
  <c r="I10" i="7" s="1"/>
  <c r="I11" i="7" s="1"/>
  <c r="H8" i="7"/>
  <c r="H9" i="7" s="1"/>
  <c r="F16" i="7"/>
  <c r="G16" i="7" s="1"/>
  <c r="C8" i="7"/>
  <c r="N7" i="7"/>
  <c r="F7" i="7"/>
  <c r="F15" i="7" s="1"/>
  <c r="G15" i="7" s="1"/>
  <c r="C7" i="7"/>
  <c r="D15" i="30" l="1"/>
  <c r="I14" i="30"/>
  <c r="B18" i="16"/>
  <c r="B10" i="16" s="1"/>
  <c r="B19" i="16"/>
  <c r="B11" i="16" s="1"/>
  <c r="B20" i="16"/>
  <c r="B12" i="16" s="1"/>
  <c r="B21" i="16"/>
  <c r="B13" i="16" s="1"/>
  <c r="B17" i="16"/>
  <c r="B9" i="16" s="1"/>
  <c r="E9" i="16" s="1" a="1"/>
  <c r="E9" i="16" s="1"/>
  <c r="G9" i="16" s="1"/>
  <c r="J7" i="7" a="1"/>
  <c r="J7" i="7" s="1"/>
  <c r="N8" i="7"/>
  <c r="J8" i="7" s="1" a="1"/>
  <c r="J8" i="7" s="1"/>
  <c r="D17" i="16"/>
  <c r="D13" i="16"/>
  <c r="D68" i="16"/>
  <c r="C12" i="16"/>
  <c r="H11" i="16"/>
  <c r="FI9" i="5"/>
  <c r="AG14" i="9"/>
  <c r="AJ13" i="9"/>
  <c r="N9" i="8"/>
  <c r="J9" i="8" s="1" a="1"/>
  <c r="J9" i="8" s="1"/>
  <c r="H10" i="8"/>
  <c r="G10" i="8"/>
  <c r="K72" i="8" s="1"/>
  <c r="N8" i="8"/>
  <c r="J8" i="8" s="1" a="1"/>
  <c r="J8" i="8" s="1"/>
  <c r="G11" i="8"/>
  <c r="K132" i="8" s="1"/>
  <c r="G9" i="8"/>
  <c r="K53" i="8" s="1"/>
  <c r="G15" i="8"/>
  <c r="G7" i="8" s="1"/>
  <c r="G8" i="8"/>
  <c r="K20" i="8" s="1"/>
  <c r="G10" i="7"/>
  <c r="K64" i="7" s="1"/>
  <c r="G8" i="7"/>
  <c r="K15" i="7" s="1"/>
  <c r="G9" i="7"/>
  <c r="K23" i="7" s="1"/>
  <c r="FD16" i="5"/>
  <c r="FD61" i="5"/>
  <c r="FD55" i="5"/>
  <c r="FC11" i="5"/>
  <c r="FI10" i="5"/>
  <c r="FD9" i="5"/>
  <c r="FI8" i="5"/>
  <c r="FD80" i="5"/>
  <c r="G7" i="7"/>
  <c r="K8" i="7" s="1"/>
  <c r="L8" i="7" s="1"/>
  <c r="M8" i="7" s="1"/>
  <c r="H10" i="7"/>
  <c r="N9" i="7"/>
  <c r="J9" i="7" s="1" a="1"/>
  <c r="J9" i="7" s="1"/>
  <c r="K135" i="7"/>
  <c r="K127" i="7"/>
  <c r="K119" i="7"/>
  <c r="K111" i="7"/>
  <c r="K103" i="7"/>
  <c r="K95" i="7"/>
  <c r="K87" i="7"/>
  <c r="K79" i="7"/>
  <c r="K136" i="7"/>
  <c r="K128" i="7"/>
  <c r="K120" i="7"/>
  <c r="K112" i="7"/>
  <c r="K104" i="7"/>
  <c r="K96" i="7"/>
  <c r="K88" i="7"/>
  <c r="K80" i="7"/>
  <c r="K137" i="7"/>
  <c r="K129" i="7"/>
  <c r="K121" i="7"/>
  <c r="K113" i="7"/>
  <c r="K105" i="7"/>
  <c r="K97" i="7"/>
  <c r="K89" i="7"/>
  <c r="K81" i="7"/>
  <c r="K130" i="7"/>
  <c r="K122" i="7"/>
  <c r="K114" i="7"/>
  <c r="K106" i="7"/>
  <c r="K98" i="7"/>
  <c r="K90" i="7"/>
  <c r="K82" i="7"/>
  <c r="K131" i="7"/>
  <c r="K123" i="7"/>
  <c r="K115" i="7"/>
  <c r="K107" i="7"/>
  <c r="K99" i="7"/>
  <c r="K91" i="7"/>
  <c r="K83" i="7"/>
  <c r="K132" i="7"/>
  <c r="K124" i="7"/>
  <c r="K116" i="7"/>
  <c r="K108" i="7"/>
  <c r="K100" i="7"/>
  <c r="K92" i="7"/>
  <c r="K84" i="7"/>
  <c r="K133" i="7"/>
  <c r="K125" i="7"/>
  <c r="K117" i="7"/>
  <c r="K109" i="7"/>
  <c r="K101" i="7"/>
  <c r="K93" i="7"/>
  <c r="K85" i="7"/>
  <c r="K77" i="7"/>
  <c r="K86" i="7"/>
  <c r="K126" i="7"/>
  <c r="K110" i="7"/>
  <c r="K102" i="7"/>
  <c r="K78" i="7"/>
  <c r="K118" i="7"/>
  <c r="K94" i="7"/>
  <c r="K134" i="7"/>
  <c r="I25" i="7"/>
  <c r="N7" i="5"/>
  <c r="F19" i="5"/>
  <c r="G19" i="5" s="1"/>
  <c r="G11" i="5" s="1"/>
  <c r="FF77" i="5" s="1"/>
  <c r="I15" i="30" l="1"/>
  <c r="D16" i="30"/>
  <c r="E10" i="16" a="1"/>
  <c r="E10" i="16" s="1"/>
  <c r="G10" i="16" s="1"/>
  <c r="I10" i="16"/>
  <c r="J10" i="16"/>
  <c r="J9" i="16"/>
  <c r="I9" i="16"/>
  <c r="E11" i="16" a="1"/>
  <c r="E11" i="16" s="1"/>
  <c r="G11" i="16" s="1"/>
  <c r="D18" i="16"/>
  <c r="C13" i="16"/>
  <c r="H12" i="16"/>
  <c r="E12" i="16" s="1" a="1"/>
  <c r="E12" i="16" s="1"/>
  <c r="D69" i="16"/>
  <c r="AG15" i="9"/>
  <c r="AJ14" i="9"/>
  <c r="K94" i="8"/>
  <c r="K78" i="8"/>
  <c r="K97" i="8"/>
  <c r="K99" i="8"/>
  <c r="K135" i="8"/>
  <c r="K88" i="8"/>
  <c r="K129" i="8"/>
  <c r="K83" i="8"/>
  <c r="K122" i="8"/>
  <c r="K85" i="8"/>
  <c r="K125" i="8"/>
  <c r="K46" i="8"/>
  <c r="K25" i="8"/>
  <c r="K95" i="8"/>
  <c r="K51" i="8"/>
  <c r="K70" i="8"/>
  <c r="K67" i="8"/>
  <c r="K61" i="8"/>
  <c r="K73" i="8"/>
  <c r="K65" i="8"/>
  <c r="K66" i="8"/>
  <c r="K136" i="8"/>
  <c r="K35" i="8"/>
  <c r="K117" i="8"/>
  <c r="K80" i="8"/>
  <c r="K121" i="8"/>
  <c r="K91" i="8"/>
  <c r="K79" i="8"/>
  <c r="K82" i="8"/>
  <c r="K92" i="8"/>
  <c r="K30" i="8"/>
  <c r="K54" i="8"/>
  <c r="K102" i="8"/>
  <c r="K133" i="8"/>
  <c r="K96" i="8"/>
  <c r="K137" i="8"/>
  <c r="K107" i="8"/>
  <c r="K56" i="8"/>
  <c r="K126" i="8"/>
  <c r="K120" i="8"/>
  <c r="K31" i="8"/>
  <c r="K134" i="8"/>
  <c r="K87" i="8"/>
  <c r="K128" i="8"/>
  <c r="K90" i="8"/>
  <c r="K100" i="8"/>
  <c r="K108" i="8"/>
  <c r="K40" i="8"/>
  <c r="K77" i="8"/>
  <c r="K119" i="8"/>
  <c r="K89" i="8"/>
  <c r="K130" i="8"/>
  <c r="K116" i="8"/>
  <c r="K11" i="8"/>
  <c r="K9" i="8"/>
  <c r="L9" i="8" s="1"/>
  <c r="M9" i="8" s="1"/>
  <c r="K8" i="8"/>
  <c r="L8" i="8" s="1"/>
  <c r="M8" i="8" s="1"/>
  <c r="K69" i="8"/>
  <c r="K63" i="8"/>
  <c r="K18" i="8"/>
  <c r="K71" i="8"/>
  <c r="K16" i="8"/>
  <c r="K131" i="8"/>
  <c r="K57" i="8"/>
  <c r="K68" i="8"/>
  <c r="K74" i="8"/>
  <c r="K58" i="8"/>
  <c r="K76" i="8"/>
  <c r="K75" i="8"/>
  <c r="K62" i="8"/>
  <c r="K59" i="8"/>
  <c r="K64" i="8"/>
  <c r="K86" i="8"/>
  <c r="K93" i="8"/>
  <c r="K127" i="8"/>
  <c r="K81" i="8"/>
  <c r="K98" i="8"/>
  <c r="K84" i="8"/>
  <c r="K60" i="8"/>
  <c r="K38" i="8"/>
  <c r="K39" i="8"/>
  <c r="K48" i="8"/>
  <c r="K43" i="8"/>
  <c r="K55" i="8"/>
  <c r="K12" i="8"/>
  <c r="K29" i="8"/>
  <c r="K42" i="8"/>
  <c r="K37" i="8"/>
  <c r="K41" i="8"/>
  <c r="K36" i="8"/>
  <c r="K7" i="8"/>
  <c r="L7" i="8" s="1"/>
  <c r="M7" i="8" s="1"/>
  <c r="K33" i="8"/>
  <c r="K28" i="8"/>
  <c r="K45" i="8"/>
  <c r="K44" i="8"/>
  <c r="K10" i="8"/>
  <c r="K22" i="8"/>
  <c r="K24" i="8"/>
  <c r="K50" i="8"/>
  <c r="K52" i="8"/>
  <c r="K13" i="8"/>
  <c r="K110" i="8"/>
  <c r="K101" i="8"/>
  <c r="K103" i="8"/>
  <c r="K104" i="8"/>
  <c r="K105" i="8"/>
  <c r="K106" i="8"/>
  <c r="K115" i="8"/>
  <c r="K124" i="8"/>
  <c r="K34" i="8"/>
  <c r="K47" i="8"/>
  <c r="K49" i="8"/>
  <c r="K15" i="8"/>
  <c r="K23" i="8"/>
  <c r="K26" i="8"/>
  <c r="K32" i="8"/>
  <c r="K27" i="8"/>
  <c r="K17" i="8"/>
  <c r="K118" i="8"/>
  <c r="K109" i="8"/>
  <c r="K111" i="8"/>
  <c r="K112" i="8"/>
  <c r="K113" i="8"/>
  <c r="K114" i="8"/>
  <c r="K123" i="8"/>
  <c r="H11" i="8"/>
  <c r="N10" i="8"/>
  <c r="J10" i="8" s="1" a="1"/>
  <c r="J10" i="8" s="1"/>
  <c r="K21" i="8"/>
  <c r="K19" i="8"/>
  <c r="K14" i="8"/>
  <c r="K25" i="7"/>
  <c r="K22" i="7"/>
  <c r="K72" i="7"/>
  <c r="K24" i="7"/>
  <c r="K12" i="7"/>
  <c r="K13" i="7"/>
  <c r="K14" i="7"/>
  <c r="K18" i="7"/>
  <c r="K16" i="7"/>
  <c r="K20" i="7"/>
  <c r="K17" i="7"/>
  <c r="K19" i="7"/>
  <c r="K21" i="7"/>
  <c r="K9" i="7"/>
  <c r="L9" i="7" s="1"/>
  <c r="M9" i="7" s="1"/>
  <c r="K70" i="7"/>
  <c r="K75" i="7"/>
  <c r="K61" i="7"/>
  <c r="K58" i="7"/>
  <c r="K69" i="7"/>
  <c r="K66" i="7"/>
  <c r="K68" i="7"/>
  <c r="K57" i="7"/>
  <c r="K60" i="7"/>
  <c r="K71" i="7"/>
  <c r="K76" i="7"/>
  <c r="K65" i="7"/>
  <c r="K74" i="7"/>
  <c r="K63" i="7"/>
  <c r="K59" i="7"/>
  <c r="K73" i="7"/>
  <c r="K62" i="7"/>
  <c r="K67" i="7"/>
  <c r="FF79" i="5"/>
  <c r="FF78" i="5"/>
  <c r="FD17" i="5"/>
  <c r="FD10" i="5"/>
  <c r="FD62" i="5"/>
  <c r="FC12" i="5"/>
  <c r="FI11" i="5"/>
  <c r="FF80" i="5"/>
  <c r="FD81" i="5"/>
  <c r="FD56" i="5"/>
  <c r="K7" i="7"/>
  <c r="L7" i="7" s="1"/>
  <c r="M7" i="7" s="1"/>
  <c r="K10" i="7"/>
  <c r="K11" i="7"/>
  <c r="I26" i="7"/>
  <c r="N10" i="7"/>
  <c r="J10" i="7" s="1" a="1"/>
  <c r="J10" i="7" s="1"/>
  <c r="H11" i="7"/>
  <c r="K77" i="5"/>
  <c r="I16" i="30" l="1"/>
  <c r="D17" i="30"/>
  <c r="G12" i="16"/>
  <c r="D19" i="16"/>
  <c r="D70" i="16"/>
  <c r="C14" i="16"/>
  <c r="H13" i="16"/>
  <c r="E13" i="16" s="1" a="1"/>
  <c r="E13" i="16" s="1"/>
  <c r="AG16" i="9"/>
  <c r="AJ15" i="9"/>
  <c r="N11" i="8"/>
  <c r="J11" i="8" s="1" a="1"/>
  <c r="J11" i="8" s="1"/>
  <c r="L11" i="8" s="1"/>
  <c r="M11" i="8" s="1"/>
  <c r="H12" i="8"/>
  <c r="L10" i="8"/>
  <c r="M10" i="8" s="1"/>
  <c r="FC13" i="5"/>
  <c r="FI12" i="5"/>
  <c r="FF81" i="5"/>
  <c r="FD82" i="5"/>
  <c r="FD18" i="5"/>
  <c r="FD63" i="5"/>
  <c r="FD11" i="5"/>
  <c r="I27" i="7"/>
  <c r="K26" i="7"/>
  <c r="L10" i="7"/>
  <c r="M10" i="7" s="1"/>
  <c r="N11" i="7"/>
  <c r="J11" i="7" s="1" a="1"/>
  <c r="J11" i="7" s="1"/>
  <c r="H12" i="7"/>
  <c r="I17" i="30" l="1"/>
  <c r="D18" i="30"/>
  <c r="G13" i="16"/>
  <c r="D20" i="16"/>
  <c r="D71" i="16"/>
  <c r="H14" i="16"/>
  <c r="E14" i="16" s="1" a="1"/>
  <c r="E14" i="16" s="1"/>
  <c r="C15" i="16"/>
  <c r="AG17" i="9"/>
  <c r="AJ16" i="9"/>
  <c r="N12" i="8"/>
  <c r="H13" i="8"/>
  <c r="FF82" i="5"/>
  <c r="FD83" i="5"/>
  <c r="FD64" i="5"/>
  <c r="FD19" i="5"/>
  <c r="FC14" i="5"/>
  <c r="FI13" i="5"/>
  <c r="N12" i="7"/>
  <c r="J12" i="7" s="1" a="1"/>
  <c r="J12" i="7" s="1"/>
  <c r="H13" i="7"/>
  <c r="I28" i="7"/>
  <c r="K27" i="7"/>
  <c r="L11" i="7"/>
  <c r="M11" i="7" s="1"/>
  <c r="H8" i="5"/>
  <c r="I78" i="5"/>
  <c r="I58" i="5"/>
  <c r="I23" i="5"/>
  <c r="I13" i="5"/>
  <c r="I14" i="5" s="1"/>
  <c r="I15" i="5" s="1"/>
  <c r="I16" i="5" s="1"/>
  <c r="I17" i="5" s="1"/>
  <c r="I18" i="5" s="1"/>
  <c r="I19" i="5" s="1"/>
  <c r="I20" i="5" s="1"/>
  <c r="I21" i="5" s="1"/>
  <c r="I8" i="5"/>
  <c r="I9" i="5" s="1"/>
  <c r="I10" i="5" s="1"/>
  <c r="I11" i="5" s="1"/>
  <c r="F10" i="5"/>
  <c r="F9" i="5"/>
  <c r="F8" i="5"/>
  <c r="FE12" i="5" s="1" a="1"/>
  <c r="FE12" i="5" s="1"/>
  <c r="F7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J11" i="6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I18" i="30" l="1"/>
  <c r="D19" i="30"/>
  <c r="FE13" i="5" a="1"/>
  <c r="FE13" i="5" s="1"/>
  <c r="G14" i="16"/>
  <c r="D21" i="16"/>
  <c r="H15" i="16"/>
  <c r="E15" i="16" s="1" a="1"/>
  <c r="E15" i="16" s="1"/>
  <c r="C16" i="16"/>
  <c r="D72" i="16"/>
  <c r="FE7" i="5" a="1"/>
  <c r="FE7" i="5" s="1"/>
  <c r="FE9" i="5" a="1"/>
  <c r="FE9" i="5" s="1"/>
  <c r="FE8" i="5" a="1"/>
  <c r="FE8" i="5" s="1"/>
  <c r="FE10" i="5" a="1"/>
  <c r="FE10" i="5" s="1"/>
  <c r="FE11" i="5" a="1"/>
  <c r="FE11" i="5" s="1"/>
  <c r="AG18" i="9"/>
  <c r="AJ17" i="9"/>
  <c r="J12" i="8" a="1"/>
  <c r="J12" i="8" s="1"/>
  <c r="L12" i="8" s="1"/>
  <c r="N13" i="8"/>
  <c r="J13" i="8" s="1" a="1"/>
  <c r="J13" i="8" s="1"/>
  <c r="L13" i="8" s="1"/>
  <c r="M13" i="8" s="1"/>
  <c r="H14" i="8"/>
  <c r="FD65" i="5"/>
  <c r="FF83" i="5"/>
  <c r="FD84" i="5"/>
  <c r="FC15" i="5"/>
  <c r="FI14" i="5"/>
  <c r="FE14" i="5" s="1" a="1"/>
  <c r="FE14" i="5" s="1"/>
  <c r="FD20" i="5"/>
  <c r="H14" i="7"/>
  <c r="N13" i="7"/>
  <c r="J13" i="7" s="1" a="1"/>
  <c r="J13" i="7" s="1"/>
  <c r="I29" i="7"/>
  <c r="K28" i="7"/>
  <c r="L12" i="7"/>
  <c r="M12" i="7" s="1"/>
  <c r="F18" i="5"/>
  <c r="G18" i="5" s="1"/>
  <c r="G10" i="5" s="1"/>
  <c r="I24" i="5"/>
  <c r="H9" i="5"/>
  <c r="N8" i="5"/>
  <c r="J8" i="5" s="1" a="1"/>
  <c r="J8" i="5" s="1"/>
  <c r="F17" i="5"/>
  <c r="G17" i="5" s="1"/>
  <c r="G9" i="5" s="1"/>
  <c r="F16" i="5"/>
  <c r="G16" i="5" s="1"/>
  <c r="G8" i="5" s="1"/>
  <c r="FF19" i="5" s="1"/>
  <c r="I59" i="5"/>
  <c r="J7" i="5" a="1"/>
  <c r="J7" i="5" s="1"/>
  <c r="F15" i="5"/>
  <c r="G15" i="5" s="1"/>
  <c r="G7" i="5" s="1"/>
  <c r="I79" i="5"/>
  <c r="K78" i="5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0" i="6"/>
  <c r="D11" i="6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I19" i="30" l="1"/>
  <c r="D20" i="30"/>
  <c r="E12" i="6"/>
  <c r="G15" i="16"/>
  <c r="D22" i="16"/>
  <c r="D73" i="16"/>
  <c r="H16" i="16"/>
  <c r="E16" i="16" s="1" a="1"/>
  <c r="E16" i="16" s="1"/>
  <c r="C17" i="16"/>
  <c r="AG19" i="9"/>
  <c r="AJ18" i="9"/>
  <c r="H15" i="8"/>
  <c r="N14" i="8"/>
  <c r="J14" i="8" s="1" a="1"/>
  <c r="J14" i="8" s="1"/>
  <c r="L14" i="8" s="1"/>
  <c r="M14" i="8" s="1"/>
  <c r="M12" i="8"/>
  <c r="FF7" i="5"/>
  <c r="FG7" i="5" s="1"/>
  <c r="FH7" i="5" s="1"/>
  <c r="FF8" i="5"/>
  <c r="FG8" i="5" s="1"/>
  <c r="FH8" i="5" s="1"/>
  <c r="FF9" i="5"/>
  <c r="FG9" i="5" s="1"/>
  <c r="FH9" i="5" s="1"/>
  <c r="FF10" i="5"/>
  <c r="FG10" i="5" s="1"/>
  <c r="FH10" i="5" s="1"/>
  <c r="FF11" i="5"/>
  <c r="FG11" i="5" s="1"/>
  <c r="FH11" i="5" s="1"/>
  <c r="FF43" i="5"/>
  <c r="FF35" i="5"/>
  <c r="FF31" i="5"/>
  <c r="FF23" i="5"/>
  <c r="FF27" i="5"/>
  <c r="FF39" i="5"/>
  <c r="FF22" i="5"/>
  <c r="FF28" i="5"/>
  <c r="FF49" i="5"/>
  <c r="FF50" i="5"/>
  <c r="FF32" i="5"/>
  <c r="FF36" i="5"/>
  <c r="FF25" i="5"/>
  <c r="FF26" i="5"/>
  <c r="FF38" i="5"/>
  <c r="FF52" i="5"/>
  <c r="FF54" i="5"/>
  <c r="FF46" i="5"/>
  <c r="FF40" i="5"/>
  <c r="FF29" i="5"/>
  <c r="FF47" i="5"/>
  <c r="FF30" i="5"/>
  <c r="FF44" i="5"/>
  <c r="FF33" i="5"/>
  <c r="FF53" i="5"/>
  <c r="FF34" i="5"/>
  <c r="FF24" i="5"/>
  <c r="FF48" i="5"/>
  <c r="FF37" i="5"/>
  <c r="FF41" i="5"/>
  <c r="FF42" i="5"/>
  <c r="FF51" i="5"/>
  <c r="FF45" i="5"/>
  <c r="FF55" i="5"/>
  <c r="FF56" i="5"/>
  <c r="FF58" i="5"/>
  <c r="FF57" i="5"/>
  <c r="FF59" i="5"/>
  <c r="FF60" i="5"/>
  <c r="FF61" i="5"/>
  <c r="FF62" i="5"/>
  <c r="FF63" i="5"/>
  <c r="FF14" i="5"/>
  <c r="FG14" i="5" s="1"/>
  <c r="FH14" i="5" s="1"/>
  <c r="FF13" i="5"/>
  <c r="FG13" i="5" s="1"/>
  <c r="FH13" i="5" s="1"/>
  <c r="FF12" i="5"/>
  <c r="FG12" i="5" s="1"/>
  <c r="FH12" i="5" s="1"/>
  <c r="FF15" i="5"/>
  <c r="FF16" i="5"/>
  <c r="FF17" i="5"/>
  <c r="FF18" i="5"/>
  <c r="FF64" i="5"/>
  <c r="FI15" i="5"/>
  <c r="FE15" i="5" s="1" a="1"/>
  <c r="FE15" i="5" s="1"/>
  <c r="FC16" i="5"/>
  <c r="FF20" i="5"/>
  <c r="FD21" i="5"/>
  <c r="FF21" i="5" s="1"/>
  <c r="FF84" i="5"/>
  <c r="FD85" i="5"/>
  <c r="FD66" i="5"/>
  <c r="FF65" i="5"/>
  <c r="I30" i="7"/>
  <c r="K29" i="7"/>
  <c r="L13" i="7"/>
  <c r="M13" i="7" s="1"/>
  <c r="H15" i="7"/>
  <c r="N14" i="7"/>
  <c r="J14" i="7" s="1" a="1"/>
  <c r="J14" i="7" s="1"/>
  <c r="K24" i="5"/>
  <c r="K22" i="5"/>
  <c r="K23" i="5"/>
  <c r="H10" i="5"/>
  <c r="N9" i="5"/>
  <c r="J9" i="5" s="1" a="1"/>
  <c r="J9" i="5" s="1"/>
  <c r="I25" i="5"/>
  <c r="K25" i="5" s="1"/>
  <c r="K8" i="5"/>
  <c r="L8" i="5" s="1"/>
  <c r="M8" i="5" s="1"/>
  <c r="K9" i="5"/>
  <c r="K10" i="5"/>
  <c r="K7" i="5"/>
  <c r="L7" i="5" s="1"/>
  <c r="M7" i="5" s="1"/>
  <c r="K11" i="5"/>
  <c r="I80" i="5"/>
  <c r="K79" i="5"/>
  <c r="K59" i="5"/>
  <c r="K57" i="5"/>
  <c r="K58" i="5"/>
  <c r="K19" i="5"/>
  <c r="K21" i="5"/>
  <c r="K16" i="5"/>
  <c r="K13" i="5"/>
  <c r="K20" i="5"/>
  <c r="K18" i="5"/>
  <c r="K15" i="5"/>
  <c r="K12" i="5"/>
  <c r="K14" i="5"/>
  <c r="K17" i="5"/>
  <c r="I60" i="5"/>
  <c r="K60" i="5" s="1"/>
  <c r="E13" i="6"/>
  <c r="G12" i="6"/>
  <c r="E11" i="6"/>
  <c r="G11" i="6" s="1"/>
  <c r="I20" i="30" l="1"/>
  <c r="D21" i="30"/>
  <c r="G16" i="16"/>
  <c r="D23" i="16"/>
  <c r="H17" i="16"/>
  <c r="E17" i="16" s="1" a="1"/>
  <c r="E17" i="16" s="1"/>
  <c r="C18" i="16"/>
  <c r="D74" i="16"/>
  <c r="AG20" i="9"/>
  <c r="AJ19" i="9"/>
  <c r="N15" i="8"/>
  <c r="J15" i="8" s="1" a="1"/>
  <c r="J15" i="8" s="1"/>
  <c r="L15" i="8" s="1"/>
  <c r="M15" i="8" s="1"/>
  <c r="H16" i="8"/>
  <c r="FF66" i="5"/>
  <c r="FD67" i="5"/>
  <c r="FF85" i="5"/>
  <c r="FD86" i="5"/>
  <c r="FC17" i="5"/>
  <c r="FI16" i="5"/>
  <c r="FE16" i="5" s="1" a="1"/>
  <c r="FE16" i="5" s="1"/>
  <c r="FG15" i="5"/>
  <c r="FH15" i="5" s="1"/>
  <c r="L14" i="7"/>
  <c r="M14" i="7" s="1"/>
  <c r="I31" i="7"/>
  <c r="K30" i="7"/>
  <c r="H16" i="7"/>
  <c r="N15" i="7"/>
  <c r="J15" i="7" s="1" a="1"/>
  <c r="J15" i="7" s="1"/>
  <c r="L9" i="5"/>
  <c r="M9" i="5" s="1"/>
  <c r="I61" i="5"/>
  <c r="I81" i="5"/>
  <c r="K80" i="5"/>
  <c r="I26" i="5"/>
  <c r="H11" i="5"/>
  <c r="N10" i="5"/>
  <c r="K16" i="6"/>
  <c r="K24" i="6"/>
  <c r="K32" i="6"/>
  <c r="K40" i="6"/>
  <c r="K48" i="6"/>
  <c r="K56" i="6"/>
  <c r="K64" i="6"/>
  <c r="K72" i="6"/>
  <c r="K80" i="6"/>
  <c r="K88" i="6"/>
  <c r="K96" i="6"/>
  <c r="K104" i="6"/>
  <c r="K112" i="6"/>
  <c r="K120" i="6"/>
  <c r="K128" i="6"/>
  <c r="K136" i="6"/>
  <c r="K28" i="6"/>
  <c r="K13" i="6"/>
  <c r="K61" i="6"/>
  <c r="K85" i="6"/>
  <c r="K109" i="6"/>
  <c r="K10" i="6"/>
  <c r="K17" i="6"/>
  <c r="K25" i="6"/>
  <c r="K33" i="6"/>
  <c r="K41" i="6"/>
  <c r="K49" i="6"/>
  <c r="K57" i="6"/>
  <c r="K65" i="6"/>
  <c r="K73" i="6"/>
  <c r="K81" i="6"/>
  <c r="K89" i="6"/>
  <c r="K97" i="6"/>
  <c r="K105" i="6"/>
  <c r="K113" i="6"/>
  <c r="K121" i="6"/>
  <c r="K129" i="6"/>
  <c r="K137" i="6"/>
  <c r="K44" i="6"/>
  <c r="K100" i="6"/>
  <c r="K132" i="6"/>
  <c r="K21" i="6"/>
  <c r="K29" i="6"/>
  <c r="K37" i="6"/>
  <c r="K45" i="6"/>
  <c r="K69" i="6"/>
  <c r="K77" i="6"/>
  <c r="K93" i="6"/>
  <c r="K101" i="6"/>
  <c r="K117" i="6"/>
  <c r="K125" i="6"/>
  <c r="K133" i="6"/>
  <c r="K18" i="6"/>
  <c r="K26" i="6"/>
  <c r="K34" i="6"/>
  <c r="K42" i="6"/>
  <c r="K50" i="6"/>
  <c r="K58" i="6"/>
  <c r="K66" i="6"/>
  <c r="K74" i="6"/>
  <c r="K82" i="6"/>
  <c r="K90" i="6"/>
  <c r="K98" i="6"/>
  <c r="K106" i="6"/>
  <c r="K114" i="6"/>
  <c r="K122" i="6"/>
  <c r="K130" i="6"/>
  <c r="K138" i="6"/>
  <c r="K20" i="6"/>
  <c r="K60" i="6"/>
  <c r="K92" i="6"/>
  <c r="K116" i="6"/>
  <c r="K140" i="6"/>
  <c r="K11" i="6"/>
  <c r="K19" i="6"/>
  <c r="K27" i="6"/>
  <c r="K35" i="6"/>
  <c r="K43" i="6"/>
  <c r="K51" i="6"/>
  <c r="K59" i="6"/>
  <c r="K67" i="6"/>
  <c r="K75" i="6"/>
  <c r="K83" i="6"/>
  <c r="K91" i="6"/>
  <c r="K99" i="6"/>
  <c r="K107" i="6"/>
  <c r="K115" i="6"/>
  <c r="K123" i="6"/>
  <c r="K131" i="6"/>
  <c r="K139" i="6"/>
  <c r="K12" i="6"/>
  <c r="K36" i="6"/>
  <c r="K52" i="6"/>
  <c r="K68" i="6"/>
  <c r="K76" i="6"/>
  <c r="K84" i="6"/>
  <c r="K108" i="6"/>
  <c r="K124" i="6"/>
  <c r="K53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F16" i="6"/>
  <c r="F24" i="6"/>
  <c r="F32" i="6"/>
  <c r="F40" i="6"/>
  <c r="F48" i="6"/>
  <c r="F56" i="6"/>
  <c r="F64" i="6"/>
  <c r="F72" i="6"/>
  <c r="F80" i="6"/>
  <c r="F88" i="6"/>
  <c r="F96" i="6"/>
  <c r="F104" i="6"/>
  <c r="F112" i="6"/>
  <c r="F120" i="6"/>
  <c r="F128" i="6"/>
  <c r="F136" i="6"/>
  <c r="F11" i="6"/>
  <c r="F43" i="6"/>
  <c r="F83" i="6"/>
  <c r="F115" i="6"/>
  <c r="F12" i="6"/>
  <c r="F36" i="6"/>
  <c r="F60" i="6"/>
  <c r="F92" i="6"/>
  <c r="F116" i="6"/>
  <c r="F140" i="6"/>
  <c r="F29" i="6"/>
  <c r="F61" i="6"/>
  <c r="F93" i="6"/>
  <c r="F117" i="6"/>
  <c r="F133" i="6"/>
  <c r="F38" i="6"/>
  <c r="F62" i="6"/>
  <c r="F70" i="6"/>
  <c r="F94" i="6"/>
  <c r="F118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9" i="6"/>
  <c r="F35" i="6"/>
  <c r="F51" i="6"/>
  <c r="F67" i="6"/>
  <c r="F91" i="6"/>
  <c r="F107" i="6"/>
  <c r="F131" i="6"/>
  <c r="F20" i="6"/>
  <c r="F44" i="6"/>
  <c r="F68" i="6"/>
  <c r="F84" i="6"/>
  <c r="F100" i="6"/>
  <c r="F124" i="6"/>
  <c r="F21" i="6"/>
  <c r="F45" i="6"/>
  <c r="F69" i="6"/>
  <c r="F85" i="6"/>
  <c r="F109" i="6"/>
  <c r="F125" i="6"/>
  <c r="F10" i="6"/>
  <c r="F14" i="6"/>
  <c r="F30" i="6"/>
  <c r="F54" i="6"/>
  <c r="F78" i="6"/>
  <c r="F102" i="6"/>
  <c r="F126" i="6"/>
  <c r="F18" i="6"/>
  <c r="F26" i="6"/>
  <c r="F34" i="6"/>
  <c r="F42" i="6"/>
  <c r="F50" i="6"/>
  <c r="F58" i="6"/>
  <c r="F66" i="6"/>
  <c r="F74" i="6"/>
  <c r="F82" i="6"/>
  <c r="F90" i="6"/>
  <c r="F98" i="6"/>
  <c r="F106" i="6"/>
  <c r="F114" i="6"/>
  <c r="F122" i="6"/>
  <c r="F130" i="6"/>
  <c r="F138" i="6"/>
  <c r="F27" i="6"/>
  <c r="F59" i="6"/>
  <c r="F75" i="6"/>
  <c r="F99" i="6"/>
  <c r="F123" i="6"/>
  <c r="F139" i="6"/>
  <c r="F28" i="6"/>
  <c r="F52" i="6"/>
  <c r="F76" i="6"/>
  <c r="F108" i="6"/>
  <c r="F132" i="6"/>
  <c r="F13" i="6"/>
  <c r="F37" i="6"/>
  <c r="F53" i="6"/>
  <c r="F77" i="6"/>
  <c r="F101" i="6"/>
  <c r="F22" i="6"/>
  <c r="F46" i="6"/>
  <c r="F86" i="6"/>
  <c r="F110" i="6"/>
  <c r="F134" i="6"/>
  <c r="F71" i="6"/>
  <c r="F135" i="6"/>
  <c r="F15" i="6"/>
  <c r="F23" i="6"/>
  <c r="F87" i="6"/>
  <c r="F31" i="6"/>
  <c r="F95" i="6"/>
  <c r="F39" i="6"/>
  <c r="F47" i="6"/>
  <c r="F79" i="6"/>
  <c r="F103" i="6"/>
  <c r="F111" i="6"/>
  <c r="F55" i="6"/>
  <c r="F119" i="6"/>
  <c r="F127" i="6"/>
  <c r="F63" i="6"/>
  <c r="G13" i="6"/>
  <c r="E14" i="6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5" i="9"/>
  <c r="D22" i="30" l="1"/>
  <c r="I21" i="30"/>
  <c r="G17" i="16"/>
  <c r="D75" i="16"/>
  <c r="C19" i="16"/>
  <c r="H18" i="16"/>
  <c r="E18" i="16" s="1" a="1"/>
  <c r="E18" i="16" s="1"/>
  <c r="AI100" i="9"/>
  <c r="AI68" i="9"/>
  <c r="AI36" i="9"/>
  <c r="AI132" i="9"/>
  <c r="AI108" i="9"/>
  <c r="AI76" i="9"/>
  <c r="AI52" i="9"/>
  <c r="AI12" i="9"/>
  <c r="AI131" i="9"/>
  <c r="AI107" i="9"/>
  <c r="AI116" i="9"/>
  <c r="AI92" i="9"/>
  <c r="AI60" i="9"/>
  <c r="AI28" i="9"/>
  <c r="AI115" i="9"/>
  <c r="AI75" i="9"/>
  <c r="AI59" i="9"/>
  <c r="AI35" i="9"/>
  <c r="AI114" i="9"/>
  <c r="AI82" i="9"/>
  <c r="AI58" i="9"/>
  <c r="AI34" i="9"/>
  <c r="AI18" i="9"/>
  <c r="AI113" i="9"/>
  <c r="AI81" i="9"/>
  <c r="AI49" i="9"/>
  <c r="AI25" i="9"/>
  <c r="AI5" i="9"/>
  <c r="AL6" i="9" s="1"/>
  <c r="AI128" i="9"/>
  <c r="AI120" i="9"/>
  <c r="AI112" i="9"/>
  <c r="AI104" i="9"/>
  <c r="AI96" i="9"/>
  <c r="AI88" i="9"/>
  <c r="AI80" i="9"/>
  <c r="AI72" i="9"/>
  <c r="AI64" i="9"/>
  <c r="AI56" i="9"/>
  <c r="AI48" i="9"/>
  <c r="AI40" i="9"/>
  <c r="AI32" i="9"/>
  <c r="AI24" i="9"/>
  <c r="AI16" i="9"/>
  <c r="AI8" i="9"/>
  <c r="AI99" i="9"/>
  <c r="AI67" i="9"/>
  <c r="AI19" i="9"/>
  <c r="AI98" i="9"/>
  <c r="AI74" i="9"/>
  <c r="AI50" i="9"/>
  <c r="AI10" i="9"/>
  <c r="AI129" i="9"/>
  <c r="AI97" i="9"/>
  <c r="AI65" i="9"/>
  <c r="AI33" i="9"/>
  <c r="AI135" i="9"/>
  <c r="AI127" i="9"/>
  <c r="AI119" i="9"/>
  <c r="AI111" i="9"/>
  <c r="AI103" i="9"/>
  <c r="AI95" i="9"/>
  <c r="AI87" i="9"/>
  <c r="AI79" i="9"/>
  <c r="AI71" i="9"/>
  <c r="AI63" i="9"/>
  <c r="AI55" i="9"/>
  <c r="AI47" i="9"/>
  <c r="AI39" i="9"/>
  <c r="AI31" i="9"/>
  <c r="AI23" i="9"/>
  <c r="AI15" i="9"/>
  <c r="AI7" i="9"/>
  <c r="AI124" i="9"/>
  <c r="AI84" i="9"/>
  <c r="AI44" i="9"/>
  <c r="AI20" i="9"/>
  <c r="AI123" i="9"/>
  <c r="AI91" i="9"/>
  <c r="AI51" i="9"/>
  <c r="AI11" i="9"/>
  <c r="AI130" i="9"/>
  <c r="AI105" i="9"/>
  <c r="AI73" i="9"/>
  <c r="AI41" i="9"/>
  <c r="AI9" i="9"/>
  <c r="AI134" i="9"/>
  <c r="AI126" i="9"/>
  <c r="AI118" i="9"/>
  <c r="AI110" i="9"/>
  <c r="AI102" i="9"/>
  <c r="AI94" i="9"/>
  <c r="AI86" i="9"/>
  <c r="AI78" i="9"/>
  <c r="AI70" i="9"/>
  <c r="AI62" i="9"/>
  <c r="AI54" i="9"/>
  <c r="AI46" i="9"/>
  <c r="AI38" i="9"/>
  <c r="AI30" i="9"/>
  <c r="AI22" i="9"/>
  <c r="AI14" i="9"/>
  <c r="AI6" i="9"/>
  <c r="AI83" i="9"/>
  <c r="AI43" i="9"/>
  <c r="AI27" i="9"/>
  <c r="AI122" i="9"/>
  <c r="AI106" i="9"/>
  <c r="AI90" i="9"/>
  <c r="AI66" i="9"/>
  <c r="AI42" i="9"/>
  <c r="AI26" i="9"/>
  <c r="AI121" i="9"/>
  <c r="AI89" i="9"/>
  <c r="AI57" i="9"/>
  <c r="AI17" i="9"/>
  <c r="AI133" i="9"/>
  <c r="AI125" i="9"/>
  <c r="AI117" i="9"/>
  <c r="AI109" i="9"/>
  <c r="AI101" i="9"/>
  <c r="AI93" i="9"/>
  <c r="AI85" i="9"/>
  <c r="AI77" i="9"/>
  <c r="AI69" i="9"/>
  <c r="AI61" i="9"/>
  <c r="AI53" i="9"/>
  <c r="AI45" i="9"/>
  <c r="AI37" i="9"/>
  <c r="AI29" i="9"/>
  <c r="AI21" i="9"/>
  <c r="AI13" i="9"/>
  <c r="AG21" i="9"/>
  <c r="AJ20" i="9"/>
  <c r="H17" i="8"/>
  <c r="N16" i="8"/>
  <c r="J16" i="8" s="1" a="1"/>
  <c r="J16" i="8" s="1"/>
  <c r="L16" i="8" s="1"/>
  <c r="M16" i="8" s="1"/>
  <c r="FF86" i="5"/>
  <c r="FD87" i="5"/>
  <c r="FF67" i="5"/>
  <c r="FD68" i="5"/>
  <c r="FG16" i="5"/>
  <c r="FH16" i="5" s="1"/>
  <c r="FC18" i="5"/>
  <c r="FI17" i="5"/>
  <c r="FE17" i="5" s="1" a="1"/>
  <c r="FE17" i="5" s="1"/>
  <c r="J10" i="5" a="1"/>
  <c r="J10" i="5" s="1"/>
  <c r="L10" i="5" s="1"/>
  <c r="M10" i="5" s="1"/>
  <c r="L15" i="7"/>
  <c r="M15" i="7" s="1"/>
  <c r="N16" i="7"/>
  <c r="J16" i="7" s="1" a="1"/>
  <c r="J16" i="7" s="1"/>
  <c r="H17" i="7"/>
  <c r="I32" i="7"/>
  <c r="K31" i="7"/>
  <c r="H12" i="5"/>
  <c r="N11" i="5"/>
  <c r="I27" i="5"/>
  <c r="K26" i="5"/>
  <c r="I82" i="5"/>
  <c r="K81" i="5"/>
  <c r="I62" i="5"/>
  <c r="K61" i="5"/>
  <c r="G14" i="6"/>
  <c r="E15" i="6"/>
  <c r="D23" i="30" l="1"/>
  <c r="I22" i="30"/>
  <c r="G18" i="16"/>
  <c r="H19" i="16"/>
  <c r="E19" i="16" s="1" a="1"/>
  <c r="E19" i="16" s="1"/>
  <c r="C20" i="16"/>
  <c r="D76" i="16"/>
  <c r="AW6" i="9"/>
  <c r="BE6" i="9"/>
  <c r="BM6" i="9"/>
  <c r="AP6" i="9"/>
  <c r="AQ6" i="9"/>
  <c r="AY6" i="9"/>
  <c r="BG6" i="9"/>
  <c r="BO6" i="9"/>
  <c r="AR6" i="9"/>
  <c r="AZ6" i="9"/>
  <c r="BH6" i="9"/>
  <c r="BP6" i="9"/>
  <c r="AS6" i="9"/>
  <c r="AT6" i="9"/>
  <c r="BB6" i="9"/>
  <c r="BJ6" i="9"/>
  <c r="BR6" i="9"/>
  <c r="AU6" i="9"/>
  <c r="BC6" i="9"/>
  <c r="BK6" i="9"/>
  <c r="AV6" i="9"/>
  <c r="BQ6" i="9"/>
  <c r="AX6" i="9"/>
  <c r="BA6" i="9"/>
  <c r="BD6" i="9"/>
  <c r="BI6" i="9"/>
  <c r="BL6" i="9"/>
  <c r="BF6" i="9"/>
  <c r="BN6" i="9"/>
  <c r="AO6" i="9"/>
  <c r="AL7" i="9"/>
  <c r="AG22" i="9"/>
  <c r="AJ21" i="9"/>
  <c r="H18" i="8"/>
  <c r="N17" i="8"/>
  <c r="J17" i="8" s="1" a="1"/>
  <c r="J17" i="8" s="1"/>
  <c r="L17" i="8" s="1"/>
  <c r="M17" i="8" s="1"/>
  <c r="FG17" i="5"/>
  <c r="FH17" i="5" s="1"/>
  <c r="FF87" i="5"/>
  <c r="FD88" i="5"/>
  <c r="FD69" i="5"/>
  <c r="FF68" i="5"/>
  <c r="FC19" i="5"/>
  <c r="FI18" i="5"/>
  <c r="FE18" i="5" s="1" a="1"/>
  <c r="FE18" i="5" s="1"/>
  <c r="J11" i="5" a="1"/>
  <c r="J11" i="5" s="1"/>
  <c r="L11" i="5" s="1"/>
  <c r="M11" i="5" s="1"/>
  <c r="I33" i="7"/>
  <c r="K32" i="7"/>
  <c r="H18" i="7"/>
  <c r="N17" i="7"/>
  <c r="J17" i="7" s="1" a="1"/>
  <c r="J17" i="7" s="1"/>
  <c r="L16" i="7"/>
  <c r="M16" i="7" s="1"/>
  <c r="I28" i="5"/>
  <c r="K27" i="5"/>
  <c r="I63" i="5"/>
  <c r="K62" i="5"/>
  <c r="I83" i="5"/>
  <c r="K82" i="5"/>
  <c r="H13" i="5"/>
  <c r="N12" i="5"/>
  <c r="E16" i="6"/>
  <c r="G15" i="6"/>
  <c r="D24" i="30" l="1"/>
  <c r="I23" i="30"/>
  <c r="G19" i="16"/>
  <c r="D77" i="16"/>
  <c r="H20" i="16"/>
  <c r="E20" i="16" s="1" a="1"/>
  <c r="E20" i="16" s="1"/>
  <c r="C21" i="16"/>
  <c r="AL8" i="9"/>
  <c r="AR7" i="9"/>
  <c r="AZ7" i="9"/>
  <c r="BH7" i="9"/>
  <c r="BP7" i="9"/>
  <c r="AT7" i="9"/>
  <c r="BB7" i="9"/>
  <c r="BJ7" i="9"/>
  <c r="BR7" i="9"/>
  <c r="AU7" i="9"/>
  <c r="BC7" i="9"/>
  <c r="BK7" i="9"/>
  <c r="AW7" i="9"/>
  <c r="BE7" i="9"/>
  <c r="BM7" i="9"/>
  <c r="AP7" i="9"/>
  <c r="AX7" i="9"/>
  <c r="BF7" i="9"/>
  <c r="BN7" i="9"/>
  <c r="BI7" i="9"/>
  <c r="AQ7" i="9"/>
  <c r="BL7" i="9"/>
  <c r="AS7" i="9"/>
  <c r="BO7" i="9"/>
  <c r="AV7" i="9"/>
  <c r="BQ7" i="9"/>
  <c r="BA7" i="9"/>
  <c r="BD7" i="9"/>
  <c r="AY7" i="9"/>
  <c r="BG7" i="9"/>
  <c r="AO7" i="9"/>
  <c r="AG23" i="9"/>
  <c r="AJ22" i="9"/>
  <c r="H19" i="8"/>
  <c r="N18" i="8"/>
  <c r="J18" i="8" s="1" a="1"/>
  <c r="J18" i="8" s="1"/>
  <c r="L18" i="8" s="1"/>
  <c r="M18" i="8" s="1"/>
  <c r="FF88" i="5"/>
  <c r="FD89" i="5"/>
  <c r="FC20" i="5"/>
  <c r="FI19" i="5"/>
  <c r="FE19" i="5" s="1" a="1"/>
  <c r="FE19" i="5" s="1"/>
  <c r="FD70" i="5"/>
  <c r="FF69" i="5"/>
  <c r="FG18" i="5"/>
  <c r="FH18" i="5" s="1"/>
  <c r="J12" i="5" a="1"/>
  <c r="J12" i="5" s="1"/>
  <c r="L12" i="5" s="1"/>
  <c r="M12" i="5" s="1"/>
  <c r="L17" i="7"/>
  <c r="M17" i="7" s="1"/>
  <c r="H19" i="7"/>
  <c r="N18" i="7"/>
  <c r="J18" i="7" s="1" a="1"/>
  <c r="J18" i="7" s="1"/>
  <c r="I34" i="7"/>
  <c r="K33" i="7"/>
  <c r="I29" i="5"/>
  <c r="K28" i="5"/>
  <c r="I84" i="5"/>
  <c r="K83" i="5"/>
  <c r="I64" i="5"/>
  <c r="K63" i="5"/>
  <c r="H14" i="5"/>
  <c r="N13" i="5"/>
  <c r="E17" i="6"/>
  <c r="G16" i="6"/>
  <c r="I24" i="30" l="1"/>
  <c r="D25" i="30"/>
  <c r="G20" i="16"/>
  <c r="C22" i="16"/>
  <c r="H21" i="16"/>
  <c r="E21" i="16" s="1" a="1"/>
  <c r="E21" i="16" s="1"/>
  <c r="D78" i="16"/>
  <c r="AL9" i="9"/>
  <c r="AU8" i="9"/>
  <c r="BC8" i="9"/>
  <c r="BK8" i="9"/>
  <c r="AW8" i="9"/>
  <c r="BE8" i="9"/>
  <c r="BM8" i="9"/>
  <c r="AP8" i="9"/>
  <c r="AX8" i="9"/>
  <c r="BF8" i="9"/>
  <c r="BN8" i="9"/>
  <c r="AR8" i="9"/>
  <c r="AZ8" i="9"/>
  <c r="BH8" i="9"/>
  <c r="BP8" i="9"/>
  <c r="AS8" i="9"/>
  <c r="BA8" i="9"/>
  <c r="BI8" i="9"/>
  <c r="BQ8" i="9"/>
  <c r="BB8" i="9"/>
  <c r="BD8" i="9"/>
  <c r="BG8" i="9"/>
  <c r="BJ8" i="9"/>
  <c r="AT8" i="9"/>
  <c r="BO8" i="9"/>
  <c r="AV8" i="9"/>
  <c r="BR8" i="9"/>
  <c r="AQ8" i="9"/>
  <c r="AY8" i="9"/>
  <c r="BL8" i="9"/>
  <c r="AO8" i="9"/>
  <c r="AG24" i="9"/>
  <c r="AJ23" i="9"/>
  <c r="H20" i="8"/>
  <c r="N19" i="8"/>
  <c r="J19" i="8" s="1" a="1"/>
  <c r="J19" i="8" s="1"/>
  <c r="L19" i="8" s="1"/>
  <c r="M19" i="8" s="1"/>
  <c r="FF70" i="5"/>
  <c r="FD71" i="5"/>
  <c r="FC21" i="5"/>
  <c r="FI20" i="5"/>
  <c r="FE20" i="5" s="1" a="1"/>
  <c r="FE20" i="5" s="1"/>
  <c r="FG19" i="5"/>
  <c r="FH19" i="5" s="1"/>
  <c r="FF89" i="5"/>
  <c r="FD90" i="5"/>
  <c r="J13" i="5" a="1"/>
  <c r="J13" i="5" s="1"/>
  <c r="L13" i="5" s="1"/>
  <c r="M13" i="5" s="1"/>
  <c r="I35" i="7"/>
  <c r="K34" i="7"/>
  <c r="L18" i="7"/>
  <c r="M18" i="7" s="1"/>
  <c r="N19" i="7"/>
  <c r="J19" i="7" s="1" a="1"/>
  <c r="J19" i="7" s="1"/>
  <c r="H20" i="7"/>
  <c r="I30" i="5"/>
  <c r="K29" i="5"/>
  <c r="H15" i="5"/>
  <c r="N14" i="5"/>
  <c r="I65" i="5"/>
  <c r="K64" i="5"/>
  <c r="I85" i="5"/>
  <c r="K84" i="5"/>
  <c r="E18" i="6"/>
  <c r="G17" i="6"/>
  <c r="D26" i="30" l="1"/>
  <c r="I25" i="30"/>
  <c r="G21" i="16"/>
  <c r="C23" i="16"/>
  <c r="H22" i="16"/>
  <c r="E22" i="16" s="1" a="1"/>
  <c r="E22" i="16" s="1"/>
  <c r="AL10" i="9"/>
  <c r="AP9" i="9"/>
  <c r="AX9" i="9"/>
  <c r="BF9" i="9"/>
  <c r="BN9" i="9"/>
  <c r="AR9" i="9"/>
  <c r="AZ9" i="9"/>
  <c r="BH9" i="9"/>
  <c r="BP9" i="9"/>
  <c r="AS9" i="9"/>
  <c r="BA9" i="9"/>
  <c r="BI9" i="9"/>
  <c r="BQ9" i="9"/>
  <c r="AU9" i="9"/>
  <c r="BC9" i="9"/>
  <c r="BK9" i="9"/>
  <c r="AV9" i="9"/>
  <c r="BD9" i="9"/>
  <c r="BL9" i="9"/>
  <c r="AT9" i="9"/>
  <c r="BO9" i="9"/>
  <c r="AW9" i="9"/>
  <c r="BR9" i="9"/>
  <c r="AY9" i="9"/>
  <c r="BB9" i="9"/>
  <c r="BG9" i="9"/>
  <c r="BJ9" i="9"/>
  <c r="AQ9" i="9"/>
  <c r="BE9" i="9"/>
  <c r="BM9" i="9"/>
  <c r="AO9" i="9"/>
  <c r="AG25" i="9"/>
  <c r="AJ24" i="9"/>
  <c r="H21" i="8"/>
  <c r="N20" i="8"/>
  <c r="J20" i="8" s="1" a="1"/>
  <c r="J20" i="8" s="1"/>
  <c r="L20" i="8" s="1"/>
  <c r="M20" i="8" s="1"/>
  <c r="FF71" i="5"/>
  <c r="FD72" i="5"/>
  <c r="FG20" i="5"/>
  <c r="FH20" i="5" s="1"/>
  <c r="FC22" i="5"/>
  <c r="FI21" i="5"/>
  <c r="FE21" i="5" s="1" a="1"/>
  <c r="FE21" i="5" s="1"/>
  <c r="FF90" i="5"/>
  <c r="FD91" i="5"/>
  <c r="J14" i="5" a="1"/>
  <c r="J14" i="5" s="1"/>
  <c r="L14" i="5" s="1"/>
  <c r="M14" i="5" s="1"/>
  <c r="L19" i="7"/>
  <c r="M19" i="7" s="1"/>
  <c r="I36" i="7"/>
  <c r="K35" i="7"/>
  <c r="N20" i="7"/>
  <c r="J20" i="7" s="1" a="1"/>
  <c r="J20" i="7" s="1"/>
  <c r="H21" i="7"/>
  <c r="I66" i="5"/>
  <c r="K65" i="5"/>
  <c r="I31" i="5"/>
  <c r="K30" i="5"/>
  <c r="I86" i="5"/>
  <c r="K85" i="5"/>
  <c r="H16" i="5"/>
  <c r="N15" i="5"/>
  <c r="E19" i="6"/>
  <c r="G18" i="6"/>
  <c r="D27" i="30" l="1"/>
  <c r="I26" i="30"/>
  <c r="G22" i="16"/>
  <c r="C24" i="16"/>
  <c r="H23" i="16"/>
  <c r="E23" i="16" s="1" a="1"/>
  <c r="E23" i="16" s="1"/>
  <c r="AL11" i="9"/>
  <c r="AS10" i="9"/>
  <c r="BA10" i="9"/>
  <c r="BI10" i="9"/>
  <c r="BQ10" i="9"/>
  <c r="AU10" i="9"/>
  <c r="BC10" i="9"/>
  <c r="BK10" i="9"/>
  <c r="AV10" i="9"/>
  <c r="BD10" i="9"/>
  <c r="BL10" i="9"/>
  <c r="AP10" i="9"/>
  <c r="AX10" i="9"/>
  <c r="BF10" i="9"/>
  <c r="BN10" i="9"/>
  <c r="AQ10" i="9"/>
  <c r="AY10" i="9"/>
  <c r="BG10" i="9"/>
  <c r="BO10" i="9"/>
  <c r="BH10" i="9"/>
  <c r="BJ10" i="9"/>
  <c r="AR10" i="9"/>
  <c r="BM10" i="9"/>
  <c r="AT10" i="9"/>
  <c r="BP10" i="9"/>
  <c r="AZ10" i="9"/>
  <c r="BB10" i="9"/>
  <c r="AW10" i="9"/>
  <c r="BR10" i="9"/>
  <c r="BE10" i="9"/>
  <c r="AO10" i="9"/>
  <c r="AG26" i="9"/>
  <c r="AJ25" i="9"/>
  <c r="H22" i="8"/>
  <c r="N21" i="8"/>
  <c r="J21" i="8" s="1" a="1"/>
  <c r="J21" i="8" s="1"/>
  <c r="L21" i="8" s="1"/>
  <c r="M21" i="8" s="1"/>
  <c r="FG21" i="5"/>
  <c r="FH21" i="5" s="1"/>
  <c r="FD73" i="5"/>
  <c r="FF72" i="5"/>
  <c r="FF91" i="5"/>
  <c r="FD92" i="5"/>
  <c r="FC23" i="5"/>
  <c r="FI22" i="5"/>
  <c r="FE22" i="5" s="1" a="1"/>
  <c r="FE22" i="5" s="1"/>
  <c r="J15" i="5" a="1"/>
  <c r="J15" i="5" s="1"/>
  <c r="L15" i="5" s="1"/>
  <c r="M15" i="5" s="1"/>
  <c r="H22" i="7"/>
  <c r="N21" i="7"/>
  <c r="J21" i="7" s="1" a="1"/>
  <c r="J21" i="7" s="1"/>
  <c r="I37" i="7"/>
  <c r="K36" i="7"/>
  <c r="L20" i="7"/>
  <c r="M20" i="7" s="1"/>
  <c r="H17" i="5"/>
  <c r="N16" i="5"/>
  <c r="I87" i="5"/>
  <c r="K86" i="5"/>
  <c r="I67" i="5"/>
  <c r="K66" i="5"/>
  <c r="I32" i="5"/>
  <c r="K31" i="5"/>
  <c r="E20" i="6"/>
  <c r="G19" i="6"/>
  <c r="H10" i="6" s="1"/>
  <c r="L10" i="6"/>
  <c r="D28" i="30" l="1"/>
  <c r="I27" i="30"/>
  <c r="G23" i="16"/>
  <c r="C25" i="16"/>
  <c r="H24" i="16"/>
  <c r="E24" i="16" s="1" a="1"/>
  <c r="E24" i="16" s="1"/>
  <c r="AL12" i="9"/>
  <c r="AV11" i="9"/>
  <c r="BD11" i="9"/>
  <c r="BL11" i="9"/>
  <c r="AP11" i="9"/>
  <c r="AX11" i="9"/>
  <c r="BF11" i="9"/>
  <c r="BN11" i="9"/>
  <c r="AQ11" i="9"/>
  <c r="AY11" i="9"/>
  <c r="BG11" i="9"/>
  <c r="BO11" i="9"/>
  <c r="AS11" i="9"/>
  <c r="BA11" i="9"/>
  <c r="BI11" i="9"/>
  <c r="BQ11" i="9"/>
  <c r="AT11" i="9"/>
  <c r="BB11" i="9"/>
  <c r="BJ11" i="9"/>
  <c r="BR11" i="9"/>
  <c r="AZ11" i="9"/>
  <c r="BC11" i="9"/>
  <c r="BE11" i="9"/>
  <c r="BH11" i="9"/>
  <c r="AR11" i="9"/>
  <c r="BM11" i="9"/>
  <c r="AU11" i="9"/>
  <c r="BP11" i="9"/>
  <c r="AW11" i="9"/>
  <c r="BK11" i="9"/>
  <c r="AO11" i="9"/>
  <c r="AG27" i="9"/>
  <c r="AJ26" i="9"/>
  <c r="N22" i="8"/>
  <c r="J22" i="8" s="1" a="1"/>
  <c r="J22" i="8" s="1"/>
  <c r="L22" i="8" s="1"/>
  <c r="M22" i="8" s="1"/>
  <c r="H23" i="8"/>
  <c r="FG22" i="5"/>
  <c r="FH22" i="5" s="1"/>
  <c r="FC24" i="5"/>
  <c r="FI23" i="5"/>
  <c r="FE23" i="5" s="1" a="1"/>
  <c r="FE23" i="5" s="1"/>
  <c r="FF92" i="5"/>
  <c r="FD93" i="5"/>
  <c r="FD74" i="5"/>
  <c r="FF73" i="5"/>
  <c r="J16" i="5" a="1"/>
  <c r="J16" i="5" s="1"/>
  <c r="L16" i="5" s="1"/>
  <c r="M16" i="5" s="1"/>
  <c r="H23" i="7"/>
  <c r="N22" i="7"/>
  <c r="J22" i="7" s="1" a="1"/>
  <c r="J22" i="7" s="1"/>
  <c r="I38" i="7"/>
  <c r="K37" i="7"/>
  <c r="L21" i="7"/>
  <c r="M21" i="7" s="1"/>
  <c r="H18" i="5"/>
  <c r="N17" i="5"/>
  <c r="I88" i="5"/>
  <c r="K87" i="5"/>
  <c r="I33" i="5"/>
  <c r="K32" i="5"/>
  <c r="I68" i="5"/>
  <c r="K67" i="5"/>
  <c r="E21" i="6"/>
  <c r="G20" i="6"/>
  <c r="L11" i="6"/>
  <c r="I28" i="30" l="1"/>
  <c r="D29" i="30"/>
  <c r="G24" i="16"/>
  <c r="C26" i="16"/>
  <c r="H25" i="16"/>
  <c r="E25" i="16" s="1" a="1"/>
  <c r="E25" i="16" s="1"/>
  <c r="AL13" i="9"/>
  <c r="AQ12" i="9"/>
  <c r="AY12" i="9"/>
  <c r="BG12" i="9"/>
  <c r="BO12" i="9"/>
  <c r="AS12" i="9"/>
  <c r="BA12" i="9"/>
  <c r="BI12" i="9"/>
  <c r="BQ12" i="9"/>
  <c r="AT12" i="9"/>
  <c r="BB12" i="9"/>
  <c r="BJ12" i="9"/>
  <c r="BR12" i="9"/>
  <c r="AV12" i="9"/>
  <c r="BD12" i="9"/>
  <c r="BL12" i="9"/>
  <c r="AW12" i="9"/>
  <c r="BE12" i="9"/>
  <c r="BM12" i="9"/>
  <c r="AR12" i="9"/>
  <c r="BN12" i="9"/>
  <c r="AU12" i="9"/>
  <c r="BP12" i="9"/>
  <c r="AX12" i="9"/>
  <c r="AZ12" i="9"/>
  <c r="BF12" i="9"/>
  <c r="BH12" i="9"/>
  <c r="AP12" i="9"/>
  <c r="BC12" i="9"/>
  <c r="BK12" i="9"/>
  <c r="AO12" i="9"/>
  <c r="H24" i="7"/>
  <c r="N23" i="7"/>
  <c r="J23" i="7" s="1" a="1"/>
  <c r="J23" i="7" s="1"/>
  <c r="L23" i="7" s="1"/>
  <c r="M23" i="7" s="1"/>
  <c r="AG28" i="9"/>
  <c r="AJ27" i="9"/>
  <c r="H24" i="8"/>
  <c r="N23" i="8"/>
  <c r="J23" i="8" s="1" a="1"/>
  <c r="J23" i="8" s="1"/>
  <c r="L23" i="8" s="1"/>
  <c r="M23" i="8" s="1"/>
  <c r="FF74" i="5"/>
  <c r="FD75" i="5"/>
  <c r="FG23" i="5"/>
  <c r="FH23" i="5" s="1"/>
  <c r="FC25" i="5"/>
  <c r="FI24" i="5"/>
  <c r="FE24" i="5" s="1" a="1"/>
  <c r="FE24" i="5" s="1"/>
  <c r="FF93" i="5"/>
  <c r="FD94" i="5"/>
  <c r="J17" i="5" a="1"/>
  <c r="J17" i="5" s="1"/>
  <c r="L17" i="5" s="1"/>
  <c r="M17" i="5" s="1"/>
  <c r="L22" i="7"/>
  <c r="M22" i="7" s="1"/>
  <c r="I39" i="7"/>
  <c r="K38" i="7"/>
  <c r="I69" i="5"/>
  <c r="K68" i="5"/>
  <c r="I89" i="5"/>
  <c r="K88" i="5"/>
  <c r="I34" i="5"/>
  <c r="K33" i="5"/>
  <c r="H19" i="5"/>
  <c r="N18" i="5"/>
  <c r="H11" i="6"/>
  <c r="E22" i="6"/>
  <c r="G21" i="6"/>
  <c r="L12" i="6"/>
  <c r="D30" i="30" l="1"/>
  <c r="I29" i="30"/>
  <c r="G25" i="16"/>
  <c r="C27" i="16"/>
  <c r="H26" i="16"/>
  <c r="E26" i="16" s="1" a="1"/>
  <c r="E26" i="16" s="1"/>
  <c r="AL14" i="9"/>
  <c r="AT13" i="9"/>
  <c r="BB13" i="9"/>
  <c r="BJ13" i="9"/>
  <c r="BR13" i="9"/>
  <c r="AV13" i="9"/>
  <c r="BD13" i="9"/>
  <c r="BL13" i="9"/>
  <c r="AW13" i="9"/>
  <c r="BE13" i="9"/>
  <c r="BM13" i="9"/>
  <c r="AQ13" i="9"/>
  <c r="AY13" i="9"/>
  <c r="BG13" i="9"/>
  <c r="BO13" i="9"/>
  <c r="AR13" i="9"/>
  <c r="AZ13" i="9"/>
  <c r="BH13" i="9"/>
  <c r="BP13" i="9"/>
  <c r="BF13" i="9"/>
  <c r="BI13" i="9"/>
  <c r="AP13" i="9"/>
  <c r="BK13" i="9"/>
  <c r="AS13" i="9"/>
  <c r="BN13" i="9"/>
  <c r="AX13" i="9"/>
  <c r="BA13" i="9"/>
  <c r="AU13" i="9"/>
  <c r="BQ13" i="9"/>
  <c r="BC13" i="9"/>
  <c r="AO13" i="9"/>
  <c r="H25" i="7"/>
  <c r="N24" i="7"/>
  <c r="J24" i="7" s="1" a="1"/>
  <c r="J24" i="7" s="1"/>
  <c r="L24" i="7" s="1"/>
  <c r="M24" i="7" s="1"/>
  <c r="AG29" i="9"/>
  <c r="AJ28" i="9"/>
  <c r="H25" i="8"/>
  <c r="N24" i="8"/>
  <c r="J24" i="8" s="1" a="1"/>
  <c r="J24" i="8" s="1"/>
  <c r="L24" i="8" s="1"/>
  <c r="M24" i="8" s="1"/>
  <c r="FF94" i="5"/>
  <c r="FD95" i="5"/>
  <c r="FG24" i="5"/>
  <c r="FH24" i="5" s="1"/>
  <c r="FF75" i="5"/>
  <c r="FD76" i="5"/>
  <c r="FF76" i="5" s="1"/>
  <c r="FC26" i="5"/>
  <c r="FI25" i="5"/>
  <c r="FE25" i="5" s="1" a="1"/>
  <c r="FE25" i="5" s="1"/>
  <c r="J18" i="5" a="1"/>
  <c r="J18" i="5" s="1"/>
  <c r="L18" i="5" s="1"/>
  <c r="M18" i="5" s="1"/>
  <c r="I40" i="7"/>
  <c r="K39" i="7"/>
  <c r="I90" i="5"/>
  <c r="K89" i="5"/>
  <c r="I35" i="5"/>
  <c r="K34" i="5"/>
  <c r="I70" i="5"/>
  <c r="K69" i="5"/>
  <c r="H20" i="5"/>
  <c r="N19" i="5"/>
  <c r="H12" i="6"/>
  <c r="E23" i="6"/>
  <c r="G22" i="6"/>
  <c r="L13" i="6"/>
  <c r="D31" i="30" l="1"/>
  <c r="I30" i="30"/>
  <c r="G26" i="16"/>
  <c r="C28" i="16"/>
  <c r="H27" i="16"/>
  <c r="E27" i="16" s="1" a="1"/>
  <c r="E27" i="16" s="1"/>
  <c r="AL15" i="9"/>
  <c r="AW14" i="9"/>
  <c r="BE14" i="9"/>
  <c r="BM14" i="9"/>
  <c r="AQ14" i="9"/>
  <c r="AY14" i="9"/>
  <c r="BG14" i="9"/>
  <c r="BO14" i="9"/>
  <c r="AR14" i="9"/>
  <c r="AZ14" i="9"/>
  <c r="BH14" i="9"/>
  <c r="BP14" i="9"/>
  <c r="AT14" i="9"/>
  <c r="BB14" i="9"/>
  <c r="BJ14" i="9"/>
  <c r="BR14" i="9"/>
  <c r="AU14" i="9"/>
  <c r="BC14" i="9"/>
  <c r="BK14" i="9"/>
  <c r="AX14" i="9"/>
  <c r="BA14" i="9"/>
  <c r="BD14" i="9"/>
  <c r="BF14" i="9"/>
  <c r="AP14" i="9"/>
  <c r="BL14" i="9"/>
  <c r="AS14" i="9"/>
  <c r="BN14" i="9"/>
  <c r="BQ14" i="9"/>
  <c r="AV14" i="9"/>
  <c r="BI14" i="9"/>
  <c r="AO14" i="9"/>
  <c r="H26" i="7"/>
  <c r="N25" i="7"/>
  <c r="J25" i="7" s="1" a="1"/>
  <c r="J25" i="7" s="1"/>
  <c r="AG30" i="9"/>
  <c r="AJ29" i="9"/>
  <c r="H26" i="8"/>
  <c r="N25" i="8"/>
  <c r="J25" i="8" s="1" a="1"/>
  <c r="J25" i="8" s="1"/>
  <c r="L25" i="8" s="1"/>
  <c r="M25" i="8" s="1"/>
  <c r="FG25" i="5"/>
  <c r="FH25" i="5" s="1"/>
  <c r="FC27" i="5"/>
  <c r="FI26" i="5"/>
  <c r="FE26" i="5" s="1" a="1"/>
  <c r="FE26" i="5" s="1"/>
  <c r="FF95" i="5"/>
  <c r="FD96" i="5"/>
  <c r="J19" i="5" a="1"/>
  <c r="J19" i="5" s="1"/>
  <c r="L19" i="5" s="1"/>
  <c r="M19" i="5" s="1"/>
  <c r="I41" i="7"/>
  <c r="K40" i="7"/>
  <c r="H21" i="5"/>
  <c r="N20" i="5"/>
  <c r="I91" i="5"/>
  <c r="K90" i="5"/>
  <c r="I36" i="5"/>
  <c r="K35" i="5"/>
  <c r="I71" i="5"/>
  <c r="K70" i="5"/>
  <c r="H13" i="6"/>
  <c r="E24" i="6"/>
  <c r="G23" i="6"/>
  <c r="L14" i="6"/>
  <c r="D32" i="30" l="1"/>
  <c r="I31" i="30"/>
  <c r="G27" i="16"/>
  <c r="C29" i="16"/>
  <c r="H28" i="16"/>
  <c r="E28" i="16" s="1" a="1"/>
  <c r="E28" i="16" s="1"/>
  <c r="AL16" i="9"/>
  <c r="AR15" i="9"/>
  <c r="AZ15" i="9"/>
  <c r="BH15" i="9"/>
  <c r="BP15" i="9"/>
  <c r="AT15" i="9"/>
  <c r="BB15" i="9"/>
  <c r="BJ15" i="9"/>
  <c r="BR15" i="9"/>
  <c r="AU15" i="9"/>
  <c r="BC15" i="9"/>
  <c r="BK15" i="9"/>
  <c r="AW15" i="9"/>
  <c r="BE15" i="9"/>
  <c r="BM15" i="9"/>
  <c r="AP15" i="9"/>
  <c r="AX15" i="9"/>
  <c r="BF15" i="9"/>
  <c r="BN15" i="9"/>
  <c r="AQ15" i="9"/>
  <c r="BL15" i="9"/>
  <c r="AS15" i="9"/>
  <c r="BO15" i="9"/>
  <c r="AV15" i="9"/>
  <c r="BQ15" i="9"/>
  <c r="AY15" i="9"/>
  <c r="BD15" i="9"/>
  <c r="BG15" i="9"/>
  <c r="BA15" i="9"/>
  <c r="BI15" i="9"/>
  <c r="AO15" i="9"/>
  <c r="L25" i="7"/>
  <c r="M25" i="7" s="1"/>
  <c r="H27" i="7"/>
  <c r="N26" i="7"/>
  <c r="J26" i="7" s="1" a="1"/>
  <c r="J26" i="7" s="1"/>
  <c r="AG31" i="9"/>
  <c r="AJ30" i="9"/>
  <c r="N26" i="8"/>
  <c r="J26" i="8" s="1" a="1"/>
  <c r="J26" i="8" s="1"/>
  <c r="L26" i="8" s="1"/>
  <c r="M26" i="8" s="1"/>
  <c r="H27" i="8"/>
  <c r="FG26" i="5"/>
  <c r="FH26" i="5" s="1"/>
  <c r="FF96" i="5"/>
  <c r="FD97" i="5"/>
  <c r="FC28" i="5"/>
  <c r="FI27" i="5"/>
  <c r="FE27" i="5" s="1" a="1"/>
  <c r="FE27" i="5" s="1"/>
  <c r="J20" i="5" a="1"/>
  <c r="J20" i="5" s="1"/>
  <c r="L20" i="5" s="1"/>
  <c r="M20" i="5" s="1"/>
  <c r="I42" i="7"/>
  <c r="K41" i="7"/>
  <c r="I72" i="5"/>
  <c r="K71" i="5"/>
  <c r="I37" i="5"/>
  <c r="K36" i="5"/>
  <c r="I92" i="5"/>
  <c r="K91" i="5"/>
  <c r="H22" i="5"/>
  <c r="N21" i="5"/>
  <c r="H14" i="6"/>
  <c r="E25" i="6"/>
  <c r="G24" i="6"/>
  <c r="L15" i="6"/>
  <c r="I32" i="30" l="1"/>
  <c r="D33" i="30"/>
  <c r="G28" i="16"/>
  <c r="H29" i="16"/>
  <c r="E29" i="16" s="1" a="1"/>
  <c r="E29" i="16" s="1"/>
  <c r="C30" i="16"/>
  <c r="AL17" i="9"/>
  <c r="AU16" i="9"/>
  <c r="BC16" i="9"/>
  <c r="BK16" i="9"/>
  <c r="AW16" i="9"/>
  <c r="BE16" i="9"/>
  <c r="BM16" i="9"/>
  <c r="AP16" i="9"/>
  <c r="AX16" i="9"/>
  <c r="BF16" i="9"/>
  <c r="BN16" i="9"/>
  <c r="AR16" i="9"/>
  <c r="AZ16" i="9"/>
  <c r="BH16" i="9"/>
  <c r="BP16" i="9"/>
  <c r="AS16" i="9"/>
  <c r="BA16" i="9"/>
  <c r="BI16" i="9"/>
  <c r="BQ16" i="9"/>
  <c r="BD16" i="9"/>
  <c r="BG16" i="9"/>
  <c r="BJ16" i="9"/>
  <c r="AQ16" i="9"/>
  <c r="BL16" i="9"/>
  <c r="AV16" i="9"/>
  <c r="BR16" i="9"/>
  <c r="AY16" i="9"/>
  <c r="AT16" i="9"/>
  <c r="BO16" i="9"/>
  <c r="BB16" i="9"/>
  <c r="AO16" i="9"/>
  <c r="L26" i="7"/>
  <c r="M26" i="7" s="1"/>
  <c r="H28" i="7"/>
  <c r="N27" i="7"/>
  <c r="J27" i="7" s="1" a="1"/>
  <c r="J27" i="7" s="1"/>
  <c r="AG32" i="9"/>
  <c r="AJ31" i="9"/>
  <c r="H28" i="8"/>
  <c r="N27" i="8"/>
  <c r="J27" i="8" s="1" a="1"/>
  <c r="J27" i="8" s="1"/>
  <c r="L27" i="8" s="1"/>
  <c r="M27" i="8" s="1"/>
  <c r="FC29" i="5"/>
  <c r="FI28" i="5"/>
  <c r="FE28" i="5" s="1" a="1"/>
  <c r="FE28" i="5" s="1"/>
  <c r="FG27" i="5"/>
  <c r="FH27" i="5" s="1"/>
  <c r="FF97" i="5"/>
  <c r="FD98" i="5"/>
  <c r="J21" i="5" a="1"/>
  <c r="J21" i="5" s="1"/>
  <c r="L21" i="5" s="1"/>
  <c r="M21" i="5" s="1"/>
  <c r="I43" i="7"/>
  <c r="K42" i="7"/>
  <c r="I38" i="5"/>
  <c r="K37" i="5"/>
  <c r="H23" i="5"/>
  <c r="N22" i="5"/>
  <c r="I93" i="5"/>
  <c r="K92" i="5"/>
  <c r="I73" i="5"/>
  <c r="K72" i="5"/>
  <c r="H15" i="6"/>
  <c r="E26" i="6"/>
  <c r="G25" i="6"/>
  <c r="L16" i="6"/>
  <c r="D34" i="30" l="1"/>
  <c r="I33" i="30"/>
  <c r="G29" i="16"/>
  <c r="C31" i="16"/>
  <c r="H30" i="16"/>
  <c r="E30" i="16" s="1" a="1"/>
  <c r="E30" i="16" s="1"/>
  <c r="AL18" i="9"/>
  <c r="AP17" i="9"/>
  <c r="AX17" i="9"/>
  <c r="BF17" i="9"/>
  <c r="BN17" i="9"/>
  <c r="AR17" i="9"/>
  <c r="AZ17" i="9"/>
  <c r="BH17" i="9"/>
  <c r="BP17" i="9"/>
  <c r="AS17" i="9"/>
  <c r="BA17" i="9"/>
  <c r="BI17" i="9"/>
  <c r="BQ17" i="9"/>
  <c r="AU17" i="9"/>
  <c r="BC17" i="9"/>
  <c r="BK17" i="9"/>
  <c r="AV17" i="9"/>
  <c r="BD17" i="9"/>
  <c r="BL17" i="9"/>
  <c r="AW17" i="9"/>
  <c r="BR17" i="9"/>
  <c r="AY17" i="9"/>
  <c r="BB17" i="9"/>
  <c r="BE17" i="9"/>
  <c r="BJ17" i="9"/>
  <c r="AQ17" i="9"/>
  <c r="BM17" i="9"/>
  <c r="BO17" i="9"/>
  <c r="AT17" i="9"/>
  <c r="BG17" i="9"/>
  <c r="AO17" i="9"/>
  <c r="L27" i="7"/>
  <c r="M27" i="7" s="1"/>
  <c r="H29" i="7"/>
  <c r="N28" i="7"/>
  <c r="J28" i="7" s="1" a="1"/>
  <c r="J28" i="7" s="1"/>
  <c r="AG33" i="9"/>
  <c r="AJ32" i="9"/>
  <c r="H29" i="8"/>
  <c r="N28" i="8"/>
  <c r="J28" i="8" s="1" a="1"/>
  <c r="J28" i="8" s="1"/>
  <c r="L28" i="8" s="1"/>
  <c r="M28" i="8" s="1"/>
  <c r="FF98" i="5"/>
  <c r="FD99" i="5"/>
  <c r="FG28" i="5"/>
  <c r="FH28" i="5" s="1"/>
  <c r="FC30" i="5"/>
  <c r="FI29" i="5"/>
  <c r="FE29" i="5" s="1" a="1"/>
  <c r="FE29" i="5" s="1"/>
  <c r="J22" i="5" a="1"/>
  <c r="J22" i="5" s="1"/>
  <c r="L22" i="5" s="1"/>
  <c r="M22" i="5" s="1"/>
  <c r="H24" i="5"/>
  <c r="N23" i="5"/>
  <c r="J23" i="5" s="1" a="1"/>
  <c r="J23" i="5" s="1"/>
  <c r="L23" i="5" s="1"/>
  <c r="M23" i="5" s="1"/>
  <c r="I44" i="7"/>
  <c r="K43" i="7"/>
  <c r="I94" i="5"/>
  <c r="K93" i="5"/>
  <c r="I74" i="5"/>
  <c r="K73" i="5"/>
  <c r="I39" i="5"/>
  <c r="K38" i="5"/>
  <c r="E27" i="6"/>
  <c r="G26" i="6"/>
  <c r="L17" i="6"/>
  <c r="H16" i="6"/>
  <c r="D35" i="30" l="1"/>
  <c r="I34" i="30"/>
  <c r="G30" i="16"/>
  <c r="C32" i="16"/>
  <c r="H31" i="16"/>
  <c r="E31" i="16" s="1" a="1"/>
  <c r="E31" i="16" s="1"/>
  <c r="AL19" i="9"/>
  <c r="AS18" i="9"/>
  <c r="BA18" i="9"/>
  <c r="BI18" i="9"/>
  <c r="BQ18" i="9"/>
  <c r="AU18" i="9"/>
  <c r="BC18" i="9"/>
  <c r="BK18" i="9"/>
  <c r="AV18" i="9"/>
  <c r="BD18" i="9"/>
  <c r="BL18" i="9"/>
  <c r="AP18" i="9"/>
  <c r="AX18" i="9"/>
  <c r="BF18" i="9"/>
  <c r="BN18" i="9"/>
  <c r="AQ18" i="9"/>
  <c r="AY18" i="9"/>
  <c r="BG18" i="9"/>
  <c r="BO18" i="9"/>
  <c r="BJ18" i="9"/>
  <c r="AR18" i="9"/>
  <c r="BM18" i="9"/>
  <c r="AT18" i="9"/>
  <c r="BP18" i="9"/>
  <c r="AW18" i="9"/>
  <c r="BR18" i="9"/>
  <c r="BB18" i="9"/>
  <c r="BE18" i="9"/>
  <c r="AZ18" i="9"/>
  <c r="BH18" i="9"/>
  <c r="AO18" i="9"/>
  <c r="L28" i="7"/>
  <c r="M28" i="7" s="1"/>
  <c r="H30" i="7"/>
  <c r="N29" i="7"/>
  <c r="J29" i="7" s="1" a="1"/>
  <c r="J29" i="7" s="1"/>
  <c r="AG34" i="9"/>
  <c r="AJ33" i="9"/>
  <c r="N29" i="8"/>
  <c r="J29" i="8" s="1" a="1"/>
  <c r="J29" i="8" s="1"/>
  <c r="L29" i="8" s="1"/>
  <c r="M29" i="8" s="1"/>
  <c r="H30" i="8"/>
  <c r="FC31" i="5"/>
  <c r="FI30" i="5"/>
  <c r="FE30" i="5" s="1" a="1"/>
  <c r="FE30" i="5" s="1"/>
  <c r="FF99" i="5"/>
  <c r="FD100" i="5"/>
  <c r="FG29" i="5"/>
  <c r="FH29" i="5" s="1"/>
  <c r="H25" i="5"/>
  <c r="N24" i="5"/>
  <c r="J24" i="5" s="1" a="1"/>
  <c r="J24" i="5" s="1"/>
  <c r="L24" i="5" s="1"/>
  <c r="M24" i="5" s="1"/>
  <c r="I45" i="7"/>
  <c r="K44" i="7"/>
  <c r="I40" i="5"/>
  <c r="K39" i="5"/>
  <c r="I95" i="5"/>
  <c r="K94" i="5"/>
  <c r="I75" i="5"/>
  <c r="K74" i="5"/>
  <c r="H17" i="6"/>
  <c r="E28" i="6"/>
  <c r="G27" i="6"/>
  <c r="L18" i="6"/>
  <c r="D36" i="30" l="1"/>
  <c r="I35" i="30"/>
  <c r="G31" i="16"/>
  <c r="C33" i="16"/>
  <c r="H32" i="16"/>
  <c r="E32" i="16" s="1" a="1"/>
  <c r="E32" i="16" s="1"/>
  <c r="AL20" i="9"/>
  <c r="AV19" i="9"/>
  <c r="BD19" i="9"/>
  <c r="BL19" i="9"/>
  <c r="AP19" i="9"/>
  <c r="AX19" i="9"/>
  <c r="BF19" i="9"/>
  <c r="BN19" i="9"/>
  <c r="AQ19" i="9"/>
  <c r="AY19" i="9"/>
  <c r="BG19" i="9"/>
  <c r="BO19" i="9"/>
  <c r="AS19" i="9"/>
  <c r="BA19" i="9"/>
  <c r="BI19" i="9"/>
  <c r="BQ19" i="9"/>
  <c r="AT19" i="9"/>
  <c r="BB19" i="9"/>
  <c r="BJ19" i="9"/>
  <c r="BR19" i="9"/>
  <c r="BC19" i="9"/>
  <c r="BE19" i="9"/>
  <c r="BH19" i="9"/>
  <c r="BK19" i="9"/>
  <c r="AU19" i="9"/>
  <c r="BP19" i="9"/>
  <c r="AW19" i="9"/>
  <c r="AR19" i="9"/>
  <c r="BM19" i="9"/>
  <c r="AZ19" i="9"/>
  <c r="AO19" i="9"/>
  <c r="L29" i="7"/>
  <c r="M29" i="7" s="1"/>
  <c r="H31" i="7"/>
  <c r="N30" i="7"/>
  <c r="J30" i="7" s="1" a="1"/>
  <c r="J30" i="7" s="1"/>
  <c r="AG35" i="9"/>
  <c r="AJ34" i="9"/>
  <c r="N30" i="8"/>
  <c r="J30" i="8" s="1" a="1"/>
  <c r="J30" i="8" s="1"/>
  <c r="L30" i="8" s="1"/>
  <c r="M30" i="8" s="1"/>
  <c r="H31" i="8"/>
  <c r="FF100" i="5"/>
  <c r="FD101" i="5"/>
  <c r="FG30" i="5"/>
  <c r="FH30" i="5" s="1"/>
  <c r="FC32" i="5"/>
  <c r="FI31" i="5"/>
  <c r="FE31" i="5" s="1" a="1"/>
  <c r="FE31" i="5" s="1"/>
  <c r="H26" i="5"/>
  <c r="N25" i="5"/>
  <c r="J25" i="5" s="1" a="1"/>
  <c r="J25" i="5" s="1"/>
  <c r="L25" i="5" s="1"/>
  <c r="M25" i="5" s="1"/>
  <c r="I46" i="7"/>
  <c r="K45" i="7"/>
  <c r="I96" i="5"/>
  <c r="K95" i="5"/>
  <c r="I41" i="5"/>
  <c r="K40" i="5"/>
  <c r="I76" i="5"/>
  <c r="K75" i="5"/>
  <c r="H18" i="6"/>
  <c r="E29" i="6"/>
  <c r="G28" i="6"/>
  <c r="L19" i="6"/>
  <c r="I36" i="30" l="1"/>
  <c r="D37" i="30"/>
  <c r="G32" i="16"/>
  <c r="C34" i="16"/>
  <c r="H33" i="16"/>
  <c r="E33" i="16" s="1" a="1"/>
  <c r="E33" i="16" s="1"/>
  <c r="AL21" i="9"/>
  <c r="AQ20" i="9"/>
  <c r="AY20" i="9"/>
  <c r="BG20" i="9"/>
  <c r="BO20" i="9"/>
  <c r="AS20" i="9"/>
  <c r="BA20" i="9"/>
  <c r="BI20" i="9"/>
  <c r="BQ20" i="9"/>
  <c r="AT20" i="9"/>
  <c r="BB20" i="9"/>
  <c r="BJ20" i="9"/>
  <c r="BR20" i="9"/>
  <c r="AV20" i="9"/>
  <c r="BD20" i="9"/>
  <c r="BL20" i="9"/>
  <c r="AW20" i="9"/>
  <c r="BE20" i="9"/>
  <c r="BM20" i="9"/>
  <c r="AU20" i="9"/>
  <c r="BP20" i="9"/>
  <c r="AX20" i="9"/>
  <c r="AZ20" i="9"/>
  <c r="BC20" i="9"/>
  <c r="BH20" i="9"/>
  <c r="AP20" i="9"/>
  <c r="BK20" i="9"/>
  <c r="BN20" i="9"/>
  <c r="AR20" i="9"/>
  <c r="BF20" i="9"/>
  <c r="AO20" i="9"/>
  <c r="L30" i="7"/>
  <c r="M30" i="7" s="1"/>
  <c r="H32" i="7"/>
  <c r="N31" i="7"/>
  <c r="J31" i="7" s="1" a="1"/>
  <c r="J31" i="7" s="1"/>
  <c r="L31" i="7" s="1"/>
  <c r="M31" i="7" s="1"/>
  <c r="AG36" i="9"/>
  <c r="AJ35" i="9"/>
  <c r="H32" i="8"/>
  <c r="N31" i="8"/>
  <c r="J31" i="8" s="1" a="1"/>
  <c r="J31" i="8" s="1"/>
  <c r="L31" i="8" s="1"/>
  <c r="M31" i="8" s="1"/>
  <c r="FC33" i="5"/>
  <c r="FI32" i="5"/>
  <c r="FE32" i="5" s="1" a="1"/>
  <c r="FE32" i="5" s="1"/>
  <c r="FG31" i="5"/>
  <c r="FH31" i="5" s="1"/>
  <c r="FF101" i="5"/>
  <c r="FD102" i="5"/>
  <c r="H27" i="5"/>
  <c r="N26" i="5"/>
  <c r="J26" i="5" s="1" a="1"/>
  <c r="J26" i="5" s="1"/>
  <c r="L26" i="5" s="1"/>
  <c r="M26" i="5" s="1"/>
  <c r="I47" i="7"/>
  <c r="K46" i="7"/>
  <c r="I42" i="5"/>
  <c r="K41" i="5"/>
  <c r="K76" i="5"/>
  <c r="I97" i="5"/>
  <c r="K96" i="5"/>
  <c r="H19" i="6"/>
  <c r="E30" i="6"/>
  <c r="G29" i="6"/>
  <c r="L20" i="6"/>
  <c r="D38" i="30" l="1"/>
  <c r="I37" i="30"/>
  <c r="G33" i="16"/>
  <c r="C35" i="16"/>
  <c r="H34" i="16"/>
  <c r="E34" i="16" s="1" a="1"/>
  <c r="E34" i="16" s="1"/>
  <c r="AL22" i="9"/>
  <c r="AT21" i="9"/>
  <c r="BB21" i="9"/>
  <c r="BJ21" i="9"/>
  <c r="BR21" i="9"/>
  <c r="AV21" i="9"/>
  <c r="BD21" i="9"/>
  <c r="BL21" i="9"/>
  <c r="AW21" i="9"/>
  <c r="BE21" i="9"/>
  <c r="BM21" i="9"/>
  <c r="AQ21" i="9"/>
  <c r="AY21" i="9"/>
  <c r="BG21" i="9"/>
  <c r="BO21" i="9"/>
  <c r="AR21" i="9"/>
  <c r="AZ21" i="9"/>
  <c r="BH21" i="9"/>
  <c r="BP21" i="9"/>
  <c r="BI21" i="9"/>
  <c r="AP21" i="9"/>
  <c r="BK21" i="9"/>
  <c r="AS21" i="9"/>
  <c r="BN21" i="9"/>
  <c r="AU21" i="9"/>
  <c r="BQ21" i="9"/>
  <c r="BA21" i="9"/>
  <c r="BC21" i="9"/>
  <c r="AX21" i="9"/>
  <c r="BF21" i="9"/>
  <c r="AO21" i="9"/>
  <c r="H33" i="7"/>
  <c r="N32" i="7"/>
  <c r="J32" i="7" s="1" a="1"/>
  <c r="J32" i="7" s="1"/>
  <c r="L32" i="7" s="1"/>
  <c r="M32" i="7" s="1"/>
  <c r="AG37" i="9"/>
  <c r="AJ36" i="9"/>
  <c r="N32" i="8"/>
  <c r="J32" i="8" s="1" a="1"/>
  <c r="J32" i="8" s="1"/>
  <c r="L32" i="8" s="1"/>
  <c r="M32" i="8" s="1"/>
  <c r="H33" i="8"/>
  <c r="FF102" i="5"/>
  <c r="FD103" i="5"/>
  <c r="FG32" i="5"/>
  <c r="FH32" i="5" s="1"/>
  <c r="FC34" i="5"/>
  <c r="FI33" i="5"/>
  <c r="FE33" i="5" s="1" a="1"/>
  <c r="FE33" i="5" s="1"/>
  <c r="H28" i="5"/>
  <c r="N27" i="5"/>
  <c r="J27" i="5" s="1" a="1"/>
  <c r="J27" i="5" s="1"/>
  <c r="L27" i="5" s="1"/>
  <c r="M27" i="5" s="1"/>
  <c r="I48" i="7"/>
  <c r="K47" i="7"/>
  <c r="I98" i="5"/>
  <c r="K97" i="5"/>
  <c r="I43" i="5"/>
  <c r="K42" i="5"/>
  <c r="H20" i="6"/>
  <c r="E31" i="6"/>
  <c r="G30" i="6"/>
  <c r="L21" i="6"/>
  <c r="D39" i="30" l="1"/>
  <c r="I38" i="30"/>
  <c r="G34" i="16"/>
  <c r="C36" i="16"/>
  <c r="H35" i="16"/>
  <c r="E35" i="16" s="1" a="1"/>
  <c r="E35" i="16" s="1"/>
  <c r="AL23" i="9"/>
  <c r="AW22" i="9"/>
  <c r="BE22" i="9"/>
  <c r="BM22" i="9"/>
  <c r="AQ22" i="9"/>
  <c r="AY22" i="9"/>
  <c r="BG22" i="9"/>
  <c r="BO22" i="9"/>
  <c r="AR22" i="9"/>
  <c r="AZ22" i="9"/>
  <c r="BH22" i="9"/>
  <c r="BP22" i="9"/>
  <c r="AT22" i="9"/>
  <c r="BB22" i="9"/>
  <c r="BJ22" i="9"/>
  <c r="BR22" i="9"/>
  <c r="AU22" i="9"/>
  <c r="BC22" i="9"/>
  <c r="BK22" i="9"/>
  <c r="BA22" i="9"/>
  <c r="BD22" i="9"/>
  <c r="BF22" i="9"/>
  <c r="BI22" i="9"/>
  <c r="AS22" i="9"/>
  <c r="BN22" i="9"/>
  <c r="AV22" i="9"/>
  <c r="BQ22" i="9"/>
  <c r="AP22" i="9"/>
  <c r="BL22" i="9"/>
  <c r="AX22" i="9"/>
  <c r="AO22" i="9"/>
  <c r="H34" i="7"/>
  <c r="N33" i="7"/>
  <c r="J33" i="7" s="1" a="1"/>
  <c r="J33" i="7" s="1"/>
  <c r="L33" i="7" s="1"/>
  <c r="M33" i="7" s="1"/>
  <c r="AG38" i="9"/>
  <c r="AJ37" i="9"/>
  <c r="N33" i="8"/>
  <c r="J33" i="8" s="1" a="1"/>
  <c r="J33" i="8" s="1"/>
  <c r="L33" i="8" s="1"/>
  <c r="M33" i="8" s="1"/>
  <c r="H34" i="8"/>
  <c r="FC35" i="5"/>
  <c r="FI34" i="5"/>
  <c r="FE34" i="5" s="1" a="1"/>
  <c r="FE34" i="5" s="1"/>
  <c r="FG33" i="5"/>
  <c r="FH33" i="5" s="1"/>
  <c r="FF103" i="5"/>
  <c r="FD104" i="5"/>
  <c r="H29" i="5"/>
  <c r="N28" i="5"/>
  <c r="J28" i="5" s="1" a="1"/>
  <c r="J28" i="5" s="1"/>
  <c r="L28" i="5" s="1"/>
  <c r="M28" i="5" s="1"/>
  <c r="I49" i="7"/>
  <c r="K48" i="7"/>
  <c r="I99" i="5"/>
  <c r="K98" i="5"/>
  <c r="I44" i="5"/>
  <c r="K43" i="5"/>
  <c r="H21" i="6"/>
  <c r="E32" i="6"/>
  <c r="G31" i="6"/>
  <c r="L22" i="6"/>
  <c r="D40" i="30" l="1"/>
  <c r="I39" i="30"/>
  <c r="G35" i="16"/>
  <c r="C37" i="16"/>
  <c r="H36" i="16"/>
  <c r="E36" i="16" s="1" a="1"/>
  <c r="E36" i="16" s="1"/>
  <c r="AL24" i="9"/>
  <c r="AR23" i="9"/>
  <c r="AZ23" i="9"/>
  <c r="BH23" i="9"/>
  <c r="BP23" i="9"/>
  <c r="AT23" i="9"/>
  <c r="BB23" i="9"/>
  <c r="BJ23" i="9"/>
  <c r="BR23" i="9"/>
  <c r="AU23" i="9"/>
  <c r="BC23" i="9"/>
  <c r="BK23" i="9"/>
  <c r="AW23" i="9"/>
  <c r="BE23" i="9"/>
  <c r="BM23" i="9"/>
  <c r="AP23" i="9"/>
  <c r="AX23" i="9"/>
  <c r="BF23" i="9"/>
  <c r="BN23" i="9"/>
  <c r="AS23" i="9"/>
  <c r="BO23" i="9"/>
  <c r="AV23" i="9"/>
  <c r="BQ23" i="9"/>
  <c r="AY23" i="9"/>
  <c r="BA23" i="9"/>
  <c r="BG23" i="9"/>
  <c r="BI23" i="9"/>
  <c r="BL23" i="9"/>
  <c r="AQ23" i="9"/>
  <c r="BD23" i="9"/>
  <c r="AO23" i="9"/>
  <c r="H35" i="7"/>
  <c r="N34" i="7"/>
  <c r="J34" i="7" s="1" a="1"/>
  <c r="J34" i="7" s="1"/>
  <c r="AG39" i="9"/>
  <c r="AJ38" i="9"/>
  <c r="H35" i="8"/>
  <c r="N34" i="8"/>
  <c r="J34" i="8" s="1" a="1"/>
  <c r="J34" i="8" s="1"/>
  <c r="L34" i="8" s="1"/>
  <c r="M34" i="8" s="1"/>
  <c r="FF104" i="5"/>
  <c r="FD105" i="5"/>
  <c r="FC36" i="5"/>
  <c r="FI35" i="5"/>
  <c r="FE35" i="5" s="1" a="1"/>
  <c r="FE35" i="5" s="1"/>
  <c r="FG34" i="5"/>
  <c r="FH34" i="5" s="1"/>
  <c r="H30" i="5"/>
  <c r="N29" i="5"/>
  <c r="J29" i="5" s="1" a="1"/>
  <c r="J29" i="5" s="1"/>
  <c r="L29" i="5" s="1"/>
  <c r="M29" i="5" s="1"/>
  <c r="I50" i="7"/>
  <c r="K49" i="7"/>
  <c r="I45" i="5"/>
  <c r="K44" i="5"/>
  <c r="I100" i="5"/>
  <c r="K99" i="5"/>
  <c r="H22" i="6"/>
  <c r="E33" i="6"/>
  <c r="G32" i="6"/>
  <c r="L23" i="6"/>
  <c r="I40" i="30" l="1"/>
  <c r="D41" i="30"/>
  <c r="G36" i="16"/>
  <c r="H37" i="16"/>
  <c r="E37" i="16" s="1" a="1"/>
  <c r="E37" i="16" s="1"/>
  <c r="C38" i="16"/>
  <c r="AL25" i="9"/>
  <c r="AU24" i="9"/>
  <c r="BC24" i="9"/>
  <c r="BK24" i="9"/>
  <c r="AW24" i="9"/>
  <c r="BE24" i="9"/>
  <c r="BM24" i="9"/>
  <c r="AP24" i="9"/>
  <c r="AX24" i="9"/>
  <c r="BF24" i="9"/>
  <c r="BN24" i="9"/>
  <c r="AR24" i="9"/>
  <c r="AZ24" i="9"/>
  <c r="BH24" i="9"/>
  <c r="BP24" i="9"/>
  <c r="AS24" i="9"/>
  <c r="BA24" i="9"/>
  <c r="BI24" i="9"/>
  <c r="BQ24" i="9"/>
  <c r="BG24" i="9"/>
  <c r="BJ24" i="9"/>
  <c r="AQ24" i="9"/>
  <c r="BL24" i="9"/>
  <c r="AT24" i="9"/>
  <c r="BO24" i="9"/>
  <c r="AY24" i="9"/>
  <c r="BB24" i="9"/>
  <c r="AV24" i="9"/>
  <c r="BD24" i="9"/>
  <c r="BR24" i="9"/>
  <c r="AO24" i="9"/>
  <c r="L34" i="7"/>
  <c r="M34" i="7" s="1"/>
  <c r="H36" i="7"/>
  <c r="N35" i="7"/>
  <c r="J35" i="7" s="1" a="1"/>
  <c r="J35" i="7" s="1"/>
  <c r="AG40" i="9"/>
  <c r="AJ39" i="9"/>
  <c r="H36" i="8"/>
  <c r="N35" i="8"/>
  <c r="J35" i="8" s="1" a="1"/>
  <c r="J35" i="8" s="1"/>
  <c r="L35" i="8" s="1"/>
  <c r="M35" i="8" s="1"/>
  <c r="FG35" i="5"/>
  <c r="FH35" i="5" s="1"/>
  <c r="FC37" i="5"/>
  <c r="FI36" i="5"/>
  <c r="FE36" i="5" s="1" a="1"/>
  <c r="FE36" i="5" s="1"/>
  <c r="FF105" i="5"/>
  <c r="FD106" i="5"/>
  <c r="H31" i="5"/>
  <c r="N30" i="5"/>
  <c r="J30" i="5" s="1" a="1"/>
  <c r="J30" i="5" s="1"/>
  <c r="L30" i="5" s="1"/>
  <c r="M30" i="5" s="1"/>
  <c r="I51" i="7"/>
  <c r="K50" i="7"/>
  <c r="I46" i="5"/>
  <c r="K45" i="5"/>
  <c r="I101" i="5"/>
  <c r="K100" i="5"/>
  <c r="H23" i="6"/>
  <c r="E34" i="6"/>
  <c r="G33" i="6"/>
  <c r="L24" i="6"/>
  <c r="D42" i="30" l="1"/>
  <c r="I41" i="30"/>
  <c r="G37" i="16"/>
  <c r="C39" i="16"/>
  <c r="H38" i="16"/>
  <c r="E38" i="16" s="1" a="1"/>
  <c r="E38" i="16" s="1"/>
  <c r="AL26" i="9"/>
  <c r="AP25" i="9"/>
  <c r="AX25" i="9"/>
  <c r="BF25" i="9"/>
  <c r="BN25" i="9"/>
  <c r="AR25" i="9"/>
  <c r="AZ25" i="9"/>
  <c r="BH25" i="9"/>
  <c r="BP25" i="9"/>
  <c r="AS25" i="9"/>
  <c r="BA25" i="9"/>
  <c r="BI25" i="9"/>
  <c r="BQ25" i="9"/>
  <c r="AU25" i="9"/>
  <c r="BC25" i="9"/>
  <c r="BK25" i="9"/>
  <c r="AV25" i="9"/>
  <c r="BD25" i="9"/>
  <c r="BL25" i="9"/>
  <c r="AY25" i="9"/>
  <c r="BB25" i="9"/>
  <c r="BE25" i="9"/>
  <c r="BG25" i="9"/>
  <c r="AQ25" i="9"/>
  <c r="BM25" i="9"/>
  <c r="AT25" i="9"/>
  <c r="BO25" i="9"/>
  <c r="BJ25" i="9"/>
  <c r="BR25" i="9"/>
  <c r="AW25" i="9"/>
  <c r="AO25" i="9"/>
  <c r="L35" i="7"/>
  <c r="M35" i="7" s="1"/>
  <c r="H37" i="7"/>
  <c r="N36" i="7"/>
  <c r="J36" i="7" s="1" a="1"/>
  <c r="J36" i="7" s="1"/>
  <c r="AG41" i="9"/>
  <c r="AJ40" i="9"/>
  <c r="H37" i="8"/>
  <c r="N36" i="8"/>
  <c r="J36" i="8" s="1" a="1"/>
  <c r="J36" i="8" s="1"/>
  <c r="L36" i="8" s="1"/>
  <c r="M36" i="8" s="1"/>
  <c r="FF106" i="5"/>
  <c r="FD107" i="5"/>
  <c r="FG36" i="5"/>
  <c r="FH36" i="5" s="1"/>
  <c r="FC38" i="5"/>
  <c r="FI37" i="5"/>
  <c r="FE37" i="5" s="1" a="1"/>
  <c r="FE37" i="5" s="1"/>
  <c r="H32" i="5"/>
  <c r="N31" i="5"/>
  <c r="J31" i="5" s="1" a="1"/>
  <c r="J31" i="5" s="1"/>
  <c r="L31" i="5" s="1"/>
  <c r="M31" i="5" s="1"/>
  <c r="I52" i="7"/>
  <c r="K51" i="7"/>
  <c r="I47" i="5"/>
  <c r="K46" i="5"/>
  <c r="I102" i="5"/>
  <c r="K101" i="5"/>
  <c r="E35" i="6"/>
  <c r="G34" i="6"/>
  <c r="L25" i="6"/>
  <c r="H24" i="6"/>
  <c r="D43" i="30" l="1"/>
  <c r="I42" i="30"/>
  <c r="G38" i="16"/>
  <c r="C40" i="16"/>
  <c r="H39" i="16"/>
  <c r="E39" i="16" s="1" a="1"/>
  <c r="E39" i="16" s="1"/>
  <c r="AL27" i="9"/>
  <c r="AS26" i="9"/>
  <c r="BA26" i="9"/>
  <c r="BI26" i="9"/>
  <c r="BQ26" i="9"/>
  <c r="AU26" i="9"/>
  <c r="BC26" i="9"/>
  <c r="BK26" i="9"/>
  <c r="AV26" i="9"/>
  <c r="BD26" i="9"/>
  <c r="BL26" i="9"/>
  <c r="AP26" i="9"/>
  <c r="AX26" i="9"/>
  <c r="BF26" i="9"/>
  <c r="BN26" i="9"/>
  <c r="AQ26" i="9"/>
  <c r="AY26" i="9"/>
  <c r="BG26" i="9"/>
  <c r="BO26" i="9"/>
  <c r="AR26" i="9"/>
  <c r="BM26" i="9"/>
  <c r="AT26" i="9"/>
  <c r="BP26" i="9"/>
  <c r="AW26" i="9"/>
  <c r="BR26" i="9"/>
  <c r="AZ26" i="9"/>
  <c r="BE26" i="9"/>
  <c r="BH26" i="9"/>
  <c r="BJ26" i="9"/>
  <c r="BB26" i="9"/>
  <c r="AO26" i="9"/>
  <c r="L36" i="7"/>
  <c r="M36" i="7" s="1"/>
  <c r="H38" i="7"/>
  <c r="N37" i="7"/>
  <c r="J37" i="7" s="1" a="1"/>
  <c r="J37" i="7" s="1"/>
  <c r="L37" i="7" s="1"/>
  <c r="M37" i="7" s="1"/>
  <c r="AG42" i="9"/>
  <c r="AJ41" i="9"/>
  <c r="H38" i="8"/>
  <c r="N37" i="8"/>
  <c r="J37" i="8" s="1" a="1"/>
  <c r="J37" i="8" s="1"/>
  <c r="L37" i="8" s="1"/>
  <c r="M37" i="8" s="1"/>
  <c r="FG37" i="5"/>
  <c r="FH37" i="5" s="1"/>
  <c r="FF107" i="5"/>
  <c r="FD108" i="5"/>
  <c r="FC39" i="5"/>
  <c r="FI38" i="5"/>
  <c r="FE38" i="5" s="1" a="1"/>
  <c r="FE38" i="5" s="1"/>
  <c r="H33" i="5"/>
  <c r="N32" i="5"/>
  <c r="J32" i="5" s="1" a="1"/>
  <c r="J32" i="5" s="1"/>
  <c r="L32" i="5" s="1"/>
  <c r="M32" i="5" s="1"/>
  <c r="I53" i="7"/>
  <c r="K52" i="7"/>
  <c r="I48" i="5"/>
  <c r="K47" i="5"/>
  <c r="I103" i="5"/>
  <c r="K102" i="5"/>
  <c r="H25" i="6"/>
  <c r="E36" i="6"/>
  <c r="G35" i="6"/>
  <c r="L26" i="6"/>
  <c r="D44" i="30" l="1"/>
  <c r="I43" i="30"/>
  <c r="G39" i="16"/>
  <c r="C41" i="16"/>
  <c r="H40" i="16"/>
  <c r="E40" i="16" s="1" a="1"/>
  <c r="E40" i="16" s="1"/>
  <c r="AL28" i="9"/>
  <c r="AV27" i="9"/>
  <c r="BD27" i="9"/>
  <c r="BL27" i="9"/>
  <c r="AP27" i="9"/>
  <c r="AX27" i="9"/>
  <c r="BF27" i="9"/>
  <c r="BN27" i="9"/>
  <c r="AQ27" i="9"/>
  <c r="AY27" i="9"/>
  <c r="BG27" i="9"/>
  <c r="BO27" i="9"/>
  <c r="AS27" i="9"/>
  <c r="BA27" i="9"/>
  <c r="BI27" i="9"/>
  <c r="BQ27" i="9"/>
  <c r="AT27" i="9"/>
  <c r="BB27" i="9"/>
  <c r="BJ27" i="9"/>
  <c r="BR27" i="9"/>
  <c r="BE27" i="9"/>
  <c r="BH27" i="9"/>
  <c r="BK27" i="9"/>
  <c r="AR27" i="9"/>
  <c r="BM27" i="9"/>
  <c r="AW27" i="9"/>
  <c r="AZ27" i="9"/>
  <c r="AU27" i="9"/>
  <c r="BC27" i="9"/>
  <c r="BP27" i="9"/>
  <c r="AO27" i="9"/>
  <c r="H39" i="7"/>
  <c r="N38" i="7"/>
  <c r="J38" i="7" s="1" a="1"/>
  <c r="J38" i="7" s="1"/>
  <c r="AG43" i="9"/>
  <c r="AJ42" i="9"/>
  <c r="H39" i="8"/>
  <c r="N38" i="8"/>
  <c r="J38" i="8" s="1" a="1"/>
  <c r="J38" i="8" s="1"/>
  <c r="L38" i="8" s="1"/>
  <c r="M38" i="8" s="1"/>
  <c r="FG38" i="5"/>
  <c r="FH38" i="5" s="1"/>
  <c r="FF108" i="5"/>
  <c r="FD109" i="5"/>
  <c r="FC40" i="5"/>
  <c r="FI39" i="5"/>
  <c r="FE39" i="5" s="1" a="1"/>
  <c r="FE39" i="5" s="1"/>
  <c r="H34" i="5"/>
  <c r="N33" i="5"/>
  <c r="J33" i="5" s="1" a="1"/>
  <c r="J33" i="5" s="1"/>
  <c r="L33" i="5" s="1"/>
  <c r="M33" i="5" s="1"/>
  <c r="I54" i="7"/>
  <c r="K53" i="7"/>
  <c r="I49" i="5"/>
  <c r="K48" i="5"/>
  <c r="I104" i="5"/>
  <c r="K103" i="5"/>
  <c r="H26" i="6"/>
  <c r="E37" i="6"/>
  <c r="G36" i="6"/>
  <c r="L27" i="6"/>
  <c r="I44" i="30" l="1"/>
  <c r="D45" i="30"/>
  <c r="G40" i="16"/>
  <c r="C42" i="16"/>
  <c r="H41" i="16"/>
  <c r="E41" i="16" s="1" a="1"/>
  <c r="E41" i="16" s="1"/>
  <c r="AL29" i="9"/>
  <c r="AS28" i="9"/>
  <c r="BA28" i="9"/>
  <c r="BI28" i="9"/>
  <c r="BQ28" i="9"/>
  <c r="AT28" i="9"/>
  <c r="BB28" i="9"/>
  <c r="BJ28" i="9"/>
  <c r="BR28" i="9"/>
  <c r="AV28" i="9"/>
  <c r="BD28" i="9"/>
  <c r="BL28" i="9"/>
  <c r="AW28" i="9"/>
  <c r="BE28" i="9"/>
  <c r="BM28" i="9"/>
  <c r="AU28" i="9"/>
  <c r="BK28" i="9"/>
  <c r="AX28" i="9"/>
  <c r="BN28" i="9"/>
  <c r="AY28" i="9"/>
  <c r="BO28" i="9"/>
  <c r="AZ28" i="9"/>
  <c r="BP28" i="9"/>
  <c r="AP28" i="9"/>
  <c r="BF28" i="9"/>
  <c r="AQ28" i="9"/>
  <c r="BG28" i="9"/>
  <c r="BC28" i="9"/>
  <c r="BH28" i="9"/>
  <c r="AR28" i="9"/>
  <c r="AO28" i="9"/>
  <c r="L38" i="7"/>
  <c r="M38" i="7" s="1"/>
  <c r="H40" i="7"/>
  <c r="N39" i="7"/>
  <c r="J39" i="7" s="1" a="1"/>
  <c r="J39" i="7" s="1"/>
  <c r="L39" i="7" s="1"/>
  <c r="M39" i="7" s="1"/>
  <c r="AG44" i="9"/>
  <c r="AJ43" i="9"/>
  <c r="H40" i="8"/>
  <c r="N39" i="8"/>
  <c r="J39" i="8" s="1" a="1"/>
  <c r="J39" i="8" s="1"/>
  <c r="L39" i="8" s="1"/>
  <c r="M39" i="8" s="1"/>
  <c r="FG39" i="5"/>
  <c r="FH39" i="5" s="1"/>
  <c r="FC41" i="5"/>
  <c r="FI40" i="5"/>
  <c r="FE40" i="5" s="1" a="1"/>
  <c r="FE40" i="5" s="1"/>
  <c r="FF109" i="5"/>
  <c r="FD110" i="5"/>
  <c r="H35" i="5"/>
  <c r="N34" i="5"/>
  <c r="J34" i="5" s="1" a="1"/>
  <c r="J34" i="5" s="1"/>
  <c r="L34" i="5" s="1"/>
  <c r="M34" i="5" s="1"/>
  <c r="I55" i="7"/>
  <c r="K54" i="7"/>
  <c r="I50" i="5"/>
  <c r="K49" i="5"/>
  <c r="I105" i="5"/>
  <c r="K104" i="5"/>
  <c r="H27" i="6"/>
  <c r="E38" i="6"/>
  <c r="G37" i="6"/>
  <c r="L28" i="6"/>
  <c r="D46" i="30" l="1"/>
  <c r="I45" i="30"/>
  <c r="G41" i="16"/>
  <c r="C43" i="16"/>
  <c r="H42" i="16"/>
  <c r="E42" i="16" s="1" a="1"/>
  <c r="E42" i="16" s="1"/>
  <c r="AL30" i="9"/>
  <c r="AV29" i="9"/>
  <c r="AW29" i="9"/>
  <c r="AQ29" i="9"/>
  <c r="AY29" i="9"/>
  <c r="AR29" i="9"/>
  <c r="AZ29" i="9"/>
  <c r="AX29" i="9"/>
  <c r="BH29" i="9"/>
  <c r="BP29" i="9"/>
  <c r="BA29" i="9"/>
  <c r="BI29" i="9"/>
  <c r="BQ29" i="9"/>
  <c r="BB29" i="9"/>
  <c r="BJ29" i="9"/>
  <c r="BR29" i="9"/>
  <c r="BC29" i="9"/>
  <c r="BK29" i="9"/>
  <c r="AT29" i="9"/>
  <c r="BF29" i="9"/>
  <c r="BN29" i="9"/>
  <c r="AS29" i="9"/>
  <c r="AU29" i="9"/>
  <c r="BD29" i="9"/>
  <c r="BE29" i="9"/>
  <c r="BL29" i="9"/>
  <c r="BM29" i="9"/>
  <c r="AP29" i="9"/>
  <c r="BG29" i="9"/>
  <c r="BO29" i="9"/>
  <c r="AO29" i="9"/>
  <c r="H41" i="7"/>
  <c r="N40" i="7"/>
  <c r="J40" i="7" s="1" a="1"/>
  <c r="J40" i="7" s="1"/>
  <c r="AG45" i="9"/>
  <c r="AJ44" i="9"/>
  <c r="N40" i="8"/>
  <c r="J40" i="8" s="1" a="1"/>
  <c r="J40" i="8" s="1"/>
  <c r="L40" i="8" s="1"/>
  <c r="M40" i="8" s="1"/>
  <c r="H41" i="8"/>
  <c r="FF110" i="5"/>
  <c r="FD111" i="5"/>
  <c r="FC42" i="5"/>
  <c r="FI41" i="5"/>
  <c r="FE41" i="5" s="1" a="1"/>
  <c r="FE41" i="5" s="1"/>
  <c r="FG40" i="5"/>
  <c r="FH40" i="5" s="1"/>
  <c r="H36" i="5"/>
  <c r="N35" i="5"/>
  <c r="J35" i="5" s="1" a="1"/>
  <c r="J35" i="5" s="1"/>
  <c r="L35" i="5" s="1"/>
  <c r="M35" i="5" s="1"/>
  <c r="I56" i="7"/>
  <c r="K55" i="7"/>
  <c r="I51" i="5"/>
  <c r="K50" i="5"/>
  <c r="I106" i="5"/>
  <c r="K105" i="5"/>
  <c r="H28" i="6"/>
  <c r="E39" i="6"/>
  <c r="G38" i="6"/>
  <c r="L29" i="6"/>
  <c r="D47" i="30" l="1"/>
  <c r="I46" i="30"/>
  <c r="G42" i="16"/>
  <c r="C44" i="16"/>
  <c r="H43" i="16"/>
  <c r="E43" i="16" s="1" a="1"/>
  <c r="E43" i="16" s="1"/>
  <c r="AL31" i="9"/>
  <c r="AU30" i="9"/>
  <c r="BC30" i="9"/>
  <c r="BK30" i="9"/>
  <c r="AV30" i="9"/>
  <c r="BD30" i="9"/>
  <c r="BL30" i="9"/>
  <c r="AW30" i="9"/>
  <c r="BE30" i="9"/>
  <c r="BM30" i="9"/>
  <c r="AP30" i="9"/>
  <c r="AX30" i="9"/>
  <c r="BF30" i="9"/>
  <c r="BN30" i="9"/>
  <c r="AS30" i="9"/>
  <c r="BA30" i="9"/>
  <c r="BI30" i="9"/>
  <c r="BQ30" i="9"/>
  <c r="AQ30" i="9"/>
  <c r="BJ30" i="9"/>
  <c r="AR30" i="9"/>
  <c r="BO30" i="9"/>
  <c r="AT30" i="9"/>
  <c r="BP30" i="9"/>
  <c r="AY30" i="9"/>
  <c r="BR30" i="9"/>
  <c r="BB30" i="9"/>
  <c r="BG30" i="9"/>
  <c r="AZ30" i="9"/>
  <c r="BH30" i="9"/>
  <c r="AO30" i="9"/>
  <c r="L40" i="7"/>
  <c r="M40" i="7" s="1"/>
  <c r="H42" i="7"/>
  <c r="N41" i="7"/>
  <c r="J41" i="7" s="1" a="1"/>
  <c r="J41" i="7" s="1"/>
  <c r="L41" i="7" s="1"/>
  <c r="M41" i="7" s="1"/>
  <c r="AG46" i="9"/>
  <c r="AJ45" i="9"/>
  <c r="N41" i="8"/>
  <c r="J41" i="8" s="1" a="1"/>
  <c r="J41" i="8" s="1"/>
  <c r="L41" i="8" s="1"/>
  <c r="M41" i="8" s="1"/>
  <c r="H42" i="8"/>
  <c r="FG41" i="5"/>
  <c r="FH41" i="5" s="1"/>
  <c r="FC43" i="5"/>
  <c r="FI42" i="5"/>
  <c r="FE42" i="5" s="1" a="1"/>
  <c r="FE42" i="5" s="1"/>
  <c r="FF111" i="5"/>
  <c r="FD112" i="5"/>
  <c r="H37" i="5"/>
  <c r="N36" i="5"/>
  <c r="J36" i="5" s="1" a="1"/>
  <c r="J36" i="5" s="1"/>
  <c r="L36" i="5" s="1"/>
  <c r="M36" i="5" s="1"/>
  <c r="K56" i="7"/>
  <c r="I52" i="5"/>
  <c r="K51" i="5"/>
  <c r="I107" i="5"/>
  <c r="K106" i="5"/>
  <c r="H29" i="6"/>
  <c r="E40" i="6"/>
  <c r="G39" i="6"/>
  <c r="L30" i="6"/>
  <c r="D48" i="30" l="1"/>
  <c r="I47" i="30"/>
  <c r="G43" i="16"/>
  <c r="C45" i="16"/>
  <c r="H44" i="16"/>
  <c r="E44" i="16" s="1" a="1"/>
  <c r="E44" i="16" s="1"/>
  <c r="AL32" i="9"/>
  <c r="AP31" i="9"/>
  <c r="AX31" i="9"/>
  <c r="BF31" i="9"/>
  <c r="BN31" i="9"/>
  <c r="AQ31" i="9"/>
  <c r="AY31" i="9"/>
  <c r="BG31" i="9"/>
  <c r="BO31" i="9"/>
  <c r="AR31" i="9"/>
  <c r="AZ31" i="9"/>
  <c r="BH31" i="9"/>
  <c r="BP31" i="9"/>
  <c r="AS31" i="9"/>
  <c r="BA31" i="9"/>
  <c r="BI31" i="9"/>
  <c r="BQ31" i="9"/>
  <c r="AV31" i="9"/>
  <c r="BD31" i="9"/>
  <c r="BL31" i="9"/>
  <c r="BC31" i="9"/>
  <c r="BE31" i="9"/>
  <c r="BJ31" i="9"/>
  <c r="BK31" i="9"/>
  <c r="AU31" i="9"/>
  <c r="BR31" i="9"/>
  <c r="AW31" i="9"/>
  <c r="AT31" i="9"/>
  <c r="BB31" i="9"/>
  <c r="BM31" i="9"/>
  <c r="AO31" i="9"/>
  <c r="H43" i="7"/>
  <c r="N42" i="7"/>
  <c r="J42" i="7" s="1" a="1"/>
  <c r="J42" i="7" s="1"/>
  <c r="L42" i="7" s="1"/>
  <c r="M42" i="7" s="1"/>
  <c r="AG47" i="9"/>
  <c r="AJ46" i="9"/>
  <c r="H43" i="8"/>
  <c r="N42" i="8"/>
  <c r="J42" i="8" s="1" a="1"/>
  <c r="J42" i="8" s="1"/>
  <c r="L42" i="8" s="1"/>
  <c r="M42" i="8" s="1"/>
  <c r="FG42" i="5"/>
  <c r="FH42" i="5" s="1"/>
  <c r="FF112" i="5"/>
  <c r="FD113" i="5"/>
  <c r="FC44" i="5"/>
  <c r="FI43" i="5"/>
  <c r="FE43" i="5" s="1" a="1"/>
  <c r="FE43" i="5" s="1"/>
  <c r="H38" i="5"/>
  <c r="N37" i="5"/>
  <c r="J37" i="5" s="1" a="1"/>
  <c r="J37" i="5" s="1"/>
  <c r="L37" i="5" s="1"/>
  <c r="M37" i="5" s="1"/>
  <c r="I53" i="5"/>
  <c r="K52" i="5"/>
  <c r="I108" i="5"/>
  <c r="K107" i="5"/>
  <c r="H30" i="6"/>
  <c r="E41" i="6"/>
  <c r="G40" i="6"/>
  <c r="L31" i="6"/>
  <c r="I48" i="30" l="1"/>
  <c r="D49" i="30"/>
  <c r="G44" i="16"/>
  <c r="H45" i="16"/>
  <c r="E45" i="16" s="1" a="1"/>
  <c r="E45" i="16" s="1"/>
  <c r="C46" i="16"/>
  <c r="AL33" i="9"/>
  <c r="AS32" i="9"/>
  <c r="BA32" i="9"/>
  <c r="BI32" i="9"/>
  <c r="BQ32" i="9"/>
  <c r="AT32" i="9"/>
  <c r="BB32" i="9"/>
  <c r="BJ32" i="9"/>
  <c r="BR32" i="9"/>
  <c r="AU32" i="9"/>
  <c r="BC32" i="9"/>
  <c r="BK32" i="9"/>
  <c r="AV32" i="9"/>
  <c r="BD32" i="9"/>
  <c r="BL32" i="9"/>
  <c r="AQ32" i="9"/>
  <c r="AY32" i="9"/>
  <c r="BG32" i="9"/>
  <c r="BO32" i="9"/>
  <c r="AW32" i="9"/>
  <c r="BP32" i="9"/>
  <c r="AX32" i="9"/>
  <c r="AZ32" i="9"/>
  <c r="BE32" i="9"/>
  <c r="BH32" i="9"/>
  <c r="AP32" i="9"/>
  <c r="BM32" i="9"/>
  <c r="AR32" i="9"/>
  <c r="BF32" i="9"/>
  <c r="BN32" i="9"/>
  <c r="AO32" i="9"/>
  <c r="H44" i="7"/>
  <c r="N43" i="7"/>
  <c r="J43" i="7" s="1" a="1"/>
  <c r="J43" i="7" s="1"/>
  <c r="L43" i="7" s="1"/>
  <c r="M43" i="7" s="1"/>
  <c r="AG48" i="9"/>
  <c r="AJ47" i="9"/>
  <c r="N43" i="8"/>
  <c r="J43" i="8" s="1" a="1"/>
  <c r="J43" i="8" s="1"/>
  <c r="L43" i="8" s="1"/>
  <c r="M43" i="8" s="1"/>
  <c r="H44" i="8"/>
  <c r="FG43" i="5"/>
  <c r="FH43" i="5" s="1"/>
  <c r="FC45" i="5"/>
  <c r="FI44" i="5"/>
  <c r="FE44" i="5" s="1" a="1"/>
  <c r="FE44" i="5" s="1"/>
  <c r="FF113" i="5"/>
  <c r="FD114" i="5"/>
  <c r="H39" i="5"/>
  <c r="N38" i="5"/>
  <c r="J38" i="5" s="1" a="1"/>
  <c r="J38" i="5" s="1"/>
  <c r="L38" i="5" s="1"/>
  <c r="M38" i="5" s="1"/>
  <c r="I109" i="5"/>
  <c r="K108" i="5"/>
  <c r="I54" i="5"/>
  <c r="K53" i="5"/>
  <c r="H31" i="6"/>
  <c r="E42" i="6"/>
  <c r="G41" i="6"/>
  <c r="L32" i="6"/>
  <c r="D50" i="30" l="1"/>
  <c r="I49" i="30"/>
  <c r="G45" i="16"/>
  <c r="C47" i="16"/>
  <c r="H46" i="16"/>
  <c r="E46" i="16" s="1" a="1"/>
  <c r="E46" i="16" s="1"/>
  <c r="AL34" i="9"/>
  <c r="AV33" i="9"/>
  <c r="BD33" i="9"/>
  <c r="BL33" i="9"/>
  <c r="AW33" i="9"/>
  <c r="BE33" i="9"/>
  <c r="BM33" i="9"/>
  <c r="AP33" i="9"/>
  <c r="AX33" i="9"/>
  <c r="BF33" i="9"/>
  <c r="BN33" i="9"/>
  <c r="AQ33" i="9"/>
  <c r="AY33" i="9"/>
  <c r="BG33" i="9"/>
  <c r="BO33" i="9"/>
  <c r="AT33" i="9"/>
  <c r="BB33" i="9"/>
  <c r="BJ33" i="9"/>
  <c r="BR33" i="9"/>
  <c r="BI33" i="9"/>
  <c r="AR33" i="9"/>
  <c r="BK33" i="9"/>
  <c r="AS33" i="9"/>
  <c r="BP33" i="9"/>
  <c r="AU33" i="9"/>
  <c r="BQ33" i="9"/>
  <c r="BA33" i="9"/>
  <c r="BC33" i="9"/>
  <c r="AZ33" i="9"/>
  <c r="BH33" i="9"/>
  <c r="AO33" i="9"/>
  <c r="H45" i="7"/>
  <c r="N44" i="7"/>
  <c r="J44" i="7" s="1" a="1"/>
  <c r="J44" i="7" s="1"/>
  <c r="AG49" i="9"/>
  <c r="AJ48" i="9"/>
  <c r="H45" i="8"/>
  <c r="N44" i="8"/>
  <c r="J44" i="8" s="1" a="1"/>
  <c r="J44" i="8" s="1"/>
  <c r="L44" i="8" s="1"/>
  <c r="M44" i="8" s="1"/>
  <c r="FF114" i="5"/>
  <c r="FD115" i="5"/>
  <c r="FG44" i="5"/>
  <c r="FH44" i="5" s="1"/>
  <c r="FC46" i="5"/>
  <c r="FI45" i="5"/>
  <c r="FE45" i="5" s="1" a="1"/>
  <c r="FE45" i="5" s="1"/>
  <c r="H40" i="5"/>
  <c r="N39" i="5"/>
  <c r="J39" i="5" s="1" a="1"/>
  <c r="J39" i="5" s="1"/>
  <c r="L39" i="5" s="1"/>
  <c r="M39" i="5" s="1"/>
  <c r="I110" i="5"/>
  <c r="K109" i="5"/>
  <c r="I55" i="5"/>
  <c r="K54" i="5"/>
  <c r="H32" i="6"/>
  <c r="E43" i="6"/>
  <c r="G42" i="6"/>
  <c r="L33" i="6"/>
  <c r="D51" i="30" l="1"/>
  <c r="I50" i="30"/>
  <c r="G46" i="16"/>
  <c r="C48" i="16"/>
  <c r="H47" i="16"/>
  <c r="E47" i="16" s="1" a="1"/>
  <c r="E47" i="16" s="1"/>
  <c r="AL35" i="9"/>
  <c r="AQ34" i="9"/>
  <c r="AY34" i="9"/>
  <c r="BG34" i="9"/>
  <c r="BO34" i="9"/>
  <c r="AR34" i="9"/>
  <c r="AZ34" i="9"/>
  <c r="BH34" i="9"/>
  <c r="BP34" i="9"/>
  <c r="AS34" i="9"/>
  <c r="BA34" i="9"/>
  <c r="BI34" i="9"/>
  <c r="BQ34" i="9"/>
  <c r="AT34" i="9"/>
  <c r="BB34" i="9"/>
  <c r="BJ34" i="9"/>
  <c r="BR34" i="9"/>
  <c r="AW34" i="9"/>
  <c r="BE34" i="9"/>
  <c r="BM34" i="9"/>
  <c r="BC34" i="9"/>
  <c r="BD34" i="9"/>
  <c r="BF34" i="9"/>
  <c r="BK34" i="9"/>
  <c r="AU34" i="9"/>
  <c r="BN34" i="9"/>
  <c r="AV34" i="9"/>
  <c r="AP34" i="9"/>
  <c r="BL34" i="9"/>
  <c r="AX34" i="9"/>
  <c r="AO34" i="9"/>
  <c r="L44" i="7"/>
  <c r="M44" i="7" s="1"/>
  <c r="H46" i="7"/>
  <c r="N45" i="7"/>
  <c r="J45" i="7" s="1" a="1"/>
  <c r="J45" i="7" s="1"/>
  <c r="AG50" i="9"/>
  <c r="AJ49" i="9"/>
  <c r="H46" i="8"/>
  <c r="N45" i="8"/>
  <c r="J45" i="8" s="1" a="1"/>
  <c r="J45" i="8" s="1"/>
  <c r="L45" i="8" s="1"/>
  <c r="M45" i="8" s="1"/>
  <c r="FG45" i="5"/>
  <c r="FH45" i="5" s="1"/>
  <c r="FF115" i="5"/>
  <c r="FD116" i="5"/>
  <c r="FC47" i="5"/>
  <c r="FI46" i="5"/>
  <c r="FE46" i="5" s="1" a="1"/>
  <c r="FE46" i="5" s="1"/>
  <c r="H41" i="5"/>
  <c r="N40" i="5"/>
  <c r="J40" i="5" s="1" a="1"/>
  <c r="J40" i="5" s="1"/>
  <c r="L40" i="5" s="1"/>
  <c r="M40" i="5" s="1"/>
  <c r="I111" i="5"/>
  <c r="K110" i="5"/>
  <c r="I56" i="5"/>
  <c r="K55" i="5"/>
  <c r="H33" i="6"/>
  <c r="E44" i="6"/>
  <c r="G43" i="6"/>
  <c r="L34" i="6"/>
  <c r="D52" i="30" l="1"/>
  <c r="I51" i="30"/>
  <c r="G47" i="16"/>
  <c r="C49" i="16"/>
  <c r="H48" i="16"/>
  <c r="E48" i="16" s="1" a="1"/>
  <c r="E48" i="16" s="1"/>
  <c r="AL36" i="9"/>
  <c r="AT35" i="9"/>
  <c r="BB35" i="9"/>
  <c r="BJ35" i="9"/>
  <c r="BR35" i="9"/>
  <c r="AU35" i="9"/>
  <c r="BC35" i="9"/>
  <c r="BK35" i="9"/>
  <c r="AV35" i="9"/>
  <c r="BD35" i="9"/>
  <c r="BL35" i="9"/>
  <c r="AW35" i="9"/>
  <c r="BE35" i="9"/>
  <c r="BM35" i="9"/>
  <c r="AR35" i="9"/>
  <c r="AZ35" i="9"/>
  <c r="BH35" i="9"/>
  <c r="BP35" i="9"/>
  <c r="AS35" i="9"/>
  <c r="BO35" i="9"/>
  <c r="AX35" i="9"/>
  <c r="BQ35" i="9"/>
  <c r="AY35" i="9"/>
  <c r="BA35" i="9"/>
  <c r="BG35" i="9"/>
  <c r="AP35" i="9"/>
  <c r="BI35" i="9"/>
  <c r="AQ35" i="9"/>
  <c r="BF35" i="9"/>
  <c r="BN35" i="9"/>
  <c r="AO35" i="9"/>
  <c r="L45" i="7"/>
  <c r="M45" i="7" s="1"/>
  <c r="H47" i="7"/>
  <c r="N46" i="7"/>
  <c r="J46" i="7" s="1" a="1"/>
  <c r="J46" i="7" s="1"/>
  <c r="L46" i="7" s="1"/>
  <c r="M46" i="7" s="1"/>
  <c r="AG51" i="9"/>
  <c r="AJ50" i="9"/>
  <c r="H47" i="8"/>
  <c r="N46" i="8"/>
  <c r="J46" i="8" s="1" a="1"/>
  <c r="J46" i="8" s="1"/>
  <c r="L46" i="8" s="1"/>
  <c r="M46" i="8" s="1"/>
  <c r="FC48" i="5"/>
  <c r="FI47" i="5"/>
  <c r="FE47" i="5" s="1" a="1"/>
  <c r="FE47" i="5" s="1"/>
  <c r="FG46" i="5"/>
  <c r="FH46" i="5" s="1"/>
  <c r="FF116" i="5"/>
  <c r="FD117" i="5"/>
  <c r="H42" i="5"/>
  <c r="N41" i="5"/>
  <c r="J41" i="5" s="1" a="1"/>
  <c r="J41" i="5" s="1"/>
  <c r="L41" i="5" s="1"/>
  <c r="M41" i="5" s="1"/>
  <c r="I112" i="5"/>
  <c r="K111" i="5"/>
  <c r="K56" i="5"/>
  <c r="H34" i="6"/>
  <c r="E45" i="6"/>
  <c r="G44" i="6"/>
  <c r="L35" i="6"/>
  <c r="I52" i="30" l="1"/>
  <c r="D53" i="30"/>
  <c r="G48" i="16"/>
  <c r="C50" i="16"/>
  <c r="H49" i="16"/>
  <c r="E49" i="16" s="1" a="1"/>
  <c r="E49" i="16" s="1"/>
  <c r="AL37" i="9"/>
  <c r="AW36" i="9"/>
  <c r="BE36" i="9"/>
  <c r="BM36" i="9"/>
  <c r="AP36" i="9"/>
  <c r="AX36" i="9"/>
  <c r="BF36" i="9"/>
  <c r="BN36" i="9"/>
  <c r="AQ36" i="9"/>
  <c r="AY36" i="9"/>
  <c r="BG36" i="9"/>
  <c r="BO36" i="9"/>
  <c r="AR36" i="9"/>
  <c r="AZ36" i="9"/>
  <c r="BH36" i="9"/>
  <c r="BP36" i="9"/>
  <c r="AU36" i="9"/>
  <c r="BC36" i="9"/>
  <c r="BK36" i="9"/>
  <c r="BI36" i="9"/>
  <c r="BJ36" i="9"/>
  <c r="AS36" i="9"/>
  <c r="BL36" i="9"/>
  <c r="AT36" i="9"/>
  <c r="BQ36" i="9"/>
  <c r="BA36" i="9"/>
  <c r="BB36" i="9"/>
  <c r="AV36" i="9"/>
  <c r="BD36" i="9"/>
  <c r="BR36" i="9"/>
  <c r="AO36" i="9"/>
  <c r="H48" i="7"/>
  <c r="N47" i="7"/>
  <c r="J47" i="7" s="1" a="1"/>
  <c r="J47" i="7" s="1"/>
  <c r="AG52" i="9"/>
  <c r="AJ51" i="9"/>
  <c r="N47" i="8"/>
  <c r="J47" i="8" s="1" a="1"/>
  <c r="J47" i="8" s="1"/>
  <c r="L47" i="8" s="1"/>
  <c r="M47" i="8" s="1"/>
  <c r="H48" i="8"/>
  <c r="FF117" i="5"/>
  <c r="FD118" i="5"/>
  <c r="FG47" i="5"/>
  <c r="FH47" i="5" s="1"/>
  <c r="FC49" i="5"/>
  <c r="FI48" i="5"/>
  <c r="FE48" i="5" s="1" a="1"/>
  <c r="FE48" i="5" s="1"/>
  <c r="H43" i="5"/>
  <c r="N42" i="5"/>
  <c r="J42" i="5" s="1" a="1"/>
  <c r="J42" i="5" s="1"/>
  <c r="L42" i="5" s="1"/>
  <c r="M42" i="5" s="1"/>
  <c r="I113" i="5"/>
  <c r="K112" i="5"/>
  <c r="H35" i="6"/>
  <c r="E46" i="6"/>
  <c r="G45" i="6"/>
  <c r="L36" i="6"/>
  <c r="D54" i="30" l="1"/>
  <c r="I53" i="30"/>
  <c r="G49" i="16"/>
  <c r="C51" i="16"/>
  <c r="H50" i="16"/>
  <c r="E50" i="16" s="1" a="1"/>
  <c r="E50" i="16" s="1"/>
  <c r="AL38" i="9"/>
  <c r="AR37" i="9"/>
  <c r="AZ37" i="9"/>
  <c r="BH37" i="9"/>
  <c r="BP37" i="9"/>
  <c r="AS37" i="9"/>
  <c r="BA37" i="9"/>
  <c r="BI37" i="9"/>
  <c r="BQ37" i="9"/>
  <c r="AT37" i="9"/>
  <c r="BB37" i="9"/>
  <c r="BJ37" i="9"/>
  <c r="BR37" i="9"/>
  <c r="AU37" i="9"/>
  <c r="BC37" i="9"/>
  <c r="BK37" i="9"/>
  <c r="AP37" i="9"/>
  <c r="AX37" i="9"/>
  <c r="BF37" i="9"/>
  <c r="BN37" i="9"/>
  <c r="AY37" i="9"/>
  <c r="BD37" i="9"/>
  <c r="BE37" i="9"/>
  <c r="BG37" i="9"/>
  <c r="AQ37" i="9"/>
  <c r="BM37" i="9"/>
  <c r="AV37" i="9"/>
  <c r="BO37" i="9"/>
  <c r="AW37" i="9"/>
  <c r="BL37" i="9"/>
  <c r="AO37" i="9"/>
  <c r="L47" i="7"/>
  <c r="M47" i="7" s="1"/>
  <c r="H49" i="7"/>
  <c r="N48" i="7"/>
  <c r="J48" i="7" s="1" a="1"/>
  <c r="J48" i="7" s="1"/>
  <c r="AG53" i="9"/>
  <c r="AJ52" i="9"/>
  <c r="N48" i="8"/>
  <c r="J48" i="8" s="1" a="1"/>
  <c r="J48" i="8" s="1"/>
  <c r="L48" i="8" s="1"/>
  <c r="M48" i="8" s="1"/>
  <c r="H49" i="8"/>
  <c r="FG48" i="5"/>
  <c r="FH48" i="5" s="1"/>
  <c r="FC50" i="5"/>
  <c r="FI49" i="5"/>
  <c r="FE49" i="5" s="1" a="1"/>
  <c r="FE49" i="5" s="1"/>
  <c r="FF118" i="5"/>
  <c r="FD119" i="5"/>
  <c r="H44" i="5"/>
  <c r="N43" i="5"/>
  <c r="J43" i="5" s="1" a="1"/>
  <c r="J43" i="5" s="1"/>
  <c r="L43" i="5" s="1"/>
  <c r="M43" i="5" s="1"/>
  <c r="I114" i="5"/>
  <c r="K113" i="5"/>
  <c r="H36" i="6"/>
  <c r="E47" i="6"/>
  <c r="G46" i="6"/>
  <c r="L37" i="6"/>
  <c r="D55" i="30" l="1"/>
  <c r="I54" i="30"/>
  <c r="G50" i="16"/>
  <c r="C52" i="16"/>
  <c r="H51" i="16"/>
  <c r="E51" i="16" s="1" a="1"/>
  <c r="E51" i="16" s="1"/>
  <c r="AL39" i="9"/>
  <c r="AU38" i="9"/>
  <c r="BC38" i="9"/>
  <c r="BK38" i="9"/>
  <c r="AV38" i="9"/>
  <c r="BD38" i="9"/>
  <c r="BL38" i="9"/>
  <c r="AW38" i="9"/>
  <c r="BE38" i="9"/>
  <c r="BM38" i="9"/>
  <c r="AP38" i="9"/>
  <c r="AX38" i="9"/>
  <c r="BF38" i="9"/>
  <c r="BN38" i="9"/>
  <c r="AS38" i="9"/>
  <c r="BA38" i="9"/>
  <c r="BI38" i="9"/>
  <c r="BQ38" i="9"/>
  <c r="AR38" i="9"/>
  <c r="BO38" i="9"/>
  <c r="AT38" i="9"/>
  <c r="BP38" i="9"/>
  <c r="AY38" i="9"/>
  <c r="BR38" i="9"/>
  <c r="AZ38" i="9"/>
  <c r="BG38" i="9"/>
  <c r="BH38" i="9"/>
  <c r="AQ38" i="9"/>
  <c r="BB38" i="9"/>
  <c r="BJ38" i="9"/>
  <c r="AO38" i="9"/>
  <c r="L48" i="7"/>
  <c r="M48" i="7" s="1"/>
  <c r="H50" i="7"/>
  <c r="N49" i="7"/>
  <c r="J49" i="7" s="1" a="1"/>
  <c r="J49" i="7" s="1"/>
  <c r="AG54" i="9"/>
  <c r="AJ53" i="9"/>
  <c r="H50" i="8"/>
  <c r="N49" i="8"/>
  <c r="J49" i="8" s="1" a="1"/>
  <c r="J49" i="8" s="1"/>
  <c r="L49" i="8" s="1"/>
  <c r="M49" i="8" s="1"/>
  <c r="FF119" i="5"/>
  <c r="FD120" i="5"/>
  <c r="FG49" i="5"/>
  <c r="FH49" i="5" s="1"/>
  <c r="FC51" i="5"/>
  <c r="FI50" i="5"/>
  <c r="FE50" i="5" s="1" a="1"/>
  <c r="FE50" i="5" s="1"/>
  <c r="H45" i="5"/>
  <c r="N44" i="5"/>
  <c r="J44" i="5" s="1" a="1"/>
  <c r="J44" i="5" s="1"/>
  <c r="L44" i="5" s="1"/>
  <c r="M44" i="5" s="1"/>
  <c r="I115" i="5"/>
  <c r="K114" i="5"/>
  <c r="H37" i="6"/>
  <c r="E48" i="6"/>
  <c r="G47" i="6"/>
  <c r="L38" i="6"/>
  <c r="D56" i="30" l="1"/>
  <c r="I55" i="30"/>
  <c r="G51" i="16"/>
  <c r="C53" i="16"/>
  <c r="H52" i="16"/>
  <c r="E52" i="16" s="1" a="1"/>
  <c r="E52" i="16" s="1"/>
  <c r="AL40" i="9"/>
  <c r="AP39" i="9"/>
  <c r="AX39" i="9"/>
  <c r="BF39" i="9"/>
  <c r="BN39" i="9"/>
  <c r="AQ39" i="9"/>
  <c r="AY39" i="9"/>
  <c r="BG39" i="9"/>
  <c r="BO39" i="9"/>
  <c r="AR39" i="9"/>
  <c r="AZ39" i="9"/>
  <c r="BH39" i="9"/>
  <c r="BP39" i="9"/>
  <c r="AS39" i="9"/>
  <c r="BA39" i="9"/>
  <c r="BI39" i="9"/>
  <c r="BQ39" i="9"/>
  <c r="AV39" i="9"/>
  <c r="BD39" i="9"/>
  <c r="BL39" i="9"/>
  <c r="BE39" i="9"/>
  <c r="BJ39" i="9"/>
  <c r="BK39" i="9"/>
  <c r="AT39" i="9"/>
  <c r="BM39" i="9"/>
  <c r="AW39" i="9"/>
  <c r="BB39" i="9"/>
  <c r="AU39" i="9"/>
  <c r="BC39" i="9"/>
  <c r="BR39" i="9"/>
  <c r="AO39" i="9"/>
  <c r="L49" i="7"/>
  <c r="M49" i="7" s="1"/>
  <c r="H51" i="7"/>
  <c r="N50" i="7"/>
  <c r="J50" i="7" s="1" a="1"/>
  <c r="J50" i="7" s="1"/>
  <c r="AG55" i="9"/>
  <c r="AJ54" i="9"/>
  <c r="N50" i="8"/>
  <c r="J50" i="8" s="1" a="1"/>
  <c r="J50" i="8" s="1"/>
  <c r="L50" i="8" s="1"/>
  <c r="M50" i="8" s="1"/>
  <c r="H51" i="8"/>
  <c r="FG50" i="5"/>
  <c r="FH50" i="5" s="1"/>
  <c r="FF120" i="5"/>
  <c r="FD121" i="5"/>
  <c r="FC52" i="5"/>
  <c r="FI51" i="5"/>
  <c r="FE51" i="5" s="1" a="1"/>
  <c r="FE51" i="5" s="1"/>
  <c r="H46" i="5"/>
  <c r="N45" i="5"/>
  <c r="J45" i="5" s="1" a="1"/>
  <c r="J45" i="5" s="1"/>
  <c r="L45" i="5" s="1"/>
  <c r="M45" i="5" s="1"/>
  <c r="I116" i="5"/>
  <c r="K115" i="5"/>
  <c r="H38" i="6"/>
  <c r="E49" i="6"/>
  <c r="G48" i="6"/>
  <c r="L39" i="6"/>
  <c r="I56" i="30" l="1"/>
  <c r="D57" i="30"/>
  <c r="G52" i="16"/>
  <c r="H53" i="16"/>
  <c r="E53" i="16" s="1" a="1"/>
  <c r="E53" i="16" s="1"/>
  <c r="C54" i="16"/>
  <c r="AL41" i="9"/>
  <c r="AS40" i="9"/>
  <c r="BA40" i="9"/>
  <c r="BI40" i="9"/>
  <c r="BQ40" i="9"/>
  <c r="AT40" i="9"/>
  <c r="BB40" i="9"/>
  <c r="BJ40" i="9"/>
  <c r="BR40" i="9"/>
  <c r="AU40" i="9"/>
  <c r="AV40" i="9"/>
  <c r="AQ40" i="9"/>
  <c r="AY40" i="9"/>
  <c r="BG40" i="9"/>
  <c r="BO40" i="9"/>
  <c r="AX40" i="9"/>
  <c r="BL40" i="9"/>
  <c r="AZ40" i="9"/>
  <c r="BM40" i="9"/>
  <c r="BC40" i="9"/>
  <c r="BN40" i="9"/>
  <c r="BD40" i="9"/>
  <c r="BP40" i="9"/>
  <c r="AP40" i="9"/>
  <c r="BF40" i="9"/>
  <c r="AR40" i="9"/>
  <c r="BH40" i="9"/>
  <c r="BK40" i="9"/>
  <c r="AW40" i="9"/>
  <c r="BE40" i="9"/>
  <c r="AO40" i="9"/>
  <c r="L50" i="7"/>
  <c r="M50" i="7" s="1"/>
  <c r="H52" i="7"/>
  <c r="N51" i="7"/>
  <c r="J51" i="7" s="1" a="1"/>
  <c r="J51" i="7" s="1"/>
  <c r="AG56" i="9"/>
  <c r="AJ55" i="9"/>
  <c r="H52" i="8"/>
  <c r="N51" i="8"/>
  <c r="J51" i="8" s="1" a="1"/>
  <c r="J51" i="8" s="1"/>
  <c r="L51" i="8" s="1"/>
  <c r="M51" i="8" s="1"/>
  <c r="FG51" i="5"/>
  <c r="FH51" i="5" s="1"/>
  <c r="FC53" i="5"/>
  <c r="FI52" i="5"/>
  <c r="FE52" i="5" s="1" a="1"/>
  <c r="FE52" i="5" s="1"/>
  <c r="FF121" i="5"/>
  <c r="FD122" i="5"/>
  <c r="H47" i="5"/>
  <c r="N46" i="5"/>
  <c r="J46" i="5" s="1" a="1"/>
  <c r="J46" i="5" s="1"/>
  <c r="L46" i="5" s="1"/>
  <c r="M46" i="5" s="1"/>
  <c r="I117" i="5"/>
  <c r="K116" i="5"/>
  <c r="H39" i="6"/>
  <c r="E50" i="6"/>
  <c r="G49" i="6"/>
  <c r="L40" i="6"/>
  <c r="D58" i="30" l="1"/>
  <c r="I57" i="30"/>
  <c r="G53" i="16"/>
  <c r="C55" i="16"/>
  <c r="H54" i="16"/>
  <c r="E54" i="16" s="1" a="1"/>
  <c r="E54" i="16" s="1"/>
  <c r="AL42" i="9"/>
  <c r="AV41" i="9"/>
  <c r="BD41" i="9"/>
  <c r="BL41" i="9"/>
  <c r="AW41" i="9"/>
  <c r="BE41" i="9"/>
  <c r="BM41" i="9"/>
  <c r="AT41" i="9"/>
  <c r="BB41" i="9"/>
  <c r="BJ41" i="9"/>
  <c r="BR41" i="9"/>
  <c r="AU41" i="9"/>
  <c r="BH41" i="9"/>
  <c r="AX41" i="9"/>
  <c r="BI41" i="9"/>
  <c r="AY41" i="9"/>
  <c r="BK41" i="9"/>
  <c r="AZ41" i="9"/>
  <c r="BN41" i="9"/>
  <c r="AQ41" i="9"/>
  <c r="BC41" i="9"/>
  <c r="BP41" i="9"/>
  <c r="AR41" i="9"/>
  <c r="BF41" i="9"/>
  <c r="BQ41" i="9"/>
  <c r="AP41" i="9"/>
  <c r="AS41" i="9"/>
  <c r="BA41" i="9"/>
  <c r="BG41" i="9"/>
  <c r="BO41" i="9"/>
  <c r="AO41" i="9"/>
  <c r="L51" i="7"/>
  <c r="M51" i="7" s="1"/>
  <c r="H53" i="7"/>
  <c r="N52" i="7"/>
  <c r="J52" i="7" s="1" a="1"/>
  <c r="J52" i="7" s="1"/>
  <c r="L52" i="7" s="1"/>
  <c r="M52" i="7" s="1"/>
  <c r="AG57" i="9"/>
  <c r="AJ56" i="9"/>
  <c r="H53" i="8"/>
  <c r="N52" i="8"/>
  <c r="J52" i="8" s="1" a="1"/>
  <c r="J52" i="8" s="1"/>
  <c r="L52" i="8" s="1"/>
  <c r="M52" i="8" s="1"/>
  <c r="FF122" i="5"/>
  <c r="FD123" i="5"/>
  <c r="FC54" i="5"/>
  <c r="FI53" i="5"/>
  <c r="FE53" i="5" s="1" a="1"/>
  <c r="FE53" i="5" s="1"/>
  <c r="FG52" i="5"/>
  <c r="FH52" i="5" s="1"/>
  <c r="H48" i="5"/>
  <c r="N47" i="5"/>
  <c r="J47" i="5" s="1" a="1"/>
  <c r="J47" i="5" s="1"/>
  <c r="L47" i="5" s="1"/>
  <c r="M47" i="5" s="1"/>
  <c r="I118" i="5"/>
  <c r="K117" i="5"/>
  <c r="H40" i="6"/>
  <c r="E51" i="6"/>
  <c r="G50" i="6"/>
  <c r="L41" i="6"/>
  <c r="D59" i="30" l="1"/>
  <c r="I58" i="30"/>
  <c r="G54" i="16"/>
  <c r="C56" i="16"/>
  <c r="H55" i="16"/>
  <c r="E55" i="16" s="1" a="1"/>
  <c r="E55" i="16" s="1"/>
  <c r="AL43" i="9"/>
  <c r="AQ42" i="9"/>
  <c r="AY42" i="9"/>
  <c r="BG42" i="9"/>
  <c r="BO42" i="9"/>
  <c r="AR42" i="9"/>
  <c r="AZ42" i="9"/>
  <c r="BH42" i="9"/>
  <c r="BP42" i="9"/>
  <c r="AW42" i="9"/>
  <c r="BE42" i="9"/>
  <c r="BM42" i="9"/>
  <c r="AS42" i="9"/>
  <c r="BD42" i="9"/>
  <c r="BR42" i="9"/>
  <c r="AT42" i="9"/>
  <c r="BF42" i="9"/>
  <c r="AU42" i="9"/>
  <c r="BI42" i="9"/>
  <c r="AV42" i="9"/>
  <c r="BJ42" i="9"/>
  <c r="BA42" i="9"/>
  <c r="BL42" i="9"/>
  <c r="BB42" i="9"/>
  <c r="BN42" i="9"/>
  <c r="BC42" i="9"/>
  <c r="BK42" i="9"/>
  <c r="BQ42" i="9"/>
  <c r="AP42" i="9"/>
  <c r="AX42" i="9"/>
  <c r="AO42" i="9"/>
  <c r="H54" i="7"/>
  <c r="N53" i="7"/>
  <c r="J53" i="7" s="1" a="1"/>
  <c r="J53" i="7" s="1"/>
  <c r="AG58" i="9"/>
  <c r="AJ57" i="9"/>
  <c r="N53" i="8"/>
  <c r="J53" i="8" s="1" a="1"/>
  <c r="J53" i="8" s="1"/>
  <c r="L53" i="8" s="1"/>
  <c r="M53" i="8" s="1"/>
  <c r="H54" i="8"/>
  <c r="FC55" i="5"/>
  <c r="FI54" i="5"/>
  <c r="FE54" i="5" s="1" a="1"/>
  <c r="FE54" i="5" s="1"/>
  <c r="FF123" i="5"/>
  <c r="FD124" i="5"/>
  <c r="FG53" i="5"/>
  <c r="FH53" i="5" s="1"/>
  <c r="H49" i="5"/>
  <c r="N48" i="5"/>
  <c r="J48" i="5" s="1" a="1"/>
  <c r="J48" i="5" s="1"/>
  <c r="L48" i="5" s="1"/>
  <c r="M48" i="5" s="1"/>
  <c r="I119" i="5"/>
  <c r="K118" i="5"/>
  <c r="H41" i="6"/>
  <c r="E52" i="6"/>
  <c r="G51" i="6"/>
  <c r="L42" i="6"/>
  <c r="D60" i="30" l="1"/>
  <c r="I59" i="30"/>
  <c r="G55" i="16"/>
  <c r="C57" i="16"/>
  <c r="H56" i="16"/>
  <c r="E56" i="16" s="1" a="1"/>
  <c r="E56" i="16" s="1"/>
  <c r="AL44" i="9"/>
  <c r="AT43" i="9"/>
  <c r="BB43" i="9"/>
  <c r="BJ43" i="9"/>
  <c r="BR43" i="9"/>
  <c r="AU43" i="9"/>
  <c r="BC43" i="9"/>
  <c r="BK43" i="9"/>
  <c r="AR43" i="9"/>
  <c r="AZ43" i="9"/>
  <c r="BH43" i="9"/>
  <c r="BA43" i="9"/>
  <c r="BN43" i="9"/>
  <c r="AP43" i="9"/>
  <c r="BD43" i="9"/>
  <c r="BO43" i="9"/>
  <c r="AQ43" i="9"/>
  <c r="BE43" i="9"/>
  <c r="BP43" i="9"/>
  <c r="AS43" i="9"/>
  <c r="BF43" i="9"/>
  <c r="BQ43" i="9"/>
  <c r="AW43" i="9"/>
  <c r="BI43" i="9"/>
  <c r="AX43" i="9"/>
  <c r="BL43" i="9"/>
  <c r="AV43" i="9"/>
  <c r="AY43" i="9"/>
  <c r="BG43" i="9"/>
  <c r="AO43" i="9"/>
  <c r="BM43" i="9"/>
  <c r="L53" i="7"/>
  <c r="M53" i="7" s="1"/>
  <c r="H55" i="7"/>
  <c r="N54" i="7"/>
  <c r="J54" i="7" s="1" a="1"/>
  <c r="J54" i="7" s="1"/>
  <c r="AG59" i="9"/>
  <c r="AJ58" i="9"/>
  <c r="H55" i="8"/>
  <c r="N54" i="8"/>
  <c r="J54" i="8" s="1" a="1"/>
  <c r="J54" i="8" s="1"/>
  <c r="L54" i="8" s="1"/>
  <c r="M54" i="8" s="1"/>
  <c r="FF124" i="5"/>
  <c r="FD125" i="5"/>
  <c r="FG54" i="5"/>
  <c r="FH54" i="5" s="1"/>
  <c r="FI55" i="5"/>
  <c r="FE55" i="5" s="1" a="1"/>
  <c r="FE55" i="5" s="1"/>
  <c r="FC56" i="5"/>
  <c r="H50" i="5"/>
  <c r="N49" i="5"/>
  <c r="J49" i="5" s="1" a="1"/>
  <c r="J49" i="5" s="1"/>
  <c r="L49" i="5" s="1"/>
  <c r="M49" i="5" s="1"/>
  <c r="I120" i="5"/>
  <c r="K119" i="5"/>
  <c r="E53" i="6"/>
  <c r="G52" i="6"/>
  <c r="L43" i="6"/>
  <c r="H42" i="6"/>
  <c r="D61" i="30" l="1"/>
  <c r="I60" i="30"/>
  <c r="G56" i="16"/>
  <c r="C58" i="16"/>
  <c r="H57" i="16"/>
  <c r="E57" i="16" s="1" a="1"/>
  <c r="E57" i="16" s="1"/>
  <c r="AL45" i="9"/>
  <c r="AT44" i="9"/>
  <c r="BB44" i="9"/>
  <c r="BJ44" i="9"/>
  <c r="BR44" i="9"/>
  <c r="AU44" i="9"/>
  <c r="BC44" i="9"/>
  <c r="BK44" i="9"/>
  <c r="AV44" i="9"/>
  <c r="BD44" i="9"/>
  <c r="BL44" i="9"/>
  <c r="AW44" i="9"/>
  <c r="BE44" i="9"/>
  <c r="BM44" i="9"/>
  <c r="AQ44" i="9"/>
  <c r="AY44" i="9"/>
  <c r="BG44" i="9"/>
  <c r="BO44" i="9"/>
  <c r="AR44" i="9"/>
  <c r="AZ44" i="9"/>
  <c r="BH44" i="9"/>
  <c r="BP44" i="9"/>
  <c r="AS44" i="9"/>
  <c r="AX44" i="9"/>
  <c r="BA44" i="9"/>
  <c r="BF44" i="9"/>
  <c r="BI44" i="9"/>
  <c r="BN44" i="9"/>
  <c r="AP44" i="9"/>
  <c r="BQ44" i="9"/>
  <c r="AO44" i="9"/>
  <c r="L54" i="7"/>
  <c r="M54" i="7" s="1"/>
  <c r="H56" i="7"/>
  <c r="N55" i="7"/>
  <c r="J55" i="7" s="1" a="1"/>
  <c r="J55" i="7" s="1"/>
  <c r="AG60" i="9"/>
  <c r="AJ59" i="9"/>
  <c r="N55" i="8"/>
  <c r="J55" i="8" s="1" a="1"/>
  <c r="J55" i="8" s="1"/>
  <c r="L55" i="8" s="1"/>
  <c r="M55" i="8" s="1"/>
  <c r="H56" i="8"/>
  <c r="FG55" i="5"/>
  <c r="FH55" i="5" s="1"/>
  <c r="FF125" i="5"/>
  <c r="FD126" i="5"/>
  <c r="FC57" i="5"/>
  <c r="FI56" i="5"/>
  <c r="FE56" i="5" s="1" a="1"/>
  <c r="FE56" i="5" s="1"/>
  <c r="H51" i="5"/>
  <c r="N50" i="5"/>
  <c r="J50" i="5" s="1" a="1"/>
  <c r="J50" i="5" s="1"/>
  <c r="L50" i="5" s="1"/>
  <c r="M50" i="5" s="1"/>
  <c r="I121" i="5"/>
  <c r="K120" i="5"/>
  <c r="H43" i="6"/>
  <c r="E54" i="6"/>
  <c r="G53" i="6"/>
  <c r="L44" i="6"/>
  <c r="D62" i="30" l="1"/>
  <c r="I61" i="30"/>
  <c r="G57" i="16"/>
  <c r="C59" i="16"/>
  <c r="H58" i="16"/>
  <c r="E58" i="16" s="1" a="1"/>
  <c r="E58" i="16" s="1"/>
  <c r="AL46" i="9"/>
  <c r="AW45" i="9"/>
  <c r="BE45" i="9"/>
  <c r="BM45" i="9"/>
  <c r="AP45" i="9"/>
  <c r="AX45" i="9"/>
  <c r="BF45" i="9"/>
  <c r="BN45" i="9"/>
  <c r="AQ45" i="9"/>
  <c r="AY45" i="9"/>
  <c r="BG45" i="9"/>
  <c r="BO45" i="9"/>
  <c r="AR45" i="9"/>
  <c r="AZ45" i="9"/>
  <c r="BH45" i="9"/>
  <c r="BP45" i="9"/>
  <c r="AT45" i="9"/>
  <c r="BB45" i="9"/>
  <c r="BJ45" i="9"/>
  <c r="BR45" i="9"/>
  <c r="AU45" i="9"/>
  <c r="BC45" i="9"/>
  <c r="BK45" i="9"/>
  <c r="AV45" i="9"/>
  <c r="BA45" i="9"/>
  <c r="BD45" i="9"/>
  <c r="BI45" i="9"/>
  <c r="BL45" i="9"/>
  <c r="BQ45" i="9"/>
  <c r="AS45" i="9"/>
  <c r="AO45" i="9"/>
  <c r="L55" i="7"/>
  <c r="M55" i="7" s="1"/>
  <c r="H57" i="7"/>
  <c r="N56" i="7"/>
  <c r="J56" i="7" s="1" a="1"/>
  <c r="J56" i="7" s="1"/>
  <c r="AG61" i="9"/>
  <c r="AJ60" i="9"/>
  <c r="H57" i="8"/>
  <c r="N56" i="8"/>
  <c r="J56" i="8" s="1" a="1"/>
  <c r="J56" i="8" s="1"/>
  <c r="L56" i="8" s="1"/>
  <c r="M56" i="8" s="1"/>
  <c r="FG56" i="5"/>
  <c r="FH56" i="5" s="1"/>
  <c r="FF126" i="5"/>
  <c r="FD127" i="5"/>
  <c r="FI57" i="5"/>
  <c r="FE57" i="5" s="1" a="1"/>
  <c r="FE57" i="5" s="1"/>
  <c r="FC58" i="5"/>
  <c r="H52" i="5"/>
  <c r="N51" i="5"/>
  <c r="J51" i="5" s="1" a="1"/>
  <c r="J51" i="5" s="1"/>
  <c r="L51" i="5" s="1"/>
  <c r="M51" i="5" s="1"/>
  <c r="I122" i="5"/>
  <c r="K121" i="5"/>
  <c r="H44" i="6"/>
  <c r="E55" i="6"/>
  <c r="G54" i="6"/>
  <c r="L45" i="6"/>
  <c r="D63" i="30" l="1"/>
  <c r="I62" i="30"/>
  <c r="G58" i="16"/>
  <c r="H59" i="16"/>
  <c r="E59" i="16" s="1" a="1"/>
  <c r="E59" i="16" s="1"/>
  <c r="C60" i="16"/>
  <c r="AL47" i="9"/>
  <c r="AR46" i="9"/>
  <c r="AZ46" i="9"/>
  <c r="BH46" i="9"/>
  <c r="BP46" i="9"/>
  <c r="AS46" i="9"/>
  <c r="BA46" i="9"/>
  <c r="BI46" i="9"/>
  <c r="BQ46" i="9"/>
  <c r="AT46" i="9"/>
  <c r="BB46" i="9"/>
  <c r="BJ46" i="9"/>
  <c r="BR46" i="9"/>
  <c r="AU46" i="9"/>
  <c r="BC46" i="9"/>
  <c r="BK46" i="9"/>
  <c r="AW46" i="9"/>
  <c r="BE46" i="9"/>
  <c r="BM46" i="9"/>
  <c r="AP46" i="9"/>
  <c r="AX46" i="9"/>
  <c r="BF46" i="9"/>
  <c r="BN46" i="9"/>
  <c r="AY46" i="9"/>
  <c r="BD46" i="9"/>
  <c r="BG46" i="9"/>
  <c r="BL46" i="9"/>
  <c r="BO46" i="9"/>
  <c r="AQ46" i="9"/>
  <c r="AV46" i="9"/>
  <c r="AO46" i="9"/>
  <c r="L56" i="7"/>
  <c r="M56" i="7" s="1"/>
  <c r="H58" i="7"/>
  <c r="N57" i="7"/>
  <c r="J57" i="7" s="1" a="1"/>
  <c r="J57" i="7" s="1"/>
  <c r="L57" i="7" s="1"/>
  <c r="M57" i="7" s="1"/>
  <c r="AG62" i="9"/>
  <c r="AJ61" i="9"/>
  <c r="N57" i="8"/>
  <c r="J57" i="8" s="1" a="1"/>
  <c r="J57" i="8" s="1"/>
  <c r="L57" i="8" s="1"/>
  <c r="M57" i="8" s="1"/>
  <c r="H58" i="8"/>
  <c r="FI58" i="5"/>
  <c r="FE58" i="5" s="1" a="1"/>
  <c r="FE58" i="5" s="1"/>
  <c r="FC59" i="5"/>
  <c r="FF127" i="5"/>
  <c r="FD128" i="5"/>
  <c r="FG57" i="5"/>
  <c r="FH57" i="5" s="1"/>
  <c r="H53" i="5"/>
  <c r="N52" i="5"/>
  <c r="J52" i="5" s="1" a="1"/>
  <c r="J52" i="5" s="1"/>
  <c r="L52" i="5" s="1"/>
  <c r="M52" i="5" s="1"/>
  <c r="I123" i="5"/>
  <c r="K122" i="5"/>
  <c r="H45" i="6"/>
  <c r="E56" i="6"/>
  <c r="G55" i="6"/>
  <c r="L46" i="6"/>
  <c r="D64" i="30" l="1"/>
  <c r="I63" i="30"/>
  <c r="G59" i="16"/>
  <c r="H60" i="16"/>
  <c r="E60" i="16" s="1" a="1"/>
  <c r="E60" i="16" s="1"/>
  <c r="C61" i="16"/>
  <c r="AL48" i="9"/>
  <c r="AU47" i="9"/>
  <c r="BC47" i="9"/>
  <c r="BK47" i="9"/>
  <c r="AV47" i="9"/>
  <c r="BD47" i="9"/>
  <c r="BL47" i="9"/>
  <c r="AW47" i="9"/>
  <c r="BE47" i="9"/>
  <c r="BM47" i="9"/>
  <c r="AP47" i="9"/>
  <c r="AX47" i="9"/>
  <c r="BF47" i="9"/>
  <c r="BN47" i="9"/>
  <c r="AR47" i="9"/>
  <c r="AZ47" i="9"/>
  <c r="BH47" i="9"/>
  <c r="BP47" i="9"/>
  <c r="AS47" i="9"/>
  <c r="BA47" i="9"/>
  <c r="BI47" i="9"/>
  <c r="BQ47" i="9"/>
  <c r="BB47" i="9"/>
  <c r="BG47" i="9"/>
  <c r="BJ47" i="9"/>
  <c r="BO47" i="9"/>
  <c r="BR47" i="9"/>
  <c r="AQ47" i="9"/>
  <c r="AT47" i="9"/>
  <c r="AY47" i="9"/>
  <c r="AO47" i="9"/>
  <c r="H59" i="7"/>
  <c r="N58" i="7"/>
  <c r="J58" i="7" s="1" a="1"/>
  <c r="J58" i="7" s="1"/>
  <c r="L58" i="7" s="1"/>
  <c r="M58" i="7" s="1"/>
  <c r="AG63" i="9"/>
  <c r="AJ62" i="9"/>
  <c r="N58" i="8"/>
  <c r="J58" i="8" s="1" a="1"/>
  <c r="J58" i="8" s="1"/>
  <c r="L58" i="8" s="1"/>
  <c r="M58" i="8" s="1"/>
  <c r="H59" i="8"/>
  <c r="FF128" i="5"/>
  <c r="FD129" i="5"/>
  <c r="FI59" i="5"/>
  <c r="FE59" i="5" s="1" a="1"/>
  <c r="FE59" i="5" s="1"/>
  <c r="FC60" i="5"/>
  <c r="FG58" i="5"/>
  <c r="FH58" i="5" s="1"/>
  <c r="H54" i="5"/>
  <c r="N53" i="5"/>
  <c r="J53" i="5" s="1" a="1"/>
  <c r="J53" i="5" s="1"/>
  <c r="L53" i="5" s="1"/>
  <c r="M53" i="5" s="1"/>
  <c r="I124" i="5"/>
  <c r="K123" i="5"/>
  <c r="H46" i="6"/>
  <c r="E57" i="6"/>
  <c r="G56" i="6"/>
  <c r="L47" i="6"/>
  <c r="D65" i="30" l="1"/>
  <c r="I64" i="30"/>
  <c r="G60" i="16"/>
  <c r="H61" i="16"/>
  <c r="E61" i="16" s="1" a="1"/>
  <c r="E61" i="16" s="1"/>
  <c r="C62" i="16"/>
  <c r="AL49" i="9"/>
  <c r="AP48" i="9"/>
  <c r="AX48" i="9"/>
  <c r="BF48" i="9"/>
  <c r="BN48" i="9"/>
  <c r="AQ48" i="9"/>
  <c r="AY48" i="9"/>
  <c r="BG48" i="9"/>
  <c r="BO48" i="9"/>
  <c r="AR48" i="9"/>
  <c r="AZ48" i="9"/>
  <c r="BH48" i="9"/>
  <c r="BP48" i="9"/>
  <c r="AS48" i="9"/>
  <c r="BA48" i="9"/>
  <c r="BI48" i="9"/>
  <c r="BQ48" i="9"/>
  <c r="AU48" i="9"/>
  <c r="BC48" i="9"/>
  <c r="BK48" i="9"/>
  <c r="AV48" i="9"/>
  <c r="BD48" i="9"/>
  <c r="BL48" i="9"/>
  <c r="BE48" i="9"/>
  <c r="BJ48" i="9"/>
  <c r="BM48" i="9"/>
  <c r="BR48" i="9"/>
  <c r="AT48" i="9"/>
  <c r="BB48" i="9"/>
  <c r="AW48" i="9"/>
  <c r="AO48" i="9"/>
  <c r="H60" i="7"/>
  <c r="N59" i="7"/>
  <c r="J59" i="7" s="1" a="1"/>
  <c r="J59" i="7" s="1"/>
  <c r="L59" i="7" s="1"/>
  <c r="M59" i="7" s="1"/>
  <c r="AG64" i="9"/>
  <c r="AJ63" i="9"/>
  <c r="H60" i="8"/>
  <c r="N59" i="8"/>
  <c r="J59" i="8" s="1" a="1"/>
  <c r="J59" i="8" s="1"/>
  <c r="L59" i="8" s="1"/>
  <c r="M59" i="8" s="1"/>
  <c r="FG59" i="5"/>
  <c r="FH59" i="5" s="1"/>
  <c r="FF129" i="5"/>
  <c r="FD130" i="5"/>
  <c r="FI60" i="5"/>
  <c r="FE60" i="5" s="1" a="1"/>
  <c r="FE60" i="5" s="1"/>
  <c r="FC61" i="5"/>
  <c r="H55" i="5"/>
  <c r="N54" i="5"/>
  <c r="J54" i="5" s="1" a="1"/>
  <c r="J54" i="5" s="1"/>
  <c r="L54" i="5" s="1"/>
  <c r="M54" i="5" s="1"/>
  <c r="I125" i="5"/>
  <c r="K124" i="5"/>
  <c r="H47" i="6"/>
  <c r="E58" i="6"/>
  <c r="G57" i="6"/>
  <c r="L48" i="6"/>
  <c r="D66" i="30" l="1"/>
  <c r="I65" i="30"/>
  <c r="G61" i="16"/>
  <c r="H62" i="16"/>
  <c r="E62" i="16" s="1" a="1"/>
  <c r="E62" i="16" s="1"/>
  <c r="C63" i="16"/>
  <c r="AL50" i="9"/>
  <c r="AS49" i="9"/>
  <c r="BA49" i="9"/>
  <c r="BI49" i="9"/>
  <c r="BQ49" i="9"/>
  <c r="AT49" i="9"/>
  <c r="BB49" i="9"/>
  <c r="BJ49" i="9"/>
  <c r="BR49" i="9"/>
  <c r="AU49" i="9"/>
  <c r="BC49" i="9"/>
  <c r="BK49" i="9"/>
  <c r="AV49" i="9"/>
  <c r="BD49" i="9"/>
  <c r="BL49" i="9"/>
  <c r="AP49" i="9"/>
  <c r="AX49" i="9"/>
  <c r="BF49" i="9"/>
  <c r="BN49" i="9"/>
  <c r="AQ49" i="9"/>
  <c r="AY49" i="9"/>
  <c r="BG49" i="9"/>
  <c r="BO49" i="9"/>
  <c r="BH49" i="9"/>
  <c r="BM49" i="9"/>
  <c r="BP49" i="9"/>
  <c r="AR49" i="9"/>
  <c r="AW49" i="9"/>
  <c r="AZ49" i="9"/>
  <c r="BE49" i="9"/>
  <c r="AO49" i="9"/>
  <c r="H61" i="7"/>
  <c r="N60" i="7"/>
  <c r="J60" i="7" s="1" a="1"/>
  <c r="J60" i="7" s="1"/>
  <c r="L60" i="7" s="1"/>
  <c r="M60" i="7" s="1"/>
  <c r="AG65" i="9"/>
  <c r="AJ64" i="9"/>
  <c r="N60" i="8"/>
  <c r="J60" i="8" s="1" a="1"/>
  <c r="J60" i="8" s="1"/>
  <c r="L60" i="8" s="1"/>
  <c r="M60" i="8" s="1"/>
  <c r="H61" i="8"/>
  <c r="FI61" i="5"/>
  <c r="FE61" i="5" s="1" a="1"/>
  <c r="FE61" i="5" s="1"/>
  <c r="FC62" i="5"/>
  <c r="FG60" i="5"/>
  <c r="FH60" i="5" s="1"/>
  <c r="FF130" i="5"/>
  <c r="FD131" i="5"/>
  <c r="H56" i="5"/>
  <c r="N55" i="5"/>
  <c r="J55" i="5" s="1" a="1"/>
  <c r="J55" i="5" s="1"/>
  <c r="L55" i="5" s="1"/>
  <c r="M55" i="5" s="1"/>
  <c r="I126" i="5"/>
  <c r="K125" i="5"/>
  <c r="H48" i="6"/>
  <c r="E59" i="6"/>
  <c r="G58" i="6"/>
  <c r="L49" i="6"/>
  <c r="D67" i="30" l="1"/>
  <c r="I66" i="30"/>
  <c r="G62" i="16"/>
  <c r="H63" i="16"/>
  <c r="E63" i="16" s="1" a="1"/>
  <c r="E63" i="16" s="1"/>
  <c r="C64" i="16"/>
  <c r="AL51" i="9"/>
  <c r="AV50" i="9"/>
  <c r="BD50" i="9"/>
  <c r="BL50" i="9"/>
  <c r="AW50" i="9"/>
  <c r="BE50" i="9"/>
  <c r="BM50" i="9"/>
  <c r="AP50" i="9"/>
  <c r="AX50" i="9"/>
  <c r="BF50" i="9"/>
  <c r="BN50" i="9"/>
  <c r="AQ50" i="9"/>
  <c r="AY50" i="9"/>
  <c r="BG50" i="9"/>
  <c r="BO50" i="9"/>
  <c r="AS50" i="9"/>
  <c r="BA50" i="9"/>
  <c r="BI50" i="9"/>
  <c r="BQ50" i="9"/>
  <c r="AT50" i="9"/>
  <c r="BB50" i="9"/>
  <c r="BJ50" i="9"/>
  <c r="BR50" i="9"/>
  <c r="BK50" i="9"/>
  <c r="BP50" i="9"/>
  <c r="AR50" i="9"/>
  <c r="AU50" i="9"/>
  <c r="AZ50" i="9"/>
  <c r="BC50" i="9"/>
  <c r="BH50" i="9"/>
  <c r="AO50" i="9"/>
  <c r="H62" i="7"/>
  <c r="N61" i="7"/>
  <c r="J61" i="7" s="1" a="1"/>
  <c r="J61" i="7" s="1"/>
  <c r="L61" i="7" s="1"/>
  <c r="M61" i="7" s="1"/>
  <c r="AG66" i="9"/>
  <c r="AJ65" i="9"/>
  <c r="N61" i="8"/>
  <c r="J61" i="8" s="1" a="1"/>
  <c r="J61" i="8" s="1"/>
  <c r="L61" i="8" s="1"/>
  <c r="M61" i="8" s="1"/>
  <c r="H62" i="8"/>
  <c r="FF131" i="5"/>
  <c r="FD132" i="5"/>
  <c r="FI62" i="5"/>
  <c r="FE62" i="5" s="1" a="1"/>
  <c r="FE62" i="5" s="1"/>
  <c r="FC63" i="5"/>
  <c r="FG61" i="5"/>
  <c r="FH61" i="5" s="1"/>
  <c r="H57" i="5"/>
  <c r="N56" i="5"/>
  <c r="J56" i="5" s="1" a="1"/>
  <c r="J56" i="5" s="1"/>
  <c r="L56" i="5" s="1"/>
  <c r="M56" i="5" s="1"/>
  <c r="I127" i="5"/>
  <c r="K126" i="5"/>
  <c r="H49" i="6"/>
  <c r="E60" i="6"/>
  <c r="G59" i="6"/>
  <c r="L50" i="6"/>
  <c r="D68" i="30" l="1"/>
  <c r="I67" i="30"/>
  <c r="G63" i="16"/>
  <c r="H64" i="16"/>
  <c r="E64" i="16" s="1" a="1"/>
  <c r="E64" i="16" s="1"/>
  <c r="C65" i="16"/>
  <c r="AL52" i="9"/>
  <c r="AQ51" i="9"/>
  <c r="AY51" i="9"/>
  <c r="BG51" i="9"/>
  <c r="BO51" i="9"/>
  <c r="AR51" i="9"/>
  <c r="AZ51" i="9"/>
  <c r="BH51" i="9"/>
  <c r="BP51" i="9"/>
  <c r="AS51" i="9"/>
  <c r="BA51" i="9"/>
  <c r="BI51" i="9"/>
  <c r="BQ51" i="9"/>
  <c r="AT51" i="9"/>
  <c r="BB51" i="9"/>
  <c r="BJ51" i="9"/>
  <c r="BR51" i="9"/>
  <c r="AV51" i="9"/>
  <c r="BD51" i="9"/>
  <c r="BL51" i="9"/>
  <c r="AW51" i="9"/>
  <c r="BE51" i="9"/>
  <c r="BM51" i="9"/>
  <c r="BN51" i="9"/>
  <c r="AP51" i="9"/>
  <c r="AU51" i="9"/>
  <c r="AX51" i="9"/>
  <c r="BC51" i="9"/>
  <c r="BF51" i="9"/>
  <c r="BK51" i="9"/>
  <c r="AO51" i="9"/>
  <c r="H63" i="7"/>
  <c r="N62" i="7"/>
  <c r="J62" i="7" s="1" a="1"/>
  <c r="J62" i="7" s="1"/>
  <c r="L62" i="7" s="1"/>
  <c r="M62" i="7" s="1"/>
  <c r="AG67" i="9"/>
  <c r="AJ66" i="9"/>
  <c r="N62" i="8"/>
  <c r="J62" i="8" s="1" a="1"/>
  <c r="J62" i="8" s="1"/>
  <c r="L62" i="8" s="1"/>
  <c r="M62" i="8" s="1"/>
  <c r="H63" i="8"/>
  <c r="FG62" i="5"/>
  <c r="FH62" i="5" s="1"/>
  <c r="FF132" i="5"/>
  <c r="FD133" i="5"/>
  <c r="FI63" i="5"/>
  <c r="FE63" i="5" s="1" a="1"/>
  <c r="FE63" i="5" s="1"/>
  <c r="FC64" i="5"/>
  <c r="H58" i="5"/>
  <c r="N57" i="5"/>
  <c r="J57" i="5" s="1" a="1"/>
  <c r="J57" i="5" s="1"/>
  <c r="L57" i="5" s="1"/>
  <c r="M57" i="5" s="1"/>
  <c r="I128" i="5"/>
  <c r="K127" i="5"/>
  <c r="H50" i="6"/>
  <c r="E61" i="6"/>
  <c r="G60" i="6"/>
  <c r="L51" i="6"/>
  <c r="D69" i="30" l="1"/>
  <c r="I68" i="30"/>
  <c r="G64" i="16"/>
  <c r="C66" i="16"/>
  <c r="H65" i="16"/>
  <c r="E65" i="16" s="1" a="1"/>
  <c r="E65" i="16" s="1"/>
  <c r="AL53" i="9"/>
  <c r="AT52" i="9"/>
  <c r="BB52" i="9"/>
  <c r="BJ52" i="9"/>
  <c r="BR52" i="9"/>
  <c r="AU52" i="9"/>
  <c r="BC52" i="9"/>
  <c r="BK52" i="9"/>
  <c r="AV52" i="9"/>
  <c r="BD52" i="9"/>
  <c r="BL52" i="9"/>
  <c r="AW52" i="9"/>
  <c r="BE52" i="9"/>
  <c r="BM52" i="9"/>
  <c r="AQ52" i="9"/>
  <c r="AY52" i="9"/>
  <c r="BG52" i="9"/>
  <c r="BO52" i="9"/>
  <c r="AR52" i="9"/>
  <c r="AZ52" i="9"/>
  <c r="BH52" i="9"/>
  <c r="BP52" i="9"/>
  <c r="BQ52" i="9"/>
  <c r="AP52" i="9"/>
  <c r="AS52" i="9"/>
  <c r="AX52" i="9"/>
  <c r="BA52" i="9"/>
  <c r="BF52" i="9"/>
  <c r="BN52" i="9"/>
  <c r="AO52" i="9"/>
  <c r="BI52" i="9"/>
  <c r="H64" i="7"/>
  <c r="N63" i="7"/>
  <c r="J63" i="7" s="1" a="1"/>
  <c r="J63" i="7" s="1"/>
  <c r="L63" i="7" s="1"/>
  <c r="M63" i="7" s="1"/>
  <c r="AG68" i="9"/>
  <c r="AJ67" i="9"/>
  <c r="N63" i="8"/>
  <c r="J63" i="8" s="1" a="1"/>
  <c r="J63" i="8" s="1"/>
  <c r="L63" i="8" s="1"/>
  <c r="M63" i="8" s="1"/>
  <c r="H64" i="8"/>
  <c r="FI64" i="5"/>
  <c r="FE64" i="5" s="1" a="1"/>
  <c r="FE64" i="5" s="1"/>
  <c r="FC65" i="5"/>
  <c r="FF133" i="5"/>
  <c r="FD134" i="5"/>
  <c r="FG63" i="5"/>
  <c r="FH63" i="5" s="1"/>
  <c r="H59" i="5"/>
  <c r="N58" i="5"/>
  <c r="J58" i="5" s="1" a="1"/>
  <c r="J58" i="5" s="1"/>
  <c r="L58" i="5" s="1"/>
  <c r="M58" i="5" s="1"/>
  <c r="I129" i="5"/>
  <c r="K128" i="5"/>
  <c r="H51" i="6"/>
  <c r="E62" i="6"/>
  <c r="G61" i="6"/>
  <c r="L52" i="6"/>
  <c r="D70" i="30" l="1"/>
  <c r="I69" i="30"/>
  <c r="G65" i="16"/>
  <c r="C67" i="16"/>
  <c r="H66" i="16"/>
  <c r="E66" i="16" s="1" a="1"/>
  <c r="E66" i="16" s="1"/>
  <c r="AL54" i="9"/>
  <c r="AW53" i="9"/>
  <c r="BE53" i="9"/>
  <c r="BM53" i="9"/>
  <c r="AP53" i="9"/>
  <c r="AX53" i="9"/>
  <c r="BF53" i="9"/>
  <c r="BN53" i="9"/>
  <c r="AQ53" i="9"/>
  <c r="AY53" i="9"/>
  <c r="BG53" i="9"/>
  <c r="BO53" i="9"/>
  <c r="AR53" i="9"/>
  <c r="AZ53" i="9"/>
  <c r="BH53" i="9"/>
  <c r="BP53" i="9"/>
  <c r="AT53" i="9"/>
  <c r="BB53" i="9"/>
  <c r="BJ53" i="9"/>
  <c r="BR53" i="9"/>
  <c r="AU53" i="9"/>
  <c r="BC53" i="9"/>
  <c r="BK53" i="9"/>
  <c r="AS53" i="9"/>
  <c r="AV53" i="9"/>
  <c r="BA53" i="9"/>
  <c r="BD53" i="9"/>
  <c r="BI53" i="9"/>
  <c r="BL53" i="9"/>
  <c r="BQ53" i="9"/>
  <c r="AO53" i="9"/>
  <c r="H65" i="7"/>
  <c r="N64" i="7"/>
  <c r="J64" i="7" s="1" a="1"/>
  <c r="J64" i="7" s="1"/>
  <c r="L64" i="7" s="1"/>
  <c r="M64" i="7" s="1"/>
  <c r="AG69" i="9"/>
  <c r="AJ68" i="9"/>
  <c r="N64" i="8"/>
  <c r="J64" i="8" s="1" a="1"/>
  <c r="J64" i="8" s="1"/>
  <c r="L64" i="8" s="1"/>
  <c r="M64" i="8" s="1"/>
  <c r="H65" i="8"/>
  <c r="FF134" i="5"/>
  <c r="FD135" i="5"/>
  <c r="FI65" i="5"/>
  <c r="FE65" i="5" s="1" a="1"/>
  <c r="FE65" i="5" s="1"/>
  <c r="FC66" i="5"/>
  <c r="FG64" i="5"/>
  <c r="FH64" i="5" s="1"/>
  <c r="H60" i="5"/>
  <c r="N59" i="5"/>
  <c r="J59" i="5" s="1" a="1"/>
  <c r="J59" i="5" s="1"/>
  <c r="L59" i="5" s="1"/>
  <c r="M59" i="5" s="1"/>
  <c r="I130" i="5"/>
  <c r="K129" i="5"/>
  <c r="H52" i="6"/>
  <c r="E63" i="6"/>
  <c r="G62" i="6"/>
  <c r="L53" i="6"/>
  <c r="D71" i="30" l="1"/>
  <c r="I70" i="30"/>
  <c r="G66" i="16"/>
  <c r="C68" i="16"/>
  <c r="H67" i="16"/>
  <c r="E67" i="16" s="1" a="1"/>
  <c r="E67" i="16" s="1"/>
  <c r="AL55" i="9"/>
  <c r="AR54" i="9"/>
  <c r="AZ54" i="9"/>
  <c r="BH54" i="9"/>
  <c r="BP54" i="9"/>
  <c r="AS54" i="9"/>
  <c r="BA54" i="9"/>
  <c r="BI54" i="9"/>
  <c r="BQ54" i="9"/>
  <c r="AT54" i="9"/>
  <c r="BB54" i="9"/>
  <c r="BJ54" i="9"/>
  <c r="BR54" i="9"/>
  <c r="AU54" i="9"/>
  <c r="BC54" i="9"/>
  <c r="BK54" i="9"/>
  <c r="AW54" i="9"/>
  <c r="BE54" i="9"/>
  <c r="BM54" i="9"/>
  <c r="AP54" i="9"/>
  <c r="AX54" i="9"/>
  <c r="BF54" i="9"/>
  <c r="BN54" i="9"/>
  <c r="AQ54" i="9"/>
  <c r="AV54" i="9"/>
  <c r="AY54" i="9"/>
  <c r="BD54" i="9"/>
  <c r="BG54" i="9"/>
  <c r="BL54" i="9"/>
  <c r="BO54" i="9"/>
  <c r="AO54" i="9"/>
  <c r="H66" i="7"/>
  <c r="N65" i="7"/>
  <c r="J65" i="7" s="1" a="1"/>
  <c r="J65" i="7" s="1"/>
  <c r="L65" i="7" s="1"/>
  <c r="M65" i="7" s="1"/>
  <c r="AG70" i="9"/>
  <c r="AJ69" i="9"/>
  <c r="N65" i="8"/>
  <c r="J65" i="8" s="1" a="1"/>
  <c r="J65" i="8" s="1"/>
  <c r="L65" i="8" s="1"/>
  <c r="M65" i="8" s="1"/>
  <c r="H66" i="8"/>
  <c r="FG65" i="5"/>
  <c r="FH65" i="5" s="1"/>
  <c r="FF135" i="5"/>
  <c r="FD136" i="5"/>
  <c r="FI66" i="5"/>
  <c r="FE66" i="5" s="1" a="1"/>
  <c r="FE66" i="5" s="1"/>
  <c r="FC67" i="5"/>
  <c r="H61" i="5"/>
  <c r="N60" i="5"/>
  <c r="J60" i="5" s="1" a="1"/>
  <c r="J60" i="5" s="1"/>
  <c r="L60" i="5" s="1"/>
  <c r="M60" i="5" s="1"/>
  <c r="I131" i="5"/>
  <c r="K130" i="5"/>
  <c r="E64" i="6"/>
  <c r="G63" i="6"/>
  <c r="L54" i="6"/>
  <c r="H53" i="6"/>
  <c r="D72" i="30" l="1"/>
  <c r="I71" i="30"/>
  <c r="G67" i="16"/>
  <c r="C69" i="16"/>
  <c r="H68" i="16"/>
  <c r="E68" i="16" s="1" a="1"/>
  <c r="E68" i="16" s="1"/>
  <c r="AL56" i="9"/>
  <c r="AU55" i="9"/>
  <c r="BC55" i="9"/>
  <c r="BK55" i="9"/>
  <c r="AV55" i="9"/>
  <c r="BD55" i="9"/>
  <c r="BL55" i="9"/>
  <c r="AW55" i="9"/>
  <c r="BE55" i="9"/>
  <c r="BM55" i="9"/>
  <c r="AP55" i="9"/>
  <c r="AX55" i="9"/>
  <c r="BF55" i="9"/>
  <c r="BN55" i="9"/>
  <c r="AR55" i="9"/>
  <c r="AZ55" i="9"/>
  <c r="BH55" i="9"/>
  <c r="BP55" i="9"/>
  <c r="AS55" i="9"/>
  <c r="BA55" i="9"/>
  <c r="BI55" i="9"/>
  <c r="BQ55" i="9"/>
  <c r="AT55" i="9"/>
  <c r="AY55" i="9"/>
  <c r="BB55" i="9"/>
  <c r="BG55" i="9"/>
  <c r="BJ55" i="9"/>
  <c r="BO55" i="9"/>
  <c r="AQ55" i="9"/>
  <c r="BR55" i="9"/>
  <c r="AO55" i="9"/>
  <c r="H67" i="7"/>
  <c r="N66" i="7"/>
  <c r="J66" i="7" s="1" a="1"/>
  <c r="J66" i="7" s="1"/>
  <c r="L66" i="7" s="1"/>
  <c r="M66" i="7" s="1"/>
  <c r="AG71" i="9"/>
  <c r="AJ70" i="9"/>
  <c r="H67" i="8"/>
  <c r="N66" i="8"/>
  <c r="J66" i="8" s="1" a="1"/>
  <c r="J66" i="8" s="1"/>
  <c r="L66" i="8" s="1"/>
  <c r="M66" i="8" s="1"/>
  <c r="FF136" i="5"/>
  <c r="FD137" i="5"/>
  <c r="FF137" i="5" s="1"/>
  <c r="FI67" i="5"/>
  <c r="FE67" i="5" s="1" a="1"/>
  <c r="FE67" i="5" s="1"/>
  <c r="FC68" i="5"/>
  <c r="FG66" i="5"/>
  <c r="FH66" i="5" s="1"/>
  <c r="H62" i="5"/>
  <c r="N61" i="5"/>
  <c r="J61" i="5" s="1" a="1"/>
  <c r="J61" i="5" s="1"/>
  <c r="L61" i="5" s="1"/>
  <c r="M61" i="5" s="1"/>
  <c r="I132" i="5"/>
  <c r="K131" i="5"/>
  <c r="H54" i="6"/>
  <c r="E65" i="6"/>
  <c r="G64" i="6"/>
  <c r="L55" i="6"/>
  <c r="D73" i="30" l="1"/>
  <c r="I72" i="30"/>
  <c r="G68" i="16"/>
  <c r="C70" i="16"/>
  <c r="H69" i="16"/>
  <c r="E69" i="16" s="1" a="1"/>
  <c r="E69" i="16" s="1"/>
  <c r="AL57" i="9"/>
  <c r="AP56" i="9"/>
  <c r="AX56" i="9"/>
  <c r="BF56" i="9"/>
  <c r="BN56" i="9"/>
  <c r="AQ56" i="9"/>
  <c r="AY56" i="9"/>
  <c r="BG56" i="9"/>
  <c r="BO56" i="9"/>
  <c r="AR56" i="9"/>
  <c r="AZ56" i="9"/>
  <c r="BH56" i="9"/>
  <c r="BP56" i="9"/>
  <c r="AS56" i="9"/>
  <c r="BA56" i="9"/>
  <c r="BI56" i="9"/>
  <c r="BQ56" i="9"/>
  <c r="AU56" i="9"/>
  <c r="BC56" i="9"/>
  <c r="BK56" i="9"/>
  <c r="AV56" i="9"/>
  <c r="BD56" i="9"/>
  <c r="BL56" i="9"/>
  <c r="AW56" i="9"/>
  <c r="BB56" i="9"/>
  <c r="BE56" i="9"/>
  <c r="BJ56" i="9"/>
  <c r="BM56" i="9"/>
  <c r="BR56" i="9"/>
  <c r="AT56" i="9"/>
  <c r="AO56" i="9"/>
  <c r="H68" i="7"/>
  <c r="N67" i="7"/>
  <c r="J67" i="7" s="1" a="1"/>
  <c r="J67" i="7" s="1"/>
  <c r="L67" i="7" s="1"/>
  <c r="M67" i="7" s="1"/>
  <c r="AG72" i="9"/>
  <c r="AJ71" i="9"/>
  <c r="H68" i="8"/>
  <c r="N67" i="8"/>
  <c r="J67" i="8" s="1" a="1"/>
  <c r="J67" i="8" s="1"/>
  <c r="L67" i="8" s="1"/>
  <c r="M67" i="8" s="1"/>
  <c r="FG67" i="5"/>
  <c r="FH67" i="5" s="1"/>
  <c r="FI68" i="5"/>
  <c r="FE68" i="5" s="1" a="1"/>
  <c r="FE68" i="5" s="1"/>
  <c r="FC69" i="5"/>
  <c r="H63" i="5"/>
  <c r="N62" i="5"/>
  <c r="J62" i="5" s="1" a="1"/>
  <c r="J62" i="5" s="1"/>
  <c r="L62" i="5" s="1"/>
  <c r="M62" i="5" s="1"/>
  <c r="I133" i="5"/>
  <c r="K132" i="5"/>
  <c r="H55" i="6"/>
  <c r="E66" i="6"/>
  <c r="G65" i="6"/>
  <c r="L56" i="6"/>
  <c r="D74" i="30" l="1"/>
  <c r="I73" i="30"/>
  <c r="G69" i="16"/>
  <c r="C71" i="16"/>
  <c r="H70" i="16"/>
  <c r="E70" i="16" s="1" a="1"/>
  <c r="E70" i="16" s="1"/>
  <c r="AL58" i="9"/>
  <c r="AS57" i="9"/>
  <c r="BA57" i="9"/>
  <c r="BI57" i="9"/>
  <c r="BQ57" i="9"/>
  <c r="AT57" i="9"/>
  <c r="BB57" i="9"/>
  <c r="BJ57" i="9"/>
  <c r="BR57" i="9"/>
  <c r="AU57" i="9"/>
  <c r="BC57" i="9"/>
  <c r="BK57" i="9"/>
  <c r="AV57" i="9"/>
  <c r="BD57" i="9"/>
  <c r="BL57" i="9"/>
  <c r="AP57" i="9"/>
  <c r="AX57" i="9"/>
  <c r="BF57" i="9"/>
  <c r="BN57" i="9"/>
  <c r="AQ57" i="9"/>
  <c r="AY57" i="9"/>
  <c r="BG57" i="9"/>
  <c r="BO57" i="9"/>
  <c r="AZ57" i="9"/>
  <c r="BE57" i="9"/>
  <c r="BH57" i="9"/>
  <c r="BM57" i="9"/>
  <c r="BP57" i="9"/>
  <c r="AW57" i="9"/>
  <c r="AR57" i="9"/>
  <c r="AO57" i="9"/>
  <c r="H69" i="7"/>
  <c r="N68" i="7"/>
  <c r="J68" i="7" s="1" a="1"/>
  <c r="J68" i="7" s="1"/>
  <c r="L68" i="7" s="1"/>
  <c r="M68" i="7" s="1"/>
  <c r="AG73" i="9"/>
  <c r="AJ72" i="9"/>
  <c r="H69" i="8"/>
  <c r="N68" i="8"/>
  <c r="J68" i="8" s="1" a="1"/>
  <c r="J68" i="8" s="1"/>
  <c r="L68" i="8" s="1"/>
  <c r="M68" i="8" s="1"/>
  <c r="FG68" i="5"/>
  <c r="FH68" i="5" s="1"/>
  <c r="FI69" i="5"/>
  <c r="FE69" i="5" s="1" a="1"/>
  <c r="FE69" i="5" s="1"/>
  <c r="FC70" i="5"/>
  <c r="H64" i="5"/>
  <c r="N63" i="5"/>
  <c r="J63" i="5" s="1" a="1"/>
  <c r="J63" i="5" s="1"/>
  <c r="L63" i="5" s="1"/>
  <c r="M63" i="5" s="1"/>
  <c r="I134" i="5"/>
  <c r="K133" i="5"/>
  <c r="H56" i="6"/>
  <c r="E67" i="6"/>
  <c r="G66" i="6"/>
  <c r="L57" i="6"/>
  <c r="D75" i="30" l="1"/>
  <c r="I74" i="30"/>
  <c r="G70" i="16"/>
  <c r="C72" i="16"/>
  <c r="H71" i="16"/>
  <c r="E71" i="16" s="1" a="1"/>
  <c r="E71" i="16" s="1"/>
  <c r="AL59" i="9"/>
  <c r="AV58" i="9"/>
  <c r="BD58" i="9"/>
  <c r="BL58" i="9"/>
  <c r="AW58" i="9"/>
  <c r="BE58" i="9"/>
  <c r="BM58" i="9"/>
  <c r="AP58" i="9"/>
  <c r="AX58" i="9"/>
  <c r="BF58" i="9"/>
  <c r="BN58" i="9"/>
  <c r="AQ58" i="9"/>
  <c r="AY58" i="9"/>
  <c r="BG58" i="9"/>
  <c r="BO58" i="9"/>
  <c r="AS58" i="9"/>
  <c r="BA58" i="9"/>
  <c r="BI58" i="9"/>
  <c r="BQ58" i="9"/>
  <c r="AT58" i="9"/>
  <c r="BB58" i="9"/>
  <c r="BJ58" i="9"/>
  <c r="BR58" i="9"/>
  <c r="BC58" i="9"/>
  <c r="BH58" i="9"/>
  <c r="BK58" i="9"/>
  <c r="BP58" i="9"/>
  <c r="AR58" i="9"/>
  <c r="AU58" i="9"/>
  <c r="AZ58" i="9"/>
  <c r="AO58" i="9"/>
  <c r="H70" i="7"/>
  <c r="N69" i="7"/>
  <c r="J69" i="7" s="1" a="1"/>
  <c r="J69" i="7" s="1"/>
  <c r="L69" i="7" s="1"/>
  <c r="M69" i="7" s="1"/>
  <c r="AG74" i="9"/>
  <c r="AJ73" i="9"/>
  <c r="H70" i="8"/>
  <c r="N69" i="8"/>
  <c r="J69" i="8" s="1" a="1"/>
  <c r="J69" i="8" s="1"/>
  <c r="L69" i="8" s="1"/>
  <c r="M69" i="8" s="1"/>
  <c r="FG69" i="5"/>
  <c r="FH69" i="5" s="1"/>
  <c r="FI70" i="5"/>
  <c r="FE70" i="5" s="1" a="1"/>
  <c r="FE70" i="5" s="1"/>
  <c r="FC71" i="5"/>
  <c r="H65" i="5"/>
  <c r="N64" i="5"/>
  <c r="J64" i="5" s="1" a="1"/>
  <c r="J64" i="5" s="1"/>
  <c r="L64" i="5" s="1"/>
  <c r="M64" i="5" s="1"/>
  <c r="I135" i="5"/>
  <c r="K134" i="5"/>
  <c r="H57" i="6"/>
  <c r="E68" i="6"/>
  <c r="G67" i="6"/>
  <c r="L58" i="6"/>
  <c r="D76" i="30" l="1"/>
  <c r="I75" i="30"/>
  <c r="G71" i="16"/>
  <c r="C73" i="16"/>
  <c r="H72" i="16"/>
  <c r="E72" i="16" s="1" a="1"/>
  <c r="E72" i="16" s="1"/>
  <c r="AL60" i="9"/>
  <c r="AQ59" i="9"/>
  <c r="AY59" i="9"/>
  <c r="BG59" i="9"/>
  <c r="BO59" i="9"/>
  <c r="AR59" i="9"/>
  <c r="AZ59" i="9"/>
  <c r="BH59" i="9"/>
  <c r="BP59" i="9"/>
  <c r="AS59" i="9"/>
  <c r="BA59" i="9"/>
  <c r="BI59" i="9"/>
  <c r="BQ59" i="9"/>
  <c r="AT59" i="9"/>
  <c r="BB59" i="9"/>
  <c r="BJ59" i="9"/>
  <c r="BR59" i="9"/>
  <c r="AV59" i="9"/>
  <c r="BD59" i="9"/>
  <c r="BL59" i="9"/>
  <c r="AW59" i="9"/>
  <c r="BE59" i="9"/>
  <c r="BM59" i="9"/>
  <c r="BF59" i="9"/>
  <c r="BK59" i="9"/>
  <c r="BN59" i="9"/>
  <c r="AP59" i="9"/>
  <c r="AU59" i="9"/>
  <c r="AX59" i="9"/>
  <c r="BC59" i="9"/>
  <c r="AO59" i="9"/>
  <c r="H71" i="7"/>
  <c r="N70" i="7"/>
  <c r="J70" i="7" s="1" a="1"/>
  <c r="J70" i="7" s="1"/>
  <c r="L70" i="7" s="1"/>
  <c r="M70" i="7" s="1"/>
  <c r="AG75" i="9"/>
  <c r="AJ74" i="9"/>
  <c r="H71" i="8"/>
  <c r="N70" i="8"/>
  <c r="J70" i="8" s="1" a="1"/>
  <c r="J70" i="8" s="1"/>
  <c r="L70" i="8" s="1"/>
  <c r="M70" i="8" s="1"/>
  <c r="FG70" i="5"/>
  <c r="FH70" i="5" s="1"/>
  <c r="FI71" i="5"/>
  <c r="FE71" i="5" s="1" a="1"/>
  <c r="FE71" i="5" s="1"/>
  <c r="FC72" i="5"/>
  <c r="H66" i="5"/>
  <c r="N65" i="5"/>
  <c r="J65" i="5" s="1" a="1"/>
  <c r="J65" i="5" s="1"/>
  <c r="L65" i="5" s="1"/>
  <c r="M65" i="5" s="1"/>
  <c r="I136" i="5"/>
  <c r="K135" i="5"/>
  <c r="E69" i="6"/>
  <c r="G68" i="6"/>
  <c r="L59" i="6"/>
  <c r="H58" i="6"/>
  <c r="D77" i="30" l="1"/>
  <c r="I76" i="30"/>
  <c r="G72" i="16"/>
  <c r="C74" i="16"/>
  <c r="H73" i="16"/>
  <c r="E73" i="16" s="1" a="1"/>
  <c r="E73" i="16" s="1"/>
  <c r="AL61" i="9"/>
  <c r="AT60" i="9"/>
  <c r="BB60" i="9"/>
  <c r="BJ60" i="9"/>
  <c r="BR60" i="9"/>
  <c r="AU60" i="9"/>
  <c r="BC60" i="9"/>
  <c r="BK60" i="9"/>
  <c r="AV60" i="9"/>
  <c r="BD60" i="9"/>
  <c r="BL60" i="9"/>
  <c r="AW60" i="9"/>
  <c r="BE60" i="9"/>
  <c r="BM60" i="9"/>
  <c r="AQ60" i="9"/>
  <c r="AY60" i="9"/>
  <c r="BG60" i="9"/>
  <c r="BO60" i="9"/>
  <c r="AR60" i="9"/>
  <c r="AZ60" i="9"/>
  <c r="BH60" i="9"/>
  <c r="BP60" i="9"/>
  <c r="BI60" i="9"/>
  <c r="BN60" i="9"/>
  <c r="BQ60" i="9"/>
  <c r="AP60" i="9"/>
  <c r="AS60" i="9"/>
  <c r="AX60" i="9"/>
  <c r="BA60" i="9"/>
  <c r="BF60" i="9"/>
  <c r="AO60" i="9"/>
  <c r="H72" i="7"/>
  <c r="N71" i="7"/>
  <c r="J71" i="7" s="1" a="1"/>
  <c r="J71" i="7" s="1"/>
  <c r="L71" i="7" s="1"/>
  <c r="M71" i="7" s="1"/>
  <c r="AG76" i="9"/>
  <c r="AJ75" i="9"/>
  <c r="H72" i="8"/>
  <c r="N71" i="8"/>
  <c r="J71" i="8" s="1" a="1"/>
  <c r="J71" i="8" s="1"/>
  <c r="L71" i="8" s="1"/>
  <c r="M71" i="8" s="1"/>
  <c r="FI72" i="5"/>
  <c r="FE72" i="5" s="1" a="1"/>
  <c r="FE72" i="5" s="1"/>
  <c r="FC73" i="5"/>
  <c r="FG71" i="5"/>
  <c r="FH71" i="5" s="1"/>
  <c r="H67" i="5"/>
  <c r="N66" i="5"/>
  <c r="J66" i="5" s="1" a="1"/>
  <c r="J66" i="5" s="1"/>
  <c r="L66" i="5" s="1"/>
  <c r="M66" i="5" s="1"/>
  <c r="I137" i="5"/>
  <c r="K136" i="5"/>
  <c r="H59" i="6"/>
  <c r="E70" i="6"/>
  <c r="G69" i="6"/>
  <c r="L60" i="6"/>
  <c r="D78" i="30" l="1"/>
  <c r="I77" i="30"/>
  <c r="G73" i="16"/>
  <c r="C75" i="16"/>
  <c r="H74" i="16"/>
  <c r="E74" i="16" s="1" a="1"/>
  <c r="E74" i="16" s="1"/>
  <c r="AL62" i="9"/>
  <c r="AW61" i="9"/>
  <c r="BE61" i="9"/>
  <c r="BM61" i="9"/>
  <c r="AP61" i="9"/>
  <c r="AX61" i="9"/>
  <c r="BF61" i="9"/>
  <c r="BN61" i="9"/>
  <c r="AQ61" i="9"/>
  <c r="AY61" i="9"/>
  <c r="BG61" i="9"/>
  <c r="BO61" i="9"/>
  <c r="AR61" i="9"/>
  <c r="AZ61" i="9"/>
  <c r="BH61" i="9"/>
  <c r="BP61" i="9"/>
  <c r="AT61" i="9"/>
  <c r="BB61" i="9"/>
  <c r="BJ61" i="9"/>
  <c r="BR61" i="9"/>
  <c r="AU61" i="9"/>
  <c r="BC61" i="9"/>
  <c r="BK61" i="9"/>
  <c r="BL61" i="9"/>
  <c r="BQ61" i="9"/>
  <c r="AS61" i="9"/>
  <c r="AV61" i="9"/>
  <c r="BA61" i="9"/>
  <c r="BI61" i="9"/>
  <c r="AO61" i="9"/>
  <c r="BD61" i="9"/>
  <c r="H73" i="7"/>
  <c r="N72" i="7"/>
  <c r="J72" i="7" s="1" a="1"/>
  <c r="J72" i="7" s="1"/>
  <c r="L72" i="7" s="1"/>
  <c r="M72" i="7" s="1"/>
  <c r="AG77" i="9"/>
  <c r="AJ76" i="9"/>
  <c r="N72" i="8"/>
  <c r="J72" i="8" s="1" a="1"/>
  <c r="J72" i="8" s="1"/>
  <c r="L72" i="8" s="1"/>
  <c r="M72" i="8" s="1"/>
  <c r="H73" i="8"/>
  <c r="FI73" i="5"/>
  <c r="FE73" i="5" s="1" a="1"/>
  <c r="FE73" i="5" s="1"/>
  <c r="FC74" i="5"/>
  <c r="FG72" i="5"/>
  <c r="FH72" i="5" s="1"/>
  <c r="H68" i="5"/>
  <c r="N67" i="5"/>
  <c r="J67" i="5" s="1" a="1"/>
  <c r="J67" i="5" s="1"/>
  <c r="L67" i="5" s="1"/>
  <c r="M67" i="5" s="1"/>
  <c r="K137" i="5"/>
  <c r="H60" i="6"/>
  <c r="E71" i="6"/>
  <c r="G70" i="6"/>
  <c r="L61" i="6"/>
  <c r="D79" i="30" l="1"/>
  <c r="I78" i="30"/>
  <c r="G74" i="16"/>
  <c r="C76" i="16"/>
  <c r="H75" i="16"/>
  <c r="E75" i="16" s="1" a="1"/>
  <c r="E75" i="16" s="1"/>
  <c r="AL63" i="9"/>
  <c r="AR62" i="9"/>
  <c r="AZ62" i="9"/>
  <c r="BH62" i="9"/>
  <c r="BP62" i="9"/>
  <c r="AS62" i="9"/>
  <c r="BA62" i="9"/>
  <c r="BI62" i="9"/>
  <c r="BQ62" i="9"/>
  <c r="AT62" i="9"/>
  <c r="BB62" i="9"/>
  <c r="BJ62" i="9"/>
  <c r="BR62" i="9"/>
  <c r="AU62" i="9"/>
  <c r="BC62" i="9"/>
  <c r="BK62" i="9"/>
  <c r="AW62" i="9"/>
  <c r="BE62" i="9"/>
  <c r="BM62" i="9"/>
  <c r="AP62" i="9"/>
  <c r="AX62" i="9"/>
  <c r="BF62" i="9"/>
  <c r="BN62" i="9"/>
  <c r="BO62" i="9"/>
  <c r="AQ62" i="9"/>
  <c r="AV62" i="9"/>
  <c r="AY62" i="9"/>
  <c r="BD62" i="9"/>
  <c r="BG62" i="9"/>
  <c r="BL62" i="9"/>
  <c r="AO62" i="9"/>
  <c r="H74" i="7"/>
  <c r="N73" i="7"/>
  <c r="J73" i="7" s="1" a="1"/>
  <c r="J73" i="7" s="1"/>
  <c r="L73" i="7" s="1"/>
  <c r="M73" i="7" s="1"/>
  <c r="AG78" i="9"/>
  <c r="AJ77" i="9"/>
  <c r="H74" i="8"/>
  <c r="N73" i="8"/>
  <c r="J73" i="8" s="1" a="1"/>
  <c r="J73" i="8" s="1"/>
  <c r="L73" i="8" s="1"/>
  <c r="M73" i="8" s="1"/>
  <c r="FI74" i="5"/>
  <c r="FE74" i="5" s="1" a="1"/>
  <c r="FE74" i="5" s="1"/>
  <c r="FC75" i="5"/>
  <c r="FG73" i="5"/>
  <c r="FH73" i="5" s="1"/>
  <c r="H69" i="5"/>
  <c r="N68" i="5"/>
  <c r="J68" i="5" s="1" a="1"/>
  <c r="J68" i="5" s="1"/>
  <c r="L68" i="5" s="1"/>
  <c r="M68" i="5" s="1"/>
  <c r="E72" i="6"/>
  <c r="G71" i="6"/>
  <c r="L62" i="6"/>
  <c r="H61" i="6"/>
  <c r="I79" i="30" l="1"/>
  <c r="D80" i="30"/>
  <c r="G75" i="16"/>
  <c r="C77" i="16"/>
  <c r="H76" i="16"/>
  <c r="E76" i="16" s="1" a="1"/>
  <c r="E76" i="16" s="1"/>
  <c r="AL64" i="9"/>
  <c r="AU63" i="9"/>
  <c r="BC63" i="9"/>
  <c r="BK63" i="9"/>
  <c r="AV63" i="9"/>
  <c r="BD63" i="9"/>
  <c r="BL63" i="9"/>
  <c r="AW63" i="9"/>
  <c r="BE63" i="9"/>
  <c r="BM63" i="9"/>
  <c r="AP63" i="9"/>
  <c r="AX63" i="9"/>
  <c r="BF63" i="9"/>
  <c r="BN63" i="9"/>
  <c r="AR63" i="9"/>
  <c r="AZ63" i="9"/>
  <c r="BH63" i="9"/>
  <c r="BP63" i="9"/>
  <c r="AS63" i="9"/>
  <c r="BA63" i="9"/>
  <c r="BI63" i="9"/>
  <c r="BQ63" i="9"/>
  <c r="BR63" i="9"/>
  <c r="AQ63" i="9"/>
  <c r="AT63" i="9"/>
  <c r="AY63" i="9"/>
  <c r="BB63" i="9"/>
  <c r="BG63" i="9"/>
  <c r="BJ63" i="9"/>
  <c r="BO63" i="9"/>
  <c r="AO63" i="9"/>
  <c r="H75" i="7"/>
  <c r="N74" i="7"/>
  <c r="J74" i="7" s="1" a="1"/>
  <c r="J74" i="7" s="1"/>
  <c r="L74" i="7" s="1"/>
  <c r="M74" i="7" s="1"/>
  <c r="AG79" i="9"/>
  <c r="AJ78" i="9"/>
  <c r="N74" i="8"/>
  <c r="J74" i="8" s="1" a="1"/>
  <c r="J74" i="8" s="1"/>
  <c r="L74" i="8" s="1"/>
  <c r="M74" i="8" s="1"/>
  <c r="H75" i="8"/>
  <c r="FI75" i="5"/>
  <c r="FE75" i="5" s="1" a="1"/>
  <c r="FE75" i="5" s="1"/>
  <c r="FC76" i="5"/>
  <c r="FG74" i="5"/>
  <c r="FH74" i="5" s="1"/>
  <c r="H70" i="5"/>
  <c r="N69" i="5"/>
  <c r="J69" i="5" s="1" a="1"/>
  <c r="J69" i="5" s="1"/>
  <c r="L69" i="5" s="1"/>
  <c r="M69" i="5" s="1"/>
  <c r="H62" i="6"/>
  <c r="E73" i="6"/>
  <c r="G72" i="6"/>
  <c r="L63" i="6"/>
  <c r="D81" i="30" l="1"/>
  <c r="I80" i="30"/>
  <c r="G76" i="16"/>
  <c r="C78" i="16"/>
  <c r="H77" i="16"/>
  <c r="E77" i="16" s="1" a="1"/>
  <c r="E77" i="16" s="1"/>
  <c r="AL65" i="9"/>
  <c r="AP64" i="9"/>
  <c r="AX64" i="9"/>
  <c r="BF64" i="9"/>
  <c r="BN64" i="9"/>
  <c r="AQ64" i="9"/>
  <c r="AY64" i="9"/>
  <c r="BG64" i="9"/>
  <c r="BO64" i="9"/>
  <c r="AR64" i="9"/>
  <c r="AZ64" i="9"/>
  <c r="BH64" i="9"/>
  <c r="BP64" i="9"/>
  <c r="AS64" i="9"/>
  <c r="BA64" i="9"/>
  <c r="BI64" i="9"/>
  <c r="BQ64" i="9"/>
  <c r="AU64" i="9"/>
  <c r="BC64" i="9"/>
  <c r="BK64" i="9"/>
  <c r="AV64" i="9"/>
  <c r="BD64" i="9"/>
  <c r="BL64" i="9"/>
  <c r="AT64" i="9"/>
  <c r="AW64" i="9"/>
  <c r="BB64" i="9"/>
  <c r="BE64" i="9"/>
  <c r="BJ64" i="9"/>
  <c r="BM64" i="9"/>
  <c r="BR64" i="9"/>
  <c r="AO64" i="9"/>
  <c r="H76" i="7"/>
  <c r="N75" i="7"/>
  <c r="J75" i="7" s="1" a="1"/>
  <c r="J75" i="7" s="1"/>
  <c r="L75" i="7" s="1"/>
  <c r="M75" i="7" s="1"/>
  <c r="AG80" i="9"/>
  <c r="AJ79" i="9"/>
  <c r="H76" i="8"/>
  <c r="N75" i="8"/>
  <c r="J75" i="8" s="1" a="1"/>
  <c r="J75" i="8" s="1"/>
  <c r="L75" i="8" s="1"/>
  <c r="M75" i="8" s="1"/>
  <c r="FI76" i="5"/>
  <c r="FE76" i="5" s="1" a="1"/>
  <c r="FE76" i="5" s="1"/>
  <c r="FC77" i="5"/>
  <c r="FG75" i="5"/>
  <c r="FH75" i="5" s="1"/>
  <c r="H71" i="5"/>
  <c r="N70" i="5"/>
  <c r="J70" i="5" s="1" a="1"/>
  <c r="J70" i="5" s="1"/>
  <c r="L70" i="5" s="1"/>
  <c r="M70" i="5" s="1"/>
  <c r="H63" i="6"/>
  <c r="E74" i="6"/>
  <c r="G73" i="6"/>
  <c r="L64" i="6"/>
  <c r="D82" i="30" l="1"/>
  <c r="I81" i="30"/>
  <c r="G77" i="16"/>
  <c r="C79" i="16"/>
  <c r="H78" i="16"/>
  <c r="E78" i="16" s="1" a="1"/>
  <c r="E78" i="16" s="1"/>
  <c r="AL66" i="9"/>
  <c r="AS65" i="9"/>
  <c r="BA65" i="9"/>
  <c r="BI65" i="9"/>
  <c r="BQ65" i="9"/>
  <c r="AT65" i="9"/>
  <c r="BB65" i="9"/>
  <c r="BJ65" i="9"/>
  <c r="BR65" i="9"/>
  <c r="AU65" i="9"/>
  <c r="BC65" i="9"/>
  <c r="BK65" i="9"/>
  <c r="AV65" i="9"/>
  <c r="BD65" i="9"/>
  <c r="BL65" i="9"/>
  <c r="AP65" i="9"/>
  <c r="AX65" i="9"/>
  <c r="BF65" i="9"/>
  <c r="BN65" i="9"/>
  <c r="AQ65" i="9"/>
  <c r="AY65" i="9"/>
  <c r="BG65" i="9"/>
  <c r="BO65" i="9"/>
  <c r="AR65" i="9"/>
  <c r="AW65" i="9"/>
  <c r="AZ65" i="9"/>
  <c r="BE65" i="9"/>
  <c r="BH65" i="9"/>
  <c r="BM65" i="9"/>
  <c r="AO65" i="9"/>
  <c r="BP65" i="9"/>
  <c r="H77" i="7"/>
  <c r="N76" i="7"/>
  <c r="J76" i="7" s="1" a="1"/>
  <c r="J76" i="7" s="1"/>
  <c r="L76" i="7" s="1"/>
  <c r="M76" i="7" s="1"/>
  <c r="AG81" i="9"/>
  <c r="AJ80" i="9"/>
  <c r="H77" i="8"/>
  <c r="N76" i="8"/>
  <c r="J76" i="8" s="1" a="1"/>
  <c r="J76" i="8" s="1"/>
  <c r="L76" i="8" s="1"/>
  <c r="M76" i="8" s="1"/>
  <c r="FC78" i="5"/>
  <c r="FI77" i="5"/>
  <c r="FE77" i="5" s="1" a="1"/>
  <c r="FE77" i="5" s="1"/>
  <c r="FG76" i="5"/>
  <c r="FH76" i="5" s="1"/>
  <c r="H72" i="5"/>
  <c r="N71" i="5"/>
  <c r="J71" i="5" s="1" a="1"/>
  <c r="J71" i="5" s="1"/>
  <c r="L71" i="5" s="1"/>
  <c r="M71" i="5" s="1"/>
  <c r="H64" i="6"/>
  <c r="E75" i="6"/>
  <c r="G74" i="6"/>
  <c r="L65" i="6"/>
  <c r="D83" i="30" l="1"/>
  <c r="I82" i="30"/>
  <c r="G78" i="16"/>
  <c r="H79" i="16"/>
  <c r="E79" i="16" s="1" a="1"/>
  <c r="E79" i="16" s="1"/>
  <c r="C80" i="16"/>
  <c r="AL67" i="9"/>
  <c r="AV66" i="9"/>
  <c r="BD66" i="9"/>
  <c r="BL66" i="9"/>
  <c r="AW66" i="9"/>
  <c r="BE66" i="9"/>
  <c r="BM66" i="9"/>
  <c r="AP66" i="9"/>
  <c r="AX66" i="9"/>
  <c r="BF66" i="9"/>
  <c r="BN66" i="9"/>
  <c r="AQ66" i="9"/>
  <c r="AY66" i="9"/>
  <c r="BG66" i="9"/>
  <c r="BO66" i="9"/>
  <c r="AS66" i="9"/>
  <c r="BA66" i="9"/>
  <c r="BI66" i="9"/>
  <c r="BQ66" i="9"/>
  <c r="AT66" i="9"/>
  <c r="BB66" i="9"/>
  <c r="BJ66" i="9"/>
  <c r="BR66" i="9"/>
  <c r="AU66" i="9"/>
  <c r="AZ66" i="9"/>
  <c r="BC66" i="9"/>
  <c r="BH66" i="9"/>
  <c r="BK66" i="9"/>
  <c r="BP66" i="9"/>
  <c r="AR66" i="9"/>
  <c r="AO66" i="9"/>
  <c r="H78" i="7"/>
  <c r="N77" i="7"/>
  <c r="J77" i="7" s="1" a="1"/>
  <c r="J77" i="7" s="1"/>
  <c r="L77" i="7" s="1"/>
  <c r="M77" i="7" s="1"/>
  <c r="AG82" i="9"/>
  <c r="AJ81" i="9"/>
  <c r="H78" i="8"/>
  <c r="N77" i="8"/>
  <c r="J77" i="8" s="1" a="1"/>
  <c r="J77" i="8" s="1"/>
  <c r="L77" i="8" s="1"/>
  <c r="M77" i="8" s="1"/>
  <c r="FG77" i="5"/>
  <c r="FH77" i="5" s="1"/>
  <c r="FC79" i="5"/>
  <c r="FI78" i="5"/>
  <c r="FE78" i="5" s="1" a="1"/>
  <c r="FE78" i="5" s="1"/>
  <c r="H73" i="5"/>
  <c r="N72" i="5"/>
  <c r="J72" i="5" s="1" a="1"/>
  <c r="J72" i="5" s="1"/>
  <c r="L72" i="5" s="1"/>
  <c r="M72" i="5" s="1"/>
  <c r="H65" i="6"/>
  <c r="E76" i="6"/>
  <c r="G75" i="6"/>
  <c r="L66" i="6"/>
  <c r="I83" i="30" l="1"/>
  <c r="D84" i="30"/>
  <c r="G79" i="16"/>
  <c r="H80" i="16"/>
  <c r="E80" i="16" s="1" a="1"/>
  <c r="E80" i="16" s="1"/>
  <c r="C81" i="16"/>
  <c r="AL68" i="9"/>
  <c r="AQ67" i="9"/>
  <c r="AY67" i="9"/>
  <c r="BG67" i="9"/>
  <c r="BO67" i="9"/>
  <c r="AR67" i="9"/>
  <c r="AZ67" i="9"/>
  <c r="BH67" i="9"/>
  <c r="BP67" i="9"/>
  <c r="AS67" i="9"/>
  <c r="BA67" i="9"/>
  <c r="BI67" i="9"/>
  <c r="BQ67" i="9"/>
  <c r="AT67" i="9"/>
  <c r="BB67" i="9"/>
  <c r="BJ67" i="9"/>
  <c r="BR67" i="9"/>
  <c r="AV67" i="9"/>
  <c r="BD67" i="9"/>
  <c r="BL67" i="9"/>
  <c r="AW67" i="9"/>
  <c r="BE67" i="9"/>
  <c r="BM67" i="9"/>
  <c r="AX67" i="9"/>
  <c r="BC67" i="9"/>
  <c r="BF67" i="9"/>
  <c r="BK67" i="9"/>
  <c r="BN67" i="9"/>
  <c r="AP67" i="9"/>
  <c r="AU67" i="9"/>
  <c r="AO67" i="9"/>
  <c r="H79" i="7"/>
  <c r="N78" i="7"/>
  <c r="J78" i="7" s="1" a="1"/>
  <c r="J78" i="7" s="1"/>
  <c r="L78" i="7" s="1"/>
  <c r="M78" i="7" s="1"/>
  <c r="AG83" i="9"/>
  <c r="AJ82" i="9"/>
  <c r="H79" i="8"/>
  <c r="N78" i="8"/>
  <c r="J78" i="8" s="1" a="1"/>
  <c r="J78" i="8" s="1"/>
  <c r="L78" i="8" s="1"/>
  <c r="M78" i="8" s="1"/>
  <c r="FG78" i="5"/>
  <c r="FH78" i="5" s="1"/>
  <c r="FC80" i="5"/>
  <c r="FI79" i="5"/>
  <c r="FE79" i="5" s="1" a="1"/>
  <c r="FE79" i="5" s="1"/>
  <c r="H74" i="5"/>
  <c r="N73" i="5"/>
  <c r="J73" i="5" s="1" a="1"/>
  <c r="J73" i="5" s="1"/>
  <c r="L73" i="5" s="1"/>
  <c r="M73" i="5" s="1"/>
  <c r="H66" i="6"/>
  <c r="E77" i="6"/>
  <c r="G76" i="6"/>
  <c r="L67" i="6"/>
  <c r="D85" i="30" l="1"/>
  <c r="I84" i="30"/>
  <c r="G80" i="16"/>
  <c r="H81" i="16"/>
  <c r="E81" i="16" s="1" a="1"/>
  <c r="E81" i="16" s="1"/>
  <c r="C82" i="16"/>
  <c r="AL69" i="9"/>
  <c r="AT68" i="9"/>
  <c r="BB68" i="9"/>
  <c r="BJ68" i="9"/>
  <c r="BR68" i="9"/>
  <c r="AU68" i="9"/>
  <c r="BC68" i="9"/>
  <c r="BK68" i="9"/>
  <c r="AV68" i="9"/>
  <c r="BD68" i="9"/>
  <c r="BL68" i="9"/>
  <c r="AW68" i="9"/>
  <c r="BE68" i="9"/>
  <c r="BM68" i="9"/>
  <c r="AQ68" i="9"/>
  <c r="AY68" i="9"/>
  <c r="BG68" i="9"/>
  <c r="BO68" i="9"/>
  <c r="AR68" i="9"/>
  <c r="AZ68" i="9"/>
  <c r="BH68" i="9"/>
  <c r="BP68" i="9"/>
  <c r="BA68" i="9"/>
  <c r="BF68" i="9"/>
  <c r="BI68" i="9"/>
  <c r="BN68" i="9"/>
  <c r="BQ68" i="9"/>
  <c r="AP68" i="9"/>
  <c r="AS68" i="9"/>
  <c r="AX68" i="9"/>
  <c r="AO68" i="9"/>
  <c r="H80" i="7"/>
  <c r="N79" i="7"/>
  <c r="J79" i="7" s="1" a="1"/>
  <c r="J79" i="7" s="1"/>
  <c r="L79" i="7" s="1"/>
  <c r="M79" i="7" s="1"/>
  <c r="AG84" i="9"/>
  <c r="AJ83" i="9"/>
  <c r="H80" i="8"/>
  <c r="N79" i="8"/>
  <c r="J79" i="8" s="1" a="1"/>
  <c r="J79" i="8" s="1"/>
  <c r="L79" i="8" s="1"/>
  <c r="M79" i="8" s="1"/>
  <c r="FG79" i="5"/>
  <c r="FH79" i="5" s="1"/>
  <c r="FC81" i="5"/>
  <c r="FI80" i="5"/>
  <c r="FE80" i="5" s="1" a="1"/>
  <c r="FE80" i="5" s="1"/>
  <c r="H75" i="5"/>
  <c r="N74" i="5"/>
  <c r="J74" i="5" s="1" a="1"/>
  <c r="J74" i="5" s="1"/>
  <c r="L74" i="5" s="1"/>
  <c r="M74" i="5" s="1"/>
  <c r="H67" i="6"/>
  <c r="E78" i="6"/>
  <c r="G77" i="6"/>
  <c r="L68" i="6"/>
  <c r="D86" i="30" l="1"/>
  <c r="I85" i="30"/>
  <c r="G81" i="16"/>
  <c r="H82" i="16"/>
  <c r="E82" i="16" s="1" a="1"/>
  <c r="E82" i="16" s="1"/>
  <c r="C83" i="16"/>
  <c r="AL70" i="9"/>
  <c r="AW69" i="9"/>
  <c r="BE69" i="9"/>
  <c r="BM69" i="9"/>
  <c r="AP69" i="9"/>
  <c r="AX69" i="9"/>
  <c r="BF69" i="9"/>
  <c r="BN69" i="9"/>
  <c r="AQ69" i="9"/>
  <c r="AY69" i="9"/>
  <c r="BG69" i="9"/>
  <c r="BO69" i="9"/>
  <c r="AR69" i="9"/>
  <c r="AZ69" i="9"/>
  <c r="BH69" i="9"/>
  <c r="BP69" i="9"/>
  <c r="AT69" i="9"/>
  <c r="BB69" i="9"/>
  <c r="BJ69" i="9"/>
  <c r="BR69" i="9"/>
  <c r="AU69" i="9"/>
  <c r="BC69" i="9"/>
  <c r="BK69" i="9"/>
  <c r="BD69" i="9"/>
  <c r="BI69" i="9"/>
  <c r="BL69" i="9"/>
  <c r="BQ69" i="9"/>
  <c r="AS69" i="9"/>
  <c r="AV69" i="9"/>
  <c r="BA69" i="9"/>
  <c r="AO69" i="9"/>
  <c r="H81" i="7"/>
  <c r="N80" i="7"/>
  <c r="J80" i="7" s="1" a="1"/>
  <c r="J80" i="7" s="1"/>
  <c r="L80" i="7" s="1"/>
  <c r="M80" i="7" s="1"/>
  <c r="AG85" i="9"/>
  <c r="AJ84" i="9"/>
  <c r="N80" i="8"/>
  <c r="J80" i="8" s="1" a="1"/>
  <c r="J80" i="8" s="1"/>
  <c r="L80" i="8" s="1"/>
  <c r="M80" i="8" s="1"/>
  <c r="H81" i="8"/>
  <c r="FG80" i="5"/>
  <c r="FH80" i="5" s="1"/>
  <c r="FC82" i="5"/>
  <c r="FI81" i="5"/>
  <c r="FE81" i="5" s="1" a="1"/>
  <c r="FE81" i="5" s="1"/>
  <c r="H76" i="5"/>
  <c r="N75" i="5"/>
  <c r="J75" i="5" s="1" a="1"/>
  <c r="J75" i="5" s="1"/>
  <c r="L75" i="5" s="1"/>
  <c r="M75" i="5" s="1"/>
  <c r="H68" i="6"/>
  <c r="E79" i="6"/>
  <c r="G78" i="6"/>
  <c r="L69" i="6"/>
  <c r="D87" i="30" l="1"/>
  <c r="I86" i="30"/>
  <c r="G82" i="16"/>
  <c r="H83" i="16"/>
  <c r="E83" i="16" s="1" a="1"/>
  <c r="E83" i="16" s="1"/>
  <c r="C84" i="16"/>
  <c r="AL71" i="9"/>
  <c r="AR70" i="9"/>
  <c r="AZ70" i="9"/>
  <c r="BH70" i="9"/>
  <c r="BP70" i="9"/>
  <c r="AS70" i="9"/>
  <c r="BA70" i="9"/>
  <c r="BI70" i="9"/>
  <c r="BQ70" i="9"/>
  <c r="AT70" i="9"/>
  <c r="BB70" i="9"/>
  <c r="BJ70" i="9"/>
  <c r="BR70" i="9"/>
  <c r="AU70" i="9"/>
  <c r="BC70" i="9"/>
  <c r="BK70" i="9"/>
  <c r="AW70" i="9"/>
  <c r="BE70" i="9"/>
  <c r="BM70" i="9"/>
  <c r="AP70" i="9"/>
  <c r="AX70" i="9"/>
  <c r="BF70" i="9"/>
  <c r="BN70" i="9"/>
  <c r="BG70" i="9"/>
  <c r="BL70" i="9"/>
  <c r="BO70" i="9"/>
  <c r="AQ70" i="9"/>
  <c r="AV70" i="9"/>
  <c r="BD70" i="9"/>
  <c r="AY70" i="9"/>
  <c r="AO70" i="9"/>
  <c r="H82" i="7"/>
  <c r="N81" i="7"/>
  <c r="J81" i="7" s="1" a="1"/>
  <c r="J81" i="7" s="1"/>
  <c r="L81" i="7" s="1"/>
  <c r="M81" i="7" s="1"/>
  <c r="AG86" i="9"/>
  <c r="AJ85" i="9"/>
  <c r="H82" i="8"/>
  <c r="N81" i="8"/>
  <c r="J81" i="8" s="1" a="1"/>
  <c r="J81" i="8" s="1"/>
  <c r="L81" i="8" s="1"/>
  <c r="M81" i="8" s="1"/>
  <c r="FG81" i="5"/>
  <c r="FH81" i="5" s="1"/>
  <c r="FC83" i="5"/>
  <c r="FI82" i="5"/>
  <c r="FE82" i="5" s="1" a="1"/>
  <c r="FE82" i="5" s="1"/>
  <c r="H77" i="5"/>
  <c r="N76" i="5"/>
  <c r="J76" i="5" s="1" a="1"/>
  <c r="J76" i="5" s="1"/>
  <c r="L76" i="5" s="1"/>
  <c r="M76" i="5" s="1"/>
  <c r="H69" i="6"/>
  <c r="E80" i="6"/>
  <c r="G79" i="6"/>
  <c r="L70" i="6"/>
  <c r="I87" i="30" l="1"/>
  <c r="D88" i="30"/>
  <c r="G83" i="16"/>
  <c r="H84" i="16"/>
  <c r="E84" i="16" s="1" a="1"/>
  <c r="E84" i="16" s="1"/>
  <c r="C85" i="16"/>
  <c r="AL72" i="9"/>
  <c r="AU71" i="9"/>
  <c r="BC71" i="9"/>
  <c r="BK71" i="9"/>
  <c r="AV71" i="9"/>
  <c r="BD71" i="9"/>
  <c r="BL71" i="9"/>
  <c r="AW71" i="9"/>
  <c r="BE71" i="9"/>
  <c r="BM71" i="9"/>
  <c r="AP71" i="9"/>
  <c r="AX71" i="9"/>
  <c r="BF71" i="9"/>
  <c r="BN71" i="9"/>
  <c r="AR71" i="9"/>
  <c r="AZ71" i="9"/>
  <c r="BH71" i="9"/>
  <c r="BP71" i="9"/>
  <c r="AS71" i="9"/>
  <c r="BA71" i="9"/>
  <c r="BI71" i="9"/>
  <c r="BQ71" i="9"/>
  <c r="BJ71" i="9"/>
  <c r="BO71" i="9"/>
  <c r="BR71" i="9"/>
  <c r="AQ71" i="9"/>
  <c r="AT71" i="9"/>
  <c r="AY71" i="9"/>
  <c r="BB71" i="9"/>
  <c r="BG71" i="9"/>
  <c r="AO71" i="9"/>
  <c r="H83" i="7"/>
  <c r="N82" i="7"/>
  <c r="J82" i="7" s="1" a="1"/>
  <c r="J82" i="7" s="1"/>
  <c r="L82" i="7" s="1"/>
  <c r="M82" i="7" s="1"/>
  <c r="AG87" i="9"/>
  <c r="AJ86" i="9"/>
  <c r="H83" i="8"/>
  <c r="N82" i="8"/>
  <c r="J82" i="8" s="1" a="1"/>
  <c r="J82" i="8" s="1"/>
  <c r="L82" i="8" s="1"/>
  <c r="M82" i="8" s="1"/>
  <c r="FG82" i="5"/>
  <c r="FH82" i="5" s="1"/>
  <c r="FC84" i="5"/>
  <c r="FI83" i="5"/>
  <c r="FE83" i="5" s="1" a="1"/>
  <c r="FE83" i="5" s="1"/>
  <c r="H78" i="5"/>
  <c r="N77" i="5"/>
  <c r="J77" i="5" s="1" a="1"/>
  <c r="J77" i="5" s="1"/>
  <c r="L77" i="5" s="1"/>
  <c r="M77" i="5" s="1"/>
  <c r="H70" i="6"/>
  <c r="E81" i="6"/>
  <c r="G80" i="6"/>
  <c r="L71" i="6"/>
  <c r="D89" i="30" l="1"/>
  <c r="I88" i="30"/>
  <c r="G84" i="16"/>
  <c r="H85" i="16"/>
  <c r="E85" i="16" s="1" a="1"/>
  <c r="E85" i="16" s="1"/>
  <c r="C86" i="16"/>
  <c r="AL73" i="9"/>
  <c r="AP72" i="9"/>
  <c r="AX72" i="9"/>
  <c r="BF72" i="9"/>
  <c r="BN72" i="9"/>
  <c r="AQ72" i="9"/>
  <c r="AY72" i="9"/>
  <c r="BG72" i="9"/>
  <c r="BO72" i="9"/>
  <c r="AR72" i="9"/>
  <c r="AZ72" i="9"/>
  <c r="BH72" i="9"/>
  <c r="BP72" i="9"/>
  <c r="AS72" i="9"/>
  <c r="BA72" i="9"/>
  <c r="BC72" i="9"/>
  <c r="BQ72" i="9"/>
  <c r="BD72" i="9"/>
  <c r="BR72" i="9"/>
  <c r="BE72" i="9"/>
  <c r="AT72" i="9"/>
  <c r="BI72" i="9"/>
  <c r="AU72" i="9"/>
  <c r="BJ72" i="9"/>
  <c r="AV72" i="9"/>
  <c r="BK72" i="9"/>
  <c r="AW72" i="9"/>
  <c r="BB72" i="9"/>
  <c r="BL72" i="9"/>
  <c r="BM72" i="9"/>
  <c r="AO72" i="9"/>
  <c r="H84" i="7"/>
  <c r="N83" i="7"/>
  <c r="J83" i="7" s="1" a="1"/>
  <c r="J83" i="7" s="1"/>
  <c r="L83" i="7" s="1"/>
  <c r="M83" i="7" s="1"/>
  <c r="AG88" i="9"/>
  <c r="AJ87" i="9"/>
  <c r="N83" i="8"/>
  <c r="J83" i="8" s="1" a="1"/>
  <c r="J83" i="8" s="1"/>
  <c r="L83" i="8" s="1"/>
  <c r="M83" i="8" s="1"/>
  <c r="H84" i="8"/>
  <c r="FG83" i="5"/>
  <c r="FH83" i="5" s="1"/>
  <c r="FC85" i="5"/>
  <c r="FI84" i="5"/>
  <c r="FE84" i="5" s="1" a="1"/>
  <c r="FE84" i="5" s="1"/>
  <c r="H79" i="5"/>
  <c r="N78" i="5"/>
  <c r="J78" i="5" s="1" a="1"/>
  <c r="J78" i="5" s="1"/>
  <c r="L78" i="5" s="1"/>
  <c r="M78" i="5" s="1"/>
  <c r="E82" i="6"/>
  <c r="G81" i="6"/>
  <c r="L72" i="6"/>
  <c r="H71" i="6"/>
  <c r="D90" i="30" l="1"/>
  <c r="I89" i="30"/>
  <c r="G85" i="16"/>
  <c r="H86" i="16"/>
  <c r="E86" i="16" s="1" a="1"/>
  <c r="E86" i="16" s="1"/>
  <c r="C87" i="16"/>
  <c r="AL74" i="9"/>
  <c r="AS73" i="9"/>
  <c r="BA73" i="9"/>
  <c r="BI73" i="9"/>
  <c r="BQ73" i="9"/>
  <c r="AT73" i="9"/>
  <c r="BB73" i="9"/>
  <c r="BJ73" i="9"/>
  <c r="BR73" i="9"/>
  <c r="AU73" i="9"/>
  <c r="BC73" i="9"/>
  <c r="BK73" i="9"/>
  <c r="AY73" i="9"/>
  <c r="BM73" i="9"/>
  <c r="AZ73" i="9"/>
  <c r="BN73" i="9"/>
  <c r="AP73" i="9"/>
  <c r="BD73" i="9"/>
  <c r="BO73" i="9"/>
  <c r="AQ73" i="9"/>
  <c r="BE73" i="9"/>
  <c r="BP73" i="9"/>
  <c r="AR73" i="9"/>
  <c r="BF73" i="9"/>
  <c r="AV73" i="9"/>
  <c r="BG73" i="9"/>
  <c r="AX73" i="9"/>
  <c r="BH73" i="9"/>
  <c r="BL73" i="9"/>
  <c r="AW73" i="9"/>
  <c r="AO73" i="9"/>
  <c r="H85" i="7"/>
  <c r="N84" i="7"/>
  <c r="J84" i="7" s="1" a="1"/>
  <c r="J84" i="7" s="1"/>
  <c r="L84" i="7" s="1"/>
  <c r="M84" i="7" s="1"/>
  <c r="AG89" i="9"/>
  <c r="AJ88" i="9"/>
  <c r="H85" i="8"/>
  <c r="N84" i="8"/>
  <c r="J84" i="8" s="1" a="1"/>
  <c r="J84" i="8" s="1"/>
  <c r="L84" i="8" s="1"/>
  <c r="M84" i="8" s="1"/>
  <c r="FG84" i="5"/>
  <c r="FH84" i="5" s="1"/>
  <c r="FC86" i="5"/>
  <c r="FI85" i="5"/>
  <c r="FE85" i="5" s="1" a="1"/>
  <c r="FE85" i="5" s="1"/>
  <c r="H80" i="5"/>
  <c r="N79" i="5"/>
  <c r="J79" i="5" s="1" a="1"/>
  <c r="J79" i="5" s="1"/>
  <c r="L79" i="5" s="1"/>
  <c r="M79" i="5" s="1"/>
  <c r="H72" i="6"/>
  <c r="E83" i="6"/>
  <c r="G82" i="6"/>
  <c r="L73" i="6"/>
  <c r="D91" i="30" l="1"/>
  <c r="I90" i="30"/>
  <c r="G86" i="16"/>
  <c r="H87" i="16"/>
  <c r="E87" i="16" s="1" a="1"/>
  <c r="E87" i="16" s="1"/>
  <c r="C88" i="16"/>
  <c r="AL75" i="9"/>
  <c r="AV74" i="9"/>
  <c r="BD74" i="9"/>
  <c r="AW74" i="9"/>
  <c r="BE74" i="9"/>
  <c r="BM74" i="9"/>
  <c r="AP74" i="9"/>
  <c r="AX74" i="9"/>
  <c r="BF74" i="9"/>
  <c r="BN74" i="9"/>
  <c r="AU74" i="9"/>
  <c r="BI74" i="9"/>
  <c r="AY74" i="9"/>
  <c r="BJ74" i="9"/>
  <c r="AZ74" i="9"/>
  <c r="BK74" i="9"/>
  <c r="BA74" i="9"/>
  <c r="BL74" i="9"/>
  <c r="AQ74" i="9"/>
  <c r="BB74" i="9"/>
  <c r="BO74" i="9"/>
  <c r="AR74" i="9"/>
  <c r="BC74" i="9"/>
  <c r="BP74" i="9"/>
  <c r="BR74" i="9"/>
  <c r="AS74" i="9"/>
  <c r="AT74" i="9"/>
  <c r="BG74" i="9"/>
  <c r="BH74" i="9"/>
  <c r="BQ74" i="9"/>
  <c r="AO74" i="9"/>
  <c r="H86" i="7"/>
  <c r="N85" i="7"/>
  <c r="J85" i="7" s="1" a="1"/>
  <c r="J85" i="7" s="1"/>
  <c r="L85" i="7" s="1"/>
  <c r="M85" i="7" s="1"/>
  <c r="AG90" i="9"/>
  <c r="AJ89" i="9"/>
  <c r="H86" i="8"/>
  <c r="N85" i="8"/>
  <c r="J85" i="8" s="1" a="1"/>
  <c r="J85" i="8" s="1"/>
  <c r="L85" i="8" s="1"/>
  <c r="M85" i="8" s="1"/>
  <c r="FC87" i="5"/>
  <c r="FI86" i="5"/>
  <c r="FE86" i="5" s="1" a="1"/>
  <c r="FE86" i="5" s="1"/>
  <c r="FG85" i="5"/>
  <c r="FH85" i="5" s="1"/>
  <c r="H81" i="5"/>
  <c r="N80" i="5"/>
  <c r="J80" i="5" s="1" a="1"/>
  <c r="J80" i="5" s="1"/>
  <c r="L80" i="5" s="1"/>
  <c r="M80" i="5" s="1"/>
  <c r="H73" i="6"/>
  <c r="E84" i="6"/>
  <c r="G83" i="6"/>
  <c r="L74" i="6"/>
  <c r="I91" i="30" l="1"/>
  <c r="D92" i="30"/>
  <c r="G87" i="16"/>
  <c r="H88" i="16"/>
  <c r="E88" i="16" s="1" a="1"/>
  <c r="E88" i="16" s="1"/>
  <c r="C89" i="16"/>
  <c r="AL76" i="9"/>
  <c r="AR75" i="9"/>
  <c r="AZ75" i="9"/>
  <c r="BH75" i="9"/>
  <c r="BP75" i="9"/>
  <c r="AS75" i="9"/>
  <c r="BA75" i="9"/>
  <c r="BI75" i="9"/>
  <c r="BQ75" i="9"/>
  <c r="AP75" i="9"/>
  <c r="BB75" i="9"/>
  <c r="BL75" i="9"/>
  <c r="AQ75" i="9"/>
  <c r="BC75" i="9"/>
  <c r="BM75" i="9"/>
  <c r="AT75" i="9"/>
  <c r="BD75" i="9"/>
  <c r="BN75" i="9"/>
  <c r="AU75" i="9"/>
  <c r="BE75" i="9"/>
  <c r="BO75" i="9"/>
  <c r="AV75" i="9"/>
  <c r="BF75" i="9"/>
  <c r="BR75" i="9"/>
  <c r="AW75" i="9"/>
  <c r="BG75" i="9"/>
  <c r="AX75" i="9"/>
  <c r="AY75" i="9"/>
  <c r="BJ75" i="9"/>
  <c r="BK75" i="9"/>
  <c r="AO75" i="9"/>
  <c r="H87" i="7"/>
  <c r="N86" i="7"/>
  <c r="J86" i="7" s="1" a="1"/>
  <c r="J86" i="7" s="1"/>
  <c r="L86" i="7" s="1"/>
  <c r="M86" i="7" s="1"/>
  <c r="AG91" i="9"/>
  <c r="AJ90" i="9"/>
  <c r="H87" i="8"/>
  <c r="N86" i="8"/>
  <c r="J86" i="8" s="1" a="1"/>
  <c r="J86" i="8" s="1"/>
  <c r="L86" i="8" s="1"/>
  <c r="M86" i="8" s="1"/>
  <c r="FG86" i="5"/>
  <c r="FH86" i="5" s="1"/>
  <c r="FC88" i="5"/>
  <c r="FI87" i="5"/>
  <c r="FE87" i="5" s="1" a="1"/>
  <c r="FE87" i="5" s="1"/>
  <c r="H82" i="5"/>
  <c r="N81" i="5"/>
  <c r="J81" i="5" s="1" a="1"/>
  <c r="J81" i="5" s="1"/>
  <c r="L81" i="5" s="1"/>
  <c r="M81" i="5" s="1"/>
  <c r="H74" i="6"/>
  <c r="E85" i="6"/>
  <c r="G84" i="6"/>
  <c r="L75" i="6"/>
  <c r="D93" i="30" l="1"/>
  <c r="I92" i="30"/>
  <c r="G88" i="16"/>
  <c r="H89" i="16"/>
  <c r="E89" i="16" s="1" a="1"/>
  <c r="E89" i="16" s="1"/>
  <c r="C90" i="16"/>
  <c r="AL77" i="9"/>
  <c r="AU76" i="9"/>
  <c r="BC76" i="9"/>
  <c r="BK76" i="9"/>
  <c r="AV76" i="9"/>
  <c r="BD76" i="9"/>
  <c r="BL76" i="9"/>
  <c r="AS76" i="9"/>
  <c r="BE76" i="9"/>
  <c r="BO76" i="9"/>
  <c r="AT76" i="9"/>
  <c r="BF76" i="9"/>
  <c r="BP76" i="9"/>
  <c r="AW76" i="9"/>
  <c r="BG76" i="9"/>
  <c r="BQ76" i="9"/>
  <c r="AX76" i="9"/>
  <c r="BH76" i="9"/>
  <c r="BR76" i="9"/>
  <c r="AY76" i="9"/>
  <c r="BI76" i="9"/>
  <c r="AP76" i="9"/>
  <c r="AZ76" i="9"/>
  <c r="BJ76" i="9"/>
  <c r="BB76" i="9"/>
  <c r="BM76" i="9"/>
  <c r="BN76" i="9"/>
  <c r="AQ76" i="9"/>
  <c r="AR76" i="9"/>
  <c r="AO76" i="9"/>
  <c r="BA76" i="9"/>
  <c r="H88" i="7"/>
  <c r="N87" i="7"/>
  <c r="J87" i="7" s="1" a="1"/>
  <c r="J87" i="7" s="1"/>
  <c r="L87" i="7" s="1"/>
  <c r="M87" i="7" s="1"/>
  <c r="AG92" i="9"/>
  <c r="AJ91" i="9"/>
  <c r="H88" i="8"/>
  <c r="N87" i="8"/>
  <c r="J87" i="8" s="1" a="1"/>
  <c r="J87" i="8" s="1"/>
  <c r="L87" i="8" s="1"/>
  <c r="M87" i="8" s="1"/>
  <c r="FG87" i="5"/>
  <c r="FH87" i="5" s="1"/>
  <c r="FI88" i="5"/>
  <c r="FE88" i="5" s="1" a="1"/>
  <c r="FE88" i="5" s="1"/>
  <c r="FC89" i="5"/>
  <c r="H83" i="5"/>
  <c r="N82" i="5"/>
  <c r="J82" i="5" s="1" a="1"/>
  <c r="J82" i="5" s="1"/>
  <c r="L82" i="5" s="1"/>
  <c r="M82" i="5" s="1"/>
  <c r="H75" i="6"/>
  <c r="E86" i="6"/>
  <c r="G85" i="6"/>
  <c r="L76" i="6"/>
  <c r="D94" i="30" l="1"/>
  <c r="I93" i="30"/>
  <c r="G89" i="16"/>
  <c r="H90" i="16"/>
  <c r="E90" i="16" s="1" a="1"/>
  <c r="E90" i="16" s="1"/>
  <c r="C91" i="16"/>
  <c r="AL78" i="9"/>
  <c r="AP77" i="9"/>
  <c r="AX77" i="9"/>
  <c r="BF77" i="9"/>
  <c r="BN77" i="9"/>
  <c r="AQ77" i="9"/>
  <c r="AY77" i="9"/>
  <c r="BG77" i="9"/>
  <c r="BO77" i="9"/>
  <c r="AV77" i="9"/>
  <c r="BH77" i="9"/>
  <c r="BR77" i="9"/>
  <c r="AW77" i="9"/>
  <c r="BI77" i="9"/>
  <c r="AZ77" i="9"/>
  <c r="BJ77" i="9"/>
  <c r="BA77" i="9"/>
  <c r="BK77" i="9"/>
  <c r="AR77" i="9"/>
  <c r="BB77" i="9"/>
  <c r="BL77" i="9"/>
  <c r="AS77" i="9"/>
  <c r="BC77" i="9"/>
  <c r="BM77" i="9"/>
  <c r="BQ77" i="9"/>
  <c r="AT77" i="9"/>
  <c r="AU77" i="9"/>
  <c r="BD77" i="9"/>
  <c r="BE77" i="9"/>
  <c r="BP77" i="9"/>
  <c r="AO77" i="9"/>
  <c r="H89" i="7"/>
  <c r="N88" i="7"/>
  <c r="J88" i="7" s="1" a="1"/>
  <c r="J88" i="7" s="1"/>
  <c r="L88" i="7" s="1"/>
  <c r="M88" i="7" s="1"/>
  <c r="AG93" i="9"/>
  <c r="AJ92" i="9"/>
  <c r="H89" i="8"/>
  <c r="N88" i="8"/>
  <c r="J88" i="8" s="1" a="1"/>
  <c r="J88" i="8" s="1"/>
  <c r="L88" i="8" s="1"/>
  <c r="M88" i="8" s="1"/>
  <c r="FG88" i="5"/>
  <c r="FH88" i="5" s="1"/>
  <c r="FI89" i="5"/>
  <c r="FE89" i="5" s="1" a="1"/>
  <c r="FE89" i="5" s="1"/>
  <c r="FC90" i="5"/>
  <c r="H84" i="5"/>
  <c r="N83" i="5"/>
  <c r="J83" i="5" s="1" a="1"/>
  <c r="J83" i="5" s="1"/>
  <c r="L83" i="5" s="1"/>
  <c r="M83" i="5" s="1"/>
  <c r="H76" i="6"/>
  <c r="E87" i="6"/>
  <c r="G86" i="6"/>
  <c r="L77" i="6"/>
  <c r="D95" i="30" l="1"/>
  <c r="I94" i="30"/>
  <c r="G90" i="16"/>
  <c r="H91" i="16"/>
  <c r="E91" i="16" s="1" a="1"/>
  <c r="E91" i="16" s="1"/>
  <c r="C92" i="16"/>
  <c r="AL79" i="9"/>
  <c r="AS78" i="9"/>
  <c r="BA78" i="9"/>
  <c r="BI78" i="9"/>
  <c r="BQ78" i="9"/>
  <c r="AT78" i="9"/>
  <c r="BB78" i="9"/>
  <c r="BJ78" i="9"/>
  <c r="BR78" i="9"/>
  <c r="AY78" i="9"/>
  <c r="BK78" i="9"/>
  <c r="AP78" i="9"/>
  <c r="AZ78" i="9"/>
  <c r="BL78" i="9"/>
  <c r="AQ78" i="9"/>
  <c r="BC78" i="9"/>
  <c r="BM78" i="9"/>
  <c r="AR78" i="9"/>
  <c r="BD78" i="9"/>
  <c r="BN78" i="9"/>
  <c r="AU78" i="9"/>
  <c r="BE78" i="9"/>
  <c r="BO78" i="9"/>
  <c r="AV78" i="9"/>
  <c r="BF78" i="9"/>
  <c r="BP78" i="9"/>
  <c r="AW78" i="9"/>
  <c r="AX78" i="9"/>
  <c r="BG78" i="9"/>
  <c r="BH78" i="9"/>
  <c r="AO78" i="9"/>
  <c r="H90" i="7"/>
  <c r="N89" i="7"/>
  <c r="J89" i="7" s="1" a="1"/>
  <c r="J89" i="7" s="1"/>
  <c r="L89" i="7" s="1"/>
  <c r="M89" i="7" s="1"/>
  <c r="AG94" i="9"/>
  <c r="AJ93" i="9"/>
  <c r="N89" i="8"/>
  <c r="J89" i="8" s="1" a="1"/>
  <c r="J89" i="8" s="1"/>
  <c r="L89" i="8" s="1"/>
  <c r="M89" i="8" s="1"/>
  <c r="H90" i="8"/>
  <c r="FG89" i="5"/>
  <c r="FH89" i="5" s="1"/>
  <c r="FI90" i="5"/>
  <c r="FE90" i="5" s="1" a="1"/>
  <c r="FE90" i="5" s="1"/>
  <c r="FC91" i="5"/>
  <c r="H85" i="5"/>
  <c r="N84" i="5"/>
  <c r="J84" i="5" s="1" a="1"/>
  <c r="J84" i="5" s="1"/>
  <c r="L84" i="5" s="1"/>
  <c r="M84" i="5" s="1"/>
  <c r="H77" i="6"/>
  <c r="E88" i="6"/>
  <c r="G87" i="6"/>
  <c r="L78" i="6"/>
  <c r="I95" i="30" l="1"/>
  <c r="D96" i="30"/>
  <c r="G91" i="16"/>
  <c r="H92" i="16"/>
  <c r="E92" i="16" s="1" a="1"/>
  <c r="E92" i="16" s="1"/>
  <c r="C93" i="16"/>
  <c r="AL80" i="9"/>
  <c r="AV79" i="9"/>
  <c r="BD79" i="9"/>
  <c r="BL79" i="9"/>
  <c r="AW79" i="9"/>
  <c r="BE79" i="9"/>
  <c r="BM79" i="9"/>
  <c r="AR79" i="9"/>
  <c r="AS79" i="9"/>
  <c r="AT79" i="9"/>
  <c r="BF79" i="9"/>
  <c r="BP79" i="9"/>
  <c r="AU79" i="9"/>
  <c r="BG79" i="9"/>
  <c r="BQ79" i="9"/>
  <c r="AX79" i="9"/>
  <c r="BH79" i="9"/>
  <c r="BR79" i="9"/>
  <c r="AY79" i="9"/>
  <c r="BI79" i="9"/>
  <c r="BA79" i="9"/>
  <c r="BB79" i="9"/>
  <c r="BC79" i="9"/>
  <c r="BJ79" i="9"/>
  <c r="BK79" i="9"/>
  <c r="AP79" i="9"/>
  <c r="BN79" i="9"/>
  <c r="AQ79" i="9"/>
  <c r="BO79" i="9"/>
  <c r="AO79" i="9"/>
  <c r="AZ79" i="9"/>
  <c r="H91" i="7"/>
  <c r="N90" i="7"/>
  <c r="J90" i="7" s="1" a="1"/>
  <c r="J90" i="7" s="1"/>
  <c r="L90" i="7" s="1"/>
  <c r="M90" i="7" s="1"/>
  <c r="AG95" i="9"/>
  <c r="AJ94" i="9"/>
  <c r="H91" i="8"/>
  <c r="N90" i="8"/>
  <c r="J90" i="8" s="1" a="1"/>
  <c r="J90" i="8" s="1"/>
  <c r="L90" i="8" s="1"/>
  <c r="M90" i="8" s="1"/>
  <c r="FG90" i="5"/>
  <c r="FH90" i="5" s="1"/>
  <c r="FI91" i="5"/>
  <c r="FE91" i="5" s="1" a="1"/>
  <c r="FE91" i="5" s="1"/>
  <c r="FC92" i="5"/>
  <c r="H86" i="5"/>
  <c r="N85" i="5"/>
  <c r="J85" i="5" s="1" a="1"/>
  <c r="J85" i="5" s="1"/>
  <c r="L85" i="5" s="1"/>
  <c r="M85" i="5" s="1"/>
  <c r="H78" i="6"/>
  <c r="E89" i="6"/>
  <c r="G88" i="6"/>
  <c r="L79" i="6"/>
  <c r="D97" i="30" l="1"/>
  <c r="I96" i="30"/>
  <c r="G92" i="16"/>
  <c r="H93" i="16"/>
  <c r="E93" i="16" s="1" a="1"/>
  <c r="E93" i="16" s="1"/>
  <c r="C94" i="16"/>
  <c r="AL81" i="9"/>
  <c r="AQ80" i="9"/>
  <c r="AY80" i="9"/>
  <c r="BG80" i="9"/>
  <c r="BO80" i="9"/>
  <c r="AR80" i="9"/>
  <c r="AZ80" i="9"/>
  <c r="BH80" i="9"/>
  <c r="BP80" i="9"/>
  <c r="AW80" i="9"/>
  <c r="BI80" i="9"/>
  <c r="AX80" i="9"/>
  <c r="BJ80" i="9"/>
  <c r="BA80" i="9"/>
  <c r="BK80" i="9"/>
  <c r="AP80" i="9"/>
  <c r="BB80" i="9"/>
  <c r="BL80" i="9"/>
  <c r="AT80" i="9"/>
  <c r="BN80" i="9"/>
  <c r="AU80" i="9"/>
  <c r="BQ80" i="9"/>
  <c r="AV80" i="9"/>
  <c r="BR80" i="9"/>
  <c r="BC80" i="9"/>
  <c r="BD80" i="9"/>
  <c r="BE80" i="9"/>
  <c r="BF80" i="9"/>
  <c r="BM80" i="9"/>
  <c r="AO80" i="9"/>
  <c r="AS80" i="9"/>
  <c r="H92" i="7"/>
  <c r="N91" i="7"/>
  <c r="J91" i="7" s="1" a="1"/>
  <c r="J91" i="7" s="1"/>
  <c r="L91" i="7" s="1"/>
  <c r="M91" i="7" s="1"/>
  <c r="AG96" i="9"/>
  <c r="AJ95" i="9"/>
  <c r="N91" i="8"/>
  <c r="J91" i="8" s="1" a="1"/>
  <c r="J91" i="8" s="1"/>
  <c r="L91" i="8" s="1"/>
  <c r="M91" i="8" s="1"/>
  <c r="H92" i="8"/>
  <c r="FI92" i="5"/>
  <c r="FE92" i="5" s="1" a="1"/>
  <c r="FE92" i="5" s="1"/>
  <c r="FC93" i="5"/>
  <c r="FG91" i="5"/>
  <c r="FH91" i="5" s="1"/>
  <c r="H87" i="5"/>
  <c r="N86" i="5"/>
  <c r="J86" i="5" s="1" a="1"/>
  <c r="J86" i="5" s="1"/>
  <c r="L86" i="5" s="1"/>
  <c r="M86" i="5" s="1"/>
  <c r="H79" i="6"/>
  <c r="E90" i="6"/>
  <c r="G89" i="6"/>
  <c r="L80" i="6"/>
  <c r="D98" i="30" l="1"/>
  <c r="I97" i="30"/>
  <c r="G93" i="16"/>
  <c r="H94" i="16"/>
  <c r="E94" i="16" s="1" a="1"/>
  <c r="E94" i="16" s="1"/>
  <c r="C95" i="16"/>
  <c r="AL82" i="9"/>
  <c r="AT81" i="9"/>
  <c r="BB81" i="9"/>
  <c r="BJ81" i="9"/>
  <c r="BR81" i="9"/>
  <c r="AU81" i="9"/>
  <c r="BC81" i="9"/>
  <c r="BK81" i="9"/>
  <c r="AP81" i="9"/>
  <c r="AZ81" i="9"/>
  <c r="BL81" i="9"/>
  <c r="AQ81" i="9"/>
  <c r="BA81" i="9"/>
  <c r="BM81" i="9"/>
  <c r="AR81" i="9"/>
  <c r="BD81" i="9"/>
  <c r="BN81" i="9"/>
  <c r="AS81" i="9"/>
  <c r="BE81" i="9"/>
  <c r="BO81" i="9"/>
  <c r="BG81" i="9"/>
  <c r="BH81" i="9"/>
  <c r="BI81" i="9"/>
  <c r="AV81" i="9"/>
  <c r="BP81" i="9"/>
  <c r="AW81" i="9"/>
  <c r="BQ81" i="9"/>
  <c r="AX81" i="9"/>
  <c r="AY81" i="9"/>
  <c r="BF81" i="9"/>
  <c r="AO81" i="9"/>
  <c r="H93" i="7"/>
  <c r="N92" i="7"/>
  <c r="J92" i="7" s="1" a="1"/>
  <c r="J92" i="7" s="1"/>
  <c r="L92" i="7" s="1"/>
  <c r="M92" i="7" s="1"/>
  <c r="AG97" i="9"/>
  <c r="AJ96" i="9"/>
  <c r="H93" i="8"/>
  <c r="N92" i="8"/>
  <c r="J92" i="8" s="1" a="1"/>
  <c r="J92" i="8" s="1"/>
  <c r="L92" i="8" s="1"/>
  <c r="M92" i="8" s="1"/>
  <c r="FI93" i="5"/>
  <c r="FE93" i="5" s="1" a="1"/>
  <c r="FE93" i="5" s="1"/>
  <c r="FC94" i="5"/>
  <c r="FG92" i="5"/>
  <c r="FH92" i="5" s="1"/>
  <c r="H88" i="5"/>
  <c r="N87" i="5"/>
  <c r="J87" i="5" s="1" a="1"/>
  <c r="J87" i="5" s="1"/>
  <c r="L87" i="5" s="1"/>
  <c r="M87" i="5" s="1"/>
  <c r="H80" i="6"/>
  <c r="E91" i="6"/>
  <c r="G90" i="6"/>
  <c r="L81" i="6"/>
  <c r="D99" i="30" l="1"/>
  <c r="I98" i="30"/>
  <c r="G94" i="16"/>
  <c r="H95" i="16"/>
  <c r="E95" i="16" s="1" a="1"/>
  <c r="E95" i="16" s="1"/>
  <c r="C96" i="16"/>
  <c r="AL83" i="9"/>
  <c r="AP82" i="9"/>
  <c r="AS82" i="9"/>
  <c r="BA82" i="9"/>
  <c r="BI82" i="9"/>
  <c r="BQ82" i="9"/>
  <c r="AT82" i="9"/>
  <c r="BB82" i="9"/>
  <c r="BJ82" i="9"/>
  <c r="BR82" i="9"/>
  <c r="AU82" i="9"/>
  <c r="BC82" i="9"/>
  <c r="BK82" i="9"/>
  <c r="AV82" i="9"/>
  <c r="BD82" i="9"/>
  <c r="BL82" i="9"/>
  <c r="AX82" i="9"/>
  <c r="BN82" i="9"/>
  <c r="AY82" i="9"/>
  <c r="BO82" i="9"/>
  <c r="AZ82" i="9"/>
  <c r="BP82" i="9"/>
  <c r="BE82" i="9"/>
  <c r="BF82" i="9"/>
  <c r="AQ82" i="9"/>
  <c r="BG82" i="9"/>
  <c r="AR82" i="9"/>
  <c r="BH82" i="9"/>
  <c r="AW82" i="9"/>
  <c r="BM82" i="9"/>
  <c r="AO82" i="9"/>
  <c r="H94" i="7"/>
  <c r="N93" i="7"/>
  <c r="J93" i="7" s="1" a="1"/>
  <c r="J93" i="7" s="1"/>
  <c r="L93" i="7" s="1"/>
  <c r="M93" i="7" s="1"/>
  <c r="AG98" i="9"/>
  <c r="AJ97" i="9"/>
  <c r="H94" i="8"/>
  <c r="N93" i="8"/>
  <c r="J93" i="8" s="1" a="1"/>
  <c r="J93" i="8" s="1"/>
  <c r="L93" i="8" s="1"/>
  <c r="M93" i="8" s="1"/>
  <c r="FI94" i="5"/>
  <c r="FE94" i="5" s="1" a="1"/>
  <c r="FE94" i="5" s="1"/>
  <c r="FC95" i="5"/>
  <c r="FG93" i="5"/>
  <c r="FH93" i="5" s="1"/>
  <c r="H89" i="5"/>
  <c r="N88" i="5"/>
  <c r="J88" i="5" s="1" a="1"/>
  <c r="J88" i="5" s="1"/>
  <c r="L88" i="5" s="1"/>
  <c r="M88" i="5" s="1"/>
  <c r="H81" i="6"/>
  <c r="E92" i="6"/>
  <c r="G91" i="6"/>
  <c r="L82" i="6"/>
  <c r="I99" i="30" l="1"/>
  <c r="D100" i="30"/>
  <c r="G95" i="16"/>
  <c r="H96" i="16"/>
  <c r="E96" i="16" s="1" a="1"/>
  <c r="E96" i="16" s="1"/>
  <c r="C97" i="16"/>
  <c r="AL84" i="9"/>
  <c r="AV83" i="9"/>
  <c r="BD83" i="9"/>
  <c r="BL83" i="9"/>
  <c r="AW83" i="9"/>
  <c r="BE83" i="9"/>
  <c r="BM83" i="9"/>
  <c r="AQ83" i="9"/>
  <c r="AY83" i="9"/>
  <c r="BG83" i="9"/>
  <c r="BO83" i="9"/>
  <c r="AX83" i="9"/>
  <c r="BJ83" i="9"/>
  <c r="AZ83" i="9"/>
  <c r="BK83" i="9"/>
  <c r="BA83" i="9"/>
  <c r="BN83" i="9"/>
  <c r="AP83" i="9"/>
  <c r="BB83" i="9"/>
  <c r="BP83" i="9"/>
  <c r="AR83" i="9"/>
  <c r="BC83" i="9"/>
  <c r="BQ83" i="9"/>
  <c r="AS83" i="9"/>
  <c r="BF83" i="9"/>
  <c r="BR83" i="9"/>
  <c r="AT83" i="9"/>
  <c r="BH83" i="9"/>
  <c r="AO83" i="9"/>
  <c r="AU83" i="9"/>
  <c r="BI83" i="9"/>
  <c r="H95" i="7"/>
  <c r="N94" i="7"/>
  <c r="J94" i="7" s="1" a="1"/>
  <c r="J94" i="7" s="1"/>
  <c r="L94" i="7" s="1"/>
  <c r="M94" i="7" s="1"/>
  <c r="AG99" i="9"/>
  <c r="AJ98" i="9"/>
  <c r="H95" i="8"/>
  <c r="N94" i="8"/>
  <c r="J94" i="8" s="1" a="1"/>
  <c r="J94" i="8" s="1"/>
  <c r="L94" i="8" s="1"/>
  <c r="M94" i="8" s="1"/>
  <c r="FI95" i="5"/>
  <c r="FE95" i="5" s="1" a="1"/>
  <c r="FE95" i="5" s="1"/>
  <c r="FC96" i="5"/>
  <c r="FG94" i="5"/>
  <c r="FH94" i="5" s="1"/>
  <c r="H90" i="5"/>
  <c r="N89" i="5"/>
  <c r="J89" i="5" s="1" a="1"/>
  <c r="J89" i="5" s="1"/>
  <c r="L89" i="5" s="1"/>
  <c r="M89" i="5" s="1"/>
  <c r="H82" i="6"/>
  <c r="E93" i="6"/>
  <c r="G92" i="6"/>
  <c r="L83" i="6"/>
  <c r="D101" i="30" l="1"/>
  <c r="I100" i="30"/>
  <c r="G96" i="16"/>
  <c r="H97" i="16"/>
  <c r="E97" i="16" s="1" a="1"/>
  <c r="E97" i="16" s="1"/>
  <c r="C98" i="16"/>
  <c r="AL85" i="9"/>
  <c r="AQ84" i="9"/>
  <c r="AY84" i="9"/>
  <c r="BG84" i="9"/>
  <c r="BO84" i="9"/>
  <c r="AR84" i="9"/>
  <c r="AZ84" i="9"/>
  <c r="BH84" i="9"/>
  <c r="BP84" i="9"/>
  <c r="AT84" i="9"/>
  <c r="BB84" i="9"/>
  <c r="BJ84" i="9"/>
  <c r="BR84" i="9"/>
  <c r="AU84" i="9"/>
  <c r="BF84" i="9"/>
  <c r="AV84" i="9"/>
  <c r="BI84" i="9"/>
  <c r="AW84" i="9"/>
  <c r="BK84" i="9"/>
  <c r="AX84" i="9"/>
  <c r="BL84" i="9"/>
  <c r="BA84" i="9"/>
  <c r="BM84" i="9"/>
  <c r="BC84" i="9"/>
  <c r="BN84" i="9"/>
  <c r="AP84" i="9"/>
  <c r="BD84" i="9"/>
  <c r="BQ84" i="9"/>
  <c r="AO84" i="9"/>
  <c r="AS84" i="9"/>
  <c r="BE84" i="9"/>
  <c r="H96" i="7"/>
  <c r="N95" i="7"/>
  <c r="J95" i="7" s="1" a="1"/>
  <c r="J95" i="7" s="1"/>
  <c r="L95" i="7" s="1"/>
  <c r="M95" i="7" s="1"/>
  <c r="AG100" i="9"/>
  <c r="AJ99" i="9"/>
  <c r="H96" i="8"/>
  <c r="N95" i="8"/>
  <c r="J95" i="8" s="1" a="1"/>
  <c r="J95" i="8" s="1"/>
  <c r="L95" i="8" s="1"/>
  <c r="M95" i="8" s="1"/>
  <c r="FI96" i="5"/>
  <c r="FE96" i="5" s="1" a="1"/>
  <c r="FE96" i="5" s="1"/>
  <c r="FC97" i="5"/>
  <c r="FG95" i="5"/>
  <c r="FH95" i="5" s="1"/>
  <c r="H91" i="5"/>
  <c r="N90" i="5"/>
  <c r="J90" i="5" s="1" a="1"/>
  <c r="J90" i="5" s="1"/>
  <c r="L90" i="5" s="1"/>
  <c r="M90" i="5" s="1"/>
  <c r="H83" i="6"/>
  <c r="E94" i="6"/>
  <c r="G93" i="6"/>
  <c r="L84" i="6"/>
  <c r="D102" i="30" l="1"/>
  <c r="I101" i="30"/>
  <c r="G97" i="16"/>
  <c r="H98" i="16"/>
  <c r="E98" i="16" s="1" a="1"/>
  <c r="E98" i="16" s="1"/>
  <c r="C99" i="16"/>
  <c r="AL86" i="9"/>
  <c r="AT85" i="9"/>
  <c r="BB85" i="9"/>
  <c r="BJ85" i="9"/>
  <c r="BR85" i="9"/>
  <c r="AU85" i="9"/>
  <c r="BC85" i="9"/>
  <c r="BK85" i="9"/>
  <c r="AW85" i="9"/>
  <c r="BE85" i="9"/>
  <c r="BM85" i="9"/>
  <c r="AQ85" i="9"/>
  <c r="BD85" i="9"/>
  <c r="BP85" i="9"/>
  <c r="AR85" i="9"/>
  <c r="BF85" i="9"/>
  <c r="BQ85" i="9"/>
  <c r="AS85" i="9"/>
  <c r="BG85" i="9"/>
  <c r="AV85" i="9"/>
  <c r="BH85" i="9"/>
  <c r="AX85" i="9"/>
  <c r="BI85" i="9"/>
  <c r="AY85" i="9"/>
  <c r="BL85" i="9"/>
  <c r="AZ85" i="9"/>
  <c r="BN85" i="9"/>
  <c r="BA85" i="9"/>
  <c r="BO85" i="9"/>
  <c r="AP85" i="9"/>
  <c r="AO85" i="9"/>
  <c r="H97" i="7"/>
  <c r="N96" i="7"/>
  <c r="J96" i="7" s="1" a="1"/>
  <c r="J96" i="7" s="1"/>
  <c r="L96" i="7" s="1"/>
  <c r="M96" i="7" s="1"/>
  <c r="AG101" i="9"/>
  <c r="AJ100" i="9"/>
  <c r="N96" i="8"/>
  <c r="J96" i="8" s="1" a="1"/>
  <c r="J96" i="8" s="1"/>
  <c r="L96" i="8" s="1"/>
  <c r="M96" i="8" s="1"/>
  <c r="H97" i="8"/>
  <c r="FI97" i="5"/>
  <c r="FE97" i="5" s="1" a="1"/>
  <c r="FE97" i="5" s="1"/>
  <c r="FC98" i="5"/>
  <c r="FG96" i="5"/>
  <c r="FH96" i="5" s="1"/>
  <c r="H92" i="5"/>
  <c r="N91" i="5"/>
  <c r="J91" i="5" s="1" a="1"/>
  <c r="J91" i="5" s="1"/>
  <c r="L91" i="5" s="1"/>
  <c r="M91" i="5" s="1"/>
  <c r="H84" i="6"/>
  <c r="E95" i="6"/>
  <c r="G94" i="6"/>
  <c r="L85" i="6"/>
  <c r="D103" i="30" l="1"/>
  <c r="I102" i="30"/>
  <c r="G98" i="16"/>
  <c r="H99" i="16"/>
  <c r="E99" i="16" s="1" a="1"/>
  <c r="E99" i="16" s="1"/>
  <c r="C100" i="16"/>
  <c r="AL87" i="9"/>
  <c r="AW86" i="9"/>
  <c r="BE86" i="9"/>
  <c r="BM86" i="9"/>
  <c r="AP86" i="9"/>
  <c r="AX86" i="9"/>
  <c r="BF86" i="9"/>
  <c r="BN86" i="9"/>
  <c r="AR86" i="9"/>
  <c r="AZ86" i="9"/>
  <c r="BH86" i="9"/>
  <c r="BP86" i="9"/>
  <c r="BA86" i="9"/>
  <c r="BL86" i="9"/>
  <c r="BB86" i="9"/>
  <c r="BO86" i="9"/>
  <c r="AQ86" i="9"/>
  <c r="BC86" i="9"/>
  <c r="BQ86" i="9"/>
  <c r="AS86" i="9"/>
  <c r="BD86" i="9"/>
  <c r="BR86" i="9"/>
  <c r="AT86" i="9"/>
  <c r="BG86" i="9"/>
  <c r="AU86" i="9"/>
  <c r="BI86" i="9"/>
  <c r="AV86" i="9"/>
  <c r="BJ86" i="9"/>
  <c r="BK86" i="9"/>
  <c r="AO86" i="9"/>
  <c r="AY86" i="9"/>
  <c r="H98" i="7"/>
  <c r="N97" i="7"/>
  <c r="J97" i="7" s="1" a="1"/>
  <c r="J97" i="7" s="1"/>
  <c r="L97" i="7" s="1"/>
  <c r="M97" i="7" s="1"/>
  <c r="AG102" i="9"/>
  <c r="AJ101" i="9"/>
  <c r="H98" i="8"/>
  <c r="N97" i="8"/>
  <c r="J97" i="8" s="1" a="1"/>
  <c r="J97" i="8" s="1"/>
  <c r="L97" i="8" s="1"/>
  <c r="M97" i="8" s="1"/>
  <c r="FI98" i="5"/>
  <c r="FE98" i="5" s="1" a="1"/>
  <c r="FE98" i="5" s="1"/>
  <c r="FC99" i="5"/>
  <c r="FG97" i="5"/>
  <c r="FH97" i="5" s="1"/>
  <c r="H93" i="5"/>
  <c r="N92" i="5"/>
  <c r="J92" i="5" s="1" a="1"/>
  <c r="J92" i="5" s="1"/>
  <c r="L92" i="5" s="1"/>
  <c r="M92" i="5" s="1"/>
  <c r="H85" i="6"/>
  <c r="E96" i="6"/>
  <c r="G95" i="6"/>
  <c r="L86" i="6"/>
  <c r="I103" i="30" l="1"/>
  <c r="D104" i="30"/>
  <c r="G99" i="16"/>
  <c r="H100" i="16"/>
  <c r="E100" i="16" s="1" a="1"/>
  <c r="E100" i="16" s="1"/>
  <c r="C101" i="16"/>
  <c r="AL88" i="9"/>
  <c r="AR87" i="9"/>
  <c r="AZ87" i="9"/>
  <c r="BH87" i="9"/>
  <c r="BP87" i="9"/>
  <c r="AS87" i="9"/>
  <c r="BA87" i="9"/>
  <c r="BI87" i="9"/>
  <c r="BQ87" i="9"/>
  <c r="AU87" i="9"/>
  <c r="BC87" i="9"/>
  <c r="BK87" i="9"/>
  <c r="AW87" i="9"/>
  <c r="BJ87" i="9"/>
  <c r="AX87" i="9"/>
  <c r="BL87" i="9"/>
  <c r="AY87" i="9"/>
  <c r="BM87" i="9"/>
  <c r="BB87" i="9"/>
  <c r="BN87" i="9"/>
  <c r="AP87" i="9"/>
  <c r="BD87" i="9"/>
  <c r="BO87" i="9"/>
  <c r="AQ87" i="9"/>
  <c r="BE87" i="9"/>
  <c r="BR87" i="9"/>
  <c r="AT87" i="9"/>
  <c r="BF87" i="9"/>
  <c r="AV87" i="9"/>
  <c r="AO87" i="9"/>
  <c r="BG87" i="9"/>
  <c r="H99" i="7"/>
  <c r="N98" i="7"/>
  <c r="J98" i="7" s="1" a="1"/>
  <c r="J98" i="7" s="1"/>
  <c r="L98" i="7" s="1"/>
  <c r="M98" i="7" s="1"/>
  <c r="AG103" i="9"/>
  <c r="AJ102" i="9"/>
  <c r="H99" i="8"/>
  <c r="N98" i="8"/>
  <c r="J98" i="8" s="1" a="1"/>
  <c r="J98" i="8" s="1"/>
  <c r="L98" i="8" s="1"/>
  <c r="M98" i="8" s="1"/>
  <c r="FI99" i="5"/>
  <c r="FE99" i="5" s="1" a="1"/>
  <c r="FE99" i="5" s="1"/>
  <c r="FC100" i="5"/>
  <c r="FG98" i="5"/>
  <c r="FH98" i="5" s="1"/>
  <c r="H94" i="5"/>
  <c r="N93" i="5"/>
  <c r="J93" i="5" s="1" a="1"/>
  <c r="J93" i="5" s="1"/>
  <c r="L93" i="5" s="1"/>
  <c r="M93" i="5" s="1"/>
  <c r="H86" i="6"/>
  <c r="E97" i="6"/>
  <c r="G96" i="6"/>
  <c r="L87" i="6"/>
  <c r="D105" i="30" l="1"/>
  <c r="I104" i="30"/>
  <c r="G100" i="16"/>
  <c r="H101" i="16"/>
  <c r="E101" i="16" s="1" a="1"/>
  <c r="E101" i="16" s="1"/>
  <c r="C102" i="16"/>
  <c r="AL89" i="9"/>
  <c r="AU88" i="9"/>
  <c r="BC88" i="9"/>
  <c r="BK88" i="9"/>
  <c r="AV88" i="9"/>
  <c r="BD88" i="9"/>
  <c r="BL88" i="9"/>
  <c r="AP88" i="9"/>
  <c r="AX88" i="9"/>
  <c r="BF88" i="9"/>
  <c r="BN88" i="9"/>
  <c r="AS88" i="9"/>
  <c r="BG88" i="9"/>
  <c r="BR88" i="9"/>
  <c r="AT88" i="9"/>
  <c r="BH88" i="9"/>
  <c r="AW88" i="9"/>
  <c r="BI88" i="9"/>
  <c r="AY88" i="9"/>
  <c r="BJ88" i="9"/>
  <c r="AZ88" i="9"/>
  <c r="BM88" i="9"/>
  <c r="BA88" i="9"/>
  <c r="BO88" i="9"/>
  <c r="AQ88" i="9"/>
  <c r="BB88" i="9"/>
  <c r="BP88" i="9"/>
  <c r="BQ88" i="9"/>
  <c r="BE88" i="9"/>
  <c r="AO88" i="9"/>
  <c r="AR88" i="9"/>
  <c r="H100" i="7"/>
  <c r="N99" i="7"/>
  <c r="J99" i="7" s="1" a="1"/>
  <c r="J99" i="7" s="1"/>
  <c r="L99" i="7" s="1"/>
  <c r="M99" i="7" s="1"/>
  <c r="AG104" i="9"/>
  <c r="AJ103" i="9"/>
  <c r="N99" i="8"/>
  <c r="J99" i="8" s="1" a="1"/>
  <c r="J99" i="8" s="1"/>
  <c r="L99" i="8" s="1"/>
  <c r="M99" i="8" s="1"/>
  <c r="H100" i="8"/>
  <c r="FI100" i="5"/>
  <c r="FE100" i="5" s="1" a="1"/>
  <c r="FE100" i="5" s="1"/>
  <c r="FC101" i="5"/>
  <c r="FG99" i="5"/>
  <c r="FH99" i="5" s="1"/>
  <c r="H95" i="5"/>
  <c r="N94" i="5"/>
  <c r="J94" i="5" s="1" a="1"/>
  <c r="J94" i="5" s="1"/>
  <c r="L94" i="5" s="1"/>
  <c r="M94" i="5" s="1"/>
  <c r="H87" i="6"/>
  <c r="E98" i="6"/>
  <c r="G97" i="6"/>
  <c r="L88" i="6"/>
  <c r="D106" i="30" l="1"/>
  <c r="I105" i="30"/>
  <c r="G101" i="16"/>
  <c r="H102" i="16"/>
  <c r="E102" i="16" s="1" a="1"/>
  <c r="E102" i="16" s="1"/>
  <c r="C103" i="16"/>
  <c r="AL90" i="9"/>
  <c r="AP89" i="9"/>
  <c r="AX89" i="9"/>
  <c r="BF89" i="9"/>
  <c r="BN89" i="9"/>
  <c r="AQ89" i="9"/>
  <c r="AY89" i="9"/>
  <c r="BG89" i="9"/>
  <c r="BO89" i="9"/>
  <c r="AS89" i="9"/>
  <c r="BA89" i="9"/>
  <c r="BI89" i="9"/>
  <c r="BQ89" i="9"/>
  <c r="BC89" i="9"/>
  <c r="BP89" i="9"/>
  <c r="AR89" i="9"/>
  <c r="BD89" i="9"/>
  <c r="BR89" i="9"/>
  <c r="AT89" i="9"/>
  <c r="BE89" i="9"/>
  <c r="AU89" i="9"/>
  <c r="BH89" i="9"/>
  <c r="AV89" i="9"/>
  <c r="BJ89" i="9"/>
  <c r="AW89" i="9"/>
  <c r="BK89" i="9"/>
  <c r="AZ89" i="9"/>
  <c r="BL89" i="9"/>
  <c r="BB89" i="9"/>
  <c r="BM89" i="9"/>
  <c r="AO89" i="9"/>
  <c r="H101" i="7"/>
  <c r="N100" i="7"/>
  <c r="J100" i="7" s="1" a="1"/>
  <c r="J100" i="7" s="1"/>
  <c r="L100" i="7" s="1"/>
  <c r="M100" i="7" s="1"/>
  <c r="AG105" i="9"/>
  <c r="AJ104" i="9"/>
  <c r="H101" i="8"/>
  <c r="N100" i="8"/>
  <c r="J100" i="8" s="1" a="1"/>
  <c r="J100" i="8" s="1"/>
  <c r="L100" i="8" s="1"/>
  <c r="M100" i="8" s="1"/>
  <c r="FI101" i="5"/>
  <c r="FE101" i="5" s="1" a="1"/>
  <c r="FE101" i="5" s="1"/>
  <c r="FC102" i="5"/>
  <c r="FG100" i="5"/>
  <c r="FH100" i="5" s="1"/>
  <c r="H96" i="5"/>
  <c r="N95" i="5"/>
  <c r="J95" i="5" s="1" a="1"/>
  <c r="J95" i="5" s="1"/>
  <c r="L95" i="5" s="1"/>
  <c r="M95" i="5" s="1"/>
  <c r="H88" i="6"/>
  <c r="E99" i="6"/>
  <c r="G98" i="6"/>
  <c r="L89" i="6"/>
  <c r="D107" i="30" l="1"/>
  <c r="I107" i="30" s="1"/>
  <c r="I106" i="30"/>
  <c r="G102" i="16"/>
  <c r="H103" i="16"/>
  <c r="E103" i="16" s="1" a="1"/>
  <c r="E103" i="16" s="1"/>
  <c r="C104" i="16"/>
  <c r="AL91" i="9"/>
  <c r="AS90" i="9"/>
  <c r="BA90" i="9"/>
  <c r="BI90" i="9"/>
  <c r="BQ90" i="9"/>
  <c r="AT90" i="9"/>
  <c r="BB90" i="9"/>
  <c r="BJ90" i="9"/>
  <c r="BR90" i="9"/>
  <c r="AV90" i="9"/>
  <c r="BD90" i="9"/>
  <c r="BL90" i="9"/>
  <c r="AY90" i="9"/>
  <c r="BM90" i="9"/>
  <c r="AZ90" i="9"/>
  <c r="BN90" i="9"/>
  <c r="AP90" i="9"/>
  <c r="BC90" i="9"/>
  <c r="BO90" i="9"/>
  <c r="AQ90" i="9"/>
  <c r="BE90" i="9"/>
  <c r="BP90" i="9"/>
  <c r="AR90" i="9"/>
  <c r="BF90" i="9"/>
  <c r="AU90" i="9"/>
  <c r="BG90" i="9"/>
  <c r="AW90" i="9"/>
  <c r="BH90" i="9"/>
  <c r="AX90" i="9"/>
  <c r="BK90" i="9"/>
  <c r="AO90" i="9"/>
  <c r="H102" i="7"/>
  <c r="N101" i="7"/>
  <c r="J101" i="7" s="1" a="1"/>
  <c r="J101" i="7" s="1"/>
  <c r="L101" i="7" s="1"/>
  <c r="M101" i="7" s="1"/>
  <c r="AG106" i="9"/>
  <c r="AJ105" i="9"/>
  <c r="H102" i="8"/>
  <c r="N101" i="8"/>
  <c r="J101" i="8" s="1" a="1"/>
  <c r="J101" i="8" s="1"/>
  <c r="L101" i="8" s="1"/>
  <c r="M101" i="8" s="1"/>
  <c r="FI102" i="5"/>
  <c r="FE102" i="5" s="1" a="1"/>
  <c r="FE102" i="5" s="1"/>
  <c r="FC103" i="5"/>
  <c r="FG101" i="5"/>
  <c r="FH101" i="5" s="1"/>
  <c r="H97" i="5"/>
  <c r="N96" i="5"/>
  <c r="J96" i="5" s="1" a="1"/>
  <c r="J96" i="5" s="1"/>
  <c r="L96" i="5" s="1"/>
  <c r="M96" i="5" s="1"/>
  <c r="H89" i="6"/>
  <c r="E100" i="6"/>
  <c r="G99" i="6"/>
  <c r="L90" i="6"/>
  <c r="G103" i="16" l="1"/>
  <c r="H104" i="16"/>
  <c r="E104" i="16" s="1" a="1"/>
  <c r="E104" i="16" s="1"/>
  <c r="C105" i="16"/>
  <c r="AL92" i="9"/>
  <c r="AV91" i="9"/>
  <c r="BD91" i="9"/>
  <c r="BL91" i="9"/>
  <c r="AW91" i="9"/>
  <c r="BE91" i="9"/>
  <c r="BM91" i="9"/>
  <c r="AQ91" i="9"/>
  <c r="AY91" i="9"/>
  <c r="BG91" i="9"/>
  <c r="BO91" i="9"/>
  <c r="AU91" i="9"/>
  <c r="BI91" i="9"/>
  <c r="AX91" i="9"/>
  <c r="BJ91" i="9"/>
  <c r="AZ91" i="9"/>
  <c r="BK91" i="9"/>
  <c r="BA91" i="9"/>
  <c r="BN91" i="9"/>
  <c r="AP91" i="9"/>
  <c r="BB91" i="9"/>
  <c r="BP91" i="9"/>
  <c r="AR91" i="9"/>
  <c r="BC91" i="9"/>
  <c r="BQ91" i="9"/>
  <c r="AS91" i="9"/>
  <c r="BF91" i="9"/>
  <c r="BR91" i="9"/>
  <c r="AO91" i="9"/>
  <c r="AT91" i="9"/>
  <c r="BH91" i="9"/>
  <c r="H103" i="7"/>
  <c r="N102" i="7"/>
  <c r="J102" i="7" s="1" a="1"/>
  <c r="J102" i="7" s="1"/>
  <c r="L102" i="7" s="1"/>
  <c r="M102" i="7" s="1"/>
  <c r="AG107" i="9"/>
  <c r="AJ106" i="9"/>
  <c r="N102" i="8"/>
  <c r="J102" i="8" s="1" a="1"/>
  <c r="J102" i="8" s="1"/>
  <c r="L102" i="8" s="1"/>
  <c r="M102" i="8" s="1"/>
  <c r="H103" i="8"/>
  <c r="FI103" i="5"/>
  <c r="FE103" i="5" s="1" a="1"/>
  <c r="FE103" i="5" s="1"/>
  <c r="FC104" i="5"/>
  <c r="FG102" i="5"/>
  <c r="FH102" i="5" s="1"/>
  <c r="H98" i="5"/>
  <c r="N97" i="5"/>
  <c r="J97" i="5" s="1" a="1"/>
  <c r="J97" i="5" s="1"/>
  <c r="L97" i="5" s="1"/>
  <c r="M97" i="5" s="1"/>
  <c r="H90" i="6"/>
  <c r="E101" i="6"/>
  <c r="G100" i="6"/>
  <c r="L91" i="6"/>
  <c r="G104" i="16" l="1"/>
  <c r="H105" i="16"/>
  <c r="E105" i="16" s="1" a="1"/>
  <c r="E105" i="16" s="1"/>
  <c r="C106" i="16"/>
  <c r="AL93" i="9"/>
  <c r="AQ92" i="9"/>
  <c r="AY92" i="9"/>
  <c r="BG92" i="9"/>
  <c r="BO92" i="9"/>
  <c r="AR92" i="9"/>
  <c r="AZ92" i="9"/>
  <c r="BH92" i="9"/>
  <c r="BP92" i="9"/>
  <c r="AT92" i="9"/>
  <c r="BB92" i="9"/>
  <c r="BJ92" i="9"/>
  <c r="BR92" i="9"/>
  <c r="AS92" i="9"/>
  <c r="BE92" i="9"/>
  <c r="AU92" i="9"/>
  <c r="BF92" i="9"/>
  <c r="AV92" i="9"/>
  <c r="BI92" i="9"/>
  <c r="AW92" i="9"/>
  <c r="BK92" i="9"/>
  <c r="AX92" i="9"/>
  <c r="BL92" i="9"/>
  <c r="BA92" i="9"/>
  <c r="BM92" i="9"/>
  <c r="BC92" i="9"/>
  <c r="BN92" i="9"/>
  <c r="BD92" i="9"/>
  <c r="BQ92" i="9"/>
  <c r="AO92" i="9"/>
  <c r="AP92" i="9"/>
  <c r="H104" i="7"/>
  <c r="N103" i="7"/>
  <c r="J103" i="7" s="1" a="1"/>
  <c r="J103" i="7" s="1"/>
  <c r="L103" i="7" s="1"/>
  <c r="M103" i="7" s="1"/>
  <c r="AG108" i="9"/>
  <c r="AJ107" i="9"/>
  <c r="H104" i="8"/>
  <c r="N103" i="8"/>
  <c r="J103" i="8" s="1" a="1"/>
  <c r="J103" i="8" s="1"/>
  <c r="L103" i="8" s="1"/>
  <c r="M103" i="8" s="1"/>
  <c r="FI104" i="5"/>
  <c r="FE104" i="5" s="1" a="1"/>
  <c r="FE104" i="5" s="1"/>
  <c r="FC105" i="5"/>
  <c r="FG103" i="5"/>
  <c r="FH103" i="5" s="1"/>
  <c r="H99" i="5"/>
  <c r="N98" i="5"/>
  <c r="J98" i="5" s="1" a="1"/>
  <c r="J98" i="5" s="1"/>
  <c r="L98" i="5" s="1"/>
  <c r="M98" i="5" s="1"/>
  <c r="H91" i="6"/>
  <c r="E102" i="6"/>
  <c r="G101" i="6"/>
  <c r="L92" i="6"/>
  <c r="G105" i="16" l="1"/>
  <c r="H106" i="16"/>
  <c r="E106" i="16" s="1" a="1"/>
  <c r="E106" i="16" s="1"/>
  <c r="C107" i="16"/>
  <c r="AL94" i="9"/>
  <c r="AT93" i="9"/>
  <c r="BB93" i="9"/>
  <c r="BJ93" i="9"/>
  <c r="BR93" i="9"/>
  <c r="AU93" i="9"/>
  <c r="BC93" i="9"/>
  <c r="BK93" i="9"/>
  <c r="AW93" i="9"/>
  <c r="BE93" i="9"/>
  <c r="BM93" i="9"/>
  <c r="AP93" i="9"/>
  <c r="BA93" i="9"/>
  <c r="BO93" i="9"/>
  <c r="AQ93" i="9"/>
  <c r="BD93" i="9"/>
  <c r="BP93" i="9"/>
  <c r="AR93" i="9"/>
  <c r="BF93" i="9"/>
  <c r="BQ93" i="9"/>
  <c r="AS93" i="9"/>
  <c r="BG93" i="9"/>
  <c r="AV93" i="9"/>
  <c r="BH93" i="9"/>
  <c r="AX93" i="9"/>
  <c r="BI93" i="9"/>
  <c r="AY93" i="9"/>
  <c r="BL93" i="9"/>
  <c r="BN93" i="9"/>
  <c r="AO93" i="9"/>
  <c r="AZ93" i="9"/>
  <c r="H105" i="7"/>
  <c r="N104" i="7"/>
  <c r="J104" i="7" s="1" a="1"/>
  <c r="J104" i="7" s="1"/>
  <c r="L104" i="7" s="1"/>
  <c r="M104" i="7" s="1"/>
  <c r="AG109" i="9"/>
  <c r="AJ108" i="9"/>
  <c r="N104" i="8"/>
  <c r="J104" i="8" s="1" a="1"/>
  <c r="J104" i="8" s="1"/>
  <c r="L104" i="8" s="1"/>
  <c r="M104" i="8" s="1"/>
  <c r="H105" i="8"/>
  <c r="FI105" i="5"/>
  <c r="FE105" i="5" s="1" a="1"/>
  <c r="FE105" i="5" s="1"/>
  <c r="FC106" i="5"/>
  <c r="FG104" i="5"/>
  <c r="FH104" i="5" s="1"/>
  <c r="H100" i="5"/>
  <c r="N99" i="5"/>
  <c r="J99" i="5" s="1" a="1"/>
  <c r="J99" i="5" s="1"/>
  <c r="L99" i="5" s="1"/>
  <c r="M99" i="5" s="1"/>
  <c r="H92" i="6"/>
  <c r="E103" i="6"/>
  <c r="G102" i="6"/>
  <c r="L93" i="6"/>
  <c r="G106" i="16" l="1"/>
  <c r="H107" i="16"/>
  <c r="E107" i="16" s="1" a="1"/>
  <c r="E107" i="16" s="1"/>
  <c r="C108" i="16"/>
  <c r="AL95" i="9"/>
  <c r="AW94" i="9"/>
  <c r="BE94" i="9"/>
  <c r="BM94" i="9"/>
  <c r="AP94" i="9"/>
  <c r="AX94" i="9"/>
  <c r="BF94" i="9"/>
  <c r="BN94" i="9"/>
  <c r="AR94" i="9"/>
  <c r="AZ94" i="9"/>
  <c r="BH94" i="9"/>
  <c r="BP94" i="9"/>
  <c r="AY94" i="9"/>
  <c r="BK94" i="9"/>
  <c r="BA94" i="9"/>
  <c r="BL94" i="9"/>
  <c r="BB94" i="9"/>
  <c r="BO94" i="9"/>
  <c r="AQ94" i="9"/>
  <c r="BC94" i="9"/>
  <c r="BQ94" i="9"/>
  <c r="AS94" i="9"/>
  <c r="BD94" i="9"/>
  <c r="BR94" i="9"/>
  <c r="AT94" i="9"/>
  <c r="BG94" i="9"/>
  <c r="AU94" i="9"/>
  <c r="BI94" i="9"/>
  <c r="AO94" i="9"/>
  <c r="AV94" i="9"/>
  <c r="BJ94" i="9"/>
  <c r="H106" i="7"/>
  <c r="N105" i="7"/>
  <c r="J105" i="7" s="1" a="1"/>
  <c r="J105" i="7" s="1"/>
  <c r="L105" i="7" s="1"/>
  <c r="M105" i="7" s="1"/>
  <c r="AG110" i="9"/>
  <c r="AJ109" i="9"/>
  <c r="N105" i="8"/>
  <c r="J105" i="8" s="1" a="1"/>
  <c r="J105" i="8" s="1"/>
  <c r="L105" i="8" s="1"/>
  <c r="M105" i="8" s="1"/>
  <c r="H106" i="8"/>
  <c r="FI106" i="5"/>
  <c r="FE106" i="5" s="1" a="1"/>
  <c r="FE106" i="5" s="1"/>
  <c r="FC107" i="5"/>
  <c r="FG105" i="5"/>
  <c r="FH105" i="5" s="1"/>
  <c r="H101" i="5"/>
  <c r="N100" i="5"/>
  <c r="J100" i="5" s="1" a="1"/>
  <c r="J100" i="5" s="1"/>
  <c r="L100" i="5" s="1"/>
  <c r="M100" i="5" s="1"/>
  <c r="H93" i="6"/>
  <c r="E104" i="6"/>
  <c r="G103" i="6"/>
  <c r="L94" i="6"/>
  <c r="G107" i="16" l="1"/>
  <c r="H108" i="16"/>
  <c r="E108" i="16" s="1" a="1"/>
  <c r="E108" i="16" s="1"/>
  <c r="C109" i="16"/>
  <c r="AL96" i="9"/>
  <c r="AR95" i="9"/>
  <c r="AZ95" i="9"/>
  <c r="BH95" i="9"/>
  <c r="BP95" i="9"/>
  <c r="AS95" i="9"/>
  <c r="BA95" i="9"/>
  <c r="BI95" i="9"/>
  <c r="AU95" i="9"/>
  <c r="BC95" i="9"/>
  <c r="BK95" i="9"/>
  <c r="AV95" i="9"/>
  <c r="BG95" i="9"/>
  <c r="AW95" i="9"/>
  <c r="BJ95" i="9"/>
  <c r="AX95" i="9"/>
  <c r="BL95" i="9"/>
  <c r="AY95" i="9"/>
  <c r="BM95" i="9"/>
  <c r="BB95" i="9"/>
  <c r="BN95" i="9"/>
  <c r="AP95" i="9"/>
  <c r="BD95" i="9"/>
  <c r="BO95" i="9"/>
  <c r="AQ95" i="9"/>
  <c r="BE95" i="9"/>
  <c r="BQ95" i="9"/>
  <c r="BR95" i="9"/>
  <c r="AO95" i="9"/>
  <c r="BF95" i="9"/>
  <c r="AT95" i="9"/>
  <c r="H107" i="7"/>
  <c r="N106" i="7"/>
  <c r="J106" i="7" s="1" a="1"/>
  <c r="J106" i="7" s="1"/>
  <c r="L106" i="7" s="1"/>
  <c r="M106" i="7" s="1"/>
  <c r="AG111" i="9"/>
  <c r="AJ110" i="9"/>
  <c r="H107" i="8"/>
  <c r="N106" i="8"/>
  <c r="J106" i="8" s="1" a="1"/>
  <c r="J106" i="8" s="1"/>
  <c r="L106" i="8" s="1"/>
  <c r="M106" i="8" s="1"/>
  <c r="FI107" i="5"/>
  <c r="FE107" i="5" s="1" a="1"/>
  <c r="FE107" i="5" s="1"/>
  <c r="FC108" i="5"/>
  <c r="FG106" i="5"/>
  <c r="FH106" i="5" s="1"/>
  <c r="H102" i="5"/>
  <c r="N101" i="5"/>
  <c r="J101" i="5" s="1" a="1"/>
  <c r="J101" i="5" s="1"/>
  <c r="L101" i="5" s="1"/>
  <c r="M101" i="5" s="1"/>
  <c r="H94" i="6"/>
  <c r="E105" i="6"/>
  <c r="G104" i="6"/>
  <c r="L95" i="6"/>
  <c r="G108" i="16" l="1"/>
  <c r="H109" i="16"/>
  <c r="E109" i="16" s="1" a="1"/>
  <c r="E109" i="16" s="1"/>
  <c r="AL97" i="9"/>
  <c r="AU96" i="9"/>
  <c r="BC96" i="9"/>
  <c r="BK96" i="9"/>
  <c r="AP96" i="9"/>
  <c r="AX96" i="9"/>
  <c r="BF96" i="9"/>
  <c r="BN96" i="9"/>
  <c r="AQ96" i="9"/>
  <c r="BA96" i="9"/>
  <c r="BL96" i="9"/>
  <c r="AR96" i="9"/>
  <c r="BB96" i="9"/>
  <c r="BM96" i="9"/>
  <c r="AS96" i="9"/>
  <c r="BD96" i="9"/>
  <c r="BO96" i="9"/>
  <c r="AT96" i="9"/>
  <c r="BE96" i="9"/>
  <c r="BP96" i="9"/>
  <c r="AV96" i="9"/>
  <c r="BG96" i="9"/>
  <c r="BQ96" i="9"/>
  <c r="AW96" i="9"/>
  <c r="BH96" i="9"/>
  <c r="BR96" i="9"/>
  <c r="AY96" i="9"/>
  <c r="BI96" i="9"/>
  <c r="AZ96" i="9"/>
  <c r="BJ96" i="9"/>
  <c r="AO96" i="9"/>
  <c r="H108" i="7"/>
  <c r="N107" i="7"/>
  <c r="J107" i="7" s="1" a="1"/>
  <c r="J107" i="7" s="1"/>
  <c r="L107" i="7" s="1"/>
  <c r="M107" i="7" s="1"/>
  <c r="AG112" i="9"/>
  <c r="AJ111" i="9"/>
  <c r="H108" i="8"/>
  <c r="N107" i="8"/>
  <c r="J107" i="8" s="1" a="1"/>
  <c r="J107" i="8" s="1"/>
  <c r="L107" i="8" s="1"/>
  <c r="M107" i="8" s="1"/>
  <c r="FI108" i="5"/>
  <c r="FE108" i="5" s="1" a="1"/>
  <c r="FE108" i="5" s="1"/>
  <c r="FC109" i="5"/>
  <c r="FG107" i="5"/>
  <c r="FH107" i="5" s="1"/>
  <c r="H103" i="5"/>
  <c r="N102" i="5"/>
  <c r="J102" i="5" s="1" a="1"/>
  <c r="J102" i="5" s="1"/>
  <c r="L102" i="5" s="1"/>
  <c r="M102" i="5" s="1"/>
  <c r="H95" i="6"/>
  <c r="E106" i="6"/>
  <c r="G105" i="6"/>
  <c r="L96" i="6"/>
  <c r="G109" i="16" l="1"/>
  <c r="AL98" i="9"/>
  <c r="AP97" i="9"/>
  <c r="AX97" i="9"/>
  <c r="BF97" i="9"/>
  <c r="BN97" i="9"/>
  <c r="AS97" i="9"/>
  <c r="BA97" i="9"/>
  <c r="BI97" i="9"/>
  <c r="BQ97" i="9"/>
  <c r="AT97" i="9"/>
  <c r="BD97" i="9"/>
  <c r="BO97" i="9"/>
  <c r="AU97" i="9"/>
  <c r="BE97" i="9"/>
  <c r="BP97" i="9"/>
  <c r="AV97" i="9"/>
  <c r="BG97" i="9"/>
  <c r="BR97" i="9"/>
  <c r="AW97" i="9"/>
  <c r="BH97" i="9"/>
  <c r="AY97" i="9"/>
  <c r="BJ97" i="9"/>
  <c r="AZ97" i="9"/>
  <c r="BK97" i="9"/>
  <c r="AQ97" i="9"/>
  <c r="BB97" i="9"/>
  <c r="BL97" i="9"/>
  <c r="AR97" i="9"/>
  <c r="BC97" i="9"/>
  <c r="BM97" i="9"/>
  <c r="AO97" i="9"/>
  <c r="H109" i="7"/>
  <c r="N108" i="7"/>
  <c r="J108" i="7" s="1" a="1"/>
  <c r="J108" i="7" s="1"/>
  <c r="L108" i="7" s="1"/>
  <c r="M108" i="7" s="1"/>
  <c r="AG113" i="9"/>
  <c r="AJ112" i="9"/>
  <c r="H109" i="8"/>
  <c r="N108" i="8"/>
  <c r="J108" i="8" s="1" a="1"/>
  <c r="J108" i="8" s="1"/>
  <c r="L108" i="8" s="1"/>
  <c r="M108" i="8" s="1"/>
  <c r="FI109" i="5"/>
  <c r="FE109" i="5" s="1" a="1"/>
  <c r="FE109" i="5" s="1"/>
  <c r="FC110" i="5"/>
  <c r="FG108" i="5"/>
  <c r="FH108" i="5" s="1"/>
  <c r="H104" i="5"/>
  <c r="N103" i="5"/>
  <c r="J103" i="5" s="1" a="1"/>
  <c r="J103" i="5" s="1"/>
  <c r="L103" i="5" s="1"/>
  <c r="M103" i="5" s="1"/>
  <c r="H96" i="6"/>
  <c r="E107" i="6"/>
  <c r="G106" i="6"/>
  <c r="L97" i="6"/>
  <c r="AL99" i="9" l="1"/>
  <c r="AS98" i="9"/>
  <c r="BA98" i="9"/>
  <c r="BI98" i="9"/>
  <c r="BQ98" i="9"/>
  <c r="AV98" i="9"/>
  <c r="BD98" i="9"/>
  <c r="BL98" i="9"/>
  <c r="AW98" i="9"/>
  <c r="BG98" i="9"/>
  <c r="BR98" i="9"/>
  <c r="AX98" i="9"/>
  <c r="BH98" i="9"/>
  <c r="AY98" i="9"/>
  <c r="BJ98" i="9"/>
  <c r="AP98" i="9"/>
  <c r="AZ98" i="9"/>
  <c r="BK98" i="9"/>
  <c r="AQ98" i="9"/>
  <c r="BB98" i="9"/>
  <c r="BM98" i="9"/>
  <c r="AR98" i="9"/>
  <c r="BC98" i="9"/>
  <c r="BN98" i="9"/>
  <c r="AT98" i="9"/>
  <c r="BE98" i="9"/>
  <c r="BO98" i="9"/>
  <c r="BP98" i="9"/>
  <c r="AU98" i="9"/>
  <c r="AO98" i="9"/>
  <c r="BF98" i="9"/>
  <c r="H110" i="7"/>
  <c r="N109" i="7"/>
  <c r="J109" i="7" s="1" a="1"/>
  <c r="J109" i="7" s="1"/>
  <c r="L109" i="7" s="1"/>
  <c r="M109" i="7" s="1"/>
  <c r="AG114" i="9"/>
  <c r="AJ113" i="9"/>
  <c r="H110" i="8"/>
  <c r="N109" i="8"/>
  <c r="J109" i="8" s="1" a="1"/>
  <c r="J109" i="8" s="1"/>
  <c r="L109" i="8" s="1"/>
  <c r="M109" i="8" s="1"/>
  <c r="FI110" i="5"/>
  <c r="FE110" i="5" s="1" a="1"/>
  <c r="FE110" i="5" s="1"/>
  <c r="FC111" i="5"/>
  <c r="FG109" i="5"/>
  <c r="FH109" i="5" s="1"/>
  <c r="H105" i="5"/>
  <c r="N104" i="5"/>
  <c r="J104" i="5" s="1" a="1"/>
  <c r="J104" i="5" s="1"/>
  <c r="L104" i="5" s="1"/>
  <c r="M104" i="5" s="1"/>
  <c r="H97" i="6"/>
  <c r="E108" i="6"/>
  <c r="G107" i="6"/>
  <c r="L98" i="6"/>
  <c r="AL100" i="9" l="1"/>
  <c r="AV99" i="9"/>
  <c r="BD99" i="9"/>
  <c r="BL99" i="9"/>
  <c r="AQ99" i="9"/>
  <c r="AY99" i="9"/>
  <c r="BG99" i="9"/>
  <c r="BO99" i="9"/>
  <c r="AZ99" i="9"/>
  <c r="BJ99" i="9"/>
  <c r="AP99" i="9"/>
  <c r="BA99" i="9"/>
  <c r="BK99" i="9"/>
  <c r="AR99" i="9"/>
  <c r="BB99" i="9"/>
  <c r="BM99" i="9"/>
  <c r="AS99" i="9"/>
  <c r="BC99" i="9"/>
  <c r="BN99" i="9"/>
  <c r="AT99" i="9"/>
  <c r="BE99" i="9"/>
  <c r="BP99" i="9"/>
  <c r="AU99" i="9"/>
  <c r="BF99" i="9"/>
  <c r="BQ99" i="9"/>
  <c r="AW99" i="9"/>
  <c r="BH99" i="9"/>
  <c r="BR99" i="9"/>
  <c r="AO99" i="9"/>
  <c r="AX99" i="9"/>
  <c r="BI99" i="9"/>
  <c r="H111" i="7"/>
  <c r="N110" i="7"/>
  <c r="J110" i="7" s="1" a="1"/>
  <c r="J110" i="7" s="1"/>
  <c r="L110" i="7" s="1"/>
  <c r="M110" i="7" s="1"/>
  <c r="AG115" i="9"/>
  <c r="AJ114" i="9"/>
  <c r="H111" i="8"/>
  <c r="N110" i="8"/>
  <c r="J110" i="8" s="1" a="1"/>
  <c r="J110" i="8" s="1"/>
  <c r="L110" i="8" s="1"/>
  <c r="M110" i="8" s="1"/>
  <c r="FI111" i="5"/>
  <c r="FE111" i="5" s="1" a="1"/>
  <c r="FE111" i="5" s="1"/>
  <c r="FC112" i="5"/>
  <c r="FG110" i="5"/>
  <c r="FH110" i="5" s="1"/>
  <c r="H106" i="5"/>
  <c r="N105" i="5"/>
  <c r="J105" i="5" s="1" a="1"/>
  <c r="J105" i="5" s="1"/>
  <c r="L105" i="5" s="1"/>
  <c r="M105" i="5" s="1"/>
  <c r="H98" i="6"/>
  <c r="E109" i="6"/>
  <c r="G108" i="6"/>
  <c r="L99" i="6"/>
  <c r="AL101" i="9" l="1"/>
  <c r="AQ100" i="9"/>
  <c r="AY100" i="9"/>
  <c r="BG100" i="9"/>
  <c r="BO100" i="9"/>
  <c r="AT100" i="9"/>
  <c r="BB100" i="9"/>
  <c r="BJ100" i="9"/>
  <c r="BR100" i="9"/>
  <c r="AR100" i="9"/>
  <c r="BC100" i="9"/>
  <c r="BM100" i="9"/>
  <c r="AS100" i="9"/>
  <c r="BD100" i="9"/>
  <c r="BN100" i="9"/>
  <c r="AU100" i="9"/>
  <c r="BE100" i="9"/>
  <c r="BP100" i="9"/>
  <c r="AV100" i="9"/>
  <c r="BF100" i="9"/>
  <c r="BQ100" i="9"/>
  <c r="AW100" i="9"/>
  <c r="BH100" i="9"/>
  <c r="AX100" i="9"/>
  <c r="BI100" i="9"/>
  <c r="AZ100" i="9"/>
  <c r="BK100" i="9"/>
  <c r="AO100" i="9"/>
  <c r="AP100" i="9"/>
  <c r="BA100" i="9"/>
  <c r="BL100" i="9"/>
  <c r="H112" i="7"/>
  <c r="N111" i="7"/>
  <c r="J111" i="7" s="1" a="1"/>
  <c r="J111" i="7" s="1"/>
  <c r="L111" i="7" s="1"/>
  <c r="M111" i="7" s="1"/>
  <c r="AG116" i="9"/>
  <c r="AJ115" i="9"/>
  <c r="N111" i="8"/>
  <c r="J111" i="8" s="1" a="1"/>
  <c r="J111" i="8" s="1"/>
  <c r="L111" i="8" s="1"/>
  <c r="M111" i="8" s="1"/>
  <c r="H112" i="8"/>
  <c r="FI112" i="5"/>
  <c r="FE112" i="5" s="1" a="1"/>
  <c r="FE112" i="5" s="1"/>
  <c r="FC113" i="5"/>
  <c r="FG111" i="5"/>
  <c r="FH111" i="5" s="1"/>
  <c r="H107" i="5"/>
  <c r="N106" i="5"/>
  <c r="J106" i="5" s="1" a="1"/>
  <c r="J106" i="5" s="1"/>
  <c r="L106" i="5" s="1"/>
  <c r="M106" i="5" s="1"/>
  <c r="H99" i="6"/>
  <c r="E110" i="6"/>
  <c r="G109" i="6"/>
  <c r="L100" i="6"/>
  <c r="AL102" i="9" l="1"/>
  <c r="AT101" i="9"/>
  <c r="BB101" i="9"/>
  <c r="BJ101" i="9"/>
  <c r="BR101" i="9"/>
  <c r="AW101" i="9"/>
  <c r="BE101" i="9"/>
  <c r="BM101" i="9"/>
  <c r="AU101" i="9"/>
  <c r="BF101" i="9"/>
  <c r="BP101" i="9"/>
  <c r="AV101" i="9"/>
  <c r="BG101" i="9"/>
  <c r="BQ101" i="9"/>
  <c r="AX101" i="9"/>
  <c r="BH101" i="9"/>
  <c r="AY101" i="9"/>
  <c r="BI101" i="9"/>
  <c r="AP101" i="9"/>
  <c r="AZ101" i="9"/>
  <c r="BK101" i="9"/>
  <c r="AQ101" i="9"/>
  <c r="BA101" i="9"/>
  <c r="BL101" i="9"/>
  <c r="AR101" i="9"/>
  <c r="BC101" i="9"/>
  <c r="BN101" i="9"/>
  <c r="BO101" i="9"/>
  <c r="BD101" i="9"/>
  <c r="AO101" i="9"/>
  <c r="AS101" i="9"/>
  <c r="H113" i="7"/>
  <c r="N112" i="7"/>
  <c r="J112" i="7" s="1" a="1"/>
  <c r="J112" i="7" s="1"/>
  <c r="L112" i="7" s="1"/>
  <c r="M112" i="7" s="1"/>
  <c r="AG117" i="9"/>
  <c r="AJ116" i="9"/>
  <c r="H113" i="8"/>
  <c r="N112" i="8"/>
  <c r="J112" i="8" s="1" a="1"/>
  <c r="J112" i="8" s="1"/>
  <c r="L112" i="8" s="1"/>
  <c r="M112" i="8" s="1"/>
  <c r="FI113" i="5"/>
  <c r="FE113" i="5" s="1" a="1"/>
  <c r="FE113" i="5" s="1"/>
  <c r="FC114" i="5"/>
  <c r="FG112" i="5"/>
  <c r="FH112" i="5" s="1"/>
  <c r="H108" i="5"/>
  <c r="N107" i="5"/>
  <c r="J107" i="5" s="1" a="1"/>
  <c r="J107" i="5" s="1"/>
  <c r="L107" i="5" s="1"/>
  <c r="M107" i="5" s="1"/>
  <c r="H100" i="6"/>
  <c r="E111" i="6"/>
  <c r="G110" i="6"/>
  <c r="L101" i="6"/>
  <c r="AL103" i="9" l="1"/>
  <c r="AW102" i="9"/>
  <c r="BE102" i="9"/>
  <c r="BM102" i="9"/>
  <c r="AR102" i="9"/>
  <c r="AZ102" i="9"/>
  <c r="BH102" i="9"/>
  <c r="BP102" i="9"/>
  <c r="AX102" i="9"/>
  <c r="BI102" i="9"/>
  <c r="AY102" i="9"/>
  <c r="BJ102" i="9"/>
  <c r="AP102" i="9"/>
  <c r="BA102" i="9"/>
  <c r="BK102" i="9"/>
  <c r="AQ102" i="9"/>
  <c r="BB102" i="9"/>
  <c r="BL102" i="9"/>
  <c r="AS102" i="9"/>
  <c r="BC102" i="9"/>
  <c r="BN102" i="9"/>
  <c r="AT102" i="9"/>
  <c r="BD102" i="9"/>
  <c r="BO102" i="9"/>
  <c r="AV102" i="9"/>
  <c r="AO102" i="9"/>
  <c r="BF102" i="9"/>
  <c r="AU102" i="9"/>
  <c r="BG102" i="9"/>
  <c r="BQ102" i="9"/>
  <c r="BR102" i="9"/>
  <c r="H114" i="7"/>
  <c r="N113" i="7"/>
  <c r="J113" i="7" s="1" a="1"/>
  <c r="J113" i="7" s="1"/>
  <c r="L113" i="7" s="1"/>
  <c r="M113" i="7" s="1"/>
  <c r="AG118" i="9"/>
  <c r="AJ117" i="9"/>
  <c r="N113" i="8"/>
  <c r="J113" i="8" s="1" a="1"/>
  <c r="J113" i="8" s="1"/>
  <c r="L113" i="8" s="1"/>
  <c r="M113" i="8" s="1"/>
  <c r="H114" i="8"/>
  <c r="FI114" i="5"/>
  <c r="FE114" i="5" s="1" a="1"/>
  <c r="FE114" i="5" s="1"/>
  <c r="FC115" i="5"/>
  <c r="FG113" i="5"/>
  <c r="FH113" i="5" s="1"/>
  <c r="H109" i="5"/>
  <c r="N108" i="5"/>
  <c r="J108" i="5" s="1" a="1"/>
  <c r="J108" i="5" s="1"/>
  <c r="L108" i="5" s="1"/>
  <c r="M108" i="5" s="1"/>
  <c r="H101" i="6"/>
  <c r="E112" i="6"/>
  <c r="G111" i="6"/>
  <c r="L102" i="6"/>
  <c r="AL104" i="9" l="1"/>
  <c r="AR103" i="9"/>
  <c r="AZ103" i="9"/>
  <c r="BH103" i="9"/>
  <c r="BP103" i="9"/>
  <c r="AU103" i="9"/>
  <c r="BC103" i="9"/>
  <c r="BK103" i="9"/>
  <c r="AP103" i="9"/>
  <c r="BA103" i="9"/>
  <c r="BL103" i="9"/>
  <c r="AQ103" i="9"/>
  <c r="BB103" i="9"/>
  <c r="BM103" i="9"/>
  <c r="AS103" i="9"/>
  <c r="BD103" i="9"/>
  <c r="BN103" i="9"/>
  <c r="AT103" i="9"/>
  <c r="BE103" i="9"/>
  <c r="BO103" i="9"/>
  <c r="AV103" i="9"/>
  <c r="BF103" i="9"/>
  <c r="BQ103" i="9"/>
  <c r="AW103" i="9"/>
  <c r="BG103" i="9"/>
  <c r="BR103" i="9"/>
  <c r="AX103" i="9"/>
  <c r="AY103" i="9"/>
  <c r="BJ103" i="9"/>
  <c r="AO103" i="9"/>
  <c r="BI103" i="9"/>
  <c r="H115" i="7"/>
  <c r="N114" i="7"/>
  <c r="J114" i="7" s="1" a="1"/>
  <c r="J114" i="7" s="1"/>
  <c r="L114" i="7" s="1"/>
  <c r="M114" i="7" s="1"/>
  <c r="AG119" i="9"/>
  <c r="AJ118" i="9"/>
  <c r="H115" i="8"/>
  <c r="N114" i="8"/>
  <c r="J114" i="8" s="1" a="1"/>
  <c r="J114" i="8" s="1"/>
  <c r="L114" i="8" s="1"/>
  <c r="M114" i="8" s="1"/>
  <c r="FI115" i="5"/>
  <c r="FE115" i="5" s="1" a="1"/>
  <c r="FE115" i="5" s="1"/>
  <c r="FC116" i="5"/>
  <c r="FG114" i="5"/>
  <c r="FH114" i="5" s="1"/>
  <c r="H110" i="5"/>
  <c r="N109" i="5"/>
  <c r="J109" i="5" s="1" a="1"/>
  <c r="J109" i="5" s="1"/>
  <c r="L109" i="5" s="1"/>
  <c r="M109" i="5" s="1"/>
  <c r="H102" i="6"/>
  <c r="E113" i="6"/>
  <c r="G112" i="6"/>
  <c r="L103" i="6"/>
  <c r="AL105" i="9" l="1"/>
  <c r="AU104" i="9"/>
  <c r="BC104" i="9"/>
  <c r="BK104" i="9"/>
  <c r="AP104" i="9"/>
  <c r="AX104" i="9"/>
  <c r="BF104" i="9"/>
  <c r="BN104" i="9"/>
  <c r="AS104" i="9"/>
  <c r="BD104" i="9"/>
  <c r="BO104" i="9"/>
  <c r="AT104" i="9"/>
  <c r="BE104" i="9"/>
  <c r="BP104" i="9"/>
  <c r="AV104" i="9"/>
  <c r="BG104" i="9"/>
  <c r="BQ104" i="9"/>
  <c r="AW104" i="9"/>
  <c r="BH104" i="9"/>
  <c r="BR104" i="9"/>
  <c r="AY104" i="9"/>
  <c r="BI104" i="9"/>
  <c r="AZ104" i="9"/>
  <c r="BJ104" i="9"/>
  <c r="BL104" i="9"/>
  <c r="BM104" i="9"/>
  <c r="AQ104" i="9"/>
  <c r="BB104" i="9"/>
  <c r="AR104" i="9"/>
  <c r="AO104" i="9"/>
  <c r="BA104" i="9"/>
  <c r="H116" i="7"/>
  <c r="N115" i="7"/>
  <c r="J115" i="7" s="1" a="1"/>
  <c r="J115" i="7" s="1"/>
  <c r="L115" i="7" s="1"/>
  <c r="M115" i="7" s="1"/>
  <c r="AG120" i="9"/>
  <c r="AJ119" i="9"/>
  <c r="H116" i="8"/>
  <c r="N115" i="8"/>
  <c r="J115" i="8" s="1" a="1"/>
  <c r="J115" i="8" s="1"/>
  <c r="L115" i="8" s="1"/>
  <c r="M115" i="8" s="1"/>
  <c r="FI116" i="5"/>
  <c r="FE116" i="5" s="1" a="1"/>
  <c r="FE116" i="5" s="1"/>
  <c r="FC117" i="5"/>
  <c r="FG115" i="5"/>
  <c r="FH115" i="5" s="1"/>
  <c r="H111" i="5"/>
  <c r="N110" i="5"/>
  <c r="J110" i="5" s="1" a="1"/>
  <c r="J110" i="5" s="1"/>
  <c r="L110" i="5" s="1"/>
  <c r="M110" i="5" s="1"/>
  <c r="H103" i="6"/>
  <c r="E114" i="6"/>
  <c r="G113" i="6"/>
  <c r="L104" i="6"/>
  <c r="AL106" i="9" l="1"/>
  <c r="AP105" i="9"/>
  <c r="AX105" i="9"/>
  <c r="BF105" i="9"/>
  <c r="BN105" i="9"/>
  <c r="AS105" i="9"/>
  <c r="BA105" i="9"/>
  <c r="BI105" i="9"/>
  <c r="BQ105" i="9"/>
  <c r="AV105" i="9"/>
  <c r="BG105" i="9"/>
  <c r="BR105" i="9"/>
  <c r="AW105" i="9"/>
  <c r="BH105" i="9"/>
  <c r="AY105" i="9"/>
  <c r="BJ105" i="9"/>
  <c r="AZ105" i="9"/>
  <c r="BK105" i="9"/>
  <c r="AQ105" i="9"/>
  <c r="BB105" i="9"/>
  <c r="BL105" i="9"/>
  <c r="AR105" i="9"/>
  <c r="BC105" i="9"/>
  <c r="BM105" i="9"/>
  <c r="AU105" i="9"/>
  <c r="BD105" i="9"/>
  <c r="AT105" i="9"/>
  <c r="BE105" i="9"/>
  <c r="BO105" i="9"/>
  <c r="BP105" i="9"/>
  <c r="AO105" i="9"/>
  <c r="H117" i="7"/>
  <c r="N116" i="7"/>
  <c r="J116" i="7" s="1" a="1"/>
  <c r="J116" i="7" s="1"/>
  <c r="L116" i="7" s="1"/>
  <c r="M116" i="7" s="1"/>
  <c r="AG121" i="9"/>
  <c r="AJ120" i="9"/>
  <c r="H117" i="8"/>
  <c r="N116" i="8"/>
  <c r="J116" i="8" s="1" a="1"/>
  <c r="J116" i="8" s="1"/>
  <c r="L116" i="8" s="1"/>
  <c r="M116" i="8" s="1"/>
  <c r="FI117" i="5"/>
  <c r="FE117" i="5" s="1" a="1"/>
  <c r="FE117" i="5" s="1"/>
  <c r="FC118" i="5"/>
  <c r="FG116" i="5"/>
  <c r="FH116" i="5" s="1"/>
  <c r="H112" i="5"/>
  <c r="N111" i="5"/>
  <c r="J111" i="5" s="1" a="1"/>
  <c r="J111" i="5" s="1"/>
  <c r="L111" i="5" s="1"/>
  <c r="M111" i="5" s="1"/>
  <c r="E115" i="6"/>
  <c r="G114" i="6"/>
  <c r="L105" i="6"/>
  <c r="H104" i="6"/>
  <c r="AL107" i="9" l="1"/>
  <c r="AS106" i="9"/>
  <c r="BA106" i="9"/>
  <c r="BI106" i="9"/>
  <c r="AV106" i="9"/>
  <c r="BD106" i="9"/>
  <c r="BL106" i="9"/>
  <c r="AY106" i="9"/>
  <c r="BJ106" i="9"/>
  <c r="AP106" i="9"/>
  <c r="AZ106" i="9"/>
  <c r="BK106" i="9"/>
  <c r="AQ106" i="9"/>
  <c r="BB106" i="9"/>
  <c r="BM106" i="9"/>
  <c r="AR106" i="9"/>
  <c r="BC106" i="9"/>
  <c r="BN106" i="9"/>
  <c r="AT106" i="9"/>
  <c r="BE106" i="9"/>
  <c r="BO106" i="9"/>
  <c r="AU106" i="9"/>
  <c r="BF106" i="9"/>
  <c r="BP106" i="9"/>
  <c r="AW106" i="9"/>
  <c r="AX106" i="9"/>
  <c r="BH106" i="9"/>
  <c r="BQ106" i="9"/>
  <c r="BG106" i="9"/>
  <c r="BR106" i="9"/>
  <c r="AO106" i="9"/>
  <c r="H118" i="7"/>
  <c r="N117" i="7"/>
  <c r="J117" i="7" s="1" a="1"/>
  <c r="J117" i="7" s="1"/>
  <c r="L117" i="7" s="1"/>
  <c r="M117" i="7" s="1"/>
  <c r="AG122" i="9"/>
  <c r="AJ121" i="9"/>
  <c r="N117" i="8"/>
  <c r="J117" i="8" s="1" a="1"/>
  <c r="J117" i="8" s="1"/>
  <c r="L117" i="8" s="1"/>
  <c r="M117" i="8" s="1"/>
  <c r="H118" i="8"/>
  <c r="FI118" i="5"/>
  <c r="FE118" i="5" s="1" a="1"/>
  <c r="FE118" i="5" s="1"/>
  <c r="FC119" i="5"/>
  <c r="FG117" i="5"/>
  <c r="FH117" i="5" s="1"/>
  <c r="H113" i="5"/>
  <c r="N112" i="5"/>
  <c r="J112" i="5" s="1" a="1"/>
  <c r="J112" i="5" s="1"/>
  <c r="L112" i="5" s="1"/>
  <c r="M112" i="5" s="1"/>
  <c r="H105" i="6"/>
  <c r="E116" i="6"/>
  <c r="G115" i="6"/>
  <c r="L106" i="6"/>
  <c r="AL108" i="9" l="1"/>
  <c r="AQ107" i="9"/>
  <c r="AY107" i="9"/>
  <c r="BG107" i="9"/>
  <c r="BO107" i="9"/>
  <c r="AP107" i="9"/>
  <c r="AZ107" i="9"/>
  <c r="BI107" i="9"/>
  <c r="BR107" i="9"/>
  <c r="AR107" i="9"/>
  <c r="BA107" i="9"/>
  <c r="BJ107" i="9"/>
  <c r="AS107" i="9"/>
  <c r="BB107" i="9"/>
  <c r="BK107" i="9"/>
  <c r="AT107" i="9"/>
  <c r="BC107" i="9"/>
  <c r="BL107" i="9"/>
  <c r="AU107" i="9"/>
  <c r="BD107" i="9"/>
  <c r="BM107" i="9"/>
  <c r="AV107" i="9"/>
  <c r="BE107" i="9"/>
  <c r="BN107" i="9"/>
  <c r="BF107" i="9"/>
  <c r="AO107" i="9"/>
  <c r="BH107" i="9"/>
  <c r="BQ107" i="9"/>
  <c r="AX107" i="9"/>
  <c r="BP107" i="9"/>
  <c r="AW107" i="9"/>
  <c r="H119" i="7"/>
  <c r="N118" i="7"/>
  <c r="J118" i="7" s="1" a="1"/>
  <c r="J118" i="7" s="1"/>
  <c r="L118" i="7" s="1"/>
  <c r="M118" i="7" s="1"/>
  <c r="AG123" i="9"/>
  <c r="AJ122" i="9"/>
  <c r="H119" i="8"/>
  <c r="N118" i="8"/>
  <c r="J118" i="8" s="1" a="1"/>
  <c r="J118" i="8" s="1"/>
  <c r="L118" i="8" s="1"/>
  <c r="M118" i="8" s="1"/>
  <c r="FI119" i="5"/>
  <c r="FE119" i="5" s="1" a="1"/>
  <c r="FE119" i="5" s="1"/>
  <c r="FC120" i="5"/>
  <c r="FG118" i="5"/>
  <c r="FH118" i="5" s="1"/>
  <c r="H114" i="5"/>
  <c r="N113" i="5"/>
  <c r="J113" i="5" s="1" a="1"/>
  <c r="J113" i="5" s="1"/>
  <c r="L113" i="5" s="1"/>
  <c r="M113" i="5" s="1"/>
  <c r="E117" i="6"/>
  <c r="G116" i="6"/>
  <c r="L107" i="6"/>
  <c r="H106" i="6"/>
  <c r="AL109" i="9" l="1"/>
  <c r="AT108" i="9"/>
  <c r="BB108" i="9"/>
  <c r="BJ108" i="9"/>
  <c r="BR108" i="9"/>
  <c r="AX108" i="9"/>
  <c r="BG108" i="9"/>
  <c r="BP108" i="9"/>
  <c r="AP108" i="9"/>
  <c r="AY108" i="9"/>
  <c r="BH108" i="9"/>
  <c r="BQ108" i="9"/>
  <c r="AQ108" i="9"/>
  <c r="AZ108" i="9"/>
  <c r="BI108" i="9"/>
  <c r="AR108" i="9"/>
  <c r="BA108" i="9"/>
  <c r="BK108" i="9"/>
  <c r="AS108" i="9"/>
  <c r="BC108" i="9"/>
  <c r="AU108" i="9"/>
  <c r="BD108" i="9"/>
  <c r="BM108" i="9"/>
  <c r="BL108" i="9"/>
  <c r="BN108" i="9"/>
  <c r="AO108" i="9"/>
  <c r="AV108" i="9"/>
  <c r="AW108" i="9"/>
  <c r="BE108" i="9"/>
  <c r="BF108" i="9"/>
  <c r="BO108" i="9"/>
  <c r="H120" i="7"/>
  <c r="N119" i="7"/>
  <c r="J119" i="7" s="1" a="1"/>
  <c r="J119" i="7" s="1"/>
  <c r="L119" i="7" s="1"/>
  <c r="M119" i="7" s="1"/>
  <c r="AG124" i="9"/>
  <c r="AJ123" i="9"/>
  <c r="H120" i="8"/>
  <c r="N119" i="8"/>
  <c r="J119" i="8" s="1" a="1"/>
  <c r="J119" i="8" s="1"/>
  <c r="L119" i="8" s="1"/>
  <c r="M119" i="8" s="1"/>
  <c r="FI120" i="5"/>
  <c r="FE120" i="5" s="1" a="1"/>
  <c r="FE120" i="5" s="1"/>
  <c r="FC121" i="5"/>
  <c r="FG119" i="5"/>
  <c r="FH119" i="5" s="1"/>
  <c r="H115" i="5"/>
  <c r="N114" i="5"/>
  <c r="J114" i="5" s="1" a="1"/>
  <c r="J114" i="5" s="1"/>
  <c r="L114" i="5" s="1"/>
  <c r="M114" i="5" s="1"/>
  <c r="H107" i="6"/>
  <c r="E118" i="6"/>
  <c r="G117" i="6"/>
  <c r="L108" i="6"/>
  <c r="AL110" i="9" l="1"/>
  <c r="AW109" i="9"/>
  <c r="BE109" i="9"/>
  <c r="BM109" i="9"/>
  <c r="AV109" i="9"/>
  <c r="BF109" i="9"/>
  <c r="BO109" i="9"/>
  <c r="AX109" i="9"/>
  <c r="BG109" i="9"/>
  <c r="BP109" i="9"/>
  <c r="AP109" i="9"/>
  <c r="AY109" i="9"/>
  <c r="BH109" i="9"/>
  <c r="BQ109" i="9"/>
  <c r="AQ109" i="9"/>
  <c r="AZ109" i="9"/>
  <c r="BI109" i="9"/>
  <c r="BR109" i="9"/>
  <c r="AS109" i="9"/>
  <c r="BB109" i="9"/>
  <c r="BK109" i="9"/>
  <c r="BD109" i="9"/>
  <c r="BJ109" i="9"/>
  <c r="AR109" i="9"/>
  <c r="BN109" i="9"/>
  <c r="AT109" i="9"/>
  <c r="BC109" i="9"/>
  <c r="AO109" i="9"/>
  <c r="BL109" i="9"/>
  <c r="AU109" i="9"/>
  <c r="BA109" i="9"/>
  <c r="H121" i="7"/>
  <c r="N120" i="7"/>
  <c r="J120" i="7" s="1" a="1"/>
  <c r="J120" i="7" s="1"/>
  <c r="L120" i="7" s="1"/>
  <c r="M120" i="7" s="1"/>
  <c r="AG125" i="9"/>
  <c r="AJ124" i="9"/>
  <c r="H121" i="8"/>
  <c r="N120" i="8"/>
  <c r="J120" i="8" s="1" a="1"/>
  <c r="J120" i="8" s="1"/>
  <c r="L120" i="8" s="1"/>
  <c r="M120" i="8" s="1"/>
  <c r="FI121" i="5"/>
  <c r="FE121" i="5" s="1" a="1"/>
  <c r="FE121" i="5" s="1"/>
  <c r="FC122" i="5"/>
  <c r="FG120" i="5"/>
  <c r="FH120" i="5" s="1"/>
  <c r="H116" i="5"/>
  <c r="N115" i="5"/>
  <c r="J115" i="5" s="1" a="1"/>
  <c r="J115" i="5" s="1"/>
  <c r="L115" i="5" s="1"/>
  <c r="M115" i="5" s="1"/>
  <c r="H108" i="6"/>
  <c r="E119" i="6"/>
  <c r="G118" i="6"/>
  <c r="L109" i="6"/>
  <c r="AL111" i="9" l="1"/>
  <c r="AR110" i="9"/>
  <c r="AZ110" i="9"/>
  <c r="BH110" i="9"/>
  <c r="BP110" i="9"/>
  <c r="AU110" i="9"/>
  <c r="BD110" i="9"/>
  <c r="BM110" i="9"/>
  <c r="AV110" i="9"/>
  <c r="BE110" i="9"/>
  <c r="BN110" i="9"/>
  <c r="AW110" i="9"/>
  <c r="BF110" i="9"/>
  <c r="BO110" i="9"/>
  <c r="AX110" i="9"/>
  <c r="BG110" i="9"/>
  <c r="BQ110" i="9"/>
  <c r="AQ110" i="9"/>
  <c r="BA110" i="9"/>
  <c r="BJ110" i="9"/>
  <c r="BB110" i="9"/>
  <c r="BC110" i="9"/>
  <c r="BK110" i="9"/>
  <c r="AO110" i="9"/>
  <c r="AP110" i="9"/>
  <c r="BL110" i="9"/>
  <c r="BR110" i="9"/>
  <c r="AS110" i="9"/>
  <c r="AT110" i="9"/>
  <c r="AY110" i="9"/>
  <c r="BI110" i="9"/>
  <c r="H122" i="7"/>
  <c r="N121" i="7"/>
  <c r="J121" i="7" s="1" a="1"/>
  <c r="J121" i="7" s="1"/>
  <c r="L121" i="7" s="1"/>
  <c r="M121" i="7" s="1"/>
  <c r="AG126" i="9"/>
  <c r="AJ125" i="9"/>
  <c r="H122" i="8"/>
  <c r="N121" i="8"/>
  <c r="J121" i="8" s="1" a="1"/>
  <c r="J121" i="8" s="1"/>
  <c r="L121" i="8" s="1"/>
  <c r="M121" i="8" s="1"/>
  <c r="FI122" i="5"/>
  <c r="FE122" i="5" s="1" a="1"/>
  <c r="FE122" i="5" s="1"/>
  <c r="FC123" i="5"/>
  <c r="FG121" i="5"/>
  <c r="FH121" i="5" s="1"/>
  <c r="H117" i="5"/>
  <c r="N116" i="5"/>
  <c r="J116" i="5" s="1" a="1"/>
  <c r="J116" i="5" s="1"/>
  <c r="L116" i="5" s="1"/>
  <c r="M116" i="5" s="1"/>
  <c r="E120" i="6"/>
  <c r="G119" i="6"/>
  <c r="L110" i="6"/>
  <c r="H109" i="6"/>
  <c r="AL112" i="9" l="1"/>
  <c r="AU111" i="9"/>
  <c r="BC111" i="9"/>
  <c r="BK111" i="9"/>
  <c r="AS111" i="9"/>
  <c r="BB111" i="9"/>
  <c r="BL111" i="9"/>
  <c r="AT111" i="9"/>
  <c r="BD111" i="9"/>
  <c r="BM111" i="9"/>
  <c r="AV111" i="9"/>
  <c r="BE111" i="9"/>
  <c r="BN111" i="9"/>
  <c r="AW111" i="9"/>
  <c r="BF111" i="9"/>
  <c r="BO111" i="9"/>
  <c r="AP111" i="9"/>
  <c r="AY111" i="9"/>
  <c r="BH111" i="9"/>
  <c r="BQ111" i="9"/>
  <c r="AX111" i="9"/>
  <c r="AZ111" i="9"/>
  <c r="BG111" i="9"/>
  <c r="BI111" i="9"/>
  <c r="AO111" i="9"/>
  <c r="AR111" i="9"/>
  <c r="BA111" i="9"/>
  <c r="BJ111" i="9"/>
  <c r="BP111" i="9"/>
  <c r="BR111" i="9"/>
  <c r="AQ111" i="9"/>
  <c r="H123" i="7"/>
  <c r="N122" i="7"/>
  <c r="J122" i="7" s="1" a="1"/>
  <c r="J122" i="7" s="1"/>
  <c r="L122" i="7" s="1"/>
  <c r="M122" i="7" s="1"/>
  <c r="AG127" i="9"/>
  <c r="AJ126" i="9"/>
  <c r="H123" i="8"/>
  <c r="N122" i="8"/>
  <c r="J122" i="8" s="1" a="1"/>
  <c r="J122" i="8" s="1"/>
  <c r="L122" i="8" s="1"/>
  <c r="M122" i="8" s="1"/>
  <c r="FI123" i="5"/>
  <c r="FE123" i="5" s="1" a="1"/>
  <c r="FE123" i="5" s="1"/>
  <c r="FC124" i="5"/>
  <c r="FG122" i="5"/>
  <c r="FH122" i="5" s="1"/>
  <c r="H118" i="5"/>
  <c r="N117" i="5"/>
  <c r="J117" i="5" s="1" a="1"/>
  <c r="J117" i="5" s="1"/>
  <c r="L117" i="5" s="1"/>
  <c r="M117" i="5" s="1"/>
  <c r="H110" i="6"/>
  <c r="E121" i="6"/>
  <c r="G120" i="6"/>
  <c r="L111" i="6"/>
  <c r="AL113" i="9" l="1"/>
  <c r="AP112" i="9"/>
  <c r="AX112" i="9"/>
  <c r="BF112" i="9"/>
  <c r="AR112" i="9"/>
  <c r="BA112" i="9"/>
  <c r="BJ112" i="9"/>
  <c r="BR112" i="9"/>
  <c r="AS112" i="9"/>
  <c r="BB112" i="9"/>
  <c r="BK112" i="9"/>
  <c r="AT112" i="9"/>
  <c r="BC112" i="9"/>
  <c r="BL112" i="9"/>
  <c r="AU112" i="9"/>
  <c r="BD112" i="9"/>
  <c r="BM112" i="9"/>
  <c r="AW112" i="9"/>
  <c r="BG112" i="9"/>
  <c r="BO112" i="9"/>
  <c r="AQ112" i="9"/>
  <c r="BP112" i="9"/>
  <c r="AV112" i="9"/>
  <c r="BQ112" i="9"/>
  <c r="AZ112" i="9"/>
  <c r="BE112" i="9"/>
  <c r="BN112" i="9"/>
  <c r="AO112" i="9"/>
  <c r="AY112" i="9"/>
  <c r="BH112" i="9"/>
  <c r="BI112" i="9"/>
  <c r="H124" i="7"/>
  <c r="N123" i="7"/>
  <c r="J123" i="7" s="1" a="1"/>
  <c r="J123" i="7" s="1"/>
  <c r="L123" i="7" s="1"/>
  <c r="M123" i="7" s="1"/>
  <c r="AG128" i="9"/>
  <c r="AJ127" i="9"/>
  <c r="H124" i="8"/>
  <c r="N123" i="8"/>
  <c r="J123" i="8" s="1" a="1"/>
  <c r="J123" i="8" s="1"/>
  <c r="L123" i="8" s="1"/>
  <c r="M123" i="8" s="1"/>
  <c r="FI124" i="5"/>
  <c r="FE124" i="5" s="1" a="1"/>
  <c r="FE124" i="5" s="1"/>
  <c r="FC125" i="5"/>
  <c r="FG123" i="5"/>
  <c r="FH123" i="5" s="1"/>
  <c r="H119" i="5"/>
  <c r="N118" i="5"/>
  <c r="J118" i="5" s="1" a="1"/>
  <c r="J118" i="5" s="1"/>
  <c r="L118" i="5" s="1"/>
  <c r="M118" i="5" s="1"/>
  <c r="H111" i="6"/>
  <c r="E122" i="6"/>
  <c r="G121" i="6"/>
  <c r="L112" i="6"/>
  <c r="AL114" i="9" l="1"/>
  <c r="AW113" i="9"/>
  <c r="BE113" i="9"/>
  <c r="BM113" i="9"/>
  <c r="AP113" i="9"/>
  <c r="AX113" i="9"/>
  <c r="BF113" i="9"/>
  <c r="BN113" i="9"/>
  <c r="AQ113" i="9"/>
  <c r="AY113" i="9"/>
  <c r="BG113" i="9"/>
  <c r="BO113" i="9"/>
  <c r="AR113" i="9"/>
  <c r="AZ113" i="9"/>
  <c r="BH113" i="9"/>
  <c r="BP113" i="9"/>
  <c r="AT113" i="9"/>
  <c r="BB113" i="9"/>
  <c r="BJ113" i="9"/>
  <c r="BR113" i="9"/>
  <c r="BI113" i="9"/>
  <c r="BK113" i="9"/>
  <c r="AU113" i="9"/>
  <c r="BQ113" i="9"/>
  <c r="AV113" i="9"/>
  <c r="AS113" i="9"/>
  <c r="BA113" i="9"/>
  <c r="AO113" i="9"/>
  <c r="BC113" i="9"/>
  <c r="BD113" i="9"/>
  <c r="BL113" i="9"/>
  <c r="H125" i="7"/>
  <c r="N124" i="7"/>
  <c r="J124" i="7" s="1" a="1"/>
  <c r="J124" i="7" s="1"/>
  <c r="L124" i="7" s="1"/>
  <c r="M124" i="7" s="1"/>
  <c r="AG129" i="9"/>
  <c r="AJ128" i="9"/>
  <c r="N124" i="8"/>
  <c r="J124" i="8" s="1" a="1"/>
  <c r="J124" i="8" s="1"/>
  <c r="L124" i="8" s="1"/>
  <c r="M124" i="8" s="1"/>
  <c r="H125" i="8"/>
  <c r="FI125" i="5"/>
  <c r="FE125" i="5" s="1" a="1"/>
  <c r="FE125" i="5" s="1"/>
  <c r="FC126" i="5"/>
  <c r="FG124" i="5"/>
  <c r="FH124" i="5" s="1"/>
  <c r="H120" i="5"/>
  <c r="N119" i="5"/>
  <c r="J119" i="5" s="1" a="1"/>
  <c r="J119" i="5" s="1"/>
  <c r="L119" i="5" s="1"/>
  <c r="M119" i="5" s="1"/>
  <c r="H112" i="6"/>
  <c r="E123" i="6"/>
  <c r="G122" i="6"/>
  <c r="L113" i="6"/>
  <c r="AL115" i="9" l="1"/>
  <c r="AR114" i="9"/>
  <c r="AZ114" i="9"/>
  <c r="BH114" i="9"/>
  <c r="BP114" i="9"/>
  <c r="AS114" i="9"/>
  <c r="BA114" i="9"/>
  <c r="BI114" i="9"/>
  <c r="BQ114" i="9"/>
  <c r="AT114" i="9"/>
  <c r="BB114" i="9"/>
  <c r="BJ114" i="9"/>
  <c r="BR114" i="9"/>
  <c r="AU114" i="9"/>
  <c r="BC114" i="9"/>
  <c r="BK114" i="9"/>
  <c r="AW114" i="9"/>
  <c r="BE114" i="9"/>
  <c r="BM114" i="9"/>
  <c r="AY114" i="9"/>
  <c r="BD114" i="9"/>
  <c r="BG114" i="9"/>
  <c r="AP114" i="9"/>
  <c r="BL114" i="9"/>
  <c r="AX114" i="9"/>
  <c r="BF114" i="9"/>
  <c r="BN114" i="9"/>
  <c r="BO114" i="9"/>
  <c r="AO114" i="9"/>
  <c r="AQ114" i="9"/>
  <c r="AV114" i="9"/>
  <c r="H126" i="7"/>
  <c r="N125" i="7"/>
  <c r="J125" i="7" s="1" a="1"/>
  <c r="J125" i="7" s="1"/>
  <c r="L125" i="7" s="1"/>
  <c r="M125" i="7" s="1"/>
  <c r="AG130" i="9"/>
  <c r="AJ129" i="9"/>
  <c r="N125" i="8"/>
  <c r="J125" i="8" s="1" a="1"/>
  <c r="J125" i="8" s="1"/>
  <c r="L125" i="8" s="1"/>
  <c r="M125" i="8" s="1"/>
  <c r="H126" i="8"/>
  <c r="FI126" i="5"/>
  <c r="FE126" i="5" s="1" a="1"/>
  <c r="FE126" i="5" s="1"/>
  <c r="FC127" i="5"/>
  <c r="FG125" i="5"/>
  <c r="FH125" i="5" s="1"/>
  <c r="H121" i="5"/>
  <c r="N120" i="5"/>
  <c r="J120" i="5" s="1" a="1"/>
  <c r="J120" i="5" s="1"/>
  <c r="L120" i="5" s="1"/>
  <c r="M120" i="5" s="1"/>
  <c r="H113" i="6"/>
  <c r="E124" i="6"/>
  <c r="G123" i="6"/>
  <c r="L114" i="6"/>
  <c r="AL116" i="9" l="1"/>
  <c r="AU115" i="9"/>
  <c r="BC115" i="9"/>
  <c r="BK115" i="9"/>
  <c r="AV115" i="9"/>
  <c r="BD115" i="9"/>
  <c r="BL115" i="9"/>
  <c r="AW115" i="9"/>
  <c r="BE115" i="9"/>
  <c r="BM115" i="9"/>
  <c r="AP115" i="9"/>
  <c r="AX115" i="9"/>
  <c r="BF115" i="9"/>
  <c r="BN115" i="9"/>
  <c r="AR115" i="9"/>
  <c r="BH115" i="9"/>
  <c r="AO115" i="9"/>
  <c r="AS115" i="9"/>
  <c r="BI115" i="9"/>
  <c r="AY115" i="9"/>
  <c r="BO115" i="9"/>
  <c r="AZ115" i="9"/>
  <c r="BP115" i="9"/>
  <c r="BG115" i="9"/>
  <c r="BJ115" i="9"/>
  <c r="BQ115" i="9"/>
  <c r="BR115" i="9"/>
  <c r="AQ115" i="9"/>
  <c r="AT115" i="9"/>
  <c r="BA115" i="9"/>
  <c r="BB115" i="9"/>
  <c r="H127" i="7"/>
  <c r="N126" i="7"/>
  <c r="J126" i="7" s="1" a="1"/>
  <c r="J126" i="7" s="1"/>
  <c r="L126" i="7" s="1"/>
  <c r="M126" i="7" s="1"/>
  <c r="AG131" i="9"/>
  <c r="AJ130" i="9"/>
  <c r="N126" i="8"/>
  <c r="J126" i="8" s="1" a="1"/>
  <c r="J126" i="8" s="1"/>
  <c r="L126" i="8" s="1"/>
  <c r="M126" i="8" s="1"/>
  <c r="H127" i="8"/>
  <c r="FI127" i="5"/>
  <c r="FE127" i="5" s="1" a="1"/>
  <c r="FE127" i="5" s="1"/>
  <c r="FC128" i="5"/>
  <c r="FG126" i="5"/>
  <c r="FH126" i="5" s="1"/>
  <c r="H122" i="5"/>
  <c r="N121" i="5"/>
  <c r="J121" i="5" s="1" a="1"/>
  <c r="J121" i="5" s="1"/>
  <c r="L121" i="5" s="1"/>
  <c r="M121" i="5" s="1"/>
  <c r="H114" i="6"/>
  <c r="E125" i="6"/>
  <c r="G124" i="6"/>
  <c r="L115" i="6"/>
  <c r="AL117" i="9" l="1"/>
  <c r="AP116" i="9"/>
  <c r="AX116" i="9"/>
  <c r="BF116" i="9"/>
  <c r="BN116" i="9"/>
  <c r="AQ116" i="9"/>
  <c r="AY116" i="9"/>
  <c r="BG116" i="9"/>
  <c r="BO116" i="9"/>
  <c r="AR116" i="9"/>
  <c r="AZ116" i="9"/>
  <c r="BH116" i="9"/>
  <c r="BP116" i="9"/>
  <c r="AS116" i="9"/>
  <c r="BA116" i="9"/>
  <c r="BI116" i="9"/>
  <c r="BQ116" i="9"/>
  <c r="AU116" i="9"/>
  <c r="BK116" i="9"/>
  <c r="AV116" i="9"/>
  <c r="BL116" i="9"/>
  <c r="AO116" i="9"/>
  <c r="BB116" i="9"/>
  <c r="BR116" i="9"/>
  <c r="BC116" i="9"/>
  <c r="BJ116" i="9"/>
  <c r="BM116" i="9"/>
  <c r="AT116" i="9"/>
  <c r="BD116" i="9"/>
  <c r="AW116" i="9"/>
  <c r="BE116" i="9"/>
  <c r="H128" i="7"/>
  <c r="N127" i="7"/>
  <c r="J127" i="7" s="1" a="1"/>
  <c r="J127" i="7" s="1"/>
  <c r="L127" i="7" s="1"/>
  <c r="M127" i="7" s="1"/>
  <c r="AG132" i="9"/>
  <c r="AJ131" i="9"/>
  <c r="H128" i="8"/>
  <c r="N127" i="8"/>
  <c r="J127" i="8" s="1" a="1"/>
  <c r="J127" i="8" s="1"/>
  <c r="L127" i="8" s="1"/>
  <c r="M127" i="8" s="1"/>
  <c r="FI128" i="5"/>
  <c r="FE128" i="5" s="1" a="1"/>
  <c r="FE128" i="5" s="1"/>
  <c r="FC129" i="5"/>
  <c r="FG127" i="5"/>
  <c r="FH127" i="5" s="1"/>
  <c r="H123" i="5"/>
  <c r="N122" i="5"/>
  <c r="J122" i="5" s="1" a="1"/>
  <c r="J122" i="5" s="1"/>
  <c r="L122" i="5" s="1"/>
  <c r="M122" i="5" s="1"/>
  <c r="H115" i="6"/>
  <c r="E126" i="6"/>
  <c r="G125" i="6"/>
  <c r="L116" i="6"/>
  <c r="AL118" i="9" l="1"/>
  <c r="AS117" i="9"/>
  <c r="BA117" i="9"/>
  <c r="BI117" i="9"/>
  <c r="BQ117" i="9"/>
  <c r="AT117" i="9"/>
  <c r="BB117" i="9"/>
  <c r="BJ117" i="9"/>
  <c r="BR117" i="9"/>
  <c r="AU117" i="9"/>
  <c r="BC117" i="9"/>
  <c r="BK117" i="9"/>
  <c r="AV117" i="9"/>
  <c r="BD117" i="9"/>
  <c r="BL117" i="9"/>
  <c r="AX117" i="9"/>
  <c r="BN117" i="9"/>
  <c r="AY117" i="9"/>
  <c r="BO117" i="9"/>
  <c r="BE117" i="9"/>
  <c r="AP117" i="9"/>
  <c r="BF117" i="9"/>
  <c r="BM117" i="9"/>
  <c r="BP117" i="9"/>
  <c r="AQ117" i="9"/>
  <c r="AR117" i="9"/>
  <c r="AW117" i="9"/>
  <c r="AO117" i="9"/>
  <c r="AZ117" i="9"/>
  <c r="BG117" i="9"/>
  <c r="BH117" i="9"/>
  <c r="H129" i="7"/>
  <c r="N128" i="7"/>
  <c r="J128" i="7" s="1" a="1"/>
  <c r="J128" i="7" s="1"/>
  <c r="L128" i="7" s="1"/>
  <c r="M128" i="7" s="1"/>
  <c r="AG133" i="9"/>
  <c r="AJ132" i="9"/>
  <c r="N128" i="8"/>
  <c r="J128" i="8" s="1" a="1"/>
  <c r="J128" i="8" s="1"/>
  <c r="L128" i="8" s="1"/>
  <c r="M128" i="8" s="1"/>
  <c r="H129" i="8"/>
  <c r="FI129" i="5"/>
  <c r="FE129" i="5" s="1" a="1"/>
  <c r="FE129" i="5" s="1"/>
  <c r="FC130" i="5"/>
  <c r="FG128" i="5"/>
  <c r="FH128" i="5" s="1"/>
  <c r="H124" i="5"/>
  <c r="N123" i="5"/>
  <c r="J123" i="5" s="1" a="1"/>
  <c r="J123" i="5" s="1"/>
  <c r="L123" i="5" s="1"/>
  <c r="M123" i="5" s="1"/>
  <c r="H116" i="6"/>
  <c r="E127" i="6"/>
  <c r="G126" i="6"/>
  <c r="L117" i="6"/>
  <c r="AL119" i="9" l="1"/>
  <c r="AV118" i="9"/>
  <c r="BD118" i="9"/>
  <c r="BL118" i="9"/>
  <c r="AW118" i="9"/>
  <c r="BE118" i="9"/>
  <c r="BM118" i="9"/>
  <c r="AP118" i="9"/>
  <c r="AX118" i="9"/>
  <c r="BF118" i="9"/>
  <c r="BN118" i="9"/>
  <c r="AQ118" i="9"/>
  <c r="AY118" i="9"/>
  <c r="BG118" i="9"/>
  <c r="BO118" i="9"/>
  <c r="BA118" i="9"/>
  <c r="BQ118" i="9"/>
  <c r="BB118" i="9"/>
  <c r="BR118" i="9"/>
  <c r="AR118" i="9"/>
  <c r="BH118" i="9"/>
  <c r="AS118" i="9"/>
  <c r="BI118" i="9"/>
  <c r="BP118" i="9"/>
  <c r="AT118" i="9"/>
  <c r="AU118" i="9"/>
  <c r="AZ118" i="9"/>
  <c r="BJ118" i="9"/>
  <c r="BC118" i="9"/>
  <c r="AO118" i="9"/>
  <c r="BK118" i="9"/>
  <c r="H130" i="7"/>
  <c r="N129" i="7"/>
  <c r="J129" i="7" s="1" a="1"/>
  <c r="J129" i="7" s="1"/>
  <c r="L129" i="7" s="1"/>
  <c r="M129" i="7" s="1"/>
  <c r="AG134" i="9"/>
  <c r="AJ133" i="9"/>
  <c r="N129" i="8"/>
  <c r="J129" i="8" s="1" a="1"/>
  <c r="J129" i="8" s="1"/>
  <c r="L129" i="8" s="1"/>
  <c r="M129" i="8" s="1"/>
  <c r="H130" i="8"/>
  <c r="FI130" i="5"/>
  <c r="FE130" i="5" s="1" a="1"/>
  <c r="FE130" i="5" s="1"/>
  <c r="FC131" i="5"/>
  <c r="FG129" i="5"/>
  <c r="FH129" i="5" s="1"/>
  <c r="H125" i="5"/>
  <c r="N124" i="5"/>
  <c r="J124" i="5" s="1" a="1"/>
  <c r="J124" i="5" s="1"/>
  <c r="L124" i="5" s="1"/>
  <c r="M124" i="5" s="1"/>
  <c r="H117" i="6"/>
  <c r="E128" i="6"/>
  <c r="G127" i="6"/>
  <c r="L118" i="6"/>
  <c r="AL120" i="9" l="1"/>
  <c r="AQ119" i="9"/>
  <c r="AY119" i="9"/>
  <c r="BG119" i="9"/>
  <c r="BO119" i="9"/>
  <c r="AR119" i="9"/>
  <c r="AZ119" i="9"/>
  <c r="BH119" i="9"/>
  <c r="BP119" i="9"/>
  <c r="AS119" i="9"/>
  <c r="BA119" i="9"/>
  <c r="BI119" i="9"/>
  <c r="BQ119" i="9"/>
  <c r="AT119" i="9"/>
  <c r="BB119" i="9"/>
  <c r="BJ119" i="9"/>
  <c r="BR119" i="9"/>
  <c r="BD119" i="9"/>
  <c r="BE119" i="9"/>
  <c r="AU119" i="9"/>
  <c r="BK119" i="9"/>
  <c r="AV119" i="9"/>
  <c r="BL119" i="9"/>
  <c r="AP119" i="9"/>
  <c r="AW119" i="9"/>
  <c r="AX119" i="9"/>
  <c r="BC119" i="9"/>
  <c r="BM119" i="9"/>
  <c r="BF119" i="9"/>
  <c r="AO119" i="9"/>
  <c r="BN119" i="9"/>
  <c r="H131" i="7"/>
  <c r="N130" i="7"/>
  <c r="J130" i="7" s="1" a="1"/>
  <c r="J130" i="7" s="1"/>
  <c r="L130" i="7" s="1"/>
  <c r="M130" i="7" s="1"/>
  <c r="AG135" i="9"/>
  <c r="AJ135" i="9" s="1"/>
  <c r="AJ134" i="9"/>
  <c r="N130" i="8"/>
  <c r="J130" i="8" s="1" a="1"/>
  <c r="J130" i="8" s="1"/>
  <c r="L130" i="8" s="1"/>
  <c r="M130" i="8" s="1"/>
  <c r="H131" i="8"/>
  <c r="FI131" i="5"/>
  <c r="FE131" i="5" s="1" a="1"/>
  <c r="FE131" i="5" s="1"/>
  <c r="FC132" i="5"/>
  <c r="FG130" i="5"/>
  <c r="FH130" i="5" s="1"/>
  <c r="H126" i="5"/>
  <c r="N125" i="5"/>
  <c r="J125" i="5" s="1" a="1"/>
  <c r="J125" i="5" s="1"/>
  <c r="L125" i="5" s="1"/>
  <c r="M125" i="5" s="1"/>
  <c r="H118" i="6"/>
  <c r="E129" i="6"/>
  <c r="G128" i="6"/>
  <c r="L119" i="6"/>
  <c r="AL121" i="9" l="1"/>
  <c r="AT120" i="9"/>
  <c r="BB120" i="9"/>
  <c r="BJ120" i="9"/>
  <c r="BR120" i="9"/>
  <c r="AU120" i="9"/>
  <c r="BC120" i="9"/>
  <c r="BK120" i="9"/>
  <c r="AV120" i="9"/>
  <c r="BD120" i="9"/>
  <c r="BL120" i="9"/>
  <c r="AW120" i="9"/>
  <c r="BE120" i="9"/>
  <c r="BM120" i="9"/>
  <c r="AQ120" i="9"/>
  <c r="BG120" i="9"/>
  <c r="AR120" i="9"/>
  <c r="BH120" i="9"/>
  <c r="AX120" i="9"/>
  <c r="BN120" i="9"/>
  <c r="AY120" i="9"/>
  <c r="BO120" i="9"/>
  <c r="AP120" i="9"/>
  <c r="AS120" i="9"/>
  <c r="AZ120" i="9"/>
  <c r="BA120" i="9"/>
  <c r="BF120" i="9"/>
  <c r="BI120" i="9"/>
  <c r="BP120" i="9"/>
  <c r="BQ120" i="9"/>
  <c r="AO120" i="9"/>
  <c r="H132" i="7"/>
  <c r="N131" i="7"/>
  <c r="J131" i="7" s="1" a="1"/>
  <c r="J131" i="7" s="1"/>
  <c r="L131" i="7" s="1"/>
  <c r="M131" i="7" s="1"/>
  <c r="H132" i="8"/>
  <c r="N131" i="8"/>
  <c r="J131" i="8" s="1" a="1"/>
  <c r="J131" i="8" s="1"/>
  <c r="L131" i="8" s="1"/>
  <c r="M131" i="8" s="1"/>
  <c r="FI132" i="5"/>
  <c r="FE132" i="5" s="1" a="1"/>
  <c r="FE132" i="5" s="1"/>
  <c r="FC133" i="5"/>
  <c r="FG131" i="5"/>
  <c r="FH131" i="5" s="1"/>
  <c r="H127" i="5"/>
  <c r="N126" i="5"/>
  <c r="J126" i="5" s="1" a="1"/>
  <c r="J126" i="5" s="1"/>
  <c r="L126" i="5" s="1"/>
  <c r="M126" i="5" s="1"/>
  <c r="H119" i="6"/>
  <c r="E130" i="6"/>
  <c r="G129" i="6"/>
  <c r="L120" i="6"/>
  <c r="AL122" i="9" l="1"/>
  <c r="AW121" i="9"/>
  <c r="BE121" i="9"/>
  <c r="BM121" i="9"/>
  <c r="AQ121" i="9"/>
  <c r="AY121" i="9"/>
  <c r="BG121" i="9"/>
  <c r="BO121" i="9"/>
  <c r="AR121" i="9"/>
  <c r="AZ121" i="9"/>
  <c r="BH121" i="9"/>
  <c r="BP121" i="9"/>
  <c r="AS121" i="9"/>
  <c r="BD121" i="9"/>
  <c r="BR121" i="9"/>
  <c r="AT121" i="9"/>
  <c r="BF121" i="9"/>
  <c r="AV121" i="9"/>
  <c r="BJ121" i="9"/>
  <c r="AX121" i="9"/>
  <c r="BK121" i="9"/>
  <c r="AP121" i="9"/>
  <c r="BQ121" i="9"/>
  <c r="AO121" i="9"/>
  <c r="AU121" i="9"/>
  <c r="BA121" i="9"/>
  <c r="BB121" i="9"/>
  <c r="BC121" i="9"/>
  <c r="BL121" i="9"/>
  <c r="BI121" i="9"/>
  <c r="BN121" i="9"/>
  <c r="H133" i="7"/>
  <c r="N132" i="7"/>
  <c r="J132" i="7" s="1" a="1"/>
  <c r="J132" i="7" s="1"/>
  <c r="L132" i="7" s="1"/>
  <c r="M132" i="7" s="1"/>
  <c r="N132" i="8"/>
  <c r="J132" i="8" s="1" a="1"/>
  <c r="J132" i="8" s="1"/>
  <c r="L132" i="8" s="1"/>
  <c r="M132" i="8" s="1"/>
  <c r="H133" i="8"/>
  <c r="FI133" i="5"/>
  <c r="FE133" i="5" s="1" a="1"/>
  <c r="FE133" i="5" s="1"/>
  <c r="FC134" i="5"/>
  <c r="FG132" i="5"/>
  <c r="FH132" i="5" s="1"/>
  <c r="H128" i="5"/>
  <c r="N127" i="5"/>
  <c r="J127" i="5" s="1" a="1"/>
  <c r="J127" i="5" s="1"/>
  <c r="L127" i="5" s="1"/>
  <c r="M127" i="5" s="1"/>
  <c r="H120" i="6"/>
  <c r="E131" i="6"/>
  <c r="G130" i="6"/>
  <c r="L121" i="6"/>
  <c r="AL123" i="9" l="1"/>
  <c r="AR122" i="9"/>
  <c r="AZ122" i="9"/>
  <c r="BH122" i="9"/>
  <c r="BP122" i="9"/>
  <c r="AT122" i="9"/>
  <c r="BB122" i="9"/>
  <c r="BJ122" i="9"/>
  <c r="BR122" i="9"/>
  <c r="AU122" i="9"/>
  <c r="BC122" i="9"/>
  <c r="BK122" i="9"/>
  <c r="BA122" i="9"/>
  <c r="BN122" i="9"/>
  <c r="AP122" i="9"/>
  <c r="BD122" i="9"/>
  <c r="BO122" i="9"/>
  <c r="AS122" i="9"/>
  <c r="BF122" i="9"/>
  <c r="AV122" i="9"/>
  <c r="BG122" i="9"/>
  <c r="BM122" i="9"/>
  <c r="AQ122" i="9"/>
  <c r="BQ122" i="9"/>
  <c r="AO122" i="9"/>
  <c r="AW122" i="9"/>
  <c r="AX122" i="9"/>
  <c r="AY122" i="9"/>
  <c r="BE122" i="9"/>
  <c r="BI122" i="9"/>
  <c r="BL122" i="9"/>
  <c r="H134" i="7"/>
  <c r="N133" i="7"/>
  <c r="J133" i="7" s="1" a="1"/>
  <c r="J133" i="7" s="1"/>
  <c r="L133" i="7" s="1"/>
  <c r="M133" i="7" s="1"/>
  <c r="H134" i="8"/>
  <c r="N133" i="8"/>
  <c r="J133" i="8" s="1" a="1"/>
  <c r="J133" i="8" s="1"/>
  <c r="L133" i="8" s="1"/>
  <c r="M133" i="8" s="1"/>
  <c r="FI134" i="5"/>
  <c r="FE134" i="5" s="1" a="1"/>
  <c r="FE134" i="5" s="1"/>
  <c r="FC135" i="5"/>
  <c r="FG133" i="5"/>
  <c r="FH133" i="5" s="1"/>
  <c r="H129" i="5"/>
  <c r="N128" i="5"/>
  <c r="J128" i="5" s="1" a="1"/>
  <c r="J128" i="5" s="1"/>
  <c r="L128" i="5" s="1"/>
  <c r="M128" i="5" s="1"/>
  <c r="H121" i="6"/>
  <c r="E132" i="6"/>
  <c r="G131" i="6"/>
  <c r="L122" i="6"/>
  <c r="AL124" i="9" l="1"/>
  <c r="AU123" i="9"/>
  <c r="BC123" i="9"/>
  <c r="BK123" i="9"/>
  <c r="AW123" i="9"/>
  <c r="BE123" i="9"/>
  <c r="BM123" i="9"/>
  <c r="AP123" i="9"/>
  <c r="AX123" i="9"/>
  <c r="BF123" i="9"/>
  <c r="BN123" i="9"/>
  <c r="AY123" i="9"/>
  <c r="BJ123" i="9"/>
  <c r="AO123" i="9"/>
  <c r="AZ123" i="9"/>
  <c r="BL123" i="9"/>
  <c r="AQ123" i="9"/>
  <c r="BB123" i="9"/>
  <c r="BP123" i="9"/>
  <c r="AR123" i="9"/>
  <c r="BD123" i="9"/>
  <c r="BQ123" i="9"/>
  <c r="BI123" i="9"/>
  <c r="BO123" i="9"/>
  <c r="AS123" i="9"/>
  <c r="BR123" i="9"/>
  <c r="AT123" i="9"/>
  <c r="AV123" i="9"/>
  <c r="BG123" i="9"/>
  <c r="BA123" i="9"/>
  <c r="BH123" i="9"/>
  <c r="H135" i="7"/>
  <c r="N134" i="7"/>
  <c r="J134" i="7" s="1" a="1"/>
  <c r="J134" i="7" s="1"/>
  <c r="L134" i="7" s="1"/>
  <c r="M134" i="7" s="1"/>
  <c r="H135" i="8"/>
  <c r="N134" i="8"/>
  <c r="J134" i="8" s="1" a="1"/>
  <c r="J134" i="8" s="1"/>
  <c r="L134" i="8" s="1"/>
  <c r="M134" i="8" s="1"/>
  <c r="FI135" i="5"/>
  <c r="FE135" i="5" s="1" a="1"/>
  <c r="FE135" i="5" s="1"/>
  <c r="FC136" i="5"/>
  <c r="FG134" i="5"/>
  <c r="FH134" i="5" s="1"/>
  <c r="H130" i="5"/>
  <c r="N129" i="5"/>
  <c r="J129" i="5" s="1" a="1"/>
  <c r="J129" i="5" s="1"/>
  <c r="L129" i="5" s="1"/>
  <c r="M129" i="5" s="1"/>
  <c r="E133" i="6"/>
  <c r="G132" i="6"/>
  <c r="L123" i="6"/>
  <c r="H122" i="6"/>
  <c r="AL125" i="9" l="1"/>
  <c r="AP124" i="9"/>
  <c r="AX124" i="9"/>
  <c r="BF124" i="9"/>
  <c r="BN124" i="9"/>
  <c r="AR124" i="9"/>
  <c r="AZ124" i="9"/>
  <c r="BH124" i="9"/>
  <c r="BP124" i="9"/>
  <c r="AS124" i="9"/>
  <c r="BA124" i="9"/>
  <c r="BI124" i="9"/>
  <c r="BQ124" i="9"/>
  <c r="AU124" i="9"/>
  <c r="BG124" i="9"/>
  <c r="AV124" i="9"/>
  <c r="BJ124" i="9"/>
  <c r="AO124" i="9"/>
  <c r="AY124" i="9"/>
  <c r="BL124" i="9"/>
  <c r="BB124" i="9"/>
  <c r="BM124" i="9"/>
  <c r="BE124" i="9"/>
  <c r="BK124" i="9"/>
  <c r="BO124" i="9"/>
  <c r="AQ124" i="9"/>
  <c r="BR124" i="9"/>
  <c r="AT124" i="9"/>
  <c r="AW124" i="9"/>
  <c r="BC124" i="9"/>
  <c r="BD124" i="9"/>
  <c r="H136" i="7"/>
  <c r="N135" i="7"/>
  <c r="J135" i="7" s="1" a="1"/>
  <c r="J135" i="7" s="1"/>
  <c r="L135" i="7" s="1"/>
  <c r="M135" i="7" s="1"/>
  <c r="H136" i="8"/>
  <c r="N135" i="8"/>
  <c r="J135" i="8" s="1" a="1"/>
  <c r="J135" i="8" s="1"/>
  <c r="L135" i="8" s="1"/>
  <c r="M135" i="8" s="1"/>
  <c r="FI136" i="5"/>
  <c r="FE136" i="5" s="1" a="1"/>
  <c r="FE136" i="5" s="1"/>
  <c r="FC137" i="5"/>
  <c r="FI137" i="5" s="1"/>
  <c r="FE137" i="5" s="1" a="1"/>
  <c r="FE137" i="5" s="1"/>
  <c r="FG135" i="5"/>
  <c r="FH135" i="5" s="1"/>
  <c r="H131" i="5"/>
  <c r="N130" i="5"/>
  <c r="J130" i="5" s="1" a="1"/>
  <c r="J130" i="5" s="1"/>
  <c r="L130" i="5" s="1"/>
  <c r="M130" i="5" s="1"/>
  <c r="H123" i="6"/>
  <c r="E134" i="6"/>
  <c r="G133" i="6"/>
  <c r="L124" i="6"/>
  <c r="AL126" i="9" l="1"/>
  <c r="AU125" i="9"/>
  <c r="BC125" i="9"/>
  <c r="BK125" i="9"/>
  <c r="AV125" i="9"/>
  <c r="BD125" i="9"/>
  <c r="BL125" i="9"/>
  <c r="AQ125" i="9"/>
  <c r="BA125" i="9"/>
  <c r="BM125" i="9"/>
  <c r="AR125" i="9"/>
  <c r="BB125" i="9"/>
  <c r="BN125" i="9"/>
  <c r="AT125" i="9"/>
  <c r="BF125" i="9"/>
  <c r="BP125" i="9"/>
  <c r="AW125" i="9"/>
  <c r="BG125" i="9"/>
  <c r="BQ125" i="9"/>
  <c r="AZ125" i="9"/>
  <c r="BE125" i="9"/>
  <c r="BH125" i="9"/>
  <c r="AO125" i="9"/>
  <c r="BI125" i="9"/>
  <c r="AP125" i="9"/>
  <c r="BJ125" i="9"/>
  <c r="AX125" i="9"/>
  <c r="AS125" i="9"/>
  <c r="BO125" i="9"/>
  <c r="BR125" i="9"/>
  <c r="AY125" i="9"/>
  <c r="H137" i="7"/>
  <c r="N137" i="7" s="1"/>
  <c r="J137" i="7" s="1" a="1"/>
  <c r="J137" i="7" s="1"/>
  <c r="L137" i="7" s="1"/>
  <c r="M137" i="7" s="1"/>
  <c r="N136" i="7"/>
  <c r="J136" i="7" s="1" a="1"/>
  <c r="J136" i="7" s="1"/>
  <c r="L136" i="7" s="1"/>
  <c r="M136" i="7" s="1"/>
  <c r="N136" i="8"/>
  <c r="J136" i="8" s="1" a="1"/>
  <c r="J136" i="8" s="1"/>
  <c r="L136" i="8" s="1"/>
  <c r="M136" i="8" s="1"/>
  <c r="H137" i="8"/>
  <c r="N137" i="8" s="1"/>
  <c r="J137" i="8" s="1" a="1"/>
  <c r="J137" i="8" s="1"/>
  <c r="L137" i="8" s="1"/>
  <c r="M137" i="8" s="1"/>
  <c r="FG137" i="5"/>
  <c r="FH137" i="5" s="1"/>
  <c r="FG136" i="5"/>
  <c r="FH136" i="5" s="1"/>
  <c r="H132" i="5"/>
  <c r="N131" i="5"/>
  <c r="J131" i="5" s="1" a="1"/>
  <c r="J131" i="5" s="1"/>
  <c r="L131" i="5" s="1"/>
  <c r="M131" i="5" s="1"/>
  <c r="H124" i="6"/>
  <c r="E135" i="6"/>
  <c r="G134" i="6"/>
  <c r="L125" i="6"/>
  <c r="AL127" i="9" l="1"/>
  <c r="AP126" i="9"/>
  <c r="AX126" i="9"/>
  <c r="BF126" i="9"/>
  <c r="BN126" i="9"/>
  <c r="AQ126" i="9"/>
  <c r="AY126" i="9"/>
  <c r="BG126" i="9"/>
  <c r="BO126" i="9"/>
  <c r="AT126" i="9"/>
  <c r="BD126" i="9"/>
  <c r="BP126" i="9"/>
  <c r="AU126" i="9"/>
  <c r="BE126" i="9"/>
  <c r="BQ126" i="9"/>
  <c r="AW126" i="9"/>
  <c r="BI126" i="9"/>
  <c r="AZ126" i="9"/>
  <c r="BJ126" i="9"/>
  <c r="AS126" i="9"/>
  <c r="BM126" i="9"/>
  <c r="AV126" i="9"/>
  <c r="BR126" i="9"/>
  <c r="BA126" i="9"/>
  <c r="BB126" i="9"/>
  <c r="AO126" i="9"/>
  <c r="BC126" i="9"/>
  <c r="BK126" i="9"/>
  <c r="BH126" i="9"/>
  <c r="AR126" i="9"/>
  <c r="BL126" i="9"/>
  <c r="H133" i="5"/>
  <c r="N132" i="5"/>
  <c r="J132" i="5" s="1" a="1"/>
  <c r="J132" i="5" s="1"/>
  <c r="L132" i="5" s="1"/>
  <c r="M132" i="5" s="1"/>
  <c r="H125" i="6"/>
  <c r="E136" i="6"/>
  <c r="G135" i="6"/>
  <c r="L126" i="6"/>
  <c r="AL128" i="9" l="1"/>
  <c r="AS127" i="9"/>
  <c r="BA127" i="9"/>
  <c r="BI127" i="9"/>
  <c r="BQ127" i="9"/>
  <c r="AT127" i="9"/>
  <c r="BB127" i="9"/>
  <c r="BJ127" i="9"/>
  <c r="BR127" i="9"/>
  <c r="AW127" i="9"/>
  <c r="BG127" i="9"/>
  <c r="AX127" i="9"/>
  <c r="BH127" i="9"/>
  <c r="AP127" i="9"/>
  <c r="AZ127" i="9"/>
  <c r="BL127" i="9"/>
  <c r="AQ127" i="9"/>
  <c r="BC127" i="9"/>
  <c r="BM127" i="9"/>
  <c r="BF127" i="9"/>
  <c r="BK127" i="9"/>
  <c r="AR127" i="9"/>
  <c r="BN127" i="9"/>
  <c r="AU127" i="9"/>
  <c r="BO127" i="9"/>
  <c r="BD127" i="9"/>
  <c r="AV127" i="9"/>
  <c r="BP127" i="9"/>
  <c r="AO127" i="9"/>
  <c r="AY127" i="9"/>
  <c r="BE127" i="9"/>
  <c r="H134" i="5"/>
  <c r="N133" i="5"/>
  <c r="J133" i="5" s="1" a="1"/>
  <c r="J133" i="5" s="1"/>
  <c r="L133" i="5" s="1"/>
  <c r="M133" i="5" s="1"/>
  <c r="H126" i="6"/>
  <c r="E137" i="6"/>
  <c r="G136" i="6"/>
  <c r="L127" i="6"/>
  <c r="AL129" i="9" l="1"/>
  <c r="AV128" i="9"/>
  <c r="BD128" i="9"/>
  <c r="BL128" i="9"/>
  <c r="AW128" i="9"/>
  <c r="BE128" i="9"/>
  <c r="BM128" i="9"/>
  <c r="AP128" i="9"/>
  <c r="AZ128" i="9"/>
  <c r="BJ128" i="9"/>
  <c r="AQ128" i="9"/>
  <c r="BA128" i="9"/>
  <c r="BK128" i="9"/>
  <c r="AS128" i="9"/>
  <c r="BC128" i="9"/>
  <c r="BO128" i="9"/>
  <c r="AT128" i="9"/>
  <c r="BF128" i="9"/>
  <c r="BP128" i="9"/>
  <c r="AY128" i="9"/>
  <c r="BB128" i="9"/>
  <c r="BG128" i="9"/>
  <c r="BH128" i="9"/>
  <c r="BI128" i="9"/>
  <c r="BQ128" i="9"/>
  <c r="AR128" i="9"/>
  <c r="BN128" i="9"/>
  <c r="AO128" i="9"/>
  <c r="AU128" i="9"/>
  <c r="AX128" i="9"/>
  <c r="BR128" i="9"/>
  <c r="H135" i="5"/>
  <c r="N134" i="5"/>
  <c r="J134" i="5" s="1" a="1"/>
  <c r="J134" i="5" s="1"/>
  <c r="L134" i="5" s="1"/>
  <c r="M134" i="5" s="1"/>
  <c r="H127" i="6"/>
  <c r="E138" i="6"/>
  <c r="G137" i="6"/>
  <c r="L128" i="6"/>
  <c r="AL130" i="9" l="1"/>
  <c r="AQ129" i="9"/>
  <c r="AY129" i="9"/>
  <c r="BG129" i="9"/>
  <c r="BO129" i="9"/>
  <c r="AR129" i="9"/>
  <c r="AZ129" i="9"/>
  <c r="BH129" i="9"/>
  <c r="BP129" i="9"/>
  <c r="AS129" i="9"/>
  <c r="BC129" i="9"/>
  <c r="BM129" i="9"/>
  <c r="AT129" i="9"/>
  <c r="BD129" i="9"/>
  <c r="BN129" i="9"/>
  <c r="AV129" i="9"/>
  <c r="BF129" i="9"/>
  <c r="BR129" i="9"/>
  <c r="AW129" i="9"/>
  <c r="BI129" i="9"/>
  <c r="AP129" i="9"/>
  <c r="BL129" i="9"/>
  <c r="AU129" i="9"/>
  <c r="BQ129" i="9"/>
  <c r="AX129" i="9"/>
  <c r="BA129" i="9"/>
  <c r="BB129" i="9"/>
  <c r="BJ129" i="9"/>
  <c r="AO129" i="9"/>
  <c r="BE129" i="9"/>
  <c r="BK129" i="9"/>
  <c r="H136" i="5"/>
  <c r="N135" i="5"/>
  <c r="J135" i="5" s="1" a="1"/>
  <c r="J135" i="5" s="1"/>
  <c r="L135" i="5" s="1"/>
  <c r="M135" i="5" s="1"/>
  <c r="H128" i="6"/>
  <c r="E139" i="6"/>
  <c r="G138" i="6"/>
  <c r="L129" i="6"/>
  <c r="AL131" i="9" l="1"/>
  <c r="AT130" i="9"/>
  <c r="BB130" i="9"/>
  <c r="BJ130" i="9"/>
  <c r="BR130" i="9"/>
  <c r="AU130" i="9"/>
  <c r="BC130" i="9"/>
  <c r="BK130" i="9"/>
  <c r="AV130" i="9"/>
  <c r="BF130" i="9"/>
  <c r="BP130" i="9"/>
  <c r="AW130" i="9"/>
  <c r="BG130" i="9"/>
  <c r="BQ130" i="9"/>
  <c r="AY130" i="9"/>
  <c r="BI130" i="9"/>
  <c r="AP130" i="9"/>
  <c r="AZ130" i="9"/>
  <c r="BL130" i="9"/>
  <c r="BE130" i="9"/>
  <c r="BH130" i="9"/>
  <c r="AQ130" i="9"/>
  <c r="BM130" i="9"/>
  <c r="AR130" i="9"/>
  <c r="BN130" i="9"/>
  <c r="AS130" i="9"/>
  <c r="BO130" i="9"/>
  <c r="AX130" i="9"/>
  <c r="BA130" i="9"/>
  <c r="BD130" i="9"/>
  <c r="AO130" i="9"/>
  <c r="H137" i="5"/>
  <c r="N137" i="5" s="1"/>
  <c r="J137" i="5" s="1" a="1"/>
  <c r="J137" i="5" s="1"/>
  <c r="L137" i="5" s="1"/>
  <c r="M137" i="5" s="1"/>
  <c r="N136" i="5"/>
  <c r="J136" i="5" s="1" a="1"/>
  <c r="J136" i="5" s="1"/>
  <c r="L136" i="5" s="1"/>
  <c r="M136" i="5" s="1"/>
  <c r="H129" i="6"/>
  <c r="E140" i="6"/>
  <c r="G139" i="6"/>
  <c r="L139" i="6"/>
  <c r="L130" i="6"/>
  <c r="L137" i="6"/>
  <c r="AL132" i="9" l="1"/>
  <c r="AW131" i="9"/>
  <c r="BE131" i="9"/>
  <c r="BM131" i="9"/>
  <c r="AP131" i="9"/>
  <c r="AX131" i="9"/>
  <c r="BF131" i="9"/>
  <c r="BN131" i="9"/>
  <c r="AY131" i="9"/>
  <c r="BI131" i="9"/>
  <c r="AO131" i="9"/>
  <c r="AZ131" i="9"/>
  <c r="BJ131" i="9"/>
  <c r="AR131" i="9"/>
  <c r="BB131" i="9"/>
  <c r="BL131" i="9"/>
  <c r="AS131" i="9"/>
  <c r="BC131" i="9"/>
  <c r="BO131" i="9"/>
  <c r="AV131" i="9"/>
  <c r="BR131" i="9"/>
  <c r="BA131" i="9"/>
  <c r="BD131" i="9"/>
  <c r="BG131" i="9"/>
  <c r="BH131" i="9"/>
  <c r="AT131" i="9"/>
  <c r="AQ131" i="9"/>
  <c r="BK131" i="9"/>
  <c r="BP131" i="9"/>
  <c r="AU131" i="9"/>
  <c r="BQ131" i="9"/>
  <c r="H130" i="6"/>
  <c r="G140" i="6"/>
  <c r="L140" i="6"/>
  <c r="L131" i="6"/>
  <c r="L132" i="6"/>
  <c r="L133" i="6"/>
  <c r="L135" i="6"/>
  <c r="L134" i="6"/>
  <c r="L138" i="6"/>
  <c r="L136" i="6"/>
  <c r="H137" i="6"/>
  <c r="H138" i="6"/>
  <c r="AL133" i="9" l="1"/>
  <c r="AR132" i="9"/>
  <c r="AZ132" i="9"/>
  <c r="BH132" i="9"/>
  <c r="BP132" i="9"/>
  <c r="AS132" i="9"/>
  <c r="BA132" i="9"/>
  <c r="BI132" i="9"/>
  <c r="BQ132" i="9"/>
  <c r="AP132" i="9"/>
  <c r="BB132" i="9"/>
  <c r="BL132" i="9"/>
  <c r="AQ132" i="9"/>
  <c r="BC132" i="9"/>
  <c r="BM132" i="9"/>
  <c r="AO132" i="9"/>
  <c r="AU132" i="9"/>
  <c r="BE132" i="9"/>
  <c r="BO132" i="9"/>
  <c r="AV132" i="9"/>
  <c r="BF132" i="9"/>
  <c r="BR132" i="9"/>
  <c r="BK132" i="9"/>
  <c r="AT132" i="9"/>
  <c r="BN132" i="9"/>
  <c r="AW132" i="9"/>
  <c r="AX132" i="9"/>
  <c r="AY132" i="9"/>
  <c r="BG132" i="9"/>
  <c r="BD132" i="9"/>
  <c r="BJ132" i="9"/>
  <c r="H140" i="6"/>
  <c r="H132" i="6"/>
  <c r="H131" i="6"/>
  <c r="H134" i="6"/>
  <c r="H133" i="6"/>
  <c r="H135" i="6"/>
  <c r="H136" i="6"/>
  <c r="H139" i="6"/>
  <c r="AL134" i="9" l="1"/>
  <c r="AU133" i="9"/>
  <c r="BC133" i="9"/>
  <c r="BK133" i="9"/>
  <c r="AS133" i="9"/>
  <c r="BB133" i="9"/>
  <c r="BL133" i="9"/>
  <c r="AT133" i="9"/>
  <c r="BD133" i="9"/>
  <c r="BM133" i="9"/>
  <c r="AW133" i="9"/>
  <c r="BF133" i="9"/>
  <c r="BO133" i="9"/>
  <c r="AX133" i="9"/>
  <c r="BG133" i="9"/>
  <c r="BP133" i="9"/>
  <c r="BA133" i="9"/>
  <c r="AO133" i="9"/>
  <c r="BE133" i="9"/>
  <c r="AP133" i="9"/>
  <c r="BH133" i="9"/>
  <c r="AQ133" i="9"/>
  <c r="BI133" i="9"/>
  <c r="AR133" i="9"/>
  <c r="BJ133" i="9"/>
  <c r="BQ133" i="9"/>
  <c r="AV133" i="9"/>
  <c r="BN133" i="9"/>
  <c r="AY133" i="9"/>
  <c r="AZ133" i="9"/>
  <c r="BR133" i="9"/>
  <c r="AL135" i="9" l="1"/>
  <c r="AP134" i="9"/>
  <c r="AX134" i="9"/>
  <c r="BF134" i="9"/>
  <c r="BN134" i="9"/>
  <c r="AR134" i="9"/>
  <c r="BA134" i="9"/>
  <c r="BJ134" i="9"/>
  <c r="AS134" i="9"/>
  <c r="BB134" i="9"/>
  <c r="BK134" i="9"/>
  <c r="AU134" i="9"/>
  <c r="BD134" i="9"/>
  <c r="BM134" i="9"/>
  <c r="AV134" i="9"/>
  <c r="BE134" i="9"/>
  <c r="BO134" i="9"/>
  <c r="AQ134" i="9"/>
  <c r="BI134" i="9"/>
  <c r="AT134" i="9"/>
  <c r="BL134" i="9"/>
  <c r="AO134" i="9"/>
  <c r="AW134" i="9"/>
  <c r="BP134" i="9"/>
  <c r="AY134" i="9"/>
  <c r="BQ134" i="9"/>
  <c r="AZ134" i="9"/>
  <c r="BR134" i="9"/>
  <c r="BC134" i="9"/>
  <c r="BG134" i="9"/>
  <c r="BH134" i="9"/>
  <c r="AS135" i="9" l="1"/>
  <c r="BA135" i="9"/>
  <c r="BI135" i="9"/>
  <c r="BQ135" i="9"/>
  <c r="AP135" i="9"/>
  <c r="AY135" i="9"/>
  <c r="BH135" i="9"/>
  <c r="BR135" i="9"/>
  <c r="AQ135" i="9"/>
  <c r="AZ135" i="9"/>
  <c r="BJ135" i="9"/>
  <c r="AT135" i="9"/>
  <c r="BC135" i="9"/>
  <c r="BL135" i="9"/>
  <c r="AU135" i="9"/>
  <c r="BD135" i="9"/>
  <c r="BM135" i="9"/>
  <c r="AX135" i="9"/>
  <c r="BP135" i="9"/>
  <c r="BB135" i="9"/>
  <c r="BE135" i="9"/>
  <c r="AO135" i="9"/>
  <c r="BF135" i="9"/>
  <c r="BG135" i="9"/>
  <c r="AV135" i="9"/>
  <c r="AR135" i="9"/>
  <c r="BK135" i="9"/>
  <c r="BN135" i="9"/>
  <c r="AW135" i="9"/>
  <c r="BO13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<sst xmlns="http://schemas.openxmlformats.org/spreadsheetml/2006/main" count="13970" uniqueCount="164">
  <si>
    <t>qx (under 5)</t>
  </si>
  <si>
    <t>qx (5-14)</t>
  </si>
  <si>
    <t>qx (15-49)</t>
  </si>
  <si>
    <t>qx (50-69)</t>
  </si>
  <si>
    <t>qx (70+)</t>
  </si>
  <si>
    <t>qx (all ages)</t>
  </si>
  <si>
    <t>qx (standardize)</t>
  </si>
  <si>
    <t>Entity</t>
  </si>
  <si>
    <t>Angola</t>
  </si>
  <si>
    <t>Cambodia</t>
  </si>
  <si>
    <t>Nigeria</t>
  </si>
  <si>
    <t>Year</t>
  </si>
  <si>
    <t>age</t>
  </si>
  <si>
    <t>qx (tau)</t>
  </si>
  <si>
    <t>0-4</t>
  </si>
  <si>
    <t>5-14</t>
  </si>
  <si>
    <t>15-49</t>
  </si>
  <si>
    <t>50-69</t>
  </si>
  <si>
    <t>70+</t>
  </si>
  <si>
    <t>mu (1)</t>
  </si>
  <si>
    <t>t</t>
  </si>
  <si>
    <t>i</t>
  </si>
  <si>
    <t>v</t>
  </si>
  <si>
    <t>n</t>
  </si>
  <si>
    <t>px</t>
  </si>
  <si>
    <t>k|qx</t>
  </si>
  <si>
    <t>x</t>
  </si>
  <si>
    <t>k</t>
  </si>
  <si>
    <t>kpx</t>
  </si>
  <si>
    <t>v^k+1</t>
  </si>
  <si>
    <t>Axn</t>
  </si>
  <si>
    <t>axn</t>
  </si>
  <si>
    <t>v^t</t>
  </si>
  <si>
    <t>x=0</t>
  </si>
  <si>
    <t>px (tau)</t>
  </si>
  <si>
    <t>qx (2)</t>
  </si>
  <si>
    <t>mu (2)</t>
  </si>
  <si>
    <t>mu (tau)</t>
  </si>
  <si>
    <t>qx (1)</t>
  </si>
  <si>
    <t>Angola 1990</t>
  </si>
  <si>
    <t>Cambodia 1990</t>
  </si>
  <si>
    <t>Nigeria 1990</t>
  </si>
  <si>
    <t>Angola 1991</t>
  </si>
  <si>
    <t>Angola 1992</t>
  </si>
  <si>
    <t>Angola 1993</t>
  </si>
  <si>
    <t>Angola 1994</t>
  </si>
  <si>
    <t>Angola 1995</t>
  </si>
  <si>
    <t>Angola 1996</t>
  </si>
  <si>
    <t>angola</t>
  </si>
  <si>
    <t>Angola 1997</t>
  </si>
  <si>
    <t>Angola 1998</t>
  </si>
  <si>
    <t>Angola 1999</t>
  </si>
  <si>
    <t>Angola 2000</t>
  </si>
  <si>
    <t>Angola 2001</t>
  </si>
  <si>
    <t>Angola 2002</t>
  </si>
  <si>
    <t>Angola 2003</t>
  </si>
  <si>
    <t>Angola 2004</t>
  </si>
  <si>
    <t>Angola 2005</t>
  </si>
  <si>
    <t>Angola 2006</t>
  </si>
  <si>
    <t>Angola 2007</t>
  </si>
  <si>
    <t>Angola 2008</t>
  </si>
  <si>
    <t>Angola 2009</t>
  </si>
  <si>
    <t>Angola 2010</t>
  </si>
  <si>
    <t>Angola 2011</t>
  </si>
  <si>
    <t>Angola 2012</t>
  </si>
  <si>
    <t>Angola 2013</t>
  </si>
  <si>
    <t>Angola 2014</t>
  </si>
  <si>
    <t>Angola 2015</t>
  </si>
  <si>
    <t>Angola 2016</t>
  </si>
  <si>
    <t>Angola 2017</t>
  </si>
  <si>
    <t>Angola 2018</t>
  </si>
  <si>
    <t>cambodia</t>
  </si>
  <si>
    <t>Cambodia 1991</t>
  </si>
  <si>
    <t>Cambodia 1992</t>
  </si>
  <si>
    <t>Cambodia 1993</t>
  </si>
  <si>
    <t>Cambodia 1994</t>
  </si>
  <si>
    <t>Cambodia 1995</t>
  </si>
  <si>
    <t>Cambodia 1996</t>
  </si>
  <si>
    <t>Cambodia 1997</t>
  </si>
  <si>
    <t>Cambodia 1998</t>
  </si>
  <si>
    <t>Cambodia 1999</t>
  </si>
  <si>
    <t>Cambodia 2000</t>
  </si>
  <si>
    <t>Cambodia 2001</t>
  </si>
  <si>
    <t>Cambodia 2002</t>
  </si>
  <si>
    <t>Cambodia 2003</t>
  </si>
  <si>
    <t>Cambodia 2004</t>
  </si>
  <si>
    <t>Cambodia 2005</t>
  </si>
  <si>
    <t>Cambodia 2006</t>
  </si>
  <si>
    <t>Cambodia 2007</t>
  </si>
  <si>
    <t>Cambodia 2008</t>
  </si>
  <si>
    <t>Cambodia 2009</t>
  </si>
  <si>
    <t>Cambodia 2010</t>
  </si>
  <si>
    <t>Cambodia 2011</t>
  </si>
  <si>
    <t>Cambodia 2012</t>
  </si>
  <si>
    <t>Cambodia 2013</t>
  </si>
  <si>
    <t>Cambodia 2014</t>
  </si>
  <si>
    <t>Cambodia 2015</t>
  </si>
  <si>
    <t>Cambodia 2016</t>
  </si>
  <si>
    <t>Cambodia 2017</t>
  </si>
  <si>
    <t>Cambodia 2018</t>
  </si>
  <si>
    <t>Cambodia 2019</t>
  </si>
  <si>
    <t>Nigeria 2010</t>
  </si>
  <si>
    <t>Nigeria 1991</t>
  </si>
  <si>
    <t>Nigeria 1992</t>
  </si>
  <si>
    <t>Nigeria 1993</t>
  </si>
  <si>
    <t>Nigeria 1994</t>
  </si>
  <si>
    <t>Nigeria 1995</t>
  </si>
  <si>
    <t>Nigeria 1996</t>
  </si>
  <si>
    <t>Nigeria 1997</t>
  </si>
  <si>
    <t>Nigeria 1999</t>
  </si>
  <si>
    <t>Nigeria 1998</t>
  </si>
  <si>
    <t>Nigeria 2000</t>
  </si>
  <si>
    <t>Nigeria 2001</t>
  </si>
  <si>
    <t>Nigeria 2002</t>
  </si>
  <si>
    <t>Nigeria 2003</t>
  </si>
  <si>
    <t>Nigeria 2004</t>
  </si>
  <si>
    <t>Nigeria 2005</t>
  </si>
  <si>
    <t>Nigeria 2006</t>
  </si>
  <si>
    <t>Nigeria 2007</t>
  </si>
  <si>
    <t>Nigeria 2008</t>
  </si>
  <si>
    <t>Nigeria 2009</t>
  </si>
  <si>
    <t>Nigeria 2011</t>
  </si>
  <si>
    <t>Nigeria 2012</t>
  </si>
  <si>
    <t>Nigeria 2013</t>
  </si>
  <si>
    <t>Nigeria 2014</t>
  </si>
  <si>
    <t>Nigeria 2015</t>
  </si>
  <si>
    <t>Nigeria 2016</t>
  </si>
  <si>
    <t>Nigeria 2017</t>
  </si>
  <si>
    <t>Nigeria 2018</t>
  </si>
  <si>
    <t>Nigeria 2019</t>
  </si>
  <si>
    <t>v^k</t>
  </si>
  <si>
    <t>k-1|px (1)</t>
  </si>
  <si>
    <t xml:space="preserve"> </t>
  </si>
  <si>
    <t>Region, subregion, country or area *</t>
  </si>
  <si>
    <t>Age (x)</t>
  </si>
  <si>
    <t>Central death rate m(x,n)</t>
  </si>
  <si>
    <t>Probability of dying q(x,n)</t>
  </si>
  <si>
    <t>Probability of surviving p(x,n)</t>
  </si>
  <si>
    <t>Number of survivors l(x)</t>
  </si>
  <si>
    <t>Number of person-years lived L(x,n)</t>
  </si>
  <si>
    <t>Lbound</t>
  </si>
  <si>
    <t>Ubound</t>
  </si>
  <si>
    <t>2</t>
  </si>
  <si>
    <t>mu (under 5)</t>
  </si>
  <si>
    <t>mu (5-14)</t>
  </si>
  <si>
    <t>mu (15-49)</t>
  </si>
  <si>
    <t>mu (50-69)</t>
  </si>
  <si>
    <t>mu (70+)</t>
  </si>
  <si>
    <t>mu (all ages)</t>
  </si>
  <si>
    <t>mu (standardize)</t>
  </si>
  <si>
    <t>1-4</t>
  </si>
  <si>
    <t>Angola 2019</t>
  </si>
  <si>
    <t>Angola 2020</t>
  </si>
  <si>
    <t>Angola 2021</t>
  </si>
  <si>
    <t>Angola 2022</t>
  </si>
  <si>
    <t>Angola 2023</t>
  </si>
  <si>
    <t>Angola 2024</t>
  </si>
  <si>
    <t>Angola 2025</t>
  </si>
  <si>
    <t>Angola 2026</t>
  </si>
  <si>
    <t>Angola 2027</t>
  </si>
  <si>
    <t>Angola 2028</t>
  </si>
  <si>
    <t>Angola 2029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</si>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</sst>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00000000"/>
    <numFmt numFmtId="165" formatCode="0.00000;\-0.00000;0"/>
    <numFmt numFmtId="166" formatCode="#\ ###\ ###\ ##0;\-#\ ###\ ###\ ##0;0"/>
    <numFmt numFmtId="167" formatCode="##0.0;\-##0.0;0"/>
    <numFmt numFmtId="168" formatCode="0.000000000000000_ ;\-0.000000000000000\ "/>
    <numFmt numFmtId="169" formatCode="0.0000000000000000_ ;\-0.0000000000000000\ "/>
  </numFmts>
  <fonts count="8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  <font>
      <sz val="11"/>
      <color theme="1"/>
      <name val="Aptos"/>
      <family val="2"/>
    </font>
    <font>
      <sz val="9"/>
      <name val="Arial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0" fillId="0" borderId="5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11" xfId="0" applyBorder="1" applyAlignment="1">
      <alignment horizontal="center"/>
    </xf>
    <xf numFmtId="49" fontId="0" fillId="0" borderId="0" xfId="0" applyNumberFormat="1"/>
    <xf numFmtId="168" fontId="0" fillId="0" borderId="0" xfId="0" applyNumberFormat="1"/>
    <xf numFmtId="0" fontId="6" fillId="0" borderId="0" xfId="0" applyFont="1"/>
    <xf numFmtId="0" fontId="6" fillId="0" borderId="1" xfId="0" applyFont="1" applyBorder="1" applyAlignment="1">
      <alignment horizontal="left"/>
    </xf>
    <xf numFmtId="0" fontId="6" fillId="0" borderId="1" xfId="0" applyFont="1" applyBorder="1"/>
    <xf numFmtId="165" fontId="0" fillId="0" borderId="0" xfId="0" applyNumberFormat="1"/>
    <xf numFmtId="0" fontId="7" fillId="4" borderId="0" xfId="0" applyFont="1" applyFill="1" applyAlignment="1">
      <alignment horizontal="center"/>
    </xf>
    <xf numFmtId="0" fontId="5" fillId="0" borderId="12" xfId="0" applyFont="1" applyBorder="1" applyAlignment="1">
      <alignment horizontal="center"/>
    </xf>
    <xf numFmtId="165" fontId="5" fillId="0" borderId="12" xfId="0" applyNumberFormat="1" applyFont="1" applyBorder="1" applyAlignment="1">
      <alignment horizontal="center"/>
    </xf>
    <xf numFmtId="166" fontId="5" fillId="0" borderId="12" xfId="0" applyNumberFormat="1" applyFont="1" applyBorder="1" applyAlignment="1">
      <alignment horizontal="center"/>
    </xf>
    <xf numFmtId="169" fontId="0" fillId="0" borderId="0" xfId="0" applyNumberFormat="1"/>
    <xf numFmtId="0" fontId="0" fillId="0" borderId="12" xfId="0" applyBorder="1" applyAlignment="1">
      <alignment horizontal="center"/>
    </xf>
    <xf numFmtId="0" fontId="0" fillId="5" borderId="0" xfId="0" applyFill="1"/>
    <xf numFmtId="0" fontId="0" fillId="0" borderId="13" xfId="0" applyBorder="1" applyAlignment="1">
      <alignment horizontal="center"/>
    </xf>
    <xf numFmtId="0" fontId="4" fillId="0" borderId="12" xfId="0" applyFont="1" applyBorder="1" applyAlignment="1">
      <alignment horizontal="center"/>
    </xf>
    <xf numFmtId="167" fontId="5" fillId="0" borderId="12" xfId="0" applyNumberFormat="1" applyFont="1" applyBorder="1" applyAlignment="1">
      <alignment horizontal="center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#0.0;\-##0.0;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#\ ###\ ###\ ##0;\-#\ ###\ ###\ ##0;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5" formatCode="0.00000;\-0.00000;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5" formatCode="0.00000;\-0.00000;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5" formatCode="0.00000;\-0.00000;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'qx(1) cambodia'!$R$9:$R$109</c:f>
              <c:numCache>
                <c:formatCode>General</c:formatCode>
                <c:ptCount val="101"/>
                <c:pt idx="0">
                  <c:v>3.5082951880229272E-4</c:v>
                </c:pt>
                <c:pt idx="1">
                  <c:v>3.7271226224431827E-3</c:v>
                </c:pt>
                <c:pt idx="2">
                  <c:v>4.1145646155972323E-3</c:v>
                </c:pt>
                <c:pt idx="3">
                  <c:v>4.5786604763681594E-3</c:v>
                </c:pt>
                <c:pt idx="4">
                  <c:v>5.1699049148485748E-3</c:v>
                </c:pt>
                <c:pt idx="5">
                  <c:v>2.8717092746296125E-4</c:v>
                </c:pt>
                <c:pt idx="6">
                  <c:v>3.2123348674459383E-4</c:v>
                </c:pt>
                <c:pt idx="7">
                  <c:v>3.6848777783222931E-4</c:v>
                </c:pt>
                <c:pt idx="8">
                  <c:v>4.3016523668782969E-4</c:v>
                </c:pt>
                <c:pt idx="9">
                  <c:v>5.0516750275474847E-4</c:v>
                </c:pt>
                <c:pt idx="10">
                  <c:v>5.8588618096086552E-4</c:v>
                </c:pt>
                <c:pt idx="11">
                  <c:v>6.588730040933289E-4</c:v>
                </c:pt>
                <c:pt idx="12">
                  <c:v>7.0989131876883981E-4</c:v>
                </c:pt>
                <c:pt idx="13">
                  <c:v>7.258760157010549E-4</c:v>
                </c:pt>
                <c:pt idx="14">
                  <c:v>7.0720672122501682E-4</c:v>
                </c:pt>
                <c:pt idx="15">
                  <c:v>5.5625907926061873E-3</c:v>
                </c:pt>
                <c:pt idx="16">
                  <c:v>5.1239268974018178E-3</c:v>
                </c:pt>
                <c:pt idx="17">
                  <c:v>4.695941727508879E-3</c:v>
                </c:pt>
                <c:pt idx="18">
                  <c:v>4.3171961772116496E-3</c:v>
                </c:pt>
                <c:pt idx="19">
                  <c:v>4.0117967333550414E-3</c:v>
                </c:pt>
                <c:pt idx="20">
                  <c:v>3.7858589932402054E-3</c:v>
                </c:pt>
                <c:pt idx="21">
                  <c:v>3.6357377090467844E-3</c:v>
                </c:pt>
                <c:pt idx="22">
                  <c:v>3.5529989136028899E-3</c:v>
                </c:pt>
                <c:pt idx="23">
                  <c:v>3.5164996654221546E-3</c:v>
                </c:pt>
                <c:pt idx="24">
                  <c:v>3.5034634255948658E-3</c:v>
                </c:pt>
                <c:pt idx="25">
                  <c:v>3.501571356138526E-3</c:v>
                </c:pt>
                <c:pt idx="26">
                  <c:v>3.5015339603392411E-3</c:v>
                </c:pt>
                <c:pt idx="27">
                  <c:v>3.4965832234239978E-3</c:v>
                </c:pt>
                <c:pt idx="28">
                  <c:v>3.4862506747279434E-3</c:v>
                </c:pt>
                <c:pt idx="29">
                  <c:v>3.4728209907798086E-3</c:v>
                </c:pt>
                <c:pt idx="30">
                  <c:v>3.4580380393223384E-3</c:v>
                </c:pt>
                <c:pt idx="31">
                  <c:v>3.4445832930933627E-3</c:v>
                </c:pt>
                <c:pt idx="32">
                  <c:v>3.4327042386914008E-3</c:v>
                </c:pt>
                <c:pt idx="33">
                  <c:v>3.4218136687697359E-3</c:v>
                </c:pt>
                <c:pt idx="34">
                  <c:v>3.4092196922912888E-3</c:v>
                </c:pt>
                <c:pt idx="35">
                  <c:v>3.3884564832676102E-3</c:v>
                </c:pt>
                <c:pt idx="36">
                  <c:v>3.3535521205477685E-3</c:v>
                </c:pt>
                <c:pt idx="37">
                  <c:v>3.2999885832248688E-3</c:v>
                </c:pt>
                <c:pt idx="38">
                  <c:v>3.2300247265422567E-3</c:v>
                </c:pt>
                <c:pt idx="39">
                  <c:v>3.1507541806068723E-3</c:v>
                </c:pt>
                <c:pt idx="40">
                  <c:v>3.0712625403697784E-3</c:v>
                </c:pt>
                <c:pt idx="41">
                  <c:v>3.0023735133378375E-3</c:v>
                </c:pt>
                <c:pt idx="42">
                  <c:v>2.947491796271426E-3</c:v>
                </c:pt>
                <c:pt idx="43">
                  <c:v>2.9063171170005957E-3</c:v>
                </c:pt>
                <c:pt idx="44">
                  <c:v>2.8751024848953496E-3</c:v>
                </c:pt>
                <c:pt idx="45">
                  <c:v>2.8426925908258916E-3</c:v>
                </c:pt>
                <c:pt idx="46">
                  <c:v>2.7984897569946067E-3</c:v>
                </c:pt>
                <c:pt idx="47">
                  <c:v>2.7335396846486486E-3</c:v>
                </c:pt>
                <c:pt idx="48">
                  <c:v>2.6459895949350934E-3</c:v>
                </c:pt>
                <c:pt idx="49">
                  <c:v>2.5406071098271333E-3</c:v>
                </c:pt>
                <c:pt idx="50">
                  <c:v>4.1399991448704924E-3</c:v>
                </c:pt>
                <c:pt idx="51">
                  <c:v>3.9886791894408347E-3</c:v>
                </c:pt>
                <c:pt idx="52">
                  <c:v>3.8531493973623025E-3</c:v>
                </c:pt>
                <c:pt idx="53">
                  <c:v>3.7388865664480333E-3</c:v>
                </c:pt>
                <c:pt idx="54">
                  <c:v>3.6438057708980979E-3</c:v>
                </c:pt>
                <c:pt idx="55">
                  <c:v>3.557284602392827E-3</c:v>
                </c:pt>
                <c:pt idx="56">
                  <c:v>3.4677183580647604E-3</c:v>
                </c:pt>
                <c:pt idx="57">
                  <c:v>3.3644639237114054E-3</c:v>
                </c:pt>
                <c:pt idx="58">
                  <c:v>3.24224301142431E-3</c:v>
                </c:pt>
                <c:pt idx="59">
                  <c:v>3.1036612749174354E-3</c:v>
                </c:pt>
                <c:pt idx="60">
                  <c:v>2.9555896012175243E-3</c:v>
                </c:pt>
                <c:pt idx="61">
                  <c:v>2.8079854397421939E-3</c:v>
                </c:pt>
                <c:pt idx="62">
                  <c:v>2.6686122962774695E-3</c:v>
                </c:pt>
                <c:pt idx="63">
                  <c:v>2.5412603790487326E-3</c:v>
                </c:pt>
                <c:pt idx="64">
                  <c:v>2.4265799243856829E-3</c:v>
                </c:pt>
                <c:pt idx="65">
                  <c:v>2.3214276659671304E-3</c:v>
                </c:pt>
                <c:pt idx="66">
                  <c:v>2.2224610122053442E-3</c:v>
                </c:pt>
                <c:pt idx="67">
                  <c:v>2.126205235405259E-3</c:v>
                </c:pt>
                <c:pt idx="68">
                  <c:v>2.0314997146590294E-3</c:v>
                </c:pt>
                <c:pt idx="69">
                  <c:v>1.9401040480543873E-3</c:v>
                </c:pt>
                <c:pt idx="70">
                  <c:v>1.4117218181309162E-3</c:v>
                </c:pt>
                <c:pt idx="71">
                  <c:v>1.328514732463497E-3</c:v>
                </c:pt>
                <c:pt idx="72">
                  <c:v>1.2533306290521073E-3</c:v>
                </c:pt>
                <c:pt idx="73">
                  <c:v>1.1860906166988861E-3</c:v>
                </c:pt>
                <c:pt idx="74">
                  <c:v>1.1259325953946278E-3</c:v>
                </c:pt>
                <c:pt idx="75">
                  <c:v>1.0709514234101322E-3</c:v>
                </c:pt>
                <c:pt idx="76">
                  <c:v>1.0198179957321353E-3</c:v>
                </c:pt>
                <c:pt idx="77">
                  <c:v>9.7145408548605569E-4</c:v>
                </c:pt>
                <c:pt idx="78">
                  <c:v>9.2510751232168214E-4</c:v>
                </c:pt>
                <c:pt idx="79">
                  <c:v>8.8148077636440378E-4</c:v>
                </c:pt>
                <c:pt idx="80">
                  <c:v>8.4134555511715197E-4</c:v>
                </c:pt>
                <c:pt idx="81">
                  <c:v>8.056970579062272E-4</c:v>
                </c:pt>
                <c:pt idx="82">
                  <c:v>7.7526554753181169E-4</c:v>
                </c:pt>
                <c:pt idx="83">
                  <c:v>7.5020855123792665E-4</c:v>
                </c:pt>
                <c:pt idx="84">
                  <c:v>7.3035751091284041E-4</c:v>
                </c:pt>
                <c:pt idx="85">
                  <c:v>7.152647870585884E-4</c:v>
                </c:pt>
                <c:pt idx="86">
                  <c:v>7.0458646758590543E-4</c:v>
                </c:pt>
                <c:pt idx="87">
                  <c:v>6.9814445361021866E-4</c:v>
                </c:pt>
                <c:pt idx="88">
                  <c:v>6.9594684924991087E-4</c:v>
                </c:pt>
                <c:pt idx="89">
                  <c:v>6.9829537611175484E-4</c:v>
                </c:pt>
                <c:pt idx="90">
                  <c:v>7.0593620347458462E-4</c:v>
                </c:pt>
                <c:pt idx="91">
                  <c:v>7.1982651269871087E-4</c:v>
                </c:pt>
                <c:pt idx="92">
                  <c:v>7.4153890184538019E-4</c:v>
                </c:pt>
                <c:pt idx="93">
                  <c:v>7.7404049461275281E-4</c:v>
                </c:pt>
                <c:pt idx="94">
                  <c:v>8.2174410740856339E-4</c:v>
                </c:pt>
                <c:pt idx="95">
                  <c:v>8.9275329295581828E-4</c:v>
                </c:pt>
                <c:pt idx="96">
                  <c:v>1.0015571371170132E-3</c:v>
                </c:pt>
                <c:pt idx="97">
                  <c:v>1.1760914989261293E-3</c:v>
                </c:pt>
                <c:pt idx="98">
                  <c:v>1.4810853785545885E-3</c:v>
                </c:pt>
                <c:pt idx="99">
                  <c:v>2.1086269793239559E-3</c:v>
                </c:pt>
                <c:pt idx="100">
                  <c:v>3.8180309243008486E-3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1-4E16-88CF-1F58895344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'qx(1) cambodia'!$CT$9:$CT$109</c:f>
              <c:numCache>
                <c:formatCode>General</c:formatCode>
                <c:ptCount val="101"/>
                <c:pt idx="0">
                  <c:v>4.0298318145792268E-4</c:v>
                </c:pt>
                <c:pt idx="1">
                  <c:v>4.0504520825785928E-3</c:v>
                </c:pt>
                <c:pt idx="2">
                  <c:v>4.779940743254411E-3</c:v>
                </c:pt>
                <c:pt idx="3">
                  <c:v>5.6188693420809264E-3</c:v>
                </c:pt>
                <c:pt idx="4">
                  <c:v>6.6478176922755488E-3</c:v>
                </c:pt>
                <c:pt idx="5">
                  <c:v>4.0155543183768383E-4</c:v>
                </c:pt>
                <c:pt idx="6">
                  <c:v>4.6456642744595528E-4</c:v>
                </c:pt>
                <c:pt idx="7">
                  <c:v>5.4364403465161548E-4</c:v>
                </c:pt>
                <c:pt idx="8">
                  <c:v>6.3879021910854704E-4</c:v>
                </c:pt>
                <c:pt idx="9">
                  <c:v>7.4602207083874421E-4</c:v>
                </c:pt>
                <c:pt idx="10">
                  <c:v>8.5319337039778756E-4</c:v>
                </c:pt>
                <c:pt idx="11">
                  <c:v>9.4179811708317821E-4</c:v>
                </c:pt>
                <c:pt idx="12">
                  <c:v>9.9474525731891423E-4</c:v>
                </c:pt>
                <c:pt idx="13">
                  <c:v>1.0007563488992136E-3</c:v>
                </c:pt>
                <c:pt idx="14">
                  <c:v>9.6467577999555622E-4</c:v>
                </c:pt>
                <c:pt idx="15">
                  <c:v>7.0272111836472955E-3</c:v>
                </c:pt>
                <c:pt idx="16">
                  <c:v>6.4500804894225975E-3</c:v>
                </c:pt>
                <c:pt idx="17">
                  <c:v>5.8986749691144185E-3</c:v>
                </c:pt>
                <c:pt idx="18">
                  <c:v>5.4299690444537677E-3</c:v>
                </c:pt>
                <c:pt idx="19">
                  <c:v>5.0704480441362276E-3</c:v>
                </c:pt>
                <c:pt idx="20">
                  <c:v>4.8109117589710893E-3</c:v>
                </c:pt>
                <c:pt idx="21">
                  <c:v>4.6350205481642814E-3</c:v>
                </c:pt>
                <c:pt idx="22">
                  <c:v>4.5221436591029625E-3</c:v>
                </c:pt>
                <c:pt idx="23">
                  <c:v>4.4565688077630936E-3</c:v>
                </c:pt>
                <c:pt idx="24">
                  <c:v>4.4259279402764683E-3</c:v>
                </c:pt>
                <c:pt idx="25">
                  <c:v>4.4079070947225085E-3</c:v>
                </c:pt>
                <c:pt idx="26">
                  <c:v>4.3891058925325764E-3</c:v>
                </c:pt>
                <c:pt idx="27">
                  <c:v>4.3619817881401617E-3</c:v>
                </c:pt>
                <c:pt idx="28">
                  <c:v>4.3244401340453665E-3</c:v>
                </c:pt>
                <c:pt idx="29">
                  <c:v>4.2793451911677851E-3</c:v>
                </c:pt>
                <c:pt idx="30">
                  <c:v>4.2306245719866279E-3</c:v>
                </c:pt>
                <c:pt idx="31">
                  <c:v>4.184785228645611E-3</c:v>
                </c:pt>
                <c:pt idx="32">
                  <c:v>4.1446857574531822E-3</c:v>
                </c:pt>
                <c:pt idx="33">
                  <c:v>4.1092932934670848E-3</c:v>
                </c:pt>
                <c:pt idx="34">
                  <c:v>4.0730286152327929E-3</c:v>
                </c:pt>
                <c:pt idx="35">
                  <c:v>4.0263857683246031E-3</c:v>
                </c:pt>
                <c:pt idx="36">
                  <c:v>3.9612823795059857E-3</c:v>
                </c:pt>
                <c:pt idx="37">
                  <c:v>3.8720649458746934E-3</c:v>
                </c:pt>
                <c:pt idx="38">
                  <c:v>3.7615117912903596E-3</c:v>
                </c:pt>
                <c:pt idx="39">
                  <c:v>3.6388810004456553E-3</c:v>
                </c:pt>
                <c:pt idx="40">
                  <c:v>3.5172432491564209E-3</c:v>
                </c:pt>
                <c:pt idx="41">
                  <c:v>3.4109520089325562E-3</c:v>
                </c:pt>
                <c:pt idx="42">
                  <c:v>3.3270091709286715E-3</c:v>
                </c:pt>
                <c:pt idx="43">
                  <c:v>3.2659940530336347E-3</c:v>
                </c:pt>
                <c:pt idx="44">
                  <c:v>3.220148419038448E-3</c:v>
                </c:pt>
                <c:pt idx="45">
                  <c:v>3.1741289605621741E-3</c:v>
                </c:pt>
                <c:pt idx="46">
                  <c:v>3.1122322937342647E-3</c:v>
                </c:pt>
                <c:pt idx="47">
                  <c:v>3.0209855576463014E-3</c:v>
                </c:pt>
                <c:pt idx="48">
                  <c:v>2.8981606156838636E-3</c:v>
                </c:pt>
                <c:pt idx="49">
                  <c:v>2.7526283979465898E-3</c:v>
                </c:pt>
                <c:pt idx="50">
                  <c:v>5.8703984790582408E-3</c:v>
                </c:pt>
                <c:pt idx="51">
                  <c:v>5.6040443794961713E-3</c:v>
                </c:pt>
                <c:pt idx="52">
                  <c:v>5.3728050469569865E-3</c:v>
                </c:pt>
                <c:pt idx="53">
                  <c:v>5.1864776177494446E-3</c:v>
                </c:pt>
                <c:pt idx="54">
                  <c:v>5.0417334660068603E-3</c:v>
                </c:pt>
                <c:pt idx="55">
                  <c:v>4.9156388555273538E-3</c:v>
                </c:pt>
                <c:pt idx="56">
                  <c:v>4.7852462803029128E-3</c:v>
                </c:pt>
                <c:pt idx="57">
                  <c:v>4.6303011287986365E-3</c:v>
                </c:pt>
                <c:pt idx="58">
                  <c:v>4.441032755441025E-3</c:v>
                </c:pt>
                <c:pt idx="59">
                  <c:v>4.2222865068872895E-3</c:v>
                </c:pt>
                <c:pt idx="60">
                  <c:v>3.9863704981239895E-3</c:v>
                </c:pt>
                <c:pt idx="61">
                  <c:v>3.7506705304474913E-3</c:v>
                </c:pt>
                <c:pt idx="62">
                  <c:v>3.5297029259326543E-3</c:v>
                </c:pt>
                <c:pt idx="63">
                  <c:v>3.3304170962866809E-3</c:v>
                </c:pt>
                <c:pt idx="64">
                  <c:v>3.153036985002358E-3</c:v>
                </c:pt>
                <c:pt idx="65">
                  <c:v>2.9927517649491432E-3</c:v>
                </c:pt>
                <c:pt idx="66">
                  <c:v>2.8437460706412735E-3</c:v>
                </c:pt>
                <c:pt idx="67">
                  <c:v>2.7007710102137038E-3</c:v>
                </c:pt>
                <c:pt idx="68">
                  <c:v>2.5609832136772792E-3</c:v>
                </c:pt>
                <c:pt idx="69">
                  <c:v>2.425324030090748E-3</c:v>
                </c:pt>
                <c:pt idx="70">
                  <c:v>1.721062781674901E-3</c:v>
                </c:pt>
                <c:pt idx="71">
                  <c:v>1.6155321214534424E-3</c:v>
                </c:pt>
                <c:pt idx="72">
                  <c:v>1.5199981343846658E-3</c:v>
                </c:pt>
                <c:pt idx="73">
                  <c:v>1.4346235927660798E-3</c:v>
                </c:pt>
                <c:pt idx="74">
                  <c:v>1.357648881584379E-3</c:v>
                </c:pt>
                <c:pt idx="75">
                  <c:v>1.2870790038075665E-3</c:v>
                </c:pt>
                <c:pt idx="76">
                  <c:v>1.2216106047273482E-3</c:v>
                </c:pt>
                <c:pt idx="77">
                  <c:v>1.1598182589906592E-3</c:v>
                </c:pt>
                <c:pt idx="78">
                  <c:v>1.1012342848557238E-3</c:v>
                </c:pt>
                <c:pt idx="79">
                  <c:v>1.0464340699693597E-3</c:v>
                </c:pt>
                <c:pt idx="80">
                  <c:v>9.9605768378794495E-4</c:v>
                </c:pt>
                <c:pt idx="81">
                  <c:v>9.5107761358877196E-4</c:v>
                </c:pt>
                <c:pt idx="82">
                  <c:v>9.1233566831925488E-4</c:v>
                </c:pt>
                <c:pt idx="83">
                  <c:v>8.7996570360179566E-4</c:v>
                </c:pt>
                <c:pt idx="84">
                  <c:v>8.5372822806091921E-4</c:v>
                </c:pt>
                <c:pt idx="85">
                  <c:v>8.3303699215479126E-4</c:v>
                </c:pt>
                <c:pt idx="86">
                  <c:v>8.1746434772724203E-4</c:v>
                </c:pt>
                <c:pt idx="87">
                  <c:v>8.0675525382112442E-4</c:v>
                </c:pt>
                <c:pt idx="88">
                  <c:v>8.0087334161737015E-4</c:v>
                </c:pt>
                <c:pt idx="89">
                  <c:v>8.0035237908845957E-4</c:v>
                </c:pt>
                <c:pt idx="90">
                  <c:v>8.0607857952004166E-4</c:v>
                </c:pt>
                <c:pt idx="91">
                  <c:v>8.1923470404268424E-4</c:v>
                </c:pt>
                <c:pt idx="92">
                  <c:v>8.4151404227990291E-4</c:v>
                </c:pt>
                <c:pt idx="93">
                  <c:v>8.7596711862686165E-4</c:v>
                </c:pt>
                <c:pt idx="94">
                  <c:v>9.2739842835671052E-4</c:v>
                </c:pt>
                <c:pt idx="95">
                  <c:v>1.0047211701752663E-3</c:v>
                </c:pt>
                <c:pt idx="96">
                  <c:v>1.1240201914036597E-3</c:v>
                </c:pt>
                <c:pt idx="97">
                  <c:v>1.3163568344937173E-3</c:v>
                </c:pt>
                <c:pt idx="98">
                  <c:v>1.6535444436236763E-3</c:v>
                </c:pt>
                <c:pt idx="99">
                  <c:v>2.3486144439097563E-3</c:v>
                </c:pt>
                <c:pt idx="100">
                  <c:v>4.2307888391547813E-3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1-4E16-88CF-1F5889534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2502176"/>
        <c:axId val="-932503808"/>
      </c:lineChart>
      <c:catAx>
        <c:axId val="-9325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2503808"/>
        <c:crosses val="autoZero"/>
        <c:auto val="1"/>
        <c:lblAlgn val="ctr"/>
        <c:lblOffset val="100"/>
        <c:noMultiLvlLbl val="0"/>
      </c:catAx>
      <c:valAx>
        <c:axId val="-9325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250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Malaria'!$C$1</c:f>
              <c:strCache>
                <c:ptCount val="1"/>
                <c:pt idx="0">
                  <c:v>qx (under 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Malaria'!$C$2:$C$91</c:f>
              <c:numCache>
                <c:formatCode>General</c:formatCode>
                <c:ptCount val="30"/>
                <c:pt idx="0">
                  <c:v>1.3650000000000001E-4</c:v>
                </c:pt>
                <c:pt idx="1">
                  <c:v>1.1230000000000001E-4</c:v>
                </c:pt>
                <c:pt idx="2">
                  <c:v>9.9300000000000001E-5</c:v>
                </c:pt>
                <c:pt idx="3">
                  <c:v>1.126E-4</c:v>
                </c:pt>
                <c:pt idx="4">
                  <c:v>9.9600000000000009E-5</c:v>
                </c:pt>
                <c:pt idx="5">
                  <c:v>9.09E-5</c:v>
                </c:pt>
                <c:pt idx="6">
                  <c:v>8.6099999999999992E-5</c:v>
                </c:pt>
                <c:pt idx="7">
                  <c:v>1.0060000000000001E-4</c:v>
                </c:pt>
                <c:pt idx="8">
                  <c:v>7.5400000000000003E-5</c:v>
                </c:pt>
                <c:pt idx="9">
                  <c:v>7.5799999999999999E-5</c:v>
                </c:pt>
                <c:pt idx="10">
                  <c:v>1.63E-4</c:v>
                </c:pt>
                <c:pt idx="11">
                  <c:v>1.038E-4</c:v>
                </c:pt>
                <c:pt idx="12">
                  <c:v>1.11E-4</c:v>
                </c:pt>
                <c:pt idx="13">
                  <c:v>1.5970000000000001E-4</c:v>
                </c:pt>
                <c:pt idx="14">
                  <c:v>1.2850000000000001E-4</c:v>
                </c:pt>
                <c:pt idx="15">
                  <c:v>8.2600000000000002E-5</c:v>
                </c:pt>
                <c:pt idx="16">
                  <c:v>1.3300000000000001E-4</c:v>
                </c:pt>
                <c:pt idx="17">
                  <c:v>6.8300000000000007E-5</c:v>
                </c:pt>
                <c:pt idx="18">
                  <c:v>7.3700000000000002E-5</c:v>
                </c:pt>
                <c:pt idx="19">
                  <c:v>8.570000000000001E-5</c:v>
                </c:pt>
                <c:pt idx="20">
                  <c:v>4.5999999999999993E-5</c:v>
                </c:pt>
                <c:pt idx="21">
                  <c:v>4.1100000000000003E-5</c:v>
                </c:pt>
                <c:pt idx="22">
                  <c:v>1.88E-5</c:v>
                </c:pt>
                <c:pt idx="23">
                  <c:v>1.03E-5</c:v>
                </c:pt>
                <c:pt idx="24">
                  <c:v>1.42E-5</c:v>
                </c:pt>
                <c:pt idx="25">
                  <c:v>1.63E-5</c:v>
                </c:pt>
                <c:pt idx="26">
                  <c:v>1.08E-5</c:v>
                </c:pt>
                <c:pt idx="27">
                  <c:v>1.6799999999999998E-5</c:v>
                </c:pt>
                <c:pt idx="28">
                  <c:v>7.1999999999999997E-6</c:v>
                </c:pt>
                <c:pt idx="29">
                  <c:v>6.1E-6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6-48AE-BFDF-7C44424D5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2513056"/>
        <c:axId val="-932508160"/>
      </c:lineChart>
      <c:catAx>
        <c:axId val="-93251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2508160"/>
        <c:crosses val="autoZero"/>
        <c:auto val="1"/>
        <c:lblAlgn val="ctr"/>
        <c:lblOffset val="100"/>
        <c:noMultiLvlLbl val="0"/>
      </c:catAx>
      <c:valAx>
        <c:axId val="-9325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251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a'!$B$2:$B$100</c:f>
              <c:numCache>
                <c:formatCode>General</c:formatCode>
                <c:ptCount val="99"/>
                <c:pt idx="0">
                  <c:v>2.0731999999999999E-3</c:v>
                </c:pt>
                <c:pt idx="1">
                  <c:v>2.0731999999999999E-3</c:v>
                </c:pt>
                <c:pt idx="2">
                  <c:v>2.0731999999999999E-3</c:v>
                </c:pt>
                <c:pt idx="3">
                  <c:v>2.0731999999999999E-3</c:v>
                </c:pt>
                <c:pt idx="4">
                  <c:v>8.8800000000000004E-5</c:v>
                </c:pt>
                <c:pt idx="5">
                  <c:v>8.8800000000000004E-5</c:v>
                </c:pt>
                <c:pt idx="6">
                  <c:v>8.8800000000000004E-5</c:v>
                </c:pt>
                <c:pt idx="7">
                  <c:v>8.8800000000000004E-5</c:v>
                </c:pt>
                <c:pt idx="8">
                  <c:v>8.8800000000000004E-5</c:v>
                </c:pt>
                <c:pt idx="9">
                  <c:v>8.8800000000000004E-5</c:v>
                </c:pt>
                <c:pt idx="10">
                  <c:v>8.8800000000000004E-5</c:v>
                </c:pt>
                <c:pt idx="11">
                  <c:v>8.8800000000000004E-5</c:v>
                </c:pt>
                <c:pt idx="12">
                  <c:v>8.8800000000000004E-5</c:v>
                </c:pt>
                <c:pt idx="13">
                  <c:v>8.8800000000000004E-5</c:v>
                </c:pt>
                <c:pt idx="14">
                  <c:v>1.22E-4</c:v>
                </c:pt>
                <c:pt idx="15">
                  <c:v>1.22E-4</c:v>
                </c:pt>
                <c:pt idx="16">
                  <c:v>1.22E-4</c:v>
                </c:pt>
                <c:pt idx="17">
                  <c:v>1.22E-4</c:v>
                </c:pt>
                <c:pt idx="18">
                  <c:v>1.22E-4</c:v>
                </c:pt>
                <c:pt idx="19">
                  <c:v>1.22E-4</c:v>
                </c:pt>
                <c:pt idx="20">
                  <c:v>1.22E-4</c:v>
                </c:pt>
                <c:pt idx="21">
                  <c:v>1.22E-4</c:v>
                </c:pt>
                <c:pt idx="22">
                  <c:v>1.22E-4</c:v>
                </c:pt>
                <c:pt idx="23">
                  <c:v>1.22E-4</c:v>
                </c:pt>
                <c:pt idx="24">
                  <c:v>1.22E-4</c:v>
                </c:pt>
                <c:pt idx="25">
                  <c:v>1.22E-4</c:v>
                </c:pt>
                <c:pt idx="26">
                  <c:v>1.22E-4</c:v>
                </c:pt>
                <c:pt idx="27">
                  <c:v>1.22E-4</c:v>
                </c:pt>
                <c:pt idx="28">
                  <c:v>1.22E-4</c:v>
                </c:pt>
                <c:pt idx="29">
                  <c:v>1.22E-4</c:v>
                </c:pt>
                <c:pt idx="30">
                  <c:v>1.22E-4</c:v>
                </c:pt>
                <c:pt idx="31">
                  <c:v>1.22E-4</c:v>
                </c:pt>
                <c:pt idx="32">
                  <c:v>1.22E-4</c:v>
                </c:pt>
                <c:pt idx="33">
                  <c:v>1.22E-4</c:v>
                </c:pt>
                <c:pt idx="34">
                  <c:v>1.22E-4</c:v>
                </c:pt>
                <c:pt idx="35">
                  <c:v>1.22E-4</c:v>
                </c:pt>
                <c:pt idx="36">
                  <c:v>1.22E-4</c:v>
                </c:pt>
                <c:pt idx="37">
                  <c:v>1.22E-4</c:v>
                </c:pt>
                <c:pt idx="38">
                  <c:v>1.22E-4</c:v>
                </c:pt>
                <c:pt idx="39">
                  <c:v>1.22E-4</c:v>
                </c:pt>
                <c:pt idx="40">
                  <c:v>1.22E-4</c:v>
                </c:pt>
                <c:pt idx="41">
                  <c:v>1.22E-4</c:v>
                </c:pt>
                <c:pt idx="42">
                  <c:v>1.22E-4</c:v>
                </c:pt>
                <c:pt idx="43">
                  <c:v>1.22E-4</c:v>
                </c:pt>
                <c:pt idx="44">
                  <c:v>1.22E-4</c:v>
                </c:pt>
                <c:pt idx="45">
                  <c:v>1.22E-4</c:v>
                </c:pt>
                <c:pt idx="46">
                  <c:v>1.22E-4</c:v>
                </c:pt>
                <c:pt idx="47">
                  <c:v>1.22E-4</c:v>
                </c:pt>
                <c:pt idx="48">
                  <c:v>1.22E-4</c:v>
                </c:pt>
                <c:pt idx="49">
                  <c:v>6.9519999999999998E-4</c:v>
                </c:pt>
                <c:pt idx="50">
                  <c:v>6.9519999999999998E-4</c:v>
                </c:pt>
                <c:pt idx="51">
                  <c:v>6.9519999999999998E-4</c:v>
                </c:pt>
                <c:pt idx="52">
                  <c:v>6.9519999999999998E-4</c:v>
                </c:pt>
                <c:pt idx="53">
                  <c:v>6.9519999999999998E-4</c:v>
                </c:pt>
                <c:pt idx="54">
                  <c:v>6.9519999999999998E-4</c:v>
                </c:pt>
                <c:pt idx="55">
                  <c:v>6.9519999999999998E-4</c:v>
                </c:pt>
                <c:pt idx="56">
                  <c:v>6.9519999999999998E-4</c:v>
                </c:pt>
                <c:pt idx="57">
                  <c:v>6.9519999999999998E-4</c:v>
                </c:pt>
                <c:pt idx="58">
                  <c:v>6.9519999999999998E-4</c:v>
                </c:pt>
                <c:pt idx="59">
                  <c:v>6.9519999999999998E-4</c:v>
                </c:pt>
                <c:pt idx="60">
                  <c:v>6.9519999999999998E-4</c:v>
                </c:pt>
                <c:pt idx="61">
                  <c:v>6.9519999999999998E-4</c:v>
                </c:pt>
                <c:pt idx="62">
                  <c:v>6.9519999999999998E-4</c:v>
                </c:pt>
                <c:pt idx="63">
                  <c:v>6.9519999999999998E-4</c:v>
                </c:pt>
                <c:pt idx="64">
                  <c:v>6.9519999999999998E-4</c:v>
                </c:pt>
                <c:pt idx="65">
                  <c:v>6.9519999999999998E-4</c:v>
                </c:pt>
                <c:pt idx="66">
                  <c:v>6.9519999999999998E-4</c:v>
                </c:pt>
                <c:pt idx="67">
                  <c:v>6.9519999999999998E-4</c:v>
                </c:pt>
                <c:pt idx="68">
                  <c:v>6.9519999999999998E-4</c:v>
                </c:pt>
                <c:pt idx="69">
                  <c:v>7.7239999999999991E-4</c:v>
                </c:pt>
                <c:pt idx="70">
                  <c:v>7.7239999999999991E-4</c:v>
                </c:pt>
                <c:pt idx="71">
                  <c:v>7.7239999999999991E-4</c:v>
                </c:pt>
                <c:pt idx="72">
                  <c:v>7.7239999999999991E-4</c:v>
                </c:pt>
                <c:pt idx="73">
                  <c:v>7.7239999999999991E-4</c:v>
                </c:pt>
                <c:pt idx="74">
                  <c:v>7.7239999999999991E-4</c:v>
                </c:pt>
                <c:pt idx="75">
                  <c:v>7.7239999999999991E-4</c:v>
                </c:pt>
                <c:pt idx="76">
                  <c:v>7.7239999999999991E-4</c:v>
                </c:pt>
                <c:pt idx="77">
                  <c:v>7.7239999999999991E-4</c:v>
                </c:pt>
                <c:pt idx="78">
                  <c:v>7.7239999999999991E-4</c:v>
                </c:pt>
                <c:pt idx="79">
                  <c:v>7.7239999999999991E-4</c:v>
                </c:pt>
                <c:pt idx="80">
                  <c:v>7.7239999999999991E-4</c:v>
                </c:pt>
                <c:pt idx="81">
                  <c:v>7.7239999999999991E-4</c:v>
                </c:pt>
                <c:pt idx="82">
                  <c:v>7.7239999999999991E-4</c:v>
                </c:pt>
                <c:pt idx="83">
                  <c:v>7.7239999999999991E-4</c:v>
                </c:pt>
                <c:pt idx="84">
                  <c:v>7.7239999999999991E-4</c:v>
                </c:pt>
                <c:pt idx="85">
                  <c:v>7.7239999999999991E-4</c:v>
                </c:pt>
                <c:pt idx="86">
                  <c:v>7.7239999999999991E-4</c:v>
                </c:pt>
                <c:pt idx="87">
                  <c:v>7.7239999999999991E-4</c:v>
                </c:pt>
                <c:pt idx="88">
                  <c:v>7.7239999999999991E-4</c:v>
                </c:pt>
                <c:pt idx="89">
                  <c:v>7.7239999999999991E-4</c:v>
                </c:pt>
                <c:pt idx="90">
                  <c:v>7.7239999999999991E-4</c:v>
                </c:pt>
                <c:pt idx="91">
                  <c:v>7.7239999999999991E-4</c:v>
                </c:pt>
                <c:pt idx="92">
                  <c:v>7.7239999999999991E-4</c:v>
                </c:pt>
                <c:pt idx="93">
                  <c:v>7.7239999999999991E-4</c:v>
                </c:pt>
                <c:pt idx="94">
                  <c:v>7.7239999999999991E-4</c:v>
                </c:pt>
                <c:pt idx="95">
                  <c:v>7.7239999999999991E-4</c:v>
                </c:pt>
                <c:pt idx="96">
                  <c:v>7.7239999999999991E-4</c:v>
                </c:pt>
                <c:pt idx="97">
                  <c:v>7.7239999999999991E-4</c:v>
                </c:pt>
                <c:pt idx="98">
                  <c:v>7.7239999999999991E-4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2-435F-B6BC-89A62987170F}"/>
            </c:ext>
          </c:extLst>
        </c:ser>
        <c:ser>
          <c:idx val="1"/>
          <c:order val="1"/>
          <c:tx>
            <c:strRef>
              <c:f>'mu (1) 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a'!$C$2:$C$100</c:f>
              <c:numCache>
                <c:formatCode>General</c:formatCode>
                <c:ptCount val="99"/>
                <c:pt idx="0">
                  <c:v>2.1126000000000001E-3</c:v>
                </c:pt>
                <c:pt idx="1">
                  <c:v>2.1126000000000001E-3</c:v>
                </c:pt>
                <c:pt idx="2">
                  <c:v>2.1126000000000001E-3</c:v>
                </c:pt>
                <c:pt idx="3">
                  <c:v>2.1126000000000001E-3</c:v>
                </c:pt>
                <c:pt idx="4">
                  <c:v>9.0700000000000009E-5</c:v>
                </c:pt>
                <c:pt idx="5">
                  <c:v>9.0700000000000009E-5</c:v>
                </c:pt>
                <c:pt idx="6">
                  <c:v>9.0700000000000009E-5</c:v>
                </c:pt>
                <c:pt idx="7">
                  <c:v>9.0700000000000009E-5</c:v>
                </c:pt>
                <c:pt idx="8">
                  <c:v>9.0700000000000009E-5</c:v>
                </c:pt>
                <c:pt idx="9">
                  <c:v>9.0700000000000009E-5</c:v>
                </c:pt>
                <c:pt idx="10">
                  <c:v>9.0700000000000009E-5</c:v>
                </c:pt>
                <c:pt idx="11">
                  <c:v>9.0700000000000009E-5</c:v>
                </c:pt>
                <c:pt idx="12">
                  <c:v>9.0700000000000009E-5</c:v>
                </c:pt>
                <c:pt idx="13">
                  <c:v>9.0700000000000009E-5</c:v>
                </c:pt>
                <c:pt idx="14">
                  <c:v>1.2239999999999999E-4</c:v>
                </c:pt>
                <c:pt idx="15">
                  <c:v>1.2239999999999999E-4</c:v>
                </c:pt>
                <c:pt idx="16">
                  <c:v>1.2239999999999999E-4</c:v>
                </c:pt>
                <c:pt idx="17">
                  <c:v>1.2239999999999999E-4</c:v>
                </c:pt>
                <c:pt idx="18">
                  <c:v>1.2239999999999999E-4</c:v>
                </c:pt>
                <c:pt idx="19">
                  <c:v>1.2239999999999999E-4</c:v>
                </c:pt>
                <c:pt idx="20">
                  <c:v>1.2239999999999999E-4</c:v>
                </c:pt>
                <c:pt idx="21">
                  <c:v>1.2239999999999999E-4</c:v>
                </c:pt>
                <c:pt idx="22">
                  <c:v>1.2239999999999999E-4</c:v>
                </c:pt>
                <c:pt idx="23">
                  <c:v>1.2239999999999999E-4</c:v>
                </c:pt>
                <c:pt idx="24">
                  <c:v>1.2239999999999999E-4</c:v>
                </c:pt>
                <c:pt idx="25">
                  <c:v>1.2239999999999999E-4</c:v>
                </c:pt>
                <c:pt idx="26">
                  <c:v>1.2239999999999999E-4</c:v>
                </c:pt>
                <c:pt idx="27">
                  <c:v>1.2239999999999999E-4</c:v>
                </c:pt>
                <c:pt idx="28">
                  <c:v>1.2239999999999999E-4</c:v>
                </c:pt>
                <c:pt idx="29">
                  <c:v>1.2239999999999999E-4</c:v>
                </c:pt>
                <c:pt idx="30">
                  <c:v>1.2239999999999999E-4</c:v>
                </c:pt>
                <c:pt idx="31">
                  <c:v>1.2239999999999999E-4</c:v>
                </c:pt>
                <c:pt idx="32">
                  <c:v>1.2239999999999999E-4</c:v>
                </c:pt>
                <c:pt idx="33">
                  <c:v>1.2239999999999999E-4</c:v>
                </c:pt>
                <c:pt idx="34">
                  <c:v>1.2239999999999999E-4</c:v>
                </c:pt>
                <c:pt idx="35">
                  <c:v>1.2239999999999999E-4</c:v>
                </c:pt>
                <c:pt idx="36">
                  <c:v>1.2239999999999999E-4</c:v>
                </c:pt>
                <c:pt idx="37">
                  <c:v>1.2239999999999999E-4</c:v>
                </c:pt>
                <c:pt idx="38">
                  <c:v>1.2239999999999999E-4</c:v>
                </c:pt>
                <c:pt idx="39">
                  <c:v>1.2239999999999999E-4</c:v>
                </c:pt>
                <c:pt idx="40">
                  <c:v>1.2239999999999999E-4</c:v>
                </c:pt>
                <c:pt idx="41">
                  <c:v>1.2239999999999999E-4</c:v>
                </c:pt>
                <c:pt idx="42">
                  <c:v>1.2239999999999999E-4</c:v>
                </c:pt>
                <c:pt idx="43">
                  <c:v>1.2239999999999999E-4</c:v>
                </c:pt>
                <c:pt idx="44">
                  <c:v>1.2239999999999999E-4</c:v>
                </c:pt>
                <c:pt idx="45">
                  <c:v>1.2239999999999999E-4</c:v>
                </c:pt>
                <c:pt idx="46">
                  <c:v>1.2239999999999999E-4</c:v>
                </c:pt>
                <c:pt idx="47">
                  <c:v>1.2239999999999999E-4</c:v>
                </c:pt>
                <c:pt idx="48">
                  <c:v>1.2239999999999999E-4</c:v>
                </c:pt>
                <c:pt idx="49">
                  <c:v>7.0459999999999989E-4</c:v>
                </c:pt>
                <c:pt idx="50">
                  <c:v>7.0459999999999989E-4</c:v>
                </c:pt>
                <c:pt idx="51">
                  <c:v>7.0459999999999989E-4</c:v>
                </c:pt>
                <c:pt idx="52">
                  <c:v>7.0459999999999989E-4</c:v>
                </c:pt>
                <c:pt idx="53">
                  <c:v>7.0459999999999989E-4</c:v>
                </c:pt>
                <c:pt idx="54">
                  <c:v>7.0459999999999989E-4</c:v>
                </c:pt>
                <c:pt idx="55">
                  <c:v>7.0459999999999989E-4</c:v>
                </c:pt>
                <c:pt idx="56">
                  <c:v>7.0459999999999989E-4</c:v>
                </c:pt>
                <c:pt idx="57">
                  <c:v>7.0459999999999989E-4</c:v>
                </c:pt>
                <c:pt idx="58">
                  <c:v>7.0459999999999989E-4</c:v>
                </c:pt>
                <c:pt idx="59">
                  <c:v>7.0459999999999989E-4</c:v>
                </c:pt>
                <c:pt idx="60">
                  <c:v>7.0459999999999989E-4</c:v>
                </c:pt>
                <c:pt idx="61">
                  <c:v>7.0459999999999989E-4</c:v>
                </c:pt>
                <c:pt idx="62">
                  <c:v>7.0459999999999989E-4</c:v>
                </c:pt>
                <c:pt idx="63">
                  <c:v>7.0459999999999989E-4</c:v>
                </c:pt>
                <c:pt idx="64">
                  <c:v>7.0459999999999989E-4</c:v>
                </c:pt>
                <c:pt idx="65">
                  <c:v>7.0459999999999989E-4</c:v>
                </c:pt>
                <c:pt idx="66">
                  <c:v>7.0459999999999989E-4</c:v>
                </c:pt>
                <c:pt idx="67">
                  <c:v>7.0459999999999989E-4</c:v>
                </c:pt>
                <c:pt idx="68">
                  <c:v>7.0459999999999989E-4</c:v>
                </c:pt>
                <c:pt idx="69">
                  <c:v>8.497E-4</c:v>
                </c:pt>
                <c:pt idx="70">
                  <c:v>8.497E-4</c:v>
                </c:pt>
                <c:pt idx="71">
                  <c:v>8.497E-4</c:v>
                </c:pt>
                <c:pt idx="72">
                  <c:v>8.497E-4</c:v>
                </c:pt>
                <c:pt idx="73">
                  <c:v>8.497E-4</c:v>
                </c:pt>
                <c:pt idx="74">
                  <c:v>8.497E-4</c:v>
                </c:pt>
                <c:pt idx="75">
                  <c:v>8.497E-4</c:v>
                </c:pt>
                <c:pt idx="76">
                  <c:v>8.497E-4</c:v>
                </c:pt>
                <c:pt idx="77">
                  <c:v>8.497E-4</c:v>
                </c:pt>
                <c:pt idx="78">
                  <c:v>8.497E-4</c:v>
                </c:pt>
                <c:pt idx="79">
                  <c:v>8.497E-4</c:v>
                </c:pt>
                <c:pt idx="80">
                  <c:v>8.497E-4</c:v>
                </c:pt>
                <c:pt idx="81">
                  <c:v>8.497E-4</c:v>
                </c:pt>
                <c:pt idx="82">
                  <c:v>8.497E-4</c:v>
                </c:pt>
                <c:pt idx="83">
                  <c:v>8.497E-4</c:v>
                </c:pt>
                <c:pt idx="84">
                  <c:v>8.497E-4</c:v>
                </c:pt>
                <c:pt idx="85">
                  <c:v>8.497E-4</c:v>
                </c:pt>
                <c:pt idx="86">
                  <c:v>8.497E-4</c:v>
                </c:pt>
                <c:pt idx="87">
                  <c:v>8.497E-4</c:v>
                </c:pt>
                <c:pt idx="88">
                  <c:v>8.497E-4</c:v>
                </c:pt>
                <c:pt idx="89">
                  <c:v>8.497E-4</c:v>
                </c:pt>
                <c:pt idx="90">
                  <c:v>8.497E-4</c:v>
                </c:pt>
                <c:pt idx="91">
                  <c:v>8.497E-4</c:v>
                </c:pt>
                <c:pt idx="92">
                  <c:v>8.497E-4</c:v>
                </c:pt>
                <c:pt idx="93">
                  <c:v>8.497E-4</c:v>
                </c:pt>
                <c:pt idx="94">
                  <c:v>8.497E-4</c:v>
                </c:pt>
                <c:pt idx="95">
                  <c:v>8.497E-4</c:v>
                </c:pt>
                <c:pt idx="96">
                  <c:v>8.497E-4</c:v>
                </c:pt>
                <c:pt idx="97">
                  <c:v>8.497E-4</c:v>
                </c:pt>
                <c:pt idx="98">
                  <c:v>8.497E-4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2-435F-B6BC-89A62987170F}"/>
            </c:ext>
          </c:extLst>
        </c:ser>
        <c:ser>
          <c:idx val="2"/>
          <c:order val="2"/>
          <c:tx>
            <c:strRef>
              <c:f>'mu (1) 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a'!$D$2:$D$100</c:f>
              <c:numCache>
                <c:formatCode>General</c:formatCode>
                <c:ptCount val="99"/>
                <c:pt idx="0">
                  <c:v>2.1540999999999999E-3</c:v>
                </c:pt>
                <c:pt idx="1">
                  <c:v>2.1540999999999999E-3</c:v>
                </c:pt>
                <c:pt idx="2">
                  <c:v>2.1540999999999999E-3</c:v>
                </c:pt>
                <c:pt idx="3">
                  <c:v>2.1540999999999999E-3</c:v>
                </c:pt>
                <c:pt idx="4">
                  <c:v>9.4600000000000009E-5</c:v>
                </c:pt>
                <c:pt idx="5">
                  <c:v>9.4600000000000009E-5</c:v>
                </c:pt>
                <c:pt idx="6">
                  <c:v>9.4600000000000009E-5</c:v>
                </c:pt>
                <c:pt idx="7">
                  <c:v>9.4600000000000009E-5</c:v>
                </c:pt>
                <c:pt idx="8">
                  <c:v>9.4600000000000009E-5</c:v>
                </c:pt>
                <c:pt idx="9">
                  <c:v>9.4600000000000009E-5</c:v>
                </c:pt>
                <c:pt idx="10">
                  <c:v>9.4600000000000009E-5</c:v>
                </c:pt>
                <c:pt idx="11">
                  <c:v>9.4600000000000009E-5</c:v>
                </c:pt>
                <c:pt idx="12">
                  <c:v>9.4600000000000009E-5</c:v>
                </c:pt>
                <c:pt idx="13">
                  <c:v>9.4600000000000009E-5</c:v>
                </c:pt>
                <c:pt idx="14">
                  <c:v>1.2520000000000001E-4</c:v>
                </c:pt>
                <c:pt idx="15">
                  <c:v>1.2520000000000001E-4</c:v>
                </c:pt>
                <c:pt idx="16">
                  <c:v>1.2520000000000001E-4</c:v>
                </c:pt>
                <c:pt idx="17">
                  <c:v>1.2520000000000001E-4</c:v>
                </c:pt>
                <c:pt idx="18">
                  <c:v>1.2520000000000001E-4</c:v>
                </c:pt>
                <c:pt idx="19">
                  <c:v>1.2520000000000001E-4</c:v>
                </c:pt>
                <c:pt idx="20">
                  <c:v>1.2520000000000001E-4</c:v>
                </c:pt>
                <c:pt idx="21">
                  <c:v>1.2520000000000001E-4</c:v>
                </c:pt>
                <c:pt idx="22">
                  <c:v>1.2520000000000001E-4</c:v>
                </c:pt>
                <c:pt idx="23">
                  <c:v>1.2520000000000001E-4</c:v>
                </c:pt>
                <c:pt idx="24">
                  <c:v>1.2520000000000001E-4</c:v>
                </c:pt>
                <c:pt idx="25">
                  <c:v>1.2520000000000001E-4</c:v>
                </c:pt>
                <c:pt idx="26">
                  <c:v>1.2520000000000001E-4</c:v>
                </c:pt>
                <c:pt idx="27">
                  <c:v>1.2520000000000001E-4</c:v>
                </c:pt>
                <c:pt idx="28">
                  <c:v>1.2520000000000001E-4</c:v>
                </c:pt>
                <c:pt idx="29">
                  <c:v>1.2520000000000001E-4</c:v>
                </c:pt>
                <c:pt idx="30">
                  <c:v>1.2520000000000001E-4</c:v>
                </c:pt>
                <c:pt idx="31">
                  <c:v>1.2520000000000001E-4</c:v>
                </c:pt>
                <c:pt idx="32">
                  <c:v>1.2520000000000001E-4</c:v>
                </c:pt>
                <c:pt idx="33">
                  <c:v>1.2520000000000001E-4</c:v>
                </c:pt>
                <c:pt idx="34">
                  <c:v>1.2520000000000001E-4</c:v>
                </c:pt>
                <c:pt idx="35">
                  <c:v>1.2520000000000001E-4</c:v>
                </c:pt>
                <c:pt idx="36">
                  <c:v>1.2520000000000001E-4</c:v>
                </c:pt>
                <c:pt idx="37">
                  <c:v>1.2520000000000001E-4</c:v>
                </c:pt>
                <c:pt idx="38">
                  <c:v>1.2520000000000001E-4</c:v>
                </c:pt>
                <c:pt idx="39">
                  <c:v>1.2520000000000001E-4</c:v>
                </c:pt>
                <c:pt idx="40">
                  <c:v>1.2520000000000001E-4</c:v>
                </c:pt>
                <c:pt idx="41">
                  <c:v>1.2520000000000001E-4</c:v>
                </c:pt>
                <c:pt idx="42">
                  <c:v>1.2520000000000001E-4</c:v>
                </c:pt>
                <c:pt idx="43">
                  <c:v>1.2520000000000001E-4</c:v>
                </c:pt>
                <c:pt idx="44">
                  <c:v>1.2520000000000001E-4</c:v>
                </c:pt>
                <c:pt idx="45">
                  <c:v>1.2520000000000001E-4</c:v>
                </c:pt>
                <c:pt idx="46">
                  <c:v>1.2520000000000001E-4</c:v>
                </c:pt>
                <c:pt idx="47">
                  <c:v>1.2520000000000001E-4</c:v>
                </c:pt>
                <c:pt idx="48">
                  <c:v>1.2520000000000001E-4</c:v>
                </c:pt>
                <c:pt idx="49">
                  <c:v>7.228E-4</c:v>
                </c:pt>
                <c:pt idx="50">
                  <c:v>7.228E-4</c:v>
                </c:pt>
                <c:pt idx="51">
                  <c:v>7.228E-4</c:v>
                </c:pt>
                <c:pt idx="52">
                  <c:v>7.228E-4</c:v>
                </c:pt>
                <c:pt idx="53">
                  <c:v>7.228E-4</c:v>
                </c:pt>
                <c:pt idx="54">
                  <c:v>7.228E-4</c:v>
                </c:pt>
                <c:pt idx="55">
                  <c:v>7.228E-4</c:v>
                </c:pt>
                <c:pt idx="56">
                  <c:v>7.228E-4</c:v>
                </c:pt>
                <c:pt idx="57">
                  <c:v>7.228E-4</c:v>
                </c:pt>
                <c:pt idx="58">
                  <c:v>7.228E-4</c:v>
                </c:pt>
                <c:pt idx="59">
                  <c:v>7.228E-4</c:v>
                </c:pt>
                <c:pt idx="60">
                  <c:v>7.228E-4</c:v>
                </c:pt>
                <c:pt idx="61">
                  <c:v>7.228E-4</c:v>
                </c:pt>
                <c:pt idx="62">
                  <c:v>7.228E-4</c:v>
                </c:pt>
                <c:pt idx="63">
                  <c:v>7.228E-4</c:v>
                </c:pt>
                <c:pt idx="64">
                  <c:v>7.228E-4</c:v>
                </c:pt>
                <c:pt idx="65">
                  <c:v>7.228E-4</c:v>
                </c:pt>
                <c:pt idx="66">
                  <c:v>7.228E-4</c:v>
                </c:pt>
                <c:pt idx="67">
                  <c:v>7.228E-4</c:v>
                </c:pt>
                <c:pt idx="68">
                  <c:v>7.228E-4</c:v>
                </c:pt>
                <c:pt idx="69">
                  <c:v>8.8029999999999998E-4</c:v>
                </c:pt>
                <c:pt idx="70">
                  <c:v>8.8029999999999998E-4</c:v>
                </c:pt>
                <c:pt idx="71">
                  <c:v>8.8029999999999998E-4</c:v>
                </c:pt>
                <c:pt idx="72">
                  <c:v>8.8029999999999998E-4</c:v>
                </c:pt>
                <c:pt idx="73">
                  <c:v>8.8029999999999998E-4</c:v>
                </c:pt>
                <c:pt idx="74">
                  <c:v>8.8029999999999998E-4</c:v>
                </c:pt>
                <c:pt idx="75">
                  <c:v>8.8029999999999998E-4</c:v>
                </c:pt>
                <c:pt idx="76">
                  <c:v>8.8029999999999998E-4</c:v>
                </c:pt>
                <c:pt idx="77">
                  <c:v>8.8029999999999998E-4</c:v>
                </c:pt>
                <c:pt idx="78">
                  <c:v>8.8029999999999998E-4</c:v>
                </c:pt>
                <c:pt idx="79">
                  <c:v>8.8029999999999998E-4</c:v>
                </c:pt>
                <c:pt idx="80">
                  <c:v>8.8029999999999998E-4</c:v>
                </c:pt>
                <c:pt idx="81">
                  <c:v>8.8029999999999998E-4</c:v>
                </c:pt>
                <c:pt idx="82">
                  <c:v>8.8029999999999998E-4</c:v>
                </c:pt>
                <c:pt idx="83">
                  <c:v>8.8029999999999998E-4</c:v>
                </c:pt>
                <c:pt idx="84">
                  <c:v>8.8029999999999998E-4</c:v>
                </c:pt>
                <c:pt idx="85">
                  <c:v>8.8029999999999998E-4</c:v>
                </c:pt>
                <c:pt idx="86">
                  <c:v>8.8029999999999998E-4</c:v>
                </c:pt>
                <c:pt idx="87">
                  <c:v>8.8029999999999998E-4</c:v>
                </c:pt>
                <c:pt idx="88">
                  <c:v>8.8029999999999998E-4</c:v>
                </c:pt>
                <c:pt idx="89">
                  <c:v>8.8029999999999998E-4</c:v>
                </c:pt>
                <c:pt idx="90">
                  <c:v>8.8029999999999998E-4</c:v>
                </c:pt>
                <c:pt idx="91">
                  <c:v>8.8029999999999998E-4</c:v>
                </c:pt>
                <c:pt idx="92">
                  <c:v>8.8029999999999998E-4</c:v>
                </c:pt>
                <c:pt idx="93">
                  <c:v>8.8029999999999998E-4</c:v>
                </c:pt>
                <c:pt idx="94">
                  <c:v>8.8029999999999998E-4</c:v>
                </c:pt>
                <c:pt idx="95">
                  <c:v>8.8029999999999998E-4</c:v>
                </c:pt>
                <c:pt idx="96">
                  <c:v>8.8029999999999998E-4</c:v>
                </c:pt>
                <c:pt idx="97">
                  <c:v>8.8029999999999998E-4</c:v>
                </c:pt>
                <c:pt idx="98">
                  <c:v>8.8029999999999998E-4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2-435F-B6BC-89A62987170F}"/>
            </c:ext>
          </c:extLst>
        </c:ser>
        <c:ser>
          <c:idx val="3"/>
          <c:order val="3"/>
          <c:tx>
            <c:strRef>
              <c:f>'mu (1) 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a'!$E$2:$E$100</c:f>
              <c:numCache>
                <c:formatCode>General</c:formatCode>
                <c:ptCount val="99"/>
                <c:pt idx="0">
                  <c:v>2.2027000000000001E-3</c:v>
                </c:pt>
                <c:pt idx="1">
                  <c:v>2.2027000000000001E-3</c:v>
                </c:pt>
                <c:pt idx="2">
                  <c:v>2.2027000000000001E-3</c:v>
                </c:pt>
                <c:pt idx="3">
                  <c:v>2.2027000000000001E-3</c:v>
                </c:pt>
                <c:pt idx="4">
                  <c:v>1.0179999999999999E-4</c:v>
                </c:pt>
                <c:pt idx="5">
                  <c:v>1.0179999999999999E-4</c:v>
                </c:pt>
                <c:pt idx="6">
                  <c:v>1.0179999999999999E-4</c:v>
                </c:pt>
                <c:pt idx="7">
                  <c:v>1.0179999999999999E-4</c:v>
                </c:pt>
                <c:pt idx="8">
                  <c:v>1.0179999999999999E-4</c:v>
                </c:pt>
                <c:pt idx="9">
                  <c:v>1.0179999999999999E-4</c:v>
                </c:pt>
                <c:pt idx="10">
                  <c:v>1.0179999999999999E-4</c:v>
                </c:pt>
                <c:pt idx="11">
                  <c:v>1.0179999999999999E-4</c:v>
                </c:pt>
                <c:pt idx="12">
                  <c:v>1.0179999999999999E-4</c:v>
                </c:pt>
                <c:pt idx="13">
                  <c:v>1.0179999999999999E-4</c:v>
                </c:pt>
                <c:pt idx="14">
                  <c:v>1.316E-4</c:v>
                </c:pt>
                <c:pt idx="15">
                  <c:v>1.316E-4</c:v>
                </c:pt>
                <c:pt idx="16">
                  <c:v>1.316E-4</c:v>
                </c:pt>
                <c:pt idx="17">
                  <c:v>1.316E-4</c:v>
                </c:pt>
                <c:pt idx="18">
                  <c:v>1.316E-4</c:v>
                </c:pt>
                <c:pt idx="19">
                  <c:v>1.316E-4</c:v>
                </c:pt>
                <c:pt idx="20">
                  <c:v>1.316E-4</c:v>
                </c:pt>
                <c:pt idx="21">
                  <c:v>1.316E-4</c:v>
                </c:pt>
                <c:pt idx="22">
                  <c:v>1.316E-4</c:v>
                </c:pt>
                <c:pt idx="23">
                  <c:v>1.316E-4</c:v>
                </c:pt>
                <c:pt idx="24">
                  <c:v>1.316E-4</c:v>
                </c:pt>
                <c:pt idx="25">
                  <c:v>1.316E-4</c:v>
                </c:pt>
                <c:pt idx="26">
                  <c:v>1.316E-4</c:v>
                </c:pt>
                <c:pt idx="27">
                  <c:v>1.316E-4</c:v>
                </c:pt>
                <c:pt idx="28">
                  <c:v>1.316E-4</c:v>
                </c:pt>
                <c:pt idx="29">
                  <c:v>1.316E-4</c:v>
                </c:pt>
                <c:pt idx="30">
                  <c:v>1.316E-4</c:v>
                </c:pt>
                <c:pt idx="31">
                  <c:v>1.316E-4</c:v>
                </c:pt>
                <c:pt idx="32">
                  <c:v>1.316E-4</c:v>
                </c:pt>
                <c:pt idx="33">
                  <c:v>1.316E-4</c:v>
                </c:pt>
                <c:pt idx="34">
                  <c:v>1.316E-4</c:v>
                </c:pt>
                <c:pt idx="35">
                  <c:v>1.316E-4</c:v>
                </c:pt>
                <c:pt idx="36">
                  <c:v>1.316E-4</c:v>
                </c:pt>
                <c:pt idx="37">
                  <c:v>1.316E-4</c:v>
                </c:pt>
                <c:pt idx="38">
                  <c:v>1.316E-4</c:v>
                </c:pt>
                <c:pt idx="39">
                  <c:v>1.316E-4</c:v>
                </c:pt>
                <c:pt idx="40">
                  <c:v>1.316E-4</c:v>
                </c:pt>
                <c:pt idx="41">
                  <c:v>1.316E-4</c:v>
                </c:pt>
                <c:pt idx="42">
                  <c:v>1.316E-4</c:v>
                </c:pt>
                <c:pt idx="43">
                  <c:v>1.316E-4</c:v>
                </c:pt>
                <c:pt idx="44">
                  <c:v>1.316E-4</c:v>
                </c:pt>
                <c:pt idx="45">
                  <c:v>1.316E-4</c:v>
                </c:pt>
                <c:pt idx="46">
                  <c:v>1.316E-4</c:v>
                </c:pt>
                <c:pt idx="47">
                  <c:v>1.316E-4</c:v>
                </c:pt>
                <c:pt idx="48">
                  <c:v>1.316E-4</c:v>
                </c:pt>
                <c:pt idx="49">
                  <c:v>7.5150000000000011E-4</c:v>
                </c:pt>
                <c:pt idx="50">
                  <c:v>7.5150000000000011E-4</c:v>
                </c:pt>
                <c:pt idx="51">
                  <c:v>7.5150000000000011E-4</c:v>
                </c:pt>
                <c:pt idx="52">
                  <c:v>7.5150000000000011E-4</c:v>
                </c:pt>
                <c:pt idx="53">
                  <c:v>7.5150000000000011E-4</c:v>
                </c:pt>
                <c:pt idx="54">
                  <c:v>7.5150000000000011E-4</c:v>
                </c:pt>
                <c:pt idx="55">
                  <c:v>7.5150000000000011E-4</c:v>
                </c:pt>
                <c:pt idx="56">
                  <c:v>7.5150000000000011E-4</c:v>
                </c:pt>
                <c:pt idx="57">
                  <c:v>7.5150000000000011E-4</c:v>
                </c:pt>
                <c:pt idx="58">
                  <c:v>7.5150000000000011E-4</c:v>
                </c:pt>
                <c:pt idx="59">
                  <c:v>7.5150000000000011E-4</c:v>
                </c:pt>
                <c:pt idx="60">
                  <c:v>7.5150000000000011E-4</c:v>
                </c:pt>
                <c:pt idx="61">
                  <c:v>7.5150000000000011E-4</c:v>
                </c:pt>
                <c:pt idx="62">
                  <c:v>7.5150000000000011E-4</c:v>
                </c:pt>
                <c:pt idx="63">
                  <c:v>7.5150000000000011E-4</c:v>
                </c:pt>
                <c:pt idx="64">
                  <c:v>7.5150000000000011E-4</c:v>
                </c:pt>
                <c:pt idx="65">
                  <c:v>7.5150000000000011E-4</c:v>
                </c:pt>
                <c:pt idx="66">
                  <c:v>7.5150000000000011E-4</c:v>
                </c:pt>
                <c:pt idx="67">
                  <c:v>7.5150000000000011E-4</c:v>
                </c:pt>
                <c:pt idx="68">
                  <c:v>7.5150000000000011E-4</c:v>
                </c:pt>
                <c:pt idx="69">
                  <c:v>9.1819999999999998E-4</c:v>
                </c:pt>
                <c:pt idx="70">
                  <c:v>9.1819999999999998E-4</c:v>
                </c:pt>
                <c:pt idx="71">
                  <c:v>9.1819999999999998E-4</c:v>
                </c:pt>
                <c:pt idx="72">
                  <c:v>9.1819999999999998E-4</c:v>
                </c:pt>
                <c:pt idx="73">
                  <c:v>9.1819999999999998E-4</c:v>
                </c:pt>
                <c:pt idx="74">
                  <c:v>9.1819999999999998E-4</c:v>
                </c:pt>
                <c:pt idx="75">
                  <c:v>9.1819999999999998E-4</c:v>
                </c:pt>
                <c:pt idx="76">
                  <c:v>9.1819999999999998E-4</c:v>
                </c:pt>
                <c:pt idx="77">
                  <c:v>9.1819999999999998E-4</c:v>
                </c:pt>
                <c:pt idx="78">
                  <c:v>9.1819999999999998E-4</c:v>
                </c:pt>
                <c:pt idx="79">
                  <c:v>9.1819999999999998E-4</c:v>
                </c:pt>
                <c:pt idx="80">
                  <c:v>9.1819999999999998E-4</c:v>
                </c:pt>
                <c:pt idx="81">
                  <c:v>9.1819999999999998E-4</c:v>
                </c:pt>
                <c:pt idx="82">
                  <c:v>9.1819999999999998E-4</c:v>
                </c:pt>
                <c:pt idx="83">
                  <c:v>9.1819999999999998E-4</c:v>
                </c:pt>
                <c:pt idx="84">
                  <c:v>9.1819999999999998E-4</c:v>
                </c:pt>
                <c:pt idx="85">
                  <c:v>9.1819999999999998E-4</c:v>
                </c:pt>
                <c:pt idx="86">
                  <c:v>9.1819999999999998E-4</c:v>
                </c:pt>
                <c:pt idx="87">
                  <c:v>9.1819999999999998E-4</c:v>
                </c:pt>
                <c:pt idx="88">
                  <c:v>9.1819999999999998E-4</c:v>
                </c:pt>
                <c:pt idx="89">
                  <c:v>9.1819999999999998E-4</c:v>
                </c:pt>
                <c:pt idx="90">
                  <c:v>9.1819999999999998E-4</c:v>
                </c:pt>
                <c:pt idx="91">
                  <c:v>9.1819999999999998E-4</c:v>
                </c:pt>
                <c:pt idx="92">
                  <c:v>9.1819999999999998E-4</c:v>
                </c:pt>
                <c:pt idx="93">
                  <c:v>9.1819999999999998E-4</c:v>
                </c:pt>
                <c:pt idx="94">
                  <c:v>9.1819999999999998E-4</c:v>
                </c:pt>
                <c:pt idx="95">
                  <c:v>9.1819999999999998E-4</c:v>
                </c:pt>
                <c:pt idx="96">
                  <c:v>9.1819999999999998E-4</c:v>
                </c:pt>
                <c:pt idx="97">
                  <c:v>9.1819999999999998E-4</c:v>
                </c:pt>
                <c:pt idx="98">
                  <c:v>9.1819999999999998E-4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2-435F-B6BC-89A62987170F}"/>
            </c:ext>
          </c:extLst>
        </c:ser>
        <c:ser>
          <c:idx val="4"/>
          <c:order val="4"/>
          <c:tx>
            <c:strRef>
              <c:f>'mu (1) 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a'!$F$2:$F$100</c:f>
              <c:numCache>
                <c:formatCode>General</c:formatCode>
                <c:ptCount val="99"/>
                <c:pt idx="0">
                  <c:v>2.2578999999999998E-3</c:v>
                </c:pt>
                <c:pt idx="1">
                  <c:v>2.2578999999999998E-3</c:v>
                </c:pt>
                <c:pt idx="2">
                  <c:v>2.2578999999999998E-3</c:v>
                </c:pt>
                <c:pt idx="3">
                  <c:v>2.2578999999999998E-3</c:v>
                </c:pt>
                <c:pt idx="4">
                  <c:v>1.0849999999999999E-4</c:v>
                </c:pt>
                <c:pt idx="5">
                  <c:v>1.0849999999999999E-4</c:v>
                </c:pt>
                <c:pt idx="6">
                  <c:v>1.0849999999999999E-4</c:v>
                </c:pt>
                <c:pt idx="7">
                  <c:v>1.0849999999999999E-4</c:v>
                </c:pt>
                <c:pt idx="8">
                  <c:v>1.0849999999999999E-4</c:v>
                </c:pt>
                <c:pt idx="9">
                  <c:v>1.0849999999999999E-4</c:v>
                </c:pt>
                <c:pt idx="10">
                  <c:v>1.0849999999999999E-4</c:v>
                </c:pt>
                <c:pt idx="11">
                  <c:v>1.0849999999999999E-4</c:v>
                </c:pt>
                <c:pt idx="12">
                  <c:v>1.0849999999999999E-4</c:v>
                </c:pt>
                <c:pt idx="13">
                  <c:v>1.0849999999999999E-4</c:v>
                </c:pt>
                <c:pt idx="14">
                  <c:v>1.3880000000000001E-4</c:v>
                </c:pt>
                <c:pt idx="15">
                  <c:v>1.3880000000000001E-4</c:v>
                </c:pt>
                <c:pt idx="16">
                  <c:v>1.3880000000000001E-4</c:v>
                </c:pt>
                <c:pt idx="17">
                  <c:v>1.3880000000000001E-4</c:v>
                </c:pt>
                <c:pt idx="18">
                  <c:v>1.3880000000000001E-4</c:v>
                </c:pt>
                <c:pt idx="19">
                  <c:v>1.3880000000000001E-4</c:v>
                </c:pt>
                <c:pt idx="20">
                  <c:v>1.3880000000000001E-4</c:v>
                </c:pt>
                <c:pt idx="21">
                  <c:v>1.3880000000000001E-4</c:v>
                </c:pt>
                <c:pt idx="22">
                  <c:v>1.3880000000000001E-4</c:v>
                </c:pt>
                <c:pt idx="23">
                  <c:v>1.3880000000000001E-4</c:v>
                </c:pt>
                <c:pt idx="24">
                  <c:v>1.3880000000000001E-4</c:v>
                </c:pt>
                <c:pt idx="25">
                  <c:v>1.3880000000000001E-4</c:v>
                </c:pt>
                <c:pt idx="26">
                  <c:v>1.3880000000000001E-4</c:v>
                </c:pt>
                <c:pt idx="27">
                  <c:v>1.3880000000000001E-4</c:v>
                </c:pt>
                <c:pt idx="28">
                  <c:v>1.3880000000000001E-4</c:v>
                </c:pt>
                <c:pt idx="29">
                  <c:v>1.3880000000000001E-4</c:v>
                </c:pt>
                <c:pt idx="30">
                  <c:v>1.3880000000000001E-4</c:v>
                </c:pt>
                <c:pt idx="31">
                  <c:v>1.3880000000000001E-4</c:v>
                </c:pt>
                <c:pt idx="32">
                  <c:v>1.3880000000000001E-4</c:v>
                </c:pt>
                <c:pt idx="33">
                  <c:v>1.3880000000000001E-4</c:v>
                </c:pt>
                <c:pt idx="34">
                  <c:v>1.3880000000000001E-4</c:v>
                </c:pt>
                <c:pt idx="35">
                  <c:v>1.3880000000000001E-4</c:v>
                </c:pt>
                <c:pt idx="36">
                  <c:v>1.3880000000000001E-4</c:v>
                </c:pt>
                <c:pt idx="37">
                  <c:v>1.3880000000000001E-4</c:v>
                </c:pt>
                <c:pt idx="38">
                  <c:v>1.3880000000000001E-4</c:v>
                </c:pt>
                <c:pt idx="39">
                  <c:v>1.3880000000000001E-4</c:v>
                </c:pt>
                <c:pt idx="40">
                  <c:v>1.3880000000000001E-4</c:v>
                </c:pt>
                <c:pt idx="41">
                  <c:v>1.3880000000000001E-4</c:v>
                </c:pt>
                <c:pt idx="42">
                  <c:v>1.3880000000000001E-4</c:v>
                </c:pt>
                <c:pt idx="43">
                  <c:v>1.3880000000000001E-4</c:v>
                </c:pt>
                <c:pt idx="44">
                  <c:v>1.3880000000000001E-4</c:v>
                </c:pt>
                <c:pt idx="45">
                  <c:v>1.3880000000000001E-4</c:v>
                </c:pt>
                <c:pt idx="46">
                  <c:v>1.3880000000000001E-4</c:v>
                </c:pt>
                <c:pt idx="47">
                  <c:v>1.3880000000000001E-4</c:v>
                </c:pt>
                <c:pt idx="48">
                  <c:v>1.3880000000000001E-4</c:v>
                </c:pt>
                <c:pt idx="49">
                  <c:v>7.8620000000000003E-4</c:v>
                </c:pt>
                <c:pt idx="50">
                  <c:v>7.8620000000000003E-4</c:v>
                </c:pt>
                <c:pt idx="51">
                  <c:v>7.8620000000000003E-4</c:v>
                </c:pt>
                <c:pt idx="52">
                  <c:v>7.8620000000000003E-4</c:v>
                </c:pt>
                <c:pt idx="53">
                  <c:v>7.8620000000000003E-4</c:v>
                </c:pt>
                <c:pt idx="54">
                  <c:v>7.8620000000000003E-4</c:v>
                </c:pt>
                <c:pt idx="55">
                  <c:v>7.8620000000000003E-4</c:v>
                </c:pt>
                <c:pt idx="56">
                  <c:v>7.8620000000000003E-4</c:v>
                </c:pt>
                <c:pt idx="57">
                  <c:v>7.8620000000000003E-4</c:v>
                </c:pt>
                <c:pt idx="58">
                  <c:v>7.8620000000000003E-4</c:v>
                </c:pt>
                <c:pt idx="59">
                  <c:v>7.8620000000000003E-4</c:v>
                </c:pt>
                <c:pt idx="60">
                  <c:v>7.8620000000000003E-4</c:v>
                </c:pt>
                <c:pt idx="61">
                  <c:v>7.8620000000000003E-4</c:v>
                </c:pt>
                <c:pt idx="62">
                  <c:v>7.8620000000000003E-4</c:v>
                </c:pt>
                <c:pt idx="63">
                  <c:v>7.8620000000000003E-4</c:v>
                </c:pt>
                <c:pt idx="64">
                  <c:v>7.8620000000000003E-4</c:v>
                </c:pt>
                <c:pt idx="65">
                  <c:v>7.8620000000000003E-4</c:v>
                </c:pt>
                <c:pt idx="66">
                  <c:v>7.8620000000000003E-4</c:v>
                </c:pt>
                <c:pt idx="67">
                  <c:v>7.8620000000000003E-4</c:v>
                </c:pt>
                <c:pt idx="68">
                  <c:v>7.8620000000000003E-4</c:v>
                </c:pt>
                <c:pt idx="69">
                  <c:v>9.6519999999999993E-4</c:v>
                </c:pt>
                <c:pt idx="70">
                  <c:v>9.6519999999999993E-4</c:v>
                </c:pt>
                <c:pt idx="71">
                  <c:v>9.6519999999999993E-4</c:v>
                </c:pt>
                <c:pt idx="72">
                  <c:v>9.6519999999999993E-4</c:v>
                </c:pt>
                <c:pt idx="73">
                  <c:v>9.6519999999999993E-4</c:v>
                </c:pt>
                <c:pt idx="74">
                  <c:v>9.6519999999999993E-4</c:v>
                </c:pt>
                <c:pt idx="75">
                  <c:v>9.6519999999999993E-4</c:v>
                </c:pt>
                <c:pt idx="76">
                  <c:v>9.6519999999999993E-4</c:v>
                </c:pt>
                <c:pt idx="77">
                  <c:v>9.6519999999999993E-4</c:v>
                </c:pt>
                <c:pt idx="78">
                  <c:v>9.6519999999999993E-4</c:v>
                </c:pt>
                <c:pt idx="79">
                  <c:v>9.6519999999999993E-4</c:v>
                </c:pt>
                <c:pt idx="80">
                  <c:v>9.6519999999999993E-4</c:v>
                </c:pt>
                <c:pt idx="81">
                  <c:v>9.6519999999999993E-4</c:v>
                </c:pt>
                <c:pt idx="82">
                  <c:v>9.6519999999999993E-4</c:v>
                </c:pt>
                <c:pt idx="83">
                  <c:v>9.6519999999999993E-4</c:v>
                </c:pt>
                <c:pt idx="84">
                  <c:v>9.6519999999999993E-4</c:v>
                </c:pt>
                <c:pt idx="85">
                  <c:v>9.6519999999999993E-4</c:v>
                </c:pt>
                <c:pt idx="86">
                  <c:v>9.6519999999999993E-4</c:v>
                </c:pt>
                <c:pt idx="87">
                  <c:v>9.6519999999999993E-4</c:v>
                </c:pt>
                <c:pt idx="88">
                  <c:v>9.6519999999999993E-4</c:v>
                </c:pt>
                <c:pt idx="89">
                  <c:v>9.6519999999999993E-4</c:v>
                </c:pt>
                <c:pt idx="90">
                  <c:v>9.6519999999999993E-4</c:v>
                </c:pt>
                <c:pt idx="91">
                  <c:v>9.6519999999999993E-4</c:v>
                </c:pt>
                <c:pt idx="92">
                  <c:v>9.6519999999999993E-4</c:v>
                </c:pt>
                <c:pt idx="93">
                  <c:v>9.6519999999999993E-4</c:v>
                </c:pt>
                <c:pt idx="94">
                  <c:v>9.6519999999999993E-4</c:v>
                </c:pt>
                <c:pt idx="95">
                  <c:v>9.6519999999999993E-4</c:v>
                </c:pt>
                <c:pt idx="96">
                  <c:v>9.6519999999999993E-4</c:v>
                </c:pt>
                <c:pt idx="97">
                  <c:v>9.6519999999999993E-4</c:v>
                </c:pt>
                <c:pt idx="98">
                  <c:v>9.6519999999999993E-4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2-435F-B6BC-89A62987170F}"/>
            </c:ext>
          </c:extLst>
        </c:ser>
        <c:ser>
          <c:idx val="5"/>
          <c:order val="5"/>
          <c:tx>
            <c:strRef>
              <c:f>'mu (1)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a'!$G$2:$G$100</c:f>
              <c:numCache>
                <c:formatCode>General</c:formatCode>
                <c:ptCount val="99"/>
                <c:pt idx="0">
                  <c:v>2.3133000000000003E-3</c:v>
                </c:pt>
                <c:pt idx="1">
                  <c:v>2.3133000000000003E-3</c:v>
                </c:pt>
                <c:pt idx="2">
                  <c:v>2.3133000000000003E-3</c:v>
                </c:pt>
                <c:pt idx="3">
                  <c:v>2.3133000000000003E-3</c:v>
                </c:pt>
                <c:pt idx="4">
                  <c:v>1.086E-4</c:v>
                </c:pt>
                <c:pt idx="5">
                  <c:v>1.086E-4</c:v>
                </c:pt>
                <c:pt idx="6">
                  <c:v>1.086E-4</c:v>
                </c:pt>
                <c:pt idx="7">
                  <c:v>1.086E-4</c:v>
                </c:pt>
                <c:pt idx="8">
                  <c:v>1.086E-4</c:v>
                </c:pt>
                <c:pt idx="9">
                  <c:v>1.086E-4</c:v>
                </c:pt>
                <c:pt idx="10">
                  <c:v>1.086E-4</c:v>
                </c:pt>
                <c:pt idx="11">
                  <c:v>1.086E-4</c:v>
                </c:pt>
                <c:pt idx="12">
                  <c:v>1.086E-4</c:v>
                </c:pt>
                <c:pt idx="13">
                  <c:v>1.086E-4</c:v>
                </c:pt>
                <c:pt idx="14">
                  <c:v>1.403E-4</c:v>
                </c:pt>
                <c:pt idx="15">
                  <c:v>1.403E-4</c:v>
                </c:pt>
                <c:pt idx="16">
                  <c:v>1.403E-4</c:v>
                </c:pt>
                <c:pt idx="17">
                  <c:v>1.403E-4</c:v>
                </c:pt>
                <c:pt idx="18">
                  <c:v>1.403E-4</c:v>
                </c:pt>
                <c:pt idx="19">
                  <c:v>1.403E-4</c:v>
                </c:pt>
                <c:pt idx="20">
                  <c:v>1.403E-4</c:v>
                </c:pt>
                <c:pt idx="21">
                  <c:v>1.403E-4</c:v>
                </c:pt>
                <c:pt idx="22">
                  <c:v>1.403E-4</c:v>
                </c:pt>
                <c:pt idx="23">
                  <c:v>1.403E-4</c:v>
                </c:pt>
                <c:pt idx="24">
                  <c:v>1.403E-4</c:v>
                </c:pt>
                <c:pt idx="25">
                  <c:v>1.403E-4</c:v>
                </c:pt>
                <c:pt idx="26">
                  <c:v>1.403E-4</c:v>
                </c:pt>
                <c:pt idx="27">
                  <c:v>1.403E-4</c:v>
                </c:pt>
                <c:pt idx="28">
                  <c:v>1.403E-4</c:v>
                </c:pt>
                <c:pt idx="29">
                  <c:v>1.403E-4</c:v>
                </c:pt>
                <c:pt idx="30">
                  <c:v>1.403E-4</c:v>
                </c:pt>
                <c:pt idx="31">
                  <c:v>1.403E-4</c:v>
                </c:pt>
                <c:pt idx="32">
                  <c:v>1.403E-4</c:v>
                </c:pt>
                <c:pt idx="33">
                  <c:v>1.403E-4</c:v>
                </c:pt>
                <c:pt idx="34">
                  <c:v>1.403E-4</c:v>
                </c:pt>
                <c:pt idx="35">
                  <c:v>1.403E-4</c:v>
                </c:pt>
                <c:pt idx="36">
                  <c:v>1.403E-4</c:v>
                </c:pt>
                <c:pt idx="37">
                  <c:v>1.403E-4</c:v>
                </c:pt>
                <c:pt idx="38">
                  <c:v>1.403E-4</c:v>
                </c:pt>
                <c:pt idx="39">
                  <c:v>1.403E-4</c:v>
                </c:pt>
                <c:pt idx="40">
                  <c:v>1.403E-4</c:v>
                </c:pt>
                <c:pt idx="41">
                  <c:v>1.403E-4</c:v>
                </c:pt>
                <c:pt idx="42">
                  <c:v>1.403E-4</c:v>
                </c:pt>
                <c:pt idx="43">
                  <c:v>1.403E-4</c:v>
                </c:pt>
                <c:pt idx="44">
                  <c:v>1.403E-4</c:v>
                </c:pt>
                <c:pt idx="45">
                  <c:v>1.403E-4</c:v>
                </c:pt>
                <c:pt idx="46">
                  <c:v>1.403E-4</c:v>
                </c:pt>
                <c:pt idx="47">
                  <c:v>1.403E-4</c:v>
                </c:pt>
                <c:pt idx="48">
                  <c:v>1.403E-4</c:v>
                </c:pt>
                <c:pt idx="49">
                  <c:v>8.1540000000000009E-4</c:v>
                </c:pt>
                <c:pt idx="50">
                  <c:v>8.1540000000000009E-4</c:v>
                </c:pt>
                <c:pt idx="51">
                  <c:v>8.1540000000000009E-4</c:v>
                </c:pt>
                <c:pt idx="52">
                  <c:v>8.1540000000000009E-4</c:v>
                </c:pt>
                <c:pt idx="53">
                  <c:v>8.1540000000000009E-4</c:v>
                </c:pt>
                <c:pt idx="54">
                  <c:v>8.1540000000000009E-4</c:v>
                </c:pt>
                <c:pt idx="55">
                  <c:v>8.1540000000000009E-4</c:v>
                </c:pt>
                <c:pt idx="56">
                  <c:v>8.1540000000000009E-4</c:v>
                </c:pt>
                <c:pt idx="57">
                  <c:v>8.1540000000000009E-4</c:v>
                </c:pt>
                <c:pt idx="58">
                  <c:v>8.1540000000000009E-4</c:v>
                </c:pt>
                <c:pt idx="59">
                  <c:v>8.1540000000000009E-4</c:v>
                </c:pt>
                <c:pt idx="60">
                  <c:v>8.1540000000000009E-4</c:v>
                </c:pt>
                <c:pt idx="61">
                  <c:v>8.1540000000000009E-4</c:v>
                </c:pt>
                <c:pt idx="62">
                  <c:v>8.1540000000000009E-4</c:v>
                </c:pt>
                <c:pt idx="63">
                  <c:v>8.1540000000000009E-4</c:v>
                </c:pt>
                <c:pt idx="64">
                  <c:v>8.1540000000000009E-4</c:v>
                </c:pt>
                <c:pt idx="65">
                  <c:v>8.1540000000000009E-4</c:v>
                </c:pt>
                <c:pt idx="66">
                  <c:v>8.1540000000000009E-4</c:v>
                </c:pt>
                <c:pt idx="67">
                  <c:v>8.1540000000000009E-4</c:v>
                </c:pt>
                <c:pt idx="68">
                  <c:v>8.1540000000000009E-4</c:v>
                </c:pt>
                <c:pt idx="69">
                  <c:v>1.01E-3</c:v>
                </c:pt>
                <c:pt idx="70">
                  <c:v>1.01E-3</c:v>
                </c:pt>
                <c:pt idx="71">
                  <c:v>1.01E-3</c:v>
                </c:pt>
                <c:pt idx="72">
                  <c:v>1.01E-3</c:v>
                </c:pt>
                <c:pt idx="73">
                  <c:v>1.01E-3</c:v>
                </c:pt>
                <c:pt idx="74">
                  <c:v>1.01E-3</c:v>
                </c:pt>
                <c:pt idx="75">
                  <c:v>1.01E-3</c:v>
                </c:pt>
                <c:pt idx="76">
                  <c:v>1.01E-3</c:v>
                </c:pt>
                <c:pt idx="77">
                  <c:v>1.01E-3</c:v>
                </c:pt>
                <c:pt idx="78">
                  <c:v>1.01E-3</c:v>
                </c:pt>
                <c:pt idx="79">
                  <c:v>1.01E-3</c:v>
                </c:pt>
                <c:pt idx="80">
                  <c:v>1.01E-3</c:v>
                </c:pt>
                <c:pt idx="81">
                  <c:v>1.01E-3</c:v>
                </c:pt>
                <c:pt idx="82">
                  <c:v>1.01E-3</c:v>
                </c:pt>
                <c:pt idx="83">
                  <c:v>1.01E-3</c:v>
                </c:pt>
                <c:pt idx="84">
                  <c:v>1.01E-3</c:v>
                </c:pt>
                <c:pt idx="85">
                  <c:v>1.01E-3</c:v>
                </c:pt>
                <c:pt idx="86">
                  <c:v>1.01E-3</c:v>
                </c:pt>
                <c:pt idx="87">
                  <c:v>1.01E-3</c:v>
                </c:pt>
                <c:pt idx="88">
                  <c:v>1.01E-3</c:v>
                </c:pt>
                <c:pt idx="89">
                  <c:v>1.01E-3</c:v>
                </c:pt>
                <c:pt idx="90">
                  <c:v>1.01E-3</c:v>
                </c:pt>
                <c:pt idx="91">
                  <c:v>1.01E-3</c:v>
                </c:pt>
                <c:pt idx="92">
                  <c:v>1.01E-3</c:v>
                </c:pt>
                <c:pt idx="93">
                  <c:v>1.01E-3</c:v>
                </c:pt>
                <c:pt idx="94">
                  <c:v>1.01E-3</c:v>
                </c:pt>
                <c:pt idx="95">
                  <c:v>1.01E-3</c:v>
                </c:pt>
                <c:pt idx="96">
                  <c:v>1.01E-3</c:v>
                </c:pt>
                <c:pt idx="97">
                  <c:v>1.01E-3</c:v>
                </c:pt>
                <c:pt idx="98">
                  <c:v>1.01E-3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72-435F-B6BC-89A62987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83040"/>
        <c:axId val="487584224"/>
      </c:lineChart>
      <c:catAx>
        <c:axId val="187698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84224"/>
        <c:crosses val="autoZero"/>
        <c:auto val="1"/>
        <c:lblAlgn val="ctr"/>
        <c:lblOffset val="100"/>
        <c:noMultiLvlLbl val="0"/>
      </c:catAx>
      <c:valAx>
        <c:axId val="48758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8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a'!$G$2:$G$100</c:f>
              <c:numCache>
                <c:formatCode>General</c:formatCode>
                <c:ptCount val="99"/>
                <c:pt idx="0">
                  <c:v>2.3133000000000003E-3</c:v>
                </c:pt>
                <c:pt idx="1">
                  <c:v>2.3133000000000003E-3</c:v>
                </c:pt>
                <c:pt idx="2">
                  <c:v>2.3133000000000003E-3</c:v>
                </c:pt>
                <c:pt idx="3">
                  <c:v>2.3133000000000003E-3</c:v>
                </c:pt>
                <c:pt idx="4">
                  <c:v>1.086E-4</c:v>
                </c:pt>
                <c:pt idx="5">
                  <c:v>1.086E-4</c:v>
                </c:pt>
                <c:pt idx="6">
                  <c:v>1.086E-4</c:v>
                </c:pt>
                <c:pt idx="7">
                  <c:v>1.086E-4</c:v>
                </c:pt>
                <c:pt idx="8">
                  <c:v>1.086E-4</c:v>
                </c:pt>
                <c:pt idx="9">
                  <c:v>1.086E-4</c:v>
                </c:pt>
                <c:pt idx="10">
                  <c:v>1.086E-4</c:v>
                </c:pt>
                <c:pt idx="11">
                  <c:v>1.086E-4</c:v>
                </c:pt>
                <c:pt idx="12">
                  <c:v>1.086E-4</c:v>
                </c:pt>
                <c:pt idx="13">
                  <c:v>1.086E-4</c:v>
                </c:pt>
                <c:pt idx="14">
                  <c:v>1.403E-4</c:v>
                </c:pt>
                <c:pt idx="15">
                  <c:v>1.403E-4</c:v>
                </c:pt>
                <c:pt idx="16">
                  <c:v>1.403E-4</c:v>
                </c:pt>
                <c:pt idx="17">
                  <c:v>1.403E-4</c:v>
                </c:pt>
                <c:pt idx="18">
                  <c:v>1.403E-4</c:v>
                </c:pt>
                <c:pt idx="19">
                  <c:v>1.403E-4</c:v>
                </c:pt>
                <c:pt idx="20">
                  <c:v>1.403E-4</c:v>
                </c:pt>
                <c:pt idx="21">
                  <c:v>1.403E-4</c:v>
                </c:pt>
                <c:pt idx="22">
                  <c:v>1.403E-4</c:v>
                </c:pt>
                <c:pt idx="23">
                  <c:v>1.403E-4</c:v>
                </c:pt>
                <c:pt idx="24">
                  <c:v>1.403E-4</c:v>
                </c:pt>
                <c:pt idx="25">
                  <c:v>1.403E-4</c:v>
                </c:pt>
                <c:pt idx="26">
                  <c:v>1.403E-4</c:v>
                </c:pt>
                <c:pt idx="27">
                  <c:v>1.403E-4</c:v>
                </c:pt>
                <c:pt idx="28">
                  <c:v>1.403E-4</c:v>
                </c:pt>
                <c:pt idx="29">
                  <c:v>1.403E-4</c:v>
                </c:pt>
                <c:pt idx="30">
                  <c:v>1.403E-4</c:v>
                </c:pt>
                <c:pt idx="31">
                  <c:v>1.403E-4</c:v>
                </c:pt>
                <c:pt idx="32">
                  <c:v>1.403E-4</c:v>
                </c:pt>
                <c:pt idx="33">
                  <c:v>1.403E-4</c:v>
                </c:pt>
                <c:pt idx="34">
                  <c:v>1.403E-4</c:v>
                </c:pt>
                <c:pt idx="35">
                  <c:v>1.403E-4</c:v>
                </c:pt>
                <c:pt idx="36">
                  <c:v>1.403E-4</c:v>
                </c:pt>
                <c:pt idx="37">
                  <c:v>1.403E-4</c:v>
                </c:pt>
                <c:pt idx="38">
                  <c:v>1.403E-4</c:v>
                </c:pt>
                <c:pt idx="39">
                  <c:v>1.403E-4</c:v>
                </c:pt>
                <c:pt idx="40">
                  <c:v>1.403E-4</c:v>
                </c:pt>
                <c:pt idx="41">
                  <c:v>1.403E-4</c:v>
                </c:pt>
                <c:pt idx="42">
                  <c:v>1.403E-4</c:v>
                </c:pt>
                <c:pt idx="43">
                  <c:v>1.403E-4</c:v>
                </c:pt>
                <c:pt idx="44">
                  <c:v>1.403E-4</c:v>
                </c:pt>
                <c:pt idx="45">
                  <c:v>1.403E-4</c:v>
                </c:pt>
                <c:pt idx="46">
                  <c:v>1.403E-4</c:v>
                </c:pt>
                <c:pt idx="47">
                  <c:v>1.403E-4</c:v>
                </c:pt>
                <c:pt idx="48">
                  <c:v>1.403E-4</c:v>
                </c:pt>
                <c:pt idx="49">
                  <c:v>8.1540000000000009E-4</c:v>
                </c:pt>
                <c:pt idx="50">
                  <c:v>8.1540000000000009E-4</c:v>
                </c:pt>
                <c:pt idx="51">
                  <c:v>8.1540000000000009E-4</c:v>
                </c:pt>
                <c:pt idx="52">
                  <c:v>8.1540000000000009E-4</c:v>
                </c:pt>
                <c:pt idx="53">
                  <c:v>8.1540000000000009E-4</c:v>
                </c:pt>
                <c:pt idx="54">
                  <c:v>8.1540000000000009E-4</c:v>
                </c:pt>
                <c:pt idx="55">
                  <c:v>8.1540000000000009E-4</c:v>
                </c:pt>
                <c:pt idx="56">
                  <c:v>8.1540000000000009E-4</c:v>
                </c:pt>
                <c:pt idx="57">
                  <c:v>8.1540000000000009E-4</c:v>
                </c:pt>
                <c:pt idx="58">
                  <c:v>8.1540000000000009E-4</c:v>
                </c:pt>
                <c:pt idx="59">
                  <c:v>8.1540000000000009E-4</c:v>
                </c:pt>
                <c:pt idx="60">
                  <c:v>8.1540000000000009E-4</c:v>
                </c:pt>
                <c:pt idx="61">
                  <c:v>8.1540000000000009E-4</c:v>
                </c:pt>
                <c:pt idx="62">
                  <c:v>8.1540000000000009E-4</c:v>
                </c:pt>
                <c:pt idx="63">
                  <c:v>8.1540000000000009E-4</c:v>
                </c:pt>
                <c:pt idx="64">
                  <c:v>8.1540000000000009E-4</c:v>
                </c:pt>
                <c:pt idx="65">
                  <c:v>8.1540000000000009E-4</c:v>
                </c:pt>
                <c:pt idx="66">
                  <c:v>8.1540000000000009E-4</c:v>
                </c:pt>
                <c:pt idx="67">
                  <c:v>8.1540000000000009E-4</c:v>
                </c:pt>
                <c:pt idx="68">
                  <c:v>8.1540000000000009E-4</c:v>
                </c:pt>
                <c:pt idx="69">
                  <c:v>1.01E-3</c:v>
                </c:pt>
                <c:pt idx="70">
                  <c:v>1.01E-3</c:v>
                </c:pt>
                <c:pt idx="71">
                  <c:v>1.01E-3</c:v>
                </c:pt>
                <c:pt idx="72">
                  <c:v>1.01E-3</c:v>
                </c:pt>
                <c:pt idx="73">
                  <c:v>1.01E-3</c:v>
                </c:pt>
                <c:pt idx="74">
                  <c:v>1.01E-3</c:v>
                </c:pt>
                <c:pt idx="75">
                  <c:v>1.01E-3</c:v>
                </c:pt>
                <c:pt idx="76">
                  <c:v>1.01E-3</c:v>
                </c:pt>
                <c:pt idx="77">
                  <c:v>1.01E-3</c:v>
                </c:pt>
                <c:pt idx="78">
                  <c:v>1.01E-3</c:v>
                </c:pt>
                <c:pt idx="79">
                  <c:v>1.01E-3</c:v>
                </c:pt>
                <c:pt idx="80">
                  <c:v>1.01E-3</c:v>
                </c:pt>
                <c:pt idx="81">
                  <c:v>1.01E-3</c:v>
                </c:pt>
                <c:pt idx="82">
                  <c:v>1.01E-3</c:v>
                </c:pt>
                <c:pt idx="83">
                  <c:v>1.01E-3</c:v>
                </c:pt>
                <c:pt idx="84">
                  <c:v>1.01E-3</c:v>
                </c:pt>
                <c:pt idx="85">
                  <c:v>1.01E-3</c:v>
                </c:pt>
                <c:pt idx="86">
                  <c:v>1.01E-3</c:v>
                </c:pt>
                <c:pt idx="87">
                  <c:v>1.01E-3</c:v>
                </c:pt>
                <c:pt idx="88">
                  <c:v>1.01E-3</c:v>
                </c:pt>
                <c:pt idx="89">
                  <c:v>1.01E-3</c:v>
                </c:pt>
                <c:pt idx="90">
                  <c:v>1.01E-3</c:v>
                </c:pt>
                <c:pt idx="91">
                  <c:v>1.01E-3</c:v>
                </c:pt>
                <c:pt idx="92">
                  <c:v>1.01E-3</c:v>
                </c:pt>
                <c:pt idx="93">
                  <c:v>1.01E-3</c:v>
                </c:pt>
                <c:pt idx="94">
                  <c:v>1.01E-3</c:v>
                </c:pt>
                <c:pt idx="95">
                  <c:v>1.01E-3</c:v>
                </c:pt>
                <c:pt idx="96">
                  <c:v>1.01E-3</c:v>
                </c:pt>
                <c:pt idx="97">
                  <c:v>1.01E-3</c:v>
                </c:pt>
                <c:pt idx="98">
                  <c:v>1.01E-3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F-49DB-9249-0BF09DB494D0}"/>
            </c:ext>
          </c:extLst>
        </c:ser>
        <c:ser>
          <c:idx val="1"/>
          <c:order val="1"/>
          <c:tx>
            <c:strRef>
              <c:f>'mu (1) 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a'!$H$2:$H$100</c:f>
              <c:numCache>
                <c:formatCode>General</c:formatCode>
                <c:ptCount val="99"/>
                <c:pt idx="0">
                  <c:v>2.3803000000000001E-3</c:v>
                </c:pt>
                <c:pt idx="1">
                  <c:v>2.3803000000000001E-3</c:v>
                </c:pt>
                <c:pt idx="2">
                  <c:v>2.3803000000000001E-3</c:v>
                </c:pt>
                <c:pt idx="3">
                  <c:v>2.3803000000000001E-3</c:v>
                </c:pt>
                <c:pt idx="4">
                  <c:v>1.016E-4</c:v>
                </c:pt>
                <c:pt idx="5">
                  <c:v>1.016E-4</c:v>
                </c:pt>
                <c:pt idx="6">
                  <c:v>1.016E-4</c:v>
                </c:pt>
                <c:pt idx="7">
                  <c:v>1.016E-4</c:v>
                </c:pt>
                <c:pt idx="8">
                  <c:v>1.016E-4</c:v>
                </c:pt>
                <c:pt idx="9">
                  <c:v>1.016E-4</c:v>
                </c:pt>
                <c:pt idx="10">
                  <c:v>1.016E-4</c:v>
                </c:pt>
                <c:pt idx="11">
                  <c:v>1.016E-4</c:v>
                </c:pt>
                <c:pt idx="12">
                  <c:v>1.016E-4</c:v>
                </c:pt>
                <c:pt idx="13">
                  <c:v>1.016E-4</c:v>
                </c:pt>
                <c:pt idx="14">
                  <c:v>1.3439999999999999E-4</c:v>
                </c:pt>
                <c:pt idx="15">
                  <c:v>1.3439999999999999E-4</c:v>
                </c:pt>
                <c:pt idx="16">
                  <c:v>1.3439999999999999E-4</c:v>
                </c:pt>
                <c:pt idx="17">
                  <c:v>1.3439999999999999E-4</c:v>
                </c:pt>
                <c:pt idx="18">
                  <c:v>1.3439999999999999E-4</c:v>
                </c:pt>
                <c:pt idx="19">
                  <c:v>1.3439999999999999E-4</c:v>
                </c:pt>
                <c:pt idx="20">
                  <c:v>1.3439999999999999E-4</c:v>
                </c:pt>
                <c:pt idx="21">
                  <c:v>1.3439999999999999E-4</c:v>
                </c:pt>
                <c:pt idx="22">
                  <c:v>1.3439999999999999E-4</c:v>
                </c:pt>
                <c:pt idx="23">
                  <c:v>1.3439999999999999E-4</c:v>
                </c:pt>
                <c:pt idx="24">
                  <c:v>1.3439999999999999E-4</c:v>
                </c:pt>
                <c:pt idx="25">
                  <c:v>1.3439999999999999E-4</c:v>
                </c:pt>
                <c:pt idx="26">
                  <c:v>1.3439999999999999E-4</c:v>
                </c:pt>
                <c:pt idx="27">
                  <c:v>1.3439999999999999E-4</c:v>
                </c:pt>
                <c:pt idx="28">
                  <c:v>1.3439999999999999E-4</c:v>
                </c:pt>
                <c:pt idx="29">
                  <c:v>1.3439999999999999E-4</c:v>
                </c:pt>
                <c:pt idx="30">
                  <c:v>1.3439999999999999E-4</c:v>
                </c:pt>
                <c:pt idx="31">
                  <c:v>1.3439999999999999E-4</c:v>
                </c:pt>
                <c:pt idx="32">
                  <c:v>1.3439999999999999E-4</c:v>
                </c:pt>
                <c:pt idx="33">
                  <c:v>1.3439999999999999E-4</c:v>
                </c:pt>
                <c:pt idx="34">
                  <c:v>1.3439999999999999E-4</c:v>
                </c:pt>
                <c:pt idx="35">
                  <c:v>1.3439999999999999E-4</c:v>
                </c:pt>
                <c:pt idx="36">
                  <c:v>1.3439999999999999E-4</c:v>
                </c:pt>
                <c:pt idx="37">
                  <c:v>1.3439999999999999E-4</c:v>
                </c:pt>
                <c:pt idx="38">
                  <c:v>1.3439999999999999E-4</c:v>
                </c:pt>
                <c:pt idx="39">
                  <c:v>1.3439999999999999E-4</c:v>
                </c:pt>
                <c:pt idx="40">
                  <c:v>1.3439999999999999E-4</c:v>
                </c:pt>
                <c:pt idx="41">
                  <c:v>1.3439999999999999E-4</c:v>
                </c:pt>
                <c:pt idx="42">
                  <c:v>1.3439999999999999E-4</c:v>
                </c:pt>
                <c:pt idx="43">
                  <c:v>1.3439999999999999E-4</c:v>
                </c:pt>
                <c:pt idx="44">
                  <c:v>1.3439999999999999E-4</c:v>
                </c:pt>
                <c:pt idx="45">
                  <c:v>1.3439999999999999E-4</c:v>
                </c:pt>
                <c:pt idx="46">
                  <c:v>1.3439999999999999E-4</c:v>
                </c:pt>
                <c:pt idx="47">
                  <c:v>1.3439999999999999E-4</c:v>
                </c:pt>
                <c:pt idx="48">
                  <c:v>1.3439999999999999E-4</c:v>
                </c:pt>
                <c:pt idx="49">
                  <c:v>8.3319999999999998E-4</c:v>
                </c:pt>
                <c:pt idx="50">
                  <c:v>8.3319999999999998E-4</c:v>
                </c:pt>
                <c:pt idx="51">
                  <c:v>8.3319999999999998E-4</c:v>
                </c:pt>
                <c:pt idx="52">
                  <c:v>8.3319999999999998E-4</c:v>
                </c:pt>
                <c:pt idx="53">
                  <c:v>8.3319999999999998E-4</c:v>
                </c:pt>
                <c:pt idx="54">
                  <c:v>8.3319999999999998E-4</c:v>
                </c:pt>
                <c:pt idx="55">
                  <c:v>8.3319999999999998E-4</c:v>
                </c:pt>
                <c:pt idx="56">
                  <c:v>8.3319999999999998E-4</c:v>
                </c:pt>
                <c:pt idx="57">
                  <c:v>8.3319999999999998E-4</c:v>
                </c:pt>
                <c:pt idx="58">
                  <c:v>8.3319999999999998E-4</c:v>
                </c:pt>
                <c:pt idx="59">
                  <c:v>8.3319999999999998E-4</c:v>
                </c:pt>
                <c:pt idx="60">
                  <c:v>8.3319999999999998E-4</c:v>
                </c:pt>
                <c:pt idx="61">
                  <c:v>8.3319999999999998E-4</c:v>
                </c:pt>
                <c:pt idx="62">
                  <c:v>8.3319999999999998E-4</c:v>
                </c:pt>
                <c:pt idx="63">
                  <c:v>8.3319999999999998E-4</c:v>
                </c:pt>
                <c:pt idx="64">
                  <c:v>8.3319999999999998E-4</c:v>
                </c:pt>
                <c:pt idx="65">
                  <c:v>8.3319999999999998E-4</c:v>
                </c:pt>
                <c:pt idx="66">
                  <c:v>8.3319999999999998E-4</c:v>
                </c:pt>
                <c:pt idx="67">
                  <c:v>8.3319999999999998E-4</c:v>
                </c:pt>
                <c:pt idx="68">
                  <c:v>8.3319999999999998E-4</c:v>
                </c:pt>
                <c:pt idx="69">
                  <c:v>1.0579999999999999E-3</c:v>
                </c:pt>
                <c:pt idx="70">
                  <c:v>1.0579999999999999E-3</c:v>
                </c:pt>
                <c:pt idx="71">
                  <c:v>1.0579999999999999E-3</c:v>
                </c:pt>
                <c:pt idx="72">
                  <c:v>1.0579999999999999E-3</c:v>
                </c:pt>
                <c:pt idx="73">
                  <c:v>1.0579999999999999E-3</c:v>
                </c:pt>
                <c:pt idx="74">
                  <c:v>1.0579999999999999E-3</c:v>
                </c:pt>
                <c:pt idx="75">
                  <c:v>1.0579999999999999E-3</c:v>
                </c:pt>
                <c:pt idx="76">
                  <c:v>1.0579999999999999E-3</c:v>
                </c:pt>
                <c:pt idx="77">
                  <c:v>1.0579999999999999E-3</c:v>
                </c:pt>
                <c:pt idx="78">
                  <c:v>1.0579999999999999E-3</c:v>
                </c:pt>
                <c:pt idx="79">
                  <c:v>1.0579999999999999E-3</c:v>
                </c:pt>
                <c:pt idx="80">
                  <c:v>1.0579999999999999E-3</c:v>
                </c:pt>
                <c:pt idx="81">
                  <c:v>1.0579999999999999E-3</c:v>
                </c:pt>
                <c:pt idx="82">
                  <c:v>1.0579999999999999E-3</c:v>
                </c:pt>
                <c:pt idx="83">
                  <c:v>1.0579999999999999E-3</c:v>
                </c:pt>
                <c:pt idx="84">
                  <c:v>1.0579999999999999E-3</c:v>
                </c:pt>
                <c:pt idx="85">
                  <c:v>1.0579999999999999E-3</c:v>
                </c:pt>
                <c:pt idx="86">
                  <c:v>1.0579999999999999E-3</c:v>
                </c:pt>
                <c:pt idx="87">
                  <c:v>1.0579999999999999E-3</c:v>
                </c:pt>
                <c:pt idx="88">
                  <c:v>1.0579999999999999E-3</c:v>
                </c:pt>
                <c:pt idx="89">
                  <c:v>1.0579999999999999E-3</c:v>
                </c:pt>
                <c:pt idx="90">
                  <c:v>1.0579999999999999E-3</c:v>
                </c:pt>
                <c:pt idx="91">
                  <c:v>1.0579999999999999E-3</c:v>
                </c:pt>
                <c:pt idx="92">
                  <c:v>1.0579999999999999E-3</c:v>
                </c:pt>
                <c:pt idx="93">
                  <c:v>1.0579999999999999E-3</c:v>
                </c:pt>
                <c:pt idx="94">
                  <c:v>1.0579999999999999E-3</c:v>
                </c:pt>
                <c:pt idx="95">
                  <c:v>1.0579999999999999E-3</c:v>
                </c:pt>
                <c:pt idx="96">
                  <c:v>1.0579999999999999E-3</c:v>
                </c:pt>
                <c:pt idx="97">
                  <c:v>1.0579999999999999E-3</c:v>
                </c:pt>
                <c:pt idx="98">
                  <c:v>1.0579999999999999E-3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F-49DB-9249-0BF09DB494D0}"/>
            </c:ext>
          </c:extLst>
        </c:ser>
        <c:ser>
          <c:idx val="2"/>
          <c:order val="2"/>
          <c:tx>
            <c:strRef>
              <c:f>'mu (1) 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a'!$I$2:$I$100</c:f>
              <c:numCache>
                <c:formatCode>General</c:formatCode>
                <c:ptCount val="99"/>
                <c:pt idx="0">
                  <c:v>2.4876E-3</c:v>
                </c:pt>
                <c:pt idx="1">
                  <c:v>2.4876E-3</c:v>
                </c:pt>
                <c:pt idx="2">
                  <c:v>2.4876E-3</c:v>
                </c:pt>
                <c:pt idx="3">
                  <c:v>2.4876E-3</c:v>
                </c:pt>
                <c:pt idx="4">
                  <c:v>1.0339999999999999E-4</c:v>
                </c:pt>
                <c:pt idx="5">
                  <c:v>1.0339999999999999E-4</c:v>
                </c:pt>
                <c:pt idx="6">
                  <c:v>1.0339999999999999E-4</c:v>
                </c:pt>
                <c:pt idx="7">
                  <c:v>1.0339999999999999E-4</c:v>
                </c:pt>
                <c:pt idx="8">
                  <c:v>1.0339999999999999E-4</c:v>
                </c:pt>
                <c:pt idx="9">
                  <c:v>1.0339999999999999E-4</c:v>
                </c:pt>
                <c:pt idx="10">
                  <c:v>1.0339999999999999E-4</c:v>
                </c:pt>
                <c:pt idx="11">
                  <c:v>1.0339999999999999E-4</c:v>
                </c:pt>
                <c:pt idx="12">
                  <c:v>1.0339999999999999E-4</c:v>
                </c:pt>
                <c:pt idx="13">
                  <c:v>1.0339999999999999E-4</c:v>
                </c:pt>
                <c:pt idx="14">
                  <c:v>1.3769999999999999E-4</c:v>
                </c:pt>
                <c:pt idx="15">
                  <c:v>1.3769999999999999E-4</c:v>
                </c:pt>
                <c:pt idx="16">
                  <c:v>1.3769999999999999E-4</c:v>
                </c:pt>
                <c:pt idx="17">
                  <c:v>1.3769999999999999E-4</c:v>
                </c:pt>
                <c:pt idx="18">
                  <c:v>1.3769999999999999E-4</c:v>
                </c:pt>
                <c:pt idx="19">
                  <c:v>1.3769999999999999E-4</c:v>
                </c:pt>
                <c:pt idx="20">
                  <c:v>1.3769999999999999E-4</c:v>
                </c:pt>
                <c:pt idx="21">
                  <c:v>1.3769999999999999E-4</c:v>
                </c:pt>
                <c:pt idx="22">
                  <c:v>1.3769999999999999E-4</c:v>
                </c:pt>
                <c:pt idx="23">
                  <c:v>1.3769999999999999E-4</c:v>
                </c:pt>
                <c:pt idx="24">
                  <c:v>1.3769999999999999E-4</c:v>
                </c:pt>
                <c:pt idx="25">
                  <c:v>1.3769999999999999E-4</c:v>
                </c:pt>
                <c:pt idx="26">
                  <c:v>1.3769999999999999E-4</c:v>
                </c:pt>
                <c:pt idx="27">
                  <c:v>1.3769999999999999E-4</c:v>
                </c:pt>
                <c:pt idx="28">
                  <c:v>1.3769999999999999E-4</c:v>
                </c:pt>
                <c:pt idx="29">
                  <c:v>1.3769999999999999E-4</c:v>
                </c:pt>
                <c:pt idx="30">
                  <c:v>1.3769999999999999E-4</c:v>
                </c:pt>
                <c:pt idx="31">
                  <c:v>1.3769999999999999E-4</c:v>
                </c:pt>
                <c:pt idx="32">
                  <c:v>1.3769999999999999E-4</c:v>
                </c:pt>
                <c:pt idx="33">
                  <c:v>1.3769999999999999E-4</c:v>
                </c:pt>
                <c:pt idx="34">
                  <c:v>1.3769999999999999E-4</c:v>
                </c:pt>
                <c:pt idx="35">
                  <c:v>1.3769999999999999E-4</c:v>
                </c:pt>
                <c:pt idx="36">
                  <c:v>1.3769999999999999E-4</c:v>
                </c:pt>
                <c:pt idx="37">
                  <c:v>1.3769999999999999E-4</c:v>
                </c:pt>
                <c:pt idx="38">
                  <c:v>1.3769999999999999E-4</c:v>
                </c:pt>
                <c:pt idx="39">
                  <c:v>1.3769999999999999E-4</c:v>
                </c:pt>
                <c:pt idx="40">
                  <c:v>1.3769999999999999E-4</c:v>
                </c:pt>
                <c:pt idx="41">
                  <c:v>1.3769999999999999E-4</c:v>
                </c:pt>
                <c:pt idx="42">
                  <c:v>1.3769999999999999E-4</c:v>
                </c:pt>
                <c:pt idx="43">
                  <c:v>1.3769999999999999E-4</c:v>
                </c:pt>
                <c:pt idx="44">
                  <c:v>1.3769999999999999E-4</c:v>
                </c:pt>
                <c:pt idx="45">
                  <c:v>1.3769999999999999E-4</c:v>
                </c:pt>
                <c:pt idx="46">
                  <c:v>1.3769999999999999E-4</c:v>
                </c:pt>
                <c:pt idx="47">
                  <c:v>1.3769999999999999E-4</c:v>
                </c:pt>
                <c:pt idx="48">
                  <c:v>1.3769999999999999E-4</c:v>
                </c:pt>
                <c:pt idx="49">
                  <c:v>8.7450000000000006E-4</c:v>
                </c:pt>
                <c:pt idx="50">
                  <c:v>8.7450000000000006E-4</c:v>
                </c:pt>
                <c:pt idx="51">
                  <c:v>8.7450000000000006E-4</c:v>
                </c:pt>
                <c:pt idx="52">
                  <c:v>8.7450000000000006E-4</c:v>
                </c:pt>
                <c:pt idx="53">
                  <c:v>8.7450000000000006E-4</c:v>
                </c:pt>
                <c:pt idx="54">
                  <c:v>8.7450000000000006E-4</c:v>
                </c:pt>
                <c:pt idx="55">
                  <c:v>8.7450000000000006E-4</c:v>
                </c:pt>
                <c:pt idx="56">
                  <c:v>8.7450000000000006E-4</c:v>
                </c:pt>
                <c:pt idx="57">
                  <c:v>8.7450000000000006E-4</c:v>
                </c:pt>
                <c:pt idx="58">
                  <c:v>8.7450000000000006E-4</c:v>
                </c:pt>
                <c:pt idx="59">
                  <c:v>8.7450000000000006E-4</c:v>
                </c:pt>
                <c:pt idx="60">
                  <c:v>8.7450000000000006E-4</c:v>
                </c:pt>
                <c:pt idx="61">
                  <c:v>8.7450000000000006E-4</c:v>
                </c:pt>
                <c:pt idx="62">
                  <c:v>8.7450000000000006E-4</c:v>
                </c:pt>
                <c:pt idx="63">
                  <c:v>8.7450000000000006E-4</c:v>
                </c:pt>
                <c:pt idx="64">
                  <c:v>8.7450000000000006E-4</c:v>
                </c:pt>
                <c:pt idx="65">
                  <c:v>8.7450000000000006E-4</c:v>
                </c:pt>
                <c:pt idx="66">
                  <c:v>8.7450000000000006E-4</c:v>
                </c:pt>
                <c:pt idx="67">
                  <c:v>8.7450000000000006E-4</c:v>
                </c:pt>
                <c:pt idx="68">
                  <c:v>8.7450000000000006E-4</c:v>
                </c:pt>
                <c:pt idx="69">
                  <c:v>1.1243000000000002E-3</c:v>
                </c:pt>
                <c:pt idx="70">
                  <c:v>1.1243000000000002E-3</c:v>
                </c:pt>
                <c:pt idx="71">
                  <c:v>1.1243000000000002E-3</c:v>
                </c:pt>
                <c:pt idx="72">
                  <c:v>1.1243000000000002E-3</c:v>
                </c:pt>
                <c:pt idx="73">
                  <c:v>1.1243000000000002E-3</c:v>
                </c:pt>
                <c:pt idx="74">
                  <c:v>1.1243000000000002E-3</c:v>
                </c:pt>
                <c:pt idx="75">
                  <c:v>1.1243000000000002E-3</c:v>
                </c:pt>
                <c:pt idx="76">
                  <c:v>1.1243000000000002E-3</c:v>
                </c:pt>
                <c:pt idx="77">
                  <c:v>1.1243000000000002E-3</c:v>
                </c:pt>
                <c:pt idx="78">
                  <c:v>1.1243000000000002E-3</c:v>
                </c:pt>
                <c:pt idx="79">
                  <c:v>1.1243000000000002E-3</c:v>
                </c:pt>
                <c:pt idx="80">
                  <c:v>1.1243000000000002E-3</c:v>
                </c:pt>
                <c:pt idx="81">
                  <c:v>1.1243000000000002E-3</c:v>
                </c:pt>
                <c:pt idx="82">
                  <c:v>1.1243000000000002E-3</c:v>
                </c:pt>
                <c:pt idx="83">
                  <c:v>1.1243000000000002E-3</c:v>
                </c:pt>
                <c:pt idx="84">
                  <c:v>1.1243000000000002E-3</c:v>
                </c:pt>
                <c:pt idx="85">
                  <c:v>1.1243000000000002E-3</c:v>
                </c:pt>
                <c:pt idx="86">
                  <c:v>1.1243000000000002E-3</c:v>
                </c:pt>
                <c:pt idx="87">
                  <c:v>1.1243000000000002E-3</c:v>
                </c:pt>
                <c:pt idx="88">
                  <c:v>1.1243000000000002E-3</c:v>
                </c:pt>
                <c:pt idx="89">
                  <c:v>1.1243000000000002E-3</c:v>
                </c:pt>
                <c:pt idx="90">
                  <c:v>1.1243000000000002E-3</c:v>
                </c:pt>
                <c:pt idx="91">
                  <c:v>1.1243000000000002E-3</c:v>
                </c:pt>
                <c:pt idx="92">
                  <c:v>1.1243000000000002E-3</c:v>
                </c:pt>
                <c:pt idx="93">
                  <c:v>1.1243000000000002E-3</c:v>
                </c:pt>
                <c:pt idx="94">
                  <c:v>1.1243000000000002E-3</c:v>
                </c:pt>
                <c:pt idx="95">
                  <c:v>1.1243000000000002E-3</c:v>
                </c:pt>
                <c:pt idx="96">
                  <c:v>1.1243000000000002E-3</c:v>
                </c:pt>
                <c:pt idx="97">
                  <c:v>1.1243000000000002E-3</c:v>
                </c:pt>
                <c:pt idx="98">
                  <c:v>1.1243000000000002E-3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2F-49DB-9249-0BF09DB494D0}"/>
            </c:ext>
          </c:extLst>
        </c:ser>
        <c:ser>
          <c:idx val="3"/>
          <c:order val="3"/>
          <c:tx>
            <c:strRef>
              <c:f>'mu (1) 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a'!$J$2:$J$100</c:f>
              <c:numCache>
                <c:formatCode>General</c:formatCode>
                <c:ptCount val="99"/>
                <c:pt idx="0">
                  <c:v>2.6186999999999998E-3</c:v>
                </c:pt>
                <c:pt idx="1">
                  <c:v>2.6186999999999998E-3</c:v>
                </c:pt>
                <c:pt idx="2">
                  <c:v>2.6186999999999998E-3</c:v>
                </c:pt>
                <c:pt idx="3">
                  <c:v>2.6186999999999998E-3</c:v>
                </c:pt>
                <c:pt idx="4">
                  <c:v>1.1619999999999999E-4</c:v>
                </c:pt>
                <c:pt idx="5">
                  <c:v>1.1619999999999999E-4</c:v>
                </c:pt>
                <c:pt idx="6">
                  <c:v>1.1619999999999999E-4</c:v>
                </c:pt>
                <c:pt idx="7">
                  <c:v>1.1619999999999999E-4</c:v>
                </c:pt>
                <c:pt idx="8">
                  <c:v>1.1619999999999999E-4</c:v>
                </c:pt>
                <c:pt idx="9">
                  <c:v>1.1619999999999999E-4</c:v>
                </c:pt>
                <c:pt idx="10">
                  <c:v>1.1619999999999999E-4</c:v>
                </c:pt>
                <c:pt idx="11">
                  <c:v>1.1619999999999999E-4</c:v>
                </c:pt>
                <c:pt idx="12">
                  <c:v>1.1619999999999999E-4</c:v>
                </c:pt>
                <c:pt idx="13">
                  <c:v>1.1619999999999999E-4</c:v>
                </c:pt>
                <c:pt idx="14">
                  <c:v>1.529E-4</c:v>
                </c:pt>
                <c:pt idx="15">
                  <c:v>1.529E-4</c:v>
                </c:pt>
                <c:pt idx="16">
                  <c:v>1.529E-4</c:v>
                </c:pt>
                <c:pt idx="17">
                  <c:v>1.529E-4</c:v>
                </c:pt>
                <c:pt idx="18">
                  <c:v>1.529E-4</c:v>
                </c:pt>
                <c:pt idx="19">
                  <c:v>1.529E-4</c:v>
                </c:pt>
                <c:pt idx="20">
                  <c:v>1.529E-4</c:v>
                </c:pt>
                <c:pt idx="21">
                  <c:v>1.529E-4</c:v>
                </c:pt>
                <c:pt idx="22">
                  <c:v>1.529E-4</c:v>
                </c:pt>
                <c:pt idx="23">
                  <c:v>1.529E-4</c:v>
                </c:pt>
                <c:pt idx="24">
                  <c:v>1.529E-4</c:v>
                </c:pt>
                <c:pt idx="25">
                  <c:v>1.529E-4</c:v>
                </c:pt>
                <c:pt idx="26">
                  <c:v>1.529E-4</c:v>
                </c:pt>
                <c:pt idx="27">
                  <c:v>1.529E-4</c:v>
                </c:pt>
                <c:pt idx="28">
                  <c:v>1.529E-4</c:v>
                </c:pt>
                <c:pt idx="29">
                  <c:v>1.529E-4</c:v>
                </c:pt>
                <c:pt idx="30">
                  <c:v>1.529E-4</c:v>
                </c:pt>
                <c:pt idx="31">
                  <c:v>1.529E-4</c:v>
                </c:pt>
                <c:pt idx="32">
                  <c:v>1.529E-4</c:v>
                </c:pt>
                <c:pt idx="33">
                  <c:v>1.529E-4</c:v>
                </c:pt>
                <c:pt idx="34">
                  <c:v>1.529E-4</c:v>
                </c:pt>
                <c:pt idx="35">
                  <c:v>1.529E-4</c:v>
                </c:pt>
                <c:pt idx="36">
                  <c:v>1.529E-4</c:v>
                </c:pt>
                <c:pt idx="37">
                  <c:v>1.529E-4</c:v>
                </c:pt>
                <c:pt idx="38">
                  <c:v>1.529E-4</c:v>
                </c:pt>
                <c:pt idx="39">
                  <c:v>1.529E-4</c:v>
                </c:pt>
                <c:pt idx="40">
                  <c:v>1.529E-4</c:v>
                </c:pt>
                <c:pt idx="41">
                  <c:v>1.529E-4</c:v>
                </c:pt>
                <c:pt idx="42">
                  <c:v>1.529E-4</c:v>
                </c:pt>
                <c:pt idx="43">
                  <c:v>1.529E-4</c:v>
                </c:pt>
                <c:pt idx="44">
                  <c:v>1.529E-4</c:v>
                </c:pt>
                <c:pt idx="45">
                  <c:v>1.529E-4</c:v>
                </c:pt>
                <c:pt idx="46">
                  <c:v>1.529E-4</c:v>
                </c:pt>
                <c:pt idx="47">
                  <c:v>1.529E-4</c:v>
                </c:pt>
                <c:pt idx="48">
                  <c:v>1.529E-4</c:v>
                </c:pt>
                <c:pt idx="49">
                  <c:v>9.3760000000000002E-4</c:v>
                </c:pt>
                <c:pt idx="50">
                  <c:v>9.3760000000000002E-4</c:v>
                </c:pt>
                <c:pt idx="51">
                  <c:v>9.3760000000000002E-4</c:v>
                </c:pt>
                <c:pt idx="52">
                  <c:v>9.3760000000000002E-4</c:v>
                </c:pt>
                <c:pt idx="53">
                  <c:v>9.3760000000000002E-4</c:v>
                </c:pt>
                <c:pt idx="54">
                  <c:v>9.3760000000000002E-4</c:v>
                </c:pt>
                <c:pt idx="55">
                  <c:v>9.3760000000000002E-4</c:v>
                </c:pt>
                <c:pt idx="56">
                  <c:v>9.3760000000000002E-4</c:v>
                </c:pt>
                <c:pt idx="57">
                  <c:v>9.3760000000000002E-4</c:v>
                </c:pt>
                <c:pt idx="58">
                  <c:v>9.3760000000000002E-4</c:v>
                </c:pt>
                <c:pt idx="59">
                  <c:v>9.3760000000000002E-4</c:v>
                </c:pt>
                <c:pt idx="60">
                  <c:v>9.3760000000000002E-4</c:v>
                </c:pt>
                <c:pt idx="61">
                  <c:v>9.3760000000000002E-4</c:v>
                </c:pt>
                <c:pt idx="62">
                  <c:v>9.3760000000000002E-4</c:v>
                </c:pt>
                <c:pt idx="63">
                  <c:v>9.3760000000000002E-4</c:v>
                </c:pt>
                <c:pt idx="64">
                  <c:v>9.3760000000000002E-4</c:v>
                </c:pt>
                <c:pt idx="65">
                  <c:v>9.3760000000000002E-4</c:v>
                </c:pt>
                <c:pt idx="66">
                  <c:v>9.3760000000000002E-4</c:v>
                </c:pt>
                <c:pt idx="67">
                  <c:v>9.3760000000000002E-4</c:v>
                </c:pt>
                <c:pt idx="68">
                  <c:v>9.3760000000000002E-4</c:v>
                </c:pt>
                <c:pt idx="69">
                  <c:v>1.2033E-3</c:v>
                </c:pt>
                <c:pt idx="70">
                  <c:v>1.2033E-3</c:v>
                </c:pt>
                <c:pt idx="71">
                  <c:v>1.2033E-3</c:v>
                </c:pt>
                <c:pt idx="72">
                  <c:v>1.2033E-3</c:v>
                </c:pt>
                <c:pt idx="73">
                  <c:v>1.2033E-3</c:v>
                </c:pt>
                <c:pt idx="74">
                  <c:v>1.2033E-3</c:v>
                </c:pt>
                <c:pt idx="75">
                  <c:v>1.2033E-3</c:v>
                </c:pt>
                <c:pt idx="76">
                  <c:v>1.2033E-3</c:v>
                </c:pt>
                <c:pt idx="77">
                  <c:v>1.2033E-3</c:v>
                </c:pt>
                <c:pt idx="78">
                  <c:v>1.2033E-3</c:v>
                </c:pt>
                <c:pt idx="79">
                  <c:v>1.2033E-3</c:v>
                </c:pt>
                <c:pt idx="80">
                  <c:v>1.2033E-3</c:v>
                </c:pt>
                <c:pt idx="81">
                  <c:v>1.2033E-3</c:v>
                </c:pt>
                <c:pt idx="82">
                  <c:v>1.2033E-3</c:v>
                </c:pt>
                <c:pt idx="83">
                  <c:v>1.2033E-3</c:v>
                </c:pt>
                <c:pt idx="84">
                  <c:v>1.2033E-3</c:v>
                </c:pt>
                <c:pt idx="85">
                  <c:v>1.2033E-3</c:v>
                </c:pt>
                <c:pt idx="86">
                  <c:v>1.2033E-3</c:v>
                </c:pt>
                <c:pt idx="87">
                  <c:v>1.2033E-3</c:v>
                </c:pt>
                <c:pt idx="88">
                  <c:v>1.2033E-3</c:v>
                </c:pt>
                <c:pt idx="89">
                  <c:v>1.2033E-3</c:v>
                </c:pt>
                <c:pt idx="90">
                  <c:v>1.2033E-3</c:v>
                </c:pt>
                <c:pt idx="91">
                  <c:v>1.2033E-3</c:v>
                </c:pt>
                <c:pt idx="92">
                  <c:v>1.2033E-3</c:v>
                </c:pt>
                <c:pt idx="93">
                  <c:v>1.2033E-3</c:v>
                </c:pt>
                <c:pt idx="94">
                  <c:v>1.2033E-3</c:v>
                </c:pt>
                <c:pt idx="95">
                  <c:v>1.2033E-3</c:v>
                </c:pt>
                <c:pt idx="96">
                  <c:v>1.2033E-3</c:v>
                </c:pt>
                <c:pt idx="97">
                  <c:v>1.2033E-3</c:v>
                </c:pt>
                <c:pt idx="98">
                  <c:v>1.2033E-3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2F-49DB-9249-0BF09DB494D0}"/>
            </c:ext>
          </c:extLst>
        </c:ser>
        <c:ser>
          <c:idx val="4"/>
          <c:order val="4"/>
          <c:tx>
            <c:strRef>
              <c:f>'mu (1) 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a'!$K$2:$K$100</c:f>
              <c:numCache>
                <c:formatCode>General</c:formatCode>
                <c:ptCount val="99"/>
                <c:pt idx="0">
                  <c:v>2.7275999999999997E-3</c:v>
                </c:pt>
                <c:pt idx="1">
                  <c:v>2.7275999999999997E-3</c:v>
                </c:pt>
                <c:pt idx="2">
                  <c:v>2.7275999999999997E-3</c:v>
                </c:pt>
                <c:pt idx="3">
                  <c:v>2.7275999999999997E-3</c:v>
                </c:pt>
                <c:pt idx="4">
                  <c:v>1.238E-4</c:v>
                </c:pt>
                <c:pt idx="5">
                  <c:v>1.238E-4</c:v>
                </c:pt>
                <c:pt idx="6">
                  <c:v>1.238E-4</c:v>
                </c:pt>
                <c:pt idx="7">
                  <c:v>1.238E-4</c:v>
                </c:pt>
                <c:pt idx="8">
                  <c:v>1.238E-4</c:v>
                </c:pt>
                <c:pt idx="9">
                  <c:v>1.238E-4</c:v>
                </c:pt>
                <c:pt idx="10">
                  <c:v>1.238E-4</c:v>
                </c:pt>
                <c:pt idx="11">
                  <c:v>1.238E-4</c:v>
                </c:pt>
                <c:pt idx="12">
                  <c:v>1.238E-4</c:v>
                </c:pt>
                <c:pt idx="13">
                  <c:v>1.238E-4</c:v>
                </c:pt>
                <c:pt idx="14">
                  <c:v>1.6469999999999999E-4</c:v>
                </c:pt>
                <c:pt idx="15">
                  <c:v>1.6469999999999999E-4</c:v>
                </c:pt>
                <c:pt idx="16">
                  <c:v>1.6469999999999999E-4</c:v>
                </c:pt>
                <c:pt idx="17">
                  <c:v>1.6469999999999999E-4</c:v>
                </c:pt>
                <c:pt idx="18">
                  <c:v>1.6469999999999999E-4</c:v>
                </c:pt>
                <c:pt idx="19">
                  <c:v>1.6469999999999999E-4</c:v>
                </c:pt>
                <c:pt idx="20">
                  <c:v>1.6469999999999999E-4</c:v>
                </c:pt>
                <c:pt idx="21">
                  <c:v>1.6469999999999999E-4</c:v>
                </c:pt>
                <c:pt idx="22">
                  <c:v>1.6469999999999999E-4</c:v>
                </c:pt>
                <c:pt idx="23">
                  <c:v>1.6469999999999999E-4</c:v>
                </c:pt>
                <c:pt idx="24">
                  <c:v>1.6469999999999999E-4</c:v>
                </c:pt>
                <c:pt idx="25">
                  <c:v>1.6469999999999999E-4</c:v>
                </c:pt>
                <c:pt idx="26">
                  <c:v>1.6469999999999999E-4</c:v>
                </c:pt>
                <c:pt idx="27">
                  <c:v>1.6469999999999999E-4</c:v>
                </c:pt>
                <c:pt idx="28">
                  <c:v>1.6469999999999999E-4</c:v>
                </c:pt>
                <c:pt idx="29">
                  <c:v>1.6469999999999999E-4</c:v>
                </c:pt>
                <c:pt idx="30">
                  <c:v>1.6469999999999999E-4</c:v>
                </c:pt>
                <c:pt idx="31">
                  <c:v>1.6469999999999999E-4</c:v>
                </c:pt>
                <c:pt idx="32">
                  <c:v>1.6469999999999999E-4</c:v>
                </c:pt>
                <c:pt idx="33">
                  <c:v>1.6469999999999999E-4</c:v>
                </c:pt>
                <c:pt idx="34">
                  <c:v>1.6469999999999999E-4</c:v>
                </c:pt>
                <c:pt idx="35">
                  <c:v>1.6469999999999999E-4</c:v>
                </c:pt>
                <c:pt idx="36">
                  <c:v>1.6469999999999999E-4</c:v>
                </c:pt>
                <c:pt idx="37">
                  <c:v>1.6469999999999999E-4</c:v>
                </c:pt>
                <c:pt idx="38">
                  <c:v>1.6469999999999999E-4</c:v>
                </c:pt>
                <c:pt idx="39">
                  <c:v>1.6469999999999999E-4</c:v>
                </c:pt>
                <c:pt idx="40">
                  <c:v>1.6469999999999999E-4</c:v>
                </c:pt>
                <c:pt idx="41">
                  <c:v>1.6469999999999999E-4</c:v>
                </c:pt>
                <c:pt idx="42">
                  <c:v>1.6469999999999999E-4</c:v>
                </c:pt>
                <c:pt idx="43">
                  <c:v>1.6469999999999999E-4</c:v>
                </c:pt>
                <c:pt idx="44">
                  <c:v>1.6469999999999999E-4</c:v>
                </c:pt>
                <c:pt idx="45">
                  <c:v>1.6469999999999999E-4</c:v>
                </c:pt>
                <c:pt idx="46">
                  <c:v>1.6469999999999999E-4</c:v>
                </c:pt>
                <c:pt idx="47">
                  <c:v>1.6469999999999999E-4</c:v>
                </c:pt>
                <c:pt idx="48">
                  <c:v>1.6469999999999999E-4</c:v>
                </c:pt>
                <c:pt idx="49">
                  <c:v>9.9780000000000008E-4</c:v>
                </c:pt>
                <c:pt idx="50">
                  <c:v>9.9780000000000008E-4</c:v>
                </c:pt>
                <c:pt idx="51">
                  <c:v>9.9780000000000008E-4</c:v>
                </c:pt>
                <c:pt idx="52">
                  <c:v>9.9780000000000008E-4</c:v>
                </c:pt>
                <c:pt idx="53">
                  <c:v>9.9780000000000008E-4</c:v>
                </c:pt>
                <c:pt idx="54">
                  <c:v>9.9780000000000008E-4</c:v>
                </c:pt>
                <c:pt idx="55">
                  <c:v>9.9780000000000008E-4</c:v>
                </c:pt>
                <c:pt idx="56">
                  <c:v>9.9780000000000008E-4</c:v>
                </c:pt>
                <c:pt idx="57">
                  <c:v>9.9780000000000008E-4</c:v>
                </c:pt>
                <c:pt idx="58">
                  <c:v>9.9780000000000008E-4</c:v>
                </c:pt>
                <c:pt idx="59">
                  <c:v>9.9780000000000008E-4</c:v>
                </c:pt>
                <c:pt idx="60">
                  <c:v>9.9780000000000008E-4</c:v>
                </c:pt>
                <c:pt idx="61">
                  <c:v>9.9780000000000008E-4</c:v>
                </c:pt>
                <c:pt idx="62">
                  <c:v>9.9780000000000008E-4</c:v>
                </c:pt>
                <c:pt idx="63">
                  <c:v>9.9780000000000008E-4</c:v>
                </c:pt>
                <c:pt idx="64">
                  <c:v>9.9780000000000008E-4</c:v>
                </c:pt>
                <c:pt idx="65">
                  <c:v>9.9780000000000008E-4</c:v>
                </c:pt>
                <c:pt idx="66">
                  <c:v>9.9780000000000008E-4</c:v>
                </c:pt>
                <c:pt idx="67">
                  <c:v>9.9780000000000008E-4</c:v>
                </c:pt>
                <c:pt idx="68">
                  <c:v>9.9780000000000008E-4</c:v>
                </c:pt>
                <c:pt idx="69">
                  <c:v>1.2856E-3</c:v>
                </c:pt>
                <c:pt idx="70">
                  <c:v>1.2856E-3</c:v>
                </c:pt>
                <c:pt idx="71">
                  <c:v>1.2856E-3</c:v>
                </c:pt>
                <c:pt idx="72">
                  <c:v>1.2856E-3</c:v>
                </c:pt>
                <c:pt idx="73">
                  <c:v>1.2856E-3</c:v>
                </c:pt>
                <c:pt idx="74">
                  <c:v>1.2856E-3</c:v>
                </c:pt>
                <c:pt idx="75">
                  <c:v>1.2856E-3</c:v>
                </c:pt>
                <c:pt idx="76">
                  <c:v>1.2856E-3</c:v>
                </c:pt>
                <c:pt idx="77">
                  <c:v>1.2856E-3</c:v>
                </c:pt>
                <c:pt idx="78">
                  <c:v>1.2856E-3</c:v>
                </c:pt>
                <c:pt idx="79">
                  <c:v>1.2856E-3</c:v>
                </c:pt>
                <c:pt idx="80">
                  <c:v>1.2856E-3</c:v>
                </c:pt>
                <c:pt idx="81">
                  <c:v>1.2856E-3</c:v>
                </c:pt>
                <c:pt idx="82">
                  <c:v>1.2856E-3</c:v>
                </c:pt>
                <c:pt idx="83">
                  <c:v>1.2856E-3</c:v>
                </c:pt>
                <c:pt idx="84">
                  <c:v>1.2856E-3</c:v>
                </c:pt>
                <c:pt idx="85">
                  <c:v>1.2856E-3</c:v>
                </c:pt>
                <c:pt idx="86">
                  <c:v>1.2856E-3</c:v>
                </c:pt>
                <c:pt idx="87">
                  <c:v>1.2856E-3</c:v>
                </c:pt>
                <c:pt idx="88">
                  <c:v>1.2856E-3</c:v>
                </c:pt>
                <c:pt idx="89">
                  <c:v>1.2856E-3</c:v>
                </c:pt>
                <c:pt idx="90">
                  <c:v>1.2856E-3</c:v>
                </c:pt>
                <c:pt idx="91">
                  <c:v>1.2856E-3</c:v>
                </c:pt>
                <c:pt idx="92">
                  <c:v>1.2856E-3</c:v>
                </c:pt>
                <c:pt idx="93">
                  <c:v>1.2856E-3</c:v>
                </c:pt>
                <c:pt idx="94">
                  <c:v>1.2856E-3</c:v>
                </c:pt>
                <c:pt idx="95">
                  <c:v>1.2856E-3</c:v>
                </c:pt>
                <c:pt idx="96">
                  <c:v>1.2856E-3</c:v>
                </c:pt>
                <c:pt idx="97">
                  <c:v>1.2856E-3</c:v>
                </c:pt>
                <c:pt idx="98">
                  <c:v>1.2856E-3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2F-49DB-9249-0BF09DB494D0}"/>
            </c:ext>
          </c:extLst>
        </c:ser>
        <c:ser>
          <c:idx val="5"/>
          <c:order val="5"/>
          <c:tx>
            <c:strRef>
              <c:f>'mu (1)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a'!$L$2:$L$100</c:f>
              <c:numCache>
                <c:formatCode>General</c:formatCode>
                <c:ptCount val="99"/>
                <c:pt idx="0">
                  <c:v>2.8326999999999996E-3</c:v>
                </c:pt>
                <c:pt idx="1">
                  <c:v>2.8326999999999996E-3</c:v>
                </c:pt>
                <c:pt idx="2">
                  <c:v>2.8326999999999996E-3</c:v>
                </c:pt>
                <c:pt idx="3">
                  <c:v>2.8326999999999996E-3</c:v>
                </c:pt>
                <c:pt idx="4">
                  <c:v>1.2679999999999999E-4</c:v>
                </c:pt>
                <c:pt idx="5">
                  <c:v>1.2679999999999999E-4</c:v>
                </c:pt>
                <c:pt idx="6">
                  <c:v>1.2679999999999999E-4</c:v>
                </c:pt>
                <c:pt idx="7">
                  <c:v>1.2679999999999999E-4</c:v>
                </c:pt>
                <c:pt idx="8">
                  <c:v>1.2679999999999999E-4</c:v>
                </c:pt>
                <c:pt idx="9">
                  <c:v>1.2679999999999999E-4</c:v>
                </c:pt>
                <c:pt idx="10">
                  <c:v>1.2679999999999999E-4</c:v>
                </c:pt>
                <c:pt idx="11">
                  <c:v>1.2679999999999999E-4</c:v>
                </c:pt>
                <c:pt idx="12">
                  <c:v>1.2679999999999999E-4</c:v>
                </c:pt>
                <c:pt idx="13">
                  <c:v>1.2679999999999999E-4</c:v>
                </c:pt>
                <c:pt idx="14">
                  <c:v>1.7260000000000002E-4</c:v>
                </c:pt>
                <c:pt idx="15">
                  <c:v>1.7260000000000002E-4</c:v>
                </c:pt>
                <c:pt idx="16">
                  <c:v>1.7260000000000002E-4</c:v>
                </c:pt>
                <c:pt idx="17">
                  <c:v>1.7260000000000002E-4</c:v>
                </c:pt>
                <c:pt idx="18">
                  <c:v>1.7260000000000002E-4</c:v>
                </c:pt>
                <c:pt idx="19">
                  <c:v>1.7260000000000002E-4</c:v>
                </c:pt>
                <c:pt idx="20">
                  <c:v>1.7260000000000002E-4</c:v>
                </c:pt>
                <c:pt idx="21">
                  <c:v>1.7260000000000002E-4</c:v>
                </c:pt>
                <c:pt idx="22">
                  <c:v>1.7260000000000002E-4</c:v>
                </c:pt>
                <c:pt idx="23">
                  <c:v>1.7260000000000002E-4</c:v>
                </c:pt>
                <c:pt idx="24">
                  <c:v>1.7260000000000002E-4</c:v>
                </c:pt>
                <c:pt idx="25">
                  <c:v>1.7260000000000002E-4</c:v>
                </c:pt>
                <c:pt idx="26">
                  <c:v>1.7260000000000002E-4</c:v>
                </c:pt>
                <c:pt idx="27">
                  <c:v>1.7260000000000002E-4</c:v>
                </c:pt>
                <c:pt idx="28">
                  <c:v>1.7260000000000002E-4</c:v>
                </c:pt>
                <c:pt idx="29">
                  <c:v>1.7260000000000002E-4</c:v>
                </c:pt>
                <c:pt idx="30">
                  <c:v>1.7260000000000002E-4</c:v>
                </c:pt>
                <c:pt idx="31">
                  <c:v>1.7260000000000002E-4</c:v>
                </c:pt>
                <c:pt idx="32">
                  <c:v>1.7260000000000002E-4</c:v>
                </c:pt>
                <c:pt idx="33">
                  <c:v>1.7260000000000002E-4</c:v>
                </c:pt>
                <c:pt idx="34">
                  <c:v>1.7260000000000002E-4</c:v>
                </c:pt>
                <c:pt idx="35">
                  <c:v>1.7260000000000002E-4</c:v>
                </c:pt>
                <c:pt idx="36">
                  <c:v>1.7260000000000002E-4</c:v>
                </c:pt>
                <c:pt idx="37">
                  <c:v>1.7260000000000002E-4</c:v>
                </c:pt>
                <c:pt idx="38">
                  <c:v>1.7260000000000002E-4</c:v>
                </c:pt>
                <c:pt idx="39">
                  <c:v>1.7260000000000002E-4</c:v>
                </c:pt>
                <c:pt idx="40">
                  <c:v>1.7260000000000002E-4</c:v>
                </c:pt>
                <c:pt idx="41">
                  <c:v>1.7260000000000002E-4</c:v>
                </c:pt>
                <c:pt idx="42">
                  <c:v>1.7260000000000002E-4</c:v>
                </c:pt>
                <c:pt idx="43">
                  <c:v>1.7260000000000002E-4</c:v>
                </c:pt>
                <c:pt idx="44">
                  <c:v>1.7260000000000002E-4</c:v>
                </c:pt>
                <c:pt idx="45">
                  <c:v>1.7260000000000002E-4</c:v>
                </c:pt>
                <c:pt idx="46">
                  <c:v>1.7260000000000002E-4</c:v>
                </c:pt>
                <c:pt idx="47">
                  <c:v>1.7260000000000002E-4</c:v>
                </c:pt>
                <c:pt idx="48">
                  <c:v>1.7260000000000002E-4</c:v>
                </c:pt>
                <c:pt idx="49">
                  <c:v>1.0597E-3</c:v>
                </c:pt>
                <c:pt idx="50">
                  <c:v>1.0597E-3</c:v>
                </c:pt>
                <c:pt idx="51">
                  <c:v>1.0597E-3</c:v>
                </c:pt>
                <c:pt idx="52">
                  <c:v>1.0597E-3</c:v>
                </c:pt>
                <c:pt idx="53">
                  <c:v>1.0597E-3</c:v>
                </c:pt>
                <c:pt idx="54">
                  <c:v>1.0597E-3</c:v>
                </c:pt>
                <c:pt idx="55">
                  <c:v>1.0597E-3</c:v>
                </c:pt>
                <c:pt idx="56">
                  <c:v>1.0597E-3</c:v>
                </c:pt>
                <c:pt idx="57">
                  <c:v>1.0597E-3</c:v>
                </c:pt>
                <c:pt idx="58">
                  <c:v>1.0597E-3</c:v>
                </c:pt>
                <c:pt idx="59">
                  <c:v>1.0597E-3</c:v>
                </c:pt>
                <c:pt idx="60">
                  <c:v>1.0597E-3</c:v>
                </c:pt>
                <c:pt idx="61">
                  <c:v>1.0597E-3</c:v>
                </c:pt>
                <c:pt idx="62">
                  <c:v>1.0597E-3</c:v>
                </c:pt>
                <c:pt idx="63">
                  <c:v>1.0597E-3</c:v>
                </c:pt>
                <c:pt idx="64">
                  <c:v>1.0597E-3</c:v>
                </c:pt>
                <c:pt idx="65">
                  <c:v>1.0597E-3</c:v>
                </c:pt>
                <c:pt idx="66">
                  <c:v>1.0597E-3</c:v>
                </c:pt>
                <c:pt idx="67">
                  <c:v>1.0597E-3</c:v>
                </c:pt>
                <c:pt idx="68">
                  <c:v>1.0597E-3</c:v>
                </c:pt>
                <c:pt idx="69">
                  <c:v>1.1804999999999999E-3</c:v>
                </c:pt>
                <c:pt idx="70">
                  <c:v>1.1804999999999999E-3</c:v>
                </c:pt>
                <c:pt idx="71">
                  <c:v>1.1804999999999999E-3</c:v>
                </c:pt>
                <c:pt idx="72">
                  <c:v>1.1804999999999999E-3</c:v>
                </c:pt>
                <c:pt idx="73">
                  <c:v>1.1804999999999999E-3</c:v>
                </c:pt>
                <c:pt idx="74">
                  <c:v>1.1804999999999999E-3</c:v>
                </c:pt>
                <c:pt idx="75">
                  <c:v>1.1804999999999999E-3</c:v>
                </c:pt>
                <c:pt idx="76">
                  <c:v>1.1804999999999999E-3</c:v>
                </c:pt>
                <c:pt idx="77">
                  <c:v>1.1804999999999999E-3</c:v>
                </c:pt>
                <c:pt idx="78">
                  <c:v>1.1804999999999999E-3</c:v>
                </c:pt>
                <c:pt idx="79">
                  <c:v>1.1804999999999999E-3</c:v>
                </c:pt>
                <c:pt idx="80">
                  <c:v>1.1804999999999999E-3</c:v>
                </c:pt>
                <c:pt idx="81">
                  <c:v>1.1804999999999999E-3</c:v>
                </c:pt>
                <c:pt idx="82">
                  <c:v>1.1804999999999999E-3</c:v>
                </c:pt>
                <c:pt idx="83">
                  <c:v>1.1804999999999999E-3</c:v>
                </c:pt>
                <c:pt idx="84">
                  <c:v>1.1804999999999999E-3</c:v>
                </c:pt>
                <c:pt idx="85">
                  <c:v>1.1804999999999999E-3</c:v>
                </c:pt>
                <c:pt idx="86">
                  <c:v>1.1804999999999999E-3</c:v>
                </c:pt>
                <c:pt idx="87">
                  <c:v>1.1804999999999999E-3</c:v>
                </c:pt>
                <c:pt idx="88">
                  <c:v>1.1804999999999999E-3</c:v>
                </c:pt>
                <c:pt idx="89">
                  <c:v>1.1804999999999999E-3</c:v>
                </c:pt>
                <c:pt idx="90">
                  <c:v>1.1804999999999999E-3</c:v>
                </c:pt>
                <c:pt idx="91">
                  <c:v>1.1804999999999999E-3</c:v>
                </c:pt>
                <c:pt idx="92">
                  <c:v>1.1804999999999999E-3</c:v>
                </c:pt>
                <c:pt idx="93">
                  <c:v>1.1804999999999999E-3</c:v>
                </c:pt>
                <c:pt idx="94">
                  <c:v>1.1804999999999999E-3</c:v>
                </c:pt>
                <c:pt idx="95">
                  <c:v>1.1804999999999999E-3</c:v>
                </c:pt>
                <c:pt idx="96">
                  <c:v>1.1804999999999999E-3</c:v>
                </c:pt>
                <c:pt idx="97">
                  <c:v>1.1804999999999999E-3</c:v>
                </c:pt>
                <c:pt idx="98">
                  <c:v>1.1804999999999999E-3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2F-49DB-9249-0BF09DB49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78720"/>
        <c:axId val="487591168"/>
      </c:lineChart>
      <c:catAx>
        <c:axId val="18769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91168"/>
        <c:crosses val="autoZero"/>
        <c:auto val="1"/>
        <c:lblAlgn val="ctr"/>
        <c:lblOffset val="100"/>
        <c:noMultiLvlLbl val="0"/>
      </c:catAx>
      <c:valAx>
        <c:axId val="48759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a'!$L$2:$L$100</c:f>
              <c:numCache>
                <c:formatCode>General</c:formatCode>
                <c:ptCount val="99"/>
                <c:pt idx="0">
                  <c:v>2.8326999999999996E-3</c:v>
                </c:pt>
                <c:pt idx="1">
                  <c:v>2.8326999999999996E-3</c:v>
                </c:pt>
                <c:pt idx="2">
                  <c:v>2.8326999999999996E-3</c:v>
                </c:pt>
                <c:pt idx="3">
                  <c:v>2.8326999999999996E-3</c:v>
                </c:pt>
                <c:pt idx="4">
                  <c:v>1.2679999999999999E-4</c:v>
                </c:pt>
                <c:pt idx="5">
                  <c:v>1.2679999999999999E-4</c:v>
                </c:pt>
                <c:pt idx="6">
                  <c:v>1.2679999999999999E-4</c:v>
                </c:pt>
                <c:pt idx="7">
                  <c:v>1.2679999999999999E-4</c:v>
                </c:pt>
                <c:pt idx="8">
                  <c:v>1.2679999999999999E-4</c:v>
                </c:pt>
                <c:pt idx="9">
                  <c:v>1.2679999999999999E-4</c:v>
                </c:pt>
                <c:pt idx="10">
                  <c:v>1.2679999999999999E-4</c:v>
                </c:pt>
                <c:pt idx="11">
                  <c:v>1.2679999999999999E-4</c:v>
                </c:pt>
                <c:pt idx="12">
                  <c:v>1.2679999999999999E-4</c:v>
                </c:pt>
                <c:pt idx="13">
                  <c:v>1.2679999999999999E-4</c:v>
                </c:pt>
                <c:pt idx="14">
                  <c:v>1.7260000000000002E-4</c:v>
                </c:pt>
                <c:pt idx="15">
                  <c:v>1.7260000000000002E-4</c:v>
                </c:pt>
                <c:pt idx="16">
                  <c:v>1.7260000000000002E-4</c:v>
                </c:pt>
                <c:pt idx="17">
                  <c:v>1.7260000000000002E-4</c:v>
                </c:pt>
                <c:pt idx="18">
                  <c:v>1.7260000000000002E-4</c:v>
                </c:pt>
                <c:pt idx="19">
                  <c:v>1.7260000000000002E-4</c:v>
                </c:pt>
                <c:pt idx="20">
                  <c:v>1.7260000000000002E-4</c:v>
                </c:pt>
                <c:pt idx="21">
                  <c:v>1.7260000000000002E-4</c:v>
                </c:pt>
                <c:pt idx="22">
                  <c:v>1.7260000000000002E-4</c:v>
                </c:pt>
                <c:pt idx="23">
                  <c:v>1.7260000000000002E-4</c:v>
                </c:pt>
                <c:pt idx="24">
                  <c:v>1.7260000000000002E-4</c:v>
                </c:pt>
                <c:pt idx="25">
                  <c:v>1.7260000000000002E-4</c:v>
                </c:pt>
                <c:pt idx="26">
                  <c:v>1.7260000000000002E-4</c:v>
                </c:pt>
                <c:pt idx="27">
                  <c:v>1.7260000000000002E-4</c:v>
                </c:pt>
                <c:pt idx="28">
                  <c:v>1.7260000000000002E-4</c:v>
                </c:pt>
                <c:pt idx="29">
                  <c:v>1.7260000000000002E-4</c:v>
                </c:pt>
                <c:pt idx="30">
                  <c:v>1.7260000000000002E-4</c:v>
                </c:pt>
                <c:pt idx="31">
                  <c:v>1.7260000000000002E-4</c:v>
                </c:pt>
                <c:pt idx="32">
                  <c:v>1.7260000000000002E-4</c:v>
                </c:pt>
                <c:pt idx="33">
                  <c:v>1.7260000000000002E-4</c:v>
                </c:pt>
                <c:pt idx="34">
                  <c:v>1.7260000000000002E-4</c:v>
                </c:pt>
                <c:pt idx="35">
                  <c:v>1.7260000000000002E-4</c:v>
                </c:pt>
                <c:pt idx="36">
                  <c:v>1.7260000000000002E-4</c:v>
                </c:pt>
                <c:pt idx="37">
                  <c:v>1.7260000000000002E-4</c:v>
                </c:pt>
                <c:pt idx="38">
                  <c:v>1.7260000000000002E-4</c:v>
                </c:pt>
                <c:pt idx="39">
                  <c:v>1.7260000000000002E-4</c:v>
                </c:pt>
                <c:pt idx="40">
                  <c:v>1.7260000000000002E-4</c:v>
                </c:pt>
                <c:pt idx="41">
                  <c:v>1.7260000000000002E-4</c:v>
                </c:pt>
                <c:pt idx="42">
                  <c:v>1.7260000000000002E-4</c:v>
                </c:pt>
                <c:pt idx="43">
                  <c:v>1.7260000000000002E-4</c:v>
                </c:pt>
                <c:pt idx="44">
                  <c:v>1.7260000000000002E-4</c:v>
                </c:pt>
                <c:pt idx="45">
                  <c:v>1.7260000000000002E-4</c:v>
                </c:pt>
                <c:pt idx="46">
                  <c:v>1.7260000000000002E-4</c:v>
                </c:pt>
                <c:pt idx="47">
                  <c:v>1.7260000000000002E-4</c:v>
                </c:pt>
                <c:pt idx="48">
                  <c:v>1.7260000000000002E-4</c:v>
                </c:pt>
                <c:pt idx="49">
                  <c:v>1.0597E-3</c:v>
                </c:pt>
                <c:pt idx="50">
                  <c:v>1.0597E-3</c:v>
                </c:pt>
                <c:pt idx="51">
                  <c:v>1.0597E-3</c:v>
                </c:pt>
                <c:pt idx="52">
                  <c:v>1.0597E-3</c:v>
                </c:pt>
                <c:pt idx="53">
                  <c:v>1.0597E-3</c:v>
                </c:pt>
                <c:pt idx="54">
                  <c:v>1.0597E-3</c:v>
                </c:pt>
                <c:pt idx="55">
                  <c:v>1.0597E-3</c:v>
                </c:pt>
                <c:pt idx="56">
                  <c:v>1.0597E-3</c:v>
                </c:pt>
                <c:pt idx="57">
                  <c:v>1.0597E-3</c:v>
                </c:pt>
                <c:pt idx="58">
                  <c:v>1.0597E-3</c:v>
                </c:pt>
                <c:pt idx="59">
                  <c:v>1.0597E-3</c:v>
                </c:pt>
                <c:pt idx="60">
                  <c:v>1.0597E-3</c:v>
                </c:pt>
                <c:pt idx="61">
                  <c:v>1.0597E-3</c:v>
                </c:pt>
                <c:pt idx="62">
                  <c:v>1.0597E-3</c:v>
                </c:pt>
                <c:pt idx="63">
                  <c:v>1.0597E-3</c:v>
                </c:pt>
                <c:pt idx="64">
                  <c:v>1.0597E-3</c:v>
                </c:pt>
                <c:pt idx="65">
                  <c:v>1.0597E-3</c:v>
                </c:pt>
                <c:pt idx="66">
                  <c:v>1.0597E-3</c:v>
                </c:pt>
                <c:pt idx="67">
                  <c:v>1.0597E-3</c:v>
                </c:pt>
                <c:pt idx="68">
                  <c:v>1.0597E-3</c:v>
                </c:pt>
                <c:pt idx="69">
                  <c:v>1.1804999999999999E-3</c:v>
                </c:pt>
                <c:pt idx="70">
                  <c:v>1.1804999999999999E-3</c:v>
                </c:pt>
                <c:pt idx="71">
                  <c:v>1.1804999999999999E-3</c:v>
                </c:pt>
                <c:pt idx="72">
                  <c:v>1.1804999999999999E-3</c:v>
                </c:pt>
                <c:pt idx="73">
                  <c:v>1.1804999999999999E-3</c:v>
                </c:pt>
                <c:pt idx="74">
                  <c:v>1.1804999999999999E-3</c:v>
                </c:pt>
                <c:pt idx="75">
                  <c:v>1.1804999999999999E-3</c:v>
                </c:pt>
                <c:pt idx="76">
                  <c:v>1.1804999999999999E-3</c:v>
                </c:pt>
                <c:pt idx="77">
                  <c:v>1.1804999999999999E-3</c:v>
                </c:pt>
                <c:pt idx="78">
                  <c:v>1.1804999999999999E-3</c:v>
                </c:pt>
                <c:pt idx="79">
                  <c:v>1.1804999999999999E-3</c:v>
                </c:pt>
                <c:pt idx="80">
                  <c:v>1.1804999999999999E-3</c:v>
                </c:pt>
                <c:pt idx="81">
                  <c:v>1.1804999999999999E-3</c:v>
                </c:pt>
                <c:pt idx="82">
                  <c:v>1.1804999999999999E-3</c:v>
                </c:pt>
                <c:pt idx="83">
                  <c:v>1.1804999999999999E-3</c:v>
                </c:pt>
                <c:pt idx="84">
                  <c:v>1.1804999999999999E-3</c:v>
                </c:pt>
                <c:pt idx="85">
                  <c:v>1.1804999999999999E-3</c:v>
                </c:pt>
                <c:pt idx="86">
                  <c:v>1.1804999999999999E-3</c:v>
                </c:pt>
                <c:pt idx="87">
                  <c:v>1.1804999999999999E-3</c:v>
                </c:pt>
                <c:pt idx="88">
                  <c:v>1.1804999999999999E-3</c:v>
                </c:pt>
                <c:pt idx="89">
                  <c:v>1.1804999999999999E-3</c:v>
                </c:pt>
                <c:pt idx="90">
                  <c:v>1.1804999999999999E-3</c:v>
                </c:pt>
                <c:pt idx="91">
                  <c:v>1.1804999999999999E-3</c:v>
                </c:pt>
                <c:pt idx="92">
                  <c:v>1.1804999999999999E-3</c:v>
                </c:pt>
                <c:pt idx="93">
                  <c:v>1.1804999999999999E-3</c:v>
                </c:pt>
                <c:pt idx="94">
                  <c:v>1.1804999999999999E-3</c:v>
                </c:pt>
                <c:pt idx="95">
                  <c:v>1.1804999999999999E-3</c:v>
                </c:pt>
                <c:pt idx="96">
                  <c:v>1.1804999999999999E-3</c:v>
                </c:pt>
                <c:pt idx="97">
                  <c:v>1.1804999999999999E-3</c:v>
                </c:pt>
                <c:pt idx="98">
                  <c:v>1.1804999999999999E-3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2-4BC8-AF35-05B89BD93613}"/>
            </c:ext>
          </c:extLst>
        </c:ser>
        <c:ser>
          <c:idx val="1"/>
          <c:order val="1"/>
          <c:tx>
            <c:strRef>
              <c:f>'mu (1) 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a'!$M$2:$M$100</c:f>
              <c:numCache>
                <c:formatCode>General</c:formatCode>
                <c:ptCount val="99"/>
                <c:pt idx="0">
                  <c:v>3.0497000000000002E-3</c:v>
                </c:pt>
                <c:pt idx="1">
                  <c:v>3.0497000000000002E-3</c:v>
                </c:pt>
                <c:pt idx="2">
                  <c:v>3.0497000000000002E-3</c:v>
                </c:pt>
                <c:pt idx="3">
                  <c:v>3.0497000000000002E-3</c:v>
                </c:pt>
                <c:pt idx="4">
                  <c:v>1.3460000000000002E-4</c:v>
                </c:pt>
                <c:pt idx="5">
                  <c:v>1.3460000000000002E-4</c:v>
                </c:pt>
                <c:pt idx="6">
                  <c:v>1.3460000000000002E-4</c:v>
                </c:pt>
                <c:pt idx="7">
                  <c:v>1.3460000000000002E-4</c:v>
                </c:pt>
                <c:pt idx="8">
                  <c:v>1.3460000000000002E-4</c:v>
                </c:pt>
                <c:pt idx="9">
                  <c:v>1.3460000000000002E-4</c:v>
                </c:pt>
                <c:pt idx="10">
                  <c:v>1.3460000000000002E-4</c:v>
                </c:pt>
                <c:pt idx="11">
                  <c:v>1.3460000000000002E-4</c:v>
                </c:pt>
                <c:pt idx="12">
                  <c:v>1.3460000000000002E-4</c:v>
                </c:pt>
                <c:pt idx="13">
                  <c:v>1.3460000000000002E-4</c:v>
                </c:pt>
                <c:pt idx="14">
                  <c:v>1.8249999999999999E-4</c:v>
                </c:pt>
                <c:pt idx="15">
                  <c:v>1.8249999999999999E-4</c:v>
                </c:pt>
                <c:pt idx="16">
                  <c:v>1.8249999999999999E-4</c:v>
                </c:pt>
                <c:pt idx="17">
                  <c:v>1.8249999999999999E-4</c:v>
                </c:pt>
                <c:pt idx="18">
                  <c:v>1.8249999999999999E-4</c:v>
                </c:pt>
                <c:pt idx="19">
                  <c:v>1.8249999999999999E-4</c:v>
                </c:pt>
                <c:pt idx="20">
                  <c:v>1.8249999999999999E-4</c:v>
                </c:pt>
                <c:pt idx="21">
                  <c:v>1.8249999999999999E-4</c:v>
                </c:pt>
                <c:pt idx="22">
                  <c:v>1.8249999999999999E-4</c:v>
                </c:pt>
                <c:pt idx="23">
                  <c:v>1.8249999999999999E-4</c:v>
                </c:pt>
                <c:pt idx="24">
                  <c:v>1.8249999999999999E-4</c:v>
                </c:pt>
                <c:pt idx="25">
                  <c:v>1.8249999999999999E-4</c:v>
                </c:pt>
                <c:pt idx="26">
                  <c:v>1.8249999999999999E-4</c:v>
                </c:pt>
                <c:pt idx="27">
                  <c:v>1.8249999999999999E-4</c:v>
                </c:pt>
                <c:pt idx="28">
                  <c:v>1.8249999999999999E-4</c:v>
                </c:pt>
                <c:pt idx="29">
                  <c:v>1.8249999999999999E-4</c:v>
                </c:pt>
                <c:pt idx="30">
                  <c:v>1.8249999999999999E-4</c:v>
                </c:pt>
                <c:pt idx="31">
                  <c:v>1.8249999999999999E-4</c:v>
                </c:pt>
                <c:pt idx="32">
                  <c:v>1.8249999999999999E-4</c:v>
                </c:pt>
                <c:pt idx="33">
                  <c:v>1.8249999999999999E-4</c:v>
                </c:pt>
                <c:pt idx="34">
                  <c:v>1.8249999999999999E-4</c:v>
                </c:pt>
                <c:pt idx="35">
                  <c:v>1.8249999999999999E-4</c:v>
                </c:pt>
                <c:pt idx="36">
                  <c:v>1.8249999999999999E-4</c:v>
                </c:pt>
                <c:pt idx="37">
                  <c:v>1.8249999999999999E-4</c:v>
                </c:pt>
                <c:pt idx="38">
                  <c:v>1.8249999999999999E-4</c:v>
                </c:pt>
                <c:pt idx="39">
                  <c:v>1.8249999999999999E-4</c:v>
                </c:pt>
                <c:pt idx="40">
                  <c:v>1.8249999999999999E-4</c:v>
                </c:pt>
                <c:pt idx="41">
                  <c:v>1.8249999999999999E-4</c:v>
                </c:pt>
                <c:pt idx="42">
                  <c:v>1.8249999999999999E-4</c:v>
                </c:pt>
                <c:pt idx="43">
                  <c:v>1.8249999999999999E-4</c:v>
                </c:pt>
                <c:pt idx="44">
                  <c:v>1.8249999999999999E-4</c:v>
                </c:pt>
                <c:pt idx="45">
                  <c:v>1.8249999999999999E-4</c:v>
                </c:pt>
                <c:pt idx="46">
                  <c:v>1.8249999999999999E-4</c:v>
                </c:pt>
                <c:pt idx="47">
                  <c:v>1.8249999999999999E-4</c:v>
                </c:pt>
                <c:pt idx="48">
                  <c:v>1.8249999999999999E-4</c:v>
                </c:pt>
                <c:pt idx="49">
                  <c:v>1.1202E-3</c:v>
                </c:pt>
                <c:pt idx="50">
                  <c:v>1.1202E-3</c:v>
                </c:pt>
                <c:pt idx="51">
                  <c:v>1.1202E-3</c:v>
                </c:pt>
                <c:pt idx="52">
                  <c:v>1.1202E-3</c:v>
                </c:pt>
                <c:pt idx="53">
                  <c:v>1.1202E-3</c:v>
                </c:pt>
                <c:pt idx="54">
                  <c:v>1.1202E-3</c:v>
                </c:pt>
                <c:pt idx="55">
                  <c:v>1.1202E-3</c:v>
                </c:pt>
                <c:pt idx="56">
                  <c:v>1.1202E-3</c:v>
                </c:pt>
                <c:pt idx="57">
                  <c:v>1.1202E-3</c:v>
                </c:pt>
                <c:pt idx="58">
                  <c:v>1.1202E-3</c:v>
                </c:pt>
                <c:pt idx="59">
                  <c:v>1.1202E-3</c:v>
                </c:pt>
                <c:pt idx="60">
                  <c:v>1.1202E-3</c:v>
                </c:pt>
                <c:pt idx="61">
                  <c:v>1.1202E-3</c:v>
                </c:pt>
                <c:pt idx="62">
                  <c:v>1.1202E-3</c:v>
                </c:pt>
                <c:pt idx="63">
                  <c:v>1.1202E-3</c:v>
                </c:pt>
                <c:pt idx="64">
                  <c:v>1.1202E-3</c:v>
                </c:pt>
                <c:pt idx="65">
                  <c:v>1.1202E-3</c:v>
                </c:pt>
                <c:pt idx="66">
                  <c:v>1.1202E-3</c:v>
                </c:pt>
                <c:pt idx="67">
                  <c:v>1.1202E-3</c:v>
                </c:pt>
                <c:pt idx="68">
                  <c:v>1.1202E-3</c:v>
                </c:pt>
                <c:pt idx="69">
                  <c:v>1.4991E-3</c:v>
                </c:pt>
                <c:pt idx="70">
                  <c:v>1.4991E-3</c:v>
                </c:pt>
                <c:pt idx="71">
                  <c:v>1.4991E-3</c:v>
                </c:pt>
                <c:pt idx="72">
                  <c:v>1.4991E-3</c:v>
                </c:pt>
                <c:pt idx="73">
                  <c:v>1.4991E-3</c:v>
                </c:pt>
                <c:pt idx="74">
                  <c:v>1.4991E-3</c:v>
                </c:pt>
                <c:pt idx="75">
                  <c:v>1.4991E-3</c:v>
                </c:pt>
                <c:pt idx="76">
                  <c:v>1.4991E-3</c:v>
                </c:pt>
                <c:pt idx="77">
                  <c:v>1.4991E-3</c:v>
                </c:pt>
                <c:pt idx="78">
                  <c:v>1.4991E-3</c:v>
                </c:pt>
                <c:pt idx="79">
                  <c:v>1.4991E-3</c:v>
                </c:pt>
                <c:pt idx="80">
                  <c:v>1.4991E-3</c:v>
                </c:pt>
                <c:pt idx="81">
                  <c:v>1.4991E-3</c:v>
                </c:pt>
                <c:pt idx="82">
                  <c:v>1.4991E-3</c:v>
                </c:pt>
                <c:pt idx="83">
                  <c:v>1.4991E-3</c:v>
                </c:pt>
                <c:pt idx="84">
                  <c:v>1.4991E-3</c:v>
                </c:pt>
                <c:pt idx="85">
                  <c:v>1.4991E-3</c:v>
                </c:pt>
                <c:pt idx="86">
                  <c:v>1.4991E-3</c:v>
                </c:pt>
                <c:pt idx="87">
                  <c:v>1.4991E-3</c:v>
                </c:pt>
                <c:pt idx="88">
                  <c:v>1.4991E-3</c:v>
                </c:pt>
                <c:pt idx="89">
                  <c:v>1.4991E-3</c:v>
                </c:pt>
                <c:pt idx="90">
                  <c:v>1.4991E-3</c:v>
                </c:pt>
                <c:pt idx="91">
                  <c:v>1.4991E-3</c:v>
                </c:pt>
                <c:pt idx="92">
                  <c:v>1.4991E-3</c:v>
                </c:pt>
                <c:pt idx="93">
                  <c:v>1.4991E-3</c:v>
                </c:pt>
                <c:pt idx="94">
                  <c:v>1.4991E-3</c:v>
                </c:pt>
                <c:pt idx="95">
                  <c:v>1.4991E-3</c:v>
                </c:pt>
                <c:pt idx="96">
                  <c:v>1.4991E-3</c:v>
                </c:pt>
                <c:pt idx="97">
                  <c:v>1.4991E-3</c:v>
                </c:pt>
                <c:pt idx="98">
                  <c:v>1.4991E-3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2-4BC8-AF35-05B89BD93613}"/>
            </c:ext>
          </c:extLst>
        </c:ser>
        <c:ser>
          <c:idx val="2"/>
          <c:order val="2"/>
          <c:tx>
            <c:strRef>
              <c:f>'mu (1) 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a'!$N$2:$N$100</c:f>
              <c:numCache>
                <c:formatCode>General</c:formatCode>
                <c:ptCount val="99"/>
                <c:pt idx="0">
                  <c:v>3.1787999999999999E-3</c:v>
                </c:pt>
                <c:pt idx="1">
                  <c:v>3.1787999999999999E-3</c:v>
                </c:pt>
                <c:pt idx="2">
                  <c:v>3.1787999999999999E-3</c:v>
                </c:pt>
                <c:pt idx="3">
                  <c:v>3.1787999999999999E-3</c:v>
                </c:pt>
                <c:pt idx="4">
                  <c:v>1.393E-4</c:v>
                </c:pt>
                <c:pt idx="5">
                  <c:v>1.393E-4</c:v>
                </c:pt>
                <c:pt idx="6">
                  <c:v>1.393E-4</c:v>
                </c:pt>
                <c:pt idx="7">
                  <c:v>1.393E-4</c:v>
                </c:pt>
                <c:pt idx="8">
                  <c:v>1.393E-4</c:v>
                </c:pt>
                <c:pt idx="9">
                  <c:v>1.393E-4</c:v>
                </c:pt>
                <c:pt idx="10">
                  <c:v>1.393E-4</c:v>
                </c:pt>
                <c:pt idx="11">
                  <c:v>1.393E-4</c:v>
                </c:pt>
                <c:pt idx="12">
                  <c:v>1.393E-4</c:v>
                </c:pt>
                <c:pt idx="13">
                  <c:v>1.393E-4</c:v>
                </c:pt>
                <c:pt idx="14">
                  <c:v>1.9469999999999999E-4</c:v>
                </c:pt>
                <c:pt idx="15">
                  <c:v>1.9469999999999999E-4</c:v>
                </c:pt>
                <c:pt idx="16">
                  <c:v>1.9469999999999999E-4</c:v>
                </c:pt>
                <c:pt idx="17">
                  <c:v>1.9469999999999999E-4</c:v>
                </c:pt>
                <c:pt idx="18">
                  <c:v>1.9469999999999999E-4</c:v>
                </c:pt>
                <c:pt idx="19">
                  <c:v>1.9469999999999999E-4</c:v>
                </c:pt>
                <c:pt idx="20">
                  <c:v>1.9469999999999999E-4</c:v>
                </c:pt>
                <c:pt idx="21">
                  <c:v>1.9469999999999999E-4</c:v>
                </c:pt>
                <c:pt idx="22">
                  <c:v>1.9469999999999999E-4</c:v>
                </c:pt>
                <c:pt idx="23">
                  <c:v>1.9469999999999999E-4</c:v>
                </c:pt>
                <c:pt idx="24">
                  <c:v>1.9469999999999999E-4</c:v>
                </c:pt>
                <c:pt idx="25">
                  <c:v>1.9469999999999999E-4</c:v>
                </c:pt>
                <c:pt idx="26">
                  <c:v>1.9469999999999999E-4</c:v>
                </c:pt>
                <c:pt idx="27">
                  <c:v>1.9469999999999999E-4</c:v>
                </c:pt>
                <c:pt idx="28">
                  <c:v>1.9469999999999999E-4</c:v>
                </c:pt>
                <c:pt idx="29">
                  <c:v>1.9469999999999999E-4</c:v>
                </c:pt>
                <c:pt idx="30">
                  <c:v>1.9469999999999999E-4</c:v>
                </c:pt>
                <c:pt idx="31">
                  <c:v>1.9469999999999999E-4</c:v>
                </c:pt>
                <c:pt idx="32">
                  <c:v>1.9469999999999999E-4</c:v>
                </c:pt>
                <c:pt idx="33">
                  <c:v>1.9469999999999999E-4</c:v>
                </c:pt>
                <c:pt idx="34">
                  <c:v>1.9469999999999999E-4</c:v>
                </c:pt>
                <c:pt idx="35">
                  <c:v>1.9469999999999999E-4</c:v>
                </c:pt>
                <c:pt idx="36">
                  <c:v>1.9469999999999999E-4</c:v>
                </c:pt>
                <c:pt idx="37">
                  <c:v>1.9469999999999999E-4</c:v>
                </c:pt>
                <c:pt idx="38">
                  <c:v>1.9469999999999999E-4</c:v>
                </c:pt>
                <c:pt idx="39">
                  <c:v>1.9469999999999999E-4</c:v>
                </c:pt>
                <c:pt idx="40">
                  <c:v>1.9469999999999999E-4</c:v>
                </c:pt>
                <c:pt idx="41">
                  <c:v>1.9469999999999999E-4</c:v>
                </c:pt>
                <c:pt idx="42">
                  <c:v>1.9469999999999999E-4</c:v>
                </c:pt>
                <c:pt idx="43">
                  <c:v>1.9469999999999999E-4</c:v>
                </c:pt>
                <c:pt idx="44">
                  <c:v>1.9469999999999999E-4</c:v>
                </c:pt>
                <c:pt idx="45">
                  <c:v>1.9469999999999999E-4</c:v>
                </c:pt>
                <c:pt idx="46">
                  <c:v>1.9469999999999999E-4</c:v>
                </c:pt>
                <c:pt idx="47">
                  <c:v>1.9469999999999999E-4</c:v>
                </c:pt>
                <c:pt idx="48">
                  <c:v>1.9469999999999999E-4</c:v>
                </c:pt>
                <c:pt idx="49">
                  <c:v>1.2023000000000001E-3</c:v>
                </c:pt>
                <c:pt idx="50">
                  <c:v>1.2023000000000001E-3</c:v>
                </c:pt>
                <c:pt idx="51">
                  <c:v>1.2023000000000001E-3</c:v>
                </c:pt>
                <c:pt idx="52">
                  <c:v>1.2023000000000001E-3</c:v>
                </c:pt>
                <c:pt idx="53">
                  <c:v>1.2023000000000001E-3</c:v>
                </c:pt>
                <c:pt idx="54">
                  <c:v>1.2023000000000001E-3</c:v>
                </c:pt>
                <c:pt idx="55">
                  <c:v>1.2023000000000001E-3</c:v>
                </c:pt>
                <c:pt idx="56">
                  <c:v>1.2023000000000001E-3</c:v>
                </c:pt>
                <c:pt idx="57">
                  <c:v>1.2023000000000001E-3</c:v>
                </c:pt>
                <c:pt idx="58">
                  <c:v>1.2023000000000001E-3</c:v>
                </c:pt>
                <c:pt idx="59">
                  <c:v>1.2023000000000001E-3</c:v>
                </c:pt>
                <c:pt idx="60">
                  <c:v>1.2023000000000001E-3</c:v>
                </c:pt>
                <c:pt idx="61">
                  <c:v>1.2023000000000001E-3</c:v>
                </c:pt>
                <c:pt idx="62">
                  <c:v>1.2023000000000001E-3</c:v>
                </c:pt>
                <c:pt idx="63">
                  <c:v>1.2023000000000001E-3</c:v>
                </c:pt>
                <c:pt idx="64">
                  <c:v>1.2023000000000001E-3</c:v>
                </c:pt>
                <c:pt idx="65">
                  <c:v>1.2023000000000001E-3</c:v>
                </c:pt>
                <c:pt idx="66">
                  <c:v>1.2023000000000001E-3</c:v>
                </c:pt>
                <c:pt idx="67">
                  <c:v>1.2023000000000001E-3</c:v>
                </c:pt>
                <c:pt idx="68">
                  <c:v>1.2023000000000001E-3</c:v>
                </c:pt>
                <c:pt idx="69">
                  <c:v>1.3930000000000001E-3</c:v>
                </c:pt>
                <c:pt idx="70">
                  <c:v>1.3930000000000001E-3</c:v>
                </c:pt>
                <c:pt idx="71">
                  <c:v>1.3930000000000001E-3</c:v>
                </c:pt>
                <c:pt idx="72">
                  <c:v>1.3930000000000001E-3</c:v>
                </c:pt>
                <c:pt idx="73">
                  <c:v>1.3930000000000001E-3</c:v>
                </c:pt>
                <c:pt idx="74">
                  <c:v>1.3930000000000001E-3</c:v>
                </c:pt>
                <c:pt idx="75">
                  <c:v>1.3930000000000001E-3</c:v>
                </c:pt>
                <c:pt idx="76">
                  <c:v>1.3930000000000001E-3</c:v>
                </c:pt>
                <c:pt idx="77">
                  <c:v>1.3930000000000001E-3</c:v>
                </c:pt>
                <c:pt idx="78">
                  <c:v>1.3930000000000001E-3</c:v>
                </c:pt>
                <c:pt idx="79">
                  <c:v>1.3930000000000001E-3</c:v>
                </c:pt>
                <c:pt idx="80">
                  <c:v>1.3930000000000001E-3</c:v>
                </c:pt>
                <c:pt idx="81">
                  <c:v>1.3930000000000001E-3</c:v>
                </c:pt>
                <c:pt idx="82">
                  <c:v>1.3930000000000001E-3</c:v>
                </c:pt>
                <c:pt idx="83">
                  <c:v>1.3930000000000001E-3</c:v>
                </c:pt>
                <c:pt idx="84">
                  <c:v>1.3930000000000001E-3</c:v>
                </c:pt>
                <c:pt idx="85">
                  <c:v>1.3930000000000001E-3</c:v>
                </c:pt>
                <c:pt idx="86">
                  <c:v>1.3930000000000001E-3</c:v>
                </c:pt>
                <c:pt idx="87">
                  <c:v>1.3930000000000001E-3</c:v>
                </c:pt>
                <c:pt idx="88">
                  <c:v>1.3930000000000001E-3</c:v>
                </c:pt>
                <c:pt idx="89">
                  <c:v>1.3930000000000001E-3</c:v>
                </c:pt>
                <c:pt idx="90">
                  <c:v>1.3930000000000001E-3</c:v>
                </c:pt>
                <c:pt idx="91">
                  <c:v>1.3930000000000001E-3</c:v>
                </c:pt>
                <c:pt idx="92">
                  <c:v>1.3930000000000001E-3</c:v>
                </c:pt>
                <c:pt idx="93">
                  <c:v>1.3930000000000001E-3</c:v>
                </c:pt>
                <c:pt idx="94">
                  <c:v>1.3930000000000001E-3</c:v>
                </c:pt>
                <c:pt idx="95">
                  <c:v>1.3930000000000001E-3</c:v>
                </c:pt>
                <c:pt idx="96">
                  <c:v>1.3930000000000001E-3</c:v>
                </c:pt>
                <c:pt idx="97">
                  <c:v>1.3930000000000001E-3</c:v>
                </c:pt>
                <c:pt idx="98">
                  <c:v>1.3930000000000001E-3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2-4BC8-AF35-05B89BD93613}"/>
            </c:ext>
          </c:extLst>
        </c:ser>
        <c:ser>
          <c:idx val="3"/>
          <c:order val="3"/>
          <c:tx>
            <c:strRef>
              <c:f>'mu (1) 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a'!$O$2:$O$100</c:f>
              <c:numCache>
                <c:formatCode>General</c:formatCode>
                <c:ptCount val="99"/>
                <c:pt idx="0">
                  <c:v>3.3687000000000001E-3</c:v>
                </c:pt>
                <c:pt idx="1">
                  <c:v>3.3687000000000001E-3</c:v>
                </c:pt>
                <c:pt idx="2">
                  <c:v>3.3687000000000001E-3</c:v>
                </c:pt>
                <c:pt idx="3">
                  <c:v>3.3687000000000001E-3</c:v>
                </c:pt>
                <c:pt idx="4">
                  <c:v>1.5130000000000002E-4</c:v>
                </c:pt>
                <c:pt idx="5">
                  <c:v>1.5130000000000002E-4</c:v>
                </c:pt>
                <c:pt idx="6">
                  <c:v>1.5130000000000002E-4</c:v>
                </c:pt>
                <c:pt idx="7">
                  <c:v>1.5130000000000002E-4</c:v>
                </c:pt>
                <c:pt idx="8">
                  <c:v>1.5130000000000002E-4</c:v>
                </c:pt>
                <c:pt idx="9">
                  <c:v>1.5130000000000002E-4</c:v>
                </c:pt>
                <c:pt idx="10">
                  <c:v>1.5130000000000002E-4</c:v>
                </c:pt>
                <c:pt idx="11">
                  <c:v>1.5130000000000002E-4</c:v>
                </c:pt>
                <c:pt idx="12">
                  <c:v>1.5130000000000002E-4</c:v>
                </c:pt>
                <c:pt idx="13">
                  <c:v>1.5130000000000002E-4</c:v>
                </c:pt>
                <c:pt idx="14">
                  <c:v>2.095E-4</c:v>
                </c:pt>
                <c:pt idx="15">
                  <c:v>2.095E-4</c:v>
                </c:pt>
                <c:pt idx="16">
                  <c:v>2.095E-4</c:v>
                </c:pt>
                <c:pt idx="17">
                  <c:v>2.095E-4</c:v>
                </c:pt>
                <c:pt idx="18">
                  <c:v>2.095E-4</c:v>
                </c:pt>
                <c:pt idx="19">
                  <c:v>2.095E-4</c:v>
                </c:pt>
                <c:pt idx="20">
                  <c:v>2.095E-4</c:v>
                </c:pt>
                <c:pt idx="21">
                  <c:v>2.095E-4</c:v>
                </c:pt>
                <c:pt idx="22">
                  <c:v>2.095E-4</c:v>
                </c:pt>
                <c:pt idx="23">
                  <c:v>2.095E-4</c:v>
                </c:pt>
                <c:pt idx="24">
                  <c:v>2.095E-4</c:v>
                </c:pt>
                <c:pt idx="25">
                  <c:v>2.095E-4</c:v>
                </c:pt>
                <c:pt idx="26">
                  <c:v>2.095E-4</c:v>
                </c:pt>
                <c:pt idx="27">
                  <c:v>2.095E-4</c:v>
                </c:pt>
                <c:pt idx="28">
                  <c:v>2.095E-4</c:v>
                </c:pt>
                <c:pt idx="29">
                  <c:v>2.095E-4</c:v>
                </c:pt>
                <c:pt idx="30">
                  <c:v>2.095E-4</c:v>
                </c:pt>
                <c:pt idx="31">
                  <c:v>2.095E-4</c:v>
                </c:pt>
                <c:pt idx="32">
                  <c:v>2.095E-4</c:v>
                </c:pt>
                <c:pt idx="33">
                  <c:v>2.095E-4</c:v>
                </c:pt>
                <c:pt idx="34">
                  <c:v>2.095E-4</c:v>
                </c:pt>
                <c:pt idx="35">
                  <c:v>2.095E-4</c:v>
                </c:pt>
                <c:pt idx="36">
                  <c:v>2.095E-4</c:v>
                </c:pt>
                <c:pt idx="37">
                  <c:v>2.095E-4</c:v>
                </c:pt>
                <c:pt idx="38">
                  <c:v>2.095E-4</c:v>
                </c:pt>
                <c:pt idx="39">
                  <c:v>2.095E-4</c:v>
                </c:pt>
                <c:pt idx="40">
                  <c:v>2.095E-4</c:v>
                </c:pt>
                <c:pt idx="41">
                  <c:v>2.095E-4</c:v>
                </c:pt>
                <c:pt idx="42">
                  <c:v>2.095E-4</c:v>
                </c:pt>
                <c:pt idx="43">
                  <c:v>2.095E-4</c:v>
                </c:pt>
                <c:pt idx="44">
                  <c:v>2.095E-4</c:v>
                </c:pt>
                <c:pt idx="45">
                  <c:v>2.095E-4</c:v>
                </c:pt>
                <c:pt idx="46">
                  <c:v>2.095E-4</c:v>
                </c:pt>
                <c:pt idx="47">
                  <c:v>2.095E-4</c:v>
                </c:pt>
                <c:pt idx="48">
                  <c:v>2.095E-4</c:v>
                </c:pt>
                <c:pt idx="49">
                  <c:v>1.2918999999999999E-3</c:v>
                </c:pt>
                <c:pt idx="50">
                  <c:v>1.2918999999999999E-3</c:v>
                </c:pt>
                <c:pt idx="51">
                  <c:v>1.2918999999999999E-3</c:v>
                </c:pt>
                <c:pt idx="52">
                  <c:v>1.2918999999999999E-3</c:v>
                </c:pt>
                <c:pt idx="53">
                  <c:v>1.2918999999999999E-3</c:v>
                </c:pt>
                <c:pt idx="54">
                  <c:v>1.2918999999999999E-3</c:v>
                </c:pt>
                <c:pt idx="55">
                  <c:v>1.2918999999999999E-3</c:v>
                </c:pt>
                <c:pt idx="56">
                  <c:v>1.2918999999999999E-3</c:v>
                </c:pt>
                <c:pt idx="57">
                  <c:v>1.2918999999999999E-3</c:v>
                </c:pt>
                <c:pt idx="58">
                  <c:v>1.2918999999999999E-3</c:v>
                </c:pt>
                <c:pt idx="59">
                  <c:v>1.2918999999999999E-3</c:v>
                </c:pt>
                <c:pt idx="60">
                  <c:v>1.2918999999999999E-3</c:v>
                </c:pt>
                <c:pt idx="61">
                  <c:v>1.2918999999999999E-3</c:v>
                </c:pt>
                <c:pt idx="62">
                  <c:v>1.2918999999999999E-3</c:v>
                </c:pt>
                <c:pt idx="63">
                  <c:v>1.2918999999999999E-3</c:v>
                </c:pt>
                <c:pt idx="64">
                  <c:v>1.2918999999999999E-3</c:v>
                </c:pt>
                <c:pt idx="65">
                  <c:v>1.2918999999999999E-3</c:v>
                </c:pt>
                <c:pt idx="66">
                  <c:v>1.2918999999999999E-3</c:v>
                </c:pt>
                <c:pt idx="67">
                  <c:v>1.2918999999999999E-3</c:v>
                </c:pt>
                <c:pt idx="68">
                  <c:v>1.2918999999999999E-3</c:v>
                </c:pt>
                <c:pt idx="69">
                  <c:v>1.7913999999999999E-3</c:v>
                </c:pt>
                <c:pt idx="70">
                  <c:v>1.7913999999999999E-3</c:v>
                </c:pt>
                <c:pt idx="71">
                  <c:v>1.7913999999999999E-3</c:v>
                </c:pt>
                <c:pt idx="72">
                  <c:v>1.7913999999999999E-3</c:v>
                </c:pt>
                <c:pt idx="73">
                  <c:v>1.7913999999999999E-3</c:v>
                </c:pt>
                <c:pt idx="74">
                  <c:v>1.7913999999999999E-3</c:v>
                </c:pt>
                <c:pt idx="75">
                  <c:v>1.7913999999999999E-3</c:v>
                </c:pt>
                <c:pt idx="76">
                  <c:v>1.7913999999999999E-3</c:v>
                </c:pt>
                <c:pt idx="77">
                  <c:v>1.7913999999999999E-3</c:v>
                </c:pt>
                <c:pt idx="78">
                  <c:v>1.7913999999999999E-3</c:v>
                </c:pt>
                <c:pt idx="79">
                  <c:v>1.7913999999999999E-3</c:v>
                </c:pt>
                <c:pt idx="80">
                  <c:v>1.7913999999999999E-3</c:v>
                </c:pt>
                <c:pt idx="81">
                  <c:v>1.7913999999999999E-3</c:v>
                </c:pt>
                <c:pt idx="82">
                  <c:v>1.7913999999999999E-3</c:v>
                </c:pt>
                <c:pt idx="83">
                  <c:v>1.7913999999999999E-3</c:v>
                </c:pt>
                <c:pt idx="84">
                  <c:v>1.7913999999999999E-3</c:v>
                </c:pt>
                <c:pt idx="85">
                  <c:v>1.7913999999999999E-3</c:v>
                </c:pt>
                <c:pt idx="86">
                  <c:v>1.7913999999999999E-3</c:v>
                </c:pt>
                <c:pt idx="87">
                  <c:v>1.7913999999999999E-3</c:v>
                </c:pt>
                <c:pt idx="88">
                  <c:v>1.7913999999999999E-3</c:v>
                </c:pt>
                <c:pt idx="89">
                  <c:v>1.7913999999999999E-3</c:v>
                </c:pt>
                <c:pt idx="90">
                  <c:v>1.7913999999999999E-3</c:v>
                </c:pt>
                <c:pt idx="91">
                  <c:v>1.7913999999999999E-3</c:v>
                </c:pt>
                <c:pt idx="92">
                  <c:v>1.7913999999999999E-3</c:v>
                </c:pt>
                <c:pt idx="93">
                  <c:v>1.7913999999999999E-3</c:v>
                </c:pt>
                <c:pt idx="94">
                  <c:v>1.7913999999999999E-3</c:v>
                </c:pt>
                <c:pt idx="95">
                  <c:v>1.7913999999999999E-3</c:v>
                </c:pt>
                <c:pt idx="96">
                  <c:v>1.7913999999999999E-3</c:v>
                </c:pt>
                <c:pt idx="97">
                  <c:v>1.7913999999999999E-3</c:v>
                </c:pt>
                <c:pt idx="98">
                  <c:v>1.7913999999999999E-3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82-4BC8-AF35-05B89BD93613}"/>
            </c:ext>
          </c:extLst>
        </c:ser>
        <c:ser>
          <c:idx val="4"/>
          <c:order val="4"/>
          <c:tx>
            <c:strRef>
              <c:f>'mu (1) 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a'!$P$2:$P$100</c:f>
              <c:numCache>
                <c:formatCode>General</c:formatCode>
                <c:ptCount val="99"/>
                <c:pt idx="0">
                  <c:v>3.6949999999999999E-3</c:v>
                </c:pt>
                <c:pt idx="1">
                  <c:v>3.6949999999999999E-3</c:v>
                </c:pt>
                <c:pt idx="2">
                  <c:v>3.6949999999999999E-3</c:v>
                </c:pt>
                <c:pt idx="3">
                  <c:v>3.6949999999999999E-3</c:v>
                </c:pt>
                <c:pt idx="4">
                  <c:v>1.7239999999999999E-4</c:v>
                </c:pt>
                <c:pt idx="5">
                  <c:v>1.7239999999999999E-4</c:v>
                </c:pt>
                <c:pt idx="6">
                  <c:v>1.7239999999999999E-4</c:v>
                </c:pt>
                <c:pt idx="7">
                  <c:v>1.7239999999999999E-4</c:v>
                </c:pt>
                <c:pt idx="8">
                  <c:v>1.7239999999999999E-4</c:v>
                </c:pt>
                <c:pt idx="9">
                  <c:v>1.7239999999999999E-4</c:v>
                </c:pt>
                <c:pt idx="10">
                  <c:v>1.7239999999999999E-4</c:v>
                </c:pt>
                <c:pt idx="11">
                  <c:v>1.7239999999999999E-4</c:v>
                </c:pt>
                <c:pt idx="12">
                  <c:v>1.7239999999999999E-4</c:v>
                </c:pt>
                <c:pt idx="13">
                  <c:v>1.7239999999999999E-4</c:v>
                </c:pt>
                <c:pt idx="14">
                  <c:v>2.2739999999999997E-4</c:v>
                </c:pt>
                <c:pt idx="15">
                  <c:v>2.2739999999999997E-4</c:v>
                </c:pt>
                <c:pt idx="16">
                  <c:v>2.2739999999999997E-4</c:v>
                </c:pt>
                <c:pt idx="17">
                  <c:v>2.2739999999999997E-4</c:v>
                </c:pt>
                <c:pt idx="18">
                  <c:v>2.2739999999999997E-4</c:v>
                </c:pt>
                <c:pt idx="19">
                  <c:v>2.2739999999999997E-4</c:v>
                </c:pt>
                <c:pt idx="20">
                  <c:v>2.2739999999999997E-4</c:v>
                </c:pt>
                <c:pt idx="21">
                  <c:v>2.2739999999999997E-4</c:v>
                </c:pt>
                <c:pt idx="22">
                  <c:v>2.2739999999999997E-4</c:v>
                </c:pt>
                <c:pt idx="23">
                  <c:v>2.2739999999999997E-4</c:v>
                </c:pt>
                <c:pt idx="24">
                  <c:v>2.2739999999999997E-4</c:v>
                </c:pt>
                <c:pt idx="25">
                  <c:v>2.2739999999999997E-4</c:v>
                </c:pt>
                <c:pt idx="26">
                  <c:v>2.2739999999999997E-4</c:v>
                </c:pt>
                <c:pt idx="27">
                  <c:v>2.2739999999999997E-4</c:v>
                </c:pt>
                <c:pt idx="28">
                  <c:v>2.2739999999999997E-4</c:v>
                </c:pt>
                <c:pt idx="29">
                  <c:v>2.2739999999999997E-4</c:v>
                </c:pt>
                <c:pt idx="30">
                  <c:v>2.2739999999999997E-4</c:v>
                </c:pt>
                <c:pt idx="31">
                  <c:v>2.2739999999999997E-4</c:v>
                </c:pt>
                <c:pt idx="32">
                  <c:v>2.2739999999999997E-4</c:v>
                </c:pt>
                <c:pt idx="33">
                  <c:v>2.2739999999999997E-4</c:v>
                </c:pt>
                <c:pt idx="34">
                  <c:v>2.2739999999999997E-4</c:v>
                </c:pt>
                <c:pt idx="35">
                  <c:v>2.2739999999999997E-4</c:v>
                </c:pt>
                <c:pt idx="36">
                  <c:v>2.2739999999999997E-4</c:v>
                </c:pt>
                <c:pt idx="37">
                  <c:v>2.2739999999999997E-4</c:v>
                </c:pt>
                <c:pt idx="38">
                  <c:v>2.2739999999999997E-4</c:v>
                </c:pt>
                <c:pt idx="39">
                  <c:v>2.2739999999999997E-4</c:v>
                </c:pt>
                <c:pt idx="40">
                  <c:v>2.2739999999999997E-4</c:v>
                </c:pt>
                <c:pt idx="41">
                  <c:v>2.2739999999999997E-4</c:v>
                </c:pt>
                <c:pt idx="42">
                  <c:v>2.2739999999999997E-4</c:v>
                </c:pt>
                <c:pt idx="43">
                  <c:v>2.2739999999999997E-4</c:v>
                </c:pt>
                <c:pt idx="44">
                  <c:v>2.2739999999999997E-4</c:v>
                </c:pt>
                <c:pt idx="45">
                  <c:v>2.2739999999999997E-4</c:v>
                </c:pt>
                <c:pt idx="46">
                  <c:v>2.2739999999999997E-4</c:v>
                </c:pt>
                <c:pt idx="47">
                  <c:v>2.2739999999999997E-4</c:v>
                </c:pt>
                <c:pt idx="48">
                  <c:v>2.2739999999999997E-4</c:v>
                </c:pt>
                <c:pt idx="49">
                  <c:v>1.3834000000000001E-3</c:v>
                </c:pt>
                <c:pt idx="50">
                  <c:v>1.3834000000000001E-3</c:v>
                </c:pt>
                <c:pt idx="51">
                  <c:v>1.3834000000000001E-3</c:v>
                </c:pt>
                <c:pt idx="52">
                  <c:v>1.3834000000000001E-3</c:v>
                </c:pt>
                <c:pt idx="53">
                  <c:v>1.3834000000000001E-3</c:v>
                </c:pt>
                <c:pt idx="54">
                  <c:v>1.3834000000000001E-3</c:v>
                </c:pt>
                <c:pt idx="55">
                  <c:v>1.3834000000000001E-3</c:v>
                </c:pt>
                <c:pt idx="56">
                  <c:v>1.3834000000000001E-3</c:v>
                </c:pt>
                <c:pt idx="57">
                  <c:v>1.3834000000000001E-3</c:v>
                </c:pt>
                <c:pt idx="58">
                  <c:v>1.3834000000000001E-3</c:v>
                </c:pt>
                <c:pt idx="59">
                  <c:v>1.3834000000000001E-3</c:v>
                </c:pt>
                <c:pt idx="60">
                  <c:v>1.3834000000000001E-3</c:v>
                </c:pt>
                <c:pt idx="61">
                  <c:v>1.3834000000000001E-3</c:v>
                </c:pt>
                <c:pt idx="62">
                  <c:v>1.3834000000000001E-3</c:v>
                </c:pt>
                <c:pt idx="63">
                  <c:v>1.3834000000000001E-3</c:v>
                </c:pt>
                <c:pt idx="64">
                  <c:v>1.3834000000000001E-3</c:v>
                </c:pt>
                <c:pt idx="65">
                  <c:v>1.3834000000000001E-3</c:v>
                </c:pt>
                <c:pt idx="66">
                  <c:v>1.3834000000000001E-3</c:v>
                </c:pt>
                <c:pt idx="67">
                  <c:v>1.3834000000000001E-3</c:v>
                </c:pt>
                <c:pt idx="68">
                  <c:v>1.3834000000000001E-3</c:v>
                </c:pt>
                <c:pt idx="69">
                  <c:v>1.933E-3</c:v>
                </c:pt>
                <c:pt idx="70">
                  <c:v>1.933E-3</c:v>
                </c:pt>
                <c:pt idx="71">
                  <c:v>1.933E-3</c:v>
                </c:pt>
                <c:pt idx="72">
                  <c:v>1.933E-3</c:v>
                </c:pt>
                <c:pt idx="73">
                  <c:v>1.933E-3</c:v>
                </c:pt>
                <c:pt idx="74">
                  <c:v>1.933E-3</c:v>
                </c:pt>
                <c:pt idx="75">
                  <c:v>1.933E-3</c:v>
                </c:pt>
                <c:pt idx="76">
                  <c:v>1.933E-3</c:v>
                </c:pt>
                <c:pt idx="77">
                  <c:v>1.933E-3</c:v>
                </c:pt>
                <c:pt idx="78">
                  <c:v>1.933E-3</c:v>
                </c:pt>
                <c:pt idx="79">
                  <c:v>1.933E-3</c:v>
                </c:pt>
                <c:pt idx="80">
                  <c:v>1.933E-3</c:v>
                </c:pt>
                <c:pt idx="81">
                  <c:v>1.933E-3</c:v>
                </c:pt>
                <c:pt idx="82">
                  <c:v>1.933E-3</c:v>
                </c:pt>
                <c:pt idx="83">
                  <c:v>1.933E-3</c:v>
                </c:pt>
                <c:pt idx="84">
                  <c:v>1.933E-3</c:v>
                </c:pt>
                <c:pt idx="85">
                  <c:v>1.933E-3</c:v>
                </c:pt>
                <c:pt idx="86">
                  <c:v>1.933E-3</c:v>
                </c:pt>
                <c:pt idx="87">
                  <c:v>1.933E-3</c:v>
                </c:pt>
                <c:pt idx="88">
                  <c:v>1.933E-3</c:v>
                </c:pt>
                <c:pt idx="89">
                  <c:v>1.933E-3</c:v>
                </c:pt>
                <c:pt idx="90">
                  <c:v>1.933E-3</c:v>
                </c:pt>
                <c:pt idx="91">
                  <c:v>1.933E-3</c:v>
                </c:pt>
                <c:pt idx="92">
                  <c:v>1.933E-3</c:v>
                </c:pt>
                <c:pt idx="93">
                  <c:v>1.933E-3</c:v>
                </c:pt>
                <c:pt idx="94">
                  <c:v>1.933E-3</c:v>
                </c:pt>
                <c:pt idx="95">
                  <c:v>1.933E-3</c:v>
                </c:pt>
                <c:pt idx="96">
                  <c:v>1.933E-3</c:v>
                </c:pt>
                <c:pt idx="97">
                  <c:v>1.933E-3</c:v>
                </c:pt>
                <c:pt idx="98">
                  <c:v>1.933E-3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82-4BC8-AF35-05B89BD93613}"/>
            </c:ext>
          </c:extLst>
        </c:ser>
        <c:ser>
          <c:idx val="5"/>
          <c:order val="5"/>
          <c:tx>
            <c:strRef>
              <c:f>'mu (1)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a'!$Q$2:$Q$100</c:f>
              <c:numCache>
                <c:formatCode>General</c:formatCode>
                <c:ptCount val="99"/>
                <c:pt idx="0">
                  <c:v>3.7268000000000002E-3</c:v>
                </c:pt>
                <c:pt idx="1">
                  <c:v>3.7268000000000002E-3</c:v>
                </c:pt>
                <c:pt idx="2">
                  <c:v>3.7268000000000002E-3</c:v>
                </c:pt>
                <c:pt idx="3">
                  <c:v>3.7268000000000002E-3</c:v>
                </c:pt>
                <c:pt idx="4">
                  <c:v>1.728E-4</c:v>
                </c:pt>
                <c:pt idx="5">
                  <c:v>1.728E-4</c:v>
                </c:pt>
                <c:pt idx="6">
                  <c:v>1.728E-4</c:v>
                </c:pt>
                <c:pt idx="7">
                  <c:v>1.728E-4</c:v>
                </c:pt>
                <c:pt idx="8">
                  <c:v>1.728E-4</c:v>
                </c:pt>
                <c:pt idx="9">
                  <c:v>1.728E-4</c:v>
                </c:pt>
                <c:pt idx="10">
                  <c:v>1.728E-4</c:v>
                </c:pt>
                <c:pt idx="11">
                  <c:v>1.728E-4</c:v>
                </c:pt>
                <c:pt idx="12">
                  <c:v>1.728E-4</c:v>
                </c:pt>
                <c:pt idx="13">
                  <c:v>1.728E-4</c:v>
                </c:pt>
                <c:pt idx="14">
                  <c:v>2.3039999999999999E-4</c:v>
                </c:pt>
                <c:pt idx="15">
                  <c:v>2.3039999999999999E-4</c:v>
                </c:pt>
                <c:pt idx="16">
                  <c:v>2.3039999999999999E-4</c:v>
                </c:pt>
                <c:pt idx="17">
                  <c:v>2.3039999999999999E-4</c:v>
                </c:pt>
                <c:pt idx="18">
                  <c:v>2.3039999999999999E-4</c:v>
                </c:pt>
                <c:pt idx="19">
                  <c:v>2.3039999999999999E-4</c:v>
                </c:pt>
                <c:pt idx="20">
                  <c:v>2.3039999999999999E-4</c:v>
                </c:pt>
                <c:pt idx="21">
                  <c:v>2.3039999999999999E-4</c:v>
                </c:pt>
                <c:pt idx="22">
                  <c:v>2.3039999999999999E-4</c:v>
                </c:pt>
                <c:pt idx="23">
                  <c:v>2.3039999999999999E-4</c:v>
                </c:pt>
                <c:pt idx="24">
                  <c:v>2.3039999999999999E-4</c:v>
                </c:pt>
                <c:pt idx="25">
                  <c:v>2.3039999999999999E-4</c:v>
                </c:pt>
                <c:pt idx="26">
                  <c:v>2.3039999999999999E-4</c:v>
                </c:pt>
                <c:pt idx="27">
                  <c:v>2.3039999999999999E-4</c:v>
                </c:pt>
                <c:pt idx="28">
                  <c:v>2.3039999999999999E-4</c:v>
                </c:pt>
                <c:pt idx="29">
                  <c:v>2.3039999999999999E-4</c:v>
                </c:pt>
                <c:pt idx="30">
                  <c:v>2.3039999999999999E-4</c:v>
                </c:pt>
                <c:pt idx="31">
                  <c:v>2.3039999999999999E-4</c:v>
                </c:pt>
                <c:pt idx="32">
                  <c:v>2.3039999999999999E-4</c:v>
                </c:pt>
                <c:pt idx="33">
                  <c:v>2.3039999999999999E-4</c:v>
                </c:pt>
                <c:pt idx="34">
                  <c:v>2.3039999999999999E-4</c:v>
                </c:pt>
                <c:pt idx="35">
                  <c:v>2.3039999999999999E-4</c:v>
                </c:pt>
                <c:pt idx="36">
                  <c:v>2.3039999999999999E-4</c:v>
                </c:pt>
                <c:pt idx="37">
                  <c:v>2.3039999999999999E-4</c:v>
                </c:pt>
                <c:pt idx="38">
                  <c:v>2.3039999999999999E-4</c:v>
                </c:pt>
                <c:pt idx="39">
                  <c:v>2.3039999999999999E-4</c:v>
                </c:pt>
                <c:pt idx="40">
                  <c:v>2.3039999999999999E-4</c:v>
                </c:pt>
                <c:pt idx="41">
                  <c:v>2.3039999999999999E-4</c:v>
                </c:pt>
                <c:pt idx="42">
                  <c:v>2.3039999999999999E-4</c:v>
                </c:pt>
                <c:pt idx="43">
                  <c:v>2.3039999999999999E-4</c:v>
                </c:pt>
                <c:pt idx="44">
                  <c:v>2.3039999999999999E-4</c:v>
                </c:pt>
                <c:pt idx="45">
                  <c:v>2.3039999999999999E-4</c:v>
                </c:pt>
                <c:pt idx="46">
                  <c:v>2.3039999999999999E-4</c:v>
                </c:pt>
                <c:pt idx="47">
                  <c:v>2.3039999999999999E-4</c:v>
                </c:pt>
                <c:pt idx="48">
                  <c:v>2.3039999999999999E-4</c:v>
                </c:pt>
                <c:pt idx="49">
                  <c:v>1.4073E-3</c:v>
                </c:pt>
                <c:pt idx="50">
                  <c:v>1.4073E-3</c:v>
                </c:pt>
                <c:pt idx="51">
                  <c:v>1.4073E-3</c:v>
                </c:pt>
                <c:pt idx="52">
                  <c:v>1.4073E-3</c:v>
                </c:pt>
                <c:pt idx="53">
                  <c:v>1.4073E-3</c:v>
                </c:pt>
                <c:pt idx="54">
                  <c:v>1.4073E-3</c:v>
                </c:pt>
                <c:pt idx="55">
                  <c:v>1.4073E-3</c:v>
                </c:pt>
                <c:pt idx="56">
                  <c:v>1.4073E-3</c:v>
                </c:pt>
                <c:pt idx="57">
                  <c:v>1.4073E-3</c:v>
                </c:pt>
                <c:pt idx="58">
                  <c:v>1.4073E-3</c:v>
                </c:pt>
                <c:pt idx="59">
                  <c:v>1.4073E-3</c:v>
                </c:pt>
                <c:pt idx="60">
                  <c:v>1.4073E-3</c:v>
                </c:pt>
                <c:pt idx="61">
                  <c:v>1.4073E-3</c:v>
                </c:pt>
                <c:pt idx="62">
                  <c:v>1.4073E-3</c:v>
                </c:pt>
                <c:pt idx="63">
                  <c:v>1.4073E-3</c:v>
                </c:pt>
                <c:pt idx="64">
                  <c:v>1.4073E-3</c:v>
                </c:pt>
                <c:pt idx="65">
                  <c:v>1.4073E-3</c:v>
                </c:pt>
                <c:pt idx="66">
                  <c:v>1.4073E-3</c:v>
                </c:pt>
                <c:pt idx="67">
                  <c:v>1.4073E-3</c:v>
                </c:pt>
                <c:pt idx="68">
                  <c:v>1.4073E-3</c:v>
                </c:pt>
                <c:pt idx="69">
                  <c:v>2.0011999999999999E-3</c:v>
                </c:pt>
                <c:pt idx="70">
                  <c:v>2.0011999999999999E-3</c:v>
                </c:pt>
                <c:pt idx="71">
                  <c:v>2.0011999999999999E-3</c:v>
                </c:pt>
                <c:pt idx="72">
                  <c:v>2.0011999999999999E-3</c:v>
                </c:pt>
                <c:pt idx="73">
                  <c:v>2.0011999999999999E-3</c:v>
                </c:pt>
                <c:pt idx="74">
                  <c:v>2.0011999999999999E-3</c:v>
                </c:pt>
                <c:pt idx="75">
                  <c:v>2.0011999999999999E-3</c:v>
                </c:pt>
                <c:pt idx="76">
                  <c:v>2.0011999999999999E-3</c:v>
                </c:pt>
                <c:pt idx="77">
                  <c:v>2.0011999999999999E-3</c:v>
                </c:pt>
                <c:pt idx="78">
                  <c:v>2.0011999999999999E-3</c:v>
                </c:pt>
                <c:pt idx="79">
                  <c:v>2.0011999999999999E-3</c:v>
                </c:pt>
                <c:pt idx="80">
                  <c:v>2.0011999999999999E-3</c:v>
                </c:pt>
                <c:pt idx="81">
                  <c:v>2.0011999999999999E-3</c:v>
                </c:pt>
                <c:pt idx="82">
                  <c:v>2.0011999999999999E-3</c:v>
                </c:pt>
                <c:pt idx="83">
                  <c:v>2.0011999999999999E-3</c:v>
                </c:pt>
                <c:pt idx="84">
                  <c:v>2.0011999999999999E-3</c:v>
                </c:pt>
                <c:pt idx="85">
                  <c:v>2.0011999999999999E-3</c:v>
                </c:pt>
                <c:pt idx="86">
                  <c:v>2.0011999999999999E-3</c:v>
                </c:pt>
                <c:pt idx="87">
                  <c:v>2.0011999999999999E-3</c:v>
                </c:pt>
                <c:pt idx="88">
                  <c:v>2.0011999999999999E-3</c:v>
                </c:pt>
                <c:pt idx="89">
                  <c:v>2.0011999999999999E-3</c:v>
                </c:pt>
                <c:pt idx="90">
                  <c:v>2.0011999999999999E-3</c:v>
                </c:pt>
                <c:pt idx="91">
                  <c:v>2.0011999999999999E-3</c:v>
                </c:pt>
                <c:pt idx="92">
                  <c:v>2.0011999999999999E-3</c:v>
                </c:pt>
                <c:pt idx="93">
                  <c:v>2.0011999999999999E-3</c:v>
                </c:pt>
                <c:pt idx="94">
                  <c:v>2.0011999999999999E-3</c:v>
                </c:pt>
                <c:pt idx="95">
                  <c:v>2.0011999999999999E-3</c:v>
                </c:pt>
                <c:pt idx="96">
                  <c:v>2.0011999999999999E-3</c:v>
                </c:pt>
                <c:pt idx="97">
                  <c:v>2.0011999999999999E-3</c:v>
                </c:pt>
                <c:pt idx="98">
                  <c:v>2.0011999999999999E-3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82-4BC8-AF35-05B89BD93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80160"/>
        <c:axId val="573980864"/>
      </c:lineChart>
      <c:catAx>
        <c:axId val="187698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80864"/>
        <c:crosses val="autoZero"/>
        <c:auto val="1"/>
        <c:lblAlgn val="ctr"/>
        <c:lblOffset val="100"/>
        <c:noMultiLvlLbl val="0"/>
      </c:catAx>
      <c:valAx>
        <c:axId val="5739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8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a'!$Q$2:$Q$100</c:f>
              <c:numCache>
                <c:formatCode>General</c:formatCode>
                <c:ptCount val="99"/>
                <c:pt idx="0">
                  <c:v>3.7268000000000002E-3</c:v>
                </c:pt>
                <c:pt idx="1">
                  <c:v>3.7268000000000002E-3</c:v>
                </c:pt>
                <c:pt idx="2">
                  <c:v>3.7268000000000002E-3</c:v>
                </c:pt>
                <c:pt idx="3">
                  <c:v>3.7268000000000002E-3</c:v>
                </c:pt>
                <c:pt idx="4">
                  <c:v>1.728E-4</c:v>
                </c:pt>
                <c:pt idx="5">
                  <c:v>1.728E-4</c:v>
                </c:pt>
                <c:pt idx="6">
                  <c:v>1.728E-4</c:v>
                </c:pt>
                <c:pt idx="7">
                  <c:v>1.728E-4</c:v>
                </c:pt>
                <c:pt idx="8">
                  <c:v>1.728E-4</c:v>
                </c:pt>
                <c:pt idx="9">
                  <c:v>1.728E-4</c:v>
                </c:pt>
                <c:pt idx="10">
                  <c:v>1.728E-4</c:v>
                </c:pt>
                <c:pt idx="11">
                  <c:v>1.728E-4</c:v>
                </c:pt>
                <c:pt idx="12">
                  <c:v>1.728E-4</c:v>
                </c:pt>
                <c:pt idx="13">
                  <c:v>1.728E-4</c:v>
                </c:pt>
                <c:pt idx="14">
                  <c:v>2.3039999999999999E-4</c:v>
                </c:pt>
                <c:pt idx="15">
                  <c:v>2.3039999999999999E-4</c:v>
                </c:pt>
                <c:pt idx="16">
                  <c:v>2.3039999999999999E-4</c:v>
                </c:pt>
                <c:pt idx="17">
                  <c:v>2.3039999999999999E-4</c:v>
                </c:pt>
                <c:pt idx="18">
                  <c:v>2.3039999999999999E-4</c:v>
                </c:pt>
                <c:pt idx="19">
                  <c:v>2.3039999999999999E-4</c:v>
                </c:pt>
                <c:pt idx="20">
                  <c:v>2.3039999999999999E-4</c:v>
                </c:pt>
                <c:pt idx="21">
                  <c:v>2.3039999999999999E-4</c:v>
                </c:pt>
                <c:pt idx="22">
                  <c:v>2.3039999999999999E-4</c:v>
                </c:pt>
                <c:pt idx="23">
                  <c:v>2.3039999999999999E-4</c:v>
                </c:pt>
                <c:pt idx="24">
                  <c:v>2.3039999999999999E-4</c:v>
                </c:pt>
                <c:pt idx="25">
                  <c:v>2.3039999999999999E-4</c:v>
                </c:pt>
                <c:pt idx="26">
                  <c:v>2.3039999999999999E-4</c:v>
                </c:pt>
                <c:pt idx="27">
                  <c:v>2.3039999999999999E-4</c:v>
                </c:pt>
                <c:pt idx="28">
                  <c:v>2.3039999999999999E-4</c:v>
                </c:pt>
                <c:pt idx="29">
                  <c:v>2.3039999999999999E-4</c:v>
                </c:pt>
                <c:pt idx="30">
                  <c:v>2.3039999999999999E-4</c:v>
                </c:pt>
                <c:pt idx="31">
                  <c:v>2.3039999999999999E-4</c:v>
                </c:pt>
                <c:pt idx="32">
                  <c:v>2.3039999999999999E-4</c:v>
                </c:pt>
                <c:pt idx="33">
                  <c:v>2.3039999999999999E-4</c:v>
                </c:pt>
                <c:pt idx="34">
                  <c:v>2.3039999999999999E-4</c:v>
                </c:pt>
                <c:pt idx="35">
                  <c:v>2.3039999999999999E-4</c:v>
                </c:pt>
                <c:pt idx="36">
                  <c:v>2.3039999999999999E-4</c:v>
                </c:pt>
                <c:pt idx="37">
                  <c:v>2.3039999999999999E-4</c:v>
                </c:pt>
                <c:pt idx="38">
                  <c:v>2.3039999999999999E-4</c:v>
                </c:pt>
                <c:pt idx="39">
                  <c:v>2.3039999999999999E-4</c:v>
                </c:pt>
                <c:pt idx="40">
                  <c:v>2.3039999999999999E-4</c:v>
                </c:pt>
                <c:pt idx="41">
                  <c:v>2.3039999999999999E-4</c:v>
                </c:pt>
                <c:pt idx="42">
                  <c:v>2.3039999999999999E-4</c:v>
                </c:pt>
                <c:pt idx="43">
                  <c:v>2.3039999999999999E-4</c:v>
                </c:pt>
                <c:pt idx="44">
                  <c:v>2.3039999999999999E-4</c:v>
                </c:pt>
                <c:pt idx="45">
                  <c:v>2.3039999999999999E-4</c:v>
                </c:pt>
                <c:pt idx="46">
                  <c:v>2.3039999999999999E-4</c:v>
                </c:pt>
                <c:pt idx="47">
                  <c:v>2.3039999999999999E-4</c:v>
                </c:pt>
                <c:pt idx="48">
                  <c:v>2.3039999999999999E-4</c:v>
                </c:pt>
                <c:pt idx="49">
                  <c:v>1.4073E-3</c:v>
                </c:pt>
                <c:pt idx="50">
                  <c:v>1.4073E-3</c:v>
                </c:pt>
                <c:pt idx="51">
                  <c:v>1.4073E-3</c:v>
                </c:pt>
                <c:pt idx="52">
                  <c:v>1.4073E-3</c:v>
                </c:pt>
                <c:pt idx="53">
                  <c:v>1.4073E-3</c:v>
                </c:pt>
                <c:pt idx="54">
                  <c:v>1.4073E-3</c:v>
                </c:pt>
                <c:pt idx="55">
                  <c:v>1.4073E-3</c:v>
                </c:pt>
                <c:pt idx="56">
                  <c:v>1.4073E-3</c:v>
                </c:pt>
                <c:pt idx="57">
                  <c:v>1.4073E-3</c:v>
                </c:pt>
                <c:pt idx="58">
                  <c:v>1.4073E-3</c:v>
                </c:pt>
                <c:pt idx="59">
                  <c:v>1.4073E-3</c:v>
                </c:pt>
                <c:pt idx="60">
                  <c:v>1.4073E-3</c:v>
                </c:pt>
                <c:pt idx="61">
                  <c:v>1.4073E-3</c:v>
                </c:pt>
                <c:pt idx="62">
                  <c:v>1.4073E-3</c:v>
                </c:pt>
                <c:pt idx="63">
                  <c:v>1.4073E-3</c:v>
                </c:pt>
                <c:pt idx="64">
                  <c:v>1.4073E-3</c:v>
                </c:pt>
                <c:pt idx="65">
                  <c:v>1.4073E-3</c:v>
                </c:pt>
                <c:pt idx="66">
                  <c:v>1.4073E-3</c:v>
                </c:pt>
                <c:pt idx="67">
                  <c:v>1.4073E-3</c:v>
                </c:pt>
                <c:pt idx="68">
                  <c:v>1.4073E-3</c:v>
                </c:pt>
                <c:pt idx="69">
                  <c:v>2.0011999999999999E-3</c:v>
                </c:pt>
                <c:pt idx="70">
                  <c:v>2.0011999999999999E-3</c:v>
                </c:pt>
                <c:pt idx="71">
                  <c:v>2.0011999999999999E-3</c:v>
                </c:pt>
                <c:pt idx="72">
                  <c:v>2.0011999999999999E-3</c:v>
                </c:pt>
                <c:pt idx="73">
                  <c:v>2.0011999999999999E-3</c:v>
                </c:pt>
                <c:pt idx="74">
                  <c:v>2.0011999999999999E-3</c:v>
                </c:pt>
                <c:pt idx="75">
                  <c:v>2.0011999999999999E-3</c:v>
                </c:pt>
                <c:pt idx="76">
                  <c:v>2.0011999999999999E-3</c:v>
                </c:pt>
                <c:pt idx="77">
                  <c:v>2.0011999999999999E-3</c:v>
                </c:pt>
                <c:pt idx="78">
                  <c:v>2.0011999999999999E-3</c:v>
                </c:pt>
                <c:pt idx="79">
                  <c:v>2.0011999999999999E-3</c:v>
                </c:pt>
                <c:pt idx="80">
                  <c:v>2.0011999999999999E-3</c:v>
                </c:pt>
                <c:pt idx="81">
                  <c:v>2.0011999999999999E-3</c:v>
                </c:pt>
                <c:pt idx="82">
                  <c:v>2.0011999999999999E-3</c:v>
                </c:pt>
                <c:pt idx="83">
                  <c:v>2.0011999999999999E-3</c:v>
                </c:pt>
                <c:pt idx="84">
                  <c:v>2.0011999999999999E-3</c:v>
                </c:pt>
                <c:pt idx="85">
                  <c:v>2.0011999999999999E-3</c:v>
                </c:pt>
                <c:pt idx="86">
                  <c:v>2.0011999999999999E-3</c:v>
                </c:pt>
                <c:pt idx="87">
                  <c:v>2.0011999999999999E-3</c:v>
                </c:pt>
                <c:pt idx="88">
                  <c:v>2.0011999999999999E-3</c:v>
                </c:pt>
                <c:pt idx="89">
                  <c:v>2.0011999999999999E-3</c:v>
                </c:pt>
                <c:pt idx="90">
                  <c:v>2.0011999999999999E-3</c:v>
                </c:pt>
                <c:pt idx="91">
                  <c:v>2.0011999999999999E-3</c:v>
                </c:pt>
                <c:pt idx="92">
                  <c:v>2.0011999999999999E-3</c:v>
                </c:pt>
                <c:pt idx="93">
                  <c:v>2.0011999999999999E-3</c:v>
                </c:pt>
                <c:pt idx="94">
                  <c:v>2.0011999999999999E-3</c:v>
                </c:pt>
                <c:pt idx="95">
                  <c:v>2.0011999999999999E-3</c:v>
                </c:pt>
                <c:pt idx="96">
                  <c:v>2.0011999999999999E-3</c:v>
                </c:pt>
                <c:pt idx="97">
                  <c:v>2.0011999999999999E-3</c:v>
                </c:pt>
                <c:pt idx="98">
                  <c:v>2.0011999999999999E-3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3-4185-8C6A-1A759CF3C588}"/>
            </c:ext>
          </c:extLst>
        </c:ser>
        <c:ser>
          <c:idx val="1"/>
          <c:order val="1"/>
          <c:tx>
            <c:strRef>
              <c:f>'mu (1) 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a'!$R$2:$R$100</c:f>
              <c:numCache>
                <c:formatCode>General</c:formatCode>
                <c:ptCount val="99"/>
                <c:pt idx="0">
                  <c:v>3.4852999999999998E-3</c:v>
                </c:pt>
                <c:pt idx="1">
                  <c:v>3.4852999999999998E-3</c:v>
                </c:pt>
                <c:pt idx="2">
                  <c:v>3.4852999999999998E-3</c:v>
                </c:pt>
                <c:pt idx="3">
                  <c:v>3.4852999999999998E-3</c:v>
                </c:pt>
                <c:pt idx="4">
                  <c:v>1.671E-4</c:v>
                </c:pt>
                <c:pt idx="5">
                  <c:v>1.671E-4</c:v>
                </c:pt>
                <c:pt idx="6">
                  <c:v>1.671E-4</c:v>
                </c:pt>
                <c:pt idx="7">
                  <c:v>1.671E-4</c:v>
                </c:pt>
                <c:pt idx="8">
                  <c:v>1.671E-4</c:v>
                </c:pt>
                <c:pt idx="9">
                  <c:v>1.671E-4</c:v>
                </c:pt>
                <c:pt idx="10">
                  <c:v>1.671E-4</c:v>
                </c:pt>
                <c:pt idx="11">
                  <c:v>1.671E-4</c:v>
                </c:pt>
                <c:pt idx="12">
                  <c:v>1.671E-4</c:v>
                </c:pt>
                <c:pt idx="13">
                  <c:v>1.671E-4</c:v>
                </c:pt>
                <c:pt idx="14">
                  <c:v>2.2800000000000001E-4</c:v>
                </c:pt>
                <c:pt idx="15">
                  <c:v>2.2800000000000001E-4</c:v>
                </c:pt>
                <c:pt idx="16">
                  <c:v>2.2800000000000001E-4</c:v>
                </c:pt>
                <c:pt idx="17">
                  <c:v>2.2800000000000001E-4</c:v>
                </c:pt>
                <c:pt idx="18">
                  <c:v>2.2800000000000001E-4</c:v>
                </c:pt>
                <c:pt idx="19">
                  <c:v>2.2800000000000001E-4</c:v>
                </c:pt>
                <c:pt idx="20">
                  <c:v>2.2800000000000001E-4</c:v>
                </c:pt>
                <c:pt idx="21">
                  <c:v>2.2800000000000001E-4</c:v>
                </c:pt>
                <c:pt idx="22">
                  <c:v>2.2800000000000001E-4</c:v>
                </c:pt>
                <c:pt idx="23">
                  <c:v>2.2800000000000001E-4</c:v>
                </c:pt>
                <c:pt idx="24">
                  <c:v>2.2800000000000001E-4</c:v>
                </c:pt>
                <c:pt idx="25">
                  <c:v>2.2800000000000001E-4</c:v>
                </c:pt>
                <c:pt idx="26">
                  <c:v>2.2800000000000001E-4</c:v>
                </c:pt>
                <c:pt idx="27">
                  <c:v>2.2800000000000001E-4</c:v>
                </c:pt>
                <c:pt idx="28">
                  <c:v>2.2800000000000001E-4</c:v>
                </c:pt>
                <c:pt idx="29">
                  <c:v>2.2800000000000001E-4</c:v>
                </c:pt>
                <c:pt idx="30">
                  <c:v>2.2800000000000001E-4</c:v>
                </c:pt>
                <c:pt idx="31">
                  <c:v>2.2800000000000001E-4</c:v>
                </c:pt>
                <c:pt idx="32">
                  <c:v>2.2800000000000001E-4</c:v>
                </c:pt>
                <c:pt idx="33">
                  <c:v>2.2800000000000001E-4</c:v>
                </c:pt>
                <c:pt idx="34">
                  <c:v>2.2800000000000001E-4</c:v>
                </c:pt>
                <c:pt idx="35">
                  <c:v>2.2800000000000001E-4</c:v>
                </c:pt>
                <c:pt idx="36">
                  <c:v>2.2800000000000001E-4</c:v>
                </c:pt>
                <c:pt idx="37">
                  <c:v>2.2800000000000001E-4</c:v>
                </c:pt>
                <c:pt idx="38">
                  <c:v>2.2800000000000001E-4</c:v>
                </c:pt>
                <c:pt idx="39">
                  <c:v>2.2800000000000001E-4</c:v>
                </c:pt>
                <c:pt idx="40">
                  <c:v>2.2800000000000001E-4</c:v>
                </c:pt>
                <c:pt idx="41">
                  <c:v>2.2800000000000001E-4</c:v>
                </c:pt>
                <c:pt idx="42">
                  <c:v>2.2800000000000001E-4</c:v>
                </c:pt>
                <c:pt idx="43">
                  <c:v>2.2800000000000001E-4</c:v>
                </c:pt>
                <c:pt idx="44">
                  <c:v>2.2800000000000001E-4</c:v>
                </c:pt>
                <c:pt idx="45">
                  <c:v>2.2800000000000001E-4</c:v>
                </c:pt>
                <c:pt idx="46">
                  <c:v>2.2800000000000001E-4</c:v>
                </c:pt>
                <c:pt idx="47">
                  <c:v>2.2800000000000001E-4</c:v>
                </c:pt>
                <c:pt idx="48">
                  <c:v>2.2800000000000001E-4</c:v>
                </c:pt>
                <c:pt idx="49">
                  <c:v>1.3765000000000001E-3</c:v>
                </c:pt>
                <c:pt idx="50">
                  <c:v>1.3765000000000001E-3</c:v>
                </c:pt>
                <c:pt idx="51">
                  <c:v>1.3765000000000001E-3</c:v>
                </c:pt>
                <c:pt idx="52">
                  <c:v>1.3765000000000001E-3</c:v>
                </c:pt>
                <c:pt idx="53">
                  <c:v>1.3765000000000001E-3</c:v>
                </c:pt>
                <c:pt idx="54">
                  <c:v>1.3765000000000001E-3</c:v>
                </c:pt>
                <c:pt idx="55">
                  <c:v>1.3765000000000001E-3</c:v>
                </c:pt>
                <c:pt idx="56">
                  <c:v>1.3765000000000001E-3</c:v>
                </c:pt>
                <c:pt idx="57">
                  <c:v>1.3765000000000001E-3</c:v>
                </c:pt>
                <c:pt idx="58">
                  <c:v>1.3765000000000001E-3</c:v>
                </c:pt>
                <c:pt idx="59">
                  <c:v>1.3765000000000001E-3</c:v>
                </c:pt>
                <c:pt idx="60">
                  <c:v>1.3765000000000001E-3</c:v>
                </c:pt>
                <c:pt idx="61">
                  <c:v>1.3765000000000001E-3</c:v>
                </c:pt>
                <c:pt idx="62">
                  <c:v>1.3765000000000001E-3</c:v>
                </c:pt>
                <c:pt idx="63">
                  <c:v>1.3765000000000001E-3</c:v>
                </c:pt>
                <c:pt idx="64">
                  <c:v>1.3765000000000001E-3</c:v>
                </c:pt>
                <c:pt idx="65">
                  <c:v>1.3765000000000001E-3</c:v>
                </c:pt>
                <c:pt idx="66">
                  <c:v>1.3765000000000001E-3</c:v>
                </c:pt>
                <c:pt idx="67">
                  <c:v>1.3765000000000001E-3</c:v>
                </c:pt>
                <c:pt idx="68">
                  <c:v>1.3765000000000001E-3</c:v>
                </c:pt>
                <c:pt idx="69">
                  <c:v>1.6607E-3</c:v>
                </c:pt>
                <c:pt idx="70">
                  <c:v>1.6607E-3</c:v>
                </c:pt>
                <c:pt idx="71">
                  <c:v>1.6607E-3</c:v>
                </c:pt>
                <c:pt idx="72">
                  <c:v>1.6607E-3</c:v>
                </c:pt>
                <c:pt idx="73">
                  <c:v>1.6607E-3</c:v>
                </c:pt>
                <c:pt idx="74">
                  <c:v>1.6607E-3</c:v>
                </c:pt>
                <c:pt idx="75">
                  <c:v>1.6607E-3</c:v>
                </c:pt>
                <c:pt idx="76">
                  <c:v>1.6607E-3</c:v>
                </c:pt>
                <c:pt idx="77">
                  <c:v>1.6607E-3</c:v>
                </c:pt>
                <c:pt idx="78">
                  <c:v>1.6607E-3</c:v>
                </c:pt>
                <c:pt idx="79">
                  <c:v>1.6607E-3</c:v>
                </c:pt>
                <c:pt idx="80">
                  <c:v>1.6607E-3</c:v>
                </c:pt>
                <c:pt idx="81">
                  <c:v>1.6607E-3</c:v>
                </c:pt>
                <c:pt idx="82">
                  <c:v>1.6607E-3</c:v>
                </c:pt>
                <c:pt idx="83">
                  <c:v>1.6607E-3</c:v>
                </c:pt>
                <c:pt idx="84">
                  <c:v>1.6607E-3</c:v>
                </c:pt>
                <c:pt idx="85">
                  <c:v>1.6607E-3</c:v>
                </c:pt>
                <c:pt idx="86">
                  <c:v>1.6607E-3</c:v>
                </c:pt>
                <c:pt idx="87">
                  <c:v>1.6607E-3</c:v>
                </c:pt>
                <c:pt idx="88">
                  <c:v>1.6607E-3</c:v>
                </c:pt>
                <c:pt idx="89">
                  <c:v>1.6607E-3</c:v>
                </c:pt>
                <c:pt idx="90">
                  <c:v>1.6607E-3</c:v>
                </c:pt>
                <c:pt idx="91">
                  <c:v>1.6607E-3</c:v>
                </c:pt>
                <c:pt idx="92">
                  <c:v>1.6607E-3</c:v>
                </c:pt>
                <c:pt idx="93">
                  <c:v>1.6607E-3</c:v>
                </c:pt>
                <c:pt idx="94">
                  <c:v>1.6607E-3</c:v>
                </c:pt>
                <c:pt idx="95">
                  <c:v>1.6607E-3</c:v>
                </c:pt>
                <c:pt idx="96">
                  <c:v>1.6607E-3</c:v>
                </c:pt>
                <c:pt idx="97">
                  <c:v>1.6607E-3</c:v>
                </c:pt>
                <c:pt idx="98">
                  <c:v>1.6607E-3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3-4185-8C6A-1A759CF3C588}"/>
            </c:ext>
          </c:extLst>
        </c:ser>
        <c:ser>
          <c:idx val="2"/>
          <c:order val="2"/>
          <c:tx>
            <c:strRef>
              <c:f>'mu (1) 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a'!$S$2:$S$100</c:f>
              <c:numCache>
                <c:formatCode>General</c:formatCode>
                <c:ptCount val="99"/>
                <c:pt idx="0">
                  <c:v>3.0935000000000003E-3</c:v>
                </c:pt>
                <c:pt idx="1">
                  <c:v>3.0935000000000003E-3</c:v>
                </c:pt>
                <c:pt idx="2">
                  <c:v>3.0935000000000003E-3</c:v>
                </c:pt>
                <c:pt idx="3">
                  <c:v>3.0935000000000003E-3</c:v>
                </c:pt>
                <c:pt idx="4">
                  <c:v>1.5099999999999998E-4</c:v>
                </c:pt>
                <c:pt idx="5">
                  <c:v>1.5099999999999998E-4</c:v>
                </c:pt>
                <c:pt idx="6">
                  <c:v>1.5099999999999998E-4</c:v>
                </c:pt>
                <c:pt idx="7">
                  <c:v>1.5099999999999998E-4</c:v>
                </c:pt>
                <c:pt idx="8">
                  <c:v>1.5099999999999998E-4</c:v>
                </c:pt>
                <c:pt idx="9">
                  <c:v>1.5099999999999998E-4</c:v>
                </c:pt>
                <c:pt idx="10">
                  <c:v>1.5099999999999998E-4</c:v>
                </c:pt>
                <c:pt idx="11">
                  <c:v>1.5099999999999998E-4</c:v>
                </c:pt>
                <c:pt idx="12">
                  <c:v>1.5099999999999998E-4</c:v>
                </c:pt>
                <c:pt idx="13">
                  <c:v>1.5099999999999998E-4</c:v>
                </c:pt>
                <c:pt idx="14">
                  <c:v>2.0340000000000001E-4</c:v>
                </c:pt>
                <c:pt idx="15">
                  <c:v>2.0340000000000001E-4</c:v>
                </c:pt>
                <c:pt idx="16">
                  <c:v>2.0340000000000001E-4</c:v>
                </c:pt>
                <c:pt idx="17">
                  <c:v>2.0340000000000001E-4</c:v>
                </c:pt>
                <c:pt idx="18">
                  <c:v>2.0340000000000001E-4</c:v>
                </c:pt>
                <c:pt idx="19">
                  <c:v>2.0340000000000001E-4</c:v>
                </c:pt>
                <c:pt idx="20">
                  <c:v>2.0340000000000001E-4</c:v>
                </c:pt>
                <c:pt idx="21">
                  <c:v>2.0340000000000001E-4</c:v>
                </c:pt>
                <c:pt idx="22">
                  <c:v>2.0340000000000001E-4</c:v>
                </c:pt>
                <c:pt idx="23">
                  <c:v>2.0340000000000001E-4</c:v>
                </c:pt>
                <c:pt idx="24">
                  <c:v>2.0340000000000001E-4</c:v>
                </c:pt>
                <c:pt idx="25">
                  <c:v>2.0340000000000001E-4</c:v>
                </c:pt>
                <c:pt idx="26">
                  <c:v>2.0340000000000001E-4</c:v>
                </c:pt>
                <c:pt idx="27">
                  <c:v>2.0340000000000001E-4</c:v>
                </c:pt>
                <c:pt idx="28">
                  <c:v>2.0340000000000001E-4</c:v>
                </c:pt>
                <c:pt idx="29">
                  <c:v>2.0340000000000001E-4</c:v>
                </c:pt>
                <c:pt idx="30">
                  <c:v>2.0340000000000001E-4</c:v>
                </c:pt>
                <c:pt idx="31">
                  <c:v>2.0340000000000001E-4</c:v>
                </c:pt>
                <c:pt idx="32">
                  <c:v>2.0340000000000001E-4</c:v>
                </c:pt>
                <c:pt idx="33">
                  <c:v>2.0340000000000001E-4</c:v>
                </c:pt>
                <c:pt idx="34">
                  <c:v>2.0340000000000001E-4</c:v>
                </c:pt>
                <c:pt idx="35">
                  <c:v>2.0340000000000001E-4</c:v>
                </c:pt>
                <c:pt idx="36">
                  <c:v>2.0340000000000001E-4</c:v>
                </c:pt>
                <c:pt idx="37">
                  <c:v>2.0340000000000001E-4</c:v>
                </c:pt>
                <c:pt idx="38">
                  <c:v>2.0340000000000001E-4</c:v>
                </c:pt>
                <c:pt idx="39">
                  <c:v>2.0340000000000001E-4</c:v>
                </c:pt>
                <c:pt idx="40">
                  <c:v>2.0340000000000001E-4</c:v>
                </c:pt>
                <c:pt idx="41">
                  <c:v>2.0340000000000001E-4</c:v>
                </c:pt>
                <c:pt idx="42">
                  <c:v>2.0340000000000001E-4</c:v>
                </c:pt>
                <c:pt idx="43">
                  <c:v>2.0340000000000001E-4</c:v>
                </c:pt>
                <c:pt idx="44">
                  <c:v>2.0340000000000001E-4</c:v>
                </c:pt>
                <c:pt idx="45">
                  <c:v>2.0340000000000001E-4</c:v>
                </c:pt>
                <c:pt idx="46">
                  <c:v>2.0340000000000001E-4</c:v>
                </c:pt>
                <c:pt idx="47">
                  <c:v>2.0340000000000001E-4</c:v>
                </c:pt>
                <c:pt idx="48">
                  <c:v>2.0340000000000001E-4</c:v>
                </c:pt>
                <c:pt idx="49">
                  <c:v>1.2053000000000001E-3</c:v>
                </c:pt>
                <c:pt idx="50">
                  <c:v>1.2053000000000001E-3</c:v>
                </c:pt>
                <c:pt idx="51">
                  <c:v>1.2053000000000001E-3</c:v>
                </c:pt>
                <c:pt idx="52">
                  <c:v>1.2053000000000001E-3</c:v>
                </c:pt>
                <c:pt idx="53">
                  <c:v>1.2053000000000001E-3</c:v>
                </c:pt>
                <c:pt idx="54">
                  <c:v>1.2053000000000001E-3</c:v>
                </c:pt>
                <c:pt idx="55">
                  <c:v>1.2053000000000001E-3</c:v>
                </c:pt>
                <c:pt idx="56">
                  <c:v>1.2053000000000001E-3</c:v>
                </c:pt>
                <c:pt idx="57">
                  <c:v>1.2053000000000001E-3</c:v>
                </c:pt>
                <c:pt idx="58">
                  <c:v>1.2053000000000001E-3</c:v>
                </c:pt>
                <c:pt idx="59">
                  <c:v>1.2053000000000001E-3</c:v>
                </c:pt>
                <c:pt idx="60">
                  <c:v>1.2053000000000001E-3</c:v>
                </c:pt>
                <c:pt idx="61">
                  <c:v>1.2053000000000001E-3</c:v>
                </c:pt>
                <c:pt idx="62">
                  <c:v>1.2053000000000001E-3</c:v>
                </c:pt>
                <c:pt idx="63">
                  <c:v>1.2053000000000001E-3</c:v>
                </c:pt>
                <c:pt idx="64">
                  <c:v>1.2053000000000001E-3</c:v>
                </c:pt>
                <c:pt idx="65">
                  <c:v>1.2053000000000001E-3</c:v>
                </c:pt>
                <c:pt idx="66">
                  <c:v>1.2053000000000001E-3</c:v>
                </c:pt>
                <c:pt idx="67">
                  <c:v>1.2053000000000001E-3</c:v>
                </c:pt>
                <c:pt idx="68">
                  <c:v>1.2053000000000001E-3</c:v>
                </c:pt>
                <c:pt idx="69">
                  <c:v>1.7569E-3</c:v>
                </c:pt>
                <c:pt idx="70">
                  <c:v>1.7569E-3</c:v>
                </c:pt>
                <c:pt idx="71">
                  <c:v>1.7569E-3</c:v>
                </c:pt>
                <c:pt idx="72">
                  <c:v>1.7569E-3</c:v>
                </c:pt>
                <c:pt idx="73">
                  <c:v>1.7569E-3</c:v>
                </c:pt>
                <c:pt idx="74">
                  <c:v>1.7569E-3</c:v>
                </c:pt>
                <c:pt idx="75">
                  <c:v>1.7569E-3</c:v>
                </c:pt>
                <c:pt idx="76">
                  <c:v>1.7569E-3</c:v>
                </c:pt>
                <c:pt idx="77">
                  <c:v>1.7569E-3</c:v>
                </c:pt>
                <c:pt idx="78">
                  <c:v>1.7569E-3</c:v>
                </c:pt>
                <c:pt idx="79">
                  <c:v>1.7569E-3</c:v>
                </c:pt>
                <c:pt idx="80">
                  <c:v>1.7569E-3</c:v>
                </c:pt>
                <c:pt idx="81">
                  <c:v>1.7569E-3</c:v>
                </c:pt>
                <c:pt idx="82">
                  <c:v>1.7569E-3</c:v>
                </c:pt>
                <c:pt idx="83">
                  <c:v>1.7569E-3</c:v>
                </c:pt>
                <c:pt idx="84">
                  <c:v>1.7569E-3</c:v>
                </c:pt>
                <c:pt idx="85">
                  <c:v>1.7569E-3</c:v>
                </c:pt>
                <c:pt idx="86">
                  <c:v>1.7569E-3</c:v>
                </c:pt>
                <c:pt idx="87">
                  <c:v>1.7569E-3</c:v>
                </c:pt>
                <c:pt idx="88">
                  <c:v>1.7569E-3</c:v>
                </c:pt>
                <c:pt idx="89">
                  <c:v>1.7569E-3</c:v>
                </c:pt>
                <c:pt idx="90">
                  <c:v>1.7569E-3</c:v>
                </c:pt>
                <c:pt idx="91">
                  <c:v>1.7569E-3</c:v>
                </c:pt>
                <c:pt idx="92">
                  <c:v>1.7569E-3</c:v>
                </c:pt>
                <c:pt idx="93">
                  <c:v>1.7569E-3</c:v>
                </c:pt>
                <c:pt idx="94">
                  <c:v>1.7569E-3</c:v>
                </c:pt>
                <c:pt idx="95">
                  <c:v>1.7569E-3</c:v>
                </c:pt>
                <c:pt idx="96">
                  <c:v>1.7569E-3</c:v>
                </c:pt>
                <c:pt idx="97">
                  <c:v>1.7569E-3</c:v>
                </c:pt>
                <c:pt idx="98">
                  <c:v>1.7569E-3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3-4185-8C6A-1A759CF3C588}"/>
            </c:ext>
          </c:extLst>
        </c:ser>
        <c:ser>
          <c:idx val="3"/>
          <c:order val="3"/>
          <c:tx>
            <c:strRef>
              <c:f>'mu (1) 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a'!$T$2:$T$100</c:f>
              <c:numCache>
                <c:formatCode>General</c:formatCode>
                <c:ptCount val="99"/>
                <c:pt idx="0">
                  <c:v>2.477E-3</c:v>
                </c:pt>
                <c:pt idx="1">
                  <c:v>2.477E-3</c:v>
                </c:pt>
                <c:pt idx="2">
                  <c:v>2.477E-3</c:v>
                </c:pt>
                <c:pt idx="3">
                  <c:v>2.477E-3</c:v>
                </c:pt>
                <c:pt idx="4">
                  <c:v>1.2669999999999999E-4</c:v>
                </c:pt>
                <c:pt idx="5">
                  <c:v>1.2669999999999999E-4</c:v>
                </c:pt>
                <c:pt idx="6">
                  <c:v>1.2669999999999999E-4</c:v>
                </c:pt>
                <c:pt idx="7">
                  <c:v>1.2669999999999999E-4</c:v>
                </c:pt>
                <c:pt idx="8">
                  <c:v>1.2669999999999999E-4</c:v>
                </c:pt>
                <c:pt idx="9">
                  <c:v>1.2669999999999999E-4</c:v>
                </c:pt>
                <c:pt idx="10">
                  <c:v>1.2669999999999999E-4</c:v>
                </c:pt>
                <c:pt idx="11">
                  <c:v>1.2669999999999999E-4</c:v>
                </c:pt>
                <c:pt idx="12">
                  <c:v>1.2669999999999999E-4</c:v>
                </c:pt>
                <c:pt idx="13">
                  <c:v>1.2669999999999999E-4</c:v>
                </c:pt>
                <c:pt idx="14">
                  <c:v>1.7430000000000001E-4</c:v>
                </c:pt>
                <c:pt idx="15">
                  <c:v>1.7430000000000001E-4</c:v>
                </c:pt>
                <c:pt idx="16">
                  <c:v>1.7430000000000001E-4</c:v>
                </c:pt>
                <c:pt idx="17">
                  <c:v>1.7430000000000001E-4</c:v>
                </c:pt>
                <c:pt idx="18">
                  <c:v>1.7430000000000001E-4</c:v>
                </c:pt>
                <c:pt idx="19">
                  <c:v>1.7430000000000001E-4</c:v>
                </c:pt>
                <c:pt idx="20">
                  <c:v>1.7430000000000001E-4</c:v>
                </c:pt>
                <c:pt idx="21">
                  <c:v>1.7430000000000001E-4</c:v>
                </c:pt>
                <c:pt idx="22">
                  <c:v>1.7430000000000001E-4</c:v>
                </c:pt>
                <c:pt idx="23">
                  <c:v>1.7430000000000001E-4</c:v>
                </c:pt>
                <c:pt idx="24">
                  <c:v>1.7430000000000001E-4</c:v>
                </c:pt>
                <c:pt idx="25">
                  <c:v>1.7430000000000001E-4</c:v>
                </c:pt>
                <c:pt idx="26">
                  <c:v>1.7430000000000001E-4</c:v>
                </c:pt>
                <c:pt idx="27">
                  <c:v>1.7430000000000001E-4</c:v>
                </c:pt>
                <c:pt idx="28">
                  <c:v>1.7430000000000001E-4</c:v>
                </c:pt>
                <c:pt idx="29">
                  <c:v>1.7430000000000001E-4</c:v>
                </c:pt>
                <c:pt idx="30">
                  <c:v>1.7430000000000001E-4</c:v>
                </c:pt>
                <c:pt idx="31">
                  <c:v>1.7430000000000001E-4</c:v>
                </c:pt>
                <c:pt idx="32">
                  <c:v>1.7430000000000001E-4</c:v>
                </c:pt>
                <c:pt idx="33">
                  <c:v>1.7430000000000001E-4</c:v>
                </c:pt>
                <c:pt idx="34">
                  <c:v>1.7430000000000001E-4</c:v>
                </c:pt>
                <c:pt idx="35">
                  <c:v>1.7430000000000001E-4</c:v>
                </c:pt>
                <c:pt idx="36">
                  <c:v>1.7430000000000001E-4</c:v>
                </c:pt>
                <c:pt idx="37">
                  <c:v>1.7430000000000001E-4</c:v>
                </c:pt>
                <c:pt idx="38">
                  <c:v>1.7430000000000001E-4</c:v>
                </c:pt>
                <c:pt idx="39">
                  <c:v>1.7430000000000001E-4</c:v>
                </c:pt>
                <c:pt idx="40">
                  <c:v>1.7430000000000001E-4</c:v>
                </c:pt>
                <c:pt idx="41">
                  <c:v>1.7430000000000001E-4</c:v>
                </c:pt>
                <c:pt idx="42">
                  <c:v>1.7430000000000001E-4</c:v>
                </c:pt>
                <c:pt idx="43">
                  <c:v>1.7430000000000001E-4</c:v>
                </c:pt>
                <c:pt idx="44">
                  <c:v>1.7430000000000001E-4</c:v>
                </c:pt>
                <c:pt idx="45">
                  <c:v>1.7430000000000001E-4</c:v>
                </c:pt>
                <c:pt idx="46">
                  <c:v>1.7430000000000001E-4</c:v>
                </c:pt>
                <c:pt idx="47">
                  <c:v>1.7430000000000001E-4</c:v>
                </c:pt>
                <c:pt idx="48">
                  <c:v>1.7430000000000001E-4</c:v>
                </c:pt>
                <c:pt idx="49">
                  <c:v>1.0185999999999999E-3</c:v>
                </c:pt>
                <c:pt idx="50">
                  <c:v>1.0185999999999999E-3</c:v>
                </c:pt>
                <c:pt idx="51">
                  <c:v>1.0185999999999999E-3</c:v>
                </c:pt>
                <c:pt idx="52">
                  <c:v>1.0185999999999999E-3</c:v>
                </c:pt>
                <c:pt idx="53">
                  <c:v>1.0185999999999999E-3</c:v>
                </c:pt>
                <c:pt idx="54">
                  <c:v>1.0185999999999999E-3</c:v>
                </c:pt>
                <c:pt idx="55">
                  <c:v>1.0185999999999999E-3</c:v>
                </c:pt>
                <c:pt idx="56">
                  <c:v>1.0185999999999999E-3</c:v>
                </c:pt>
                <c:pt idx="57">
                  <c:v>1.0185999999999999E-3</c:v>
                </c:pt>
                <c:pt idx="58">
                  <c:v>1.0185999999999999E-3</c:v>
                </c:pt>
                <c:pt idx="59">
                  <c:v>1.0185999999999999E-3</c:v>
                </c:pt>
                <c:pt idx="60">
                  <c:v>1.0185999999999999E-3</c:v>
                </c:pt>
                <c:pt idx="61">
                  <c:v>1.0185999999999999E-3</c:v>
                </c:pt>
                <c:pt idx="62">
                  <c:v>1.0185999999999999E-3</c:v>
                </c:pt>
                <c:pt idx="63">
                  <c:v>1.0185999999999999E-3</c:v>
                </c:pt>
                <c:pt idx="64">
                  <c:v>1.0185999999999999E-3</c:v>
                </c:pt>
                <c:pt idx="65">
                  <c:v>1.0185999999999999E-3</c:v>
                </c:pt>
                <c:pt idx="66">
                  <c:v>1.0185999999999999E-3</c:v>
                </c:pt>
                <c:pt idx="67">
                  <c:v>1.0185999999999999E-3</c:v>
                </c:pt>
                <c:pt idx="68">
                  <c:v>1.0185999999999999E-3</c:v>
                </c:pt>
                <c:pt idx="69">
                  <c:v>1.256E-3</c:v>
                </c:pt>
                <c:pt idx="70">
                  <c:v>1.256E-3</c:v>
                </c:pt>
                <c:pt idx="71">
                  <c:v>1.256E-3</c:v>
                </c:pt>
                <c:pt idx="72">
                  <c:v>1.256E-3</c:v>
                </c:pt>
                <c:pt idx="73">
                  <c:v>1.256E-3</c:v>
                </c:pt>
                <c:pt idx="74">
                  <c:v>1.256E-3</c:v>
                </c:pt>
                <c:pt idx="75">
                  <c:v>1.256E-3</c:v>
                </c:pt>
                <c:pt idx="76">
                  <c:v>1.256E-3</c:v>
                </c:pt>
                <c:pt idx="77">
                  <c:v>1.256E-3</c:v>
                </c:pt>
                <c:pt idx="78">
                  <c:v>1.256E-3</c:v>
                </c:pt>
                <c:pt idx="79">
                  <c:v>1.256E-3</c:v>
                </c:pt>
                <c:pt idx="80">
                  <c:v>1.256E-3</c:v>
                </c:pt>
                <c:pt idx="81">
                  <c:v>1.256E-3</c:v>
                </c:pt>
                <c:pt idx="82">
                  <c:v>1.256E-3</c:v>
                </c:pt>
                <c:pt idx="83">
                  <c:v>1.256E-3</c:v>
                </c:pt>
                <c:pt idx="84">
                  <c:v>1.256E-3</c:v>
                </c:pt>
                <c:pt idx="85">
                  <c:v>1.256E-3</c:v>
                </c:pt>
                <c:pt idx="86">
                  <c:v>1.256E-3</c:v>
                </c:pt>
                <c:pt idx="87">
                  <c:v>1.256E-3</c:v>
                </c:pt>
                <c:pt idx="88">
                  <c:v>1.256E-3</c:v>
                </c:pt>
                <c:pt idx="89">
                  <c:v>1.256E-3</c:v>
                </c:pt>
                <c:pt idx="90">
                  <c:v>1.256E-3</c:v>
                </c:pt>
                <c:pt idx="91">
                  <c:v>1.256E-3</c:v>
                </c:pt>
                <c:pt idx="92">
                  <c:v>1.256E-3</c:v>
                </c:pt>
                <c:pt idx="93">
                  <c:v>1.256E-3</c:v>
                </c:pt>
                <c:pt idx="94">
                  <c:v>1.256E-3</c:v>
                </c:pt>
                <c:pt idx="95">
                  <c:v>1.256E-3</c:v>
                </c:pt>
                <c:pt idx="96">
                  <c:v>1.256E-3</c:v>
                </c:pt>
                <c:pt idx="97">
                  <c:v>1.256E-3</c:v>
                </c:pt>
                <c:pt idx="98">
                  <c:v>1.256E-3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3-4185-8C6A-1A759CF3C588}"/>
            </c:ext>
          </c:extLst>
        </c:ser>
        <c:ser>
          <c:idx val="4"/>
          <c:order val="4"/>
          <c:tx>
            <c:strRef>
              <c:f>'mu (1) 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a'!$U$2:$U$100</c:f>
              <c:numCache>
                <c:formatCode>General</c:formatCode>
                <c:ptCount val="99"/>
                <c:pt idx="0">
                  <c:v>1.9145E-3</c:v>
                </c:pt>
                <c:pt idx="1">
                  <c:v>1.9145E-3</c:v>
                </c:pt>
                <c:pt idx="2">
                  <c:v>1.9145E-3</c:v>
                </c:pt>
                <c:pt idx="3">
                  <c:v>1.9145E-3</c:v>
                </c:pt>
                <c:pt idx="4">
                  <c:v>1.0439999999999999E-4</c:v>
                </c:pt>
                <c:pt idx="5">
                  <c:v>1.0439999999999999E-4</c:v>
                </c:pt>
                <c:pt idx="6">
                  <c:v>1.0439999999999999E-4</c:v>
                </c:pt>
                <c:pt idx="7">
                  <c:v>1.0439999999999999E-4</c:v>
                </c:pt>
                <c:pt idx="8">
                  <c:v>1.0439999999999999E-4</c:v>
                </c:pt>
                <c:pt idx="9">
                  <c:v>1.0439999999999999E-4</c:v>
                </c:pt>
                <c:pt idx="10">
                  <c:v>1.0439999999999999E-4</c:v>
                </c:pt>
                <c:pt idx="11">
                  <c:v>1.0439999999999999E-4</c:v>
                </c:pt>
                <c:pt idx="12">
                  <c:v>1.0439999999999999E-4</c:v>
                </c:pt>
                <c:pt idx="13">
                  <c:v>1.0439999999999999E-4</c:v>
                </c:pt>
                <c:pt idx="14">
                  <c:v>1.4550000000000001E-4</c:v>
                </c:pt>
                <c:pt idx="15">
                  <c:v>1.4550000000000001E-4</c:v>
                </c:pt>
                <c:pt idx="16">
                  <c:v>1.4550000000000001E-4</c:v>
                </c:pt>
                <c:pt idx="17">
                  <c:v>1.4550000000000001E-4</c:v>
                </c:pt>
                <c:pt idx="18">
                  <c:v>1.4550000000000001E-4</c:v>
                </c:pt>
                <c:pt idx="19">
                  <c:v>1.4550000000000001E-4</c:v>
                </c:pt>
                <c:pt idx="20">
                  <c:v>1.4550000000000001E-4</c:v>
                </c:pt>
                <c:pt idx="21">
                  <c:v>1.4550000000000001E-4</c:v>
                </c:pt>
                <c:pt idx="22">
                  <c:v>1.4550000000000001E-4</c:v>
                </c:pt>
                <c:pt idx="23">
                  <c:v>1.4550000000000001E-4</c:v>
                </c:pt>
                <c:pt idx="24">
                  <c:v>1.4550000000000001E-4</c:v>
                </c:pt>
                <c:pt idx="25">
                  <c:v>1.4550000000000001E-4</c:v>
                </c:pt>
                <c:pt idx="26">
                  <c:v>1.4550000000000001E-4</c:v>
                </c:pt>
                <c:pt idx="27">
                  <c:v>1.4550000000000001E-4</c:v>
                </c:pt>
                <c:pt idx="28">
                  <c:v>1.4550000000000001E-4</c:v>
                </c:pt>
                <c:pt idx="29">
                  <c:v>1.4550000000000001E-4</c:v>
                </c:pt>
                <c:pt idx="30">
                  <c:v>1.4550000000000001E-4</c:v>
                </c:pt>
                <c:pt idx="31">
                  <c:v>1.4550000000000001E-4</c:v>
                </c:pt>
                <c:pt idx="32">
                  <c:v>1.4550000000000001E-4</c:v>
                </c:pt>
                <c:pt idx="33">
                  <c:v>1.4550000000000001E-4</c:v>
                </c:pt>
                <c:pt idx="34">
                  <c:v>1.4550000000000001E-4</c:v>
                </c:pt>
                <c:pt idx="35">
                  <c:v>1.4550000000000001E-4</c:v>
                </c:pt>
                <c:pt idx="36">
                  <c:v>1.4550000000000001E-4</c:v>
                </c:pt>
                <c:pt idx="37">
                  <c:v>1.4550000000000001E-4</c:v>
                </c:pt>
                <c:pt idx="38">
                  <c:v>1.4550000000000001E-4</c:v>
                </c:pt>
                <c:pt idx="39">
                  <c:v>1.4550000000000001E-4</c:v>
                </c:pt>
                <c:pt idx="40">
                  <c:v>1.4550000000000001E-4</c:v>
                </c:pt>
                <c:pt idx="41">
                  <c:v>1.4550000000000001E-4</c:v>
                </c:pt>
                <c:pt idx="42">
                  <c:v>1.4550000000000001E-4</c:v>
                </c:pt>
                <c:pt idx="43">
                  <c:v>1.4550000000000001E-4</c:v>
                </c:pt>
                <c:pt idx="44">
                  <c:v>1.4550000000000001E-4</c:v>
                </c:pt>
                <c:pt idx="45">
                  <c:v>1.4550000000000001E-4</c:v>
                </c:pt>
                <c:pt idx="46">
                  <c:v>1.4550000000000001E-4</c:v>
                </c:pt>
                <c:pt idx="47">
                  <c:v>1.4550000000000001E-4</c:v>
                </c:pt>
                <c:pt idx="48">
                  <c:v>1.4550000000000001E-4</c:v>
                </c:pt>
                <c:pt idx="49">
                  <c:v>8.3589999999999999E-4</c:v>
                </c:pt>
                <c:pt idx="50">
                  <c:v>8.3589999999999999E-4</c:v>
                </c:pt>
                <c:pt idx="51">
                  <c:v>8.3589999999999999E-4</c:v>
                </c:pt>
                <c:pt idx="52">
                  <c:v>8.3589999999999999E-4</c:v>
                </c:pt>
                <c:pt idx="53">
                  <c:v>8.3589999999999999E-4</c:v>
                </c:pt>
                <c:pt idx="54">
                  <c:v>8.3589999999999999E-4</c:v>
                </c:pt>
                <c:pt idx="55">
                  <c:v>8.3589999999999999E-4</c:v>
                </c:pt>
                <c:pt idx="56">
                  <c:v>8.3589999999999999E-4</c:v>
                </c:pt>
                <c:pt idx="57">
                  <c:v>8.3589999999999999E-4</c:v>
                </c:pt>
                <c:pt idx="58">
                  <c:v>8.3589999999999999E-4</c:v>
                </c:pt>
                <c:pt idx="59">
                  <c:v>8.3589999999999999E-4</c:v>
                </c:pt>
                <c:pt idx="60">
                  <c:v>8.3589999999999999E-4</c:v>
                </c:pt>
                <c:pt idx="61">
                  <c:v>8.3589999999999999E-4</c:v>
                </c:pt>
                <c:pt idx="62">
                  <c:v>8.3589999999999999E-4</c:v>
                </c:pt>
                <c:pt idx="63">
                  <c:v>8.3589999999999999E-4</c:v>
                </c:pt>
                <c:pt idx="64">
                  <c:v>8.3589999999999999E-4</c:v>
                </c:pt>
                <c:pt idx="65">
                  <c:v>8.3589999999999999E-4</c:v>
                </c:pt>
                <c:pt idx="66">
                  <c:v>8.3589999999999999E-4</c:v>
                </c:pt>
                <c:pt idx="67">
                  <c:v>8.3589999999999999E-4</c:v>
                </c:pt>
                <c:pt idx="68">
                  <c:v>8.3589999999999999E-4</c:v>
                </c:pt>
                <c:pt idx="69">
                  <c:v>1.0402E-3</c:v>
                </c:pt>
                <c:pt idx="70">
                  <c:v>1.0402E-3</c:v>
                </c:pt>
                <c:pt idx="71">
                  <c:v>1.0402E-3</c:v>
                </c:pt>
                <c:pt idx="72">
                  <c:v>1.0402E-3</c:v>
                </c:pt>
                <c:pt idx="73">
                  <c:v>1.0402E-3</c:v>
                </c:pt>
                <c:pt idx="74">
                  <c:v>1.0402E-3</c:v>
                </c:pt>
                <c:pt idx="75">
                  <c:v>1.0402E-3</c:v>
                </c:pt>
                <c:pt idx="76">
                  <c:v>1.0402E-3</c:v>
                </c:pt>
                <c:pt idx="77">
                  <c:v>1.0402E-3</c:v>
                </c:pt>
                <c:pt idx="78">
                  <c:v>1.0402E-3</c:v>
                </c:pt>
                <c:pt idx="79">
                  <c:v>1.0402E-3</c:v>
                </c:pt>
                <c:pt idx="80">
                  <c:v>1.0402E-3</c:v>
                </c:pt>
                <c:pt idx="81">
                  <c:v>1.0402E-3</c:v>
                </c:pt>
                <c:pt idx="82">
                  <c:v>1.0402E-3</c:v>
                </c:pt>
                <c:pt idx="83">
                  <c:v>1.0402E-3</c:v>
                </c:pt>
                <c:pt idx="84">
                  <c:v>1.0402E-3</c:v>
                </c:pt>
                <c:pt idx="85">
                  <c:v>1.0402E-3</c:v>
                </c:pt>
                <c:pt idx="86">
                  <c:v>1.0402E-3</c:v>
                </c:pt>
                <c:pt idx="87">
                  <c:v>1.0402E-3</c:v>
                </c:pt>
                <c:pt idx="88">
                  <c:v>1.0402E-3</c:v>
                </c:pt>
                <c:pt idx="89">
                  <c:v>1.0402E-3</c:v>
                </c:pt>
                <c:pt idx="90">
                  <c:v>1.0402E-3</c:v>
                </c:pt>
                <c:pt idx="91">
                  <c:v>1.0402E-3</c:v>
                </c:pt>
                <c:pt idx="92">
                  <c:v>1.0402E-3</c:v>
                </c:pt>
                <c:pt idx="93">
                  <c:v>1.0402E-3</c:v>
                </c:pt>
                <c:pt idx="94">
                  <c:v>1.0402E-3</c:v>
                </c:pt>
                <c:pt idx="95">
                  <c:v>1.0402E-3</c:v>
                </c:pt>
                <c:pt idx="96">
                  <c:v>1.0402E-3</c:v>
                </c:pt>
                <c:pt idx="97">
                  <c:v>1.0402E-3</c:v>
                </c:pt>
                <c:pt idx="98">
                  <c:v>1.0402E-3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E3-4185-8C6A-1A759CF3C588}"/>
            </c:ext>
          </c:extLst>
        </c:ser>
        <c:ser>
          <c:idx val="5"/>
          <c:order val="5"/>
          <c:tx>
            <c:strRef>
              <c:f>'mu (1)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a'!$V$2:$V$100</c:f>
              <c:numCache>
                <c:formatCode>General</c:formatCode>
                <c:ptCount val="99"/>
                <c:pt idx="0">
                  <c:v>1.6177000000000001E-3</c:v>
                </c:pt>
                <c:pt idx="1">
                  <c:v>1.6177000000000001E-3</c:v>
                </c:pt>
                <c:pt idx="2">
                  <c:v>1.6177000000000001E-3</c:v>
                </c:pt>
                <c:pt idx="3">
                  <c:v>1.6177000000000001E-3</c:v>
                </c:pt>
                <c:pt idx="4">
                  <c:v>9.31E-5</c:v>
                </c:pt>
                <c:pt idx="5">
                  <c:v>9.31E-5</c:v>
                </c:pt>
                <c:pt idx="6">
                  <c:v>9.31E-5</c:v>
                </c:pt>
                <c:pt idx="7">
                  <c:v>9.31E-5</c:v>
                </c:pt>
                <c:pt idx="8">
                  <c:v>9.31E-5</c:v>
                </c:pt>
                <c:pt idx="9">
                  <c:v>9.31E-5</c:v>
                </c:pt>
                <c:pt idx="10">
                  <c:v>9.31E-5</c:v>
                </c:pt>
                <c:pt idx="11">
                  <c:v>9.31E-5</c:v>
                </c:pt>
                <c:pt idx="12">
                  <c:v>9.31E-5</c:v>
                </c:pt>
                <c:pt idx="13">
                  <c:v>9.31E-5</c:v>
                </c:pt>
                <c:pt idx="14">
                  <c:v>1.2660000000000001E-4</c:v>
                </c:pt>
                <c:pt idx="15">
                  <c:v>1.2660000000000001E-4</c:v>
                </c:pt>
                <c:pt idx="16">
                  <c:v>1.2660000000000001E-4</c:v>
                </c:pt>
                <c:pt idx="17">
                  <c:v>1.2660000000000001E-4</c:v>
                </c:pt>
                <c:pt idx="18">
                  <c:v>1.2660000000000001E-4</c:v>
                </c:pt>
                <c:pt idx="19">
                  <c:v>1.2660000000000001E-4</c:v>
                </c:pt>
                <c:pt idx="20">
                  <c:v>1.2660000000000001E-4</c:v>
                </c:pt>
                <c:pt idx="21">
                  <c:v>1.2660000000000001E-4</c:v>
                </c:pt>
                <c:pt idx="22">
                  <c:v>1.2660000000000001E-4</c:v>
                </c:pt>
                <c:pt idx="23">
                  <c:v>1.2660000000000001E-4</c:v>
                </c:pt>
                <c:pt idx="24">
                  <c:v>1.2660000000000001E-4</c:v>
                </c:pt>
                <c:pt idx="25">
                  <c:v>1.2660000000000001E-4</c:v>
                </c:pt>
                <c:pt idx="26">
                  <c:v>1.2660000000000001E-4</c:v>
                </c:pt>
                <c:pt idx="27">
                  <c:v>1.2660000000000001E-4</c:v>
                </c:pt>
                <c:pt idx="28">
                  <c:v>1.2660000000000001E-4</c:v>
                </c:pt>
                <c:pt idx="29">
                  <c:v>1.2660000000000001E-4</c:v>
                </c:pt>
                <c:pt idx="30">
                  <c:v>1.2660000000000001E-4</c:v>
                </c:pt>
                <c:pt idx="31">
                  <c:v>1.2660000000000001E-4</c:v>
                </c:pt>
                <c:pt idx="32">
                  <c:v>1.2660000000000001E-4</c:v>
                </c:pt>
                <c:pt idx="33">
                  <c:v>1.2660000000000001E-4</c:v>
                </c:pt>
                <c:pt idx="34">
                  <c:v>1.2660000000000001E-4</c:v>
                </c:pt>
                <c:pt idx="35">
                  <c:v>1.2660000000000001E-4</c:v>
                </c:pt>
                <c:pt idx="36">
                  <c:v>1.2660000000000001E-4</c:v>
                </c:pt>
                <c:pt idx="37">
                  <c:v>1.2660000000000001E-4</c:v>
                </c:pt>
                <c:pt idx="38">
                  <c:v>1.2660000000000001E-4</c:v>
                </c:pt>
                <c:pt idx="39">
                  <c:v>1.2660000000000001E-4</c:v>
                </c:pt>
                <c:pt idx="40">
                  <c:v>1.2660000000000001E-4</c:v>
                </c:pt>
                <c:pt idx="41">
                  <c:v>1.2660000000000001E-4</c:v>
                </c:pt>
                <c:pt idx="42">
                  <c:v>1.2660000000000001E-4</c:v>
                </c:pt>
                <c:pt idx="43">
                  <c:v>1.2660000000000001E-4</c:v>
                </c:pt>
                <c:pt idx="44">
                  <c:v>1.2660000000000001E-4</c:v>
                </c:pt>
                <c:pt idx="45">
                  <c:v>1.2660000000000001E-4</c:v>
                </c:pt>
                <c:pt idx="46">
                  <c:v>1.2660000000000001E-4</c:v>
                </c:pt>
                <c:pt idx="47">
                  <c:v>1.2660000000000001E-4</c:v>
                </c:pt>
                <c:pt idx="48">
                  <c:v>1.2660000000000001E-4</c:v>
                </c:pt>
                <c:pt idx="49">
                  <c:v>7.2150000000000003E-4</c:v>
                </c:pt>
                <c:pt idx="50">
                  <c:v>7.2150000000000003E-4</c:v>
                </c:pt>
                <c:pt idx="51">
                  <c:v>7.2150000000000003E-4</c:v>
                </c:pt>
                <c:pt idx="52">
                  <c:v>7.2150000000000003E-4</c:v>
                </c:pt>
                <c:pt idx="53">
                  <c:v>7.2150000000000003E-4</c:v>
                </c:pt>
                <c:pt idx="54">
                  <c:v>7.2150000000000003E-4</c:v>
                </c:pt>
                <c:pt idx="55">
                  <c:v>7.2150000000000003E-4</c:v>
                </c:pt>
                <c:pt idx="56">
                  <c:v>7.2150000000000003E-4</c:v>
                </c:pt>
                <c:pt idx="57">
                  <c:v>7.2150000000000003E-4</c:v>
                </c:pt>
                <c:pt idx="58">
                  <c:v>7.2150000000000003E-4</c:v>
                </c:pt>
                <c:pt idx="59">
                  <c:v>7.2150000000000003E-4</c:v>
                </c:pt>
                <c:pt idx="60">
                  <c:v>7.2150000000000003E-4</c:v>
                </c:pt>
                <c:pt idx="61">
                  <c:v>7.2150000000000003E-4</c:v>
                </c:pt>
                <c:pt idx="62">
                  <c:v>7.2150000000000003E-4</c:v>
                </c:pt>
                <c:pt idx="63">
                  <c:v>7.2150000000000003E-4</c:v>
                </c:pt>
                <c:pt idx="64">
                  <c:v>7.2150000000000003E-4</c:v>
                </c:pt>
                <c:pt idx="65">
                  <c:v>7.2150000000000003E-4</c:v>
                </c:pt>
                <c:pt idx="66">
                  <c:v>7.2150000000000003E-4</c:v>
                </c:pt>
                <c:pt idx="67">
                  <c:v>7.2150000000000003E-4</c:v>
                </c:pt>
                <c:pt idx="68">
                  <c:v>7.2150000000000003E-4</c:v>
                </c:pt>
                <c:pt idx="69">
                  <c:v>9.0879999999999997E-4</c:v>
                </c:pt>
                <c:pt idx="70">
                  <c:v>9.0879999999999997E-4</c:v>
                </c:pt>
                <c:pt idx="71">
                  <c:v>9.0879999999999997E-4</c:v>
                </c:pt>
                <c:pt idx="72">
                  <c:v>9.0879999999999997E-4</c:v>
                </c:pt>
                <c:pt idx="73">
                  <c:v>9.0879999999999997E-4</c:v>
                </c:pt>
                <c:pt idx="74">
                  <c:v>9.0879999999999997E-4</c:v>
                </c:pt>
                <c:pt idx="75">
                  <c:v>9.0879999999999997E-4</c:v>
                </c:pt>
                <c:pt idx="76">
                  <c:v>9.0879999999999997E-4</c:v>
                </c:pt>
                <c:pt idx="77">
                  <c:v>9.0879999999999997E-4</c:v>
                </c:pt>
                <c:pt idx="78">
                  <c:v>9.0879999999999997E-4</c:v>
                </c:pt>
                <c:pt idx="79">
                  <c:v>9.0879999999999997E-4</c:v>
                </c:pt>
                <c:pt idx="80">
                  <c:v>9.0879999999999997E-4</c:v>
                </c:pt>
                <c:pt idx="81">
                  <c:v>9.0879999999999997E-4</c:v>
                </c:pt>
                <c:pt idx="82">
                  <c:v>9.0879999999999997E-4</c:v>
                </c:pt>
                <c:pt idx="83">
                  <c:v>9.0879999999999997E-4</c:v>
                </c:pt>
                <c:pt idx="84">
                  <c:v>9.0879999999999997E-4</c:v>
                </c:pt>
                <c:pt idx="85">
                  <c:v>9.0879999999999997E-4</c:v>
                </c:pt>
                <c:pt idx="86">
                  <c:v>9.0879999999999997E-4</c:v>
                </c:pt>
                <c:pt idx="87">
                  <c:v>9.0879999999999997E-4</c:v>
                </c:pt>
                <c:pt idx="88">
                  <c:v>9.0879999999999997E-4</c:v>
                </c:pt>
                <c:pt idx="89">
                  <c:v>9.0879999999999997E-4</c:v>
                </c:pt>
                <c:pt idx="90">
                  <c:v>9.0879999999999997E-4</c:v>
                </c:pt>
                <c:pt idx="91">
                  <c:v>9.0879999999999997E-4</c:v>
                </c:pt>
                <c:pt idx="92">
                  <c:v>9.0879999999999997E-4</c:v>
                </c:pt>
                <c:pt idx="93">
                  <c:v>9.0879999999999997E-4</c:v>
                </c:pt>
                <c:pt idx="94">
                  <c:v>9.0879999999999997E-4</c:v>
                </c:pt>
                <c:pt idx="95">
                  <c:v>9.0879999999999997E-4</c:v>
                </c:pt>
                <c:pt idx="96">
                  <c:v>9.0879999999999997E-4</c:v>
                </c:pt>
                <c:pt idx="97">
                  <c:v>9.0879999999999997E-4</c:v>
                </c:pt>
                <c:pt idx="98">
                  <c:v>9.0879999999999997E-4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E3-4185-8C6A-1A759CF3C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5396208"/>
        <c:axId val="1856483520"/>
      </c:lineChart>
      <c:catAx>
        <c:axId val="18753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83520"/>
        <c:crosses val="autoZero"/>
        <c:auto val="1"/>
        <c:lblAlgn val="ctr"/>
        <c:lblOffset val="100"/>
        <c:noMultiLvlLbl val="0"/>
      </c:catAx>
      <c:valAx>
        <c:axId val="18564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3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a'!$V$2:$V$100</c:f>
              <c:numCache>
                <c:formatCode>General</c:formatCode>
                <c:ptCount val="99"/>
                <c:pt idx="0">
                  <c:v>1.6177000000000001E-3</c:v>
                </c:pt>
                <c:pt idx="1">
                  <c:v>1.6177000000000001E-3</c:v>
                </c:pt>
                <c:pt idx="2">
                  <c:v>1.6177000000000001E-3</c:v>
                </c:pt>
                <c:pt idx="3">
                  <c:v>1.6177000000000001E-3</c:v>
                </c:pt>
                <c:pt idx="4">
                  <c:v>9.31E-5</c:v>
                </c:pt>
                <c:pt idx="5">
                  <c:v>9.31E-5</c:v>
                </c:pt>
                <c:pt idx="6">
                  <c:v>9.31E-5</c:v>
                </c:pt>
                <c:pt idx="7">
                  <c:v>9.31E-5</c:v>
                </c:pt>
                <c:pt idx="8">
                  <c:v>9.31E-5</c:v>
                </c:pt>
                <c:pt idx="9">
                  <c:v>9.31E-5</c:v>
                </c:pt>
                <c:pt idx="10">
                  <c:v>9.31E-5</c:v>
                </c:pt>
                <c:pt idx="11">
                  <c:v>9.31E-5</c:v>
                </c:pt>
                <c:pt idx="12">
                  <c:v>9.31E-5</c:v>
                </c:pt>
                <c:pt idx="13">
                  <c:v>9.31E-5</c:v>
                </c:pt>
                <c:pt idx="14">
                  <c:v>1.2660000000000001E-4</c:v>
                </c:pt>
                <c:pt idx="15">
                  <c:v>1.2660000000000001E-4</c:v>
                </c:pt>
                <c:pt idx="16">
                  <c:v>1.2660000000000001E-4</c:v>
                </c:pt>
                <c:pt idx="17">
                  <c:v>1.2660000000000001E-4</c:v>
                </c:pt>
                <c:pt idx="18">
                  <c:v>1.2660000000000001E-4</c:v>
                </c:pt>
                <c:pt idx="19">
                  <c:v>1.2660000000000001E-4</c:v>
                </c:pt>
                <c:pt idx="20">
                  <c:v>1.2660000000000001E-4</c:v>
                </c:pt>
                <c:pt idx="21">
                  <c:v>1.2660000000000001E-4</c:v>
                </c:pt>
                <c:pt idx="22">
                  <c:v>1.2660000000000001E-4</c:v>
                </c:pt>
                <c:pt idx="23">
                  <c:v>1.2660000000000001E-4</c:v>
                </c:pt>
                <c:pt idx="24">
                  <c:v>1.2660000000000001E-4</c:v>
                </c:pt>
                <c:pt idx="25">
                  <c:v>1.2660000000000001E-4</c:v>
                </c:pt>
                <c:pt idx="26">
                  <c:v>1.2660000000000001E-4</c:v>
                </c:pt>
                <c:pt idx="27">
                  <c:v>1.2660000000000001E-4</c:v>
                </c:pt>
                <c:pt idx="28">
                  <c:v>1.2660000000000001E-4</c:v>
                </c:pt>
                <c:pt idx="29">
                  <c:v>1.2660000000000001E-4</c:v>
                </c:pt>
                <c:pt idx="30">
                  <c:v>1.2660000000000001E-4</c:v>
                </c:pt>
                <c:pt idx="31">
                  <c:v>1.2660000000000001E-4</c:v>
                </c:pt>
                <c:pt idx="32">
                  <c:v>1.2660000000000001E-4</c:v>
                </c:pt>
                <c:pt idx="33">
                  <c:v>1.2660000000000001E-4</c:v>
                </c:pt>
                <c:pt idx="34">
                  <c:v>1.2660000000000001E-4</c:v>
                </c:pt>
                <c:pt idx="35">
                  <c:v>1.2660000000000001E-4</c:v>
                </c:pt>
                <c:pt idx="36">
                  <c:v>1.2660000000000001E-4</c:v>
                </c:pt>
                <c:pt idx="37">
                  <c:v>1.2660000000000001E-4</c:v>
                </c:pt>
                <c:pt idx="38">
                  <c:v>1.2660000000000001E-4</c:v>
                </c:pt>
                <c:pt idx="39">
                  <c:v>1.2660000000000001E-4</c:v>
                </c:pt>
                <c:pt idx="40">
                  <c:v>1.2660000000000001E-4</c:v>
                </c:pt>
                <c:pt idx="41">
                  <c:v>1.2660000000000001E-4</c:v>
                </c:pt>
                <c:pt idx="42">
                  <c:v>1.2660000000000001E-4</c:v>
                </c:pt>
                <c:pt idx="43">
                  <c:v>1.2660000000000001E-4</c:v>
                </c:pt>
                <c:pt idx="44">
                  <c:v>1.2660000000000001E-4</c:v>
                </c:pt>
                <c:pt idx="45">
                  <c:v>1.2660000000000001E-4</c:v>
                </c:pt>
                <c:pt idx="46">
                  <c:v>1.2660000000000001E-4</c:v>
                </c:pt>
                <c:pt idx="47">
                  <c:v>1.2660000000000001E-4</c:v>
                </c:pt>
                <c:pt idx="48">
                  <c:v>1.2660000000000001E-4</c:v>
                </c:pt>
                <c:pt idx="49">
                  <c:v>7.2150000000000003E-4</c:v>
                </c:pt>
                <c:pt idx="50">
                  <c:v>7.2150000000000003E-4</c:v>
                </c:pt>
                <c:pt idx="51">
                  <c:v>7.2150000000000003E-4</c:v>
                </c:pt>
                <c:pt idx="52">
                  <c:v>7.2150000000000003E-4</c:v>
                </c:pt>
                <c:pt idx="53">
                  <c:v>7.2150000000000003E-4</c:v>
                </c:pt>
                <c:pt idx="54">
                  <c:v>7.2150000000000003E-4</c:v>
                </c:pt>
                <c:pt idx="55">
                  <c:v>7.2150000000000003E-4</c:v>
                </c:pt>
                <c:pt idx="56">
                  <c:v>7.2150000000000003E-4</c:v>
                </c:pt>
                <c:pt idx="57">
                  <c:v>7.2150000000000003E-4</c:v>
                </c:pt>
                <c:pt idx="58">
                  <c:v>7.2150000000000003E-4</c:v>
                </c:pt>
                <c:pt idx="59">
                  <c:v>7.2150000000000003E-4</c:v>
                </c:pt>
                <c:pt idx="60">
                  <c:v>7.2150000000000003E-4</c:v>
                </c:pt>
                <c:pt idx="61">
                  <c:v>7.2150000000000003E-4</c:v>
                </c:pt>
                <c:pt idx="62">
                  <c:v>7.2150000000000003E-4</c:v>
                </c:pt>
                <c:pt idx="63">
                  <c:v>7.2150000000000003E-4</c:v>
                </c:pt>
                <c:pt idx="64">
                  <c:v>7.2150000000000003E-4</c:v>
                </c:pt>
                <c:pt idx="65">
                  <c:v>7.2150000000000003E-4</c:v>
                </c:pt>
                <c:pt idx="66">
                  <c:v>7.2150000000000003E-4</c:v>
                </c:pt>
                <c:pt idx="67">
                  <c:v>7.2150000000000003E-4</c:v>
                </c:pt>
                <c:pt idx="68">
                  <c:v>7.2150000000000003E-4</c:v>
                </c:pt>
                <c:pt idx="69">
                  <c:v>9.0879999999999997E-4</c:v>
                </c:pt>
                <c:pt idx="70">
                  <c:v>9.0879999999999997E-4</c:v>
                </c:pt>
                <c:pt idx="71">
                  <c:v>9.0879999999999997E-4</c:v>
                </c:pt>
                <c:pt idx="72">
                  <c:v>9.0879999999999997E-4</c:v>
                </c:pt>
                <c:pt idx="73">
                  <c:v>9.0879999999999997E-4</c:v>
                </c:pt>
                <c:pt idx="74">
                  <c:v>9.0879999999999997E-4</c:v>
                </c:pt>
                <c:pt idx="75">
                  <c:v>9.0879999999999997E-4</c:v>
                </c:pt>
                <c:pt idx="76">
                  <c:v>9.0879999999999997E-4</c:v>
                </c:pt>
                <c:pt idx="77">
                  <c:v>9.0879999999999997E-4</c:v>
                </c:pt>
                <c:pt idx="78">
                  <c:v>9.0879999999999997E-4</c:v>
                </c:pt>
                <c:pt idx="79">
                  <c:v>9.0879999999999997E-4</c:v>
                </c:pt>
                <c:pt idx="80">
                  <c:v>9.0879999999999997E-4</c:v>
                </c:pt>
                <c:pt idx="81">
                  <c:v>9.0879999999999997E-4</c:v>
                </c:pt>
                <c:pt idx="82">
                  <c:v>9.0879999999999997E-4</c:v>
                </c:pt>
                <c:pt idx="83">
                  <c:v>9.0879999999999997E-4</c:v>
                </c:pt>
                <c:pt idx="84">
                  <c:v>9.0879999999999997E-4</c:v>
                </c:pt>
                <c:pt idx="85">
                  <c:v>9.0879999999999997E-4</c:v>
                </c:pt>
                <c:pt idx="86">
                  <c:v>9.0879999999999997E-4</c:v>
                </c:pt>
                <c:pt idx="87">
                  <c:v>9.0879999999999997E-4</c:v>
                </c:pt>
                <c:pt idx="88">
                  <c:v>9.0879999999999997E-4</c:v>
                </c:pt>
                <c:pt idx="89">
                  <c:v>9.0879999999999997E-4</c:v>
                </c:pt>
                <c:pt idx="90">
                  <c:v>9.0879999999999997E-4</c:v>
                </c:pt>
                <c:pt idx="91">
                  <c:v>9.0879999999999997E-4</c:v>
                </c:pt>
                <c:pt idx="92">
                  <c:v>9.0879999999999997E-4</c:v>
                </c:pt>
                <c:pt idx="93">
                  <c:v>9.0879999999999997E-4</c:v>
                </c:pt>
                <c:pt idx="94">
                  <c:v>9.0879999999999997E-4</c:v>
                </c:pt>
                <c:pt idx="95">
                  <c:v>9.0879999999999997E-4</c:v>
                </c:pt>
                <c:pt idx="96">
                  <c:v>9.0879999999999997E-4</c:v>
                </c:pt>
                <c:pt idx="97">
                  <c:v>9.0879999999999997E-4</c:v>
                </c:pt>
                <c:pt idx="98">
                  <c:v>9.0879999999999997E-4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1-4535-93A0-54E7A2F66F27}"/>
            </c:ext>
          </c:extLst>
        </c:ser>
        <c:ser>
          <c:idx val="1"/>
          <c:order val="1"/>
          <c:tx>
            <c:strRef>
              <c:f>'mu (1) 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a'!$W$2:$W$100</c:f>
              <c:numCache>
                <c:formatCode>General</c:formatCode>
                <c:ptCount val="99"/>
                <c:pt idx="0">
                  <c:v>1.3702E-3</c:v>
                </c:pt>
                <c:pt idx="1">
                  <c:v>1.3702E-3</c:v>
                </c:pt>
                <c:pt idx="2">
                  <c:v>1.3702E-3</c:v>
                </c:pt>
                <c:pt idx="3">
                  <c:v>1.3702E-3</c:v>
                </c:pt>
                <c:pt idx="4">
                  <c:v>8.42E-5</c:v>
                </c:pt>
                <c:pt idx="5">
                  <c:v>8.42E-5</c:v>
                </c:pt>
                <c:pt idx="6">
                  <c:v>8.42E-5</c:v>
                </c:pt>
                <c:pt idx="7">
                  <c:v>8.42E-5</c:v>
                </c:pt>
                <c:pt idx="8">
                  <c:v>8.42E-5</c:v>
                </c:pt>
                <c:pt idx="9">
                  <c:v>8.42E-5</c:v>
                </c:pt>
                <c:pt idx="10">
                  <c:v>8.42E-5</c:v>
                </c:pt>
                <c:pt idx="11">
                  <c:v>8.42E-5</c:v>
                </c:pt>
                <c:pt idx="12">
                  <c:v>8.42E-5</c:v>
                </c:pt>
                <c:pt idx="13">
                  <c:v>8.42E-5</c:v>
                </c:pt>
                <c:pt idx="14">
                  <c:v>1.1310000000000001E-4</c:v>
                </c:pt>
                <c:pt idx="15">
                  <c:v>1.1310000000000001E-4</c:v>
                </c:pt>
                <c:pt idx="16">
                  <c:v>1.1310000000000001E-4</c:v>
                </c:pt>
                <c:pt idx="17">
                  <c:v>1.1310000000000001E-4</c:v>
                </c:pt>
                <c:pt idx="18">
                  <c:v>1.1310000000000001E-4</c:v>
                </c:pt>
                <c:pt idx="19">
                  <c:v>1.1310000000000001E-4</c:v>
                </c:pt>
                <c:pt idx="20">
                  <c:v>1.1310000000000001E-4</c:v>
                </c:pt>
                <c:pt idx="21">
                  <c:v>1.1310000000000001E-4</c:v>
                </c:pt>
                <c:pt idx="22">
                  <c:v>1.1310000000000001E-4</c:v>
                </c:pt>
                <c:pt idx="23">
                  <c:v>1.1310000000000001E-4</c:v>
                </c:pt>
                <c:pt idx="24">
                  <c:v>1.1310000000000001E-4</c:v>
                </c:pt>
                <c:pt idx="25">
                  <c:v>1.1310000000000001E-4</c:v>
                </c:pt>
                <c:pt idx="26">
                  <c:v>1.1310000000000001E-4</c:v>
                </c:pt>
                <c:pt idx="27">
                  <c:v>1.1310000000000001E-4</c:v>
                </c:pt>
                <c:pt idx="28">
                  <c:v>1.1310000000000001E-4</c:v>
                </c:pt>
                <c:pt idx="29">
                  <c:v>1.1310000000000001E-4</c:v>
                </c:pt>
                <c:pt idx="30">
                  <c:v>1.1310000000000001E-4</c:v>
                </c:pt>
                <c:pt idx="31">
                  <c:v>1.1310000000000001E-4</c:v>
                </c:pt>
                <c:pt idx="32">
                  <c:v>1.1310000000000001E-4</c:v>
                </c:pt>
                <c:pt idx="33">
                  <c:v>1.1310000000000001E-4</c:v>
                </c:pt>
                <c:pt idx="34">
                  <c:v>1.1310000000000001E-4</c:v>
                </c:pt>
                <c:pt idx="35">
                  <c:v>1.1310000000000001E-4</c:v>
                </c:pt>
                <c:pt idx="36">
                  <c:v>1.1310000000000001E-4</c:v>
                </c:pt>
                <c:pt idx="37">
                  <c:v>1.1310000000000001E-4</c:v>
                </c:pt>
                <c:pt idx="38">
                  <c:v>1.1310000000000001E-4</c:v>
                </c:pt>
                <c:pt idx="39">
                  <c:v>1.1310000000000001E-4</c:v>
                </c:pt>
                <c:pt idx="40">
                  <c:v>1.1310000000000001E-4</c:v>
                </c:pt>
                <c:pt idx="41">
                  <c:v>1.1310000000000001E-4</c:v>
                </c:pt>
                <c:pt idx="42">
                  <c:v>1.1310000000000001E-4</c:v>
                </c:pt>
                <c:pt idx="43">
                  <c:v>1.1310000000000001E-4</c:v>
                </c:pt>
                <c:pt idx="44">
                  <c:v>1.1310000000000001E-4</c:v>
                </c:pt>
                <c:pt idx="45">
                  <c:v>1.1310000000000001E-4</c:v>
                </c:pt>
                <c:pt idx="46">
                  <c:v>1.1310000000000001E-4</c:v>
                </c:pt>
                <c:pt idx="47">
                  <c:v>1.1310000000000001E-4</c:v>
                </c:pt>
                <c:pt idx="48">
                  <c:v>1.1310000000000001E-4</c:v>
                </c:pt>
                <c:pt idx="49">
                  <c:v>6.4319999999999991E-4</c:v>
                </c:pt>
                <c:pt idx="50">
                  <c:v>6.4319999999999991E-4</c:v>
                </c:pt>
                <c:pt idx="51">
                  <c:v>6.4319999999999991E-4</c:v>
                </c:pt>
                <c:pt idx="52">
                  <c:v>6.4319999999999991E-4</c:v>
                </c:pt>
                <c:pt idx="53">
                  <c:v>6.4319999999999991E-4</c:v>
                </c:pt>
                <c:pt idx="54">
                  <c:v>6.4319999999999991E-4</c:v>
                </c:pt>
                <c:pt idx="55">
                  <c:v>6.4319999999999991E-4</c:v>
                </c:pt>
                <c:pt idx="56">
                  <c:v>6.4319999999999991E-4</c:v>
                </c:pt>
                <c:pt idx="57">
                  <c:v>6.4319999999999991E-4</c:v>
                </c:pt>
                <c:pt idx="58">
                  <c:v>6.4319999999999991E-4</c:v>
                </c:pt>
                <c:pt idx="59">
                  <c:v>6.4319999999999991E-4</c:v>
                </c:pt>
                <c:pt idx="60">
                  <c:v>6.4319999999999991E-4</c:v>
                </c:pt>
                <c:pt idx="61">
                  <c:v>6.4319999999999991E-4</c:v>
                </c:pt>
                <c:pt idx="62">
                  <c:v>6.4319999999999991E-4</c:v>
                </c:pt>
                <c:pt idx="63">
                  <c:v>6.4319999999999991E-4</c:v>
                </c:pt>
                <c:pt idx="64">
                  <c:v>6.4319999999999991E-4</c:v>
                </c:pt>
                <c:pt idx="65">
                  <c:v>6.4319999999999991E-4</c:v>
                </c:pt>
                <c:pt idx="66">
                  <c:v>6.4319999999999991E-4</c:v>
                </c:pt>
                <c:pt idx="67">
                  <c:v>6.4319999999999991E-4</c:v>
                </c:pt>
                <c:pt idx="68">
                  <c:v>6.4319999999999991E-4</c:v>
                </c:pt>
                <c:pt idx="69">
                  <c:v>8.1110000000000004E-4</c:v>
                </c:pt>
                <c:pt idx="70">
                  <c:v>8.1110000000000004E-4</c:v>
                </c:pt>
                <c:pt idx="71">
                  <c:v>8.1110000000000004E-4</c:v>
                </c:pt>
                <c:pt idx="72">
                  <c:v>8.1110000000000004E-4</c:v>
                </c:pt>
                <c:pt idx="73">
                  <c:v>8.1110000000000004E-4</c:v>
                </c:pt>
                <c:pt idx="74">
                  <c:v>8.1110000000000004E-4</c:v>
                </c:pt>
                <c:pt idx="75">
                  <c:v>8.1110000000000004E-4</c:v>
                </c:pt>
                <c:pt idx="76">
                  <c:v>8.1110000000000004E-4</c:v>
                </c:pt>
                <c:pt idx="77">
                  <c:v>8.1110000000000004E-4</c:v>
                </c:pt>
                <c:pt idx="78">
                  <c:v>8.1110000000000004E-4</c:v>
                </c:pt>
                <c:pt idx="79">
                  <c:v>8.1110000000000004E-4</c:v>
                </c:pt>
                <c:pt idx="80">
                  <c:v>8.1110000000000004E-4</c:v>
                </c:pt>
                <c:pt idx="81">
                  <c:v>8.1110000000000004E-4</c:v>
                </c:pt>
                <c:pt idx="82">
                  <c:v>8.1110000000000004E-4</c:v>
                </c:pt>
                <c:pt idx="83">
                  <c:v>8.1110000000000004E-4</c:v>
                </c:pt>
                <c:pt idx="84">
                  <c:v>8.1110000000000004E-4</c:v>
                </c:pt>
                <c:pt idx="85">
                  <c:v>8.1110000000000004E-4</c:v>
                </c:pt>
                <c:pt idx="86">
                  <c:v>8.1110000000000004E-4</c:v>
                </c:pt>
                <c:pt idx="87">
                  <c:v>8.1110000000000004E-4</c:v>
                </c:pt>
                <c:pt idx="88">
                  <c:v>8.1110000000000004E-4</c:v>
                </c:pt>
                <c:pt idx="89">
                  <c:v>8.1110000000000004E-4</c:v>
                </c:pt>
                <c:pt idx="90">
                  <c:v>8.1110000000000004E-4</c:v>
                </c:pt>
                <c:pt idx="91">
                  <c:v>8.1110000000000004E-4</c:v>
                </c:pt>
                <c:pt idx="92">
                  <c:v>8.1110000000000004E-4</c:v>
                </c:pt>
                <c:pt idx="93">
                  <c:v>8.1110000000000004E-4</c:v>
                </c:pt>
                <c:pt idx="94">
                  <c:v>8.1110000000000004E-4</c:v>
                </c:pt>
                <c:pt idx="95">
                  <c:v>8.1110000000000004E-4</c:v>
                </c:pt>
                <c:pt idx="96">
                  <c:v>8.1110000000000004E-4</c:v>
                </c:pt>
                <c:pt idx="97">
                  <c:v>8.1110000000000004E-4</c:v>
                </c:pt>
                <c:pt idx="98">
                  <c:v>8.1110000000000004E-4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1-4535-93A0-54E7A2F66F27}"/>
            </c:ext>
          </c:extLst>
        </c:ser>
        <c:ser>
          <c:idx val="2"/>
          <c:order val="2"/>
          <c:tx>
            <c:strRef>
              <c:f>'mu (1) 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a'!$X$2:$X$100</c:f>
              <c:numCache>
                <c:formatCode>General</c:formatCode>
                <c:ptCount val="99"/>
                <c:pt idx="0">
                  <c:v>1.2447000000000001E-3</c:v>
                </c:pt>
                <c:pt idx="1">
                  <c:v>1.2447000000000001E-3</c:v>
                </c:pt>
                <c:pt idx="2">
                  <c:v>1.2447000000000001E-3</c:v>
                </c:pt>
                <c:pt idx="3">
                  <c:v>1.2447000000000001E-3</c:v>
                </c:pt>
                <c:pt idx="4">
                  <c:v>8.1099999999999993E-5</c:v>
                </c:pt>
                <c:pt idx="5">
                  <c:v>8.1099999999999993E-5</c:v>
                </c:pt>
                <c:pt idx="6">
                  <c:v>8.1099999999999993E-5</c:v>
                </c:pt>
                <c:pt idx="7">
                  <c:v>8.1099999999999993E-5</c:v>
                </c:pt>
                <c:pt idx="8">
                  <c:v>8.1099999999999993E-5</c:v>
                </c:pt>
                <c:pt idx="9">
                  <c:v>8.1099999999999993E-5</c:v>
                </c:pt>
                <c:pt idx="10">
                  <c:v>8.1099999999999993E-5</c:v>
                </c:pt>
                <c:pt idx="11">
                  <c:v>8.1099999999999993E-5</c:v>
                </c:pt>
                <c:pt idx="12">
                  <c:v>8.1099999999999993E-5</c:v>
                </c:pt>
                <c:pt idx="13">
                  <c:v>8.1099999999999993E-5</c:v>
                </c:pt>
                <c:pt idx="14">
                  <c:v>1.065E-4</c:v>
                </c:pt>
                <c:pt idx="15">
                  <c:v>1.065E-4</c:v>
                </c:pt>
                <c:pt idx="16">
                  <c:v>1.065E-4</c:v>
                </c:pt>
                <c:pt idx="17">
                  <c:v>1.065E-4</c:v>
                </c:pt>
                <c:pt idx="18">
                  <c:v>1.065E-4</c:v>
                </c:pt>
                <c:pt idx="19">
                  <c:v>1.065E-4</c:v>
                </c:pt>
                <c:pt idx="20">
                  <c:v>1.065E-4</c:v>
                </c:pt>
                <c:pt idx="21">
                  <c:v>1.065E-4</c:v>
                </c:pt>
                <c:pt idx="22">
                  <c:v>1.065E-4</c:v>
                </c:pt>
                <c:pt idx="23">
                  <c:v>1.065E-4</c:v>
                </c:pt>
                <c:pt idx="24">
                  <c:v>1.065E-4</c:v>
                </c:pt>
                <c:pt idx="25">
                  <c:v>1.065E-4</c:v>
                </c:pt>
                <c:pt idx="26">
                  <c:v>1.065E-4</c:v>
                </c:pt>
                <c:pt idx="27">
                  <c:v>1.065E-4</c:v>
                </c:pt>
                <c:pt idx="28">
                  <c:v>1.065E-4</c:v>
                </c:pt>
                <c:pt idx="29">
                  <c:v>1.065E-4</c:v>
                </c:pt>
                <c:pt idx="30">
                  <c:v>1.065E-4</c:v>
                </c:pt>
                <c:pt idx="31">
                  <c:v>1.065E-4</c:v>
                </c:pt>
                <c:pt idx="32">
                  <c:v>1.065E-4</c:v>
                </c:pt>
                <c:pt idx="33">
                  <c:v>1.065E-4</c:v>
                </c:pt>
                <c:pt idx="34">
                  <c:v>1.065E-4</c:v>
                </c:pt>
                <c:pt idx="35">
                  <c:v>1.065E-4</c:v>
                </c:pt>
                <c:pt idx="36">
                  <c:v>1.065E-4</c:v>
                </c:pt>
                <c:pt idx="37">
                  <c:v>1.065E-4</c:v>
                </c:pt>
                <c:pt idx="38">
                  <c:v>1.065E-4</c:v>
                </c:pt>
                <c:pt idx="39">
                  <c:v>1.065E-4</c:v>
                </c:pt>
                <c:pt idx="40">
                  <c:v>1.065E-4</c:v>
                </c:pt>
                <c:pt idx="41">
                  <c:v>1.065E-4</c:v>
                </c:pt>
                <c:pt idx="42">
                  <c:v>1.065E-4</c:v>
                </c:pt>
                <c:pt idx="43">
                  <c:v>1.065E-4</c:v>
                </c:pt>
                <c:pt idx="44">
                  <c:v>1.065E-4</c:v>
                </c:pt>
                <c:pt idx="45">
                  <c:v>1.065E-4</c:v>
                </c:pt>
                <c:pt idx="46">
                  <c:v>1.065E-4</c:v>
                </c:pt>
                <c:pt idx="47">
                  <c:v>1.065E-4</c:v>
                </c:pt>
                <c:pt idx="48">
                  <c:v>1.065E-4</c:v>
                </c:pt>
                <c:pt idx="49">
                  <c:v>6.1140000000000001E-4</c:v>
                </c:pt>
                <c:pt idx="50">
                  <c:v>6.1140000000000001E-4</c:v>
                </c:pt>
                <c:pt idx="51">
                  <c:v>6.1140000000000001E-4</c:v>
                </c:pt>
                <c:pt idx="52">
                  <c:v>6.1140000000000001E-4</c:v>
                </c:pt>
                <c:pt idx="53">
                  <c:v>6.1140000000000001E-4</c:v>
                </c:pt>
                <c:pt idx="54">
                  <c:v>6.1140000000000001E-4</c:v>
                </c:pt>
                <c:pt idx="55">
                  <c:v>6.1140000000000001E-4</c:v>
                </c:pt>
                <c:pt idx="56">
                  <c:v>6.1140000000000001E-4</c:v>
                </c:pt>
                <c:pt idx="57">
                  <c:v>6.1140000000000001E-4</c:v>
                </c:pt>
                <c:pt idx="58">
                  <c:v>6.1140000000000001E-4</c:v>
                </c:pt>
                <c:pt idx="59">
                  <c:v>6.1140000000000001E-4</c:v>
                </c:pt>
                <c:pt idx="60">
                  <c:v>6.1140000000000001E-4</c:v>
                </c:pt>
                <c:pt idx="61">
                  <c:v>6.1140000000000001E-4</c:v>
                </c:pt>
                <c:pt idx="62">
                  <c:v>6.1140000000000001E-4</c:v>
                </c:pt>
                <c:pt idx="63">
                  <c:v>6.1140000000000001E-4</c:v>
                </c:pt>
                <c:pt idx="64">
                  <c:v>6.1140000000000001E-4</c:v>
                </c:pt>
                <c:pt idx="65">
                  <c:v>6.1140000000000001E-4</c:v>
                </c:pt>
                <c:pt idx="66">
                  <c:v>6.1140000000000001E-4</c:v>
                </c:pt>
                <c:pt idx="67">
                  <c:v>6.1140000000000001E-4</c:v>
                </c:pt>
                <c:pt idx="68">
                  <c:v>6.1140000000000001E-4</c:v>
                </c:pt>
                <c:pt idx="69">
                  <c:v>7.7290000000000008E-4</c:v>
                </c:pt>
                <c:pt idx="70">
                  <c:v>7.7290000000000008E-4</c:v>
                </c:pt>
                <c:pt idx="71">
                  <c:v>7.7290000000000008E-4</c:v>
                </c:pt>
                <c:pt idx="72">
                  <c:v>7.7290000000000008E-4</c:v>
                </c:pt>
                <c:pt idx="73">
                  <c:v>7.7290000000000008E-4</c:v>
                </c:pt>
                <c:pt idx="74">
                  <c:v>7.7290000000000008E-4</c:v>
                </c:pt>
                <c:pt idx="75">
                  <c:v>7.7290000000000008E-4</c:v>
                </c:pt>
                <c:pt idx="76">
                  <c:v>7.7290000000000008E-4</c:v>
                </c:pt>
                <c:pt idx="77">
                  <c:v>7.7290000000000008E-4</c:v>
                </c:pt>
                <c:pt idx="78">
                  <c:v>7.7290000000000008E-4</c:v>
                </c:pt>
                <c:pt idx="79">
                  <c:v>7.7290000000000008E-4</c:v>
                </c:pt>
                <c:pt idx="80">
                  <c:v>7.7290000000000008E-4</c:v>
                </c:pt>
                <c:pt idx="81">
                  <c:v>7.7290000000000008E-4</c:v>
                </c:pt>
                <c:pt idx="82">
                  <c:v>7.7290000000000008E-4</c:v>
                </c:pt>
                <c:pt idx="83">
                  <c:v>7.7290000000000008E-4</c:v>
                </c:pt>
                <c:pt idx="84">
                  <c:v>7.7290000000000008E-4</c:v>
                </c:pt>
                <c:pt idx="85">
                  <c:v>7.7290000000000008E-4</c:v>
                </c:pt>
                <c:pt idx="86">
                  <c:v>7.7290000000000008E-4</c:v>
                </c:pt>
                <c:pt idx="87">
                  <c:v>7.7290000000000008E-4</c:v>
                </c:pt>
                <c:pt idx="88">
                  <c:v>7.7290000000000008E-4</c:v>
                </c:pt>
                <c:pt idx="89">
                  <c:v>7.7290000000000008E-4</c:v>
                </c:pt>
                <c:pt idx="90">
                  <c:v>7.7290000000000008E-4</c:v>
                </c:pt>
                <c:pt idx="91">
                  <c:v>7.7290000000000008E-4</c:v>
                </c:pt>
                <c:pt idx="92">
                  <c:v>7.7290000000000008E-4</c:v>
                </c:pt>
                <c:pt idx="93">
                  <c:v>7.7290000000000008E-4</c:v>
                </c:pt>
                <c:pt idx="94">
                  <c:v>7.7290000000000008E-4</c:v>
                </c:pt>
                <c:pt idx="95">
                  <c:v>7.7290000000000008E-4</c:v>
                </c:pt>
                <c:pt idx="96">
                  <c:v>7.7290000000000008E-4</c:v>
                </c:pt>
                <c:pt idx="97">
                  <c:v>7.7290000000000008E-4</c:v>
                </c:pt>
                <c:pt idx="98">
                  <c:v>7.7290000000000008E-4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1-4535-93A0-54E7A2F66F27}"/>
            </c:ext>
          </c:extLst>
        </c:ser>
        <c:ser>
          <c:idx val="3"/>
          <c:order val="3"/>
          <c:tx>
            <c:strRef>
              <c:f>'mu (1) 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a'!$Y$2:$Y$100</c:f>
              <c:numCache>
                <c:formatCode>General</c:formatCode>
                <c:ptCount val="99"/>
                <c:pt idx="0">
                  <c:v>1.1889000000000001E-3</c:v>
                </c:pt>
                <c:pt idx="1">
                  <c:v>1.1889000000000001E-3</c:v>
                </c:pt>
                <c:pt idx="2">
                  <c:v>1.1889000000000001E-3</c:v>
                </c:pt>
                <c:pt idx="3">
                  <c:v>1.1889000000000001E-3</c:v>
                </c:pt>
                <c:pt idx="4">
                  <c:v>8.1199999999999995E-5</c:v>
                </c:pt>
                <c:pt idx="5">
                  <c:v>8.1199999999999995E-5</c:v>
                </c:pt>
                <c:pt idx="6">
                  <c:v>8.1199999999999995E-5</c:v>
                </c:pt>
                <c:pt idx="7">
                  <c:v>8.1199999999999995E-5</c:v>
                </c:pt>
                <c:pt idx="8">
                  <c:v>8.1199999999999995E-5</c:v>
                </c:pt>
                <c:pt idx="9">
                  <c:v>8.1199999999999995E-5</c:v>
                </c:pt>
                <c:pt idx="10">
                  <c:v>8.1199999999999995E-5</c:v>
                </c:pt>
                <c:pt idx="11">
                  <c:v>8.1199999999999995E-5</c:v>
                </c:pt>
                <c:pt idx="12">
                  <c:v>8.1199999999999995E-5</c:v>
                </c:pt>
                <c:pt idx="13">
                  <c:v>8.1199999999999995E-5</c:v>
                </c:pt>
                <c:pt idx="14">
                  <c:v>1.0670000000000001E-4</c:v>
                </c:pt>
                <c:pt idx="15">
                  <c:v>1.0670000000000001E-4</c:v>
                </c:pt>
                <c:pt idx="16">
                  <c:v>1.0670000000000001E-4</c:v>
                </c:pt>
                <c:pt idx="17">
                  <c:v>1.0670000000000001E-4</c:v>
                </c:pt>
                <c:pt idx="18">
                  <c:v>1.0670000000000001E-4</c:v>
                </c:pt>
                <c:pt idx="19">
                  <c:v>1.0670000000000001E-4</c:v>
                </c:pt>
                <c:pt idx="20">
                  <c:v>1.0670000000000001E-4</c:v>
                </c:pt>
                <c:pt idx="21">
                  <c:v>1.0670000000000001E-4</c:v>
                </c:pt>
                <c:pt idx="22">
                  <c:v>1.0670000000000001E-4</c:v>
                </c:pt>
                <c:pt idx="23">
                  <c:v>1.0670000000000001E-4</c:v>
                </c:pt>
                <c:pt idx="24">
                  <c:v>1.0670000000000001E-4</c:v>
                </c:pt>
                <c:pt idx="25">
                  <c:v>1.0670000000000001E-4</c:v>
                </c:pt>
                <c:pt idx="26">
                  <c:v>1.0670000000000001E-4</c:v>
                </c:pt>
                <c:pt idx="27">
                  <c:v>1.0670000000000001E-4</c:v>
                </c:pt>
                <c:pt idx="28">
                  <c:v>1.0670000000000001E-4</c:v>
                </c:pt>
                <c:pt idx="29">
                  <c:v>1.0670000000000001E-4</c:v>
                </c:pt>
                <c:pt idx="30">
                  <c:v>1.0670000000000001E-4</c:v>
                </c:pt>
                <c:pt idx="31">
                  <c:v>1.0670000000000001E-4</c:v>
                </c:pt>
                <c:pt idx="32">
                  <c:v>1.0670000000000001E-4</c:v>
                </c:pt>
                <c:pt idx="33">
                  <c:v>1.0670000000000001E-4</c:v>
                </c:pt>
                <c:pt idx="34">
                  <c:v>1.0670000000000001E-4</c:v>
                </c:pt>
                <c:pt idx="35">
                  <c:v>1.0670000000000001E-4</c:v>
                </c:pt>
                <c:pt idx="36">
                  <c:v>1.0670000000000001E-4</c:v>
                </c:pt>
                <c:pt idx="37">
                  <c:v>1.0670000000000001E-4</c:v>
                </c:pt>
                <c:pt idx="38">
                  <c:v>1.0670000000000001E-4</c:v>
                </c:pt>
                <c:pt idx="39">
                  <c:v>1.0670000000000001E-4</c:v>
                </c:pt>
                <c:pt idx="40">
                  <c:v>1.0670000000000001E-4</c:v>
                </c:pt>
                <c:pt idx="41">
                  <c:v>1.0670000000000001E-4</c:v>
                </c:pt>
                <c:pt idx="42">
                  <c:v>1.0670000000000001E-4</c:v>
                </c:pt>
                <c:pt idx="43">
                  <c:v>1.0670000000000001E-4</c:v>
                </c:pt>
                <c:pt idx="44">
                  <c:v>1.0670000000000001E-4</c:v>
                </c:pt>
                <c:pt idx="45">
                  <c:v>1.0670000000000001E-4</c:v>
                </c:pt>
                <c:pt idx="46">
                  <c:v>1.0670000000000001E-4</c:v>
                </c:pt>
                <c:pt idx="47">
                  <c:v>1.0670000000000001E-4</c:v>
                </c:pt>
                <c:pt idx="48">
                  <c:v>1.0670000000000001E-4</c:v>
                </c:pt>
                <c:pt idx="49">
                  <c:v>6.1590000000000006E-4</c:v>
                </c:pt>
                <c:pt idx="50">
                  <c:v>6.1590000000000006E-4</c:v>
                </c:pt>
                <c:pt idx="51">
                  <c:v>6.1590000000000006E-4</c:v>
                </c:pt>
                <c:pt idx="52">
                  <c:v>6.1590000000000006E-4</c:v>
                </c:pt>
                <c:pt idx="53">
                  <c:v>6.1590000000000006E-4</c:v>
                </c:pt>
                <c:pt idx="54">
                  <c:v>6.1590000000000006E-4</c:v>
                </c:pt>
                <c:pt idx="55">
                  <c:v>6.1590000000000006E-4</c:v>
                </c:pt>
                <c:pt idx="56">
                  <c:v>6.1590000000000006E-4</c:v>
                </c:pt>
                <c:pt idx="57">
                  <c:v>6.1590000000000006E-4</c:v>
                </c:pt>
                <c:pt idx="58">
                  <c:v>6.1590000000000006E-4</c:v>
                </c:pt>
                <c:pt idx="59">
                  <c:v>6.1590000000000006E-4</c:v>
                </c:pt>
                <c:pt idx="60">
                  <c:v>6.1590000000000006E-4</c:v>
                </c:pt>
                <c:pt idx="61">
                  <c:v>6.1590000000000006E-4</c:v>
                </c:pt>
                <c:pt idx="62">
                  <c:v>6.1590000000000006E-4</c:v>
                </c:pt>
                <c:pt idx="63">
                  <c:v>6.1590000000000006E-4</c:v>
                </c:pt>
                <c:pt idx="64">
                  <c:v>6.1590000000000006E-4</c:v>
                </c:pt>
                <c:pt idx="65">
                  <c:v>6.1590000000000006E-4</c:v>
                </c:pt>
                <c:pt idx="66">
                  <c:v>6.1590000000000006E-4</c:v>
                </c:pt>
                <c:pt idx="67">
                  <c:v>6.1590000000000006E-4</c:v>
                </c:pt>
                <c:pt idx="68">
                  <c:v>6.1590000000000006E-4</c:v>
                </c:pt>
                <c:pt idx="69">
                  <c:v>7.8169999999999997E-4</c:v>
                </c:pt>
                <c:pt idx="70">
                  <c:v>7.8169999999999997E-4</c:v>
                </c:pt>
                <c:pt idx="71">
                  <c:v>7.8169999999999997E-4</c:v>
                </c:pt>
                <c:pt idx="72">
                  <c:v>7.8169999999999997E-4</c:v>
                </c:pt>
                <c:pt idx="73">
                  <c:v>7.8169999999999997E-4</c:v>
                </c:pt>
                <c:pt idx="74">
                  <c:v>7.8169999999999997E-4</c:v>
                </c:pt>
                <c:pt idx="75">
                  <c:v>7.8169999999999997E-4</c:v>
                </c:pt>
                <c:pt idx="76">
                  <c:v>7.8169999999999997E-4</c:v>
                </c:pt>
                <c:pt idx="77">
                  <c:v>7.8169999999999997E-4</c:v>
                </c:pt>
                <c:pt idx="78">
                  <c:v>7.8169999999999997E-4</c:v>
                </c:pt>
                <c:pt idx="79">
                  <c:v>7.8169999999999997E-4</c:v>
                </c:pt>
                <c:pt idx="80">
                  <c:v>7.8169999999999997E-4</c:v>
                </c:pt>
                <c:pt idx="81">
                  <c:v>7.8169999999999997E-4</c:v>
                </c:pt>
                <c:pt idx="82">
                  <c:v>7.8169999999999997E-4</c:v>
                </c:pt>
                <c:pt idx="83">
                  <c:v>7.8169999999999997E-4</c:v>
                </c:pt>
                <c:pt idx="84">
                  <c:v>7.8169999999999997E-4</c:v>
                </c:pt>
                <c:pt idx="85">
                  <c:v>7.8169999999999997E-4</c:v>
                </c:pt>
                <c:pt idx="86">
                  <c:v>7.8169999999999997E-4</c:v>
                </c:pt>
                <c:pt idx="87">
                  <c:v>7.8169999999999997E-4</c:v>
                </c:pt>
                <c:pt idx="88">
                  <c:v>7.8169999999999997E-4</c:v>
                </c:pt>
                <c:pt idx="89">
                  <c:v>7.8169999999999997E-4</c:v>
                </c:pt>
                <c:pt idx="90">
                  <c:v>7.8169999999999997E-4</c:v>
                </c:pt>
                <c:pt idx="91">
                  <c:v>7.8169999999999997E-4</c:v>
                </c:pt>
                <c:pt idx="92">
                  <c:v>7.8169999999999997E-4</c:v>
                </c:pt>
                <c:pt idx="93">
                  <c:v>7.8169999999999997E-4</c:v>
                </c:pt>
                <c:pt idx="94">
                  <c:v>7.8169999999999997E-4</c:v>
                </c:pt>
                <c:pt idx="95">
                  <c:v>7.8169999999999997E-4</c:v>
                </c:pt>
                <c:pt idx="96">
                  <c:v>7.8169999999999997E-4</c:v>
                </c:pt>
                <c:pt idx="97">
                  <c:v>7.8169999999999997E-4</c:v>
                </c:pt>
                <c:pt idx="98">
                  <c:v>7.8169999999999997E-4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71-4535-93A0-54E7A2F66F27}"/>
            </c:ext>
          </c:extLst>
        </c:ser>
        <c:ser>
          <c:idx val="4"/>
          <c:order val="4"/>
          <c:tx>
            <c:strRef>
              <c:f>'mu (1) 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a'!$Z$2:$Z$100</c:f>
              <c:numCache>
                <c:formatCode>General</c:formatCode>
                <c:ptCount val="99"/>
                <c:pt idx="0">
                  <c:v>1.1756E-3</c:v>
                </c:pt>
                <c:pt idx="1">
                  <c:v>1.1756E-3</c:v>
                </c:pt>
                <c:pt idx="2">
                  <c:v>1.1756E-3</c:v>
                </c:pt>
                <c:pt idx="3">
                  <c:v>1.1756E-3</c:v>
                </c:pt>
                <c:pt idx="4">
                  <c:v>8.0699999999999996E-5</c:v>
                </c:pt>
                <c:pt idx="5">
                  <c:v>8.0699999999999996E-5</c:v>
                </c:pt>
                <c:pt idx="6">
                  <c:v>8.0699999999999996E-5</c:v>
                </c:pt>
                <c:pt idx="7">
                  <c:v>8.0699999999999996E-5</c:v>
                </c:pt>
                <c:pt idx="8">
                  <c:v>8.0699999999999996E-5</c:v>
                </c:pt>
                <c:pt idx="9">
                  <c:v>8.0699999999999996E-5</c:v>
                </c:pt>
                <c:pt idx="10">
                  <c:v>8.0699999999999996E-5</c:v>
                </c:pt>
                <c:pt idx="11">
                  <c:v>8.0699999999999996E-5</c:v>
                </c:pt>
                <c:pt idx="12">
                  <c:v>8.0699999999999996E-5</c:v>
                </c:pt>
                <c:pt idx="13">
                  <c:v>8.0699999999999996E-5</c:v>
                </c:pt>
                <c:pt idx="14">
                  <c:v>1.066E-4</c:v>
                </c:pt>
                <c:pt idx="15">
                  <c:v>1.066E-4</c:v>
                </c:pt>
                <c:pt idx="16">
                  <c:v>1.066E-4</c:v>
                </c:pt>
                <c:pt idx="17">
                  <c:v>1.066E-4</c:v>
                </c:pt>
                <c:pt idx="18">
                  <c:v>1.066E-4</c:v>
                </c:pt>
                <c:pt idx="19">
                  <c:v>1.066E-4</c:v>
                </c:pt>
                <c:pt idx="20">
                  <c:v>1.066E-4</c:v>
                </c:pt>
                <c:pt idx="21">
                  <c:v>1.066E-4</c:v>
                </c:pt>
                <c:pt idx="22">
                  <c:v>1.066E-4</c:v>
                </c:pt>
                <c:pt idx="23">
                  <c:v>1.066E-4</c:v>
                </c:pt>
                <c:pt idx="24">
                  <c:v>1.066E-4</c:v>
                </c:pt>
                <c:pt idx="25">
                  <c:v>1.066E-4</c:v>
                </c:pt>
                <c:pt idx="26">
                  <c:v>1.066E-4</c:v>
                </c:pt>
                <c:pt idx="27">
                  <c:v>1.066E-4</c:v>
                </c:pt>
                <c:pt idx="28">
                  <c:v>1.066E-4</c:v>
                </c:pt>
                <c:pt idx="29">
                  <c:v>1.066E-4</c:v>
                </c:pt>
                <c:pt idx="30">
                  <c:v>1.066E-4</c:v>
                </c:pt>
                <c:pt idx="31">
                  <c:v>1.066E-4</c:v>
                </c:pt>
                <c:pt idx="32">
                  <c:v>1.066E-4</c:v>
                </c:pt>
                <c:pt idx="33">
                  <c:v>1.066E-4</c:v>
                </c:pt>
                <c:pt idx="34">
                  <c:v>1.066E-4</c:v>
                </c:pt>
                <c:pt idx="35">
                  <c:v>1.066E-4</c:v>
                </c:pt>
                <c:pt idx="36">
                  <c:v>1.066E-4</c:v>
                </c:pt>
                <c:pt idx="37">
                  <c:v>1.066E-4</c:v>
                </c:pt>
                <c:pt idx="38">
                  <c:v>1.066E-4</c:v>
                </c:pt>
                <c:pt idx="39">
                  <c:v>1.066E-4</c:v>
                </c:pt>
                <c:pt idx="40">
                  <c:v>1.066E-4</c:v>
                </c:pt>
                <c:pt idx="41">
                  <c:v>1.066E-4</c:v>
                </c:pt>
                <c:pt idx="42">
                  <c:v>1.066E-4</c:v>
                </c:pt>
                <c:pt idx="43">
                  <c:v>1.066E-4</c:v>
                </c:pt>
                <c:pt idx="44">
                  <c:v>1.066E-4</c:v>
                </c:pt>
                <c:pt idx="45">
                  <c:v>1.066E-4</c:v>
                </c:pt>
                <c:pt idx="46">
                  <c:v>1.066E-4</c:v>
                </c:pt>
                <c:pt idx="47">
                  <c:v>1.066E-4</c:v>
                </c:pt>
                <c:pt idx="48">
                  <c:v>1.066E-4</c:v>
                </c:pt>
                <c:pt idx="49">
                  <c:v>6.1430000000000002E-4</c:v>
                </c:pt>
                <c:pt idx="50">
                  <c:v>6.1430000000000002E-4</c:v>
                </c:pt>
                <c:pt idx="51">
                  <c:v>6.1430000000000002E-4</c:v>
                </c:pt>
                <c:pt idx="52">
                  <c:v>6.1430000000000002E-4</c:v>
                </c:pt>
                <c:pt idx="53">
                  <c:v>6.1430000000000002E-4</c:v>
                </c:pt>
                <c:pt idx="54">
                  <c:v>6.1430000000000002E-4</c:v>
                </c:pt>
                <c:pt idx="55">
                  <c:v>6.1430000000000002E-4</c:v>
                </c:pt>
                <c:pt idx="56">
                  <c:v>6.1430000000000002E-4</c:v>
                </c:pt>
                <c:pt idx="57">
                  <c:v>6.1430000000000002E-4</c:v>
                </c:pt>
                <c:pt idx="58">
                  <c:v>6.1430000000000002E-4</c:v>
                </c:pt>
                <c:pt idx="59">
                  <c:v>6.1430000000000002E-4</c:v>
                </c:pt>
                <c:pt idx="60">
                  <c:v>6.1430000000000002E-4</c:v>
                </c:pt>
                <c:pt idx="61">
                  <c:v>6.1430000000000002E-4</c:v>
                </c:pt>
                <c:pt idx="62">
                  <c:v>6.1430000000000002E-4</c:v>
                </c:pt>
                <c:pt idx="63">
                  <c:v>6.1430000000000002E-4</c:v>
                </c:pt>
                <c:pt idx="64">
                  <c:v>6.1430000000000002E-4</c:v>
                </c:pt>
                <c:pt idx="65">
                  <c:v>6.1430000000000002E-4</c:v>
                </c:pt>
                <c:pt idx="66">
                  <c:v>6.1430000000000002E-4</c:v>
                </c:pt>
                <c:pt idx="67">
                  <c:v>6.1430000000000002E-4</c:v>
                </c:pt>
                <c:pt idx="68">
                  <c:v>6.1430000000000002E-4</c:v>
                </c:pt>
                <c:pt idx="69">
                  <c:v>9.322E-4</c:v>
                </c:pt>
                <c:pt idx="70">
                  <c:v>9.322E-4</c:v>
                </c:pt>
                <c:pt idx="71">
                  <c:v>9.322E-4</c:v>
                </c:pt>
                <c:pt idx="72">
                  <c:v>9.322E-4</c:v>
                </c:pt>
                <c:pt idx="73">
                  <c:v>9.322E-4</c:v>
                </c:pt>
                <c:pt idx="74">
                  <c:v>9.322E-4</c:v>
                </c:pt>
                <c:pt idx="75">
                  <c:v>9.322E-4</c:v>
                </c:pt>
                <c:pt idx="76">
                  <c:v>9.322E-4</c:v>
                </c:pt>
                <c:pt idx="77">
                  <c:v>9.322E-4</c:v>
                </c:pt>
                <c:pt idx="78">
                  <c:v>9.322E-4</c:v>
                </c:pt>
                <c:pt idx="79">
                  <c:v>9.322E-4</c:v>
                </c:pt>
                <c:pt idx="80">
                  <c:v>9.322E-4</c:v>
                </c:pt>
                <c:pt idx="81">
                  <c:v>9.322E-4</c:v>
                </c:pt>
                <c:pt idx="82">
                  <c:v>9.322E-4</c:v>
                </c:pt>
                <c:pt idx="83">
                  <c:v>9.322E-4</c:v>
                </c:pt>
                <c:pt idx="84">
                  <c:v>9.322E-4</c:v>
                </c:pt>
                <c:pt idx="85">
                  <c:v>9.322E-4</c:v>
                </c:pt>
                <c:pt idx="86">
                  <c:v>9.322E-4</c:v>
                </c:pt>
                <c:pt idx="87">
                  <c:v>9.322E-4</c:v>
                </c:pt>
                <c:pt idx="88">
                  <c:v>9.322E-4</c:v>
                </c:pt>
                <c:pt idx="89">
                  <c:v>9.322E-4</c:v>
                </c:pt>
                <c:pt idx="90">
                  <c:v>9.322E-4</c:v>
                </c:pt>
                <c:pt idx="91">
                  <c:v>9.322E-4</c:v>
                </c:pt>
                <c:pt idx="92">
                  <c:v>9.322E-4</c:v>
                </c:pt>
                <c:pt idx="93">
                  <c:v>9.322E-4</c:v>
                </c:pt>
                <c:pt idx="94">
                  <c:v>9.322E-4</c:v>
                </c:pt>
                <c:pt idx="95">
                  <c:v>9.322E-4</c:v>
                </c:pt>
                <c:pt idx="96">
                  <c:v>9.322E-4</c:v>
                </c:pt>
                <c:pt idx="97">
                  <c:v>9.322E-4</c:v>
                </c:pt>
                <c:pt idx="98">
                  <c:v>9.322E-4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1-4535-93A0-54E7A2F66F27}"/>
            </c:ext>
          </c:extLst>
        </c:ser>
        <c:ser>
          <c:idx val="5"/>
          <c:order val="5"/>
          <c:tx>
            <c:strRef>
              <c:f>'mu (1)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a'!$AA$2:$AA$100</c:f>
              <c:numCache>
                <c:formatCode>General</c:formatCode>
                <c:ptCount val="99"/>
                <c:pt idx="0">
                  <c:v>1.2274E-3</c:v>
                </c:pt>
                <c:pt idx="1">
                  <c:v>1.2274E-3</c:v>
                </c:pt>
                <c:pt idx="2">
                  <c:v>1.2274E-3</c:v>
                </c:pt>
                <c:pt idx="3">
                  <c:v>1.2274E-3</c:v>
                </c:pt>
                <c:pt idx="4">
                  <c:v>8.6300000000000011E-5</c:v>
                </c:pt>
                <c:pt idx="5">
                  <c:v>8.6300000000000011E-5</c:v>
                </c:pt>
                <c:pt idx="6">
                  <c:v>8.6300000000000011E-5</c:v>
                </c:pt>
                <c:pt idx="7">
                  <c:v>8.6300000000000011E-5</c:v>
                </c:pt>
                <c:pt idx="8">
                  <c:v>8.6300000000000011E-5</c:v>
                </c:pt>
                <c:pt idx="9">
                  <c:v>8.6300000000000011E-5</c:v>
                </c:pt>
                <c:pt idx="10">
                  <c:v>8.6300000000000011E-5</c:v>
                </c:pt>
                <c:pt idx="11">
                  <c:v>8.6300000000000011E-5</c:v>
                </c:pt>
                <c:pt idx="12">
                  <c:v>8.6300000000000011E-5</c:v>
                </c:pt>
                <c:pt idx="13">
                  <c:v>8.6300000000000011E-5</c:v>
                </c:pt>
                <c:pt idx="14">
                  <c:v>1.1710000000000001E-4</c:v>
                </c:pt>
                <c:pt idx="15">
                  <c:v>1.1710000000000001E-4</c:v>
                </c:pt>
                <c:pt idx="16">
                  <c:v>1.1710000000000001E-4</c:v>
                </c:pt>
                <c:pt idx="17">
                  <c:v>1.1710000000000001E-4</c:v>
                </c:pt>
                <c:pt idx="18">
                  <c:v>1.1710000000000001E-4</c:v>
                </c:pt>
                <c:pt idx="19">
                  <c:v>1.1710000000000001E-4</c:v>
                </c:pt>
                <c:pt idx="20">
                  <c:v>1.1710000000000001E-4</c:v>
                </c:pt>
                <c:pt idx="21">
                  <c:v>1.1710000000000001E-4</c:v>
                </c:pt>
                <c:pt idx="22">
                  <c:v>1.1710000000000001E-4</c:v>
                </c:pt>
                <c:pt idx="23">
                  <c:v>1.1710000000000001E-4</c:v>
                </c:pt>
                <c:pt idx="24">
                  <c:v>1.1710000000000001E-4</c:v>
                </c:pt>
                <c:pt idx="25">
                  <c:v>1.1710000000000001E-4</c:v>
                </c:pt>
                <c:pt idx="26">
                  <c:v>1.1710000000000001E-4</c:v>
                </c:pt>
                <c:pt idx="27">
                  <c:v>1.1710000000000001E-4</c:v>
                </c:pt>
                <c:pt idx="28">
                  <c:v>1.1710000000000001E-4</c:v>
                </c:pt>
                <c:pt idx="29">
                  <c:v>1.1710000000000001E-4</c:v>
                </c:pt>
                <c:pt idx="30">
                  <c:v>1.1710000000000001E-4</c:v>
                </c:pt>
                <c:pt idx="31">
                  <c:v>1.1710000000000001E-4</c:v>
                </c:pt>
                <c:pt idx="32">
                  <c:v>1.1710000000000001E-4</c:v>
                </c:pt>
                <c:pt idx="33">
                  <c:v>1.1710000000000001E-4</c:v>
                </c:pt>
                <c:pt idx="34">
                  <c:v>1.1710000000000001E-4</c:v>
                </c:pt>
                <c:pt idx="35">
                  <c:v>1.1710000000000001E-4</c:v>
                </c:pt>
                <c:pt idx="36">
                  <c:v>1.1710000000000001E-4</c:v>
                </c:pt>
                <c:pt idx="37">
                  <c:v>1.1710000000000001E-4</c:v>
                </c:pt>
                <c:pt idx="38">
                  <c:v>1.1710000000000001E-4</c:v>
                </c:pt>
                <c:pt idx="39">
                  <c:v>1.1710000000000001E-4</c:v>
                </c:pt>
                <c:pt idx="40">
                  <c:v>1.1710000000000001E-4</c:v>
                </c:pt>
                <c:pt idx="41">
                  <c:v>1.1710000000000001E-4</c:v>
                </c:pt>
                <c:pt idx="42">
                  <c:v>1.1710000000000001E-4</c:v>
                </c:pt>
                <c:pt idx="43">
                  <c:v>1.1710000000000001E-4</c:v>
                </c:pt>
                <c:pt idx="44">
                  <c:v>1.1710000000000001E-4</c:v>
                </c:pt>
                <c:pt idx="45">
                  <c:v>1.1710000000000001E-4</c:v>
                </c:pt>
                <c:pt idx="46">
                  <c:v>1.1710000000000001E-4</c:v>
                </c:pt>
                <c:pt idx="47">
                  <c:v>1.1710000000000001E-4</c:v>
                </c:pt>
                <c:pt idx="48">
                  <c:v>1.1710000000000001E-4</c:v>
                </c:pt>
                <c:pt idx="49">
                  <c:v>6.7860000000000001E-4</c:v>
                </c:pt>
                <c:pt idx="50">
                  <c:v>6.7860000000000001E-4</c:v>
                </c:pt>
                <c:pt idx="51">
                  <c:v>6.7860000000000001E-4</c:v>
                </c:pt>
                <c:pt idx="52">
                  <c:v>6.7860000000000001E-4</c:v>
                </c:pt>
                <c:pt idx="53">
                  <c:v>6.7860000000000001E-4</c:v>
                </c:pt>
                <c:pt idx="54">
                  <c:v>6.7860000000000001E-4</c:v>
                </c:pt>
                <c:pt idx="55">
                  <c:v>6.7860000000000001E-4</c:v>
                </c:pt>
                <c:pt idx="56">
                  <c:v>6.7860000000000001E-4</c:v>
                </c:pt>
                <c:pt idx="57">
                  <c:v>6.7860000000000001E-4</c:v>
                </c:pt>
                <c:pt idx="58">
                  <c:v>6.7860000000000001E-4</c:v>
                </c:pt>
                <c:pt idx="59">
                  <c:v>6.7860000000000001E-4</c:v>
                </c:pt>
                <c:pt idx="60">
                  <c:v>6.7860000000000001E-4</c:v>
                </c:pt>
                <c:pt idx="61">
                  <c:v>6.7860000000000001E-4</c:v>
                </c:pt>
                <c:pt idx="62">
                  <c:v>6.7860000000000001E-4</c:v>
                </c:pt>
                <c:pt idx="63">
                  <c:v>6.7860000000000001E-4</c:v>
                </c:pt>
                <c:pt idx="64">
                  <c:v>6.7860000000000001E-4</c:v>
                </c:pt>
                <c:pt idx="65">
                  <c:v>6.7860000000000001E-4</c:v>
                </c:pt>
                <c:pt idx="66">
                  <c:v>6.7860000000000001E-4</c:v>
                </c:pt>
                <c:pt idx="67">
                  <c:v>6.7860000000000001E-4</c:v>
                </c:pt>
                <c:pt idx="68">
                  <c:v>6.7860000000000001E-4</c:v>
                </c:pt>
                <c:pt idx="69">
                  <c:v>8.4709999999999994E-4</c:v>
                </c:pt>
                <c:pt idx="70">
                  <c:v>8.4709999999999994E-4</c:v>
                </c:pt>
                <c:pt idx="71">
                  <c:v>8.4709999999999994E-4</c:v>
                </c:pt>
                <c:pt idx="72">
                  <c:v>8.4709999999999994E-4</c:v>
                </c:pt>
                <c:pt idx="73">
                  <c:v>8.4709999999999994E-4</c:v>
                </c:pt>
                <c:pt idx="74">
                  <c:v>8.4709999999999994E-4</c:v>
                </c:pt>
                <c:pt idx="75">
                  <c:v>8.4709999999999994E-4</c:v>
                </c:pt>
                <c:pt idx="76">
                  <c:v>8.4709999999999994E-4</c:v>
                </c:pt>
                <c:pt idx="77">
                  <c:v>8.4709999999999994E-4</c:v>
                </c:pt>
                <c:pt idx="78">
                  <c:v>8.4709999999999994E-4</c:v>
                </c:pt>
                <c:pt idx="79">
                  <c:v>8.4709999999999994E-4</c:v>
                </c:pt>
                <c:pt idx="80">
                  <c:v>8.4709999999999994E-4</c:v>
                </c:pt>
                <c:pt idx="81">
                  <c:v>8.4709999999999994E-4</c:v>
                </c:pt>
                <c:pt idx="82">
                  <c:v>8.4709999999999994E-4</c:v>
                </c:pt>
                <c:pt idx="83">
                  <c:v>8.4709999999999994E-4</c:v>
                </c:pt>
                <c:pt idx="84">
                  <c:v>8.4709999999999994E-4</c:v>
                </c:pt>
                <c:pt idx="85">
                  <c:v>8.4709999999999994E-4</c:v>
                </c:pt>
                <c:pt idx="86">
                  <c:v>8.4709999999999994E-4</c:v>
                </c:pt>
                <c:pt idx="87">
                  <c:v>8.4709999999999994E-4</c:v>
                </c:pt>
                <c:pt idx="88">
                  <c:v>8.4709999999999994E-4</c:v>
                </c:pt>
                <c:pt idx="89">
                  <c:v>8.4709999999999994E-4</c:v>
                </c:pt>
                <c:pt idx="90">
                  <c:v>8.4709999999999994E-4</c:v>
                </c:pt>
                <c:pt idx="91">
                  <c:v>8.4709999999999994E-4</c:v>
                </c:pt>
                <c:pt idx="92">
                  <c:v>8.4709999999999994E-4</c:v>
                </c:pt>
                <c:pt idx="93">
                  <c:v>8.4709999999999994E-4</c:v>
                </c:pt>
                <c:pt idx="94">
                  <c:v>8.4709999999999994E-4</c:v>
                </c:pt>
                <c:pt idx="95">
                  <c:v>8.4709999999999994E-4</c:v>
                </c:pt>
                <c:pt idx="96">
                  <c:v>8.4709999999999994E-4</c:v>
                </c:pt>
                <c:pt idx="97">
                  <c:v>8.4709999999999994E-4</c:v>
                </c:pt>
                <c:pt idx="98">
                  <c:v>8.4709999999999994E-4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71-4535-93A0-54E7A2F6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84960"/>
        <c:axId val="603803728"/>
      </c:lineChart>
      <c:catAx>
        <c:axId val="18769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3728"/>
        <c:crosses val="autoZero"/>
        <c:auto val="1"/>
        <c:lblAlgn val="ctr"/>
        <c:lblOffset val="100"/>
        <c:noMultiLvlLbl val="0"/>
      </c:catAx>
      <c:valAx>
        <c:axId val="603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a'!$AA$2:$AA$100</c:f>
              <c:numCache>
                <c:formatCode>General</c:formatCode>
                <c:ptCount val="99"/>
                <c:pt idx="0">
                  <c:v>1.2274E-3</c:v>
                </c:pt>
                <c:pt idx="1">
                  <c:v>1.2274E-3</c:v>
                </c:pt>
                <c:pt idx="2">
                  <c:v>1.2274E-3</c:v>
                </c:pt>
                <c:pt idx="3">
                  <c:v>1.2274E-3</c:v>
                </c:pt>
                <c:pt idx="4">
                  <c:v>8.6300000000000011E-5</c:v>
                </c:pt>
                <c:pt idx="5">
                  <c:v>8.6300000000000011E-5</c:v>
                </c:pt>
                <c:pt idx="6">
                  <c:v>8.6300000000000011E-5</c:v>
                </c:pt>
                <c:pt idx="7">
                  <c:v>8.6300000000000011E-5</c:v>
                </c:pt>
                <c:pt idx="8">
                  <c:v>8.6300000000000011E-5</c:v>
                </c:pt>
                <c:pt idx="9">
                  <c:v>8.6300000000000011E-5</c:v>
                </c:pt>
                <c:pt idx="10">
                  <c:v>8.6300000000000011E-5</c:v>
                </c:pt>
                <c:pt idx="11">
                  <c:v>8.6300000000000011E-5</c:v>
                </c:pt>
                <c:pt idx="12">
                  <c:v>8.6300000000000011E-5</c:v>
                </c:pt>
                <c:pt idx="13">
                  <c:v>8.6300000000000011E-5</c:v>
                </c:pt>
                <c:pt idx="14">
                  <c:v>1.1710000000000001E-4</c:v>
                </c:pt>
                <c:pt idx="15">
                  <c:v>1.1710000000000001E-4</c:v>
                </c:pt>
                <c:pt idx="16">
                  <c:v>1.1710000000000001E-4</c:v>
                </c:pt>
                <c:pt idx="17">
                  <c:v>1.1710000000000001E-4</c:v>
                </c:pt>
                <c:pt idx="18">
                  <c:v>1.1710000000000001E-4</c:v>
                </c:pt>
                <c:pt idx="19">
                  <c:v>1.1710000000000001E-4</c:v>
                </c:pt>
                <c:pt idx="20">
                  <c:v>1.1710000000000001E-4</c:v>
                </c:pt>
                <c:pt idx="21">
                  <c:v>1.1710000000000001E-4</c:v>
                </c:pt>
                <c:pt idx="22">
                  <c:v>1.1710000000000001E-4</c:v>
                </c:pt>
                <c:pt idx="23">
                  <c:v>1.1710000000000001E-4</c:v>
                </c:pt>
                <c:pt idx="24">
                  <c:v>1.1710000000000001E-4</c:v>
                </c:pt>
                <c:pt idx="25">
                  <c:v>1.1710000000000001E-4</c:v>
                </c:pt>
                <c:pt idx="26">
                  <c:v>1.1710000000000001E-4</c:v>
                </c:pt>
                <c:pt idx="27">
                  <c:v>1.1710000000000001E-4</c:v>
                </c:pt>
                <c:pt idx="28">
                  <c:v>1.1710000000000001E-4</c:v>
                </c:pt>
                <c:pt idx="29">
                  <c:v>1.1710000000000001E-4</c:v>
                </c:pt>
                <c:pt idx="30">
                  <c:v>1.1710000000000001E-4</c:v>
                </c:pt>
                <c:pt idx="31">
                  <c:v>1.1710000000000001E-4</c:v>
                </c:pt>
                <c:pt idx="32">
                  <c:v>1.1710000000000001E-4</c:v>
                </c:pt>
                <c:pt idx="33">
                  <c:v>1.1710000000000001E-4</c:v>
                </c:pt>
                <c:pt idx="34">
                  <c:v>1.1710000000000001E-4</c:v>
                </c:pt>
                <c:pt idx="35">
                  <c:v>1.1710000000000001E-4</c:v>
                </c:pt>
                <c:pt idx="36">
                  <c:v>1.1710000000000001E-4</c:v>
                </c:pt>
                <c:pt idx="37">
                  <c:v>1.1710000000000001E-4</c:v>
                </c:pt>
                <c:pt idx="38">
                  <c:v>1.1710000000000001E-4</c:v>
                </c:pt>
                <c:pt idx="39">
                  <c:v>1.1710000000000001E-4</c:v>
                </c:pt>
                <c:pt idx="40">
                  <c:v>1.1710000000000001E-4</c:v>
                </c:pt>
                <c:pt idx="41">
                  <c:v>1.1710000000000001E-4</c:v>
                </c:pt>
                <c:pt idx="42">
                  <c:v>1.1710000000000001E-4</c:v>
                </c:pt>
                <c:pt idx="43">
                  <c:v>1.1710000000000001E-4</c:v>
                </c:pt>
                <c:pt idx="44">
                  <c:v>1.1710000000000001E-4</c:v>
                </c:pt>
                <c:pt idx="45">
                  <c:v>1.1710000000000001E-4</c:v>
                </c:pt>
                <c:pt idx="46">
                  <c:v>1.1710000000000001E-4</c:v>
                </c:pt>
                <c:pt idx="47">
                  <c:v>1.1710000000000001E-4</c:v>
                </c:pt>
                <c:pt idx="48">
                  <c:v>1.1710000000000001E-4</c:v>
                </c:pt>
                <c:pt idx="49">
                  <c:v>6.7860000000000001E-4</c:v>
                </c:pt>
                <c:pt idx="50">
                  <c:v>6.7860000000000001E-4</c:v>
                </c:pt>
                <c:pt idx="51">
                  <c:v>6.7860000000000001E-4</c:v>
                </c:pt>
                <c:pt idx="52">
                  <c:v>6.7860000000000001E-4</c:v>
                </c:pt>
                <c:pt idx="53">
                  <c:v>6.7860000000000001E-4</c:v>
                </c:pt>
                <c:pt idx="54">
                  <c:v>6.7860000000000001E-4</c:v>
                </c:pt>
                <c:pt idx="55">
                  <c:v>6.7860000000000001E-4</c:v>
                </c:pt>
                <c:pt idx="56">
                  <c:v>6.7860000000000001E-4</c:v>
                </c:pt>
                <c:pt idx="57">
                  <c:v>6.7860000000000001E-4</c:v>
                </c:pt>
                <c:pt idx="58">
                  <c:v>6.7860000000000001E-4</c:v>
                </c:pt>
                <c:pt idx="59">
                  <c:v>6.7860000000000001E-4</c:v>
                </c:pt>
                <c:pt idx="60">
                  <c:v>6.7860000000000001E-4</c:v>
                </c:pt>
                <c:pt idx="61">
                  <c:v>6.7860000000000001E-4</c:v>
                </c:pt>
                <c:pt idx="62">
                  <c:v>6.7860000000000001E-4</c:v>
                </c:pt>
                <c:pt idx="63">
                  <c:v>6.7860000000000001E-4</c:v>
                </c:pt>
                <c:pt idx="64">
                  <c:v>6.7860000000000001E-4</c:v>
                </c:pt>
                <c:pt idx="65">
                  <c:v>6.7860000000000001E-4</c:v>
                </c:pt>
                <c:pt idx="66">
                  <c:v>6.7860000000000001E-4</c:v>
                </c:pt>
                <c:pt idx="67">
                  <c:v>6.7860000000000001E-4</c:v>
                </c:pt>
                <c:pt idx="68">
                  <c:v>6.7860000000000001E-4</c:v>
                </c:pt>
                <c:pt idx="69">
                  <c:v>8.4709999999999994E-4</c:v>
                </c:pt>
                <c:pt idx="70">
                  <c:v>8.4709999999999994E-4</c:v>
                </c:pt>
                <c:pt idx="71">
                  <c:v>8.4709999999999994E-4</c:v>
                </c:pt>
                <c:pt idx="72">
                  <c:v>8.4709999999999994E-4</c:v>
                </c:pt>
                <c:pt idx="73">
                  <c:v>8.4709999999999994E-4</c:v>
                </c:pt>
                <c:pt idx="74">
                  <c:v>8.4709999999999994E-4</c:v>
                </c:pt>
                <c:pt idx="75">
                  <c:v>8.4709999999999994E-4</c:v>
                </c:pt>
                <c:pt idx="76">
                  <c:v>8.4709999999999994E-4</c:v>
                </c:pt>
                <c:pt idx="77">
                  <c:v>8.4709999999999994E-4</c:v>
                </c:pt>
                <c:pt idx="78">
                  <c:v>8.4709999999999994E-4</c:v>
                </c:pt>
                <c:pt idx="79">
                  <c:v>8.4709999999999994E-4</c:v>
                </c:pt>
                <c:pt idx="80">
                  <c:v>8.4709999999999994E-4</c:v>
                </c:pt>
                <c:pt idx="81">
                  <c:v>8.4709999999999994E-4</c:v>
                </c:pt>
                <c:pt idx="82">
                  <c:v>8.4709999999999994E-4</c:v>
                </c:pt>
                <c:pt idx="83">
                  <c:v>8.4709999999999994E-4</c:v>
                </c:pt>
                <c:pt idx="84">
                  <c:v>8.4709999999999994E-4</c:v>
                </c:pt>
                <c:pt idx="85">
                  <c:v>8.4709999999999994E-4</c:v>
                </c:pt>
                <c:pt idx="86">
                  <c:v>8.4709999999999994E-4</c:v>
                </c:pt>
                <c:pt idx="87">
                  <c:v>8.4709999999999994E-4</c:v>
                </c:pt>
                <c:pt idx="88">
                  <c:v>8.4709999999999994E-4</c:v>
                </c:pt>
                <c:pt idx="89">
                  <c:v>8.4709999999999994E-4</c:v>
                </c:pt>
                <c:pt idx="90">
                  <c:v>8.4709999999999994E-4</c:v>
                </c:pt>
                <c:pt idx="91">
                  <c:v>8.4709999999999994E-4</c:v>
                </c:pt>
                <c:pt idx="92">
                  <c:v>8.4709999999999994E-4</c:v>
                </c:pt>
                <c:pt idx="93">
                  <c:v>8.4709999999999994E-4</c:v>
                </c:pt>
                <c:pt idx="94">
                  <c:v>8.4709999999999994E-4</c:v>
                </c:pt>
                <c:pt idx="95">
                  <c:v>8.4709999999999994E-4</c:v>
                </c:pt>
                <c:pt idx="96">
                  <c:v>8.4709999999999994E-4</c:v>
                </c:pt>
                <c:pt idx="97">
                  <c:v>8.4709999999999994E-4</c:v>
                </c:pt>
                <c:pt idx="98">
                  <c:v>8.4709999999999994E-4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F-49A7-9CBC-A688C7C9AD67}"/>
            </c:ext>
          </c:extLst>
        </c:ser>
        <c:ser>
          <c:idx val="1"/>
          <c:order val="1"/>
          <c:tx>
            <c:strRef>
              <c:f>'mu (1) 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a'!$AB$2:$AB$100</c:f>
              <c:numCache>
                <c:formatCode>General</c:formatCode>
                <c:ptCount val="99"/>
                <c:pt idx="0">
                  <c:v>1.2601999999999999E-3</c:v>
                </c:pt>
                <c:pt idx="1">
                  <c:v>1.2601999999999999E-3</c:v>
                </c:pt>
                <c:pt idx="2">
                  <c:v>1.2601999999999999E-3</c:v>
                </c:pt>
                <c:pt idx="3">
                  <c:v>1.2601999999999999E-3</c:v>
                </c:pt>
                <c:pt idx="4">
                  <c:v>8.7399999999999997E-5</c:v>
                </c:pt>
                <c:pt idx="5">
                  <c:v>8.7399999999999997E-5</c:v>
                </c:pt>
                <c:pt idx="6">
                  <c:v>8.7399999999999997E-5</c:v>
                </c:pt>
                <c:pt idx="7">
                  <c:v>8.7399999999999997E-5</c:v>
                </c:pt>
                <c:pt idx="8">
                  <c:v>8.7399999999999997E-5</c:v>
                </c:pt>
                <c:pt idx="9">
                  <c:v>8.7399999999999997E-5</c:v>
                </c:pt>
                <c:pt idx="10">
                  <c:v>8.7399999999999997E-5</c:v>
                </c:pt>
                <c:pt idx="11">
                  <c:v>8.7399999999999997E-5</c:v>
                </c:pt>
                <c:pt idx="12">
                  <c:v>8.7399999999999997E-5</c:v>
                </c:pt>
                <c:pt idx="13">
                  <c:v>8.7399999999999997E-5</c:v>
                </c:pt>
                <c:pt idx="14">
                  <c:v>1.226E-4</c:v>
                </c:pt>
                <c:pt idx="15">
                  <c:v>1.226E-4</c:v>
                </c:pt>
                <c:pt idx="16">
                  <c:v>1.226E-4</c:v>
                </c:pt>
                <c:pt idx="17">
                  <c:v>1.226E-4</c:v>
                </c:pt>
                <c:pt idx="18">
                  <c:v>1.226E-4</c:v>
                </c:pt>
                <c:pt idx="19">
                  <c:v>1.226E-4</c:v>
                </c:pt>
                <c:pt idx="20">
                  <c:v>1.226E-4</c:v>
                </c:pt>
                <c:pt idx="21">
                  <c:v>1.226E-4</c:v>
                </c:pt>
                <c:pt idx="22">
                  <c:v>1.226E-4</c:v>
                </c:pt>
                <c:pt idx="23">
                  <c:v>1.226E-4</c:v>
                </c:pt>
                <c:pt idx="24">
                  <c:v>1.226E-4</c:v>
                </c:pt>
                <c:pt idx="25">
                  <c:v>1.226E-4</c:v>
                </c:pt>
                <c:pt idx="26">
                  <c:v>1.226E-4</c:v>
                </c:pt>
                <c:pt idx="27">
                  <c:v>1.226E-4</c:v>
                </c:pt>
                <c:pt idx="28">
                  <c:v>1.226E-4</c:v>
                </c:pt>
                <c:pt idx="29">
                  <c:v>1.226E-4</c:v>
                </c:pt>
                <c:pt idx="30">
                  <c:v>1.226E-4</c:v>
                </c:pt>
                <c:pt idx="31">
                  <c:v>1.226E-4</c:v>
                </c:pt>
                <c:pt idx="32">
                  <c:v>1.226E-4</c:v>
                </c:pt>
                <c:pt idx="33">
                  <c:v>1.226E-4</c:v>
                </c:pt>
                <c:pt idx="34">
                  <c:v>1.226E-4</c:v>
                </c:pt>
                <c:pt idx="35">
                  <c:v>1.226E-4</c:v>
                </c:pt>
                <c:pt idx="36">
                  <c:v>1.226E-4</c:v>
                </c:pt>
                <c:pt idx="37">
                  <c:v>1.226E-4</c:v>
                </c:pt>
                <c:pt idx="38">
                  <c:v>1.226E-4</c:v>
                </c:pt>
                <c:pt idx="39">
                  <c:v>1.226E-4</c:v>
                </c:pt>
                <c:pt idx="40">
                  <c:v>1.226E-4</c:v>
                </c:pt>
                <c:pt idx="41">
                  <c:v>1.226E-4</c:v>
                </c:pt>
                <c:pt idx="42">
                  <c:v>1.226E-4</c:v>
                </c:pt>
                <c:pt idx="43">
                  <c:v>1.226E-4</c:v>
                </c:pt>
                <c:pt idx="44">
                  <c:v>1.226E-4</c:v>
                </c:pt>
                <c:pt idx="45">
                  <c:v>1.226E-4</c:v>
                </c:pt>
                <c:pt idx="46">
                  <c:v>1.226E-4</c:v>
                </c:pt>
                <c:pt idx="47">
                  <c:v>1.226E-4</c:v>
                </c:pt>
                <c:pt idx="48">
                  <c:v>1.226E-4</c:v>
                </c:pt>
                <c:pt idx="49">
                  <c:v>7.203E-4</c:v>
                </c:pt>
                <c:pt idx="50">
                  <c:v>7.203E-4</c:v>
                </c:pt>
                <c:pt idx="51">
                  <c:v>7.203E-4</c:v>
                </c:pt>
                <c:pt idx="52">
                  <c:v>7.203E-4</c:v>
                </c:pt>
                <c:pt idx="53">
                  <c:v>7.203E-4</c:v>
                </c:pt>
                <c:pt idx="54">
                  <c:v>7.203E-4</c:v>
                </c:pt>
                <c:pt idx="55">
                  <c:v>7.203E-4</c:v>
                </c:pt>
                <c:pt idx="56">
                  <c:v>7.203E-4</c:v>
                </c:pt>
                <c:pt idx="57">
                  <c:v>7.203E-4</c:v>
                </c:pt>
                <c:pt idx="58">
                  <c:v>7.203E-4</c:v>
                </c:pt>
                <c:pt idx="59">
                  <c:v>7.203E-4</c:v>
                </c:pt>
                <c:pt idx="60">
                  <c:v>7.203E-4</c:v>
                </c:pt>
                <c:pt idx="61">
                  <c:v>7.203E-4</c:v>
                </c:pt>
                <c:pt idx="62">
                  <c:v>7.203E-4</c:v>
                </c:pt>
                <c:pt idx="63">
                  <c:v>7.203E-4</c:v>
                </c:pt>
                <c:pt idx="64">
                  <c:v>7.203E-4</c:v>
                </c:pt>
                <c:pt idx="65">
                  <c:v>7.203E-4</c:v>
                </c:pt>
                <c:pt idx="66">
                  <c:v>7.203E-4</c:v>
                </c:pt>
                <c:pt idx="67">
                  <c:v>7.203E-4</c:v>
                </c:pt>
                <c:pt idx="68">
                  <c:v>7.203E-4</c:v>
                </c:pt>
                <c:pt idx="69">
                  <c:v>1.0705000000000001E-3</c:v>
                </c:pt>
                <c:pt idx="70">
                  <c:v>1.0705000000000001E-3</c:v>
                </c:pt>
                <c:pt idx="71">
                  <c:v>1.0705000000000001E-3</c:v>
                </c:pt>
                <c:pt idx="72">
                  <c:v>1.0705000000000001E-3</c:v>
                </c:pt>
                <c:pt idx="73">
                  <c:v>1.0705000000000001E-3</c:v>
                </c:pt>
                <c:pt idx="74">
                  <c:v>1.0705000000000001E-3</c:v>
                </c:pt>
                <c:pt idx="75">
                  <c:v>1.0705000000000001E-3</c:v>
                </c:pt>
                <c:pt idx="76">
                  <c:v>1.0705000000000001E-3</c:v>
                </c:pt>
                <c:pt idx="77">
                  <c:v>1.0705000000000001E-3</c:v>
                </c:pt>
                <c:pt idx="78">
                  <c:v>1.0705000000000001E-3</c:v>
                </c:pt>
                <c:pt idx="79">
                  <c:v>1.0705000000000001E-3</c:v>
                </c:pt>
                <c:pt idx="80">
                  <c:v>1.0705000000000001E-3</c:v>
                </c:pt>
                <c:pt idx="81">
                  <c:v>1.0705000000000001E-3</c:v>
                </c:pt>
                <c:pt idx="82">
                  <c:v>1.0705000000000001E-3</c:v>
                </c:pt>
                <c:pt idx="83">
                  <c:v>1.0705000000000001E-3</c:v>
                </c:pt>
                <c:pt idx="84">
                  <c:v>1.0705000000000001E-3</c:v>
                </c:pt>
                <c:pt idx="85">
                  <c:v>1.0705000000000001E-3</c:v>
                </c:pt>
                <c:pt idx="86">
                  <c:v>1.0705000000000001E-3</c:v>
                </c:pt>
                <c:pt idx="87">
                  <c:v>1.0705000000000001E-3</c:v>
                </c:pt>
                <c:pt idx="88">
                  <c:v>1.0705000000000001E-3</c:v>
                </c:pt>
                <c:pt idx="89">
                  <c:v>1.0705000000000001E-3</c:v>
                </c:pt>
                <c:pt idx="90">
                  <c:v>1.0705000000000001E-3</c:v>
                </c:pt>
                <c:pt idx="91">
                  <c:v>1.0705000000000001E-3</c:v>
                </c:pt>
                <c:pt idx="92">
                  <c:v>1.0705000000000001E-3</c:v>
                </c:pt>
                <c:pt idx="93">
                  <c:v>1.0705000000000001E-3</c:v>
                </c:pt>
                <c:pt idx="94">
                  <c:v>1.0705000000000001E-3</c:v>
                </c:pt>
                <c:pt idx="95">
                  <c:v>1.0705000000000001E-3</c:v>
                </c:pt>
                <c:pt idx="96">
                  <c:v>1.0705000000000001E-3</c:v>
                </c:pt>
                <c:pt idx="97">
                  <c:v>1.0705000000000001E-3</c:v>
                </c:pt>
                <c:pt idx="98">
                  <c:v>1.0705000000000001E-3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F-49A7-9CBC-A688C7C9AD67}"/>
            </c:ext>
          </c:extLst>
        </c:ser>
        <c:ser>
          <c:idx val="2"/>
          <c:order val="2"/>
          <c:tx>
            <c:strRef>
              <c:f>'mu (1) 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a'!$AC$2:$AC$100</c:f>
              <c:numCache>
                <c:formatCode>General</c:formatCode>
                <c:ptCount val="99"/>
                <c:pt idx="0">
                  <c:v>1.237E-3</c:v>
                </c:pt>
                <c:pt idx="1">
                  <c:v>1.237E-3</c:v>
                </c:pt>
                <c:pt idx="2">
                  <c:v>1.237E-3</c:v>
                </c:pt>
                <c:pt idx="3">
                  <c:v>1.237E-3</c:v>
                </c:pt>
                <c:pt idx="4">
                  <c:v>9.4700000000000011E-5</c:v>
                </c:pt>
                <c:pt idx="5">
                  <c:v>9.4700000000000011E-5</c:v>
                </c:pt>
                <c:pt idx="6">
                  <c:v>9.4700000000000011E-5</c:v>
                </c:pt>
                <c:pt idx="7">
                  <c:v>9.4700000000000011E-5</c:v>
                </c:pt>
                <c:pt idx="8">
                  <c:v>9.4700000000000011E-5</c:v>
                </c:pt>
                <c:pt idx="9">
                  <c:v>9.4700000000000011E-5</c:v>
                </c:pt>
                <c:pt idx="10">
                  <c:v>9.4700000000000011E-5</c:v>
                </c:pt>
                <c:pt idx="11">
                  <c:v>9.4700000000000011E-5</c:v>
                </c:pt>
                <c:pt idx="12">
                  <c:v>9.4700000000000011E-5</c:v>
                </c:pt>
                <c:pt idx="13">
                  <c:v>9.4700000000000011E-5</c:v>
                </c:pt>
                <c:pt idx="14">
                  <c:v>1.316E-4</c:v>
                </c:pt>
                <c:pt idx="15">
                  <c:v>1.316E-4</c:v>
                </c:pt>
                <c:pt idx="16">
                  <c:v>1.316E-4</c:v>
                </c:pt>
                <c:pt idx="17">
                  <c:v>1.316E-4</c:v>
                </c:pt>
                <c:pt idx="18">
                  <c:v>1.316E-4</c:v>
                </c:pt>
                <c:pt idx="19">
                  <c:v>1.316E-4</c:v>
                </c:pt>
                <c:pt idx="20">
                  <c:v>1.316E-4</c:v>
                </c:pt>
                <c:pt idx="21">
                  <c:v>1.316E-4</c:v>
                </c:pt>
                <c:pt idx="22">
                  <c:v>1.316E-4</c:v>
                </c:pt>
                <c:pt idx="23">
                  <c:v>1.316E-4</c:v>
                </c:pt>
                <c:pt idx="24">
                  <c:v>1.316E-4</c:v>
                </c:pt>
                <c:pt idx="25">
                  <c:v>1.316E-4</c:v>
                </c:pt>
                <c:pt idx="26">
                  <c:v>1.316E-4</c:v>
                </c:pt>
                <c:pt idx="27">
                  <c:v>1.316E-4</c:v>
                </c:pt>
                <c:pt idx="28">
                  <c:v>1.316E-4</c:v>
                </c:pt>
                <c:pt idx="29">
                  <c:v>1.316E-4</c:v>
                </c:pt>
                <c:pt idx="30">
                  <c:v>1.316E-4</c:v>
                </c:pt>
                <c:pt idx="31">
                  <c:v>1.316E-4</c:v>
                </c:pt>
                <c:pt idx="32">
                  <c:v>1.316E-4</c:v>
                </c:pt>
                <c:pt idx="33">
                  <c:v>1.316E-4</c:v>
                </c:pt>
                <c:pt idx="34">
                  <c:v>1.316E-4</c:v>
                </c:pt>
                <c:pt idx="35">
                  <c:v>1.316E-4</c:v>
                </c:pt>
                <c:pt idx="36">
                  <c:v>1.316E-4</c:v>
                </c:pt>
                <c:pt idx="37">
                  <c:v>1.316E-4</c:v>
                </c:pt>
                <c:pt idx="38">
                  <c:v>1.316E-4</c:v>
                </c:pt>
                <c:pt idx="39">
                  <c:v>1.316E-4</c:v>
                </c:pt>
                <c:pt idx="40">
                  <c:v>1.316E-4</c:v>
                </c:pt>
                <c:pt idx="41">
                  <c:v>1.316E-4</c:v>
                </c:pt>
                <c:pt idx="42">
                  <c:v>1.316E-4</c:v>
                </c:pt>
                <c:pt idx="43">
                  <c:v>1.316E-4</c:v>
                </c:pt>
                <c:pt idx="44">
                  <c:v>1.316E-4</c:v>
                </c:pt>
                <c:pt idx="45">
                  <c:v>1.316E-4</c:v>
                </c:pt>
                <c:pt idx="46">
                  <c:v>1.316E-4</c:v>
                </c:pt>
                <c:pt idx="47">
                  <c:v>1.316E-4</c:v>
                </c:pt>
                <c:pt idx="48">
                  <c:v>1.316E-4</c:v>
                </c:pt>
                <c:pt idx="49">
                  <c:v>7.6090000000000001E-4</c:v>
                </c:pt>
                <c:pt idx="50">
                  <c:v>7.6090000000000001E-4</c:v>
                </c:pt>
                <c:pt idx="51">
                  <c:v>7.6090000000000001E-4</c:v>
                </c:pt>
                <c:pt idx="52">
                  <c:v>7.6090000000000001E-4</c:v>
                </c:pt>
                <c:pt idx="53">
                  <c:v>7.6090000000000001E-4</c:v>
                </c:pt>
                <c:pt idx="54">
                  <c:v>7.6090000000000001E-4</c:v>
                </c:pt>
                <c:pt idx="55">
                  <c:v>7.6090000000000001E-4</c:v>
                </c:pt>
                <c:pt idx="56">
                  <c:v>7.6090000000000001E-4</c:v>
                </c:pt>
                <c:pt idx="57">
                  <c:v>7.6090000000000001E-4</c:v>
                </c:pt>
                <c:pt idx="58">
                  <c:v>7.6090000000000001E-4</c:v>
                </c:pt>
                <c:pt idx="59">
                  <c:v>7.6090000000000001E-4</c:v>
                </c:pt>
                <c:pt idx="60">
                  <c:v>7.6090000000000001E-4</c:v>
                </c:pt>
                <c:pt idx="61">
                  <c:v>7.6090000000000001E-4</c:v>
                </c:pt>
                <c:pt idx="62">
                  <c:v>7.6090000000000001E-4</c:v>
                </c:pt>
                <c:pt idx="63">
                  <c:v>7.6090000000000001E-4</c:v>
                </c:pt>
                <c:pt idx="64">
                  <c:v>7.6090000000000001E-4</c:v>
                </c:pt>
                <c:pt idx="65">
                  <c:v>7.6090000000000001E-4</c:v>
                </c:pt>
                <c:pt idx="66">
                  <c:v>7.6090000000000001E-4</c:v>
                </c:pt>
                <c:pt idx="67">
                  <c:v>7.6090000000000001E-4</c:v>
                </c:pt>
                <c:pt idx="68">
                  <c:v>7.6090000000000001E-4</c:v>
                </c:pt>
                <c:pt idx="69">
                  <c:v>1.1134000000000001E-3</c:v>
                </c:pt>
                <c:pt idx="70">
                  <c:v>1.1134000000000001E-3</c:v>
                </c:pt>
                <c:pt idx="71">
                  <c:v>1.1134000000000001E-3</c:v>
                </c:pt>
                <c:pt idx="72">
                  <c:v>1.1134000000000001E-3</c:v>
                </c:pt>
                <c:pt idx="73">
                  <c:v>1.1134000000000001E-3</c:v>
                </c:pt>
                <c:pt idx="74">
                  <c:v>1.1134000000000001E-3</c:v>
                </c:pt>
                <c:pt idx="75">
                  <c:v>1.1134000000000001E-3</c:v>
                </c:pt>
                <c:pt idx="76">
                  <c:v>1.1134000000000001E-3</c:v>
                </c:pt>
                <c:pt idx="77">
                  <c:v>1.1134000000000001E-3</c:v>
                </c:pt>
                <c:pt idx="78">
                  <c:v>1.1134000000000001E-3</c:v>
                </c:pt>
                <c:pt idx="79">
                  <c:v>1.1134000000000001E-3</c:v>
                </c:pt>
                <c:pt idx="80">
                  <c:v>1.1134000000000001E-3</c:v>
                </c:pt>
                <c:pt idx="81">
                  <c:v>1.1134000000000001E-3</c:v>
                </c:pt>
                <c:pt idx="82">
                  <c:v>1.1134000000000001E-3</c:v>
                </c:pt>
                <c:pt idx="83">
                  <c:v>1.1134000000000001E-3</c:v>
                </c:pt>
                <c:pt idx="84">
                  <c:v>1.1134000000000001E-3</c:v>
                </c:pt>
                <c:pt idx="85">
                  <c:v>1.1134000000000001E-3</c:v>
                </c:pt>
                <c:pt idx="86">
                  <c:v>1.1134000000000001E-3</c:v>
                </c:pt>
                <c:pt idx="87">
                  <c:v>1.1134000000000001E-3</c:v>
                </c:pt>
                <c:pt idx="88">
                  <c:v>1.1134000000000001E-3</c:v>
                </c:pt>
                <c:pt idx="89">
                  <c:v>1.1134000000000001E-3</c:v>
                </c:pt>
                <c:pt idx="90">
                  <c:v>1.1134000000000001E-3</c:v>
                </c:pt>
                <c:pt idx="91">
                  <c:v>1.1134000000000001E-3</c:v>
                </c:pt>
                <c:pt idx="92">
                  <c:v>1.1134000000000001E-3</c:v>
                </c:pt>
                <c:pt idx="93">
                  <c:v>1.1134000000000001E-3</c:v>
                </c:pt>
                <c:pt idx="94">
                  <c:v>1.1134000000000001E-3</c:v>
                </c:pt>
                <c:pt idx="95">
                  <c:v>1.1134000000000001E-3</c:v>
                </c:pt>
                <c:pt idx="96">
                  <c:v>1.1134000000000001E-3</c:v>
                </c:pt>
                <c:pt idx="97">
                  <c:v>1.1134000000000001E-3</c:v>
                </c:pt>
                <c:pt idx="98">
                  <c:v>1.1134000000000001E-3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F-49A7-9CBC-A688C7C9AD67}"/>
            </c:ext>
          </c:extLst>
        </c:ser>
        <c:ser>
          <c:idx val="3"/>
          <c:order val="3"/>
          <c:tx>
            <c:strRef>
              <c:f>'mu (1) 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a'!$AD$2:$AD$100</c:f>
              <c:numCache>
                <c:formatCode>General</c:formatCode>
                <c:ptCount val="99"/>
                <c:pt idx="0">
                  <c:v>1.2102E-3</c:v>
                </c:pt>
                <c:pt idx="1">
                  <c:v>1.2102E-3</c:v>
                </c:pt>
                <c:pt idx="2">
                  <c:v>1.2102E-3</c:v>
                </c:pt>
                <c:pt idx="3">
                  <c:v>1.2102E-3</c:v>
                </c:pt>
                <c:pt idx="4">
                  <c:v>9.7600000000000001E-5</c:v>
                </c:pt>
                <c:pt idx="5">
                  <c:v>9.7600000000000001E-5</c:v>
                </c:pt>
                <c:pt idx="6">
                  <c:v>9.7600000000000001E-5</c:v>
                </c:pt>
                <c:pt idx="7">
                  <c:v>9.7600000000000001E-5</c:v>
                </c:pt>
                <c:pt idx="8">
                  <c:v>9.7600000000000001E-5</c:v>
                </c:pt>
                <c:pt idx="9">
                  <c:v>9.7600000000000001E-5</c:v>
                </c:pt>
                <c:pt idx="10">
                  <c:v>9.7600000000000001E-5</c:v>
                </c:pt>
                <c:pt idx="11">
                  <c:v>9.7600000000000001E-5</c:v>
                </c:pt>
                <c:pt idx="12">
                  <c:v>9.7600000000000001E-5</c:v>
                </c:pt>
                <c:pt idx="13">
                  <c:v>9.7600000000000001E-5</c:v>
                </c:pt>
                <c:pt idx="14">
                  <c:v>1.3329999999999999E-4</c:v>
                </c:pt>
                <c:pt idx="15">
                  <c:v>1.3329999999999999E-4</c:v>
                </c:pt>
                <c:pt idx="16">
                  <c:v>1.3329999999999999E-4</c:v>
                </c:pt>
                <c:pt idx="17">
                  <c:v>1.3329999999999999E-4</c:v>
                </c:pt>
                <c:pt idx="18">
                  <c:v>1.3329999999999999E-4</c:v>
                </c:pt>
                <c:pt idx="19">
                  <c:v>1.3329999999999999E-4</c:v>
                </c:pt>
                <c:pt idx="20">
                  <c:v>1.3329999999999999E-4</c:v>
                </c:pt>
                <c:pt idx="21">
                  <c:v>1.3329999999999999E-4</c:v>
                </c:pt>
                <c:pt idx="22">
                  <c:v>1.3329999999999999E-4</c:v>
                </c:pt>
                <c:pt idx="23">
                  <c:v>1.3329999999999999E-4</c:v>
                </c:pt>
                <c:pt idx="24">
                  <c:v>1.3329999999999999E-4</c:v>
                </c:pt>
                <c:pt idx="25">
                  <c:v>1.3329999999999999E-4</c:v>
                </c:pt>
                <c:pt idx="26">
                  <c:v>1.3329999999999999E-4</c:v>
                </c:pt>
                <c:pt idx="27">
                  <c:v>1.3329999999999999E-4</c:v>
                </c:pt>
                <c:pt idx="28">
                  <c:v>1.3329999999999999E-4</c:v>
                </c:pt>
                <c:pt idx="29">
                  <c:v>1.3329999999999999E-4</c:v>
                </c:pt>
                <c:pt idx="30">
                  <c:v>1.3329999999999999E-4</c:v>
                </c:pt>
                <c:pt idx="31">
                  <c:v>1.3329999999999999E-4</c:v>
                </c:pt>
                <c:pt idx="32">
                  <c:v>1.3329999999999999E-4</c:v>
                </c:pt>
                <c:pt idx="33">
                  <c:v>1.3329999999999999E-4</c:v>
                </c:pt>
                <c:pt idx="34">
                  <c:v>1.3329999999999999E-4</c:v>
                </c:pt>
                <c:pt idx="35">
                  <c:v>1.3329999999999999E-4</c:v>
                </c:pt>
                <c:pt idx="36">
                  <c:v>1.3329999999999999E-4</c:v>
                </c:pt>
                <c:pt idx="37">
                  <c:v>1.3329999999999999E-4</c:v>
                </c:pt>
                <c:pt idx="38">
                  <c:v>1.3329999999999999E-4</c:v>
                </c:pt>
                <c:pt idx="39">
                  <c:v>1.3329999999999999E-4</c:v>
                </c:pt>
                <c:pt idx="40">
                  <c:v>1.3329999999999999E-4</c:v>
                </c:pt>
                <c:pt idx="41">
                  <c:v>1.3329999999999999E-4</c:v>
                </c:pt>
                <c:pt idx="42">
                  <c:v>1.3329999999999999E-4</c:v>
                </c:pt>
                <c:pt idx="43">
                  <c:v>1.3329999999999999E-4</c:v>
                </c:pt>
                <c:pt idx="44">
                  <c:v>1.3329999999999999E-4</c:v>
                </c:pt>
                <c:pt idx="45">
                  <c:v>1.3329999999999999E-4</c:v>
                </c:pt>
                <c:pt idx="46">
                  <c:v>1.3329999999999999E-4</c:v>
                </c:pt>
                <c:pt idx="47">
                  <c:v>1.3329999999999999E-4</c:v>
                </c:pt>
                <c:pt idx="48">
                  <c:v>1.3329999999999999E-4</c:v>
                </c:pt>
                <c:pt idx="49">
                  <c:v>7.7189999999999995E-4</c:v>
                </c:pt>
                <c:pt idx="50">
                  <c:v>7.7189999999999995E-4</c:v>
                </c:pt>
                <c:pt idx="51">
                  <c:v>7.7189999999999995E-4</c:v>
                </c:pt>
                <c:pt idx="52">
                  <c:v>7.7189999999999995E-4</c:v>
                </c:pt>
                <c:pt idx="53">
                  <c:v>7.7189999999999995E-4</c:v>
                </c:pt>
                <c:pt idx="54">
                  <c:v>7.7189999999999995E-4</c:v>
                </c:pt>
                <c:pt idx="55">
                  <c:v>7.7189999999999995E-4</c:v>
                </c:pt>
                <c:pt idx="56">
                  <c:v>7.7189999999999995E-4</c:v>
                </c:pt>
                <c:pt idx="57">
                  <c:v>7.7189999999999995E-4</c:v>
                </c:pt>
                <c:pt idx="58">
                  <c:v>7.7189999999999995E-4</c:v>
                </c:pt>
                <c:pt idx="59">
                  <c:v>7.7189999999999995E-4</c:v>
                </c:pt>
                <c:pt idx="60">
                  <c:v>7.7189999999999995E-4</c:v>
                </c:pt>
                <c:pt idx="61">
                  <c:v>7.7189999999999995E-4</c:v>
                </c:pt>
                <c:pt idx="62">
                  <c:v>7.7189999999999995E-4</c:v>
                </c:pt>
                <c:pt idx="63">
                  <c:v>7.7189999999999995E-4</c:v>
                </c:pt>
                <c:pt idx="64">
                  <c:v>7.7189999999999995E-4</c:v>
                </c:pt>
                <c:pt idx="65">
                  <c:v>7.7189999999999995E-4</c:v>
                </c:pt>
                <c:pt idx="66">
                  <c:v>7.7189999999999995E-4</c:v>
                </c:pt>
                <c:pt idx="67">
                  <c:v>7.7189999999999995E-4</c:v>
                </c:pt>
                <c:pt idx="68">
                  <c:v>7.7189999999999995E-4</c:v>
                </c:pt>
                <c:pt idx="69">
                  <c:v>1.1427E-3</c:v>
                </c:pt>
                <c:pt idx="70">
                  <c:v>1.1427E-3</c:v>
                </c:pt>
                <c:pt idx="71">
                  <c:v>1.1427E-3</c:v>
                </c:pt>
                <c:pt idx="72">
                  <c:v>1.1427E-3</c:v>
                </c:pt>
                <c:pt idx="73">
                  <c:v>1.1427E-3</c:v>
                </c:pt>
                <c:pt idx="74">
                  <c:v>1.1427E-3</c:v>
                </c:pt>
                <c:pt idx="75">
                  <c:v>1.1427E-3</c:v>
                </c:pt>
                <c:pt idx="76">
                  <c:v>1.1427E-3</c:v>
                </c:pt>
                <c:pt idx="77">
                  <c:v>1.1427E-3</c:v>
                </c:pt>
                <c:pt idx="78">
                  <c:v>1.1427E-3</c:v>
                </c:pt>
                <c:pt idx="79">
                  <c:v>1.1427E-3</c:v>
                </c:pt>
                <c:pt idx="80">
                  <c:v>1.1427E-3</c:v>
                </c:pt>
                <c:pt idx="81">
                  <c:v>1.1427E-3</c:v>
                </c:pt>
                <c:pt idx="82">
                  <c:v>1.1427E-3</c:v>
                </c:pt>
                <c:pt idx="83">
                  <c:v>1.1427E-3</c:v>
                </c:pt>
                <c:pt idx="84">
                  <c:v>1.1427E-3</c:v>
                </c:pt>
                <c:pt idx="85">
                  <c:v>1.1427E-3</c:v>
                </c:pt>
                <c:pt idx="86">
                  <c:v>1.1427E-3</c:v>
                </c:pt>
                <c:pt idx="87">
                  <c:v>1.1427E-3</c:v>
                </c:pt>
                <c:pt idx="88">
                  <c:v>1.1427E-3</c:v>
                </c:pt>
                <c:pt idx="89">
                  <c:v>1.1427E-3</c:v>
                </c:pt>
                <c:pt idx="90">
                  <c:v>1.1427E-3</c:v>
                </c:pt>
                <c:pt idx="91">
                  <c:v>1.1427E-3</c:v>
                </c:pt>
                <c:pt idx="92">
                  <c:v>1.1427E-3</c:v>
                </c:pt>
                <c:pt idx="93">
                  <c:v>1.1427E-3</c:v>
                </c:pt>
                <c:pt idx="94">
                  <c:v>1.1427E-3</c:v>
                </c:pt>
                <c:pt idx="95">
                  <c:v>1.1427E-3</c:v>
                </c:pt>
                <c:pt idx="96">
                  <c:v>1.1427E-3</c:v>
                </c:pt>
                <c:pt idx="97">
                  <c:v>1.1427E-3</c:v>
                </c:pt>
                <c:pt idx="98">
                  <c:v>1.1427E-3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8F-49A7-9CBC-A688C7C9AD67}"/>
            </c:ext>
          </c:extLst>
        </c:ser>
        <c:ser>
          <c:idx val="4"/>
          <c:order val="4"/>
          <c:tx>
            <c:strRef>
              <c:f>'mu (1) 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a'!$AE$2:$AE$100</c:f>
              <c:numCache>
                <c:formatCode>General</c:formatCode>
                <c:ptCount val="99"/>
                <c:pt idx="0">
                  <c:v>1.1745E-3</c:v>
                </c:pt>
                <c:pt idx="1">
                  <c:v>1.1745E-3</c:v>
                </c:pt>
                <c:pt idx="2">
                  <c:v>1.1745E-3</c:v>
                </c:pt>
                <c:pt idx="3">
                  <c:v>1.1745E-3</c:v>
                </c:pt>
                <c:pt idx="4">
                  <c:v>9.4199999999999999E-5</c:v>
                </c:pt>
                <c:pt idx="5">
                  <c:v>9.4199999999999999E-5</c:v>
                </c:pt>
                <c:pt idx="6">
                  <c:v>9.4199999999999999E-5</c:v>
                </c:pt>
                <c:pt idx="7">
                  <c:v>9.4199999999999999E-5</c:v>
                </c:pt>
                <c:pt idx="8">
                  <c:v>9.4199999999999999E-5</c:v>
                </c:pt>
                <c:pt idx="9">
                  <c:v>9.4199999999999999E-5</c:v>
                </c:pt>
                <c:pt idx="10">
                  <c:v>9.4199999999999999E-5</c:v>
                </c:pt>
                <c:pt idx="11">
                  <c:v>9.4199999999999999E-5</c:v>
                </c:pt>
                <c:pt idx="12">
                  <c:v>9.4199999999999999E-5</c:v>
                </c:pt>
                <c:pt idx="13">
                  <c:v>9.4199999999999999E-5</c:v>
                </c:pt>
                <c:pt idx="14">
                  <c:v>1.3109999999999999E-4</c:v>
                </c:pt>
                <c:pt idx="15">
                  <c:v>1.3109999999999999E-4</c:v>
                </c:pt>
                <c:pt idx="16">
                  <c:v>1.3109999999999999E-4</c:v>
                </c:pt>
                <c:pt idx="17">
                  <c:v>1.3109999999999999E-4</c:v>
                </c:pt>
                <c:pt idx="18">
                  <c:v>1.3109999999999999E-4</c:v>
                </c:pt>
                <c:pt idx="19">
                  <c:v>1.3109999999999999E-4</c:v>
                </c:pt>
                <c:pt idx="20">
                  <c:v>1.3109999999999999E-4</c:v>
                </c:pt>
                <c:pt idx="21">
                  <c:v>1.3109999999999999E-4</c:v>
                </c:pt>
                <c:pt idx="22">
                  <c:v>1.3109999999999999E-4</c:v>
                </c:pt>
                <c:pt idx="23">
                  <c:v>1.3109999999999999E-4</c:v>
                </c:pt>
                <c:pt idx="24">
                  <c:v>1.3109999999999999E-4</c:v>
                </c:pt>
                <c:pt idx="25">
                  <c:v>1.3109999999999999E-4</c:v>
                </c:pt>
                <c:pt idx="26">
                  <c:v>1.3109999999999999E-4</c:v>
                </c:pt>
                <c:pt idx="27">
                  <c:v>1.3109999999999999E-4</c:v>
                </c:pt>
                <c:pt idx="28">
                  <c:v>1.3109999999999999E-4</c:v>
                </c:pt>
                <c:pt idx="29">
                  <c:v>1.3109999999999999E-4</c:v>
                </c:pt>
                <c:pt idx="30">
                  <c:v>1.3109999999999999E-4</c:v>
                </c:pt>
                <c:pt idx="31">
                  <c:v>1.3109999999999999E-4</c:v>
                </c:pt>
                <c:pt idx="32">
                  <c:v>1.3109999999999999E-4</c:v>
                </c:pt>
                <c:pt idx="33">
                  <c:v>1.3109999999999999E-4</c:v>
                </c:pt>
                <c:pt idx="34">
                  <c:v>1.3109999999999999E-4</c:v>
                </c:pt>
                <c:pt idx="35">
                  <c:v>1.3109999999999999E-4</c:v>
                </c:pt>
                <c:pt idx="36">
                  <c:v>1.3109999999999999E-4</c:v>
                </c:pt>
                <c:pt idx="37">
                  <c:v>1.3109999999999999E-4</c:v>
                </c:pt>
                <c:pt idx="38">
                  <c:v>1.3109999999999999E-4</c:v>
                </c:pt>
                <c:pt idx="39">
                  <c:v>1.3109999999999999E-4</c:v>
                </c:pt>
                <c:pt idx="40">
                  <c:v>1.3109999999999999E-4</c:v>
                </c:pt>
                <c:pt idx="41">
                  <c:v>1.3109999999999999E-4</c:v>
                </c:pt>
                <c:pt idx="42">
                  <c:v>1.3109999999999999E-4</c:v>
                </c:pt>
                <c:pt idx="43">
                  <c:v>1.3109999999999999E-4</c:v>
                </c:pt>
                <c:pt idx="44">
                  <c:v>1.3109999999999999E-4</c:v>
                </c:pt>
                <c:pt idx="45">
                  <c:v>1.3109999999999999E-4</c:v>
                </c:pt>
                <c:pt idx="46">
                  <c:v>1.3109999999999999E-4</c:v>
                </c:pt>
                <c:pt idx="47">
                  <c:v>1.3109999999999999E-4</c:v>
                </c:pt>
                <c:pt idx="48">
                  <c:v>1.3109999999999999E-4</c:v>
                </c:pt>
                <c:pt idx="49">
                  <c:v>7.5889999999999996E-4</c:v>
                </c:pt>
                <c:pt idx="50">
                  <c:v>7.5889999999999996E-4</c:v>
                </c:pt>
                <c:pt idx="51">
                  <c:v>7.5889999999999996E-4</c:v>
                </c:pt>
                <c:pt idx="52">
                  <c:v>7.5889999999999996E-4</c:v>
                </c:pt>
                <c:pt idx="53">
                  <c:v>7.5889999999999996E-4</c:v>
                </c:pt>
                <c:pt idx="54">
                  <c:v>7.5889999999999996E-4</c:v>
                </c:pt>
                <c:pt idx="55">
                  <c:v>7.5889999999999996E-4</c:v>
                </c:pt>
                <c:pt idx="56">
                  <c:v>7.5889999999999996E-4</c:v>
                </c:pt>
                <c:pt idx="57">
                  <c:v>7.5889999999999996E-4</c:v>
                </c:pt>
                <c:pt idx="58">
                  <c:v>7.5889999999999996E-4</c:v>
                </c:pt>
                <c:pt idx="59">
                  <c:v>7.5889999999999996E-4</c:v>
                </c:pt>
                <c:pt idx="60">
                  <c:v>7.5889999999999996E-4</c:v>
                </c:pt>
                <c:pt idx="61">
                  <c:v>7.5889999999999996E-4</c:v>
                </c:pt>
                <c:pt idx="62">
                  <c:v>7.5889999999999996E-4</c:v>
                </c:pt>
                <c:pt idx="63">
                  <c:v>7.5889999999999996E-4</c:v>
                </c:pt>
                <c:pt idx="64">
                  <c:v>7.5889999999999996E-4</c:v>
                </c:pt>
                <c:pt idx="65">
                  <c:v>7.5889999999999996E-4</c:v>
                </c:pt>
                <c:pt idx="66">
                  <c:v>7.5889999999999996E-4</c:v>
                </c:pt>
                <c:pt idx="67">
                  <c:v>7.5889999999999996E-4</c:v>
                </c:pt>
                <c:pt idx="68">
                  <c:v>7.5889999999999996E-4</c:v>
                </c:pt>
                <c:pt idx="69">
                  <c:v>1.1375000000000001E-3</c:v>
                </c:pt>
                <c:pt idx="70">
                  <c:v>1.1375000000000001E-3</c:v>
                </c:pt>
                <c:pt idx="71">
                  <c:v>1.1375000000000001E-3</c:v>
                </c:pt>
                <c:pt idx="72">
                  <c:v>1.1375000000000001E-3</c:v>
                </c:pt>
                <c:pt idx="73">
                  <c:v>1.1375000000000001E-3</c:v>
                </c:pt>
                <c:pt idx="74">
                  <c:v>1.1375000000000001E-3</c:v>
                </c:pt>
                <c:pt idx="75">
                  <c:v>1.1375000000000001E-3</c:v>
                </c:pt>
                <c:pt idx="76">
                  <c:v>1.1375000000000001E-3</c:v>
                </c:pt>
                <c:pt idx="77">
                  <c:v>1.1375000000000001E-3</c:v>
                </c:pt>
                <c:pt idx="78">
                  <c:v>1.1375000000000001E-3</c:v>
                </c:pt>
                <c:pt idx="79">
                  <c:v>1.1375000000000001E-3</c:v>
                </c:pt>
                <c:pt idx="80">
                  <c:v>1.1375000000000001E-3</c:v>
                </c:pt>
                <c:pt idx="81">
                  <c:v>1.1375000000000001E-3</c:v>
                </c:pt>
                <c:pt idx="82">
                  <c:v>1.1375000000000001E-3</c:v>
                </c:pt>
                <c:pt idx="83">
                  <c:v>1.1375000000000001E-3</c:v>
                </c:pt>
                <c:pt idx="84">
                  <c:v>1.1375000000000001E-3</c:v>
                </c:pt>
                <c:pt idx="85">
                  <c:v>1.1375000000000001E-3</c:v>
                </c:pt>
                <c:pt idx="86">
                  <c:v>1.1375000000000001E-3</c:v>
                </c:pt>
                <c:pt idx="87">
                  <c:v>1.1375000000000001E-3</c:v>
                </c:pt>
                <c:pt idx="88">
                  <c:v>1.1375000000000001E-3</c:v>
                </c:pt>
                <c:pt idx="89">
                  <c:v>1.1375000000000001E-3</c:v>
                </c:pt>
                <c:pt idx="90">
                  <c:v>1.1375000000000001E-3</c:v>
                </c:pt>
                <c:pt idx="91">
                  <c:v>1.1375000000000001E-3</c:v>
                </c:pt>
                <c:pt idx="92">
                  <c:v>1.1375000000000001E-3</c:v>
                </c:pt>
                <c:pt idx="93">
                  <c:v>1.1375000000000001E-3</c:v>
                </c:pt>
                <c:pt idx="94">
                  <c:v>1.1375000000000001E-3</c:v>
                </c:pt>
                <c:pt idx="95">
                  <c:v>1.1375000000000001E-3</c:v>
                </c:pt>
                <c:pt idx="96">
                  <c:v>1.1375000000000001E-3</c:v>
                </c:pt>
                <c:pt idx="97">
                  <c:v>1.1375000000000001E-3</c:v>
                </c:pt>
                <c:pt idx="98">
                  <c:v>1.1375000000000001E-3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8F-49A7-9CBC-A688C7C9AD67}"/>
            </c:ext>
          </c:extLst>
        </c:ser>
        <c:ser>
          <c:idx val="5"/>
          <c:order val="5"/>
          <c:tx>
            <c:strRef>
              <c:f>'mu (1)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a'!$AF$2:$AF$100</c:f>
              <c:numCache>
                <c:formatCode>General</c:formatCode>
                <c:ptCount val="99"/>
                <c:pt idx="0">
                  <c:v>1.583207787389394E-3</c:v>
                </c:pt>
                <c:pt idx="1">
                  <c:v>1.5098795735727861E-3</c:v>
                </c:pt>
                <c:pt idx="2">
                  <c:v>1.4357944695566061E-3</c:v>
                </c:pt>
                <c:pt idx="3">
                  <c:v>1.3697772612934001E-3</c:v>
                </c:pt>
                <c:pt idx="4">
                  <c:v>7.9783960296481499E-5</c:v>
                </c:pt>
                <c:pt idx="5">
                  <c:v>7.8198337230674862E-5</c:v>
                </c:pt>
                <c:pt idx="6">
                  <c:v>7.7219650214329217E-5</c:v>
                </c:pt>
                <c:pt idx="7">
                  <c:v>7.6772866786798888E-5</c:v>
                </c:pt>
                <c:pt idx="8">
                  <c:v>7.6734746619405028E-5</c:v>
                </c:pt>
                <c:pt idx="9">
                  <c:v>7.6956693712580733E-5</c:v>
                </c:pt>
                <c:pt idx="10">
                  <c:v>9.0582482262088467E-5</c:v>
                </c:pt>
                <c:pt idx="11">
                  <c:v>8.766945627484285E-5</c:v>
                </c:pt>
                <c:pt idx="12">
                  <c:v>8.4681349829496695E-5</c:v>
                </c:pt>
                <c:pt idx="13">
                  <c:v>8.1978038247613823E-5</c:v>
                </c:pt>
                <c:pt idx="14">
                  <c:v>1.06836834236566E-4</c:v>
                </c:pt>
                <c:pt idx="15">
                  <c:v>1.046772474461043E-4</c:v>
                </c:pt>
                <c:pt idx="16">
                  <c:v>1.03344672019067E-4</c:v>
                </c:pt>
                <c:pt idx="17">
                  <c:v>1.0273643069864199E-4</c:v>
                </c:pt>
                <c:pt idx="18">
                  <c:v>1.026845375519516E-4</c:v>
                </c:pt>
                <c:pt idx="19">
                  <c:v>1.02986681324452E-4</c:v>
                </c:pt>
                <c:pt idx="20">
                  <c:v>1.215632329500019E-4</c:v>
                </c:pt>
                <c:pt idx="21">
                  <c:v>1.175874674386602E-4</c:v>
                </c:pt>
                <c:pt idx="22">
                  <c:v>1.135116025285597E-4</c:v>
                </c:pt>
                <c:pt idx="23">
                  <c:v>1.098263447640852E-4</c:v>
                </c:pt>
                <c:pt idx="24">
                  <c:v>1.06836834236566E-4</c:v>
                </c:pt>
                <c:pt idx="25">
                  <c:v>1.046772474461043E-4</c:v>
                </c:pt>
                <c:pt idx="26">
                  <c:v>1.03344672019067E-4</c:v>
                </c:pt>
                <c:pt idx="27">
                  <c:v>1.0273643069864199E-4</c:v>
                </c:pt>
                <c:pt idx="28">
                  <c:v>1.026845375519516E-4</c:v>
                </c:pt>
                <c:pt idx="29">
                  <c:v>1.02986681324452E-4</c:v>
                </c:pt>
                <c:pt idx="30">
                  <c:v>1.215632329500019E-4</c:v>
                </c:pt>
                <c:pt idx="31">
                  <c:v>1.175874674386602E-4</c:v>
                </c:pt>
                <c:pt idx="32">
                  <c:v>1.135116025285597E-4</c:v>
                </c:pt>
                <c:pt idx="33">
                  <c:v>1.098263447640852E-4</c:v>
                </c:pt>
                <c:pt idx="34">
                  <c:v>1.06836834236566E-4</c:v>
                </c:pt>
                <c:pt idx="35">
                  <c:v>1.046772474461043E-4</c:v>
                </c:pt>
                <c:pt idx="36">
                  <c:v>1.03344672019067E-4</c:v>
                </c:pt>
                <c:pt idx="37">
                  <c:v>1.0273643069864199E-4</c:v>
                </c:pt>
                <c:pt idx="38">
                  <c:v>1.026845375519516E-4</c:v>
                </c:pt>
                <c:pt idx="39">
                  <c:v>1.02986681324452E-4</c:v>
                </c:pt>
                <c:pt idx="40">
                  <c:v>1.215632329500019E-4</c:v>
                </c:pt>
                <c:pt idx="41">
                  <c:v>1.175874674386602E-4</c:v>
                </c:pt>
                <c:pt idx="42">
                  <c:v>1.135116025285597E-4</c:v>
                </c:pt>
                <c:pt idx="43">
                  <c:v>1.098263447640852E-4</c:v>
                </c:pt>
                <c:pt idx="44">
                  <c:v>1.06836834236566E-4</c:v>
                </c:pt>
                <c:pt idx="45">
                  <c:v>1.046772474461043E-4</c:v>
                </c:pt>
                <c:pt idx="46">
                  <c:v>1.03344672019067E-4</c:v>
                </c:pt>
                <c:pt idx="47">
                  <c:v>1.0273643069864199E-4</c:v>
                </c:pt>
                <c:pt idx="48">
                  <c:v>1.026845375519516E-4</c:v>
                </c:pt>
                <c:pt idx="49">
                  <c:v>5.8762163855131488E-4</c:v>
                </c:pt>
                <c:pt idx="50">
                  <c:v>7.0477165416094197E-4</c:v>
                </c:pt>
                <c:pt idx="51">
                  <c:v>6.7954429789301985E-4</c:v>
                </c:pt>
                <c:pt idx="52">
                  <c:v>6.5376687471115763E-4</c:v>
                </c:pt>
                <c:pt idx="53">
                  <c:v>6.3053627460265833E-4</c:v>
                </c:pt>
                <c:pt idx="54">
                  <c:v>6.1174633838589974E-4</c:v>
                </c:pt>
                <c:pt idx="55">
                  <c:v>5.9820407098143185E-4</c:v>
                </c:pt>
                <c:pt idx="56">
                  <c:v>5.8986116645971007E-4</c:v>
                </c:pt>
                <c:pt idx="57">
                  <c:v>5.860565584769492E-4</c:v>
                </c:pt>
                <c:pt idx="58">
                  <c:v>5.8573206199682092E-4</c:v>
                </c:pt>
                <c:pt idx="59">
                  <c:v>5.8762163855131488E-4</c:v>
                </c:pt>
                <c:pt idx="60">
                  <c:v>7.0477165416094197E-4</c:v>
                </c:pt>
                <c:pt idx="61">
                  <c:v>6.7954429789301985E-4</c:v>
                </c:pt>
                <c:pt idx="62">
                  <c:v>6.5376687471115763E-4</c:v>
                </c:pt>
                <c:pt idx="63">
                  <c:v>6.3053627460265833E-4</c:v>
                </c:pt>
                <c:pt idx="64">
                  <c:v>6.1174633838589974E-4</c:v>
                </c:pt>
                <c:pt idx="65">
                  <c:v>5.9820407098143185E-4</c:v>
                </c:pt>
                <c:pt idx="66">
                  <c:v>5.8986116645971007E-4</c:v>
                </c:pt>
                <c:pt idx="67">
                  <c:v>5.860565584769492E-4</c:v>
                </c:pt>
                <c:pt idx="68">
                  <c:v>5.8573206199682092E-4</c:v>
                </c:pt>
                <c:pt idx="69">
                  <c:v>7.4955494442523565E-4</c:v>
                </c:pt>
                <c:pt idx="70">
                  <c:v>9.0603848554557235E-4</c:v>
                </c:pt>
                <c:pt idx="71">
                  <c:v>8.722394867011436E-4</c:v>
                </c:pt>
                <c:pt idx="72">
                  <c:v>8.377591974899365E-4</c:v>
                </c:pt>
                <c:pt idx="73">
                  <c:v>8.0673553260593542E-4</c:v>
                </c:pt>
                <c:pt idx="74">
                  <c:v>7.8167804788530277E-4</c:v>
                </c:pt>
                <c:pt idx="75">
                  <c:v>7.6363907809995086E-4</c:v>
                </c:pt>
                <c:pt idx="76">
                  <c:v>7.5253462411326651E-4</c:v>
                </c:pt>
                <c:pt idx="77">
                  <c:v>7.4747290344579756E-4</c:v>
                </c:pt>
                <c:pt idx="78">
                  <c:v>7.4704125255908372E-4</c:v>
                </c:pt>
                <c:pt idx="79">
                  <c:v>7.4955494442523565E-4</c:v>
                </c:pt>
                <c:pt idx="80">
                  <c:v>9.0603848554557235E-4</c:v>
                </c:pt>
                <c:pt idx="81">
                  <c:v>8.722394867011436E-4</c:v>
                </c:pt>
                <c:pt idx="82">
                  <c:v>8.377591974899365E-4</c:v>
                </c:pt>
                <c:pt idx="83">
                  <c:v>8.0673553260593542E-4</c:v>
                </c:pt>
                <c:pt idx="84">
                  <c:v>7.8167804788530277E-4</c:v>
                </c:pt>
                <c:pt idx="85">
                  <c:v>7.6363907809995086E-4</c:v>
                </c:pt>
                <c:pt idx="86">
                  <c:v>7.5253462411326651E-4</c:v>
                </c:pt>
                <c:pt idx="87">
                  <c:v>7.4747290344579756E-4</c:v>
                </c:pt>
                <c:pt idx="88">
                  <c:v>7.4704125255908372E-4</c:v>
                </c:pt>
                <c:pt idx="89">
                  <c:v>7.4955494442523565E-4</c:v>
                </c:pt>
                <c:pt idx="90">
                  <c:v>9.0603848554557235E-4</c:v>
                </c:pt>
                <c:pt idx="91">
                  <c:v>8.722394867011436E-4</c:v>
                </c:pt>
                <c:pt idx="92">
                  <c:v>8.377591974899365E-4</c:v>
                </c:pt>
                <c:pt idx="93">
                  <c:v>8.0673553260593542E-4</c:v>
                </c:pt>
                <c:pt idx="94">
                  <c:v>7.8167804788530277E-4</c:v>
                </c:pt>
                <c:pt idx="95">
                  <c:v>7.6363907809995086E-4</c:v>
                </c:pt>
                <c:pt idx="96">
                  <c:v>7.5253462411326651E-4</c:v>
                </c:pt>
                <c:pt idx="97">
                  <c:v>7.4747290344579756E-4</c:v>
                </c:pt>
                <c:pt idx="98">
                  <c:v>7.4704125255908372E-4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8F-49A7-9CBC-A688C7C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79200"/>
        <c:axId val="603813648"/>
      </c:lineChart>
      <c:catAx>
        <c:axId val="187697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3648"/>
        <c:crosses val="autoZero"/>
        <c:auto val="1"/>
        <c:lblAlgn val="ctr"/>
        <c:lblOffset val="100"/>
        <c:noMultiLvlLbl val="0"/>
      </c:catAx>
      <c:valAx>
        <c:axId val="603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7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a'!$AF$2:$AF$100</c:f>
              <c:numCache>
                <c:formatCode>General</c:formatCode>
                <c:ptCount val="99"/>
                <c:pt idx="0">
                  <c:v>1.583207787389394E-3</c:v>
                </c:pt>
                <c:pt idx="1">
                  <c:v>1.5098795735727861E-3</c:v>
                </c:pt>
                <c:pt idx="2">
                  <c:v>1.4357944695566061E-3</c:v>
                </c:pt>
                <c:pt idx="3">
                  <c:v>1.3697772612934001E-3</c:v>
                </c:pt>
                <c:pt idx="4">
                  <c:v>7.9783960296481499E-5</c:v>
                </c:pt>
                <c:pt idx="5">
                  <c:v>7.8198337230674862E-5</c:v>
                </c:pt>
                <c:pt idx="6">
                  <c:v>7.7219650214329217E-5</c:v>
                </c:pt>
                <c:pt idx="7">
                  <c:v>7.6772866786798888E-5</c:v>
                </c:pt>
                <c:pt idx="8">
                  <c:v>7.6734746619405028E-5</c:v>
                </c:pt>
                <c:pt idx="9">
                  <c:v>7.6956693712580733E-5</c:v>
                </c:pt>
                <c:pt idx="10">
                  <c:v>9.0582482262088467E-5</c:v>
                </c:pt>
                <c:pt idx="11">
                  <c:v>8.766945627484285E-5</c:v>
                </c:pt>
                <c:pt idx="12">
                  <c:v>8.4681349829496695E-5</c:v>
                </c:pt>
                <c:pt idx="13">
                  <c:v>8.1978038247613823E-5</c:v>
                </c:pt>
                <c:pt idx="14">
                  <c:v>1.06836834236566E-4</c:v>
                </c:pt>
                <c:pt idx="15">
                  <c:v>1.046772474461043E-4</c:v>
                </c:pt>
                <c:pt idx="16">
                  <c:v>1.03344672019067E-4</c:v>
                </c:pt>
                <c:pt idx="17">
                  <c:v>1.0273643069864199E-4</c:v>
                </c:pt>
                <c:pt idx="18">
                  <c:v>1.026845375519516E-4</c:v>
                </c:pt>
                <c:pt idx="19">
                  <c:v>1.02986681324452E-4</c:v>
                </c:pt>
                <c:pt idx="20">
                  <c:v>1.215632329500019E-4</c:v>
                </c:pt>
                <c:pt idx="21">
                  <c:v>1.175874674386602E-4</c:v>
                </c:pt>
                <c:pt idx="22">
                  <c:v>1.135116025285597E-4</c:v>
                </c:pt>
                <c:pt idx="23">
                  <c:v>1.098263447640852E-4</c:v>
                </c:pt>
                <c:pt idx="24">
                  <c:v>1.06836834236566E-4</c:v>
                </c:pt>
                <c:pt idx="25">
                  <c:v>1.046772474461043E-4</c:v>
                </c:pt>
                <c:pt idx="26">
                  <c:v>1.03344672019067E-4</c:v>
                </c:pt>
                <c:pt idx="27">
                  <c:v>1.0273643069864199E-4</c:v>
                </c:pt>
                <c:pt idx="28">
                  <c:v>1.026845375519516E-4</c:v>
                </c:pt>
                <c:pt idx="29">
                  <c:v>1.02986681324452E-4</c:v>
                </c:pt>
                <c:pt idx="30">
                  <c:v>1.215632329500019E-4</c:v>
                </c:pt>
                <c:pt idx="31">
                  <c:v>1.175874674386602E-4</c:v>
                </c:pt>
                <c:pt idx="32">
                  <c:v>1.135116025285597E-4</c:v>
                </c:pt>
                <c:pt idx="33">
                  <c:v>1.098263447640852E-4</c:v>
                </c:pt>
                <c:pt idx="34">
                  <c:v>1.06836834236566E-4</c:v>
                </c:pt>
                <c:pt idx="35">
                  <c:v>1.046772474461043E-4</c:v>
                </c:pt>
                <c:pt idx="36">
                  <c:v>1.03344672019067E-4</c:v>
                </c:pt>
                <c:pt idx="37">
                  <c:v>1.0273643069864199E-4</c:v>
                </c:pt>
                <c:pt idx="38">
                  <c:v>1.026845375519516E-4</c:v>
                </c:pt>
                <c:pt idx="39">
                  <c:v>1.02986681324452E-4</c:v>
                </c:pt>
                <c:pt idx="40">
                  <c:v>1.215632329500019E-4</c:v>
                </c:pt>
                <c:pt idx="41">
                  <c:v>1.175874674386602E-4</c:v>
                </c:pt>
                <c:pt idx="42">
                  <c:v>1.135116025285597E-4</c:v>
                </c:pt>
                <c:pt idx="43">
                  <c:v>1.098263447640852E-4</c:v>
                </c:pt>
                <c:pt idx="44">
                  <c:v>1.06836834236566E-4</c:v>
                </c:pt>
                <c:pt idx="45">
                  <c:v>1.046772474461043E-4</c:v>
                </c:pt>
                <c:pt idx="46">
                  <c:v>1.03344672019067E-4</c:v>
                </c:pt>
                <c:pt idx="47">
                  <c:v>1.0273643069864199E-4</c:v>
                </c:pt>
                <c:pt idx="48">
                  <c:v>1.026845375519516E-4</c:v>
                </c:pt>
                <c:pt idx="49">
                  <c:v>5.8762163855131488E-4</c:v>
                </c:pt>
                <c:pt idx="50">
                  <c:v>7.0477165416094197E-4</c:v>
                </c:pt>
                <c:pt idx="51">
                  <c:v>6.7954429789301985E-4</c:v>
                </c:pt>
                <c:pt idx="52">
                  <c:v>6.5376687471115763E-4</c:v>
                </c:pt>
                <c:pt idx="53">
                  <c:v>6.3053627460265833E-4</c:v>
                </c:pt>
                <c:pt idx="54">
                  <c:v>6.1174633838589974E-4</c:v>
                </c:pt>
                <c:pt idx="55">
                  <c:v>5.9820407098143185E-4</c:v>
                </c:pt>
                <c:pt idx="56">
                  <c:v>5.8986116645971007E-4</c:v>
                </c:pt>
                <c:pt idx="57">
                  <c:v>5.860565584769492E-4</c:v>
                </c:pt>
                <c:pt idx="58">
                  <c:v>5.8573206199682092E-4</c:v>
                </c:pt>
                <c:pt idx="59">
                  <c:v>5.8762163855131488E-4</c:v>
                </c:pt>
                <c:pt idx="60">
                  <c:v>7.0477165416094197E-4</c:v>
                </c:pt>
                <c:pt idx="61">
                  <c:v>6.7954429789301985E-4</c:v>
                </c:pt>
                <c:pt idx="62">
                  <c:v>6.5376687471115763E-4</c:v>
                </c:pt>
                <c:pt idx="63">
                  <c:v>6.3053627460265833E-4</c:v>
                </c:pt>
                <c:pt idx="64">
                  <c:v>6.1174633838589974E-4</c:v>
                </c:pt>
                <c:pt idx="65">
                  <c:v>5.9820407098143185E-4</c:v>
                </c:pt>
                <c:pt idx="66">
                  <c:v>5.8986116645971007E-4</c:v>
                </c:pt>
                <c:pt idx="67">
                  <c:v>5.860565584769492E-4</c:v>
                </c:pt>
                <c:pt idx="68">
                  <c:v>5.8573206199682092E-4</c:v>
                </c:pt>
                <c:pt idx="69">
                  <c:v>7.4955494442523565E-4</c:v>
                </c:pt>
                <c:pt idx="70">
                  <c:v>9.0603848554557235E-4</c:v>
                </c:pt>
                <c:pt idx="71">
                  <c:v>8.722394867011436E-4</c:v>
                </c:pt>
                <c:pt idx="72">
                  <c:v>8.377591974899365E-4</c:v>
                </c:pt>
                <c:pt idx="73">
                  <c:v>8.0673553260593542E-4</c:v>
                </c:pt>
                <c:pt idx="74">
                  <c:v>7.8167804788530277E-4</c:v>
                </c:pt>
                <c:pt idx="75">
                  <c:v>7.6363907809995086E-4</c:v>
                </c:pt>
                <c:pt idx="76">
                  <c:v>7.5253462411326651E-4</c:v>
                </c:pt>
                <c:pt idx="77">
                  <c:v>7.4747290344579756E-4</c:v>
                </c:pt>
                <c:pt idx="78">
                  <c:v>7.4704125255908372E-4</c:v>
                </c:pt>
                <c:pt idx="79">
                  <c:v>7.4955494442523565E-4</c:v>
                </c:pt>
                <c:pt idx="80">
                  <c:v>9.0603848554557235E-4</c:v>
                </c:pt>
                <c:pt idx="81">
                  <c:v>8.722394867011436E-4</c:v>
                </c:pt>
                <c:pt idx="82">
                  <c:v>8.377591974899365E-4</c:v>
                </c:pt>
                <c:pt idx="83">
                  <c:v>8.0673553260593542E-4</c:v>
                </c:pt>
                <c:pt idx="84">
                  <c:v>7.8167804788530277E-4</c:v>
                </c:pt>
                <c:pt idx="85">
                  <c:v>7.6363907809995086E-4</c:v>
                </c:pt>
                <c:pt idx="86">
                  <c:v>7.5253462411326651E-4</c:v>
                </c:pt>
                <c:pt idx="87">
                  <c:v>7.4747290344579756E-4</c:v>
                </c:pt>
                <c:pt idx="88">
                  <c:v>7.4704125255908372E-4</c:v>
                </c:pt>
                <c:pt idx="89">
                  <c:v>7.4955494442523565E-4</c:v>
                </c:pt>
                <c:pt idx="90">
                  <c:v>9.0603848554557235E-4</c:v>
                </c:pt>
                <c:pt idx="91">
                  <c:v>8.722394867011436E-4</c:v>
                </c:pt>
                <c:pt idx="92">
                  <c:v>8.377591974899365E-4</c:v>
                </c:pt>
                <c:pt idx="93">
                  <c:v>8.0673553260593542E-4</c:v>
                </c:pt>
                <c:pt idx="94">
                  <c:v>7.8167804788530277E-4</c:v>
                </c:pt>
                <c:pt idx="95">
                  <c:v>7.6363907809995086E-4</c:v>
                </c:pt>
                <c:pt idx="96">
                  <c:v>7.5253462411326651E-4</c:v>
                </c:pt>
                <c:pt idx="97">
                  <c:v>7.4747290344579756E-4</c:v>
                </c:pt>
                <c:pt idx="98">
                  <c:v>7.4704125255908372E-4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A-4B7E-9B88-F222FBCA8ECC}"/>
            </c:ext>
          </c:extLst>
        </c:ser>
        <c:ser>
          <c:idx val="1"/>
          <c:order val="1"/>
          <c:tx>
            <c:strRef>
              <c:f>'mu (1) a'!$AG$1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a'!$AG$2:$AG$100</c:f>
              <c:numCache>
                <c:formatCode>General</c:formatCode>
                <c:ptCount val="99"/>
                <c:pt idx="0">
                  <c:v>1.249751023029411E-3</c:v>
                </c:pt>
                <c:pt idx="1">
                  <c:v>1.5832077873893921E-3</c:v>
                </c:pt>
                <c:pt idx="2">
                  <c:v>1.50987957357279E-3</c:v>
                </c:pt>
                <c:pt idx="3">
                  <c:v>1.4357944695566041E-3</c:v>
                </c:pt>
                <c:pt idx="4">
                  <c:v>8.1978038247613674E-5</c:v>
                </c:pt>
                <c:pt idx="5">
                  <c:v>7.9783960296481783E-5</c:v>
                </c:pt>
                <c:pt idx="6">
                  <c:v>7.8198337230674862E-5</c:v>
                </c:pt>
                <c:pt idx="7">
                  <c:v>7.7219650214329217E-5</c:v>
                </c:pt>
                <c:pt idx="8">
                  <c:v>7.6772866786798888E-5</c:v>
                </c:pt>
                <c:pt idx="9">
                  <c:v>7.6734746619405028E-5</c:v>
                </c:pt>
                <c:pt idx="10">
                  <c:v>7.6956693712580733E-5</c:v>
                </c:pt>
                <c:pt idx="11">
                  <c:v>9.0582482262088467E-5</c:v>
                </c:pt>
                <c:pt idx="12">
                  <c:v>8.766945627484285E-5</c:v>
                </c:pt>
                <c:pt idx="13">
                  <c:v>8.4681349829496695E-5</c:v>
                </c:pt>
                <c:pt idx="14">
                  <c:v>1.098263447640852E-4</c:v>
                </c:pt>
                <c:pt idx="15">
                  <c:v>1.06836834236566E-4</c:v>
                </c:pt>
                <c:pt idx="16">
                  <c:v>1.046772474461043E-4</c:v>
                </c:pt>
                <c:pt idx="17">
                  <c:v>1.03344672019067E-4</c:v>
                </c:pt>
                <c:pt idx="18">
                  <c:v>1.0273643069864199E-4</c:v>
                </c:pt>
                <c:pt idx="19">
                  <c:v>1.026845375519516E-4</c:v>
                </c:pt>
                <c:pt idx="20">
                  <c:v>1.02986681324452E-4</c:v>
                </c:pt>
                <c:pt idx="21">
                  <c:v>1.215632329500019E-4</c:v>
                </c:pt>
                <c:pt idx="22">
                  <c:v>1.175874674386602E-4</c:v>
                </c:pt>
                <c:pt idx="23">
                  <c:v>1.135116025285597E-4</c:v>
                </c:pt>
                <c:pt idx="24">
                  <c:v>1.098263447640852E-4</c:v>
                </c:pt>
                <c:pt idx="25">
                  <c:v>1.06836834236566E-4</c:v>
                </c:pt>
                <c:pt idx="26">
                  <c:v>1.046772474461043E-4</c:v>
                </c:pt>
                <c:pt idx="27">
                  <c:v>1.03344672019067E-4</c:v>
                </c:pt>
                <c:pt idx="28">
                  <c:v>1.0273643069864199E-4</c:v>
                </c:pt>
                <c:pt idx="29">
                  <c:v>1.026845375519516E-4</c:v>
                </c:pt>
                <c:pt idx="30">
                  <c:v>1.02986681324452E-4</c:v>
                </c:pt>
                <c:pt idx="31">
                  <c:v>1.215632329500019E-4</c:v>
                </c:pt>
                <c:pt idx="32">
                  <c:v>1.175874674386602E-4</c:v>
                </c:pt>
                <c:pt idx="33">
                  <c:v>1.135116025285597E-4</c:v>
                </c:pt>
                <c:pt idx="34">
                  <c:v>1.098263447640852E-4</c:v>
                </c:pt>
                <c:pt idx="35">
                  <c:v>1.06836834236566E-4</c:v>
                </c:pt>
                <c:pt idx="36">
                  <c:v>1.046772474461043E-4</c:v>
                </c:pt>
                <c:pt idx="37">
                  <c:v>1.03344672019067E-4</c:v>
                </c:pt>
                <c:pt idx="38">
                  <c:v>1.0273643069864199E-4</c:v>
                </c:pt>
                <c:pt idx="39">
                  <c:v>1.026845375519516E-4</c:v>
                </c:pt>
                <c:pt idx="40">
                  <c:v>1.02986681324452E-4</c:v>
                </c:pt>
                <c:pt idx="41">
                  <c:v>1.215632329500019E-4</c:v>
                </c:pt>
                <c:pt idx="42">
                  <c:v>1.175874674386602E-4</c:v>
                </c:pt>
                <c:pt idx="43">
                  <c:v>1.135116025285597E-4</c:v>
                </c:pt>
                <c:pt idx="44">
                  <c:v>1.098263447640852E-4</c:v>
                </c:pt>
                <c:pt idx="45">
                  <c:v>1.06836834236566E-4</c:v>
                </c:pt>
                <c:pt idx="46">
                  <c:v>1.046772474461043E-4</c:v>
                </c:pt>
                <c:pt idx="47">
                  <c:v>1.03344672019067E-4</c:v>
                </c:pt>
                <c:pt idx="48">
                  <c:v>1.0273643069864199E-4</c:v>
                </c:pt>
                <c:pt idx="49">
                  <c:v>5.8573206199682092E-4</c:v>
                </c:pt>
                <c:pt idx="50">
                  <c:v>5.8762163855131488E-4</c:v>
                </c:pt>
                <c:pt idx="51">
                  <c:v>7.0477165416094197E-4</c:v>
                </c:pt>
                <c:pt idx="52">
                  <c:v>6.7954429789301985E-4</c:v>
                </c:pt>
                <c:pt idx="53">
                  <c:v>6.5376687471115763E-4</c:v>
                </c:pt>
                <c:pt idx="54">
                  <c:v>6.3053627460265833E-4</c:v>
                </c:pt>
                <c:pt idx="55">
                  <c:v>6.1174633838589974E-4</c:v>
                </c:pt>
                <c:pt idx="56">
                  <c:v>5.9820407098143185E-4</c:v>
                </c:pt>
                <c:pt idx="57">
                  <c:v>5.8986116645971007E-4</c:v>
                </c:pt>
                <c:pt idx="58">
                  <c:v>5.860565584769492E-4</c:v>
                </c:pt>
                <c:pt idx="59">
                  <c:v>5.8573206199682092E-4</c:v>
                </c:pt>
                <c:pt idx="60">
                  <c:v>5.8762163855131488E-4</c:v>
                </c:pt>
                <c:pt idx="61">
                  <c:v>7.0477165416094197E-4</c:v>
                </c:pt>
                <c:pt idx="62">
                  <c:v>6.7954429789301985E-4</c:v>
                </c:pt>
                <c:pt idx="63">
                  <c:v>6.5376687471115763E-4</c:v>
                </c:pt>
                <c:pt idx="64">
                  <c:v>6.3053627460265833E-4</c:v>
                </c:pt>
                <c:pt idx="65">
                  <c:v>6.1174633838589974E-4</c:v>
                </c:pt>
                <c:pt idx="66">
                  <c:v>5.9820407098143185E-4</c:v>
                </c:pt>
                <c:pt idx="67">
                  <c:v>5.8986116645971007E-4</c:v>
                </c:pt>
                <c:pt idx="68">
                  <c:v>5.860565584769492E-4</c:v>
                </c:pt>
                <c:pt idx="69">
                  <c:v>7.4704125255908372E-4</c:v>
                </c:pt>
                <c:pt idx="70">
                  <c:v>7.4955494442523565E-4</c:v>
                </c:pt>
                <c:pt idx="71">
                  <c:v>9.0603848554557235E-4</c:v>
                </c:pt>
                <c:pt idx="72">
                  <c:v>8.722394867011436E-4</c:v>
                </c:pt>
                <c:pt idx="73">
                  <c:v>8.377591974899365E-4</c:v>
                </c:pt>
                <c:pt idx="74">
                  <c:v>8.0673553260593542E-4</c:v>
                </c:pt>
                <c:pt idx="75">
                  <c:v>7.8167804788530277E-4</c:v>
                </c:pt>
                <c:pt idx="76">
                  <c:v>7.6363907809995086E-4</c:v>
                </c:pt>
                <c:pt idx="77">
                  <c:v>7.5253462411326651E-4</c:v>
                </c:pt>
                <c:pt idx="78">
                  <c:v>7.4747290344579756E-4</c:v>
                </c:pt>
                <c:pt idx="79">
                  <c:v>7.4704125255908372E-4</c:v>
                </c:pt>
                <c:pt idx="80">
                  <c:v>7.4955494442523565E-4</c:v>
                </c:pt>
                <c:pt idx="81">
                  <c:v>9.0603848554557235E-4</c:v>
                </c:pt>
                <c:pt idx="82">
                  <c:v>8.722394867011436E-4</c:v>
                </c:pt>
                <c:pt idx="83">
                  <c:v>8.377591974899365E-4</c:v>
                </c:pt>
                <c:pt idx="84">
                  <c:v>8.0673553260593542E-4</c:v>
                </c:pt>
                <c:pt idx="85">
                  <c:v>7.8167804788530277E-4</c:v>
                </c:pt>
                <c:pt idx="86">
                  <c:v>7.6363907809995086E-4</c:v>
                </c:pt>
                <c:pt idx="87">
                  <c:v>7.5253462411326651E-4</c:v>
                </c:pt>
                <c:pt idx="88">
                  <c:v>7.4747290344579756E-4</c:v>
                </c:pt>
                <c:pt idx="89">
                  <c:v>7.4704125255908372E-4</c:v>
                </c:pt>
                <c:pt idx="90">
                  <c:v>7.4955494442523565E-4</c:v>
                </c:pt>
                <c:pt idx="91">
                  <c:v>9.0603848554557235E-4</c:v>
                </c:pt>
                <c:pt idx="92">
                  <c:v>8.722394867011436E-4</c:v>
                </c:pt>
                <c:pt idx="93">
                  <c:v>8.377591974899365E-4</c:v>
                </c:pt>
                <c:pt idx="94">
                  <c:v>8.0673553260593542E-4</c:v>
                </c:pt>
                <c:pt idx="95">
                  <c:v>7.8167804788530277E-4</c:v>
                </c:pt>
                <c:pt idx="96">
                  <c:v>7.6363907809995086E-4</c:v>
                </c:pt>
                <c:pt idx="97">
                  <c:v>7.5253462411326651E-4</c:v>
                </c:pt>
                <c:pt idx="98">
                  <c:v>7.4747290344579756E-4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A-4B7E-9B88-F222FBCA8ECC}"/>
            </c:ext>
          </c:extLst>
        </c:ser>
        <c:ser>
          <c:idx val="2"/>
          <c:order val="2"/>
          <c:tx>
            <c:strRef>
              <c:f>'mu (1) a'!$AH$1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a'!$AH$2:$AH$100</c:f>
              <c:numCache>
                <c:formatCode>General</c:formatCode>
                <c:ptCount val="99"/>
                <c:pt idx="0">
                  <c:v>1.2445251899921711E-3</c:v>
                </c:pt>
                <c:pt idx="1">
                  <c:v>1.2497510230294079E-3</c:v>
                </c:pt>
                <c:pt idx="2">
                  <c:v>1.5832077873893951E-3</c:v>
                </c:pt>
                <c:pt idx="3">
                  <c:v>1.509879573572788E-3</c:v>
                </c:pt>
                <c:pt idx="4">
                  <c:v>8.4681349829496532E-5</c:v>
                </c:pt>
                <c:pt idx="5">
                  <c:v>8.1978038247613823E-5</c:v>
                </c:pt>
                <c:pt idx="6">
                  <c:v>7.9783960296481783E-5</c:v>
                </c:pt>
                <c:pt idx="7">
                  <c:v>7.8198337230674862E-5</c:v>
                </c:pt>
                <c:pt idx="8">
                  <c:v>7.7219650214329217E-5</c:v>
                </c:pt>
                <c:pt idx="9">
                  <c:v>7.6772866786798888E-5</c:v>
                </c:pt>
                <c:pt idx="10">
                  <c:v>7.6734746619405028E-5</c:v>
                </c:pt>
                <c:pt idx="11">
                  <c:v>7.6956693712580733E-5</c:v>
                </c:pt>
                <c:pt idx="12">
                  <c:v>9.0582482262088467E-5</c:v>
                </c:pt>
                <c:pt idx="13">
                  <c:v>8.766945627484285E-5</c:v>
                </c:pt>
                <c:pt idx="14">
                  <c:v>1.135116025285597E-4</c:v>
                </c:pt>
                <c:pt idx="15">
                  <c:v>1.098263447640852E-4</c:v>
                </c:pt>
                <c:pt idx="16">
                  <c:v>1.06836834236566E-4</c:v>
                </c:pt>
                <c:pt idx="17">
                  <c:v>1.046772474461043E-4</c:v>
                </c:pt>
                <c:pt idx="18">
                  <c:v>1.03344672019067E-4</c:v>
                </c:pt>
                <c:pt idx="19">
                  <c:v>1.0273643069864199E-4</c:v>
                </c:pt>
                <c:pt idx="20">
                  <c:v>1.026845375519516E-4</c:v>
                </c:pt>
                <c:pt idx="21">
                  <c:v>1.02986681324452E-4</c:v>
                </c:pt>
                <c:pt idx="22">
                  <c:v>1.215632329500019E-4</c:v>
                </c:pt>
                <c:pt idx="23">
                  <c:v>1.175874674386602E-4</c:v>
                </c:pt>
                <c:pt idx="24">
                  <c:v>1.135116025285597E-4</c:v>
                </c:pt>
                <c:pt idx="25">
                  <c:v>1.098263447640852E-4</c:v>
                </c:pt>
                <c:pt idx="26">
                  <c:v>1.06836834236566E-4</c:v>
                </c:pt>
                <c:pt idx="27">
                  <c:v>1.046772474461043E-4</c:v>
                </c:pt>
                <c:pt idx="28">
                  <c:v>1.03344672019067E-4</c:v>
                </c:pt>
                <c:pt idx="29">
                  <c:v>1.0273643069864199E-4</c:v>
                </c:pt>
                <c:pt idx="30">
                  <c:v>1.026845375519516E-4</c:v>
                </c:pt>
                <c:pt idx="31">
                  <c:v>1.02986681324452E-4</c:v>
                </c:pt>
                <c:pt idx="32">
                  <c:v>1.215632329500019E-4</c:v>
                </c:pt>
                <c:pt idx="33">
                  <c:v>1.175874674386602E-4</c:v>
                </c:pt>
                <c:pt idx="34">
                  <c:v>1.135116025285597E-4</c:v>
                </c:pt>
                <c:pt idx="35">
                  <c:v>1.098263447640852E-4</c:v>
                </c:pt>
                <c:pt idx="36">
                  <c:v>1.06836834236566E-4</c:v>
                </c:pt>
                <c:pt idx="37">
                  <c:v>1.046772474461043E-4</c:v>
                </c:pt>
                <c:pt idx="38">
                  <c:v>1.03344672019067E-4</c:v>
                </c:pt>
                <c:pt idx="39">
                  <c:v>1.0273643069864199E-4</c:v>
                </c:pt>
                <c:pt idx="40">
                  <c:v>1.026845375519516E-4</c:v>
                </c:pt>
                <c:pt idx="41">
                  <c:v>1.02986681324452E-4</c:v>
                </c:pt>
                <c:pt idx="42">
                  <c:v>1.215632329500019E-4</c:v>
                </c:pt>
                <c:pt idx="43">
                  <c:v>1.175874674386602E-4</c:v>
                </c:pt>
                <c:pt idx="44">
                  <c:v>1.135116025285597E-4</c:v>
                </c:pt>
                <c:pt idx="45">
                  <c:v>1.098263447640852E-4</c:v>
                </c:pt>
                <c:pt idx="46">
                  <c:v>1.06836834236566E-4</c:v>
                </c:pt>
                <c:pt idx="47">
                  <c:v>1.046772474461043E-4</c:v>
                </c:pt>
                <c:pt idx="48">
                  <c:v>1.03344672019067E-4</c:v>
                </c:pt>
                <c:pt idx="49">
                  <c:v>5.860565584769492E-4</c:v>
                </c:pt>
                <c:pt idx="50">
                  <c:v>5.8573206199682092E-4</c:v>
                </c:pt>
                <c:pt idx="51">
                  <c:v>5.8762163855131488E-4</c:v>
                </c:pt>
                <c:pt idx="52">
                  <c:v>7.0477165416094197E-4</c:v>
                </c:pt>
                <c:pt idx="53">
                  <c:v>6.7954429789301985E-4</c:v>
                </c:pt>
                <c:pt idx="54">
                  <c:v>6.5376687471115763E-4</c:v>
                </c:pt>
                <c:pt idx="55">
                  <c:v>6.3053627460265833E-4</c:v>
                </c:pt>
                <c:pt idx="56">
                  <c:v>6.1174633838589974E-4</c:v>
                </c:pt>
                <c:pt idx="57">
                  <c:v>5.9820407098143185E-4</c:v>
                </c:pt>
                <c:pt idx="58">
                  <c:v>5.8986116645971007E-4</c:v>
                </c:pt>
                <c:pt idx="59">
                  <c:v>5.860565584769492E-4</c:v>
                </c:pt>
                <c:pt idx="60">
                  <c:v>5.8573206199682092E-4</c:v>
                </c:pt>
                <c:pt idx="61">
                  <c:v>5.8762163855131488E-4</c:v>
                </c:pt>
                <c:pt idx="62">
                  <c:v>7.0477165416094197E-4</c:v>
                </c:pt>
                <c:pt idx="63">
                  <c:v>6.7954429789301985E-4</c:v>
                </c:pt>
                <c:pt idx="64">
                  <c:v>6.5376687471115763E-4</c:v>
                </c:pt>
                <c:pt idx="65">
                  <c:v>6.3053627460265833E-4</c:v>
                </c:pt>
                <c:pt idx="66">
                  <c:v>6.1174633838589974E-4</c:v>
                </c:pt>
                <c:pt idx="67">
                  <c:v>5.9820407098143185E-4</c:v>
                </c:pt>
                <c:pt idx="68">
                  <c:v>5.8986116645971007E-4</c:v>
                </c:pt>
                <c:pt idx="69">
                  <c:v>7.4747290344579756E-4</c:v>
                </c:pt>
                <c:pt idx="70">
                  <c:v>7.4704125255908372E-4</c:v>
                </c:pt>
                <c:pt idx="71">
                  <c:v>7.4955494442523565E-4</c:v>
                </c:pt>
                <c:pt idx="72">
                  <c:v>9.0603848554557235E-4</c:v>
                </c:pt>
                <c:pt idx="73">
                  <c:v>8.722394867011436E-4</c:v>
                </c:pt>
                <c:pt idx="74">
                  <c:v>8.377591974899365E-4</c:v>
                </c:pt>
                <c:pt idx="75">
                  <c:v>8.0673553260593542E-4</c:v>
                </c:pt>
                <c:pt idx="76">
                  <c:v>7.8167804788530277E-4</c:v>
                </c:pt>
                <c:pt idx="77">
                  <c:v>7.6363907809995086E-4</c:v>
                </c:pt>
                <c:pt idx="78">
                  <c:v>7.5253462411326651E-4</c:v>
                </c:pt>
                <c:pt idx="79">
                  <c:v>7.4747290344579756E-4</c:v>
                </c:pt>
                <c:pt idx="80">
                  <c:v>7.4704125255908372E-4</c:v>
                </c:pt>
                <c:pt idx="81">
                  <c:v>7.4955494442523565E-4</c:v>
                </c:pt>
                <c:pt idx="82">
                  <c:v>9.0603848554557235E-4</c:v>
                </c:pt>
                <c:pt idx="83">
                  <c:v>8.722394867011436E-4</c:v>
                </c:pt>
                <c:pt idx="84">
                  <c:v>8.377591974899365E-4</c:v>
                </c:pt>
                <c:pt idx="85">
                  <c:v>8.0673553260593542E-4</c:v>
                </c:pt>
                <c:pt idx="86">
                  <c:v>7.8167804788530277E-4</c:v>
                </c:pt>
                <c:pt idx="87">
                  <c:v>7.6363907809995086E-4</c:v>
                </c:pt>
                <c:pt idx="88">
                  <c:v>7.5253462411326651E-4</c:v>
                </c:pt>
                <c:pt idx="89">
                  <c:v>7.4747290344579756E-4</c:v>
                </c:pt>
                <c:pt idx="90">
                  <c:v>7.4704125255908372E-4</c:v>
                </c:pt>
                <c:pt idx="91">
                  <c:v>7.4955494442523565E-4</c:v>
                </c:pt>
                <c:pt idx="92">
                  <c:v>9.0603848554557235E-4</c:v>
                </c:pt>
                <c:pt idx="93">
                  <c:v>8.722394867011436E-4</c:v>
                </c:pt>
                <c:pt idx="94">
                  <c:v>8.377591974899365E-4</c:v>
                </c:pt>
                <c:pt idx="95">
                  <c:v>8.0673553260593542E-4</c:v>
                </c:pt>
                <c:pt idx="96">
                  <c:v>7.8167804788530277E-4</c:v>
                </c:pt>
                <c:pt idx="97">
                  <c:v>7.6363907809995086E-4</c:v>
                </c:pt>
                <c:pt idx="98">
                  <c:v>7.5253462411326651E-4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A-4B7E-9B88-F222FBCA8ECC}"/>
            </c:ext>
          </c:extLst>
        </c:ser>
        <c:ser>
          <c:idx val="3"/>
          <c:order val="3"/>
          <c:tx>
            <c:strRef>
              <c:f>'mu (1) a'!$AI$1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a'!$AI$2:$AI$100</c:f>
              <c:numCache>
                <c:formatCode>General</c:formatCode>
                <c:ptCount val="99"/>
                <c:pt idx="0">
                  <c:v>1.245422260520267E-3</c:v>
                </c:pt>
                <c:pt idx="1">
                  <c:v>1.24452518999217E-3</c:v>
                </c:pt>
                <c:pt idx="2">
                  <c:v>1.249751023029414E-3</c:v>
                </c:pt>
                <c:pt idx="3">
                  <c:v>1.5832077873893921E-3</c:v>
                </c:pt>
                <c:pt idx="4">
                  <c:v>8.7669456274842687E-5</c:v>
                </c:pt>
                <c:pt idx="5">
                  <c:v>8.4681349829496695E-5</c:v>
                </c:pt>
                <c:pt idx="6">
                  <c:v>8.1978038247613823E-5</c:v>
                </c:pt>
                <c:pt idx="7">
                  <c:v>7.9783960296481783E-5</c:v>
                </c:pt>
                <c:pt idx="8">
                  <c:v>7.8198337230674862E-5</c:v>
                </c:pt>
                <c:pt idx="9">
                  <c:v>7.7219650214329217E-5</c:v>
                </c:pt>
                <c:pt idx="10">
                  <c:v>7.6772866786798888E-5</c:v>
                </c:pt>
                <c:pt idx="11">
                  <c:v>7.6734746619405028E-5</c:v>
                </c:pt>
                <c:pt idx="12">
                  <c:v>7.6956693712580733E-5</c:v>
                </c:pt>
                <c:pt idx="13">
                  <c:v>9.0582482262088467E-5</c:v>
                </c:pt>
                <c:pt idx="14">
                  <c:v>1.175874674386602E-4</c:v>
                </c:pt>
                <c:pt idx="15">
                  <c:v>1.135116025285597E-4</c:v>
                </c:pt>
                <c:pt idx="16">
                  <c:v>1.098263447640852E-4</c:v>
                </c:pt>
                <c:pt idx="17">
                  <c:v>1.06836834236566E-4</c:v>
                </c:pt>
                <c:pt idx="18">
                  <c:v>1.046772474461043E-4</c:v>
                </c:pt>
                <c:pt idx="19">
                  <c:v>1.03344672019067E-4</c:v>
                </c:pt>
                <c:pt idx="20">
                  <c:v>1.0273643069864199E-4</c:v>
                </c:pt>
                <c:pt idx="21">
                  <c:v>1.026845375519516E-4</c:v>
                </c:pt>
                <c:pt idx="22">
                  <c:v>1.02986681324452E-4</c:v>
                </c:pt>
                <c:pt idx="23">
                  <c:v>1.215632329500019E-4</c:v>
                </c:pt>
                <c:pt idx="24">
                  <c:v>1.175874674386602E-4</c:v>
                </c:pt>
                <c:pt idx="25">
                  <c:v>1.135116025285597E-4</c:v>
                </c:pt>
                <c:pt idx="26">
                  <c:v>1.098263447640852E-4</c:v>
                </c:pt>
                <c:pt idx="27">
                  <c:v>1.06836834236566E-4</c:v>
                </c:pt>
                <c:pt idx="28">
                  <c:v>1.046772474461043E-4</c:v>
                </c:pt>
                <c:pt idx="29">
                  <c:v>1.03344672019067E-4</c:v>
                </c:pt>
                <c:pt idx="30">
                  <c:v>1.0273643069864199E-4</c:v>
                </c:pt>
                <c:pt idx="31">
                  <c:v>1.026845375519516E-4</c:v>
                </c:pt>
                <c:pt idx="32">
                  <c:v>1.02986681324452E-4</c:v>
                </c:pt>
                <c:pt idx="33">
                  <c:v>1.215632329500019E-4</c:v>
                </c:pt>
                <c:pt idx="34">
                  <c:v>1.175874674386602E-4</c:v>
                </c:pt>
                <c:pt idx="35">
                  <c:v>1.135116025285597E-4</c:v>
                </c:pt>
                <c:pt idx="36">
                  <c:v>1.098263447640852E-4</c:v>
                </c:pt>
                <c:pt idx="37">
                  <c:v>1.06836834236566E-4</c:v>
                </c:pt>
                <c:pt idx="38">
                  <c:v>1.046772474461043E-4</c:v>
                </c:pt>
                <c:pt idx="39">
                  <c:v>1.03344672019067E-4</c:v>
                </c:pt>
                <c:pt idx="40">
                  <c:v>1.0273643069864199E-4</c:v>
                </c:pt>
                <c:pt idx="41">
                  <c:v>1.026845375519516E-4</c:v>
                </c:pt>
                <c:pt idx="42">
                  <c:v>1.02986681324452E-4</c:v>
                </c:pt>
                <c:pt idx="43">
                  <c:v>1.215632329500019E-4</c:v>
                </c:pt>
                <c:pt idx="44">
                  <c:v>1.175874674386602E-4</c:v>
                </c:pt>
                <c:pt idx="45">
                  <c:v>1.135116025285597E-4</c:v>
                </c:pt>
                <c:pt idx="46">
                  <c:v>1.098263447640852E-4</c:v>
                </c:pt>
                <c:pt idx="47">
                  <c:v>1.06836834236566E-4</c:v>
                </c:pt>
                <c:pt idx="48">
                  <c:v>1.046772474461043E-4</c:v>
                </c:pt>
                <c:pt idx="49">
                  <c:v>5.8986116645971007E-4</c:v>
                </c:pt>
                <c:pt idx="50">
                  <c:v>5.860565584769492E-4</c:v>
                </c:pt>
                <c:pt idx="51">
                  <c:v>5.8573206199682092E-4</c:v>
                </c:pt>
                <c:pt idx="52">
                  <c:v>5.8762163855131488E-4</c:v>
                </c:pt>
                <c:pt idx="53">
                  <c:v>7.0477165416094197E-4</c:v>
                </c:pt>
                <c:pt idx="54">
                  <c:v>6.7954429789301985E-4</c:v>
                </c:pt>
                <c:pt idx="55">
                  <c:v>6.5376687471115763E-4</c:v>
                </c:pt>
                <c:pt idx="56">
                  <c:v>6.3053627460265833E-4</c:v>
                </c:pt>
                <c:pt idx="57">
                  <c:v>6.1174633838589974E-4</c:v>
                </c:pt>
                <c:pt idx="58">
                  <c:v>5.9820407098143185E-4</c:v>
                </c:pt>
                <c:pt idx="59">
                  <c:v>5.8986116645971007E-4</c:v>
                </c:pt>
                <c:pt idx="60">
                  <c:v>5.860565584769492E-4</c:v>
                </c:pt>
                <c:pt idx="61">
                  <c:v>5.8573206199682092E-4</c:v>
                </c:pt>
                <c:pt idx="62">
                  <c:v>5.8762163855131488E-4</c:v>
                </c:pt>
                <c:pt idx="63">
                  <c:v>7.0477165416094197E-4</c:v>
                </c:pt>
                <c:pt idx="64">
                  <c:v>6.7954429789301985E-4</c:v>
                </c:pt>
                <c:pt idx="65">
                  <c:v>6.5376687471115763E-4</c:v>
                </c:pt>
                <c:pt idx="66">
                  <c:v>6.3053627460265833E-4</c:v>
                </c:pt>
                <c:pt idx="67">
                  <c:v>6.1174633838589974E-4</c:v>
                </c:pt>
                <c:pt idx="68">
                  <c:v>5.9820407098143185E-4</c:v>
                </c:pt>
                <c:pt idx="69">
                  <c:v>7.5253462411326651E-4</c:v>
                </c:pt>
                <c:pt idx="70">
                  <c:v>7.4747290344579756E-4</c:v>
                </c:pt>
                <c:pt idx="71">
                  <c:v>7.4704125255908372E-4</c:v>
                </c:pt>
                <c:pt idx="72">
                  <c:v>7.4955494442523565E-4</c:v>
                </c:pt>
                <c:pt idx="73">
                  <c:v>9.0603848554557235E-4</c:v>
                </c:pt>
                <c:pt idx="74">
                  <c:v>8.722394867011436E-4</c:v>
                </c:pt>
                <c:pt idx="75">
                  <c:v>8.377591974899365E-4</c:v>
                </c:pt>
                <c:pt idx="76">
                  <c:v>8.0673553260593542E-4</c:v>
                </c:pt>
                <c:pt idx="77">
                  <c:v>7.8167804788530277E-4</c:v>
                </c:pt>
                <c:pt idx="78">
                  <c:v>7.6363907809995086E-4</c:v>
                </c:pt>
                <c:pt idx="79">
                  <c:v>7.5253462411326651E-4</c:v>
                </c:pt>
                <c:pt idx="80">
                  <c:v>7.4747290344579756E-4</c:v>
                </c:pt>
                <c:pt idx="81">
                  <c:v>7.4704125255908372E-4</c:v>
                </c:pt>
                <c:pt idx="82">
                  <c:v>7.4955494442523565E-4</c:v>
                </c:pt>
                <c:pt idx="83">
                  <c:v>9.0603848554557235E-4</c:v>
                </c:pt>
                <c:pt idx="84">
                  <c:v>8.722394867011436E-4</c:v>
                </c:pt>
                <c:pt idx="85">
                  <c:v>8.377591974899365E-4</c:v>
                </c:pt>
                <c:pt idx="86">
                  <c:v>8.0673553260593542E-4</c:v>
                </c:pt>
                <c:pt idx="87">
                  <c:v>7.8167804788530277E-4</c:v>
                </c:pt>
                <c:pt idx="88">
                  <c:v>7.6363907809995086E-4</c:v>
                </c:pt>
                <c:pt idx="89">
                  <c:v>7.5253462411326651E-4</c:v>
                </c:pt>
                <c:pt idx="90">
                  <c:v>7.4747290344579756E-4</c:v>
                </c:pt>
                <c:pt idx="91">
                  <c:v>7.4704125255908372E-4</c:v>
                </c:pt>
                <c:pt idx="92">
                  <c:v>7.4955494442523565E-4</c:v>
                </c:pt>
                <c:pt idx="93">
                  <c:v>9.0603848554557235E-4</c:v>
                </c:pt>
                <c:pt idx="94">
                  <c:v>8.722394867011436E-4</c:v>
                </c:pt>
                <c:pt idx="95">
                  <c:v>8.377591974899365E-4</c:v>
                </c:pt>
                <c:pt idx="96">
                  <c:v>8.0673553260593542E-4</c:v>
                </c:pt>
                <c:pt idx="97">
                  <c:v>7.8167804788530277E-4</c:v>
                </c:pt>
                <c:pt idx="98">
                  <c:v>7.6363907809995086E-4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6A-4B7E-9B88-F222FBCA8ECC}"/>
            </c:ext>
          </c:extLst>
        </c:ser>
        <c:ser>
          <c:idx val="4"/>
          <c:order val="4"/>
          <c:tx>
            <c:strRef>
              <c:f>'mu (1) a'!$AJ$1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a'!$AJ$2:$AJ$100</c:f>
              <c:numCache>
                <c:formatCode>General</c:formatCode>
                <c:ptCount val="99"/>
                <c:pt idx="0">
                  <c:v>1.2559512374376251E-3</c:v>
                </c:pt>
                <c:pt idx="1">
                  <c:v>1.245422260520265E-3</c:v>
                </c:pt>
                <c:pt idx="2">
                  <c:v>1.2445251899921739E-3</c:v>
                </c:pt>
                <c:pt idx="3">
                  <c:v>1.249751023029409E-3</c:v>
                </c:pt>
                <c:pt idx="4">
                  <c:v>9.0582482262088304E-5</c:v>
                </c:pt>
                <c:pt idx="5">
                  <c:v>8.766945627484285E-5</c:v>
                </c:pt>
                <c:pt idx="6">
                  <c:v>8.4681349829496695E-5</c:v>
                </c:pt>
                <c:pt idx="7">
                  <c:v>8.1978038247613823E-5</c:v>
                </c:pt>
                <c:pt idx="8">
                  <c:v>7.9783960296481783E-5</c:v>
                </c:pt>
                <c:pt idx="9">
                  <c:v>7.8198337230674862E-5</c:v>
                </c:pt>
                <c:pt idx="10">
                  <c:v>7.7219650214329217E-5</c:v>
                </c:pt>
                <c:pt idx="11">
                  <c:v>7.6772866786798888E-5</c:v>
                </c:pt>
                <c:pt idx="12">
                  <c:v>7.6734746619405028E-5</c:v>
                </c:pt>
                <c:pt idx="13">
                  <c:v>7.6956693712580733E-5</c:v>
                </c:pt>
                <c:pt idx="14">
                  <c:v>1.215632329500019E-4</c:v>
                </c:pt>
                <c:pt idx="15">
                  <c:v>1.175874674386602E-4</c:v>
                </c:pt>
                <c:pt idx="16">
                  <c:v>1.135116025285597E-4</c:v>
                </c:pt>
                <c:pt idx="17">
                  <c:v>1.098263447640852E-4</c:v>
                </c:pt>
                <c:pt idx="18">
                  <c:v>1.06836834236566E-4</c:v>
                </c:pt>
                <c:pt idx="19">
                  <c:v>1.046772474461043E-4</c:v>
                </c:pt>
                <c:pt idx="20">
                  <c:v>1.03344672019067E-4</c:v>
                </c:pt>
                <c:pt idx="21">
                  <c:v>1.0273643069864199E-4</c:v>
                </c:pt>
                <c:pt idx="22">
                  <c:v>1.026845375519516E-4</c:v>
                </c:pt>
                <c:pt idx="23">
                  <c:v>1.02986681324452E-4</c:v>
                </c:pt>
                <c:pt idx="24">
                  <c:v>1.215632329500019E-4</c:v>
                </c:pt>
                <c:pt idx="25">
                  <c:v>1.175874674386602E-4</c:v>
                </c:pt>
                <c:pt idx="26">
                  <c:v>1.135116025285597E-4</c:v>
                </c:pt>
                <c:pt idx="27">
                  <c:v>1.098263447640852E-4</c:v>
                </c:pt>
                <c:pt idx="28">
                  <c:v>1.06836834236566E-4</c:v>
                </c:pt>
                <c:pt idx="29">
                  <c:v>1.046772474461043E-4</c:v>
                </c:pt>
                <c:pt idx="30">
                  <c:v>1.03344672019067E-4</c:v>
                </c:pt>
                <c:pt idx="31">
                  <c:v>1.0273643069864199E-4</c:v>
                </c:pt>
                <c:pt idx="32">
                  <c:v>1.026845375519516E-4</c:v>
                </c:pt>
                <c:pt idx="33">
                  <c:v>1.02986681324452E-4</c:v>
                </c:pt>
                <c:pt idx="34">
                  <c:v>1.215632329500019E-4</c:v>
                </c:pt>
                <c:pt idx="35">
                  <c:v>1.175874674386602E-4</c:v>
                </c:pt>
                <c:pt idx="36">
                  <c:v>1.135116025285597E-4</c:v>
                </c:pt>
                <c:pt idx="37">
                  <c:v>1.098263447640852E-4</c:v>
                </c:pt>
                <c:pt idx="38">
                  <c:v>1.06836834236566E-4</c:v>
                </c:pt>
                <c:pt idx="39">
                  <c:v>1.046772474461043E-4</c:v>
                </c:pt>
                <c:pt idx="40">
                  <c:v>1.03344672019067E-4</c:v>
                </c:pt>
                <c:pt idx="41">
                  <c:v>1.0273643069864199E-4</c:v>
                </c:pt>
                <c:pt idx="42">
                  <c:v>1.026845375519516E-4</c:v>
                </c:pt>
                <c:pt idx="43">
                  <c:v>1.02986681324452E-4</c:v>
                </c:pt>
                <c:pt idx="44">
                  <c:v>1.215632329500019E-4</c:v>
                </c:pt>
                <c:pt idx="45">
                  <c:v>1.175874674386602E-4</c:v>
                </c:pt>
                <c:pt idx="46">
                  <c:v>1.135116025285597E-4</c:v>
                </c:pt>
                <c:pt idx="47">
                  <c:v>1.098263447640852E-4</c:v>
                </c:pt>
                <c:pt idx="48">
                  <c:v>1.06836834236566E-4</c:v>
                </c:pt>
                <c:pt idx="49">
                  <c:v>5.9820407098143185E-4</c:v>
                </c:pt>
                <c:pt idx="50">
                  <c:v>5.8986116645971007E-4</c:v>
                </c:pt>
                <c:pt idx="51">
                  <c:v>5.860565584769492E-4</c:v>
                </c:pt>
                <c:pt idx="52">
                  <c:v>5.8573206199682092E-4</c:v>
                </c:pt>
                <c:pt idx="53">
                  <c:v>5.8762163855131488E-4</c:v>
                </c:pt>
                <c:pt idx="54">
                  <c:v>7.0477165416094197E-4</c:v>
                </c:pt>
                <c:pt idx="55">
                  <c:v>6.7954429789301985E-4</c:v>
                </c:pt>
                <c:pt idx="56">
                  <c:v>6.5376687471115763E-4</c:v>
                </c:pt>
                <c:pt idx="57">
                  <c:v>6.3053627460265833E-4</c:v>
                </c:pt>
                <c:pt idx="58">
                  <c:v>6.1174633838589974E-4</c:v>
                </c:pt>
                <c:pt idx="59">
                  <c:v>5.9820407098143185E-4</c:v>
                </c:pt>
                <c:pt idx="60">
                  <c:v>5.8986116645971007E-4</c:v>
                </c:pt>
                <c:pt idx="61">
                  <c:v>5.860565584769492E-4</c:v>
                </c:pt>
                <c:pt idx="62">
                  <c:v>5.8573206199682092E-4</c:v>
                </c:pt>
                <c:pt idx="63">
                  <c:v>5.8762163855131488E-4</c:v>
                </c:pt>
                <c:pt idx="64">
                  <c:v>7.0477165416094197E-4</c:v>
                </c:pt>
                <c:pt idx="65">
                  <c:v>6.7954429789301985E-4</c:v>
                </c:pt>
                <c:pt idx="66">
                  <c:v>6.5376687471115763E-4</c:v>
                </c:pt>
                <c:pt idx="67">
                  <c:v>6.3053627460265833E-4</c:v>
                </c:pt>
                <c:pt idx="68">
                  <c:v>6.1174633838589974E-4</c:v>
                </c:pt>
                <c:pt idx="69">
                  <c:v>7.6363907809995086E-4</c:v>
                </c:pt>
                <c:pt idx="70">
                  <c:v>7.5253462411326651E-4</c:v>
                </c:pt>
                <c:pt idx="71">
                  <c:v>7.4747290344579756E-4</c:v>
                </c:pt>
                <c:pt idx="72">
                  <c:v>7.4704125255908372E-4</c:v>
                </c:pt>
                <c:pt idx="73">
                  <c:v>7.4955494442523565E-4</c:v>
                </c:pt>
                <c:pt idx="74">
                  <c:v>9.0603848554557235E-4</c:v>
                </c:pt>
                <c:pt idx="75">
                  <c:v>8.722394867011436E-4</c:v>
                </c:pt>
                <c:pt idx="76">
                  <c:v>8.377591974899365E-4</c:v>
                </c:pt>
                <c:pt idx="77">
                  <c:v>8.0673553260593542E-4</c:v>
                </c:pt>
                <c:pt idx="78">
                  <c:v>7.8167804788530277E-4</c:v>
                </c:pt>
                <c:pt idx="79">
                  <c:v>7.6363907809995086E-4</c:v>
                </c:pt>
                <c:pt idx="80">
                  <c:v>7.5253462411326651E-4</c:v>
                </c:pt>
                <c:pt idx="81">
                  <c:v>7.4747290344579756E-4</c:v>
                </c:pt>
                <c:pt idx="82">
                  <c:v>7.4704125255908372E-4</c:v>
                </c:pt>
                <c:pt idx="83">
                  <c:v>7.4955494442523565E-4</c:v>
                </c:pt>
                <c:pt idx="84">
                  <c:v>9.0603848554557235E-4</c:v>
                </c:pt>
                <c:pt idx="85">
                  <c:v>8.722394867011436E-4</c:v>
                </c:pt>
                <c:pt idx="86">
                  <c:v>8.377591974899365E-4</c:v>
                </c:pt>
                <c:pt idx="87">
                  <c:v>8.0673553260593542E-4</c:v>
                </c:pt>
                <c:pt idx="88">
                  <c:v>7.8167804788530277E-4</c:v>
                </c:pt>
                <c:pt idx="89">
                  <c:v>7.6363907809995086E-4</c:v>
                </c:pt>
                <c:pt idx="90">
                  <c:v>7.5253462411326651E-4</c:v>
                </c:pt>
                <c:pt idx="91">
                  <c:v>7.4747290344579756E-4</c:v>
                </c:pt>
                <c:pt idx="92">
                  <c:v>7.4704125255908372E-4</c:v>
                </c:pt>
                <c:pt idx="93">
                  <c:v>7.4955494442523565E-4</c:v>
                </c:pt>
                <c:pt idx="94">
                  <c:v>9.0603848554557235E-4</c:v>
                </c:pt>
                <c:pt idx="95">
                  <c:v>8.722394867011436E-4</c:v>
                </c:pt>
                <c:pt idx="96">
                  <c:v>8.377591974899365E-4</c:v>
                </c:pt>
                <c:pt idx="97">
                  <c:v>8.0673553260593542E-4</c:v>
                </c:pt>
                <c:pt idx="98">
                  <c:v>7.8167804788530277E-4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6A-4B7E-9B88-F222FBCA8ECC}"/>
            </c:ext>
          </c:extLst>
        </c:ser>
        <c:ser>
          <c:idx val="5"/>
          <c:order val="5"/>
          <c:tx>
            <c:strRef>
              <c:f>'mu (1)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a'!$AK$2:$AK$100</c:f>
              <c:numCache>
                <c:formatCode>General</c:formatCode>
                <c:ptCount val="99"/>
                <c:pt idx="0">
                  <c:v>1.2791111218884879E-3</c:v>
                </c:pt>
                <c:pt idx="1">
                  <c:v>1.2559512374376231E-3</c:v>
                </c:pt>
                <c:pt idx="2">
                  <c:v>1.2454222605202711E-3</c:v>
                </c:pt>
                <c:pt idx="3">
                  <c:v>1.24452518999217E-3</c:v>
                </c:pt>
                <c:pt idx="4">
                  <c:v>7.6956693712580598E-5</c:v>
                </c:pt>
                <c:pt idx="5">
                  <c:v>9.0582482262088467E-5</c:v>
                </c:pt>
                <c:pt idx="6">
                  <c:v>8.766945627484285E-5</c:v>
                </c:pt>
                <c:pt idx="7">
                  <c:v>8.4681349829496695E-5</c:v>
                </c:pt>
                <c:pt idx="8">
                  <c:v>8.1978038247613823E-5</c:v>
                </c:pt>
                <c:pt idx="9">
                  <c:v>7.9783960296481783E-5</c:v>
                </c:pt>
                <c:pt idx="10">
                  <c:v>7.8198337230674862E-5</c:v>
                </c:pt>
                <c:pt idx="11">
                  <c:v>7.7219650214329217E-5</c:v>
                </c:pt>
                <c:pt idx="12">
                  <c:v>7.6772866786798888E-5</c:v>
                </c:pt>
                <c:pt idx="13">
                  <c:v>7.6734746619405028E-5</c:v>
                </c:pt>
                <c:pt idx="14">
                  <c:v>1.02986681324452E-4</c:v>
                </c:pt>
                <c:pt idx="15">
                  <c:v>1.215632329500019E-4</c:v>
                </c:pt>
                <c:pt idx="16">
                  <c:v>1.175874674386602E-4</c:v>
                </c:pt>
                <c:pt idx="17">
                  <c:v>1.135116025285597E-4</c:v>
                </c:pt>
                <c:pt idx="18">
                  <c:v>1.098263447640852E-4</c:v>
                </c:pt>
                <c:pt idx="19">
                  <c:v>1.06836834236566E-4</c:v>
                </c:pt>
                <c:pt idx="20">
                  <c:v>1.046772474461043E-4</c:v>
                </c:pt>
                <c:pt idx="21">
                  <c:v>1.03344672019067E-4</c:v>
                </c:pt>
                <c:pt idx="22">
                  <c:v>1.0273643069864199E-4</c:v>
                </c:pt>
                <c:pt idx="23">
                  <c:v>1.026845375519516E-4</c:v>
                </c:pt>
                <c:pt idx="24">
                  <c:v>1.02986681324452E-4</c:v>
                </c:pt>
                <c:pt idx="25">
                  <c:v>1.215632329500019E-4</c:v>
                </c:pt>
                <c:pt idx="26">
                  <c:v>1.175874674386602E-4</c:v>
                </c:pt>
                <c:pt idx="27">
                  <c:v>1.135116025285597E-4</c:v>
                </c:pt>
                <c:pt idx="28">
                  <c:v>1.098263447640852E-4</c:v>
                </c:pt>
                <c:pt idx="29">
                  <c:v>1.06836834236566E-4</c:v>
                </c:pt>
                <c:pt idx="30">
                  <c:v>1.046772474461043E-4</c:v>
                </c:pt>
                <c:pt idx="31">
                  <c:v>1.03344672019067E-4</c:v>
                </c:pt>
                <c:pt idx="32">
                  <c:v>1.0273643069864199E-4</c:v>
                </c:pt>
                <c:pt idx="33">
                  <c:v>1.026845375519516E-4</c:v>
                </c:pt>
                <c:pt idx="34">
                  <c:v>1.02986681324452E-4</c:v>
                </c:pt>
                <c:pt idx="35">
                  <c:v>1.215632329500019E-4</c:v>
                </c:pt>
                <c:pt idx="36">
                  <c:v>1.175874674386602E-4</c:v>
                </c:pt>
                <c:pt idx="37">
                  <c:v>1.135116025285597E-4</c:v>
                </c:pt>
                <c:pt idx="38">
                  <c:v>1.098263447640852E-4</c:v>
                </c:pt>
                <c:pt idx="39">
                  <c:v>1.06836834236566E-4</c:v>
                </c:pt>
                <c:pt idx="40">
                  <c:v>1.046772474461043E-4</c:v>
                </c:pt>
                <c:pt idx="41">
                  <c:v>1.03344672019067E-4</c:v>
                </c:pt>
                <c:pt idx="42">
                  <c:v>1.0273643069864199E-4</c:v>
                </c:pt>
                <c:pt idx="43">
                  <c:v>1.026845375519516E-4</c:v>
                </c:pt>
                <c:pt idx="44">
                  <c:v>1.02986681324452E-4</c:v>
                </c:pt>
                <c:pt idx="45">
                  <c:v>1.215632329500019E-4</c:v>
                </c:pt>
                <c:pt idx="46">
                  <c:v>1.175874674386602E-4</c:v>
                </c:pt>
                <c:pt idx="47">
                  <c:v>1.135116025285597E-4</c:v>
                </c:pt>
                <c:pt idx="48">
                  <c:v>1.098263447640852E-4</c:v>
                </c:pt>
                <c:pt idx="49">
                  <c:v>6.1174633838589974E-4</c:v>
                </c:pt>
                <c:pt idx="50">
                  <c:v>5.9820407098143185E-4</c:v>
                </c:pt>
                <c:pt idx="51">
                  <c:v>5.8986116645971007E-4</c:v>
                </c:pt>
                <c:pt idx="52">
                  <c:v>5.860565584769492E-4</c:v>
                </c:pt>
                <c:pt idx="53">
                  <c:v>5.8573206199682092E-4</c:v>
                </c:pt>
                <c:pt idx="54">
                  <c:v>5.8762163855131488E-4</c:v>
                </c:pt>
                <c:pt idx="55">
                  <c:v>7.0477165416094197E-4</c:v>
                </c:pt>
                <c:pt idx="56">
                  <c:v>6.7954429789301985E-4</c:v>
                </c:pt>
                <c:pt idx="57">
                  <c:v>6.5376687471115763E-4</c:v>
                </c:pt>
                <c:pt idx="58">
                  <c:v>6.3053627460265833E-4</c:v>
                </c:pt>
                <c:pt idx="59">
                  <c:v>6.1174633838589974E-4</c:v>
                </c:pt>
                <c:pt idx="60">
                  <c:v>5.9820407098143185E-4</c:v>
                </c:pt>
                <c:pt idx="61">
                  <c:v>5.8986116645971007E-4</c:v>
                </c:pt>
                <c:pt idx="62">
                  <c:v>5.860565584769492E-4</c:v>
                </c:pt>
                <c:pt idx="63">
                  <c:v>5.8573206199682092E-4</c:v>
                </c:pt>
                <c:pt idx="64">
                  <c:v>5.8762163855131488E-4</c:v>
                </c:pt>
                <c:pt idx="65">
                  <c:v>7.0477165416094197E-4</c:v>
                </c:pt>
                <c:pt idx="66">
                  <c:v>6.7954429789301985E-4</c:v>
                </c:pt>
                <c:pt idx="67">
                  <c:v>6.5376687471115763E-4</c:v>
                </c:pt>
                <c:pt idx="68">
                  <c:v>6.3053627460265833E-4</c:v>
                </c:pt>
                <c:pt idx="69">
                  <c:v>7.8167804788530277E-4</c:v>
                </c:pt>
                <c:pt idx="70">
                  <c:v>7.6363907809995086E-4</c:v>
                </c:pt>
                <c:pt idx="71">
                  <c:v>7.5253462411326651E-4</c:v>
                </c:pt>
                <c:pt idx="72">
                  <c:v>7.4747290344579756E-4</c:v>
                </c:pt>
                <c:pt idx="73">
                  <c:v>7.4704125255908372E-4</c:v>
                </c:pt>
                <c:pt idx="74">
                  <c:v>7.4955494442523565E-4</c:v>
                </c:pt>
                <c:pt idx="75">
                  <c:v>9.0603848554557235E-4</c:v>
                </c:pt>
                <c:pt idx="76">
                  <c:v>8.722394867011436E-4</c:v>
                </c:pt>
                <c:pt idx="77">
                  <c:v>8.377591974899365E-4</c:v>
                </c:pt>
                <c:pt idx="78">
                  <c:v>8.0673553260593542E-4</c:v>
                </c:pt>
                <c:pt idx="79">
                  <c:v>7.8167804788530277E-4</c:v>
                </c:pt>
                <c:pt idx="80">
                  <c:v>7.6363907809995086E-4</c:v>
                </c:pt>
                <c:pt idx="81">
                  <c:v>7.5253462411326651E-4</c:v>
                </c:pt>
                <c:pt idx="82">
                  <c:v>7.4747290344579756E-4</c:v>
                </c:pt>
                <c:pt idx="83">
                  <c:v>7.4704125255908372E-4</c:v>
                </c:pt>
                <c:pt idx="84">
                  <c:v>7.4955494442523565E-4</c:v>
                </c:pt>
                <c:pt idx="85">
                  <c:v>9.0603848554557235E-4</c:v>
                </c:pt>
                <c:pt idx="86">
                  <c:v>8.722394867011436E-4</c:v>
                </c:pt>
                <c:pt idx="87">
                  <c:v>8.377591974899365E-4</c:v>
                </c:pt>
                <c:pt idx="88">
                  <c:v>8.0673553260593542E-4</c:v>
                </c:pt>
                <c:pt idx="89">
                  <c:v>7.8167804788530277E-4</c:v>
                </c:pt>
                <c:pt idx="90">
                  <c:v>7.6363907809995086E-4</c:v>
                </c:pt>
                <c:pt idx="91">
                  <c:v>7.5253462411326651E-4</c:v>
                </c:pt>
                <c:pt idx="92">
                  <c:v>7.4747290344579756E-4</c:v>
                </c:pt>
                <c:pt idx="93">
                  <c:v>7.4704125255908372E-4</c:v>
                </c:pt>
                <c:pt idx="94">
                  <c:v>7.4955494442523565E-4</c:v>
                </c:pt>
                <c:pt idx="95">
                  <c:v>9.0603848554557235E-4</c:v>
                </c:pt>
                <c:pt idx="96">
                  <c:v>8.722394867011436E-4</c:v>
                </c:pt>
                <c:pt idx="97">
                  <c:v>8.377591974899365E-4</c:v>
                </c:pt>
                <c:pt idx="98">
                  <c:v>8.0673553260593542E-4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6A-4B7E-9B88-F222FBCA8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71040"/>
        <c:axId val="603808688"/>
      </c:lineChart>
      <c:catAx>
        <c:axId val="187697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8688"/>
        <c:crosses val="autoZero"/>
        <c:auto val="1"/>
        <c:lblAlgn val="ctr"/>
        <c:lblOffset val="100"/>
        <c:noMultiLvlLbl val="0"/>
      </c:catAx>
      <c:valAx>
        <c:axId val="6038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a'!$AK$2:$AK$100</c:f>
              <c:numCache>
                <c:formatCode>General</c:formatCode>
                <c:ptCount val="99"/>
                <c:pt idx="0">
                  <c:v>1.2791111218884879E-3</c:v>
                </c:pt>
                <c:pt idx="1">
                  <c:v>1.2559512374376231E-3</c:v>
                </c:pt>
                <c:pt idx="2">
                  <c:v>1.2454222605202711E-3</c:v>
                </c:pt>
                <c:pt idx="3">
                  <c:v>1.24452518999217E-3</c:v>
                </c:pt>
                <c:pt idx="4">
                  <c:v>7.6956693712580598E-5</c:v>
                </c:pt>
                <c:pt idx="5">
                  <c:v>9.0582482262088467E-5</c:v>
                </c:pt>
                <c:pt idx="6">
                  <c:v>8.766945627484285E-5</c:v>
                </c:pt>
                <c:pt idx="7">
                  <c:v>8.4681349829496695E-5</c:v>
                </c:pt>
                <c:pt idx="8">
                  <c:v>8.1978038247613823E-5</c:v>
                </c:pt>
                <c:pt idx="9">
                  <c:v>7.9783960296481783E-5</c:v>
                </c:pt>
                <c:pt idx="10">
                  <c:v>7.8198337230674862E-5</c:v>
                </c:pt>
                <c:pt idx="11">
                  <c:v>7.7219650214329217E-5</c:v>
                </c:pt>
                <c:pt idx="12">
                  <c:v>7.6772866786798888E-5</c:v>
                </c:pt>
                <c:pt idx="13">
                  <c:v>7.6734746619405028E-5</c:v>
                </c:pt>
                <c:pt idx="14">
                  <c:v>1.02986681324452E-4</c:v>
                </c:pt>
                <c:pt idx="15">
                  <c:v>1.215632329500019E-4</c:v>
                </c:pt>
                <c:pt idx="16">
                  <c:v>1.175874674386602E-4</c:v>
                </c:pt>
                <c:pt idx="17">
                  <c:v>1.135116025285597E-4</c:v>
                </c:pt>
                <c:pt idx="18">
                  <c:v>1.098263447640852E-4</c:v>
                </c:pt>
                <c:pt idx="19">
                  <c:v>1.06836834236566E-4</c:v>
                </c:pt>
                <c:pt idx="20">
                  <c:v>1.046772474461043E-4</c:v>
                </c:pt>
                <c:pt idx="21">
                  <c:v>1.03344672019067E-4</c:v>
                </c:pt>
                <c:pt idx="22">
                  <c:v>1.0273643069864199E-4</c:v>
                </c:pt>
                <c:pt idx="23">
                  <c:v>1.026845375519516E-4</c:v>
                </c:pt>
                <c:pt idx="24">
                  <c:v>1.02986681324452E-4</c:v>
                </c:pt>
                <c:pt idx="25">
                  <c:v>1.215632329500019E-4</c:v>
                </c:pt>
                <c:pt idx="26">
                  <c:v>1.175874674386602E-4</c:v>
                </c:pt>
                <c:pt idx="27">
                  <c:v>1.135116025285597E-4</c:v>
                </c:pt>
                <c:pt idx="28">
                  <c:v>1.098263447640852E-4</c:v>
                </c:pt>
                <c:pt idx="29">
                  <c:v>1.06836834236566E-4</c:v>
                </c:pt>
                <c:pt idx="30">
                  <c:v>1.046772474461043E-4</c:v>
                </c:pt>
                <c:pt idx="31">
                  <c:v>1.03344672019067E-4</c:v>
                </c:pt>
                <c:pt idx="32">
                  <c:v>1.0273643069864199E-4</c:v>
                </c:pt>
                <c:pt idx="33">
                  <c:v>1.026845375519516E-4</c:v>
                </c:pt>
                <c:pt idx="34">
                  <c:v>1.02986681324452E-4</c:v>
                </c:pt>
                <c:pt idx="35">
                  <c:v>1.215632329500019E-4</c:v>
                </c:pt>
                <c:pt idx="36">
                  <c:v>1.175874674386602E-4</c:v>
                </c:pt>
                <c:pt idx="37">
                  <c:v>1.135116025285597E-4</c:v>
                </c:pt>
                <c:pt idx="38">
                  <c:v>1.098263447640852E-4</c:v>
                </c:pt>
                <c:pt idx="39">
                  <c:v>1.06836834236566E-4</c:v>
                </c:pt>
                <c:pt idx="40">
                  <c:v>1.046772474461043E-4</c:v>
                </c:pt>
                <c:pt idx="41">
                  <c:v>1.03344672019067E-4</c:v>
                </c:pt>
                <c:pt idx="42">
                  <c:v>1.0273643069864199E-4</c:v>
                </c:pt>
                <c:pt idx="43">
                  <c:v>1.026845375519516E-4</c:v>
                </c:pt>
                <c:pt idx="44">
                  <c:v>1.02986681324452E-4</c:v>
                </c:pt>
                <c:pt idx="45">
                  <c:v>1.215632329500019E-4</c:v>
                </c:pt>
                <c:pt idx="46">
                  <c:v>1.175874674386602E-4</c:v>
                </c:pt>
                <c:pt idx="47">
                  <c:v>1.135116025285597E-4</c:v>
                </c:pt>
                <c:pt idx="48">
                  <c:v>1.098263447640852E-4</c:v>
                </c:pt>
                <c:pt idx="49">
                  <c:v>6.1174633838589974E-4</c:v>
                </c:pt>
                <c:pt idx="50">
                  <c:v>5.9820407098143185E-4</c:v>
                </c:pt>
                <c:pt idx="51">
                  <c:v>5.8986116645971007E-4</c:v>
                </c:pt>
                <c:pt idx="52">
                  <c:v>5.860565584769492E-4</c:v>
                </c:pt>
                <c:pt idx="53">
                  <c:v>5.8573206199682092E-4</c:v>
                </c:pt>
                <c:pt idx="54">
                  <c:v>5.8762163855131488E-4</c:v>
                </c:pt>
                <c:pt idx="55">
                  <c:v>7.0477165416094197E-4</c:v>
                </c:pt>
                <c:pt idx="56">
                  <c:v>6.7954429789301985E-4</c:v>
                </c:pt>
                <c:pt idx="57">
                  <c:v>6.5376687471115763E-4</c:v>
                </c:pt>
                <c:pt idx="58">
                  <c:v>6.3053627460265833E-4</c:v>
                </c:pt>
                <c:pt idx="59">
                  <c:v>6.1174633838589974E-4</c:v>
                </c:pt>
                <c:pt idx="60">
                  <c:v>5.9820407098143185E-4</c:v>
                </c:pt>
                <c:pt idx="61">
                  <c:v>5.8986116645971007E-4</c:v>
                </c:pt>
                <c:pt idx="62">
                  <c:v>5.860565584769492E-4</c:v>
                </c:pt>
                <c:pt idx="63">
                  <c:v>5.8573206199682092E-4</c:v>
                </c:pt>
                <c:pt idx="64">
                  <c:v>5.8762163855131488E-4</c:v>
                </c:pt>
                <c:pt idx="65">
                  <c:v>7.0477165416094197E-4</c:v>
                </c:pt>
                <c:pt idx="66">
                  <c:v>6.7954429789301985E-4</c:v>
                </c:pt>
                <c:pt idx="67">
                  <c:v>6.5376687471115763E-4</c:v>
                </c:pt>
                <c:pt idx="68">
                  <c:v>6.3053627460265833E-4</c:v>
                </c:pt>
                <c:pt idx="69">
                  <c:v>7.8167804788530277E-4</c:v>
                </c:pt>
                <c:pt idx="70">
                  <c:v>7.6363907809995086E-4</c:v>
                </c:pt>
                <c:pt idx="71">
                  <c:v>7.5253462411326651E-4</c:v>
                </c:pt>
                <c:pt idx="72">
                  <c:v>7.4747290344579756E-4</c:v>
                </c:pt>
                <c:pt idx="73">
                  <c:v>7.4704125255908372E-4</c:v>
                </c:pt>
                <c:pt idx="74">
                  <c:v>7.4955494442523565E-4</c:v>
                </c:pt>
                <c:pt idx="75">
                  <c:v>9.0603848554557235E-4</c:v>
                </c:pt>
                <c:pt idx="76">
                  <c:v>8.722394867011436E-4</c:v>
                </c:pt>
                <c:pt idx="77">
                  <c:v>8.377591974899365E-4</c:v>
                </c:pt>
                <c:pt idx="78">
                  <c:v>8.0673553260593542E-4</c:v>
                </c:pt>
                <c:pt idx="79">
                  <c:v>7.8167804788530277E-4</c:v>
                </c:pt>
                <c:pt idx="80">
                  <c:v>7.6363907809995086E-4</c:v>
                </c:pt>
                <c:pt idx="81">
                  <c:v>7.5253462411326651E-4</c:v>
                </c:pt>
                <c:pt idx="82">
                  <c:v>7.4747290344579756E-4</c:v>
                </c:pt>
                <c:pt idx="83">
                  <c:v>7.4704125255908372E-4</c:v>
                </c:pt>
                <c:pt idx="84">
                  <c:v>7.4955494442523565E-4</c:v>
                </c:pt>
                <c:pt idx="85">
                  <c:v>9.0603848554557235E-4</c:v>
                </c:pt>
                <c:pt idx="86">
                  <c:v>8.722394867011436E-4</c:v>
                </c:pt>
                <c:pt idx="87">
                  <c:v>8.377591974899365E-4</c:v>
                </c:pt>
                <c:pt idx="88">
                  <c:v>8.0673553260593542E-4</c:v>
                </c:pt>
                <c:pt idx="89">
                  <c:v>7.8167804788530277E-4</c:v>
                </c:pt>
                <c:pt idx="90">
                  <c:v>7.6363907809995086E-4</c:v>
                </c:pt>
                <c:pt idx="91">
                  <c:v>7.5253462411326651E-4</c:v>
                </c:pt>
                <c:pt idx="92">
                  <c:v>7.4747290344579756E-4</c:v>
                </c:pt>
                <c:pt idx="93">
                  <c:v>7.4704125255908372E-4</c:v>
                </c:pt>
                <c:pt idx="94">
                  <c:v>7.4955494442523565E-4</c:v>
                </c:pt>
                <c:pt idx="95">
                  <c:v>9.0603848554557235E-4</c:v>
                </c:pt>
                <c:pt idx="96">
                  <c:v>8.722394867011436E-4</c:v>
                </c:pt>
                <c:pt idx="97">
                  <c:v>8.377591974899365E-4</c:v>
                </c:pt>
                <c:pt idx="98">
                  <c:v>8.0673553260593542E-4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E-41D6-BA1C-369FB0BFD21B}"/>
            </c:ext>
          </c:extLst>
        </c:ser>
        <c:ser>
          <c:idx val="1"/>
          <c:order val="1"/>
          <c:tx>
            <c:strRef>
              <c:f>'mu (1) a'!$AL$1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a'!$AL$2:$AL$100</c:f>
              <c:numCache>
                <c:formatCode>General</c:formatCode>
                <c:ptCount val="99"/>
                <c:pt idx="0">
                  <c:v>1.316911436731694E-3</c:v>
                </c:pt>
                <c:pt idx="1">
                  <c:v>1.2791111218884859E-3</c:v>
                </c:pt>
                <c:pt idx="2">
                  <c:v>1.255951237437629E-3</c:v>
                </c:pt>
                <c:pt idx="3">
                  <c:v>1.2454222605202661E-3</c:v>
                </c:pt>
                <c:pt idx="4">
                  <c:v>7.6734746619404892E-5</c:v>
                </c:pt>
                <c:pt idx="5">
                  <c:v>7.6956693712580733E-5</c:v>
                </c:pt>
                <c:pt idx="6">
                  <c:v>9.0582482262088467E-5</c:v>
                </c:pt>
                <c:pt idx="7">
                  <c:v>8.766945627484285E-5</c:v>
                </c:pt>
                <c:pt idx="8">
                  <c:v>8.4681349829496695E-5</c:v>
                </c:pt>
                <c:pt idx="9">
                  <c:v>8.1978038247613823E-5</c:v>
                </c:pt>
                <c:pt idx="10">
                  <c:v>7.9783960296481783E-5</c:v>
                </c:pt>
                <c:pt idx="11">
                  <c:v>7.8198337230674862E-5</c:v>
                </c:pt>
                <c:pt idx="12">
                  <c:v>7.7219650214329217E-5</c:v>
                </c:pt>
                <c:pt idx="13">
                  <c:v>7.6772866786798888E-5</c:v>
                </c:pt>
                <c:pt idx="14">
                  <c:v>1.026845375519516E-4</c:v>
                </c:pt>
                <c:pt idx="15">
                  <c:v>1.02986681324452E-4</c:v>
                </c:pt>
                <c:pt idx="16">
                  <c:v>1.215632329500019E-4</c:v>
                </c:pt>
                <c:pt idx="17">
                  <c:v>1.175874674386602E-4</c:v>
                </c:pt>
                <c:pt idx="18">
                  <c:v>1.135116025285597E-4</c:v>
                </c:pt>
                <c:pt idx="19">
                  <c:v>1.098263447640852E-4</c:v>
                </c:pt>
                <c:pt idx="20">
                  <c:v>1.06836834236566E-4</c:v>
                </c:pt>
                <c:pt idx="21">
                  <c:v>1.046772474461043E-4</c:v>
                </c:pt>
                <c:pt idx="22">
                  <c:v>1.03344672019067E-4</c:v>
                </c:pt>
                <c:pt idx="23">
                  <c:v>1.0273643069864199E-4</c:v>
                </c:pt>
                <c:pt idx="24">
                  <c:v>1.026845375519516E-4</c:v>
                </c:pt>
                <c:pt idx="25">
                  <c:v>1.02986681324452E-4</c:v>
                </c:pt>
                <c:pt idx="26">
                  <c:v>1.215632329500019E-4</c:v>
                </c:pt>
                <c:pt idx="27">
                  <c:v>1.175874674386602E-4</c:v>
                </c:pt>
                <c:pt idx="28">
                  <c:v>1.135116025285597E-4</c:v>
                </c:pt>
                <c:pt idx="29">
                  <c:v>1.098263447640852E-4</c:v>
                </c:pt>
                <c:pt idx="30">
                  <c:v>1.06836834236566E-4</c:v>
                </c:pt>
                <c:pt idx="31">
                  <c:v>1.046772474461043E-4</c:v>
                </c:pt>
                <c:pt idx="32">
                  <c:v>1.03344672019067E-4</c:v>
                </c:pt>
                <c:pt idx="33">
                  <c:v>1.0273643069864199E-4</c:v>
                </c:pt>
                <c:pt idx="34">
                  <c:v>1.026845375519516E-4</c:v>
                </c:pt>
                <c:pt idx="35">
                  <c:v>1.02986681324452E-4</c:v>
                </c:pt>
                <c:pt idx="36">
                  <c:v>1.215632329500019E-4</c:v>
                </c:pt>
                <c:pt idx="37">
                  <c:v>1.175874674386602E-4</c:v>
                </c:pt>
                <c:pt idx="38">
                  <c:v>1.135116025285597E-4</c:v>
                </c:pt>
                <c:pt idx="39">
                  <c:v>1.098263447640852E-4</c:v>
                </c:pt>
                <c:pt idx="40">
                  <c:v>1.06836834236566E-4</c:v>
                </c:pt>
                <c:pt idx="41">
                  <c:v>1.046772474461043E-4</c:v>
                </c:pt>
                <c:pt idx="42">
                  <c:v>1.03344672019067E-4</c:v>
                </c:pt>
                <c:pt idx="43">
                  <c:v>1.0273643069864199E-4</c:v>
                </c:pt>
                <c:pt idx="44">
                  <c:v>1.026845375519516E-4</c:v>
                </c:pt>
                <c:pt idx="45">
                  <c:v>1.02986681324452E-4</c:v>
                </c:pt>
                <c:pt idx="46">
                  <c:v>1.215632329500019E-4</c:v>
                </c:pt>
                <c:pt idx="47">
                  <c:v>1.175874674386602E-4</c:v>
                </c:pt>
                <c:pt idx="48">
                  <c:v>1.135116025285597E-4</c:v>
                </c:pt>
                <c:pt idx="49">
                  <c:v>6.3053627460265833E-4</c:v>
                </c:pt>
                <c:pt idx="50">
                  <c:v>6.1174633838589974E-4</c:v>
                </c:pt>
                <c:pt idx="51">
                  <c:v>5.9820407098143185E-4</c:v>
                </c:pt>
                <c:pt idx="52">
                  <c:v>5.8986116645971007E-4</c:v>
                </c:pt>
                <c:pt idx="53">
                  <c:v>5.860565584769492E-4</c:v>
                </c:pt>
                <c:pt idx="54">
                  <c:v>5.8573206199682092E-4</c:v>
                </c:pt>
                <c:pt idx="55">
                  <c:v>5.8762163855131488E-4</c:v>
                </c:pt>
                <c:pt idx="56">
                  <c:v>7.0477165416094197E-4</c:v>
                </c:pt>
                <c:pt idx="57">
                  <c:v>6.7954429789301985E-4</c:v>
                </c:pt>
                <c:pt idx="58">
                  <c:v>6.5376687471115763E-4</c:v>
                </c:pt>
                <c:pt idx="59">
                  <c:v>6.3053627460265833E-4</c:v>
                </c:pt>
                <c:pt idx="60">
                  <c:v>6.1174633838589974E-4</c:v>
                </c:pt>
                <c:pt idx="61">
                  <c:v>5.9820407098143185E-4</c:v>
                </c:pt>
                <c:pt idx="62">
                  <c:v>5.8986116645971007E-4</c:v>
                </c:pt>
                <c:pt idx="63">
                  <c:v>5.860565584769492E-4</c:v>
                </c:pt>
                <c:pt idx="64">
                  <c:v>5.8573206199682092E-4</c:v>
                </c:pt>
                <c:pt idx="65">
                  <c:v>5.8762163855131488E-4</c:v>
                </c:pt>
                <c:pt idx="66">
                  <c:v>7.0477165416094197E-4</c:v>
                </c:pt>
                <c:pt idx="67">
                  <c:v>6.7954429789301985E-4</c:v>
                </c:pt>
                <c:pt idx="68">
                  <c:v>6.5376687471115763E-4</c:v>
                </c:pt>
                <c:pt idx="69">
                  <c:v>8.0673553260593542E-4</c:v>
                </c:pt>
                <c:pt idx="70">
                  <c:v>7.8167804788530277E-4</c:v>
                </c:pt>
                <c:pt idx="71">
                  <c:v>7.6363907809995086E-4</c:v>
                </c:pt>
                <c:pt idx="72">
                  <c:v>7.5253462411326651E-4</c:v>
                </c:pt>
                <c:pt idx="73">
                  <c:v>7.4747290344579756E-4</c:v>
                </c:pt>
                <c:pt idx="74">
                  <c:v>7.4704125255908372E-4</c:v>
                </c:pt>
                <c:pt idx="75">
                  <c:v>7.4955494442523565E-4</c:v>
                </c:pt>
                <c:pt idx="76">
                  <c:v>9.0603848554557235E-4</c:v>
                </c:pt>
                <c:pt idx="77">
                  <c:v>8.722394867011436E-4</c:v>
                </c:pt>
                <c:pt idx="78">
                  <c:v>8.377591974899365E-4</c:v>
                </c:pt>
                <c:pt idx="79">
                  <c:v>8.0673553260593542E-4</c:v>
                </c:pt>
                <c:pt idx="80">
                  <c:v>7.8167804788530277E-4</c:v>
                </c:pt>
                <c:pt idx="81">
                  <c:v>7.6363907809995086E-4</c:v>
                </c:pt>
                <c:pt idx="82">
                  <c:v>7.5253462411326651E-4</c:v>
                </c:pt>
                <c:pt idx="83">
                  <c:v>7.4747290344579756E-4</c:v>
                </c:pt>
                <c:pt idx="84">
                  <c:v>7.4704125255908372E-4</c:v>
                </c:pt>
                <c:pt idx="85">
                  <c:v>7.4955494442523565E-4</c:v>
                </c:pt>
                <c:pt idx="86">
                  <c:v>9.0603848554557235E-4</c:v>
                </c:pt>
                <c:pt idx="87">
                  <c:v>8.722394867011436E-4</c:v>
                </c:pt>
                <c:pt idx="88">
                  <c:v>8.377591974899365E-4</c:v>
                </c:pt>
                <c:pt idx="89">
                  <c:v>8.0673553260593542E-4</c:v>
                </c:pt>
                <c:pt idx="90">
                  <c:v>7.8167804788530277E-4</c:v>
                </c:pt>
                <c:pt idx="91">
                  <c:v>7.6363907809995086E-4</c:v>
                </c:pt>
                <c:pt idx="92">
                  <c:v>7.5253462411326651E-4</c:v>
                </c:pt>
                <c:pt idx="93">
                  <c:v>7.4747290344579756E-4</c:v>
                </c:pt>
                <c:pt idx="94">
                  <c:v>7.4704125255908372E-4</c:v>
                </c:pt>
                <c:pt idx="95">
                  <c:v>7.4955494442523565E-4</c:v>
                </c:pt>
                <c:pt idx="96">
                  <c:v>9.0603848554557235E-4</c:v>
                </c:pt>
                <c:pt idx="97">
                  <c:v>8.722394867011436E-4</c:v>
                </c:pt>
                <c:pt idx="98">
                  <c:v>8.377591974899365E-4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E-41D6-BA1C-369FB0BFD21B}"/>
            </c:ext>
          </c:extLst>
        </c:ser>
        <c:ser>
          <c:idx val="2"/>
          <c:order val="2"/>
          <c:tx>
            <c:strRef>
              <c:f>'mu (1) a'!$AM$1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a'!$AM$2:$AM$100</c:f>
              <c:numCache>
                <c:formatCode>General</c:formatCode>
                <c:ptCount val="99"/>
                <c:pt idx="0">
                  <c:v>1.369777261293402E-3</c:v>
                </c:pt>
                <c:pt idx="1">
                  <c:v>1.3169114367316921E-3</c:v>
                </c:pt>
                <c:pt idx="2">
                  <c:v>1.279111121888492E-3</c:v>
                </c:pt>
                <c:pt idx="3">
                  <c:v>1.255951237437624E-3</c:v>
                </c:pt>
                <c:pt idx="4">
                  <c:v>7.6772866786798752E-5</c:v>
                </c:pt>
                <c:pt idx="5">
                  <c:v>7.6734746619405028E-5</c:v>
                </c:pt>
                <c:pt idx="6">
                  <c:v>7.6956693712580733E-5</c:v>
                </c:pt>
                <c:pt idx="7">
                  <c:v>9.0582482262088467E-5</c:v>
                </c:pt>
                <c:pt idx="8">
                  <c:v>8.766945627484285E-5</c:v>
                </c:pt>
                <c:pt idx="9">
                  <c:v>8.4681349829496695E-5</c:v>
                </c:pt>
                <c:pt idx="10">
                  <c:v>8.1978038247613823E-5</c:v>
                </c:pt>
                <c:pt idx="11">
                  <c:v>7.9783960296481783E-5</c:v>
                </c:pt>
                <c:pt idx="12">
                  <c:v>7.8198337230674862E-5</c:v>
                </c:pt>
                <c:pt idx="13">
                  <c:v>7.7219650214329217E-5</c:v>
                </c:pt>
                <c:pt idx="14">
                  <c:v>1.0273643069864199E-4</c:v>
                </c:pt>
                <c:pt idx="15">
                  <c:v>1.026845375519516E-4</c:v>
                </c:pt>
                <c:pt idx="16">
                  <c:v>1.02986681324452E-4</c:v>
                </c:pt>
                <c:pt idx="17">
                  <c:v>1.215632329500019E-4</c:v>
                </c:pt>
                <c:pt idx="18">
                  <c:v>1.175874674386602E-4</c:v>
                </c:pt>
                <c:pt idx="19">
                  <c:v>1.135116025285597E-4</c:v>
                </c:pt>
                <c:pt idx="20">
                  <c:v>1.098263447640852E-4</c:v>
                </c:pt>
                <c:pt idx="21">
                  <c:v>1.06836834236566E-4</c:v>
                </c:pt>
                <c:pt idx="22">
                  <c:v>1.046772474461043E-4</c:v>
                </c:pt>
                <c:pt idx="23">
                  <c:v>1.03344672019067E-4</c:v>
                </c:pt>
                <c:pt idx="24">
                  <c:v>1.0273643069864199E-4</c:v>
                </c:pt>
                <c:pt idx="25">
                  <c:v>1.026845375519516E-4</c:v>
                </c:pt>
                <c:pt idx="26">
                  <c:v>1.02986681324452E-4</c:v>
                </c:pt>
                <c:pt idx="27">
                  <c:v>1.215632329500019E-4</c:v>
                </c:pt>
                <c:pt idx="28">
                  <c:v>1.175874674386602E-4</c:v>
                </c:pt>
                <c:pt idx="29">
                  <c:v>1.135116025285597E-4</c:v>
                </c:pt>
                <c:pt idx="30">
                  <c:v>1.098263447640852E-4</c:v>
                </c:pt>
                <c:pt idx="31">
                  <c:v>1.06836834236566E-4</c:v>
                </c:pt>
                <c:pt idx="32">
                  <c:v>1.046772474461043E-4</c:v>
                </c:pt>
                <c:pt idx="33">
                  <c:v>1.03344672019067E-4</c:v>
                </c:pt>
                <c:pt idx="34">
                  <c:v>1.0273643069864199E-4</c:v>
                </c:pt>
                <c:pt idx="35">
                  <c:v>1.026845375519516E-4</c:v>
                </c:pt>
                <c:pt idx="36">
                  <c:v>1.02986681324452E-4</c:v>
                </c:pt>
                <c:pt idx="37">
                  <c:v>1.215632329500019E-4</c:v>
                </c:pt>
                <c:pt idx="38">
                  <c:v>1.175874674386602E-4</c:v>
                </c:pt>
                <c:pt idx="39">
                  <c:v>1.135116025285597E-4</c:v>
                </c:pt>
                <c:pt idx="40">
                  <c:v>1.098263447640852E-4</c:v>
                </c:pt>
                <c:pt idx="41">
                  <c:v>1.06836834236566E-4</c:v>
                </c:pt>
                <c:pt idx="42">
                  <c:v>1.046772474461043E-4</c:v>
                </c:pt>
                <c:pt idx="43">
                  <c:v>1.03344672019067E-4</c:v>
                </c:pt>
                <c:pt idx="44">
                  <c:v>1.0273643069864199E-4</c:v>
                </c:pt>
                <c:pt idx="45">
                  <c:v>1.026845375519516E-4</c:v>
                </c:pt>
                <c:pt idx="46">
                  <c:v>1.02986681324452E-4</c:v>
                </c:pt>
                <c:pt idx="47">
                  <c:v>1.215632329500019E-4</c:v>
                </c:pt>
                <c:pt idx="48">
                  <c:v>1.175874674386602E-4</c:v>
                </c:pt>
                <c:pt idx="49">
                  <c:v>6.5376687471115763E-4</c:v>
                </c:pt>
                <c:pt idx="50">
                  <c:v>6.3053627460265833E-4</c:v>
                </c:pt>
                <c:pt idx="51">
                  <c:v>6.1174633838589974E-4</c:v>
                </c:pt>
                <c:pt idx="52">
                  <c:v>5.9820407098143185E-4</c:v>
                </c:pt>
                <c:pt idx="53">
                  <c:v>5.8986116645971007E-4</c:v>
                </c:pt>
                <c:pt idx="54">
                  <c:v>5.860565584769492E-4</c:v>
                </c:pt>
                <c:pt idx="55">
                  <c:v>5.8573206199682092E-4</c:v>
                </c:pt>
                <c:pt idx="56">
                  <c:v>5.8762163855131488E-4</c:v>
                </c:pt>
                <c:pt idx="57">
                  <c:v>7.0477165416094197E-4</c:v>
                </c:pt>
                <c:pt idx="58">
                  <c:v>6.7954429789301985E-4</c:v>
                </c:pt>
                <c:pt idx="59">
                  <c:v>6.5376687471115763E-4</c:v>
                </c:pt>
                <c:pt idx="60">
                  <c:v>6.3053627460265833E-4</c:v>
                </c:pt>
                <c:pt idx="61">
                  <c:v>6.1174633838589974E-4</c:v>
                </c:pt>
                <c:pt idx="62">
                  <c:v>5.9820407098143185E-4</c:v>
                </c:pt>
                <c:pt idx="63">
                  <c:v>5.8986116645971007E-4</c:v>
                </c:pt>
                <c:pt idx="64">
                  <c:v>5.860565584769492E-4</c:v>
                </c:pt>
                <c:pt idx="65">
                  <c:v>5.8573206199682092E-4</c:v>
                </c:pt>
                <c:pt idx="66">
                  <c:v>5.8762163855131488E-4</c:v>
                </c:pt>
                <c:pt idx="67">
                  <c:v>7.0477165416094197E-4</c:v>
                </c:pt>
                <c:pt idx="68">
                  <c:v>6.7954429789301985E-4</c:v>
                </c:pt>
                <c:pt idx="69">
                  <c:v>8.377591974899365E-4</c:v>
                </c:pt>
                <c:pt idx="70">
                  <c:v>8.0673553260593542E-4</c:v>
                </c:pt>
                <c:pt idx="71">
                  <c:v>7.8167804788530277E-4</c:v>
                </c:pt>
                <c:pt idx="72">
                  <c:v>7.6363907809995086E-4</c:v>
                </c:pt>
                <c:pt idx="73">
                  <c:v>7.5253462411326651E-4</c:v>
                </c:pt>
                <c:pt idx="74">
                  <c:v>7.4747290344579756E-4</c:v>
                </c:pt>
                <c:pt idx="75">
                  <c:v>7.4704125255908372E-4</c:v>
                </c:pt>
                <c:pt idx="76">
                  <c:v>7.4955494442523565E-4</c:v>
                </c:pt>
                <c:pt idx="77">
                  <c:v>9.0603848554557235E-4</c:v>
                </c:pt>
                <c:pt idx="78">
                  <c:v>8.722394867011436E-4</c:v>
                </c:pt>
                <c:pt idx="79">
                  <c:v>8.377591974899365E-4</c:v>
                </c:pt>
                <c:pt idx="80">
                  <c:v>8.0673553260593542E-4</c:v>
                </c:pt>
                <c:pt idx="81">
                  <c:v>7.8167804788530277E-4</c:v>
                </c:pt>
                <c:pt idx="82">
                  <c:v>7.6363907809995086E-4</c:v>
                </c:pt>
                <c:pt idx="83">
                  <c:v>7.5253462411326651E-4</c:v>
                </c:pt>
                <c:pt idx="84">
                  <c:v>7.4747290344579756E-4</c:v>
                </c:pt>
                <c:pt idx="85">
                  <c:v>7.4704125255908372E-4</c:v>
                </c:pt>
                <c:pt idx="86">
                  <c:v>7.4955494442523565E-4</c:v>
                </c:pt>
                <c:pt idx="87">
                  <c:v>9.0603848554557235E-4</c:v>
                </c:pt>
                <c:pt idx="88">
                  <c:v>8.722394867011436E-4</c:v>
                </c:pt>
                <c:pt idx="89">
                  <c:v>8.377591974899365E-4</c:v>
                </c:pt>
                <c:pt idx="90">
                  <c:v>8.0673553260593542E-4</c:v>
                </c:pt>
                <c:pt idx="91">
                  <c:v>7.8167804788530277E-4</c:v>
                </c:pt>
                <c:pt idx="92">
                  <c:v>7.6363907809995086E-4</c:v>
                </c:pt>
                <c:pt idx="93">
                  <c:v>7.5253462411326651E-4</c:v>
                </c:pt>
                <c:pt idx="94">
                  <c:v>7.4747290344579756E-4</c:v>
                </c:pt>
                <c:pt idx="95">
                  <c:v>7.4704125255908372E-4</c:v>
                </c:pt>
                <c:pt idx="96">
                  <c:v>7.4955494442523565E-4</c:v>
                </c:pt>
                <c:pt idx="97">
                  <c:v>9.0603848554557235E-4</c:v>
                </c:pt>
                <c:pt idx="98">
                  <c:v>8.722394867011436E-4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E-41D6-BA1C-369FB0BFD21B}"/>
            </c:ext>
          </c:extLst>
        </c:ser>
        <c:ser>
          <c:idx val="3"/>
          <c:order val="3"/>
          <c:tx>
            <c:strRef>
              <c:f>'mu (1) a'!$AN$1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a'!$AN$2:$AN$100</c:f>
              <c:numCache>
                <c:formatCode>General</c:formatCode>
                <c:ptCount val="99"/>
                <c:pt idx="0">
                  <c:v>1.4357944695566041E-3</c:v>
                </c:pt>
                <c:pt idx="1">
                  <c:v>1.3697772612934001E-3</c:v>
                </c:pt>
                <c:pt idx="2">
                  <c:v>1.316911436731696E-3</c:v>
                </c:pt>
                <c:pt idx="3">
                  <c:v>1.279111121888487E-3</c:v>
                </c:pt>
                <c:pt idx="4">
                  <c:v>7.7219650214328946E-5</c:v>
                </c:pt>
                <c:pt idx="5">
                  <c:v>7.6772866786798888E-5</c:v>
                </c:pt>
                <c:pt idx="6">
                  <c:v>7.6734746619405028E-5</c:v>
                </c:pt>
                <c:pt idx="7">
                  <c:v>7.6956693712580733E-5</c:v>
                </c:pt>
                <c:pt idx="8">
                  <c:v>9.0582482262088467E-5</c:v>
                </c:pt>
                <c:pt idx="9">
                  <c:v>8.766945627484285E-5</c:v>
                </c:pt>
                <c:pt idx="10">
                  <c:v>8.4681349829496695E-5</c:v>
                </c:pt>
                <c:pt idx="11">
                  <c:v>8.1978038247613823E-5</c:v>
                </c:pt>
                <c:pt idx="12">
                  <c:v>7.9783960296481783E-5</c:v>
                </c:pt>
                <c:pt idx="13">
                  <c:v>7.8198337230674862E-5</c:v>
                </c:pt>
                <c:pt idx="14">
                  <c:v>1.03344672019067E-4</c:v>
                </c:pt>
                <c:pt idx="15">
                  <c:v>1.0273643069864199E-4</c:v>
                </c:pt>
                <c:pt idx="16">
                  <c:v>1.026845375519516E-4</c:v>
                </c:pt>
                <c:pt idx="17">
                  <c:v>1.02986681324452E-4</c:v>
                </c:pt>
                <c:pt idx="18">
                  <c:v>1.215632329500019E-4</c:v>
                </c:pt>
                <c:pt idx="19">
                  <c:v>1.175874674386602E-4</c:v>
                </c:pt>
                <c:pt idx="20">
                  <c:v>1.135116025285597E-4</c:v>
                </c:pt>
                <c:pt idx="21">
                  <c:v>1.098263447640852E-4</c:v>
                </c:pt>
                <c:pt idx="22">
                  <c:v>1.06836834236566E-4</c:v>
                </c:pt>
                <c:pt idx="23">
                  <c:v>1.046772474461043E-4</c:v>
                </c:pt>
                <c:pt idx="24">
                  <c:v>1.03344672019067E-4</c:v>
                </c:pt>
                <c:pt idx="25">
                  <c:v>1.0273643069864199E-4</c:v>
                </c:pt>
                <c:pt idx="26">
                  <c:v>1.026845375519516E-4</c:v>
                </c:pt>
                <c:pt idx="27">
                  <c:v>1.02986681324452E-4</c:v>
                </c:pt>
                <c:pt idx="28">
                  <c:v>1.215632329500019E-4</c:v>
                </c:pt>
                <c:pt idx="29">
                  <c:v>1.175874674386602E-4</c:v>
                </c:pt>
                <c:pt idx="30">
                  <c:v>1.135116025285597E-4</c:v>
                </c:pt>
                <c:pt idx="31">
                  <c:v>1.098263447640852E-4</c:v>
                </c:pt>
                <c:pt idx="32">
                  <c:v>1.06836834236566E-4</c:v>
                </c:pt>
                <c:pt idx="33">
                  <c:v>1.046772474461043E-4</c:v>
                </c:pt>
                <c:pt idx="34">
                  <c:v>1.03344672019067E-4</c:v>
                </c:pt>
                <c:pt idx="35">
                  <c:v>1.0273643069864199E-4</c:v>
                </c:pt>
                <c:pt idx="36">
                  <c:v>1.026845375519516E-4</c:v>
                </c:pt>
                <c:pt idx="37">
                  <c:v>1.02986681324452E-4</c:v>
                </c:pt>
                <c:pt idx="38">
                  <c:v>1.215632329500019E-4</c:v>
                </c:pt>
                <c:pt idx="39">
                  <c:v>1.175874674386602E-4</c:v>
                </c:pt>
                <c:pt idx="40">
                  <c:v>1.135116025285597E-4</c:v>
                </c:pt>
                <c:pt idx="41">
                  <c:v>1.098263447640852E-4</c:v>
                </c:pt>
                <c:pt idx="42">
                  <c:v>1.06836834236566E-4</c:v>
                </c:pt>
                <c:pt idx="43">
                  <c:v>1.046772474461043E-4</c:v>
                </c:pt>
                <c:pt idx="44">
                  <c:v>1.03344672019067E-4</c:v>
                </c:pt>
                <c:pt idx="45">
                  <c:v>1.0273643069864199E-4</c:v>
                </c:pt>
                <c:pt idx="46">
                  <c:v>1.026845375519516E-4</c:v>
                </c:pt>
                <c:pt idx="47">
                  <c:v>1.02986681324452E-4</c:v>
                </c:pt>
                <c:pt idx="48">
                  <c:v>1.215632329500019E-4</c:v>
                </c:pt>
                <c:pt idx="49">
                  <c:v>6.7954429789301985E-4</c:v>
                </c:pt>
                <c:pt idx="50">
                  <c:v>6.5376687471115763E-4</c:v>
                </c:pt>
                <c:pt idx="51">
                  <c:v>6.3053627460265833E-4</c:v>
                </c:pt>
                <c:pt idx="52">
                  <c:v>6.1174633838589974E-4</c:v>
                </c:pt>
                <c:pt idx="53">
                  <c:v>5.9820407098143185E-4</c:v>
                </c:pt>
                <c:pt idx="54">
                  <c:v>5.8986116645971007E-4</c:v>
                </c:pt>
                <c:pt idx="55">
                  <c:v>5.860565584769492E-4</c:v>
                </c:pt>
                <c:pt idx="56">
                  <c:v>5.8573206199682092E-4</c:v>
                </c:pt>
                <c:pt idx="57">
                  <c:v>5.8762163855131488E-4</c:v>
                </c:pt>
                <c:pt idx="58">
                  <c:v>7.0477165416094197E-4</c:v>
                </c:pt>
                <c:pt idx="59">
                  <c:v>6.7954429789301985E-4</c:v>
                </c:pt>
                <c:pt idx="60">
                  <c:v>6.5376687471115763E-4</c:v>
                </c:pt>
                <c:pt idx="61">
                  <c:v>6.3053627460265833E-4</c:v>
                </c:pt>
                <c:pt idx="62">
                  <c:v>6.1174633838589974E-4</c:v>
                </c:pt>
                <c:pt idx="63">
                  <c:v>5.9820407098143185E-4</c:v>
                </c:pt>
                <c:pt idx="64">
                  <c:v>5.8986116645971007E-4</c:v>
                </c:pt>
                <c:pt idx="65">
                  <c:v>5.860565584769492E-4</c:v>
                </c:pt>
                <c:pt idx="66">
                  <c:v>5.8573206199682092E-4</c:v>
                </c:pt>
                <c:pt idx="67">
                  <c:v>5.8762163855131488E-4</c:v>
                </c:pt>
                <c:pt idx="68">
                  <c:v>7.0477165416094197E-4</c:v>
                </c:pt>
                <c:pt idx="69">
                  <c:v>8.722394867011436E-4</c:v>
                </c:pt>
                <c:pt idx="70">
                  <c:v>8.377591974899365E-4</c:v>
                </c:pt>
                <c:pt idx="71">
                  <c:v>8.0673553260593542E-4</c:v>
                </c:pt>
                <c:pt idx="72">
                  <c:v>7.8167804788530277E-4</c:v>
                </c:pt>
                <c:pt idx="73">
                  <c:v>7.6363907809995086E-4</c:v>
                </c:pt>
                <c:pt idx="74">
                  <c:v>7.5253462411326651E-4</c:v>
                </c:pt>
                <c:pt idx="75">
                  <c:v>7.4747290344579756E-4</c:v>
                </c:pt>
                <c:pt idx="76">
                  <c:v>7.4704125255908372E-4</c:v>
                </c:pt>
                <c:pt idx="77">
                  <c:v>7.4955494442523565E-4</c:v>
                </c:pt>
                <c:pt idx="78">
                  <c:v>9.0603848554557235E-4</c:v>
                </c:pt>
                <c:pt idx="79">
                  <c:v>8.722394867011436E-4</c:v>
                </c:pt>
                <c:pt idx="80">
                  <c:v>8.377591974899365E-4</c:v>
                </c:pt>
                <c:pt idx="81">
                  <c:v>8.0673553260593542E-4</c:v>
                </c:pt>
                <c:pt idx="82">
                  <c:v>7.8167804788530277E-4</c:v>
                </c:pt>
                <c:pt idx="83">
                  <c:v>7.6363907809995086E-4</c:v>
                </c:pt>
                <c:pt idx="84">
                  <c:v>7.5253462411326651E-4</c:v>
                </c:pt>
                <c:pt idx="85">
                  <c:v>7.4747290344579756E-4</c:v>
                </c:pt>
                <c:pt idx="86">
                  <c:v>7.4704125255908372E-4</c:v>
                </c:pt>
                <c:pt idx="87">
                  <c:v>7.4955494442523565E-4</c:v>
                </c:pt>
                <c:pt idx="88">
                  <c:v>9.0603848554557235E-4</c:v>
                </c:pt>
                <c:pt idx="89">
                  <c:v>8.722394867011436E-4</c:v>
                </c:pt>
                <c:pt idx="90">
                  <c:v>8.377591974899365E-4</c:v>
                </c:pt>
                <c:pt idx="91">
                  <c:v>8.0673553260593542E-4</c:v>
                </c:pt>
                <c:pt idx="92">
                  <c:v>7.8167804788530277E-4</c:v>
                </c:pt>
                <c:pt idx="93">
                  <c:v>7.6363907809995086E-4</c:v>
                </c:pt>
                <c:pt idx="94">
                  <c:v>7.5253462411326651E-4</c:v>
                </c:pt>
                <c:pt idx="95">
                  <c:v>7.4747290344579756E-4</c:v>
                </c:pt>
                <c:pt idx="96">
                  <c:v>7.4704125255908372E-4</c:v>
                </c:pt>
                <c:pt idx="97">
                  <c:v>7.4955494442523565E-4</c:v>
                </c:pt>
                <c:pt idx="98">
                  <c:v>9.0603848554557235E-4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9E-41D6-BA1C-369FB0BFD21B}"/>
            </c:ext>
          </c:extLst>
        </c:ser>
        <c:ser>
          <c:idx val="4"/>
          <c:order val="4"/>
          <c:tx>
            <c:strRef>
              <c:f>'mu (1) a'!$AO$1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(1) a'!$AO$2:$AO$100</c:f>
              <c:numCache>
                <c:formatCode>General</c:formatCode>
                <c:ptCount val="99"/>
                <c:pt idx="0">
                  <c:v>1.509879573572788E-3</c:v>
                </c:pt>
                <c:pt idx="1">
                  <c:v>1.435794469556603E-3</c:v>
                </c:pt>
                <c:pt idx="2">
                  <c:v>1.3697772612934051E-3</c:v>
                </c:pt>
                <c:pt idx="3">
                  <c:v>1.3169114367316929E-3</c:v>
                </c:pt>
                <c:pt idx="4">
                  <c:v>7.8198337230674591E-5</c:v>
                </c:pt>
                <c:pt idx="5">
                  <c:v>7.7219650214329217E-5</c:v>
                </c:pt>
                <c:pt idx="6">
                  <c:v>7.6772866786798888E-5</c:v>
                </c:pt>
                <c:pt idx="7">
                  <c:v>7.6734746619405028E-5</c:v>
                </c:pt>
                <c:pt idx="8">
                  <c:v>7.6956693712580733E-5</c:v>
                </c:pt>
                <c:pt idx="9">
                  <c:v>9.0582482262088467E-5</c:v>
                </c:pt>
                <c:pt idx="10">
                  <c:v>8.766945627484285E-5</c:v>
                </c:pt>
                <c:pt idx="11">
                  <c:v>8.4681349829496695E-5</c:v>
                </c:pt>
                <c:pt idx="12">
                  <c:v>8.1978038247613823E-5</c:v>
                </c:pt>
                <c:pt idx="13">
                  <c:v>7.9783960296481783E-5</c:v>
                </c:pt>
                <c:pt idx="14">
                  <c:v>1.046772474461043E-4</c:v>
                </c:pt>
                <c:pt idx="15">
                  <c:v>1.03344672019067E-4</c:v>
                </c:pt>
                <c:pt idx="16">
                  <c:v>1.0273643069864199E-4</c:v>
                </c:pt>
                <c:pt idx="17">
                  <c:v>1.026845375519516E-4</c:v>
                </c:pt>
                <c:pt idx="18">
                  <c:v>1.02986681324452E-4</c:v>
                </c:pt>
                <c:pt idx="19">
                  <c:v>1.215632329500019E-4</c:v>
                </c:pt>
                <c:pt idx="20">
                  <c:v>1.175874674386602E-4</c:v>
                </c:pt>
                <c:pt idx="21">
                  <c:v>1.135116025285597E-4</c:v>
                </c:pt>
                <c:pt idx="22">
                  <c:v>1.098263447640852E-4</c:v>
                </c:pt>
                <c:pt idx="23">
                  <c:v>1.06836834236566E-4</c:v>
                </c:pt>
                <c:pt idx="24">
                  <c:v>1.046772474461043E-4</c:v>
                </c:pt>
                <c:pt idx="25">
                  <c:v>1.03344672019067E-4</c:v>
                </c:pt>
                <c:pt idx="26">
                  <c:v>1.0273643069864199E-4</c:v>
                </c:pt>
                <c:pt idx="27">
                  <c:v>1.026845375519516E-4</c:v>
                </c:pt>
                <c:pt idx="28">
                  <c:v>1.02986681324452E-4</c:v>
                </c:pt>
                <c:pt idx="29">
                  <c:v>1.215632329500019E-4</c:v>
                </c:pt>
                <c:pt idx="30">
                  <c:v>1.175874674386602E-4</c:v>
                </c:pt>
                <c:pt idx="31">
                  <c:v>1.135116025285597E-4</c:v>
                </c:pt>
                <c:pt idx="32">
                  <c:v>1.098263447640852E-4</c:v>
                </c:pt>
                <c:pt idx="33">
                  <c:v>1.06836834236566E-4</c:v>
                </c:pt>
                <c:pt idx="34">
                  <c:v>1.046772474461043E-4</c:v>
                </c:pt>
                <c:pt idx="35">
                  <c:v>1.03344672019067E-4</c:v>
                </c:pt>
                <c:pt idx="36">
                  <c:v>1.0273643069864199E-4</c:v>
                </c:pt>
                <c:pt idx="37">
                  <c:v>1.026845375519516E-4</c:v>
                </c:pt>
                <c:pt idx="38">
                  <c:v>1.02986681324452E-4</c:v>
                </c:pt>
                <c:pt idx="39">
                  <c:v>1.215632329500019E-4</c:v>
                </c:pt>
                <c:pt idx="40">
                  <c:v>1.175874674386602E-4</c:v>
                </c:pt>
                <c:pt idx="41">
                  <c:v>1.135116025285597E-4</c:v>
                </c:pt>
                <c:pt idx="42">
                  <c:v>1.098263447640852E-4</c:v>
                </c:pt>
                <c:pt idx="43">
                  <c:v>1.06836834236566E-4</c:v>
                </c:pt>
                <c:pt idx="44">
                  <c:v>1.046772474461043E-4</c:v>
                </c:pt>
                <c:pt idx="45">
                  <c:v>1.03344672019067E-4</c:v>
                </c:pt>
                <c:pt idx="46">
                  <c:v>1.0273643069864199E-4</c:v>
                </c:pt>
                <c:pt idx="47">
                  <c:v>1.026845375519516E-4</c:v>
                </c:pt>
                <c:pt idx="48">
                  <c:v>1.02986681324452E-4</c:v>
                </c:pt>
                <c:pt idx="49">
                  <c:v>7.0477165416094197E-4</c:v>
                </c:pt>
                <c:pt idx="50">
                  <c:v>6.7954429789301985E-4</c:v>
                </c:pt>
                <c:pt idx="51">
                  <c:v>6.5376687471115763E-4</c:v>
                </c:pt>
                <c:pt idx="52">
                  <c:v>6.3053627460265833E-4</c:v>
                </c:pt>
                <c:pt idx="53">
                  <c:v>6.1174633838589974E-4</c:v>
                </c:pt>
                <c:pt idx="54">
                  <c:v>5.9820407098143185E-4</c:v>
                </c:pt>
                <c:pt idx="55">
                  <c:v>5.8986116645971007E-4</c:v>
                </c:pt>
                <c:pt idx="56">
                  <c:v>5.860565584769492E-4</c:v>
                </c:pt>
                <c:pt idx="57">
                  <c:v>5.8573206199682092E-4</c:v>
                </c:pt>
                <c:pt idx="58">
                  <c:v>5.8762163855131488E-4</c:v>
                </c:pt>
                <c:pt idx="59">
                  <c:v>7.0477165416094197E-4</c:v>
                </c:pt>
                <c:pt idx="60">
                  <c:v>6.7954429789301985E-4</c:v>
                </c:pt>
                <c:pt idx="61">
                  <c:v>6.5376687471115763E-4</c:v>
                </c:pt>
                <c:pt idx="62">
                  <c:v>6.3053627460265833E-4</c:v>
                </c:pt>
                <c:pt idx="63">
                  <c:v>6.1174633838589974E-4</c:v>
                </c:pt>
                <c:pt idx="64">
                  <c:v>5.9820407098143185E-4</c:v>
                </c:pt>
                <c:pt idx="65">
                  <c:v>5.8986116645971007E-4</c:v>
                </c:pt>
                <c:pt idx="66">
                  <c:v>5.860565584769492E-4</c:v>
                </c:pt>
                <c:pt idx="67">
                  <c:v>5.8573206199682092E-4</c:v>
                </c:pt>
                <c:pt idx="68">
                  <c:v>5.8762163855131488E-4</c:v>
                </c:pt>
                <c:pt idx="69">
                  <c:v>9.0603848554557235E-4</c:v>
                </c:pt>
                <c:pt idx="70">
                  <c:v>8.722394867011436E-4</c:v>
                </c:pt>
                <c:pt idx="71">
                  <c:v>8.377591974899365E-4</c:v>
                </c:pt>
                <c:pt idx="72">
                  <c:v>8.0673553260593542E-4</c:v>
                </c:pt>
                <c:pt idx="73">
                  <c:v>7.8167804788530277E-4</c:v>
                </c:pt>
                <c:pt idx="74">
                  <c:v>7.6363907809995086E-4</c:v>
                </c:pt>
                <c:pt idx="75">
                  <c:v>7.5253462411326651E-4</c:v>
                </c:pt>
                <c:pt idx="76">
                  <c:v>7.4747290344579756E-4</c:v>
                </c:pt>
                <c:pt idx="77">
                  <c:v>7.4704125255908372E-4</c:v>
                </c:pt>
                <c:pt idx="78">
                  <c:v>7.4955494442523565E-4</c:v>
                </c:pt>
                <c:pt idx="79">
                  <c:v>9.0603848554557235E-4</c:v>
                </c:pt>
                <c:pt idx="80">
                  <c:v>8.722394867011436E-4</c:v>
                </c:pt>
                <c:pt idx="81">
                  <c:v>8.377591974899365E-4</c:v>
                </c:pt>
                <c:pt idx="82">
                  <c:v>8.0673553260593542E-4</c:v>
                </c:pt>
                <c:pt idx="83">
                  <c:v>7.8167804788530277E-4</c:v>
                </c:pt>
                <c:pt idx="84">
                  <c:v>7.6363907809995086E-4</c:v>
                </c:pt>
                <c:pt idx="85">
                  <c:v>7.5253462411326651E-4</c:v>
                </c:pt>
                <c:pt idx="86">
                  <c:v>7.4747290344579756E-4</c:v>
                </c:pt>
                <c:pt idx="87">
                  <c:v>7.4704125255908372E-4</c:v>
                </c:pt>
                <c:pt idx="88">
                  <c:v>7.4955494442523565E-4</c:v>
                </c:pt>
                <c:pt idx="89">
                  <c:v>9.0603848554557235E-4</c:v>
                </c:pt>
                <c:pt idx="90">
                  <c:v>8.722394867011436E-4</c:v>
                </c:pt>
                <c:pt idx="91">
                  <c:v>8.377591974899365E-4</c:v>
                </c:pt>
                <c:pt idx="92">
                  <c:v>8.0673553260593542E-4</c:v>
                </c:pt>
                <c:pt idx="93">
                  <c:v>7.8167804788530277E-4</c:v>
                </c:pt>
                <c:pt idx="94">
                  <c:v>7.6363907809995086E-4</c:v>
                </c:pt>
                <c:pt idx="95">
                  <c:v>7.5253462411326651E-4</c:v>
                </c:pt>
                <c:pt idx="96">
                  <c:v>7.4747290344579756E-4</c:v>
                </c:pt>
                <c:pt idx="97">
                  <c:v>7.4704125255908372E-4</c:v>
                </c:pt>
                <c:pt idx="98">
                  <c:v>7.4955494442523565E-4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9E-41D6-BA1C-369FB0BFD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15200"/>
        <c:axId val="603826544"/>
      </c:lineChart>
      <c:catAx>
        <c:axId val="58211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6544"/>
        <c:crosses val="autoZero"/>
        <c:auto val="1"/>
        <c:lblAlgn val="ctr"/>
        <c:lblOffset val="100"/>
        <c:noMultiLvlLbl val="0"/>
      </c:catAx>
      <c:valAx>
        <c:axId val="6038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1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a'!$B$2:$B$100</c:f>
              <c:numCache>
                <c:formatCode>0.00000;\-0.00000;0</c:formatCode>
                <c:ptCount val="99"/>
                <c:pt idx="0">
                  <c:v>5.4230019999999997E-2</c:v>
                </c:pt>
                <c:pt idx="1">
                  <c:v>3.3079860000000003E-2</c:v>
                </c:pt>
                <c:pt idx="2">
                  <c:v>2.2319209999999999E-2</c:v>
                </c:pt>
                <c:pt idx="3">
                  <c:v>1.524908E-2</c:v>
                </c:pt>
                <c:pt idx="4">
                  <c:v>1.129398E-2</c:v>
                </c:pt>
                <c:pt idx="5">
                  <c:v>9.0584399999999992E-3</c:v>
                </c:pt>
                <c:pt idx="6">
                  <c:v>7.4123000000000001E-3</c:v>
                </c:pt>
                <c:pt idx="7">
                  <c:v>6.30293E-3</c:v>
                </c:pt>
                <c:pt idx="8">
                  <c:v>5.5309799999999996E-3</c:v>
                </c:pt>
                <c:pt idx="9">
                  <c:v>5.0112000000000004E-3</c:v>
                </c:pt>
                <c:pt idx="10">
                  <c:v>4.65549E-3</c:v>
                </c:pt>
                <c:pt idx="11">
                  <c:v>4.5496900000000003E-3</c:v>
                </c:pt>
                <c:pt idx="12">
                  <c:v>4.6154400000000002E-3</c:v>
                </c:pt>
                <c:pt idx="13">
                  <c:v>4.9022400000000004E-3</c:v>
                </c:pt>
                <c:pt idx="14">
                  <c:v>5.2918399999999999E-3</c:v>
                </c:pt>
                <c:pt idx="15">
                  <c:v>5.8485500000000001E-3</c:v>
                </c:pt>
                <c:pt idx="16">
                  <c:v>6.42283E-3</c:v>
                </c:pt>
                <c:pt idx="17">
                  <c:v>7.1275499999999999E-3</c:v>
                </c:pt>
                <c:pt idx="18">
                  <c:v>8.0634899999999995E-3</c:v>
                </c:pt>
                <c:pt idx="19">
                  <c:v>9.0359199999999994E-3</c:v>
                </c:pt>
                <c:pt idx="20">
                  <c:v>9.87764E-3</c:v>
                </c:pt>
                <c:pt idx="21">
                  <c:v>1.040337E-2</c:v>
                </c:pt>
                <c:pt idx="22">
                  <c:v>1.069048E-2</c:v>
                </c:pt>
                <c:pt idx="23">
                  <c:v>1.094377E-2</c:v>
                </c:pt>
                <c:pt idx="24">
                  <c:v>1.1158120000000001E-2</c:v>
                </c:pt>
                <c:pt idx="25">
                  <c:v>1.1326350000000001E-2</c:v>
                </c:pt>
                <c:pt idx="26">
                  <c:v>1.147839E-2</c:v>
                </c:pt>
                <c:pt idx="27">
                  <c:v>1.162565E-2</c:v>
                </c:pt>
                <c:pt idx="28">
                  <c:v>1.162934E-2</c:v>
                </c:pt>
                <c:pt idx="29">
                  <c:v>1.1773230000000001E-2</c:v>
                </c:pt>
                <c:pt idx="30">
                  <c:v>1.1757149999999999E-2</c:v>
                </c:pt>
                <c:pt idx="31">
                  <c:v>1.199833E-2</c:v>
                </c:pt>
                <c:pt idx="32">
                  <c:v>1.2207519999999999E-2</c:v>
                </c:pt>
                <c:pt idx="33">
                  <c:v>1.2436350000000001E-2</c:v>
                </c:pt>
                <c:pt idx="34">
                  <c:v>1.271281E-2</c:v>
                </c:pt>
                <c:pt idx="35">
                  <c:v>1.2980749999999999E-2</c:v>
                </c:pt>
                <c:pt idx="36">
                  <c:v>1.3198059999999999E-2</c:v>
                </c:pt>
                <c:pt idx="37">
                  <c:v>1.351282E-2</c:v>
                </c:pt>
                <c:pt idx="38">
                  <c:v>1.369975E-2</c:v>
                </c:pt>
                <c:pt idx="39">
                  <c:v>1.410836E-2</c:v>
                </c:pt>
                <c:pt idx="40">
                  <c:v>1.41353E-2</c:v>
                </c:pt>
                <c:pt idx="41">
                  <c:v>1.4613330000000001E-2</c:v>
                </c:pt>
                <c:pt idx="42">
                  <c:v>1.476741E-2</c:v>
                </c:pt>
                <c:pt idx="43">
                  <c:v>1.5097930000000001E-2</c:v>
                </c:pt>
                <c:pt idx="44">
                  <c:v>1.5508310000000001E-2</c:v>
                </c:pt>
                <c:pt idx="45">
                  <c:v>1.5804559999999999E-2</c:v>
                </c:pt>
                <c:pt idx="46">
                  <c:v>1.62455E-2</c:v>
                </c:pt>
                <c:pt idx="47">
                  <c:v>1.6933710000000001E-2</c:v>
                </c:pt>
                <c:pt idx="48">
                  <c:v>1.7563990000000002E-2</c:v>
                </c:pt>
                <c:pt idx="49">
                  <c:v>1.8570639999999999E-2</c:v>
                </c:pt>
                <c:pt idx="50">
                  <c:v>1.9064939999999999E-2</c:v>
                </c:pt>
                <c:pt idx="51">
                  <c:v>2.020021E-2</c:v>
                </c:pt>
                <c:pt idx="52">
                  <c:v>2.0983399999999999E-2</c:v>
                </c:pt>
                <c:pt idx="53">
                  <c:v>2.2015570000000002E-2</c:v>
                </c:pt>
                <c:pt idx="54">
                  <c:v>2.3037990000000001E-2</c:v>
                </c:pt>
                <c:pt idx="55">
                  <c:v>2.4235260000000002E-2</c:v>
                </c:pt>
                <c:pt idx="56">
                  <c:v>2.543517E-2</c:v>
                </c:pt>
                <c:pt idx="57">
                  <c:v>2.7199060000000001E-2</c:v>
                </c:pt>
                <c:pt idx="58">
                  <c:v>2.8967969999999999E-2</c:v>
                </c:pt>
                <c:pt idx="59">
                  <c:v>3.1666720000000002E-2</c:v>
                </c:pt>
                <c:pt idx="60">
                  <c:v>3.3311100000000003E-2</c:v>
                </c:pt>
                <c:pt idx="61">
                  <c:v>3.6403739999999997E-2</c:v>
                </c:pt>
                <c:pt idx="62">
                  <c:v>3.9231920000000003E-2</c:v>
                </c:pt>
                <c:pt idx="63">
                  <c:v>4.2394719999999997E-2</c:v>
                </c:pt>
                <c:pt idx="64">
                  <c:v>4.5933410000000001E-2</c:v>
                </c:pt>
                <c:pt idx="65">
                  <c:v>4.9251450000000002E-2</c:v>
                </c:pt>
                <c:pt idx="66">
                  <c:v>5.3268179999999998E-2</c:v>
                </c:pt>
                <c:pt idx="67">
                  <c:v>5.795894E-2</c:v>
                </c:pt>
                <c:pt idx="68">
                  <c:v>6.263233E-2</c:v>
                </c:pt>
                <c:pt idx="69">
                  <c:v>6.9712670000000004E-2</c:v>
                </c:pt>
                <c:pt idx="70">
                  <c:v>7.4078859999999996E-2</c:v>
                </c:pt>
                <c:pt idx="71">
                  <c:v>8.2083160000000002E-2</c:v>
                </c:pt>
                <c:pt idx="72">
                  <c:v>8.9061420000000002E-2</c:v>
                </c:pt>
                <c:pt idx="73">
                  <c:v>9.7114190000000003E-2</c:v>
                </c:pt>
                <c:pt idx="74">
                  <c:v>0.10595378</c:v>
                </c:pt>
                <c:pt idx="75">
                  <c:v>0.11415835000000001</c:v>
                </c:pt>
                <c:pt idx="76">
                  <c:v>0.12279584</c:v>
                </c:pt>
                <c:pt idx="77">
                  <c:v>0.13337922999999999</c:v>
                </c:pt>
                <c:pt idx="78">
                  <c:v>0.14270473</c:v>
                </c:pt>
                <c:pt idx="79">
                  <c:v>0.15504148000000001</c:v>
                </c:pt>
                <c:pt idx="80">
                  <c:v>0.16348468999999999</c:v>
                </c:pt>
                <c:pt idx="81">
                  <c:v>0.17944800999999999</c:v>
                </c:pt>
                <c:pt idx="82">
                  <c:v>0.19316194</c:v>
                </c:pt>
                <c:pt idx="83">
                  <c:v>0.20947231999999999</c:v>
                </c:pt>
                <c:pt idx="84">
                  <c:v>0.22392634</c:v>
                </c:pt>
                <c:pt idx="85">
                  <c:v>0.23953683000000001</c:v>
                </c:pt>
                <c:pt idx="86">
                  <c:v>0.25516350999999998</c:v>
                </c:pt>
                <c:pt idx="87">
                  <c:v>0.27280096999999998</c:v>
                </c:pt>
                <c:pt idx="88">
                  <c:v>0.28868825999999997</c:v>
                </c:pt>
                <c:pt idx="89">
                  <c:v>0.31147128000000002</c:v>
                </c:pt>
                <c:pt idx="90">
                  <c:v>0.32408285999999997</c:v>
                </c:pt>
                <c:pt idx="91">
                  <c:v>0.34730208000000001</c:v>
                </c:pt>
                <c:pt idx="92">
                  <c:v>0.36775374999999999</c:v>
                </c:pt>
                <c:pt idx="93">
                  <c:v>0.39041889000000002</c:v>
                </c:pt>
                <c:pt idx="94">
                  <c:v>0.41609241000000002</c:v>
                </c:pt>
                <c:pt idx="95">
                  <c:v>0.43867125000000001</c:v>
                </c:pt>
                <c:pt idx="96">
                  <c:v>0.46064600999999999</c:v>
                </c:pt>
                <c:pt idx="97">
                  <c:v>0.48153131999999998</c:v>
                </c:pt>
                <c:pt idx="98">
                  <c:v>0.50750408000000002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B-490D-BECB-44155681FB26}"/>
            </c:ext>
          </c:extLst>
        </c:ser>
        <c:ser>
          <c:idx val="1"/>
          <c:order val="1"/>
          <c:tx>
            <c:strRef>
              <c:f>'mu (tau) 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a'!$C$2:$C$100</c:f>
              <c:numCache>
                <c:formatCode>General</c:formatCode>
                <c:ptCount val="99"/>
                <c:pt idx="0">
                  <c:v>5.1441809999999998E-2</c:v>
                </c:pt>
                <c:pt idx="1">
                  <c:v>3.125124E-2</c:v>
                </c:pt>
                <c:pt idx="2">
                  <c:v>2.092215E-2</c:v>
                </c:pt>
                <c:pt idx="3">
                  <c:v>1.4119619999999999E-2</c:v>
                </c:pt>
                <c:pt idx="4">
                  <c:v>1.0362690000000001E-2</c:v>
                </c:pt>
                <c:pt idx="5">
                  <c:v>8.2751700000000001E-3</c:v>
                </c:pt>
                <c:pt idx="6">
                  <c:v>6.7427499999999996E-3</c:v>
                </c:pt>
                <c:pt idx="7">
                  <c:v>5.7347800000000001E-3</c:v>
                </c:pt>
                <c:pt idx="8">
                  <c:v>5.0565599999999999E-3</c:v>
                </c:pt>
                <c:pt idx="9">
                  <c:v>4.6147599999999999E-3</c:v>
                </c:pt>
                <c:pt idx="10">
                  <c:v>4.3124699999999997E-3</c:v>
                </c:pt>
                <c:pt idx="11">
                  <c:v>4.2261900000000003E-3</c:v>
                </c:pt>
                <c:pt idx="12">
                  <c:v>4.2623100000000001E-3</c:v>
                </c:pt>
                <c:pt idx="13">
                  <c:v>4.4720899999999997E-3</c:v>
                </c:pt>
                <c:pt idx="14">
                  <c:v>4.7537300000000003E-3</c:v>
                </c:pt>
                <c:pt idx="15">
                  <c:v>5.1883800000000002E-3</c:v>
                </c:pt>
                <c:pt idx="16">
                  <c:v>5.6435000000000001E-3</c:v>
                </c:pt>
                <c:pt idx="17">
                  <c:v>6.1954200000000001E-3</c:v>
                </c:pt>
                <c:pt idx="18">
                  <c:v>6.9293200000000001E-3</c:v>
                </c:pt>
                <c:pt idx="19">
                  <c:v>7.6988899999999999E-3</c:v>
                </c:pt>
                <c:pt idx="20">
                  <c:v>8.3761300000000007E-3</c:v>
                </c:pt>
                <c:pt idx="21">
                  <c:v>8.8207200000000006E-3</c:v>
                </c:pt>
                <c:pt idx="22">
                  <c:v>9.0901599999999999E-3</c:v>
                </c:pt>
                <c:pt idx="23">
                  <c:v>9.3274199999999995E-3</c:v>
                </c:pt>
                <c:pt idx="24">
                  <c:v>9.5290700000000006E-3</c:v>
                </c:pt>
                <c:pt idx="25">
                  <c:v>9.68837E-3</c:v>
                </c:pt>
                <c:pt idx="26">
                  <c:v>9.8352800000000001E-3</c:v>
                </c:pt>
                <c:pt idx="27">
                  <c:v>1.00032E-2</c:v>
                </c:pt>
                <c:pt idx="28">
                  <c:v>1.0060039999999999E-2</c:v>
                </c:pt>
                <c:pt idx="29">
                  <c:v>1.026705E-2</c:v>
                </c:pt>
                <c:pt idx="30">
                  <c:v>1.0305079999999999E-2</c:v>
                </c:pt>
                <c:pt idx="31">
                  <c:v>1.0572750000000001E-2</c:v>
                </c:pt>
                <c:pt idx="32">
                  <c:v>1.0783849999999999E-2</c:v>
                </c:pt>
                <c:pt idx="33">
                  <c:v>1.1009970000000001E-2</c:v>
                </c:pt>
                <c:pt idx="34">
                  <c:v>1.128173E-2</c:v>
                </c:pt>
                <c:pt idx="35">
                  <c:v>1.1547119999999999E-2</c:v>
                </c:pt>
                <c:pt idx="36">
                  <c:v>1.1767089999999999E-2</c:v>
                </c:pt>
                <c:pt idx="37">
                  <c:v>1.208966E-2</c:v>
                </c:pt>
                <c:pt idx="38">
                  <c:v>1.2286399999999999E-2</c:v>
                </c:pt>
                <c:pt idx="39">
                  <c:v>1.2694199999999999E-2</c:v>
                </c:pt>
                <c:pt idx="40">
                  <c:v>1.27285E-2</c:v>
                </c:pt>
                <c:pt idx="41">
                  <c:v>1.320256E-2</c:v>
                </c:pt>
                <c:pt idx="42">
                  <c:v>1.332943E-2</c:v>
                </c:pt>
                <c:pt idx="43">
                  <c:v>1.363631E-2</c:v>
                </c:pt>
                <c:pt idx="44">
                  <c:v>1.401521E-2</c:v>
                </c:pt>
                <c:pt idx="45">
                  <c:v>1.4276219999999999E-2</c:v>
                </c:pt>
                <c:pt idx="46">
                  <c:v>1.468423E-2</c:v>
                </c:pt>
                <c:pt idx="47">
                  <c:v>1.5340390000000001E-2</c:v>
                </c:pt>
                <c:pt idx="48">
                  <c:v>1.5937090000000001E-2</c:v>
                </c:pt>
                <c:pt idx="49">
                  <c:v>1.690823E-2</c:v>
                </c:pt>
                <c:pt idx="50">
                  <c:v>1.7353980000000001E-2</c:v>
                </c:pt>
                <c:pt idx="51">
                  <c:v>1.8444809999999999E-2</c:v>
                </c:pt>
                <c:pt idx="52">
                  <c:v>1.9174730000000001E-2</c:v>
                </c:pt>
                <c:pt idx="53">
                  <c:v>2.0125509999999999E-2</c:v>
                </c:pt>
                <c:pt idx="54">
                  <c:v>2.1057429999999999E-2</c:v>
                </c:pt>
                <c:pt idx="55">
                  <c:v>2.2154340000000002E-2</c:v>
                </c:pt>
                <c:pt idx="56">
                  <c:v>2.325586E-2</c:v>
                </c:pt>
                <c:pt idx="57">
                  <c:v>2.493182E-2</c:v>
                </c:pt>
                <c:pt idx="58">
                  <c:v>2.660881E-2</c:v>
                </c:pt>
                <c:pt idx="59">
                  <c:v>2.920147E-2</c:v>
                </c:pt>
                <c:pt idx="60">
                  <c:v>3.072925E-2</c:v>
                </c:pt>
                <c:pt idx="61">
                  <c:v>3.368409E-2</c:v>
                </c:pt>
                <c:pt idx="62">
                  <c:v>3.6335909999999999E-2</c:v>
                </c:pt>
                <c:pt idx="63">
                  <c:v>3.9304110000000003E-2</c:v>
                </c:pt>
                <c:pt idx="64">
                  <c:v>4.264797E-2</c:v>
                </c:pt>
                <c:pt idx="65">
                  <c:v>4.5759750000000002E-2</c:v>
                </c:pt>
                <c:pt idx="66">
                  <c:v>4.9565089999999999E-2</c:v>
                </c:pt>
                <c:pt idx="67">
                  <c:v>5.4052509999999998E-2</c:v>
                </c:pt>
                <c:pt idx="68">
                  <c:v>5.8504859999999999E-2</c:v>
                </c:pt>
                <c:pt idx="69">
                  <c:v>6.53387E-2</c:v>
                </c:pt>
                <c:pt idx="70">
                  <c:v>6.9445190000000004E-2</c:v>
                </c:pt>
                <c:pt idx="71">
                  <c:v>7.7177419999999997E-2</c:v>
                </c:pt>
                <c:pt idx="72">
                  <c:v>8.3803580000000003E-2</c:v>
                </c:pt>
                <c:pt idx="73">
                  <c:v>9.1433630000000002E-2</c:v>
                </c:pt>
                <c:pt idx="74">
                  <c:v>9.986834E-2</c:v>
                </c:pt>
                <c:pt idx="75">
                  <c:v>0.10776048000000001</c:v>
                </c:pt>
                <c:pt idx="76">
                  <c:v>0.11625106</c:v>
                </c:pt>
                <c:pt idx="77">
                  <c:v>0.1267993</c:v>
                </c:pt>
                <c:pt idx="78">
                  <c:v>0.13609396000000001</c:v>
                </c:pt>
                <c:pt idx="79">
                  <c:v>0.14841339000000001</c:v>
                </c:pt>
                <c:pt idx="80">
                  <c:v>0.15681834</c:v>
                </c:pt>
                <c:pt idx="81">
                  <c:v>0.17279173</c:v>
                </c:pt>
                <c:pt idx="82">
                  <c:v>0.18655181000000001</c:v>
                </c:pt>
                <c:pt idx="83">
                  <c:v>0.20289135</c:v>
                </c:pt>
                <c:pt idx="84">
                  <c:v>0.21734163000000001</c:v>
                </c:pt>
                <c:pt idx="85">
                  <c:v>0.23294071999999999</c:v>
                </c:pt>
                <c:pt idx="86">
                  <c:v>0.24858876999999999</c:v>
                </c:pt>
                <c:pt idx="87">
                  <c:v>0.26622514000000003</c:v>
                </c:pt>
                <c:pt idx="88">
                  <c:v>0.28211123999999999</c:v>
                </c:pt>
                <c:pt idx="89">
                  <c:v>0.30490254999999999</c:v>
                </c:pt>
                <c:pt idx="90">
                  <c:v>0.31752475000000002</c:v>
                </c:pt>
                <c:pt idx="91">
                  <c:v>0.34069326</c:v>
                </c:pt>
                <c:pt idx="92">
                  <c:v>0.36107581</c:v>
                </c:pt>
                <c:pt idx="93">
                  <c:v>0.38378842000000002</c:v>
                </c:pt>
                <c:pt idx="94">
                  <c:v>0.40944098000000001</c:v>
                </c:pt>
                <c:pt idx="95">
                  <c:v>0.43190750999999999</c:v>
                </c:pt>
                <c:pt idx="96">
                  <c:v>0.45378470999999998</c:v>
                </c:pt>
                <c:pt idx="97">
                  <c:v>0.47472866000000002</c:v>
                </c:pt>
                <c:pt idx="98">
                  <c:v>0.50109735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B-490D-BECB-44155681FB26}"/>
            </c:ext>
          </c:extLst>
        </c:ser>
        <c:ser>
          <c:idx val="2"/>
          <c:order val="2"/>
          <c:tx>
            <c:strRef>
              <c:f>'mu (tau) 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a'!$D$2:$D$100</c:f>
              <c:numCache>
                <c:formatCode>General</c:formatCode>
                <c:ptCount val="99"/>
                <c:pt idx="0">
                  <c:v>5.4339999999999999E-2</c:v>
                </c:pt>
                <c:pt idx="1">
                  <c:v>3.3144220000000002E-2</c:v>
                </c:pt>
                <c:pt idx="2">
                  <c:v>2.2362509999999999E-2</c:v>
                </c:pt>
                <c:pt idx="3">
                  <c:v>1.5282189999999999E-2</c:v>
                </c:pt>
                <c:pt idx="4">
                  <c:v>1.131942E-2</c:v>
                </c:pt>
                <c:pt idx="5">
                  <c:v>9.0801200000000006E-3</c:v>
                </c:pt>
                <c:pt idx="6">
                  <c:v>7.4298599999999999E-3</c:v>
                </c:pt>
                <c:pt idx="7">
                  <c:v>6.3160600000000001E-3</c:v>
                </c:pt>
                <c:pt idx="8">
                  <c:v>5.5400700000000002E-3</c:v>
                </c:pt>
                <c:pt idx="9">
                  <c:v>5.0173400000000003E-3</c:v>
                </c:pt>
                <c:pt idx="10">
                  <c:v>4.6594200000000001E-3</c:v>
                </c:pt>
                <c:pt idx="11">
                  <c:v>4.5512499999999997E-3</c:v>
                </c:pt>
                <c:pt idx="12">
                  <c:v>4.6033699999999999E-3</c:v>
                </c:pt>
                <c:pt idx="13">
                  <c:v>4.8583400000000001E-3</c:v>
                </c:pt>
                <c:pt idx="14">
                  <c:v>5.2033000000000001E-3</c:v>
                </c:pt>
                <c:pt idx="15">
                  <c:v>5.70821E-3</c:v>
                </c:pt>
                <c:pt idx="16">
                  <c:v>6.2299299999999998E-3</c:v>
                </c:pt>
                <c:pt idx="17">
                  <c:v>6.8602699999999999E-3</c:v>
                </c:pt>
                <c:pt idx="18">
                  <c:v>7.6931300000000003E-3</c:v>
                </c:pt>
                <c:pt idx="19">
                  <c:v>8.5606899999999993E-3</c:v>
                </c:pt>
                <c:pt idx="20">
                  <c:v>9.3137299999999992E-3</c:v>
                </c:pt>
                <c:pt idx="21">
                  <c:v>9.7853200000000001E-3</c:v>
                </c:pt>
                <c:pt idx="22">
                  <c:v>1.005294E-2</c:v>
                </c:pt>
                <c:pt idx="23">
                  <c:v>1.029797E-2</c:v>
                </c:pt>
                <c:pt idx="24">
                  <c:v>1.051321E-2</c:v>
                </c:pt>
                <c:pt idx="25">
                  <c:v>1.068828E-2</c:v>
                </c:pt>
                <c:pt idx="26">
                  <c:v>1.0850800000000001E-2</c:v>
                </c:pt>
                <c:pt idx="27">
                  <c:v>1.101246E-2</c:v>
                </c:pt>
                <c:pt idx="28">
                  <c:v>1.1033980000000001E-2</c:v>
                </c:pt>
                <c:pt idx="29">
                  <c:v>1.119644E-2</c:v>
                </c:pt>
                <c:pt idx="30">
                  <c:v>1.119763E-2</c:v>
                </c:pt>
                <c:pt idx="31">
                  <c:v>1.1458879999999999E-2</c:v>
                </c:pt>
                <c:pt idx="32">
                  <c:v>1.168867E-2</c:v>
                </c:pt>
                <c:pt idx="33">
                  <c:v>1.193667E-2</c:v>
                </c:pt>
                <c:pt idx="34">
                  <c:v>1.223201E-2</c:v>
                </c:pt>
                <c:pt idx="35">
                  <c:v>1.2520959999999999E-2</c:v>
                </c:pt>
                <c:pt idx="36">
                  <c:v>1.2762890000000001E-2</c:v>
                </c:pt>
                <c:pt idx="37">
                  <c:v>1.310505E-2</c:v>
                </c:pt>
                <c:pt idx="38">
                  <c:v>1.331952E-2</c:v>
                </c:pt>
                <c:pt idx="39">
                  <c:v>1.374467E-2</c:v>
                </c:pt>
                <c:pt idx="40">
                  <c:v>1.378892E-2</c:v>
                </c:pt>
                <c:pt idx="41">
                  <c:v>1.428798E-2</c:v>
                </c:pt>
                <c:pt idx="42">
                  <c:v>1.4442780000000001E-2</c:v>
                </c:pt>
                <c:pt idx="43">
                  <c:v>1.477817E-2</c:v>
                </c:pt>
                <c:pt idx="44">
                  <c:v>1.5204860000000001E-2</c:v>
                </c:pt>
                <c:pt idx="45">
                  <c:v>1.5508900000000001E-2</c:v>
                </c:pt>
                <c:pt idx="46">
                  <c:v>1.5952879999999999E-2</c:v>
                </c:pt>
                <c:pt idx="47">
                  <c:v>1.6638920000000001E-2</c:v>
                </c:pt>
                <c:pt idx="48">
                  <c:v>1.7265320000000001E-2</c:v>
                </c:pt>
                <c:pt idx="49">
                  <c:v>1.8270140000000001E-2</c:v>
                </c:pt>
                <c:pt idx="50">
                  <c:v>1.875402E-2</c:v>
                </c:pt>
                <c:pt idx="51">
                  <c:v>1.988177E-2</c:v>
                </c:pt>
                <c:pt idx="52">
                  <c:v>2.0666670000000002E-2</c:v>
                </c:pt>
                <c:pt idx="53">
                  <c:v>2.1687229999999998E-2</c:v>
                </c:pt>
                <c:pt idx="54">
                  <c:v>2.2690289999999998E-2</c:v>
                </c:pt>
                <c:pt idx="55">
                  <c:v>2.3872029999999999E-2</c:v>
                </c:pt>
                <c:pt idx="56">
                  <c:v>2.5064690000000001E-2</c:v>
                </c:pt>
                <c:pt idx="57">
                  <c:v>2.68445E-2</c:v>
                </c:pt>
                <c:pt idx="58">
                  <c:v>2.864562E-2</c:v>
                </c:pt>
                <c:pt idx="59">
                  <c:v>3.1374970000000002E-2</c:v>
                </c:pt>
                <c:pt idx="60">
                  <c:v>3.3041630000000002E-2</c:v>
                </c:pt>
                <c:pt idx="61">
                  <c:v>3.6149979999999998E-2</c:v>
                </c:pt>
                <c:pt idx="62">
                  <c:v>3.8963339999999999E-2</c:v>
                </c:pt>
                <c:pt idx="63">
                  <c:v>4.2097549999999997E-2</c:v>
                </c:pt>
                <c:pt idx="64">
                  <c:v>4.5630669999999998E-2</c:v>
                </c:pt>
                <c:pt idx="65">
                  <c:v>4.8960280000000002E-2</c:v>
                </c:pt>
                <c:pt idx="66">
                  <c:v>5.2989319999999999E-2</c:v>
                </c:pt>
                <c:pt idx="67">
                  <c:v>5.7711640000000002E-2</c:v>
                </c:pt>
                <c:pt idx="68">
                  <c:v>6.2424210000000001E-2</c:v>
                </c:pt>
                <c:pt idx="69">
                  <c:v>6.9525699999999996E-2</c:v>
                </c:pt>
                <c:pt idx="70">
                  <c:v>7.3894440000000006E-2</c:v>
                </c:pt>
                <c:pt idx="71">
                  <c:v>8.1900269999999997E-2</c:v>
                </c:pt>
                <c:pt idx="72">
                  <c:v>8.8862479999999994E-2</c:v>
                </c:pt>
                <c:pt idx="73">
                  <c:v>9.6883919999999998E-2</c:v>
                </c:pt>
                <c:pt idx="74">
                  <c:v>0.10569668</c:v>
                </c:pt>
                <c:pt idx="75">
                  <c:v>0.11387199000000001</c:v>
                </c:pt>
                <c:pt idx="76">
                  <c:v>0.12247014000000001</c:v>
                </c:pt>
                <c:pt idx="77">
                  <c:v>0.13299932</c:v>
                </c:pt>
                <c:pt idx="78">
                  <c:v>0.142263</c:v>
                </c:pt>
                <c:pt idx="79">
                  <c:v>0.15456537000000001</c:v>
                </c:pt>
                <c:pt idx="80">
                  <c:v>0.16295423000000001</c:v>
                </c:pt>
                <c:pt idx="81">
                  <c:v>0.17891306000000001</c:v>
                </c:pt>
                <c:pt idx="82">
                  <c:v>0.19269109000000001</c:v>
                </c:pt>
                <c:pt idx="83">
                  <c:v>0.2090891</c:v>
                </c:pt>
                <c:pt idx="84">
                  <c:v>0.22358195</c:v>
                </c:pt>
                <c:pt idx="85">
                  <c:v>0.23918492</c:v>
                </c:pt>
                <c:pt idx="86">
                  <c:v>0.25483352999999997</c:v>
                </c:pt>
                <c:pt idx="87">
                  <c:v>0.27249875000000001</c:v>
                </c:pt>
                <c:pt idx="88">
                  <c:v>0.28839184000000001</c:v>
                </c:pt>
                <c:pt idx="89">
                  <c:v>0.31118425999999999</c:v>
                </c:pt>
                <c:pt idx="90">
                  <c:v>0.32381421999999999</c:v>
                </c:pt>
                <c:pt idx="91">
                  <c:v>0.34703933999999997</c:v>
                </c:pt>
                <c:pt idx="92">
                  <c:v>0.36738382000000003</c:v>
                </c:pt>
                <c:pt idx="93">
                  <c:v>0.39002394000000001</c:v>
                </c:pt>
                <c:pt idx="94">
                  <c:v>0.41566674999999997</c:v>
                </c:pt>
                <c:pt idx="95">
                  <c:v>0.43803987999999999</c:v>
                </c:pt>
                <c:pt idx="96">
                  <c:v>0.45991324</c:v>
                </c:pt>
                <c:pt idx="97">
                  <c:v>0.48104787999999998</c:v>
                </c:pt>
                <c:pt idx="98">
                  <c:v>0.50781516000000004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B-490D-BECB-44155681FB26}"/>
            </c:ext>
          </c:extLst>
        </c:ser>
        <c:ser>
          <c:idx val="3"/>
          <c:order val="3"/>
          <c:tx>
            <c:strRef>
              <c:f>'mu (tau) 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a'!$E$2:$E$100</c:f>
              <c:numCache>
                <c:formatCode>General</c:formatCode>
                <c:ptCount val="99"/>
                <c:pt idx="0">
                  <c:v>5.1505049999999997E-2</c:v>
                </c:pt>
                <c:pt idx="1">
                  <c:v>3.1288829999999997E-2</c:v>
                </c:pt>
                <c:pt idx="2">
                  <c:v>2.0945990000000001E-2</c:v>
                </c:pt>
                <c:pt idx="3">
                  <c:v>1.4139240000000001E-2</c:v>
                </c:pt>
                <c:pt idx="4">
                  <c:v>1.037858E-2</c:v>
                </c:pt>
                <c:pt idx="5">
                  <c:v>8.2894600000000002E-3</c:v>
                </c:pt>
                <c:pt idx="6">
                  <c:v>6.7557900000000002E-3</c:v>
                </c:pt>
                <c:pt idx="7">
                  <c:v>5.7446099999999998E-3</c:v>
                </c:pt>
                <c:pt idx="8">
                  <c:v>5.0629999999999998E-3</c:v>
                </c:pt>
                <c:pt idx="9">
                  <c:v>4.6179300000000001E-3</c:v>
                </c:pt>
                <c:pt idx="10">
                  <c:v>4.3133399999999997E-3</c:v>
                </c:pt>
                <c:pt idx="11">
                  <c:v>4.2268200000000001E-3</c:v>
                </c:pt>
                <c:pt idx="12">
                  <c:v>4.3224800000000001E-3</c:v>
                </c:pt>
                <c:pt idx="13">
                  <c:v>4.6883200000000002E-3</c:v>
                </c:pt>
                <c:pt idx="14">
                  <c:v>5.1927299999999996E-3</c:v>
                </c:pt>
                <c:pt idx="15">
                  <c:v>5.8851700000000003E-3</c:v>
                </c:pt>
                <c:pt idx="16">
                  <c:v>6.6041700000000004E-3</c:v>
                </c:pt>
                <c:pt idx="17">
                  <c:v>7.5203400000000004E-3</c:v>
                </c:pt>
                <c:pt idx="18">
                  <c:v>8.7515500000000003E-3</c:v>
                </c:pt>
                <c:pt idx="19">
                  <c:v>1.002547E-2</c:v>
                </c:pt>
                <c:pt idx="20">
                  <c:v>1.108961E-2</c:v>
                </c:pt>
                <c:pt idx="21">
                  <c:v>1.1678590000000001E-2</c:v>
                </c:pt>
                <c:pt idx="22">
                  <c:v>1.191973E-2</c:v>
                </c:pt>
                <c:pt idx="23">
                  <c:v>1.2127499999999999E-2</c:v>
                </c:pt>
                <c:pt idx="24">
                  <c:v>1.2311300000000001E-2</c:v>
                </c:pt>
                <c:pt idx="25">
                  <c:v>1.245858E-2</c:v>
                </c:pt>
                <c:pt idx="26">
                  <c:v>1.259675E-2</c:v>
                </c:pt>
                <c:pt idx="27">
                  <c:v>1.2737800000000001E-2</c:v>
                </c:pt>
                <c:pt idx="28">
                  <c:v>1.2735679999999999E-2</c:v>
                </c:pt>
                <c:pt idx="29">
                  <c:v>1.286552E-2</c:v>
                </c:pt>
                <c:pt idx="30">
                  <c:v>1.281885E-2</c:v>
                </c:pt>
                <c:pt idx="31">
                  <c:v>1.3009959999999999E-2</c:v>
                </c:pt>
                <c:pt idx="32">
                  <c:v>1.3159489999999999E-2</c:v>
                </c:pt>
                <c:pt idx="33">
                  <c:v>1.333176E-2</c:v>
                </c:pt>
                <c:pt idx="34">
                  <c:v>1.3554449999999999E-2</c:v>
                </c:pt>
                <c:pt idx="35">
                  <c:v>1.377536E-2</c:v>
                </c:pt>
                <c:pt idx="36">
                  <c:v>1.3954080000000001E-2</c:v>
                </c:pt>
                <c:pt idx="37">
                  <c:v>1.4240910000000001E-2</c:v>
                </c:pt>
                <c:pt idx="38">
                  <c:v>1.440728E-2</c:v>
                </c:pt>
                <c:pt idx="39">
                  <c:v>1.4787720000000001E-2</c:v>
                </c:pt>
                <c:pt idx="40">
                  <c:v>1.4786250000000001E-2</c:v>
                </c:pt>
                <c:pt idx="41">
                  <c:v>1.5226440000000001E-2</c:v>
                </c:pt>
                <c:pt idx="42">
                  <c:v>1.533056E-2</c:v>
                </c:pt>
                <c:pt idx="43">
                  <c:v>1.560018E-2</c:v>
                </c:pt>
                <c:pt idx="44">
                  <c:v>1.5942129999999999E-2</c:v>
                </c:pt>
                <c:pt idx="45">
                  <c:v>1.6175149999999999E-2</c:v>
                </c:pt>
                <c:pt idx="46">
                  <c:v>1.654278E-2</c:v>
                </c:pt>
                <c:pt idx="47">
                  <c:v>1.7139910000000001E-2</c:v>
                </c:pt>
                <c:pt idx="48">
                  <c:v>1.7663439999999999E-2</c:v>
                </c:pt>
                <c:pt idx="49">
                  <c:v>1.8563030000000001E-2</c:v>
                </c:pt>
                <c:pt idx="50">
                  <c:v>1.895053E-2</c:v>
                </c:pt>
                <c:pt idx="51">
                  <c:v>2.0000710000000001E-2</c:v>
                </c:pt>
                <c:pt idx="52">
                  <c:v>2.0725159999999999E-2</c:v>
                </c:pt>
                <c:pt idx="53">
                  <c:v>2.1713679999999999E-2</c:v>
                </c:pt>
                <c:pt idx="54">
                  <c:v>2.2687820000000001E-2</c:v>
                </c:pt>
                <c:pt idx="55">
                  <c:v>2.380898E-2</c:v>
                </c:pt>
                <c:pt idx="56">
                  <c:v>2.4905320000000002E-2</c:v>
                </c:pt>
                <c:pt idx="57">
                  <c:v>2.6555079999999998E-2</c:v>
                </c:pt>
                <c:pt idx="58">
                  <c:v>2.8219299999999999E-2</c:v>
                </c:pt>
                <c:pt idx="59">
                  <c:v>3.0810710000000002E-2</c:v>
                </c:pt>
                <c:pt idx="60">
                  <c:v>3.232351E-2</c:v>
                </c:pt>
                <c:pt idx="61">
                  <c:v>3.5251860000000003E-2</c:v>
                </c:pt>
                <c:pt idx="62">
                  <c:v>3.7894530000000003E-2</c:v>
                </c:pt>
                <c:pt idx="63">
                  <c:v>4.0874099999999997E-2</c:v>
                </c:pt>
                <c:pt idx="64">
                  <c:v>4.4248419999999997E-2</c:v>
                </c:pt>
                <c:pt idx="65">
                  <c:v>4.74271E-2</c:v>
                </c:pt>
                <c:pt idx="66">
                  <c:v>5.1307709999999999E-2</c:v>
                </c:pt>
                <c:pt idx="67">
                  <c:v>5.5855839999999997E-2</c:v>
                </c:pt>
                <c:pt idx="68">
                  <c:v>6.0376359999999997E-2</c:v>
                </c:pt>
                <c:pt idx="69">
                  <c:v>6.7287700000000006E-2</c:v>
                </c:pt>
                <c:pt idx="70">
                  <c:v>7.1453340000000004E-2</c:v>
                </c:pt>
                <c:pt idx="71">
                  <c:v>7.9237290000000002E-2</c:v>
                </c:pt>
                <c:pt idx="72">
                  <c:v>8.5955290000000004E-2</c:v>
                </c:pt>
                <c:pt idx="73">
                  <c:v>9.3705640000000007E-2</c:v>
                </c:pt>
                <c:pt idx="74">
                  <c:v>0.10225526</c:v>
                </c:pt>
                <c:pt idx="75">
                  <c:v>0.11023909</c:v>
                </c:pt>
                <c:pt idx="76">
                  <c:v>0.11876557</c:v>
                </c:pt>
                <c:pt idx="77">
                  <c:v>0.12929599999999999</c:v>
                </c:pt>
                <c:pt idx="78">
                  <c:v>0.13854986999999999</c:v>
                </c:pt>
                <c:pt idx="79">
                  <c:v>0.15084006</c:v>
                </c:pt>
                <c:pt idx="80">
                  <c:v>0.15922996</c:v>
                </c:pt>
                <c:pt idx="81">
                  <c:v>0.17520964</c:v>
                </c:pt>
                <c:pt idx="82">
                  <c:v>0.18899456000000001</c:v>
                </c:pt>
                <c:pt idx="83">
                  <c:v>0.20543910000000001</c:v>
                </c:pt>
                <c:pt idx="84">
                  <c:v>0.22003184000000001</c:v>
                </c:pt>
                <c:pt idx="85">
                  <c:v>0.23568380999999999</c:v>
                </c:pt>
                <c:pt idx="86">
                  <c:v>0.25134688999999999</c:v>
                </c:pt>
                <c:pt idx="87">
                  <c:v>0.26902519000000003</c:v>
                </c:pt>
                <c:pt idx="88">
                  <c:v>0.28494829999999999</c:v>
                </c:pt>
                <c:pt idx="89">
                  <c:v>0.30776453999999998</c:v>
                </c:pt>
                <c:pt idx="90">
                  <c:v>0.32042217000000001</c:v>
                </c:pt>
                <c:pt idx="91">
                  <c:v>0.34365536000000002</c:v>
                </c:pt>
                <c:pt idx="92">
                  <c:v>0.36403796999999999</c:v>
                </c:pt>
                <c:pt idx="93">
                  <c:v>0.38660982999999999</c:v>
                </c:pt>
                <c:pt idx="94">
                  <c:v>0.41223753000000002</c:v>
                </c:pt>
                <c:pt idx="95">
                  <c:v>0.43469879</c:v>
                </c:pt>
                <c:pt idx="96">
                  <c:v>0.45654725000000002</c:v>
                </c:pt>
                <c:pt idx="97">
                  <c:v>0.47775736000000002</c:v>
                </c:pt>
                <c:pt idx="98">
                  <c:v>0.50484141000000005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B-490D-BECB-44155681FB26}"/>
            </c:ext>
          </c:extLst>
        </c:ser>
        <c:ser>
          <c:idx val="4"/>
          <c:order val="4"/>
          <c:tx>
            <c:strRef>
              <c:f>'mu (tau) 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a'!$F$2:$F$100</c:f>
              <c:numCache>
                <c:formatCode>General</c:formatCode>
                <c:ptCount val="99"/>
                <c:pt idx="0">
                  <c:v>4.9643069999999997E-2</c:v>
                </c:pt>
                <c:pt idx="1">
                  <c:v>3.0071870000000001E-2</c:v>
                </c:pt>
                <c:pt idx="2">
                  <c:v>2.0020940000000001E-2</c:v>
                </c:pt>
                <c:pt idx="3">
                  <c:v>1.33943E-2</c:v>
                </c:pt>
                <c:pt idx="4">
                  <c:v>9.76636E-3</c:v>
                </c:pt>
                <c:pt idx="5">
                  <c:v>7.7746600000000001E-3</c:v>
                </c:pt>
                <c:pt idx="6">
                  <c:v>6.3167099999999997E-3</c:v>
                </c:pt>
                <c:pt idx="7">
                  <c:v>5.3733100000000001E-3</c:v>
                </c:pt>
                <c:pt idx="8">
                  <c:v>4.7542799999999996E-3</c:v>
                </c:pt>
                <c:pt idx="9">
                  <c:v>4.3607200000000002E-3</c:v>
                </c:pt>
                <c:pt idx="10">
                  <c:v>4.0910499999999997E-3</c:v>
                </c:pt>
                <c:pt idx="11">
                  <c:v>4.0176099999999996E-3</c:v>
                </c:pt>
                <c:pt idx="12">
                  <c:v>4.0923499999999998E-3</c:v>
                </c:pt>
                <c:pt idx="13">
                  <c:v>4.4023500000000002E-3</c:v>
                </c:pt>
                <c:pt idx="14">
                  <c:v>4.8277900000000002E-3</c:v>
                </c:pt>
                <c:pt idx="15">
                  <c:v>5.4295000000000003E-3</c:v>
                </c:pt>
                <c:pt idx="16">
                  <c:v>6.0577299999999999E-3</c:v>
                </c:pt>
                <c:pt idx="17">
                  <c:v>6.8571099999999996E-3</c:v>
                </c:pt>
                <c:pt idx="18">
                  <c:v>7.9355599999999995E-3</c:v>
                </c:pt>
                <c:pt idx="19">
                  <c:v>9.0565400000000001E-3</c:v>
                </c:pt>
                <c:pt idx="20">
                  <c:v>1.000207E-2</c:v>
                </c:pt>
                <c:pt idx="21">
                  <c:v>1.054137E-2</c:v>
                </c:pt>
                <c:pt idx="22">
                  <c:v>1.0779759999999999E-2</c:v>
                </c:pt>
                <c:pt idx="23">
                  <c:v>1.097456E-2</c:v>
                </c:pt>
                <c:pt idx="24">
                  <c:v>1.113746E-2</c:v>
                </c:pt>
                <c:pt idx="25">
                  <c:v>1.127043E-2</c:v>
                </c:pt>
                <c:pt idx="26">
                  <c:v>1.139912E-2</c:v>
                </c:pt>
                <c:pt idx="27">
                  <c:v>1.1550329999999999E-2</c:v>
                </c:pt>
                <c:pt idx="28">
                  <c:v>1.1583939999999999E-2</c:v>
                </c:pt>
                <c:pt idx="29">
                  <c:v>1.176015E-2</c:v>
                </c:pt>
                <c:pt idx="30">
                  <c:v>1.175753E-2</c:v>
                </c:pt>
                <c:pt idx="31">
                  <c:v>1.1975899999999999E-2</c:v>
                </c:pt>
                <c:pt idx="32">
                  <c:v>1.213154E-2</c:v>
                </c:pt>
                <c:pt idx="33">
                  <c:v>1.2301599999999999E-2</c:v>
                </c:pt>
                <c:pt idx="34">
                  <c:v>1.251946E-2</c:v>
                </c:pt>
                <c:pt idx="35">
                  <c:v>1.2736030000000001E-2</c:v>
                </c:pt>
                <c:pt idx="36">
                  <c:v>1.2915380000000001E-2</c:v>
                </c:pt>
                <c:pt idx="37">
                  <c:v>1.320882E-2</c:v>
                </c:pt>
                <c:pt idx="38">
                  <c:v>1.3385040000000001E-2</c:v>
                </c:pt>
                <c:pt idx="39">
                  <c:v>1.377481E-2</c:v>
                </c:pt>
                <c:pt idx="40">
                  <c:v>1.377868E-2</c:v>
                </c:pt>
                <c:pt idx="41">
                  <c:v>1.421531E-2</c:v>
                </c:pt>
                <c:pt idx="42">
                  <c:v>1.429953E-2</c:v>
                </c:pt>
                <c:pt idx="43">
                  <c:v>1.4566290000000001E-2</c:v>
                </c:pt>
                <c:pt idx="44">
                  <c:v>1.4899229999999999E-2</c:v>
                </c:pt>
                <c:pt idx="45">
                  <c:v>1.51051E-2</c:v>
                </c:pt>
                <c:pt idx="46">
                  <c:v>1.5463019999999999E-2</c:v>
                </c:pt>
                <c:pt idx="47">
                  <c:v>1.6043970000000001E-2</c:v>
                </c:pt>
                <c:pt idx="48">
                  <c:v>1.654661E-2</c:v>
                </c:pt>
                <c:pt idx="49">
                  <c:v>1.7422480000000001E-2</c:v>
                </c:pt>
                <c:pt idx="50">
                  <c:v>1.7786369999999999E-2</c:v>
                </c:pt>
                <c:pt idx="51">
                  <c:v>1.8815249999999999E-2</c:v>
                </c:pt>
                <c:pt idx="52">
                  <c:v>1.9502740000000001E-2</c:v>
                </c:pt>
                <c:pt idx="53">
                  <c:v>2.0416799999999999E-2</c:v>
                </c:pt>
                <c:pt idx="54">
                  <c:v>2.1315870000000001E-2</c:v>
                </c:pt>
                <c:pt idx="55">
                  <c:v>2.237331E-2</c:v>
                </c:pt>
                <c:pt idx="56">
                  <c:v>2.3416030000000001E-2</c:v>
                </c:pt>
                <c:pt idx="57">
                  <c:v>2.501186E-2</c:v>
                </c:pt>
                <c:pt idx="58">
                  <c:v>2.6589539999999998E-2</c:v>
                </c:pt>
                <c:pt idx="59">
                  <c:v>2.9085420000000001E-2</c:v>
                </c:pt>
                <c:pt idx="60">
                  <c:v>3.0521550000000001E-2</c:v>
                </c:pt>
                <c:pt idx="61">
                  <c:v>3.3400899999999997E-2</c:v>
                </c:pt>
                <c:pt idx="62">
                  <c:v>3.5977269999999999E-2</c:v>
                </c:pt>
                <c:pt idx="63">
                  <c:v>3.884634E-2</c:v>
                </c:pt>
                <c:pt idx="64">
                  <c:v>4.2071499999999998E-2</c:v>
                </c:pt>
                <c:pt idx="65">
                  <c:v>4.5069529999999997E-2</c:v>
                </c:pt>
                <c:pt idx="66">
                  <c:v>4.8781400000000003E-2</c:v>
                </c:pt>
                <c:pt idx="67">
                  <c:v>5.3187129999999999E-2</c:v>
                </c:pt>
                <c:pt idx="68">
                  <c:v>5.7555149999999999E-2</c:v>
                </c:pt>
                <c:pt idx="69">
                  <c:v>6.4305680000000004E-2</c:v>
                </c:pt>
                <c:pt idx="70">
                  <c:v>6.832001E-2</c:v>
                </c:pt>
                <c:pt idx="71">
                  <c:v>7.5937420000000005E-2</c:v>
                </c:pt>
                <c:pt idx="72">
                  <c:v>8.2424869999999997E-2</c:v>
                </c:pt>
                <c:pt idx="73">
                  <c:v>8.9896760000000006E-2</c:v>
                </c:pt>
                <c:pt idx="74">
                  <c:v>9.817389E-2</c:v>
                </c:pt>
                <c:pt idx="75">
                  <c:v>0.10593345999999999</c:v>
                </c:pt>
                <c:pt idx="76">
                  <c:v>0.11435745</c:v>
                </c:pt>
                <c:pt idx="77">
                  <c:v>0.12487143000000001</c:v>
                </c:pt>
                <c:pt idx="78">
                  <c:v>0.13410772000000001</c:v>
                </c:pt>
                <c:pt idx="79">
                  <c:v>0.14636068999999999</c:v>
                </c:pt>
                <c:pt idx="80">
                  <c:v>0.15469888000000001</c:v>
                </c:pt>
                <c:pt idx="81">
                  <c:v>0.1706453</c:v>
                </c:pt>
                <c:pt idx="82">
                  <c:v>0.18441498000000001</c:v>
                </c:pt>
                <c:pt idx="83">
                  <c:v>0.20082707999999999</c:v>
                </c:pt>
                <c:pt idx="84">
                  <c:v>0.21544740000000001</c:v>
                </c:pt>
                <c:pt idx="85">
                  <c:v>0.23117500999999999</c:v>
                </c:pt>
                <c:pt idx="86">
                  <c:v>0.24688487000000001</c:v>
                </c:pt>
                <c:pt idx="87">
                  <c:v>0.26457240999999998</c:v>
                </c:pt>
                <c:pt idx="88">
                  <c:v>0.28050744999999999</c:v>
                </c:pt>
                <c:pt idx="89">
                  <c:v>0.30335530999999999</c:v>
                </c:pt>
                <c:pt idx="90">
                  <c:v>0.31604516999999999</c:v>
                </c:pt>
                <c:pt idx="91">
                  <c:v>0.33929258000000001</c:v>
                </c:pt>
                <c:pt idx="92">
                  <c:v>0.35968306</c:v>
                </c:pt>
                <c:pt idx="93">
                  <c:v>0.38228686000000001</c:v>
                </c:pt>
                <c:pt idx="94">
                  <c:v>0.40782681999999998</c:v>
                </c:pt>
                <c:pt idx="95">
                  <c:v>0.43025835000000001</c:v>
                </c:pt>
                <c:pt idx="96">
                  <c:v>0.45215773999999997</c:v>
                </c:pt>
                <c:pt idx="97">
                  <c:v>0.47330610000000001</c:v>
                </c:pt>
                <c:pt idx="98">
                  <c:v>0.50038300000000002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7B-490D-BECB-44155681FB26}"/>
            </c:ext>
          </c:extLst>
        </c:ser>
        <c:ser>
          <c:idx val="5"/>
          <c:order val="5"/>
          <c:tx>
            <c:strRef>
              <c:f>'mu (tau)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a'!$G$2:$G$100</c:f>
              <c:numCache>
                <c:formatCode>General</c:formatCode>
                <c:ptCount val="99"/>
                <c:pt idx="0">
                  <c:v>4.9408279999999999E-2</c:v>
                </c:pt>
                <c:pt idx="1">
                  <c:v>2.9938039999999999E-2</c:v>
                </c:pt>
                <c:pt idx="2">
                  <c:v>1.99341E-2</c:v>
                </c:pt>
                <c:pt idx="3">
                  <c:v>1.3340339999999999E-2</c:v>
                </c:pt>
                <c:pt idx="4">
                  <c:v>9.7276700000000008E-3</c:v>
                </c:pt>
                <c:pt idx="5">
                  <c:v>7.7455800000000002E-3</c:v>
                </c:pt>
                <c:pt idx="6">
                  <c:v>6.2949199999999999E-3</c:v>
                </c:pt>
                <c:pt idx="7">
                  <c:v>5.3558299999999998E-3</c:v>
                </c:pt>
                <c:pt idx="8">
                  <c:v>4.73947E-3</c:v>
                </c:pt>
                <c:pt idx="9">
                  <c:v>4.34791E-3</c:v>
                </c:pt>
                <c:pt idx="10">
                  <c:v>4.0800200000000002E-3</c:v>
                </c:pt>
                <c:pt idx="11">
                  <c:v>4.0074400000000001E-3</c:v>
                </c:pt>
                <c:pt idx="12">
                  <c:v>4.0047900000000003E-3</c:v>
                </c:pt>
                <c:pt idx="13">
                  <c:v>4.1079799999999998E-3</c:v>
                </c:pt>
                <c:pt idx="14">
                  <c:v>4.2385299999999999E-3</c:v>
                </c:pt>
                <c:pt idx="15">
                  <c:v>4.4971000000000004E-3</c:v>
                </c:pt>
                <c:pt idx="16">
                  <c:v>4.7764499999999998E-3</c:v>
                </c:pt>
                <c:pt idx="17">
                  <c:v>5.0907699999999997E-3</c:v>
                </c:pt>
                <c:pt idx="18">
                  <c:v>5.5043699999999997E-3</c:v>
                </c:pt>
                <c:pt idx="19">
                  <c:v>5.9508399999999998E-3</c:v>
                </c:pt>
                <c:pt idx="20">
                  <c:v>6.3792400000000004E-3</c:v>
                </c:pt>
                <c:pt idx="21">
                  <c:v>6.7222100000000002E-3</c:v>
                </c:pt>
                <c:pt idx="22">
                  <c:v>6.9832000000000002E-3</c:v>
                </c:pt>
                <c:pt idx="23">
                  <c:v>7.2103000000000002E-3</c:v>
                </c:pt>
                <c:pt idx="24">
                  <c:v>7.4039099999999997E-3</c:v>
                </c:pt>
                <c:pt idx="25">
                  <c:v>7.5597599999999996E-3</c:v>
                </c:pt>
                <c:pt idx="26">
                  <c:v>7.7101000000000001E-3</c:v>
                </c:pt>
                <c:pt idx="27">
                  <c:v>7.9067100000000008E-3</c:v>
                </c:pt>
                <c:pt idx="28">
                  <c:v>8.0241700000000006E-3</c:v>
                </c:pt>
                <c:pt idx="29">
                  <c:v>8.3075200000000005E-3</c:v>
                </c:pt>
                <c:pt idx="30">
                  <c:v>8.4175099999999996E-3</c:v>
                </c:pt>
                <c:pt idx="31">
                  <c:v>8.7354500000000005E-3</c:v>
                </c:pt>
                <c:pt idx="32">
                  <c:v>8.9769499999999992E-3</c:v>
                </c:pt>
                <c:pt idx="33">
                  <c:v>9.2269099999999996E-3</c:v>
                </c:pt>
                <c:pt idx="34">
                  <c:v>9.51894E-3</c:v>
                </c:pt>
                <c:pt idx="35">
                  <c:v>9.8058399999999997E-3</c:v>
                </c:pt>
                <c:pt idx="36">
                  <c:v>1.0051600000000001E-2</c:v>
                </c:pt>
                <c:pt idx="37">
                  <c:v>1.0406200000000001E-2</c:v>
                </c:pt>
                <c:pt idx="38">
                  <c:v>1.0638760000000001E-2</c:v>
                </c:pt>
                <c:pt idx="39">
                  <c:v>1.1082E-2</c:v>
                </c:pt>
                <c:pt idx="40">
                  <c:v>1.113954E-2</c:v>
                </c:pt>
                <c:pt idx="41">
                  <c:v>1.1630639999999999E-2</c:v>
                </c:pt>
                <c:pt idx="42">
                  <c:v>1.1770350000000001E-2</c:v>
                </c:pt>
                <c:pt idx="43">
                  <c:v>1.2081420000000001E-2</c:v>
                </c:pt>
                <c:pt idx="44">
                  <c:v>1.247186E-2</c:v>
                </c:pt>
                <c:pt idx="45">
                  <c:v>1.273583E-2</c:v>
                </c:pt>
                <c:pt idx="46">
                  <c:v>1.314365E-2</c:v>
                </c:pt>
                <c:pt idx="47">
                  <c:v>1.380254E-2</c:v>
                </c:pt>
                <c:pt idx="48">
                  <c:v>1.439706E-2</c:v>
                </c:pt>
                <c:pt idx="49">
                  <c:v>1.5360250000000001E-2</c:v>
                </c:pt>
                <c:pt idx="50">
                  <c:v>1.5791630000000001E-2</c:v>
                </c:pt>
                <c:pt idx="51">
                  <c:v>1.685124E-2</c:v>
                </c:pt>
                <c:pt idx="52">
                  <c:v>1.7528140000000001E-2</c:v>
                </c:pt>
                <c:pt idx="53">
                  <c:v>1.8404150000000001E-2</c:v>
                </c:pt>
                <c:pt idx="54">
                  <c:v>1.9245600000000002E-2</c:v>
                </c:pt>
                <c:pt idx="55">
                  <c:v>2.0258399999999999E-2</c:v>
                </c:pt>
                <c:pt idx="56">
                  <c:v>2.1288140000000001E-2</c:v>
                </c:pt>
                <c:pt idx="57">
                  <c:v>2.2902470000000001E-2</c:v>
                </c:pt>
                <c:pt idx="58">
                  <c:v>2.4531959999999998E-2</c:v>
                </c:pt>
                <c:pt idx="59">
                  <c:v>2.7085959999999999E-2</c:v>
                </c:pt>
                <c:pt idx="60">
                  <c:v>2.8572130000000001E-2</c:v>
                </c:pt>
                <c:pt idx="61">
                  <c:v>3.1479350000000003E-2</c:v>
                </c:pt>
                <c:pt idx="62">
                  <c:v>3.4051850000000002E-2</c:v>
                </c:pt>
                <c:pt idx="63">
                  <c:v>3.6889640000000001E-2</c:v>
                </c:pt>
                <c:pt idx="64">
                  <c:v>4.0072530000000002E-2</c:v>
                </c:pt>
                <c:pt idx="65">
                  <c:v>4.3019340000000003E-2</c:v>
                </c:pt>
                <c:pt idx="66">
                  <c:v>4.6665600000000002E-2</c:v>
                </c:pt>
                <c:pt idx="67">
                  <c:v>5.1017E-2</c:v>
                </c:pt>
                <c:pt idx="68">
                  <c:v>5.5351329999999997E-2</c:v>
                </c:pt>
                <c:pt idx="69">
                  <c:v>6.206445E-2</c:v>
                </c:pt>
                <c:pt idx="70">
                  <c:v>6.6039600000000004E-2</c:v>
                </c:pt>
                <c:pt idx="71">
                  <c:v>7.3615009999999995E-2</c:v>
                </c:pt>
                <c:pt idx="72">
                  <c:v>8.0018229999999996E-2</c:v>
                </c:pt>
                <c:pt idx="73">
                  <c:v>8.7343690000000002E-2</c:v>
                </c:pt>
                <c:pt idx="74">
                  <c:v>9.5466969999999998E-2</c:v>
                </c:pt>
                <c:pt idx="75">
                  <c:v>0.1031048</c:v>
                </c:pt>
                <c:pt idx="76">
                  <c:v>0.11146378</c:v>
                </c:pt>
                <c:pt idx="77">
                  <c:v>0.12195541999999999</c:v>
                </c:pt>
                <c:pt idx="78">
                  <c:v>0.13117377</c:v>
                </c:pt>
                <c:pt idx="79">
                  <c:v>0.14340272000000001</c:v>
                </c:pt>
                <c:pt idx="80">
                  <c:v>0.15170085999999999</c:v>
                </c:pt>
                <c:pt idx="81">
                  <c:v>0.16757973000000001</c:v>
                </c:pt>
                <c:pt idx="82">
                  <c:v>0.18129275</c:v>
                </c:pt>
                <c:pt idx="83">
                  <c:v>0.19766006</c:v>
                </c:pt>
                <c:pt idx="84">
                  <c:v>0.21223241000000001</c:v>
                </c:pt>
                <c:pt idx="85">
                  <c:v>0.22794411000000001</c:v>
                </c:pt>
                <c:pt idx="86">
                  <c:v>0.24371683999999999</c:v>
                </c:pt>
                <c:pt idx="87">
                  <c:v>0.26144357000000001</c:v>
                </c:pt>
                <c:pt idx="88">
                  <c:v>0.27740382000000002</c:v>
                </c:pt>
                <c:pt idx="89">
                  <c:v>0.30025389000000002</c:v>
                </c:pt>
                <c:pt idx="90">
                  <c:v>0.31295750999999999</c:v>
                </c:pt>
                <c:pt idx="91">
                  <c:v>0.33623468000000001</c:v>
                </c:pt>
                <c:pt idx="92">
                  <c:v>0.35668284</c:v>
                </c:pt>
                <c:pt idx="93">
                  <c:v>0.37932896999999999</c:v>
                </c:pt>
                <c:pt idx="94">
                  <c:v>0.40485522000000002</c:v>
                </c:pt>
                <c:pt idx="95">
                  <c:v>0.42715048999999999</c:v>
                </c:pt>
                <c:pt idx="96">
                  <c:v>0.44897797</c:v>
                </c:pt>
                <c:pt idx="97">
                  <c:v>0.47010221000000002</c:v>
                </c:pt>
                <c:pt idx="98">
                  <c:v>0.49684136000000001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7B-490D-BECB-44155681F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17120"/>
        <c:axId val="630135904"/>
      </c:lineChart>
      <c:catAx>
        <c:axId val="58211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35904"/>
        <c:crosses val="autoZero"/>
        <c:auto val="1"/>
        <c:lblAlgn val="ctr"/>
        <c:lblOffset val="100"/>
        <c:noMultiLvlLbl val="0"/>
      </c:catAx>
      <c:valAx>
        <c:axId val="6301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;\-0.00000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1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a'!$G$2:$G$100</c:f>
              <c:numCache>
                <c:formatCode>General</c:formatCode>
                <c:ptCount val="99"/>
                <c:pt idx="0">
                  <c:v>4.9408279999999999E-2</c:v>
                </c:pt>
                <c:pt idx="1">
                  <c:v>2.9938039999999999E-2</c:v>
                </c:pt>
                <c:pt idx="2">
                  <c:v>1.99341E-2</c:v>
                </c:pt>
                <c:pt idx="3">
                  <c:v>1.3340339999999999E-2</c:v>
                </c:pt>
                <c:pt idx="4">
                  <c:v>9.7276700000000008E-3</c:v>
                </c:pt>
                <c:pt idx="5">
                  <c:v>7.7455800000000002E-3</c:v>
                </c:pt>
                <c:pt idx="6">
                  <c:v>6.2949199999999999E-3</c:v>
                </c:pt>
                <c:pt idx="7">
                  <c:v>5.3558299999999998E-3</c:v>
                </c:pt>
                <c:pt idx="8">
                  <c:v>4.73947E-3</c:v>
                </c:pt>
                <c:pt idx="9">
                  <c:v>4.34791E-3</c:v>
                </c:pt>
                <c:pt idx="10">
                  <c:v>4.0800200000000002E-3</c:v>
                </c:pt>
                <c:pt idx="11">
                  <c:v>4.0074400000000001E-3</c:v>
                </c:pt>
                <c:pt idx="12">
                  <c:v>4.0047900000000003E-3</c:v>
                </c:pt>
                <c:pt idx="13">
                  <c:v>4.1079799999999998E-3</c:v>
                </c:pt>
                <c:pt idx="14">
                  <c:v>4.2385299999999999E-3</c:v>
                </c:pt>
                <c:pt idx="15">
                  <c:v>4.4971000000000004E-3</c:v>
                </c:pt>
                <c:pt idx="16">
                  <c:v>4.7764499999999998E-3</c:v>
                </c:pt>
                <c:pt idx="17">
                  <c:v>5.0907699999999997E-3</c:v>
                </c:pt>
                <c:pt idx="18">
                  <c:v>5.5043699999999997E-3</c:v>
                </c:pt>
                <c:pt idx="19">
                  <c:v>5.9508399999999998E-3</c:v>
                </c:pt>
                <c:pt idx="20">
                  <c:v>6.3792400000000004E-3</c:v>
                </c:pt>
                <c:pt idx="21">
                  <c:v>6.7222100000000002E-3</c:v>
                </c:pt>
                <c:pt idx="22">
                  <c:v>6.9832000000000002E-3</c:v>
                </c:pt>
                <c:pt idx="23">
                  <c:v>7.2103000000000002E-3</c:v>
                </c:pt>
                <c:pt idx="24">
                  <c:v>7.4039099999999997E-3</c:v>
                </c:pt>
                <c:pt idx="25">
                  <c:v>7.5597599999999996E-3</c:v>
                </c:pt>
                <c:pt idx="26">
                  <c:v>7.7101000000000001E-3</c:v>
                </c:pt>
                <c:pt idx="27">
                  <c:v>7.9067100000000008E-3</c:v>
                </c:pt>
                <c:pt idx="28">
                  <c:v>8.0241700000000006E-3</c:v>
                </c:pt>
                <c:pt idx="29">
                  <c:v>8.3075200000000005E-3</c:v>
                </c:pt>
                <c:pt idx="30">
                  <c:v>8.4175099999999996E-3</c:v>
                </c:pt>
                <c:pt idx="31">
                  <c:v>8.7354500000000005E-3</c:v>
                </c:pt>
                <c:pt idx="32">
                  <c:v>8.9769499999999992E-3</c:v>
                </c:pt>
                <c:pt idx="33">
                  <c:v>9.2269099999999996E-3</c:v>
                </c:pt>
                <c:pt idx="34">
                  <c:v>9.51894E-3</c:v>
                </c:pt>
                <c:pt idx="35">
                  <c:v>9.8058399999999997E-3</c:v>
                </c:pt>
                <c:pt idx="36">
                  <c:v>1.0051600000000001E-2</c:v>
                </c:pt>
                <c:pt idx="37">
                  <c:v>1.0406200000000001E-2</c:v>
                </c:pt>
                <c:pt idx="38">
                  <c:v>1.0638760000000001E-2</c:v>
                </c:pt>
                <c:pt idx="39">
                  <c:v>1.1082E-2</c:v>
                </c:pt>
                <c:pt idx="40">
                  <c:v>1.113954E-2</c:v>
                </c:pt>
                <c:pt idx="41">
                  <c:v>1.1630639999999999E-2</c:v>
                </c:pt>
                <c:pt idx="42">
                  <c:v>1.1770350000000001E-2</c:v>
                </c:pt>
                <c:pt idx="43">
                  <c:v>1.2081420000000001E-2</c:v>
                </c:pt>
                <c:pt idx="44">
                  <c:v>1.247186E-2</c:v>
                </c:pt>
                <c:pt idx="45">
                  <c:v>1.273583E-2</c:v>
                </c:pt>
                <c:pt idx="46">
                  <c:v>1.314365E-2</c:v>
                </c:pt>
                <c:pt idx="47">
                  <c:v>1.380254E-2</c:v>
                </c:pt>
                <c:pt idx="48">
                  <c:v>1.439706E-2</c:v>
                </c:pt>
                <c:pt idx="49">
                  <c:v>1.5360250000000001E-2</c:v>
                </c:pt>
                <c:pt idx="50">
                  <c:v>1.5791630000000001E-2</c:v>
                </c:pt>
                <c:pt idx="51">
                  <c:v>1.685124E-2</c:v>
                </c:pt>
                <c:pt idx="52">
                  <c:v>1.7528140000000001E-2</c:v>
                </c:pt>
                <c:pt idx="53">
                  <c:v>1.8404150000000001E-2</c:v>
                </c:pt>
                <c:pt idx="54">
                  <c:v>1.9245600000000002E-2</c:v>
                </c:pt>
                <c:pt idx="55">
                  <c:v>2.0258399999999999E-2</c:v>
                </c:pt>
                <c:pt idx="56">
                  <c:v>2.1288140000000001E-2</c:v>
                </c:pt>
                <c:pt idx="57">
                  <c:v>2.2902470000000001E-2</c:v>
                </c:pt>
                <c:pt idx="58">
                  <c:v>2.4531959999999998E-2</c:v>
                </c:pt>
                <c:pt idx="59">
                  <c:v>2.7085959999999999E-2</c:v>
                </c:pt>
                <c:pt idx="60">
                  <c:v>2.8572130000000001E-2</c:v>
                </c:pt>
                <c:pt idx="61">
                  <c:v>3.1479350000000003E-2</c:v>
                </c:pt>
                <c:pt idx="62">
                  <c:v>3.4051850000000002E-2</c:v>
                </c:pt>
                <c:pt idx="63">
                  <c:v>3.6889640000000001E-2</c:v>
                </c:pt>
                <c:pt idx="64">
                  <c:v>4.0072530000000002E-2</c:v>
                </c:pt>
                <c:pt idx="65">
                  <c:v>4.3019340000000003E-2</c:v>
                </c:pt>
                <c:pt idx="66">
                  <c:v>4.6665600000000002E-2</c:v>
                </c:pt>
                <c:pt idx="67">
                  <c:v>5.1017E-2</c:v>
                </c:pt>
                <c:pt idx="68">
                  <c:v>5.5351329999999997E-2</c:v>
                </c:pt>
                <c:pt idx="69">
                  <c:v>6.206445E-2</c:v>
                </c:pt>
                <c:pt idx="70">
                  <c:v>6.6039600000000004E-2</c:v>
                </c:pt>
                <c:pt idx="71">
                  <c:v>7.3615009999999995E-2</c:v>
                </c:pt>
                <c:pt idx="72">
                  <c:v>8.0018229999999996E-2</c:v>
                </c:pt>
                <c:pt idx="73">
                  <c:v>8.7343690000000002E-2</c:v>
                </c:pt>
                <c:pt idx="74">
                  <c:v>9.5466969999999998E-2</c:v>
                </c:pt>
                <c:pt idx="75">
                  <c:v>0.1031048</c:v>
                </c:pt>
                <c:pt idx="76">
                  <c:v>0.11146378</c:v>
                </c:pt>
                <c:pt idx="77">
                  <c:v>0.12195541999999999</c:v>
                </c:pt>
                <c:pt idx="78">
                  <c:v>0.13117377</c:v>
                </c:pt>
                <c:pt idx="79">
                  <c:v>0.14340272000000001</c:v>
                </c:pt>
                <c:pt idx="80">
                  <c:v>0.15170085999999999</c:v>
                </c:pt>
                <c:pt idx="81">
                  <c:v>0.16757973000000001</c:v>
                </c:pt>
                <c:pt idx="82">
                  <c:v>0.18129275</c:v>
                </c:pt>
                <c:pt idx="83">
                  <c:v>0.19766006</c:v>
                </c:pt>
                <c:pt idx="84">
                  <c:v>0.21223241000000001</c:v>
                </c:pt>
                <c:pt idx="85">
                  <c:v>0.22794411000000001</c:v>
                </c:pt>
                <c:pt idx="86">
                  <c:v>0.24371683999999999</c:v>
                </c:pt>
                <c:pt idx="87">
                  <c:v>0.26144357000000001</c:v>
                </c:pt>
                <c:pt idx="88">
                  <c:v>0.27740382000000002</c:v>
                </c:pt>
                <c:pt idx="89">
                  <c:v>0.30025389000000002</c:v>
                </c:pt>
                <c:pt idx="90">
                  <c:v>0.31295750999999999</c:v>
                </c:pt>
                <c:pt idx="91">
                  <c:v>0.33623468000000001</c:v>
                </c:pt>
                <c:pt idx="92">
                  <c:v>0.35668284</c:v>
                </c:pt>
                <c:pt idx="93">
                  <c:v>0.37932896999999999</c:v>
                </c:pt>
                <c:pt idx="94">
                  <c:v>0.40485522000000002</c:v>
                </c:pt>
                <c:pt idx="95">
                  <c:v>0.42715048999999999</c:v>
                </c:pt>
                <c:pt idx="96">
                  <c:v>0.44897797</c:v>
                </c:pt>
                <c:pt idx="97">
                  <c:v>0.47010221000000002</c:v>
                </c:pt>
                <c:pt idx="98">
                  <c:v>0.49684136000000001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9-4450-8645-F15EEBDBD089}"/>
            </c:ext>
          </c:extLst>
        </c:ser>
        <c:ser>
          <c:idx val="1"/>
          <c:order val="1"/>
          <c:tx>
            <c:strRef>
              <c:f>'mu (tau) 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a'!$H$2:$H$100</c:f>
              <c:numCache>
                <c:formatCode>General</c:formatCode>
                <c:ptCount val="99"/>
                <c:pt idx="0">
                  <c:v>4.8930340000000003E-2</c:v>
                </c:pt>
                <c:pt idx="1">
                  <c:v>2.964574E-2</c:v>
                </c:pt>
                <c:pt idx="2">
                  <c:v>1.973716E-2</c:v>
                </c:pt>
                <c:pt idx="3">
                  <c:v>1.320938E-2</c:v>
                </c:pt>
                <c:pt idx="4">
                  <c:v>9.6327600000000006E-3</c:v>
                </c:pt>
                <c:pt idx="5">
                  <c:v>7.6714299999999999E-3</c:v>
                </c:pt>
                <c:pt idx="6">
                  <c:v>6.2367400000000002E-3</c:v>
                </c:pt>
                <c:pt idx="7">
                  <c:v>5.3072500000000003E-3</c:v>
                </c:pt>
                <c:pt idx="8">
                  <c:v>4.6976800000000001E-3</c:v>
                </c:pt>
                <c:pt idx="9">
                  <c:v>4.3104500000000004E-3</c:v>
                </c:pt>
                <c:pt idx="10">
                  <c:v>4.0456600000000004E-3</c:v>
                </c:pt>
                <c:pt idx="11">
                  <c:v>3.9750300000000001E-3</c:v>
                </c:pt>
                <c:pt idx="12">
                  <c:v>3.9725999999999997E-3</c:v>
                </c:pt>
                <c:pt idx="13">
                  <c:v>4.0723399999999998E-3</c:v>
                </c:pt>
                <c:pt idx="14">
                  <c:v>4.1979299999999999E-3</c:v>
                </c:pt>
                <c:pt idx="15">
                  <c:v>4.4492100000000003E-3</c:v>
                </c:pt>
                <c:pt idx="16">
                  <c:v>4.7215599999999996E-3</c:v>
                </c:pt>
                <c:pt idx="17">
                  <c:v>5.02528E-3</c:v>
                </c:pt>
                <c:pt idx="18">
                  <c:v>5.4231899999999996E-3</c:v>
                </c:pt>
                <c:pt idx="19">
                  <c:v>5.85354E-3</c:v>
                </c:pt>
                <c:pt idx="20">
                  <c:v>6.2687699999999999E-3</c:v>
                </c:pt>
                <c:pt idx="21">
                  <c:v>6.6073900000000003E-3</c:v>
                </c:pt>
                <c:pt idx="22">
                  <c:v>6.8693599999999997E-3</c:v>
                </c:pt>
                <c:pt idx="23">
                  <c:v>7.0975400000000003E-3</c:v>
                </c:pt>
                <c:pt idx="24">
                  <c:v>7.2924399999999999E-3</c:v>
                </c:pt>
                <c:pt idx="25">
                  <c:v>7.4488000000000002E-3</c:v>
                </c:pt>
                <c:pt idx="26">
                  <c:v>7.5986300000000003E-3</c:v>
                </c:pt>
                <c:pt idx="27">
                  <c:v>7.7956299999999996E-3</c:v>
                </c:pt>
                <c:pt idx="28">
                  <c:v>7.9154800000000008E-3</c:v>
                </c:pt>
                <c:pt idx="29">
                  <c:v>8.20099E-3</c:v>
                </c:pt>
                <c:pt idx="30">
                  <c:v>8.3145100000000007E-3</c:v>
                </c:pt>
                <c:pt idx="31">
                  <c:v>8.6351799999999992E-3</c:v>
                </c:pt>
                <c:pt idx="32">
                  <c:v>8.8795300000000001E-3</c:v>
                </c:pt>
                <c:pt idx="33">
                  <c:v>9.1325599999999996E-3</c:v>
                </c:pt>
                <c:pt idx="34">
                  <c:v>9.4267799999999992E-3</c:v>
                </c:pt>
                <c:pt idx="35">
                  <c:v>9.7153599999999993E-3</c:v>
                </c:pt>
                <c:pt idx="36">
                  <c:v>9.9635999999999995E-3</c:v>
                </c:pt>
                <c:pt idx="37">
                  <c:v>1.032039E-2</c:v>
                </c:pt>
                <c:pt idx="38">
                  <c:v>1.055588E-2</c:v>
                </c:pt>
                <c:pt idx="39">
                  <c:v>1.100167E-2</c:v>
                </c:pt>
                <c:pt idx="40">
                  <c:v>1.1063999999999999E-2</c:v>
                </c:pt>
                <c:pt idx="41">
                  <c:v>1.155919E-2</c:v>
                </c:pt>
                <c:pt idx="42">
                  <c:v>1.1705429999999999E-2</c:v>
                </c:pt>
                <c:pt idx="43">
                  <c:v>1.2023239999999999E-2</c:v>
                </c:pt>
                <c:pt idx="44">
                  <c:v>1.241599E-2</c:v>
                </c:pt>
                <c:pt idx="45">
                  <c:v>1.269019E-2</c:v>
                </c:pt>
                <c:pt idx="46">
                  <c:v>1.310568E-2</c:v>
                </c:pt>
                <c:pt idx="47">
                  <c:v>1.376264E-2</c:v>
                </c:pt>
                <c:pt idx="48">
                  <c:v>1.436463E-2</c:v>
                </c:pt>
                <c:pt idx="49">
                  <c:v>1.533109E-2</c:v>
                </c:pt>
                <c:pt idx="50">
                  <c:v>1.5764230000000001E-2</c:v>
                </c:pt>
                <c:pt idx="51">
                  <c:v>1.6822150000000001E-2</c:v>
                </c:pt>
                <c:pt idx="52">
                  <c:v>1.7496100000000001E-2</c:v>
                </c:pt>
                <c:pt idx="53">
                  <c:v>1.8368120000000002E-2</c:v>
                </c:pt>
                <c:pt idx="54">
                  <c:v>1.9206020000000001E-2</c:v>
                </c:pt>
                <c:pt idx="55">
                  <c:v>2.020926E-2</c:v>
                </c:pt>
                <c:pt idx="56">
                  <c:v>2.123678E-2</c:v>
                </c:pt>
                <c:pt idx="57">
                  <c:v>2.2852109999999998E-2</c:v>
                </c:pt>
                <c:pt idx="58">
                  <c:v>2.4477559999999999E-2</c:v>
                </c:pt>
                <c:pt idx="59">
                  <c:v>2.7029649999999999E-2</c:v>
                </c:pt>
                <c:pt idx="60">
                  <c:v>2.851559E-2</c:v>
                </c:pt>
                <c:pt idx="61">
                  <c:v>3.1421190000000002E-2</c:v>
                </c:pt>
                <c:pt idx="62">
                  <c:v>3.3999840000000003E-2</c:v>
                </c:pt>
                <c:pt idx="63">
                  <c:v>3.6844050000000003E-2</c:v>
                </c:pt>
                <c:pt idx="64">
                  <c:v>4.0028130000000002E-2</c:v>
                </c:pt>
                <c:pt idx="65">
                  <c:v>4.2978540000000003E-2</c:v>
                </c:pt>
                <c:pt idx="66">
                  <c:v>4.6623129999999999E-2</c:v>
                </c:pt>
                <c:pt idx="67">
                  <c:v>5.0961039999999999E-2</c:v>
                </c:pt>
                <c:pt idx="68">
                  <c:v>5.5288490000000003E-2</c:v>
                </c:pt>
                <c:pt idx="69">
                  <c:v>6.2002450000000001E-2</c:v>
                </c:pt>
                <c:pt idx="70">
                  <c:v>6.5987210000000004E-2</c:v>
                </c:pt>
                <c:pt idx="71">
                  <c:v>7.3562950000000002E-2</c:v>
                </c:pt>
                <c:pt idx="72">
                  <c:v>7.9981830000000004E-2</c:v>
                </c:pt>
                <c:pt idx="73">
                  <c:v>8.7317569999999997E-2</c:v>
                </c:pt>
                <c:pt idx="74">
                  <c:v>9.54377E-2</c:v>
                </c:pt>
                <c:pt idx="75">
                  <c:v>0.1030799</c:v>
                </c:pt>
                <c:pt idx="76">
                  <c:v>0.11144205</c:v>
                </c:pt>
                <c:pt idx="77">
                  <c:v>0.12192262</c:v>
                </c:pt>
                <c:pt idx="78">
                  <c:v>0.13113801999999999</c:v>
                </c:pt>
                <c:pt idx="79">
                  <c:v>0.14336362</c:v>
                </c:pt>
                <c:pt idx="80">
                  <c:v>0.15167074999999999</c:v>
                </c:pt>
                <c:pt idx="81">
                  <c:v>0.16752512</c:v>
                </c:pt>
                <c:pt idx="82">
                  <c:v>0.18121493</c:v>
                </c:pt>
                <c:pt idx="83">
                  <c:v>0.19756476000000001</c:v>
                </c:pt>
                <c:pt idx="84">
                  <c:v>0.21215742000000001</c:v>
                </c:pt>
                <c:pt idx="85">
                  <c:v>0.22786226000000001</c:v>
                </c:pt>
                <c:pt idx="86">
                  <c:v>0.24367686</c:v>
                </c:pt>
                <c:pt idx="87">
                  <c:v>0.26150079999999998</c:v>
                </c:pt>
                <c:pt idx="88">
                  <c:v>0.27753129999999998</c:v>
                </c:pt>
                <c:pt idx="89">
                  <c:v>0.30041403999999999</c:v>
                </c:pt>
                <c:pt idx="90">
                  <c:v>0.31318594</c:v>
                </c:pt>
                <c:pt idx="91">
                  <c:v>0.33645371000000002</c:v>
                </c:pt>
                <c:pt idx="92">
                  <c:v>0.35692534999999997</c:v>
                </c:pt>
                <c:pt idx="93">
                  <c:v>0.37966598000000001</c:v>
                </c:pt>
                <c:pt idx="94">
                  <c:v>0.40533632000000003</c:v>
                </c:pt>
                <c:pt idx="95">
                  <c:v>0.42773352999999997</c:v>
                </c:pt>
                <c:pt idx="96">
                  <c:v>0.44955084000000001</c:v>
                </c:pt>
                <c:pt idx="97">
                  <c:v>0.47060605</c:v>
                </c:pt>
                <c:pt idx="98">
                  <c:v>0.49731395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9-4450-8645-F15EEBDBD089}"/>
            </c:ext>
          </c:extLst>
        </c:ser>
        <c:ser>
          <c:idx val="2"/>
          <c:order val="2"/>
          <c:tx>
            <c:strRef>
              <c:f>'mu (tau) 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a'!$I$2:$I$100</c:f>
              <c:numCache>
                <c:formatCode>General</c:formatCode>
                <c:ptCount val="99"/>
                <c:pt idx="0">
                  <c:v>4.8040880000000001E-2</c:v>
                </c:pt>
                <c:pt idx="1">
                  <c:v>2.9106699999999999E-2</c:v>
                </c:pt>
                <c:pt idx="2">
                  <c:v>1.9379779999999999E-2</c:v>
                </c:pt>
                <c:pt idx="3">
                  <c:v>1.2976390000000001E-2</c:v>
                </c:pt>
                <c:pt idx="4">
                  <c:v>9.4644099999999995E-3</c:v>
                </c:pt>
                <c:pt idx="5">
                  <c:v>7.5403199999999997E-3</c:v>
                </c:pt>
                <c:pt idx="6">
                  <c:v>6.1328499999999996E-3</c:v>
                </c:pt>
                <c:pt idx="7">
                  <c:v>5.2204199999999999E-3</c:v>
                </c:pt>
                <c:pt idx="8">
                  <c:v>4.6217999999999997E-3</c:v>
                </c:pt>
                <c:pt idx="9">
                  <c:v>4.2421200000000003E-3</c:v>
                </c:pt>
                <c:pt idx="10">
                  <c:v>3.9832000000000001E-3</c:v>
                </c:pt>
                <c:pt idx="11">
                  <c:v>3.9149299999999996E-3</c:v>
                </c:pt>
                <c:pt idx="12">
                  <c:v>3.9145899999999999E-3</c:v>
                </c:pt>
                <c:pt idx="13">
                  <c:v>4.0156200000000001E-3</c:v>
                </c:pt>
                <c:pt idx="14">
                  <c:v>4.1428999999999997E-3</c:v>
                </c:pt>
                <c:pt idx="15">
                  <c:v>4.3935399999999996E-3</c:v>
                </c:pt>
                <c:pt idx="16">
                  <c:v>4.6653399999999996E-3</c:v>
                </c:pt>
                <c:pt idx="17">
                  <c:v>4.9682800000000003E-3</c:v>
                </c:pt>
                <c:pt idx="18">
                  <c:v>5.3633800000000001E-3</c:v>
                </c:pt>
                <c:pt idx="19">
                  <c:v>5.7907000000000002E-3</c:v>
                </c:pt>
                <c:pt idx="20">
                  <c:v>6.2027999999999996E-3</c:v>
                </c:pt>
                <c:pt idx="21">
                  <c:v>6.5393300000000003E-3</c:v>
                </c:pt>
                <c:pt idx="22">
                  <c:v>6.7996799999999998E-3</c:v>
                </c:pt>
                <c:pt idx="23">
                  <c:v>7.0264100000000003E-3</c:v>
                </c:pt>
                <c:pt idx="24">
                  <c:v>7.2203500000000004E-3</c:v>
                </c:pt>
                <c:pt idx="25">
                  <c:v>7.3763300000000004E-3</c:v>
                </c:pt>
                <c:pt idx="26">
                  <c:v>7.5249899999999996E-3</c:v>
                </c:pt>
                <c:pt idx="27">
                  <c:v>7.7193499999999998E-3</c:v>
                </c:pt>
                <c:pt idx="28">
                  <c:v>7.8389800000000006E-3</c:v>
                </c:pt>
                <c:pt idx="29">
                  <c:v>8.1226800000000002E-3</c:v>
                </c:pt>
                <c:pt idx="30">
                  <c:v>8.2369799999999996E-3</c:v>
                </c:pt>
                <c:pt idx="31">
                  <c:v>8.5566900000000005E-3</c:v>
                </c:pt>
                <c:pt idx="32">
                  <c:v>8.8014700000000005E-3</c:v>
                </c:pt>
                <c:pt idx="33">
                  <c:v>9.0552600000000007E-3</c:v>
                </c:pt>
                <c:pt idx="34">
                  <c:v>9.3499900000000007E-3</c:v>
                </c:pt>
                <c:pt idx="35">
                  <c:v>9.6380000000000007E-3</c:v>
                </c:pt>
                <c:pt idx="36">
                  <c:v>9.8864799999999996E-3</c:v>
                </c:pt>
                <c:pt idx="37">
                  <c:v>1.024249E-2</c:v>
                </c:pt>
                <c:pt idx="38">
                  <c:v>1.04791E-2</c:v>
                </c:pt>
                <c:pt idx="39">
                  <c:v>1.0924079999999999E-2</c:v>
                </c:pt>
                <c:pt idx="40">
                  <c:v>1.0990369999999999E-2</c:v>
                </c:pt>
                <c:pt idx="41">
                  <c:v>1.148514E-2</c:v>
                </c:pt>
                <c:pt idx="42">
                  <c:v>1.1636290000000001E-2</c:v>
                </c:pt>
                <c:pt idx="43">
                  <c:v>1.1957819999999999E-2</c:v>
                </c:pt>
                <c:pt idx="44">
                  <c:v>1.2354520000000001E-2</c:v>
                </c:pt>
                <c:pt idx="45">
                  <c:v>1.262811E-2</c:v>
                </c:pt>
                <c:pt idx="46">
                  <c:v>1.3050819999999999E-2</c:v>
                </c:pt>
                <c:pt idx="47">
                  <c:v>1.3708150000000001E-2</c:v>
                </c:pt>
                <c:pt idx="48">
                  <c:v>1.43018E-2</c:v>
                </c:pt>
                <c:pt idx="49">
                  <c:v>1.526519E-2</c:v>
                </c:pt>
                <c:pt idx="50">
                  <c:v>1.5696829999999998E-2</c:v>
                </c:pt>
                <c:pt idx="51">
                  <c:v>1.6745090000000001E-2</c:v>
                </c:pt>
                <c:pt idx="52">
                  <c:v>1.741171E-2</c:v>
                </c:pt>
                <c:pt idx="53">
                  <c:v>1.8273749999999998E-2</c:v>
                </c:pt>
                <c:pt idx="54">
                  <c:v>1.9103330000000002E-2</c:v>
                </c:pt>
                <c:pt idx="55">
                  <c:v>2.0096820000000001E-2</c:v>
                </c:pt>
                <c:pt idx="56">
                  <c:v>2.1109269999999999E-2</c:v>
                </c:pt>
                <c:pt idx="57">
                  <c:v>2.271076E-2</c:v>
                </c:pt>
                <c:pt idx="58">
                  <c:v>2.4327109999999999E-2</c:v>
                </c:pt>
                <c:pt idx="59">
                  <c:v>2.6857079999999998E-2</c:v>
                </c:pt>
                <c:pt idx="60">
                  <c:v>2.8334959999999999E-2</c:v>
                </c:pt>
                <c:pt idx="61">
                  <c:v>3.1218570000000001E-2</c:v>
                </c:pt>
                <c:pt idx="62">
                  <c:v>3.3780579999999998E-2</c:v>
                </c:pt>
                <c:pt idx="63">
                  <c:v>3.6613949999999999E-2</c:v>
                </c:pt>
                <c:pt idx="64">
                  <c:v>3.9786090000000003E-2</c:v>
                </c:pt>
                <c:pt idx="65">
                  <c:v>4.2723219999999999E-2</c:v>
                </c:pt>
                <c:pt idx="66">
                  <c:v>4.6350519999999999E-2</c:v>
                </c:pt>
                <c:pt idx="67">
                  <c:v>5.066006E-2</c:v>
                </c:pt>
                <c:pt idx="68">
                  <c:v>5.495075E-2</c:v>
                </c:pt>
                <c:pt idx="69">
                  <c:v>6.1614580000000002E-2</c:v>
                </c:pt>
                <c:pt idx="70">
                  <c:v>6.5588759999999996E-2</c:v>
                </c:pt>
                <c:pt idx="71">
                  <c:v>7.3122699999999999E-2</c:v>
                </c:pt>
                <c:pt idx="72">
                  <c:v>7.9512719999999995E-2</c:v>
                </c:pt>
                <c:pt idx="73">
                  <c:v>8.6825379999999994E-2</c:v>
                </c:pt>
                <c:pt idx="74">
                  <c:v>9.4914029999999996E-2</c:v>
                </c:pt>
                <c:pt idx="75">
                  <c:v>0.10251982</c:v>
                </c:pt>
                <c:pt idx="76">
                  <c:v>0.11084280000000001</c:v>
                </c:pt>
                <c:pt idx="77">
                  <c:v>0.12126768</c:v>
                </c:pt>
                <c:pt idx="78">
                  <c:v>0.13043121999999999</c:v>
                </c:pt>
                <c:pt idx="79">
                  <c:v>0.14258862</c:v>
                </c:pt>
                <c:pt idx="80">
                  <c:v>0.15086487000000001</c:v>
                </c:pt>
                <c:pt idx="81">
                  <c:v>0.16663237</c:v>
                </c:pt>
                <c:pt idx="82">
                  <c:v>0.18024228</c:v>
                </c:pt>
                <c:pt idx="83">
                  <c:v>0.19648832999999999</c:v>
                </c:pt>
                <c:pt idx="84">
                  <c:v>0.21101671</c:v>
                </c:pt>
                <c:pt idx="85">
                  <c:v>0.22666277000000001</c:v>
                </c:pt>
                <c:pt idx="86">
                  <c:v>0.24241424</c:v>
                </c:pt>
                <c:pt idx="87">
                  <c:v>0.26019685999999997</c:v>
                </c:pt>
                <c:pt idx="88">
                  <c:v>0.27626663000000001</c:v>
                </c:pt>
                <c:pt idx="89">
                  <c:v>0.29912355000000002</c:v>
                </c:pt>
                <c:pt idx="90">
                  <c:v>0.31191016999999999</c:v>
                </c:pt>
                <c:pt idx="91">
                  <c:v>0.33514729999999998</c:v>
                </c:pt>
                <c:pt idx="92">
                  <c:v>0.35558083000000001</c:v>
                </c:pt>
                <c:pt idx="93">
                  <c:v>0.37824826</c:v>
                </c:pt>
                <c:pt idx="94">
                  <c:v>0.40384149000000003</c:v>
                </c:pt>
                <c:pt idx="95">
                  <c:v>0.42623554000000002</c:v>
                </c:pt>
                <c:pt idx="96">
                  <c:v>0.44811286</c:v>
                </c:pt>
                <c:pt idx="97">
                  <c:v>0.46927894999999997</c:v>
                </c:pt>
                <c:pt idx="98">
                  <c:v>0.49600803999999998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9-4450-8645-F15EEBDBD089}"/>
            </c:ext>
          </c:extLst>
        </c:ser>
        <c:ser>
          <c:idx val="3"/>
          <c:order val="3"/>
          <c:tx>
            <c:strRef>
              <c:f>'mu (tau) 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a'!$J$2:$J$100</c:f>
              <c:numCache>
                <c:formatCode>General</c:formatCode>
                <c:ptCount val="99"/>
                <c:pt idx="0">
                  <c:v>4.8947280000000003E-2</c:v>
                </c:pt>
                <c:pt idx="1">
                  <c:v>2.9749879999999999E-2</c:v>
                </c:pt>
                <c:pt idx="2">
                  <c:v>1.9940530000000001E-2</c:v>
                </c:pt>
                <c:pt idx="3">
                  <c:v>1.349795E-2</c:v>
                </c:pt>
                <c:pt idx="4">
                  <c:v>9.9250599999999994E-3</c:v>
                </c:pt>
                <c:pt idx="5">
                  <c:v>7.9400200000000008E-3</c:v>
                </c:pt>
                <c:pt idx="6">
                  <c:v>6.4840499999999999E-3</c:v>
                </c:pt>
                <c:pt idx="7">
                  <c:v>5.5200400000000004E-3</c:v>
                </c:pt>
                <c:pt idx="8">
                  <c:v>4.8684000000000002E-3</c:v>
                </c:pt>
                <c:pt idx="9">
                  <c:v>4.4424199999999999E-3</c:v>
                </c:pt>
                <c:pt idx="10">
                  <c:v>4.1522699999999996E-3</c:v>
                </c:pt>
                <c:pt idx="11">
                  <c:v>4.0719199999999997E-3</c:v>
                </c:pt>
                <c:pt idx="12">
                  <c:v>4.0968100000000002E-3</c:v>
                </c:pt>
                <c:pt idx="13">
                  <c:v>4.26129E-3</c:v>
                </c:pt>
                <c:pt idx="14">
                  <c:v>4.47818E-3</c:v>
                </c:pt>
                <c:pt idx="15">
                  <c:v>4.8287699999999996E-3</c:v>
                </c:pt>
                <c:pt idx="16">
                  <c:v>5.1985800000000004E-3</c:v>
                </c:pt>
                <c:pt idx="17">
                  <c:v>5.6285800000000002E-3</c:v>
                </c:pt>
                <c:pt idx="18">
                  <c:v>6.18931E-3</c:v>
                </c:pt>
                <c:pt idx="19">
                  <c:v>6.7823900000000001E-3</c:v>
                </c:pt>
                <c:pt idx="20">
                  <c:v>7.3211500000000002E-3</c:v>
                </c:pt>
                <c:pt idx="21">
                  <c:v>7.7070000000000003E-3</c:v>
                </c:pt>
                <c:pt idx="22">
                  <c:v>7.9651500000000007E-3</c:v>
                </c:pt>
                <c:pt idx="23">
                  <c:v>8.18989E-3</c:v>
                </c:pt>
                <c:pt idx="24">
                  <c:v>8.3814200000000005E-3</c:v>
                </c:pt>
                <c:pt idx="25">
                  <c:v>8.5348999999999998E-3</c:v>
                </c:pt>
                <c:pt idx="26">
                  <c:v>8.6797899999999997E-3</c:v>
                </c:pt>
                <c:pt idx="27">
                  <c:v>8.8507299999999994E-3</c:v>
                </c:pt>
                <c:pt idx="28">
                  <c:v>8.9265500000000001E-3</c:v>
                </c:pt>
                <c:pt idx="29">
                  <c:v>9.1586700000000007E-3</c:v>
                </c:pt>
                <c:pt idx="30">
                  <c:v>9.2327599999999996E-3</c:v>
                </c:pt>
                <c:pt idx="31">
                  <c:v>9.53151E-3</c:v>
                </c:pt>
                <c:pt idx="32">
                  <c:v>9.7753200000000005E-3</c:v>
                </c:pt>
                <c:pt idx="33">
                  <c:v>1.0031709999999999E-2</c:v>
                </c:pt>
                <c:pt idx="34">
                  <c:v>1.0330310000000001E-2</c:v>
                </c:pt>
                <c:pt idx="35">
                  <c:v>1.0622339999999999E-2</c:v>
                </c:pt>
                <c:pt idx="36">
                  <c:v>1.0873819999999999E-2</c:v>
                </c:pt>
                <c:pt idx="37">
                  <c:v>1.12298E-2</c:v>
                </c:pt>
                <c:pt idx="38">
                  <c:v>1.146863E-2</c:v>
                </c:pt>
                <c:pt idx="39">
                  <c:v>1.191444E-2</c:v>
                </c:pt>
                <c:pt idx="40">
                  <c:v>1.1991450000000001E-2</c:v>
                </c:pt>
                <c:pt idx="41">
                  <c:v>1.249661E-2</c:v>
                </c:pt>
                <c:pt idx="42">
                  <c:v>1.2670519999999999E-2</c:v>
                </c:pt>
                <c:pt idx="43">
                  <c:v>1.3017849999999999E-2</c:v>
                </c:pt>
                <c:pt idx="44">
                  <c:v>1.344246E-2</c:v>
                </c:pt>
                <c:pt idx="45">
                  <c:v>1.3744599999999999E-2</c:v>
                </c:pt>
                <c:pt idx="46">
                  <c:v>1.4185680000000001E-2</c:v>
                </c:pt>
                <c:pt idx="47">
                  <c:v>1.486373E-2</c:v>
                </c:pt>
                <c:pt idx="48">
                  <c:v>1.547136E-2</c:v>
                </c:pt>
                <c:pt idx="49">
                  <c:v>1.643387E-2</c:v>
                </c:pt>
                <c:pt idx="50">
                  <c:v>1.6884659999999999E-2</c:v>
                </c:pt>
                <c:pt idx="51">
                  <c:v>1.7947069999999999E-2</c:v>
                </c:pt>
                <c:pt idx="52">
                  <c:v>1.864207E-2</c:v>
                </c:pt>
                <c:pt idx="53">
                  <c:v>1.9543419999999999E-2</c:v>
                </c:pt>
                <c:pt idx="54">
                  <c:v>2.042159E-2</c:v>
                </c:pt>
                <c:pt idx="55">
                  <c:v>2.1468020000000001E-2</c:v>
                </c:pt>
                <c:pt idx="56">
                  <c:v>2.2533959999999999E-2</c:v>
                </c:pt>
                <c:pt idx="57">
                  <c:v>2.417772E-2</c:v>
                </c:pt>
                <c:pt idx="58">
                  <c:v>2.5851079999999999E-2</c:v>
                </c:pt>
                <c:pt idx="59">
                  <c:v>2.844116E-2</c:v>
                </c:pt>
                <c:pt idx="60">
                  <c:v>2.9992540000000002E-2</c:v>
                </c:pt>
                <c:pt idx="61">
                  <c:v>3.2952049999999997E-2</c:v>
                </c:pt>
                <c:pt idx="62">
                  <c:v>3.5608599999999997E-2</c:v>
                </c:pt>
                <c:pt idx="63">
                  <c:v>3.8556380000000001E-2</c:v>
                </c:pt>
                <c:pt idx="64">
                  <c:v>4.1862799999999999E-2</c:v>
                </c:pt>
                <c:pt idx="65">
                  <c:v>4.4944329999999998E-2</c:v>
                </c:pt>
                <c:pt idx="66">
                  <c:v>4.870973E-2</c:v>
                </c:pt>
                <c:pt idx="67">
                  <c:v>5.3157299999999998E-2</c:v>
                </c:pt>
                <c:pt idx="68">
                  <c:v>5.7590389999999998E-2</c:v>
                </c:pt>
                <c:pt idx="69">
                  <c:v>6.4373600000000003E-2</c:v>
                </c:pt>
                <c:pt idx="70">
                  <c:v>6.8511240000000001E-2</c:v>
                </c:pt>
                <c:pt idx="71">
                  <c:v>7.6203839999999995E-2</c:v>
                </c:pt>
                <c:pt idx="72">
                  <c:v>8.2812469999999999E-2</c:v>
                </c:pt>
                <c:pt idx="73">
                  <c:v>9.0389579999999997E-2</c:v>
                </c:pt>
                <c:pt idx="74">
                  <c:v>9.8741339999999997E-2</c:v>
                </c:pt>
                <c:pt idx="75">
                  <c:v>0.10654445</c:v>
                </c:pt>
                <c:pt idx="76">
                  <c:v>0.11491440999999999</c:v>
                </c:pt>
                <c:pt idx="77">
                  <c:v>0.12529056</c:v>
                </c:pt>
                <c:pt idx="78">
                  <c:v>0.13441736000000001</c:v>
                </c:pt>
                <c:pt idx="79">
                  <c:v>0.14650837999999999</c:v>
                </c:pt>
                <c:pt idx="80">
                  <c:v>0.15475285</c:v>
                </c:pt>
                <c:pt idx="81">
                  <c:v>0.17044608999999999</c:v>
                </c:pt>
                <c:pt idx="82">
                  <c:v>0.18400343999999999</c:v>
                </c:pt>
                <c:pt idx="83">
                  <c:v>0.20016461999999999</c:v>
                </c:pt>
                <c:pt idx="84">
                  <c:v>0.21463055</c:v>
                </c:pt>
                <c:pt idx="85">
                  <c:v>0.23022467999999999</c:v>
                </c:pt>
                <c:pt idx="86">
                  <c:v>0.24594095999999999</c:v>
                </c:pt>
                <c:pt idx="87">
                  <c:v>0.26367596999999998</c:v>
                </c:pt>
                <c:pt idx="88">
                  <c:v>0.27976174999999998</c:v>
                </c:pt>
                <c:pt idx="89">
                  <c:v>0.30264427999999999</c:v>
                </c:pt>
                <c:pt idx="90">
                  <c:v>0.31548789999999999</c:v>
                </c:pt>
                <c:pt idx="91">
                  <c:v>0.33870921999999998</c:v>
                </c:pt>
                <c:pt idx="92">
                  <c:v>0.35915499000000001</c:v>
                </c:pt>
                <c:pt idx="93">
                  <c:v>0.38179515000000003</c:v>
                </c:pt>
                <c:pt idx="94">
                  <c:v>0.40738363</c:v>
                </c:pt>
                <c:pt idx="95">
                  <c:v>0.42982820999999999</c:v>
                </c:pt>
                <c:pt idx="96">
                  <c:v>0.45168017999999999</c:v>
                </c:pt>
                <c:pt idx="97">
                  <c:v>0.47273514999999999</c:v>
                </c:pt>
                <c:pt idx="98">
                  <c:v>0.49943428000000001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09-4450-8645-F15EEBDBD089}"/>
            </c:ext>
          </c:extLst>
        </c:ser>
        <c:ser>
          <c:idx val="4"/>
          <c:order val="4"/>
          <c:tx>
            <c:strRef>
              <c:f>'mu (tau) 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a'!$K$2:$K$100</c:f>
              <c:numCache>
                <c:formatCode>General</c:formatCode>
                <c:ptCount val="99"/>
                <c:pt idx="0">
                  <c:v>4.6399870000000003E-2</c:v>
                </c:pt>
                <c:pt idx="1">
                  <c:v>2.8148469999999998E-2</c:v>
                </c:pt>
                <c:pt idx="2">
                  <c:v>1.8799449999999999E-2</c:v>
                </c:pt>
                <c:pt idx="3">
                  <c:v>1.26587E-2</c:v>
                </c:pt>
                <c:pt idx="4">
                  <c:v>9.2698699999999995E-3</c:v>
                </c:pt>
                <c:pt idx="5">
                  <c:v>7.4042099999999996E-3</c:v>
                </c:pt>
                <c:pt idx="6">
                  <c:v>6.0398700000000001E-3</c:v>
                </c:pt>
                <c:pt idx="7">
                  <c:v>5.14607E-3</c:v>
                </c:pt>
                <c:pt idx="8">
                  <c:v>4.5522599999999998E-3</c:v>
                </c:pt>
                <c:pt idx="9">
                  <c:v>4.1711300000000003E-3</c:v>
                </c:pt>
                <c:pt idx="10">
                  <c:v>3.9127299999999997E-3</c:v>
                </c:pt>
                <c:pt idx="11">
                  <c:v>3.8459000000000002E-3</c:v>
                </c:pt>
                <c:pt idx="12">
                  <c:v>3.89339E-3</c:v>
                </c:pt>
                <c:pt idx="13">
                  <c:v>4.1078399999999998E-3</c:v>
                </c:pt>
                <c:pt idx="14">
                  <c:v>4.3963500000000003E-3</c:v>
                </c:pt>
                <c:pt idx="15">
                  <c:v>4.8272599999999999E-3</c:v>
                </c:pt>
                <c:pt idx="16">
                  <c:v>5.2817599999999999E-3</c:v>
                </c:pt>
                <c:pt idx="17">
                  <c:v>5.8348300000000001E-3</c:v>
                </c:pt>
                <c:pt idx="18">
                  <c:v>6.5644800000000001E-3</c:v>
                </c:pt>
                <c:pt idx="19">
                  <c:v>7.3298900000000004E-3</c:v>
                </c:pt>
                <c:pt idx="20">
                  <c:v>7.9999200000000006E-3</c:v>
                </c:pt>
                <c:pt idx="21">
                  <c:v>8.4354800000000004E-3</c:v>
                </c:pt>
                <c:pt idx="22">
                  <c:v>8.6850899999999995E-3</c:v>
                </c:pt>
                <c:pt idx="23">
                  <c:v>8.8969099999999992E-3</c:v>
                </c:pt>
                <c:pt idx="24">
                  <c:v>9.0727700000000008E-3</c:v>
                </c:pt>
                <c:pt idx="25">
                  <c:v>9.2092000000000007E-3</c:v>
                </c:pt>
                <c:pt idx="26">
                  <c:v>9.3367199999999997E-3</c:v>
                </c:pt>
                <c:pt idx="27">
                  <c:v>9.4901499999999993E-3</c:v>
                </c:pt>
                <c:pt idx="28">
                  <c:v>9.5474900000000005E-3</c:v>
                </c:pt>
                <c:pt idx="29">
                  <c:v>9.7541899999999994E-3</c:v>
                </c:pt>
                <c:pt idx="30">
                  <c:v>9.8055599999999996E-3</c:v>
                </c:pt>
                <c:pt idx="31">
                  <c:v>1.0073189999999999E-2</c:v>
                </c:pt>
                <c:pt idx="32">
                  <c:v>1.028457E-2</c:v>
                </c:pt>
                <c:pt idx="33">
                  <c:v>1.051148E-2</c:v>
                </c:pt>
                <c:pt idx="34">
                  <c:v>1.0781489999999999E-2</c:v>
                </c:pt>
                <c:pt idx="35">
                  <c:v>1.104582E-2</c:v>
                </c:pt>
                <c:pt idx="36">
                  <c:v>1.1271969999999999E-2</c:v>
                </c:pt>
                <c:pt idx="37">
                  <c:v>1.1601780000000001E-2</c:v>
                </c:pt>
                <c:pt idx="38">
                  <c:v>1.181977E-2</c:v>
                </c:pt>
                <c:pt idx="39">
                  <c:v>1.2244410000000001E-2</c:v>
                </c:pt>
                <c:pt idx="40">
                  <c:v>1.230734E-2</c:v>
                </c:pt>
                <c:pt idx="41">
                  <c:v>1.27911E-2</c:v>
                </c:pt>
                <c:pt idx="42">
                  <c:v>1.294755E-2</c:v>
                </c:pt>
                <c:pt idx="43">
                  <c:v>1.327214E-2</c:v>
                </c:pt>
                <c:pt idx="44">
                  <c:v>1.3672399999999999E-2</c:v>
                </c:pt>
                <c:pt idx="45">
                  <c:v>1.3950779999999999E-2</c:v>
                </c:pt>
                <c:pt idx="46">
                  <c:v>1.4366530000000001E-2</c:v>
                </c:pt>
                <c:pt idx="47">
                  <c:v>1.5003219999999999E-2</c:v>
                </c:pt>
                <c:pt idx="48">
                  <c:v>1.557745E-2</c:v>
                </c:pt>
                <c:pt idx="49">
                  <c:v>1.6494129999999999E-2</c:v>
                </c:pt>
                <c:pt idx="50">
                  <c:v>1.6895529999999999E-2</c:v>
                </c:pt>
                <c:pt idx="51">
                  <c:v>1.79209E-2</c:v>
                </c:pt>
                <c:pt idx="52">
                  <c:v>1.859125E-2</c:v>
                </c:pt>
                <c:pt idx="53">
                  <c:v>1.9470419999999999E-2</c:v>
                </c:pt>
                <c:pt idx="54">
                  <c:v>2.032494E-2</c:v>
                </c:pt>
                <c:pt idx="55">
                  <c:v>2.1335159999999999E-2</c:v>
                </c:pt>
                <c:pt idx="56">
                  <c:v>2.2348460000000001E-2</c:v>
                </c:pt>
                <c:pt idx="57">
                  <c:v>2.3919050000000001E-2</c:v>
                </c:pt>
                <c:pt idx="58">
                  <c:v>2.5507019999999998E-2</c:v>
                </c:pt>
                <c:pt idx="59">
                  <c:v>2.8005329999999998E-2</c:v>
                </c:pt>
                <c:pt idx="60">
                  <c:v>2.9479000000000002E-2</c:v>
                </c:pt>
                <c:pt idx="61">
                  <c:v>3.232985E-2</c:v>
                </c:pt>
                <c:pt idx="62">
                  <c:v>3.4892260000000001E-2</c:v>
                </c:pt>
                <c:pt idx="63">
                  <c:v>3.7752679999999997E-2</c:v>
                </c:pt>
                <c:pt idx="64">
                  <c:v>4.0976449999999998E-2</c:v>
                </c:pt>
                <c:pt idx="65">
                  <c:v>4.3987169999999999E-2</c:v>
                </c:pt>
                <c:pt idx="66">
                  <c:v>4.7668950000000002E-2</c:v>
                </c:pt>
                <c:pt idx="67">
                  <c:v>5.2009010000000001E-2</c:v>
                </c:pt>
                <c:pt idx="68">
                  <c:v>5.6332550000000002E-2</c:v>
                </c:pt>
                <c:pt idx="69">
                  <c:v>6.2965510000000002E-2</c:v>
                </c:pt>
                <c:pt idx="70">
                  <c:v>6.6979109999999994E-2</c:v>
                </c:pt>
                <c:pt idx="71">
                  <c:v>7.4514259999999999E-2</c:v>
                </c:pt>
                <c:pt idx="72">
                  <c:v>8.0990859999999998E-2</c:v>
                </c:pt>
                <c:pt idx="73">
                  <c:v>8.8415709999999995E-2</c:v>
                </c:pt>
                <c:pt idx="74">
                  <c:v>9.6617720000000004E-2</c:v>
                </c:pt>
                <c:pt idx="75">
                  <c:v>0.1043277</c:v>
                </c:pt>
                <c:pt idx="76">
                  <c:v>0.11264317</c:v>
                </c:pt>
                <c:pt idx="77">
                  <c:v>0.12296056</c:v>
                </c:pt>
                <c:pt idx="78">
                  <c:v>0.1320528</c:v>
                </c:pt>
                <c:pt idx="79">
                  <c:v>0.14408430999999999</c:v>
                </c:pt>
                <c:pt idx="80">
                  <c:v>0.15230721</c:v>
                </c:pt>
                <c:pt idx="81">
                  <c:v>0.16789834000000001</c:v>
                </c:pt>
                <c:pt idx="82">
                  <c:v>0.18140081</c:v>
                </c:pt>
                <c:pt idx="83">
                  <c:v>0.19748184999999999</c:v>
                </c:pt>
                <c:pt idx="84">
                  <c:v>0.21188734000000001</c:v>
                </c:pt>
                <c:pt idx="85">
                  <c:v>0.22741281999999999</c:v>
                </c:pt>
                <c:pt idx="86">
                  <c:v>0.24308926</c:v>
                </c:pt>
                <c:pt idx="87">
                  <c:v>0.26077420000000001</c:v>
                </c:pt>
                <c:pt idx="88">
                  <c:v>0.27682994</c:v>
                </c:pt>
                <c:pt idx="89">
                  <c:v>0.29970530000000001</c:v>
                </c:pt>
                <c:pt idx="90">
                  <c:v>0.31267879999999998</c:v>
                </c:pt>
                <c:pt idx="91">
                  <c:v>0.33588316000000001</c:v>
                </c:pt>
                <c:pt idx="92">
                  <c:v>0.35634701000000002</c:v>
                </c:pt>
                <c:pt idx="93">
                  <c:v>0.37899593999999998</c:v>
                </c:pt>
                <c:pt idx="94">
                  <c:v>0.40452426000000002</c:v>
                </c:pt>
                <c:pt idx="95">
                  <c:v>0.42698078</c:v>
                </c:pt>
                <c:pt idx="96">
                  <c:v>0.44887042999999999</c:v>
                </c:pt>
                <c:pt idx="97">
                  <c:v>0.47001762000000002</c:v>
                </c:pt>
                <c:pt idx="98">
                  <c:v>0.49673318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09-4450-8645-F15EEBDBD089}"/>
            </c:ext>
          </c:extLst>
        </c:ser>
        <c:ser>
          <c:idx val="5"/>
          <c:order val="5"/>
          <c:tx>
            <c:strRef>
              <c:f>'mu (tau)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'mu (tau) a'!$L$2:$L$100</c:f>
              <c:numCache>
                <c:formatCode>General</c:formatCode>
                <c:ptCount val="99"/>
                <c:pt idx="0">
                  <c:v>4.5743930000000002E-2</c:v>
                </c:pt>
                <c:pt idx="1">
                  <c:v>2.7805420000000001E-2</c:v>
                </c:pt>
                <c:pt idx="2">
                  <c:v>1.8643219999999999E-2</c:v>
                </c:pt>
                <c:pt idx="3">
                  <c:v>1.264091E-2</c:v>
                </c:pt>
                <c:pt idx="4">
                  <c:v>9.3020800000000008E-3</c:v>
                </c:pt>
                <c:pt idx="5">
                  <c:v>7.4520899999999998E-3</c:v>
                </c:pt>
                <c:pt idx="6">
                  <c:v>6.0977899999999996E-3</c:v>
                </c:pt>
                <c:pt idx="7">
                  <c:v>5.1983200000000002E-3</c:v>
                </c:pt>
                <c:pt idx="8">
                  <c:v>4.5905299999999998E-3</c:v>
                </c:pt>
                <c:pt idx="9">
                  <c:v>4.1945799999999998E-3</c:v>
                </c:pt>
                <c:pt idx="10">
                  <c:v>3.92728E-3</c:v>
                </c:pt>
                <c:pt idx="11">
                  <c:v>3.8573100000000001E-3</c:v>
                </c:pt>
                <c:pt idx="12">
                  <c:v>3.8896500000000001E-3</c:v>
                </c:pt>
                <c:pt idx="13">
                  <c:v>4.0562000000000003E-3</c:v>
                </c:pt>
                <c:pt idx="14">
                  <c:v>4.2757100000000003E-3</c:v>
                </c:pt>
                <c:pt idx="15">
                  <c:v>4.6204200000000001E-3</c:v>
                </c:pt>
                <c:pt idx="16">
                  <c:v>4.9848399999999999E-3</c:v>
                </c:pt>
                <c:pt idx="17">
                  <c:v>5.4069699999999997E-3</c:v>
                </c:pt>
                <c:pt idx="18">
                  <c:v>5.94963E-3</c:v>
                </c:pt>
                <c:pt idx="19">
                  <c:v>6.5229199999999998E-3</c:v>
                </c:pt>
                <c:pt idx="20">
                  <c:v>7.0427500000000004E-3</c:v>
                </c:pt>
                <c:pt idx="21">
                  <c:v>7.4194500000000002E-3</c:v>
                </c:pt>
                <c:pt idx="22">
                  <c:v>7.6746200000000001E-3</c:v>
                </c:pt>
                <c:pt idx="23">
                  <c:v>7.8982299999999991E-3</c:v>
                </c:pt>
                <c:pt idx="24">
                  <c:v>8.0907600000000007E-3</c:v>
                </c:pt>
                <c:pt idx="25">
                  <c:v>8.2469499999999994E-3</c:v>
                </c:pt>
                <c:pt idx="26">
                  <c:v>8.3947799999999993E-3</c:v>
                </c:pt>
                <c:pt idx="27">
                  <c:v>8.5665900000000007E-3</c:v>
                </c:pt>
                <c:pt idx="28">
                  <c:v>8.6471599999999992E-3</c:v>
                </c:pt>
                <c:pt idx="29">
                  <c:v>8.8712400000000007E-3</c:v>
                </c:pt>
                <c:pt idx="30">
                  <c:v>8.9437600000000003E-3</c:v>
                </c:pt>
                <c:pt idx="31">
                  <c:v>9.2362E-3</c:v>
                </c:pt>
                <c:pt idx="32">
                  <c:v>9.4781899999999992E-3</c:v>
                </c:pt>
                <c:pt idx="33">
                  <c:v>9.7362000000000004E-3</c:v>
                </c:pt>
                <c:pt idx="34">
                  <c:v>1.003706E-2</c:v>
                </c:pt>
                <c:pt idx="35">
                  <c:v>1.033099E-2</c:v>
                </c:pt>
                <c:pt idx="36">
                  <c:v>1.05874E-2</c:v>
                </c:pt>
                <c:pt idx="37">
                  <c:v>1.094235E-2</c:v>
                </c:pt>
                <c:pt idx="38">
                  <c:v>1.118355E-2</c:v>
                </c:pt>
                <c:pt idx="39">
                  <c:v>1.162532E-2</c:v>
                </c:pt>
                <c:pt idx="40">
                  <c:v>1.171326E-2</c:v>
                </c:pt>
                <c:pt idx="41">
                  <c:v>1.221443E-2</c:v>
                </c:pt>
                <c:pt idx="42">
                  <c:v>1.239938E-2</c:v>
                </c:pt>
                <c:pt idx="43">
                  <c:v>1.275284E-2</c:v>
                </c:pt>
                <c:pt idx="44">
                  <c:v>1.318538E-2</c:v>
                </c:pt>
                <c:pt idx="45">
                  <c:v>1.3501269999999999E-2</c:v>
                </c:pt>
                <c:pt idx="46">
                  <c:v>1.395503E-2</c:v>
                </c:pt>
                <c:pt idx="47">
                  <c:v>1.4631460000000001E-2</c:v>
                </c:pt>
                <c:pt idx="48">
                  <c:v>1.524469E-2</c:v>
                </c:pt>
                <c:pt idx="49">
                  <c:v>1.6209399999999999E-2</c:v>
                </c:pt>
                <c:pt idx="50">
                  <c:v>1.665809E-2</c:v>
                </c:pt>
                <c:pt idx="51">
                  <c:v>1.7700230000000001E-2</c:v>
                </c:pt>
                <c:pt idx="52">
                  <c:v>1.8393960000000001E-2</c:v>
                </c:pt>
                <c:pt idx="53">
                  <c:v>1.9281630000000001E-2</c:v>
                </c:pt>
                <c:pt idx="54">
                  <c:v>2.0144459999999999E-2</c:v>
                </c:pt>
                <c:pt idx="55">
                  <c:v>2.1167660000000001E-2</c:v>
                </c:pt>
                <c:pt idx="56">
                  <c:v>2.2211419999999999E-2</c:v>
                </c:pt>
                <c:pt idx="57">
                  <c:v>2.3817540000000002E-2</c:v>
                </c:pt>
                <c:pt idx="58">
                  <c:v>2.5447319999999999E-2</c:v>
                </c:pt>
                <c:pt idx="59">
                  <c:v>2.797146E-2</c:v>
                </c:pt>
                <c:pt idx="60">
                  <c:v>2.9502380000000002E-2</c:v>
                </c:pt>
                <c:pt idx="61">
                  <c:v>3.2401930000000002E-2</c:v>
                </c:pt>
                <c:pt idx="62">
                  <c:v>3.5006879999999997E-2</c:v>
                </c:pt>
                <c:pt idx="63">
                  <c:v>3.7902320000000003E-2</c:v>
                </c:pt>
                <c:pt idx="64">
                  <c:v>4.1151680000000003E-2</c:v>
                </c:pt>
                <c:pt idx="65">
                  <c:v>4.4197350000000003E-2</c:v>
                </c:pt>
                <c:pt idx="66">
                  <c:v>4.7925200000000001E-2</c:v>
                </c:pt>
                <c:pt idx="67">
                  <c:v>5.2315939999999998E-2</c:v>
                </c:pt>
                <c:pt idx="68">
                  <c:v>5.669623E-2</c:v>
                </c:pt>
                <c:pt idx="69">
                  <c:v>6.3358579999999998E-2</c:v>
                </c:pt>
                <c:pt idx="70">
                  <c:v>6.7444249999999997E-2</c:v>
                </c:pt>
                <c:pt idx="71">
                  <c:v>7.4983750000000002E-2</c:v>
                </c:pt>
                <c:pt idx="72">
                  <c:v>8.1500420000000004E-2</c:v>
                </c:pt>
                <c:pt idx="73">
                  <c:v>8.8983090000000001E-2</c:v>
                </c:pt>
                <c:pt idx="74">
                  <c:v>9.7228519999999999E-2</c:v>
                </c:pt>
                <c:pt idx="75">
                  <c:v>0.10497297999999999</c:v>
                </c:pt>
                <c:pt idx="76">
                  <c:v>0.11329762</c:v>
                </c:pt>
                <c:pt idx="77">
                  <c:v>0.12357607</c:v>
                </c:pt>
                <c:pt idx="78">
                  <c:v>0.13263944</c:v>
                </c:pt>
                <c:pt idx="79">
                  <c:v>0.14461679999999999</c:v>
                </c:pt>
                <c:pt idx="80">
                  <c:v>0.15284408999999999</c:v>
                </c:pt>
                <c:pt idx="81">
                  <c:v>0.16832322999999999</c:v>
                </c:pt>
                <c:pt idx="82">
                  <c:v>0.18175981999999999</c:v>
                </c:pt>
                <c:pt idx="83">
                  <c:v>0.19775659000000001</c:v>
                </c:pt>
                <c:pt idx="84">
                  <c:v>0.21211319000000001</c:v>
                </c:pt>
                <c:pt idx="85">
                  <c:v>0.22756783</c:v>
                </c:pt>
                <c:pt idx="86">
                  <c:v>0.24317250000000001</c:v>
                </c:pt>
                <c:pt idx="87">
                  <c:v>0.26079430999999997</c:v>
                </c:pt>
                <c:pt idx="88">
                  <c:v>0.27683688000000001</c:v>
                </c:pt>
                <c:pt idx="89">
                  <c:v>0.29960167999999998</c:v>
                </c:pt>
                <c:pt idx="90">
                  <c:v>0.31267002999999999</c:v>
                </c:pt>
                <c:pt idx="91">
                  <c:v>0.33592022999999999</c:v>
                </c:pt>
                <c:pt idx="92">
                  <c:v>0.35638626000000001</c:v>
                </c:pt>
                <c:pt idx="93">
                  <c:v>0.37900644</c:v>
                </c:pt>
                <c:pt idx="94">
                  <c:v>0.40450119000000001</c:v>
                </c:pt>
                <c:pt idx="95">
                  <c:v>0.42692701</c:v>
                </c:pt>
                <c:pt idx="96">
                  <c:v>0.44879089999999999</c:v>
                </c:pt>
                <c:pt idx="97">
                  <c:v>0.46992593999999999</c:v>
                </c:pt>
                <c:pt idx="98">
                  <c:v>0.49665913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09-4450-8645-F15EEBDB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819680"/>
        <c:axId val="603806704"/>
      </c:lineChart>
      <c:catAx>
        <c:axId val="5698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6704"/>
        <c:crosses val="autoZero"/>
        <c:auto val="1"/>
        <c:lblAlgn val="ctr"/>
        <c:lblOffset val="100"/>
        <c:noMultiLvlLbl val="0"/>
      </c:catAx>
      <c:valAx>
        <c:axId val="6038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1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a'!$L$2:$L$100</c:f>
              <c:numCache>
                <c:formatCode>General</c:formatCode>
                <c:ptCount val="99"/>
                <c:pt idx="0">
                  <c:v>4.5743930000000002E-2</c:v>
                </c:pt>
                <c:pt idx="1">
                  <c:v>2.7805420000000001E-2</c:v>
                </c:pt>
                <c:pt idx="2">
                  <c:v>1.8643219999999999E-2</c:v>
                </c:pt>
                <c:pt idx="3">
                  <c:v>1.264091E-2</c:v>
                </c:pt>
                <c:pt idx="4">
                  <c:v>9.3020800000000008E-3</c:v>
                </c:pt>
                <c:pt idx="5">
                  <c:v>7.4520899999999998E-3</c:v>
                </c:pt>
                <c:pt idx="6">
                  <c:v>6.0977899999999996E-3</c:v>
                </c:pt>
                <c:pt idx="7">
                  <c:v>5.1983200000000002E-3</c:v>
                </c:pt>
                <c:pt idx="8">
                  <c:v>4.5905299999999998E-3</c:v>
                </c:pt>
                <c:pt idx="9">
                  <c:v>4.1945799999999998E-3</c:v>
                </c:pt>
                <c:pt idx="10">
                  <c:v>3.92728E-3</c:v>
                </c:pt>
                <c:pt idx="11">
                  <c:v>3.8573100000000001E-3</c:v>
                </c:pt>
                <c:pt idx="12">
                  <c:v>3.8896500000000001E-3</c:v>
                </c:pt>
                <c:pt idx="13">
                  <c:v>4.0562000000000003E-3</c:v>
                </c:pt>
                <c:pt idx="14">
                  <c:v>4.2757100000000003E-3</c:v>
                </c:pt>
                <c:pt idx="15">
                  <c:v>4.6204200000000001E-3</c:v>
                </c:pt>
                <c:pt idx="16">
                  <c:v>4.9848399999999999E-3</c:v>
                </c:pt>
                <c:pt idx="17">
                  <c:v>5.4069699999999997E-3</c:v>
                </c:pt>
                <c:pt idx="18">
                  <c:v>5.94963E-3</c:v>
                </c:pt>
                <c:pt idx="19">
                  <c:v>6.5229199999999998E-3</c:v>
                </c:pt>
                <c:pt idx="20">
                  <c:v>7.0427500000000004E-3</c:v>
                </c:pt>
                <c:pt idx="21">
                  <c:v>7.4194500000000002E-3</c:v>
                </c:pt>
                <c:pt idx="22">
                  <c:v>7.6746200000000001E-3</c:v>
                </c:pt>
                <c:pt idx="23">
                  <c:v>7.8982299999999991E-3</c:v>
                </c:pt>
                <c:pt idx="24">
                  <c:v>8.0907600000000007E-3</c:v>
                </c:pt>
                <c:pt idx="25">
                  <c:v>8.2469499999999994E-3</c:v>
                </c:pt>
                <c:pt idx="26">
                  <c:v>8.3947799999999993E-3</c:v>
                </c:pt>
                <c:pt idx="27">
                  <c:v>8.5665900000000007E-3</c:v>
                </c:pt>
                <c:pt idx="28">
                  <c:v>8.6471599999999992E-3</c:v>
                </c:pt>
                <c:pt idx="29">
                  <c:v>8.8712400000000007E-3</c:v>
                </c:pt>
                <c:pt idx="30">
                  <c:v>8.9437600000000003E-3</c:v>
                </c:pt>
                <c:pt idx="31">
                  <c:v>9.2362E-3</c:v>
                </c:pt>
                <c:pt idx="32">
                  <c:v>9.4781899999999992E-3</c:v>
                </c:pt>
                <c:pt idx="33">
                  <c:v>9.7362000000000004E-3</c:v>
                </c:pt>
                <c:pt idx="34">
                  <c:v>1.003706E-2</c:v>
                </c:pt>
                <c:pt idx="35">
                  <c:v>1.033099E-2</c:v>
                </c:pt>
                <c:pt idx="36">
                  <c:v>1.05874E-2</c:v>
                </c:pt>
                <c:pt idx="37">
                  <c:v>1.094235E-2</c:v>
                </c:pt>
                <c:pt idx="38">
                  <c:v>1.118355E-2</c:v>
                </c:pt>
                <c:pt idx="39">
                  <c:v>1.162532E-2</c:v>
                </c:pt>
                <c:pt idx="40">
                  <c:v>1.171326E-2</c:v>
                </c:pt>
                <c:pt idx="41">
                  <c:v>1.221443E-2</c:v>
                </c:pt>
                <c:pt idx="42">
                  <c:v>1.239938E-2</c:v>
                </c:pt>
                <c:pt idx="43">
                  <c:v>1.275284E-2</c:v>
                </c:pt>
                <c:pt idx="44">
                  <c:v>1.318538E-2</c:v>
                </c:pt>
                <c:pt idx="45">
                  <c:v>1.3501269999999999E-2</c:v>
                </c:pt>
                <c:pt idx="46">
                  <c:v>1.395503E-2</c:v>
                </c:pt>
                <c:pt idx="47">
                  <c:v>1.4631460000000001E-2</c:v>
                </c:pt>
                <c:pt idx="48">
                  <c:v>1.524469E-2</c:v>
                </c:pt>
                <c:pt idx="49">
                  <c:v>1.6209399999999999E-2</c:v>
                </c:pt>
                <c:pt idx="50">
                  <c:v>1.665809E-2</c:v>
                </c:pt>
                <c:pt idx="51">
                  <c:v>1.7700230000000001E-2</c:v>
                </c:pt>
                <c:pt idx="52">
                  <c:v>1.8393960000000001E-2</c:v>
                </c:pt>
                <c:pt idx="53">
                  <c:v>1.9281630000000001E-2</c:v>
                </c:pt>
                <c:pt idx="54">
                  <c:v>2.0144459999999999E-2</c:v>
                </c:pt>
                <c:pt idx="55">
                  <c:v>2.1167660000000001E-2</c:v>
                </c:pt>
                <c:pt idx="56">
                  <c:v>2.2211419999999999E-2</c:v>
                </c:pt>
                <c:pt idx="57">
                  <c:v>2.3817540000000002E-2</c:v>
                </c:pt>
                <c:pt idx="58">
                  <c:v>2.5447319999999999E-2</c:v>
                </c:pt>
                <c:pt idx="59">
                  <c:v>2.797146E-2</c:v>
                </c:pt>
                <c:pt idx="60">
                  <c:v>2.9502380000000002E-2</c:v>
                </c:pt>
                <c:pt idx="61">
                  <c:v>3.2401930000000002E-2</c:v>
                </c:pt>
                <c:pt idx="62">
                  <c:v>3.5006879999999997E-2</c:v>
                </c:pt>
                <c:pt idx="63">
                  <c:v>3.7902320000000003E-2</c:v>
                </c:pt>
                <c:pt idx="64">
                  <c:v>4.1151680000000003E-2</c:v>
                </c:pt>
                <c:pt idx="65">
                  <c:v>4.4197350000000003E-2</c:v>
                </c:pt>
                <c:pt idx="66">
                  <c:v>4.7925200000000001E-2</c:v>
                </c:pt>
                <c:pt idx="67">
                  <c:v>5.2315939999999998E-2</c:v>
                </c:pt>
                <c:pt idx="68">
                  <c:v>5.669623E-2</c:v>
                </c:pt>
                <c:pt idx="69">
                  <c:v>6.3358579999999998E-2</c:v>
                </c:pt>
                <c:pt idx="70">
                  <c:v>6.7444249999999997E-2</c:v>
                </c:pt>
                <c:pt idx="71">
                  <c:v>7.4983750000000002E-2</c:v>
                </c:pt>
                <c:pt idx="72">
                  <c:v>8.1500420000000004E-2</c:v>
                </c:pt>
                <c:pt idx="73">
                  <c:v>8.8983090000000001E-2</c:v>
                </c:pt>
                <c:pt idx="74">
                  <c:v>9.7228519999999999E-2</c:v>
                </c:pt>
                <c:pt idx="75">
                  <c:v>0.10497297999999999</c:v>
                </c:pt>
                <c:pt idx="76">
                  <c:v>0.11329762</c:v>
                </c:pt>
                <c:pt idx="77">
                  <c:v>0.12357607</c:v>
                </c:pt>
                <c:pt idx="78">
                  <c:v>0.13263944</c:v>
                </c:pt>
                <c:pt idx="79">
                  <c:v>0.14461679999999999</c:v>
                </c:pt>
                <c:pt idx="80">
                  <c:v>0.15284408999999999</c:v>
                </c:pt>
                <c:pt idx="81">
                  <c:v>0.16832322999999999</c:v>
                </c:pt>
                <c:pt idx="82">
                  <c:v>0.18175981999999999</c:v>
                </c:pt>
                <c:pt idx="83">
                  <c:v>0.19775659000000001</c:v>
                </c:pt>
                <c:pt idx="84">
                  <c:v>0.21211319000000001</c:v>
                </c:pt>
                <c:pt idx="85">
                  <c:v>0.22756783</c:v>
                </c:pt>
                <c:pt idx="86">
                  <c:v>0.24317250000000001</c:v>
                </c:pt>
                <c:pt idx="87">
                  <c:v>0.26079430999999997</c:v>
                </c:pt>
                <c:pt idx="88">
                  <c:v>0.27683688000000001</c:v>
                </c:pt>
                <c:pt idx="89">
                  <c:v>0.29960167999999998</c:v>
                </c:pt>
                <c:pt idx="90">
                  <c:v>0.31267002999999999</c:v>
                </c:pt>
                <c:pt idx="91">
                  <c:v>0.33592022999999999</c:v>
                </c:pt>
                <c:pt idx="92">
                  <c:v>0.35638626000000001</c:v>
                </c:pt>
                <c:pt idx="93">
                  <c:v>0.37900644</c:v>
                </c:pt>
                <c:pt idx="94">
                  <c:v>0.40450119000000001</c:v>
                </c:pt>
                <c:pt idx="95">
                  <c:v>0.42692701</c:v>
                </c:pt>
                <c:pt idx="96">
                  <c:v>0.44879089999999999</c:v>
                </c:pt>
                <c:pt idx="97">
                  <c:v>0.46992593999999999</c:v>
                </c:pt>
                <c:pt idx="98">
                  <c:v>0.49665913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2-4E7C-B88C-2CB69693D700}"/>
            </c:ext>
          </c:extLst>
        </c:ser>
        <c:ser>
          <c:idx val="1"/>
          <c:order val="1"/>
          <c:tx>
            <c:strRef>
              <c:f>'mu (tau) 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a'!$M$2:$M$100</c:f>
              <c:numCache>
                <c:formatCode>General</c:formatCode>
                <c:ptCount val="99"/>
                <c:pt idx="0">
                  <c:v>4.3099640000000002E-2</c:v>
                </c:pt>
                <c:pt idx="1">
                  <c:v>2.6156769999999999E-2</c:v>
                </c:pt>
                <c:pt idx="2">
                  <c:v>1.750034E-2</c:v>
                </c:pt>
                <c:pt idx="3">
                  <c:v>1.18315E-2</c:v>
                </c:pt>
                <c:pt idx="4">
                  <c:v>8.6859899999999993E-3</c:v>
                </c:pt>
                <c:pt idx="5">
                  <c:v>6.9542600000000003E-3</c:v>
                </c:pt>
                <c:pt idx="6">
                  <c:v>5.6883699999999999E-3</c:v>
                </c:pt>
                <c:pt idx="7">
                  <c:v>4.8536200000000003E-3</c:v>
                </c:pt>
                <c:pt idx="8">
                  <c:v>4.2962399999999998E-3</c:v>
                </c:pt>
                <c:pt idx="9">
                  <c:v>3.9384800000000003E-3</c:v>
                </c:pt>
                <c:pt idx="10">
                  <c:v>3.69871E-3</c:v>
                </c:pt>
                <c:pt idx="11">
                  <c:v>3.63979E-3</c:v>
                </c:pt>
                <c:pt idx="12">
                  <c:v>3.6881399999999999E-3</c:v>
                </c:pt>
                <c:pt idx="13">
                  <c:v>3.8879100000000001E-3</c:v>
                </c:pt>
                <c:pt idx="14">
                  <c:v>4.1549100000000004E-3</c:v>
                </c:pt>
                <c:pt idx="15">
                  <c:v>4.5517400000000003E-3</c:v>
                </c:pt>
                <c:pt idx="16">
                  <c:v>4.9701399999999996E-3</c:v>
                </c:pt>
                <c:pt idx="17">
                  <c:v>5.4718500000000003E-3</c:v>
                </c:pt>
                <c:pt idx="18">
                  <c:v>6.1220399999999996E-3</c:v>
                </c:pt>
                <c:pt idx="19">
                  <c:v>6.8041400000000002E-3</c:v>
                </c:pt>
                <c:pt idx="20">
                  <c:v>7.4055199999999996E-3</c:v>
                </c:pt>
                <c:pt idx="21">
                  <c:v>7.8089099999999996E-3</c:v>
                </c:pt>
                <c:pt idx="22">
                  <c:v>8.0523299999999999E-3</c:v>
                </c:pt>
                <c:pt idx="23">
                  <c:v>8.2621699999999992E-3</c:v>
                </c:pt>
                <c:pt idx="24">
                  <c:v>8.4399699999999998E-3</c:v>
                </c:pt>
                <c:pt idx="25">
                  <c:v>8.5816899999999995E-3</c:v>
                </c:pt>
                <c:pt idx="26">
                  <c:v>8.7152800000000006E-3</c:v>
                </c:pt>
                <c:pt idx="27">
                  <c:v>8.8721900000000003E-3</c:v>
                </c:pt>
                <c:pt idx="28">
                  <c:v>8.9412899999999993E-3</c:v>
                </c:pt>
                <c:pt idx="29">
                  <c:v>9.1471299999999998E-3</c:v>
                </c:pt>
                <c:pt idx="30">
                  <c:v>9.1994999999999993E-3</c:v>
                </c:pt>
                <c:pt idx="31">
                  <c:v>9.4601200000000007E-3</c:v>
                </c:pt>
                <c:pt idx="32">
                  <c:v>9.6736500000000007E-3</c:v>
                </c:pt>
                <c:pt idx="33">
                  <c:v>9.9076100000000007E-3</c:v>
                </c:pt>
                <c:pt idx="34">
                  <c:v>1.0186890000000001E-2</c:v>
                </c:pt>
                <c:pt idx="35">
                  <c:v>1.046159E-2</c:v>
                </c:pt>
                <c:pt idx="36">
                  <c:v>1.0701799999999999E-2</c:v>
                </c:pt>
                <c:pt idx="37">
                  <c:v>1.103937E-2</c:v>
                </c:pt>
                <c:pt idx="38">
                  <c:v>1.1268190000000001E-2</c:v>
                </c:pt>
                <c:pt idx="39">
                  <c:v>1.169239E-2</c:v>
                </c:pt>
                <c:pt idx="40">
                  <c:v>1.1774049999999999E-2</c:v>
                </c:pt>
                <c:pt idx="41">
                  <c:v>1.226112E-2</c:v>
                </c:pt>
                <c:pt idx="42">
                  <c:v>1.2439E-2</c:v>
                </c:pt>
                <c:pt idx="43">
                  <c:v>1.277785E-2</c:v>
                </c:pt>
                <c:pt idx="44">
                  <c:v>1.319295E-2</c:v>
                </c:pt>
                <c:pt idx="45">
                  <c:v>1.349361E-2</c:v>
                </c:pt>
                <c:pt idx="46">
                  <c:v>1.39314E-2</c:v>
                </c:pt>
                <c:pt idx="47">
                  <c:v>1.4584679999999999E-2</c:v>
                </c:pt>
                <c:pt idx="48">
                  <c:v>1.5172919999999999E-2</c:v>
                </c:pt>
                <c:pt idx="49">
                  <c:v>1.6095370000000001E-2</c:v>
                </c:pt>
                <c:pt idx="50">
                  <c:v>1.6525620000000001E-2</c:v>
                </c:pt>
                <c:pt idx="51">
                  <c:v>1.753536E-2</c:v>
                </c:pt>
                <c:pt idx="52">
                  <c:v>1.8197890000000001E-2</c:v>
                </c:pt>
                <c:pt idx="53">
                  <c:v>1.9070650000000001E-2</c:v>
                </c:pt>
                <c:pt idx="54">
                  <c:v>1.9915579999999999E-2</c:v>
                </c:pt>
                <c:pt idx="55">
                  <c:v>2.0909859999999999E-2</c:v>
                </c:pt>
                <c:pt idx="56">
                  <c:v>2.1912379999999999E-2</c:v>
                </c:pt>
                <c:pt idx="57">
                  <c:v>2.345529E-2</c:v>
                </c:pt>
                <c:pt idx="58">
                  <c:v>2.5017649999999999E-2</c:v>
                </c:pt>
                <c:pt idx="59">
                  <c:v>2.7456109999999999E-2</c:v>
                </c:pt>
                <c:pt idx="60">
                  <c:v>2.890935E-2</c:v>
                </c:pt>
                <c:pt idx="61">
                  <c:v>3.1716260000000003E-2</c:v>
                </c:pt>
                <c:pt idx="62">
                  <c:v>3.4242639999999998E-2</c:v>
                </c:pt>
                <c:pt idx="63">
                  <c:v>3.7054429999999999E-2</c:v>
                </c:pt>
                <c:pt idx="64">
                  <c:v>4.0225150000000001E-2</c:v>
                </c:pt>
                <c:pt idx="65">
                  <c:v>4.3192790000000002E-2</c:v>
                </c:pt>
                <c:pt idx="66">
                  <c:v>4.6833880000000001E-2</c:v>
                </c:pt>
                <c:pt idx="67">
                  <c:v>5.1131360000000001E-2</c:v>
                </c:pt>
                <c:pt idx="68">
                  <c:v>5.5416590000000002E-2</c:v>
                </c:pt>
                <c:pt idx="69">
                  <c:v>6.1937119999999998E-2</c:v>
                </c:pt>
                <c:pt idx="70">
                  <c:v>6.5930379999999997E-2</c:v>
                </c:pt>
                <c:pt idx="71">
                  <c:v>7.331878E-2</c:v>
                </c:pt>
                <c:pt idx="72">
                  <c:v>7.9682760000000005E-2</c:v>
                </c:pt>
                <c:pt idx="73">
                  <c:v>8.7004960000000006E-2</c:v>
                </c:pt>
                <c:pt idx="74">
                  <c:v>9.5109239999999998E-2</c:v>
                </c:pt>
                <c:pt idx="75">
                  <c:v>0.10274634000000001</c:v>
                </c:pt>
                <c:pt idx="76">
                  <c:v>0.11099015</c:v>
                </c:pt>
                <c:pt idx="77">
                  <c:v>0.12120881999999999</c:v>
                </c:pt>
                <c:pt idx="78">
                  <c:v>0.13022618</c:v>
                </c:pt>
                <c:pt idx="79">
                  <c:v>0.14211218</c:v>
                </c:pt>
                <c:pt idx="80">
                  <c:v>0.15030188999999999</c:v>
                </c:pt>
                <c:pt idx="81">
                  <c:v>0.16565177</c:v>
                </c:pt>
                <c:pt idx="82">
                  <c:v>0.17897862</c:v>
                </c:pt>
                <c:pt idx="83">
                  <c:v>0.19484716999999999</c:v>
                </c:pt>
                <c:pt idx="84">
                  <c:v>0.20912634999999999</c:v>
                </c:pt>
                <c:pt idx="85">
                  <c:v>0.22450042000000001</c:v>
                </c:pt>
                <c:pt idx="86">
                  <c:v>0.24001275</c:v>
                </c:pt>
                <c:pt idx="87">
                  <c:v>0.25751729000000001</c:v>
                </c:pt>
                <c:pt idx="88">
                  <c:v>0.27351026000000001</c:v>
                </c:pt>
                <c:pt idx="89">
                  <c:v>0.29619642000000002</c:v>
                </c:pt>
                <c:pt idx="90">
                  <c:v>0.30924304000000002</c:v>
                </c:pt>
                <c:pt idx="91">
                  <c:v>0.33246210999999998</c:v>
                </c:pt>
                <c:pt idx="92">
                  <c:v>0.35303393999999999</c:v>
                </c:pt>
                <c:pt idx="93">
                  <c:v>0.37562909</c:v>
                </c:pt>
                <c:pt idx="94">
                  <c:v>0.40102631</c:v>
                </c:pt>
                <c:pt idx="95">
                  <c:v>0.42345063999999999</c:v>
                </c:pt>
                <c:pt idx="96">
                  <c:v>0.44529628999999998</c:v>
                </c:pt>
                <c:pt idx="97">
                  <c:v>0.4664256</c:v>
                </c:pt>
                <c:pt idx="98">
                  <c:v>0.49318044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2-4E7C-B88C-2CB69693D700}"/>
            </c:ext>
          </c:extLst>
        </c:ser>
        <c:ser>
          <c:idx val="2"/>
          <c:order val="2"/>
          <c:tx>
            <c:strRef>
              <c:f>'mu (tau) 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a'!$N$2:$N$100</c:f>
              <c:numCache>
                <c:formatCode>General</c:formatCode>
                <c:ptCount val="99"/>
                <c:pt idx="0">
                  <c:v>4.1860700000000001E-2</c:v>
                </c:pt>
                <c:pt idx="1">
                  <c:v>2.5453440000000001E-2</c:v>
                </c:pt>
                <c:pt idx="2">
                  <c:v>1.709244E-2</c:v>
                </c:pt>
                <c:pt idx="3">
                  <c:v>1.162872E-2</c:v>
                </c:pt>
                <c:pt idx="4">
                  <c:v>8.5751899999999999E-3</c:v>
                </c:pt>
                <c:pt idx="5">
                  <c:v>6.8837899999999999E-3</c:v>
                </c:pt>
                <c:pt idx="6">
                  <c:v>5.6471999999999998E-3</c:v>
                </c:pt>
                <c:pt idx="7">
                  <c:v>4.8220299999999997E-3</c:v>
                </c:pt>
                <c:pt idx="8">
                  <c:v>4.2632700000000004E-3</c:v>
                </c:pt>
                <c:pt idx="9">
                  <c:v>3.89954E-3</c:v>
                </c:pt>
                <c:pt idx="10">
                  <c:v>3.6563699999999999E-3</c:v>
                </c:pt>
                <c:pt idx="11">
                  <c:v>3.5961500000000002E-3</c:v>
                </c:pt>
                <c:pt idx="12">
                  <c:v>3.6330500000000001E-3</c:v>
                </c:pt>
                <c:pt idx="13">
                  <c:v>3.7935600000000001E-3</c:v>
                </c:pt>
                <c:pt idx="14">
                  <c:v>4.0045499999999999E-3</c:v>
                </c:pt>
                <c:pt idx="15">
                  <c:v>4.3298499999999997E-3</c:v>
                </c:pt>
                <c:pt idx="16">
                  <c:v>4.67316E-3</c:v>
                </c:pt>
                <c:pt idx="17">
                  <c:v>5.0657000000000002E-3</c:v>
                </c:pt>
                <c:pt idx="18">
                  <c:v>5.5592000000000003E-3</c:v>
                </c:pt>
                <c:pt idx="19">
                  <c:v>6.0794300000000003E-3</c:v>
                </c:pt>
                <c:pt idx="20">
                  <c:v>6.5528899999999996E-3</c:v>
                </c:pt>
                <c:pt idx="21">
                  <c:v>6.9044299999999996E-3</c:v>
                </c:pt>
                <c:pt idx="22">
                  <c:v>7.1491799999999998E-3</c:v>
                </c:pt>
                <c:pt idx="23">
                  <c:v>7.3657499999999999E-3</c:v>
                </c:pt>
                <c:pt idx="24">
                  <c:v>7.5548799999999999E-3</c:v>
                </c:pt>
                <c:pt idx="25">
                  <c:v>7.7120499999999998E-3</c:v>
                </c:pt>
                <c:pt idx="26">
                  <c:v>7.86215E-3</c:v>
                </c:pt>
                <c:pt idx="27">
                  <c:v>8.0335900000000002E-3</c:v>
                </c:pt>
                <c:pt idx="28">
                  <c:v>8.1217400000000006E-3</c:v>
                </c:pt>
                <c:pt idx="29">
                  <c:v>8.3431500000000006E-3</c:v>
                </c:pt>
                <c:pt idx="30">
                  <c:v>8.4210399999999994E-3</c:v>
                </c:pt>
                <c:pt idx="31">
                  <c:v>8.7052499999999994E-3</c:v>
                </c:pt>
                <c:pt idx="32">
                  <c:v>8.94205E-3</c:v>
                </c:pt>
                <c:pt idx="33">
                  <c:v>9.1973999999999997E-3</c:v>
                </c:pt>
                <c:pt idx="34">
                  <c:v>9.4966900000000003E-3</c:v>
                </c:pt>
                <c:pt idx="35">
                  <c:v>9.7908600000000002E-3</c:v>
                </c:pt>
                <c:pt idx="36">
                  <c:v>1.00543E-2</c:v>
                </c:pt>
                <c:pt idx="37">
                  <c:v>1.041215E-2</c:v>
                </c:pt>
                <c:pt idx="38">
                  <c:v>1.066283E-2</c:v>
                </c:pt>
                <c:pt idx="39">
                  <c:v>1.110147E-2</c:v>
                </c:pt>
                <c:pt idx="40">
                  <c:v>1.1203909999999999E-2</c:v>
                </c:pt>
                <c:pt idx="41">
                  <c:v>1.169822E-2</c:v>
                </c:pt>
                <c:pt idx="42">
                  <c:v>1.189642E-2</c:v>
                </c:pt>
                <c:pt idx="43">
                  <c:v>1.225686E-2</c:v>
                </c:pt>
                <c:pt idx="44">
                  <c:v>1.2697669999999999E-2</c:v>
                </c:pt>
                <c:pt idx="45">
                  <c:v>1.302909E-2</c:v>
                </c:pt>
                <c:pt idx="46">
                  <c:v>1.3496370000000001E-2</c:v>
                </c:pt>
                <c:pt idx="47">
                  <c:v>1.4178E-2</c:v>
                </c:pt>
                <c:pt idx="48">
                  <c:v>1.480278E-2</c:v>
                </c:pt>
                <c:pt idx="49">
                  <c:v>1.5757529999999999E-2</c:v>
                </c:pt>
                <c:pt idx="50">
                  <c:v>1.6221099999999999E-2</c:v>
                </c:pt>
                <c:pt idx="51">
                  <c:v>1.726339E-2</c:v>
                </c:pt>
                <c:pt idx="52">
                  <c:v>1.795238E-2</c:v>
                </c:pt>
                <c:pt idx="53">
                  <c:v>1.8824879999999999E-2</c:v>
                </c:pt>
                <c:pt idx="54">
                  <c:v>1.9683329999999999E-2</c:v>
                </c:pt>
                <c:pt idx="55">
                  <c:v>2.0690839999999999E-2</c:v>
                </c:pt>
                <c:pt idx="56">
                  <c:v>2.1717139999999999E-2</c:v>
                </c:pt>
                <c:pt idx="57">
                  <c:v>2.3282980000000002E-2</c:v>
                </c:pt>
                <c:pt idx="58">
                  <c:v>2.4873880000000001E-2</c:v>
                </c:pt>
                <c:pt idx="59">
                  <c:v>2.7329920000000001E-2</c:v>
                </c:pt>
                <c:pt idx="60">
                  <c:v>2.8828010000000001E-2</c:v>
                </c:pt>
                <c:pt idx="61">
                  <c:v>3.1646460000000001E-2</c:v>
                </c:pt>
                <c:pt idx="62">
                  <c:v>3.4196530000000003E-2</c:v>
                </c:pt>
                <c:pt idx="63">
                  <c:v>3.7028470000000001E-2</c:v>
                </c:pt>
                <c:pt idx="64">
                  <c:v>4.0205669999999999E-2</c:v>
                </c:pt>
                <c:pt idx="65">
                  <c:v>4.3192389999999997E-2</c:v>
                </c:pt>
                <c:pt idx="66">
                  <c:v>4.6849389999999998E-2</c:v>
                </c:pt>
                <c:pt idx="67">
                  <c:v>5.1162600000000003E-2</c:v>
                </c:pt>
                <c:pt idx="68">
                  <c:v>5.5484529999999997E-2</c:v>
                </c:pt>
                <c:pt idx="69">
                  <c:v>6.2004950000000003E-2</c:v>
                </c:pt>
                <c:pt idx="70">
                  <c:v>6.6054730000000006E-2</c:v>
                </c:pt>
                <c:pt idx="71">
                  <c:v>7.343877E-2</c:v>
                </c:pt>
                <c:pt idx="72">
                  <c:v>7.9823909999999998E-2</c:v>
                </c:pt>
                <c:pt idx="73">
                  <c:v>8.7145639999999996E-2</c:v>
                </c:pt>
                <c:pt idx="74">
                  <c:v>9.5239989999999997E-2</c:v>
                </c:pt>
                <c:pt idx="75">
                  <c:v>0.10289004</c:v>
                </c:pt>
                <c:pt idx="76">
                  <c:v>0.11110651000000001</c:v>
                </c:pt>
                <c:pt idx="77">
                  <c:v>0.12125677999999999</c:v>
                </c:pt>
                <c:pt idx="78">
                  <c:v>0.13025922000000001</c:v>
                </c:pt>
                <c:pt idx="79">
                  <c:v>0.14209704000000001</c:v>
                </c:pt>
                <c:pt idx="80">
                  <c:v>0.15029832000000001</c:v>
                </c:pt>
                <c:pt idx="81">
                  <c:v>0.16553735</c:v>
                </c:pt>
                <c:pt idx="82">
                  <c:v>0.17880746</c:v>
                </c:pt>
                <c:pt idx="83">
                  <c:v>0.19456193999999999</c:v>
                </c:pt>
                <c:pt idx="84">
                  <c:v>0.20878031999999999</c:v>
                </c:pt>
                <c:pt idx="85">
                  <c:v>0.22411144</c:v>
                </c:pt>
                <c:pt idx="86">
                  <c:v>0.23958119999999999</c:v>
                </c:pt>
                <c:pt idx="87">
                  <c:v>0.25700626999999998</c:v>
                </c:pt>
                <c:pt idx="88">
                  <c:v>0.27295093999999998</c:v>
                </c:pt>
                <c:pt idx="89">
                  <c:v>0.29552291000000003</c:v>
                </c:pt>
                <c:pt idx="90">
                  <c:v>0.30866348999999998</c:v>
                </c:pt>
                <c:pt idx="91">
                  <c:v>0.33177166000000002</c:v>
                </c:pt>
                <c:pt idx="92">
                  <c:v>0.35231398000000003</c:v>
                </c:pt>
                <c:pt idx="93">
                  <c:v>0.37499459000000002</c:v>
                </c:pt>
                <c:pt idx="94">
                  <c:v>0.40039238999999999</c:v>
                </c:pt>
                <c:pt idx="95">
                  <c:v>0.42275829999999998</c:v>
                </c:pt>
                <c:pt idx="96">
                  <c:v>0.44454948999999999</c:v>
                </c:pt>
                <c:pt idx="97">
                  <c:v>0.46563188999999999</c:v>
                </c:pt>
                <c:pt idx="98">
                  <c:v>0.49231861999999998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32-4E7C-B88C-2CB69693D700}"/>
            </c:ext>
          </c:extLst>
        </c:ser>
        <c:ser>
          <c:idx val="3"/>
          <c:order val="3"/>
          <c:tx>
            <c:strRef>
              <c:f>'mu (tau) 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a'!$O$2:$O$100</c:f>
              <c:numCache>
                <c:formatCode>General</c:formatCode>
                <c:ptCount val="99"/>
                <c:pt idx="0">
                  <c:v>3.7772630000000001E-2</c:v>
                </c:pt>
                <c:pt idx="1">
                  <c:v>2.2894540000000001E-2</c:v>
                </c:pt>
                <c:pt idx="2">
                  <c:v>1.5281090000000001E-2</c:v>
                </c:pt>
                <c:pt idx="3">
                  <c:v>1.030549E-2</c:v>
                </c:pt>
                <c:pt idx="4">
                  <c:v>7.5466600000000002E-3</c:v>
                </c:pt>
                <c:pt idx="5">
                  <c:v>6.0443700000000003E-3</c:v>
                </c:pt>
                <c:pt idx="6">
                  <c:v>4.9515899999999996E-3</c:v>
                </c:pt>
                <c:pt idx="7">
                  <c:v>4.2360899999999996E-3</c:v>
                </c:pt>
                <c:pt idx="8">
                  <c:v>3.7668699999999999E-3</c:v>
                </c:pt>
                <c:pt idx="9">
                  <c:v>3.4726399999999999E-3</c:v>
                </c:pt>
                <c:pt idx="10">
                  <c:v>3.2788600000000002E-3</c:v>
                </c:pt>
                <c:pt idx="11">
                  <c:v>3.2389699999999999E-3</c:v>
                </c:pt>
                <c:pt idx="12">
                  <c:v>3.2630599999999999E-3</c:v>
                </c:pt>
                <c:pt idx="13">
                  <c:v>3.3753400000000001E-3</c:v>
                </c:pt>
                <c:pt idx="14">
                  <c:v>3.5177099999999998E-3</c:v>
                </c:pt>
                <c:pt idx="15">
                  <c:v>3.7587599999999999E-3</c:v>
                </c:pt>
                <c:pt idx="16">
                  <c:v>4.0189400000000004E-3</c:v>
                </c:pt>
                <c:pt idx="17">
                  <c:v>4.30453E-3</c:v>
                </c:pt>
                <c:pt idx="18">
                  <c:v>4.6517900000000003E-3</c:v>
                </c:pt>
                <c:pt idx="19">
                  <c:v>5.0233500000000002E-3</c:v>
                </c:pt>
                <c:pt idx="20">
                  <c:v>5.3787000000000001E-3</c:v>
                </c:pt>
                <c:pt idx="21">
                  <c:v>5.6788899999999998E-3</c:v>
                </c:pt>
                <c:pt idx="22">
                  <c:v>5.9162299999999998E-3</c:v>
                </c:pt>
                <c:pt idx="23">
                  <c:v>6.1264099999999997E-3</c:v>
                </c:pt>
                <c:pt idx="24">
                  <c:v>6.3112400000000001E-3</c:v>
                </c:pt>
                <c:pt idx="25">
                  <c:v>6.46723E-3</c:v>
                </c:pt>
                <c:pt idx="26">
                  <c:v>6.6188599999999998E-3</c:v>
                </c:pt>
                <c:pt idx="27">
                  <c:v>6.8063999999999998E-3</c:v>
                </c:pt>
                <c:pt idx="28">
                  <c:v>6.9362699999999996E-3</c:v>
                </c:pt>
                <c:pt idx="29">
                  <c:v>7.2000199999999997E-3</c:v>
                </c:pt>
                <c:pt idx="30">
                  <c:v>7.3187900000000004E-3</c:v>
                </c:pt>
                <c:pt idx="31">
                  <c:v>7.6185899999999997E-3</c:v>
                </c:pt>
                <c:pt idx="32">
                  <c:v>7.8545000000000004E-3</c:v>
                </c:pt>
                <c:pt idx="33">
                  <c:v>8.1040799999999996E-3</c:v>
                </c:pt>
                <c:pt idx="34">
                  <c:v>8.3960500000000004E-3</c:v>
                </c:pt>
                <c:pt idx="35">
                  <c:v>8.6815999999999994E-3</c:v>
                </c:pt>
                <c:pt idx="36">
                  <c:v>8.9397399999999998E-3</c:v>
                </c:pt>
                <c:pt idx="37">
                  <c:v>9.2914399999999998E-3</c:v>
                </c:pt>
                <c:pt idx="38">
                  <c:v>9.5418499999999993E-3</c:v>
                </c:pt>
                <c:pt idx="39">
                  <c:v>9.9743799999999997E-3</c:v>
                </c:pt>
                <c:pt idx="40">
                  <c:v>1.007983E-2</c:v>
                </c:pt>
                <c:pt idx="41">
                  <c:v>1.05591E-2</c:v>
                </c:pt>
                <c:pt idx="42">
                  <c:v>1.074692E-2</c:v>
                </c:pt>
                <c:pt idx="43">
                  <c:v>1.108775E-2</c:v>
                </c:pt>
                <c:pt idx="44">
                  <c:v>1.1506250000000001E-2</c:v>
                </c:pt>
                <c:pt idx="45">
                  <c:v>1.181915E-2</c:v>
                </c:pt>
                <c:pt idx="46">
                  <c:v>1.226854E-2</c:v>
                </c:pt>
                <c:pt idx="47">
                  <c:v>1.29312E-2</c:v>
                </c:pt>
                <c:pt idx="48">
                  <c:v>1.354318E-2</c:v>
                </c:pt>
                <c:pt idx="49">
                  <c:v>1.4478110000000001E-2</c:v>
                </c:pt>
                <c:pt idx="50">
                  <c:v>1.4932239999999999E-2</c:v>
                </c:pt>
                <c:pt idx="51">
                  <c:v>1.5939579999999998E-2</c:v>
                </c:pt>
                <c:pt idx="52">
                  <c:v>1.6605749999999999E-2</c:v>
                </c:pt>
                <c:pt idx="53">
                  <c:v>1.7436589999999998E-2</c:v>
                </c:pt>
                <c:pt idx="54">
                  <c:v>1.8235749999999998E-2</c:v>
                </c:pt>
                <c:pt idx="55">
                  <c:v>1.9189009999999999E-2</c:v>
                </c:pt>
                <c:pt idx="56">
                  <c:v>2.0159170000000001E-2</c:v>
                </c:pt>
                <c:pt idx="57">
                  <c:v>2.1651670000000001E-2</c:v>
                </c:pt>
                <c:pt idx="58">
                  <c:v>2.316259E-2</c:v>
                </c:pt>
                <c:pt idx="59">
                  <c:v>2.551136E-2</c:v>
                </c:pt>
                <c:pt idx="60">
                  <c:v>2.6920690000000001E-2</c:v>
                </c:pt>
                <c:pt idx="61">
                  <c:v>2.961186E-2</c:v>
                </c:pt>
                <c:pt idx="62">
                  <c:v>3.2020020000000003E-2</c:v>
                </c:pt>
                <c:pt idx="63">
                  <c:v>3.4698909999999999E-2</c:v>
                </c:pt>
                <c:pt idx="64">
                  <c:v>3.7712849999999999E-2</c:v>
                </c:pt>
                <c:pt idx="65">
                  <c:v>4.052828E-2</c:v>
                </c:pt>
                <c:pt idx="66">
                  <c:v>4.4007289999999998E-2</c:v>
                </c:pt>
                <c:pt idx="67">
                  <c:v>4.8124069999999998E-2</c:v>
                </c:pt>
                <c:pt idx="68">
                  <c:v>5.2250419999999999E-2</c:v>
                </c:pt>
                <c:pt idx="69">
                  <c:v>5.852806E-2</c:v>
                </c:pt>
                <c:pt idx="70">
                  <c:v>6.2400829999999997E-2</c:v>
                </c:pt>
                <c:pt idx="71">
                  <c:v>6.9522189999999998E-2</c:v>
                </c:pt>
                <c:pt idx="72">
                  <c:v>7.5634409999999999E-2</c:v>
                </c:pt>
                <c:pt idx="73">
                  <c:v>8.2617570000000001E-2</c:v>
                </c:pt>
                <c:pt idx="74">
                  <c:v>9.0355309999999994E-2</c:v>
                </c:pt>
                <c:pt idx="75">
                  <c:v>9.7743679999999999E-2</c:v>
                </c:pt>
                <c:pt idx="76">
                  <c:v>0.10583020999999999</c:v>
                </c:pt>
                <c:pt idx="77">
                  <c:v>0.11590004</c:v>
                </c:pt>
                <c:pt idx="78">
                  <c:v>0.12485969</c:v>
                </c:pt>
                <c:pt idx="79">
                  <c:v>0.13663716000000001</c:v>
                </c:pt>
                <c:pt idx="80">
                  <c:v>0.14486280000000001</c:v>
                </c:pt>
                <c:pt idx="81">
                  <c:v>0.15996746000000001</c:v>
                </c:pt>
                <c:pt idx="82">
                  <c:v>0.17316419999999999</c:v>
                </c:pt>
                <c:pt idx="83">
                  <c:v>0.18880638999999999</c:v>
                </c:pt>
                <c:pt idx="84">
                  <c:v>0.20294018999999999</c:v>
                </c:pt>
                <c:pt idx="85">
                  <c:v>0.21820581999999999</c:v>
                </c:pt>
                <c:pt idx="86">
                  <c:v>0.23362816</c:v>
                </c:pt>
                <c:pt idx="87">
                  <c:v>0.25097879000000001</c:v>
                </c:pt>
                <c:pt idx="88">
                  <c:v>0.26690127000000002</c:v>
                </c:pt>
                <c:pt idx="89">
                  <c:v>0.28931810000000002</c:v>
                </c:pt>
                <c:pt idx="90">
                  <c:v>0.30252832000000002</c:v>
                </c:pt>
                <c:pt idx="91">
                  <c:v>0.32560306999999999</c:v>
                </c:pt>
                <c:pt idx="92">
                  <c:v>0.34613527999999999</c:v>
                </c:pt>
                <c:pt idx="93">
                  <c:v>0.36875974</c:v>
                </c:pt>
                <c:pt idx="94">
                  <c:v>0.39412034000000001</c:v>
                </c:pt>
                <c:pt idx="95">
                  <c:v>0.41654951000000001</c:v>
                </c:pt>
                <c:pt idx="96">
                  <c:v>0.43839529999999999</c:v>
                </c:pt>
                <c:pt idx="97">
                  <c:v>0.45942804999999998</c:v>
                </c:pt>
                <c:pt idx="98">
                  <c:v>0.48604248999999999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32-4E7C-B88C-2CB69693D700}"/>
            </c:ext>
          </c:extLst>
        </c:ser>
        <c:ser>
          <c:idx val="4"/>
          <c:order val="4"/>
          <c:tx>
            <c:strRef>
              <c:f>'mu (tau) 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a'!$P$2:$P$100</c:f>
              <c:numCache>
                <c:formatCode>General</c:formatCode>
                <c:ptCount val="99"/>
                <c:pt idx="0">
                  <c:v>3.5304160000000001E-2</c:v>
                </c:pt>
                <c:pt idx="1">
                  <c:v>2.1388879999999999E-2</c:v>
                </c:pt>
                <c:pt idx="2">
                  <c:v>1.428811E-2</c:v>
                </c:pt>
                <c:pt idx="3">
                  <c:v>9.6542999999999993E-3</c:v>
                </c:pt>
                <c:pt idx="4">
                  <c:v>7.07947E-3</c:v>
                </c:pt>
                <c:pt idx="5">
                  <c:v>5.6765100000000001E-3</c:v>
                </c:pt>
                <c:pt idx="6">
                  <c:v>4.6571399999999997E-3</c:v>
                </c:pt>
                <c:pt idx="7">
                  <c:v>3.9884999999999999E-3</c:v>
                </c:pt>
                <c:pt idx="8">
                  <c:v>3.5501899999999999E-3</c:v>
                </c:pt>
                <c:pt idx="9">
                  <c:v>3.2758100000000001E-3</c:v>
                </c:pt>
                <c:pt idx="10">
                  <c:v>3.0966000000000001E-3</c:v>
                </c:pt>
                <c:pt idx="11">
                  <c:v>3.0622800000000001E-3</c:v>
                </c:pt>
                <c:pt idx="12">
                  <c:v>3.0902099999999999E-3</c:v>
                </c:pt>
                <c:pt idx="13">
                  <c:v>3.2021900000000002E-3</c:v>
                </c:pt>
                <c:pt idx="14">
                  <c:v>3.3443700000000002E-3</c:v>
                </c:pt>
                <c:pt idx="15">
                  <c:v>3.5801700000000001E-3</c:v>
                </c:pt>
                <c:pt idx="16">
                  <c:v>3.8329599999999998E-3</c:v>
                </c:pt>
                <c:pt idx="17">
                  <c:v>4.1095599999999999E-3</c:v>
                </c:pt>
                <c:pt idx="18">
                  <c:v>4.4407099999999996E-3</c:v>
                </c:pt>
                <c:pt idx="19">
                  <c:v>4.7932699999999996E-3</c:v>
                </c:pt>
                <c:pt idx="20">
                  <c:v>5.1294899999999996E-3</c:v>
                </c:pt>
                <c:pt idx="21">
                  <c:v>5.4144900000000001E-3</c:v>
                </c:pt>
                <c:pt idx="22">
                  <c:v>5.6402700000000002E-3</c:v>
                </c:pt>
                <c:pt idx="23">
                  <c:v>5.8405699999999998E-3</c:v>
                </c:pt>
                <c:pt idx="24">
                  <c:v>6.0168499999999998E-3</c:v>
                </c:pt>
                <c:pt idx="25">
                  <c:v>6.1674700000000004E-3</c:v>
                </c:pt>
                <c:pt idx="26">
                  <c:v>6.3145500000000004E-3</c:v>
                </c:pt>
                <c:pt idx="27">
                  <c:v>6.4962700000000002E-3</c:v>
                </c:pt>
                <c:pt idx="28">
                  <c:v>6.6254E-3</c:v>
                </c:pt>
                <c:pt idx="29">
                  <c:v>6.8808999999999997E-3</c:v>
                </c:pt>
                <c:pt idx="30">
                  <c:v>6.9988899999999998E-3</c:v>
                </c:pt>
                <c:pt idx="31">
                  <c:v>7.2909699999999999E-3</c:v>
                </c:pt>
                <c:pt idx="32">
                  <c:v>7.5222199999999996E-3</c:v>
                </c:pt>
                <c:pt idx="33">
                  <c:v>7.7657400000000001E-3</c:v>
                </c:pt>
                <c:pt idx="34">
                  <c:v>8.0499200000000003E-3</c:v>
                </c:pt>
                <c:pt idx="35">
                  <c:v>8.3286899999999997E-3</c:v>
                </c:pt>
                <c:pt idx="36">
                  <c:v>8.5838000000000008E-3</c:v>
                </c:pt>
                <c:pt idx="37">
                  <c:v>8.9304199999999997E-3</c:v>
                </c:pt>
                <c:pt idx="38">
                  <c:v>9.1816599999999995E-3</c:v>
                </c:pt>
                <c:pt idx="39">
                  <c:v>9.6081499999999993E-3</c:v>
                </c:pt>
                <c:pt idx="40">
                  <c:v>9.7227900000000003E-3</c:v>
                </c:pt>
                <c:pt idx="41">
                  <c:v>1.019687E-2</c:v>
                </c:pt>
                <c:pt idx="42">
                  <c:v>1.039113E-2</c:v>
                </c:pt>
                <c:pt idx="43">
                  <c:v>1.073212E-2</c:v>
                </c:pt>
                <c:pt idx="44">
                  <c:v>1.115086E-2</c:v>
                </c:pt>
                <c:pt idx="45">
                  <c:v>1.146814E-2</c:v>
                </c:pt>
                <c:pt idx="46">
                  <c:v>1.191908E-2</c:v>
                </c:pt>
                <c:pt idx="47">
                  <c:v>1.2575940000000001E-2</c:v>
                </c:pt>
                <c:pt idx="48">
                  <c:v>1.31863E-2</c:v>
                </c:pt>
                <c:pt idx="49">
                  <c:v>1.411079E-2</c:v>
                </c:pt>
                <c:pt idx="50">
                  <c:v>1.4570710000000001E-2</c:v>
                </c:pt>
                <c:pt idx="51">
                  <c:v>1.5569660000000001E-2</c:v>
                </c:pt>
                <c:pt idx="52">
                  <c:v>1.623119E-2</c:v>
                </c:pt>
                <c:pt idx="53">
                  <c:v>1.7064449999999998E-2</c:v>
                </c:pt>
                <c:pt idx="54">
                  <c:v>1.786281E-2</c:v>
                </c:pt>
                <c:pt idx="55">
                  <c:v>1.8801410000000001E-2</c:v>
                </c:pt>
                <c:pt idx="56">
                  <c:v>1.9767839999999998E-2</c:v>
                </c:pt>
                <c:pt idx="57">
                  <c:v>2.1238179999999999E-2</c:v>
                </c:pt>
                <c:pt idx="58">
                  <c:v>2.2723279999999998E-2</c:v>
                </c:pt>
                <c:pt idx="59">
                  <c:v>2.5023670000000001E-2</c:v>
                </c:pt>
                <c:pt idx="60">
                  <c:v>2.6411009999999999E-2</c:v>
                </c:pt>
                <c:pt idx="61">
                  <c:v>2.904961E-2</c:v>
                </c:pt>
                <c:pt idx="62">
                  <c:v>3.141294E-2</c:v>
                </c:pt>
                <c:pt idx="63">
                  <c:v>3.4035219999999998E-2</c:v>
                </c:pt>
                <c:pt idx="64">
                  <c:v>3.6997269999999999E-2</c:v>
                </c:pt>
                <c:pt idx="65">
                  <c:v>3.9768749999999999E-2</c:v>
                </c:pt>
                <c:pt idx="66">
                  <c:v>4.3189819999999997E-2</c:v>
                </c:pt>
                <c:pt idx="67">
                  <c:v>4.7240560000000001E-2</c:v>
                </c:pt>
                <c:pt idx="68">
                  <c:v>5.1300859999999997E-2</c:v>
                </c:pt>
                <c:pt idx="69">
                  <c:v>5.7466370000000003E-2</c:v>
                </c:pt>
                <c:pt idx="70">
                  <c:v>6.130244E-2</c:v>
                </c:pt>
                <c:pt idx="71">
                  <c:v>6.8320569999999997E-2</c:v>
                </c:pt>
                <c:pt idx="72">
                  <c:v>7.4350100000000002E-2</c:v>
                </c:pt>
                <c:pt idx="73">
                  <c:v>8.1242389999999998E-2</c:v>
                </c:pt>
                <c:pt idx="74">
                  <c:v>8.8868249999999996E-2</c:v>
                </c:pt>
                <c:pt idx="75">
                  <c:v>9.6153429999999998E-2</c:v>
                </c:pt>
                <c:pt idx="76">
                  <c:v>0.10412833000000001</c:v>
                </c:pt>
                <c:pt idx="77">
                  <c:v>0.11409075</c:v>
                </c:pt>
                <c:pt idx="78">
                  <c:v>0.12296782000000001</c:v>
                </c:pt>
                <c:pt idx="79">
                  <c:v>0.13463433</c:v>
                </c:pt>
                <c:pt idx="80">
                  <c:v>0.14283757999999999</c:v>
                </c:pt>
                <c:pt idx="81">
                  <c:v>0.15779704999999999</c:v>
                </c:pt>
                <c:pt idx="82">
                  <c:v>0.17088233999999999</c:v>
                </c:pt>
                <c:pt idx="83">
                  <c:v>0.18637699999999999</c:v>
                </c:pt>
                <c:pt idx="84">
                  <c:v>0.20040426</c:v>
                </c:pt>
                <c:pt idx="85">
                  <c:v>0.21555741</c:v>
                </c:pt>
                <c:pt idx="86">
                  <c:v>0.23086836999999999</c:v>
                </c:pt>
                <c:pt idx="87">
                  <c:v>0.24809146000000001</c:v>
                </c:pt>
                <c:pt idx="88">
                  <c:v>0.26394589000000002</c:v>
                </c:pt>
                <c:pt idx="89">
                  <c:v>0.28619243999999999</c:v>
                </c:pt>
                <c:pt idx="90">
                  <c:v>0.29939362000000003</c:v>
                </c:pt>
                <c:pt idx="91">
                  <c:v>0.32235117000000002</c:v>
                </c:pt>
                <c:pt idx="92">
                  <c:v>0.34283675000000002</c:v>
                </c:pt>
                <c:pt idx="93">
                  <c:v>0.36540962999999999</c:v>
                </c:pt>
                <c:pt idx="94">
                  <c:v>0.39067613000000001</c:v>
                </c:pt>
                <c:pt idx="95">
                  <c:v>0.41306712000000001</c:v>
                </c:pt>
                <c:pt idx="96">
                  <c:v>0.43483212999999998</c:v>
                </c:pt>
                <c:pt idx="97">
                  <c:v>0.45587891000000003</c:v>
                </c:pt>
                <c:pt idx="98">
                  <c:v>0.48254917000000003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32-4E7C-B88C-2CB69693D700}"/>
            </c:ext>
          </c:extLst>
        </c:ser>
        <c:ser>
          <c:idx val="5"/>
          <c:order val="5"/>
          <c:tx>
            <c:strRef>
              <c:f>'mu (tau)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a'!$Q$2:$Q$100</c:f>
              <c:numCache>
                <c:formatCode>General</c:formatCode>
                <c:ptCount val="99"/>
                <c:pt idx="0">
                  <c:v>3.2704660000000003E-2</c:v>
                </c:pt>
                <c:pt idx="1">
                  <c:v>1.9818209999999999E-2</c:v>
                </c:pt>
                <c:pt idx="2">
                  <c:v>1.3254159999999999E-2</c:v>
                </c:pt>
                <c:pt idx="3">
                  <c:v>8.9797499999999999E-3</c:v>
                </c:pt>
                <c:pt idx="4">
                  <c:v>6.5964800000000001E-3</c:v>
                </c:pt>
                <c:pt idx="5">
                  <c:v>5.2985200000000001E-3</c:v>
                </c:pt>
                <c:pt idx="6">
                  <c:v>4.3570600000000003E-3</c:v>
                </c:pt>
                <c:pt idx="7">
                  <c:v>3.73742E-3</c:v>
                </c:pt>
                <c:pt idx="8">
                  <c:v>3.3314199999999999E-3</c:v>
                </c:pt>
                <c:pt idx="9">
                  <c:v>3.0782100000000001E-3</c:v>
                </c:pt>
                <c:pt idx="10">
                  <c:v>2.9147000000000001E-3</c:v>
                </c:pt>
                <c:pt idx="11">
                  <c:v>2.8868700000000001E-3</c:v>
                </c:pt>
                <c:pt idx="12">
                  <c:v>2.92005E-3</c:v>
                </c:pt>
                <c:pt idx="13">
                  <c:v>3.03396E-3</c:v>
                </c:pt>
                <c:pt idx="14">
                  <c:v>3.17893E-3</c:v>
                </c:pt>
                <c:pt idx="15">
                  <c:v>3.41166E-3</c:v>
                </c:pt>
                <c:pt idx="16">
                  <c:v>3.66015E-3</c:v>
                </c:pt>
                <c:pt idx="17">
                  <c:v>3.9314199999999997E-3</c:v>
                </c:pt>
                <c:pt idx="18">
                  <c:v>4.2492700000000003E-3</c:v>
                </c:pt>
                <c:pt idx="19">
                  <c:v>4.5860199999999997E-3</c:v>
                </c:pt>
                <c:pt idx="20">
                  <c:v>4.9056500000000001E-3</c:v>
                </c:pt>
                <c:pt idx="21">
                  <c:v>5.1784300000000004E-3</c:v>
                </c:pt>
                <c:pt idx="22">
                  <c:v>5.39537E-3</c:v>
                </c:pt>
                <c:pt idx="23">
                  <c:v>5.5883399999999998E-3</c:v>
                </c:pt>
                <c:pt idx="24">
                  <c:v>5.7590599999999999E-3</c:v>
                </c:pt>
                <c:pt idx="25">
                  <c:v>5.9066199999999996E-3</c:v>
                </c:pt>
                <c:pt idx="26">
                  <c:v>6.0515300000000003E-3</c:v>
                </c:pt>
                <c:pt idx="27">
                  <c:v>6.2291500000000001E-3</c:v>
                </c:pt>
                <c:pt idx="28">
                  <c:v>6.3594999999999997E-3</c:v>
                </c:pt>
                <c:pt idx="29">
                  <c:v>6.60846E-3</c:v>
                </c:pt>
                <c:pt idx="30">
                  <c:v>6.7273400000000001E-3</c:v>
                </c:pt>
                <c:pt idx="31">
                  <c:v>7.0132700000000003E-3</c:v>
                </c:pt>
                <c:pt idx="32">
                  <c:v>7.2413399999999998E-3</c:v>
                </c:pt>
                <c:pt idx="33">
                  <c:v>7.4822600000000001E-3</c:v>
                </c:pt>
                <c:pt idx="34">
                  <c:v>7.7618799999999996E-3</c:v>
                </c:pt>
                <c:pt idx="35">
                  <c:v>8.0339399999999998E-3</c:v>
                </c:pt>
                <c:pt idx="36">
                  <c:v>8.2863099999999999E-3</c:v>
                </c:pt>
                <c:pt idx="37">
                  <c:v>8.6275299999999996E-3</c:v>
                </c:pt>
                <c:pt idx="38">
                  <c:v>8.8796900000000008E-3</c:v>
                </c:pt>
                <c:pt idx="39">
                  <c:v>9.2999199999999997E-3</c:v>
                </c:pt>
                <c:pt idx="40">
                  <c:v>9.4243799999999996E-3</c:v>
                </c:pt>
                <c:pt idx="41">
                  <c:v>9.8924000000000008E-3</c:v>
                </c:pt>
                <c:pt idx="42">
                  <c:v>1.009504E-2</c:v>
                </c:pt>
                <c:pt idx="43">
                  <c:v>1.0436600000000001E-2</c:v>
                </c:pt>
                <c:pt idx="44">
                  <c:v>1.085502E-2</c:v>
                </c:pt>
                <c:pt idx="45">
                  <c:v>1.117722E-2</c:v>
                </c:pt>
                <c:pt idx="46">
                  <c:v>1.1629459999999999E-2</c:v>
                </c:pt>
                <c:pt idx="47">
                  <c:v>1.2280320000000001E-2</c:v>
                </c:pt>
                <c:pt idx="48">
                  <c:v>1.288892E-2</c:v>
                </c:pt>
                <c:pt idx="49">
                  <c:v>1.380141E-2</c:v>
                </c:pt>
                <c:pt idx="50">
                  <c:v>1.4267820000000001E-2</c:v>
                </c:pt>
                <c:pt idx="51">
                  <c:v>1.525667E-2</c:v>
                </c:pt>
                <c:pt idx="52">
                  <c:v>1.592145E-2</c:v>
                </c:pt>
                <c:pt idx="53">
                  <c:v>1.674571E-2</c:v>
                </c:pt>
                <c:pt idx="54">
                  <c:v>1.754934E-2</c:v>
                </c:pt>
                <c:pt idx="55">
                  <c:v>1.8485620000000001E-2</c:v>
                </c:pt>
                <c:pt idx="56">
                  <c:v>1.9438549999999999E-2</c:v>
                </c:pt>
                <c:pt idx="57">
                  <c:v>2.0890410000000002E-2</c:v>
                </c:pt>
                <c:pt idx="58">
                  <c:v>2.2354800000000001E-2</c:v>
                </c:pt>
                <c:pt idx="59">
                  <c:v>2.460681E-2</c:v>
                </c:pt>
                <c:pt idx="60">
                  <c:v>2.5978439999999998E-2</c:v>
                </c:pt>
                <c:pt idx="61">
                  <c:v>2.85621E-2</c:v>
                </c:pt>
                <c:pt idx="62">
                  <c:v>3.0881780000000001E-2</c:v>
                </c:pt>
                <c:pt idx="63">
                  <c:v>3.3456989999999999E-2</c:v>
                </c:pt>
                <c:pt idx="64">
                  <c:v>3.635911E-2</c:v>
                </c:pt>
                <c:pt idx="65">
                  <c:v>3.9087209999999997E-2</c:v>
                </c:pt>
                <c:pt idx="66">
                  <c:v>4.2459879999999998E-2</c:v>
                </c:pt>
                <c:pt idx="67">
                  <c:v>4.6439420000000002E-2</c:v>
                </c:pt>
                <c:pt idx="68">
                  <c:v>5.0441920000000001E-2</c:v>
                </c:pt>
                <c:pt idx="69">
                  <c:v>5.648545E-2</c:v>
                </c:pt>
                <c:pt idx="70">
                  <c:v>6.0290169999999997E-2</c:v>
                </c:pt>
                <c:pt idx="71">
                  <c:v>6.7198549999999996E-2</c:v>
                </c:pt>
                <c:pt idx="72">
                  <c:v>7.3159740000000001E-2</c:v>
                </c:pt>
                <c:pt idx="73">
                  <c:v>7.9963670000000001E-2</c:v>
                </c:pt>
                <c:pt idx="74">
                  <c:v>8.7491299999999994E-2</c:v>
                </c:pt>
                <c:pt idx="75">
                  <c:v>9.4701670000000002E-2</c:v>
                </c:pt>
                <c:pt idx="76">
                  <c:v>0.10257052999999999</c:v>
                </c:pt>
                <c:pt idx="77">
                  <c:v>0.11240364</c:v>
                </c:pt>
                <c:pt idx="78">
                  <c:v>0.12122098000000001</c:v>
                </c:pt>
                <c:pt idx="79">
                  <c:v>0.13277963000000001</c:v>
                </c:pt>
                <c:pt idx="80">
                  <c:v>0.14098441</c:v>
                </c:pt>
                <c:pt idx="81">
                  <c:v>0.15580487000000001</c:v>
                </c:pt>
                <c:pt idx="82">
                  <c:v>0.16882082000000001</c:v>
                </c:pt>
                <c:pt idx="83">
                  <c:v>0.18418515999999999</c:v>
                </c:pt>
                <c:pt idx="84">
                  <c:v>0.19814216000000001</c:v>
                </c:pt>
                <c:pt idx="85">
                  <c:v>0.21324348000000001</c:v>
                </c:pt>
                <c:pt idx="86">
                  <c:v>0.22847977</c:v>
                </c:pt>
                <c:pt idx="87">
                  <c:v>0.24561287000000001</c:v>
                </c:pt>
                <c:pt idx="88">
                  <c:v>0.26146658</c:v>
                </c:pt>
                <c:pt idx="89">
                  <c:v>0.28356418999999999</c:v>
                </c:pt>
                <c:pt idx="90">
                  <c:v>0.29686889999999999</c:v>
                </c:pt>
                <c:pt idx="91">
                  <c:v>0.31973383</c:v>
                </c:pt>
                <c:pt idx="92">
                  <c:v>0.34022164999999999</c:v>
                </c:pt>
                <c:pt idx="93">
                  <c:v>0.36275684000000002</c:v>
                </c:pt>
                <c:pt idx="94">
                  <c:v>0.38790194</c:v>
                </c:pt>
                <c:pt idx="95">
                  <c:v>0.41035832999999999</c:v>
                </c:pt>
                <c:pt idx="96">
                  <c:v>0.43220528000000002</c:v>
                </c:pt>
                <c:pt idx="97">
                  <c:v>0.45324350000000002</c:v>
                </c:pt>
                <c:pt idx="98">
                  <c:v>0.47980763999999998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32-4E7C-B88C-2CB69693D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822080"/>
        <c:axId val="1856479056"/>
      </c:lineChart>
      <c:catAx>
        <c:axId val="5698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79056"/>
        <c:crosses val="autoZero"/>
        <c:auto val="1"/>
        <c:lblAlgn val="ctr"/>
        <c:lblOffset val="100"/>
        <c:noMultiLvlLbl val="0"/>
      </c:catAx>
      <c:valAx>
        <c:axId val="18564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2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a'!$Q$2:$Q$100</c:f>
              <c:numCache>
                <c:formatCode>General</c:formatCode>
                <c:ptCount val="99"/>
                <c:pt idx="0">
                  <c:v>3.2704660000000003E-2</c:v>
                </c:pt>
                <c:pt idx="1">
                  <c:v>1.9818209999999999E-2</c:v>
                </c:pt>
                <c:pt idx="2">
                  <c:v>1.3254159999999999E-2</c:v>
                </c:pt>
                <c:pt idx="3">
                  <c:v>8.9797499999999999E-3</c:v>
                </c:pt>
                <c:pt idx="4">
                  <c:v>6.5964800000000001E-3</c:v>
                </c:pt>
                <c:pt idx="5">
                  <c:v>5.2985200000000001E-3</c:v>
                </c:pt>
                <c:pt idx="6">
                  <c:v>4.3570600000000003E-3</c:v>
                </c:pt>
                <c:pt idx="7">
                  <c:v>3.73742E-3</c:v>
                </c:pt>
                <c:pt idx="8">
                  <c:v>3.3314199999999999E-3</c:v>
                </c:pt>
                <c:pt idx="9">
                  <c:v>3.0782100000000001E-3</c:v>
                </c:pt>
                <c:pt idx="10">
                  <c:v>2.9147000000000001E-3</c:v>
                </c:pt>
                <c:pt idx="11">
                  <c:v>2.8868700000000001E-3</c:v>
                </c:pt>
                <c:pt idx="12">
                  <c:v>2.92005E-3</c:v>
                </c:pt>
                <c:pt idx="13">
                  <c:v>3.03396E-3</c:v>
                </c:pt>
                <c:pt idx="14">
                  <c:v>3.17893E-3</c:v>
                </c:pt>
                <c:pt idx="15">
                  <c:v>3.41166E-3</c:v>
                </c:pt>
                <c:pt idx="16">
                  <c:v>3.66015E-3</c:v>
                </c:pt>
                <c:pt idx="17">
                  <c:v>3.9314199999999997E-3</c:v>
                </c:pt>
                <c:pt idx="18">
                  <c:v>4.2492700000000003E-3</c:v>
                </c:pt>
                <c:pt idx="19">
                  <c:v>4.5860199999999997E-3</c:v>
                </c:pt>
                <c:pt idx="20">
                  <c:v>4.9056500000000001E-3</c:v>
                </c:pt>
                <c:pt idx="21">
                  <c:v>5.1784300000000004E-3</c:v>
                </c:pt>
                <c:pt idx="22">
                  <c:v>5.39537E-3</c:v>
                </c:pt>
                <c:pt idx="23">
                  <c:v>5.5883399999999998E-3</c:v>
                </c:pt>
                <c:pt idx="24">
                  <c:v>5.7590599999999999E-3</c:v>
                </c:pt>
                <c:pt idx="25">
                  <c:v>5.9066199999999996E-3</c:v>
                </c:pt>
                <c:pt idx="26">
                  <c:v>6.0515300000000003E-3</c:v>
                </c:pt>
                <c:pt idx="27">
                  <c:v>6.2291500000000001E-3</c:v>
                </c:pt>
                <c:pt idx="28">
                  <c:v>6.3594999999999997E-3</c:v>
                </c:pt>
                <c:pt idx="29">
                  <c:v>6.60846E-3</c:v>
                </c:pt>
                <c:pt idx="30">
                  <c:v>6.7273400000000001E-3</c:v>
                </c:pt>
                <c:pt idx="31">
                  <c:v>7.0132700000000003E-3</c:v>
                </c:pt>
                <c:pt idx="32">
                  <c:v>7.2413399999999998E-3</c:v>
                </c:pt>
                <c:pt idx="33">
                  <c:v>7.4822600000000001E-3</c:v>
                </c:pt>
                <c:pt idx="34">
                  <c:v>7.7618799999999996E-3</c:v>
                </c:pt>
                <c:pt idx="35">
                  <c:v>8.0339399999999998E-3</c:v>
                </c:pt>
                <c:pt idx="36">
                  <c:v>8.2863099999999999E-3</c:v>
                </c:pt>
                <c:pt idx="37">
                  <c:v>8.6275299999999996E-3</c:v>
                </c:pt>
                <c:pt idx="38">
                  <c:v>8.8796900000000008E-3</c:v>
                </c:pt>
                <c:pt idx="39">
                  <c:v>9.2999199999999997E-3</c:v>
                </c:pt>
                <c:pt idx="40">
                  <c:v>9.4243799999999996E-3</c:v>
                </c:pt>
                <c:pt idx="41">
                  <c:v>9.8924000000000008E-3</c:v>
                </c:pt>
                <c:pt idx="42">
                  <c:v>1.009504E-2</c:v>
                </c:pt>
                <c:pt idx="43">
                  <c:v>1.0436600000000001E-2</c:v>
                </c:pt>
                <c:pt idx="44">
                  <c:v>1.085502E-2</c:v>
                </c:pt>
                <c:pt idx="45">
                  <c:v>1.117722E-2</c:v>
                </c:pt>
                <c:pt idx="46">
                  <c:v>1.1629459999999999E-2</c:v>
                </c:pt>
                <c:pt idx="47">
                  <c:v>1.2280320000000001E-2</c:v>
                </c:pt>
                <c:pt idx="48">
                  <c:v>1.288892E-2</c:v>
                </c:pt>
                <c:pt idx="49">
                  <c:v>1.380141E-2</c:v>
                </c:pt>
                <c:pt idx="50">
                  <c:v>1.4267820000000001E-2</c:v>
                </c:pt>
                <c:pt idx="51">
                  <c:v>1.525667E-2</c:v>
                </c:pt>
                <c:pt idx="52">
                  <c:v>1.592145E-2</c:v>
                </c:pt>
                <c:pt idx="53">
                  <c:v>1.674571E-2</c:v>
                </c:pt>
                <c:pt idx="54">
                  <c:v>1.754934E-2</c:v>
                </c:pt>
                <c:pt idx="55">
                  <c:v>1.8485620000000001E-2</c:v>
                </c:pt>
                <c:pt idx="56">
                  <c:v>1.9438549999999999E-2</c:v>
                </c:pt>
                <c:pt idx="57">
                  <c:v>2.0890410000000002E-2</c:v>
                </c:pt>
                <c:pt idx="58">
                  <c:v>2.2354800000000001E-2</c:v>
                </c:pt>
                <c:pt idx="59">
                  <c:v>2.460681E-2</c:v>
                </c:pt>
                <c:pt idx="60">
                  <c:v>2.5978439999999998E-2</c:v>
                </c:pt>
                <c:pt idx="61">
                  <c:v>2.85621E-2</c:v>
                </c:pt>
                <c:pt idx="62">
                  <c:v>3.0881780000000001E-2</c:v>
                </c:pt>
                <c:pt idx="63">
                  <c:v>3.3456989999999999E-2</c:v>
                </c:pt>
                <c:pt idx="64">
                  <c:v>3.635911E-2</c:v>
                </c:pt>
                <c:pt idx="65">
                  <c:v>3.9087209999999997E-2</c:v>
                </c:pt>
                <c:pt idx="66">
                  <c:v>4.2459879999999998E-2</c:v>
                </c:pt>
                <c:pt idx="67">
                  <c:v>4.6439420000000002E-2</c:v>
                </c:pt>
                <c:pt idx="68">
                  <c:v>5.0441920000000001E-2</c:v>
                </c:pt>
                <c:pt idx="69">
                  <c:v>5.648545E-2</c:v>
                </c:pt>
                <c:pt idx="70">
                  <c:v>6.0290169999999997E-2</c:v>
                </c:pt>
                <c:pt idx="71">
                  <c:v>6.7198549999999996E-2</c:v>
                </c:pt>
                <c:pt idx="72">
                  <c:v>7.3159740000000001E-2</c:v>
                </c:pt>
                <c:pt idx="73">
                  <c:v>7.9963670000000001E-2</c:v>
                </c:pt>
                <c:pt idx="74">
                  <c:v>8.7491299999999994E-2</c:v>
                </c:pt>
                <c:pt idx="75">
                  <c:v>9.4701670000000002E-2</c:v>
                </c:pt>
                <c:pt idx="76">
                  <c:v>0.10257052999999999</c:v>
                </c:pt>
                <c:pt idx="77">
                  <c:v>0.11240364</c:v>
                </c:pt>
                <c:pt idx="78">
                  <c:v>0.12122098000000001</c:v>
                </c:pt>
                <c:pt idx="79">
                  <c:v>0.13277963000000001</c:v>
                </c:pt>
                <c:pt idx="80">
                  <c:v>0.14098441</c:v>
                </c:pt>
                <c:pt idx="81">
                  <c:v>0.15580487000000001</c:v>
                </c:pt>
                <c:pt idx="82">
                  <c:v>0.16882082000000001</c:v>
                </c:pt>
                <c:pt idx="83">
                  <c:v>0.18418515999999999</c:v>
                </c:pt>
                <c:pt idx="84">
                  <c:v>0.19814216000000001</c:v>
                </c:pt>
                <c:pt idx="85">
                  <c:v>0.21324348000000001</c:v>
                </c:pt>
                <c:pt idx="86">
                  <c:v>0.22847977</c:v>
                </c:pt>
                <c:pt idx="87">
                  <c:v>0.24561287000000001</c:v>
                </c:pt>
                <c:pt idx="88">
                  <c:v>0.26146658</c:v>
                </c:pt>
                <c:pt idx="89">
                  <c:v>0.28356418999999999</c:v>
                </c:pt>
                <c:pt idx="90">
                  <c:v>0.29686889999999999</c:v>
                </c:pt>
                <c:pt idx="91">
                  <c:v>0.31973383</c:v>
                </c:pt>
                <c:pt idx="92">
                  <c:v>0.34022164999999999</c:v>
                </c:pt>
                <c:pt idx="93">
                  <c:v>0.36275684000000002</c:v>
                </c:pt>
                <c:pt idx="94">
                  <c:v>0.38790194</c:v>
                </c:pt>
                <c:pt idx="95">
                  <c:v>0.41035832999999999</c:v>
                </c:pt>
                <c:pt idx="96">
                  <c:v>0.43220528000000002</c:v>
                </c:pt>
                <c:pt idx="97">
                  <c:v>0.45324350000000002</c:v>
                </c:pt>
                <c:pt idx="98">
                  <c:v>0.47980763999999998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0-4C08-9903-AA72D7317997}"/>
            </c:ext>
          </c:extLst>
        </c:ser>
        <c:ser>
          <c:idx val="1"/>
          <c:order val="1"/>
          <c:tx>
            <c:strRef>
              <c:f>'mu (tau) 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a'!$R$2:$R$100</c:f>
              <c:numCache>
                <c:formatCode>General</c:formatCode>
                <c:ptCount val="99"/>
                <c:pt idx="0">
                  <c:v>3.03182E-2</c:v>
                </c:pt>
                <c:pt idx="1">
                  <c:v>1.8428369999999999E-2</c:v>
                </c:pt>
                <c:pt idx="2">
                  <c:v>1.2370340000000001E-2</c:v>
                </c:pt>
                <c:pt idx="3">
                  <c:v>8.4297899999999995E-3</c:v>
                </c:pt>
                <c:pt idx="4">
                  <c:v>6.2148400000000001E-3</c:v>
                </c:pt>
                <c:pt idx="5">
                  <c:v>5.0054100000000001E-3</c:v>
                </c:pt>
                <c:pt idx="6">
                  <c:v>4.1318800000000001E-3</c:v>
                </c:pt>
                <c:pt idx="7">
                  <c:v>3.5544999999999999E-3</c:v>
                </c:pt>
                <c:pt idx="8">
                  <c:v>3.1746299999999999E-3</c:v>
                </c:pt>
                <c:pt idx="9">
                  <c:v>2.93802E-3</c:v>
                </c:pt>
                <c:pt idx="10">
                  <c:v>2.78766E-3</c:v>
                </c:pt>
                <c:pt idx="11">
                  <c:v>2.7651199999999998E-3</c:v>
                </c:pt>
                <c:pt idx="12">
                  <c:v>2.8036100000000002E-3</c:v>
                </c:pt>
                <c:pt idx="13">
                  <c:v>2.9201000000000001E-3</c:v>
                </c:pt>
                <c:pt idx="14">
                  <c:v>3.0691400000000001E-3</c:v>
                </c:pt>
                <c:pt idx="15">
                  <c:v>3.2999800000000001E-3</c:v>
                </c:pt>
                <c:pt idx="16">
                  <c:v>3.5459200000000001E-3</c:v>
                </c:pt>
                <c:pt idx="17">
                  <c:v>3.81351E-3</c:v>
                </c:pt>
                <c:pt idx="18">
                  <c:v>4.1210400000000003E-3</c:v>
                </c:pt>
                <c:pt idx="19">
                  <c:v>4.44575E-3</c:v>
                </c:pt>
                <c:pt idx="20">
                  <c:v>4.7529099999999999E-3</c:v>
                </c:pt>
                <c:pt idx="21">
                  <c:v>5.01711E-3</c:v>
                </c:pt>
                <c:pt idx="22">
                  <c:v>5.2284300000000001E-3</c:v>
                </c:pt>
                <c:pt idx="23">
                  <c:v>5.4172300000000003E-3</c:v>
                </c:pt>
                <c:pt idx="24">
                  <c:v>5.5854600000000004E-3</c:v>
                </c:pt>
                <c:pt idx="25">
                  <c:v>5.7329800000000004E-3</c:v>
                </c:pt>
                <c:pt idx="26">
                  <c:v>5.8791299999999998E-3</c:v>
                </c:pt>
                <c:pt idx="27">
                  <c:v>6.0558699999999997E-3</c:v>
                </c:pt>
                <c:pt idx="28">
                  <c:v>6.1906000000000001E-3</c:v>
                </c:pt>
                <c:pt idx="29">
                  <c:v>6.4366400000000004E-3</c:v>
                </c:pt>
                <c:pt idx="30">
                  <c:v>6.5595699999999998E-3</c:v>
                </c:pt>
                <c:pt idx="31">
                  <c:v>6.8431000000000004E-3</c:v>
                </c:pt>
                <c:pt idx="32">
                  <c:v>7.0716900000000003E-3</c:v>
                </c:pt>
                <c:pt idx="33">
                  <c:v>7.3136299999999998E-3</c:v>
                </c:pt>
                <c:pt idx="34">
                  <c:v>7.5944300000000001E-3</c:v>
                </c:pt>
                <c:pt idx="35">
                  <c:v>7.8648199999999998E-3</c:v>
                </c:pt>
                <c:pt idx="36">
                  <c:v>8.1171000000000004E-3</c:v>
                </c:pt>
                <c:pt idx="37">
                  <c:v>8.4557299999999998E-3</c:v>
                </c:pt>
                <c:pt idx="38">
                  <c:v>8.7117600000000007E-3</c:v>
                </c:pt>
                <c:pt idx="39">
                  <c:v>9.1294800000000006E-3</c:v>
                </c:pt>
                <c:pt idx="40">
                  <c:v>9.26686E-3</c:v>
                </c:pt>
                <c:pt idx="41">
                  <c:v>9.7331299999999996E-3</c:v>
                </c:pt>
                <c:pt idx="42">
                  <c:v>9.9483899999999997E-3</c:v>
                </c:pt>
                <c:pt idx="43">
                  <c:v>1.0296380000000001E-2</c:v>
                </c:pt>
                <c:pt idx="44">
                  <c:v>1.071954E-2</c:v>
                </c:pt>
                <c:pt idx="45">
                  <c:v>1.1049959999999999E-2</c:v>
                </c:pt>
                <c:pt idx="46">
                  <c:v>1.1507710000000001E-2</c:v>
                </c:pt>
                <c:pt idx="47">
                  <c:v>1.215596E-2</c:v>
                </c:pt>
                <c:pt idx="48">
                  <c:v>1.2765540000000001E-2</c:v>
                </c:pt>
                <c:pt idx="49">
                  <c:v>1.366946E-2</c:v>
                </c:pt>
                <c:pt idx="50">
                  <c:v>1.4143299999999999E-2</c:v>
                </c:pt>
                <c:pt idx="51">
                  <c:v>1.512525E-2</c:v>
                </c:pt>
                <c:pt idx="52">
                  <c:v>1.5796399999999999E-2</c:v>
                </c:pt>
                <c:pt idx="53">
                  <c:v>1.6623720000000002E-2</c:v>
                </c:pt>
                <c:pt idx="54">
                  <c:v>1.742614E-2</c:v>
                </c:pt>
                <c:pt idx="55">
                  <c:v>1.8370109999999999E-2</c:v>
                </c:pt>
                <c:pt idx="56">
                  <c:v>1.9327670000000002E-2</c:v>
                </c:pt>
                <c:pt idx="57">
                  <c:v>2.0755780000000001E-2</c:v>
                </c:pt>
                <c:pt idx="58">
                  <c:v>2.2210379999999998E-2</c:v>
                </c:pt>
                <c:pt idx="59">
                  <c:v>2.4427790000000001E-2</c:v>
                </c:pt>
                <c:pt idx="60">
                  <c:v>2.5792140000000002E-2</c:v>
                </c:pt>
                <c:pt idx="61">
                  <c:v>2.833159E-2</c:v>
                </c:pt>
                <c:pt idx="62">
                  <c:v>3.06156E-2</c:v>
                </c:pt>
                <c:pt idx="63">
                  <c:v>3.3153589999999997E-2</c:v>
                </c:pt>
                <c:pt idx="64">
                  <c:v>3.6014850000000001E-2</c:v>
                </c:pt>
                <c:pt idx="65">
                  <c:v>3.8699940000000002E-2</c:v>
                </c:pt>
                <c:pt idx="66">
                  <c:v>4.2028129999999997E-2</c:v>
                </c:pt>
                <c:pt idx="67">
                  <c:v>4.5952699999999999E-2</c:v>
                </c:pt>
                <c:pt idx="68">
                  <c:v>4.9898329999999998E-2</c:v>
                </c:pt>
                <c:pt idx="69">
                  <c:v>5.5835299999999997E-2</c:v>
                </c:pt>
                <c:pt idx="70">
                  <c:v>5.9612499999999999E-2</c:v>
                </c:pt>
                <c:pt idx="71">
                  <c:v>6.6412899999999997E-2</c:v>
                </c:pt>
                <c:pt idx="72">
                  <c:v>7.2312029999999999E-2</c:v>
                </c:pt>
                <c:pt idx="73">
                  <c:v>7.9042089999999995E-2</c:v>
                </c:pt>
                <c:pt idx="74">
                  <c:v>8.6474350000000005E-2</c:v>
                </c:pt>
                <c:pt idx="75">
                  <c:v>9.3619850000000004E-2</c:v>
                </c:pt>
                <c:pt idx="76">
                  <c:v>0.10139693</c:v>
                </c:pt>
                <c:pt idx="77">
                  <c:v>0.11108914</c:v>
                </c:pt>
                <c:pt idx="78">
                  <c:v>0.11981232999999999</c:v>
                </c:pt>
                <c:pt idx="79">
                  <c:v>0.13127195</c:v>
                </c:pt>
                <c:pt idx="80">
                  <c:v>0.13946267000000001</c:v>
                </c:pt>
                <c:pt idx="81">
                  <c:v>0.15411796</c:v>
                </c:pt>
                <c:pt idx="82">
                  <c:v>0.16705813999999999</c:v>
                </c:pt>
                <c:pt idx="83">
                  <c:v>0.18229466</c:v>
                </c:pt>
                <c:pt idx="84">
                  <c:v>0.19616591999999999</c:v>
                </c:pt>
                <c:pt idx="85">
                  <c:v>0.21119019999999999</c:v>
                </c:pt>
                <c:pt idx="86">
                  <c:v>0.2263442</c:v>
                </c:pt>
                <c:pt idx="87">
                  <c:v>0.24334770999999999</c:v>
                </c:pt>
                <c:pt idx="88">
                  <c:v>0.25915781999999998</c:v>
                </c:pt>
                <c:pt idx="89">
                  <c:v>0.28108506999999999</c:v>
                </c:pt>
                <c:pt idx="90">
                  <c:v>0.29446230000000001</c:v>
                </c:pt>
                <c:pt idx="91">
                  <c:v>0.31721115</c:v>
                </c:pt>
                <c:pt idx="92">
                  <c:v>0.33765506000000001</c:v>
                </c:pt>
                <c:pt idx="93">
                  <c:v>0.36013806999999998</c:v>
                </c:pt>
                <c:pt idx="94">
                  <c:v>0.38518980000000003</c:v>
                </c:pt>
                <c:pt idx="95">
                  <c:v>0.40758726000000001</c:v>
                </c:pt>
                <c:pt idx="96">
                  <c:v>0.42942899000000001</c:v>
                </c:pt>
                <c:pt idx="97">
                  <c:v>0.45043308999999998</c:v>
                </c:pt>
                <c:pt idx="98">
                  <c:v>0.47699635000000001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0-4C08-9903-AA72D7317997}"/>
            </c:ext>
          </c:extLst>
        </c:ser>
        <c:ser>
          <c:idx val="2"/>
          <c:order val="2"/>
          <c:tx>
            <c:strRef>
              <c:f>'mu (tau) 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a'!$S$2:$S$100</c:f>
              <c:numCache>
                <c:formatCode>General</c:formatCode>
                <c:ptCount val="99"/>
                <c:pt idx="0">
                  <c:v>2.7580879999999999E-2</c:v>
                </c:pt>
                <c:pt idx="1">
                  <c:v>1.6720849999999999E-2</c:v>
                </c:pt>
                <c:pt idx="2">
                  <c:v>1.1214719999999999E-2</c:v>
                </c:pt>
                <c:pt idx="3">
                  <c:v>7.6446600000000002E-3</c:v>
                </c:pt>
                <c:pt idx="4">
                  <c:v>5.63796E-3</c:v>
                </c:pt>
                <c:pt idx="5">
                  <c:v>4.5458299999999998E-3</c:v>
                </c:pt>
                <c:pt idx="6">
                  <c:v>3.75676E-3</c:v>
                </c:pt>
                <c:pt idx="7">
                  <c:v>3.2334299999999998E-3</c:v>
                </c:pt>
                <c:pt idx="8">
                  <c:v>2.89048E-3</c:v>
                </c:pt>
                <c:pt idx="9">
                  <c:v>2.6781800000000001E-3</c:v>
                </c:pt>
                <c:pt idx="10">
                  <c:v>2.5451599999999999E-3</c:v>
                </c:pt>
                <c:pt idx="11">
                  <c:v>2.5290199999999999E-3</c:v>
                </c:pt>
                <c:pt idx="12">
                  <c:v>2.57062E-3</c:v>
                </c:pt>
                <c:pt idx="13">
                  <c:v>2.6852600000000001E-3</c:v>
                </c:pt>
                <c:pt idx="14">
                  <c:v>2.8321100000000001E-3</c:v>
                </c:pt>
                <c:pt idx="15">
                  <c:v>3.0556200000000002E-3</c:v>
                </c:pt>
                <c:pt idx="16">
                  <c:v>3.29218E-3</c:v>
                </c:pt>
                <c:pt idx="17">
                  <c:v>3.5483099999999998E-3</c:v>
                </c:pt>
                <c:pt idx="18">
                  <c:v>3.8359399999999999E-3</c:v>
                </c:pt>
                <c:pt idx="19">
                  <c:v>4.1372900000000001E-3</c:v>
                </c:pt>
                <c:pt idx="20">
                  <c:v>4.4212699999999997E-3</c:v>
                </c:pt>
                <c:pt idx="21">
                  <c:v>4.6669499999999996E-3</c:v>
                </c:pt>
                <c:pt idx="22">
                  <c:v>4.8639800000000004E-3</c:v>
                </c:pt>
                <c:pt idx="23">
                  <c:v>5.0404200000000003E-3</c:v>
                </c:pt>
                <c:pt idx="24">
                  <c:v>5.1979399999999999E-3</c:v>
                </c:pt>
                <c:pt idx="25">
                  <c:v>5.3380900000000002E-3</c:v>
                </c:pt>
                <c:pt idx="26">
                  <c:v>5.4774100000000003E-3</c:v>
                </c:pt>
                <c:pt idx="27">
                  <c:v>5.6459099999999996E-3</c:v>
                </c:pt>
                <c:pt idx="28">
                  <c:v>5.7774899999999997E-3</c:v>
                </c:pt>
                <c:pt idx="29">
                  <c:v>6.0126199999999998E-3</c:v>
                </c:pt>
                <c:pt idx="30">
                  <c:v>6.1329699999999997E-3</c:v>
                </c:pt>
                <c:pt idx="31">
                  <c:v>6.4068199999999997E-3</c:v>
                </c:pt>
                <c:pt idx="32">
                  <c:v>6.6291299999999996E-3</c:v>
                </c:pt>
                <c:pt idx="33">
                  <c:v>6.8650300000000003E-3</c:v>
                </c:pt>
                <c:pt idx="34">
                  <c:v>7.1397099999999996E-3</c:v>
                </c:pt>
                <c:pt idx="35">
                  <c:v>7.4039099999999997E-3</c:v>
                </c:pt>
                <c:pt idx="36">
                  <c:v>7.6513199999999996E-3</c:v>
                </c:pt>
                <c:pt idx="37">
                  <c:v>7.9803300000000008E-3</c:v>
                </c:pt>
                <c:pt idx="38">
                  <c:v>8.2336400000000004E-3</c:v>
                </c:pt>
                <c:pt idx="39">
                  <c:v>8.6421499999999995E-3</c:v>
                </c:pt>
                <c:pt idx="40">
                  <c:v>8.7873799999999992E-3</c:v>
                </c:pt>
                <c:pt idx="41">
                  <c:v>9.2469600000000002E-3</c:v>
                </c:pt>
                <c:pt idx="42">
                  <c:v>9.46958E-3</c:v>
                </c:pt>
                <c:pt idx="43">
                  <c:v>9.8187299999999995E-3</c:v>
                </c:pt>
                <c:pt idx="44">
                  <c:v>1.024252E-2</c:v>
                </c:pt>
                <c:pt idx="45">
                  <c:v>1.057633E-2</c:v>
                </c:pt>
                <c:pt idx="46">
                  <c:v>1.1033869999999999E-2</c:v>
                </c:pt>
                <c:pt idx="47">
                  <c:v>1.167463E-2</c:v>
                </c:pt>
                <c:pt idx="48">
                  <c:v>1.2280879999999999E-2</c:v>
                </c:pt>
                <c:pt idx="49">
                  <c:v>1.3171540000000001E-2</c:v>
                </c:pt>
                <c:pt idx="50">
                  <c:v>1.36493E-2</c:v>
                </c:pt>
                <c:pt idx="51">
                  <c:v>1.462023E-2</c:v>
                </c:pt>
                <c:pt idx="52">
                  <c:v>1.5293620000000001E-2</c:v>
                </c:pt>
                <c:pt idx="53">
                  <c:v>1.6118899999999999E-2</c:v>
                </c:pt>
                <c:pt idx="54">
                  <c:v>1.6921149999999999E-2</c:v>
                </c:pt>
                <c:pt idx="55">
                  <c:v>1.7855289999999999E-2</c:v>
                </c:pt>
                <c:pt idx="56">
                  <c:v>1.8815370000000001E-2</c:v>
                </c:pt>
                <c:pt idx="57">
                  <c:v>2.022492E-2</c:v>
                </c:pt>
                <c:pt idx="58">
                  <c:v>2.1644989999999999E-2</c:v>
                </c:pt>
                <c:pt idx="59">
                  <c:v>2.3817950000000001E-2</c:v>
                </c:pt>
                <c:pt idx="60">
                  <c:v>2.5163950000000001E-2</c:v>
                </c:pt>
                <c:pt idx="61">
                  <c:v>2.7648969999999998E-2</c:v>
                </c:pt>
                <c:pt idx="62">
                  <c:v>2.9883320000000001E-2</c:v>
                </c:pt>
                <c:pt idx="63">
                  <c:v>3.2364820000000002E-2</c:v>
                </c:pt>
                <c:pt idx="64">
                  <c:v>3.5165929999999998E-2</c:v>
                </c:pt>
                <c:pt idx="65">
                  <c:v>3.7794540000000001E-2</c:v>
                </c:pt>
                <c:pt idx="66">
                  <c:v>4.1053249999999999E-2</c:v>
                </c:pt>
                <c:pt idx="67">
                  <c:v>4.4904300000000001E-2</c:v>
                </c:pt>
                <c:pt idx="68">
                  <c:v>4.8785969999999998E-2</c:v>
                </c:pt>
                <c:pt idx="69">
                  <c:v>5.4595329999999997E-2</c:v>
                </c:pt>
                <c:pt idx="70">
                  <c:v>5.8328869999999998E-2</c:v>
                </c:pt>
                <c:pt idx="71">
                  <c:v>6.5007659999999995E-2</c:v>
                </c:pt>
                <c:pt idx="72">
                  <c:v>7.0819140000000003E-2</c:v>
                </c:pt>
                <c:pt idx="73">
                  <c:v>7.7463630000000006E-2</c:v>
                </c:pt>
                <c:pt idx="74">
                  <c:v>8.479979E-2</c:v>
                </c:pt>
                <c:pt idx="75">
                  <c:v>9.1875739999999997E-2</c:v>
                </c:pt>
                <c:pt idx="76">
                  <c:v>9.9569879999999999E-2</c:v>
                </c:pt>
                <c:pt idx="77">
                  <c:v>0.10915088000000001</c:v>
                </c:pt>
                <c:pt idx="78">
                  <c:v>0.11777338</c:v>
                </c:pt>
                <c:pt idx="79">
                  <c:v>0.12911117</c:v>
                </c:pt>
                <c:pt idx="80">
                  <c:v>0.13729061000000001</c:v>
                </c:pt>
                <c:pt idx="81">
                  <c:v>0.15180046999999999</c:v>
                </c:pt>
                <c:pt idx="82">
                  <c:v>0.16465695999999999</c:v>
                </c:pt>
                <c:pt idx="83">
                  <c:v>0.17979616000000001</c:v>
                </c:pt>
                <c:pt idx="84">
                  <c:v>0.19360801999999999</c:v>
                </c:pt>
                <c:pt idx="85">
                  <c:v>0.20858552</c:v>
                </c:pt>
                <c:pt idx="86">
                  <c:v>0.22367042000000001</c:v>
                </c:pt>
                <c:pt idx="87">
                  <c:v>0.24058203</c:v>
                </c:pt>
                <c:pt idx="88">
                  <c:v>0.25635552</c:v>
                </c:pt>
                <c:pt idx="89">
                  <c:v>0.27812497000000003</c:v>
                </c:pt>
                <c:pt idx="90">
                  <c:v>0.29158419000000002</c:v>
                </c:pt>
                <c:pt idx="91">
                  <c:v>0.31425528000000003</c:v>
                </c:pt>
                <c:pt idx="92">
                  <c:v>0.33470253</c:v>
                </c:pt>
                <c:pt idx="93">
                  <c:v>0.35717601999999998</c:v>
                </c:pt>
                <c:pt idx="94">
                  <c:v>0.38213354999999999</c:v>
                </c:pt>
                <c:pt idx="95">
                  <c:v>0.40453713000000002</c:v>
                </c:pt>
                <c:pt idx="96">
                  <c:v>0.42632342000000001</c:v>
                </c:pt>
                <c:pt idx="97">
                  <c:v>0.44742063999999998</c:v>
                </c:pt>
                <c:pt idx="98">
                  <c:v>0.47407476999999998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0-4C08-9903-AA72D7317997}"/>
            </c:ext>
          </c:extLst>
        </c:ser>
        <c:ser>
          <c:idx val="3"/>
          <c:order val="3"/>
          <c:tx>
            <c:strRef>
              <c:f>'mu (tau) 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a'!$T$2:$T$100</c:f>
              <c:numCache>
                <c:formatCode>General</c:formatCode>
                <c:ptCount val="99"/>
                <c:pt idx="0">
                  <c:v>2.5076660000000001E-2</c:v>
                </c:pt>
                <c:pt idx="1">
                  <c:v>1.5218489999999999E-2</c:v>
                </c:pt>
                <c:pt idx="2">
                  <c:v>1.021626E-2</c:v>
                </c:pt>
                <c:pt idx="3">
                  <c:v>6.9842999999999997E-3</c:v>
                </c:pt>
                <c:pt idx="4">
                  <c:v>5.1588600000000004E-3</c:v>
                </c:pt>
                <c:pt idx="5">
                  <c:v>4.16856E-3</c:v>
                </c:pt>
                <c:pt idx="6">
                  <c:v>3.4559500000000002E-3</c:v>
                </c:pt>
                <c:pt idx="7">
                  <c:v>2.9801200000000002E-3</c:v>
                </c:pt>
                <c:pt idx="8">
                  <c:v>2.66884E-3</c:v>
                </c:pt>
                <c:pt idx="9">
                  <c:v>2.47766E-3</c:v>
                </c:pt>
                <c:pt idx="10">
                  <c:v>2.3604300000000002E-3</c:v>
                </c:pt>
                <c:pt idx="11">
                  <c:v>2.35119E-3</c:v>
                </c:pt>
                <c:pt idx="12">
                  <c:v>2.39829E-3</c:v>
                </c:pt>
                <c:pt idx="13">
                  <c:v>2.5154700000000001E-3</c:v>
                </c:pt>
                <c:pt idx="14">
                  <c:v>2.6666799999999998E-3</c:v>
                </c:pt>
                <c:pt idx="15">
                  <c:v>2.8881699999999998E-3</c:v>
                </c:pt>
                <c:pt idx="16">
                  <c:v>3.12357E-3</c:v>
                </c:pt>
                <c:pt idx="17">
                  <c:v>3.37741E-3</c:v>
                </c:pt>
                <c:pt idx="18">
                  <c:v>3.6554500000000002E-3</c:v>
                </c:pt>
                <c:pt idx="19">
                  <c:v>3.94539E-3</c:v>
                </c:pt>
                <c:pt idx="20">
                  <c:v>4.2162800000000002E-3</c:v>
                </c:pt>
                <c:pt idx="21">
                  <c:v>4.4539599999999999E-3</c:v>
                </c:pt>
                <c:pt idx="22">
                  <c:v>4.6464599999999998E-3</c:v>
                </c:pt>
                <c:pt idx="23">
                  <c:v>4.8196599999999999E-3</c:v>
                </c:pt>
                <c:pt idx="24">
                  <c:v>4.9756499999999999E-3</c:v>
                </c:pt>
                <c:pt idx="25">
                  <c:v>5.1162500000000001E-3</c:v>
                </c:pt>
                <c:pt idx="26">
                  <c:v>5.25721E-3</c:v>
                </c:pt>
                <c:pt idx="27">
                  <c:v>5.4243199999999998E-3</c:v>
                </c:pt>
                <c:pt idx="28">
                  <c:v>5.5594099999999999E-3</c:v>
                </c:pt>
                <c:pt idx="29">
                  <c:v>5.7906800000000003E-3</c:v>
                </c:pt>
                <c:pt idx="30">
                  <c:v>5.9134399999999998E-3</c:v>
                </c:pt>
                <c:pt idx="31">
                  <c:v>6.1840100000000002E-3</c:v>
                </c:pt>
                <c:pt idx="32">
                  <c:v>6.40575E-3</c:v>
                </c:pt>
                <c:pt idx="33">
                  <c:v>6.6420699999999999E-3</c:v>
                </c:pt>
                <c:pt idx="34">
                  <c:v>6.9169399999999999E-3</c:v>
                </c:pt>
                <c:pt idx="35">
                  <c:v>7.1799000000000003E-3</c:v>
                </c:pt>
                <c:pt idx="36">
                  <c:v>7.4285799999999997E-3</c:v>
                </c:pt>
                <c:pt idx="37">
                  <c:v>7.7528900000000001E-3</c:v>
                </c:pt>
                <c:pt idx="38">
                  <c:v>8.0048900000000006E-3</c:v>
                </c:pt>
                <c:pt idx="39">
                  <c:v>8.4055399999999995E-3</c:v>
                </c:pt>
                <c:pt idx="40">
                  <c:v>8.5581100000000007E-3</c:v>
                </c:pt>
                <c:pt idx="41">
                  <c:v>9.0099599999999992E-3</c:v>
                </c:pt>
                <c:pt idx="42">
                  <c:v>9.2405600000000001E-3</c:v>
                </c:pt>
                <c:pt idx="43">
                  <c:v>9.5914599999999996E-3</c:v>
                </c:pt>
                <c:pt idx="44">
                  <c:v>1.0017079999999999E-2</c:v>
                </c:pt>
                <c:pt idx="45">
                  <c:v>1.0356880000000001E-2</c:v>
                </c:pt>
                <c:pt idx="46">
                  <c:v>1.081536E-2</c:v>
                </c:pt>
                <c:pt idx="47">
                  <c:v>1.1449290000000001E-2</c:v>
                </c:pt>
                <c:pt idx="48">
                  <c:v>1.2053039999999999E-2</c:v>
                </c:pt>
                <c:pt idx="49">
                  <c:v>1.2930759999999999E-2</c:v>
                </c:pt>
                <c:pt idx="50">
                  <c:v>1.3412520000000001E-2</c:v>
                </c:pt>
                <c:pt idx="51">
                  <c:v>1.437043E-2</c:v>
                </c:pt>
                <c:pt idx="52">
                  <c:v>1.504456E-2</c:v>
                </c:pt>
                <c:pt idx="53">
                  <c:v>1.586798E-2</c:v>
                </c:pt>
                <c:pt idx="54">
                  <c:v>1.6673360000000002E-2</c:v>
                </c:pt>
                <c:pt idx="55">
                  <c:v>1.760726E-2</c:v>
                </c:pt>
                <c:pt idx="56">
                  <c:v>1.8561930000000001E-2</c:v>
                </c:pt>
                <c:pt idx="57">
                  <c:v>1.9962400000000002E-2</c:v>
                </c:pt>
                <c:pt idx="58">
                  <c:v>2.1372180000000001E-2</c:v>
                </c:pt>
                <c:pt idx="59">
                  <c:v>2.3496550000000001E-2</c:v>
                </c:pt>
                <c:pt idx="60">
                  <c:v>2.4842340000000001E-2</c:v>
                </c:pt>
                <c:pt idx="61">
                  <c:v>2.728394E-2</c:v>
                </c:pt>
                <c:pt idx="62">
                  <c:v>2.9483880000000001E-2</c:v>
                </c:pt>
                <c:pt idx="63">
                  <c:v>3.1925500000000002E-2</c:v>
                </c:pt>
                <c:pt idx="64">
                  <c:v>3.4680349999999999E-2</c:v>
                </c:pt>
                <c:pt idx="65">
                  <c:v>3.727428E-2</c:v>
                </c:pt>
                <c:pt idx="66">
                  <c:v>4.0487099999999998E-2</c:v>
                </c:pt>
                <c:pt idx="67">
                  <c:v>4.4267210000000001E-2</c:v>
                </c:pt>
                <c:pt idx="68">
                  <c:v>4.8097149999999998E-2</c:v>
                </c:pt>
                <c:pt idx="69">
                  <c:v>5.3795129999999997E-2</c:v>
                </c:pt>
                <c:pt idx="70">
                  <c:v>5.7507030000000001E-2</c:v>
                </c:pt>
                <c:pt idx="71">
                  <c:v>6.4070959999999996E-2</c:v>
                </c:pt>
                <c:pt idx="72">
                  <c:v>6.9811219999999993E-2</c:v>
                </c:pt>
                <c:pt idx="73">
                  <c:v>7.6373380000000005E-2</c:v>
                </c:pt>
                <c:pt idx="74">
                  <c:v>8.3627160000000006E-2</c:v>
                </c:pt>
                <c:pt idx="75">
                  <c:v>9.0660950000000004E-2</c:v>
                </c:pt>
                <c:pt idx="76">
                  <c:v>9.8296670000000003E-2</c:v>
                </c:pt>
                <c:pt idx="77">
                  <c:v>0.10778562999999999</c:v>
                </c:pt>
                <c:pt idx="78">
                  <c:v>0.11636239</c:v>
                </c:pt>
                <c:pt idx="79">
                  <c:v>0.12758739999999999</c:v>
                </c:pt>
                <c:pt idx="80">
                  <c:v>0.13578388999999999</c:v>
                </c:pt>
                <c:pt idx="81">
                  <c:v>0.15014488000000001</c:v>
                </c:pt>
                <c:pt idx="82">
                  <c:v>0.16294645999999999</c:v>
                </c:pt>
                <c:pt idx="83">
                  <c:v>0.17798317999999999</c:v>
                </c:pt>
                <c:pt idx="84">
                  <c:v>0.19180356000000001</c:v>
                </c:pt>
                <c:pt idx="85">
                  <c:v>0.20679658000000001</c:v>
                </c:pt>
                <c:pt idx="86">
                  <c:v>0.22189766999999999</c:v>
                </c:pt>
                <c:pt idx="87">
                  <c:v>0.23877567999999999</c:v>
                </c:pt>
                <c:pt idx="88">
                  <c:v>0.25461801000000001</c:v>
                </c:pt>
                <c:pt idx="89">
                  <c:v>0.27626161999999999</c:v>
                </c:pt>
                <c:pt idx="90">
                  <c:v>0.28989759999999998</c:v>
                </c:pt>
                <c:pt idx="91">
                  <c:v>0.31250108999999998</c:v>
                </c:pt>
                <c:pt idx="92">
                  <c:v>0.33297418000000001</c:v>
                </c:pt>
                <c:pt idx="93">
                  <c:v>0.3553963</c:v>
                </c:pt>
                <c:pt idx="94">
                  <c:v>0.38027397000000002</c:v>
                </c:pt>
                <c:pt idx="95">
                  <c:v>0.40266142999999999</c:v>
                </c:pt>
                <c:pt idx="96">
                  <c:v>0.42444745</c:v>
                </c:pt>
                <c:pt idx="97">
                  <c:v>0.44546456000000001</c:v>
                </c:pt>
                <c:pt idx="98">
                  <c:v>0.47205169000000002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0-4C08-9903-AA72D7317997}"/>
            </c:ext>
          </c:extLst>
        </c:ser>
        <c:ser>
          <c:idx val="4"/>
          <c:order val="4"/>
          <c:tx>
            <c:strRef>
              <c:f>'mu (tau) 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a'!$U$2:$U$100</c:f>
              <c:numCache>
                <c:formatCode>General</c:formatCode>
                <c:ptCount val="99"/>
                <c:pt idx="0">
                  <c:v>2.2796759999999999E-2</c:v>
                </c:pt>
                <c:pt idx="1">
                  <c:v>1.3832850000000001E-2</c:v>
                </c:pt>
                <c:pt idx="2">
                  <c:v>9.2990599999999996E-3</c:v>
                </c:pt>
                <c:pt idx="3">
                  <c:v>6.3773299999999996E-3</c:v>
                </c:pt>
                <c:pt idx="4">
                  <c:v>4.7202800000000003E-3</c:v>
                </c:pt>
                <c:pt idx="5">
                  <c:v>3.82146E-3</c:v>
                </c:pt>
                <c:pt idx="6">
                  <c:v>3.1756599999999999E-3</c:v>
                </c:pt>
                <c:pt idx="7">
                  <c:v>2.7424200000000002E-3</c:v>
                </c:pt>
                <c:pt idx="8">
                  <c:v>2.4590599999999999E-3</c:v>
                </c:pt>
                <c:pt idx="9">
                  <c:v>2.2861000000000001E-3</c:v>
                </c:pt>
                <c:pt idx="10">
                  <c:v>2.1821599999999998E-3</c:v>
                </c:pt>
                <c:pt idx="11">
                  <c:v>2.1772100000000002E-3</c:v>
                </c:pt>
                <c:pt idx="12">
                  <c:v>2.2262900000000001E-3</c:v>
                </c:pt>
                <c:pt idx="13">
                  <c:v>2.34176E-3</c:v>
                </c:pt>
                <c:pt idx="14">
                  <c:v>2.49124E-3</c:v>
                </c:pt>
                <c:pt idx="15">
                  <c:v>2.7064900000000002E-3</c:v>
                </c:pt>
                <c:pt idx="16">
                  <c:v>2.9340600000000001E-3</c:v>
                </c:pt>
                <c:pt idx="17">
                  <c:v>3.1786900000000001E-3</c:v>
                </c:pt>
                <c:pt idx="18">
                  <c:v>3.4406200000000001E-3</c:v>
                </c:pt>
                <c:pt idx="19">
                  <c:v>3.7117399999999998E-3</c:v>
                </c:pt>
                <c:pt idx="20">
                  <c:v>3.9638800000000004E-3</c:v>
                </c:pt>
                <c:pt idx="21">
                  <c:v>4.1859499999999999E-3</c:v>
                </c:pt>
                <c:pt idx="22">
                  <c:v>4.3663599999999997E-3</c:v>
                </c:pt>
                <c:pt idx="23">
                  <c:v>4.5289800000000002E-3</c:v>
                </c:pt>
                <c:pt idx="24">
                  <c:v>4.6757600000000002E-3</c:v>
                </c:pt>
                <c:pt idx="25">
                  <c:v>4.80957E-3</c:v>
                </c:pt>
                <c:pt idx="26">
                  <c:v>4.9447800000000002E-3</c:v>
                </c:pt>
                <c:pt idx="27">
                  <c:v>5.10474E-3</c:v>
                </c:pt>
                <c:pt idx="28">
                  <c:v>5.2370999999999997E-3</c:v>
                </c:pt>
                <c:pt idx="29">
                  <c:v>5.4587400000000001E-3</c:v>
                </c:pt>
                <c:pt idx="30">
                  <c:v>5.5793400000000003E-3</c:v>
                </c:pt>
                <c:pt idx="31">
                  <c:v>5.8406400000000002E-3</c:v>
                </c:pt>
                <c:pt idx="32">
                  <c:v>6.0565899999999997E-3</c:v>
                </c:pt>
                <c:pt idx="33">
                  <c:v>6.2874599999999999E-3</c:v>
                </c:pt>
                <c:pt idx="34">
                  <c:v>6.5564000000000004E-3</c:v>
                </c:pt>
                <c:pt idx="35">
                  <c:v>6.8134700000000003E-3</c:v>
                </c:pt>
                <c:pt idx="36">
                  <c:v>7.0590200000000001E-3</c:v>
                </c:pt>
                <c:pt idx="37">
                  <c:v>7.3769500000000002E-3</c:v>
                </c:pt>
                <c:pt idx="38">
                  <c:v>7.6262500000000002E-3</c:v>
                </c:pt>
                <c:pt idx="39">
                  <c:v>8.0152799999999996E-3</c:v>
                </c:pt>
                <c:pt idx="40">
                  <c:v>8.1731000000000009E-3</c:v>
                </c:pt>
                <c:pt idx="41">
                  <c:v>8.6165700000000005E-3</c:v>
                </c:pt>
                <c:pt idx="42">
                  <c:v>8.8533799999999992E-3</c:v>
                </c:pt>
                <c:pt idx="43">
                  <c:v>9.2049100000000002E-3</c:v>
                </c:pt>
                <c:pt idx="44">
                  <c:v>9.6306900000000008E-3</c:v>
                </c:pt>
                <c:pt idx="45">
                  <c:v>9.9749599999999997E-3</c:v>
                </c:pt>
                <c:pt idx="46">
                  <c:v>1.043406E-2</c:v>
                </c:pt>
                <c:pt idx="47">
                  <c:v>1.1058439999999999E-2</c:v>
                </c:pt>
                <c:pt idx="48">
                  <c:v>1.165572E-2</c:v>
                </c:pt>
                <c:pt idx="49">
                  <c:v>1.251714E-2</c:v>
                </c:pt>
                <c:pt idx="50">
                  <c:v>1.2999480000000001E-2</c:v>
                </c:pt>
                <c:pt idx="51">
                  <c:v>1.394243E-2</c:v>
                </c:pt>
                <c:pt idx="52">
                  <c:v>1.461463E-2</c:v>
                </c:pt>
                <c:pt idx="53">
                  <c:v>1.543246E-2</c:v>
                </c:pt>
                <c:pt idx="54">
                  <c:v>1.6235510000000002E-2</c:v>
                </c:pt>
                <c:pt idx="55">
                  <c:v>1.7165280000000002E-2</c:v>
                </c:pt>
                <c:pt idx="56">
                  <c:v>1.8116710000000001E-2</c:v>
                </c:pt>
                <c:pt idx="57">
                  <c:v>1.9489019999999999E-2</c:v>
                </c:pt>
                <c:pt idx="58">
                  <c:v>2.0883269999999999E-2</c:v>
                </c:pt>
                <c:pt idx="59">
                  <c:v>2.296465E-2</c:v>
                </c:pt>
                <c:pt idx="60">
                  <c:v>2.428145E-2</c:v>
                </c:pt>
                <c:pt idx="61">
                  <c:v>2.6673369999999998E-2</c:v>
                </c:pt>
                <c:pt idx="62">
                  <c:v>2.8826460000000002E-2</c:v>
                </c:pt>
                <c:pt idx="63">
                  <c:v>3.1213069999999999E-2</c:v>
                </c:pt>
                <c:pt idx="64">
                  <c:v>3.3905190000000002E-2</c:v>
                </c:pt>
                <c:pt idx="65">
                  <c:v>3.6438150000000002E-2</c:v>
                </c:pt>
                <c:pt idx="66">
                  <c:v>3.9582279999999997E-2</c:v>
                </c:pt>
                <c:pt idx="67">
                  <c:v>4.3278030000000002E-2</c:v>
                </c:pt>
                <c:pt idx="68">
                  <c:v>4.7016700000000002E-2</c:v>
                </c:pt>
                <c:pt idx="69">
                  <c:v>5.2579019999999997E-2</c:v>
                </c:pt>
                <c:pt idx="70">
                  <c:v>5.6236109999999999E-2</c:v>
                </c:pt>
                <c:pt idx="71">
                  <c:v>6.2658350000000002E-2</c:v>
                </c:pt>
                <c:pt idx="72">
                  <c:v>6.82947E-2</c:v>
                </c:pt>
                <c:pt idx="73">
                  <c:v>7.4738789999999999E-2</c:v>
                </c:pt>
                <c:pt idx="74">
                  <c:v>8.1863290000000005E-2</c:v>
                </c:pt>
                <c:pt idx="75">
                  <c:v>8.8809550000000001E-2</c:v>
                </c:pt>
                <c:pt idx="76">
                  <c:v>9.6340309999999998E-2</c:v>
                </c:pt>
                <c:pt idx="77">
                  <c:v>0.10569402</c:v>
                </c:pt>
                <c:pt idx="78">
                  <c:v>0.11416659999999999</c:v>
                </c:pt>
                <c:pt idx="79">
                  <c:v>0.12524954999999999</c:v>
                </c:pt>
                <c:pt idx="80">
                  <c:v>0.13335382000000001</c:v>
                </c:pt>
                <c:pt idx="81">
                  <c:v>0.14750179999999999</c:v>
                </c:pt>
                <c:pt idx="82">
                  <c:v>0.16017645999999999</c:v>
                </c:pt>
                <c:pt idx="83">
                  <c:v>0.17504513999999999</c:v>
                </c:pt>
                <c:pt idx="84">
                  <c:v>0.18875233</c:v>
                </c:pt>
                <c:pt idx="85">
                  <c:v>0.20367046</c:v>
                </c:pt>
                <c:pt idx="86">
                  <c:v>0.2186641</c:v>
                </c:pt>
                <c:pt idx="87">
                  <c:v>0.23540164999999999</c:v>
                </c:pt>
                <c:pt idx="88">
                  <c:v>0.25115733000000001</c:v>
                </c:pt>
                <c:pt idx="89">
                  <c:v>0.27259544000000002</c:v>
                </c:pt>
                <c:pt idx="90">
                  <c:v>0.28624473</c:v>
                </c:pt>
                <c:pt idx="91">
                  <c:v>0.30869998999999998</c:v>
                </c:pt>
                <c:pt idx="92">
                  <c:v>0.32911014</c:v>
                </c:pt>
                <c:pt idx="93">
                  <c:v>0.35145781999999998</c:v>
                </c:pt>
                <c:pt idx="94">
                  <c:v>0.37618100999999998</c:v>
                </c:pt>
                <c:pt idx="95">
                  <c:v>0.39858988000000001</c:v>
                </c:pt>
                <c:pt idx="96">
                  <c:v>0.42036173999999998</c:v>
                </c:pt>
                <c:pt idx="97">
                  <c:v>0.44135171000000001</c:v>
                </c:pt>
                <c:pt idx="98">
                  <c:v>0.46796390999999998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60-4C08-9903-AA72D7317997}"/>
            </c:ext>
          </c:extLst>
        </c:ser>
        <c:ser>
          <c:idx val="5"/>
          <c:order val="5"/>
          <c:tx>
            <c:strRef>
              <c:f>'mu (tau)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a'!$V$2:$V$100</c:f>
              <c:numCache>
                <c:formatCode>General</c:formatCode>
                <c:ptCount val="99"/>
                <c:pt idx="0">
                  <c:v>2.0686909999999999E-2</c:v>
                </c:pt>
                <c:pt idx="1">
                  <c:v>1.256675E-2</c:v>
                </c:pt>
                <c:pt idx="2">
                  <c:v>8.4633099999999999E-3</c:v>
                </c:pt>
                <c:pt idx="3">
                  <c:v>5.8258099999999998E-3</c:v>
                </c:pt>
                <c:pt idx="4">
                  <c:v>4.3215099999999998E-3</c:v>
                </c:pt>
                <c:pt idx="5">
                  <c:v>3.5066300000000002E-3</c:v>
                </c:pt>
                <c:pt idx="6">
                  <c:v>2.9226899999999999E-3</c:v>
                </c:pt>
                <c:pt idx="7">
                  <c:v>2.52856E-3</c:v>
                </c:pt>
                <c:pt idx="8">
                  <c:v>2.2708099999999998E-3</c:v>
                </c:pt>
                <c:pt idx="9">
                  <c:v>2.1148E-3</c:v>
                </c:pt>
                <c:pt idx="10">
                  <c:v>2.02366E-3</c:v>
                </c:pt>
                <c:pt idx="11">
                  <c:v>2.0231400000000001E-3</c:v>
                </c:pt>
                <c:pt idx="12">
                  <c:v>2.0747199999999999E-3</c:v>
                </c:pt>
                <c:pt idx="13">
                  <c:v>2.1897399999999999E-3</c:v>
                </c:pt>
                <c:pt idx="14">
                  <c:v>2.3393699999999999E-3</c:v>
                </c:pt>
                <c:pt idx="15">
                  <c:v>2.55032E-3</c:v>
                </c:pt>
                <c:pt idx="16">
                  <c:v>2.77298E-3</c:v>
                </c:pt>
                <c:pt idx="17">
                  <c:v>3.01147E-3</c:v>
                </c:pt>
                <c:pt idx="18">
                  <c:v>3.2607600000000001E-3</c:v>
                </c:pt>
                <c:pt idx="19">
                  <c:v>3.5170700000000002E-3</c:v>
                </c:pt>
                <c:pt idx="20">
                  <c:v>3.7543199999999998E-3</c:v>
                </c:pt>
                <c:pt idx="21">
                  <c:v>3.9646000000000004E-3</c:v>
                </c:pt>
                <c:pt idx="22">
                  <c:v>4.1365799999999999E-3</c:v>
                </c:pt>
                <c:pt idx="23">
                  <c:v>4.2922000000000004E-3</c:v>
                </c:pt>
                <c:pt idx="24">
                  <c:v>4.4333599999999999E-3</c:v>
                </c:pt>
                <c:pt idx="25">
                  <c:v>4.5636100000000001E-3</c:v>
                </c:pt>
                <c:pt idx="26">
                  <c:v>4.6963700000000001E-3</c:v>
                </c:pt>
                <c:pt idx="27">
                  <c:v>4.8522599999999997E-3</c:v>
                </c:pt>
                <c:pt idx="28">
                  <c:v>4.9845699999999998E-3</c:v>
                </c:pt>
                <c:pt idx="29">
                  <c:v>5.2001399999999998E-3</c:v>
                </c:pt>
                <c:pt idx="30">
                  <c:v>5.3207699999999998E-3</c:v>
                </c:pt>
                <c:pt idx="31">
                  <c:v>5.5762099999999998E-3</c:v>
                </c:pt>
                <c:pt idx="32">
                  <c:v>5.78941E-3</c:v>
                </c:pt>
                <c:pt idx="33">
                  <c:v>6.0183099999999998E-3</c:v>
                </c:pt>
                <c:pt idx="34">
                  <c:v>6.2849899999999998E-3</c:v>
                </c:pt>
                <c:pt idx="35">
                  <c:v>6.5396400000000002E-3</c:v>
                </c:pt>
                <c:pt idx="36">
                  <c:v>6.7852700000000004E-3</c:v>
                </c:pt>
                <c:pt idx="37">
                  <c:v>7.0999599999999998E-3</c:v>
                </c:pt>
                <c:pt idx="38">
                  <c:v>7.3510700000000003E-3</c:v>
                </c:pt>
                <c:pt idx="39">
                  <c:v>7.7335099999999999E-3</c:v>
                </c:pt>
                <c:pt idx="40">
                  <c:v>7.8959400000000006E-3</c:v>
                </c:pt>
                <c:pt idx="41">
                  <c:v>8.3329000000000007E-3</c:v>
                </c:pt>
                <c:pt idx="42">
                  <c:v>8.5768300000000006E-3</c:v>
                </c:pt>
                <c:pt idx="43">
                  <c:v>8.9308900000000004E-3</c:v>
                </c:pt>
                <c:pt idx="44">
                  <c:v>9.3600300000000001E-3</c:v>
                </c:pt>
                <c:pt idx="45">
                  <c:v>9.7114899999999997E-3</c:v>
                </c:pt>
                <c:pt idx="46">
                  <c:v>1.017493E-2</c:v>
                </c:pt>
                <c:pt idx="47">
                  <c:v>1.0796190000000001E-2</c:v>
                </c:pt>
                <c:pt idx="48">
                  <c:v>1.1391460000000001E-2</c:v>
                </c:pt>
                <c:pt idx="49">
                  <c:v>1.224189E-2</c:v>
                </c:pt>
                <c:pt idx="50">
                  <c:v>1.2727769999999999E-2</c:v>
                </c:pt>
                <c:pt idx="51">
                  <c:v>1.3660820000000001E-2</c:v>
                </c:pt>
                <c:pt idx="52">
                  <c:v>1.433479E-2</c:v>
                </c:pt>
                <c:pt idx="53">
                  <c:v>1.515145E-2</c:v>
                </c:pt>
                <c:pt idx="54">
                  <c:v>1.595705E-2</c:v>
                </c:pt>
                <c:pt idx="55">
                  <c:v>1.688798E-2</c:v>
                </c:pt>
                <c:pt idx="56">
                  <c:v>1.784287E-2</c:v>
                </c:pt>
                <c:pt idx="57">
                  <c:v>1.920498E-2</c:v>
                </c:pt>
                <c:pt idx="58">
                  <c:v>2.0580060000000001E-2</c:v>
                </c:pt>
                <c:pt idx="59">
                  <c:v>2.263927E-2</c:v>
                </c:pt>
                <c:pt idx="60">
                  <c:v>2.3952640000000001E-2</c:v>
                </c:pt>
                <c:pt idx="61">
                  <c:v>2.6295840000000001E-2</c:v>
                </c:pt>
                <c:pt idx="62">
                  <c:v>2.8420850000000001E-2</c:v>
                </c:pt>
                <c:pt idx="63">
                  <c:v>3.077156E-2</c:v>
                </c:pt>
                <c:pt idx="64">
                  <c:v>3.34198E-2</c:v>
                </c:pt>
                <c:pt idx="65">
                  <c:v>3.5910169999999998E-2</c:v>
                </c:pt>
                <c:pt idx="66">
                  <c:v>3.9003749999999997E-2</c:v>
                </c:pt>
                <c:pt idx="67">
                  <c:v>4.2635689999999997E-2</c:v>
                </c:pt>
                <c:pt idx="68">
                  <c:v>4.63142E-2</c:v>
                </c:pt>
                <c:pt idx="69">
                  <c:v>5.1759180000000002E-2</c:v>
                </c:pt>
                <c:pt idx="70">
                  <c:v>5.5378320000000002E-2</c:v>
                </c:pt>
                <c:pt idx="71">
                  <c:v>6.1700230000000002E-2</c:v>
                </c:pt>
                <c:pt idx="72">
                  <c:v>6.7254599999999998E-2</c:v>
                </c:pt>
                <c:pt idx="73">
                  <c:v>7.3614899999999997E-2</c:v>
                </c:pt>
                <c:pt idx="74">
                  <c:v>8.0641240000000003E-2</c:v>
                </c:pt>
                <c:pt idx="75">
                  <c:v>8.7520749999999994E-2</c:v>
                </c:pt>
                <c:pt idx="76">
                  <c:v>9.4982830000000004E-2</c:v>
                </c:pt>
                <c:pt idx="77">
                  <c:v>0.10425411</c:v>
                </c:pt>
                <c:pt idx="78">
                  <c:v>0.11266057</c:v>
                </c:pt>
                <c:pt idx="79">
                  <c:v>0.12366688000000001</c:v>
                </c:pt>
                <c:pt idx="80">
                  <c:v>0.13174499000000001</c:v>
                </c:pt>
                <c:pt idx="81">
                  <c:v>0.14571724</c:v>
                </c:pt>
                <c:pt idx="82">
                  <c:v>0.15828526000000001</c:v>
                </c:pt>
                <c:pt idx="83">
                  <c:v>0.17304217999999999</c:v>
                </c:pt>
                <c:pt idx="84">
                  <c:v>0.18669280999999999</c:v>
                </c:pt>
                <c:pt idx="85">
                  <c:v>0.20157251000000001</c:v>
                </c:pt>
                <c:pt idx="86">
                  <c:v>0.21653449</c:v>
                </c:pt>
                <c:pt idx="87">
                  <c:v>0.23320178</c:v>
                </c:pt>
                <c:pt idx="88">
                  <c:v>0.24894901</c:v>
                </c:pt>
                <c:pt idx="89">
                  <c:v>0.27024456000000002</c:v>
                </c:pt>
                <c:pt idx="90">
                  <c:v>0.28395726999999998</c:v>
                </c:pt>
                <c:pt idx="91">
                  <c:v>0.30634233999999999</c:v>
                </c:pt>
                <c:pt idx="92">
                  <c:v>0.32671012999999999</c:v>
                </c:pt>
                <c:pt idx="93">
                  <c:v>0.34903782</c:v>
                </c:pt>
                <c:pt idx="94">
                  <c:v>0.37370798999999999</c:v>
                </c:pt>
                <c:pt idx="95">
                  <c:v>0.39604614999999999</c:v>
                </c:pt>
                <c:pt idx="96">
                  <c:v>0.41785234999999998</c:v>
                </c:pt>
                <c:pt idx="97">
                  <c:v>0.43889267999999998</c:v>
                </c:pt>
                <c:pt idx="98">
                  <c:v>0.46554327000000001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60-4C08-9903-AA72D7317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032096"/>
        <c:axId val="487585216"/>
      </c:lineChart>
      <c:catAx>
        <c:axId val="187703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85216"/>
        <c:crosses val="autoZero"/>
        <c:auto val="1"/>
        <c:lblAlgn val="ctr"/>
        <c:lblOffset val="100"/>
        <c:noMultiLvlLbl val="0"/>
      </c:catAx>
      <c:valAx>
        <c:axId val="4875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3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a'!$V$2:$V$100</c:f>
              <c:numCache>
                <c:formatCode>General</c:formatCode>
                <c:ptCount val="99"/>
                <c:pt idx="0">
                  <c:v>2.0686909999999999E-2</c:v>
                </c:pt>
                <c:pt idx="1">
                  <c:v>1.256675E-2</c:v>
                </c:pt>
                <c:pt idx="2">
                  <c:v>8.4633099999999999E-3</c:v>
                </c:pt>
                <c:pt idx="3">
                  <c:v>5.8258099999999998E-3</c:v>
                </c:pt>
                <c:pt idx="4">
                  <c:v>4.3215099999999998E-3</c:v>
                </c:pt>
                <c:pt idx="5">
                  <c:v>3.5066300000000002E-3</c:v>
                </c:pt>
                <c:pt idx="6">
                  <c:v>2.9226899999999999E-3</c:v>
                </c:pt>
                <c:pt idx="7">
                  <c:v>2.52856E-3</c:v>
                </c:pt>
                <c:pt idx="8">
                  <c:v>2.2708099999999998E-3</c:v>
                </c:pt>
                <c:pt idx="9">
                  <c:v>2.1148E-3</c:v>
                </c:pt>
                <c:pt idx="10">
                  <c:v>2.02366E-3</c:v>
                </c:pt>
                <c:pt idx="11">
                  <c:v>2.0231400000000001E-3</c:v>
                </c:pt>
                <c:pt idx="12">
                  <c:v>2.0747199999999999E-3</c:v>
                </c:pt>
                <c:pt idx="13">
                  <c:v>2.1897399999999999E-3</c:v>
                </c:pt>
                <c:pt idx="14">
                  <c:v>2.3393699999999999E-3</c:v>
                </c:pt>
                <c:pt idx="15">
                  <c:v>2.55032E-3</c:v>
                </c:pt>
                <c:pt idx="16">
                  <c:v>2.77298E-3</c:v>
                </c:pt>
                <c:pt idx="17">
                  <c:v>3.01147E-3</c:v>
                </c:pt>
                <c:pt idx="18">
                  <c:v>3.2607600000000001E-3</c:v>
                </c:pt>
                <c:pt idx="19">
                  <c:v>3.5170700000000002E-3</c:v>
                </c:pt>
                <c:pt idx="20">
                  <c:v>3.7543199999999998E-3</c:v>
                </c:pt>
                <c:pt idx="21">
                  <c:v>3.9646000000000004E-3</c:v>
                </c:pt>
                <c:pt idx="22">
                  <c:v>4.1365799999999999E-3</c:v>
                </c:pt>
                <c:pt idx="23">
                  <c:v>4.2922000000000004E-3</c:v>
                </c:pt>
                <c:pt idx="24">
                  <c:v>4.4333599999999999E-3</c:v>
                </c:pt>
                <c:pt idx="25">
                  <c:v>4.5636100000000001E-3</c:v>
                </c:pt>
                <c:pt idx="26">
                  <c:v>4.6963700000000001E-3</c:v>
                </c:pt>
                <c:pt idx="27">
                  <c:v>4.8522599999999997E-3</c:v>
                </c:pt>
                <c:pt idx="28">
                  <c:v>4.9845699999999998E-3</c:v>
                </c:pt>
                <c:pt idx="29">
                  <c:v>5.2001399999999998E-3</c:v>
                </c:pt>
                <c:pt idx="30">
                  <c:v>5.3207699999999998E-3</c:v>
                </c:pt>
                <c:pt idx="31">
                  <c:v>5.5762099999999998E-3</c:v>
                </c:pt>
                <c:pt idx="32">
                  <c:v>5.78941E-3</c:v>
                </c:pt>
                <c:pt idx="33">
                  <c:v>6.0183099999999998E-3</c:v>
                </c:pt>
                <c:pt idx="34">
                  <c:v>6.2849899999999998E-3</c:v>
                </c:pt>
                <c:pt idx="35">
                  <c:v>6.5396400000000002E-3</c:v>
                </c:pt>
                <c:pt idx="36">
                  <c:v>6.7852700000000004E-3</c:v>
                </c:pt>
                <c:pt idx="37">
                  <c:v>7.0999599999999998E-3</c:v>
                </c:pt>
                <c:pt idx="38">
                  <c:v>7.3510700000000003E-3</c:v>
                </c:pt>
                <c:pt idx="39">
                  <c:v>7.7335099999999999E-3</c:v>
                </c:pt>
                <c:pt idx="40">
                  <c:v>7.8959400000000006E-3</c:v>
                </c:pt>
                <c:pt idx="41">
                  <c:v>8.3329000000000007E-3</c:v>
                </c:pt>
                <c:pt idx="42">
                  <c:v>8.5768300000000006E-3</c:v>
                </c:pt>
                <c:pt idx="43">
                  <c:v>8.9308900000000004E-3</c:v>
                </c:pt>
                <c:pt idx="44">
                  <c:v>9.3600300000000001E-3</c:v>
                </c:pt>
                <c:pt idx="45">
                  <c:v>9.7114899999999997E-3</c:v>
                </c:pt>
                <c:pt idx="46">
                  <c:v>1.017493E-2</c:v>
                </c:pt>
                <c:pt idx="47">
                  <c:v>1.0796190000000001E-2</c:v>
                </c:pt>
                <c:pt idx="48">
                  <c:v>1.1391460000000001E-2</c:v>
                </c:pt>
                <c:pt idx="49">
                  <c:v>1.224189E-2</c:v>
                </c:pt>
                <c:pt idx="50">
                  <c:v>1.2727769999999999E-2</c:v>
                </c:pt>
                <c:pt idx="51">
                  <c:v>1.3660820000000001E-2</c:v>
                </c:pt>
                <c:pt idx="52">
                  <c:v>1.433479E-2</c:v>
                </c:pt>
                <c:pt idx="53">
                  <c:v>1.515145E-2</c:v>
                </c:pt>
                <c:pt idx="54">
                  <c:v>1.595705E-2</c:v>
                </c:pt>
                <c:pt idx="55">
                  <c:v>1.688798E-2</c:v>
                </c:pt>
                <c:pt idx="56">
                  <c:v>1.784287E-2</c:v>
                </c:pt>
                <c:pt idx="57">
                  <c:v>1.920498E-2</c:v>
                </c:pt>
                <c:pt idx="58">
                  <c:v>2.0580060000000001E-2</c:v>
                </c:pt>
                <c:pt idx="59">
                  <c:v>2.263927E-2</c:v>
                </c:pt>
                <c:pt idx="60">
                  <c:v>2.3952640000000001E-2</c:v>
                </c:pt>
                <c:pt idx="61">
                  <c:v>2.6295840000000001E-2</c:v>
                </c:pt>
                <c:pt idx="62">
                  <c:v>2.8420850000000001E-2</c:v>
                </c:pt>
                <c:pt idx="63">
                  <c:v>3.077156E-2</c:v>
                </c:pt>
                <c:pt idx="64">
                  <c:v>3.34198E-2</c:v>
                </c:pt>
                <c:pt idx="65">
                  <c:v>3.5910169999999998E-2</c:v>
                </c:pt>
                <c:pt idx="66">
                  <c:v>3.9003749999999997E-2</c:v>
                </c:pt>
                <c:pt idx="67">
                  <c:v>4.2635689999999997E-2</c:v>
                </c:pt>
                <c:pt idx="68">
                  <c:v>4.63142E-2</c:v>
                </c:pt>
                <c:pt idx="69">
                  <c:v>5.1759180000000002E-2</c:v>
                </c:pt>
                <c:pt idx="70">
                  <c:v>5.5378320000000002E-2</c:v>
                </c:pt>
                <c:pt idx="71">
                  <c:v>6.1700230000000002E-2</c:v>
                </c:pt>
                <c:pt idx="72">
                  <c:v>6.7254599999999998E-2</c:v>
                </c:pt>
                <c:pt idx="73">
                  <c:v>7.3614899999999997E-2</c:v>
                </c:pt>
                <c:pt idx="74">
                  <c:v>8.0641240000000003E-2</c:v>
                </c:pt>
                <c:pt idx="75">
                  <c:v>8.7520749999999994E-2</c:v>
                </c:pt>
                <c:pt idx="76">
                  <c:v>9.4982830000000004E-2</c:v>
                </c:pt>
                <c:pt idx="77">
                  <c:v>0.10425411</c:v>
                </c:pt>
                <c:pt idx="78">
                  <c:v>0.11266057</c:v>
                </c:pt>
                <c:pt idx="79">
                  <c:v>0.12366688000000001</c:v>
                </c:pt>
                <c:pt idx="80">
                  <c:v>0.13174499000000001</c:v>
                </c:pt>
                <c:pt idx="81">
                  <c:v>0.14571724</c:v>
                </c:pt>
                <c:pt idx="82">
                  <c:v>0.15828526000000001</c:v>
                </c:pt>
                <c:pt idx="83">
                  <c:v>0.17304217999999999</c:v>
                </c:pt>
                <c:pt idx="84">
                  <c:v>0.18669280999999999</c:v>
                </c:pt>
                <c:pt idx="85">
                  <c:v>0.20157251000000001</c:v>
                </c:pt>
                <c:pt idx="86">
                  <c:v>0.21653449</c:v>
                </c:pt>
                <c:pt idx="87">
                  <c:v>0.23320178</c:v>
                </c:pt>
                <c:pt idx="88">
                  <c:v>0.24894901</c:v>
                </c:pt>
                <c:pt idx="89">
                  <c:v>0.27024456000000002</c:v>
                </c:pt>
                <c:pt idx="90">
                  <c:v>0.28395726999999998</c:v>
                </c:pt>
                <c:pt idx="91">
                  <c:v>0.30634233999999999</c:v>
                </c:pt>
                <c:pt idx="92">
                  <c:v>0.32671012999999999</c:v>
                </c:pt>
                <c:pt idx="93">
                  <c:v>0.34903782</c:v>
                </c:pt>
                <c:pt idx="94">
                  <c:v>0.37370798999999999</c:v>
                </c:pt>
                <c:pt idx="95">
                  <c:v>0.39604614999999999</c:v>
                </c:pt>
                <c:pt idx="96">
                  <c:v>0.41785234999999998</c:v>
                </c:pt>
                <c:pt idx="97">
                  <c:v>0.43889267999999998</c:v>
                </c:pt>
                <c:pt idx="98">
                  <c:v>0.46554327000000001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6-4785-814D-96BBB46FF98A}"/>
            </c:ext>
          </c:extLst>
        </c:ser>
        <c:ser>
          <c:idx val="1"/>
          <c:order val="1"/>
          <c:tx>
            <c:strRef>
              <c:f>'mu (tau) 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a'!$W$2:$W$100</c:f>
              <c:numCache>
                <c:formatCode>General</c:formatCode>
                <c:ptCount val="99"/>
                <c:pt idx="0">
                  <c:v>1.8826760000000001E-2</c:v>
                </c:pt>
                <c:pt idx="1">
                  <c:v>1.1443129999999999E-2</c:v>
                </c:pt>
                <c:pt idx="2">
                  <c:v>7.7205099999999999E-3</c:v>
                </c:pt>
                <c:pt idx="3">
                  <c:v>5.3348099999999997E-3</c:v>
                </c:pt>
                <c:pt idx="4">
                  <c:v>3.9674200000000001E-3</c:v>
                </c:pt>
                <c:pt idx="5">
                  <c:v>3.2270100000000002E-3</c:v>
                </c:pt>
                <c:pt idx="6">
                  <c:v>2.6984600000000002E-3</c:v>
                </c:pt>
                <c:pt idx="7">
                  <c:v>2.3394100000000001E-3</c:v>
                </c:pt>
                <c:pt idx="8">
                  <c:v>2.1047700000000002E-3</c:v>
                </c:pt>
                <c:pt idx="9">
                  <c:v>1.9635299999999998E-3</c:v>
                </c:pt>
                <c:pt idx="10">
                  <c:v>1.8831200000000001E-3</c:v>
                </c:pt>
                <c:pt idx="11">
                  <c:v>1.88656E-3</c:v>
                </c:pt>
                <c:pt idx="12">
                  <c:v>1.94064E-3</c:v>
                </c:pt>
                <c:pt idx="13">
                  <c:v>2.05514E-3</c:v>
                </c:pt>
                <c:pt idx="14">
                  <c:v>2.2049000000000001E-3</c:v>
                </c:pt>
                <c:pt idx="15">
                  <c:v>2.41202E-3</c:v>
                </c:pt>
                <c:pt idx="16">
                  <c:v>2.6301300000000001E-3</c:v>
                </c:pt>
                <c:pt idx="17">
                  <c:v>2.8629900000000002E-3</c:v>
                </c:pt>
                <c:pt idx="18">
                  <c:v>3.10086E-3</c:v>
                </c:pt>
                <c:pt idx="19">
                  <c:v>3.3436400000000002E-3</c:v>
                </c:pt>
                <c:pt idx="20">
                  <c:v>3.56683E-3</c:v>
                </c:pt>
                <c:pt idx="21">
                  <c:v>3.7664899999999999E-3</c:v>
                </c:pt>
                <c:pt idx="22">
                  <c:v>3.9308199999999998E-3</c:v>
                </c:pt>
                <c:pt idx="23">
                  <c:v>4.0803100000000002E-3</c:v>
                </c:pt>
                <c:pt idx="24">
                  <c:v>4.2166399999999998E-3</c:v>
                </c:pt>
                <c:pt idx="25">
                  <c:v>4.3443700000000002E-3</c:v>
                </c:pt>
                <c:pt idx="26">
                  <c:v>4.4752799999999999E-3</c:v>
                </c:pt>
                <c:pt idx="27">
                  <c:v>4.6276900000000003E-3</c:v>
                </c:pt>
                <c:pt idx="28">
                  <c:v>4.7603599999999999E-3</c:v>
                </c:pt>
                <c:pt idx="29">
                  <c:v>4.9701700000000003E-3</c:v>
                </c:pt>
                <c:pt idx="30">
                  <c:v>5.0910199999999999E-3</c:v>
                </c:pt>
                <c:pt idx="31">
                  <c:v>5.3412800000000003E-3</c:v>
                </c:pt>
                <c:pt idx="32">
                  <c:v>5.5519000000000002E-3</c:v>
                </c:pt>
                <c:pt idx="33">
                  <c:v>5.77905E-3</c:v>
                </c:pt>
                <c:pt idx="34">
                  <c:v>6.0440800000000003E-3</c:v>
                </c:pt>
                <c:pt idx="35">
                  <c:v>6.2968900000000003E-3</c:v>
                </c:pt>
                <c:pt idx="36">
                  <c:v>6.54332E-3</c:v>
                </c:pt>
                <c:pt idx="37">
                  <c:v>6.8560699999999997E-3</c:v>
                </c:pt>
                <c:pt idx="38">
                  <c:v>7.10957E-3</c:v>
                </c:pt>
                <c:pt idx="39">
                  <c:v>7.4886700000000002E-3</c:v>
                </c:pt>
                <c:pt idx="40">
                  <c:v>7.6578899999999997E-3</c:v>
                </c:pt>
                <c:pt idx="41">
                  <c:v>8.0873799999999999E-3</c:v>
                </c:pt>
                <c:pt idx="42">
                  <c:v>8.3371199999999999E-3</c:v>
                </c:pt>
                <c:pt idx="43">
                  <c:v>8.6929799999999995E-3</c:v>
                </c:pt>
                <c:pt idx="44">
                  <c:v>9.12519E-3</c:v>
                </c:pt>
                <c:pt idx="45">
                  <c:v>9.4843500000000008E-3</c:v>
                </c:pt>
                <c:pt idx="46">
                  <c:v>9.9532400000000004E-3</c:v>
                </c:pt>
                <c:pt idx="47">
                  <c:v>1.0573600000000001E-2</c:v>
                </c:pt>
                <c:pt idx="48">
                  <c:v>1.117107E-2</c:v>
                </c:pt>
                <c:pt idx="49">
                  <c:v>1.201341E-2</c:v>
                </c:pt>
                <c:pt idx="50">
                  <c:v>1.2504370000000001E-2</c:v>
                </c:pt>
                <c:pt idx="51">
                  <c:v>1.3431139999999999E-2</c:v>
                </c:pt>
                <c:pt idx="52">
                  <c:v>1.4109709999999999E-2</c:v>
                </c:pt>
                <c:pt idx="53">
                  <c:v>1.492895E-2</c:v>
                </c:pt>
                <c:pt idx="54">
                  <c:v>1.5740239999999999E-2</c:v>
                </c:pt>
                <c:pt idx="55">
                  <c:v>1.667712E-2</c:v>
                </c:pt>
                <c:pt idx="56">
                  <c:v>1.7640579999999999E-2</c:v>
                </c:pt>
                <c:pt idx="57">
                  <c:v>1.8999510000000001E-2</c:v>
                </c:pt>
                <c:pt idx="58">
                  <c:v>2.037251E-2</c:v>
                </c:pt>
                <c:pt idx="59">
                  <c:v>2.240284E-2</c:v>
                </c:pt>
                <c:pt idx="60">
                  <c:v>2.3728490000000001E-2</c:v>
                </c:pt>
                <c:pt idx="61">
                  <c:v>2.605203E-2</c:v>
                </c:pt>
                <c:pt idx="62">
                  <c:v>2.8146930000000001E-2</c:v>
                </c:pt>
                <c:pt idx="63">
                  <c:v>3.0480989999999999E-2</c:v>
                </c:pt>
                <c:pt idx="64">
                  <c:v>3.3105629999999997E-2</c:v>
                </c:pt>
                <c:pt idx="65">
                  <c:v>3.5571569999999997E-2</c:v>
                </c:pt>
                <c:pt idx="66">
                  <c:v>3.8634740000000001E-2</c:v>
                </c:pt>
                <c:pt idx="67">
                  <c:v>4.2221979999999999E-2</c:v>
                </c:pt>
                <c:pt idx="68">
                  <c:v>4.5860440000000002E-2</c:v>
                </c:pt>
                <c:pt idx="69">
                  <c:v>5.1218840000000002E-2</c:v>
                </c:pt>
                <c:pt idx="70">
                  <c:v>5.4811510000000001E-2</c:v>
                </c:pt>
                <c:pt idx="71">
                  <c:v>6.1051149999999998E-2</c:v>
                </c:pt>
                <c:pt idx="72">
                  <c:v>6.6560670000000002E-2</c:v>
                </c:pt>
                <c:pt idx="73">
                  <c:v>7.2858989999999998E-2</c:v>
                </c:pt>
                <c:pt idx="74">
                  <c:v>7.9819760000000003E-2</c:v>
                </c:pt>
                <c:pt idx="75">
                  <c:v>8.6663199999999996E-2</c:v>
                </c:pt>
                <c:pt idx="76">
                  <c:v>9.4075980000000003E-2</c:v>
                </c:pt>
                <c:pt idx="77">
                  <c:v>0.1032981</c:v>
                </c:pt>
                <c:pt idx="78">
                  <c:v>0.11169015</c:v>
                </c:pt>
                <c:pt idx="79">
                  <c:v>0.12265533000000001</c:v>
                </c:pt>
                <c:pt idx="80">
                  <c:v>0.13077209000000001</c:v>
                </c:pt>
                <c:pt idx="81">
                  <c:v>0.1446422</c:v>
                </c:pt>
                <c:pt idx="82">
                  <c:v>0.15714254999999999</c:v>
                </c:pt>
                <c:pt idx="83">
                  <c:v>0.17181207000000001</c:v>
                </c:pt>
                <c:pt idx="84">
                  <c:v>0.18546594</c:v>
                </c:pt>
                <c:pt idx="85">
                  <c:v>0.20037545000000001</c:v>
                </c:pt>
                <c:pt idx="86">
                  <c:v>0.21535576000000001</c:v>
                </c:pt>
                <c:pt idx="87">
                  <c:v>0.23204037999999999</c:v>
                </c:pt>
                <c:pt idx="88">
                  <c:v>0.24786648</c:v>
                </c:pt>
                <c:pt idx="89">
                  <c:v>0.26910964999999998</c:v>
                </c:pt>
                <c:pt idx="90">
                  <c:v>0.28297942999999998</c:v>
                </c:pt>
                <c:pt idx="91">
                  <c:v>0.30536454000000002</c:v>
                </c:pt>
                <c:pt idx="92">
                  <c:v>0.32581956000000001</c:v>
                </c:pt>
                <c:pt idx="93">
                  <c:v>0.34814537000000001</c:v>
                </c:pt>
                <c:pt idx="94">
                  <c:v>0.37277378999999999</c:v>
                </c:pt>
                <c:pt idx="95">
                  <c:v>0.39521133000000003</c:v>
                </c:pt>
                <c:pt idx="96">
                  <c:v>0.41701776000000002</c:v>
                </c:pt>
                <c:pt idx="97">
                  <c:v>0.43809304999999998</c:v>
                </c:pt>
                <c:pt idx="98">
                  <c:v>0.46487422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6-4785-814D-96BBB46FF98A}"/>
            </c:ext>
          </c:extLst>
        </c:ser>
        <c:ser>
          <c:idx val="2"/>
          <c:order val="2"/>
          <c:tx>
            <c:strRef>
              <c:f>'mu (tau) 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a'!$X$2:$X$100</c:f>
              <c:numCache>
                <c:formatCode>General</c:formatCode>
                <c:ptCount val="99"/>
                <c:pt idx="0">
                  <c:v>1.702967E-2</c:v>
                </c:pt>
                <c:pt idx="1">
                  <c:v>1.036131E-2</c:v>
                </c:pt>
                <c:pt idx="2">
                  <c:v>7.0058000000000004E-3</c:v>
                </c:pt>
                <c:pt idx="3">
                  <c:v>4.8589799999999997E-3</c:v>
                </c:pt>
                <c:pt idx="4">
                  <c:v>3.6222899999999998E-3</c:v>
                </c:pt>
                <c:pt idx="5">
                  <c:v>2.9520599999999998E-3</c:v>
                </c:pt>
                <c:pt idx="6">
                  <c:v>2.4745499999999998E-3</c:v>
                </c:pt>
                <c:pt idx="7">
                  <c:v>2.1485800000000002E-3</c:v>
                </c:pt>
                <c:pt idx="8">
                  <c:v>1.9355799999999999E-3</c:v>
                </c:pt>
                <c:pt idx="9">
                  <c:v>1.80839E-3</c:v>
                </c:pt>
                <c:pt idx="10">
                  <c:v>1.7381300000000001E-3</c:v>
                </c:pt>
                <c:pt idx="11">
                  <c:v>1.7443000000000001E-3</c:v>
                </c:pt>
                <c:pt idx="12">
                  <c:v>1.79872E-3</c:v>
                </c:pt>
                <c:pt idx="13">
                  <c:v>1.9103600000000001E-3</c:v>
                </c:pt>
                <c:pt idx="14">
                  <c:v>2.0569E-3</c:v>
                </c:pt>
                <c:pt idx="15">
                  <c:v>2.2576300000000001E-3</c:v>
                </c:pt>
                <c:pt idx="16">
                  <c:v>2.4677200000000001E-3</c:v>
                </c:pt>
                <c:pt idx="17">
                  <c:v>2.6913200000000001E-3</c:v>
                </c:pt>
                <c:pt idx="18">
                  <c:v>2.9145799999999999E-3</c:v>
                </c:pt>
                <c:pt idx="19">
                  <c:v>3.14044E-3</c:v>
                </c:pt>
                <c:pt idx="20">
                  <c:v>3.3471799999999999E-3</c:v>
                </c:pt>
                <c:pt idx="21">
                  <c:v>3.5321200000000001E-3</c:v>
                </c:pt>
                <c:pt idx="22">
                  <c:v>3.6846700000000001E-3</c:v>
                </c:pt>
                <c:pt idx="23">
                  <c:v>3.8235500000000002E-3</c:v>
                </c:pt>
                <c:pt idx="24">
                  <c:v>3.9504099999999997E-3</c:v>
                </c:pt>
                <c:pt idx="25">
                  <c:v>4.0707299999999998E-3</c:v>
                </c:pt>
                <c:pt idx="26">
                  <c:v>4.19513E-3</c:v>
                </c:pt>
                <c:pt idx="27">
                  <c:v>4.3400899999999996E-3</c:v>
                </c:pt>
                <c:pt idx="28">
                  <c:v>4.4685100000000002E-3</c:v>
                </c:pt>
                <c:pt idx="29">
                  <c:v>4.6687100000000004E-3</c:v>
                </c:pt>
                <c:pt idx="30">
                  <c:v>4.7862499999999997E-3</c:v>
                </c:pt>
                <c:pt idx="31">
                  <c:v>5.0266800000000004E-3</c:v>
                </c:pt>
                <c:pt idx="32">
                  <c:v>5.2304200000000004E-3</c:v>
                </c:pt>
                <c:pt idx="33">
                  <c:v>5.4508999999999998E-3</c:v>
                </c:pt>
                <c:pt idx="34">
                  <c:v>5.7086000000000003E-3</c:v>
                </c:pt>
                <c:pt idx="35">
                  <c:v>5.9550799999999997E-3</c:v>
                </c:pt>
                <c:pt idx="36">
                  <c:v>6.1975800000000003E-3</c:v>
                </c:pt>
                <c:pt idx="37">
                  <c:v>6.5038700000000001E-3</c:v>
                </c:pt>
                <c:pt idx="38">
                  <c:v>6.75554E-3</c:v>
                </c:pt>
                <c:pt idx="39">
                  <c:v>7.1266899999999998E-3</c:v>
                </c:pt>
                <c:pt idx="40">
                  <c:v>7.3009800000000003E-3</c:v>
                </c:pt>
                <c:pt idx="41">
                  <c:v>7.7213500000000001E-3</c:v>
                </c:pt>
                <c:pt idx="42">
                  <c:v>7.9712299999999993E-3</c:v>
                </c:pt>
                <c:pt idx="43">
                  <c:v>8.3234699999999995E-3</c:v>
                </c:pt>
                <c:pt idx="44">
                  <c:v>8.7527600000000001E-3</c:v>
                </c:pt>
                <c:pt idx="45">
                  <c:v>9.1138399999999998E-3</c:v>
                </c:pt>
                <c:pt idx="46">
                  <c:v>9.5824900000000008E-3</c:v>
                </c:pt>
                <c:pt idx="47">
                  <c:v>1.0195569999999999E-2</c:v>
                </c:pt>
                <c:pt idx="48">
                  <c:v>1.078869E-2</c:v>
                </c:pt>
                <c:pt idx="49">
                  <c:v>1.161767E-2</c:v>
                </c:pt>
                <c:pt idx="50">
                  <c:v>1.2107390000000001E-2</c:v>
                </c:pt>
                <c:pt idx="51">
                  <c:v>1.301974E-2</c:v>
                </c:pt>
                <c:pt idx="52">
                  <c:v>1.3695519999999999E-2</c:v>
                </c:pt>
                <c:pt idx="53">
                  <c:v>1.4508729999999999E-2</c:v>
                </c:pt>
                <c:pt idx="54">
                  <c:v>1.531646E-2</c:v>
                </c:pt>
                <c:pt idx="55">
                  <c:v>1.6248930000000002E-2</c:v>
                </c:pt>
                <c:pt idx="56">
                  <c:v>1.720913E-2</c:v>
                </c:pt>
                <c:pt idx="57">
                  <c:v>1.8552579999999999E-2</c:v>
                </c:pt>
                <c:pt idx="58">
                  <c:v>1.990975E-2</c:v>
                </c:pt>
                <c:pt idx="59">
                  <c:v>2.190806E-2</c:v>
                </c:pt>
                <c:pt idx="60">
                  <c:v>2.321223E-2</c:v>
                </c:pt>
                <c:pt idx="61">
                  <c:v>2.550519E-2</c:v>
                </c:pt>
                <c:pt idx="62">
                  <c:v>2.7567379999999999E-2</c:v>
                </c:pt>
                <c:pt idx="63">
                  <c:v>2.9846080000000001E-2</c:v>
                </c:pt>
                <c:pt idx="64">
                  <c:v>3.2427259999999999E-2</c:v>
                </c:pt>
                <c:pt idx="65">
                  <c:v>3.4843810000000003E-2</c:v>
                </c:pt>
                <c:pt idx="66">
                  <c:v>3.7848130000000001E-2</c:v>
                </c:pt>
                <c:pt idx="67">
                  <c:v>4.1359880000000002E-2</c:v>
                </c:pt>
                <c:pt idx="68">
                  <c:v>4.4919189999999998E-2</c:v>
                </c:pt>
                <c:pt idx="69">
                  <c:v>5.0158309999999998E-2</c:v>
                </c:pt>
                <c:pt idx="70">
                  <c:v>5.3685940000000001E-2</c:v>
                </c:pt>
                <c:pt idx="71">
                  <c:v>5.9792150000000002E-2</c:v>
                </c:pt>
                <c:pt idx="72">
                  <c:v>6.5200179999999996E-2</c:v>
                </c:pt>
                <c:pt idx="73">
                  <c:v>7.1396680000000004E-2</c:v>
                </c:pt>
                <c:pt idx="74">
                  <c:v>7.8231819999999994E-2</c:v>
                </c:pt>
                <c:pt idx="75">
                  <c:v>8.4983890000000006E-2</c:v>
                </c:pt>
                <c:pt idx="76">
                  <c:v>9.228227E-2</c:v>
                </c:pt>
                <c:pt idx="77">
                  <c:v>0.10138751</c:v>
                </c:pt>
                <c:pt idx="78">
                  <c:v>0.10968883</c:v>
                </c:pt>
                <c:pt idx="79">
                  <c:v>0.12056306</c:v>
                </c:pt>
                <c:pt idx="80">
                  <c:v>0.12861132</c:v>
                </c:pt>
                <c:pt idx="81">
                  <c:v>0.14233130999999999</c:v>
                </c:pt>
                <c:pt idx="82">
                  <c:v>0.15470275</c:v>
                </c:pt>
                <c:pt idx="83">
                  <c:v>0.16918685999999999</c:v>
                </c:pt>
                <c:pt idx="84">
                  <c:v>0.18271065</c:v>
                </c:pt>
                <c:pt idx="85">
                  <c:v>0.19754791999999999</c:v>
                </c:pt>
                <c:pt idx="86">
                  <c:v>0.21242174999999999</c:v>
                </c:pt>
                <c:pt idx="87">
                  <c:v>0.22898982000000001</c:v>
                </c:pt>
                <c:pt idx="88">
                  <c:v>0.24477536</c:v>
                </c:pt>
                <c:pt idx="89">
                  <c:v>0.26586989</c:v>
                </c:pt>
                <c:pt idx="90">
                  <c:v>0.27972075000000002</c:v>
                </c:pt>
                <c:pt idx="91">
                  <c:v>0.30198909000000002</c:v>
                </c:pt>
                <c:pt idx="92">
                  <c:v>0.32239069999999997</c:v>
                </c:pt>
                <c:pt idx="93">
                  <c:v>0.34467045000000002</c:v>
                </c:pt>
                <c:pt idx="94">
                  <c:v>0.36914390000000002</c:v>
                </c:pt>
                <c:pt idx="95">
                  <c:v>0.39155623000000001</c:v>
                </c:pt>
                <c:pt idx="96">
                  <c:v>0.41341803999999999</c:v>
                </c:pt>
                <c:pt idx="97">
                  <c:v>0.43442900000000001</c:v>
                </c:pt>
                <c:pt idx="98">
                  <c:v>0.46122744999999998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6-4785-814D-96BBB46FF98A}"/>
            </c:ext>
          </c:extLst>
        </c:ser>
        <c:ser>
          <c:idx val="3"/>
          <c:order val="3"/>
          <c:tx>
            <c:strRef>
              <c:f>'mu (tau) 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a'!$Y$2:$Y$100</c:f>
              <c:numCache>
                <c:formatCode>General</c:formatCode>
                <c:ptCount val="99"/>
                <c:pt idx="0">
                  <c:v>1.563589E-2</c:v>
                </c:pt>
                <c:pt idx="1">
                  <c:v>9.5272299999999994E-3</c:v>
                </c:pt>
                <c:pt idx="2">
                  <c:v>6.4519399999999998E-3</c:v>
                </c:pt>
                <c:pt idx="3">
                  <c:v>4.4881699999999997E-3</c:v>
                </c:pt>
                <c:pt idx="4">
                  <c:v>3.35119E-3</c:v>
                </c:pt>
                <c:pt idx="5">
                  <c:v>2.7357100000000001E-3</c:v>
                </c:pt>
                <c:pt idx="6">
                  <c:v>2.29941E-3</c:v>
                </c:pt>
                <c:pt idx="7">
                  <c:v>1.9997600000000002E-3</c:v>
                </c:pt>
                <c:pt idx="8">
                  <c:v>1.80416E-3</c:v>
                </c:pt>
                <c:pt idx="9">
                  <c:v>1.6879499999999999E-3</c:v>
                </c:pt>
                <c:pt idx="10">
                  <c:v>1.6258100000000001E-3</c:v>
                </c:pt>
                <c:pt idx="11">
                  <c:v>1.6346900000000001E-3</c:v>
                </c:pt>
                <c:pt idx="12">
                  <c:v>1.69023E-3</c:v>
                </c:pt>
                <c:pt idx="13">
                  <c:v>1.7999699999999999E-3</c:v>
                </c:pt>
                <c:pt idx="14">
                  <c:v>1.94491E-3</c:v>
                </c:pt>
                <c:pt idx="15">
                  <c:v>2.1407900000000001E-3</c:v>
                </c:pt>
                <c:pt idx="16">
                  <c:v>2.34622E-3</c:v>
                </c:pt>
                <c:pt idx="17">
                  <c:v>2.5634E-3</c:v>
                </c:pt>
                <c:pt idx="18">
                  <c:v>2.77685E-3</c:v>
                </c:pt>
                <c:pt idx="19">
                  <c:v>2.9915900000000001E-3</c:v>
                </c:pt>
                <c:pt idx="20">
                  <c:v>3.18761E-3</c:v>
                </c:pt>
                <c:pt idx="21">
                  <c:v>3.3648599999999999E-3</c:v>
                </c:pt>
                <c:pt idx="22">
                  <c:v>3.5124499999999999E-3</c:v>
                </c:pt>
                <c:pt idx="23">
                  <c:v>3.6476799999999999E-3</c:v>
                </c:pt>
                <c:pt idx="24">
                  <c:v>3.7715399999999999E-3</c:v>
                </c:pt>
                <c:pt idx="25">
                  <c:v>3.8911800000000002E-3</c:v>
                </c:pt>
                <c:pt idx="26">
                  <c:v>4.0156200000000001E-3</c:v>
                </c:pt>
                <c:pt idx="27">
                  <c:v>4.1594800000000001E-3</c:v>
                </c:pt>
                <c:pt idx="28">
                  <c:v>4.2893499999999999E-3</c:v>
                </c:pt>
                <c:pt idx="29">
                  <c:v>4.4866899999999998E-3</c:v>
                </c:pt>
                <c:pt idx="30">
                  <c:v>4.6054499999999996E-3</c:v>
                </c:pt>
                <c:pt idx="31">
                  <c:v>4.8438300000000004E-3</c:v>
                </c:pt>
                <c:pt idx="32">
                  <c:v>5.0473699999999998E-3</c:v>
                </c:pt>
                <c:pt idx="33">
                  <c:v>5.2682600000000003E-3</c:v>
                </c:pt>
                <c:pt idx="34">
                  <c:v>5.5267399999999996E-3</c:v>
                </c:pt>
                <c:pt idx="35">
                  <c:v>5.77365E-3</c:v>
                </c:pt>
                <c:pt idx="36">
                  <c:v>6.0189900000000001E-3</c:v>
                </c:pt>
                <c:pt idx="37">
                  <c:v>6.3264000000000003E-3</c:v>
                </c:pt>
                <c:pt idx="38">
                  <c:v>6.5819700000000004E-3</c:v>
                </c:pt>
                <c:pt idx="39">
                  <c:v>6.95388E-3</c:v>
                </c:pt>
                <c:pt idx="40">
                  <c:v>7.1362700000000001E-3</c:v>
                </c:pt>
                <c:pt idx="41">
                  <c:v>7.5579699999999998E-3</c:v>
                </c:pt>
                <c:pt idx="42">
                  <c:v>7.8140899999999992E-3</c:v>
                </c:pt>
                <c:pt idx="43">
                  <c:v>8.1671799999999996E-3</c:v>
                </c:pt>
                <c:pt idx="44">
                  <c:v>8.5998600000000008E-3</c:v>
                </c:pt>
                <c:pt idx="45">
                  <c:v>8.9672799999999993E-3</c:v>
                </c:pt>
                <c:pt idx="46">
                  <c:v>9.4423400000000005E-3</c:v>
                </c:pt>
                <c:pt idx="47">
                  <c:v>1.005849E-2</c:v>
                </c:pt>
                <c:pt idx="48">
                  <c:v>1.065643E-2</c:v>
                </c:pt>
                <c:pt idx="49">
                  <c:v>1.148661E-2</c:v>
                </c:pt>
                <c:pt idx="50">
                  <c:v>1.198345E-2</c:v>
                </c:pt>
                <c:pt idx="51">
                  <c:v>1.2895759999999999E-2</c:v>
                </c:pt>
                <c:pt idx="52">
                  <c:v>1.3577240000000001E-2</c:v>
                </c:pt>
                <c:pt idx="53">
                  <c:v>1.439618E-2</c:v>
                </c:pt>
                <c:pt idx="54">
                  <c:v>1.5211840000000001E-2</c:v>
                </c:pt>
                <c:pt idx="55">
                  <c:v>1.615341E-2</c:v>
                </c:pt>
                <c:pt idx="56">
                  <c:v>1.7123849999999999E-2</c:v>
                </c:pt>
                <c:pt idx="57">
                  <c:v>1.8471000000000001E-2</c:v>
                </c:pt>
                <c:pt idx="58">
                  <c:v>1.9831379999999999E-2</c:v>
                </c:pt>
                <c:pt idx="59">
                  <c:v>2.182928E-2</c:v>
                </c:pt>
                <c:pt idx="60">
                  <c:v>2.3143919999999998E-2</c:v>
                </c:pt>
                <c:pt idx="61">
                  <c:v>2.5424619999999998E-2</c:v>
                </c:pt>
                <c:pt idx="62">
                  <c:v>2.7493190000000001E-2</c:v>
                </c:pt>
                <c:pt idx="63">
                  <c:v>2.9772199999999999E-2</c:v>
                </c:pt>
                <c:pt idx="64">
                  <c:v>3.2333090000000002E-2</c:v>
                </c:pt>
                <c:pt idx="65">
                  <c:v>3.4744299999999999E-2</c:v>
                </c:pt>
                <c:pt idx="66">
                  <c:v>3.774098E-2</c:v>
                </c:pt>
                <c:pt idx="67">
                  <c:v>4.1233069999999997E-2</c:v>
                </c:pt>
                <c:pt idx="68">
                  <c:v>4.4766170000000001E-2</c:v>
                </c:pt>
                <c:pt idx="69">
                  <c:v>4.9959940000000001E-2</c:v>
                </c:pt>
                <c:pt idx="70">
                  <c:v>5.3473739999999999E-2</c:v>
                </c:pt>
                <c:pt idx="71">
                  <c:v>5.9536449999999998E-2</c:v>
                </c:pt>
                <c:pt idx="72">
                  <c:v>6.4896410000000002E-2</c:v>
                </c:pt>
                <c:pt idx="73">
                  <c:v>7.1057830000000002E-2</c:v>
                </c:pt>
                <c:pt idx="74">
                  <c:v>7.7855279999999999E-2</c:v>
                </c:pt>
                <c:pt idx="75">
                  <c:v>8.4579779999999993E-2</c:v>
                </c:pt>
                <c:pt idx="76">
                  <c:v>9.1839279999999995E-2</c:v>
                </c:pt>
                <c:pt idx="77">
                  <c:v>0.10091182</c:v>
                </c:pt>
                <c:pt idx="78">
                  <c:v>0.10917953</c:v>
                </c:pt>
                <c:pt idx="79">
                  <c:v>0.12006617999999999</c:v>
                </c:pt>
                <c:pt idx="80">
                  <c:v>0.12813325</c:v>
                </c:pt>
                <c:pt idx="81">
                  <c:v>0.14180634</c:v>
                </c:pt>
                <c:pt idx="82">
                  <c:v>0.15415562999999999</c:v>
                </c:pt>
                <c:pt idx="83">
                  <c:v>0.16859082</c:v>
                </c:pt>
                <c:pt idx="84">
                  <c:v>0.18205843999999999</c:v>
                </c:pt>
                <c:pt idx="85">
                  <c:v>0.19687866000000001</c:v>
                </c:pt>
                <c:pt idx="86">
                  <c:v>0.21173243</c:v>
                </c:pt>
                <c:pt idx="87">
                  <c:v>0.22827056000000001</c:v>
                </c:pt>
                <c:pt idx="88">
                  <c:v>0.24407108999999999</c:v>
                </c:pt>
                <c:pt idx="89">
                  <c:v>0.26514883</c:v>
                </c:pt>
                <c:pt idx="90">
                  <c:v>0.27904470999999997</c:v>
                </c:pt>
                <c:pt idx="91">
                  <c:v>0.30130272000000002</c:v>
                </c:pt>
                <c:pt idx="92">
                  <c:v>0.32169527999999997</c:v>
                </c:pt>
                <c:pt idx="93">
                  <c:v>0.34395986000000001</c:v>
                </c:pt>
                <c:pt idx="94">
                  <c:v>0.36835939000000001</c:v>
                </c:pt>
                <c:pt idx="95">
                  <c:v>0.39069487000000003</c:v>
                </c:pt>
                <c:pt idx="96">
                  <c:v>0.41250554</c:v>
                </c:pt>
                <c:pt idx="97">
                  <c:v>0.43351418000000003</c:v>
                </c:pt>
                <c:pt idx="98">
                  <c:v>0.46030436000000002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56-4785-814D-96BBB46FF98A}"/>
            </c:ext>
          </c:extLst>
        </c:ser>
        <c:ser>
          <c:idx val="4"/>
          <c:order val="4"/>
          <c:tx>
            <c:strRef>
              <c:f>'mu (tau) 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a'!$Z$2:$Z$100</c:f>
              <c:numCache>
                <c:formatCode>General</c:formatCode>
                <c:ptCount val="99"/>
                <c:pt idx="0">
                  <c:v>1.4381970000000001E-2</c:v>
                </c:pt>
                <c:pt idx="1">
                  <c:v>8.7671199999999998E-3</c:v>
                </c:pt>
                <c:pt idx="2">
                  <c:v>5.9470599999999997E-3</c:v>
                </c:pt>
                <c:pt idx="3">
                  <c:v>4.1505999999999999E-3</c:v>
                </c:pt>
                <c:pt idx="4">
                  <c:v>3.1060100000000002E-3</c:v>
                </c:pt>
                <c:pt idx="5">
                  <c:v>2.5410099999999998E-3</c:v>
                </c:pt>
                <c:pt idx="6">
                  <c:v>2.1412800000000002E-3</c:v>
                </c:pt>
                <c:pt idx="7">
                  <c:v>1.8655099999999999E-3</c:v>
                </c:pt>
                <c:pt idx="8">
                  <c:v>1.6856499999999999E-3</c:v>
                </c:pt>
                <c:pt idx="9">
                  <c:v>1.5796499999999999E-3</c:v>
                </c:pt>
                <c:pt idx="10">
                  <c:v>1.52457E-3</c:v>
                </c:pt>
                <c:pt idx="11">
                  <c:v>1.53554E-3</c:v>
                </c:pt>
                <c:pt idx="12">
                  <c:v>1.5917699999999999E-3</c:v>
                </c:pt>
                <c:pt idx="13">
                  <c:v>1.70032E-3</c:v>
                </c:pt>
                <c:pt idx="14">
                  <c:v>1.8439999999999999E-3</c:v>
                </c:pt>
                <c:pt idx="15">
                  <c:v>2.0359699999999998E-3</c:v>
                </c:pt>
                <c:pt idx="16">
                  <c:v>2.2366999999999999E-3</c:v>
                </c:pt>
                <c:pt idx="17">
                  <c:v>2.4490699999999998E-3</c:v>
                </c:pt>
                <c:pt idx="18">
                  <c:v>2.6533899999999998E-3</c:v>
                </c:pt>
                <c:pt idx="19">
                  <c:v>2.8574999999999998E-3</c:v>
                </c:pt>
                <c:pt idx="20">
                  <c:v>3.0428299999999998E-3</c:v>
                </c:pt>
                <c:pt idx="21">
                  <c:v>3.21134E-3</c:v>
                </c:pt>
                <c:pt idx="22">
                  <c:v>3.3520400000000001E-3</c:v>
                </c:pt>
                <c:pt idx="23">
                  <c:v>3.4811E-3</c:v>
                </c:pt>
                <c:pt idx="24">
                  <c:v>3.5999199999999999E-3</c:v>
                </c:pt>
                <c:pt idx="25">
                  <c:v>3.7155399999999998E-3</c:v>
                </c:pt>
                <c:pt idx="26">
                  <c:v>3.8365399999999998E-3</c:v>
                </c:pt>
                <c:pt idx="27">
                  <c:v>3.9760400000000001E-3</c:v>
                </c:pt>
                <c:pt idx="28">
                  <c:v>4.1041999999999997E-3</c:v>
                </c:pt>
                <c:pt idx="29">
                  <c:v>4.2954899999999999E-3</c:v>
                </c:pt>
                <c:pt idx="30">
                  <c:v>4.4128300000000004E-3</c:v>
                </c:pt>
                <c:pt idx="31">
                  <c:v>4.6448599999999998E-3</c:v>
                </c:pt>
                <c:pt idx="32">
                  <c:v>4.8442499999999996E-3</c:v>
                </c:pt>
                <c:pt idx="33">
                  <c:v>5.0611900000000001E-3</c:v>
                </c:pt>
                <c:pt idx="34">
                  <c:v>5.3150799999999998E-3</c:v>
                </c:pt>
                <c:pt idx="35">
                  <c:v>5.5577700000000001E-3</c:v>
                </c:pt>
                <c:pt idx="36">
                  <c:v>5.8009100000000003E-3</c:v>
                </c:pt>
                <c:pt idx="37">
                  <c:v>6.10401E-3</c:v>
                </c:pt>
                <c:pt idx="38">
                  <c:v>6.3592299999999996E-3</c:v>
                </c:pt>
                <c:pt idx="39">
                  <c:v>6.7255300000000004E-3</c:v>
                </c:pt>
                <c:pt idx="40">
                  <c:v>6.9129200000000003E-3</c:v>
                </c:pt>
                <c:pt idx="41">
                  <c:v>7.3286599999999999E-3</c:v>
                </c:pt>
                <c:pt idx="42">
                  <c:v>7.5887799999999998E-3</c:v>
                </c:pt>
                <c:pt idx="43">
                  <c:v>7.9386600000000002E-3</c:v>
                </c:pt>
                <c:pt idx="44">
                  <c:v>8.3651000000000003E-3</c:v>
                </c:pt>
                <c:pt idx="45">
                  <c:v>8.7315399999999994E-3</c:v>
                </c:pt>
                <c:pt idx="46">
                  <c:v>9.2043400000000001E-3</c:v>
                </c:pt>
                <c:pt idx="47">
                  <c:v>9.8136600000000001E-3</c:v>
                </c:pt>
                <c:pt idx="48">
                  <c:v>1.040899E-2</c:v>
                </c:pt>
                <c:pt idx="49">
                  <c:v>1.1228470000000001E-2</c:v>
                </c:pt>
                <c:pt idx="50">
                  <c:v>1.1728300000000001E-2</c:v>
                </c:pt>
                <c:pt idx="51">
                  <c:v>1.26301E-2</c:v>
                </c:pt>
                <c:pt idx="52">
                  <c:v>1.330901E-2</c:v>
                </c:pt>
                <c:pt idx="53">
                  <c:v>1.41218E-2</c:v>
                </c:pt>
                <c:pt idx="54">
                  <c:v>1.493473E-2</c:v>
                </c:pt>
                <c:pt idx="55">
                  <c:v>1.5871940000000001E-2</c:v>
                </c:pt>
                <c:pt idx="56">
                  <c:v>1.6840310000000001E-2</c:v>
                </c:pt>
                <c:pt idx="57">
                  <c:v>1.8173849999999998E-2</c:v>
                </c:pt>
                <c:pt idx="58">
                  <c:v>1.952336E-2</c:v>
                </c:pt>
                <c:pt idx="59">
                  <c:v>2.149357E-2</c:v>
                </c:pt>
                <c:pt idx="60">
                  <c:v>2.2807689999999999E-2</c:v>
                </c:pt>
                <c:pt idx="61">
                  <c:v>2.5060639999999999E-2</c:v>
                </c:pt>
                <c:pt idx="62">
                  <c:v>2.7097389999999999E-2</c:v>
                </c:pt>
                <c:pt idx="63">
                  <c:v>2.9360239999999999E-2</c:v>
                </c:pt>
                <c:pt idx="64">
                  <c:v>3.1894619999999999E-2</c:v>
                </c:pt>
                <c:pt idx="65">
                  <c:v>3.4263050000000003E-2</c:v>
                </c:pt>
                <c:pt idx="66">
                  <c:v>3.722777E-2</c:v>
                </c:pt>
                <c:pt idx="67">
                  <c:v>4.0669139999999999E-2</c:v>
                </c:pt>
                <c:pt idx="68">
                  <c:v>4.4153560000000001E-2</c:v>
                </c:pt>
                <c:pt idx="69">
                  <c:v>4.9243719999999998E-2</c:v>
                </c:pt>
                <c:pt idx="70">
                  <c:v>5.2724279999999998E-2</c:v>
                </c:pt>
                <c:pt idx="71">
                  <c:v>5.8683689999999997E-2</c:v>
                </c:pt>
                <c:pt idx="72">
                  <c:v>6.3972929999999997E-2</c:v>
                </c:pt>
                <c:pt idx="73">
                  <c:v>7.0039210000000005E-2</c:v>
                </c:pt>
                <c:pt idx="74">
                  <c:v>7.6746670000000003E-2</c:v>
                </c:pt>
                <c:pt idx="75">
                  <c:v>8.3417560000000002E-2</c:v>
                </c:pt>
                <c:pt idx="76">
                  <c:v>9.0601340000000002E-2</c:v>
                </c:pt>
                <c:pt idx="77">
                  <c:v>9.9584069999999997E-2</c:v>
                </c:pt>
                <c:pt idx="78">
                  <c:v>0.10779817</c:v>
                </c:pt>
                <c:pt idx="79">
                  <c:v>0.11859744</c:v>
                </c:pt>
                <c:pt idx="80">
                  <c:v>0.12668419</c:v>
                </c:pt>
                <c:pt idx="81">
                  <c:v>0.14025203</c:v>
                </c:pt>
                <c:pt idx="82">
                  <c:v>0.15254756999999999</c:v>
                </c:pt>
                <c:pt idx="83">
                  <c:v>0.16689723000000001</c:v>
                </c:pt>
                <c:pt idx="84">
                  <c:v>0.18032229</c:v>
                </c:pt>
                <c:pt idx="85">
                  <c:v>0.19509009999999999</c:v>
                </c:pt>
                <c:pt idx="86">
                  <c:v>0.20990729999999999</c:v>
                </c:pt>
                <c:pt idx="87">
                  <c:v>0.22641681999999999</c:v>
                </c:pt>
                <c:pt idx="88">
                  <c:v>0.24226286999999999</c:v>
                </c:pt>
                <c:pt idx="89">
                  <c:v>0.26326933000000002</c:v>
                </c:pt>
                <c:pt idx="90">
                  <c:v>0.27734217999999999</c:v>
                </c:pt>
                <c:pt idx="91">
                  <c:v>0.29958862000000003</c:v>
                </c:pt>
                <c:pt idx="92">
                  <c:v>0.32003372000000002</c:v>
                </c:pt>
                <c:pt idx="93">
                  <c:v>0.34229762000000002</c:v>
                </c:pt>
                <c:pt idx="94">
                  <c:v>0.36669168000000002</c:v>
                </c:pt>
                <c:pt idx="95">
                  <c:v>0.38909415000000003</c:v>
                </c:pt>
                <c:pt idx="96">
                  <c:v>0.41090380999999998</c:v>
                </c:pt>
                <c:pt idx="97">
                  <c:v>0.43199449000000001</c:v>
                </c:pt>
                <c:pt idx="98">
                  <c:v>0.45892347999999999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56-4785-814D-96BBB46FF98A}"/>
            </c:ext>
          </c:extLst>
        </c:ser>
        <c:ser>
          <c:idx val="5"/>
          <c:order val="5"/>
          <c:tx>
            <c:strRef>
              <c:f>'mu (tau)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a'!$AA$2:$AA$100</c:f>
              <c:numCache>
                <c:formatCode>General</c:formatCode>
                <c:ptCount val="99"/>
                <c:pt idx="0">
                  <c:v>1.338231E-2</c:v>
                </c:pt>
                <c:pt idx="1">
                  <c:v>8.1598E-3</c:v>
                </c:pt>
                <c:pt idx="2">
                  <c:v>5.5437799999999999E-3</c:v>
                </c:pt>
                <c:pt idx="3">
                  <c:v>3.88135E-3</c:v>
                </c:pt>
                <c:pt idx="4">
                  <c:v>2.9106900000000001E-3</c:v>
                </c:pt>
                <c:pt idx="5">
                  <c:v>2.3853300000000002E-3</c:v>
                </c:pt>
                <c:pt idx="6">
                  <c:v>2.01454E-3</c:v>
                </c:pt>
                <c:pt idx="7">
                  <c:v>1.7574000000000001E-3</c:v>
                </c:pt>
                <c:pt idx="8">
                  <c:v>1.5897299999999999E-3</c:v>
                </c:pt>
                <c:pt idx="9">
                  <c:v>1.4915499999999999E-3</c:v>
                </c:pt>
                <c:pt idx="10">
                  <c:v>1.4420100000000001E-3</c:v>
                </c:pt>
                <c:pt idx="11">
                  <c:v>1.4543900000000001E-3</c:v>
                </c:pt>
                <c:pt idx="12">
                  <c:v>1.5107199999999999E-3</c:v>
                </c:pt>
                <c:pt idx="13">
                  <c:v>1.61765E-3</c:v>
                </c:pt>
                <c:pt idx="14">
                  <c:v>1.7596599999999999E-3</c:v>
                </c:pt>
                <c:pt idx="15">
                  <c:v>1.94813E-3</c:v>
                </c:pt>
                <c:pt idx="16">
                  <c:v>2.1445600000000002E-3</c:v>
                </c:pt>
                <c:pt idx="17">
                  <c:v>2.3522199999999999E-3</c:v>
                </c:pt>
                <c:pt idx="18">
                  <c:v>2.5487399999999999E-3</c:v>
                </c:pt>
                <c:pt idx="19">
                  <c:v>2.7437300000000002E-3</c:v>
                </c:pt>
                <c:pt idx="20">
                  <c:v>2.9198700000000002E-3</c:v>
                </c:pt>
                <c:pt idx="21">
                  <c:v>3.0802400000000001E-3</c:v>
                </c:pt>
                <c:pt idx="22">
                  <c:v>3.2144999999999999E-3</c:v>
                </c:pt>
                <c:pt idx="23">
                  <c:v>3.3378499999999998E-3</c:v>
                </c:pt>
                <c:pt idx="24">
                  <c:v>3.45153E-3</c:v>
                </c:pt>
                <c:pt idx="25">
                  <c:v>3.5630900000000001E-3</c:v>
                </c:pt>
                <c:pt idx="26">
                  <c:v>3.6804300000000002E-3</c:v>
                </c:pt>
                <c:pt idx="27">
                  <c:v>3.8157199999999999E-3</c:v>
                </c:pt>
                <c:pt idx="28">
                  <c:v>3.9415800000000001E-3</c:v>
                </c:pt>
                <c:pt idx="29">
                  <c:v>4.12722E-3</c:v>
                </c:pt>
                <c:pt idx="30">
                  <c:v>4.2427400000000001E-3</c:v>
                </c:pt>
                <c:pt idx="31">
                  <c:v>4.4688699999999998E-3</c:v>
                </c:pt>
                <c:pt idx="32">
                  <c:v>4.6642000000000003E-3</c:v>
                </c:pt>
                <c:pt idx="33">
                  <c:v>4.8773000000000002E-3</c:v>
                </c:pt>
                <c:pt idx="34">
                  <c:v>5.1267099999999996E-3</c:v>
                </c:pt>
                <c:pt idx="35">
                  <c:v>5.36543E-3</c:v>
                </c:pt>
                <c:pt idx="36">
                  <c:v>5.6061000000000001E-3</c:v>
                </c:pt>
                <c:pt idx="37">
                  <c:v>5.9054499999999996E-3</c:v>
                </c:pt>
                <c:pt idx="38">
                  <c:v>6.1601099999999999E-3</c:v>
                </c:pt>
                <c:pt idx="39">
                  <c:v>6.5221699999999999E-3</c:v>
                </c:pt>
                <c:pt idx="40">
                  <c:v>6.7134999999999998E-3</c:v>
                </c:pt>
                <c:pt idx="41">
                  <c:v>7.1255099999999998E-3</c:v>
                </c:pt>
                <c:pt idx="42">
                  <c:v>7.3890500000000003E-3</c:v>
                </c:pt>
                <c:pt idx="43">
                  <c:v>7.7390899999999997E-3</c:v>
                </c:pt>
                <c:pt idx="44">
                  <c:v>8.1624799999999997E-3</c:v>
                </c:pt>
                <c:pt idx="45">
                  <c:v>8.5256399999999993E-3</c:v>
                </c:pt>
                <c:pt idx="46">
                  <c:v>8.9951100000000006E-3</c:v>
                </c:pt>
                <c:pt idx="47">
                  <c:v>9.59811E-3</c:v>
                </c:pt>
                <c:pt idx="48">
                  <c:v>1.019044E-2</c:v>
                </c:pt>
                <c:pt idx="49">
                  <c:v>1.100254E-2</c:v>
                </c:pt>
                <c:pt idx="50">
                  <c:v>1.1504729999999999E-2</c:v>
                </c:pt>
                <c:pt idx="51">
                  <c:v>1.240084E-2</c:v>
                </c:pt>
                <c:pt idx="52">
                  <c:v>1.3080949999999999E-2</c:v>
                </c:pt>
                <c:pt idx="53">
                  <c:v>1.389081E-2</c:v>
                </c:pt>
                <c:pt idx="54">
                  <c:v>1.4701820000000001E-2</c:v>
                </c:pt>
                <c:pt idx="55">
                  <c:v>1.563786E-2</c:v>
                </c:pt>
                <c:pt idx="56">
                  <c:v>1.6605729999999999E-2</c:v>
                </c:pt>
                <c:pt idx="57">
                  <c:v>1.7931059999999999E-2</c:v>
                </c:pt>
                <c:pt idx="58">
                  <c:v>1.9272830000000001E-2</c:v>
                </c:pt>
                <c:pt idx="59">
                  <c:v>2.1225910000000001E-2</c:v>
                </c:pt>
                <c:pt idx="60">
                  <c:v>2.2539880000000002E-2</c:v>
                </c:pt>
                <c:pt idx="61">
                  <c:v>2.4777670000000002E-2</c:v>
                </c:pt>
                <c:pt idx="62">
                  <c:v>2.680399E-2</c:v>
                </c:pt>
                <c:pt idx="63">
                  <c:v>2.9041959999999999E-2</c:v>
                </c:pt>
                <c:pt idx="64">
                  <c:v>3.1569460000000001E-2</c:v>
                </c:pt>
                <c:pt idx="65">
                  <c:v>3.3924570000000001E-2</c:v>
                </c:pt>
                <c:pt idx="66">
                  <c:v>3.6850689999999998E-2</c:v>
                </c:pt>
                <c:pt idx="67">
                  <c:v>4.0263960000000001E-2</c:v>
                </c:pt>
                <c:pt idx="68">
                  <c:v>4.371444E-2</c:v>
                </c:pt>
                <c:pt idx="69">
                  <c:v>4.8737040000000002E-2</c:v>
                </c:pt>
                <c:pt idx="70">
                  <c:v>5.2186639999999999E-2</c:v>
                </c:pt>
                <c:pt idx="71">
                  <c:v>5.8073399999999997E-2</c:v>
                </c:pt>
                <c:pt idx="72">
                  <c:v>6.3305509999999995E-2</c:v>
                </c:pt>
                <c:pt idx="73">
                  <c:v>6.9311230000000001E-2</c:v>
                </c:pt>
                <c:pt idx="74">
                  <c:v>7.5934970000000004E-2</c:v>
                </c:pt>
                <c:pt idx="75">
                  <c:v>8.2555519999999993E-2</c:v>
                </c:pt>
                <c:pt idx="76">
                  <c:v>8.9684949999999999E-2</c:v>
                </c:pt>
                <c:pt idx="77">
                  <c:v>9.8594420000000002E-2</c:v>
                </c:pt>
                <c:pt idx="78">
                  <c:v>0.10675672</c:v>
                </c:pt>
                <c:pt idx="79">
                  <c:v>0.11749925999999999</c:v>
                </c:pt>
                <c:pt idx="80">
                  <c:v>0.12556055999999999</c:v>
                </c:pt>
                <c:pt idx="81">
                  <c:v>0.13906123000000001</c:v>
                </c:pt>
                <c:pt idx="82">
                  <c:v>0.15132224</c:v>
                </c:pt>
                <c:pt idx="83">
                  <c:v>0.16560558</c:v>
                </c:pt>
                <c:pt idx="84">
                  <c:v>0.17900015</c:v>
                </c:pt>
                <c:pt idx="85">
                  <c:v>0.19374194</c:v>
                </c:pt>
                <c:pt idx="86">
                  <c:v>0.20848326</c:v>
                </c:pt>
                <c:pt idx="87">
                  <c:v>0.22492085000000001</c:v>
                </c:pt>
                <c:pt idx="88">
                  <c:v>0.24077422000000001</c:v>
                </c:pt>
                <c:pt idx="89">
                  <c:v>0.26172485000000001</c:v>
                </c:pt>
                <c:pt idx="90">
                  <c:v>0.27585019</c:v>
                </c:pt>
                <c:pt idx="91">
                  <c:v>0.29810587999999999</c:v>
                </c:pt>
                <c:pt idx="92">
                  <c:v>0.31856631000000002</c:v>
                </c:pt>
                <c:pt idx="93">
                  <c:v>0.34083671999999998</c:v>
                </c:pt>
                <c:pt idx="94">
                  <c:v>0.36516442999999998</c:v>
                </c:pt>
                <c:pt idx="95">
                  <c:v>0.38758081999999999</c:v>
                </c:pt>
                <c:pt idx="96">
                  <c:v>0.40945651999999999</c:v>
                </c:pt>
                <c:pt idx="97">
                  <c:v>0.43053605</c:v>
                </c:pt>
                <c:pt idx="98">
                  <c:v>0.45751606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56-4785-814D-96BBB46FF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359344"/>
        <c:axId val="686522480"/>
      </c:lineChart>
      <c:catAx>
        <c:axId val="49835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22480"/>
        <c:crosses val="autoZero"/>
        <c:auto val="1"/>
        <c:lblAlgn val="ctr"/>
        <c:lblOffset val="100"/>
        <c:noMultiLvlLbl val="0"/>
      </c:catAx>
      <c:valAx>
        <c:axId val="6865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a'!$AA$2:$AA$100</c:f>
              <c:numCache>
                <c:formatCode>General</c:formatCode>
                <c:ptCount val="99"/>
                <c:pt idx="0">
                  <c:v>1.338231E-2</c:v>
                </c:pt>
                <c:pt idx="1">
                  <c:v>8.1598E-3</c:v>
                </c:pt>
                <c:pt idx="2">
                  <c:v>5.5437799999999999E-3</c:v>
                </c:pt>
                <c:pt idx="3">
                  <c:v>3.88135E-3</c:v>
                </c:pt>
                <c:pt idx="4">
                  <c:v>2.9106900000000001E-3</c:v>
                </c:pt>
                <c:pt idx="5">
                  <c:v>2.3853300000000002E-3</c:v>
                </c:pt>
                <c:pt idx="6">
                  <c:v>2.01454E-3</c:v>
                </c:pt>
                <c:pt idx="7">
                  <c:v>1.7574000000000001E-3</c:v>
                </c:pt>
                <c:pt idx="8">
                  <c:v>1.5897299999999999E-3</c:v>
                </c:pt>
                <c:pt idx="9">
                  <c:v>1.4915499999999999E-3</c:v>
                </c:pt>
                <c:pt idx="10">
                  <c:v>1.4420100000000001E-3</c:v>
                </c:pt>
                <c:pt idx="11">
                  <c:v>1.4543900000000001E-3</c:v>
                </c:pt>
                <c:pt idx="12">
                  <c:v>1.5107199999999999E-3</c:v>
                </c:pt>
                <c:pt idx="13">
                  <c:v>1.61765E-3</c:v>
                </c:pt>
                <c:pt idx="14">
                  <c:v>1.7596599999999999E-3</c:v>
                </c:pt>
                <c:pt idx="15">
                  <c:v>1.94813E-3</c:v>
                </c:pt>
                <c:pt idx="16">
                  <c:v>2.1445600000000002E-3</c:v>
                </c:pt>
                <c:pt idx="17">
                  <c:v>2.3522199999999999E-3</c:v>
                </c:pt>
                <c:pt idx="18">
                  <c:v>2.5487399999999999E-3</c:v>
                </c:pt>
                <c:pt idx="19">
                  <c:v>2.7437300000000002E-3</c:v>
                </c:pt>
                <c:pt idx="20">
                  <c:v>2.9198700000000002E-3</c:v>
                </c:pt>
                <c:pt idx="21">
                  <c:v>3.0802400000000001E-3</c:v>
                </c:pt>
                <c:pt idx="22">
                  <c:v>3.2144999999999999E-3</c:v>
                </c:pt>
                <c:pt idx="23">
                  <c:v>3.3378499999999998E-3</c:v>
                </c:pt>
                <c:pt idx="24">
                  <c:v>3.45153E-3</c:v>
                </c:pt>
                <c:pt idx="25">
                  <c:v>3.5630900000000001E-3</c:v>
                </c:pt>
                <c:pt idx="26">
                  <c:v>3.6804300000000002E-3</c:v>
                </c:pt>
                <c:pt idx="27">
                  <c:v>3.8157199999999999E-3</c:v>
                </c:pt>
                <c:pt idx="28">
                  <c:v>3.9415800000000001E-3</c:v>
                </c:pt>
                <c:pt idx="29">
                  <c:v>4.12722E-3</c:v>
                </c:pt>
                <c:pt idx="30">
                  <c:v>4.2427400000000001E-3</c:v>
                </c:pt>
                <c:pt idx="31">
                  <c:v>4.4688699999999998E-3</c:v>
                </c:pt>
                <c:pt idx="32">
                  <c:v>4.6642000000000003E-3</c:v>
                </c:pt>
                <c:pt idx="33">
                  <c:v>4.8773000000000002E-3</c:v>
                </c:pt>
                <c:pt idx="34">
                  <c:v>5.1267099999999996E-3</c:v>
                </c:pt>
                <c:pt idx="35">
                  <c:v>5.36543E-3</c:v>
                </c:pt>
                <c:pt idx="36">
                  <c:v>5.6061000000000001E-3</c:v>
                </c:pt>
                <c:pt idx="37">
                  <c:v>5.9054499999999996E-3</c:v>
                </c:pt>
                <c:pt idx="38">
                  <c:v>6.1601099999999999E-3</c:v>
                </c:pt>
                <c:pt idx="39">
                  <c:v>6.5221699999999999E-3</c:v>
                </c:pt>
                <c:pt idx="40">
                  <c:v>6.7134999999999998E-3</c:v>
                </c:pt>
                <c:pt idx="41">
                  <c:v>7.1255099999999998E-3</c:v>
                </c:pt>
                <c:pt idx="42">
                  <c:v>7.3890500000000003E-3</c:v>
                </c:pt>
                <c:pt idx="43">
                  <c:v>7.7390899999999997E-3</c:v>
                </c:pt>
                <c:pt idx="44">
                  <c:v>8.1624799999999997E-3</c:v>
                </c:pt>
                <c:pt idx="45">
                  <c:v>8.5256399999999993E-3</c:v>
                </c:pt>
                <c:pt idx="46">
                  <c:v>8.9951100000000006E-3</c:v>
                </c:pt>
                <c:pt idx="47">
                  <c:v>9.59811E-3</c:v>
                </c:pt>
                <c:pt idx="48">
                  <c:v>1.019044E-2</c:v>
                </c:pt>
                <c:pt idx="49">
                  <c:v>1.100254E-2</c:v>
                </c:pt>
                <c:pt idx="50">
                  <c:v>1.1504729999999999E-2</c:v>
                </c:pt>
                <c:pt idx="51">
                  <c:v>1.240084E-2</c:v>
                </c:pt>
                <c:pt idx="52">
                  <c:v>1.3080949999999999E-2</c:v>
                </c:pt>
                <c:pt idx="53">
                  <c:v>1.389081E-2</c:v>
                </c:pt>
                <c:pt idx="54">
                  <c:v>1.4701820000000001E-2</c:v>
                </c:pt>
                <c:pt idx="55">
                  <c:v>1.563786E-2</c:v>
                </c:pt>
                <c:pt idx="56">
                  <c:v>1.6605729999999999E-2</c:v>
                </c:pt>
                <c:pt idx="57">
                  <c:v>1.7931059999999999E-2</c:v>
                </c:pt>
                <c:pt idx="58">
                  <c:v>1.9272830000000001E-2</c:v>
                </c:pt>
                <c:pt idx="59">
                  <c:v>2.1225910000000001E-2</c:v>
                </c:pt>
                <c:pt idx="60">
                  <c:v>2.2539880000000002E-2</c:v>
                </c:pt>
                <c:pt idx="61">
                  <c:v>2.4777670000000002E-2</c:v>
                </c:pt>
                <c:pt idx="62">
                  <c:v>2.680399E-2</c:v>
                </c:pt>
                <c:pt idx="63">
                  <c:v>2.9041959999999999E-2</c:v>
                </c:pt>
                <c:pt idx="64">
                  <c:v>3.1569460000000001E-2</c:v>
                </c:pt>
                <c:pt idx="65">
                  <c:v>3.3924570000000001E-2</c:v>
                </c:pt>
                <c:pt idx="66">
                  <c:v>3.6850689999999998E-2</c:v>
                </c:pt>
                <c:pt idx="67">
                  <c:v>4.0263960000000001E-2</c:v>
                </c:pt>
                <c:pt idx="68">
                  <c:v>4.371444E-2</c:v>
                </c:pt>
                <c:pt idx="69">
                  <c:v>4.8737040000000002E-2</c:v>
                </c:pt>
                <c:pt idx="70">
                  <c:v>5.2186639999999999E-2</c:v>
                </c:pt>
                <c:pt idx="71">
                  <c:v>5.8073399999999997E-2</c:v>
                </c:pt>
                <c:pt idx="72">
                  <c:v>6.3305509999999995E-2</c:v>
                </c:pt>
                <c:pt idx="73">
                  <c:v>6.9311230000000001E-2</c:v>
                </c:pt>
                <c:pt idx="74">
                  <c:v>7.5934970000000004E-2</c:v>
                </c:pt>
                <c:pt idx="75">
                  <c:v>8.2555519999999993E-2</c:v>
                </c:pt>
                <c:pt idx="76">
                  <c:v>8.9684949999999999E-2</c:v>
                </c:pt>
                <c:pt idx="77">
                  <c:v>9.8594420000000002E-2</c:v>
                </c:pt>
                <c:pt idx="78">
                  <c:v>0.10675672</c:v>
                </c:pt>
                <c:pt idx="79">
                  <c:v>0.11749925999999999</c:v>
                </c:pt>
                <c:pt idx="80">
                  <c:v>0.12556055999999999</c:v>
                </c:pt>
                <c:pt idx="81">
                  <c:v>0.13906123000000001</c:v>
                </c:pt>
                <c:pt idx="82">
                  <c:v>0.15132224</c:v>
                </c:pt>
                <c:pt idx="83">
                  <c:v>0.16560558</c:v>
                </c:pt>
                <c:pt idx="84">
                  <c:v>0.17900015</c:v>
                </c:pt>
                <c:pt idx="85">
                  <c:v>0.19374194</c:v>
                </c:pt>
                <c:pt idx="86">
                  <c:v>0.20848326</c:v>
                </c:pt>
                <c:pt idx="87">
                  <c:v>0.22492085000000001</c:v>
                </c:pt>
                <c:pt idx="88">
                  <c:v>0.24077422000000001</c:v>
                </c:pt>
                <c:pt idx="89">
                  <c:v>0.26172485000000001</c:v>
                </c:pt>
                <c:pt idx="90">
                  <c:v>0.27585019</c:v>
                </c:pt>
                <c:pt idx="91">
                  <c:v>0.29810587999999999</c:v>
                </c:pt>
                <c:pt idx="92">
                  <c:v>0.31856631000000002</c:v>
                </c:pt>
                <c:pt idx="93">
                  <c:v>0.34083671999999998</c:v>
                </c:pt>
                <c:pt idx="94">
                  <c:v>0.36516442999999998</c:v>
                </c:pt>
                <c:pt idx="95">
                  <c:v>0.38758081999999999</c:v>
                </c:pt>
                <c:pt idx="96">
                  <c:v>0.40945651999999999</c:v>
                </c:pt>
                <c:pt idx="97">
                  <c:v>0.43053605</c:v>
                </c:pt>
                <c:pt idx="98">
                  <c:v>0.45751606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E-4850-A68F-326CB98AF147}"/>
            </c:ext>
          </c:extLst>
        </c:ser>
        <c:ser>
          <c:idx val="1"/>
          <c:order val="1"/>
          <c:tx>
            <c:strRef>
              <c:f>'mu (tau) 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a'!$AB$2:$AB$100</c:f>
              <c:numCache>
                <c:formatCode>General</c:formatCode>
                <c:ptCount val="99"/>
                <c:pt idx="0">
                  <c:v>1.2517260000000001E-2</c:v>
                </c:pt>
                <c:pt idx="1">
                  <c:v>7.6367700000000002E-3</c:v>
                </c:pt>
                <c:pt idx="2">
                  <c:v>5.1945400000000001E-3</c:v>
                </c:pt>
                <c:pt idx="3">
                  <c:v>3.6467299999999999E-3</c:v>
                </c:pt>
                <c:pt idx="4">
                  <c:v>2.7400100000000002E-3</c:v>
                </c:pt>
                <c:pt idx="5">
                  <c:v>2.24961E-3</c:v>
                </c:pt>
                <c:pt idx="6">
                  <c:v>1.90493E-3</c:v>
                </c:pt>
                <c:pt idx="7">
                  <c:v>1.66453E-3</c:v>
                </c:pt>
                <c:pt idx="8">
                  <c:v>1.5080600000000001E-3</c:v>
                </c:pt>
                <c:pt idx="9">
                  <c:v>1.41687E-3</c:v>
                </c:pt>
                <c:pt idx="10">
                  <c:v>1.3720900000000001E-3</c:v>
                </c:pt>
                <c:pt idx="11">
                  <c:v>1.38634E-3</c:v>
                </c:pt>
                <c:pt idx="12">
                  <c:v>1.44403E-3</c:v>
                </c:pt>
                <c:pt idx="13">
                  <c:v>1.5510700000000001E-3</c:v>
                </c:pt>
                <c:pt idx="14">
                  <c:v>1.6938299999999999E-3</c:v>
                </c:pt>
                <c:pt idx="15">
                  <c:v>1.88101E-3</c:v>
                </c:pt>
                <c:pt idx="16">
                  <c:v>2.0763000000000001E-3</c:v>
                </c:pt>
                <c:pt idx="17">
                  <c:v>2.2827199999999998E-3</c:v>
                </c:pt>
                <c:pt idx="18">
                  <c:v>2.4756299999999999E-3</c:v>
                </c:pt>
                <c:pt idx="19">
                  <c:v>2.6661800000000002E-3</c:v>
                </c:pt>
                <c:pt idx="20">
                  <c:v>2.8368099999999999E-3</c:v>
                </c:pt>
                <c:pt idx="21">
                  <c:v>2.99307E-3</c:v>
                </c:pt>
                <c:pt idx="22">
                  <c:v>3.1242399999999999E-3</c:v>
                </c:pt>
                <c:pt idx="23">
                  <c:v>3.24516E-3</c:v>
                </c:pt>
                <c:pt idx="24">
                  <c:v>3.3570499999999999E-3</c:v>
                </c:pt>
                <c:pt idx="25">
                  <c:v>3.4679099999999998E-3</c:v>
                </c:pt>
                <c:pt idx="26">
                  <c:v>3.58472E-3</c:v>
                </c:pt>
                <c:pt idx="27">
                  <c:v>3.71829E-3</c:v>
                </c:pt>
                <c:pt idx="28">
                  <c:v>3.8446700000000001E-3</c:v>
                </c:pt>
                <c:pt idx="29">
                  <c:v>4.02732E-3</c:v>
                </c:pt>
                <c:pt idx="30">
                  <c:v>4.14299E-3</c:v>
                </c:pt>
                <c:pt idx="31">
                  <c:v>4.3667000000000003E-3</c:v>
                </c:pt>
                <c:pt idx="32">
                  <c:v>4.5607399999999998E-3</c:v>
                </c:pt>
                <c:pt idx="33">
                  <c:v>4.77305E-3</c:v>
                </c:pt>
                <c:pt idx="34">
                  <c:v>5.0218900000000002E-3</c:v>
                </c:pt>
                <c:pt idx="35">
                  <c:v>5.2595999999999997E-3</c:v>
                </c:pt>
                <c:pt idx="36">
                  <c:v>5.5005499999999999E-3</c:v>
                </c:pt>
                <c:pt idx="37">
                  <c:v>5.7989799999999996E-3</c:v>
                </c:pt>
                <c:pt idx="38">
                  <c:v>6.0554600000000004E-3</c:v>
                </c:pt>
                <c:pt idx="39">
                  <c:v>6.4162000000000004E-3</c:v>
                </c:pt>
                <c:pt idx="40">
                  <c:v>6.6137699999999997E-3</c:v>
                </c:pt>
                <c:pt idx="41">
                  <c:v>7.0248300000000001E-3</c:v>
                </c:pt>
                <c:pt idx="42">
                  <c:v>7.2945199999999997E-3</c:v>
                </c:pt>
                <c:pt idx="43">
                  <c:v>7.6477300000000002E-3</c:v>
                </c:pt>
                <c:pt idx="44">
                  <c:v>8.0748999999999994E-3</c:v>
                </c:pt>
                <c:pt idx="45">
                  <c:v>8.4405399999999998E-3</c:v>
                </c:pt>
                <c:pt idx="46">
                  <c:v>8.9086100000000008E-3</c:v>
                </c:pt>
                <c:pt idx="47">
                  <c:v>9.5080700000000004E-3</c:v>
                </c:pt>
                <c:pt idx="48">
                  <c:v>1.0100339999999999E-2</c:v>
                </c:pt>
                <c:pt idx="49">
                  <c:v>1.090824E-2</c:v>
                </c:pt>
                <c:pt idx="50">
                  <c:v>1.141615E-2</c:v>
                </c:pt>
                <c:pt idx="51">
                  <c:v>1.2310700000000001E-2</c:v>
                </c:pt>
                <c:pt idx="52">
                  <c:v>1.2996239999999999E-2</c:v>
                </c:pt>
                <c:pt idx="53">
                  <c:v>1.380997E-2</c:v>
                </c:pt>
                <c:pt idx="54">
                  <c:v>1.462456E-2</c:v>
                </c:pt>
                <c:pt idx="55">
                  <c:v>1.556372E-2</c:v>
                </c:pt>
                <c:pt idx="56">
                  <c:v>1.6536950000000002E-2</c:v>
                </c:pt>
                <c:pt idx="57">
                  <c:v>1.7859819999999998E-2</c:v>
                </c:pt>
                <c:pt idx="58">
                  <c:v>1.9201309999999999E-2</c:v>
                </c:pt>
                <c:pt idx="59">
                  <c:v>2.1143550000000001E-2</c:v>
                </c:pt>
                <c:pt idx="60">
                  <c:v>2.2467939999999999E-2</c:v>
                </c:pt>
                <c:pt idx="61">
                  <c:v>2.470031E-2</c:v>
                </c:pt>
                <c:pt idx="62">
                  <c:v>2.673008E-2</c:v>
                </c:pt>
                <c:pt idx="63">
                  <c:v>2.8972830000000001E-2</c:v>
                </c:pt>
                <c:pt idx="64">
                  <c:v>3.1491909999999998E-2</c:v>
                </c:pt>
                <c:pt idx="65">
                  <c:v>3.3863690000000002E-2</c:v>
                </c:pt>
                <c:pt idx="66">
                  <c:v>3.6799360000000003E-2</c:v>
                </c:pt>
                <c:pt idx="67">
                  <c:v>4.019139E-2</c:v>
                </c:pt>
                <c:pt idx="68">
                  <c:v>4.3646570000000003E-2</c:v>
                </c:pt>
                <c:pt idx="69">
                  <c:v>4.863365E-2</c:v>
                </c:pt>
                <c:pt idx="70">
                  <c:v>5.2099720000000002E-2</c:v>
                </c:pt>
                <c:pt idx="71">
                  <c:v>5.795119E-2</c:v>
                </c:pt>
                <c:pt idx="72">
                  <c:v>6.3170500000000004E-2</c:v>
                </c:pt>
                <c:pt idx="73">
                  <c:v>6.9160730000000004E-2</c:v>
                </c:pt>
                <c:pt idx="74">
                  <c:v>7.5763129999999998E-2</c:v>
                </c:pt>
                <c:pt idx="75">
                  <c:v>8.2373580000000002E-2</c:v>
                </c:pt>
                <c:pt idx="76">
                  <c:v>8.9497989999999999E-2</c:v>
                </c:pt>
                <c:pt idx="77">
                  <c:v>9.8399840000000002E-2</c:v>
                </c:pt>
                <c:pt idx="78">
                  <c:v>0.10657177</c:v>
                </c:pt>
                <c:pt idx="79">
                  <c:v>0.11731873</c:v>
                </c:pt>
                <c:pt idx="80">
                  <c:v>0.12545073000000001</c:v>
                </c:pt>
                <c:pt idx="81">
                  <c:v>0.13892467999999999</c:v>
                </c:pt>
                <c:pt idx="82">
                  <c:v>0.15123528</c:v>
                </c:pt>
                <c:pt idx="83">
                  <c:v>0.16555074</c:v>
                </c:pt>
                <c:pt idx="84">
                  <c:v>0.17901241000000001</c:v>
                </c:pt>
                <c:pt idx="85">
                  <c:v>0.19385447</c:v>
                </c:pt>
                <c:pt idx="86">
                  <c:v>0.20868155999999999</c:v>
                </c:pt>
                <c:pt idx="87">
                  <c:v>0.22515847</c:v>
                </c:pt>
                <c:pt idx="88">
                  <c:v>0.24112670999999999</c:v>
                </c:pt>
                <c:pt idx="89">
                  <c:v>0.26211096</c:v>
                </c:pt>
                <c:pt idx="90">
                  <c:v>0.276472</c:v>
                </c:pt>
                <c:pt idx="91">
                  <c:v>0.29881108000000001</c:v>
                </c:pt>
                <c:pt idx="92">
                  <c:v>0.31944179</c:v>
                </c:pt>
                <c:pt idx="93">
                  <c:v>0.34181662000000002</c:v>
                </c:pt>
                <c:pt idx="94">
                  <c:v>0.36620732</c:v>
                </c:pt>
                <c:pt idx="95">
                  <c:v>0.38873322999999999</c:v>
                </c:pt>
                <c:pt idx="96">
                  <c:v>0.41067513999999999</c:v>
                </c:pt>
                <c:pt idx="97">
                  <c:v>0.43186753</c:v>
                </c:pt>
                <c:pt idx="98">
                  <c:v>0.45891204000000002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E-4850-A68F-326CB98AF147}"/>
            </c:ext>
          </c:extLst>
        </c:ser>
        <c:ser>
          <c:idx val="2"/>
          <c:order val="2"/>
          <c:tx>
            <c:strRef>
              <c:f>'mu (tau) 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a'!$AC$2:$AC$100</c:f>
              <c:numCache>
                <c:formatCode>General</c:formatCode>
                <c:ptCount val="99"/>
                <c:pt idx="0">
                  <c:v>1.175227E-2</c:v>
                </c:pt>
                <c:pt idx="1">
                  <c:v>7.17265E-3</c:v>
                </c:pt>
                <c:pt idx="2">
                  <c:v>4.8862300000000001E-3</c:v>
                </c:pt>
                <c:pt idx="3">
                  <c:v>3.4379599999999999E-3</c:v>
                </c:pt>
                <c:pt idx="4">
                  <c:v>2.5878300000000002E-3</c:v>
                </c:pt>
                <c:pt idx="5">
                  <c:v>2.1269700000000002E-3</c:v>
                </c:pt>
                <c:pt idx="6">
                  <c:v>1.80342E-3</c:v>
                </c:pt>
                <c:pt idx="7">
                  <c:v>1.5771100000000001E-3</c:v>
                </c:pt>
                <c:pt idx="8">
                  <c:v>1.4300000000000001E-3</c:v>
                </c:pt>
                <c:pt idx="9">
                  <c:v>1.34461E-3</c:v>
                </c:pt>
                <c:pt idx="10">
                  <c:v>1.3035500000000001E-3</c:v>
                </c:pt>
                <c:pt idx="11">
                  <c:v>1.3183800000000001E-3</c:v>
                </c:pt>
                <c:pt idx="12">
                  <c:v>1.3751799999999999E-3</c:v>
                </c:pt>
                <c:pt idx="13">
                  <c:v>1.4793499999999999E-3</c:v>
                </c:pt>
                <c:pt idx="14">
                  <c:v>1.61849E-3</c:v>
                </c:pt>
                <c:pt idx="15">
                  <c:v>1.8009199999999999E-3</c:v>
                </c:pt>
                <c:pt idx="16">
                  <c:v>1.9900500000000002E-3</c:v>
                </c:pt>
                <c:pt idx="17">
                  <c:v>2.1896900000000002E-3</c:v>
                </c:pt>
                <c:pt idx="18">
                  <c:v>2.3735399999999999E-3</c:v>
                </c:pt>
                <c:pt idx="19">
                  <c:v>2.5535699999999998E-3</c:v>
                </c:pt>
                <c:pt idx="20">
                  <c:v>2.7141299999999999E-3</c:v>
                </c:pt>
                <c:pt idx="21">
                  <c:v>2.86105E-3</c:v>
                </c:pt>
                <c:pt idx="22">
                  <c:v>2.9843700000000001E-3</c:v>
                </c:pt>
                <c:pt idx="23">
                  <c:v>3.0979900000000001E-3</c:v>
                </c:pt>
                <c:pt idx="24">
                  <c:v>3.2028400000000002E-3</c:v>
                </c:pt>
                <c:pt idx="25">
                  <c:v>3.3077800000000002E-3</c:v>
                </c:pt>
                <c:pt idx="26">
                  <c:v>3.41873E-3</c:v>
                </c:pt>
                <c:pt idx="27">
                  <c:v>3.54617E-3</c:v>
                </c:pt>
                <c:pt idx="28">
                  <c:v>3.6677900000000002E-3</c:v>
                </c:pt>
                <c:pt idx="29">
                  <c:v>3.8430999999999999E-3</c:v>
                </c:pt>
                <c:pt idx="30">
                  <c:v>3.9549600000000004E-3</c:v>
                </c:pt>
                <c:pt idx="31">
                  <c:v>4.1711200000000004E-3</c:v>
                </c:pt>
                <c:pt idx="32">
                  <c:v>4.3590699999999996E-3</c:v>
                </c:pt>
                <c:pt idx="33">
                  <c:v>4.5649599999999999E-3</c:v>
                </c:pt>
                <c:pt idx="34">
                  <c:v>4.8067400000000003E-3</c:v>
                </c:pt>
                <c:pt idx="35">
                  <c:v>5.0383499999999996E-3</c:v>
                </c:pt>
                <c:pt idx="36">
                  <c:v>5.2740399999999998E-3</c:v>
                </c:pt>
                <c:pt idx="37">
                  <c:v>5.5664299999999998E-3</c:v>
                </c:pt>
                <c:pt idx="38">
                  <c:v>5.8193699999999999E-3</c:v>
                </c:pt>
                <c:pt idx="39">
                  <c:v>6.1735699999999998E-3</c:v>
                </c:pt>
                <c:pt idx="40">
                  <c:v>6.3721300000000002E-3</c:v>
                </c:pt>
                <c:pt idx="41">
                  <c:v>6.7783899999999996E-3</c:v>
                </c:pt>
                <c:pt idx="42">
                  <c:v>7.0487700000000002E-3</c:v>
                </c:pt>
                <c:pt idx="43">
                  <c:v>7.3996799999999996E-3</c:v>
                </c:pt>
                <c:pt idx="44">
                  <c:v>7.8240199999999992E-3</c:v>
                </c:pt>
                <c:pt idx="45">
                  <c:v>8.1888199999999994E-3</c:v>
                </c:pt>
                <c:pt idx="46">
                  <c:v>8.6513000000000007E-3</c:v>
                </c:pt>
                <c:pt idx="47">
                  <c:v>9.2385000000000002E-3</c:v>
                </c:pt>
                <c:pt idx="48">
                  <c:v>9.8219599999999994E-3</c:v>
                </c:pt>
                <c:pt idx="49">
                  <c:v>1.061759E-2</c:v>
                </c:pt>
                <c:pt idx="50">
                  <c:v>1.1123030000000001E-2</c:v>
                </c:pt>
                <c:pt idx="51">
                  <c:v>1.2010120000000001E-2</c:v>
                </c:pt>
                <c:pt idx="52">
                  <c:v>1.269407E-2</c:v>
                </c:pt>
                <c:pt idx="53">
                  <c:v>1.350487E-2</c:v>
                </c:pt>
                <c:pt idx="54">
                  <c:v>1.4316270000000001E-2</c:v>
                </c:pt>
                <c:pt idx="55">
                  <c:v>1.525086E-2</c:v>
                </c:pt>
                <c:pt idx="56">
                  <c:v>1.621819E-2</c:v>
                </c:pt>
                <c:pt idx="57">
                  <c:v>1.7529630000000001E-2</c:v>
                </c:pt>
                <c:pt idx="58">
                  <c:v>1.8858320000000001E-2</c:v>
                </c:pt>
                <c:pt idx="59">
                  <c:v>2.0779590000000001E-2</c:v>
                </c:pt>
                <c:pt idx="60">
                  <c:v>2.2095409999999999E-2</c:v>
                </c:pt>
                <c:pt idx="61">
                  <c:v>2.430943E-2</c:v>
                </c:pt>
                <c:pt idx="62">
                  <c:v>2.6324759999999999E-2</c:v>
                </c:pt>
                <c:pt idx="63">
                  <c:v>2.8553419999999999E-2</c:v>
                </c:pt>
                <c:pt idx="64">
                  <c:v>3.105805E-2</c:v>
                </c:pt>
                <c:pt idx="65">
                  <c:v>3.3398860000000002E-2</c:v>
                </c:pt>
                <c:pt idx="66">
                  <c:v>3.6324719999999998E-2</c:v>
                </c:pt>
                <c:pt idx="67">
                  <c:v>3.9693230000000003E-2</c:v>
                </c:pt>
                <c:pt idx="68">
                  <c:v>4.30981E-2</c:v>
                </c:pt>
                <c:pt idx="69">
                  <c:v>4.8035210000000002E-2</c:v>
                </c:pt>
                <c:pt idx="70">
                  <c:v>5.1469630000000002E-2</c:v>
                </c:pt>
                <c:pt idx="71">
                  <c:v>5.7261380000000001E-2</c:v>
                </c:pt>
                <c:pt idx="72">
                  <c:v>6.2423770000000003E-2</c:v>
                </c:pt>
                <c:pt idx="73">
                  <c:v>6.8352640000000006E-2</c:v>
                </c:pt>
                <c:pt idx="74">
                  <c:v>7.4886480000000005E-2</c:v>
                </c:pt>
                <c:pt idx="75">
                  <c:v>8.1445069999999994E-2</c:v>
                </c:pt>
                <c:pt idx="76">
                  <c:v>8.8487620000000003E-2</c:v>
                </c:pt>
                <c:pt idx="77">
                  <c:v>9.7327200000000003E-2</c:v>
                </c:pt>
                <c:pt idx="78">
                  <c:v>0.10544568</c:v>
                </c:pt>
                <c:pt idx="79">
                  <c:v>0.11613123</c:v>
                </c:pt>
                <c:pt idx="80">
                  <c:v>0.12421718</c:v>
                </c:pt>
                <c:pt idx="81">
                  <c:v>0.13762103000000001</c:v>
                </c:pt>
                <c:pt idx="82">
                  <c:v>0.14987400000000001</c:v>
                </c:pt>
                <c:pt idx="83">
                  <c:v>0.16414475000000001</c:v>
                </c:pt>
                <c:pt idx="84">
                  <c:v>0.17757825999999999</c:v>
                </c:pt>
                <c:pt idx="85">
                  <c:v>0.19240412000000001</c:v>
                </c:pt>
                <c:pt idx="86">
                  <c:v>0.20718971</c:v>
                </c:pt>
                <c:pt idx="87">
                  <c:v>0.22360685</c:v>
                </c:pt>
                <c:pt idx="88">
                  <c:v>0.23951968000000001</c:v>
                </c:pt>
                <c:pt idx="89">
                  <c:v>0.26043738</c:v>
                </c:pt>
                <c:pt idx="90">
                  <c:v>0.27479595000000001</c:v>
                </c:pt>
                <c:pt idx="91">
                  <c:v>0.29713073000000001</c:v>
                </c:pt>
                <c:pt idx="92">
                  <c:v>0.31776095999999998</c:v>
                </c:pt>
                <c:pt idx="93">
                  <c:v>0.34016561000000001</c:v>
                </c:pt>
                <c:pt idx="94">
                  <c:v>0.36451818000000002</c:v>
                </c:pt>
                <c:pt idx="95">
                  <c:v>0.38704432</c:v>
                </c:pt>
                <c:pt idx="96">
                  <c:v>0.40901345</c:v>
                </c:pt>
                <c:pt idx="97">
                  <c:v>0.43021767</c:v>
                </c:pt>
                <c:pt idx="98">
                  <c:v>0.45733701999999998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9E-4850-A68F-326CB98AF147}"/>
            </c:ext>
          </c:extLst>
        </c:ser>
        <c:ser>
          <c:idx val="3"/>
          <c:order val="3"/>
          <c:tx>
            <c:strRef>
              <c:f>'mu (tau) 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a'!$AD$2:$AD$100</c:f>
              <c:numCache>
                <c:formatCode>General</c:formatCode>
                <c:ptCount val="99"/>
                <c:pt idx="0">
                  <c:v>1.10963E-2</c:v>
                </c:pt>
                <c:pt idx="1">
                  <c:v>6.7807199999999996E-3</c:v>
                </c:pt>
                <c:pt idx="2">
                  <c:v>4.6266600000000003E-3</c:v>
                </c:pt>
                <c:pt idx="3">
                  <c:v>3.2644100000000001E-3</c:v>
                </c:pt>
                <c:pt idx="4">
                  <c:v>2.4606599999999999E-3</c:v>
                </c:pt>
                <c:pt idx="5">
                  <c:v>2.0251900000000001E-3</c:v>
                </c:pt>
                <c:pt idx="6">
                  <c:v>1.7198999999999999E-3</c:v>
                </c:pt>
                <c:pt idx="7">
                  <c:v>1.50523E-3</c:v>
                </c:pt>
                <c:pt idx="8">
                  <c:v>1.3654100000000001E-3</c:v>
                </c:pt>
                <c:pt idx="9">
                  <c:v>1.2850800000000001E-3</c:v>
                </c:pt>
                <c:pt idx="10">
                  <c:v>1.24803E-3</c:v>
                </c:pt>
                <c:pt idx="11">
                  <c:v>1.26344E-3</c:v>
                </c:pt>
                <c:pt idx="12">
                  <c:v>1.31934E-3</c:v>
                </c:pt>
                <c:pt idx="13">
                  <c:v>1.4214900000000001E-3</c:v>
                </c:pt>
                <c:pt idx="14">
                  <c:v>1.55828E-3</c:v>
                </c:pt>
                <c:pt idx="15">
                  <c:v>1.7372799999999999E-3</c:v>
                </c:pt>
                <c:pt idx="16">
                  <c:v>1.92278E-3</c:v>
                </c:pt>
                <c:pt idx="17">
                  <c:v>2.11824E-3</c:v>
                </c:pt>
                <c:pt idx="18">
                  <c:v>2.29532E-3</c:v>
                </c:pt>
                <c:pt idx="19">
                  <c:v>2.4678500000000002E-3</c:v>
                </c:pt>
                <c:pt idx="20">
                  <c:v>2.6219699999999999E-3</c:v>
                </c:pt>
                <c:pt idx="21">
                  <c:v>2.7630200000000001E-3</c:v>
                </c:pt>
                <c:pt idx="22">
                  <c:v>2.8819399999999999E-3</c:v>
                </c:pt>
                <c:pt idx="23">
                  <c:v>2.9914299999999998E-3</c:v>
                </c:pt>
                <c:pt idx="24">
                  <c:v>3.09268E-3</c:v>
                </c:pt>
                <c:pt idx="25">
                  <c:v>3.19426E-3</c:v>
                </c:pt>
                <c:pt idx="26">
                  <c:v>3.3026900000000001E-3</c:v>
                </c:pt>
                <c:pt idx="27">
                  <c:v>3.4272999999999999E-3</c:v>
                </c:pt>
                <c:pt idx="28">
                  <c:v>3.5468100000000001E-3</c:v>
                </c:pt>
                <c:pt idx="29">
                  <c:v>3.7187399999999999E-3</c:v>
                </c:pt>
                <c:pt idx="30">
                  <c:v>3.8295500000000001E-3</c:v>
                </c:pt>
                <c:pt idx="31">
                  <c:v>4.0417600000000001E-3</c:v>
                </c:pt>
                <c:pt idx="32">
                  <c:v>4.2273099999999997E-3</c:v>
                </c:pt>
                <c:pt idx="33">
                  <c:v>4.43101E-3</c:v>
                </c:pt>
                <c:pt idx="34">
                  <c:v>4.6694900000000001E-3</c:v>
                </c:pt>
                <c:pt idx="35">
                  <c:v>4.8986000000000003E-3</c:v>
                </c:pt>
                <c:pt idx="36">
                  <c:v>5.1328900000000002E-3</c:v>
                </c:pt>
                <c:pt idx="37">
                  <c:v>5.4223199999999996E-3</c:v>
                </c:pt>
                <c:pt idx="38">
                  <c:v>5.6742700000000004E-3</c:v>
                </c:pt>
                <c:pt idx="39">
                  <c:v>6.0256099999999998E-3</c:v>
                </c:pt>
                <c:pt idx="40">
                  <c:v>6.2256999999999998E-3</c:v>
                </c:pt>
                <c:pt idx="41">
                  <c:v>6.6298299999999998E-3</c:v>
                </c:pt>
                <c:pt idx="42">
                  <c:v>6.90232E-3</c:v>
                </c:pt>
                <c:pt idx="43">
                  <c:v>7.2531899999999996E-3</c:v>
                </c:pt>
                <c:pt idx="44">
                  <c:v>7.6768699999999997E-3</c:v>
                </c:pt>
                <c:pt idx="45">
                  <c:v>8.0420100000000005E-3</c:v>
                </c:pt>
                <c:pt idx="46">
                  <c:v>8.5033699999999997E-3</c:v>
                </c:pt>
                <c:pt idx="47">
                  <c:v>9.0829099999999996E-3</c:v>
                </c:pt>
                <c:pt idx="48">
                  <c:v>9.6568599999999997E-3</c:v>
                </c:pt>
                <c:pt idx="49">
                  <c:v>1.04431E-2</c:v>
                </c:pt>
                <c:pt idx="50">
                  <c:v>1.094549E-2</c:v>
                </c:pt>
                <c:pt idx="51">
                  <c:v>1.182652E-2</c:v>
                </c:pt>
                <c:pt idx="52">
                  <c:v>1.250982E-2</c:v>
                </c:pt>
                <c:pt idx="53">
                  <c:v>1.3318999999999999E-2</c:v>
                </c:pt>
                <c:pt idx="54">
                  <c:v>1.413008E-2</c:v>
                </c:pt>
                <c:pt idx="55">
                  <c:v>1.5061980000000001E-2</c:v>
                </c:pt>
                <c:pt idx="56">
                  <c:v>1.602514E-2</c:v>
                </c:pt>
                <c:pt idx="57">
                  <c:v>1.7326669999999999E-2</c:v>
                </c:pt>
                <c:pt idx="58">
                  <c:v>1.864621E-2</c:v>
                </c:pt>
                <c:pt idx="59">
                  <c:v>2.0555520000000001E-2</c:v>
                </c:pt>
                <c:pt idx="60">
                  <c:v>2.1862889999999999E-2</c:v>
                </c:pt>
                <c:pt idx="61">
                  <c:v>2.406171E-2</c:v>
                </c:pt>
                <c:pt idx="62">
                  <c:v>2.6062140000000001E-2</c:v>
                </c:pt>
                <c:pt idx="63">
                  <c:v>2.8275910000000001E-2</c:v>
                </c:pt>
                <c:pt idx="64">
                  <c:v>3.0763430000000001E-2</c:v>
                </c:pt>
                <c:pt idx="65">
                  <c:v>3.3085370000000003E-2</c:v>
                </c:pt>
                <c:pt idx="66">
                  <c:v>3.5973900000000003E-2</c:v>
                </c:pt>
                <c:pt idx="67">
                  <c:v>3.9321120000000001E-2</c:v>
                </c:pt>
                <c:pt idx="68">
                  <c:v>4.2690859999999997E-2</c:v>
                </c:pt>
                <c:pt idx="69">
                  <c:v>4.7556439999999998E-2</c:v>
                </c:pt>
                <c:pt idx="70">
                  <c:v>5.0949090000000002E-2</c:v>
                </c:pt>
                <c:pt idx="71">
                  <c:v>5.667502E-2</c:v>
                </c:pt>
                <c:pt idx="72">
                  <c:v>6.1765849999999997E-2</c:v>
                </c:pt>
                <c:pt idx="73">
                  <c:v>6.7614289999999994E-2</c:v>
                </c:pt>
                <c:pt idx="74">
                  <c:v>7.4059059999999996E-2</c:v>
                </c:pt>
                <c:pt idx="75">
                  <c:v>8.0533439999999998E-2</c:v>
                </c:pt>
                <c:pt idx="76">
                  <c:v>8.7480160000000001E-2</c:v>
                </c:pt>
                <c:pt idx="77">
                  <c:v>9.6213530000000005E-2</c:v>
                </c:pt>
                <c:pt idx="78">
                  <c:v>0.10422801</c:v>
                </c:pt>
                <c:pt idx="79">
                  <c:v>0.11484444000000001</c:v>
                </c:pt>
                <c:pt idx="80">
                  <c:v>0.1228147</c:v>
                </c:pt>
                <c:pt idx="81">
                  <c:v>0.13611439</c:v>
                </c:pt>
                <c:pt idx="82">
                  <c:v>0.14825268999999999</c:v>
                </c:pt>
                <c:pt idx="83">
                  <c:v>0.16240209999999999</c:v>
                </c:pt>
                <c:pt idx="84">
                  <c:v>0.17574281</c:v>
                </c:pt>
                <c:pt idx="85">
                  <c:v>0.19047697999999999</c:v>
                </c:pt>
                <c:pt idx="86">
                  <c:v>0.20511756</c:v>
                </c:pt>
                <c:pt idx="87">
                  <c:v>0.22139877999999999</c:v>
                </c:pt>
                <c:pt idx="88">
                  <c:v>0.23716334</c:v>
                </c:pt>
                <c:pt idx="89">
                  <c:v>0.25792657000000002</c:v>
                </c:pt>
                <c:pt idx="90">
                  <c:v>0.27211136000000002</c:v>
                </c:pt>
                <c:pt idx="91">
                  <c:v>0.29435533000000003</c:v>
                </c:pt>
                <c:pt idx="92">
                  <c:v>0.31490559000000001</c:v>
                </c:pt>
                <c:pt idx="93">
                  <c:v>0.33722062000000003</c:v>
                </c:pt>
                <c:pt idx="94">
                  <c:v>0.36151199000000001</c:v>
                </c:pt>
                <c:pt idx="95">
                  <c:v>0.38397232999999997</c:v>
                </c:pt>
                <c:pt idx="96">
                  <c:v>0.40588169000000002</c:v>
                </c:pt>
                <c:pt idx="97">
                  <c:v>0.42706640000000001</c:v>
                </c:pt>
                <c:pt idx="98">
                  <c:v>0.45428068999999999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9E-4850-A68F-326CB98AF147}"/>
            </c:ext>
          </c:extLst>
        </c:ser>
        <c:ser>
          <c:idx val="4"/>
          <c:order val="4"/>
          <c:tx>
            <c:strRef>
              <c:f>'mu (tau) 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a'!$AE$2:$AE$100</c:f>
              <c:numCache>
                <c:formatCode>General</c:formatCode>
                <c:ptCount val="99"/>
                <c:pt idx="0">
                  <c:v>1.0508399999999999E-2</c:v>
                </c:pt>
                <c:pt idx="1">
                  <c:v>6.4278199999999999E-3</c:v>
                </c:pt>
                <c:pt idx="2">
                  <c:v>4.3877600000000001E-3</c:v>
                </c:pt>
                <c:pt idx="3">
                  <c:v>3.1023999999999999E-3</c:v>
                </c:pt>
                <c:pt idx="4">
                  <c:v>2.3407200000000001E-3</c:v>
                </c:pt>
                <c:pt idx="5">
                  <c:v>1.92968E-3</c:v>
                </c:pt>
                <c:pt idx="6">
                  <c:v>1.64285E-3</c:v>
                </c:pt>
                <c:pt idx="7">
                  <c:v>1.4398499999999999E-3</c:v>
                </c:pt>
                <c:pt idx="8">
                  <c:v>1.30766E-3</c:v>
                </c:pt>
                <c:pt idx="9">
                  <c:v>1.2323799999999999E-3</c:v>
                </c:pt>
                <c:pt idx="10">
                  <c:v>1.19889E-3</c:v>
                </c:pt>
                <c:pt idx="11">
                  <c:v>1.2156999999999999E-3</c:v>
                </c:pt>
                <c:pt idx="12">
                  <c:v>1.27257E-3</c:v>
                </c:pt>
                <c:pt idx="13">
                  <c:v>1.37502E-3</c:v>
                </c:pt>
                <c:pt idx="14">
                  <c:v>1.5129099999999999E-3</c:v>
                </c:pt>
                <c:pt idx="15">
                  <c:v>1.6907199999999999E-3</c:v>
                </c:pt>
                <c:pt idx="16">
                  <c:v>1.87641E-3</c:v>
                </c:pt>
                <c:pt idx="17">
                  <c:v>2.0720700000000001E-3</c:v>
                </c:pt>
                <c:pt idx="18">
                  <c:v>2.2477600000000001E-3</c:v>
                </c:pt>
                <c:pt idx="19">
                  <c:v>2.4191E-3</c:v>
                </c:pt>
                <c:pt idx="20">
                  <c:v>2.57106E-3</c:v>
                </c:pt>
                <c:pt idx="21">
                  <c:v>2.7117899999999999E-3</c:v>
                </c:pt>
                <c:pt idx="22">
                  <c:v>2.8314999999999998E-3</c:v>
                </c:pt>
                <c:pt idx="23">
                  <c:v>2.9420499999999999E-3</c:v>
                </c:pt>
                <c:pt idx="24">
                  <c:v>3.04499E-3</c:v>
                </c:pt>
                <c:pt idx="25">
                  <c:v>3.1484299999999998E-3</c:v>
                </c:pt>
                <c:pt idx="26">
                  <c:v>3.2593600000000002E-3</c:v>
                </c:pt>
                <c:pt idx="27">
                  <c:v>3.3850799999999999E-3</c:v>
                </c:pt>
                <c:pt idx="28">
                  <c:v>3.5072300000000001E-3</c:v>
                </c:pt>
                <c:pt idx="29">
                  <c:v>3.6794900000000001E-3</c:v>
                </c:pt>
                <c:pt idx="30">
                  <c:v>3.79212E-3</c:v>
                </c:pt>
                <c:pt idx="31">
                  <c:v>4.0046500000000002E-3</c:v>
                </c:pt>
                <c:pt idx="32">
                  <c:v>4.1913999999999996E-3</c:v>
                </c:pt>
                <c:pt idx="33">
                  <c:v>4.3968499999999999E-3</c:v>
                </c:pt>
                <c:pt idx="34">
                  <c:v>4.6371399999999997E-3</c:v>
                </c:pt>
                <c:pt idx="35">
                  <c:v>4.8671599999999997E-3</c:v>
                </c:pt>
                <c:pt idx="36">
                  <c:v>5.1030700000000003E-3</c:v>
                </c:pt>
                <c:pt idx="37">
                  <c:v>5.3923900000000004E-3</c:v>
                </c:pt>
                <c:pt idx="38">
                  <c:v>5.6461300000000001E-3</c:v>
                </c:pt>
                <c:pt idx="39">
                  <c:v>5.9962799999999997E-3</c:v>
                </c:pt>
                <c:pt idx="40">
                  <c:v>6.2002300000000002E-3</c:v>
                </c:pt>
                <c:pt idx="41">
                  <c:v>6.6020200000000001E-3</c:v>
                </c:pt>
                <c:pt idx="42">
                  <c:v>6.8788199999999999E-3</c:v>
                </c:pt>
                <c:pt idx="43">
                  <c:v>7.2315699999999997E-3</c:v>
                </c:pt>
                <c:pt idx="44">
                  <c:v>7.6572999999999997E-3</c:v>
                </c:pt>
                <c:pt idx="45">
                  <c:v>8.02574E-3</c:v>
                </c:pt>
                <c:pt idx="46">
                  <c:v>8.4890599999999997E-3</c:v>
                </c:pt>
                <c:pt idx="47">
                  <c:v>9.0674699999999993E-3</c:v>
                </c:pt>
                <c:pt idx="48">
                  <c:v>9.6374800000000004E-3</c:v>
                </c:pt>
                <c:pt idx="49">
                  <c:v>1.041157E-2</c:v>
                </c:pt>
                <c:pt idx="50">
                  <c:v>1.091045E-2</c:v>
                </c:pt>
                <c:pt idx="51">
                  <c:v>1.1781150000000001E-2</c:v>
                </c:pt>
                <c:pt idx="52">
                  <c:v>1.246104E-2</c:v>
                </c:pt>
                <c:pt idx="53">
                  <c:v>1.3266709999999999E-2</c:v>
                </c:pt>
                <c:pt idx="54">
                  <c:v>1.407741E-2</c:v>
                </c:pt>
                <c:pt idx="55">
                  <c:v>1.500606E-2</c:v>
                </c:pt>
                <c:pt idx="56">
                  <c:v>1.596823E-2</c:v>
                </c:pt>
                <c:pt idx="57">
                  <c:v>1.7257720000000001E-2</c:v>
                </c:pt>
                <c:pt idx="58">
                  <c:v>1.856791E-2</c:v>
                </c:pt>
                <c:pt idx="59">
                  <c:v>2.045777E-2</c:v>
                </c:pt>
                <c:pt idx="60">
                  <c:v>2.176527E-2</c:v>
                </c:pt>
                <c:pt idx="61">
                  <c:v>2.3943909999999999E-2</c:v>
                </c:pt>
                <c:pt idx="62">
                  <c:v>2.593357E-2</c:v>
                </c:pt>
                <c:pt idx="63">
                  <c:v>2.813823E-2</c:v>
                </c:pt>
                <c:pt idx="64">
                  <c:v>3.061699E-2</c:v>
                </c:pt>
                <c:pt idx="65">
                  <c:v>3.2942819999999998E-2</c:v>
                </c:pt>
                <c:pt idx="66">
                  <c:v>3.5828810000000003E-2</c:v>
                </c:pt>
                <c:pt idx="67">
                  <c:v>3.9151600000000002E-2</c:v>
                </c:pt>
                <c:pt idx="68">
                  <c:v>4.2530800000000001E-2</c:v>
                </c:pt>
                <c:pt idx="69">
                  <c:v>4.7364169999999997E-2</c:v>
                </c:pt>
                <c:pt idx="70">
                  <c:v>5.0756660000000002E-2</c:v>
                </c:pt>
                <c:pt idx="71">
                  <c:v>5.644768E-2</c:v>
                </c:pt>
                <c:pt idx="72">
                  <c:v>6.1528079999999999E-2</c:v>
                </c:pt>
                <c:pt idx="73">
                  <c:v>6.7354250000000004E-2</c:v>
                </c:pt>
                <c:pt idx="74">
                  <c:v>7.376771E-2</c:v>
                </c:pt>
                <c:pt idx="75">
                  <c:v>8.0229229999999999E-2</c:v>
                </c:pt>
                <c:pt idx="76">
                  <c:v>8.7160790000000002E-2</c:v>
                </c:pt>
                <c:pt idx="77">
                  <c:v>9.5853659999999993E-2</c:v>
                </c:pt>
                <c:pt idx="78">
                  <c:v>0.10384835000000001</c:v>
                </c:pt>
                <c:pt idx="79">
                  <c:v>0.11443786</c:v>
                </c:pt>
                <c:pt idx="80">
                  <c:v>0.12246941</c:v>
                </c:pt>
                <c:pt idx="81">
                  <c:v>0.13569107</c:v>
                </c:pt>
                <c:pt idx="82">
                  <c:v>0.14782830999999999</c:v>
                </c:pt>
                <c:pt idx="83">
                  <c:v>0.16194064999999999</c:v>
                </c:pt>
                <c:pt idx="84">
                  <c:v>0.17530666</c:v>
                </c:pt>
                <c:pt idx="85">
                  <c:v>0.19009111000000001</c:v>
                </c:pt>
                <c:pt idx="86">
                  <c:v>0.20480453000000001</c:v>
                </c:pt>
                <c:pt idx="87">
                  <c:v>0.22111874000000001</c:v>
                </c:pt>
                <c:pt idx="88">
                  <c:v>0.23699092999999999</c:v>
                </c:pt>
                <c:pt idx="89">
                  <c:v>0.25773035999999999</c:v>
                </c:pt>
                <c:pt idx="90">
                  <c:v>0.27205645000000001</c:v>
                </c:pt>
                <c:pt idx="91">
                  <c:v>0.29427639999999999</c:v>
                </c:pt>
                <c:pt idx="92">
                  <c:v>0.31488240000000001</c:v>
                </c:pt>
                <c:pt idx="93">
                  <c:v>0.33722087000000001</c:v>
                </c:pt>
                <c:pt idx="94">
                  <c:v>0.36147447999999999</c:v>
                </c:pt>
                <c:pt idx="95">
                  <c:v>0.38395544999999998</c:v>
                </c:pt>
                <c:pt idx="96">
                  <c:v>0.40583979999999997</c:v>
                </c:pt>
                <c:pt idx="97">
                  <c:v>0.42695498999999998</c:v>
                </c:pt>
                <c:pt idx="98">
                  <c:v>0.45407027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9E-4850-A68F-326CB98AF147}"/>
            </c:ext>
          </c:extLst>
        </c:ser>
        <c:ser>
          <c:idx val="5"/>
          <c:order val="5"/>
          <c:tx>
            <c:strRef>
              <c:f>'mu (tau)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a'!$AF$2:$AF$100</c:f>
              <c:numCache>
                <c:formatCode>General</c:formatCode>
                <c:ptCount val="99"/>
                <c:pt idx="0">
                  <c:v>1.9252794075091811E-2</c:v>
                </c:pt>
                <c:pt idx="1">
                  <c:v>1.1679552635387259E-2</c:v>
                </c:pt>
                <c:pt idx="2">
                  <c:v>7.8645988933912121E-3</c:v>
                </c:pt>
                <c:pt idx="3">
                  <c:v>5.4224975496036361E-3</c:v>
                </c:pt>
                <c:pt idx="4">
                  <c:v>4.0236543550263041E-3</c:v>
                </c:pt>
                <c:pt idx="5">
                  <c:v>3.2629579200257842E-3</c:v>
                </c:pt>
                <c:pt idx="6">
                  <c:v>2.7205483153059261E-3</c:v>
                </c:pt>
                <c:pt idx="7">
                  <c:v>2.3514014264943619E-3</c:v>
                </c:pt>
                <c:pt idx="8">
                  <c:v>2.1090040215290509E-3</c:v>
                </c:pt>
                <c:pt idx="9">
                  <c:v>1.961652752786338E-3</c:v>
                </c:pt>
                <c:pt idx="10">
                  <c:v>1.9262825928221599E-3</c:v>
                </c:pt>
                <c:pt idx="11">
                  <c:v>1.923622228561033E-3</c:v>
                </c:pt>
                <c:pt idx="12">
                  <c:v>1.9734265119609969E-3</c:v>
                </c:pt>
                <c:pt idx="13">
                  <c:v>2.0858862985214501E-3</c:v>
                </c:pt>
                <c:pt idx="14">
                  <c:v>2.234564809939926E-3</c:v>
                </c:pt>
                <c:pt idx="15">
                  <c:v>2.4422115871729601E-3</c:v>
                </c:pt>
                <c:pt idx="16">
                  <c:v>2.6591887452999548E-3</c:v>
                </c:pt>
                <c:pt idx="17">
                  <c:v>2.8909201471738971E-3</c:v>
                </c:pt>
                <c:pt idx="18">
                  <c:v>3.1267831986414299E-3</c:v>
                </c:pt>
                <c:pt idx="19">
                  <c:v>3.3648815018607939E-3</c:v>
                </c:pt>
                <c:pt idx="20">
                  <c:v>3.6732366511917861E-3</c:v>
                </c:pt>
                <c:pt idx="21">
                  <c:v>3.8656447951073022E-3</c:v>
                </c:pt>
                <c:pt idx="22">
                  <c:v>4.0189856829460123E-3</c:v>
                </c:pt>
                <c:pt idx="23">
                  <c:v>4.1566016302738568E-3</c:v>
                </c:pt>
                <c:pt idx="24">
                  <c:v>4.2800673817679448E-3</c:v>
                </c:pt>
                <c:pt idx="25">
                  <c:v>4.3950263422334844E-3</c:v>
                </c:pt>
                <c:pt idx="26">
                  <c:v>4.5133496290987174E-3</c:v>
                </c:pt>
                <c:pt idx="27">
                  <c:v>4.6532322434911736E-3</c:v>
                </c:pt>
                <c:pt idx="28">
                  <c:v>4.7722289038137711E-3</c:v>
                </c:pt>
                <c:pt idx="29">
                  <c:v>4.9685815385609889E-3</c:v>
                </c:pt>
                <c:pt idx="30">
                  <c:v>5.1864976797593894E-3</c:v>
                </c:pt>
                <c:pt idx="31">
                  <c:v>5.4256282243391992E-3</c:v>
                </c:pt>
                <c:pt idx="32">
                  <c:v>5.6251122854780299E-3</c:v>
                </c:pt>
                <c:pt idx="33">
                  <c:v>5.8412257338539726E-3</c:v>
                </c:pt>
                <c:pt idx="34">
                  <c:v>6.0952060380523336E-3</c:v>
                </c:pt>
                <c:pt idx="35">
                  <c:v>6.3380758593909051E-3</c:v>
                </c:pt>
                <c:pt idx="36">
                  <c:v>6.5750150811466398E-3</c:v>
                </c:pt>
                <c:pt idx="37">
                  <c:v>6.8798108760361873E-3</c:v>
                </c:pt>
                <c:pt idx="38">
                  <c:v>7.1253971689213338E-3</c:v>
                </c:pt>
                <c:pt idx="39">
                  <c:v>7.4980554858304184E-3</c:v>
                </c:pt>
                <c:pt idx="40">
                  <c:v>7.7815009532466693E-3</c:v>
                </c:pt>
                <c:pt idx="41">
                  <c:v>8.2071660461364784E-3</c:v>
                </c:pt>
                <c:pt idx="42">
                  <c:v>8.4445432431376529E-3</c:v>
                </c:pt>
                <c:pt idx="43">
                  <c:v>8.7871420065014812E-3</c:v>
                </c:pt>
                <c:pt idx="44">
                  <c:v>9.2054354662428339E-3</c:v>
                </c:pt>
                <c:pt idx="45">
                  <c:v>9.5487000246837431E-3</c:v>
                </c:pt>
                <c:pt idx="46">
                  <c:v>1.0003520466682561E-2</c:v>
                </c:pt>
                <c:pt idx="47">
                  <c:v>1.0611582468504389E-2</c:v>
                </c:pt>
                <c:pt idx="48">
                  <c:v>1.119722085509766E-2</c:v>
                </c:pt>
                <c:pt idx="49">
                  <c:v>1.203157978269377E-2</c:v>
                </c:pt>
                <c:pt idx="50">
                  <c:v>1.263870049563573E-2</c:v>
                </c:pt>
                <c:pt idx="51">
                  <c:v>1.356179975146652E-2</c:v>
                </c:pt>
                <c:pt idx="52">
                  <c:v>1.423133552988E-2</c:v>
                </c:pt>
                <c:pt idx="53">
                  <c:v>1.5044233465637571E-2</c:v>
                </c:pt>
                <c:pt idx="54">
                  <c:v>1.5847850932002531E-2</c:v>
                </c:pt>
                <c:pt idx="55">
                  <c:v>1.678052087678826E-2</c:v>
                </c:pt>
                <c:pt idx="56">
                  <c:v>1.7739459431414771E-2</c:v>
                </c:pt>
                <c:pt idx="57">
                  <c:v>1.9101562963963471E-2</c:v>
                </c:pt>
                <c:pt idx="58">
                  <c:v>2.047866070989986E-2</c:v>
                </c:pt>
                <c:pt idx="59">
                  <c:v>2.252825586243987E-2</c:v>
                </c:pt>
                <c:pt idx="60">
                  <c:v>2.4032802172376379E-2</c:v>
                </c:pt>
                <c:pt idx="61">
                  <c:v>2.6396386688592031E-2</c:v>
                </c:pt>
                <c:pt idx="62">
                  <c:v>2.852714313691514E-2</c:v>
                </c:pt>
                <c:pt idx="63">
                  <c:v>3.088674618395534E-2</c:v>
                </c:pt>
                <c:pt idx="64">
                  <c:v>3.3541577950624998E-2</c:v>
                </c:pt>
                <c:pt idx="65">
                  <c:v>3.602389014741008E-2</c:v>
                </c:pt>
                <c:pt idx="66">
                  <c:v>3.9106444067808853E-2</c:v>
                </c:pt>
                <c:pt idx="67">
                  <c:v>4.2707926033399173E-2</c:v>
                </c:pt>
                <c:pt idx="68">
                  <c:v>4.6340845616571209E-2</c:v>
                </c:pt>
                <c:pt idx="69">
                  <c:v>5.1708286814318383E-2</c:v>
                </c:pt>
                <c:pt idx="70">
                  <c:v>5.5647693601720893E-2</c:v>
                </c:pt>
                <c:pt idx="71">
                  <c:v>6.1909977405001593E-2</c:v>
                </c:pt>
                <c:pt idx="72">
                  <c:v>6.7403235903498643E-2</c:v>
                </c:pt>
                <c:pt idx="73">
                  <c:v>7.3697535043221615E-2</c:v>
                </c:pt>
                <c:pt idx="74">
                  <c:v>8.0643267977262983E-2</c:v>
                </c:pt>
                <c:pt idx="75">
                  <c:v>8.7457449805782975E-2</c:v>
                </c:pt>
                <c:pt idx="76">
                  <c:v>9.4820461930086947E-2</c:v>
                </c:pt>
                <c:pt idx="77">
                  <c:v>0.1040217118275918</c:v>
                </c:pt>
                <c:pt idx="78">
                  <c:v>0.1123620660059244</c:v>
                </c:pt>
                <c:pt idx="79">
                  <c:v>0.123348101508862</c:v>
                </c:pt>
                <c:pt idx="80">
                  <c:v>0.13210089145449899</c:v>
                </c:pt>
                <c:pt idx="81">
                  <c:v>0.14606191073166991</c:v>
                </c:pt>
                <c:pt idx="82">
                  <c:v>0.15857964417970119</c:v>
                </c:pt>
                <c:pt idx="83">
                  <c:v>0.1732595066097857</c:v>
                </c:pt>
                <c:pt idx="84">
                  <c:v>0.18685269845033931</c:v>
                </c:pt>
                <c:pt idx="85">
                  <c:v>0.2017250637012151</c:v>
                </c:pt>
                <c:pt idx="86">
                  <c:v>0.2166294745673514</c:v>
                </c:pt>
                <c:pt idx="87">
                  <c:v>0.2332669005489407</c:v>
                </c:pt>
                <c:pt idx="88">
                  <c:v>0.2490453417616792</c:v>
                </c:pt>
                <c:pt idx="89">
                  <c:v>0.27032938304942672</c:v>
                </c:pt>
                <c:pt idx="90">
                  <c:v>0.28504150858254129</c:v>
                </c:pt>
                <c:pt idx="91">
                  <c:v>0.30746173104993818</c:v>
                </c:pt>
                <c:pt idx="92">
                  <c:v>0.32787166596176481</c:v>
                </c:pt>
                <c:pt idx="93">
                  <c:v>0.35018184308988942</c:v>
                </c:pt>
                <c:pt idx="94">
                  <c:v>0.37476303432718888</c:v>
                </c:pt>
                <c:pt idx="95">
                  <c:v>0.3971011312472133</c:v>
                </c:pt>
                <c:pt idx="96">
                  <c:v>0.4188627794931909</c:v>
                </c:pt>
                <c:pt idx="97">
                  <c:v>0.43985836476254297</c:v>
                </c:pt>
                <c:pt idx="98">
                  <c:v>0.46662171936436059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9E-4850-A68F-326CB98A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359824"/>
        <c:axId val="675734128"/>
      </c:lineChart>
      <c:catAx>
        <c:axId val="49835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34128"/>
        <c:crosses val="autoZero"/>
        <c:auto val="1"/>
        <c:lblAlgn val="ctr"/>
        <c:lblOffset val="100"/>
        <c:noMultiLvlLbl val="0"/>
      </c:catAx>
      <c:valAx>
        <c:axId val="6757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a'!$AF$2:$AF$100</c:f>
              <c:numCache>
                <c:formatCode>General</c:formatCode>
                <c:ptCount val="99"/>
                <c:pt idx="0">
                  <c:v>1.9252794075091811E-2</c:v>
                </c:pt>
                <c:pt idx="1">
                  <c:v>1.1679552635387259E-2</c:v>
                </c:pt>
                <c:pt idx="2">
                  <c:v>7.8645988933912121E-3</c:v>
                </c:pt>
                <c:pt idx="3">
                  <c:v>5.4224975496036361E-3</c:v>
                </c:pt>
                <c:pt idx="4">
                  <c:v>4.0236543550263041E-3</c:v>
                </c:pt>
                <c:pt idx="5">
                  <c:v>3.2629579200257842E-3</c:v>
                </c:pt>
                <c:pt idx="6">
                  <c:v>2.7205483153059261E-3</c:v>
                </c:pt>
                <c:pt idx="7">
                  <c:v>2.3514014264943619E-3</c:v>
                </c:pt>
                <c:pt idx="8">
                  <c:v>2.1090040215290509E-3</c:v>
                </c:pt>
                <c:pt idx="9">
                  <c:v>1.961652752786338E-3</c:v>
                </c:pt>
                <c:pt idx="10">
                  <c:v>1.9262825928221599E-3</c:v>
                </c:pt>
                <c:pt idx="11">
                  <c:v>1.923622228561033E-3</c:v>
                </c:pt>
                <c:pt idx="12">
                  <c:v>1.9734265119609969E-3</c:v>
                </c:pt>
                <c:pt idx="13">
                  <c:v>2.0858862985214501E-3</c:v>
                </c:pt>
                <c:pt idx="14">
                  <c:v>2.234564809939926E-3</c:v>
                </c:pt>
                <c:pt idx="15">
                  <c:v>2.4422115871729601E-3</c:v>
                </c:pt>
                <c:pt idx="16">
                  <c:v>2.6591887452999548E-3</c:v>
                </c:pt>
                <c:pt idx="17">
                  <c:v>2.8909201471738971E-3</c:v>
                </c:pt>
                <c:pt idx="18">
                  <c:v>3.1267831986414299E-3</c:v>
                </c:pt>
                <c:pt idx="19">
                  <c:v>3.3648815018607939E-3</c:v>
                </c:pt>
                <c:pt idx="20">
                  <c:v>3.6732366511917861E-3</c:v>
                </c:pt>
                <c:pt idx="21">
                  <c:v>3.8656447951073022E-3</c:v>
                </c:pt>
                <c:pt idx="22">
                  <c:v>4.0189856829460123E-3</c:v>
                </c:pt>
                <c:pt idx="23">
                  <c:v>4.1566016302738568E-3</c:v>
                </c:pt>
                <c:pt idx="24">
                  <c:v>4.2800673817679448E-3</c:v>
                </c:pt>
                <c:pt idx="25">
                  <c:v>4.3950263422334844E-3</c:v>
                </c:pt>
                <c:pt idx="26">
                  <c:v>4.5133496290987174E-3</c:v>
                </c:pt>
                <c:pt idx="27">
                  <c:v>4.6532322434911736E-3</c:v>
                </c:pt>
                <c:pt idx="28">
                  <c:v>4.7722289038137711E-3</c:v>
                </c:pt>
                <c:pt idx="29">
                  <c:v>4.9685815385609889E-3</c:v>
                </c:pt>
                <c:pt idx="30">
                  <c:v>5.1864976797593894E-3</c:v>
                </c:pt>
                <c:pt idx="31">
                  <c:v>5.4256282243391992E-3</c:v>
                </c:pt>
                <c:pt idx="32">
                  <c:v>5.6251122854780299E-3</c:v>
                </c:pt>
                <c:pt idx="33">
                  <c:v>5.8412257338539726E-3</c:v>
                </c:pt>
                <c:pt idx="34">
                  <c:v>6.0952060380523336E-3</c:v>
                </c:pt>
                <c:pt idx="35">
                  <c:v>6.3380758593909051E-3</c:v>
                </c:pt>
                <c:pt idx="36">
                  <c:v>6.5750150811466398E-3</c:v>
                </c:pt>
                <c:pt idx="37">
                  <c:v>6.8798108760361873E-3</c:v>
                </c:pt>
                <c:pt idx="38">
                  <c:v>7.1253971689213338E-3</c:v>
                </c:pt>
                <c:pt idx="39">
                  <c:v>7.4980554858304184E-3</c:v>
                </c:pt>
                <c:pt idx="40">
                  <c:v>7.7815009532466693E-3</c:v>
                </c:pt>
                <c:pt idx="41">
                  <c:v>8.2071660461364784E-3</c:v>
                </c:pt>
                <c:pt idx="42">
                  <c:v>8.4445432431376529E-3</c:v>
                </c:pt>
                <c:pt idx="43">
                  <c:v>8.7871420065014812E-3</c:v>
                </c:pt>
                <c:pt idx="44">
                  <c:v>9.2054354662428339E-3</c:v>
                </c:pt>
                <c:pt idx="45">
                  <c:v>9.5487000246837431E-3</c:v>
                </c:pt>
                <c:pt idx="46">
                  <c:v>1.0003520466682561E-2</c:v>
                </c:pt>
                <c:pt idx="47">
                  <c:v>1.0611582468504389E-2</c:v>
                </c:pt>
                <c:pt idx="48">
                  <c:v>1.119722085509766E-2</c:v>
                </c:pt>
                <c:pt idx="49">
                  <c:v>1.203157978269377E-2</c:v>
                </c:pt>
                <c:pt idx="50">
                  <c:v>1.263870049563573E-2</c:v>
                </c:pt>
                <c:pt idx="51">
                  <c:v>1.356179975146652E-2</c:v>
                </c:pt>
                <c:pt idx="52">
                  <c:v>1.423133552988E-2</c:v>
                </c:pt>
                <c:pt idx="53">
                  <c:v>1.5044233465637571E-2</c:v>
                </c:pt>
                <c:pt idx="54">
                  <c:v>1.5847850932002531E-2</c:v>
                </c:pt>
                <c:pt idx="55">
                  <c:v>1.678052087678826E-2</c:v>
                </c:pt>
                <c:pt idx="56">
                  <c:v>1.7739459431414771E-2</c:v>
                </c:pt>
                <c:pt idx="57">
                  <c:v>1.9101562963963471E-2</c:v>
                </c:pt>
                <c:pt idx="58">
                  <c:v>2.047866070989986E-2</c:v>
                </c:pt>
                <c:pt idx="59">
                  <c:v>2.252825586243987E-2</c:v>
                </c:pt>
                <c:pt idx="60">
                  <c:v>2.4032802172376379E-2</c:v>
                </c:pt>
                <c:pt idx="61">
                  <c:v>2.6396386688592031E-2</c:v>
                </c:pt>
                <c:pt idx="62">
                  <c:v>2.852714313691514E-2</c:v>
                </c:pt>
                <c:pt idx="63">
                  <c:v>3.088674618395534E-2</c:v>
                </c:pt>
                <c:pt idx="64">
                  <c:v>3.3541577950624998E-2</c:v>
                </c:pt>
                <c:pt idx="65">
                  <c:v>3.602389014741008E-2</c:v>
                </c:pt>
                <c:pt idx="66">
                  <c:v>3.9106444067808853E-2</c:v>
                </c:pt>
                <c:pt idx="67">
                  <c:v>4.2707926033399173E-2</c:v>
                </c:pt>
                <c:pt idx="68">
                  <c:v>4.6340845616571209E-2</c:v>
                </c:pt>
                <c:pt idx="69">
                  <c:v>5.1708286814318383E-2</c:v>
                </c:pt>
                <c:pt idx="70">
                  <c:v>5.5647693601720893E-2</c:v>
                </c:pt>
                <c:pt idx="71">
                  <c:v>6.1909977405001593E-2</c:v>
                </c:pt>
                <c:pt idx="72">
                  <c:v>6.7403235903498643E-2</c:v>
                </c:pt>
                <c:pt idx="73">
                  <c:v>7.3697535043221615E-2</c:v>
                </c:pt>
                <c:pt idx="74">
                  <c:v>8.0643267977262983E-2</c:v>
                </c:pt>
                <c:pt idx="75">
                  <c:v>8.7457449805782975E-2</c:v>
                </c:pt>
                <c:pt idx="76">
                  <c:v>9.4820461930086947E-2</c:v>
                </c:pt>
                <c:pt idx="77">
                  <c:v>0.1040217118275918</c:v>
                </c:pt>
                <c:pt idx="78">
                  <c:v>0.1123620660059244</c:v>
                </c:pt>
                <c:pt idx="79">
                  <c:v>0.123348101508862</c:v>
                </c:pt>
                <c:pt idx="80">
                  <c:v>0.13210089145449899</c:v>
                </c:pt>
                <c:pt idx="81">
                  <c:v>0.14606191073166991</c:v>
                </c:pt>
                <c:pt idx="82">
                  <c:v>0.15857964417970119</c:v>
                </c:pt>
                <c:pt idx="83">
                  <c:v>0.1732595066097857</c:v>
                </c:pt>
                <c:pt idx="84">
                  <c:v>0.18685269845033931</c:v>
                </c:pt>
                <c:pt idx="85">
                  <c:v>0.2017250637012151</c:v>
                </c:pt>
                <c:pt idx="86">
                  <c:v>0.2166294745673514</c:v>
                </c:pt>
                <c:pt idx="87">
                  <c:v>0.2332669005489407</c:v>
                </c:pt>
                <c:pt idx="88">
                  <c:v>0.2490453417616792</c:v>
                </c:pt>
                <c:pt idx="89">
                  <c:v>0.27032938304942672</c:v>
                </c:pt>
                <c:pt idx="90">
                  <c:v>0.28504150858254129</c:v>
                </c:pt>
                <c:pt idx="91">
                  <c:v>0.30746173104993818</c:v>
                </c:pt>
                <c:pt idx="92">
                  <c:v>0.32787166596176481</c:v>
                </c:pt>
                <c:pt idx="93">
                  <c:v>0.35018184308988942</c:v>
                </c:pt>
                <c:pt idx="94">
                  <c:v>0.37476303432718888</c:v>
                </c:pt>
                <c:pt idx="95">
                  <c:v>0.3971011312472133</c:v>
                </c:pt>
                <c:pt idx="96">
                  <c:v>0.4188627794931909</c:v>
                </c:pt>
                <c:pt idx="97">
                  <c:v>0.43985836476254297</c:v>
                </c:pt>
                <c:pt idx="98">
                  <c:v>0.46662171936436059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9-496F-83B3-465BA569C6AA}"/>
            </c:ext>
          </c:extLst>
        </c:ser>
        <c:ser>
          <c:idx val="1"/>
          <c:order val="1"/>
          <c:tx>
            <c:strRef>
              <c:f>'mu (tau) a'!$AG$1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a'!$AG$2:$AG$100</c:f>
              <c:numCache>
                <c:formatCode>General</c:formatCode>
                <c:ptCount val="99"/>
                <c:pt idx="0">
                  <c:v>1.8704814045554789E-2</c:v>
                </c:pt>
                <c:pt idx="1">
                  <c:v>1.1716978583853571E-2</c:v>
                </c:pt>
                <c:pt idx="2">
                  <c:v>7.8895244108481317E-3</c:v>
                </c:pt>
                <c:pt idx="3">
                  <c:v>5.4392121978947584E-3</c:v>
                </c:pt>
                <c:pt idx="4">
                  <c:v>4.0358505140391009E-3</c:v>
                </c:pt>
                <c:pt idx="5">
                  <c:v>3.2726480837323439E-3</c:v>
                </c:pt>
                <c:pt idx="6">
                  <c:v>2.728396004135067E-3</c:v>
                </c:pt>
                <c:pt idx="7">
                  <c:v>2.3580416140554241E-3</c:v>
                </c:pt>
                <c:pt idx="8">
                  <c:v>2.114829368390028E-3</c:v>
                </c:pt>
                <c:pt idx="9">
                  <c:v>1.96693924544855E-3</c:v>
                </c:pt>
                <c:pt idx="10">
                  <c:v>1.881572300600979E-3</c:v>
                </c:pt>
                <c:pt idx="11">
                  <c:v>1.9285152024356191E-3</c:v>
                </c:pt>
                <c:pt idx="12">
                  <c:v>1.9783139642284269E-3</c:v>
                </c:pt>
                <c:pt idx="13">
                  <c:v>2.0909664589221231E-3</c:v>
                </c:pt>
                <c:pt idx="14">
                  <c:v>2.239902585812996E-3</c:v>
                </c:pt>
                <c:pt idx="15">
                  <c:v>2.4479771759210759E-3</c:v>
                </c:pt>
                <c:pt idx="16">
                  <c:v>2.665402790777616E-3</c:v>
                </c:pt>
                <c:pt idx="17">
                  <c:v>2.8976939433823742E-3</c:v>
                </c:pt>
                <c:pt idx="18">
                  <c:v>3.1343589015092048E-3</c:v>
                </c:pt>
                <c:pt idx="19">
                  <c:v>3.3732966836103459E-3</c:v>
                </c:pt>
                <c:pt idx="20">
                  <c:v>3.5898286864035869E-3</c:v>
                </c:pt>
                <c:pt idx="21">
                  <c:v>3.87550737811417E-3</c:v>
                </c:pt>
                <c:pt idx="22">
                  <c:v>4.0291103118391004E-3</c:v>
                </c:pt>
                <c:pt idx="23">
                  <c:v>4.166944527878213E-3</c:v>
                </c:pt>
                <c:pt idx="24">
                  <c:v>4.2905856297595669E-3</c:v>
                </c:pt>
                <c:pt idx="25">
                  <c:v>4.4056616388493154E-3</c:v>
                </c:pt>
                <c:pt idx="26">
                  <c:v>4.524081241128429E-3</c:v>
                </c:pt>
                <c:pt idx="27">
                  <c:v>4.6640817964312704E-3</c:v>
                </c:pt>
                <c:pt idx="28">
                  <c:v>4.7830475860150051E-3</c:v>
                </c:pt>
                <c:pt idx="29">
                  <c:v>4.9795390530922466E-3</c:v>
                </c:pt>
                <c:pt idx="30">
                  <c:v>5.0872982534755171E-3</c:v>
                </c:pt>
                <c:pt idx="31">
                  <c:v>5.4369411737108398E-3</c:v>
                </c:pt>
                <c:pt idx="32">
                  <c:v>5.6365347704000843E-3</c:v>
                </c:pt>
                <c:pt idx="33">
                  <c:v>5.8527562767348657E-3</c:v>
                </c:pt>
                <c:pt idx="34">
                  <c:v>6.1068689143908214E-3</c:v>
                </c:pt>
                <c:pt idx="35">
                  <c:v>6.3498708745859207E-3</c:v>
                </c:pt>
                <c:pt idx="36">
                  <c:v>6.5868667209153233E-3</c:v>
                </c:pt>
                <c:pt idx="37">
                  <c:v>6.891812740656581E-3</c:v>
                </c:pt>
                <c:pt idx="38">
                  <c:v>7.1373998525969384E-3</c:v>
                </c:pt>
                <c:pt idx="39">
                  <c:v>7.5102630358456811E-3</c:v>
                </c:pt>
                <c:pt idx="40">
                  <c:v>7.6726456576243409E-3</c:v>
                </c:pt>
                <c:pt idx="41">
                  <c:v>8.2195723091497228E-3</c:v>
                </c:pt>
                <c:pt idx="42">
                  <c:v>8.4567803579398953E-3</c:v>
                </c:pt>
                <c:pt idx="43">
                  <c:v>8.7993826894774765E-3</c:v>
                </c:pt>
                <c:pt idx="44">
                  <c:v>9.217693949745219E-3</c:v>
                </c:pt>
                <c:pt idx="45">
                  <c:v>9.5608506453175954E-3</c:v>
                </c:pt>
                <c:pt idx="46">
                  <c:v>1.0015650887664601E-2</c:v>
                </c:pt>
                <c:pt idx="47">
                  <c:v>1.062390514244038E-2</c:v>
                </c:pt>
                <c:pt idx="48">
                  <c:v>1.120962474107841E-2</c:v>
                </c:pt>
                <c:pt idx="49">
                  <c:v>1.204436578424827E-2</c:v>
                </c:pt>
                <c:pt idx="50">
                  <c:v>1.2523734633901379E-2</c:v>
                </c:pt>
                <c:pt idx="51">
                  <c:v>1.3575061324979E-2</c:v>
                </c:pt>
                <c:pt idx="52">
                  <c:v>1.4244703693669959E-2</c:v>
                </c:pt>
                <c:pt idx="53">
                  <c:v>1.50578928586251E-2</c:v>
                </c:pt>
                <c:pt idx="54">
                  <c:v>1.5861753850297349E-2</c:v>
                </c:pt>
                <c:pt idx="55">
                  <c:v>1.6794756669250389E-2</c:v>
                </c:pt>
                <c:pt idx="56">
                  <c:v>1.77539786347151E-2</c:v>
                </c:pt>
                <c:pt idx="57">
                  <c:v>1.9116828323980949E-2</c:v>
                </c:pt>
                <c:pt idx="58">
                  <c:v>2.049466303297727E-2</c:v>
                </c:pt>
                <c:pt idx="59">
                  <c:v>2.2545666810419581E-2</c:v>
                </c:pt>
                <c:pt idx="60">
                  <c:v>2.3870856907976579E-2</c:v>
                </c:pt>
                <c:pt idx="61">
                  <c:v>2.6416043029062201E-2</c:v>
                </c:pt>
                <c:pt idx="62">
                  <c:v>2.854818831435053E-2</c:v>
                </c:pt>
                <c:pt idx="63">
                  <c:v>3.090936734267646E-2</c:v>
                </c:pt>
                <c:pt idx="64">
                  <c:v>3.356596779105573E-2</c:v>
                </c:pt>
                <c:pt idx="65">
                  <c:v>3.6049916362641161E-2</c:v>
                </c:pt>
                <c:pt idx="66">
                  <c:v>3.9134380767358562E-2</c:v>
                </c:pt>
                <c:pt idx="67">
                  <c:v>4.2738233693910797E-2</c:v>
                </c:pt>
                <c:pt idx="68">
                  <c:v>4.6373391764658621E-2</c:v>
                </c:pt>
                <c:pt idx="69">
                  <c:v>5.1744807998349067E-2</c:v>
                </c:pt>
                <c:pt idx="70">
                  <c:v>5.5303952711875423E-2</c:v>
                </c:pt>
                <c:pt idx="71">
                  <c:v>6.1952385304414007E-2</c:v>
                </c:pt>
                <c:pt idx="72">
                  <c:v>6.7448780786300275E-2</c:v>
                </c:pt>
                <c:pt idx="73">
                  <c:v>7.3746703670035219E-2</c:v>
                </c:pt>
                <c:pt idx="74">
                  <c:v>8.0696448644436869E-2</c:v>
                </c:pt>
                <c:pt idx="75">
                  <c:v>8.751352681555695E-2</c:v>
                </c:pt>
                <c:pt idx="76">
                  <c:v>9.4879625383175861E-2</c:v>
                </c:pt>
                <c:pt idx="77">
                  <c:v>0.1040845254719004</c:v>
                </c:pt>
                <c:pt idx="78">
                  <c:v>0.1124274095887403</c:v>
                </c:pt>
                <c:pt idx="79">
                  <c:v>0.123416921660031</c:v>
                </c:pt>
                <c:pt idx="80">
                  <c:v>0.13147265460129079</c:v>
                </c:pt>
                <c:pt idx="81">
                  <c:v>0.14613732367804219</c:v>
                </c:pt>
                <c:pt idx="82">
                  <c:v>0.15865836890782881</c:v>
                </c:pt>
                <c:pt idx="83">
                  <c:v>0.17334283637066741</c:v>
                </c:pt>
                <c:pt idx="84">
                  <c:v>0.18693862302808159</c:v>
                </c:pt>
                <c:pt idx="85">
                  <c:v>0.20181305068542471</c:v>
                </c:pt>
                <c:pt idx="86">
                  <c:v>0.21671969632957869</c:v>
                </c:pt>
                <c:pt idx="87">
                  <c:v>0.23336014614442849</c:v>
                </c:pt>
                <c:pt idx="88">
                  <c:v>0.2491391086820573</c:v>
                </c:pt>
                <c:pt idx="89">
                  <c:v>0.27042767267083451</c:v>
                </c:pt>
                <c:pt idx="90">
                  <c:v>0.28418170213683053</c:v>
                </c:pt>
                <c:pt idx="91">
                  <c:v>0.30755984790548341</c:v>
                </c:pt>
                <c:pt idx="92">
                  <c:v>0.32796979658868719</c:v>
                </c:pt>
                <c:pt idx="93">
                  <c:v>0.35028092433927788</c:v>
                </c:pt>
                <c:pt idx="94">
                  <c:v>0.37486509392739081</c:v>
                </c:pt>
                <c:pt idx="95">
                  <c:v>0.39720331960345029</c:v>
                </c:pt>
                <c:pt idx="96">
                  <c:v>0.41896509245726288</c:v>
                </c:pt>
                <c:pt idx="97">
                  <c:v>0.43996074352400649</c:v>
                </c:pt>
                <c:pt idx="98">
                  <c:v>0.46672355666590182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9-496F-83B3-465BA569C6AA}"/>
            </c:ext>
          </c:extLst>
        </c:ser>
        <c:ser>
          <c:idx val="2"/>
          <c:order val="2"/>
          <c:tx>
            <c:strRef>
              <c:f>'mu (tau) a'!$AH$1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a'!$AH$2:$AH$100</c:f>
              <c:numCache>
                <c:formatCode>General</c:formatCode>
                <c:ptCount val="99"/>
                <c:pt idx="0">
                  <c:v>1.876492225935766E-2</c:v>
                </c:pt>
                <c:pt idx="1">
                  <c:v>1.138441673177029E-2</c:v>
                </c:pt>
                <c:pt idx="2">
                  <c:v>7.9145289255214222E-3</c:v>
                </c:pt>
                <c:pt idx="3">
                  <c:v>5.455978368471494E-3</c:v>
                </c:pt>
                <c:pt idx="4">
                  <c:v>4.0480836410122503E-3</c:v>
                </c:pt>
                <c:pt idx="5">
                  <c:v>3.2823670247860109E-3</c:v>
                </c:pt>
                <c:pt idx="6">
                  <c:v>2.736266330393439E-3</c:v>
                </c:pt>
                <c:pt idx="7">
                  <c:v>2.3647005530258989E-3</c:v>
                </c:pt>
                <c:pt idx="8">
                  <c:v>2.1206708056262262E-3</c:v>
                </c:pt>
                <c:pt idx="9">
                  <c:v>1.9722399847732388E-3</c:v>
                </c:pt>
                <c:pt idx="10">
                  <c:v>1.8864884176413299E-3</c:v>
                </c:pt>
                <c:pt idx="11">
                  <c:v>1.884922717144605E-3</c:v>
                </c:pt>
                <c:pt idx="12">
                  <c:v>1.9832135209190628E-3</c:v>
                </c:pt>
                <c:pt idx="13">
                  <c:v>2.0960589920152651E-3</c:v>
                </c:pt>
                <c:pt idx="14">
                  <c:v>2.245253112200681E-3</c:v>
                </c:pt>
                <c:pt idx="15">
                  <c:v>2.4537563761080181E-3</c:v>
                </c:pt>
                <c:pt idx="16">
                  <c:v>2.6716313573611089E-3</c:v>
                </c:pt>
                <c:pt idx="17">
                  <c:v>2.9044836114630371E-3</c:v>
                </c:pt>
                <c:pt idx="18">
                  <c:v>3.141952959110998E-3</c:v>
                </c:pt>
                <c:pt idx="19">
                  <c:v>3.381732910761894E-3</c:v>
                </c:pt>
                <c:pt idx="20">
                  <c:v>3.5990019140329432E-3</c:v>
                </c:pt>
                <c:pt idx="21">
                  <c:v>3.7876423425982409E-3</c:v>
                </c:pt>
                <c:pt idx="22">
                  <c:v>4.0392604466976956E-3</c:v>
                </c:pt>
                <c:pt idx="23">
                  <c:v>4.1773131617787998E-3</c:v>
                </c:pt>
                <c:pt idx="24">
                  <c:v>4.3011297263023792E-3</c:v>
                </c:pt>
                <c:pt idx="25">
                  <c:v>4.4163226712685957E-3</c:v>
                </c:pt>
                <c:pt idx="26">
                  <c:v>4.5348383702366298E-3</c:v>
                </c:pt>
                <c:pt idx="27">
                  <c:v>4.6749566463676982E-3</c:v>
                </c:pt>
                <c:pt idx="28">
                  <c:v>4.7938907942578282E-3</c:v>
                </c:pt>
                <c:pt idx="29">
                  <c:v>4.990520732895575E-3</c:v>
                </c:pt>
                <c:pt idx="30">
                  <c:v>5.0982260458621049E-3</c:v>
                </c:pt>
                <c:pt idx="31">
                  <c:v>5.3359679495128898E-3</c:v>
                </c:pt>
                <c:pt idx="32">
                  <c:v>5.6479804500878961E-3</c:v>
                </c:pt>
                <c:pt idx="33">
                  <c:v>5.8643095808349191E-3</c:v>
                </c:pt>
                <c:pt idx="34">
                  <c:v>6.1185541070683473E-3</c:v>
                </c:pt>
                <c:pt idx="35">
                  <c:v>6.3616878400362719E-3</c:v>
                </c:pt>
                <c:pt idx="36">
                  <c:v>6.5987397235802853E-3</c:v>
                </c:pt>
                <c:pt idx="37">
                  <c:v>6.9038355425900732E-3</c:v>
                </c:pt>
                <c:pt idx="38">
                  <c:v>7.1494227547125823E-3</c:v>
                </c:pt>
                <c:pt idx="39">
                  <c:v>7.5224904609175712E-3</c:v>
                </c:pt>
                <c:pt idx="40">
                  <c:v>7.6846650991895544E-3</c:v>
                </c:pt>
                <c:pt idx="41">
                  <c:v>8.1085876902231534E-3</c:v>
                </c:pt>
                <c:pt idx="42">
                  <c:v>8.4690352057295009E-3</c:v>
                </c:pt>
                <c:pt idx="43">
                  <c:v>8.8116404239953344E-3</c:v>
                </c:pt>
                <c:pt idx="44">
                  <c:v>9.2299687573442098E-3</c:v>
                </c:pt>
                <c:pt idx="45">
                  <c:v>9.5730167274887586E-3</c:v>
                </c:pt>
                <c:pt idx="46">
                  <c:v>1.002779601817951E-2</c:v>
                </c:pt>
                <c:pt idx="47">
                  <c:v>1.0636242126051061E-2</c:v>
                </c:pt>
                <c:pt idx="48">
                  <c:v>1.122204236764617E-2</c:v>
                </c:pt>
                <c:pt idx="49">
                  <c:v>1.205716537353094E-2</c:v>
                </c:pt>
                <c:pt idx="50">
                  <c:v>1.253645680084556E-2</c:v>
                </c:pt>
                <c:pt idx="51">
                  <c:v>1.345617249350819E-2</c:v>
                </c:pt>
                <c:pt idx="52">
                  <c:v>1.425808441480585E-2</c:v>
                </c:pt>
                <c:pt idx="53">
                  <c:v>1.507156465364143E-2</c:v>
                </c:pt>
                <c:pt idx="54">
                  <c:v>1.5875668965270311E-2</c:v>
                </c:pt>
                <c:pt idx="55">
                  <c:v>1.6809004538678951E-2</c:v>
                </c:pt>
                <c:pt idx="56">
                  <c:v>1.7768509721537859E-2</c:v>
                </c:pt>
                <c:pt idx="57">
                  <c:v>1.913210588358738E-2</c:v>
                </c:pt>
                <c:pt idx="58">
                  <c:v>2.0510677860502501E-2</c:v>
                </c:pt>
                <c:pt idx="59">
                  <c:v>2.2563091214439172E-2</c:v>
                </c:pt>
                <c:pt idx="60">
                  <c:v>2.3888796801406171E-2</c:v>
                </c:pt>
                <c:pt idx="61">
                  <c:v>2.6239661602176521E-2</c:v>
                </c:pt>
                <c:pt idx="62">
                  <c:v>2.8569249017332619E-2</c:v>
                </c:pt>
                <c:pt idx="63">
                  <c:v>3.0932005068918762E-2</c:v>
                </c:pt>
                <c:pt idx="64">
                  <c:v>3.3590375366618568E-2</c:v>
                </c:pt>
                <c:pt idx="65">
                  <c:v>3.6075961381057453E-2</c:v>
                </c:pt>
                <c:pt idx="66">
                  <c:v>3.9162337424211983E-2</c:v>
                </c:pt>
                <c:pt idx="67">
                  <c:v>4.2768562862240088E-2</c:v>
                </c:pt>
                <c:pt idx="68">
                  <c:v>4.6405960770588617E-2</c:v>
                </c:pt>
                <c:pt idx="69">
                  <c:v>5.1781354977024373E-2</c:v>
                </c:pt>
                <c:pt idx="70">
                  <c:v>5.5342041048152192E-2</c:v>
                </c:pt>
                <c:pt idx="71">
                  <c:v>6.1571757594450119E-2</c:v>
                </c:pt>
                <c:pt idx="72">
                  <c:v>6.7494356444128115E-2</c:v>
                </c:pt>
                <c:pt idx="73">
                  <c:v>7.3795905100576403E-2</c:v>
                </c:pt>
                <c:pt idx="74">
                  <c:v>8.0749664381907782E-2</c:v>
                </c:pt>
                <c:pt idx="75">
                  <c:v>8.756963978145621E-2</c:v>
                </c:pt>
                <c:pt idx="76">
                  <c:v>9.493882575144226E-2</c:v>
                </c:pt>
                <c:pt idx="77">
                  <c:v>0.1041473770463088</c:v>
                </c:pt>
                <c:pt idx="78">
                  <c:v>0.1124927911717815</c:v>
                </c:pt>
                <c:pt idx="79">
                  <c:v>0.1234857802083309</c:v>
                </c:pt>
                <c:pt idx="80">
                  <c:v>0.13154231089343149</c:v>
                </c:pt>
                <c:pt idx="81">
                  <c:v>0.1454600064590558</c:v>
                </c:pt>
                <c:pt idx="82">
                  <c:v>0.15873713271778719</c:v>
                </c:pt>
                <c:pt idx="83">
                  <c:v>0.1734262062092867</c:v>
                </c:pt>
                <c:pt idx="84">
                  <c:v>0.1870245871184085</c:v>
                </c:pt>
                <c:pt idx="85">
                  <c:v>0.20190107604716279</c:v>
                </c:pt>
                <c:pt idx="86">
                  <c:v>0.21680995566733149</c:v>
                </c:pt>
                <c:pt idx="87">
                  <c:v>0.23345342901370469</c:v>
                </c:pt>
                <c:pt idx="88">
                  <c:v>0.2492329109061889</c:v>
                </c:pt>
                <c:pt idx="89">
                  <c:v>0.27052599802956978</c:v>
                </c:pt>
                <c:pt idx="90">
                  <c:v>0.28427710796689148</c:v>
                </c:pt>
                <c:pt idx="91">
                  <c:v>0.30667792220161783</c:v>
                </c:pt>
                <c:pt idx="92">
                  <c:v>0.32806795658569859</c:v>
                </c:pt>
                <c:pt idx="93">
                  <c:v>0.35038003362294129</c:v>
                </c:pt>
                <c:pt idx="94">
                  <c:v>0.37496718132158802</c:v>
                </c:pt>
                <c:pt idx="95">
                  <c:v>0.39730553425641463</c:v>
                </c:pt>
                <c:pt idx="96">
                  <c:v>0.41906743041267608</c:v>
                </c:pt>
                <c:pt idx="97">
                  <c:v>0.44006314611452868</c:v>
                </c:pt>
                <c:pt idx="98">
                  <c:v>0.46682541619280371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9-496F-83B3-465BA569C6AA}"/>
            </c:ext>
          </c:extLst>
        </c:ser>
        <c:ser>
          <c:idx val="3"/>
          <c:order val="3"/>
          <c:tx>
            <c:strRef>
              <c:f>'mu (tau) a'!$AI$1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a'!$AI$2:$AI$100</c:f>
              <c:numCache>
                <c:formatCode>General</c:formatCode>
                <c:ptCount val="99"/>
                <c:pt idx="0">
                  <c:v>1.8825223631849922E-2</c:v>
                </c:pt>
                <c:pt idx="1">
                  <c:v>1.1420896946999709E-2</c:v>
                </c:pt>
                <c:pt idx="2">
                  <c:v>7.6923113277920568E-3</c:v>
                </c:pt>
                <c:pt idx="3">
                  <c:v>5.472796220149386E-3</c:v>
                </c:pt>
                <c:pt idx="4">
                  <c:v>4.0603538479998856E-3</c:v>
                </c:pt>
                <c:pt idx="5">
                  <c:v>3.2921148286482599E-3</c:v>
                </c:pt>
                <c:pt idx="6">
                  <c:v>2.7441593593809329E-3</c:v>
                </c:pt>
                <c:pt idx="7">
                  <c:v>2.371378296358413E-3</c:v>
                </c:pt>
                <c:pt idx="8">
                  <c:v>2.1265283776813831E-3</c:v>
                </c:pt>
                <c:pt idx="9">
                  <c:v>1.9775550091539898E-3</c:v>
                </c:pt>
                <c:pt idx="10">
                  <c:v>1.8914173793684081E-3</c:v>
                </c:pt>
                <c:pt idx="11">
                  <c:v>1.8897172539687631E-3</c:v>
                </c:pt>
                <c:pt idx="12">
                  <c:v>1.9395507672761839E-3</c:v>
                </c:pt>
                <c:pt idx="13">
                  <c:v>2.1011639279344759E-3</c:v>
                </c:pt>
                <c:pt idx="14">
                  <c:v>2.2506164195605438E-3</c:v>
                </c:pt>
                <c:pt idx="15">
                  <c:v>2.459549219867753E-3</c:v>
                </c:pt>
                <c:pt idx="16">
                  <c:v>2.6778744789836481E-3</c:v>
                </c:pt>
                <c:pt idx="17">
                  <c:v>2.9112891886057118E-3</c:v>
                </c:pt>
                <c:pt idx="18">
                  <c:v>3.149565415917435E-3</c:v>
                </c:pt>
                <c:pt idx="19">
                  <c:v>3.39019023594757E-3</c:v>
                </c:pt>
                <c:pt idx="20">
                  <c:v>3.6081985823644821E-3</c:v>
                </c:pt>
                <c:pt idx="21">
                  <c:v>3.7973059146500501E-3</c:v>
                </c:pt>
                <c:pt idx="22">
                  <c:v>3.948822084145192E-3</c:v>
                </c:pt>
                <c:pt idx="23">
                  <c:v>4.1877075960153956E-3</c:v>
                </c:pt>
                <c:pt idx="24">
                  <c:v>4.3116997349190904E-3</c:v>
                </c:pt>
                <c:pt idx="25">
                  <c:v>4.4270095017680646E-3</c:v>
                </c:pt>
                <c:pt idx="26">
                  <c:v>4.5456210770965337E-3</c:v>
                </c:pt>
                <c:pt idx="27">
                  <c:v>4.6858568522833519E-3</c:v>
                </c:pt>
                <c:pt idx="28">
                  <c:v>4.8047585841429798E-3</c:v>
                </c:pt>
                <c:pt idx="29">
                  <c:v>5.0015266312641226E-3</c:v>
                </c:pt>
                <c:pt idx="30">
                  <c:v>5.1091773117390429E-3</c:v>
                </c:pt>
                <c:pt idx="31">
                  <c:v>5.3470939487088422E-3</c:v>
                </c:pt>
                <c:pt idx="32">
                  <c:v>5.5458004080740017E-3</c:v>
                </c:pt>
                <c:pt idx="33">
                  <c:v>5.8758856910846426E-3</c:v>
                </c:pt>
                <c:pt idx="34">
                  <c:v>6.1302616587861373E-3</c:v>
                </c:pt>
                <c:pt idx="35">
                  <c:v>6.3735267965908853E-3</c:v>
                </c:pt>
                <c:pt idx="36">
                  <c:v>6.6106341276487082E-3</c:v>
                </c:pt>
                <c:pt idx="37">
                  <c:v>6.9158793183619173E-3</c:v>
                </c:pt>
                <c:pt idx="38">
                  <c:v>7.1614659093260924E-3</c:v>
                </c:pt>
                <c:pt idx="39">
                  <c:v>7.5347377934045778E-3</c:v>
                </c:pt>
                <c:pt idx="40">
                  <c:v>7.6967033695893106E-3</c:v>
                </c:pt>
                <c:pt idx="41">
                  <c:v>8.1208449384602855E-3</c:v>
                </c:pt>
                <c:pt idx="42">
                  <c:v>8.3593778124038277E-3</c:v>
                </c:pt>
                <c:pt idx="43">
                  <c:v>8.8239152338082157E-3</c:v>
                </c:pt>
                <c:pt idx="44">
                  <c:v>9.2422599107778967E-3</c:v>
                </c:pt>
                <c:pt idx="45">
                  <c:v>9.5851982908718956E-3</c:v>
                </c:pt>
                <c:pt idx="46">
                  <c:v>1.0039955876064301E-2</c:v>
                </c:pt>
                <c:pt idx="47">
                  <c:v>1.064859343595349E-2</c:v>
                </c:pt>
                <c:pt idx="48">
                  <c:v>1.123447375002228E-2</c:v>
                </c:pt>
                <c:pt idx="49">
                  <c:v>1.2069978564981539E-2</c:v>
                </c:pt>
                <c:pt idx="50">
                  <c:v>1.2549191891533071E-2</c:v>
                </c:pt>
                <c:pt idx="51">
                  <c:v>1.346933077810092E-2</c:v>
                </c:pt>
                <c:pt idx="52">
                  <c:v>1.4138109000518579E-2</c:v>
                </c:pt>
                <c:pt idx="53">
                  <c:v>1.5085248861946961E-2</c:v>
                </c:pt>
                <c:pt idx="54">
                  <c:v>1.5889596287621249E-2</c:v>
                </c:pt>
                <c:pt idx="55">
                  <c:v>1.6823264495319439E-2</c:v>
                </c:pt>
                <c:pt idx="56">
                  <c:v>1.7783052701609379E-2</c:v>
                </c:pt>
                <c:pt idx="57">
                  <c:v>1.9147395652532279E-2</c:v>
                </c:pt>
                <c:pt idx="58">
                  <c:v>2.052670520224667E-2</c:v>
                </c:pt>
                <c:pt idx="59">
                  <c:v>2.2580529084898149E-2</c:v>
                </c:pt>
                <c:pt idx="60">
                  <c:v>2.3906750177375469E-2</c:v>
                </c:pt>
                <c:pt idx="61">
                  <c:v>2.625920123570135E-2</c:v>
                </c:pt>
                <c:pt idx="62">
                  <c:v>2.8380260649846289E-2</c:v>
                </c:pt>
                <c:pt idx="63">
                  <c:v>3.0954659374816149E-2</c:v>
                </c:pt>
                <c:pt idx="64">
                  <c:v>3.3614800690209667E-2</c:v>
                </c:pt>
                <c:pt idx="65">
                  <c:v>3.6102025216243748E-2</c:v>
                </c:pt>
                <c:pt idx="66">
                  <c:v>3.9190314052626143E-2</c:v>
                </c:pt>
                <c:pt idx="67">
                  <c:v>4.2798913553650043E-2</c:v>
                </c:pt>
                <c:pt idx="68">
                  <c:v>4.6438552650414792E-2</c:v>
                </c:pt>
                <c:pt idx="69">
                  <c:v>5.181792776856288E-2</c:v>
                </c:pt>
                <c:pt idx="70">
                  <c:v>5.5380155616213268E-2</c:v>
                </c:pt>
                <c:pt idx="71">
                  <c:v>6.1613933815669347E-2</c:v>
                </c:pt>
                <c:pt idx="72">
                  <c:v>6.7085281680793099E-2</c:v>
                </c:pt>
                <c:pt idx="73">
                  <c:v>7.3845139356730718E-2</c:v>
                </c:pt>
                <c:pt idx="74">
                  <c:v>8.0802915212803028E-2</c:v>
                </c:pt>
                <c:pt idx="75">
                  <c:v>8.7625788726535606E-2</c:v>
                </c:pt>
                <c:pt idx="76">
                  <c:v>9.499806305791951E-2</c:v>
                </c:pt>
                <c:pt idx="77">
                  <c:v>0.10421026657372121</c:v>
                </c:pt>
                <c:pt idx="78">
                  <c:v>0.1125582107771467</c:v>
                </c:pt>
                <c:pt idx="79">
                  <c:v>0.1235546771751849</c:v>
                </c:pt>
                <c:pt idx="80">
                  <c:v>0.13161200409057761</c:v>
                </c:pt>
                <c:pt idx="81">
                  <c:v>0.14553510863738181</c:v>
                </c:pt>
                <c:pt idx="82">
                  <c:v>0.15802966374635161</c:v>
                </c:pt>
                <c:pt idx="83">
                  <c:v>0.17350961614491919</c:v>
                </c:pt>
                <c:pt idx="84">
                  <c:v>0.18711059073948999</c:v>
                </c:pt>
                <c:pt idx="85">
                  <c:v>0.20198913980316871</c:v>
                </c:pt>
                <c:pt idx="86">
                  <c:v>0.2169002525962595</c:v>
                </c:pt>
                <c:pt idx="87">
                  <c:v>0.2335467491716689</c:v>
                </c:pt>
                <c:pt idx="88">
                  <c:v>0.2493267484473661</c:v>
                </c:pt>
                <c:pt idx="89">
                  <c:v>0.27062435913862642</c:v>
                </c:pt>
                <c:pt idx="90">
                  <c:v>0.28437254582671512</c:v>
                </c:pt>
                <c:pt idx="91">
                  <c:v>0.30677578892892982</c:v>
                </c:pt>
                <c:pt idx="92">
                  <c:v>0.32718557319795633</c:v>
                </c:pt>
                <c:pt idx="93">
                  <c:v>0.35047917094881142</c:v>
                </c:pt>
                <c:pt idx="94">
                  <c:v>0.3750692965173496</c:v>
                </c:pt>
                <c:pt idx="95">
                  <c:v>0.39740777521287329</c:v>
                </c:pt>
                <c:pt idx="96">
                  <c:v>0.41916979336553489</c:v>
                </c:pt>
                <c:pt idx="97">
                  <c:v>0.44016557253965599</c:v>
                </c:pt>
                <c:pt idx="98">
                  <c:v>0.46692729794991661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39-496F-83B3-465BA569C6AA}"/>
            </c:ext>
          </c:extLst>
        </c:ser>
        <c:ser>
          <c:idx val="4"/>
          <c:order val="4"/>
          <c:tx>
            <c:strRef>
              <c:f>'mu (tau) a'!$AJ$1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a'!$AJ$2:$AJ$100</c:f>
              <c:numCache>
                <c:formatCode>General</c:formatCode>
                <c:ptCount val="99"/>
                <c:pt idx="0">
                  <c:v>1.8885718783750081E-2</c:v>
                </c:pt>
                <c:pt idx="1">
                  <c:v>1.1457494059399579E-2</c:v>
                </c:pt>
                <c:pt idx="2">
                  <c:v>7.7166908089180454E-3</c:v>
                </c:pt>
                <c:pt idx="3">
                  <c:v>5.3232827954888063E-3</c:v>
                </c:pt>
                <c:pt idx="4">
                  <c:v>4.0726612473958026E-3</c:v>
                </c:pt>
                <c:pt idx="5">
                  <c:v>3.301891581034372E-3</c:v>
                </c:pt>
                <c:pt idx="6">
                  <c:v>2.7520751565857969E-3</c:v>
                </c:pt>
                <c:pt idx="7">
                  <c:v>2.378074897155124E-3</c:v>
                </c:pt>
                <c:pt idx="8">
                  <c:v>2.1324021291219898E-3</c:v>
                </c:pt>
                <c:pt idx="9">
                  <c:v>1.9828843570878522E-3</c:v>
                </c:pt>
                <c:pt idx="10">
                  <c:v>1.8963592193424359E-3</c:v>
                </c:pt>
                <c:pt idx="11">
                  <c:v>1.894523986297358E-3</c:v>
                </c:pt>
                <c:pt idx="12">
                  <c:v>1.9443543217728251E-3</c:v>
                </c:pt>
                <c:pt idx="13">
                  <c:v>2.0556634843800011E-3</c:v>
                </c:pt>
                <c:pt idx="14">
                  <c:v>2.255992538422897E-3</c:v>
                </c:pt>
                <c:pt idx="15">
                  <c:v>2.4653557394101171E-3</c:v>
                </c:pt>
                <c:pt idx="16">
                  <c:v>2.6841321896577332E-3</c:v>
                </c:pt>
                <c:pt idx="17">
                  <c:v>2.918110712087375E-3</c:v>
                </c:pt>
                <c:pt idx="18">
                  <c:v>3.1571963165068898E-3</c:v>
                </c:pt>
                <c:pt idx="19">
                  <c:v>3.3986687119311309E-3</c:v>
                </c:pt>
                <c:pt idx="20">
                  <c:v>3.6174187512971381E-3</c:v>
                </c:pt>
                <c:pt idx="21">
                  <c:v>3.8069941417818152E-3</c:v>
                </c:pt>
                <c:pt idx="22">
                  <c:v>3.9587699568973756E-3</c:v>
                </c:pt>
                <c:pt idx="23">
                  <c:v>4.0950811406192051E-3</c:v>
                </c:pt>
                <c:pt idx="24">
                  <c:v>4.3222957192885171E-3</c:v>
                </c:pt>
                <c:pt idx="25">
                  <c:v>4.4377221927751629E-3</c:v>
                </c:pt>
                <c:pt idx="26">
                  <c:v>4.5564294225256029E-3</c:v>
                </c:pt>
                <c:pt idx="27">
                  <c:v>4.6967824732986512E-3</c:v>
                </c:pt>
                <c:pt idx="28">
                  <c:v>4.815651011397244E-3</c:v>
                </c:pt>
                <c:pt idx="29">
                  <c:v>5.0125568016085604E-3</c:v>
                </c:pt>
                <c:pt idx="30">
                  <c:v>5.1201521015286537E-3</c:v>
                </c:pt>
                <c:pt idx="31">
                  <c:v>5.3582431466682214E-3</c:v>
                </c:pt>
                <c:pt idx="32">
                  <c:v>5.5570618404378524E-3</c:v>
                </c:pt>
                <c:pt idx="33">
                  <c:v>5.7725179571942306E-3</c:v>
                </c:pt>
                <c:pt idx="34">
                  <c:v>6.1419916123271068E-3</c:v>
                </c:pt>
                <c:pt idx="35">
                  <c:v>6.3853877851747067E-3</c:v>
                </c:pt>
                <c:pt idx="36">
                  <c:v>6.6225499716972046E-3</c:v>
                </c:pt>
                <c:pt idx="37">
                  <c:v>6.9279441045610674E-3</c:v>
                </c:pt>
                <c:pt idx="38">
                  <c:v>7.1735293505526586E-3</c:v>
                </c:pt>
                <c:pt idx="39">
                  <c:v>7.547005065717872E-3</c:v>
                </c:pt>
                <c:pt idx="40">
                  <c:v>7.7087604983195664E-3</c:v>
                </c:pt>
                <c:pt idx="41">
                  <c:v>8.1331207152180555E-3</c:v>
                </c:pt>
                <c:pt idx="42">
                  <c:v>8.3714915126976569E-3</c:v>
                </c:pt>
                <c:pt idx="43">
                  <c:v>8.7140546650043022E-3</c:v>
                </c:pt>
                <c:pt idx="44">
                  <c:v>9.2545674318133212E-3</c:v>
                </c:pt>
                <c:pt idx="45">
                  <c:v>9.5973953551666755E-3</c:v>
                </c:pt>
                <c:pt idx="46">
                  <c:v>1.005213047917761E-2</c:v>
                </c:pt>
                <c:pt idx="47">
                  <c:v>1.0660959088784051E-2</c:v>
                </c:pt>
                <c:pt idx="48">
                  <c:v>1.1246918903444919E-2</c:v>
                </c:pt>
                <c:pt idx="49">
                  <c:v>1.208280537305511E-2</c:v>
                </c:pt>
                <c:pt idx="50">
                  <c:v>1.2561939919092409E-2</c:v>
                </c:pt>
                <c:pt idx="51">
                  <c:v>1.348250192968488E-2</c:v>
                </c:pt>
                <c:pt idx="52">
                  <c:v>1.4151389592238359E-2</c:v>
                </c:pt>
                <c:pt idx="53">
                  <c:v>1.496253692102043E-2</c:v>
                </c:pt>
                <c:pt idx="54">
                  <c:v>1.5903535828059399E-2</c:v>
                </c:pt>
                <c:pt idx="55">
                  <c:v>1.6837536549426081E-2</c:v>
                </c:pt>
                <c:pt idx="56">
                  <c:v>1.7797607584663911E-2</c:v>
                </c:pt>
                <c:pt idx="57">
                  <c:v>1.9162697640572969E-2</c:v>
                </c:pt>
                <c:pt idx="58">
                  <c:v>2.0542745067988599E-2</c:v>
                </c:pt>
                <c:pt idx="59">
                  <c:v>2.2597980432204019E-2</c:v>
                </c:pt>
                <c:pt idx="60">
                  <c:v>2.392471704601714E-2</c:v>
                </c:pt>
                <c:pt idx="61">
                  <c:v>2.6278755419614979E-2</c:v>
                </c:pt>
                <c:pt idx="62">
                  <c:v>2.8401197468446441E-2</c:v>
                </c:pt>
                <c:pt idx="63">
                  <c:v>3.0751366471193631E-2</c:v>
                </c:pt>
                <c:pt idx="64">
                  <c:v>3.363924377473454E-2</c:v>
                </c:pt>
                <c:pt idx="65">
                  <c:v>3.6128107881794602E-2</c:v>
                </c:pt>
                <c:pt idx="66">
                  <c:v>3.9218310666868227E-2</c:v>
                </c:pt>
                <c:pt idx="67">
                  <c:v>4.2829285783414502E-2</c:v>
                </c:pt>
                <c:pt idx="68">
                  <c:v>4.6471167420201923E-2</c:v>
                </c:pt>
                <c:pt idx="69">
                  <c:v>5.1854526391196053E-2</c:v>
                </c:pt>
                <c:pt idx="70">
                  <c:v>5.5418296434124777E-2</c:v>
                </c:pt>
                <c:pt idx="71">
                  <c:v>6.1656138927303678E-2</c:v>
                </c:pt>
                <c:pt idx="72">
                  <c:v>6.713061171949096E-2</c:v>
                </c:pt>
                <c:pt idx="73">
                  <c:v>7.340321093686325E-2</c:v>
                </c:pt>
                <c:pt idx="74">
                  <c:v>8.0856201160265165E-2</c:v>
                </c:pt>
                <c:pt idx="75">
                  <c:v>8.7681973673864613E-2</c:v>
                </c:pt>
                <c:pt idx="76">
                  <c:v>9.5057337325655189E-2</c:v>
                </c:pt>
                <c:pt idx="77">
                  <c:v>0.1042731940770554</c:v>
                </c:pt>
                <c:pt idx="78">
                  <c:v>0.11262366842694781</c:v>
                </c:pt>
                <c:pt idx="79">
                  <c:v>0.12362361258202791</c:v>
                </c:pt>
                <c:pt idx="80">
                  <c:v>0.13168173421228199</c:v>
                </c:pt>
                <c:pt idx="81">
                  <c:v>0.1456102495915701</c:v>
                </c:pt>
                <c:pt idx="82">
                  <c:v>0.15810811544410189</c:v>
                </c:pt>
                <c:pt idx="83">
                  <c:v>0.1727603685987236</c:v>
                </c:pt>
                <c:pt idx="84">
                  <c:v>0.18719663390950431</c:v>
                </c:pt>
                <c:pt idx="85">
                  <c:v>0.20207724197018889</c:v>
                </c:pt>
                <c:pt idx="86">
                  <c:v>0.21699058713201849</c:v>
                </c:pt>
                <c:pt idx="87">
                  <c:v>0.23364010663322701</c:v>
                </c:pt>
                <c:pt idx="88">
                  <c:v>0.2494206213188859</c:v>
                </c:pt>
                <c:pt idx="89">
                  <c:v>0.27072275601100271</c:v>
                </c:pt>
                <c:pt idx="90">
                  <c:v>0.28446801572705421</c:v>
                </c:pt>
                <c:pt idx="91">
                  <c:v>0.3068736868873661</c:v>
                </c:pt>
                <c:pt idx="92">
                  <c:v>0.32728349848016619</c:v>
                </c:pt>
                <c:pt idx="93">
                  <c:v>0.349587943869412</c:v>
                </c:pt>
                <c:pt idx="94">
                  <c:v>0.37517143952224691</c:v>
                </c:pt>
                <c:pt idx="95">
                  <c:v>0.3975100424795952</c:v>
                </c:pt>
                <c:pt idx="96">
                  <c:v>0.41927218132194533</c:v>
                </c:pt>
                <c:pt idx="97">
                  <c:v>0.44026802280493588</c:v>
                </c:pt>
                <c:pt idx="98">
                  <c:v>0.46702920194209241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39-496F-83B3-465BA569C6AA}"/>
            </c:ext>
          </c:extLst>
        </c:ser>
        <c:ser>
          <c:idx val="5"/>
          <c:order val="5"/>
          <c:tx>
            <c:strRef>
              <c:f>'mu (tau)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'mu (tau) a'!$AK$2:$AK$100</c:f>
              <c:numCache>
                <c:formatCode>General</c:formatCode>
                <c:ptCount val="99"/>
                <c:pt idx="0">
                  <c:v>1.8946408337771281E-2</c:v>
                </c:pt>
                <c:pt idx="1">
                  <c:v>1.1494208443555091E-2</c:v>
                </c:pt>
                <c:pt idx="2">
                  <c:v>7.7411475566905186E-3</c:v>
                </c:pt>
                <c:pt idx="3">
                  <c:v>5.3396916179671633E-3</c:v>
                </c:pt>
                <c:pt idx="4">
                  <c:v>3.9632241811191071E-3</c:v>
                </c:pt>
                <c:pt idx="5">
                  <c:v>3.311697367914175E-3</c:v>
                </c:pt>
                <c:pt idx="6">
                  <c:v>2.7600137876851939E-3</c:v>
                </c:pt>
                <c:pt idx="7">
                  <c:v>2.384790408668147E-3</c:v>
                </c:pt>
                <c:pt idx="8">
                  <c:v>2.138292104637644E-3</c:v>
                </c:pt>
                <c:pt idx="9">
                  <c:v>1.9882280671756178E-3</c:v>
                </c:pt>
                <c:pt idx="10">
                  <c:v>1.9013139712113171E-3</c:v>
                </c:pt>
                <c:pt idx="11">
                  <c:v>1.8993429451511781E-3</c:v>
                </c:pt>
                <c:pt idx="12">
                  <c:v>1.949169772908725E-3</c:v>
                </c:pt>
                <c:pt idx="13">
                  <c:v>2.0606700373440139E-3</c:v>
                </c:pt>
                <c:pt idx="14">
                  <c:v>2.2080661273503042E-3</c:v>
                </c:pt>
                <c:pt idx="15">
                  <c:v>2.471175967020988E-3</c:v>
                </c:pt>
                <c:pt idx="16">
                  <c:v>2.6904045234753559E-3</c:v>
                </c:pt>
                <c:pt idx="17">
                  <c:v>2.9249482192723339E-3</c:v>
                </c:pt>
                <c:pt idx="18">
                  <c:v>3.164845705565742E-3</c:v>
                </c:pt>
                <c:pt idx="19">
                  <c:v>3.407168391608293E-3</c:v>
                </c:pt>
                <c:pt idx="20">
                  <c:v>3.6266624808829031E-3</c:v>
                </c:pt>
                <c:pt idx="21">
                  <c:v>3.8167070868970789E-3</c:v>
                </c:pt>
                <c:pt idx="22">
                  <c:v>3.9687428903309929E-3</c:v>
                </c:pt>
                <c:pt idx="23">
                  <c:v>4.1052709564077744E-3</c:v>
                </c:pt>
                <c:pt idx="24">
                  <c:v>4.2278616576622218E-3</c:v>
                </c:pt>
                <c:pt idx="25">
                  <c:v>4.4484608068683902E-3</c:v>
                </c:pt>
                <c:pt idx="26">
                  <c:v>4.5672634674859243E-3</c:v>
                </c:pt>
                <c:pt idx="27">
                  <c:v>4.7077335686718609E-3</c:v>
                </c:pt>
                <c:pt idx="28">
                  <c:v>4.8265681318737409E-3</c:v>
                </c:pt>
                <c:pt idx="29">
                  <c:v>5.0236112974573416E-3</c:v>
                </c:pt>
                <c:pt idx="30">
                  <c:v>5.1311504657615796E-3</c:v>
                </c:pt>
                <c:pt idx="31">
                  <c:v>5.3694155917626473E-3</c:v>
                </c:pt>
                <c:pt idx="32">
                  <c:v>5.5683461405303487E-3</c:v>
                </c:pt>
                <c:pt idx="33">
                  <c:v>5.7839128713558846E-3</c:v>
                </c:pt>
                <c:pt idx="34">
                  <c:v>6.0372249126028751E-3</c:v>
                </c:pt>
                <c:pt idx="35">
                  <c:v>6.3972708467888422E-3</c:v>
                </c:pt>
                <c:pt idx="36">
                  <c:v>6.6344872943718981E-3</c:v>
                </c:pt>
                <c:pt idx="37">
                  <c:v>6.9400299378403257E-3</c:v>
                </c:pt>
                <c:pt idx="38">
                  <c:v>7.1856131125649569E-3</c:v>
                </c:pt>
                <c:pt idx="39">
                  <c:v>7.5592923103213958E-3</c:v>
                </c:pt>
                <c:pt idx="40">
                  <c:v>7.7208365149224918E-3</c:v>
                </c:pt>
                <c:pt idx="41">
                  <c:v>8.1454150485048803E-3</c:v>
                </c:pt>
                <c:pt idx="42">
                  <c:v>8.38362276713704E-3</c:v>
                </c:pt>
                <c:pt idx="43">
                  <c:v>8.7261935356986522E-3</c:v>
                </c:pt>
                <c:pt idx="44">
                  <c:v>9.1443871513678717E-3</c:v>
                </c:pt>
                <c:pt idx="45">
                  <c:v>9.6096079400978373E-3</c:v>
                </c:pt>
                <c:pt idx="46">
                  <c:v>1.0064319845399719E-2</c:v>
                </c:pt>
                <c:pt idx="47">
                  <c:v>1.0673339101198409E-2</c:v>
                </c:pt>
                <c:pt idx="48">
                  <c:v>1.12593778431692E-2</c:v>
                </c:pt>
                <c:pt idx="49">
                  <c:v>1.2095645812222101E-2</c:v>
                </c:pt>
                <c:pt idx="50">
                  <c:v>1.2574700896665431E-2</c:v>
                </c:pt>
                <c:pt idx="51">
                  <c:v>1.349568596084221E-2</c:v>
                </c:pt>
                <c:pt idx="52">
                  <c:v>1.4164682659043481E-2</c:v>
                </c:pt>
                <c:pt idx="53">
                  <c:v>1.4976122137732291E-2</c:v>
                </c:pt>
                <c:pt idx="54">
                  <c:v>1.5778518916862359E-2</c:v>
                </c:pt>
                <c:pt idx="55">
                  <c:v>1.6851820711261772E-2</c:v>
                </c:pt>
                <c:pt idx="56">
                  <c:v>1.781217438044368E-2</c:v>
                </c:pt>
                <c:pt idx="57">
                  <c:v>1.9178011857474558E-2</c:v>
                </c:pt>
                <c:pt idx="58">
                  <c:v>2.0558797467514711E-2</c:v>
                </c:pt>
                <c:pt idx="59">
                  <c:v>2.261544526677239E-2</c:v>
                </c:pt>
                <c:pt idx="60">
                  <c:v>2.3942697417471469E-2</c:v>
                </c:pt>
                <c:pt idx="61">
                  <c:v>2.629832416475248E-2</c:v>
                </c:pt>
                <c:pt idx="62">
                  <c:v>2.842214973265433E-2</c:v>
                </c:pt>
                <c:pt idx="63">
                  <c:v>3.0773888479102559E-2</c:v>
                </c:pt>
                <c:pt idx="64">
                  <c:v>3.3419894324743578E-2</c:v>
                </c:pt>
                <c:pt idx="65">
                  <c:v>3.6154209391314411E-2</c:v>
                </c:pt>
                <c:pt idx="66">
                  <c:v>3.9246327281215652E-2</c:v>
                </c:pt>
                <c:pt idx="67">
                  <c:v>4.285967956681818E-2</c:v>
                </c:pt>
                <c:pt idx="68">
                  <c:v>4.6503805096026092E-2</c:v>
                </c:pt>
                <c:pt idx="69">
                  <c:v>5.1891150863168138E-2</c:v>
                </c:pt>
                <c:pt idx="70">
                  <c:v>5.5456463519965193E-2</c:v>
                </c:pt>
                <c:pt idx="71">
                  <c:v>6.1698372949142891E-2</c:v>
                </c:pt>
                <c:pt idx="72">
                  <c:v>6.7175972388043209E-2</c:v>
                </c:pt>
                <c:pt idx="73">
                  <c:v>7.3452183200092377E-2</c:v>
                </c:pt>
                <c:pt idx="74">
                  <c:v>8.0377889887459433E-2</c:v>
                </c:pt>
                <c:pt idx="75">
                  <c:v>8.773819464652767E-2</c:v>
                </c:pt>
                <c:pt idx="76">
                  <c:v>9.5116648577711418E-2</c:v>
                </c:pt>
                <c:pt idx="77">
                  <c:v>0.1043361595792434</c:v>
                </c:pt>
                <c:pt idx="78">
                  <c:v>0.112689164143309</c:v>
                </c:pt>
                <c:pt idx="79">
                  <c:v>0.12369258645030699</c:v>
                </c:pt>
                <c:pt idx="80">
                  <c:v>0.131751501278108</c:v>
                </c:pt>
                <c:pt idx="81">
                  <c:v>0.14568542934164111</c:v>
                </c:pt>
                <c:pt idx="82">
                  <c:v>0.15818660608814061</c:v>
                </c:pt>
                <c:pt idx="83">
                  <c:v>0.17284345829744691</c:v>
                </c:pt>
                <c:pt idx="84">
                  <c:v>0.18642366761503379</c:v>
                </c:pt>
                <c:pt idx="85">
                  <c:v>0.20216538256497729</c:v>
                </c:pt>
                <c:pt idx="86">
                  <c:v>0.21708095929027121</c:v>
                </c:pt>
                <c:pt idx="87">
                  <c:v>0.2337335014132905</c:v>
                </c:pt>
                <c:pt idx="88">
                  <c:v>0.2495145295340504</c:v>
                </c:pt>
                <c:pt idx="89">
                  <c:v>0.27082118865970201</c:v>
                </c:pt>
                <c:pt idx="90">
                  <c:v>0.28456351767866539</c:v>
                </c:pt>
                <c:pt idx="91">
                  <c:v>0.30697161608689322</c:v>
                </c:pt>
                <c:pt idx="92">
                  <c:v>0.32738145307100602</c:v>
                </c:pt>
                <c:pt idx="93">
                  <c:v>0.34968685707960062</c:v>
                </c:pt>
                <c:pt idx="94">
                  <c:v>0.37425315297133099</c:v>
                </c:pt>
                <c:pt idx="95">
                  <c:v>0.39761233606335089</c:v>
                </c:pt>
                <c:pt idx="96">
                  <c:v>0.41937459428801482</c:v>
                </c:pt>
                <c:pt idx="97">
                  <c:v>0.44037049691591729</c:v>
                </c:pt>
                <c:pt idx="98">
                  <c:v>0.46713112817418362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39-496F-83B3-465BA569C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15680"/>
        <c:axId val="1856490464"/>
      </c:lineChart>
      <c:catAx>
        <c:axId val="58211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90464"/>
        <c:crosses val="autoZero"/>
        <c:auto val="1"/>
        <c:lblAlgn val="ctr"/>
        <c:lblOffset val="100"/>
        <c:noMultiLvlLbl val="0"/>
      </c:catAx>
      <c:valAx>
        <c:axId val="18564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(tau)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 (tau) a'!$AK$2:$AK$100</c:f>
              <c:numCache>
                <c:formatCode>General</c:formatCode>
                <c:ptCount val="99"/>
                <c:pt idx="0">
                  <c:v>1.8946408337771281E-2</c:v>
                </c:pt>
                <c:pt idx="1">
                  <c:v>1.1494208443555091E-2</c:v>
                </c:pt>
                <c:pt idx="2">
                  <c:v>7.7411475566905186E-3</c:v>
                </c:pt>
                <c:pt idx="3">
                  <c:v>5.3396916179671633E-3</c:v>
                </c:pt>
                <c:pt idx="4">
                  <c:v>3.9632241811191071E-3</c:v>
                </c:pt>
                <c:pt idx="5">
                  <c:v>3.311697367914175E-3</c:v>
                </c:pt>
                <c:pt idx="6">
                  <c:v>2.7600137876851939E-3</c:v>
                </c:pt>
                <c:pt idx="7">
                  <c:v>2.384790408668147E-3</c:v>
                </c:pt>
                <c:pt idx="8">
                  <c:v>2.138292104637644E-3</c:v>
                </c:pt>
                <c:pt idx="9">
                  <c:v>1.9882280671756178E-3</c:v>
                </c:pt>
                <c:pt idx="10">
                  <c:v>1.9013139712113171E-3</c:v>
                </c:pt>
                <c:pt idx="11">
                  <c:v>1.8993429451511781E-3</c:v>
                </c:pt>
                <c:pt idx="12">
                  <c:v>1.949169772908725E-3</c:v>
                </c:pt>
                <c:pt idx="13">
                  <c:v>2.0606700373440139E-3</c:v>
                </c:pt>
                <c:pt idx="14">
                  <c:v>2.2080661273503042E-3</c:v>
                </c:pt>
                <c:pt idx="15">
                  <c:v>2.471175967020988E-3</c:v>
                </c:pt>
                <c:pt idx="16">
                  <c:v>2.6904045234753559E-3</c:v>
                </c:pt>
                <c:pt idx="17">
                  <c:v>2.9249482192723339E-3</c:v>
                </c:pt>
                <c:pt idx="18">
                  <c:v>3.164845705565742E-3</c:v>
                </c:pt>
                <c:pt idx="19">
                  <c:v>3.407168391608293E-3</c:v>
                </c:pt>
                <c:pt idx="20">
                  <c:v>3.6266624808829031E-3</c:v>
                </c:pt>
                <c:pt idx="21">
                  <c:v>3.8167070868970789E-3</c:v>
                </c:pt>
                <c:pt idx="22">
                  <c:v>3.9687428903309929E-3</c:v>
                </c:pt>
                <c:pt idx="23">
                  <c:v>4.1052709564077744E-3</c:v>
                </c:pt>
                <c:pt idx="24">
                  <c:v>4.2278616576622218E-3</c:v>
                </c:pt>
                <c:pt idx="25">
                  <c:v>4.4484608068683902E-3</c:v>
                </c:pt>
                <c:pt idx="26">
                  <c:v>4.5672634674859243E-3</c:v>
                </c:pt>
                <c:pt idx="27">
                  <c:v>4.7077335686718609E-3</c:v>
                </c:pt>
                <c:pt idx="28">
                  <c:v>4.8265681318737409E-3</c:v>
                </c:pt>
                <c:pt idx="29">
                  <c:v>5.0236112974573416E-3</c:v>
                </c:pt>
                <c:pt idx="30">
                  <c:v>5.1311504657615796E-3</c:v>
                </c:pt>
                <c:pt idx="31">
                  <c:v>5.3694155917626473E-3</c:v>
                </c:pt>
                <c:pt idx="32">
                  <c:v>5.5683461405303487E-3</c:v>
                </c:pt>
                <c:pt idx="33">
                  <c:v>5.7839128713558846E-3</c:v>
                </c:pt>
                <c:pt idx="34">
                  <c:v>6.0372249126028751E-3</c:v>
                </c:pt>
                <c:pt idx="35">
                  <c:v>6.3972708467888422E-3</c:v>
                </c:pt>
                <c:pt idx="36">
                  <c:v>6.6344872943718981E-3</c:v>
                </c:pt>
                <c:pt idx="37">
                  <c:v>6.9400299378403257E-3</c:v>
                </c:pt>
                <c:pt idx="38">
                  <c:v>7.1856131125649569E-3</c:v>
                </c:pt>
                <c:pt idx="39">
                  <c:v>7.5592923103213958E-3</c:v>
                </c:pt>
                <c:pt idx="40">
                  <c:v>7.7208365149224918E-3</c:v>
                </c:pt>
                <c:pt idx="41">
                  <c:v>8.1454150485048803E-3</c:v>
                </c:pt>
                <c:pt idx="42">
                  <c:v>8.38362276713704E-3</c:v>
                </c:pt>
                <c:pt idx="43">
                  <c:v>8.7261935356986522E-3</c:v>
                </c:pt>
                <c:pt idx="44">
                  <c:v>9.1443871513678717E-3</c:v>
                </c:pt>
                <c:pt idx="45">
                  <c:v>9.6096079400978373E-3</c:v>
                </c:pt>
                <c:pt idx="46">
                  <c:v>1.0064319845399719E-2</c:v>
                </c:pt>
                <c:pt idx="47">
                  <c:v>1.0673339101198409E-2</c:v>
                </c:pt>
                <c:pt idx="48">
                  <c:v>1.12593778431692E-2</c:v>
                </c:pt>
                <c:pt idx="49">
                  <c:v>1.2095645812222101E-2</c:v>
                </c:pt>
                <c:pt idx="50">
                  <c:v>1.2574700896665431E-2</c:v>
                </c:pt>
                <c:pt idx="51">
                  <c:v>1.349568596084221E-2</c:v>
                </c:pt>
                <c:pt idx="52">
                  <c:v>1.4164682659043481E-2</c:v>
                </c:pt>
                <c:pt idx="53">
                  <c:v>1.4976122137732291E-2</c:v>
                </c:pt>
                <c:pt idx="54">
                  <c:v>1.5778518916862359E-2</c:v>
                </c:pt>
                <c:pt idx="55">
                  <c:v>1.6851820711261772E-2</c:v>
                </c:pt>
                <c:pt idx="56">
                  <c:v>1.781217438044368E-2</c:v>
                </c:pt>
                <c:pt idx="57">
                  <c:v>1.9178011857474558E-2</c:v>
                </c:pt>
                <c:pt idx="58">
                  <c:v>2.0558797467514711E-2</c:v>
                </c:pt>
                <c:pt idx="59">
                  <c:v>2.261544526677239E-2</c:v>
                </c:pt>
                <c:pt idx="60">
                  <c:v>2.3942697417471469E-2</c:v>
                </c:pt>
                <c:pt idx="61">
                  <c:v>2.629832416475248E-2</c:v>
                </c:pt>
                <c:pt idx="62">
                  <c:v>2.842214973265433E-2</c:v>
                </c:pt>
                <c:pt idx="63">
                  <c:v>3.0773888479102559E-2</c:v>
                </c:pt>
                <c:pt idx="64">
                  <c:v>3.3419894324743578E-2</c:v>
                </c:pt>
                <c:pt idx="65">
                  <c:v>3.6154209391314411E-2</c:v>
                </c:pt>
                <c:pt idx="66">
                  <c:v>3.9246327281215652E-2</c:v>
                </c:pt>
                <c:pt idx="67">
                  <c:v>4.285967956681818E-2</c:v>
                </c:pt>
                <c:pt idx="68">
                  <c:v>4.6503805096026092E-2</c:v>
                </c:pt>
                <c:pt idx="69">
                  <c:v>5.1891150863168138E-2</c:v>
                </c:pt>
                <c:pt idx="70">
                  <c:v>5.5456463519965193E-2</c:v>
                </c:pt>
                <c:pt idx="71">
                  <c:v>6.1698372949142891E-2</c:v>
                </c:pt>
                <c:pt idx="72">
                  <c:v>6.7175972388043209E-2</c:v>
                </c:pt>
                <c:pt idx="73">
                  <c:v>7.3452183200092377E-2</c:v>
                </c:pt>
                <c:pt idx="74">
                  <c:v>8.0377889887459433E-2</c:v>
                </c:pt>
                <c:pt idx="75">
                  <c:v>8.773819464652767E-2</c:v>
                </c:pt>
                <c:pt idx="76">
                  <c:v>9.5116648577711418E-2</c:v>
                </c:pt>
                <c:pt idx="77">
                  <c:v>0.1043361595792434</c:v>
                </c:pt>
                <c:pt idx="78">
                  <c:v>0.112689164143309</c:v>
                </c:pt>
                <c:pt idx="79">
                  <c:v>0.12369258645030699</c:v>
                </c:pt>
                <c:pt idx="80">
                  <c:v>0.131751501278108</c:v>
                </c:pt>
                <c:pt idx="81">
                  <c:v>0.14568542934164111</c:v>
                </c:pt>
                <c:pt idx="82">
                  <c:v>0.15818660608814061</c:v>
                </c:pt>
                <c:pt idx="83">
                  <c:v>0.17284345829744691</c:v>
                </c:pt>
                <c:pt idx="84">
                  <c:v>0.18642366761503379</c:v>
                </c:pt>
                <c:pt idx="85">
                  <c:v>0.20216538256497729</c:v>
                </c:pt>
                <c:pt idx="86">
                  <c:v>0.21708095929027121</c:v>
                </c:pt>
                <c:pt idx="87">
                  <c:v>0.2337335014132905</c:v>
                </c:pt>
                <c:pt idx="88">
                  <c:v>0.2495145295340504</c:v>
                </c:pt>
                <c:pt idx="89">
                  <c:v>0.27082118865970201</c:v>
                </c:pt>
                <c:pt idx="90">
                  <c:v>0.28456351767866539</c:v>
                </c:pt>
                <c:pt idx="91">
                  <c:v>0.30697161608689322</c:v>
                </c:pt>
                <c:pt idx="92">
                  <c:v>0.32738145307100602</c:v>
                </c:pt>
                <c:pt idx="93">
                  <c:v>0.34968685707960062</c:v>
                </c:pt>
                <c:pt idx="94">
                  <c:v>0.37425315297133099</c:v>
                </c:pt>
                <c:pt idx="95">
                  <c:v>0.39761233606335089</c:v>
                </c:pt>
                <c:pt idx="96">
                  <c:v>0.41937459428801482</c:v>
                </c:pt>
                <c:pt idx="97">
                  <c:v>0.44037049691591729</c:v>
                </c:pt>
                <c:pt idx="98">
                  <c:v>0.46713112817418362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3-4757-97CC-168FFD0384CC}"/>
            </c:ext>
          </c:extLst>
        </c:ser>
        <c:ser>
          <c:idx val="1"/>
          <c:order val="1"/>
          <c:tx>
            <c:strRef>
              <c:f>'mu (tau) a'!$AL$1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 (tau) a'!$AL$2:$AL$100</c:f>
              <c:numCache>
                <c:formatCode>General</c:formatCode>
                <c:ptCount val="99"/>
                <c:pt idx="0">
                  <c:v>1.9007292918627829E-2</c:v>
                </c:pt>
                <c:pt idx="1">
                  <c:v>1.153104047525177E-2</c:v>
                </c:pt>
                <c:pt idx="2">
                  <c:v>7.7656818159930474E-3</c:v>
                </c:pt>
                <c:pt idx="3">
                  <c:v>5.35615102003437E-3</c:v>
                </c:pt>
                <c:pt idx="4">
                  <c:v>3.9752371693261854E-3</c:v>
                </c:pt>
                <c:pt idx="5">
                  <c:v>3.2244833382820172E-3</c:v>
                </c:pt>
                <c:pt idx="6">
                  <c:v>2.7679753185457308E-3</c:v>
                </c:pt>
                <c:pt idx="7">
                  <c:v>2.3915248842999769E-3</c:v>
                </c:pt>
                <c:pt idx="8">
                  <c:v>2.1441983490413739E-3</c:v>
                </c:pt>
                <c:pt idx="9">
                  <c:v>1.9935861781221142E-3</c:v>
                </c:pt>
                <c:pt idx="10">
                  <c:v>1.906281668710873E-3</c:v>
                </c:pt>
                <c:pt idx="11">
                  <c:v>1.9041741616299241E-3</c:v>
                </c:pt>
                <c:pt idx="12">
                  <c:v>1.9539971501474872E-3</c:v>
                </c:pt>
                <c:pt idx="13">
                  <c:v>2.0656887837301372E-3</c:v>
                </c:pt>
                <c:pt idx="14">
                  <c:v>2.2133406049793629E-3</c:v>
                </c:pt>
                <c:pt idx="15">
                  <c:v>2.419284706534464E-3</c:v>
                </c:pt>
                <c:pt idx="16">
                  <c:v>2.6966915146081701E-3</c:v>
                </c:pt>
                <c:pt idx="17">
                  <c:v>2.931801747612461E-3</c:v>
                </c:pt>
                <c:pt idx="18">
                  <c:v>3.1725136278886392E-3</c:v>
                </c:pt>
                <c:pt idx="19">
                  <c:v>3.4156893280070512E-3</c:v>
                </c:pt>
                <c:pt idx="20">
                  <c:v>3.635929831327221E-3</c:v>
                </c:pt>
                <c:pt idx="21">
                  <c:v>3.8264448130598881E-3</c:v>
                </c:pt>
                <c:pt idx="22">
                  <c:v>3.9787409475789161E-3</c:v>
                </c:pt>
                <c:pt idx="23">
                  <c:v>4.115486127578138E-3</c:v>
                </c:pt>
                <c:pt idx="24">
                  <c:v>4.2382516103015178E-3</c:v>
                </c:pt>
                <c:pt idx="25">
                  <c:v>4.3527412735240786E-3</c:v>
                </c:pt>
                <c:pt idx="26">
                  <c:v>4.5781232730845211E-3</c:v>
                </c:pt>
                <c:pt idx="27">
                  <c:v>4.7187101977994167E-3</c:v>
                </c:pt>
                <c:pt idx="28">
                  <c:v>4.8375100015522034E-3</c:v>
                </c:pt>
                <c:pt idx="29">
                  <c:v>5.034690172456991E-3</c:v>
                </c:pt>
                <c:pt idx="30">
                  <c:v>5.1421724550770086E-3</c:v>
                </c:pt>
                <c:pt idx="31">
                  <c:v>5.3806113324646023E-3</c:v>
                </c:pt>
                <c:pt idx="32">
                  <c:v>5.5796533547872477E-3</c:v>
                </c:pt>
                <c:pt idx="33">
                  <c:v>5.7953302790064738E-3</c:v>
                </c:pt>
                <c:pt idx="34">
                  <c:v>6.0487768449155339E-3</c:v>
                </c:pt>
                <c:pt idx="35">
                  <c:v>6.2911144868384346E-3</c:v>
                </c:pt>
                <c:pt idx="36">
                  <c:v>6.6464461343885952E-3</c:v>
                </c:pt>
                <c:pt idx="37">
                  <c:v>6.9521368549164287E-3</c:v>
                </c:pt>
                <c:pt idx="38">
                  <c:v>7.1977172295932083E-3</c:v>
                </c:pt>
                <c:pt idx="39">
                  <c:v>7.5715995597319431E-3</c:v>
                </c:pt>
                <c:pt idx="40">
                  <c:v>7.7329314489865348E-3</c:v>
                </c:pt>
                <c:pt idx="41">
                  <c:v>8.1577279663715002E-3</c:v>
                </c:pt>
                <c:pt idx="42">
                  <c:v>8.3957716011599411E-3</c:v>
                </c:pt>
                <c:pt idx="43">
                  <c:v>8.7383493161080992E-3</c:v>
                </c:pt>
                <c:pt idx="44">
                  <c:v>9.1565643394482844E-3</c:v>
                </c:pt>
                <c:pt idx="45">
                  <c:v>9.5002517649031386E-3</c:v>
                </c:pt>
                <c:pt idx="46">
                  <c:v>1.007652399263261E-2</c:v>
                </c:pt>
                <c:pt idx="47">
                  <c:v>1.068573348987162E-2</c:v>
                </c:pt>
                <c:pt idx="48">
                  <c:v>1.127185058446707E-2</c:v>
                </c:pt>
                <c:pt idx="49">
                  <c:v>1.2108499896968321E-2</c:v>
                </c:pt>
                <c:pt idx="50">
                  <c:v>1.2587474837407331E-2</c:v>
                </c:pt>
                <c:pt idx="51">
                  <c:v>1.3508882884167361E-2</c:v>
                </c:pt>
                <c:pt idx="52">
                  <c:v>1.4177988212652381E-2</c:v>
                </c:pt>
                <c:pt idx="53">
                  <c:v>1.4989719689124711E-2</c:v>
                </c:pt>
                <c:pt idx="54">
                  <c:v>1.579236101193604E-2</c:v>
                </c:pt>
                <c:pt idx="55">
                  <c:v>1.6723698271997191E-2</c:v>
                </c:pt>
                <c:pt idx="56">
                  <c:v>1.782675309869889E-2</c:v>
                </c:pt>
                <c:pt idx="57">
                  <c:v>1.9193338313009949E-2</c:v>
                </c:pt>
                <c:pt idx="58">
                  <c:v>2.057486241061909E-2</c:v>
                </c:pt>
                <c:pt idx="59">
                  <c:v>2.2632923599026869E-2</c:v>
                </c:pt>
                <c:pt idx="60">
                  <c:v>2.3960691301886348E-2</c:v>
                </c:pt>
                <c:pt idx="61">
                  <c:v>2.6317907481957069E-2</c:v>
                </c:pt>
                <c:pt idx="62">
                  <c:v>2.844311745386454E-2</c:v>
                </c:pt>
                <c:pt idx="63">
                  <c:v>3.0796426981915561E-2</c:v>
                </c:pt>
                <c:pt idx="64">
                  <c:v>3.3444195682628172E-2</c:v>
                </c:pt>
                <c:pt idx="65">
                  <c:v>3.5919973046986117E-2</c:v>
                </c:pt>
                <c:pt idx="66">
                  <c:v>3.9274363909955999E-2</c:v>
                </c:pt>
                <c:pt idx="67">
                  <c:v>4.2890094919156581E-2</c:v>
                </c:pt>
                <c:pt idx="68">
                  <c:v>4.6536465693974738E-2</c:v>
                </c:pt>
                <c:pt idx="69">
                  <c:v>5.1927801202736407E-2</c:v>
                </c:pt>
                <c:pt idx="70">
                  <c:v>5.5494656891825471E-2</c:v>
                </c:pt>
                <c:pt idx="71">
                  <c:v>6.1740635900990201E-2</c:v>
                </c:pt>
                <c:pt idx="72">
                  <c:v>6.7221363707146639E-2</c:v>
                </c:pt>
                <c:pt idx="73">
                  <c:v>7.3501188136041617E-2</c:v>
                </c:pt>
                <c:pt idx="74">
                  <c:v>8.0430895549524734E-2</c:v>
                </c:pt>
                <c:pt idx="75">
                  <c:v>8.7233500867361632E-2</c:v>
                </c:pt>
                <c:pt idx="76">
                  <c:v>9.5175996837164697E-2</c:v>
                </c:pt>
                <c:pt idx="77">
                  <c:v>0.1043991631032308</c:v>
                </c:pt>
                <c:pt idx="78">
                  <c:v>0.112754697948368</c:v>
                </c:pt>
                <c:pt idx="79">
                  <c:v>0.1237615988014812</c:v>
                </c:pt>
                <c:pt idx="80">
                  <c:v>0.13182130530762909</c:v>
                </c:pt>
                <c:pt idx="81">
                  <c:v>0.14576064790762541</c:v>
                </c:pt>
                <c:pt idx="82">
                  <c:v>0.15826513569780229</c:v>
                </c:pt>
                <c:pt idx="83">
                  <c:v>0.1729265879584492</c:v>
                </c:pt>
                <c:pt idx="84">
                  <c:v>0.18650939490210991</c:v>
                </c:pt>
                <c:pt idx="85">
                  <c:v>0.20137349920513289</c:v>
                </c:pt>
                <c:pt idx="86">
                  <c:v>0.21717136908668619</c:v>
                </c:pt>
                <c:pt idx="87">
                  <c:v>0.233826933526777</c:v>
                </c:pt>
                <c:pt idx="88">
                  <c:v>0.2496084731061666</c:v>
                </c:pt>
                <c:pt idx="89">
                  <c:v>0.27091965709773241</c:v>
                </c:pt>
                <c:pt idx="90">
                  <c:v>0.28465905169230921</c:v>
                </c:pt>
                <c:pt idx="91">
                  <c:v>0.30706957653748068</c:v>
                </c:pt>
                <c:pt idx="92">
                  <c:v>0.32747943697924781</c:v>
                </c:pt>
                <c:pt idx="93">
                  <c:v>0.34978579827651851</c:v>
                </c:pt>
                <c:pt idx="94">
                  <c:v>0.37435507371502219</c:v>
                </c:pt>
                <c:pt idx="95">
                  <c:v>0.39669264065425708</c:v>
                </c:pt>
                <c:pt idx="96">
                  <c:v>0.41947703226985222</c:v>
                </c:pt>
                <c:pt idx="97">
                  <c:v>0.44047299487815039</c:v>
                </c:pt>
                <c:pt idx="98">
                  <c:v>0.46723307665104391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3-4757-97CC-168FFD0384CC}"/>
            </c:ext>
          </c:extLst>
        </c:ser>
        <c:ser>
          <c:idx val="2"/>
          <c:order val="2"/>
          <c:tx>
            <c:strRef>
              <c:f>'mu (tau) a'!$AM$1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'mu (tau) a'!$AM$2:$AM$100</c:f>
              <c:numCache>
                <c:formatCode>General</c:formatCode>
                <c:ptCount val="99"/>
                <c:pt idx="0">
                  <c:v>1.9068373153041489E-2</c:v>
                </c:pt>
                <c:pt idx="1">
                  <c:v>1.1567990531479279E-2</c:v>
                </c:pt>
                <c:pt idx="2">
                  <c:v>7.7902938324853344E-3</c:v>
                </c:pt>
                <c:pt idx="3">
                  <c:v>5.3726611576001386E-3</c:v>
                </c:pt>
                <c:pt idx="4">
                  <c:v>3.9872865702818422E-3</c:v>
                </c:pt>
                <c:pt idx="5">
                  <c:v>3.2340592421651968E-3</c:v>
                </c:pt>
                <c:pt idx="6">
                  <c:v>2.6971404232091038E-3</c:v>
                </c:pt>
                <c:pt idx="7">
                  <c:v>2.3982783776039119E-3</c:v>
                </c:pt>
                <c:pt idx="8">
                  <c:v>2.150120907269995E-3</c:v>
                </c:pt>
                <c:pt idx="9">
                  <c:v>1.9989587287364682E-3</c:v>
                </c:pt>
                <c:pt idx="10">
                  <c:v>1.911262345665072E-3</c:v>
                </c:pt>
                <c:pt idx="11">
                  <c:v>1.909017666912398E-3</c:v>
                </c:pt>
                <c:pt idx="12">
                  <c:v>1.9588364830256839E-3</c:v>
                </c:pt>
                <c:pt idx="13">
                  <c:v>2.070719753235359E-3</c:v>
                </c:pt>
                <c:pt idx="14">
                  <c:v>2.2186276819205161E-3</c:v>
                </c:pt>
                <c:pt idx="15">
                  <c:v>2.4249961693560088E-3</c:v>
                </c:pt>
                <c:pt idx="16">
                  <c:v>2.6406333973554149E-3</c:v>
                </c:pt>
                <c:pt idx="17">
                  <c:v>2.93867133464737E-3</c:v>
                </c:pt>
                <c:pt idx="18">
                  <c:v>3.1802001283787571E-3</c:v>
                </c:pt>
                <c:pt idx="19">
                  <c:v>3.4242315742880241E-3</c:v>
                </c:pt>
                <c:pt idx="20">
                  <c:v>3.6452208629893842E-3</c:v>
                </c:pt>
                <c:pt idx="21">
                  <c:v>3.83620738349517E-3</c:v>
                </c:pt>
                <c:pt idx="22">
                  <c:v>3.9887641919330551E-3</c:v>
                </c:pt>
                <c:pt idx="23">
                  <c:v>4.1257267172222518E-3</c:v>
                </c:pt>
                <c:pt idx="24">
                  <c:v>4.2486670962067017E-3</c:v>
                </c:pt>
                <c:pt idx="25">
                  <c:v>4.3632742466921948E-3</c:v>
                </c:pt>
                <c:pt idx="26">
                  <c:v>4.4813072909053071E-3</c:v>
                </c:pt>
                <c:pt idx="27">
                  <c:v>4.729712420216233E-3</c:v>
                </c:pt>
                <c:pt idx="28">
                  <c:v>4.8484766765392864E-3</c:v>
                </c:pt>
                <c:pt idx="29">
                  <c:v>5.045793480372319E-3</c:v>
                </c:pt>
                <c:pt idx="30">
                  <c:v>5.1532181202228891E-3</c:v>
                </c:pt>
                <c:pt idx="31">
                  <c:v>5.3918304173476359E-3</c:v>
                </c:pt>
                <c:pt idx="32">
                  <c:v>5.5909835297385836E-3</c:v>
                </c:pt>
                <c:pt idx="33">
                  <c:v>5.8067702245479889E-3</c:v>
                </c:pt>
                <c:pt idx="34">
                  <c:v>6.060350881281317E-3</c:v>
                </c:pt>
                <c:pt idx="35">
                  <c:v>6.3028221079859271E-3</c:v>
                </c:pt>
                <c:pt idx="36">
                  <c:v>6.539587955184909E-3</c:v>
                </c:pt>
                <c:pt idx="37">
                  <c:v>6.9642648925701727E-3</c:v>
                </c:pt>
                <c:pt idx="38">
                  <c:v>7.2098417359253014E-3</c:v>
                </c:pt>
                <c:pt idx="39">
                  <c:v>7.5839268465192431E-3</c:v>
                </c:pt>
                <c:pt idx="40">
                  <c:v>7.7450453301464951E-3</c:v>
                </c:pt>
                <c:pt idx="41">
                  <c:v>8.1700594969110751E-3</c:v>
                </c:pt>
                <c:pt idx="42">
                  <c:v>8.4079380402412134E-3</c:v>
                </c:pt>
                <c:pt idx="43">
                  <c:v>8.7505220297882519E-3</c:v>
                </c:pt>
                <c:pt idx="44">
                  <c:v>9.1687577433676604E-3</c:v>
                </c:pt>
                <c:pt idx="45">
                  <c:v>9.5123407356345405E-3</c:v>
                </c:pt>
                <c:pt idx="46">
                  <c:v>9.9672172828875853E-3</c:v>
                </c:pt>
                <c:pt idx="47">
                  <c:v>1.069814227149807E-2</c:v>
                </c:pt>
                <c:pt idx="48">
                  <c:v>1.128433714262745E-2</c:v>
                </c:pt>
                <c:pt idx="49">
                  <c:v>1.2121367641794971E-2</c:v>
                </c:pt>
                <c:pt idx="50">
                  <c:v>1.2600261754486671E-2</c:v>
                </c:pt>
                <c:pt idx="51">
                  <c:v>1.3522092712267101E-2</c:v>
                </c:pt>
                <c:pt idx="52">
                  <c:v>1.41913062647945E-2</c:v>
                </c:pt>
                <c:pt idx="53">
                  <c:v>1.500332958639692E-2</c:v>
                </c:pt>
                <c:pt idx="54">
                  <c:v>1.58062152503292E-2</c:v>
                </c:pt>
                <c:pt idx="55">
                  <c:v>1.6737885858875309E-2</c:v>
                </c:pt>
                <c:pt idx="56">
                  <c:v>1.7695973025504842E-2</c:v>
                </c:pt>
                <c:pt idx="57">
                  <c:v>1.9208677016959899E-2</c:v>
                </c:pt>
                <c:pt idx="58">
                  <c:v>2.0590939907103461E-2</c:v>
                </c:pt>
                <c:pt idx="59">
                  <c:v>2.2650415439399128E-2</c:v>
                </c:pt>
                <c:pt idx="60">
                  <c:v>2.3978698709417299E-2</c:v>
                </c:pt>
                <c:pt idx="61">
                  <c:v>2.6337505382079952E-2</c:v>
                </c:pt>
                <c:pt idx="62">
                  <c:v>2.8464100643480091E-2</c:v>
                </c:pt>
                <c:pt idx="63">
                  <c:v>3.081898199171336E-2</c:v>
                </c:pt>
                <c:pt idx="64">
                  <c:v>3.3468514711304582E-2</c:v>
                </c:pt>
                <c:pt idx="65">
                  <c:v>3.5945924185127757E-2</c:v>
                </c:pt>
                <c:pt idx="66">
                  <c:v>3.9022753570564561E-2</c:v>
                </c:pt>
                <c:pt idx="67">
                  <c:v>4.2920531855736098E-2</c:v>
                </c:pt>
                <c:pt idx="68">
                  <c:v>4.6569149230146538E-2</c:v>
                </c:pt>
                <c:pt idx="69">
                  <c:v>5.1964477428170897E-2</c:v>
                </c:pt>
                <c:pt idx="70">
                  <c:v>5.5532876567809072E-2</c:v>
                </c:pt>
                <c:pt idx="71">
                  <c:v>6.1782927802662521E-2</c:v>
                </c:pt>
                <c:pt idx="72">
                  <c:v>6.7266785697512113E-2</c:v>
                </c:pt>
                <c:pt idx="73">
                  <c:v>7.3550225766509159E-2</c:v>
                </c:pt>
                <c:pt idx="74">
                  <c:v>8.0483936166478934E-2</c:v>
                </c:pt>
                <c:pt idx="75">
                  <c:v>8.7289434282886741E-2</c:v>
                </c:pt>
                <c:pt idx="76">
                  <c:v>9.4643192831767323E-2</c:v>
                </c:pt>
                <c:pt idx="77">
                  <c:v>0.1044622046719771</c:v>
                </c:pt>
                <c:pt idx="78">
                  <c:v>0.112820269864275</c:v>
                </c:pt>
                <c:pt idx="79">
                  <c:v>0.1238306496570213</c:v>
                </c:pt>
                <c:pt idx="80">
                  <c:v>0.13189114632042909</c:v>
                </c:pt>
                <c:pt idx="81">
                  <c:v>0.14583590530956389</c:v>
                </c:pt>
                <c:pt idx="82">
                  <c:v>0.15834370429243089</c:v>
                </c:pt>
                <c:pt idx="83">
                  <c:v>0.1730097576009503</c:v>
                </c:pt>
                <c:pt idx="84">
                  <c:v>0.18659516161104611</c:v>
                </c:pt>
                <c:pt idx="85">
                  <c:v>0.20146133284647469</c:v>
                </c:pt>
                <c:pt idx="86">
                  <c:v>0.216359034577427</c:v>
                </c:pt>
                <c:pt idx="87">
                  <c:v>0.23392040298861011</c:v>
                </c:pt>
                <c:pt idx="88">
                  <c:v>0.24970245204854671</c:v>
                </c:pt>
                <c:pt idx="89">
                  <c:v>0.27101816133810652</c:v>
                </c:pt>
                <c:pt idx="90">
                  <c:v>0.28475461777874927</c:v>
                </c:pt>
                <c:pt idx="91">
                  <c:v>0.3071675682491013</c:v>
                </c:pt>
                <c:pt idx="92">
                  <c:v>0.32757745021366591</c:v>
                </c:pt>
                <c:pt idx="93">
                  <c:v>0.34988476746808428</c:v>
                </c:pt>
                <c:pt idx="94">
                  <c:v>0.37445702221489369</c:v>
                </c:pt>
                <c:pt idx="95">
                  <c:v>0.39679472389122111</c:v>
                </c:pt>
                <c:pt idx="96">
                  <c:v>0.4185559904879993</c:v>
                </c:pt>
                <c:pt idx="97">
                  <c:v>0.44057551669718659</c:v>
                </c:pt>
                <c:pt idx="98">
                  <c:v>0.46733504737752818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3-4757-97CC-168FFD0384CC}"/>
            </c:ext>
          </c:extLst>
        </c:ser>
        <c:ser>
          <c:idx val="3"/>
          <c:order val="3"/>
          <c:tx>
            <c:strRef>
              <c:f>'mu (tau) a'!$AN$1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'mu (tau) a'!$AN$2:$AN$100</c:f>
              <c:numCache>
                <c:formatCode>General</c:formatCode>
                <c:ptCount val="99"/>
                <c:pt idx="0">
                  <c:v>1.9129649669748072E-2</c:v>
                </c:pt>
                <c:pt idx="1">
                  <c:v>1.1605058990435331E-2</c:v>
                </c:pt>
                <c:pt idx="2">
                  <c:v>7.8149838526056573E-3</c:v>
                </c:pt>
                <c:pt idx="3">
                  <c:v>5.3892221870547718E-3</c:v>
                </c:pt>
                <c:pt idx="4">
                  <c:v>3.9993724943573001E-3</c:v>
                </c:pt>
                <c:pt idx="5">
                  <c:v>3.2436635840725658E-3</c:v>
                </c:pt>
                <c:pt idx="6">
                  <c:v>2.7049205896743562E-3</c:v>
                </c:pt>
                <c:pt idx="7">
                  <c:v>2.3381770945351361E-3</c:v>
                </c:pt>
                <c:pt idx="8">
                  <c:v>2.1560598243844358E-3</c:v>
                </c:pt>
                <c:pt idx="9">
                  <c:v>2.0043457579323959E-3</c:v>
                </c:pt>
                <c:pt idx="10">
                  <c:v>1.9162560359862501E-3</c:v>
                </c:pt>
                <c:pt idx="11">
                  <c:v>1.913873492256708E-3</c:v>
                </c:pt>
                <c:pt idx="12">
                  <c:v>1.9636878011530458E-3</c:v>
                </c:pt>
                <c:pt idx="13">
                  <c:v>2.0757629756289931E-3</c:v>
                </c:pt>
                <c:pt idx="14">
                  <c:v>2.2239273882701371E-3</c:v>
                </c:pt>
                <c:pt idx="15">
                  <c:v>2.4307211158355459E-3</c:v>
                </c:pt>
                <c:pt idx="16">
                  <c:v>2.6468040823246579E-3</c:v>
                </c:pt>
                <c:pt idx="17">
                  <c:v>2.877420022048664E-3</c:v>
                </c:pt>
                <c:pt idx="18">
                  <c:v>3.187905252048069E-3</c:v>
                </c:pt>
                <c:pt idx="19">
                  <c:v>3.4327951837447761E-3</c:v>
                </c:pt>
                <c:pt idx="20">
                  <c:v>3.6545356363829199E-3</c:v>
                </c:pt>
                <c:pt idx="21">
                  <c:v>3.845994861589166E-3</c:v>
                </c:pt>
                <c:pt idx="22">
                  <c:v>3.9988126868447721E-3</c:v>
                </c:pt>
                <c:pt idx="23">
                  <c:v>4.1359927885890654E-3</c:v>
                </c:pt>
                <c:pt idx="24">
                  <c:v>4.2591081781256706E-3</c:v>
                </c:pt>
                <c:pt idx="25">
                  <c:v>4.3738327080565468E-3</c:v>
                </c:pt>
                <c:pt idx="26">
                  <c:v>4.4919627143012366E-3</c:v>
                </c:pt>
                <c:pt idx="27">
                  <c:v>4.6316087933541148E-3</c:v>
                </c:pt>
                <c:pt idx="28">
                  <c:v>4.85946821306882E-3</c:v>
                </c:pt>
                <c:pt idx="29">
                  <c:v>5.0569212750867284E-3</c:v>
                </c:pt>
                <c:pt idx="30">
                  <c:v>5.1642875120561918E-3</c:v>
                </c:pt>
                <c:pt idx="31">
                  <c:v>5.4030728950865813E-3</c:v>
                </c:pt>
                <c:pt idx="32">
                  <c:v>5.6023367120088758E-3</c:v>
                </c:pt>
                <c:pt idx="33">
                  <c:v>5.818232752470098E-3</c:v>
                </c:pt>
                <c:pt idx="34">
                  <c:v>6.0719470639952339E-3</c:v>
                </c:pt>
                <c:pt idx="35">
                  <c:v>6.3145515167504218E-3</c:v>
                </c:pt>
                <c:pt idx="36">
                  <c:v>6.5513757366156573E-3</c:v>
                </c:pt>
                <c:pt idx="37">
                  <c:v>6.8558698129516224E-3</c:v>
                </c:pt>
                <c:pt idx="38">
                  <c:v>7.2219866659068788E-3</c:v>
                </c:pt>
                <c:pt idx="39">
                  <c:v>7.5962742033060708E-3</c:v>
                </c:pt>
                <c:pt idx="40">
                  <c:v>7.7571781880835904E-3</c:v>
                </c:pt>
                <c:pt idx="41">
                  <c:v>8.1824096682592291E-3</c:v>
                </c:pt>
                <c:pt idx="42">
                  <c:v>8.4201221098925971E-3</c:v>
                </c:pt>
                <c:pt idx="43">
                  <c:v>8.762711700327528E-3</c:v>
                </c:pt>
                <c:pt idx="44">
                  <c:v>9.1809673847199538E-3</c:v>
                </c:pt>
                <c:pt idx="45">
                  <c:v>9.5244450894544173E-3</c:v>
                </c:pt>
                <c:pt idx="46">
                  <c:v>9.979303682077105E-3</c:v>
                </c:pt>
                <c:pt idx="47">
                  <c:v>1.0586979983284469E-2</c:v>
                </c:pt>
                <c:pt idx="48">
                  <c:v>1.129683753295615E-2</c:v>
                </c:pt>
                <c:pt idx="49">
                  <c:v>1.213424906121867E-2</c:v>
                </c:pt>
                <c:pt idx="50">
                  <c:v>1.261306166108539E-2</c:v>
                </c:pt>
                <c:pt idx="51">
                  <c:v>1.353531545776052E-2</c:v>
                </c:pt>
                <c:pt idx="52">
                  <c:v>1.420463682721031E-2</c:v>
                </c:pt>
                <c:pt idx="53">
                  <c:v>1.501695184075837E-2</c:v>
                </c:pt>
                <c:pt idx="54">
                  <c:v>1.5820081642694859E-2</c:v>
                </c:pt>
                <c:pt idx="55">
                  <c:v>1.6752085481824538E-2</c:v>
                </c:pt>
                <c:pt idx="56">
                  <c:v>1.7710456636516079E-2</c:v>
                </c:pt>
                <c:pt idx="57">
                  <c:v>1.9071068803736189E-2</c:v>
                </c:pt>
                <c:pt idx="58">
                  <c:v>2.060702996677723E-2</c:v>
                </c:pt>
                <c:pt idx="59">
                  <c:v>2.2667920798328921E-2</c:v>
                </c:pt>
                <c:pt idx="60">
                  <c:v>2.3996719650227479E-2</c:v>
                </c:pt>
                <c:pt idx="61">
                  <c:v>2.635711787598044E-2</c:v>
                </c:pt>
                <c:pt idx="62">
                  <c:v>2.8485099312912422E-2</c:v>
                </c:pt>
                <c:pt idx="63">
                  <c:v>3.0841553520585509E-2</c:v>
                </c:pt>
                <c:pt idx="64">
                  <c:v>3.3492851423622169E-2</c:v>
                </c:pt>
                <c:pt idx="65">
                  <c:v>3.5971894072213642E-2</c:v>
                </c:pt>
                <c:pt idx="66">
                  <c:v>3.9050630483643448E-2</c:v>
                </c:pt>
                <c:pt idx="67">
                  <c:v>4.2647375174830963E-2</c:v>
                </c:pt>
                <c:pt idx="68">
                  <c:v>4.660185572065146E-2</c:v>
                </c:pt>
                <c:pt idx="69">
                  <c:v>5.2001179557754622E-2</c:v>
                </c:pt>
                <c:pt idx="70">
                  <c:v>5.557112256603184E-2</c:v>
                </c:pt>
                <c:pt idx="71">
                  <c:v>6.1825248673990259E-2</c:v>
                </c:pt>
                <c:pt idx="72">
                  <c:v>6.7312238379864386E-2</c:v>
                </c:pt>
                <c:pt idx="73">
                  <c:v>7.3599296113307719E-2</c:v>
                </c:pt>
                <c:pt idx="74">
                  <c:v>8.0537011761373248E-2</c:v>
                </c:pt>
                <c:pt idx="75">
                  <c:v>8.7345403562465757E-2</c:v>
                </c:pt>
                <c:pt idx="76">
                  <c:v>9.4702245677380073E-2</c:v>
                </c:pt>
                <c:pt idx="77">
                  <c:v>0.1038961982377265</c:v>
                </c:pt>
                <c:pt idx="78">
                  <c:v>0.1128858799131932</c:v>
                </c:pt>
                <c:pt idx="79">
                  <c:v>0.1238997390384102</c:v>
                </c:pt>
                <c:pt idx="80">
                  <c:v>0.13196102433610271</c:v>
                </c:pt>
                <c:pt idx="81">
                  <c:v>0.145911201567508</c:v>
                </c:pt>
                <c:pt idx="82">
                  <c:v>0.15842231189137981</c:v>
                </c:pt>
                <c:pt idx="83">
                  <c:v>0.17309296724417961</c:v>
                </c:pt>
                <c:pt idx="84">
                  <c:v>0.18668096775997059</c:v>
                </c:pt>
                <c:pt idx="85">
                  <c:v>0.20154920479846111</c:v>
                </c:pt>
                <c:pt idx="86">
                  <c:v>0.21644914370690879</c:v>
                </c:pt>
                <c:pt idx="87">
                  <c:v>0.23308052111976091</c:v>
                </c:pt>
                <c:pt idx="88">
                  <c:v>0.2497964663745077</c:v>
                </c:pt>
                <c:pt idx="89">
                  <c:v>0.27111670139384181</c:v>
                </c:pt>
                <c:pt idx="90">
                  <c:v>0.28485021594875343</c:v>
                </c:pt>
                <c:pt idx="91">
                  <c:v>0.30726559123173108</c:v>
                </c:pt>
                <c:pt idx="92">
                  <c:v>0.32767549278303792</c:v>
                </c:pt>
                <c:pt idx="93">
                  <c:v>0.34998376466221898</c:v>
                </c:pt>
                <c:pt idx="94">
                  <c:v>0.37455899847850432</c:v>
                </c:pt>
                <c:pt idx="95">
                  <c:v>0.39689683339786141</c:v>
                </c:pt>
                <c:pt idx="96">
                  <c:v>0.41865822851465989</c:v>
                </c:pt>
                <c:pt idx="97">
                  <c:v>0.43965367870461319</c:v>
                </c:pt>
                <c:pt idx="98">
                  <c:v>0.46743704035849221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3-4757-97CC-168FFD0384CC}"/>
            </c:ext>
          </c:extLst>
        </c:ser>
        <c:ser>
          <c:idx val="4"/>
          <c:order val="4"/>
          <c:tx>
            <c:strRef>
              <c:f>'mu (tau) a'!$AO$1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'mu (tau) a'!$AO$2:$AO$100</c:f>
              <c:numCache>
                <c:formatCode>General</c:formatCode>
                <c:ptCount val="99"/>
                <c:pt idx="0">
                  <c:v>1.9191123099503781E-2</c:v>
                </c:pt>
                <c:pt idx="1">
                  <c:v>1.164224623152953E-2</c:v>
                </c:pt>
                <c:pt idx="2">
                  <c:v>7.8397521235733375E-3</c:v>
                </c:pt>
                <c:pt idx="3">
                  <c:v>5.4058342652706318E-3</c:v>
                </c:pt>
                <c:pt idx="4">
                  <c:v>4.0114950522583421E-3</c:v>
                </c:pt>
                <c:pt idx="5">
                  <c:v>3.2532964484579029E-3</c:v>
                </c:pt>
                <c:pt idx="6">
                  <c:v>2.712723198793949E-3</c:v>
                </c:pt>
                <c:pt idx="7">
                  <c:v>2.3447799375392068E-3</c:v>
                </c:pt>
                <c:pt idx="8">
                  <c:v>2.103194720721983E-3</c:v>
                </c:pt>
                <c:pt idx="9">
                  <c:v>2.00974730472848E-3</c:v>
                </c:pt>
                <c:pt idx="10">
                  <c:v>1.9212627736753521E-3</c:v>
                </c:pt>
                <c:pt idx="11">
                  <c:v>1.918741669000477E-3</c:v>
                </c:pt>
                <c:pt idx="12">
                  <c:v>1.9685511342126252E-3</c:v>
                </c:pt>
                <c:pt idx="13">
                  <c:v>2.080818480752858E-3</c:v>
                </c:pt>
                <c:pt idx="14">
                  <c:v>2.229239754196497E-3</c:v>
                </c:pt>
                <c:pt idx="15">
                  <c:v>2.4364595778053758E-3</c:v>
                </c:pt>
                <c:pt idx="16">
                  <c:v>2.652989187074027E-3</c:v>
                </c:pt>
                <c:pt idx="17">
                  <c:v>2.8841621857347149E-3</c:v>
                </c:pt>
                <c:pt idx="18">
                  <c:v>3.1192258061445259E-3</c:v>
                </c:pt>
                <c:pt idx="19">
                  <c:v>3.4413802098041549E-3</c:v>
                </c:pt>
                <c:pt idx="20">
                  <c:v>3.6638742121759909E-3</c:v>
                </c:pt>
                <c:pt idx="21">
                  <c:v>3.855807310889847E-3</c:v>
                </c:pt>
                <c:pt idx="22">
                  <c:v>4.0088864959252754E-3</c:v>
                </c:pt>
                <c:pt idx="23">
                  <c:v>4.1462844050848971E-3</c:v>
                </c:pt>
                <c:pt idx="24">
                  <c:v>4.2695749189605283E-3</c:v>
                </c:pt>
                <c:pt idx="25">
                  <c:v>4.3844167192947049E-3</c:v>
                </c:pt>
                <c:pt idx="26">
                  <c:v>4.502643473618219E-3</c:v>
                </c:pt>
                <c:pt idx="27">
                  <c:v>4.6424079287017209E-3</c:v>
                </c:pt>
                <c:pt idx="28">
                  <c:v>4.7614346921791518E-3</c:v>
                </c:pt>
                <c:pt idx="29">
                  <c:v>5.0680736106024369E-3</c:v>
                </c:pt>
                <c:pt idx="30">
                  <c:v>5.1753806815431312E-3</c:v>
                </c:pt>
                <c:pt idx="31">
                  <c:v>5.4143388144577602E-3</c:v>
                </c:pt>
                <c:pt idx="32">
                  <c:v>5.613712948317336E-3</c:v>
                </c:pt>
                <c:pt idx="33">
                  <c:v>5.829717907350266E-3</c:v>
                </c:pt>
                <c:pt idx="34">
                  <c:v>6.0835654354332259E-3</c:v>
                </c:pt>
                <c:pt idx="35">
                  <c:v>6.3263027536781761E-3</c:v>
                </c:pt>
                <c:pt idx="36">
                  <c:v>6.5631847658363359E-3</c:v>
                </c:pt>
                <c:pt idx="37">
                  <c:v>6.8678299122672442E-3</c:v>
                </c:pt>
                <c:pt idx="38">
                  <c:v>7.1134146696852146E-3</c:v>
                </c:pt>
                <c:pt idx="39">
                  <c:v>7.6086416627682944E-3</c:v>
                </c:pt>
                <c:pt idx="40">
                  <c:v>7.7693300525255539E-3</c:v>
                </c:pt>
                <c:pt idx="41">
                  <c:v>8.194778508594118E-3</c:v>
                </c:pt>
                <c:pt idx="42">
                  <c:v>8.4323238356628326E-3</c:v>
                </c:pt>
                <c:pt idx="43">
                  <c:v>8.7749183513472113E-3</c:v>
                </c:pt>
                <c:pt idx="44">
                  <c:v>9.193193285127849E-3</c:v>
                </c:pt>
                <c:pt idx="45">
                  <c:v>9.5365648459375778E-3</c:v>
                </c:pt>
                <c:pt idx="46">
                  <c:v>9.9914047374180005E-3</c:v>
                </c:pt>
                <c:pt idx="47">
                  <c:v>1.059927408764526E-2</c:v>
                </c:pt>
                <c:pt idx="48">
                  <c:v>1.118483069449943E-2</c:v>
                </c:pt>
                <c:pt idx="49">
                  <c:v>1.2147144169771451E-2</c:v>
                </c:pt>
                <c:pt idx="50">
                  <c:v>1.262587457039884E-2</c:v>
                </c:pt>
                <c:pt idx="51">
                  <c:v>1.3548551133279071E-2</c:v>
                </c:pt>
                <c:pt idx="52">
                  <c:v>1.42179799116513E-2</c:v>
                </c:pt>
                <c:pt idx="53">
                  <c:v>1.503058646342866E-2</c:v>
                </c:pt>
                <c:pt idx="54">
                  <c:v>1.58339601996954E-2</c:v>
                </c:pt>
                <c:pt idx="55">
                  <c:v>1.6766297151055692E-2</c:v>
                </c:pt>
                <c:pt idx="56">
                  <c:v>1.7724952101918569E-2</c:v>
                </c:pt>
                <c:pt idx="57">
                  <c:v>1.9086309793793211E-2</c:v>
                </c:pt>
                <c:pt idx="58">
                  <c:v>2.046267088150671E-2</c:v>
                </c:pt>
                <c:pt idx="59">
                  <c:v>2.268543968626402E-2</c:v>
                </c:pt>
                <c:pt idx="60">
                  <c:v>2.4014754134487691E-2</c:v>
                </c:pt>
                <c:pt idx="61">
                  <c:v>2.6376744974525971E-2</c:v>
                </c:pt>
                <c:pt idx="62">
                  <c:v>2.850611347358134E-2</c:v>
                </c:pt>
                <c:pt idx="63">
                  <c:v>3.086414158063041E-2</c:v>
                </c:pt>
                <c:pt idx="64">
                  <c:v>3.3517205832439619E-2</c:v>
                </c:pt>
                <c:pt idx="65">
                  <c:v>3.5997882721789283E-2</c:v>
                </c:pt>
                <c:pt idx="66">
                  <c:v>3.9078527311316051E-2</c:v>
                </c:pt>
                <c:pt idx="67">
                  <c:v>4.2677639865453032E-2</c:v>
                </c:pt>
                <c:pt idx="68">
                  <c:v>4.6308322310284117E-2</c:v>
                </c:pt>
                <c:pt idx="69">
                  <c:v>5.2037907609783531E-2</c:v>
                </c:pt>
                <c:pt idx="70">
                  <c:v>5.5609394904622148E-2</c:v>
                </c:pt>
                <c:pt idx="71">
                  <c:v>6.1867598534817388E-2</c:v>
                </c:pt>
                <c:pt idx="72">
                  <c:v>6.7357721774942272E-2</c:v>
                </c:pt>
                <c:pt idx="73">
                  <c:v>7.3648399198264589E-2</c:v>
                </c:pt>
                <c:pt idx="74">
                  <c:v>8.0590122357274058E-2</c:v>
                </c:pt>
                <c:pt idx="75">
                  <c:v>8.7401408729094313E-2</c:v>
                </c:pt>
                <c:pt idx="76">
                  <c:v>9.4761335369156527E-2</c:v>
                </c:pt>
                <c:pt idx="77">
                  <c:v>0.1039589360904927</c:v>
                </c:pt>
                <c:pt idx="78">
                  <c:v>0.1122967604012477</c:v>
                </c:pt>
                <c:pt idx="79">
                  <c:v>0.123968866967143</c:v>
                </c:pt>
                <c:pt idx="80">
                  <c:v>0.1320309393742542</c:v>
                </c:pt>
                <c:pt idx="81">
                  <c:v>0.14598653670151929</c:v>
                </c:pt>
                <c:pt idx="82">
                  <c:v>0.1585009585140123</c:v>
                </c:pt>
                <c:pt idx="83">
                  <c:v>0.1731762169073755</c:v>
                </c:pt>
                <c:pt idx="84">
                  <c:v>0.18676681336702011</c:v>
                </c:pt>
                <c:pt idx="85">
                  <c:v>0.2016371150778021</c:v>
                </c:pt>
                <c:pt idx="86">
                  <c:v>0.21653929036500691</c:v>
                </c:pt>
                <c:pt idx="87">
                  <c:v>0.23317369221234741</c:v>
                </c:pt>
                <c:pt idx="88">
                  <c:v>0.24895161013176759</c:v>
                </c:pt>
                <c:pt idx="89">
                  <c:v>0.27121527727796052</c:v>
                </c:pt>
                <c:pt idx="90">
                  <c:v>0.28494584621309238</c:v>
                </c:pt>
                <c:pt idx="91">
                  <c:v>0.30736364549534928</c:v>
                </c:pt>
                <c:pt idx="92">
                  <c:v>0.32777356469614333</c:v>
                </c:pt>
                <c:pt idx="93">
                  <c:v>0.35008278986684549</c:v>
                </c:pt>
                <c:pt idx="94">
                  <c:v>0.374661002513415</c:v>
                </c:pt>
                <c:pt idx="95">
                  <c:v>0.39699896918093819</c:v>
                </c:pt>
                <c:pt idx="96">
                  <c:v>0.41876049151435701</c:v>
                </c:pt>
                <c:pt idx="97">
                  <c:v>0.43975600982459317</c:v>
                </c:pt>
                <c:pt idx="98">
                  <c:v>0.46651990428333062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83-4757-97CC-168FFD038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741136"/>
        <c:axId val="675741568"/>
      </c:lineChart>
      <c:catAx>
        <c:axId val="5707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41568"/>
        <c:crosses val="autoZero"/>
        <c:auto val="1"/>
        <c:lblAlgn val="ctr"/>
        <c:lblOffset val="100"/>
        <c:noMultiLvlLbl val="0"/>
      </c:catAx>
      <c:valAx>
        <c:axId val="6757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a'!$G$2:$G$100</c:f>
              <c:numCache>
                <c:formatCode>General</c:formatCode>
                <c:ptCount val="99"/>
                <c:pt idx="0">
                  <c:v>2.2575297844005097E-3</c:v>
                </c:pt>
                <c:pt idx="1">
                  <c:v>2.2791823863552861E-3</c:v>
                </c:pt>
                <c:pt idx="2">
                  <c:v>2.2904711601727697E-3</c:v>
                </c:pt>
                <c:pt idx="3">
                  <c:v>2.297972610518173E-3</c:v>
                </c:pt>
                <c:pt idx="4">
                  <c:v>1.0807428582589662E-4</c:v>
                </c:pt>
                <c:pt idx="5">
                  <c:v>1.0818091530911822E-4</c:v>
                </c:pt>
                <c:pt idx="6">
                  <c:v>1.0825927287399999E-4</c:v>
                </c:pt>
                <c:pt idx="7">
                  <c:v>1.0830983657061557E-4</c:v>
                </c:pt>
                <c:pt idx="8">
                  <c:v>1.0834313456989916E-4</c:v>
                </c:pt>
                <c:pt idx="9">
                  <c:v>1.0836446200588328E-4</c:v>
                </c:pt>
                <c:pt idx="10">
                  <c:v>1.0837880843721355E-4</c:v>
                </c:pt>
                <c:pt idx="11">
                  <c:v>1.0838266125007484E-4</c:v>
                </c:pt>
                <c:pt idx="12">
                  <c:v>1.0838305978590636E-4</c:v>
                </c:pt>
                <c:pt idx="13">
                  <c:v>1.0837740592700064E-4</c:v>
                </c:pt>
                <c:pt idx="14">
                  <c:v>1.4000341415537935E-4</c:v>
                </c:pt>
                <c:pt idx="15">
                  <c:v>1.3998521335972067E-4</c:v>
                </c:pt>
                <c:pt idx="16">
                  <c:v>1.3996573208135748E-4</c:v>
                </c:pt>
                <c:pt idx="17">
                  <c:v>1.3994392891448641E-4</c:v>
                </c:pt>
                <c:pt idx="18">
                  <c:v>1.3991486364470411E-4</c:v>
                </c:pt>
                <c:pt idx="19">
                  <c:v>1.3988387471348582E-4</c:v>
                </c:pt>
                <c:pt idx="20">
                  <c:v>1.3985397758980693E-4</c:v>
                </c:pt>
                <c:pt idx="21">
                  <c:v>1.398299825503815E-4</c:v>
                </c:pt>
                <c:pt idx="22">
                  <c:v>1.3981178685989229E-4</c:v>
                </c:pt>
                <c:pt idx="23">
                  <c:v>1.3979603067833514E-4</c:v>
                </c:pt>
                <c:pt idx="24">
                  <c:v>1.3978249060293818E-4</c:v>
                </c:pt>
                <c:pt idx="25">
                  <c:v>1.3977163124226168E-4</c:v>
                </c:pt>
                <c:pt idx="26">
                  <c:v>1.3976118947873567E-4</c:v>
                </c:pt>
                <c:pt idx="27">
                  <c:v>1.3974743869447594E-4</c:v>
                </c:pt>
                <c:pt idx="28">
                  <c:v>1.3973944133785799E-4</c:v>
                </c:pt>
                <c:pt idx="29">
                  <c:v>1.3971954867397248E-4</c:v>
                </c:pt>
                <c:pt idx="30">
                  <c:v>1.3971196577135042E-4</c:v>
                </c:pt>
                <c:pt idx="31">
                  <c:v>1.3968984288159167E-4</c:v>
                </c:pt>
                <c:pt idx="32">
                  <c:v>1.3967296787884527E-4</c:v>
                </c:pt>
                <c:pt idx="33">
                  <c:v>1.3965574195478226E-4</c:v>
                </c:pt>
                <c:pt idx="34">
                  <c:v>1.3963541686364239E-4</c:v>
                </c:pt>
                <c:pt idx="35">
                  <c:v>1.3961551483605687E-4</c:v>
                </c:pt>
                <c:pt idx="36">
                  <c:v>1.3959833250427788E-4</c:v>
                </c:pt>
                <c:pt idx="37">
                  <c:v>1.3957384078722298E-4</c:v>
                </c:pt>
                <c:pt idx="38">
                  <c:v>1.3955766846888171E-4</c:v>
                </c:pt>
                <c:pt idx="39">
                  <c:v>1.395268434398123E-4</c:v>
                </c:pt>
                <c:pt idx="40">
                  <c:v>1.3952290238196551E-4</c:v>
                </c:pt>
                <c:pt idx="41">
                  <c:v>1.3948876562252808E-4</c:v>
                </c:pt>
                <c:pt idx="42">
                  <c:v>1.3947908464913956E-4</c:v>
                </c:pt>
                <c:pt idx="43">
                  <c:v>1.394576021692814E-4</c:v>
                </c:pt>
                <c:pt idx="44">
                  <c:v>1.394305397109974E-4</c:v>
                </c:pt>
                <c:pt idx="45">
                  <c:v>1.3941220729233979E-4</c:v>
                </c:pt>
                <c:pt idx="46">
                  <c:v>1.3938392676311374E-4</c:v>
                </c:pt>
                <c:pt idx="47">
                  <c:v>1.3933830867362092E-4</c:v>
                </c:pt>
                <c:pt idx="48">
                  <c:v>1.3929733230256733E-4</c:v>
                </c:pt>
                <c:pt idx="49">
                  <c:v>8.091853304470956E-4</c:v>
                </c:pt>
                <c:pt idx="50">
                  <c:v>8.0901224053501759E-4</c:v>
                </c:pt>
                <c:pt idx="51">
                  <c:v>8.0858743510863309E-4</c:v>
                </c:pt>
                <c:pt idx="52">
                  <c:v>8.0831601322216729E-4</c:v>
                </c:pt>
                <c:pt idx="53">
                  <c:v>8.0796514025369289E-4</c:v>
                </c:pt>
                <c:pt idx="54">
                  <c:v>8.0762841470258132E-4</c:v>
                </c:pt>
                <c:pt idx="55">
                  <c:v>8.0722362101646723E-4</c:v>
                </c:pt>
                <c:pt idx="56">
                  <c:v>8.0681246346557284E-4</c:v>
                </c:pt>
                <c:pt idx="57">
                  <c:v>8.0616810405165901E-4</c:v>
                </c:pt>
                <c:pt idx="58">
                  <c:v>8.0551959077057047E-4</c:v>
                </c:pt>
                <c:pt idx="59">
                  <c:v>8.0450470339615084E-4</c:v>
                </c:pt>
                <c:pt idx="60">
                  <c:v>8.0391504679560124E-4</c:v>
                </c:pt>
                <c:pt idx="61">
                  <c:v>8.0276492443458972E-4</c:v>
                </c:pt>
                <c:pt idx="62">
                  <c:v>8.0174943699094173E-4</c:v>
                </c:pt>
                <c:pt idx="63">
                  <c:v>8.006324733990357E-4</c:v>
                </c:pt>
                <c:pt idx="64">
                  <c:v>7.9938339705528955E-4</c:v>
                </c:pt>
                <c:pt idx="65">
                  <c:v>7.9823027842826052E-4</c:v>
                </c:pt>
                <c:pt idx="66">
                  <c:v>7.9680828031783576E-4</c:v>
                </c:pt>
                <c:pt idx="67">
                  <c:v>7.9511769018170424E-4</c:v>
                </c:pt>
                <c:pt idx="68">
                  <c:v>7.9344100277265253E-4</c:v>
                </c:pt>
                <c:pt idx="69">
                  <c:v>9.7960078917963501E-4</c:v>
                </c:pt>
                <c:pt idx="70">
                  <c:v>9.7771605067262669E-4</c:v>
                </c:pt>
                <c:pt idx="71">
                  <c:v>9.741442159689989E-4</c:v>
                </c:pt>
                <c:pt idx="72">
                  <c:v>9.7114531651100022E-4</c:v>
                </c:pt>
                <c:pt idx="73">
                  <c:v>9.6773720574434168E-4</c:v>
                </c:pt>
                <c:pt idx="74">
                  <c:v>9.6398561827195316E-4</c:v>
                </c:pt>
                <c:pt idx="75">
                  <c:v>9.6048467966573824E-4</c:v>
                </c:pt>
                <c:pt idx="76">
                  <c:v>9.5668221730861808E-4</c:v>
                </c:pt>
                <c:pt idx="77">
                  <c:v>9.5195213628061792E-4</c:v>
                </c:pt>
                <c:pt idx="78">
                  <c:v>9.47834465686242E-4</c:v>
                </c:pt>
                <c:pt idx="79">
                  <c:v>9.4242671756853704E-4</c:v>
                </c:pt>
                <c:pt idx="80">
                  <c:v>9.3879220790178772E-4</c:v>
                </c:pt>
                <c:pt idx="81">
                  <c:v>9.3191496489462063E-4</c:v>
                </c:pt>
                <c:pt idx="82">
                  <c:v>9.2605633981502299E-4</c:v>
                </c:pt>
                <c:pt idx="83">
                  <c:v>9.1915945436827251E-4</c:v>
                </c:pt>
                <c:pt idx="84">
                  <c:v>9.1310477556184747E-4</c:v>
                </c:pt>
                <c:pt idx="85">
                  <c:v>9.0666549050115843E-4</c:v>
                </c:pt>
                <c:pt idx="86">
                  <c:v>9.0029186534668678E-4</c:v>
                </c:pt>
                <c:pt idx="87">
                  <c:v>8.9323475425308785E-4</c:v>
                </c:pt>
                <c:pt idx="88">
                  <c:v>8.8697488304234596E-4</c:v>
                </c:pt>
                <c:pt idx="89">
                  <c:v>8.7816392720174252E-4</c:v>
                </c:pt>
                <c:pt idx="90">
                  <c:v>8.7334074264586289E-4</c:v>
                </c:pt>
                <c:pt idx="91">
                  <c:v>8.6463916333675043E-4</c:v>
                </c:pt>
                <c:pt idx="92">
                  <c:v>8.5713697524669263E-4</c:v>
                </c:pt>
                <c:pt idx="93">
                  <c:v>8.4897886233155362E-4</c:v>
                </c:pt>
                <c:pt idx="94">
                  <c:v>8.3996741378312967E-4</c:v>
                </c:pt>
                <c:pt idx="95">
                  <c:v>8.3225164812523111E-4</c:v>
                </c:pt>
                <c:pt idx="96">
                  <c:v>8.2483389084769571E-4</c:v>
                </c:pt>
                <c:pt idx="97">
                  <c:v>8.1777992088146107E-4</c:v>
                </c:pt>
                <c:pt idx="98">
                  <c:v>8.0902217802479245E-4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4-41FA-AB4D-11EF00D35122}"/>
            </c:ext>
          </c:extLst>
        </c:ser>
        <c:ser>
          <c:idx val="1"/>
          <c:order val="1"/>
          <c:tx>
            <c:strRef>
              <c:f>'qx (1) 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a'!$H$2:$H$100</c:f>
              <c:numCache>
                <c:formatCode>General</c:formatCode>
                <c:ptCount val="99"/>
                <c:pt idx="0">
                  <c:v>2.3234558343350974E-3</c:v>
                </c:pt>
                <c:pt idx="1">
                  <c:v>2.3455321883009161E-3</c:v>
                </c:pt>
                <c:pt idx="2">
                  <c:v>2.3570398926187962E-3</c:v>
                </c:pt>
                <c:pt idx="3">
                  <c:v>2.3646822646483027E-3</c:v>
                </c:pt>
                <c:pt idx="4">
                  <c:v>1.0111302928755622E-4</c:v>
                </c:pt>
                <c:pt idx="5">
                  <c:v>1.0121168752110102E-4</c:v>
                </c:pt>
                <c:pt idx="6">
                  <c:v>1.0128412600172526E-4</c:v>
                </c:pt>
                <c:pt idx="7">
                  <c:v>1.0133122351500305E-4</c:v>
                </c:pt>
                <c:pt idx="8">
                  <c:v>1.013618790551932E-4</c:v>
                </c:pt>
                <c:pt idx="9">
                  <c:v>1.0138150030739249E-4</c:v>
                </c:pt>
                <c:pt idx="10">
                  <c:v>1.0139482408309151E-4</c:v>
                </c:pt>
                <c:pt idx="11">
                  <c:v>1.0139833510690487E-4</c:v>
                </c:pt>
                <c:pt idx="12">
                  <c:v>1.013987232542919E-4</c:v>
                </c:pt>
                <c:pt idx="13">
                  <c:v>1.0139342392825748E-4</c:v>
                </c:pt>
                <c:pt idx="14">
                  <c:v>1.3411858130078395E-4</c:v>
                </c:pt>
                <c:pt idx="15">
                  <c:v>1.3410185089038278E-4</c:v>
                </c:pt>
                <c:pt idx="16">
                  <c:v>1.3408346732859478E-4</c:v>
                </c:pt>
                <c:pt idx="17">
                  <c:v>1.3406301579215485E-4</c:v>
                </c:pt>
                <c:pt idx="18">
                  <c:v>1.3403644128271366E-4</c:v>
                </c:pt>
                <c:pt idx="19">
                  <c:v>1.340076056540145E-4</c:v>
                </c:pt>
                <c:pt idx="20">
                  <c:v>1.3397999799003631E-4</c:v>
                </c:pt>
                <c:pt idx="21">
                  <c:v>1.3395738286978669E-4</c:v>
                </c:pt>
                <c:pt idx="22">
                  <c:v>1.3394002352475339E-4</c:v>
                </c:pt>
                <c:pt idx="23">
                  <c:v>1.3392470292523888E-4</c:v>
                </c:pt>
                <c:pt idx="24">
                  <c:v>1.339117880983594E-4</c:v>
                </c:pt>
                <c:pt idx="25">
                  <c:v>1.3390128665019869E-4</c:v>
                </c:pt>
                <c:pt idx="26">
                  <c:v>1.3389131040727077E-4</c:v>
                </c:pt>
                <c:pt idx="27">
                  <c:v>1.3387813223562431E-4</c:v>
                </c:pt>
                <c:pt idx="28">
                  <c:v>1.3387007332467518E-4</c:v>
                </c:pt>
                <c:pt idx="29">
                  <c:v>1.3385115699446039E-4</c:v>
                </c:pt>
                <c:pt idx="30">
                  <c:v>1.3384361748317099E-4</c:v>
                </c:pt>
                <c:pt idx="31">
                  <c:v>1.3382225547122352E-4</c:v>
                </c:pt>
                <c:pt idx="32">
                  <c:v>1.3380591450223153E-4</c:v>
                </c:pt>
                <c:pt idx="33">
                  <c:v>1.3378911499075833E-4</c:v>
                </c:pt>
                <c:pt idx="34">
                  <c:v>1.3376954421340055E-4</c:v>
                </c:pt>
                <c:pt idx="35">
                  <c:v>1.3375036643006538E-4</c:v>
                </c:pt>
                <c:pt idx="36">
                  <c:v>1.3373377333493916E-4</c:v>
                </c:pt>
                <c:pt idx="37">
                  <c:v>1.337099237528814E-4</c:v>
                </c:pt>
                <c:pt idx="38">
                  <c:v>1.3369437924644841E-4</c:v>
                </c:pt>
                <c:pt idx="39">
                  <c:v>1.3366469926838381E-4</c:v>
                </c:pt>
                <c:pt idx="40">
                  <c:v>1.3366058134490238E-4</c:v>
                </c:pt>
                <c:pt idx="41">
                  <c:v>1.3362772720233853E-4</c:v>
                </c:pt>
                <c:pt idx="42">
                  <c:v>1.336179711467242E-4</c:v>
                </c:pt>
                <c:pt idx="43">
                  <c:v>1.3359694724550118E-4</c:v>
                </c:pt>
                <c:pt idx="44">
                  <c:v>1.3357082407443948E-4</c:v>
                </c:pt>
                <c:pt idx="45">
                  <c:v>1.3355262545320439E-4</c:v>
                </c:pt>
                <c:pt idx="46">
                  <c:v>1.3352503525189077E-4</c:v>
                </c:pt>
                <c:pt idx="47">
                  <c:v>1.334814506519098E-4</c:v>
                </c:pt>
                <c:pt idx="48">
                  <c:v>1.3344163267692933E-4</c:v>
                </c:pt>
                <c:pt idx="49">
                  <c:v>8.2686149986726317E-4</c:v>
                </c:pt>
                <c:pt idx="50">
                  <c:v>8.2668417930974116E-4</c:v>
                </c:pt>
                <c:pt idx="51">
                  <c:v>8.2625045478728937E-4</c:v>
                </c:pt>
                <c:pt idx="52">
                  <c:v>8.2597430764570388E-4</c:v>
                </c:pt>
                <c:pt idx="53">
                  <c:v>8.2561742148897096E-4</c:v>
                </c:pt>
                <c:pt idx="54">
                  <c:v>8.2527493400506705E-4</c:v>
                </c:pt>
                <c:pt idx="55">
                  <c:v>8.2486480890443293E-4</c:v>
                </c:pt>
                <c:pt idx="56">
                  <c:v>8.2444575778437207E-4</c:v>
                </c:pt>
                <c:pt idx="57">
                  <c:v>8.2378735005213971E-4</c:v>
                </c:pt>
                <c:pt idx="58">
                  <c:v>8.2312605717236524E-4</c:v>
                </c:pt>
                <c:pt idx="59">
                  <c:v>8.2208959805250901E-4</c:v>
                </c:pt>
                <c:pt idx="60">
                  <c:v>8.2148752201865712E-4</c:v>
                </c:pt>
                <c:pt idx="61">
                  <c:v>8.2031240624559415E-4</c:v>
                </c:pt>
                <c:pt idx="62">
                  <c:v>8.1927226128122952E-4</c:v>
                </c:pt>
                <c:pt idx="63">
                  <c:v>8.1812829089093081E-4</c:v>
                </c:pt>
                <c:pt idx="64">
                  <c:v>8.1685140684813391E-4</c:v>
                </c:pt>
                <c:pt idx="65">
                  <c:v>8.1567176893398432E-4</c:v>
                </c:pt>
                <c:pt idx="66">
                  <c:v>8.142192554639726E-4</c:v>
                </c:pt>
                <c:pt idx="67">
                  <c:v>8.1249713561575671E-4</c:v>
                </c:pt>
                <c:pt idx="68">
                  <c:v>8.1078632293991014E-4</c:v>
                </c:pt>
                <c:pt idx="69">
                  <c:v>1.0261868558419868E-3</c:v>
                </c:pt>
                <c:pt idx="70">
                  <c:v>1.024207664182195E-3</c:v>
                </c:pt>
                <c:pt idx="71">
                  <c:v>1.0204656615864372E-3</c:v>
                </c:pt>
                <c:pt idx="72">
                  <c:v>1.0173166110352813E-3</c:v>
                </c:pt>
                <c:pt idx="73">
                  <c:v>1.0137413633934155E-3</c:v>
                </c:pt>
                <c:pt idx="74">
                  <c:v>1.0098128362271931E-3</c:v>
                </c:pt>
                <c:pt idx="75">
                  <c:v>1.0061433749935728E-3</c:v>
                </c:pt>
                <c:pt idx="76">
                  <c:v>1.0021586783444847E-3</c:v>
                </c:pt>
                <c:pt idx="77">
                  <c:v>9.9720882769743628E-4</c:v>
                </c:pt>
                <c:pt idx="78">
                  <c:v>9.9289676113761675E-4</c:v>
                </c:pt>
                <c:pt idx="79">
                  <c:v>9.8723335069245588E-4</c:v>
                </c:pt>
                <c:pt idx="80">
                  <c:v>9.8342179741314653E-4</c:v>
                </c:pt>
                <c:pt idx="81">
                  <c:v>9.7622861061075488E-4</c:v>
                </c:pt>
                <c:pt idx="82">
                  <c:v>9.701015140419169E-4</c:v>
                </c:pt>
                <c:pt idx="83">
                  <c:v>9.6288404308541653E-4</c:v>
                </c:pt>
                <c:pt idx="84">
                  <c:v>9.5653229738559224E-4</c:v>
                </c:pt>
                <c:pt idx="85">
                  <c:v>9.497894406032836E-4</c:v>
                </c:pt>
                <c:pt idx="86">
                  <c:v>9.430948044882062E-4</c:v>
                </c:pt>
                <c:pt idx="87">
                  <c:v>9.3566183155080202E-4</c:v>
                </c:pt>
                <c:pt idx="88">
                  <c:v>9.2907613887154353E-4</c:v>
                </c:pt>
                <c:pt idx="89">
                  <c:v>9.1983440467695841E-4</c:v>
                </c:pt>
                <c:pt idx="90">
                  <c:v>9.1475567204581402E-4</c:v>
                </c:pt>
                <c:pt idx="91">
                  <c:v>9.0564603225804809E-4</c:v>
                </c:pt>
                <c:pt idx="92">
                  <c:v>8.9777981474277479E-4</c:v>
                </c:pt>
                <c:pt idx="93">
                  <c:v>8.8920041126676656E-4</c:v>
                </c:pt>
                <c:pt idx="94">
                  <c:v>8.7971066007605731E-4</c:v>
                </c:pt>
                <c:pt idx="95">
                  <c:v>8.7159484027356932E-4</c:v>
                </c:pt>
                <c:pt idx="96">
                  <c:v>8.6383183948671963E-4</c:v>
                </c:pt>
                <c:pt idx="97">
                  <c:v>8.5647000266996128E-4</c:v>
                </c:pt>
                <c:pt idx="98">
                  <c:v>8.4731036931499698E-4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4-41FA-AB4D-11EF00D35122}"/>
            </c:ext>
          </c:extLst>
        </c:ser>
        <c:ser>
          <c:idx val="2"/>
          <c:order val="2"/>
          <c:tx>
            <c:strRef>
              <c:f>'qx (1) 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a'!$I$2:$I$100</c:f>
              <c:numCache>
                <c:formatCode>General</c:formatCode>
                <c:ptCount val="99"/>
                <c:pt idx="0">
                  <c:v>2.4292486216738744E-3</c:v>
                </c:pt>
                <c:pt idx="1">
                  <c:v>2.4519167122346404E-3</c:v>
                </c:pt>
                <c:pt idx="2">
                  <c:v>2.4637262138166686E-3</c:v>
                </c:pt>
                <c:pt idx="3">
                  <c:v>2.4715641271570907E-3</c:v>
                </c:pt>
                <c:pt idx="4">
                  <c:v>1.0291306653029613E-4</c:v>
                </c:pt>
                <c:pt idx="5">
                  <c:v>1.030116493729709E-4</c:v>
                </c:pt>
                <c:pt idx="6">
                  <c:v>1.0308387454446137E-4</c:v>
                </c:pt>
                <c:pt idx="7">
                  <c:v>1.0313082510602595E-4</c:v>
                </c:pt>
                <c:pt idx="8">
                  <c:v>1.0316151196503526E-4</c:v>
                </c:pt>
                <c:pt idx="9">
                  <c:v>1.0318111604575069E-4</c:v>
                </c:pt>
                <c:pt idx="10">
                  <c:v>1.0319466408917452E-4</c:v>
                </c:pt>
                <c:pt idx="11">
                  <c:v>1.0319795041035217E-4</c:v>
                </c:pt>
                <c:pt idx="12">
                  <c:v>1.0319793286142355E-4</c:v>
                </c:pt>
                <c:pt idx="13">
                  <c:v>1.0319297443483197E-4</c:v>
                </c:pt>
                <c:pt idx="14">
                  <c:v>1.3741548625359048E-4</c:v>
                </c:pt>
                <c:pt idx="15">
                  <c:v>1.3739818164851123E-4</c:v>
                </c:pt>
                <c:pt idx="16">
                  <c:v>1.3737946130399926E-4</c:v>
                </c:pt>
                <c:pt idx="17">
                  <c:v>1.3735881814229468E-4</c:v>
                </c:pt>
                <c:pt idx="18">
                  <c:v>1.3733157654315E-4</c:v>
                </c:pt>
                <c:pt idx="19">
                  <c:v>1.3730264441259258E-4</c:v>
                </c:pt>
                <c:pt idx="20">
                  <c:v>1.3727421067904816E-4</c:v>
                </c:pt>
                <c:pt idx="21">
                  <c:v>1.3725127100176927E-4</c:v>
                </c:pt>
                <c:pt idx="22">
                  <c:v>1.37233418043202E-4</c:v>
                </c:pt>
                <c:pt idx="23">
                  <c:v>1.3721790174498781E-4</c:v>
                </c:pt>
                <c:pt idx="24">
                  <c:v>1.3720453288275499E-4</c:v>
                </c:pt>
                <c:pt idx="25">
                  <c:v>1.3719410208057393E-4</c:v>
                </c:pt>
                <c:pt idx="26">
                  <c:v>1.3718396742055469E-4</c:v>
                </c:pt>
                <c:pt idx="27">
                  <c:v>1.3717055956783924E-4</c:v>
                </c:pt>
                <c:pt idx="28">
                  <c:v>1.3716247853674839E-4</c:v>
                </c:pt>
                <c:pt idx="29">
                  <c:v>1.3714293976864776E-4</c:v>
                </c:pt>
                <c:pt idx="30">
                  <c:v>1.3713528987565832E-4</c:v>
                </c:pt>
                <c:pt idx="31">
                  <c:v>1.3711326120263793E-4</c:v>
                </c:pt>
                <c:pt idx="32">
                  <c:v>1.3709656795967036E-4</c:v>
                </c:pt>
                <c:pt idx="33">
                  <c:v>1.3707926531099048E-4</c:v>
                </c:pt>
                <c:pt idx="34">
                  <c:v>1.3705936295119032E-4</c:v>
                </c:pt>
                <c:pt idx="35">
                  <c:v>1.3703964577713214E-4</c:v>
                </c:pt>
                <c:pt idx="36">
                  <c:v>1.3702267591700988E-4</c:v>
                </c:pt>
                <c:pt idx="37">
                  <c:v>1.3699849226115913E-4</c:v>
                </c:pt>
                <c:pt idx="38">
                  <c:v>1.3698226908799419E-4</c:v>
                </c:pt>
                <c:pt idx="39">
                  <c:v>1.3695188253839226E-4</c:v>
                </c:pt>
                <c:pt idx="40">
                  <c:v>1.3694749921977148E-4</c:v>
                </c:pt>
                <c:pt idx="41">
                  <c:v>1.3691385468527157E-4</c:v>
                </c:pt>
                <c:pt idx="42">
                  <c:v>1.3690347576418254E-4</c:v>
                </c:pt>
                <c:pt idx="43">
                  <c:v>1.3688159505662403E-4</c:v>
                </c:pt>
                <c:pt idx="44">
                  <c:v>1.3685459726480671E-4</c:v>
                </c:pt>
                <c:pt idx="45">
                  <c:v>1.3683594765962601E-4</c:v>
                </c:pt>
                <c:pt idx="46">
                  <c:v>1.3680727471530524E-4</c:v>
                </c:pt>
                <c:pt idx="47">
                  <c:v>1.3676258948143986E-4</c:v>
                </c:pt>
                <c:pt idx="48">
                  <c:v>1.3672226048469424E-4</c:v>
                </c:pt>
                <c:pt idx="49">
                  <c:v>8.6787588100770455E-4</c:v>
                </c:pt>
                <c:pt idx="50">
                  <c:v>8.6769033620164081E-4</c:v>
                </c:pt>
                <c:pt idx="51">
                  <c:v>8.6723873834061206E-4</c:v>
                </c:pt>
                <c:pt idx="52">
                  <c:v>8.6695221405594294E-4</c:v>
                </c:pt>
                <c:pt idx="53">
                  <c:v>8.6658230248307013E-4</c:v>
                </c:pt>
                <c:pt idx="54">
                  <c:v>8.6622620009181638E-4</c:v>
                </c:pt>
                <c:pt idx="55">
                  <c:v>8.6580017659510314E-4</c:v>
                </c:pt>
                <c:pt idx="56">
                  <c:v>8.6536610953386842E-4</c:v>
                </c:pt>
                <c:pt idx="57">
                  <c:v>8.6468136094961163E-4</c:v>
                </c:pt>
                <c:pt idx="58">
                  <c:v>8.6399073379451975E-4</c:v>
                </c:pt>
                <c:pt idx="59">
                  <c:v>8.6291242923653669E-4</c:v>
                </c:pt>
                <c:pt idx="60">
                  <c:v>8.622838334693256E-4</c:v>
                </c:pt>
                <c:pt idx="61">
                  <c:v>8.6105947902162083E-4</c:v>
                </c:pt>
                <c:pt idx="62">
                  <c:v>8.5997495454488953E-4</c:v>
                </c:pt>
                <c:pt idx="63">
                  <c:v>8.5877837258749746E-4</c:v>
                </c:pt>
                <c:pt idx="64">
                  <c:v>8.5744282662608955E-4</c:v>
                </c:pt>
                <c:pt idx="65">
                  <c:v>8.5620995830838602E-4</c:v>
                </c:pt>
                <c:pt idx="66">
                  <c:v>8.5469237270692988E-4</c:v>
                </c:pt>
                <c:pt idx="67">
                  <c:v>8.5289611244045117E-4</c:v>
                </c:pt>
                <c:pt idx="68">
                  <c:v>8.5111528204801575E-4</c:v>
                </c:pt>
                <c:pt idx="69">
                  <c:v>1.0906985012151347E-3</c:v>
                </c:pt>
                <c:pt idx="70">
                  <c:v>1.0885999289055018E-3</c:v>
                </c:pt>
                <c:pt idx="71">
                  <c:v>1.0846439037262027E-3</c:v>
                </c:pt>
                <c:pt idx="72">
                  <c:v>1.0813111006389923E-3</c:v>
                </c:pt>
                <c:pt idx="73">
                  <c:v>1.0775219437795724E-3</c:v>
                </c:pt>
                <c:pt idx="74">
                  <c:v>1.0733614578476967E-3</c:v>
                </c:pt>
                <c:pt idx="75">
                  <c:v>1.0694786541080546E-3</c:v>
                </c:pt>
                <c:pt idx="76">
                  <c:v>1.0652616420101261E-3</c:v>
                </c:pt>
                <c:pt idx="77">
                  <c:v>1.0600264879314918E-3</c:v>
                </c:pt>
                <c:pt idx="78">
                  <c:v>1.0554670723159688E-3</c:v>
                </c:pt>
                <c:pt idx="79">
                  <c:v>1.0494781713786139E-3</c:v>
                </c:pt>
                <c:pt idx="80">
                  <c:v>1.0454399732489081E-3</c:v>
                </c:pt>
                <c:pt idx="81">
                  <c:v>1.037831811424155E-3</c:v>
                </c:pt>
                <c:pt idx="82">
                  <c:v>1.0313532412761313E-3</c:v>
                </c:pt>
                <c:pt idx="83">
                  <c:v>1.0237250200151838E-3</c:v>
                </c:pt>
                <c:pt idx="84">
                  <c:v>1.0169982188709134E-3</c:v>
                </c:pt>
                <c:pt idx="85">
                  <c:v>1.0098520634023841E-3</c:v>
                </c:pt>
                <c:pt idx="86">
                  <c:v>1.002758529028658E-3</c:v>
                </c:pt>
                <c:pt idx="87">
                  <c:v>9.9486908256694591E-4</c:v>
                </c:pt>
                <c:pt idx="88">
                  <c:v>9.878456253149359E-4</c:v>
                </c:pt>
                <c:pt idx="89">
                  <c:v>9.7802486342850651E-4</c:v>
                </c:pt>
                <c:pt idx="90">
                  <c:v>9.7261564434080513E-4</c:v>
                </c:pt>
                <c:pt idx="91">
                  <c:v>9.6293711101954292E-4</c:v>
                </c:pt>
                <c:pt idx="92">
                  <c:v>9.5458408920132164E-4</c:v>
                </c:pt>
                <c:pt idx="93">
                  <c:v>9.4548580908210928E-4</c:v>
                </c:pt>
                <c:pt idx="94">
                  <c:v>9.3541941049940177E-4</c:v>
                </c:pt>
                <c:pt idx="95">
                  <c:v>9.2678553373329699E-4</c:v>
                </c:pt>
                <c:pt idx="96">
                  <c:v>9.185034058607468E-4</c:v>
                </c:pt>
                <c:pt idx="97">
                  <c:v>9.1063022165387998E-4</c:v>
                </c:pt>
                <c:pt idx="98">
                  <c:v>9.008785094652903E-4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4-41FA-AB4D-11EF00D35122}"/>
            </c:ext>
          </c:extLst>
        </c:ser>
        <c:ser>
          <c:idx val="3"/>
          <c:order val="3"/>
          <c:tx>
            <c:strRef>
              <c:f>'qx (1) 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a'!$J$2:$J$100</c:f>
              <c:numCache>
                <c:formatCode>General</c:formatCode>
                <c:ptCount val="99"/>
                <c:pt idx="0">
                  <c:v>2.5561419597983784E-3</c:v>
                </c:pt>
                <c:pt idx="1">
                  <c:v>2.580318065417407E-3</c:v>
                </c:pt>
                <c:pt idx="2">
                  <c:v>2.592848576040857E-3</c:v>
                </c:pt>
                <c:pt idx="3">
                  <c:v>2.6011442850210585E-3</c:v>
                </c:pt>
                <c:pt idx="4">
                  <c:v>1.1562620377106034E-4</c:v>
                </c:pt>
                <c:pt idx="5">
                  <c:v>1.1574061601859943E-4</c:v>
                </c:pt>
                <c:pt idx="6">
                  <c:v>1.1582455718262505E-4</c:v>
                </c:pt>
                <c:pt idx="7">
                  <c:v>1.1588024180984195E-4</c:v>
                </c:pt>
                <c:pt idx="8">
                  <c:v>1.1591787774217401E-4</c:v>
                </c:pt>
                <c:pt idx="9">
                  <c:v>1.1594235439242575E-4</c:v>
                </c:pt>
                <c:pt idx="10">
                  <c:v>1.1595905179576473E-4</c:v>
                </c:pt>
                <c:pt idx="11">
                  <c:v>1.1596371441482152E-4</c:v>
                </c:pt>
                <c:pt idx="12">
                  <c:v>1.1596231360497556E-4</c:v>
                </c:pt>
                <c:pt idx="13">
                  <c:v>1.1595294523489364E-4</c:v>
                </c:pt>
                <c:pt idx="14">
                  <c:v>1.525582252164942E-4</c:v>
                </c:pt>
                <c:pt idx="15">
                  <c:v>1.5253174328037992E-4</c:v>
                </c:pt>
                <c:pt idx="16">
                  <c:v>1.5250382200523988E-4</c:v>
                </c:pt>
                <c:pt idx="17">
                  <c:v>1.5247079405462835E-4</c:v>
                </c:pt>
                <c:pt idx="18">
                  <c:v>1.5242840284296634E-4</c:v>
                </c:pt>
                <c:pt idx="19">
                  <c:v>1.5238329895508811E-4</c:v>
                </c:pt>
                <c:pt idx="20">
                  <c:v>1.5234237858806335E-4</c:v>
                </c:pt>
                <c:pt idx="21">
                  <c:v>1.5231315920591671E-4</c:v>
                </c:pt>
                <c:pt idx="22">
                  <c:v>1.5229340250968277E-4</c:v>
                </c:pt>
                <c:pt idx="23">
                  <c:v>1.5227644339545467E-4</c:v>
                </c:pt>
                <c:pt idx="24">
                  <c:v>1.5226186922979637E-4</c:v>
                </c:pt>
                <c:pt idx="25">
                  <c:v>1.522502345663101E-4</c:v>
                </c:pt>
                <c:pt idx="26">
                  <c:v>1.5223923758524114E-4</c:v>
                </c:pt>
                <c:pt idx="27">
                  <c:v>1.5222625896394988E-4</c:v>
                </c:pt>
                <c:pt idx="28">
                  <c:v>1.5222050534641042E-4</c:v>
                </c:pt>
                <c:pt idx="29">
                  <c:v>1.52203001964259E-4</c:v>
                </c:pt>
                <c:pt idx="30">
                  <c:v>1.5219733394997812E-4</c:v>
                </c:pt>
                <c:pt idx="31">
                  <c:v>1.5217476244582442E-4</c:v>
                </c:pt>
                <c:pt idx="32">
                  <c:v>1.5215640633759305E-4</c:v>
                </c:pt>
                <c:pt idx="33">
                  <c:v>1.5213684964976063E-4</c:v>
                </c:pt>
                <c:pt idx="34">
                  <c:v>1.5211435736197656E-4</c:v>
                </c:pt>
                <c:pt idx="35">
                  <c:v>1.5209219795261686E-4</c:v>
                </c:pt>
                <c:pt idx="36">
                  <c:v>1.5207319580423442E-4</c:v>
                </c:pt>
                <c:pt idx="37">
                  <c:v>1.5204630447559171E-4</c:v>
                </c:pt>
                <c:pt idx="38">
                  <c:v>1.5202821923804326E-4</c:v>
                </c:pt>
                <c:pt idx="39">
                  <c:v>1.5199449172600643E-4</c:v>
                </c:pt>
                <c:pt idx="40">
                  <c:v>1.5198870378477997E-4</c:v>
                </c:pt>
                <c:pt idx="41">
                  <c:v>1.5195053930625984E-4</c:v>
                </c:pt>
                <c:pt idx="42">
                  <c:v>1.5193750564302018E-4</c:v>
                </c:pt>
                <c:pt idx="43">
                  <c:v>1.5191127129287861E-4</c:v>
                </c:pt>
                <c:pt idx="44">
                  <c:v>1.51879147046002E-4</c:v>
                </c:pt>
                <c:pt idx="45">
                  <c:v>1.5185642295883475E-4</c:v>
                </c:pt>
                <c:pt idx="46">
                  <c:v>1.5182312254329719E-4</c:v>
                </c:pt>
                <c:pt idx="47">
                  <c:v>1.5177205398644888E-4</c:v>
                </c:pt>
                <c:pt idx="48">
                  <c:v>1.5172632140936543E-4</c:v>
                </c:pt>
                <c:pt idx="49">
                  <c:v>9.2995890462806391E-4</c:v>
                </c:pt>
                <c:pt idx="50">
                  <c:v>9.2975087777900185E-4</c:v>
                </c:pt>
                <c:pt idx="51">
                  <c:v>9.2926105041101425E-4</c:v>
                </c:pt>
                <c:pt idx="52">
                  <c:v>9.2894123967992822E-4</c:v>
                </c:pt>
                <c:pt idx="53">
                  <c:v>9.2852644542255154E-4</c:v>
                </c:pt>
                <c:pt idx="54">
                  <c:v>9.2812326405534529E-4</c:v>
                </c:pt>
                <c:pt idx="55">
                  <c:v>9.276427042642963E-4</c:v>
                </c:pt>
                <c:pt idx="56">
                  <c:v>9.2715381761572318E-4</c:v>
                </c:pt>
                <c:pt idx="57">
                  <c:v>9.2640086691383637E-4</c:v>
                </c:pt>
                <c:pt idx="58">
                  <c:v>9.2563585335699711E-4</c:v>
                </c:pt>
                <c:pt idx="59">
                  <c:v>9.2445402592580611E-4</c:v>
                </c:pt>
                <c:pt idx="60">
                  <c:v>9.2374726568673416E-4</c:v>
                </c:pt>
                <c:pt idx="61">
                  <c:v>9.2240271983078451E-4</c:v>
                </c:pt>
                <c:pt idx="62">
                  <c:v>9.2119859584482414E-4</c:v>
                </c:pt>
                <c:pt idx="63">
                  <c:v>9.1986660739415893E-4</c:v>
                </c:pt>
                <c:pt idx="64">
                  <c:v>9.1837712604030325E-4</c:v>
                </c:pt>
                <c:pt idx="65">
                  <c:v>9.1699314525325014E-4</c:v>
                </c:pt>
                <c:pt idx="66">
                  <c:v>9.1530767130099057E-4</c:v>
                </c:pt>
                <c:pt idx="67">
                  <c:v>9.1332505089611403E-4</c:v>
                </c:pt>
                <c:pt idx="68">
                  <c:v>9.1135730888434682E-4</c:v>
                </c:pt>
                <c:pt idx="69">
                  <c:v>1.165777345977233E-3</c:v>
                </c:pt>
                <c:pt idx="70">
                  <c:v>1.1634453387648507E-3</c:v>
                </c:pt>
                <c:pt idx="71">
                  <c:v>1.1591346412070573E-3</c:v>
                </c:pt>
                <c:pt idx="72">
                  <c:v>1.1554568473202164E-3</c:v>
                </c:pt>
                <c:pt idx="73">
                  <c:v>1.1512687147899128E-3</c:v>
                </c:pt>
                <c:pt idx="74">
                  <c:v>1.1466872947136428E-3</c:v>
                </c:pt>
                <c:pt idx="75">
                  <c:v>1.1424396641777212E-3</c:v>
                </c:pt>
                <c:pt idx="76">
                  <c:v>1.1379183224279707E-3</c:v>
                </c:pt>
                <c:pt idx="77">
                  <c:v>1.1323628576087456E-3</c:v>
                </c:pt>
                <c:pt idx="78">
                  <c:v>1.1275207792430977E-3</c:v>
                </c:pt>
                <c:pt idx="79">
                  <c:v>1.1211695755218918E-3</c:v>
                </c:pt>
                <c:pt idx="80">
                  <c:v>1.1168798468848878E-3</c:v>
                </c:pt>
                <c:pt idx="81">
                  <c:v>1.1088042964435265E-3</c:v>
                </c:pt>
                <c:pt idx="82">
                  <c:v>1.1019213198677157E-3</c:v>
                </c:pt>
                <c:pt idx="83">
                  <c:v>1.0938272354325156E-3</c:v>
                </c:pt>
                <c:pt idx="84">
                  <c:v>1.0866824033717475E-3</c:v>
                </c:pt>
                <c:pt idx="85">
                  <c:v>1.0790840921529351E-3</c:v>
                </c:pt>
                <c:pt idx="86">
                  <c:v>1.0715330974433864E-3</c:v>
                </c:pt>
                <c:pt idx="87">
                  <c:v>1.0631380049990905E-3</c:v>
                </c:pt>
                <c:pt idx="88">
                  <c:v>1.0556366239380475E-3</c:v>
                </c:pt>
                <c:pt idx="89">
                  <c:v>1.0451462164624424E-3</c:v>
                </c:pt>
                <c:pt idx="90">
                  <c:v>1.0393489881006532E-3</c:v>
                </c:pt>
                <c:pt idx="91">
                  <c:v>1.0290291742633994E-3</c:v>
                </c:pt>
                <c:pt idx="92">
                  <c:v>1.0201110341749671E-3</c:v>
                </c:pt>
                <c:pt idx="93">
                  <c:v>1.0104143588125726E-3</c:v>
                </c:pt>
                <c:pt idx="94">
                  <c:v>9.9967446629114663E-4</c:v>
                </c:pt>
                <c:pt idx="95">
                  <c:v>9.9044037422299481E-4</c:v>
                </c:pt>
                <c:pt idx="96">
                  <c:v>9.8161254992193804E-4</c:v>
                </c:pt>
                <c:pt idx="97">
                  <c:v>9.7325424118980793E-4</c:v>
                </c:pt>
                <c:pt idx="98">
                  <c:v>9.6285788980684313E-4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4-41FA-AB4D-11EF00D35122}"/>
            </c:ext>
          </c:extLst>
        </c:ser>
        <c:ser>
          <c:idx val="4"/>
          <c:order val="4"/>
          <c:tx>
            <c:strRef>
              <c:f>'qx (1) 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a'!$K$2:$K$100</c:f>
              <c:numCache>
                <c:formatCode>General</c:formatCode>
                <c:ptCount val="99"/>
                <c:pt idx="0">
                  <c:v>2.6657544359499278E-3</c:v>
                </c:pt>
                <c:pt idx="1">
                  <c:v>2.6897438930073288E-3</c:v>
                </c:pt>
                <c:pt idx="2">
                  <c:v>2.7022006582107455E-3</c:v>
                </c:pt>
                <c:pt idx="3">
                  <c:v>2.7104440904674254E-3</c:v>
                </c:pt>
                <c:pt idx="4">
                  <c:v>1.2322893611237267E-4</c:v>
                </c:pt>
                <c:pt idx="5">
                  <c:v>1.2334337086603432E-4</c:v>
                </c:pt>
                <c:pt idx="6">
                  <c:v>1.2342715720702597E-4</c:v>
                </c:pt>
                <c:pt idx="7">
                  <c:v>1.2348220447836895E-4</c:v>
                </c:pt>
                <c:pt idx="8">
                  <c:v>1.2351880077148493E-4</c:v>
                </c:pt>
                <c:pt idx="9">
                  <c:v>1.2354237580703551E-4</c:v>
                </c:pt>
                <c:pt idx="10">
                  <c:v>1.2355826801235966E-4</c:v>
                </c:pt>
                <c:pt idx="11">
                  <c:v>1.2356243688083413E-4</c:v>
                </c:pt>
                <c:pt idx="12">
                  <c:v>1.235596110330586E-4</c:v>
                </c:pt>
                <c:pt idx="13">
                  <c:v>1.235462423073927E-4</c:v>
                </c:pt>
                <c:pt idx="14">
                  <c:v>1.6433885768876453E-4</c:v>
                </c:pt>
                <c:pt idx="15">
                  <c:v>1.6430354031065242E-4</c:v>
                </c:pt>
                <c:pt idx="16">
                  <c:v>1.6426624742510071E-4</c:v>
                </c:pt>
                <c:pt idx="17">
                  <c:v>1.6422098707245971E-4</c:v>
                </c:pt>
                <c:pt idx="18">
                  <c:v>1.6416132686823632E-4</c:v>
                </c:pt>
                <c:pt idx="19">
                  <c:v>1.6409871239541108E-4</c:v>
                </c:pt>
                <c:pt idx="20">
                  <c:v>1.6404386981369812E-4</c:v>
                </c:pt>
                <c:pt idx="21">
                  <c:v>1.640082407877204E-4</c:v>
                </c:pt>
                <c:pt idx="22">
                  <c:v>1.6398791929617311E-4</c:v>
                </c:pt>
                <c:pt idx="23">
                  <c:v>1.6397062541938719E-4</c:v>
                </c:pt>
                <c:pt idx="24">
                  <c:v>1.6395608099841613E-4</c:v>
                </c:pt>
                <c:pt idx="25">
                  <c:v>1.6394510413499542E-4</c:v>
                </c:pt>
                <c:pt idx="26">
                  <c:v>1.6393477559571243E-4</c:v>
                </c:pt>
                <c:pt idx="27">
                  <c:v>1.6392215623567595E-4</c:v>
                </c:pt>
                <c:pt idx="28">
                  <c:v>1.6391751245615335E-4</c:v>
                </c:pt>
                <c:pt idx="29">
                  <c:v>1.6390066166437192E-4</c:v>
                </c:pt>
                <c:pt idx="30">
                  <c:v>1.6389645099311001E-4</c:v>
                </c:pt>
                <c:pt idx="31">
                  <c:v>1.6387463524464445E-4</c:v>
                </c:pt>
                <c:pt idx="32">
                  <c:v>1.6385748864561182E-4</c:v>
                </c:pt>
                <c:pt idx="33">
                  <c:v>1.6383885466176028E-4</c:v>
                </c:pt>
                <c:pt idx="34">
                  <c:v>1.6381688393719235E-4</c:v>
                </c:pt>
                <c:pt idx="35">
                  <c:v>1.637953728197635E-4</c:v>
                </c:pt>
                <c:pt idx="36">
                  <c:v>1.6377684761403728E-4</c:v>
                </c:pt>
                <c:pt idx="37">
                  <c:v>1.6375013911658381E-4</c:v>
                </c:pt>
                <c:pt idx="38">
                  <c:v>1.637322641641927E-4</c:v>
                </c:pt>
                <c:pt idx="39">
                  <c:v>1.6369789781622797E-4</c:v>
                </c:pt>
                <c:pt idx="40">
                  <c:v>1.6369271743528658E-4</c:v>
                </c:pt>
                <c:pt idx="41">
                  <c:v>1.6365342730492293E-4</c:v>
                </c:pt>
                <c:pt idx="42">
                  <c:v>1.6364063232040038E-4</c:v>
                </c:pt>
                <c:pt idx="43">
                  <c:v>1.6361417284627798E-4</c:v>
                </c:pt>
                <c:pt idx="44">
                  <c:v>1.635817544103449E-4</c:v>
                </c:pt>
                <c:pt idx="45">
                  <c:v>1.6355920636695586E-4</c:v>
                </c:pt>
                <c:pt idx="46">
                  <c:v>1.6352538358253523E-4</c:v>
                </c:pt>
                <c:pt idx="47">
                  <c:v>1.6347368744842772E-4</c:v>
                </c:pt>
                <c:pt idx="48">
                  <c:v>1.6342711945793438E-4</c:v>
                </c:pt>
                <c:pt idx="49">
                  <c:v>9.8963811598429285E-4</c:v>
                </c:pt>
                <c:pt idx="50">
                  <c:v>9.8944165705367056E-4</c:v>
                </c:pt>
                <c:pt idx="51">
                  <c:v>9.8893884514728633E-4</c:v>
                </c:pt>
                <c:pt idx="52">
                  <c:v>9.886105524910913E-4</c:v>
                </c:pt>
                <c:pt idx="53">
                  <c:v>9.8817991907724665E-4</c:v>
                </c:pt>
                <c:pt idx="54">
                  <c:v>9.8776158689767367E-4</c:v>
                </c:pt>
                <c:pt idx="55">
                  <c:v>9.8726834324185998E-4</c:v>
                </c:pt>
                <c:pt idx="56">
                  <c:v>9.8677343861724716E-4</c:v>
                </c:pt>
                <c:pt idx="57">
                  <c:v>9.8600780490863986E-4</c:v>
                </c:pt>
                <c:pt idx="58">
                  <c:v>9.8523470080001522E-4</c:v>
                </c:pt>
                <c:pt idx="59">
                  <c:v>9.8402122310288801E-4</c:v>
                </c:pt>
                <c:pt idx="60">
                  <c:v>9.8330670029512525E-4</c:v>
                </c:pt>
                <c:pt idx="61">
                  <c:v>9.8192740665360343E-4</c:v>
                </c:pt>
                <c:pt idx="62">
                  <c:v>9.8069065425971259E-4</c:v>
                </c:pt>
                <c:pt idx="63">
                  <c:v>9.7931412683814785E-4</c:v>
                </c:pt>
                <c:pt idx="64">
                  <c:v>9.777672713473227E-4</c:v>
                </c:pt>
                <c:pt idx="65">
                  <c:v>9.763272055919942E-4</c:v>
                </c:pt>
                <c:pt idx="66">
                  <c:v>9.7457170069825325E-4</c:v>
                </c:pt>
                <c:pt idx="67">
                  <c:v>9.7251034380389084E-4</c:v>
                </c:pt>
                <c:pt idx="68">
                  <c:v>9.7046562692439814E-4</c:v>
                </c:pt>
                <c:pt idx="69">
                  <c:v>1.2463609841006609E-3</c:v>
                </c:pt>
                <c:pt idx="70">
                  <c:v>1.2439410544571284E-3</c:v>
                </c:pt>
                <c:pt idx="71">
                  <c:v>1.2394226665338956E-3</c:v>
                </c:pt>
                <c:pt idx="72">
                  <c:v>1.2355653094682536E-3</c:v>
                </c:pt>
                <c:pt idx="73">
                  <c:v>1.2311725112200084E-3</c:v>
                </c:pt>
                <c:pt idx="74">
                  <c:v>1.2263561528050961E-3</c:v>
                </c:pt>
                <c:pt idx="75">
                  <c:v>1.2218630002195007E-3</c:v>
                </c:pt>
                <c:pt idx="76">
                  <c:v>1.2170536777329688E-3</c:v>
                </c:pt>
                <c:pt idx="77">
                  <c:v>1.2111388387951389E-3</c:v>
                </c:pt>
                <c:pt idx="78">
                  <c:v>1.2059739317606291E-3</c:v>
                </c:pt>
                <c:pt idx="79">
                  <c:v>1.1992065703198358E-3</c:v>
                </c:pt>
                <c:pt idx="80">
                  <c:v>1.1946249356415892E-3</c:v>
                </c:pt>
                <c:pt idx="81">
                  <c:v>1.1860334686334599E-3</c:v>
                </c:pt>
                <c:pt idx="82">
                  <c:v>1.1786921358509922E-3</c:v>
                </c:pt>
                <c:pt idx="83">
                  <c:v>1.1700665383071913E-3</c:v>
                </c:pt>
                <c:pt idx="84">
                  <c:v>1.1624461769542248E-3</c:v>
                </c:pt>
                <c:pt idx="85">
                  <c:v>1.1543437388622155E-3</c:v>
                </c:pt>
                <c:pt idx="86">
                  <c:v>1.1462762655001706E-3</c:v>
                </c:pt>
                <c:pt idx="87">
                  <c:v>1.1373095105267315E-3</c:v>
                </c:pt>
                <c:pt idx="88">
                  <c:v>1.1292894335345374E-3</c:v>
                </c:pt>
                <c:pt idx="89">
                  <c:v>1.1180562957011438E-3</c:v>
                </c:pt>
                <c:pt idx="90">
                  <c:v>1.1117843051719528E-3</c:v>
                </c:pt>
                <c:pt idx="91">
                  <c:v>1.1007399765084976E-3</c:v>
                </c:pt>
                <c:pt idx="92">
                  <c:v>1.0911805098069995E-3</c:v>
                </c:pt>
                <c:pt idx="93">
                  <c:v>1.0807920924957668E-3</c:v>
                </c:pt>
                <c:pt idx="94">
                  <c:v>1.0693175571521963E-3</c:v>
                </c:pt>
                <c:pt idx="95">
                  <c:v>1.0594233039341958E-3</c:v>
                </c:pt>
                <c:pt idx="96">
                  <c:v>1.0499534719094774E-3</c:v>
                </c:pt>
                <c:pt idx="97">
                  <c:v>1.0409642506934102E-3</c:v>
                </c:pt>
                <c:pt idx="98">
                  <c:v>1.0298257032075049E-3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F4-41FA-AB4D-11EF00D35122}"/>
            </c:ext>
          </c:extLst>
        </c:ser>
        <c:ser>
          <c:idx val="5"/>
          <c:order val="5"/>
          <c:tx>
            <c:strRef>
              <c:f>'qx (1)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a'!$L$2:$L$100</c:f>
              <c:numCache>
                <c:formatCode>General</c:formatCode>
                <c:ptCount val="99"/>
                <c:pt idx="0">
                  <c:v>2.7693592349629773E-3</c:v>
                </c:pt>
                <c:pt idx="1">
                  <c:v>2.7938578056004907E-3</c:v>
                </c:pt>
                <c:pt idx="2">
                  <c:v>2.8065385168441932E-3</c:v>
                </c:pt>
                <c:pt idx="3">
                  <c:v>2.8149095044581441E-3</c:v>
                </c:pt>
                <c:pt idx="4">
                  <c:v>1.2621303364408819E-4</c:v>
                </c:pt>
                <c:pt idx="5">
                  <c:v>1.263293551205098E-4</c:v>
                </c:pt>
                <c:pt idx="6">
                  <c:v>1.2641467941664112E-4</c:v>
                </c:pt>
                <c:pt idx="7">
                  <c:v>1.2647118915341877E-4</c:v>
                </c:pt>
                <c:pt idx="8">
                  <c:v>1.265096919092131E-4</c:v>
                </c:pt>
                <c:pt idx="9">
                  <c:v>1.265345851074482E-4</c:v>
                </c:pt>
                <c:pt idx="10">
                  <c:v>1.2655171314497564E-4</c:v>
                </c:pt>
                <c:pt idx="11">
                  <c:v>1.2655575621352703E-4</c:v>
                </c:pt>
                <c:pt idx="12">
                  <c:v>1.2655387502731607E-4</c:v>
                </c:pt>
                <c:pt idx="13">
                  <c:v>1.2654334894729053E-4</c:v>
                </c:pt>
                <c:pt idx="14">
                  <c:v>1.7223184781007132E-4</c:v>
                </c:pt>
                <c:pt idx="15">
                  <c:v>1.7220215954393759E-4</c:v>
                </c:pt>
                <c:pt idx="16">
                  <c:v>1.7217065021144111E-4</c:v>
                </c:pt>
                <c:pt idx="17">
                  <c:v>1.7213458073560612E-4</c:v>
                </c:pt>
                <c:pt idx="18">
                  <c:v>1.7208796984014135E-4</c:v>
                </c:pt>
                <c:pt idx="19">
                  <c:v>1.7203903650512349E-4</c:v>
                </c:pt>
                <c:pt idx="20">
                  <c:v>1.7199417528664232E-4</c:v>
                </c:pt>
                <c:pt idx="21">
                  <c:v>1.7196212360754505E-4</c:v>
                </c:pt>
                <c:pt idx="22">
                  <c:v>1.7194015182510667E-4</c:v>
                </c:pt>
                <c:pt idx="23">
                  <c:v>1.7192124589939775E-4</c:v>
                </c:pt>
                <c:pt idx="24">
                  <c:v>1.7190454493768199E-4</c:v>
                </c:pt>
                <c:pt idx="25">
                  <c:v>1.7189134577025447E-4</c:v>
                </c:pt>
                <c:pt idx="26">
                  <c:v>1.7187853570909542E-4</c:v>
                </c:pt>
                <c:pt idx="27">
                  <c:v>1.7186379060979924E-4</c:v>
                </c:pt>
                <c:pt idx="28">
                  <c:v>1.7185687763381275E-4</c:v>
                </c:pt>
                <c:pt idx="29">
                  <c:v>1.7183790338216529E-4</c:v>
                </c:pt>
                <c:pt idx="30">
                  <c:v>1.71831731844325E-4</c:v>
                </c:pt>
                <c:pt idx="31">
                  <c:v>1.7180653558822895E-4</c:v>
                </c:pt>
                <c:pt idx="32">
                  <c:v>1.7178582071049431E-4</c:v>
                </c:pt>
                <c:pt idx="33">
                  <c:v>1.7176396376409686E-4</c:v>
                </c:pt>
                <c:pt idx="34">
                  <c:v>1.7173812291647157E-4</c:v>
                </c:pt>
                <c:pt idx="35">
                  <c:v>1.7171302459880421E-4</c:v>
                </c:pt>
                <c:pt idx="36">
                  <c:v>1.7169114135670707E-4</c:v>
                </c:pt>
                <c:pt idx="37">
                  <c:v>1.7166084122697596E-4</c:v>
                </c:pt>
                <c:pt idx="38">
                  <c:v>1.716401979693389E-4</c:v>
                </c:pt>
                <c:pt idx="39">
                  <c:v>1.7160243657808992E-4</c:v>
                </c:pt>
                <c:pt idx="40">
                  <c:v>1.7159504322451652E-4</c:v>
                </c:pt>
                <c:pt idx="41">
                  <c:v>1.7155234046942839E-4</c:v>
                </c:pt>
                <c:pt idx="42">
                  <c:v>1.7153650811572839E-4</c:v>
                </c:pt>
                <c:pt idx="43">
                  <c:v>1.7150643339052324E-4</c:v>
                </c:pt>
                <c:pt idx="44">
                  <c:v>1.7146965639215558E-4</c:v>
                </c:pt>
                <c:pt idx="45">
                  <c:v>1.7144253822047852E-4</c:v>
                </c:pt>
                <c:pt idx="46">
                  <c:v>1.714041090560178E-4</c:v>
                </c:pt>
                <c:pt idx="47">
                  <c:v>1.7134650403992496E-4</c:v>
                </c:pt>
                <c:pt idx="48">
                  <c:v>1.7129423661615948E-4</c:v>
                </c:pt>
                <c:pt idx="49">
                  <c:v>1.0511802457833111E-3</c:v>
                </c:pt>
                <c:pt idx="50">
                  <c:v>1.0509466123066928E-3</c:v>
                </c:pt>
                <c:pt idx="51">
                  <c:v>1.0504040971219017E-3</c:v>
                </c:pt>
                <c:pt idx="52">
                  <c:v>1.0500426173048109E-3</c:v>
                </c:pt>
                <c:pt idx="53">
                  <c:v>1.0495809403561836E-3</c:v>
                </c:pt>
                <c:pt idx="54">
                  <c:v>1.0491327008021064E-3</c:v>
                </c:pt>
                <c:pt idx="55">
                  <c:v>1.0486017069907586E-3</c:v>
                </c:pt>
                <c:pt idx="56">
                  <c:v>1.0480602665205556E-3</c:v>
                </c:pt>
                <c:pt idx="57">
                  <c:v>1.0472287745921702E-3</c:v>
                </c:pt>
                <c:pt idx="58">
                  <c:v>1.0463859345502789E-3</c:v>
                </c:pt>
                <c:pt idx="59">
                  <c:v>1.0450839499261033E-3</c:v>
                </c:pt>
                <c:pt idx="60">
                  <c:v>1.0442953601370467E-3</c:v>
                </c:pt>
                <c:pt idx="61">
                  <c:v>1.0428056597863152E-3</c:v>
                </c:pt>
                <c:pt idx="62">
                  <c:v>1.0414706879333436E-3</c:v>
                </c:pt>
                <c:pt idx="63">
                  <c:v>1.0399910660613913E-3</c:v>
                </c:pt>
                <c:pt idx="64">
                  <c:v>1.0383353630763069E-3</c:v>
                </c:pt>
                <c:pt idx="65">
                  <c:v>1.0367884877486998E-3</c:v>
                </c:pt>
                <c:pt idx="66">
                  <c:v>1.0349010228856634E-3</c:v>
                </c:pt>
                <c:pt idx="67">
                  <c:v>1.0326868961544034E-3</c:v>
                </c:pt>
                <c:pt idx="68">
                  <c:v>1.0304877168552478E-3</c:v>
                </c:pt>
                <c:pt idx="69">
                  <c:v>1.1442509811615095E-3</c:v>
                </c:pt>
                <c:pt idx="70">
                  <c:v>1.1419896646489506E-3</c:v>
                </c:pt>
                <c:pt idx="71">
                  <c:v>1.137840236451231E-3</c:v>
                </c:pt>
                <c:pt idx="72">
                  <c:v>1.1342779417578461E-3</c:v>
                </c:pt>
                <c:pt idx="73">
                  <c:v>1.130214940445426E-3</c:v>
                </c:pt>
                <c:pt idx="74">
                  <c:v>1.1257714637639244E-3</c:v>
                </c:pt>
                <c:pt idx="75">
                  <c:v>1.1216296178311791E-3</c:v>
                </c:pt>
                <c:pt idx="76">
                  <c:v>1.1172112632639589E-3</c:v>
                </c:pt>
                <c:pt idx="77">
                  <c:v>1.1118038536101691E-3</c:v>
                </c:pt>
                <c:pt idx="78">
                  <c:v>1.1070788022401179E-3</c:v>
                </c:pt>
                <c:pt idx="79">
                  <c:v>1.1008959530635443E-3</c:v>
                </c:pt>
                <c:pt idx="80">
                  <c:v>1.0966888282039559E-3</c:v>
                </c:pt>
                <c:pt idx="81">
                  <c:v>1.0888598353002137E-3</c:v>
                </c:pt>
                <c:pt idx="82">
                  <c:v>1.0821539777878301E-3</c:v>
                </c:pt>
                <c:pt idx="83">
                  <c:v>1.0742772845901115E-3</c:v>
                </c:pt>
                <c:pt idx="84">
                  <c:v>1.0673052709970557E-3</c:v>
                </c:pt>
                <c:pt idx="85">
                  <c:v>1.0599003768458836E-3</c:v>
                </c:pt>
                <c:pt idx="86">
                  <c:v>1.0525271443728216E-3</c:v>
                </c:pt>
                <c:pt idx="87">
                  <c:v>1.0443232307100567E-3</c:v>
                </c:pt>
                <c:pt idx="88">
                  <c:v>1.0369649505152635E-3</c:v>
                </c:pt>
                <c:pt idx="89">
                  <c:v>1.0266995223791803E-3</c:v>
                </c:pt>
                <c:pt idx="90">
                  <c:v>1.0208979028786353E-3</c:v>
                </c:pt>
                <c:pt idx="91">
                  <c:v>1.010736576299677E-3</c:v>
                </c:pt>
                <c:pt idx="92">
                  <c:v>1.0019579933300458E-3</c:v>
                </c:pt>
                <c:pt idx="93">
                  <c:v>9.9243110621022681E-4</c:v>
                </c:pt>
                <c:pt idx="94">
                  <c:v>9.8190844000978087E-4</c:v>
                </c:pt>
                <c:pt idx="95">
                  <c:v>9.7283520428937027E-4</c:v>
                </c:pt>
                <c:pt idx="96">
                  <c:v>9.6414928690621837E-4</c:v>
                </c:pt>
                <c:pt idx="97">
                  <c:v>9.5589909831323631E-4</c:v>
                </c:pt>
                <c:pt idx="98">
                  <c:v>9.4566373095768903E-4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F4-41FA-AB4D-11EF00D35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603952"/>
        <c:axId val="121648336"/>
      </c:lineChart>
      <c:catAx>
        <c:axId val="170160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8336"/>
        <c:crosses val="autoZero"/>
        <c:auto val="1"/>
        <c:lblAlgn val="ctr"/>
        <c:lblOffset val="100"/>
        <c:noMultiLvlLbl val="0"/>
      </c:catAx>
      <c:valAx>
        <c:axId val="1216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a'!$B$2:$B$100</c:f>
              <c:numCache>
                <c:formatCode>General</c:formatCode>
                <c:ptCount val="99"/>
                <c:pt idx="0">
                  <c:v>2.0184691458347238E-3</c:v>
                </c:pt>
                <c:pt idx="1">
                  <c:v>2.0394677400690331E-3</c:v>
                </c:pt>
                <c:pt idx="2">
                  <c:v>2.050319681924226E-3</c:v>
                </c:pt>
                <c:pt idx="3">
                  <c:v>2.0575134263837555E-3</c:v>
                </c:pt>
                <c:pt idx="4">
                  <c:v>3.2914130890970233E-5</c:v>
                </c:pt>
                <c:pt idx="5">
                  <c:v>3.2950768565006777E-5</c:v>
                </c:pt>
                <c:pt idx="6">
                  <c:v>3.2977777882708469E-5</c:v>
                </c:pt>
                <c:pt idx="7">
                  <c:v>3.2996019787622577E-5</c:v>
                </c:pt>
                <c:pt idx="8">
                  <c:v>3.3008736788055642E-5</c:v>
                </c:pt>
                <c:pt idx="9">
                  <c:v>3.3017236789591311E-5</c:v>
                </c:pt>
                <c:pt idx="10">
                  <c:v>3.302314213971032E-5</c:v>
                </c:pt>
                <c:pt idx="11">
                  <c:v>3.3024846967595587E-5</c:v>
                </c:pt>
                <c:pt idx="12">
                  <c:v>3.3023766098140152E-5</c:v>
                </c:pt>
                <c:pt idx="13">
                  <c:v>3.301904333529161E-5</c:v>
                </c:pt>
                <c:pt idx="14">
                  <c:v>5.2560876557114347E-5</c:v>
                </c:pt>
                <c:pt idx="15">
                  <c:v>5.254636619332996E-5</c:v>
                </c:pt>
                <c:pt idx="16">
                  <c:v>5.2531303023744981E-5</c:v>
                </c:pt>
                <c:pt idx="17">
                  <c:v>5.2512861782800538E-5</c:v>
                </c:pt>
                <c:pt idx="18">
                  <c:v>5.2488376248993912E-5</c:v>
                </c:pt>
                <c:pt idx="19">
                  <c:v>5.2462976210502084E-5</c:v>
                </c:pt>
                <c:pt idx="20">
                  <c:v>5.2440972033805639E-5</c:v>
                </c:pt>
                <c:pt idx="21">
                  <c:v>5.2427264530628045E-5</c:v>
                </c:pt>
                <c:pt idx="22">
                  <c:v>5.2419800420561083E-5</c:v>
                </c:pt>
                <c:pt idx="23">
                  <c:v>5.2413187320274446E-5</c:v>
                </c:pt>
                <c:pt idx="24">
                  <c:v>5.2407597964531651E-5</c:v>
                </c:pt>
                <c:pt idx="25">
                  <c:v>5.2403240143559029E-5</c:v>
                </c:pt>
                <c:pt idx="26">
                  <c:v>5.2399274027106586E-5</c:v>
                </c:pt>
                <c:pt idx="27">
                  <c:v>5.2395422363480747E-5</c:v>
                </c:pt>
                <c:pt idx="28">
                  <c:v>5.2395337740576841E-5</c:v>
                </c:pt>
                <c:pt idx="29">
                  <c:v>5.2391585911427869E-5</c:v>
                </c:pt>
                <c:pt idx="30">
                  <c:v>5.239197092832871E-5</c:v>
                </c:pt>
                <c:pt idx="31">
                  <c:v>5.2385732514441588E-5</c:v>
                </c:pt>
                <c:pt idx="32">
                  <c:v>5.2380282153951004E-5</c:v>
                </c:pt>
                <c:pt idx="33">
                  <c:v>5.2374299774451509E-5</c:v>
                </c:pt>
                <c:pt idx="34">
                  <c:v>5.2367122374990263E-5</c:v>
                </c:pt>
                <c:pt idx="35">
                  <c:v>5.2360149297998958E-5</c:v>
                </c:pt>
                <c:pt idx="36">
                  <c:v>5.2354524680142378E-5</c:v>
                </c:pt>
                <c:pt idx="37">
                  <c:v>5.2346308986577186E-5</c:v>
                </c:pt>
                <c:pt idx="38">
                  <c:v>5.2341441121188336E-5</c:v>
                </c:pt>
                <c:pt idx="39">
                  <c:v>5.2330832995472176E-5</c:v>
                </c:pt>
                <c:pt idx="40">
                  <c:v>5.2330157124362399E-5</c:v>
                </c:pt>
                <c:pt idx="41">
                  <c:v>5.2317732577037539E-5</c:v>
                </c:pt>
                <c:pt idx="42">
                  <c:v>5.2313727254813126E-5</c:v>
                </c:pt>
                <c:pt idx="43">
                  <c:v>5.2305184485555293E-5</c:v>
                </c:pt>
                <c:pt idx="44">
                  <c:v>5.229452938456865E-5</c:v>
                </c:pt>
                <c:pt idx="45">
                  <c:v>5.2286791153945437E-5</c:v>
                </c:pt>
                <c:pt idx="46">
                  <c:v>5.2275363639161612E-5</c:v>
                </c:pt>
                <c:pt idx="47">
                  <c:v>5.2257547696281548E-5</c:v>
                </c:pt>
                <c:pt idx="48">
                  <c:v>5.2241230096350532E-5</c:v>
                </c:pt>
                <c:pt idx="49">
                  <c:v>9.4621399424037086E-5</c:v>
                </c:pt>
                <c:pt idx="50">
                  <c:v>9.4598244736149184E-5</c:v>
                </c:pt>
                <c:pt idx="51">
                  <c:v>9.4545104481587075E-5</c:v>
                </c:pt>
                <c:pt idx="52">
                  <c:v>9.4508471934958097E-5</c:v>
                </c:pt>
                <c:pt idx="53">
                  <c:v>9.4460219971592821E-5</c:v>
                </c:pt>
                <c:pt idx="54">
                  <c:v>9.4412432030745749E-5</c:v>
                </c:pt>
                <c:pt idx="55">
                  <c:v>9.4356613050571763E-5</c:v>
                </c:pt>
                <c:pt idx="56">
                  <c:v>9.4300729265815814E-5</c:v>
                </c:pt>
                <c:pt idx="57">
                  <c:v>9.4218675755706273E-5</c:v>
                </c:pt>
                <c:pt idx="58">
                  <c:v>9.4136532349349994E-5</c:v>
                </c:pt>
                <c:pt idx="59">
                  <c:v>9.4011499296422246E-5</c:v>
                </c:pt>
                <c:pt idx="60">
                  <c:v>9.3935439988472306E-5</c:v>
                </c:pt>
                <c:pt idx="61">
                  <c:v>9.379279807514285E-5</c:v>
                </c:pt>
                <c:pt idx="62">
                  <c:v>9.3662731265765225E-5</c:v>
                </c:pt>
                <c:pt idx="63">
                  <c:v>9.3517677673068722E-5</c:v>
                </c:pt>
                <c:pt idx="64">
                  <c:v>9.3355931553960411E-5</c:v>
                </c:pt>
                <c:pt idx="65">
                  <c:v>9.3204771128565757E-5</c:v>
                </c:pt>
                <c:pt idx="66">
                  <c:v>9.3022437034642448E-5</c:v>
                </c:pt>
                <c:pt idx="67">
                  <c:v>9.2810396635963332E-5</c:v>
                </c:pt>
                <c:pt idx="68">
                  <c:v>9.2600113072593661E-5</c:v>
                </c:pt>
                <c:pt idx="69">
                  <c:v>6.8705191595731454E-5</c:v>
                </c:pt>
                <c:pt idx="70">
                  <c:v>6.8560554549570565E-5</c:v>
                </c:pt>
                <c:pt idx="71">
                  <c:v>6.8296976554021552E-5</c:v>
                </c:pt>
                <c:pt idx="72">
                  <c:v>6.8068846005374723E-5</c:v>
                </c:pt>
                <c:pt idx="73">
                  <c:v>6.7807467456609591E-5</c:v>
                </c:pt>
                <c:pt idx="74">
                  <c:v>6.7522848056954653E-5</c:v>
                </c:pt>
                <c:pt idx="75">
                  <c:v>6.7260806090837854E-5</c:v>
                </c:pt>
                <c:pt idx="76">
                  <c:v>6.6987130964697177E-5</c:v>
                </c:pt>
                <c:pt idx="77">
                  <c:v>6.6654817050600777E-5</c:v>
                </c:pt>
                <c:pt idx="78">
                  <c:v>6.6364717588548062E-5</c:v>
                </c:pt>
                <c:pt idx="79">
                  <c:v>6.5984811058305176E-5</c:v>
                </c:pt>
                <c:pt idx="80">
                  <c:v>6.572729831765899E-5</c:v>
                </c:pt>
                <c:pt idx="81">
                  <c:v>6.5245879238226174E-5</c:v>
                </c:pt>
                <c:pt idx="82">
                  <c:v>6.4837892480268118E-5</c:v>
                </c:pt>
                <c:pt idx="83">
                  <c:v>6.4359257003502909E-5</c:v>
                </c:pt>
                <c:pt idx="84">
                  <c:v>6.394096740919358E-5</c:v>
                </c:pt>
                <c:pt idx="85">
                  <c:v>6.3495271436964418E-5</c:v>
                </c:pt>
                <c:pt idx="86">
                  <c:v>6.3055294461970688E-5</c:v>
                </c:pt>
                <c:pt idx="87">
                  <c:v>6.2565971363664886E-5</c:v>
                </c:pt>
                <c:pt idx="88">
                  <c:v>6.2131659558999747E-5</c:v>
                </c:pt>
                <c:pt idx="89">
                  <c:v>6.1519257875075994E-5</c:v>
                </c:pt>
                <c:pt idx="90">
                  <c:v>6.1185426365960866E-5</c:v>
                </c:pt>
                <c:pt idx="91">
                  <c:v>6.0580186435969513E-5</c:v>
                </c:pt>
                <c:pt idx="92">
                  <c:v>6.0056920542618534E-5</c:v>
                </c:pt>
                <c:pt idx="93">
                  <c:v>5.9487482360292566E-5</c:v>
                </c:pt>
                <c:pt idx="94">
                  <c:v>5.8855365588139424E-5</c:v>
                </c:pt>
                <c:pt idx="95">
                  <c:v>5.8310441956248558E-5</c:v>
                </c:pt>
                <c:pt idx="96">
                  <c:v>5.7789702320443425E-5</c:v>
                </c:pt>
                <c:pt idx="97">
                  <c:v>5.7303325933191647E-5</c:v>
                </c:pt>
                <c:pt idx="98">
                  <c:v>5.6709778301683805E-5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9-402C-BBE9-32D1C1765930}"/>
            </c:ext>
          </c:extLst>
        </c:ser>
        <c:ser>
          <c:idx val="1"/>
          <c:order val="1"/>
          <c:tx>
            <c:strRef>
              <c:f>'qx (1) 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a'!$C$2:$C$100</c:f>
              <c:numCache>
                <c:formatCode>General</c:formatCode>
                <c:ptCount val="99"/>
                <c:pt idx="0">
                  <c:v>2.0596246406570842E-3</c:v>
                </c:pt>
                <c:pt idx="1">
                  <c:v>2.0800969951272337E-3</c:v>
                </c:pt>
                <c:pt idx="2">
                  <c:v>2.090727951190485E-3</c:v>
                </c:pt>
                <c:pt idx="3">
                  <c:v>2.097790454983916E-3</c:v>
                </c:pt>
                <c:pt idx="4">
                  <c:v>9.0232438584962022E-5</c:v>
                </c:pt>
                <c:pt idx="5">
                  <c:v>9.0326246953234801E-5</c:v>
                </c:pt>
                <c:pt idx="6">
                  <c:v>9.0395323866375007E-5</c:v>
                </c:pt>
                <c:pt idx="7">
                  <c:v>9.0440779419611583E-5</c:v>
                </c:pt>
                <c:pt idx="8">
                  <c:v>9.047130203142058E-5</c:v>
                </c:pt>
                <c:pt idx="9">
                  <c:v>9.049127105201571E-5</c:v>
                </c:pt>
                <c:pt idx="10">
                  <c:v>9.0504822758187331E-5</c:v>
                </c:pt>
                <c:pt idx="11">
                  <c:v>9.0508778829158197E-5</c:v>
                </c:pt>
                <c:pt idx="12">
                  <c:v>9.0507207359389634E-5</c:v>
                </c:pt>
                <c:pt idx="13">
                  <c:v>9.0497592177259415E-5</c:v>
                </c:pt>
                <c:pt idx="14">
                  <c:v>4.1800664741161157E-5</c:v>
                </c:pt>
                <c:pt idx="15">
                  <c:v>4.1791623589636844E-5</c:v>
                </c:pt>
                <c:pt idx="16">
                  <c:v>4.1782099406396743E-5</c:v>
                </c:pt>
                <c:pt idx="17">
                  <c:v>4.1770622653508568E-5</c:v>
                </c:pt>
                <c:pt idx="18">
                  <c:v>4.1755361276431164E-5</c:v>
                </c:pt>
                <c:pt idx="19">
                  <c:v>4.1739342035020635E-5</c:v>
                </c:pt>
                <c:pt idx="20">
                  <c:v>4.1725269306947237E-5</c:v>
                </c:pt>
                <c:pt idx="21">
                  <c:v>4.171602556253911E-5</c:v>
                </c:pt>
                <c:pt idx="22">
                  <c:v>4.1710416208295563E-5</c:v>
                </c:pt>
                <c:pt idx="23">
                  <c:v>4.1705490693031944E-5</c:v>
                </c:pt>
                <c:pt idx="24">
                  <c:v>4.1701296348961652E-5</c:v>
                </c:pt>
                <c:pt idx="25">
                  <c:v>4.169798985794308E-5</c:v>
                </c:pt>
                <c:pt idx="26">
                  <c:v>4.1694957845633272E-5</c:v>
                </c:pt>
                <c:pt idx="27">
                  <c:v>4.1691488523672427E-5</c:v>
                </c:pt>
                <c:pt idx="28">
                  <c:v>4.1690334233263491E-5</c:v>
                </c:pt>
                <c:pt idx="29">
                  <c:v>4.168599149707073E-5</c:v>
                </c:pt>
                <c:pt idx="30">
                  <c:v>4.1685236213595625E-5</c:v>
                </c:pt>
                <c:pt idx="31">
                  <c:v>4.167965619162469E-5</c:v>
                </c:pt>
                <c:pt idx="32">
                  <c:v>4.1675305016297521E-5</c:v>
                </c:pt>
                <c:pt idx="33">
                  <c:v>4.1670595923512962E-5</c:v>
                </c:pt>
                <c:pt idx="34">
                  <c:v>4.1664942876668736E-5</c:v>
                </c:pt>
                <c:pt idx="35">
                  <c:v>4.1659459414988327E-5</c:v>
                </c:pt>
                <c:pt idx="36">
                  <c:v>4.1654911622159771E-5</c:v>
                </c:pt>
                <c:pt idx="37">
                  <c:v>4.1648246352668318E-5</c:v>
                </c:pt>
                <c:pt idx="38">
                  <c:v>4.1644161186352395E-5</c:v>
                </c:pt>
                <c:pt idx="39">
                  <c:v>4.1635711348489861E-5</c:v>
                </c:pt>
                <c:pt idx="40">
                  <c:v>4.1635008052794912E-5</c:v>
                </c:pt>
                <c:pt idx="41">
                  <c:v>4.1625195643875126E-5</c:v>
                </c:pt>
                <c:pt idx="42">
                  <c:v>4.1622593164148803E-5</c:v>
                </c:pt>
                <c:pt idx="43">
                  <c:v>4.1616238117203265E-5</c:v>
                </c:pt>
                <c:pt idx="44">
                  <c:v>4.160842341998443E-5</c:v>
                </c:pt>
                <c:pt idx="45">
                  <c:v>4.1603041701514828E-5</c:v>
                </c:pt>
                <c:pt idx="46">
                  <c:v>4.159460046594204E-5</c:v>
                </c:pt>
                <c:pt idx="47">
                  <c:v>4.1581060064313881E-5</c:v>
                </c:pt>
                <c:pt idx="48">
                  <c:v>4.1568761298329877E-5</c:v>
                </c:pt>
                <c:pt idx="49">
                  <c:v>7.6850279420140371E-5</c:v>
                </c:pt>
                <c:pt idx="50">
                  <c:v>7.6833340248173604E-5</c:v>
                </c:pt>
                <c:pt idx="51">
                  <c:v>7.6791799427589655E-5</c:v>
                </c:pt>
                <c:pt idx="52">
                  <c:v>7.6764032661737612E-5</c:v>
                </c:pt>
                <c:pt idx="53">
                  <c:v>7.6727907764821861E-5</c:v>
                </c:pt>
                <c:pt idx="54">
                  <c:v>7.6692554599492921E-5</c:v>
                </c:pt>
                <c:pt idx="55">
                  <c:v>7.6650955298149254E-5</c:v>
                </c:pt>
                <c:pt idx="56">
                  <c:v>7.6609191188801442E-5</c:v>
                </c:pt>
                <c:pt idx="57">
                  <c:v>7.6545790680343444E-5</c:v>
                </c:pt>
                <c:pt idx="58">
                  <c:v>7.6482464830257351E-5</c:v>
                </c:pt>
                <c:pt idx="59">
                  <c:v>7.6384746213118727E-5</c:v>
                </c:pt>
                <c:pt idx="60">
                  <c:v>7.6327257417607009E-5</c:v>
                </c:pt>
                <c:pt idx="61">
                  <c:v>7.6216366539811527E-5</c:v>
                </c:pt>
                <c:pt idx="62">
                  <c:v>7.6117107016172145E-5</c:v>
                </c:pt>
                <c:pt idx="63">
                  <c:v>7.600631905925359E-5</c:v>
                </c:pt>
                <c:pt idx="64">
                  <c:v>7.5881890157960622E-5</c:v>
                </c:pt>
                <c:pt idx="65">
                  <c:v>7.5766486923551805E-5</c:v>
                </c:pt>
                <c:pt idx="66">
                  <c:v>7.5625805884746707E-5</c:v>
                </c:pt>
                <c:pt idx="67">
                  <c:v>7.5460575743846125E-5</c:v>
                </c:pt>
                <c:pt idx="68">
                  <c:v>7.5297368030621733E-5</c:v>
                </c:pt>
                <c:pt idx="69">
                  <c:v>5.8779699550190007E-5</c:v>
                </c:pt>
                <c:pt idx="70">
                  <c:v>5.866306583652518E-5</c:v>
                </c:pt>
                <c:pt idx="71">
                  <c:v>5.8444697037034928E-5</c:v>
                </c:pt>
                <c:pt idx="72">
                  <c:v>5.8258848798583547E-5</c:v>
                </c:pt>
                <c:pt idx="73">
                  <c:v>5.804630773163004E-5</c:v>
                </c:pt>
                <c:pt idx="74">
                  <c:v>5.7813149482608803E-5</c:v>
                </c:pt>
                <c:pt idx="75">
                  <c:v>5.7596675627280056E-5</c:v>
                </c:pt>
                <c:pt idx="76">
                  <c:v>5.7365592735240438E-5</c:v>
                </c:pt>
                <c:pt idx="77">
                  <c:v>5.7081077616359084E-5</c:v>
                </c:pt>
                <c:pt idx="78">
                  <c:v>5.6832707638164097E-5</c:v>
                </c:pt>
                <c:pt idx="79">
                  <c:v>5.6506814135840433E-5</c:v>
                </c:pt>
                <c:pt idx="80">
                  <c:v>5.6286611961330551E-5</c:v>
                </c:pt>
                <c:pt idx="81">
                  <c:v>5.587281926629243E-5</c:v>
                </c:pt>
                <c:pt idx="82">
                  <c:v>5.5521209544951614E-5</c:v>
                </c:pt>
                <c:pt idx="83">
                  <c:v>5.5109390385543794E-5</c:v>
                </c:pt>
                <c:pt idx="84">
                  <c:v>5.4750246485222372E-5</c:v>
                </c:pt>
                <c:pt idx="85">
                  <c:v>5.4367767116887085E-5</c:v>
                </c:pt>
                <c:pt idx="86">
                  <c:v>5.3989416854993098E-5</c:v>
                </c:pt>
                <c:pt idx="87">
                  <c:v>5.3569257997197406E-5</c:v>
                </c:pt>
                <c:pt idx="88">
                  <c:v>5.319635453730948E-5</c:v>
                </c:pt>
                <c:pt idx="89">
                  <c:v>5.2670339087029609E-5</c:v>
                </c:pt>
                <c:pt idx="90">
                  <c:v>5.2383475029899249E-5</c:v>
                </c:pt>
                <c:pt idx="91">
                  <c:v>5.1864976741835169E-5</c:v>
                </c:pt>
                <c:pt idx="92">
                  <c:v>5.1417240387828803E-5</c:v>
                </c:pt>
                <c:pt idx="93">
                  <c:v>5.0927338847274237E-5</c:v>
                </c:pt>
                <c:pt idx="94">
                  <c:v>5.0385131248953145E-5</c:v>
                </c:pt>
                <c:pt idx="95">
                  <c:v>4.9919660855167811E-5</c:v>
                </c:pt>
                <c:pt idx="96">
                  <c:v>4.9474593355073599E-5</c:v>
                </c:pt>
                <c:pt idx="97">
                  <c:v>4.9055883051172851E-5</c:v>
                </c:pt>
                <c:pt idx="98">
                  <c:v>4.8538693714903903E-5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9-402C-BBE9-32D1C1765930}"/>
            </c:ext>
          </c:extLst>
        </c:ser>
        <c:ser>
          <c:idx val="2"/>
          <c:order val="2"/>
          <c:tx>
            <c:strRef>
              <c:f>'qx (1) 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a'!$D$2:$D$100</c:f>
              <c:numCache>
                <c:formatCode>General</c:formatCode>
                <c:ptCount val="99"/>
                <c:pt idx="0">
                  <c:v>2.0971213990430625E-3</c:v>
                </c:pt>
                <c:pt idx="1">
                  <c:v>2.1189836716628118E-3</c:v>
                </c:pt>
                <c:pt idx="2">
                  <c:v>2.1302813719926788E-3</c:v>
                </c:pt>
                <c:pt idx="3">
                  <c:v>2.1377647333268336E-3</c:v>
                </c:pt>
                <c:pt idx="4">
                  <c:v>9.4067638801281341E-5</c:v>
                </c:pt>
                <c:pt idx="5">
                  <c:v>9.4172430320304135E-5</c:v>
                </c:pt>
                <c:pt idx="6">
                  <c:v>9.4249858812952081E-5</c:v>
                </c:pt>
                <c:pt idx="7">
                  <c:v>9.430224348723731E-5</c:v>
                </c:pt>
                <c:pt idx="8">
                  <c:v>9.4338743373278681E-5</c:v>
                </c:pt>
                <c:pt idx="9">
                  <c:v>9.4363374616828854E-5</c:v>
                </c:pt>
                <c:pt idx="10">
                  <c:v>9.4380118984766363E-5</c:v>
                </c:pt>
                <c:pt idx="11">
                  <c:v>9.4385077945619358E-5</c:v>
                </c:pt>
                <c:pt idx="12">
                  <c:v>9.438278478592859E-5</c:v>
                </c:pt>
                <c:pt idx="13">
                  <c:v>9.437081842769342E-5</c:v>
                </c:pt>
                <c:pt idx="14">
                  <c:v>1.2487516768204792E-4</c:v>
                </c:pt>
                <c:pt idx="15">
                  <c:v>1.2484380287340515E-4</c:v>
                </c:pt>
                <c:pt idx="16">
                  <c:v>1.2481133303263441E-4</c:v>
                </c:pt>
                <c:pt idx="17">
                  <c:v>1.2477203725217814E-4</c:v>
                </c:pt>
                <c:pt idx="18">
                  <c:v>1.2472023480689914E-4</c:v>
                </c:pt>
                <c:pt idx="19">
                  <c:v>1.2466633413895376E-4</c:v>
                </c:pt>
                <c:pt idx="20">
                  <c:v>1.2461968641994133E-4</c:v>
                </c:pt>
                <c:pt idx="21">
                  <c:v>1.2459033368351777E-4</c:v>
                </c:pt>
                <c:pt idx="22">
                  <c:v>1.245738094527571E-4</c:v>
                </c:pt>
                <c:pt idx="23">
                  <c:v>1.2455867942905252E-4</c:v>
                </c:pt>
                <c:pt idx="24">
                  <c:v>1.2454537177512863E-4</c:v>
                </c:pt>
                <c:pt idx="25">
                  <c:v>1.2453442387362607E-4</c:v>
                </c:pt>
                <c:pt idx="26">
                  <c:v>1.2452443137833154E-4</c:v>
                </c:pt>
                <c:pt idx="27">
                  <c:v>1.2451433921212881E-4</c:v>
                </c:pt>
                <c:pt idx="28">
                  <c:v>1.2451306672660271E-4</c:v>
                </c:pt>
                <c:pt idx="29">
                  <c:v>1.24502906280925E-4</c:v>
                </c:pt>
                <c:pt idx="30">
                  <c:v>1.2450298036280894E-4</c:v>
                </c:pt>
                <c:pt idx="31">
                  <c:v>1.2448674914127735E-4</c:v>
                </c:pt>
                <c:pt idx="32">
                  <c:v>1.2447260056105616E-4</c:v>
                </c:pt>
                <c:pt idx="33">
                  <c:v>1.2445719115967855E-4</c:v>
                </c:pt>
                <c:pt idx="34">
                  <c:v>1.2443889270855732E-4</c:v>
                </c:pt>
                <c:pt idx="35">
                  <c:v>1.2442115971938254E-4</c:v>
                </c:pt>
                <c:pt idx="36">
                  <c:v>1.2440610175281616E-4</c:v>
                </c:pt>
                <c:pt idx="37">
                  <c:v>1.2438498502485683E-4</c:v>
                </c:pt>
                <c:pt idx="38">
                  <c:v>1.2437169507609886E-4</c:v>
                </c:pt>
                <c:pt idx="39">
                  <c:v>1.2434548606841782E-4</c:v>
                </c:pt>
                <c:pt idx="40">
                  <c:v>1.2434268963776714E-4</c:v>
                </c:pt>
                <c:pt idx="41">
                  <c:v>1.2431190945116105E-4</c:v>
                </c:pt>
                <c:pt idx="42">
                  <c:v>1.2430235702544801E-4</c:v>
                </c:pt>
                <c:pt idx="43">
                  <c:v>1.2428164001361468E-4</c:v>
                </c:pt>
                <c:pt idx="44">
                  <c:v>1.2425537150621577E-4</c:v>
                </c:pt>
                <c:pt idx="45">
                  <c:v>1.2423667468356879E-4</c:v>
                </c:pt>
                <c:pt idx="46">
                  <c:v>1.2420925425377739E-4</c:v>
                </c:pt>
                <c:pt idx="47">
                  <c:v>1.2416703295646593E-4</c:v>
                </c:pt>
                <c:pt idx="48">
                  <c:v>1.2412844129156017E-4</c:v>
                </c:pt>
                <c:pt idx="49">
                  <c:v>6.8870852932708778E-5</c:v>
                </c:pt>
                <c:pt idx="50">
                  <c:v>6.8854362957915149E-5</c:v>
                </c:pt>
                <c:pt idx="51">
                  <c:v>6.8815898433590163E-5</c:v>
                </c:pt>
                <c:pt idx="52">
                  <c:v>6.8789183259809137E-5</c:v>
                </c:pt>
                <c:pt idx="53">
                  <c:v>6.8754470026831447E-5</c:v>
                </c:pt>
                <c:pt idx="54">
                  <c:v>6.872034799907802E-5</c:v>
                </c:pt>
                <c:pt idx="55">
                  <c:v>6.868024922890932E-5</c:v>
                </c:pt>
                <c:pt idx="56">
                  <c:v>6.8639786488482391E-5</c:v>
                </c:pt>
                <c:pt idx="57">
                  <c:v>6.8579512376836958E-5</c:v>
                </c:pt>
                <c:pt idx="58">
                  <c:v>6.8518602145807984E-5</c:v>
                </c:pt>
                <c:pt idx="59">
                  <c:v>6.8426542399881166E-5</c:v>
                </c:pt>
                <c:pt idx="60">
                  <c:v>6.8370470373283629E-5</c:v>
                </c:pt>
                <c:pt idx="61">
                  <c:v>6.8266090741958909E-5</c:v>
                </c:pt>
                <c:pt idx="62">
                  <c:v>6.8171889653197081E-5</c:v>
                </c:pt>
                <c:pt idx="63">
                  <c:v>6.8067275649057952E-5</c:v>
                </c:pt>
                <c:pt idx="64">
                  <c:v>6.7949699073013828E-5</c:v>
                </c:pt>
                <c:pt idx="65">
                  <c:v>6.7839291666632617E-5</c:v>
                </c:pt>
                <c:pt idx="66">
                  <c:v>6.7706158240943642E-5</c:v>
                </c:pt>
                <c:pt idx="67">
                  <c:v>6.7550767661428432E-5</c:v>
                </c:pt>
                <c:pt idx="68">
                  <c:v>6.7396414067554864E-5</c:v>
                </c:pt>
                <c:pt idx="69">
                  <c:v>5.2379155592823952E-5</c:v>
                </c:pt>
                <c:pt idx="70">
                  <c:v>5.2268809182395841E-5</c:v>
                </c:pt>
                <c:pt idx="71">
                  <c:v>5.2067816089006785E-5</c:v>
                </c:pt>
                <c:pt idx="72">
                  <c:v>5.1894270945397874E-5</c:v>
                </c:pt>
                <c:pt idx="73">
                  <c:v>5.1695756984234335E-5</c:v>
                </c:pt>
                <c:pt idx="74">
                  <c:v>5.1479397593188359E-5</c:v>
                </c:pt>
                <c:pt idx="75">
                  <c:v>5.1280305068876021E-5</c:v>
                </c:pt>
                <c:pt idx="76">
                  <c:v>5.1072570195477851E-5</c:v>
                </c:pt>
                <c:pt idx="77">
                  <c:v>5.0820457863995088E-5</c:v>
                </c:pt>
                <c:pt idx="78">
                  <c:v>5.0600698326339236E-5</c:v>
                </c:pt>
                <c:pt idx="79">
                  <c:v>5.0311772527054405E-5</c:v>
                </c:pt>
                <c:pt idx="80">
                  <c:v>5.0116639083256692E-5</c:v>
                </c:pt>
                <c:pt idx="81">
                  <c:v>4.9749574793477898E-5</c:v>
                </c:pt>
                <c:pt idx="82">
                  <c:v>4.9436969535021053E-5</c:v>
                </c:pt>
                <c:pt idx="83">
                  <c:v>4.9069999373472839E-5</c:v>
                </c:pt>
                <c:pt idx="84">
                  <c:v>4.8750171836322202E-5</c:v>
                </c:pt>
                <c:pt idx="85">
                  <c:v>4.8410472282282678E-5</c:v>
                </c:pt>
                <c:pt idx="86">
                  <c:v>4.8074502221116664E-5</c:v>
                </c:pt>
                <c:pt idx="87">
                  <c:v>4.7700795478878339E-5</c:v>
                </c:pt>
                <c:pt idx="88">
                  <c:v>4.7369511086027944E-5</c:v>
                </c:pt>
                <c:pt idx="89">
                  <c:v>4.6902361996072677E-5</c:v>
                </c:pt>
                <c:pt idx="90">
                  <c:v>4.6647447854513609E-5</c:v>
                </c:pt>
                <c:pt idx="91">
                  <c:v>4.6185846941732891E-5</c:v>
                </c:pt>
                <c:pt idx="92">
                  <c:v>4.5788941739459285E-5</c:v>
                </c:pt>
                <c:pt idx="93">
                  <c:v>4.5355194658050985E-5</c:v>
                </c:pt>
                <c:pt idx="94">
                  <c:v>4.4873739196122853E-5</c:v>
                </c:pt>
                <c:pt idx="95">
                  <c:v>4.4461947277494462E-5</c:v>
                </c:pt>
                <c:pt idx="96">
                  <c:v>4.4066594686423899E-5</c:v>
                </c:pt>
                <c:pt idx="97">
                  <c:v>4.3691216471009079E-5</c:v>
                </c:pt>
                <c:pt idx="98">
                  <c:v>4.3224876752399432E-5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9-402C-BBE9-32D1C1765930}"/>
            </c:ext>
          </c:extLst>
        </c:ser>
        <c:ser>
          <c:idx val="3"/>
          <c:order val="3"/>
          <c:tx>
            <c:strRef>
              <c:f>'qx (1) 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a'!$E$2:$E$100</c:f>
              <c:numCache>
                <c:formatCode>General</c:formatCode>
                <c:ptCount val="99"/>
                <c:pt idx="0">
                  <c:v>2.1473992612180753E-3</c:v>
                </c:pt>
                <c:pt idx="1">
                  <c:v>2.168770534053207E-3</c:v>
                </c:pt>
                <c:pt idx="2">
                  <c:v>2.1798706115108432E-3</c:v>
                </c:pt>
                <c:pt idx="3">
                  <c:v>2.1872382089136331E-3</c:v>
                </c:pt>
                <c:pt idx="4">
                  <c:v>1.012744518036186E-4</c:v>
                </c:pt>
                <c:pt idx="5">
                  <c:v>1.0137987878583164E-4</c:v>
                </c:pt>
                <c:pt idx="6">
                  <c:v>1.0145719035079538E-4</c:v>
                </c:pt>
                <c:pt idx="7">
                  <c:v>1.0150849021952753E-4</c:v>
                </c:pt>
                <c:pt idx="8">
                  <c:v>1.0154283586806241E-4</c:v>
                </c:pt>
                <c:pt idx="9">
                  <c:v>1.015654464229644E-4</c:v>
                </c:pt>
                <c:pt idx="10">
                  <c:v>1.0158098086401721E-4</c:v>
                </c:pt>
                <c:pt idx="11">
                  <c:v>1.0158540888895198E-4</c:v>
                </c:pt>
                <c:pt idx="12">
                  <c:v>1.0158050193407487E-4</c:v>
                </c:pt>
                <c:pt idx="13">
                  <c:v>1.0156180252201214E-4</c:v>
                </c:pt>
                <c:pt idx="14">
                  <c:v>1.3125913498294732E-4</c:v>
                </c:pt>
                <c:pt idx="15">
                  <c:v>1.3121382050136187E-4</c:v>
                </c:pt>
                <c:pt idx="16">
                  <c:v>1.3116679128490029E-4</c:v>
                </c:pt>
                <c:pt idx="17">
                  <c:v>1.3110704728775562E-4</c:v>
                </c:pt>
                <c:pt idx="18">
                  <c:v>1.3102662636904318E-4</c:v>
                </c:pt>
                <c:pt idx="19">
                  <c:v>1.3094354040259459E-4</c:v>
                </c:pt>
                <c:pt idx="20">
                  <c:v>1.3087433516597969E-4</c:v>
                </c:pt>
                <c:pt idx="21">
                  <c:v>1.3083599681125888E-4</c:v>
                </c:pt>
                <c:pt idx="22">
                  <c:v>1.3082031858104167E-4</c:v>
                </c:pt>
                <c:pt idx="23">
                  <c:v>1.3080676479076481E-4</c:v>
                </c:pt>
                <c:pt idx="24">
                  <c:v>1.3079487690170817E-4</c:v>
                </c:pt>
                <c:pt idx="25">
                  <c:v>1.3078538131954044E-4</c:v>
                </c:pt>
                <c:pt idx="26">
                  <c:v>1.3077634754996329E-4</c:v>
                </c:pt>
                <c:pt idx="27">
                  <c:v>1.3076707814536261E-4</c:v>
                </c:pt>
                <c:pt idx="28">
                  <c:v>1.3076724949119325E-4</c:v>
                </c:pt>
                <c:pt idx="29">
                  <c:v>1.3075887830418047E-4</c:v>
                </c:pt>
                <c:pt idx="30">
                  <c:v>1.3076187302293109E-4</c:v>
                </c:pt>
                <c:pt idx="31">
                  <c:v>1.3074940215035251E-4</c:v>
                </c:pt>
                <c:pt idx="32">
                  <c:v>1.3073976666268982E-4</c:v>
                </c:pt>
                <c:pt idx="33">
                  <c:v>1.3072857357168146E-4</c:v>
                </c:pt>
                <c:pt idx="34">
                  <c:v>1.3071415188369872E-4</c:v>
                </c:pt>
                <c:pt idx="35">
                  <c:v>1.3069979354441553E-4</c:v>
                </c:pt>
                <c:pt idx="36">
                  <c:v>1.3068812304358295E-4</c:v>
                </c:pt>
                <c:pt idx="37">
                  <c:v>1.3066961788256508E-4</c:v>
                </c:pt>
                <c:pt idx="38">
                  <c:v>1.3065880471539387E-4</c:v>
                </c:pt>
                <c:pt idx="39">
                  <c:v>1.3063416158812853E-4</c:v>
                </c:pt>
                <c:pt idx="40">
                  <c:v>1.3063424357088511E-4</c:v>
                </c:pt>
                <c:pt idx="41">
                  <c:v>1.3060563887553494E-4</c:v>
                </c:pt>
                <c:pt idx="42">
                  <c:v>1.3059891510812391E-4</c:v>
                </c:pt>
                <c:pt idx="43">
                  <c:v>1.3058146149595709E-4</c:v>
                </c:pt>
                <c:pt idx="44">
                  <c:v>1.3055931020509805E-4</c:v>
                </c:pt>
                <c:pt idx="45">
                  <c:v>1.3054419946646555E-4</c:v>
                </c:pt>
                <c:pt idx="46">
                  <c:v>1.3052040902435986E-4</c:v>
                </c:pt>
                <c:pt idx="47">
                  <c:v>1.3048177802567224E-4</c:v>
                </c:pt>
                <c:pt idx="48">
                  <c:v>1.3044794196373979E-4</c:v>
                </c:pt>
                <c:pt idx="49">
                  <c:v>7.4458902883850324E-4</c:v>
                </c:pt>
                <c:pt idx="50">
                  <c:v>7.444464080951826E-4</c:v>
                </c:pt>
                <c:pt idx="51">
                  <c:v>7.4405891115865398E-4</c:v>
                </c:pt>
                <c:pt idx="52">
                  <c:v>7.4379215335370165E-4</c:v>
                </c:pt>
                <c:pt idx="53">
                  <c:v>7.4342871429439899E-4</c:v>
                </c:pt>
                <c:pt idx="54">
                  <c:v>7.4307073178471982E-4</c:v>
                </c:pt>
                <c:pt idx="55">
                  <c:v>7.4265900177160045E-4</c:v>
                </c:pt>
                <c:pt idx="56">
                  <c:v>7.4225671402736453E-4</c:v>
                </c:pt>
                <c:pt idx="57">
                  <c:v>7.4165256384089236E-4</c:v>
                </c:pt>
                <c:pt idx="58">
                  <c:v>7.4104425056610199E-4</c:v>
                </c:pt>
                <c:pt idx="59">
                  <c:v>7.4009848815557978E-4</c:v>
                </c:pt>
                <c:pt idx="60">
                  <c:v>7.3954751866366021E-4</c:v>
                </c:pt>
                <c:pt idx="61">
                  <c:v>7.3848342768296495E-4</c:v>
                </c:pt>
                <c:pt idx="62">
                  <c:v>7.3752583341184078E-4</c:v>
                </c:pt>
                <c:pt idx="63">
                  <c:v>7.3644926090115758E-4</c:v>
                </c:pt>
                <c:pt idx="64">
                  <c:v>7.352335625769237E-4</c:v>
                </c:pt>
                <c:pt idx="65">
                  <c:v>7.3409195839509481E-4</c:v>
                </c:pt>
                <c:pt idx="66">
                  <c:v>7.3270331271849793E-4</c:v>
                </c:pt>
                <c:pt idx="67">
                  <c:v>7.3108232585885398E-4</c:v>
                </c:pt>
                <c:pt idx="68">
                  <c:v>7.2947840313659202E-4</c:v>
                </c:pt>
                <c:pt idx="69">
                  <c:v>5.9304752993489142E-5</c:v>
                </c:pt>
                <c:pt idx="70">
                  <c:v>5.9185493358323064E-5</c:v>
                </c:pt>
                <c:pt idx="71">
                  <c:v>5.8963929041490437E-5</c:v>
                </c:pt>
                <c:pt idx="72">
                  <c:v>5.8774032034561225E-5</c:v>
                </c:pt>
                <c:pt idx="73">
                  <c:v>5.8556463495687129E-5</c:v>
                </c:pt>
                <c:pt idx="74">
                  <c:v>5.8318323546387734E-5</c:v>
                </c:pt>
                <c:pt idx="75">
                  <c:v>5.8097682473612579E-5</c:v>
                </c:pt>
                <c:pt idx="76">
                  <c:v>5.7863882192456955E-5</c:v>
                </c:pt>
                <c:pt idx="77">
                  <c:v>5.75777137653137E-5</c:v>
                </c:pt>
                <c:pt idx="78">
                  <c:v>5.7328565938026508E-5</c:v>
                </c:pt>
                <c:pt idx="79">
                  <c:v>5.700098361801234E-5</c:v>
                </c:pt>
                <c:pt idx="80">
                  <c:v>5.6779502105005868E-5</c:v>
                </c:pt>
                <c:pt idx="81">
                  <c:v>5.6362385237478934E-5</c:v>
                </c:pt>
                <c:pt idx="82">
                  <c:v>5.6007448918106425E-5</c:v>
                </c:pt>
                <c:pt idx="83">
                  <c:v>5.5589837017393471E-5</c:v>
                </c:pt>
                <c:pt idx="84">
                  <c:v>5.5224433209302793E-5</c:v>
                </c:pt>
                <c:pt idx="85">
                  <c:v>5.483780790458199E-5</c:v>
                </c:pt>
                <c:pt idx="86">
                  <c:v>5.4456291621511609E-5</c:v>
                </c:pt>
                <c:pt idx="87">
                  <c:v>5.4032013727041687E-5</c:v>
                </c:pt>
                <c:pt idx="88">
                  <c:v>5.365547975545038E-5</c:v>
                </c:pt>
                <c:pt idx="89">
                  <c:v>5.3125003926703184E-5</c:v>
                </c:pt>
                <c:pt idx="90">
                  <c:v>5.2835212604046718E-5</c:v>
                </c:pt>
                <c:pt idx="91">
                  <c:v>5.2311444619982055E-5</c:v>
                </c:pt>
                <c:pt idx="92">
                  <c:v>5.1860419230444564E-5</c:v>
                </c:pt>
                <c:pt idx="93">
                  <c:v>5.1369937900958187E-5</c:v>
                </c:pt>
                <c:pt idx="94">
                  <c:v>5.0824182997118184E-5</c:v>
                </c:pt>
                <c:pt idx="95">
                  <c:v>5.0355305083779964E-5</c:v>
                </c:pt>
                <c:pt idx="96">
                  <c:v>4.9907446883099178E-5</c:v>
                </c:pt>
                <c:pt idx="97">
                  <c:v>4.9480228197845027E-5</c:v>
                </c:pt>
                <c:pt idx="98">
                  <c:v>4.8945214028698633E-5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9-402C-BBE9-32D1C1765930}"/>
            </c:ext>
          </c:extLst>
        </c:ser>
        <c:ser>
          <c:idx val="4"/>
          <c:order val="4"/>
          <c:tx>
            <c:strRef>
              <c:f>'qx (1) 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a'!$F$2:$F$100</c:f>
              <c:numCache>
                <c:formatCode>General</c:formatCode>
                <c:ptCount val="99"/>
                <c:pt idx="0">
                  <c:v>2.2032129868277688E-3</c:v>
                </c:pt>
                <c:pt idx="1">
                  <c:v>2.2244533226234348E-3</c:v>
                </c:pt>
                <c:pt idx="2">
                  <c:v>2.2355216752560068E-3</c:v>
                </c:pt>
                <c:pt idx="3">
                  <c:v>2.2428785752894886E-3</c:v>
                </c:pt>
                <c:pt idx="4">
                  <c:v>1.0797274009968914E-4</c:v>
                </c:pt>
                <c:pt idx="5">
                  <c:v>1.080797970586495E-4</c:v>
                </c:pt>
                <c:pt idx="6">
                  <c:v>1.0815835616958828E-4</c:v>
                </c:pt>
                <c:pt idx="7">
                  <c:v>1.0820922950657974E-4</c:v>
                </c:pt>
                <c:pt idx="8">
                  <c:v>1.0824280122331877E-4</c:v>
                </c:pt>
                <c:pt idx="9">
                  <c:v>1.0826387729549248E-4</c:v>
                </c:pt>
                <c:pt idx="10">
                  <c:v>1.082785470722675E-4</c:v>
                </c:pt>
                <c:pt idx="11">
                  <c:v>1.0828233078870274E-4</c:v>
                </c:pt>
                <c:pt idx="12">
                  <c:v>1.0827861742030861E-4</c:v>
                </c:pt>
                <c:pt idx="13">
                  <c:v>1.0826167387872386E-4</c:v>
                </c:pt>
                <c:pt idx="14">
                  <c:v>1.384656350006939E-4</c:v>
                </c:pt>
                <c:pt idx="15">
                  <c:v>1.3842420849065291E-4</c:v>
                </c:pt>
                <c:pt idx="16">
                  <c:v>1.3838092354726935E-4</c:v>
                </c:pt>
                <c:pt idx="17">
                  <c:v>1.3832573547748251E-4</c:v>
                </c:pt>
                <c:pt idx="18">
                  <c:v>1.3825148571745412E-4</c:v>
                </c:pt>
                <c:pt idx="19">
                  <c:v>1.3817424181861949E-4</c:v>
                </c:pt>
                <c:pt idx="20">
                  <c:v>1.3810933536757895E-4</c:v>
                </c:pt>
                <c:pt idx="21">
                  <c:v>1.3807225057084612E-4</c:v>
                </c:pt>
                <c:pt idx="22">
                  <c:v>1.3805589697729823E-4</c:v>
                </c:pt>
                <c:pt idx="23">
                  <c:v>1.380425453047776E-4</c:v>
                </c:pt>
                <c:pt idx="24">
                  <c:v>1.3803131629653442E-4</c:v>
                </c:pt>
                <c:pt idx="25">
                  <c:v>1.3802228166982097E-4</c:v>
                </c:pt>
                <c:pt idx="26">
                  <c:v>1.3801340594712578E-4</c:v>
                </c:pt>
                <c:pt idx="27">
                  <c:v>1.3800291420245137E-4</c:v>
                </c:pt>
                <c:pt idx="28">
                  <c:v>1.3800067369133475E-4</c:v>
                </c:pt>
                <c:pt idx="29">
                  <c:v>1.3798869130070621E-4</c:v>
                </c:pt>
                <c:pt idx="30">
                  <c:v>1.3798886466800426E-4</c:v>
                </c:pt>
                <c:pt idx="31">
                  <c:v>1.3797386885328037E-4</c:v>
                </c:pt>
                <c:pt idx="32">
                  <c:v>1.379631868666303E-4</c:v>
                </c:pt>
                <c:pt idx="33">
                  <c:v>1.3795139916758799E-4</c:v>
                </c:pt>
                <c:pt idx="34">
                  <c:v>1.3793656467611225E-4</c:v>
                </c:pt>
                <c:pt idx="35">
                  <c:v>1.3792171281003579E-4</c:v>
                </c:pt>
                <c:pt idx="36">
                  <c:v>1.3790940630473128E-4</c:v>
                </c:pt>
                <c:pt idx="37">
                  <c:v>1.3788926035785182E-4</c:v>
                </c:pt>
                <c:pt idx="38">
                  <c:v>1.3787719274652898E-4</c:v>
                </c:pt>
                <c:pt idx="39">
                  <c:v>1.3785050421748104E-4</c:v>
                </c:pt>
                <c:pt idx="40">
                  <c:v>1.3785026722443661E-4</c:v>
                </c:pt>
                <c:pt idx="41">
                  <c:v>1.3782036578871654E-4</c:v>
                </c:pt>
                <c:pt idx="42">
                  <c:v>1.3781458467516065E-4</c:v>
                </c:pt>
                <c:pt idx="43">
                  <c:v>1.3779642146352983E-4</c:v>
                </c:pt>
                <c:pt idx="44">
                  <c:v>1.3777366535049128E-4</c:v>
                </c:pt>
                <c:pt idx="45">
                  <c:v>1.3775953525630417E-4</c:v>
                </c:pt>
                <c:pt idx="46">
                  <c:v>1.3773505718805255E-4</c:v>
                </c:pt>
                <c:pt idx="47">
                  <c:v>1.3769541154714203E-4</c:v>
                </c:pt>
                <c:pt idx="48">
                  <c:v>1.3766110351304589E-4</c:v>
                </c:pt>
                <c:pt idx="49">
                  <c:v>7.7941040104508648E-4</c:v>
                </c:pt>
                <c:pt idx="50">
                  <c:v>7.7926994985486086E-4</c:v>
                </c:pt>
                <c:pt idx="51">
                  <c:v>7.7887253786157516E-4</c:v>
                </c:pt>
                <c:pt idx="52">
                  <c:v>7.7860758437019607E-4</c:v>
                </c:pt>
                <c:pt idx="53">
                  <c:v>7.7825513185220011E-4</c:v>
                </c:pt>
                <c:pt idx="54">
                  <c:v>7.7790936790288168E-4</c:v>
                </c:pt>
                <c:pt idx="55">
                  <c:v>7.7750247772904416E-4</c:v>
                </c:pt>
                <c:pt idx="56">
                  <c:v>7.7710176789148281E-4</c:v>
                </c:pt>
                <c:pt idx="57">
                  <c:v>7.7648937607998779E-4</c:v>
                </c:pt>
                <c:pt idx="58">
                  <c:v>7.7588490120551171E-4</c:v>
                </c:pt>
                <c:pt idx="59">
                  <c:v>7.749303499829124E-4</c:v>
                </c:pt>
                <c:pt idx="60">
                  <c:v>7.7438235522114698E-4</c:v>
                </c:pt>
                <c:pt idx="61">
                  <c:v>7.732857183489068E-4</c:v>
                </c:pt>
                <c:pt idx="62">
                  <c:v>7.7230715460066882E-4</c:v>
                </c:pt>
                <c:pt idx="63">
                  <c:v>7.7122051755712387E-4</c:v>
                </c:pt>
                <c:pt idx="64">
                  <c:v>7.7000246546949855E-4</c:v>
                </c:pt>
                <c:pt idx="65">
                  <c:v>7.6887359011731438E-4</c:v>
                </c:pt>
                <c:pt idx="66">
                  <c:v>7.6748049957565793E-4</c:v>
                </c:pt>
                <c:pt idx="67">
                  <c:v>7.6583367528949202E-4</c:v>
                </c:pt>
                <c:pt idx="68">
                  <c:v>7.6420790348040099E-4</c:v>
                </c:pt>
                <c:pt idx="69">
                  <c:v>9.3513284823362405E-4</c:v>
                </c:pt>
                <c:pt idx="70">
                  <c:v>9.3331774769939298E-4</c:v>
                </c:pt>
                <c:pt idx="71">
                  <c:v>9.2989312157300036E-4</c:v>
                </c:pt>
                <c:pt idx="72">
                  <c:v>9.2699617030636496E-4</c:v>
                </c:pt>
                <c:pt idx="73">
                  <c:v>9.2368202004165648E-4</c:v>
                </c:pt>
                <c:pt idx="74">
                  <c:v>9.2003815743676835E-4</c:v>
                </c:pt>
                <c:pt idx="75">
                  <c:v>9.1664809872159378E-4</c:v>
                </c:pt>
                <c:pt idx="76">
                  <c:v>9.1299608342088772E-4</c:v>
                </c:pt>
                <c:pt idx="77">
                  <c:v>9.0847847287405924E-4</c:v>
                </c:pt>
                <c:pt idx="78">
                  <c:v>9.0454668175702334E-4</c:v>
                </c:pt>
                <c:pt idx="79">
                  <c:v>8.9938285010818133E-4</c:v>
                </c:pt>
                <c:pt idx="80">
                  <c:v>8.9590244332732067E-4</c:v>
                </c:pt>
                <c:pt idx="81">
                  <c:v>8.8932080346777775E-4</c:v>
                </c:pt>
                <c:pt idx="82">
                  <c:v>8.8371489871375941E-4</c:v>
                </c:pt>
                <c:pt idx="83">
                  <c:v>8.7712478412771823E-4</c:v>
                </c:pt>
                <c:pt idx="84">
                  <c:v>8.7133640402251315E-4</c:v>
                </c:pt>
                <c:pt idx="85">
                  <c:v>8.6519434532305207E-4</c:v>
                </c:pt>
                <c:pt idx="86">
                  <c:v>8.5914507315089817E-4</c:v>
                </c:pt>
                <c:pt idx="87">
                  <c:v>8.5243464303779825E-4</c:v>
                </c:pt>
                <c:pt idx="88">
                  <c:v>8.46478288487525E-4</c:v>
                </c:pt>
                <c:pt idx="89">
                  <c:v>8.3808174198104525E-4</c:v>
                </c:pt>
                <c:pt idx="90">
                  <c:v>8.3348979718310509E-4</c:v>
                </c:pt>
                <c:pt idx="91">
                  <c:v>8.2520672577042508E-4</c:v>
                </c:pt>
                <c:pt idx="92">
                  <c:v>8.1807598311691397E-4</c:v>
                </c:pt>
                <c:pt idx="93">
                  <c:v>8.1031383191146041E-4</c:v>
                </c:pt>
                <c:pt idx="94">
                  <c:v>8.0171879473743296E-4</c:v>
                </c:pt>
                <c:pt idx="95">
                  <c:v>7.9431885701230424E-4</c:v>
                </c:pt>
                <c:pt idx="96">
                  <c:v>7.8722505505269028E-4</c:v>
                </c:pt>
                <c:pt idx="97">
                  <c:v>7.8049377158671731E-4</c:v>
                </c:pt>
                <c:pt idx="98">
                  <c:v>7.7204171847564758E-4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39-402C-BBE9-32D1C1765930}"/>
            </c:ext>
          </c:extLst>
        </c:ser>
        <c:ser>
          <c:idx val="5"/>
          <c:order val="5"/>
          <c:tx>
            <c:strRef>
              <c:f>'qx (1)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a'!$G$2:$G$100</c:f>
              <c:numCache>
                <c:formatCode>General</c:formatCode>
                <c:ptCount val="99"/>
                <c:pt idx="0">
                  <c:v>2.2575297844005097E-3</c:v>
                </c:pt>
                <c:pt idx="1">
                  <c:v>2.2791823863552861E-3</c:v>
                </c:pt>
                <c:pt idx="2">
                  <c:v>2.2904711601727697E-3</c:v>
                </c:pt>
                <c:pt idx="3">
                  <c:v>2.297972610518173E-3</c:v>
                </c:pt>
                <c:pt idx="4">
                  <c:v>1.0807428582589662E-4</c:v>
                </c:pt>
                <c:pt idx="5">
                  <c:v>1.0818091530911822E-4</c:v>
                </c:pt>
                <c:pt idx="6">
                  <c:v>1.0825927287399999E-4</c:v>
                </c:pt>
                <c:pt idx="7">
                  <c:v>1.0830983657061557E-4</c:v>
                </c:pt>
                <c:pt idx="8">
                  <c:v>1.0834313456989916E-4</c:v>
                </c:pt>
                <c:pt idx="9">
                  <c:v>1.0836446200588328E-4</c:v>
                </c:pt>
                <c:pt idx="10">
                  <c:v>1.0837880843721355E-4</c:v>
                </c:pt>
                <c:pt idx="11">
                  <c:v>1.0838266125007484E-4</c:v>
                </c:pt>
                <c:pt idx="12">
                  <c:v>1.0838305978590636E-4</c:v>
                </c:pt>
                <c:pt idx="13">
                  <c:v>1.0837740592700064E-4</c:v>
                </c:pt>
                <c:pt idx="14">
                  <c:v>1.4000341415537935E-4</c:v>
                </c:pt>
                <c:pt idx="15">
                  <c:v>1.3998521335972067E-4</c:v>
                </c:pt>
                <c:pt idx="16">
                  <c:v>1.3996573208135748E-4</c:v>
                </c:pt>
                <c:pt idx="17">
                  <c:v>1.3994392891448641E-4</c:v>
                </c:pt>
                <c:pt idx="18">
                  <c:v>1.3991486364470411E-4</c:v>
                </c:pt>
                <c:pt idx="19">
                  <c:v>1.3988387471348582E-4</c:v>
                </c:pt>
                <c:pt idx="20">
                  <c:v>1.3985397758980693E-4</c:v>
                </c:pt>
                <c:pt idx="21">
                  <c:v>1.398299825503815E-4</c:v>
                </c:pt>
                <c:pt idx="22">
                  <c:v>1.3981178685989229E-4</c:v>
                </c:pt>
                <c:pt idx="23">
                  <c:v>1.3979603067833514E-4</c:v>
                </c:pt>
                <c:pt idx="24">
                  <c:v>1.3978249060293818E-4</c:v>
                </c:pt>
                <c:pt idx="25">
                  <c:v>1.3977163124226168E-4</c:v>
                </c:pt>
                <c:pt idx="26">
                  <c:v>1.3976118947873567E-4</c:v>
                </c:pt>
                <c:pt idx="27">
                  <c:v>1.3974743869447594E-4</c:v>
                </c:pt>
                <c:pt idx="28">
                  <c:v>1.3973944133785799E-4</c:v>
                </c:pt>
                <c:pt idx="29">
                  <c:v>1.3971954867397248E-4</c:v>
                </c:pt>
                <c:pt idx="30">
                  <c:v>1.3971196577135042E-4</c:v>
                </c:pt>
                <c:pt idx="31">
                  <c:v>1.3968984288159167E-4</c:v>
                </c:pt>
                <c:pt idx="32">
                  <c:v>1.3967296787884527E-4</c:v>
                </c:pt>
                <c:pt idx="33">
                  <c:v>1.3965574195478226E-4</c:v>
                </c:pt>
                <c:pt idx="34">
                  <c:v>1.3963541686364239E-4</c:v>
                </c:pt>
                <c:pt idx="35">
                  <c:v>1.3961551483605687E-4</c:v>
                </c:pt>
                <c:pt idx="36">
                  <c:v>1.3959833250427788E-4</c:v>
                </c:pt>
                <c:pt idx="37">
                  <c:v>1.3957384078722298E-4</c:v>
                </c:pt>
                <c:pt idx="38">
                  <c:v>1.3955766846888171E-4</c:v>
                </c:pt>
                <c:pt idx="39">
                  <c:v>1.395268434398123E-4</c:v>
                </c:pt>
                <c:pt idx="40">
                  <c:v>1.3952290238196551E-4</c:v>
                </c:pt>
                <c:pt idx="41">
                  <c:v>1.3948876562252808E-4</c:v>
                </c:pt>
                <c:pt idx="42">
                  <c:v>1.3947908464913956E-4</c:v>
                </c:pt>
                <c:pt idx="43">
                  <c:v>1.394576021692814E-4</c:v>
                </c:pt>
                <c:pt idx="44">
                  <c:v>1.394305397109974E-4</c:v>
                </c:pt>
                <c:pt idx="45">
                  <c:v>1.3941220729233979E-4</c:v>
                </c:pt>
                <c:pt idx="46">
                  <c:v>1.3938392676311374E-4</c:v>
                </c:pt>
                <c:pt idx="47">
                  <c:v>1.3933830867362092E-4</c:v>
                </c:pt>
                <c:pt idx="48">
                  <c:v>1.3929733230256733E-4</c:v>
                </c:pt>
                <c:pt idx="49">
                  <c:v>8.091853304470956E-4</c:v>
                </c:pt>
                <c:pt idx="50">
                  <c:v>8.0901224053501759E-4</c:v>
                </c:pt>
                <c:pt idx="51">
                  <c:v>8.0858743510863309E-4</c:v>
                </c:pt>
                <c:pt idx="52">
                  <c:v>8.0831601322216729E-4</c:v>
                </c:pt>
                <c:pt idx="53">
                  <c:v>8.0796514025369289E-4</c:v>
                </c:pt>
                <c:pt idx="54">
                  <c:v>8.0762841470258132E-4</c:v>
                </c:pt>
                <c:pt idx="55">
                  <c:v>8.0722362101646723E-4</c:v>
                </c:pt>
                <c:pt idx="56">
                  <c:v>8.0681246346557284E-4</c:v>
                </c:pt>
                <c:pt idx="57">
                  <c:v>8.0616810405165901E-4</c:v>
                </c:pt>
                <c:pt idx="58">
                  <c:v>8.0551959077057047E-4</c:v>
                </c:pt>
                <c:pt idx="59">
                  <c:v>8.0450470339615084E-4</c:v>
                </c:pt>
                <c:pt idx="60">
                  <c:v>8.0391504679560124E-4</c:v>
                </c:pt>
                <c:pt idx="61">
                  <c:v>8.0276492443458972E-4</c:v>
                </c:pt>
                <c:pt idx="62">
                  <c:v>8.0174943699094173E-4</c:v>
                </c:pt>
                <c:pt idx="63">
                  <c:v>8.006324733990357E-4</c:v>
                </c:pt>
                <c:pt idx="64">
                  <c:v>7.9938339705528955E-4</c:v>
                </c:pt>
                <c:pt idx="65">
                  <c:v>7.9823027842826052E-4</c:v>
                </c:pt>
                <c:pt idx="66">
                  <c:v>7.9680828031783576E-4</c:v>
                </c:pt>
                <c:pt idx="67">
                  <c:v>7.9511769018170424E-4</c:v>
                </c:pt>
                <c:pt idx="68">
                  <c:v>7.9344100277265253E-4</c:v>
                </c:pt>
                <c:pt idx="69">
                  <c:v>9.7960078917963501E-4</c:v>
                </c:pt>
                <c:pt idx="70">
                  <c:v>9.7771605067262669E-4</c:v>
                </c:pt>
                <c:pt idx="71">
                  <c:v>9.741442159689989E-4</c:v>
                </c:pt>
                <c:pt idx="72">
                  <c:v>9.7114531651100022E-4</c:v>
                </c:pt>
                <c:pt idx="73">
                  <c:v>9.6773720574434168E-4</c:v>
                </c:pt>
                <c:pt idx="74">
                  <c:v>9.6398561827195316E-4</c:v>
                </c:pt>
                <c:pt idx="75">
                  <c:v>9.6048467966573824E-4</c:v>
                </c:pt>
                <c:pt idx="76">
                  <c:v>9.5668221730861808E-4</c:v>
                </c:pt>
                <c:pt idx="77">
                  <c:v>9.5195213628061792E-4</c:v>
                </c:pt>
                <c:pt idx="78">
                  <c:v>9.47834465686242E-4</c:v>
                </c:pt>
                <c:pt idx="79">
                  <c:v>9.4242671756853704E-4</c:v>
                </c:pt>
                <c:pt idx="80">
                  <c:v>9.3879220790178772E-4</c:v>
                </c:pt>
                <c:pt idx="81">
                  <c:v>9.3191496489462063E-4</c:v>
                </c:pt>
                <c:pt idx="82">
                  <c:v>9.2605633981502299E-4</c:v>
                </c:pt>
                <c:pt idx="83">
                  <c:v>9.1915945436827251E-4</c:v>
                </c:pt>
                <c:pt idx="84">
                  <c:v>9.1310477556184747E-4</c:v>
                </c:pt>
                <c:pt idx="85">
                  <c:v>9.0666549050115843E-4</c:v>
                </c:pt>
                <c:pt idx="86">
                  <c:v>9.0029186534668678E-4</c:v>
                </c:pt>
                <c:pt idx="87">
                  <c:v>8.9323475425308785E-4</c:v>
                </c:pt>
                <c:pt idx="88">
                  <c:v>8.8697488304234596E-4</c:v>
                </c:pt>
                <c:pt idx="89">
                  <c:v>8.7816392720174252E-4</c:v>
                </c:pt>
                <c:pt idx="90">
                  <c:v>8.7334074264586289E-4</c:v>
                </c:pt>
                <c:pt idx="91">
                  <c:v>8.6463916333675043E-4</c:v>
                </c:pt>
                <c:pt idx="92">
                  <c:v>8.5713697524669263E-4</c:v>
                </c:pt>
                <c:pt idx="93">
                  <c:v>8.4897886233155362E-4</c:v>
                </c:pt>
                <c:pt idx="94">
                  <c:v>8.3996741378312967E-4</c:v>
                </c:pt>
                <c:pt idx="95">
                  <c:v>8.3225164812523111E-4</c:v>
                </c:pt>
                <c:pt idx="96">
                  <c:v>8.2483389084769571E-4</c:v>
                </c:pt>
                <c:pt idx="97">
                  <c:v>8.1777992088146107E-4</c:v>
                </c:pt>
                <c:pt idx="98">
                  <c:v>8.0902217802479245E-4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39-402C-BBE9-32D1C1765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316608"/>
        <c:axId val="730975231"/>
      </c:lineChart>
      <c:catAx>
        <c:axId val="139531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975231"/>
        <c:crosses val="autoZero"/>
        <c:auto val="1"/>
        <c:lblAlgn val="ctr"/>
        <c:lblOffset val="100"/>
        <c:noMultiLvlLbl val="0"/>
      </c:catAx>
      <c:valAx>
        <c:axId val="73097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a'!$L$2:$L$100</c:f>
              <c:numCache>
                <c:formatCode>General</c:formatCode>
                <c:ptCount val="99"/>
                <c:pt idx="0">
                  <c:v>2.7693592349629773E-3</c:v>
                </c:pt>
                <c:pt idx="1">
                  <c:v>2.7938578056004907E-3</c:v>
                </c:pt>
                <c:pt idx="2">
                  <c:v>2.8065385168441932E-3</c:v>
                </c:pt>
                <c:pt idx="3">
                  <c:v>2.8149095044581441E-3</c:v>
                </c:pt>
                <c:pt idx="4">
                  <c:v>1.2621303364408819E-4</c:v>
                </c:pt>
                <c:pt idx="5">
                  <c:v>1.263293551205098E-4</c:v>
                </c:pt>
                <c:pt idx="6">
                  <c:v>1.2641467941664112E-4</c:v>
                </c:pt>
                <c:pt idx="7">
                  <c:v>1.2647118915341877E-4</c:v>
                </c:pt>
                <c:pt idx="8">
                  <c:v>1.265096919092131E-4</c:v>
                </c:pt>
                <c:pt idx="9">
                  <c:v>1.265345851074482E-4</c:v>
                </c:pt>
                <c:pt idx="10">
                  <c:v>1.2655171314497564E-4</c:v>
                </c:pt>
                <c:pt idx="11">
                  <c:v>1.2655575621352703E-4</c:v>
                </c:pt>
                <c:pt idx="12">
                  <c:v>1.2655387502731607E-4</c:v>
                </c:pt>
                <c:pt idx="13">
                  <c:v>1.2654334894729053E-4</c:v>
                </c:pt>
                <c:pt idx="14">
                  <c:v>1.7223184781007132E-4</c:v>
                </c:pt>
                <c:pt idx="15">
                  <c:v>1.7220215954393759E-4</c:v>
                </c:pt>
                <c:pt idx="16">
                  <c:v>1.7217065021144111E-4</c:v>
                </c:pt>
                <c:pt idx="17">
                  <c:v>1.7213458073560612E-4</c:v>
                </c:pt>
                <c:pt idx="18">
                  <c:v>1.7208796984014135E-4</c:v>
                </c:pt>
                <c:pt idx="19">
                  <c:v>1.7203903650512349E-4</c:v>
                </c:pt>
                <c:pt idx="20">
                  <c:v>1.7199417528664232E-4</c:v>
                </c:pt>
                <c:pt idx="21">
                  <c:v>1.7196212360754505E-4</c:v>
                </c:pt>
                <c:pt idx="22">
                  <c:v>1.7194015182510667E-4</c:v>
                </c:pt>
                <c:pt idx="23">
                  <c:v>1.7192124589939775E-4</c:v>
                </c:pt>
                <c:pt idx="24">
                  <c:v>1.7190454493768199E-4</c:v>
                </c:pt>
                <c:pt idx="25">
                  <c:v>1.7189134577025447E-4</c:v>
                </c:pt>
                <c:pt idx="26">
                  <c:v>1.7187853570909542E-4</c:v>
                </c:pt>
                <c:pt idx="27">
                  <c:v>1.7186379060979924E-4</c:v>
                </c:pt>
                <c:pt idx="28">
                  <c:v>1.7185687763381275E-4</c:v>
                </c:pt>
                <c:pt idx="29">
                  <c:v>1.7183790338216529E-4</c:v>
                </c:pt>
                <c:pt idx="30">
                  <c:v>1.71831731844325E-4</c:v>
                </c:pt>
                <c:pt idx="31">
                  <c:v>1.7180653558822895E-4</c:v>
                </c:pt>
                <c:pt idx="32">
                  <c:v>1.7178582071049431E-4</c:v>
                </c:pt>
                <c:pt idx="33">
                  <c:v>1.7176396376409686E-4</c:v>
                </c:pt>
                <c:pt idx="34">
                  <c:v>1.7173812291647157E-4</c:v>
                </c:pt>
                <c:pt idx="35">
                  <c:v>1.7171302459880421E-4</c:v>
                </c:pt>
                <c:pt idx="36">
                  <c:v>1.7169114135670707E-4</c:v>
                </c:pt>
                <c:pt idx="37">
                  <c:v>1.7166084122697596E-4</c:v>
                </c:pt>
                <c:pt idx="38">
                  <c:v>1.716401979693389E-4</c:v>
                </c:pt>
                <c:pt idx="39">
                  <c:v>1.7160243657808992E-4</c:v>
                </c:pt>
                <c:pt idx="40">
                  <c:v>1.7159504322451652E-4</c:v>
                </c:pt>
                <c:pt idx="41">
                  <c:v>1.7155234046942839E-4</c:v>
                </c:pt>
                <c:pt idx="42">
                  <c:v>1.7153650811572839E-4</c:v>
                </c:pt>
                <c:pt idx="43">
                  <c:v>1.7150643339052324E-4</c:v>
                </c:pt>
                <c:pt idx="44">
                  <c:v>1.7146965639215558E-4</c:v>
                </c:pt>
                <c:pt idx="45">
                  <c:v>1.7144253822047852E-4</c:v>
                </c:pt>
                <c:pt idx="46">
                  <c:v>1.714041090560178E-4</c:v>
                </c:pt>
                <c:pt idx="47">
                  <c:v>1.7134650403992496E-4</c:v>
                </c:pt>
                <c:pt idx="48">
                  <c:v>1.7129423661615948E-4</c:v>
                </c:pt>
                <c:pt idx="49">
                  <c:v>1.0511802457833111E-3</c:v>
                </c:pt>
                <c:pt idx="50">
                  <c:v>1.0509466123066928E-3</c:v>
                </c:pt>
                <c:pt idx="51">
                  <c:v>1.0504040971219017E-3</c:v>
                </c:pt>
                <c:pt idx="52">
                  <c:v>1.0500426173048109E-3</c:v>
                </c:pt>
                <c:pt idx="53">
                  <c:v>1.0495809403561836E-3</c:v>
                </c:pt>
                <c:pt idx="54">
                  <c:v>1.0491327008021064E-3</c:v>
                </c:pt>
                <c:pt idx="55">
                  <c:v>1.0486017069907586E-3</c:v>
                </c:pt>
                <c:pt idx="56">
                  <c:v>1.0480602665205556E-3</c:v>
                </c:pt>
                <c:pt idx="57">
                  <c:v>1.0472287745921702E-3</c:v>
                </c:pt>
                <c:pt idx="58">
                  <c:v>1.0463859345502789E-3</c:v>
                </c:pt>
                <c:pt idx="59">
                  <c:v>1.0450839499261033E-3</c:v>
                </c:pt>
                <c:pt idx="60">
                  <c:v>1.0442953601370467E-3</c:v>
                </c:pt>
                <c:pt idx="61">
                  <c:v>1.0428056597863152E-3</c:v>
                </c:pt>
                <c:pt idx="62">
                  <c:v>1.0414706879333436E-3</c:v>
                </c:pt>
                <c:pt idx="63">
                  <c:v>1.0399910660613913E-3</c:v>
                </c:pt>
                <c:pt idx="64">
                  <c:v>1.0383353630763069E-3</c:v>
                </c:pt>
                <c:pt idx="65">
                  <c:v>1.0367884877486998E-3</c:v>
                </c:pt>
                <c:pt idx="66">
                  <c:v>1.0349010228856634E-3</c:v>
                </c:pt>
                <c:pt idx="67">
                  <c:v>1.0326868961544034E-3</c:v>
                </c:pt>
                <c:pt idx="68">
                  <c:v>1.0304877168552478E-3</c:v>
                </c:pt>
                <c:pt idx="69">
                  <c:v>1.1442509811615095E-3</c:v>
                </c:pt>
                <c:pt idx="70">
                  <c:v>1.1419896646489506E-3</c:v>
                </c:pt>
                <c:pt idx="71">
                  <c:v>1.137840236451231E-3</c:v>
                </c:pt>
                <c:pt idx="72">
                  <c:v>1.1342779417578461E-3</c:v>
                </c:pt>
                <c:pt idx="73">
                  <c:v>1.130214940445426E-3</c:v>
                </c:pt>
                <c:pt idx="74">
                  <c:v>1.1257714637639244E-3</c:v>
                </c:pt>
                <c:pt idx="75">
                  <c:v>1.1216296178311791E-3</c:v>
                </c:pt>
                <c:pt idx="76">
                  <c:v>1.1172112632639589E-3</c:v>
                </c:pt>
                <c:pt idx="77">
                  <c:v>1.1118038536101691E-3</c:v>
                </c:pt>
                <c:pt idx="78">
                  <c:v>1.1070788022401179E-3</c:v>
                </c:pt>
                <c:pt idx="79">
                  <c:v>1.1008959530635443E-3</c:v>
                </c:pt>
                <c:pt idx="80">
                  <c:v>1.0966888282039559E-3</c:v>
                </c:pt>
                <c:pt idx="81">
                  <c:v>1.0888598353002137E-3</c:v>
                </c:pt>
                <c:pt idx="82">
                  <c:v>1.0821539777878301E-3</c:v>
                </c:pt>
                <c:pt idx="83">
                  <c:v>1.0742772845901115E-3</c:v>
                </c:pt>
                <c:pt idx="84">
                  <c:v>1.0673052709970557E-3</c:v>
                </c:pt>
                <c:pt idx="85">
                  <c:v>1.0599003768458836E-3</c:v>
                </c:pt>
                <c:pt idx="86">
                  <c:v>1.0525271443728216E-3</c:v>
                </c:pt>
                <c:pt idx="87">
                  <c:v>1.0443232307100567E-3</c:v>
                </c:pt>
                <c:pt idx="88">
                  <c:v>1.0369649505152635E-3</c:v>
                </c:pt>
                <c:pt idx="89">
                  <c:v>1.0266995223791803E-3</c:v>
                </c:pt>
                <c:pt idx="90">
                  <c:v>1.0208979028786353E-3</c:v>
                </c:pt>
                <c:pt idx="91">
                  <c:v>1.010736576299677E-3</c:v>
                </c:pt>
                <c:pt idx="92">
                  <c:v>1.0019579933300458E-3</c:v>
                </c:pt>
                <c:pt idx="93">
                  <c:v>9.9243110621022681E-4</c:v>
                </c:pt>
                <c:pt idx="94">
                  <c:v>9.8190844000978087E-4</c:v>
                </c:pt>
                <c:pt idx="95">
                  <c:v>9.7283520428937027E-4</c:v>
                </c:pt>
                <c:pt idx="96">
                  <c:v>9.6414928690621837E-4</c:v>
                </c:pt>
                <c:pt idx="97">
                  <c:v>9.5589909831323631E-4</c:v>
                </c:pt>
                <c:pt idx="98">
                  <c:v>9.4566373095768903E-4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9-4727-8BCA-01910A1C62F6}"/>
            </c:ext>
          </c:extLst>
        </c:ser>
        <c:ser>
          <c:idx val="1"/>
          <c:order val="1"/>
          <c:tx>
            <c:strRef>
              <c:f>'qx (1) 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a'!$M$2:$M$100</c:f>
              <c:numCache>
                <c:formatCode>General</c:formatCode>
                <c:ptCount val="99"/>
                <c:pt idx="0">
                  <c:v>2.9853656519636829E-3</c:v>
                </c:pt>
                <c:pt idx="1">
                  <c:v>3.0103288277948692E-3</c:v>
                </c:pt>
                <c:pt idx="2">
                  <c:v>3.0232465448099869E-3</c:v>
                </c:pt>
                <c:pt idx="3">
                  <c:v>3.0317649853357563E-3</c:v>
                </c:pt>
                <c:pt idx="4">
                  <c:v>1.3401796202850802E-4</c:v>
                </c:pt>
                <c:pt idx="5">
                  <c:v>1.3413354346832016E-4</c:v>
                </c:pt>
                <c:pt idx="6">
                  <c:v>1.3421809024377813E-4</c:v>
                </c:pt>
                <c:pt idx="7">
                  <c:v>1.3427415042792802E-4</c:v>
                </c:pt>
                <c:pt idx="8">
                  <c:v>1.3431145327076703E-4</c:v>
                </c:pt>
                <c:pt idx="9">
                  <c:v>1.3433548069305927E-4</c:v>
                </c:pt>
                <c:pt idx="10">
                  <c:v>1.3435144901871194E-4</c:v>
                </c:pt>
                <c:pt idx="11">
                  <c:v>1.3435519137093075E-4</c:v>
                </c:pt>
                <c:pt idx="12">
                  <c:v>1.3435219650013286E-4</c:v>
                </c:pt>
                <c:pt idx="13">
                  <c:v>1.3433896412211191E-4</c:v>
                </c:pt>
                <c:pt idx="14">
                  <c:v>1.8212137567360061E-4</c:v>
                </c:pt>
                <c:pt idx="15">
                  <c:v>1.8208542227807385E-4</c:v>
                </c:pt>
                <c:pt idx="16">
                  <c:v>1.8204761837694713E-4</c:v>
                </c:pt>
                <c:pt idx="17">
                  <c:v>1.8200204683973422E-4</c:v>
                </c:pt>
                <c:pt idx="18">
                  <c:v>1.8194314313529477E-4</c:v>
                </c:pt>
                <c:pt idx="19">
                  <c:v>1.8188121864041597E-4</c:v>
                </c:pt>
                <c:pt idx="20">
                  <c:v>1.8182673195130117E-4</c:v>
                </c:pt>
                <c:pt idx="21">
                  <c:v>1.8179023064678678E-4</c:v>
                </c:pt>
                <c:pt idx="22">
                  <c:v>1.8176817144851244E-4</c:v>
                </c:pt>
                <c:pt idx="23">
                  <c:v>1.8174920753264578E-4</c:v>
                </c:pt>
                <c:pt idx="24">
                  <c:v>1.8173323779586894E-4</c:v>
                </c:pt>
                <c:pt idx="25">
                  <c:v>1.8172038083407816E-4</c:v>
                </c:pt>
                <c:pt idx="26">
                  <c:v>1.8170824976363348E-4</c:v>
                </c:pt>
                <c:pt idx="27">
                  <c:v>1.8169386588880537E-4</c:v>
                </c:pt>
                <c:pt idx="28">
                  <c:v>1.8168784929243991E-4</c:v>
                </c:pt>
                <c:pt idx="29">
                  <c:v>1.8166921482475924E-4</c:v>
                </c:pt>
                <c:pt idx="30">
                  <c:v>1.8166422359910866E-4</c:v>
                </c:pt>
                <c:pt idx="31">
                  <c:v>1.8164075614262817E-4</c:v>
                </c:pt>
                <c:pt idx="32">
                  <c:v>1.8162142521178663E-4</c:v>
                </c:pt>
                <c:pt idx="33">
                  <c:v>1.8160035820949751E-4</c:v>
                </c:pt>
                <c:pt idx="34">
                  <c:v>1.8157521824619681E-4</c:v>
                </c:pt>
                <c:pt idx="35">
                  <c:v>1.8155030688451755E-4</c:v>
                </c:pt>
                <c:pt idx="36">
                  <c:v>1.8152864938608457E-4</c:v>
                </c:pt>
                <c:pt idx="37">
                  <c:v>1.8149817652637787E-4</c:v>
                </c:pt>
                <c:pt idx="38">
                  <c:v>1.8147754430835827E-4</c:v>
                </c:pt>
                <c:pt idx="39">
                  <c:v>1.8143925023027797E-4</c:v>
                </c:pt>
                <c:pt idx="40">
                  <c:v>1.8143188197773915E-4</c:v>
                </c:pt>
                <c:pt idx="41">
                  <c:v>1.8138798290857604E-4</c:v>
                </c:pt>
                <c:pt idx="42">
                  <c:v>1.8137190087627621E-4</c:v>
                </c:pt>
                <c:pt idx="43">
                  <c:v>1.8134140133120984E-4</c:v>
                </c:pt>
                <c:pt idx="44">
                  <c:v>1.813039862199129E-4</c:v>
                </c:pt>
                <c:pt idx="45">
                  <c:v>1.8127694145599285E-4</c:v>
                </c:pt>
                <c:pt idx="46">
                  <c:v>1.8123756226940579E-4</c:v>
                </c:pt>
                <c:pt idx="47">
                  <c:v>1.8117886371178524E-4</c:v>
                </c:pt>
                <c:pt idx="48">
                  <c:v>1.8112580010966906E-4</c:v>
                </c:pt>
                <c:pt idx="49">
                  <c:v>1.1112567013992223E-3</c:v>
                </c:pt>
                <c:pt idx="50">
                  <c:v>1.1110197885465113E-3</c:v>
                </c:pt>
                <c:pt idx="51">
                  <c:v>1.1104636910790541E-3</c:v>
                </c:pt>
                <c:pt idx="52">
                  <c:v>1.1100991796301658E-3</c:v>
                </c:pt>
                <c:pt idx="53">
                  <c:v>1.1096192580745804E-3</c:v>
                </c:pt>
                <c:pt idx="54">
                  <c:v>1.1091552565378464E-3</c:v>
                </c:pt>
                <c:pt idx="55">
                  <c:v>1.1086095221106214E-3</c:v>
                </c:pt>
                <c:pt idx="56">
                  <c:v>1.1080601094906168E-3</c:v>
                </c:pt>
                <c:pt idx="57">
                  <c:v>1.1072148193435253E-3</c:v>
                </c:pt>
                <c:pt idx="58">
                  <c:v>1.1063605140370898E-3</c:v>
                </c:pt>
                <c:pt idx="59">
                  <c:v>1.1050302777778789E-3</c:v>
                </c:pt>
                <c:pt idx="60">
                  <c:v>1.1042386316537729E-3</c:v>
                </c:pt>
                <c:pt idx="61">
                  <c:v>1.1027130005240213E-3</c:v>
                </c:pt>
                <c:pt idx="62">
                  <c:v>1.101343554293711E-3</c:v>
                </c:pt>
                <c:pt idx="63">
                  <c:v>1.0998232621578581E-3</c:v>
                </c:pt>
                <c:pt idx="64">
                  <c:v>1.0981141105502403E-3</c:v>
                </c:pt>
                <c:pt idx="65">
                  <c:v>1.096519116732214E-3</c:v>
                </c:pt>
                <c:pt idx="66">
                  <c:v>1.0945686083237178E-3</c:v>
                </c:pt>
                <c:pt idx="67">
                  <c:v>1.0922750528442819E-3</c:v>
                </c:pt>
                <c:pt idx="68">
                  <c:v>1.089998018607785E-3</c:v>
                </c:pt>
                <c:pt idx="69">
                  <c:v>1.4540697246497739E-3</c:v>
                </c:pt>
                <c:pt idx="70">
                  <c:v>1.451258908306004E-3</c:v>
                </c:pt>
                <c:pt idx="71">
                  <c:v>1.4460873679431111E-3</c:v>
                </c:pt>
                <c:pt idx="72">
                  <c:v>1.4416620766148159E-3</c:v>
                </c:pt>
                <c:pt idx="73">
                  <c:v>1.4366041885658012E-3</c:v>
                </c:pt>
                <c:pt idx="74">
                  <c:v>1.4310471568062155E-3</c:v>
                </c:pt>
                <c:pt idx="75">
                  <c:v>1.4258495410639444E-3</c:v>
                </c:pt>
                <c:pt idx="76">
                  <c:v>1.420281402169472E-3</c:v>
                </c:pt>
                <c:pt idx="77">
                  <c:v>1.4134393478791396E-3</c:v>
                </c:pt>
                <c:pt idx="78">
                  <c:v>1.4074561765691047E-3</c:v>
                </c:pt>
                <c:pt idx="79">
                  <c:v>1.3996466681955057E-3</c:v>
                </c:pt>
                <c:pt idx="80">
                  <c:v>1.3943158234936365E-3</c:v>
                </c:pt>
                <c:pt idx="81">
                  <c:v>1.3844330617052867E-3</c:v>
                </c:pt>
                <c:pt idx="82">
                  <c:v>1.3759658009096282E-3</c:v>
                </c:pt>
                <c:pt idx="83">
                  <c:v>1.3660176092062308E-3</c:v>
                </c:pt>
                <c:pt idx="84">
                  <c:v>1.3571880993762861E-3</c:v>
                </c:pt>
                <c:pt idx="85">
                  <c:v>1.34780823971287E-3</c:v>
                </c:pt>
                <c:pt idx="86">
                  <c:v>1.3384744715311998E-3</c:v>
                </c:pt>
                <c:pt idx="87">
                  <c:v>1.3280961335567021E-3</c:v>
                </c:pt>
                <c:pt idx="88">
                  <c:v>1.3187536894374639E-3</c:v>
                </c:pt>
                <c:pt idx="89">
                  <c:v>1.3057245429401205E-3</c:v>
                </c:pt>
                <c:pt idx="90">
                  <c:v>1.298347546984404E-3</c:v>
                </c:pt>
                <c:pt idx="91">
                  <c:v>1.2854228363857764E-3</c:v>
                </c:pt>
                <c:pt idx="92">
                  <c:v>1.2741847701158706E-3</c:v>
                </c:pt>
                <c:pt idx="93">
                  <c:v>1.2620657070968599E-3</c:v>
                </c:pt>
                <c:pt idx="94">
                  <c:v>1.2487159977957554E-3</c:v>
                </c:pt>
                <c:pt idx="95">
                  <c:v>1.2371615855203335E-3</c:v>
                </c:pt>
                <c:pt idx="96">
                  <c:v>1.2261090907157567E-3</c:v>
                </c:pt>
                <c:pt idx="97">
                  <c:v>1.2156052800446631E-3</c:v>
                </c:pt>
                <c:pt idx="98">
                  <c:v>1.2025603627224145E-3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9-4727-8BCA-01910A1C62F6}"/>
            </c:ext>
          </c:extLst>
        </c:ser>
        <c:ser>
          <c:idx val="2"/>
          <c:order val="2"/>
          <c:tx>
            <c:strRef>
              <c:f>'qx (1) 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a'!$N$2:$N$100</c:f>
              <c:numCache>
                <c:formatCode>General</c:formatCode>
                <c:ptCount val="99"/>
                <c:pt idx="0">
                  <c:v>3.1136311334497508E-3</c:v>
                </c:pt>
                <c:pt idx="1">
                  <c:v>3.1388536914460285E-3</c:v>
                </c:pt>
                <c:pt idx="2">
                  <c:v>3.151863097369363E-3</c:v>
                </c:pt>
                <c:pt idx="3">
                  <c:v>3.1604248962912515E-3</c:v>
                </c:pt>
                <c:pt idx="4">
                  <c:v>1.3870528746301832E-4</c:v>
                </c:pt>
                <c:pt idx="5">
                  <c:v>1.3882222932425303E-4</c:v>
                </c:pt>
                <c:pt idx="6">
                  <c:v>1.3890779324266891E-4</c:v>
                </c:pt>
                <c:pt idx="7">
                  <c:v>1.3896489631959986E-4</c:v>
                </c:pt>
                <c:pt idx="8">
                  <c:v>1.3900364274371547E-4</c:v>
                </c:pt>
                <c:pt idx="9">
                  <c:v>1.3902922601127311E-4</c:v>
                </c:pt>
                <c:pt idx="10">
                  <c:v>1.3904550606202325E-4</c:v>
                </c:pt>
                <c:pt idx="11">
                  <c:v>1.3905015363652794E-4</c:v>
                </c:pt>
                <c:pt idx="12">
                  <c:v>1.3904732332337843E-4</c:v>
                </c:pt>
                <c:pt idx="13">
                  <c:v>1.3903634949756957E-4</c:v>
                </c:pt>
                <c:pt idx="14">
                  <c:v>1.9431104243922536E-4</c:v>
                </c:pt>
                <c:pt idx="15">
                  <c:v>1.9427955933808331E-4</c:v>
                </c:pt>
                <c:pt idx="16">
                  <c:v>1.942462849549341E-4</c:v>
                </c:pt>
                <c:pt idx="17">
                  <c:v>1.9420803245356021E-4</c:v>
                </c:pt>
                <c:pt idx="18">
                  <c:v>1.9416029518635772E-4</c:v>
                </c:pt>
                <c:pt idx="19">
                  <c:v>1.9411008055031476E-4</c:v>
                </c:pt>
                <c:pt idx="20">
                  <c:v>1.9406416146158412E-4</c:v>
                </c:pt>
                <c:pt idx="21">
                  <c:v>1.9403026694455591E-4</c:v>
                </c:pt>
                <c:pt idx="22">
                  <c:v>1.9400635275653989E-4</c:v>
                </c:pt>
                <c:pt idx="23">
                  <c:v>1.9398551186233581E-4</c:v>
                </c:pt>
                <c:pt idx="24">
                  <c:v>1.9396731847494598E-4</c:v>
                </c:pt>
                <c:pt idx="25">
                  <c:v>1.9395220738973424E-4</c:v>
                </c:pt>
                <c:pt idx="26">
                  <c:v>1.9393750971426392E-4</c:v>
                </c:pt>
                <c:pt idx="27">
                  <c:v>1.9392106331042535E-4</c:v>
                </c:pt>
                <c:pt idx="28">
                  <c:v>1.9391249695262342E-4</c:v>
                </c:pt>
                <c:pt idx="29">
                  <c:v>1.9389115657755161E-4</c:v>
                </c:pt>
                <c:pt idx="30">
                  <c:v>1.9388360950666424E-4</c:v>
                </c:pt>
                <c:pt idx="31">
                  <c:v>1.9385613784785044E-4</c:v>
                </c:pt>
                <c:pt idx="32">
                  <c:v>1.9383341347901207E-4</c:v>
                </c:pt>
                <c:pt idx="33">
                  <c:v>1.938087840041751E-4</c:v>
                </c:pt>
                <c:pt idx="34">
                  <c:v>1.9377987561982119E-4</c:v>
                </c:pt>
                <c:pt idx="35">
                  <c:v>1.9375144287631527E-4</c:v>
                </c:pt>
                <c:pt idx="36">
                  <c:v>1.9372614175029588E-4</c:v>
                </c:pt>
                <c:pt idx="37">
                  <c:v>1.9369173331156388E-4</c:v>
                </c:pt>
                <c:pt idx="38">
                  <c:v>1.9366741437310729E-4</c:v>
                </c:pt>
                <c:pt idx="39">
                  <c:v>1.936252580063721E-4</c:v>
                </c:pt>
                <c:pt idx="40">
                  <c:v>1.9361527386421349E-4</c:v>
                </c:pt>
                <c:pt idx="41">
                  <c:v>1.9356773876709449E-4</c:v>
                </c:pt>
                <c:pt idx="42">
                  <c:v>1.9354863303413969E-4</c:v>
                </c:pt>
                <c:pt idx="43">
                  <c:v>1.9351402724678265E-4</c:v>
                </c:pt>
                <c:pt idx="44">
                  <c:v>1.9347163156705125E-4</c:v>
                </c:pt>
                <c:pt idx="45">
                  <c:v>1.9343981598100862E-4</c:v>
                </c:pt>
                <c:pt idx="46">
                  <c:v>1.9339487062076691E-4</c:v>
                </c:pt>
                <c:pt idx="47">
                  <c:v>1.9332935484553534E-4</c:v>
                </c:pt>
                <c:pt idx="48">
                  <c:v>1.9326961834196008E-4</c:v>
                </c:pt>
                <c:pt idx="49">
                  <c:v>1.1929013623962642E-3</c:v>
                </c:pt>
                <c:pt idx="50">
                  <c:v>1.1926266626184415E-3</c:v>
                </c:pt>
                <c:pt idx="51">
                  <c:v>1.1920107229808285E-3</c:v>
                </c:pt>
                <c:pt idx="52">
                  <c:v>1.1916039623158603E-3</c:v>
                </c:pt>
                <c:pt idx="53">
                  <c:v>1.1910893192944659E-3</c:v>
                </c:pt>
                <c:pt idx="54">
                  <c:v>1.1905826122917212E-3</c:v>
                </c:pt>
                <c:pt idx="55">
                  <c:v>1.189989273224287E-3</c:v>
                </c:pt>
                <c:pt idx="56">
                  <c:v>1.1893846452617611E-3</c:v>
                </c:pt>
                <c:pt idx="57">
                  <c:v>1.1884644755525281E-3</c:v>
                </c:pt>
                <c:pt idx="58">
                  <c:v>1.1875309826613299E-3</c:v>
                </c:pt>
                <c:pt idx="59">
                  <c:v>1.1860924382508255E-3</c:v>
                </c:pt>
                <c:pt idx="60">
                  <c:v>1.1852164022768134E-3</c:v>
                </c:pt>
                <c:pt idx="61">
                  <c:v>1.1835720353240143E-3</c:v>
                </c:pt>
                <c:pt idx="62">
                  <c:v>1.1820884112510829E-3</c:v>
                </c:pt>
                <c:pt idx="63">
                  <c:v>1.1804450298378518E-3</c:v>
                </c:pt>
                <c:pt idx="64">
                  <c:v>1.1786066667960019E-3</c:v>
                </c:pt>
                <c:pt idx="65">
                  <c:v>1.1768838546790306E-3</c:v>
                </c:pt>
                <c:pt idx="66">
                  <c:v>1.1747812145259523E-3</c:v>
                </c:pt>
                <c:pt idx="67">
                  <c:v>1.1723107663019472E-3</c:v>
                </c:pt>
                <c:pt idx="68">
                  <c:v>1.1698459676237683E-3</c:v>
                </c:pt>
                <c:pt idx="69">
                  <c:v>1.351112014766563E-3</c:v>
                </c:pt>
                <c:pt idx="70">
                  <c:v>1.3484636751978246E-3</c:v>
                </c:pt>
                <c:pt idx="71">
                  <c:v>1.3436616705317915E-3</c:v>
                </c:pt>
                <c:pt idx="72">
                  <c:v>1.3395365145606123E-3</c:v>
                </c:pt>
                <c:pt idx="73">
                  <c:v>1.33483730224484E-3</c:v>
                </c:pt>
                <c:pt idx="74">
                  <c:v>1.3296806547333745E-3</c:v>
                </c:pt>
                <c:pt idx="75">
                  <c:v>1.3248433484912632E-3</c:v>
                </c:pt>
                <c:pt idx="76">
                  <c:v>1.3196871073531155E-3</c:v>
                </c:pt>
                <c:pt idx="77">
                  <c:v>1.3133723007488739E-3</c:v>
                </c:pt>
                <c:pt idx="78">
                  <c:v>1.3078220207368046E-3</c:v>
                </c:pt>
                <c:pt idx="79">
                  <c:v>1.3005946308241186E-3</c:v>
                </c:pt>
                <c:pt idx="80">
                  <c:v>1.2956342359648466E-3</c:v>
                </c:pt>
                <c:pt idx="81">
                  <c:v>1.2865166820056021E-3</c:v>
                </c:pt>
                <c:pt idx="82">
                  <c:v>1.2786811506074747E-3</c:v>
                </c:pt>
                <c:pt idx="83">
                  <c:v>1.2695016432299143E-3</c:v>
                </c:pt>
                <c:pt idx="84">
                  <c:v>1.2613296090359478E-3</c:v>
                </c:pt>
                <c:pt idx="85">
                  <c:v>1.2526350962271272E-3</c:v>
                </c:pt>
                <c:pt idx="86">
                  <c:v>1.243982597424172E-3</c:v>
                </c:pt>
                <c:pt idx="87">
                  <c:v>1.2343784610780119E-3</c:v>
                </c:pt>
                <c:pt idx="88">
                  <c:v>1.2257193679933839E-3</c:v>
                </c:pt>
                <c:pt idx="89">
                  <c:v>1.2136668271167201E-3</c:v>
                </c:pt>
                <c:pt idx="90">
                  <c:v>1.2067588271939776E-3</c:v>
                </c:pt>
                <c:pt idx="91">
                  <c:v>1.1947996848495138E-3</c:v>
                </c:pt>
                <c:pt idx="92">
                  <c:v>1.1843657038247532E-3</c:v>
                </c:pt>
                <c:pt idx="93">
                  <c:v>1.1730553139979965E-3</c:v>
                </c:pt>
                <c:pt idx="94">
                  <c:v>1.160643566527326E-3</c:v>
                </c:pt>
                <c:pt idx="95">
                  <c:v>1.1499289907495609E-3</c:v>
                </c:pt>
                <c:pt idx="96">
                  <c:v>1.1396782959755506E-3</c:v>
                </c:pt>
                <c:pt idx="97">
                  <c:v>1.1299334829923272E-3</c:v>
                </c:pt>
                <c:pt idx="98">
                  <c:v>1.1178345898840878E-3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79-4727-8BCA-01910A1C62F6}"/>
            </c:ext>
          </c:extLst>
        </c:ser>
        <c:ser>
          <c:idx val="3"/>
          <c:order val="3"/>
          <c:tx>
            <c:strRef>
              <c:f>'qx (1) 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a'!$O$2:$O$100</c:f>
              <c:numCache>
                <c:formatCode>General</c:formatCode>
                <c:ptCount val="99"/>
                <c:pt idx="0">
                  <c:v>3.3062563025661705E-3</c:v>
                </c:pt>
                <c:pt idx="1">
                  <c:v>3.3305731128033147E-3</c:v>
                </c:pt>
                <c:pt idx="2">
                  <c:v>3.3431565820239264E-3</c:v>
                </c:pt>
                <c:pt idx="3">
                  <c:v>3.351433986059857E-3</c:v>
                </c:pt>
                <c:pt idx="4">
                  <c:v>1.5073122109648509E-4</c:v>
                </c:pt>
                <c:pt idx="5">
                  <c:v>1.5084392500789993E-4</c:v>
                </c:pt>
                <c:pt idx="6">
                  <c:v>1.5092630205651119E-4</c:v>
                </c:pt>
                <c:pt idx="7">
                  <c:v>1.509803337511715E-4</c:v>
                </c:pt>
                <c:pt idx="8">
                  <c:v>1.5101562490874387E-4</c:v>
                </c:pt>
                <c:pt idx="9">
                  <c:v>1.5103814936186881E-4</c:v>
                </c:pt>
                <c:pt idx="10">
                  <c:v>1.5105266769547952E-4</c:v>
                </c:pt>
                <c:pt idx="11">
                  <c:v>1.5105522712467238E-4</c:v>
                </c:pt>
                <c:pt idx="12">
                  <c:v>1.5105332479329223E-4</c:v>
                </c:pt>
                <c:pt idx="13">
                  <c:v>1.5104539335296594E-4</c:v>
                </c:pt>
                <c:pt idx="14">
                  <c:v>2.0913194521435821E-4</c:v>
                </c:pt>
                <c:pt idx="15">
                  <c:v>2.091070579127159E-4</c:v>
                </c:pt>
                <c:pt idx="16">
                  <c:v>2.0907984692481097E-4</c:v>
                </c:pt>
                <c:pt idx="17">
                  <c:v>2.09050292366414E-4</c:v>
                </c:pt>
                <c:pt idx="18">
                  <c:v>2.0901360659015129E-4</c:v>
                </c:pt>
                <c:pt idx="19">
                  <c:v>2.0897534812425972E-4</c:v>
                </c:pt>
                <c:pt idx="20">
                  <c:v>2.0893795247922358E-4</c:v>
                </c:pt>
                <c:pt idx="21">
                  <c:v>2.0890679252459548E-4</c:v>
                </c:pt>
                <c:pt idx="22">
                  <c:v>2.0888243104138954E-4</c:v>
                </c:pt>
                <c:pt idx="23">
                  <c:v>2.088601889197752E-4</c:v>
                </c:pt>
                <c:pt idx="24">
                  <c:v>2.0884075237195861E-4</c:v>
                </c:pt>
                <c:pt idx="25">
                  <c:v>2.0882490726323327E-4</c:v>
                </c:pt>
                <c:pt idx="26">
                  <c:v>2.0880903735688623E-4</c:v>
                </c:pt>
                <c:pt idx="27">
                  <c:v>2.0878929316525623E-4</c:v>
                </c:pt>
                <c:pt idx="28">
                  <c:v>2.0877602082963899E-4</c:v>
                </c:pt>
                <c:pt idx="29">
                  <c:v>2.0874842083771992E-4</c:v>
                </c:pt>
                <c:pt idx="30">
                  <c:v>2.0873628632601837E-4</c:v>
                </c:pt>
                <c:pt idx="31">
                  <c:v>2.0870501759511929E-4</c:v>
                </c:pt>
                <c:pt idx="32">
                  <c:v>2.0868061748042523E-4</c:v>
                </c:pt>
                <c:pt idx="33">
                  <c:v>2.0865440802657426E-4</c:v>
                </c:pt>
                <c:pt idx="34">
                  <c:v>2.0862417744058219E-4</c:v>
                </c:pt>
                <c:pt idx="35">
                  <c:v>2.0859458625138225E-4</c:v>
                </c:pt>
                <c:pt idx="36">
                  <c:v>2.0856753384326614E-4</c:v>
                </c:pt>
                <c:pt idx="37">
                  <c:v>2.0853135358997097E-4</c:v>
                </c:pt>
                <c:pt idx="38">
                  <c:v>2.0850517771710939E-4</c:v>
                </c:pt>
                <c:pt idx="39">
                  <c:v>2.0846031131759569E-4</c:v>
                </c:pt>
                <c:pt idx="40">
                  <c:v>2.0844936472142882E-4</c:v>
                </c:pt>
                <c:pt idx="41">
                  <c:v>2.0839963443854115E-4</c:v>
                </c:pt>
                <c:pt idx="42">
                  <c:v>2.08380267090478E-4</c:v>
                </c:pt>
                <c:pt idx="43">
                  <c:v>2.083449653897319E-4</c:v>
                </c:pt>
                <c:pt idx="44">
                  <c:v>2.083015826181423E-4</c:v>
                </c:pt>
                <c:pt idx="45">
                  <c:v>2.0826932055181634E-4</c:v>
                </c:pt>
                <c:pt idx="46">
                  <c:v>2.0822270050063006E-4</c:v>
                </c:pt>
                <c:pt idx="47">
                  <c:v>2.0815417246659241E-4</c:v>
                </c:pt>
                <c:pt idx="48">
                  <c:v>2.080909251003088E-4</c:v>
                </c:pt>
                <c:pt idx="49">
                  <c:v>1.2826145950680023E-3</c:v>
                </c:pt>
                <c:pt idx="50">
                  <c:v>1.2823268391748324E-3</c:v>
                </c:pt>
                <c:pt idx="51">
                  <c:v>1.2816852918960224E-3</c:v>
                </c:pt>
                <c:pt idx="52">
                  <c:v>1.2812618532134952E-3</c:v>
                </c:pt>
                <c:pt idx="53">
                  <c:v>1.2807344378115218E-3</c:v>
                </c:pt>
                <c:pt idx="54">
                  <c:v>1.2802269751449762E-3</c:v>
                </c:pt>
                <c:pt idx="55">
                  <c:v>1.2796226139337047E-3</c:v>
                </c:pt>
                <c:pt idx="56">
                  <c:v>1.2790080246359347E-3</c:v>
                </c:pt>
                <c:pt idx="57">
                  <c:v>1.2780637143462836E-3</c:v>
                </c:pt>
                <c:pt idx="58">
                  <c:v>1.2771095105944541E-3</c:v>
                </c:pt>
                <c:pt idx="59">
                  <c:v>1.2756282956298682E-3</c:v>
                </c:pt>
                <c:pt idx="60">
                  <c:v>1.2747414931043742E-3</c:v>
                </c:pt>
                <c:pt idx="61">
                  <c:v>1.273051486026207E-3</c:v>
                </c:pt>
                <c:pt idx="62">
                  <c:v>1.2715422993177393E-3</c:v>
                </c:pt>
                <c:pt idx="63">
                  <c:v>1.2698685037368608E-3</c:v>
                </c:pt>
                <c:pt idx="64">
                  <c:v>1.2679901803231523E-3</c:v>
                </c:pt>
                <c:pt idx="65">
                  <c:v>1.2662406869474844E-3</c:v>
                </c:pt>
                <c:pt idx="66">
                  <c:v>1.2640855971362925E-3</c:v>
                </c:pt>
                <c:pt idx="67">
                  <c:v>1.2615447967721765E-3</c:v>
                </c:pt>
                <c:pt idx="68">
                  <c:v>1.2590081195136805E-3</c:v>
                </c:pt>
                <c:pt idx="69">
                  <c:v>1.7404669091372583E-3</c:v>
                </c:pt>
                <c:pt idx="70">
                  <c:v>1.7371985263657549E-3</c:v>
                </c:pt>
                <c:pt idx="71">
                  <c:v>1.731220699175328E-3</c:v>
                </c:pt>
                <c:pt idx="72">
                  <c:v>1.7261227553702074E-3</c:v>
                </c:pt>
                <c:pt idx="73">
                  <c:v>1.7203349235277675E-3</c:v>
                </c:pt>
                <c:pt idx="74">
                  <c:v>1.7139668990566242E-3</c:v>
                </c:pt>
                <c:pt idx="75">
                  <c:v>1.7079302076205844E-3</c:v>
                </c:pt>
                <c:pt idx="76">
                  <c:v>1.7013716222239374E-3</c:v>
                </c:pt>
                <c:pt idx="77">
                  <c:v>1.6932745918638165E-3</c:v>
                </c:pt>
                <c:pt idx="78">
                  <c:v>1.6861348307368052E-3</c:v>
                </c:pt>
                <c:pt idx="79">
                  <c:v>1.6768407092038506E-3</c:v>
                </c:pt>
                <c:pt idx="80">
                  <c:v>1.670409876724735E-3</c:v>
                </c:pt>
                <c:pt idx="81">
                  <c:v>1.6587286930104411E-3</c:v>
                </c:pt>
                <c:pt idx="82">
                  <c:v>1.6486559043035454E-3</c:v>
                </c:pt>
                <c:pt idx="83">
                  <c:v>1.6368738284228623E-3</c:v>
                </c:pt>
                <c:pt idx="84">
                  <c:v>1.6263719093295417E-3</c:v>
                </c:pt>
                <c:pt idx="85">
                  <c:v>1.6151792145049108E-3</c:v>
                </c:pt>
                <c:pt idx="86">
                  <c:v>1.6040270401564605E-3</c:v>
                </c:pt>
                <c:pt idx="87">
                  <c:v>1.5916631475113893E-3</c:v>
                </c:pt>
                <c:pt idx="88">
                  <c:v>1.5804834872085846E-3</c:v>
                </c:pt>
                <c:pt idx="89">
                  <c:v>1.5650075210019694E-3</c:v>
                </c:pt>
                <c:pt idx="90">
                  <c:v>1.556028640677342E-3</c:v>
                </c:pt>
                <c:pt idx="91">
                  <c:v>1.5405896392254534E-3</c:v>
                </c:pt>
                <c:pt idx="92">
                  <c:v>1.5271071907839039E-3</c:v>
                </c:pt>
                <c:pt idx="93">
                  <c:v>1.5125214854691024E-3</c:v>
                </c:pt>
                <c:pt idx="94">
                  <c:v>1.4964995518729125E-3</c:v>
                </c:pt>
                <c:pt idx="95">
                  <c:v>1.4826097979949609E-3</c:v>
                </c:pt>
                <c:pt idx="96">
                  <c:v>1.4693269766943213E-3</c:v>
                </c:pt>
                <c:pt idx="97">
                  <c:v>1.4567614880153703E-3</c:v>
                </c:pt>
                <c:pt idx="98">
                  <c:v>1.441166029447343E-3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79-4727-8BCA-01910A1C62F6}"/>
            </c:ext>
          </c:extLst>
        </c:ser>
        <c:ser>
          <c:idx val="4"/>
          <c:order val="4"/>
          <c:tx>
            <c:strRef>
              <c:f>'qx (1) 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a'!$P$2:$P$100</c:f>
              <c:numCache>
                <c:formatCode>General</c:formatCode>
                <c:ptCount val="99"/>
                <c:pt idx="0">
                  <c:v>3.6309071537178614E-3</c:v>
                </c:pt>
                <c:pt idx="1">
                  <c:v>3.6559024689464805E-3</c:v>
                </c:pt>
                <c:pt idx="2">
                  <c:v>3.6687902178804614E-3</c:v>
                </c:pt>
                <c:pt idx="3">
                  <c:v>3.6772489357074054E-3</c:v>
                </c:pt>
                <c:pt idx="4">
                  <c:v>1.7179192792680806E-4</c:v>
                </c:pt>
                <c:pt idx="5">
                  <c:v>1.7191194166838426E-4</c:v>
                </c:pt>
                <c:pt idx="6">
                  <c:v>1.719998307974422E-4</c:v>
                </c:pt>
                <c:pt idx="7">
                  <c:v>1.7205679929798172E-4</c:v>
                </c:pt>
                <c:pt idx="8">
                  <c:v>1.7209455268591258E-4</c:v>
                </c:pt>
                <c:pt idx="9">
                  <c:v>1.7211791282156167E-4</c:v>
                </c:pt>
                <c:pt idx="10">
                  <c:v>1.7213332170767939E-4</c:v>
                </c:pt>
                <c:pt idx="11">
                  <c:v>1.721365257259297E-4</c:v>
                </c:pt>
                <c:pt idx="12">
                  <c:v>1.7213388604657933E-4</c:v>
                </c:pt>
                <c:pt idx="13">
                  <c:v>1.721243486488934E-4</c:v>
                </c:pt>
                <c:pt idx="14">
                  <c:v>2.2702058863104257E-4</c:v>
                </c:pt>
                <c:pt idx="15">
                  <c:v>2.2699349416368495E-4</c:v>
                </c:pt>
                <c:pt idx="16">
                  <c:v>2.2696512929954916E-4</c:v>
                </c:pt>
                <c:pt idx="17">
                  <c:v>2.2693353108361962E-4</c:v>
                </c:pt>
                <c:pt idx="18">
                  <c:v>2.2689611300895574E-4</c:v>
                </c:pt>
                <c:pt idx="19">
                  <c:v>2.2685632021563569E-4</c:v>
                </c:pt>
                <c:pt idx="20">
                  <c:v>2.2681836556850683E-4</c:v>
                </c:pt>
                <c:pt idx="21">
                  <c:v>2.267859831673897E-4</c:v>
                </c:pt>
                <c:pt idx="22">
                  <c:v>2.2676056890893516E-4</c:v>
                </c:pt>
                <c:pt idx="23">
                  <c:v>2.2673811254723424E-4</c:v>
                </c:pt>
                <c:pt idx="24">
                  <c:v>2.2671782078662422E-4</c:v>
                </c:pt>
                <c:pt idx="25">
                  <c:v>2.2670092825745398E-4</c:v>
                </c:pt>
                <c:pt idx="26">
                  <c:v>2.2668444022139341E-4</c:v>
                </c:pt>
                <c:pt idx="27">
                  <c:v>2.2666385110224786E-4</c:v>
                </c:pt>
                <c:pt idx="28">
                  <c:v>2.2664902466266182E-4</c:v>
                </c:pt>
                <c:pt idx="29">
                  <c:v>2.2662039762240402E-4</c:v>
                </c:pt>
                <c:pt idx="30">
                  <c:v>2.2660722285962486E-4</c:v>
                </c:pt>
                <c:pt idx="31">
                  <c:v>2.2657410824622785E-4</c:v>
                </c:pt>
                <c:pt idx="32">
                  <c:v>2.2654810627713626E-4</c:v>
                </c:pt>
                <c:pt idx="33">
                  <c:v>2.2652035478911214E-4</c:v>
                </c:pt>
                <c:pt idx="34">
                  <c:v>2.2648841354945136E-4</c:v>
                </c:pt>
                <c:pt idx="35">
                  <c:v>2.2645694701087444E-4</c:v>
                </c:pt>
                <c:pt idx="36">
                  <c:v>2.2642828211281711E-4</c:v>
                </c:pt>
                <c:pt idx="37">
                  <c:v>2.2638909793716306E-4</c:v>
                </c:pt>
                <c:pt idx="38">
                  <c:v>2.2636078661157134E-4</c:v>
                </c:pt>
                <c:pt idx="39">
                  <c:v>2.2631271930600582E-4</c:v>
                </c:pt>
                <c:pt idx="40">
                  <c:v>2.2629981209097385E-4</c:v>
                </c:pt>
                <c:pt idx="41">
                  <c:v>2.262465942980542E-4</c:v>
                </c:pt>
                <c:pt idx="42">
                  <c:v>2.2622460771831357E-4</c:v>
                </c:pt>
                <c:pt idx="43">
                  <c:v>2.2618630950827978E-4</c:v>
                </c:pt>
                <c:pt idx="44">
                  <c:v>2.2613930190137796E-4</c:v>
                </c:pt>
                <c:pt idx="45">
                  <c:v>2.2610358994571043E-4</c:v>
                </c:pt>
                <c:pt idx="46">
                  <c:v>2.2605266547418086E-4</c:v>
                </c:pt>
                <c:pt idx="47">
                  <c:v>2.259791048621415E-4</c:v>
                </c:pt>
                <c:pt idx="48">
                  <c:v>2.259105345699703E-4</c:v>
                </c:pt>
                <c:pt idx="49">
                  <c:v>1.3737079186920082E-3</c:v>
                </c:pt>
                <c:pt idx="50">
                  <c:v>1.3733948120578888E-3</c:v>
                </c:pt>
                <c:pt idx="51">
                  <c:v>1.3727137346608725E-3</c:v>
                </c:pt>
                <c:pt idx="52">
                  <c:v>1.3722637220068277E-3</c:v>
                </c:pt>
                <c:pt idx="53">
                  <c:v>1.3716968613696897E-3</c:v>
                </c:pt>
                <c:pt idx="54">
                  <c:v>1.3711534921997156E-3</c:v>
                </c:pt>
                <c:pt idx="55">
                  <c:v>1.3705162141562787E-3</c:v>
                </c:pt>
                <c:pt idx="56">
                  <c:v>1.3698605137435352E-3</c:v>
                </c:pt>
                <c:pt idx="57">
                  <c:v>1.368863935986982E-3</c:v>
                </c:pt>
                <c:pt idx="58">
                  <c:v>1.3678590869804011E-3</c:v>
                </c:pt>
                <c:pt idx="59">
                  <c:v>1.3663051874485237E-3</c:v>
                </c:pt>
                <c:pt idx="60">
                  <c:v>1.3653698698383742E-3</c:v>
                </c:pt>
                <c:pt idx="61">
                  <c:v>1.363594017751013E-3</c:v>
                </c:pt>
                <c:pt idx="62">
                  <c:v>1.3620079701549745E-3</c:v>
                </c:pt>
                <c:pt idx="63">
                  <c:v>1.3602520285751056E-3</c:v>
                </c:pt>
                <c:pt idx="64">
                  <c:v>1.3582737326294616E-3</c:v>
                </c:pt>
                <c:pt idx="65">
                  <c:v>1.3564282439352509E-3</c:v>
                </c:pt>
                <c:pt idx="66">
                  <c:v>1.354156935361157E-3</c:v>
                </c:pt>
                <c:pt idx="67">
                  <c:v>1.3514776327376305E-3</c:v>
                </c:pt>
                <c:pt idx="68">
                  <c:v>1.3488026359012308E-3</c:v>
                </c:pt>
                <c:pt idx="69">
                  <c:v>1.8790101567229668E-3</c:v>
                </c:pt>
                <c:pt idx="70">
                  <c:v>1.8755130392852227E-3</c:v>
                </c:pt>
                <c:pt idx="71">
                  <c:v>1.8691492873961679E-3</c:v>
                </c:pt>
                <c:pt idx="72">
                  <c:v>1.8637162774495263E-3</c:v>
                </c:pt>
                <c:pt idx="73">
                  <c:v>1.8575443146121133E-3</c:v>
                </c:pt>
                <c:pt idx="74">
                  <c:v>1.8507629010360847E-3</c:v>
                </c:pt>
                <c:pt idx="75">
                  <c:v>1.84433063303098E-3</c:v>
                </c:pt>
                <c:pt idx="76">
                  <c:v>1.837340304795054E-3</c:v>
                </c:pt>
                <c:pt idx="77">
                  <c:v>1.828682221126603E-3</c:v>
                </c:pt>
                <c:pt idx="78">
                  <c:v>1.8210355489753334E-3</c:v>
                </c:pt>
                <c:pt idx="79">
                  <c:v>1.8110830653667604E-3</c:v>
                </c:pt>
                <c:pt idx="80">
                  <c:v>1.804149915589441E-3</c:v>
                </c:pt>
                <c:pt idx="81">
                  <c:v>1.791642016248086E-3</c:v>
                </c:pt>
                <c:pt idx="82">
                  <c:v>1.7808426990758674E-3</c:v>
                </c:pt>
                <c:pt idx="83">
                  <c:v>1.7682220099583105E-3</c:v>
                </c:pt>
                <c:pt idx="84">
                  <c:v>1.7569498835004807E-3</c:v>
                </c:pt>
                <c:pt idx="85">
                  <c:v>1.7449333223107477E-3</c:v>
                </c:pt>
                <c:pt idx="86">
                  <c:v>1.732957494004051E-3</c:v>
                </c:pt>
                <c:pt idx="87">
                  <c:v>1.7196809260584785E-3</c:v>
                </c:pt>
                <c:pt idx="88">
                  <c:v>1.7076379842853396E-3</c:v>
                </c:pt>
                <c:pt idx="89">
                  <c:v>1.6910212489540258E-3</c:v>
                </c:pt>
                <c:pt idx="90">
                  <c:v>1.6813128717305329E-3</c:v>
                </c:pt>
                <c:pt idx="91">
                  <c:v>1.6646922385918437E-3</c:v>
                </c:pt>
                <c:pt idx="92">
                  <c:v>1.6501362820059403E-3</c:v>
                </c:pt>
                <c:pt idx="93">
                  <c:v>1.6343892059166585E-3</c:v>
                </c:pt>
                <c:pt idx="94">
                  <c:v>1.6171157362749548E-3</c:v>
                </c:pt>
                <c:pt idx="95">
                  <c:v>1.6021104152274333E-3</c:v>
                </c:pt>
                <c:pt idx="96">
                  <c:v>1.5877891311987457E-3</c:v>
                </c:pt>
                <c:pt idx="97">
                  <c:v>1.5741818405242741E-3</c:v>
                </c:pt>
                <c:pt idx="98">
                  <c:v>1.5572702605208086E-3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79-4727-8BCA-01910A1C62F6}"/>
            </c:ext>
          </c:extLst>
        </c:ser>
        <c:ser>
          <c:idx val="5"/>
          <c:order val="5"/>
          <c:tx>
            <c:strRef>
              <c:f>'qx (1)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a'!$Q$2:$Q$100</c:f>
              <c:numCache>
                <c:formatCode>General</c:formatCode>
                <c:ptCount val="99"/>
                <c:pt idx="0">
                  <c:v>3.6668378368097999E-3</c:v>
                </c:pt>
                <c:pt idx="1">
                  <c:v>3.6902338186950291E-3</c:v>
                </c:pt>
                <c:pt idx="2">
                  <c:v>3.7022642642008251E-3</c:v>
                </c:pt>
                <c:pt idx="3">
                  <c:v>3.7101409892257584E-3</c:v>
                </c:pt>
                <c:pt idx="4">
                  <c:v>1.7223181333074608E-4</c:v>
                </c:pt>
                <c:pt idx="5">
                  <c:v>1.7234341967190838E-4</c:v>
                </c:pt>
                <c:pt idx="6">
                  <c:v>1.7242442197261455E-4</c:v>
                </c:pt>
                <c:pt idx="7">
                  <c:v>1.7247774132958031E-4</c:v>
                </c:pt>
                <c:pt idx="8">
                  <c:v>1.7251264145619588E-4</c:v>
                </c:pt>
                <c:pt idx="9">
                  <c:v>1.7253447425614237E-4</c:v>
                </c:pt>
                <c:pt idx="10">
                  <c:v>1.7254862867533538E-4</c:v>
                </c:pt>
                <c:pt idx="11">
                  <c:v>1.7255099398310282E-4</c:v>
                </c:pt>
                <c:pt idx="12">
                  <c:v>1.7254790568654648E-4</c:v>
                </c:pt>
                <c:pt idx="13">
                  <c:v>1.7253857532729499E-4</c:v>
                </c:pt>
                <c:pt idx="14">
                  <c:v>2.3003471482542867E-4</c:v>
                </c:pt>
                <c:pt idx="15">
                  <c:v>2.3000763264803645E-4</c:v>
                </c:pt>
                <c:pt idx="16">
                  <c:v>2.2997887627556246E-4</c:v>
                </c:pt>
                <c:pt idx="17">
                  <c:v>2.2994815715441242E-4</c:v>
                </c:pt>
                <c:pt idx="18">
                  <c:v>2.2991146808745973E-4</c:v>
                </c:pt>
                <c:pt idx="19">
                  <c:v>2.2987298616229326E-4</c:v>
                </c:pt>
                <c:pt idx="20">
                  <c:v>2.2983593529909391E-4</c:v>
                </c:pt>
                <c:pt idx="21">
                  <c:v>2.2980469370060034E-4</c:v>
                </c:pt>
                <c:pt idx="22">
                  <c:v>2.2978037539594131E-4</c:v>
                </c:pt>
                <c:pt idx="23">
                  <c:v>2.2975806912249434E-4</c:v>
                </c:pt>
                <c:pt idx="24">
                  <c:v>2.2973869207822112E-4</c:v>
                </c:pt>
                <c:pt idx="25">
                  <c:v>2.2972166687547192E-4</c:v>
                </c:pt>
                <c:pt idx="26">
                  <c:v>2.2970516745352001E-4</c:v>
                </c:pt>
                <c:pt idx="27">
                  <c:v>2.2968429400479999E-4</c:v>
                </c:pt>
                <c:pt idx="28">
                  <c:v>2.296696180517336E-4</c:v>
                </c:pt>
                <c:pt idx="29">
                  <c:v>2.2964135063237122E-4</c:v>
                </c:pt>
                <c:pt idx="30">
                  <c:v>2.2962770069596603E-4</c:v>
                </c:pt>
                <c:pt idx="31">
                  <c:v>2.2959512581149731E-4</c:v>
                </c:pt>
                <c:pt idx="32">
                  <c:v>2.2956893171705787E-4</c:v>
                </c:pt>
                <c:pt idx="33">
                  <c:v>2.2954118782293051E-4</c:v>
                </c:pt>
                <c:pt idx="34">
                  <c:v>2.295091972563348E-4</c:v>
                </c:pt>
                <c:pt idx="35">
                  <c:v>2.2947827840387157E-4</c:v>
                </c:pt>
                <c:pt idx="36">
                  <c:v>2.2944935055531352E-4</c:v>
                </c:pt>
                <c:pt idx="37">
                  <c:v>2.2941030491925265E-4</c:v>
                </c:pt>
                <c:pt idx="38">
                  <c:v>2.2938158606888298E-4</c:v>
                </c:pt>
                <c:pt idx="39">
                  <c:v>2.2933370953728637E-4</c:v>
                </c:pt>
                <c:pt idx="40">
                  <c:v>2.2931943236584261E-4</c:v>
                </c:pt>
                <c:pt idx="41">
                  <c:v>2.2926598034855039E-4</c:v>
                </c:pt>
                <c:pt idx="42">
                  <c:v>2.2924286936951217E-4</c:v>
                </c:pt>
                <c:pt idx="43">
                  <c:v>2.2920391391832587E-4</c:v>
                </c:pt>
                <c:pt idx="44">
                  <c:v>2.2915641537279521E-4</c:v>
                </c:pt>
                <c:pt idx="45">
                  <c:v>2.2911970454191649E-4</c:v>
                </c:pt>
                <c:pt idx="46">
                  <c:v>2.290680557824697E-4</c:v>
                </c:pt>
                <c:pt idx="47">
                  <c:v>2.2899399624765477E-4</c:v>
                </c:pt>
                <c:pt idx="48">
                  <c:v>2.2892470866449634E-4</c:v>
                </c:pt>
                <c:pt idx="49">
                  <c:v>1.3976548617858609E-3</c:v>
                </c:pt>
                <c:pt idx="50">
                  <c:v>1.3973319924136974E-3</c:v>
                </c:pt>
                <c:pt idx="51">
                  <c:v>1.3966451701452546E-3</c:v>
                </c:pt>
                <c:pt idx="52">
                  <c:v>1.396184933533064E-3</c:v>
                </c:pt>
                <c:pt idx="53">
                  <c:v>1.3956143166219883E-3</c:v>
                </c:pt>
                <c:pt idx="54">
                  <c:v>1.3950588362297385E-3</c:v>
                </c:pt>
                <c:pt idx="55">
                  <c:v>1.3944112848798147E-3</c:v>
                </c:pt>
                <c:pt idx="56">
                  <c:v>1.393753727104131E-3</c:v>
                </c:pt>
                <c:pt idx="57">
                  <c:v>1.3927523470338781E-3</c:v>
                </c:pt>
                <c:pt idx="58">
                  <c:v>1.3917443327607494E-3</c:v>
                </c:pt>
                <c:pt idx="59">
                  <c:v>1.3901957426419758E-3</c:v>
                </c:pt>
                <c:pt idx="60">
                  <c:v>1.3892548170328935E-3</c:v>
                </c:pt>
                <c:pt idx="61">
                  <c:v>1.3874854312182926E-3</c:v>
                </c:pt>
                <c:pt idx="62">
                  <c:v>1.385900520857282E-3</c:v>
                </c:pt>
                <c:pt idx="63">
                  <c:v>1.3841456029367856E-3</c:v>
                </c:pt>
                <c:pt idx="64">
                  <c:v>1.3821727323908644E-3</c:v>
                </c:pt>
                <c:pt idx="65">
                  <c:v>1.3803235645368397E-3</c:v>
                </c:pt>
                <c:pt idx="66">
                  <c:v>1.3780442516559163E-3</c:v>
                </c:pt>
                <c:pt idx="67">
                  <c:v>1.3753644368082116E-3</c:v>
                </c:pt>
                <c:pt idx="68">
                  <c:v>1.3726796173896632E-3</c:v>
                </c:pt>
                <c:pt idx="69">
                  <c:v>1.9462328927537973E-3</c:v>
                </c:pt>
                <c:pt idx="70">
                  <c:v>1.9426389257154193E-3</c:v>
                </c:pt>
                <c:pt idx="71">
                  <c:v>1.9361470888285537E-3</c:v>
                </c:pt>
                <c:pt idx="72">
                  <c:v>1.9305797643895395E-3</c:v>
                </c:pt>
                <c:pt idx="73">
                  <c:v>1.9242644489428763E-3</c:v>
                </c:pt>
                <c:pt idx="74">
                  <c:v>1.9173253708654461E-3</c:v>
                </c:pt>
                <c:pt idx="75">
                  <c:v>1.9107255895276186E-3</c:v>
                </c:pt>
                <c:pt idx="76">
                  <c:v>1.9035746441789859E-3</c:v>
                </c:pt>
                <c:pt idx="77">
                  <c:v>1.8947136142566201E-3</c:v>
                </c:pt>
                <c:pt idx="78">
                  <c:v>1.8868378419973175E-3</c:v>
                </c:pt>
                <c:pt idx="79">
                  <c:v>1.8766120666551033E-3</c:v>
                </c:pt>
                <c:pt idx="80">
                  <c:v>1.869420460460841E-3</c:v>
                </c:pt>
                <c:pt idx="81">
                  <c:v>1.856568754237271E-3</c:v>
                </c:pt>
                <c:pt idx="82">
                  <c:v>1.8454268602415269E-3</c:v>
                </c:pt>
                <c:pt idx="83">
                  <c:v>1.8324453724502018E-3</c:v>
                </c:pt>
                <c:pt idx="84">
                  <c:v>1.8208103604805759E-3</c:v>
                </c:pt>
                <c:pt idx="85">
                  <c:v>1.8083867195564428E-3</c:v>
                </c:pt>
                <c:pt idx="86">
                  <c:v>1.7960225767734272E-3</c:v>
                </c:pt>
                <c:pt idx="87">
                  <c:v>1.7823197086374177E-3</c:v>
                </c:pt>
                <c:pt idx="88">
                  <c:v>1.7698249755666669E-3</c:v>
                </c:pt>
                <c:pt idx="89">
                  <c:v>1.7526986843296396E-3</c:v>
                </c:pt>
                <c:pt idx="90">
                  <c:v>1.7425461492800356E-3</c:v>
                </c:pt>
                <c:pt idx="91">
                  <c:v>1.7253703716244226E-3</c:v>
                </c:pt>
                <c:pt idx="92">
                  <c:v>1.7102653291699687E-3</c:v>
                </c:pt>
                <c:pt idx="93">
                  <c:v>1.6939534340193281E-3</c:v>
                </c:pt>
                <c:pt idx="94">
                  <c:v>1.6761156884031049E-3</c:v>
                </c:pt>
                <c:pt idx="95">
                  <c:v>1.6605000192197875E-3</c:v>
                </c:pt>
                <c:pt idx="96">
                  <c:v>1.6455847609358218E-3</c:v>
                </c:pt>
                <c:pt idx="97">
                  <c:v>1.6314728101428919E-3</c:v>
                </c:pt>
                <c:pt idx="98">
                  <c:v>1.6139961547756928E-3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79-4727-8BCA-01910A1C6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599152"/>
        <c:axId val="121634944"/>
      </c:lineChart>
      <c:catAx>
        <c:axId val="17015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34944"/>
        <c:crosses val="autoZero"/>
        <c:auto val="1"/>
        <c:lblAlgn val="ctr"/>
        <c:lblOffset val="100"/>
        <c:noMultiLvlLbl val="0"/>
      </c:catAx>
      <c:valAx>
        <c:axId val="1216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a'!$Q$2:$Q$100</c:f>
              <c:numCache>
                <c:formatCode>General</c:formatCode>
                <c:ptCount val="99"/>
                <c:pt idx="0">
                  <c:v>3.6668378368097999E-3</c:v>
                </c:pt>
                <c:pt idx="1">
                  <c:v>3.6902338186950291E-3</c:v>
                </c:pt>
                <c:pt idx="2">
                  <c:v>3.7022642642008251E-3</c:v>
                </c:pt>
                <c:pt idx="3">
                  <c:v>3.7101409892257584E-3</c:v>
                </c:pt>
                <c:pt idx="4">
                  <c:v>1.7223181333074608E-4</c:v>
                </c:pt>
                <c:pt idx="5">
                  <c:v>1.7234341967190838E-4</c:v>
                </c:pt>
                <c:pt idx="6">
                  <c:v>1.7242442197261455E-4</c:v>
                </c:pt>
                <c:pt idx="7">
                  <c:v>1.7247774132958031E-4</c:v>
                </c:pt>
                <c:pt idx="8">
                  <c:v>1.7251264145619588E-4</c:v>
                </c:pt>
                <c:pt idx="9">
                  <c:v>1.7253447425614237E-4</c:v>
                </c:pt>
                <c:pt idx="10">
                  <c:v>1.7254862867533538E-4</c:v>
                </c:pt>
                <c:pt idx="11">
                  <c:v>1.7255099398310282E-4</c:v>
                </c:pt>
                <c:pt idx="12">
                  <c:v>1.7254790568654648E-4</c:v>
                </c:pt>
                <c:pt idx="13">
                  <c:v>1.7253857532729499E-4</c:v>
                </c:pt>
                <c:pt idx="14">
                  <c:v>2.3003471482542867E-4</c:v>
                </c:pt>
                <c:pt idx="15">
                  <c:v>2.3000763264803645E-4</c:v>
                </c:pt>
                <c:pt idx="16">
                  <c:v>2.2997887627556246E-4</c:v>
                </c:pt>
                <c:pt idx="17">
                  <c:v>2.2994815715441242E-4</c:v>
                </c:pt>
                <c:pt idx="18">
                  <c:v>2.2991146808745973E-4</c:v>
                </c:pt>
                <c:pt idx="19">
                  <c:v>2.2987298616229326E-4</c:v>
                </c:pt>
                <c:pt idx="20">
                  <c:v>2.2983593529909391E-4</c:v>
                </c:pt>
                <c:pt idx="21">
                  <c:v>2.2980469370060034E-4</c:v>
                </c:pt>
                <c:pt idx="22">
                  <c:v>2.2978037539594131E-4</c:v>
                </c:pt>
                <c:pt idx="23">
                  <c:v>2.2975806912249434E-4</c:v>
                </c:pt>
                <c:pt idx="24">
                  <c:v>2.2973869207822112E-4</c:v>
                </c:pt>
                <c:pt idx="25">
                  <c:v>2.2972166687547192E-4</c:v>
                </c:pt>
                <c:pt idx="26">
                  <c:v>2.2970516745352001E-4</c:v>
                </c:pt>
                <c:pt idx="27">
                  <c:v>2.2968429400479999E-4</c:v>
                </c:pt>
                <c:pt idx="28">
                  <c:v>2.296696180517336E-4</c:v>
                </c:pt>
                <c:pt idx="29">
                  <c:v>2.2964135063237122E-4</c:v>
                </c:pt>
                <c:pt idx="30">
                  <c:v>2.2962770069596603E-4</c:v>
                </c:pt>
                <c:pt idx="31">
                  <c:v>2.2959512581149731E-4</c:v>
                </c:pt>
                <c:pt idx="32">
                  <c:v>2.2956893171705787E-4</c:v>
                </c:pt>
                <c:pt idx="33">
                  <c:v>2.2954118782293051E-4</c:v>
                </c:pt>
                <c:pt idx="34">
                  <c:v>2.295091972563348E-4</c:v>
                </c:pt>
                <c:pt idx="35">
                  <c:v>2.2947827840387157E-4</c:v>
                </c:pt>
                <c:pt idx="36">
                  <c:v>2.2944935055531352E-4</c:v>
                </c:pt>
                <c:pt idx="37">
                  <c:v>2.2941030491925265E-4</c:v>
                </c:pt>
                <c:pt idx="38">
                  <c:v>2.2938158606888298E-4</c:v>
                </c:pt>
                <c:pt idx="39">
                  <c:v>2.2933370953728637E-4</c:v>
                </c:pt>
                <c:pt idx="40">
                  <c:v>2.2931943236584261E-4</c:v>
                </c:pt>
                <c:pt idx="41">
                  <c:v>2.2926598034855039E-4</c:v>
                </c:pt>
                <c:pt idx="42">
                  <c:v>2.2924286936951217E-4</c:v>
                </c:pt>
                <c:pt idx="43">
                  <c:v>2.2920391391832587E-4</c:v>
                </c:pt>
                <c:pt idx="44">
                  <c:v>2.2915641537279521E-4</c:v>
                </c:pt>
                <c:pt idx="45">
                  <c:v>2.2911970454191649E-4</c:v>
                </c:pt>
                <c:pt idx="46">
                  <c:v>2.290680557824697E-4</c:v>
                </c:pt>
                <c:pt idx="47">
                  <c:v>2.2899399624765477E-4</c:v>
                </c:pt>
                <c:pt idx="48">
                  <c:v>2.2892470866449634E-4</c:v>
                </c:pt>
                <c:pt idx="49">
                  <c:v>1.3976548617858609E-3</c:v>
                </c:pt>
                <c:pt idx="50">
                  <c:v>1.3973319924136974E-3</c:v>
                </c:pt>
                <c:pt idx="51">
                  <c:v>1.3966451701452546E-3</c:v>
                </c:pt>
                <c:pt idx="52">
                  <c:v>1.396184933533064E-3</c:v>
                </c:pt>
                <c:pt idx="53">
                  <c:v>1.3956143166219883E-3</c:v>
                </c:pt>
                <c:pt idx="54">
                  <c:v>1.3950588362297385E-3</c:v>
                </c:pt>
                <c:pt idx="55">
                  <c:v>1.3944112848798147E-3</c:v>
                </c:pt>
                <c:pt idx="56">
                  <c:v>1.393753727104131E-3</c:v>
                </c:pt>
                <c:pt idx="57">
                  <c:v>1.3927523470338781E-3</c:v>
                </c:pt>
                <c:pt idx="58">
                  <c:v>1.3917443327607494E-3</c:v>
                </c:pt>
                <c:pt idx="59">
                  <c:v>1.3901957426419758E-3</c:v>
                </c:pt>
                <c:pt idx="60">
                  <c:v>1.3892548170328935E-3</c:v>
                </c:pt>
                <c:pt idx="61">
                  <c:v>1.3874854312182926E-3</c:v>
                </c:pt>
                <c:pt idx="62">
                  <c:v>1.385900520857282E-3</c:v>
                </c:pt>
                <c:pt idx="63">
                  <c:v>1.3841456029367856E-3</c:v>
                </c:pt>
                <c:pt idx="64">
                  <c:v>1.3821727323908644E-3</c:v>
                </c:pt>
                <c:pt idx="65">
                  <c:v>1.3803235645368397E-3</c:v>
                </c:pt>
                <c:pt idx="66">
                  <c:v>1.3780442516559163E-3</c:v>
                </c:pt>
                <c:pt idx="67">
                  <c:v>1.3753644368082116E-3</c:v>
                </c:pt>
                <c:pt idx="68">
                  <c:v>1.3726796173896632E-3</c:v>
                </c:pt>
                <c:pt idx="69">
                  <c:v>1.9462328927537973E-3</c:v>
                </c:pt>
                <c:pt idx="70">
                  <c:v>1.9426389257154193E-3</c:v>
                </c:pt>
                <c:pt idx="71">
                  <c:v>1.9361470888285537E-3</c:v>
                </c:pt>
                <c:pt idx="72">
                  <c:v>1.9305797643895395E-3</c:v>
                </c:pt>
                <c:pt idx="73">
                  <c:v>1.9242644489428763E-3</c:v>
                </c:pt>
                <c:pt idx="74">
                  <c:v>1.9173253708654461E-3</c:v>
                </c:pt>
                <c:pt idx="75">
                  <c:v>1.9107255895276186E-3</c:v>
                </c:pt>
                <c:pt idx="76">
                  <c:v>1.9035746441789859E-3</c:v>
                </c:pt>
                <c:pt idx="77">
                  <c:v>1.8947136142566201E-3</c:v>
                </c:pt>
                <c:pt idx="78">
                  <c:v>1.8868378419973175E-3</c:v>
                </c:pt>
                <c:pt idx="79">
                  <c:v>1.8766120666551033E-3</c:v>
                </c:pt>
                <c:pt idx="80">
                  <c:v>1.869420460460841E-3</c:v>
                </c:pt>
                <c:pt idx="81">
                  <c:v>1.856568754237271E-3</c:v>
                </c:pt>
                <c:pt idx="82">
                  <c:v>1.8454268602415269E-3</c:v>
                </c:pt>
                <c:pt idx="83">
                  <c:v>1.8324453724502018E-3</c:v>
                </c:pt>
                <c:pt idx="84">
                  <c:v>1.8208103604805759E-3</c:v>
                </c:pt>
                <c:pt idx="85">
                  <c:v>1.8083867195564428E-3</c:v>
                </c:pt>
                <c:pt idx="86">
                  <c:v>1.7960225767734272E-3</c:v>
                </c:pt>
                <c:pt idx="87">
                  <c:v>1.7823197086374177E-3</c:v>
                </c:pt>
                <c:pt idx="88">
                  <c:v>1.7698249755666669E-3</c:v>
                </c:pt>
                <c:pt idx="89">
                  <c:v>1.7526986843296396E-3</c:v>
                </c:pt>
                <c:pt idx="90">
                  <c:v>1.7425461492800356E-3</c:v>
                </c:pt>
                <c:pt idx="91">
                  <c:v>1.7253703716244226E-3</c:v>
                </c:pt>
                <c:pt idx="92">
                  <c:v>1.7102653291699687E-3</c:v>
                </c:pt>
                <c:pt idx="93">
                  <c:v>1.6939534340193281E-3</c:v>
                </c:pt>
                <c:pt idx="94">
                  <c:v>1.6761156884031049E-3</c:v>
                </c:pt>
                <c:pt idx="95">
                  <c:v>1.6605000192197875E-3</c:v>
                </c:pt>
                <c:pt idx="96">
                  <c:v>1.6455847609358218E-3</c:v>
                </c:pt>
                <c:pt idx="97">
                  <c:v>1.6314728101428919E-3</c:v>
                </c:pt>
                <c:pt idx="98">
                  <c:v>1.6139961547756928E-3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A-4471-8605-D6E871DC4D77}"/>
            </c:ext>
          </c:extLst>
        </c:ser>
        <c:ser>
          <c:idx val="1"/>
          <c:order val="1"/>
          <c:tx>
            <c:strRef>
              <c:f>'qx (1) 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a'!$R$2:$R$100</c:f>
              <c:numCache>
                <c:formatCode>General</c:formatCode>
                <c:ptCount val="99"/>
                <c:pt idx="0">
                  <c:v>3.4332542082973262E-3</c:v>
                </c:pt>
                <c:pt idx="1">
                  <c:v>3.4534794035500698E-3</c:v>
                </c:pt>
                <c:pt idx="2">
                  <c:v>3.4638759961326845E-3</c:v>
                </c:pt>
                <c:pt idx="3">
                  <c:v>3.4706679905430623E-3</c:v>
                </c:pt>
                <c:pt idx="4">
                  <c:v>1.6658242030366028E-4</c:v>
                </c:pt>
                <c:pt idx="5">
                  <c:v>1.6668270151695865E-4</c:v>
                </c:pt>
                <c:pt idx="6">
                  <c:v>1.6675543723438242E-4</c:v>
                </c:pt>
                <c:pt idx="7">
                  <c:v>1.6680383176255451E-4</c:v>
                </c:pt>
                <c:pt idx="8">
                  <c:v>1.6683524064221657E-4</c:v>
                </c:pt>
                <c:pt idx="9">
                  <c:v>1.6685486858496537E-4</c:v>
                </c:pt>
                <c:pt idx="10">
                  <c:v>1.668674221389983E-4</c:v>
                </c:pt>
                <c:pt idx="11">
                  <c:v>1.6686975646626549E-4</c:v>
                </c:pt>
                <c:pt idx="12">
                  <c:v>1.6686636122713216E-4</c:v>
                </c:pt>
                <c:pt idx="13">
                  <c:v>1.668562254717304E-4</c:v>
                </c:pt>
                <c:pt idx="14">
                  <c:v>2.2765084681702363E-4</c:v>
                </c:pt>
                <c:pt idx="15">
                  <c:v>2.2762414317662531E-4</c:v>
                </c:pt>
                <c:pt idx="16">
                  <c:v>2.275968436964173E-4</c:v>
                </c:pt>
                <c:pt idx="17">
                  <c:v>2.2756594318619857E-4</c:v>
                </c:pt>
                <c:pt idx="18">
                  <c:v>2.2753139013452915E-4</c:v>
                </c:pt>
                <c:pt idx="19">
                  <c:v>2.2749433054040376E-4</c:v>
                </c:pt>
                <c:pt idx="20">
                  <c:v>2.2745937120627154E-4</c:v>
                </c:pt>
                <c:pt idx="21">
                  <c:v>2.2742967166356729E-4</c:v>
                </c:pt>
                <c:pt idx="22">
                  <c:v>2.2740562654563609E-4</c:v>
                </c:pt>
                <c:pt idx="23">
                  <c:v>2.2738425357608959E-4</c:v>
                </c:pt>
                <c:pt idx="24">
                  <c:v>2.2736524476050314E-4</c:v>
                </c:pt>
                <c:pt idx="25">
                  <c:v>2.2734817145707816E-4</c:v>
                </c:pt>
                <c:pt idx="26">
                  <c:v>2.2733179909272292E-4</c:v>
                </c:pt>
                <c:pt idx="27">
                  <c:v>2.2731176858155808E-4</c:v>
                </c:pt>
                <c:pt idx="28">
                  <c:v>2.2729654637676478E-4</c:v>
                </c:pt>
                <c:pt idx="29">
                  <c:v>2.2726853140769097E-4</c:v>
                </c:pt>
                <c:pt idx="30">
                  <c:v>2.2725478042005803E-4</c:v>
                </c:pt>
                <c:pt idx="31">
                  <c:v>2.2722268562493607E-4</c:v>
                </c:pt>
                <c:pt idx="32">
                  <c:v>2.271965484912376E-4</c:v>
                </c:pt>
                <c:pt idx="33">
                  <c:v>2.2716950679758206E-4</c:v>
                </c:pt>
                <c:pt idx="34">
                  <c:v>2.2713746785473038E-4</c:v>
                </c:pt>
                <c:pt idx="35">
                  <c:v>2.2710682253376433E-4</c:v>
                </c:pt>
                <c:pt idx="36">
                  <c:v>2.2707840484902241E-4</c:v>
                </c:pt>
                <c:pt idx="37">
                  <c:v>2.2704008287871064E-4</c:v>
                </c:pt>
                <c:pt idx="38">
                  <c:v>2.270112399790628E-4</c:v>
                </c:pt>
                <c:pt idx="39">
                  <c:v>2.2696407681488981E-4</c:v>
                </c:pt>
                <c:pt idx="40">
                  <c:v>2.2694867948798192E-4</c:v>
                </c:pt>
                <c:pt idx="41">
                  <c:v>2.2689597282682963E-4</c:v>
                </c:pt>
                <c:pt idx="42">
                  <c:v>2.2687150383127324E-4</c:v>
                </c:pt>
                <c:pt idx="43">
                  <c:v>2.268323624419456E-4</c:v>
                </c:pt>
                <c:pt idx="44">
                  <c:v>2.2678465680430319E-4</c:v>
                </c:pt>
                <c:pt idx="45">
                  <c:v>2.2674733664194264E-4</c:v>
                </c:pt>
                <c:pt idx="46">
                  <c:v>2.2669572312823314E-4</c:v>
                </c:pt>
                <c:pt idx="47">
                  <c:v>2.2662254235782282E-4</c:v>
                </c:pt>
                <c:pt idx="48">
                  <c:v>2.2655400711603271E-4</c:v>
                </c:pt>
                <c:pt idx="49">
                  <c:v>1.3671561462559607E-3</c:v>
                </c:pt>
                <c:pt idx="50">
                  <c:v>1.3668346308852955E-3</c:v>
                </c:pt>
                <c:pt idx="51">
                  <c:v>1.3661689125799574E-3</c:v>
                </c:pt>
                <c:pt idx="52">
                  <c:v>1.3657129260464412E-3</c:v>
                </c:pt>
                <c:pt idx="53">
                  <c:v>1.3651526264879341E-3</c:v>
                </c:pt>
                <c:pt idx="54">
                  <c:v>1.3646103457220014E-3</c:v>
                </c:pt>
                <c:pt idx="55">
                  <c:v>1.3639722015818092E-3</c:v>
                </c:pt>
                <c:pt idx="56">
                  <c:v>1.3633251716321728E-3</c:v>
                </c:pt>
                <c:pt idx="57">
                  <c:v>1.3623614788266208E-3</c:v>
                </c:pt>
                <c:pt idx="58">
                  <c:v>1.3613816900026026E-3</c:v>
                </c:pt>
                <c:pt idx="59">
                  <c:v>1.3598903459952783E-3</c:v>
                </c:pt>
                <c:pt idx="60">
                  <c:v>1.3589741632528359E-3</c:v>
                </c:pt>
                <c:pt idx="61">
                  <c:v>1.3572733224644293E-3</c:v>
                </c:pt>
                <c:pt idx="62">
                  <c:v>1.3557465724989874E-3</c:v>
                </c:pt>
                <c:pt idx="63">
                  <c:v>1.3540540618678099E-3</c:v>
                </c:pt>
                <c:pt idx="64">
                  <c:v>1.3521509646715172E-3</c:v>
                </c:pt>
                <c:pt idx="65">
                  <c:v>1.3503702903673754E-3</c:v>
                </c:pt>
                <c:pt idx="66">
                  <c:v>1.3481696293649041E-3</c:v>
                </c:pt>
                <c:pt idx="67">
                  <c:v>1.3455834398196408E-3</c:v>
                </c:pt>
                <c:pt idx="68">
                  <c:v>1.3429936548978697E-3</c:v>
                </c:pt>
                <c:pt idx="69">
                  <c:v>1.6155961835612957E-3</c:v>
                </c:pt>
                <c:pt idx="70">
                  <c:v>1.6126333733696792E-3</c:v>
                </c:pt>
                <c:pt idx="71">
                  <c:v>1.6073263674376518E-3</c:v>
                </c:pt>
                <c:pt idx="72">
                  <c:v>1.6027509824437234E-3</c:v>
                </c:pt>
                <c:pt idx="73">
                  <c:v>1.597562712739504E-3</c:v>
                </c:pt>
                <c:pt idx="74">
                  <c:v>1.591872085618452E-3</c:v>
                </c:pt>
                <c:pt idx="75">
                  <c:v>1.586438989551895E-3</c:v>
                </c:pt>
                <c:pt idx="76">
                  <c:v>1.5805676524624562E-3</c:v>
                </c:pt>
                <c:pt idx="77">
                  <c:v>1.5733111338156007E-3</c:v>
                </c:pt>
                <c:pt idx="78">
                  <c:v>1.5668368602547E-3</c:v>
                </c:pt>
                <c:pt idx="79">
                  <c:v>1.558412166064418E-3</c:v>
                </c:pt>
                <c:pt idx="80">
                  <c:v>1.5524458909039957E-3</c:v>
                </c:pt>
                <c:pt idx="81">
                  <c:v>1.5418839194925758E-3</c:v>
                </c:pt>
                <c:pt idx="82">
                  <c:v>1.5326769552324719E-3</c:v>
                </c:pt>
                <c:pt idx="83">
                  <c:v>1.5219760165876498E-3</c:v>
                </c:pt>
                <c:pt idx="84">
                  <c:v>1.5123629741241498E-3</c:v>
                </c:pt>
                <c:pt idx="85">
                  <c:v>1.5020869833732814E-3</c:v>
                </c:pt>
                <c:pt idx="86">
                  <c:v>1.4918627560768069E-3</c:v>
                </c:pt>
                <c:pt idx="87">
                  <c:v>1.4805551091892338E-3</c:v>
                </c:pt>
                <c:pt idx="88">
                  <c:v>1.4701938845217946E-3</c:v>
                </c:pt>
                <c:pt idx="89">
                  <c:v>1.4560614108461898E-3</c:v>
                </c:pt>
                <c:pt idx="90">
                  <c:v>1.4475722566590016E-3</c:v>
                </c:pt>
                <c:pt idx="91">
                  <c:v>1.4333609884362513E-3</c:v>
                </c:pt>
                <c:pt idx="92">
                  <c:v>1.4208255255881547E-3</c:v>
                </c:pt>
                <c:pt idx="93">
                  <c:v>1.4072905503436503E-3</c:v>
                </c:pt>
                <c:pt idx="94">
                  <c:v>1.3925097233286031E-3</c:v>
                </c:pt>
                <c:pt idx="95">
                  <c:v>1.3795554001418003E-3</c:v>
                </c:pt>
                <c:pt idx="96">
                  <c:v>1.367152534343338E-3</c:v>
                </c:pt>
                <c:pt idx="97">
                  <c:v>1.3554338519912025E-3</c:v>
                </c:pt>
                <c:pt idx="98">
                  <c:v>1.3408982250241537E-3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A-4471-8605-D6E871DC4D77}"/>
            </c:ext>
          </c:extLst>
        </c:ser>
        <c:ser>
          <c:idx val="2"/>
          <c:order val="2"/>
          <c:tx>
            <c:strRef>
              <c:f>'qx (1) 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a'!$S$2:$S$100</c:f>
              <c:numCache>
                <c:formatCode>General</c:formatCode>
                <c:ptCount val="99"/>
                <c:pt idx="0">
                  <c:v>3.051419423528184E-3</c:v>
                </c:pt>
                <c:pt idx="1">
                  <c:v>3.067852266481669E-3</c:v>
                </c:pt>
                <c:pt idx="2">
                  <c:v>3.0762487899831659E-3</c:v>
                </c:pt>
                <c:pt idx="3">
                  <c:v>3.0817203021455504E-3</c:v>
                </c:pt>
                <c:pt idx="4">
                  <c:v>1.5057549361825905E-4</c:v>
                </c:pt>
                <c:pt idx="5">
                  <c:v>1.5065753008801475E-4</c:v>
                </c:pt>
                <c:pt idx="6">
                  <c:v>1.5071703276227385E-4</c:v>
                </c:pt>
                <c:pt idx="7">
                  <c:v>1.5075622790658834E-4</c:v>
                </c:pt>
                <c:pt idx="8">
                  <c:v>1.507821572887548E-4</c:v>
                </c:pt>
                <c:pt idx="9">
                  <c:v>1.507975901545079E-4</c:v>
                </c:pt>
                <c:pt idx="10">
                  <c:v>1.508077763284037E-4</c:v>
                </c:pt>
                <c:pt idx="11">
                  <c:v>1.5080953491866414E-4</c:v>
                </c:pt>
                <c:pt idx="12">
                  <c:v>1.5080615571340766E-4</c:v>
                </c:pt>
                <c:pt idx="13">
                  <c:v>1.5079756150242432E-4</c:v>
                </c:pt>
                <c:pt idx="14">
                  <c:v>2.0311200483032088E-4</c:v>
                </c:pt>
                <c:pt idx="15">
                  <c:v>2.0308913739273865E-4</c:v>
                </c:pt>
                <c:pt idx="16">
                  <c:v>2.0306575521387047E-4</c:v>
                </c:pt>
                <c:pt idx="17">
                  <c:v>2.0304001116024247E-4</c:v>
                </c:pt>
                <c:pt idx="18">
                  <c:v>2.0301079787483643E-4</c:v>
                </c:pt>
                <c:pt idx="19">
                  <c:v>2.0298015125843244E-4</c:v>
                </c:pt>
                <c:pt idx="20">
                  <c:v>2.029514524107327E-4</c:v>
                </c:pt>
                <c:pt idx="21">
                  <c:v>2.0292668787966447E-4</c:v>
                </c:pt>
                <c:pt idx="22">
                  <c:v>2.0290655224733655E-4</c:v>
                </c:pt>
                <c:pt idx="23">
                  <c:v>2.028887176068661E-4</c:v>
                </c:pt>
                <c:pt idx="24">
                  <c:v>2.0287290695929542E-4</c:v>
                </c:pt>
                <c:pt idx="25">
                  <c:v>2.0285854903158242E-4</c:v>
                </c:pt>
                <c:pt idx="26">
                  <c:v>2.0284447028796456E-4</c:v>
                </c:pt>
                <c:pt idx="27">
                  <c:v>2.0282718534301826E-4</c:v>
                </c:pt>
                <c:pt idx="28">
                  <c:v>2.0281417882159902E-4</c:v>
                </c:pt>
                <c:pt idx="29">
                  <c:v>2.0279040418320137E-4</c:v>
                </c:pt>
                <c:pt idx="30">
                  <c:v>2.0277815609729056E-4</c:v>
                </c:pt>
                <c:pt idx="31">
                  <c:v>2.0275044780405883E-4</c:v>
                </c:pt>
                <c:pt idx="32">
                  <c:v>2.0272804757185336E-4</c:v>
                </c:pt>
                <c:pt idx="33">
                  <c:v>2.0270402838734865E-4</c:v>
                </c:pt>
                <c:pt idx="34">
                  <c:v>2.0267639077777672E-4</c:v>
                </c:pt>
                <c:pt idx="35">
                  <c:v>2.0264974047496526E-4</c:v>
                </c:pt>
                <c:pt idx="36">
                  <c:v>2.0262482081523191E-4</c:v>
                </c:pt>
                <c:pt idx="37">
                  <c:v>2.0259178605396016E-4</c:v>
                </c:pt>
                <c:pt idx="38">
                  <c:v>2.0256625575079792E-4</c:v>
                </c:pt>
                <c:pt idx="39">
                  <c:v>2.0252470322778478E-4</c:v>
                </c:pt>
                <c:pt idx="40">
                  <c:v>2.0251023581545355E-4</c:v>
                </c:pt>
                <c:pt idx="41">
                  <c:v>2.0246405240208673E-4</c:v>
                </c:pt>
                <c:pt idx="42">
                  <c:v>2.0244159339696162E-4</c:v>
                </c:pt>
                <c:pt idx="43">
                  <c:v>2.0240627698286844E-4</c:v>
                </c:pt>
                <c:pt idx="44">
                  <c:v>2.0236359040548617E-4</c:v>
                </c:pt>
                <c:pt idx="45">
                  <c:v>2.0233014476666293E-4</c:v>
                </c:pt>
                <c:pt idx="46">
                  <c:v>2.0228399663943839E-4</c:v>
                </c:pt>
                <c:pt idx="47">
                  <c:v>2.0221963282776413E-4</c:v>
                </c:pt>
                <c:pt idx="48">
                  <c:v>2.0215865328868945E-4</c:v>
                </c:pt>
                <c:pt idx="49">
                  <c:v>1.197413848950085E-3</c:v>
                </c:pt>
                <c:pt idx="50">
                  <c:v>1.1971300311371278E-3</c:v>
                </c:pt>
                <c:pt idx="51">
                  <c:v>1.1965530562104702E-3</c:v>
                </c:pt>
                <c:pt idx="52">
                  <c:v>1.1961532369707106E-3</c:v>
                </c:pt>
                <c:pt idx="53">
                  <c:v>1.1956636717766103E-3</c:v>
                </c:pt>
                <c:pt idx="54">
                  <c:v>1.1951881347898932E-3</c:v>
                </c:pt>
                <c:pt idx="55">
                  <c:v>1.1946343989372339E-3</c:v>
                </c:pt>
                <c:pt idx="56">
                  <c:v>1.1940665558530074E-3</c:v>
                </c:pt>
                <c:pt idx="57">
                  <c:v>1.1932332455208722E-3</c:v>
                </c:pt>
                <c:pt idx="58">
                  <c:v>1.1923950148279119E-3</c:v>
                </c:pt>
                <c:pt idx="59">
                  <c:v>1.1911149990658306E-3</c:v>
                </c:pt>
                <c:pt idx="60">
                  <c:v>1.1903232891100166E-3</c:v>
                </c:pt>
                <c:pt idx="61">
                  <c:v>1.1888645882649519E-3</c:v>
                </c:pt>
                <c:pt idx="62">
                  <c:v>1.1875560669631084E-3</c:v>
                </c:pt>
                <c:pt idx="63">
                  <c:v>1.1861059609168227E-3</c:v>
                </c:pt>
                <c:pt idx="64">
                  <c:v>1.18447335068346E-3</c:v>
                </c:pt>
                <c:pt idx="65">
                  <c:v>1.1829457898945193E-3</c:v>
                </c:pt>
                <c:pt idx="66">
                  <c:v>1.1810570382612827E-3</c:v>
                </c:pt>
                <c:pt idx="67">
                  <c:v>1.178832643466216E-3</c:v>
                </c:pt>
                <c:pt idx="68">
                  <c:v>1.1765991868358877E-3</c:v>
                </c:pt>
                <c:pt idx="69">
                  <c:v>1.7102152383546359E-3</c:v>
                </c:pt>
                <c:pt idx="70">
                  <c:v>1.7071127725601406E-3</c:v>
                </c:pt>
                <c:pt idx="71">
                  <c:v>1.7015917376813751E-3</c:v>
                </c:pt>
                <c:pt idx="72">
                  <c:v>1.6968163665641801E-3</c:v>
                </c:pt>
                <c:pt idx="73">
                  <c:v>1.6913894801986425E-3</c:v>
                </c:pt>
                <c:pt idx="74">
                  <c:v>1.6854377083480986E-3</c:v>
                </c:pt>
                <c:pt idx="75">
                  <c:v>1.679736426144704E-3</c:v>
                </c:pt>
                <c:pt idx="76">
                  <c:v>1.6735808094978119E-3</c:v>
                </c:pt>
                <c:pt idx="77">
                  <c:v>1.6659784619235318E-3</c:v>
                </c:pt>
                <c:pt idx="78">
                  <c:v>1.6591954742404438E-3</c:v>
                </c:pt>
                <c:pt idx="79">
                  <c:v>1.6503601055121724E-3</c:v>
                </c:pt>
                <c:pt idx="80">
                  <c:v>1.6440441506961037E-3</c:v>
                </c:pt>
                <c:pt idx="81">
                  <c:v>1.632958033015313E-3</c:v>
                </c:pt>
                <c:pt idx="82">
                  <c:v>1.6232594986267208E-3</c:v>
                </c:pt>
                <c:pt idx="83">
                  <c:v>1.6119855847143787E-3</c:v>
                </c:pt>
                <c:pt idx="84">
                  <c:v>1.6018358594029319E-3</c:v>
                </c:pt>
                <c:pt idx="85">
                  <c:v>1.5909730281517145E-3</c:v>
                </c:pt>
                <c:pt idx="86">
                  <c:v>1.5801801649185439E-3</c:v>
                </c:pt>
                <c:pt idx="87">
                  <c:v>1.5682532675902684E-3</c:v>
                </c:pt>
                <c:pt idx="88">
                  <c:v>1.5572900285821816E-3</c:v>
                </c:pt>
                <c:pt idx="89">
                  <c:v>1.5424087811425199E-3</c:v>
                </c:pt>
                <c:pt idx="90">
                  <c:v>1.5333497081820519E-3</c:v>
                </c:pt>
                <c:pt idx="91">
                  <c:v>1.5183286172598277E-3</c:v>
                </c:pt>
                <c:pt idx="92">
                  <c:v>1.5050311031320858E-3</c:v>
                </c:pt>
                <c:pt idx="93">
                  <c:v>1.4906820699833098E-3</c:v>
                </c:pt>
                <c:pt idx="94">
                  <c:v>1.4750642356265238E-3</c:v>
                </c:pt>
                <c:pt idx="95">
                  <c:v>1.4613207367961502E-3</c:v>
                </c:pt>
                <c:pt idx="96">
                  <c:v>1.4481993379674052E-3</c:v>
                </c:pt>
                <c:pt idx="97">
                  <c:v>1.435715602577029E-3</c:v>
                </c:pt>
                <c:pt idx="98">
                  <c:v>1.4202481119824203E-3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A-4471-8605-D6E871DC4D77}"/>
            </c:ext>
          </c:extLst>
        </c:ser>
        <c:ser>
          <c:idx val="3"/>
          <c:order val="3"/>
          <c:tx>
            <c:strRef>
              <c:f>'qx (1) 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a'!$T$2:$T$100</c:f>
              <c:numCache>
                <c:formatCode>General</c:formatCode>
                <c:ptCount val="99"/>
                <c:pt idx="0">
                  <c:v>2.4463267440719776E-3</c:v>
                </c:pt>
                <c:pt idx="1">
                  <c:v>2.4582937019375774E-3</c:v>
                </c:pt>
                <c:pt idx="2">
                  <c:v>2.4644092270556936E-3</c:v>
                </c:pt>
                <c:pt idx="3">
                  <c:v>2.4683783958306489E-3</c:v>
                </c:pt>
                <c:pt idx="4">
                  <c:v>1.2637409291975358E-4</c:v>
                </c:pt>
                <c:pt idx="5">
                  <c:v>1.2643648238240543E-4</c:v>
                </c:pt>
                <c:pt idx="6">
                  <c:v>1.2648149799620941E-4</c:v>
                </c:pt>
                <c:pt idx="7">
                  <c:v>1.2651165825537224E-4</c:v>
                </c:pt>
                <c:pt idx="8">
                  <c:v>1.2653146797859743E-4</c:v>
                </c:pt>
                <c:pt idx="9">
                  <c:v>1.2654352090278728E-4</c:v>
                </c:pt>
                <c:pt idx="10">
                  <c:v>1.2655024211690239E-4</c:v>
                </c:pt>
                <c:pt idx="11">
                  <c:v>1.2655127020785219E-4</c:v>
                </c:pt>
                <c:pt idx="12">
                  <c:v>1.2654785159426092E-4</c:v>
                </c:pt>
                <c:pt idx="13">
                  <c:v>1.2654083610617495E-4</c:v>
                </c:pt>
                <c:pt idx="14">
                  <c:v>1.7406796428517861E-4</c:v>
                </c:pt>
                <c:pt idx="15">
                  <c:v>1.7404894552605979E-4</c:v>
                </c:pt>
                <c:pt idx="16">
                  <c:v>1.7402824652561013E-4</c:v>
                </c:pt>
                <c:pt idx="17">
                  <c:v>1.7400635279696573E-4</c:v>
                </c:pt>
                <c:pt idx="18">
                  <c:v>1.7398195953986513E-4</c:v>
                </c:pt>
                <c:pt idx="19">
                  <c:v>1.7395673583600103E-4</c:v>
                </c:pt>
                <c:pt idx="20">
                  <c:v>1.7393331633572723E-4</c:v>
                </c:pt>
                <c:pt idx="21">
                  <c:v>1.7391296756145093E-4</c:v>
                </c:pt>
                <c:pt idx="22">
                  <c:v>1.7389599114164331E-4</c:v>
                </c:pt>
                <c:pt idx="23">
                  <c:v>1.7388085487358033E-4</c:v>
                </c:pt>
                <c:pt idx="24">
                  <c:v>1.7386737210213743E-4</c:v>
                </c:pt>
                <c:pt idx="25">
                  <c:v>1.7385507295382359E-4</c:v>
                </c:pt>
                <c:pt idx="26">
                  <c:v>1.7384313143283228E-4</c:v>
                </c:pt>
                <c:pt idx="27">
                  <c:v>1.7382860800985194E-4</c:v>
                </c:pt>
                <c:pt idx="28">
                  <c:v>1.7381686186124069E-4</c:v>
                </c:pt>
                <c:pt idx="29">
                  <c:v>1.7379672646390405E-4</c:v>
                </c:pt>
                <c:pt idx="30">
                  <c:v>1.7378624675315891E-4</c:v>
                </c:pt>
                <c:pt idx="31">
                  <c:v>1.7376278256341757E-4</c:v>
                </c:pt>
                <c:pt idx="32">
                  <c:v>1.7374328486125749E-4</c:v>
                </c:pt>
                <c:pt idx="33">
                  <c:v>1.7372294239596995E-4</c:v>
                </c:pt>
                <c:pt idx="34">
                  <c:v>1.736992557402551E-4</c:v>
                </c:pt>
                <c:pt idx="35">
                  <c:v>1.7367658964609535E-4</c:v>
                </c:pt>
                <c:pt idx="36">
                  <c:v>1.7365522482089445E-4</c:v>
                </c:pt>
                <c:pt idx="37">
                  <c:v>1.7362689074654743E-4</c:v>
                </c:pt>
                <c:pt idx="38">
                  <c:v>1.7360518558031402E-4</c:v>
                </c:pt>
                <c:pt idx="39">
                  <c:v>1.7357070348841363E-4</c:v>
                </c:pt>
                <c:pt idx="40">
                  <c:v>1.7355722840673934E-4</c:v>
                </c:pt>
                <c:pt idx="41">
                  <c:v>1.7351825812767204E-4</c:v>
                </c:pt>
                <c:pt idx="42">
                  <c:v>1.7349834403975514E-4</c:v>
                </c:pt>
                <c:pt idx="43">
                  <c:v>1.7346806680109184E-4</c:v>
                </c:pt>
                <c:pt idx="44">
                  <c:v>1.7343137800636513E-4</c:v>
                </c:pt>
                <c:pt idx="45">
                  <c:v>1.7340198360896332E-4</c:v>
                </c:pt>
                <c:pt idx="46">
                  <c:v>1.7336253411814309E-4</c:v>
                </c:pt>
                <c:pt idx="47">
                  <c:v>1.7330787463676786E-4</c:v>
                </c:pt>
                <c:pt idx="48">
                  <c:v>1.7325590987833775E-4</c:v>
                </c:pt>
                <c:pt idx="49">
                  <c:v>1.0120570809449714E-3</c:v>
                </c:pt>
                <c:pt idx="50">
                  <c:v>1.0118144063904471E-3</c:v>
                </c:pt>
                <c:pt idx="51">
                  <c:v>1.0113332117410543E-3</c:v>
                </c:pt>
                <c:pt idx="52">
                  <c:v>1.0109946371312951E-3</c:v>
                </c:pt>
                <c:pt idx="53">
                  <c:v>1.0105823985157528E-3</c:v>
                </c:pt>
                <c:pt idx="54">
                  <c:v>1.0101785414577504E-3</c:v>
                </c:pt>
                <c:pt idx="55">
                  <c:v>1.0097105943798182E-3</c:v>
                </c:pt>
                <c:pt idx="56">
                  <c:v>1.0092332566710464E-3</c:v>
                </c:pt>
                <c:pt idx="57">
                  <c:v>1.0085336047769807E-3</c:v>
                </c:pt>
                <c:pt idx="58">
                  <c:v>1.0078302496984396E-3</c:v>
                </c:pt>
                <c:pt idx="59">
                  <c:v>1.0067725343507875E-3</c:v>
                </c:pt>
                <c:pt idx="60">
                  <c:v>1.0061028240495862E-3</c:v>
                </c:pt>
                <c:pt idx="61">
                  <c:v>1.0048912057422791E-3</c:v>
                </c:pt>
                <c:pt idx="62">
                  <c:v>1.0038018416843374E-3</c:v>
                </c:pt>
                <c:pt idx="63">
                  <c:v>1.0025958670655118E-3</c:v>
                </c:pt>
                <c:pt idx="64">
                  <c:v>1.0012381558432944E-3</c:v>
                </c:pt>
                <c:pt idx="65">
                  <c:v>9.9996370059998491E-4</c:v>
                </c:pt>
                <c:pt idx="66">
                  <c:v>9.9838906555421345E-4</c:v>
                </c:pt>
                <c:pt idx="67">
                  <c:v>9.9654282521984103E-4</c:v>
                </c:pt>
                <c:pt idx="68">
                  <c:v>9.9467948287996263E-4</c:v>
                </c:pt>
                <c:pt idx="69">
                  <c:v>1.2231014948750937E-3</c:v>
                </c:pt>
                <c:pt idx="70">
                  <c:v>1.2208950509181224E-3</c:v>
                </c:pt>
                <c:pt idx="71">
                  <c:v>1.2170124387085818E-3</c:v>
                </c:pt>
                <c:pt idx="72">
                  <c:v>1.2136373230549474E-3</c:v>
                </c:pt>
                <c:pt idx="73">
                  <c:v>1.2098017366784081E-3</c:v>
                </c:pt>
                <c:pt idx="74">
                  <c:v>1.2055899303527705E-3</c:v>
                </c:pt>
                <c:pt idx="75">
                  <c:v>1.2015338661242794E-3</c:v>
                </c:pt>
                <c:pt idx="76">
                  <c:v>1.1971614981463766E-3</c:v>
                </c:pt>
                <c:pt idx="77">
                  <c:v>1.1917720883572328E-3</c:v>
                </c:pt>
                <c:pt idx="78">
                  <c:v>1.1869422510142667E-3</c:v>
                </c:pt>
                <c:pt idx="79">
                  <c:v>1.1806801054022576E-3</c:v>
                </c:pt>
                <c:pt idx="80">
                  <c:v>1.1761489749630828E-3</c:v>
                </c:pt>
                <c:pt idx="81">
                  <c:v>1.1682934110040916E-3</c:v>
                </c:pt>
                <c:pt idx="82">
                  <c:v>1.1613787124924346E-3</c:v>
                </c:pt>
                <c:pt idx="83">
                  <c:v>1.1533606359881872E-3</c:v>
                </c:pt>
                <c:pt idx="84">
                  <c:v>1.1460880917955848E-3</c:v>
                </c:pt>
                <c:pt idx="85">
                  <c:v>1.1383015610799752E-3</c:v>
                </c:pt>
                <c:pt idx="86">
                  <c:v>1.1305650929998498E-3</c:v>
                </c:pt>
                <c:pt idx="87">
                  <c:v>1.1220418468078492E-3</c:v>
                </c:pt>
                <c:pt idx="88">
                  <c:v>1.1141576600963931E-3</c:v>
                </c:pt>
                <c:pt idx="89">
                  <c:v>1.1035638392332603E-3</c:v>
                </c:pt>
                <c:pt idx="90">
                  <c:v>1.0969922896912566E-3</c:v>
                </c:pt>
                <c:pt idx="91">
                  <c:v>1.0862697358271613E-3</c:v>
                </c:pt>
                <c:pt idx="92">
                  <c:v>1.0767371730745008E-3</c:v>
                </c:pt>
                <c:pt idx="93">
                  <c:v>1.0664872056349488E-3</c:v>
                </c:pt>
                <c:pt idx="94">
                  <c:v>1.0553407115401561E-3</c:v>
                </c:pt>
                <c:pt idx="95">
                  <c:v>1.045507268972844E-3</c:v>
                </c:pt>
                <c:pt idx="96">
                  <c:v>1.0361123613300068E-3</c:v>
                </c:pt>
                <c:pt idx="97">
                  <c:v>1.0272076722781269E-3</c:v>
                </c:pt>
                <c:pt idx="98">
                  <c:v>1.0161599890893304E-3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BA-4471-8605-D6E871DC4D77}"/>
            </c:ext>
          </c:extLst>
        </c:ser>
        <c:ser>
          <c:idx val="4"/>
          <c:order val="4"/>
          <c:tx>
            <c:strRef>
              <c:f>'qx (1) 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a'!$U$2:$U$100</c:f>
              <c:numCache>
                <c:formatCode>General</c:formatCode>
                <c:ptCount val="99"/>
                <c:pt idx="0">
                  <c:v>1.8929235417664615E-3</c:v>
                </c:pt>
                <c:pt idx="1">
                  <c:v>1.9013503854953967E-3</c:v>
                </c:pt>
                <c:pt idx="2">
                  <c:v>1.9056388807040712E-3</c:v>
                </c:pt>
                <c:pt idx="3">
                  <c:v>1.9084148648415562E-3</c:v>
                </c:pt>
                <c:pt idx="4">
                  <c:v>1.0415427644122807E-4</c:v>
                </c:pt>
                <c:pt idx="5">
                  <c:v>1.0420084156317218E-4</c:v>
                </c:pt>
                <c:pt idx="6">
                  <c:v>1.0423430971829477E-4</c:v>
                </c:pt>
                <c:pt idx="7">
                  <c:v>1.0425686218741109E-4</c:v>
                </c:pt>
                <c:pt idx="8">
                  <c:v>1.042717851536766E-4</c:v>
                </c:pt>
                <c:pt idx="9">
                  <c:v>1.0428080836358863E-4</c:v>
                </c:pt>
                <c:pt idx="10">
                  <c:v>1.0428613483887524E-4</c:v>
                </c:pt>
                <c:pt idx="11">
                  <c:v>1.0428635547328919E-4</c:v>
                </c:pt>
                <c:pt idx="12">
                  <c:v>1.0428417142420798E-4</c:v>
                </c:pt>
                <c:pt idx="13">
                  <c:v>1.0427784572287508E-4</c:v>
                </c:pt>
                <c:pt idx="14">
                  <c:v>1.4531894558533098E-4</c:v>
                </c:pt>
                <c:pt idx="15">
                  <c:v>1.4530323962032003E-4</c:v>
                </c:pt>
                <c:pt idx="16">
                  <c:v>1.4528725895175969E-4</c:v>
                </c:pt>
                <c:pt idx="17">
                  <c:v>1.4526884345437903E-4</c:v>
                </c:pt>
                <c:pt idx="18">
                  <c:v>1.4525007266132269E-4</c:v>
                </c:pt>
                <c:pt idx="19">
                  <c:v>1.4523030438554427E-4</c:v>
                </c:pt>
                <c:pt idx="20">
                  <c:v>1.4521222135887061E-4</c:v>
                </c:pt>
                <c:pt idx="21">
                  <c:v>1.4519620516250791E-4</c:v>
                </c:pt>
                <c:pt idx="22">
                  <c:v>1.4518309873670518E-4</c:v>
                </c:pt>
                <c:pt idx="23">
                  <c:v>1.451713465283574E-4</c:v>
                </c:pt>
                <c:pt idx="24">
                  <c:v>1.4516081449860558E-4</c:v>
                </c:pt>
                <c:pt idx="25">
                  <c:v>1.4515088978848422E-4</c:v>
                </c:pt>
                <c:pt idx="26">
                  <c:v>1.4514130962348172E-4</c:v>
                </c:pt>
                <c:pt idx="27">
                  <c:v>1.4512974705861614E-4</c:v>
                </c:pt>
                <c:pt idx="28">
                  <c:v>1.4511993469668331E-4</c:v>
                </c:pt>
                <c:pt idx="29">
                  <c:v>1.4510391409006473E-4</c:v>
                </c:pt>
                <c:pt idx="30">
                  <c:v>1.4509526395595177E-4</c:v>
                </c:pt>
                <c:pt idx="31">
                  <c:v>1.4507625277366865E-4</c:v>
                </c:pt>
                <c:pt idx="32">
                  <c:v>1.4506061166431937E-4</c:v>
                </c:pt>
                <c:pt idx="33">
                  <c:v>1.4504411638404063E-4</c:v>
                </c:pt>
                <c:pt idx="34">
                  <c:v>1.4502442422670978E-4</c:v>
                </c:pt>
                <c:pt idx="35">
                  <c:v>1.4500606445761116E-4</c:v>
                </c:pt>
                <c:pt idx="36">
                  <c:v>1.4498820586993663E-4</c:v>
                </c:pt>
                <c:pt idx="37">
                  <c:v>1.4496529324449807E-4</c:v>
                </c:pt>
                <c:pt idx="38">
                  <c:v>1.4494728601868544E-4</c:v>
                </c:pt>
                <c:pt idx="39">
                  <c:v>1.4491929102913436E-4</c:v>
                </c:pt>
                <c:pt idx="40">
                  <c:v>1.4490789541300118E-4</c:v>
                </c:pt>
                <c:pt idx="41">
                  <c:v>1.448758908707293E-4</c:v>
                </c:pt>
                <c:pt idx="42">
                  <c:v>1.4485872966031057E-4</c:v>
                </c:pt>
                <c:pt idx="43">
                  <c:v>1.4483342802917143E-4</c:v>
                </c:pt>
                <c:pt idx="44">
                  <c:v>1.4480261694644933E-4</c:v>
                </c:pt>
                <c:pt idx="45">
                  <c:v>1.4477796702944175E-4</c:v>
                </c:pt>
                <c:pt idx="46">
                  <c:v>1.4474475419922831E-4</c:v>
                </c:pt>
                <c:pt idx="47">
                  <c:v>1.4469990025717914E-4</c:v>
                </c:pt>
                <c:pt idx="48">
                  <c:v>1.4465701346634958E-4</c:v>
                </c:pt>
                <c:pt idx="49">
                  <c:v>8.3070114347207112E-4</c:v>
                </c:pt>
                <c:pt idx="50">
                  <c:v>8.3050179907196288E-4</c:v>
                </c:pt>
                <c:pt idx="51">
                  <c:v>8.3011327071392865E-4</c:v>
                </c:pt>
                <c:pt idx="52">
                  <c:v>8.2983606830963218E-4</c:v>
                </c:pt>
                <c:pt idx="53">
                  <c:v>8.2949985744333685E-4</c:v>
                </c:pt>
                <c:pt idx="54">
                  <c:v>8.2916924703935982E-4</c:v>
                </c:pt>
                <c:pt idx="55">
                  <c:v>8.2878680912865956E-4</c:v>
                </c:pt>
                <c:pt idx="56">
                  <c:v>8.2839629667859121E-4</c:v>
                </c:pt>
                <c:pt idx="57">
                  <c:v>8.278330950453127E-4</c:v>
                </c:pt>
                <c:pt idx="58">
                  <c:v>8.2726211809740528E-4</c:v>
                </c:pt>
                <c:pt idx="59">
                  <c:v>8.2641103452480217E-4</c:v>
                </c:pt>
                <c:pt idx="60">
                  <c:v>8.2587324154858959E-4</c:v>
                </c:pt>
                <c:pt idx="61">
                  <c:v>8.248983510145138E-4</c:v>
                </c:pt>
                <c:pt idx="62">
                  <c:v>8.240231367986217E-4</c:v>
                </c:pt>
                <c:pt idx="63">
                  <c:v>8.2305475808691685E-4</c:v>
                </c:pt>
                <c:pt idx="64">
                  <c:v>8.219655350994936E-4</c:v>
                </c:pt>
                <c:pt idx="65">
                  <c:v>8.2094319124324355E-4</c:v>
                </c:pt>
                <c:pt idx="66">
                  <c:v>8.1967754737726059E-4</c:v>
                </c:pt>
                <c:pt idx="67">
                  <c:v>8.1819503297631609E-4</c:v>
                </c:pt>
                <c:pt idx="68">
                  <c:v>8.1670086328900155E-4</c:v>
                </c:pt>
                <c:pt idx="69">
                  <c:v>1.013554121586899E-3</c:v>
                </c:pt>
                <c:pt idx="70">
                  <c:v>1.0117514106149947E-3</c:v>
                </c:pt>
                <c:pt idx="71">
                  <c:v>1.0086013913548635E-3</c:v>
                </c:pt>
                <c:pt idx="72">
                  <c:v>1.0058529157606667E-3</c:v>
                </c:pt>
                <c:pt idx="73">
                  <c:v>1.0027286726477644E-3</c:v>
                </c:pt>
                <c:pt idx="74">
                  <c:v>9.9929710679841962E-4</c:v>
                </c:pt>
                <c:pt idx="75">
                  <c:v>9.9597399975565699E-4</c:v>
                </c:pt>
                <c:pt idx="76">
                  <c:v>9.9239608602048304E-4</c:v>
                </c:pt>
                <c:pt idx="77">
                  <c:v>9.8798786304087971E-4</c:v>
                </c:pt>
                <c:pt idx="78">
                  <c:v>9.8402834718735598E-4</c:v>
                </c:pt>
                <c:pt idx="79">
                  <c:v>9.7889682811634865E-4</c:v>
                </c:pt>
                <c:pt idx="80">
                  <c:v>9.7517809088633529E-4</c:v>
                </c:pt>
                <c:pt idx="81">
                  <c:v>9.6875358890535594E-4</c:v>
                </c:pt>
                <c:pt idx="82">
                  <c:v>9.6306945904535532E-4</c:v>
                </c:pt>
                <c:pt idx="83">
                  <c:v>9.5648590953167868E-4</c:v>
                </c:pt>
                <c:pt idx="84">
                  <c:v>9.5049585752928194E-4</c:v>
                </c:pt>
                <c:pt idx="85">
                  <c:v>9.4406131411496792E-4</c:v>
                </c:pt>
                <c:pt idx="86">
                  <c:v>9.3768137824178728E-4</c:v>
                </c:pt>
                <c:pt idx="87">
                  <c:v>9.306605050559332E-4</c:v>
                </c:pt>
                <c:pt idx="88">
                  <c:v>9.2414684626564538E-4</c:v>
                </c:pt>
                <c:pt idx="89">
                  <c:v>9.154290900097227E-4</c:v>
                </c:pt>
                <c:pt idx="90">
                  <c:v>9.0996383551236043E-4</c:v>
                </c:pt>
                <c:pt idx="91">
                  <c:v>9.0111319227448002E-4</c:v>
                </c:pt>
                <c:pt idx="92">
                  <c:v>8.9321668296820039E-4</c:v>
                </c:pt>
                <c:pt idx="93">
                  <c:v>8.8472775913763999E-4</c:v>
                </c:pt>
                <c:pt idx="94">
                  <c:v>8.7552252494616889E-4</c:v>
                </c:pt>
                <c:pt idx="95">
                  <c:v>8.6734294684551454E-4</c:v>
                </c:pt>
                <c:pt idx="96">
                  <c:v>8.5954095179071254E-4</c:v>
                </c:pt>
                <c:pt idx="97">
                  <c:v>8.5215088139116988E-4</c:v>
                </c:pt>
                <c:pt idx="98">
                  <c:v>8.4296206976730321E-4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BA-4471-8605-D6E871DC4D77}"/>
            </c:ext>
          </c:extLst>
        </c:ser>
        <c:ser>
          <c:idx val="5"/>
          <c:order val="5"/>
          <c:tx>
            <c:strRef>
              <c:f>'qx (1)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a'!$V$2:$V$100</c:f>
              <c:numCache>
                <c:formatCode>General</c:formatCode>
                <c:ptCount val="99"/>
                <c:pt idx="0">
                  <c:v>1.6011381895121117E-3</c:v>
                </c:pt>
                <c:pt idx="1">
                  <c:v>1.6075986675950424E-3</c:v>
                </c:pt>
                <c:pt idx="2">
                  <c:v>1.6108838509991956E-3</c:v>
                </c:pt>
                <c:pt idx="3">
                  <c:v>1.6130016861174671E-3</c:v>
                </c:pt>
                <c:pt idx="4">
                  <c:v>9.2899215551971406E-5</c:v>
                </c:pt>
                <c:pt idx="5">
                  <c:v>9.2937250294442244E-5</c:v>
                </c:pt>
                <c:pt idx="6">
                  <c:v>9.2964301037742639E-5</c:v>
                </c:pt>
                <c:pt idx="7">
                  <c:v>9.2982177998544627E-5</c:v>
                </c:pt>
                <c:pt idx="8">
                  <c:v>9.2994223647068663E-5</c:v>
                </c:pt>
                <c:pt idx="9">
                  <c:v>9.3001828541706055E-5</c:v>
                </c:pt>
                <c:pt idx="10">
                  <c:v>9.3006148266013071E-5</c:v>
                </c:pt>
                <c:pt idx="11">
                  <c:v>9.30056639678915E-5</c:v>
                </c:pt>
                <c:pt idx="12">
                  <c:v>9.300352192103031E-5</c:v>
                </c:pt>
                <c:pt idx="13">
                  <c:v>9.2998385653091242E-5</c:v>
                </c:pt>
                <c:pt idx="14">
                  <c:v>1.2645171905256545E-4</c:v>
                </c:pt>
                <c:pt idx="15">
                  <c:v>1.2643866730449512E-4</c:v>
                </c:pt>
                <c:pt idx="16">
                  <c:v>1.2642514190509851E-4</c:v>
                </c:pt>
                <c:pt idx="17">
                  <c:v>1.264095621075422E-4</c:v>
                </c:pt>
                <c:pt idx="18">
                  <c:v>1.2639383763294446E-4</c:v>
                </c:pt>
                <c:pt idx="19">
                  <c:v>1.2637754551373729E-4</c:v>
                </c:pt>
                <c:pt idx="20">
                  <c:v>1.2636260308125042E-4</c:v>
                </c:pt>
                <c:pt idx="21">
                  <c:v>1.2634932906220047E-4</c:v>
                </c:pt>
                <c:pt idx="22">
                  <c:v>1.2633893941371862E-4</c:v>
                </c:pt>
                <c:pt idx="23">
                  <c:v>1.2632864265411679E-4</c:v>
                </c:pt>
                <c:pt idx="24">
                  <c:v>1.2632014905173506E-4</c:v>
                </c:pt>
                <c:pt idx="25">
                  <c:v>1.2631176897237058E-4</c:v>
                </c:pt>
                <c:pt idx="26">
                  <c:v>1.2630320353805176E-4</c:v>
                </c:pt>
                <c:pt idx="27">
                  <c:v>1.262936924237366E-4</c:v>
                </c:pt>
                <c:pt idx="28">
                  <c:v>1.2628531407924857E-4</c:v>
                </c:pt>
                <c:pt idx="29">
                  <c:v>1.2627157922671315E-4</c:v>
                </c:pt>
                <c:pt idx="30">
                  <c:v>1.2626427302815196E-4</c:v>
                </c:pt>
                <c:pt idx="31">
                  <c:v>1.2624786727903005E-4</c:v>
                </c:pt>
                <c:pt idx="32">
                  <c:v>1.262345938532597E-4</c:v>
                </c:pt>
                <c:pt idx="33">
                  <c:v>1.2622030370652227E-4</c:v>
                </c:pt>
                <c:pt idx="34">
                  <c:v>1.2620337979853588E-4</c:v>
                </c:pt>
                <c:pt idx="35">
                  <c:v>1.2618746261262089E-4</c:v>
                </c:pt>
                <c:pt idx="36">
                  <c:v>1.2617198401832205E-4</c:v>
                </c:pt>
                <c:pt idx="37">
                  <c:v>1.2615226142119113E-4</c:v>
                </c:pt>
                <c:pt idx="38">
                  <c:v>1.261363842270581E-4</c:v>
                </c:pt>
                <c:pt idx="39">
                  <c:v>1.2611232829594842E-4</c:v>
                </c:pt>
                <c:pt idx="40">
                  <c:v>1.2610215807110995E-4</c:v>
                </c:pt>
                <c:pt idx="41">
                  <c:v>1.260746333209327E-4</c:v>
                </c:pt>
                <c:pt idx="42">
                  <c:v>1.2605931562127267E-4</c:v>
                </c:pt>
                <c:pt idx="43">
                  <c:v>1.2603723189962032E-4</c:v>
                </c:pt>
                <c:pt idx="44">
                  <c:v>1.2601028394139765E-4</c:v>
                </c:pt>
                <c:pt idx="45">
                  <c:v>1.2598821560852149E-4</c:v>
                </c:pt>
                <c:pt idx="46">
                  <c:v>1.2595909475544305E-4</c:v>
                </c:pt>
                <c:pt idx="47">
                  <c:v>1.2592022296754689E-4</c:v>
                </c:pt>
                <c:pt idx="48">
                  <c:v>1.2588306239937638E-4</c:v>
                </c:pt>
                <c:pt idx="49">
                  <c:v>7.1711096325812438E-4</c:v>
                </c:pt>
                <c:pt idx="50">
                  <c:v>7.1693725766571836E-4</c:v>
                </c:pt>
                <c:pt idx="51">
                  <c:v>7.1660560822849582E-4</c:v>
                </c:pt>
                <c:pt idx="52">
                  <c:v>7.1636562307505038E-4</c:v>
                </c:pt>
                <c:pt idx="53">
                  <c:v>7.1607522019344685E-4</c:v>
                </c:pt>
                <c:pt idx="54">
                  <c:v>7.1578887764342405E-4</c:v>
                </c:pt>
                <c:pt idx="55">
                  <c:v>7.1545858385668379E-4</c:v>
                </c:pt>
                <c:pt idx="56">
                  <c:v>7.1512036180278161E-4</c:v>
                </c:pt>
                <c:pt idx="57">
                  <c:v>7.1463738389730171E-4</c:v>
                </c:pt>
                <c:pt idx="58">
                  <c:v>7.1415144926691176E-4</c:v>
                </c:pt>
                <c:pt idx="59">
                  <c:v>7.1342429349532921E-4</c:v>
                </c:pt>
                <c:pt idx="60">
                  <c:v>7.1296133348975319E-4</c:v>
                </c:pt>
                <c:pt idx="61">
                  <c:v>7.121368507338043E-4</c:v>
                </c:pt>
                <c:pt idx="62">
                  <c:v>7.1139067075756007E-4</c:v>
                </c:pt>
                <c:pt idx="63">
                  <c:v>7.1056737893691456E-4</c:v>
                </c:pt>
                <c:pt idx="64">
                  <c:v>7.0964202688226737E-4</c:v>
                </c:pt>
                <c:pt idx="65">
                  <c:v>7.0877385306168141E-4</c:v>
                </c:pt>
                <c:pt idx="66">
                  <c:v>7.0769866205172582E-4</c:v>
                </c:pt>
                <c:pt idx="67">
                  <c:v>7.0644021100631899E-4</c:v>
                </c:pt>
                <c:pt idx="68">
                  <c:v>7.0517027941754376E-4</c:v>
                </c:pt>
                <c:pt idx="69">
                  <c:v>8.8587385750701615E-4</c:v>
                </c:pt>
                <c:pt idx="70">
                  <c:v>8.8431417002177019E-4</c:v>
                </c:pt>
                <c:pt idx="71">
                  <c:v>8.8160238339468101E-4</c:v>
                </c:pt>
                <c:pt idx="72">
                  <c:v>8.7923365693945096E-4</c:v>
                </c:pt>
                <c:pt idx="73">
                  <c:v>8.7653696977106534E-4</c:v>
                </c:pt>
                <c:pt idx="74">
                  <c:v>8.7357676543664249E-4</c:v>
                </c:pt>
                <c:pt idx="75">
                  <c:v>8.7069791042695597E-4</c:v>
                </c:pt>
                <c:pt idx="76">
                  <c:v>8.6759664903646259E-4</c:v>
                </c:pt>
                <c:pt idx="77">
                  <c:v>8.6377402598324419E-4</c:v>
                </c:pt>
                <c:pt idx="78">
                  <c:v>8.6033690814807709E-4</c:v>
                </c:pt>
                <c:pt idx="79">
                  <c:v>8.5587809521838008E-4</c:v>
                </c:pt>
                <c:pt idx="80">
                  <c:v>8.5263485198184749E-4</c:v>
                </c:pt>
                <c:pt idx="81">
                  <c:v>8.4708275440846948E-4</c:v>
                </c:pt>
                <c:pt idx="82">
                  <c:v>8.4215004894328102E-4</c:v>
                </c:pt>
                <c:pt idx="83">
                  <c:v>8.3643109424534536E-4</c:v>
                </c:pt>
                <c:pt idx="84">
                  <c:v>8.3120958704301475E-4</c:v>
                </c:pt>
                <c:pt idx="85">
                  <c:v>8.255917102981948E-4</c:v>
                </c:pt>
                <c:pt idx="86">
                  <c:v>8.200188425225006E-4</c:v>
                </c:pt>
                <c:pt idx="87">
                  <c:v>8.1389869981266861E-4</c:v>
                </c:pt>
                <c:pt idx="88">
                  <c:v>8.0819972931806406E-4</c:v>
                </c:pt>
                <c:pt idx="89">
                  <c:v>8.0061860838937871E-4</c:v>
                </c:pt>
                <c:pt idx="90">
                  <c:v>7.9581173604042609E-4</c:v>
                </c:pt>
                <c:pt idx="91">
                  <c:v>7.8808769457072107E-4</c:v>
                </c:pt>
                <c:pt idx="92">
                  <c:v>7.8118885327491984E-4</c:v>
                </c:pt>
                <c:pt idx="93">
                  <c:v>7.7376362032057151E-4</c:v>
                </c:pt>
                <c:pt idx="94">
                  <c:v>7.6572182544986517E-4</c:v>
                </c:pt>
                <c:pt idx="95">
                  <c:v>7.5858304396091212E-4</c:v>
                </c:pt>
                <c:pt idx="96">
                  <c:v>7.5174151704064847E-4</c:v>
                </c:pt>
                <c:pt idx="97">
                  <c:v>7.4525623800333137E-4</c:v>
                </c:pt>
                <c:pt idx="98">
                  <c:v>7.3720059920531127E-4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BA-4471-8605-D6E871DC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65040"/>
        <c:axId val="121648832"/>
      </c:lineChart>
      <c:catAx>
        <c:axId val="1207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8832"/>
        <c:crosses val="autoZero"/>
        <c:auto val="1"/>
        <c:lblAlgn val="ctr"/>
        <c:lblOffset val="100"/>
        <c:noMultiLvlLbl val="0"/>
      </c:catAx>
      <c:valAx>
        <c:axId val="12164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a'!$V$2:$V$100</c:f>
              <c:numCache>
                <c:formatCode>General</c:formatCode>
                <c:ptCount val="99"/>
                <c:pt idx="0">
                  <c:v>1.6011381895121117E-3</c:v>
                </c:pt>
                <c:pt idx="1">
                  <c:v>1.6075986675950424E-3</c:v>
                </c:pt>
                <c:pt idx="2">
                  <c:v>1.6108838509991956E-3</c:v>
                </c:pt>
                <c:pt idx="3">
                  <c:v>1.6130016861174671E-3</c:v>
                </c:pt>
                <c:pt idx="4">
                  <c:v>9.2899215551971406E-5</c:v>
                </c:pt>
                <c:pt idx="5">
                  <c:v>9.2937250294442244E-5</c:v>
                </c:pt>
                <c:pt idx="6">
                  <c:v>9.2964301037742639E-5</c:v>
                </c:pt>
                <c:pt idx="7">
                  <c:v>9.2982177998544627E-5</c:v>
                </c:pt>
                <c:pt idx="8">
                  <c:v>9.2994223647068663E-5</c:v>
                </c:pt>
                <c:pt idx="9">
                  <c:v>9.3001828541706055E-5</c:v>
                </c:pt>
                <c:pt idx="10">
                  <c:v>9.3006148266013071E-5</c:v>
                </c:pt>
                <c:pt idx="11">
                  <c:v>9.30056639678915E-5</c:v>
                </c:pt>
                <c:pt idx="12">
                  <c:v>9.300352192103031E-5</c:v>
                </c:pt>
                <c:pt idx="13">
                  <c:v>9.2998385653091242E-5</c:v>
                </c:pt>
                <c:pt idx="14">
                  <c:v>1.2645171905256545E-4</c:v>
                </c:pt>
                <c:pt idx="15">
                  <c:v>1.2643866730449512E-4</c:v>
                </c:pt>
                <c:pt idx="16">
                  <c:v>1.2642514190509851E-4</c:v>
                </c:pt>
                <c:pt idx="17">
                  <c:v>1.264095621075422E-4</c:v>
                </c:pt>
                <c:pt idx="18">
                  <c:v>1.2639383763294446E-4</c:v>
                </c:pt>
                <c:pt idx="19">
                  <c:v>1.2637754551373729E-4</c:v>
                </c:pt>
                <c:pt idx="20">
                  <c:v>1.2636260308125042E-4</c:v>
                </c:pt>
                <c:pt idx="21">
                  <c:v>1.2634932906220047E-4</c:v>
                </c:pt>
                <c:pt idx="22">
                  <c:v>1.2633893941371862E-4</c:v>
                </c:pt>
                <c:pt idx="23">
                  <c:v>1.2632864265411679E-4</c:v>
                </c:pt>
                <c:pt idx="24">
                  <c:v>1.2632014905173506E-4</c:v>
                </c:pt>
                <c:pt idx="25">
                  <c:v>1.2631176897237058E-4</c:v>
                </c:pt>
                <c:pt idx="26">
                  <c:v>1.2630320353805176E-4</c:v>
                </c:pt>
                <c:pt idx="27">
                  <c:v>1.262936924237366E-4</c:v>
                </c:pt>
                <c:pt idx="28">
                  <c:v>1.2628531407924857E-4</c:v>
                </c:pt>
                <c:pt idx="29">
                  <c:v>1.2627157922671315E-4</c:v>
                </c:pt>
                <c:pt idx="30">
                  <c:v>1.2626427302815196E-4</c:v>
                </c:pt>
                <c:pt idx="31">
                  <c:v>1.2624786727903005E-4</c:v>
                </c:pt>
                <c:pt idx="32">
                  <c:v>1.262345938532597E-4</c:v>
                </c:pt>
                <c:pt idx="33">
                  <c:v>1.2622030370652227E-4</c:v>
                </c:pt>
                <c:pt idx="34">
                  <c:v>1.2620337979853588E-4</c:v>
                </c:pt>
                <c:pt idx="35">
                  <c:v>1.2618746261262089E-4</c:v>
                </c:pt>
                <c:pt idx="36">
                  <c:v>1.2617198401832205E-4</c:v>
                </c:pt>
                <c:pt idx="37">
                  <c:v>1.2615226142119113E-4</c:v>
                </c:pt>
                <c:pt idx="38">
                  <c:v>1.261363842270581E-4</c:v>
                </c:pt>
                <c:pt idx="39">
                  <c:v>1.2611232829594842E-4</c:v>
                </c:pt>
                <c:pt idx="40">
                  <c:v>1.2610215807110995E-4</c:v>
                </c:pt>
                <c:pt idx="41">
                  <c:v>1.260746333209327E-4</c:v>
                </c:pt>
                <c:pt idx="42">
                  <c:v>1.2605931562127267E-4</c:v>
                </c:pt>
                <c:pt idx="43">
                  <c:v>1.2603723189962032E-4</c:v>
                </c:pt>
                <c:pt idx="44">
                  <c:v>1.2601028394139765E-4</c:v>
                </c:pt>
                <c:pt idx="45">
                  <c:v>1.2598821560852149E-4</c:v>
                </c:pt>
                <c:pt idx="46">
                  <c:v>1.2595909475544305E-4</c:v>
                </c:pt>
                <c:pt idx="47">
                  <c:v>1.2592022296754689E-4</c:v>
                </c:pt>
                <c:pt idx="48">
                  <c:v>1.2588306239937638E-4</c:v>
                </c:pt>
                <c:pt idx="49">
                  <c:v>7.1711096325812438E-4</c:v>
                </c:pt>
                <c:pt idx="50">
                  <c:v>7.1693725766571836E-4</c:v>
                </c:pt>
                <c:pt idx="51">
                  <c:v>7.1660560822849582E-4</c:v>
                </c:pt>
                <c:pt idx="52">
                  <c:v>7.1636562307505038E-4</c:v>
                </c:pt>
                <c:pt idx="53">
                  <c:v>7.1607522019344685E-4</c:v>
                </c:pt>
                <c:pt idx="54">
                  <c:v>7.1578887764342405E-4</c:v>
                </c:pt>
                <c:pt idx="55">
                  <c:v>7.1545858385668379E-4</c:v>
                </c:pt>
                <c:pt idx="56">
                  <c:v>7.1512036180278161E-4</c:v>
                </c:pt>
                <c:pt idx="57">
                  <c:v>7.1463738389730171E-4</c:v>
                </c:pt>
                <c:pt idx="58">
                  <c:v>7.1415144926691176E-4</c:v>
                </c:pt>
                <c:pt idx="59">
                  <c:v>7.1342429349532921E-4</c:v>
                </c:pt>
                <c:pt idx="60">
                  <c:v>7.1296133348975319E-4</c:v>
                </c:pt>
                <c:pt idx="61">
                  <c:v>7.121368507338043E-4</c:v>
                </c:pt>
                <c:pt idx="62">
                  <c:v>7.1139067075756007E-4</c:v>
                </c:pt>
                <c:pt idx="63">
                  <c:v>7.1056737893691456E-4</c:v>
                </c:pt>
                <c:pt idx="64">
                  <c:v>7.0964202688226737E-4</c:v>
                </c:pt>
                <c:pt idx="65">
                  <c:v>7.0877385306168141E-4</c:v>
                </c:pt>
                <c:pt idx="66">
                  <c:v>7.0769866205172582E-4</c:v>
                </c:pt>
                <c:pt idx="67">
                  <c:v>7.0644021100631899E-4</c:v>
                </c:pt>
                <c:pt idx="68">
                  <c:v>7.0517027941754376E-4</c:v>
                </c:pt>
                <c:pt idx="69">
                  <c:v>8.8587385750701615E-4</c:v>
                </c:pt>
                <c:pt idx="70">
                  <c:v>8.8431417002177019E-4</c:v>
                </c:pt>
                <c:pt idx="71">
                  <c:v>8.8160238339468101E-4</c:v>
                </c:pt>
                <c:pt idx="72">
                  <c:v>8.7923365693945096E-4</c:v>
                </c:pt>
                <c:pt idx="73">
                  <c:v>8.7653696977106534E-4</c:v>
                </c:pt>
                <c:pt idx="74">
                  <c:v>8.7357676543664249E-4</c:v>
                </c:pt>
                <c:pt idx="75">
                  <c:v>8.7069791042695597E-4</c:v>
                </c:pt>
                <c:pt idx="76">
                  <c:v>8.6759664903646259E-4</c:v>
                </c:pt>
                <c:pt idx="77">
                  <c:v>8.6377402598324419E-4</c:v>
                </c:pt>
                <c:pt idx="78">
                  <c:v>8.6033690814807709E-4</c:v>
                </c:pt>
                <c:pt idx="79">
                  <c:v>8.5587809521838008E-4</c:v>
                </c:pt>
                <c:pt idx="80">
                  <c:v>8.5263485198184749E-4</c:v>
                </c:pt>
                <c:pt idx="81">
                  <c:v>8.4708275440846948E-4</c:v>
                </c:pt>
                <c:pt idx="82">
                  <c:v>8.4215004894328102E-4</c:v>
                </c:pt>
                <c:pt idx="83">
                  <c:v>8.3643109424534536E-4</c:v>
                </c:pt>
                <c:pt idx="84">
                  <c:v>8.3120958704301475E-4</c:v>
                </c:pt>
                <c:pt idx="85">
                  <c:v>8.255917102981948E-4</c:v>
                </c:pt>
                <c:pt idx="86">
                  <c:v>8.200188425225006E-4</c:v>
                </c:pt>
                <c:pt idx="87">
                  <c:v>8.1389869981266861E-4</c:v>
                </c:pt>
                <c:pt idx="88">
                  <c:v>8.0819972931806406E-4</c:v>
                </c:pt>
                <c:pt idx="89">
                  <c:v>8.0061860838937871E-4</c:v>
                </c:pt>
                <c:pt idx="90">
                  <c:v>7.9581173604042609E-4</c:v>
                </c:pt>
                <c:pt idx="91">
                  <c:v>7.8808769457072107E-4</c:v>
                </c:pt>
                <c:pt idx="92">
                  <c:v>7.8118885327491984E-4</c:v>
                </c:pt>
                <c:pt idx="93">
                  <c:v>7.7376362032057151E-4</c:v>
                </c:pt>
                <c:pt idx="94">
                  <c:v>7.6572182544986517E-4</c:v>
                </c:pt>
                <c:pt idx="95">
                  <c:v>7.5858304396091212E-4</c:v>
                </c:pt>
                <c:pt idx="96">
                  <c:v>7.5174151704064847E-4</c:v>
                </c:pt>
                <c:pt idx="97">
                  <c:v>7.4525623800333137E-4</c:v>
                </c:pt>
                <c:pt idx="98">
                  <c:v>7.3720059920531127E-4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0-43F4-BB90-850C13161254}"/>
            </c:ext>
          </c:extLst>
        </c:ser>
        <c:ser>
          <c:idx val="1"/>
          <c:order val="1"/>
          <c:tx>
            <c:strRef>
              <c:f>'qx (1) 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a'!$W$2:$W$100</c:f>
              <c:numCache>
                <c:formatCode>General</c:formatCode>
                <c:ptCount val="99"/>
                <c:pt idx="0">
                  <c:v>1.3574221235093027E-3</c:v>
                </c:pt>
                <c:pt idx="1">
                  <c:v>1.3624049281970932E-3</c:v>
                </c:pt>
                <c:pt idx="2">
                  <c:v>1.3649307576831065E-3</c:v>
                </c:pt>
                <c:pt idx="3">
                  <c:v>1.3665554207178887E-3</c:v>
                </c:pt>
                <c:pt idx="4">
                  <c:v>8.4033400547459052E-5</c:v>
                </c:pt>
                <c:pt idx="5">
                  <c:v>8.4064320222125116E-5</c:v>
                </c:pt>
                <c:pt idx="6">
                  <c:v>8.4086421143911717E-5</c:v>
                </c:pt>
                <c:pt idx="7">
                  <c:v>8.4101741892186492E-5</c:v>
                </c:pt>
                <c:pt idx="8">
                  <c:v>8.4111590340037144E-5</c:v>
                </c:pt>
                <c:pt idx="9">
                  <c:v>8.4117237831864047E-5</c:v>
                </c:pt>
                <c:pt idx="10">
                  <c:v>8.4120857937890301E-5</c:v>
                </c:pt>
                <c:pt idx="11">
                  <c:v>8.412055593249088E-5</c:v>
                </c:pt>
                <c:pt idx="12">
                  <c:v>8.4118431033061264E-5</c:v>
                </c:pt>
                <c:pt idx="13">
                  <c:v>8.41135523613963E-5</c:v>
                </c:pt>
                <c:pt idx="14">
                  <c:v>1.1297586647920542E-4</c:v>
                </c:pt>
                <c:pt idx="15">
                  <c:v>1.1296354963889189E-4</c:v>
                </c:pt>
                <c:pt idx="16">
                  <c:v>1.1295164421530496E-4</c:v>
                </c:pt>
                <c:pt idx="17">
                  <c:v>1.1293842800708351E-4</c:v>
                </c:pt>
                <c:pt idx="18">
                  <c:v>1.1292492598827424E-4</c:v>
                </c:pt>
                <c:pt idx="19">
                  <c:v>1.129112542020074E-4</c:v>
                </c:pt>
                <c:pt idx="20">
                  <c:v>1.1289864894037564E-4</c:v>
                </c:pt>
                <c:pt idx="21">
                  <c:v>1.1288740206399061E-4</c:v>
                </c:pt>
                <c:pt idx="22">
                  <c:v>1.1287816308047686E-4</c:v>
                </c:pt>
                <c:pt idx="23">
                  <c:v>1.1286965941313283E-4</c:v>
                </c:pt>
                <c:pt idx="24">
                  <c:v>1.1286208616339077E-4</c:v>
                </c:pt>
                <c:pt idx="25">
                  <c:v>1.1285502293773319E-4</c:v>
                </c:pt>
                <c:pt idx="26">
                  <c:v>1.1284753110419908E-4</c:v>
                </c:pt>
                <c:pt idx="27">
                  <c:v>1.1283873811772179E-4</c:v>
                </c:pt>
                <c:pt idx="28">
                  <c:v>1.1283152660723139E-4</c:v>
                </c:pt>
                <c:pt idx="29">
                  <c:v>1.1281964902608965E-4</c:v>
                </c:pt>
                <c:pt idx="30">
                  <c:v>1.1281297461019602E-4</c:v>
                </c:pt>
                <c:pt idx="31">
                  <c:v>1.1279868402330528E-4</c:v>
                </c:pt>
                <c:pt idx="32">
                  <c:v>1.1278689151461661E-4</c:v>
                </c:pt>
                <c:pt idx="33">
                  <c:v>1.1277414800010383E-4</c:v>
                </c:pt>
                <c:pt idx="34">
                  <c:v>1.127592449140316E-4</c:v>
                </c:pt>
                <c:pt idx="35">
                  <c:v>1.1274490613620374E-4</c:v>
                </c:pt>
                <c:pt idx="36">
                  <c:v>1.1273114229473723E-4</c:v>
                </c:pt>
                <c:pt idx="37">
                  <c:v>1.1271365592825045E-4</c:v>
                </c:pt>
                <c:pt idx="38">
                  <c:v>1.126992740770539E-4</c:v>
                </c:pt>
                <c:pt idx="39">
                  <c:v>1.1267802733996824E-4</c:v>
                </c:pt>
                <c:pt idx="40">
                  <c:v>1.1266859513521349E-4</c:v>
                </c:pt>
                <c:pt idx="41">
                  <c:v>1.1264437679446251E-4</c:v>
                </c:pt>
                <c:pt idx="42">
                  <c:v>1.126304864269676E-4</c:v>
                </c:pt>
                <c:pt idx="43">
                  <c:v>1.1261041495551584E-4</c:v>
                </c:pt>
                <c:pt idx="44">
                  <c:v>1.1258625782038513E-4</c:v>
                </c:pt>
                <c:pt idx="45">
                  <c:v>1.1256624112353509E-4</c:v>
                </c:pt>
                <c:pt idx="46">
                  <c:v>1.1253991112441778E-4</c:v>
                </c:pt>
                <c:pt idx="47">
                  <c:v>1.1250527729439359E-4</c:v>
                </c:pt>
                <c:pt idx="48">
                  <c:v>1.1247178309687436E-4</c:v>
                </c:pt>
                <c:pt idx="49">
                  <c:v>6.3935956368757897E-4</c:v>
                </c:pt>
                <c:pt idx="50">
                  <c:v>6.3920378043835866E-4</c:v>
                </c:pt>
                <c:pt idx="51">
                  <c:v>6.3890965026051406E-4</c:v>
                </c:pt>
                <c:pt idx="52">
                  <c:v>6.3869386061088428E-4</c:v>
                </c:pt>
                <c:pt idx="53">
                  <c:v>6.3843447047515049E-4</c:v>
                </c:pt>
                <c:pt idx="54">
                  <c:v>6.3817747734469109E-4</c:v>
                </c:pt>
                <c:pt idx="55">
                  <c:v>6.3788111328574708E-4</c:v>
                </c:pt>
                <c:pt idx="56">
                  <c:v>6.3757656040787771E-4</c:v>
                </c:pt>
                <c:pt idx="57">
                  <c:v>6.3714733190487535E-4</c:v>
                </c:pt>
                <c:pt idx="58">
                  <c:v>6.3671417297132262E-4</c:v>
                </c:pt>
                <c:pt idx="59">
                  <c:v>6.3607516618428719E-4</c:v>
                </c:pt>
                <c:pt idx="60">
                  <c:v>6.3565838635328237E-4</c:v>
                </c:pt>
                <c:pt idx="61">
                  <c:v>6.3492941348524464E-4</c:v>
                </c:pt>
                <c:pt idx="62">
                  <c:v>6.3427351259977554E-4</c:v>
                </c:pt>
                <c:pt idx="63">
                  <c:v>6.3354450573947882E-4</c:v>
                </c:pt>
                <c:pt idx="64">
                  <c:v>6.327265601651441E-4</c:v>
                </c:pt>
                <c:pt idx="65">
                  <c:v>6.3196013760427215E-4</c:v>
                </c:pt>
                <c:pt idx="66">
                  <c:v>6.3101049966946844E-4</c:v>
                </c:pt>
                <c:pt idx="67">
                  <c:v>6.2990213609120168E-4</c:v>
                </c:pt>
                <c:pt idx="68">
                  <c:v>6.2878185521115788E-4</c:v>
                </c:pt>
                <c:pt idx="69">
                  <c:v>7.908469032293586E-4</c:v>
                </c:pt>
                <c:pt idx="70">
                  <c:v>7.8946415949861638E-4</c:v>
                </c:pt>
                <c:pt idx="71">
                  <c:v>7.8707408956260453E-4</c:v>
                </c:pt>
                <c:pt idx="72">
                  <c:v>7.8497567760360586E-4</c:v>
                </c:pt>
                <c:pt idx="73">
                  <c:v>7.8259065321932141E-4</c:v>
                </c:pt>
                <c:pt idx="74">
                  <c:v>7.7997142890432142E-4</c:v>
                </c:pt>
                <c:pt idx="75">
                  <c:v>7.7741345116496977E-4</c:v>
                </c:pt>
                <c:pt idx="76">
                  <c:v>7.7466144804444242E-4</c:v>
                </c:pt>
                <c:pt idx="77">
                  <c:v>7.7126483504536881E-4</c:v>
                </c:pt>
                <c:pt idx="78">
                  <c:v>7.6819984645915516E-4</c:v>
                </c:pt>
                <c:pt idx="79">
                  <c:v>7.6423150068570197E-4</c:v>
                </c:pt>
                <c:pt idx="80">
                  <c:v>7.6132026963857504E-4</c:v>
                </c:pt>
                <c:pt idx="81">
                  <c:v>7.5639655592904423E-4</c:v>
                </c:pt>
                <c:pt idx="82">
                  <c:v>7.5201335099882251E-4</c:v>
                </c:pt>
                <c:pt idx="83">
                  <c:v>7.4693389249078947E-4</c:v>
                </c:pt>
                <c:pt idx="84">
                  <c:v>7.4226734109777786E-4</c:v>
                </c:pt>
                <c:pt idx="85">
                  <c:v>7.3723782759814145E-4</c:v>
                </c:pt>
                <c:pt idx="86">
                  <c:v>7.3225256762113073E-4</c:v>
                </c:pt>
                <c:pt idx="87">
                  <c:v>7.2677894550939807E-4</c:v>
                </c:pt>
                <c:pt idx="88">
                  <c:v>7.2166208665245906E-4</c:v>
                </c:pt>
                <c:pt idx="89">
                  <c:v>7.149059647433676E-4</c:v>
                </c:pt>
                <c:pt idx="90">
                  <c:v>7.10562694193002E-4</c:v>
                </c:pt>
                <c:pt idx="91">
                  <c:v>7.0366312027912606E-4</c:v>
                </c:pt>
                <c:pt idx="92">
                  <c:v>6.9747457470938827E-4</c:v>
                </c:pt>
                <c:pt idx="93">
                  <c:v>6.9084310486737185E-4</c:v>
                </c:pt>
                <c:pt idx="94">
                  <c:v>6.8367240926192803E-4</c:v>
                </c:pt>
                <c:pt idx="95">
                  <c:v>6.7726800631449501E-4</c:v>
                </c:pt>
                <c:pt idx="96">
                  <c:v>6.7115765743646022E-4</c:v>
                </c:pt>
                <c:pt idx="97">
                  <c:v>6.6535607032113398E-4</c:v>
                </c:pt>
                <c:pt idx="98">
                  <c:v>6.5812688527662391E-4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0-43F4-BB90-850C13161254}"/>
            </c:ext>
          </c:extLst>
        </c:ser>
        <c:ser>
          <c:idx val="2"/>
          <c:order val="2"/>
          <c:tx>
            <c:strRef>
              <c:f>'qx (1) 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a'!$X$2:$X$100</c:f>
              <c:numCache>
                <c:formatCode>General</c:formatCode>
                <c:ptCount val="99"/>
                <c:pt idx="0">
                  <c:v>1.2341911078135985E-3</c:v>
                </c:pt>
                <c:pt idx="1">
                  <c:v>1.2382850794928442E-3</c:v>
                </c:pt>
                <c:pt idx="2">
                  <c:v>1.2403560399954323E-3</c:v>
                </c:pt>
                <c:pt idx="3">
                  <c:v>1.2416849394317328E-3</c:v>
                </c:pt>
                <c:pt idx="4">
                  <c:v>8.0953351056928084E-5</c:v>
                </c:pt>
                <c:pt idx="5">
                  <c:v>8.0980495315135885E-5</c:v>
                </c:pt>
                <c:pt idx="6">
                  <c:v>8.1000040411387931E-5</c:v>
                </c:pt>
                <c:pt idx="7">
                  <c:v>8.1012807063269679E-5</c:v>
                </c:pt>
                <c:pt idx="8">
                  <c:v>8.1021228778970644E-5</c:v>
                </c:pt>
                <c:pt idx="9">
                  <c:v>8.102690017087021E-5</c:v>
                </c:pt>
                <c:pt idx="10">
                  <c:v>8.1029544395413446E-5</c:v>
                </c:pt>
                <c:pt idx="11">
                  <c:v>8.1029328670526843E-5</c:v>
                </c:pt>
                <c:pt idx="12">
                  <c:v>8.1027408935242841E-5</c:v>
                </c:pt>
                <c:pt idx="13">
                  <c:v>8.1022736028811315E-5</c:v>
                </c:pt>
                <c:pt idx="14">
                  <c:v>1.0639075064417327E-4</c:v>
                </c:pt>
                <c:pt idx="15">
                  <c:v>1.0637970792379621E-4</c:v>
                </c:pt>
                <c:pt idx="16">
                  <c:v>1.0636880197105019E-4</c:v>
                </c:pt>
                <c:pt idx="17">
                  <c:v>1.0635714630738819E-4</c:v>
                </c:pt>
                <c:pt idx="18">
                  <c:v>1.0634506858621139E-4</c:v>
                </c:pt>
                <c:pt idx="19">
                  <c:v>1.063331507686821E-4</c:v>
                </c:pt>
                <c:pt idx="20">
                  <c:v>1.0632213833734667E-4</c:v>
                </c:pt>
                <c:pt idx="21">
                  <c:v>1.0631215389058129E-4</c:v>
                </c:pt>
                <c:pt idx="22">
                  <c:v>1.0630403401118688E-4</c:v>
                </c:pt>
                <c:pt idx="23">
                  <c:v>1.0629666801794143E-4</c:v>
                </c:pt>
                <c:pt idx="24">
                  <c:v>1.0628998762153803E-4</c:v>
                </c:pt>
                <c:pt idx="25">
                  <c:v>1.062836370872055E-4</c:v>
                </c:pt>
                <c:pt idx="26">
                  <c:v>1.0627710583462253E-4</c:v>
                </c:pt>
                <c:pt idx="27">
                  <c:v>1.0626933658057783E-4</c:v>
                </c:pt>
                <c:pt idx="28">
                  <c:v>1.0626261885953036E-4</c:v>
                </c:pt>
                <c:pt idx="29">
                  <c:v>1.0625203964264218E-4</c:v>
                </c:pt>
                <c:pt idx="30">
                  <c:v>1.0624566832071037E-4</c:v>
                </c:pt>
                <c:pt idx="31">
                  <c:v>1.0623304447468308E-4</c:v>
                </c:pt>
                <c:pt idx="32">
                  <c:v>1.0622226704547627E-4</c:v>
                </c:pt>
                <c:pt idx="33">
                  <c:v>1.0621064136197693E-4</c:v>
                </c:pt>
                <c:pt idx="34">
                  <c:v>1.0619702554041269E-4</c:v>
                </c:pt>
                <c:pt idx="35">
                  <c:v>1.0618381281191856E-4</c:v>
                </c:pt>
                <c:pt idx="36">
                  <c:v>1.0617109581481805E-4</c:v>
                </c:pt>
                <c:pt idx="37">
                  <c:v>1.0615481782384949E-4</c:v>
                </c:pt>
                <c:pt idx="38">
                  <c:v>1.0614134991429255E-4</c:v>
                </c:pt>
                <c:pt idx="39">
                  <c:v>1.0612177181833362E-4</c:v>
                </c:pt>
                <c:pt idx="40">
                  <c:v>1.0611271295086412E-4</c:v>
                </c:pt>
                <c:pt idx="41">
                  <c:v>1.0609048806232071E-4</c:v>
                </c:pt>
                <c:pt idx="42">
                  <c:v>1.060771386599057E-4</c:v>
                </c:pt>
                <c:pt idx="43">
                  <c:v>1.0605856752051728E-4</c:v>
                </c:pt>
                <c:pt idx="44">
                  <c:v>1.0603604977172914E-4</c:v>
                </c:pt>
                <c:pt idx="45">
                  <c:v>1.0601692041993279E-4</c:v>
                </c:pt>
                <c:pt idx="46">
                  <c:v>1.0599208921689456E-4</c:v>
                </c:pt>
                <c:pt idx="47">
                  <c:v>1.0595985217108999E-4</c:v>
                </c:pt>
                <c:pt idx="48">
                  <c:v>1.0592864054857449E-4</c:v>
                </c:pt>
                <c:pt idx="49">
                  <c:v>6.0786874631488068E-4</c:v>
                </c:pt>
                <c:pt idx="50">
                  <c:v>6.0772121456399762E-4</c:v>
                </c:pt>
                <c:pt idx="51">
                  <c:v>6.0744554361300603E-4</c:v>
                </c:pt>
                <c:pt idx="52">
                  <c:v>6.0724156643924448E-4</c:v>
                </c:pt>
                <c:pt idx="53">
                  <c:v>6.069967761478779E-4</c:v>
                </c:pt>
                <c:pt idx="54">
                  <c:v>6.0675356342131267E-4</c:v>
                </c:pt>
                <c:pt idx="55">
                  <c:v>6.0647273217374919E-4</c:v>
                </c:pt>
                <c:pt idx="56">
                  <c:v>6.0618418525515232E-4</c:v>
                </c:pt>
                <c:pt idx="57">
                  <c:v>6.0578084546731507E-4</c:v>
                </c:pt>
                <c:pt idx="58">
                  <c:v>6.0537374974572761E-4</c:v>
                </c:pt>
                <c:pt idx="59">
                  <c:v>6.0477502973791373E-4</c:v>
                </c:pt>
                <c:pt idx="60">
                  <c:v>6.0438551091385878E-4</c:v>
                </c:pt>
                <c:pt idx="61">
                  <c:v>6.0370104390518179E-4</c:v>
                </c:pt>
                <c:pt idx="62">
                  <c:v>6.0308709728672087E-4</c:v>
                </c:pt>
                <c:pt idx="63">
                  <c:v>6.0241011288584623E-4</c:v>
                </c:pt>
                <c:pt idx="64">
                  <c:v>6.0164524372395339E-4</c:v>
                </c:pt>
                <c:pt idx="65">
                  <c:v>6.0093065666469881E-4</c:v>
                </c:pt>
                <c:pt idx="66">
                  <c:v>6.0004468294734775E-4</c:v>
                </c:pt>
                <c:pt idx="67">
                  <c:v>5.9901246198006369E-4</c:v>
                </c:pt>
                <c:pt idx="68">
                  <c:v>5.979697824471012E-4</c:v>
                </c:pt>
                <c:pt idx="69">
                  <c:v>7.5399058628570234E-4</c:v>
                </c:pt>
                <c:pt idx="70">
                  <c:v>7.5269539302096609E-4</c:v>
                </c:pt>
                <c:pt idx="71">
                  <c:v>7.5046408468335728E-4</c:v>
                </c:pt>
                <c:pt idx="72">
                  <c:v>7.4849883198175237E-4</c:v>
                </c:pt>
                <c:pt idx="73">
                  <c:v>7.4625969109488009E-4</c:v>
                </c:pt>
                <c:pt idx="74">
                  <c:v>7.4380533406994765E-4</c:v>
                </c:pt>
                <c:pt idx="75">
                  <c:v>7.4139662652533331E-4</c:v>
                </c:pt>
                <c:pt idx="76">
                  <c:v>7.3881048768089481E-4</c:v>
                </c:pt>
                <c:pt idx="77">
                  <c:v>7.3560923196555486E-4</c:v>
                </c:pt>
                <c:pt idx="78">
                  <c:v>7.3271469019224665E-4</c:v>
                </c:pt>
                <c:pt idx="79">
                  <c:v>7.2895730115841463E-4</c:v>
                </c:pt>
                <c:pt idx="80">
                  <c:v>7.2620117740024748E-4</c:v>
                </c:pt>
                <c:pt idx="81">
                  <c:v>7.2155043674508449E-4</c:v>
                </c:pt>
                <c:pt idx="82">
                  <c:v>7.1740756583189391E-4</c:v>
                </c:pt>
                <c:pt idx="83">
                  <c:v>7.1261724944833202E-4</c:v>
                </c:pt>
                <c:pt idx="84">
                  <c:v>7.0820201526840395E-4</c:v>
                </c:pt>
                <c:pt idx="85">
                  <c:v>7.0342039029821233E-4</c:v>
                </c:pt>
                <c:pt idx="86">
                  <c:v>6.9869136849216244E-4</c:v>
                </c:pt>
                <c:pt idx="87">
                  <c:v>6.9349800580217945E-4</c:v>
                </c:pt>
                <c:pt idx="88">
                  <c:v>6.8862123234135996E-4</c:v>
                </c:pt>
                <c:pt idx="89">
                  <c:v>6.8221039341085222E-4</c:v>
                </c:pt>
                <c:pt idx="90">
                  <c:v>6.7806551822129752E-4</c:v>
                </c:pt>
                <c:pt idx="91">
                  <c:v>6.7150621457881152E-4</c:v>
                </c:pt>
                <c:pt idx="92">
                  <c:v>6.6560721344629376E-4</c:v>
                </c:pt>
                <c:pt idx="93">
                  <c:v>6.5928241318047429E-4</c:v>
                </c:pt>
                <c:pt idx="94">
                  <c:v>6.5247198257644247E-4</c:v>
                </c:pt>
                <c:pt idx="95">
                  <c:v>6.4635736943835639E-4</c:v>
                </c:pt>
                <c:pt idx="96">
                  <c:v>6.4050238003402079E-4</c:v>
                </c:pt>
                <c:pt idx="97">
                  <c:v>6.3497436719694132E-4</c:v>
                </c:pt>
                <c:pt idx="98">
                  <c:v>6.2806059133080664E-4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0-43F4-BB90-850C13161254}"/>
            </c:ext>
          </c:extLst>
        </c:ser>
        <c:ser>
          <c:idx val="3"/>
          <c:order val="3"/>
          <c:tx>
            <c:strRef>
              <c:f>'qx (1) 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a'!$Y$2:$Y$100</c:f>
              <c:numCache>
                <c:formatCode>General</c:formatCode>
                <c:ptCount val="99"/>
                <c:pt idx="0">
                  <c:v>1.1796775201155802E-3</c:v>
                </c:pt>
                <c:pt idx="1">
                  <c:v>1.1832632500737364E-3</c:v>
                </c:pt>
                <c:pt idx="2">
                  <c:v>1.1850782369333876E-3</c:v>
                </c:pt>
                <c:pt idx="3">
                  <c:v>1.1862377913492584E-3</c:v>
                </c:pt>
                <c:pt idx="4">
                  <c:v>8.106431088658058E-5</c:v>
                </c:pt>
                <c:pt idx="5">
                  <c:v>8.1089287972774894E-5</c:v>
                </c:pt>
                <c:pt idx="6">
                  <c:v>8.1106772606886107E-5</c:v>
                </c:pt>
                <c:pt idx="7">
                  <c:v>8.1118790254830573E-5</c:v>
                </c:pt>
                <c:pt idx="8">
                  <c:v>8.1127088506562618E-5</c:v>
                </c:pt>
                <c:pt idx="9">
                  <c:v>8.1131689919725116E-5</c:v>
                </c:pt>
                <c:pt idx="10">
                  <c:v>8.1134073477220564E-5</c:v>
                </c:pt>
                <c:pt idx="11">
                  <c:v>8.1133438144235286E-5</c:v>
                </c:pt>
                <c:pt idx="12">
                  <c:v>8.1131782065162718E-5</c:v>
                </c:pt>
                <c:pt idx="13">
                  <c:v>8.1126918781979692E-5</c:v>
                </c:pt>
                <c:pt idx="14">
                  <c:v>1.0659631242576777E-4</c:v>
                </c:pt>
                <c:pt idx="15">
                  <c:v>1.0658586316266425E-4</c:v>
                </c:pt>
                <c:pt idx="16">
                  <c:v>1.0657493713292019E-4</c:v>
                </c:pt>
                <c:pt idx="17">
                  <c:v>1.0656347195131466E-4</c:v>
                </c:pt>
                <c:pt idx="18">
                  <c:v>1.0655206438950609E-4</c:v>
                </c:pt>
                <c:pt idx="19">
                  <c:v>1.0654057006474817E-4</c:v>
                </c:pt>
                <c:pt idx="20">
                  <c:v>1.0653029009194978E-4</c:v>
                </c:pt>
                <c:pt idx="21">
                  <c:v>1.0652052091320294E-4</c:v>
                </c:pt>
                <c:pt idx="22">
                  <c:v>1.065128736352119E-4</c:v>
                </c:pt>
                <c:pt idx="23">
                  <c:v>1.0650577024300379E-4</c:v>
                </c:pt>
                <c:pt idx="24">
                  <c:v>1.064991351013114E-4</c:v>
                </c:pt>
                <c:pt idx="25">
                  <c:v>1.0649269733088677E-4</c:v>
                </c:pt>
                <c:pt idx="26">
                  <c:v>1.0648636723594365E-4</c:v>
                </c:pt>
                <c:pt idx="27">
                  <c:v>1.0647862112571764E-4</c:v>
                </c:pt>
                <c:pt idx="28">
                  <c:v>1.0647164232342895E-4</c:v>
                </c:pt>
                <c:pt idx="29">
                  <c:v>1.06461234228351E-4</c:v>
                </c:pt>
                <c:pt idx="30">
                  <c:v>1.0645488041342324E-4</c:v>
                </c:pt>
                <c:pt idx="31">
                  <c:v>1.0644227212763454E-4</c:v>
                </c:pt>
                <c:pt idx="32">
                  <c:v>1.0643152552715573E-4</c:v>
                </c:pt>
                <c:pt idx="33">
                  <c:v>1.0641969340920912E-4</c:v>
                </c:pt>
                <c:pt idx="34">
                  <c:v>1.0640596753239705E-4</c:v>
                </c:pt>
                <c:pt idx="35">
                  <c:v>1.0639285391390194E-4</c:v>
                </c:pt>
                <c:pt idx="36">
                  <c:v>1.0637984628650322E-4</c:v>
                </c:pt>
                <c:pt idx="37">
                  <c:v>1.0636352665022762E-4</c:v>
                </c:pt>
                <c:pt idx="38">
                  <c:v>1.063500055454522E-4</c:v>
                </c:pt>
                <c:pt idx="39">
                  <c:v>1.0633021076003613E-4</c:v>
                </c:pt>
                <c:pt idx="40">
                  <c:v>1.0632052360687026E-4</c:v>
                </c:pt>
                <c:pt idx="41">
                  <c:v>1.0629835577542647E-4</c:v>
                </c:pt>
                <c:pt idx="42">
                  <c:v>1.0628462034606719E-4</c:v>
                </c:pt>
                <c:pt idx="43">
                  <c:v>1.0626612845559913E-4</c:v>
                </c:pt>
                <c:pt idx="44">
                  <c:v>1.0624316767947384E-4</c:v>
                </c:pt>
                <c:pt idx="45">
                  <c:v>1.0622369046132161E-4</c:v>
                </c:pt>
                <c:pt idx="46">
                  <c:v>1.0619861167888468E-4</c:v>
                </c:pt>
                <c:pt idx="47">
                  <c:v>1.0616610167132444E-4</c:v>
                </c:pt>
                <c:pt idx="48">
                  <c:v>1.061344807782719E-4</c:v>
                </c:pt>
                <c:pt idx="49">
                  <c:v>6.1238313288254772E-4</c:v>
                </c:pt>
                <c:pt idx="50">
                  <c:v>6.1223187579536784E-4</c:v>
                </c:pt>
                <c:pt idx="51">
                  <c:v>6.1195407839475938E-4</c:v>
                </c:pt>
                <c:pt idx="52">
                  <c:v>6.1174704660151838E-4</c:v>
                </c:pt>
                <c:pt idx="53">
                  <c:v>6.114985690648492E-4</c:v>
                </c:pt>
                <c:pt idx="54">
                  <c:v>6.1125074014714846E-4</c:v>
                </c:pt>
                <c:pt idx="55">
                  <c:v>6.1096545193863093E-4</c:v>
                </c:pt>
                <c:pt idx="56">
                  <c:v>6.1067142213929706E-4</c:v>
                </c:pt>
                <c:pt idx="57">
                  <c:v>6.1026383644632127E-4</c:v>
                </c:pt>
                <c:pt idx="58">
                  <c:v>6.0985292264078455E-4</c:v>
                </c:pt>
                <c:pt idx="59">
                  <c:v>6.0925014847031144E-4</c:v>
                </c:pt>
                <c:pt idx="60">
                  <c:v>6.0885427550734712E-4</c:v>
                </c:pt>
                <c:pt idx="61">
                  <c:v>6.0816873459662341E-4</c:v>
                </c:pt>
                <c:pt idx="62">
                  <c:v>6.0754811947976936E-4</c:v>
                </c:pt>
                <c:pt idx="63">
                  <c:v>6.0686615732125949E-4</c:v>
                </c:pt>
                <c:pt idx="64">
                  <c:v>6.0610140172188921E-4</c:v>
                </c:pt>
                <c:pt idx="65">
                  <c:v>6.0538331113304926E-4</c:v>
                </c:pt>
                <c:pt idx="66">
                  <c:v>6.0449292736966564E-4</c:v>
                </c:pt>
                <c:pt idx="67">
                  <c:v>6.0345879033503946E-4</c:v>
                </c:pt>
                <c:pt idx="68">
                  <c:v>6.0241604296279992E-4</c:v>
                </c:pt>
                <c:pt idx="69">
                  <c:v>7.6264893422610175E-4</c:v>
                </c:pt>
                <c:pt idx="70">
                  <c:v>7.6134403774637802E-4</c:v>
                </c:pt>
                <c:pt idx="71">
                  <c:v>7.5910287501186255E-4</c:v>
                </c:pt>
                <c:pt idx="72">
                  <c:v>7.5713242371958621E-4</c:v>
                </c:pt>
                <c:pt idx="73">
                  <c:v>7.5487991862402772E-4</c:v>
                </c:pt>
                <c:pt idx="74">
                  <c:v>7.5241037713819796E-4</c:v>
                </c:pt>
                <c:pt idx="75">
                  <c:v>7.499833041419593E-4</c:v>
                </c:pt>
                <c:pt idx="76">
                  <c:v>7.4738051343608094E-4</c:v>
                </c:pt>
                <c:pt idx="77">
                  <c:v>7.4415304892925323E-4</c:v>
                </c:pt>
                <c:pt idx="78">
                  <c:v>7.4123614700484606E-4</c:v>
                </c:pt>
                <c:pt idx="79">
                  <c:v>7.3742977537887857E-4</c:v>
                </c:pt>
                <c:pt idx="80">
                  <c:v>7.3463447126331371E-4</c:v>
                </c:pt>
                <c:pt idx="81">
                  <c:v>7.2994462295550408E-4</c:v>
                </c:pt>
                <c:pt idx="82">
                  <c:v>7.2576001093829659E-4</c:v>
                </c:pt>
                <c:pt idx="83">
                  <c:v>7.209289744067916E-4</c:v>
                </c:pt>
                <c:pt idx="84">
                  <c:v>7.1647944418836069E-4</c:v>
                </c:pt>
                <c:pt idx="85">
                  <c:v>7.1164605310702531E-4</c:v>
                </c:pt>
                <c:pt idx="86">
                  <c:v>7.0686669797819825E-4</c:v>
                </c:pt>
                <c:pt idx="87">
                  <c:v>7.0162034449383225E-4</c:v>
                </c:pt>
                <c:pt idx="88">
                  <c:v>6.9668026383624536E-4</c:v>
                </c:pt>
                <c:pt idx="89">
                  <c:v>6.9019747646633018E-4</c:v>
                </c:pt>
                <c:pt idx="90">
                  <c:v>6.8598916826626097E-4</c:v>
                </c:pt>
                <c:pt idx="91">
                  <c:v>6.7935434132489734E-4</c:v>
                </c:pt>
                <c:pt idx="92">
                  <c:v>6.7338725434205936E-4</c:v>
                </c:pt>
                <c:pt idx="93">
                  <c:v>6.6699093266580581E-4</c:v>
                </c:pt>
                <c:pt idx="94">
                  <c:v>6.6011941038885964E-4</c:v>
                </c:pt>
                <c:pt idx="95">
                  <c:v>6.53952136338519E-4</c:v>
                </c:pt>
                <c:pt idx="96">
                  <c:v>6.4803996383660687E-4</c:v>
                </c:pt>
                <c:pt idx="97">
                  <c:v>6.4244541236228988E-4</c:v>
                </c:pt>
                <c:pt idx="98">
                  <c:v>6.3544983261292582E-4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0-43F4-BB90-850C13161254}"/>
            </c:ext>
          </c:extLst>
        </c:ser>
        <c:ser>
          <c:idx val="4"/>
          <c:order val="4"/>
          <c:tx>
            <c:strRef>
              <c:f>'qx (1) 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a'!$Z$2:$Z$100</c:f>
              <c:numCache>
                <c:formatCode>General</c:formatCode>
                <c:ptCount val="99"/>
                <c:pt idx="0">
                  <c:v>1.1672059925031133E-3</c:v>
                </c:pt>
                <c:pt idx="1">
                  <c:v>1.1704683020193631E-3</c:v>
                </c:pt>
                <c:pt idx="2">
                  <c:v>1.1721149455361137E-3</c:v>
                </c:pt>
                <c:pt idx="3">
                  <c:v>1.1731670013973882E-3</c:v>
                </c:pt>
                <c:pt idx="4">
                  <c:v>8.0575027124832173E-5</c:v>
                </c:pt>
                <c:pt idx="5">
                  <c:v>8.0597418349396494E-5</c:v>
                </c:pt>
                <c:pt idx="6">
                  <c:v>8.0613695079578552E-5</c:v>
                </c:pt>
                <c:pt idx="7">
                  <c:v>8.0624729430557872E-5</c:v>
                </c:pt>
                <c:pt idx="8">
                  <c:v>8.0632017915937475E-5</c:v>
                </c:pt>
                <c:pt idx="9">
                  <c:v>8.0636140917291811E-5</c:v>
                </c:pt>
                <c:pt idx="10">
                  <c:v>8.0638597768551126E-5</c:v>
                </c:pt>
                <c:pt idx="11">
                  <c:v>8.0637985334149553E-5</c:v>
                </c:pt>
                <c:pt idx="12">
                  <c:v>8.0636120168114749E-5</c:v>
                </c:pt>
                <c:pt idx="13">
                  <c:v>8.0631655217841335E-5</c:v>
                </c:pt>
                <c:pt idx="14">
                  <c:v>1.065017245119306E-4</c:v>
                </c:pt>
                <c:pt idx="15">
                  <c:v>1.0649161824584843E-4</c:v>
                </c:pt>
                <c:pt idx="16">
                  <c:v>1.0648085125407967E-4</c:v>
                </c:pt>
                <c:pt idx="17">
                  <c:v>1.064698550878497E-4</c:v>
                </c:pt>
                <c:pt idx="18">
                  <c:v>1.0645858392471518E-4</c:v>
                </c:pt>
                <c:pt idx="19">
                  <c:v>1.064477942257218E-4</c:v>
                </c:pt>
                <c:pt idx="20">
                  <c:v>1.0643814672525249E-4</c:v>
                </c:pt>
                <c:pt idx="21">
                  <c:v>1.0642904644167232E-4</c:v>
                </c:pt>
                <c:pt idx="22">
                  <c:v>1.0642159341773965E-4</c:v>
                </c:pt>
                <c:pt idx="23">
                  <c:v>1.0641473384849617E-4</c:v>
                </c:pt>
                <c:pt idx="24">
                  <c:v>1.0640841185359675E-4</c:v>
                </c:pt>
                <c:pt idx="25">
                  <c:v>1.0640232375374778E-4</c:v>
                </c:pt>
                <c:pt idx="26">
                  <c:v>1.0639577692399924E-4</c:v>
                </c:pt>
                <c:pt idx="27">
                  <c:v>1.0638846440176658E-4</c:v>
                </c:pt>
                <c:pt idx="28">
                  <c:v>1.0638156376394915E-4</c:v>
                </c:pt>
                <c:pt idx="29">
                  <c:v>1.0637143795003597E-4</c:v>
                </c:pt>
                <c:pt idx="30">
                  <c:v>1.0636543714577719E-4</c:v>
                </c:pt>
                <c:pt idx="31">
                  <c:v>1.0635305692744239E-4</c:v>
                </c:pt>
                <c:pt idx="32">
                  <c:v>1.0634253599628426E-4</c:v>
                </c:pt>
                <c:pt idx="33">
                  <c:v>1.0633082456892549E-4</c:v>
                </c:pt>
                <c:pt idx="34">
                  <c:v>1.0631760951857733E-4</c:v>
                </c:pt>
                <c:pt idx="35">
                  <c:v>1.0630462253745655E-4</c:v>
                </c:pt>
                <c:pt idx="36">
                  <c:v>1.0629182731674859E-4</c:v>
                </c:pt>
                <c:pt idx="37">
                  <c:v>1.0627552019082539E-4</c:v>
                </c:pt>
                <c:pt idx="38">
                  <c:v>1.0626222482910669E-4</c:v>
                </c:pt>
                <c:pt idx="39">
                  <c:v>1.0624273982868264E-4</c:v>
                </c:pt>
                <c:pt idx="40">
                  <c:v>1.0623268604294567E-4</c:v>
                </c:pt>
                <c:pt idx="41">
                  <c:v>1.0621075885632572E-4</c:v>
                </c:pt>
                <c:pt idx="42">
                  <c:v>1.0619699003001801E-4</c:v>
                </c:pt>
                <c:pt idx="43">
                  <c:v>1.0617863065051279E-4</c:v>
                </c:pt>
                <c:pt idx="44">
                  <c:v>1.0615601917490527E-4</c:v>
                </c:pt>
                <c:pt idx="45">
                  <c:v>1.0613668310515671E-4</c:v>
                </c:pt>
                <c:pt idx="46">
                  <c:v>1.0611160843688956E-4</c:v>
                </c:pt>
                <c:pt idx="47">
                  <c:v>1.060794733055761E-4</c:v>
                </c:pt>
                <c:pt idx="48">
                  <c:v>1.0604810457114476E-4</c:v>
                </c:pt>
                <c:pt idx="49">
                  <c:v>6.1087028366286773E-4</c:v>
                </c:pt>
                <c:pt idx="50">
                  <c:v>6.1071894468934119E-4</c:v>
                </c:pt>
                <c:pt idx="51">
                  <c:v>6.1044496971520421E-4</c:v>
                </c:pt>
                <c:pt idx="52">
                  <c:v>6.1023913341413081E-4</c:v>
                </c:pt>
                <c:pt idx="53">
                  <c:v>6.09993053081052E-4</c:v>
                </c:pt>
                <c:pt idx="54">
                  <c:v>6.0974706419198745E-4</c:v>
                </c:pt>
                <c:pt idx="55">
                  <c:v>6.0946322069009833E-4</c:v>
                </c:pt>
                <c:pt idx="56">
                  <c:v>6.091704705554707E-4</c:v>
                </c:pt>
                <c:pt idx="57">
                  <c:v>6.0876807704476497E-4</c:v>
                </c:pt>
                <c:pt idx="58">
                  <c:v>6.0836132028503295E-4</c:v>
                </c:pt>
                <c:pt idx="59">
                  <c:v>6.0776846619709987E-4</c:v>
                </c:pt>
                <c:pt idx="60">
                  <c:v>6.0737367874607207E-4</c:v>
                </c:pt>
                <c:pt idx="61">
                  <c:v>6.0669792523255594E-4</c:v>
                </c:pt>
                <c:pt idx="62">
                  <c:v>6.0608844361025168E-4</c:v>
                </c:pt>
                <c:pt idx="63">
                  <c:v>6.054123902938124E-4</c:v>
                </c:pt>
                <c:pt idx="64">
                  <c:v>6.0465733001365126E-4</c:v>
                </c:pt>
                <c:pt idx="65">
                  <c:v>6.0395339083940279E-4</c:v>
                </c:pt>
                <c:pt idx="66">
                  <c:v>6.0307445124969884E-4</c:v>
                </c:pt>
                <c:pt idx="67">
                  <c:v>6.0205739312412312E-4</c:v>
                </c:pt>
                <c:pt idx="68">
                  <c:v>6.0103121594272347E-4</c:v>
                </c:pt>
                <c:pt idx="69">
                  <c:v>9.0979916947785426E-4</c:v>
                </c:pt>
                <c:pt idx="70">
                  <c:v>9.0825649837228699E-4</c:v>
                </c:pt>
                <c:pt idx="71">
                  <c:v>9.0562713994297235E-4</c:v>
                </c:pt>
                <c:pt idx="72">
                  <c:v>9.0330647506687591E-4</c:v>
                </c:pt>
                <c:pt idx="73">
                  <c:v>9.0065923487714947E-4</c:v>
                </c:pt>
                <c:pt idx="74">
                  <c:v>8.9775034481626376E-4</c:v>
                </c:pt>
                <c:pt idx="75">
                  <c:v>8.9487581947973543E-4</c:v>
                </c:pt>
                <c:pt idx="76">
                  <c:v>8.9180083983305314E-4</c:v>
                </c:pt>
                <c:pt idx="77">
                  <c:v>8.8798540240421996E-4</c:v>
                </c:pt>
                <c:pt idx="78">
                  <c:v>8.8452494341972594E-4</c:v>
                </c:pt>
                <c:pt idx="79">
                  <c:v>8.800161882920914E-4</c:v>
                </c:pt>
                <c:pt idx="80">
                  <c:v>8.7666992915216965E-4</c:v>
                </c:pt>
                <c:pt idx="81">
                  <c:v>8.7111237253393063E-4</c:v>
                </c:pt>
                <c:pt idx="82">
                  <c:v>8.6613649102375095E-4</c:v>
                </c:pt>
                <c:pt idx="83">
                  <c:v>8.604007531940464E-4</c:v>
                </c:pt>
                <c:pt idx="84">
                  <c:v>8.55102941782738E-4</c:v>
                </c:pt>
                <c:pt idx="85">
                  <c:v>8.4935006864007975E-4</c:v>
                </c:pt>
                <c:pt idx="86">
                  <c:v>8.4365531558931023E-4</c:v>
                </c:pt>
                <c:pt idx="87">
                  <c:v>8.3739933845904211E-4</c:v>
                </c:pt>
                <c:pt idx="88">
                  <c:v>8.3148145833490705E-4</c:v>
                </c:pt>
                <c:pt idx="89">
                  <c:v>8.2376408278168965E-4</c:v>
                </c:pt>
                <c:pt idx="90">
                  <c:v>8.186736276032734E-4</c:v>
                </c:pt>
                <c:pt idx="91">
                  <c:v>8.1075371651299693E-4</c:v>
                </c:pt>
                <c:pt idx="92">
                  <c:v>8.0360901528126459E-4</c:v>
                </c:pt>
                <c:pt idx="93">
                  <c:v>7.9597056379182541E-4</c:v>
                </c:pt>
                <c:pt idx="94">
                  <c:v>7.8776632740617397E-4</c:v>
                </c:pt>
                <c:pt idx="95">
                  <c:v>7.8037944813613876E-4</c:v>
                </c:pt>
                <c:pt idx="96">
                  <c:v>7.7331992778066475E-4</c:v>
                </c:pt>
                <c:pt idx="97">
                  <c:v>7.6661357566389326E-4</c:v>
                </c:pt>
                <c:pt idx="98">
                  <c:v>7.5821798704655511E-4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60-43F4-BB90-850C13161254}"/>
            </c:ext>
          </c:extLst>
        </c:ser>
        <c:ser>
          <c:idx val="5"/>
          <c:order val="5"/>
          <c:tx>
            <c:strRef>
              <c:f>'qx (1)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a'!$AA$2:$AA$100</c:f>
              <c:numCache>
                <c:formatCode>General</c:formatCode>
                <c:ptCount val="99"/>
                <c:pt idx="0">
                  <c:v>1.219241675316145E-3</c:v>
                </c:pt>
                <c:pt idx="1">
                  <c:v>1.2224135652834627E-3</c:v>
                </c:pt>
                <c:pt idx="2">
                  <c:v>1.2240081323573447E-3</c:v>
                </c:pt>
                <c:pt idx="3">
                  <c:v>1.2250219490641144E-3</c:v>
                </c:pt>
                <c:pt idx="4">
                  <c:v>8.6174583346216891E-5</c:v>
                </c:pt>
                <c:pt idx="5">
                  <c:v>8.6196888480839139E-5</c:v>
                </c:pt>
                <c:pt idx="6">
                  <c:v>8.6213037715806087E-5</c:v>
                </c:pt>
                <c:pt idx="7">
                  <c:v>8.622388471605781E-5</c:v>
                </c:pt>
                <c:pt idx="8">
                  <c:v>8.6231599705610416E-5</c:v>
                </c:pt>
                <c:pt idx="9">
                  <c:v>8.6235776205960255E-5</c:v>
                </c:pt>
                <c:pt idx="10">
                  <c:v>8.6237759100144947E-5</c:v>
                </c:pt>
                <c:pt idx="11">
                  <c:v>8.6237102152792594E-5</c:v>
                </c:pt>
                <c:pt idx="12">
                  <c:v>8.6234877409447155E-5</c:v>
                </c:pt>
                <c:pt idx="13">
                  <c:v>8.6230646307915802E-5</c:v>
                </c:pt>
                <c:pt idx="14">
                  <c:v>1.1699685223281771E-4</c:v>
                </c:pt>
                <c:pt idx="15">
                  <c:v>1.1698579304255878E-4</c:v>
                </c:pt>
                <c:pt idx="16">
                  <c:v>1.1697441246689298E-4</c:v>
                </c:pt>
                <c:pt idx="17">
                  <c:v>1.1696259958677335E-4</c:v>
                </c:pt>
                <c:pt idx="18">
                  <c:v>1.1695114056357262E-4</c:v>
                </c:pt>
                <c:pt idx="19">
                  <c:v>1.1693952648401993E-4</c:v>
                </c:pt>
                <c:pt idx="20">
                  <c:v>1.1692915472264175E-4</c:v>
                </c:pt>
                <c:pt idx="21">
                  <c:v>1.1691980170376335E-4</c:v>
                </c:pt>
                <c:pt idx="22">
                  <c:v>1.1691202799813348E-4</c:v>
                </c:pt>
                <c:pt idx="23">
                  <c:v>1.1690494150426174E-4</c:v>
                </c:pt>
                <c:pt idx="24">
                  <c:v>1.1689813445051907E-4</c:v>
                </c:pt>
                <c:pt idx="25">
                  <c:v>1.1689163759545788E-4</c:v>
                </c:pt>
                <c:pt idx="26">
                  <c:v>1.168849175232242E-4</c:v>
                </c:pt>
                <c:pt idx="27">
                  <c:v>1.1687719906072774E-4</c:v>
                </c:pt>
                <c:pt idx="28">
                  <c:v>1.1686975603691922E-4</c:v>
                </c:pt>
                <c:pt idx="29">
                  <c:v>1.1685883282209334E-4</c:v>
                </c:pt>
                <c:pt idx="30">
                  <c:v>1.1685215120417465E-4</c:v>
                </c:pt>
                <c:pt idx="31">
                  <c:v>1.1683901321810662E-4</c:v>
                </c:pt>
                <c:pt idx="32">
                  <c:v>1.1682734745508339E-4</c:v>
                </c:pt>
                <c:pt idx="33">
                  <c:v>1.168152510610379E-4</c:v>
                </c:pt>
                <c:pt idx="34">
                  <c:v>1.1680055240105255E-4</c:v>
                </c:pt>
                <c:pt idx="35">
                  <c:v>1.1678659436429143E-4</c:v>
                </c:pt>
                <c:pt idx="36">
                  <c:v>1.1677268564599277E-4</c:v>
                </c:pt>
                <c:pt idx="37">
                  <c:v>1.1675517124012565E-4</c:v>
                </c:pt>
                <c:pt idx="38">
                  <c:v>1.1674034213674757E-4</c:v>
                </c:pt>
                <c:pt idx="39">
                  <c:v>1.1671937208015125E-4</c:v>
                </c:pt>
                <c:pt idx="40">
                  <c:v>1.1670824219855515E-4</c:v>
                </c:pt>
                <c:pt idx="41">
                  <c:v>1.1668422204165038E-4</c:v>
                </c:pt>
                <c:pt idx="42">
                  <c:v>1.1666894052686069E-4</c:v>
                </c:pt>
                <c:pt idx="43">
                  <c:v>1.1664864292830295E-4</c:v>
                </c:pt>
                <c:pt idx="44">
                  <c:v>1.1662399540335784E-4</c:v>
                </c:pt>
                <c:pt idx="45">
                  <c:v>1.166029289296757E-4</c:v>
                </c:pt>
                <c:pt idx="46">
                  <c:v>1.1657575771724859E-4</c:v>
                </c:pt>
                <c:pt idx="47">
                  <c:v>1.1654073739517469E-4</c:v>
                </c:pt>
                <c:pt idx="48">
                  <c:v>1.1650636655532048E-4</c:v>
                </c:pt>
                <c:pt idx="49">
                  <c:v>6.7488768138993362E-4</c:v>
                </c:pt>
                <c:pt idx="50">
                  <c:v>6.7471882417058035E-4</c:v>
                </c:pt>
                <c:pt idx="51">
                  <c:v>6.7441868437944535E-4</c:v>
                </c:pt>
                <c:pt idx="52">
                  <c:v>6.7419045787958827E-4</c:v>
                </c:pt>
                <c:pt idx="53">
                  <c:v>6.739194474620271E-4</c:v>
                </c:pt>
                <c:pt idx="54">
                  <c:v>6.7364821797573349E-4</c:v>
                </c:pt>
                <c:pt idx="55">
                  <c:v>6.73334922937026E-4</c:v>
                </c:pt>
                <c:pt idx="56">
                  <c:v>6.7301206354673955E-4</c:v>
                </c:pt>
                <c:pt idx="57">
                  <c:v>6.7257016473091949E-4</c:v>
                </c:pt>
                <c:pt idx="58">
                  <c:v>6.7212308560808134E-4</c:v>
                </c:pt>
                <c:pt idx="59">
                  <c:v>6.7147380658826874E-4</c:v>
                </c:pt>
                <c:pt idx="60">
                  <c:v>6.7103751368685182E-4</c:v>
                </c:pt>
                <c:pt idx="61">
                  <c:v>6.7029581699974206E-4</c:v>
                </c:pt>
                <c:pt idx="62">
                  <c:v>6.6962583824273919E-4</c:v>
                </c:pt>
                <c:pt idx="63">
                  <c:v>6.6888690783955358E-4</c:v>
                </c:pt>
                <c:pt idx="64">
                  <c:v>6.6805497319244618E-4</c:v>
                </c:pt>
                <c:pt idx="65">
                  <c:v>6.6728138862187506E-4</c:v>
                </c:pt>
                <c:pt idx="66">
                  <c:v>6.6632281821588698E-4</c:v>
                </c:pt>
                <c:pt idx="67">
                  <c:v>6.6520798490759484E-4</c:v>
                </c:pt>
                <c:pt idx="68">
                  <c:v>6.6408493028848135E-4</c:v>
                </c:pt>
                <c:pt idx="69">
                  <c:v>8.2694843273206566E-4</c:v>
                </c:pt>
                <c:pt idx="70">
                  <c:v>8.2555834853518064E-4</c:v>
                </c:pt>
                <c:pt idx="71">
                  <c:v>8.2319704566979034E-4</c:v>
                </c:pt>
                <c:pt idx="72">
                  <c:v>8.2110954084407492E-4</c:v>
                </c:pt>
                <c:pt idx="73">
                  <c:v>8.1872650342520244E-4</c:v>
                </c:pt>
                <c:pt idx="74">
                  <c:v>8.161142109755227E-4</c:v>
                </c:pt>
                <c:pt idx="75">
                  <c:v>8.1351973302330358E-4</c:v>
                </c:pt>
                <c:pt idx="76">
                  <c:v>8.1074424422380791E-4</c:v>
                </c:pt>
                <c:pt idx="77">
                  <c:v>8.0730226126387271E-4</c:v>
                </c:pt>
                <c:pt idx="78">
                  <c:v>8.041744515755073E-4</c:v>
                </c:pt>
                <c:pt idx="79">
                  <c:v>8.0009473776260383E-4</c:v>
                </c:pt>
                <c:pt idx="80">
                  <c:v>7.9706033413677027E-4</c:v>
                </c:pt>
                <c:pt idx="81">
                  <c:v>7.9202966693160974E-4</c:v>
                </c:pt>
                <c:pt idx="82">
                  <c:v>7.8751569337065053E-4</c:v>
                </c:pt>
                <c:pt idx="83">
                  <c:v>7.8232159139202898E-4</c:v>
                </c:pt>
                <c:pt idx="84">
                  <c:v>7.7751259162631983E-4</c:v>
                </c:pt>
                <c:pt idx="85">
                  <c:v>7.7228774888906347E-4</c:v>
                </c:pt>
                <c:pt idx="86">
                  <c:v>7.6713282443396176E-4</c:v>
                </c:pt>
                <c:pt idx="87">
                  <c:v>7.6146530036677335E-4</c:v>
                </c:pt>
                <c:pt idx="88">
                  <c:v>7.5607794376823226E-4</c:v>
                </c:pt>
                <c:pt idx="89">
                  <c:v>7.4907433126048201E-4</c:v>
                </c:pt>
                <c:pt idx="90">
                  <c:v>7.4442510188954373E-4</c:v>
                </c:pt>
                <c:pt idx="91">
                  <c:v>7.372157928082464E-4</c:v>
                </c:pt>
                <c:pt idx="92">
                  <c:v>7.3071019105880959E-4</c:v>
                </c:pt>
                <c:pt idx="93">
                  <c:v>7.2375830427249741E-4</c:v>
                </c:pt>
                <c:pt idx="94">
                  <c:v>7.1631383315729847E-4</c:v>
                </c:pt>
                <c:pt idx="95">
                  <c:v>7.0958854022755815E-4</c:v>
                </c:pt>
                <c:pt idx="96">
                  <c:v>7.0314612449937292E-4</c:v>
                </c:pt>
                <c:pt idx="97">
                  <c:v>6.9704786567814701E-4</c:v>
                </c:pt>
                <c:pt idx="98">
                  <c:v>6.8939529096311936E-4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60-43F4-BB90-850C1316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71760"/>
        <c:axId val="144335168"/>
      </c:lineChart>
      <c:catAx>
        <c:axId val="12077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35168"/>
        <c:crosses val="autoZero"/>
        <c:auto val="1"/>
        <c:lblAlgn val="ctr"/>
        <c:lblOffset val="100"/>
        <c:noMultiLvlLbl val="0"/>
      </c:catAx>
      <c:valAx>
        <c:axId val="1443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a'!$AA$2:$AA$100</c:f>
              <c:numCache>
                <c:formatCode>General</c:formatCode>
                <c:ptCount val="99"/>
                <c:pt idx="0">
                  <c:v>1.219241675316145E-3</c:v>
                </c:pt>
                <c:pt idx="1">
                  <c:v>1.2224135652834627E-3</c:v>
                </c:pt>
                <c:pt idx="2">
                  <c:v>1.2240081323573447E-3</c:v>
                </c:pt>
                <c:pt idx="3">
                  <c:v>1.2250219490641144E-3</c:v>
                </c:pt>
                <c:pt idx="4">
                  <c:v>8.6174583346216891E-5</c:v>
                </c:pt>
                <c:pt idx="5">
                  <c:v>8.6196888480839139E-5</c:v>
                </c:pt>
                <c:pt idx="6">
                  <c:v>8.6213037715806087E-5</c:v>
                </c:pt>
                <c:pt idx="7">
                  <c:v>8.622388471605781E-5</c:v>
                </c:pt>
                <c:pt idx="8">
                  <c:v>8.6231599705610416E-5</c:v>
                </c:pt>
                <c:pt idx="9">
                  <c:v>8.6235776205960255E-5</c:v>
                </c:pt>
                <c:pt idx="10">
                  <c:v>8.6237759100144947E-5</c:v>
                </c:pt>
                <c:pt idx="11">
                  <c:v>8.6237102152792594E-5</c:v>
                </c:pt>
                <c:pt idx="12">
                  <c:v>8.6234877409447155E-5</c:v>
                </c:pt>
                <c:pt idx="13">
                  <c:v>8.6230646307915802E-5</c:v>
                </c:pt>
                <c:pt idx="14">
                  <c:v>1.1699685223281771E-4</c:v>
                </c:pt>
                <c:pt idx="15">
                  <c:v>1.1698579304255878E-4</c:v>
                </c:pt>
                <c:pt idx="16">
                  <c:v>1.1697441246689298E-4</c:v>
                </c:pt>
                <c:pt idx="17">
                  <c:v>1.1696259958677335E-4</c:v>
                </c:pt>
                <c:pt idx="18">
                  <c:v>1.1695114056357262E-4</c:v>
                </c:pt>
                <c:pt idx="19">
                  <c:v>1.1693952648401993E-4</c:v>
                </c:pt>
                <c:pt idx="20">
                  <c:v>1.1692915472264175E-4</c:v>
                </c:pt>
                <c:pt idx="21">
                  <c:v>1.1691980170376335E-4</c:v>
                </c:pt>
                <c:pt idx="22">
                  <c:v>1.1691202799813348E-4</c:v>
                </c:pt>
                <c:pt idx="23">
                  <c:v>1.1690494150426174E-4</c:v>
                </c:pt>
                <c:pt idx="24">
                  <c:v>1.1689813445051907E-4</c:v>
                </c:pt>
                <c:pt idx="25">
                  <c:v>1.1689163759545788E-4</c:v>
                </c:pt>
                <c:pt idx="26">
                  <c:v>1.168849175232242E-4</c:v>
                </c:pt>
                <c:pt idx="27">
                  <c:v>1.1687719906072774E-4</c:v>
                </c:pt>
                <c:pt idx="28">
                  <c:v>1.1686975603691922E-4</c:v>
                </c:pt>
                <c:pt idx="29">
                  <c:v>1.1685883282209334E-4</c:v>
                </c:pt>
                <c:pt idx="30">
                  <c:v>1.1685215120417465E-4</c:v>
                </c:pt>
                <c:pt idx="31">
                  <c:v>1.1683901321810662E-4</c:v>
                </c:pt>
                <c:pt idx="32">
                  <c:v>1.1682734745508339E-4</c:v>
                </c:pt>
                <c:pt idx="33">
                  <c:v>1.168152510610379E-4</c:v>
                </c:pt>
                <c:pt idx="34">
                  <c:v>1.1680055240105255E-4</c:v>
                </c:pt>
                <c:pt idx="35">
                  <c:v>1.1678659436429143E-4</c:v>
                </c:pt>
                <c:pt idx="36">
                  <c:v>1.1677268564599277E-4</c:v>
                </c:pt>
                <c:pt idx="37">
                  <c:v>1.1675517124012565E-4</c:v>
                </c:pt>
                <c:pt idx="38">
                  <c:v>1.1674034213674757E-4</c:v>
                </c:pt>
                <c:pt idx="39">
                  <c:v>1.1671937208015125E-4</c:v>
                </c:pt>
                <c:pt idx="40">
                  <c:v>1.1670824219855515E-4</c:v>
                </c:pt>
                <c:pt idx="41">
                  <c:v>1.1668422204165038E-4</c:v>
                </c:pt>
                <c:pt idx="42">
                  <c:v>1.1666894052686069E-4</c:v>
                </c:pt>
                <c:pt idx="43">
                  <c:v>1.1664864292830295E-4</c:v>
                </c:pt>
                <c:pt idx="44">
                  <c:v>1.1662399540335784E-4</c:v>
                </c:pt>
                <c:pt idx="45">
                  <c:v>1.166029289296757E-4</c:v>
                </c:pt>
                <c:pt idx="46">
                  <c:v>1.1657575771724859E-4</c:v>
                </c:pt>
                <c:pt idx="47">
                  <c:v>1.1654073739517469E-4</c:v>
                </c:pt>
                <c:pt idx="48">
                  <c:v>1.1650636655532048E-4</c:v>
                </c:pt>
                <c:pt idx="49">
                  <c:v>6.7488768138993362E-4</c:v>
                </c:pt>
                <c:pt idx="50">
                  <c:v>6.7471882417058035E-4</c:v>
                </c:pt>
                <c:pt idx="51">
                  <c:v>6.7441868437944535E-4</c:v>
                </c:pt>
                <c:pt idx="52">
                  <c:v>6.7419045787958827E-4</c:v>
                </c:pt>
                <c:pt idx="53">
                  <c:v>6.739194474620271E-4</c:v>
                </c:pt>
                <c:pt idx="54">
                  <c:v>6.7364821797573349E-4</c:v>
                </c:pt>
                <c:pt idx="55">
                  <c:v>6.73334922937026E-4</c:v>
                </c:pt>
                <c:pt idx="56">
                  <c:v>6.7301206354673955E-4</c:v>
                </c:pt>
                <c:pt idx="57">
                  <c:v>6.7257016473091949E-4</c:v>
                </c:pt>
                <c:pt idx="58">
                  <c:v>6.7212308560808134E-4</c:v>
                </c:pt>
                <c:pt idx="59">
                  <c:v>6.7147380658826874E-4</c:v>
                </c:pt>
                <c:pt idx="60">
                  <c:v>6.7103751368685182E-4</c:v>
                </c:pt>
                <c:pt idx="61">
                  <c:v>6.7029581699974206E-4</c:v>
                </c:pt>
                <c:pt idx="62">
                  <c:v>6.6962583824273919E-4</c:v>
                </c:pt>
                <c:pt idx="63">
                  <c:v>6.6888690783955358E-4</c:v>
                </c:pt>
                <c:pt idx="64">
                  <c:v>6.6805497319244618E-4</c:v>
                </c:pt>
                <c:pt idx="65">
                  <c:v>6.6728138862187506E-4</c:v>
                </c:pt>
                <c:pt idx="66">
                  <c:v>6.6632281821588698E-4</c:v>
                </c:pt>
                <c:pt idx="67">
                  <c:v>6.6520798490759484E-4</c:v>
                </c:pt>
                <c:pt idx="68">
                  <c:v>6.6408493028848135E-4</c:v>
                </c:pt>
                <c:pt idx="69">
                  <c:v>8.2694843273206566E-4</c:v>
                </c:pt>
                <c:pt idx="70">
                  <c:v>8.2555834853518064E-4</c:v>
                </c:pt>
                <c:pt idx="71">
                  <c:v>8.2319704566979034E-4</c:v>
                </c:pt>
                <c:pt idx="72">
                  <c:v>8.2110954084407492E-4</c:v>
                </c:pt>
                <c:pt idx="73">
                  <c:v>8.1872650342520244E-4</c:v>
                </c:pt>
                <c:pt idx="74">
                  <c:v>8.161142109755227E-4</c:v>
                </c:pt>
                <c:pt idx="75">
                  <c:v>8.1351973302330358E-4</c:v>
                </c:pt>
                <c:pt idx="76">
                  <c:v>8.1074424422380791E-4</c:v>
                </c:pt>
                <c:pt idx="77">
                  <c:v>8.0730226126387271E-4</c:v>
                </c:pt>
                <c:pt idx="78">
                  <c:v>8.041744515755073E-4</c:v>
                </c:pt>
                <c:pt idx="79">
                  <c:v>8.0009473776260383E-4</c:v>
                </c:pt>
                <c:pt idx="80">
                  <c:v>7.9706033413677027E-4</c:v>
                </c:pt>
                <c:pt idx="81">
                  <c:v>7.9202966693160974E-4</c:v>
                </c:pt>
                <c:pt idx="82">
                  <c:v>7.8751569337065053E-4</c:v>
                </c:pt>
                <c:pt idx="83">
                  <c:v>7.8232159139202898E-4</c:v>
                </c:pt>
                <c:pt idx="84">
                  <c:v>7.7751259162631983E-4</c:v>
                </c:pt>
                <c:pt idx="85">
                  <c:v>7.7228774888906347E-4</c:v>
                </c:pt>
                <c:pt idx="86">
                  <c:v>7.6713282443396176E-4</c:v>
                </c:pt>
                <c:pt idx="87">
                  <c:v>7.6146530036677335E-4</c:v>
                </c:pt>
                <c:pt idx="88">
                  <c:v>7.5607794376823226E-4</c:v>
                </c:pt>
                <c:pt idx="89">
                  <c:v>7.4907433126048201E-4</c:v>
                </c:pt>
                <c:pt idx="90">
                  <c:v>7.4442510188954373E-4</c:v>
                </c:pt>
                <c:pt idx="91">
                  <c:v>7.372157928082464E-4</c:v>
                </c:pt>
                <c:pt idx="92">
                  <c:v>7.3071019105880959E-4</c:v>
                </c:pt>
                <c:pt idx="93">
                  <c:v>7.2375830427249741E-4</c:v>
                </c:pt>
                <c:pt idx="94">
                  <c:v>7.1631383315729847E-4</c:v>
                </c:pt>
                <c:pt idx="95">
                  <c:v>7.0958854022755815E-4</c:v>
                </c:pt>
                <c:pt idx="96">
                  <c:v>7.0314612449937292E-4</c:v>
                </c:pt>
                <c:pt idx="97">
                  <c:v>6.9704786567814701E-4</c:v>
                </c:pt>
                <c:pt idx="98">
                  <c:v>6.8939529096311936E-4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2-4C02-8442-A3378DB71675}"/>
            </c:ext>
          </c:extLst>
        </c:ser>
        <c:ser>
          <c:idx val="1"/>
          <c:order val="1"/>
          <c:tx>
            <c:strRef>
              <c:f>'qx (1) 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a'!$AB$2:$AB$100</c:f>
              <c:numCache>
                <c:formatCode>General</c:formatCode>
                <c:ptCount val="99"/>
                <c:pt idx="0">
                  <c:v>1.2523622967007156E-3</c:v>
                </c:pt>
                <c:pt idx="1">
                  <c:v>1.2554062442629542E-3</c:v>
                </c:pt>
                <c:pt idx="2">
                  <c:v>1.2569345920909263E-3</c:v>
                </c:pt>
                <c:pt idx="3">
                  <c:v>1.2579054160850953E-3</c:v>
                </c:pt>
                <c:pt idx="4">
                  <c:v>8.7280383648234849E-5</c:v>
                </c:pt>
                <c:pt idx="5">
                  <c:v>8.730170651801866E-5</c:v>
                </c:pt>
                <c:pt idx="6">
                  <c:v>8.7316496669168943E-5</c:v>
                </c:pt>
                <c:pt idx="7">
                  <c:v>8.7327539906159683E-5</c:v>
                </c:pt>
                <c:pt idx="8">
                  <c:v>8.7333931010702477E-5</c:v>
                </c:pt>
                <c:pt idx="9">
                  <c:v>8.733831473600261E-5</c:v>
                </c:pt>
                <c:pt idx="10">
                  <c:v>8.7340123461288963E-5</c:v>
                </c:pt>
                <c:pt idx="11">
                  <c:v>8.733947805011757E-5</c:v>
                </c:pt>
                <c:pt idx="12">
                  <c:v>8.733705393932258E-5</c:v>
                </c:pt>
                <c:pt idx="13">
                  <c:v>8.7331818680007976E-5</c:v>
                </c:pt>
                <c:pt idx="14">
                  <c:v>1.2249577230300562E-4</c:v>
                </c:pt>
                <c:pt idx="15">
                  <c:v>1.2248463538205539E-4</c:v>
                </c:pt>
                <c:pt idx="16">
                  <c:v>1.2247245773732118E-4</c:v>
                </c:pt>
                <c:pt idx="17">
                  <c:v>1.2246035957103808E-4</c:v>
                </c:pt>
                <c:pt idx="18">
                  <c:v>1.2244846039190024E-4</c:v>
                </c:pt>
                <c:pt idx="19">
                  <c:v>1.2243675895850991E-4</c:v>
                </c:pt>
                <c:pt idx="20">
                  <c:v>1.2242626541784609E-4</c:v>
                </c:pt>
                <c:pt idx="21">
                  <c:v>1.2241690304603633E-4</c:v>
                </c:pt>
                <c:pt idx="22">
                  <c:v>1.2240889368294371E-4</c:v>
                </c:pt>
                <c:pt idx="23">
                  <c:v>1.2240128067645355E-4</c:v>
                </c:pt>
                <c:pt idx="24">
                  <c:v>1.2239475670603654E-4</c:v>
                </c:pt>
                <c:pt idx="25">
                  <c:v>1.2238753024155762E-4</c:v>
                </c:pt>
                <c:pt idx="26">
                  <c:v>1.2238077339373786E-4</c:v>
                </c:pt>
                <c:pt idx="27">
                  <c:v>1.2237249219399242E-4</c:v>
                </c:pt>
                <c:pt idx="28">
                  <c:v>1.2236498321052262E-4</c:v>
                </c:pt>
                <c:pt idx="29">
                  <c:v>1.2235372356803035E-4</c:v>
                </c:pt>
                <c:pt idx="30">
                  <c:v>1.223463952362907E-4</c:v>
                </c:pt>
                <c:pt idx="31">
                  <c:v>1.2233271532278382E-4</c:v>
                </c:pt>
                <c:pt idx="32">
                  <c:v>1.2232096896556261E-4</c:v>
                </c:pt>
                <c:pt idx="33">
                  <c:v>1.2230795151946868E-4</c:v>
                </c:pt>
                <c:pt idx="34">
                  <c:v>1.222928829584081E-4</c:v>
                </c:pt>
                <c:pt idx="35">
                  <c:v>1.2227855844550918E-4</c:v>
                </c:pt>
                <c:pt idx="36">
                  <c:v>1.2226366381543665E-4</c:v>
                </c:pt>
                <c:pt idx="37">
                  <c:v>1.2224566596194503E-4</c:v>
                </c:pt>
                <c:pt idx="38">
                  <c:v>1.2222989962777393E-4</c:v>
                </c:pt>
                <c:pt idx="39">
                  <c:v>1.2220790623733674E-4</c:v>
                </c:pt>
                <c:pt idx="40">
                  <c:v>1.2219589160191539E-4</c:v>
                </c:pt>
                <c:pt idx="41">
                  <c:v>1.2217084598488501E-4</c:v>
                </c:pt>
                <c:pt idx="42">
                  <c:v>1.221544427871882E-4</c:v>
                </c:pt>
                <c:pt idx="43">
                  <c:v>1.221328595544037E-4</c:v>
                </c:pt>
                <c:pt idx="44">
                  <c:v>1.221070128422643E-4</c:v>
                </c:pt>
                <c:pt idx="45">
                  <c:v>1.2208479338999639E-4</c:v>
                </c:pt>
                <c:pt idx="46">
                  <c:v>1.2205626466979695E-4</c:v>
                </c:pt>
                <c:pt idx="47">
                  <c:v>1.2201988500295013E-4</c:v>
                </c:pt>
                <c:pt idx="48">
                  <c:v>1.219839860836368E-4</c:v>
                </c:pt>
                <c:pt idx="49">
                  <c:v>7.1639284806714932E-4</c:v>
                </c:pt>
                <c:pt idx="50">
                  <c:v>7.1621208621120086E-4</c:v>
                </c:pt>
                <c:pt idx="51">
                  <c:v>7.1589360613125163E-4</c:v>
                </c:pt>
                <c:pt idx="52">
                  <c:v>7.1564939544052739E-4</c:v>
                </c:pt>
                <c:pt idx="53">
                  <c:v>7.1536011866789003E-4</c:v>
                </c:pt>
                <c:pt idx="54">
                  <c:v>7.150713265903385E-4</c:v>
                </c:pt>
                <c:pt idx="55">
                  <c:v>7.1473798436363554E-4</c:v>
                </c:pt>
                <c:pt idx="56">
                  <c:v>7.1439323466540073E-4</c:v>
                </c:pt>
                <c:pt idx="57">
                  <c:v>7.1392491777632695E-4</c:v>
                </c:pt>
                <c:pt idx="58">
                  <c:v>7.1345011423699738E-4</c:v>
                </c:pt>
                <c:pt idx="59">
                  <c:v>7.1276469221109981E-4</c:v>
                </c:pt>
                <c:pt idx="60">
                  <c:v>7.1229807013905157E-4</c:v>
                </c:pt>
                <c:pt idx="61">
                  <c:v>7.115127419048587E-4</c:v>
                </c:pt>
                <c:pt idx="62">
                  <c:v>7.1080004481842191E-4</c:v>
                </c:pt>
                <c:pt idx="63">
                  <c:v>7.1001441464296029E-4</c:v>
                </c:pt>
                <c:pt idx="64">
                  <c:v>7.0913408297559606E-4</c:v>
                </c:pt>
                <c:pt idx="65">
                  <c:v>7.0830722703284839E-4</c:v>
                </c:pt>
                <c:pt idx="66">
                  <c:v>7.0728622318431619E-4</c:v>
                </c:pt>
                <c:pt idx="67">
                  <c:v>7.0611009686402985E-4</c:v>
                </c:pt>
                <c:pt idx="68">
                  <c:v>7.0491638449481813E-4</c:v>
                </c:pt>
                <c:pt idx="69">
                  <c:v>1.0450868329849807E-3</c:v>
                </c:pt>
                <c:pt idx="70">
                  <c:v>1.0433214821500001E-3</c:v>
                </c:pt>
                <c:pt idx="71">
                  <c:v>1.0403550065149656E-3</c:v>
                </c:pt>
                <c:pt idx="72">
                  <c:v>1.0377233355759413E-3</c:v>
                </c:pt>
                <c:pt idx="73">
                  <c:v>1.0347189616130427E-3</c:v>
                </c:pt>
                <c:pt idx="74">
                  <c:v>1.0314277990494851E-3</c:v>
                </c:pt>
                <c:pt idx="75">
                  <c:v>1.0281537338185376E-3</c:v>
                </c:pt>
                <c:pt idx="76">
                  <c:v>1.0246479601385462E-3</c:v>
                </c:pt>
                <c:pt idx="77">
                  <c:v>1.0203013013029289E-3</c:v>
                </c:pt>
                <c:pt idx="78">
                  <c:v>1.0163432628077773E-3</c:v>
                </c:pt>
                <c:pt idx="79">
                  <c:v>1.0111846062857994E-3</c:v>
                </c:pt>
                <c:pt idx="80">
                  <c:v>1.0073157798284633E-3</c:v>
                </c:pt>
                <c:pt idx="81">
                  <c:v>1.0009702387653511E-3</c:v>
                </c:pt>
                <c:pt idx="82">
                  <c:v>9.9524215249246085E-4</c:v>
                </c:pt>
                <c:pt idx="83">
                  <c:v>9.886630818442732E-4</c:v>
                </c:pt>
                <c:pt idx="84">
                  <c:v>9.8255519268189298E-4</c:v>
                </c:pt>
                <c:pt idx="85">
                  <c:v>9.759079194820733E-4</c:v>
                </c:pt>
                <c:pt idx="86">
                  <c:v>9.6935656322484848E-4</c:v>
                </c:pt>
                <c:pt idx="87">
                  <c:v>9.6217865137385248E-4</c:v>
                </c:pt>
                <c:pt idx="88">
                  <c:v>9.553230524938528E-4</c:v>
                </c:pt>
                <c:pt idx="89">
                  <c:v>9.4646107079993927E-4</c:v>
                </c:pt>
                <c:pt idx="90">
                  <c:v>9.4049038627781485E-4</c:v>
                </c:pt>
                <c:pt idx="91">
                  <c:v>9.3135101534722205E-4</c:v>
                </c:pt>
                <c:pt idx="92">
                  <c:v>9.2306693080138329E-4</c:v>
                </c:pt>
                <c:pt idx="93">
                  <c:v>9.1424751454449477E-4</c:v>
                </c:pt>
                <c:pt idx="94">
                  <c:v>9.0482350004636718E-4</c:v>
                </c:pt>
                <c:pt idx="95">
                  <c:v>8.9629097683519368E-4</c:v>
                </c:pt>
                <c:pt idx="96">
                  <c:v>8.8813294834452371E-4</c:v>
                </c:pt>
                <c:pt idx="97">
                  <c:v>8.8039333723468401E-4</c:v>
                </c:pt>
                <c:pt idx="98">
                  <c:v>8.7071028502542667E-4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2-4C02-8442-A3378DB71675}"/>
            </c:ext>
          </c:extLst>
        </c:ser>
        <c:ser>
          <c:idx val="2"/>
          <c:order val="2"/>
          <c:tx>
            <c:strRef>
              <c:f>'qx (1) 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a'!$AC$2:$AC$100</c:f>
              <c:numCache>
                <c:formatCode>General</c:formatCode>
                <c:ptCount val="99"/>
                <c:pt idx="0">
                  <c:v>1.2297731051107573E-3</c:v>
                </c:pt>
                <c:pt idx="1">
                  <c:v>1.2325798331160728E-3</c:v>
                </c:pt>
                <c:pt idx="2">
                  <c:v>1.2339848594929014E-3</c:v>
                </c:pt>
                <c:pt idx="3">
                  <c:v>1.2348771422587815E-3</c:v>
                </c:pt>
                <c:pt idx="4">
                  <c:v>9.4577774815192664E-5</c:v>
                </c:pt>
                <c:pt idx="5">
                  <c:v>9.4599377048101298E-5</c:v>
                </c:pt>
                <c:pt idx="6">
                  <c:v>9.4614406516507535E-5</c:v>
                </c:pt>
                <c:pt idx="7">
                  <c:v>9.4625542289377421E-5</c:v>
                </c:pt>
                <c:pt idx="8">
                  <c:v>9.463245174825176E-5</c:v>
                </c:pt>
                <c:pt idx="9">
                  <c:v>9.4636613590557859E-5</c:v>
                </c:pt>
                <c:pt idx="10">
                  <c:v>9.4638249395880477E-5</c:v>
                </c:pt>
                <c:pt idx="11">
                  <c:v>9.4637507395439868E-5</c:v>
                </c:pt>
                <c:pt idx="12">
                  <c:v>9.4634579473232611E-5</c:v>
                </c:pt>
                <c:pt idx="13">
                  <c:v>9.4629583938892091E-5</c:v>
                </c:pt>
                <c:pt idx="14">
                  <c:v>1.3149348343208792E-4</c:v>
                </c:pt>
                <c:pt idx="15">
                  <c:v>1.3148162050507519E-4</c:v>
                </c:pt>
                <c:pt idx="16">
                  <c:v>1.3146906459636694E-4</c:v>
                </c:pt>
                <c:pt idx="17">
                  <c:v>1.3145576040444082E-4</c:v>
                </c:pt>
                <c:pt idx="18">
                  <c:v>1.3144364619934782E-4</c:v>
                </c:pt>
                <c:pt idx="19">
                  <c:v>1.3143199364027617E-4</c:v>
                </c:pt>
                <c:pt idx="20">
                  <c:v>1.3142205273881501E-4</c:v>
                </c:pt>
                <c:pt idx="21">
                  <c:v>1.3141187186522431E-4</c:v>
                </c:pt>
                <c:pt idx="22">
                  <c:v>1.3140421194422942E-4</c:v>
                </c:pt>
                <c:pt idx="23">
                  <c:v>1.3139652484352757E-4</c:v>
                </c:pt>
                <c:pt idx="24">
                  <c:v>1.3138962670629814E-4</c:v>
                </c:pt>
                <c:pt idx="25">
                  <c:v>1.3138277394506286E-4</c:v>
                </c:pt>
                <c:pt idx="26">
                  <c:v>1.3137519605233524E-4</c:v>
                </c:pt>
                <c:pt idx="27">
                  <c:v>1.3136694631109055E-4</c:v>
                </c:pt>
                <c:pt idx="28">
                  <c:v>1.3135924575834494E-4</c:v>
                </c:pt>
                <c:pt idx="29">
                  <c:v>1.3134762769639093E-4</c:v>
                </c:pt>
                <c:pt idx="30">
                  <c:v>1.3134012480530777E-4</c:v>
                </c:pt>
                <c:pt idx="31">
                  <c:v>1.3132614357774409E-4</c:v>
                </c:pt>
                <c:pt idx="32">
                  <c:v>1.3131379950310503E-4</c:v>
                </c:pt>
                <c:pt idx="33">
                  <c:v>1.3130018576285445E-4</c:v>
                </c:pt>
                <c:pt idx="34">
                  <c:v>1.3128432908790573E-4</c:v>
                </c:pt>
                <c:pt idx="35">
                  <c:v>1.3126932507666203E-4</c:v>
                </c:pt>
                <c:pt idx="36">
                  <c:v>1.3125366057140258E-4</c:v>
                </c:pt>
                <c:pt idx="37">
                  <c:v>1.3123473536898875E-4</c:v>
                </c:pt>
                <c:pt idx="38">
                  <c:v>1.3121804731440001E-4</c:v>
                </c:pt>
                <c:pt idx="39">
                  <c:v>1.3119519629647028E-4</c:v>
                </c:pt>
                <c:pt idx="40">
                  <c:v>1.311819947176219E-4</c:v>
                </c:pt>
                <c:pt idx="41">
                  <c:v>1.3115540474950541E-4</c:v>
                </c:pt>
                <c:pt idx="42">
                  <c:v>1.3113773268243962E-4</c:v>
                </c:pt>
                <c:pt idx="43">
                  <c:v>1.31114837398374E-4</c:v>
                </c:pt>
                <c:pt idx="44">
                  <c:v>1.3108715826391039E-4</c:v>
                </c:pt>
                <c:pt idx="45">
                  <c:v>1.3106339961068873E-4</c:v>
                </c:pt>
                <c:pt idx="46">
                  <c:v>1.3103321627963425E-4</c:v>
                </c:pt>
                <c:pt idx="47">
                  <c:v>1.3099488358499757E-4</c:v>
                </c:pt>
                <c:pt idx="48">
                  <c:v>1.3095686970828632E-4</c:v>
                </c:pt>
                <c:pt idx="49">
                  <c:v>7.5688179407944743E-4</c:v>
                </c:pt>
                <c:pt idx="50">
                  <c:v>7.5669156327008019E-4</c:v>
                </c:pt>
                <c:pt idx="51">
                  <c:v>7.5635808693002226E-4</c:v>
                </c:pt>
                <c:pt idx="52">
                  <c:v>7.5610109358149121E-4</c:v>
                </c:pt>
                <c:pt idx="53">
                  <c:v>7.5579648386100713E-4</c:v>
                </c:pt>
                <c:pt idx="54">
                  <c:v>7.5549205679971106E-4</c:v>
                </c:pt>
                <c:pt idx="55">
                  <c:v>7.5514193330736767E-4</c:v>
                </c:pt>
                <c:pt idx="56">
                  <c:v>7.5477974829496995E-4</c:v>
                </c:pt>
                <c:pt idx="57">
                  <c:v>7.542891890473444E-4</c:v>
                </c:pt>
                <c:pt idx="58">
                  <c:v>7.5379225424109886E-4</c:v>
                </c:pt>
                <c:pt idx="59">
                  <c:v>7.5307590419252735E-4</c:v>
                </c:pt>
                <c:pt idx="60">
                  <c:v>7.5258587109268405E-4</c:v>
                </c:pt>
                <c:pt idx="61">
                  <c:v>7.5176241277561838E-4</c:v>
                </c:pt>
                <c:pt idx="62">
                  <c:v>7.5101471329653148E-4</c:v>
                </c:pt>
                <c:pt idx="63">
                  <c:v>7.5018978318534184E-4</c:v>
                </c:pt>
                <c:pt idx="64">
                  <c:v>7.4926455485775829E-4</c:v>
                </c:pt>
                <c:pt idx="65">
                  <c:v>7.4840213264764125E-4</c:v>
                </c:pt>
                <c:pt idx="66">
                  <c:v>7.4732686377210905E-4</c:v>
                </c:pt>
                <c:pt idx="67">
                  <c:v>7.4609250751324601E-4</c:v>
                </c:pt>
                <c:pt idx="68">
                  <c:v>7.4484924562799755E-4</c:v>
                </c:pt>
                <c:pt idx="69">
                  <c:v>1.0872860339738288E-3</c:v>
                </c:pt>
                <c:pt idx="70">
                  <c:v>1.0854657245447461E-3</c:v>
                </c:pt>
                <c:pt idx="71">
                  <c:v>1.0824098820531394E-3</c:v>
                </c:pt>
                <c:pt idx="72">
                  <c:v>1.0797005482366734E-3</c:v>
                </c:pt>
                <c:pt idx="73">
                  <c:v>1.0766056281074146E-3</c:v>
                </c:pt>
                <c:pt idx="74">
                  <c:v>1.0732153580459384E-3</c:v>
                </c:pt>
                <c:pt idx="75">
                  <c:v>1.0698336913455904E-3</c:v>
                </c:pt>
                <c:pt idx="76">
                  <c:v>1.0662261285590007E-3</c:v>
                </c:pt>
                <c:pt idx="77">
                  <c:v>1.0617322007208674E-3</c:v>
                </c:pt>
                <c:pt idx="78">
                  <c:v>1.0576382846030298E-3</c:v>
                </c:pt>
                <c:pt idx="79">
                  <c:v>1.0522976808563897E-3</c:v>
                </c:pt>
                <c:pt idx="80">
                  <c:v>1.0482920491191317E-3</c:v>
                </c:pt>
                <c:pt idx="81">
                  <c:v>1.0417187571405331E-3</c:v>
                </c:pt>
                <c:pt idx="82">
                  <c:v>1.035781665865994E-3</c:v>
                </c:pt>
                <c:pt idx="83">
                  <c:v>1.0289515218732247E-3</c:v>
                </c:pt>
                <c:pt idx="84">
                  <c:v>1.0226039047122098E-3</c:v>
                </c:pt>
                <c:pt idx="85">
                  <c:v>1.0156886269171367E-3</c:v>
                </c:pt>
                <c:pt idx="86">
                  <c:v>1.0088847555025779E-3</c:v>
                </c:pt>
                <c:pt idx="87">
                  <c:v>1.0014360221522732E-3</c:v>
                </c:pt>
                <c:pt idx="88">
                  <c:v>9.9432038144840534E-4</c:v>
                </c:pt>
                <c:pt idx="89">
                  <c:v>9.851190749346349E-4</c:v>
                </c:pt>
                <c:pt idx="90">
                  <c:v>9.7890095894062482E-4</c:v>
                </c:pt>
                <c:pt idx="91">
                  <c:v>9.6938324606142209E-4</c:v>
                </c:pt>
                <c:pt idx="92">
                  <c:v>9.6075481382609134E-4</c:v>
                </c:pt>
                <c:pt idx="93">
                  <c:v>9.5155657882053392E-4</c:v>
                </c:pt>
                <c:pt idx="94">
                  <c:v>9.4175633973043549E-4</c:v>
                </c:pt>
                <c:pt idx="95">
                  <c:v>9.3286914144612696E-4</c:v>
                </c:pt>
                <c:pt idx="96">
                  <c:v>9.2436178553541456E-4</c:v>
                </c:pt>
                <c:pt idx="97">
                  <c:v>9.1629651673767851E-4</c:v>
                </c:pt>
                <c:pt idx="98">
                  <c:v>9.0618420767686831E-4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42-4C02-8442-A3378DB71675}"/>
            </c:ext>
          </c:extLst>
        </c:ser>
        <c:ser>
          <c:idx val="3"/>
          <c:order val="3"/>
          <c:tx>
            <c:strRef>
              <c:f>'qx (1) 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a'!$AD$2:$AD$100</c:f>
              <c:numCache>
                <c:formatCode>General</c:formatCode>
                <c:ptCount val="99"/>
                <c:pt idx="0">
                  <c:v>1.2035231397853337E-3</c:v>
                </c:pt>
                <c:pt idx="1">
                  <c:v>1.2061111005910879E-3</c:v>
                </c:pt>
                <c:pt idx="2">
                  <c:v>1.207406421911271E-3</c:v>
                </c:pt>
                <c:pt idx="3">
                  <c:v>1.2082277403880027E-3</c:v>
                </c:pt>
                <c:pt idx="4">
                  <c:v>9.7480214251460982E-5</c:v>
                </c:pt>
                <c:pt idx="5">
                  <c:v>9.7501686261535948E-5</c:v>
                </c:pt>
                <c:pt idx="6">
                  <c:v>9.7516013721728011E-5</c:v>
                </c:pt>
                <c:pt idx="7">
                  <c:v>9.7526730134265196E-5</c:v>
                </c:pt>
                <c:pt idx="8">
                  <c:v>9.7532808460462422E-5</c:v>
                </c:pt>
                <c:pt idx="9">
                  <c:v>9.7536962679366259E-5</c:v>
                </c:pt>
                <c:pt idx="10">
                  <c:v>9.7539001466310908E-5</c:v>
                </c:pt>
                <c:pt idx="11">
                  <c:v>9.7538972962704992E-5</c:v>
                </c:pt>
                <c:pt idx="12">
                  <c:v>9.7535640547546489E-5</c:v>
                </c:pt>
                <c:pt idx="13">
                  <c:v>9.7530653047154747E-5</c:v>
                </c:pt>
                <c:pt idx="14">
                  <c:v>1.331964929281002E-4</c:v>
                </c:pt>
                <c:pt idx="15">
                  <c:v>1.3318413899889481E-4</c:v>
                </c:pt>
                <c:pt idx="16">
                  <c:v>1.3317243886456069E-4</c:v>
                </c:pt>
                <c:pt idx="17">
                  <c:v>1.3315903769166854E-4</c:v>
                </c:pt>
                <c:pt idx="18">
                  <c:v>1.3314668281546799E-4</c:v>
                </c:pt>
                <c:pt idx="19">
                  <c:v>1.331357955305225E-4</c:v>
                </c:pt>
                <c:pt idx="20">
                  <c:v>1.3312562004904707E-4</c:v>
                </c:pt>
                <c:pt idx="21">
                  <c:v>1.331161891698214E-4</c:v>
                </c:pt>
                <c:pt idx="22">
                  <c:v>1.3310804770397716E-4</c:v>
                </c:pt>
                <c:pt idx="23">
                  <c:v>1.3310081399197038E-4</c:v>
                </c:pt>
                <c:pt idx="24">
                  <c:v>1.3309397351164685E-4</c:v>
                </c:pt>
                <c:pt idx="25">
                  <c:v>1.3308758867468522E-4</c:v>
                </c:pt>
                <c:pt idx="26">
                  <c:v>1.3308043594766687E-4</c:v>
                </c:pt>
                <c:pt idx="27">
                  <c:v>1.3307208356432178E-4</c:v>
                </c:pt>
                <c:pt idx="28">
                  <c:v>1.3306397833546198E-4</c:v>
                </c:pt>
                <c:pt idx="29">
                  <c:v>1.3305266622565707E-4</c:v>
                </c:pt>
                <c:pt idx="30">
                  <c:v>1.3304520348343798E-4</c:v>
                </c:pt>
                <c:pt idx="31">
                  <c:v>1.3303120744428168E-4</c:v>
                </c:pt>
                <c:pt idx="32">
                  <c:v>1.3301904047727749E-4</c:v>
                </c:pt>
                <c:pt idx="33">
                  <c:v>1.3300548317426498E-4</c:v>
                </c:pt>
                <c:pt idx="34">
                  <c:v>1.3298940847929856E-4</c:v>
                </c:pt>
                <c:pt idx="35">
                  <c:v>1.3297427407830807E-4</c:v>
                </c:pt>
                <c:pt idx="36">
                  <c:v>1.3295875715240341E-4</c:v>
                </c:pt>
                <c:pt idx="37">
                  <c:v>1.3293960481860161E-4</c:v>
                </c:pt>
                <c:pt idx="38">
                  <c:v>1.329229532609481E-4</c:v>
                </c:pt>
                <c:pt idx="39">
                  <c:v>1.3289958742766293E-4</c:v>
                </c:pt>
                <c:pt idx="40">
                  <c:v>1.3288633470934995E-4</c:v>
                </c:pt>
                <c:pt idx="41">
                  <c:v>1.3285947543149673E-4</c:v>
                </c:pt>
                <c:pt idx="42">
                  <c:v>1.3284152487859152E-4</c:v>
                </c:pt>
                <c:pt idx="43">
                  <c:v>1.328183094610785E-4</c:v>
                </c:pt>
                <c:pt idx="44">
                  <c:v>1.3279019743723679E-4</c:v>
                </c:pt>
                <c:pt idx="45">
                  <c:v>1.3276610449377703E-4</c:v>
                </c:pt>
                <c:pt idx="46">
                  <c:v>1.3273565903871052E-4</c:v>
                </c:pt>
                <c:pt idx="47">
                  <c:v>1.3269740699841791E-4</c:v>
                </c:pt>
                <c:pt idx="48">
                  <c:v>1.326595102341755E-4</c:v>
                </c:pt>
                <c:pt idx="49">
                  <c:v>7.6789012027080072E-4</c:v>
                </c:pt>
                <c:pt idx="50">
                  <c:v>7.6769899273582088E-4</c:v>
                </c:pt>
                <c:pt idx="51">
                  <c:v>7.6736252929855936E-4</c:v>
                </c:pt>
                <c:pt idx="52">
                  <c:v>7.6710131680551754E-4</c:v>
                </c:pt>
                <c:pt idx="53">
                  <c:v>7.6679360244763127E-4</c:v>
                </c:pt>
                <c:pt idx="54">
                  <c:v>7.6648525868218723E-4</c:v>
                </c:pt>
                <c:pt idx="55">
                  <c:v>7.6613047288603476E-4</c:v>
                </c:pt>
                <c:pt idx="56">
                  <c:v>7.657643517622935E-4</c:v>
                </c:pt>
                <c:pt idx="57">
                  <c:v>7.6527009604269026E-4</c:v>
                </c:pt>
                <c:pt idx="58">
                  <c:v>7.6476975444339621E-4</c:v>
                </c:pt>
                <c:pt idx="59">
                  <c:v>7.6404713478423305E-4</c:v>
                </c:pt>
                <c:pt idx="60">
                  <c:v>7.6355321332175201E-4</c:v>
                </c:pt>
                <c:pt idx="61">
                  <c:v>7.6272383272011821E-4</c:v>
                </c:pt>
                <c:pt idx="62">
                  <c:v>7.6197067435751617E-4</c:v>
                </c:pt>
                <c:pt idx="63">
                  <c:v>7.6113906388865986E-4</c:v>
                </c:pt>
                <c:pt idx="64">
                  <c:v>7.6020661740254568E-4</c:v>
                </c:pt>
                <c:pt idx="65">
                  <c:v>7.5933836330075789E-4</c:v>
                </c:pt>
                <c:pt idx="66">
                  <c:v>7.5826114524697058E-4</c:v>
                </c:pt>
                <c:pt idx="67">
                  <c:v>7.5701661359086399E-4</c:v>
                </c:pt>
                <c:pt idx="68">
                  <c:v>7.5576781388334642E-4</c:v>
                </c:pt>
                <c:pt idx="69">
                  <c:v>1.1161597909767845E-3</c:v>
                </c:pt>
                <c:pt idx="70">
                  <c:v>1.1143134344695851E-3</c:v>
                </c:pt>
                <c:pt idx="71">
                  <c:v>1.111211090441609E-3</c:v>
                </c:pt>
                <c:pt idx="72">
                  <c:v>1.1084672030903808E-3</c:v>
                </c:pt>
                <c:pt idx="73">
                  <c:v>1.1053318050518611E-3</c:v>
                </c:pt>
                <c:pt idx="74">
                  <c:v>1.1018972539889112E-3</c:v>
                </c:pt>
                <c:pt idx="75">
                  <c:v>1.0984682037424452E-3</c:v>
                </c:pt>
                <c:pt idx="76">
                  <c:v>1.0948127543891095E-3</c:v>
                </c:pt>
                <c:pt idx="77">
                  <c:v>1.0902515074023374E-3</c:v>
                </c:pt>
                <c:pt idx="78">
                  <c:v>1.0860990357966155E-3</c:v>
                </c:pt>
                <c:pt idx="79">
                  <c:v>1.0806468437740652E-3</c:v>
                </c:pt>
                <c:pt idx="80">
                  <c:v>1.0765895052465217E-3</c:v>
                </c:pt>
                <c:pt idx="81">
                  <c:v>1.0698865593637822E-3</c:v>
                </c:pt>
                <c:pt idx="82">
                  <c:v>1.0638413337053108E-3</c:v>
                </c:pt>
                <c:pt idx="83">
                  <c:v>1.0568802586666058E-3</c:v>
                </c:pt>
                <c:pt idx="84">
                  <c:v>1.0503999386034626E-3</c:v>
                </c:pt>
                <c:pt idx="85">
                  <c:v>1.0433343965764261E-3</c:v>
                </c:pt>
                <c:pt idx="86">
                  <c:v>1.0364073575758214E-3</c:v>
                </c:pt>
                <c:pt idx="87">
                  <c:v>1.0288112014528717E-3</c:v>
                </c:pt>
                <c:pt idx="88">
                  <c:v>1.0215615330598734E-3</c:v>
                </c:pt>
                <c:pt idx="89">
                  <c:v>1.0121675275253728E-3</c:v>
                </c:pt>
                <c:pt idx="90">
                  <c:v>1.0058485954316644E-3</c:v>
                </c:pt>
                <c:pt idx="91">
                  <c:v>9.9609678743034827E-4</c:v>
                </c:pt>
                <c:pt idx="92">
                  <c:v>9.8725408257122386E-4</c:v>
                </c:pt>
                <c:pt idx="93">
                  <c:v>9.7782809618818657E-4</c:v>
                </c:pt>
                <c:pt idx="94">
                  <c:v>9.6776981155728746E-4</c:v>
                </c:pt>
                <c:pt idx="95">
                  <c:v>9.5865207601287313E-4</c:v>
                </c:pt>
                <c:pt idx="96">
                  <c:v>9.499220085414544E-4</c:v>
                </c:pt>
                <c:pt idx="97">
                  <c:v>9.4163059828869695E-4</c:v>
                </c:pt>
                <c:pt idx="98">
                  <c:v>9.3118933833397143E-4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42-4C02-8442-A3378DB71675}"/>
            </c:ext>
          </c:extLst>
        </c:ser>
        <c:ser>
          <c:idx val="4"/>
          <c:order val="4"/>
          <c:tx>
            <c:strRef>
              <c:f>'qx (1) 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a'!$AE$2:$AE$100</c:f>
              <c:numCache>
                <c:formatCode>General</c:formatCode>
                <c:ptCount val="99"/>
                <c:pt idx="0">
                  <c:v>1.168360598663926E-3</c:v>
                </c:pt>
                <c:pt idx="1">
                  <c:v>1.1707377672367926E-3</c:v>
                </c:pt>
                <c:pt idx="2">
                  <c:v>1.1719276293598556E-3</c:v>
                </c:pt>
                <c:pt idx="3">
                  <c:v>1.1726828261990716E-3</c:v>
                </c:pt>
                <c:pt idx="4">
                  <c:v>9.4089731364708283E-5</c:v>
                </c:pt>
                <c:pt idx="5">
                  <c:v>9.4109201525641555E-5</c:v>
                </c:pt>
                <c:pt idx="6">
                  <c:v>9.4122591837355821E-5</c:v>
                </c:pt>
                <c:pt idx="7">
                  <c:v>9.4131959579122823E-5</c:v>
                </c:pt>
                <c:pt idx="8">
                  <c:v>9.4138768487221449E-5</c:v>
                </c:pt>
                <c:pt idx="9">
                  <c:v>9.414190752852205E-5</c:v>
                </c:pt>
                <c:pt idx="10">
                  <c:v>9.4143427670595291E-5</c:v>
                </c:pt>
                <c:pt idx="11">
                  <c:v>9.4143435057991284E-5</c:v>
                </c:pt>
                <c:pt idx="12">
                  <c:v>9.4140781253683481E-5</c:v>
                </c:pt>
                <c:pt idx="13">
                  <c:v>9.4135602391237945E-5</c:v>
                </c:pt>
                <c:pt idx="14">
                  <c:v>1.3100034767434942E-4</c:v>
                </c:pt>
                <c:pt idx="15">
                  <c:v>1.3098911647108923E-4</c:v>
                </c:pt>
                <c:pt idx="16">
                  <c:v>1.3097703327098021E-4</c:v>
                </c:pt>
                <c:pt idx="17">
                  <c:v>1.3096396936396936E-4</c:v>
                </c:pt>
                <c:pt idx="18">
                  <c:v>1.3095302167491187E-4</c:v>
                </c:pt>
                <c:pt idx="19">
                  <c:v>1.3094175437146046E-4</c:v>
                </c:pt>
                <c:pt idx="20">
                  <c:v>1.3093173088142633E-4</c:v>
                </c:pt>
                <c:pt idx="21">
                  <c:v>1.3092257586317524E-4</c:v>
                </c:pt>
                <c:pt idx="22">
                  <c:v>1.3091479781034786E-4</c:v>
                </c:pt>
                <c:pt idx="23">
                  <c:v>1.309074974932445E-4</c:v>
                </c:pt>
                <c:pt idx="24">
                  <c:v>1.3090065845864846E-4</c:v>
                </c:pt>
                <c:pt idx="25">
                  <c:v>1.3089388298294705E-4</c:v>
                </c:pt>
                <c:pt idx="26">
                  <c:v>1.308868201119238E-4</c:v>
                </c:pt>
                <c:pt idx="27">
                  <c:v>1.3087847140983374E-4</c:v>
                </c:pt>
                <c:pt idx="28">
                  <c:v>1.3087048725062228E-4</c:v>
                </c:pt>
                <c:pt idx="29">
                  <c:v>1.3085914162017014E-4</c:v>
                </c:pt>
                <c:pt idx="30">
                  <c:v>1.3085177526027657E-4</c:v>
                </c:pt>
                <c:pt idx="31">
                  <c:v>1.3083777708413965E-4</c:v>
                </c:pt>
                <c:pt idx="32">
                  <c:v>1.308256890299184E-4</c:v>
                </c:pt>
                <c:pt idx="33">
                  <c:v>1.3081256604159796E-4</c:v>
                </c:pt>
                <c:pt idx="34">
                  <c:v>1.3079664426780298E-4</c:v>
                </c:pt>
                <c:pt idx="35">
                  <c:v>1.307816209041823E-4</c:v>
                </c:pt>
                <c:pt idx="36">
                  <c:v>1.3076628147370111E-4</c:v>
                </c:pt>
                <c:pt idx="37">
                  <c:v>1.3074747542369893E-4</c:v>
                </c:pt>
                <c:pt idx="38">
                  <c:v>1.3073081083857436E-4</c:v>
                </c:pt>
                <c:pt idx="39">
                  <c:v>1.3070820508715404E-4</c:v>
                </c:pt>
                <c:pt idx="40">
                  <c:v>1.3069487373855483E-4</c:v>
                </c:pt>
                <c:pt idx="41">
                  <c:v>1.3066869382401142E-4</c:v>
                </c:pt>
                <c:pt idx="42">
                  <c:v>1.3065060053904593E-4</c:v>
                </c:pt>
                <c:pt idx="43">
                  <c:v>1.3062756234123434E-4</c:v>
                </c:pt>
                <c:pt idx="44">
                  <c:v>1.3060006921499742E-4</c:v>
                </c:pt>
                <c:pt idx="45">
                  <c:v>1.3057597505027572E-4</c:v>
                </c:pt>
                <c:pt idx="46">
                  <c:v>1.3054589059330478E-4</c:v>
                </c:pt>
                <c:pt idx="47">
                  <c:v>1.3050822269056306E-4</c:v>
                </c:pt>
                <c:pt idx="48">
                  <c:v>1.3047126281974126E-4</c:v>
                </c:pt>
                <c:pt idx="49">
                  <c:v>7.5496976776797352E-4</c:v>
                </c:pt>
                <c:pt idx="50">
                  <c:v>7.5478221567396389E-4</c:v>
                </c:pt>
                <c:pt idx="51">
                  <c:v>7.5445590829418163E-4</c:v>
                </c:pt>
                <c:pt idx="52">
                  <c:v>7.5420142468044394E-4</c:v>
                </c:pt>
                <c:pt idx="53">
                  <c:v>7.5389871279314907E-4</c:v>
                </c:pt>
                <c:pt idx="54">
                  <c:v>7.5359588716958587E-4</c:v>
                </c:pt>
                <c:pt idx="55">
                  <c:v>7.5324847821480118E-4</c:v>
                </c:pt>
                <c:pt idx="56">
                  <c:v>7.5288848457217856E-4</c:v>
                </c:pt>
                <c:pt idx="57">
                  <c:v>7.5240760146763304E-4</c:v>
                </c:pt>
                <c:pt idx="58">
                  <c:v>7.5191954118691861E-4</c:v>
                </c:pt>
                <c:pt idx="59">
                  <c:v>7.5121594909904638E-4</c:v>
                </c:pt>
                <c:pt idx="60">
                  <c:v>7.5073020201449358E-4</c:v>
                </c:pt>
                <c:pt idx="61">
                  <c:v>7.4992178370199356E-4</c:v>
                </c:pt>
                <c:pt idx="62">
                  <c:v>7.4918548583939647E-4</c:v>
                </c:pt>
                <c:pt idx="63">
                  <c:v>7.4837128579160811E-4</c:v>
                </c:pt>
                <c:pt idx="64">
                  <c:v>7.4745737954645447E-4</c:v>
                </c:pt>
                <c:pt idx="65">
                  <c:v>7.4660244933493858E-4</c:v>
                </c:pt>
                <c:pt idx="66">
                  <c:v>7.4554414489345303E-4</c:v>
                </c:pt>
                <c:pt idx="67">
                  <c:v>7.443291339562112E-4</c:v>
                </c:pt>
                <c:pt idx="68">
                  <c:v>7.4309758318677282E-4</c:v>
                </c:pt>
                <c:pt idx="69">
                  <c:v>1.1111846597332965E-3</c:v>
                </c:pt>
                <c:pt idx="70">
                  <c:v>1.1093465911665584E-3</c:v>
                </c:pt>
                <c:pt idx="71">
                  <c:v>1.1062766087109337E-3</c:v>
                </c:pt>
                <c:pt idx="72">
                  <c:v>1.1035503058115905E-3</c:v>
                </c:pt>
                <c:pt idx="73">
                  <c:v>1.1004404436245673E-3</c:v>
                </c:pt>
                <c:pt idx="74">
                  <c:v>1.0970369267935794E-3</c:v>
                </c:pt>
                <c:pt idx="75">
                  <c:v>1.0936294804898415E-3</c:v>
                </c:pt>
                <c:pt idx="76">
                  <c:v>1.0899975378837205E-3</c:v>
                </c:pt>
                <c:pt idx="77">
                  <c:v>1.0854766409023923E-3</c:v>
                </c:pt>
                <c:pt idx="78">
                  <c:v>1.0813517354873717E-3</c:v>
                </c:pt>
                <c:pt idx="79">
                  <c:v>1.0759360844391883E-3</c:v>
                </c:pt>
                <c:pt idx="80">
                  <c:v>1.0718646241947274E-3</c:v>
                </c:pt>
                <c:pt idx="81">
                  <c:v>1.0652290392064857E-3</c:v>
                </c:pt>
                <c:pt idx="82">
                  <c:v>1.0592094344107701E-3</c:v>
                </c:pt>
                <c:pt idx="83">
                  <c:v>1.0522953123567186E-3</c:v>
                </c:pt>
                <c:pt idx="84">
                  <c:v>1.0458295480616654E-3</c:v>
                </c:pt>
                <c:pt idx="85">
                  <c:v>1.0387695379336782E-3</c:v>
                </c:pt>
                <c:pt idx="86">
                  <c:v>1.031837473883024E-3</c:v>
                </c:pt>
                <c:pt idx="87">
                  <c:v>1.0242586370110467E-3</c:v>
                </c:pt>
                <c:pt idx="88">
                  <c:v>1.0169911818988179E-3</c:v>
                </c:pt>
                <c:pt idx="89">
                  <c:v>1.0076490813887816E-3</c:v>
                </c:pt>
                <c:pt idx="90">
                  <c:v>1.0012955381135055E-3</c:v>
                </c:pt>
                <c:pt idx="91">
                  <c:v>9.9159803079689715E-4</c:v>
                </c:pt>
                <c:pt idx="92">
                  <c:v>9.8277130406462842E-4</c:v>
                </c:pt>
                <c:pt idx="93">
                  <c:v>9.7337825206369934E-4</c:v>
                </c:pt>
                <c:pt idx="94">
                  <c:v>9.6338117147301799E-4</c:v>
                </c:pt>
                <c:pt idx="95">
                  <c:v>9.5429636758639599E-4</c:v>
                </c:pt>
                <c:pt idx="96">
                  <c:v>9.4561573002450723E-4</c:v>
                </c:pt>
                <c:pt idx="97">
                  <c:v>9.3738860711055296E-4</c:v>
                </c:pt>
                <c:pt idx="98">
                  <c:v>9.2703131114485872E-4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42-4C02-8442-A3378DB71675}"/>
            </c:ext>
          </c:extLst>
        </c:ser>
        <c:ser>
          <c:idx val="5"/>
          <c:order val="5"/>
          <c:tx>
            <c:strRef>
              <c:f>'qx (1)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a'!$AF$2:$AF$100</c:f>
              <c:numCache>
                <c:formatCode>General</c:formatCode>
                <c:ptCount val="99"/>
                <c:pt idx="0">
                  <c:v>3.5570557643736698E-3</c:v>
                </c:pt>
                <c:pt idx="1">
                  <c:v>5.5919415544910499E-3</c:v>
                </c:pt>
                <c:pt idx="2">
                  <c:v>7.8970014976240607E-3</c:v>
                </c:pt>
                <c:pt idx="3">
                  <c:v>1.0926903562169773E-2</c:v>
                </c:pt>
                <c:pt idx="4">
                  <c:v>4.7677480001737706E-4</c:v>
                </c:pt>
                <c:pt idx="5">
                  <c:v>5.7624134385154827E-4</c:v>
                </c:pt>
                <c:pt idx="6">
                  <c:v>6.8247972824661822E-4</c:v>
                </c:pt>
                <c:pt idx="7">
                  <c:v>7.8505367276476422E-4</c:v>
                </c:pt>
                <c:pt idx="8">
                  <c:v>8.7484884869230286E-4</c:v>
                </c:pt>
                <c:pt idx="9">
                  <c:v>9.432843690371052E-4</c:v>
                </c:pt>
                <c:pt idx="10">
                  <c:v>1.1306874887144489E-3</c:v>
                </c:pt>
                <c:pt idx="11">
                  <c:v>1.0958393599596807E-3</c:v>
                </c:pt>
                <c:pt idx="12">
                  <c:v>1.0317754326130588E-3</c:v>
                </c:pt>
                <c:pt idx="13">
                  <c:v>9.4498574886279964E-4</c:v>
                </c:pt>
                <c:pt idx="14">
                  <c:v>8.9160945246367154E-3</c:v>
                </c:pt>
                <c:pt idx="15">
                  <c:v>7.9931067887593112E-3</c:v>
                </c:pt>
                <c:pt idx="16">
                  <c:v>7.2474551404041873E-3</c:v>
                </c:pt>
                <c:pt idx="17">
                  <c:v>6.6272749080841086E-3</c:v>
                </c:pt>
                <c:pt idx="18">
                  <c:v>6.1242638144063648E-3</c:v>
                </c:pt>
                <c:pt idx="19">
                  <c:v>5.7076574079969805E-3</c:v>
                </c:pt>
                <c:pt idx="20">
                  <c:v>6.1716308478144098E-3</c:v>
                </c:pt>
                <c:pt idx="21">
                  <c:v>5.6726462318652448E-3</c:v>
                </c:pt>
                <c:pt idx="22">
                  <c:v>5.2670859393222349E-3</c:v>
                </c:pt>
                <c:pt idx="23">
                  <c:v>4.927365003933544E-3</c:v>
                </c:pt>
                <c:pt idx="24">
                  <c:v>4.6549713566942782E-3</c:v>
                </c:pt>
                <c:pt idx="25">
                  <c:v>4.4415792982707451E-3</c:v>
                </c:pt>
                <c:pt idx="26">
                  <c:v>4.2700771544875119E-3</c:v>
                </c:pt>
                <c:pt idx="27">
                  <c:v>4.1173364126493826E-3</c:v>
                </c:pt>
                <c:pt idx="28">
                  <c:v>4.0126418042584254E-3</c:v>
                </c:pt>
                <c:pt idx="29">
                  <c:v>3.8654071956098217E-3</c:v>
                </c:pt>
                <c:pt idx="30">
                  <c:v>4.3709381605024494E-3</c:v>
                </c:pt>
                <c:pt idx="31">
                  <c:v>4.0416398754202611E-3</c:v>
                </c:pt>
                <c:pt idx="32">
                  <c:v>3.7631858541972902E-3</c:v>
                </c:pt>
                <c:pt idx="33">
                  <c:v>3.5063006193378752E-3</c:v>
                </c:pt>
                <c:pt idx="34">
                  <c:v>3.268731350912242E-3</c:v>
                </c:pt>
                <c:pt idx="35">
                  <c:v>3.0799344233306183E-3</c:v>
                </c:pt>
                <c:pt idx="36">
                  <c:v>2.9311493439294358E-3</c:v>
                </c:pt>
                <c:pt idx="37">
                  <c:v>2.7848036665331743E-3</c:v>
                </c:pt>
                <c:pt idx="38">
                  <c:v>2.6874635539554594E-3</c:v>
                </c:pt>
                <c:pt idx="39">
                  <c:v>2.5614095371022353E-3</c:v>
                </c:pt>
                <c:pt idx="40">
                  <c:v>2.9133017863808394E-3</c:v>
                </c:pt>
                <c:pt idx="41">
                  <c:v>2.6718644727576507E-3</c:v>
                </c:pt>
                <c:pt idx="42">
                  <c:v>2.506748129709027E-3</c:v>
                </c:pt>
                <c:pt idx="43">
                  <c:v>2.33080259692524E-3</c:v>
                </c:pt>
                <c:pt idx="44">
                  <c:v>2.164329014082264E-3</c:v>
                </c:pt>
                <c:pt idx="45">
                  <c:v>2.044347185120142E-3</c:v>
                </c:pt>
                <c:pt idx="46">
                  <c:v>1.9265568762134352E-3</c:v>
                </c:pt>
                <c:pt idx="47">
                  <c:v>1.8054727096080958E-3</c:v>
                </c:pt>
                <c:pt idx="48">
                  <c:v>1.7101783957593002E-3</c:v>
                </c:pt>
                <c:pt idx="49">
                  <c:v>1.8845840025184264E-2</c:v>
                </c:pt>
                <c:pt idx="50">
                  <c:v>2.1517230976250305E-2</c:v>
                </c:pt>
                <c:pt idx="51">
                  <c:v>1.9334850608206573E-2</c:v>
                </c:pt>
                <c:pt idx="52">
                  <c:v>1.7726280994819328E-2</c:v>
                </c:pt>
                <c:pt idx="53">
                  <c:v>1.6172620201858508E-2</c:v>
                </c:pt>
                <c:pt idx="54">
                  <c:v>1.4895029809873533E-2</c:v>
                </c:pt>
                <c:pt idx="55">
                  <c:v>1.375575089233501E-2</c:v>
                </c:pt>
                <c:pt idx="56">
                  <c:v>1.2830683712578773E-2</c:v>
                </c:pt>
                <c:pt idx="57">
                  <c:v>1.1838890445894952E-2</c:v>
                </c:pt>
                <c:pt idx="58">
                  <c:v>1.1036664028230551E-2</c:v>
                </c:pt>
                <c:pt idx="59">
                  <c:v>1.0064925985367911E-2</c:v>
                </c:pt>
                <c:pt idx="60">
                  <c:v>1.1315777321914876E-2</c:v>
                </c:pt>
                <c:pt idx="61">
                  <c:v>9.9337600735460597E-3</c:v>
                </c:pt>
                <c:pt idx="62">
                  <c:v>8.8431095719418273E-3</c:v>
                </c:pt>
                <c:pt idx="63">
                  <c:v>7.8773164586121054E-3</c:v>
                </c:pt>
                <c:pt idx="64">
                  <c:v>7.0376597189939667E-3</c:v>
                </c:pt>
                <c:pt idx="65">
                  <c:v>6.4076551444103734E-3</c:v>
                </c:pt>
                <c:pt idx="66">
                  <c:v>5.8202528668150127E-3</c:v>
                </c:pt>
                <c:pt idx="67">
                  <c:v>5.295066566774447E-3</c:v>
                </c:pt>
                <c:pt idx="68">
                  <c:v>4.8772545040150954E-3</c:v>
                </c:pt>
                <c:pt idx="69">
                  <c:v>1.4467816121877728E-2</c:v>
                </c:pt>
                <c:pt idx="70">
                  <c:v>1.6250215796654258E-2</c:v>
                </c:pt>
                <c:pt idx="71">
                  <c:v>1.406160046959439E-2</c:v>
                </c:pt>
                <c:pt idx="72">
                  <c:v>1.2405038430422779E-2</c:v>
                </c:pt>
                <c:pt idx="73">
                  <c:v>1.0925413420763886E-2</c:v>
                </c:pt>
                <c:pt idx="74">
                  <c:v>9.674297826894716E-3</c:v>
                </c:pt>
                <c:pt idx="75">
                  <c:v>8.7146709061965682E-3</c:v>
                </c:pt>
                <c:pt idx="76">
                  <c:v>7.9210741016334605E-3</c:v>
                </c:pt>
                <c:pt idx="77">
                  <c:v>7.1718486102315144E-3</c:v>
                </c:pt>
                <c:pt idx="78">
                  <c:v>6.6356661054946652E-3</c:v>
                </c:pt>
                <c:pt idx="79">
                  <c:v>6.0649979728559103E-3</c:v>
                </c:pt>
                <c:pt idx="80">
                  <c:v>6.8454271553915653E-3</c:v>
                </c:pt>
                <c:pt idx="81">
                  <c:v>5.9601669113451532E-3</c:v>
                </c:pt>
                <c:pt idx="82">
                  <c:v>5.2726800847796469E-3</c:v>
                </c:pt>
                <c:pt idx="83">
                  <c:v>4.6472257378167656E-3</c:v>
                </c:pt>
                <c:pt idx="84">
                  <c:v>4.1753049253044211E-3</c:v>
                </c:pt>
                <c:pt idx="85">
                  <c:v>3.7782260635767133E-3</c:v>
                </c:pt>
                <c:pt idx="86">
                  <c:v>3.4671177908702261E-3</c:v>
                </c:pt>
                <c:pt idx="87">
                  <c:v>3.1981732841179348E-3</c:v>
                </c:pt>
                <c:pt idx="88">
                  <c:v>2.9938209149575528E-3</c:v>
                </c:pt>
                <c:pt idx="89">
                  <c:v>2.7673868714082413E-3</c:v>
                </c:pt>
                <c:pt idx="90">
                  <c:v>3.1724748936072969E-3</c:v>
                </c:pt>
                <c:pt idx="91">
                  <c:v>2.8314202368468176E-3</c:v>
                </c:pt>
                <c:pt idx="92">
                  <c:v>2.5502042979684029E-3</c:v>
                </c:pt>
                <c:pt idx="93">
                  <c:v>2.2993083574345879E-3</c:v>
                </c:pt>
                <c:pt idx="94">
                  <c:v>2.0817607946492251E-3</c:v>
                </c:pt>
                <c:pt idx="95">
                  <c:v>1.919316852507587E-3</c:v>
                </c:pt>
                <c:pt idx="96">
                  <c:v>1.793140718323345E-3</c:v>
                </c:pt>
                <c:pt idx="97">
                  <c:v>1.6960640723687492E-3</c:v>
                </c:pt>
                <c:pt idx="98">
                  <c:v>1.5978620839907131E-3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42-4C02-8442-A3378DB71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49680"/>
        <c:axId val="1399350816"/>
      </c:lineChart>
      <c:catAx>
        <c:axId val="12074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50816"/>
        <c:crosses val="autoZero"/>
        <c:auto val="1"/>
        <c:lblAlgn val="ctr"/>
        <c:lblOffset val="100"/>
        <c:noMultiLvlLbl val="0"/>
      </c:catAx>
      <c:valAx>
        <c:axId val="13993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a'!$AF$2:$AF$100</c:f>
              <c:numCache>
                <c:formatCode>General</c:formatCode>
                <c:ptCount val="99"/>
                <c:pt idx="0">
                  <c:v>3.5570557643736698E-3</c:v>
                </c:pt>
                <c:pt idx="1">
                  <c:v>5.5919415544910499E-3</c:v>
                </c:pt>
                <c:pt idx="2">
                  <c:v>7.8970014976240607E-3</c:v>
                </c:pt>
                <c:pt idx="3">
                  <c:v>1.0926903562169773E-2</c:v>
                </c:pt>
                <c:pt idx="4">
                  <c:v>4.7677480001737706E-4</c:v>
                </c:pt>
                <c:pt idx="5">
                  <c:v>5.7624134385154827E-4</c:v>
                </c:pt>
                <c:pt idx="6">
                  <c:v>6.8247972824661822E-4</c:v>
                </c:pt>
                <c:pt idx="7">
                  <c:v>7.8505367276476422E-4</c:v>
                </c:pt>
                <c:pt idx="8">
                  <c:v>8.7484884869230286E-4</c:v>
                </c:pt>
                <c:pt idx="9">
                  <c:v>9.432843690371052E-4</c:v>
                </c:pt>
                <c:pt idx="10">
                  <c:v>1.1306874887144489E-3</c:v>
                </c:pt>
                <c:pt idx="11">
                  <c:v>1.0958393599596807E-3</c:v>
                </c:pt>
                <c:pt idx="12">
                  <c:v>1.0317754326130588E-3</c:v>
                </c:pt>
                <c:pt idx="13">
                  <c:v>9.4498574886279964E-4</c:v>
                </c:pt>
                <c:pt idx="14">
                  <c:v>8.9160945246367154E-3</c:v>
                </c:pt>
                <c:pt idx="15">
                  <c:v>7.9931067887593112E-3</c:v>
                </c:pt>
                <c:pt idx="16">
                  <c:v>7.2474551404041873E-3</c:v>
                </c:pt>
                <c:pt idx="17">
                  <c:v>6.6272749080841086E-3</c:v>
                </c:pt>
                <c:pt idx="18">
                  <c:v>6.1242638144063648E-3</c:v>
                </c:pt>
                <c:pt idx="19">
                  <c:v>5.7076574079969805E-3</c:v>
                </c:pt>
                <c:pt idx="20">
                  <c:v>6.1716308478144098E-3</c:v>
                </c:pt>
                <c:pt idx="21">
                  <c:v>5.6726462318652448E-3</c:v>
                </c:pt>
                <c:pt idx="22">
                  <c:v>5.2670859393222349E-3</c:v>
                </c:pt>
                <c:pt idx="23">
                  <c:v>4.927365003933544E-3</c:v>
                </c:pt>
                <c:pt idx="24">
                  <c:v>4.6549713566942782E-3</c:v>
                </c:pt>
                <c:pt idx="25">
                  <c:v>4.4415792982707451E-3</c:v>
                </c:pt>
                <c:pt idx="26">
                  <c:v>4.2700771544875119E-3</c:v>
                </c:pt>
                <c:pt idx="27">
                  <c:v>4.1173364126493826E-3</c:v>
                </c:pt>
                <c:pt idx="28">
                  <c:v>4.0126418042584254E-3</c:v>
                </c:pt>
                <c:pt idx="29">
                  <c:v>3.8654071956098217E-3</c:v>
                </c:pt>
                <c:pt idx="30">
                  <c:v>4.3709381605024494E-3</c:v>
                </c:pt>
                <c:pt idx="31">
                  <c:v>4.0416398754202611E-3</c:v>
                </c:pt>
                <c:pt idx="32">
                  <c:v>3.7631858541972902E-3</c:v>
                </c:pt>
                <c:pt idx="33">
                  <c:v>3.5063006193378752E-3</c:v>
                </c:pt>
                <c:pt idx="34">
                  <c:v>3.268731350912242E-3</c:v>
                </c:pt>
                <c:pt idx="35">
                  <c:v>3.0799344233306183E-3</c:v>
                </c:pt>
                <c:pt idx="36">
                  <c:v>2.9311493439294358E-3</c:v>
                </c:pt>
                <c:pt idx="37">
                  <c:v>2.7848036665331743E-3</c:v>
                </c:pt>
                <c:pt idx="38">
                  <c:v>2.6874635539554594E-3</c:v>
                </c:pt>
                <c:pt idx="39">
                  <c:v>2.5614095371022353E-3</c:v>
                </c:pt>
                <c:pt idx="40">
                  <c:v>2.9133017863808394E-3</c:v>
                </c:pt>
                <c:pt idx="41">
                  <c:v>2.6718644727576507E-3</c:v>
                </c:pt>
                <c:pt idx="42">
                  <c:v>2.506748129709027E-3</c:v>
                </c:pt>
                <c:pt idx="43">
                  <c:v>2.33080259692524E-3</c:v>
                </c:pt>
                <c:pt idx="44">
                  <c:v>2.164329014082264E-3</c:v>
                </c:pt>
                <c:pt idx="45">
                  <c:v>2.044347185120142E-3</c:v>
                </c:pt>
                <c:pt idx="46">
                  <c:v>1.9265568762134352E-3</c:v>
                </c:pt>
                <c:pt idx="47">
                  <c:v>1.8054727096080958E-3</c:v>
                </c:pt>
                <c:pt idx="48">
                  <c:v>1.7101783957593002E-3</c:v>
                </c:pt>
                <c:pt idx="49">
                  <c:v>1.8845840025184264E-2</c:v>
                </c:pt>
                <c:pt idx="50">
                  <c:v>2.1517230976250305E-2</c:v>
                </c:pt>
                <c:pt idx="51">
                  <c:v>1.9334850608206573E-2</c:v>
                </c:pt>
                <c:pt idx="52">
                  <c:v>1.7726280994819328E-2</c:v>
                </c:pt>
                <c:pt idx="53">
                  <c:v>1.6172620201858508E-2</c:v>
                </c:pt>
                <c:pt idx="54">
                  <c:v>1.4895029809873533E-2</c:v>
                </c:pt>
                <c:pt idx="55">
                  <c:v>1.375575089233501E-2</c:v>
                </c:pt>
                <c:pt idx="56">
                  <c:v>1.2830683712578773E-2</c:v>
                </c:pt>
                <c:pt idx="57">
                  <c:v>1.1838890445894952E-2</c:v>
                </c:pt>
                <c:pt idx="58">
                  <c:v>1.1036664028230551E-2</c:v>
                </c:pt>
                <c:pt idx="59">
                  <c:v>1.0064925985367911E-2</c:v>
                </c:pt>
                <c:pt idx="60">
                  <c:v>1.1315777321914876E-2</c:v>
                </c:pt>
                <c:pt idx="61">
                  <c:v>9.9337600735460597E-3</c:v>
                </c:pt>
                <c:pt idx="62">
                  <c:v>8.8431095719418273E-3</c:v>
                </c:pt>
                <c:pt idx="63">
                  <c:v>7.8773164586121054E-3</c:v>
                </c:pt>
                <c:pt idx="64">
                  <c:v>7.0376597189939667E-3</c:v>
                </c:pt>
                <c:pt idx="65">
                  <c:v>6.4076551444103734E-3</c:v>
                </c:pt>
                <c:pt idx="66">
                  <c:v>5.8202528668150127E-3</c:v>
                </c:pt>
                <c:pt idx="67">
                  <c:v>5.295066566774447E-3</c:v>
                </c:pt>
                <c:pt idx="68">
                  <c:v>4.8772545040150954E-3</c:v>
                </c:pt>
                <c:pt idx="69">
                  <c:v>1.4467816121877728E-2</c:v>
                </c:pt>
                <c:pt idx="70">
                  <c:v>1.6250215796654258E-2</c:v>
                </c:pt>
                <c:pt idx="71">
                  <c:v>1.406160046959439E-2</c:v>
                </c:pt>
                <c:pt idx="72">
                  <c:v>1.2405038430422779E-2</c:v>
                </c:pt>
                <c:pt idx="73">
                  <c:v>1.0925413420763886E-2</c:v>
                </c:pt>
                <c:pt idx="74">
                  <c:v>9.674297826894716E-3</c:v>
                </c:pt>
                <c:pt idx="75">
                  <c:v>8.7146709061965682E-3</c:v>
                </c:pt>
                <c:pt idx="76">
                  <c:v>7.9210741016334605E-3</c:v>
                </c:pt>
                <c:pt idx="77">
                  <c:v>7.1718486102315144E-3</c:v>
                </c:pt>
                <c:pt idx="78">
                  <c:v>6.6356661054946652E-3</c:v>
                </c:pt>
                <c:pt idx="79">
                  <c:v>6.0649979728559103E-3</c:v>
                </c:pt>
                <c:pt idx="80">
                  <c:v>6.8454271553915653E-3</c:v>
                </c:pt>
                <c:pt idx="81">
                  <c:v>5.9601669113451532E-3</c:v>
                </c:pt>
                <c:pt idx="82">
                  <c:v>5.2726800847796469E-3</c:v>
                </c:pt>
                <c:pt idx="83">
                  <c:v>4.6472257378167656E-3</c:v>
                </c:pt>
                <c:pt idx="84">
                  <c:v>4.1753049253044211E-3</c:v>
                </c:pt>
                <c:pt idx="85">
                  <c:v>3.7782260635767133E-3</c:v>
                </c:pt>
                <c:pt idx="86">
                  <c:v>3.4671177908702261E-3</c:v>
                </c:pt>
                <c:pt idx="87">
                  <c:v>3.1981732841179348E-3</c:v>
                </c:pt>
                <c:pt idx="88">
                  <c:v>2.9938209149575528E-3</c:v>
                </c:pt>
                <c:pt idx="89">
                  <c:v>2.7673868714082413E-3</c:v>
                </c:pt>
                <c:pt idx="90">
                  <c:v>3.1724748936072969E-3</c:v>
                </c:pt>
                <c:pt idx="91">
                  <c:v>2.8314202368468176E-3</c:v>
                </c:pt>
                <c:pt idx="92">
                  <c:v>2.5502042979684029E-3</c:v>
                </c:pt>
                <c:pt idx="93">
                  <c:v>2.2993083574345879E-3</c:v>
                </c:pt>
                <c:pt idx="94">
                  <c:v>2.0817607946492251E-3</c:v>
                </c:pt>
                <c:pt idx="95">
                  <c:v>1.919316852507587E-3</c:v>
                </c:pt>
                <c:pt idx="96">
                  <c:v>1.793140718323345E-3</c:v>
                </c:pt>
                <c:pt idx="97">
                  <c:v>1.6960640723687492E-3</c:v>
                </c:pt>
                <c:pt idx="98">
                  <c:v>1.5978620839907131E-3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4-411E-A7DF-4250921DAC0C}"/>
            </c:ext>
          </c:extLst>
        </c:ser>
        <c:ser>
          <c:idx val="1"/>
          <c:order val="1"/>
          <c:tx>
            <c:strRef>
              <c:f>'qx (1) a'!$AG$1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a'!$AG$2:$AG$100</c:f>
              <c:numCache>
                <c:formatCode>General</c:formatCode>
                <c:ptCount val="99"/>
                <c:pt idx="0">
                  <c:v>2.8601429949683989E-3</c:v>
                </c:pt>
                <c:pt idx="1">
                  <c:v>5.7841549933091898E-3</c:v>
                </c:pt>
                <c:pt idx="2">
                  <c:v>8.1923618438099963E-3</c:v>
                </c:pt>
                <c:pt idx="3">
                  <c:v>1.1299882164687801E-2</c:v>
                </c:pt>
                <c:pt idx="4">
                  <c:v>4.8875542713222727E-4</c:v>
                </c:pt>
                <c:pt idx="5">
                  <c:v>5.8660454854358004E-4</c:v>
                </c:pt>
                <c:pt idx="6">
                  <c:v>6.8963494053677439E-4</c:v>
                </c:pt>
                <c:pt idx="7">
                  <c:v>7.8796242520159411E-4</c:v>
                </c:pt>
                <c:pt idx="8">
                  <c:v>8.7349730316769862E-4</c:v>
                </c:pt>
                <c:pt idx="9">
                  <c:v>9.3870744213400334E-4</c:v>
                </c:pt>
                <c:pt idx="10">
                  <c:v>9.841348996138964E-4</c:v>
                </c:pt>
                <c:pt idx="11">
                  <c:v>1.130186965287223E-3</c:v>
                </c:pt>
                <c:pt idx="12">
                  <c:v>1.0663069498848151E-3</c:v>
                </c:pt>
                <c:pt idx="13">
                  <c:v>9.7447308641540587E-4</c:v>
                </c:pt>
                <c:pt idx="14">
                  <c:v>9.1456334928779089E-3</c:v>
                </c:pt>
                <c:pt idx="15">
                  <c:v>8.1404805135210524E-3</c:v>
                </c:pt>
                <c:pt idx="16">
                  <c:v>7.3253071716480114E-3</c:v>
                </c:pt>
                <c:pt idx="17">
                  <c:v>6.6523022437880146E-3</c:v>
                </c:pt>
                <c:pt idx="18">
                  <c:v>6.1138128982913542E-3</c:v>
                </c:pt>
                <c:pt idx="19">
                  <c:v>5.6778891161186696E-3</c:v>
                </c:pt>
                <c:pt idx="20">
                  <c:v>5.3511082242913496E-3</c:v>
                </c:pt>
                <c:pt idx="21">
                  <c:v>5.8507301546934032E-3</c:v>
                </c:pt>
                <c:pt idx="22">
                  <c:v>5.4436259221083355E-3</c:v>
                </c:pt>
                <c:pt idx="23">
                  <c:v>5.0811139042919598E-3</c:v>
                </c:pt>
                <c:pt idx="24">
                  <c:v>4.7744829907387532E-3</c:v>
                </c:pt>
                <c:pt idx="25">
                  <c:v>4.5232049421150278E-3</c:v>
                </c:pt>
                <c:pt idx="26">
                  <c:v>4.3157700178133532E-3</c:v>
                </c:pt>
                <c:pt idx="27">
                  <c:v>4.1329326462762354E-3</c:v>
                </c:pt>
                <c:pt idx="28">
                  <c:v>4.0064171504274847E-3</c:v>
                </c:pt>
                <c:pt idx="29">
                  <c:v>3.8463810246485417E-3</c:v>
                </c:pt>
                <c:pt idx="30">
                  <c:v>3.7759849826944484E-3</c:v>
                </c:pt>
                <c:pt idx="31">
                  <c:v>4.1704604036378479E-3</c:v>
                </c:pt>
                <c:pt idx="32">
                  <c:v>3.8912151224083573E-3</c:v>
                </c:pt>
                <c:pt idx="33">
                  <c:v>3.6175638926190029E-3</c:v>
                </c:pt>
                <c:pt idx="34">
                  <c:v>3.3544732000586335E-3</c:v>
                </c:pt>
                <c:pt idx="35">
                  <c:v>3.1382859418270163E-3</c:v>
                </c:pt>
                <c:pt idx="36">
                  <c:v>2.9642157653830105E-3</c:v>
                </c:pt>
                <c:pt idx="37">
                  <c:v>2.7969906680222795E-3</c:v>
                </c:pt>
                <c:pt idx="38">
                  <c:v>2.6848550278360675E-3</c:v>
                </c:pt>
                <c:pt idx="39">
                  <c:v>2.5502708006223205E-3</c:v>
                </c:pt>
                <c:pt idx="40">
                  <c:v>2.5036425067437623E-3</c:v>
                </c:pt>
                <c:pt idx="41">
                  <c:v>2.7586043444899045E-3</c:v>
                </c:pt>
                <c:pt idx="42">
                  <c:v>2.5935365952798948E-3</c:v>
                </c:pt>
                <c:pt idx="43">
                  <c:v>2.4061596734887046E-3</c:v>
                </c:pt>
                <c:pt idx="44">
                  <c:v>2.2223918716851514E-3</c:v>
                </c:pt>
                <c:pt idx="45">
                  <c:v>2.084303085300194E-3</c:v>
                </c:pt>
                <c:pt idx="46">
                  <c:v>1.9494383737617088E-3</c:v>
                </c:pt>
                <c:pt idx="47">
                  <c:v>1.8144303495678247E-3</c:v>
                </c:pt>
                <c:pt idx="48">
                  <c:v>1.7095027106213149E-3</c:v>
                </c:pt>
                <c:pt idx="49">
                  <c:v>1.8767447899297726E-2</c:v>
                </c:pt>
                <c:pt idx="50">
                  <c:v>1.8107316018771545E-2</c:v>
                </c:pt>
                <c:pt idx="51">
                  <c:v>2.003534321028062E-2</c:v>
                </c:pt>
                <c:pt idx="52">
                  <c:v>1.8410030622285477E-2</c:v>
                </c:pt>
                <c:pt idx="53">
                  <c:v>1.6755171104921019E-2</c:v>
                </c:pt>
                <c:pt idx="54">
                  <c:v>1.5340836049484972E-2</c:v>
                </c:pt>
                <c:pt idx="55">
                  <c:v>1.4056843856375774E-2</c:v>
                </c:pt>
                <c:pt idx="56">
                  <c:v>1.3003007990227935E-2</c:v>
                </c:pt>
                <c:pt idx="57">
                  <c:v>1.1907596873219692E-2</c:v>
                </c:pt>
                <c:pt idx="58">
                  <c:v>1.1035421006839404E-2</c:v>
                </c:pt>
                <c:pt idx="59">
                  <c:v>1.0025962382780236E-2</c:v>
                </c:pt>
                <c:pt idx="60">
                  <c:v>9.499919572451946E-3</c:v>
                </c:pt>
                <c:pt idx="61">
                  <c:v>1.029605427456849E-2</c:v>
                </c:pt>
                <c:pt idx="62">
                  <c:v>9.1860621177849711E-3</c:v>
                </c:pt>
                <c:pt idx="63">
                  <c:v>8.1624954832862397E-3</c:v>
                </c:pt>
                <c:pt idx="64">
                  <c:v>7.2493832678806021E-3</c:v>
                </c:pt>
                <c:pt idx="65">
                  <c:v>6.5487328661358963E-3</c:v>
                </c:pt>
                <c:pt idx="66">
                  <c:v>5.8990361293282433E-3</c:v>
                </c:pt>
                <c:pt idx="67">
                  <c:v>5.3262726486739652E-3</c:v>
                </c:pt>
                <c:pt idx="68">
                  <c:v>4.8770906409001434E-3</c:v>
                </c:pt>
                <c:pt idx="69">
                  <c:v>1.4409128477409612E-2</c:v>
                </c:pt>
                <c:pt idx="70">
                  <c:v>1.3527178147852349E-2</c:v>
                </c:pt>
                <c:pt idx="71">
                  <c:v>1.4596492951701075E-2</c:v>
                </c:pt>
                <c:pt idx="72">
                  <c:v>1.2906888210721799E-2</c:v>
                </c:pt>
                <c:pt idx="73">
                  <c:v>1.1338001243494713E-2</c:v>
                </c:pt>
                <c:pt idx="74">
                  <c:v>9.9778431412542515E-3</c:v>
                </c:pt>
                <c:pt idx="75">
                  <c:v>8.9148212188983524E-3</c:v>
                </c:pt>
                <c:pt idx="76">
                  <c:v>8.032950524998592E-3</c:v>
                </c:pt>
                <c:pt idx="77">
                  <c:v>7.2160615483464726E-3</c:v>
                </c:pt>
                <c:pt idx="78">
                  <c:v>6.6356452215019313E-3</c:v>
                </c:pt>
                <c:pt idx="79">
                  <c:v>6.0412913922853785E-3</c:v>
                </c:pt>
                <c:pt idx="80">
                  <c:v>5.6902054870853428E-3</c:v>
                </c:pt>
                <c:pt idx="81">
                  <c:v>6.1879301788036077E-3</c:v>
                </c:pt>
                <c:pt idx="82">
                  <c:v>5.4869710280710041E-3</c:v>
                </c:pt>
                <c:pt idx="83">
                  <c:v>4.8236214165005131E-3</c:v>
                </c:pt>
                <c:pt idx="84">
                  <c:v>4.3071704155514083E-3</c:v>
                </c:pt>
                <c:pt idx="85">
                  <c:v>3.8657928372136841E-3</c:v>
                </c:pt>
                <c:pt idx="86">
                  <c:v>3.5168161890296512E-3</c:v>
                </c:pt>
                <c:pt idx="87">
                  <c:v>3.2185459018817197E-3</c:v>
                </c:pt>
                <c:pt idx="88">
                  <c:v>2.9944251111350831E-3</c:v>
                </c:pt>
                <c:pt idx="89">
                  <c:v>2.7571053624924255E-3</c:v>
                </c:pt>
                <c:pt idx="90">
                  <c:v>2.6324932780286306E-3</c:v>
                </c:pt>
                <c:pt idx="91">
                  <c:v>2.9402002946588984E-3</c:v>
                </c:pt>
                <c:pt idx="92">
                  <c:v>2.6543720873481386E-3</c:v>
                </c:pt>
                <c:pt idx="93">
                  <c:v>2.3870561021605051E-3</c:v>
                </c:pt>
                <c:pt idx="94">
                  <c:v>2.1479100606428517E-3</c:v>
                </c:pt>
                <c:pt idx="95">
                  <c:v>1.964151373595872E-3</c:v>
                </c:pt>
                <c:pt idx="96">
                  <c:v>1.8191571332668909E-3</c:v>
                </c:pt>
                <c:pt idx="97">
                  <c:v>1.7071530882952215E-3</c:v>
                </c:pt>
                <c:pt idx="98">
                  <c:v>1.5984374316409316E-3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4-411E-A7DF-4250921DAC0C}"/>
            </c:ext>
          </c:extLst>
        </c:ser>
        <c:ser>
          <c:idx val="2"/>
          <c:order val="2"/>
          <c:tx>
            <c:strRef>
              <c:f>'qx (1) a'!$AH$1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a'!$AH$2:$AH$100</c:f>
              <c:numCache>
                <c:formatCode>General</c:formatCode>
                <c:ptCount val="99"/>
                <c:pt idx="0">
                  <c:v>2.824413848352472E-3</c:v>
                </c:pt>
                <c:pt idx="1">
                  <c:v>4.6750270311852098E-3</c:v>
                </c:pt>
                <c:pt idx="2">
                  <c:v>8.5189144519726666E-3</c:v>
                </c:pt>
                <c:pt idx="3">
                  <c:v>1.178531189012536E-2</c:v>
                </c:pt>
                <c:pt idx="4">
                  <c:v>5.0373359695750049E-4</c:v>
                </c:pt>
                <c:pt idx="5">
                  <c:v>6.0141326522704494E-4</c:v>
                </c:pt>
                <c:pt idx="6">
                  <c:v>7.0213374505355322E-4</c:v>
                </c:pt>
                <c:pt idx="7">
                  <c:v>7.9631333462953046E-4</c:v>
                </c:pt>
                <c:pt idx="8">
                  <c:v>8.7683362325919202E-4</c:v>
                </c:pt>
                <c:pt idx="9">
                  <c:v>9.3736907448891977E-4</c:v>
                </c:pt>
                <c:pt idx="10">
                  <c:v>9.794912098631107E-4</c:v>
                </c:pt>
                <c:pt idx="11">
                  <c:v>9.8314024617414939E-4</c:v>
                </c:pt>
                <c:pt idx="12">
                  <c:v>1.0998598931754933E-3</c:v>
                </c:pt>
                <c:pt idx="13">
                  <c:v>1.0071807910965666E-3</c:v>
                </c:pt>
                <c:pt idx="14">
                  <c:v>9.4315616261168942E-3</c:v>
                </c:pt>
                <c:pt idx="15">
                  <c:v>8.349947548335868E-3</c:v>
                </c:pt>
                <c:pt idx="16">
                  <c:v>7.4602458076234515E-3</c:v>
                </c:pt>
                <c:pt idx="17">
                  <c:v>6.7234475707587428E-3</c:v>
                </c:pt>
                <c:pt idx="18">
                  <c:v>6.1361655993326658E-3</c:v>
                </c:pt>
                <c:pt idx="19">
                  <c:v>5.6675300052877612E-3</c:v>
                </c:pt>
                <c:pt idx="20">
                  <c:v>5.3226956344712782E-3</c:v>
                </c:pt>
                <c:pt idx="21">
                  <c:v>5.072484859727844E-3</c:v>
                </c:pt>
                <c:pt idx="22">
                  <c:v>5.6144735930337541E-3</c:v>
                </c:pt>
                <c:pt idx="23">
                  <c:v>5.2513705134674838E-3</c:v>
                </c:pt>
                <c:pt idx="24">
                  <c:v>4.9234141821982175E-3</c:v>
                </c:pt>
                <c:pt idx="25">
                  <c:v>4.6393206660805941E-3</c:v>
                </c:pt>
                <c:pt idx="26">
                  <c:v>4.3950908513258778E-3</c:v>
                </c:pt>
                <c:pt idx="27">
                  <c:v>4.1771816850906035E-3</c:v>
                </c:pt>
                <c:pt idx="28">
                  <c:v>4.0216902073596707E-3</c:v>
                </c:pt>
                <c:pt idx="29">
                  <c:v>3.8404955649771868E-3</c:v>
                </c:pt>
                <c:pt idx="30">
                  <c:v>3.7574622239092176E-3</c:v>
                </c:pt>
                <c:pt idx="31">
                  <c:v>3.6006135379144425E-3</c:v>
                </c:pt>
                <c:pt idx="32">
                  <c:v>4.0152973817423549E-3</c:v>
                </c:pt>
                <c:pt idx="33">
                  <c:v>3.7406993714956009E-3</c:v>
                </c:pt>
                <c:pt idx="34">
                  <c:v>3.4609881229109352E-3</c:v>
                </c:pt>
                <c:pt idx="35">
                  <c:v>3.2206448276122634E-3</c:v>
                </c:pt>
                <c:pt idx="36">
                  <c:v>3.0204292741000194E-3</c:v>
                </c:pt>
                <c:pt idx="37">
                  <c:v>2.8285933466012827E-3</c:v>
                </c:pt>
                <c:pt idx="38">
                  <c:v>2.696657383941964E-3</c:v>
                </c:pt>
                <c:pt idx="39">
                  <c:v>2.5478360977907221E-3</c:v>
                </c:pt>
                <c:pt idx="40">
                  <c:v>2.4928076277907292E-3</c:v>
                </c:pt>
                <c:pt idx="41">
                  <c:v>2.3694333922119715E-3</c:v>
                </c:pt>
                <c:pt idx="42">
                  <c:v>2.6777927547198669E-3</c:v>
                </c:pt>
                <c:pt idx="43">
                  <c:v>2.4895045766448114E-3</c:v>
                </c:pt>
                <c:pt idx="44">
                  <c:v>2.2942919581500978E-3</c:v>
                </c:pt>
                <c:pt idx="45">
                  <c:v>2.140259191030512E-3</c:v>
                </c:pt>
                <c:pt idx="46">
                  <c:v>1.9875779879382637E-3</c:v>
                </c:pt>
                <c:pt idx="47">
                  <c:v>1.83600025745653E-3</c:v>
                </c:pt>
                <c:pt idx="48">
                  <c:v>1.7180066721190143E-3</c:v>
                </c:pt>
                <c:pt idx="49">
                  <c:v>1.8759452954473121E-2</c:v>
                </c:pt>
                <c:pt idx="50">
                  <c:v>1.8032255226490507E-2</c:v>
                </c:pt>
                <c:pt idx="51">
                  <c:v>1.6853965132877943E-2</c:v>
                </c:pt>
                <c:pt idx="52">
                  <c:v>1.9077132838493827E-2</c:v>
                </c:pt>
                <c:pt idx="53">
                  <c:v>1.7401444016998599E-2</c:v>
                </c:pt>
                <c:pt idx="54">
                  <c:v>1.5893397090659702E-2</c:v>
                </c:pt>
                <c:pt idx="55">
                  <c:v>1.447751218005436E-2</c:v>
                </c:pt>
                <c:pt idx="56">
                  <c:v>1.3287590371735141E-2</c:v>
                </c:pt>
                <c:pt idx="57">
                  <c:v>1.2067364901486443E-2</c:v>
                </c:pt>
                <c:pt idx="58">
                  <c:v>1.1099301497798589E-2</c:v>
                </c:pt>
                <c:pt idx="59">
                  <c:v>1.0024593901579814E-2</c:v>
                </c:pt>
                <c:pt idx="60">
                  <c:v>9.4630378644860492E-3</c:v>
                </c:pt>
                <c:pt idx="61">
                  <c:v>8.6430177898622965E-3</c:v>
                </c:pt>
                <c:pt idx="62">
                  <c:v>9.5208442559581649E-3</c:v>
                </c:pt>
                <c:pt idx="63">
                  <c:v>8.4788227592930455E-3</c:v>
                </c:pt>
                <c:pt idx="64">
                  <c:v>7.5116252257083288E-3</c:v>
                </c:pt>
                <c:pt idx="65">
                  <c:v>6.7455601632585077E-3</c:v>
                </c:pt>
                <c:pt idx="66">
                  <c:v>6.0287688178188321E-3</c:v>
                </c:pt>
                <c:pt idx="67">
                  <c:v>5.3982198039897421E-3</c:v>
                </c:pt>
                <c:pt idx="68">
                  <c:v>4.9057102518222937E-3</c:v>
                </c:pt>
                <c:pt idx="69">
                  <c:v>1.4407283544316888E-2</c:v>
                </c:pt>
                <c:pt idx="70">
                  <c:v>1.347253972703368E-2</c:v>
                </c:pt>
                <c:pt idx="71">
                  <c:v>1.2150159599567122E-2</c:v>
                </c:pt>
                <c:pt idx="72">
                  <c:v>1.3397977528023002E-2</c:v>
                </c:pt>
                <c:pt idx="73">
                  <c:v>1.1796781624580645E-2</c:v>
                </c:pt>
                <c:pt idx="74">
                  <c:v>1.0354724270504862E-2</c:v>
                </c:pt>
                <c:pt idx="75">
                  <c:v>9.1947025194334345E-3</c:v>
                </c:pt>
                <c:pt idx="76">
                  <c:v>8.2175833942564318E-3</c:v>
                </c:pt>
                <c:pt idx="77">
                  <c:v>7.3181257563783176E-3</c:v>
                </c:pt>
                <c:pt idx="78">
                  <c:v>6.6766998688005319E-3</c:v>
                </c:pt>
                <c:pt idx="79">
                  <c:v>6.0414135312122702E-3</c:v>
                </c:pt>
                <c:pt idx="80">
                  <c:v>5.6681218501657797E-3</c:v>
                </c:pt>
                <c:pt idx="81">
                  <c:v>5.143040343594414E-3</c:v>
                </c:pt>
                <c:pt idx="82">
                  <c:v>5.6967632930254733E-3</c:v>
                </c:pt>
                <c:pt idx="83">
                  <c:v>5.0197383445568329E-3</c:v>
                </c:pt>
                <c:pt idx="84">
                  <c:v>4.4707518005698763E-3</c:v>
                </c:pt>
                <c:pt idx="85">
                  <c:v>3.9879767026915185E-3</c:v>
                </c:pt>
                <c:pt idx="86">
                  <c:v>3.598394342934737E-3</c:v>
                </c:pt>
                <c:pt idx="87">
                  <c:v>3.2647350935980221E-3</c:v>
                </c:pt>
                <c:pt idx="88">
                  <c:v>3.0135691202529246E-3</c:v>
                </c:pt>
                <c:pt idx="89">
                  <c:v>2.7576967422604987E-3</c:v>
                </c:pt>
                <c:pt idx="90">
                  <c:v>2.6227853939023312E-3</c:v>
                </c:pt>
                <c:pt idx="91">
                  <c:v>2.4393887770851786E-3</c:v>
                </c:pt>
                <c:pt idx="92">
                  <c:v>2.7564041313817953E-3</c:v>
                </c:pt>
                <c:pt idx="93">
                  <c:v>2.4845998450831156E-3</c:v>
                </c:pt>
                <c:pt idx="94">
                  <c:v>2.2299031788954146E-3</c:v>
                </c:pt>
                <c:pt idx="95">
                  <c:v>2.0265934352799264E-3</c:v>
                </c:pt>
                <c:pt idx="96">
                  <c:v>1.8616758577420052E-3</c:v>
                </c:pt>
                <c:pt idx="97">
                  <c:v>1.7319414478382143E-3</c:v>
                </c:pt>
                <c:pt idx="98">
                  <c:v>1.6089111218131173E-3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4-411E-A7DF-4250921DAC0C}"/>
            </c:ext>
          </c:extLst>
        </c:ser>
        <c:ser>
          <c:idx val="3"/>
          <c:order val="3"/>
          <c:tx>
            <c:strRef>
              <c:f>'qx (1) a'!$AI$1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a'!$AI$2:$AI$100</c:f>
              <c:numCache>
                <c:formatCode>General</c:formatCode>
                <c:ptCount val="99"/>
                <c:pt idx="0">
                  <c:v>2.8105157616910071E-3</c:v>
                </c:pt>
                <c:pt idx="1">
                  <c:v>4.6292754612020795E-3</c:v>
                </c:pt>
                <c:pt idx="2">
                  <c:v>6.9020196797830438E-3</c:v>
                </c:pt>
                <c:pt idx="3">
                  <c:v>1.2289612378370791E-2</c:v>
                </c:pt>
                <c:pt idx="4">
                  <c:v>5.2033142566200691E-4</c:v>
                </c:pt>
                <c:pt idx="5">
                  <c:v>6.1988113978069762E-4</c:v>
                </c:pt>
                <c:pt idx="6">
                  <c:v>7.1991930392652464E-4</c:v>
                </c:pt>
                <c:pt idx="7">
                  <c:v>8.1079371761439247E-4</c:v>
                </c:pt>
                <c:pt idx="8">
                  <c:v>8.8618003553735407E-4</c:v>
                </c:pt>
                <c:pt idx="9">
                  <c:v>9.4101139574210007E-4</c:v>
                </c:pt>
                <c:pt idx="10">
                  <c:v>9.7817375999260242E-4</c:v>
                </c:pt>
                <c:pt idx="11">
                  <c:v>9.7856766406601253E-4</c:v>
                </c:pt>
                <c:pt idx="12">
                  <c:v>9.561826848909291E-4</c:v>
                </c:pt>
                <c:pt idx="13">
                  <c:v>1.0389147375601513E-3</c:v>
                </c:pt>
                <c:pt idx="14">
                  <c:v>9.7484461186722431E-3</c:v>
                </c:pt>
                <c:pt idx="15">
                  <c:v>8.6111385876651795E-3</c:v>
                </c:pt>
                <c:pt idx="16">
                  <c:v>7.6523029505708075E-3</c:v>
                </c:pt>
                <c:pt idx="17">
                  <c:v>6.8471762165626185E-3</c:v>
                </c:pt>
                <c:pt idx="18">
                  <c:v>6.2012251953635043E-3</c:v>
                </c:pt>
                <c:pt idx="19">
                  <c:v>5.6877416871256624E-3</c:v>
                </c:pt>
                <c:pt idx="20">
                  <c:v>5.3126338307670261E-3</c:v>
                </c:pt>
                <c:pt idx="21">
                  <c:v>5.0455127462433538E-3</c:v>
                </c:pt>
                <c:pt idx="22">
                  <c:v>4.8661930989009868E-3</c:v>
                </c:pt>
                <c:pt idx="23">
                  <c:v>5.4162878080675344E-3</c:v>
                </c:pt>
                <c:pt idx="24">
                  <c:v>5.0884834865006457E-3</c:v>
                </c:pt>
                <c:pt idx="25">
                  <c:v>4.7841594166459986E-3</c:v>
                </c:pt>
                <c:pt idx="26">
                  <c:v>4.5080543294809382E-3</c:v>
                </c:pt>
                <c:pt idx="27">
                  <c:v>4.254101377860765E-3</c:v>
                </c:pt>
                <c:pt idx="28">
                  <c:v>4.0649626967920781E-3</c:v>
                </c:pt>
                <c:pt idx="29">
                  <c:v>3.8553281335646453E-3</c:v>
                </c:pt>
                <c:pt idx="30">
                  <c:v>3.7518834613063145E-3</c:v>
                </c:pt>
                <c:pt idx="31">
                  <c:v>3.5831342365657323E-3</c:v>
                </c:pt>
                <c:pt idx="32">
                  <c:v>3.4649156768569258E-3</c:v>
                </c:pt>
                <c:pt idx="33">
                  <c:v>3.8601550112631789E-3</c:v>
                </c:pt>
                <c:pt idx="34">
                  <c:v>3.5789684227327712E-3</c:v>
                </c:pt>
                <c:pt idx="35">
                  <c:v>3.3230454458579575E-3</c:v>
                </c:pt>
                <c:pt idx="36">
                  <c:v>3.0998398007050895E-3</c:v>
                </c:pt>
                <c:pt idx="37">
                  <c:v>2.8823681232885466E-3</c:v>
                </c:pt>
                <c:pt idx="38">
                  <c:v>2.7272578909016479E-3</c:v>
                </c:pt>
                <c:pt idx="39">
                  <c:v>2.5591502798098767E-3</c:v>
                </c:pt>
                <c:pt idx="40">
                  <c:v>2.4905517253704444E-3</c:v>
                </c:pt>
                <c:pt idx="41">
                  <c:v>2.3592810278907656E-3</c:v>
                </c:pt>
                <c:pt idx="42">
                  <c:v>2.2987034688326234E-3</c:v>
                </c:pt>
                <c:pt idx="43">
                  <c:v>2.5704949554757896E-3</c:v>
                </c:pt>
                <c:pt idx="44">
                  <c:v>2.3738796692245774E-3</c:v>
                </c:pt>
                <c:pt idx="45">
                  <c:v>2.2096067867093078E-3</c:v>
                </c:pt>
                <c:pt idx="46">
                  <c:v>2.0410355413651216E-3</c:v>
                </c:pt>
                <c:pt idx="47">
                  <c:v>1.8719946640513266E-3</c:v>
                </c:pt>
                <c:pt idx="48">
                  <c:v>1.7385028303256304E-3</c:v>
                </c:pt>
                <c:pt idx="49">
                  <c:v>1.886228753112992E-2</c:v>
                </c:pt>
                <c:pt idx="50">
                  <c:v>1.8024981372295822E-2</c:v>
                </c:pt>
                <c:pt idx="51">
                  <c:v>1.6784330908486141E-2</c:v>
                </c:pt>
                <c:pt idx="52">
                  <c:v>1.6041962935715109E-2</c:v>
                </c:pt>
                <c:pt idx="53">
                  <c:v>1.8032128920045257E-2</c:v>
                </c:pt>
                <c:pt idx="54">
                  <c:v>1.6506536778785975E-2</c:v>
                </c:pt>
                <c:pt idx="55">
                  <c:v>1.4999047939665481E-2</c:v>
                </c:pt>
                <c:pt idx="56">
                  <c:v>1.3685315538841778E-2</c:v>
                </c:pt>
                <c:pt idx="57">
                  <c:v>1.2331409542167717E-2</c:v>
                </c:pt>
                <c:pt idx="58">
                  <c:v>1.1248151920495079E-2</c:v>
                </c:pt>
                <c:pt idx="59">
                  <c:v>1.0082465531754107E-2</c:v>
                </c:pt>
                <c:pt idx="60">
                  <c:v>9.461718903823085E-3</c:v>
                </c:pt>
                <c:pt idx="61">
                  <c:v>8.6093138502681809E-3</c:v>
                </c:pt>
                <c:pt idx="62">
                  <c:v>7.9915763764716388E-3</c:v>
                </c:pt>
                <c:pt idx="63">
                  <c:v>8.7876642083453468E-3</c:v>
                </c:pt>
                <c:pt idx="64">
                  <c:v>7.8025810100391607E-3</c:v>
                </c:pt>
                <c:pt idx="65">
                  <c:v>6.989440319637075E-3</c:v>
                </c:pt>
                <c:pt idx="66">
                  <c:v>6.2098682633309771E-3</c:v>
                </c:pt>
                <c:pt idx="67">
                  <c:v>5.5168311027643021E-3</c:v>
                </c:pt>
                <c:pt idx="68">
                  <c:v>4.9718926487693823E-3</c:v>
                </c:pt>
                <c:pt idx="69">
                  <c:v>1.4494612250647668E-2</c:v>
                </c:pt>
                <c:pt idx="70">
                  <c:v>1.3471049704017074E-2</c:v>
                </c:pt>
                <c:pt idx="71">
                  <c:v>1.2101126576185069E-2</c:v>
                </c:pt>
                <c:pt idx="72">
                  <c:v>1.1151579434044276E-2</c:v>
                </c:pt>
                <c:pt idx="73">
                  <c:v>1.2245735864854522E-2</c:v>
                </c:pt>
                <c:pt idx="74">
                  <c:v>1.0773799039855023E-2</c:v>
                </c:pt>
                <c:pt idx="75">
                  <c:v>9.5421759644848253E-3</c:v>
                </c:pt>
                <c:pt idx="76">
                  <c:v>8.4757198218987986E-3</c:v>
                </c:pt>
                <c:pt idx="77">
                  <c:v>7.4864782199192447E-3</c:v>
                </c:pt>
                <c:pt idx="78">
                  <c:v>6.7712854193165035E-3</c:v>
                </c:pt>
                <c:pt idx="79">
                  <c:v>6.0789343455808637E-3</c:v>
                </c:pt>
                <c:pt idx="80">
                  <c:v>5.6683950227577997E-3</c:v>
                </c:pt>
                <c:pt idx="81">
                  <c:v>5.1231487641779355E-3</c:v>
                </c:pt>
                <c:pt idx="82">
                  <c:v>4.7339646860184558E-3</c:v>
                </c:pt>
                <c:pt idx="83">
                  <c:v>5.2117461357912035E-3</c:v>
                </c:pt>
                <c:pt idx="84">
                  <c:v>4.6526194316239321E-3</c:v>
                </c:pt>
                <c:pt idx="85">
                  <c:v>4.1395329267215203E-3</c:v>
                </c:pt>
                <c:pt idx="86">
                  <c:v>3.7121993011265211E-3</c:v>
                </c:pt>
                <c:pt idx="87">
                  <c:v>3.3405213036070938E-3</c:v>
                </c:pt>
                <c:pt idx="88">
                  <c:v>3.0568873023286672E-3</c:v>
                </c:pt>
                <c:pt idx="89">
                  <c:v>2.7753627686288537E-3</c:v>
                </c:pt>
                <c:pt idx="90">
                  <c:v>2.6234207200044142E-3</c:v>
                </c:pt>
                <c:pt idx="91">
                  <c:v>2.4304330356814292E-3</c:v>
                </c:pt>
                <c:pt idx="92">
                  <c:v>2.2864909360351725E-3</c:v>
                </c:pt>
                <c:pt idx="93">
                  <c:v>2.5801478273810791E-3</c:v>
                </c:pt>
                <c:pt idx="94">
                  <c:v>2.3210494125234663E-3</c:v>
                </c:pt>
                <c:pt idx="95">
                  <c:v>2.1039867541783517E-3</c:v>
                </c:pt>
                <c:pt idx="96">
                  <c:v>1.9208849942100906E-3</c:v>
                </c:pt>
                <c:pt idx="97">
                  <c:v>1.7724418711230633E-3</c:v>
                </c:pt>
                <c:pt idx="98">
                  <c:v>1.6322964513019286E-3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84-411E-A7DF-4250921DAC0C}"/>
            </c:ext>
          </c:extLst>
        </c:ser>
        <c:ser>
          <c:idx val="4"/>
          <c:order val="4"/>
          <c:tx>
            <c:strRef>
              <c:f>'qx (1) a'!$AJ$1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a'!$AJ$2:$AJ$100</c:f>
              <c:numCache>
                <c:formatCode>General</c:formatCode>
                <c:ptCount val="99"/>
                <c:pt idx="0">
                  <c:v>2.8234117962236652E-3</c:v>
                </c:pt>
                <c:pt idx="1">
                  <c:v>4.6148963207653868E-3</c:v>
                </c:pt>
                <c:pt idx="2">
                  <c:v>6.8471139795938558E-3</c:v>
                </c:pt>
                <c:pt idx="3">
                  <c:v>9.9673320806872769E-3</c:v>
                </c:pt>
                <c:pt idx="4">
                  <c:v>5.363639437600703E-4</c:v>
                </c:pt>
                <c:pt idx="5">
                  <c:v>6.4029358407305891E-4</c:v>
                </c:pt>
                <c:pt idx="6">
                  <c:v>7.4202942615842881E-4</c:v>
                </c:pt>
                <c:pt idx="7">
                  <c:v>8.3131504189216487E-4</c:v>
                </c:pt>
                <c:pt idx="8">
                  <c:v>9.0227750171496075E-4</c:v>
                </c:pt>
                <c:pt idx="9">
                  <c:v>9.5102903860338128E-4</c:v>
                </c:pt>
                <c:pt idx="10">
                  <c:v>9.8197598888110802E-4</c:v>
                </c:pt>
                <c:pt idx="11">
                  <c:v>9.7724013654729787E-4</c:v>
                </c:pt>
                <c:pt idx="12">
                  <c:v>9.5172241859369324E-4</c:v>
                </c:pt>
                <c:pt idx="13">
                  <c:v>9.0279267234068435E-4</c:v>
                </c:pt>
                <c:pt idx="14">
                  <c:v>1.0055419105129701E-2</c:v>
                </c:pt>
                <c:pt idx="15">
                  <c:v>8.9005539264294317E-3</c:v>
                </c:pt>
                <c:pt idx="16">
                  <c:v>7.8917250963055872E-3</c:v>
                </c:pt>
                <c:pt idx="17">
                  <c:v>7.0232860762425471E-3</c:v>
                </c:pt>
                <c:pt idx="18">
                  <c:v>6.3147333583877183E-3</c:v>
                </c:pt>
                <c:pt idx="19">
                  <c:v>5.7475009868886602E-3</c:v>
                </c:pt>
                <c:pt idx="20">
                  <c:v>5.3311990707868712E-3</c:v>
                </c:pt>
                <c:pt idx="21">
                  <c:v>5.0359088248570017E-3</c:v>
                </c:pt>
                <c:pt idx="22">
                  <c:v>4.8403902747881098E-3</c:v>
                </c:pt>
                <c:pt idx="23">
                  <c:v>4.6930388134827543E-3</c:v>
                </c:pt>
                <c:pt idx="24">
                  <c:v>5.2483568791127887E-3</c:v>
                </c:pt>
                <c:pt idx="25">
                  <c:v>4.9446609664247172E-3</c:v>
                </c:pt>
                <c:pt idx="26">
                  <c:v>4.6489106707555015E-3</c:v>
                </c:pt>
                <c:pt idx="27">
                  <c:v>4.3635672824216612E-3</c:v>
                </c:pt>
                <c:pt idx="28">
                  <c:v>4.140011984182442E-3</c:v>
                </c:pt>
                <c:pt idx="29">
                  <c:v>3.8969836251358295E-3</c:v>
                </c:pt>
                <c:pt idx="30">
                  <c:v>3.7665247248816289E-3</c:v>
                </c:pt>
                <c:pt idx="31">
                  <c:v>3.5779778688652792E-3</c:v>
                </c:pt>
                <c:pt idx="32">
                  <c:v>3.4482235666428336E-3</c:v>
                </c:pt>
                <c:pt idx="33">
                  <c:v>3.3292879952561243E-3</c:v>
                </c:pt>
                <c:pt idx="34">
                  <c:v>3.6934193179877475E-3</c:v>
                </c:pt>
                <c:pt idx="35">
                  <c:v>3.4364446521788937E-3</c:v>
                </c:pt>
                <c:pt idx="36">
                  <c:v>3.1985312988880386E-3</c:v>
                </c:pt>
                <c:pt idx="37">
                  <c:v>2.9582695852936542E-3</c:v>
                </c:pt>
                <c:pt idx="38">
                  <c:v>2.7792251100623049E-3</c:v>
                </c:pt>
                <c:pt idx="39">
                  <c:v>2.5882918595965887E-3</c:v>
                </c:pt>
                <c:pt idx="40">
                  <c:v>2.5017224870024545E-3</c:v>
                </c:pt>
                <c:pt idx="41">
                  <c:v>2.3572348260988453E-3</c:v>
                </c:pt>
                <c:pt idx="42">
                  <c:v>2.2889578960242625E-3</c:v>
                </c:pt>
                <c:pt idx="43">
                  <c:v>2.2054457397964545E-3</c:v>
                </c:pt>
                <c:pt idx="44">
                  <c:v>2.4512167250417675E-3</c:v>
                </c:pt>
                <c:pt idx="45">
                  <c:v>2.2863527961926888E-3</c:v>
                </c:pt>
                <c:pt idx="46">
                  <c:v>2.1072580988479757E-3</c:v>
                </c:pt>
                <c:pt idx="47">
                  <c:v>1.9224092469034169E-3</c:v>
                </c:pt>
                <c:pt idx="48">
                  <c:v>1.7726501871297613E-3</c:v>
                </c:pt>
                <c:pt idx="49">
                  <c:v>1.9109299311375019E-2</c:v>
                </c:pt>
                <c:pt idx="50">
                  <c:v>1.8124092585118802E-2</c:v>
                </c:pt>
                <c:pt idx="51">
                  <c:v>1.6777692020450003E-2</c:v>
                </c:pt>
                <c:pt idx="52">
                  <c:v>1.5975817419518139E-2</c:v>
                </c:pt>
                <c:pt idx="53">
                  <c:v>1.5158482387580878E-2</c:v>
                </c:pt>
                <c:pt idx="54">
                  <c:v>1.7104796654362858E-2</c:v>
                </c:pt>
                <c:pt idx="55">
                  <c:v>1.5577666428406222E-2</c:v>
                </c:pt>
                <c:pt idx="56">
                  <c:v>1.4178309867066941E-2</c:v>
                </c:pt>
                <c:pt idx="57">
                  <c:v>1.2700376860996336E-2</c:v>
                </c:pt>
                <c:pt idx="58">
                  <c:v>1.1494129360564358E-2</c:v>
                </c:pt>
                <c:pt idx="59">
                  <c:v>1.0217459258693627E-2</c:v>
                </c:pt>
                <c:pt idx="60">
                  <c:v>9.5162572541367865E-3</c:v>
                </c:pt>
                <c:pt idx="61">
                  <c:v>8.6079139376795503E-3</c:v>
                </c:pt>
                <c:pt idx="62">
                  <c:v>7.9602283181630911E-3</c:v>
                </c:pt>
                <c:pt idx="63">
                  <c:v>7.3755861419452914E-3</c:v>
                </c:pt>
                <c:pt idx="64">
                  <c:v>8.0865892303037343E-3</c:v>
                </c:pt>
                <c:pt idx="65">
                  <c:v>7.2599851811012868E-3</c:v>
                </c:pt>
                <c:pt idx="66">
                  <c:v>6.4342392861149802E-3</c:v>
                </c:pt>
                <c:pt idx="67">
                  <c:v>5.6824081293190189E-3</c:v>
                </c:pt>
                <c:pt idx="68">
                  <c:v>5.0810208208780664E-3</c:v>
                </c:pt>
                <c:pt idx="69">
                  <c:v>1.4698115221223718E-2</c:v>
                </c:pt>
                <c:pt idx="70">
                  <c:v>1.3552939203794931E-2</c:v>
                </c:pt>
                <c:pt idx="71">
                  <c:v>1.2099830988455343E-2</c:v>
                </c:pt>
                <c:pt idx="72">
                  <c:v>1.1106677331592407E-2</c:v>
                </c:pt>
                <c:pt idx="73">
                  <c:v>1.0191745968016292E-2</c:v>
                </c:pt>
                <c:pt idx="74">
                  <c:v>1.1183905460193818E-2</c:v>
                </c:pt>
                <c:pt idx="75">
                  <c:v>9.9285448378688256E-3</c:v>
                </c:pt>
                <c:pt idx="76">
                  <c:v>8.7961724353213464E-3</c:v>
                </c:pt>
                <c:pt idx="77">
                  <c:v>7.7218023982581624E-3</c:v>
                </c:pt>
                <c:pt idx="78">
                  <c:v>6.92721108123467E-3</c:v>
                </c:pt>
                <c:pt idx="79">
                  <c:v>6.1651960149123417E-3</c:v>
                </c:pt>
                <c:pt idx="80">
                  <c:v>5.703758435765839E-3</c:v>
                </c:pt>
                <c:pt idx="81">
                  <c:v>5.1234639217615013E-3</c:v>
                </c:pt>
                <c:pt idx="82">
                  <c:v>4.7157480901377467E-3</c:v>
                </c:pt>
                <c:pt idx="83">
                  <c:v>4.330315367889026E-3</c:v>
                </c:pt>
                <c:pt idx="84">
                  <c:v>4.8306857380991993E-3</c:v>
                </c:pt>
                <c:pt idx="85">
                  <c:v>4.3080279531043176E-3</c:v>
                </c:pt>
                <c:pt idx="86">
                  <c:v>3.8533502370324373E-3</c:v>
                </c:pt>
                <c:pt idx="87">
                  <c:v>3.4462276691314322E-3</c:v>
                </c:pt>
                <c:pt idx="88">
                  <c:v>3.1279206980204025E-3</c:v>
                </c:pt>
                <c:pt idx="89">
                  <c:v>2.8152927181666612E-3</c:v>
                </c:pt>
                <c:pt idx="90">
                  <c:v>2.6402996499621848E-3</c:v>
                </c:pt>
                <c:pt idx="91">
                  <c:v>2.4310616787907163E-3</c:v>
                </c:pt>
                <c:pt idx="92">
                  <c:v>2.2781412656097785E-3</c:v>
                </c:pt>
                <c:pt idx="93">
                  <c:v>2.1399676168028254E-3</c:v>
                </c:pt>
                <c:pt idx="94">
                  <c:v>2.4103330221467907E-3</c:v>
                </c:pt>
                <c:pt idx="95">
                  <c:v>2.1900186512608315E-3</c:v>
                </c:pt>
                <c:pt idx="96">
                  <c:v>1.994267131491193E-3</c:v>
                </c:pt>
                <c:pt idx="97">
                  <c:v>1.8288337067236542E-3</c:v>
                </c:pt>
                <c:pt idx="98">
                  <c:v>1.6704906688751043E-3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84-411E-A7DF-4250921DAC0C}"/>
            </c:ext>
          </c:extLst>
        </c:ser>
        <c:ser>
          <c:idx val="5"/>
          <c:order val="5"/>
          <c:tx>
            <c:strRef>
              <c:f>'qx (1)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a'!$AK$2:$AK$100</c:f>
              <c:numCache>
                <c:formatCode>General</c:formatCode>
                <c:ptCount val="99"/>
                <c:pt idx="0">
                  <c:v>2.8752029697149124E-3</c:v>
                </c:pt>
                <c:pt idx="1">
                  <c:v>4.6535119745206048E-3</c:v>
                </c:pt>
                <c:pt idx="2">
                  <c:v>6.8517010295077885E-3</c:v>
                </c:pt>
                <c:pt idx="3">
                  <c:v>9.9260084751399257E-3</c:v>
                </c:pt>
                <c:pt idx="4">
                  <c:v>4.6723859020650344E-4</c:v>
                </c:pt>
                <c:pt idx="5">
                  <c:v>6.5816459718669401E-4</c:v>
                </c:pt>
                <c:pt idx="6">
                  <c:v>7.6432489362345034E-4</c:v>
                </c:pt>
                <c:pt idx="7">
                  <c:v>8.5443395505131628E-4</c:v>
                </c:pt>
                <c:pt idx="8">
                  <c:v>9.2251074221413594E-4</c:v>
                </c:pt>
                <c:pt idx="9">
                  <c:v>9.6558460453485676E-4</c:v>
                </c:pt>
                <c:pt idx="10">
                  <c:v>9.8965682059956117E-4</c:v>
                </c:pt>
                <c:pt idx="11">
                  <c:v>9.7828497875219566E-4</c:v>
                </c:pt>
                <c:pt idx="12">
                  <c:v>9.477614353220888E-4</c:v>
                </c:pt>
                <c:pt idx="13">
                  <c:v>8.9603412543229712E-4</c:v>
                </c:pt>
                <c:pt idx="14">
                  <c:v>8.7027420026646561E-3</c:v>
                </c:pt>
                <c:pt idx="15">
                  <c:v>9.1787954294493546E-3</c:v>
                </c:pt>
                <c:pt idx="16">
                  <c:v>8.155124078161104E-3</c:v>
                </c:pt>
                <c:pt idx="17">
                  <c:v>7.2411775068163273E-3</c:v>
                </c:pt>
                <c:pt idx="18">
                  <c:v>6.4750199168087785E-3</c:v>
                </c:pt>
                <c:pt idx="19">
                  <c:v>5.8507903086209108E-3</c:v>
                </c:pt>
                <c:pt idx="20">
                  <c:v>5.3855774457346895E-3</c:v>
                </c:pt>
                <c:pt idx="21">
                  <c:v>5.0522680112776346E-3</c:v>
                </c:pt>
                <c:pt idx="22">
                  <c:v>4.8301278844043597E-3</c:v>
                </c:pt>
                <c:pt idx="23">
                  <c:v>4.6671348102381941E-3</c:v>
                </c:pt>
                <c:pt idx="24">
                  <c:v>4.5451415838847738E-3</c:v>
                </c:pt>
                <c:pt idx="25">
                  <c:v>5.0989363863644362E-3</c:v>
                </c:pt>
                <c:pt idx="26">
                  <c:v>4.8038793613683827E-3</c:v>
                </c:pt>
                <c:pt idx="27">
                  <c:v>4.498994886826738E-3</c:v>
                </c:pt>
                <c:pt idx="28">
                  <c:v>4.2457577345353789E-3</c:v>
                </c:pt>
                <c:pt idx="29">
                  <c:v>3.9681867535314762E-3</c:v>
                </c:pt>
                <c:pt idx="30">
                  <c:v>3.8064897513069192E-3</c:v>
                </c:pt>
                <c:pt idx="31">
                  <c:v>3.5912711158229815E-3</c:v>
                </c:pt>
                <c:pt idx="32">
                  <c:v>3.4425905317002274E-3</c:v>
                </c:pt>
                <c:pt idx="33">
                  <c:v>3.3126109283210985E-3</c:v>
                </c:pt>
                <c:pt idx="34">
                  <c:v>3.1829574198963769E-3</c:v>
                </c:pt>
                <c:pt idx="35">
                  <c:v>3.5456398853024869E-3</c:v>
                </c:pt>
                <c:pt idx="36">
                  <c:v>3.3070502264733919E-3</c:v>
                </c:pt>
                <c:pt idx="37">
                  <c:v>3.0518700126225019E-3</c:v>
                </c:pt>
                <c:pt idx="38">
                  <c:v>2.8518706276199702E-3</c:v>
                </c:pt>
                <c:pt idx="39">
                  <c:v>2.6371023883072649E-3</c:v>
                </c:pt>
                <c:pt idx="40">
                  <c:v>2.5297351682793991E-3</c:v>
                </c:pt>
                <c:pt idx="41">
                  <c:v>2.367347398348501E-3</c:v>
                </c:pt>
                <c:pt idx="42">
                  <c:v>2.2865455940792017E-3</c:v>
                </c:pt>
                <c:pt idx="43">
                  <c:v>2.1956713322628086E-3</c:v>
                </c:pt>
                <c:pt idx="44">
                  <c:v>2.1014234757414114E-3</c:v>
                </c:pt>
                <c:pt idx="45">
                  <c:v>2.3603896030774383E-3</c:v>
                </c:pt>
                <c:pt idx="46">
                  <c:v>2.1800363110892392E-3</c:v>
                </c:pt>
                <c:pt idx="47">
                  <c:v>1.9843901756685669E-3</c:v>
                </c:pt>
                <c:pt idx="48">
                  <c:v>1.8200329771859633E-3</c:v>
                </c:pt>
                <c:pt idx="49">
                  <c:v>1.9521065960227922E-2</c:v>
                </c:pt>
                <c:pt idx="50">
                  <c:v>1.8361701043005909E-2</c:v>
                </c:pt>
                <c:pt idx="51">
                  <c:v>1.6870037696757403E-2</c:v>
                </c:pt>
                <c:pt idx="52">
                  <c:v>1.5969594653017647E-2</c:v>
                </c:pt>
                <c:pt idx="53">
                  <c:v>1.5095963444899378E-2</c:v>
                </c:pt>
                <c:pt idx="54">
                  <c:v>1.4374500310318467E-2</c:v>
                </c:pt>
                <c:pt idx="55">
                  <c:v>1.6142203204673612E-2</c:v>
                </c:pt>
                <c:pt idx="56">
                  <c:v>1.4725228611109982E-2</c:v>
                </c:pt>
                <c:pt idx="57">
                  <c:v>1.31577169802106E-2</c:v>
                </c:pt>
                <c:pt idx="58">
                  <c:v>1.1837870368759426E-2</c:v>
                </c:pt>
                <c:pt idx="59">
                  <c:v>1.044064783808878E-2</c:v>
                </c:pt>
                <c:pt idx="60">
                  <c:v>9.6435624835362853E-3</c:v>
                </c:pt>
                <c:pt idx="61">
                  <c:v>8.6573094725235916E-3</c:v>
                </c:pt>
                <c:pt idx="62">
                  <c:v>7.9587308694551526E-3</c:v>
                </c:pt>
                <c:pt idx="63">
                  <c:v>7.3464551771244991E-3</c:v>
                </c:pt>
                <c:pt idx="64">
                  <c:v>6.7866260396544208E-3</c:v>
                </c:pt>
                <c:pt idx="65">
                  <c:v>7.5240343757943052E-3</c:v>
                </c:pt>
                <c:pt idx="66">
                  <c:v>6.6831308298885778E-3</c:v>
                </c:pt>
                <c:pt idx="67">
                  <c:v>5.8875580688926366E-3</c:v>
                </c:pt>
                <c:pt idx="68">
                  <c:v>5.2333863617284029E-3</c:v>
                </c:pt>
                <c:pt idx="69">
                  <c:v>1.503469854897245E-2</c:v>
                </c:pt>
                <c:pt idx="70">
                  <c:v>1.3743460086157851E-2</c:v>
                </c:pt>
                <c:pt idx="71">
                  <c:v>1.2173427877024277E-2</c:v>
                </c:pt>
                <c:pt idx="72">
                  <c:v>1.1105589178853948E-2</c:v>
                </c:pt>
                <c:pt idx="73">
                  <c:v>1.01507933819046E-2</c:v>
                </c:pt>
                <c:pt idx="74">
                  <c:v>9.307370117097093E-3</c:v>
                </c:pt>
                <c:pt idx="75">
                  <c:v>1.0306662701543264E-2</c:v>
                </c:pt>
                <c:pt idx="76">
                  <c:v>9.1524911109642053E-3</c:v>
                </c:pt>
                <c:pt idx="77">
                  <c:v>8.0139101558769372E-3</c:v>
                </c:pt>
                <c:pt idx="78">
                  <c:v>7.1451136339185728E-3</c:v>
                </c:pt>
                <c:pt idx="79">
                  <c:v>6.3073126124694127E-3</c:v>
                </c:pt>
                <c:pt idx="80">
                  <c:v>5.7848577474445273E-3</c:v>
                </c:pt>
                <c:pt idx="81">
                  <c:v>5.1554963088642665E-3</c:v>
                </c:pt>
                <c:pt idx="82">
                  <c:v>4.7161309701275311E-3</c:v>
                </c:pt>
                <c:pt idx="83">
                  <c:v>4.3137179876998289E-3</c:v>
                </c:pt>
                <c:pt idx="84">
                  <c:v>4.0129388075268767E-3</c:v>
                </c:pt>
                <c:pt idx="85">
                  <c:v>4.4730109912534876E-3</c:v>
                </c:pt>
                <c:pt idx="86">
                  <c:v>4.0102747079173474E-3</c:v>
                </c:pt>
                <c:pt idx="87">
                  <c:v>3.5773246189420714E-3</c:v>
                </c:pt>
                <c:pt idx="88">
                  <c:v>3.2269739346195685E-3</c:v>
                </c:pt>
                <c:pt idx="89">
                  <c:v>2.8807487864891453E-3</c:v>
                </c:pt>
                <c:pt idx="90">
                  <c:v>2.67836052605577E-3</c:v>
                </c:pt>
                <c:pt idx="91">
                  <c:v>2.4467431315002468E-3</c:v>
                </c:pt>
                <c:pt idx="92">
                  <c:v>2.2787752483639854E-3</c:v>
                </c:pt>
                <c:pt idx="93">
                  <c:v>2.1321874700718836E-3</c:v>
                </c:pt>
                <c:pt idx="94">
                  <c:v>1.9989324457906918E-3</c:v>
                </c:pt>
                <c:pt idx="95">
                  <c:v>2.2742955795014143E-3</c:v>
                </c:pt>
                <c:pt idx="96">
                  <c:v>2.0758393390285759E-3</c:v>
                </c:pt>
                <c:pt idx="97">
                  <c:v>1.8987207697452656E-3</c:v>
                </c:pt>
                <c:pt idx="98">
                  <c:v>1.7236635166282713E-3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84-411E-A7DF-4250921D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56880"/>
        <c:axId val="719204959"/>
      </c:lineChart>
      <c:catAx>
        <c:axId val="1207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4959"/>
        <c:crosses val="autoZero"/>
        <c:auto val="1"/>
        <c:lblAlgn val="ctr"/>
        <c:lblOffset val="100"/>
        <c:noMultiLvlLbl val="0"/>
      </c:catAx>
      <c:valAx>
        <c:axId val="7192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a'!$AK$2:$AK$100</c:f>
              <c:numCache>
                <c:formatCode>General</c:formatCode>
                <c:ptCount val="99"/>
                <c:pt idx="0">
                  <c:v>2.8752029697149124E-3</c:v>
                </c:pt>
                <c:pt idx="1">
                  <c:v>4.6535119745206048E-3</c:v>
                </c:pt>
                <c:pt idx="2">
                  <c:v>6.8517010295077885E-3</c:v>
                </c:pt>
                <c:pt idx="3">
                  <c:v>9.9260084751399257E-3</c:v>
                </c:pt>
                <c:pt idx="4">
                  <c:v>4.6723859020650344E-4</c:v>
                </c:pt>
                <c:pt idx="5">
                  <c:v>6.5816459718669401E-4</c:v>
                </c:pt>
                <c:pt idx="6">
                  <c:v>7.6432489362345034E-4</c:v>
                </c:pt>
                <c:pt idx="7">
                  <c:v>8.5443395505131628E-4</c:v>
                </c:pt>
                <c:pt idx="8">
                  <c:v>9.2251074221413594E-4</c:v>
                </c:pt>
                <c:pt idx="9">
                  <c:v>9.6558460453485676E-4</c:v>
                </c:pt>
                <c:pt idx="10">
                  <c:v>9.8965682059956117E-4</c:v>
                </c:pt>
                <c:pt idx="11">
                  <c:v>9.7828497875219566E-4</c:v>
                </c:pt>
                <c:pt idx="12">
                  <c:v>9.477614353220888E-4</c:v>
                </c:pt>
                <c:pt idx="13">
                  <c:v>8.9603412543229712E-4</c:v>
                </c:pt>
                <c:pt idx="14">
                  <c:v>8.7027420026646561E-3</c:v>
                </c:pt>
                <c:pt idx="15">
                  <c:v>9.1787954294493546E-3</c:v>
                </c:pt>
                <c:pt idx="16">
                  <c:v>8.155124078161104E-3</c:v>
                </c:pt>
                <c:pt idx="17">
                  <c:v>7.2411775068163273E-3</c:v>
                </c:pt>
                <c:pt idx="18">
                  <c:v>6.4750199168087785E-3</c:v>
                </c:pt>
                <c:pt idx="19">
                  <c:v>5.8507903086209108E-3</c:v>
                </c:pt>
                <c:pt idx="20">
                  <c:v>5.3855774457346895E-3</c:v>
                </c:pt>
                <c:pt idx="21">
                  <c:v>5.0522680112776346E-3</c:v>
                </c:pt>
                <c:pt idx="22">
                  <c:v>4.8301278844043597E-3</c:v>
                </c:pt>
                <c:pt idx="23">
                  <c:v>4.6671348102381941E-3</c:v>
                </c:pt>
                <c:pt idx="24">
                  <c:v>4.5451415838847738E-3</c:v>
                </c:pt>
                <c:pt idx="25">
                  <c:v>5.0989363863644362E-3</c:v>
                </c:pt>
                <c:pt idx="26">
                  <c:v>4.8038793613683827E-3</c:v>
                </c:pt>
                <c:pt idx="27">
                  <c:v>4.498994886826738E-3</c:v>
                </c:pt>
                <c:pt idx="28">
                  <c:v>4.2457577345353789E-3</c:v>
                </c:pt>
                <c:pt idx="29">
                  <c:v>3.9681867535314762E-3</c:v>
                </c:pt>
                <c:pt idx="30">
                  <c:v>3.8064897513069192E-3</c:v>
                </c:pt>
                <c:pt idx="31">
                  <c:v>3.5912711158229815E-3</c:v>
                </c:pt>
                <c:pt idx="32">
                  <c:v>3.4425905317002274E-3</c:v>
                </c:pt>
                <c:pt idx="33">
                  <c:v>3.3126109283210985E-3</c:v>
                </c:pt>
                <c:pt idx="34">
                  <c:v>3.1829574198963769E-3</c:v>
                </c:pt>
                <c:pt idx="35">
                  <c:v>3.5456398853024869E-3</c:v>
                </c:pt>
                <c:pt idx="36">
                  <c:v>3.3070502264733919E-3</c:v>
                </c:pt>
                <c:pt idx="37">
                  <c:v>3.0518700126225019E-3</c:v>
                </c:pt>
                <c:pt idx="38">
                  <c:v>2.8518706276199702E-3</c:v>
                </c:pt>
                <c:pt idx="39">
                  <c:v>2.6371023883072649E-3</c:v>
                </c:pt>
                <c:pt idx="40">
                  <c:v>2.5297351682793991E-3</c:v>
                </c:pt>
                <c:pt idx="41">
                  <c:v>2.367347398348501E-3</c:v>
                </c:pt>
                <c:pt idx="42">
                  <c:v>2.2865455940792017E-3</c:v>
                </c:pt>
                <c:pt idx="43">
                  <c:v>2.1956713322628086E-3</c:v>
                </c:pt>
                <c:pt idx="44">
                  <c:v>2.1014234757414114E-3</c:v>
                </c:pt>
                <c:pt idx="45">
                  <c:v>2.3603896030774383E-3</c:v>
                </c:pt>
                <c:pt idx="46">
                  <c:v>2.1800363110892392E-3</c:v>
                </c:pt>
                <c:pt idx="47">
                  <c:v>1.9843901756685669E-3</c:v>
                </c:pt>
                <c:pt idx="48">
                  <c:v>1.8200329771859633E-3</c:v>
                </c:pt>
                <c:pt idx="49">
                  <c:v>1.9521065960227922E-2</c:v>
                </c:pt>
                <c:pt idx="50">
                  <c:v>1.8361701043005909E-2</c:v>
                </c:pt>
                <c:pt idx="51">
                  <c:v>1.6870037696757403E-2</c:v>
                </c:pt>
                <c:pt idx="52">
                  <c:v>1.5969594653017647E-2</c:v>
                </c:pt>
                <c:pt idx="53">
                  <c:v>1.5095963444899378E-2</c:v>
                </c:pt>
                <c:pt idx="54">
                  <c:v>1.4374500310318467E-2</c:v>
                </c:pt>
                <c:pt idx="55">
                  <c:v>1.6142203204673612E-2</c:v>
                </c:pt>
                <c:pt idx="56">
                  <c:v>1.4725228611109982E-2</c:v>
                </c:pt>
                <c:pt idx="57">
                  <c:v>1.31577169802106E-2</c:v>
                </c:pt>
                <c:pt idx="58">
                  <c:v>1.1837870368759426E-2</c:v>
                </c:pt>
                <c:pt idx="59">
                  <c:v>1.044064783808878E-2</c:v>
                </c:pt>
                <c:pt idx="60">
                  <c:v>9.6435624835362853E-3</c:v>
                </c:pt>
                <c:pt idx="61">
                  <c:v>8.6573094725235916E-3</c:v>
                </c:pt>
                <c:pt idx="62">
                  <c:v>7.9587308694551526E-3</c:v>
                </c:pt>
                <c:pt idx="63">
                  <c:v>7.3464551771244991E-3</c:v>
                </c:pt>
                <c:pt idx="64">
                  <c:v>6.7866260396544208E-3</c:v>
                </c:pt>
                <c:pt idx="65">
                  <c:v>7.5240343757943052E-3</c:v>
                </c:pt>
                <c:pt idx="66">
                  <c:v>6.6831308298885778E-3</c:v>
                </c:pt>
                <c:pt idx="67">
                  <c:v>5.8875580688926366E-3</c:v>
                </c:pt>
                <c:pt idx="68">
                  <c:v>5.2333863617284029E-3</c:v>
                </c:pt>
                <c:pt idx="69">
                  <c:v>1.503469854897245E-2</c:v>
                </c:pt>
                <c:pt idx="70">
                  <c:v>1.3743460086157851E-2</c:v>
                </c:pt>
                <c:pt idx="71">
                  <c:v>1.2173427877024277E-2</c:v>
                </c:pt>
                <c:pt idx="72">
                  <c:v>1.1105589178853948E-2</c:v>
                </c:pt>
                <c:pt idx="73">
                  <c:v>1.01507933819046E-2</c:v>
                </c:pt>
                <c:pt idx="74">
                  <c:v>9.307370117097093E-3</c:v>
                </c:pt>
                <c:pt idx="75">
                  <c:v>1.0306662701543264E-2</c:v>
                </c:pt>
                <c:pt idx="76">
                  <c:v>9.1524911109642053E-3</c:v>
                </c:pt>
                <c:pt idx="77">
                  <c:v>8.0139101558769372E-3</c:v>
                </c:pt>
                <c:pt idx="78">
                  <c:v>7.1451136339185728E-3</c:v>
                </c:pt>
                <c:pt idx="79">
                  <c:v>6.3073126124694127E-3</c:v>
                </c:pt>
                <c:pt idx="80">
                  <c:v>5.7848577474445273E-3</c:v>
                </c:pt>
                <c:pt idx="81">
                  <c:v>5.1554963088642665E-3</c:v>
                </c:pt>
                <c:pt idx="82">
                  <c:v>4.7161309701275311E-3</c:v>
                </c:pt>
                <c:pt idx="83">
                  <c:v>4.3137179876998289E-3</c:v>
                </c:pt>
                <c:pt idx="84">
                  <c:v>4.0129388075268767E-3</c:v>
                </c:pt>
                <c:pt idx="85">
                  <c:v>4.4730109912534876E-3</c:v>
                </c:pt>
                <c:pt idx="86">
                  <c:v>4.0102747079173474E-3</c:v>
                </c:pt>
                <c:pt idx="87">
                  <c:v>3.5773246189420714E-3</c:v>
                </c:pt>
                <c:pt idx="88">
                  <c:v>3.2269739346195685E-3</c:v>
                </c:pt>
                <c:pt idx="89">
                  <c:v>2.8807487864891453E-3</c:v>
                </c:pt>
                <c:pt idx="90">
                  <c:v>2.67836052605577E-3</c:v>
                </c:pt>
                <c:pt idx="91">
                  <c:v>2.4467431315002468E-3</c:v>
                </c:pt>
                <c:pt idx="92">
                  <c:v>2.2787752483639854E-3</c:v>
                </c:pt>
                <c:pt idx="93">
                  <c:v>2.1321874700718836E-3</c:v>
                </c:pt>
                <c:pt idx="94">
                  <c:v>1.9989324457906918E-3</c:v>
                </c:pt>
                <c:pt idx="95">
                  <c:v>2.2742955795014143E-3</c:v>
                </c:pt>
                <c:pt idx="96">
                  <c:v>2.0758393390285759E-3</c:v>
                </c:pt>
                <c:pt idx="97">
                  <c:v>1.8987207697452656E-3</c:v>
                </c:pt>
                <c:pt idx="98">
                  <c:v>1.7236635166282713E-3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1-484D-8F4C-C11B38909A53}"/>
            </c:ext>
          </c:extLst>
        </c:ser>
        <c:ser>
          <c:idx val="1"/>
          <c:order val="1"/>
          <c:tx>
            <c:strRef>
              <c:f>'qx (1) a'!$AL$1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a'!$AL$2:$AL$100</c:f>
              <c:numCache>
                <c:formatCode>General</c:formatCode>
                <c:ptCount val="99"/>
                <c:pt idx="0">
                  <c:v>2.9598894819889382E-3</c:v>
                </c:pt>
                <c:pt idx="1">
                  <c:v>4.7389155816924388E-3</c:v>
                </c:pt>
                <c:pt idx="2">
                  <c:v>6.9092734260911282E-3</c:v>
                </c:pt>
                <c:pt idx="3">
                  <c:v>9.9335161910532981E-3</c:v>
                </c:pt>
                <c:pt idx="4">
                  <c:v>4.639255962792732E-4</c:v>
                </c:pt>
                <c:pt idx="5">
                  <c:v>5.7359529379859948E-4</c:v>
                </c:pt>
                <c:pt idx="6">
                  <c:v>7.865046960654679E-4</c:v>
                </c:pt>
                <c:pt idx="7">
                  <c:v>8.8103411367245561E-4</c:v>
                </c:pt>
                <c:pt idx="8">
                  <c:v>9.4916590719746913E-4</c:v>
                </c:pt>
                <c:pt idx="9">
                  <c:v>9.8828413374851061E-4</c:v>
                </c:pt>
                <c:pt idx="10">
                  <c:v>1.0058838468633862E-3</c:v>
                </c:pt>
                <c:pt idx="11">
                  <c:v>9.8698412296331921E-4</c:v>
                </c:pt>
                <c:pt idx="12">
                  <c:v>9.4978043652562143E-4</c:v>
                </c:pt>
                <c:pt idx="13">
                  <c:v>8.9322769942218848E-4</c:v>
                </c:pt>
                <c:pt idx="14">
                  <c:v>8.6553194503095308E-3</c:v>
                </c:pt>
                <c:pt idx="15">
                  <c:v>7.9418263121354346E-3</c:v>
                </c:pt>
                <c:pt idx="16">
                  <c:v>8.4100247573986441E-3</c:v>
                </c:pt>
                <c:pt idx="17">
                  <c:v>7.4826036029513564E-3</c:v>
                </c:pt>
                <c:pt idx="18">
                  <c:v>6.675181211105421E-3</c:v>
                </c:pt>
                <c:pt idx="19">
                  <c:v>5.9986630535887051E-3</c:v>
                </c:pt>
                <c:pt idx="20">
                  <c:v>5.4819089583578225E-3</c:v>
                </c:pt>
                <c:pt idx="21">
                  <c:v>5.1036765326907584E-3</c:v>
                </c:pt>
                <c:pt idx="22">
                  <c:v>4.8458361907809692E-3</c:v>
                </c:pt>
                <c:pt idx="23">
                  <c:v>4.6572508697370341E-3</c:v>
                </c:pt>
                <c:pt idx="24">
                  <c:v>4.5200643448997276E-3</c:v>
                </c:pt>
                <c:pt idx="25">
                  <c:v>4.4141238202624758E-3</c:v>
                </c:pt>
                <c:pt idx="26">
                  <c:v>4.9538295603039463E-3</c:v>
                </c:pt>
                <c:pt idx="27">
                  <c:v>4.6490480237702881E-3</c:v>
                </c:pt>
                <c:pt idx="28">
                  <c:v>4.3776867343040277E-3</c:v>
                </c:pt>
                <c:pt idx="29">
                  <c:v>4.0696783064317074E-3</c:v>
                </c:pt>
                <c:pt idx="30">
                  <c:v>3.8761508853391116E-3</c:v>
                </c:pt>
                <c:pt idx="31">
                  <c:v>3.6295014431203584E-3</c:v>
                </c:pt>
                <c:pt idx="32">
                  <c:v>3.4554703763053462E-3</c:v>
                </c:pt>
                <c:pt idx="33">
                  <c:v>3.3072923240433263E-3</c:v>
                </c:pt>
                <c:pt idx="34">
                  <c:v>3.1671146877472974E-3</c:v>
                </c:pt>
                <c:pt idx="35">
                  <c:v>3.0540755503812044E-3</c:v>
                </c:pt>
                <c:pt idx="36">
                  <c:v>3.4122359441957346E-3</c:v>
                </c:pt>
                <c:pt idx="37">
                  <c:v>3.1555061095079368E-3</c:v>
                </c:pt>
                <c:pt idx="38">
                  <c:v>2.9421971835443999E-3</c:v>
                </c:pt>
                <c:pt idx="39">
                  <c:v>2.7061084269990794E-3</c:v>
                </c:pt>
                <c:pt idx="40">
                  <c:v>2.5775265752453263E-3</c:v>
                </c:pt>
                <c:pt idx="41">
                  <c:v>2.3939185857329293E-3</c:v>
                </c:pt>
                <c:pt idx="42">
                  <c:v>2.2964329895368224E-3</c:v>
                </c:pt>
                <c:pt idx="43">
                  <c:v>2.1934178474328314E-3</c:v>
                </c:pt>
                <c:pt idx="44">
                  <c:v>2.0921788214718134E-3</c:v>
                </c:pt>
                <c:pt idx="45">
                  <c:v>2.0224241856287434E-3</c:v>
                </c:pt>
                <c:pt idx="46">
                  <c:v>2.2507009775894296E-3</c:v>
                </c:pt>
                <c:pt idx="47">
                  <c:v>2.0529718751284001E-3</c:v>
                </c:pt>
                <c:pt idx="48">
                  <c:v>1.8787601203693019E-3</c:v>
                </c:pt>
                <c:pt idx="49">
                  <c:v>2.0098570211955765E-2</c:v>
                </c:pt>
                <c:pt idx="50">
                  <c:v>1.8757639821770773E-2</c:v>
                </c:pt>
                <c:pt idx="51">
                  <c:v>1.7091310216365931E-2</c:v>
                </c:pt>
                <c:pt idx="52">
                  <c:v>1.605759956825328E-2</c:v>
                </c:pt>
                <c:pt idx="53">
                  <c:v>1.5090076733120607E-2</c:v>
                </c:pt>
                <c:pt idx="54">
                  <c:v>1.4315198125311559E-2</c:v>
                </c:pt>
                <c:pt idx="55">
                  <c:v>1.3561598594359642E-2</c:v>
                </c:pt>
                <c:pt idx="56">
                  <c:v>1.5258843129060234E-2</c:v>
                </c:pt>
                <c:pt idx="57">
                  <c:v>1.3665095884979503E-2</c:v>
                </c:pt>
                <c:pt idx="58">
                  <c:v>1.2263979091279109E-2</c:v>
                </c:pt>
                <c:pt idx="59">
                  <c:v>1.0752633625783135E-2</c:v>
                </c:pt>
                <c:pt idx="60">
                  <c:v>9.8541113146890322E-3</c:v>
                </c:pt>
                <c:pt idx="61">
                  <c:v>8.7729052246326728E-3</c:v>
                </c:pt>
                <c:pt idx="62">
                  <c:v>8.0042019926776491E-3</c:v>
                </c:pt>
                <c:pt idx="63">
                  <c:v>7.3448786915991477E-3</c:v>
                </c:pt>
                <c:pt idx="64">
                  <c:v>6.7596416100907308E-3</c:v>
                </c:pt>
                <c:pt idx="65">
                  <c:v>6.3140382282954322E-3</c:v>
                </c:pt>
                <c:pt idx="66">
                  <c:v>6.9260352543756721E-3</c:v>
                </c:pt>
                <c:pt idx="67">
                  <c:v>6.1151370472483282E-3</c:v>
                </c:pt>
                <c:pt idx="68">
                  <c:v>5.4221926535870796E-3</c:v>
                </c:pt>
                <c:pt idx="69">
                  <c:v>1.5505695726352268E-2</c:v>
                </c:pt>
                <c:pt idx="70">
                  <c:v>1.4058427648779367E-2</c:v>
                </c:pt>
                <c:pt idx="71">
                  <c:v>1.2344600835901099E-2</c:v>
                </c:pt>
                <c:pt idx="72">
                  <c:v>1.1173241171794416E-2</c:v>
                </c:pt>
                <c:pt idx="73">
                  <c:v>1.0149884478920498E-2</c:v>
                </c:pt>
                <c:pt idx="74">
                  <c:v>9.2700416517596581E-3</c:v>
                </c:pt>
                <c:pt idx="75">
                  <c:v>8.5759092444669914E-3</c:v>
                </c:pt>
                <c:pt idx="76">
                  <c:v>9.5012165464453228E-3</c:v>
                </c:pt>
                <c:pt idx="77">
                  <c:v>8.3387073299940294E-3</c:v>
                </c:pt>
                <c:pt idx="78">
                  <c:v>7.4155704245833284E-3</c:v>
                </c:pt>
                <c:pt idx="79">
                  <c:v>6.5058684841303423E-3</c:v>
                </c:pt>
                <c:pt idx="80">
                  <c:v>5.9183727318349649E-3</c:v>
                </c:pt>
                <c:pt idx="81">
                  <c:v>5.2288701819948264E-3</c:v>
                </c:pt>
                <c:pt idx="82">
                  <c:v>4.7457104515488532E-3</c:v>
                </c:pt>
                <c:pt idx="83">
                  <c:v>4.314134555314768E-3</c:v>
                </c:pt>
                <c:pt idx="84">
                  <c:v>3.9976417929174788E-3</c:v>
                </c:pt>
                <c:pt idx="85">
                  <c:v>3.7150200471689336E-3</c:v>
                </c:pt>
                <c:pt idx="86">
                  <c:v>4.1639363410410747E-3</c:v>
                </c:pt>
                <c:pt idx="87">
                  <c:v>3.7230701078088606E-3</c:v>
                </c:pt>
                <c:pt idx="88">
                  <c:v>3.3498077726836881E-3</c:v>
                </c:pt>
                <c:pt idx="89">
                  <c:v>2.9720127871624984E-3</c:v>
                </c:pt>
                <c:pt idx="90">
                  <c:v>2.7407089785813472E-3</c:v>
                </c:pt>
                <c:pt idx="91">
                  <c:v>2.4820547647428693E-3</c:v>
                </c:pt>
                <c:pt idx="92">
                  <c:v>2.293519603933035E-3</c:v>
                </c:pt>
                <c:pt idx="93">
                  <c:v>2.1328154897085369E-3</c:v>
                </c:pt>
                <c:pt idx="94">
                  <c:v>1.9916859799261359E-3</c:v>
                </c:pt>
                <c:pt idx="95">
                  <c:v>1.8858595039267405E-3</c:v>
                </c:pt>
                <c:pt idx="96">
                  <c:v>2.1557503424691981E-3</c:v>
                </c:pt>
                <c:pt idx="97">
                  <c:v>1.9764073546778443E-3</c:v>
                </c:pt>
                <c:pt idx="98">
                  <c:v>1.7895573860735488E-3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1-484D-8F4C-C11B38909A53}"/>
            </c:ext>
          </c:extLst>
        </c:ser>
        <c:ser>
          <c:idx val="2"/>
          <c:order val="2"/>
          <c:tx>
            <c:strRef>
              <c:f>'qx (1) a'!$AM$1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a'!$AM$2:$AM$100</c:f>
              <c:numCache>
                <c:formatCode>General</c:formatCode>
                <c:ptCount val="99"/>
                <c:pt idx="0">
                  <c:v>3.0784172057616798E-3</c:v>
                </c:pt>
                <c:pt idx="1">
                  <c:v>4.8785393481669643E-3</c:v>
                </c:pt>
                <c:pt idx="2">
                  <c:v>7.0363203509107514E-3</c:v>
                </c:pt>
                <c:pt idx="3">
                  <c:v>1.0017849296352596E-2</c:v>
                </c:pt>
                <c:pt idx="4">
                  <c:v>4.6253792984560731E-4</c:v>
                </c:pt>
                <c:pt idx="5">
                  <c:v>5.6998199433266959E-4</c:v>
                </c:pt>
                <c:pt idx="6">
                  <c:v>6.8542491542662764E-4</c:v>
                </c:pt>
                <c:pt idx="7">
                  <c:v>9.0732247750695228E-4</c:v>
                </c:pt>
                <c:pt idx="8">
                  <c:v>9.7949556788504708E-4</c:v>
                </c:pt>
                <c:pt idx="9">
                  <c:v>1.0176559796440342E-3</c:v>
                </c:pt>
                <c:pt idx="10">
                  <c:v>1.030372506667542E-3</c:v>
                </c:pt>
                <c:pt idx="11">
                  <c:v>1.0039745101090775E-3</c:v>
                </c:pt>
                <c:pt idx="12">
                  <c:v>9.589950792982401E-4</c:v>
                </c:pt>
                <c:pt idx="13">
                  <c:v>8.9582576265922597E-4</c:v>
                </c:pt>
                <c:pt idx="14">
                  <c:v>8.637597694134691E-3</c:v>
                </c:pt>
                <c:pt idx="15">
                  <c:v>7.898541807393333E-3</c:v>
                </c:pt>
                <c:pt idx="16">
                  <c:v>7.2748807438806741E-3</c:v>
                </c:pt>
                <c:pt idx="17">
                  <c:v>7.7162120043492077E-3</c:v>
                </c:pt>
                <c:pt idx="18">
                  <c:v>6.8969886702060822E-3</c:v>
                </c:pt>
                <c:pt idx="19">
                  <c:v>6.1834386189281963E-3</c:v>
                </c:pt>
                <c:pt idx="20">
                  <c:v>5.6199908566273932E-3</c:v>
                </c:pt>
                <c:pt idx="21">
                  <c:v>5.194836224951445E-3</c:v>
                </c:pt>
                <c:pt idx="22">
                  <c:v>4.8951596256939867E-3</c:v>
                </c:pt>
                <c:pt idx="23">
                  <c:v>4.6724058647022223E-3</c:v>
                </c:pt>
                <c:pt idx="24">
                  <c:v>4.5105000969856441E-3</c:v>
                </c:pt>
                <c:pt idx="25">
                  <c:v>4.3898074114749374E-3</c:v>
                </c:pt>
                <c:pt idx="26">
                  <c:v>4.2867609398391151E-3</c:v>
                </c:pt>
                <c:pt idx="27">
                  <c:v>4.7942473060986384E-3</c:v>
                </c:pt>
                <c:pt idx="28">
                  <c:v>4.5238547522666404E-3</c:v>
                </c:pt>
                <c:pt idx="29">
                  <c:v>4.1962727644262428E-3</c:v>
                </c:pt>
                <c:pt idx="30">
                  <c:v>3.9754008936655838E-3</c:v>
                </c:pt>
                <c:pt idx="31">
                  <c:v>3.6960489369415621E-3</c:v>
                </c:pt>
                <c:pt idx="32">
                  <c:v>3.4923439364303666E-3</c:v>
                </c:pt>
                <c:pt idx="33">
                  <c:v>3.3197576215801554E-3</c:v>
                </c:pt>
                <c:pt idx="34">
                  <c:v>3.1621293428225321E-3</c:v>
                </c:pt>
                <c:pt idx="35">
                  <c:v>3.0389456180523198E-3</c:v>
                </c:pt>
                <c:pt idx="36">
                  <c:v>2.9375387540797955E-3</c:v>
                </c:pt>
                <c:pt idx="37">
                  <c:v>3.2559661901192488E-3</c:v>
                </c:pt>
                <c:pt idx="38">
                  <c:v>3.0422032906941834E-3</c:v>
                </c:pt>
                <c:pt idx="39">
                  <c:v>2.7918947776142868E-3</c:v>
                </c:pt>
                <c:pt idx="40">
                  <c:v>2.6450597830135962E-3</c:v>
                </c:pt>
                <c:pt idx="41">
                  <c:v>2.4392073386664366E-3</c:v>
                </c:pt>
                <c:pt idx="42">
                  <c:v>2.3222860748156066E-3</c:v>
                </c:pt>
                <c:pt idx="43">
                  <c:v>2.2029622511760445E-3</c:v>
                </c:pt>
                <c:pt idx="44">
                  <c:v>2.0900992136434504E-3</c:v>
                </c:pt>
                <c:pt idx="45">
                  <c:v>2.0135878390766474E-3</c:v>
                </c:pt>
                <c:pt idx="46">
                  <c:v>1.9273476747668264E-3</c:v>
                </c:pt>
                <c:pt idx="47">
                  <c:v>2.119565290289198E-3</c:v>
                </c:pt>
                <c:pt idx="48">
                  <c:v>1.9437388281815496E-3</c:v>
                </c:pt>
                <c:pt idx="49">
                  <c:v>2.0815437583928786E-2</c:v>
                </c:pt>
                <c:pt idx="50">
                  <c:v>1.9312778797184401E-2</c:v>
                </c:pt>
                <c:pt idx="51">
                  <c:v>1.7459898961190032E-2</c:v>
                </c:pt>
                <c:pt idx="52">
                  <c:v>1.626826538220481E-2</c:v>
                </c:pt>
                <c:pt idx="53">
                  <c:v>1.5173173100988953E-2</c:v>
                </c:pt>
                <c:pt idx="54">
                  <c:v>1.4309547328975627E-2</c:v>
                </c:pt>
                <c:pt idx="55">
                  <c:v>1.3505561726688226E-2</c:v>
                </c:pt>
                <c:pt idx="56">
                  <c:v>1.2815560025694823E-2</c:v>
                </c:pt>
                <c:pt idx="57">
                  <c:v>1.4160064486210306E-2</c:v>
                </c:pt>
                <c:pt idx="58">
                  <c:v>1.2736668877666741E-2</c:v>
                </c:pt>
                <c:pt idx="59">
                  <c:v>1.1139379419096897E-2</c:v>
                </c:pt>
                <c:pt idx="60">
                  <c:v>1.0148426776614568E-2</c:v>
                </c:pt>
                <c:pt idx="61">
                  <c:v>8.9641888658394484E-3</c:v>
                </c:pt>
                <c:pt idx="62">
                  <c:v>8.1108459855275487E-3</c:v>
                </c:pt>
                <c:pt idx="63">
                  <c:v>7.3866202643163136E-3</c:v>
                </c:pt>
                <c:pt idx="64">
                  <c:v>6.7579869369035908E-3</c:v>
                </c:pt>
                <c:pt idx="65">
                  <c:v>6.2887394263973365E-3</c:v>
                </c:pt>
                <c:pt idx="66">
                  <c:v>5.8115787270455483E-3</c:v>
                </c:pt>
                <c:pt idx="67">
                  <c:v>6.3372025810203743E-3</c:v>
                </c:pt>
                <c:pt idx="68">
                  <c:v>5.6316249665763008E-3</c:v>
                </c:pt>
                <c:pt idx="69">
                  <c:v>1.6090609380883508E-2</c:v>
                </c:pt>
                <c:pt idx="70">
                  <c:v>1.4499094059756875E-2</c:v>
                </c:pt>
                <c:pt idx="71">
                  <c:v>1.2627555393799245E-2</c:v>
                </c:pt>
                <c:pt idx="72">
                  <c:v>1.1330454226714928E-2</c:v>
                </c:pt>
                <c:pt idx="73">
                  <c:v>1.0211800649907989E-2</c:v>
                </c:pt>
                <c:pt idx="74">
                  <c:v>9.2692820536523415E-3</c:v>
                </c:pt>
                <c:pt idx="75">
                  <c:v>8.5416693850861956E-3</c:v>
                </c:pt>
                <c:pt idx="76">
                  <c:v>7.9044915948936235E-3</c:v>
                </c:pt>
                <c:pt idx="77">
                  <c:v>8.656599191836048E-3</c:v>
                </c:pt>
                <c:pt idx="78">
                  <c:v>7.7162885724770041E-3</c:v>
                </c:pt>
                <c:pt idx="79">
                  <c:v>6.7522871784515921E-3</c:v>
                </c:pt>
                <c:pt idx="80">
                  <c:v>6.1048555815062747E-3</c:v>
                </c:pt>
                <c:pt idx="81">
                  <c:v>5.3496245767677714E-3</c:v>
                </c:pt>
                <c:pt idx="82">
                  <c:v>4.8133472671343597E-3</c:v>
                </c:pt>
                <c:pt idx="83">
                  <c:v>4.3412594393415415E-3</c:v>
                </c:pt>
                <c:pt idx="84">
                  <c:v>3.9981117338418722E-3</c:v>
                </c:pt>
                <c:pt idx="85">
                  <c:v>3.7009458734387304E-3</c:v>
                </c:pt>
                <c:pt idx="86">
                  <c:v>3.457707803668727E-3</c:v>
                </c:pt>
                <c:pt idx="87">
                  <c:v>3.8657912049889884E-3</c:v>
                </c:pt>
                <c:pt idx="88">
                  <c:v>3.4863644788246826E-3</c:v>
                </c:pt>
                <c:pt idx="89">
                  <c:v>3.0851810957986544E-3</c:v>
                </c:pt>
                <c:pt idx="90">
                  <c:v>2.827614902425021E-3</c:v>
                </c:pt>
                <c:pt idx="91">
                  <c:v>2.5398753770337311E-3</c:v>
                </c:pt>
                <c:pt idx="92">
                  <c:v>2.3266657574469007E-3</c:v>
                </c:pt>
                <c:pt idx="93">
                  <c:v>2.1466503063807415E-3</c:v>
                </c:pt>
                <c:pt idx="94">
                  <c:v>1.9922935366588281E-3</c:v>
                </c:pt>
                <c:pt idx="95">
                  <c:v>1.8790509136407472E-3</c:v>
                </c:pt>
                <c:pt idx="96">
                  <c:v>1.7873506514155379E-3</c:v>
                </c:pt>
                <c:pt idx="97">
                  <c:v>2.0525140464452492E-3</c:v>
                </c:pt>
                <c:pt idx="98">
                  <c:v>1.8628043498612587E-3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1-484D-8F4C-C11B38909A53}"/>
            </c:ext>
          </c:extLst>
        </c:ser>
        <c:ser>
          <c:idx val="3"/>
          <c:order val="3"/>
          <c:tx>
            <c:strRef>
              <c:f>'qx (1) a'!$AN$1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a'!$AN$2:$AN$100</c:f>
              <c:numCache>
                <c:formatCode>General</c:formatCode>
                <c:ptCount val="99"/>
                <c:pt idx="0">
                  <c:v>3.2264750142242627E-3</c:v>
                </c:pt>
                <c:pt idx="1">
                  <c:v>5.0739437337045824E-3</c:v>
                </c:pt>
                <c:pt idx="2">
                  <c:v>7.2438847333138653E-3</c:v>
                </c:pt>
                <c:pt idx="3">
                  <c:v>1.0202937653725038E-2</c:v>
                </c:pt>
                <c:pt idx="4">
                  <c:v>4.6383206398786732E-4</c:v>
                </c:pt>
                <c:pt idx="5">
                  <c:v>5.6858676405332456E-4</c:v>
                </c:pt>
                <c:pt idx="6">
                  <c:v>6.8149447061916348E-4</c:v>
                </c:pt>
                <c:pt idx="7">
                  <c:v>7.9066732567325171E-4</c:v>
                </c:pt>
                <c:pt idx="8">
                  <c:v>1.0092719499557555E-3</c:v>
                </c:pt>
                <c:pt idx="9">
                  <c:v>1.0507525790309214E-3</c:v>
                </c:pt>
                <c:pt idx="10">
                  <c:v>1.061595402585789E-3</c:v>
                </c:pt>
                <c:pt idx="11">
                  <c:v>1.0289851016508599E-3</c:v>
                </c:pt>
                <c:pt idx="12">
                  <c:v>9.7604072877071225E-4</c:v>
                </c:pt>
                <c:pt idx="13">
                  <c:v>9.0499160376835775E-4</c:v>
                </c:pt>
                <c:pt idx="14">
                  <c:v>8.6661488911291273E-3</c:v>
                </c:pt>
                <c:pt idx="15">
                  <c:v>7.8822099372177577E-3</c:v>
                </c:pt>
                <c:pt idx="16">
                  <c:v>7.2350562852431981E-3</c:v>
                </c:pt>
                <c:pt idx="17">
                  <c:v>6.6747723863788012E-3</c:v>
                </c:pt>
                <c:pt idx="18">
                  <c:v>7.1114063407405415E-3</c:v>
                </c:pt>
                <c:pt idx="19">
                  <c:v>6.3881014248430984E-3</c:v>
                </c:pt>
                <c:pt idx="20">
                  <c:v>5.792508931799575E-3</c:v>
                </c:pt>
                <c:pt idx="21">
                  <c:v>5.3254521681398107E-3</c:v>
                </c:pt>
                <c:pt idx="22">
                  <c:v>4.9825149174912093E-3</c:v>
                </c:pt>
                <c:pt idx="23">
                  <c:v>4.7198824171791037E-3</c:v>
                </c:pt>
                <c:pt idx="24">
                  <c:v>4.5250989323991457E-3</c:v>
                </c:pt>
                <c:pt idx="25">
                  <c:v>4.3804725540948315E-3</c:v>
                </c:pt>
                <c:pt idx="26">
                  <c:v>4.2631200946219973E-3</c:v>
                </c:pt>
                <c:pt idx="27">
                  <c:v>4.1467499877672585E-3</c:v>
                </c:pt>
                <c:pt idx="28">
                  <c:v>4.6652202728944261E-3</c:v>
                </c:pt>
                <c:pt idx="29">
                  <c:v>4.3364416038093132E-3</c:v>
                </c:pt>
                <c:pt idx="30">
                  <c:v>4.0990998789103769E-3</c:v>
                </c:pt>
                <c:pt idx="31">
                  <c:v>3.7907431700449769E-3</c:v>
                </c:pt>
                <c:pt idx="32">
                  <c:v>3.5563988543831767E-3</c:v>
                </c:pt>
                <c:pt idx="33">
                  <c:v>3.3552111905721543E-3</c:v>
                </c:pt>
                <c:pt idx="34">
                  <c:v>3.1740866095640373E-3</c:v>
                </c:pt>
                <c:pt idx="35">
                  <c:v>3.0341749660320713E-3</c:v>
                </c:pt>
                <c:pt idx="36">
                  <c:v>2.9230160628098641E-3</c:v>
                </c:pt>
                <c:pt idx="37">
                  <c:v>2.8014131293597581E-3</c:v>
                </c:pt>
                <c:pt idx="38">
                  <c:v>3.1390932539540951E-3</c:v>
                </c:pt>
                <c:pt idx="39">
                  <c:v>2.8868157227566263E-3</c:v>
                </c:pt>
                <c:pt idx="40">
                  <c:v>2.7289472798042928E-3</c:v>
                </c:pt>
                <c:pt idx="41">
                  <c:v>2.503133246158033E-3</c:v>
                </c:pt>
                <c:pt idx="42">
                  <c:v>2.3662535536211268E-3</c:v>
                </c:pt>
                <c:pt idx="43">
                  <c:v>2.2277806583219481E-3</c:v>
                </c:pt>
                <c:pt idx="44">
                  <c:v>2.0992216900677751E-3</c:v>
                </c:pt>
                <c:pt idx="45">
                  <c:v>2.0116084405859568E-3</c:v>
                </c:pt>
                <c:pt idx="46">
                  <c:v>1.9189491693717565E-3</c:v>
                </c:pt>
                <c:pt idx="47">
                  <c:v>1.8141267611262129E-3</c:v>
                </c:pt>
                <c:pt idx="48">
                  <c:v>2.0067996514031754E-3</c:v>
                </c:pt>
                <c:pt idx="49">
                  <c:v>2.1610565929592578E-2</c:v>
                </c:pt>
                <c:pt idx="50">
                  <c:v>2.0001550604559021E-2</c:v>
                </c:pt>
                <c:pt idx="51">
                  <c:v>1.7976410085200841E-2</c:v>
                </c:pt>
                <c:pt idx="52">
                  <c:v>1.6618909253708944E-2</c:v>
                </c:pt>
                <c:pt idx="53">
                  <c:v>1.5371945944194634E-2</c:v>
                </c:pt>
                <c:pt idx="54">
                  <c:v>1.4388063876782251E-2</c:v>
                </c:pt>
                <c:pt idx="55">
                  <c:v>1.3499942612813018E-2</c:v>
                </c:pt>
                <c:pt idx="56">
                  <c:v>1.2762345883625631E-2</c:v>
                </c:pt>
                <c:pt idx="57">
                  <c:v>1.1890059262085641E-2</c:v>
                </c:pt>
                <c:pt idx="58">
                  <c:v>1.3197579845918054E-2</c:v>
                </c:pt>
                <c:pt idx="59">
                  <c:v>1.1568241819642073E-2</c:v>
                </c:pt>
                <c:pt idx="60">
                  <c:v>1.0513136577408454E-2</c:v>
                </c:pt>
                <c:pt idx="61">
                  <c:v>9.2315245713188616E-3</c:v>
                </c:pt>
                <c:pt idx="62">
                  <c:v>8.2873353475123989E-3</c:v>
                </c:pt>
                <c:pt idx="63">
                  <c:v>7.4846998802649608E-3</c:v>
                </c:pt>
                <c:pt idx="64">
                  <c:v>6.7960873898740542E-3</c:v>
                </c:pt>
                <c:pt idx="65">
                  <c:v>6.2869136719786974E-3</c:v>
                </c:pt>
                <c:pt idx="66">
                  <c:v>5.7880492722606298E-3</c:v>
                </c:pt>
                <c:pt idx="67">
                  <c:v>5.3170010425767017E-3</c:v>
                </c:pt>
                <c:pt idx="68">
                  <c:v>5.8358818370670392E-3</c:v>
                </c:pt>
                <c:pt idx="69">
                  <c:v>1.674103056167723E-2</c:v>
                </c:pt>
                <c:pt idx="70">
                  <c:v>1.5046298566737459E-2</c:v>
                </c:pt>
                <c:pt idx="71">
                  <c:v>1.3023417243187821E-2</c:v>
                </c:pt>
                <c:pt idx="72">
                  <c:v>1.159026921441105E-2</c:v>
                </c:pt>
                <c:pt idx="73">
                  <c:v>1.0355572761513682E-2</c:v>
                </c:pt>
                <c:pt idx="74">
                  <c:v>9.3258970256559388E-3</c:v>
                </c:pt>
                <c:pt idx="75">
                  <c:v>8.5411242297715479E-3</c:v>
                </c:pt>
                <c:pt idx="76">
                  <c:v>7.8730670106410584E-3</c:v>
                </c:pt>
                <c:pt idx="77">
                  <c:v>7.2005133156339655E-3</c:v>
                </c:pt>
                <c:pt idx="78">
                  <c:v>8.0106298322873016E-3</c:v>
                </c:pt>
                <c:pt idx="79">
                  <c:v>7.0262725569563526E-3</c:v>
                </c:pt>
                <c:pt idx="80">
                  <c:v>6.3362625898359315E-3</c:v>
                </c:pt>
                <c:pt idx="81">
                  <c:v>5.5182604282282806E-3</c:v>
                </c:pt>
                <c:pt idx="82">
                  <c:v>4.9246028222473572E-3</c:v>
                </c:pt>
                <c:pt idx="83">
                  <c:v>4.4031994958083874E-3</c:v>
                </c:pt>
                <c:pt idx="84">
                  <c:v>4.0233339662473066E-3</c:v>
                </c:pt>
                <c:pt idx="85">
                  <c:v>3.7014680532852519E-3</c:v>
                </c:pt>
                <c:pt idx="86">
                  <c:v>3.4446757954644997E-3</c:v>
                </c:pt>
                <c:pt idx="87">
                  <c:v>3.2096459852606288E-3</c:v>
                </c:pt>
                <c:pt idx="88">
                  <c:v>3.6200952335365454E-3</c:v>
                </c:pt>
                <c:pt idx="89">
                  <c:v>3.2109911773934305E-3</c:v>
                </c:pt>
                <c:pt idx="90">
                  <c:v>2.9353662205673175E-3</c:v>
                </c:pt>
                <c:pt idx="91">
                  <c:v>2.6204561546169956E-3</c:v>
                </c:pt>
                <c:pt idx="92">
                  <c:v>2.3809133775036634E-3</c:v>
                </c:pt>
                <c:pt idx="93">
                  <c:v>2.1777092055488292E-3</c:v>
                </c:pt>
                <c:pt idx="94">
                  <c:v>2.0052378436816866E-3</c:v>
                </c:pt>
                <c:pt idx="95">
                  <c:v>1.8796520404049416E-3</c:v>
                </c:pt>
                <c:pt idx="96">
                  <c:v>1.7809207498953952E-3</c:v>
                </c:pt>
                <c:pt idx="97">
                  <c:v>1.7015801188305765E-3</c:v>
                </c:pt>
                <c:pt idx="98">
                  <c:v>1.9345642711221624E-3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1-484D-8F4C-C11B38909A53}"/>
            </c:ext>
          </c:extLst>
        </c:ser>
        <c:ser>
          <c:idx val="4"/>
          <c:order val="4"/>
          <c:tx>
            <c:strRef>
              <c:f>'qx (1) a'!$AO$1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a'!$AO$2:$AO$100</c:f>
              <c:numCache>
                <c:formatCode>General</c:formatCode>
                <c:ptCount val="99"/>
                <c:pt idx="0">
                  <c:v>3.3926319708935337E-3</c:v>
                </c:pt>
                <c:pt idx="1">
                  <c:v>5.3180244249239703E-3</c:v>
                </c:pt>
                <c:pt idx="2">
                  <c:v>7.5342920886104139E-3</c:v>
                </c:pt>
                <c:pt idx="3">
                  <c:v>1.050482143135739E-2</c:v>
                </c:pt>
                <c:pt idx="4">
                  <c:v>4.6845280221215142E-4</c:v>
                </c:pt>
                <c:pt idx="5">
                  <c:v>5.703990249931076E-4</c:v>
                </c:pt>
                <c:pt idx="6">
                  <c:v>6.8010639741888815E-4</c:v>
                </c:pt>
                <c:pt idx="7">
                  <c:v>7.8643812192426851E-4</c:v>
                </c:pt>
                <c:pt idx="8">
                  <c:v>8.7930896575117942E-4</c:v>
                </c:pt>
                <c:pt idx="9">
                  <c:v>1.0831219228816535E-3</c:v>
                </c:pt>
                <c:pt idx="10">
                  <c:v>1.0965694151278725E-3</c:v>
                </c:pt>
                <c:pt idx="11">
                  <c:v>1.060585898494836E-3</c:v>
                </c:pt>
                <c:pt idx="12">
                  <c:v>1.0007495524308738E-3</c:v>
                </c:pt>
                <c:pt idx="13">
                  <c:v>9.2141648314312261E-4</c:v>
                </c:pt>
                <c:pt idx="14">
                  <c:v>8.7547173703662849E-3</c:v>
                </c:pt>
                <c:pt idx="15">
                  <c:v>7.9081608859916629E-3</c:v>
                </c:pt>
                <c:pt idx="16">
                  <c:v>7.219973587204281E-3</c:v>
                </c:pt>
                <c:pt idx="17">
                  <c:v>6.6379196103054806E-3</c:v>
                </c:pt>
                <c:pt idx="18">
                  <c:v>6.1557484407449284E-3</c:v>
                </c:pt>
                <c:pt idx="19">
                  <c:v>6.5859161953424226E-3</c:v>
                </c:pt>
                <c:pt idx="20">
                  <c:v>5.9836626012492108E-3</c:v>
                </c:pt>
                <c:pt idx="21">
                  <c:v>5.4887259602412926E-3</c:v>
                </c:pt>
                <c:pt idx="22">
                  <c:v>5.1077470886507952E-3</c:v>
                </c:pt>
                <c:pt idx="23">
                  <c:v>4.8040612719419196E-3</c:v>
                </c:pt>
                <c:pt idx="24">
                  <c:v>4.5710320978573195E-3</c:v>
                </c:pt>
                <c:pt idx="25">
                  <c:v>4.3946357217157376E-3</c:v>
                </c:pt>
                <c:pt idx="26">
                  <c:v>4.2540591921262898E-3</c:v>
                </c:pt>
                <c:pt idx="27">
                  <c:v>4.1239022994138215E-3</c:v>
                </c:pt>
                <c:pt idx="28">
                  <c:v>4.0326436534022401E-3</c:v>
                </c:pt>
                <c:pt idx="29">
                  <c:v>4.4720427127706939E-3</c:v>
                </c:pt>
                <c:pt idx="30">
                  <c:v>4.2360916902719602E-3</c:v>
                </c:pt>
                <c:pt idx="31">
                  <c:v>3.9087819233729962E-3</c:v>
                </c:pt>
                <c:pt idx="32">
                  <c:v>3.6475641909035337E-3</c:v>
                </c:pt>
                <c:pt idx="33">
                  <c:v>3.4168041489298609E-3</c:v>
                </c:pt>
                <c:pt idx="34">
                  <c:v>3.2080470253683284E-3</c:v>
                </c:pt>
                <c:pt idx="35">
                  <c:v>3.0456832503467646E-3</c:v>
                </c:pt>
                <c:pt idx="36">
                  <c:v>2.9184782298860368E-3</c:v>
                </c:pt>
                <c:pt idx="37">
                  <c:v>2.7876107848555888E-3</c:v>
                </c:pt>
                <c:pt idx="38">
                  <c:v>2.6992900434068471E-3</c:v>
                </c:pt>
                <c:pt idx="39">
                  <c:v>2.9788026119019367E-3</c:v>
                </c:pt>
                <c:pt idx="40">
                  <c:v>2.821786042150741E-3</c:v>
                </c:pt>
                <c:pt idx="41">
                  <c:v>2.5825554238927246E-3</c:v>
                </c:pt>
                <c:pt idx="42">
                  <c:v>2.4283197286248726E-3</c:v>
                </c:pt>
                <c:pt idx="43">
                  <c:v>2.2699931253339738E-3</c:v>
                </c:pt>
                <c:pt idx="44">
                  <c:v>2.1229145731491848E-3</c:v>
                </c:pt>
                <c:pt idx="45">
                  <c:v>2.0204250319451299E-3</c:v>
                </c:pt>
                <c:pt idx="46">
                  <c:v>1.9170989826964992E-3</c:v>
                </c:pt>
                <c:pt idx="47">
                  <c:v>1.8062403683197145E-3</c:v>
                </c:pt>
                <c:pt idx="48">
                  <c:v>1.7167152473705676E-3</c:v>
                </c:pt>
                <c:pt idx="49">
                  <c:v>2.238523461950135E-2</c:v>
                </c:pt>
                <c:pt idx="50">
                  <c:v>2.0765562992855011E-2</c:v>
                </c:pt>
                <c:pt idx="51">
                  <c:v>1.8617332928243725E-2</c:v>
                </c:pt>
                <c:pt idx="52">
                  <c:v>1.7110377380593574E-2</c:v>
                </c:pt>
                <c:pt idx="53">
                  <c:v>1.570300830697759E-2</c:v>
                </c:pt>
                <c:pt idx="54">
                  <c:v>1.4576297491857295E-2</c:v>
                </c:pt>
                <c:pt idx="55">
                  <c:v>1.3573756511193264E-2</c:v>
                </c:pt>
                <c:pt idx="56">
                  <c:v>1.2756803569422916E-2</c:v>
                </c:pt>
                <c:pt idx="57">
                  <c:v>1.1840347174550526E-2</c:v>
                </c:pt>
                <c:pt idx="58">
                  <c:v>1.1079569058362639E-2</c:v>
                </c:pt>
                <c:pt idx="59">
                  <c:v>1.1986396382781452E-2</c:v>
                </c:pt>
                <c:pt idx="60">
                  <c:v>1.0917596418569226E-2</c:v>
                </c:pt>
                <c:pt idx="61">
                  <c:v>9.5628891050505132E-3</c:v>
                </c:pt>
                <c:pt idx="62">
                  <c:v>8.5341343394115306E-3</c:v>
                </c:pt>
                <c:pt idx="63">
                  <c:v>7.6472376034617809E-3</c:v>
                </c:pt>
                <c:pt idx="64">
                  <c:v>6.8860308791494802E-3</c:v>
                </c:pt>
                <c:pt idx="65">
                  <c:v>6.3220839092569632E-3</c:v>
                </c:pt>
                <c:pt idx="66">
                  <c:v>5.7861374979739531E-3</c:v>
                </c:pt>
                <c:pt idx="67">
                  <c:v>5.2952444172638079E-3</c:v>
                </c:pt>
                <c:pt idx="68">
                  <c:v>4.8958278736833142E-3</c:v>
                </c:pt>
                <c:pt idx="69">
                  <c:v>1.7377457202776683E-2</c:v>
                </c:pt>
                <c:pt idx="70">
                  <c:v>1.5654780472520648E-2</c:v>
                </c:pt>
                <c:pt idx="71">
                  <c:v>1.3514978329419792E-2</c:v>
                </c:pt>
                <c:pt idx="72">
                  <c:v>1.1953723444088625E-2</c:v>
                </c:pt>
                <c:pt idx="73">
                  <c:v>1.0593122924950384E-2</c:v>
                </c:pt>
                <c:pt idx="74">
                  <c:v>9.4572688952877203E-3</c:v>
                </c:pt>
                <c:pt idx="75">
                  <c:v>8.5934481679865067E-3</c:v>
                </c:pt>
                <c:pt idx="76">
                  <c:v>7.8726997652674869E-3</c:v>
                </c:pt>
                <c:pt idx="77">
                  <c:v>7.1720311359172511E-3</c:v>
                </c:pt>
                <c:pt idx="78">
                  <c:v>6.6618623285113355E-3</c:v>
                </c:pt>
                <c:pt idx="79">
                  <c:v>7.2944646065913844E-3</c:v>
                </c:pt>
                <c:pt idx="80">
                  <c:v>6.5935520383893012E-3</c:v>
                </c:pt>
                <c:pt idx="81">
                  <c:v>5.7275093469807544E-3</c:v>
                </c:pt>
                <c:pt idx="82">
                  <c:v>5.0799413799781194E-3</c:v>
                </c:pt>
                <c:pt idx="83">
                  <c:v>4.5050443985060118E-3</c:v>
                </c:pt>
                <c:pt idx="84">
                  <c:v>4.0808238021341351E-3</c:v>
                </c:pt>
                <c:pt idx="85">
                  <c:v>3.7249068725897501E-3</c:v>
                </c:pt>
                <c:pt idx="86">
                  <c:v>3.4452294614047158E-3</c:v>
                </c:pt>
                <c:pt idx="87">
                  <c:v>3.1976022656056871E-3</c:v>
                </c:pt>
                <c:pt idx="88">
                  <c:v>3.0050239776917721E-3</c:v>
                </c:pt>
                <c:pt idx="89">
                  <c:v>3.3342019722741646E-3</c:v>
                </c:pt>
                <c:pt idx="90">
                  <c:v>3.0551519911981395E-3</c:v>
                </c:pt>
                <c:pt idx="91">
                  <c:v>2.720358330419244E-3</c:v>
                </c:pt>
                <c:pt idx="92">
                  <c:v>2.4564994393856932E-3</c:v>
                </c:pt>
                <c:pt idx="93">
                  <c:v>2.2285201344224076E-3</c:v>
                </c:pt>
                <c:pt idx="94">
                  <c:v>2.0342721882552739E-3</c:v>
                </c:pt>
                <c:pt idx="95">
                  <c:v>1.8918927605077981E-3</c:v>
                </c:pt>
                <c:pt idx="96">
                  <c:v>1.781513676276729E-3</c:v>
                </c:pt>
                <c:pt idx="97">
                  <c:v>1.6954781966373664E-3</c:v>
                </c:pt>
                <c:pt idx="98">
                  <c:v>1.6035876515926534E-3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61-484D-8F4C-C11B38909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50160"/>
        <c:axId val="144327728"/>
      </c:lineChart>
      <c:catAx>
        <c:axId val="1207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7728"/>
        <c:crosses val="autoZero"/>
        <c:auto val="1"/>
        <c:lblAlgn val="ctr"/>
        <c:lblOffset val="100"/>
        <c:noMultiLvlLbl val="0"/>
      </c:catAx>
      <c:valAx>
        <c:axId val="14432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'qx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a'!$B$2:$B$100</c:f>
              <c:numCache>
                <c:formatCode>0.00000;\-0.00000;0</c:formatCode>
                <c:ptCount val="99"/>
                <c:pt idx="0">
                  <c:v>5.2798390000000001E-2</c:v>
                </c:pt>
                <c:pt idx="1">
                  <c:v>3.2541630000000002E-2</c:v>
                </c:pt>
                <c:pt idx="2">
                  <c:v>2.2072890000000001E-2</c:v>
                </c:pt>
                <c:pt idx="3">
                  <c:v>1.51337E-2</c:v>
                </c:pt>
                <c:pt idx="4">
                  <c:v>1.1230560000000001E-2</c:v>
                </c:pt>
                <c:pt idx="5">
                  <c:v>9.0176000000000006E-3</c:v>
                </c:pt>
                <c:pt idx="6">
                  <c:v>7.3849299999999996E-3</c:v>
                </c:pt>
                <c:pt idx="7">
                  <c:v>6.2831299999999996E-3</c:v>
                </c:pt>
                <c:pt idx="8">
                  <c:v>5.5157299999999999E-3</c:v>
                </c:pt>
                <c:pt idx="9">
                  <c:v>4.9986700000000002E-3</c:v>
                </c:pt>
                <c:pt idx="10">
                  <c:v>4.64468E-3</c:v>
                </c:pt>
                <c:pt idx="11">
                  <c:v>4.5393600000000001E-3</c:v>
                </c:pt>
                <c:pt idx="12">
                  <c:v>4.60481E-3</c:v>
                </c:pt>
                <c:pt idx="13">
                  <c:v>4.8902499999999996E-3</c:v>
                </c:pt>
                <c:pt idx="14">
                  <c:v>5.2778699999999996E-3</c:v>
                </c:pt>
                <c:pt idx="15">
                  <c:v>5.8314999999999999E-3</c:v>
                </c:pt>
                <c:pt idx="16">
                  <c:v>6.4022699999999998E-3</c:v>
                </c:pt>
                <c:pt idx="17">
                  <c:v>7.1022400000000001E-3</c:v>
                </c:pt>
                <c:pt idx="18">
                  <c:v>8.0311099999999993E-3</c:v>
                </c:pt>
                <c:pt idx="19">
                  <c:v>8.9952799999999996E-3</c:v>
                </c:pt>
                <c:pt idx="20">
                  <c:v>9.8290900000000004E-3</c:v>
                </c:pt>
                <c:pt idx="21">
                  <c:v>1.0349529999999999E-2</c:v>
                </c:pt>
                <c:pt idx="22">
                  <c:v>1.063364E-2</c:v>
                </c:pt>
                <c:pt idx="23">
                  <c:v>1.088421E-2</c:v>
                </c:pt>
                <c:pt idx="24">
                  <c:v>1.109621E-2</c:v>
                </c:pt>
                <c:pt idx="25">
                  <c:v>1.126257E-2</c:v>
                </c:pt>
                <c:pt idx="26">
                  <c:v>1.141289E-2</c:v>
                </c:pt>
                <c:pt idx="27">
                  <c:v>1.155846E-2</c:v>
                </c:pt>
                <c:pt idx="28">
                  <c:v>1.156211E-2</c:v>
                </c:pt>
                <c:pt idx="29">
                  <c:v>1.1704330000000001E-2</c:v>
                </c:pt>
                <c:pt idx="30">
                  <c:v>1.168843E-2</c:v>
                </c:pt>
                <c:pt idx="31">
                  <c:v>1.192678E-2</c:v>
                </c:pt>
                <c:pt idx="32">
                  <c:v>1.213346E-2</c:v>
                </c:pt>
                <c:pt idx="33">
                  <c:v>1.2359490000000001E-2</c:v>
                </c:pt>
                <c:pt idx="34">
                  <c:v>1.263251E-2</c:v>
                </c:pt>
                <c:pt idx="35">
                  <c:v>1.289704E-2</c:v>
                </c:pt>
                <c:pt idx="36">
                  <c:v>1.311154E-2</c:v>
                </c:pt>
                <c:pt idx="37">
                  <c:v>1.3422130000000001E-2</c:v>
                </c:pt>
                <c:pt idx="38">
                  <c:v>1.360654E-2</c:v>
                </c:pt>
                <c:pt idx="39">
                  <c:v>1.4009529999999999E-2</c:v>
                </c:pt>
                <c:pt idx="40">
                  <c:v>1.4036099999999999E-2</c:v>
                </c:pt>
                <c:pt idx="41">
                  <c:v>1.4507330000000001E-2</c:v>
                </c:pt>
                <c:pt idx="42">
                  <c:v>1.4659169999999999E-2</c:v>
                </c:pt>
                <c:pt idx="43">
                  <c:v>1.4984819999999999E-2</c:v>
                </c:pt>
                <c:pt idx="44">
                  <c:v>1.538899E-2</c:v>
                </c:pt>
                <c:pt idx="45">
                  <c:v>1.5680639999999999E-2</c:v>
                </c:pt>
                <c:pt idx="46">
                  <c:v>1.61146E-2</c:v>
                </c:pt>
                <c:pt idx="47">
                  <c:v>1.6791540000000001E-2</c:v>
                </c:pt>
                <c:pt idx="48">
                  <c:v>1.7411090000000001E-2</c:v>
                </c:pt>
                <c:pt idx="49">
                  <c:v>1.8399789999999999E-2</c:v>
                </c:pt>
                <c:pt idx="50">
                  <c:v>1.8884919999999999E-2</c:v>
                </c:pt>
                <c:pt idx="51">
                  <c:v>1.9998229999999999E-2</c:v>
                </c:pt>
                <c:pt idx="52">
                  <c:v>2.0765539999999999E-2</c:v>
                </c:pt>
                <c:pt idx="53">
                  <c:v>2.1775869999999999E-2</c:v>
                </c:pt>
                <c:pt idx="54">
                  <c:v>2.2775630000000002E-2</c:v>
                </c:pt>
                <c:pt idx="55">
                  <c:v>2.39451E-2</c:v>
                </c:pt>
                <c:pt idx="56">
                  <c:v>2.5115760000000001E-2</c:v>
                </c:pt>
                <c:pt idx="57">
                  <c:v>2.6834130000000001E-2</c:v>
                </c:pt>
                <c:pt idx="58">
                  <c:v>2.8554389999999999E-2</c:v>
                </c:pt>
                <c:pt idx="59">
                  <c:v>3.117315E-2</c:v>
                </c:pt>
                <c:pt idx="60">
                  <c:v>3.2765370000000002E-2</c:v>
                </c:pt>
                <c:pt idx="61">
                  <c:v>3.5752970000000002E-2</c:v>
                </c:pt>
                <c:pt idx="62">
                  <c:v>3.8477160000000003E-2</c:v>
                </c:pt>
                <c:pt idx="63">
                  <c:v>4.1514719999999998E-2</c:v>
                </c:pt>
                <c:pt idx="64">
                  <c:v>4.4902160000000003E-2</c:v>
                </c:pt>
                <c:pt idx="65">
                  <c:v>4.8067749999999999E-2</c:v>
                </c:pt>
                <c:pt idx="66">
                  <c:v>5.188624E-2</c:v>
                </c:pt>
                <c:pt idx="67">
                  <c:v>5.6326620000000001E-2</c:v>
                </c:pt>
                <c:pt idx="68">
                  <c:v>6.0730480000000003E-2</c:v>
                </c:pt>
                <c:pt idx="69">
                  <c:v>6.7364590000000002E-2</c:v>
                </c:pt>
                <c:pt idx="70">
                  <c:v>7.143302E-2</c:v>
                </c:pt>
                <c:pt idx="71">
                  <c:v>7.8847139999999996E-2</c:v>
                </c:pt>
                <c:pt idx="72">
                  <c:v>8.5264530000000005E-2</c:v>
                </c:pt>
                <c:pt idx="73">
                  <c:v>9.2616980000000002E-2</c:v>
                </c:pt>
                <c:pt idx="74">
                  <c:v>0.10062308</c:v>
                </c:pt>
                <c:pt idx="75">
                  <c:v>0.10799412999999999</c:v>
                </c:pt>
                <c:pt idx="76">
                  <c:v>0.11569256</c:v>
                </c:pt>
                <c:pt idx="77">
                  <c:v>0.12504034</c:v>
                </c:pt>
                <c:pt idx="78">
                  <c:v>0.13320055</c:v>
                </c:pt>
                <c:pt idx="79">
                  <c:v>0.14388724</c:v>
                </c:pt>
                <c:pt idx="80">
                  <c:v>0.15113090000000001</c:v>
                </c:pt>
                <c:pt idx="81">
                  <c:v>0.16467290000000001</c:v>
                </c:pt>
                <c:pt idx="82">
                  <c:v>0.17614927</c:v>
                </c:pt>
                <c:pt idx="83">
                  <c:v>0.18961297999999999</c:v>
                </c:pt>
                <c:pt idx="84">
                  <c:v>0.20137927999999999</c:v>
                </c:pt>
                <c:pt idx="85">
                  <c:v>0.21391640000000001</c:v>
                </c:pt>
                <c:pt idx="86">
                  <c:v>0.22629268999999999</c:v>
                </c:pt>
                <c:pt idx="87">
                  <c:v>0.24005707000000001</c:v>
                </c:pt>
                <c:pt idx="88">
                  <c:v>0.25227399</c:v>
                </c:pt>
                <c:pt idx="89">
                  <c:v>0.26950045</c:v>
                </c:pt>
                <c:pt idx="90">
                  <c:v>0.27889097000000002</c:v>
                </c:pt>
                <c:pt idx="91">
                  <c:v>0.29591595999999998</c:v>
                </c:pt>
                <c:pt idx="92">
                  <c:v>0.31063512999999998</c:v>
                </c:pt>
                <c:pt idx="93">
                  <c:v>0.32665312000000002</c:v>
                </c:pt>
                <c:pt idx="94">
                  <c:v>0.34443418999999997</c:v>
                </c:pt>
                <c:pt idx="95">
                  <c:v>0.35976250999999998</c:v>
                </c:pt>
                <c:pt idx="96">
                  <c:v>0.37441063000000002</c:v>
                </c:pt>
                <c:pt idx="97">
                  <c:v>0.38809207000000001</c:v>
                </c:pt>
                <c:pt idx="98">
                  <c:v>0.40478824000000002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F-44FA-A69C-9AC8EFAF8294}"/>
            </c:ext>
          </c:extLst>
        </c:ser>
        <c:ser>
          <c:idx val="1"/>
          <c:order val="1"/>
          <c:tx>
            <c:strRef>
              <c:f>'qx (tau) 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'qx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a'!$C$2:$C$100</c:f>
              <c:numCache>
                <c:formatCode>General</c:formatCode>
                <c:ptCount val="99"/>
                <c:pt idx="0">
                  <c:v>5.0151859999999999E-2</c:v>
                </c:pt>
                <c:pt idx="1">
                  <c:v>3.0770430000000001E-2</c:v>
                </c:pt>
                <c:pt idx="2">
                  <c:v>2.0705540000000001E-2</c:v>
                </c:pt>
                <c:pt idx="3">
                  <c:v>1.4020639999999999E-2</c:v>
                </c:pt>
                <c:pt idx="4">
                  <c:v>1.0309270000000001E-2</c:v>
                </c:pt>
                <c:pt idx="5">
                  <c:v>8.2410699999999996E-3</c:v>
                </c:pt>
                <c:pt idx="6">
                  <c:v>6.7200999999999997E-3</c:v>
                </c:pt>
                <c:pt idx="7">
                  <c:v>5.7183900000000003E-3</c:v>
                </c:pt>
                <c:pt idx="8">
                  <c:v>5.0438100000000001E-3</c:v>
                </c:pt>
                <c:pt idx="9">
                  <c:v>4.6041399999999996E-3</c:v>
                </c:pt>
                <c:pt idx="10">
                  <c:v>4.3031900000000001E-3</c:v>
                </c:pt>
                <c:pt idx="11">
                  <c:v>4.2172800000000003E-3</c:v>
                </c:pt>
                <c:pt idx="12">
                  <c:v>4.2532500000000001E-3</c:v>
                </c:pt>
                <c:pt idx="13">
                  <c:v>4.46211E-3</c:v>
                </c:pt>
                <c:pt idx="14">
                  <c:v>4.7424600000000004E-3</c:v>
                </c:pt>
                <c:pt idx="15">
                  <c:v>5.1749600000000002E-3</c:v>
                </c:pt>
                <c:pt idx="16">
                  <c:v>5.6276199999999998E-3</c:v>
                </c:pt>
                <c:pt idx="17">
                  <c:v>6.1762900000000001E-3</c:v>
                </c:pt>
                <c:pt idx="18">
                  <c:v>6.9053999999999999E-3</c:v>
                </c:pt>
                <c:pt idx="19">
                  <c:v>7.66937E-3</c:v>
                </c:pt>
                <c:pt idx="20">
                  <c:v>8.3412E-3</c:v>
                </c:pt>
                <c:pt idx="21">
                  <c:v>8.7819899999999999E-3</c:v>
                </c:pt>
                <c:pt idx="22">
                  <c:v>9.0490299999999996E-3</c:v>
                </c:pt>
                <c:pt idx="23">
                  <c:v>9.2841199999999999E-3</c:v>
                </c:pt>
                <c:pt idx="24">
                  <c:v>9.4838800000000001E-3</c:v>
                </c:pt>
                <c:pt idx="25">
                  <c:v>9.6416599999999998E-3</c:v>
                </c:pt>
                <c:pt idx="26">
                  <c:v>9.7871499999999997E-3</c:v>
                </c:pt>
                <c:pt idx="27">
                  <c:v>9.9534199999999993E-3</c:v>
                </c:pt>
                <c:pt idx="28">
                  <c:v>1.00097E-2</c:v>
                </c:pt>
                <c:pt idx="29">
                  <c:v>1.0214610000000001E-2</c:v>
                </c:pt>
                <c:pt idx="30">
                  <c:v>1.0252259999999999E-2</c:v>
                </c:pt>
                <c:pt idx="31">
                  <c:v>1.0517149999999999E-2</c:v>
                </c:pt>
                <c:pt idx="32">
                  <c:v>1.0726019999999999E-2</c:v>
                </c:pt>
                <c:pt idx="33">
                  <c:v>1.094969E-2</c:v>
                </c:pt>
                <c:pt idx="34">
                  <c:v>1.121844E-2</c:v>
                </c:pt>
                <c:pt idx="35">
                  <c:v>1.1480829999999999E-2</c:v>
                </c:pt>
                <c:pt idx="36">
                  <c:v>1.169826E-2</c:v>
                </c:pt>
                <c:pt idx="37">
                  <c:v>1.201702E-2</c:v>
                </c:pt>
                <c:pt idx="38">
                  <c:v>1.2211380000000001E-2</c:v>
                </c:pt>
                <c:pt idx="39">
                  <c:v>1.2614129999999999E-2</c:v>
                </c:pt>
                <c:pt idx="40">
                  <c:v>1.2648E-2</c:v>
                </c:pt>
                <c:pt idx="41">
                  <c:v>1.3115969999999999E-2</c:v>
                </c:pt>
                <c:pt idx="42">
                  <c:v>1.324118E-2</c:v>
                </c:pt>
                <c:pt idx="43">
                  <c:v>1.3543960000000001E-2</c:v>
                </c:pt>
                <c:pt idx="44">
                  <c:v>1.391768E-2</c:v>
                </c:pt>
                <c:pt idx="45">
                  <c:v>1.417504E-2</c:v>
                </c:pt>
                <c:pt idx="46">
                  <c:v>1.45772E-2</c:v>
                </c:pt>
                <c:pt idx="47">
                  <c:v>1.522362E-2</c:v>
                </c:pt>
                <c:pt idx="48">
                  <c:v>1.5811100000000002E-2</c:v>
                </c:pt>
                <c:pt idx="49">
                  <c:v>1.676648E-2</c:v>
                </c:pt>
                <c:pt idx="50">
                  <c:v>1.72047E-2</c:v>
                </c:pt>
                <c:pt idx="51">
                  <c:v>1.8276259999999999E-2</c:v>
                </c:pt>
                <c:pt idx="52">
                  <c:v>1.8992640000000002E-2</c:v>
                </c:pt>
                <c:pt idx="53">
                  <c:v>1.992501E-2</c:v>
                </c:pt>
                <c:pt idx="54">
                  <c:v>2.0838039999999999E-2</c:v>
                </c:pt>
                <c:pt idx="55">
                  <c:v>2.1911630000000001E-2</c:v>
                </c:pt>
                <c:pt idx="56">
                  <c:v>2.298855E-2</c:v>
                </c:pt>
                <c:pt idx="57">
                  <c:v>2.462485E-2</c:v>
                </c:pt>
                <c:pt idx="58">
                  <c:v>2.625945E-2</c:v>
                </c:pt>
                <c:pt idx="59">
                  <c:v>2.8781250000000001E-2</c:v>
                </c:pt>
                <c:pt idx="60">
                  <c:v>3.0264249999999999E-2</c:v>
                </c:pt>
                <c:pt idx="61">
                  <c:v>3.3126179999999998E-2</c:v>
                </c:pt>
                <c:pt idx="62">
                  <c:v>3.5687539999999997E-2</c:v>
                </c:pt>
                <c:pt idx="63">
                  <c:v>3.8546589999999999E-2</c:v>
                </c:pt>
                <c:pt idx="64">
                  <c:v>4.1757530000000001E-2</c:v>
                </c:pt>
                <c:pt idx="65">
                  <c:v>4.4736199999999997E-2</c:v>
                </c:pt>
                <c:pt idx="66">
                  <c:v>4.8366449999999998E-2</c:v>
                </c:pt>
                <c:pt idx="67">
                  <c:v>5.2630110000000001E-2</c:v>
                </c:pt>
                <c:pt idx="68">
                  <c:v>5.6842089999999998E-2</c:v>
                </c:pt>
                <c:pt idx="69">
                  <c:v>6.3271649999999999E-2</c:v>
                </c:pt>
                <c:pt idx="70">
                  <c:v>6.7114789999999994E-2</c:v>
                </c:pt>
                <c:pt idx="71">
                  <c:v>7.4309899999999998E-2</c:v>
                </c:pt>
                <c:pt idx="72">
                  <c:v>8.0433279999999996E-2</c:v>
                </c:pt>
                <c:pt idx="73">
                  <c:v>8.7436319999999998E-2</c:v>
                </c:pt>
                <c:pt idx="74">
                  <c:v>9.5118670000000002E-2</c:v>
                </c:pt>
                <c:pt idx="75">
                  <c:v>0.10225115999999999</c:v>
                </c:pt>
                <c:pt idx="76">
                  <c:v>0.10986509</c:v>
                </c:pt>
                <c:pt idx="77">
                  <c:v>0.11923955</c:v>
                </c:pt>
                <c:pt idx="78">
                  <c:v>0.12742319999999999</c:v>
                </c:pt>
                <c:pt idx="79">
                  <c:v>0.13816091999999999</c:v>
                </c:pt>
                <c:pt idx="80">
                  <c:v>0.14541635999999999</c:v>
                </c:pt>
                <c:pt idx="81">
                  <c:v>0.15905042999999999</c:v>
                </c:pt>
                <c:pt idx="82">
                  <c:v>0.17063561999999999</c:v>
                </c:pt>
                <c:pt idx="83">
                  <c:v>0.18420459</c:v>
                </c:pt>
                <c:pt idx="84">
                  <c:v>0.19603802000000001</c:v>
                </c:pt>
                <c:pt idx="85">
                  <c:v>0.20864031</c:v>
                </c:pt>
                <c:pt idx="86">
                  <c:v>0.22110647</c:v>
                </c:pt>
                <c:pt idx="87">
                  <c:v>0.2349503</c:v>
                </c:pt>
                <c:pt idx="88">
                  <c:v>0.24723706000000001</c:v>
                </c:pt>
                <c:pt idx="89">
                  <c:v>0.26456870999999998</c:v>
                </c:pt>
                <c:pt idx="90">
                  <c:v>0.27402059000000001</c:v>
                </c:pt>
                <c:pt idx="91">
                  <c:v>0.29110458</c:v>
                </c:pt>
                <c:pt idx="92">
                  <c:v>0.30585702999999997</c:v>
                </c:pt>
                <c:pt idx="93">
                  <c:v>0.32199873000000001</c:v>
                </c:pt>
                <c:pt idx="94">
                  <c:v>0.33986388000000001</c:v>
                </c:pt>
                <c:pt idx="95">
                  <c:v>0.35520059999999998</c:v>
                </c:pt>
                <c:pt idx="96">
                  <c:v>0.36986513999999998</c:v>
                </c:pt>
                <c:pt idx="97">
                  <c:v>0.38366117999999999</c:v>
                </c:pt>
                <c:pt idx="98">
                  <c:v>0.40070199000000001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F-44FA-A69C-9AC8EFAF8294}"/>
            </c:ext>
          </c:extLst>
        </c:ser>
        <c:ser>
          <c:idx val="2"/>
          <c:order val="2"/>
          <c:tx>
            <c:strRef>
              <c:f>'qx (tau) 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'qx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a'!$D$2:$D$100</c:f>
              <c:numCache>
                <c:formatCode>General</c:formatCode>
                <c:ptCount val="99"/>
                <c:pt idx="0">
                  <c:v>5.2902640000000001E-2</c:v>
                </c:pt>
                <c:pt idx="1">
                  <c:v>3.2603899999999998E-2</c:v>
                </c:pt>
                <c:pt idx="2">
                  <c:v>2.2115240000000001E-2</c:v>
                </c:pt>
                <c:pt idx="3">
                  <c:v>1.5166300000000001E-2</c:v>
                </c:pt>
                <c:pt idx="4">
                  <c:v>1.125572E-2</c:v>
                </c:pt>
                <c:pt idx="5">
                  <c:v>9.0390799999999997E-3</c:v>
                </c:pt>
                <c:pt idx="6">
                  <c:v>7.4023600000000002E-3</c:v>
                </c:pt>
                <c:pt idx="7">
                  <c:v>6.2961800000000002E-3</c:v>
                </c:pt>
                <c:pt idx="8">
                  <c:v>5.52477E-3</c:v>
                </c:pt>
                <c:pt idx="9">
                  <c:v>5.0047900000000003E-3</c:v>
                </c:pt>
                <c:pt idx="10">
                  <c:v>4.6485900000000002E-3</c:v>
                </c:pt>
                <c:pt idx="11">
                  <c:v>4.5409100000000004E-3</c:v>
                </c:pt>
                <c:pt idx="12">
                  <c:v>4.5928000000000002E-3</c:v>
                </c:pt>
                <c:pt idx="13">
                  <c:v>4.8465699999999997E-3</c:v>
                </c:pt>
                <c:pt idx="14">
                  <c:v>5.1897999999999996E-3</c:v>
                </c:pt>
                <c:pt idx="15">
                  <c:v>5.6919700000000002E-3</c:v>
                </c:pt>
                <c:pt idx="16">
                  <c:v>6.2105900000000002E-3</c:v>
                </c:pt>
                <c:pt idx="17">
                  <c:v>6.8368200000000004E-3</c:v>
                </c:pt>
                <c:pt idx="18">
                  <c:v>7.6636500000000001E-3</c:v>
                </c:pt>
                <c:pt idx="19">
                  <c:v>8.5241999999999991E-3</c:v>
                </c:pt>
                <c:pt idx="20">
                  <c:v>9.2705600000000006E-3</c:v>
                </c:pt>
                <c:pt idx="21">
                  <c:v>9.7376700000000004E-3</c:v>
                </c:pt>
                <c:pt idx="22">
                  <c:v>1.000266E-2</c:v>
                </c:pt>
                <c:pt idx="23">
                  <c:v>1.0245219999999999E-2</c:v>
                </c:pt>
                <c:pt idx="24">
                  <c:v>1.0458240000000001E-2</c:v>
                </c:pt>
                <c:pt idx="25">
                  <c:v>1.0631460000000001E-2</c:v>
                </c:pt>
                <c:pt idx="26">
                  <c:v>1.079225E-2</c:v>
                </c:pt>
                <c:pt idx="27">
                  <c:v>1.0952150000000001E-2</c:v>
                </c:pt>
                <c:pt idx="28">
                  <c:v>1.0973439999999999E-2</c:v>
                </c:pt>
                <c:pt idx="29">
                  <c:v>1.1134099999999999E-2</c:v>
                </c:pt>
                <c:pt idx="30">
                  <c:v>1.1135290000000001E-2</c:v>
                </c:pt>
                <c:pt idx="31">
                  <c:v>1.13936E-2</c:v>
                </c:pt>
                <c:pt idx="32">
                  <c:v>1.1620760000000001E-2</c:v>
                </c:pt>
                <c:pt idx="33">
                  <c:v>1.1865850000000001E-2</c:v>
                </c:pt>
                <c:pt idx="34">
                  <c:v>1.2157650000000001E-2</c:v>
                </c:pt>
                <c:pt idx="35">
                  <c:v>1.2443070000000001E-2</c:v>
                </c:pt>
                <c:pt idx="36">
                  <c:v>1.2681960000000001E-2</c:v>
                </c:pt>
                <c:pt idx="37">
                  <c:v>1.301974E-2</c:v>
                </c:pt>
                <c:pt idx="38">
                  <c:v>1.3231400000000001E-2</c:v>
                </c:pt>
                <c:pt idx="39">
                  <c:v>1.3650860000000001E-2</c:v>
                </c:pt>
                <c:pt idx="40">
                  <c:v>1.36945E-2</c:v>
                </c:pt>
                <c:pt idx="41">
                  <c:v>1.418663E-2</c:v>
                </c:pt>
                <c:pt idx="42">
                  <c:v>1.433923E-2</c:v>
                </c:pt>
                <c:pt idx="43">
                  <c:v>1.466977E-2</c:v>
                </c:pt>
                <c:pt idx="44">
                  <c:v>1.509014E-2</c:v>
                </c:pt>
                <c:pt idx="45">
                  <c:v>1.538957E-2</c:v>
                </c:pt>
                <c:pt idx="46">
                  <c:v>1.5826639999999999E-2</c:v>
                </c:pt>
                <c:pt idx="47">
                  <c:v>1.6501640000000001E-2</c:v>
                </c:pt>
                <c:pt idx="48">
                  <c:v>1.7117549999999999E-2</c:v>
                </c:pt>
                <c:pt idx="49">
                  <c:v>1.8104749999999999E-2</c:v>
                </c:pt>
                <c:pt idx="50">
                  <c:v>1.85798E-2</c:v>
                </c:pt>
                <c:pt idx="51">
                  <c:v>1.968607E-2</c:v>
                </c:pt>
                <c:pt idx="52">
                  <c:v>2.0455299999999999E-2</c:v>
                </c:pt>
                <c:pt idx="53">
                  <c:v>2.1454589999999999E-2</c:v>
                </c:pt>
                <c:pt idx="54">
                  <c:v>2.2435750000000001E-2</c:v>
                </c:pt>
                <c:pt idx="55">
                  <c:v>2.3590460000000001E-2</c:v>
                </c:pt>
                <c:pt idx="56">
                  <c:v>2.4754459999999999E-2</c:v>
                </c:pt>
                <c:pt idx="57">
                  <c:v>2.6488959999999999E-2</c:v>
                </c:pt>
                <c:pt idx="58">
                  <c:v>2.8241120000000001E-2</c:v>
                </c:pt>
                <c:pt idx="59">
                  <c:v>3.089037E-2</c:v>
                </c:pt>
                <c:pt idx="60">
                  <c:v>3.250463E-2</c:v>
                </c:pt>
                <c:pt idx="61">
                  <c:v>3.5508169999999999E-2</c:v>
                </c:pt>
                <c:pt idx="62">
                  <c:v>3.8218769999999999E-2</c:v>
                </c:pt>
                <c:pt idx="63">
                  <c:v>4.1229719999999997E-2</c:v>
                </c:pt>
                <c:pt idx="64">
                  <c:v>4.4612810000000003E-2</c:v>
                </c:pt>
                <c:pt idx="65">
                  <c:v>4.7790369999999999E-2</c:v>
                </c:pt>
                <c:pt idx="66">
                  <c:v>5.1621630000000002E-2</c:v>
                </c:pt>
                <c:pt idx="67">
                  <c:v>5.6093030000000002E-2</c:v>
                </c:pt>
                <c:pt idx="68">
                  <c:v>6.0534789999999998E-2</c:v>
                </c:pt>
                <c:pt idx="69">
                  <c:v>6.7189990000000005E-2</c:v>
                </c:pt>
                <c:pt idx="70">
                  <c:v>7.1261519999999995E-2</c:v>
                </c:pt>
                <c:pt idx="71">
                  <c:v>7.8678380000000006E-2</c:v>
                </c:pt>
                <c:pt idx="72">
                  <c:v>8.5082169999999999E-2</c:v>
                </c:pt>
                <c:pt idx="73">
                  <c:v>9.2407520000000007E-2</c:v>
                </c:pt>
                <c:pt idx="74">
                  <c:v>0.10039117</c:v>
                </c:pt>
                <c:pt idx="75">
                  <c:v>0.10773783000000001</c:v>
                </c:pt>
                <c:pt idx="76">
                  <c:v>0.11540341</c:v>
                </c:pt>
                <c:pt idx="77">
                  <c:v>0.12470639</c:v>
                </c:pt>
                <c:pt idx="78">
                  <c:v>0.13281562999999999</c:v>
                </c:pt>
                <c:pt idx="79">
                  <c:v>0.14347708000000001</c:v>
                </c:pt>
                <c:pt idx="80">
                  <c:v>0.15067746000000001</c:v>
                </c:pt>
                <c:pt idx="81">
                  <c:v>0.16422229999999999</c:v>
                </c:pt>
                <c:pt idx="82">
                  <c:v>0.17575763</c:v>
                </c:pt>
                <c:pt idx="83">
                  <c:v>0.18929893</c:v>
                </c:pt>
                <c:pt idx="84">
                  <c:v>0.20110070999999999</c:v>
                </c:pt>
                <c:pt idx="85">
                  <c:v>0.21363570000000001</c:v>
                </c:pt>
                <c:pt idx="86">
                  <c:v>0.22603312</c:v>
                </c:pt>
                <c:pt idx="87">
                  <c:v>0.23982301</c:v>
                </c:pt>
                <c:pt idx="88">
                  <c:v>0.25204760999999998</c:v>
                </c:pt>
                <c:pt idx="89">
                  <c:v>0.26928554999999998</c:v>
                </c:pt>
                <c:pt idx="90">
                  <c:v>0.27869200999999999</c:v>
                </c:pt>
                <c:pt idx="91">
                  <c:v>0.29572520000000002</c:v>
                </c:pt>
                <c:pt idx="92">
                  <c:v>0.31037114999999998</c:v>
                </c:pt>
                <c:pt idx="93">
                  <c:v>0.32637660000000002</c:v>
                </c:pt>
                <c:pt idx="94">
                  <c:v>0.34414245999999998</c:v>
                </c:pt>
                <c:pt idx="95">
                  <c:v>0.35933775000000001</c:v>
                </c:pt>
                <c:pt idx="96">
                  <c:v>0.37392639</c:v>
                </c:pt>
                <c:pt idx="97">
                  <c:v>0.38777799000000002</c:v>
                </c:pt>
                <c:pt idx="98">
                  <c:v>0.40498612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F-44FA-A69C-9AC8EFAF8294}"/>
            </c:ext>
          </c:extLst>
        </c:ser>
        <c:ser>
          <c:idx val="3"/>
          <c:order val="3"/>
          <c:tx>
            <c:strRef>
              <c:f>'qx (tau) 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'qx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a'!$E$2:$E$100</c:f>
              <c:numCache>
                <c:formatCode>General</c:formatCode>
                <c:ptCount val="99"/>
                <c:pt idx="0">
                  <c:v>5.0211970000000002E-2</c:v>
                </c:pt>
                <c:pt idx="1">
                  <c:v>3.080687E-2</c:v>
                </c:pt>
                <c:pt idx="2">
                  <c:v>2.0728900000000001E-2</c:v>
                </c:pt>
                <c:pt idx="3">
                  <c:v>1.403999E-2</c:v>
                </c:pt>
                <c:pt idx="4">
                  <c:v>1.0325000000000001E-2</c:v>
                </c:pt>
                <c:pt idx="5">
                  <c:v>8.2552500000000004E-3</c:v>
                </c:pt>
                <c:pt idx="6">
                  <c:v>6.73304E-3</c:v>
                </c:pt>
                <c:pt idx="7">
                  <c:v>5.7281600000000004E-3</c:v>
                </c:pt>
                <c:pt idx="8">
                  <c:v>5.0502100000000003E-3</c:v>
                </c:pt>
                <c:pt idx="9">
                  <c:v>4.60729E-3</c:v>
                </c:pt>
                <c:pt idx="10">
                  <c:v>4.3040600000000002E-3</c:v>
                </c:pt>
                <c:pt idx="11">
                  <c:v>4.2179100000000001E-3</c:v>
                </c:pt>
                <c:pt idx="12">
                  <c:v>4.3131599999999999E-3</c:v>
                </c:pt>
                <c:pt idx="13">
                  <c:v>4.6773500000000003E-3</c:v>
                </c:pt>
                <c:pt idx="14">
                  <c:v>5.1792799999999996E-3</c:v>
                </c:pt>
                <c:pt idx="15">
                  <c:v>5.8678999999999997E-3</c:v>
                </c:pt>
                <c:pt idx="16">
                  <c:v>6.5824300000000002E-3</c:v>
                </c:pt>
                <c:pt idx="17">
                  <c:v>7.4921700000000003E-3</c:v>
                </c:pt>
                <c:pt idx="18">
                  <c:v>8.7134199999999995E-3</c:v>
                </c:pt>
                <c:pt idx="19">
                  <c:v>9.9754600000000002E-3</c:v>
                </c:pt>
                <c:pt idx="20">
                  <c:v>1.102846E-2</c:v>
                </c:pt>
                <c:pt idx="21">
                  <c:v>1.1610789999999999E-2</c:v>
                </c:pt>
                <c:pt idx="22">
                  <c:v>1.184911E-2</c:v>
                </c:pt>
                <c:pt idx="23">
                  <c:v>1.20544E-2</c:v>
                </c:pt>
                <c:pt idx="24">
                  <c:v>1.223598E-2</c:v>
                </c:pt>
                <c:pt idx="25">
                  <c:v>1.238146E-2</c:v>
                </c:pt>
                <c:pt idx="26">
                  <c:v>1.251791E-2</c:v>
                </c:pt>
                <c:pt idx="27">
                  <c:v>1.2657180000000001E-2</c:v>
                </c:pt>
                <c:pt idx="28">
                  <c:v>1.2655090000000001E-2</c:v>
                </c:pt>
                <c:pt idx="29">
                  <c:v>1.2783289999999999E-2</c:v>
                </c:pt>
                <c:pt idx="30">
                  <c:v>1.2737210000000001E-2</c:v>
                </c:pt>
                <c:pt idx="31">
                  <c:v>1.2925870000000001E-2</c:v>
                </c:pt>
                <c:pt idx="32">
                  <c:v>1.307347E-2</c:v>
                </c:pt>
                <c:pt idx="33">
                  <c:v>1.324348E-2</c:v>
                </c:pt>
                <c:pt idx="34">
                  <c:v>1.346321E-2</c:v>
                </c:pt>
                <c:pt idx="35">
                  <c:v>1.368113E-2</c:v>
                </c:pt>
                <c:pt idx="36">
                  <c:v>1.3857390000000001E-2</c:v>
                </c:pt>
                <c:pt idx="37">
                  <c:v>1.414023E-2</c:v>
                </c:pt>
                <c:pt idx="38">
                  <c:v>1.4304239999999999E-2</c:v>
                </c:pt>
                <c:pt idx="39">
                  <c:v>1.467919E-2</c:v>
                </c:pt>
                <c:pt idx="40">
                  <c:v>1.467774E-2</c:v>
                </c:pt>
                <c:pt idx="41">
                  <c:v>1.5111390000000001E-2</c:v>
                </c:pt>
                <c:pt idx="42">
                  <c:v>1.521394E-2</c:v>
                </c:pt>
                <c:pt idx="43">
                  <c:v>1.5479440000000001E-2</c:v>
                </c:pt>
                <c:pt idx="44">
                  <c:v>1.581606E-2</c:v>
                </c:pt>
                <c:pt idx="45">
                  <c:v>1.6045380000000001E-2</c:v>
                </c:pt>
                <c:pt idx="46">
                  <c:v>1.6407069999999999E-2</c:v>
                </c:pt>
                <c:pt idx="47">
                  <c:v>1.6994269999999999E-2</c:v>
                </c:pt>
                <c:pt idx="48">
                  <c:v>1.750881E-2</c:v>
                </c:pt>
                <c:pt idx="49">
                  <c:v>1.839232E-2</c:v>
                </c:pt>
                <c:pt idx="50">
                  <c:v>1.877266E-2</c:v>
                </c:pt>
                <c:pt idx="51">
                  <c:v>1.9802670000000001E-2</c:v>
                </c:pt>
                <c:pt idx="52">
                  <c:v>2.0512590000000001E-2</c:v>
                </c:pt>
                <c:pt idx="53">
                  <c:v>2.1480470000000002E-2</c:v>
                </c:pt>
                <c:pt idx="54">
                  <c:v>2.243334E-2</c:v>
                </c:pt>
                <c:pt idx="55">
                  <c:v>2.3528879999999999E-2</c:v>
                </c:pt>
                <c:pt idx="56">
                  <c:v>2.4598990000000001E-2</c:v>
                </c:pt>
                <c:pt idx="57">
                  <c:v>2.6207109999999999E-2</c:v>
                </c:pt>
                <c:pt idx="58">
                  <c:v>2.7826679999999999E-2</c:v>
                </c:pt>
                <c:pt idx="59">
                  <c:v>3.034326E-2</c:v>
                </c:pt>
                <c:pt idx="60">
                  <c:v>3.1809410000000003E-2</c:v>
                </c:pt>
                <c:pt idx="61">
                  <c:v>3.4641270000000002E-2</c:v>
                </c:pt>
                <c:pt idx="62">
                  <c:v>3.7189880000000002E-2</c:v>
                </c:pt>
                <c:pt idx="63">
                  <c:v>4.0055489999999999E-2</c:v>
                </c:pt>
                <c:pt idx="64">
                  <c:v>4.329065E-2</c:v>
                </c:pt>
                <c:pt idx="65">
                  <c:v>4.6328479999999998E-2</c:v>
                </c:pt>
                <c:pt idx="66">
                  <c:v>5.0024390000000002E-2</c:v>
                </c:pt>
                <c:pt idx="67">
                  <c:v>5.4338280000000003E-2</c:v>
                </c:pt>
                <c:pt idx="68">
                  <c:v>5.8607119999999999E-2</c:v>
                </c:pt>
                <c:pt idx="69">
                  <c:v>6.5097559999999999E-2</c:v>
                </c:pt>
                <c:pt idx="70">
                  <c:v>6.8988599999999997E-2</c:v>
                </c:pt>
                <c:pt idx="71">
                  <c:v>7.6217649999999998E-2</c:v>
                </c:pt>
                <c:pt idx="72">
                  <c:v>8.2413360000000005E-2</c:v>
                </c:pt>
                <c:pt idx="73">
                  <c:v>8.9511759999999996E-2</c:v>
                </c:pt>
                <c:pt idx="74">
                  <c:v>9.7281489999999998E-2</c:v>
                </c:pt>
                <c:pt idx="75">
                  <c:v>0.10448019</c:v>
                </c:pt>
                <c:pt idx="76">
                  <c:v>0.11210827</c:v>
                </c:pt>
                <c:pt idx="77">
                  <c:v>0.12144483</c:v>
                </c:pt>
                <c:pt idx="78">
                  <c:v>0.12957366000000001</c:v>
                </c:pt>
                <c:pt idx="79">
                  <c:v>0.14026153</c:v>
                </c:pt>
                <c:pt idx="80">
                  <c:v>0.14748773000000001</c:v>
                </c:pt>
                <c:pt idx="81">
                  <c:v>0.16109678999999999</c:v>
                </c:pt>
                <c:pt idx="82">
                  <c:v>0.17267705</c:v>
                </c:pt>
                <c:pt idx="83">
                  <c:v>0.18630221999999999</c:v>
                </c:pt>
                <c:pt idx="84">
                  <c:v>0.19822403999999999</c:v>
                </c:pt>
                <c:pt idx="85">
                  <c:v>0.21083822999999999</c:v>
                </c:pt>
                <c:pt idx="86">
                  <c:v>0.22328580000000001</c:v>
                </c:pt>
                <c:pt idx="87">
                  <c:v>0.23712843</c:v>
                </c:pt>
                <c:pt idx="88">
                  <c:v>0.24941334000000001</c:v>
                </c:pt>
                <c:pt idx="89">
                  <c:v>0.26672091999999997</c:v>
                </c:pt>
                <c:pt idx="90">
                  <c:v>0.27617575</c:v>
                </c:pt>
                <c:pt idx="91">
                  <c:v>0.29326440999999998</c:v>
                </c:pt>
                <c:pt idx="92">
                  <c:v>0.30797980000000003</c:v>
                </c:pt>
                <c:pt idx="93">
                  <c:v>0.32398242999999999</c:v>
                </c:pt>
                <c:pt idx="94">
                  <c:v>0.34178850999999999</c:v>
                </c:pt>
                <c:pt idx="95">
                  <c:v>0.35708630000000002</c:v>
                </c:pt>
                <c:pt idx="96">
                  <c:v>0.37169833000000002</c:v>
                </c:pt>
                <c:pt idx="97">
                  <c:v>0.38563691999999999</c:v>
                </c:pt>
                <c:pt idx="98">
                  <c:v>0.40309251000000001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2F-44FA-A69C-9AC8EFAF8294}"/>
            </c:ext>
          </c:extLst>
        </c:ser>
        <c:ser>
          <c:idx val="4"/>
          <c:order val="4"/>
          <c:tx>
            <c:strRef>
              <c:f>'qx (tau) 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'qx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a'!$F$2:$F$100</c:f>
              <c:numCache>
                <c:formatCode>General</c:formatCode>
                <c:ptCount val="99"/>
                <c:pt idx="0">
                  <c:v>4.8440700000000003E-2</c:v>
                </c:pt>
                <c:pt idx="1">
                  <c:v>2.9626409999999999E-2</c:v>
                </c:pt>
                <c:pt idx="2">
                  <c:v>1.9822510000000002E-2</c:v>
                </c:pt>
                <c:pt idx="3">
                  <c:v>1.330519E-2</c:v>
                </c:pt>
                <c:pt idx="4">
                  <c:v>9.7189000000000008E-3</c:v>
                </c:pt>
                <c:pt idx="5">
                  <c:v>7.7445500000000002E-3</c:v>
                </c:pt>
                <c:pt idx="6">
                  <c:v>6.2968199999999998E-3</c:v>
                </c:pt>
                <c:pt idx="7">
                  <c:v>5.3589099999999997E-3</c:v>
                </c:pt>
                <c:pt idx="8">
                  <c:v>4.7430099999999998E-3</c:v>
                </c:pt>
                <c:pt idx="9">
                  <c:v>4.3512300000000002E-3</c:v>
                </c:pt>
                <c:pt idx="10">
                  <c:v>4.0826999999999999E-3</c:v>
                </c:pt>
                <c:pt idx="11">
                  <c:v>4.0095499999999997E-3</c:v>
                </c:pt>
                <c:pt idx="12">
                  <c:v>4.084E-3</c:v>
                </c:pt>
                <c:pt idx="13">
                  <c:v>4.3926800000000004E-3</c:v>
                </c:pt>
                <c:pt idx="14">
                  <c:v>4.8161599999999999E-3</c:v>
                </c:pt>
                <c:pt idx="15">
                  <c:v>5.4148E-3</c:v>
                </c:pt>
                <c:pt idx="16">
                  <c:v>6.0394400000000001E-3</c:v>
                </c:pt>
                <c:pt idx="17">
                  <c:v>6.83368E-3</c:v>
                </c:pt>
                <c:pt idx="18">
                  <c:v>7.9042000000000001E-3</c:v>
                </c:pt>
                <c:pt idx="19">
                  <c:v>9.0157099999999997E-3</c:v>
                </c:pt>
                <c:pt idx="20">
                  <c:v>9.9523000000000007E-3</c:v>
                </c:pt>
                <c:pt idx="21">
                  <c:v>1.04861E-2</c:v>
                </c:pt>
                <c:pt idx="22">
                  <c:v>1.0721970000000001E-2</c:v>
                </c:pt>
                <c:pt idx="23">
                  <c:v>1.091467E-2</c:v>
                </c:pt>
                <c:pt idx="24">
                  <c:v>1.107578E-2</c:v>
                </c:pt>
                <c:pt idx="25">
                  <c:v>1.120728E-2</c:v>
                </c:pt>
                <c:pt idx="26">
                  <c:v>1.1334520000000001E-2</c:v>
                </c:pt>
                <c:pt idx="27">
                  <c:v>1.1483999999999999E-2</c:v>
                </c:pt>
                <c:pt idx="28">
                  <c:v>1.151723E-2</c:v>
                </c:pt>
                <c:pt idx="29">
                  <c:v>1.1691409999999999E-2</c:v>
                </c:pt>
                <c:pt idx="30">
                  <c:v>1.1688820000000001E-2</c:v>
                </c:pt>
                <c:pt idx="31">
                  <c:v>1.1904619999999999E-2</c:v>
                </c:pt>
                <c:pt idx="32">
                  <c:v>1.20584E-2</c:v>
                </c:pt>
                <c:pt idx="33">
                  <c:v>1.222639E-2</c:v>
                </c:pt>
                <c:pt idx="34">
                  <c:v>1.2441580000000001E-2</c:v>
                </c:pt>
                <c:pt idx="35">
                  <c:v>1.265544E-2</c:v>
                </c:pt>
                <c:pt idx="36">
                  <c:v>1.283251E-2</c:v>
                </c:pt>
                <c:pt idx="37">
                  <c:v>1.3122150000000001E-2</c:v>
                </c:pt>
                <c:pt idx="38">
                  <c:v>1.329605E-2</c:v>
                </c:pt>
                <c:pt idx="39">
                  <c:v>1.3680579999999999E-2</c:v>
                </c:pt>
                <c:pt idx="40">
                  <c:v>1.3684399999999999E-2</c:v>
                </c:pt>
                <c:pt idx="41">
                  <c:v>1.4114979999999999E-2</c:v>
                </c:pt>
                <c:pt idx="42">
                  <c:v>1.419801E-2</c:v>
                </c:pt>
                <c:pt idx="43">
                  <c:v>1.446097E-2</c:v>
                </c:pt>
                <c:pt idx="44">
                  <c:v>1.478906E-2</c:v>
                </c:pt>
                <c:pt idx="45">
                  <c:v>1.4991869999999999E-2</c:v>
                </c:pt>
                <c:pt idx="46">
                  <c:v>1.5344379999999999E-2</c:v>
                </c:pt>
                <c:pt idx="47">
                  <c:v>1.591629E-2</c:v>
                </c:pt>
                <c:pt idx="48">
                  <c:v>1.6410839999999999E-2</c:v>
                </c:pt>
                <c:pt idx="49">
                  <c:v>1.7272019999999999E-2</c:v>
                </c:pt>
                <c:pt idx="50">
                  <c:v>1.7629590000000001E-2</c:v>
                </c:pt>
                <c:pt idx="51">
                  <c:v>1.8639889999999999E-2</c:v>
                </c:pt>
                <c:pt idx="52">
                  <c:v>1.9314399999999999E-2</c:v>
                </c:pt>
                <c:pt idx="53">
                  <c:v>2.0210479999999999E-2</c:v>
                </c:pt>
                <c:pt idx="54">
                  <c:v>2.109109E-2</c:v>
                </c:pt>
                <c:pt idx="55">
                  <c:v>2.2125800000000001E-2</c:v>
                </c:pt>
                <c:pt idx="56">
                  <c:v>2.314505E-2</c:v>
                </c:pt>
                <c:pt idx="57">
                  <c:v>2.4702930000000001E-2</c:v>
                </c:pt>
                <c:pt idx="58">
                  <c:v>2.6240679999999999E-2</c:v>
                </c:pt>
                <c:pt idx="59">
                  <c:v>2.86685E-2</c:v>
                </c:pt>
                <c:pt idx="60">
                  <c:v>3.0062769999999999E-2</c:v>
                </c:pt>
                <c:pt idx="61">
                  <c:v>3.285225E-2</c:v>
                </c:pt>
                <c:pt idx="62">
                  <c:v>3.5341520000000001E-2</c:v>
                </c:pt>
                <c:pt idx="63">
                  <c:v>3.81062E-2</c:v>
                </c:pt>
                <c:pt idx="64">
                  <c:v>4.1204730000000002E-2</c:v>
                </c:pt>
                <c:pt idx="65">
                  <c:v>4.4076280000000002E-2</c:v>
                </c:pt>
                <c:pt idx="66">
                  <c:v>4.7619910000000001E-2</c:v>
                </c:pt>
                <c:pt idx="67">
                  <c:v>5.1809330000000001E-2</c:v>
                </c:pt>
                <c:pt idx="68">
                  <c:v>5.5945179999999997E-2</c:v>
                </c:pt>
                <c:pt idx="69">
                  <c:v>6.230248E-2</c:v>
                </c:pt>
                <c:pt idx="70">
                  <c:v>6.6063280000000002E-2</c:v>
                </c:pt>
                <c:pt idx="71">
                  <c:v>7.3159639999999998E-2</c:v>
                </c:pt>
                <c:pt idx="72">
                  <c:v>7.9162389999999999E-2</c:v>
                </c:pt>
                <c:pt idx="73">
                  <c:v>8.602986E-2</c:v>
                </c:pt>
                <c:pt idx="74">
                  <c:v>9.3580319999999995E-2</c:v>
                </c:pt>
                <c:pt idx="75">
                  <c:v>0.10060475000000001</c:v>
                </c:pt>
                <c:pt idx="76">
                  <c:v>0.1081723</c:v>
                </c:pt>
                <c:pt idx="77">
                  <c:v>0.11753316</c:v>
                </c:pt>
                <c:pt idx="78">
                  <c:v>0.12568037000000001</c:v>
                </c:pt>
                <c:pt idx="79">
                  <c:v>0.13638032999999999</c:v>
                </c:pt>
                <c:pt idx="80">
                  <c:v>0.14359211</c:v>
                </c:pt>
                <c:pt idx="81">
                  <c:v>0.15723002</c:v>
                </c:pt>
                <c:pt idx="82">
                  <c:v>0.16884610999999999</c:v>
                </c:pt>
                <c:pt idx="83">
                  <c:v>0.18250146</c:v>
                </c:pt>
                <c:pt idx="84">
                  <c:v>0.19449561000000001</c:v>
                </c:pt>
                <c:pt idx="85">
                  <c:v>0.20722266</c:v>
                </c:pt>
                <c:pt idx="86">
                  <c:v>0.21975748000000001</c:v>
                </c:pt>
                <c:pt idx="87">
                  <c:v>0.23366213</c:v>
                </c:pt>
                <c:pt idx="88">
                  <c:v>0.24600442</c:v>
                </c:pt>
                <c:pt idx="89">
                  <c:v>0.26340297000000001</c:v>
                </c:pt>
                <c:pt idx="90">
                  <c:v>0.27291797000000001</c:v>
                </c:pt>
                <c:pt idx="91">
                  <c:v>0.29008135000000002</c:v>
                </c:pt>
                <c:pt idx="92">
                  <c:v>0.30485709999999999</c:v>
                </c:pt>
                <c:pt idx="93">
                  <c:v>0.32094107999999999</c:v>
                </c:pt>
                <c:pt idx="94">
                  <c:v>0.33875095999999999</c:v>
                </c:pt>
                <c:pt idx="95">
                  <c:v>0.35408445999999999</c:v>
                </c:pt>
                <c:pt idx="96">
                  <c:v>0.36878357</c:v>
                </c:pt>
                <c:pt idx="97">
                  <c:v>0.38273151999999999</c:v>
                </c:pt>
                <c:pt idx="98">
                  <c:v>0.40024507999999998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2F-44FA-A69C-9AC8EFAF8294}"/>
            </c:ext>
          </c:extLst>
        </c:ser>
        <c:ser>
          <c:idx val="5"/>
          <c:order val="5"/>
          <c:tx>
            <c:strRef>
              <c:f>'qx (tau)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'qx (tau) a'!$A$2:$A$100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a'!$G$2:$G$100</c:f>
              <c:numCache>
                <c:formatCode>General</c:formatCode>
                <c:ptCount val="99"/>
                <c:pt idx="0">
                  <c:v>4.8217120000000002E-2</c:v>
                </c:pt>
                <c:pt idx="1">
                  <c:v>2.9496499999999998E-2</c:v>
                </c:pt>
                <c:pt idx="2">
                  <c:v>1.9737379999999999E-2</c:v>
                </c:pt>
                <c:pt idx="3">
                  <c:v>1.325195E-2</c:v>
                </c:pt>
                <c:pt idx="4">
                  <c:v>9.6805799999999994E-3</c:v>
                </c:pt>
                <c:pt idx="5">
                  <c:v>7.7156899999999999E-3</c:v>
                </c:pt>
                <c:pt idx="6">
                  <c:v>6.2751700000000001E-3</c:v>
                </c:pt>
                <c:pt idx="7">
                  <c:v>5.3415199999999998E-3</c:v>
                </c:pt>
                <c:pt idx="8">
                  <c:v>4.7282599999999998E-3</c:v>
                </c:pt>
                <c:pt idx="9">
                  <c:v>4.3384799999999996E-3</c:v>
                </c:pt>
                <c:pt idx="10">
                  <c:v>4.0717100000000001E-3</c:v>
                </c:pt>
                <c:pt idx="11">
                  <c:v>3.9994200000000001E-3</c:v>
                </c:pt>
                <c:pt idx="12">
                  <c:v>3.9967900000000001E-3</c:v>
                </c:pt>
                <c:pt idx="13">
                  <c:v>4.0995600000000004E-3</c:v>
                </c:pt>
                <c:pt idx="14">
                  <c:v>4.2295700000000002E-3</c:v>
                </c:pt>
                <c:pt idx="15">
                  <c:v>4.4870099999999996E-3</c:v>
                </c:pt>
                <c:pt idx="16">
                  <c:v>4.7650699999999997E-3</c:v>
                </c:pt>
                <c:pt idx="17">
                  <c:v>5.0778500000000001E-3</c:v>
                </c:pt>
                <c:pt idx="18">
                  <c:v>5.4892600000000001E-3</c:v>
                </c:pt>
                <c:pt idx="19">
                  <c:v>5.9331899999999996E-3</c:v>
                </c:pt>
                <c:pt idx="20">
                  <c:v>6.3589600000000003E-3</c:v>
                </c:pt>
                <c:pt idx="21">
                  <c:v>6.6996900000000003E-3</c:v>
                </c:pt>
                <c:pt idx="22">
                  <c:v>6.9588999999999996E-3</c:v>
                </c:pt>
                <c:pt idx="23">
                  <c:v>7.1843999999999996E-3</c:v>
                </c:pt>
                <c:pt idx="24">
                  <c:v>7.3765999999999997E-3</c:v>
                </c:pt>
                <c:pt idx="25">
                  <c:v>7.5312900000000004E-3</c:v>
                </c:pt>
                <c:pt idx="26">
                  <c:v>7.6804899999999999E-3</c:v>
                </c:pt>
                <c:pt idx="27">
                  <c:v>7.8755700000000001E-3</c:v>
                </c:pt>
                <c:pt idx="28">
                  <c:v>7.9921100000000002E-3</c:v>
                </c:pt>
                <c:pt idx="29">
                  <c:v>8.2731499999999999E-3</c:v>
                </c:pt>
                <c:pt idx="30">
                  <c:v>8.3822299999999992E-3</c:v>
                </c:pt>
                <c:pt idx="31">
                  <c:v>8.6974600000000006E-3</c:v>
                </c:pt>
                <c:pt idx="32">
                  <c:v>8.9368299999999998E-3</c:v>
                </c:pt>
                <c:pt idx="33">
                  <c:v>9.1845399999999997E-3</c:v>
                </c:pt>
                <c:pt idx="34">
                  <c:v>9.4738500000000007E-3</c:v>
                </c:pt>
                <c:pt idx="35">
                  <c:v>9.7579999999999993E-3</c:v>
                </c:pt>
                <c:pt idx="36">
                  <c:v>1.0001329999999999E-2</c:v>
                </c:pt>
                <c:pt idx="37">
                  <c:v>1.035234E-2</c:v>
                </c:pt>
                <c:pt idx="38">
                  <c:v>1.058247E-2</c:v>
                </c:pt>
                <c:pt idx="39">
                  <c:v>1.102093E-2</c:v>
                </c:pt>
                <c:pt idx="40">
                  <c:v>1.107784E-2</c:v>
                </c:pt>
                <c:pt idx="41">
                  <c:v>1.156339E-2</c:v>
                </c:pt>
                <c:pt idx="42">
                  <c:v>1.170148E-2</c:v>
                </c:pt>
                <c:pt idx="43">
                  <c:v>1.200888E-2</c:v>
                </c:pt>
                <c:pt idx="44">
                  <c:v>1.2394570000000001E-2</c:v>
                </c:pt>
                <c:pt idx="45">
                  <c:v>1.265524E-2</c:v>
                </c:pt>
                <c:pt idx="46">
                  <c:v>1.3057829999999999E-2</c:v>
                </c:pt>
                <c:pt idx="47">
                  <c:v>1.370793E-2</c:v>
                </c:pt>
                <c:pt idx="48">
                  <c:v>1.429417E-2</c:v>
                </c:pt>
                <c:pt idx="49">
                  <c:v>1.524318E-2</c:v>
                </c:pt>
                <c:pt idx="50">
                  <c:v>1.5667919999999998E-2</c:v>
                </c:pt>
                <c:pt idx="51">
                  <c:v>1.6710450000000002E-2</c:v>
                </c:pt>
                <c:pt idx="52">
                  <c:v>1.737586E-2</c:v>
                </c:pt>
                <c:pt idx="53">
                  <c:v>1.823634E-2</c:v>
                </c:pt>
                <c:pt idx="54">
                  <c:v>1.906217E-2</c:v>
                </c:pt>
                <c:pt idx="55">
                  <c:v>2.0055259999999998E-2</c:v>
                </c:pt>
                <c:pt idx="56">
                  <c:v>2.106394E-2</c:v>
                </c:pt>
                <c:pt idx="57">
                  <c:v>2.2643170000000001E-2</c:v>
                </c:pt>
                <c:pt idx="58">
                  <c:v>2.4234700000000001E-2</c:v>
                </c:pt>
                <c:pt idx="59">
                  <c:v>2.6724040000000001E-2</c:v>
                </c:pt>
                <c:pt idx="60">
                  <c:v>2.8169690000000001E-2</c:v>
                </c:pt>
                <c:pt idx="61">
                  <c:v>3.0991560000000001E-2</c:v>
                </c:pt>
                <c:pt idx="62">
                  <c:v>3.3481789999999997E-2</c:v>
                </c:pt>
                <c:pt idx="63">
                  <c:v>3.6221540000000003E-2</c:v>
                </c:pt>
                <c:pt idx="64">
                  <c:v>3.9285399999999998E-2</c:v>
                </c:pt>
                <c:pt idx="65">
                  <c:v>4.2113490000000003E-2</c:v>
                </c:pt>
                <c:pt idx="66">
                  <c:v>4.5601589999999997E-2</c:v>
                </c:pt>
                <c:pt idx="67">
                  <c:v>4.9748000000000001E-2</c:v>
                </c:pt>
                <c:pt idx="68">
                  <c:v>5.3860699999999997E-2</c:v>
                </c:pt>
                <c:pt idx="69">
                  <c:v>6.019642E-2</c:v>
                </c:pt>
                <c:pt idx="70">
                  <c:v>6.3928689999999996E-2</c:v>
                </c:pt>
                <c:pt idx="71">
                  <c:v>7.1001620000000001E-2</c:v>
                </c:pt>
                <c:pt idx="72">
                  <c:v>7.6939930000000004E-2</c:v>
                </c:pt>
                <c:pt idx="73">
                  <c:v>8.3688849999999995E-2</c:v>
                </c:pt>
                <c:pt idx="74">
                  <c:v>9.1117610000000002E-2</c:v>
                </c:pt>
                <c:pt idx="75">
                  <c:v>9.8050079999999998E-2</c:v>
                </c:pt>
                <c:pt idx="76">
                  <c:v>0.10557962</c:v>
                </c:pt>
                <c:pt idx="77">
                  <c:v>0.11494625999999999</c:v>
                </c:pt>
                <c:pt idx="78">
                  <c:v>0.12310002</c:v>
                </c:pt>
                <c:pt idx="79">
                  <c:v>0.13380847000000001</c:v>
                </c:pt>
                <c:pt idx="80">
                  <c:v>0.14100552999999999</c:v>
                </c:pt>
                <c:pt idx="81">
                  <c:v>0.15462382</c:v>
                </c:pt>
                <c:pt idx="82">
                  <c:v>0.16622505000000001</c:v>
                </c:pt>
                <c:pt idx="83">
                  <c:v>0.17988229</c:v>
                </c:pt>
                <c:pt idx="84">
                  <c:v>0.19187171</c:v>
                </c:pt>
                <c:pt idx="85">
                  <c:v>0.20462283000000001</c:v>
                </c:pt>
                <c:pt idx="86">
                  <c:v>0.21724384999999999</c:v>
                </c:pt>
                <c:pt idx="87">
                  <c:v>0.23121829999999999</c:v>
                </c:pt>
                <c:pt idx="88">
                  <c:v>0.24361408000000001</c:v>
                </c:pt>
                <c:pt idx="89">
                  <c:v>0.26106151999999999</c:v>
                </c:pt>
                <c:pt idx="90">
                  <c:v>0.27061242000000002</c:v>
                </c:pt>
                <c:pt idx="91">
                  <c:v>0.28784324</c:v>
                </c:pt>
                <c:pt idx="92">
                  <c:v>0.30269906000000002</c:v>
                </c:pt>
                <c:pt idx="93">
                  <c:v>0.31885374</c:v>
                </c:pt>
                <c:pt idx="94">
                  <c:v>0.33669821</c:v>
                </c:pt>
                <c:pt idx="95">
                  <c:v>0.35197693000000002</c:v>
                </c:pt>
                <c:pt idx="96">
                  <c:v>0.36666558999999999</c:v>
                </c:pt>
                <c:pt idx="97">
                  <c:v>0.38063381000000002</c:v>
                </c:pt>
                <c:pt idx="98">
                  <c:v>0.39797591999999998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2F-44FA-A69C-9AC8EFAF8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357904"/>
        <c:axId val="1873048944"/>
      </c:lineChart>
      <c:catAx>
        <c:axId val="49835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048944"/>
        <c:crosses val="autoZero"/>
        <c:auto val="1"/>
        <c:lblAlgn val="ctr"/>
        <c:lblOffset val="100"/>
        <c:noMultiLvlLbl val="0"/>
      </c:catAx>
      <c:valAx>
        <c:axId val="18730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;\-0.00000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a'!$G$2:$G$100</c:f>
              <c:numCache>
                <c:formatCode>General</c:formatCode>
                <c:ptCount val="99"/>
                <c:pt idx="0">
                  <c:v>4.8217120000000002E-2</c:v>
                </c:pt>
                <c:pt idx="1">
                  <c:v>2.9496499999999998E-2</c:v>
                </c:pt>
                <c:pt idx="2">
                  <c:v>1.9737379999999999E-2</c:v>
                </c:pt>
                <c:pt idx="3">
                  <c:v>1.325195E-2</c:v>
                </c:pt>
                <c:pt idx="4">
                  <c:v>9.6805799999999994E-3</c:v>
                </c:pt>
                <c:pt idx="5">
                  <c:v>7.7156899999999999E-3</c:v>
                </c:pt>
                <c:pt idx="6">
                  <c:v>6.2751700000000001E-3</c:v>
                </c:pt>
                <c:pt idx="7">
                  <c:v>5.3415199999999998E-3</c:v>
                </c:pt>
                <c:pt idx="8">
                  <c:v>4.7282599999999998E-3</c:v>
                </c:pt>
                <c:pt idx="9">
                  <c:v>4.3384799999999996E-3</c:v>
                </c:pt>
                <c:pt idx="10">
                  <c:v>4.0717100000000001E-3</c:v>
                </c:pt>
                <c:pt idx="11">
                  <c:v>3.9994200000000001E-3</c:v>
                </c:pt>
                <c:pt idx="12">
                  <c:v>3.9967900000000001E-3</c:v>
                </c:pt>
                <c:pt idx="13">
                  <c:v>4.0995600000000004E-3</c:v>
                </c:pt>
                <c:pt idx="14">
                  <c:v>4.2295700000000002E-3</c:v>
                </c:pt>
                <c:pt idx="15">
                  <c:v>4.4870099999999996E-3</c:v>
                </c:pt>
                <c:pt idx="16">
                  <c:v>4.7650699999999997E-3</c:v>
                </c:pt>
                <c:pt idx="17">
                  <c:v>5.0778500000000001E-3</c:v>
                </c:pt>
                <c:pt idx="18">
                  <c:v>5.4892600000000001E-3</c:v>
                </c:pt>
                <c:pt idx="19">
                  <c:v>5.9331899999999996E-3</c:v>
                </c:pt>
                <c:pt idx="20">
                  <c:v>6.3589600000000003E-3</c:v>
                </c:pt>
                <c:pt idx="21">
                  <c:v>6.6996900000000003E-3</c:v>
                </c:pt>
                <c:pt idx="22">
                  <c:v>6.9588999999999996E-3</c:v>
                </c:pt>
                <c:pt idx="23">
                  <c:v>7.1843999999999996E-3</c:v>
                </c:pt>
                <c:pt idx="24">
                  <c:v>7.3765999999999997E-3</c:v>
                </c:pt>
                <c:pt idx="25">
                  <c:v>7.5312900000000004E-3</c:v>
                </c:pt>
                <c:pt idx="26">
                  <c:v>7.6804899999999999E-3</c:v>
                </c:pt>
                <c:pt idx="27">
                  <c:v>7.8755700000000001E-3</c:v>
                </c:pt>
                <c:pt idx="28">
                  <c:v>7.9921100000000002E-3</c:v>
                </c:pt>
                <c:pt idx="29">
                  <c:v>8.2731499999999999E-3</c:v>
                </c:pt>
                <c:pt idx="30">
                  <c:v>8.3822299999999992E-3</c:v>
                </c:pt>
                <c:pt idx="31">
                  <c:v>8.6974600000000006E-3</c:v>
                </c:pt>
                <c:pt idx="32">
                  <c:v>8.9368299999999998E-3</c:v>
                </c:pt>
                <c:pt idx="33">
                  <c:v>9.1845399999999997E-3</c:v>
                </c:pt>
                <c:pt idx="34">
                  <c:v>9.4738500000000007E-3</c:v>
                </c:pt>
                <c:pt idx="35">
                  <c:v>9.7579999999999993E-3</c:v>
                </c:pt>
                <c:pt idx="36">
                  <c:v>1.0001329999999999E-2</c:v>
                </c:pt>
                <c:pt idx="37">
                  <c:v>1.035234E-2</c:v>
                </c:pt>
                <c:pt idx="38">
                  <c:v>1.058247E-2</c:v>
                </c:pt>
                <c:pt idx="39">
                  <c:v>1.102093E-2</c:v>
                </c:pt>
                <c:pt idx="40">
                  <c:v>1.107784E-2</c:v>
                </c:pt>
                <c:pt idx="41">
                  <c:v>1.156339E-2</c:v>
                </c:pt>
                <c:pt idx="42">
                  <c:v>1.170148E-2</c:v>
                </c:pt>
                <c:pt idx="43">
                  <c:v>1.200888E-2</c:v>
                </c:pt>
                <c:pt idx="44">
                  <c:v>1.2394570000000001E-2</c:v>
                </c:pt>
                <c:pt idx="45">
                  <c:v>1.265524E-2</c:v>
                </c:pt>
                <c:pt idx="46">
                  <c:v>1.3057829999999999E-2</c:v>
                </c:pt>
                <c:pt idx="47">
                  <c:v>1.370793E-2</c:v>
                </c:pt>
                <c:pt idx="48">
                  <c:v>1.429417E-2</c:v>
                </c:pt>
                <c:pt idx="49">
                  <c:v>1.524318E-2</c:v>
                </c:pt>
                <c:pt idx="50">
                  <c:v>1.5667919999999998E-2</c:v>
                </c:pt>
                <c:pt idx="51">
                  <c:v>1.6710450000000002E-2</c:v>
                </c:pt>
                <c:pt idx="52">
                  <c:v>1.737586E-2</c:v>
                </c:pt>
                <c:pt idx="53">
                  <c:v>1.823634E-2</c:v>
                </c:pt>
                <c:pt idx="54">
                  <c:v>1.906217E-2</c:v>
                </c:pt>
                <c:pt idx="55">
                  <c:v>2.0055259999999998E-2</c:v>
                </c:pt>
                <c:pt idx="56">
                  <c:v>2.106394E-2</c:v>
                </c:pt>
                <c:pt idx="57">
                  <c:v>2.2643170000000001E-2</c:v>
                </c:pt>
                <c:pt idx="58">
                  <c:v>2.4234700000000001E-2</c:v>
                </c:pt>
                <c:pt idx="59">
                  <c:v>2.6724040000000001E-2</c:v>
                </c:pt>
                <c:pt idx="60">
                  <c:v>2.8169690000000001E-2</c:v>
                </c:pt>
                <c:pt idx="61">
                  <c:v>3.0991560000000001E-2</c:v>
                </c:pt>
                <c:pt idx="62">
                  <c:v>3.3481789999999997E-2</c:v>
                </c:pt>
                <c:pt idx="63">
                  <c:v>3.6221540000000003E-2</c:v>
                </c:pt>
                <c:pt idx="64">
                  <c:v>3.9285399999999998E-2</c:v>
                </c:pt>
                <c:pt idx="65">
                  <c:v>4.2113490000000003E-2</c:v>
                </c:pt>
                <c:pt idx="66">
                  <c:v>4.5601589999999997E-2</c:v>
                </c:pt>
                <c:pt idx="67">
                  <c:v>4.9748000000000001E-2</c:v>
                </c:pt>
                <c:pt idx="68">
                  <c:v>5.3860699999999997E-2</c:v>
                </c:pt>
                <c:pt idx="69">
                  <c:v>6.019642E-2</c:v>
                </c:pt>
                <c:pt idx="70">
                  <c:v>6.3928689999999996E-2</c:v>
                </c:pt>
                <c:pt idx="71">
                  <c:v>7.1001620000000001E-2</c:v>
                </c:pt>
                <c:pt idx="72">
                  <c:v>7.6939930000000004E-2</c:v>
                </c:pt>
                <c:pt idx="73">
                  <c:v>8.3688849999999995E-2</c:v>
                </c:pt>
                <c:pt idx="74">
                  <c:v>9.1117610000000002E-2</c:v>
                </c:pt>
                <c:pt idx="75">
                  <c:v>9.8050079999999998E-2</c:v>
                </c:pt>
                <c:pt idx="76">
                  <c:v>0.10557962</c:v>
                </c:pt>
                <c:pt idx="77">
                  <c:v>0.11494625999999999</c:v>
                </c:pt>
                <c:pt idx="78">
                  <c:v>0.12310002</c:v>
                </c:pt>
                <c:pt idx="79">
                  <c:v>0.13380847000000001</c:v>
                </c:pt>
                <c:pt idx="80">
                  <c:v>0.14100552999999999</c:v>
                </c:pt>
                <c:pt idx="81">
                  <c:v>0.15462382</c:v>
                </c:pt>
                <c:pt idx="82">
                  <c:v>0.16622505000000001</c:v>
                </c:pt>
                <c:pt idx="83">
                  <c:v>0.17988229</c:v>
                </c:pt>
                <c:pt idx="84">
                  <c:v>0.19187171</c:v>
                </c:pt>
                <c:pt idx="85">
                  <c:v>0.20462283000000001</c:v>
                </c:pt>
                <c:pt idx="86">
                  <c:v>0.21724384999999999</c:v>
                </c:pt>
                <c:pt idx="87">
                  <c:v>0.23121829999999999</c:v>
                </c:pt>
                <c:pt idx="88">
                  <c:v>0.24361408000000001</c:v>
                </c:pt>
                <c:pt idx="89">
                  <c:v>0.26106151999999999</c:v>
                </c:pt>
                <c:pt idx="90">
                  <c:v>0.27061242000000002</c:v>
                </c:pt>
                <c:pt idx="91">
                  <c:v>0.28784324</c:v>
                </c:pt>
                <c:pt idx="92">
                  <c:v>0.30269906000000002</c:v>
                </c:pt>
                <c:pt idx="93">
                  <c:v>0.31885374</c:v>
                </c:pt>
                <c:pt idx="94">
                  <c:v>0.33669821</c:v>
                </c:pt>
                <c:pt idx="95">
                  <c:v>0.35197693000000002</c:v>
                </c:pt>
                <c:pt idx="96">
                  <c:v>0.36666558999999999</c:v>
                </c:pt>
                <c:pt idx="97">
                  <c:v>0.38063381000000002</c:v>
                </c:pt>
                <c:pt idx="98">
                  <c:v>0.39797591999999998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9-488E-9ED6-D7EEF198454F}"/>
            </c:ext>
          </c:extLst>
        </c:ser>
        <c:ser>
          <c:idx val="1"/>
          <c:order val="1"/>
          <c:tx>
            <c:strRef>
              <c:f>'qx (tau) 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a'!$H$2:$H$100</c:f>
              <c:numCache>
                <c:formatCode>General</c:formatCode>
                <c:ptCount val="99"/>
                <c:pt idx="0">
                  <c:v>4.7761829999999998E-2</c:v>
                </c:pt>
                <c:pt idx="1">
                  <c:v>2.9212720000000001E-2</c:v>
                </c:pt>
                <c:pt idx="2">
                  <c:v>1.9544289999999999E-2</c:v>
                </c:pt>
                <c:pt idx="3">
                  <c:v>1.3122709999999999E-2</c:v>
                </c:pt>
                <c:pt idx="4">
                  <c:v>9.5865900000000007E-3</c:v>
                </c:pt>
                <c:pt idx="5">
                  <c:v>7.6421099999999997E-3</c:v>
                </c:pt>
                <c:pt idx="6">
                  <c:v>6.21735E-3</c:v>
                </c:pt>
                <c:pt idx="7">
                  <c:v>5.2932099999999996E-3</c:v>
                </c:pt>
                <c:pt idx="8">
                  <c:v>4.6866700000000004E-3</c:v>
                </c:pt>
                <c:pt idx="9">
                  <c:v>4.3011799999999999E-3</c:v>
                </c:pt>
                <c:pt idx="10">
                  <c:v>4.0374900000000003E-3</c:v>
                </c:pt>
                <c:pt idx="11">
                  <c:v>3.9671400000000001E-3</c:v>
                </c:pt>
                <c:pt idx="12">
                  <c:v>3.9647299999999996E-3</c:v>
                </c:pt>
                <c:pt idx="13">
                  <c:v>4.0640600000000004E-3</c:v>
                </c:pt>
                <c:pt idx="14">
                  <c:v>4.1891400000000001E-3</c:v>
                </c:pt>
                <c:pt idx="15">
                  <c:v>4.43934E-3</c:v>
                </c:pt>
                <c:pt idx="16">
                  <c:v>4.7104399999999998E-3</c:v>
                </c:pt>
                <c:pt idx="17">
                  <c:v>5.0126800000000003E-3</c:v>
                </c:pt>
                <c:pt idx="18">
                  <c:v>5.40852E-3</c:v>
                </c:pt>
                <c:pt idx="19">
                  <c:v>5.83645E-3</c:v>
                </c:pt>
                <c:pt idx="20">
                  <c:v>6.24918E-3</c:v>
                </c:pt>
                <c:pt idx="21">
                  <c:v>6.5856300000000003E-3</c:v>
                </c:pt>
                <c:pt idx="22">
                  <c:v>6.8458499999999997E-3</c:v>
                </c:pt>
                <c:pt idx="23">
                  <c:v>7.0724400000000002E-3</c:v>
                </c:pt>
                <c:pt idx="24">
                  <c:v>7.2659500000000002E-3</c:v>
                </c:pt>
                <c:pt idx="25">
                  <c:v>7.4211600000000004E-3</c:v>
                </c:pt>
                <c:pt idx="26">
                  <c:v>7.5698700000000002E-3</c:v>
                </c:pt>
                <c:pt idx="27">
                  <c:v>7.7653599999999998E-3</c:v>
                </c:pt>
                <c:pt idx="28">
                  <c:v>7.8842700000000005E-3</c:v>
                </c:pt>
                <c:pt idx="29">
                  <c:v>8.1674999999999994E-3</c:v>
                </c:pt>
                <c:pt idx="30">
                  <c:v>8.2800900000000004E-3</c:v>
                </c:pt>
                <c:pt idx="31">
                  <c:v>8.5980599999999994E-3</c:v>
                </c:pt>
                <c:pt idx="32">
                  <c:v>8.8402800000000007E-3</c:v>
                </c:pt>
                <c:pt idx="33">
                  <c:v>9.0910499999999998E-3</c:v>
                </c:pt>
                <c:pt idx="34">
                  <c:v>9.3825599999999999E-3</c:v>
                </c:pt>
                <c:pt idx="35">
                  <c:v>9.6684000000000006E-3</c:v>
                </c:pt>
                <c:pt idx="36">
                  <c:v>9.9142099999999997E-3</c:v>
                </c:pt>
                <c:pt idx="37">
                  <c:v>1.0267399999999999E-2</c:v>
                </c:pt>
                <c:pt idx="38">
                  <c:v>1.050046E-2</c:v>
                </c:pt>
                <c:pt idx="39">
                  <c:v>1.094148E-2</c:v>
                </c:pt>
                <c:pt idx="40">
                  <c:v>1.100313E-2</c:v>
                </c:pt>
                <c:pt idx="41">
                  <c:v>1.1492769999999999E-2</c:v>
                </c:pt>
                <c:pt idx="42">
                  <c:v>1.163732E-2</c:v>
                </c:pt>
                <c:pt idx="43">
                  <c:v>1.1951399999999999E-2</c:v>
                </c:pt>
                <c:pt idx="44">
                  <c:v>1.233939E-2</c:v>
                </c:pt>
                <c:pt idx="45">
                  <c:v>1.261018E-2</c:v>
                </c:pt>
                <c:pt idx="46">
                  <c:v>1.302036E-2</c:v>
                </c:pt>
                <c:pt idx="47">
                  <c:v>1.366858E-2</c:v>
                </c:pt>
                <c:pt idx="48">
                  <c:v>1.4262199999999999E-2</c:v>
                </c:pt>
                <c:pt idx="49">
                  <c:v>1.5214460000000001E-2</c:v>
                </c:pt>
                <c:pt idx="50">
                  <c:v>1.5640950000000001E-2</c:v>
                </c:pt>
                <c:pt idx="51">
                  <c:v>1.668184E-2</c:v>
                </c:pt>
                <c:pt idx="52">
                  <c:v>1.7344370000000001E-2</c:v>
                </c:pt>
                <c:pt idx="53">
                  <c:v>1.8200959999999999E-2</c:v>
                </c:pt>
                <c:pt idx="54">
                  <c:v>1.902334E-2</c:v>
                </c:pt>
                <c:pt idx="55">
                  <c:v>2.0007090000000002E-2</c:v>
                </c:pt>
                <c:pt idx="56">
                  <c:v>2.1013649999999998E-2</c:v>
                </c:pt>
                <c:pt idx="57">
                  <c:v>2.2593950000000002E-2</c:v>
                </c:pt>
                <c:pt idx="58">
                  <c:v>2.4181609999999999E-2</c:v>
                </c:pt>
                <c:pt idx="59">
                  <c:v>2.666922E-2</c:v>
                </c:pt>
                <c:pt idx="60">
                  <c:v>2.8114739999999999E-2</c:v>
                </c:pt>
                <c:pt idx="61">
                  <c:v>3.093518E-2</c:v>
                </c:pt>
                <c:pt idx="62">
                  <c:v>3.3431500000000003E-2</c:v>
                </c:pt>
                <c:pt idx="63">
                  <c:v>3.6177580000000001E-2</c:v>
                </c:pt>
                <c:pt idx="64">
                  <c:v>3.9242720000000002E-2</c:v>
                </c:pt>
                <c:pt idx="65">
                  <c:v>4.2074390000000003E-2</c:v>
                </c:pt>
                <c:pt idx="66">
                  <c:v>4.5561030000000002E-2</c:v>
                </c:pt>
                <c:pt idx="67">
                  <c:v>4.9694790000000003E-2</c:v>
                </c:pt>
                <c:pt idx="68">
                  <c:v>5.3801189999999999E-2</c:v>
                </c:pt>
                <c:pt idx="69">
                  <c:v>6.0138089999999998E-2</c:v>
                </c:pt>
                <c:pt idx="70">
                  <c:v>6.387959E-2</c:v>
                </c:pt>
                <c:pt idx="71">
                  <c:v>7.0953180000000005E-2</c:v>
                </c:pt>
                <c:pt idx="72">
                  <c:v>7.6906279999999994E-2</c:v>
                </c:pt>
                <c:pt idx="73">
                  <c:v>8.3664870000000002E-2</c:v>
                </c:pt>
                <c:pt idx="74">
                  <c:v>9.1090939999999995E-2</c:v>
                </c:pt>
                <c:pt idx="75">
                  <c:v>9.802756E-2</c:v>
                </c:pt>
                <c:pt idx="76">
                  <c:v>0.10556013</c:v>
                </c:pt>
                <c:pt idx="77">
                  <c:v>0.11491712</c:v>
                </c:pt>
                <c:pt idx="78">
                  <c:v>0.12306854</c:v>
                </c:pt>
                <c:pt idx="79">
                  <c:v>0.13377443</c:v>
                </c:pt>
                <c:pt idx="80">
                  <c:v>0.14097951</c:v>
                </c:pt>
                <c:pt idx="81">
                  <c:v>0.15457733000000001</c:v>
                </c:pt>
                <c:pt idx="82">
                  <c:v>0.16615962000000001</c:v>
                </c:pt>
                <c:pt idx="83">
                  <c:v>0.17980336</c:v>
                </c:pt>
                <c:pt idx="84">
                  <c:v>0.19181042000000001</c:v>
                </c:pt>
                <c:pt idx="85">
                  <c:v>0.20455687</c:v>
                </c:pt>
                <c:pt idx="86">
                  <c:v>0.21721208</c:v>
                </c:pt>
                <c:pt idx="87">
                  <c:v>0.23126305999999999</c:v>
                </c:pt>
                <c:pt idx="88">
                  <c:v>0.24371239</c:v>
                </c:pt>
                <c:pt idx="89">
                  <c:v>0.26118258</c:v>
                </c:pt>
                <c:pt idx="90">
                  <c:v>0.27078319000000001</c:v>
                </c:pt>
                <c:pt idx="91">
                  <c:v>0.28800375</c:v>
                </c:pt>
                <c:pt idx="92">
                  <c:v>0.30287370000000002</c:v>
                </c:pt>
                <c:pt idx="93">
                  <c:v>0.31909182000000003</c:v>
                </c:pt>
                <c:pt idx="94">
                  <c:v>0.33703089000000003</c:v>
                </c:pt>
                <c:pt idx="95">
                  <c:v>0.35237271999999997</c:v>
                </c:pt>
                <c:pt idx="96">
                  <c:v>0.36704756999999999</c:v>
                </c:pt>
                <c:pt idx="97">
                  <c:v>0.38096405</c:v>
                </c:pt>
                <c:pt idx="98">
                  <c:v>0.39827908000000001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9-488E-9ED6-D7EEF198454F}"/>
            </c:ext>
          </c:extLst>
        </c:ser>
        <c:ser>
          <c:idx val="2"/>
          <c:order val="2"/>
          <c:tx>
            <c:strRef>
              <c:f>'qx (tau) 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a'!$I$2:$I$100</c:f>
              <c:numCache>
                <c:formatCode>General</c:formatCode>
                <c:ptCount val="99"/>
                <c:pt idx="0">
                  <c:v>4.6913990000000003E-2</c:v>
                </c:pt>
                <c:pt idx="1">
                  <c:v>2.8689180000000002E-2</c:v>
                </c:pt>
                <c:pt idx="2">
                  <c:v>1.9193789999999999E-2</c:v>
                </c:pt>
                <c:pt idx="3">
                  <c:v>1.289274E-2</c:v>
                </c:pt>
                <c:pt idx="4">
                  <c:v>9.4198400000000005E-3</c:v>
                </c:pt>
                <c:pt idx="5">
                  <c:v>7.5119999999999996E-3</c:v>
                </c:pt>
                <c:pt idx="6">
                  <c:v>6.1140999999999999E-3</c:v>
                </c:pt>
                <c:pt idx="7">
                  <c:v>5.20683E-3</c:v>
                </c:pt>
                <c:pt idx="8">
                  <c:v>4.6111399999999997E-3</c:v>
                </c:pt>
                <c:pt idx="9">
                  <c:v>4.2331399999999998E-3</c:v>
                </c:pt>
                <c:pt idx="10">
                  <c:v>3.9752900000000002E-3</c:v>
                </c:pt>
                <c:pt idx="11">
                  <c:v>3.90728E-3</c:v>
                </c:pt>
                <c:pt idx="12">
                  <c:v>3.9069400000000002E-3</c:v>
                </c:pt>
                <c:pt idx="13">
                  <c:v>4.0075800000000002E-3</c:v>
                </c:pt>
                <c:pt idx="14">
                  <c:v>4.1343400000000002E-3</c:v>
                </c:pt>
                <c:pt idx="15">
                  <c:v>4.3839100000000004E-3</c:v>
                </c:pt>
                <c:pt idx="16">
                  <c:v>4.6544799999999999E-3</c:v>
                </c:pt>
                <c:pt idx="17">
                  <c:v>4.9559699999999996E-3</c:v>
                </c:pt>
                <c:pt idx="18">
                  <c:v>5.3490300000000003E-3</c:v>
                </c:pt>
                <c:pt idx="19">
                  <c:v>5.7739899999999997E-3</c:v>
                </c:pt>
                <c:pt idx="20">
                  <c:v>6.1836199999999999E-3</c:v>
                </c:pt>
                <c:pt idx="21">
                  <c:v>6.5180200000000002E-3</c:v>
                </c:pt>
                <c:pt idx="22">
                  <c:v>6.7766399999999996E-3</c:v>
                </c:pt>
                <c:pt idx="23">
                  <c:v>7.0018099999999998E-3</c:v>
                </c:pt>
                <c:pt idx="24">
                  <c:v>7.1943700000000003E-3</c:v>
                </c:pt>
                <c:pt idx="25">
                  <c:v>7.34923E-3</c:v>
                </c:pt>
                <c:pt idx="26">
                  <c:v>7.4967899999999997E-3</c:v>
                </c:pt>
                <c:pt idx="27">
                  <c:v>7.68967E-3</c:v>
                </c:pt>
                <c:pt idx="28">
                  <c:v>7.8083800000000002E-3</c:v>
                </c:pt>
                <c:pt idx="29">
                  <c:v>8.0898199999999993E-3</c:v>
                </c:pt>
                <c:pt idx="30">
                  <c:v>8.2032000000000008E-3</c:v>
                </c:pt>
                <c:pt idx="31">
                  <c:v>8.5202300000000002E-3</c:v>
                </c:pt>
                <c:pt idx="32">
                  <c:v>8.7629000000000005E-3</c:v>
                </c:pt>
                <c:pt idx="33">
                  <c:v>9.0144400000000003E-3</c:v>
                </c:pt>
                <c:pt idx="34">
                  <c:v>9.3064900000000006E-3</c:v>
                </c:pt>
                <c:pt idx="35">
                  <c:v>9.5917799999999994E-3</c:v>
                </c:pt>
                <c:pt idx="36">
                  <c:v>9.8378500000000004E-3</c:v>
                </c:pt>
                <c:pt idx="37">
                  <c:v>1.0190309999999999E-2</c:v>
                </c:pt>
                <c:pt idx="38">
                  <c:v>1.042448E-2</c:v>
                </c:pt>
                <c:pt idx="39">
                  <c:v>1.086473E-2</c:v>
                </c:pt>
                <c:pt idx="40">
                  <c:v>1.093031E-2</c:v>
                </c:pt>
                <c:pt idx="41">
                  <c:v>1.141957E-2</c:v>
                </c:pt>
                <c:pt idx="42">
                  <c:v>1.156898E-2</c:v>
                </c:pt>
                <c:pt idx="43">
                  <c:v>1.188675E-2</c:v>
                </c:pt>
                <c:pt idx="44">
                  <c:v>1.227867E-2</c:v>
                </c:pt>
                <c:pt idx="45">
                  <c:v>1.254887E-2</c:v>
                </c:pt>
                <c:pt idx="46">
                  <c:v>1.2966210000000001E-2</c:v>
                </c:pt>
                <c:pt idx="47">
                  <c:v>1.361483E-2</c:v>
                </c:pt>
                <c:pt idx="48">
                  <c:v>1.4200249999999999E-2</c:v>
                </c:pt>
                <c:pt idx="49">
                  <c:v>1.5149559999999999E-2</c:v>
                </c:pt>
                <c:pt idx="50">
                  <c:v>1.5574599999999999E-2</c:v>
                </c:pt>
                <c:pt idx="51">
                  <c:v>1.6606050000000001E-2</c:v>
                </c:pt>
                <c:pt idx="52">
                  <c:v>1.7261430000000001E-2</c:v>
                </c:pt>
                <c:pt idx="53">
                  <c:v>1.8108300000000001E-2</c:v>
                </c:pt>
                <c:pt idx="54">
                  <c:v>1.892259E-2</c:v>
                </c:pt>
                <c:pt idx="55">
                  <c:v>1.989689E-2</c:v>
                </c:pt>
                <c:pt idx="56">
                  <c:v>2.0888790000000001E-2</c:v>
                </c:pt>
                <c:pt idx="57">
                  <c:v>2.245577E-2</c:v>
                </c:pt>
                <c:pt idx="58">
                  <c:v>2.4034759999999999E-2</c:v>
                </c:pt>
                <c:pt idx="59">
                  <c:v>2.6501210000000001E-2</c:v>
                </c:pt>
                <c:pt idx="60">
                  <c:v>2.7939140000000001E-2</c:v>
                </c:pt>
                <c:pt idx="61">
                  <c:v>3.073876E-2</c:v>
                </c:pt>
                <c:pt idx="62">
                  <c:v>3.3219499999999999E-2</c:v>
                </c:pt>
                <c:pt idx="63">
                  <c:v>3.5955710000000002E-2</c:v>
                </c:pt>
                <c:pt idx="64">
                  <c:v>3.9010059999999999E-2</c:v>
                </c:pt>
                <c:pt idx="65">
                  <c:v>4.1829669999999999E-2</c:v>
                </c:pt>
                <c:pt idx="66">
                  <c:v>4.5300670000000001E-2</c:v>
                </c:pt>
                <c:pt idx="67">
                  <c:v>4.9408540000000001E-2</c:v>
                </c:pt>
                <c:pt idx="68">
                  <c:v>5.3481330000000001E-2</c:v>
                </c:pt>
                <c:pt idx="69">
                  <c:v>5.9773130000000001E-2</c:v>
                </c:pt>
                <c:pt idx="70">
                  <c:v>6.3506110000000005E-2</c:v>
                </c:pt>
                <c:pt idx="71">
                  <c:v>7.0543529999999993E-2</c:v>
                </c:pt>
                <c:pt idx="72">
                  <c:v>7.6472460000000006E-2</c:v>
                </c:pt>
                <c:pt idx="73">
                  <c:v>8.3212889999999998E-2</c:v>
                </c:pt>
                <c:pt idx="74">
                  <c:v>9.0613769999999996E-2</c:v>
                </c:pt>
                <c:pt idx="75">
                  <c:v>9.7520910000000002E-2</c:v>
                </c:pt>
                <c:pt idx="76">
                  <c:v>0.10502230999999999</c:v>
                </c:pt>
                <c:pt idx="77">
                  <c:v>0.1143351</c:v>
                </c:pt>
                <c:pt idx="78">
                  <c:v>0.12244584</c:v>
                </c:pt>
                <c:pt idx="79">
                  <c:v>0.13309939000000001</c:v>
                </c:pt>
                <c:pt idx="80">
                  <c:v>0.14028299</c:v>
                </c:pt>
                <c:pt idx="81">
                  <c:v>0.15381692999999999</c:v>
                </c:pt>
                <c:pt idx="82">
                  <c:v>0.16534151</c:v>
                </c:pt>
                <c:pt idx="83">
                  <c:v>0.17891134</c:v>
                </c:pt>
                <c:pt idx="84">
                  <c:v>0.19087754000000001</c:v>
                </c:pt>
                <c:pt idx="85">
                  <c:v>0.20358967</c:v>
                </c:pt>
                <c:pt idx="86">
                  <c:v>0.21620826000000001</c:v>
                </c:pt>
                <c:pt idx="87">
                  <c:v>0.23024264999999999</c:v>
                </c:pt>
                <c:pt idx="88">
                  <c:v>0.24273661999999999</c:v>
                </c:pt>
                <c:pt idx="89">
                  <c:v>0.26020659000000002</c:v>
                </c:pt>
                <c:pt idx="90">
                  <c:v>0.26982897</c:v>
                </c:pt>
                <c:pt idx="91">
                  <c:v>0.28704595999999999</c:v>
                </c:pt>
                <c:pt idx="92">
                  <c:v>0.30190500999999997</c:v>
                </c:pt>
                <c:pt idx="93">
                  <c:v>0.31808979999999998</c:v>
                </c:pt>
                <c:pt idx="94">
                  <c:v>0.33599677</c:v>
                </c:pt>
                <c:pt idx="95">
                  <c:v>0.35135545000000001</c:v>
                </c:pt>
                <c:pt idx="96">
                  <c:v>0.36608839999999998</c:v>
                </c:pt>
                <c:pt idx="97">
                  <c:v>0.38009391999999997</c:v>
                </c:pt>
                <c:pt idx="98">
                  <c:v>0.39744106000000001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09-488E-9ED6-D7EEF198454F}"/>
            </c:ext>
          </c:extLst>
        </c:ser>
        <c:ser>
          <c:idx val="3"/>
          <c:order val="3"/>
          <c:tx>
            <c:strRef>
              <c:f>'qx (tau) 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a'!$J$2:$J$100</c:f>
              <c:numCache>
                <c:formatCode>General</c:formatCode>
                <c:ptCount val="99"/>
                <c:pt idx="0">
                  <c:v>4.7777979999999998E-2</c:v>
                </c:pt>
                <c:pt idx="1">
                  <c:v>2.9313840000000001E-2</c:v>
                </c:pt>
                <c:pt idx="2">
                  <c:v>1.974368E-2</c:v>
                </c:pt>
                <c:pt idx="3">
                  <c:v>1.340746E-2</c:v>
                </c:pt>
                <c:pt idx="4">
                  <c:v>9.8760500000000008E-3</c:v>
                </c:pt>
                <c:pt idx="5">
                  <c:v>7.9086299999999998E-3</c:v>
                </c:pt>
                <c:pt idx="6">
                  <c:v>6.4631000000000003E-3</c:v>
                </c:pt>
                <c:pt idx="7">
                  <c:v>5.5048500000000004E-3</c:v>
                </c:pt>
                <c:pt idx="8">
                  <c:v>4.8565800000000001E-3</c:v>
                </c:pt>
                <c:pt idx="9">
                  <c:v>4.4325700000000003E-3</c:v>
                </c:pt>
                <c:pt idx="10">
                  <c:v>4.1436600000000004E-3</c:v>
                </c:pt>
                <c:pt idx="11">
                  <c:v>4.0636400000000003E-3</c:v>
                </c:pt>
                <c:pt idx="12">
                  <c:v>4.0884299999999997E-3</c:v>
                </c:pt>
                <c:pt idx="13">
                  <c:v>4.2522300000000001E-3</c:v>
                </c:pt>
                <c:pt idx="14">
                  <c:v>4.4681699999999996E-3</c:v>
                </c:pt>
                <c:pt idx="15">
                  <c:v>4.8171400000000001E-3</c:v>
                </c:pt>
                <c:pt idx="16">
                  <c:v>5.1851099999999997E-3</c:v>
                </c:pt>
                <c:pt idx="17">
                  <c:v>5.6127800000000004E-3</c:v>
                </c:pt>
                <c:pt idx="18">
                  <c:v>6.1702199999999997E-3</c:v>
                </c:pt>
                <c:pt idx="19">
                  <c:v>6.7594700000000001E-3</c:v>
                </c:pt>
                <c:pt idx="20">
                  <c:v>7.2944500000000001E-3</c:v>
                </c:pt>
                <c:pt idx="21">
                  <c:v>7.6774199999999999E-3</c:v>
                </c:pt>
                <c:pt idx="22">
                  <c:v>7.9335499999999993E-3</c:v>
                </c:pt>
                <c:pt idx="23">
                  <c:v>8.1564900000000006E-3</c:v>
                </c:pt>
                <c:pt idx="24">
                  <c:v>8.3464400000000001E-3</c:v>
                </c:pt>
                <c:pt idx="25">
                  <c:v>8.4986300000000001E-3</c:v>
                </c:pt>
                <c:pt idx="26">
                  <c:v>8.6422800000000004E-3</c:v>
                </c:pt>
                <c:pt idx="27">
                  <c:v>8.8117300000000003E-3</c:v>
                </c:pt>
                <c:pt idx="28">
                  <c:v>8.8868799999999998E-3</c:v>
                </c:pt>
                <c:pt idx="29">
                  <c:v>9.1169200000000006E-3</c:v>
                </c:pt>
                <c:pt idx="30">
                  <c:v>9.19033E-3</c:v>
                </c:pt>
                <c:pt idx="31">
                  <c:v>9.4862999999999996E-3</c:v>
                </c:pt>
                <c:pt idx="32">
                  <c:v>9.7277800000000001E-3</c:v>
                </c:pt>
                <c:pt idx="33">
                  <c:v>9.98164E-3</c:v>
                </c:pt>
                <c:pt idx="34">
                  <c:v>1.027723E-2</c:v>
                </c:pt>
                <c:pt idx="35">
                  <c:v>1.0566219999999999E-2</c:v>
                </c:pt>
                <c:pt idx="36">
                  <c:v>1.081502E-2</c:v>
                </c:pt>
                <c:pt idx="37">
                  <c:v>1.1167099999999999E-2</c:v>
                </c:pt>
                <c:pt idx="38">
                  <c:v>1.140324E-2</c:v>
                </c:pt>
                <c:pt idx="39">
                  <c:v>1.1843879999999999E-2</c:v>
                </c:pt>
                <c:pt idx="40">
                  <c:v>1.191998E-2</c:v>
                </c:pt>
                <c:pt idx="41">
                  <c:v>1.2419009999999999E-2</c:v>
                </c:pt>
                <c:pt idx="42">
                  <c:v>1.2590759999999999E-2</c:v>
                </c:pt>
                <c:pt idx="43">
                  <c:v>1.293367E-2</c:v>
                </c:pt>
                <c:pt idx="44">
                  <c:v>1.335271E-2</c:v>
                </c:pt>
                <c:pt idx="45">
                  <c:v>1.3650789999999999E-2</c:v>
                </c:pt>
                <c:pt idx="46">
                  <c:v>1.4085769999999999E-2</c:v>
                </c:pt>
                <c:pt idx="47">
                  <c:v>1.4754079999999999E-2</c:v>
                </c:pt>
                <c:pt idx="48">
                  <c:v>1.5352599999999999E-2</c:v>
                </c:pt>
                <c:pt idx="49">
                  <c:v>1.6299939999999999E-2</c:v>
                </c:pt>
                <c:pt idx="50">
                  <c:v>1.6743310000000001E-2</c:v>
                </c:pt>
                <c:pt idx="51">
                  <c:v>1.778745E-2</c:v>
                </c:pt>
                <c:pt idx="52">
                  <c:v>1.8469909999999999E-2</c:v>
                </c:pt>
                <c:pt idx="53">
                  <c:v>1.935429E-2</c:v>
                </c:pt>
                <c:pt idx="54">
                  <c:v>2.0215179999999999E-2</c:v>
                </c:pt>
                <c:pt idx="55">
                  <c:v>2.124003E-2</c:v>
                </c:pt>
                <c:pt idx="56">
                  <c:v>2.2282900000000001E-2</c:v>
                </c:pt>
                <c:pt idx="57">
                  <c:v>2.3888929999999999E-2</c:v>
                </c:pt>
                <c:pt idx="58">
                  <c:v>2.5521209999999999E-2</c:v>
                </c:pt>
                <c:pt idx="59">
                  <c:v>2.804239E-2</c:v>
                </c:pt>
                <c:pt idx="60">
                  <c:v>2.9549410000000002E-2</c:v>
                </c:pt>
                <c:pt idx="61">
                  <c:v>3.2417939999999999E-2</c:v>
                </c:pt>
                <c:pt idx="62">
                  <c:v>3.4985700000000002E-2</c:v>
                </c:pt>
                <c:pt idx="63">
                  <c:v>3.7827140000000002E-2</c:v>
                </c:pt>
                <c:pt idx="64">
                  <c:v>4.1004520000000003E-2</c:v>
                </c:pt>
                <c:pt idx="65">
                  <c:v>4.3956530000000001E-2</c:v>
                </c:pt>
                <c:pt idx="66">
                  <c:v>4.7551610000000001E-2</c:v>
                </c:pt>
                <c:pt idx="67">
                  <c:v>5.1781029999999999E-2</c:v>
                </c:pt>
                <c:pt idx="68">
                  <c:v>5.5978479999999997E-2</c:v>
                </c:pt>
                <c:pt idx="69">
                  <c:v>6.2366230000000002E-2</c:v>
                </c:pt>
                <c:pt idx="70">
                  <c:v>6.624207E-2</c:v>
                </c:pt>
                <c:pt idx="71">
                  <c:v>7.3406890000000002E-2</c:v>
                </c:pt>
                <c:pt idx="72">
                  <c:v>7.9519850000000003E-2</c:v>
                </c:pt>
                <c:pt idx="73">
                  <c:v>8.6481089999999997E-2</c:v>
                </c:pt>
                <c:pt idx="74">
                  <c:v>9.4095769999999995E-2</c:v>
                </c:pt>
                <c:pt idx="75">
                  <c:v>0.10115565999999999</c:v>
                </c:pt>
                <c:pt idx="76">
                  <c:v>0.1086705</c:v>
                </c:pt>
                <c:pt idx="77">
                  <c:v>0.11790441</c:v>
                </c:pt>
                <c:pt idx="78">
                  <c:v>0.12595227000000001</c:v>
                </c:pt>
                <c:pt idx="79">
                  <c:v>0.13650855000000001</c:v>
                </c:pt>
                <c:pt idx="80">
                  <c:v>0.14363861</c:v>
                </c:pt>
                <c:pt idx="81">
                  <c:v>0.15706088000000001</c:v>
                </c:pt>
                <c:pt idx="82">
                  <c:v>0.16850105000000001</c:v>
                </c:pt>
                <c:pt idx="83">
                  <c:v>0.18195422</c:v>
                </c:pt>
                <c:pt idx="84">
                  <c:v>0.19382967000000001</c:v>
                </c:pt>
                <c:pt idx="85">
                  <c:v>0.20645873000000001</c:v>
                </c:pt>
                <c:pt idx="86">
                  <c:v>0.21900929</c:v>
                </c:pt>
                <c:pt idx="87">
                  <c:v>0.23296264</c:v>
                </c:pt>
                <c:pt idx="88">
                  <c:v>0.24543069000000001</c:v>
                </c:pt>
                <c:pt idx="89">
                  <c:v>0.26286672</c:v>
                </c:pt>
                <c:pt idx="90">
                  <c:v>0.27250231000000003</c:v>
                </c:pt>
                <c:pt idx="91">
                  <c:v>0.28965484000000002</c:v>
                </c:pt>
                <c:pt idx="92">
                  <c:v>0.30447765999999998</c:v>
                </c:pt>
                <c:pt idx="93">
                  <c:v>0.32059444999999998</c:v>
                </c:pt>
                <c:pt idx="94">
                  <c:v>0.33844511999999999</c:v>
                </c:pt>
                <c:pt idx="95">
                  <c:v>0.35379307999999998</c:v>
                </c:pt>
                <c:pt idx="96">
                  <c:v>0.36846582999999999</c:v>
                </c:pt>
                <c:pt idx="97">
                  <c:v>0.38235808999999998</c:v>
                </c:pt>
                <c:pt idx="98">
                  <c:v>0.39963786000000001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09-488E-9ED6-D7EEF198454F}"/>
            </c:ext>
          </c:extLst>
        </c:ser>
        <c:ser>
          <c:idx val="4"/>
          <c:order val="4"/>
          <c:tx>
            <c:strRef>
              <c:f>'qx (tau) 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a'!$K$2:$K$100</c:f>
              <c:numCache>
                <c:formatCode>General</c:formatCode>
                <c:ptCount val="99"/>
                <c:pt idx="0">
                  <c:v>4.5347800000000001E-2</c:v>
                </c:pt>
                <c:pt idx="1">
                  <c:v>2.7757799999999999E-2</c:v>
                </c:pt>
                <c:pt idx="2">
                  <c:v>1.8624390000000001E-2</c:v>
                </c:pt>
                <c:pt idx="3">
                  <c:v>1.2579079999999999E-2</c:v>
                </c:pt>
                <c:pt idx="4">
                  <c:v>9.2271100000000002E-3</c:v>
                </c:pt>
                <c:pt idx="5">
                  <c:v>7.3768999999999996E-3</c:v>
                </c:pt>
                <c:pt idx="6">
                  <c:v>6.0216799999999997E-3</c:v>
                </c:pt>
                <c:pt idx="7">
                  <c:v>5.1328600000000004E-3</c:v>
                </c:pt>
                <c:pt idx="8">
                  <c:v>4.5419199999999996E-3</c:v>
                </c:pt>
                <c:pt idx="9">
                  <c:v>4.1624499999999998E-3</c:v>
                </c:pt>
                <c:pt idx="10">
                  <c:v>3.90509E-3</c:v>
                </c:pt>
                <c:pt idx="11">
                  <c:v>3.8385200000000002E-3</c:v>
                </c:pt>
                <c:pt idx="12">
                  <c:v>3.8858299999999998E-3</c:v>
                </c:pt>
                <c:pt idx="13">
                  <c:v>4.0994200000000003E-3</c:v>
                </c:pt>
                <c:pt idx="14">
                  <c:v>4.3867100000000003E-3</c:v>
                </c:pt>
                <c:pt idx="15">
                  <c:v>4.8156400000000004E-3</c:v>
                </c:pt>
                <c:pt idx="16">
                  <c:v>5.2678500000000001E-3</c:v>
                </c:pt>
                <c:pt idx="17">
                  <c:v>5.8178600000000002E-3</c:v>
                </c:pt>
                <c:pt idx="18">
                  <c:v>6.5430100000000001E-3</c:v>
                </c:pt>
                <c:pt idx="19">
                  <c:v>7.3031299999999997E-3</c:v>
                </c:pt>
                <c:pt idx="20">
                  <c:v>7.9680500000000008E-3</c:v>
                </c:pt>
                <c:pt idx="21">
                  <c:v>8.4000499999999992E-3</c:v>
                </c:pt>
                <c:pt idx="22">
                  <c:v>8.6475400000000004E-3</c:v>
                </c:pt>
                <c:pt idx="23">
                  <c:v>8.8575100000000007E-3</c:v>
                </c:pt>
                <c:pt idx="24">
                  <c:v>9.0317899999999996E-3</c:v>
                </c:pt>
                <c:pt idx="25">
                  <c:v>9.1669899999999999E-3</c:v>
                </c:pt>
                <c:pt idx="26">
                  <c:v>9.2933400000000006E-3</c:v>
                </c:pt>
                <c:pt idx="27">
                  <c:v>9.44533E-3</c:v>
                </c:pt>
                <c:pt idx="28">
                  <c:v>9.5021299999999993E-3</c:v>
                </c:pt>
                <c:pt idx="29">
                  <c:v>9.7068499999999995E-3</c:v>
                </c:pt>
                <c:pt idx="30">
                  <c:v>9.7577199999999992E-3</c:v>
                </c:pt>
                <c:pt idx="31">
                  <c:v>1.0022710000000001E-2</c:v>
                </c:pt>
                <c:pt idx="32">
                  <c:v>1.023196E-2</c:v>
                </c:pt>
                <c:pt idx="33">
                  <c:v>1.045652E-2</c:v>
                </c:pt>
                <c:pt idx="34">
                  <c:v>1.0723679999999999E-2</c:v>
                </c:pt>
                <c:pt idx="35">
                  <c:v>1.0985150000000001E-2</c:v>
                </c:pt>
                <c:pt idx="36">
                  <c:v>1.120879E-2</c:v>
                </c:pt>
                <c:pt idx="37">
                  <c:v>1.1534869999999999E-2</c:v>
                </c:pt>
                <c:pt idx="38">
                  <c:v>1.175032E-2</c:v>
                </c:pt>
                <c:pt idx="39">
                  <c:v>1.2169910000000001E-2</c:v>
                </c:pt>
                <c:pt idx="40">
                  <c:v>1.2232069999999999E-2</c:v>
                </c:pt>
                <c:pt idx="41">
                  <c:v>1.270982E-2</c:v>
                </c:pt>
                <c:pt idx="42">
                  <c:v>1.2864270000000001E-2</c:v>
                </c:pt>
                <c:pt idx="43">
                  <c:v>1.3184639999999999E-2</c:v>
                </c:pt>
                <c:pt idx="44">
                  <c:v>1.3579569999999999E-2</c:v>
                </c:pt>
                <c:pt idx="45">
                  <c:v>1.3854150000000001E-2</c:v>
                </c:pt>
                <c:pt idx="46">
                  <c:v>1.426407E-2</c:v>
                </c:pt>
                <c:pt idx="47">
                  <c:v>1.489151E-2</c:v>
                </c:pt>
                <c:pt idx="48">
                  <c:v>1.545706E-2</c:v>
                </c:pt>
                <c:pt idx="49">
                  <c:v>1.6359209999999999E-2</c:v>
                </c:pt>
                <c:pt idx="50">
                  <c:v>1.6754000000000002E-2</c:v>
                </c:pt>
                <c:pt idx="51">
                  <c:v>1.776175E-2</c:v>
                </c:pt>
                <c:pt idx="52">
                  <c:v>1.842003E-2</c:v>
                </c:pt>
                <c:pt idx="53">
                  <c:v>1.92827E-2</c:v>
                </c:pt>
                <c:pt idx="54">
                  <c:v>2.012046E-2</c:v>
                </c:pt>
                <c:pt idx="55">
                  <c:v>2.1109969999999999E-2</c:v>
                </c:pt>
                <c:pt idx="56">
                  <c:v>2.2101490000000001E-2</c:v>
                </c:pt>
                <c:pt idx="57">
                  <c:v>2.363637E-2</c:v>
                </c:pt>
                <c:pt idx="58">
                  <c:v>2.5185809999999999E-2</c:v>
                </c:pt>
                <c:pt idx="59">
                  <c:v>2.76186E-2</c:v>
                </c:pt>
                <c:pt idx="60">
                  <c:v>2.905081E-2</c:v>
                </c:pt>
                <c:pt idx="61">
                  <c:v>3.181556E-2</c:v>
                </c:pt>
                <c:pt idx="62">
                  <c:v>3.4293959999999998E-2</c:v>
                </c:pt>
                <c:pt idx="63">
                  <c:v>3.7053250000000003E-2</c:v>
                </c:pt>
                <c:pt idx="64">
                  <c:v>4.0153769999999998E-2</c:v>
                </c:pt>
                <c:pt idx="65">
                  <c:v>4.3040559999999999E-2</c:v>
                </c:pt>
                <c:pt idx="66">
                  <c:v>4.6559240000000002E-2</c:v>
                </c:pt>
                <c:pt idx="67">
                  <c:v>5.0690819999999998E-2</c:v>
                </c:pt>
                <c:pt idx="68">
                  <c:v>5.4789339999999999E-2</c:v>
                </c:pt>
                <c:pt idx="69">
                  <c:v>6.1043680000000003E-2</c:v>
                </c:pt>
                <c:pt idx="70">
                  <c:v>6.4808699999999997E-2</c:v>
                </c:pt>
                <c:pt idx="71">
                  <c:v>7.1837789999999999E-2</c:v>
                </c:pt>
                <c:pt idx="72">
                  <c:v>7.7838749999999998E-2</c:v>
                </c:pt>
                <c:pt idx="73">
                  <c:v>8.4672520000000001E-2</c:v>
                </c:pt>
                <c:pt idx="74">
                  <c:v>9.2165319999999995E-2</c:v>
                </c:pt>
                <c:pt idx="75">
                  <c:v>9.9155380000000001E-2</c:v>
                </c:pt>
                <c:pt idx="76">
                  <c:v>0.1066372</c:v>
                </c:pt>
                <c:pt idx="77">
                  <c:v>0.11583876</c:v>
                </c:pt>
                <c:pt idx="78">
                  <c:v>0.12387386</c:v>
                </c:pt>
                <c:pt idx="79">
                  <c:v>0.13440172</c:v>
                </c:pt>
                <c:pt idx="80">
                  <c:v>0.14152924</c:v>
                </c:pt>
                <c:pt idx="81">
                  <c:v>0.15489502999999999</c:v>
                </c:pt>
                <c:pt idx="82">
                  <c:v>0.16631588999999999</c:v>
                </c:pt>
                <c:pt idx="83">
                  <c:v>0.17973468000000001</c:v>
                </c:pt>
                <c:pt idx="84">
                  <c:v>0.19158963000000001</c:v>
                </c:pt>
                <c:pt idx="85">
                  <c:v>0.20419459000000001</c:v>
                </c:pt>
                <c:pt idx="86">
                  <c:v>0.21674505999999999</c:v>
                </c:pt>
                <c:pt idx="87">
                  <c:v>0.2306946</c:v>
                </c:pt>
                <c:pt idx="88">
                  <c:v>0.24317137999999999</c:v>
                </c:pt>
                <c:pt idx="89">
                  <c:v>0.26064670000000001</c:v>
                </c:pt>
                <c:pt idx="90">
                  <c:v>0.27040399999999998</c:v>
                </c:pt>
                <c:pt idx="91">
                  <c:v>0.28758558000000001</c:v>
                </c:pt>
                <c:pt idx="92">
                  <c:v>0.30245715000000001</c:v>
                </c:pt>
                <c:pt idx="93">
                  <c:v>0.31861840000000002</c:v>
                </c:pt>
                <c:pt idx="94">
                  <c:v>0.33646926999999999</c:v>
                </c:pt>
                <c:pt idx="95">
                  <c:v>0.35186169</c:v>
                </c:pt>
                <c:pt idx="96">
                  <c:v>0.36659385999999999</c:v>
                </c:pt>
                <c:pt idx="97">
                  <c:v>0.38057836</c:v>
                </c:pt>
                <c:pt idx="98">
                  <c:v>0.3979065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09-488E-9ED6-D7EEF198454F}"/>
            </c:ext>
          </c:extLst>
        </c:ser>
        <c:ser>
          <c:idx val="5"/>
          <c:order val="5"/>
          <c:tx>
            <c:strRef>
              <c:f>'qx (tau)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a'!$L$2:$L$100</c:f>
              <c:numCache>
                <c:formatCode>General</c:formatCode>
                <c:ptCount val="99"/>
                <c:pt idx="0">
                  <c:v>4.4721070000000002E-2</c:v>
                </c:pt>
                <c:pt idx="1">
                  <c:v>2.7424150000000001E-2</c:v>
                </c:pt>
                <c:pt idx="2">
                  <c:v>1.8471040000000001E-2</c:v>
                </c:pt>
                <c:pt idx="3">
                  <c:v>1.256152E-2</c:v>
                </c:pt>
                <c:pt idx="4">
                  <c:v>9.2590199999999998E-3</c:v>
                </c:pt>
                <c:pt idx="5">
                  <c:v>7.4244300000000001E-3</c:v>
                </c:pt>
                <c:pt idx="6">
                  <c:v>6.0792600000000004E-3</c:v>
                </c:pt>
                <c:pt idx="7">
                  <c:v>5.1848399999999996E-3</c:v>
                </c:pt>
                <c:pt idx="8">
                  <c:v>4.5800199999999998E-3</c:v>
                </c:pt>
                <c:pt idx="9">
                  <c:v>4.1857999999999999E-3</c:v>
                </c:pt>
                <c:pt idx="10">
                  <c:v>3.9195899999999997E-3</c:v>
                </c:pt>
                <c:pt idx="11">
                  <c:v>3.84988E-3</c:v>
                </c:pt>
                <c:pt idx="12">
                  <c:v>3.8820999999999999E-3</c:v>
                </c:pt>
                <c:pt idx="13">
                  <c:v>4.0479899999999996E-3</c:v>
                </c:pt>
                <c:pt idx="14">
                  <c:v>4.2665899999999998E-3</c:v>
                </c:pt>
                <c:pt idx="15">
                  <c:v>4.60977E-3</c:v>
                </c:pt>
                <c:pt idx="16">
                  <c:v>4.9724399999999998E-3</c:v>
                </c:pt>
                <c:pt idx="17">
                  <c:v>5.3923900000000004E-3</c:v>
                </c:pt>
                <c:pt idx="18">
                  <c:v>5.9319799999999999E-3</c:v>
                </c:pt>
                <c:pt idx="19">
                  <c:v>6.5017199999999999E-3</c:v>
                </c:pt>
                <c:pt idx="20">
                  <c:v>7.0180299999999998E-3</c:v>
                </c:pt>
                <c:pt idx="21">
                  <c:v>7.39203E-3</c:v>
                </c:pt>
                <c:pt idx="22">
                  <c:v>7.64528E-3</c:v>
                </c:pt>
                <c:pt idx="23">
                  <c:v>7.8671699999999997E-3</c:v>
                </c:pt>
                <c:pt idx="24">
                  <c:v>8.05816E-3</c:v>
                </c:pt>
                <c:pt idx="25">
                  <c:v>8.2130899999999993E-3</c:v>
                </c:pt>
                <c:pt idx="26">
                  <c:v>8.3596899999999995E-3</c:v>
                </c:pt>
                <c:pt idx="27">
                  <c:v>8.5300500000000008E-3</c:v>
                </c:pt>
                <c:pt idx="28">
                  <c:v>8.60993E-3</c:v>
                </c:pt>
                <c:pt idx="29">
                  <c:v>8.8320699999999992E-3</c:v>
                </c:pt>
                <c:pt idx="30">
                  <c:v>8.9039500000000008E-3</c:v>
                </c:pt>
                <c:pt idx="31">
                  <c:v>9.1937400000000006E-3</c:v>
                </c:pt>
                <c:pt idx="32">
                  <c:v>9.4334799999999993E-3</c:v>
                </c:pt>
                <c:pt idx="33">
                  <c:v>9.6890399999999995E-3</c:v>
                </c:pt>
                <c:pt idx="34">
                  <c:v>9.9869399999999997E-3</c:v>
                </c:pt>
                <c:pt idx="35">
                  <c:v>1.02779E-2</c:v>
                </c:pt>
                <c:pt idx="36">
                  <c:v>1.053165E-2</c:v>
                </c:pt>
                <c:pt idx="37">
                  <c:v>1.088281E-2</c:v>
                </c:pt>
                <c:pt idx="38">
                  <c:v>1.112136E-2</c:v>
                </c:pt>
                <c:pt idx="39">
                  <c:v>1.155813E-2</c:v>
                </c:pt>
                <c:pt idx="40">
                  <c:v>1.164506E-2</c:v>
                </c:pt>
                <c:pt idx="41">
                  <c:v>1.214029E-2</c:v>
                </c:pt>
                <c:pt idx="42">
                  <c:v>1.2322980000000001E-2</c:v>
                </c:pt>
                <c:pt idx="43">
                  <c:v>1.2672040000000001E-2</c:v>
                </c:pt>
                <c:pt idx="44">
                  <c:v>1.3099029999999999E-2</c:v>
                </c:pt>
                <c:pt idx="45">
                  <c:v>1.3410729999999999E-2</c:v>
                </c:pt>
                <c:pt idx="46">
                  <c:v>1.385834E-2</c:v>
                </c:pt>
                <c:pt idx="47">
                  <c:v>1.45252E-2</c:v>
                </c:pt>
                <c:pt idx="48">
                  <c:v>1.512936E-2</c:v>
                </c:pt>
                <c:pt idx="49">
                  <c:v>1.6079079999999999E-2</c:v>
                </c:pt>
                <c:pt idx="50">
                  <c:v>1.6520489999999999E-2</c:v>
                </c:pt>
                <c:pt idx="51">
                  <c:v>1.7544959999999998E-2</c:v>
                </c:pt>
                <c:pt idx="52">
                  <c:v>1.8226329999999999E-2</c:v>
                </c:pt>
                <c:pt idx="53">
                  <c:v>1.9097510000000002E-2</c:v>
                </c:pt>
                <c:pt idx="54">
                  <c:v>1.9943579999999999E-2</c:v>
                </c:pt>
                <c:pt idx="55">
                  <c:v>2.0945970000000001E-2</c:v>
                </c:pt>
                <c:pt idx="56">
                  <c:v>2.1967449999999999E-2</c:v>
                </c:pt>
                <c:pt idx="57">
                  <c:v>2.3537240000000001E-2</c:v>
                </c:pt>
                <c:pt idx="58">
                  <c:v>2.51276E-2</c:v>
                </c:pt>
                <c:pt idx="59">
                  <c:v>2.7585660000000001E-2</c:v>
                </c:pt>
                <c:pt idx="60">
                  <c:v>2.907351E-2</c:v>
                </c:pt>
                <c:pt idx="61">
                  <c:v>3.1885360000000001E-2</c:v>
                </c:pt>
                <c:pt idx="62">
                  <c:v>3.440468E-2</c:v>
                </c:pt>
                <c:pt idx="63">
                  <c:v>3.7197389999999997E-2</c:v>
                </c:pt>
                <c:pt idx="64">
                  <c:v>4.032202E-2</c:v>
                </c:pt>
                <c:pt idx="65">
                  <c:v>4.3241769999999999E-2</c:v>
                </c:pt>
                <c:pt idx="66">
                  <c:v>4.6803659999999997E-2</c:v>
                </c:pt>
                <c:pt idx="67">
                  <c:v>5.0982340000000001E-2</c:v>
                </c:pt>
                <c:pt idx="68">
                  <c:v>5.5133309999999998E-2</c:v>
                </c:pt>
                <c:pt idx="69">
                  <c:v>6.1413059999999998E-2</c:v>
                </c:pt>
                <c:pt idx="70">
                  <c:v>6.5244079999999996E-2</c:v>
                </c:pt>
                <c:pt idx="71">
                  <c:v>7.2274060000000001E-2</c:v>
                </c:pt>
                <c:pt idx="72">
                  <c:v>7.8309299999999998E-2</c:v>
                </c:pt>
                <c:pt idx="73">
                  <c:v>8.5192729999999994E-2</c:v>
                </c:pt>
                <c:pt idx="74">
                  <c:v>9.2720960000000005E-2</c:v>
                </c:pt>
                <c:pt idx="75">
                  <c:v>9.9738080000000007E-2</c:v>
                </c:pt>
                <c:pt idx="76">
                  <c:v>0.10722353</c:v>
                </c:pt>
                <c:pt idx="77">
                  <c:v>0.11638488</c:v>
                </c:pt>
                <c:pt idx="78">
                  <c:v>0.12438993</c:v>
                </c:pt>
                <c:pt idx="79">
                  <c:v>0.13486492999999999</c:v>
                </c:pt>
                <c:pt idx="80">
                  <c:v>0.14199271999999999</c:v>
                </c:pt>
                <c:pt idx="81">
                  <c:v>0.15525659</c:v>
                </c:pt>
                <c:pt idx="82">
                  <c:v>0.16661762999999999</c:v>
                </c:pt>
                <c:pt idx="83">
                  <c:v>0.17996223</c:v>
                </c:pt>
                <c:pt idx="84">
                  <c:v>0.19177427</c:v>
                </c:pt>
                <c:pt idx="85">
                  <c:v>0.20431954999999999</c:v>
                </c:pt>
                <c:pt idx="86">
                  <c:v>0.21681122999999999</c:v>
                </c:pt>
                <c:pt idx="87">
                  <c:v>0.23071034000000001</c:v>
                </c:pt>
                <c:pt idx="88">
                  <c:v>0.24317674</c:v>
                </c:pt>
                <c:pt idx="89">
                  <c:v>0.26056832000000002</c:v>
                </c:pt>
                <c:pt idx="90">
                  <c:v>0.27039743999999999</c:v>
                </c:pt>
                <c:pt idx="91">
                  <c:v>0.28761276000000002</c:v>
                </c:pt>
                <c:pt idx="92">
                  <c:v>0.30248543999999999</c:v>
                </c:pt>
                <c:pt idx="93">
                  <c:v>0.31862582</c:v>
                </c:pt>
                <c:pt idx="94">
                  <c:v>0.33645331000000001</c:v>
                </c:pt>
                <c:pt idx="95">
                  <c:v>0.35182518000000002</c:v>
                </c:pt>
                <c:pt idx="96">
                  <c:v>0.36654080999999999</c:v>
                </c:pt>
                <c:pt idx="97">
                  <c:v>0.38051824000000001</c:v>
                </c:pt>
                <c:pt idx="98">
                  <c:v>0.39785897999999997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09-488E-9ED6-D7EEF198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670336"/>
        <c:axId val="573976896"/>
      </c:lineChart>
      <c:catAx>
        <c:axId val="5736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6896"/>
        <c:crosses val="autoZero"/>
        <c:auto val="1"/>
        <c:lblAlgn val="ctr"/>
        <c:lblOffset val="100"/>
        <c:noMultiLvlLbl val="0"/>
      </c:catAx>
      <c:valAx>
        <c:axId val="57397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a'!$L$2:$L$100</c:f>
              <c:numCache>
                <c:formatCode>General</c:formatCode>
                <c:ptCount val="99"/>
                <c:pt idx="0">
                  <c:v>4.4721070000000002E-2</c:v>
                </c:pt>
                <c:pt idx="1">
                  <c:v>2.7424150000000001E-2</c:v>
                </c:pt>
                <c:pt idx="2">
                  <c:v>1.8471040000000001E-2</c:v>
                </c:pt>
                <c:pt idx="3">
                  <c:v>1.256152E-2</c:v>
                </c:pt>
                <c:pt idx="4">
                  <c:v>9.2590199999999998E-3</c:v>
                </c:pt>
                <c:pt idx="5">
                  <c:v>7.4244300000000001E-3</c:v>
                </c:pt>
                <c:pt idx="6">
                  <c:v>6.0792600000000004E-3</c:v>
                </c:pt>
                <c:pt idx="7">
                  <c:v>5.1848399999999996E-3</c:v>
                </c:pt>
                <c:pt idx="8">
                  <c:v>4.5800199999999998E-3</c:v>
                </c:pt>
                <c:pt idx="9">
                  <c:v>4.1857999999999999E-3</c:v>
                </c:pt>
                <c:pt idx="10">
                  <c:v>3.9195899999999997E-3</c:v>
                </c:pt>
                <c:pt idx="11">
                  <c:v>3.84988E-3</c:v>
                </c:pt>
                <c:pt idx="12">
                  <c:v>3.8820999999999999E-3</c:v>
                </c:pt>
                <c:pt idx="13">
                  <c:v>4.0479899999999996E-3</c:v>
                </c:pt>
                <c:pt idx="14">
                  <c:v>4.2665899999999998E-3</c:v>
                </c:pt>
                <c:pt idx="15">
                  <c:v>4.60977E-3</c:v>
                </c:pt>
                <c:pt idx="16">
                  <c:v>4.9724399999999998E-3</c:v>
                </c:pt>
                <c:pt idx="17">
                  <c:v>5.3923900000000004E-3</c:v>
                </c:pt>
                <c:pt idx="18">
                  <c:v>5.9319799999999999E-3</c:v>
                </c:pt>
                <c:pt idx="19">
                  <c:v>6.5017199999999999E-3</c:v>
                </c:pt>
                <c:pt idx="20">
                  <c:v>7.0180299999999998E-3</c:v>
                </c:pt>
                <c:pt idx="21">
                  <c:v>7.39203E-3</c:v>
                </c:pt>
                <c:pt idx="22">
                  <c:v>7.64528E-3</c:v>
                </c:pt>
                <c:pt idx="23">
                  <c:v>7.8671699999999997E-3</c:v>
                </c:pt>
                <c:pt idx="24">
                  <c:v>8.05816E-3</c:v>
                </c:pt>
                <c:pt idx="25">
                  <c:v>8.2130899999999993E-3</c:v>
                </c:pt>
                <c:pt idx="26">
                  <c:v>8.3596899999999995E-3</c:v>
                </c:pt>
                <c:pt idx="27">
                  <c:v>8.5300500000000008E-3</c:v>
                </c:pt>
                <c:pt idx="28">
                  <c:v>8.60993E-3</c:v>
                </c:pt>
                <c:pt idx="29">
                  <c:v>8.8320699999999992E-3</c:v>
                </c:pt>
                <c:pt idx="30">
                  <c:v>8.9039500000000008E-3</c:v>
                </c:pt>
                <c:pt idx="31">
                  <c:v>9.1937400000000006E-3</c:v>
                </c:pt>
                <c:pt idx="32">
                  <c:v>9.4334799999999993E-3</c:v>
                </c:pt>
                <c:pt idx="33">
                  <c:v>9.6890399999999995E-3</c:v>
                </c:pt>
                <c:pt idx="34">
                  <c:v>9.9869399999999997E-3</c:v>
                </c:pt>
                <c:pt idx="35">
                  <c:v>1.02779E-2</c:v>
                </c:pt>
                <c:pt idx="36">
                  <c:v>1.053165E-2</c:v>
                </c:pt>
                <c:pt idx="37">
                  <c:v>1.088281E-2</c:v>
                </c:pt>
                <c:pt idx="38">
                  <c:v>1.112136E-2</c:v>
                </c:pt>
                <c:pt idx="39">
                  <c:v>1.155813E-2</c:v>
                </c:pt>
                <c:pt idx="40">
                  <c:v>1.164506E-2</c:v>
                </c:pt>
                <c:pt idx="41">
                  <c:v>1.214029E-2</c:v>
                </c:pt>
                <c:pt idx="42">
                  <c:v>1.2322980000000001E-2</c:v>
                </c:pt>
                <c:pt idx="43">
                  <c:v>1.2672040000000001E-2</c:v>
                </c:pt>
                <c:pt idx="44">
                  <c:v>1.3099029999999999E-2</c:v>
                </c:pt>
                <c:pt idx="45">
                  <c:v>1.3410729999999999E-2</c:v>
                </c:pt>
                <c:pt idx="46">
                  <c:v>1.385834E-2</c:v>
                </c:pt>
                <c:pt idx="47">
                  <c:v>1.45252E-2</c:v>
                </c:pt>
                <c:pt idx="48">
                  <c:v>1.512936E-2</c:v>
                </c:pt>
                <c:pt idx="49">
                  <c:v>1.6079079999999999E-2</c:v>
                </c:pt>
                <c:pt idx="50">
                  <c:v>1.6520489999999999E-2</c:v>
                </c:pt>
                <c:pt idx="51">
                  <c:v>1.7544959999999998E-2</c:v>
                </c:pt>
                <c:pt idx="52">
                  <c:v>1.8226329999999999E-2</c:v>
                </c:pt>
                <c:pt idx="53">
                  <c:v>1.9097510000000002E-2</c:v>
                </c:pt>
                <c:pt idx="54">
                  <c:v>1.9943579999999999E-2</c:v>
                </c:pt>
                <c:pt idx="55">
                  <c:v>2.0945970000000001E-2</c:v>
                </c:pt>
                <c:pt idx="56">
                  <c:v>2.1967449999999999E-2</c:v>
                </c:pt>
                <c:pt idx="57">
                  <c:v>2.3537240000000001E-2</c:v>
                </c:pt>
                <c:pt idx="58">
                  <c:v>2.51276E-2</c:v>
                </c:pt>
                <c:pt idx="59">
                  <c:v>2.7585660000000001E-2</c:v>
                </c:pt>
                <c:pt idx="60">
                  <c:v>2.907351E-2</c:v>
                </c:pt>
                <c:pt idx="61">
                  <c:v>3.1885360000000001E-2</c:v>
                </c:pt>
                <c:pt idx="62">
                  <c:v>3.440468E-2</c:v>
                </c:pt>
                <c:pt idx="63">
                  <c:v>3.7197389999999997E-2</c:v>
                </c:pt>
                <c:pt idx="64">
                  <c:v>4.032202E-2</c:v>
                </c:pt>
                <c:pt idx="65">
                  <c:v>4.3241769999999999E-2</c:v>
                </c:pt>
                <c:pt idx="66">
                  <c:v>4.6803659999999997E-2</c:v>
                </c:pt>
                <c:pt idx="67">
                  <c:v>5.0982340000000001E-2</c:v>
                </c:pt>
                <c:pt idx="68">
                  <c:v>5.5133309999999998E-2</c:v>
                </c:pt>
                <c:pt idx="69">
                  <c:v>6.1413059999999998E-2</c:v>
                </c:pt>
                <c:pt idx="70">
                  <c:v>6.5244079999999996E-2</c:v>
                </c:pt>
                <c:pt idx="71">
                  <c:v>7.2274060000000001E-2</c:v>
                </c:pt>
                <c:pt idx="72">
                  <c:v>7.8309299999999998E-2</c:v>
                </c:pt>
                <c:pt idx="73">
                  <c:v>8.5192729999999994E-2</c:v>
                </c:pt>
                <c:pt idx="74">
                  <c:v>9.2720960000000005E-2</c:v>
                </c:pt>
                <c:pt idx="75">
                  <c:v>9.9738080000000007E-2</c:v>
                </c:pt>
                <c:pt idx="76">
                  <c:v>0.10722353</c:v>
                </c:pt>
                <c:pt idx="77">
                  <c:v>0.11638488</c:v>
                </c:pt>
                <c:pt idx="78">
                  <c:v>0.12438993</c:v>
                </c:pt>
                <c:pt idx="79">
                  <c:v>0.13486492999999999</c:v>
                </c:pt>
                <c:pt idx="80">
                  <c:v>0.14199271999999999</c:v>
                </c:pt>
                <c:pt idx="81">
                  <c:v>0.15525659</c:v>
                </c:pt>
                <c:pt idx="82">
                  <c:v>0.16661762999999999</c:v>
                </c:pt>
                <c:pt idx="83">
                  <c:v>0.17996223</c:v>
                </c:pt>
                <c:pt idx="84">
                  <c:v>0.19177427</c:v>
                </c:pt>
                <c:pt idx="85">
                  <c:v>0.20431954999999999</c:v>
                </c:pt>
                <c:pt idx="86">
                  <c:v>0.21681122999999999</c:v>
                </c:pt>
                <c:pt idx="87">
                  <c:v>0.23071034000000001</c:v>
                </c:pt>
                <c:pt idx="88">
                  <c:v>0.24317674</c:v>
                </c:pt>
                <c:pt idx="89">
                  <c:v>0.26056832000000002</c:v>
                </c:pt>
                <c:pt idx="90">
                  <c:v>0.27039743999999999</c:v>
                </c:pt>
                <c:pt idx="91">
                  <c:v>0.28761276000000002</c:v>
                </c:pt>
                <c:pt idx="92">
                  <c:v>0.30248543999999999</c:v>
                </c:pt>
                <c:pt idx="93">
                  <c:v>0.31862582</c:v>
                </c:pt>
                <c:pt idx="94">
                  <c:v>0.33645331000000001</c:v>
                </c:pt>
                <c:pt idx="95">
                  <c:v>0.35182518000000002</c:v>
                </c:pt>
                <c:pt idx="96">
                  <c:v>0.36654080999999999</c:v>
                </c:pt>
                <c:pt idx="97">
                  <c:v>0.38051824000000001</c:v>
                </c:pt>
                <c:pt idx="98">
                  <c:v>0.39785897999999997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6-446B-866E-80B128E18F8C}"/>
            </c:ext>
          </c:extLst>
        </c:ser>
        <c:ser>
          <c:idx val="1"/>
          <c:order val="1"/>
          <c:tx>
            <c:strRef>
              <c:f>'qx (tau) 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a'!$M$2:$M$100</c:f>
              <c:numCache>
                <c:formatCode>General</c:formatCode>
                <c:ptCount val="99"/>
                <c:pt idx="0">
                  <c:v>4.2190440000000003E-2</c:v>
                </c:pt>
                <c:pt idx="1">
                  <c:v>2.5819089999999999E-2</c:v>
                </c:pt>
                <c:pt idx="2">
                  <c:v>1.7348539999999999E-2</c:v>
                </c:pt>
                <c:pt idx="3">
                  <c:v>1.176192E-2</c:v>
                </c:pt>
                <c:pt idx="4">
                  <c:v>8.6484300000000004E-3</c:v>
                </c:pt>
                <c:pt idx="5">
                  <c:v>6.9301600000000003E-3</c:v>
                </c:pt>
                <c:pt idx="6">
                  <c:v>5.6722300000000003E-3</c:v>
                </c:pt>
                <c:pt idx="7">
                  <c:v>4.8418699999999999E-3</c:v>
                </c:pt>
                <c:pt idx="8">
                  <c:v>4.2870299999999998E-3</c:v>
                </c:pt>
                <c:pt idx="9">
                  <c:v>3.9307400000000003E-3</c:v>
                </c:pt>
                <c:pt idx="10">
                  <c:v>3.6918799999999998E-3</c:v>
                </c:pt>
                <c:pt idx="11">
                  <c:v>3.6331699999999998E-3</c:v>
                </c:pt>
                <c:pt idx="12">
                  <c:v>3.6813499999999999E-3</c:v>
                </c:pt>
                <c:pt idx="13">
                  <c:v>3.8803700000000002E-3</c:v>
                </c:pt>
                <c:pt idx="14">
                  <c:v>4.1462900000000004E-3</c:v>
                </c:pt>
                <c:pt idx="15">
                  <c:v>4.5414000000000001E-3</c:v>
                </c:pt>
                <c:pt idx="16">
                  <c:v>4.9578199999999999E-3</c:v>
                </c:pt>
                <c:pt idx="17">
                  <c:v>5.4569199999999997E-3</c:v>
                </c:pt>
                <c:pt idx="18">
                  <c:v>6.1033600000000004E-3</c:v>
                </c:pt>
                <c:pt idx="19">
                  <c:v>6.7810700000000002E-3</c:v>
                </c:pt>
                <c:pt idx="20">
                  <c:v>7.3781999999999997E-3</c:v>
                </c:pt>
                <c:pt idx="21">
                  <c:v>7.7785399999999996E-3</c:v>
                </c:pt>
                <c:pt idx="22">
                  <c:v>8.0200400000000008E-3</c:v>
                </c:pt>
                <c:pt idx="23">
                  <c:v>8.2281799999999999E-3</c:v>
                </c:pt>
                <c:pt idx="24">
                  <c:v>8.4045100000000005E-3</c:v>
                </c:pt>
                <c:pt idx="25">
                  <c:v>8.5450300000000003E-3</c:v>
                </c:pt>
                <c:pt idx="26">
                  <c:v>8.6774699999999996E-3</c:v>
                </c:pt>
                <c:pt idx="27">
                  <c:v>8.8330000000000006E-3</c:v>
                </c:pt>
                <c:pt idx="28">
                  <c:v>8.9014999999999997E-3</c:v>
                </c:pt>
                <c:pt idx="29">
                  <c:v>9.1054900000000008E-3</c:v>
                </c:pt>
                <c:pt idx="30">
                  <c:v>9.1573699999999997E-3</c:v>
                </c:pt>
                <c:pt idx="31">
                  <c:v>9.4155799999999998E-3</c:v>
                </c:pt>
                <c:pt idx="32">
                  <c:v>9.6270799999999997E-3</c:v>
                </c:pt>
                <c:pt idx="33">
                  <c:v>9.8587699999999993E-3</c:v>
                </c:pt>
                <c:pt idx="34">
                  <c:v>1.013527E-2</c:v>
                </c:pt>
                <c:pt idx="35">
                  <c:v>1.040715E-2</c:v>
                </c:pt>
                <c:pt idx="36">
                  <c:v>1.0644839999999999E-2</c:v>
                </c:pt>
                <c:pt idx="37">
                  <c:v>1.0978770000000001E-2</c:v>
                </c:pt>
                <c:pt idx="38">
                  <c:v>1.1205059999999999E-2</c:v>
                </c:pt>
                <c:pt idx="39">
                  <c:v>1.162443E-2</c:v>
                </c:pt>
                <c:pt idx="40">
                  <c:v>1.1705139999999999E-2</c:v>
                </c:pt>
                <c:pt idx="41">
                  <c:v>1.218641E-2</c:v>
                </c:pt>
                <c:pt idx="42">
                  <c:v>1.2362110000000001E-2</c:v>
                </c:pt>
                <c:pt idx="43">
                  <c:v>1.269673E-2</c:v>
                </c:pt>
                <c:pt idx="44">
                  <c:v>1.310649E-2</c:v>
                </c:pt>
                <c:pt idx="45">
                  <c:v>1.3403180000000001E-2</c:v>
                </c:pt>
                <c:pt idx="46">
                  <c:v>1.383503E-2</c:v>
                </c:pt>
                <c:pt idx="47">
                  <c:v>1.44791E-2</c:v>
                </c:pt>
                <c:pt idx="48">
                  <c:v>1.505867E-2</c:v>
                </c:pt>
                <c:pt idx="49">
                  <c:v>1.5966870000000001E-2</c:v>
                </c:pt>
                <c:pt idx="50">
                  <c:v>1.6390189999999999E-2</c:v>
                </c:pt>
                <c:pt idx="51">
                  <c:v>1.7382950000000001E-2</c:v>
                </c:pt>
                <c:pt idx="52">
                  <c:v>1.8033799999999999E-2</c:v>
                </c:pt>
                <c:pt idx="53">
                  <c:v>1.8890520000000001E-2</c:v>
                </c:pt>
                <c:pt idx="54">
                  <c:v>1.9719219999999999E-2</c:v>
                </c:pt>
                <c:pt idx="55">
                  <c:v>2.0693509999999998E-2</c:v>
                </c:pt>
                <c:pt idx="56">
                  <c:v>2.1674909999999999E-2</c:v>
                </c:pt>
                <c:pt idx="57">
                  <c:v>2.31834E-2</c:v>
                </c:pt>
                <c:pt idx="58">
                  <c:v>2.4708569999999999E-2</c:v>
                </c:pt>
                <c:pt idx="59">
                  <c:v>2.7084299999999999E-2</c:v>
                </c:pt>
                <c:pt idx="60">
                  <c:v>2.8497430000000001E-2</c:v>
                </c:pt>
                <c:pt idx="61">
                  <c:v>3.122115E-2</c:v>
                </c:pt>
                <c:pt idx="62">
                  <c:v>3.3666229999999998E-2</c:v>
                </c:pt>
                <c:pt idx="63">
                  <c:v>3.63804E-2</c:v>
                </c:pt>
                <c:pt idx="64">
                  <c:v>3.943207E-2</c:v>
                </c:pt>
                <c:pt idx="65">
                  <c:v>4.2279700000000003E-2</c:v>
                </c:pt>
                <c:pt idx="66">
                  <c:v>4.5762270000000001E-2</c:v>
                </c:pt>
                <c:pt idx="67">
                  <c:v>4.9856730000000002E-2</c:v>
                </c:pt>
                <c:pt idx="68">
                  <c:v>5.3922489999999997E-2</c:v>
                </c:pt>
                <c:pt idx="69">
                  <c:v>6.0076640000000001E-2</c:v>
                </c:pt>
                <c:pt idx="70">
                  <c:v>6.3826330000000001E-2</c:v>
                </c:pt>
                <c:pt idx="71">
                  <c:v>7.0726010000000006E-2</c:v>
                </c:pt>
                <c:pt idx="72">
                  <c:v>7.6629719999999998E-2</c:v>
                </c:pt>
                <c:pt idx="73">
                  <c:v>8.3377820000000005E-2</c:v>
                </c:pt>
                <c:pt idx="74">
                  <c:v>9.079168E-2</c:v>
                </c:pt>
                <c:pt idx="75">
                  <c:v>9.7725850000000003E-2</c:v>
                </c:pt>
                <c:pt idx="76">
                  <c:v>0.10515459000000001</c:v>
                </c:pt>
                <c:pt idx="77">
                  <c:v>0.11428278</c:v>
                </c:pt>
                <c:pt idx="78">
                  <c:v>0.12226512</c:v>
                </c:pt>
                <c:pt idx="79">
                  <c:v>0.13268416999999999</c:v>
                </c:pt>
                <c:pt idx="80">
                  <c:v>0.13979607999999999</c:v>
                </c:pt>
                <c:pt idx="81">
                  <c:v>0.15298097999999999</c:v>
                </c:pt>
                <c:pt idx="82">
                  <c:v>0.16427754</c:v>
                </c:pt>
                <c:pt idx="83">
                  <c:v>0.17754964000000001</c:v>
                </c:pt>
                <c:pt idx="84">
                  <c:v>0.18932946</c:v>
                </c:pt>
                <c:pt idx="85">
                  <c:v>0.20184345000000001</c:v>
                </c:pt>
                <c:pt idx="86">
                  <c:v>0.21429587</c:v>
                </c:pt>
                <c:pt idx="87">
                  <c:v>0.22814203</c:v>
                </c:pt>
                <c:pt idx="88">
                  <c:v>0.24060614</c:v>
                </c:pt>
                <c:pt idx="89">
                  <c:v>0.25798874999999999</c:v>
                </c:pt>
                <c:pt idx="90">
                  <c:v>0.26783066</c:v>
                </c:pt>
                <c:pt idx="91">
                  <c:v>0.28507397000000001</c:v>
                </c:pt>
                <c:pt idx="92">
                  <c:v>0.30006702000000002</c:v>
                </c:pt>
                <c:pt idx="93">
                  <c:v>0.31623547000000002</c:v>
                </c:pt>
                <c:pt idx="94">
                  <c:v>0.33404573999999998</c:v>
                </c:pt>
                <c:pt idx="95">
                  <c:v>0.34946092000000001</c:v>
                </c:pt>
                <c:pt idx="96">
                  <c:v>0.36420640999999998</c:v>
                </c:pt>
                <c:pt idx="97">
                  <c:v>0.37821988000000001</c:v>
                </c:pt>
                <c:pt idx="98">
                  <c:v>0.39562354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36-446B-866E-80B128E18F8C}"/>
            </c:ext>
          </c:extLst>
        </c:ser>
        <c:ser>
          <c:idx val="2"/>
          <c:order val="2"/>
          <c:tx>
            <c:strRef>
              <c:f>'qx (tau) 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a'!$N$2:$N$100</c:f>
              <c:numCache>
                <c:formatCode>General</c:formatCode>
                <c:ptCount val="99"/>
                <c:pt idx="0">
                  <c:v>4.1002509999999999E-2</c:v>
                </c:pt>
                <c:pt idx="1">
                  <c:v>2.5133579999999999E-2</c:v>
                </c:pt>
                <c:pt idx="2">
                  <c:v>1.69476E-2</c:v>
                </c:pt>
                <c:pt idx="3">
                  <c:v>1.1561500000000001E-2</c:v>
                </c:pt>
                <c:pt idx="4">
                  <c:v>8.5385800000000005E-3</c:v>
                </c:pt>
                <c:pt idx="5">
                  <c:v>6.8601799999999996E-3</c:v>
                </c:pt>
                <c:pt idx="6">
                  <c:v>5.6312999999999997E-3</c:v>
                </c:pt>
                <c:pt idx="7">
                  <c:v>4.8104300000000001E-3</c:v>
                </c:pt>
                <c:pt idx="8">
                  <c:v>4.2541999999999996E-3</c:v>
                </c:pt>
                <c:pt idx="9">
                  <c:v>3.8919599999999999E-3</c:v>
                </c:pt>
                <c:pt idx="10">
                  <c:v>3.6496900000000001E-3</c:v>
                </c:pt>
                <c:pt idx="11">
                  <c:v>3.5896999999999999E-3</c:v>
                </c:pt>
                <c:pt idx="12">
                  <c:v>3.6264600000000002E-3</c:v>
                </c:pt>
                <c:pt idx="13">
                  <c:v>3.7863800000000002E-3</c:v>
                </c:pt>
                <c:pt idx="14">
                  <c:v>3.9965499999999998E-3</c:v>
                </c:pt>
                <c:pt idx="15">
                  <c:v>4.3204999999999997E-3</c:v>
                </c:pt>
                <c:pt idx="16">
                  <c:v>4.6622699999999996E-3</c:v>
                </c:pt>
                <c:pt idx="17">
                  <c:v>5.0528999999999999E-3</c:v>
                </c:pt>
                <c:pt idx="18">
                  <c:v>5.5437899999999998E-3</c:v>
                </c:pt>
                <c:pt idx="19">
                  <c:v>6.0610100000000004E-3</c:v>
                </c:pt>
                <c:pt idx="20">
                  <c:v>6.53149E-3</c:v>
                </c:pt>
                <c:pt idx="21">
                  <c:v>6.8806800000000001E-3</c:v>
                </c:pt>
                <c:pt idx="22">
                  <c:v>7.1237100000000001E-3</c:v>
                </c:pt>
                <c:pt idx="23">
                  <c:v>7.33872E-3</c:v>
                </c:pt>
                <c:pt idx="24">
                  <c:v>7.5264499999999996E-3</c:v>
                </c:pt>
                <c:pt idx="25">
                  <c:v>7.6824299999999996E-3</c:v>
                </c:pt>
                <c:pt idx="26">
                  <c:v>7.8313600000000008E-3</c:v>
                </c:pt>
                <c:pt idx="27">
                  <c:v>8.0014500000000002E-3</c:v>
                </c:pt>
                <c:pt idx="28">
                  <c:v>8.0888899999999996E-3</c:v>
                </c:pt>
                <c:pt idx="29">
                  <c:v>8.30849E-3</c:v>
                </c:pt>
                <c:pt idx="30">
                  <c:v>8.3857299999999992E-3</c:v>
                </c:pt>
                <c:pt idx="31">
                  <c:v>8.6675199999999997E-3</c:v>
                </c:pt>
                <c:pt idx="32">
                  <c:v>8.9022500000000004E-3</c:v>
                </c:pt>
                <c:pt idx="33">
                  <c:v>9.1552999999999999E-3</c:v>
                </c:pt>
                <c:pt idx="34">
                  <c:v>9.4518099999999997E-3</c:v>
                </c:pt>
                <c:pt idx="35">
                  <c:v>9.7431600000000007E-3</c:v>
                </c:pt>
                <c:pt idx="36">
                  <c:v>1.0004010000000001E-2</c:v>
                </c:pt>
                <c:pt idx="37">
                  <c:v>1.035823E-2</c:v>
                </c:pt>
                <c:pt idx="38">
                  <c:v>1.0606279999999999E-2</c:v>
                </c:pt>
                <c:pt idx="39">
                  <c:v>1.104019E-2</c:v>
                </c:pt>
                <c:pt idx="40">
                  <c:v>1.114149E-2</c:v>
                </c:pt>
                <c:pt idx="41">
                  <c:v>1.163019E-2</c:v>
                </c:pt>
                <c:pt idx="42">
                  <c:v>1.1826069999999999E-2</c:v>
                </c:pt>
                <c:pt idx="43">
                  <c:v>1.2182200000000001E-2</c:v>
                </c:pt>
                <c:pt idx="44">
                  <c:v>1.261756E-2</c:v>
                </c:pt>
                <c:pt idx="45">
                  <c:v>1.294476E-2</c:v>
                </c:pt>
                <c:pt idx="46">
                  <c:v>1.34059E-2</c:v>
                </c:pt>
                <c:pt idx="47">
                  <c:v>1.4078190000000001E-2</c:v>
                </c:pt>
                <c:pt idx="48">
                  <c:v>1.469403E-2</c:v>
                </c:pt>
                <c:pt idx="49">
                  <c:v>1.5634350000000002E-2</c:v>
                </c:pt>
                <c:pt idx="50">
                  <c:v>1.6090589999999998E-2</c:v>
                </c:pt>
                <c:pt idx="51">
                  <c:v>1.711565E-2</c:v>
                </c:pt>
                <c:pt idx="52">
                  <c:v>1.779267E-2</c:v>
                </c:pt>
                <c:pt idx="53">
                  <c:v>1.8649349999999999E-2</c:v>
                </c:pt>
                <c:pt idx="54">
                  <c:v>1.9491499999999998E-2</c:v>
                </c:pt>
                <c:pt idx="55">
                  <c:v>2.0478980000000001E-2</c:v>
                </c:pt>
                <c:pt idx="56">
                  <c:v>2.1483849999999999E-2</c:v>
                </c:pt>
                <c:pt idx="57">
                  <c:v>2.3015049999999999E-2</c:v>
                </c:pt>
                <c:pt idx="58">
                  <c:v>2.4568329999999999E-2</c:v>
                </c:pt>
                <c:pt idx="59">
                  <c:v>2.6961499999999999E-2</c:v>
                </c:pt>
                <c:pt idx="60">
                  <c:v>2.8418390000000002E-2</c:v>
                </c:pt>
                <c:pt idx="61">
                  <c:v>3.1153509999999999E-2</c:v>
                </c:pt>
                <c:pt idx="62">
                  <c:v>3.3621659999999998E-2</c:v>
                </c:pt>
                <c:pt idx="63">
                  <c:v>3.635538E-2</c:v>
                </c:pt>
                <c:pt idx="64">
                  <c:v>3.941335E-2</c:v>
                </c:pt>
                <c:pt idx="65">
                  <c:v>4.2279320000000002E-2</c:v>
                </c:pt>
                <c:pt idx="66">
                  <c:v>4.5777079999999998E-2</c:v>
                </c:pt>
                <c:pt idx="67">
                  <c:v>4.9886439999999997E-2</c:v>
                </c:pt>
                <c:pt idx="68">
                  <c:v>5.3986819999999998E-2</c:v>
                </c:pt>
                <c:pt idx="69">
                  <c:v>6.0140440000000003E-2</c:v>
                </c:pt>
                <c:pt idx="70">
                  <c:v>6.3942860000000004E-2</c:v>
                </c:pt>
                <c:pt idx="71">
                  <c:v>7.0837659999999997E-2</c:v>
                </c:pt>
                <c:pt idx="72">
                  <c:v>7.6760259999999997E-2</c:v>
                </c:pt>
                <c:pt idx="73">
                  <c:v>8.3506999999999998E-2</c:v>
                </c:pt>
                <c:pt idx="74">
                  <c:v>9.0910820000000003E-2</c:v>
                </c:pt>
                <c:pt idx="75">
                  <c:v>9.7855839999999999E-2</c:v>
                </c:pt>
                <c:pt idx="76">
                  <c:v>0.10525903</c:v>
                </c:pt>
                <c:pt idx="77">
                  <c:v>0.11432541</c:v>
                </c:pt>
                <c:pt idx="78">
                  <c:v>0.12229424</c:v>
                </c:pt>
                <c:pt idx="79">
                  <c:v>0.13267096</c:v>
                </c:pt>
                <c:pt idx="80">
                  <c:v>0.139793</c:v>
                </c:pt>
                <c:pt idx="81">
                  <c:v>0.15288339000000001</c:v>
                </c:pt>
                <c:pt idx="82">
                  <c:v>0.16413332999999999</c:v>
                </c:pt>
                <c:pt idx="83">
                  <c:v>0.17731278</c:v>
                </c:pt>
                <c:pt idx="84">
                  <c:v>0.18904580000000001</c:v>
                </c:pt>
                <c:pt idx="85">
                  <c:v>0.20152897</c:v>
                </c:pt>
                <c:pt idx="86">
                  <c:v>0.21395179</c:v>
                </c:pt>
                <c:pt idx="87">
                  <c:v>0.22774084999999999</c:v>
                </c:pt>
                <c:pt idx="88">
                  <c:v>0.24017319000000001</c:v>
                </c:pt>
                <c:pt idx="89">
                  <c:v>0.25747764000000001</c:v>
                </c:pt>
                <c:pt idx="90">
                  <c:v>0.26739583</c:v>
                </c:pt>
                <c:pt idx="91">
                  <c:v>0.28456617000000001</c:v>
                </c:pt>
                <c:pt idx="92">
                  <c:v>0.29954672999999998</c:v>
                </c:pt>
                <c:pt idx="93">
                  <c:v>0.31578563999999998</c:v>
                </c:pt>
                <c:pt idx="94">
                  <c:v>0.33360578000000002</c:v>
                </c:pt>
                <c:pt idx="95">
                  <c:v>0.34898924999999997</c:v>
                </c:pt>
                <c:pt idx="96">
                  <c:v>0.36370668</c:v>
                </c:pt>
                <c:pt idx="97">
                  <c:v>0.37769782000000002</c:v>
                </c:pt>
                <c:pt idx="98">
                  <c:v>0.39506876000000002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36-446B-866E-80B128E18F8C}"/>
            </c:ext>
          </c:extLst>
        </c:ser>
        <c:ser>
          <c:idx val="3"/>
          <c:order val="3"/>
          <c:tx>
            <c:strRef>
              <c:f>'qx (tau) 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a'!$O$2:$O$100</c:f>
              <c:numCache>
                <c:formatCode>General</c:formatCode>
                <c:ptCount val="99"/>
                <c:pt idx="0">
                  <c:v>3.7072460000000002E-2</c:v>
                </c:pt>
                <c:pt idx="1">
                  <c:v>2.263542E-2</c:v>
                </c:pt>
                <c:pt idx="2">
                  <c:v>1.516522E-2</c:v>
                </c:pt>
                <c:pt idx="3">
                  <c:v>1.025267E-2</c:v>
                </c:pt>
                <c:pt idx="4">
                  <c:v>7.5182900000000004E-3</c:v>
                </c:pt>
                <c:pt idx="5">
                  <c:v>6.0261500000000001E-3</c:v>
                </c:pt>
                <c:pt idx="6">
                  <c:v>4.9393600000000003E-3</c:v>
                </c:pt>
                <c:pt idx="7">
                  <c:v>4.2271399999999999E-3</c:v>
                </c:pt>
                <c:pt idx="8">
                  <c:v>3.7597899999999998E-3</c:v>
                </c:pt>
                <c:pt idx="9">
                  <c:v>3.4666300000000001E-3</c:v>
                </c:pt>
                <c:pt idx="10">
                  <c:v>3.2734999999999999E-3</c:v>
                </c:pt>
                <c:pt idx="11">
                  <c:v>3.2337300000000002E-3</c:v>
                </c:pt>
                <c:pt idx="12">
                  <c:v>3.2577399999999999E-3</c:v>
                </c:pt>
                <c:pt idx="13">
                  <c:v>3.36966E-3</c:v>
                </c:pt>
                <c:pt idx="14">
                  <c:v>3.5115300000000001E-3</c:v>
                </c:pt>
                <c:pt idx="15">
                  <c:v>3.7517100000000001E-3</c:v>
                </c:pt>
                <c:pt idx="16">
                  <c:v>4.0108799999999997E-3</c:v>
                </c:pt>
                <c:pt idx="17">
                  <c:v>4.2952900000000002E-3</c:v>
                </c:pt>
                <c:pt idx="18">
                  <c:v>4.6409900000000002E-3</c:v>
                </c:pt>
                <c:pt idx="19">
                  <c:v>5.0107700000000003E-3</c:v>
                </c:pt>
                <c:pt idx="20">
                  <c:v>5.36427E-3</c:v>
                </c:pt>
                <c:pt idx="21">
                  <c:v>5.6628099999999999E-3</c:v>
                </c:pt>
                <c:pt idx="22">
                  <c:v>5.8987900000000001E-3</c:v>
                </c:pt>
                <c:pt idx="23">
                  <c:v>6.1076999999999998E-3</c:v>
                </c:pt>
                <c:pt idx="24">
                  <c:v>6.2913800000000001E-3</c:v>
                </c:pt>
                <c:pt idx="25">
                  <c:v>6.4463899999999998E-3</c:v>
                </c:pt>
                <c:pt idx="26">
                  <c:v>6.5970300000000003E-3</c:v>
                </c:pt>
                <c:pt idx="27">
                  <c:v>6.7833099999999999E-3</c:v>
                </c:pt>
                <c:pt idx="28">
                  <c:v>6.9122999999999997E-3</c:v>
                </c:pt>
                <c:pt idx="29">
                  <c:v>7.1741900000000004E-3</c:v>
                </c:pt>
                <c:pt idx="30">
                  <c:v>7.2921100000000001E-3</c:v>
                </c:pt>
                <c:pt idx="31">
                  <c:v>7.5896799999999997E-3</c:v>
                </c:pt>
                <c:pt idx="32">
                  <c:v>7.8237800000000007E-3</c:v>
                </c:pt>
                <c:pt idx="33">
                  <c:v>8.0713699999999996E-3</c:v>
                </c:pt>
                <c:pt idx="34">
                  <c:v>8.3609500000000007E-3</c:v>
                </c:pt>
                <c:pt idx="35">
                  <c:v>8.6440800000000002E-3</c:v>
                </c:pt>
                <c:pt idx="36">
                  <c:v>8.8999500000000002E-3</c:v>
                </c:pt>
                <c:pt idx="37">
                  <c:v>9.2484799999999999E-3</c:v>
                </c:pt>
                <c:pt idx="38">
                  <c:v>9.4965399999999995E-3</c:v>
                </c:pt>
                <c:pt idx="39">
                  <c:v>9.9248800000000005E-3</c:v>
                </c:pt>
                <c:pt idx="40">
                  <c:v>1.002928E-2</c:v>
                </c:pt>
                <c:pt idx="41">
                  <c:v>1.050364E-2</c:v>
                </c:pt>
                <c:pt idx="42">
                  <c:v>1.0689479999999999E-2</c:v>
                </c:pt>
                <c:pt idx="43">
                  <c:v>1.1026620000000001E-2</c:v>
                </c:pt>
                <c:pt idx="44">
                  <c:v>1.144043E-2</c:v>
                </c:pt>
                <c:pt idx="45">
                  <c:v>1.174972E-2</c:v>
                </c:pt>
                <c:pt idx="46">
                  <c:v>1.219374E-2</c:v>
                </c:pt>
                <c:pt idx="47">
                  <c:v>1.2848129999999999E-2</c:v>
                </c:pt>
                <c:pt idx="48">
                  <c:v>1.345209E-2</c:v>
                </c:pt>
                <c:pt idx="49">
                  <c:v>1.4374049999999999E-2</c:v>
                </c:pt>
                <c:pt idx="50">
                  <c:v>1.4821590000000001E-2</c:v>
                </c:pt>
                <c:pt idx="51">
                  <c:v>1.5813549999999999E-2</c:v>
                </c:pt>
                <c:pt idx="52">
                  <c:v>1.6469009999999999E-2</c:v>
                </c:pt>
                <c:pt idx="53">
                  <c:v>1.7285890000000002E-2</c:v>
                </c:pt>
                <c:pt idx="54">
                  <c:v>1.807098E-2</c:v>
                </c:pt>
                <c:pt idx="55">
                  <c:v>1.900665E-2</c:v>
                </c:pt>
                <c:pt idx="56">
                  <c:v>1.9958E-2</c:v>
                </c:pt>
                <c:pt idx="57">
                  <c:v>2.1419779999999999E-2</c:v>
                </c:pt>
                <c:pt idx="58">
                  <c:v>2.289741E-2</c:v>
                </c:pt>
                <c:pt idx="59">
                  <c:v>2.519004E-2</c:v>
                </c:pt>
                <c:pt idx="60">
                  <c:v>2.6563139999999999E-2</c:v>
                </c:pt>
                <c:pt idx="61">
                  <c:v>2.917983E-2</c:v>
                </c:pt>
                <c:pt idx="62">
                  <c:v>3.151545E-2</c:v>
                </c:pt>
                <c:pt idx="63">
                  <c:v>3.4107169999999999E-2</c:v>
                </c:pt>
                <c:pt idx="64">
                  <c:v>3.701488E-2</c:v>
                </c:pt>
                <c:pt idx="65">
                  <c:v>3.9723319999999999E-2</c:v>
                </c:pt>
                <c:pt idx="66">
                  <c:v>4.3059819999999999E-2</c:v>
                </c:pt>
                <c:pt idx="67">
                  <c:v>4.6993319999999998E-2</c:v>
                </c:pt>
                <c:pt idx="68">
                  <c:v>5.0920119999999999E-2</c:v>
                </c:pt>
                <c:pt idx="69">
                  <c:v>5.6863990000000003E-2</c:v>
                </c:pt>
                <c:pt idx="70">
                  <c:v>6.0512799999999999E-2</c:v>
                </c:pt>
                <c:pt idx="71">
                  <c:v>6.7186700000000002E-2</c:v>
                </c:pt>
                <c:pt idx="72">
                  <c:v>7.2878349999999995E-2</c:v>
                </c:pt>
                <c:pt idx="73">
                  <c:v>7.934012E-2</c:v>
                </c:pt>
                <c:pt idx="74">
                  <c:v>8.6449709999999999E-2</c:v>
                </c:pt>
                <c:pt idx="75">
                  <c:v>9.3189339999999996E-2</c:v>
                </c:pt>
                <c:pt idx="76">
                  <c:v>0.10051162</c:v>
                </c:pt>
                <c:pt idx="77">
                  <c:v>0.10955152</c:v>
                </c:pt>
                <c:pt idx="78">
                  <c:v>0.11752276</c:v>
                </c:pt>
                <c:pt idx="79">
                  <c:v>0.12789927000000001</c:v>
                </c:pt>
                <c:pt idx="80">
                  <c:v>0.13507885</c:v>
                </c:pt>
                <c:pt idx="81">
                  <c:v>0.14812025000000001</c:v>
                </c:pt>
                <c:pt idx="82">
                  <c:v>0.15936596</c:v>
                </c:pt>
                <c:pt idx="83">
                  <c:v>0.17251995000000001</c:v>
                </c:pt>
                <c:pt idx="84">
                  <c:v>0.18424484999999999</c:v>
                </c:pt>
                <c:pt idx="85">
                  <c:v>0.19674082000000001</c:v>
                </c:pt>
                <c:pt idx="86">
                  <c:v>0.20919162999999999</c:v>
                </c:pt>
                <c:pt idx="87">
                  <c:v>0.22299525000000001</c:v>
                </c:pt>
                <c:pt idx="88">
                  <c:v>0.23547675000000001</c:v>
                </c:pt>
                <c:pt idx="89">
                  <c:v>0.25275482999999999</c:v>
                </c:pt>
                <c:pt idx="90">
                  <c:v>0.26277924000000003</c:v>
                </c:pt>
                <c:pt idx="91">
                  <c:v>0.28001603000000003</c:v>
                </c:pt>
                <c:pt idx="92">
                  <c:v>0.29506848000000002</c:v>
                </c:pt>
                <c:pt idx="93">
                  <c:v>0.31135258999999998</c:v>
                </c:pt>
                <c:pt idx="94">
                  <c:v>0.32924020999999998</c:v>
                </c:pt>
                <c:pt idx="95">
                  <c:v>0.34474734000000001</c:v>
                </c:pt>
                <c:pt idx="96">
                  <c:v>0.35957688999999998</c:v>
                </c:pt>
                <c:pt idx="97">
                  <c:v>0.37360560999999998</c:v>
                </c:pt>
                <c:pt idx="98">
                  <c:v>0.39101703999999998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36-446B-866E-80B128E18F8C}"/>
            </c:ext>
          </c:extLst>
        </c:ser>
        <c:ser>
          <c:idx val="4"/>
          <c:order val="4"/>
          <c:tx>
            <c:strRef>
              <c:f>'qx (tau) 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a'!$P$2:$P$100</c:f>
              <c:numCache>
                <c:formatCode>General</c:formatCode>
                <c:ptCount val="99"/>
                <c:pt idx="0">
                  <c:v>3.4691779999999998E-2</c:v>
                </c:pt>
                <c:pt idx="1">
                  <c:v>2.116256E-2</c:v>
                </c:pt>
                <c:pt idx="2">
                  <c:v>1.418676E-2</c:v>
                </c:pt>
                <c:pt idx="3">
                  <c:v>9.6079200000000007E-3</c:v>
                </c:pt>
                <c:pt idx="4">
                  <c:v>7.0545E-3</c:v>
                </c:pt>
                <c:pt idx="5">
                  <c:v>5.6604400000000001E-3</c:v>
                </c:pt>
                <c:pt idx="6">
                  <c:v>4.6463299999999997E-3</c:v>
                </c:pt>
                <c:pt idx="7">
                  <c:v>3.9805600000000002E-3</c:v>
                </c:pt>
                <c:pt idx="8">
                  <c:v>3.5439E-3</c:v>
                </c:pt>
                <c:pt idx="9">
                  <c:v>3.2704499999999998E-3</c:v>
                </c:pt>
                <c:pt idx="10">
                  <c:v>3.09181E-3</c:v>
                </c:pt>
                <c:pt idx="11">
                  <c:v>3.0576000000000002E-3</c:v>
                </c:pt>
                <c:pt idx="12">
                  <c:v>3.0854400000000001E-3</c:v>
                </c:pt>
                <c:pt idx="13">
                  <c:v>3.1970700000000002E-3</c:v>
                </c:pt>
                <c:pt idx="14">
                  <c:v>3.3387899999999999E-3</c:v>
                </c:pt>
                <c:pt idx="15">
                  <c:v>3.57377E-3</c:v>
                </c:pt>
                <c:pt idx="16">
                  <c:v>3.82563E-3</c:v>
                </c:pt>
                <c:pt idx="17">
                  <c:v>4.1011299999999997E-3</c:v>
                </c:pt>
                <c:pt idx="18">
                  <c:v>4.4308699999999999E-3</c:v>
                </c:pt>
                <c:pt idx="19">
                  <c:v>4.7818100000000001E-3</c:v>
                </c:pt>
                <c:pt idx="20">
                  <c:v>5.1163700000000003E-3</c:v>
                </c:pt>
                <c:pt idx="21">
                  <c:v>5.3998700000000002E-3</c:v>
                </c:pt>
                <c:pt idx="22">
                  <c:v>5.6244099999999998E-3</c:v>
                </c:pt>
                <c:pt idx="23">
                  <c:v>5.8235700000000001E-3</c:v>
                </c:pt>
                <c:pt idx="24">
                  <c:v>5.9988000000000003E-3</c:v>
                </c:pt>
                <c:pt idx="25">
                  <c:v>6.1485100000000003E-3</c:v>
                </c:pt>
                <c:pt idx="26">
                  <c:v>6.2946800000000004E-3</c:v>
                </c:pt>
                <c:pt idx="27">
                  <c:v>6.4752400000000002E-3</c:v>
                </c:pt>
                <c:pt idx="28">
                  <c:v>6.6035199999999999E-3</c:v>
                </c:pt>
                <c:pt idx="29">
                  <c:v>6.8573100000000001E-3</c:v>
                </c:pt>
                <c:pt idx="30">
                  <c:v>6.9744899999999999E-3</c:v>
                </c:pt>
                <c:pt idx="31">
                  <c:v>7.2644900000000002E-3</c:v>
                </c:pt>
                <c:pt idx="32">
                  <c:v>7.4940400000000004E-3</c:v>
                </c:pt>
                <c:pt idx="33">
                  <c:v>7.7356999999999999E-3</c:v>
                </c:pt>
                <c:pt idx="34">
                  <c:v>8.0176499999999994E-3</c:v>
                </c:pt>
                <c:pt idx="35">
                  <c:v>8.2941500000000001E-3</c:v>
                </c:pt>
                <c:pt idx="36">
                  <c:v>8.5471200000000001E-3</c:v>
                </c:pt>
                <c:pt idx="37">
                  <c:v>8.8907199999999995E-3</c:v>
                </c:pt>
                <c:pt idx="38">
                  <c:v>9.1397000000000006E-3</c:v>
                </c:pt>
                <c:pt idx="39">
                  <c:v>9.5622099999999998E-3</c:v>
                </c:pt>
                <c:pt idx="40">
                  <c:v>9.6757500000000003E-3</c:v>
                </c:pt>
                <c:pt idx="41">
                  <c:v>1.014515E-2</c:v>
                </c:pt>
                <c:pt idx="42">
                  <c:v>1.033742E-2</c:v>
                </c:pt>
                <c:pt idx="43">
                  <c:v>1.067484E-2</c:v>
                </c:pt>
                <c:pt idx="44">
                  <c:v>1.108904E-2</c:v>
                </c:pt>
                <c:pt idx="45">
                  <c:v>1.140276E-2</c:v>
                </c:pt>
                <c:pt idx="46">
                  <c:v>1.184846E-2</c:v>
                </c:pt>
                <c:pt idx="47">
                  <c:v>1.2497360000000001E-2</c:v>
                </c:pt>
                <c:pt idx="48">
                  <c:v>1.3099929999999999E-2</c:v>
                </c:pt>
                <c:pt idx="49">
                  <c:v>1.4011930000000001E-2</c:v>
                </c:pt>
                <c:pt idx="50">
                  <c:v>1.446533E-2</c:v>
                </c:pt>
                <c:pt idx="51">
                  <c:v>1.544939E-2</c:v>
                </c:pt>
                <c:pt idx="52">
                  <c:v>1.6100529999999998E-2</c:v>
                </c:pt>
                <c:pt idx="53">
                  <c:v>1.6920089999999999E-2</c:v>
                </c:pt>
                <c:pt idx="54">
                  <c:v>1.770468E-2</c:v>
                </c:pt>
                <c:pt idx="55">
                  <c:v>1.862631E-2</c:v>
                </c:pt>
                <c:pt idx="56">
                  <c:v>1.9574370000000001E-2</c:v>
                </c:pt>
                <c:pt idx="57">
                  <c:v>2.1015019999999999E-2</c:v>
                </c:pt>
                <c:pt idx="58">
                  <c:v>2.246801E-2</c:v>
                </c:pt>
                <c:pt idx="59">
                  <c:v>2.4714449999999999E-2</c:v>
                </c:pt>
                <c:pt idx="60">
                  <c:v>2.6066789999999999E-2</c:v>
                </c:pt>
                <c:pt idx="61">
                  <c:v>2.863371E-2</c:v>
                </c:pt>
                <c:pt idx="62">
                  <c:v>3.092719E-2</c:v>
                </c:pt>
                <c:pt idx="63">
                  <c:v>3.3465719999999997E-2</c:v>
                </c:pt>
                <c:pt idx="64">
                  <c:v>3.6325299999999998E-2</c:v>
                </c:pt>
                <c:pt idx="65">
                  <c:v>3.8993390000000003E-2</c:v>
                </c:pt>
                <c:pt idx="66">
                  <c:v>4.2276849999999998E-2</c:v>
                </c:pt>
                <c:pt idx="67">
                  <c:v>4.6150469999999999E-2</c:v>
                </c:pt>
                <c:pt idx="68">
                  <c:v>5.0017880000000001E-2</c:v>
                </c:pt>
                <c:pt idx="69">
                  <c:v>5.5861300000000003E-2</c:v>
                </c:pt>
                <c:pt idx="70">
                  <c:v>5.9479320000000002E-2</c:v>
                </c:pt>
                <c:pt idx="71">
                  <c:v>6.6063810000000001E-2</c:v>
                </c:pt>
                <c:pt idx="72">
                  <c:v>7.1685200000000004E-2</c:v>
                </c:pt>
                <c:pt idx="73">
                  <c:v>7.8071050000000003E-2</c:v>
                </c:pt>
                <c:pt idx="74">
                  <c:v>8.5087460000000004E-2</c:v>
                </c:pt>
                <c:pt idx="75">
                  <c:v>9.1742740000000003E-2</c:v>
                </c:pt>
                <c:pt idx="76">
                  <c:v>9.8975259999999995E-2</c:v>
                </c:pt>
                <c:pt idx="77">
                  <c:v>0.10793364</c:v>
                </c:pt>
                <c:pt idx="78">
                  <c:v>0.1158452</c:v>
                </c:pt>
                <c:pt idx="79">
                  <c:v>0.12614275999999999</c:v>
                </c:pt>
                <c:pt idx="80">
                  <c:v>0.1333163</c:v>
                </c:pt>
                <c:pt idx="81">
                  <c:v>0.14625753999999999</c:v>
                </c:pt>
                <c:pt idx="82">
                  <c:v>0.15743123000000001</c:v>
                </c:pt>
                <c:pt idx="83">
                  <c:v>0.17048935000000001</c:v>
                </c:pt>
                <c:pt idx="84">
                  <c:v>0.18215222</c:v>
                </c:pt>
                <c:pt idx="85">
                  <c:v>0.19458526000000001</c:v>
                </c:pt>
                <c:pt idx="86">
                  <c:v>0.20697624000000001</c:v>
                </c:pt>
                <c:pt idx="87">
                  <c:v>0.22071296000000001</c:v>
                </c:pt>
                <c:pt idx="88">
                  <c:v>0.23317331999999999</c:v>
                </c:pt>
                <c:pt idx="89">
                  <c:v>0.25036601000000003</c:v>
                </c:pt>
                <c:pt idx="90">
                  <c:v>0.26041093999999998</c:v>
                </c:pt>
                <c:pt idx="91">
                  <c:v>0.27760760000000001</c:v>
                </c:pt>
                <c:pt idx="92">
                  <c:v>0.29266806000000001</c:v>
                </c:pt>
                <c:pt idx="93">
                  <c:v>0.30896097</c:v>
                </c:pt>
                <c:pt idx="94">
                  <c:v>0.32683317000000001</c:v>
                </c:pt>
                <c:pt idx="95">
                  <c:v>0.34235858000000002</c:v>
                </c:pt>
                <c:pt idx="96">
                  <c:v>0.35717627000000002</c:v>
                </c:pt>
                <c:pt idx="97">
                  <c:v>0.37125520000000001</c:v>
                </c:pt>
                <c:pt idx="98">
                  <c:v>0.38875295999999998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36-446B-866E-80B128E18F8C}"/>
            </c:ext>
          </c:extLst>
        </c:ser>
        <c:ser>
          <c:idx val="5"/>
          <c:order val="5"/>
          <c:tx>
            <c:strRef>
              <c:f>'qx (tau)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a'!$Q$2:$Q$100</c:f>
              <c:numCache>
                <c:formatCode>General</c:formatCode>
                <c:ptCount val="99"/>
                <c:pt idx="0">
                  <c:v>3.2178459999999999E-2</c:v>
                </c:pt>
                <c:pt idx="1">
                  <c:v>1.9623760000000001E-2</c:v>
                </c:pt>
                <c:pt idx="2">
                  <c:v>1.31669E-2</c:v>
                </c:pt>
                <c:pt idx="3">
                  <c:v>8.9396100000000006E-3</c:v>
                </c:pt>
                <c:pt idx="4">
                  <c:v>6.5747899999999996E-3</c:v>
                </c:pt>
                <c:pt idx="5">
                  <c:v>5.28452E-3</c:v>
                </c:pt>
                <c:pt idx="6">
                  <c:v>4.3475900000000001E-3</c:v>
                </c:pt>
                <c:pt idx="7">
                  <c:v>3.7304500000000002E-3</c:v>
                </c:pt>
                <c:pt idx="8">
                  <c:v>3.3258799999999998E-3</c:v>
                </c:pt>
                <c:pt idx="9">
                  <c:v>3.07348E-3</c:v>
                </c:pt>
                <c:pt idx="10">
                  <c:v>2.9104600000000001E-3</c:v>
                </c:pt>
                <c:pt idx="11">
                  <c:v>2.8827100000000001E-3</c:v>
                </c:pt>
                <c:pt idx="12">
                  <c:v>2.9157900000000001E-3</c:v>
                </c:pt>
                <c:pt idx="13">
                  <c:v>3.02937E-3</c:v>
                </c:pt>
                <c:pt idx="14">
                  <c:v>3.17389E-3</c:v>
                </c:pt>
                <c:pt idx="15">
                  <c:v>3.4058500000000002E-3</c:v>
                </c:pt>
                <c:pt idx="16">
                  <c:v>3.6534599999999999E-3</c:v>
                </c:pt>
                <c:pt idx="17">
                  <c:v>3.9237100000000004E-3</c:v>
                </c:pt>
                <c:pt idx="18">
                  <c:v>4.24026E-3</c:v>
                </c:pt>
                <c:pt idx="19">
                  <c:v>4.5755300000000004E-3</c:v>
                </c:pt>
                <c:pt idx="20">
                  <c:v>4.8936400000000003E-3</c:v>
                </c:pt>
                <c:pt idx="21">
                  <c:v>5.16505E-3</c:v>
                </c:pt>
                <c:pt idx="22">
                  <c:v>5.3808600000000003E-3</c:v>
                </c:pt>
                <c:pt idx="23">
                  <c:v>5.5727700000000003E-3</c:v>
                </c:pt>
                <c:pt idx="24">
                  <c:v>5.74253E-3</c:v>
                </c:pt>
                <c:pt idx="25">
                  <c:v>5.8892299999999996E-3</c:v>
                </c:pt>
                <c:pt idx="26">
                  <c:v>6.0332800000000002E-3</c:v>
                </c:pt>
                <c:pt idx="27">
                  <c:v>6.2097999999999997E-3</c:v>
                </c:pt>
                <c:pt idx="28">
                  <c:v>6.3393399999999997E-3</c:v>
                </c:pt>
                <c:pt idx="29">
                  <c:v>6.5867E-3</c:v>
                </c:pt>
                <c:pt idx="30">
                  <c:v>6.7047900000000004E-3</c:v>
                </c:pt>
                <c:pt idx="31">
                  <c:v>6.9887700000000001E-3</c:v>
                </c:pt>
                <c:pt idx="32">
                  <c:v>7.2152199999999996E-3</c:v>
                </c:pt>
                <c:pt idx="33">
                  <c:v>7.4543700000000001E-3</c:v>
                </c:pt>
                <c:pt idx="34">
                  <c:v>7.7318700000000001E-3</c:v>
                </c:pt>
                <c:pt idx="35">
                  <c:v>8.0017999999999999E-3</c:v>
                </c:pt>
                <c:pt idx="36">
                  <c:v>8.2521199999999999E-3</c:v>
                </c:pt>
                <c:pt idx="37">
                  <c:v>8.5904699999999994E-3</c:v>
                </c:pt>
                <c:pt idx="38">
                  <c:v>8.8404399999999998E-3</c:v>
                </c:pt>
                <c:pt idx="39">
                  <c:v>9.2568800000000003E-3</c:v>
                </c:pt>
                <c:pt idx="40">
                  <c:v>9.3801800000000001E-3</c:v>
                </c:pt>
                <c:pt idx="41">
                  <c:v>9.8437100000000003E-3</c:v>
                </c:pt>
                <c:pt idx="42">
                  <c:v>1.0044340000000001E-2</c:v>
                </c:pt>
                <c:pt idx="43">
                  <c:v>1.038242E-2</c:v>
                </c:pt>
                <c:pt idx="44">
                  <c:v>1.0796429999999999E-2</c:v>
                </c:pt>
                <c:pt idx="45">
                  <c:v>1.1115109999999999E-2</c:v>
                </c:pt>
                <c:pt idx="46">
                  <c:v>1.156223E-2</c:v>
                </c:pt>
                <c:pt idx="47">
                  <c:v>1.220538E-2</c:v>
                </c:pt>
                <c:pt idx="48">
                  <c:v>1.2806390000000001E-2</c:v>
                </c:pt>
                <c:pt idx="49">
                  <c:v>1.370682E-2</c:v>
                </c:pt>
                <c:pt idx="50">
                  <c:v>1.416676E-2</c:v>
                </c:pt>
                <c:pt idx="51">
                  <c:v>1.5141160000000001E-2</c:v>
                </c:pt>
                <c:pt idx="52">
                  <c:v>1.5795699999999999E-2</c:v>
                </c:pt>
                <c:pt idx="53">
                  <c:v>1.6606659999999999E-2</c:v>
                </c:pt>
                <c:pt idx="54">
                  <c:v>1.7396689999999999E-2</c:v>
                </c:pt>
                <c:pt idx="55">
                  <c:v>1.8316320000000001E-2</c:v>
                </c:pt>
                <c:pt idx="56">
                  <c:v>1.9251440000000002E-2</c:v>
                </c:pt>
                <c:pt idx="57">
                  <c:v>2.0674459999999999E-2</c:v>
                </c:pt>
                <c:pt idx="58">
                  <c:v>2.2107700000000001E-2</c:v>
                </c:pt>
                <c:pt idx="59">
                  <c:v>2.4307740000000001E-2</c:v>
                </c:pt>
                <c:pt idx="60">
                  <c:v>2.5645330000000001E-2</c:v>
                </c:pt>
                <c:pt idx="61">
                  <c:v>2.815995E-2</c:v>
                </c:pt>
                <c:pt idx="62">
                  <c:v>3.0412189999999999E-2</c:v>
                </c:pt>
                <c:pt idx="63">
                  <c:v>3.2906520000000002E-2</c:v>
                </c:pt>
                <c:pt idx="64">
                  <c:v>3.5709919999999999E-2</c:v>
                </c:pt>
                <c:pt idx="65">
                  <c:v>3.8337950000000003E-2</c:v>
                </c:pt>
                <c:pt idx="66">
                  <c:v>4.1577200000000002E-2</c:v>
                </c:pt>
                <c:pt idx="67">
                  <c:v>4.5385580000000002E-2</c:v>
                </c:pt>
                <c:pt idx="68">
                  <c:v>4.9201019999999998E-2</c:v>
                </c:pt>
                <c:pt idx="69">
                  <c:v>5.4933959999999997E-2</c:v>
                </c:pt>
                <c:pt idx="70">
                  <c:v>5.8525899999999999E-2</c:v>
                </c:pt>
                <c:pt idx="71">
                  <c:v>6.5014130000000003E-2</c:v>
                </c:pt>
                <c:pt idx="72">
                  <c:v>7.0578009999999997E-2</c:v>
                </c:pt>
                <c:pt idx="73">
                  <c:v>7.6889490000000005E-2</c:v>
                </c:pt>
                <c:pt idx="74">
                  <c:v>8.3824350000000006E-2</c:v>
                </c:pt>
                <c:pt idx="75">
                  <c:v>9.0420200000000006E-2</c:v>
                </c:pt>
                <c:pt idx="76">
                  <c:v>9.756679E-2</c:v>
                </c:pt>
                <c:pt idx="77">
                  <c:v>0.1064225</c:v>
                </c:pt>
                <c:pt idx="78">
                  <c:v>0.11429359</c:v>
                </c:pt>
                <c:pt idx="79">
                  <c:v>0.12451321999999999</c:v>
                </c:pt>
                <c:pt idx="80">
                  <c:v>0.13170055</c:v>
                </c:pt>
                <c:pt idx="81">
                  <c:v>0.14454449999999999</c:v>
                </c:pt>
                <c:pt idx="82">
                  <c:v>0.15567982999999999</c:v>
                </c:pt>
                <c:pt idx="83">
                  <c:v>0.16865342999999999</c:v>
                </c:pt>
                <c:pt idx="84">
                  <c:v>0.18028147999999999</c:v>
                </c:pt>
                <c:pt idx="85">
                  <c:v>0.19269771999999999</c:v>
                </c:pt>
                <c:pt idx="86">
                  <c:v>0.20505438000000001</c:v>
                </c:pt>
                <c:pt idx="87">
                  <c:v>0.21874908000000001</c:v>
                </c:pt>
                <c:pt idx="88">
                  <c:v>0.23123630000000001</c:v>
                </c:pt>
                <c:pt idx="89">
                  <c:v>0.24835228000000001</c:v>
                </c:pt>
                <c:pt idx="90">
                  <c:v>0.25849877999999998</c:v>
                </c:pt>
                <c:pt idx="91">
                  <c:v>0.27566424</c:v>
                </c:pt>
                <c:pt idx="92">
                  <c:v>0.29076018999999997</c:v>
                </c:pt>
                <c:pt idx="93">
                  <c:v>0.30706235999999998</c:v>
                </c:pt>
                <c:pt idx="94">
                  <c:v>0.32488932999999998</c:v>
                </c:pt>
                <c:pt idx="95">
                  <c:v>0.34049571000000001</c:v>
                </c:pt>
                <c:pt idx="96">
                  <c:v>0.35540197000000001</c:v>
                </c:pt>
                <c:pt idx="97">
                  <c:v>0.36950551999999998</c:v>
                </c:pt>
                <c:pt idx="98">
                  <c:v>0.38697166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36-446B-866E-80B128E18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669856"/>
        <c:axId val="1857573584"/>
      </c:lineChart>
      <c:catAx>
        <c:axId val="57366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73584"/>
        <c:crosses val="autoZero"/>
        <c:auto val="1"/>
        <c:lblAlgn val="ctr"/>
        <c:lblOffset val="100"/>
        <c:noMultiLvlLbl val="0"/>
      </c:catAx>
      <c:valAx>
        <c:axId val="185757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6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a'!$Q$2:$Q$100</c:f>
              <c:numCache>
                <c:formatCode>General</c:formatCode>
                <c:ptCount val="99"/>
                <c:pt idx="0">
                  <c:v>3.2178459999999999E-2</c:v>
                </c:pt>
                <c:pt idx="1">
                  <c:v>1.9623760000000001E-2</c:v>
                </c:pt>
                <c:pt idx="2">
                  <c:v>1.31669E-2</c:v>
                </c:pt>
                <c:pt idx="3">
                  <c:v>8.9396100000000006E-3</c:v>
                </c:pt>
                <c:pt idx="4">
                  <c:v>6.5747899999999996E-3</c:v>
                </c:pt>
                <c:pt idx="5">
                  <c:v>5.28452E-3</c:v>
                </c:pt>
                <c:pt idx="6">
                  <c:v>4.3475900000000001E-3</c:v>
                </c:pt>
                <c:pt idx="7">
                  <c:v>3.7304500000000002E-3</c:v>
                </c:pt>
                <c:pt idx="8">
                  <c:v>3.3258799999999998E-3</c:v>
                </c:pt>
                <c:pt idx="9">
                  <c:v>3.07348E-3</c:v>
                </c:pt>
                <c:pt idx="10">
                  <c:v>2.9104600000000001E-3</c:v>
                </c:pt>
                <c:pt idx="11">
                  <c:v>2.8827100000000001E-3</c:v>
                </c:pt>
                <c:pt idx="12">
                  <c:v>2.9157900000000001E-3</c:v>
                </c:pt>
                <c:pt idx="13">
                  <c:v>3.02937E-3</c:v>
                </c:pt>
                <c:pt idx="14">
                  <c:v>3.17389E-3</c:v>
                </c:pt>
                <c:pt idx="15">
                  <c:v>3.4058500000000002E-3</c:v>
                </c:pt>
                <c:pt idx="16">
                  <c:v>3.6534599999999999E-3</c:v>
                </c:pt>
                <c:pt idx="17">
                  <c:v>3.9237100000000004E-3</c:v>
                </c:pt>
                <c:pt idx="18">
                  <c:v>4.24026E-3</c:v>
                </c:pt>
                <c:pt idx="19">
                  <c:v>4.5755300000000004E-3</c:v>
                </c:pt>
                <c:pt idx="20">
                  <c:v>4.8936400000000003E-3</c:v>
                </c:pt>
                <c:pt idx="21">
                  <c:v>5.16505E-3</c:v>
                </c:pt>
                <c:pt idx="22">
                  <c:v>5.3808600000000003E-3</c:v>
                </c:pt>
                <c:pt idx="23">
                  <c:v>5.5727700000000003E-3</c:v>
                </c:pt>
                <c:pt idx="24">
                  <c:v>5.74253E-3</c:v>
                </c:pt>
                <c:pt idx="25">
                  <c:v>5.8892299999999996E-3</c:v>
                </c:pt>
                <c:pt idx="26">
                  <c:v>6.0332800000000002E-3</c:v>
                </c:pt>
                <c:pt idx="27">
                  <c:v>6.2097999999999997E-3</c:v>
                </c:pt>
                <c:pt idx="28">
                  <c:v>6.3393399999999997E-3</c:v>
                </c:pt>
                <c:pt idx="29">
                  <c:v>6.5867E-3</c:v>
                </c:pt>
                <c:pt idx="30">
                  <c:v>6.7047900000000004E-3</c:v>
                </c:pt>
                <c:pt idx="31">
                  <c:v>6.9887700000000001E-3</c:v>
                </c:pt>
                <c:pt idx="32">
                  <c:v>7.2152199999999996E-3</c:v>
                </c:pt>
                <c:pt idx="33">
                  <c:v>7.4543700000000001E-3</c:v>
                </c:pt>
                <c:pt idx="34">
                  <c:v>7.7318700000000001E-3</c:v>
                </c:pt>
                <c:pt idx="35">
                  <c:v>8.0017999999999999E-3</c:v>
                </c:pt>
                <c:pt idx="36">
                  <c:v>8.2521199999999999E-3</c:v>
                </c:pt>
                <c:pt idx="37">
                  <c:v>8.5904699999999994E-3</c:v>
                </c:pt>
                <c:pt idx="38">
                  <c:v>8.8404399999999998E-3</c:v>
                </c:pt>
                <c:pt idx="39">
                  <c:v>9.2568800000000003E-3</c:v>
                </c:pt>
                <c:pt idx="40">
                  <c:v>9.3801800000000001E-3</c:v>
                </c:pt>
                <c:pt idx="41">
                  <c:v>9.8437100000000003E-3</c:v>
                </c:pt>
                <c:pt idx="42">
                  <c:v>1.0044340000000001E-2</c:v>
                </c:pt>
                <c:pt idx="43">
                  <c:v>1.038242E-2</c:v>
                </c:pt>
                <c:pt idx="44">
                  <c:v>1.0796429999999999E-2</c:v>
                </c:pt>
                <c:pt idx="45">
                  <c:v>1.1115109999999999E-2</c:v>
                </c:pt>
                <c:pt idx="46">
                  <c:v>1.156223E-2</c:v>
                </c:pt>
                <c:pt idx="47">
                  <c:v>1.220538E-2</c:v>
                </c:pt>
                <c:pt idx="48">
                  <c:v>1.2806390000000001E-2</c:v>
                </c:pt>
                <c:pt idx="49">
                  <c:v>1.370682E-2</c:v>
                </c:pt>
                <c:pt idx="50">
                  <c:v>1.416676E-2</c:v>
                </c:pt>
                <c:pt idx="51">
                  <c:v>1.5141160000000001E-2</c:v>
                </c:pt>
                <c:pt idx="52">
                  <c:v>1.5795699999999999E-2</c:v>
                </c:pt>
                <c:pt idx="53">
                  <c:v>1.6606659999999999E-2</c:v>
                </c:pt>
                <c:pt idx="54">
                  <c:v>1.7396689999999999E-2</c:v>
                </c:pt>
                <c:pt idx="55">
                  <c:v>1.8316320000000001E-2</c:v>
                </c:pt>
                <c:pt idx="56">
                  <c:v>1.9251440000000002E-2</c:v>
                </c:pt>
                <c:pt idx="57">
                  <c:v>2.0674459999999999E-2</c:v>
                </c:pt>
                <c:pt idx="58">
                  <c:v>2.2107700000000001E-2</c:v>
                </c:pt>
                <c:pt idx="59">
                  <c:v>2.4307740000000001E-2</c:v>
                </c:pt>
                <c:pt idx="60">
                  <c:v>2.5645330000000001E-2</c:v>
                </c:pt>
                <c:pt idx="61">
                  <c:v>2.815995E-2</c:v>
                </c:pt>
                <c:pt idx="62">
                  <c:v>3.0412189999999999E-2</c:v>
                </c:pt>
                <c:pt idx="63">
                  <c:v>3.2906520000000002E-2</c:v>
                </c:pt>
                <c:pt idx="64">
                  <c:v>3.5709919999999999E-2</c:v>
                </c:pt>
                <c:pt idx="65">
                  <c:v>3.8337950000000003E-2</c:v>
                </c:pt>
                <c:pt idx="66">
                  <c:v>4.1577200000000002E-2</c:v>
                </c:pt>
                <c:pt idx="67">
                  <c:v>4.5385580000000002E-2</c:v>
                </c:pt>
                <c:pt idx="68">
                  <c:v>4.9201019999999998E-2</c:v>
                </c:pt>
                <c:pt idx="69">
                  <c:v>5.4933959999999997E-2</c:v>
                </c:pt>
                <c:pt idx="70">
                  <c:v>5.8525899999999999E-2</c:v>
                </c:pt>
                <c:pt idx="71">
                  <c:v>6.5014130000000003E-2</c:v>
                </c:pt>
                <c:pt idx="72">
                  <c:v>7.0578009999999997E-2</c:v>
                </c:pt>
                <c:pt idx="73">
                  <c:v>7.6889490000000005E-2</c:v>
                </c:pt>
                <c:pt idx="74">
                  <c:v>8.3824350000000006E-2</c:v>
                </c:pt>
                <c:pt idx="75">
                  <c:v>9.0420200000000006E-2</c:v>
                </c:pt>
                <c:pt idx="76">
                  <c:v>9.756679E-2</c:v>
                </c:pt>
                <c:pt idx="77">
                  <c:v>0.1064225</c:v>
                </c:pt>
                <c:pt idx="78">
                  <c:v>0.11429359</c:v>
                </c:pt>
                <c:pt idx="79">
                  <c:v>0.12451321999999999</c:v>
                </c:pt>
                <c:pt idx="80">
                  <c:v>0.13170055</c:v>
                </c:pt>
                <c:pt idx="81">
                  <c:v>0.14454449999999999</c:v>
                </c:pt>
                <c:pt idx="82">
                  <c:v>0.15567982999999999</c:v>
                </c:pt>
                <c:pt idx="83">
                  <c:v>0.16865342999999999</c:v>
                </c:pt>
                <c:pt idx="84">
                  <c:v>0.18028147999999999</c:v>
                </c:pt>
                <c:pt idx="85">
                  <c:v>0.19269771999999999</c:v>
                </c:pt>
                <c:pt idx="86">
                  <c:v>0.20505438000000001</c:v>
                </c:pt>
                <c:pt idx="87">
                  <c:v>0.21874908000000001</c:v>
                </c:pt>
                <c:pt idx="88">
                  <c:v>0.23123630000000001</c:v>
                </c:pt>
                <c:pt idx="89">
                  <c:v>0.24835228000000001</c:v>
                </c:pt>
                <c:pt idx="90">
                  <c:v>0.25849877999999998</c:v>
                </c:pt>
                <c:pt idx="91">
                  <c:v>0.27566424</c:v>
                </c:pt>
                <c:pt idx="92">
                  <c:v>0.29076018999999997</c:v>
                </c:pt>
                <c:pt idx="93">
                  <c:v>0.30706235999999998</c:v>
                </c:pt>
                <c:pt idx="94">
                  <c:v>0.32488932999999998</c:v>
                </c:pt>
                <c:pt idx="95">
                  <c:v>0.34049571000000001</c:v>
                </c:pt>
                <c:pt idx="96">
                  <c:v>0.35540197000000001</c:v>
                </c:pt>
                <c:pt idx="97">
                  <c:v>0.36950551999999998</c:v>
                </c:pt>
                <c:pt idx="98">
                  <c:v>0.38697166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6-462D-910C-6D77012B0B4B}"/>
            </c:ext>
          </c:extLst>
        </c:ser>
        <c:ser>
          <c:idx val="1"/>
          <c:order val="1"/>
          <c:tx>
            <c:strRef>
              <c:f>'qx (tau) 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a'!$R$2:$R$100</c:f>
              <c:numCache>
                <c:formatCode>General</c:formatCode>
                <c:ptCount val="99"/>
                <c:pt idx="0">
                  <c:v>2.986546E-2</c:v>
                </c:pt>
                <c:pt idx="1">
                  <c:v>1.8260120000000001E-2</c:v>
                </c:pt>
                <c:pt idx="2">
                  <c:v>1.2294299999999999E-2</c:v>
                </c:pt>
                <c:pt idx="3">
                  <c:v>8.3943999999999998E-3</c:v>
                </c:pt>
                <c:pt idx="4">
                  <c:v>6.19559E-3</c:v>
                </c:pt>
                <c:pt idx="5">
                  <c:v>4.9929099999999997E-3</c:v>
                </c:pt>
                <c:pt idx="6">
                  <c:v>4.1233600000000004E-3</c:v>
                </c:pt>
                <c:pt idx="7">
                  <c:v>3.5482000000000001E-3</c:v>
                </c:pt>
                <c:pt idx="8">
                  <c:v>3.1695999999999998E-3</c:v>
                </c:pt>
                <c:pt idx="9">
                  <c:v>2.93371E-3</c:v>
                </c:pt>
                <c:pt idx="10">
                  <c:v>2.78378E-3</c:v>
                </c:pt>
                <c:pt idx="11">
                  <c:v>2.7613099999999999E-3</c:v>
                </c:pt>
                <c:pt idx="12">
                  <c:v>2.7996900000000001E-3</c:v>
                </c:pt>
                <c:pt idx="13">
                  <c:v>2.9158399999999998E-3</c:v>
                </c:pt>
                <c:pt idx="14">
                  <c:v>3.0644399999999999E-3</c:v>
                </c:pt>
                <c:pt idx="15">
                  <c:v>3.2945399999999999E-3</c:v>
                </c:pt>
                <c:pt idx="16">
                  <c:v>3.5396500000000001E-3</c:v>
                </c:pt>
                <c:pt idx="17">
                  <c:v>3.8062500000000002E-3</c:v>
                </c:pt>
                <c:pt idx="18">
                  <c:v>4.1125700000000003E-3</c:v>
                </c:pt>
                <c:pt idx="19">
                  <c:v>4.4358899999999996E-3</c:v>
                </c:pt>
                <c:pt idx="20">
                  <c:v>4.7416400000000001E-3</c:v>
                </c:pt>
                <c:pt idx="21">
                  <c:v>5.0045599999999999E-3</c:v>
                </c:pt>
                <c:pt idx="22">
                  <c:v>5.2148000000000003E-3</c:v>
                </c:pt>
                <c:pt idx="23">
                  <c:v>5.4025999999999996E-3</c:v>
                </c:pt>
                <c:pt idx="24">
                  <c:v>5.56991E-3</c:v>
                </c:pt>
                <c:pt idx="25">
                  <c:v>5.7165899999999997E-3</c:v>
                </c:pt>
                <c:pt idx="26">
                  <c:v>5.8618999999999997E-3</c:v>
                </c:pt>
                <c:pt idx="27">
                  <c:v>6.0375899999999998E-3</c:v>
                </c:pt>
                <c:pt idx="28">
                  <c:v>6.1714999999999999E-3</c:v>
                </c:pt>
                <c:pt idx="29">
                  <c:v>6.4159899999999999E-3</c:v>
                </c:pt>
                <c:pt idx="30">
                  <c:v>6.5381299999999996E-3</c:v>
                </c:pt>
                <c:pt idx="31">
                  <c:v>6.8197700000000002E-3</c:v>
                </c:pt>
                <c:pt idx="32">
                  <c:v>7.0467699999999999E-3</c:v>
                </c:pt>
                <c:pt idx="33">
                  <c:v>7.2869900000000001E-3</c:v>
                </c:pt>
                <c:pt idx="34">
                  <c:v>7.5656999999999999E-3</c:v>
                </c:pt>
                <c:pt idx="35">
                  <c:v>7.8340100000000006E-3</c:v>
                </c:pt>
                <c:pt idx="36">
                  <c:v>8.0842899999999992E-3</c:v>
                </c:pt>
                <c:pt idx="37">
                  <c:v>8.4201299999999996E-3</c:v>
                </c:pt>
                <c:pt idx="38">
                  <c:v>8.6739799999999995E-3</c:v>
                </c:pt>
                <c:pt idx="39">
                  <c:v>9.0880000000000006E-3</c:v>
                </c:pt>
                <c:pt idx="40">
                  <c:v>9.2241300000000005E-3</c:v>
                </c:pt>
                <c:pt idx="41">
                  <c:v>9.6860000000000002E-3</c:v>
                </c:pt>
                <c:pt idx="42">
                  <c:v>9.8991500000000007E-3</c:v>
                </c:pt>
                <c:pt idx="43">
                  <c:v>1.024365E-2</c:v>
                </c:pt>
                <c:pt idx="44">
                  <c:v>1.0662400000000001E-2</c:v>
                </c:pt>
                <c:pt idx="45">
                  <c:v>1.0989250000000001E-2</c:v>
                </c:pt>
                <c:pt idx="46">
                  <c:v>1.144188E-2</c:v>
                </c:pt>
                <c:pt idx="47">
                  <c:v>1.2082519999999999E-2</c:v>
                </c:pt>
                <c:pt idx="48">
                  <c:v>1.2684580000000001E-2</c:v>
                </c:pt>
                <c:pt idx="49">
                  <c:v>1.3576670000000001E-2</c:v>
                </c:pt>
                <c:pt idx="50">
                  <c:v>1.4043989999999999E-2</c:v>
                </c:pt>
                <c:pt idx="51">
                  <c:v>1.5011729999999999E-2</c:v>
                </c:pt>
                <c:pt idx="52">
                  <c:v>1.567261E-2</c:v>
                </c:pt>
                <c:pt idx="53">
                  <c:v>1.648668E-2</c:v>
                </c:pt>
                <c:pt idx="54">
                  <c:v>1.7275619999999998E-2</c:v>
                </c:pt>
                <c:pt idx="55">
                  <c:v>1.8202920000000001E-2</c:v>
                </c:pt>
                <c:pt idx="56">
                  <c:v>1.9142679999999999E-2</c:v>
                </c:pt>
                <c:pt idx="57">
                  <c:v>2.0542589999999999E-2</c:v>
                </c:pt>
                <c:pt idx="58">
                  <c:v>2.196644E-2</c:v>
                </c:pt>
                <c:pt idx="59">
                  <c:v>2.413303E-2</c:v>
                </c:pt>
                <c:pt idx="60">
                  <c:v>2.546375E-2</c:v>
                </c:pt>
                <c:pt idx="61">
                  <c:v>2.793586E-2</c:v>
                </c:pt>
                <c:pt idx="62">
                  <c:v>3.0154009999999998E-2</c:v>
                </c:pt>
                <c:pt idx="63">
                  <c:v>3.2612969999999998E-2</c:v>
                </c:pt>
                <c:pt idx="64">
                  <c:v>3.5377779999999998E-2</c:v>
                </c:pt>
                <c:pt idx="65">
                  <c:v>3.7965310000000002E-2</c:v>
                </c:pt>
                <c:pt idx="66">
                  <c:v>4.1163129999999999E-2</c:v>
                </c:pt>
                <c:pt idx="67">
                  <c:v>4.4920590000000003E-2</c:v>
                </c:pt>
                <c:pt idx="68">
                  <c:v>4.868372E-2</c:v>
                </c:pt>
                <c:pt idx="69">
                  <c:v>5.431884E-2</c:v>
                </c:pt>
                <c:pt idx="70">
                  <c:v>5.7887099999999997E-2</c:v>
                </c:pt>
                <c:pt idx="71">
                  <c:v>6.4278440000000006E-2</c:v>
                </c:pt>
                <c:pt idx="72">
                  <c:v>6.9788749999999997E-2</c:v>
                </c:pt>
                <c:pt idx="73">
                  <c:v>7.6037030000000005E-2</c:v>
                </c:pt>
                <c:pt idx="74">
                  <c:v>8.2890409999999998E-2</c:v>
                </c:pt>
                <c:pt idx="75">
                  <c:v>8.9433479999999996E-2</c:v>
                </c:pt>
                <c:pt idx="76">
                  <c:v>9.6504309999999996E-2</c:v>
                </c:pt>
                <c:pt idx="77">
                  <c:v>0.10524343999999999</c:v>
                </c:pt>
                <c:pt idx="78">
                  <c:v>0.11304051</c:v>
                </c:pt>
                <c:pt idx="79">
                  <c:v>0.12318649</c:v>
                </c:pt>
                <c:pt idx="80">
                  <c:v>0.13037167999999999</c:v>
                </c:pt>
                <c:pt idx="81">
                  <c:v>0.14309147</c:v>
                </c:pt>
                <c:pt idx="82">
                  <c:v>0.15417966</c:v>
                </c:pt>
                <c:pt idx="83">
                  <c:v>0.16706695999999999</c:v>
                </c:pt>
                <c:pt idx="84">
                  <c:v>0.17864399</c:v>
                </c:pt>
                <c:pt idx="85">
                  <c:v>0.19101947999999999</c:v>
                </c:pt>
                <c:pt idx="86">
                  <c:v>0.20333261999999999</c:v>
                </c:pt>
                <c:pt idx="87">
                  <c:v>0.21695049999999999</c:v>
                </c:pt>
                <c:pt idx="88">
                  <c:v>0.22942870000000001</c:v>
                </c:pt>
                <c:pt idx="89">
                  <c:v>0.24644856000000001</c:v>
                </c:pt>
                <c:pt idx="90">
                  <c:v>0.25667215999999998</c:v>
                </c:pt>
                <c:pt idx="91">
                  <c:v>0.27378701</c:v>
                </c:pt>
                <c:pt idx="92">
                  <c:v>0.28888355999999998</c:v>
                </c:pt>
                <c:pt idx="93">
                  <c:v>0.30518390000000001</c:v>
                </c:pt>
                <c:pt idx="94">
                  <c:v>0.32298461000000001</c:v>
                </c:pt>
                <c:pt idx="95">
                  <c:v>0.33858566000000001</c:v>
                </c:pt>
                <c:pt idx="96">
                  <c:v>0.35352256999999998</c:v>
                </c:pt>
                <c:pt idx="97">
                  <c:v>0.36763549000000001</c:v>
                </c:pt>
                <c:pt idx="98">
                  <c:v>0.38514093999999999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6-462D-910C-6D77012B0B4B}"/>
            </c:ext>
          </c:extLst>
        </c:ser>
        <c:ser>
          <c:idx val="2"/>
          <c:order val="2"/>
          <c:tx>
            <c:strRef>
              <c:f>'qx (tau) 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a'!$S$2:$S$100</c:f>
              <c:numCache>
                <c:formatCode>General</c:formatCode>
                <c:ptCount val="99"/>
                <c:pt idx="0">
                  <c:v>2.7205699999999999E-2</c:v>
                </c:pt>
                <c:pt idx="1">
                  <c:v>1.6582220000000002E-2</c:v>
                </c:pt>
                <c:pt idx="2">
                  <c:v>1.1152179999999999E-2</c:v>
                </c:pt>
                <c:pt idx="3">
                  <c:v>7.6155499999999996E-3</c:v>
                </c:pt>
                <c:pt idx="4">
                  <c:v>5.6221099999999996E-3</c:v>
                </c:pt>
                <c:pt idx="5">
                  <c:v>4.5355200000000003E-3</c:v>
                </c:pt>
                <c:pt idx="6">
                  <c:v>3.7497199999999998E-3</c:v>
                </c:pt>
                <c:pt idx="7">
                  <c:v>3.22821E-3</c:v>
                </c:pt>
                <c:pt idx="8">
                  <c:v>2.88631E-3</c:v>
                </c:pt>
                <c:pt idx="9">
                  <c:v>2.6745900000000001E-3</c:v>
                </c:pt>
                <c:pt idx="10">
                  <c:v>2.54192E-3</c:v>
                </c:pt>
                <c:pt idx="11">
                  <c:v>2.5258300000000002E-3</c:v>
                </c:pt>
                <c:pt idx="12">
                  <c:v>2.5673200000000001E-3</c:v>
                </c:pt>
                <c:pt idx="13">
                  <c:v>2.6816600000000002E-3</c:v>
                </c:pt>
                <c:pt idx="14">
                  <c:v>2.8281000000000001E-3</c:v>
                </c:pt>
                <c:pt idx="15">
                  <c:v>3.0509500000000002E-3</c:v>
                </c:pt>
                <c:pt idx="16">
                  <c:v>3.2867700000000001E-3</c:v>
                </c:pt>
                <c:pt idx="17">
                  <c:v>3.5420299999999998E-3</c:v>
                </c:pt>
                <c:pt idx="18">
                  <c:v>3.8286000000000001E-3</c:v>
                </c:pt>
                <c:pt idx="19">
                  <c:v>4.1287499999999996E-3</c:v>
                </c:pt>
                <c:pt idx="20">
                  <c:v>4.4115200000000004E-3</c:v>
                </c:pt>
                <c:pt idx="21">
                  <c:v>4.6560899999999999E-3</c:v>
                </c:pt>
                <c:pt idx="22">
                  <c:v>4.8521800000000002E-3</c:v>
                </c:pt>
                <c:pt idx="23">
                  <c:v>5.0277500000000001E-3</c:v>
                </c:pt>
                <c:pt idx="24">
                  <c:v>5.1844700000000001E-3</c:v>
                </c:pt>
                <c:pt idx="25">
                  <c:v>5.3238799999999996E-3</c:v>
                </c:pt>
                <c:pt idx="26">
                  <c:v>5.4624499999999998E-3</c:v>
                </c:pt>
                <c:pt idx="27">
                  <c:v>5.6300100000000004E-3</c:v>
                </c:pt>
                <c:pt idx="28">
                  <c:v>5.7608499999999997E-3</c:v>
                </c:pt>
                <c:pt idx="29">
                  <c:v>5.9946000000000001E-3</c:v>
                </c:pt>
                <c:pt idx="30">
                  <c:v>6.1142200000000001E-3</c:v>
                </c:pt>
                <c:pt idx="31">
                  <c:v>6.3863599999999998E-3</c:v>
                </c:pt>
                <c:pt idx="32">
                  <c:v>6.6072300000000004E-3</c:v>
                </c:pt>
                <c:pt idx="33">
                  <c:v>6.8415400000000001E-3</c:v>
                </c:pt>
                <c:pt idx="34">
                  <c:v>7.1143100000000004E-3</c:v>
                </c:pt>
                <c:pt idx="35">
                  <c:v>7.3765999999999997E-3</c:v>
                </c:pt>
                <c:pt idx="36">
                  <c:v>7.6221600000000002E-3</c:v>
                </c:pt>
                <c:pt idx="37">
                  <c:v>7.94862E-3</c:v>
                </c:pt>
                <c:pt idx="38">
                  <c:v>8.1998899999999996E-3</c:v>
                </c:pt>
                <c:pt idx="39">
                  <c:v>8.60496E-3</c:v>
                </c:pt>
                <c:pt idx="40">
                  <c:v>8.7489400000000002E-3</c:v>
                </c:pt>
                <c:pt idx="41">
                  <c:v>9.2044099999999997E-3</c:v>
                </c:pt>
                <c:pt idx="42">
                  <c:v>9.4249599999999996E-3</c:v>
                </c:pt>
                <c:pt idx="43">
                  <c:v>9.7707599999999999E-3</c:v>
                </c:pt>
                <c:pt idx="44">
                  <c:v>1.0190329999999999E-2</c:v>
                </c:pt>
                <c:pt idx="45">
                  <c:v>1.0520699999999999E-2</c:v>
                </c:pt>
                <c:pt idx="46">
                  <c:v>1.097333E-2</c:v>
                </c:pt>
                <c:pt idx="47">
                  <c:v>1.160688E-2</c:v>
                </c:pt>
                <c:pt idx="48">
                  <c:v>1.220593E-2</c:v>
                </c:pt>
                <c:pt idx="49">
                  <c:v>1.3085360000000001E-2</c:v>
                </c:pt>
                <c:pt idx="50">
                  <c:v>1.3556779999999999E-2</c:v>
                </c:pt>
                <c:pt idx="51">
                  <c:v>1.451413E-2</c:v>
                </c:pt>
                <c:pt idx="52">
                  <c:v>1.517756E-2</c:v>
                </c:pt>
                <c:pt idx="53">
                  <c:v>1.5990029999999999E-2</c:v>
                </c:pt>
                <c:pt idx="54">
                  <c:v>1.6779189999999999E-2</c:v>
                </c:pt>
                <c:pt idx="55">
                  <c:v>1.7697290000000001E-2</c:v>
                </c:pt>
                <c:pt idx="56">
                  <c:v>1.8640009999999999E-2</c:v>
                </c:pt>
                <c:pt idx="57">
                  <c:v>2.0022439999999999E-2</c:v>
                </c:pt>
                <c:pt idx="58">
                  <c:v>2.141324E-2</c:v>
                </c:pt>
                <c:pt idx="59">
                  <c:v>2.3537639999999999E-2</c:v>
                </c:pt>
                <c:pt idx="60">
                  <c:v>2.4851270000000002E-2</c:v>
                </c:pt>
                <c:pt idx="61">
                  <c:v>2.727195E-2</c:v>
                </c:pt>
                <c:pt idx="62">
                  <c:v>2.944339E-2</c:v>
                </c:pt>
                <c:pt idx="63">
                  <c:v>3.1849420000000003E-2</c:v>
                </c:pt>
                <c:pt idx="64">
                  <c:v>3.4558289999999998E-2</c:v>
                </c:pt>
                <c:pt idx="65">
                  <c:v>3.7093580000000001E-2</c:v>
                </c:pt>
                <c:pt idx="66">
                  <c:v>4.0227520000000003E-2</c:v>
                </c:pt>
                <c:pt idx="67">
                  <c:v>4.3918239999999997E-2</c:v>
                </c:pt>
                <c:pt idx="68">
                  <c:v>4.7624270000000003E-2</c:v>
                </c:pt>
                <c:pt idx="69">
                  <c:v>5.3144610000000002E-2</c:v>
                </c:pt>
                <c:pt idx="70">
                  <c:v>5.6675940000000001E-2</c:v>
                </c:pt>
                <c:pt idx="71">
                  <c:v>6.2961180000000005E-2</c:v>
                </c:pt>
                <c:pt idx="72">
                  <c:v>6.8397219999999995E-2</c:v>
                </c:pt>
                <c:pt idx="73">
                  <c:v>7.4575199999999994E-2</c:v>
                </c:pt>
                <c:pt idx="74">
                  <c:v>8.1350539999999999E-2</c:v>
                </c:pt>
                <c:pt idx="75">
                  <c:v>8.784053E-2</c:v>
                </c:pt>
                <c:pt idx="76">
                  <c:v>9.4847879999999996E-2</c:v>
                </c:pt>
                <c:pt idx="77">
                  <c:v>0.1035022</c:v>
                </c:pt>
                <c:pt idx="78">
                  <c:v>0.11122377999999999</c:v>
                </c:pt>
                <c:pt idx="79">
                  <c:v>0.12128176</c:v>
                </c:pt>
                <c:pt idx="80">
                  <c:v>0.12847164</c:v>
                </c:pt>
                <c:pt idx="81">
                  <c:v>0.14109157999999999</c:v>
                </c:pt>
                <c:pt idx="82">
                  <c:v>0.15213214999999999</c:v>
                </c:pt>
                <c:pt idx="83">
                  <c:v>0.16496603000000001</c:v>
                </c:pt>
                <c:pt idx="84">
                  <c:v>0.17652016000000001</c:v>
                </c:pt>
                <c:pt idx="85">
                  <c:v>0.18888606999999999</c:v>
                </c:pt>
                <c:pt idx="86">
                  <c:v>0.20117226999999999</c:v>
                </c:pt>
                <c:pt idx="87">
                  <c:v>0.21474958999999999</c:v>
                </c:pt>
                <c:pt idx="88">
                  <c:v>0.22722972</c:v>
                </c:pt>
                <c:pt idx="89">
                  <c:v>0.24417006999999999</c:v>
                </c:pt>
                <c:pt idx="90">
                  <c:v>0.25448262999999999</c:v>
                </c:pt>
                <c:pt idx="91">
                  <c:v>0.27158220999999999</c:v>
                </c:pt>
                <c:pt idx="92">
                  <c:v>0.28671963</c:v>
                </c:pt>
                <c:pt idx="93">
                  <c:v>0.30305418000000001</c:v>
                </c:pt>
                <c:pt idx="94">
                  <c:v>0.32083302000000002</c:v>
                </c:pt>
                <c:pt idx="95">
                  <c:v>0.33647817000000002</c:v>
                </c:pt>
                <c:pt idx="96">
                  <c:v>0.35141516</c:v>
                </c:pt>
                <c:pt idx="97">
                  <c:v>0.36562626999999998</c:v>
                </c:pt>
                <c:pt idx="98">
                  <c:v>0.38323399000000002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6-462D-910C-6D77012B0B4B}"/>
            </c:ext>
          </c:extLst>
        </c:ser>
        <c:ser>
          <c:idx val="3"/>
          <c:order val="3"/>
          <c:tx>
            <c:strRef>
              <c:f>'qx (tau) 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a'!$T$2:$T$100</c:f>
              <c:numCache>
                <c:formatCode>General</c:formatCode>
                <c:ptCount val="99"/>
                <c:pt idx="0">
                  <c:v>2.4766130000000001E-2</c:v>
                </c:pt>
                <c:pt idx="1">
                  <c:v>1.510356E-2</c:v>
                </c:pt>
                <c:pt idx="2">
                  <c:v>1.0164329999999999E-2</c:v>
                </c:pt>
                <c:pt idx="3">
                  <c:v>6.9599900000000001E-3</c:v>
                </c:pt>
                <c:pt idx="4">
                  <c:v>5.1455900000000002E-3</c:v>
                </c:pt>
                <c:pt idx="5">
                  <c:v>4.1598900000000003E-3</c:v>
                </c:pt>
                <c:pt idx="6">
                  <c:v>3.44999E-3</c:v>
                </c:pt>
                <c:pt idx="7">
                  <c:v>2.97569E-3</c:v>
                </c:pt>
                <c:pt idx="8">
                  <c:v>2.6652899999999998E-3</c:v>
                </c:pt>
                <c:pt idx="9">
                  <c:v>2.4746E-3</c:v>
                </c:pt>
                <c:pt idx="10">
                  <c:v>2.3576399999999998E-3</c:v>
                </c:pt>
                <c:pt idx="11">
                  <c:v>2.3484299999999999E-3</c:v>
                </c:pt>
                <c:pt idx="12">
                  <c:v>2.3954100000000002E-3</c:v>
                </c:pt>
                <c:pt idx="13">
                  <c:v>2.5123099999999998E-3</c:v>
                </c:pt>
                <c:pt idx="14">
                  <c:v>2.6631300000000001E-3</c:v>
                </c:pt>
                <c:pt idx="15">
                  <c:v>2.8840099999999998E-3</c:v>
                </c:pt>
                <c:pt idx="16">
                  <c:v>3.1186999999999999E-3</c:v>
                </c:pt>
                <c:pt idx="17">
                  <c:v>3.3717199999999999E-3</c:v>
                </c:pt>
                <c:pt idx="18">
                  <c:v>3.6487799999999999E-3</c:v>
                </c:pt>
                <c:pt idx="19">
                  <c:v>3.9376200000000002E-3</c:v>
                </c:pt>
                <c:pt idx="20">
                  <c:v>4.20741E-3</c:v>
                </c:pt>
                <c:pt idx="21">
                  <c:v>4.4440699999999996E-3</c:v>
                </c:pt>
                <c:pt idx="22">
                  <c:v>4.6356899999999996E-3</c:v>
                </c:pt>
                <c:pt idx="23">
                  <c:v>4.8080700000000002E-3</c:v>
                </c:pt>
                <c:pt idx="24">
                  <c:v>4.9633000000000004E-3</c:v>
                </c:pt>
                <c:pt idx="25">
                  <c:v>5.1031899999999996E-3</c:v>
                </c:pt>
                <c:pt idx="26">
                  <c:v>5.2434300000000003E-3</c:v>
                </c:pt>
                <c:pt idx="27">
                  <c:v>5.4096500000000002E-3</c:v>
                </c:pt>
                <c:pt idx="28">
                  <c:v>5.5440000000000003E-3</c:v>
                </c:pt>
                <c:pt idx="29">
                  <c:v>5.7739599999999999E-3</c:v>
                </c:pt>
                <c:pt idx="30">
                  <c:v>5.8960100000000001E-3</c:v>
                </c:pt>
                <c:pt idx="31">
                  <c:v>6.1649499999999998E-3</c:v>
                </c:pt>
                <c:pt idx="32">
                  <c:v>6.3852900000000001E-3</c:v>
                </c:pt>
                <c:pt idx="33">
                  <c:v>6.6200800000000004E-3</c:v>
                </c:pt>
                <c:pt idx="34">
                  <c:v>6.8931000000000001E-3</c:v>
                </c:pt>
                <c:pt idx="35">
                  <c:v>7.1542200000000002E-3</c:v>
                </c:pt>
                <c:pt idx="36">
                  <c:v>7.4010999999999999E-3</c:v>
                </c:pt>
                <c:pt idx="37">
                  <c:v>7.7229500000000001E-3</c:v>
                </c:pt>
                <c:pt idx="38">
                  <c:v>7.9729799999999993E-3</c:v>
                </c:pt>
                <c:pt idx="39">
                  <c:v>8.3703700000000002E-3</c:v>
                </c:pt>
                <c:pt idx="40">
                  <c:v>8.5216400000000005E-3</c:v>
                </c:pt>
                <c:pt idx="41">
                  <c:v>8.9695499999999997E-3</c:v>
                </c:pt>
                <c:pt idx="42">
                  <c:v>9.1980599999999992E-3</c:v>
                </c:pt>
                <c:pt idx="43">
                  <c:v>9.5456800000000008E-3</c:v>
                </c:pt>
                <c:pt idx="44">
                  <c:v>9.9671599999999992E-3</c:v>
                </c:pt>
                <c:pt idx="45">
                  <c:v>1.030352E-2</c:v>
                </c:pt>
                <c:pt idx="46">
                  <c:v>1.075719E-2</c:v>
                </c:pt>
                <c:pt idx="47">
                  <c:v>1.1384119999999999E-2</c:v>
                </c:pt>
                <c:pt idx="48">
                  <c:v>1.198084E-2</c:v>
                </c:pt>
                <c:pt idx="49">
                  <c:v>1.28477E-2</c:v>
                </c:pt>
                <c:pt idx="50">
                  <c:v>1.332317E-2</c:v>
                </c:pt>
                <c:pt idx="51">
                  <c:v>1.426791E-2</c:v>
                </c:pt>
                <c:pt idx="52">
                  <c:v>1.4932229999999999E-2</c:v>
                </c:pt>
                <c:pt idx="53">
                  <c:v>1.574308E-2</c:v>
                </c:pt>
                <c:pt idx="54">
                  <c:v>1.653551E-2</c:v>
                </c:pt>
                <c:pt idx="55">
                  <c:v>1.74536E-2</c:v>
                </c:pt>
                <c:pt idx="56">
                  <c:v>1.839124E-2</c:v>
                </c:pt>
                <c:pt idx="57">
                  <c:v>1.9765120000000001E-2</c:v>
                </c:pt>
                <c:pt idx="58">
                  <c:v>2.1146209999999999E-2</c:v>
                </c:pt>
                <c:pt idx="59">
                  <c:v>2.322372E-2</c:v>
                </c:pt>
                <c:pt idx="60">
                  <c:v>2.4537550000000002E-2</c:v>
                </c:pt>
                <c:pt idx="61">
                  <c:v>2.6916740000000001E-2</c:v>
                </c:pt>
                <c:pt idx="62">
                  <c:v>2.9055540000000001E-2</c:v>
                </c:pt>
                <c:pt idx="63">
                  <c:v>3.1423890000000003E-2</c:v>
                </c:pt>
                <c:pt idx="64">
                  <c:v>3.4089229999999998E-2</c:v>
                </c:pt>
                <c:pt idx="65">
                  <c:v>3.6592310000000003E-2</c:v>
                </c:pt>
                <c:pt idx="66">
                  <c:v>3.9683759999999998E-2</c:v>
                </c:pt>
                <c:pt idx="67">
                  <c:v>4.3308630000000001E-2</c:v>
                </c:pt>
                <c:pt idx="68">
                  <c:v>4.696765E-2</c:v>
                </c:pt>
                <c:pt idx="69">
                  <c:v>5.238607E-2</c:v>
                </c:pt>
                <c:pt idx="70">
                  <c:v>5.589972E-2</c:v>
                </c:pt>
                <c:pt idx="71">
                  <c:v>6.2082129999999999E-2</c:v>
                </c:pt>
                <c:pt idx="72">
                  <c:v>6.745661E-2</c:v>
                </c:pt>
                <c:pt idx="73">
                  <c:v>7.3564210000000005E-2</c:v>
                </c:pt>
                <c:pt idx="74">
                  <c:v>8.0270750000000002E-2</c:v>
                </c:pt>
                <c:pt idx="75">
                  <c:v>8.6729459999999994E-2</c:v>
                </c:pt>
                <c:pt idx="76">
                  <c:v>9.3691869999999997E-2</c:v>
                </c:pt>
                <c:pt idx="77">
                  <c:v>0.10227381000000001</c:v>
                </c:pt>
                <c:pt idx="78">
                  <c:v>0.10996452</c:v>
                </c:pt>
                <c:pt idx="79">
                  <c:v>0.11993623</c:v>
                </c:pt>
                <c:pt idx="80">
                  <c:v>0.12715134</c:v>
                </c:pt>
                <c:pt idx="81">
                  <c:v>0.13966025000000001</c:v>
                </c:pt>
                <c:pt idx="82">
                  <c:v>0.15067082000000001</c:v>
                </c:pt>
                <c:pt idx="83">
                  <c:v>0.16343853</c:v>
                </c:pt>
                <c:pt idx="84">
                  <c:v>0.17501892999999999</c:v>
                </c:pt>
                <c:pt idx="85">
                  <c:v>0.18741789</c:v>
                </c:pt>
                <c:pt idx="86">
                  <c:v>0.19973706999999999</c:v>
                </c:pt>
                <c:pt idx="87">
                  <c:v>0.21330916</c:v>
                </c:pt>
                <c:pt idx="88">
                  <c:v>0.22586354</c:v>
                </c:pt>
                <c:pt idx="89">
                  <c:v>0.24273275</c:v>
                </c:pt>
                <c:pt idx="90">
                  <c:v>0.25319700000000001</c:v>
                </c:pt>
                <c:pt idx="91">
                  <c:v>0.27027108</c:v>
                </c:pt>
                <c:pt idx="92">
                  <c:v>0.28545038</c:v>
                </c:pt>
                <c:pt idx="93">
                  <c:v>0.30177198</c:v>
                </c:pt>
                <c:pt idx="94">
                  <c:v>0.31952118000000002</c:v>
                </c:pt>
                <c:pt idx="95">
                  <c:v>0.33517950000000002</c:v>
                </c:pt>
                <c:pt idx="96">
                  <c:v>0.35013952999999998</c:v>
                </c:pt>
                <c:pt idx="97">
                  <c:v>0.36431896000000003</c:v>
                </c:pt>
                <c:pt idx="98">
                  <c:v>0.38191086000000002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6-462D-910C-6D77012B0B4B}"/>
            </c:ext>
          </c:extLst>
        </c:ser>
        <c:ser>
          <c:idx val="4"/>
          <c:order val="4"/>
          <c:tx>
            <c:strRef>
              <c:f>'qx (tau) 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a'!$U$2:$U$100</c:f>
              <c:numCache>
                <c:formatCode>General</c:formatCode>
                <c:ptCount val="99"/>
                <c:pt idx="0">
                  <c:v>2.2539839999999998E-2</c:v>
                </c:pt>
                <c:pt idx="1">
                  <c:v>1.3737839999999999E-2</c:v>
                </c:pt>
                <c:pt idx="2">
                  <c:v>9.2560200000000002E-3</c:v>
                </c:pt>
                <c:pt idx="3">
                  <c:v>6.3570600000000003E-3</c:v>
                </c:pt>
                <c:pt idx="4">
                  <c:v>4.7091700000000004E-3</c:v>
                </c:pt>
                <c:pt idx="5">
                  <c:v>3.81417E-3</c:v>
                </c:pt>
                <c:pt idx="6">
                  <c:v>3.1706199999999999E-3</c:v>
                </c:pt>
                <c:pt idx="7">
                  <c:v>2.73866E-3</c:v>
                </c:pt>
                <c:pt idx="8">
                  <c:v>2.45604E-3</c:v>
                </c:pt>
                <c:pt idx="9">
                  <c:v>2.28349E-3</c:v>
                </c:pt>
                <c:pt idx="10">
                  <c:v>2.1797800000000001E-3</c:v>
                </c:pt>
                <c:pt idx="11">
                  <c:v>2.1748399999999999E-3</c:v>
                </c:pt>
                <c:pt idx="12">
                  <c:v>2.2238200000000001E-3</c:v>
                </c:pt>
                <c:pt idx="13">
                  <c:v>2.3390199999999998E-3</c:v>
                </c:pt>
                <c:pt idx="14">
                  <c:v>2.4881399999999998E-3</c:v>
                </c:pt>
                <c:pt idx="15">
                  <c:v>2.7028299999999998E-3</c:v>
                </c:pt>
                <c:pt idx="16">
                  <c:v>2.9297699999999999E-3</c:v>
                </c:pt>
                <c:pt idx="17">
                  <c:v>3.1736400000000001E-3</c:v>
                </c:pt>
                <c:pt idx="18">
                  <c:v>3.4347100000000001E-3</c:v>
                </c:pt>
                <c:pt idx="19">
                  <c:v>3.7048599999999999E-3</c:v>
                </c:pt>
                <c:pt idx="20">
                  <c:v>3.9560400000000001E-3</c:v>
                </c:pt>
                <c:pt idx="21">
                  <c:v>4.1772099999999998E-3</c:v>
                </c:pt>
                <c:pt idx="22">
                  <c:v>4.3568499999999998E-3</c:v>
                </c:pt>
                <c:pt idx="23">
                  <c:v>4.5187500000000002E-3</c:v>
                </c:pt>
                <c:pt idx="24">
                  <c:v>4.6648599999999998E-3</c:v>
                </c:pt>
                <c:pt idx="25">
                  <c:v>4.79803E-3</c:v>
                </c:pt>
                <c:pt idx="26">
                  <c:v>4.9325899999999997E-3</c:v>
                </c:pt>
                <c:pt idx="27">
                  <c:v>5.0917499999999999E-3</c:v>
                </c:pt>
                <c:pt idx="28">
                  <c:v>5.2234200000000003E-3</c:v>
                </c:pt>
                <c:pt idx="29">
                  <c:v>5.4438799999999999E-3</c:v>
                </c:pt>
                <c:pt idx="30">
                  <c:v>5.5638199999999997E-3</c:v>
                </c:pt>
                <c:pt idx="31">
                  <c:v>5.8236299999999998E-3</c:v>
                </c:pt>
                <c:pt idx="32">
                  <c:v>6.0382999999999999E-3</c:v>
                </c:pt>
                <c:pt idx="33">
                  <c:v>6.2677599999999998E-3</c:v>
                </c:pt>
                <c:pt idx="34">
                  <c:v>6.5349700000000002E-3</c:v>
                </c:pt>
                <c:pt idx="35">
                  <c:v>6.7903399999999997E-3</c:v>
                </c:pt>
                <c:pt idx="36">
                  <c:v>7.0341900000000001E-3</c:v>
                </c:pt>
                <c:pt idx="37">
                  <c:v>7.3498399999999998E-3</c:v>
                </c:pt>
                <c:pt idx="38">
                  <c:v>7.5972799999999997E-3</c:v>
                </c:pt>
                <c:pt idx="39">
                  <c:v>7.9832900000000005E-3</c:v>
                </c:pt>
                <c:pt idx="40">
                  <c:v>8.1398400000000006E-3</c:v>
                </c:pt>
                <c:pt idx="41">
                  <c:v>8.5796099999999997E-3</c:v>
                </c:pt>
                <c:pt idx="42">
                  <c:v>8.8143600000000003E-3</c:v>
                </c:pt>
                <c:pt idx="43">
                  <c:v>9.1627400000000008E-3</c:v>
                </c:pt>
                <c:pt idx="44">
                  <c:v>9.5845300000000008E-3</c:v>
                </c:pt>
                <c:pt idx="45">
                  <c:v>9.9254600000000005E-3</c:v>
                </c:pt>
                <c:pt idx="46">
                  <c:v>1.0379899999999999E-2</c:v>
                </c:pt>
                <c:pt idx="47">
                  <c:v>1.099763E-2</c:v>
                </c:pt>
                <c:pt idx="48">
                  <c:v>1.158819E-2</c:v>
                </c:pt>
                <c:pt idx="49">
                  <c:v>1.243929E-2</c:v>
                </c:pt>
                <c:pt idx="50">
                  <c:v>1.291553E-2</c:v>
                </c:pt>
                <c:pt idx="51">
                  <c:v>1.3845909999999999E-2</c:v>
                </c:pt>
                <c:pt idx="52">
                  <c:v>1.450861E-2</c:v>
                </c:pt>
                <c:pt idx="53">
                  <c:v>1.5314299999999999E-2</c:v>
                </c:pt>
                <c:pt idx="54">
                  <c:v>1.6104779999999999E-2</c:v>
                </c:pt>
                <c:pt idx="55">
                  <c:v>1.701921E-2</c:v>
                </c:pt>
                <c:pt idx="56">
                  <c:v>1.7954080000000001E-2</c:v>
                </c:pt>
                <c:pt idx="57">
                  <c:v>1.9300939999999999E-2</c:v>
                </c:pt>
                <c:pt idx="58">
                  <c:v>2.066747E-2</c:v>
                </c:pt>
                <c:pt idx="59">
                  <c:v>2.2703959999999999E-2</c:v>
                </c:pt>
                <c:pt idx="60">
                  <c:v>2.3990190000000002E-2</c:v>
                </c:pt>
                <c:pt idx="61">
                  <c:v>2.6322310000000002E-2</c:v>
                </c:pt>
                <c:pt idx="62">
                  <c:v>2.8416879999999999E-2</c:v>
                </c:pt>
                <c:pt idx="63">
                  <c:v>3.0733420000000001E-2</c:v>
                </c:pt>
                <c:pt idx="64">
                  <c:v>3.333999E-2</c:v>
                </c:pt>
                <c:pt idx="65">
                  <c:v>3.5786159999999997E-2</c:v>
                </c:pt>
                <c:pt idx="66">
                  <c:v>3.8814099999999997E-2</c:v>
                </c:pt>
                <c:pt idx="67">
                  <c:v>4.2361370000000002E-2</c:v>
                </c:pt>
                <c:pt idx="68">
                  <c:v>4.5936810000000002E-2</c:v>
                </c:pt>
                <c:pt idx="69">
                  <c:v>5.1232149999999997E-2</c:v>
                </c:pt>
                <c:pt idx="70">
                  <c:v>5.4698099999999999E-2</c:v>
                </c:pt>
                <c:pt idx="71">
                  <c:v>6.0754950000000002E-2</c:v>
                </c:pt>
                <c:pt idx="72">
                  <c:v>6.6039630000000002E-2</c:v>
                </c:pt>
                <c:pt idx="73">
                  <c:v>7.2046460000000007E-2</c:v>
                </c:pt>
                <c:pt idx="74">
                  <c:v>7.8644249999999999E-2</c:v>
                </c:pt>
                <c:pt idx="75">
                  <c:v>8.5033650000000002E-2</c:v>
                </c:pt>
                <c:pt idx="76">
                  <c:v>9.1912850000000004E-2</c:v>
                </c:pt>
                <c:pt idx="77">
                  <c:v>0.10038878</c:v>
                </c:pt>
                <c:pt idx="78">
                  <c:v>0.10800151</c:v>
                </c:pt>
                <c:pt idx="79">
                  <c:v>0.11786808999999999</c:v>
                </c:pt>
                <c:pt idx="80">
                  <c:v>0.12501799999999999</c:v>
                </c:pt>
                <c:pt idx="81">
                  <c:v>0.13737060000000001</c:v>
                </c:pt>
                <c:pt idx="82">
                  <c:v>0.14829941999999999</c:v>
                </c:pt>
                <c:pt idx="83">
                  <c:v>0.16095771</c:v>
                </c:pt>
                <c:pt idx="84">
                  <c:v>0.17247482</c:v>
                </c:pt>
                <c:pt idx="85">
                  <c:v>0.18484656999999999</c:v>
                </c:pt>
                <c:pt idx="86">
                  <c:v>0.19711329999999999</c:v>
                </c:pt>
                <c:pt idx="87">
                  <c:v>0.21061240000000001</c:v>
                </c:pt>
                <c:pt idx="88">
                  <c:v>0.22313617999999999</c:v>
                </c:pt>
                <c:pt idx="89">
                  <c:v>0.2398979</c:v>
                </c:pt>
                <c:pt idx="90">
                  <c:v>0.25040603</c:v>
                </c:pt>
                <c:pt idx="91">
                  <c:v>0.26742322000000002</c:v>
                </c:pt>
                <c:pt idx="92">
                  <c:v>0.28260591000000002</c:v>
                </c:pt>
                <c:pt idx="93">
                  <c:v>0.29892760000000002</c:v>
                </c:pt>
                <c:pt idx="94">
                  <c:v>0.31662656</c:v>
                </c:pt>
                <c:pt idx="95">
                  <c:v>0.33235351000000002</c:v>
                </c:pt>
                <c:pt idx="96">
                  <c:v>0.34735448000000002</c:v>
                </c:pt>
                <c:pt idx="97">
                  <c:v>0.36156339999999998</c:v>
                </c:pt>
                <c:pt idx="98">
                  <c:v>0.37923075000000001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66-462D-910C-6D77012B0B4B}"/>
            </c:ext>
          </c:extLst>
        </c:ser>
        <c:ser>
          <c:idx val="5"/>
          <c:order val="5"/>
          <c:tx>
            <c:strRef>
              <c:f>'qx (tau)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a'!$V$2:$V$100</c:f>
              <c:numCache>
                <c:formatCode>General</c:formatCode>
                <c:ptCount val="99"/>
                <c:pt idx="0">
                  <c:v>2.0475119999999999E-2</c:v>
                </c:pt>
                <c:pt idx="1">
                  <c:v>1.2488279999999999E-2</c:v>
                </c:pt>
                <c:pt idx="2">
                  <c:v>8.4276500000000001E-3</c:v>
                </c:pt>
                <c:pt idx="3">
                  <c:v>5.8088899999999997E-3</c:v>
                </c:pt>
                <c:pt idx="4">
                  <c:v>4.3121899999999996E-3</c:v>
                </c:pt>
                <c:pt idx="5">
                  <c:v>3.5005000000000001E-3</c:v>
                </c:pt>
                <c:pt idx="6">
                  <c:v>2.9184300000000001E-3</c:v>
                </c:pt>
                <c:pt idx="7">
                  <c:v>2.5253599999999999E-3</c:v>
                </c:pt>
                <c:pt idx="8">
                  <c:v>2.26823E-3</c:v>
                </c:pt>
                <c:pt idx="9">
                  <c:v>2.1125699999999998E-3</c:v>
                </c:pt>
                <c:pt idx="10">
                  <c:v>2.02162E-3</c:v>
                </c:pt>
                <c:pt idx="11">
                  <c:v>2.0210900000000001E-3</c:v>
                </c:pt>
                <c:pt idx="12">
                  <c:v>2.0725700000000001E-3</c:v>
                </c:pt>
                <c:pt idx="13">
                  <c:v>2.1873499999999998E-3</c:v>
                </c:pt>
                <c:pt idx="14">
                  <c:v>2.3366300000000001E-3</c:v>
                </c:pt>
                <c:pt idx="15">
                  <c:v>2.5470699999999998E-3</c:v>
                </c:pt>
                <c:pt idx="16">
                  <c:v>2.7691500000000002E-3</c:v>
                </c:pt>
                <c:pt idx="17">
                  <c:v>3.00694E-3</c:v>
                </c:pt>
                <c:pt idx="18">
                  <c:v>3.25545E-3</c:v>
                </c:pt>
                <c:pt idx="19">
                  <c:v>3.51089E-3</c:v>
                </c:pt>
                <c:pt idx="20">
                  <c:v>3.74728E-3</c:v>
                </c:pt>
                <c:pt idx="21">
                  <c:v>3.9567500000000002E-3</c:v>
                </c:pt>
                <c:pt idx="22">
                  <c:v>4.1280500000000003E-3</c:v>
                </c:pt>
                <c:pt idx="23">
                  <c:v>4.2830000000000003E-3</c:v>
                </c:pt>
                <c:pt idx="24">
                  <c:v>4.42356E-3</c:v>
                </c:pt>
                <c:pt idx="25">
                  <c:v>4.5532200000000002E-3</c:v>
                </c:pt>
                <c:pt idx="26">
                  <c:v>4.6853600000000004E-3</c:v>
                </c:pt>
                <c:pt idx="27">
                  <c:v>4.8405200000000001E-3</c:v>
                </c:pt>
                <c:pt idx="28">
                  <c:v>4.9721799999999997E-3</c:v>
                </c:pt>
                <c:pt idx="29">
                  <c:v>5.1866500000000001E-3</c:v>
                </c:pt>
                <c:pt idx="30">
                  <c:v>5.3066600000000004E-3</c:v>
                </c:pt>
                <c:pt idx="31">
                  <c:v>5.5607E-3</c:v>
                </c:pt>
                <c:pt idx="32">
                  <c:v>5.7727000000000004E-3</c:v>
                </c:pt>
                <c:pt idx="33">
                  <c:v>6.0002600000000003E-3</c:v>
                </c:pt>
                <c:pt idx="34">
                  <c:v>6.2652999999999997E-3</c:v>
                </c:pt>
                <c:pt idx="35">
                  <c:v>6.5183300000000001E-3</c:v>
                </c:pt>
                <c:pt idx="36">
                  <c:v>6.7623300000000004E-3</c:v>
                </c:pt>
                <c:pt idx="37">
                  <c:v>7.0748499999999997E-3</c:v>
                </c:pt>
                <c:pt idx="38">
                  <c:v>7.3241499999999998E-3</c:v>
                </c:pt>
                <c:pt idx="39">
                  <c:v>7.7037199999999998E-3</c:v>
                </c:pt>
                <c:pt idx="40">
                  <c:v>7.8648899999999994E-3</c:v>
                </c:pt>
                <c:pt idx="41">
                  <c:v>8.2983199999999997E-3</c:v>
                </c:pt>
                <c:pt idx="42">
                  <c:v>8.5401999999999995E-3</c:v>
                </c:pt>
                <c:pt idx="43">
                  <c:v>8.8911900000000002E-3</c:v>
                </c:pt>
                <c:pt idx="44">
                  <c:v>9.3164300000000005E-3</c:v>
                </c:pt>
                <c:pt idx="45">
                  <c:v>9.6645600000000009E-3</c:v>
                </c:pt>
                <c:pt idx="46">
                  <c:v>1.0123419999999999E-2</c:v>
                </c:pt>
                <c:pt idx="47">
                  <c:v>1.073822E-2</c:v>
                </c:pt>
                <c:pt idx="48">
                  <c:v>1.1326950000000001E-2</c:v>
                </c:pt>
                <c:pt idx="49">
                  <c:v>1.216742E-2</c:v>
                </c:pt>
                <c:pt idx="50">
                  <c:v>1.264728E-2</c:v>
                </c:pt>
                <c:pt idx="51">
                  <c:v>1.3568149999999999E-2</c:v>
                </c:pt>
                <c:pt idx="52">
                  <c:v>1.423278E-2</c:v>
                </c:pt>
                <c:pt idx="53">
                  <c:v>1.503753E-2</c:v>
                </c:pt>
                <c:pt idx="54">
                  <c:v>1.5830739999999999E-2</c:v>
                </c:pt>
                <c:pt idx="55">
                  <c:v>1.6746569999999999E-2</c:v>
                </c:pt>
                <c:pt idx="56">
                  <c:v>1.7685099999999999E-2</c:v>
                </c:pt>
                <c:pt idx="57">
                  <c:v>1.9022310000000001E-2</c:v>
                </c:pt>
                <c:pt idx="58">
                  <c:v>2.0370449999999998E-2</c:v>
                </c:pt>
                <c:pt idx="59">
                  <c:v>2.2385869999999999E-2</c:v>
                </c:pt>
                <c:pt idx="60">
                  <c:v>2.366917E-2</c:v>
                </c:pt>
                <c:pt idx="61">
                  <c:v>2.595459E-2</c:v>
                </c:pt>
                <c:pt idx="62">
                  <c:v>2.802263E-2</c:v>
                </c:pt>
                <c:pt idx="63">
                  <c:v>3.0305289999999999E-2</c:v>
                </c:pt>
                <c:pt idx="64">
                  <c:v>3.2870539999999997E-2</c:v>
                </c:pt>
                <c:pt idx="65">
                  <c:v>3.5276769999999999E-2</c:v>
                </c:pt>
                <c:pt idx="66">
                  <c:v>3.8257659999999999E-2</c:v>
                </c:pt>
                <c:pt idx="67">
                  <c:v>4.174576E-2</c:v>
                </c:pt>
                <c:pt idx="68">
                  <c:v>4.5265970000000003E-2</c:v>
                </c:pt>
                <c:pt idx="69">
                  <c:v>5.0453459999999999E-2</c:v>
                </c:pt>
                <c:pt idx="70">
                  <c:v>5.3886259999999998E-2</c:v>
                </c:pt>
                <c:pt idx="71">
                  <c:v>5.9853730000000001E-2</c:v>
                </c:pt>
                <c:pt idx="72">
                  <c:v>6.5066579999999999E-2</c:v>
                </c:pt>
                <c:pt idx="73">
                  <c:v>7.1001519999999999E-2</c:v>
                </c:pt>
                <c:pt idx="74">
                  <c:v>7.7515749999999994E-2</c:v>
                </c:pt>
                <c:pt idx="75">
                  <c:v>8.3851380000000003E-2</c:v>
                </c:pt>
                <c:pt idx="76">
                  <c:v>9.0676480000000004E-2</c:v>
                </c:pt>
                <c:pt idx="77">
                  <c:v>9.9088899999999994E-2</c:v>
                </c:pt>
                <c:pt idx="78">
                  <c:v>0.10665278</c:v>
                </c:pt>
                <c:pt idx="79">
                  <c:v>0.11646542</c:v>
                </c:pt>
                <c:pt idx="80">
                  <c:v>0.12360296</c:v>
                </c:pt>
                <c:pt idx="81">
                  <c:v>0.13582147999999999</c:v>
                </c:pt>
                <c:pt idx="82">
                  <c:v>0.14667686999999999</c:v>
                </c:pt>
                <c:pt idx="83">
                  <c:v>0.15926261</c:v>
                </c:pt>
                <c:pt idx="84">
                  <c:v>0.17075357999999999</c:v>
                </c:pt>
                <c:pt idx="85">
                  <c:v>0.18311685</c:v>
                </c:pt>
                <c:pt idx="86">
                  <c:v>0.19538111999999999</c:v>
                </c:pt>
                <c:pt idx="87">
                  <c:v>0.20884971999999999</c:v>
                </c:pt>
                <c:pt idx="88">
                  <c:v>0.22139142000000001</c:v>
                </c:pt>
                <c:pt idx="89">
                  <c:v>0.23807528999999999</c:v>
                </c:pt>
                <c:pt idx="90">
                  <c:v>0.24865375000000001</c:v>
                </c:pt>
                <c:pt idx="91">
                  <c:v>0.2656521</c:v>
                </c:pt>
                <c:pt idx="92">
                  <c:v>0.28083440999999998</c:v>
                </c:pt>
                <c:pt idx="93">
                  <c:v>0.29717514</c:v>
                </c:pt>
                <c:pt idx="94">
                  <c:v>0.31487275999999997</c:v>
                </c:pt>
                <c:pt idx="95">
                  <c:v>0.33058306999999998</c:v>
                </c:pt>
                <c:pt idx="96">
                  <c:v>0.34563926</c:v>
                </c:pt>
                <c:pt idx="97">
                  <c:v>0.35991142999999998</c:v>
                </c:pt>
                <c:pt idx="98">
                  <c:v>0.37763950000000002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66-462D-910C-6D77012B0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20000"/>
        <c:axId val="630104160"/>
      </c:lineChart>
      <c:catAx>
        <c:axId val="58212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04160"/>
        <c:crosses val="autoZero"/>
        <c:auto val="1"/>
        <c:lblAlgn val="ctr"/>
        <c:lblOffset val="100"/>
        <c:noMultiLvlLbl val="0"/>
      </c:catAx>
      <c:valAx>
        <c:axId val="63010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2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a'!$V$2:$V$100</c:f>
              <c:numCache>
                <c:formatCode>General</c:formatCode>
                <c:ptCount val="99"/>
                <c:pt idx="0">
                  <c:v>2.0475119999999999E-2</c:v>
                </c:pt>
                <c:pt idx="1">
                  <c:v>1.2488279999999999E-2</c:v>
                </c:pt>
                <c:pt idx="2">
                  <c:v>8.4276500000000001E-3</c:v>
                </c:pt>
                <c:pt idx="3">
                  <c:v>5.8088899999999997E-3</c:v>
                </c:pt>
                <c:pt idx="4">
                  <c:v>4.3121899999999996E-3</c:v>
                </c:pt>
                <c:pt idx="5">
                  <c:v>3.5005000000000001E-3</c:v>
                </c:pt>
                <c:pt idx="6">
                  <c:v>2.9184300000000001E-3</c:v>
                </c:pt>
                <c:pt idx="7">
                  <c:v>2.5253599999999999E-3</c:v>
                </c:pt>
                <c:pt idx="8">
                  <c:v>2.26823E-3</c:v>
                </c:pt>
                <c:pt idx="9">
                  <c:v>2.1125699999999998E-3</c:v>
                </c:pt>
                <c:pt idx="10">
                  <c:v>2.02162E-3</c:v>
                </c:pt>
                <c:pt idx="11">
                  <c:v>2.0210900000000001E-3</c:v>
                </c:pt>
                <c:pt idx="12">
                  <c:v>2.0725700000000001E-3</c:v>
                </c:pt>
                <c:pt idx="13">
                  <c:v>2.1873499999999998E-3</c:v>
                </c:pt>
                <c:pt idx="14">
                  <c:v>2.3366300000000001E-3</c:v>
                </c:pt>
                <c:pt idx="15">
                  <c:v>2.5470699999999998E-3</c:v>
                </c:pt>
                <c:pt idx="16">
                  <c:v>2.7691500000000002E-3</c:v>
                </c:pt>
                <c:pt idx="17">
                  <c:v>3.00694E-3</c:v>
                </c:pt>
                <c:pt idx="18">
                  <c:v>3.25545E-3</c:v>
                </c:pt>
                <c:pt idx="19">
                  <c:v>3.51089E-3</c:v>
                </c:pt>
                <c:pt idx="20">
                  <c:v>3.74728E-3</c:v>
                </c:pt>
                <c:pt idx="21">
                  <c:v>3.9567500000000002E-3</c:v>
                </c:pt>
                <c:pt idx="22">
                  <c:v>4.1280500000000003E-3</c:v>
                </c:pt>
                <c:pt idx="23">
                  <c:v>4.2830000000000003E-3</c:v>
                </c:pt>
                <c:pt idx="24">
                  <c:v>4.42356E-3</c:v>
                </c:pt>
                <c:pt idx="25">
                  <c:v>4.5532200000000002E-3</c:v>
                </c:pt>
                <c:pt idx="26">
                  <c:v>4.6853600000000004E-3</c:v>
                </c:pt>
                <c:pt idx="27">
                  <c:v>4.8405200000000001E-3</c:v>
                </c:pt>
                <c:pt idx="28">
                  <c:v>4.9721799999999997E-3</c:v>
                </c:pt>
                <c:pt idx="29">
                  <c:v>5.1866500000000001E-3</c:v>
                </c:pt>
                <c:pt idx="30">
                  <c:v>5.3066600000000004E-3</c:v>
                </c:pt>
                <c:pt idx="31">
                  <c:v>5.5607E-3</c:v>
                </c:pt>
                <c:pt idx="32">
                  <c:v>5.7727000000000004E-3</c:v>
                </c:pt>
                <c:pt idx="33">
                  <c:v>6.0002600000000003E-3</c:v>
                </c:pt>
                <c:pt idx="34">
                  <c:v>6.2652999999999997E-3</c:v>
                </c:pt>
                <c:pt idx="35">
                  <c:v>6.5183300000000001E-3</c:v>
                </c:pt>
                <c:pt idx="36">
                  <c:v>6.7623300000000004E-3</c:v>
                </c:pt>
                <c:pt idx="37">
                  <c:v>7.0748499999999997E-3</c:v>
                </c:pt>
                <c:pt idx="38">
                  <c:v>7.3241499999999998E-3</c:v>
                </c:pt>
                <c:pt idx="39">
                  <c:v>7.7037199999999998E-3</c:v>
                </c:pt>
                <c:pt idx="40">
                  <c:v>7.8648899999999994E-3</c:v>
                </c:pt>
                <c:pt idx="41">
                  <c:v>8.2983199999999997E-3</c:v>
                </c:pt>
                <c:pt idx="42">
                  <c:v>8.5401999999999995E-3</c:v>
                </c:pt>
                <c:pt idx="43">
                  <c:v>8.8911900000000002E-3</c:v>
                </c:pt>
                <c:pt idx="44">
                  <c:v>9.3164300000000005E-3</c:v>
                </c:pt>
                <c:pt idx="45">
                  <c:v>9.6645600000000009E-3</c:v>
                </c:pt>
                <c:pt idx="46">
                  <c:v>1.0123419999999999E-2</c:v>
                </c:pt>
                <c:pt idx="47">
                  <c:v>1.073822E-2</c:v>
                </c:pt>
                <c:pt idx="48">
                  <c:v>1.1326950000000001E-2</c:v>
                </c:pt>
                <c:pt idx="49">
                  <c:v>1.216742E-2</c:v>
                </c:pt>
                <c:pt idx="50">
                  <c:v>1.264728E-2</c:v>
                </c:pt>
                <c:pt idx="51">
                  <c:v>1.3568149999999999E-2</c:v>
                </c:pt>
                <c:pt idx="52">
                  <c:v>1.423278E-2</c:v>
                </c:pt>
                <c:pt idx="53">
                  <c:v>1.503753E-2</c:v>
                </c:pt>
                <c:pt idx="54">
                  <c:v>1.5830739999999999E-2</c:v>
                </c:pt>
                <c:pt idx="55">
                  <c:v>1.6746569999999999E-2</c:v>
                </c:pt>
                <c:pt idx="56">
                  <c:v>1.7685099999999999E-2</c:v>
                </c:pt>
                <c:pt idx="57">
                  <c:v>1.9022310000000001E-2</c:v>
                </c:pt>
                <c:pt idx="58">
                  <c:v>2.0370449999999998E-2</c:v>
                </c:pt>
                <c:pt idx="59">
                  <c:v>2.2385869999999999E-2</c:v>
                </c:pt>
                <c:pt idx="60">
                  <c:v>2.366917E-2</c:v>
                </c:pt>
                <c:pt idx="61">
                  <c:v>2.595459E-2</c:v>
                </c:pt>
                <c:pt idx="62">
                  <c:v>2.802263E-2</c:v>
                </c:pt>
                <c:pt idx="63">
                  <c:v>3.0305289999999999E-2</c:v>
                </c:pt>
                <c:pt idx="64">
                  <c:v>3.2870539999999997E-2</c:v>
                </c:pt>
                <c:pt idx="65">
                  <c:v>3.5276769999999999E-2</c:v>
                </c:pt>
                <c:pt idx="66">
                  <c:v>3.8257659999999999E-2</c:v>
                </c:pt>
                <c:pt idx="67">
                  <c:v>4.174576E-2</c:v>
                </c:pt>
                <c:pt idx="68">
                  <c:v>4.5265970000000003E-2</c:v>
                </c:pt>
                <c:pt idx="69">
                  <c:v>5.0453459999999999E-2</c:v>
                </c:pt>
                <c:pt idx="70">
                  <c:v>5.3886259999999998E-2</c:v>
                </c:pt>
                <c:pt idx="71">
                  <c:v>5.9853730000000001E-2</c:v>
                </c:pt>
                <c:pt idx="72">
                  <c:v>6.5066579999999999E-2</c:v>
                </c:pt>
                <c:pt idx="73">
                  <c:v>7.1001519999999999E-2</c:v>
                </c:pt>
                <c:pt idx="74">
                  <c:v>7.7515749999999994E-2</c:v>
                </c:pt>
                <c:pt idx="75">
                  <c:v>8.3851380000000003E-2</c:v>
                </c:pt>
                <c:pt idx="76">
                  <c:v>9.0676480000000004E-2</c:v>
                </c:pt>
                <c:pt idx="77">
                  <c:v>9.9088899999999994E-2</c:v>
                </c:pt>
                <c:pt idx="78">
                  <c:v>0.10665278</c:v>
                </c:pt>
                <c:pt idx="79">
                  <c:v>0.11646542</c:v>
                </c:pt>
                <c:pt idx="80">
                  <c:v>0.12360296</c:v>
                </c:pt>
                <c:pt idx="81">
                  <c:v>0.13582147999999999</c:v>
                </c:pt>
                <c:pt idx="82">
                  <c:v>0.14667686999999999</c:v>
                </c:pt>
                <c:pt idx="83">
                  <c:v>0.15926261</c:v>
                </c:pt>
                <c:pt idx="84">
                  <c:v>0.17075357999999999</c:v>
                </c:pt>
                <c:pt idx="85">
                  <c:v>0.18311685</c:v>
                </c:pt>
                <c:pt idx="86">
                  <c:v>0.19538111999999999</c:v>
                </c:pt>
                <c:pt idx="87">
                  <c:v>0.20884971999999999</c:v>
                </c:pt>
                <c:pt idx="88">
                  <c:v>0.22139142000000001</c:v>
                </c:pt>
                <c:pt idx="89">
                  <c:v>0.23807528999999999</c:v>
                </c:pt>
                <c:pt idx="90">
                  <c:v>0.24865375000000001</c:v>
                </c:pt>
                <c:pt idx="91">
                  <c:v>0.2656521</c:v>
                </c:pt>
                <c:pt idx="92">
                  <c:v>0.28083440999999998</c:v>
                </c:pt>
                <c:pt idx="93">
                  <c:v>0.29717514</c:v>
                </c:pt>
                <c:pt idx="94">
                  <c:v>0.31487275999999997</c:v>
                </c:pt>
                <c:pt idx="95">
                  <c:v>0.33058306999999998</c:v>
                </c:pt>
                <c:pt idx="96">
                  <c:v>0.34563926</c:v>
                </c:pt>
                <c:pt idx="97">
                  <c:v>0.35991142999999998</c:v>
                </c:pt>
                <c:pt idx="98">
                  <c:v>0.37763950000000002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3-4578-AE3A-2C2189EE05EE}"/>
            </c:ext>
          </c:extLst>
        </c:ser>
        <c:ser>
          <c:idx val="1"/>
          <c:order val="1"/>
          <c:tx>
            <c:strRef>
              <c:f>'qx (tau) 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a'!$W$2:$W$100</c:f>
              <c:numCache>
                <c:formatCode>General</c:formatCode>
                <c:ptCount val="99"/>
                <c:pt idx="0">
                  <c:v>1.8651190000000002E-2</c:v>
                </c:pt>
                <c:pt idx="1">
                  <c:v>1.1378030000000001E-2</c:v>
                </c:pt>
                <c:pt idx="2">
                  <c:v>7.6908200000000001E-3</c:v>
                </c:pt>
                <c:pt idx="3">
                  <c:v>5.3206199999999999E-3</c:v>
                </c:pt>
                <c:pt idx="4">
                  <c:v>3.9595699999999999E-3</c:v>
                </c:pt>
                <c:pt idx="5">
                  <c:v>3.2218099999999999E-3</c:v>
                </c:pt>
                <c:pt idx="6">
                  <c:v>2.6948200000000001E-3</c:v>
                </c:pt>
                <c:pt idx="7">
                  <c:v>2.3366799999999998E-3</c:v>
                </c:pt>
                <c:pt idx="8">
                  <c:v>2.1025599999999998E-3</c:v>
                </c:pt>
                <c:pt idx="9">
                  <c:v>1.9616E-3</c:v>
                </c:pt>
                <c:pt idx="10">
                  <c:v>1.8813499999999999E-3</c:v>
                </c:pt>
                <c:pt idx="11">
                  <c:v>1.88478E-3</c:v>
                </c:pt>
                <c:pt idx="12">
                  <c:v>1.9387600000000001E-3</c:v>
                </c:pt>
                <c:pt idx="13">
                  <c:v>2.05303E-3</c:v>
                </c:pt>
                <c:pt idx="14">
                  <c:v>2.2024800000000001E-3</c:v>
                </c:pt>
                <c:pt idx="15">
                  <c:v>2.4091099999999999E-3</c:v>
                </c:pt>
                <c:pt idx="16">
                  <c:v>2.6266800000000002E-3</c:v>
                </c:pt>
                <c:pt idx="17">
                  <c:v>2.8589000000000002E-3</c:v>
                </c:pt>
                <c:pt idx="18">
                  <c:v>3.0960599999999999E-3</c:v>
                </c:pt>
                <c:pt idx="19">
                  <c:v>3.3380599999999999E-3</c:v>
                </c:pt>
                <c:pt idx="20">
                  <c:v>3.56048E-3</c:v>
                </c:pt>
                <c:pt idx="21">
                  <c:v>3.7594099999999999E-3</c:v>
                </c:pt>
                <c:pt idx="22">
                  <c:v>3.9231099999999996E-3</c:v>
                </c:pt>
                <c:pt idx="23">
                  <c:v>4.0720000000000001E-3</c:v>
                </c:pt>
                <c:pt idx="24">
                  <c:v>4.2077699999999996E-3</c:v>
                </c:pt>
                <c:pt idx="25">
                  <c:v>4.3349599999999997E-3</c:v>
                </c:pt>
                <c:pt idx="26">
                  <c:v>4.4652900000000002E-3</c:v>
                </c:pt>
                <c:pt idx="27">
                  <c:v>4.6169999999999996E-3</c:v>
                </c:pt>
                <c:pt idx="28">
                  <c:v>4.7490600000000003E-3</c:v>
                </c:pt>
                <c:pt idx="29">
                  <c:v>4.9578499999999998E-3</c:v>
                </c:pt>
                <c:pt idx="30">
                  <c:v>5.0781000000000003E-3</c:v>
                </c:pt>
                <c:pt idx="31">
                  <c:v>5.3270499999999998E-3</c:v>
                </c:pt>
                <c:pt idx="32">
                  <c:v>5.5365299999999996E-3</c:v>
                </c:pt>
                <c:pt idx="33">
                  <c:v>5.7624E-3</c:v>
                </c:pt>
                <c:pt idx="34">
                  <c:v>6.02587E-3</c:v>
                </c:pt>
                <c:pt idx="35">
                  <c:v>6.2771199999999997E-3</c:v>
                </c:pt>
                <c:pt idx="36">
                  <c:v>6.5219800000000001E-3</c:v>
                </c:pt>
                <c:pt idx="37">
                  <c:v>6.83265E-3</c:v>
                </c:pt>
                <c:pt idx="38">
                  <c:v>7.0843800000000004E-3</c:v>
                </c:pt>
                <c:pt idx="39">
                  <c:v>7.4607299999999996E-3</c:v>
                </c:pt>
                <c:pt idx="40">
                  <c:v>7.6286799999999997E-3</c:v>
                </c:pt>
                <c:pt idx="41">
                  <c:v>8.0548000000000008E-3</c:v>
                </c:pt>
                <c:pt idx="42">
                  <c:v>8.3025100000000008E-3</c:v>
                </c:pt>
                <c:pt idx="43">
                  <c:v>8.6553499999999992E-3</c:v>
                </c:pt>
                <c:pt idx="44">
                  <c:v>9.0837399999999999E-3</c:v>
                </c:pt>
                <c:pt idx="45">
                  <c:v>9.4395899999999994E-3</c:v>
                </c:pt>
                <c:pt idx="46">
                  <c:v>9.9039499999999999E-3</c:v>
                </c:pt>
                <c:pt idx="47">
                  <c:v>1.0518E-2</c:v>
                </c:pt>
                <c:pt idx="48">
                  <c:v>1.1109020000000001E-2</c:v>
                </c:pt>
                <c:pt idx="49">
                  <c:v>1.194168E-2</c:v>
                </c:pt>
                <c:pt idx="50">
                  <c:v>1.2426680000000001E-2</c:v>
                </c:pt>
                <c:pt idx="51">
                  <c:v>1.3341550000000001E-2</c:v>
                </c:pt>
                <c:pt idx="52">
                  <c:v>1.401086E-2</c:v>
                </c:pt>
                <c:pt idx="53">
                  <c:v>1.4818339999999999E-2</c:v>
                </c:pt>
                <c:pt idx="54">
                  <c:v>1.561733E-2</c:v>
                </c:pt>
                <c:pt idx="55">
                  <c:v>1.6539209999999999E-2</c:v>
                </c:pt>
                <c:pt idx="56">
                  <c:v>1.7486350000000001E-2</c:v>
                </c:pt>
                <c:pt idx="57">
                  <c:v>1.8820719999999999E-2</c:v>
                </c:pt>
                <c:pt idx="58">
                  <c:v>2.016708E-2</c:v>
                </c:pt>
                <c:pt idx="59">
                  <c:v>2.215468E-2</c:v>
                </c:pt>
                <c:pt idx="60">
                  <c:v>2.3450269999999999E-2</c:v>
                </c:pt>
                <c:pt idx="61">
                  <c:v>2.571704E-2</c:v>
                </c:pt>
                <c:pt idx="62">
                  <c:v>2.7756300000000001E-2</c:v>
                </c:pt>
                <c:pt idx="63">
                  <c:v>3.0023419999999999E-2</c:v>
                </c:pt>
                <c:pt idx="64">
                  <c:v>3.2566560000000001E-2</c:v>
                </c:pt>
                <c:pt idx="65">
                  <c:v>3.4949960000000002E-2</c:v>
                </c:pt>
                <c:pt idx="66">
                  <c:v>3.7902560000000002E-2</c:v>
                </c:pt>
                <c:pt idx="67">
                  <c:v>4.134906E-2</c:v>
                </c:pt>
                <c:pt idx="68">
                  <c:v>4.4832419999999998E-2</c:v>
                </c:pt>
                <c:pt idx="69">
                  <c:v>4.9939909999999997E-2</c:v>
                </c:pt>
                <c:pt idx="70">
                  <c:v>5.3349430000000003E-2</c:v>
                </c:pt>
                <c:pt idx="71">
                  <c:v>5.924273E-2</c:v>
                </c:pt>
                <c:pt idx="72">
                  <c:v>6.4416849999999998E-2</c:v>
                </c:pt>
                <c:pt idx="73">
                  <c:v>7.0298070000000004E-2</c:v>
                </c:pt>
                <c:pt idx="74">
                  <c:v>7.6756420000000006E-2</c:v>
                </c:pt>
                <c:pt idx="75">
                  <c:v>8.3063910000000005E-2</c:v>
                </c:pt>
                <c:pt idx="76">
                  <c:v>8.984963E-2</c:v>
                </c:pt>
                <c:pt idx="77">
                  <c:v>9.8224870000000006E-2</c:v>
                </c:pt>
                <c:pt idx="78">
                  <c:v>0.10578271</c:v>
                </c:pt>
                <c:pt idx="79">
                  <c:v>0.11556783</c:v>
                </c:pt>
                <c:pt idx="80">
                  <c:v>0.1227462</c:v>
                </c:pt>
                <c:pt idx="81">
                  <c:v>0.13488702</c:v>
                </c:pt>
                <c:pt idx="82">
                  <c:v>0.14569509999999999</c:v>
                </c:pt>
                <c:pt idx="83">
                  <c:v>0.15822001999999999</c:v>
                </c:pt>
                <c:pt idx="84">
                  <c:v>0.16972667999999999</c:v>
                </c:pt>
                <c:pt idx="85">
                  <c:v>0.18212842000000001</c:v>
                </c:pt>
                <c:pt idx="86">
                  <c:v>0.19442092</c:v>
                </c:pt>
                <c:pt idx="87">
                  <c:v>0.20791772</c:v>
                </c:pt>
                <c:pt idx="88">
                  <c:v>0.22053487999999999</c:v>
                </c:pt>
                <c:pt idx="89">
                  <c:v>0.23719404999999999</c:v>
                </c:pt>
                <c:pt idx="90">
                  <c:v>0.24790361999999999</c:v>
                </c:pt>
                <c:pt idx="91">
                  <c:v>0.26491649</c:v>
                </c:pt>
                <c:pt idx="92">
                  <c:v>0.28017613000000002</c:v>
                </c:pt>
                <c:pt idx="93">
                  <c:v>0.29652795999999998</c:v>
                </c:pt>
                <c:pt idx="94">
                  <c:v>0.31420928999999997</c:v>
                </c:pt>
                <c:pt idx="95">
                  <c:v>0.33000121999999998</c:v>
                </c:pt>
                <c:pt idx="96">
                  <c:v>0.34506800999999998</c:v>
                </c:pt>
                <c:pt idx="97">
                  <c:v>0.35937353</c:v>
                </c:pt>
                <c:pt idx="98">
                  <c:v>0.37719913999999999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3-4578-AE3A-2C2189EE05EE}"/>
            </c:ext>
          </c:extLst>
        </c:ser>
        <c:ser>
          <c:idx val="2"/>
          <c:order val="2"/>
          <c:tx>
            <c:strRef>
              <c:f>'qx (tau) 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a'!$X$2:$X$100</c:f>
              <c:numCache>
                <c:formatCode>General</c:formatCode>
                <c:ptCount val="99"/>
                <c:pt idx="0">
                  <c:v>1.6885890000000001E-2</c:v>
                </c:pt>
                <c:pt idx="1">
                  <c:v>1.030791E-2</c:v>
                </c:pt>
                <c:pt idx="2">
                  <c:v>6.9813499999999999E-3</c:v>
                </c:pt>
                <c:pt idx="3">
                  <c:v>4.8472100000000002E-3</c:v>
                </c:pt>
                <c:pt idx="4">
                  <c:v>3.6157400000000001E-3</c:v>
                </c:pt>
                <c:pt idx="5">
                  <c:v>2.9477100000000001E-3</c:v>
                </c:pt>
                <c:pt idx="6">
                  <c:v>2.4715000000000002E-3</c:v>
                </c:pt>
                <c:pt idx="7">
                  <c:v>2.14627E-3</c:v>
                </c:pt>
                <c:pt idx="8">
                  <c:v>1.9337E-3</c:v>
                </c:pt>
                <c:pt idx="9">
                  <c:v>1.8067599999999999E-3</c:v>
                </c:pt>
                <c:pt idx="10">
                  <c:v>1.7366199999999999E-3</c:v>
                </c:pt>
                <c:pt idx="11">
                  <c:v>1.74278E-3</c:v>
                </c:pt>
                <c:pt idx="12">
                  <c:v>1.79711E-3</c:v>
                </c:pt>
                <c:pt idx="13">
                  <c:v>1.90854E-3</c:v>
                </c:pt>
                <c:pt idx="14">
                  <c:v>2.0547899999999999E-3</c:v>
                </c:pt>
                <c:pt idx="15">
                  <c:v>2.25508E-3</c:v>
                </c:pt>
                <c:pt idx="16">
                  <c:v>2.4646799999999999E-3</c:v>
                </c:pt>
                <c:pt idx="17">
                  <c:v>2.6877099999999998E-3</c:v>
                </c:pt>
                <c:pt idx="18">
                  <c:v>2.91034E-3</c:v>
                </c:pt>
                <c:pt idx="19">
                  <c:v>3.1355200000000001E-3</c:v>
                </c:pt>
                <c:pt idx="20">
                  <c:v>3.3415900000000002E-3</c:v>
                </c:pt>
                <c:pt idx="21">
                  <c:v>3.5258899999999998E-3</c:v>
                </c:pt>
                <c:pt idx="22">
                  <c:v>3.6778900000000001E-3</c:v>
                </c:pt>
                <c:pt idx="23">
                  <c:v>3.8162500000000002E-3</c:v>
                </c:pt>
                <c:pt idx="24">
                  <c:v>3.94262E-3</c:v>
                </c:pt>
                <c:pt idx="25">
                  <c:v>4.0624600000000004E-3</c:v>
                </c:pt>
                <c:pt idx="26">
                  <c:v>4.1863500000000001E-3</c:v>
                </c:pt>
                <c:pt idx="27">
                  <c:v>4.3306899999999999E-3</c:v>
                </c:pt>
                <c:pt idx="28">
                  <c:v>4.4585500000000004E-3</c:v>
                </c:pt>
                <c:pt idx="29">
                  <c:v>4.6578399999999999E-3</c:v>
                </c:pt>
                <c:pt idx="30">
                  <c:v>4.7748199999999999E-3</c:v>
                </c:pt>
                <c:pt idx="31">
                  <c:v>5.0140799999999998E-3</c:v>
                </c:pt>
                <c:pt idx="32">
                  <c:v>5.2167799999999999E-3</c:v>
                </c:pt>
                <c:pt idx="33">
                  <c:v>5.4360900000000002E-3</c:v>
                </c:pt>
                <c:pt idx="34">
                  <c:v>5.6923599999999996E-3</c:v>
                </c:pt>
                <c:pt idx="35">
                  <c:v>5.9373999999999998E-3</c:v>
                </c:pt>
                <c:pt idx="36">
                  <c:v>6.1784400000000003E-3</c:v>
                </c:pt>
                <c:pt idx="37">
                  <c:v>6.4827900000000004E-3</c:v>
                </c:pt>
                <c:pt idx="38">
                  <c:v>6.7327899999999998E-3</c:v>
                </c:pt>
                <c:pt idx="39">
                  <c:v>7.10138E-3</c:v>
                </c:pt>
                <c:pt idx="40">
                  <c:v>7.2744300000000001E-3</c:v>
                </c:pt>
                <c:pt idx="41">
                  <c:v>7.6916600000000003E-3</c:v>
                </c:pt>
                <c:pt idx="42">
                  <c:v>7.9395799999999999E-3</c:v>
                </c:pt>
                <c:pt idx="43">
                  <c:v>8.2889699999999997E-3</c:v>
                </c:pt>
                <c:pt idx="44">
                  <c:v>8.7146299999999993E-3</c:v>
                </c:pt>
                <c:pt idx="45">
                  <c:v>9.0725000000000007E-3</c:v>
                </c:pt>
                <c:pt idx="46">
                  <c:v>9.5367899999999999E-3</c:v>
                </c:pt>
                <c:pt idx="47">
                  <c:v>1.0143859999999999E-2</c:v>
                </c:pt>
                <c:pt idx="48">
                  <c:v>1.073081E-2</c:v>
                </c:pt>
                <c:pt idx="49">
                  <c:v>1.155057E-2</c:v>
                </c:pt>
                <c:pt idx="50">
                  <c:v>1.203454E-2</c:v>
                </c:pt>
                <c:pt idx="51">
                  <c:v>1.2935530000000001E-2</c:v>
                </c:pt>
                <c:pt idx="52">
                  <c:v>1.3602370000000001E-2</c:v>
                </c:pt>
                <c:pt idx="53">
                  <c:v>1.440424E-2</c:v>
                </c:pt>
                <c:pt idx="54">
                  <c:v>1.520006E-2</c:v>
                </c:pt>
                <c:pt idx="55">
                  <c:v>1.6117980000000001E-2</c:v>
                </c:pt>
                <c:pt idx="56">
                  <c:v>1.7062319999999999E-2</c:v>
                </c:pt>
                <c:pt idx="57">
                  <c:v>1.838207E-2</c:v>
                </c:pt>
                <c:pt idx="58">
                  <c:v>1.971351E-2</c:v>
                </c:pt>
                <c:pt idx="59">
                  <c:v>2.167067E-2</c:v>
                </c:pt>
                <c:pt idx="60">
                  <c:v>2.2945920000000002E-2</c:v>
                </c:pt>
                <c:pt idx="61">
                  <c:v>2.5184020000000001E-2</c:v>
                </c:pt>
                <c:pt idx="62">
                  <c:v>2.7192560000000001E-2</c:v>
                </c:pt>
                <c:pt idx="63">
                  <c:v>2.9407229999999999E-2</c:v>
                </c:pt>
                <c:pt idx="64">
                  <c:v>3.1909890000000003E-2</c:v>
                </c:pt>
                <c:pt idx="65">
                  <c:v>3.4247159999999999E-2</c:v>
                </c:pt>
                <c:pt idx="66">
                  <c:v>3.7145190000000002E-2</c:v>
                </c:pt>
                <c:pt idx="67">
                  <c:v>4.0521889999999998E-2</c:v>
                </c:pt>
                <c:pt idx="68">
                  <c:v>4.3932480000000003E-2</c:v>
                </c:pt>
                <c:pt idx="69">
                  <c:v>4.8931160000000001E-2</c:v>
                </c:pt>
                <c:pt idx="70">
                  <c:v>5.2282519999999999E-2</c:v>
                </c:pt>
                <c:pt idx="71">
                  <c:v>5.8056490000000002E-2</c:v>
                </c:pt>
                <c:pt idx="72">
                  <c:v>6.3141749999999996E-2</c:v>
                </c:pt>
                <c:pt idx="73">
                  <c:v>6.8935780000000002E-2</c:v>
                </c:pt>
                <c:pt idx="74">
                  <c:v>7.5286900000000004E-2</c:v>
                </c:pt>
                <c:pt idx="75">
                  <c:v>8.1519949999999994E-2</c:v>
                </c:pt>
                <c:pt idx="76">
                  <c:v>8.8212070000000004E-2</c:v>
                </c:pt>
                <c:pt idx="77">
                  <c:v>9.6495780000000003E-2</c:v>
                </c:pt>
                <c:pt idx="78">
                  <c:v>0.10398578999999999</c:v>
                </c:pt>
                <c:pt idx="79">
                  <c:v>0.11370853</c:v>
                </c:pt>
                <c:pt idx="80">
                  <c:v>0.12084059</c:v>
                </c:pt>
                <c:pt idx="81">
                  <c:v>0.13287516999999999</c:v>
                </c:pt>
                <c:pt idx="82">
                  <c:v>0.14359545000000001</c:v>
                </c:pt>
                <c:pt idx="83">
                  <c:v>0.15599104</c:v>
                </c:pt>
                <c:pt idx="84">
                  <c:v>0.16741629</c:v>
                </c:pt>
                <c:pt idx="85">
                  <c:v>0.17978941000000001</c:v>
                </c:pt>
                <c:pt idx="86">
                  <c:v>0.19202644999999999</c:v>
                </c:pt>
                <c:pt idx="87">
                  <c:v>0.20546511000000001</c:v>
                </c:pt>
                <c:pt idx="88">
                  <c:v>0.21808449999999999</c:v>
                </c:pt>
                <c:pt idx="89">
                  <c:v>0.23467357</c:v>
                </c:pt>
                <c:pt idx="90">
                  <c:v>0.24539913999999999</c:v>
                </c:pt>
                <c:pt idx="91">
                  <c:v>0.2623723</c:v>
                </c:pt>
                <c:pt idx="92">
                  <c:v>0.27763692000000001</c:v>
                </c:pt>
                <c:pt idx="93">
                  <c:v>0.29400332000000001</c:v>
                </c:pt>
                <c:pt idx="94">
                  <c:v>0.31162641000000002</c:v>
                </c:pt>
                <c:pt idx="95">
                  <c:v>0.32744889999999999</c:v>
                </c:pt>
                <c:pt idx="96">
                  <c:v>0.34259961</c:v>
                </c:pt>
                <c:pt idx="97">
                  <c:v>0.35690422999999999</c:v>
                </c:pt>
                <c:pt idx="98">
                  <c:v>0.37479465000000001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3-4578-AE3A-2C2189EE05EE}"/>
            </c:ext>
          </c:extLst>
        </c:ser>
        <c:ser>
          <c:idx val="3"/>
          <c:order val="3"/>
          <c:tx>
            <c:strRef>
              <c:f>'qx (tau) 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a'!$Y$2:$Y$100</c:f>
              <c:numCache>
                <c:formatCode>General</c:formatCode>
                <c:ptCount val="99"/>
                <c:pt idx="0">
                  <c:v>1.55146E-2</c:v>
                </c:pt>
                <c:pt idx="1">
                  <c:v>9.4820600000000005E-3</c:v>
                </c:pt>
                <c:pt idx="2">
                  <c:v>6.4311999999999998E-3</c:v>
                </c:pt>
                <c:pt idx="3">
                  <c:v>4.4781200000000004E-3</c:v>
                </c:pt>
                <c:pt idx="4">
                  <c:v>3.3455899999999998E-3</c:v>
                </c:pt>
                <c:pt idx="5">
                  <c:v>2.7319800000000002E-3</c:v>
                </c:pt>
                <c:pt idx="6">
                  <c:v>2.2967700000000001E-3</c:v>
                </c:pt>
                <c:pt idx="7">
                  <c:v>1.9977599999999999E-3</c:v>
                </c:pt>
                <c:pt idx="8">
                  <c:v>1.80254E-3</c:v>
                </c:pt>
                <c:pt idx="9">
                  <c:v>1.6865300000000001E-3</c:v>
                </c:pt>
                <c:pt idx="10">
                  <c:v>1.6244899999999999E-3</c:v>
                </c:pt>
                <c:pt idx="11">
                  <c:v>1.63335E-3</c:v>
                </c:pt>
                <c:pt idx="12">
                  <c:v>1.68881E-3</c:v>
                </c:pt>
                <c:pt idx="13">
                  <c:v>1.79835E-3</c:v>
                </c:pt>
                <c:pt idx="14">
                  <c:v>1.9430199999999999E-3</c:v>
                </c:pt>
                <c:pt idx="15">
                  <c:v>2.1385000000000002E-3</c:v>
                </c:pt>
                <c:pt idx="16">
                  <c:v>2.3434699999999998E-3</c:v>
                </c:pt>
                <c:pt idx="17">
                  <c:v>2.5601199999999999E-3</c:v>
                </c:pt>
                <c:pt idx="18">
                  <c:v>2.7729999999999999E-3</c:v>
                </c:pt>
                <c:pt idx="19">
                  <c:v>2.9871199999999998E-3</c:v>
                </c:pt>
                <c:pt idx="20">
                  <c:v>3.1825400000000002E-3</c:v>
                </c:pt>
                <c:pt idx="21">
                  <c:v>3.3592000000000001E-3</c:v>
                </c:pt>
                <c:pt idx="22">
                  <c:v>3.50629E-3</c:v>
                </c:pt>
                <c:pt idx="23">
                  <c:v>3.6410399999999999E-3</c:v>
                </c:pt>
                <c:pt idx="24">
                  <c:v>3.76444E-3</c:v>
                </c:pt>
                <c:pt idx="25">
                  <c:v>3.88362E-3</c:v>
                </c:pt>
                <c:pt idx="26">
                  <c:v>4.0075800000000002E-3</c:v>
                </c:pt>
                <c:pt idx="27">
                  <c:v>4.1508500000000002E-3</c:v>
                </c:pt>
                <c:pt idx="28">
                  <c:v>4.2801699999999998E-3</c:v>
                </c:pt>
                <c:pt idx="29">
                  <c:v>4.4766500000000004E-3</c:v>
                </c:pt>
                <c:pt idx="30">
                  <c:v>4.59487E-3</c:v>
                </c:pt>
                <c:pt idx="31">
                  <c:v>4.8321299999999996E-3</c:v>
                </c:pt>
                <c:pt idx="32">
                  <c:v>5.0346699999999998E-3</c:v>
                </c:pt>
                <c:pt idx="33">
                  <c:v>5.2544200000000001E-3</c:v>
                </c:pt>
                <c:pt idx="34">
                  <c:v>5.5115099999999998E-3</c:v>
                </c:pt>
                <c:pt idx="35">
                  <c:v>5.7570299999999998E-3</c:v>
                </c:pt>
                <c:pt idx="36">
                  <c:v>6.0009299999999998E-3</c:v>
                </c:pt>
                <c:pt idx="37">
                  <c:v>6.3064499999999999E-3</c:v>
                </c:pt>
                <c:pt idx="38">
                  <c:v>6.5603800000000002E-3</c:v>
                </c:pt>
                <c:pt idx="39">
                  <c:v>6.92978E-3</c:v>
                </c:pt>
                <c:pt idx="40">
                  <c:v>7.1108899999999999E-3</c:v>
                </c:pt>
                <c:pt idx="41">
                  <c:v>7.5295199999999996E-3</c:v>
                </c:pt>
                <c:pt idx="42">
                  <c:v>7.7836700000000003E-3</c:v>
                </c:pt>
                <c:pt idx="43">
                  <c:v>8.1339700000000008E-3</c:v>
                </c:pt>
                <c:pt idx="44">
                  <c:v>8.5630399999999992E-3</c:v>
                </c:pt>
                <c:pt idx="45">
                  <c:v>8.9272499999999994E-3</c:v>
                </c:pt>
                <c:pt idx="46">
                  <c:v>9.3979700000000003E-3</c:v>
                </c:pt>
                <c:pt idx="47">
                  <c:v>1.000816E-2</c:v>
                </c:pt>
                <c:pt idx="48">
                  <c:v>1.059995E-2</c:v>
                </c:pt>
                <c:pt idx="49">
                  <c:v>1.142102E-2</c:v>
                </c:pt>
                <c:pt idx="50">
                  <c:v>1.191208E-2</c:v>
                </c:pt>
                <c:pt idx="51">
                  <c:v>1.2813140000000001E-2</c:v>
                </c:pt>
                <c:pt idx="52">
                  <c:v>1.348569E-2</c:v>
                </c:pt>
                <c:pt idx="53">
                  <c:v>1.42933E-2</c:v>
                </c:pt>
                <c:pt idx="54">
                  <c:v>1.5097009999999999E-2</c:v>
                </c:pt>
                <c:pt idx="55">
                  <c:v>1.6023989999999998E-2</c:v>
                </c:pt>
                <c:pt idx="56">
                  <c:v>1.6978480000000001E-2</c:v>
                </c:pt>
                <c:pt idx="57">
                  <c:v>1.8301970000000001E-2</c:v>
                </c:pt>
                <c:pt idx="58">
                  <c:v>1.9636669999999998E-2</c:v>
                </c:pt>
                <c:pt idx="59">
                  <c:v>2.1593589999999999E-2</c:v>
                </c:pt>
                <c:pt idx="60">
                  <c:v>2.2879159999999999E-2</c:v>
                </c:pt>
                <c:pt idx="61">
                  <c:v>2.5105470000000001E-2</c:v>
                </c:pt>
                <c:pt idx="62">
                  <c:v>2.7120370000000001E-2</c:v>
                </c:pt>
                <c:pt idx="63">
                  <c:v>2.9335509999999999E-2</c:v>
                </c:pt>
                <c:pt idx="64">
                  <c:v>3.1818689999999997E-2</c:v>
                </c:pt>
                <c:pt idx="65">
                  <c:v>3.4151029999999999E-2</c:v>
                </c:pt>
                <c:pt idx="66">
                  <c:v>3.7041980000000002E-2</c:v>
                </c:pt>
                <c:pt idx="67">
                  <c:v>4.0400159999999997E-2</c:v>
                </c:pt>
                <c:pt idx="68">
                  <c:v>4.3786100000000001E-2</c:v>
                </c:pt>
                <c:pt idx="69">
                  <c:v>4.8742349999999997E-2</c:v>
                </c:pt>
                <c:pt idx="70">
                  <c:v>5.2081250000000003E-2</c:v>
                </c:pt>
                <c:pt idx="71">
                  <c:v>5.7815390000000001E-2</c:v>
                </c:pt>
                <c:pt idx="72">
                  <c:v>6.2856819999999994E-2</c:v>
                </c:pt>
                <c:pt idx="73">
                  <c:v>6.8619840000000001E-2</c:v>
                </c:pt>
                <c:pt idx="74">
                  <c:v>7.4938110000000002E-2</c:v>
                </c:pt>
                <c:pt idx="75">
                  <c:v>8.1148040000000005E-2</c:v>
                </c:pt>
                <c:pt idx="76">
                  <c:v>8.7807200000000002E-2</c:v>
                </c:pt>
                <c:pt idx="77">
                  <c:v>9.6064780000000002E-2</c:v>
                </c:pt>
                <c:pt idx="78">
                  <c:v>0.10352797</c:v>
                </c:pt>
                <c:pt idx="79">
                  <c:v>0.11326644</c:v>
                </c:pt>
                <c:pt idx="80">
                  <c:v>0.12041845</c:v>
                </c:pt>
                <c:pt idx="81">
                  <c:v>0.13241752000000001</c:v>
                </c:pt>
                <c:pt idx="82">
                  <c:v>0.14312395</c:v>
                </c:pt>
                <c:pt idx="83">
                  <c:v>0.15548421000000001</c:v>
                </c:pt>
                <c:pt idx="84">
                  <c:v>0.16686852999999999</c:v>
                </c:pt>
                <c:pt idx="85">
                  <c:v>0.1792349</c:v>
                </c:pt>
                <c:pt idx="86">
                  <c:v>0.19146297000000001</c:v>
                </c:pt>
                <c:pt idx="87">
                  <c:v>0.20488585000000001</c:v>
                </c:pt>
                <c:pt idx="88">
                  <c:v>0.21752527999999999</c:v>
                </c:pt>
                <c:pt idx="89">
                  <c:v>0.23411161999999999</c:v>
                </c:pt>
                <c:pt idx="90">
                  <c:v>0.24487866</c:v>
                </c:pt>
                <c:pt idx="91">
                  <c:v>0.26185405</c:v>
                </c:pt>
                <c:pt idx="92">
                  <c:v>0.27712102</c:v>
                </c:pt>
                <c:pt idx="93">
                  <c:v>0.29348613000000001</c:v>
                </c:pt>
                <c:pt idx="94">
                  <c:v>0.31106714000000002</c:v>
                </c:pt>
                <c:pt idx="95">
                  <c:v>0.32684628999999998</c:v>
                </c:pt>
                <c:pt idx="96">
                  <c:v>0.34197272000000001</c:v>
                </c:pt>
                <c:pt idx="97">
                  <c:v>0.35628654999999998</c:v>
                </c:pt>
                <c:pt idx="98">
                  <c:v>0.37418488999999999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33-4578-AE3A-2C2189EE05EE}"/>
            </c:ext>
          </c:extLst>
        </c:ser>
        <c:ser>
          <c:idx val="4"/>
          <c:order val="4"/>
          <c:tx>
            <c:strRef>
              <c:f>'qx (tau) 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a'!$Z$2:$Z$100</c:f>
              <c:numCache>
                <c:formatCode>General</c:formatCode>
                <c:ptCount val="99"/>
                <c:pt idx="0">
                  <c:v>1.427928E-2</c:v>
                </c:pt>
                <c:pt idx="1">
                  <c:v>8.7288499999999998E-3</c:v>
                </c:pt>
                <c:pt idx="2">
                  <c:v>5.9294300000000003E-3</c:v>
                </c:pt>
                <c:pt idx="3">
                  <c:v>4.1420099999999998E-3</c:v>
                </c:pt>
                <c:pt idx="4">
                  <c:v>3.1012000000000001E-3</c:v>
                </c:pt>
                <c:pt idx="5">
                  <c:v>2.5377799999999999E-3</c:v>
                </c:pt>
                <c:pt idx="6">
                  <c:v>2.1389899999999999E-3</c:v>
                </c:pt>
                <c:pt idx="7">
                  <c:v>1.8637700000000001E-3</c:v>
                </c:pt>
                <c:pt idx="8">
                  <c:v>1.6842300000000001E-3</c:v>
                </c:pt>
                <c:pt idx="9">
                  <c:v>1.5784E-3</c:v>
                </c:pt>
                <c:pt idx="10">
                  <c:v>1.52341E-3</c:v>
                </c:pt>
                <c:pt idx="11">
                  <c:v>1.53436E-3</c:v>
                </c:pt>
                <c:pt idx="12">
                  <c:v>1.5905100000000001E-3</c:v>
                </c:pt>
                <c:pt idx="13">
                  <c:v>1.6988800000000001E-3</c:v>
                </c:pt>
                <c:pt idx="14">
                  <c:v>1.8423000000000001E-3</c:v>
                </c:pt>
                <c:pt idx="15">
                  <c:v>2.0338999999999999E-3</c:v>
                </c:pt>
                <c:pt idx="16">
                  <c:v>2.2342E-3</c:v>
                </c:pt>
                <c:pt idx="17">
                  <c:v>2.4460800000000002E-3</c:v>
                </c:pt>
                <c:pt idx="18">
                  <c:v>2.6498699999999999E-3</c:v>
                </c:pt>
                <c:pt idx="19">
                  <c:v>2.8534200000000002E-3</c:v>
                </c:pt>
                <c:pt idx="20">
                  <c:v>3.03821E-3</c:v>
                </c:pt>
                <c:pt idx="21">
                  <c:v>3.2061899999999998E-3</c:v>
                </c:pt>
                <c:pt idx="22">
                  <c:v>3.3464300000000001E-3</c:v>
                </c:pt>
                <c:pt idx="23">
                  <c:v>3.4750499999999999E-3</c:v>
                </c:pt>
                <c:pt idx="24">
                  <c:v>3.5934500000000002E-3</c:v>
                </c:pt>
                <c:pt idx="25">
                  <c:v>3.70865E-3</c:v>
                </c:pt>
                <c:pt idx="26">
                  <c:v>3.8291900000000001E-3</c:v>
                </c:pt>
                <c:pt idx="27">
                  <c:v>3.9681500000000001E-3</c:v>
                </c:pt>
                <c:pt idx="28">
                  <c:v>4.0957900000000002E-3</c:v>
                </c:pt>
                <c:pt idx="29">
                  <c:v>4.28628E-3</c:v>
                </c:pt>
                <c:pt idx="30">
                  <c:v>4.40312E-3</c:v>
                </c:pt>
                <c:pt idx="31">
                  <c:v>4.6341000000000004E-3</c:v>
                </c:pt>
                <c:pt idx="32">
                  <c:v>4.8325499999999997E-3</c:v>
                </c:pt>
                <c:pt idx="33">
                  <c:v>5.0484099999999997E-3</c:v>
                </c:pt>
                <c:pt idx="34">
                  <c:v>5.3010000000000002E-3</c:v>
                </c:pt>
                <c:pt idx="35">
                  <c:v>5.5423699999999996E-3</c:v>
                </c:pt>
                <c:pt idx="36">
                  <c:v>5.7841400000000001E-3</c:v>
                </c:pt>
                <c:pt idx="37">
                  <c:v>6.0854300000000002E-3</c:v>
                </c:pt>
                <c:pt idx="38">
                  <c:v>6.3390800000000004E-3</c:v>
                </c:pt>
                <c:pt idx="39">
                  <c:v>6.7029899999999998E-3</c:v>
                </c:pt>
                <c:pt idx="40">
                  <c:v>6.8891000000000004E-3</c:v>
                </c:pt>
                <c:pt idx="41">
                  <c:v>7.3019000000000001E-3</c:v>
                </c:pt>
                <c:pt idx="42">
                  <c:v>7.5600900000000002E-3</c:v>
                </c:pt>
                <c:pt idx="43">
                  <c:v>7.9072799999999992E-3</c:v>
                </c:pt>
                <c:pt idx="44">
                  <c:v>8.3302600000000008E-3</c:v>
                </c:pt>
                <c:pt idx="45">
                  <c:v>8.6935899999999993E-3</c:v>
                </c:pt>
                <c:pt idx="46">
                  <c:v>9.1621700000000007E-3</c:v>
                </c:pt>
                <c:pt idx="47">
                  <c:v>9.7657400000000002E-3</c:v>
                </c:pt>
                <c:pt idx="48">
                  <c:v>1.0355100000000001E-2</c:v>
                </c:pt>
                <c:pt idx="49">
                  <c:v>1.116578E-2</c:v>
                </c:pt>
                <c:pt idx="50">
                  <c:v>1.1659930000000001E-2</c:v>
                </c:pt>
                <c:pt idx="51">
                  <c:v>1.2550840000000001E-2</c:v>
                </c:pt>
                <c:pt idx="52">
                  <c:v>1.322103E-2</c:v>
                </c:pt>
                <c:pt idx="53">
                  <c:v>1.402279E-2</c:v>
                </c:pt>
                <c:pt idx="54">
                  <c:v>1.482404E-2</c:v>
                </c:pt>
                <c:pt idx="55">
                  <c:v>1.5746969999999999E-2</c:v>
                </c:pt>
                <c:pt idx="56">
                  <c:v>1.669969E-2</c:v>
                </c:pt>
                <c:pt idx="57">
                  <c:v>1.8010189999999999E-2</c:v>
                </c:pt>
                <c:pt idx="58">
                  <c:v>1.933462E-2</c:v>
                </c:pt>
                <c:pt idx="59">
                  <c:v>2.1265039999999999E-2</c:v>
                </c:pt>
                <c:pt idx="60">
                  <c:v>2.2550529999999999E-2</c:v>
                </c:pt>
                <c:pt idx="61">
                  <c:v>2.475051E-2</c:v>
                </c:pt>
                <c:pt idx="62">
                  <c:v>2.6735169999999999E-2</c:v>
                </c:pt>
                <c:pt idx="63">
                  <c:v>2.893546E-2</c:v>
                </c:pt>
                <c:pt idx="64">
                  <c:v>3.139397E-2</c:v>
                </c:pt>
                <c:pt idx="65">
                  <c:v>3.3685960000000001E-2</c:v>
                </c:pt>
                <c:pt idx="66">
                  <c:v>3.654748E-2</c:v>
                </c:pt>
                <c:pt idx="67">
                  <c:v>3.9858629999999999E-2</c:v>
                </c:pt>
                <c:pt idx="68">
                  <c:v>4.3199849999999998E-2</c:v>
                </c:pt>
                <c:pt idx="69">
                  <c:v>4.8060390000000001E-2</c:v>
                </c:pt>
                <c:pt idx="70">
                  <c:v>5.1370060000000002E-2</c:v>
                </c:pt>
                <c:pt idx="71">
                  <c:v>5.701088E-2</c:v>
                </c:pt>
                <c:pt idx="72">
                  <c:v>6.1990089999999998E-2</c:v>
                </c:pt>
                <c:pt idx="73">
                  <c:v>6.7669450000000006E-2</c:v>
                </c:pt>
                <c:pt idx="74">
                  <c:v>7.3910480000000001E-2</c:v>
                </c:pt>
                <c:pt idx="75">
                  <c:v>8.0077620000000002E-2</c:v>
                </c:pt>
                <c:pt idx="76">
                  <c:v>8.6674909999999994E-2</c:v>
                </c:pt>
                <c:pt idx="77">
                  <c:v>9.4860760000000002E-2</c:v>
                </c:pt>
                <c:pt idx="78">
                  <c:v>0.1022851</c:v>
                </c:pt>
                <c:pt idx="79">
                  <c:v>0.11195845</c:v>
                </c:pt>
                <c:pt idx="80">
                  <c:v>0.11913776</c:v>
                </c:pt>
                <c:pt idx="81">
                  <c:v>0.13106123</c:v>
                </c:pt>
                <c:pt idx="82">
                  <c:v>0.14173677000000001</c:v>
                </c:pt>
                <c:pt idx="83">
                  <c:v>0.15404259000000001</c:v>
                </c:pt>
                <c:pt idx="84">
                  <c:v>0.16540884</c:v>
                </c:pt>
                <c:pt idx="85">
                  <c:v>0.17775133000000001</c:v>
                </c:pt>
                <c:pt idx="86">
                  <c:v>0.18996932999999999</c:v>
                </c:pt>
                <c:pt idx="87">
                  <c:v>0.20339122000000001</c:v>
                </c:pt>
                <c:pt idx="88">
                  <c:v>0.21608784</c:v>
                </c:pt>
                <c:pt idx="89">
                  <c:v>0.23264515999999999</c:v>
                </c:pt>
                <c:pt idx="90">
                  <c:v>0.24356654</c:v>
                </c:pt>
                <c:pt idx="91">
                  <c:v>0.26055845</c:v>
                </c:pt>
                <c:pt idx="92">
                  <c:v>0.27588712999999998</c:v>
                </c:pt>
                <c:pt idx="93">
                  <c:v>0.29227508000000002</c:v>
                </c:pt>
                <c:pt idx="94">
                  <c:v>0.30987702</c:v>
                </c:pt>
                <c:pt idx="95">
                  <c:v>0.32572525000000002</c:v>
                </c:pt>
                <c:pt idx="96">
                  <c:v>0.34087117</c:v>
                </c:pt>
                <c:pt idx="97">
                  <c:v>0.35525942999999999</c:v>
                </c:pt>
                <c:pt idx="98">
                  <c:v>0.37327187000000001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33-4578-AE3A-2C2189EE05EE}"/>
            </c:ext>
          </c:extLst>
        </c:ser>
        <c:ser>
          <c:idx val="5"/>
          <c:order val="5"/>
          <c:tx>
            <c:strRef>
              <c:f>'qx (tau)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a'!$AA$2:$AA$100</c:f>
              <c:numCache>
                <c:formatCode>General</c:formatCode>
                <c:ptCount val="99"/>
                <c:pt idx="0">
                  <c:v>1.3293360000000001E-2</c:v>
                </c:pt>
                <c:pt idx="1">
                  <c:v>8.1266499999999992E-3</c:v>
                </c:pt>
                <c:pt idx="2">
                  <c:v>5.5284599999999998E-3</c:v>
                </c:pt>
                <c:pt idx="3">
                  <c:v>3.87383E-3</c:v>
                </c:pt>
                <c:pt idx="4">
                  <c:v>2.90646E-3</c:v>
                </c:pt>
                <c:pt idx="5">
                  <c:v>2.3824800000000002E-3</c:v>
                </c:pt>
                <c:pt idx="6">
                  <c:v>2.0125099999999999E-3</c:v>
                </c:pt>
                <c:pt idx="7">
                  <c:v>1.75585E-3</c:v>
                </c:pt>
                <c:pt idx="8">
                  <c:v>1.58847E-3</c:v>
                </c:pt>
                <c:pt idx="9">
                  <c:v>1.49044E-3</c:v>
                </c:pt>
                <c:pt idx="10">
                  <c:v>1.44097E-3</c:v>
                </c:pt>
                <c:pt idx="11">
                  <c:v>1.4533300000000001E-3</c:v>
                </c:pt>
                <c:pt idx="12">
                  <c:v>1.5095799999999999E-3</c:v>
                </c:pt>
                <c:pt idx="13">
                  <c:v>1.6163499999999999E-3</c:v>
                </c:pt>
                <c:pt idx="14">
                  <c:v>1.75811E-3</c:v>
                </c:pt>
                <c:pt idx="15">
                  <c:v>1.94623E-3</c:v>
                </c:pt>
                <c:pt idx="16">
                  <c:v>2.14226E-3</c:v>
                </c:pt>
                <c:pt idx="17">
                  <c:v>2.3494599999999998E-3</c:v>
                </c:pt>
                <c:pt idx="18">
                  <c:v>2.5455E-3</c:v>
                </c:pt>
                <c:pt idx="19">
                  <c:v>2.73997E-3</c:v>
                </c:pt>
                <c:pt idx="20">
                  <c:v>2.9156099999999999E-3</c:v>
                </c:pt>
                <c:pt idx="21">
                  <c:v>3.0755000000000001E-3</c:v>
                </c:pt>
                <c:pt idx="22">
                  <c:v>3.2093400000000002E-3</c:v>
                </c:pt>
                <c:pt idx="23">
                  <c:v>3.3322899999999999E-3</c:v>
                </c:pt>
                <c:pt idx="24">
                  <c:v>3.4455800000000002E-3</c:v>
                </c:pt>
                <c:pt idx="25">
                  <c:v>3.55675E-3</c:v>
                </c:pt>
                <c:pt idx="26">
                  <c:v>3.67367E-3</c:v>
                </c:pt>
                <c:pt idx="27">
                  <c:v>3.8084600000000001E-3</c:v>
                </c:pt>
                <c:pt idx="28">
                  <c:v>3.9338300000000001E-3</c:v>
                </c:pt>
                <c:pt idx="29">
                  <c:v>4.1187200000000002E-3</c:v>
                </c:pt>
                <c:pt idx="30">
                  <c:v>4.2337599999999996E-3</c:v>
                </c:pt>
                <c:pt idx="31">
                  <c:v>4.45891E-3</c:v>
                </c:pt>
                <c:pt idx="32">
                  <c:v>4.6533399999999997E-3</c:v>
                </c:pt>
                <c:pt idx="33">
                  <c:v>4.8654400000000004E-3</c:v>
                </c:pt>
                <c:pt idx="34">
                  <c:v>5.1136000000000003E-3</c:v>
                </c:pt>
                <c:pt idx="35">
                  <c:v>5.3510700000000003E-3</c:v>
                </c:pt>
                <c:pt idx="36">
                  <c:v>5.5904300000000004E-3</c:v>
                </c:pt>
                <c:pt idx="37">
                  <c:v>5.8880599999999996E-3</c:v>
                </c:pt>
                <c:pt idx="38">
                  <c:v>6.1411900000000004E-3</c:v>
                </c:pt>
                <c:pt idx="39">
                  <c:v>6.50097E-3</c:v>
                </c:pt>
                <c:pt idx="40">
                  <c:v>6.6910399999999997E-3</c:v>
                </c:pt>
                <c:pt idx="41">
                  <c:v>7.10021E-3</c:v>
                </c:pt>
                <c:pt idx="42">
                  <c:v>7.3618499999999996E-3</c:v>
                </c:pt>
                <c:pt idx="43">
                  <c:v>7.7092599999999999E-3</c:v>
                </c:pt>
                <c:pt idx="44">
                  <c:v>8.1293000000000008E-3</c:v>
                </c:pt>
                <c:pt idx="45">
                  <c:v>8.4894500000000008E-3</c:v>
                </c:pt>
                <c:pt idx="46">
                  <c:v>8.9548400000000004E-3</c:v>
                </c:pt>
                <c:pt idx="47">
                  <c:v>9.5522699999999999E-3</c:v>
                </c:pt>
                <c:pt idx="48">
                  <c:v>1.013878E-2</c:v>
                </c:pt>
                <c:pt idx="49">
                  <c:v>1.094235E-2</c:v>
                </c:pt>
                <c:pt idx="50">
                  <c:v>1.143893E-2</c:v>
                </c:pt>
                <c:pt idx="51">
                  <c:v>1.2324430000000001E-2</c:v>
                </c:pt>
                <c:pt idx="52">
                  <c:v>1.2995949999999999E-2</c:v>
                </c:pt>
                <c:pt idx="53">
                  <c:v>1.3795E-2</c:v>
                </c:pt>
                <c:pt idx="54">
                  <c:v>1.459454E-2</c:v>
                </c:pt>
                <c:pt idx="55">
                  <c:v>1.5516530000000001E-2</c:v>
                </c:pt>
                <c:pt idx="56">
                  <c:v>1.6468989999999999E-2</c:v>
                </c:pt>
                <c:pt idx="57">
                  <c:v>1.7771729999999999E-2</c:v>
                </c:pt>
                <c:pt idx="58">
                  <c:v>1.9088879999999999E-2</c:v>
                </c:pt>
                <c:pt idx="59">
                  <c:v>2.1003009999999999E-2</c:v>
                </c:pt>
                <c:pt idx="60">
                  <c:v>2.228869E-2</c:v>
                </c:pt>
                <c:pt idx="61">
                  <c:v>2.447446E-2</c:v>
                </c:pt>
                <c:pt idx="62">
                  <c:v>2.6449520000000001E-2</c:v>
                </c:pt>
                <c:pt idx="63">
                  <c:v>2.8626269999999999E-2</c:v>
                </c:pt>
                <c:pt idx="64">
                  <c:v>3.1078890000000001E-2</c:v>
                </c:pt>
                <c:pt idx="65">
                  <c:v>3.3358730000000003E-2</c:v>
                </c:pt>
                <c:pt idx="66">
                  <c:v>3.6183989999999999E-2</c:v>
                </c:pt>
                <c:pt idx="67">
                  <c:v>3.9469360000000002E-2</c:v>
                </c:pt>
                <c:pt idx="68">
                  <c:v>4.2779400000000002E-2</c:v>
                </c:pt>
                <c:pt idx="69">
                  <c:v>4.7577639999999997E-2</c:v>
                </c:pt>
                <c:pt idx="70">
                  <c:v>5.0859540000000002E-2</c:v>
                </c:pt>
                <c:pt idx="71">
                  <c:v>5.6434720000000001E-2</c:v>
                </c:pt>
                <c:pt idx="72">
                  <c:v>6.1363189999999998E-2</c:v>
                </c:pt>
                <c:pt idx="73">
                  <c:v>6.6989660000000006E-2</c:v>
                </c:pt>
                <c:pt idx="74">
                  <c:v>7.3157369999999999E-2</c:v>
                </c:pt>
                <c:pt idx="75">
                  <c:v>7.9282900000000003E-2</c:v>
                </c:pt>
                <c:pt idx="76">
                  <c:v>8.583586E-2</c:v>
                </c:pt>
                <c:pt idx="77">
                  <c:v>9.3962340000000005E-2</c:v>
                </c:pt>
                <c:pt idx="78">
                  <c:v>0.10134698</c:v>
                </c:pt>
                <c:pt idx="79">
                  <c:v>0.11097927</c:v>
                </c:pt>
                <c:pt idx="80">
                  <c:v>0.11814348</c:v>
                </c:pt>
                <c:pt idx="81">
                  <c:v>0.13002079999999999</c:v>
                </c:pt>
                <c:pt idx="82">
                  <c:v>0.14067836</c:v>
                </c:pt>
                <c:pt idx="83">
                  <c:v>0.15294158999999999</c:v>
                </c:pt>
                <c:pt idx="84">
                  <c:v>0.16429568</c:v>
                </c:pt>
                <c:pt idx="85">
                  <c:v>0.17663148000000001</c:v>
                </c:pt>
                <c:pt idx="86">
                  <c:v>0.18880221</c:v>
                </c:pt>
                <c:pt idx="87">
                  <c:v>0.20218323999999999</c:v>
                </c:pt>
                <c:pt idx="88">
                  <c:v>0.2149027</c:v>
                </c:pt>
                <c:pt idx="89">
                  <c:v>0.23143828</c:v>
                </c:pt>
                <c:pt idx="90">
                  <c:v>0.24241507000000001</c:v>
                </c:pt>
                <c:pt idx="91">
                  <c:v>0.25943614999999998</c:v>
                </c:pt>
                <c:pt idx="92">
                  <c:v>0.27479595000000001</c:v>
                </c:pt>
                <c:pt idx="93">
                  <c:v>0.29120931</c:v>
                </c:pt>
                <c:pt idx="94">
                  <c:v>0.30878566000000002</c:v>
                </c:pt>
                <c:pt idx="95">
                  <c:v>0.32466403999999999</c:v>
                </c:pt>
                <c:pt idx="96">
                  <c:v>0.33987458999999998</c:v>
                </c:pt>
                <c:pt idx="97">
                  <c:v>0.35427249999999999</c:v>
                </c:pt>
                <c:pt idx="98">
                  <c:v>0.37234023999999999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33-4578-AE3A-2C2189EE0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432752"/>
        <c:axId val="686534384"/>
      </c:lineChart>
      <c:catAx>
        <c:axId val="6084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34384"/>
        <c:crosses val="autoZero"/>
        <c:auto val="1"/>
        <c:lblAlgn val="ctr"/>
        <c:lblOffset val="100"/>
        <c:noMultiLvlLbl val="0"/>
      </c:catAx>
      <c:valAx>
        <c:axId val="6865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a'!$AA$2:$AA$100</c:f>
              <c:numCache>
                <c:formatCode>General</c:formatCode>
                <c:ptCount val="99"/>
                <c:pt idx="0">
                  <c:v>1.3293360000000001E-2</c:v>
                </c:pt>
                <c:pt idx="1">
                  <c:v>8.1266499999999992E-3</c:v>
                </c:pt>
                <c:pt idx="2">
                  <c:v>5.5284599999999998E-3</c:v>
                </c:pt>
                <c:pt idx="3">
                  <c:v>3.87383E-3</c:v>
                </c:pt>
                <c:pt idx="4">
                  <c:v>2.90646E-3</c:v>
                </c:pt>
                <c:pt idx="5">
                  <c:v>2.3824800000000002E-3</c:v>
                </c:pt>
                <c:pt idx="6">
                  <c:v>2.0125099999999999E-3</c:v>
                </c:pt>
                <c:pt idx="7">
                  <c:v>1.75585E-3</c:v>
                </c:pt>
                <c:pt idx="8">
                  <c:v>1.58847E-3</c:v>
                </c:pt>
                <c:pt idx="9">
                  <c:v>1.49044E-3</c:v>
                </c:pt>
                <c:pt idx="10">
                  <c:v>1.44097E-3</c:v>
                </c:pt>
                <c:pt idx="11">
                  <c:v>1.4533300000000001E-3</c:v>
                </c:pt>
                <c:pt idx="12">
                  <c:v>1.5095799999999999E-3</c:v>
                </c:pt>
                <c:pt idx="13">
                  <c:v>1.6163499999999999E-3</c:v>
                </c:pt>
                <c:pt idx="14">
                  <c:v>1.75811E-3</c:v>
                </c:pt>
                <c:pt idx="15">
                  <c:v>1.94623E-3</c:v>
                </c:pt>
                <c:pt idx="16">
                  <c:v>2.14226E-3</c:v>
                </c:pt>
                <c:pt idx="17">
                  <c:v>2.3494599999999998E-3</c:v>
                </c:pt>
                <c:pt idx="18">
                  <c:v>2.5455E-3</c:v>
                </c:pt>
                <c:pt idx="19">
                  <c:v>2.73997E-3</c:v>
                </c:pt>
                <c:pt idx="20">
                  <c:v>2.9156099999999999E-3</c:v>
                </c:pt>
                <c:pt idx="21">
                  <c:v>3.0755000000000001E-3</c:v>
                </c:pt>
                <c:pt idx="22">
                  <c:v>3.2093400000000002E-3</c:v>
                </c:pt>
                <c:pt idx="23">
                  <c:v>3.3322899999999999E-3</c:v>
                </c:pt>
                <c:pt idx="24">
                  <c:v>3.4455800000000002E-3</c:v>
                </c:pt>
                <c:pt idx="25">
                  <c:v>3.55675E-3</c:v>
                </c:pt>
                <c:pt idx="26">
                  <c:v>3.67367E-3</c:v>
                </c:pt>
                <c:pt idx="27">
                  <c:v>3.8084600000000001E-3</c:v>
                </c:pt>
                <c:pt idx="28">
                  <c:v>3.9338300000000001E-3</c:v>
                </c:pt>
                <c:pt idx="29">
                  <c:v>4.1187200000000002E-3</c:v>
                </c:pt>
                <c:pt idx="30">
                  <c:v>4.2337599999999996E-3</c:v>
                </c:pt>
                <c:pt idx="31">
                  <c:v>4.45891E-3</c:v>
                </c:pt>
                <c:pt idx="32">
                  <c:v>4.6533399999999997E-3</c:v>
                </c:pt>
                <c:pt idx="33">
                  <c:v>4.8654400000000004E-3</c:v>
                </c:pt>
                <c:pt idx="34">
                  <c:v>5.1136000000000003E-3</c:v>
                </c:pt>
                <c:pt idx="35">
                  <c:v>5.3510700000000003E-3</c:v>
                </c:pt>
                <c:pt idx="36">
                  <c:v>5.5904300000000004E-3</c:v>
                </c:pt>
                <c:pt idx="37">
                  <c:v>5.8880599999999996E-3</c:v>
                </c:pt>
                <c:pt idx="38">
                  <c:v>6.1411900000000004E-3</c:v>
                </c:pt>
                <c:pt idx="39">
                  <c:v>6.50097E-3</c:v>
                </c:pt>
                <c:pt idx="40">
                  <c:v>6.6910399999999997E-3</c:v>
                </c:pt>
                <c:pt idx="41">
                  <c:v>7.10021E-3</c:v>
                </c:pt>
                <c:pt idx="42">
                  <c:v>7.3618499999999996E-3</c:v>
                </c:pt>
                <c:pt idx="43">
                  <c:v>7.7092599999999999E-3</c:v>
                </c:pt>
                <c:pt idx="44">
                  <c:v>8.1293000000000008E-3</c:v>
                </c:pt>
                <c:pt idx="45">
                  <c:v>8.4894500000000008E-3</c:v>
                </c:pt>
                <c:pt idx="46">
                  <c:v>8.9548400000000004E-3</c:v>
                </c:pt>
                <c:pt idx="47">
                  <c:v>9.5522699999999999E-3</c:v>
                </c:pt>
                <c:pt idx="48">
                  <c:v>1.013878E-2</c:v>
                </c:pt>
                <c:pt idx="49">
                  <c:v>1.094235E-2</c:v>
                </c:pt>
                <c:pt idx="50">
                  <c:v>1.143893E-2</c:v>
                </c:pt>
                <c:pt idx="51">
                  <c:v>1.2324430000000001E-2</c:v>
                </c:pt>
                <c:pt idx="52">
                  <c:v>1.2995949999999999E-2</c:v>
                </c:pt>
                <c:pt idx="53">
                  <c:v>1.3795E-2</c:v>
                </c:pt>
                <c:pt idx="54">
                  <c:v>1.459454E-2</c:v>
                </c:pt>
                <c:pt idx="55">
                  <c:v>1.5516530000000001E-2</c:v>
                </c:pt>
                <c:pt idx="56">
                  <c:v>1.6468989999999999E-2</c:v>
                </c:pt>
                <c:pt idx="57">
                  <c:v>1.7771729999999999E-2</c:v>
                </c:pt>
                <c:pt idx="58">
                  <c:v>1.9088879999999999E-2</c:v>
                </c:pt>
                <c:pt idx="59">
                  <c:v>2.1003009999999999E-2</c:v>
                </c:pt>
                <c:pt idx="60">
                  <c:v>2.228869E-2</c:v>
                </c:pt>
                <c:pt idx="61">
                  <c:v>2.447446E-2</c:v>
                </c:pt>
                <c:pt idx="62">
                  <c:v>2.6449520000000001E-2</c:v>
                </c:pt>
                <c:pt idx="63">
                  <c:v>2.8626269999999999E-2</c:v>
                </c:pt>
                <c:pt idx="64">
                  <c:v>3.1078890000000001E-2</c:v>
                </c:pt>
                <c:pt idx="65">
                  <c:v>3.3358730000000003E-2</c:v>
                </c:pt>
                <c:pt idx="66">
                  <c:v>3.6183989999999999E-2</c:v>
                </c:pt>
                <c:pt idx="67">
                  <c:v>3.9469360000000002E-2</c:v>
                </c:pt>
                <c:pt idx="68">
                  <c:v>4.2779400000000002E-2</c:v>
                </c:pt>
                <c:pt idx="69">
                  <c:v>4.7577639999999997E-2</c:v>
                </c:pt>
                <c:pt idx="70">
                  <c:v>5.0859540000000002E-2</c:v>
                </c:pt>
                <c:pt idx="71">
                  <c:v>5.6434720000000001E-2</c:v>
                </c:pt>
                <c:pt idx="72">
                  <c:v>6.1363189999999998E-2</c:v>
                </c:pt>
                <c:pt idx="73">
                  <c:v>6.6989660000000006E-2</c:v>
                </c:pt>
                <c:pt idx="74">
                  <c:v>7.3157369999999999E-2</c:v>
                </c:pt>
                <c:pt idx="75">
                  <c:v>7.9282900000000003E-2</c:v>
                </c:pt>
                <c:pt idx="76">
                  <c:v>8.583586E-2</c:v>
                </c:pt>
                <c:pt idx="77">
                  <c:v>9.3962340000000005E-2</c:v>
                </c:pt>
                <c:pt idx="78">
                  <c:v>0.10134698</c:v>
                </c:pt>
                <c:pt idx="79">
                  <c:v>0.11097927</c:v>
                </c:pt>
                <c:pt idx="80">
                  <c:v>0.11814348</c:v>
                </c:pt>
                <c:pt idx="81">
                  <c:v>0.13002079999999999</c:v>
                </c:pt>
                <c:pt idx="82">
                  <c:v>0.14067836</c:v>
                </c:pt>
                <c:pt idx="83">
                  <c:v>0.15294158999999999</c:v>
                </c:pt>
                <c:pt idx="84">
                  <c:v>0.16429568</c:v>
                </c:pt>
                <c:pt idx="85">
                  <c:v>0.17663148000000001</c:v>
                </c:pt>
                <c:pt idx="86">
                  <c:v>0.18880221</c:v>
                </c:pt>
                <c:pt idx="87">
                  <c:v>0.20218323999999999</c:v>
                </c:pt>
                <c:pt idx="88">
                  <c:v>0.2149027</c:v>
                </c:pt>
                <c:pt idx="89">
                  <c:v>0.23143828</c:v>
                </c:pt>
                <c:pt idx="90">
                  <c:v>0.24241507000000001</c:v>
                </c:pt>
                <c:pt idx="91">
                  <c:v>0.25943614999999998</c:v>
                </c:pt>
                <c:pt idx="92">
                  <c:v>0.27479595000000001</c:v>
                </c:pt>
                <c:pt idx="93">
                  <c:v>0.29120931</c:v>
                </c:pt>
                <c:pt idx="94">
                  <c:v>0.30878566000000002</c:v>
                </c:pt>
                <c:pt idx="95">
                  <c:v>0.32466403999999999</c:v>
                </c:pt>
                <c:pt idx="96">
                  <c:v>0.33987458999999998</c:v>
                </c:pt>
                <c:pt idx="97">
                  <c:v>0.35427249999999999</c:v>
                </c:pt>
                <c:pt idx="98">
                  <c:v>0.37234023999999999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D-445A-BECF-1C2C8772517E}"/>
            </c:ext>
          </c:extLst>
        </c:ser>
        <c:ser>
          <c:idx val="1"/>
          <c:order val="1"/>
          <c:tx>
            <c:strRef>
              <c:f>'qx (tau) 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a'!$AB$2:$AB$100</c:f>
              <c:numCache>
                <c:formatCode>General</c:formatCode>
                <c:ptCount val="99"/>
                <c:pt idx="0">
                  <c:v>1.243941E-2</c:v>
                </c:pt>
                <c:pt idx="1">
                  <c:v>7.6077200000000001E-3</c:v>
                </c:pt>
                <c:pt idx="2">
                  <c:v>5.1810800000000002E-3</c:v>
                </c:pt>
                <c:pt idx="3">
                  <c:v>3.6400899999999999E-3</c:v>
                </c:pt>
                <c:pt idx="4">
                  <c:v>2.7362599999999999E-3</c:v>
                </c:pt>
                <c:pt idx="5">
                  <c:v>2.2470799999999998E-3</c:v>
                </c:pt>
                <c:pt idx="6">
                  <c:v>1.90311E-3</c:v>
                </c:pt>
                <c:pt idx="7">
                  <c:v>1.66315E-3</c:v>
                </c:pt>
                <c:pt idx="8">
                  <c:v>1.5069199999999999E-3</c:v>
                </c:pt>
                <c:pt idx="9">
                  <c:v>1.4158700000000001E-3</c:v>
                </c:pt>
                <c:pt idx="10">
                  <c:v>1.37115E-3</c:v>
                </c:pt>
                <c:pt idx="11">
                  <c:v>1.3853800000000001E-3</c:v>
                </c:pt>
                <c:pt idx="12">
                  <c:v>1.4429899999999999E-3</c:v>
                </c:pt>
                <c:pt idx="13">
                  <c:v>1.5498599999999999E-3</c:v>
                </c:pt>
                <c:pt idx="14">
                  <c:v>1.69239E-3</c:v>
                </c:pt>
                <c:pt idx="15">
                  <c:v>1.8792399999999999E-3</c:v>
                </c:pt>
                <c:pt idx="16">
                  <c:v>2.0741399999999999E-3</c:v>
                </c:pt>
                <c:pt idx="17">
                  <c:v>2.2801200000000001E-3</c:v>
                </c:pt>
                <c:pt idx="18">
                  <c:v>2.4725699999999999E-3</c:v>
                </c:pt>
                <c:pt idx="19">
                  <c:v>2.66263E-3</c:v>
                </c:pt>
                <c:pt idx="20">
                  <c:v>2.83279E-3</c:v>
                </c:pt>
                <c:pt idx="21">
                  <c:v>2.9886000000000001E-3</c:v>
                </c:pt>
                <c:pt idx="22">
                  <c:v>3.1193700000000002E-3</c:v>
                </c:pt>
                <c:pt idx="23">
                  <c:v>3.2399E-3</c:v>
                </c:pt>
                <c:pt idx="24">
                  <c:v>3.3514299999999999E-3</c:v>
                </c:pt>
                <c:pt idx="25">
                  <c:v>3.4619E-3</c:v>
                </c:pt>
                <c:pt idx="26">
                  <c:v>3.5783099999999999E-3</c:v>
                </c:pt>
                <c:pt idx="27">
                  <c:v>3.7113900000000002E-3</c:v>
                </c:pt>
                <c:pt idx="28">
                  <c:v>3.8373000000000001E-3</c:v>
                </c:pt>
                <c:pt idx="29">
                  <c:v>4.0192300000000004E-3</c:v>
                </c:pt>
                <c:pt idx="30">
                  <c:v>4.1344199999999998E-3</c:v>
                </c:pt>
                <c:pt idx="31">
                  <c:v>4.3571800000000004E-3</c:v>
                </c:pt>
                <c:pt idx="32">
                  <c:v>4.5503599999999998E-3</c:v>
                </c:pt>
                <c:pt idx="33">
                  <c:v>4.7616799999999999E-3</c:v>
                </c:pt>
                <c:pt idx="34">
                  <c:v>5.0093100000000003E-3</c:v>
                </c:pt>
                <c:pt idx="35">
                  <c:v>5.2458100000000001E-3</c:v>
                </c:pt>
                <c:pt idx="36">
                  <c:v>5.4854600000000002E-3</c:v>
                </c:pt>
                <c:pt idx="37">
                  <c:v>5.7822200000000002E-3</c:v>
                </c:pt>
                <c:pt idx="38">
                  <c:v>6.0371799999999996E-3</c:v>
                </c:pt>
                <c:pt idx="39">
                  <c:v>6.3956799999999999E-3</c:v>
                </c:pt>
                <c:pt idx="40">
                  <c:v>6.5919699999999999E-3</c:v>
                </c:pt>
                <c:pt idx="41">
                  <c:v>7.0002399999999996E-3</c:v>
                </c:pt>
                <c:pt idx="42">
                  <c:v>7.2680100000000001E-3</c:v>
                </c:pt>
                <c:pt idx="43">
                  <c:v>7.6185899999999997E-3</c:v>
                </c:pt>
                <c:pt idx="44">
                  <c:v>8.0424299999999997E-3</c:v>
                </c:pt>
                <c:pt idx="45">
                  <c:v>8.4050700000000006E-3</c:v>
                </c:pt>
                <c:pt idx="46">
                  <c:v>8.8690999999999996E-3</c:v>
                </c:pt>
                <c:pt idx="47">
                  <c:v>9.4630800000000004E-3</c:v>
                </c:pt>
                <c:pt idx="48">
                  <c:v>1.0049590000000001E-2</c:v>
                </c:pt>
                <c:pt idx="49">
                  <c:v>1.0849070000000001E-2</c:v>
                </c:pt>
                <c:pt idx="50">
                  <c:v>1.135136E-2</c:v>
                </c:pt>
                <c:pt idx="51">
                  <c:v>1.2235390000000001E-2</c:v>
                </c:pt>
                <c:pt idx="52">
                  <c:v>1.291233E-2</c:v>
                </c:pt>
                <c:pt idx="53">
                  <c:v>1.371526E-2</c:v>
                </c:pt>
                <c:pt idx="54">
                  <c:v>1.4518400000000001E-2</c:v>
                </c:pt>
                <c:pt idx="55">
                  <c:v>1.544354E-2</c:v>
                </c:pt>
                <c:pt idx="56">
                  <c:v>1.640134E-2</c:v>
                </c:pt>
                <c:pt idx="57">
                  <c:v>1.7701749999999999E-2</c:v>
                </c:pt>
                <c:pt idx="58">
                  <c:v>1.9018710000000001E-2</c:v>
                </c:pt>
                <c:pt idx="59">
                  <c:v>2.0922360000000001E-2</c:v>
                </c:pt>
                <c:pt idx="60">
                  <c:v>2.221834E-2</c:v>
                </c:pt>
                <c:pt idx="61">
                  <c:v>2.4398980000000001E-2</c:v>
                </c:pt>
                <c:pt idx="62">
                  <c:v>2.6377540000000001E-2</c:v>
                </c:pt>
                <c:pt idx="63">
                  <c:v>2.8559109999999999E-2</c:v>
                </c:pt>
                <c:pt idx="64">
                  <c:v>3.100373E-2</c:v>
                </c:pt>
                <c:pt idx="65">
                  <c:v>3.3299870000000002E-2</c:v>
                </c:pt>
                <c:pt idx="66">
                  <c:v>3.61345E-2</c:v>
                </c:pt>
                <c:pt idx="67">
                  <c:v>3.9399620000000003E-2</c:v>
                </c:pt>
                <c:pt idx="68">
                  <c:v>4.27144E-2</c:v>
                </c:pt>
                <c:pt idx="69">
                  <c:v>4.7479109999999998E-2</c:v>
                </c:pt>
                <c:pt idx="70">
                  <c:v>5.0776979999999999E-2</c:v>
                </c:pt>
                <c:pt idx="71">
                  <c:v>5.6319300000000003E-2</c:v>
                </c:pt>
                <c:pt idx="72">
                  <c:v>6.123634E-2</c:v>
                </c:pt>
                <c:pt idx="73">
                  <c:v>6.6849060000000002E-2</c:v>
                </c:pt>
                <c:pt idx="74">
                  <c:v>7.2997850000000003E-2</c:v>
                </c:pt>
                <c:pt idx="75">
                  <c:v>7.9115089999999999E-2</c:v>
                </c:pt>
                <c:pt idx="76">
                  <c:v>8.5664580000000004E-2</c:v>
                </c:pt>
                <c:pt idx="77">
                  <c:v>9.3785599999999997E-2</c:v>
                </c:pt>
                <c:pt idx="78">
                  <c:v>0.10118029000000001</c:v>
                </c:pt>
                <c:pt idx="79">
                  <c:v>0.11081821</c:v>
                </c:pt>
                <c:pt idx="80">
                  <c:v>0.11804624</c:v>
                </c:pt>
                <c:pt idx="81">
                  <c:v>0.12990141999999999</c:v>
                </c:pt>
                <c:pt idx="82">
                  <c:v>0.14060320000000001</c:v>
                </c:pt>
                <c:pt idx="83">
                  <c:v>0.15289481999999999</c:v>
                </c:pt>
                <c:pt idx="84">
                  <c:v>0.16430600000000001</c:v>
                </c:pt>
                <c:pt idx="85">
                  <c:v>0.17672499999999999</c:v>
                </c:pt>
                <c:pt idx="86">
                  <c:v>0.18896482000000001</c:v>
                </c:pt>
                <c:pt idx="87">
                  <c:v>0.20237521999999999</c:v>
                </c:pt>
                <c:pt idx="88">
                  <c:v>0.21518346999999999</c:v>
                </c:pt>
                <c:pt idx="89">
                  <c:v>0.23174014000000001</c:v>
                </c:pt>
                <c:pt idx="90">
                  <c:v>0.24289515</c:v>
                </c:pt>
                <c:pt idx="91">
                  <c:v>0.25997010999999998</c:v>
                </c:pt>
                <c:pt idx="92">
                  <c:v>0.27544712999999998</c:v>
                </c:pt>
                <c:pt idx="93">
                  <c:v>0.29192433000000001</c:v>
                </c:pt>
                <c:pt idx="94">
                  <c:v>0.30953104999999997</c:v>
                </c:pt>
                <c:pt idx="95">
                  <c:v>0.32547229</c:v>
                </c:pt>
                <c:pt idx="96">
                  <c:v>0.34071380000000001</c:v>
                </c:pt>
                <c:pt idx="97">
                  <c:v>0.35517356</c:v>
                </c:pt>
                <c:pt idx="98">
                  <c:v>0.37326429999999999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D-445A-BECF-1C2C8772517E}"/>
            </c:ext>
          </c:extLst>
        </c:ser>
        <c:ser>
          <c:idx val="2"/>
          <c:order val="2"/>
          <c:tx>
            <c:strRef>
              <c:f>'qx (tau) 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a'!$AC$2:$AC$100</c:f>
              <c:numCache>
                <c:formatCode>General</c:formatCode>
                <c:ptCount val="99"/>
                <c:pt idx="0">
                  <c:v>1.1683610000000001E-2</c:v>
                </c:pt>
                <c:pt idx="1">
                  <c:v>7.1470199999999996E-3</c:v>
                </c:pt>
                <c:pt idx="2">
                  <c:v>4.8743199999999997E-3</c:v>
                </c:pt>
                <c:pt idx="3">
                  <c:v>3.4320599999999998E-3</c:v>
                </c:pt>
                <c:pt idx="4">
                  <c:v>2.5844900000000001E-3</c:v>
                </c:pt>
                <c:pt idx="5">
                  <c:v>2.1247100000000001E-3</c:v>
                </c:pt>
                <c:pt idx="6">
                  <c:v>1.8017899999999999E-3</c:v>
                </c:pt>
                <c:pt idx="7">
                  <c:v>1.57587E-3</c:v>
                </c:pt>
                <c:pt idx="8">
                  <c:v>1.4289800000000001E-3</c:v>
                </c:pt>
                <c:pt idx="9">
                  <c:v>1.3437099999999999E-3</c:v>
                </c:pt>
                <c:pt idx="10">
                  <c:v>1.3027E-3</c:v>
                </c:pt>
                <c:pt idx="11">
                  <c:v>1.31751E-3</c:v>
                </c:pt>
                <c:pt idx="12">
                  <c:v>1.3742299999999999E-3</c:v>
                </c:pt>
                <c:pt idx="13">
                  <c:v>1.47825E-3</c:v>
                </c:pt>
                <c:pt idx="14">
                  <c:v>1.61718E-3</c:v>
                </c:pt>
                <c:pt idx="15">
                  <c:v>1.7993E-3</c:v>
                </c:pt>
                <c:pt idx="16">
                  <c:v>1.9880700000000002E-3</c:v>
                </c:pt>
                <c:pt idx="17">
                  <c:v>2.1872900000000002E-3</c:v>
                </c:pt>
                <c:pt idx="18">
                  <c:v>2.3707200000000002E-3</c:v>
                </c:pt>
                <c:pt idx="19">
                  <c:v>2.5503100000000001E-3</c:v>
                </c:pt>
                <c:pt idx="20">
                  <c:v>2.71046E-3</c:v>
                </c:pt>
                <c:pt idx="21">
                  <c:v>2.85696E-3</c:v>
                </c:pt>
                <c:pt idx="22">
                  <c:v>2.97993E-3</c:v>
                </c:pt>
                <c:pt idx="23">
                  <c:v>3.0931999999999999E-3</c:v>
                </c:pt>
                <c:pt idx="24">
                  <c:v>3.1977199999999998E-3</c:v>
                </c:pt>
                <c:pt idx="25">
                  <c:v>3.3023200000000001E-3</c:v>
                </c:pt>
                <c:pt idx="26">
                  <c:v>3.41289E-3</c:v>
                </c:pt>
                <c:pt idx="27">
                  <c:v>3.53989E-3</c:v>
                </c:pt>
                <c:pt idx="28">
                  <c:v>3.6610800000000002E-3</c:v>
                </c:pt>
                <c:pt idx="29">
                  <c:v>3.8357299999999999E-3</c:v>
                </c:pt>
                <c:pt idx="30">
                  <c:v>3.94715E-3</c:v>
                </c:pt>
                <c:pt idx="31">
                  <c:v>4.1624399999999999E-3</c:v>
                </c:pt>
                <c:pt idx="32">
                  <c:v>4.3495900000000004E-3</c:v>
                </c:pt>
                <c:pt idx="33">
                  <c:v>4.55456E-3</c:v>
                </c:pt>
                <c:pt idx="34">
                  <c:v>4.7952100000000003E-3</c:v>
                </c:pt>
                <c:pt idx="35">
                  <c:v>5.0256900000000002E-3</c:v>
                </c:pt>
                <c:pt idx="36">
                  <c:v>5.2601599999999998E-3</c:v>
                </c:pt>
                <c:pt idx="37">
                  <c:v>5.5509799999999996E-3</c:v>
                </c:pt>
                <c:pt idx="38">
                  <c:v>5.8024799999999996E-3</c:v>
                </c:pt>
                <c:pt idx="39">
                  <c:v>6.1545799999999998E-3</c:v>
                </c:pt>
                <c:pt idx="40">
                  <c:v>6.3518899999999998E-3</c:v>
                </c:pt>
                <c:pt idx="41">
                  <c:v>6.7554900000000003E-3</c:v>
                </c:pt>
                <c:pt idx="42">
                  <c:v>7.0240099999999998E-3</c:v>
                </c:pt>
                <c:pt idx="43">
                  <c:v>7.3724000000000003E-3</c:v>
                </c:pt>
                <c:pt idx="44">
                  <c:v>7.7935299999999999E-3</c:v>
                </c:pt>
                <c:pt idx="45">
                  <c:v>8.15543E-3</c:v>
                </c:pt>
                <c:pt idx="46">
                  <c:v>8.6140399999999999E-3</c:v>
                </c:pt>
                <c:pt idx="47">
                  <c:v>9.1960199999999992E-3</c:v>
                </c:pt>
                <c:pt idx="48">
                  <c:v>9.7739599999999999E-3</c:v>
                </c:pt>
                <c:pt idx="49">
                  <c:v>1.056152E-2</c:v>
                </c:pt>
                <c:pt idx="50">
                  <c:v>1.106151E-2</c:v>
                </c:pt>
                <c:pt idx="51">
                  <c:v>1.193843E-2</c:v>
                </c:pt>
                <c:pt idx="52">
                  <c:v>1.261401E-2</c:v>
                </c:pt>
                <c:pt idx="53">
                  <c:v>1.3414290000000001E-2</c:v>
                </c:pt>
                <c:pt idx="54">
                  <c:v>1.421452E-2</c:v>
                </c:pt>
                <c:pt idx="55">
                  <c:v>1.513545E-2</c:v>
                </c:pt>
                <c:pt idx="56">
                  <c:v>1.608774E-2</c:v>
                </c:pt>
                <c:pt idx="57">
                  <c:v>1.737733E-2</c:v>
                </c:pt>
                <c:pt idx="58">
                  <c:v>1.868216E-2</c:v>
                </c:pt>
                <c:pt idx="59">
                  <c:v>2.0565920000000001E-2</c:v>
                </c:pt>
                <c:pt idx="60">
                  <c:v>2.1853979999999999E-2</c:v>
                </c:pt>
                <c:pt idx="61">
                  <c:v>2.4017500000000001E-2</c:v>
                </c:pt>
                <c:pt idx="62">
                  <c:v>2.5982760000000001E-2</c:v>
                </c:pt>
                <c:pt idx="63">
                  <c:v>2.8151510000000001E-2</c:v>
                </c:pt>
                <c:pt idx="64">
                  <c:v>3.0583119999999998E-2</c:v>
                </c:pt>
                <c:pt idx="65">
                  <c:v>3.2850280000000003E-2</c:v>
                </c:pt>
                <c:pt idx="66">
                  <c:v>3.567675E-2</c:v>
                </c:pt>
                <c:pt idx="67">
                  <c:v>3.8920780000000002E-2</c:v>
                </c:pt>
                <c:pt idx="68">
                  <c:v>4.2188969999999999E-2</c:v>
                </c:pt>
                <c:pt idx="69">
                  <c:v>4.6908579999999998E-2</c:v>
                </c:pt>
                <c:pt idx="70">
                  <c:v>5.0178300000000002E-2</c:v>
                </c:pt>
                <c:pt idx="71">
                  <c:v>5.5667580000000001E-2</c:v>
                </c:pt>
                <c:pt idx="72">
                  <c:v>6.0534379999999999E-2</c:v>
                </c:pt>
                <c:pt idx="73">
                  <c:v>6.6093799999999994E-2</c:v>
                </c:pt>
                <c:pt idx="74">
                  <c:v>7.2183689999999995E-2</c:v>
                </c:pt>
                <c:pt idx="75">
                  <c:v>7.82582E-2</c:v>
                </c:pt>
                <c:pt idx="76">
                  <c:v>8.4738469999999996E-2</c:v>
                </c:pt>
                <c:pt idx="77">
                  <c:v>9.2810690000000001E-2</c:v>
                </c:pt>
                <c:pt idx="78">
                  <c:v>0.10016471</c:v>
                </c:pt>
                <c:pt idx="79">
                  <c:v>0.10975806</c:v>
                </c:pt>
                <c:pt idx="80">
                  <c:v>0.11695337</c:v>
                </c:pt>
                <c:pt idx="81">
                  <c:v>0.12876092</c:v>
                </c:pt>
                <c:pt idx="82">
                  <c:v>0.13942584999999999</c:v>
                </c:pt>
                <c:pt idx="83">
                  <c:v>0.15169479999999999</c:v>
                </c:pt>
                <c:pt idx="84">
                  <c:v>0.16309702000000001</c:v>
                </c:pt>
                <c:pt idx="85">
                  <c:v>0.17551884000000001</c:v>
                </c:pt>
                <c:pt idx="86">
                  <c:v>0.18774073999999999</c:v>
                </c:pt>
                <c:pt idx="87">
                  <c:v>0.20112084999999999</c:v>
                </c:pt>
                <c:pt idx="88">
                  <c:v>0.21390273000000001</c:v>
                </c:pt>
                <c:pt idx="89">
                  <c:v>0.23043095999999999</c:v>
                </c:pt>
                <c:pt idx="90">
                  <c:v>0.24160052000000001</c:v>
                </c:pt>
                <c:pt idx="91">
                  <c:v>0.25869727999999997</c:v>
                </c:pt>
                <c:pt idx="92">
                  <c:v>0.27419649000000001</c:v>
                </c:pt>
                <c:pt idx="93">
                  <c:v>0.29071925999999998</c:v>
                </c:pt>
                <c:pt idx="94">
                  <c:v>0.30832343000000001</c:v>
                </c:pt>
                <c:pt idx="95">
                  <c:v>0.32428750000000001</c:v>
                </c:pt>
                <c:pt idx="96">
                  <c:v>0.33956924999999999</c:v>
                </c:pt>
                <c:pt idx="97">
                  <c:v>0.35405690000000001</c:v>
                </c:pt>
                <c:pt idx="98">
                  <c:v>0.37222165000000002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BD-445A-BECF-1C2C8772517E}"/>
            </c:ext>
          </c:extLst>
        </c:ser>
        <c:ser>
          <c:idx val="3"/>
          <c:order val="3"/>
          <c:tx>
            <c:strRef>
              <c:f>'qx (tau) 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a'!$AD$2:$AD$100</c:f>
              <c:numCache>
                <c:formatCode>General</c:formatCode>
                <c:ptCount val="99"/>
                <c:pt idx="0">
                  <c:v>1.1035079999999999E-2</c:v>
                </c:pt>
                <c:pt idx="1">
                  <c:v>6.7578100000000004E-3</c:v>
                </c:pt>
                <c:pt idx="2">
                  <c:v>4.6159800000000004E-3</c:v>
                </c:pt>
                <c:pt idx="3">
                  <c:v>3.2590900000000001E-3</c:v>
                </c:pt>
                <c:pt idx="4">
                  <c:v>2.4576400000000001E-3</c:v>
                </c:pt>
                <c:pt idx="5">
                  <c:v>2.02315E-3</c:v>
                </c:pt>
                <c:pt idx="6">
                  <c:v>1.71842E-3</c:v>
                </c:pt>
                <c:pt idx="7">
                  <c:v>1.5041E-3</c:v>
                </c:pt>
                <c:pt idx="8">
                  <c:v>1.36447E-3</c:v>
                </c:pt>
                <c:pt idx="9">
                  <c:v>1.28425E-3</c:v>
                </c:pt>
                <c:pt idx="10">
                  <c:v>1.2472500000000001E-3</c:v>
                </c:pt>
                <c:pt idx="11">
                  <c:v>1.2626499999999999E-3</c:v>
                </c:pt>
                <c:pt idx="12">
                  <c:v>1.31847E-3</c:v>
                </c:pt>
                <c:pt idx="13">
                  <c:v>1.42048E-3</c:v>
                </c:pt>
                <c:pt idx="14">
                  <c:v>1.55707E-3</c:v>
                </c:pt>
                <c:pt idx="15">
                  <c:v>1.73577E-3</c:v>
                </c:pt>
                <c:pt idx="16">
                  <c:v>1.9209400000000001E-3</c:v>
                </c:pt>
                <c:pt idx="17">
                  <c:v>2.1159999999999998E-3</c:v>
                </c:pt>
                <c:pt idx="18">
                  <c:v>2.2926800000000001E-3</c:v>
                </c:pt>
                <c:pt idx="19">
                  <c:v>2.46481E-3</c:v>
                </c:pt>
                <c:pt idx="20">
                  <c:v>2.6185399999999999E-3</c:v>
                </c:pt>
                <c:pt idx="21">
                  <c:v>2.7592099999999998E-3</c:v>
                </c:pt>
                <c:pt idx="22">
                  <c:v>2.8777899999999999E-3</c:v>
                </c:pt>
                <c:pt idx="23">
                  <c:v>2.9869599999999999E-3</c:v>
                </c:pt>
                <c:pt idx="24">
                  <c:v>3.0879000000000002E-3</c:v>
                </c:pt>
                <c:pt idx="25">
                  <c:v>3.1891699999999999E-3</c:v>
                </c:pt>
                <c:pt idx="26">
                  <c:v>3.2972499999999998E-3</c:v>
                </c:pt>
                <c:pt idx="27">
                  <c:v>3.42144E-3</c:v>
                </c:pt>
                <c:pt idx="28">
                  <c:v>3.5405300000000001E-3</c:v>
                </c:pt>
                <c:pt idx="29">
                  <c:v>3.7118400000000001E-3</c:v>
                </c:pt>
                <c:pt idx="30">
                  <c:v>3.8222299999999998E-3</c:v>
                </c:pt>
                <c:pt idx="31">
                  <c:v>4.03361E-3</c:v>
                </c:pt>
                <c:pt idx="32">
                  <c:v>4.2183999999999998E-3</c:v>
                </c:pt>
                <c:pt idx="33">
                  <c:v>4.42122E-3</c:v>
                </c:pt>
                <c:pt idx="34">
                  <c:v>4.6586099999999997E-3</c:v>
                </c:pt>
                <c:pt idx="35">
                  <c:v>4.8866300000000003E-3</c:v>
                </c:pt>
                <c:pt idx="36">
                  <c:v>5.1197500000000002E-3</c:v>
                </c:pt>
                <c:pt idx="37">
                  <c:v>5.4076599999999999E-3</c:v>
                </c:pt>
                <c:pt idx="38">
                  <c:v>5.6582200000000003E-3</c:v>
                </c:pt>
                <c:pt idx="39">
                  <c:v>6.0075099999999998E-3</c:v>
                </c:pt>
                <c:pt idx="40">
                  <c:v>6.2063800000000001E-3</c:v>
                </c:pt>
                <c:pt idx="41">
                  <c:v>6.6079199999999998E-3</c:v>
                </c:pt>
                <c:pt idx="42">
                  <c:v>6.8785799999999996E-3</c:v>
                </c:pt>
                <c:pt idx="43">
                  <c:v>7.22698E-3</c:v>
                </c:pt>
                <c:pt idx="44">
                  <c:v>7.6475099999999997E-3</c:v>
                </c:pt>
                <c:pt idx="45">
                  <c:v>8.0097999999999992E-3</c:v>
                </c:pt>
                <c:pt idx="46">
                  <c:v>8.4673700000000001E-3</c:v>
                </c:pt>
                <c:pt idx="47">
                  <c:v>9.0418500000000006E-3</c:v>
                </c:pt>
                <c:pt idx="48">
                  <c:v>9.6104599999999995E-3</c:v>
                </c:pt>
                <c:pt idx="49">
                  <c:v>1.038885E-2</c:v>
                </c:pt>
                <c:pt idx="50">
                  <c:v>1.088592E-2</c:v>
                </c:pt>
                <c:pt idx="51">
                  <c:v>1.1757E-2</c:v>
                </c:pt>
                <c:pt idx="52">
                  <c:v>1.243205E-2</c:v>
                </c:pt>
                <c:pt idx="53">
                  <c:v>1.323089E-2</c:v>
                </c:pt>
                <c:pt idx="54">
                  <c:v>1.403096E-2</c:v>
                </c:pt>
                <c:pt idx="55">
                  <c:v>1.49494E-2</c:v>
                </c:pt>
                <c:pt idx="56">
                  <c:v>1.589776E-2</c:v>
                </c:pt>
                <c:pt idx="57">
                  <c:v>1.7177850000000001E-2</c:v>
                </c:pt>
                <c:pt idx="58">
                  <c:v>1.8473969999999999E-2</c:v>
                </c:pt>
                <c:pt idx="59">
                  <c:v>2.0346400000000001E-2</c:v>
                </c:pt>
                <c:pt idx="60">
                  <c:v>2.162648E-2</c:v>
                </c:pt>
                <c:pt idx="61">
                  <c:v>2.3775669999999999E-2</c:v>
                </c:pt>
                <c:pt idx="62">
                  <c:v>2.5726889999999999E-2</c:v>
                </c:pt>
                <c:pt idx="63">
                  <c:v>2.7881719999999999E-2</c:v>
                </c:pt>
                <c:pt idx="64">
                  <c:v>3.0297399999999999E-2</c:v>
                </c:pt>
                <c:pt idx="65">
                  <c:v>3.2546949999999998E-2</c:v>
                </c:pt>
                <c:pt idx="66">
                  <c:v>3.5338269999999998E-2</c:v>
                </c:pt>
                <c:pt idx="67">
                  <c:v>3.8562949999999999E-2</c:v>
                </c:pt>
                <c:pt idx="68">
                  <c:v>4.179865E-2</c:v>
                </c:pt>
                <c:pt idx="69">
                  <c:v>4.6451899999999997E-2</c:v>
                </c:pt>
                <c:pt idx="70">
                  <c:v>4.9683430000000001E-2</c:v>
                </c:pt>
                <c:pt idx="71">
                  <c:v>5.5113250000000003E-2</c:v>
                </c:pt>
                <c:pt idx="72">
                  <c:v>5.991548E-2</c:v>
                </c:pt>
                <c:pt idx="73">
                  <c:v>6.540319E-2</c:v>
                </c:pt>
                <c:pt idx="74">
                  <c:v>7.1414610000000003E-2</c:v>
                </c:pt>
                <c:pt idx="75">
                  <c:v>7.7416139999999994E-2</c:v>
                </c:pt>
                <c:pt idx="76">
                  <c:v>8.3814120000000006E-2</c:v>
                </c:pt>
                <c:pt idx="77">
                  <c:v>9.1797450000000003E-2</c:v>
                </c:pt>
                <c:pt idx="78">
                  <c:v>9.9065319999999998E-2</c:v>
                </c:pt>
                <c:pt idx="79">
                  <c:v>0.10860793000000001</c:v>
                </c:pt>
                <c:pt idx="80">
                  <c:v>0.1157093</c:v>
                </c:pt>
                <c:pt idx="81">
                  <c:v>0.12744111</c:v>
                </c:pt>
                <c:pt idx="82">
                  <c:v>0.13802165</c:v>
                </c:pt>
                <c:pt idx="83">
                  <c:v>0.15020528</c:v>
                </c:pt>
                <c:pt idx="84">
                  <c:v>0.16154742</c:v>
                </c:pt>
                <c:pt idx="85">
                  <c:v>0.1739137</c:v>
                </c:pt>
                <c:pt idx="86">
                  <c:v>0.18603776</c:v>
                </c:pt>
                <c:pt idx="87">
                  <c:v>0.19933276</c:v>
                </c:pt>
                <c:pt idx="88">
                  <c:v>0.21202148000000001</c:v>
                </c:pt>
                <c:pt idx="89">
                  <c:v>0.22846320000000001</c:v>
                </c:pt>
                <c:pt idx="90">
                  <c:v>0.23952291000000001</c:v>
                </c:pt>
                <c:pt idx="91">
                  <c:v>0.25659088000000002</c:v>
                </c:pt>
                <c:pt idx="92">
                  <c:v>0.27206775999999999</c:v>
                </c:pt>
                <c:pt idx="93">
                  <c:v>0.28856549999999997</c:v>
                </c:pt>
                <c:pt idx="94">
                  <c:v>0.30616993999999997</c:v>
                </c:pt>
                <c:pt idx="95">
                  <c:v>0.32212817999999999</c:v>
                </c:pt>
                <c:pt idx="96">
                  <c:v>0.33740785000000001</c:v>
                </c:pt>
                <c:pt idx="97">
                  <c:v>0.35191982999999999</c:v>
                </c:pt>
                <c:pt idx="98">
                  <c:v>0.37019457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D-445A-BECF-1C2C8772517E}"/>
            </c:ext>
          </c:extLst>
        </c:ser>
        <c:ser>
          <c:idx val="4"/>
          <c:order val="4"/>
          <c:tx>
            <c:strRef>
              <c:f>'qx (tau) 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a'!$AE$2:$AE$100</c:f>
              <c:numCache>
                <c:formatCode>General</c:formatCode>
                <c:ptCount val="99"/>
                <c:pt idx="0">
                  <c:v>1.0453469999999999E-2</c:v>
                </c:pt>
                <c:pt idx="1">
                  <c:v>6.4072299999999999E-3</c:v>
                </c:pt>
                <c:pt idx="2">
                  <c:v>4.3781499999999999E-3</c:v>
                </c:pt>
                <c:pt idx="3">
                  <c:v>3.0975999999999998E-3</c:v>
                </c:pt>
                <c:pt idx="4">
                  <c:v>2.3379799999999999E-3</c:v>
                </c:pt>
                <c:pt idx="5">
                  <c:v>1.92782E-3</c:v>
                </c:pt>
                <c:pt idx="6">
                  <c:v>1.6414999999999999E-3</c:v>
                </c:pt>
                <c:pt idx="7">
                  <c:v>1.43881E-3</c:v>
                </c:pt>
                <c:pt idx="8">
                  <c:v>1.30681E-3</c:v>
                </c:pt>
                <c:pt idx="9">
                  <c:v>1.2316199999999999E-3</c:v>
                </c:pt>
                <c:pt idx="10">
                  <c:v>1.1981699999999999E-3</c:v>
                </c:pt>
                <c:pt idx="11">
                  <c:v>1.2149699999999999E-3</c:v>
                </c:pt>
                <c:pt idx="12">
                  <c:v>1.27177E-3</c:v>
                </c:pt>
                <c:pt idx="13">
                  <c:v>1.37408E-3</c:v>
                </c:pt>
                <c:pt idx="14">
                  <c:v>1.51176E-3</c:v>
                </c:pt>
                <c:pt idx="15">
                  <c:v>1.68929E-3</c:v>
                </c:pt>
                <c:pt idx="16">
                  <c:v>1.8746500000000001E-3</c:v>
                </c:pt>
                <c:pt idx="17">
                  <c:v>2.0699199999999998E-3</c:v>
                </c:pt>
                <c:pt idx="18">
                  <c:v>2.2452399999999999E-3</c:v>
                </c:pt>
                <c:pt idx="19">
                  <c:v>2.41618E-3</c:v>
                </c:pt>
                <c:pt idx="20">
                  <c:v>2.5677600000000001E-3</c:v>
                </c:pt>
                <c:pt idx="21">
                  <c:v>2.7081200000000001E-3</c:v>
                </c:pt>
                <c:pt idx="22">
                  <c:v>2.8275000000000002E-3</c:v>
                </c:pt>
                <c:pt idx="23">
                  <c:v>2.9377299999999999E-3</c:v>
                </c:pt>
                <c:pt idx="24">
                  <c:v>3.0403600000000002E-3</c:v>
                </c:pt>
                <c:pt idx="25">
                  <c:v>3.1434800000000001E-3</c:v>
                </c:pt>
                <c:pt idx="26">
                  <c:v>3.25406E-3</c:v>
                </c:pt>
                <c:pt idx="27">
                  <c:v>3.3793600000000001E-3</c:v>
                </c:pt>
                <c:pt idx="28">
                  <c:v>3.5010900000000001E-3</c:v>
                </c:pt>
                <c:pt idx="29">
                  <c:v>3.6727299999999999E-3</c:v>
                </c:pt>
                <c:pt idx="30">
                  <c:v>3.7849400000000001E-3</c:v>
                </c:pt>
                <c:pt idx="31">
                  <c:v>3.9966400000000001E-3</c:v>
                </c:pt>
                <c:pt idx="32">
                  <c:v>4.1826299999999997E-3</c:v>
                </c:pt>
                <c:pt idx="33">
                  <c:v>4.3872099999999999E-3</c:v>
                </c:pt>
                <c:pt idx="34">
                  <c:v>4.6264100000000001E-3</c:v>
                </c:pt>
                <c:pt idx="35">
                  <c:v>4.8553399999999997E-3</c:v>
                </c:pt>
                <c:pt idx="36">
                  <c:v>5.0900800000000003E-3</c:v>
                </c:pt>
                <c:pt idx="37">
                  <c:v>5.3778899999999998E-3</c:v>
                </c:pt>
                <c:pt idx="38">
                  <c:v>5.63023E-3</c:v>
                </c:pt>
                <c:pt idx="39">
                  <c:v>5.9783600000000003E-3</c:v>
                </c:pt>
                <c:pt idx="40">
                  <c:v>6.1810700000000003E-3</c:v>
                </c:pt>
                <c:pt idx="41">
                  <c:v>6.5802999999999999E-3</c:v>
                </c:pt>
                <c:pt idx="42">
                  <c:v>6.8552400000000003E-3</c:v>
                </c:pt>
                <c:pt idx="43">
                  <c:v>7.20551E-3</c:v>
                </c:pt>
                <c:pt idx="44">
                  <c:v>7.6280999999999996E-3</c:v>
                </c:pt>
                <c:pt idx="45">
                  <c:v>7.9936599999999997E-3</c:v>
                </c:pt>
                <c:pt idx="46">
                  <c:v>8.4531799999999994E-3</c:v>
                </c:pt>
                <c:pt idx="47">
                  <c:v>9.0265399999999996E-3</c:v>
                </c:pt>
                <c:pt idx="48">
                  <c:v>9.5912600000000008E-3</c:v>
                </c:pt>
                <c:pt idx="49">
                  <c:v>1.0357649999999999E-2</c:v>
                </c:pt>
                <c:pt idx="50">
                  <c:v>1.085125E-2</c:v>
                </c:pt>
                <c:pt idx="51">
                  <c:v>1.1712159999999999E-2</c:v>
                </c:pt>
                <c:pt idx="52">
                  <c:v>1.238389E-2</c:v>
                </c:pt>
                <c:pt idx="53">
                  <c:v>1.317928E-2</c:v>
                </c:pt>
                <c:pt idx="54">
                  <c:v>1.397902E-2</c:v>
                </c:pt>
                <c:pt idx="55">
                  <c:v>1.4894309999999999E-2</c:v>
                </c:pt>
                <c:pt idx="56">
                  <c:v>1.584174E-2</c:v>
                </c:pt>
                <c:pt idx="57">
                  <c:v>1.711008E-2</c:v>
                </c:pt>
                <c:pt idx="58">
                  <c:v>1.8397119999999999E-2</c:v>
                </c:pt>
                <c:pt idx="59">
                  <c:v>2.0250629999999999E-2</c:v>
                </c:pt>
                <c:pt idx="60">
                  <c:v>2.1530959999999998E-2</c:v>
                </c:pt>
                <c:pt idx="61">
                  <c:v>2.366064E-2</c:v>
                </c:pt>
                <c:pt idx="62">
                  <c:v>2.5601599999999999E-2</c:v>
                </c:pt>
                <c:pt idx="63">
                  <c:v>2.7747850000000001E-2</c:v>
                </c:pt>
                <c:pt idx="64">
                  <c:v>3.0155350000000001E-2</c:v>
                </c:pt>
                <c:pt idx="65">
                  <c:v>3.2409E-2</c:v>
                </c:pt>
                <c:pt idx="66">
                  <c:v>3.5198260000000002E-2</c:v>
                </c:pt>
                <c:pt idx="67">
                  <c:v>3.8399889999999999E-2</c:v>
                </c:pt>
                <c:pt idx="68">
                  <c:v>4.1645189999999999E-2</c:v>
                </c:pt>
                <c:pt idx="69">
                  <c:v>4.6268429999999999E-2</c:v>
                </c:pt>
                <c:pt idx="70">
                  <c:v>4.9500420000000003E-2</c:v>
                </c:pt>
                <c:pt idx="71">
                  <c:v>5.4898240000000001E-2</c:v>
                </c:pt>
                <c:pt idx="72">
                  <c:v>5.9691719999999997E-2</c:v>
                </c:pt>
                <c:pt idx="73">
                  <c:v>6.515986E-2</c:v>
                </c:pt>
                <c:pt idx="74">
                  <c:v>7.1143650000000003E-2</c:v>
                </c:pt>
                <c:pt idx="75">
                  <c:v>7.713499E-2</c:v>
                </c:pt>
                <c:pt idx="76">
                  <c:v>8.3520919999999998E-2</c:v>
                </c:pt>
                <c:pt idx="77">
                  <c:v>9.1469809999999999E-2</c:v>
                </c:pt>
                <c:pt idx="78">
                  <c:v>9.8722279999999996E-2</c:v>
                </c:pt>
                <c:pt idx="79">
                  <c:v>0.10824424000000001</c:v>
                </c:pt>
                <c:pt idx="80">
                  <c:v>0.11540275</c:v>
                </c:pt>
                <c:pt idx="81">
                  <c:v>0.12706994999999999</c:v>
                </c:pt>
                <c:pt idx="82">
                  <c:v>0.13765374999999999</c:v>
                </c:pt>
                <c:pt idx="83">
                  <c:v>0.14981045000000001</c:v>
                </c:pt>
                <c:pt idx="84">
                  <c:v>0.16117880000000001</c:v>
                </c:pt>
                <c:pt idx="85">
                  <c:v>0.17359195999999999</c:v>
                </c:pt>
                <c:pt idx="86">
                  <c:v>0.18578021</c:v>
                </c:pt>
                <c:pt idx="87">
                  <c:v>0.19910574</c:v>
                </c:pt>
                <c:pt idx="88">
                  <c:v>0.21188367999999999</c:v>
                </c:pt>
                <c:pt idx="89">
                  <c:v>0.22830924</c:v>
                </c:pt>
                <c:pt idx="90">
                  <c:v>0.23948036</c:v>
                </c:pt>
                <c:pt idx="91">
                  <c:v>0.25653090000000001</c:v>
                </c:pt>
                <c:pt idx="92">
                  <c:v>0.27205045</c:v>
                </c:pt>
                <c:pt idx="93">
                  <c:v>0.28856567999999999</c:v>
                </c:pt>
                <c:pt idx="94">
                  <c:v>0.30614303999999998</c:v>
                </c:pt>
                <c:pt idx="95">
                  <c:v>0.32211630000000002</c:v>
                </c:pt>
                <c:pt idx="96">
                  <c:v>0.33737889999999998</c:v>
                </c:pt>
                <c:pt idx="97">
                  <c:v>0.35184417000000001</c:v>
                </c:pt>
                <c:pt idx="98">
                  <c:v>0.37005482000000001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D-445A-BECF-1C2C8772517E}"/>
            </c:ext>
          </c:extLst>
        </c:ser>
        <c:ser>
          <c:idx val="5"/>
          <c:order val="5"/>
          <c:tx>
            <c:strRef>
              <c:f>'qx (tau)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a'!$AF$2:$AF$100</c:f>
              <c:numCache>
                <c:formatCode>General</c:formatCode>
                <c:ptCount val="99"/>
                <c:pt idx="0">
                  <c:v>1.9068642738155669E-2</c:v>
                </c:pt>
                <c:pt idx="1">
                  <c:v>1.161161142539557E-2</c:v>
                </c:pt>
                <c:pt idx="2">
                  <c:v>7.833753849780245E-3</c:v>
                </c:pt>
                <c:pt idx="3">
                  <c:v>5.4078223471641929E-3</c:v>
                </c:pt>
                <c:pt idx="4">
                  <c:v>4.0155703039522761E-3</c:v>
                </c:pt>
                <c:pt idx="5">
                  <c:v>3.2576402581731001E-3</c:v>
                </c:pt>
                <c:pt idx="6">
                  <c:v>2.716850977426799E-3</c:v>
                </c:pt>
                <c:pt idx="7">
                  <c:v>2.348639047738077E-3</c:v>
                </c:pt>
                <c:pt idx="8">
                  <c:v>2.1067816351627582E-3</c:v>
                </c:pt>
                <c:pt idx="9">
                  <c:v>1.9597299695083281E-3</c:v>
                </c:pt>
                <c:pt idx="10">
                  <c:v>1.924428501201003E-3</c:v>
                </c:pt>
                <c:pt idx="11">
                  <c:v>1.9217732530887319E-3</c:v>
                </c:pt>
                <c:pt idx="12">
                  <c:v>1.9714805861196232E-3</c:v>
                </c:pt>
                <c:pt idx="13">
                  <c:v>2.083712349495781E-3</c:v>
                </c:pt>
                <c:pt idx="14">
                  <c:v>2.2320700285911599E-3</c:v>
                </c:pt>
                <c:pt idx="15">
                  <c:v>2.439231814693299E-3</c:v>
                </c:pt>
                <c:pt idx="16">
                  <c:v>2.6556562348062358E-3</c:v>
                </c:pt>
                <c:pt idx="17">
                  <c:v>2.8867454613885619E-3</c:v>
                </c:pt>
                <c:pt idx="18">
                  <c:v>3.1218999030505619E-3</c:v>
                </c:pt>
                <c:pt idx="19">
                  <c:v>3.359226632533185E-3</c:v>
                </c:pt>
                <c:pt idx="20">
                  <c:v>3.6664985701574389E-3</c:v>
                </c:pt>
                <c:pt idx="21">
                  <c:v>3.858182808492816E-3</c:v>
                </c:pt>
                <c:pt idx="22">
                  <c:v>4.0109203683984518E-3</c:v>
                </c:pt>
                <c:pt idx="23">
                  <c:v>4.1479749184579751E-3</c:v>
                </c:pt>
                <c:pt idx="24">
                  <c:v>4.2709209471434306E-3</c:v>
                </c:pt>
                <c:pt idx="25">
                  <c:v>4.3853823476688314E-3</c:v>
                </c:pt>
                <c:pt idx="26">
                  <c:v>4.5031797724538469E-3</c:v>
                </c:pt>
                <c:pt idx="27">
                  <c:v>4.6424227312250599E-3</c:v>
                </c:pt>
                <c:pt idx="28">
                  <c:v>4.7608599117926484E-3</c:v>
                </c:pt>
                <c:pt idx="29">
                  <c:v>4.9562585550054772E-3</c:v>
                </c:pt>
                <c:pt idx="30">
                  <c:v>5.1730710231385757E-3</c:v>
                </c:pt>
                <c:pt idx="31">
                  <c:v>5.4109360868929146E-3</c:v>
                </c:pt>
                <c:pt idx="32">
                  <c:v>5.6093209645581288E-3</c:v>
                </c:pt>
                <c:pt idx="33">
                  <c:v>5.8241989433905914E-3</c:v>
                </c:pt>
                <c:pt idx="34">
                  <c:v>6.0766679533343906E-3</c:v>
                </c:pt>
                <c:pt idx="35">
                  <c:v>6.3180326241292217E-3</c:v>
                </c:pt>
                <c:pt idx="36">
                  <c:v>6.5534469656051142E-3</c:v>
                </c:pt>
                <c:pt idx="37">
                  <c:v>6.8561991562764426E-3</c:v>
                </c:pt>
                <c:pt idx="38">
                  <c:v>7.1000717135231151E-3</c:v>
                </c:pt>
                <c:pt idx="39">
                  <c:v>7.4700151941188286E-3</c:v>
                </c:pt>
                <c:pt idx="40">
                  <c:v>7.7513034527625368E-3</c:v>
                </c:pt>
                <c:pt idx="41">
                  <c:v>8.1735792059481893E-3</c:v>
                </c:pt>
                <c:pt idx="42">
                  <c:v>8.408988240154236E-3</c:v>
                </c:pt>
                <c:pt idx="43">
                  <c:v>8.7486479077325541E-3</c:v>
                </c:pt>
                <c:pt idx="44">
                  <c:v>9.1631951580263271E-3</c:v>
                </c:pt>
                <c:pt idx="45">
                  <c:v>9.5032559475799472E-3</c:v>
                </c:pt>
                <c:pt idx="46">
                  <c:v>9.9536516821505661E-3</c:v>
                </c:pt>
                <c:pt idx="47">
                  <c:v>1.0555478254126839E-2</c:v>
                </c:pt>
                <c:pt idx="48">
                  <c:v>1.113476530454216E-2</c:v>
                </c:pt>
                <c:pt idx="49">
                  <c:v>1.1959489735359321E-2</c:v>
                </c:pt>
                <c:pt idx="50">
                  <c:v>1.2559167537539381E-2</c:v>
                </c:pt>
                <c:pt idx="51">
                  <c:v>1.3470252859375529E-2</c:v>
                </c:pt>
                <c:pt idx="52">
                  <c:v>1.413054875102715E-2</c:v>
                </c:pt>
                <c:pt idx="53">
                  <c:v>1.4931634348346431E-2</c:v>
                </c:pt>
                <c:pt idx="54">
                  <c:v>1.5722934498651479E-2</c:v>
                </c:pt>
                <c:pt idx="55">
                  <c:v>1.6640512169913801E-2</c:v>
                </c:pt>
                <c:pt idx="56">
                  <c:v>1.75830415097642E-2</c:v>
                </c:pt>
                <c:pt idx="57">
                  <c:v>1.8920284181124462E-2</c:v>
                </c:pt>
                <c:pt idx="58">
                  <c:v>2.0270397014330199E-2</c:v>
                </c:pt>
                <c:pt idx="59">
                  <c:v>2.2276389620810581E-2</c:v>
                </c:pt>
                <c:pt idx="60">
                  <c:v>2.3746314009003289E-2</c:v>
                </c:pt>
                <c:pt idx="61">
                  <c:v>2.605104731617525E-2</c:v>
                </c:pt>
                <c:pt idx="62">
                  <c:v>2.8124085972880412E-2</c:v>
                </c:pt>
                <c:pt idx="63">
                  <c:v>3.041462389807259E-2</c:v>
                </c:pt>
                <c:pt idx="64">
                  <c:v>3.298529609407308E-2</c:v>
                </c:pt>
                <c:pt idx="65">
                  <c:v>3.538275164040916E-2</c:v>
                </c:pt>
                <c:pt idx="66">
                  <c:v>3.835165806304508E-2</c:v>
                </c:pt>
                <c:pt idx="67">
                  <c:v>4.1808788091271983E-2</c:v>
                </c:pt>
                <c:pt idx="68">
                  <c:v>4.5283504205691383E-2</c:v>
                </c:pt>
                <c:pt idx="69">
                  <c:v>5.0394161012854988E-2</c:v>
                </c:pt>
                <c:pt idx="70">
                  <c:v>5.412768593525108E-2</c:v>
                </c:pt>
                <c:pt idx="71">
                  <c:v>6.0032498703896042E-2</c:v>
                </c:pt>
                <c:pt idx="72">
                  <c:v>6.5181826924407549E-2</c:v>
                </c:pt>
                <c:pt idx="73">
                  <c:v>7.1047373030902361E-2</c:v>
                </c:pt>
                <c:pt idx="74">
                  <c:v>7.7477273849368866E-2</c:v>
                </c:pt>
                <c:pt idx="75">
                  <c:v>8.3742142228760752E-2</c:v>
                </c:pt>
                <c:pt idx="76">
                  <c:v>9.046378381307929E-2</c:v>
                </c:pt>
                <c:pt idx="77">
                  <c:v>9.8794269614655428E-2</c:v>
                </c:pt>
                <c:pt idx="78">
                  <c:v>0.1062793869392151</c:v>
                </c:pt>
                <c:pt idx="79">
                  <c:v>0.1160440973853899</c:v>
                </c:pt>
                <c:pt idx="80">
                  <c:v>0.1237474157782323</c:v>
                </c:pt>
                <c:pt idx="81">
                  <c:v>0.13589579579494199</c:v>
                </c:pt>
                <c:pt idx="82">
                  <c:v>0.14664500367431291</c:v>
                </c:pt>
                <c:pt idx="83">
                  <c:v>0.1590806376059668</c:v>
                </c:pt>
                <c:pt idx="84">
                  <c:v>0.1704340762678983</c:v>
                </c:pt>
                <c:pt idx="85">
                  <c:v>0.18268039211759871</c:v>
                </c:pt>
                <c:pt idx="86">
                  <c:v>0.19477172840899101</c:v>
                </c:pt>
                <c:pt idx="87">
                  <c:v>0.20805782448692739</c:v>
                </c:pt>
                <c:pt idx="88">
                  <c:v>0.22045537334331519</c:v>
                </c:pt>
                <c:pt idx="89">
                  <c:v>0.23687190852266801</c:v>
                </c:pt>
                <c:pt idx="90">
                  <c:v>0.24801696007852789</c:v>
                </c:pt>
                <c:pt idx="91">
                  <c:v>0.2646889934104375</c:v>
                </c:pt>
                <c:pt idx="92">
                  <c:v>0.27954452726707618</c:v>
                </c:pt>
                <c:pt idx="93">
                  <c:v>0.29544004129070689</c:v>
                </c:pt>
                <c:pt idx="94">
                  <c:v>0.31254783794455421</c:v>
                </c:pt>
                <c:pt idx="95">
                  <c:v>0.32773396490785689</c:v>
                </c:pt>
                <c:pt idx="96">
                  <c:v>0.34220554803678482</c:v>
                </c:pt>
                <c:pt idx="97">
                  <c:v>0.3558723542052632</c:v>
                </c:pt>
                <c:pt idx="98">
                  <c:v>0.37288272813080442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D-445A-BECF-1C2C8772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7111648"/>
        <c:axId val="630117056"/>
      </c:lineChart>
      <c:catAx>
        <c:axId val="185711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17056"/>
        <c:crosses val="autoZero"/>
        <c:auto val="1"/>
        <c:lblAlgn val="ctr"/>
        <c:lblOffset val="100"/>
        <c:noMultiLvlLbl val="0"/>
      </c:catAx>
      <c:valAx>
        <c:axId val="6301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1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a'!$AF$2:$AF$100</c:f>
              <c:numCache>
                <c:formatCode>General</c:formatCode>
                <c:ptCount val="99"/>
                <c:pt idx="0">
                  <c:v>1.9068642738155669E-2</c:v>
                </c:pt>
                <c:pt idx="1">
                  <c:v>1.161161142539557E-2</c:v>
                </c:pt>
                <c:pt idx="2">
                  <c:v>7.833753849780245E-3</c:v>
                </c:pt>
                <c:pt idx="3">
                  <c:v>5.4078223471641929E-3</c:v>
                </c:pt>
                <c:pt idx="4">
                  <c:v>4.0155703039522761E-3</c:v>
                </c:pt>
                <c:pt idx="5">
                  <c:v>3.2576402581731001E-3</c:v>
                </c:pt>
                <c:pt idx="6">
                  <c:v>2.716850977426799E-3</c:v>
                </c:pt>
                <c:pt idx="7">
                  <c:v>2.348639047738077E-3</c:v>
                </c:pt>
                <c:pt idx="8">
                  <c:v>2.1067816351627582E-3</c:v>
                </c:pt>
                <c:pt idx="9">
                  <c:v>1.9597299695083281E-3</c:v>
                </c:pt>
                <c:pt idx="10">
                  <c:v>1.924428501201003E-3</c:v>
                </c:pt>
                <c:pt idx="11">
                  <c:v>1.9217732530887319E-3</c:v>
                </c:pt>
                <c:pt idx="12">
                  <c:v>1.9714805861196232E-3</c:v>
                </c:pt>
                <c:pt idx="13">
                  <c:v>2.083712349495781E-3</c:v>
                </c:pt>
                <c:pt idx="14">
                  <c:v>2.2320700285911599E-3</c:v>
                </c:pt>
                <c:pt idx="15">
                  <c:v>2.439231814693299E-3</c:v>
                </c:pt>
                <c:pt idx="16">
                  <c:v>2.6556562348062358E-3</c:v>
                </c:pt>
                <c:pt idx="17">
                  <c:v>2.8867454613885619E-3</c:v>
                </c:pt>
                <c:pt idx="18">
                  <c:v>3.1218999030505619E-3</c:v>
                </c:pt>
                <c:pt idx="19">
                  <c:v>3.359226632533185E-3</c:v>
                </c:pt>
                <c:pt idx="20">
                  <c:v>3.6664985701574389E-3</c:v>
                </c:pt>
                <c:pt idx="21">
                  <c:v>3.858182808492816E-3</c:v>
                </c:pt>
                <c:pt idx="22">
                  <c:v>4.0109203683984518E-3</c:v>
                </c:pt>
                <c:pt idx="23">
                  <c:v>4.1479749184579751E-3</c:v>
                </c:pt>
                <c:pt idx="24">
                  <c:v>4.2709209471434306E-3</c:v>
                </c:pt>
                <c:pt idx="25">
                  <c:v>4.3853823476688314E-3</c:v>
                </c:pt>
                <c:pt idx="26">
                  <c:v>4.5031797724538469E-3</c:v>
                </c:pt>
                <c:pt idx="27">
                  <c:v>4.6424227312250599E-3</c:v>
                </c:pt>
                <c:pt idx="28">
                  <c:v>4.7608599117926484E-3</c:v>
                </c:pt>
                <c:pt idx="29">
                  <c:v>4.9562585550054772E-3</c:v>
                </c:pt>
                <c:pt idx="30">
                  <c:v>5.1730710231385757E-3</c:v>
                </c:pt>
                <c:pt idx="31">
                  <c:v>5.4109360868929146E-3</c:v>
                </c:pt>
                <c:pt idx="32">
                  <c:v>5.6093209645581288E-3</c:v>
                </c:pt>
                <c:pt idx="33">
                  <c:v>5.8241989433905914E-3</c:v>
                </c:pt>
                <c:pt idx="34">
                  <c:v>6.0766679533343906E-3</c:v>
                </c:pt>
                <c:pt idx="35">
                  <c:v>6.3180326241292217E-3</c:v>
                </c:pt>
                <c:pt idx="36">
                  <c:v>6.5534469656051142E-3</c:v>
                </c:pt>
                <c:pt idx="37">
                  <c:v>6.8561991562764426E-3</c:v>
                </c:pt>
                <c:pt idx="38">
                  <c:v>7.1000717135231151E-3</c:v>
                </c:pt>
                <c:pt idx="39">
                  <c:v>7.4700151941188286E-3</c:v>
                </c:pt>
                <c:pt idx="40">
                  <c:v>7.7513034527625368E-3</c:v>
                </c:pt>
                <c:pt idx="41">
                  <c:v>8.1735792059481893E-3</c:v>
                </c:pt>
                <c:pt idx="42">
                  <c:v>8.408988240154236E-3</c:v>
                </c:pt>
                <c:pt idx="43">
                  <c:v>8.7486479077325541E-3</c:v>
                </c:pt>
                <c:pt idx="44">
                  <c:v>9.1631951580263271E-3</c:v>
                </c:pt>
                <c:pt idx="45">
                  <c:v>9.5032559475799472E-3</c:v>
                </c:pt>
                <c:pt idx="46">
                  <c:v>9.9536516821505661E-3</c:v>
                </c:pt>
                <c:pt idx="47">
                  <c:v>1.0555478254126839E-2</c:v>
                </c:pt>
                <c:pt idx="48">
                  <c:v>1.113476530454216E-2</c:v>
                </c:pt>
                <c:pt idx="49">
                  <c:v>1.1959489735359321E-2</c:v>
                </c:pt>
                <c:pt idx="50">
                  <c:v>1.2559167537539381E-2</c:v>
                </c:pt>
                <c:pt idx="51">
                  <c:v>1.3470252859375529E-2</c:v>
                </c:pt>
                <c:pt idx="52">
                  <c:v>1.413054875102715E-2</c:v>
                </c:pt>
                <c:pt idx="53">
                  <c:v>1.4931634348346431E-2</c:v>
                </c:pt>
                <c:pt idx="54">
                  <c:v>1.5722934498651479E-2</c:v>
                </c:pt>
                <c:pt idx="55">
                  <c:v>1.6640512169913801E-2</c:v>
                </c:pt>
                <c:pt idx="56">
                  <c:v>1.75830415097642E-2</c:v>
                </c:pt>
                <c:pt idx="57">
                  <c:v>1.8920284181124462E-2</c:v>
                </c:pt>
                <c:pt idx="58">
                  <c:v>2.0270397014330199E-2</c:v>
                </c:pt>
                <c:pt idx="59">
                  <c:v>2.2276389620810581E-2</c:v>
                </c:pt>
                <c:pt idx="60">
                  <c:v>2.3746314009003289E-2</c:v>
                </c:pt>
                <c:pt idx="61">
                  <c:v>2.605104731617525E-2</c:v>
                </c:pt>
                <c:pt idx="62">
                  <c:v>2.8124085972880412E-2</c:v>
                </c:pt>
                <c:pt idx="63">
                  <c:v>3.041462389807259E-2</c:v>
                </c:pt>
                <c:pt idx="64">
                  <c:v>3.298529609407308E-2</c:v>
                </c:pt>
                <c:pt idx="65">
                  <c:v>3.538275164040916E-2</c:v>
                </c:pt>
                <c:pt idx="66">
                  <c:v>3.835165806304508E-2</c:v>
                </c:pt>
                <c:pt idx="67">
                  <c:v>4.1808788091271983E-2</c:v>
                </c:pt>
                <c:pt idx="68">
                  <c:v>4.5283504205691383E-2</c:v>
                </c:pt>
                <c:pt idx="69">
                  <c:v>5.0394161012854988E-2</c:v>
                </c:pt>
                <c:pt idx="70">
                  <c:v>5.412768593525108E-2</c:v>
                </c:pt>
                <c:pt idx="71">
                  <c:v>6.0032498703896042E-2</c:v>
                </c:pt>
                <c:pt idx="72">
                  <c:v>6.5181826924407549E-2</c:v>
                </c:pt>
                <c:pt idx="73">
                  <c:v>7.1047373030902361E-2</c:v>
                </c:pt>
                <c:pt idx="74">
                  <c:v>7.7477273849368866E-2</c:v>
                </c:pt>
                <c:pt idx="75">
                  <c:v>8.3742142228760752E-2</c:v>
                </c:pt>
                <c:pt idx="76">
                  <c:v>9.046378381307929E-2</c:v>
                </c:pt>
                <c:pt idx="77">
                  <c:v>9.8794269614655428E-2</c:v>
                </c:pt>
                <c:pt idx="78">
                  <c:v>0.1062793869392151</c:v>
                </c:pt>
                <c:pt idx="79">
                  <c:v>0.1160440973853899</c:v>
                </c:pt>
                <c:pt idx="80">
                  <c:v>0.1237474157782323</c:v>
                </c:pt>
                <c:pt idx="81">
                  <c:v>0.13589579579494199</c:v>
                </c:pt>
                <c:pt idx="82">
                  <c:v>0.14664500367431291</c:v>
                </c:pt>
                <c:pt idx="83">
                  <c:v>0.1590806376059668</c:v>
                </c:pt>
                <c:pt idx="84">
                  <c:v>0.1704340762678983</c:v>
                </c:pt>
                <c:pt idx="85">
                  <c:v>0.18268039211759871</c:v>
                </c:pt>
                <c:pt idx="86">
                  <c:v>0.19477172840899101</c:v>
                </c:pt>
                <c:pt idx="87">
                  <c:v>0.20805782448692739</c:v>
                </c:pt>
                <c:pt idx="88">
                  <c:v>0.22045537334331519</c:v>
                </c:pt>
                <c:pt idx="89">
                  <c:v>0.23687190852266801</c:v>
                </c:pt>
                <c:pt idx="90">
                  <c:v>0.24801696007852789</c:v>
                </c:pt>
                <c:pt idx="91">
                  <c:v>0.2646889934104375</c:v>
                </c:pt>
                <c:pt idx="92">
                  <c:v>0.27954452726707618</c:v>
                </c:pt>
                <c:pt idx="93">
                  <c:v>0.29544004129070689</c:v>
                </c:pt>
                <c:pt idx="94">
                  <c:v>0.31254783794455421</c:v>
                </c:pt>
                <c:pt idx="95">
                  <c:v>0.32773396490785689</c:v>
                </c:pt>
                <c:pt idx="96">
                  <c:v>0.34220554803678482</c:v>
                </c:pt>
                <c:pt idx="97">
                  <c:v>0.3558723542052632</c:v>
                </c:pt>
                <c:pt idx="98">
                  <c:v>0.37288272813080442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F-4ADE-95F9-A94F559EAF18}"/>
            </c:ext>
          </c:extLst>
        </c:ser>
        <c:ser>
          <c:idx val="1"/>
          <c:order val="1"/>
          <c:tx>
            <c:strRef>
              <c:f>'qx (tau) a'!$AG$1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a'!$AG$2:$AG$100</c:f>
              <c:numCache>
                <c:formatCode>General</c:formatCode>
                <c:ptCount val="99"/>
                <c:pt idx="0">
                  <c:v>1.8530964639053901E-2</c:v>
                </c:pt>
                <c:pt idx="1">
                  <c:v>1.16486021060811E-2</c:v>
                </c:pt>
                <c:pt idx="2">
                  <c:v>7.858483798664162E-3</c:v>
                </c:pt>
                <c:pt idx="3">
                  <c:v>5.4244464666731718E-3</c:v>
                </c:pt>
                <c:pt idx="4">
                  <c:v>4.0277174143569239E-3</c:v>
                </c:pt>
                <c:pt idx="5">
                  <c:v>3.267298808015795E-3</c:v>
                </c:pt>
                <c:pt idx="6">
                  <c:v>2.724677314545509E-3</c:v>
                </c:pt>
                <c:pt idx="7">
                  <c:v>2.355263617901171E-3</c:v>
                </c:pt>
                <c:pt idx="8">
                  <c:v>2.1125946923583609E-3</c:v>
                </c:pt>
                <c:pt idx="9">
                  <c:v>1.9650060881263309E-3</c:v>
                </c:pt>
                <c:pt idx="10">
                  <c:v>1.879803253143963E-3</c:v>
                </c:pt>
                <c:pt idx="11">
                  <c:v>1.926656811829464E-3</c:v>
                </c:pt>
                <c:pt idx="12">
                  <c:v>1.9763583909497839E-3</c:v>
                </c:pt>
                <c:pt idx="13">
                  <c:v>2.0887819114263628E-3</c:v>
                </c:pt>
                <c:pt idx="14">
                  <c:v>2.2373958759606132E-3</c:v>
                </c:pt>
                <c:pt idx="15">
                  <c:v>2.4449833232534912E-3</c:v>
                </c:pt>
                <c:pt idx="16">
                  <c:v>2.6618537586593489E-3</c:v>
                </c:pt>
                <c:pt idx="17">
                  <c:v>2.893499680495792E-3</c:v>
                </c:pt>
                <c:pt idx="18">
                  <c:v>3.1294519267263121E-3</c:v>
                </c:pt>
                <c:pt idx="19">
                  <c:v>3.367613510491529E-3</c:v>
                </c:pt>
                <c:pt idx="20">
                  <c:v>3.583392954765952E-3</c:v>
                </c:pt>
                <c:pt idx="21">
                  <c:v>3.8680072914040191E-3</c:v>
                </c:pt>
                <c:pt idx="22">
                  <c:v>4.0210043371630144E-3</c:v>
                </c:pt>
                <c:pt idx="23">
                  <c:v>4.1582748607167366E-3</c:v>
                </c:pt>
                <c:pt idx="24">
                  <c:v>4.2813942174491082E-3</c:v>
                </c:pt>
                <c:pt idx="25">
                  <c:v>4.3959709481360409E-3</c:v>
                </c:pt>
                <c:pt idx="26">
                  <c:v>4.5138630007811598E-3</c:v>
                </c:pt>
                <c:pt idx="27">
                  <c:v>4.6532218573710482E-3</c:v>
                </c:pt>
                <c:pt idx="28">
                  <c:v>4.7716270295202756E-3</c:v>
                </c:pt>
                <c:pt idx="29">
                  <c:v>4.9671617015257796E-3</c:v>
                </c:pt>
                <c:pt idx="30">
                  <c:v>5.0743798675602081E-3</c:v>
                </c:pt>
                <c:pt idx="31">
                  <c:v>5.4221877589736289E-3</c:v>
                </c:pt>
                <c:pt idx="32">
                  <c:v>5.6206793122256524E-3</c:v>
                </c:pt>
                <c:pt idx="33">
                  <c:v>5.8356622640064471E-3</c:v>
                </c:pt>
                <c:pt idx="34">
                  <c:v>6.0882598906482066E-3</c:v>
                </c:pt>
                <c:pt idx="35">
                  <c:v>6.3297530489119236E-3</c:v>
                </c:pt>
                <c:pt idx="36">
                  <c:v>6.5652208665110123E-3</c:v>
                </c:pt>
                <c:pt idx="37">
                  <c:v>6.8681186621945001E-3</c:v>
                </c:pt>
                <c:pt idx="38">
                  <c:v>7.1119891057633833E-3</c:v>
                </c:pt>
                <c:pt idx="39">
                  <c:v>7.4821314795947558E-3</c:v>
                </c:pt>
                <c:pt idx="40">
                  <c:v>7.6432860485424747E-3</c:v>
                </c:pt>
                <c:pt idx="41">
                  <c:v>8.1858839890597279E-3</c:v>
                </c:pt>
                <c:pt idx="42">
                  <c:v>8.4211223789584233E-3</c:v>
                </c:pt>
                <c:pt idx="43">
                  <c:v>8.7607814270216355E-3</c:v>
                </c:pt>
                <c:pt idx="44">
                  <c:v>9.1753412402055812E-3</c:v>
                </c:pt>
                <c:pt idx="45">
                  <c:v>9.5152910246389943E-3</c:v>
                </c:pt>
                <c:pt idx="46">
                  <c:v>9.9656612883064488E-3</c:v>
                </c:pt>
                <c:pt idx="47">
                  <c:v>1.0567670781223559E-2</c:v>
                </c:pt>
                <c:pt idx="48">
                  <c:v>1.11470310000924E-2</c:v>
                </c:pt>
                <c:pt idx="49">
                  <c:v>1.1972122742096469E-2</c:v>
                </c:pt>
                <c:pt idx="50">
                  <c:v>1.2445639025497109E-2</c:v>
                </c:pt>
                <c:pt idx="51">
                  <c:v>1.3483335709389749E-2</c:v>
                </c:pt>
                <c:pt idx="52">
                  <c:v>1.4143727927236061E-2</c:v>
                </c:pt>
                <c:pt idx="53">
                  <c:v>1.494508969237629E-2</c:v>
                </c:pt>
                <c:pt idx="54">
                  <c:v>1.5736618727147041E-2</c:v>
                </c:pt>
                <c:pt idx="55">
                  <c:v>1.6654510971855999E-2</c:v>
                </c:pt>
                <c:pt idx="56">
                  <c:v>1.7597305317760381E-2</c:v>
                </c:pt>
                <c:pt idx="57">
                  <c:v>1.8935260601881779E-2</c:v>
                </c:pt>
                <c:pt idx="58">
                  <c:v>2.0286074838524511E-2</c:v>
                </c:pt>
                <c:pt idx="59">
                  <c:v>2.2293412567536249E-2</c:v>
                </c:pt>
                <c:pt idx="60">
                  <c:v>2.3588201545267421E-2</c:v>
                </c:pt>
                <c:pt idx="61">
                  <c:v>2.6070191400237919E-2</c:v>
                </c:pt>
                <c:pt idx="62">
                  <c:v>2.8144539058716059E-2</c:v>
                </c:pt>
                <c:pt idx="63">
                  <c:v>3.0436556794684381E-2</c:v>
                </c:pt>
                <c:pt idx="64">
                  <c:v>3.3008881140776603E-2</c:v>
                </c:pt>
                <c:pt idx="65">
                  <c:v>3.5407856649835028E-2</c:v>
                </c:pt>
                <c:pt idx="66">
                  <c:v>3.8378522968586133E-2</c:v>
                </c:pt>
                <c:pt idx="67">
                  <c:v>4.18378281851568E-2</c:v>
                </c:pt>
                <c:pt idx="68">
                  <c:v>4.5314576044507948E-2</c:v>
                </c:pt>
                <c:pt idx="69">
                  <c:v>5.0428841109174338E-2</c:v>
                </c:pt>
                <c:pt idx="70">
                  <c:v>5.380249505683532E-2</c:v>
                </c:pt>
                <c:pt idx="71">
                  <c:v>6.007235990592108E-2</c:v>
                </c:pt>
                <c:pt idx="72">
                  <c:v>6.5224402138992166E-2</c:v>
                </c:pt>
                <c:pt idx="73">
                  <c:v>7.1093047233067197E-2</c:v>
                </c:pt>
                <c:pt idx="74">
                  <c:v>7.7526332918919971E-2</c:v>
                </c:pt>
                <c:pt idx="75">
                  <c:v>8.3793521788986913E-2</c:v>
                </c:pt>
                <c:pt idx="76">
                  <c:v>9.0517593524538476E-2</c:v>
                </c:pt>
                <c:pt idx="77">
                  <c:v>9.8850875853011999E-2</c:v>
                </c:pt>
                <c:pt idx="78">
                  <c:v>0.1063377839381536</c:v>
                </c:pt>
                <c:pt idx="79">
                  <c:v>0.11610492927098071</c:v>
                </c:pt>
                <c:pt idx="80">
                  <c:v>0.1231967486555267</c:v>
                </c:pt>
                <c:pt idx="81">
                  <c:v>0.1359609579818867</c:v>
                </c:pt>
                <c:pt idx="82">
                  <c:v>0.14671218117009521</c:v>
                </c:pt>
                <c:pt idx="83">
                  <c:v>0.15915070829582831</c:v>
                </c:pt>
                <c:pt idx="84">
                  <c:v>0.17050535330733571</c:v>
                </c:pt>
                <c:pt idx="85">
                  <c:v>0.18275230244139901</c:v>
                </c:pt>
                <c:pt idx="86">
                  <c:v>0.1948443742454822</c:v>
                </c:pt>
                <c:pt idx="87">
                  <c:v>0.20813166616391601</c:v>
                </c:pt>
                <c:pt idx="88">
                  <c:v>0.22052846541539131</c:v>
                </c:pt>
                <c:pt idx="89">
                  <c:v>0.2369469124077529</c:v>
                </c:pt>
                <c:pt idx="90">
                  <c:v>0.24737012217588791</c:v>
                </c:pt>
                <c:pt idx="91">
                  <c:v>0.26476113627497838</c:v>
                </c:pt>
                <c:pt idx="92">
                  <c:v>0.2796152225455425</c:v>
                </c:pt>
                <c:pt idx="93">
                  <c:v>0.29550984651343348</c:v>
                </c:pt>
                <c:pt idx="94">
                  <c:v>0.31261799545718683</c:v>
                </c:pt>
                <c:pt idx="95">
                  <c:v>0.32780265915900092</c:v>
                </c:pt>
                <c:pt idx="96">
                  <c:v>0.34227284549415549</c:v>
                </c:pt>
                <c:pt idx="97">
                  <c:v>0.35593829582029612</c:v>
                </c:pt>
                <c:pt idx="98">
                  <c:v>0.3729465888097665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F-4ADE-95F9-A94F559EAF18}"/>
            </c:ext>
          </c:extLst>
        </c:ser>
        <c:ser>
          <c:idx val="2"/>
          <c:order val="2"/>
          <c:tx>
            <c:strRef>
              <c:f>'qx (tau) a'!$AH$1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a'!$AH$2:$AH$100</c:f>
              <c:numCache>
                <c:formatCode>General</c:formatCode>
                <c:ptCount val="99"/>
                <c:pt idx="0">
                  <c:v>1.8589957216685219E-2</c:v>
                </c:pt>
                <c:pt idx="1">
                  <c:v>1.131985947408887E-2</c:v>
                </c:pt>
                <c:pt idx="2">
                  <c:v>7.8832915056102904E-3</c:v>
                </c:pt>
                <c:pt idx="3">
                  <c:v>5.4411215502661037E-3</c:v>
                </c:pt>
                <c:pt idx="4">
                  <c:v>4.0399011952284569E-3</c:v>
                </c:pt>
                <c:pt idx="5">
                  <c:v>3.2769859473105178E-3</c:v>
                </c:pt>
                <c:pt idx="6">
                  <c:v>2.7325261658178719E-3</c:v>
                </c:pt>
                <c:pt idx="7">
                  <c:v>2.3619068511964159E-3</c:v>
                </c:pt>
                <c:pt idx="8">
                  <c:v>2.1184237719802379E-3</c:v>
                </c:pt>
                <c:pt idx="9">
                  <c:v>1.9702963974446148E-3</c:v>
                </c:pt>
                <c:pt idx="10">
                  <c:v>1.884710116790145E-3</c:v>
                </c:pt>
                <c:pt idx="11">
                  <c:v>1.883147365961624E-3</c:v>
                </c:pt>
                <c:pt idx="12">
                  <c:v>1.9812482523813291E-3</c:v>
                </c:pt>
                <c:pt idx="13">
                  <c:v>2.0938637943886951E-3</c:v>
                </c:pt>
                <c:pt idx="14">
                  <c:v>2.242734416820658E-3</c:v>
                </c:pt>
                <c:pt idx="15">
                  <c:v>2.4507483767335358E-3</c:v>
                </c:pt>
                <c:pt idx="16">
                  <c:v>2.6680657263636891E-3</c:v>
                </c:pt>
                <c:pt idx="17">
                  <c:v>2.900269679690926E-3</c:v>
                </c:pt>
                <c:pt idx="18">
                  <c:v>3.137022190345395E-3</c:v>
                </c:pt>
                <c:pt idx="19">
                  <c:v>3.3760212922254729E-3</c:v>
                </c:pt>
                <c:pt idx="20">
                  <c:v>3.592533269192955E-3</c:v>
                </c:pt>
                <c:pt idx="21">
                  <c:v>3.7804782731722941E-3</c:v>
                </c:pt>
                <c:pt idx="22">
                  <c:v>4.0311136069799414E-3</c:v>
                </c:pt>
                <c:pt idx="23">
                  <c:v>4.1686003254570716E-3</c:v>
                </c:pt>
                <c:pt idx="24">
                  <c:v>4.2918931152071682E-3</c:v>
                </c:pt>
                <c:pt idx="25">
                  <c:v>4.4065850583877566E-3</c:v>
                </c:pt>
                <c:pt idx="26">
                  <c:v>4.5245715160856506E-3</c:v>
                </c:pt>
                <c:pt idx="27">
                  <c:v>4.6640460453621913E-3</c:v>
                </c:pt>
                <c:pt idx="28">
                  <c:v>4.7824184395107716E-3</c:v>
                </c:pt>
                <c:pt idx="29">
                  <c:v>4.9780887735508816E-3</c:v>
                </c:pt>
                <c:pt idx="30">
                  <c:v>5.0852521487720903E-3</c:v>
                </c:pt>
                <c:pt idx="31">
                  <c:v>5.321756960230406E-3</c:v>
                </c:pt>
                <c:pt idx="32">
                  <c:v>5.6320605942850044E-3</c:v>
                </c:pt>
                <c:pt idx="33">
                  <c:v>5.8471480805760701E-3</c:v>
                </c:pt>
                <c:pt idx="34">
                  <c:v>6.099873872979944E-3</c:v>
                </c:pt>
                <c:pt idx="35">
                  <c:v>6.3414951465111669E-3</c:v>
                </c:pt>
                <c:pt idx="36">
                  <c:v>6.5770158502700404E-3</c:v>
                </c:pt>
                <c:pt idx="37">
                  <c:v>6.8800588183204336E-3</c:v>
                </c:pt>
                <c:pt idx="38">
                  <c:v>7.1239264293694324E-3</c:v>
                </c:pt>
                <c:pt idx="39">
                  <c:v>7.4942673432693008E-3</c:v>
                </c:pt>
                <c:pt idx="40">
                  <c:v>7.6552135503965557E-3</c:v>
                </c:pt>
                <c:pt idx="41">
                  <c:v>8.0758017687446726E-3</c:v>
                </c:pt>
                <c:pt idx="42">
                  <c:v>8.4332739527170908E-3</c:v>
                </c:pt>
                <c:pt idx="43">
                  <c:v>8.7729316997390283E-3</c:v>
                </c:pt>
                <c:pt idx="44">
                  <c:v>9.1875033476123136E-3</c:v>
                </c:pt>
                <c:pt idx="45">
                  <c:v>9.5273412696953441E-3</c:v>
                </c:pt>
                <c:pt idx="46">
                  <c:v>9.9776853115475239E-3</c:v>
                </c:pt>
                <c:pt idx="47">
                  <c:v>1.057987731635701E-2</c:v>
                </c:pt>
                <c:pt idx="48">
                  <c:v>1.115931013075289E-2</c:v>
                </c:pt>
                <c:pt idx="49">
                  <c:v>1.198476901219148E-2</c:v>
                </c:pt>
                <c:pt idx="50">
                  <c:v>1.24582027770247E-2</c:v>
                </c:pt>
                <c:pt idx="51">
                  <c:v>1.3366042923682819E-2</c:v>
                </c:pt>
                <c:pt idx="52">
                  <c:v>1.415691930683749E-2</c:v>
                </c:pt>
                <c:pt idx="53">
                  <c:v>1.4958557069127959E-2</c:v>
                </c:pt>
                <c:pt idx="54">
                  <c:v>1.5750314769969909E-2</c:v>
                </c:pt>
                <c:pt idx="55">
                  <c:v>1.6668521450176828E-2</c:v>
                </c:pt>
                <c:pt idx="56">
                  <c:v>1.7611580592893809E-2</c:v>
                </c:pt>
                <c:pt idx="57">
                  <c:v>1.895024876242413E-2</c:v>
                </c:pt>
                <c:pt idx="58">
                  <c:v>2.0301764662424841E-2</c:v>
                </c:pt>
                <c:pt idx="59">
                  <c:v>2.2310448373708439E-2</c:v>
                </c:pt>
                <c:pt idx="60">
                  <c:v>2.3605718111751939E-2</c:v>
                </c:pt>
                <c:pt idx="61">
                  <c:v>2.5898393120343029E-2</c:v>
                </c:pt>
                <c:pt idx="62">
                  <c:v>2.8165006802387201E-2</c:v>
                </c:pt>
                <c:pt idx="63">
                  <c:v>3.04585052580536E-2</c:v>
                </c:pt>
                <c:pt idx="64">
                  <c:v>3.3032482761548347E-2</c:v>
                </c:pt>
                <c:pt idx="65">
                  <c:v>3.5432979142813403E-2</c:v>
                </c:pt>
                <c:pt idx="66">
                  <c:v>3.8405406314456443E-2</c:v>
                </c:pt>
                <c:pt idx="67">
                  <c:v>4.1866888006270253E-2</c:v>
                </c:pt>
                <c:pt idx="68">
                  <c:v>4.5345668693410952E-2</c:v>
                </c:pt>
                <c:pt idx="69">
                  <c:v>5.0463544431914358E-2</c:v>
                </c:pt>
                <c:pt idx="70">
                  <c:v>5.383853345926215E-2</c:v>
                </c:pt>
                <c:pt idx="71">
                  <c:v>5.9714529304939257E-2</c:v>
                </c:pt>
                <c:pt idx="72">
                  <c:v>6.5267004180970756E-2</c:v>
                </c:pt>
                <c:pt idx="73">
                  <c:v>7.1138749659661382E-2</c:v>
                </c:pt>
                <c:pt idx="74">
                  <c:v>7.7575421729251026E-2</c:v>
                </c:pt>
                <c:pt idx="75">
                  <c:v>8.3844931409468804E-2</c:v>
                </c:pt>
                <c:pt idx="76">
                  <c:v>9.0571433624241027E-2</c:v>
                </c:pt>
                <c:pt idx="77">
                  <c:v>9.890751271436482E-2</c:v>
                </c:pt>
                <c:pt idx="78">
                  <c:v>0.1063962110784936</c:v>
                </c:pt>
                <c:pt idx="79">
                  <c:v>0.1161657909069546</c:v>
                </c:pt>
                <c:pt idx="80">
                  <c:v>0.1232578213918774</c:v>
                </c:pt>
                <c:pt idx="81">
                  <c:v>0.13537553122342011</c:v>
                </c:pt>
                <c:pt idx="82">
                  <c:v>0.14677938672297999</c:v>
                </c:pt>
                <c:pt idx="83">
                  <c:v>0.15922080684348799</c:v>
                </c:pt>
                <c:pt idx="84">
                  <c:v>0.17057665699524749</c:v>
                </c:pt>
                <c:pt idx="85">
                  <c:v>0.18282423779949189</c:v>
                </c:pt>
                <c:pt idx="86">
                  <c:v>0.19491704377944941</c:v>
                </c:pt>
                <c:pt idx="87">
                  <c:v>0.2082055304689944</c:v>
                </c:pt>
                <c:pt idx="88">
                  <c:v>0.22060157814986051</c:v>
                </c:pt>
                <c:pt idx="89">
                  <c:v>0.23702193618789399</c:v>
                </c:pt>
                <c:pt idx="90">
                  <c:v>0.24744192402889831</c:v>
                </c:pt>
                <c:pt idx="91">
                  <c:v>0.26411242420670172</c:v>
                </c:pt>
                <c:pt idx="92">
                  <c:v>0.27968593204266567</c:v>
                </c:pt>
                <c:pt idx="93">
                  <c:v>0.29557966456802748</c:v>
                </c:pt>
                <c:pt idx="94">
                  <c:v>0.31268816491307933</c:v>
                </c:pt>
                <c:pt idx="95">
                  <c:v>0.32787136406553452</c:v>
                </c:pt>
                <c:pt idx="96">
                  <c:v>0.34234015250227778</c:v>
                </c:pt>
                <c:pt idx="97">
                  <c:v>0.35600424603046638</c:v>
                </c:pt>
                <c:pt idx="98">
                  <c:v>0.37301045692072948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F-4ADE-95F9-A94F559EAF18}"/>
            </c:ext>
          </c:extLst>
        </c:ser>
        <c:ser>
          <c:idx val="3"/>
          <c:order val="3"/>
          <c:tx>
            <c:strRef>
              <c:f>'qx (tau) a'!$AI$1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a'!$AI$2:$AI$100</c:f>
              <c:numCache>
                <c:formatCode>General</c:formatCode>
                <c:ptCount val="99"/>
                <c:pt idx="0">
                  <c:v>1.864913580494976E-2</c:v>
                </c:pt>
                <c:pt idx="1">
                  <c:v>1.135592608054559E-2</c:v>
                </c:pt>
                <c:pt idx="2">
                  <c:v>7.662801216477666E-3</c:v>
                </c:pt>
                <c:pt idx="3">
                  <c:v>5.4578477533190339E-3</c:v>
                </c:pt>
                <c:pt idx="4">
                  <c:v>4.0521217568176837E-3</c:v>
                </c:pt>
                <c:pt idx="5">
                  <c:v>3.2867017604024662E-3</c:v>
                </c:pt>
                <c:pt idx="6">
                  <c:v>2.740397595832333E-3</c:v>
                </c:pt>
                <c:pt idx="7">
                  <c:v>2.3685688000778531E-3</c:v>
                </c:pt>
                <c:pt idx="8">
                  <c:v>2.12426891809625E-3</c:v>
                </c:pt>
                <c:pt idx="9">
                  <c:v>1.9756009355551551E-3</c:v>
                </c:pt>
                <c:pt idx="10">
                  <c:v>1.889629776728796E-3</c:v>
                </c:pt>
                <c:pt idx="11">
                  <c:v>1.887932862494224E-3</c:v>
                </c:pt>
                <c:pt idx="12">
                  <c:v>1.9376710541495481E-3</c:v>
                </c:pt>
                <c:pt idx="13">
                  <c:v>2.098958028264541E-3</c:v>
                </c:pt>
                <c:pt idx="14">
                  <c:v>2.24808568135626E-3</c:v>
                </c:pt>
                <c:pt idx="15">
                  <c:v>2.456527006953535E-3</c:v>
                </c:pt>
                <c:pt idx="16">
                  <c:v>2.6742921714910661E-3</c:v>
                </c:pt>
                <c:pt idx="17">
                  <c:v>2.9070554957338901E-3</c:v>
                </c:pt>
                <c:pt idx="18">
                  <c:v>3.1446107378221289E-3</c:v>
                </c:pt>
                <c:pt idx="19">
                  <c:v>3.3844500296589248E-3</c:v>
                </c:pt>
                <c:pt idx="20">
                  <c:v>3.6016968560501632E-3</c:v>
                </c:pt>
                <c:pt idx="21">
                  <c:v>3.790105265784272E-3</c:v>
                </c:pt>
                <c:pt idx="22">
                  <c:v>3.9410357385553096E-3</c:v>
                </c:pt>
                <c:pt idx="23">
                  <c:v>4.1789513756549379E-3</c:v>
                </c:pt>
                <c:pt idx="24">
                  <c:v>4.3024177028541111E-3</c:v>
                </c:pt>
                <c:pt idx="25">
                  <c:v>4.4172247396072617E-3</c:v>
                </c:pt>
                <c:pt idx="26">
                  <c:v>4.5353053779471084E-3</c:v>
                </c:pt>
                <c:pt idx="27">
                  <c:v>4.6748953530856294E-3</c:v>
                </c:pt>
                <c:pt idx="28">
                  <c:v>4.7932341963053959E-3</c:v>
                </c:pt>
                <c:pt idx="29">
                  <c:v>4.9890398233171096E-3</c:v>
                </c:pt>
                <c:pt idx="30">
                  <c:v>5.09614766504074E-3</c:v>
                </c:pt>
                <c:pt idx="31">
                  <c:v>5.332823687998367E-3</c:v>
                </c:pt>
                <c:pt idx="32">
                  <c:v>5.5304508453034584E-3</c:v>
                </c:pt>
                <c:pt idx="33">
                  <c:v>5.8586564369839111E-3</c:v>
                </c:pt>
                <c:pt idx="34">
                  <c:v>6.1115099419938312E-3</c:v>
                </c:pt>
                <c:pt idx="35">
                  <c:v>6.3532589567444342E-3</c:v>
                </c:pt>
                <c:pt idx="36">
                  <c:v>6.5888319543815346E-3</c:v>
                </c:pt>
                <c:pt idx="37">
                  <c:v>6.8920196601794936E-3</c:v>
                </c:pt>
                <c:pt idx="38">
                  <c:v>7.1358837174335674E-3</c:v>
                </c:pt>
                <c:pt idx="39">
                  <c:v>7.5064228165361291E-3</c:v>
                </c:pt>
                <c:pt idx="40">
                  <c:v>7.6671595933606174E-3</c:v>
                </c:pt>
                <c:pt idx="41">
                  <c:v>8.0879599553616011E-3</c:v>
                </c:pt>
                <c:pt idx="42">
                  <c:v>8.3245353683444323E-3</c:v>
                </c:pt>
                <c:pt idx="43">
                  <c:v>8.7850987488095056E-3</c:v>
                </c:pt>
                <c:pt idx="44">
                  <c:v>9.1996815011907707E-3</c:v>
                </c:pt>
                <c:pt idx="45">
                  <c:v>9.5394067016788542E-3</c:v>
                </c:pt>
                <c:pt idx="46">
                  <c:v>9.9897237690037555E-3</c:v>
                </c:pt>
                <c:pt idx="47">
                  <c:v>1.059209787544579E-2</c:v>
                </c:pt>
                <c:pt idx="48">
                  <c:v>1.117160271107065E-2</c:v>
                </c:pt>
                <c:pt idx="49">
                  <c:v>1.1997428559397449E-2</c:v>
                </c:pt>
                <c:pt idx="50">
                  <c:v>1.2470779131289359E-2</c:v>
                </c:pt>
                <c:pt idx="51">
                  <c:v>1.337902524866608E-2</c:v>
                </c:pt>
                <c:pt idx="52">
                  <c:v>1.403863527936333E-2</c:v>
                </c:pt>
                <c:pt idx="53">
                  <c:v>1.497203648919487E-2</c:v>
                </c:pt>
                <c:pt idx="54">
                  <c:v>1.5764022637152712E-2</c:v>
                </c:pt>
                <c:pt idx="55">
                  <c:v>1.668254361444621E-2</c:v>
                </c:pt>
                <c:pt idx="56">
                  <c:v>1.762586734421356E-2</c:v>
                </c:pt>
                <c:pt idx="57">
                  <c:v>1.896524867177107E-2</c:v>
                </c:pt>
                <c:pt idx="58">
                  <c:v>2.0317466495019091E-2</c:v>
                </c:pt>
                <c:pt idx="59">
                  <c:v>2.2327497048812091E-2</c:v>
                </c:pt>
                <c:pt idx="60">
                  <c:v>2.362324752803235E-2</c:v>
                </c:pt>
                <c:pt idx="61">
                  <c:v>2.591742652280404E-2</c:v>
                </c:pt>
                <c:pt idx="62">
                  <c:v>2.798132393714103E-2</c:v>
                </c:pt>
                <c:pt idx="63">
                  <c:v>3.0480469298864721E-2</c:v>
                </c:pt>
                <c:pt idx="64">
                  <c:v>3.3056100967616693E-2</c:v>
                </c:pt>
                <c:pt idx="65">
                  <c:v>3.5458119131047572E-2</c:v>
                </c:pt>
                <c:pt idx="66">
                  <c:v>3.8432308112776432E-2</c:v>
                </c:pt>
                <c:pt idx="67">
                  <c:v>4.1895967567387338E-2</c:v>
                </c:pt>
                <c:pt idx="68">
                  <c:v>4.5376782165626461E-2</c:v>
                </c:pt>
                <c:pt idx="69">
                  <c:v>5.0498270995734451E-2</c:v>
                </c:pt>
                <c:pt idx="70">
                  <c:v>5.3874595307630058E-2</c:v>
                </c:pt>
                <c:pt idx="71">
                  <c:v>5.9754186156666611E-2</c:v>
                </c:pt>
                <c:pt idx="72">
                  <c:v>6.4884550281138709E-2</c:v>
                </c:pt>
                <c:pt idx="73">
                  <c:v>7.118448032662561E-2</c:v>
                </c:pt>
                <c:pt idx="74">
                  <c:v>7.762454029666821E-2</c:v>
                </c:pt>
                <c:pt idx="75">
                  <c:v>8.3896371105943501E-2</c:v>
                </c:pt>
                <c:pt idx="76">
                  <c:v>9.062530412735903E-2</c:v>
                </c:pt>
                <c:pt idx="77">
                  <c:v>9.8964180213130248E-2</c:v>
                </c:pt>
                <c:pt idx="78">
                  <c:v>0.1064546683735703</c:v>
                </c:pt>
                <c:pt idx="79">
                  <c:v>0.11622668230552249</c:v>
                </c:pt>
                <c:pt idx="80">
                  <c:v>0.1233189222281964</c:v>
                </c:pt>
                <c:pt idx="81">
                  <c:v>0.13544046396613341</c:v>
                </c:pt>
                <c:pt idx="82">
                  <c:v>0.14617554603920921</c:v>
                </c:pt>
                <c:pt idx="83">
                  <c:v>0.1592909332572098</c:v>
                </c:pt>
                <c:pt idx="84">
                  <c:v>0.17064798733877759</c:v>
                </c:pt>
                <c:pt idx="85">
                  <c:v>0.18289619819783021</c:v>
                </c:pt>
                <c:pt idx="86">
                  <c:v>0.19498973701589101</c:v>
                </c:pt>
                <c:pt idx="87">
                  <c:v>0.2082794174063424</c:v>
                </c:pt>
                <c:pt idx="88">
                  <c:v>0.22067471154998131</c:v>
                </c:pt>
                <c:pt idx="89">
                  <c:v>0.2370969798656862</c:v>
                </c:pt>
                <c:pt idx="90">
                  <c:v>0.24751374313387661</c:v>
                </c:pt>
                <c:pt idx="91">
                  <c:v>0.26418443959140159</c:v>
                </c:pt>
                <c:pt idx="92">
                  <c:v>0.27905005837421981</c:v>
                </c:pt>
                <c:pt idx="93">
                  <c:v>0.29564949545488989</c:v>
                </c:pt>
                <c:pt idx="94">
                  <c:v>0.31275834631231381</c:v>
                </c:pt>
                <c:pt idx="95">
                  <c:v>0.32794007962730348</c:v>
                </c:pt>
                <c:pt idx="96">
                  <c:v>0.34240746906082459</c:v>
                </c:pt>
                <c:pt idx="97">
                  <c:v>0.3560702048353227</c:v>
                </c:pt>
                <c:pt idx="98">
                  <c:v>0.37307433246313843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F-4ADE-95F9-A94F559EAF18}"/>
            </c:ext>
          </c:extLst>
        </c:ser>
        <c:ser>
          <c:idx val="4"/>
          <c:order val="4"/>
          <c:tx>
            <c:strRef>
              <c:f>'qx (tau) a'!$AJ$1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a'!$AJ$2:$AJ$100</c:f>
              <c:numCache>
                <c:formatCode>General</c:formatCode>
                <c:ptCount val="99"/>
                <c:pt idx="0">
                  <c:v>1.870850097887589E-2</c:v>
                </c:pt>
                <c:pt idx="1">
                  <c:v>1.1392106936780831E-2</c:v>
                </c:pt>
                <c:pt idx="2">
                  <c:v>7.6869935875860662E-3</c:v>
                </c:pt>
                <c:pt idx="3">
                  <c:v>5.3091392334843057E-3</c:v>
                </c:pt>
                <c:pt idx="4">
                  <c:v>4.0643792097039277E-3</c:v>
                </c:pt>
                <c:pt idx="5">
                  <c:v>3.2964463318840842E-3</c:v>
                </c:pt>
                <c:pt idx="6">
                  <c:v>2.7482916693616351E-3</c:v>
                </c:pt>
                <c:pt idx="7">
                  <c:v>2.3752495171457388E-3</c:v>
                </c:pt>
                <c:pt idx="8">
                  <c:v>2.1301301748954948E-3</c:v>
                </c:pt>
                <c:pt idx="9">
                  <c:v>1.980919740651288E-3</c:v>
                </c:pt>
                <c:pt idx="10">
                  <c:v>1.8945622662670521E-3</c:v>
                </c:pt>
                <c:pt idx="11">
                  <c:v>1.8927305085043591E-3</c:v>
                </c:pt>
                <c:pt idx="12">
                  <c:v>1.9424652894229899E-3</c:v>
                </c:pt>
                <c:pt idx="13">
                  <c:v>2.053552055243268E-3</c:v>
                </c:pt>
                <c:pt idx="14">
                  <c:v>2.253449699823884E-3</c:v>
                </c:pt>
                <c:pt idx="15">
                  <c:v>2.462319245807421E-3</c:v>
                </c:pt>
                <c:pt idx="16">
                  <c:v>2.680533127691453E-3</c:v>
                </c:pt>
                <c:pt idx="17">
                  <c:v>2.913857165469325E-3</c:v>
                </c:pt>
                <c:pt idx="18">
                  <c:v>3.1522176131759672E-3</c:v>
                </c:pt>
                <c:pt idx="19">
                  <c:v>3.392899774843694E-3</c:v>
                </c:pt>
                <c:pt idx="20">
                  <c:v>3.6108837743769051E-3</c:v>
                </c:pt>
                <c:pt idx="21">
                  <c:v>3.799756726762471E-3</c:v>
                </c:pt>
                <c:pt idx="22">
                  <c:v>3.9509443571005276E-3</c:v>
                </c:pt>
                <c:pt idx="23">
                  <c:v>4.0867077296770082E-3</c:v>
                </c:pt>
                <c:pt idx="24">
                  <c:v>4.3129680429769826E-3</c:v>
                </c:pt>
                <c:pt idx="25">
                  <c:v>4.4278900531234946E-3</c:v>
                </c:pt>
                <c:pt idx="26">
                  <c:v>4.5460646460839804E-3</c:v>
                </c:pt>
                <c:pt idx="27">
                  <c:v>4.6857698385606161E-3</c:v>
                </c:pt>
                <c:pt idx="28">
                  <c:v>4.8040743545668674E-3</c:v>
                </c:pt>
                <c:pt idx="29">
                  <c:v>5.0000149031738106E-3</c:v>
                </c:pt>
                <c:pt idx="30">
                  <c:v>5.1070664657650866E-3</c:v>
                </c:pt>
                <c:pt idx="31">
                  <c:v>5.3439133674301198E-3</c:v>
                </c:pt>
                <c:pt idx="32">
                  <c:v>5.5416499338102332E-3</c:v>
                </c:pt>
                <c:pt idx="33">
                  <c:v>5.7558889878053243E-3</c:v>
                </c:pt>
                <c:pt idx="34">
                  <c:v>6.1231681394319226E-3</c:v>
                </c:pt>
                <c:pt idx="35">
                  <c:v>6.3650445195019278E-3</c:v>
                </c:pt>
                <c:pt idx="36">
                  <c:v>6.6006692164103384E-3</c:v>
                </c:pt>
                <c:pt idx="37">
                  <c:v>6.9040012233573256E-3</c:v>
                </c:pt>
                <c:pt idx="38">
                  <c:v>7.1478610031026069E-3</c:v>
                </c:pt>
                <c:pt idx="39">
                  <c:v>7.5185979308387552E-3</c:v>
                </c:pt>
                <c:pt idx="40">
                  <c:v>7.6791242060311182E-3</c:v>
                </c:pt>
                <c:pt idx="41">
                  <c:v>8.1001363713909535E-3</c:v>
                </c:pt>
                <c:pt idx="42">
                  <c:v>8.3365481549518838E-3</c:v>
                </c:pt>
                <c:pt idx="43">
                  <c:v>8.6761973340749865E-3</c:v>
                </c:pt>
                <c:pt idx="44">
                  <c:v>9.2118757219121772E-3</c:v>
                </c:pt>
                <c:pt idx="45">
                  <c:v>9.5514873395424749E-3</c:v>
                </c:pt>
                <c:pt idx="46">
                  <c:v>1.0001776677825199E-2</c:v>
                </c:pt>
                <c:pt idx="47">
                  <c:v>1.0604332474426711E-2</c:v>
                </c:pt>
                <c:pt idx="48">
                  <c:v>1.118390875560815E-2</c:v>
                </c:pt>
                <c:pt idx="49">
                  <c:v>1.2010101397481271E-2</c:v>
                </c:pt>
                <c:pt idx="50">
                  <c:v>1.248336810077022E-2</c:v>
                </c:pt>
                <c:pt idx="51">
                  <c:v>1.339202009750173E-2</c:v>
                </c:pt>
                <c:pt idx="52">
                  <c:v>1.4051729342751011E-2</c:v>
                </c:pt>
                <c:pt idx="53">
                  <c:v>1.4851154379238009E-2</c:v>
                </c:pt>
                <c:pt idx="54">
                  <c:v>1.5777742338736519E-2</c:v>
                </c:pt>
                <c:pt idx="55">
                  <c:v>1.669657747424147E-2</c:v>
                </c:pt>
                <c:pt idx="56">
                  <c:v>1.7640165580775299E-2</c:v>
                </c:pt>
                <c:pt idx="57">
                  <c:v>1.8980260338948951E-2</c:v>
                </c:pt>
                <c:pt idx="58">
                  <c:v>2.0333180345301849E-2</c:v>
                </c:pt>
                <c:pt idx="59">
                  <c:v>2.234455860233853E-2</c:v>
                </c:pt>
                <c:pt idx="60">
                  <c:v>2.3640789803298531E-2</c:v>
                </c:pt>
                <c:pt idx="61">
                  <c:v>2.5936473726365979E-2</c:v>
                </c:pt>
                <c:pt idx="62">
                  <c:v>2.8001674702796801E-2</c:v>
                </c:pt>
                <c:pt idx="63">
                  <c:v>3.0283352822838231E-2</c:v>
                </c:pt>
                <c:pt idx="64">
                  <c:v>3.3079735770216612E-2</c:v>
                </c:pt>
                <c:pt idx="65">
                  <c:v>3.5483276626247277E-2</c:v>
                </c:pt>
                <c:pt idx="66">
                  <c:v>3.8459228375674059E-2</c:v>
                </c:pt>
                <c:pt idx="67">
                  <c:v>4.192506688129094E-2</c:v>
                </c:pt>
                <c:pt idx="68">
                  <c:v>4.5407916474387577E-2</c:v>
                </c:pt>
                <c:pt idx="69">
                  <c:v>5.0533020815302199E-2</c:v>
                </c:pt>
                <c:pt idx="70">
                  <c:v>5.3910680616245932E-2</c:v>
                </c:pt>
                <c:pt idx="71">
                  <c:v>5.9793868498798863E-2</c:v>
                </c:pt>
                <c:pt idx="72">
                  <c:v>6.4926938139932555E-2</c:v>
                </c:pt>
                <c:pt idx="73">
                  <c:v>7.0773919639131933E-2</c:v>
                </c:pt>
                <c:pt idx="74">
                  <c:v>7.7673688637484806E-2</c:v>
                </c:pt>
                <c:pt idx="75">
                  <c:v>8.3947840894153636E-2</c:v>
                </c:pt>
                <c:pt idx="76">
                  <c:v>9.0679205049069678E-2</c:v>
                </c:pt>
                <c:pt idx="77">
                  <c:v>9.902087836372897E-2</c:v>
                </c:pt>
                <c:pt idx="78">
                  <c:v>0.1065131558367224</c:v>
                </c:pt>
                <c:pt idx="79">
                  <c:v>0.1162876034788977</c:v>
                </c:pt>
                <c:pt idx="80">
                  <c:v>0.1233800511751562</c:v>
                </c:pt>
                <c:pt idx="81">
                  <c:v>0.13550542535396271</c:v>
                </c:pt>
                <c:pt idx="82">
                  <c:v>0.14624252738976851</c:v>
                </c:pt>
                <c:pt idx="83">
                  <c:v>0.15866079801772581</c:v>
                </c:pt>
                <c:pt idx="84">
                  <c:v>0.17071934434506919</c:v>
                </c:pt>
                <c:pt idx="85">
                  <c:v>0.18296818364236611</c:v>
                </c:pt>
                <c:pt idx="86">
                  <c:v>0.19506245395980379</c:v>
                </c:pt>
                <c:pt idx="87">
                  <c:v>0.20835332698013781</c:v>
                </c:pt>
                <c:pt idx="88">
                  <c:v>0.22074786561901119</c:v>
                </c:pt>
                <c:pt idx="89">
                  <c:v>0.2371720434437227</c:v>
                </c:pt>
                <c:pt idx="90">
                  <c:v>0.2475855794926666</c:v>
                </c:pt>
                <c:pt idx="91">
                  <c:v>0.2642564709066344</c:v>
                </c:pt>
                <c:pt idx="92">
                  <c:v>0.27912065414410098</c:v>
                </c:pt>
                <c:pt idx="93">
                  <c:v>0.29502147940096263</c:v>
                </c:pt>
                <c:pt idx="94">
                  <c:v>0.31282853965497148</c:v>
                </c:pt>
                <c:pt idx="95">
                  <c:v>0.32800880584415232</c:v>
                </c:pt>
                <c:pt idx="96">
                  <c:v>0.3424747951694681</c:v>
                </c:pt>
                <c:pt idx="97">
                  <c:v>0.35613617223441252</c:v>
                </c:pt>
                <c:pt idx="98">
                  <c:v>0.37313821543643749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4F-4ADE-95F9-A94F559EAF18}"/>
            </c:ext>
          </c:extLst>
        </c:ser>
        <c:ser>
          <c:idx val="5"/>
          <c:order val="5"/>
          <c:tx>
            <c:strRef>
              <c:f>'qx (tau)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a'!$AK$2:$AK$100</c:f>
              <c:numCache>
                <c:formatCode>General</c:formatCode>
                <c:ptCount val="99"/>
                <c:pt idx="0">
                  <c:v>1.8768053315195599E-2</c:v>
                </c:pt>
                <c:pt idx="1">
                  <c:v>1.1428402400459061E-2</c:v>
                </c:pt>
                <c:pt idx="2">
                  <c:v>7.7112620397303822E-3</c:v>
                </c:pt>
                <c:pt idx="3">
                  <c:v>5.325460805330251E-3</c:v>
                </c:pt>
                <c:pt idx="4">
                  <c:v>3.9553809730493716E-3</c:v>
                </c:pt>
                <c:pt idx="5">
                  <c:v>3.3062197465956178E-3</c:v>
                </c:pt>
                <c:pt idx="6">
                  <c:v>2.7562084513630398E-3</c:v>
                </c:pt>
                <c:pt idx="7">
                  <c:v>2.381949055147881E-3</c:v>
                </c:pt>
                <c:pt idx="8">
                  <c:v>2.1360075866876378E-3</c:v>
                </c:pt>
                <c:pt idx="9">
                  <c:v>1.9862528510289361E-3</c:v>
                </c:pt>
                <c:pt idx="10">
                  <c:v>1.8995076187985349E-3</c:v>
                </c:pt>
                <c:pt idx="11">
                  <c:v>1.897540334778625E-3</c:v>
                </c:pt>
                <c:pt idx="12">
                  <c:v>1.947271375140391E-3</c:v>
                </c:pt>
                <c:pt idx="13">
                  <c:v>2.0585483144830441E-3</c:v>
                </c:pt>
                <c:pt idx="14">
                  <c:v>2.2056301426072178E-3</c:v>
                </c:pt>
                <c:pt idx="15">
                  <c:v>2.468125125264065E-3</c:v>
                </c:pt>
                <c:pt idx="16">
                  <c:v>2.6867886286922049E-3</c:v>
                </c:pt>
                <c:pt idx="17">
                  <c:v>2.9206747258273551E-3</c:v>
                </c:pt>
                <c:pt idx="18">
                  <c:v>3.1598428605316138E-3</c:v>
                </c:pt>
                <c:pt idx="19">
                  <c:v>3.4013705799599281E-3</c:v>
                </c:pt>
                <c:pt idx="20">
                  <c:v>3.6200940833606139E-3</c:v>
                </c:pt>
                <c:pt idx="21">
                  <c:v>3.809432718058003E-3</c:v>
                </c:pt>
                <c:pt idx="22">
                  <c:v>3.9608778384959686E-3</c:v>
                </c:pt>
                <c:pt idx="23">
                  <c:v>4.0968558509627551E-3</c:v>
                </c:pt>
                <c:pt idx="24">
                  <c:v>4.2189368326360777E-3</c:v>
                </c:pt>
                <c:pt idx="25">
                  <c:v>4.438581060410729E-3</c:v>
                </c:pt>
                <c:pt idx="26">
                  <c:v>4.5568493803542784E-3</c:v>
                </c:pt>
                <c:pt idx="27">
                  <c:v>4.6966695599394148E-3</c:v>
                </c:pt>
                <c:pt idx="28">
                  <c:v>4.8149389690795852E-3</c:v>
                </c:pt>
                <c:pt idx="29">
                  <c:v>5.0110140655834634E-3</c:v>
                </c:pt>
                <c:pt idx="30">
                  <c:v>5.1180086004479763E-3</c:v>
                </c:pt>
                <c:pt idx="31">
                  <c:v>5.3550260458679064E-3</c:v>
                </c:pt>
                <c:pt idx="32">
                  <c:v>5.5528716369471756E-3</c:v>
                </c:pt>
                <c:pt idx="33">
                  <c:v>5.7672182495579483E-3</c:v>
                </c:pt>
                <c:pt idx="34">
                  <c:v>6.0190374892084009E-3</c:v>
                </c:pt>
                <c:pt idx="35">
                  <c:v>6.3768518747460154E-3</c:v>
                </c:pt>
                <c:pt idx="36">
                  <c:v>6.6125276739874561E-3</c:v>
                </c:pt>
                <c:pt idx="37">
                  <c:v>6.9160035434997491E-3</c:v>
                </c:pt>
                <c:pt idx="38">
                  <c:v>7.1598583195771059E-3</c:v>
                </c:pt>
                <c:pt idx="39">
                  <c:v>7.5307927176700984E-3</c:v>
                </c:pt>
                <c:pt idx="40">
                  <c:v>7.6911074170477054E-3</c:v>
                </c:pt>
                <c:pt idx="41">
                  <c:v>8.1123310439387142E-3</c:v>
                </c:pt>
                <c:pt idx="42">
                  <c:v>8.3485782036345491E-3</c:v>
                </c:pt>
                <c:pt idx="43">
                  <c:v>8.6882308124952567E-3</c:v>
                </c:pt>
                <c:pt idx="44">
                  <c:v>9.1027043943638919E-3</c:v>
                </c:pt>
                <c:pt idx="45">
                  <c:v>9.5635832022622491E-3</c:v>
                </c:pt>
                <c:pt idx="46">
                  <c:v>1.0013844055181459E-2</c:v>
                </c:pt>
                <c:pt idx="47">
                  <c:v>1.061658112925401E-2</c:v>
                </c:pt>
                <c:pt idx="48">
                  <c:v>1.1196228278943071E-2</c:v>
                </c:pt>
                <c:pt idx="49">
                  <c:v>1.20227875402239E-2</c:v>
                </c:pt>
                <c:pt idx="50">
                  <c:v>1.24959696979583E-2</c:v>
                </c:pt>
                <c:pt idx="51">
                  <c:v>1.3405027482103701E-2</c:v>
                </c:pt>
                <c:pt idx="52">
                  <c:v>1.4064835531868439E-2</c:v>
                </c:pt>
                <c:pt idx="53">
                  <c:v>1.486453774889107E-2</c:v>
                </c:pt>
                <c:pt idx="54">
                  <c:v>1.5654690220514689E-2</c:v>
                </c:pt>
                <c:pt idx="55">
                  <c:v>1.671062303914761E-2</c:v>
                </c:pt>
                <c:pt idx="56">
                  <c:v>1.7654475311641771E-2</c:v>
                </c:pt>
                <c:pt idx="57">
                  <c:v>1.8995283772990531E-2</c:v>
                </c:pt>
                <c:pt idx="58">
                  <c:v>2.0348906222274029E-2</c:v>
                </c:pt>
                <c:pt idx="59">
                  <c:v>2.23616330437858E-2</c:v>
                </c:pt>
                <c:pt idx="60">
                  <c:v>2.3658344946746231E-2</c:v>
                </c:pt>
                <c:pt idx="61">
                  <c:v>2.595553474075862E-2</c:v>
                </c:pt>
                <c:pt idx="62">
                  <c:v>2.8022040055167171E-2</c:v>
                </c:pt>
                <c:pt idx="63">
                  <c:v>3.0305192542897319E-2</c:v>
                </c:pt>
                <c:pt idx="64">
                  <c:v>3.2867619079083421E-2</c:v>
                </c:pt>
                <c:pt idx="65">
                  <c:v>3.5508451640130168E-2</c:v>
                </c:pt>
                <c:pt idx="66">
                  <c:v>3.8486167115283958E-2</c:v>
                </c:pt>
                <c:pt idx="67">
                  <c:v>4.195418596077094E-2</c:v>
                </c:pt>
                <c:pt idx="68">
                  <c:v>4.5439071632935257E-2</c:v>
                </c:pt>
                <c:pt idx="69">
                  <c:v>5.0567793905292868E-2</c:v>
                </c:pt>
                <c:pt idx="70">
                  <c:v>5.3946789399423663E-2</c:v>
                </c:pt>
                <c:pt idx="71">
                  <c:v>5.9833576346573047E-2</c:v>
                </c:pt>
                <c:pt idx="72">
                  <c:v>6.4969352717179629E-2</c:v>
                </c:pt>
                <c:pt idx="73">
                  <c:v>7.0819424829083544E-2</c:v>
                </c:pt>
                <c:pt idx="74">
                  <c:v>7.7232424043052639E-2</c:v>
                </c:pt>
                <c:pt idx="75">
                  <c:v>8.3999340789847943E-2</c:v>
                </c:pt>
                <c:pt idx="76">
                  <c:v>9.0733136404555048E-2</c:v>
                </c:pt>
                <c:pt idx="77">
                  <c:v>9.907760718058567E-2</c:v>
                </c:pt>
                <c:pt idx="78">
                  <c:v>0.10657167348129171</c:v>
                </c:pt>
                <c:pt idx="79">
                  <c:v>0.116348554439296</c:v>
                </c:pt>
                <c:pt idx="80">
                  <c:v>0.1234412082434307</c:v>
                </c:pt>
                <c:pt idx="81">
                  <c:v>0.13557041539702419</c:v>
                </c:pt>
                <c:pt idx="82">
                  <c:v>0.14630953673380889</c:v>
                </c:pt>
                <c:pt idx="83">
                  <c:v>0.1587307017343631</c:v>
                </c:pt>
                <c:pt idx="84">
                  <c:v>0.1700780905477336</c:v>
                </c:pt>
                <c:pt idx="85">
                  <c:v>0.18304019413905009</c:v>
                </c:pt>
                <c:pt idx="86">
                  <c:v>0.19513519461618339</c:v>
                </c:pt>
                <c:pt idx="87">
                  <c:v>0.20842725919455729</c:v>
                </c:pt>
                <c:pt idx="88">
                  <c:v>0.22082104036020561</c:v>
                </c:pt>
                <c:pt idx="89">
                  <c:v>0.23724712692459479</c:v>
                </c:pt>
                <c:pt idx="90">
                  <c:v>0.24765743310711061</c:v>
                </c:pt>
                <c:pt idx="91">
                  <c:v>0.26432851815367359</c:v>
                </c:pt>
                <c:pt idx="92">
                  <c:v>0.27919126412712669</c:v>
                </c:pt>
                <c:pt idx="93">
                  <c:v>0.29509120764097019</c:v>
                </c:pt>
                <c:pt idx="94">
                  <c:v>0.31219722952732631</c:v>
                </c:pt>
                <c:pt idx="95">
                  <c:v>0.32807754271592432</c:v>
                </c:pt>
                <c:pt idx="96">
                  <c:v>0.3425421308278791</c:v>
                </c:pt>
                <c:pt idx="97">
                  <c:v>0.35620214822728252</c:v>
                </c:pt>
                <c:pt idx="98">
                  <c:v>0.37320210584007069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4F-4ADE-95F9-A94F559E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743056"/>
        <c:axId val="675749008"/>
      </c:lineChart>
      <c:catAx>
        <c:axId val="5707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49008"/>
        <c:crosses val="autoZero"/>
        <c:auto val="1"/>
        <c:lblAlgn val="ctr"/>
        <c:lblOffset val="100"/>
        <c:noMultiLvlLbl val="0"/>
      </c:catAx>
      <c:valAx>
        <c:axId val="6757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a'!$AK$1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a'!$AK$2:$AK$100</c:f>
              <c:numCache>
                <c:formatCode>General</c:formatCode>
                <c:ptCount val="99"/>
                <c:pt idx="0">
                  <c:v>1.8768053315195599E-2</c:v>
                </c:pt>
                <c:pt idx="1">
                  <c:v>1.1428402400459061E-2</c:v>
                </c:pt>
                <c:pt idx="2">
                  <c:v>7.7112620397303822E-3</c:v>
                </c:pt>
                <c:pt idx="3">
                  <c:v>5.325460805330251E-3</c:v>
                </c:pt>
                <c:pt idx="4">
                  <c:v>3.9553809730493716E-3</c:v>
                </c:pt>
                <c:pt idx="5">
                  <c:v>3.3062197465956178E-3</c:v>
                </c:pt>
                <c:pt idx="6">
                  <c:v>2.7562084513630398E-3</c:v>
                </c:pt>
                <c:pt idx="7">
                  <c:v>2.381949055147881E-3</c:v>
                </c:pt>
                <c:pt idx="8">
                  <c:v>2.1360075866876378E-3</c:v>
                </c:pt>
                <c:pt idx="9">
                  <c:v>1.9862528510289361E-3</c:v>
                </c:pt>
                <c:pt idx="10">
                  <c:v>1.8995076187985349E-3</c:v>
                </c:pt>
                <c:pt idx="11">
                  <c:v>1.897540334778625E-3</c:v>
                </c:pt>
                <c:pt idx="12">
                  <c:v>1.947271375140391E-3</c:v>
                </c:pt>
                <c:pt idx="13">
                  <c:v>2.0585483144830441E-3</c:v>
                </c:pt>
                <c:pt idx="14">
                  <c:v>2.2056301426072178E-3</c:v>
                </c:pt>
                <c:pt idx="15">
                  <c:v>2.468125125264065E-3</c:v>
                </c:pt>
                <c:pt idx="16">
                  <c:v>2.6867886286922049E-3</c:v>
                </c:pt>
                <c:pt idx="17">
                  <c:v>2.9206747258273551E-3</c:v>
                </c:pt>
                <c:pt idx="18">
                  <c:v>3.1598428605316138E-3</c:v>
                </c:pt>
                <c:pt idx="19">
                  <c:v>3.4013705799599281E-3</c:v>
                </c:pt>
                <c:pt idx="20">
                  <c:v>3.6200940833606139E-3</c:v>
                </c:pt>
                <c:pt idx="21">
                  <c:v>3.809432718058003E-3</c:v>
                </c:pt>
                <c:pt idx="22">
                  <c:v>3.9608778384959686E-3</c:v>
                </c:pt>
                <c:pt idx="23">
                  <c:v>4.0968558509627551E-3</c:v>
                </c:pt>
                <c:pt idx="24">
                  <c:v>4.2189368326360777E-3</c:v>
                </c:pt>
                <c:pt idx="25">
                  <c:v>4.438581060410729E-3</c:v>
                </c:pt>
                <c:pt idx="26">
                  <c:v>4.5568493803542784E-3</c:v>
                </c:pt>
                <c:pt idx="27">
                  <c:v>4.6966695599394148E-3</c:v>
                </c:pt>
                <c:pt idx="28">
                  <c:v>4.8149389690795852E-3</c:v>
                </c:pt>
                <c:pt idx="29">
                  <c:v>5.0110140655834634E-3</c:v>
                </c:pt>
                <c:pt idx="30">
                  <c:v>5.1180086004479763E-3</c:v>
                </c:pt>
                <c:pt idx="31">
                  <c:v>5.3550260458679064E-3</c:v>
                </c:pt>
                <c:pt idx="32">
                  <c:v>5.5528716369471756E-3</c:v>
                </c:pt>
                <c:pt idx="33">
                  <c:v>5.7672182495579483E-3</c:v>
                </c:pt>
                <c:pt idx="34">
                  <c:v>6.0190374892084009E-3</c:v>
                </c:pt>
                <c:pt idx="35">
                  <c:v>6.3768518747460154E-3</c:v>
                </c:pt>
                <c:pt idx="36">
                  <c:v>6.6125276739874561E-3</c:v>
                </c:pt>
                <c:pt idx="37">
                  <c:v>6.9160035434997491E-3</c:v>
                </c:pt>
                <c:pt idx="38">
                  <c:v>7.1598583195771059E-3</c:v>
                </c:pt>
                <c:pt idx="39">
                  <c:v>7.5307927176700984E-3</c:v>
                </c:pt>
                <c:pt idx="40">
                  <c:v>7.6911074170477054E-3</c:v>
                </c:pt>
                <c:pt idx="41">
                  <c:v>8.1123310439387142E-3</c:v>
                </c:pt>
                <c:pt idx="42">
                  <c:v>8.3485782036345491E-3</c:v>
                </c:pt>
                <c:pt idx="43">
                  <c:v>8.6882308124952567E-3</c:v>
                </c:pt>
                <c:pt idx="44">
                  <c:v>9.1027043943638919E-3</c:v>
                </c:pt>
                <c:pt idx="45">
                  <c:v>9.5635832022622491E-3</c:v>
                </c:pt>
                <c:pt idx="46">
                  <c:v>1.0013844055181459E-2</c:v>
                </c:pt>
                <c:pt idx="47">
                  <c:v>1.061658112925401E-2</c:v>
                </c:pt>
                <c:pt idx="48">
                  <c:v>1.1196228278943071E-2</c:v>
                </c:pt>
                <c:pt idx="49">
                  <c:v>1.20227875402239E-2</c:v>
                </c:pt>
                <c:pt idx="50">
                  <c:v>1.24959696979583E-2</c:v>
                </c:pt>
                <c:pt idx="51">
                  <c:v>1.3405027482103701E-2</c:v>
                </c:pt>
                <c:pt idx="52">
                  <c:v>1.4064835531868439E-2</c:v>
                </c:pt>
                <c:pt idx="53">
                  <c:v>1.486453774889107E-2</c:v>
                </c:pt>
                <c:pt idx="54">
                  <c:v>1.5654690220514689E-2</c:v>
                </c:pt>
                <c:pt idx="55">
                  <c:v>1.671062303914761E-2</c:v>
                </c:pt>
                <c:pt idx="56">
                  <c:v>1.7654475311641771E-2</c:v>
                </c:pt>
                <c:pt idx="57">
                  <c:v>1.8995283772990531E-2</c:v>
                </c:pt>
                <c:pt idx="58">
                  <c:v>2.0348906222274029E-2</c:v>
                </c:pt>
                <c:pt idx="59">
                  <c:v>2.23616330437858E-2</c:v>
                </c:pt>
                <c:pt idx="60">
                  <c:v>2.3658344946746231E-2</c:v>
                </c:pt>
                <c:pt idx="61">
                  <c:v>2.595553474075862E-2</c:v>
                </c:pt>
                <c:pt idx="62">
                  <c:v>2.8022040055167171E-2</c:v>
                </c:pt>
                <c:pt idx="63">
                  <c:v>3.0305192542897319E-2</c:v>
                </c:pt>
                <c:pt idx="64">
                  <c:v>3.2867619079083421E-2</c:v>
                </c:pt>
                <c:pt idx="65">
                  <c:v>3.5508451640130168E-2</c:v>
                </c:pt>
                <c:pt idx="66">
                  <c:v>3.8486167115283958E-2</c:v>
                </c:pt>
                <c:pt idx="67">
                  <c:v>4.195418596077094E-2</c:v>
                </c:pt>
                <c:pt idx="68">
                  <c:v>4.5439071632935257E-2</c:v>
                </c:pt>
                <c:pt idx="69">
                  <c:v>5.0567793905292868E-2</c:v>
                </c:pt>
                <c:pt idx="70">
                  <c:v>5.3946789399423663E-2</c:v>
                </c:pt>
                <c:pt idx="71">
                  <c:v>5.9833576346573047E-2</c:v>
                </c:pt>
                <c:pt idx="72">
                  <c:v>6.4969352717179629E-2</c:v>
                </c:pt>
                <c:pt idx="73">
                  <c:v>7.0819424829083544E-2</c:v>
                </c:pt>
                <c:pt idx="74">
                  <c:v>7.7232424043052639E-2</c:v>
                </c:pt>
                <c:pt idx="75">
                  <c:v>8.3999340789847943E-2</c:v>
                </c:pt>
                <c:pt idx="76">
                  <c:v>9.0733136404555048E-2</c:v>
                </c:pt>
                <c:pt idx="77">
                  <c:v>9.907760718058567E-2</c:v>
                </c:pt>
                <c:pt idx="78">
                  <c:v>0.10657167348129171</c:v>
                </c:pt>
                <c:pt idx="79">
                  <c:v>0.116348554439296</c:v>
                </c:pt>
                <c:pt idx="80">
                  <c:v>0.1234412082434307</c:v>
                </c:pt>
                <c:pt idx="81">
                  <c:v>0.13557041539702419</c:v>
                </c:pt>
                <c:pt idx="82">
                  <c:v>0.14630953673380889</c:v>
                </c:pt>
                <c:pt idx="83">
                  <c:v>0.1587307017343631</c:v>
                </c:pt>
                <c:pt idx="84">
                  <c:v>0.1700780905477336</c:v>
                </c:pt>
                <c:pt idx="85">
                  <c:v>0.18304019413905009</c:v>
                </c:pt>
                <c:pt idx="86">
                  <c:v>0.19513519461618339</c:v>
                </c:pt>
                <c:pt idx="87">
                  <c:v>0.20842725919455729</c:v>
                </c:pt>
                <c:pt idx="88">
                  <c:v>0.22082104036020561</c:v>
                </c:pt>
                <c:pt idx="89">
                  <c:v>0.23724712692459479</c:v>
                </c:pt>
                <c:pt idx="90">
                  <c:v>0.24765743310711061</c:v>
                </c:pt>
                <c:pt idx="91">
                  <c:v>0.26432851815367359</c:v>
                </c:pt>
                <c:pt idx="92">
                  <c:v>0.27919126412712669</c:v>
                </c:pt>
                <c:pt idx="93">
                  <c:v>0.29509120764097019</c:v>
                </c:pt>
                <c:pt idx="94">
                  <c:v>0.31219722952732631</c:v>
                </c:pt>
                <c:pt idx="95">
                  <c:v>0.32807754271592432</c:v>
                </c:pt>
                <c:pt idx="96">
                  <c:v>0.3425421308278791</c:v>
                </c:pt>
                <c:pt idx="97">
                  <c:v>0.35620214822728252</c:v>
                </c:pt>
                <c:pt idx="98">
                  <c:v>0.37320210584007069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1-4C62-BAF9-978CD6C88718}"/>
            </c:ext>
          </c:extLst>
        </c:ser>
        <c:ser>
          <c:idx val="1"/>
          <c:order val="1"/>
          <c:tx>
            <c:strRef>
              <c:f>'qx (tau) a'!$AL$1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a'!$AL$2:$AL$100</c:f>
              <c:numCache>
                <c:formatCode>General</c:formatCode>
                <c:ptCount val="99"/>
                <c:pt idx="0">
                  <c:v>1.8827793392349409E-2</c:v>
                </c:pt>
                <c:pt idx="1">
                  <c:v>1.146481283033707E-2</c:v>
                </c:pt>
                <c:pt idx="2">
                  <c:v>7.735606810288842E-3</c:v>
                </c:pt>
                <c:pt idx="3">
                  <c:v>5.3418324187629604E-3</c:v>
                </c:pt>
                <c:pt idx="4">
                  <c:v>3.9673463734412051E-3</c:v>
                </c:pt>
                <c:pt idx="5">
                  <c:v>3.2192902750307621E-3</c:v>
                </c:pt>
                <c:pt idx="6">
                  <c:v>2.7641480069794389E-3</c:v>
                </c:pt>
                <c:pt idx="7">
                  <c:v>2.3886674669793E-3</c:v>
                </c:pt>
                <c:pt idx="8">
                  <c:v>2.1419011979039171E-3</c:v>
                </c:pt>
                <c:pt idx="9">
                  <c:v>1.9916003050861608E-3</c:v>
                </c:pt>
                <c:pt idx="10">
                  <c:v>1.90446586780324E-3</c:v>
                </c:pt>
                <c:pt idx="11">
                  <c:v>1.902362372180999E-3</c:v>
                </c:pt>
                <c:pt idx="12">
                  <c:v>1.9520893405365889E-3</c:v>
                </c:pt>
                <c:pt idx="13">
                  <c:v>2.0635567169693392E-3</c:v>
                </c:pt>
                <c:pt idx="14">
                  <c:v>2.210892972810075E-3</c:v>
                </c:pt>
                <c:pt idx="15">
                  <c:v>2.4163605958495982E-3</c:v>
                </c:pt>
                <c:pt idx="16">
                  <c:v>2.693058708298723E-3</c:v>
                </c:pt>
                <c:pt idx="17">
                  <c:v>2.9275082138237041E-3</c:v>
                </c:pt>
                <c:pt idx="18">
                  <c:v>3.1674865241193562E-3</c:v>
                </c:pt>
                <c:pt idx="19">
                  <c:v>3.409862497316674E-3</c:v>
                </c:pt>
                <c:pt idx="20">
                  <c:v>3.6293278423380482E-3</c:v>
                </c:pt>
                <c:pt idx="21">
                  <c:v>3.8191333017772999E-3</c:v>
                </c:pt>
                <c:pt idx="22">
                  <c:v>3.9708362448780399E-3</c:v>
                </c:pt>
                <c:pt idx="23">
                  <c:v>4.1070291200884226E-3</c:v>
                </c:pt>
                <c:pt idx="24">
                  <c:v>4.2292828969737739E-3</c:v>
                </c:pt>
                <c:pt idx="25">
                  <c:v>4.34328182504784E-3</c:v>
                </c:pt>
                <c:pt idx="26">
                  <c:v>4.5676596407556716E-3</c:v>
                </c:pt>
                <c:pt idx="27">
                  <c:v>4.7075945755070681E-3</c:v>
                </c:pt>
                <c:pt idx="28">
                  <c:v>4.825828094749629E-3</c:v>
                </c:pt>
                <c:pt idx="29">
                  <c:v>5.0220373631216786E-3</c:v>
                </c:pt>
                <c:pt idx="30">
                  <c:v>5.1289741186961724E-3</c:v>
                </c:pt>
                <c:pt idx="31">
                  <c:v>5.3661617707503328E-3</c:v>
                </c:pt>
                <c:pt idx="32">
                  <c:v>5.5641160001234091E-3</c:v>
                </c:pt>
                <c:pt idx="33">
                  <c:v>5.7785697457243268E-3</c:v>
                </c:pt>
                <c:pt idx="34">
                  <c:v>6.0305198236857427E-3</c:v>
                </c:pt>
                <c:pt idx="35">
                  <c:v>6.271366859324945E-3</c:v>
                </c:pt>
                <c:pt idx="36">
                  <c:v>6.6244073648097368E-3</c:v>
                </c:pt>
                <c:pt idx="37">
                  <c:v>6.928026656312869E-3</c:v>
                </c:pt>
                <c:pt idx="38">
                  <c:v>7.1718757001123512E-3</c:v>
                </c:pt>
                <c:pt idx="39">
                  <c:v>7.5430072085729272E-3</c:v>
                </c:pt>
                <c:pt idx="40">
                  <c:v>7.7031092550937652E-3</c:v>
                </c:pt>
                <c:pt idx="41">
                  <c:v>8.1245440001507241E-3</c:v>
                </c:pt>
                <c:pt idx="42">
                  <c:v>8.3606255389858664E-3</c:v>
                </c:pt>
                <c:pt idx="43">
                  <c:v>8.7002809074394616E-3</c:v>
                </c:pt>
                <c:pt idx="44">
                  <c:v>9.1147706636340864E-3</c:v>
                </c:pt>
                <c:pt idx="45">
                  <c:v>9.4552669415296497E-3</c:v>
                </c:pt>
                <c:pt idx="46">
                  <c:v>1.002592591826257E-2</c:v>
                </c:pt>
                <c:pt idx="47">
                  <c:v>1.062884385589968E-2</c:v>
                </c:pt>
                <c:pt idx="48">
                  <c:v>1.1208561295668719E-2</c:v>
                </c:pt>
                <c:pt idx="49">
                  <c:v>1.2035487001420099E-2</c:v>
                </c:pt>
                <c:pt idx="50">
                  <c:v>1.250858393535681E-2</c:v>
                </c:pt>
                <c:pt idx="51">
                  <c:v>1.341804741439734E-2</c:v>
                </c:pt>
                <c:pt idx="52">
                  <c:v>1.407795385778066E-2</c:v>
                </c:pt>
                <c:pt idx="53">
                  <c:v>1.487793308789542E-2</c:v>
                </c:pt>
                <c:pt idx="54">
                  <c:v>1.5668315527576419E-2</c:v>
                </c:pt>
                <c:pt idx="55">
                  <c:v>1.658463353479955E-2</c:v>
                </c:pt>
                <c:pt idx="56">
                  <c:v>1.76687965458826E-2</c:v>
                </c:pt>
                <c:pt idx="57">
                  <c:v>1.9010318982935259E-2</c:v>
                </c:pt>
                <c:pt idx="58">
                  <c:v>2.03646441349431E-2</c:v>
                </c:pt>
                <c:pt idx="59">
                  <c:v>2.2378720382658649E-2</c:v>
                </c:pt>
                <c:pt idx="60">
                  <c:v>2.3675912967577761E-2</c:v>
                </c:pt>
                <c:pt idx="61">
                  <c:v>2.5974609575718292E-2</c:v>
                </c:pt>
                <c:pt idx="62">
                  <c:v>2.8042420004392499E-2</c:v>
                </c:pt>
                <c:pt idx="63">
                  <c:v>3.0327047765750011E-2</c:v>
                </c:pt>
                <c:pt idx="64">
                  <c:v>3.2891121423623382E-2</c:v>
                </c:pt>
                <c:pt idx="65">
                  <c:v>3.5282506204423407E-2</c:v>
                </c:pt>
                <c:pt idx="66">
                  <c:v>3.851312434374865E-2</c:v>
                </c:pt>
                <c:pt idx="67">
                  <c:v>4.1983324818624657E-2</c:v>
                </c:pt>
                <c:pt idx="68">
                  <c:v>4.5470247654517681E-2</c:v>
                </c:pt>
                <c:pt idx="69">
                  <c:v>5.0602590280389943E-2</c:v>
                </c:pt>
                <c:pt idx="70">
                  <c:v>5.3982921671484663E-2</c:v>
                </c:pt>
                <c:pt idx="71">
                  <c:v>5.9873309715233747E-2</c:v>
                </c:pt>
                <c:pt idx="72">
                  <c:v>6.5011794028421166E-2</c:v>
                </c:pt>
                <c:pt idx="73">
                  <c:v>7.0864958147967227E-2</c:v>
                </c:pt>
                <c:pt idx="74">
                  <c:v>7.7281334653067524E-2</c:v>
                </c:pt>
                <c:pt idx="75">
                  <c:v>8.3536924275878999E-2</c:v>
                </c:pt>
                <c:pt idx="76">
                  <c:v>9.0787098209002548E-2</c:v>
                </c:pt>
                <c:pt idx="77">
                  <c:v>9.9134366678129471E-2</c:v>
                </c:pt>
                <c:pt idx="78">
                  <c:v>0.10663022132062371</c:v>
                </c:pt>
                <c:pt idx="79">
                  <c:v>0.1164095351989356</c:v>
                </c:pt>
                <c:pt idx="80">
                  <c:v>0.1235023934436958</c:v>
                </c:pt>
                <c:pt idx="81">
                  <c:v>0.1356354341054348</c:v>
                </c:pt>
                <c:pt idx="82">
                  <c:v>0.1463765740804184</c:v>
                </c:pt>
                <c:pt idx="83">
                  <c:v>0.15880063325920721</c:v>
                </c:pt>
                <c:pt idx="84">
                  <c:v>0.1701492344519854</c:v>
                </c:pt>
                <c:pt idx="85">
                  <c:v>0.18239300104622691</c:v>
                </c:pt>
                <c:pt idx="86">
                  <c:v>0.19520795899002419</c:v>
                </c:pt>
                <c:pt idx="87">
                  <c:v>0.20850121405377589</c:v>
                </c:pt>
                <c:pt idx="88">
                  <c:v>0.22089423577681869</c:v>
                </c:pt>
                <c:pt idx="89">
                  <c:v>0.2373222303108925</c:v>
                </c:pt>
                <c:pt idx="90">
                  <c:v>0.24772930397904991</c:v>
                </c:pt>
                <c:pt idx="91">
                  <c:v>0.26440058133379118</c:v>
                </c:pt>
                <c:pt idx="92">
                  <c:v>0.27926188832408838</c:v>
                </c:pt>
                <c:pt idx="93">
                  <c:v>0.29516094871041482</c:v>
                </c:pt>
                <c:pt idx="94">
                  <c:v>0.31226732732493517</c:v>
                </c:pt>
                <c:pt idx="95">
                  <c:v>0.32745929446023009</c:v>
                </c:pt>
                <c:pt idx="96">
                  <c:v>0.34260947603572778</c:v>
                </c:pt>
                <c:pt idx="97">
                  <c:v>0.35626813281347869</c:v>
                </c:pt>
                <c:pt idx="98">
                  <c:v>0.37326600367348078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1-4C62-BAF9-978CD6C88718}"/>
            </c:ext>
          </c:extLst>
        </c:ser>
        <c:ser>
          <c:idx val="2"/>
          <c:order val="2"/>
          <c:tx>
            <c:strRef>
              <c:f>'qx (tau) a'!$AM$1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a'!$AM$2:$AM$100</c:f>
              <c:numCache>
                <c:formatCode>General</c:formatCode>
                <c:ptCount val="99"/>
                <c:pt idx="0">
                  <c:v>1.8887721790490249E-2</c:v>
                </c:pt>
                <c:pt idx="1">
                  <c:v>1.150133858626734E-2</c:v>
                </c:pt>
                <c:pt idx="2">
                  <c:v>7.7600281373684243E-3</c:v>
                </c:pt>
                <c:pt idx="3">
                  <c:v>5.358254226377146E-3</c:v>
                </c:pt>
                <c:pt idx="4">
                  <c:v>3.9793478979438524E-3</c:v>
                </c:pt>
                <c:pt idx="5">
                  <c:v>3.228835305598476E-3</c:v>
                </c:pt>
                <c:pt idx="6">
                  <c:v>2.6935064078619231E-3</c:v>
                </c:pt>
                <c:pt idx="7">
                  <c:v>2.3954048056832318E-3</c:v>
                </c:pt>
                <c:pt idx="8">
                  <c:v>2.1478110530972479E-3</c:v>
                </c:pt>
                <c:pt idx="9">
                  <c:v>1.996962141323722E-3</c:v>
                </c:pt>
                <c:pt idx="10">
                  <c:v>1.909437046848206E-3</c:v>
                </c:pt>
                <c:pt idx="11">
                  <c:v>1.9071966516538421E-3</c:v>
                </c:pt>
                <c:pt idx="12">
                  <c:v>1.9569192149179182E-3</c:v>
                </c:pt>
                <c:pt idx="13">
                  <c:v>2.0685772921544832E-3</c:v>
                </c:pt>
                <c:pt idx="14">
                  <c:v>2.2161683466443982E-3</c:v>
                </c:pt>
                <c:pt idx="15">
                  <c:v>2.4220582414464791E-3</c:v>
                </c:pt>
                <c:pt idx="16">
                  <c:v>2.6371499917927639E-3</c:v>
                </c:pt>
                <c:pt idx="17">
                  <c:v>2.9343576665596949E-3</c:v>
                </c:pt>
                <c:pt idx="18">
                  <c:v>3.1751486482751719E-3</c:v>
                </c:pt>
                <c:pt idx="19">
                  <c:v>3.4183755793519839E-3</c:v>
                </c:pt>
                <c:pt idx="20">
                  <c:v>3.638585110795511E-3</c:v>
                </c:pt>
                <c:pt idx="21">
                  <c:v>3.828858540183E-3</c:v>
                </c:pt>
                <c:pt idx="22">
                  <c:v>3.9808196385371364E-3</c:v>
                </c:pt>
                <c:pt idx="23">
                  <c:v>4.1172275991133711E-3</c:v>
                </c:pt>
                <c:pt idx="24">
                  <c:v>4.2396542788309946E-3</c:v>
                </c:pt>
                <c:pt idx="25">
                  <c:v>4.3537689953143674E-3</c:v>
                </c:pt>
                <c:pt idx="26">
                  <c:v>4.4712812156202384E-3</c:v>
                </c:pt>
                <c:pt idx="27">
                  <c:v>4.7185449436819571E-3</c:v>
                </c:pt>
                <c:pt idx="28">
                  <c:v>4.8367417866048701E-3</c:v>
                </c:pt>
                <c:pt idx="29">
                  <c:v>5.0330848484778654E-3</c:v>
                </c:pt>
                <c:pt idx="30">
                  <c:v>5.1399630702212429E-3</c:v>
                </c:pt>
                <c:pt idx="31">
                  <c:v>5.3773205896129328E-3</c:v>
                </c:pt>
                <c:pt idx="32">
                  <c:v>5.5753830688379802E-3</c:v>
                </c:pt>
                <c:pt idx="33">
                  <c:v>5.7899435196847593E-3</c:v>
                </c:pt>
                <c:pt idx="34">
                  <c:v>6.0420239960208288E-3</c:v>
                </c:pt>
                <c:pt idx="35">
                  <c:v>6.2830009895811223E-3</c:v>
                </c:pt>
                <c:pt idx="36">
                  <c:v>6.518251385999152E-3</c:v>
                </c:pt>
                <c:pt idx="37">
                  <c:v>6.9400705975636301E-3</c:v>
                </c:pt>
                <c:pt idx="38">
                  <c:v>7.1839131780176979E-3</c:v>
                </c:pt>
                <c:pt idx="39">
                  <c:v>7.5552414351395258E-3</c:v>
                </c:pt>
                <c:pt idx="40">
                  <c:v>7.715129748896099E-3</c:v>
                </c:pt>
                <c:pt idx="41">
                  <c:v>8.1367752672125704E-3</c:v>
                </c:pt>
                <c:pt idx="42">
                  <c:v>8.3726901856338021E-3</c:v>
                </c:pt>
                <c:pt idx="43">
                  <c:v>8.7123476416486323E-3</c:v>
                </c:pt>
                <c:pt idx="44">
                  <c:v>9.1268528538114291E-3</c:v>
                </c:pt>
                <c:pt idx="45">
                  <c:v>9.4672415354353223E-3</c:v>
                </c:pt>
                <c:pt idx="46">
                  <c:v>9.9177091951926366E-3</c:v>
                </c:pt>
                <c:pt idx="47">
                  <c:v>1.0641120670353501E-2</c:v>
                </c:pt>
                <c:pt idx="48">
                  <c:v>1.122090782039353E-2</c:v>
                </c:pt>
                <c:pt idx="49">
                  <c:v>1.204819979487848E-2</c:v>
                </c:pt>
                <c:pt idx="50">
                  <c:v>1.252121082548097E-2</c:v>
                </c:pt>
                <c:pt idx="51">
                  <c:v>1.343107990631864E-2</c:v>
                </c:pt>
                <c:pt idx="52">
                  <c:v>1.409108433156281E-2</c:v>
                </c:pt>
                <c:pt idx="53">
                  <c:v>1.4891340406790301E-2</c:v>
                </c:pt>
                <c:pt idx="54">
                  <c:v>1.5681952598925131E-2</c:v>
                </c:pt>
                <c:pt idx="55">
                  <c:v>1.659858572677431E-2</c:v>
                </c:pt>
                <c:pt idx="56">
                  <c:v>1.754031879821261E-2</c:v>
                </c:pt>
                <c:pt idx="57">
                  <c:v>1.902536597782933E-2</c:v>
                </c:pt>
                <c:pt idx="58">
                  <c:v>2.0380394092322729E-2</c:v>
                </c:pt>
                <c:pt idx="59">
                  <c:v>2.2395820628468451E-2</c:v>
                </c:pt>
                <c:pt idx="60">
                  <c:v>2.3693493875001411E-2</c:v>
                </c:pt>
                <c:pt idx="61">
                  <c:v>2.5993698240987521E-2</c:v>
                </c:pt>
                <c:pt idx="62">
                  <c:v>2.806281456061965E-2</c:v>
                </c:pt>
                <c:pt idx="63">
                  <c:v>3.034891850204002E-2</c:v>
                </c:pt>
                <c:pt idx="64">
                  <c:v>3.2914640286195507E-2</c:v>
                </c:pt>
                <c:pt idx="65">
                  <c:v>3.5307541396525248E-2</c:v>
                </c:pt>
                <c:pt idx="66">
                  <c:v>3.8271173867300057E-2</c:v>
                </c:pt>
                <c:pt idx="67">
                  <c:v>4.2012483467657069E-2</c:v>
                </c:pt>
                <c:pt idx="68">
                  <c:v>4.5501444552390247E-2</c:v>
                </c:pt>
                <c:pt idx="69">
                  <c:v>5.0637409955284651E-2</c:v>
                </c:pt>
                <c:pt idx="70">
                  <c:v>5.4019077446757928E-2</c:v>
                </c:pt>
                <c:pt idx="71">
                  <c:v>5.9913068620032983E-2</c:v>
                </c:pt>
                <c:pt idx="72">
                  <c:v>6.5054262089205395E-2</c:v>
                </c:pt>
                <c:pt idx="73">
                  <c:v>7.0910519611681821E-2</c:v>
                </c:pt>
                <c:pt idx="74">
                  <c:v>7.7330274922430164E-2</c:v>
                </c:pt>
                <c:pt idx="75">
                  <c:v>8.3588183752334677E-2</c:v>
                </c:pt>
                <c:pt idx="76">
                  <c:v>9.0302536856517679E-2</c:v>
                </c:pt>
                <c:pt idx="77">
                  <c:v>9.9191156870793495E-2</c:v>
                </c:pt>
                <c:pt idx="78">
                  <c:v>0.1066887993680667</c:v>
                </c:pt>
                <c:pt idx="79">
                  <c:v>0.1164705457700369</c:v>
                </c:pt>
                <c:pt idx="80">
                  <c:v>0.1235636067866288</c:v>
                </c:pt>
                <c:pt idx="81">
                  <c:v>0.13570048148931249</c:v>
                </c:pt>
                <c:pt idx="82">
                  <c:v>0.14644363943868491</c:v>
                </c:pt>
                <c:pt idx="83">
                  <c:v>0.15887059260052419</c:v>
                </c:pt>
                <c:pt idx="84">
                  <c:v>0.1702204049689805</c:v>
                </c:pt>
                <c:pt idx="85">
                  <c:v>0.18246481129240771</c:v>
                </c:pt>
                <c:pt idx="86">
                  <c:v>0.1945539330343731</c:v>
                </c:pt>
                <c:pt idx="87">
                  <c:v>0.20857519156196699</c:v>
                </c:pt>
                <c:pt idx="88">
                  <c:v>0.22096745187210309</c:v>
                </c:pt>
                <c:pt idx="89">
                  <c:v>0.23739735360520359</c:v>
                </c:pt>
                <c:pt idx="90">
                  <c:v>0.24780119211032381</c:v>
                </c:pt>
                <c:pt idx="91">
                  <c:v>0.2644726604482579</c:v>
                </c:pt>
                <c:pt idx="92">
                  <c:v>0.27933252673577602</c:v>
                </c:pt>
                <c:pt idx="93">
                  <c:v>0.29523070260970452</c:v>
                </c:pt>
                <c:pt idx="94">
                  <c:v>0.31233743706537492</c:v>
                </c:pt>
                <c:pt idx="95">
                  <c:v>0.32752794608829178</c:v>
                </c:pt>
                <c:pt idx="96">
                  <c:v>0.34200371297244031</c:v>
                </c:pt>
                <c:pt idx="97">
                  <c:v>0.35633412599254599</c:v>
                </c:pt>
                <c:pt idx="98">
                  <c:v>0.37332990893611029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1-4C62-BAF9-978CD6C88718}"/>
            </c:ext>
          </c:extLst>
        </c:ser>
        <c:ser>
          <c:idx val="3"/>
          <c:order val="3"/>
          <c:tx>
            <c:strRef>
              <c:f>'qx (tau) a'!$AN$1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a'!$AN$2:$AN$100</c:f>
              <c:numCache>
                <c:formatCode>General</c:formatCode>
                <c:ptCount val="99"/>
                <c:pt idx="0">
                  <c:v>1.8947839091488668E-2</c:v>
                </c:pt>
                <c:pt idx="1">
                  <c:v>1.1537980029200919E-2</c:v>
                </c:pt>
                <c:pt idx="2">
                  <c:v>7.7845262598070786E-3</c:v>
                </c:pt>
                <c:pt idx="3">
                  <c:v>5.3747263812273793E-3</c:v>
                </c:pt>
                <c:pt idx="4">
                  <c:v>3.9913856551789806E-3</c:v>
                </c:pt>
                <c:pt idx="5">
                  <c:v>3.2384085906949078E-3</c:v>
                </c:pt>
                <c:pt idx="6">
                  <c:v>2.70126558821504E-3</c:v>
                </c:pt>
                <c:pt idx="7">
                  <c:v>2.3354456877248131E-3</c:v>
                </c:pt>
                <c:pt idx="8">
                  <c:v>2.1537371969423398E-3</c:v>
                </c:pt>
                <c:pt idx="9">
                  <c:v>2.002338398345294E-3</c:v>
                </c:pt>
                <c:pt idx="10">
                  <c:v>1.9144211895875121E-3</c:v>
                </c:pt>
                <c:pt idx="11">
                  <c:v>1.9120432042173401E-3</c:v>
                </c:pt>
                <c:pt idx="12">
                  <c:v>1.9617610276630999E-3</c:v>
                </c:pt>
                <c:pt idx="13">
                  <c:v>2.0736100695620818E-3</c:v>
                </c:pt>
                <c:pt idx="14">
                  <c:v>2.221456293940216E-3</c:v>
                </c:pt>
                <c:pt idx="15">
                  <c:v>2.427769305424432E-3</c:v>
                </c:pt>
                <c:pt idx="16">
                  <c:v>2.643304384751799E-3</c:v>
                </c:pt>
                <c:pt idx="17">
                  <c:v>2.8732842168243118E-3</c:v>
                </c:pt>
                <c:pt idx="18">
                  <c:v>3.1828292774414009E-3</c:v>
                </c:pt>
                <c:pt idx="19">
                  <c:v>3.4269098786330332E-3</c:v>
                </c:pt>
                <c:pt idx="20">
                  <c:v>3.6478659483687452E-3</c:v>
                </c:pt>
                <c:pt idx="21">
                  <c:v>3.838608495694062E-3</c:v>
                </c:pt>
                <c:pt idx="22">
                  <c:v>3.9908280819179742E-3</c:v>
                </c:pt>
                <c:pt idx="23">
                  <c:v>4.1274513502488341E-3</c:v>
                </c:pt>
                <c:pt idx="24">
                  <c:v>4.2500510398955083E-3</c:v>
                </c:pt>
                <c:pt idx="25">
                  <c:v>4.3642814320793422E-3</c:v>
                </c:pt>
                <c:pt idx="26">
                  <c:v>4.4818889391067263E-3</c:v>
                </c:pt>
                <c:pt idx="27">
                  <c:v>4.6208994335813491E-3</c:v>
                </c:pt>
                <c:pt idx="28">
                  <c:v>4.8476800997957481E-3</c:v>
                </c:pt>
                <c:pt idx="29">
                  <c:v>5.0441565744552266E-3</c:v>
                </c:pt>
                <c:pt idx="30">
                  <c:v>5.1509755048386729E-3</c:v>
                </c:pt>
                <c:pt idx="31">
                  <c:v>5.3885025500882699E-3</c:v>
                </c:pt>
                <c:pt idx="32">
                  <c:v>5.5866728886801997E-3</c:v>
                </c:pt>
                <c:pt idx="33">
                  <c:v>5.8013396149034779E-3</c:v>
                </c:pt>
                <c:pt idx="34">
                  <c:v>6.0535500474913073E-3</c:v>
                </c:pt>
                <c:pt idx="35">
                  <c:v>6.2946566341016696E-3</c:v>
                </c:pt>
                <c:pt idx="36">
                  <c:v>6.52996226268443E-3</c:v>
                </c:pt>
                <c:pt idx="37">
                  <c:v>6.8324219532637231E-3</c:v>
                </c:pt>
                <c:pt idx="38">
                  <c:v>7.1959707866571243E-3</c:v>
                </c:pt>
                <c:pt idx="39">
                  <c:v>7.5674954290123608E-3</c:v>
                </c:pt>
                <c:pt idx="40">
                  <c:v>7.7271689272250246E-3</c:v>
                </c:pt>
                <c:pt idx="41">
                  <c:v>8.1490248723494751E-3</c:v>
                </c:pt>
                <c:pt idx="42">
                  <c:v>8.3847721682407395E-3</c:v>
                </c:pt>
                <c:pt idx="43">
                  <c:v>8.7244310378941092E-3</c:v>
                </c:pt>
                <c:pt idx="44">
                  <c:v>9.1389509857066065E-3</c:v>
                </c:pt>
                <c:pt idx="45">
                  <c:v>9.4792312218501262E-3</c:v>
                </c:pt>
                <c:pt idx="46">
                  <c:v>9.9296756526738861E-3</c:v>
                </c:pt>
                <c:pt idx="47">
                  <c:v>1.0531135160455561E-2</c:v>
                </c:pt>
                <c:pt idx="48">
                  <c:v>1.1233267867741811E-2</c:v>
                </c:pt>
                <c:pt idx="49">
                  <c:v>1.2060925934421761E-2</c:v>
                </c:pt>
                <c:pt idx="50">
                  <c:v>1.253385038085786E-2</c:v>
                </c:pt>
                <c:pt idx="51">
                  <c:v>1.344412496981473E-2</c:v>
                </c:pt>
                <c:pt idx="52">
                  <c:v>1.410422696429992E-2</c:v>
                </c:pt>
                <c:pt idx="53">
                  <c:v>1.490475971612415E-2</c:v>
                </c:pt>
                <c:pt idx="54">
                  <c:v>1.569560144455262E-2</c:v>
                </c:pt>
                <c:pt idx="55">
                  <c:v>1.6612549556923931E-2</c:v>
                </c:pt>
                <c:pt idx="56">
                  <c:v>1.755454825902214E-2</c:v>
                </c:pt>
                <c:pt idx="57">
                  <c:v>1.8890366522919869E-2</c:v>
                </c:pt>
                <c:pt idx="58">
                  <c:v>2.039615610343315E-2</c:v>
                </c:pt>
                <c:pt idx="59">
                  <c:v>2.2412933790733058E-2</c:v>
                </c:pt>
                <c:pt idx="60">
                  <c:v>2.3711087678232049E-2</c:v>
                </c:pt>
                <c:pt idx="61">
                  <c:v>2.601280074631529E-2</c:v>
                </c:pt>
                <c:pt idx="62">
                  <c:v>2.8083223734002179E-2</c:v>
                </c:pt>
                <c:pt idx="63">
                  <c:v>3.0370804762417821E-2</c:v>
                </c:pt>
                <c:pt idx="64">
                  <c:v>3.2938175677993287E-2</c:v>
                </c:pt>
                <c:pt idx="65">
                  <c:v>3.5332594025439423E-2</c:v>
                </c:pt>
                <c:pt idx="66">
                  <c:v>3.8297983524504642E-2</c:v>
                </c:pt>
                <c:pt idx="67">
                  <c:v>4.1750767034123733E-2</c:v>
                </c:pt>
                <c:pt idx="68">
                  <c:v>4.553266233981601E-2</c:v>
                </c:pt>
                <c:pt idx="69">
                  <c:v>5.0672252944676588E-2</c:v>
                </c:pt>
                <c:pt idx="70">
                  <c:v>5.4055256739579671E-2</c:v>
                </c:pt>
                <c:pt idx="71">
                  <c:v>5.9952853076230439E-2</c:v>
                </c:pt>
                <c:pt idx="72">
                  <c:v>6.5096756915087983E-2</c:v>
                </c:pt>
                <c:pt idx="73">
                  <c:v>7.0956109236132825E-2</c:v>
                </c:pt>
                <c:pt idx="74">
                  <c:v>7.7379244867413655E-2</c:v>
                </c:pt>
                <c:pt idx="75">
                  <c:v>8.3639473226156946E-2</c:v>
                </c:pt>
                <c:pt idx="76">
                  <c:v>9.035625549422821E-2</c:v>
                </c:pt>
                <c:pt idx="77">
                  <c:v>9.8681148949285702E-2</c:v>
                </c:pt>
                <c:pt idx="78">
                  <c:v>0.1067474076369727</c:v>
                </c:pt>
                <c:pt idx="79">
                  <c:v>0.1165315861648227</c:v>
                </c:pt>
                <c:pt idx="80">
                  <c:v>0.1236248482829085</c:v>
                </c:pt>
                <c:pt idx="81">
                  <c:v>0.1357655575587762</c:v>
                </c:pt>
                <c:pt idx="82">
                  <c:v>0.14651073281769689</c:v>
                </c:pt>
                <c:pt idx="83">
                  <c:v>0.1589405797665796</c:v>
                </c:pt>
                <c:pt idx="84">
                  <c:v>0.17029160210586661</c:v>
                </c:pt>
                <c:pt idx="85">
                  <c:v>0.18253664654905871</c:v>
                </c:pt>
                <c:pt idx="86">
                  <c:v>0.19462650780843779</c:v>
                </c:pt>
                <c:pt idx="87">
                  <c:v>0.20791020900049409</c:v>
                </c:pt>
                <c:pt idx="88">
                  <c:v>0.2210406886493099</c:v>
                </c:pt>
                <c:pt idx="89">
                  <c:v>0.2374724968101147</c:v>
                </c:pt>
                <c:pt idx="90">
                  <c:v>0.24787309750277051</c:v>
                </c:pt>
                <c:pt idx="91">
                  <c:v>0.26454475549834289</c:v>
                </c:pt>
                <c:pt idx="92">
                  <c:v>0.27940317936297848</c:v>
                </c:pt>
                <c:pt idx="93">
                  <c:v>0.29530046933924609</c:v>
                </c:pt>
                <c:pt idx="94">
                  <c:v>0.31240755874873349</c:v>
                </c:pt>
                <c:pt idx="95">
                  <c:v>0.32759660837235061</c:v>
                </c:pt>
                <c:pt idx="96">
                  <c:v>0.34207098177560252</c:v>
                </c:pt>
                <c:pt idx="97">
                  <c:v>0.35574049676241221</c:v>
                </c:pt>
                <c:pt idx="98">
                  <c:v>0.37339382162740048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81-4C62-BAF9-978CD6C88718}"/>
            </c:ext>
          </c:extLst>
        </c:ser>
        <c:ser>
          <c:idx val="4"/>
          <c:order val="4"/>
          <c:tx>
            <c:strRef>
              <c:f>'qx (tau) a'!$AO$1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a'!$AO$2:$AO$100</c:f>
              <c:numCache>
                <c:formatCode>General</c:formatCode>
                <c:ptCount val="99"/>
                <c:pt idx="0">
                  <c:v>1.900814587893751E-2</c:v>
                </c:pt>
                <c:pt idx="1">
                  <c:v>1.1574737521190979E-2</c:v>
                </c:pt>
                <c:pt idx="2">
                  <c:v>7.8091014171756123E-3</c:v>
                </c:pt>
                <c:pt idx="3">
                  <c:v>5.3912490368300814E-3</c:v>
                </c:pt>
                <c:pt idx="4">
                  <c:v>4.003459754091665E-3</c:v>
                </c:pt>
                <c:pt idx="5">
                  <c:v>3.2480102136839268E-3</c:v>
                </c:pt>
                <c:pt idx="6">
                  <c:v>2.709047090057148E-3</c:v>
                </c:pt>
                <c:pt idx="7">
                  <c:v>2.3420330883998641E-3</c:v>
                </c:pt>
                <c:pt idx="8">
                  <c:v>2.1009845564454728E-3</c:v>
                </c:pt>
                <c:pt idx="9">
                  <c:v>2.007729114857693E-3</c:v>
                </c:pt>
                <c:pt idx="10">
                  <c:v>1.9194183297621681E-3</c:v>
                </c:pt>
                <c:pt idx="11">
                  <c:v>1.916902060969949E-3</c:v>
                </c:pt>
                <c:pt idx="12">
                  <c:v>1.966614808222578E-3</c:v>
                </c:pt>
                <c:pt idx="13">
                  <c:v>2.0786550787870168E-3</c:v>
                </c:pt>
                <c:pt idx="14">
                  <c:v>2.2267568445986101E-3</c:v>
                </c:pt>
                <c:pt idx="15">
                  <c:v>2.433493819307464E-3</c:v>
                </c:pt>
                <c:pt idx="16">
                  <c:v>2.6494731213094762E-3</c:v>
                </c:pt>
                <c:pt idx="17">
                  <c:v>2.8800069856947941E-3</c:v>
                </c:pt>
                <c:pt idx="18">
                  <c:v>3.114366075508523E-3</c:v>
                </c:pt>
                <c:pt idx="19">
                  <c:v>3.4354654478568891E-3</c:v>
                </c:pt>
                <c:pt idx="20">
                  <c:v>3.6571704148439239E-3</c:v>
                </c:pt>
                <c:pt idx="21">
                  <c:v>3.8483832308863208E-3</c:v>
                </c:pt>
                <c:pt idx="22">
                  <c:v>4.0008616376202566E-3</c:v>
                </c:pt>
                <c:pt idx="23">
                  <c:v>4.1377004358583713E-3</c:v>
                </c:pt>
                <c:pt idx="24">
                  <c:v>4.2604732420042923E-3</c:v>
                </c:pt>
                <c:pt idx="25">
                  <c:v>4.3748191959477323E-3</c:v>
                </c:pt>
                <c:pt idx="26">
                  <c:v>4.4925217716631494E-3</c:v>
                </c:pt>
                <c:pt idx="27">
                  <c:v>4.6316486091695364E-3</c:v>
                </c:pt>
                <c:pt idx="28">
                  <c:v>4.7501170319070862E-3</c:v>
                </c:pt>
                <c:pt idx="29">
                  <c:v>5.0552525939709936E-3</c:v>
                </c:pt>
                <c:pt idx="30">
                  <c:v>5.1620114724693078E-3</c:v>
                </c:pt>
                <c:pt idx="31">
                  <c:v>5.3997076999059423E-3</c:v>
                </c:pt>
                <c:pt idx="32">
                  <c:v>5.5979855053300831E-3</c:v>
                </c:pt>
                <c:pt idx="33">
                  <c:v>5.8127580749282037E-3</c:v>
                </c:pt>
                <c:pt idx="34">
                  <c:v>6.0650980194518764E-3</c:v>
                </c:pt>
                <c:pt idx="35">
                  <c:v>6.306333832416966E-3</c:v>
                </c:pt>
                <c:pt idx="36">
                  <c:v>6.5416941101189563E-3</c:v>
                </c:pt>
                <c:pt idx="37">
                  <c:v>6.8443002651011886E-3</c:v>
                </c:pt>
                <c:pt idx="38">
                  <c:v>7.088174219610166E-3</c:v>
                </c:pt>
                <c:pt idx="39">
                  <c:v>7.5797692218837476E-3</c:v>
                </c:pt>
                <c:pt idx="40">
                  <c:v>7.7392268188946067E-3</c:v>
                </c:pt>
                <c:pt idx="41">
                  <c:v>8.1612928428264064E-3</c:v>
                </c:pt>
                <c:pt idx="42">
                  <c:v>8.3968715115037007E-3</c:v>
                </c:pt>
                <c:pt idx="43">
                  <c:v>8.7365311189778749E-3</c:v>
                </c:pt>
                <c:pt idx="44">
                  <c:v>9.1510650801569504E-3</c:v>
                </c:pt>
                <c:pt idx="45">
                  <c:v>9.4912360196115486E-3</c:v>
                </c:pt>
                <c:pt idx="46">
                  <c:v>9.9416564759697845E-3</c:v>
                </c:pt>
                <c:pt idx="47">
                  <c:v>1.0543299719165339E-2</c:v>
                </c:pt>
                <c:pt idx="48">
                  <c:v>1.112251302957068E-2</c:v>
                </c:pt>
                <c:pt idx="49">
                  <c:v>1.2073665433886551E-2</c:v>
                </c:pt>
                <c:pt idx="50">
                  <c:v>1.25465026140269E-2</c:v>
                </c:pt>
                <c:pt idx="51">
                  <c:v>1.3457182616844031E-2</c:v>
                </c:pt>
                <c:pt idx="52">
                  <c:v>1.4117381767086551E-2</c:v>
                </c:pt>
                <c:pt idx="53">
                  <c:v>1.491819102645409E-2</c:v>
                </c:pt>
                <c:pt idx="54">
                  <c:v>1.5709262074458771E-2</c:v>
                </c:pt>
                <c:pt idx="55">
                  <c:v>1.6626525034788009E-2</c:v>
                </c:pt>
                <c:pt idx="56">
                  <c:v>1.7568789159863148E-2</c:v>
                </c:pt>
                <c:pt idx="57">
                  <c:v>1.8905319491139268E-2</c:v>
                </c:pt>
                <c:pt idx="58">
                  <c:v>2.0254731180860071E-2</c:v>
                </c:pt>
                <c:pt idx="59">
                  <c:v>2.243005987897739E-2</c:v>
                </c:pt>
                <c:pt idx="60">
                  <c:v>2.3728694386490279E-2</c:v>
                </c:pt>
                <c:pt idx="61">
                  <c:v>2.603191710145725E-2</c:v>
                </c:pt>
                <c:pt idx="62">
                  <c:v>2.8103647534700179E-2</c:v>
                </c:pt>
                <c:pt idx="63">
                  <c:v>3.0392706557540779E-2</c:v>
                </c:pt>
                <c:pt idx="64">
                  <c:v>3.2961727610216651E-2</c:v>
                </c:pt>
                <c:pt idx="65">
                  <c:v>3.5357664102840247E-2</c:v>
                </c:pt>
                <c:pt idx="66">
                  <c:v>3.8324811585719987E-2</c:v>
                </c:pt>
                <c:pt idx="67">
                  <c:v>4.1779767711847771E-2</c:v>
                </c:pt>
                <c:pt idx="68">
                  <c:v>4.5252453163742823E-2</c:v>
                </c:pt>
                <c:pt idx="69">
                  <c:v>5.0707119263272982E-2</c:v>
                </c:pt>
                <c:pt idx="70">
                  <c:v>5.4091459564293731E-2</c:v>
                </c:pt>
                <c:pt idx="71">
                  <c:v>5.9992663099093242E-2</c:v>
                </c:pt>
                <c:pt idx="72">
                  <c:v>6.5139278521632038E-2</c:v>
                </c:pt>
                <c:pt idx="73">
                  <c:v>7.1001727037233175E-2</c:v>
                </c:pt>
                <c:pt idx="74">
                  <c:v>7.742824450429775E-2</c:v>
                </c:pt>
                <c:pt idx="75">
                  <c:v>8.3690792713059126E-2</c:v>
                </c:pt>
                <c:pt idx="76">
                  <c:v>9.0410004474696493E-2</c:v>
                </c:pt>
                <c:pt idx="77">
                  <c:v>9.8737693984882635E-2</c:v>
                </c:pt>
                <c:pt idx="78">
                  <c:v>0.10622102006834599</c:v>
                </c:pt>
                <c:pt idx="79">
                  <c:v>0.1165926563955183</c:v>
                </c:pt>
                <c:pt idx="80">
                  <c:v>0.1236861179432156</c:v>
                </c:pt>
                <c:pt idx="81">
                  <c:v>0.13583066232394569</c:v>
                </c:pt>
                <c:pt idx="82">
                  <c:v>0.14657785422654321</c:v>
                </c:pt>
                <c:pt idx="83">
                  <c:v>0.15901059476563881</c:v>
                </c:pt>
                <c:pt idx="84">
                  <c:v>0.17036282586979051</c:v>
                </c:pt>
                <c:pt idx="85">
                  <c:v>0.18260850682213689</c:v>
                </c:pt>
                <c:pt idx="86">
                  <c:v>0.19469910626497641</c:v>
                </c:pt>
                <c:pt idx="87">
                  <c:v>0.20798400543384771</c:v>
                </c:pt>
                <c:pt idx="88">
                  <c:v>0.220382301930372</c:v>
                </c:pt>
                <c:pt idx="89">
                  <c:v>0.23754765992821009</c:v>
                </c:pt>
                <c:pt idx="90">
                  <c:v>0.24794502015822681</c:v>
                </c:pt>
                <c:pt idx="91">
                  <c:v>0.26461686648531402</c:v>
                </c:pt>
                <c:pt idx="92">
                  <c:v>0.27947384620648319</c:v>
                </c:pt>
                <c:pt idx="93">
                  <c:v>0.29537024889944552</c:v>
                </c:pt>
                <c:pt idx="94">
                  <c:v>0.31247769237509793</c:v>
                </c:pt>
                <c:pt idx="95">
                  <c:v>0.32766528131225597</c:v>
                </c:pt>
                <c:pt idx="96">
                  <c:v>0.34213826013049209</c:v>
                </c:pt>
                <c:pt idx="97">
                  <c:v>0.35580642118581862</c:v>
                </c:pt>
                <c:pt idx="98">
                  <c:v>0.37281887488439702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81-4C62-BAF9-978CD6C88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427792"/>
        <c:axId val="686545296"/>
      </c:lineChart>
      <c:catAx>
        <c:axId val="62042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45296"/>
        <c:crosses val="autoZero"/>
        <c:auto val="1"/>
        <c:lblAlgn val="ctr"/>
        <c:lblOffset val="100"/>
        <c:noMultiLvlLbl val="0"/>
      </c:catAx>
      <c:valAx>
        <c:axId val="68654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cambodia'!$B$1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cambodia'!$B$2:$B$102</c:f>
              <c:numCache>
                <c:formatCode>General</c:formatCode>
                <c:ptCount val="101"/>
                <c:pt idx="0">
                  <c:v>1.3650000000000001E-4</c:v>
                </c:pt>
                <c:pt idx="1">
                  <c:v>1.5125035997865083E-4</c:v>
                </c:pt>
                <c:pt idx="2">
                  <c:v>1.6957482694376384E-4</c:v>
                </c:pt>
                <c:pt idx="3">
                  <c:v>1.9295152386863835E-4</c:v>
                </c:pt>
                <c:pt idx="4">
                  <c:v>2.2380396564807188E-4</c:v>
                </c:pt>
                <c:pt idx="5">
                  <c:v>3.3099999999999998E-5</c:v>
                </c:pt>
                <c:pt idx="6">
                  <c:v>3.3631565898201506E-5</c:v>
                </c:pt>
                <c:pt idx="7">
                  <c:v>3.4180483708579553E-5</c:v>
                </c:pt>
                <c:pt idx="8">
                  <c:v>3.4747617156457366E-5</c:v>
                </c:pt>
                <c:pt idx="9">
                  <c:v>3.5333888259178107E-5</c:v>
                </c:pt>
                <c:pt idx="10">
                  <c:v>3.594028232809255E-5</c:v>
                </c:pt>
                <c:pt idx="11">
                  <c:v>3.6567853494600045E-5</c:v>
                </c:pt>
                <c:pt idx="12">
                  <c:v>3.7217730825436267E-5</c:v>
                </c:pt>
                <c:pt idx="13">
                  <c:v>3.7891125101838076E-5</c:v>
                </c:pt>
                <c:pt idx="14">
                  <c:v>3.8589336348217296E-5</c:v>
                </c:pt>
                <c:pt idx="15">
                  <c:v>5.2699999999999993E-5</c:v>
                </c:pt>
                <c:pt idx="16">
                  <c:v>5.3679219250159259E-5</c:v>
                </c:pt>
                <c:pt idx="17">
                  <c:v>5.4695517226740703E-5</c:v>
                </c:pt>
                <c:pt idx="18">
                  <c:v>5.5751040584376804E-5</c:v>
                </c:pt>
                <c:pt idx="19">
                  <c:v>5.6848104944468414E-5</c:v>
                </c:pt>
                <c:pt idx="20">
                  <c:v>5.7989211853458736E-5</c:v>
                </c:pt>
                <c:pt idx="21">
                  <c:v>5.9177067825355527E-5</c:v>
                </c:pt>
                <c:pt idx="22">
                  <c:v>6.0414605773609099E-5</c:v>
                </c:pt>
                <c:pt idx="23">
                  <c:v>6.1705009189587953E-5</c:v>
                </c:pt>
                <c:pt idx="24">
                  <c:v>6.3051739487269084E-5</c:v>
                </c:pt>
                <c:pt idx="25">
                  <c:v>6.4458567008661321E-5</c:v>
                </c:pt>
                <c:pt idx="26">
                  <c:v>6.5929606274764711E-5</c:v>
                </c:pt>
                <c:pt idx="27">
                  <c:v>6.746935617613107E-5</c:v>
                </c:pt>
                <c:pt idx="28">
                  <c:v>6.9082745929868248E-5</c:v>
                </c:pt>
                <c:pt idx="29">
                  <c:v>7.0775187791982932E-5</c:v>
                </c:pt>
                <c:pt idx="30">
                  <c:v>7.2552637712638453E-5</c:v>
                </c:pt>
                <c:pt idx="31">
                  <c:v>7.4421665366648942E-5</c:v>
                </c:pt>
                <c:pt idx="32">
                  <c:v>7.6389535294520627E-5</c:v>
                </c:pt>
                <c:pt idx="33">
                  <c:v>7.8464301266404062E-5</c:v>
                </c:pt>
                <c:pt idx="34">
                  <c:v>8.0654916453115779E-5</c:v>
                </c:pt>
                <c:pt idx="35">
                  <c:v>8.2971362582132737E-5</c:v>
                </c:pt>
                <c:pt idx="36">
                  <c:v>8.542480200822173E-5</c:v>
                </c:pt>
                <c:pt idx="37">
                  <c:v>8.8027757586281552E-5</c:v>
                </c:pt>
                <c:pt idx="38">
                  <c:v>9.079432646284627E-5</c:v>
                </c:pt>
                <c:pt idx="39">
                  <c:v>9.3740435490436458E-5</c:v>
                </c:pt>
                <c:pt idx="40">
                  <c:v>9.6884148035908973E-5</c:v>
                </c:pt>
                <c:pt idx="41">
                  <c:v>1.002460346664323E-4</c:v>
                </c:pt>
                <c:pt idx="42">
                  <c:v>1.0384962378675111E-4</c:v>
                </c:pt>
                <c:pt idx="43">
                  <c:v>1.0772195309622177E-4</c:v>
                </c:pt>
                <c:pt idx="44">
                  <c:v>1.1189424920034083E-4</c:v>
                </c:pt>
                <c:pt idx="45">
                  <c:v>1.1640277152260711E-4</c:v>
                </c:pt>
                <c:pt idx="46">
                  <c:v>1.2128986880304177E-4</c:v>
                </c:pt>
                <c:pt idx="47">
                  <c:v>1.2660531339860921E-4</c:v>
                </c:pt>
                <c:pt idx="48">
                  <c:v>1.3240800251281305E-4</c:v>
                </c:pt>
                <c:pt idx="49">
                  <c:v>1.3876814973118564E-4</c:v>
                </c:pt>
                <c:pt idx="50">
                  <c:v>9.5500000000000004E-5</c:v>
                </c:pt>
                <c:pt idx="51">
                  <c:v>9.9084822651858583E-5</c:v>
                </c:pt>
                <c:pt idx="52">
                  <c:v>1.0294927166828595E-4</c:v>
                </c:pt>
                <c:pt idx="53">
                  <c:v>1.0712739234195221E-4</c:v>
                </c:pt>
                <c:pt idx="54">
                  <c:v>1.1165899056828299E-4</c:v>
                </c:pt>
                <c:pt idx="55">
                  <c:v>1.1659090505829493E-4</c:v>
                </c:pt>
                <c:pt idx="56">
                  <c:v>1.2197863228918907E-4</c:v>
                </c:pt>
                <c:pt idx="57">
                  <c:v>1.2788842382223064E-4</c:v>
                </c:pt>
                <c:pt idx="58">
                  <c:v>1.3440002434615176E-4</c:v>
                </c:pt>
                <c:pt idx="59">
                  <c:v>1.4161029106071657E-4</c:v>
                </c:pt>
                <c:pt idx="60">
                  <c:v>1.4963804413681289E-4</c:v>
                </c:pt>
                <c:pt idx="61">
                  <c:v>1.5863066613100381E-4</c:v>
                </c:pt>
                <c:pt idx="62">
                  <c:v>1.6877323313013631E-4</c:v>
                </c:pt>
                <c:pt idx="63">
                  <c:v>1.8030138814518831E-4</c:v>
                </c:pt>
                <c:pt idx="64">
                  <c:v>1.9351987725074586E-4</c:v>
                </c:pt>
                <c:pt idx="65">
                  <c:v>2.0882988446184334E-4</c:v>
                </c:pt>
                <c:pt idx="66">
                  <c:v>2.2677045664391257E-4</c:v>
                </c:pt>
                <c:pt idx="67">
                  <c:v>2.4808328813558935E-4</c:v>
                </c:pt>
                <c:pt idx="68">
                  <c:v>2.7381782737217016E-4</c:v>
                </c:pt>
                <c:pt idx="69">
                  <c:v>3.0550937345496371E-4</c:v>
                </c:pt>
                <c:pt idx="70">
                  <c:v>7.1100000000000007E-5</c:v>
                </c:pt>
                <c:pt idx="71">
                  <c:v>7.2285000000000003E-5</c:v>
                </c:pt>
                <c:pt idx="72">
                  <c:v>7.353094094376943E-5</c:v>
                </c:pt>
                <c:pt idx="73">
                  <c:v>7.4820586543990805E-5</c:v>
                </c:pt>
                <c:pt idx="74">
                  <c:v>7.6156277436347679E-5</c:v>
                </c:pt>
                <c:pt idx="75">
                  <c:v>7.7540524433849828E-5</c:v>
                </c:pt>
                <c:pt idx="76">
                  <c:v>7.8976024279210923E-5</c:v>
                </c:pt>
                <c:pt idx="77">
                  <c:v>8.0465677179962898E-5</c:v>
                </c:pt>
                <c:pt idx="78">
                  <c:v>8.2012606366214957E-5</c:v>
                </c:pt>
                <c:pt idx="79">
                  <c:v>8.3620179948586132E-5</c:v>
                </c:pt>
                <c:pt idx="80">
                  <c:v>8.5292035398230092E-5</c:v>
                </c:pt>
                <c:pt idx="81">
                  <c:v>8.7032107023411376E-5</c:v>
                </c:pt>
                <c:pt idx="82">
                  <c:v>8.8844656879481058E-5</c:v>
                </c:pt>
                <c:pt idx="83">
                  <c:v>9.0734309623430968E-5</c:v>
                </c:pt>
                <c:pt idx="84">
                  <c:v>9.2706091913074458E-5</c:v>
                </c:pt>
                <c:pt idx="85">
                  <c:v>9.476547705753824E-5</c:v>
                </c:pt>
                <c:pt idx="86">
                  <c:v>9.6918435754189957E-5</c:v>
                </c:pt>
                <c:pt idx="87">
                  <c:v>9.9171493902439024E-5</c:v>
                </c:pt>
                <c:pt idx="88">
                  <c:v>1.0153179867342957E-4</c:v>
                </c:pt>
                <c:pt idx="89">
                  <c:v>1.0400719424460432E-4</c:v>
                </c:pt>
                <c:pt idx="90">
                  <c:v>1.0660630888979928E-4</c:v>
                </c:pt>
                <c:pt idx="91">
                  <c:v>1.0933865546218487E-4</c:v>
                </c:pt>
                <c:pt idx="92">
                  <c:v>1.1221474773609313E-4</c:v>
                </c:pt>
                <c:pt idx="93">
                  <c:v>1.1524623560673162E-4</c:v>
                </c:pt>
                <c:pt idx="94">
                  <c:v>1.1844606281292673E-4</c:v>
                </c:pt>
                <c:pt idx="95">
                  <c:v>1.2182865168539326E-4</c:v>
                </c:pt>
                <c:pt idx="96">
                  <c:v>1.2541012048192769E-4</c:v>
                </c:pt>
                <c:pt idx="97">
                  <c:v>1.2920854021847069E-4</c:v>
                </c:pt>
                <c:pt idx="98">
                  <c:v>1.3324423963133642E-4</c:v>
                </c:pt>
                <c:pt idx="99">
                  <c:v>1.3754016913319238E-4</c:v>
                </c:pt>
                <c:pt idx="100">
                  <c:v>1.4212233752048059E-4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C2A-B07D-2BC385C7E350}"/>
            </c:ext>
          </c:extLst>
        </c:ser>
        <c:ser>
          <c:idx val="1"/>
          <c:order val="1"/>
          <c:tx>
            <c:strRef>
              <c:f>'mu (1) cambodia'!$C$1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cambodia'!$C$2:$C$102</c:f>
              <c:numCache>
                <c:formatCode>General</c:formatCode>
                <c:ptCount val="101"/>
                <c:pt idx="0">
                  <c:v>1.1230000000000001E-4</c:v>
                </c:pt>
                <c:pt idx="1">
                  <c:v>1.2443527784324166E-4</c:v>
                </c:pt>
                <c:pt idx="2">
                  <c:v>1.3951101147095004E-4</c:v>
                </c:pt>
                <c:pt idx="3">
                  <c:v>1.5874326835493103E-4</c:v>
                </c:pt>
                <c:pt idx="4">
                  <c:v>1.8412589994343202E-4</c:v>
                </c:pt>
                <c:pt idx="5">
                  <c:v>2.65E-5</c:v>
                </c:pt>
                <c:pt idx="6">
                  <c:v>2.6925573906415108E-5</c:v>
                </c:pt>
                <c:pt idx="7">
                  <c:v>2.7365039827110519E-5</c:v>
                </c:pt>
                <c:pt idx="8">
                  <c:v>2.7819089264233242E-5</c:v>
                </c:pt>
                <c:pt idx="9">
                  <c:v>2.8288460388767973E-5</c:v>
                </c:pt>
                <c:pt idx="10">
                  <c:v>2.8773942045149628E-5</c:v>
                </c:pt>
                <c:pt idx="11">
                  <c:v>2.9276378175435082E-5</c:v>
                </c:pt>
                <c:pt idx="12">
                  <c:v>2.9796672715228429E-5</c:v>
                </c:pt>
                <c:pt idx="13">
                  <c:v>3.0335795021109038E-5</c:v>
                </c:pt>
                <c:pt idx="14">
                  <c:v>3.0894785898119591E-5</c:v>
                </c:pt>
                <c:pt idx="15">
                  <c:v>4.1900000000000002E-5</c:v>
                </c:pt>
                <c:pt idx="16">
                  <c:v>4.2678544337413157E-5</c:v>
                </c:pt>
                <c:pt idx="17">
                  <c:v>4.3486568724865958E-5</c:v>
                </c:pt>
                <c:pt idx="18">
                  <c:v>4.4325779895358411E-5</c:v>
                </c:pt>
                <c:pt idx="19">
                  <c:v>4.5198018921693114E-5</c:v>
                </c:pt>
                <c:pt idx="20">
                  <c:v>4.6105274699429253E-5</c:v>
                </c:pt>
                <c:pt idx="21">
                  <c:v>4.7049699086952501E-5</c:v>
                </c:pt>
                <c:pt idx="22">
                  <c:v>4.80336239452414E-5</c:v>
                </c:pt>
                <c:pt idx="23">
                  <c:v>4.9059580361361208E-5</c:v>
                </c:pt>
                <c:pt idx="24">
                  <c:v>5.0130320389308829E-5</c:v>
                </c:pt>
                <c:pt idx="25">
                  <c:v>5.1248841701383493E-5</c:v>
                </c:pt>
                <c:pt idx="26">
                  <c:v>5.2418415615040639E-5</c:v>
                </c:pt>
                <c:pt idx="27">
                  <c:v>5.3642619047056779E-5</c:v>
                </c:pt>
                <c:pt idx="28">
                  <c:v>5.4925371052400001E-5</c:v>
                </c:pt>
                <c:pt idx="29">
                  <c:v>5.6270974734043366E-5</c:v>
                </c:pt>
                <c:pt idx="30">
                  <c:v>5.7684165467923189E-5</c:v>
                </c:pt>
                <c:pt idx="31">
                  <c:v>5.9170166581832852E-5</c:v>
                </c:pt>
                <c:pt idx="32">
                  <c:v>6.0734753867939555E-5</c:v>
                </c:pt>
                <c:pt idx="33">
                  <c:v>6.2384330608393368E-5</c:v>
                </c:pt>
                <c:pt idx="34">
                  <c:v>6.4126015168606296E-5</c:v>
                </c:pt>
                <c:pt idx="35">
                  <c:v>6.5967743684845585E-5</c:v>
                </c:pt>
                <c:pt idx="36">
                  <c:v>6.7918390970483699E-5</c:v>
                </c:pt>
                <c:pt idx="37">
                  <c:v>6.9987913526853846E-5</c:v>
                </c:pt>
                <c:pt idx="38">
                  <c:v>7.2187519521693723E-5</c:v>
                </c:pt>
                <c:pt idx="39">
                  <c:v>7.45298718605178E-5</c:v>
                </c:pt>
                <c:pt idx="40">
                  <c:v>7.7029332119631625E-5</c:v>
                </c:pt>
                <c:pt idx="41">
                  <c:v>7.9702255266100836E-5</c:v>
                </c:pt>
                <c:pt idx="42">
                  <c:v>8.2567347944304971E-5</c:v>
                </c:pt>
                <c:pt idx="43">
                  <c:v>8.5646106920904991E-5</c:v>
                </c:pt>
                <c:pt idx="44">
                  <c:v>8.8963359421143857E-5</c:v>
                </c:pt>
                <c:pt idx="45">
                  <c:v>9.254793409482427E-5</c:v>
                </c:pt>
                <c:pt idx="46">
                  <c:v>9.6433501002797926E-5</c:v>
                </c:pt>
                <c:pt idx="47">
                  <c:v>1.0065963247441607E-4</c:v>
                </c:pt>
                <c:pt idx="48">
                  <c:v>1.0527315569804302E-4</c:v>
                </c:pt>
                <c:pt idx="49">
                  <c:v>1.1032989513731839E-4</c:v>
                </c:pt>
                <c:pt idx="50">
                  <c:v>7.75E-5</c:v>
                </c:pt>
                <c:pt idx="51">
                  <c:v>8.0409149272450678E-5</c:v>
                </c:pt>
                <c:pt idx="52">
                  <c:v>8.3545220463792256E-5</c:v>
                </c:pt>
                <c:pt idx="53">
                  <c:v>8.6935841952893154E-5</c:v>
                </c:pt>
                <c:pt idx="54">
                  <c:v>9.0613316953318661E-5</c:v>
                </c:pt>
                <c:pt idx="55">
                  <c:v>9.4615655937359754E-5</c:v>
                </c:pt>
                <c:pt idx="56">
                  <c:v>9.8987895313216258E-5</c:v>
                </c:pt>
                <c:pt idx="57">
                  <c:v>1.0378379943688874E-4</c:v>
                </c:pt>
                <c:pt idx="58">
                  <c:v>1.0906808258457341E-4</c:v>
                </c:pt>
                <c:pt idx="59">
                  <c:v>1.1491934614874903E-4</c:v>
                </c:pt>
                <c:pt idx="60">
                  <c:v>1.2143401487542407E-4</c:v>
                </c:pt>
                <c:pt idx="61">
                  <c:v>1.2873169240997691E-4</c:v>
                </c:pt>
                <c:pt idx="62">
                  <c:v>1.3696257138833052E-4</c:v>
                </c:pt>
                <c:pt idx="63">
                  <c:v>1.4631788043195908E-4</c:v>
                </c:pt>
                <c:pt idx="64">
                  <c:v>1.5704492656474142E-4</c:v>
                </c:pt>
                <c:pt idx="65">
                  <c:v>1.6946927796641738E-4</c:v>
                </c:pt>
                <c:pt idx="66">
                  <c:v>1.8402838104610706E-4</c:v>
                </c:pt>
                <c:pt idx="67">
                  <c:v>2.0132413435087096E-4</c:v>
                </c:pt>
                <c:pt idx="68">
                  <c:v>2.2220818451668258E-4</c:v>
                </c:pt>
                <c:pt idx="69">
                  <c:v>2.4792645489800721E-4</c:v>
                </c:pt>
                <c:pt idx="70">
                  <c:v>6.0700000000000005E-5</c:v>
                </c:pt>
                <c:pt idx="71">
                  <c:v>6.1711666666666674E-5</c:v>
                </c:pt>
                <c:pt idx="72">
                  <c:v>6.2775360271263066E-5</c:v>
                </c:pt>
                <c:pt idx="73">
                  <c:v>6.3876365727429566E-5</c:v>
                </c:pt>
                <c:pt idx="74">
                  <c:v>6.5016681299385427E-5</c:v>
                </c:pt>
                <c:pt idx="75">
                  <c:v>6.6198450536352805E-5</c:v>
                </c:pt>
                <c:pt idx="76">
                  <c:v>6.7423975720789072E-5</c:v>
                </c:pt>
                <c:pt idx="77">
                  <c:v>6.8695732838589988E-5</c:v>
                </c:pt>
                <c:pt idx="78">
                  <c:v>7.0016388276079435E-5</c:v>
                </c:pt>
                <c:pt idx="79">
                  <c:v>7.1388817480719797E-5</c:v>
                </c:pt>
                <c:pt idx="80">
                  <c:v>7.2816125860373653E-5</c:v>
                </c:pt>
                <c:pt idx="81">
                  <c:v>7.4301672240802675E-5</c:v>
                </c:pt>
                <c:pt idx="82">
                  <c:v>7.5849095254353028E-5</c:v>
                </c:pt>
                <c:pt idx="83">
                  <c:v>7.746234309623431E-5</c:v>
                </c:pt>
                <c:pt idx="84">
                  <c:v>7.9145707160669745E-5</c:v>
                </c:pt>
                <c:pt idx="85">
                  <c:v>8.0903860160233074E-5</c:v>
                </c:pt>
                <c:pt idx="86">
                  <c:v>8.2741899441340797E-5</c:v>
                </c:pt>
                <c:pt idx="87">
                  <c:v>8.4665396341463423E-5</c:v>
                </c:pt>
                <c:pt idx="88">
                  <c:v>8.6680452594615679E-5</c:v>
                </c:pt>
                <c:pt idx="89">
                  <c:v>8.8793764988009599E-5</c:v>
                </c:pt>
                <c:pt idx="90">
                  <c:v>9.101269971323229E-5</c:v>
                </c:pt>
                <c:pt idx="91">
                  <c:v>9.3345378151260503E-5</c:v>
                </c:pt>
                <c:pt idx="92">
                  <c:v>9.5800776196636476E-5</c:v>
                </c:pt>
                <c:pt idx="93">
                  <c:v>9.8388839681133741E-5</c:v>
                </c:pt>
                <c:pt idx="94">
                  <c:v>1.0112061902594447E-4</c:v>
                </c:pt>
                <c:pt idx="95">
                  <c:v>1.0400842696629213E-4</c:v>
                </c:pt>
                <c:pt idx="96">
                  <c:v>1.0706602409638553E-4</c:v>
                </c:pt>
                <c:pt idx="97">
                  <c:v>1.1030883813306851E-4</c:v>
                </c:pt>
                <c:pt idx="98">
                  <c:v>1.137542242703533E-4</c:v>
                </c:pt>
                <c:pt idx="99">
                  <c:v>1.1742177589852007E-4</c:v>
                </c:pt>
                <c:pt idx="100">
                  <c:v>1.2133369743309664E-4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C2A-B07D-2BC385C7E350}"/>
            </c:ext>
          </c:extLst>
        </c:ser>
        <c:ser>
          <c:idx val="2"/>
          <c:order val="2"/>
          <c:tx>
            <c:strRef>
              <c:f>'mu (1) cambodia'!$D$1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cambodia'!$D$2:$D$102</c:f>
              <c:numCache>
                <c:formatCode>General</c:formatCode>
                <c:ptCount val="101"/>
                <c:pt idx="0">
                  <c:v>9.9300000000000001E-5</c:v>
                </c:pt>
                <c:pt idx="1">
                  <c:v>1.1003048165479873E-4</c:v>
                </c:pt>
                <c:pt idx="2">
                  <c:v>1.2336102795249633E-4</c:v>
                </c:pt>
                <c:pt idx="3">
                  <c:v>1.4036693274839404E-4</c:v>
                </c:pt>
                <c:pt idx="4">
                  <c:v>1.6281123654837755E-4</c:v>
                </c:pt>
                <c:pt idx="5">
                  <c:v>2.4000000000000001E-5</c:v>
                </c:pt>
                <c:pt idx="6">
                  <c:v>2.4385425424677834E-5</c:v>
                </c:pt>
                <c:pt idx="7">
                  <c:v>2.4783432296251035E-5</c:v>
                </c:pt>
                <c:pt idx="8">
                  <c:v>2.5194646880815013E-5</c:v>
                </c:pt>
                <c:pt idx="9">
                  <c:v>2.5619737710582315E-5</c:v>
                </c:pt>
                <c:pt idx="10">
                  <c:v>2.6059419210701552E-5</c:v>
                </c:pt>
                <c:pt idx="11">
                  <c:v>2.6514455706054415E-5</c:v>
                </c:pt>
                <c:pt idx="12">
                  <c:v>2.6985665855301221E-5</c:v>
                </c:pt>
                <c:pt idx="13">
                  <c:v>2.747392756628743E-5</c:v>
                </c:pt>
                <c:pt idx="14">
                  <c:v>2.7980183454900759E-5</c:v>
                </c:pt>
                <c:pt idx="15">
                  <c:v>3.7400000000000001E-5</c:v>
                </c:pt>
                <c:pt idx="16">
                  <c:v>3.8094929790435608E-5</c:v>
                </c:pt>
                <c:pt idx="17">
                  <c:v>3.8816173515751472E-5</c:v>
                </c:pt>
                <c:pt idx="18">
                  <c:v>3.9565254608267417E-5</c:v>
                </c:pt>
                <c:pt idx="19">
                  <c:v>4.0343816412203402E-5</c:v>
                </c:pt>
                <c:pt idx="20">
                  <c:v>4.1153634218583626E-5</c:v>
                </c:pt>
                <c:pt idx="21">
                  <c:v>4.1996628779284576E-5</c:v>
                </c:pt>
                <c:pt idx="22">
                  <c:v>4.2874881516754852E-5</c:v>
                </c:pt>
                <c:pt idx="23">
                  <c:v>4.3790651682933392E-5</c:v>
                </c:pt>
                <c:pt idx="24">
                  <c:v>4.4746395765158718E-5</c:v>
                </c:pt>
                <c:pt idx="25">
                  <c:v>4.5744789490017721E-5</c:v>
                </c:pt>
                <c:pt idx="26">
                  <c:v>4.6788752840155606E-5</c:v>
                </c:pt>
                <c:pt idx="27">
                  <c:v>4.7881478576609153E-5</c:v>
                </c:pt>
                <c:pt idx="28">
                  <c:v>4.9026464853454891E-5</c:v>
                </c:pt>
                <c:pt idx="29">
                  <c:v>5.0227552626568542E-5</c:v>
                </c:pt>
                <c:pt idx="30">
                  <c:v>5.1488968699291814E-5</c:v>
                </c:pt>
                <c:pt idx="31">
                  <c:v>5.2815375421492804E-5</c:v>
                </c:pt>
                <c:pt idx="32">
                  <c:v>5.4211928273530776E-5</c:v>
                </c:pt>
                <c:pt idx="33">
                  <c:v>5.5684342834222244E-5</c:v>
                </c:pt>
                <c:pt idx="34">
                  <c:v>5.7238972966727331E-5</c:v>
                </c:pt>
                <c:pt idx="35">
                  <c:v>5.8882902477642601E-5</c:v>
                </c:pt>
                <c:pt idx="36">
                  <c:v>6.0624053038092846E-5</c:v>
                </c:pt>
                <c:pt idx="37">
                  <c:v>6.2471311835425624E-5</c:v>
                </c:pt>
                <c:pt idx="38">
                  <c:v>6.4434683296213488E-5</c:v>
                </c:pt>
                <c:pt idx="39">
                  <c:v>6.6525470348051689E-5</c:v>
                </c:pt>
                <c:pt idx="40">
                  <c:v>6.8756492154516051E-5</c:v>
                </c:pt>
                <c:pt idx="41">
                  <c:v>7.1142347182629384E-5</c:v>
                </c:pt>
                <c:pt idx="42">
                  <c:v>7.3699733009952405E-5</c:v>
                </c:pt>
                <c:pt idx="43">
                  <c:v>7.6447837681189654E-5</c:v>
                </c:pt>
                <c:pt idx="44">
                  <c:v>7.9408822013145116E-5</c:v>
                </c:pt>
                <c:pt idx="45">
                  <c:v>8.2608418499914742E-5</c:v>
                </c:pt>
                <c:pt idx="46">
                  <c:v>8.607668108602965E-5</c:v>
                </c:pt>
                <c:pt idx="47">
                  <c:v>8.984893208933559E-5</c:v>
                </c:pt>
                <c:pt idx="48">
                  <c:v>9.3966969525222164E-5</c:v>
                </c:pt>
                <c:pt idx="49">
                  <c:v>9.8480622389873694E-5</c:v>
                </c:pt>
                <c:pt idx="50">
                  <c:v>6.9499999999999995E-5</c:v>
                </c:pt>
                <c:pt idx="51">
                  <c:v>7.2108849992713823E-5</c:v>
                </c:pt>
                <c:pt idx="52">
                  <c:v>7.4921197706239505E-5</c:v>
                </c:pt>
                <c:pt idx="53">
                  <c:v>7.7961819557755788E-5</c:v>
                </c:pt>
                <c:pt idx="54">
                  <c:v>8.1259684235556725E-5</c:v>
                </c:pt>
                <c:pt idx="55">
                  <c:v>8.4848878550277448E-5</c:v>
                </c:pt>
                <c:pt idx="56">
                  <c:v>8.8769789990561672E-5</c:v>
                </c:pt>
                <c:pt idx="57">
                  <c:v>9.3070633043403439E-5</c:v>
                </c:pt>
                <c:pt idx="58">
                  <c:v>9.7809441801649692E-5</c:v>
                </c:pt>
                <c:pt idx="59">
                  <c:v>1.0305670396565236E-4</c:v>
                </c:pt>
                <c:pt idx="60">
                  <c:v>1.0889889075925126E-4</c:v>
                </c:pt>
                <c:pt idx="61">
                  <c:v>1.1544325964507605E-4</c:v>
                </c:pt>
                <c:pt idx="62">
                  <c:v>1.2282449950308348E-4</c:v>
                </c:pt>
                <c:pt idx="63">
                  <c:v>1.3121409922607944E-4</c:v>
                </c:pt>
                <c:pt idx="64">
                  <c:v>1.4083383737096164E-4</c:v>
                </c:pt>
                <c:pt idx="65">
                  <c:v>1.5197567507956137E-4</c:v>
                </c:pt>
                <c:pt idx="66">
                  <c:v>1.6503190300263791E-4</c:v>
                </c:pt>
                <c:pt idx="67">
                  <c:v>1.8054228822432942E-4</c:v>
                </c:pt>
                <c:pt idx="68">
                  <c:v>1.9927056546979922E-4</c:v>
                </c:pt>
                <c:pt idx="69">
                  <c:v>2.2233404665047095E-4</c:v>
                </c:pt>
                <c:pt idx="70">
                  <c:v>5.4199999999999996E-5</c:v>
                </c:pt>
                <c:pt idx="71">
                  <c:v>5.5103333333333331E-5</c:v>
                </c:pt>
                <c:pt idx="72">
                  <c:v>5.6053122350946588E-5</c:v>
                </c:pt>
                <c:pt idx="73">
                  <c:v>5.7036227717078776E-5</c:v>
                </c:pt>
                <c:pt idx="74">
                  <c:v>5.8054433713784014E-5</c:v>
                </c:pt>
                <c:pt idx="75">
                  <c:v>5.9109654350417159E-5</c:v>
                </c:pt>
                <c:pt idx="76">
                  <c:v>6.020394537177541E-5</c:v>
                </c:pt>
                <c:pt idx="77">
                  <c:v>6.1339517625231906E-5</c:v>
                </c:pt>
                <c:pt idx="78">
                  <c:v>6.2518751969744719E-5</c:v>
                </c:pt>
                <c:pt idx="79">
                  <c:v>6.3744215938303336E-5</c:v>
                </c:pt>
                <c:pt idx="80">
                  <c:v>6.5018682399213356E-5</c:v>
                </c:pt>
                <c:pt idx="81">
                  <c:v>6.634515050167223E-5</c:v>
                </c:pt>
                <c:pt idx="82">
                  <c:v>6.7726869238648001E-5</c:v>
                </c:pt>
                <c:pt idx="83">
                  <c:v>6.9167364016736388E-5</c:v>
                </c:pt>
                <c:pt idx="84">
                  <c:v>7.0670466690416807E-5</c:v>
                </c:pt>
                <c:pt idx="85">
                  <c:v>7.2240349599417327E-5</c:v>
                </c:pt>
                <c:pt idx="86">
                  <c:v>7.3881564245810048E-5</c:v>
                </c:pt>
                <c:pt idx="87">
                  <c:v>7.5599085365853647E-5</c:v>
                </c:pt>
                <c:pt idx="88">
                  <c:v>7.7398361295356988E-5</c:v>
                </c:pt>
                <c:pt idx="89">
                  <c:v>7.9285371702637878E-5</c:v>
                </c:pt>
                <c:pt idx="90">
                  <c:v>8.1266693977877908E-5</c:v>
                </c:pt>
                <c:pt idx="91">
                  <c:v>8.3349579831932757E-5</c:v>
                </c:pt>
                <c:pt idx="92">
                  <c:v>8.5542043984476043E-5</c:v>
                </c:pt>
                <c:pt idx="93">
                  <c:v>8.785296722763506E-5</c:v>
                </c:pt>
                <c:pt idx="94">
                  <c:v>9.0292216659080551E-5</c:v>
                </c:pt>
                <c:pt idx="95">
                  <c:v>9.2870786516853921E-5</c:v>
                </c:pt>
                <c:pt idx="96">
                  <c:v>9.5600963855421657E-5</c:v>
                </c:pt>
                <c:pt idx="97">
                  <c:v>9.8496524329692132E-5</c:v>
                </c:pt>
                <c:pt idx="98">
                  <c:v>1.0157296466973885E-4</c:v>
                </c:pt>
                <c:pt idx="99">
                  <c:v>1.0484778012684987E-4</c:v>
                </c:pt>
                <c:pt idx="100">
                  <c:v>1.0834079737848167E-4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C2A-B07D-2BC385C7E350}"/>
            </c:ext>
          </c:extLst>
        </c:ser>
        <c:ser>
          <c:idx val="3"/>
          <c:order val="3"/>
          <c:tx>
            <c:strRef>
              <c:f>'mu (1) cambodia'!$E$1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cambodia'!$E$2:$E$102</c:f>
              <c:numCache>
                <c:formatCode>General</c:formatCode>
                <c:ptCount val="101"/>
                <c:pt idx="0">
                  <c:v>1.126E-4</c:v>
                </c:pt>
                <c:pt idx="1">
                  <c:v>1.2476769621682111E-4</c:v>
                </c:pt>
                <c:pt idx="2">
                  <c:v>1.3988370339829896E-4</c:v>
                </c:pt>
                <c:pt idx="3">
                  <c:v>1.5916733763815879E-4</c:v>
                </c:pt>
                <c:pt idx="4">
                  <c:v>1.8461777679101019E-4</c:v>
                </c:pt>
                <c:pt idx="5">
                  <c:v>2.7599999999999997E-5</c:v>
                </c:pt>
                <c:pt idx="6">
                  <c:v>2.8043239238379503E-5</c:v>
                </c:pt>
                <c:pt idx="7">
                  <c:v>2.8500947140688685E-5</c:v>
                </c:pt>
                <c:pt idx="8">
                  <c:v>2.8973843912937258E-5</c:v>
                </c:pt>
                <c:pt idx="9">
                  <c:v>2.946269836716966E-5</c:v>
                </c:pt>
                <c:pt idx="10">
                  <c:v>2.9968332092306777E-5</c:v>
                </c:pt>
                <c:pt idx="11">
                  <c:v>3.0491624061962575E-5</c:v>
                </c:pt>
                <c:pt idx="12">
                  <c:v>3.1033515733596399E-5</c:v>
                </c:pt>
                <c:pt idx="13">
                  <c:v>3.1595016701230539E-5</c:v>
                </c:pt>
                <c:pt idx="14">
                  <c:v>3.2177210973135867E-5</c:v>
                </c:pt>
                <c:pt idx="15">
                  <c:v>4.2500000000000003E-5</c:v>
                </c:pt>
                <c:pt idx="16">
                  <c:v>4.328969294367683E-5</c:v>
                </c:pt>
                <c:pt idx="17">
                  <c:v>4.4109288086081223E-5</c:v>
                </c:pt>
                <c:pt idx="18">
                  <c:v>4.4960516600303879E-5</c:v>
                </c:pt>
                <c:pt idx="19">
                  <c:v>4.5845245922958408E-5</c:v>
                </c:pt>
                <c:pt idx="20">
                  <c:v>4.676549343020867E-5</c:v>
                </c:pt>
                <c:pt idx="21">
                  <c:v>4.7723441794641564E-5</c:v>
                </c:pt>
                <c:pt idx="22">
                  <c:v>4.872145626903961E-5</c:v>
                </c:pt>
                <c:pt idx="23">
                  <c:v>4.976210418515159E-5</c:v>
                </c:pt>
                <c:pt idx="24">
                  <c:v>5.0848177005862182E-5</c:v>
                </c:pt>
                <c:pt idx="25">
                  <c:v>5.1982715329565599E-5</c:v>
                </c:pt>
                <c:pt idx="26">
                  <c:v>5.3169037318358648E-5</c:v>
                </c:pt>
                <c:pt idx="27">
                  <c:v>5.4410771109783132E-5</c:v>
                </c:pt>
                <c:pt idx="28">
                  <c:v>5.5711891878926014E-5</c:v>
                </c:pt>
                <c:pt idx="29">
                  <c:v>5.7076764348373345E-5</c:v>
                </c:pt>
                <c:pt idx="30">
                  <c:v>5.8510191703740705E-5</c:v>
                </c:pt>
                <c:pt idx="31">
                  <c:v>6.0017472069878195E-5</c:v>
                </c:pt>
                <c:pt idx="32">
                  <c:v>6.160446394719406E-5</c:v>
                </c:pt>
                <c:pt idx="33">
                  <c:v>6.3277662311616193E-5</c:v>
                </c:pt>
                <c:pt idx="34">
                  <c:v>6.5044287462190156E-5</c:v>
                </c:pt>
                <c:pt idx="35">
                  <c:v>6.6912389179139326E-5</c:v>
                </c:pt>
                <c:pt idx="36">
                  <c:v>6.8890969361469145E-5</c:v>
                </c:pt>
                <c:pt idx="37">
                  <c:v>7.0990127085710942E-5</c:v>
                </c:pt>
                <c:pt idx="38">
                  <c:v>7.3221231018424425E-5</c:v>
                </c:pt>
                <c:pt idx="39">
                  <c:v>7.5597125395513283E-5</c:v>
                </c:pt>
                <c:pt idx="40">
                  <c:v>7.8132377448313697E-5</c:v>
                </c:pt>
                <c:pt idx="41">
                  <c:v>8.0843576343897031E-5</c:v>
                </c:pt>
                <c:pt idx="42">
                  <c:v>8.3749696602218658E-5</c:v>
                </c:pt>
                <c:pt idx="43">
                  <c:v>8.6872542819533711E-5</c:v>
                </c:pt>
                <c:pt idx="44">
                  <c:v>9.0237297742210359E-5</c:v>
                </c:pt>
                <c:pt idx="45">
                  <c:v>9.3873202840812208E-5</c:v>
                </c:pt>
                <c:pt idx="46">
                  <c:v>9.7814410325033698E-5</c:v>
                </c:pt>
                <c:pt idx="47">
                  <c:v>1.0210105919242682E-4</c:v>
                </c:pt>
                <c:pt idx="48">
                  <c:v>1.0678064718775246E-4</c:v>
                </c:pt>
                <c:pt idx="49">
                  <c:v>1.1190979817031102E-4</c:v>
                </c:pt>
                <c:pt idx="50">
                  <c:v>7.9300000000000003E-5</c:v>
                </c:pt>
                <c:pt idx="51">
                  <c:v>8.2276716610391466E-5</c:v>
                </c:pt>
                <c:pt idx="52">
                  <c:v>8.5485625584241635E-5</c:v>
                </c:pt>
                <c:pt idx="53">
                  <c:v>8.8954996991799057E-5</c:v>
                </c:pt>
                <c:pt idx="54">
                  <c:v>9.2717884314815087E-5</c:v>
                </c:pt>
                <c:pt idx="55">
                  <c:v>9.6813180849453275E-5</c:v>
                </c:pt>
                <c:pt idx="56">
                  <c:v>1.0128696901081354E-4</c:v>
                </c:pt>
                <c:pt idx="57">
                  <c:v>1.0619426187542292E-4</c:v>
                </c:pt>
                <c:pt idx="58">
                  <c:v>1.1160127676073124E-4</c:v>
                </c:pt>
                <c:pt idx="59">
                  <c:v>1.175884406399458E-4</c:v>
                </c:pt>
                <c:pt idx="60">
                  <c:v>1.2425441780156295E-4</c:v>
                </c:pt>
                <c:pt idx="61">
                  <c:v>1.317215897820796E-4</c:v>
                </c:pt>
                <c:pt idx="62">
                  <c:v>1.401436375625111E-4</c:v>
                </c:pt>
                <c:pt idx="63">
                  <c:v>1.4971623120328201E-4</c:v>
                </c:pt>
                <c:pt idx="64">
                  <c:v>1.6069242163334186E-4</c:v>
                </c:pt>
                <c:pt idx="65">
                  <c:v>1.7340533861595999E-4</c:v>
                </c:pt>
                <c:pt idx="66">
                  <c:v>1.8830258860588761E-4</c:v>
                </c:pt>
                <c:pt idx="67">
                  <c:v>2.0600004972934282E-4</c:v>
                </c:pt>
                <c:pt idx="68">
                  <c:v>2.2736914880223136E-4</c:v>
                </c:pt>
                <c:pt idx="69">
                  <c:v>2.5368474675370283E-4</c:v>
                </c:pt>
                <c:pt idx="70">
                  <c:v>6.1299999999999999E-5</c:v>
                </c:pt>
                <c:pt idx="71">
                  <c:v>6.232166666666667E-5</c:v>
                </c:pt>
                <c:pt idx="72">
                  <c:v>6.3395874540830743E-5</c:v>
                </c:pt>
                <c:pt idx="73">
                  <c:v>6.4507763082231163E-5</c:v>
                </c:pt>
                <c:pt idx="74">
                  <c:v>6.5659350307287087E-5</c:v>
                </c:pt>
                <c:pt idx="75">
                  <c:v>6.6852800953516093E-5</c:v>
                </c:pt>
                <c:pt idx="76">
                  <c:v>6.8090440060698026E-5</c:v>
                </c:pt>
                <c:pt idx="77">
                  <c:v>6.9374768089053803E-5</c:v>
                </c:pt>
                <c:pt idx="78">
                  <c:v>7.0708477781279548E-5</c:v>
                </c:pt>
                <c:pt idx="79">
                  <c:v>7.2094473007712078E-5</c:v>
                </c:pt>
                <c:pt idx="80">
                  <c:v>7.3535889872173053E-5</c:v>
                </c:pt>
                <c:pt idx="81">
                  <c:v>7.5036120401337789E-5</c:v>
                </c:pt>
                <c:pt idx="82">
                  <c:v>7.6598839194264251E-5</c:v>
                </c:pt>
                <c:pt idx="83">
                  <c:v>7.8228033472803343E-5</c:v>
                </c:pt>
                <c:pt idx="84">
                  <c:v>7.992803705023156E-5</c:v>
                </c:pt>
                <c:pt idx="85">
                  <c:v>8.1703568827385287E-5</c:v>
                </c:pt>
                <c:pt idx="86">
                  <c:v>8.3559776536312849E-5</c:v>
                </c:pt>
                <c:pt idx="87">
                  <c:v>8.5502286585365853E-5</c:v>
                </c:pt>
                <c:pt idx="88">
                  <c:v>8.7537261022239548E-5</c:v>
                </c:pt>
                <c:pt idx="89">
                  <c:v>8.9671462829736209E-5</c:v>
                </c:pt>
                <c:pt idx="90">
                  <c:v>9.1912331011880378E-5</c:v>
                </c:pt>
                <c:pt idx="91">
                  <c:v>9.4268067226890747E-5</c:v>
                </c:pt>
                <c:pt idx="92">
                  <c:v>9.6747736093143579E-5</c:v>
                </c:pt>
                <c:pt idx="93">
                  <c:v>9.9361381753764383E-5</c:v>
                </c:pt>
                <c:pt idx="94">
                  <c:v>1.0212016385980882E-4</c:v>
                </c:pt>
                <c:pt idx="95">
                  <c:v>1.0503651685393257E-4</c:v>
                </c:pt>
                <c:pt idx="96">
                  <c:v>1.0812433734939756E-4</c:v>
                </c:pt>
                <c:pt idx="97">
                  <c:v>1.1139920556107247E-4</c:v>
                </c:pt>
                <c:pt idx="98">
                  <c:v>1.1487864823348694E-4</c:v>
                </c:pt>
                <c:pt idx="99">
                  <c:v>1.1858245243128961E-4</c:v>
                </c:pt>
                <c:pt idx="100">
                  <c:v>1.2253304205352264E-4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3-4C2A-B07D-2BC385C7E350}"/>
            </c:ext>
          </c:extLst>
        </c:ser>
        <c:ser>
          <c:idx val="4"/>
          <c:order val="4"/>
          <c:tx>
            <c:strRef>
              <c:f>'mu (1) cambodia'!$F$1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cambodia'!$F$2:$F$102</c:f>
              <c:numCache>
                <c:formatCode>General</c:formatCode>
                <c:ptCount val="101"/>
                <c:pt idx="0">
                  <c:v>9.9600000000000009E-5</c:v>
                </c:pt>
                <c:pt idx="1">
                  <c:v>1.1036290002837819E-4</c:v>
                </c:pt>
                <c:pt idx="2">
                  <c:v>1.2373371987984527E-4</c:v>
                </c:pt>
                <c:pt idx="3">
                  <c:v>1.4079100203162183E-4</c:v>
                </c:pt>
                <c:pt idx="4">
                  <c:v>1.6330311339595574E-4</c:v>
                </c:pt>
                <c:pt idx="5">
                  <c:v>2.5000000000000001E-5</c:v>
                </c:pt>
                <c:pt idx="6">
                  <c:v>2.5401484817372744E-5</c:v>
                </c:pt>
                <c:pt idx="7">
                  <c:v>2.5816075308594828E-5</c:v>
                </c:pt>
                <c:pt idx="8">
                  <c:v>2.6244423834182304E-5</c:v>
                </c:pt>
                <c:pt idx="9">
                  <c:v>2.668722678185658E-5</c:v>
                </c:pt>
                <c:pt idx="10">
                  <c:v>2.7145228344480784E-5</c:v>
                </c:pt>
                <c:pt idx="11">
                  <c:v>2.7619224693806683E-5</c:v>
                </c:pt>
                <c:pt idx="12">
                  <c:v>2.8110068599272107E-5</c:v>
                </c:pt>
                <c:pt idx="13">
                  <c:v>2.8618674548216074E-5</c:v>
                </c:pt>
                <c:pt idx="14">
                  <c:v>2.9146024432188293E-5</c:v>
                </c:pt>
                <c:pt idx="15">
                  <c:v>3.7400000000000001E-5</c:v>
                </c:pt>
                <c:pt idx="16">
                  <c:v>3.8094929790435608E-5</c:v>
                </c:pt>
                <c:pt idx="17">
                  <c:v>3.8816173515751472E-5</c:v>
                </c:pt>
                <c:pt idx="18">
                  <c:v>3.9565254608267417E-5</c:v>
                </c:pt>
                <c:pt idx="19">
                  <c:v>4.0343816412203402E-5</c:v>
                </c:pt>
                <c:pt idx="20">
                  <c:v>4.1153634218583626E-5</c:v>
                </c:pt>
                <c:pt idx="21">
                  <c:v>4.1996628779284576E-5</c:v>
                </c:pt>
                <c:pt idx="22">
                  <c:v>4.2874881516754852E-5</c:v>
                </c:pt>
                <c:pt idx="23">
                  <c:v>4.3790651682933392E-5</c:v>
                </c:pt>
                <c:pt idx="24">
                  <c:v>4.4746395765158718E-5</c:v>
                </c:pt>
                <c:pt idx="25">
                  <c:v>4.5744789490017721E-5</c:v>
                </c:pt>
                <c:pt idx="26">
                  <c:v>4.6788752840155606E-5</c:v>
                </c:pt>
                <c:pt idx="27">
                  <c:v>4.7881478576609153E-5</c:v>
                </c:pt>
                <c:pt idx="28">
                  <c:v>4.9026464853454891E-5</c:v>
                </c:pt>
                <c:pt idx="29">
                  <c:v>5.0227552626568542E-5</c:v>
                </c:pt>
                <c:pt idx="30">
                  <c:v>5.1488968699291814E-5</c:v>
                </c:pt>
                <c:pt idx="31">
                  <c:v>5.2815375421492804E-5</c:v>
                </c:pt>
                <c:pt idx="32">
                  <c:v>5.4211928273530776E-5</c:v>
                </c:pt>
                <c:pt idx="33">
                  <c:v>5.5684342834222244E-5</c:v>
                </c:pt>
                <c:pt idx="34">
                  <c:v>5.7238972966727331E-5</c:v>
                </c:pt>
                <c:pt idx="35">
                  <c:v>5.8882902477642601E-5</c:v>
                </c:pt>
                <c:pt idx="36">
                  <c:v>6.0624053038092846E-5</c:v>
                </c:pt>
                <c:pt idx="37">
                  <c:v>6.2471311835425624E-5</c:v>
                </c:pt>
                <c:pt idx="38">
                  <c:v>6.4434683296213488E-5</c:v>
                </c:pt>
                <c:pt idx="39">
                  <c:v>6.6525470348051689E-5</c:v>
                </c:pt>
                <c:pt idx="40">
                  <c:v>6.8756492154516051E-5</c:v>
                </c:pt>
                <c:pt idx="41">
                  <c:v>7.1142347182629384E-5</c:v>
                </c:pt>
                <c:pt idx="42">
                  <c:v>7.3699733009952405E-5</c:v>
                </c:pt>
                <c:pt idx="43">
                  <c:v>7.6447837681189654E-5</c:v>
                </c:pt>
                <c:pt idx="44">
                  <c:v>7.9408822013145116E-5</c:v>
                </c:pt>
                <c:pt idx="45">
                  <c:v>8.2608418499914742E-5</c:v>
                </c:pt>
                <c:pt idx="46">
                  <c:v>8.607668108602965E-5</c:v>
                </c:pt>
                <c:pt idx="47">
                  <c:v>8.984893208933559E-5</c:v>
                </c:pt>
                <c:pt idx="48">
                  <c:v>9.3966969525222164E-5</c:v>
                </c:pt>
                <c:pt idx="49">
                  <c:v>9.8480622389873694E-5</c:v>
                </c:pt>
                <c:pt idx="50">
                  <c:v>7.0900000000000002E-5</c:v>
                </c:pt>
                <c:pt idx="51">
                  <c:v>7.3561402366667785E-5</c:v>
                </c:pt>
                <c:pt idx="52">
                  <c:v>7.643040168881124E-5</c:v>
                </c:pt>
                <c:pt idx="53">
                  <c:v>7.9532273476904842E-5</c:v>
                </c:pt>
                <c:pt idx="54">
                  <c:v>8.2896569961165071E-5</c:v>
                </c:pt>
                <c:pt idx="55">
                  <c:v>8.6558064593016855E-5</c:v>
                </c:pt>
                <c:pt idx="56">
                  <c:v>9.0557958422026239E-5</c:v>
                </c:pt>
                <c:pt idx="57">
                  <c:v>9.4945437162263373E-5</c:v>
                </c:pt>
                <c:pt idx="58">
                  <c:v>9.9779703938661357E-5</c:v>
                </c:pt>
                <c:pt idx="59">
                  <c:v>1.0513266634769428E-4</c:v>
                </c:pt>
                <c:pt idx="60">
                  <c:v>1.1109253747958151E-4</c:v>
                </c:pt>
                <c:pt idx="61">
                  <c:v>1.1776873537893371E-4</c:v>
                </c:pt>
                <c:pt idx="62">
                  <c:v>1.2529866208300174E-4</c:v>
                </c:pt>
                <c:pt idx="63">
                  <c:v>1.338572609371084E-4</c:v>
                </c:pt>
                <c:pt idx="64">
                  <c:v>1.4367077797987311E-4</c:v>
                </c:pt>
                <c:pt idx="65">
                  <c:v>1.550370555847612E-4</c:v>
                </c:pt>
                <c:pt idx="66">
                  <c:v>1.6835628666024503E-4</c:v>
                </c:pt>
                <c:pt idx="67">
                  <c:v>1.8417911129647421E-4</c:v>
                </c:pt>
                <c:pt idx="68">
                  <c:v>2.0328464880300381E-4</c:v>
                </c:pt>
                <c:pt idx="69">
                  <c:v>2.2681271809378982E-4</c:v>
                </c:pt>
                <c:pt idx="70">
                  <c:v>5.4400000000000001E-5</c:v>
                </c:pt>
                <c:pt idx="71">
                  <c:v>5.530666666666667E-5</c:v>
                </c:pt>
                <c:pt idx="72">
                  <c:v>5.6259960440802482E-5</c:v>
                </c:pt>
                <c:pt idx="73">
                  <c:v>5.7246693502012653E-5</c:v>
                </c:pt>
                <c:pt idx="74">
                  <c:v>5.8268656716417912E-5</c:v>
                </c:pt>
                <c:pt idx="75">
                  <c:v>5.9327771156138264E-5</c:v>
                </c:pt>
                <c:pt idx="76">
                  <c:v>6.0426100151745066E-5</c:v>
                </c:pt>
                <c:pt idx="77">
                  <c:v>6.1565862708719849E-5</c:v>
                </c:pt>
                <c:pt idx="78">
                  <c:v>6.2749448471478099E-5</c:v>
                </c:pt>
                <c:pt idx="79">
                  <c:v>6.3979434447300772E-5</c:v>
                </c:pt>
                <c:pt idx="80">
                  <c:v>6.5258603736479841E-5</c:v>
                </c:pt>
                <c:pt idx="81">
                  <c:v>6.6589966555183949E-5</c:v>
                </c:pt>
                <c:pt idx="82">
                  <c:v>6.797678388528508E-5</c:v>
                </c:pt>
                <c:pt idx="83">
                  <c:v>6.9422594142259412E-5</c:v>
                </c:pt>
                <c:pt idx="84">
                  <c:v>7.093124332027074E-5</c:v>
                </c:pt>
                <c:pt idx="85">
                  <c:v>7.2506919155134735E-5</c:v>
                </c:pt>
                <c:pt idx="86">
                  <c:v>7.4154189944134079E-5</c:v>
                </c:pt>
                <c:pt idx="87">
                  <c:v>7.5878048780487808E-5</c:v>
                </c:pt>
                <c:pt idx="88">
                  <c:v>7.7683964104564949E-5</c:v>
                </c:pt>
                <c:pt idx="89">
                  <c:v>7.957793764988009E-5</c:v>
                </c:pt>
                <c:pt idx="90">
                  <c:v>8.1566571077427288E-5</c:v>
                </c:pt>
                <c:pt idx="91">
                  <c:v>8.3657142857142852E-5</c:v>
                </c:pt>
                <c:pt idx="92">
                  <c:v>8.5857697283311753E-5</c:v>
                </c:pt>
                <c:pt idx="93">
                  <c:v>8.8177147918511945E-5</c:v>
                </c:pt>
                <c:pt idx="94">
                  <c:v>9.0625398270368691E-5</c:v>
                </c:pt>
                <c:pt idx="95">
                  <c:v>9.3213483146067401E-5</c:v>
                </c:pt>
                <c:pt idx="96">
                  <c:v>9.5953734939759015E-5</c:v>
                </c:pt>
                <c:pt idx="97">
                  <c:v>9.8859980139026795E-5</c:v>
                </c:pt>
                <c:pt idx="98">
                  <c:v>1.0194777265745007E-4</c:v>
                </c:pt>
                <c:pt idx="99">
                  <c:v>1.0523467230443973E-4</c:v>
                </c:pt>
                <c:pt idx="100">
                  <c:v>1.0874057891862367E-4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3-4C2A-B07D-2BC385C7E350}"/>
            </c:ext>
          </c:extLst>
        </c:ser>
        <c:ser>
          <c:idx val="5"/>
          <c:order val="5"/>
          <c:tx>
            <c:strRef>
              <c:f>'mu (1) cambodia'!$G$1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cambodia'!$G$2:$G$102</c:f>
              <c:numCache>
                <c:formatCode>General</c:formatCode>
                <c:ptCount val="101"/>
                <c:pt idx="0">
                  <c:v>9.09E-5</c:v>
                </c:pt>
                <c:pt idx="1">
                  <c:v>1.0072276719457405E-4</c:v>
                </c:pt>
                <c:pt idx="2">
                  <c:v>1.1292565398672624E-4</c:v>
                </c:pt>
                <c:pt idx="3">
                  <c:v>1.2849299281801629E-4</c:v>
                </c:pt>
                <c:pt idx="4">
                  <c:v>1.490386848161885E-4</c:v>
                </c:pt>
                <c:pt idx="5">
                  <c:v>2.2799999999999999E-5</c:v>
                </c:pt>
                <c:pt idx="6">
                  <c:v>2.3166154153443938E-5</c:v>
                </c:pt>
                <c:pt idx="7">
                  <c:v>2.3544260681438482E-5</c:v>
                </c:pt>
                <c:pt idx="8">
                  <c:v>2.393491453677426E-5</c:v>
                </c:pt>
                <c:pt idx="9">
                  <c:v>2.4338750825053199E-5</c:v>
                </c:pt>
                <c:pt idx="10">
                  <c:v>2.4756448250166472E-5</c:v>
                </c:pt>
                <c:pt idx="11">
                  <c:v>2.5188732920751691E-5</c:v>
                </c:pt>
                <c:pt idx="12">
                  <c:v>2.5636382562536157E-5</c:v>
                </c:pt>
                <c:pt idx="13">
                  <c:v>2.6100231187973056E-5</c:v>
                </c:pt>
                <c:pt idx="14">
                  <c:v>2.6581174282155719E-5</c:v>
                </c:pt>
                <c:pt idx="15">
                  <c:v>3.3399999999999999E-5</c:v>
                </c:pt>
                <c:pt idx="16">
                  <c:v>3.402060574867779E-5</c:v>
                </c:pt>
                <c:pt idx="17">
                  <c:v>3.4664711107649706E-5</c:v>
                </c:pt>
                <c:pt idx="18">
                  <c:v>3.5333676575297633E-5</c:v>
                </c:pt>
                <c:pt idx="19">
                  <c:v>3.6028969737101425E-5</c:v>
                </c:pt>
                <c:pt idx="20">
                  <c:v>3.6752176013387516E-5</c:v>
                </c:pt>
                <c:pt idx="21">
                  <c:v>3.750501072802419E-5</c:v>
                </c:pt>
                <c:pt idx="22">
                  <c:v>3.8289332691433476E-5</c:v>
                </c:pt>
                <c:pt idx="23">
                  <c:v>3.9107159524330889E-5</c:v>
                </c:pt>
                <c:pt idx="24">
                  <c:v>3.9960684988136393E-5</c:v>
                </c:pt>
                <c:pt idx="25">
                  <c:v>4.0852298635470371E-5</c:v>
                </c:pt>
                <c:pt idx="26">
                  <c:v>4.1784608151368909E-5</c:v>
                </c:pt>
                <c:pt idx="27">
                  <c:v>4.2760464825100154E-5</c:v>
                </c:pt>
                <c:pt idx="28">
                  <c:v>4.3782992676614793E-5</c:v>
                </c:pt>
                <c:pt idx="29">
                  <c:v>4.4855621864368692E-5</c:v>
                </c:pt>
                <c:pt idx="30">
                  <c:v>4.598212712717504E-5</c:v>
                </c:pt>
                <c:pt idx="31">
                  <c:v>4.7166672167857211E-5</c:v>
                </c:pt>
                <c:pt idx="32">
                  <c:v>4.8413861078500744E-5</c:v>
                </c:pt>
                <c:pt idx="33">
                  <c:v>4.9728798146070132E-5</c:v>
                </c:pt>
                <c:pt idx="34">
                  <c:v>5.1117157676168256E-5</c:v>
                </c:pt>
                <c:pt idx="35">
                  <c:v>5.2585265849017719E-5</c:v>
                </c:pt>
                <c:pt idx="36">
                  <c:v>5.4140197098189861E-5</c:v>
                </c:pt>
                <c:pt idx="37">
                  <c:v>5.5789888109711651E-5</c:v>
                </c:pt>
                <c:pt idx="38">
                  <c:v>5.7543273318008831E-5</c:v>
                </c:pt>
                <c:pt idx="39">
                  <c:v>5.9410446781415143E-5</c:v>
                </c:pt>
                <c:pt idx="40">
                  <c:v>6.140285662996887E-5</c:v>
                </c:pt>
                <c:pt idx="41">
                  <c:v>6.3533539997321425E-5</c:v>
                </c:pt>
                <c:pt idx="42">
                  <c:v>6.5817408623861239E-5</c:v>
                </c:pt>
                <c:pt idx="43">
                  <c:v>6.8271598356998251E-5</c:v>
                </c:pt>
                <c:pt idx="44">
                  <c:v>7.091589987270178E-5</c:v>
                </c:pt>
                <c:pt idx="45">
                  <c:v>7.3773293526661825E-5</c:v>
                </c:pt>
                <c:pt idx="46">
                  <c:v>7.6870618937791184E-5</c:v>
                </c:pt>
                <c:pt idx="47">
                  <c:v>8.0239420635930711E-5</c:v>
                </c:pt>
                <c:pt idx="48">
                  <c:v>8.3917026260492522E-5</c:v>
                </c:pt>
                <c:pt idx="49">
                  <c:v>8.7947935503256177E-5</c:v>
                </c:pt>
                <c:pt idx="50">
                  <c:v>6.41E-5</c:v>
                </c:pt>
                <c:pt idx="51">
                  <c:v>6.6506147978891459E-5</c:v>
                </c:pt>
                <c:pt idx="52">
                  <c:v>6.9099982344891396E-5</c:v>
                </c:pt>
                <c:pt idx="53">
                  <c:v>7.1904354441038078E-5</c:v>
                </c:pt>
                <c:pt idx="54">
                  <c:v>7.4945982151067433E-5</c:v>
                </c:pt>
                <c:pt idx="55">
                  <c:v>7.82563038139969E-5</c:v>
                </c:pt>
                <c:pt idx="56">
                  <c:v>8.187256889776984E-5</c:v>
                </c:pt>
                <c:pt idx="57">
                  <c:v>8.5839245727800876E-5</c:v>
                </c:pt>
                <c:pt idx="58">
                  <c:v>9.0209859273176202E-5</c:v>
                </c:pt>
                <c:pt idx="59">
                  <c:v>9.50494204920621E-5</c:v>
                </c:pt>
                <c:pt idx="60">
                  <c:v>1.0043768198083461E-4</c:v>
                </c:pt>
                <c:pt idx="61">
                  <c:v>1.0647356752876799E-4</c:v>
                </c:pt>
                <c:pt idx="62">
                  <c:v>1.1328130098054176E-4</c:v>
                </c:pt>
                <c:pt idx="63">
                  <c:v>1.2101904691211069E-4</c:v>
                </c:pt>
                <c:pt idx="64">
                  <c:v>1.2989135216516032E-4</c:v>
                </c:pt>
                <c:pt idx="65">
                  <c:v>1.4016749313093359E-4</c:v>
                </c:pt>
                <c:pt idx="66">
                  <c:v>1.5220928032329628E-4</c:v>
                </c:pt>
                <c:pt idx="67">
                  <c:v>1.6651454208891392E-4</c:v>
                </c:pt>
                <c:pt idx="68">
                  <c:v>1.8378767261315295E-4</c:v>
                </c:pt>
                <c:pt idx="69">
                  <c:v>2.0505917108338401E-4</c:v>
                </c:pt>
                <c:pt idx="70">
                  <c:v>4.8899999999999996E-5</c:v>
                </c:pt>
                <c:pt idx="71">
                  <c:v>4.9714999999999994E-5</c:v>
                </c:pt>
                <c:pt idx="72">
                  <c:v>5.0571912969765462E-5</c:v>
                </c:pt>
                <c:pt idx="73">
                  <c:v>5.1458884416331221E-5</c:v>
                </c:pt>
                <c:pt idx="74">
                  <c:v>5.2377524143985948E-5</c:v>
                </c:pt>
                <c:pt idx="75">
                  <c:v>5.3329558998808102E-5</c:v>
                </c:pt>
                <c:pt idx="76">
                  <c:v>5.4316843702579656E-5</c:v>
                </c:pt>
                <c:pt idx="77">
                  <c:v>5.534137291280148E-5</c:v>
                </c:pt>
                <c:pt idx="78">
                  <c:v>5.6405294673810275E-5</c:v>
                </c:pt>
                <c:pt idx="79">
                  <c:v>5.7510925449871457E-5</c:v>
                </c:pt>
                <c:pt idx="80">
                  <c:v>5.8660766961651907E-5</c:v>
                </c:pt>
                <c:pt idx="81">
                  <c:v>5.9857525083612034E-5</c:v>
                </c:pt>
                <c:pt idx="82">
                  <c:v>6.1104131102765447E-5</c:v>
                </c:pt>
                <c:pt idx="83">
                  <c:v>6.240376569037656E-5</c:v>
                </c:pt>
                <c:pt idx="84">
                  <c:v>6.3759885999287484E-5</c:v>
                </c:pt>
                <c:pt idx="85">
                  <c:v>6.5176256372906032E-5</c:v>
                </c:pt>
                <c:pt idx="86">
                  <c:v>6.6656983240223459E-5</c:v>
                </c:pt>
                <c:pt idx="87">
                  <c:v>6.8206554878048772E-5</c:v>
                </c:pt>
                <c:pt idx="88">
                  <c:v>6.9829886851346061E-5</c:v>
                </c:pt>
                <c:pt idx="89">
                  <c:v>7.1532374100719416E-5</c:v>
                </c:pt>
                <c:pt idx="90">
                  <c:v>7.3319950839819743E-5</c:v>
                </c:pt>
                <c:pt idx="91">
                  <c:v>7.519915966386554E-5</c:v>
                </c:pt>
                <c:pt idx="92">
                  <c:v>7.7177231565329869E-5</c:v>
                </c:pt>
                <c:pt idx="93">
                  <c:v>7.9262178919397677E-5</c:v>
                </c:pt>
                <c:pt idx="94">
                  <c:v>8.1462903959945377E-5</c:v>
                </c:pt>
                <c:pt idx="95">
                  <c:v>8.3789325842696609E-5</c:v>
                </c:pt>
                <c:pt idx="96">
                  <c:v>8.6252530120481895E-5</c:v>
                </c:pt>
                <c:pt idx="97">
                  <c:v>8.8864945382323716E-5</c:v>
                </c:pt>
                <c:pt idx="98">
                  <c:v>9.164055299539169E-5</c:v>
                </c:pt>
                <c:pt idx="99">
                  <c:v>9.4595137420718791E-5</c:v>
                </c:pt>
                <c:pt idx="100">
                  <c:v>9.7746586564718694E-5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3-4C2A-B07D-2BC385C7E350}"/>
            </c:ext>
          </c:extLst>
        </c:ser>
        <c:ser>
          <c:idx val="6"/>
          <c:order val="6"/>
          <c:tx>
            <c:strRef>
              <c:f>'mu (1) cambodia'!$H$1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cambodia'!$H$2:$H$102</c:f>
              <c:numCache>
                <c:formatCode>General</c:formatCode>
                <c:ptCount val="101"/>
                <c:pt idx="0">
                  <c:v>8.6099999999999992E-5</c:v>
                </c:pt>
                <c:pt idx="1">
                  <c:v>9.5404073217302809E-5</c:v>
                </c:pt>
                <c:pt idx="2">
                  <c:v>1.0696258314914334E-4</c:v>
                </c:pt>
                <c:pt idx="3">
                  <c:v>1.2170788428637185E-4</c:v>
                </c:pt>
                <c:pt idx="4">
                  <c:v>1.411686552549376E-4</c:v>
                </c:pt>
                <c:pt idx="5">
                  <c:v>2.19E-5</c:v>
                </c:pt>
                <c:pt idx="6">
                  <c:v>2.2251700700018523E-5</c:v>
                </c:pt>
                <c:pt idx="7">
                  <c:v>2.2614881970329069E-5</c:v>
                </c:pt>
                <c:pt idx="8">
                  <c:v>2.2990115278743699E-5</c:v>
                </c:pt>
                <c:pt idx="9">
                  <c:v>2.3378010660906364E-5</c:v>
                </c:pt>
                <c:pt idx="10">
                  <c:v>2.3779220029765164E-5</c:v>
                </c:pt>
                <c:pt idx="11">
                  <c:v>2.4194440831774654E-5</c:v>
                </c:pt>
                <c:pt idx="12">
                  <c:v>2.4624420092962363E-5</c:v>
                </c:pt>
                <c:pt idx="13">
                  <c:v>2.5069958904237281E-5</c:v>
                </c:pt>
                <c:pt idx="14">
                  <c:v>2.5531917402596944E-5</c:v>
                </c:pt>
                <c:pt idx="15">
                  <c:v>3.18E-5</c:v>
                </c:pt>
                <c:pt idx="16">
                  <c:v>3.2390876131974661E-5</c:v>
                </c:pt>
                <c:pt idx="17">
                  <c:v>3.3004126144409003E-5</c:v>
                </c:pt>
                <c:pt idx="18">
                  <c:v>3.3641045362109724E-5</c:v>
                </c:pt>
                <c:pt idx="19">
                  <c:v>3.430303106706064E-5</c:v>
                </c:pt>
                <c:pt idx="20">
                  <c:v>3.4991592731309074E-5</c:v>
                </c:pt>
                <c:pt idx="21">
                  <c:v>3.5708363507520035E-5</c:v>
                </c:pt>
                <c:pt idx="22">
                  <c:v>3.6455113161304928E-5</c:v>
                </c:pt>
                <c:pt idx="23">
                  <c:v>3.7233762660889893E-5</c:v>
                </c:pt>
                <c:pt idx="24">
                  <c:v>3.8046400677327466E-5</c:v>
                </c:pt>
                <c:pt idx="25">
                  <c:v>3.8895302293651434E-5</c:v>
                </c:pt>
                <c:pt idx="26">
                  <c:v>3.9782950275854228E-5</c:v>
                </c:pt>
                <c:pt idx="27">
                  <c:v>4.0712059324496554E-5</c:v>
                </c:pt>
                <c:pt idx="28">
                  <c:v>4.1685603805878755E-5</c:v>
                </c:pt>
                <c:pt idx="29">
                  <c:v>4.2706849559488758E-5</c:v>
                </c:pt>
                <c:pt idx="30">
                  <c:v>4.3779390498328337E-5</c:v>
                </c:pt>
                <c:pt idx="31">
                  <c:v>4.4907190866402973E-5</c:v>
                </c:pt>
                <c:pt idx="32">
                  <c:v>4.6094634200488732E-5</c:v>
                </c:pt>
                <c:pt idx="33">
                  <c:v>4.7346580270809291E-5</c:v>
                </c:pt>
                <c:pt idx="34">
                  <c:v>4.8668431559944629E-5</c:v>
                </c:pt>
                <c:pt idx="35">
                  <c:v>5.0066211197567774E-5</c:v>
                </c:pt>
                <c:pt idx="36">
                  <c:v>5.1546654722228673E-5</c:v>
                </c:pt>
                <c:pt idx="37">
                  <c:v>5.3117318619426063E-5</c:v>
                </c:pt>
                <c:pt idx="38">
                  <c:v>5.4786709326726974E-5</c:v>
                </c:pt>
                <c:pt idx="39">
                  <c:v>5.656443735476053E-5</c:v>
                </c:pt>
                <c:pt idx="40">
                  <c:v>5.8461402420150014E-5</c:v>
                </c:pt>
                <c:pt idx="41">
                  <c:v>6.0490017123198244E-5</c:v>
                </c:pt>
                <c:pt idx="42">
                  <c:v>6.2664478869424781E-5</c:v>
                </c:pt>
                <c:pt idx="43">
                  <c:v>6.500110262732169E-5</c:v>
                </c:pt>
                <c:pt idx="44">
                  <c:v>6.7518731016524453E-5</c:v>
                </c:pt>
                <c:pt idx="45">
                  <c:v>7.0239243537360664E-5</c:v>
                </c:pt>
                <c:pt idx="46">
                  <c:v>7.3188194078495806E-5</c:v>
                </c:pt>
                <c:pt idx="47">
                  <c:v>7.6395616054568771E-5</c:v>
                </c:pt>
                <c:pt idx="48">
                  <c:v>7.9897048954600665E-5</c:v>
                </c:pt>
                <c:pt idx="49">
                  <c:v>8.3734860748609183E-5</c:v>
                </c:pt>
                <c:pt idx="50">
                  <c:v>6.1100000000000008E-5</c:v>
                </c:pt>
                <c:pt idx="51">
                  <c:v>6.3393535748990155E-5</c:v>
                </c:pt>
                <c:pt idx="52">
                  <c:v>6.5865973810809125E-5</c:v>
                </c:pt>
                <c:pt idx="53">
                  <c:v>6.8539096042861586E-5</c:v>
                </c:pt>
                <c:pt idx="54">
                  <c:v>7.1438369881906722E-5</c:v>
                </c:pt>
                <c:pt idx="55">
                  <c:v>7.4593762293841056E-5</c:v>
                </c:pt>
                <c:pt idx="56">
                  <c:v>7.804077940177438E-5</c:v>
                </c:pt>
                <c:pt idx="57">
                  <c:v>8.1821808330243901E-5</c:v>
                </c:pt>
                <c:pt idx="58">
                  <c:v>8.5987868979579824E-5</c:v>
                </c:pt>
                <c:pt idx="59">
                  <c:v>9.0600929673400864E-5</c:v>
                </c:pt>
                <c:pt idx="60">
                  <c:v>9.5737010437269831E-5</c:v>
                </c:pt>
                <c:pt idx="61">
                  <c:v>1.0149040524193019E-4</c:v>
                </c:pt>
                <c:pt idx="62">
                  <c:v>1.0797952402357413E-4</c:v>
                </c:pt>
                <c:pt idx="63">
                  <c:v>1.1535512895990583E-4</c:v>
                </c:pt>
                <c:pt idx="64">
                  <c:v>1.2381219371749292E-4</c:v>
                </c:pt>
                <c:pt idx="65">
                  <c:v>1.3360739204836263E-4</c:v>
                </c:pt>
                <c:pt idx="66">
                  <c:v>1.4508560105699539E-4</c:v>
                </c:pt>
                <c:pt idx="67">
                  <c:v>1.5872134979146087E-4</c:v>
                </c:pt>
                <c:pt idx="68">
                  <c:v>1.7518606547057173E-4</c:v>
                </c:pt>
                <c:pt idx="69">
                  <c:v>1.9546201799055794E-4</c:v>
                </c:pt>
                <c:pt idx="70">
                  <c:v>4.6500000000000005E-5</c:v>
                </c:pt>
                <c:pt idx="71">
                  <c:v>4.7275000000000004E-5</c:v>
                </c:pt>
                <c:pt idx="72">
                  <c:v>4.8089855891494776E-5</c:v>
                </c:pt>
                <c:pt idx="73">
                  <c:v>4.8933294997124792E-5</c:v>
                </c:pt>
                <c:pt idx="74">
                  <c:v>4.980684811237928E-5</c:v>
                </c:pt>
                <c:pt idx="75">
                  <c:v>5.0712157330154952E-5</c:v>
                </c:pt>
                <c:pt idx="76">
                  <c:v>5.1650986342943859E-5</c:v>
                </c:pt>
                <c:pt idx="77">
                  <c:v>5.2625231910946202E-5</c:v>
                </c:pt>
                <c:pt idx="78">
                  <c:v>5.3636936653009778E-5</c:v>
                </c:pt>
                <c:pt idx="79">
                  <c:v>5.4688303341902319E-5</c:v>
                </c:pt>
                <c:pt idx="80">
                  <c:v>5.5781710914454278E-5</c:v>
                </c:pt>
                <c:pt idx="81">
                  <c:v>5.6919732441471577E-5</c:v>
                </c:pt>
                <c:pt idx="82">
                  <c:v>5.8105155343120529E-5</c:v>
                </c:pt>
                <c:pt idx="83">
                  <c:v>5.9341004184100427E-5</c:v>
                </c:pt>
                <c:pt idx="84">
                  <c:v>6.0630566441040259E-5</c:v>
                </c:pt>
                <c:pt idx="85">
                  <c:v>6.1977421704297167E-5</c:v>
                </c:pt>
                <c:pt idx="86">
                  <c:v>6.3385474860335207E-5</c:v>
                </c:pt>
                <c:pt idx="87">
                  <c:v>6.4858993902439023E-5</c:v>
                </c:pt>
                <c:pt idx="88">
                  <c:v>6.6402653140850559E-5</c:v>
                </c:pt>
                <c:pt idx="89">
                  <c:v>6.802158273381295E-5</c:v>
                </c:pt>
                <c:pt idx="90">
                  <c:v>6.9721425645227376E-5</c:v>
                </c:pt>
                <c:pt idx="91">
                  <c:v>7.1508403361344536E-5</c:v>
                </c:pt>
                <c:pt idx="92">
                  <c:v>7.3389391979301419E-5</c:v>
                </c:pt>
                <c:pt idx="93">
                  <c:v>7.5372010628875109E-5</c:v>
                </c:pt>
                <c:pt idx="94">
                  <c:v>7.7464724624487952E-5</c:v>
                </c:pt>
                <c:pt idx="95">
                  <c:v>7.9676966292134836E-5</c:v>
                </c:pt>
                <c:pt idx="96">
                  <c:v>8.2019277108433722E-5</c:v>
                </c:pt>
                <c:pt idx="97">
                  <c:v>8.4503475670307844E-5</c:v>
                </c:pt>
                <c:pt idx="98">
                  <c:v>8.7142857142857153E-5</c:v>
                </c:pt>
                <c:pt idx="99">
                  <c:v>8.9952431289640593E-5</c:v>
                </c:pt>
                <c:pt idx="100">
                  <c:v>9.2949208083014734E-5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3-4C2A-B07D-2BC385C7E350}"/>
            </c:ext>
          </c:extLst>
        </c:ser>
        <c:ser>
          <c:idx val="7"/>
          <c:order val="7"/>
          <c:tx>
            <c:strRef>
              <c:f>'mu (1) cambodia'!$I$1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cambodia'!$I$2:$I$102</c:f>
              <c:numCache>
                <c:formatCode>General</c:formatCode>
                <c:ptCount val="101"/>
                <c:pt idx="0">
                  <c:v>1.0060000000000001E-4</c:v>
                </c:pt>
                <c:pt idx="1">
                  <c:v>1.1147096127364302E-4</c:v>
                </c:pt>
                <c:pt idx="2">
                  <c:v>1.2497602630434171E-4</c:v>
                </c:pt>
                <c:pt idx="3">
                  <c:v>1.4220456630904775E-4</c:v>
                </c:pt>
                <c:pt idx="4">
                  <c:v>1.64942702887883E-4</c:v>
                </c:pt>
                <c:pt idx="5">
                  <c:v>2.55E-5</c:v>
                </c:pt>
                <c:pt idx="6">
                  <c:v>2.5909514513720195E-5</c:v>
                </c:pt>
                <c:pt idx="7">
                  <c:v>2.6332396814766723E-5</c:v>
                </c:pt>
                <c:pt idx="8">
                  <c:v>2.6769312310865948E-5</c:v>
                </c:pt>
                <c:pt idx="9">
                  <c:v>2.7220971317493708E-5</c:v>
                </c:pt>
                <c:pt idx="10">
                  <c:v>2.7688132911370396E-5</c:v>
                </c:pt>
                <c:pt idx="11">
                  <c:v>2.8171609187682814E-5</c:v>
                </c:pt>
                <c:pt idx="12">
                  <c:v>2.8672269971257544E-5</c:v>
                </c:pt>
                <c:pt idx="13">
                  <c:v>2.9191048039180393E-5</c:v>
                </c:pt>
                <c:pt idx="14">
                  <c:v>2.9728944920832058E-5</c:v>
                </c:pt>
                <c:pt idx="15">
                  <c:v>3.6900000000000002E-5</c:v>
                </c:pt>
                <c:pt idx="16">
                  <c:v>3.7585639285215883E-5</c:v>
                </c:pt>
                <c:pt idx="17">
                  <c:v>3.8297240714738753E-5</c:v>
                </c:pt>
                <c:pt idx="18">
                  <c:v>3.9036307354146193E-5</c:v>
                </c:pt>
                <c:pt idx="19">
                  <c:v>3.9804460577815653E-5</c:v>
                </c:pt>
                <c:pt idx="20">
                  <c:v>4.0603451942934117E-5</c:v>
                </c:pt>
                <c:pt idx="21">
                  <c:v>4.143517652287703E-5</c:v>
                </c:pt>
                <c:pt idx="22">
                  <c:v>4.2301687913589686E-5</c:v>
                </c:pt>
                <c:pt idx="23">
                  <c:v>4.3205215163108085E-5</c:v>
                </c:pt>
                <c:pt idx="24">
                  <c:v>4.414818191803093E-5</c:v>
                </c:pt>
                <c:pt idx="25">
                  <c:v>4.5133228133199306E-5</c:v>
                </c:pt>
                <c:pt idx="26">
                  <c:v>4.616323475405727E-5</c:v>
                </c:pt>
                <c:pt idx="27">
                  <c:v>4.7241351857670533E-5</c:v>
                </c:pt>
                <c:pt idx="28">
                  <c:v>4.8371030831349878E-5</c:v>
                </c:pt>
                <c:pt idx="29">
                  <c:v>4.9556061281293562E-5</c:v>
                </c:pt>
                <c:pt idx="30">
                  <c:v>5.0800613502777221E-5</c:v>
                </c:pt>
                <c:pt idx="31">
                  <c:v>5.2109287514788357E-5</c:v>
                </c:pt>
                <c:pt idx="32">
                  <c:v>5.3487169874152022E-5</c:v>
                </c:pt>
                <c:pt idx="33">
                  <c:v>5.4939899748203233E-5</c:v>
                </c:pt>
                <c:pt idx="34">
                  <c:v>5.6473746055407448E-5</c:v>
                </c:pt>
                <c:pt idx="35">
                  <c:v>5.8095697899064492E-5</c:v>
                </c:pt>
                <c:pt idx="36">
                  <c:v>5.9813571045604972E-5</c:v>
                </c:pt>
                <c:pt idx="37">
                  <c:v>6.1636133869711382E-5</c:v>
                </c:pt>
                <c:pt idx="38">
                  <c:v>6.3573257048937904E-5</c:v>
                </c:pt>
                <c:pt idx="39">
                  <c:v>6.5636092402222124E-5</c:v>
                </c:pt>
                <c:pt idx="40">
                  <c:v>6.7837287713947659E-5</c:v>
                </c:pt>
                <c:pt idx="41">
                  <c:v>7.0191246284465891E-5</c:v>
                </c:pt>
                <c:pt idx="42">
                  <c:v>7.271444246169102E-5</c:v>
                </c:pt>
                <c:pt idx="43">
                  <c:v>7.5425807765665734E-5</c:v>
                </c:pt>
                <c:pt idx="44">
                  <c:v>7.8347206745589711E-5</c:v>
                </c:pt>
                <c:pt idx="45">
                  <c:v>8.1504027878258131E-5</c:v>
                </c:pt>
                <c:pt idx="46">
                  <c:v>8.492592331749984E-5</c:v>
                </c:pt>
                <c:pt idx="47">
                  <c:v>8.8647743157659983E-5</c:v>
                </c:pt>
                <c:pt idx="48">
                  <c:v>9.2710726617130964E-5</c:v>
                </c:pt>
                <c:pt idx="49">
                  <c:v>9.7164036529046505E-5</c:v>
                </c:pt>
                <c:pt idx="50">
                  <c:v>7.1400000000000001E-5</c:v>
                </c:pt>
                <c:pt idx="51">
                  <c:v>7.4080171071651334E-5</c:v>
                </c:pt>
                <c:pt idx="52">
                  <c:v>7.6969403111158292E-5</c:v>
                </c:pt>
                <c:pt idx="53">
                  <c:v>8.0093149876600924E-5</c:v>
                </c:pt>
                <c:pt idx="54">
                  <c:v>8.3481172006025182E-5</c:v>
                </c:pt>
                <c:pt idx="55">
                  <c:v>8.7168488179709496E-5</c:v>
                </c:pt>
                <c:pt idx="56">
                  <c:v>9.1196590004692142E-5</c:v>
                </c:pt>
                <c:pt idx="57">
                  <c:v>9.56150100618562E-5</c:v>
                </c:pt>
                <c:pt idx="58">
                  <c:v>1.0048336898759408E-4</c:v>
                </c:pt>
                <c:pt idx="59">
                  <c:v>1.0587408148413782E-4</c:v>
                </c:pt>
                <c:pt idx="60">
                  <c:v>1.1187598273684231E-4</c:v>
                </c:pt>
                <c:pt idx="61">
                  <c:v>1.1859926242674001E-4</c:v>
                </c:pt>
                <c:pt idx="62">
                  <c:v>1.2618229157582966E-4</c:v>
                </c:pt>
                <c:pt idx="63">
                  <c:v>1.3480124726247586E-4</c:v>
                </c:pt>
                <c:pt idx="64">
                  <c:v>1.4468397105448435E-4</c:v>
                </c:pt>
                <c:pt idx="65">
                  <c:v>1.5613040576518969E-4</c:v>
                </c:pt>
                <c:pt idx="66">
                  <c:v>1.6954356653796186E-4</c:v>
                </c:pt>
                <c:pt idx="67">
                  <c:v>1.8547797667938304E-4</c:v>
                </c:pt>
                <c:pt idx="68">
                  <c:v>2.0471824999343402E-4</c:v>
                </c:pt>
                <c:pt idx="69">
                  <c:v>2.2841224360926082E-4</c:v>
                </c:pt>
                <c:pt idx="70">
                  <c:v>5.41E-5</c:v>
                </c:pt>
                <c:pt idx="71">
                  <c:v>5.5001666666666666E-5</c:v>
                </c:pt>
                <c:pt idx="72">
                  <c:v>5.5949703306018651E-5</c:v>
                </c:pt>
                <c:pt idx="73">
                  <c:v>5.6930994824611847E-5</c:v>
                </c:pt>
                <c:pt idx="74">
                  <c:v>5.7947322212467075E-5</c:v>
                </c:pt>
                <c:pt idx="75">
                  <c:v>5.9000595947556614E-5</c:v>
                </c:pt>
                <c:pt idx="76">
                  <c:v>6.0092867981790588E-5</c:v>
                </c:pt>
                <c:pt idx="77">
                  <c:v>6.1226345083487935E-5</c:v>
                </c:pt>
                <c:pt idx="78">
                  <c:v>6.2403403718878036E-5</c:v>
                </c:pt>
                <c:pt idx="79">
                  <c:v>6.3626606683804624E-5</c:v>
                </c:pt>
                <c:pt idx="80">
                  <c:v>6.4898721730580127E-5</c:v>
                </c:pt>
                <c:pt idx="81">
                  <c:v>6.6222742474916391E-5</c:v>
                </c:pt>
                <c:pt idx="82">
                  <c:v>6.7601911915329469E-5</c:v>
                </c:pt>
                <c:pt idx="83">
                  <c:v>6.9039748953974889E-5</c:v>
                </c:pt>
                <c:pt idx="84">
                  <c:v>7.054007837548984E-5</c:v>
                </c:pt>
                <c:pt idx="85">
                  <c:v>7.2107064821558622E-5</c:v>
                </c:pt>
                <c:pt idx="86">
                  <c:v>7.3745251396648053E-5</c:v>
                </c:pt>
                <c:pt idx="87">
                  <c:v>7.545960365853658E-5</c:v>
                </c:pt>
                <c:pt idx="88">
                  <c:v>7.7255559890753014E-5</c:v>
                </c:pt>
                <c:pt idx="89">
                  <c:v>7.9139088729016785E-5</c:v>
                </c:pt>
                <c:pt idx="90">
                  <c:v>8.1116755428103238E-5</c:v>
                </c:pt>
                <c:pt idx="91">
                  <c:v>8.3195798319327723E-5</c:v>
                </c:pt>
                <c:pt idx="92">
                  <c:v>8.5384217335058202E-5</c:v>
                </c:pt>
                <c:pt idx="93">
                  <c:v>8.7690876882196624E-5</c:v>
                </c:pt>
                <c:pt idx="94">
                  <c:v>9.0125625853436508E-5</c:v>
                </c:pt>
                <c:pt idx="95">
                  <c:v>9.2699438202247181E-5</c:v>
                </c:pt>
                <c:pt idx="96">
                  <c:v>9.5424578313252985E-5</c:v>
                </c:pt>
                <c:pt idx="97">
                  <c:v>9.8314796425024814E-5</c:v>
                </c:pt>
                <c:pt idx="98">
                  <c:v>1.0138556067588325E-4</c:v>
                </c:pt>
                <c:pt idx="99">
                  <c:v>1.0465433403805495E-4</c:v>
                </c:pt>
                <c:pt idx="100">
                  <c:v>1.0814090660841068E-4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F3-4C2A-B07D-2BC385C7E350}"/>
            </c:ext>
          </c:extLst>
        </c:ser>
        <c:ser>
          <c:idx val="8"/>
          <c:order val="8"/>
          <c:tx>
            <c:strRef>
              <c:f>'mu (1) cambodia'!$J$1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cambodia'!$J$2:$J$102</c:f>
              <c:numCache>
                <c:formatCode>General</c:formatCode>
                <c:ptCount val="101"/>
                <c:pt idx="0">
                  <c:v>7.5400000000000003E-5</c:v>
                </c:pt>
                <c:pt idx="1">
                  <c:v>8.3547817892969028E-5</c:v>
                </c:pt>
                <c:pt idx="2">
                  <c:v>9.3669904407031457E-5</c:v>
                </c:pt>
                <c:pt idx="3">
                  <c:v>1.0658274651791451E-4</c:v>
                </c:pt>
                <c:pt idx="4">
                  <c:v>1.2362504769131589E-4</c:v>
                </c:pt>
                <c:pt idx="5">
                  <c:v>1.9199999999999999E-5</c:v>
                </c:pt>
                <c:pt idx="6">
                  <c:v>1.9508340339742266E-5</c:v>
                </c:pt>
                <c:pt idx="7">
                  <c:v>1.9826745837000825E-5</c:v>
                </c:pt>
                <c:pt idx="8">
                  <c:v>2.0155717504652009E-5</c:v>
                </c:pt>
                <c:pt idx="9">
                  <c:v>2.0495790168465851E-5</c:v>
                </c:pt>
                <c:pt idx="10">
                  <c:v>2.0847535368561239E-5</c:v>
                </c:pt>
                <c:pt idx="11">
                  <c:v>2.1211564564843531E-5</c:v>
                </c:pt>
                <c:pt idx="12">
                  <c:v>2.1588532684240976E-5</c:v>
                </c:pt>
                <c:pt idx="13">
                  <c:v>2.1979142053029944E-5</c:v>
                </c:pt>
                <c:pt idx="14">
                  <c:v>2.2384146763920605E-5</c:v>
                </c:pt>
                <c:pt idx="15">
                  <c:v>2.7400000000000002E-5</c:v>
                </c:pt>
                <c:pt idx="16">
                  <c:v>2.7909119686041063E-5</c:v>
                </c:pt>
                <c:pt idx="17">
                  <c:v>2.8437517495497069E-5</c:v>
                </c:pt>
                <c:pt idx="18">
                  <c:v>2.8986309525842972E-5</c:v>
                </c:pt>
                <c:pt idx="19">
                  <c:v>2.9556699724448481E-5</c:v>
                </c:pt>
                <c:pt idx="20">
                  <c:v>3.0149988705593354E-5</c:v>
                </c:pt>
                <c:pt idx="21">
                  <c:v>3.076758365113362E-5</c:v>
                </c:pt>
                <c:pt idx="22">
                  <c:v>3.1411009453451417E-5</c:v>
                </c:pt>
                <c:pt idx="23">
                  <c:v>3.2081921286427138E-5</c:v>
                </c:pt>
                <c:pt idx="24">
                  <c:v>3.2782118822602913E-5</c:v>
                </c:pt>
                <c:pt idx="25">
                  <c:v>3.3513562353649347E-5</c:v>
                </c:pt>
                <c:pt idx="26">
                  <c:v>3.4278391118188868E-5</c:v>
                </c:pt>
                <c:pt idx="27">
                  <c:v>3.5078944197836655E-5</c:v>
                </c:pt>
                <c:pt idx="28">
                  <c:v>3.5917784411354652E-5</c:v>
                </c:pt>
                <c:pt idx="29">
                  <c:v>3.6797725721068933E-5</c:v>
                </c:pt>
                <c:pt idx="30">
                  <c:v>3.7721864768999892E-5</c:v>
                </c:pt>
                <c:pt idx="31">
                  <c:v>3.869361728740382E-5</c:v>
                </c:pt>
                <c:pt idx="32">
                  <c:v>3.9716760285955703E-5</c:v>
                </c:pt>
                <c:pt idx="33">
                  <c:v>4.0795481113841967E-5</c:v>
                </c:pt>
                <c:pt idx="34">
                  <c:v>4.1934434740329655E-5</c:v>
                </c:pt>
                <c:pt idx="35">
                  <c:v>4.3138810906080409E-5</c:v>
                </c:pt>
                <c:pt idx="36">
                  <c:v>4.4414413188335399E-5</c:v>
                </c:pt>
                <c:pt idx="37">
                  <c:v>4.5767752521140701E-5</c:v>
                </c:pt>
                <c:pt idx="38">
                  <c:v>4.7206158350701863E-5</c:v>
                </c:pt>
                <c:pt idx="39">
                  <c:v>4.8737911431460331E-5</c:v>
                </c:pt>
                <c:pt idx="40">
                  <c:v>5.0372403343148125E-5</c:v>
                </c:pt>
                <c:pt idx="41">
                  <c:v>5.2120329219359499E-5</c:v>
                </c:pt>
                <c:pt idx="42">
                  <c:v>5.3993922044724497E-5</c:v>
                </c:pt>
                <c:pt idx="43">
                  <c:v>5.600723937071114E-5</c:v>
                </c:pt>
                <c:pt idx="44">
                  <c:v>5.8176516662036803E-5</c:v>
                </c:pt>
                <c:pt idx="45">
                  <c:v>6.0520606066782457E-5</c:v>
                </c:pt>
                <c:pt idx="46">
                  <c:v>6.3061525715433491E-5</c:v>
                </c:pt>
                <c:pt idx="47">
                  <c:v>6.5825153455823407E-5</c:v>
                </c:pt>
                <c:pt idx="48">
                  <c:v>6.8842111363398066E-5</c:v>
                </c:pt>
                <c:pt idx="49">
                  <c:v>7.2148905173329927E-5</c:v>
                </c:pt>
                <c:pt idx="50">
                  <c:v>5.3499999999999999E-5</c:v>
                </c:pt>
                <c:pt idx="51">
                  <c:v>5.5508251433240145E-5</c:v>
                </c:pt>
                <c:pt idx="52">
                  <c:v>5.7673152191134012E-5</c:v>
                </c:pt>
                <c:pt idx="53">
                  <c:v>6.0013774767481083E-5</c:v>
                </c:pt>
                <c:pt idx="54">
                  <c:v>6.2552418800032882E-5</c:v>
                </c:pt>
                <c:pt idx="55">
                  <c:v>6.5315323776112861E-5</c:v>
                </c:pt>
                <c:pt idx="56">
                  <c:v>6.8333579345252515E-5</c:v>
                </c:pt>
                <c:pt idx="57">
                  <c:v>7.164430025643287E-5</c:v>
                </c:pt>
                <c:pt idx="58">
                  <c:v>7.5292160235802285E-5</c:v>
                </c:pt>
                <c:pt idx="59">
                  <c:v>7.9331419599459009E-5</c:v>
                </c:pt>
                <c:pt idx="60">
                  <c:v>8.3828642526905648E-5</c:v>
                </c:pt>
                <c:pt idx="61">
                  <c:v>8.8866394115274378E-5</c:v>
                </c:pt>
                <c:pt idx="62">
                  <c:v>9.4548355732589453E-5</c:v>
                </c:pt>
                <c:pt idx="63">
                  <c:v>1.0100653681432016E-4</c:v>
                </c:pt>
                <c:pt idx="64">
                  <c:v>1.0841165898340214E-4</c:v>
                </c:pt>
                <c:pt idx="65">
                  <c:v>1.1698846930584942E-4</c:v>
                </c:pt>
                <c:pt idx="66">
                  <c:v>1.2703894691569971E-4</c:v>
                </c:pt>
                <c:pt idx="67">
                  <c:v>1.3897859597124639E-4</c:v>
                </c:pt>
                <c:pt idx="68">
                  <c:v>1.533953273760325E-4</c:v>
                </c:pt>
                <c:pt idx="69">
                  <c:v>1.7114923015539851E-4</c:v>
                </c:pt>
                <c:pt idx="70">
                  <c:v>4.0300000000000004E-5</c:v>
                </c:pt>
                <c:pt idx="71">
                  <c:v>4.0971666666666673E-5</c:v>
                </c:pt>
                <c:pt idx="72">
                  <c:v>4.1677875105962136E-5</c:v>
                </c:pt>
                <c:pt idx="73">
                  <c:v>4.2408855664174821E-5</c:v>
                </c:pt>
                <c:pt idx="74">
                  <c:v>4.3165935030728711E-5</c:v>
                </c:pt>
                <c:pt idx="75">
                  <c:v>4.3950536352800956E-5</c:v>
                </c:pt>
                <c:pt idx="76">
                  <c:v>4.4764188163884675E-5</c:v>
                </c:pt>
                <c:pt idx="77">
                  <c:v>4.560853432282004E-5</c:v>
                </c:pt>
                <c:pt idx="78">
                  <c:v>4.6485345099275138E-5</c:v>
                </c:pt>
                <c:pt idx="79">
                  <c:v>4.7396529562982012E-5</c:v>
                </c:pt>
                <c:pt idx="80">
                  <c:v>4.8344149459193709E-5</c:v>
                </c:pt>
                <c:pt idx="81">
                  <c:v>4.9330434782608696E-5</c:v>
                </c:pt>
                <c:pt idx="82">
                  <c:v>5.035780129737112E-5</c:v>
                </c:pt>
                <c:pt idx="83">
                  <c:v>5.1428870292887035E-5</c:v>
                </c:pt>
                <c:pt idx="84">
                  <c:v>5.2546490915568221E-5</c:v>
                </c:pt>
                <c:pt idx="85">
                  <c:v>5.371376547705754E-5</c:v>
                </c:pt>
                <c:pt idx="86">
                  <c:v>5.4934078212290512E-5</c:v>
                </c:pt>
                <c:pt idx="87">
                  <c:v>5.621112804878049E-5</c:v>
                </c:pt>
                <c:pt idx="88">
                  <c:v>5.7548966055403823E-5</c:v>
                </c:pt>
                <c:pt idx="89">
                  <c:v>5.895203836930456E-5</c:v>
                </c:pt>
                <c:pt idx="90">
                  <c:v>6.0425235559197058E-5</c:v>
                </c:pt>
                <c:pt idx="91">
                  <c:v>6.1973949579831932E-5</c:v>
                </c:pt>
                <c:pt idx="92">
                  <c:v>6.3604139715394564E-5</c:v>
                </c:pt>
                <c:pt idx="93">
                  <c:v>6.5322409211691763E-5</c:v>
                </c:pt>
                <c:pt idx="94">
                  <c:v>6.7136094674556215E-5</c:v>
                </c:pt>
                <c:pt idx="95">
                  <c:v>6.9053370786516851E-5</c:v>
                </c:pt>
                <c:pt idx="96">
                  <c:v>7.1083373493975897E-5</c:v>
                </c:pt>
                <c:pt idx="97">
                  <c:v>7.3236345580933459E-5</c:v>
                </c:pt>
                <c:pt idx="98">
                  <c:v>7.5523809523809533E-5</c:v>
                </c:pt>
                <c:pt idx="99">
                  <c:v>7.7958773784355168E-5</c:v>
                </c:pt>
                <c:pt idx="100">
                  <c:v>8.0555980338612769E-5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F3-4C2A-B07D-2BC385C7E350}"/>
            </c:ext>
          </c:extLst>
        </c:ser>
        <c:ser>
          <c:idx val="9"/>
          <c:order val="9"/>
          <c:tx>
            <c:strRef>
              <c:f>'mu (1) cambodia'!$K$1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cambodia'!$K$2:$K$102</c:f>
              <c:numCache>
                <c:formatCode>General</c:formatCode>
                <c:ptCount val="101"/>
                <c:pt idx="0">
                  <c:v>7.5799999999999999E-5</c:v>
                </c:pt>
                <c:pt idx="1">
                  <c:v>8.399104239107496E-5</c:v>
                </c:pt>
                <c:pt idx="2">
                  <c:v>9.4166826976830025E-5</c:v>
                </c:pt>
                <c:pt idx="3">
                  <c:v>1.0714817222888487E-4</c:v>
                </c:pt>
                <c:pt idx="4">
                  <c:v>1.2428088348808678E-4</c:v>
                </c:pt>
                <c:pt idx="5">
                  <c:v>1.9299999999999998E-5</c:v>
                </c:pt>
                <c:pt idx="6">
                  <c:v>1.9609946279011754E-5</c:v>
                </c:pt>
                <c:pt idx="7">
                  <c:v>1.9930010138235206E-5</c:v>
                </c:pt>
                <c:pt idx="8">
                  <c:v>2.0260695199988735E-5</c:v>
                </c:pt>
                <c:pt idx="9">
                  <c:v>2.0602539075593277E-5</c:v>
                </c:pt>
                <c:pt idx="10">
                  <c:v>2.095611628193916E-5</c:v>
                </c:pt>
                <c:pt idx="11">
                  <c:v>2.1322041463618756E-5</c:v>
                </c:pt>
                <c:pt idx="12">
                  <c:v>2.170097295863806E-5</c:v>
                </c:pt>
                <c:pt idx="13">
                  <c:v>2.2093616751222806E-5</c:v>
                </c:pt>
                <c:pt idx="14">
                  <c:v>2.250073086164936E-5</c:v>
                </c:pt>
                <c:pt idx="15">
                  <c:v>2.7699999999999999E-5</c:v>
                </c:pt>
                <c:pt idx="16">
                  <c:v>2.8214693989172896E-5</c:v>
                </c:pt>
                <c:pt idx="17">
                  <c:v>2.8748877176104698E-5</c:v>
                </c:pt>
                <c:pt idx="18">
                  <c:v>2.9303677878315703E-5</c:v>
                </c:pt>
                <c:pt idx="19">
                  <c:v>2.9880313225081125E-5</c:v>
                </c:pt>
                <c:pt idx="20">
                  <c:v>3.0480098070983059E-5</c:v>
                </c:pt>
                <c:pt idx="21">
                  <c:v>3.1104455004978145E-5</c:v>
                </c:pt>
                <c:pt idx="22">
                  <c:v>3.1754925615350515E-5</c:v>
                </c:pt>
                <c:pt idx="23">
                  <c:v>3.2433183198322322E-5</c:v>
                </c:pt>
                <c:pt idx="24">
                  <c:v>3.3141047130879582E-5</c:v>
                </c:pt>
                <c:pt idx="25">
                  <c:v>3.3880499167740394E-5</c:v>
                </c:pt>
                <c:pt idx="26">
                  <c:v>3.4653701969847865E-5</c:v>
                </c:pt>
                <c:pt idx="27">
                  <c:v>3.5463020229199828E-5</c:v>
                </c:pt>
                <c:pt idx="28">
                  <c:v>3.6311044824617656E-5</c:v>
                </c:pt>
                <c:pt idx="29">
                  <c:v>3.7200620528233916E-5</c:v>
                </c:pt>
                <c:pt idx="30">
                  <c:v>3.8134877886908646E-5</c:v>
                </c:pt>
                <c:pt idx="31">
                  <c:v>3.9117270031426491E-5</c:v>
                </c:pt>
                <c:pt idx="32">
                  <c:v>4.0151615325582949E-5</c:v>
                </c:pt>
                <c:pt idx="33">
                  <c:v>4.1242146965453373E-5</c:v>
                </c:pt>
                <c:pt idx="34">
                  <c:v>4.2393570887121578E-5</c:v>
                </c:pt>
                <c:pt idx="35">
                  <c:v>4.3611133653227272E-5</c:v>
                </c:pt>
                <c:pt idx="36">
                  <c:v>4.4900702383828122E-5</c:v>
                </c:pt>
                <c:pt idx="37">
                  <c:v>4.6268859300569243E-5</c:v>
                </c:pt>
                <c:pt idx="38">
                  <c:v>4.7723014099067207E-5</c:v>
                </c:pt>
                <c:pt idx="39">
                  <c:v>4.9271538198958066E-5</c:v>
                </c:pt>
                <c:pt idx="40">
                  <c:v>5.092392600748916E-5</c:v>
                </c:pt>
                <c:pt idx="41">
                  <c:v>5.269098975825759E-5</c:v>
                </c:pt>
                <c:pt idx="42">
                  <c:v>5.4585096373681327E-5</c:v>
                </c:pt>
                <c:pt idx="43">
                  <c:v>5.6620457320025494E-5</c:v>
                </c:pt>
                <c:pt idx="44">
                  <c:v>5.881348582257004E-5</c:v>
                </c:pt>
                <c:pt idx="45">
                  <c:v>6.118324043977642E-5</c:v>
                </c:pt>
                <c:pt idx="46">
                  <c:v>6.3751980376551364E-5</c:v>
                </c:pt>
                <c:pt idx="47">
                  <c:v>6.6545866814828758E-5</c:v>
                </c:pt>
                <c:pt idx="48">
                  <c:v>6.959585710825278E-5</c:v>
                </c:pt>
                <c:pt idx="49">
                  <c:v>7.2938856689826228E-5</c:v>
                </c:pt>
                <c:pt idx="50">
                  <c:v>5.4199999999999996E-5</c:v>
                </c:pt>
                <c:pt idx="51">
                  <c:v>5.6234527620217113E-5</c:v>
                </c:pt>
                <c:pt idx="52">
                  <c:v>5.8427754182419872E-5</c:v>
                </c:pt>
                <c:pt idx="53">
                  <c:v>6.0799001727055597E-5</c:v>
                </c:pt>
                <c:pt idx="54">
                  <c:v>6.3370861662837041E-5</c:v>
                </c:pt>
                <c:pt idx="55">
                  <c:v>6.6169916797482559E-5</c:v>
                </c:pt>
                <c:pt idx="56">
                  <c:v>6.9227663560984785E-5</c:v>
                </c:pt>
                <c:pt idx="57">
                  <c:v>7.258170231586283E-5</c:v>
                </c:pt>
                <c:pt idx="58">
                  <c:v>7.627729130430811E-5</c:v>
                </c:pt>
                <c:pt idx="59">
                  <c:v>8.0369400790479962E-5</c:v>
                </c:pt>
                <c:pt idx="60">
                  <c:v>8.4925465887070761E-5</c:v>
                </c:pt>
                <c:pt idx="61">
                  <c:v>9.002913198220319E-5</c:v>
                </c:pt>
                <c:pt idx="62">
                  <c:v>9.5785437022548567E-5</c:v>
                </c:pt>
                <c:pt idx="63">
                  <c:v>1.0232811766983461E-4</c:v>
                </c:pt>
                <c:pt idx="64">
                  <c:v>1.0983012928785786E-4</c:v>
                </c:pt>
                <c:pt idx="65">
                  <c:v>1.1851915955844931E-4</c:v>
                </c:pt>
                <c:pt idx="66">
                  <c:v>1.2870113874450325E-4</c:v>
                </c:pt>
                <c:pt idx="67">
                  <c:v>1.4079700750731878E-4</c:v>
                </c:pt>
                <c:pt idx="68">
                  <c:v>1.5540236904263479E-4</c:v>
                </c:pt>
                <c:pt idx="69">
                  <c:v>1.7338856587705793E-4</c:v>
                </c:pt>
                <c:pt idx="70">
                  <c:v>4.0599999999999998E-5</c:v>
                </c:pt>
                <c:pt idx="71">
                  <c:v>4.1276666666666664E-5</c:v>
                </c:pt>
                <c:pt idx="72">
                  <c:v>4.1988132240745967E-5</c:v>
                </c:pt>
                <c:pt idx="73">
                  <c:v>4.2724554341575619E-5</c:v>
                </c:pt>
                <c:pt idx="74">
                  <c:v>4.3487269534679541E-5</c:v>
                </c:pt>
                <c:pt idx="75">
                  <c:v>4.4277711561382593E-5</c:v>
                </c:pt>
                <c:pt idx="76">
                  <c:v>4.5097420333839145E-5</c:v>
                </c:pt>
                <c:pt idx="77">
                  <c:v>4.5948051948051947E-5</c:v>
                </c:pt>
                <c:pt idx="78">
                  <c:v>4.6831389851875194E-5</c:v>
                </c:pt>
                <c:pt idx="79">
                  <c:v>4.7749357326478146E-5</c:v>
                </c:pt>
                <c:pt idx="80">
                  <c:v>4.8704031465093402E-5</c:v>
                </c:pt>
                <c:pt idx="81">
                  <c:v>4.9697658862876253E-5</c:v>
                </c:pt>
                <c:pt idx="82">
                  <c:v>5.0732673267326731E-5</c:v>
                </c:pt>
                <c:pt idx="83">
                  <c:v>5.1811715481171545E-5</c:v>
                </c:pt>
                <c:pt idx="84">
                  <c:v>5.2937655860349115E-5</c:v>
                </c:pt>
                <c:pt idx="85">
                  <c:v>5.4113619810633646E-5</c:v>
                </c:pt>
                <c:pt idx="86">
                  <c:v>5.5343016759776532E-5</c:v>
                </c:pt>
                <c:pt idx="87">
                  <c:v>5.6629573170731698E-5</c:v>
                </c:pt>
                <c:pt idx="88">
                  <c:v>5.7977370269215751E-5</c:v>
                </c:pt>
                <c:pt idx="89">
                  <c:v>5.9390887290167858E-5</c:v>
                </c:pt>
                <c:pt idx="90">
                  <c:v>6.0875051208521096E-5</c:v>
                </c:pt>
                <c:pt idx="91">
                  <c:v>6.2435294117647047E-5</c:v>
                </c:pt>
                <c:pt idx="92">
                  <c:v>6.4077619663648115E-5</c:v>
                </c:pt>
                <c:pt idx="93">
                  <c:v>6.580868024800707E-5</c:v>
                </c:pt>
                <c:pt idx="94">
                  <c:v>6.7635867091488385E-5</c:v>
                </c:pt>
                <c:pt idx="95">
                  <c:v>6.9567415730337071E-5</c:v>
                </c:pt>
                <c:pt idx="96">
                  <c:v>7.1612530120481913E-5</c:v>
                </c:pt>
                <c:pt idx="97">
                  <c:v>7.378152929493544E-5</c:v>
                </c:pt>
                <c:pt idx="98">
                  <c:v>7.608602150537634E-5</c:v>
                </c:pt>
                <c:pt idx="99">
                  <c:v>7.8539112050739944E-5</c:v>
                </c:pt>
                <c:pt idx="100">
                  <c:v>8.1155652648825748E-5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F3-4C2A-B07D-2BC385C7E350}"/>
            </c:ext>
          </c:extLst>
        </c:ser>
        <c:ser>
          <c:idx val="10"/>
          <c:order val="10"/>
          <c:tx>
            <c:strRef>
              <c:f>'mu (1) cambodia'!$L$1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cambodia'!$L$2:$L$102</c:f>
              <c:numCache>
                <c:formatCode>General</c:formatCode>
                <c:ptCount val="101"/>
                <c:pt idx="0">
                  <c:v>1.63E-4</c:v>
                </c:pt>
                <c:pt idx="1">
                  <c:v>1.8061398297816912E-4</c:v>
                </c:pt>
                <c:pt idx="2">
                  <c:v>2.0249594719291947E-4</c:v>
                </c:pt>
                <c:pt idx="3">
                  <c:v>2.3041097722042525E-4</c:v>
                </c:pt>
                <c:pt idx="4">
                  <c:v>2.6725308718414441E-4</c:v>
                </c:pt>
                <c:pt idx="5">
                  <c:v>4.2599999999999999E-5</c:v>
                </c:pt>
                <c:pt idx="6">
                  <c:v>4.3284130128803154E-5</c:v>
                </c:pt>
                <c:pt idx="7">
                  <c:v>4.3990592325845582E-5</c:v>
                </c:pt>
                <c:pt idx="8">
                  <c:v>4.4720498213446646E-5</c:v>
                </c:pt>
                <c:pt idx="9">
                  <c:v>4.5475034436283605E-5</c:v>
                </c:pt>
                <c:pt idx="10">
                  <c:v>4.6255469098995248E-5</c:v>
                </c:pt>
                <c:pt idx="11">
                  <c:v>4.7063158878246584E-5</c:v>
                </c:pt>
                <c:pt idx="12">
                  <c:v>4.7899556893159662E-5</c:v>
                </c:pt>
                <c:pt idx="13">
                  <c:v>4.8766221430160185E-5</c:v>
                </c:pt>
                <c:pt idx="14">
                  <c:v>4.9664825632448847E-5</c:v>
                </c:pt>
                <c:pt idx="15">
                  <c:v>6.3200000000000005E-5</c:v>
                </c:pt>
                <c:pt idx="16">
                  <c:v>6.4374319859773546E-5</c:v>
                </c:pt>
                <c:pt idx="17">
                  <c:v>6.5593106048007839E-5</c:v>
                </c:pt>
                <c:pt idx="18">
                  <c:v>6.6858932920922483E-5</c:v>
                </c:pt>
                <c:pt idx="19">
                  <c:v>6.8174577466611098E-5</c:v>
                </c:pt>
                <c:pt idx="20">
                  <c:v>6.9543039642098545E-5</c:v>
                </c:pt>
                <c:pt idx="21">
                  <c:v>7.0967565209914042E-5</c:v>
                </c:pt>
                <c:pt idx="22">
                  <c:v>7.245167144007772E-5</c:v>
                </c:pt>
                <c:pt idx="23">
                  <c:v>7.3999176105919541E-5</c:v>
                </c:pt>
                <c:pt idx="24">
                  <c:v>7.5614230276952696E-5</c:v>
                </c:pt>
                <c:pt idx="25">
                  <c:v>7.7301355501848131E-5</c:v>
                </c:pt>
                <c:pt idx="26">
                  <c:v>7.9065486082829792E-5</c:v>
                </c:pt>
                <c:pt idx="27">
                  <c:v>8.0912017273842215E-5</c:v>
                </c:pt>
                <c:pt idx="28">
                  <c:v>8.2846860394073505E-5</c:v>
                </c:pt>
                <c:pt idx="29">
                  <c:v>8.4876506042757535E-5</c:v>
                </c:pt>
                <c:pt idx="30">
                  <c:v>8.7008096839444996E-5</c:v>
                </c:pt>
                <c:pt idx="31">
                  <c:v>8.9249511407442394E-5</c:v>
                </c:pt>
                <c:pt idx="32">
                  <c:v>9.1609461681474474E-5</c:v>
                </c:pt>
                <c:pt idx="33">
                  <c:v>9.4097606072803371E-5</c:v>
                </c:pt>
                <c:pt idx="34">
                  <c:v>9.6724681590833352E-5</c:v>
                </c:pt>
                <c:pt idx="35">
                  <c:v>9.9502658732273058E-5</c:v>
                </c:pt>
                <c:pt idx="36">
                  <c:v>1.0244492385046706E-4</c:v>
                </c:pt>
                <c:pt idx="37">
                  <c:v>1.0556649486628074E-4</c:v>
                </c:pt>
                <c:pt idx="38">
                  <c:v>1.0888427765563349E-4</c:v>
                </c:pt>
                <c:pt idx="39">
                  <c:v>1.1241737235285741E-4</c:v>
                </c:pt>
                <c:pt idx="40">
                  <c:v>1.1618744128784531E-4</c:v>
                </c:pt>
                <c:pt idx="41">
                  <c:v>1.2021915352786571E-4</c:v>
                </c:pt>
                <c:pt idx="42">
                  <c:v>1.2454072530024044E-4</c:v>
                </c:pt>
                <c:pt idx="43">
                  <c:v>1.2918458132222423E-4</c:v>
                </c:pt>
                <c:pt idx="44">
                  <c:v>1.341881698190046E-4</c:v>
                </c:pt>
                <c:pt idx="45">
                  <c:v>1.3959497457739604E-4</c:v>
                </c:pt>
                <c:pt idx="46">
                  <c:v>1.4545578194216776E-4</c:v>
                </c:pt>
                <c:pt idx="47">
                  <c:v>1.5183028096379706E-4</c:v>
                </c:pt>
                <c:pt idx="48">
                  <c:v>1.5878910358272839E-4</c:v>
                </c:pt>
                <c:pt idx="49">
                  <c:v>1.6641645280855661E-4</c:v>
                </c:pt>
                <c:pt idx="50">
                  <c:v>1.247E-4</c:v>
                </c:pt>
                <c:pt idx="51">
                  <c:v>1.2938091502289804E-4</c:v>
                </c:pt>
                <c:pt idx="52">
                  <c:v>1.3442695473335348E-4</c:v>
                </c:pt>
                <c:pt idx="53">
                  <c:v>1.3988257408420357E-4</c:v>
                </c:pt>
                <c:pt idx="54">
                  <c:v>1.4579974998811402E-4</c:v>
                </c:pt>
                <c:pt idx="55">
                  <c:v>1.5223964252114529E-4</c:v>
                </c:pt>
                <c:pt idx="56">
                  <c:v>1.5927471671687828E-4</c:v>
                </c:pt>
                <c:pt idx="57">
                  <c:v>1.6699148115845194E-4</c:v>
                </c:pt>
                <c:pt idx="58">
                  <c:v>1.7549406320382328E-4</c:v>
                </c:pt>
                <c:pt idx="59">
                  <c:v>1.8490893502901942E-4</c:v>
                </c:pt>
                <c:pt idx="60">
                  <c:v>1.9539124716084363E-4</c:v>
                </c:pt>
                <c:pt idx="61">
                  <c:v>2.0713344572289186E-4</c:v>
                </c:pt>
                <c:pt idx="62">
                  <c:v>2.2037719551128794E-4</c:v>
                </c:pt>
                <c:pt idx="63">
                  <c:v>2.3543018954664901E-4</c:v>
                </c:pt>
                <c:pt idx="64">
                  <c:v>2.5269035280804197E-4</c:v>
                </c:pt>
                <c:pt idx="65">
                  <c:v>2.7268153499886768E-4</c:v>
                </c:pt>
                <c:pt idx="66">
                  <c:v>2.9610760150257484E-4</c:v>
                </c:pt>
                <c:pt idx="67">
                  <c:v>3.239370264974659E-4</c:v>
                </c:pt>
                <c:pt idx="68">
                  <c:v>3.5754013689329444E-4</c:v>
                </c:pt>
                <c:pt idx="69">
                  <c:v>3.9892166355847092E-4</c:v>
                </c:pt>
                <c:pt idx="70">
                  <c:v>7.7899999999999996E-5</c:v>
                </c:pt>
                <c:pt idx="71">
                  <c:v>7.919833333333333E-5</c:v>
                </c:pt>
                <c:pt idx="72">
                  <c:v>8.0563435998869733E-5</c:v>
                </c:pt>
                <c:pt idx="73">
                  <c:v>8.197642323174238E-5</c:v>
                </c:pt>
                <c:pt idx="74">
                  <c:v>8.3439859525899902E-5</c:v>
                </c:pt>
                <c:pt idx="75">
                  <c:v>8.4956495828367098E-5</c:v>
                </c:pt>
                <c:pt idx="76">
                  <c:v>8.6529286798179048E-5</c:v>
                </c:pt>
                <c:pt idx="77">
                  <c:v>8.8161410018552868E-5</c:v>
                </c:pt>
                <c:pt idx="78">
                  <c:v>8.9856287425149695E-5</c:v>
                </c:pt>
                <c:pt idx="79">
                  <c:v>9.1617609254498713E-5</c:v>
                </c:pt>
                <c:pt idx="80">
                  <c:v>9.3449360865290062E-5</c:v>
                </c:pt>
                <c:pt idx="81">
                  <c:v>9.5355852842809351E-5</c:v>
                </c:pt>
                <c:pt idx="82">
                  <c:v>9.7341754865141683E-5</c:v>
                </c:pt>
                <c:pt idx="83">
                  <c:v>9.9412133891213386E-5</c:v>
                </c:pt>
                <c:pt idx="84">
                  <c:v>1.0157249732810828E-4</c:v>
                </c:pt>
                <c:pt idx="85">
                  <c:v>1.0382884195193007E-4</c:v>
                </c:pt>
                <c:pt idx="86">
                  <c:v>1.061877094972067E-4</c:v>
                </c:pt>
                <c:pt idx="87">
                  <c:v>1.0865624999999999E-4</c:v>
                </c:pt>
                <c:pt idx="88">
                  <c:v>1.1124229418650017E-4</c:v>
                </c:pt>
                <c:pt idx="89">
                  <c:v>1.1395443645083931E-4</c:v>
                </c:pt>
                <c:pt idx="90">
                  <c:v>1.1680213027447767E-4</c:v>
                </c:pt>
                <c:pt idx="91">
                  <c:v>1.1979579831932772E-4</c:v>
                </c:pt>
                <c:pt idx="92">
                  <c:v>1.2294695989650709E-4</c:v>
                </c:pt>
                <c:pt idx="93">
                  <c:v>1.262683790965456E-4</c:v>
                </c:pt>
                <c:pt idx="94">
                  <c:v>1.2977423759672279E-4</c:v>
                </c:pt>
                <c:pt idx="95">
                  <c:v>1.3348033707865167E-4</c:v>
                </c:pt>
                <c:pt idx="96">
                  <c:v>1.3740433734939756E-4</c:v>
                </c:pt>
                <c:pt idx="97">
                  <c:v>1.4156603773584904E-4</c:v>
                </c:pt>
                <c:pt idx="98">
                  <c:v>1.4598771121351764E-4</c:v>
                </c:pt>
                <c:pt idx="99">
                  <c:v>1.5069450317124733E-4</c:v>
                </c:pt>
                <c:pt idx="100">
                  <c:v>1.5571490988530853E-4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F3-4C2A-B07D-2BC385C7E350}"/>
            </c:ext>
          </c:extLst>
        </c:ser>
        <c:ser>
          <c:idx val="11"/>
          <c:order val="11"/>
          <c:tx>
            <c:strRef>
              <c:f>'mu (1) cambodia'!$M$1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cambodia'!$M$2:$M$102</c:f>
              <c:numCache>
                <c:formatCode>General</c:formatCode>
                <c:ptCount val="101"/>
                <c:pt idx="0">
                  <c:v>1.038E-4</c:v>
                </c:pt>
                <c:pt idx="1">
                  <c:v>1.150167572584905E-4</c:v>
                </c:pt>
                <c:pt idx="2">
                  <c:v>1.2895140686273031E-4</c:v>
                </c:pt>
                <c:pt idx="3">
                  <c:v>1.4672797199681068E-4</c:v>
                </c:pt>
                <c:pt idx="4">
                  <c:v>1.7018938926205025E-4</c:v>
                </c:pt>
                <c:pt idx="5">
                  <c:v>2.65E-5</c:v>
                </c:pt>
                <c:pt idx="6">
                  <c:v>2.6925573906415108E-5</c:v>
                </c:pt>
                <c:pt idx="7">
                  <c:v>2.7365039827110519E-5</c:v>
                </c:pt>
                <c:pt idx="8">
                  <c:v>2.7819089264233242E-5</c:v>
                </c:pt>
                <c:pt idx="9">
                  <c:v>2.8288460388767973E-5</c:v>
                </c:pt>
                <c:pt idx="10">
                  <c:v>2.8773942045149628E-5</c:v>
                </c:pt>
                <c:pt idx="11">
                  <c:v>2.9276378175435082E-5</c:v>
                </c:pt>
                <c:pt idx="12">
                  <c:v>2.9796672715228429E-5</c:v>
                </c:pt>
                <c:pt idx="13">
                  <c:v>3.0335795021109038E-5</c:v>
                </c:pt>
                <c:pt idx="14">
                  <c:v>3.0894785898119591E-5</c:v>
                </c:pt>
                <c:pt idx="15">
                  <c:v>3.8500000000000001E-5</c:v>
                </c:pt>
                <c:pt idx="16">
                  <c:v>3.9215368901919012E-5</c:v>
                </c:pt>
                <c:pt idx="17">
                  <c:v>3.9957825677979456E-5</c:v>
                </c:pt>
                <c:pt idx="18">
                  <c:v>4.0728938567334102E-5</c:v>
                </c:pt>
                <c:pt idx="19">
                  <c:v>4.1530399247856438E-5</c:v>
                </c:pt>
                <c:pt idx="20">
                  <c:v>4.236403522501256E-5</c:v>
                </c:pt>
                <c:pt idx="21">
                  <c:v>4.3231823743381178E-5</c:v>
                </c:pt>
                <c:pt idx="22">
                  <c:v>4.4135907443718228E-5</c:v>
                </c:pt>
                <c:pt idx="23">
                  <c:v>4.5078612026549081E-5</c:v>
                </c:pt>
                <c:pt idx="24">
                  <c:v>4.6062466228839851E-5</c:v>
                </c:pt>
                <c:pt idx="25">
                  <c:v>4.7090224475018243E-5</c:v>
                </c:pt>
                <c:pt idx="26">
                  <c:v>4.8164892629571944E-5</c:v>
                </c:pt>
                <c:pt idx="27">
                  <c:v>4.9289757358274126E-5</c:v>
                </c:pt>
                <c:pt idx="28">
                  <c:v>5.0468419702085916E-5</c:v>
                </c:pt>
                <c:pt idx="29">
                  <c:v>5.1704833586173495E-5</c:v>
                </c:pt>
                <c:pt idx="30">
                  <c:v>5.3003350131623931E-5</c:v>
                </c:pt>
                <c:pt idx="31">
                  <c:v>5.4368768816242594E-5</c:v>
                </c:pt>
                <c:pt idx="32">
                  <c:v>5.5806396752164028E-5</c:v>
                </c:pt>
                <c:pt idx="33">
                  <c:v>5.7322117623464074E-5</c:v>
                </c:pt>
                <c:pt idx="34">
                  <c:v>5.8922472171631075E-5</c:v>
                </c:pt>
                <c:pt idx="35">
                  <c:v>6.0614752550514437E-5</c:v>
                </c:pt>
                <c:pt idx="36">
                  <c:v>6.2407113421566166E-5</c:v>
                </c:pt>
                <c:pt idx="37">
                  <c:v>6.4308703359996963E-5</c:v>
                </c:pt>
                <c:pt idx="38">
                  <c:v>6.6329821040219761E-5</c:v>
                </c:pt>
                <c:pt idx="39">
                  <c:v>6.8482101828876737E-5</c:v>
                </c:pt>
                <c:pt idx="40">
                  <c:v>7.0778741923766529E-5</c:v>
                </c:pt>
                <c:pt idx="41">
                  <c:v>7.3234769158589071E-5</c:v>
                </c:pt>
                <c:pt idx="42">
                  <c:v>7.5867372216127478E-5</c:v>
                </c:pt>
                <c:pt idx="43">
                  <c:v>7.8696303495342295E-5</c:v>
                </c:pt>
                <c:pt idx="44">
                  <c:v>8.1744375601767037E-5</c:v>
                </c:pt>
                <c:pt idx="45">
                  <c:v>8.5038077867559292E-5</c:v>
                </c:pt>
                <c:pt idx="46">
                  <c:v>8.8608348176795232E-5</c:v>
                </c:pt>
                <c:pt idx="47">
                  <c:v>9.2491547739021937E-5</c:v>
                </c:pt>
                <c:pt idx="48">
                  <c:v>9.6730703923022821E-5</c:v>
                </c:pt>
                <c:pt idx="49">
                  <c:v>1.0137711128369351E-4</c:v>
                </c:pt>
                <c:pt idx="50">
                  <c:v>7.6299999999999998E-5</c:v>
                </c:pt>
                <c:pt idx="51">
                  <c:v>7.9164104380490148E-5</c:v>
                </c:pt>
                <c:pt idx="52">
                  <c:v>8.2251617050159336E-5</c:v>
                </c:pt>
                <c:pt idx="53">
                  <c:v>8.5589738593622552E-5</c:v>
                </c:pt>
                <c:pt idx="54">
                  <c:v>8.9210272045654363E-5</c:v>
                </c:pt>
                <c:pt idx="55">
                  <c:v>9.3150639329297403E-5</c:v>
                </c:pt>
                <c:pt idx="56">
                  <c:v>9.7455179514818071E-5</c:v>
                </c:pt>
                <c:pt idx="57">
                  <c:v>1.0217682447786594E-4</c:v>
                </c:pt>
                <c:pt idx="58">
                  <c:v>1.0737928646713485E-4</c:v>
                </c:pt>
                <c:pt idx="59">
                  <c:v>1.1313994982128453E-4</c:v>
                </c:pt>
                <c:pt idx="60">
                  <c:v>1.1955374625799814E-4</c:v>
                </c:pt>
                <c:pt idx="61">
                  <c:v>1.2673842749524178E-4</c:v>
                </c:pt>
                <c:pt idx="62">
                  <c:v>1.3484186060554345E-4</c:v>
                </c:pt>
                <c:pt idx="63">
                  <c:v>1.4405231325107716E-4</c:v>
                </c:pt>
                <c:pt idx="64">
                  <c:v>1.5461326318567443E-4</c:v>
                </c:pt>
                <c:pt idx="65">
                  <c:v>1.6684523753338897E-4</c:v>
                </c:pt>
                <c:pt idx="66">
                  <c:v>1.8117890933958667E-4</c:v>
                </c:pt>
                <c:pt idx="67">
                  <c:v>1.9820685743188971E-4</c:v>
                </c:pt>
                <c:pt idx="68">
                  <c:v>2.1876754165965008E-4</c:v>
                </c:pt>
                <c:pt idx="69">
                  <c:v>2.4408759366087676E-4</c:v>
                </c:pt>
                <c:pt idx="70">
                  <c:v>5.7800000000000002E-5</c:v>
                </c:pt>
                <c:pt idx="71">
                  <c:v>5.8763333333333334E-5</c:v>
                </c:pt>
                <c:pt idx="72">
                  <c:v>5.9776207968352641E-5</c:v>
                </c:pt>
                <c:pt idx="73">
                  <c:v>6.0824611845888447E-5</c:v>
                </c:pt>
                <c:pt idx="74">
                  <c:v>6.191044776119403E-5</c:v>
                </c:pt>
                <c:pt idx="75">
                  <c:v>6.3035756853396899E-5</c:v>
                </c:pt>
                <c:pt idx="76">
                  <c:v>6.4202731411229128E-5</c:v>
                </c:pt>
                <c:pt idx="77">
                  <c:v>6.5413729128014847E-5</c:v>
                </c:pt>
                <c:pt idx="78">
                  <c:v>6.6671289000945488E-5</c:v>
                </c:pt>
                <c:pt idx="79">
                  <c:v>6.7978149100257076E-5</c:v>
                </c:pt>
                <c:pt idx="80">
                  <c:v>6.9337266470009825E-5</c:v>
                </c:pt>
                <c:pt idx="81">
                  <c:v>7.0751839464882943E-5</c:v>
                </c:pt>
                <c:pt idx="82">
                  <c:v>7.2225332878115406E-5</c:v>
                </c:pt>
                <c:pt idx="83">
                  <c:v>7.3761506276150628E-5</c:v>
                </c:pt>
                <c:pt idx="84">
                  <c:v>7.5364446027787667E-5</c:v>
                </c:pt>
                <c:pt idx="85">
                  <c:v>7.7038601602330659E-5</c:v>
                </c:pt>
                <c:pt idx="86">
                  <c:v>7.878882681564246E-5</c:v>
                </c:pt>
                <c:pt idx="87">
                  <c:v>8.0620426829268297E-5</c:v>
                </c:pt>
                <c:pt idx="88">
                  <c:v>8.2539211861100268E-5</c:v>
                </c:pt>
                <c:pt idx="89">
                  <c:v>8.4551558752997603E-5</c:v>
                </c:pt>
                <c:pt idx="90">
                  <c:v>8.6664481769766491E-5</c:v>
                </c:pt>
                <c:pt idx="91">
                  <c:v>8.8885714285714276E-5</c:v>
                </c:pt>
                <c:pt idx="92">
                  <c:v>9.1223803363518738E-5</c:v>
                </c:pt>
                <c:pt idx="93">
                  <c:v>9.3688219663418953E-5</c:v>
                </c:pt>
                <c:pt idx="94">
                  <c:v>9.6289485662266736E-5</c:v>
                </c:pt>
                <c:pt idx="95">
                  <c:v>9.9039325842696627E-5</c:v>
                </c:pt>
                <c:pt idx="96">
                  <c:v>1.0195084337349395E-4</c:v>
                </c:pt>
                <c:pt idx="97">
                  <c:v>1.0503872889771598E-4</c:v>
                </c:pt>
                <c:pt idx="98">
                  <c:v>1.0831950844854071E-4</c:v>
                </c:pt>
                <c:pt idx="99">
                  <c:v>1.1181183932346722E-4</c:v>
                </c:pt>
                <c:pt idx="100">
                  <c:v>1.1553686510103765E-4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F3-4C2A-B07D-2BC385C7E350}"/>
            </c:ext>
          </c:extLst>
        </c:ser>
        <c:ser>
          <c:idx val="12"/>
          <c:order val="12"/>
          <c:tx>
            <c:strRef>
              <c:f>'mu (1) cambodia'!$N$1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cambodia'!$N$2:$N$102</c:f>
              <c:numCache>
                <c:formatCode>General</c:formatCode>
                <c:ptCount val="101"/>
                <c:pt idx="0">
                  <c:v>1.11E-4</c:v>
                </c:pt>
                <c:pt idx="1">
                  <c:v>1.2299479822439736E-4</c:v>
                </c:pt>
                <c:pt idx="2">
                  <c:v>1.3789601311910466E-4</c:v>
                </c:pt>
                <c:pt idx="3">
                  <c:v>1.5690563479427733E-4</c:v>
                </c:pt>
                <c:pt idx="4">
                  <c:v>1.8199443360392657E-4</c:v>
                </c:pt>
                <c:pt idx="5">
                  <c:v>2.7799999999999998E-5</c:v>
                </c:pt>
                <c:pt idx="6">
                  <c:v>2.8246451116918486E-5</c:v>
                </c:pt>
                <c:pt idx="7">
                  <c:v>2.8707475743157445E-5</c:v>
                </c:pt>
                <c:pt idx="8">
                  <c:v>2.9183799303610721E-5</c:v>
                </c:pt>
                <c:pt idx="9">
                  <c:v>2.9676196181424514E-5</c:v>
                </c:pt>
                <c:pt idx="10">
                  <c:v>3.0185493919062625E-5</c:v>
                </c:pt>
                <c:pt idx="11">
                  <c:v>3.0712577859513027E-5</c:v>
                </c:pt>
                <c:pt idx="12">
                  <c:v>3.1258396282390574E-5</c:v>
                </c:pt>
                <c:pt idx="13">
                  <c:v>3.1823966097616271E-5</c:v>
                </c:pt>
                <c:pt idx="14">
                  <c:v>3.2410379168593377E-5</c:v>
                </c:pt>
                <c:pt idx="15">
                  <c:v>3.8900000000000004E-5</c:v>
                </c:pt>
                <c:pt idx="16">
                  <c:v>3.9622801306094795E-5</c:v>
                </c:pt>
                <c:pt idx="17">
                  <c:v>4.0372971918789637E-5</c:v>
                </c:pt>
                <c:pt idx="18">
                  <c:v>4.1152096370631081E-5</c:v>
                </c:pt>
                <c:pt idx="19">
                  <c:v>4.1961883915366641E-5</c:v>
                </c:pt>
                <c:pt idx="20">
                  <c:v>4.2804181045532169E-5</c:v>
                </c:pt>
                <c:pt idx="21">
                  <c:v>4.368098554850722E-5</c:v>
                </c:pt>
                <c:pt idx="22">
                  <c:v>4.459446232625037E-5</c:v>
                </c:pt>
                <c:pt idx="23">
                  <c:v>4.5546961242409333E-5</c:v>
                </c:pt>
                <c:pt idx="24">
                  <c:v>4.6541037306542093E-5</c:v>
                </c:pt>
                <c:pt idx="25">
                  <c:v>4.757947356047298E-5</c:v>
                </c:pt>
                <c:pt idx="26">
                  <c:v>4.8665307098450621E-5</c:v>
                </c:pt>
                <c:pt idx="27">
                  <c:v>4.9801858733425033E-5</c:v>
                </c:pt>
                <c:pt idx="28">
                  <c:v>5.0992766919769927E-5</c:v>
                </c:pt>
                <c:pt idx="29">
                  <c:v>5.2242026662393483E-5</c:v>
                </c:pt>
                <c:pt idx="30">
                  <c:v>5.3554034288835608E-5</c:v>
                </c:pt>
                <c:pt idx="31">
                  <c:v>5.493363914160616E-5</c:v>
                </c:pt>
                <c:pt idx="32">
                  <c:v>5.6386203471667038E-5</c:v>
                </c:pt>
                <c:pt idx="33">
                  <c:v>5.7917672092279292E-5</c:v>
                </c:pt>
                <c:pt idx="34">
                  <c:v>5.9534653700686988E-5</c:v>
                </c:pt>
                <c:pt idx="35">
                  <c:v>6.1244516213376934E-5</c:v>
                </c:pt>
                <c:pt idx="36">
                  <c:v>6.3055499015556468E-5</c:v>
                </c:pt>
                <c:pt idx="37">
                  <c:v>6.4976845732568365E-5</c:v>
                </c:pt>
                <c:pt idx="38">
                  <c:v>6.7018962038040242E-5</c:v>
                </c:pt>
                <c:pt idx="39">
                  <c:v>6.9193604185540397E-5</c:v>
                </c:pt>
                <c:pt idx="40">
                  <c:v>7.1514105476221243E-5</c:v>
                </c:pt>
                <c:pt idx="41">
                  <c:v>7.3995649877119877E-5</c:v>
                </c:pt>
                <c:pt idx="42">
                  <c:v>7.6655604654736603E-5</c:v>
                </c:pt>
                <c:pt idx="43">
                  <c:v>7.9513927427761442E-5</c:v>
                </c:pt>
                <c:pt idx="44">
                  <c:v>8.2593667815811372E-5</c:v>
                </c:pt>
                <c:pt idx="45">
                  <c:v>8.5921590364884589E-5</c:v>
                </c:pt>
                <c:pt idx="46">
                  <c:v>8.952895439161908E-5</c:v>
                </c:pt>
                <c:pt idx="47">
                  <c:v>9.3452498884362422E-5</c:v>
                </c:pt>
                <c:pt idx="48">
                  <c:v>9.7735698249495792E-5</c:v>
                </c:pt>
                <c:pt idx="49">
                  <c:v>1.0243037997235526E-4</c:v>
                </c:pt>
                <c:pt idx="50">
                  <c:v>7.6899999999999999E-5</c:v>
                </c:pt>
                <c:pt idx="51">
                  <c:v>7.9786626826470406E-5</c:v>
                </c:pt>
                <c:pt idx="52">
                  <c:v>8.2898418756975796E-5</c:v>
                </c:pt>
                <c:pt idx="53">
                  <c:v>8.6262790273257853E-5</c:v>
                </c:pt>
                <c:pt idx="54">
                  <c:v>8.9911794499486505E-5</c:v>
                </c:pt>
                <c:pt idx="55">
                  <c:v>9.3883147633328585E-5</c:v>
                </c:pt>
                <c:pt idx="56">
                  <c:v>9.8221537414017171E-5</c:v>
                </c:pt>
                <c:pt idx="57">
                  <c:v>1.0298031195737734E-4</c:v>
                </c:pt>
                <c:pt idx="58">
                  <c:v>1.0822368452585413E-4</c:v>
                </c:pt>
                <c:pt idx="59">
                  <c:v>1.1402964798501679E-4</c:v>
                </c:pt>
                <c:pt idx="60">
                  <c:v>1.2049388056671111E-4</c:v>
                </c:pt>
                <c:pt idx="61">
                  <c:v>1.2773505995260933E-4</c:v>
                </c:pt>
                <c:pt idx="62">
                  <c:v>1.35902215996937E-4</c:v>
                </c:pt>
                <c:pt idx="63">
                  <c:v>1.4518509684151814E-4</c:v>
                </c:pt>
                <c:pt idx="64">
                  <c:v>1.5582909487520791E-4</c:v>
                </c:pt>
                <c:pt idx="65">
                  <c:v>1.6815725774990318E-4</c:v>
                </c:pt>
                <c:pt idx="66">
                  <c:v>1.8260364519284686E-4</c:v>
                </c:pt>
                <c:pt idx="67">
                  <c:v>1.9976549589138034E-4</c:v>
                </c:pt>
                <c:pt idx="68">
                  <c:v>2.2048786308816634E-4</c:v>
                </c:pt>
                <c:pt idx="69">
                  <c:v>2.4600702427944197E-4</c:v>
                </c:pt>
                <c:pt idx="70">
                  <c:v>4.9299999999999999E-5</c:v>
                </c:pt>
                <c:pt idx="71">
                  <c:v>5.0121666666666665E-5</c:v>
                </c:pt>
                <c:pt idx="72">
                  <c:v>5.0985589149477251E-5</c:v>
                </c:pt>
                <c:pt idx="73">
                  <c:v>5.1879815986198961E-5</c:v>
                </c:pt>
                <c:pt idx="74">
                  <c:v>5.2805970149253724E-5</c:v>
                </c:pt>
                <c:pt idx="75">
                  <c:v>5.3765792610250299E-5</c:v>
                </c:pt>
                <c:pt idx="76">
                  <c:v>5.4761153262518961E-5</c:v>
                </c:pt>
                <c:pt idx="77">
                  <c:v>5.5794063079777365E-5</c:v>
                </c:pt>
                <c:pt idx="78">
                  <c:v>5.6866687677277028E-5</c:v>
                </c:pt>
                <c:pt idx="79">
                  <c:v>5.7981362467866322E-5</c:v>
                </c:pt>
                <c:pt idx="80">
                  <c:v>5.914060963618485E-5</c:v>
                </c:pt>
                <c:pt idx="81">
                  <c:v>6.034715719063545E-5</c:v>
                </c:pt>
                <c:pt idx="82">
                  <c:v>6.1603960396039605E-5</c:v>
                </c:pt>
                <c:pt idx="83">
                  <c:v>6.2914225941422596E-5</c:v>
                </c:pt>
                <c:pt idx="84">
                  <c:v>6.4281439258995364E-5</c:v>
                </c:pt>
                <c:pt idx="85">
                  <c:v>6.570939548434085E-5</c:v>
                </c:pt>
                <c:pt idx="86">
                  <c:v>6.7202234636871508E-5</c:v>
                </c:pt>
                <c:pt idx="87">
                  <c:v>6.8764481707317068E-5</c:v>
                </c:pt>
                <c:pt idx="88">
                  <c:v>7.0401092469761983E-5</c:v>
                </c:pt>
                <c:pt idx="89">
                  <c:v>7.2117505995203827E-5</c:v>
                </c:pt>
                <c:pt idx="90">
                  <c:v>7.3919705038918477E-5</c:v>
                </c:pt>
                <c:pt idx="91">
                  <c:v>7.5814285714285702E-5</c:v>
                </c:pt>
                <c:pt idx="92">
                  <c:v>7.7808538163001275E-5</c:v>
                </c:pt>
                <c:pt idx="93">
                  <c:v>7.9910540301151447E-5</c:v>
                </c:pt>
                <c:pt idx="94">
                  <c:v>8.2129267182521617E-5</c:v>
                </c:pt>
                <c:pt idx="95">
                  <c:v>8.4474719101123582E-5</c:v>
                </c:pt>
                <c:pt idx="96">
                  <c:v>8.6958072289156611E-5</c:v>
                </c:pt>
                <c:pt idx="97">
                  <c:v>8.9591857000993028E-5</c:v>
                </c:pt>
                <c:pt idx="98">
                  <c:v>9.2390168970814122E-5</c:v>
                </c:pt>
                <c:pt idx="99">
                  <c:v>9.5368921775898502E-5</c:v>
                </c:pt>
                <c:pt idx="100">
                  <c:v>9.8546149645002703E-5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F3-4C2A-B07D-2BC385C7E350}"/>
            </c:ext>
          </c:extLst>
        </c:ser>
        <c:ser>
          <c:idx val="13"/>
          <c:order val="13"/>
          <c:tx>
            <c:strRef>
              <c:f>'mu (1) cambodia'!$O$1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cambodia'!$O$2:$O$102</c:f>
              <c:numCache>
                <c:formatCode>General</c:formatCode>
                <c:ptCount val="101"/>
                <c:pt idx="0">
                  <c:v>1.5970000000000001E-4</c:v>
                </c:pt>
                <c:pt idx="1">
                  <c:v>1.7695738086879513E-4</c:v>
                </c:pt>
                <c:pt idx="2">
                  <c:v>1.9839633599208121E-4</c:v>
                </c:pt>
                <c:pt idx="3">
                  <c:v>2.2574621510491972E-4</c:v>
                </c:pt>
                <c:pt idx="4">
                  <c:v>2.6184244186078443E-4</c:v>
                </c:pt>
                <c:pt idx="5">
                  <c:v>3.9100000000000002E-5</c:v>
                </c:pt>
                <c:pt idx="6">
                  <c:v>3.972792225437097E-5</c:v>
                </c:pt>
                <c:pt idx="7">
                  <c:v>4.0376341782642309E-5</c:v>
                </c:pt>
                <c:pt idx="8">
                  <c:v>4.1046278876661123E-5</c:v>
                </c:pt>
                <c:pt idx="9">
                  <c:v>4.1738822686823693E-5</c:v>
                </c:pt>
                <c:pt idx="10">
                  <c:v>4.2455137130767942E-5</c:v>
                </c:pt>
                <c:pt idx="11">
                  <c:v>4.3196467421113653E-5</c:v>
                </c:pt>
                <c:pt idx="12">
                  <c:v>4.3964147289261572E-5</c:v>
                </c:pt>
                <c:pt idx="13">
                  <c:v>4.4759606993409938E-5</c:v>
                </c:pt>
                <c:pt idx="14">
                  <c:v>4.5584382211942491E-5</c:v>
                </c:pt>
                <c:pt idx="15">
                  <c:v>5.49E-5</c:v>
                </c:pt>
                <c:pt idx="16">
                  <c:v>5.5920097473126067E-5</c:v>
                </c:pt>
                <c:pt idx="17">
                  <c:v>5.6978821551196677E-5</c:v>
                </c:pt>
                <c:pt idx="18">
                  <c:v>5.8078408502510188E-5</c:v>
                </c:pt>
                <c:pt idx="19">
                  <c:v>5.9221270615774507E-5</c:v>
                </c:pt>
                <c:pt idx="20">
                  <c:v>6.0410013866316609E-5</c:v>
                </c:pt>
                <c:pt idx="21">
                  <c:v>6.1647457753548744E-5</c:v>
                </c:pt>
                <c:pt idx="22">
                  <c:v>6.2936657627535864E-5</c:v>
                </c:pt>
                <c:pt idx="23">
                  <c:v>6.4280929876819344E-5</c:v>
                </c:pt>
                <c:pt idx="24">
                  <c:v>6.5683880414631378E-5</c:v>
                </c:pt>
                <c:pt idx="25">
                  <c:v>6.7149436978662379E-5</c:v>
                </c:pt>
                <c:pt idx="26">
                  <c:v>6.8681885853597401E-5</c:v>
                </c:pt>
                <c:pt idx="27">
                  <c:v>7.028591373946103E-5</c:v>
                </c:pt>
                <c:pt idx="28">
                  <c:v>7.1966655627130313E-5</c:v>
                </c:pt>
                <c:pt idx="29">
                  <c:v>7.3729749711192851E-5</c:v>
                </c:pt>
                <c:pt idx="30">
                  <c:v>7.5581400577302686E-5</c:v>
                </c:pt>
                <c:pt idx="31">
                  <c:v>7.7528452156148535E-5</c:v>
                </c:pt>
                <c:pt idx="32">
                  <c:v>7.9578472251787144E-5</c:v>
                </c:pt>
                <c:pt idx="33">
                  <c:v>8.1739850844887734E-5</c:v>
                </c:pt>
                <c:pt idx="34">
                  <c:v>8.402191486292328E-5</c:v>
                </c:pt>
                <c:pt idx="35">
                  <c:v>8.6435062727876436E-5</c:v>
                </c:pt>
                <c:pt idx="36">
                  <c:v>8.899092277516837E-5</c:v>
                </c:pt>
                <c:pt idx="37">
                  <c:v>9.1702540635424243E-5</c:v>
                </c:pt>
                <c:pt idx="38">
                  <c:v>9.4584601950858829E-5</c:v>
                </c:pt>
                <c:pt idx="39">
                  <c:v>9.7653698452086567E-5</c:v>
                </c:pt>
                <c:pt idx="40">
                  <c:v>1.0092864757440993E-4</c:v>
                </c:pt>
                <c:pt idx="41">
                  <c:v>1.0443087861835169E-4</c:v>
                </c:pt>
                <c:pt idx="42">
                  <c:v>1.0818490219910127E-4</c:v>
                </c:pt>
                <c:pt idx="43">
                  <c:v>1.1221888472452705E-4</c:v>
                </c:pt>
                <c:pt idx="44">
                  <c:v>1.1656535637758468E-4</c:v>
                </c:pt>
                <c:pt idx="45">
                  <c:v>1.2126209025789623E-4</c:v>
                </c:pt>
                <c:pt idx="46">
                  <c:v>1.2635320298457294E-4</c:v>
                </c:pt>
                <c:pt idx="47">
                  <c:v>1.3189054469798191E-4</c:v>
                </c:pt>
                <c:pt idx="48">
                  <c:v>1.3793547130841436E-4</c:v>
                </c:pt>
                <c:pt idx="49">
                  <c:v>1.4456112751882528E-4</c:v>
                </c:pt>
                <c:pt idx="50">
                  <c:v>1.1009999999999999E-4</c:v>
                </c:pt>
                <c:pt idx="51">
                  <c:v>1.142328688373783E-4</c:v>
                </c:pt>
                <c:pt idx="52">
                  <c:v>1.186881132008197E-4</c:v>
                </c:pt>
                <c:pt idx="53">
                  <c:v>1.2350498321307788E-4</c:v>
                </c:pt>
                <c:pt idx="54">
                  <c:v>1.2872937027819849E-4</c:v>
                </c:pt>
                <c:pt idx="55">
                  <c:v>1.344152737897201E-4</c:v>
                </c:pt>
                <c:pt idx="56">
                  <c:v>1.4062667450303367E-4</c:v>
                </c:pt>
                <c:pt idx="57">
                  <c:v>1.4743995249034126E-4</c:v>
                </c:pt>
                <c:pt idx="58">
                  <c:v>1.5494704377498749E-4</c:v>
                </c:pt>
                <c:pt idx="59">
                  <c:v>1.6325961304486798E-4</c:v>
                </c:pt>
                <c:pt idx="60">
                  <c:v>1.7251464564882826E-4</c:v>
                </c:pt>
                <c:pt idx="61">
                  <c:v>1.8288205592694782E-4</c:v>
                </c:pt>
                <c:pt idx="62">
                  <c:v>1.9457521432071211E-4</c:v>
                </c:pt>
                <c:pt idx="63">
                  <c:v>2.0786578884591866E-4</c:v>
                </c:pt>
                <c:pt idx="64">
                  <c:v>2.2310511502939391E-4</c:v>
                </c:pt>
                <c:pt idx="65">
                  <c:v>2.4075570973035551E-4</c:v>
                </c:pt>
                <c:pt idx="66">
                  <c:v>2.6143902907324368E-4</c:v>
                </c:pt>
                <c:pt idx="67">
                  <c:v>2.860101573165276E-4</c:v>
                </c:pt>
                <c:pt idx="68">
                  <c:v>3.156789821327323E-4</c:v>
                </c:pt>
                <c:pt idx="69">
                  <c:v>3.5221551850671729E-4</c:v>
                </c:pt>
                <c:pt idx="70">
                  <c:v>8.5399999999999989E-5</c:v>
                </c:pt>
                <c:pt idx="71">
                  <c:v>8.6823333333333326E-5</c:v>
                </c:pt>
                <c:pt idx="72">
                  <c:v>8.8319864368465657E-5</c:v>
                </c:pt>
                <c:pt idx="73">
                  <c:v>8.98688901667625E-5</c:v>
                </c:pt>
                <c:pt idx="74">
                  <c:v>9.1473222124670745E-5</c:v>
                </c:pt>
                <c:pt idx="75">
                  <c:v>9.3135876042908214E-5</c:v>
                </c:pt>
                <c:pt idx="76">
                  <c:v>9.4860091047040956E-5</c:v>
                </c:pt>
                <c:pt idx="77">
                  <c:v>9.6649350649350636E-5</c:v>
                </c:pt>
                <c:pt idx="78">
                  <c:v>9.850740624015127E-5</c:v>
                </c:pt>
                <c:pt idx="79">
                  <c:v>1.004383033419023E-4</c:v>
                </c:pt>
                <c:pt idx="80">
                  <c:v>1.0244641101278267E-4</c:v>
                </c:pt>
                <c:pt idx="81">
                  <c:v>1.0453645484949831E-4</c:v>
                </c:pt>
                <c:pt idx="82">
                  <c:v>1.0671355411403208E-4</c:v>
                </c:pt>
                <c:pt idx="83">
                  <c:v>1.0898326359832634E-4</c:v>
                </c:pt>
                <c:pt idx="84">
                  <c:v>1.1135162094763089E-4</c:v>
                </c:pt>
                <c:pt idx="85">
                  <c:v>1.1382520029133282E-4</c:v>
                </c:pt>
                <c:pt idx="86">
                  <c:v>1.1641117318435753E-4</c:v>
                </c:pt>
                <c:pt idx="87">
                  <c:v>1.1911737804878046E-4</c:v>
                </c:pt>
                <c:pt idx="88">
                  <c:v>1.2195239953179864E-4</c:v>
                </c:pt>
                <c:pt idx="89">
                  <c:v>1.2492565947242202E-4</c:v>
                </c:pt>
                <c:pt idx="90">
                  <c:v>1.2804752150757885E-4</c:v>
                </c:pt>
                <c:pt idx="91">
                  <c:v>1.3132941176470584E-4</c:v>
                </c:pt>
                <c:pt idx="92">
                  <c:v>1.34783958602846E-4</c:v>
                </c:pt>
                <c:pt idx="93">
                  <c:v>1.3842515500442866E-4</c:v>
                </c:pt>
                <c:pt idx="94">
                  <c:v>1.4226854802002728E-4</c:v>
                </c:pt>
                <c:pt idx="95">
                  <c:v>1.4633146067415727E-4</c:v>
                </c:pt>
                <c:pt idx="96">
                  <c:v>1.5063325301204814E-4</c:v>
                </c:pt>
                <c:pt idx="97">
                  <c:v>1.5519563058589866E-4</c:v>
                </c:pt>
                <c:pt idx="98">
                  <c:v>1.6004301075268814E-4</c:v>
                </c:pt>
                <c:pt idx="99">
                  <c:v>1.6520295983086676E-4</c:v>
                </c:pt>
                <c:pt idx="100">
                  <c:v>1.7070671764063346E-4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F3-4C2A-B07D-2BC385C7E350}"/>
            </c:ext>
          </c:extLst>
        </c:ser>
        <c:ser>
          <c:idx val="14"/>
          <c:order val="14"/>
          <c:tx>
            <c:strRef>
              <c:f>'mu (1) cambodia'!$P$1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cambodia'!$P$2:$P$102</c:f>
              <c:numCache>
                <c:formatCode>General</c:formatCode>
                <c:ptCount val="101"/>
                <c:pt idx="0">
                  <c:v>1.2850000000000001E-4</c:v>
                </c:pt>
                <c:pt idx="1">
                  <c:v>1.423858700165321E-4</c:v>
                </c:pt>
                <c:pt idx="2">
                  <c:v>1.5963637554779233E-4</c:v>
                </c:pt>
                <c:pt idx="3">
                  <c:v>1.8164300964923095E-4</c:v>
                </c:pt>
                <c:pt idx="4">
                  <c:v>2.1068724971265372E-4</c:v>
                </c:pt>
                <c:pt idx="5">
                  <c:v>3.1099999999999997E-5</c:v>
                </c:pt>
                <c:pt idx="6">
                  <c:v>3.1599447112811686E-5</c:v>
                </c:pt>
                <c:pt idx="7">
                  <c:v>3.2115197683891961E-5</c:v>
                </c:pt>
                <c:pt idx="8">
                  <c:v>3.2648063249722784E-5</c:v>
                </c:pt>
                <c:pt idx="9">
                  <c:v>3.3198910116629578E-5</c:v>
                </c:pt>
                <c:pt idx="10">
                  <c:v>3.3768664060534086E-5</c:v>
                </c:pt>
                <c:pt idx="11">
                  <c:v>3.4358315519095509E-5</c:v>
                </c:pt>
                <c:pt idx="12">
                  <c:v>3.4968925337494496E-5</c:v>
                </c:pt>
                <c:pt idx="13">
                  <c:v>3.5601631137980793E-5</c:v>
                </c:pt>
                <c:pt idx="14">
                  <c:v>3.6257654393642229E-5</c:v>
                </c:pt>
                <c:pt idx="15">
                  <c:v>4.4299999999999999E-5</c:v>
                </c:pt>
                <c:pt idx="16">
                  <c:v>4.5123138762467847E-5</c:v>
                </c:pt>
                <c:pt idx="17">
                  <c:v>4.5977446169727009E-5</c:v>
                </c:pt>
                <c:pt idx="18">
                  <c:v>4.6864726715140278E-5</c:v>
                </c:pt>
                <c:pt idx="19">
                  <c:v>4.7786926926754292E-5</c:v>
                </c:pt>
                <c:pt idx="20">
                  <c:v>4.8746149622546914E-5</c:v>
                </c:pt>
                <c:pt idx="21">
                  <c:v>4.9744669917708733E-5</c:v>
                </c:pt>
                <c:pt idx="22">
                  <c:v>5.0784953240434219E-5</c:v>
                </c:pt>
                <c:pt idx="23">
                  <c:v>5.1869675656522709E-5</c:v>
                </c:pt>
                <c:pt idx="24">
                  <c:v>5.300174685552222E-5</c:v>
                </c:pt>
                <c:pt idx="25">
                  <c:v>5.4184336214111898E-5</c:v>
                </c:pt>
                <c:pt idx="26">
                  <c:v>5.5420902428312654E-5</c:v>
                </c:pt>
                <c:pt idx="27">
                  <c:v>5.6715227297962178E-5</c:v>
                </c:pt>
                <c:pt idx="28">
                  <c:v>5.8071454358504054E-5</c:v>
                </c:pt>
                <c:pt idx="29">
                  <c:v>5.949413319136327E-5</c:v>
                </c:pt>
                <c:pt idx="30">
                  <c:v>6.0988270411193247E-5</c:v>
                </c:pt>
                <c:pt idx="31">
                  <c:v>6.2559388534014202E-5</c:v>
                </c:pt>
                <c:pt idx="32">
                  <c:v>6.4213594184957574E-5</c:v>
                </c:pt>
                <c:pt idx="33">
                  <c:v>6.5957657421284639E-5</c:v>
                </c:pt>
                <c:pt idx="34">
                  <c:v>6.7799104342941736E-5</c:v>
                </c:pt>
                <c:pt idx="35">
                  <c:v>6.9746325662020509E-5</c:v>
                </c:pt>
                <c:pt idx="36">
                  <c:v>7.1808704534425484E-5</c:v>
                </c:pt>
                <c:pt idx="37">
                  <c:v>7.3996767762282218E-5</c:v>
                </c:pt>
                <c:pt idx="38">
                  <c:v>7.6322365508616502E-5</c:v>
                </c:pt>
                <c:pt idx="39">
                  <c:v>7.8798886000499733E-5</c:v>
                </c:pt>
                <c:pt idx="40">
                  <c:v>8.1441513434359923E-5</c:v>
                </c:pt>
                <c:pt idx="41">
                  <c:v>8.4267539577285601E-5</c:v>
                </c:pt>
                <c:pt idx="42">
                  <c:v>8.7296742575959665E-5</c:v>
                </c:pt>
                <c:pt idx="43">
                  <c:v>9.0551850515419832E-5</c:v>
                </c:pt>
                <c:pt idx="44">
                  <c:v>9.4059112705409853E-5</c:v>
                </c:pt>
                <c:pt idx="45">
                  <c:v>9.7849009078776011E-5</c:v>
                </c:pt>
                <c:pt idx="46">
                  <c:v>1.01957138291741E-4</c:v>
                </c:pt>
                <c:pt idx="47">
                  <c:v>1.06425339346459E-4</c:v>
                </c:pt>
                <c:pt idx="48">
                  <c:v>1.1130312165688081E-4</c:v>
                </c:pt>
                <c:pt idx="49">
                  <c:v>1.1664950726928888E-4</c:v>
                </c:pt>
                <c:pt idx="50">
                  <c:v>8.8599999999999999E-5</c:v>
                </c:pt>
                <c:pt idx="51">
                  <c:v>9.1925814523085547E-5</c:v>
                </c:pt>
                <c:pt idx="52">
                  <c:v>9.5511052039896698E-5</c:v>
                </c:pt>
                <c:pt idx="53">
                  <c:v>9.9387298026146231E-5</c:v>
                </c:pt>
                <c:pt idx="54">
                  <c:v>1.0359148234921332E-4</c:v>
                </c:pt>
                <c:pt idx="55">
                  <c:v>1.0816705956193643E-4</c:v>
                </c:pt>
                <c:pt idx="56">
                  <c:v>1.1316551644839949E-4</c:v>
                </c:pt>
                <c:pt idx="57">
                  <c:v>1.1864831780784957E-4</c:v>
                </c:pt>
                <c:pt idx="58">
                  <c:v>1.2468944667088004E-4</c:v>
                </c:pt>
                <c:pt idx="59">
                  <c:v>1.3137876217779568E-4</c:v>
                </c:pt>
                <c:pt idx="60">
                  <c:v>1.3882649958661385E-4</c:v>
                </c:pt>
                <c:pt idx="61">
                  <c:v>1.4716939287127682E-4</c:v>
                </c:pt>
                <c:pt idx="62">
                  <c:v>1.5657914612911074E-4</c:v>
                </c:pt>
                <c:pt idx="63">
                  <c:v>1.672743768551171E-4</c:v>
                </c:pt>
                <c:pt idx="64">
                  <c:v>1.7953781282111081E-4</c:v>
                </c:pt>
                <c:pt idx="65">
                  <c:v>1.9374165197193004E-4</c:v>
                </c:pt>
                <c:pt idx="66">
                  <c:v>2.1038599433142045E-4</c:v>
                </c:pt>
                <c:pt idx="67">
                  <c:v>2.301589458514473E-4</c:v>
                </c:pt>
                <c:pt idx="68">
                  <c:v>2.5403413094423325E-4</c:v>
                </c:pt>
                <c:pt idx="69">
                  <c:v>2.8343592134146369E-4</c:v>
                </c:pt>
                <c:pt idx="70">
                  <c:v>6.9200000000000002E-5</c:v>
                </c:pt>
                <c:pt idx="71">
                  <c:v>7.0353333333333329E-5</c:v>
                </c:pt>
                <c:pt idx="72">
                  <c:v>7.1565979090138456E-5</c:v>
                </c:pt>
                <c:pt idx="73">
                  <c:v>7.2821161587119037E-5</c:v>
                </c:pt>
                <c:pt idx="74">
                  <c:v>7.4121158911325726E-5</c:v>
                </c:pt>
                <c:pt idx="75">
                  <c:v>7.5468414779499406E-5</c:v>
                </c:pt>
                <c:pt idx="76">
                  <c:v>7.6865553869499232E-5</c:v>
                </c:pt>
                <c:pt idx="77">
                  <c:v>7.8315398886827457E-5</c:v>
                </c:pt>
                <c:pt idx="78">
                  <c:v>7.9820989599747882E-5</c:v>
                </c:pt>
                <c:pt idx="79">
                  <c:v>8.1385604113110537E-5</c:v>
                </c:pt>
                <c:pt idx="80">
                  <c:v>8.3012782694198622E-5</c:v>
                </c:pt>
                <c:pt idx="81">
                  <c:v>8.4706354515050168E-5</c:v>
                </c:pt>
                <c:pt idx="82">
                  <c:v>8.6470467736428816E-5</c:v>
                </c:pt>
                <c:pt idx="83">
                  <c:v>8.8309623430962342E-5</c:v>
                </c:pt>
                <c:pt idx="84">
                  <c:v>9.0228713929462048E-5</c:v>
                </c:pt>
                <c:pt idx="85">
                  <c:v>9.2233066278222869E-5</c:v>
                </c:pt>
                <c:pt idx="86">
                  <c:v>9.4328491620111735E-5</c:v>
                </c:pt>
                <c:pt idx="87">
                  <c:v>9.6521341463414625E-5</c:v>
                </c:pt>
                <c:pt idx="88">
                  <c:v>9.881857198595395E-5</c:v>
                </c:pt>
                <c:pt idx="89">
                  <c:v>1.0122781774580335E-4</c:v>
                </c:pt>
                <c:pt idx="90">
                  <c:v>1.037574764440803E-4</c:v>
                </c:pt>
                <c:pt idx="91">
                  <c:v>1.0641680672268906E-4</c:v>
                </c:pt>
                <c:pt idx="92">
                  <c:v>1.0921604139715393E-4</c:v>
                </c:pt>
                <c:pt idx="93">
                  <c:v>1.1216651904340123E-4</c:v>
                </c:pt>
                <c:pt idx="94">
                  <c:v>1.1528083750568958E-4</c:v>
                </c:pt>
                <c:pt idx="95">
                  <c:v>1.1857303370786516E-4</c:v>
                </c:pt>
                <c:pt idx="96">
                  <c:v>1.2205879518072287E-4</c:v>
                </c:pt>
                <c:pt idx="97">
                  <c:v>1.2575571002979144E-4</c:v>
                </c:pt>
                <c:pt idx="98">
                  <c:v>1.2968356374807989E-4</c:v>
                </c:pt>
                <c:pt idx="99">
                  <c:v>1.3386469344608878E-4</c:v>
                </c:pt>
                <c:pt idx="100">
                  <c:v>1.3832441288913158E-4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F3-4C2A-B07D-2BC385C7E350}"/>
            </c:ext>
          </c:extLst>
        </c:ser>
        <c:ser>
          <c:idx val="15"/>
          <c:order val="15"/>
          <c:tx>
            <c:strRef>
              <c:f>'mu (1) cambodia'!$Q$1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cambodia'!$Q$2:$Q$102</c:f>
              <c:numCache>
                <c:formatCode>General</c:formatCode>
                <c:ptCount val="101"/>
                <c:pt idx="0">
                  <c:v>8.2600000000000002E-5</c:v>
                </c:pt>
                <c:pt idx="1">
                  <c:v>9.152585885887588E-5</c:v>
                </c:pt>
                <c:pt idx="2">
                  <c:v>1.0261451066340581E-4</c:v>
                </c:pt>
                <c:pt idx="3">
                  <c:v>1.1676040931538114E-4</c:v>
                </c:pt>
                <c:pt idx="4">
                  <c:v>1.3543009203319221E-4</c:v>
                </c:pt>
                <c:pt idx="5">
                  <c:v>1.9599999999999999E-5</c:v>
                </c:pt>
                <c:pt idx="6">
                  <c:v>1.9914764096820229E-5</c:v>
                </c:pt>
                <c:pt idx="7">
                  <c:v>2.0239803041938343E-5</c:v>
                </c:pt>
                <c:pt idx="8">
                  <c:v>2.0575628285998923E-5</c:v>
                </c:pt>
                <c:pt idx="9">
                  <c:v>2.0922785796975554E-5</c:v>
                </c:pt>
                <c:pt idx="10">
                  <c:v>2.1281859022072931E-5</c:v>
                </c:pt>
                <c:pt idx="11">
                  <c:v>2.1653472159944437E-5</c:v>
                </c:pt>
                <c:pt idx="12">
                  <c:v>2.2038293781829326E-5</c:v>
                </c:pt>
                <c:pt idx="13">
                  <c:v>2.24370408458014E-5</c:v>
                </c:pt>
                <c:pt idx="14">
                  <c:v>2.2850483154835618E-5</c:v>
                </c:pt>
                <c:pt idx="15">
                  <c:v>2.8799999999999999E-5</c:v>
                </c:pt>
                <c:pt idx="16">
                  <c:v>2.9335133100656296E-5</c:v>
                </c:pt>
                <c:pt idx="17">
                  <c:v>2.9890529338332681E-5</c:v>
                </c:pt>
                <c:pt idx="18">
                  <c:v>3.0467361837382392E-5</c:v>
                </c:pt>
                <c:pt idx="19">
                  <c:v>3.1066896060734168E-5</c:v>
                </c:pt>
                <c:pt idx="20">
                  <c:v>3.1690499077411989E-5</c:v>
                </c:pt>
                <c:pt idx="21">
                  <c:v>3.2339649969074747E-5</c:v>
                </c:pt>
                <c:pt idx="22">
                  <c:v>3.3015951542313898E-5</c:v>
                </c:pt>
                <c:pt idx="23">
                  <c:v>3.3721143541938011E-5</c:v>
                </c:pt>
                <c:pt idx="24">
                  <c:v>3.4457117594560722E-5</c:v>
                </c:pt>
                <c:pt idx="25">
                  <c:v>3.5225934152740915E-5</c:v>
                </c:pt>
                <c:pt idx="26">
                  <c:v>3.6029841759264204E-5</c:v>
                </c:pt>
                <c:pt idx="27">
                  <c:v>3.6871299010864801E-5</c:v>
                </c:pt>
                <c:pt idx="28">
                  <c:v>3.7752999673248681E-5</c:v>
                </c:pt>
                <c:pt idx="29">
                  <c:v>3.8677901487838875E-5</c:v>
                </c:pt>
                <c:pt idx="30">
                  <c:v>3.9649259319240756E-5</c:v>
                </c:pt>
                <c:pt idx="31">
                  <c:v>4.0670663426176275E-5</c:v>
                </c:pt>
                <c:pt idx="32">
                  <c:v>4.1746083804216208E-5</c:v>
                </c:pt>
                <c:pt idx="33">
                  <c:v>4.2879921754695202E-5</c:v>
                </c:pt>
                <c:pt idx="34">
                  <c:v>4.4077070092025322E-5</c:v>
                </c:pt>
                <c:pt idx="35">
                  <c:v>4.5342983726099109E-5</c:v>
                </c:pt>
                <c:pt idx="36">
                  <c:v>4.6683762767301442E-5</c:v>
                </c:pt>
                <c:pt idx="37">
                  <c:v>4.8106250825140588E-5</c:v>
                </c:pt>
                <c:pt idx="38">
                  <c:v>4.9618151843073486E-5</c:v>
                </c:pt>
                <c:pt idx="39">
                  <c:v>5.1228169679783114E-5</c:v>
                </c:pt>
                <c:pt idx="40">
                  <c:v>5.2946175776739631E-5</c:v>
                </c:pt>
                <c:pt idx="41">
                  <c:v>5.4783411734217278E-5</c:v>
                </c:pt>
                <c:pt idx="42">
                  <c:v>5.6752735579856399E-5</c:v>
                </c:pt>
                <c:pt idx="43">
                  <c:v>5.8868923134178128E-5</c:v>
                </c:pt>
                <c:pt idx="44">
                  <c:v>6.1149039411191955E-5</c:v>
                </c:pt>
                <c:pt idx="45">
                  <c:v>6.361289980742097E-5</c:v>
                </c:pt>
                <c:pt idx="46">
                  <c:v>6.6283647467316946E-5</c:v>
                </c:pt>
                <c:pt idx="47">
                  <c:v>6.9188482464515105E-5</c:v>
                </c:pt>
                <c:pt idx="48">
                  <c:v>7.2359591506053424E-5</c:v>
                </c:pt>
                <c:pt idx="49">
                  <c:v>7.5835345583646045E-5</c:v>
                </c:pt>
                <c:pt idx="50">
                  <c:v>5.66E-5</c:v>
                </c:pt>
                <c:pt idx="51">
                  <c:v>5.8724617404138172E-5</c:v>
                </c:pt>
                <c:pt idx="52">
                  <c:v>6.1014961009685697E-5</c:v>
                </c:pt>
                <c:pt idx="53">
                  <c:v>6.3491208445596808E-5</c:v>
                </c:pt>
                <c:pt idx="54">
                  <c:v>6.6176951478165623E-5</c:v>
                </c:pt>
                <c:pt idx="55">
                  <c:v>6.9099950013607248E-5</c:v>
                </c:pt>
                <c:pt idx="56">
                  <c:v>7.2293095157781171E-5</c:v>
                </c:pt>
                <c:pt idx="57">
                  <c:v>7.5795652233908418E-5</c:v>
                </c:pt>
                <c:pt idx="58">
                  <c:v>7.9654883539185222E-5</c:v>
                </c:pt>
                <c:pt idx="59">
                  <c:v>8.392819344540897E-5</c:v>
                </c:pt>
                <c:pt idx="60">
                  <c:v>8.8686003121922613E-5</c:v>
                </c:pt>
                <c:pt idx="61">
                  <c:v>9.4015661811673457E-5</c:v>
                </c:pt>
                <c:pt idx="62">
                  <c:v>1.0002685858812267E-4</c:v>
                </c:pt>
                <c:pt idx="63">
                  <c:v>1.0685925203159851E-4</c:v>
                </c:pt>
                <c:pt idx="64">
                  <c:v>1.1469345604599179E-4</c:v>
                </c:pt>
                <c:pt idx="65">
                  <c:v>1.2376724042450612E-4</c:v>
                </c:pt>
                <c:pt idx="66">
                  <c:v>1.3440008215754399E-4</c:v>
                </c:pt>
                <c:pt idx="67">
                  <c:v>1.4703156134528123E-4</c:v>
                </c:pt>
                <c:pt idx="68">
                  <c:v>1.622836547566998E-4</c:v>
                </c:pt>
                <c:pt idx="69">
                  <c:v>1.8106628835131881E-4</c:v>
                </c:pt>
                <c:pt idx="70">
                  <c:v>4.46E-5</c:v>
                </c:pt>
                <c:pt idx="71">
                  <c:v>4.5343333333333337E-5</c:v>
                </c:pt>
                <c:pt idx="72">
                  <c:v>4.6124894037863802E-5</c:v>
                </c:pt>
                <c:pt idx="73">
                  <c:v>4.6933870040253017E-5</c:v>
                </c:pt>
                <c:pt idx="74">
                  <c:v>4.7771729587357326E-5</c:v>
                </c:pt>
                <c:pt idx="75">
                  <c:v>4.8640047675804529E-5</c:v>
                </c:pt>
                <c:pt idx="76">
                  <c:v>4.9540515933232169E-5</c:v>
                </c:pt>
                <c:pt idx="77">
                  <c:v>5.047495361781076E-5</c:v>
                </c:pt>
                <c:pt idx="78">
                  <c:v>5.144531988654271E-5</c:v>
                </c:pt>
                <c:pt idx="79">
                  <c:v>5.2453727506426731E-5</c:v>
                </c:pt>
                <c:pt idx="80">
                  <c:v>5.3502458210422808E-5</c:v>
                </c:pt>
                <c:pt idx="81">
                  <c:v>5.4593979933110369E-5</c:v>
                </c:pt>
                <c:pt idx="82">
                  <c:v>5.5730966200068287E-5</c:v>
                </c:pt>
                <c:pt idx="83">
                  <c:v>5.6916317991631794E-5</c:v>
                </c:pt>
                <c:pt idx="84">
                  <c:v>5.8153188457427849E-5</c:v>
                </c:pt>
                <c:pt idx="85">
                  <c:v>5.9445010924981789E-5</c:v>
                </c:pt>
                <c:pt idx="86">
                  <c:v>6.0795530726256986E-5</c:v>
                </c:pt>
                <c:pt idx="87">
                  <c:v>6.2208841463414624E-5</c:v>
                </c:pt>
                <c:pt idx="88">
                  <c:v>6.3689426453374939E-5</c:v>
                </c:pt>
                <c:pt idx="89">
                  <c:v>6.5242206235011988E-5</c:v>
                </c:pt>
                <c:pt idx="90">
                  <c:v>6.68725931995084E-5</c:v>
                </c:pt>
                <c:pt idx="91">
                  <c:v>6.8586554621848729E-5</c:v>
                </c:pt>
                <c:pt idx="92">
                  <c:v>7.0390685640362216E-5</c:v>
                </c:pt>
                <c:pt idx="93">
                  <c:v>7.229229406554472E-5</c:v>
                </c:pt>
                <c:pt idx="94">
                  <c:v>7.4299499317250796E-5</c:v>
                </c:pt>
                <c:pt idx="95">
                  <c:v>7.6421348314606737E-5</c:v>
                </c:pt>
                <c:pt idx="96">
                  <c:v>7.8667951807228896E-5</c:v>
                </c:pt>
                <c:pt idx="97">
                  <c:v>8.1050645481628588E-5</c:v>
                </c:pt>
                <c:pt idx="98">
                  <c:v>8.3582181259600605E-5</c:v>
                </c:pt>
                <c:pt idx="99">
                  <c:v>8.6276955602536986E-5</c:v>
                </c:pt>
                <c:pt idx="100">
                  <c:v>8.9151283451665731E-5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F3-4C2A-B07D-2BC385C7E350}"/>
            </c:ext>
          </c:extLst>
        </c:ser>
        <c:ser>
          <c:idx val="16"/>
          <c:order val="16"/>
          <c:tx>
            <c:strRef>
              <c:f>'mu (1) cambodia'!$R$1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cambodia'!$R$2:$R$102</c:f>
              <c:numCache>
                <c:formatCode>General</c:formatCode>
                <c:ptCount val="101"/>
                <c:pt idx="0">
                  <c:v>1.3300000000000001E-4</c:v>
                </c:pt>
                <c:pt idx="1">
                  <c:v>1.4737214562022388E-4</c:v>
                </c:pt>
                <c:pt idx="2">
                  <c:v>1.6522675445802631E-4</c:v>
                </c:pt>
                <c:pt idx="3">
                  <c:v>1.8800404889764759E-4</c:v>
                </c:pt>
                <c:pt idx="4">
                  <c:v>2.1806540242632643E-4</c:v>
                </c:pt>
                <c:pt idx="5">
                  <c:v>3.1699999999999998E-5</c:v>
                </c:pt>
                <c:pt idx="6">
                  <c:v>3.2209082748428636E-5</c:v>
                </c:pt>
                <c:pt idx="7">
                  <c:v>3.2734783491298243E-5</c:v>
                </c:pt>
                <c:pt idx="8">
                  <c:v>3.3277929421743161E-5</c:v>
                </c:pt>
                <c:pt idx="9">
                  <c:v>3.383940355939414E-5</c:v>
                </c:pt>
                <c:pt idx="10">
                  <c:v>3.4420149540801629E-5</c:v>
                </c:pt>
                <c:pt idx="11">
                  <c:v>3.5021176911746871E-5</c:v>
                </c:pt>
                <c:pt idx="12">
                  <c:v>3.5643566983877028E-5</c:v>
                </c:pt>
                <c:pt idx="13">
                  <c:v>3.6288479327137981E-5</c:v>
                </c:pt>
                <c:pt idx="14">
                  <c:v>3.6957158980014753E-5</c:v>
                </c:pt>
                <c:pt idx="15">
                  <c:v>4.9100000000000001E-5</c:v>
                </c:pt>
                <c:pt idx="16">
                  <c:v>5.0012327612577232E-5</c:v>
                </c:pt>
                <c:pt idx="17">
                  <c:v>5.0959201059449124E-5</c:v>
                </c:pt>
                <c:pt idx="18">
                  <c:v>5.1942620354704013E-5</c:v>
                </c:pt>
                <c:pt idx="19">
                  <c:v>5.2964742936876654E-5</c:v>
                </c:pt>
                <c:pt idx="20">
                  <c:v>5.4027899468782249E-5</c:v>
                </c:pt>
                <c:pt idx="21">
                  <c:v>5.5134611579221189E-5</c:v>
                </c:pt>
                <c:pt idx="22">
                  <c:v>5.6287611830819872E-5</c:v>
                </c:pt>
                <c:pt idx="23">
                  <c:v>5.7489866246845716E-5</c:v>
                </c:pt>
                <c:pt idx="24">
                  <c:v>5.8744599787949008E-5</c:v>
                </c:pt>
                <c:pt idx="25">
                  <c:v>6.0055325239568723E-5</c:v>
                </c:pt>
                <c:pt idx="26">
                  <c:v>6.1425876054856685E-5</c:v>
                </c:pt>
                <c:pt idx="27">
                  <c:v>6.2860443799772977E-5</c:v>
                </c:pt>
                <c:pt idx="28">
                  <c:v>6.4363620970712168E-5</c:v>
                </c:pt>
                <c:pt idx="29">
                  <c:v>6.5940450106003083E-5</c:v>
                </c:pt>
                <c:pt idx="30">
                  <c:v>6.7596480297733369E-5</c:v>
                </c:pt>
                <c:pt idx="31">
                  <c:v>6.9337832438376914E-5</c:v>
                </c:pt>
                <c:pt idx="32">
                  <c:v>7.1171274818993612E-5</c:v>
                </c:pt>
                <c:pt idx="33">
                  <c:v>7.3104311047067169E-5</c:v>
                </c:pt>
                <c:pt idx="34">
                  <c:v>7.5145282691612618E-5</c:v>
                </c:pt>
                <c:pt idx="35">
                  <c:v>7.7303489616370357E-5</c:v>
                </c:pt>
                <c:pt idx="36">
                  <c:v>7.9589331662309053E-5</c:v>
                </c:pt>
                <c:pt idx="37">
                  <c:v>8.2014476233138988E-5</c:v>
                </c:pt>
                <c:pt idx="38">
                  <c:v>8.4592057482462088E-5</c:v>
                </c:pt>
                <c:pt idx="39">
                  <c:v>8.7336914280463585E-5</c:v>
                </c:pt>
                <c:pt idx="40">
                  <c:v>9.0265876063816533E-5</c:v>
                </c:pt>
                <c:pt idx="41">
                  <c:v>9.3398108199655157E-5</c:v>
                </c:pt>
                <c:pt idx="42">
                  <c:v>9.6755531839269081E-5</c:v>
                </c:pt>
                <c:pt idx="43">
                  <c:v>1.0036333770444952E-4</c:v>
                </c:pt>
                <c:pt idx="44">
                  <c:v>1.0425061927394185E-4</c:v>
                </c:pt>
                <c:pt idx="45">
                  <c:v>1.0845115904667951E-4</c:v>
                </c:pt>
                <c:pt idx="46">
                  <c:v>1.1300441286962716E-4</c:v>
                </c:pt>
                <c:pt idx="47">
                  <c:v>1.1795675309054485E-4</c:v>
                </c:pt>
                <c:pt idx="48">
                  <c:v>1.2336305357455636E-4</c:v>
                </c:pt>
                <c:pt idx="49">
                  <c:v>1.2928873153322991E-4</c:v>
                </c:pt>
                <c:pt idx="50">
                  <c:v>9.7600000000000001E-5</c:v>
                </c:pt>
                <c:pt idx="51">
                  <c:v>1.012636512127895E-4</c:v>
                </c:pt>
                <c:pt idx="52">
                  <c:v>1.0521307764214354E-4</c:v>
                </c:pt>
                <c:pt idx="53">
                  <c:v>1.0948307322067576E-4</c:v>
                </c:pt>
                <c:pt idx="54">
                  <c:v>1.141143191566955E-4</c:v>
                </c:pt>
                <c:pt idx="55">
                  <c:v>1.1915468412240402E-4</c:v>
                </c:pt>
                <c:pt idx="56">
                  <c:v>1.246608849363859E-4</c:v>
                </c:pt>
                <c:pt idx="57">
                  <c:v>1.3070063000052051E-4</c:v>
                </c:pt>
                <c:pt idx="58">
                  <c:v>1.3735541755166921E-4</c:v>
                </c:pt>
                <c:pt idx="59">
                  <c:v>1.4472423463377944E-4</c:v>
                </c:pt>
                <c:pt idx="60">
                  <c:v>1.5292851421730826E-4</c:v>
                </c:pt>
                <c:pt idx="61">
                  <c:v>1.6211887973179026E-4</c:v>
                </c:pt>
                <c:pt idx="62">
                  <c:v>1.7248447700001366E-4</c:v>
                </c:pt>
                <c:pt idx="63">
                  <c:v>1.8426613071173171E-4</c:v>
                </c:pt>
                <c:pt idx="64">
                  <c:v>1.9777528816411304E-4</c:v>
                </c:pt>
                <c:pt idx="65">
                  <c:v>2.1342195521964304E-4</c:v>
                </c:pt>
                <c:pt idx="66">
                  <c:v>2.3175703213032322E-4</c:v>
                </c:pt>
                <c:pt idx="67">
                  <c:v>2.535385227438065E-4</c:v>
                </c:pt>
                <c:pt idx="68">
                  <c:v>2.7983895237197704E-4</c:v>
                </c:pt>
                <c:pt idx="69">
                  <c:v>3.1222738061994197E-4</c:v>
                </c:pt>
                <c:pt idx="70">
                  <c:v>6.41E-5</c:v>
                </c:pt>
                <c:pt idx="71">
                  <c:v>6.5168333333333331E-5</c:v>
                </c:pt>
                <c:pt idx="72">
                  <c:v>6.6291607798813225E-5</c:v>
                </c:pt>
                <c:pt idx="73">
                  <c:v>6.7454284071305346E-5</c:v>
                </c:pt>
                <c:pt idx="74">
                  <c:v>6.8658472344161538E-5</c:v>
                </c:pt>
                <c:pt idx="75">
                  <c:v>6.990643623361144E-5</c:v>
                </c:pt>
                <c:pt idx="76">
                  <c:v>7.1200606980273141E-5</c:v>
                </c:pt>
                <c:pt idx="77">
                  <c:v>7.2543599257884973E-5</c:v>
                </c:pt>
                <c:pt idx="78">
                  <c:v>7.3938228805546811E-5</c:v>
                </c:pt>
                <c:pt idx="79">
                  <c:v>7.5387532133676087E-5</c:v>
                </c:pt>
                <c:pt idx="80">
                  <c:v>7.6894788593903637E-5</c:v>
                </c:pt>
                <c:pt idx="81">
                  <c:v>7.8463545150501669E-5</c:v>
                </c:pt>
                <c:pt idx="82">
                  <c:v>8.0097644247183341E-5</c:v>
                </c:pt>
                <c:pt idx="83">
                  <c:v>8.1801255230125525E-5</c:v>
                </c:pt>
                <c:pt idx="84">
                  <c:v>8.3578909868186672E-5</c:v>
                </c:pt>
                <c:pt idx="85">
                  <c:v>8.5435542607428984E-5</c:v>
                </c:pt>
                <c:pt idx="86">
                  <c:v>8.7376536312849164E-5</c:v>
                </c:pt>
                <c:pt idx="87">
                  <c:v>8.9407774390243898E-5</c:v>
                </c:pt>
                <c:pt idx="88">
                  <c:v>9.1535700351150985E-5</c:v>
                </c:pt>
                <c:pt idx="89">
                  <c:v>9.3767386091127085E-5</c:v>
                </c:pt>
                <c:pt idx="90">
                  <c:v>9.6110610405571493E-5</c:v>
                </c:pt>
                <c:pt idx="91">
                  <c:v>9.8573949579831927E-5</c:v>
                </c:pt>
                <c:pt idx="92">
                  <c:v>1.0116688227684345E-4</c:v>
                </c:pt>
                <c:pt idx="93">
                  <c:v>1.0389991142604073E-4</c:v>
                </c:pt>
                <c:pt idx="94">
                  <c:v>1.0678470641784252E-4</c:v>
                </c:pt>
                <c:pt idx="95">
                  <c:v>1.0983426966292134E-4</c:v>
                </c:pt>
                <c:pt idx="96">
                  <c:v>1.1306313253012046E-4</c:v>
                </c:pt>
                <c:pt idx="97">
                  <c:v>1.1648758689175768E-4</c:v>
                </c:pt>
                <c:pt idx="98">
                  <c:v>1.2012596006144392E-4</c:v>
                </c:pt>
                <c:pt idx="99">
                  <c:v>1.2399894291754754E-4</c:v>
                </c:pt>
                <c:pt idx="100">
                  <c:v>1.2812998361551062E-4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F3-4C2A-B07D-2BC385C7E350}"/>
            </c:ext>
          </c:extLst>
        </c:ser>
        <c:ser>
          <c:idx val="17"/>
          <c:order val="17"/>
          <c:tx>
            <c:strRef>
              <c:f>'mu (1) cambodia'!$S$1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cambodia'!$S$2:$S$102</c:f>
              <c:numCache>
                <c:formatCode>General</c:formatCode>
                <c:ptCount val="101"/>
                <c:pt idx="0">
                  <c:v>6.8300000000000007E-5</c:v>
                </c:pt>
                <c:pt idx="1">
                  <c:v>7.5680583051588652E-5</c:v>
                </c:pt>
                <c:pt idx="2">
                  <c:v>8.4849528793106755E-5</c:v>
                </c:pt>
                <c:pt idx="3">
                  <c:v>9.6546440148190471E-5</c:v>
                </c:pt>
                <c:pt idx="4">
                  <c:v>1.119839622986323E-4</c:v>
                </c:pt>
                <c:pt idx="5">
                  <c:v>1.6499999999999998E-5</c:v>
                </c:pt>
                <c:pt idx="6">
                  <c:v>1.6764979979466009E-5</c:v>
                </c:pt>
                <c:pt idx="7">
                  <c:v>1.7038609703672585E-5</c:v>
                </c:pt>
                <c:pt idx="8">
                  <c:v>1.7321319730560318E-5</c:v>
                </c:pt>
                <c:pt idx="9">
                  <c:v>1.7613569676025339E-5</c:v>
                </c:pt>
                <c:pt idx="10">
                  <c:v>1.7915850707357311E-5</c:v>
                </c:pt>
                <c:pt idx="11">
                  <c:v>1.8228688297912408E-5</c:v>
                </c:pt>
                <c:pt idx="12">
                  <c:v>1.8552645275519586E-5</c:v>
                </c:pt>
                <c:pt idx="13">
                  <c:v>1.8888325201822607E-5</c:v>
                </c:pt>
                <c:pt idx="14">
                  <c:v>1.9236376125244269E-5</c:v>
                </c:pt>
                <c:pt idx="15">
                  <c:v>2.62E-5</c:v>
                </c:pt>
                <c:pt idx="16">
                  <c:v>2.6686822473513715E-5</c:v>
                </c:pt>
                <c:pt idx="17">
                  <c:v>2.719207877306654E-5</c:v>
                </c:pt>
                <c:pt idx="18">
                  <c:v>2.7716836115952038E-5</c:v>
                </c:pt>
                <c:pt idx="19">
                  <c:v>2.8262245721917888E-5</c:v>
                </c:pt>
                <c:pt idx="20">
                  <c:v>2.8829551244034517E-5</c:v>
                </c:pt>
                <c:pt idx="21">
                  <c:v>2.9420098235755501E-5</c:v>
                </c:pt>
                <c:pt idx="22">
                  <c:v>3.0035344805855004E-5</c:v>
                </c:pt>
                <c:pt idx="23">
                  <c:v>3.0676873638846388E-5</c:v>
                </c:pt>
                <c:pt idx="24">
                  <c:v>3.1346405589496214E-5</c:v>
                </c:pt>
                <c:pt idx="25">
                  <c:v>3.2045815097285141E-5</c:v>
                </c:pt>
                <c:pt idx="26">
                  <c:v>3.2777147711552857E-5</c:v>
                </c:pt>
                <c:pt idx="27">
                  <c:v>3.3542640072383948E-5</c:v>
                </c:pt>
                <c:pt idx="28">
                  <c:v>3.4344742758302626E-5</c:v>
                </c:pt>
                <c:pt idx="29">
                  <c:v>3.5186146492408974E-5</c:v>
                </c:pt>
                <c:pt idx="30">
                  <c:v>3.6069812297364853E-5</c:v>
                </c:pt>
                <c:pt idx="31">
                  <c:v>3.6999006311313142E-5</c:v>
                </c:pt>
                <c:pt idx="32">
                  <c:v>3.7977340127446687E-5</c:v>
                </c:pt>
                <c:pt idx="33">
                  <c:v>3.9008817707396332E-5</c:v>
                </c:pt>
                <c:pt idx="34">
                  <c:v>4.0097890153161928E-5</c:v>
                </c:pt>
                <c:pt idx="35">
                  <c:v>4.124951991749294E-5</c:v>
                </c:pt>
                <c:pt idx="36">
                  <c:v>4.2469256406364507E-5</c:v>
                </c:pt>
                <c:pt idx="37">
                  <c:v>4.3763325403426509E-5</c:v>
                </c:pt>
                <c:pt idx="38">
                  <c:v>4.513873535724046E-5</c:v>
                </c:pt>
                <c:pt idx="39">
                  <c:v>4.6603404361469365E-5</c:v>
                </c:pt>
                <c:pt idx="40">
                  <c:v>4.8166312685783969E-5</c:v>
                </c:pt>
                <c:pt idx="41">
                  <c:v>4.983768706376711E-5</c:v>
                </c:pt>
                <c:pt idx="42">
                  <c:v>5.1629224728897143E-5</c:v>
                </c:pt>
                <c:pt idx="43">
                  <c:v>5.3554367573453712E-5</c:v>
                </c:pt>
                <c:pt idx="44">
                  <c:v>5.5628640019903798E-5</c:v>
                </c:pt>
                <c:pt idx="45">
                  <c:v>5.7870068574806579E-5</c:v>
                </c:pt>
                <c:pt idx="46">
                  <c:v>6.0299707070961947E-5</c:v>
                </c:pt>
                <c:pt idx="47">
                  <c:v>6.2942300019801938E-5</c:v>
                </c:pt>
                <c:pt idx="48">
                  <c:v>6.5827128383979166E-5</c:v>
                </c:pt>
                <c:pt idx="49">
                  <c:v>6.8989099107344672E-5</c:v>
                </c:pt>
                <c:pt idx="50">
                  <c:v>5.1399999999999996E-5</c:v>
                </c:pt>
                <c:pt idx="51">
                  <c:v>5.3329422872309215E-5</c:v>
                </c:pt>
                <c:pt idx="52">
                  <c:v>5.540934621727641E-5</c:v>
                </c:pt>
                <c:pt idx="53">
                  <c:v>5.7658093888757523E-5</c:v>
                </c:pt>
                <c:pt idx="54">
                  <c:v>6.0097090211620364E-5</c:v>
                </c:pt>
                <c:pt idx="55">
                  <c:v>6.2751544712003757E-5</c:v>
                </c:pt>
                <c:pt idx="56">
                  <c:v>6.5651326698055678E-5</c:v>
                </c:pt>
                <c:pt idx="57">
                  <c:v>6.8832094078142975E-5</c:v>
                </c:pt>
                <c:pt idx="58">
                  <c:v>7.2336767030284807E-5</c:v>
                </c:pt>
                <c:pt idx="59">
                  <c:v>7.6217476026396123E-5</c:v>
                </c:pt>
                <c:pt idx="60">
                  <c:v>8.0538172446410281E-5</c:v>
                </c:pt>
                <c:pt idx="61">
                  <c:v>8.5378180514487901E-5</c:v>
                </c:pt>
                <c:pt idx="62">
                  <c:v>9.0837111862712098E-5</c:v>
                </c:pt>
                <c:pt idx="63">
                  <c:v>9.7041794247776741E-5</c:v>
                </c:pt>
                <c:pt idx="64">
                  <c:v>1.0415624807003494E-4</c:v>
                </c:pt>
                <c:pt idx="65">
                  <c:v>1.1239639854804971E-4</c:v>
                </c:pt>
                <c:pt idx="66">
                  <c:v>1.2205237142928905E-4</c:v>
                </c:pt>
                <c:pt idx="67">
                  <c:v>1.3352336136302924E-4</c:v>
                </c:pt>
                <c:pt idx="68">
                  <c:v>1.4737420237622562E-4</c:v>
                </c:pt>
                <c:pt idx="69">
                  <c:v>1.6443122299042025E-4</c:v>
                </c:pt>
                <c:pt idx="70">
                  <c:v>4.0899999999999998E-5</c:v>
                </c:pt>
                <c:pt idx="71">
                  <c:v>4.1581666666666669E-5</c:v>
                </c:pt>
                <c:pt idx="72">
                  <c:v>4.2298389375529805E-5</c:v>
                </c:pt>
                <c:pt idx="73">
                  <c:v>4.3040253018976425E-5</c:v>
                </c:pt>
                <c:pt idx="74">
                  <c:v>4.3808604038630371E-5</c:v>
                </c:pt>
                <c:pt idx="75">
                  <c:v>4.4604886769964244E-5</c:v>
                </c:pt>
                <c:pt idx="76">
                  <c:v>4.5430652503793622E-5</c:v>
                </c:pt>
                <c:pt idx="77">
                  <c:v>4.6287569573283854E-5</c:v>
                </c:pt>
                <c:pt idx="78">
                  <c:v>4.7177434604475257E-5</c:v>
                </c:pt>
                <c:pt idx="79">
                  <c:v>4.8102185089974293E-5</c:v>
                </c:pt>
                <c:pt idx="80">
                  <c:v>4.9063913470993109E-5</c:v>
                </c:pt>
                <c:pt idx="81">
                  <c:v>5.006488294314381E-5</c:v>
                </c:pt>
                <c:pt idx="82">
                  <c:v>5.1107545237282349E-5</c:v>
                </c:pt>
                <c:pt idx="83">
                  <c:v>5.2194560669456062E-5</c:v>
                </c:pt>
                <c:pt idx="84">
                  <c:v>5.3328820805130022E-5</c:v>
                </c:pt>
                <c:pt idx="85">
                  <c:v>5.4513474144209753E-5</c:v>
                </c:pt>
                <c:pt idx="86">
                  <c:v>5.5751955307262572E-5</c:v>
                </c:pt>
                <c:pt idx="87">
                  <c:v>5.704801829268292E-5</c:v>
                </c:pt>
                <c:pt idx="88">
                  <c:v>5.8405774483027692E-5</c:v>
                </c:pt>
                <c:pt idx="89">
                  <c:v>5.982973621103117E-5</c:v>
                </c:pt>
                <c:pt idx="90">
                  <c:v>6.1324866857845147E-5</c:v>
                </c:pt>
                <c:pt idx="91">
                  <c:v>6.2896638655462176E-5</c:v>
                </c:pt>
                <c:pt idx="92">
                  <c:v>6.4551099611901666E-5</c:v>
                </c:pt>
                <c:pt idx="93">
                  <c:v>6.6294951284322405E-5</c:v>
                </c:pt>
                <c:pt idx="94">
                  <c:v>6.8135639508420568E-5</c:v>
                </c:pt>
                <c:pt idx="95">
                  <c:v>7.0081460674157291E-5</c:v>
                </c:pt>
                <c:pt idx="96">
                  <c:v>7.214168674698793E-5</c:v>
                </c:pt>
                <c:pt idx="97">
                  <c:v>7.4326713008937421E-5</c:v>
                </c:pt>
                <c:pt idx="98">
                  <c:v>7.6648233486943161E-5</c:v>
                </c:pt>
                <c:pt idx="99">
                  <c:v>7.9119450317124721E-5</c:v>
                </c:pt>
                <c:pt idx="100">
                  <c:v>8.1755324959038755E-5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F3-4C2A-B07D-2BC385C7E350}"/>
            </c:ext>
          </c:extLst>
        </c:ser>
        <c:ser>
          <c:idx val="18"/>
          <c:order val="18"/>
          <c:tx>
            <c:strRef>
              <c:f>'mu (1) cambodia'!$T$1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cambodia'!$T$2:$T$102</c:f>
              <c:numCache>
                <c:formatCode>General</c:formatCode>
                <c:ptCount val="101"/>
                <c:pt idx="0">
                  <c:v>7.3700000000000002E-5</c:v>
                </c:pt>
                <c:pt idx="1">
                  <c:v>8.1664113776018794E-5</c:v>
                </c:pt>
                <c:pt idx="2">
                  <c:v>9.1557983485387507E-5</c:v>
                </c:pt>
                <c:pt idx="3">
                  <c:v>1.0417968724629044E-4</c:v>
                </c:pt>
                <c:pt idx="4">
                  <c:v>1.2083774555503953E-4</c:v>
                </c:pt>
                <c:pt idx="5">
                  <c:v>1.73E-5</c:v>
                </c:pt>
                <c:pt idx="6">
                  <c:v>1.7577827493621938E-5</c:v>
                </c:pt>
                <c:pt idx="7">
                  <c:v>1.786472411354762E-5</c:v>
                </c:pt>
                <c:pt idx="8">
                  <c:v>1.8161141293254153E-5</c:v>
                </c:pt>
                <c:pt idx="9">
                  <c:v>1.8467560933044752E-5</c:v>
                </c:pt>
                <c:pt idx="10">
                  <c:v>1.8784498014380702E-5</c:v>
                </c:pt>
                <c:pt idx="11">
                  <c:v>1.9112503488114224E-5</c:v>
                </c:pt>
                <c:pt idx="12">
                  <c:v>1.9452167470696296E-5</c:v>
                </c:pt>
                <c:pt idx="13">
                  <c:v>1.9804122787365523E-5</c:v>
                </c:pt>
                <c:pt idx="14">
                  <c:v>2.0169048907074299E-5</c:v>
                </c:pt>
                <c:pt idx="15">
                  <c:v>2.9E-5</c:v>
                </c:pt>
                <c:pt idx="16">
                  <c:v>2.9538849302744188E-5</c:v>
                </c:pt>
                <c:pt idx="17">
                  <c:v>3.0098102458737772E-5</c:v>
                </c:pt>
                <c:pt idx="18">
                  <c:v>3.0678940739030884E-5</c:v>
                </c:pt>
                <c:pt idx="19">
                  <c:v>3.1282638394489266E-5</c:v>
                </c:pt>
                <c:pt idx="20">
                  <c:v>3.1910571987671797E-5</c:v>
                </c:pt>
                <c:pt idx="21">
                  <c:v>3.2564230871637768E-5</c:v>
                </c:pt>
                <c:pt idx="22">
                  <c:v>3.3245228983579966E-5</c:v>
                </c:pt>
                <c:pt idx="23">
                  <c:v>3.3955318149868141E-5</c:v>
                </c:pt>
                <c:pt idx="24">
                  <c:v>3.469640313341184E-5</c:v>
                </c:pt>
                <c:pt idx="25">
                  <c:v>3.5470558695468284E-5</c:v>
                </c:pt>
                <c:pt idx="26">
                  <c:v>3.6280048993703542E-5</c:v>
                </c:pt>
                <c:pt idx="27">
                  <c:v>3.7127349698440255E-5</c:v>
                </c:pt>
                <c:pt idx="28">
                  <c:v>3.801517328209069E-5</c:v>
                </c:pt>
                <c:pt idx="29">
                  <c:v>3.8946498025948866E-5</c:v>
                </c:pt>
                <c:pt idx="30">
                  <c:v>3.9924601397846595E-5</c:v>
                </c:pt>
                <c:pt idx="31">
                  <c:v>4.0953098588858058E-5</c:v>
                </c:pt>
                <c:pt idx="32">
                  <c:v>4.2035987163967709E-5</c:v>
                </c:pt>
                <c:pt idx="33">
                  <c:v>4.3177698989102808E-5</c:v>
                </c:pt>
                <c:pt idx="34">
                  <c:v>4.4383160856553275E-5</c:v>
                </c:pt>
                <c:pt idx="35">
                  <c:v>4.5657865557530353E-5</c:v>
                </c:pt>
                <c:pt idx="36">
                  <c:v>4.7007955564296593E-5</c:v>
                </c:pt>
                <c:pt idx="37">
                  <c:v>4.8440322011426289E-5</c:v>
                </c:pt>
                <c:pt idx="38">
                  <c:v>4.996272234198372E-5</c:v>
                </c:pt>
                <c:pt idx="39">
                  <c:v>5.1583920858114944E-5</c:v>
                </c:pt>
                <c:pt idx="40">
                  <c:v>5.3313857552966988E-5</c:v>
                </c:pt>
                <c:pt idx="41">
                  <c:v>5.516385209348268E-5</c:v>
                </c:pt>
                <c:pt idx="42">
                  <c:v>5.7146851799160962E-5</c:v>
                </c:pt>
                <c:pt idx="43">
                  <c:v>5.9277735100387701E-5</c:v>
                </c:pt>
                <c:pt idx="44">
                  <c:v>6.1573685518214122E-5</c:v>
                </c:pt>
                <c:pt idx="45">
                  <c:v>6.4054656056083625E-5</c:v>
                </c:pt>
                <c:pt idx="46">
                  <c:v>6.674395057472887E-5</c:v>
                </c:pt>
                <c:pt idx="47">
                  <c:v>6.9668958037185348E-5</c:v>
                </c:pt>
                <c:pt idx="48">
                  <c:v>7.2862088669289909E-5</c:v>
                </c:pt>
                <c:pt idx="49">
                  <c:v>7.6361979927976921E-5</c:v>
                </c:pt>
                <c:pt idx="50">
                  <c:v>5.7699999999999993E-5</c:v>
                </c:pt>
                <c:pt idx="51">
                  <c:v>5.9865908555101979E-5</c:v>
                </c:pt>
                <c:pt idx="52">
                  <c:v>6.2200764138849196E-5</c:v>
                </c:pt>
                <c:pt idx="53">
                  <c:v>6.4725136524928191E-5</c:v>
                </c:pt>
                <c:pt idx="54">
                  <c:v>6.7463075976857876E-5</c:v>
                </c:pt>
                <c:pt idx="55">
                  <c:v>7.0442881904331058E-5</c:v>
                </c:pt>
                <c:pt idx="56">
                  <c:v>7.3698084639646161E-5</c:v>
                </c:pt>
                <c:pt idx="57">
                  <c:v>7.7268712613012632E-5</c:v>
                </c:pt>
                <c:pt idx="58">
                  <c:v>8.1202946646837226E-5</c:v>
                </c:pt>
                <c:pt idx="59">
                  <c:v>8.5559306745584755E-5</c:v>
                </c:pt>
                <c:pt idx="60">
                  <c:v>9.0409582687896368E-5</c:v>
                </c:pt>
                <c:pt idx="61">
                  <c:v>9.5842821316847305E-5</c:v>
                </c:pt>
                <c:pt idx="62">
                  <c:v>1.0197084347234412E-4</c:v>
                </c:pt>
                <c:pt idx="63">
                  <c:v>1.0893602194740695E-4</c:v>
                </c:pt>
                <c:pt idx="64">
                  <c:v>1.1692248081013649E-4</c:v>
                </c:pt>
                <c:pt idx="65">
                  <c:v>1.2617261082144878E-4</c:v>
                </c:pt>
                <c:pt idx="66">
                  <c:v>1.3701209788852099E-4</c:v>
                </c:pt>
                <c:pt idx="67">
                  <c:v>1.4988906518768067E-4</c:v>
                </c:pt>
                <c:pt idx="68">
                  <c:v>1.6543757737564626E-4</c:v>
                </c:pt>
                <c:pt idx="69">
                  <c:v>1.84585244485355E-4</c:v>
                </c:pt>
                <c:pt idx="70">
                  <c:v>3.79E-5</c:v>
                </c:pt>
                <c:pt idx="71">
                  <c:v>3.8531666666666669E-5</c:v>
                </c:pt>
                <c:pt idx="72">
                  <c:v>3.9195818027691436E-5</c:v>
                </c:pt>
                <c:pt idx="73">
                  <c:v>3.9883266244968371E-5</c:v>
                </c:pt>
                <c:pt idx="74">
                  <c:v>4.0595258999122035E-5</c:v>
                </c:pt>
                <c:pt idx="75">
                  <c:v>4.1333134684147792E-5</c:v>
                </c:pt>
                <c:pt idx="76">
                  <c:v>4.2098330804248858E-5</c:v>
                </c:pt>
                <c:pt idx="77">
                  <c:v>4.2892393320964748E-5</c:v>
                </c:pt>
                <c:pt idx="78">
                  <c:v>4.3716987078474634E-5</c:v>
                </c:pt>
                <c:pt idx="79">
                  <c:v>4.4573907455012854E-5</c:v>
                </c:pt>
                <c:pt idx="80">
                  <c:v>4.546509341199606E-5</c:v>
                </c:pt>
                <c:pt idx="81">
                  <c:v>4.6392642140468226E-5</c:v>
                </c:pt>
                <c:pt idx="82">
                  <c:v>4.7358825537726188E-5</c:v>
                </c:pt>
                <c:pt idx="83">
                  <c:v>4.8366108786610875E-5</c:v>
                </c:pt>
                <c:pt idx="84">
                  <c:v>4.9417171357320977E-5</c:v>
                </c:pt>
                <c:pt idx="85">
                  <c:v>5.0514930808448647E-5</c:v>
                </c:pt>
                <c:pt idx="86">
                  <c:v>5.1662569832402233E-5</c:v>
                </c:pt>
                <c:pt idx="87">
                  <c:v>5.2863567073170727E-5</c:v>
                </c:pt>
                <c:pt idx="88">
                  <c:v>5.4121732344908301E-5</c:v>
                </c:pt>
                <c:pt idx="89">
                  <c:v>5.5441247002398075E-5</c:v>
                </c:pt>
                <c:pt idx="90">
                  <c:v>5.6826710364604671E-5</c:v>
                </c:pt>
                <c:pt idx="91">
                  <c:v>5.8283193277310922E-5</c:v>
                </c:pt>
                <c:pt idx="92">
                  <c:v>5.9816300129366094E-5</c:v>
                </c:pt>
                <c:pt idx="93">
                  <c:v>6.1432240921169168E-5</c:v>
                </c:pt>
                <c:pt idx="94">
                  <c:v>6.3137915339098763E-5</c:v>
                </c:pt>
                <c:pt idx="95">
                  <c:v>6.4941011235955051E-5</c:v>
                </c:pt>
                <c:pt idx="96">
                  <c:v>6.6850120481927696E-5</c:v>
                </c:pt>
                <c:pt idx="97">
                  <c:v>6.8874875868917573E-5</c:v>
                </c:pt>
                <c:pt idx="98">
                  <c:v>7.1026113671274956E-5</c:v>
                </c:pt>
                <c:pt idx="99">
                  <c:v>7.3316067653276943E-5</c:v>
                </c:pt>
                <c:pt idx="100">
                  <c:v>7.5758601856908768E-5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F3-4C2A-B07D-2BC385C7E350}"/>
            </c:ext>
          </c:extLst>
        </c:ser>
        <c:ser>
          <c:idx val="19"/>
          <c:order val="19"/>
          <c:tx>
            <c:strRef>
              <c:f>'mu (1) cambodia'!$U$1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cambodia'!$U$2:$U$102</c:f>
              <c:numCache>
                <c:formatCode>General</c:formatCode>
                <c:ptCount val="101"/>
                <c:pt idx="0">
                  <c:v>8.570000000000001E-5</c:v>
                </c:pt>
                <c:pt idx="1">
                  <c:v>9.496084871919689E-5</c:v>
                </c:pt>
                <c:pt idx="2">
                  <c:v>1.0646566057934478E-4</c:v>
                </c:pt>
                <c:pt idx="3">
                  <c:v>1.2114245857540152E-4</c:v>
                </c:pt>
                <c:pt idx="4">
                  <c:v>1.4051281945816674E-4</c:v>
                </c:pt>
                <c:pt idx="5">
                  <c:v>2.0000000000000002E-5</c:v>
                </c:pt>
                <c:pt idx="6">
                  <c:v>2.0321187853898196E-5</c:v>
                </c:pt>
                <c:pt idx="7">
                  <c:v>2.0652860246875864E-5</c:v>
                </c:pt>
                <c:pt idx="8">
                  <c:v>2.0995539067345844E-5</c:v>
                </c:pt>
                <c:pt idx="9">
                  <c:v>2.1349781425485264E-5</c:v>
                </c:pt>
                <c:pt idx="10">
                  <c:v>2.1716182675584627E-5</c:v>
                </c:pt>
                <c:pt idx="11">
                  <c:v>2.2095379755045347E-5</c:v>
                </c:pt>
                <c:pt idx="12">
                  <c:v>2.2488054879417683E-5</c:v>
                </c:pt>
                <c:pt idx="13">
                  <c:v>2.289493963857286E-5</c:v>
                </c:pt>
                <c:pt idx="14">
                  <c:v>2.3316819545750635E-5</c:v>
                </c:pt>
                <c:pt idx="15">
                  <c:v>3.5599999999999998E-5</c:v>
                </c:pt>
                <c:pt idx="16">
                  <c:v>3.6261483971644591E-5</c:v>
                </c:pt>
                <c:pt idx="17">
                  <c:v>3.6948015432105679E-5</c:v>
                </c:pt>
                <c:pt idx="18">
                  <c:v>3.7661044493431011E-5</c:v>
                </c:pt>
                <c:pt idx="19">
                  <c:v>3.8402135408407512E-5</c:v>
                </c:pt>
                <c:pt idx="20">
                  <c:v>3.9172978026245376E-5</c:v>
                </c:pt>
                <c:pt idx="21">
                  <c:v>3.99754006562174E-5</c:v>
                </c:pt>
                <c:pt idx="22">
                  <c:v>4.0811384545360228E-5</c:v>
                </c:pt>
                <c:pt idx="23">
                  <c:v>4.1683080211562267E-5</c:v>
                </c:pt>
                <c:pt idx="24">
                  <c:v>4.2592825915498666E-5</c:v>
                </c:pt>
                <c:pt idx="25">
                  <c:v>4.3543168605471408E-5</c:v>
                </c:pt>
                <c:pt idx="26">
                  <c:v>4.4536887730201586E-5</c:v>
                </c:pt>
                <c:pt idx="27">
                  <c:v>4.55770223884301E-5</c:v>
                </c:pt>
                <c:pt idx="28">
                  <c:v>4.6666902373876844E-5</c:v>
                </c:pt>
                <c:pt idx="29">
                  <c:v>4.7810183783578604E-5</c:v>
                </c:pt>
                <c:pt idx="30">
                  <c:v>4.9010889991839266E-5</c:v>
                </c:pt>
                <c:pt idx="31">
                  <c:v>5.0273458957356784E-5</c:v>
                </c:pt>
                <c:pt idx="32">
                  <c:v>5.1602798035767255E-5</c:v>
                </c:pt>
                <c:pt idx="33">
                  <c:v>5.3004347724553791E-5</c:v>
                </c:pt>
                <c:pt idx="34">
                  <c:v>5.4484156085975744E-5</c:v>
                </c:pt>
                <c:pt idx="35">
                  <c:v>5.6048965994761398E-5</c:v>
                </c:pt>
                <c:pt idx="36">
                  <c:v>5.7706317865136501E-5</c:v>
                </c:pt>
                <c:pt idx="37">
                  <c:v>5.9464671158854335E-5</c:v>
                </c:pt>
                <c:pt idx="38">
                  <c:v>6.1333548806021383E-5</c:v>
                </c:pt>
                <c:pt idx="39">
                  <c:v>6.3323709743065239E-5</c:v>
                </c:pt>
                <c:pt idx="40">
                  <c:v>6.5447356168469824E-5</c:v>
                </c:pt>
                <c:pt idx="41">
                  <c:v>6.77183839492408E-5</c:v>
                </c:pt>
                <c:pt idx="42">
                  <c:v>7.0152687036211385E-5</c:v>
                </c:pt>
                <c:pt idx="43">
                  <c:v>7.2768529985303519E-5</c:v>
                </c:pt>
                <c:pt idx="44">
                  <c:v>7.5587007049945608E-5</c:v>
                </c:pt>
                <c:pt idx="45">
                  <c:v>7.8632612261950925E-5</c:v>
                </c:pt>
                <c:pt idx="46">
                  <c:v>8.1933953119322334E-5</c:v>
                </c:pt>
                <c:pt idx="47">
                  <c:v>8.5524651935303393E-5</c:v>
                </c:pt>
                <c:pt idx="48">
                  <c:v>8.9444495056093822E-5</c:v>
                </c:pt>
                <c:pt idx="49">
                  <c:v>9.3740913290895811E-5</c:v>
                </c:pt>
                <c:pt idx="50">
                  <c:v>7.1799999999999997E-5</c:v>
                </c:pt>
                <c:pt idx="51">
                  <c:v>7.4495186035638172E-5</c:v>
                </c:pt>
                <c:pt idx="52">
                  <c:v>7.7400604249035923E-5</c:v>
                </c:pt>
                <c:pt idx="53">
                  <c:v>8.0541850996357787E-5</c:v>
                </c:pt>
                <c:pt idx="54">
                  <c:v>8.3948853641913277E-5</c:v>
                </c:pt>
                <c:pt idx="55">
                  <c:v>8.7656827049063609E-5</c:v>
                </c:pt>
                <c:pt idx="56">
                  <c:v>9.1707495270824862E-5</c:v>
                </c:pt>
                <c:pt idx="57">
                  <c:v>9.6150668381530453E-5</c:v>
                </c:pt>
                <c:pt idx="58">
                  <c:v>1.0104630102674026E-4</c:v>
                </c:pt>
                <c:pt idx="59">
                  <c:v>1.0646721359329265E-4</c:v>
                </c:pt>
                <c:pt idx="60">
                  <c:v>1.1250273894265094E-4</c:v>
                </c:pt>
                <c:pt idx="61">
                  <c:v>1.1926368406498505E-4</c:v>
                </c:pt>
                <c:pt idx="62">
                  <c:v>1.2688919517009201E-4</c:v>
                </c:pt>
                <c:pt idx="63">
                  <c:v>1.3555643632276985E-4</c:v>
                </c:pt>
                <c:pt idx="64">
                  <c:v>1.4549452551417333E-4</c:v>
                </c:pt>
                <c:pt idx="65">
                  <c:v>1.5700508590953246E-4</c:v>
                </c:pt>
                <c:pt idx="66">
                  <c:v>1.704933904401353E-4</c:v>
                </c:pt>
                <c:pt idx="67">
                  <c:v>1.8651706898571011E-4</c:v>
                </c:pt>
                <c:pt idx="68">
                  <c:v>2.0586513094577818E-4</c:v>
                </c:pt>
                <c:pt idx="69">
                  <c:v>2.2969186402163762E-4</c:v>
                </c:pt>
                <c:pt idx="70">
                  <c:v>4.71E-5</c:v>
                </c:pt>
                <c:pt idx="71">
                  <c:v>4.7885E-5</c:v>
                </c:pt>
                <c:pt idx="72">
                  <c:v>4.8710370161062446E-5</c:v>
                </c:pt>
                <c:pt idx="73">
                  <c:v>4.9564692351926396E-5</c:v>
                </c:pt>
                <c:pt idx="74">
                  <c:v>5.0449517120280947E-5</c:v>
                </c:pt>
                <c:pt idx="75">
                  <c:v>5.1366507747318232E-5</c:v>
                </c:pt>
                <c:pt idx="76">
                  <c:v>5.2317450682852807E-5</c:v>
                </c:pt>
                <c:pt idx="77">
                  <c:v>5.3304267161410016E-5</c:v>
                </c:pt>
                <c:pt idx="78">
                  <c:v>5.4329026158209897E-5</c:v>
                </c:pt>
                <c:pt idx="79">
                  <c:v>5.53939588688946E-5</c:v>
                </c:pt>
                <c:pt idx="80">
                  <c:v>5.6501474926253679E-5</c:v>
                </c:pt>
                <c:pt idx="81">
                  <c:v>5.7654180602006685E-5</c:v>
                </c:pt>
                <c:pt idx="82">
                  <c:v>5.8854899283031751E-5</c:v>
                </c:pt>
                <c:pt idx="83">
                  <c:v>6.0106694560669453E-5</c:v>
                </c:pt>
                <c:pt idx="84">
                  <c:v>6.1412896330602054E-5</c:v>
                </c:pt>
                <c:pt idx="85">
                  <c:v>6.277713037144938E-5</c:v>
                </c:pt>
                <c:pt idx="86">
                  <c:v>6.420335195530726E-5</c:v>
                </c:pt>
                <c:pt idx="87">
                  <c:v>6.5695884146341454E-5</c:v>
                </c:pt>
                <c:pt idx="88">
                  <c:v>6.7259461568474428E-5</c:v>
                </c:pt>
                <c:pt idx="89">
                  <c:v>6.889928057553956E-5</c:v>
                </c:pt>
                <c:pt idx="90">
                  <c:v>7.0621056943875464E-5</c:v>
                </c:pt>
                <c:pt idx="91">
                  <c:v>7.243109243697478E-5</c:v>
                </c:pt>
                <c:pt idx="92">
                  <c:v>7.4336351875808521E-5</c:v>
                </c:pt>
                <c:pt idx="93">
                  <c:v>7.6344552701505751E-5</c:v>
                </c:pt>
                <c:pt idx="94">
                  <c:v>7.8464269458352291E-5</c:v>
                </c:pt>
                <c:pt idx="95">
                  <c:v>8.0705056179775276E-5</c:v>
                </c:pt>
                <c:pt idx="96">
                  <c:v>8.3077590361445769E-5</c:v>
                </c:pt>
                <c:pt idx="97">
                  <c:v>8.5593843098311805E-5</c:v>
                </c:pt>
                <c:pt idx="98">
                  <c:v>8.826728110599078E-5</c:v>
                </c:pt>
                <c:pt idx="99">
                  <c:v>9.1113107822410132E-5</c:v>
                </c:pt>
                <c:pt idx="100">
                  <c:v>9.4148552703440721E-5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F3-4C2A-B07D-2BC385C7E350}"/>
            </c:ext>
          </c:extLst>
        </c:ser>
        <c:ser>
          <c:idx val="20"/>
          <c:order val="20"/>
          <c:tx>
            <c:strRef>
              <c:f>'mu (1) cambodia'!$V$1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cambodia'!$V$2:$V$102</c:f>
              <c:numCache>
                <c:formatCode>General</c:formatCode>
                <c:ptCount val="101"/>
                <c:pt idx="0">
                  <c:v>4.5999999999999993E-5</c:v>
                </c:pt>
                <c:pt idx="1">
                  <c:v>5.097081728218268E-5</c:v>
                </c:pt>
                <c:pt idx="2">
                  <c:v>5.7146095526836155E-5</c:v>
                </c:pt>
                <c:pt idx="3">
                  <c:v>6.5023956761592387E-5</c:v>
                </c:pt>
                <c:pt idx="4">
                  <c:v>7.5421116628654239E-5</c:v>
                </c:pt>
                <c:pt idx="5">
                  <c:v>1.0500000000000001E-5</c:v>
                </c:pt>
                <c:pt idx="6">
                  <c:v>1.0668623623296553E-5</c:v>
                </c:pt>
                <c:pt idx="7">
                  <c:v>1.0842751629609829E-5</c:v>
                </c:pt>
                <c:pt idx="8">
                  <c:v>1.1022658010356569E-5</c:v>
                </c:pt>
                <c:pt idx="9">
                  <c:v>1.1208635248379764E-5</c:v>
                </c:pt>
                <c:pt idx="10">
                  <c:v>1.1400995904681929E-5</c:v>
                </c:pt>
                <c:pt idx="11">
                  <c:v>1.1600074371398807E-5</c:v>
                </c:pt>
                <c:pt idx="12">
                  <c:v>1.1806228811694284E-5</c:v>
                </c:pt>
                <c:pt idx="13">
                  <c:v>1.2019843310250753E-5</c:v>
                </c:pt>
                <c:pt idx="14">
                  <c:v>1.2241330261519083E-5</c:v>
                </c:pt>
                <c:pt idx="15">
                  <c:v>1.9700000000000001E-5</c:v>
                </c:pt>
                <c:pt idx="16">
                  <c:v>2.006604590565726E-5</c:v>
                </c:pt>
                <c:pt idx="17">
                  <c:v>2.0445952359901178E-5</c:v>
                </c:pt>
                <c:pt idx="18">
                  <c:v>2.0840521812376153E-5</c:v>
                </c:pt>
                <c:pt idx="19">
                  <c:v>2.1250619874877192E-5</c:v>
                </c:pt>
                <c:pt idx="20">
                  <c:v>2.1677181660590842E-5</c:v>
                </c:pt>
                <c:pt idx="21">
                  <c:v>2.2121218902457383E-5</c:v>
                </c:pt>
                <c:pt idx="22">
                  <c:v>2.2583827964707771E-5</c:v>
                </c:pt>
                <c:pt idx="23">
                  <c:v>2.3066198881117323E-5</c:v>
                </c:pt>
                <c:pt idx="24">
                  <c:v>2.356962557683494E-5</c:v>
                </c:pt>
                <c:pt idx="25">
                  <c:v>2.4095517458645698E-5</c:v>
                </c:pt>
                <c:pt idx="26">
                  <c:v>2.4645412592274479E-5</c:v>
                </c:pt>
                <c:pt idx="27">
                  <c:v>2.5220992726181826E-5</c:v>
                </c:pt>
                <c:pt idx="28">
                  <c:v>2.582410047093747E-5</c:v>
                </c:pt>
                <c:pt idx="29">
                  <c:v>2.6456759003834232E-5</c:v>
                </c:pt>
                <c:pt idx="30">
                  <c:v>2.7121194742675101E-5</c:v>
                </c:pt>
                <c:pt idx="31">
                  <c:v>2.7819863524155304E-5</c:v>
                </c:pt>
                <c:pt idx="32">
                  <c:v>2.8555480935522896E-5</c:v>
                </c:pt>
                <c:pt idx="33">
                  <c:v>2.9331057589149152E-5</c:v>
                </c:pt>
                <c:pt idx="34">
                  <c:v>3.0149940306003436E-5</c:v>
                </c:pt>
                <c:pt idx="35">
                  <c:v>3.1015860395977521E-5</c:v>
                </c:pt>
                <c:pt idx="36">
                  <c:v>3.1932990504022171E-5</c:v>
                </c:pt>
                <c:pt idx="37">
                  <c:v>3.2906011849141304E-5</c:v>
                </c:pt>
                <c:pt idx="38">
                  <c:v>3.3940194142657907E-5</c:v>
                </c:pt>
                <c:pt idx="39">
                  <c:v>3.5041491065684981E-5</c:v>
                </c:pt>
                <c:pt idx="40">
                  <c:v>3.6216654958394818E-5</c:v>
                </c:pt>
                <c:pt idx="41">
                  <c:v>3.7473375387641685E-5</c:v>
                </c:pt>
                <c:pt idx="42">
                  <c:v>3.8820447601499001E-5</c:v>
                </c:pt>
                <c:pt idx="43">
                  <c:v>4.0267978671642681E-5</c:v>
                </c:pt>
                <c:pt idx="44">
                  <c:v>4.1827641541683395E-5</c:v>
                </c:pt>
                <c:pt idx="45">
                  <c:v>4.35129904932706E-5</c:v>
                </c:pt>
                <c:pt idx="46">
                  <c:v>4.5339856080074445E-5</c:v>
                </c:pt>
                <c:pt idx="47">
                  <c:v>4.7326843908019014E-5</c:v>
                </c:pt>
                <c:pt idx="48">
                  <c:v>4.9495970578793496E-5</c:v>
                </c:pt>
                <c:pt idx="49">
                  <c:v>5.1873482916591227E-5</c:v>
                </c:pt>
                <c:pt idx="50">
                  <c:v>3.9400000000000002E-5</c:v>
                </c:pt>
                <c:pt idx="51">
                  <c:v>4.0878973952703959E-5</c:v>
                </c:pt>
                <c:pt idx="52">
                  <c:v>4.2473312080947291E-5</c:v>
                </c:pt>
                <c:pt idx="53">
                  <c:v>4.4197060296051488E-5</c:v>
                </c:pt>
                <c:pt idx="54">
                  <c:v>4.6066641134977488E-5</c:v>
                </c:pt>
                <c:pt idx="55">
                  <c:v>4.8101378631380317E-5</c:v>
                </c:pt>
                <c:pt idx="56">
                  <c:v>5.032416871407382E-5</c:v>
                </c:pt>
                <c:pt idx="57">
                  <c:v>5.2762344487915049E-5</c:v>
                </c:pt>
                <c:pt idx="58">
                  <c:v>5.5448805855899258E-5</c:v>
                </c:pt>
                <c:pt idx="59">
                  <c:v>5.8423512751751126E-5</c:v>
                </c:pt>
                <c:pt idx="60">
                  <c:v>6.1735486272151077E-5</c:v>
                </c:pt>
                <c:pt idx="61">
                  <c:v>6.5445531367136646E-5</c:v>
                </c:pt>
                <c:pt idx="62">
                  <c:v>6.9630004034841575E-5</c:v>
                </c:pt>
                <c:pt idx="63">
                  <c:v>7.4386122438957277E-5</c:v>
                </c:pt>
                <c:pt idx="64">
                  <c:v>7.9839614279365309E-5</c:v>
                </c:pt>
                <c:pt idx="65">
                  <c:v>8.6155994217765737E-5</c:v>
                </c:pt>
                <c:pt idx="66">
                  <c:v>9.3557654364085404E-5</c:v>
                </c:pt>
                <c:pt idx="67">
                  <c:v>1.0235059217321698E-4</c:v>
                </c:pt>
                <c:pt idx="68">
                  <c:v>1.1296777380590057E-4</c:v>
                </c:pt>
                <c:pt idx="69">
                  <c:v>1.2604261061911591E-4</c:v>
                </c:pt>
                <c:pt idx="70">
                  <c:v>2.58E-5</c:v>
                </c:pt>
                <c:pt idx="71">
                  <c:v>2.6230000000000001E-5</c:v>
                </c:pt>
                <c:pt idx="72">
                  <c:v>2.6682113591410003E-5</c:v>
                </c:pt>
                <c:pt idx="73">
                  <c:v>2.7150086256469235E-5</c:v>
                </c:pt>
                <c:pt idx="74">
                  <c:v>2.7634767339771727E-5</c:v>
                </c:pt>
                <c:pt idx="75">
                  <c:v>2.8137067938021455E-5</c:v>
                </c:pt>
                <c:pt idx="76">
                  <c:v>2.8657966616084975E-5</c:v>
                </c:pt>
                <c:pt idx="77">
                  <c:v>2.9198515769944343E-5</c:v>
                </c:pt>
                <c:pt idx="78">
                  <c:v>2.9759848723605424E-5</c:v>
                </c:pt>
                <c:pt idx="79">
                  <c:v>3.0343187660668381E-5</c:v>
                </c:pt>
                <c:pt idx="80">
                  <c:v>3.0949852507374628E-5</c:v>
                </c:pt>
                <c:pt idx="81">
                  <c:v>3.1581270903010034E-5</c:v>
                </c:pt>
                <c:pt idx="82">
                  <c:v>3.2238989416183002E-5</c:v>
                </c:pt>
                <c:pt idx="83">
                  <c:v>3.2924686192468622E-5</c:v>
                </c:pt>
                <c:pt idx="84">
                  <c:v>3.3640185251157814E-5</c:v>
                </c:pt>
                <c:pt idx="85">
                  <c:v>3.4387472687545519E-5</c:v>
                </c:pt>
                <c:pt idx="86">
                  <c:v>3.5168715083798882E-5</c:v>
                </c:pt>
                <c:pt idx="87">
                  <c:v>3.5986280487804875E-5</c:v>
                </c:pt>
                <c:pt idx="88">
                  <c:v>3.6842762387826762E-5</c:v>
                </c:pt>
                <c:pt idx="89">
                  <c:v>3.77410071942446E-5</c:v>
                </c:pt>
                <c:pt idx="90">
                  <c:v>3.8684145841868087E-5</c:v>
                </c:pt>
                <c:pt idx="91">
                  <c:v>3.9675630252100836E-5</c:v>
                </c:pt>
                <c:pt idx="92">
                  <c:v>4.0719275549805942E-5</c:v>
                </c:pt>
                <c:pt idx="93">
                  <c:v>4.1819309123117797E-5</c:v>
                </c:pt>
                <c:pt idx="94">
                  <c:v>4.29804278561675E-5</c:v>
                </c:pt>
                <c:pt idx="95">
                  <c:v>4.4207865168539321E-5</c:v>
                </c:pt>
                <c:pt idx="96">
                  <c:v>4.5507469879518063E-5</c:v>
                </c:pt>
                <c:pt idx="97">
                  <c:v>4.6885799404170798E-5</c:v>
                </c:pt>
                <c:pt idx="98">
                  <c:v>4.8350230414746544E-5</c:v>
                </c:pt>
                <c:pt idx="99">
                  <c:v>4.9909090909090903E-5</c:v>
                </c:pt>
                <c:pt idx="100">
                  <c:v>5.1571818678317844E-5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F3-4C2A-B07D-2BC385C7E350}"/>
            </c:ext>
          </c:extLst>
        </c:ser>
        <c:ser>
          <c:idx val="21"/>
          <c:order val="21"/>
          <c:tx>
            <c:strRef>
              <c:f>'mu (1) cambodia'!$W$1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cambodia'!$W$2:$W$102</c:f>
              <c:numCache>
                <c:formatCode>General</c:formatCode>
                <c:ptCount val="101"/>
                <c:pt idx="0">
                  <c:v>4.1100000000000003E-5</c:v>
                </c:pt>
                <c:pt idx="1">
                  <c:v>4.5541317180384974E-5</c:v>
                </c:pt>
                <c:pt idx="2">
                  <c:v>5.1058794046803622E-5</c:v>
                </c:pt>
                <c:pt idx="3">
                  <c:v>5.8097491802205388E-5</c:v>
                </c:pt>
                <c:pt idx="4">
                  <c:v>6.7387128118210645E-5</c:v>
                </c:pt>
                <c:pt idx="5">
                  <c:v>9.100000000000001E-6</c:v>
                </c:pt>
                <c:pt idx="6">
                  <c:v>9.2461404735236799E-6</c:v>
                </c:pt>
                <c:pt idx="7">
                  <c:v>9.3970514123285181E-6</c:v>
                </c:pt>
                <c:pt idx="8">
                  <c:v>9.552970275642359E-6</c:v>
                </c:pt>
                <c:pt idx="9">
                  <c:v>9.7141505485957952E-6</c:v>
                </c:pt>
                <c:pt idx="10">
                  <c:v>9.8808631173910053E-6</c:v>
                </c:pt>
                <c:pt idx="11">
                  <c:v>1.0053397788545633E-5</c:v>
                </c:pt>
                <c:pt idx="12">
                  <c:v>1.0232064970135047E-5</c:v>
                </c:pt>
                <c:pt idx="13">
                  <c:v>1.0417197535550651E-5</c:v>
                </c:pt>
                <c:pt idx="14">
                  <c:v>1.0609152893316539E-5</c:v>
                </c:pt>
                <c:pt idx="15">
                  <c:v>1.8899999999999999E-5</c:v>
                </c:pt>
                <c:pt idx="16">
                  <c:v>1.9251181097305696E-5</c:v>
                </c:pt>
                <c:pt idx="17">
                  <c:v>1.9615659878280823E-5</c:v>
                </c:pt>
                <c:pt idx="18">
                  <c:v>1.9994206205782195E-5</c:v>
                </c:pt>
                <c:pt idx="19">
                  <c:v>2.0387650539856796E-5</c:v>
                </c:pt>
                <c:pt idx="20">
                  <c:v>2.0796890019551618E-5</c:v>
                </c:pt>
                <c:pt idx="21">
                  <c:v>2.1222895292205302E-5</c:v>
                </c:pt>
                <c:pt idx="22">
                  <c:v>2.1666718199643494E-5</c:v>
                </c:pt>
                <c:pt idx="23">
                  <c:v>2.2129500449396822E-5</c:v>
                </c:pt>
                <c:pt idx="24">
                  <c:v>2.2612483421430473E-5</c:v>
                </c:pt>
                <c:pt idx="25">
                  <c:v>2.3117019287736226E-5</c:v>
                </c:pt>
                <c:pt idx="26">
                  <c:v>2.3644583654517135E-5</c:v>
                </c:pt>
                <c:pt idx="27">
                  <c:v>2.4196789975880023E-5</c:v>
                </c:pt>
                <c:pt idx="28">
                  <c:v>2.4775406035569448E-5</c:v>
                </c:pt>
                <c:pt idx="29">
                  <c:v>2.5382372851394258E-5</c:v>
                </c:pt>
                <c:pt idx="30">
                  <c:v>2.6019826428251746E-5</c:v>
                </c:pt>
                <c:pt idx="31">
                  <c:v>2.6690122873428182E-5</c:v>
                </c:pt>
                <c:pt idx="32">
                  <c:v>2.7395867496516886E-5</c:v>
                </c:pt>
                <c:pt idx="33">
                  <c:v>2.8139948651518725E-5</c:v>
                </c:pt>
                <c:pt idx="34">
                  <c:v>2.8925577247891615E-5</c:v>
                </c:pt>
                <c:pt idx="35">
                  <c:v>2.9756333070252542E-5</c:v>
                </c:pt>
                <c:pt idx="36">
                  <c:v>3.0636219316041567E-5</c:v>
                </c:pt>
                <c:pt idx="37">
                  <c:v>3.1569727103998506E-5</c:v>
                </c:pt>
                <c:pt idx="38">
                  <c:v>3.2561912147016971E-5</c:v>
                </c:pt>
                <c:pt idx="39">
                  <c:v>3.3618486352357668E-5</c:v>
                </c:pt>
                <c:pt idx="40">
                  <c:v>3.4745927853485383E-5</c:v>
                </c:pt>
                <c:pt idx="41">
                  <c:v>3.5951613950580088E-5</c:v>
                </c:pt>
                <c:pt idx="42">
                  <c:v>3.7243982724280758E-5</c:v>
                </c:pt>
                <c:pt idx="43">
                  <c:v>3.8632730806804394E-5</c:v>
                </c:pt>
                <c:pt idx="44">
                  <c:v>4.0129057113594719E-5</c:v>
                </c:pt>
                <c:pt idx="45">
                  <c:v>4.1745965498620013E-5</c:v>
                </c:pt>
                <c:pt idx="46">
                  <c:v>4.3498643650426742E-5</c:v>
                </c:pt>
                <c:pt idx="47">
                  <c:v>4.5404941617338037E-5</c:v>
                </c:pt>
                <c:pt idx="48">
                  <c:v>4.7485981925847561E-5</c:v>
                </c:pt>
                <c:pt idx="49">
                  <c:v>4.9766945539267716E-5</c:v>
                </c:pt>
                <c:pt idx="50">
                  <c:v>3.79E-5</c:v>
                </c:pt>
                <c:pt idx="51">
                  <c:v>3.93226678377533E-5</c:v>
                </c:pt>
                <c:pt idx="52">
                  <c:v>4.0856307813906149E-5</c:v>
                </c:pt>
                <c:pt idx="53">
                  <c:v>4.2514431096963235E-5</c:v>
                </c:pt>
                <c:pt idx="54">
                  <c:v>4.4312835000397119E-5</c:v>
                </c:pt>
                <c:pt idx="55">
                  <c:v>4.6270107871302381E-5</c:v>
                </c:pt>
                <c:pt idx="56">
                  <c:v>4.8408273966076077E-5</c:v>
                </c:pt>
                <c:pt idx="57">
                  <c:v>5.0753625789136554E-5</c:v>
                </c:pt>
                <c:pt idx="58">
                  <c:v>5.3337810709101062E-5</c:v>
                </c:pt>
                <c:pt idx="59">
                  <c:v>5.6199267342420495E-5</c:v>
                </c:pt>
                <c:pt idx="60">
                  <c:v>5.9385150500368673E-5</c:v>
                </c:pt>
                <c:pt idx="61">
                  <c:v>6.2953950223717736E-5</c:v>
                </c:pt>
                <c:pt idx="62">
                  <c:v>6.697911555635776E-5</c:v>
                </c:pt>
                <c:pt idx="63">
                  <c:v>7.1554163462854837E-5</c:v>
                </c:pt>
                <c:pt idx="64">
                  <c:v>7.6800035055531608E-5</c:v>
                </c:pt>
                <c:pt idx="65">
                  <c:v>8.2875943676480242E-5</c:v>
                </c:pt>
                <c:pt idx="66">
                  <c:v>8.9995814730934933E-5</c:v>
                </c:pt>
                <c:pt idx="67">
                  <c:v>9.8453996024490438E-5</c:v>
                </c:pt>
                <c:pt idx="68">
                  <c:v>1.0866697023460993E-4</c:v>
                </c:pt>
                <c:pt idx="69">
                  <c:v>1.2124403407270286E-4</c:v>
                </c:pt>
                <c:pt idx="70">
                  <c:v>2.48E-5</c:v>
                </c:pt>
                <c:pt idx="71">
                  <c:v>2.5213333333333335E-5</c:v>
                </c:pt>
                <c:pt idx="72">
                  <c:v>2.5647923142130545E-5</c:v>
                </c:pt>
                <c:pt idx="73">
                  <c:v>2.6097757331799883E-5</c:v>
                </c:pt>
                <c:pt idx="74">
                  <c:v>2.6563652326602281E-5</c:v>
                </c:pt>
                <c:pt idx="75">
                  <c:v>2.7046483909415971E-5</c:v>
                </c:pt>
                <c:pt idx="76">
                  <c:v>2.7547192716236719E-5</c:v>
                </c:pt>
                <c:pt idx="77">
                  <c:v>2.8066790352504639E-5</c:v>
                </c:pt>
                <c:pt idx="78">
                  <c:v>2.8606366214938545E-5</c:v>
                </c:pt>
                <c:pt idx="79">
                  <c:v>2.9167095115681235E-5</c:v>
                </c:pt>
                <c:pt idx="80">
                  <c:v>2.9750245821042278E-5</c:v>
                </c:pt>
                <c:pt idx="81">
                  <c:v>3.0357190635451504E-5</c:v>
                </c:pt>
                <c:pt idx="82">
                  <c:v>3.0989416182997608E-5</c:v>
                </c:pt>
                <c:pt idx="83">
                  <c:v>3.1648535564853553E-5</c:v>
                </c:pt>
                <c:pt idx="84">
                  <c:v>3.2336302101888132E-5</c:v>
                </c:pt>
                <c:pt idx="85">
                  <c:v>3.3054624908958482E-5</c:v>
                </c:pt>
                <c:pt idx="86">
                  <c:v>3.3805586592178774E-5</c:v>
                </c:pt>
                <c:pt idx="87">
                  <c:v>3.4591463414634142E-5</c:v>
                </c:pt>
                <c:pt idx="88">
                  <c:v>3.5414748341786965E-5</c:v>
                </c:pt>
                <c:pt idx="89">
                  <c:v>3.6278177458033573E-5</c:v>
                </c:pt>
                <c:pt idx="90">
                  <c:v>3.7184760344121264E-5</c:v>
                </c:pt>
                <c:pt idx="91">
                  <c:v>3.8137815126050416E-5</c:v>
                </c:pt>
                <c:pt idx="92">
                  <c:v>3.914100905562742E-5</c:v>
                </c:pt>
                <c:pt idx="93">
                  <c:v>4.0198405668733391E-5</c:v>
                </c:pt>
                <c:pt idx="94">
                  <c:v>4.13145197997269E-5</c:v>
                </c:pt>
                <c:pt idx="95">
                  <c:v>4.2494382022471908E-5</c:v>
                </c:pt>
                <c:pt idx="96">
                  <c:v>4.3743614457831314E-5</c:v>
                </c:pt>
                <c:pt idx="97">
                  <c:v>4.5068520357497511E-5</c:v>
                </c:pt>
                <c:pt idx="98">
                  <c:v>4.6476190476190471E-5</c:v>
                </c:pt>
                <c:pt idx="99">
                  <c:v>4.7974630021141639E-5</c:v>
                </c:pt>
                <c:pt idx="100">
                  <c:v>4.9572910977607848E-5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F3-4C2A-B07D-2BC385C7E350}"/>
            </c:ext>
          </c:extLst>
        </c:ser>
        <c:ser>
          <c:idx val="22"/>
          <c:order val="22"/>
          <c:tx>
            <c:strRef>
              <c:f>'mu (1) cambodia'!$X$1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cambodia'!$X$2:$X$102</c:f>
              <c:numCache>
                <c:formatCode>General</c:formatCode>
                <c:ptCount val="101"/>
                <c:pt idx="0">
                  <c:v>1.88E-5</c:v>
                </c:pt>
                <c:pt idx="1">
                  <c:v>2.0831551410979012E-5</c:v>
                </c:pt>
                <c:pt idx="2">
                  <c:v>2.3355360780533042E-5</c:v>
                </c:pt>
                <c:pt idx="3">
                  <c:v>2.6575008415607328E-5</c:v>
                </c:pt>
                <c:pt idx="4">
                  <c:v>3.0824282448232603E-5</c:v>
                </c:pt>
                <c:pt idx="5">
                  <c:v>3.9999999999999998E-6</c:v>
                </c:pt>
                <c:pt idx="6">
                  <c:v>4.0642375707796385E-6</c:v>
                </c:pt>
                <c:pt idx="7">
                  <c:v>4.1305720493751725E-6</c:v>
                </c:pt>
                <c:pt idx="8">
                  <c:v>4.1991078134691686E-6</c:v>
                </c:pt>
                <c:pt idx="9">
                  <c:v>4.2699562850970525E-6</c:v>
                </c:pt>
                <c:pt idx="10">
                  <c:v>4.3432365351169247E-6</c:v>
                </c:pt>
                <c:pt idx="11">
                  <c:v>4.4190759510090686E-6</c:v>
                </c:pt>
                <c:pt idx="12">
                  <c:v>4.4976109758835363E-6</c:v>
                </c:pt>
                <c:pt idx="13">
                  <c:v>4.578987927714571E-6</c:v>
                </c:pt>
                <c:pt idx="14">
                  <c:v>4.663363909150126E-6</c:v>
                </c:pt>
                <c:pt idx="15">
                  <c:v>8.6000000000000007E-6</c:v>
                </c:pt>
                <c:pt idx="16">
                  <c:v>8.7597966897793115E-6</c:v>
                </c:pt>
                <c:pt idx="17">
                  <c:v>8.9256441774187877E-6</c:v>
                </c:pt>
                <c:pt idx="18">
                  <c:v>9.0978927708850202E-6</c:v>
                </c:pt>
                <c:pt idx="19">
                  <c:v>9.2769203514692307E-6</c:v>
                </c:pt>
                <c:pt idx="20">
                  <c:v>9.4631351411716372E-6</c:v>
                </c:pt>
                <c:pt idx="21">
                  <c:v>9.656978810209822E-6</c:v>
                </c:pt>
                <c:pt idx="22">
                  <c:v>9.8589299744409555E-6</c:v>
                </c:pt>
                <c:pt idx="23">
                  <c:v>1.0069508140995381E-5</c:v>
                </c:pt>
                <c:pt idx="24">
                  <c:v>1.0289278170597994E-5</c:v>
                </c:pt>
                <c:pt idx="25">
                  <c:v>1.0518855337276802E-5</c:v>
                </c:pt>
                <c:pt idx="26">
                  <c:v>1.0758911080891397E-5</c:v>
                </c:pt>
                <c:pt idx="27">
                  <c:v>1.1010179565744352E-5</c:v>
                </c:pt>
                <c:pt idx="28">
                  <c:v>1.1273465180206206E-5</c:v>
                </c:pt>
                <c:pt idx="29">
                  <c:v>1.1549651138729665E-5</c:v>
                </c:pt>
                <c:pt idx="30">
                  <c:v>1.183970938005106E-5</c:v>
                </c:pt>
                <c:pt idx="31">
                  <c:v>1.2144711995316528E-5</c:v>
                </c:pt>
                <c:pt idx="32">
                  <c:v>1.2465844469314563E-5</c:v>
                </c:pt>
                <c:pt idx="33">
                  <c:v>1.2804421079527041E-5</c:v>
                </c:pt>
                <c:pt idx="34">
                  <c:v>1.3161902874702008E-5</c:v>
                </c:pt>
                <c:pt idx="35">
                  <c:v>1.3539918751543486E-5</c:v>
                </c:pt>
                <c:pt idx="36">
                  <c:v>1.3940290270791404E-5</c:v>
                </c:pt>
                <c:pt idx="37">
                  <c:v>1.4365061010285037E-5</c:v>
                </c:pt>
                <c:pt idx="38">
                  <c:v>1.481653145314E-5</c:v>
                </c:pt>
                <c:pt idx="39">
                  <c:v>1.5297300668268572E-5</c:v>
                </c:pt>
                <c:pt idx="40">
                  <c:v>1.5810316377776421E-5</c:v>
                </c:pt>
                <c:pt idx="41">
                  <c:v>1.6358935448412106E-5</c:v>
                </c:pt>
                <c:pt idx="42">
                  <c:v>1.6946997430096009E-5</c:v>
                </c:pt>
                <c:pt idx="43">
                  <c:v>1.7578914547011526E-5</c:v>
                </c:pt>
                <c:pt idx="44">
                  <c:v>1.8259782601953158E-5</c:v>
                </c:pt>
                <c:pt idx="45">
                  <c:v>1.8995518692493765E-5</c:v>
                </c:pt>
                <c:pt idx="46">
                  <c:v>1.9793033618712701E-5</c:v>
                </c:pt>
                <c:pt idx="47">
                  <c:v>2.0660449624820484E-5</c:v>
                </c:pt>
                <c:pt idx="48">
                  <c:v>2.1607378019168734E-5</c:v>
                </c:pt>
                <c:pt idx="49">
                  <c:v>2.2645276806227642E-5</c:v>
                </c:pt>
                <c:pt idx="50">
                  <c:v>1.7200000000000001E-5</c:v>
                </c:pt>
                <c:pt idx="51">
                  <c:v>1.7845643451434217E-5</c:v>
                </c:pt>
                <c:pt idx="52">
                  <c:v>1.8541648928738413E-5</c:v>
                </c:pt>
                <c:pt idx="53">
                  <c:v>1.929414814954532E-5</c:v>
                </c:pt>
                <c:pt idx="54">
                  <c:v>2.0110310343188142E-5</c:v>
                </c:pt>
                <c:pt idx="55">
                  <c:v>2.0998571382226941E-5</c:v>
                </c:pt>
                <c:pt idx="56">
                  <c:v>2.1968926443707354E-5</c:v>
                </c:pt>
                <c:pt idx="57">
                  <c:v>2.3033307745993373E-5</c:v>
                </c:pt>
                <c:pt idx="58">
                  <c:v>2.420607768328597E-5</c:v>
                </c:pt>
                <c:pt idx="59">
                  <c:v>2.5504680693657854E-5</c:v>
                </c:pt>
                <c:pt idx="60">
                  <c:v>2.6950516849771536E-5</c:v>
                </c:pt>
                <c:pt idx="61">
                  <c:v>2.8570130444536811E-5</c:v>
                </c:pt>
                <c:pt idx="62">
                  <c:v>3.0396854553281099E-5</c:v>
                </c:pt>
                <c:pt idx="63">
                  <c:v>3.247312959264125E-5</c:v>
                </c:pt>
                <c:pt idx="64">
                  <c:v>3.4853841766626482E-5</c:v>
                </c:pt>
                <c:pt idx="65">
                  <c:v>3.7611246206740376E-5</c:v>
                </c:pt>
                <c:pt idx="66">
                  <c:v>4.0842427793458602E-5</c:v>
                </c:pt>
                <c:pt idx="67">
                  <c:v>4.4680969172064264E-5</c:v>
                </c:pt>
                <c:pt idx="68">
                  <c:v>4.9315880950799239E-5</c:v>
                </c:pt>
                <c:pt idx="69">
                  <c:v>5.502367773220289E-5</c:v>
                </c:pt>
                <c:pt idx="70">
                  <c:v>1.1299999999999999E-5</c:v>
                </c:pt>
                <c:pt idx="71">
                  <c:v>1.1488333333333331E-5</c:v>
                </c:pt>
                <c:pt idx="72">
                  <c:v>1.1686352076857868E-5</c:v>
                </c:pt>
                <c:pt idx="73">
                  <c:v>1.1891316848763655E-5</c:v>
                </c:pt>
                <c:pt idx="74">
                  <c:v>1.2103599648814748E-5</c:v>
                </c:pt>
                <c:pt idx="75">
                  <c:v>1.2323599523241953E-5</c:v>
                </c:pt>
                <c:pt idx="76">
                  <c:v>1.2551745068285279E-5</c:v>
                </c:pt>
                <c:pt idx="77">
                  <c:v>1.2788497217068644E-5</c:v>
                </c:pt>
                <c:pt idx="78">
                  <c:v>1.3034352347935707E-5</c:v>
                </c:pt>
                <c:pt idx="79">
                  <c:v>1.3289845758354753E-5</c:v>
                </c:pt>
                <c:pt idx="80">
                  <c:v>1.3555555555555552E-5</c:v>
                </c:pt>
                <c:pt idx="81">
                  <c:v>1.3832107023411369E-5</c:v>
                </c:pt>
                <c:pt idx="82">
                  <c:v>1.4120177534994877E-5</c:v>
                </c:pt>
                <c:pt idx="83">
                  <c:v>1.4420502092050207E-5</c:v>
                </c:pt>
                <c:pt idx="84">
                  <c:v>1.4733879586747414E-5</c:v>
                </c:pt>
                <c:pt idx="85">
                  <c:v>1.5061179898033501E-5</c:v>
                </c:pt>
                <c:pt idx="86">
                  <c:v>1.540335195530726E-5</c:v>
                </c:pt>
                <c:pt idx="87">
                  <c:v>1.5761432926829264E-5</c:v>
                </c:pt>
                <c:pt idx="88">
                  <c:v>1.6136558720249702E-5</c:v>
                </c:pt>
                <c:pt idx="89">
                  <c:v>1.6529976019184649E-5</c:v>
                </c:pt>
                <c:pt idx="90">
                  <c:v>1.6943056124539122E-5</c:v>
                </c:pt>
                <c:pt idx="91">
                  <c:v>1.7377310924369743E-5</c:v>
                </c:pt>
                <c:pt idx="92">
                  <c:v>1.783441138421733E-5</c:v>
                </c:pt>
                <c:pt idx="93">
                  <c:v>1.831620903454384E-5</c:v>
                </c:pt>
                <c:pt idx="94">
                  <c:v>1.8824761037778787E-5</c:v>
                </c:pt>
                <c:pt idx="95">
                  <c:v>1.9362359550561794E-5</c:v>
                </c:pt>
                <c:pt idx="96">
                  <c:v>1.9931566265060232E-5</c:v>
                </c:pt>
                <c:pt idx="97">
                  <c:v>2.0535253227408137E-5</c:v>
                </c:pt>
                <c:pt idx="98">
                  <c:v>2.1176651305683561E-5</c:v>
                </c:pt>
                <c:pt idx="99">
                  <c:v>2.1859408033826631E-5</c:v>
                </c:pt>
                <c:pt idx="100">
                  <c:v>2.258765701802293E-5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F3-4C2A-B07D-2BC385C7E350}"/>
            </c:ext>
          </c:extLst>
        </c:ser>
        <c:ser>
          <c:idx val="23"/>
          <c:order val="23"/>
          <c:tx>
            <c:strRef>
              <c:f>'mu (1) cambodia'!$Y$1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cambodia'!$Y$2:$Y$102</c:f>
              <c:numCache>
                <c:formatCode>General</c:formatCode>
                <c:ptCount val="101"/>
                <c:pt idx="0">
                  <c:v>1.03E-5</c:v>
                </c:pt>
                <c:pt idx="1">
                  <c:v>1.1413030826227863E-5</c:v>
                </c:pt>
                <c:pt idx="2">
                  <c:v>1.2795756172313315E-5</c:v>
                </c:pt>
                <c:pt idx="3">
                  <c:v>1.4559712057486995E-5</c:v>
                </c:pt>
                <c:pt idx="4">
                  <c:v>1.6887771766850842E-5</c:v>
                </c:pt>
                <c:pt idx="5">
                  <c:v>2.2000000000000001E-6</c:v>
                </c:pt>
                <c:pt idx="6">
                  <c:v>2.2353306639288012E-6</c:v>
                </c:pt>
                <c:pt idx="7">
                  <c:v>2.2718146271563451E-6</c:v>
                </c:pt>
                <c:pt idx="8">
                  <c:v>2.3095092974080427E-6</c:v>
                </c:pt>
                <c:pt idx="9">
                  <c:v>2.3484759568033791E-6</c:v>
                </c:pt>
                <c:pt idx="10">
                  <c:v>2.3887800943143088E-6</c:v>
                </c:pt>
                <c:pt idx="11">
                  <c:v>2.4304917730549881E-6</c:v>
                </c:pt>
                <c:pt idx="12">
                  <c:v>2.4736860367359453E-6</c:v>
                </c:pt>
                <c:pt idx="13">
                  <c:v>2.5184433602430147E-6</c:v>
                </c:pt>
                <c:pt idx="14">
                  <c:v>2.5648501500325697E-6</c:v>
                </c:pt>
                <c:pt idx="15">
                  <c:v>4.8999999999999997E-6</c:v>
                </c:pt>
                <c:pt idx="16">
                  <c:v>4.9910469511533281E-6</c:v>
                </c:pt>
                <c:pt idx="17">
                  <c:v>5.0855414499246573E-6</c:v>
                </c:pt>
                <c:pt idx="18">
                  <c:v>5.1836830903879761E-6</c:v>
                </c:pt>
                <c:pt idx="19">
                  <c:v>5.2856871769999098E-6</c:v>
                </c:pt>
                <c:pt idx="20">
                  <c:v>5.3917863013652338E-6</c:v>
                </c:pt>
                <c:pt idx="21">
                  <c:v>5.5022321127939672E-6</c:v>
                </c:pt>
                <c:pt idx="22">
                  <c:v>5.6172973110186835E-6</c:v>
                </c:pt>
                <c:pt idx="23">
                  <c:v>5.7372778942880646E-6</c:v>
                </c:pt>
                <c:pt idx="24">
                  <c:v>5.8624957018523444E-6</c:v>
                </c:pt>
                <c:pt idx="25">
                  <c:v>5.9933012968205034E-6</c:v>
                </c:pt>
                <c:pt idx="26">
                  <c:v>6.1300772437637015E-6</c:v>
                </c:pt>
                <c:pt idx="27">
                  <c:v>6.2732418455985249E-6</c:v>
                </c:pt>
                <c:pt idx="28">
                  <c:v>6.4232534166291163E-6</c:v>
                </c:pt>
                <c:pt idx="29">
                  <c:v>6.5806151836948083E-6</c:v>
                </c:pt>
                <c:pt idx="30">
                  <c:v>6.7458809258430453E-6</c:v>
                </c:pt>
                <c:pt idx="31">
                  <c:v>6.9196614857036023E-6</c:v>
                </c:pt>
                <c:pt idx="32">
                  <c:v>7.1026323139117854E-6</c:v>
                </c:pt>
                <c:pt idx="33">
                  <c:v>7.2955422429863364E-6</c:v>
                </c:pt>
                <c:pt idx="34">
                  <c:v>7.4992237309348639E-6</c:v>
                </c:pt>
                <c:pt idx="35">
                  <c:v>7.7146048700654738E-6</c:v>
                </c:pt>
                <c:pt idx="36">
                  <c:v>7.9427235263811481E-6</c:v>
                </c:pt>
                <c:pt idx="37">
                  <c:v>8.1847440639996124E-6</c:v>
                </c:pt>
                <c:pt idx="38">
                  <c:v>8.4419772233006974E-6</c:v>
                </c:pt>
                <c:pt idx="39">
                  <c:v>8.7159038691297657E-6</c:v>
                </c:pt>
                <c:pt idx="40">
                  <c:v>9.0082035175702848E-6</c:v>
                </c:pt>
                <c:pt idx="41">
                  <c:v>9.3207888020022442E-6</c:v>
                </c:pt>
                <c:pt idx="42">
                  <c:v>9.6558473729616783E-6</c:v>
                </c:pt>
                <c:pt idx="43">
                  <c:v>1.0015893172134474E-5</c:v>
                </c:pt>
                <c:pt idx="44">
                  <c:v>1.0403829622043076E-5</c:v>
                </c:pt>
                <c:pt idx="45">
                  <c:v>1.0823028092234818E-5</c:v>
                </c:pt>
                <c:pt idx="46">
                  <c:v>1.1277426131592119E-5</c:v>
                </c:pt>
                <c:pt idx="47">
                  <c:v>1.1771651530420972E-5</c:v>
                </c:pt>
                <c:pt idx="48">
                  <c:v>1.2311180499293812E-5</c:v>
                </c:pt>
                <c:pt idx="49">
                  <c:v>1.2902541436106445E-5</c:v>
                </c:pt>
                <c:pt idx="50">
                  <c:v>9.7000000000000003E-6</c:v>
                </c:pt>
                <c:pt idx="51">
                  <c:v>1.0064112876680923E-5</c:v>
                </c:pt>
                <c:pt idx="52">
                  <c:v>1.0456627593532708E-5</c:v>
                </c:pt>
                <c:pt idx="53">
                  <c:v>1.0881002154104047E-5</c:v>
                </c:pt>
                <c:pt idx="54">
                  <c:v>1.1341279670286335E-5</c:v>
                </c:pt>
                <c:pt idx="55">
                  <c:v>1.1842217581837285E-5</c:v>
                </c:pt>
                <c:pt idx="56">
                  <c:v>1.238945270371868E-5</c:v>
                </c:pt>
                <c:pt idx="57">
                  <c:v>1.2989714252100912E-5</c:v>
                </c:pt>
                <c:pt idx="58">
                  <c:v>1.3651101949294994E-5</c:v>
                </c:pt>
                <c:pt idx="59">
                  <c:v>1.4383453647004719E-5</c:v>
                </c:pt>
                <c:pt idx="60">
                  <c:v>1.5198837990859528E-5</c:v>
                </c:pt>
                <c:pt idx="61">
                  <c:v>1.611222472744227E-5</c:v>
                </c:pt>
                <c:pt idx="62">
                  <c:v>1.7142412160862012E-5</c:v>
                </c:pt>
                <c:pt idx="63">
                  <c:v>1.8313334712129075E-5</c:v>
                </c:pt>
                <c:pt idx="64">
                  <c:v>1.9655945647457957E-5</c:v>
                </c:pt>
                <c:pt idx="65">
                  <c:v>2.1210993500312883E-5</c:v>
                </c:pt>
                <c:pt idx="66">
                  <c:v>2.3033229627706303E-5</c:v>
                </c:pt>
                <c:pt idx="67">
                  <c:v>2.5197988428431591E-5</c:v>
                </c:pt>
                <c:pt idx="68">
                  <c:v>2.781186309434608E-5</c:v>
                </c:pt>
                <c:pt idx="69">
                  <c:v>3.1030795000137674E-5</c:v>
                </c:pt>
                <c:pt idx="70">
                  <c:v>6.3999999999999997E-6</c:v>
                </c:pt>
                <c:pt idx="71">
                  <c:v>6.5066666666666665E-6</c:v>
                </c:pt>
                <c:pt idx="72">
                  <c:v>6.6188188753885273E-6</c:v>
                </c:pt>
                <c:pt idx="73">
                  <c:v>6.7349051178838411E-6</c:v>
                </c:pt>
                <c:pt idx="74">
                  <c:v>6.8551360842844598E-6</c:v>
                </c:pt>
                <c:pt idx="75">
                  <c:v>6.9797377830750893E-6</c:v>
                </c:pt>
                <c:pt idx="76">
                  <c:v>7.1089529590288306E-6</c:v>
                </c:pt>
                <c:pt idx="77">
                  <c:v>7.2430426716141E-6</c:v>
                </c:pt>
                <c:pt idx="78">
                  <c:v>7.3822880554680111E-6</c:v>
                </c:pt>
                <c:pt idx="79">
                  <c:v>7.5269922879177371E-6</c:v>
                </c:pt>
                <c:pt idx="80">
                  <c:v>7.6774827925270392E-6</c:v>
                </c:pt>
                <c:pt idx="81">
                  <c:v>7.8341137123745807E-6</c:v>
                </c:pt>
                <c:pt idx="82">
                  <c:v>7.9972686923864808E-6</c:v>
                </c:pt>
                <c:pt idx="83">
                  <c:v>8.167364016736401E-6</c:v>
                </c:pt>
                <c:pt idx="84">
                  <c:v>8.3448521553259702E-6</c:v>
                </c:pt>
                <c:pt idx="85">
                  <c:v>8.5302257829570276E-6</c:v>
                </c:pt>
                <c:pt idx="86">
                  <c:v>8.7240223463687145E-6</c:v>
                </c:pt>
                <c:pt idx="87">
                  <c:v>8.9268292682926817E-6</c:v>
                </c:pt>
                <c:pt idx="88">
                  <c:v>9.1392898946547004E-6</c:v>
                </c:pt>
                <c:pt idx="89">
                  <c:v>9.3621103117505986E-6</c:v>
                </c:pt>
                <c:pt idx="90">
                  <c:v>9.5960671855796799E-6</c:v>
                </c:pt>
                <c:pt idx="91">
                  <c:v>9.842016806722687E-6</c:v>
                </c:pt>
                <c:pt idx="92">
                  <c:v>1.010090556274256E-5</c:v>
                </c:pt>
                <c:pt idx="93">
                  <c:v>1.037378210806023E-5</c:v>
                </c:pt>
                <c:pt idx="94">
                  <c:v>1.0661811561219845E-5</c:v>
                </c:pt>
                <c:pt idx="95">
                  <c:v>1.0966292134831459E-5</c:v>
                </c:pt>
                <c:pt idx="96">
                  <c:v>1.1288674698795178E-5</c:v>
                </c:pt>
                <c:pt idx="97">
                  <c:v>1.1630585898709034E-5</c:v>
                </c:pt>
                <c:pt idx="98">
                  <c:v>1.1993855606758832E-5</c:v>
                </c:pt>
                <c:pt idx="99">
                  <c:v>1.2380549682875262E-5</c:v>
                </c:pt>
                <c:pt idx="100">
                  <c:v>1.2793009284543962E-5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F3-4C2A-B07D-2BC385C7E350}"/>
            </c:ext>
          </c:extLst>
        </c:ser>
        <c:ser>
          <c:idx val="24"/>
          <c:order val="24"/>
          <c:tx>
            <c:strRef>
              <c:f>'mu (1) cambodia'!$Z$1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cambodia'!$Z$2:$Z$102</c:f>
              <c:numCache>
                <c:formatCode>General</c:formatCode>
                <c:ptCount val="101"/>
                <c:pt idx="0">
                  <c:v>1.42E-5</c:v>
                </c:pt>
                <c:pt idx="1">
                  <c:v>1.5734469682760745E-5</c:v>
                </c:pt>
                <c:pt idx="2">
                  <c:v>1.7640751227849425E-5</c:v>
                </c:pt>
                <c:pt idx="3">
                  <c:v>2.0072612739448089E-5</c:v>
                </c:pt>
                <c:pt idx="4">
                  <c:v>2.328217078536718E-5</c:v>
                </c:pt>
                <c:pt idx="5">
                  <c:v>2.8999999999999998E-6</c:v>
                </c:pt>
                <c:pt idx="6">
                  <c:v>2.9465722388152376E-6</c:v>
                </c:pt>
                <c:pt idx="7">
                  <c:v>2.994664735797E-6</c:v>
                </c:pt>
                <c:pt idx="8">
                  <c:v>3.0443531647651468E-6</c:v>
                </c:pt>
                <c:pt idx="9">
                  <c:v>3.0957183066953628E-6</c:v>
                </c:pt>
                <c:pt idx="10">
                  <c:v>3.1488464879597705E-6</c:v>
                </c:pt>
                <c:pt idx="11">
                  <c:v>3.203830064481575E-6</c:v>
                </c:pt>
                <c:pt idx="12">
                  <c:v>3.2607679575155639E-6</c:v>
                </c:pt>
                <c:pt idx="13">
                  <c:v>3.3197662475930641E-6</c:v>
                </c:pt>
                <c:pt idx="14">
                  <c:v>3.3809388341338415E-6</c:v>
                </c:pt>
                <c:pt idx="15">
                  <c:v>6.6000000000000003E-6</c:v>
                </c:pt>
                <c:pt idx="16">
                  <c:v>6.7226346689004017E-6</c:v>
                </c:pt>
                <c:pt idx="17">
                  <c:v>6.8499129733679069E-6</c:v>
                </c:pt>
                <c:pt idx="18">
                  <c:v>6.9821037544001319E-6</c:v>
                </c:pt>
                <c:pt idx="19">
                  <c:v>7.1194970139182467E-6</c:v>
                </c:pt>
                <c:pt idx="20">
                  <c:v>7.2624060385735813E-6</c:v>
                </c:pt>
                <c:pt idx="21">
                  <c:v>7.4111697845796305E-6</c:v>
                </c:pt>
                <c:pt idx="22">
                  <c:v>7.5661555617802687E-6</c:v>
                </c:pt>
                <c:pt idx="23">
                  <c:v>7.7277620616941294E-6</c:v>
                </c:pt>
                <c:pt idx="24">
                  <c:v>7.8964227820868329E-6</c:v>
                </c:pt>
                <c:pt idx="25">
                  <c:v>8.0726099100031274E-6</c:v>
                </c:pt>
                <c:pt idx="26">
                  <c:v>8.2568387364980488E-6</c:v>
                </c:pt>
                <c:pt idx="27">
                  <c:v>8.4496726899898504E-6</c:v>
                </c:pt>
                <c:pt idx="28">
                  <c:v>8.651729091786157E-6</c:v>
                </c:pt>
                <c:pt idx="29">
                  <c:v>8.863685757629743E-6</c:v>
                </c:pt>
                <c:pt idx="30">
                  <c:v>9.0862885939926745E-6</c:v>
                </c:pt>
                <c:pt idx="31">
                  <c:v>9.3203603684987313E-6</c:v>
                </c:pt>
                <c:pt idx="32">
                  <c:v>9.5668108717995489E-6</c:v>
                </c:pt>
                <c:pt idx="33">
                  <c:v>9.8266487354509844E-6</c:v>
                </c:pt>
                <c:pt idx="34">
                  <c:v>1.010099522942247E-5</c:v>
                </c:pt>
                <c:pt idx="35">
                  <c:v>1.0391100437231048E-5</c:v>
                </c:pt>
                <c:pt idx="36">
                  <c:v>1.0698362300839914E-5</c:v>
                </c:pt>
                <c:pt idx="37">
                  <c:v>1.1024349147428052E-5</c:v>
                </c:pt>
                <c:pt idx="38">
                  <c:v>1.1370826464037675E-5</c:v>
                </c:pt>
                <c:pt idx="39">
                  <c:v>1.1739788884950299E-5</c:v>
                </c:pt>
                <c:pt idx="40">
                  <c:v>1.2133498615502833E-5</c:v>
                </c:pt>
                <c:pt idx="41">
                  <c:v>1.2554531855758127E-5</c:v>
                </c:pt>
                <c:pt idx="42">
                  <c:v>1.3005835237050426E-5</c:v>
                </c:pt>
                <c:pt idx="43">
                  <c:v>1.3490794884915821E-5</c:v>
                </c:pt>
                <c:pt idx="44">
                  <c:v>1.4013321531731491E-5</c:v>
                </c:pt>
                <c:pt idx="45">
                  <c:v>1.4577956205867307E-5</c:v>
                </c:pt>
                <c:pt idx="46">
                  <c:v>1.5190002544593468E-5</c:v>
                </c:pt>
                <c:pt idx="47">
                  <c:v>1.5855693898118045E-5</c:v>
                </c:pt>
                <c:pt idx="48">
                  <c:v>1.6582406386803913E-5</c:v>
                </c:pt>
                <c:pt idx="49">
                  <c:v>1.7378933362918887E-5</c:v>
                </c:pt>
                <c:pt idx="50">
                  <c:v>1.3300000000000001E-5</c:v>
                </c:pt>
                <c:pt idx="51">
                  <c:v>1.3799247552562504E-5</c:v>
                </c:pt>
                <c:pt idx="52">
                  <c:v>1.4337437834431447E-5</c:v>
                </c:pt>
                <c:pt idx="53">
                  <c:v>1.491931223191586E-5</c:v>
                </c:pt>
                <c:pt idx="54">
                  <c:v>1.5550414393279204E-5</c:v>
                </c:pt>
                <c:pt idx="55">
                  <c:v>1.6237267406024319E-5</c:v>
                </c:pt>
                <c:pt idx="56">
                  <c:v>1.6987600098913245E-5</c:v>
                </c:pt>
                <c:pt idx="57">
                  <c:v>1.7810639129169294E-5</c:v>
                </c:pt>
                <c:pt idx="58">
                  <c:v>1.8717490301610663E-5</c:v>
                </c:pt>
                <c:pt idx="59">
                  <c:v>1.9721642629398225E-5</c:v>
                </c:pt>
                <c:pt idx="60">
                  <c:v>2.0839643843137294E-5</c:v>
                </c:pt>
                <c:pt idx="61">
                  <c:v>2.209201947164765E-5</c:v>
                </c:pt>
                <c:pt idx="62">
                  <c:v>2.3504544509223176E-5</c:v>
                </c:pt>
                <c:pt idx="63">
                  <c:v>2.5110036254774917E-5</c:v>
                </c:pt>
                <c:pt idx="64">
                  <c:v>2.6950935784658849E-5</c:v>
                </c:pt>
                <c:pt idx="65">
                  <c:v>2.9083114799398082E-5</c:v>
                </c:pt>
                <c:pt idx="66">
                  <c:v>3.1581644747267404E-5</c:v>
                </c:pt>
                <c:pt idx="67">
                  <c:v>3.4549819185375279E-5</c:v>
                </c:pt>
                <c:pt idx="68">
                  <c:v>3.8133791665443598E-5</c:v>
                </c:pt>
                <c:pt idx="69">
                  <c:v>4.2547378711528979E-5</c:v>
                </c:pt>
                <c:pt idx="70">
                  <c:v>1.0700000000000001E-5</c:v>
                </c:pt>
                <c:pt idx="71">
                  <c:v>1.0878333333333334E-5</c:v>
                </c:pt>
                <c:pt idx="72">
                  <c:v>1.1065837807290195E-5</c:v>
                </c:pt>
                <c:pt idx="73">
                  <c:v>1.1259919493962048E-5</c:v>
                </c:pt>
                <c:pt idx="74">
                  <c:v>1.1460930640913081E-5</c:v>
                </c:pt>
                <c:pt idx="75">
                  <c:v>1.1669249106078667E-5</c:v>
                </c:pt>
                <c:pt idx="76">
                  <c:v>1.1885280728376328E-5</c:v>
                </c:pt>
                <c:pt idx="77">
                  <c:v>1.2109461966604824E-5</c:v>
                </c:pt>
                <c:pt idx="78">
                  <c:v>1.2342262842735583E-5</c:v>
                </c:pt>
                <c:pt idx="79">
                  <c:v>1.2584190231362469E-5</c:v>
                </c:pt>
                <c:pt idx="80">
                  <c:v>1.2835791543756145E-5</c:v>
                </c:pt>
                <c:pt idx="81">
                  <c:v>1.3097658862876255E-5</c:v>
                </c:pt>
                <c:pt idx="82">
                  <c:v>1.3370433595083648E-5</c:v>
                </c:pt>
                <c:pt idx="83">
                  <c:v>1.3654811715481172E-5</c:v>
                </c:pt>
                <c:pt idx="84">
                  <c:v>1.3951549697185606E-5</c:v>
                </c:pt>
                <c:pt idx="85">
                  <c:v>1.4261471230881283E-5</c:v>
                </c:pt>
                <c:pt idx="86">
                  <c:v>1.4585474860335197E-5</c:v>
                </c:pt>
                <c:pt idx="87">
                  <c:v>1.492454268292683E-5</c:v>
                </c:pt>
                <c:pt idx="88">
                  <c:v>1.527975029262583E-5</c:v>
                </c:pt>
                <c:pt idx="89">
                  <c:v>1.5652278177458033E-5</c:v>
                </c:pt>
                <c:pt idx="90">
                  <c:v>1.6043424825891031E-5</c:v>
                </c:pt>
                <c:pt idx="91">
                  <c:v>1.6454621848739496E-5</c:v>
                </c:pt>
                <c:pt idx="92">
                  <c:v>1.6887451487710217E-5</c:v>
                </c:pt>
                <c:pt idx="93">
                  <c:v>1.7343666961913198E-5</c:v>
                </c:pt>
                <c:pt idx="94">
                  <c:v>1.7825216203914431E-5</c:v>
                </c:pt>
                <c:pt idx="95">
                  <c:v>1.8334269662921348E-5</c:v>
                </c:pt>
                <c:pt idx="96">
                  <c:v>1.8873253012048189E-5</c:v>
                </c:pt>
                <c:pt idx="97">
                  <c:v>1.9444885799404169E-5</c:v>
                </c:pt>
                <c:pt idx="98">
                  <c:v>2.0052227342549924E-5</c:v>
                </c:pt>
                <c:pt idx="99">
                  <c:v>2.0698731501057082E-5</c:v>
                </c:pt>
                <c:pt idx="100">
                  <c:v>2.1388312397596936E-5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F3-4C2A-B07D-2BC385C7E350}"/>
            </c:ext>
          </c:extLst>
        </c:ser>
        <c:ser>
          <c:idx val="25"/>
          <c:order val="25"/>
          <c:tx>
            <c:strRef>
              <c:f>'mu (1) cambodia'!$AA$1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cambodia'!$AA$2:$AA$102</c:f>
              <c:numCache>
                <c:formatCode>General</c:formatCode>
                <c:ptCount val="101"/>
                <c:pt idx="0">
                  <c:v>1.63E-5</c:v>
                </c:pt>
                <c:pt idx="1">
                  <c:v>1.806139829781691E-5</c:v>
                </c:pt>
                <c:pt idx="2">
                  <c:v>2.0249594719291946E-5</c:v>
                </c:pt>
                <c:pt idx="3">
                  <c:v>2.3041097722042523E-5</c:v>
                </c:pt>
                <c:pt idx="4">
                  <c:v>2.6725308718414442E-5</c:v>
                </c:pt>
                <c:pt idx="5">
                  <c:v>3.3000000000000002E-6</c:v>
                </c:pt>
                <c:pt idx="6">
                  <c:v>3.3529959958932021E-6</c:v>
                </c:pt>
                <c:pt idx="7">
                  <c:v>3.4077219407345173E-6</c:v>
                </c:pt>
                <c:pt idx="8">
                  <c:v>3.464263946112064E-6</c:v>
                </c:pt>
                <c:pt idx="9">
                  <c:v>3.5227139352050684E-6</c:v>
                </c:pt>
                <c:pt idx="10">
                  <c:v>3.5831701414714635E-6</c:v>
                </c:pt>
                <c:pt idx="11">
                  <c:v>3.6457376595824821E-6</c:v>
                </c:pt>
                <c:pt idx="12">
                  <c:v>3.7105290551039177E-6</c:v>
                </c:pt>
                <c:pt idx="13">
                  <c:v>3.777665040364522E-6</c:v>
                </c:pt>
                <c:pt idx="14">
                  <c:v>3.847275225048855E-6</c:v>
                </c:pt>
                <c:pt idx="15">
                  <c:v>7.7000000000000008E-6</c:v>
                </c:pt>
                <c:pt idx="16">
                  <c:v>7.843073780383803E-6</c:v>
                </c:pt>
                <c:pt idx="17">
                  <c:v>7.9915651355958929E-6</c:v>
                </c:pt>
                <c:pt idx="18">
                  <c:v>8.1457877134668208E-6</c:v>
                </c:pt>
                <c:pt idx="19">
                  <c:v>8.306079849571289E-6</c:v>
                </c:pt>
                <c:pt idx="20">
                  <c:v>8.4728070450025119E-6</c:v>
                </c:pt>
                <c:pt idx="21">
                  <c:v>8.6463647486762359E-6</c:v>
                </c:pt>
                <c:pt idx="22">
                  <c:v>8.8271814887436472E-6</c:v>
                </c:pt>
                <c:pt idx="23">
                  <c:v>9.0157224053098182E-6</c:v>
                </c:pt>
                <c:pt idx="24">
                  <c:v>9.2124932457679712E-6</c:v>
                </c:pt>
                <c:pt idx="25">
                  <c:v>9.4180448950036492E-6</c:v>
                </c:pt>
                <c:pt idx="26">
                  <c:v>9.6329785259143905E-6</c:v>
                </c:pt>
                <c:pt idx="27">
                  <c:v>9.8579514716548269E-6</c:v>
                </c:pt>
                <c:pt idx="28">
                  <c:v>1.0093683940417184E-5</c:v>
                </c:pt>
                <c:pt idx="29">
                  <c:v>1.0340966717234701E-5</c:v>
                </c:pt>
                <c:pt idx="30">
                  <c:v>1.0600670026324787E-5</c:v>
                </c:pt>
                <c:pt idx="31">
                  <c:v>1.087375376324852E-5</c:v>
                </c:pt>
                <c:pt idx="32">
                  <c:v>1.1161279350432808E-5</c:v>
                </c:pt>
                <c:pt idx="33">
                  <c:v>1.1464423524692815E-5</c:v>
                </c:pt>
                <c:pt idx="34">
                  <c:v>1.1784494434326216E-5</c:v>
                </c:pt>
                <c:pt idx="35">
                  <c:v>1.2122950510102889E-5</c:v>
                </c:pt>
                <c:pt idx="36">
                  <c:v>1.2481422684313235E-5</c:v>
                </c:pt>
                <c:pt idx="37">
                  <c:v>1.2861740671999395E-5</c:v>
                </c:pt>
                <c:pt idx="38">
                  <c:v>1.3265964208043955E-5</c:v>
                </c:pt>
                <c:pt idx="39">
                  <c:v>1.3696420365775348E-5</c:v>
                </c:pt>
                <c:pt idx="40">
                  <c:v>1.4155748384753305E-5</c:v>
                </c:pt>
                <c:pt idx="41">
                  <c:v>1.4646953831717816E-5</c:v>
                </c:pt>
                <c:pt idx="42">
                  <c:v>1.5173474443225497E-5</c:v>
                </c:pt>
                <c:pt idx="43">
                  <c:v>1.5739260699068459E-5</c:v>
                </c:pt>
                <c:pt idx="44">
                  <c:v>1.6348875120353407E-5</c:v>
                </c:pt>
                <c:pt idx="45">
                  <c:v>1.700761557351186E-5</c:v>
                </c:pt>
                <c:pt idx="46">
                  <c:v>1.7721669635359046E-5</c:v>
                </c:pt>
                <c:pt idx="47">
                  <c:v>1.8498309547804389E-5</c:v>
                </c:pt>
                <c:pt idx="48">
                  <c:v>1.9346140784604566E-5</c:v>
                </c:pt>
                <c:pt idx="49">
                  <c:v>2.0275422256738704E-5</c:v>
                </c:pt>
                <c:pt idx="50">
                  <c:v>1.5700000000000002E-5</c:v>
                </c:pt>
                <c:pt idx="51">
                  <c:v>1.6289337336483558E-5</c:v>
                </c:pt>
                <c:pt idx="52">
                  <c:v>1.6924644661697274E-5</c:v>
                </c:pt>
                <c:pt idx="53">
                  <c:v>1.7611518950457068E-5</c:v>
                </c:pt>
                <c:pt idx="54">
                  <c:v>1.8356504208607783E-5</c:v>
                </c:pt>
                <c:pt idx="55">
                  <c:v>1.9167300622149012E-5</c:v>
                </c:pt>
                <c:pt idx="56">
                  <c:v>2.0053031695709621E-5</c:v>
                </c:pt>
                <c:pt idx="57">
                  <c:v>2.1024589047214882E-5</c:v>
                </c:pt>
                <c:pt idx="58">
                  <c:v>2.2095082536487777E-5</c:v>
                </c:pt>
                <c:pt idx="59">
                  <c:v>2.3280435284327226E-5</c:v>
                </c:pt>
                <c:pt idx="60">
                  <c:v>2.4600181077989139E-5</c:v>
                </c:pt>
                <c:pt idx="61">
                  <c:v>2.6078549301117904E-5</c:v>
                </c:pt>
                <c:pt idx="62">
                  <c:v>2.7745966074797284E-5</c:v>
                </c:pt>
                <c:pt idx="63">
                  <c:v>2.9641170616538814E-5</c:v>
                </c:pt>
                <c:pt idx="64">
                  <c:v>3.1814262542792781E-5</c:v>
                </c:pt>
                <c:pt idx="65">
                  <c:v>3.4331195665454881E-5</c:v>
                </c:pt>
                <c:pt idx="66">
                  <c:v>3.7280588160308145E-5</c:v>
                </c:pt>
                <c:pt idx="67">
                  <c:v>4.0784373023337731E-5</c:v>
                </c:pt>
                <c:pt idx="68">
                  <c:v>4.5015077379508612E-5</c:v>
                </c:pt>
                <c:pt idx="69">
                  <c:v>5.0225101185789851E-5</c:v>
                </c:pt>
                <c:pt idx="70">
                  <c:v>1.03E-5</c:v>
                </c:pt>
                <c:pt idx="71">
                  <c:v>1.0471666666666667E-5</c:v>
                </c:pt>
                <c:pt idx="72">
                  <c:v>1.0652161627578411E-5</c:v>
                </c:pt>
                <c:pt idx="73">
                  <c:v>1.0838987924094308E-5</c:v>
                </c:pt>
                <c:pt idx="74">
                  <c:v>1.1032484635645302E-5</c:v>
                </c:pt>
                <c:pt idx="75">
                  <c:v>1.1233015494636472E-5</c:v>
                </c:pt>
                <c:pt idx="76">
                  <c:v>1.1440971168437025E-5</c:v>
                </c:pt>
                <c:pt idx="77">
                  <c:v>1.1656771799628942E-5</c:v>
                </c:pt>
                <c:pt idx="78">
                  <c:v>1.1880869839268832E-5</c:v>
                </c:pt>
                <c:pt idx="79">
                  <c:v>1.2113753213367608E-5</c:v>
                </c:pt>
                <c:pt idx="80">
                  <c:v>1.2355948869223204E-5</c:v>
                </c:pt>
                <c:pt idx="81">
                  <c:v>1.2608026755852842E-5</c:v>
                </c:pt>
                <c:pt idx="82">
                  <c:v>1.2870604301809492E-5</c:v>
                </c:pt>
                <c:pt idx="83">
                  <c:v>1.3144351464435146E-5</c:v>
                </c:pt>
                <c:pt idx="84">
                  <c:v>1.3429996437477732E-5</c:v>
                </c:pt>
                <c:pt idx="85">
                  <c:v>1.3728332119446466E-5</c:v>
                </c:pt>
                <c:pt idx="86">
                  <c:v>1.4040223463687151E-5</c:v>
                </c:pt>
                <c:pt idx="87">
                  <c:v>1.4366615853658536E-5</c:v>
                </c:pt>
                <c:pt idx="88">
                  <c:v>1.4708544674209908E-5</c:v>
                </c:pt>
                <c:pt idx="89">
                  <c:v>1.5067146282973619E-5</c:v>
                </c:pt>
                <c:pt idx="90">
                  <c:v>1.5443670626792299E-5</c:v>
                </c:pt>
                <c:pt idx="91">
                  <c:v>1.5839495798319326E-5</c:v>
                </c:pt>
                <c:pt idx="92">
                  <c:v>1.6256144890038808E-5</c:v>
                </c:pt>
                <c:pt idx="93">
                  <c:v>1.6695305580159431E-5</c:v>
                </c:pt>
                <c:pt idx="94">
                  <c:v>1.7158852981338188E-5</c:v>
                </c:pt>
                <c:pt idx="95">
                  <c:v>1.7648876404494378E-5</c:v>
                </c:pt>
                <c:pt idx="96">
                  <c:v>1.816771084337349E-5</c:v>
                </c:pt>
                <c:pt idx="97">
                  <c:v>1.8717974180734854E-5</c:v>
                </c:pt>
                <c:pt idx="98">
                  <c:v>1.9302611367127495E-5</c:v>
                </c:pt>
                <c:pt idx="99">
                  <c:v>1.9924947145877374E-5</c:v>
                </c:pt>
                <c:pt idx="100">
                  <c:v>2.0588749317312937E-5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F3-4C2A-B07D-2BC385C7E350}"/>
            </c:ext>
          </c:extLst>
        </c:ser>
        <c:ser>
          <c:idx val="26"/>
          <c:order val="26"/>
          <c:tx>
            <c:strRef>
              <c:f>'mu (1) cambodia'!$AB$1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cambodia'!$AB$2:$AB$102</c:f>
              <c:numCache>
                <c:formatCode>General</c:formatCode>
                <c:ptCount val="101"/>
                <c:pt idx="0">
                  <c:v>1.08E-5</c:v>
                </c:pt>
                <c:pt idx="1">
                  <c:v>1.1967061448860283E-5</c:v>
                </c:pt>
                <c:pt idx="2">
                  <c:v>1.3416909384561535E-5</c:v>
                </c:pt>
                <c:pt idx="3">
                  <c:v>1.5266494196199957E-5</c:v>
                </c:pt>
                <c:pt idx="4">
                  <c:v>1.7707566512814475E-5</c:v>
                </c:pt>
                <c:pt idx="5">
                  <c:v>2.2000000000000001E-6</c:v>
                </c:pt>
                <c:pt idx="6">
                  <c:v>2.2353306639288012E-6</c:v>
                </c:pt>
                <c:pt idx="7">
                  <c:v>2.2718146271563451E-6</c:v>
                </c:pt>
                <c:pt idx="8">
                  <c:v>2.3095092974080427E-6</c:v>
                </c:pt>
                <c:pt idx="9">
                  <c:v>2.3484759568033791E-6</c:v>
                </c:pt>
                <c:pt idx="10">
                  <c:v>2.3887800943143088E-6</c:v>
                </c:pt>
                <c:pt idx="11">
                  <c:v>2.4304917730549881E-6</c:v>
                </c:pt>
                <c:pt idx="12">
                  <c:v>2.4736860367359453E-6</c:v>
                </c:pt>
                <c:pt idx="13">
                  <c:v>2.5184433602430147E-6</c:v>
                </c:pt>
                <c:pt idx="14">
                  <c:v>2.5648501500325697E-6</c:v>
                </c:pt>
                <c:pt idx="15">
                  <c:v>5.0000000000000004E-6</c:v>
                </c:pt>
                <c:pt idx="16">
                  <c:v>5.0929050521972741E-6</c:v>
                </c:pt>
                <c:pt idx="17">
                  <c:v>5.1893280101272025E-6</c:v>
                </c:pt>
                <c:pt idx="18">
                  <c:v>5.2894725412122217E-6</c:v>
                </c:pt>
                <c:pt idx="19">
                  <c:v>5.3935583438774597E-6</c:v>
                </c:pt>
                <c:pt idx="20">
                  <c:v>5.5018227564951377E-6</c:v>
                </c:pt>
                <c:pt idx="21">
                  <c:v>5.6145225640754777E-6</c:v>
                </c:pt>
                <c:pt idx="22">
                  <c:v>5.7319360316517182E-6</c:v>
                </c:pt>
                <c:pt idx="23">
                  <c:v>5.8543651982531277E-6</c:v>
                </c:pt>
                <c:pt idx="24">
                  <c:v>5.9821384712779032E-6</c:v>
                </c:pt>
                <c:pt idx="25">
                  <c:v>6.1156135681841878E-6</c:v>
                </c:pt>
                <c:pt idx="26">
                  <c:v>6.25518086098337E-6</c:v>
                </c:pt>
                <c:pt idx="27">
                  <c:v>6.4012671893862507E-6</c:v>
                </c:pt>
                <c:pt idx="28">
                  <c:v>6.5543402210501191E-6</c:v>
                </c:pt>
                <c:pt idx="29">
                  <c:v>6.7149134527498054E-6</c:v>
                </c:pt>
                <c:pt idx="30">
                  <c:v>6.8835519651459656E-6</c:v>
                </c:pt>
                <c:pt idx="31">
                  <c:v>7.060879067044493E-6</c:v>
                </c:pt>
                <c:pt idx="32">
                  <c:v>7.2475839937875371E-6</c:v>
                </c:pt>
                <c:pt idx="33">
                  <c:v>7.4444308601901402E-6</c:v>
                </c:pt>
                <c:pt idx="34">
                  <c:v>7.6522691131988415E-6</c:v>
                </c:pt>
                <c:pt idx="35">
                  <c:v>7.8720457857810962E-6</c:v>
                </c:pt>
                <c:pt idx="36">
                  <c:v>8.1048199248787236E-6</c:v>
                </c:pt>
                <c:pt idx="37">
                  <c:v>8.3517796571424629E-6</c:v>
                </c:pt>
                <c:pt idx="38">
                  <c:v>8.6142624727558144E-6</c:v>
                </c:pt>
                <c:pt idx="39">
                  <c:v>8.8937794582956807E-6</c:v>
                </c:pt>
                <c:pt idx="40">
                  <c:v>9.192044405683965E-6</c:v>
                </c:pt>
                <c:pt idx="41">
                  <c:v>9.5110089816349456E-6</c:v>
                </c:pt>
                <c:pt idx="42">
                  <c:v>9.8529054826139595E-6</c:v>
                </c:pt>
                <c:pt idx="43">
                  <c:v>1.022029915523926E-5</c:v>
                </c:pt>
                <c:pt idx="44">
                  <c:v>1.061615267555416E-5</c:v>
                </c:pt>
                <c:pt idx="45">
                  <c:v>1.1043906216566142E-5</c:v>
                </c:pt>
                <c:pt idx="46">
                  <c:v>1.1507577685298083E-5</c:v>
                </c:pt>
                <c:pt idx="47">
                  <c:v>1.2011889316756096E-5</c:v>
                </c:pt>
                <c:pt idx="48">
                  <c:v>1.2562429080912056E-5</c:v>
                </c:pt>
                <c:pt idx="49">
                  <c:v>1.3165858608271885E-5</c:v>
                </c:pt>
                <c:pt idx="50">
                  <c:v>1.0500000000000001E-5</c:v>
                </c:pt>
                <c:pt idx="51">
                  <c:v>1.0894142804654609E-5</c:v>
                </c:pt>
                <c:pt idx="52">
                  <c:v>1.1319029869287985E-5</c:v>
                </c:pt>
                <c:pt idx="53">
                  <c:v>1.1778404393617784E-5</c:v>
                </c:pt>
                <c:pt idx="54">
                  <c:v>1.2276642942062529E-5</c:v>
                </c:pt>
                <c:pt idx="55">
                  <c:v>1.2818895320545516E-5</c:v>
                </c:pt>
                <c:pt idx="56">
                  <c:v>1.341126323598414E-5</c:v>
                </c:pt>
                <c:pt idx="57">
                  <c:v>1.4061030891449443E-5</c:v>
                </c:pt>
                <c:pt idx="58">
                  <c:v>1.4776966027587366E-5</c:v>
                </c:pt>
                <c:pt idx="59">
                  <c:v>1.5569717865314386E-5</c:v>
                </c:pt>
                <c:pt idx="60">
                  <c:v>1.6452350402476811E-5</c:v>
                </c:pt>
                <c:pt idx="61">
                  <c:v>1.7441068003932358E-5</c:v>
                </c:pt>
                <c:pt idx="62">
                  <c:v>1.8556219349386717E-5</c:v>
                </c:pt>
                <c:pt idx="63">
                  <c:v>1.9823712832717041E-5</c:v>
                </c:pt>
                <c:pt idx="64">
                  <c:v>2.1277054566835933E-5</c:v>
                </c:pt>
                <c:pt idx="65">
                  <c:v>2.2960353788998484E-5</c:v>
                </c:pt>
                <c:pt idx="66">
                  <c:v>2.4932877432053217E-5</c:v>
                </c:pt>
                <c:pt idx="67">
                  <c:v>2.7276173041085744E-5</c:v>
                </c:pt>
                <c:pt idx="68">
                  <c:v>3.010562499903442E-5</c:v>
                </c:pt>
                <c:pt idx="69">
                  <c:v>3.35900358248913E-5</c:v>
                </c:pt>
                <c:pt idx="70">
                  <c:v>8.6000000000000007E-6</c:v>
                </c:pt>
                <c:pt idx="71">
                  <c:v>8.7433333333333349E-6</c:v>
                </c:pt>
                <c:pt idx="72">
                  <c:v>8.8940378638033351E-6</c:v>
                </c:pt>
                <c:pt idx="73">
                  <c:v>9.0500287521564121E-6</c:v>
                </c:pt>
                <c:pt idx="74">
                  <c:v>9.2115891132572429E-6</c:v>
                </c:pt>
                <c:pt idx="75">
                  <c:v>9.3790226460071529E-6</c:v>
                </c:pt>
                <c:pt idx="76">
                  <c:v>9.5526555386949934E-6</c:v>
                </c:pt>
                <c:pt idx="77">
                  <c:v>9.7328385899814481E-6</c:v>
                </c:pt>
                <c:pt idx="78">
                  <c:v>9.919949574535142E-6</c:v>
                </c:pt>
                <c:pt idx="79">
                  <c:v>1.0114395886889461E-5</c:v>
                </c:pt>
                <c:pt idx="80">
                  <c:v>1.031661750245821E-5</c:v>
                </c:pt>
                <c:pt idx="81">
                  <c:v>1.0527090301003345E-5</c:v>
                </c:pt>
                <c:pt idx="82">
                  <c:v>1.0746329805394334E-5</c:v>
                </c:pt>
                <c:pt idx="83">
                  <c:v>1.097489539748954E-5</c:v>
                </c:pt>
                <c:pt idx="84">
                  <c:v>1.1213395083719273E-5</c:v>
                </c:pt>
                <c:pt idx="85">
                  <c:v>1.1462490895848508E-5</c:v>
                </c:pt>
                <c:pt idx="86">
                  <c:v>1.1722905027932962E-5</c:v>
                </c:pt>
                <c:pt idx="87">
                  <c:v>1.1995426829268293E-5</c:v>
                </c:pt>
                <c:pt idx="88">
                  <c:v>1.2280920795942254E-5</c:v>
                </c:pt>
                <c:pt idx="89">
                  <c:v>1.2580335731414869E-5</c:v>
                </c:pt>
                <c:pt idx="90">
                  <c:v>1.2894715280622696E-5</c:v>
                </c:pt>
                <c:pt idx="91">
                  <c:v>1.3225210084033613E-5</c:v>
                </c:pt>
                <c:pt idx="92">
                  <c:v>1.3573091849935315E-5</c:v>
                </c:pt>
                <c:pt idx="93">
                  <c:v>1.3939769707705934E-5</c:v>
                </c:pt>
                <c:pt idx="94">
                  <c:v>1.4326809285389167E-5</c:v>
                </c:pt>
                <c:pt idx="95">
                  <c:v>1.4735955056179775E-5</c:v>
                </c:pt>
                <c:pt idx="96">
                  <c:v>1.5169156626506022E-5</c:v>
                </c:pt>
                <c:pt idx="97">
                  <c:v>1.5628599801390267E-5</c:v>
                </c:pt>
                <c:pt idx="98">
                  <c:v>1.611674347158218E-5</c:v>
                </c:pt>
                <c:pt idx="99">
                  <c:v>1.6636363636363633E-5</c:v>
                </c:pt>
                <c:pt idx="100">
                  <c:v>1.7190606226105949E-5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F3-4C2A-B07D-2BC385C7E350}"/>
            </c:ext>
          </c:extLst>
        </c:ser>
        <c:ser>
          <c:idx val="27"/>
          <c:order val="27"/>
          <c:tx>
            <c:strRef>
              <c:f>'mu (1) cambodia'!$AC$1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cambodia'!$AC$2:$AC$102</c:f>
              <c:numCache>
                <c:formatCode>General</c:formatCode>
                <c:ptCount val="101"/>
                <c:pt idx="0">
                  <c:v>1.6799999999999998E-5</c:v>
                </c:pt>
                <c:pt idx="1">
                  <c:v>1.8615428920449329E-5</c:v>
                </c:pt>
                <c:pt idx="2">
                  <c:v>2.0870747931540162E-5</c:v>
                </c:pt>
                <c:pt idx="3">
                  <c:v>2.3747879860755483E-5</c:v>
                </c:pt>
                <c:pt idx="4">
                  <c:v>2.7545103464378071E-5</c:v>
                </c:pt>
                <c:pt idx="5">
                  <c:v>3.4000000000000001E-6</c:v>
                </c:pt>
                <c:pt idx="6">
                  <c:v>3.4546019351626929E-6</c:v>
                </c:pt>
                <c:pt idx="7">
                  <c:v>3.5109862419688967E-6</c:v>
                </c:pt>
                <c:pt idx="8">
                  <c:v>3.5692416414487934E-6</c:v>
                </c:pt>
                <c:pt idx="9">
                  <c:v>3.6294628423324946E-6</c:v>
                </c:pt>
                <c:pt idx="10">
                  <c:v>3.6917510548493861E-6</c:v>
                </c:pt>
                <c:pt idx="11">
                  <c:v>3.7562145583577086E-6</c:v>
                </c:pt>
                <c:pt idx="12">
                  <c:v>3.8229693295010061E-6</c:v>
                </c:pt>
                <c:pt idx="13">
                  <c:v>3.8921397385573861E-6</c:v>
                </c:pt>
                <c:pt idx="14">
                  <c:v>3.9638593227776075E-6</c:v>
                </c:pt>
                <c:pt idx="15">
                  <c:v>7.9999999999999996E-6</c:v>
                </c:pt>
                <c:pt idx="16">
                  <c:v>8.1486480835156375E-6</c:v>
                </c:pt>
                <c:pt idx="17">
                  <c:v>8.3029248162035234E-6</c:v>
                </c:pt>
                <c:pt idx="18">
                  <c:v>8.4631560659395534E-6</c:v>
                </c:pt>
                <c:pt idx="19">
                  <c:v>8.6296933502039346E-6</c:v>
                </c:pt>
                <c:pt idx="20">
                  <c:v>8.8029164103922187E-6</c:v>
                </c:pt>
                <c:pt idx="21">
                  <c:v>8.983236102520764E-6</c:v>
                </c:pt>
                <c:pt idx="22">
                  <c:v>9.1710976506427488E-6</c:v>
                </c:pt>
                <c:pt idx="23">
                  <c:v>9.366984317205004E-6</c:v>
                </c:pt>
                <c:pt idx="24">
                  <c:v>9.5714215540446441E-6</c:v>
                </c:pt>
                <c:pt idx="25">
                  <c:v>9.7849817090946991E-6</c:v>
                </c:pt>
                <c:pt idx="26">
                  <c:v>1.0008289377573392E-5</c:v>
                </c:pt>
                <c:pt idx="27">
                  <c:v>1.0242027503018E-5</c:v>
                </c:pt>
                <c:pt idx="28">
                  <c:v>1.0486944353680189E-5</c:v>
                </c:pt>
                <c:pt idx="29">
                  <c:v>1.0743861524399687E-5</c:v>
                </c:pt>
                <c:pt idx="30">
                  <c:v>1.1013683144233542E-5</c:v>
                </c:pt>
                <c:pt idx="31">
                  <c:v>1.1297406507271187E-5</c:v>
                </c:pt>
                <c:pt idx="32">
                  <c:v>1.1596134390060058E-5</c:v>
                </c:pt>
                <c:pt idx="33">
                  <c:v>1.1911089376304223E-5</c:v>
                </c:pt>
                <c:pt idx="34">
                  <c:v>1.2243630581118146E-5</c:v>
                </c:pt>
                <c:pt idx="35">
                  <c:v>1.2595273257249753E-5</c:v>
                </c:pt>
                <c:pt idx="36">
                  <c:v>1.2967711879805956E-5</c:v>
                </c:pt>
                <c:pt idx="37">
                  <c:v>1.3362847451427941E-5</c:v>
                </c:pt>
                <c:pt idx="38">
                  <c:v>1.37828199564093E-5</c:v>
                </c:pt>
                <c:pt idx="39">
                  <c:v>1.4230047133273088E-5</c:v>
                </c:pt>
                <c:pt idx="40">
                  <c:v>1.4707271049094341E-5</c:v>
                </c:pt>
                <c:pt idx="41">
                  <c:v>1.521761437061591E-5</c:v>
                </c:pt>
                <c:pt idx="42">
                  <c:v>1.5764648772182332E-5</c:v>
                </c:pt>
                <c:pt idx="43">
                  <c:v>1.6352478648382812E-5</c:v>
                </c:pt>
                <c:pt idx="44">
                  <c:v>1.6985844280886655E-5</c:v>
                </c:pt>
                <c:pt idx="45">
                  <c:v>1.7670249946505826E-5</c:v>
                </c:pt>
                <c:pt idx="46">
                  <c:v>1.8412124296476929E-5</c:v>
                </c:pt>
                <c:pt idx="47">
                  <c:v>1.921902290680975E-5</c:v>
                </c:pt>
                <c:pt idx="48">
                  <c:v>2.0099886529459284E-5</c:v>
                </c:pt>
                <c:pt idx="49">
                  <c:v>2.1065373773235011E-5</c:v>
                </c:pt>
                <c:pt idx="50">
                  <c:v>1.7200000000000001E-5</c:v>
                </c:pt>
                <c:pt idx="51">
                  <c:v>1.7845643451434217E-5</c:v>
                </c:pt>
                <c:pt idx="52">
                  <c:v>1.8541648928738413E-5</c:v>
                </c:pt>
                <c:pt idx="53">
                  <c:v>1.929414814954532E-5</c:v>
                </c:pt>
                <c:pt idx="54">
                  <c:v>2.0110310343188142E-5</c:v>
                </c:pt>
                <c:pt idx="55">
                  <c:v>2.0998571382226941E-5</c:v>
                </c:pt>
                <c:pt idx="56">
                  <c:v>2.1968926443707354E-5</c:v>
                </c:pt>
                <c:pt idx="57">
                  <c:v>2.3033307745993373E-5</c:v>
                </c:pt>
                <c:pt idx="58">
                  <c:v>2.420607768328597E-5</c:v>
                </c:pt>
                <c:pt idx="59">
                  <c:v>2.5504680693657854E-5</c:v>
                </c:pt>
                <c:pt idx="60">
                  <c:v>2.6950516849771536E-5</c:v>
                </c:pt>
                <c:pt idx="61">
                  <c:v>2.8570130444536811E-5</c:v>
                </c:pt>
                <c:pt idx="62">
                  <c:v>3.0396854553281099E-5</c:v>
                </c:pt>
                <c:pt idx="63">
                  <c:v>3.247312959264125E-5</c:v>
                </c:pt>
                <c:pt idx="64">
                  <c:v>3.4853841766626482E-5</c:v>
                </c:pt>
                <c:pt idx="65">
                  <c:v>3.7611246206740376E-5</c:v>
                </c:pt>
                <c:pt idx="66">
                  <c:v>4.0842427793458602E-5</c:v>
                </c:pt>
                <c:pt idx="67">
                  <c:v>4.4680969172064264E-5</c:v>
                </c:pt>
                <c:pt idx="68">
                  <c:v>4.9315880950799239E-5</c:v>
                </c:pt>
                <c:pt idx="69">
                  <c:v>5.502367773220289E-5</c:v>
                </c:pt>
                <c:pt idx="70">
                  <c:v>1.4099999999999999E-5</c:v>
                </c:pt>
                <c:pt idx="71">
                  <c:v>1.4334999999999999E-5</c:v>
                </c:pt>
                <c:pt idx="72">
                  <c:v>1.4582085334840348E-5</c:v>
                </c:pt>
                <c:pt idx="73">
                  <c:v>1.4837837837837837E-5</c:v>
                </c:pt>
                <c:pt idx="74">
                  <c:v>1.5102721685689199E-5</c:v>
                </c:pt>
                <c:pt idx="75">
                  <c:v>1.5377234803337305E-5</c:v>
                </c:pt>
                <c:pt idx="76">
                  <c:v>1.5661911987860391E-5</c:v>
                </c:pt>
                <c:pt idx="77">
                  <c:v>1.5957328385899812E-5</c:v>
                </c:pt>
                <c:pt idx="78">
                  <c:v>1.6264103372202961E-5</c:v>
                </c:pt>
                <c:pt idx="79">
                  <c:v>1.6582904884318766E-5</c:v>
                </c:pt>
                <c:pt idx="80">
                  <c:v>1.6914454277286132E-5</c:v>
                </c:pt>
                <c:pt idx="81">
                  <c:v>1.7259531772575249E-5</c:v>
                </c:pt>
                <c:pt idx="82">
                  <c:v>1.7618982587913964E-5</c:v>
                </c:pt>
                <c:pt idx="83">
                  <c:v>1.7993723849372384E-5</c:v>
                </c:pt>
                <c:pt idx="84">
                  <c:v>1.8384752404702526E-5</c:v>
                </c:pt>
                <c:pt idx="85">
                  <c:v>1.8793153678077199E-5</c:v>
                </c:pt>
                <c:pt idx="86">
                  <c:v>1.9220111731843574E-5</c:v>
                </c:pt>
                <c:pt idx="87">
                  <c:v>1.9666920731707315E-5</c:v>
                </c:pt>
                <c:pt idx="88">
                  <c:v>2.0134998049161136E-5</c:v>
                </c:pt>
                <c:pt idx="89">
                  <c:v>2.0625899280575536E-5</c:v>
                </c:pt>
                <c:pt idx="90">
                  <c:v>2.1141335518230234E-5</c:v>
                </c:pt>
                <c:pt idx="91">
                  <c:v>2.168319327731092E-5</c:v>
                </c:pt>
                <c:pt idx="92">
                  <c:v>2.2253557567917199E-5</c:v>
                </c:pt>
                <c:pt idx="93">
                  <c:v>2.2854738706820189E-5</c:v>
                </c:pt>
                <c:pt idx="94">
                  <c:v>2.3489303595812469E-5</c:v>
                </c:pt>
                <c:pt idx="95">
                  <c:v>2.4160112359550557E-5</c:v>
                </c:pt>
                <c:pt idx="96">
                  <c:v>2.4870361445783125E-5</c:v>
                </c:pt>
                <c:pt idx="97">
                  <c:v>2.5623634558093342E-5</c:v>
                </c:pt>
                <c:pt idx="98">
                  <c:v>2.6423963133640551E-5</c:v>
                </c:pt>
                <c:pt idx="99">
                  <c:v>2.7275898520084561E-5</c:v>
                </c:pt>
                <c:pt idx="100">
                  <c:v>2.8184598580010912E-5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BF3-4C2A-B07D-2BC385C7E350}"/>
            </c:ext>
          </c:extLst>
        </c:ser>
        <c:ser>
          <c:idx val="28"/>
          <c:order val="28"/>
          <c:tx>
            <c:strRef>
              <c:f>'mu (1) cambodia'!$AD$1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cambodia'!$AD$2:$AD$102</c:f>
              <c:numCache>
                <c:formatCode>General</c:formatCode>
                <c:ptCount val="101"/>
                <c:pt idx="0">
                  <c:v>7.1999999999999997E-6</c:v>
                </c:pt>
                <c:pt idx="1">
                  <c:v>7.9780409659068554E-6</c:v>
                </c:pt>
                <c:pt idx="2">
                  <c:v>8.9446062563743561E-6</c:v>
                </c:pt>
                <c:pt idx="3">
                  <c:v>1.0177662797466636E-5</c:v>
                </c:pt>
                <c:pt idx="4">
                  <c:v>1.1805044341876318E-5</c:v>
                </c:pt>
                <c:pt idx="5">
                  <c:v>1.5E-6</c:v>
                </c:pt>
                <c:pt idx="6">
                  <c:v>1.5240890890423646E-6</c:v>
                </c:pt>
                <c:pt idx="7">
                  <c:v>1.5489645185156897E-6</c:v>
                </c:pt>
                <c:pt idx="8">
                  <c:v>1.5746654300509383E-6</c:v>
                </c:pt>
                <c:pt idx="9">
                  <c:v>1.6012336069113947E-6</c:v>
                </c:pt>
                <c:pt idx="10">
                  <c:v>1.628713700668847E-6</c:v>
                </c:pt>
                <c:pt idx="11">
                  <c:v>1.6571534816284009E-6</c:v>
                </c:pt>
                <c:pt idx="12">
                  <c:v>1.6866041159563263E-6</c:v>
                </c:pt>
                <c:pt idx="13">
                  <c:v>1.7171204728929643E-6</c:v>
                </c:pt>
                <c:pt idx="14">
                  <c:v>1.7487614659312974E-6</c:v>
                </c:pt>
                <c:pt idx="15">
                  <c:v>3.4000000000000001E-6</c:v>
                </c:pt>
                <c:pt idx="16">
                  <c:v>3.4631754354941464E-6</c:v>
                </c:pt>
                <c:pt idx="17">
                  <c:v>3.5287430468864973E-6</c:v>
                </c:pt>
                <c:pt idx="18">
                  <c:v>3.5968413280243103E-6</c:v>
                </c:pt>
                <c:pt idx="19">
                  <c:v>3.6676196738366724E-6</c:v>
                </c:pt>
                <c:pt idx="20">
                  <c:v>3.7412394744166933E-6</c:v>
                </c:pt>
                <c:pt idx="21">
                  <c:v>3.8178753435713249E-6</c:v>
                </c:pt>
                <c:pt idx="22">
                  <c:v>3.8977165015231686E-6</c:v>
                </c:pt>
                <c:pt idx="23">
                  <c:v>3.9809683348121269E-6</c:v>
                </c:pt>
                <c:pt idx="24">
                  <c:v>4.0678541604689744E-6</c:v>
                </c:pt>
                <c:pt idx="25">
                  <c:v>4.1586172263652473E-6</c:v>
                </c:pt>
                <c:pt idx="26">
                  <c:v>4.2535229854686911E-6</c:v>
                </c:pt>
                <c:pt idx="27">
                  <c:v>4.3528616887826502E-6</c:v>
                </c:pt>
                <c:pt idx="28">
                  <c:v>4.4569513503140813E-6</c:v>
                </c:pt>
                <c:pt idx="29">
                  <c:v>4.5661411478698669E-6</c:v>
                </c:pt>
                <c:pt idx="30">
                  <c:v>4.6808153362992558E-6</c:v>
                </c:pt>
                <c:pt idx="31">
                  <c:v>4.8013977655902555E-6</c:v>
                </c:pt>
                <c:pt idx="32">
                  <c:v>4.9283571157755252E-6</c:v>
                </c:pt>
                <c:pt idx="33">
                  <c:v>5.0622129849292952E-6</c:v>
                </c:pt>
                <c:pt idx="34">
                  <c:v>5.2035429969752118E-6</c:v>
                </c:pt>
                <c:pt idx="35">
                  <c:v>5.3529911343311455E-6</c:v>
                </c:pt>
                <c:pt idx="36">
                  <c:v>5.511277548917531E-6</c:v>
                </c:pt>
                <c:pt idx="37">
                  <c:v>5.6792101668568751E-6</c:v>
                </c:pt>
                <c:pt idx="38">
                  <c:v>5.8576984814739536E-6</c:v>
                </c:pt>
                <c:pt idx="39">
                  <c:v>6.0477700316410627E-6</c:v>
                </c:pt>
                <c:pt idx="40">
                  <c:v>6.250590195865096E-6</c:v>
                </c:pt>
                <c:pt idx="41">
                  <c:v>6.4674861075117621E-6</c:v>
                </c:pt>
                <c:pt idx="42">
                  <c:v>6.6999757281774918E-6</c:v>
                </c:pt>
                <c:pt idx="43">
                  <c:v>6.9498034255626958E-6</c:v>
                </c:pt>
                <c:pt idx="44">
                  <c:v>7.2189838193768286E-6</c:v>
                </c:pt>
                <c:pt idx="45">
                  <c:v>7.5098562272649761E-6</c:v>
                </c:pt>
                <c:pt idx="46">
                  <c:v>7.8251528260026959E-6</c:v>
                </c:pt>
                <c:pt idx="47">
                  <c:v>8.1680847353941439E-6</c:v>
                </c:pt>
                <c:pt idx="48">
                  <c:v>8.5424517750201975E-6</c:v>
                </c:pt>
                <c:pt idx="49">
                  <c:v>8.9527838536248815E-6</c:v>
                </c:pt>
                <c:pt idx="50">
                  <c:v>7.2999999999999996E-6</c:v>
                </c:pt>
                <c:pt idx="51">
                  <c:v>7.57402309275987E-6</c:v>
                </c:pt>
                <c:pt idx="52">
                  <c:v>7.8694207662668829E-6</c:v>
                </c:pt>
                <c:pt idx="53">
                  <c:v>8.1887954355628389E-6</c:v>
                </c:pt>
                <c:pt idx="54">
                  <c:v>8.5351898549577561E-6</c:v>
                </c:pt>
                <c:pt idx="55">
                  <c:v>8.912184365712596E-6</c:v>
                </c:pt>
                <c:pt idx="56">
                  <c:v>9.3240211069223055E-6</c:v>
                </c:pt>
                <c:pt idx="57">
                  <c:v>9.7757643340553257E-6</c:v>
                </c:pt>
                <c:pt idx="58">
                  <c:v>1.0273509714417881E-5</c:v>
                </c:pt>
                <c:pt idx="59">
                  <c:v>1.0824660992075715E-5</c:v>
                </c:pt>
                <c:pt idx="60">
                  <c:v>1.1438300756007685E-5</c:v>
                </c:pt>
                <c:pt idx="61">
                  <c:v>1.2125694897972016E-5</c:v>
                </c:pt>
                <c:pt idx="62">
                  <c:v>1.2900990595287906E-5</c:v>
                </c:pt>
                <c:pt idx="63">
                  <c:v>1.3782200350365179E-5</c:v>
                </c:pt>
                <c:pt idx="64">
                  <c:v>1.4792618889324029E-5</c:v>
                </c:pt>
                <c:pt idx="65">
                  <c:v>1.5962912634256088E-5</c:v>
                </c:pt>
                <c:pt idx="66">
                  <c:v>1.7334286214665565E-5</c:v>
                </c:pt>
                <c:pt idx="67">
                  <c:v>1.8963434590469132E-5</c:v>
                </c:pt>
                <c:pt idx="68">
                  <c:v>2.0930577380281069E-5</c:v>
                </c:pt>
                <c:pt idx="69">
                  <c:v>2.3353072525876806E-5</c:v>
                </c:pt>
                <c:pt idx="70">
                  <c:v>5.8999999999999994E-6</c:v>
                </c:pt>
                <c:pt idx="71">
                  <c:v>5.9983333333333332E-6</c:v>
                </c:pt>
                <c:pt idx="72">
                  <c:v>6.1017236507487979E-6</c:v>
                </c:pt>
                <c:pt idx="73">
                  <c:v>6.2087406555491655E-6</c:v>
                </c:pt>
                <c:pt idx="74">
                  <c:v>6.3195785776997357E-6</c:v>
                </c:pt>
                <c:pt idx="75">
                  <c:v>6.4344457687723473E-6</c:v>
                </c:pt>
                <c:pt idx="76">
                  <c:v>6.5535660091047027E-6</c:v>
                </c:pt>
                <c:pt idx="77">
                  <c:v>6.6771799628942476E-6</c:v>
                </c:pt>
                <c:pt idx="78">
                  <c:v>6.8055468011345725E-6</c:v>
                </c:pt>
                <c:pt idx="79">
                  <c:v>6.9389460154241639E-6</c:v>
                </c:pt>
                <c:pt idx="80">
                  <c:v>7.0776794493608643E-6</c:v>
                </c:pt>
                <c:pt idx="81">
                  <c:v>7.2220735785953171E-6</c:v>
                </c:pt>
                <c:pt idx="82">
                  <c:v>7.3724820757937855E-6</c:v>
                </c:pt>
                <c:pt idx="83">
                  <c:v>7.529288702928869E-6</c:v>
                </c:pt>
                <c:pt idx="84">
                  <c:v>7.6929105806911275E-6</c:v>
                </c:pt>
                <c:pt idx="85">
                  <c:v>7.8638018936635088E-6</c:v>
                </c:pt>
                <c:pt idx="86">
                  <c:v>8.0424581005586586E-6</c:v>
                </c:pt>
                <c:pt idx="87">
                  <c:v>8.2294207317073151E-6</c:v>
                </c:pt>
                <c:pt idx="88">
                  <c:v>8.4252828716348002E-6</c:v>
                </c:pt>
                <c:pt idx="89">
                  <c:v>8.6306954436450832E-6</c:v>
                </c:pt>
                <c:pt idx="90">
                  <c:v>8.8463744367062668E-6</c:v>
                </c:pt>
                <c:pt idx="91">
                  <c:v>9.0731092436974768E-6</c:v>
                </c:pt>
                <c:pt idx="92">
                  <c:v>9.311772315653297E-6</c:v>
                </c:pt>
                <c:pt idx="93">
                  <c:v>9.5633303808680233E-6</c:v>
                </c:pt>
                <c:pt idx="94">
                  <c:v>9.8288575329995435E-6</c:v>
                </c:pt>
                <c:pt idx="95">
                  <c:v>1.010955056179775E-5</c:v>
                </c:pt>
                <c:pt idx="96">
                  <c:v>1.0406746987951803E-5</c:v>
                </c:pt>
                <c:pt idx="97">
                  <c:v>1.072194637537239E-5</c:v>
                </c:pt>
                <c:pt idx="98">
                  <c:v>1.1056835637480797E-5</c:v>
                </c:pt>
                <c:pt idx="99">
                  <c:v>1.1413319238900632E-5</c:v>
                </c:pt>
                <c:pt idx="100">
                  <c:v>1.1793555434188964E-5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BF3-4C2A-B07D-2BC385C7E350}"/>
            </c:ext>
          </c:extLst>
        </c:ser>
        <c:ser>
          <c:idx val="29"/>
          <c:order val="29"/>
          <c:tx>
            <c:strRef>
              <c:f>'mu (1) cambodia'!$AE$1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cambodia'!$AE$2:$AE$102</c:f>
              <c:numCache>
                <c:formatCode>General</c:formatCode>
                <c:ptCount val="101"/>
                <c:pt idx="0">
                  <c:v>6.1E-6</c:v>
                </c:pt>
                <c:pt idx="1">
                  <c:v>6.759173596115531E-6</c:v>
                </c:pt>
                <c:pt idx="2">
                  <c:v>7.5780691894282745E-6</c:v>
                </c:pt>
                <c:pt idx="3">
                  <c:v>8.6227420922981237E-6</c:v>
                </c:pt>
                <c:pt idx="4">
                  <c:v>1.0001495900756324E-5</c:v>
                </c:pt>
                <c:pt idx="5">
                  <c:v>1.1999999999999999E-6</c:v>
                </c:pt>
                <c:pt idx="6">
                  <c:v>1.2192712712338916E-6</c:v>
                </c:pt>
                <c:pt idx="7">
                  <c:v>1.2391716148125516E-6</c:v>
                </c:pt>
                <c:pt idx="8">
                  <c:v>1.2597323440407505E-6</c:v>
                </c:pt>
                <c:pt idx="9">
                  <c:v>1.2809868855291157E-6</c:v>
                </c:pt>
                <c:pt idx="10">
                  <c:v>1.3029709605350775E-6</c:v>
                </c:pt>
                <c:pt idx="11">
                  <c:v>1.3257227853027207E-6</c:v>
                </c:pt>
                <c:pt idx="12">
                  <c:v>1.349283292765061E-6</c:v>
                </c:pt>
                <c:pt idx="13">
                  <c:v>1.3736963783143715E-6</c:v>
                </c:pt>
                <c:pt idx="14">
                  <c:v>1.3990091727450378E-6</c:v>
                </c:pt>
                <c:pt idx="15">
                  <c:v>2.8999999999999998E-6</c:v>
                </c:pt>
                <c:pt idx="16">
                  <c:v>2.9538849302744187E-6</c:v>
                </c:pt>
                <c:pt idx="17">
                  <c:v>3.0098102458737769E-6</c:v>
                </c:pt>
                <c:pt idx="18">
                  <c:v>3.0678940739030878E-6</c:v>
                </c:pt>
                <c:pt idx="19">
                  <c:v>3.1282638394489262E-6</c:v>
                </c:pt>
                <c:pt idx="20">
                  <c:v>3.1910571987671791E-6</c:v>
                </c:pt>
                <c:pt idx="21">
                  <c:v>3.2564230871637766E-6</c:v>
                </c:pt>
                <c:pt idx="22">
                  <c:v>3.3245228983579963E-6</c:v>
                </c:pt>
                <c:pt idx="23">
                  <c:v>3.3955318149868136E-6</c:v>
                </c:pt>
                <c:pt idx="24">
                  <c:v>3.4696403133411834E-6</c:v>
                </c:pt>
                <c:pt idx="25">
                  <c:v>3.5470558695468282E-6</c:v>
                </c:pt>
                <c:pt idx="26">
                  <c:v>3.6280048993703541E-6</c:v>
                </c:pt>
                <c:pt idx="27">
                  <c:v>3.7127349698440249E-6</c:v>
                </c:pt>
                <c:pt idx="28">
                  <c:v>3.8015173282090686E-6</c:v>
                </c:pt>
                <c:pt idx="29">
                  <c:v>3.8946498025948865E-6</c:v>
                </c:pt>
                <c:pt idx="30">
                  <c:v>3.992460139784659E-6</c:v>
                </c:pt>
                <c:pt idx="31">
                  <c:v>4.0953098588858054E-6</c:v>
                </c:pt>
                <c:pt idx="32">
                  <c:v>4.2035987163967704E-6</c:v>
                </c:pt>
                <c:pt idx="33">
                  <c:v>4.3177698989102803E-6</c:v>
                </c:pt>
                <c:pt idx="34">
                  <c:v>4.4383160856553275E-6</c:v>
                </c:pt>
                <c:pt idx="35">
                  <c:v>4.5657865557530352E-6</c:v>
                </c:pt>
                <c:pt idx="36">
                  <c:v>4.7007955564296587E-6</c:v>
                </c:pt>
                <c:pt idx="37">
                  <c:v>4.8440322011426284E-6</c:v>
                </c:pt>
                <c:pt idx="38">
                  <c:v>4.9962722341983715E-6</c:v>
                </c:pt>
                <c:pt idx="39">
                  <c:v>5.1583920858114944E-6</c:v>
                </c:pt>
                <c:pt idx="40">
                  <c:v>5.3313857552966983E-6</c:v>
                </c:pt>
                <c:pt idx="41">
                  <c:v>5.5163852093482672E-6</c:v>
                </c:pt>
                <c:pt idx="42">
                  <c:v>5.7146851799160952E-6</c:v>
                </c:pt>
                <c:pt idx="43">
                  <c:v>5.9277735100387696E-6</c:v>
                </c:pt>
                <c:pt idx="44">
                  <c:v>6.1573685518214124E-6</c:v>
                </c:pt>
                <c:pt idx="45">
                  <c:v>6.4054656056083615E-6</c:v>
                </c:pt>
                <c:pt idx="46">
                  <c:v>6.6743950574728868E-6</c:v>
                </c:pt>
                <c:pt idx="47">
                  <c:v>6.9668958037185341E-6</c:v>
                </c:pt>
                <c:pt idx="48">
                  <c:v>7.2862088669289906E-6</c:v>
                </c:pt>
                <c:pt idx="49">
                  <c:v>7.6361979927976918E-6</c:v>
                </c:pt>
                <c:pt idx="50">
                  <c:v>6.1999999999999999E-6</c:v>
                </c:pt>
                <c:pt idx="51">
                  <c:v>6.4327319417960542E-6</c:v>
                </c:pt>
                <c:pt idx="52">
                  <c:v>6.6836176371033806E-6</c:v>
                </c:pt>
                <c:pt idx="53">
                  <c:v>6.9548673562314525E-6</c:v>
                </c:pt>
                <c:pt idx="54">
                  <c:v>7.2490653562654922E-6</c:v>
                </c:pt>
                <c:pt idx="55">
                  <c:v>7.5692524749887804E-6</c:v>
                </c:pt>
                <c:pt idx="56">
                  <c:v>7.9190316250573007E-6</c:v>
                </c:pt>
                <c:pt idx="57">
                  <c:v>8.3027039549510984E-6</c:v>
                </c:pt>
                <c:pt idx="58">
                  <c:v>8.7254466067658722E-6</c:v>
                </c:pt>
                <c:pt idx="59">
                  <c:v>9.193547691899923E-6</c:v>
                </c:pt>
                <c:pt idx="60">
                  <c:v>9.7147211900339249E-6</c:v>
                </c:pt>
                <c:pt idx="61">
                  <c:v>1.0298535392798152E-5</c:v>
                </c:pt>
                <c:pt idx="62">
                  <c:v>1.0957005711066442E-5</c:v>
                </c:pt>
                <c:pt idx="63">
                  <c:v>1.1705430434556728E-5</c:v>
                </c:pt>
                <c:pt idx="64">
                  <c:v>1.2563594125179313E-5</c:v>
                </c:pt>
                <c:pt idx="65">
                  <c:v>1.355754223731339E-5</c:v>
                </c:pt>
                <c:pt idx="66">
                  <c:v>1.4722270483688563E-5</c:v>
                </c:pt>
                <c:pt idx="67">
                  <c:v>1.6105930748069676E-5</c:v>
                </c:pt>
                <c:pt idx="68">
                  <c:v>1.7776654761334609E-5</c:v>
                </c:pt>
                <c:pt idx="69">
                  <c:v>1.9834116391840576E-5</c:v>
                </c:pt>
                <c:pt idx="70">
                  <c:v>5.0000000000000004E-6</c:v>
                </c:pt>
                <c:pt idx="71">
                  <c:v>5.0833333333333335E-6</c:v>
                </c:pt>
                <c:pt idx="72">
                  <c:v>5.1709522463972872E-6</c:v>
                </c:pt>
                <c:pt idx="73">
                  <c:v>5.2616446233467511E-6</c:v>
                </c:pt>
                <c:pt idx="74">
                  <c:v>5.3555750658472342E-6</c:v>
                </c:pt>
                <c:pt idx="75">
                  <c:v>5.452920143027414E-6</c:v>
                </c:pt>
                <c:pt idx="76">
                  <c:v>5.5538694992412747E-6</c:v>
                </c:pt>
                <c:pt idx="77">
                  <c:v>5.6586270871985166E-6</c:v>
                </c:pt>
                <c:pt idx="78">
                  <c:v>5.7674125433343844E-6</c:v>
                </c:pt>
                <c:pt idx="79">
                  <c:v>5.8804627249357331E-6</c:v>
                </c:pt>
                <c:pt idx="80">
                  <c:v>5.9980334316617502E-6</c:v>
                </c:pt>
                <c:pt idx="81">
                  <c:v>6.1204013377926424E-6</c:v>
                </c:pt>
                <c:pt idx="82">
                  <c:v>6.2478661659269386E-6</c:v>
                </c:pt>
                <c:pt idx="83">
                  <c:v>6.3807531380753139E-6</c:v>
                </c:pt>
                <c:pt idx="84">
                  <c:v>6.5194157463484142E-6</c:v>
                </c:pt>
                <c:pt idx="85">
                  <c:v>6.6642388929351783E-6</c:v>
                </c:pt>
                <c:pt idx="86">
                  <c:v>6.815642458100559E-6</c:v>
                </c:pt>
                <c:pt idx="87">
                  <c:v>6.9740853658536585E-6</c:v>
                </c:pt>
                <c:pt idx="88">
                  <c:v>7.1400702301989852E-6</c:v>
                </c:pt>
                <c:pt idx="89">
                  <c:v>7.3141486810551561E-6</c:v>
                </c:pt>
                <c:pt idx="90">
                  <c:v>7.4969274887341259E-6</c:v>
                </c:pt>
                <c:pt idx="91">
                  <c:v>7.6890756302521004E-6</c:v>
                </c:pt>
                <c:pt idx="92">
                  <c:v>7.8913324708926249E-6</c:v>
                </c:pt>
                <c:pt idx="93">
                  <c:v>8.1045172719220552E-6</c:v>
                </c:pt>
                <c:pt idx="94">
                  <c:v>8.329540282203004E-6</c:v>
                </c:pt>
                <c:pt idx="95">
                  <c:v>8.5674157303370789E-6</c:v>
                </c:pt>
                <c:pt idx="96">
                  <c:v>8.8192771084337333E-6</c:v>
                </c:pt>
                <c:pt idx="97">
                  <c:v>9.0863952333664348E-6</c:v>
                </c:pt>
                <c:pt idx="98">
                  <c:v>9.3701996927803391E-6</c:v>
                </c:pt>
                <c:pt idx="99">
                  <c:v>9.6723044397462989E-6</c:v>
                </c:pt>
                <c:pt idx="100">
                  <c:v>9.9945385035499702E-6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F3-4C2A-B07D-2BC385C7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2503264"/>
        <c:axId val="-932509792"/>
      </c:lineChart>
      <c:catAx>
        <c:axId val="-93250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2509792"/>
        <c:crosses val="autoZero"/>
        <c:auto val="1"/>
        <c:lblAlgn val="ctr"/>
        <c:lblOffset val="100"/>
        <c:noMultiLvlLbl val="0"/>
      </c:catAx>
      <c:valAx>
        <c:axId val="-9325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250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0]!ProbDeath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2131040" y="1501140"/>
          <a:ext cx="67818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1]!ProbDeath" textlink="">
      <xdr:nvSpPr>
        <xdr:cNvPr id="3" name="Rectangle 2">
          <a:extLst>
            <a:ext uri="{FF2B5EF4-FFF2-40B4-BE49-F238E27FC236}">
              <a16:creationId xmlns:a16="http://schemas.microsoft.com/office/drawing/2014/main" id="{A23BAE69-67C6-48BA-9EDC-A9D27101B23A}"/>
            </a:ext>
          </a:extLst>
        </xdr:cNvPr>
        <xdr:cNvSpPr/>
      </xdr:nvSpPr>
      <xdr:spPr>
        <a:xfrm>
          <a:off x="19690080" y="739140"/>
          <a:ext cx="13944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1]!ProbDeath" textlink="">
      <xdr:nvSpPr>
        <xdr:cNvPr id="4" name="Rectangle 3">
          <a:extLst>
            <a:ext uri="{FF2B5EF4-FFF2-40B4-BE49-F238E27FC236}">
              <a16:creationId xmlns:a16="http://schemas.microsoft.com/office/drawing/2014/main" id="{647F584D-4AA0-4772-98D5-7BE560092AE4}"/>
            </a:ext>
          </a:extLst>
        </xdr:cNvPr>
        <xdr:cNvSpPr/>
      </xdr:nvSpPr>
      <xdr:spPr>
        <a:xfrm>
          <a:off x="19690080" y="739140"/>
          <a:ext cx="13944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1]!ProbDeath" textlink="">
      <xdr:nvSpPr>
        <xdr:cNvPr id="5" name="Rectangle 4">
          <a:extLst>
            <a:ext uri="{FF2B5EF4-FFF2-40B4-BE49-F238E27FC236}">
              <a16:creationId xmlns:a16="http://schemas.microsoft.com/office/drawing/2014/main" id="{B09F2C6B-6EA7-4AB1-AC6A-39089222D7A6}"/>
            </a:ext>
          </a:extLst>
        </xdr:cNvPr>
        <xdr:cNvSpPr/>
      </xdr:nvSpPr>
      <xdr:spPr>
        <a:xfrm>
          <a:off x="19690080" y="739140"/>
          <a:ext cx="13944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0</xdr:row>
      <xdr:rowOff>7620</xdr:rowOff>
    </xdr:from>
    <xdr:to>
      <xdr:col>13</xdr:col>
      <xdr:colOff>85080</xdr:colOff>
      <xdr:row>34</xdr:row>
      <xdr:rowOff>73341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3260" y="7620"/>
          <a:ext cx="1670040" cy="7972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237480</xdr:colOff>
      <xdr:row>4</xdr:row>
      <xdr:rowOff>65721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3D83C-AE4D-4981-85F2-92E1ED4BB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40" cy="797241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0</xdr:row>
      <xdr:rowOff>0</xdr:rowOff>
    </xdr:from>
    <xdr:to>
      <xdr:col>5</xdr:col>
      <xdr:colOff>635035</xdr:colOff>
      <xdr:row>4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BFE0D0-97D0-4EC7-B838-4FAF351D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" y="0"/>
          <a:ext cx="1625635" cy="8358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1059180</xdr:colOff>
      <xdr:row>4</xdr:row>
      <xdr:rowOff>66729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1050543</xdr:colOff>
      <xdr:row>0</xdr:row>
      <xdr:rowOff>0</xdr:rowOff>
    </xdr:from>
    <xdr:to>
      <xdr:col>4</xdr:col>
      <xdr:colOff>579104</xdr:colOff>
      <xdr:row>4</xdr:row>
      <xdr:rowOff>105294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0143" y="0"/>
          <a:ext cx="1631681" cy="836814"/>
        </a:xfrm>
        <a:prstGeom prst="rect">
          <a:avLst/>
        </a:prstGeom>
      </xdr:spPr>
    </xdr:pic>
    <xdr:clientData/>
  </xdr:twoCellAnchor>
  <xdr:twoCellAnchor>
    <xdr:from>
      <xdr:col>95</xdr:col>
      <xdr:colOff>560480</xdr:colOff>
      <xdr:row>94</xdr:row>
      <xdr:rowOff>64236</xdr:rowOff>
    </xdr:from>
    <xdr:to>
      <xdr:col>102</xdr:col>
      <xdr:colOff>453422</xdr:colOff>
      <xdr:row>109</xdr:row>
      <xdr:rowOff>61717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88</xdr:col>
      <xdr:colOff>56679</xdr:colOff>
      <xdr:row>94</xdr:row>
      <xdr:rowOff>163736</xdr:rowOff>
    </xdr:from>
    <xdr:to>
      <xdr:col>95</xdr:col>
      <xdr:colOff>321175</xdr:colOff>
      <xdr:row>109</xdr:row>
      <xdr:rowOff>161217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80</xdr:row>
      <xdr:rowOff>80010</xdr:rowOff>
    </xdr:from>
    <xdr:to>
      <xdr:col>15</xdr:col>
      <xdr:colOff>228600</xdr:colOff>
      <xdr:row>95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C25BD-4A99-C3C9-435E-2C0EA891F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289560</xdr:colOff>
      <xdr:row>80</xdr:row>
      <xdr:rowOff>87630</xdr:rowOff>
    </xdr:from>
    <xdr:to>
      <xdr:col>22</xdr:col>
      <xdr:colOff>594360</xdr:colOff>
      <xdr:row>95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3A0DC-6AE2-9D68-C9C7-627B88C2A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502920</xdr:colOff>
      <xdr:row>95</xdr:row>
      <xdr:rowOff>148590</xdr:rowOff>
    </xdr:from>
    <xdr:to>
      <xdr:col>15</xdr:col>
      <xdr:colOff>198120</xdr:colOff>
      <xdr:row>110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587362-A15C-E254-01A0-608073ED2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281940</xdr:colOff>
      <xdr:row>95</xdr:row>
      <xdr:rowOff>163830</xdr:rowOff>
    </xdr:from>
    <xdr:to>
      <xdr:col>22</xdr:col>
      <xdr:colOff>586740</xdr:colOff>
      <xdr:row>110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9478C5-4EC3-6CAF-B25F-024C78685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533400</xdr:colOff>
      <xdr:row>111</xdr:row>
      <xdr:rowOff>11430</xdr:rowOff>
    </xdr:from>
    <xdr:to>
      <xdr:col>15</xdr:col>
      <xdr:colOff>228600</xdr:colOff>
      <xdr:row>126</xdr:row>
      <xdr:rowOff>11430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686B84-B3DA-E798-C31D-0FCA41407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281940</xdr:colOff>
      <xdr:row>111</xdr:row>
      <xdr:rowOff>11430</xdr:rowOff>
    </xdr:from>
    <xdr:to>
      <xdr:col>22</xdr:col>
      <xdr:colOff>586740</xdr:colOff>
      <xdr:row>126</xdr:row>
      <xdr:rowOff>11430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2E895C-6471-B37A-10F3-AE9C277C0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556260</xdr:colOff>
      <xdr:row>126</xdr:row>
      <xdr:rowOff>41910</xdr:rowOff>
    </xdr:from>
    <xdr:to>
      <xdr:col>15</xdr:col>
      <xdr:colOff>251460</xdr:colOff>
      <xdr:row>141</xdr:row>
      <xdr:rowOff>41910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789A73-7E5B-1D8D-FE56-EA656281D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281940</xdr:colOff>
      <xdr:row>126</xdr:row>
      <xdr:rowOff>49530</xdr:rowOff>
    </xdr:from>
    <xdr:to>
      <xdr:col>22</xdr:col>
      <xdr:colOff>586740</xdr:colOff>
      <xdr:row>141</xdr:row>
      <xdr:rowOff>49530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B51F61-7B26-980A-25E0-C07896B3A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80</xdr:row>
      <xdr:rowOff>80010</xdr:rowOff>
    </xdr:from>
    <xdr:to>
      <xdr:col>15</xdr:col>
      <xdr:colOff>228600</xdr:colOff>
      <xdr:row>95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A9A44-1736-3068-212E-0BF340CAD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297872</xdr:colOff>
      <xdr:row>80</xdr:row>
      <xdr:rowOff>66155</xdr:rowOff>
    </xdr:from>
    <xdr:to>
      <xdr:col>22</xdr:col>
      <xdr:colOff>602672</xdr:colOff>
      <xdr:row>95</xdr:row>
      <xdr:rowOff>66155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C3338-A3C6-A18B-F94E-CF2DE4A6E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519545</xdr:colOff>
      <xdr:row>95</xdr:row>
      <xdr:rowOff>124691</xdr:rowOff>
    </xdr:from>
    <xdr:to>
      <xdr:col>15</xdr:col>
      <xdr:colOff>214745</xdr:colOff>
      <xdr:row>110</xdr:row>
      <xdr:rowOff>166255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68C765-2B29-A631-D0C4-396E951B9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325582</xdr:colOff>
      <xdr:row>95</xdr:row>
      <xdr:rowOff>110836</xdr:rowOff>
    </xdr:from>
    <xdr:to>
      <xdr:col>23</xdr:col>
      <xdr:colOff>20782</xdr:colOff>
      <xdr:row>110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7CE136-9687-712C-54C7-5F7F29472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515470</xdr:colOff>
      <xdr:row>111</xdr:row>
      <xdr:rowOff>62754</xdr:rowOff>
    </xdr:from>
    <xdr:to>
      <xdr:col>15</xdr:col>
      <xdr:colOff>210670</xdr:colOff>
      <xdr:row>126</xdr:row>
      <xdr:rowOff>116542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92D9A2-84EE-3F28-95A7-42FD9A91D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345141</xdr:colOff>
      <xdr:row>111</xdr:row>
      <xdr:rowOff>62753</xdr:rowOff>
    </xdr:from>
    <xdr:to>
      <xdr:col>23</xdr:col>
      <xdr:colOff>40341</xdr:colOff>
      <xdr:row>126</xdr:row>
      <xdr:rowOff>116541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9F7D73-B63E-41E7-4F76-93ADE9AE8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506507</xdr:colOff>
      <xdr:row>127</xdr:row>
      <xdr:rowOff>17929</xdr:rowOff>
    </xdr:from>
    <xdr:to>
      <xdr:col>15</xdr:col>
      <xdr:colOff>201707</xdr:colOff>
      <xdr:row>142</xdr:row>
      <xdr:rowOff>71717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87A251-7121-4E2D-EAC9-17AE62ADB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372036</xdr:colOff>
      <xdr:row>127</xdr:row>
      <xdr:rowOff>17928</xdr:rowOff>
    </xdr:from>
    <xdr:to>
      <xdr:col>23</xdr:col>
      <xdr:colOff>67236</xdr:colOff>
      <xdr:row>142</xdr:row>
      <xdr:rowOff>71716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9B193C-5338-B1F1-357D-1C3AA02CF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104</xdr:row>
      <xdr:rowOff>118110</xdr:rowOff>
    </xdr:from>
    <xdr:to>
      <xdr:col>19</xdr:col>
      <xdr:colOff>457200</xdr:colOff>
      <xdr:row>119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45B04-772B-7C7B-8732-5F0169A35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464820</xdr:colOff>
      <xdr:row>104</xdr:row>
      <xdr:rowOff>121920</xdr:rowOff>
    </xdr:from>
    <xdr:to>
      <xdr:col>12</xdr:col>
      <xdr:colOff>160020</xdr:colOff>
      <xdr:row>119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E97AD-3A3F-43E9-9479-77A050FE3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457200</xdr:colOff>
      <xdr:row>119</xdr:row>
      <xdr:rowOff>114300</xdr:rowOff>
    </xdr:from>
    <xdr:to>
      <xdr:col>12</xdr:col>
      <xdr:colOff>152400</xdr:colOff>
      <xdr:row>134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DED52F-0478-465D-B4C2-8C52094F4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152400</xdr:colOff>
      <xdr:row>119</xdr:row>
      <xdr:rowOff>114300</xdr:rowOff>
    </xdr:from>
    <xdr:to>
      <xdr:col>19</xdr:col>
      <xdr:colOff>457200</xdr:colOff>
      <xdr:row>134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710F77-EE1C-4C3F-B4DF-AA9E7F00F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457200</xdr:colOff>
      <xdr:row>134</xdr:row>
      <xdr:rowOff>114300</xdr:rowOff>
    </xdr:from>
    <xdr:to>
      <xdr:col>12</xdr:col>
      <xdr:colOff>152400</xdr:colOff>
      <xdr:row>149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B2FE793-1B95-4CA7-8095-BEAFB238A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160020</xdr:colOff>
      <xdr:row>134</xdr:row>
      <xdr:rowOff>114300</xdr:rowOff>
    </xdr:from>
    <xdr:to>
      <xdr:col>19</xdr:col>
      <xdr:colOff>464820</xdr:colOff>
      <xdr:row>149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6717C0-4496-49A3-B1A8-D27F20A99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457200</xdr:colOff>
      <xdr:row>149</xdr:row>
      <xdr:rowOff>114300</xdr:rowOff>
    </xdr:from>
    <xdr:to>
      <xdr:col>12</xdr:col>
      <xdr:colOff>152400</xdr:colOff>
      <xdr:row>164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E38F6F7-3F28-48FC-9798-C0A153911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160020</xdr:colOff>
      <xdr:row>149</xdr:row>
      <xdr:rowOff>114300</xdr:rowOff>
    </xdr:from>
    <xdr:to>
      <xdr:col>19</xdr:col>
      <xdr:colOff>464820</xdr:colOff>
      <xdr:row>164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D91B281-15CE-4B6E-A8A4-F3B461718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129989</xdr:colOff>
      <xdr:row>103</xdr:row>
      <xdr:rowOff>178622</xdr:rowOff>
    </xdr:from>
    <xdr:to>
      <xdr:col>14</xdr:col>
      <xdr:colOff>434789</xdr:colOff>
      <xdr:row>118</xdr:row>
      <xdr:rowOff>178622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D87C0-9C04-FDC9-2E68-25A96AA1F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403412</xdr:colOff>
      <xdr:row>103</xdr:row>
      <xdr:rowOff>175933</xdr:rowOff>
    </xdr:from>
    <xdr:to>
      <xdr:col>22</xdr:col>
      <xdr:colOff>98612</xdr:colOff>
      <xdr:row>118</xdr:row>
      <xdr:rowOff>175933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A95048-9F8C-EB2D-F227-E83B25EAE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98164</xdr:colOff>
      <xdr:row>119</xdr:row>
      <xdr:rowOff>3810</xdr:rowOff>
    </xdr:from>
    <xdr:to>
      <xdr:col>14</xdr:col>
      <xdr:colOff>402964</xdr:colOff>
      <xdr:row>134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86B83-57F6-513E-1E28-0DDF900DF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407447</xdr:colOff>
      <xdr:row>119</xdr:row>
      <xdr:rowOff>3811</xdr:rowOff>
    </xdr:from>
    <xdr:to>
      <xdr:col>22</xdr:col>
      <xdr:colOff>102647</xdr:colOff>
      <xdr:row>134</xdr:row>
      <xdr:rowOff>3811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C81FCB-A5D5-BB0D-3879-10875B5B1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110715</xdr:colOff>
      <xdr:row>133</xdr:row>
      <xdr:rowOff>177725</xdr:rowOff>
    </xdr:from>
    <xdr:to>
      <xdr:col>14</xdr:col>
      <xdr:colOff>415515</xdr:colOff>
      <xdr:row>148</xdr:row>
      <xdr:rowOff>177726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E99C9E-C8EA-EE20-6750-E64894833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416411</xdr:colOff>
      <xdr:row>133</xdr:row>
      <xdr:rowOff>177726</xdr:rowOff>
    </xdr:from>
    <xdr:to>
      <xdr:col>22</xdr:col>
      <xdr:colOff>111611</xdr:colOff>
      <xdr:row>148</xdr:row>
      <xdr:rowOff>177727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946686-4751-C42B-4CD5-C594356E1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103991</xdr:colOff>
      <xdr:row>149</xdr:row>
      <xdr:rowOff>2017</xdr:rowOff>
    </xdr:from>
    <xdr:to>
      <xdr:col>14</xdr:col>
      <xdr:colOff>408791</xdr:colOff>
      <xdr:row>164</xdr:row>
      <xdr:rowOff>2018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6CF106-BD9E-BA15-53F2-135F6C856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406102</xdr:colOff>
      <xdr:row>149</xdr:row>
      <xdr:rowOff>2018</xdr:rowOff>
    </xdr:from>
    <xdr:to>
      <xdr:col>22</xdr:col>
      <xdr:colOff>101302</xdr:colOff>
      <xdr:row>164</xdr:row>
      <xdr:rowOff>2019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363EDA-EF01-D1E3-00F1-9DD45F1C2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150629</xdr:colOff>
      <xdr:row>11</xdr:row>
      <xdr:rowOff>75314</xdr:rowOff>
    </xdr:from>
    <xdr:to>
      <xdr:col>7</xdr:col>
      <xdr:colOff>581424</xdr:colOff>
      <xdr:row>14</xdr:row>
      <xdr:rowOff>97051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83DF7A-2ECD-4E5F-B3D6-2EF8F604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7489" y="2073349"/>
          <a:ext cx="1653540" cy="566655"/>
        </a:xfrm>
        <a:prstGeom prst="rect">
          <a:avLst/>
        </a:prstGeom>
      </xdr:spPr>
    </xdr:pic>
    <xdr:clientData/>
  </xdr:twoCellAnchor>
  <xdr:twoCellAnchor editAs="oneCell">
    <xdr:from>
      <xdr:col>8</xdr:col>
      <xdr:colOff>88162</xdr:colOff>
      <xdr:row>12</xdr:row>
      <xdr:rowOff>7975</xdr:rowOff>
    </xdr:from>
    <xdr:to>
      <xdr:col>10</xdr:col>
      <xdr:colOff>494193</xdr:colOff>
      <xdr:row>14</xdr:row>
      <xdr:rowOff>75064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223DCD-A8E9-46D2-8DB4-C2A04056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9139" y="2187649"/>
          <a:ext cx="1628775" cy="430368"/>
        </a:xfrm>
        <a:prstGeom prst="rect">
          <a:avLst/>
        </a:prstGeom>
      </xdr:spPr>
    </xdr:pic>
    <xdr:clientData/>
  </xdr:twoCellAnchor>
  <xdr:twoCellAnchor editAs="oneCell">
    <xdr:from>
      <xdr:col>10</xdr:col>
      <xdr:colOff>398943</xdr:colOff>
      <xdr:row>11</xdr:row>
      <xdr:rowOff>75314</xdr:rowOff>
    </xdr:from>
    <xdr:to>
      <xdr:col>13</xdr:col>
      <xdr:colOff>50727</xdr:colOff>
      <xdr:row>15</xdr:row>
      <xdr:rowOff>83404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E4FF82-1EC0-4CEA-8170-DF22BEF8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2664" y="2073349"/>
          <a:ext cx="1485900" cy="7346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434340</xdr:colOff>
      <xdr:row>3</xdr:row>
      <xdr:rowOff>18015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3540" cy="56665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0</xdr:row>
      <xdr:rowOff>114300</xdr:rowOff>
    </xdr:from>
    <xdr:to>
      <xdr:col>5</xdr:col>
      <xdr:colOff>352425</xdr:colOff>
      <xdr:row>2</xdr:row>
      <xdr:rowOff>178908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650" y="114300"/>
          <a:ext cx="1628775" cy="445608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0</xdr:row>
      <xdr:rowOff>0</xdr:rowOff>
    </xdr:from>
    <xdr:to>
      <xdr:col>7</xdr:col>
      <xdr:colOff>523875</xdr:colOff>
      <xdr:row>4</xdr:row>
      <xdr:rowOff>3128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5175" y="0"/>
          <a:ext cx="1485900" cy="7346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4</xdr:row>
      <xdr:rowOff>59109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448563</xdr:colOff>
      <xdr:row>0</xdr:row>
      <xdr:rowOff>0</xdr:rowOff>
    </xdr:from>
    <xdr:to>
      <xdr:col>5</xdr:col>
      <xdr:colOff>251444</xdr:colOff>
      <xdr:row>4</xdr:row>
      <xdr:rowOff>97674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335280</xdr:colOff>
      <xdr:row>4</xdr:row>
      <xdr:rowOff>66328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334263</xdr:colOff>
      <xdr:row>0</xdr:row>
      <xdr:rowOff>0</xdr:rowOff>
    </xdr:from>
    <xdr:to>
      <xdr:col>5</xdr:col>
      <xdr:colOff>131128</xdr:colOff>
      <xdr:row>4</xdr:row>
      <xdr:rowOff>104893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4</xdr:row>
      <xdr:rowOff>59109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448563</xdr:colOff>
      <xdr:row>0</xdr:row>
      <xdr:rowOff>0</xdr:rowOff>
    </xdr:from>
    <xdr:to>
      <xdr:col>5</xdr:col>
      <xdr:colOff>251444</xdr:colOff>
      <xdr:row>4</xdr:row>
      <xdr:rowOff>97674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381000</xdr:colOff>
      <xdr:row>5</xdr:row>
      <xdr:rowOff>41910</xdr:rowOff>
    </xdr:from>
    <xdr:to>
      <xdr:col>26</xdr:col>
      <xdr:colOff>228600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af\OneDrive\Desktop\TA%202\Topik%201-%20Asuransi%20Malaria\Data\Process%20Data\Proccessed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laria"/>
      <sheetName val="UN"/>
      <sheetName val="Life Table"/>
      <sheetName val="qx(1) cambodia"/>
      <sheetName val="mu cambodia"/>
      <sheetName val="Premi SD"/>
      <sheetName val="cambodia"/>
      <sheetName val="angola"/>
      <sheetName val="nigeria"/>
      <sheetName val="Premi Cambodia"/>
      <sheetName val="mu (1) cambodia"/>
      <sheetName val="Sheet2"/>
      <sheetName val="Proccessed1"/>
    </sheetNames>
    <definedNames>
      <definedName name="ProbDeath"/>
    </definedNames>
    <sheetDataSet>
      <sheetData sheetId="0"/>
      <sheetData sheetId="1"/>
      <sheetData sheetId="2">
        <row r="2972">
          <cell r="E2972">
            <v>1.9068642738155669E-2</v>
          </cell>
        </row>
        <row r="2973">
          <cell r="E2973">
            <v>1.161161142539557E-2</v>
          </cell>
        </row>
        <row r="2974">
          <cell r="E2974">
            <v>7.833753849780245E-3</v>
          </cell>
        </row>
        <row r="2975">
          <cell r="E2975">
            <v>5.4078223471641929E-3</v>
          </cell>
        </row>
        <row r="2976">
          <cell r="E2976">
            <v>4.0155703039522761E-3</v>
          </cell>
        </row>
        <row r="2977">
          <cell r="E2977">
            <v>3.2576402581731001E-3</v>
          </cell>
        </row>
        <row r="2978">
          <cell r="E2978">
            <v>2.716850977426799E-3</v>
          </cell>
        </row>
        <row r="2979">
          <cell r="E2979">
            <v>2.348639047738077E-3</v>
          </cell>
        </row>
        <row r="2980">
          <cell r="E2980">
            <v>2.1067816351627582E-3</v>
          </cell>
        </row>
        <row r="2981">
          <cell r="E2981">
            <v>1.9597299695083281E-3</v>
          </cell>
        </row>
        <row r="2982">
          <cell r="E2982">
            <v>1.924428501201003E-3</v>
          </cell>
        </row>
        <row r="2983">
          <cell r="E2983">
            <v>1.9217732530887319E-3</v>
          </cell>
        </row>
        <row r="2984">
          <cell r="E2984">
            <v>1.9714805861196232E-3</v>
          </cell>
        </row>
        <row r="2985">
          <cell r="E2985">
            <v>2.083712349495781E-3</v>
          </cell>
        </row>
        <row r="2986">
          <cell r="E2986">
            <v>2.2320700285911599E-3</v>
          </cell>
        </row>
        <row r="2987">
          <cell r="E2987">
            <v>2.439231814693299E-3</v>
          </cell>
        </row>
        <row r="2988">
          <cell r="E2988">
            <v>2.6556562348062358E-3</v>
          </cell>
        </row>
        <row r="2989">
          <cell r="E2989">
            <v>2.8867454613885619E-3</v>
          </cell>
        </row>
        <row r="2990">
          <cell r="E2990">
            <v>3.1218999030505619E-3</v>
          </cell>
        </row>
        <row r="2991">
          <cell r="E2991">
            <v>3.359226632533185E-3</v>
          </cell>
        </row>
        <row r="2992">
          <cell r="E2992">
            <v>3.6664985701574389E-3</v>
          </cell>
        </row>
        <row r="2993">
          <cell r="E2993">
            <v>3.858182808492816E-3</v>
          </cell>
        </row>
        <row r="2994">
          <cell r="E2994">
            <v>4.0109203683984518E-3</v>
          </cell>
        </row>
        <row r="2995">
          <cell r="E2995">
            <v>4.1479749184579751E-3</v>
          </cell>
        </row>
        <row r="2996">
          <cell r="E2996">
            <v>4.2709209471434306E-3</v>
          </cell>
        </row>
        <row r="2997">
          <cell r="E2997">
            <v>4.3853823476688314E-3</v>
          </cell>
        </row>
        <row r="2998">
          <cell r="E2998">
            <v>4.5031797724538469E-3</v>
          </cell>
        </row>
        <row r="2999">
          <cell r="E2999">
            <v>4.6424227312250599E-3</v>
          </cell>
        </row>
        <row r="3000">
          <cell r="E3000">
            <v>4.7608599117926484E-3</v>
          </cell>
        </row>
        <row r="3001">
          <cell r="E3001">
            <v>4.9562585550054772E-3</v>
          </cell>
        </row>
        <row r="3002">
          <cell r="E3002">
            <v>5.1730710231385757E-3</v>
          </cell>
        </row>
        <row r="3003">
          <cell r="E3003">
            <v>5.4109360868929146E-3</v>
          </cell>
        </row>
        <row r="3004">
          <cell r="E3004">
            <v>5.6093209645581288E-3</v>
          </cell>
        </row>
        <row r="3005">
          <cell r="E3005">
            <v>5.8241989433905914E-3</v>
          </cell>
        </row>
        <row r="3006">
          <cell r="E3006">
            <v>6.0766679533343906E-3</v>
          </cell>
        </row>
        <row r="3007">
          <cell r="E3007">
            <v>6.3180326241292217E-3</v>
          </cell>
        </row>
        <row r="3008">
          <cell r="E3008">
            <v>6.5534469656051142E-3</v>
          </cell>
        </row>
        <row r="3009">
          <cell r="E3009">
            <v>6.8561991562764426E-3</v>
          </cell>
        </row>
        <row r="3010">
          <cell r="E3010">
            <v>7.1000717135231151E-3</v>
          </cell>
        </row>
        <row r="3011">
          <cell r="E3011">
            <v>7.4700151941188286E-3</v>
          </cell>
        </row>
        <row r="3012">
          <cell r="E3012">
            <v>7.7513034527625368E-3</v>
          </cell>
        </row>
        <row r="3013">
          <cell r="E3013">
            <v>8.1735792059481893E-3</v>
          </cell>
        </row>
        <row r="3014">
          <cell r="E3014">
            <v>8.408988240154236E-3</v>
          </cell>
        </row>
        <row r="3015">
          <cell r="E3015">
            <v>8.7486479077325541E-3</v>
          </cell>
        </row>
        <row r="3016">
          <cell r="E3016">
            <v>9.1631951580263271E-3</v>
          </cell>
        </row>
        <row r="3017">
          <cell r="E3017">
            <v>9.5032559475799472E-3</v>
          </cell>
        </row>
        <row r="3018">
          <cell r="E3018">
            <v>9.9536516821505661E-3</v>
          </cell>
        </row>
        <row r="3019">
          <cell r="E3019">
            <v>1.0555478254126839E-2</v>
          </cell>
        </row>
        <row r="3020">
          <cell r="E3020">
            <v>1.113476530454216E-2</v>
          </cell>
        </row>
        <row r="3021">
          <cell r="E3021">
            <v>1.1959489735359321E-2</v>
          </cell>
        </row>
        <row r="3022">
          <cell r="E3022">
            <v>1.2559167537539381E-2</v>
          </cell>
        </row>
        <row r="3023">
          <cell r="E3023">
            <v>1.3470252859375529E-2</v>
          </cell>
        </row>
        <row r="3024">
          <cell r="E3024">
            <v>1.413054875102715E-2</v>
          </cell>
        </row>
        <row r="3025">
          <cell r="E3025">
            <v>1.4931634348346431E-2</v>
          </cell>
        </row>
        <row r="3026">
          <cell r="E3026">
            <v>1.5722934498651479E-2</v>
          </cell>
        </row>
        <row r="3027">
          <cell r="E3027">
            <v>1.6640512169913801E-2</v>
          </cell>
        </row>
        <row r="3028">
          <cell r="E3028">
            <v>1.75830415097642E-2</v>
          </cell>
        </row>
        <row r="3029">
          <cell r="E3029">
            <v>1.8920284181124462E-2</v>
          </cell>
        </row>
        <row r="3030">
          <cell r="E3030">
            <v>2.0270397014330199E-2</v>
          </cell>
        </row>
        <row r="3031">
          <cell r="E3031">
            <v>2.2276389620810581E-2</v>
          </cell>
        </row>
        <row r="3032">
          <cell r="E3032">
            <v>2.3746314009003289E-2</v>
          </cell>
        </row>
        <row r="3033">
          <cell r="E3033">
            <v>2.605104731617525E-2</v>
          </cell>
        </row>
        <row r="3034">
          <cell r="E3034">
            <v>2.8124085972880412E-2</v>
          </cell>
        </row>
        <row r="3035">
          <cell r="E3035">
            <v>3.041462389807259E-2</v>
          </cell>
        </row>
        <row r="3036">
          <cell r="E3036">
            <v>3.298529609407308E-2</v>
          </cell>
        </row>
        <row r="3037">
          <cell r="E3037">
            <v>3.538275164040916E-2</v>
          </cell>
        </row>
        <row r="3038">
          <cell r="E3038">
            <v>3.835165806304508E-2</v>
          </cell>
        </row>
        <row r="3039">
          <cell r="E3039">
            <v>4.1808788091271983E-2</v>
          </cell>
        </row>
        <row r="3040">
          <cell r="E3040">
            <v>4.5283504205691383E-2</v>
          </cell>
        </row>
        <row r="3041">
          <cell r="E3041">
            <v>5.0394161012854988E-2</v>
          </cell>
        </row>
        <row r="3042">
          <cell r="E3042">
            <v>5.412768593525108E-2</v>
          </cell>
        </row>
        <row r="3043">
          <cell r="E3043">
            <v>6.0032498703896042E-2</v>
          </cell>
        </row>
        <row r="3044">
          <cell r="E3044">
            <v>6.5181826924407549E-2</v>
          </cell>
        </row>
        <row r="3045">
          <cell r="E3045">
            <v>7.1047373030902361E-2</v>
          </cell>
        </row>
        <row r="3046">
          <cell r="E3046">
            <v>7.7477273849368866E-2</v>
          </cell>
        </row>
        <row r="3047">
          <cell r="E3047">
            <v>8.3742142228760752E-2</v>
          </cell>
        </row>
        <row r="3048">
          <cell r="E3048">
            <v>9.046378381307929E-2</v>
          </cell>
        </row>
        <row r="3049">
          <cell r="E3049">
            <v>9.8794269614655428E-2</v>
          </cell>
        </row>
        <row r="3050">
          <cell r="E3050">
            <v>0.1062793869392151</v>
          </cell>
        </row>
        <row r="3051">
          <cell r="E3051">
            <v>0.1160440973853899</v>
          </cell>
        </row>
        <row r="3052">
          <cell r="E3052">
            <v>0.1237474157782323</v>
          </cell>
        </row>
        <row r="3053">
          <cell r="E3053">
            <v>0.13589579579494199</v>
          </cell>
        </row>
        <row r="3054">
          <cell r="E3054">
            <v>0.14664500367431291</v>
          </cell>
        </row>
        <row r="3055">
          <cell r="E3055">
            <v>0.1590806376059668</v>
          </cell>
        </row>
        <row r="3056">
          <cell r="E3056">
            <v>0.1704340762678983</v>
          </cell>
        </row>
        <row r="3057">
          <cell r="E3057">
            <v>0.18268039211759871</v>
          </cell>
        </row>
        <row r="3058">
          <cell r="E3058">
            <v>0.19477172840899101</v>
          </cell>
        </row>
        <row r="3059">
          <cell r="E3059">
            <v>0.20805782448692739</v>
          </cell>
        </row>
        <row r="3060">
          <cell r="E3060">
            <v>0.22045537334331519</v>
          </cell>
        </row>
        <row r="3061">
          <cell r="E3061">
            <v>0.23687190852266801</v>
          </cell>
        </row>
        <row r="3062">
          <cell r="E3062">
            <v>0.24801696007852789</v>
          </cell>
        </row>
        <row r="3063">
          <cell r="E3063">
            <v>0.2646889934104375</v>
          </cell>
        </row>
        <row r="3064">
          <cell r="E3064">
            <v>0.27954452726707618</v>
          </cell>
        </row>
        <row r="3065">
          <cell r="E3065">
            <v>0.29544004129070689</v>
          </cell>
        </row>
        <row r="3066">
          <cell r="E3066">
            <v>0.31254783794455421</v>
          </cell>
        </row>
        <row r="3067">
          <cell r="E3067">
            <v>0.32773396490785689</v>
          </cell>
        </row>
        <row r="3068">
          <cell r="E3068">
            <v>0.34220554803678482</v>
          </cell>
        </row>
        <row r="3069">
          <cell r="E3069">
            <v>0.3558723542052632</v>
          </cell>
        </row>
        <row r="3070">
          <cell r="E3070">
            <v>0.37288272813080442</v>
          </cell>
        </row>
        <row r="3071">
          <cell r="E3071">
            <v>1.8530964639053901E-2</v>
          </cell>
        </row>
        <row r="3072">
          <cell r="E3072">
            <v>1.16486021060811E-2</v>
          </cell>
        </row>
        <row r="3073">
          <cell r="E3073">
            <v>7.858483798664162E-3</v>
          </cell>
        </row>
        <row r="3074">
          <cell r="E3074">
            <v>5.4244464666731718E-3</v>
          </cell>
        </row>
        <row r="3075">
          <cell r="E3075">
            <v>4.0277174143569239E-3</v>
          </cell>
        </row>
        <row r="3076">
          <cell r="E3076">
            <v>3.267298808015795E-3</v>
          </cell>
        </row>
        <row r="3077">
          <cell r="E3077">
            <v>2.724677314545509E-3</v>
          </cell>
        </row>
        <row r="3078">
          <cell r="E3078">
            <v>2.355263617901171E-3</v>
          </cell>
        </row>
        <row r="3079">
          <cell r="E3079">
            <v>2.1125946923583609E-3</v>
          </cell>
        </row>
        <row r="3080">
          <cell r="E3080">
            <v>1.9650060881263309E-3</v>
          </cell>
        </row>
        <row r="3081">
          <cell r="E3081">
            <v>1.879803253143963E-3</v>
          </cell>
        </row>
        <row r="3082">
          <cell r="E3082">
            <v>1.926656811829464E-3</v>
          </cell>
        </row>
        <row r="3083">
          <cell r="E3083">
            <v>1.9763583909497839E-3</v>
          </cell>
        </row>
        <row r="3084">
          <cell r="E3084">
            <v>2.0887819114263628E-3</v>
          </cell>
        </row>
        <row r="3085">
          <cell r="E3085">
            <v>2.2373958759606132E-3</v>
          </cell>
        </row>
        <row r="3086">
          <cell r="E3086">
            <v>2.4449833232534912E-3</v>
          </cell>
        </row>
        <row r="3087">
          <cell r="E3087">
            <v>2.6618537586593489E-3</v>
          </cell>
        </row>
        <row r="3088">
          <cell r="E3088">
            <v>2.893499680495792E-3</v>
          </cell>
        </row>
        <row r="3089">
          <cell r="E3089">
            <v>3.1294519267263121E-3</v>
          </cell>
        </row>
        <row r="3090">
          <cell r="E3090">
            <v>3.367613510491529E-3</v>
          </cell>
        </row>
        <row r="3091">
          <cell r="E3091">
            <v>3.583392954765952E-3</v>
          </cell>
        </row>
        <row r="3092">
          <cell r="E3092">
            <v>3.8680072914040191E-3</v>
          </cell>
        </row>
        <row r="3093">
          <cell r="E3093">
            <v>4.0210043371630144E-3</v>
          </cell>
        </row>
        <row r="3094">
          <cell r="E3094">
            <v>4.1582748607167366E-3</v>
          </cell>
        </row>
        <row r="3095">
          <cell r="E3095">
            <v>4.2813942174491082E-3</v>
          </cell>
        </row>
        <row r="3096">
          <cell r="E3096">
            <v>4.3959709481360409E-3</v>
          </cell>
        </row>
        <row r="3097">
          <cell r="E3097">
            <v>4.5138630007811598E-3</v>
          </cell>
        </row>
        <row r="3098">
          <cell r="E3098">
            <v>4.6532218573710482E-3</v>
          </cell>
        </row>
        <row r="3099">
          <cell r="E3099">
            <v>4.7716270295202756E-3</v>
          </cell>
        </row>
        <row r="3100">
          <cell r="E3100">
            <v>4.9671617015257796E-3</v>
          </cell>
        </row>
        <row r="3101">
          <cell r="E3101">
            <v>5.0743798675602081E-3</v>
          </cell>
        </row>
        <row r="3102">
          <cell r="E3102">
            <v>5.4221877589736289E-3</v>
          </cell>
        </row>
        <row r="3103">
          <cell r="E3103">
            <v>5.6206793122256524E-3</v>
          </cell>
        </row>
        <row r="3104">
          <cell r="E3104">
            <v>5.8356622640064471E-3</v>
          </cell>
        </row>
        <row r="3105">
          <cell r="E3105">
            <v>6.0882598906482066E-3</v>
          </cell>
        </row>
        <row r="3106">
          <cell r="E3106">
            <v>6.3297530489119236E-3</v>
          </cell>
        </row>
        <row r="3107">
          <cell r="E3107">
            <v>6.5652208665110123E-3</v>
          </cell>
        </row>
        <row r="3108">
          <cell r="E3108">
            <v>6.8681186621945001E-3</v>
          </cell>
        </row>
        <row r="3109">
          <cell r="E3109">
            <v>7.1119891057633833E-3</v>
          </cell>
        </row>
        <row r="3110">
          <cell r="E3110">
            <v>7.4821314795947558E-3</v>
          </cell>
        </row>
        <row r="3111">
          <cell r="E3111">
            <v>7.6432860485424747E-3</v>
          </cell>
        </row>
        <row r="3112">
          <cell r="E3112">
            <v>8.1858839890597279E-3</v>
          </cell>
        </row>
        <row r="3113">
          <cell r="E3113">
            <v>8.4211223789584233E-3</v>
          </cell>
        </row>
        <row r="3114">
          <cell r="E3114">
            <v>8.7607814270216355E-3</v>
          </cell>
        </row>
        <row r="3115">
          <cell r="E3115">
            <v>9.1753412402055812E-3</v>
          </cell>
        </row>
        <row r="3116">
          <cell r="E3116">
            <v>9.5152910246389943E-3</v>
          </cell>
        </row>
        <row r="3117">
          <cell r="E3117">
            <v>9.9656612883064488E-3</v>
          </cell>
        </row>
        <row r="3118">
          <cell r="E3118">
            <v>1.0567670781223559E-2</v>
          </cell>
        </row>
        <row r="3119">
          <cell r="E3119">
            <v>1.11470310000924E-2</v>
          </cell>
        </row>
        <row r="3120">
          <cell r="E3120">
            <v>1.1972122742096469E-2</v>
          </cell>
        </row>
        <row r="3121">
          <cell r="E3121">
            <v>1.2445639025497109E-2</v>
          </cell>
        </row>
        <row r="3122">
          <cell r="E3122">
            <v>1.3483335709389749E-2</v>
          </cell>
        </row>
        <row r="3123">
          <cell r="E3123">
            <v>1.4143727927236061E-2</v>
          </cell>
        </row>
        <row r="3124">
          <cell r="E3124">
            <v>1.494508969237629E-2</v>
          </cell>
        </row>
        <row r="3125">
          <cell r="E3125">
            <v>1.5736618727147041E-2</v>
          </cell>
        </row>
        <row r="3126">
          <cell r="E3126">
            <v>1.6654510971855999E-2</v>
          </cell>
        </row>
        <row r="3127">
          <cell r="E3127">
            <v>1.7597305317760381E-2</v>
          </cell>
        </row>
        <row r="3128">
          <cell r="E3128">
            <v>1.8935260601881779E-2</v>
          </cell>
        </row>
        <row r="3129">
          <cell r="E3129">
            <v>2.0286074838524511E-2</v>
          </cell>
        </row>
        <row r="3130">
          <cell r="E3130">
            <v>2.2293412567536249E-2</v>
          </cell>
        </row>
        <row r="3131">
          <cell r="E3131">
            <v>2.3588201545267421E-2</v>
          </cell>
        </row>
        <row r="3132">
          <cell r="E3132">
            <v>2.6070191400237919E-2</v>
          </cell>
        </row>
        <row r="3133">
          <cell r="E3133">
            <v>2.8144539058716059E-2</v>
          </cell>
        </row>
        <row r="3134">
          <cell r="E3134">
            <v>3.0436556794684381E-2</v>
          </cell>
        </row>
        <row r="3135">
          <cell r="E3135">
            <v>3.3008881140776603E-2</v>
          </cell>
        </row>
        <row r="3136">
          <cell r="E3136">
            <v>3.5407856649835028E-2</v>
          </cell>
        </row>
        <row r="3137">
          <cell r="E3137">
            <v>3.8378522968586133E-2</v>
          </cell>
        </row>
        <row r="3138">
          <cell r="E3138">
            <v>4.18378281851568E-2</v>
          </cell>
        </row>
        <row r="3139">
          <cell r="E3139">
            <v>4.5314576044507948E-2</v>
          </cell>
        </row>
        <row r="3140">
          <cell r="E3140">
            <v>5.0428841109174338E-2</v>
          </cell>
        </row>
        <row r="3141">
          <cell r="E3141">
            <v>5.380249505683532E-2</v>
          </cell>
        </row>
        <row r="3142">
          <cell r="E3142">
            <v>6.007235990592108E-2</v>
          </cell>
        </row>
        <row r="3143">
          <cell r="E3143">
            <v>6.5224402138992166E-2</v>
          </cell>
        </row>
        <row r="3144">
          <cell r="E3144">
            <v>7.1093047233067197E-2</v>
          </cell>
        </row>
        <row r="3145">
          <cell r="E3145">
            <v>7.7526332918919971E-2</v>
          </cell>
        </row>
        <row r="3146">
          <cell r="E3146">
            <v>8.3793521788986913E-2</v>
          </cell>
        </row>
        <row r="3147">
          <cell r="E3147">
            <v>9.0517593524538476E-2</v>
          </cell>
        </row>
        <row r="3148">
          <cell r="E3148">
            <v>9.8850875853011999E-2</v>
          </cell>
        </row>
        <row r="3149">
          <cell r="E3149">
            <v>0.1063377839381536</v>
          </cell>
        </row>
        <row r="3150">
          <cell r="E3150">
            <v>0.11610492927098071</v>
          </cell>
        </row>
        <row r="3151">
          <cell r="E3151">
            <v>0.1231967486555267</v>
          </cell>
        </row>
        <row r="3152">
          <cell r="E3152">
            <v>0.1359609579818867</v>
          </cell>
        </row>
        <row r="3153">
          <cell r="E3153">
            <v>0.14671218117009521</v>
          </cell>
        </row>
        <row r="3154">
          <cell r="E3154">
            <v>0.15915070829582831</v>
          </cell>
        </row>
        <row r="3155">
          <cell r="E3155">
            <v>0.17050535330733571</v>
          </cell>
        </row>
        <row r="3156">
          <cell r="E3156">
            <v>0.18275230244139901</v>
          </cell>
        </row>
        <row r="3157">
          <cell r="E3157">
            <v>0.1948443742454822</v>
          </cell>
        </row>
        <row r="3158">
          <cell r="E3158">
            <v>0.20813166616391601</v>
          </cell>
        </row>
        <row r="3159">
          <cell r="E3159">
            <v>0.22052846541539131</v>
          </cell>
        </row>
        <row r="3160">
          <cell r="E3160">
            <v>0.2369469124077529</v>
          </cell>
        </row>
        <row r="3161">
          <cell r="E3161">
            <v>0.24737012217588791</v>
          </cell>
        </row>
        <row r="3162">
          <cell r="E3162">
            <v>0.26476113627497838</v>
          </cell>
        </row>
        <row r="3163">
          <cell r="E3163">
            <v>0.2796152225455425</v>
          </cell>
        </row>
        <row r="3164">
          <cell r="E3164">
            <v>0.29550984651343348</v>
          </cell>
        </row>
        <row r="3165">
          <cell r="E3165">
            <v>0.31261799545718683</v>
          </cell>
        </row>
        <row r="3166">
          <cell r="E3166">
            <v>0.32780265915900092</v>
          </cell>
        </row>
        <row r="3167">
          <cell r="E3167">
            <v>0.34227284549415549</v>
          </cell>
        </row>
        <row r="3168">
          <cell r="E3168">
            <v>0.35593829582029612</v>
          </cell>
        </row>
        <row r="3169">
          <cell r="E3169">
            <v>0.3729465888097665</v>
          </cell>
        </row>
        <row r="3170">
          <cell r="E3170">
            <v>1.8589957216685219E-2</v>
          </cell>
        </row>
        <row r="3171">
          <cell r="E3171">
            <v>1.131985947408887E-2</v>
          </cell>
        </row>
        <row r="3172">
          <cell r="E3172">
            <v>7.8832915056102904E-3</v>
          </cell>
        </row>
        <row r="3173">
          <cell r="E3173">
            <v>5.4411215502661037E-3</v>
          </cell>
        </row>
        <row r="3174">
          <cell r="E3174">
            <v>4.0399011952284569E-3</v>
          </cell>
        </row>
        <row r="3175">
          <cell r="E3175">
            <v>3.2769859473105178E-3</v>
          </cell>
        </row>
        <row r="3176">
          <cell r="E3176">
            <v>2.7325261658178719E-3</v>
          </cell>
        </row>
        <row r="3177">
          <cell r="E3177">
            <v>2.3619068511964159E-3</v>
          </cell>
        </row>
        <row r="3178">
          <cell r="E3178">
            <v>2.1184237719802379E-3</v>
          </cell>
        </row>
        <row r="3179">
          <cell r="E3179">
            <v>1.9702963974446148E-3</v>
          </cell>
        </row>
        <row r="3180">
          <cell r="E3180">
            <v>1.884710116790145E-3</v>
          </cell>
        </row>
        <row r="3181">
          <cell r="E3181">
            <v>1.883147365961624E-3</v>
          </cell>
        </row>
        <row r="3182">
          <cell r="E3182">
            <v>1.9812482523813291E-3</v>
          </cell>
        </row>
        <row r="3183">
          <cell r="E3183">
            <v>2.0938637943886951E-3</v>
          </cell>
        </row>
        <row r="3184">
          <cell r="E3184">
            <v>2.242734416820658E-3</v>
          </cell>
        </row>
        <row r="3185">
          <cell r="E3185">
            <v>2.4507483767335358E-3</v>
          </cell>
        </row>
        <row r="3186">
          <cell r="E3186">
            <v>2.6680657263636891E-3</v>
          </cell>
        </row>
        <row r="3187">
          <cell r="E3187">
            <v>2.900269679690926E-3</v>
          </cell>
        </row>
        <row r="3188">
          <cell r="E3188">
            <v>3.137022190345395E-3</v>
          </cell>
        </row>
        <row r="3189">
          <cell r="E3189">
            <v>3.3760212922254729E-3</v>
          </cell>
        </row>
        <row r="3190">
          <cell r="E3190">
            <v>3.592533269192955E-3</v>
          </cell>
        </row>
        <row r="3191">
          <cell r="E3191">
            <v>3.7804782731722941E-3</v>
          </cell>
        </row>
        <row r="3192">
          <cell r="E3192">
            <v>4.0311136069799414E-3</v>
          </cell>
        </row>
        <row r="3193">
          <cell r="E3193">
            <v>4.1686003254570716E-3</v>
          </cell>
        </row>
        <row r="3194">
          <cell r="E3194">
            <v>4.2918931152071682E-3</v>
          </cell>
        </row>
        <row r="3195">
          <cell r="E3195">
            <v>4.4065850583877566E-3</v>
          </cell>
        </row>
        <row r="3196">
          <cell r="E3196">
            <v>4.5245715160856506E-3</v>
          </cell>
        </row>
        <row r="3197">
          <cell r="E3197">
            <v>4.6640460453621913E-3</v>
          </cell>
        </row>
        <row r="3198">
          <cell r="E3198">
            <v>4.7824184395107716E-3</v>
          </cell>
        </row>
        <row r="3199">
          <cell r="E3199">
            <v>4.9780887735508816E-3</v>
          </cell>
        </row>
        <row r="3200">
          <cell r="E3200">
            <v>5.0852521487720903E-3</v>
          </cell>
        </row>
        <row r="3201">
          <cell r="E3201">
            <v>5.321756960230406E-3</v>
          </cell>
        </row>
        <row r="3202">
          <cell r="E3202">
            <v>5.6320605942850044E-3</v>
          </cell>
        </row>
        <row r="3203">
          <cell r="E3203">
            <v>5.8471480805760701E-3</v>
          </cell>
        </row>
        <row r="3204">
          <cell r="E3204">
            <v>6.099873872979944E-3</v>
          </cell>
        </row>
        <row r="3205">
          <cell r="E3205">
            <v>6.3414951465111669E-3</v>
          </cell>
        </row>
        <row r="3206">
          <cell r="E3206">
            <v>6.5770158502700404E-3</v>
          </cell>
        </row>
        <row r="3207">
          <cell r="E3207">
            <v>6.8800588183204336E-3</v>
          </cell>
        </row>
        <row r="3208">
          <cell r="E3208">
            <v>7.1239264293694324E-3</v>
          </cell>
        </row>
        <row r="3209">
          <cell r="E3209">
            <v>7.4942673432693008E-3</v>
          </cell>
        </row>
        <row r="3210">
          <cell r="E3210">
            <v>7.6552135503965557E-3</v>
          </cell>
        </row>
        <row r="3211">
          <cell r="E3211">
            <v>8.0758017687446726E-3</v>
          </cell>
        </row>
        <row r="3212">
          <cell r="E3212">
            <v>8.4332739527170908E-3</v>
          </cell>
        </row>
        <row r="3213">
          <cell r="E3213">
            <v>8.7729316997390283E-3</v>
          </cell>
        </row>
        <row r="3214">
          <cell r="E3214">
            <v>9.1875033476123136E-3</v>
          </cell>
        </row>
        <row r="3215">
          <cell r="E3215">
            <v>9.5273412696953441E-3</v>
          </cell>
        </row>
        <row r="3216">
          <cell r="E3216">
            <v>9.9776853115475239E-3</v>
          </cell>
        </row>
        <row r="3217">
          <cell r="E3217">
            <v>1.057987731635701E-2</v>
          </cell>
        </row>
        <row r="3218">
          <cell r="E3218">
            <v>1.115931013075289E-2</v>
          </cell>
        </row>
        <row r="3219">
          <cell r="E3219">
            <v>1.198476901219148E-2</v>
          </cell>
        </row>
        <row r="3220">
          <cell r="E3220">
            <v>1.24582027770247E-2</v>
          </cell>
        </row>
        <row r="3221">
          <cell r="E3221">
            <v>1.3366042923682819E-2</v>
          </cell>
        </row>
        <row r="3222">
          <cell r="E3222">
            <v>1.415691930683749E-2</v>
          </cell>
        </row>
        <row r="3223">
          <cell r="E3223">
            <v>1.4958557069127959E-2</v>
          </cell>
        </row>
        <row r="3224">
          <cell r="E3224">
            <v>1.5750314769969909E-2</v>
          </cell>
        </row>
        <row r="3225">
          <cell r="E3225">
            <v>1.6668521450176828E-2</v>
          </cell>
        </row>
        <row r="3226">
          <cell r="E3226">
            <v>1.7611580592893809E-2</v>
          </cell>
        </row>
        <row r="3227">
          <cell r="E3227">
            <v>1.895024876242413E-2</v>
          </cell>
        </row>
        <row r="3228">
          <cell r="E3228">
            <v>2.0301764662424841E-2</v>
          </cell>
        </row>
        <row r="3229">
          <cell r="E3229">
            <v>2.2310448373708439E-2</v>
          </cell>
        </row>
        <row r="3230">
          <cell r="E3230">
            <v>2.3605718111751939E-2</v>
          </cell>
        </row>
        <row r="3231">
          <cell r="E3231">
            <v>2.5898393120343029E-2</v>
          </cell>
        </row>
        <row r="3232">
          <cell r="E3232">
            <v>2.8165006802387201E-2</v>
          </cell>
        </row>
        <row r="3233">
          <cell r="E3233">
            <v>3.04585052580536E-2</v>
          </cell>
        </row>
        <row r="3234">
          <cell r="E3234">
            <v>3.3032482761548347E-2</v>
          </cell>
        </row>
        <row r="3235">
          <cell r="E3235">
            <v>3.5432979142813403E-2</v>
          </cell>
        </row>
        <row r="3236">
          <cell r="E3236">
            <v>3.8405406314456443E-2</v>
          </cell>
        </row>
        <row r="3237">
          <cell r="E3237">
            <v>4.1866888006270253E-2</v>
          </cell>
        </row>
        <row r="3238">
          <cell r="E3238">
            <v>4.5345668693410952E-2</v>
          </cell>
        </row>
        <row r="3239">
          <cell r="E3239">
            <v>5.0463544431914358E-2</v>
          </cell>
        </row>
        <row r="3240">
          <cell r="E3240">
            <v>5.383853345926215E-2</v>
          </cell>
        </row>
        <row r="3241">
          <cell r="E3241">
            <v>5.9714529304939257E-2</v>
          </cell>
        </row>
        <row r="3242">
          <cell r="E3242">
            <v>6.5267004180970756E-2</v>
          </cell>
        </row>
        <row r="3243">
          <cell r="E3243">
            <v>7.1138749659661382E-2</v>
          </cell>
        </row>
        <row r="3244">
          <cell r="E3244">
            <v>7.7575421729251026E-2</v>
          </cell>
        </row>
        <row r="3245">
          <cell r="E3245">
            <v>8.3844931409468804E-2</v>
          </cell>
        </row>
        <row r="3246">
          <cell r="E3246">
            <v>9.0571433624241027E-2</v>
          </cell>
        </row>
        <row r="3247">
          <cell r="E3247">
            <v>9.890751271436482E-2</v>
          </cell>
        </row>
        <row r="3248">
          <cell r="E3248">
            <v>0.1063962110784936</v>
          </cell>
        </row>
        <row r="3249">
          <cell r="E3249">
            <v>0.1161657909069546</v>
          </cell>
        </row>
        <row r="3250">
          <cell r="E3250">
            <v>0.1232578213918774</v>
          </cell>
        </row>
        <row r="3251">
          <cell r="E3251">
            <v>0.13537553122342011</v>
          </cell>
        </row>
        <row r="3252">
          <cell r="E3252">
            <v>0.14677938672297999</v>
          </cell>
        </row>
        <row r="3253">
          <cell r="E3253">
            <v>0.15922080684348799</v>
          </cell>
        </row>
        <row r="3254">
          <cell r="E3254">
            <v>0.17057665699524749</v>
          </cell>
        </row>
        <row r="3255">
          <cell r="E3255">
            <v>0.18282423779949189</v>
          </cell>
        </row>
        <row r="3256">
          <cell r="E3256">
            <v>0.19491704377944941</v>
          </cell>
        </row>
        <row r="3257">
          <cell r="E3257">
            <v>0.2082055304689944</v>
          </cell>
        </row>
        <row r="3258">
          <cell r="E3258">
            <v>0.22060157814986051</v>
          </cell>
        </row>
        <row r="3259">
          <cell r="E3259">
            <v>0.23702193618789399</v>
          </cell>
        </row>
        <row r="3260">
          <cell r="E3260">
            <v>0.24744192402889831</v>
          </cell>
        </row>
        <row r="3261">
          <cell r="E3261">
            <v>0.26411242420670172</v>
          </cell>
        </row>
        <row r="3262">
          <cell r="E3262">
            <v>0.27968593204266567</v>
          </cell>
        </row>
        <row r="3263">
          <cell r="E3263">
            <v>0.29557966456802748</v>
          </cell>
        </row>
        <row r="3264">
          <cell r="E3264">
            <v>0.31268816491307933</v>
          </cell>
        </row>
        <row r="3265">
          <cell r="E3265">
            <v>0.32787136406553452</v>
          </cell>
        </row>
        <row r="3266">
          <cell r="E3266">
            <v>0.34234015250227778</v>
          </cell>
        </row>
        <row r="3267">
          <cell r="E3267">
            <v>0.35600424603046638</v>
          </cell>
        </row>
        <row r="3268">
          <cell r="E3268">
            <v>0.37301045692072948</v>
          </cell>
        </row>
        <row r="3269">
          <cell r="E3269">
            <v>1.864913580494976E-2</v>
          </cell>
        </row>
        <row r="3270">
          <cell r="E3270">
            <v>1.135592608054559E-2</v>
          </cell>
        </row>
        <row r="3271">
          <cell r="E3271">
            <v>7.662801216477666E-3</v>
          </cell>
        </row>
        <row r="3272">
          <cell r="E3272">
            <v>5.4578477533190339E-3</v>
          </cell>
        </row>
        <row r="3273">
          <cell r="E3273">
            <v>4.0521217568176837E-3</v>
          </cell>
        </row>
        <row r="3274">
          <cell r="E3274">
            <v>3.2867017604024662E-3</v>
          </cell>
        </row>
        <row r="3275">
          <cell r="E3275">
            <v>2.740397595832333E-3</v>
          </cell>
        </row>
        <row r="3276">
          <cell r="E3276">
            <v>2.3685688000778531E-3</v>
          </cell>
        </row>
        <row r="3277">
          <cell r="E3277">
            <v>2.12426891809625E-3</v>
          </cell>
        </row>
        <row r="3278">
          <cell r="E3278">
            <v>1.9756009355551551E-3</v>
          </cell>
        </row>
        <row r="3279">
          <cell r="E3279">
            <v>1.889629776728796E-3</v>
          </cell>
        </row>
        <row r="3280">
          <cell r="E3280">
            <v>1.887932862494224E-3</v>
          </cell>
        </row>
        <row r="3281">
          <cell r="E3281">
            <v>1.9376710541495481E-3</v>
          </cell>
        </row>
        <row r="3282">
          <cell r="E3282">
            <v>2.098958028264541E-3</v>
          </cell>
        </row>
        <row r="3283">
          <cell r="E3283">
            <v>2.24808568135626E-3</v>
          </cell>
        </row>
        <row r="3284">
          <cell r="E3284">
            <v>2.456527006953535E-3</v>
          </cell>
        </row>
        <row r="3285">
          <cell r="E3285">
            <v>2.6742921714910661E-3</v>
          </cell>
        </row>
        <row r="3286">
          <cell r="E3286">
            <v>2.9070554957338901E-3</v>
          </cell>
        </row>
        <row r="3287">
          <cell r="E3287">
            <v>3.1446107378221289E-3</v>
          </cell>
        </row>
        <row r="3288">
          <cell r="E3288">
            <v>3.3844500296589248E-3</v>
          </cell>
        </row>
        <row r="3289">
          <cell r="E3289">
            <v>3.6016968560501632E-3</v>
          </cell>
        </row>
        <row r="3290">
          <cell r="E3290">
            <v>3.790105265784272E-3</v>
          </cell>
        </row>
        <row r="3291">
          <cell r="E3291">
            <v>3.9410357385553096E-3</v>
          </cell>
        </row>
        <row r="3292">
          <cell r="E3292">
            <v>4.1789513756549379E-3</v>
          </cell>
        </row>
        <row r="3293">
          <cell r="E3293">
            <v>4.3024177028541111E-3</v>
          </cell>
        </row>
        <row r="3294">
          <cell r="E3294">
            <v>4.4172247396072617E-3</v>
          </cell>
        </row>
        <row r="3295">
          <cell r="E3295">
            <v>4.5353053779471084E-3</v>
          </cell>
        </row>
        <row r="3296">
          <cell r="E3296">
            <v>4.6748953530856294E-3</v>
          </cell>
        </row>
        <row r="3297">
          <cell r="E3297">
            <v>4.7932341963053959E-3</v>
          </cell>
        </row>
        <row r="3298">
          <cell r="E3298">
            <v>4.9890398233171096E-3</v>
          </cell>
        </row>
        <row r="3299">
          <cell r="E3299">
            <v>5.09614766504074E-3</v>
          </cell>
        </row>
        <row r="3300">
          <cell r="E3300">
            <v>5.332823687998367E-3</v>
          </cell>
        </row>
        <row r="3301">
          <cell r="E3301">
            <v>5.5304508453034584E-3</v>
          </cell>
        </row>
        <row r="3302">
          <cell r="E3302">
            <v>5.8586564369839111E-3</v>
          </cell>
        </row>
        <row r="3303">
          <cell r="E3303">
            <v>6.1115099419938312E-3</v>
          </cell>
        </row>
        <row r="3304">
          <cell r="E3304">
            <v>6.3532589567444342E-3</v>
          </cell>
        </row>
        <row r="3305">
          <cell r="E3305">
            <v>6.5888319543815346E-3</v>
          </cell>
        </row>
        <row r="3306">
          <cell r="E3306">
            <v>6.8920196601794936E-3</v>
          </cell>
        </row>
        <row r="3307">
          <cell r="E3307">
            <v>7.1358837174335674E-3</v>
          </cell>
        </row>
        <row r="3308">
          <cell r="E3308">
            <v>7.5064228165361291E-3</v>
          </cell>
        </row>
        <row r="3309">
          <cell r="E3309">
            <v>7.6671595933606174E-3</v>
          </cell>
        </row>
        <row r="3310">
          <cell r="E3310">
            <v>8.0879599553616011E-3</v>
          </cell>
        </row>
        <row r="3311">
          <cell r="E3311">
            <v>8.3245353683444323E-3</v>
          </cell>
        </row>
        <row r="3312">
          <cell r="E3312">
            <v>8.7850987488095056E-3</v>
          </cell>
        </row>
        <row r="3313">
          <cell r="E3313">
            <v>9.1996815011907707E-3</v>
          </cell>
        </row>
        <row r="3314">
          <cell r="E3314">
            <v>9.5394067016788542E-3</v>
          </cell>
        </row>
        <row r="3315">
          <cell r="E3315">
            <v>9.9897237690037555E-3</v>
          </cell>
        </row>
        <row r="3316">
          <cell r="E3316">
            <v>1.059209787544579E-2</v>
          </cell>
        </row>
        <row r="3317">
          <cell r="E3317">
            <v>1.117160271107065E-2</v>
          </cell>
        </row>
        <row r="3318">
          <cell r="E3318">
            <v>1.1997428559397449E-2</v>
          </cell>
        </row>
        <row r="3319">
          <cell r="E3319">
            <v>1.2470779131289359E-2</v>
          </cell>
        </row>
        <row r="3320">
          <cell r="E3320">
            <v>1.337902524866608E-2</v>
          </cell>
        </row>
        <row r="3321">
          <cell r="E3321">
            <v>1.403863527936333E-2</v>
          </cell>
        </row>
        <row r="3322">
          <cell r="E3322">
            <v>1.497203648919487E-2</v>
          </cell>
        </row>
        <row r="3323">
          <cell r="E3323">
            <v>1.5764022637152712E-2</v>
          </cell>
        </row>
        <row r="3324">
          <cell r="E3324">
            <v>1.668254361444621E-2</v>
          </cell>
        </row>
        <row r="3325">
          <cell r="E3325">
            <v>1.762586734421356E-2</v>
          </cell>
        </row>
        <row r="3326">
          <cell r="E3326">
            <v>1.896524867177107E-2</v>
          </cell>
        </row>
        <row r="3327">
          <cell r="E3327">
            <v>2.0317466495019091E-2</v>
          </cell>
        </row>
        <row r="3328">
          <cell r="E3328">
            <v>2.2327497048812091E-2</v>
          </cell>
        </row>
        <row r="3329">
          <cell r="E3329">
            <v>2.362324752803235E-2</v>
          </cell>
        </row>
        <row r="3330">
          <cell r="E3330">
            <v>2.591742652280404E-2</v>
          </cell>
        </row>
        <row r="3331">
          <cell r="E3331">
            <v>2.798132393714103E-2</v>
          </cell>
        </row>
        <row r="3332">
          <cell r="E3332">
            <v>3.0480469298864721E-2</v>
          </cell>
        </row>
        <row r="3333">
          <cell r="E3333">
            <v>3.3056100967616693E-2</v>
          </cell>
        </row>
        <row r="3334">
          <cell r="E3334">
            <v>3.5458119131047572E-2</v>
          </cell>
        </row>
        <row r="3335">
          <cell r="E3335">
            <v>3.8432308112776432E-2</v>
          </cell>
        </row>
        <row r="3336">
          <cell r="E3336">
            <v>4.1895967567387338E-2</v>
          </cell>
        </row>
        <row r="3337">
          <cell r="E3337">
            <v>4.5376782165626461E-2</v>
          </cell>
        </row>
        <row r="3338">
          <cell r="E3338">
            <v>5.0498270995734451E-2</v>
          </cell>
        </row>
        <row r="3339">
          <cell r="E3339">
            <v>5.3874595307630058E-2</v>
          </cell>
        </row>
        <row r="3340">
          <cell r="E3340">
            <v>5.9754186156666611E-2</v>
          </cell>
        </row>
        <row r="3341">
          <cell r="E3341">
            <v>6.4884550281138709E-2</v>
          </cell>
        </row>
        <row r="3342">
          <cell r="E3342">
            <v>7.118448032662561E-2</v>
          </cell>
        </row>
        <row r="3343">
          <cell r="E3343">
            <v>7.762454029666821E-2</v>
          </cell>
        </row>
        <row r="3344">
          <cell r="E3344">
            <v>8.3896371105943501E-2</v>
          </cell>
        </row>
        <row r="3345">
          <cell r="E3345">
            <v>9.062530412735903E-2</v>
          </cell>
        </row>
        <row r="3346">
          <cell r="E3346">
            <v>9.8964180213130248E-2</v>
          </cell>
        </row>
        <row r="3347">
          <cell r="E3347">
            <v>0.1064546683735703</v>
          </cell>
        </row>
        <row r="3348">
          <cell r="E3348">
            <v>0.11622668230552249</v>
          </cell>
        </row>
        <row r="3349">
          <cell r="E3349">
            <v>0.1233189222281964</v>
          </cell>
        </row>
        <row r="3350">
          <cell r="E3350">
            <v>0.13544046396613341</v>
          </cell>
        </row>
        <row r="3351">
          <cell r="E3351">
            <v>0.14617554603920921</v>
          </cell>
        </row>
        <row r="3352">
          <cell r="E3352">
            <v>0.1592909332572098</v>
          </cell>
        </row>
        <row r="3353">
          <cell r="E3353">
            <v>0.17064798733877759</v>
          </cell>
        </row>
        <row r="3354">
          <cell r="E3354">
            <v>0.18289619819783021</v>
          </cell>
        </row>
        <row r="3355">
          <cell r="E3355">
            <v>0.19498973701589101</v>
          </cell>
        </row>
        <row r="3356">
          <cell r="E3356">
            <v>0.2082794174063424</v>
          </cell>
        </row>
        <row r="3357">
          <cell r="E3357">
            <v>0.22067471154998131</v>
          </cell>
        </row>
        <row r="3358">
          <cell r="E3358">
            <v>0.2370969798656862</v>
          </cell>
        </row>
        <row r="3359">
          <cell r="E3359">
            <v>0.24751374313387661</v>
          </cell>
        </row>
        <row r="3360">
          <cell r="E3360">
            <v>0.26418443959140159</v>
          </cell>
        </row>
        <row r="3361">
          <cell r="E3361">
            <v>0.27905005837421981</v>
          </cell>
        </row>
        <row r="3362">
          <cell r="E3362">
            <v>0.29564949545488989</v>
          </cell>
        </row>
        <row r="3363">
          <cell r="E3363">
            <v>0.31275834631231381</v>
          </cell>
        </row>
        <row r="3364">
          <cell r="E3364">
            <v>0.32794007962730348</v>
          </cell>
        </row>
        <row r="3365">
          <cell r="E3365">
            <v>0.34240746906082459</v>
          </cell>
        </row>
        <row r="3366">
          <cell r="E3366">
            <v>0.3560702048353227</v>
          </cell>
        </row>
        <row r="3367">
          <cell r="E3367">
            <v>0.37307433246313843</v>
          </cell>
        </row>
        <row r="3368">
          <cell r="E3368">
            <v>1.870850097887589E-2</v>
          </cell>
        </row>
        <row r="3369">
          <cell r="E3369">
            <v>1.1392106936780831E-2</v>
          </cell>
        </row>
        <row r="3370">
          <cell r="E3370">
            <v>7.6869935875860662E-3</v>
          </cell>
        </row>
        <row r="3371">
          <cell r="E3371">
            <v>5.3091392334843057E-3</v>
          </cell>
        </row>
        <row r="3372">
          <cell r="E3372">
            <v>4.0643792097039277E-3</v>
          </cell>
        </row>
        <row r="3373">
          <cell r="E3373">
            <v>3.2964463318840842E-3</v>
          </cell>
        </row>
        <row r="3374">
          <cell r="E3374">
            <v>2.7482916693616351E-3</v>
          </cell>
        </row>
        <row r="3375">
          <cell r="E3375">
            <v>2.3752495171457388E-3</v>
          </cell>
        </row>
        <row r="3376">
          <cell r="E3376">
            <v>2.1301301748954948E-3</v>
          </cell>
        </row>
        <row r="3377">
          <cell r="E3377">
            <v>1.980919740651288E-3</v>
          </cell>
        </row>
        <row r="3378">
          <cell r="E3378">
            <v>1.8945622662670521E-3</v>
          </cell>
        </row>
        <row r="3379">
          <cell r="E3379">
            <v>1.8927305085043591E-3</v>
          </cell>
        </row>
        <row r="3380">
          <cell r="E3380">
            <v>1.9424652894229899E-3</v>
          </cell>
        </row>
        <row r="3381">
          <cell r="E3381">
            <v>2.053552055243268E-3</v>
          </cell>
        </row>
        <row r="3382">
          <cell r="E3382">
            <v>2.253449699823884E-3</v>
          </cell>
        </row>
        <row r="3383">
          <cell r="E3383">
            <v>2.462319245807421E-3</v>
          </cell>
        </row>
        <row r="3384">
          <cell r="E3384">
            <v>2.680533127691453E-3</v>
          </cell>
        </row>
        <row r="3385">
          <cell r="E3385">
            <v>2.913857165469325E-3</v>
          </cell>
        </row>
        <row r="3386">
          <cell r="E3386">
            <v>3.1522176131759672E-3</v>
          </cell>
        </row>
        <row r="3387">
          <cell r="E3387">
            <v>3.392899774843694E-3</v>
          </cell>
        </row>
        <row r="3388">
          <cell r="E3388">
            <v>3.6108837743769051E-3</v>
          </cell>
        </row>
        <row r="3389">
          <cell r="E3389">
            <v>3.799756726762471E-3</v>
          </cell>
        </row>
        <row r="3390">
          <cell r="E3390">
            <v>3.9509443571005276E-3</v>
          </cell>
        </row>
        <row r="3391">
          <cell r="E3391">
            <v>4.0867077296770082E-3</v>
          </cell>
        </row>
        <row r="3392">
          <cell r="E3392">
            <v>4.3129680429769826E-3</v>
          </cell>
        </row>
        <row r="3393">
          <cell r="E3393">
            <v>4.4278900531234946E-3</v>
          </cell>
        </row>
        <row r="3394">
          <cell r="E3394">
            <v>4.5460646460839804E-3</v>
          </cell>
        </row>
        <row r="3395">
          <cell r="E3395">
            <v>4.6857698385606161E-3</v>
          </cell>
        </row>
        <row r="3396">
          <cell r="E3396">
            <v>4.8040743545668674E-3</v>
          </cell>
        </row>
        <row r="3397">
          <cell r="E3397">
            <v>5.0000149031738106E-3</v>
          </cell>
        </row>
        <row r="3398">
          <cell r="E3398">
            <v>5.1070664657650866E-3</v>
          </cell>
        </row>
        <row r="3399">
          <cell r="E3399">
            <v>5.3439133674301198E-3</v>
          </cell>
        </row>
        <row r="3400">
          <cell r="E3400">
            <v>5.5416499338102332E-3</v>
          </cell>
        </row>
        <row r="3401">
          <cell r="E3401">
            <v>5.7558889878053243E-3</v>
          </cell>
        </row>
        <row r="3402">
          <cell r="E3402">
            <v>6.1231681394319226E-3</v>
          </cell>
        </row>
        <row r="3403">
          <cell r="E3403">
            <v>6.3650445195019278E-3</v>
          </cell>
        </row>
        <row r="3404">
          <cell r="E3404">
            <v>6.6006692164103384E-3</v>
          </cell>
        </row>
        <row r="3405">
          <cell r="E3405">
            <v>6.9040012233573256E-3</v>
          </cell>
        </row>
        <row r="3406">
          <cell r="E3406">
            <v>7.1478610031026069E-3</v>
          </cell>
        </row>
        <row r="3407">
          <cell r="E3407">
            <v>7.5185979308387552E-3</v>
          </cell>
        </row>
        <row r="3408">
          <cell r="E3408">
            <v>7.6791242060311182E-3</v>
          </cell>
        </row>
        <row r="3409">
          <cell r="E3409">
            <v>8.1001363713909535E-3</v>
          </cell>
        </row>
        <row r="3410">
          <cell r="E3410">
            <v>8.3365481549518838E-3</v>
          </cell>
        </row>
        <row r="3411">
          <cell r="E3411">
            <v>8.6761973340749865E-3</v>
          </cell>
        </row>
        <row r="3412">
          <cell r="E3412">
            <v>9.2118757219121772E-3</v>
          </cell>
        </row>
        <row r="3413">
          <cell r="E3413">
            <v>9.5514873395424749E-3</v>
          </cell>
        </row>
        <row r="3414">
          <cell r="E3414">
            <v>1.0001776677825199E-2</v>
          </cell>
        </row>
        <row r="3415">
          <cell r="E3415">
            <v>1.0604332474426711E-2</v>
          </cell>
        </row>
        <row r="3416">
          <cell r="E3416">
            <v>1.118390875560815E-2</v>
          </cell>
        </row>
        <row r="3417">
          <cell r="E3417">
            <v>1.2010101397481271E-2</v>
          </cell>
        </row>
        <row r="3418">
          <cell r="E3418">
            <v>1.248336810077022E-2</v>
          </cell>
        </row>
        <row r="3419">
          <cell r="E3419">
            <v>1.339202009750173E-2</v>
          </cell>
        </row>
        <row r="3420">
          <cell r="E3420">
            <v>1.4051729342751011E-2</v>
          </cell>
        </row>
        <row r="3421">
          <cell r="E3421">
            <v>1.4851154379238009E-2</v>
          </cell>
        </row>
        <row r="3422">
          <cell r="E3422">
            <v>1.5777742338736519E-2</v>
          </cell>
        </row>
        <row r="3423">
          <cell r="E3423">
            <v>1.669657747424147E-2</v>
          </cell>
        </row>
        <row r="3424">
          <cell r="E3424">
            <v>1.7640165580775299E-2</v>
          </cell>
        </row>
        <row r="3425">
          <cell r="E3425">
            <v>1.8980260338948951E-2</v>
          </cell>
        </row>
        <row r="3426">
          <cell r="E3426">
            <v>2.0333180345301849E-2</v>
          </cell>
        </row>
        <row r="3427">
          <cell r="E3427">
            <v>2.234455860233853E-2</v>
          </cell>
        </row>
        <row r="3428">
          <cell r="E3428">
            <v>2.3640789803298531E-2</v>
          </cell>
        </row>
        <row r="3429">
          <cell r="E3429">
            <v>2.5936473726365979E-2</v>
          </cell>
        </row>
        <row r="3430">
          <cell r="E3430">
            <v>2.8001674702796801E-2</v>
          </cell>
        </row>
        <row r="3431">
          <cell r="E3431">
            <v>3.0283352822838231E-2</v>
          </cell>
        </row>
        <row r="3432">
          <cell r="E3432">
            <v>3.3079735770216612E-2</v>
          </cell>
        </row>
        <row r="3433">
          <cell r="E3433">
            <v>3.5483276626247277E-2</v>
          </cell>
        </row>
        <row r="3434">
          <cell r="E3434">
            <v>3.8459228375674059E-2</v>
          </cell>
        </row>
        <row r="3435">
          <cell r="E3435">
            <v>4.192506688129094E-2</v>
          </cell>
        </row>
        <row r="3436">
          <cell r="E3436">
            <v>4.5407916474387577E-2</v>
          </cell>
        </row>
        <row r="3437">
          <cell r="E3437">
            <v>5.0533020815302199E-2</v>
          </cell>
        </row>
        <row r="3438">
          <cell r="E3438">
            <v>5.3910680616245932E-2</v>
          </cell>
        </row>
        <row r="3439">
          <cell r="E3439">
            <v>5.9793868498798863E-2</v>
          </cell>
        </row>
        <row r="3440">
          <cell r="E3440">
            <v>6.4926938139932555E-2</v>
          </cell>
        </row>
        <row r="3441">
          <cell r="E3441">
            <v>7.0773919639131933E-2</v>
          </cell>
        </row>
        <row r="3442">
          <cell r="E3442">
            <v>7.7673688637484806E-2</v>
          </cell>
        </row>
        <row r="3443">
          <cell r="E3443">
            <v>8.3947840894153636E-2</v>
          </cell>
        </row>
        <row r="3444">
          <cell r="E3444">
            <v>9.0679205049069678E-2</v>
          </cell>
        </row>
        <row r="3445">
          <cell r="E3445">
            <v>9.902087836372897E-2</v>
          </cell>
        </row>
        <row r="3446">
          <cell r="E3446">
            <v>0.1065131558367224</v>
          </cell>
        </row>
        <row r="3447">
          <cell r="E3447">
            <v>0.1162876034788977</v>
          </cell>
        </row>
        <row r="3448">
          <cell r="E3448">
            <v>0.1233800511751562</v>
          </cell>
        </row>
        <row r="3449">
          <cell r="E3449">
            <v>0.13550542535396271</v>
          </cell>
        </row>
        <row r="3450">
          <cell r="E3450">
            <v>0.14624252738976851</v>
          </cell>
        </row>
        <row r="3451">
          <cell r="E3451">
            <v>0.15866079801772581</v>
          </cell>
        </row>
        <row r="3452">
          <cell r="E3452">
            <v>0.17071934434506919</v>
          </cell>
        </row>
        <row r="3453">
          <cell r="E3453">
            <v>0.18296818364236611</v>
          </cell>
        </row>
        <row r="3454">
          <cell r="E3454">
            <v>0.19506245395980379</v>
          </cell>
        </row>
        <row r="3455">
          <cell r="E3455">
            <v>0.20835332698013781</v>
          </cell>
        </row>
        <row r="3456">
          <cell r="E3456">
            <v>0.22074786561901119</v>
          </cell>
        </row>
        <row r="3457">
          <cell r="E3457">
            <v>0.2371720434437227</v>
          </cell>
        </row>
        <row r="3458">
          <cell r="E3458">
            <v>0.2475855794926666</v>
          </cell>
        </row>
        <row r="3459">
          <cell r="E3459">
            <v>0.2642564709066344</v>
          </cell>
        </row>
        <row r="3460">
          <cell r="E3460">
            <v>0.27912065414410098</v>
          </cell>
        </row>
        <row r="3461">
          <cell r="E3461">
            <v>0.29502147940096263</v>
          </cell>
        </row>
        <row r="3462">
          <cell r="E3462">
            <v>0.31282853965497148</v>
          </cell>
        </row>
        <row r="3463">
          <cell r="E3463">
            <v>0.32800880584415232</v>
          </cell>
        </row>
        <row r="3464">
          <cell r="E3464">
            <v>0.3424747951694681</v>
          </cell>
        </row>
        <row r="3465">
          <cell r="E3465">
            <v>0.35613617223441252</v>
          </cell>
        </row>
        <row r="3466">
          <cell r="E3466">
            <v>0.37313821543643749</v>
          </cell>
        </row>
        <row r="3467">
          <cell r="E3467">
            <v>1.8768053315195599E-2</v>
          </cell>
        </row>
        <row r="3468">
          <cell r="E3468">
            <v>1.1428402400459061E-2</v>
          </cell>
        </row>
        <row r="3469">
          <cell r="E3469">
            <v>7.7112620397303822E-3</v>
          </cell>
        </row>
        <row r="3470">
          <cell r="E3470">
            <v>5.325460805330251E-3</v>
          </cell>
        </row>
        <row r="3471">
          <cell r="E3471">
            <v>3.9553809730493716E-3</v>
          </cell>
        </row>
        <row r="3472">
          <cell r="E3472">
            <v>3.3062197465956178E-3</v>
          </cell>
        </row>
        <row r="3473">
          <cell r="E3473">
            <v>2.7562084513630398E-3</v>
          </cell>
        </row>
        <row r="3474">
          <cell r="E3474">
            <v>2.381949055147881E-3</v>
          </cell>
        </row>
        <row r="3475">
          <cell r="E3475">
            <v>2.1360075866876378E-3</v>
          </cell>
        </row>
        <row r="3476">
          <cell r="E3476">
            <v>1.9862528510289361E-3</v>
          </cell>
        </row>
        <row r="3477">
          <cell r="E3477">
            <v>1.8995076187985349E-3</v>
          </cell>
        </row>
        <row r="3478">
          <cell r="E3478">
            <v>1.897540334778625E-3</v>
          </cell>
        </row>
        <row r="3479">
          <cell r="E3479">
            <v>1.947271375140391E-3</v>
          </cell>
        </row>
        <row r="3480">
          <cell r="E3480">
            <v>2.0585483144830441E-3</v>
          </cell>
        </row>
        <row r="3481">
          <cell r="E3481">
            <v>2.2056301426072178E-3</v>
          </cell>
        </row>
        <row r="3482">
          <cell r="E3482">
            <v>2.468125125264065E-3</v>
          </cell>
        </row>
        <row r="3483">
          <cell r="E3483">
            <v>2.6867886286922049E-3</v>
          </cell>
        </row>
        <row r="3484">
          <cell r="E3484">
            <v>2.9206747258273551E-3</v>
          </cell>
        </row>
        <row r="3485">
          <cell r="E3485">
            <v>3.1598428605316138E-3</v>
          </cell>
        </row>
        <row r="3486">
          <cell r="E3486">
            <v>3.4013705799599281E-3</v>
          </cell>
        </row>
        <row r="3487">
          <cell r="E3487">
            <v>3.6200940833606139E-3</v>
          </cell>
        </row>
        <row r="3488">
          <cell r="E3488">
            <v>3.809432718058003E-3</v>
          </cell>
        </row>
        <row r="3489">
          <cell r="E3489">
            <v>3.9608778384959686E-3</v>
          </cell>
        </row>
        <row r="3490">
          <cell r="E3490">
            <v>4.0968558509627551E-3</v>
          </cell>
        </row>
        <row r="3491">
          <cell r="E3491">
            <v>4.2189368326360777E-3</v>
          </cell>
        </row>
        <row r="3492">
          <cell r="E3492">
            <v>4.438581060410729E-3</v>
          </cell>
        </row>
        <row r="3493">
          <cell r="E3493">
            <v>4.5568493803542784E-3</v>
          </cell>
        </row>
        <row r="3494">
          <cell r="E3494">
            <v>4.6966695599394148E-3</v>
          </cell>
        </row>
        <row r="3495">
          <cell r="E3495">
            <v>4.8149389690795852E-3</v>
          </cell>
        </row>
        <row r="3496">
          <cell r="E3496">
            <v>5.0110140655834634E-3</v>
          </cell>
        </row>
        <row r="3497">
          <cell r="E3497">
            <v>5.1180086004479763E-3</v>
          </cell>
        </row>
        <row r="3498">
          <cell r="E3498">
            <v>5.3550260458679064E-3</v>
          </cell>
        </row>
        <row r="3499">
          <cell r="E3499">
            <v>5.5528716369471756E-3</v>
          </cell>
        </row>
        <row r="3500">
          <cell r="E3500">
            <v>5.7672182495579483E-3</v>
          </cell>
        </row>
        <row r="3501">
          <cell r="E3501">
            <v>6.0190374892084009E-3</v>
          </cell>
        </row>
        <row r="3502">
          <cell r="E3502">
            <v>6.3768518747460154E-3</v>
          </cell>
        </row>
        <row r="3503">
          <cell r="E3503">
            <v>6.6125276739874561E-3</v>
          </cell>
        </row>
        <row r="3504">
          <cell r="E3504">
            <v>6.9160035434997491E-3</v>
          </cell>
        </row>
        <row r="3505">
          <cell r="E3505">
            <v>7.1598583195771059E-3</v>
          </cell>
        </row>
        <row r="3506">
          <cell r="E3506">
            <v>7.5307927176700984E-3</v>
          </cell>
        </row>
        <row r="3507">
          <cell r="E3507">
            <v>7.6911074170477054E-3</v>
          </cell>
        </row>
        <row r="3508">
          <cell r="E3508">
            <v>8.1123310439387142E-3</v>
          </cell>
        </row>
        <row r="3509">
          <cell r="E3509">
            <v>8.3485782036345491E-3</v>
          </cell>
        </row>
        <row r="3510">
          <cell r="E3510">
            <v>8.6882308124952567E-3</v>
          </cell>
        </row>
        <row r="3511">
          <cell r="E3511">
            <v>9.1027043943638919E-3</v>
          </cell>
        </row>
        <row r="3512">
          <cell r="E3512">
            <v>9.5635832022622491E-3</v>
          </cell>
        </row>
        <row r="3513">
          <cell r="E3513">
            <v>1.0013844055181459E-2</v>
          </cell>
        </row>
        <row r="3514">
          <cell r="E3514">
            <v>1.061658112925401E-2</v>
          </cell>
        </row>
        <row r="3515">
          <cell r="E3515">
            <v>1.1196228278943071E-2</v>
          </cell>
        </row>
        <row r="3516">
          <cell r="E3516">
            <v>1.20227875402239E-2</v>
          </cell>
        </row>
        <row r="3517">
          <cell r="E3517">
            <v>1.24959696979583E-2</v>
          </cell>
        </row>
        <row r="3518">
          <cell r="E3518">
            <v>1.3405027482103701E-2</v>
          </cell>
        </row>
        <row r="3519">
          <cell r="E3519">
            <v>1.4064835531868439E-2</v>
          </cell>
        </row>
        <row r="3520">
          <cell r="E3520">
            <v>1.486453774889107E-2</v>
          </cell>
        </row>
        <row r="3521">
          <cell r="E3521">
            <v>1.5654690220514689E-2</v>
          </cell>
        </row>
        <row r="3522">
          <cell r="E3522">
            <v>1.671062303914761E-2</v>
          </cell>
        </row>
        <row r="3523">
          <cell r="E3523">
            <v>1.7654475311641771E-2</v>
          </cell>
        </row>
        <row r="3524">
          <cell r="E3524">
            <v>1.8995283772990531E-2</v>
          </cell>
        </row>
        <row r="3525">
          <cell r="E3525">
            <v>2.0348906222274029E-2</v>
          </cell>
        </row>
        <row r="3526">
          <cell r="E3526">
            <v>2.23616330437858E-2</v>
          </cell>
        </row>
        <row r="3527">
          <cell r="E3527">
            <v>2.3658344946746231E-2</v>
          </cell>
        </row>
        <row r="3528">
          <cell r="E3528">
            <v>2.595553474075862E-2</v>
          </cell>
        </row>
        <row r="3529">
          <cell r="E3529">
            <v>2.8022040055167171E-2</v>
          </cell>
        </row>
        <row r="3530">
          <cell r="E3530">
            <v>3.0305192542897319E-2</v>
          </cell>
        </row>
        <row r="3531">
          <cell r="E3531">
            <v>3.2867619079083421E-2</v>
          </cell>
        </row>
        <row r="3532">
          <cell r="E3532">
            <v>3.5508451640130168E-2</v>
          </cell>
        </row>
        <row r="3533">
          <cell r="E3533">
            <v>3.8486167115283958E-2</v>
          </cell>
        </row>
        <row r="3534">
          <cell r="E3534">
            <v>4.195418596077094E-2</v>
          </cell>
        </row>
        <row r="3535">
          <cell r="E3535">
            <v>4.5439071632935257E-2</v>
          </cell>
        </row>
        <row r="3536">
          <cell r="E3536">
            <v>5.0567793905292868E-2</v>
          </cell>
        </row>
        <row r="3537">
          <cell r="E3537">
            <v>5.3946789399423663E-2</v>
          </cell>
        </row>
        <row r="3538">
          <cell r="E3538">
            <v>5.9833576346573047E-2</v>
          </cell>
        </row>
        <row r="3539">
          <cell r="E3539">
            <v>6.4969352717179629E-2</v>
          </cell>
        </row>
        <row r="3540">
          <cell r="E3540">
            <v>7.0819424829083544E-2</v>
          </cell>
        </row>
        <row r="3541">
          <cell r="E3541">
            <v>7.7232424043052639E-2</v>
          </cell>
        </row>
        <row r="3542">
          <cell r="E3542">
            <v>8.3999340789847943E-2</v>
          </cell>
        </row>
        <row r="3543">
          <cell r="E3543">
            <v>9.0733136404555048E-2</v>
          </cell>
        </row>
        <row r="3544">
          <cell r="E3544">
            <v>9.907760718058567E-2</v>
          </cell>
        </row>
        <row r="3545">
          <cell r="E3545">
            <v>0.10657167348129171</v>
          </cell>
        </row>
        <row r="3546">
          <cell r="E3546">
            <v>0.116348554439296</v>
          </cell>
        </row>
        <row r="3547">
          <cell r="E3547">
            <v>0.1234412082434307</v>
          </cell>
        </row>
        <row r="3548">
          <cell r="E3548">
            <v>0.13557041539702419</v>
          </cell>
        </row>
        <row r="3549">
          <cell r="E3549">
            <v>0.14630953673380889</v>
          </cell>
        </row>
        <row r="3550">
          <cell r="E3550">
            <v>0.1587307017343631</v>
          </cell>
        </row>
        <row r="3551">
          <cell r="E3551">
            <v>0.1700780905477336</v>
          </cell>
        </row>
        <row r="3552">
          <cell r="E3552">
            <v>0.18304019413905009</v>
          </cell>
        </row>
        <row r="3553">
          <cell r="E3553">
            <v>0.19513519461618339</v>
          </cell>
        </row>
        <row r="3554">
          <cell r="E3554">
            <v>0.20842725919455729</v>
          </cell>
        </row>
        <row r="3555">
          <cell r="E3555">
            <v>0.22082104036020561</v>
          </cell>
        </row>
        <row r="3556">
          <cell r="E3556">
            <v>0.23724712692459479</v>
          </cell>
        </row>
        <row r="3557">
          <cell r="E3557">
            <v>0.24765743310711061</v>
          </cell>
        </row>
        <row r="3558">
          <cell r="E3558">
            <v>0.26432851815367359</v>
          </cell>
        </row>
        <row r="3559">
          <cell r="E3559">
            <v>0.27919126412712669</v>
          </cell>
        </row>
        <row r="3560">
          <cell r="E3560">
            <v>0.29509120764097019</v>
          </cell>
        </row>
        <row r="3561">
          <cell r="E3561">
            <v>0.31219722952732631</v>
          </cell>
        </row>
        <row r="3562">
          <cell r="E3562">
            <v>0.32807754271592432</v>
          </cell>
        </row>
        <row r="3563">
          <cell r="E3563">
            <v>0.3425421308278791</v>
          </cell>
        </row>
        <row r="3564">
          <cell r="E3564">
            <v>0.35620214822728252</v>
          </cell>
        </row>
        <row r="3565">
          <cell r="E3565">
            <v>0.37320210584007069</v>
          </cell>
        </row>
        <row r="3566">
          <cell r="E3566">
            <v>1.8827793392349409E-2</v>
          </cell>
        </row>
        <row r="3567">
          <cell r="E3567">
            <v>1.146481283033707E-2</v>
          </cell>
        </row>
        <row r="3568">
          <cell r="E3568">
            <v>7.735606810288842E-3</v>
          </cell>
        </row>
        <row r="3569">
          <cell r="E3569">
            <v>5.3418324187629604E-3</v>
          </cell>
        </row>
        <row r="3570">
          <cell r="E3570">
            <v>3.9673463734412051E-3</v>
          </cell>
        </row>
        <row r="3571">
          <cell r="E3571">
            <v>3.2192902750307621E-3</v>
          </cell>
        </row>
        <row r="3572">
          <cell r="E3572">
            <v>2.7641480069794389E-3</v>
          </cell>
        </row>
        <row r="3573">
          <cell r="E3573">
            <v>2.3886674669793E-3</v>
          </cell>
        </row>
        <row r="3574">
          <cell r="E3574">
            <v>2.1419011979039171E-3</v>
          </cell>
        </row>
        <row r="3575">
          <cell r="E3575">
            <v>1.9916003050861608E-3</v>
          </cell>
        </row>
        <row r="3576">
          <cell r="E3576">
            <v>1.90446586780324E-3</v>
          </cell>
        </row>
        <row r="3577">
          <cell r="E3577">
            <v>1.902362372180999E-3</v>
          </cell>
        </row>
        <row r="3578">
          <cell r="E3578">
            <v>1.9520893405365889E-3</v>
          </cell>
        </row>
        <row r="3579">
          <cell r="E3579">
            <v>2.0635567169693392E-3</v>
          </cell>
        </row>
        <row r="3580">
          <cell r="E3580">
            <v>2.210892972810075E-3</v>
          </cell>
        </row>
        <row r="3581">
          <cell r="E3581">
            <v>2.4163605958495982E-3</v>
          </cell>
        </row>
        <row r="3582">
          <cell r="E3582">
            <v>2.693058708298723E-3</v>
          </cell>
        </row>
        <row r="3583">
          <cell r="E3583">
            <v>2.9275082138237041E-3</v>
          </cell>
        </row>
        <row r="3584">
          <cell r="E3584">
            <v>3.1674865241193562E-3</v>
          </cell>
        </row>
        <row r="3585">
          <cell r="E3585">
            <v>3.409862497316674E-3</v>
          </cell>
        </row>
        <row r="3586">
          <cell r="E3586">
            <v>3.6293278423380482E-3</v>
          </cell>
        </row>
        <row r="3587">
          <cell r="E3587">
            <v>3.8191333017772999E-3</v>
          </cell>
        </row>
        <row r="3588">
          <cell r="E3588">
            <v>3.9708362448780399E-3</v>
          </cell>
        </row>
        <row r="3589">
          <cell r="E3589">
            <v>4.1070291200884226E-3</v>
          </cell>
        </row>
        <row r="3590">
          <cell r="E3590">
            <v>4.2292828969737739E-3</v>
          </cell>
        </row>
        <row r="3591">
          <cell r="E3591">
            <v>4.34328182504784E-3</v>
          </cell>
        </row>
        <row r="3592">
          <cell r="E3592">
            <v>4.5676596407556716E-3</v>
          </cell>
        </row>
        <row r="3593">
          <cell r="E3593">
            <v>4.7075945755070681E-3</v>
          </cell>
        </row>
        <row r="3594">
          <cell r="E3594">
            <v>4.825828094749629E-3</v>
          </cell>
        </row>
        <row r="3595">
          <cell r="E3595">
            <v>5.0220373631216786E-3</v>
          </cell>
        </row>
        <row r="3596">
          <cell r="E3596">
            <v>5.1289741186961724E-3</v>
          </cell>
        </row>
        <row r="3597">
          <cell r="E3597">
            <v>5.3661617707503328E-3</v>
          </cell>
        </row>
        <row r="3598">
          <cell r="E3598">
            <v>5.5641160001234091E-3</v>
          </cell>
        </row>
        <row r="3599">
          <cell r="E3599">
            <v>5.7785697457243268E-3</v>
          </cell>
        </row>
        <row r="3600">
          <cell r="E3600">
            <v>6.0305198236857427E-3</v>
          </cell>
        </row>
        <row r="3601">
          <cell r="E3601">
            <v>6.271366859324945E-3</v>
          </cell>
        </row>
        <row r="3602">
          <cell r="E3602">
            <v>6.6244073648097368E-3</v>
          </cell>
        </row>
        <row r="3603">
          <cell r="E3603">
            <v>6.928026656312869E-3</v>
          </cell>
        </row>
        <row r="3604">
          <cell r="E3604">
            <v>7.1718757001123512E-3</v>
          </cell>
        </row>
        <row r="3605">
          <cell r="E3605">
            <v>7.5430072085729272E-3</v>
          </cell>
        </row>
        <row r="3606">
          <cell r="E3606">
            <v>7.7031092550937652E-3</v>
          </cell>
        </row>
        <row r="3607">
          <cell r="E3607">
            <v>8.1245440001507241E-3</v>
          </cell>
        </row>
        <row r="3608">
          <cell r="E3608">
            <v>8.3606255389858664E-3</v>
          </cell>
        </row>
        <row r="3609">
          <cell r="E3609">
            <v>8.7002809074394616E-3</v>
          </cell>
        </row>
        <row r="3610">
          <cell r="E3610">
            <v>9.1147706636340864E-3</v>
          </cell>
        </row>
        <row r="3611">
          <cell r="E3611">
            <v>9.4552669415296497E-3</v>
          </cell>
        </row>
        <row r="3612">
          <cell r="E3612">
            <v>1.002592591826257E-2</v>
          </cell>
        </row>
        <row r="3613">
          <cell r="E3613">
            <v>1.062884385589968E-2</v>
          </cell>
        </row>
        <row r="3614">
          <cell r="E3614">
            <v>1.1208561295668719E-2</v>
          </cell>
        </row>
        <row r="3615">
          <cell r="E3615">
            <v>1.2035487001420099E-2</v>
          </cell>
        </row>
        <row r="3616">
          <cell r="E3616">
            <v>1.250858393535681E-2</v>
          </cell>
        </row>
        <row r="3617">
          <cell r="E3617">
            <v>1.341804741439734E-2</v>
          </cell>
        </row>
        <row r="3618">
          <cell r="E3618">
            <v>1.407795385778066E-2</v>
          </cell>
        </row>
        <row r="3619">
          <cell r="E3619">
            <v>1.487793308789542E-2</v>
          </cell>
        </row>
        <row r="3620">
          <cell r="E3620">
            <v>1.5668315527576419E-2</v>
          </cell>
        </row>
        <row r="3621">
          <cell r="E3621">
            <v>1.658463353479955E-2</v>
          </cell>
        </row>
        <row r="3622">
          <cell r="E3622">
            <v>1.76687965458826E-2</v>
          </cell>
        </row>
        <row r="3623">
          <cell r="E3623">
            <v>1.9010318982935259E-2</v>
          </cell>
        </row>
        <row r="3624">
          <cell r="E3624">
            <v>2.03646441349431E-2</v>
          </cell>
        </row>
        <row r="3625">
          <cell r="E3625">
            <v>2.2378720382658649E-2</v>
          </cell>
        </row>
        <row r="3626">
          <cell r="E3626">
            <v>2.3675912967577761E-2</v>
          </cell>
        </row>
        <row r="3627">
          <cell r="E3627">
            <v>2.5974609575718292E-2</v>
          </cell>
        </row>
        <row r="3628">
          <cell r="E3628">
            <v>2.8042420004392499E-2</v>
          </cell>
        </row>
        <row r="3629">
          <cell r="E3629">
            <v>3.0327047765750011E-2</v>
          </cell>
        </row>
        <row r="3630">
          <cell r="E3630">
            <v>3.2891121423623382E-2</v>
          </cell>
        </row>
        <row r="3631">
          <cell r="E3631">
            <v>3.5282506204423407E-2</v>
          </cell>
        </row>
        <row r="3632">
          <cell r="E3632">
            <v>3.851312434374865E-2</v>
          </cell>
        </row>
        <row r="3633">
          <cell r="E3633">
            <v>4.1983324818624657E-2</v>
          </cell>
        </row>
        <row r="3634">
          <cell r="E3634">
            <v>4.5470247654517681E-2</v>
          </cell>
        </row>
        <row r="3635">
          <cell r="E3635">
            <v>5.0602590280389943E-2</v>
          </cell>
        </row>
        <row r="3636">
          <cell r="E3636">
            <v>5.3982921671484663E-2</v>
          </cell>
        </row>
        <row r="3637">
          <cell r="E3637">
            <v>5.9873309715233747E-2</v>
          </cell>
        </row>
        <row r="3638">
          <cell r="E3638">
            <v>6.5011794028421166E-2</v>
          </cell>
        </row>
        <row r="3639">
          <cell r="E3639">
            <v>7.0864958147967227E-2</v>
          </cell>
        </row>
        <row r="3640">
          <cell r="E3640">
            <v>7.7281334653067524E-2</v>
          </cell>
        </row>
        <row r="3641">
          <cell r="E3641">
            <v>8.3536924275878999E-2</v>
          </cell>
        </row>
        <row r="3642">
          <cell r="E3642">
            <v>9.0787098209002548E-2</v>
          </cell>
        </row>
        <row r="3643">
          <cell r="E3643">
            <v>9.9134366678129471E-2</v>
          </cell>
        </row>
        <row r="3644">
          <cell r="E3644">
            <v>0.10663022132062371</v>
          </cell>
        </row>
        <row r="3645">
          <cell r="E3645">
            <v>0.1164095351989356</v>
          </cell>
        </row>
        <row r="3646">
          <cell r="E3646">
            <v>0.1235023934436958</v>
          </cell>
        </row>
        <row r="3647">
          <cell r="E3647">
            <v>0.1356354341054348</v>
          </cell>
        </row>
        <row r="3648">
          <cell r="E3648">
            <v>0.1463765740804184</v>
          </cell>
        </row>
        <row r="3649">
          <cell r="E3649">
            <v>0.15880063325920721</v>
          </cell>
        </row>
        <row r="3650">
          <cell r="E3650">
            <v>0.1701492344519854</v>
          </cell>
        </row>
        <row r="3651">
          <cell r="E3651">
            <v>0.18239300104622691</v>
          </cell>
        </row>
        <row r="3652">
          <cell r="E3652">
            <v>0.19520795899002419</v>
          </cell>
        </row>
        <row r="3653">
          <cell r="E3653">
            <v>0.20850121405377589</v>
          </cell>
        </row>
        <row r="3654">
          <cell r="E3654">
            <v>0.22089423577681869</v>
          </cell>
        </row>
        <row r="3655">
          <cell r="E3655">
            <v>0.2373222303108925</v>
          </cell>
        </row>
        <row r="3656">
          <cell r="E3656">
            <v>0.24772930397904991</v>
          </cell>
        </row>
        <row r="3657">
          <cell r="E3657">
            <v>0.26440058133379118</v>
          </cell>
        </row>
        <row r="3658">
          <cell r="E3658">
            <v>0.27926188832408838</v>
          </cell>
        </row>
        <row r="3659">
          <cell r="E3659">
            <v>0.29516094871041482</v>
          </cell>
        </row>
        <row r="3660">
          <cell r="E3660">
            <v>0.31226732732493517</v>
          </cell>
        </row>
        <row r="3661">
          <cell r="E3661">
            <v>0.32745929446023009</v>
          </cell>
        </row>
        <row r="3662">
          <cell r="E3662">
            <v>0.34260947603572778</v>
          </cell>
        </row>
        <row r="3663">
          <cell r="E3663">
            <v>0.35626813281347869</v>
          </cell>
        </row>
        <row r="3664">
          <cell r="E3664">
            <v>0.37326600367348078</v>
          </cell>
        </row>
        <row r="3665">
          <cell r="E3665">
            <v>1.8887721790490249E-2</v>
          </cell>
        </row>
        <row r="3666">
          <cell r="E3666">
            <v>1.150133858626734E-2</v>
          </cell>
        </row>
        <row r="3667">
          <cell r="E3667">
            <v>7.7600281373684243E-3</v>
          </cell>
        </row>
        <row r="3668">
          <cell r="E3668">
            <v>5.358254226377146E-3</v>
          </cell>
        </row>
        <row r="3669">
          <cell r="E3669">
            <v>3.9793478979438524E-3</v>
          </cell>
        </row>
        <row r="3670">
          <cell r="E3670">
            <v>3.228835305598476E-3</v>
          </cell>
        </row>
        <row r="3671">
          <cell r="E3671">
            <v>2.6935064078619231E-3</v>
          </cell>
        </row>
        <row r="3672">
          <cell r="E3672">
            <v>2.3954048056832318E-3</v>
          </cell>
        </row>
        <row r="3673">
          <cell r="E3673">
            <v>2.1478110530972479E-3</v>
          </cell>
        </row>
        <row r="3674">
          <cell r="E3674">
            <v>1.996962141323722E-3</v>
          </cell>
        </row>
        <row r="3675">
          <cell r="E3675">
            <v>1.909437046848206E-3</v>
          </cell>
        </row>
        <row r="3676">
          <cell r="E3676">
            <v>1.9071966516538421E-3</v>
          </cell>
        </row>
        <row r="3677">
          <cell r="E3677">
            <v>1.9569192149179182E-3</v>
          </cell>
        </row>
        <row r="3678">
          <cell r="E3678">
            <v>2.0685772921544832E-3</v>
          </cell>
        </row>
        <row r="3679">
          <cell r="E3679">
            <v>2.2161683466443982E-3</v>
          </cell>
        </row>
        <row r="3680">
          <cell r="E3680">
            <v>2.4220582414464791E-3</v>
          </cell>
        </row>
        <row r="3681">
          <cell r="E3681">
            <v>2.6371499917927639E-3</v>
          </cell>
        </row>
        <row r="3682">
          <cell r="E3682">
            <v>2.9343576665596949E-3</v>
          </cell>
        </row>
        <row r="3683">
          <cell r="E3683">
            <v>3.1751486482751719E-3</v>
          </cell>
        </row>
        <row r="3684">
          <cell r="E3684">
            <v>3.4183755793519839E-3</v>
          </cell>
        </row>
        <row r="3685">
          <cell r="E3685">
            <v>3.638585110795511E-3</v>
          </cell>
        </row>
        <row r="3686">
          <cell r="E3686">
            <v>3.828858540183E-3</v>
          </cell>
        </row>
        <row r="3687">
          <cell r="E3687">
            <v>3.9808196385371364E-3</v>
          </cell>
        </row>
        <row r="3688">
          <cell r="E3688">
            <v>4.1172275991133711E-3</v>
          </cell>
        </row>
        <row r="3689">
          <cell r="E3689">
            <v>4.2396542788309946E-3</v>
          </cell>
        </row>
        <row r="3690">
          <cell r="E3690">
            <v>4.3537689953143674E-3</v>
          </cell>
        </row>
        <row r="3691">
          <cell r="E3691">
            <v>4.4712812156202384E-3</v>
          </cell>
        </row>
        <row r="3692">
          <cell r="E3692">
            <v>4.7185449436819571E-3</v>
          </cell>
        </row>
        <row r="3693">
          <cell r="E3693">
            <v>4.8367417866048701E-3</v>
          </cell>
        </row>
        <row r="3694">
          <cell r="E3694">
            <v>5.0330848484778654E-3</v>
          </cell>
        </row>
        <row r="3695">
          <cell r="E3695">
            <v>5.1399630702212429E-3</v>
          </cell>
        </row>
        <row r="3696">
          <cell r="E3696">
            <v>5.3773205896129328E-3</v>
          </cell>
        </row>
        <row r="3697">
          <cell r="E3697">
            <v>5.5753830688379802E-3</v>
          </cell>
        </row>
        <row r="3698">
          <cell r="E3698">
            <v>5.7899435196847593E-3</v>
          </cell>
        </row>
        <row r="3699">
          <cell r="E3699">
            <v>6.0420239960208288E-3</v>
          </cell>
        </row>
        <row r="3700">
          <cell r="E3700">
            <v>6.2830009895811223E-3</v>
          </cell>
        </row>
        <row r="3701">
          <cell r="E3701">
            <v>6.518251385999152E-3</v>
          </cell>
        </row>
        <row r="3702">
          <cell r="E3702">
            <v>6.9400705975636301E-3</v>
          </cell>
        </row>
        <row r="3703">
          <cell r="E3703">
            <v>7.1839131780176979E-3</v>
          </cell>
        </row>
        <row r="3704">
          <cell r="E3704">
            <v>7.5552414351395258E-3</v>
          </cell>
        </row>
        <row r="3705">
          <cell r="E3705">
            <v>7.715129748896099E-3</v>
          </cell>
        </row>
        <row r="3706">
          <cell r="E3706">
            <v>8.1367752672125704E-3</v>
          </cell>
        </row>
        <row r="3707">
          <cell r="E3707">
            <v>8.3726901856338021E-3</v>
          </cell>
        </row>
        <row r="3708">
          <cell r="E3708">
            <v>8.7123476416486323E-3</v>
          </cell>
        </row>
        <row r="3709">
          <cell r="E3709">
            <v>9.1268528538114291E-3</v>
          </cell>
        </row>
        <row r="3710">
          <cell r="E3710">
            <v>9.4672415354353223E-3</v>
          </cell>
        </row>
        <row r="3711">
          <cell r="E3711">
            <v>9.9177091951926366E-3</v>
          </cell>
        </row>
        <row r="3712">
          <cell r="E3712">
            <v>1.0641120670353501E-2</v>
          </cell>
        </row>
        <row r="3713">
          <cell r="E3713">
            <v>1.122090782039353E-2</v>
          </cell>
        </row>
        <row r="3714">
          <cell r="E3714">
            <v>1.204819979487848E-2</v>
          </cell>
        </row>
        <row r="3715">
          <cell r="E3715">
            <v>1.252121082548097E-2</v>
          </cell>
        </row>
        <row r="3716">
          <cell r="E3716">
            <v>1.343107990631864E-2</v>
          </cell>
        </row>
        <row r="3717">
          <cell r="E3717">
            <v>1.409108433156281E-2</v>
          </cell>
        </row>
        <row r="3718">
          <cell r="E3718">
            <v>1.4891340406790301E-2</v>
          </cell>
        </row>
        <row r="3719">
          <cell r="E3719">
            <v>1.5681952598925131E-2</v>
          </cell>
        </row>
        <row r="3720">
          <cell r="E3720">
            <v>1.659858572677431E-2</v>
          </cell>
        </row>
        <row r="3721">
          <cell r="E3721">
            <v>1.754031879821261E-2</v>
          </cell>
        </row>
        <row r="3722">
          <cell r="E3722">
            <v>1.902536597782933E-2</v>
          </cell>
        </row>
        <row r="3723">
          <cell r="E3723">
            <v>2.0380394092322729E-2</v>
          </cell>
        </row>
        <row r="3724">
          <cell r="E3724">
            <v>2.2395820628468451E-2</v>
          </cell>
        </row>
        <row r="3725">
          <cell r="E3725">
            <v>2.3693493875001411E-2</v>
          </cell>
        </row>
        <row r="3726">
          <cell r="E3726">
            <v>2.5993698240987521E-2</v>
          </cell>
        </row>
        <row r="3727">
          <cell r="E3727">
            <v>2.806281456061965E-2</v>
          </cell>
        </row>
        <row r="3728">
          <cell r="E3728">
            <v>3.034891850204002E-2</v>
          </cell>
        </row>
        <row r="3729">
          <cell r="E3729">
            <v>3.2914640286195507E-2</v>
          </cell>
        </row>
        <row r="3730">
          <cell r="E3730">
            <v>3.5307541396525248E-2</v>
          </cell>
        </row>
        <row r="3731">
          <cell r="E3731">
            <v>3.8271173867300057E-2</v>
          </cell>
        </row>
        <row r="3732">
          <cell r="E3732">
            <v>4.2012483467657069E-2</v>
          </cell>
        </row>
        <row r="3733">
          <cell r="E3733">
            <v>4.5501444552390247E-2</v>
          </cell>
        </row>
        <row r="3734">
          <cell r="E3734">
            <v>5.0637409955284651E-2</v>
          </cell>
        </row>
        <row r="3735">
          <cell r="E3735">
            <v>5.4019077446757928E-2</v>
          </cell>
        </row>
        <row r="3736">
          <cell r="E3736">
            <v>5.9913068620032983E-2</v>
          </cell>
        </row>
        <row r="3737">
          <cell r="E3737">
            <v>6.5054262089205395E-2</v>
          </cell>
        </row>
        <row r="3738">
          <cell r="E3738">
            <v>7.0910519611681821E-2</v>
          </cell>
        </row>
        <row r="3739">
          <cell r="E3739">
            <v>7.7330274922430164E-2</v>
          </cell>
        </row>
        <row r="3740">
          <cell r="E3740">
            <v>8.3588183752334677E-2</v>
          </cell>
        </row>
        <row r="3741">
          <cell r="E3741">
            <v>9.0302536856517679E-2</v>
          </cell>
        </row>
        <row r="3742">
          <cell r="E3742">
            <v>9.9191156870793495E-2</v>
          </cell>
        </row>
        <row r="3743">
          <cell r="E3743">
            <v>0.1066887993680667</v>
          </cell>
        </row>
        <row r="3744">
          <cell r="E3744">
            <v>0.1164705457700369</v>
          </cell>
        </row>
        <row r="3745">
          <cell r="E3745">
            <v>0.1235636067866288</v>
          </cell>
        </row>
        <row r="3746">
          <cell r="E3746">
            <v>0.13570048148931249</v>
          </cell>
        </row>
        <row r="3747">
          <cell r="E3747">
            <v>0.14644363943868491</v>
          </cell>
        </row>
        <row r="3748">
          <cell r="E3748">
            <v>0.15887059260052419</v>
          </cell>
        </row>
        <row r="3749">
          <cell r="E3749">
            <v>0.1702204049689805</v>
          </cell>
        </row>
        <row r="3750">
          <cell r="E3750">
            <v>0.18246481129240771</v>
          </cell>
        </row>
        <row r="3751">
          <cell r="E3751">
            <v>0.1945539330343731</v>
          </cell>
        </row>
        <row r="3752">
          <cell r="E3752">
            <v>0.20857519156196699</v>
          </cell>
        </row>
        <row r="3753">
          <cell r="E3753">
            <v>0.22096745187210309</v>
          </cell>
        </row>
        <row r="3754">
          <cell r="E3754">
            <v>0.23739735360520359</v>
          </cell>
        </row>
        <row r="3755">
          <cell r="E3755">
            <v>0.24780119211032381</v>
          </cell>
        </row>
        <row r="3756">
          <cell r="E3756">
            <v>0.2644726604482579</v>
          </cell>
        </row>
        <row r="3757">
          <cell r="E3757">
            <v>0.27933252673577602</v>
          </cell>
        </row>
        <row r="3758">
          <cell r="E3758">
            <v>0.29523070260970452</v>
          </cell>
        </row>
        <row r="3759">
          <cell r="E3759">
            <v>0.31233743706537492</v>
          </cell>
        </row>
        <row r="3760">
          <cell r="E3760">
            <v>0.32752794608829178</v>
          </cell>
        </row>
        <row r="3761">
          <cell r="E3761">
            <v>0.34200371297244031</v>
          </cell>
        </row>
        <row r="3762">
          <cell r="E3762">
            <v>0.35633412599254599</v>
          </cell>
        </row>
        <row r="3763">
          <cell r="E3763">
            <v>0.37332990893611029</v>
          </cell>
        </row>
        <row r="3764">
          <cell r="E3764">
            <v>1.8947839091488668E-2</v>
          </cell>
        </row>
        <row r="3765">
          <cell r="E3765">
            <v>1.1537980029200919E-2</v>
          </cell>
        </row>
        <row r="3766">
          <cell r="E3766">
            <v>7.7845262598070786E-3</v>
          </cell>
        </row>
        <row r="3767">
          <cell r="E3767">
            <v>5.3747263812273793E-3</v>
          </cell>
        </row>
        <row r="3768">
          <cell r="E3768">
            <v>3.9913856551789806E-3</v>
          </cell>
        </row>
        <row r="3769">
          <cell r="E3769">
            <v>3.2384085906949078E-3</v>
          </cell>
        </row>
        <row r="3770">
          <cell r="E3770">
            <v>2.70126558821504E-3</v>
          </cell>
        </row>
        <row r="3771">
          <cell r="E3771">
            <v>2.3354456877248131E-3</v>
          </cell>
        </row>
        <row r="3772">
          <cell r="E3772">
            <v>2.1537371969423398E-3</v>
          </cell>
        </row>
        <row r="3773">
          <cell r="E3773">
            <v>2.002338398345294E-3</v>
          </cell>
        </row>
        <row r="3774">
          <cell r="E3774">
            <v>1.9144211895875121E-3</v>
          </cell>
        </row>
        <row r="3775">
          <cell r="E3775">
            <v>1.9120432042173401E-3</v>
          </cell>
        </row>
        <row r="3776">
          <cell r="E3776">
            <v>1.9617610276630999E-3</v>
          </cell>
        </row>
        <row r="3777">
          <cell r="E3777">
            <v>2.0736100695620818E-3</v>
          </cell>
        </row>
        <row r="3778">
          <cell r="E3778">
            <v>2.221456293940216E-3</v>
          </cell>
        </row>
        <row r="3779">
          <cell r="E3779">
            <v>2.427769305424432E-3</v>
          </cell>
        </row>
        <row r="3780">
          <cell r="E3780">
            <v>2.643304384751799E-3</v>
          </cell>
        </row>
        <row r="3781">
          <cell r="E3781">
            <v>2.8732842168243118E-3</v>
          </cell>
        </row>
        <row r="3782">
          <cell r="E3782">
            <v>3.1828292774414009E-3</v>
          </cell>
        </row>
        <row r="3783">
          <cell r="E3783">
            <v>3.4269098786330332E-3</v>
          </cell>
        </row>
        <row r="3784">
          <cell r="E3784">
            <v>3.6478659483687452E-3</v>
          </cell>
        </row>
        <row r="3785">
          <cell r="E3785">
            <v>3.838608495694062E-3</v>
          </cell>
        </row>
        <row r="3786">
          <cell r="E3786">
            <v>3.9908280819179742E-3</v>
          </cell>
        </row>
        <row r="3787">
          <cell r="E3787">
            <v>4.1274513502488341E-3</v>
          </cell>
        </row>
        <row r="3788">
          <cell r="E3788">
            <v>4.2500510398955083E-3</v>
          </cell>
        </row>
        <row r="3789">
          <cell r="E3789">
            <v>4.3642814320793422E-3</v>
          </cell>
        </row>
        <row r="3790">
          <cell r="E3790">
            <v>4.4818889391067263E-3</v>
          </cell>
        </row>
        <row r="3791">
          <cell r="E3791">
            <v>4.6208994335813491E-3</v>
          </cell>
        </row>
        <row r="3792">
          <cell r="E3792">
            <v>4.8476800997957481E-3</v>
          </cell>
        </row>
        <row r="3793">
          <cell r="E3793">
            <v>5.0441565744552266E-3</v>
          </cell>
        </row>
        <row r="3794">
          <cell r="E3794">
            <v>5.1509755048386729E-3</v>
          </cell>
        </row>
        <row r="3795">
          <cell r="E3795">
            <v>5.3885025500882699E-3</v>
          </cell>
        </row>
        <row r="3796">
          <cell r="E3796">
            <v>5.5866728886801997E-3</v>
          </cell>
        </row>
        <row r="3797">
          <cell r="E3797">
            <v>5.8013396149034779E-3</v>
          </cell>
        </row>
        <row r="3798">
          <cell r="E3798">
            <v>6.0535500474913073E-3</v>
          </cell>
        </row>
        <row r="3799">
          <cell r="E3799">
            <v>6.2946566341016696E-3</v>
          </cell>
        </row>
        <row r="3800">
          <cell r="E3800">
            <v>6.52996226268443E-3</v>
          </cell>
        </row>
        <row r="3801">
          <cell r="E3801">
            <v>6.8324219532637231E-3</v>
          </cell>
        </row>
        <row r="3802">
          <cell r="E3802">
            <v>7.1959707866571243E-3</v>
          </cell>
        </row>
        <row r="3803">
          <cell r="E3803">
            <v>7.5674954290123608E-3</v>
          </cell>
        </row>
        <row r="3804">
          <cell r="E3804">
            <v>7.7271689272250246E-3</v>
          </cell>
        </row>
        <row r="3805">
          <cell r="E3805">
            <v>8.1490248723494751E-3</v>
          </cell>
        </row>
        <row r="3806">
          <cell r="E3806">
            <v>8.3847721682407395E-3</v>
          </cell>
        </row>
        <row r="3807">
          <cell r="E3807">
            <v>8.7244310378941092E-3</v>
          </cell>
        </row>
        <row r="3808">
          <cell r="E3808">
            <v>9.1389509857066065E-3</v>
          </cell>
        </row>
        <row r="3809">
          <cell r="E3809">
            <v>9.4792312218501262E-3</v>
          </cell>
        </row>
        <row r="3810">
          <cell r="E3810">
            <v>9.9296756526738861E-3</v>
          </cell>
        </row>
        <row r="3811">
          <cell r="E3811">
            <v>1.0531135160455561E-2</v>
          </cell>
        </row>
        <row r="3812">
          <cell r="E3812">
            <v>1.1233267867741811E-2</v>
          </cell>
        </row>
        <row r="3813">
          <cell r="E3813">
            <v>1.2060925934421761E-2</v>
          </cell>
        </row>
        <row r="3814">
          <cell r="E3814">
            <v>1.253385038085786E-2</v>
          </cell>
        </row>
        <row r="3815">
          <cell r="E3815">
            <v>1.344412496981473E-2</v>
          </cell>
        </row>
        <row r="3816">
          <cell r="E3816">
            <v>1.410422696429992E-2</v>
          </cell>
        </row>
        <row r="3817">
          <cell r="E3817">
            <v>1.490475971612415E-2</v>
          </cell>
        </row>
        <row r="3818">
          <cell r="E3818">
            <v>1.569560144455262E-2</v>
          </cell>
        </row>
        <row r="3819">
          <cell r="E3819">
            <v>1.6612549556923931E-2</v>
          </cell>
        </row>
        <row r="3820">
          <cell r="E3820">
            <v>1.755454825902214E-2</v>
          </cell>
        </row>
        <row r="3821">
          <cell r="E3821">
            <v>1.8890366522919869E-2</v>
          </cell>
        </row>
        <row r="3822">
          <cell r="E3822">
            <v>2.039615610343315E-2</v>
          </cell>
        </row>
        <row r="3823">
          <cell r="E3823">
            <v>2.2412933790733058E-2</v>
          </cell>
        </row>
        <row r="3824">
          <cell r="E3824">
            <v>2.3711087678232049E-2</v>
          </cell>
        </row>
        <row r="3825">
          <cell r="E3825">
            <v>2.601280074631529E-2</v>
          </cell>
        </row>
        <row r="3826">
          <cell r="E3826">
            <v>2.8083223734002179E-2</v>
          </cell>
        </row>
        <row r="3827">
          <cell r="E3827">
            <v>3.0370804762417821E-2</v>
          </cell>
        </row>
        <row r="3828">
          <cell r="E3828">
            <v>3.2938175677993287E-2</v>
          </cell>
        </row>
        <row r="3829">
          <cell r="E3829">
            <v>3.5332594025439423E-2</v>
          </cell>
        </row>
        <row r="3830">
          <cell r="E3830">
            <v>3.8297983524504642E-2</v>
          </cell>
        </row>
        <row r="3831">
          <cell r="E3831">
            <v>4.1750767034123733E-2</v>
          </cell>
        </row>
        <row r="3832">
          <cell r="E3832">
            <v>4.553266233981601E-2</v>
          </cell>
        </row>
        <row r="3833">
          <cell r="E3833">
            <v>5.0672252944676588E-2</v>
          </cell>
        </row>
        <row r="3834">
          <cell r="E3834">
            <v>5.4055256739579671E-2</v>
          </cell>
        </row>
        <row r="3835">
          <cell r="E3835">
            <v>5.9952853076230439E-2</v>
          </cell>
        </row>
        <row r="3836">
          <cell r="E3836">
            <v>6.5096756915087983E-2</v>
          </cell>
        </row>
        <row r="3837">
          <cell r="E3837">
            <v>7.0956109236132825E-2</v>
          </cell>
        </row>
        <row r="3838">
          <cell r="E3838">
            <v>7.7379244867413655E-2</v>
          </cell>
        </row>
        <row r="3839">
          <cell r="E3839">
            <v>8.3639473226156946E-2</v>
          </cell>
        </row>
        <row r="3840">
          <cell r="E3840">
            <v>9.035625549422821E-2</v>
          </cell>
        </row>
        <row r="3841">
          <cell r="E3841">
            <v>9.8681148949285702E-2</v>
          </cell>
        </row>
        <row r="3842">
          <cell r="E3842">
            <v>0.1067474076369727</v>
          </cell>
        </row>
        <row r="3843">
          <cell r="E3843">
            <v>0.1165315861648227</v>
          </cell>
        </row>
        <row r="3844">
          <cell r="E3844">
            <v>0.1236248482829085</v>
          </cell>
        </row>
        <row r="3845">
          <cell r="E3845">
            <v>0.1357655575587762</v>
          </cell>
        </row>
        <row r="3846">
          <cell r="E3846">
            <v>0.14651073281769689</v>
          </cell>
        </row>
        <row r="3847">
          <cell r="E3847">
            <v>0.1589405797665796</v>
          </cell>
        </row>
        <row r="3848">
          <cell r="E3848">
            <v>0.17029160210586661</v>
          </cell>
        </row>
        <row r="3849">
          <cell r="E3849">
            <v>0.18253664654905871</v>
          </cell>
        </row>
        <row r="3850">
          <cell r="E3850">
            <v>0.19462650780843779</v>
          </cell>
        </row>
        <row r="3851">
          <cell r="E3851">
            <v>0.20791020900049409</v>
          </cell>
        </row>
        <row r="3852">
          <cell r="E3852">
            <v>0.2210406886493099</v>
          </cell>
        </row>
        <row r="3853">
          <cell r="E3853">
            <v>0.2374724968101147</v>
          </cell>
        </row>
        <row r="3854">
          <cell r="E3854">
            <v>0.24787309750277051</v>
          </cell>
        </row>
        <row r="3855">
          <cell r="E3855">
            <v>0.26454475549834289</v>
          </cell>
        </row>
        <row r="3856">
          <cell r="E3856">
            <v>0.27940317936297848</v>
          </cell>
        </row>
        <row r="3857">
          <cell r="E3857">
            <v>0.29530046933924609</v>
          </cell>
        </row>
        <row r="3858">
          <cell r="E3858">
            <v>0.31240755874873349</v>
          </cell>
        </row>
        <row r="3859">
          <cell r="E3859">
            <v>0.32759660837235061</v>
          </cell>
        </row>
        <row r="3860">
          <cell r="E3860">
            <v>0.34207098177560252</v>
          </cell>
        </row>
        <row r="3861">
          <cell r="E3861">
            <v>0.35574049676241221</v>
          </cell>
        </row>
        <row r="3862">
          <cell r="E3862">
            <v>0.37339382162740048</v>
          </cell>
        </row>
        <row r="3863">
          <cell r="E3863">
            <v>1.900814587893751E-2</v>
          </cell>
        </row>
        <row r="3864">
          <cell r="E3864">
            <v>1.1574737521190979E-2</v>
          </cell>
        </row>
        <row r="3865">
          <cell r="E3865">
            <v>7.8091014171756123E-3</v>
          </cell>
        </row>
        <row r="3866">
          <cell r="E3866">
            <v>5.3912490368300814E-3</v>
          </cell>
        </row>
        <row r="3867">
          <cell r="E3867">
            <v>4.003459754091665E-3</v>
          </cell>
        </row>
        <row r="3868">
          <cell r="E3868">
            <v>3.2480102136839268E-3</v>
          </cell>
        </row>
        <row r="3869">
          <cell r="E3869">
            <v>2.709047090057148E-3</v>
          </cell>
        </row>
        <row r="3870">
          <cell r="E3870">
            <v>2.3420330883998641E-3</v>
          </cell>
        </row>
        <row r="3871">
          <cell r="E3871">
            <v>2.1009845564454728E-3</v>
          </cell>
        </row>
        <row r="3872">
          <cell r="E3872">
            <v>2.007729114857693E-3</v>
          </cell>
        </row>
        <row r="3873">
          <cell r="E3873">
            <v>1.9194183297621681E-3</v>
          </cell>
        </row>
        <row r="3874">
          <cell r="E3874">
            <v>1.916902060969949E-3</v>
          </cell>
        </row>
        <row r="3875">
          <cell r="E3875">
            <v>1.966614808222578E-3</v>
          </cell>
        </row>
        <row r="3876">
          <cell r="E3876">
            <v>2.0786550787870168E-3</v>
          </cell>
        </row>
        <row r="3877">
          <cell r="E3877">
            <v>2.2267568445986101E-3</v>
          </cell>
        </row>
        <row r="3878">
          <cell r="E3878">
            <v>2.433493819307464E-3</v>
          </cell>
        </row>
        <row r="3879">
          <cell r="E3879">
            <v>2.6494731213094762E-3</v>
          </cell>
        </row>
        <row r="3880">
          <cell r="E3880">
            <v>2.8800069856947941E-3</v>
          </cell>
        </row>
        <row r="3881">
          <cell r="E3881">
            <v>3.114366075508523E-3</v>
          </cell>
        </row>
        <row r="3882">
          <cell r="E3882">
            <v>3.4354654478568891E-3</v>
          </cell>
        </row>
        <row r="3883">
          <cell r="E3883">
            <v>3.6571704148439239E-3</v>
          </cell>
        </row>
        <row r="3884">
          <cell r="E3884">
            <v>3.8483832308863208E-3</v>
          </cell>
        </row>
        <row r="3885">
          <cell r="E3885">
            <v>4.0008616376202566E-3</v>
          </cell>
        </row>
        <row r="3886">
          <cell r="E3886">
            <v>4.1377004358583713E-3</v>
          </cell>
        </row>
        <row r="3887">
          <cell r="E3887">
            <v>4.2604732420042923E-3</v>
          </cell>
        </row>
        <row r="3888">
          <cell r="E3888">
            <v>4.3748191959477323E-3</v>
          </cell>
        </row>
        <row r="3889">
          <cell r="E3889">
            <v>4.4925217716631494E-3</v>
          </cell>
        </row>
        <row r="3890">
          <cell r="E3890">
            <v>4.6316486091695364E-3</v>
          </cell>
        </row>
        <row r="3891">
          <cell r="E3891">
            <v>4.7501170319070862E-3</v>
          </cell>
        </row>
        <row r="3892">
          <cell r="E3892">
            <v>5.0552525939709936E-3</v>
          </cell>
        </row>
        <row r="3893">
          <cell r="E3893">
            <v>5.1620114724693078E-3</v>
          </cell>
        </row>
        <row r="3894">
          <cell r="E3894">
            <v>5.3997076999059423E-3</v>
          </cell>
        </row>
        <row r="3895">
          <cell r="E3895">
            <v>5.5979855053300831E-3</v>
          </cell>
        </row>
        <row r="3896">
          <cell r="E3896">
            <v>5.8127580749282037E-3</v>
          </cell>
        </row>
        <row r="3897">
          <cell r="E3897">
            <v>6.0650980194518764E-3</v>
          </cell>
        </row>
        <row r="3898">
          <cell r="E3898">
            <v>6.306333832416966E-3</v>
          </cell>
        </row>
        <row r="3899">
          <cell r="E3899">
            <v>6.5416941101189563E-3</v>
          </cell>
        </row>
        <row r="3900">
          <cell r="E3900">
            <v>6.8443002651011886E-3</v>
          </cell>
        </row>
        <row r="3901">
          <cell r="E3901">
            <v>7.088174219610166E-3</v>
          </cell>
        </row>
        <row r="3902">
          <cell r="E3902">
            <v>7.5797692218837476E-3</v>
          </cell>
        </row>
        <row r="3903">
          <cell r="E3903">
            <v>7.7392268188946067E-3</v>
          </cell>
        </row>
        <row r="3904">
          <cell r="E3904">
            <v>8.1612928428264064E-3</v>
          </cell>
        </row>
        <row r="3905">
          <cell r="E3905">
            <v>8.3968715115037007E-3</v>
          </cell>
        </row>
        <row r="3906">
          <cell r="E3906">
            <v>8.7365311189778749E-3</v>
          </cell>
        </row>
        <row r="3907">
          <cell r="E3907">
            <v>9.1510650801569504E-3</v>
          </cell>
        </row>
        <row r="3908">
          <cell r="E3908">
            <v>9.4912360196115486E-3</v>
          </cell>
        </row>
        <row r="3909">
          <cell r="E3909">
            <v>9.9416564759697845E-3</v>
          </cell>
        </row>
        <row r="3910">
          <cell r="E3910">
            <v>1.0543299719165339E-2</v>
          </cell>
        </row>
        <row r="3911">
          <cell r="E3911">
            <v>1.112251302957068E-2</v>
          </cell>
        </row>
        <row r="3912">
          <cell r="E3912">
            <v>1.2073665433886551E-2</v>
          </cell>
        </row>
        <row r="3913">
          <cell r="E3913">
            <v>1.25465026140269E-2</v>
          </cell>
        </row>
        <row r="3914">
          <cell r="E3914">
            <v>1.3457182616844031E-2</v>
          </cell>
        </row>
        <row r="3915">
          <cell r="E3915">
            <v>1.4117381767086551E-2</v>
          </cell>
        </row>
        <row r="3916">
          <cell r="E3916">
            <v>1.491819102645409E-2</v>
          </cell>
        </row>
        <row r="3917">
          <cell r="E3917">
            <v>1.5709262074458771E-2</v>
          </cell>
        </row>
        <row r="3918">
          <cell r="E3918">
            <v>1.6626525034788009E-2</v>
          </cell>
        </row>
        <row r="3919">
          <cell r="E3919">
            <v>1.7568789159863148E-2</v>
          </cell>
        </row>
        <row r="3920">
          <cell r="E3920">
            <v>1.8905319491139268E-2</v>
          </cell>
        </row>
        <row r="3921">
          <cell r="E3921">
            <v>2.0254731180860071E-2</v>
          </cell>
        </row>
        <row r="3922">
          <cell r="E3922">
            <v>2.243005987897739E-2</v>
          </cell>
        </row>
        <row r="3923">
          <cell r="E3923">
            <v>2.3728694386490279E-2</v>
          </cell>
        </row>
        <row r="3924">
          <cell r="E3924">
            <v>2.603191710145725E-2</v>
          </cell>
        </row>
        <row r="3925">
          <cell r="E3925">
            <v>2.8103647534700179E-2</v>
          </cell>
        </row>
        <row r="3926">
          <cell r="E3926">
            <v>3.0392706557540779E-2</v>
          </cell>
        </row>
        <row r="3927">
          <cell r="E3927">
            <v>3.2961727610216651E-2</v>
          </cell>
        </row>
        <row r="3928">
          <cell r="E3928">
            <v>3.5357664102840247E-2</v>
          </cell>
        </row>
        <row r="3929">
          <cell r="E3929">
            <v>3.8324811585719987E-2</v>
          </cell>
        </row>
        <row r="3930">
          <cell r="E3930">
            <v>4.1779767711847771E-2</v>
          </cell>
        </row>
        <row r="3931">
          <cell r="E3931">
            <v>4.5252453163742823E-2</v>
          </cell>
        </row>
        <row r="3932">
          <cell r="E3932">
            <v>5.0707119263272982E-2</v>
          </cell>
        </row>
        <row r="3933">
          <cell r="E3933">
            <v>5.4091459564293731E-2</v>
          </cell>
        </row>
        <row r="3934">
          <cell r="E3934">
            <v>5.9992663099093242E-2</v>
          </cell>
        </row>
        <row r="3935">
          <cell r="E3935">
            <v>6.5139278521632038E-2</v>
          </cell>
        </row>
        <row r="3936">
          <cell r="E3936">
            <v>7.1001727037233175E-2</v>
          </cell>
        </row>
        <row r="3937">
          <cell r="E3937">
            <v>7.742824450429775E-2</v>
          </cell>
        </row>
        <row r="3938">
          <cell r="E3938">
            <v>8.3690792713059126E-2</v>
          </cell>
        </row>
        <row r="3939">
          <cell r="E3939">
            <v>9.0410004474696493E-2</v>
          </cell>
        </row>
        <row r="3940">
          <cell r="E3940">
            <v>9.8737693984882635E-2</v>
          </cell>
        </row>
        <row r="3941">
          <cell r="E3941">
            <v>0.10622102006834599</v>
          </cell>
        </row>
        <row r="3942">
          <cell r="E3942">
            <v>0.1165926563955183</v>
          </cell>
        </row>
        <row r="3943">
          <cell r="E3943">
            <v>0.1236861179432156</v>
          </cell>
        </row>
        <row r="3944">
          <cell r="E3944">
            <v>0.13583066232394569</v>
          </cell>
        </row>
        <row r="3945">
          <cell r="E3945">
            <v>0.14657785422654321</v>
          </cell>
        </row>
        <row r="3946">
          <cell r="E3946">
            <v>0.15901059476563881</v>
          </cell>
        </row>
        <row r="3947">
          <cell r="E3947">
            <v>0.17036282586979051</v>
          </cell>
        </row>
        <row r="3948">
          <cell r="E3948">
            <v>0.18260850682213689</v>
          </cell>
        </row>
        <row r="3949">
          <cell r="E3949">
            <v>0.19469910626497641</v>
          </cell>
        </row>
        <row r="3950">
          <cell r="E3950">
            <v>0.20798400543384771</v>
          </cell>
        </row>
        <row r="3951">
          <cell r="E3951">
            <v>0.220382301930372</v>
          </cell>
        </row>
        <row r="3952">
          <cell r="E3952">
            <v>0.23754765992821009</v>
          </cell>
        </row>
        <row r="3953">
          <cell r="E3953">
            <v>0.24794502015822681</v>
          </cell>
        </row>
        <row r="3954">
          <cell r="E3954">
            <v>0.26461686648531402</v>
          </cell>
        </row>
        <row r="3955">
          <cell r="E3955">
            <v>0.27947384620648319</v>
          </cell>
        </row>
        <row r="3956">
          <cell r="E3956">
            <v>0.29537024889944552</v>
          </cell>
        </row>
        <row r="3957">
          <cell r="E3957">
            <v>0.31247769237509793</v>
          </cell>
        </row>
        <row r="3958">
          <cell r="E3958">
            <v>0.32766528131225597</v>
          </cell>
        </row>
        <row r="3959">
          <cell r="E3959">
            <v>0.34213826013049209</v>
          </cell>
        </row>
        <row r="3960">
          <cell r="E3960">
            <v>0.35580642118581862</v>
          </cell>
        </row>
        <row r="3961">
          <cell r="E3961">
            <v>0.37281887488439702</v>
          </cell>
        </row>
        <row r="6932">
          <cell r="E6932">
            <v>8.6324693115980011E-6</v>
          </cell>
        </row>
        <row r="6933">
          <cell r="E6933">
            <v>8.0290675711358617E-6</v>
          </cell>
        </row>
        <row r="6934">
          <cell r="E6934">
            <v>9.1773730118704933E-6</v>
          </cell>
        </row>
        <row r="6935">
          <cell r="E6935">
            <v>1.2296702078362641E-5</v>
          </cell>
        </row>
        <row r="6936">
          <cell r="E6936">
            <v>1.457924841608005E-5</v>
          </cell>
        </row>
        <row r="6937">
          <cell r="E6937">
            <v>1.606337068904562E-5</v>
          </cell>
        </row>
        <row r="6938">
          <cell r="E6938">
            <v>1.613452638138391E-5</v>
          </cell>
        </row>
        <row r="6939">
          <cell r="E6939">
            <v>1.4404568787873551E-5</v>
          </cell>
        </row>
        <row r="6940">
          <cell r="E6940">
            <v>1.1763982730284009E-5</v>
          </cell>
        </row>
        <row r="6941">
          <cell r="E6941">
            <v>9.4118525780784168E-6</v>
          </cell>
        </row>
        <row r="6942">
          <cell r="E6942">
            <v>5.0511009284437407E-5</v>
          </cell>
        </row>
        <row r="6943">
          <cell r="E6943">
            <v>3.9342144777743122E-5</v>
          </cell>
        </row>
        <row r="6944">
          <cell r="E6944">
            <v>3.7819386772386387E-5</v>
          </cell>
        </row>
        <row r="6945">
          <cell r="E6945">
            <v>4.4813031793489173E-5</v>
          </cell>
        </row>
        <row r="6946">
          <cell r="E6946">
            <v>5.4943159022546872E-5</v>
          </cell>
        </row>
        <row r="6947">
          <cell r="E6947">
            <v>7.0015347073182355E-5</v>
          </cell>
        </row>
        <row r="6948">
          <cell r="E6948">
            <v>8.8206053835859777E-5</v>
          </cell>
        </row>
        <row r="6949">
          <cell r="E6949">
            <v>1.030482078856476E-4</v>
          </cell>
        </row>
        <row r="6950">
          <cell r="E6950">
            <v>1.083752743064048E-4</v>
          </cell>
        </row>
        <row r="6951">
          <cell r="E6951">
            <v>1.039045029630481E-4</v>
          </cell>
        </row>
        <row r="6952">
          <cell r="E6952">
            <v>3.1908769888922E-4</v>
          </cell>
        </row>
        <row r="6953">
          <cell r="E6953">
            <v>2.576117430224123E-4</v>
          </cell>
        </row>
        <row r="6954">
          <cell r="E6954">
            <v>2.193924284601412E-4</v>
          </cell>
        </row>
        <row r="6955">
          <cell r="E6955">
            <v>2.020643728772864E-4</v>
          </cell>
        </row>
        <row r="6956">
          <cell r="E6956">
            <v>1.8116121454725409E-4</v>
          </cell>
        </row>
        <row r="6957">
          <cell r="E6957">
            <v>1.647358915458641E-4</v>
          </cell>
        </row>
        <row r="6958">
          <cell r="E6958">
            <v>1.525464887488504E-4</v>
          </cell>
        </row>
        <row r="6959">
          <cell r="E6959">
            <v>1.4073506396428129E-4</v>
          </cell>
        </row>
        <row r="6960">
          <cell r="E6960">
            <v>1.290819153986211E-4</v>
          </cell>
        </row>
        <row r="6961">
          <cell r="E6961">
            <v>1.1730083422811791E-4</v>
          </cell>
        </row>
        <row r="6962">
          <cell r="E6962">
            <v>3.6795539466649713E-4</v>
          </cell>
        </row>
        <row r="6963">
          <cell r="E6963">
            <v>2.9945251606122708E-4</v>
          </cell>
        </row>
        <row r="6964">
          <cell r="E6964">
            <v>2.5627503342739999E-4</v>
          </cell>
        </row>
        <row r="6965">
          <cell r="E6965">
            <v>2.3565393884616981E-4</v>
          </cell>
        </row>
        <row r="6966">
          <cell r="E6966">
            <v>2.101770130822356E-4</v>
          </cell>
        </row>
        <row r="6967">
          <cell r="E6967">
            <v>1.921317140229917E-4</v>
          </cell>
        </row>
        <row r="6968">
          <cell r="E6968">
            <v>1.8407498675687689E-4</v>
          </cell>
        </row>
        <row r="6969">
          <cell r="E6969">
            <v>1.823342365940839E-4</v>
          </cell>
        </row>
        <row r="6970">
          <cell r="E6970">
            <v>1.8678962345697331E-4</v>
          </cell>
        </row>
        <row r="6971">
          <cell r="E6971">
            <v>1.9532290365131819E-4</v>
          </cell>
        </row>
        <row r="6972">
          <cell r="E6972">
            <v>6.3367251601242902E-4</v>
          </cell>
        </row>
        <row r="6973">
          <cell r="E6973">
            <v>5.8297846750632321E-4</v>
          </cell>
        </row>
        <row r="6974">
          <cell r="E6974">
            <v>5.5503453725014307E-4</v>
          </cell>
        </row>
        <row r="6975">
          <cell r="E6975">
            <v>5.5361087242311591E-4</v>
          </cell>
        </row>
        <row r="6976">
          <cell r="E6976">
            <v>5.3297918665062838E-4</v>
          </cell>
        </row>
        <row r="6977">
          <cell r="E6977">
            <v>5.2335749685483712E-4</v>
          </cell>
        </row>
        <row r="6978">
          <cell r="E6978">
            <v>5.3997314002196539E-4</v>
          </cell>
        </row>
        <row r="6979">
          <cell r="E6979">
            <v>5.8129705223419759E-4</v>
          </cell>
        </row>
        <row r="6980">
          <cell r="E6980">
            <v>6.5239197028221785E-4</v>
          </cell>
        </row>
        <row r="6981">
          <cell r="E6981">
            <v>7.4854910408972408E-4</v>
          </cell>
        </row>
        <row r="6982">
          <cell r="E6982">
            <v>1.917386764310969E-3</v>
          </cell>
        </row>
        <row r="6983">
          <cell r="E6983">
            <v>1.9206112585619111E-3</v>
          </cell>
        </row>
        <row r="6984">
          <cell r="E6984">
            <v>1.920106302375935E-3</v>
          </cell>
        </row>
        <row r="6985">
          <cell r="E6985">
            <v>1.923400745879156E-3</v>
          </cell>
        </row>
        <row r="6986">
          <cell r="E6986">
            <v>1.8265833724853131E-3</v>
          </cell>
        </row>
        <row r="6987">
          <cell r="E6987">
            <v>1.7214406647156899E-3</v>
          </cell>
        </row>
        <row r="6988">
          <cell r="E6988">
            <v>1.6649195160092221E-3</v>
          </cell>
        </row>
        <row r="6989">
          <cell r="E6989">
            <v>1.6627874482402221E-3</v>
          </cell>
        </row>
        <row r="6990">
          <cell r="E6990">
            <v>1.732082471552099E-3</v>
          </cell>
        </row>
        <row r="6991">
          <cell r="E6991">
            <v>1.8762963879742629E-3</v>
          </cell>
        </row>
        <row r="6992">
          <cell r="E6992">
            <v>4.3475797933832938E-3</v>
          </cell>
        </row>
        <row r="6993">
          <cell r="E6993">
            <v>4.4841184015862456E-3</v>
          </cell>
        </row>
        <row r="6994">
          <cell r="E6994">
            <v>4.771021237397588E-3</v>
          </cell>
        </row>
        <row r="6995">
          <cell r="E6995">
            <v>5.2190862765318924E-3</v>
          </cell>
        </row>
        <row r="6996">
          <cell r="E6996">
            <v>5.523666048333209E-3</v>
          </cell>
        </row>
        <row r="6997">
          <cell r="E6997">
            <v>5.8053618085018846E-3</v>
          </cell>
        </row>
        <row r="6998">
          <cell r="E6998">
            <v>6.1310715225498802E-3</v>
          </cell>
        </row>
        <row r="6999">
          <cell r="E6999">
            <v>6.4864181111810026E-3</v>
          </cell>
        </row>
        <row r="7000">
          <cell r="E7000">
            <v>6.9156450724052743E-3</v>
          </cell>
        </row>
        <row r="7001">
          <cell r="E7001">
            <v>7.4566389067380889E-3</v>
          </cell>
        </row>
        <row r="7002">
          <cell r="E7002">
            <v>1.458645057433228E-2</v>
          </cell>
        </row>
        <row r="7003">
          <cell r="E7003">
            <v>1.5126792388401309E-2</v>
          </cell>
        </row>
        <row r="7004">
          <cell r="E7004">
            <v>1.6225127395145481E-2</v>
          </cell>
        </row>
        <row r="7005">
          <cell r="E7005">
            <v>1.801512877579714E-2</v>
          </cell>
        </row>
        <row r="7006">
          <cell r="E7006">
            <v>1.9701111151757319E-2</v>
          </cell>
        </row>
        <row r="7007">
          <cell r="E7007">
            <v>2.1585422125844359E-2</v>
          </cell>
        </row>
        <row r="7008">
          <cell r="E7008">
            <v>2.3778527551834631E-2</v>
          </cell>
        </row>
        <row r="7009">
          <cell r="E7009">
            <v>2.6182380666520011E-2</v>
          </cell>
        </row>
        <row r="7010">
          <cell r="E7010">
            <v>2.88941373985474E-2</v>
          </cell>
        </row>
        <row r="7011">
          <cell r="E7011">
            <v>3.2057188992201002E-2</v>
          </cell>
        </row>
        <row r="7012">
          <cell r="E7012">
            <v>5.326210796679931E-2</v>
          </cell>
        </row>
        <row r="7013">
          <cell r="E7013">
            <v>5.711326318575527E-2</v>
          </cell>
        </row>
        <row r="7014">
          <cell r="E7014">
            <v>6.2707244236938964E-2</v>
          </cell>
        </row>
        <row r="7015">
          <cell r="E7015">
            <v>7.0281647689737659E-2</v>
          </cell>
        </row>
        <row r="7016">
          <cell r="E7016">
            <v>7.7618131505516885E-2</v>
          </cell>
        </row>
        <row r="7017">
          <cell r="E7017">
            <v>8.5111273941762988E-2</v>
          </cell>
        </row>
        <row r="7018">
          <cell r="E7018">
            <v>9.2722992749927458E-2</v>
          </cell>
        </row>
        <row r="7019">
          <cell r="E7019">
            <v>0.1001625935055673</v>
          </cell>
        </row>
        <row r="7020">
          <cell r="E7020">
            <v>0.10802971935364949</v>
          </cell>
        </row>
        <row r="7021">
          <cell r="E7021">
            <v>0.1173510865960624</v>
          </cell>
        </row>
        <row r="7022">
          <cell r="E7022">
            <v>0.1621973856709539</v>
          </cell>
        </row>
        <row r="7023">
          <cell r="E7023">
            <v>0.17542592011316449</v>
          </cell>
        </row>
        <row r="7024">
          <cell r="E7024">
            <v>0.19406613522719221</v>
          </cell>
        </row>
        <row r="7025">
          <cell r="E7025">
            <v>0.2180249581326934</v>
          </cell>
        </row>
        <row r="7026">
          <cell r="E7026">
            <v>0.2430356929156734</v>
          </cell>
        </row>
        <row r="7027">
          <cell r="E7027">
            <v>0.26860656974417141</v>
          </cell>
        </row>
        <row r="7028">
          <cell r="E7028">
            <v>0.29354199109401369</v>
          </cell>
        </row>
        <row r="7029">
          <cell r="E7029">
            <v>0.3165553057733751</v>
          </cell>
        </row>
        <row r="7030">
          <cell r="E7030">
            <v>0.33798509272931998</v>
          </cell>
        </row>
        <row r="7031">
          <cell r="E7031">
            <v>4.5014272220811341E-7</v>
          </cell>
        </row>
        <row r="7032">
          <cell r="E7032">
            <v>1.318348204804032E-5</v>
          </cell>
        </row>
        <row r="7033">
          <cell r="E7033">
            <v>1.274440094045648E-5</v>
          </cell>
        </row>
        <row r="7034">
          <cell r="E7034">
            <v>1.445211854878004E-5</v>
          </cell>
        </row>
        <row r="7035">
          <cell r="E7035">
            <v>1.8305070806023949E-5</v>
          </cell>
        </row>
        <row r="7036">
          <cell r="E7036">
            <v>1.983315054310264E-5</v>
          </cell>
        </row>
        <row r="7037">
          <cell r="E7037">
            <v>1.934677042914057E-5</v>
          </cell>
        </row>
        <row r="7038">
          <cell r="E7038">
            <v>1.7266012396932599E-5</v>
          </cell>
        </row>
        <row r="7039">
          <cell r="E7039">
            <v>1.4061059333325691E-5</v>
          </cell>
        </row>
        <row r="7040">
          <cell r="E7040">
            <v>1.1195386201201529E-5</v>
          </cell>
        </row>
        <row r="7041">
          <cell r="E7041">
            <v>9.3669384430006275E-6</v>
          </cell>
        </row>
        <row r="7042">
          <cell r="E7042">
            <v>5.2975236161989507E-5</v>
          </cell>
        </row>
        <row r="7043">
          <cell r="E7043">
            <v>4.6437384992326081E-5</v>
          </cell>
        </row>
        <row r="7044">
          <cell r="E7044">
            <v>4.9719543625870173E-5</v>
          </cell>
        </row>
        <row r="7045">
          <cell r="E7045">
            <v>6.3728994291301078E-5</v>
          </cell>
        </row>
        <row r="7046">
          <cell r="E7046">
            <v>8.0320776897679913E-5</v>
          </cell>
        </row>
        <row r="7047">
          <cell r="E7047">
            <v>9.9162263095919911E-5</v>
          </cell>
        </row>
        <row r="7048">
          <cell r="E7048">
            <v>1.1567795573563799E-4</v>
          </cell>
        </row>
        <row r="7049">
          <cell r="E7049">
            <v>1.214216219507236E-4</v>
          </cell>
        </row>
        <row r="7050">
          <cell r="E7050">
            <v>1.162228564174361E-4</v>
          </cell>
        </row>
        <row r="7051">
          <cell r="E7051">
            <v>1.041718925715029E-4</v>
          </cell>
        </row>
        <row r="7052">
          <cell r="E7052">
            <v>3.1658167000114812E-4</v>
          </cell>
        </row>
        <row r="7053">
          <cell r="E7053">
            <v>2.5491845604652669E-4</v>
          </cell>
        </row>
        <row r="7054">
          <cell r="E7054">
            <v>2.1910137391911719E-4</v>
          </cell>
        </row>
        <row r="7055">
          <cell r="E7055">
            <v>2.0509033144122671E-4</v>
          </cell>
        </row>
        <row r="7056">
          <cell r="E7056">
            <v>1.8636016913309289E-4</v>
          </cell>
        </row>
        <row r="7057">
          <cell r="E7057">
            <v>1.7062324344740981E-4</v>
          </cell>
        </row>
        <row r="7058">
          <cell r="E7058">
            <v>1.5800111292785249E-4</v>
          </cell>
        </row>
        <row r="7059">
          <cell r="E7059">
            <v>1.4499004442014571E-4</v>
          </cell>
        </row>
        <row r="7060">
          <cell r="E7060">
            <v>1.315702860351653E-4</v>
          </cell>
        </row>
        <row r="7061">
          <cell r="E7061">
            <v>1.179719476610552E-4</v>
          </cell>
        </row>
        <row r="7062">
          <cell r="E7062">
            <v>3.6852611673710012E-4</v>
          </cell>
        </row>
        <row r="7063">
          <cell r="E7063">
            <v>2.9792129187578009E-4</v>
          </cell>
        </row>
        <row r="7064">
          <cell r="E7064">
            <v>2.5561292435805072E-4</v>
          </cell>
        </row>
        <row r="7065">
          <cell r="E7065">
            <v>2.3817693597150141E-4</v>
          </cell>
        </row>
        <row r="7066">
          <cell r="E7066">
            <v>2.176176124685236E-4</v>
          </cell>
        </row>
        <row r="7067">
          <cell r="E7067">
            <v>2.0599582816527301E-4</v>
          </cell>
        </row>
        <row r="7068">
          <cell r="E7068">
            <v>2.0447646744103931E-4</v>
          </cell>
        </row>
        <row r="7069">
          <cell r="E7069">
            <v>2.0900153683656159E-4</v>
          </cell>
        </row>
        <row r="7070">
          <cell r="E7070">
            <v>2.1749957163319511E-4</v>
          </cell>
        </row>
        <row r="7071">
          <cell r="E7071">
            <v>2.26340121271984E-4</v>
          </cell>
        </row>
        <row r="7072">
          <cell r="E7072">
            <v>6.9913529335630109E-4</v>
          </cell>
        </row>
        <row r="7073">
          <cell r="E7073">
            <v>6.3093213758114164E-4</v>
          </cell>
        </row>
        <row r="7074">
          <cell r="E7074">
            <v>5.9237209308737881E-4</v>
          </cell>
        </row>
        <row r="7075">
          <cell r="E7075">
            <v>5.9035713889965535E-4</v>
          </cell>
        </row>
        <row r="7076">
          <cell r="E7076">
            <v>5.7850949853877065E-4</v>
          </cell>
        </row>
        <row r="7077">
          <cell r="E7077">
            <v>5.9015545089846633E-4</v>
          </cell>
        </row>
        <row r="7078">
          <cell r="E7078">
            <v>6.3514762393512836E-4</v>
          </cell>
        </row>
        <row r="7079">
          <cell r="E7079">
            <v>7.1006035409959534E-4</v>
          </cell>
        </row>
        <row r="7080">
          <cell r="E7080">
            <v>8.100677434024206E-4</v>
          </cell>
        </row>
        <row r="7081">
          <cell r="E7081">
            <v>9.1510132153449497E-4</v>
          </cell>
        </row>
        <row r="7082">
          <cell r="E7082">
            <v>2.1848287546167851E-3</v>
          </cell>
        </row>
        <row r="7083">
          <cell r="E7083">
            <v>2.1031763079919501E-3</v>
          </cell>
        </row>
        <row r="7084">
          <cell r="E7084">
            <v>2.019768217804585E-3</v>
          </cell>
        </row>
        <row r="7085">
          <cell r="E7085">
            <v>1.9708227582286848E-3</v>
          </cell>
        </row>
        <row r="7086">
          <cell r="E7086">
            <v>1.8596901817092839E-3</v>
          </cell>
        </row>
        <row r="7087">
          <cell r="E7087">
            <v>1.787958636279452E-3</v>
          </cell>
        </row>
        <row r="7088">
          <cell r="E7088">
            <v>1.7903957432849891E-3</v>
          </cell>
        </row>
        <row r="7089">
          <cell r="E7089">
            <v>1.863829789114035E-3</v>
          </cell>
        </row>
        <row r="7090">
          <cell r="E7090">
            <v>2.0130870649400778E-3</v>
          </cell>
        </row>
        <row r="7091">
          <cell r="E7091">
            <v>2.224233258051767E-3</v>
          </cell>
        </row>
        <row r="7092">
          <cell r="E7092">
            <v>5.0403326801915496E-3</v>
          </cell>
        </row>
        <row r="7093">
          <cell r="E7093">
            <v>5.175162978999559E-3</v>
          </cell>
        </row>
        <row r="7094">
          <cell r="E7094">
            <v>5.4450494425813964E-3</v>
          </cell>
        </row>
        <row r="7095">
          <cell r="E7095">
            <v>5.8863118540070092E-3</v>
          </cell>
        </row>
        <row r="7096">
          <cell r="E7096">
            <v>6.1796621070038249E-3</v>
          </cell>
        </row>
        <row r="7097">
          <cell r="E7097">
            <v>6.4860036284882794E-3</v>
          </cell>
        </row>
        <row r="7098">
          <cell r="E7098">
            <v>6.8713478953206231E-3</v>
          </cell>
        </row>
        <row r="7099">
          <cell r="E7099">
            <v>7.3222921229516569E-3</v>
          </cell>
        </row>
        <row r="7100">
          <cell r="E7100">
            <v>7.8805480430599317E-3</v>
          </cell>
        </row>
        <row r="7101">
          <cell r="E7101">
            <v>8.5711326034190183E-3</v>
          </cell>
        </row>
        <row r="7102">
          <cell r="E7102">
            <v>1.660737800073131E-2</v>
          </cell>
        </row>
        <row r="7103">
          <cell r="E7103">
            <v>1.7313816170058671E-2</v>
          </cell>
        </row>
        <row r="7104">
          <cell r="E7104">
            <v>1.8629439242023541E-2</v>
          </cell>
        </row>
        <row r="7105">
          <cell r="E7105">
            <v>2.0699012036836439E-2</v>
          </cell>
        </row>
        <row r="7106">
          <cell r="E7106">
            <v>2.2634078582939091E-2</v>
          </cell>
        </row>
        <row r="7107">
          <cell r="E7107">
            <v>2.479092773887159E-2</v>
          </cell>
        </row>
        <row r="7108">
          <cell r="E7108">
            <v>2.7298009969734971E-2</v>
          </cell>
        </row>
        <row r="7109">
          <cell r="E7109">
            <v>3.008805691251526E-2</v>
          </cell>
        </row>
        <row r="7110">
          <cell r="E7110">
            <v>3.3312320545916929E-2</v>
          </cell>
        </row>
        <row r="7111">
          <cell r="E7111">
            <v>3.7138330959089583E-2</v>
          </cell>
        </row>
        <row r="7112">
          <cell r="E7112">
            <v>6.0743875593919583E-2</v>
          </cell>
        </row>
        <row r="7113">
          <cell r="E7113">
            <v>6.5378649920475596E-2</v>
          </cell>
        </row>
        <row r="7114">
          <cell r="E7114">
            <v>7.1768143589650335E-2</v>
          </cell>
        </row>
        <row r="7115">
          <cell r="E7115">
            <v>7.998560217738071E-2</v>
          </cell>
        </row>
        <row r="7116">
          <cell r="E7116">
            <v>8.7555172686287097E-2</v>
          </cell>
        </row>
        <row r="7117">
          <cell r="E7117">
            <v>9.5037672802633089E-2</v>
          </cell>
        </row>
        <row r="7118">
          <cell r="E7118">
            <v>0.1026623927425965</v>
          </cell>
        </row>
        <row r="7119">
          <cell r="E7119">
            <v>0.110646333850939</v>
          </cell>
        </row>
        <row r="7120">
          <cell r="E7120">
            <v>0.1200263768634121</v>
          </cell>
        </row>
        <row r="7121">
          <cell r="E7121">
            <v>0.13204715106439049</v>
          </cell>
        </row>
        <row r="7122">
          <cell r="E7122">
            <v>0.18138158190964651</v>
          </cell>
        </row>
        <row r="7123">
          <cell r="E7123">
            <v>0.19819209278116981</v>
          </cell>
        </row>
        <row r="7124">
          <cell r="E7124">
            <v>0.22012207240291221</v>
          </cell>
        </row>
        <row r="7125">
          <cell r="E7125">
            <v>0.2460195823647825</v>
          </cell>
        </row>
        <row r="7126">
          <cell r="E7126">
            <v>0.27132530174768371</v>
          </cell>
        </row>
        <row r="7127">
          <cell r="E7127">
            <v>0.29579451406956042</v>
          </cell>
        </row>
        <row r="7128">
          <cell r="E7128">
            <v>0.31868161954795088</v>
          </cell>
        </row>
        <row r="7129">
          <cell r="E7129">
            <v>0.3399322707987521</v>
          </cell>
        </row>
        <row r="7130">
          <cell r="E7130">
            <v>6.070998189722232E-7</v>
          </cell>
        </row>
        <row r="7131">
          <cell r="E7131">
            <v>8.5583244846532125E-7</v>
          </cell>
        </row>
        <row r="7132">
          <cell r="E7132">
            <v>2.0110568737297111E-5</v>
          </cell>
        </row>
        <row r="7133">
          <cell r="E7133">
            <v>1.9530739084672181E-5</v>
          </cell>
        </row>
        <row r="7134">
          <cell r="E7134">
            <v>2.1233596872671789E-5</v>
          </cell>
        </row>
        <row r="7135">
          <cell r="E7135">
            <v>2.4493410696657669E-5</v>
          </cell>
        </row>
        <row r="7136">
          <cell r="E7136">
            <v>2.3600525677069939E-5</v>
          </cell>
        </row>
        <row r="7137">
          <cell r="E7137">
            <v>2.055602684281066E-5</v>
          </cell>
        </row>
        <row r="7138">
          <cell r="E7138">
            <v>1.6784442986250699E-5</v>
          </cell>
        </row>
        <row r="7139">
          <cell r="E7139">
            <v>1.3345682353227421E-5</v>
          </cell>
        </row>
        <row r="7140">
          <cell r="E7140">
            <v>1.110983486452E-5</v>
          </cell>
        </row>
        <row r="7141">
          <cell r="E7141">
            <v>1.026847522778152E-5</v>
          </cell>
        </row>
        <row r="7142">
          <cell r="E7142">
            <v>6.176199369178903E-5</v>
          </cell>
        </row>
        <row r="7143">
          <cell r="E7143">
            <v>6.0347899715096347E-5</v>
          </cell>
        </row>
        <row r="7144">
          <cell r="E7144">
            <v>7.0201786200652094E-5</v>
          </cell>
        </row>
        <row r="7145">
          <cell r="E7145">
            <v>9.2157170732853899E-5</v>
          </cell>
        </row>
        <row r="7146">
          <cell r="E7146">
            <v>1.1272115567495521E-4</v>
          </cell>
        </row>
        <row r="7147">
          <cell r="E7147">
            <v>1.2929497666169801E-4</v>
          </cell>
        </row>
        <row r="7148">
          <cell r="E7148">
            <v>1.3592373076320999E-4</v>
          </cell>
        </row>
        <row r="7149">
          <cell r="E7149">
            <v>1.301828809170402E-4</v>
          </cell>
        </row>
        <row r="7150">
          <cell r="E7150">
            <v>1.1667739853671311E-4</v>
          </cell>
        </row>
        <row r="7151">
          <cell r="E7151">
            <v>1.015780969932933E-4</v>
          </cell>
        </row>
        <row r="7152">
          <cell r="E7152">
            <v>3.1401369611250279E-4</v>
          </cell>
        </row>
        <row r="7153">
          <cell r="E7153">
            <v>2.5479706598685592E-4</v>
          </cell>
        </row>
        <row r="7154">
          <cell r="E7154">
            <v>2.2237223490306771E-4</v>
          </cell>
        </row>
        <row r="7155">
          <cell r="E7155">
            <v>2.108518625716371E-4</v>
          </cell>
        </row>
        <row r="7156">
          <cell r="E7156">
            <v>1.9287486465535691E-4</v>
          </cell>
        </row>
        <row r="7157">
          <cell r="E7157">
            <v>1.7661881305897081E-4</v>
          </cell>
        </row>
        <row r="7158">
          <cell r="E7158">
            <v>1.6271819014190841E-4</v>
          </cell>
        </row>
        <row r="7159">
          <cell r="E7159">
            <v>1.4778643071777789E-4</v>
          </cell>
        </row>
        <row r="7160">
          <cell r="E7160">
            <v>1.3237652443542911E-4</v>
          </cell>
        </row>
        <row r="7161">
          <cell r="E7161">
            <v>1.173162714208642E-4</v>
          </cell>
        </row>
        <row r="7162">
          <cell r="E7162">
            <v>3.6723832457952188E-4</v>
          </cell>
        </row>
        <row r="7163">
          <cell r="E7163">
            <v>2.9745193556507399E-4</v>
          </cell>
        </row>
        <row r="7164">
          <cell r="E7164">
            <v>2.5841538780213558E-4</v>
          </cell>
        </row>
        <row r="7165">
          <cell r="E7165">
            <v>2.4651819698184863E-4</v>
          </cell>
        </row>
        <row r="7166">
          <cell r="E7166">
            <v>2.3299411991839489E-4</v>
          </cell>
        </row>
        <row r="7167">
          <cell r="E7167">
            <v>2.283260032573953E-4</v>
          </cell>
        </row>
        <row r="7168">
          <cell r="E7168">
            <v>2.3365960635735039E-4</v>
          </cell>
        </row>
        <row r="7169">
          <cell r="E7169">
            <v>2.4251816518361391E-4</v>
          </cell>
        </row>
        <row r="7170">
          <cell r="E7170">
            <v>2.5121408803008277E-4</v>
          </cell>
        </row>
        <row r="7171">
          <cell r="E7171">
            <v>2.5666895306708509E-4</v>
          </cell>
        </row>
        <row r="7172">
          <cell r="E7172">
            <v>7.5388825367828094E-4</v>
          </cell>
        </row>
        <row r="7173">
          <cell r="E7173">
            <v>6.7203690777939418E-4</v>
          </cell>
        </row>
        <row r="7174">
          <cell r="E7174">
            <v>6.3106025856052295E-4</v>
          </cell>
        </row>
        <row r="7175">
          <cell r="E7175">
            <v>6.3954350468209409E-4</v>
          </cell>
        </row>
        <row r="7176">
          <cell r="E7176">
            <v>6.5044617209131239E-4</v>
          </cell>
        </row>
        <row r="7177">
          <cell r="E7177">
            <v>6.9168836469657435E-4</v>
          </cell>
        </row>
        <row r="7178">
          <cell r="E7178">
            <v>7.7233892013039984E-4</v>
          </cell>
        </row>
        <row r="7179">
          <cell r="E7179">
            <v>8.7750196804292635E-4</v>
          </cell>
        </row>
        <row r="7180">
          <cell r="E7180">
            <v>9.8629841348707448E-4</v>
          </cell>
        </row>
        <row r="7181">
          <cell r="E7181">
            <v>1.073124092291766E-3</v>
          </cell>
        </row>
        <row r="7182">
          <cell r="E7182">
            <v>2.3867880655921159E-3</v>
          </cell>
        </row>
        <row r="7183">
          <cell r="E7183">
            <v>2.212519542147628E-3</v>
          </cell>
        </row>
        <row r="7184">
          <cell r="E7184">
            <v>2.0709574847224128E-3</v>
          </cell>
        </row>
        <row r="7185">
          <cell r="E7185">
            <v>2.0092055021081472E-3</v>
          </cell>
        </row>
        <row r="7186">
          <cell r="E7186">
            <v>1.933077615095091E-3</v>
          </cell>
        </row>
        <row r="7187">
          <cell r="E7187">
            <v>1.9224618274366061E-3</v>
          </cell>
        </row>
        <row r="7188">
          <cell r="E7188">
            <v>2.004497794483751E-3</v>
          </cell>
        </row>
        <row r="7189">
          <cell r="E7189">
            <v>2.161731540153089E-3</v>
          </cell>
        </row>
        <row r="7190">
          <cell r="E7190">
            <v>2.3805099935250151E-3</v>
          </cell>
        </row>
        <row r="7191">
          <cell r="E7191">
            <v>2.6440684089200639E-3</v>
          </cell>
        </row>
        <row r="7192">
          <cell r="E7192">
            <v>5.7938717214006674E-3</v>
          </cell>
        </row>
        <row r="7193">
          <cell r="E7193">
            <v>5.8927516014473103E-3</v>
          </cell>
        </row>
        <row r="7194">
          <cell r="E7194">
            <v>6.1354878005105418E-3</v>
          </cell>
        </row>
        <row r="7195">
          <cell r="E7195">
            <v>6.5784764709673196E-3</v>
          </cell>
        </row>
        <row r="7196">
          <cell r="E7196">
            <v>6.8980358963239841E-3</v>
          </cell>
        </row>
        <row r="7197">
          <cell r="E7197">
            <v>7.2633565698430047E-3</v>
          </cell>
        </row>
        <row r="7198">
          <cell r="E7198">
            <v>7.7494724844652252E-3</v>
          </cell>
        </row>
        <row r="7199">
          <cell r="E7199">
            <v>8.3341855626224426E-3</v>
          </cell>
        </row>
        <row r="7200">
          <cell r="E7200">
            <v>9.0459191665522853E-3</v>
          </cell>
        </row>
        <row r="7201">
          <cell r="E7201">
            <v>9.9159865571317729E-3</v>
          </cell>
        </row>
        <row r="7202">
          <cell r="E7202">
            <v>1.894734993542313E-2</v>
          </cell>
        </row>
        <row r="7203">
          <cell r="E7203">
            <v>1.9830794481932701E-2</v>
          </cell>
        </row>
        <row r="7204">
          <cell r="E7204">
            <v>2.137652895546549E-2</v>
          </cell>
        </row>
        <row r="7205">
          <cell r="E7205">
            <v>2.3734322130744671E-2</v>
          </cell>
        </row>
        <row r="7206">
          <cell r="E7206">
            <v>2.594794256656208E-2</v>
          </cell>
        </row>
        <row r="7207">
          <cell r="E7207">
            <v>2.8416114129530819E-2</v>
          </cell>
        </row>
        <row r="7208">
          <cell r="E7208">
            <v>3.1321108793474162E-2</v>
          </cell>
        </row>
        <row r="7209">
          <cell r="E7209">
            <v>3.463224047549418E-2</v>
          </cell>
        </row>
        <row r="7210">
          <cell r="E7210">
            <v>3.85246548333954E-2</v>
          </cell>
        </row>
        <row r="7211">
          <cell r="E7211">
            <v>4.3183378157137131E-2</v>
          </cell>
        </row>
        <row r="7212">
          <cell r="E7212">
            <v>6.9272643071292217E-2</v>
          </cell>
        </row>
        <row r="7213">
          <cell r="E7213">
            <v>7.462088433641334E-2</v>
          </cell>
        </row>
        <row r="7214">
          <cell r="E7214">
            <v>8.1566479642263601E-2</v>
          </cell>
        </row>
        <row r="7215">
          <cell r="E7215">
            <v>9.0068589188203485E-2</v>
          </cell>
        </row>
        <row r="7216">
          <cell r="E7216">
            <v>9.7634033763523309E-2</v>
          </cell>
        </row>
        <row r="7217">
          <cell r="E7217">
            <v>0.10512405687963169</v>
          </cell>
        </row>
        <row r="7218">
          <cell r="E7218">
            <v>0.11330214307813249</v>
          </cell>
        </row>
        <row r="7219">
          <cell r="E7219">
            <v>0.1227926753633367</v>
          </cell>
        </row>
        <row r="7220">
          <cell r="E7220">
            <v>0.1348483825725145</v>
          </cell>
        </row>
        <row r="7221">
          <cell r="E7221">
            <v>0.15065977976832501</v>
          </cell>
        </row>
        <row r="7222">
          <cell r="E7222">
            <v>0.20405076184112519</v>
          </cell>
        </row>
        <row r="7223">
          <cell r="E7223">
            <v>0.22407827053665891</v>
          </cell>
        </row>
        <row r="7224">
          <cell r="E7224">
            <v>0.24798173137234539</v>
          </cell>
        </row>
        <row r="7225">
          <cell r="E7225">
            <v>0.27406920235516291</v>
          </cell>
        </row>
        <row r="7226">
          <cell r="E7226">
            <v>0.29827555906517078</v>
          </cell>
        </row>
        <row r="7227">
          <cell r="E7227">
            <v>0.32073848702215901</v>
          </cell>
        </row>
        <row r="7228">
          <cell r="E7228">
            <v>0.34187303045048523</v>
          </cell>
        </row>
        <row r="7229">
          <cell r="E7229">
            <v>8.2183860083961946E-7</v>
          </cell>
        </row>
        <row r="7230">
          <cell r="E7230">
            <v>1.1289204853159869E-6</v>
          </cell>
        </row>
        <row r="7231">
          <cell r="E7231">
            <v>1.6254104123758491E-6</v>
          </cell>
        </row>
        <row r="7232">
          <cell r="E7232">
            <v>2.9676404239120661E-5</v>
          </cell>
        </row>
        <row r="7233">
          <cell r="E7233">
            <v>2.8002696941031861E-5</v>
          </cell>
        </row>
        <row r="7234">
          <cell r="E7234">
            <v>2.8107361357943009E-5</v>
          </cell>
        </row>
        <row r="7235">
          <cell r="E7235">
            <v>2.8795956710014892E-5</v>
          </cell>
        </row>
        <row r="7236">
          <cell r="E7236">
            <v>2.4880175370167731E-5</v>
          </cell>
        </row>
        <row r="7237">
          <cell r="E7237">
            <v>1.9903004309651529E-5</v>
          </cell>
        </row>
        <row r="7238">
          <cell r="E7238">
            <v>1.5888260264995679E-5</v>
          </cell>
        </row>
        <row r="7239">
          <cell r="E7239">
            <v>1.3205038737584831E-5</v>
          </cell>
        </row>
        <row r="7240">
          <cell r="E7240">
            <v>1.2124653059664149E-5</v>
          </cell>
        </row>
        <row r="7241">
          <cell r="E7241">
            <v>1.281500763394838E-5</v>
          </cell>
        </row>
        <row r="7242">
          <cell r="E7242">
            <v>7.8984906162982149E-5</v>
          </cell>
        </row>
        <row r="7243">
          <cell r="E7243">
            <v>8.4077747546040804E-5</v>
          </cell>
        </row>
        <row r="7244">
          <cell r="E7244">
            <v>1.008000591584679E-4</v>
          </cell>
        </row>
        <row r="7245">
          <cell r="E7245">
            <v>1.2815232213003741E-4</v>
          </cell>
        </row>
        <row r="7246">
          <cell r="E7246">
            <v>1.4604458000710971E-4</v>
          </cell>
        </row>
        <row r="7247">
          <cell r="E7247">
            <v>1.5151676897207089E-4</v>
          </cell>
        </row>
        <row r="7248">
          <cell r="E7248">
            <v>1.4569692723698241E-4</v>
          </cell>
        </row>
        <row r="7249">
          <cell r="E7249">
            <v>1.3086854502064591E-4</v>
          </cell>
        </row>
        <row r="7250">
          <cell r="E7250">
            <v>1.139720790633847E-4</v>
          </cell>
        </row>
        <row r="7251">
          <cell r="E7251">
            <v>9.9448471481800027E-5</v>
          </cell>
        </row>
        <row r="7252">
          <cell r="E7252">
            <v>3.1423552233733609E-4</v>
          </cell>
        </row>
        <row r="7253">
          <cell r="E7253">
            <v>2.5857862230471712E-4</v>
          </cell>
        </row>
        <row r="7254">
          <cell r="E7254">
            <v>2.285315250851738E-4</v>
          </cell>
        </row>
        <row r="7255">
          <cell r="E7255">
            <v>2.1805807538577421E-4</v>
          </cell>
        </row>
        <row r="7256">
          <cell r="E7256">
            <v>1.995219615013033E-4</v>
          </cell>
        </row>
        <row r="7257">
          <cell r="E7257">
            <v>1.818272562470469E-4</v>
          </cell>
        </row>
        <row r="7258">
          <cell r="E7258">
            <v>1.6585799256396691E-4</v>
          </cell>
        </row>
        <row r="7259">
          <cell r="E7259">
            <v>1.4875288646054591E-4</v>
          </cell>
        </row>
        <row r="7260">
          <cell r="E7260">
            <v>1.317357941031938E-4</v>
          </cell>
        </row>
        <row r="7261">
          <cell r="E7261">
            <v>1.158626964696818E-4</v>
          </cell>
        </row>
        <row r="7262">
          <cell r="E7262">
            <v>3.6717469566904798E-4</v>
          </cell>
        </row>
        <row r="7263">
          <cell r="E7263">
            <v>3.0085587362704841E-4</v>
          </cell>
        </row>
        <row r="7264">
          <cell r="E7264">
            <v>2.6740134962044421E-4</v>
          </cell>
        </row>
        <row r="7265">
          <cell r="E7265">
            <v>2.6356682011130511E-4</v>
          </cell>
        </row>
        <row r="7266">
          <cell r="E7266">
            <v>2.5763224570485299E-4</v>
          </cell>
        </row>
        <row r="7267">
          <cell r="E7267">
            <v>2.6013863892127009E-4</v>
          </cell>
        </row>
        <row r="7268">
          <cell r="E7268">
            <v>2.7019588316024018E-4</v>
          </cell>
        </row>
        <row r="7269">
          <cell r="E7269">
            <v>2.7918322431752518E-4</v>
          </cell>
        </row>
        <row r="7270">
          <cell r="E7270">
            <v>2.8408565899806781E-4</v>
          </cell>
        </row>
        <row r="7271">
          <cell r="E7271">
            <v>2.8239330281110142E-4</v>
          </cell>
        </row>
        <row r="7272">
          <cell r="E7272">
            <v>8.0078676676531568E-4</v>
          </cell>
        </row>
        <row r="7273">
          <cell r="E7273">
            <v>7.1459527501582798E-4</v>
          </cell>
        </row>
        <row r="7274">
          <cell r="E7274">
            <v>6.8277098715230355E-4</v>
          </cell>
        </row>
        <row r="7275">
          <cell r="E7275">
            <v>7.1697226889144705E-4</v>
          </cell>
        </row>
        <row r="7276">
          <cell r="E7276">
            <v>7.593629075416386E-4</v>
          </cell>
        </row>
        <row r="7277">
          <cell r="E7277">
            <v>8.3743903610811188E-4</v>
          </cell>
        </row>
        <row r="7278">
          <cell r="E7278">
            <v>9.4998342524177382E-4</v>
          </cell>
        </row>
        <row r="7279">
          <cell r="E7279">
            <v>1.06402337903222E-3</v>
          </cell>
        </row>
        <row r="7280">
          <cell r="E7280">
            <v>1.1532577886117501E-3</v>
          </cell>
        </row>
        <row r="7281">
          <cell r="E7281">
            <v>1.1878889577613409E-3</v>
          </cell>
        </row>
        <row r="7282">
          <cell r="E7282">
            <v>2.5111566842151989E-3</v>
          </cell>
        </row>
        <row r="7283">
          <cell r="E7283">
            <v>2.271437596752079E-3</v>
          </cell>
        </row>
        <row r="7284">
          <cell r="E7284">
            <v>2.1131158881623202E-3</v>
          </cell>
        </row>
        <row r="7285">
          <cell r="E7285">
            <v>2.090145762961737E-3</v>
          </cell>
        </row>
        <row r="7286">
          <cell r="E7286">
            <v>2.0782060150350561E-3</v>
          </cell>
        </row>
        <row r="7287">
          <cell r="E7287">
            <v>2.1499102538677932E-3</v>
          </cell>
        </row>
        <row r="7288">
          <cell r="E7288">
            <v>2.320112645808448E-3</v>
          </cell>
        </row>
        <row r="7289">
          <cell r="E7289">
            <v>2.5499062621289199E-3</v>
          </cell>
        </row>
        <row r="7290">
          <cell r="E7290">
            <v>2.8226798794213082E-3</v>
          </cell>
        </row>
        <row r="7291">
          <cell r="E7291">
            <v>3.107067556255783E-3</v>
          </cell>
        </row>
        <row r="7292">
          <cell r="E7292">
            <v>6.5762427392249689E-3</v>
          </cell>
        </row>
        <row r="7293">
          <cell r="E7293">
            <v>6.6285155167752352E-3</v>
          </cell>
        </row>
        <row r="7294">
          <cell r="E7294">
            <v>6.8522634056142886E-3</v>
          </cell>
        </row>
        <row r="7295">
          <cell r="E7295">
            <v>7.3366531045392369E-3</v>
          </cell>
        </row>
        <row r="7296">
          <cell r="E7296">
            <v>7.7180414915801743E-3</v>
          </cell>
        </row>
        <row r="7297">
          <cell r="E7297">
            <v>8.1840945552678068E-3</v>
          </cell>
        </row>
        <row r="7298">
          <cell r="E7298">
            <v>8.8101626799272914E-3</v>
          </cell>
        </row>
        <row r="7299">
          <cell r="E7299">
            <v>9.5532837367594547E-3</v>
          </cell>
        </row>
        <row r="7300">
          <cell r="E7300">
            <v>1.04483916258169E-2</v>
          </cell>
        </row>
        <row r="7301">
          <cell r="E7301">
            <v>1.1515204327660841E-2</v>
          </cell>
        </row>
        <row r="7302">
          <cell r="E7302">
            <v>2.1627954154294748E-2</v>
          </cell>
        </row>
        <row r="7303">
          <cell r="E7303">
            <v>2.2698904854582039E-2</v>
          </cell>
        </row>
        <row r="7304">
          <cell r="E7304">
            <v>2.4480093434724019E-2</v>
          </cell>
        </row>
        <row r="7305">
          <cell r="E7305">
            <v>2.7159589323977551E-2</v>
          </cell>
        </row>
        <row r="7306">
          <cell r="E7306">
            <v>2.969177693061997E-2</v>
          </cell>
        </row>
        <row r="7307">
          <cell r="E7307">
            <v>3.2554923303433132E-2</v>
          </cell>
        </row>
        <row r="7308">
          <cell r="E7308">
            <v>3.5993112436637942E-2</v>
          </cell>
        </row>
        <row r="7309">
          <cell r="E7309">
            <v>3.9979854860782482E-2</v>
          </cell>
        </row>
        <row r="7310">
          <cell r="E7310">
            <v>4.4707842103087758E-2</v>
          </cell>
        </row>
        <row r="7311">
          <cell r="E7311">
            <v>5.0281053344798821E-2</v>
          </cell>
        </row>
        <row r="7312">
          <cell r="E7312">
            <v>7.8765005032461866E-2</v>
          </cell>
        </row>
        <row r="7313">
          <cell r="E7313">
            <v>8.4594164578005726E-2</v>
          </cell>
        </row>
        <row r="7314">
          <cell r="E7314">
            <v>9.1744374567825471E-2</v>
          </cell>
        </row>
        <row r="7315">
          <cell r="E7315">
            <v>0.1003003480832373</v>
          </cell>
        </row>
        <row r="7316">
          <cell r="E7316">
            <v>0.1078822142833856</v>
          </cell>
        </row>
        <row r="7317">
          <cell r="E7317">
            <v>0.115914763443667</v>
          </cell>
        </row>
        <row r="7318">
          <cell r="E7318">
            <v>0.12559689201644911</v>
          </cell>
        </row>
        <row r="7319">
          <cell r="E7319">
            <v>0.13774008836158841</v>
          </cell>
        </row>
        <row r="7320">
          <cell r="E7320">
            <v>0.15354200619812911</v>
          </cell>
        </row>
        <row r="7321">
          <cell r="E7321">
            <v>0.17353972754741559</v>
          </cell>
        </row>
        <row r="7322">
          <cell r="E7322">
            <v>0.2296744137029284</v>
          </cell>
        </row>
        <row r="7323">
          <cell r="E7323">
            <v>0.25167488352578049</v>
          </cell>
        </row>
        <row r="7324">
          <cell r="E7324">
            <v>0.27587047950007759</v>
          </cell>
        </row>
        <row r="7325">
          <cell r="E7325">
            <v>0.30077551135835268</v>
          </cell>
        </row>
        <row r="7326">
          <cell r="E7326">
            <v>0.32300135450622119</v>
          </cell>
        </row>
        <row r="7327">
          <cell r="E7327">
            <v>0.34374871631235671</v>
          </cell>
        </row>
        <row r="7328">
          <cell r="E7328">
            <v>1.110036364715405E-6</v>
          </cell>
        </row>
        <row r="7329">
          <cell r="E7329">
            <v>1.494289051606756E-6</v>
          </cell>
        </row>
        <row r="7330">
          <cell r="E7330">
            <v>2.0970012690746391E-6</v>
          </cell>
        </row>
        <row r="7331">
          <cell r="E7331">
            <v>2.9543011969002109E-6</v>
          </cell>
        </row>
        <row r="7332">
          <cell r="E7332">
            <v>4.1129307558174233E-5</v>
          </cell>
        </row>
        <row r="7333">
          <cell r="E7333">
            <v>3.6330181440003002E-5</v>
          </cell>
        </row>
        <row r="7334">
          <cell r="E7334">
            <v>3.2785379883715222E-5</v>
          </cell>
        </row>
        <row r="7335">
          <cell r="E7335">
            <v>3.0120385613008341E-5</v>
          </cell>
        </row>
        <row r="7336">
          <cell r="E7336">
            <v>2.3984644077823521E-5</v>
          </cell>
        </row>
        <row r="7337">
          <cell r="E7337">
            <v>1.8792211141871459E-5</v>
          </cell>
        </row>
        <row r="7338">
          <cell r="E7338">
            <v>1.5675270203963091E-5</v>
          </cell>
        </row>
        <row r="7339">
          <cell r="E7339">
            <v>1.4345992320974331E-5</v>
          </cell>
        </row>
        <row r="7340">
          <cell r="E7340">
            <v>1.5027552150881361E-5</v>
          </cell>
        </row>
        <row r="7341">
          <cell r="E7341">
            <v>1.7905460418021771E-5</v>
          </cell>
        </row>
        <row r="7342">
          <cell r="E7342">
            <v>1.080195517921823E-4</v>
          </cell>
        </row>
        <row r="7343">
          <cell r="E7343">
            <v>1.191383868538454E-4</v>
          </cell>
        </row>
        <row r="7344">
          <cell r="E7344">
            <v>1.393357523187255E-4</v>
          </cell>
        </row>
        <row r="7345">
          <cell r="E7345">
            <v>1.6498639016127031E-4</v>
          </cell>
        </row>
        <row r="7346">
          <cell r="E7346">
            <v>1.7064301660851819E-4</v>
          </cell>
        </row>
        <row r="7347">
          <cell r="E7347">
            <v>1.6237414803832451E-4</v>
          </cell>
        </row>
        <row r="7348">
          <cell r="E7348">
            <v>1.4666065908697229E-4</v>
          </cell>
        </row>
        <row r="7349">
          <cell r="E7349">
            <v>1.280615355501169E-4</v>
          </cell>
        </row>
        <row r="7350">
          <cell r="E7350">
            <v>1.11730105188057E-4</v>
          </cell>
        </row>
        <row r="7351">
          <cell r="E7351">
            <v>9.8871837974412458E-5</v>
          </cell>
        </row>
        <row r="7352">
          <cell r="E7352">
            <v>3.188611973932165E-4</v>
          </cell>
        </row>
        <row r="7353">
          <cell r="E7353">
            <v>2.6555063019839681E-4</v>
          </cell>
        </row>
        <row r="7354">
          <cell r="E7354">
            <v>2.3622566323722169E-4</v>
          </cell>
        </row>
        <row r="7355">
          <cell r="E7355">
            <v>2.2542559042693089E-4</v>
          </cell>
        </row>
        <row r="7356">
          <cell r="E7356">
            <v>2.05326127105776E-4</v>
          </cell>
        </row>
        <row r="7357">
          <cell r="E7357">
            <v>1.8533739376036529E-4</v>
          </cell>
        </row>
        <row r="7358">
          <cell r="E7358">
            <v>1.670104352139434E-4</v>
          </cell>
        </row>
        <row r="7359">
          <cell r="E7359">
            <v>1.481410552539586E-4</v>
          </cell>
        </row>
        <row r="7360">
          <cell r="E7360">
            <v>1.3022176497312629E-4</v>
          </cell>
        </row>
        <row r="7361">
          <cell r="E7361">
            <v>1.149494838684761E-4</v>
          </cell>
        </row>
        <row r="7362">
          <cell r="E7362">
            <v>3.7162143869562397E-4</v>
          </cell>
        </row>
        <row r="7363">
          <cell r="E7363">
            <v>3.1117856261331228E-4</v>
          </cell>
        </row>
        <row r="7364">
          <cell r="E7364">
            <v>2.8563280537619029E-4</v>
          </cell>
        </row>
        <row r="7365">
          <cell r="E7365">
            <v>2.9073886233910162E-4</v>
          </cell>
        </row>
        <row r="7366">
          <cell r="E7366">
            <v>2.9257465163645691E-4</v>
          </cell>
        </row>
        <row r="7367">
          <cell r="E7367">
            <v>2.9981703783177332E-4</v>
          </cell>
        </row>
        <row r="7368">
          <cell r="E7368">
            <v>3.1002296710003208E-4</v>
          </cell>
        </row>
        <row r="7369">
          <cell r="E7369">
            <v>3.1482782331981868E-4</v>
          </cell>
        </row>
        <row r="7370">
          <cell r="E7370">
            <v>3.119219274601015E-4</v>
          </cell>
        </row>
        <row r="7371">
          <cell r="E7371">
            <v>3.0456730773975588E-4</v>
          </cell>
        </row>
        <row r="7372">
          <cell r="E7372">
            <v>8.4929697862512477E-4</v>
          </cell>
        </row>
        <row r="7373">
          <cell r="E7373">
            <v>7.7132396960077898E-4</v>
          </cell>
        </row>
        <row r="7374">
          <cell r="E7374">
            <v>7.6397652072546229E-4</v>
          </cell>
        </row>
        <row r="7375">
          <cell r="E7375">
            <v>8.337432493046304E-4</v>
          </cell>
        </row>
        <row r="7376">
          <cell r="E7376">
            <v>9.1500317744108717E-4</v>
          </cell>
        </row>
        <row r="7377">
          <cell r="E7377">
            <v>1.0253992243112191E-3</v>
          </cell>
        </row>
        <row r="7378">
          <cell r="E7378">
            <v>1.1472241992064309E-3</v>
          </cell>
        </row>
        <row r="7379">
          <cell r="E7379">
            <v>1.240482722969283E-3</v>
          </cell>
        </row>
        <row r="7380">
          <cell r="E7380">
            <v>1.2748893563677699E-3</v>
          </cell>
        </row>
        <row r="7381">
          <cell r="E7381">
            <v>1.2490043564574731E-3</v>
          </cell>
        </row>
        <row r="7382">
          <cell r="E7382">
            <v>2.582515504455984E-3</v>
          </cell>
        </row>
        <row r="7383">
          <cell r="E7383">
            <v>2.3214141636933579E-3</v>
          </cell>
        </row>
        <row r="7384">
          <cell r="E7384">
            <v>2.1993758854117469E-3</v>
          </cell>
        </row>
        <row r="7385">
          <cell r="E7385">
            <v>2.2467496153759652E-3</v>
          </cell>
        </row>
        <row r="7386">
          <cell r="E7386">
            <v>2.3211880363760429E-3</v>
          </cell>
        </row>
        <row r="7387">
          <cell r="E7387">
            <v>2.4835046196324262E-3</v>
          </cell>
        </row>
        <row r="7388">
          <cell r="E7388">
            <v>2.7299478402974531E-3</v>
          </cell>
        </row>
        <row r="7389">
          <cell r="E7389">
            <v>3.0157904111759448E-3</v>
          </cell>
        </row>
        <row r="7390">
          <cell r="E7390">
            <v>3.3095721822379298E-3</v>
          </cell>
        </row>
        <row r="7391">
          <cell r="E7391">
            <v>3.589098975652405E-3</v>
          </cell>
        </row>
        <row r="7392">
          <cell r="E7392">
            <v>7.3796239545351749E-3</v>
          </cell>
        </row>
        <row r="7393">
          <cell r="E7393">
            <v>7.3934432639808367E-3</v>
          </cell>
        </row>
        <row r="7394">
          <cell r="E7394">
            <v>7.6375381803146514E-3</v>
          </cell>
        </row>
        <row r="7395">
          <cell r="E7395">
            <v>8.2016303773151389E-3</v>
          </cell>
        </row>
        <row r="7396">
          <cell r="E7396">
            <v>8.6877113415199103E-3</v>
          </cell>
        </row>
        <row r="7397">
          <cell r="E7397">
            <v>9.2938678814779019E-3</v>
          </cell>
        </row>
        <row r="7398">
          <cell r="E7398">
            <v>1.0084878083892581E-2</v>
          </cell>
        </row>
        <row r="7399">
          <cell r="E7399">
            <v>1.1016387327150269E-2</v>
          </cell>
        </row>
        <row r="7400">
          <cell r="E7400">
            <v>1.211181032024089E-2</v>
          </cell>
        </row>
        <row r="7401">
          <cell r="E7401">
            <v>1.339301437213691E-2</v>
          </cell>
        </row>
        <row r="7402">
          <cell r="E7402">
            <v>2.4671094820251979E-2</v>
          </cell>
        </row>
        <row r="7403">
          <cell r="E7403">
            <v>2.5932953541486611E-2</v>
          </cell>
        </row>
        <row r="7404">
          <cell r="E7404">
            <v>2.797959539869144E-2</v>
          </cell>
        </row>
        <row r="7405">
          <cell r="E7405">
            <v>3.1025314585348299E-2</v>
          </cell>
        </row>
        <row r="7406">
          <cell r="E7406">
            <v>3.3960286436047087E-2</v>
          </cell>
        </row>
        <row r="7407">
          <cell r="E7407">
            <v>3.7352565824696371E-2</v>
          </cell>
        </row>
        <row r="7408">
          <cell r="E7408">
            <v>4.147743045874408E-2</v>
          </cell>
        </row>
        <row r="7409">
          <cell r="E7409">
            <v>4.6304771618908891E-2</v>
          </cell>
        </row>
        <row r="7410">
          <cell r="E7410">
            <v>5.1946805089655317E-2</v>
          </cell>
        </row>
        <row r="7411">
          <cell r="E7411">
            <v>5.8382628186512853E-2</v>
          </cell>
        </row>
        <row r="7412">
          <cell r="E7412">
            <v>8.8978490526084753E-2</v>
          </cell>
        </row>
        <row r="7413">
          <cell r="E7413">
            <v>9.4948292279211755E-2</v>
          </cell>
        </row>
        <row r="7414">
          <cell r="E7414">
            <v>0.1020759293423313</v>
          </cell>
        </row>
        <row r="7415">
          <cell r="E7415">
            <v>0.11071137870311989</v>
          </cell>
        </row>
        <row r="7416">
          <cell r="E7416">
            <v>0.11883897407876109</v>
          </cell>
        </row>
        <row r="7417">
          <cell r="E7417">
            <v>0.12835212153869169</v>
          </cell>
        </row>
        <row r="7418">
          <cell r="E7418">
            <v>0.1406665437768716</v>
          </cell>
        </row>
        <row r="7419">
          <cell r="E7419">
            <v>0.15651094686901351</v>
          </cell>
        </row>
        <row r="7420">
          <cell r="E7420">
            <v>0.1764343669121454</v>
          </cell>
        </row>
        <row r="7421">
          <cell r="E7421">
            <v>0.20024131349948879</v>
          </cell>
        </row>
        <row r="7422">
          <cell r="E7422">
            <v>0.25688055856012493</v>
          </cell>
        </row>
        <row r="7423">
          <cell r="E7423">
            <v>0.2792543638586682</v>
          </cell>
        </row>
        <row r="7424">
          <cell r="E7424">
            <v>0.30241445621311941</v>
          </cell>
        </row>
        <row r="7425">
          <cell r="E7425">
            <v>0.32527866900198321</v>
          </cell>
        </row>
        <row r="7426">
          <cell r="E7426">
            <v>0.34581036017014422</v>
          </cell>
        </row>
        <row r="7427">
          <cell r="E7427">
            <v>1.482527722806992E-6</v>
          </cell>
        </row>
        <row r="7428">
          <cell r="E7428">
            <v>1.9737969535471582E-6</v>
          </cell>
        </row>
        <row r="7429">
          <cell r="E7429">
            <v>2.7140075290477128E-6</v>
          </cell>
        </row>
        <row r="7430">
          <cell r="E7430">
            <v>3.7318567989164109E-6</v>
          </cell>
        </row>
        <row r="7431">
          <cell r="E7431">
            <v>4.9372313483120323E-6</v>
          </cell>
        </row>
        <row r="7432">
          <cell r="E7432">
            <v>5.1891080241173171E-5</v>
          </cell>
        </row>
        <row r="7433">
          <cell r="E7433">
            <v>4.1758692456150832E-5</v>
          </cell>
        </row>
        <row r="7434">
          <cell r="E7434">
            <v>3.4118526862969567E-5</v>
          </cell>
        </row>
        <row r="7435">
          <cell r="E7435">
            <v>2.8909370360818979E-5</v>
          </cell>
        </row>
        <row r="7436">
          <cell r="E7436">
            <v>2.258277593103486E-5</v>
          </cell>
        </row>
        <row r="7437">
          <cell r="E7437">
            <v>1.8488578779507488E-5</v>
          </cell>
        </row>
        <row r="7438">
          <cell r="E7438">
            <v>1.6953125075103159E-5</v>
          </cell>
        </row>
        <row r="7439">
          <cell r="E7439">
            <v>1.765705478606883E-5</v>
          </cell>
        </row>
        <row r="7440">
          <cell r="E7440">
            <v>2.080950333438469E-5</v>
          </cell>
        </row>
        <row r="7441">
          <cell r="E7441">
            <v>2.7126415433897929E-5</v>
          </cell>
        </row>
        <row r="7442">
          <cell r="E7442">
            <v>1.5027816429291629E-4</v>
          </cell>
        </row>
        <row r="7443">
          <cell r="E7443">
            <v>1.6285974120788799E-4</v>
          </cell>
        </row>
        <row r="7444">
          <cell r="E7444">
            <v>1.7864275271883831E-4</v>
          </cell>
        </row>
        <row r="7445">
          <cell r="E7445">
            <v>1.9220900863259341E-4</v>
          </cell>
        </row>
        <row r="7446">
          <cell r="E7446">
            <v>1.828253414131176E-4</v>
          </cell>
        </row>
        <row r="7447">
          <cell r="E7447">
            <v>1.636591102220919E-4</v>
          </cell>
        </row>
        <row r="7448">
          <cell r="E7448">
            <v>1.4376826537665371E-4</v>
          </cell>
        </row>
        <row r="7449">
          <cell r="E7449">
            <v>1.2571041982623041E-4</v>
          </cell>
        </row>
        <row r="7450">
          <cell r="E7450">
            <v>1.111556494682864E-4</v>
          </cell>
        </row>
        <row r="7451">
          <cell r="E7451">
            <v>1.003932042804578E-4</v>
          </cell>
        </row>
        <row r="7452">
          <cell r="E7452">
            <v>3.2713313068910571E-4</v>
          </cell>
        </row>
        <row r="7453">
          <cell r="E7453">
            <v>2.7423929111247691E-4</v>
          </cell>
        </row>
        <row r="7454">
          <cell r="E7454">
            <v>2.4410287261389391E-4</v>
          </cell>
        </row>
        <row r="7455">
          <cell r="E7455">
            <v>2.3189319713989851E-4</v>
          </cell>
        </row>
        <row r="7456">
          <cell r="E7456">
            <v>2.0929188717622169E-4</v>
          </cell>
        </row>
        <row r="7457">
          <cell r="E7457">
            <v>1.8669814842642299E-4</v>
          </cell>
        </row>
        <row r="7458">
          <cell r="E7458">
            <v>1.6644413480892961E-4</v>
          </cell>
        </row>
        <row r="7459">
          <cell r="E7459">
            <v>1.4657318580624251E-4</v>
          </cell>
        </row>
        <row r="7460">
          <cell r="E7460">
            <v>1.2929668855521381E-4</v>
          </cell>
        </row>
        <row r="7461">
          <cell r="E7461">
            <v>1.1591926510023939E-4</v>
          </cell>
        </row>
        <row r="7462">
          <cell r="E7462">
            <v>3.841335911749511E-4</v>
          </cell>
        </row>
        <row r="7463">
          <cell r="E7463">
            <v>3.3182826951971828E-4</v>
          </cell>
        </row>
        <row r="7464">
          <cell r="E7464">
            <v>3.1458666870698432E-4</v>
          </cell>
        </row>
        <row r="7465">
          <cell r="E7465">
            <v>3.2909774436196138E-4</v>
          </cell>
        </row>
        <row r="7466">
          <cell r="E7466">
            <v>3.359756785746848E-4</v>
          </cell>
        </row>
        <row r="7467">
          <cell r="E7467">
            <v>3.4292172529926113E-4</v>
          </cell>
        </row>
        <row r="7468">
          <cell r="E7468">
            <v>3.4863030931864269E-4</v>
          </cell>
        </row>
        <row r="7469">
          <cell r="E7469">
            <v>3.4496433940456322E-4</v>
          </cell>
        </row>
        <row r="7470">
          <cell r="E7470">
            <v>3.3589584792004251E-4</v>
          </cell>
        </row>
        <row r="7471">
          <cell r="E7471">
            <v>3.2766079989765551E-4</v>
          </cell>
        </row>
        <row r="7472">
          <cell r="E7472">
            <v>9.1371051523747582E-4</v>
          </cell>
        </row>
        <row r="7473">
          <cell r="E7473">
            <v>8.6000126836005553E-4</v>
          </cell>
        </row>
        <row r="7474">
          <cell r="E7474">
            <v>8.8612724970804635E-4</v>
          </cell>
        </row>
        <row r="7475">
          <cell r="E7475">
            <v>9.9984712116163443E-4</v>
          </cell>
        </row>
        <row r="7476">
          <cell r="E7476">
            <v>1.114827547031072E-3</v>
          </cell>
        </row>
        <row r="7477">
          <cell r="E7477">
            <v>1.2334473320541051E-3</v>
          </cell>
        </row>
        <row r="7478">
          <cell r="E7478">
            <v>1.3335789122371771E-3</v>
          </cell>
        </row>
        <row r="7479">
          <cell r="E7479">
            <v>1.369461151318307E-3</v>
          </cell>
        </row>
        <row r="7480">
          <cell r="E7480">
            <v>1.3405670357715671E-3</v>
          </cell>
        </row>
        <row r="7481">
          <cell r="E7481">
            <v>1.2722215877387639E-3</v>
          </cell>
        </row>
        <row r="7482">
          <cell r="E7482">
            <v>2.645247850305843E-3</v>
          </cell>
        </row>
        <row r="7483">
          <cell r="E7483">
            <v>2.4185000957103191E-3</v>
          </cell>
        </row>
        <row r="7484">
          <cell r="E7484">
            <v>2.3639459562391218E-3</v>
          </cell>
        </row>
        <row r="7485">
          <cell r="E7485">
            <v>2.5063094428796622E-3</v>
          </cell>
        </row>
        <row r="7486">
          <cell r="E7486">
            <v>2.675559488334645E-3</v>
          </cell>
        </row>
        <row r="7487">
          <cell r="E7487">
            <v>2.915232180835448E-3</v>
          </cell>
        </row>
        <row r="7488">
          <cell r="E7488">
            <v>3.2205098401181238E-3</v>
          </cell>
        </row>
        <row r="7489">
          <cell r="E7489">
            <v>3.5280222164623121E-3</v>
          </cell>
        </row>
        <row r="7490">
          <cell r="E7490">
            <v>3.8162393125341638E-3</v>
          </cell>
        </row>
        <row r="7491">
          <cell r="E7491">
            <v>4.0810592755809996E-3</v>
          </cell>
        </row>
        <row r="7492">
          <cell r="E7492">
            <v>8.2166206368377015E-3</v>
          </cell>
        </row>
        <row r="7493">
          <cell r="E7493">
            <v>8.2317694631020011E-3</v>
          </cell>
        </row>
        <row r="7494">
          <cell r="E7494">
            <v>8.5331203699628988E-3</v>
          </cell>
        </row>
        <row r="7495">
          <cell r="E7495">
            <v>9.2227920502784277E-3</v>
          </cell>
        </row>
        <row r="7496">
          <cell r="E7496">
            <v>9.8536871746386367E-3</v>
          </cell>
        </row>
        <row r="7497">
          <cell r="E7497">
            <v>1.062435278066887E-2</v>
          </cell>
        </row>
        <row r="7498">
          <cell r="E7498">
            <v>1.1610520381896141E-2</v>
          </cell>
        </row>
        <row r="7499">
          <cell r="E7499">
            <v>1.274713317269649E-2</v>
          </cell>
        </row>
        <row r="7500">
          <cell r="E7500">
            <v>1.406027864849824E-2</v>
          </cell>
        </row>
        <row r="7501">
          <cell r="E7501">
            <v>1.556876639718552E-2</v>
          </cell>
        </row>
        <row r="7502">
          <cell r="E7502">
            <v>2.8093412264464379E-2</v>
          </cell>
        </row>
        <row r="7503">
          <cell r="E7503">
            <v>2.9574241682876031E-2</v>
          </cell>
        </row>
        <row r="7504">
          <cell r="E7504">
            <v>3.1926496021573707E-2</v>
          </cell>
        </row>
        <row r="7505">
          <cell r="E7505">
            <v>3.5426877639541672E-2</v>
          </cell>
        </row>
        <row r="7506">
          <cell r="E7506">
            <v>3.8898388407280993E-2</v>
          </cell>
        </row>
        <row r="7507">
          <cell r="E7507">
            <v>4.2970736879121563E-2</v>
          </cell>
        </row>
        <row r="7508">
          <cell r="E7508">
            <v>4.7944829304869208E-2</v>
          </cell>
        </row>
        <row r="7509">
          <cell r="E7509">
            <v>5.3687906722299387E-2</v>
          </cell>
        </row>
        <row r="7510">
          <cell r="E7510">
            <v>6.0188956620969791E-2</v>
          </cell>
        </row>
        <row r="7511">
          <cell r="E7511">
            <v>6.7244791001976778E-2</v>
          </cell>
        </row>
        <row r="7512">
          <cell r="E7512">
            <v>9.9575377894473349E-2</v>
          </cell>
        </row>
        <row r="7513">
          <cell r="E7513">
            <v>0.1054659863493108</v>
          </cell>
        </row>
        <row r="7514">
          <cell r="E7514">
            <v>0.1125935877231635</v>
          </cell>
        </row>
        <row r="7515">
          <cell r="E7515">
            <v>0.1218351527396494</v>
          </cell>
        </row>
        <row r="7516">
          <cell r="E7516">
            <v>0.13143205419309789</v>
          </cell>
        </row>
        <row r="7517">
          <cell r="E7517">
            <v>0.1435371906936895</v>
          </cell>
        </row>
        <row r="7518">
          <cell r="E7518">
            <v>0.1595091206484639</v>
          </cell>
        </row>
        <row r="7519">
          <cell r="E7519">
            <v>0.17940869626182401</v>
          </cell>
        </row>
        <row r="7520">
          <cell r="E7520">
            <v>0.20306597730814871</v>
          </cell>
        </row>
        <row r="7521">
          <cell r="E7521">
            <v>0.2292495092287713</v>
          </cell>
        </row>
        <row r="7522">
          <cell r="E7522">
            <v>0.28401004764576809</v>
          </cell>
        </row>
        <row r="7523">
          <cell r="E7523">
            <v>0.3054887603780797</v>
          </cell>
        </row>
        <row r="7524">
          <cell r="E7524">
            <v>0.32677014832891371</v>
          </cell>
        </row>
        <row r="7525">
          <cell r="E7525">
            <v>0.34788318325538609</v>
          </cell>
        </row>
        <row r="7526">
          <cell r="E7526">
            <v>2.0349748695025478E-6</v>
          </cell>
        </row>
        <row r="7527">
          <cell r="E7527">
            <v>2.5801656401425181E-6</v>
          </cell>
        </row>
        <row r="7528">
          <cell r="E7528">
            <v>3.5058423768496989E-6</v>
          </cell>
        </row>
        <row r="7529">
          <cell r="E7529">
            <v>4.7277859009930978E-6</v>
          </cell>
        </row>
        <row r="7530">
          <cell r="E7530">
            <v>6.1195793343848948E-6</v>
          </cell>
        </row>
        <row r="7531">
          <cell r="E7531">
            <v>7.2659954606368871E-6</v>
          </cell>
        </row>
        <row r="7532">
          <cell r="E7532">
            <v>5.8439649736508059E-5</v>
          </cell>
        </row>
        <row r="7533">
          <cell r="E7533">
            <v>4.3044682309534288E-5</v>
          </cell>
        </row>
        <row r="7534">
          <cell r="E7534">
            <v>3.2653387624037578E-5</v>
          </cell>
        </row>
        <row r="7535">
          <cell r="E7535">
            <v>2.7143517931205171E-5</v>
          </cell>
        </row>
        <row r="7536">
          <cell r="E7536">
            <v>2.2150072454207859E-5</v>
          </cell>
        </row>
        <row r="7537">
          <cell r="E7537">
            <v>1.9909266951056989E-5</v>
          </cell>
        </row>
        <row r="7538">
          <cell r="E7538">
            <v>2.0721856411665129E-5</v>
          </cell>
        </row>
        <row r="7539">
          <cell r="E7539">
            <v>2.422981609206953E-5</v>
          </cell>
        </row>
        <row r="7540">
          <cell r="E7540">
            <v>3.1200921749463539E-5</v>
          </cell>
        </row>
        <row r="7541">
          <cell r="E7541">
            <v>4.1761250468508322E-5</v>
          </cell>
        </row>
        <row r="7542">
          <cell r="E7542">
            <v>2.022712452783848E-4</v>
          </cell>
        </row>
        <row r="7543">
          <cell r="E7543">
            <v>2.0719652064060681E-4</v>
          </cell>
        </row>
        <row r="7544">
          <cell r="E7544">
            <v>2.077198234248234E-4</v>
          </cell>
        </row>
        <row r="7545">
          <cell r="E7545">
            <v>2.0587951840866919E-4</v>
          </cell>
        </row>
        <row r="7546">
          <cell r="E7546">
            <v>1.845324433706885E-4</v>
          </cell>
        </row>
        <row r="7547">
          <cell r="E7547">
            <v>1.6070407515211829E-4</v>
          </cell>
        </row>
        <row r="7548">
          <cell r="E7548">
            <v>1.4131625793911701E-4</v>
          </cell>
        </row>
        <row r="7549">
          <cell r="E7549">
            <v>1.2514774101723969E-4</v>
          </cell>
        </row>
        <row r="7550">
          <cell r="E7550">
            <v>1.1285852855957849E-4</v>
          </cell>
        </row>
        <row r="7551">
          <cell r="E7551">
            <v>1.0356386299903431E-4</v>
          </cell>
        </row>
        <row r="7552">
          <cell r="E7552">
            <v>3.3740619758793061E-4</v>
          </cell>
        </row>
        <row r="7553">
          <cell r="E7553">
            <v>2.8315882232188278E-4</v>
          </cell>
        </row>
        <row r="7554">
          <cell r="E7554">
            <v>2.5104273145237782E-4</v>
          </cell>
        </row>
        <row r="7555">
          <cell r="E7555">
            <v>2.3637431907341799E-4</v>
          </cell>
        </row>
        <row r="7556">
          <cell r="E7556">
            <v>2.1091873778555931E-4</v>
          </cell>
        </row>
        <row r="7557">
          <cell r="E7557">
            <v>1.8619498070604479E-4</v>
          </cell>
        </row>
        <row r="7558">
          <cell r="E7558">
            <v>1.6483291345337209E-4</v>
          </cell>
        </row>
        <row r="7559">
          <cell r="E7559">
            <v>1.456474941634589E-4</v>
          </cell>
        </row>
        <row r="7560">
          <cell r="E7560">
            <v>1.304355537614654E-4</v>
          </cell>
        </row>
        <row r="7561">
          <cell r="E7561">
            <v>1.20232892496186E-4</v>
          </cell>
        </row>
        <row r="7562">
          <cell r="E7562">
            <v>4.0865496136077711E-4</v>
          </cell>
        </row>
        <row r="7563">
          <cell r="E7563">
            <v>3.6439919080455407E-4</v>
          </cell>
        </row>
        <row r="7564">
          <cell r="E7564">
            <v>3.5533630591066961E-4</v>
          </cell>
        </row>
        <row r="7565">
          <cell r="E7565">
            <v>3.765424157996522E-4</v>
          </cell>
        </row>
        <row r="7566">
          <cell r="E7566">
            <v>3.8294797618976251E-4</v>
          </cell>
        </row>
        <row r="7567">
          <cell r="E7567">
            <v>3.8459096973053608E-4</v>
          </cell>
        </row>
        <row r="7568">
          <cell r="E7568">
            <v>3.812214625845689E-4</v>
          </cell>
        </row>
        <row r="7569">
          <cell r="E7569">
            <v>3.7089792263733662E-4</v>
          </cell>
        </row>
        <row r="7570">
          <cell r="E7570">
            <v>3.6084298071625831E-4</v>
          </cell>
        </row>
        <row r="7571">
          <cell r="E7571">
            <v>3.5895855100076529E-4</v>
          </cell>
        </row>
        <row r="7572">
          <cell r="E7572">
            <v>1.013742202286116E-3</v>
          </cell>
        </row>
        <row r="7573">
          <cell r="E7573">
            <v>9.927459003333805E-4</v>
          </cell>
        </row>
        <row r="7574">
          <cell r="E7574">
            <v>1.059366291609076E-3</v>
          </cell>
        </row>
        <row r="7575">
          <cell r="E7575">
            <v>1.212164172695984E-3</v>
          </cell>
        </row>
        <row r="7576">
          <cell r="E7576">
            <v>1.3352704920601699E-3</v>
          </cell>
        </row>
        <row r="7577">
          <cell r="E7577">
            <v>1.4297802405353059E-3</v>
          </cell>
        </row>
        <row r="7578">
          <cell r="E7578">
            <v>1.470262496474195E-3</v>
          </cell>
        </row>
        <row r="7579">
          <cell r="E7579">
            <v>1.440104349837767E-3</v>
          </cell>
        </row>
        <row r="7580">
          <cell r="E7580">
            <v>1.3668160832214231E-3</v>
          </cell>
        </row>
        <row r="7581">
          <cell r="E7581">
            <v>1.287132594572804E-3</v>
          </cell>
        </row>
        <row r="7582">
          <cell r="E7582">
            <v>2.7595555855378651E-3</v>
          </cell>
        </row>
        <row r="7583">
          <cell r="E7583">
            <v>2.5990183046996629E-3</v>
          </cell>
        </row>
        <row r="7584">
          <cell r="E7584">
            <v>2.634900219446235E-3</v>
          </cell>
        </row>
        <row r="7585">
          <cell r="E7585">
            <v>2.8826857796977472E-3</v>
          </cell>
        </row>
        <row r="7586">
          <cell r="E7586">
            <v>3.1324726476085201E-3</v>
          </cell>
        </row>
        <row r="7587">
          <cell r="E7587">
            <v>3.43066202937925E-3</v>
          </cell>
        </row>
        <row r="7588">
          <cell r="E7588">
            <v>3.7590813106298531E-3</v>
          </cell>
        </row>
        <row r="7589">
          <cell r="E7589">
            <v>4.0608243278819067E-3</v>
          </cell>
        </row>
        <row r="7590">
          <cell r="E7590">
            <v>4.3335523318076552E-3</v>
          </cell>
        </row>
        <row r="7591">
          <cell r="E7591">
            <v>4.5885032646514334E-3</v>
          </cell>
        </row>
        <row r="7592">
          <cell r="E7592">
            <v>9.1344297879837333E-3</v>
          </cell>
        </row>
        <row r="7593">
          <cell r="E7593">
            <v>9.1872414190152796E-3</v>
          </cell>
        </row>
        <row r="7594">
          <cell r="E7594">
            <v>9.5892673246458227E-3</v>
          </cell>
        </row>
        <row r="7595">
          <cell r="E7595">
            <v>1.0447734539963619E-2</v>
          </cell>
        </row>
        <row r="7596">
          <cell r="E7596">
            <v>1.124782322435791E-2</v>
          </cell>
        </row>
        <row r="7597">
          <cell r="E7597">
            <v>1.221248109167572E-2</v>
          </cell>
        </row>
        <row r="7598">
          <cell r="E7598">
            <v>1.341047019203645E-2</v>
          </cell>
        </row>
        <row r="7599">
          <cell r="E7599">
            <v>1.47694663365282E-2</v>
          </cell>
        </row>
        <row r="7600">
          <cell r="E7600">
            <v>1.6313291841731251E-2</v>
          </cell>
        </row>
        <row r="7601">
          <cell r="E7601">
            <v>1.8052484691400861E-2</v>
          </cell>
        </row>
        <row r="7602">
          <cell r="E7602">
            <v>3.1938995199800702E-2</v>
          </cell>
        </row>
        <row r="7603">
          <cell r="E7603">
            <v>3.3676085900140817E-2</v>
          </cell>
        </row>
        <row r="7604">
          <cell r="E7604">
            <v>3.6416563415889718E-2</v>
          </cell>
        </row>
        <row r="7605">
          <cell r="E7605">
            <v>4.0508669040118628E-2</v>
          </cell>
        </row>
        <row r="7606">
          <cell r="E7606">
            <v>4.4665596684178348E-2</v>
          </cell>
        </row>
        <row r="7607">
          <cell r="E7607">
            <v>4.9576924811021487E-2</v>
          </cell>
        </row>
        <row r="7608">
          <cell r="E7608">
            <v>5.5472090501575873E-2</v>
          </cell>
        </row>
        <row r="7609">
          <cell r="E7609">
            <v>6.2072806208184339E-2</v>
          </cell>
        </row>
        <row r="7610">
          <cell r="E7610">
            <v>6.9189395712588087E-2</v>
          </cell>
        </row>
        <row r="7611">
          <cell r="E7611">
            <v>7.6484931284616864E-2</v>
          </cell>
        </row>
        <row r="7612">
          <cell r="E7612">
            <v>0.110351433231287</v>
          </cell>
        </row>
        <row r="7613">
          <cell r="E7613">
            <v>0.1161832774616894</v>
          </cell>
        </row>
        <row r="7614">
          <cell r="E7614">
            <v>0.1238266516197299</v>
          </cell>
        </row>
        <row r="7615">
          <cell r="E7615">
            <v>0.13458361384862211</v>
          </cell>
        </row>
        <row r="7616">
          <cell r="E7616">
            <v>0.14674076886231929</v>
          </cell>
        </row>
        <row r="7617">
          <cell r="E7617">
            <v>0.16244396116772969</v>
          </cell>
        </row>
        <row r="7618">
          <cell r="E7618">
            <v>0.1824048611230196</v>
          </cell>
        </row>
        <row r="7619">
          <cell r="E7619">
            <v>0.20596095142378071</v>
          </cell>
        </row>
        <row r="7620">
          <cell r="E7620">
            <v>0.23192940749972871</v>
          </cell>
        </row>
        <row r="7621">
          <cell r="E7621">
            <v>0.25857227324538662</v>
          </cell>
        </row>
        <row r="7622">
          <cell r="E7622">
            <v>0.30979934953302829</v>
          </cell>
        </row>
        <row r="7623">
          <cell r="E7623">
            <v>0.32956466227751652</v>
          </cell>
        </row>
        <row r="7624">
          <cell r="E7624">
            <v>0.34923966826010328</v>
          </cell>
        </row>
        <row r="7625">
          <cell r="E7625">
            <v>2.7942777102163419E-6</v>
          </cell>
        </row>
        <row r="7626">
          <cell r="E7626">
            <v>3.4594047507718879E-6</v>
          </cell>
        </row>
        <row r="7627">
          <cell r="E7627">
            <v>4.4855264164089803E-6</v>
          </cell>
        </row>
        <row r="7628">
          <cell r="E7628">
            <v>5.9789984182545552E-6</v>
          </cell>
        </row>
        <row r="7629">
          <cell r="E7629">
            <v>7.6053610388315818E-6</v>
          </cell>
        </row>
        <row r="7630">
          <cell r="E7630">
            <v>8.8666841886464454E-6</v>
          </cell>
        </row>
        <row r="7631">
          <cell r="E7631">
            <v>9.1578368975886448E-6</v>
          </cell>
        </row>
        <row r="7632">
          <cell r="E7632">
            <v>5.9447339265883408E-5</v>
          </cell>
        </row>
        <row r="7633">
          <cell r="E7633">
            <v>4.0977473006353897E-5</v>
          </cell>
        </row>
        <row r="7634">
          <cell r="E7634">
            <v>3.060288926659549E-5</v>
          </cell>
        </row>
        <row r="7635">
          <cell r="E7635">
            <v>2.654206198915432E-5</v>
          </cell>
        </row>
        <row r="7636">
          <cell r="E7636">
            <v>2.3739180944559731E-5</v>
          </cell>
        </row>
        <row r="7637">
          <cell r="E7637">
            <v>2.4173412311756511E-5</v>
          </cell>
        </row>
        <row r="7638">
          <cell r="E7638">
            <v>2.8180462393501141E-5</v>
          </cell>
        </row>
        <row r="7639">
          <cell r="E7639">
            <v>3.5949973738125252E-5</v>
          </cell>
        </row>
        <row r="7640">
          <cell r="E7640">
            <v>4.7543817780049118E-5</v>
          </cell>
        </row>
        <row r="7641">
          <cell r="E7641">
            <v>6.1219153097757939E-5</v>
          </cell>
        </row>
        <row r="7642">
          <cell r="E7642">
            <v>2.5459098052582618E-4</v>
          </cell>
        </row>
        <row r="7643">
          <cell r="E7643">
            <v>2.4006098731232939E-4</v>
          </cell>
        </row>
        <row r="7644">
          <cell r="E7644">
            <v>2.2245726595770951E-4</v>
          </cell>
        </row>
        <row r="7645">
          <cell r="E7645">
            <v>2.080957404353434E-4</v>
          </cell>
        </row>
        <row r="7646">
          <cell r="E7646">
            <v>1.8153756185679271E-4</v>
          </cell>
        </row>
        <row r="7647">
          <cell r="E7647">
            <v>1.581652000339773E-4</v>
          </cell>
        </row>
        <row r="7648">
          <cell r="E7648">
            <v>1.407771325302454E-4</v>
          </cell>
        </row>
        <row r="7649">
          <cell r="E7649">
            <v>1.270564241920846E-4</v>
          </cell>
        </row>
        <row r="7650">
          <cell r="E7650">
            <v>1.163582592050849E-4</v>
          </cell>
        </row>
        <row r="7651">
          <cell r="E7651">
            <v>1.075697762503713E-4</v>
          </cell>
        </row>
        <row r="7652">
          <cell r="E7652">
            <v>3.479954748654146E-4</v>
          </cell>
        </row>
        <row r="7653">
          <cell r="E7653">
            <v>2.910714948041182E-4</v>
          </cell>
        </row>
        <row r="7654">
          <cell r="E7654">
            <v>2.5589547280024938E-4</v>
          </cell>
        </row>
        <row r="7655">
          <cell r="E7655">
            <v>2.3831373284388671E-4</v>
          </cell>
        </row>
        <row r="7656">
          <cell r="E7656">
            <v>2.1051103367364379E-4</v>
          </cell>
        </row>
        <row r="7657">
          <cell r="E7657">
            <v>1.8455461951405461E-4</v>
          </cell>
        </row>
        <row r="7658">
          <cell r="E7658">
            <v>1.6392097523509899E-4</v>
          </cell>
        </row>
        <row r="7659">
          <cell r="E7659">
            <v>1.4698518949252121E-4</v>
          </cell>
        </row>
        <row r="7660">
          <cell r="E7660">
            <v>1.3524251262608811E-4</v>
          </cell>
        </row>
        <row r="7661">
          <cell r="E7661">
            <v>1.2959018863190061E-4</v>
          </cell>
        </row>
        <row r="7662">
          <cell r="E7662">
            <v>4.4694987017834809E-4</v>
          </cell>
        </row>
        <row r="7663">
          <cell r="E7663">
            <v>4.0997409721910127E-4</v>
          </cell>
        </row>
        <row r="7664">
          <cell r="E7664">
            <v>4.0559893724800839E-4</v>
          </cell>
        </row>
        <row r="7665">
          <cell r="E7665">
            <v>4.2769811203680058E-4</v>
          </cell>
        </row>
        <row r="7666">
          <cell r="E7666">
            <v>4.2821923928537681E-4</v>
          </cell>
        </row>
        <row r="7667">
          <cell r="E7667">
            <v>4.1971608679958189E-4</v>
          </cell>
        </row>
        <row r="7668">
          <cell r="E7668">
            <v>4.0924559441668512E-4</v>
          </cell>
        </row>
        <row r="7669">
          <cell r="E7669">
            <v>3.978621364703061E-4</v>
          </cell>
        </row>
        <row r="7670">
          <cell r="E7670">
            <v>3.9458556149696289E-4</v>
          </cell>
        </row>
        <row r="7671">
          <cell r="E7671">
            <v>4.0924184937907171E-4</v>
          </cell>
        </row>
        <row r="7672">
          <cell r="E7672">
            <v>1.1624672770856881E-3</v>
          </cell>
        </row>
        <row r="7673">
          <cell r="E7673">
            <v>1.1799634687671421E-3</v>
          </cell>
        </row>
        <row r="7674">
          <cell r="E7674">
            <v>1.280168551731631E-3</v>
          </cell>
        </row>
        <row r="7675">
          <cell r="E7675">
            <v>1.4456218793224009E-3</v>
          </cell>
        </row>
        <row r="7676">
          <cell r="E7676">
            <v>1.5430516947134709E-3</v>
          </cell>
        </row>
        <row r="7677">
          <cell r="E7677">
            <v>1.574288539231028E-3</v>
          </cell>
        </row>
        <row r="7678">
          <cell r="E7678">
            <v>1.546204879577906E-3</v>
          </cell>
        </row>
        <row r="7679">
          <cell r="E7679">
            <v>1.469749878287963E-3</v>
          </cell>
        </row>
        <row r="7680">
          <cell r="E7680">
            <v>1.384567568911033E-3</v>
          </cell>
        </row>
        <row r="7681">
          <cell r="E7681">
            <v>1.33289438298434E-3</v>
          </cell>
        </row>
        <row r="7682">
          <cell r="E7682">
            <v>2.9648164929633181E-3</v>
          </cell>
        </row>
        <row r="7683">
          <cell r="E7683">
            <v>2.892522638441974E-3</v>
          </cell>
        </row>
        <row r="7684">
          <cell r="E7684">
            <v>3.0263040882749781E-3</v>
          </cell>
        </row>
        <row r="7685">
          <cell r="E7685">
            <v>3.3661457227591729E-3</v>
          </cell>
        </row>
        <row r="7686">
          <cell r="E7686">
            <v>3.6764229957985122E-3</v>
          </cell>
        </row>
        <row r="7687">
          <cell r="E7687">
            <v>3.995748212376804E-3</v>
          </cell>
        </row>
        <row r="7688">
          <cell r="E7688">
            <v>4.3190604056144721E-3</v>
          </cell>
        </row>
        <row r="7689">
          <cell r="E7689">
            <v>4.6050689680192658E-3</v>
          </cell>
        </row>
        <row r="7690">
          <cell r="E7690">
            <v>4.8675944564534612E-3</v>
          </cell>
        </row>
        <row r="7691">
          <cell r="E7691">
            <v>5.143660454551835E-3</v>
          </cell>
        </row>
        <row r="7692">
          <cell r="E7692">
            <v>1.017956764817129E-2</v>
          </cell>
        </row>
        <row r="7693">
          <cell r="E7693">
            <v>1.0311721929559651E-2</v>
          </cell>
        </row>
        <row r="7694">
          <cell r="E7694">
            <v>1.085417404126365E-2</v>
          </cell>
        </row>
        <row r="7695">
          <cell r="E7695">
            <v>1.1908421730123849E-2</v>
          </cell>
        </row>
        <row r="7696">
          <cell r="E7696">
            <v>1.29070020436004E-2</v>
          </cell>
        </row>
        <row r="7697">
          <cell r="E7697">
            <v>1.408133766660746E-2</v>
          </cell>
        </row>
        <row r="7698">
          <cell r="E7698">
            <v>1.5508483216469471E-2</v>
          </cell>
        </row>
        <row r="7699">
          <cell r="E7699">
            <v>1.710304484089353E-2</v>
          </cell>
        </row>
        <row r="7700">
          <cell r="E7700">
            <v>1.8881232775486149E-2</v>
          </cell>
        </row>
        <row r="7701">
          <cell r="E7701">
            <v>2.0875834870887511E-2</v>
          </cell>
        </row>
        <row r="7702">
          <cell r="E7702">
            <v>3.6263886159835328E-2</v>
          </cell>
        </row>
        <row r="7703">
          <cell r="E7703">
            <v>3.8334859716483323E-2</v>
          </cell>
        </row>
        <row r="7704">
          <cell r="E7704">
            <v>4.1593711024518483E-2</v>
          </cell>
        </row>
        <row r="7705">
          <cell r="E7705">
            <v>4.6427682488046629E-2</v>
          </cell>
        </row>
        <row r="7706">
          <cell r="E7706">
            <v>5.1425473596706787E-2</v>
          </cell>
        </row>
        <row r="7707">
          <cell r="E7707">
            <v>5.7243784914930103E-2</v>
          </cell>
        </row>
        <row r="7708">
          <cell r="E7708">
            <v>6.3998975321311491E-2</v>
          </cell>
        </row>
        <row r="7709">
          <cell r="E7709">
            <v>7.1213278591681139E-2</v>
          </cell>
        </row>
        <row r="7710">
          <cell r="E7710">
            <v>7.8567653217342937E-2</v>
          </cell>
        </row>
        <row r="7711">
          <cell r="E7711">
            <v>8.584171074922553E-2</v>
          </cell>
        </row>
        <row r="7712">
          <cell r="E7712">
            <v>0.1213475567051224</v>
          </cell>
        </row>
        <row r="7713">
          <cell r="E7713">
            <v>0.12762082345939371</v>
          </cell>
        </row>
        <row r="7714">
          <cell r="E7714">
            <v>0.1366761010538847</v>
          </cell>
        </row>
        <row r="7715">
          <cell r="E7715">
            <v>0.15001311231535239</v>
          </cell>
        </row>
        <row r="7716">
          <cell r="E7716">
            <v>0.16571214315946439</v>
          </cell>
        </row>
        <row r="7717">
          <cell r="E7717">
            <v>0.18533064200097879</v>
          </cell>
        </row>
        <row r="7718">
          <cell r="E7718">
            <v>0.2088696975210943</v>
          </cell>
        </row>
        <row r="7719">
          <cell r="E7719">
            <v>0.2346694896204847</v>
          </cell>
        </row>
        <row r="7720">
          <cell r="E7720">
            <v>0.26106134938104653</v>
          </cell>
        </row>
        <row r="7721">
          <cell r="E7721">
            <v>0.28660178755712329</v>
          </cell>
        </row>
        <row r="7722">
          <cell r="E7722">
            <v>0.33347607832933979</v>
          </cell>
        </row>
        <row r="7723">
          <cell r="E7723">
            <v>0.35177900189140532</v>
          </cell>
        </row>
        <row r="7724">
          <cell r="E7724">
            <v>3.4361501421997791E-6</v>
          </cell>
        </row>
        <row r="7725">
          <cell r="E7725">
            <v>4.6397864184033466E-6</v>
          </cell>
        </row>
        <row r="7726">
          <cell r="E7726">
            <v>5.874363944946559E-6</v>
          </cell>
        </row>
        <row r="7727">
          <cell r="E7727">
            <v>7.495203037000131E-6</v>
          </cell>
        </row>
        <row r="7728">
          <cell r="E7728">
            <v>9.436647203431292E-6</v>
          </cell>
        </row>
        <row r="7729">
          <cell r="E7729">
            <v>1.0846840354461479E-5</v>
          </cell>
        </row>
        <row r="7730">
          <cell r="E7730">
            <v>1.1048634610433259E-5</v>
          </cell>
        </row>
        <row r="7731">
          <cell r="E7731">
            <v>1.002107976966204E-5</v>
          </cell>
        </row>
        <row r="7732">
          <cell r="E7732">
            <v>5.6175357506016432E-5</v>
          </cell>
        </row>
        <row r="7733">
          <cell r="E7733">
            <v>3.8273676791655831E-5</v>
          </cell>
        </row>
        <row r="7734">
          <cell r="E7734">
            <v>2.986510941649367E-5</v>
          </cell>
        </row>
        <row r="7735">
          <cell r="E7735">
            <v>2.8311427101246341E-5</v>
          </cell>
        </row>
        <row r="7736">
          <cell r="E7736">
            <v>2.861397273801192E-5</v>
          </cell>
        </row>
        <row r="7737">
          <cell r="E7737">
            <v>3.2590527498932431E-5</v>
          </cell>
        </row>
        <row r="7738">
          <cell r="E7738">
            <v>4.1378343338616119E-5</v>
          </cell>
        </row>
        <row r="7739">
          <cell r="E7739">
            <v>5.4214477473557572E-5</v>
          </cell>
        </row>
        <row r="7740">
          <cell r="E7740">
            <v>6.9096083909814254E-5</v>
          </cell>
        </row>
        <row r="7741">
          <cell r="E7741">
            <v>8.1750504665523138E-5</v>
          </cell>
        </row>
        <row r="7742">
          <cell r="E7742">
            <v>2.9351069127370177E-4</v>
          </cell>
        </row>
        <row r="7743">
          <cell r="E7743">
            <v>2.5701487638707388E-4</v>
          </cell>
        </row>
        <row r="7744">
          <cell r="E7744">
            <v>2.2505923404847469E-4</v>
          </cell>
        </row>
        <row r="7745">
          <cell r="E7745">
            <v>2.050996484034284E-4</v>
          </cell>
        </row>
        <row r="7746">
          <cell r="E7746">
            <v>1.7891963322524959E-4</v>
          </cell>
        </row>
        <row r="7747">
          <cell r="E7747">
            <v>1.5766248967219451E-4</v>
          </cell>
        </row>
        <row r="7748">
          <cell r="E7748">
            <v>1.4291463713345109E-4</v>
          </cell>
        </row>
        <row r="7749">
          <cell r="E7749">
            <v>1.309228223242975E-4</v>
          </cell>
        </row>
        <row r="7750">
          <cell r="E7750">
            <v>1.207730559082965E-4</v>
          </cell>
        </row>
        <row r="7751">
          <cell r="E7751">
            <v>1.116237306353351E-4</v>
          </cell>
        </row>
        <row r="7752">
          <cell r="E7752">
            <v>3.5748521188849752E-4</v>
          </cell>
        </row>
        <row r="7753">
          <cell r="E7753">
            <v>2.9670139251980482E-4</v>
          </cell>
        </row>
        <row r="7754">
          <cell r="E7754">
            <v>2.5806711898546109E-4</v>
          </cell>
        </row>
        <row r="7755">
          <cell r="E7755">
            <v>2.3803503104802279E-4</v>
          </cell>
        </row>
        <row r="7756">
          <cell r="E7756">
            <v>2.0885718573027121E-4</v>
          </cell>
        </row>
        <row r="7757">
          <cell r="E7757">
            <v>1.8367278639352949E-4</v>
          </cell>
        </row>
        <row r="7758">
          <cell r="E7758">
            <v>1.6548775167257721E-4</v>
          </cell>
        </row>
        <row r="7759">
          <cell r="E7759">
            <v>1.5234861314517009E-4</v>
          </cell>
        </row>
        <row r="7760">
          <cell r="E7760">
            <v>1.4557524506086941E-4</v>
          </cell>
        </row>
        <row r="7761">
          <cell r="E7761">
            <v>1.4494018091570909E-4</v>
          </cell>
        </row>
        <row r="7762">
          <cell r="E7762">
            <v>5.0008959188097002E-4</v>
          </cell>
        </row>
        <row r="7763">
          <cell r="E7763">
            <v>4.6589679692821129E-4</v>
          </cell>
        </row>
        <row r="7764">
          <cell r="E7764">
            <v>4.5965975541595322E-4</v>
          </cell>
        </row>
        <row r="7765">
          <cell r="E7765">
            <v>4.7685303432520859E-4</v>
          </cell>
        </row>
        <row r="7766">
          <cell r="E7766">
            <v>4.6632213368524861E-4</v>
          </cell>
        </row>
        <row r="7767">
          <cell r="E7767">
            <v>4.4989785933979842E-4</v>
          </cell>
        </row>
        <row r="7768">
          <cell r="E7768">
            <v>4.3836057439949888E-4</v>
          </cell>
        </row>
        <row r="7769">
          <cell r="E7769">
            <v>4.3425886708903239E-4</v>
          </cell>
        </row>
        <row r="7770">
          <cell r="E7770">
            <v>4.4862192520966898E-4</v>
          </cell>
        </row>
        <row r="7771">
          <cell r="E7771">
            <v>4.8679196356760102E-4</v>
          </cell>
        </row>
        <row r="7772">
          <cell r="E7772">
            <v>1.3705995073013399E-3</v>
          </cell>
        </row>
        <row r="7773">
          <cell r="E7773">
            <v>1.417314517392132E-3</v>
          </cell>
        </row>
        <row r="7774">
          <cell r="E7774">
            <v>1.5224464163310361E-3</v>
          </cell>
        </row>
        <row r="7775">
          <cell r="E7775">
            <v>1.665431809021678E-3</v>
          </cell>
        </row>
        <row r="7776">
          <cell r="E7776">
            <v>1.6966067984720561E-3</v>
          </cell>
        </row>
        <row r="7777">
          <cell r="E7777">
            <v>1.6557062280748709E-3</v>
          </cell>
        </row>
        <row r="7778">
          <cell r="E7778">
            <v>1.579578391940339E-3</v>
          </cell>
        </row>
        <row r="7779">
          <cell r="E7779">
            <v>1.490725710661889E-3</v>
          </cell>
        </row>
        <row r="7780">
          <cell r="E7780">
            <v>1.434865625870696E-3</v>
          </cell>
        </row>
        <row r="7781">
          <cell r="E7781">
            <v>1.4339167903046901E-3</v>
          </cell>
        </row>
        <row r="7782">
          <cell r="E7782">
            <v>3.292674497563763E-3</v>
          </cell>
        </row>
        <row r="7783">
          <cell r="E7783">
            <v>3.3134433820533049E-3</v>
          </cell>
        </row>
        <row r="7784">
          <cell r="E7784">
            <v>3.527820763737588E-3</v>
          </cell>
        </row>
        <row r="7785">
          <cell r="E7785">
            <v>3.9400603950212609E-3</v>
          </cell>
        </row>
        <row r="7786">
          <cell r="E7786">
            <v>4.27188732815309E-3</v>
          </cell>
        </row>
        <row r="7787">
          <cell r="E7787">
            <v>4.5830973659325416E-3</v>
          </cell>
        </row>
        <row r="7788">
          <cell r="E7788">
            <v>4.8913503106255973E-3</v>
          </cell>
        </row>
        <row r="7789">
          <cell r="E7789">
            <v>5.1674115842452739E-3</v>
          </cell>
        </row>
        <row r="7790">
          <cell r="E7790">
            <v>5.4519443268012946E-3</v>
          </cell>
        </row>
        <row r="7791">
          <cell r="E7791">
            <v>5.7790013021916664E-3</v>
          </cell>
        </row>
        <row r="7792">
          <cell r="E7792">
            <v>1.1406054376927649E-2</v>
          </cell>
        </row>
        <row r="7793">
          <cell r="E7793">
            <v>1.165446261546565E-2</v>
          </cell>
        </row>
        <row r="7794">
          <cell r="E7794">
            <v>1.2359835485601271E-2</v>
          </cell>
        </row>
        <row r="7795">
          <cell r="E7795">
            <v>1.3641592909626301E-2</v>
          </cell>
        </row>
        <row r="7796">
          <cell r="E7796">
            <v>1.485392677877306E-2</v>
          </cell>
        </row>
        <row r="7797">
          <cell r="E7797">
            <v>1.6254465158219381E-2</v>
          </cell>
        </row>
        <row r="7798">
          <cell r="E7798">
            <v>1.7924397749167539E-2</v>
          </cell>
        </row>
        <row r="7799">
          <cell r="E7799">
            <v>1.9758668530978629E-2</v>
          </cell>
        </row>
        <row r="7800">
          <cell r="E7800">
            <v>2.179674346442673E-2</v>
          </cell>
        </row>
        <row r="7801">
          <cell r="E7801">
            <v>2.4081782812189308E-2</v>
          </cell>
        </row>
        <row r="7802">
          <cell r="E7802">
            <v>4.1165015444340813E-2</v>
          </cell>
        </row>
        <row r="7803">
          <cell r="E7803">
            <v>4.3693286399431819E-2</v>
          </cell>
        </row>
        <row r="7804">
          <cell r="E7804">
            <v>4.7613099096960321E-2</v>
          </cell>
        </row>
        <row r="7805">
          <cell r="E7805">
            <v>5.3343182762432328E-2</v>
          </cell>
        </row>
        <row r="7806">
          <cell r="E7806">
            <v>5.9245995503180882E-2</v>
          </cell>
        </row>
        <row r="7807">
          <cell r="E7807">
            <v>6.5907498912360807E-2</v>
          </cell>
        </row>
        <row r="7808">
          <cell r="E7808">
            <v>7.3278351787314122E-2</v>
          </cell>
        </row>
        <row r="7809">
          <cell r="E7809">
            <v>8.0731512207932954E-2</v>
          </cell>
        </row>
        <row r="7810">
          <cell r="E7810">
            <v>8.8066609022527831E-2</v>
          </cell>
        </row>
        <row r="7811">
          <cell r="E7811">
            <v>9.5328295112063088E-2</v>
          </cell>
        </row>
        <row r="7812">
          <cell r="E7812">
            <v>0.13307042081239201</v>
          </cell>
        </row>
        <row r="7813">
          <cell r="E7813">
            <v>0.14065772225996859</v>
          </cell>
        </row>
        <row r="7814">
          <cell r="E7814">
            <v>0.1521826557232813</v>
          </cell>
        </row>
        <row r="7815">
          <cell r="E7815">
            <v>0.16904299491584479</v>
          </cell>
        </row>
        <row r="7816">
          <cell r="E7816">
            <v>0.18858066071325699</v>
          </cell>
        </row>
        <row r="7817">
          <cell r="E7817">
            <v>0.21170301502111541</v>
          </cell>
        </row>
        <row r="7818">
          <cell r="E7818">
            <v>0.23741607928018671</v>
          </cell>
        </row>
        <row r="7819">
          <cell r="E7819">
            <v>0.26360124446137162</v>
          </cell>
        </row>
        <row r="7820">
          <cell r="E7820">
            <v>0.28888744453585569</v>
          </cell>
        </row>
        <row r="7821">
          <cell r="E7821">
            <v>0.31232942507035932</v>
          </cell>
        </row>
        <row r="7822">
          <cell r="E7822">
            <v>0.35532839443353431</v>
          </cell>
        </row>
        <row r="7823">
          <cell r="E7823">
            <v>5.0526199805167593E-6</v>
          </cell>
        </row>
        <row r="7824">
          <cell r="E7824">
            <v>5.618752960345752E-6</v>
          </cell>
        </row>
        <row r="7825">
          <cell r="E7825">
            <v>7.6955492650521151E-6</v>
          </cell>
        </row>
        <row r="7826">
          <cell r="E7826">
            <v>9.5989961451659056E-6</v>
          </cell>
        </row>
        <row r="7827">
          <cell r="E7827">
            <v>1.1614739168663851E-5</v>
          </cell>
        </row>
        <row r="7828">
          <cell r="E7828">
            <v>1.324938499835948E-5</v>
          </cell>
        </row>
        <row r="7829">
          <cell r="E7829">
            <v>1.336098873538916E-5</v>
          </cell>
        </row>
        <row r="7830">
          <cell r="E7830">
            <v>1.200107702381548E-5</v>
          </cell>
        </row>
        <row r="7831">
          <cell r="E7831">
            <v>9.8637653285216231E-6</v>
          </cell>
        </row>
        <row r="7832">
          <cell r="E7832">
            <v>5.222110047686801E-5</v>
          </cell>
        </row>
        <row r="7833">
          <cell r="E7833">
            <v>3.7212219197724217E-5</v>
          </cell>
        </row>
        <row r="7834">
          <cell r="E7834">
            <v>3.1757447908842267E-5</v>
          </cell>
        </row>
        <row r="7835">
          <cell r="E7835">
            <v>3.387664196774498E-5</v>
          </cell>
        </row>
        <row r="7836">
          <cell r="E7836">
            <v>3.8212828906702967E-5</v>
          </cell>
        </row>
        <row r="7837">
          <cell r="E7837">
            <v>4.7376407404930987E-5</v>
          </cell>
        </row>
        <row r="7838">
          <cell r="E7838">
            <v>6.1760852196335314E-5</v>
          </cell>
        </row>
        <row r="7839">
          <cell r="E7839">
            <v>7.8104031104753169E-5</v>
          </cell>
        </row>
        <row r="7840">
          <cell r="E7840">
            <v>9.1718027126153068E-5</v>
          </cell>
        </row>
        <row r="7841">
          <cell r="E7841">
            <v>9.6865882466157238E-5</v>
          </cell>
        </row>
        <row r="7842">
          <cell r="E7842">
            <v>3.1410664969244722E-4</v>
          </cell>
        </row>
        <row r="7843">
          <cell r="E7843">
            <v>2.6046817704261649E-4</v>
          </cell>
        </row>
        <row r="7844">
          <cell r="E7844">
            <v>2.220881750850667E-4</v>
          </cell>
        </row>
        <row r="7845">
          <cell r="E7845">
            <v>2.0242518698032619E-4</v>
          </cell>
        </row>
        <row r="7846">
          <cell r="E7846">
            <v>1.784757243622481E-4</v>
          </cell>
        </row>
        <row r="7847">
          <cell r="E7847">
            <v>1.6004607901753951E-4</v>
          </cell>
        </row>
        <row r="7848">
          <cell r="E7848">
            <v>1.4718147225056821E-4</v>
          </cell>
        </row>
        <row r="7849">
          <cell r="E7849">
            <v>1.3579230458971031E-4</v>
          </cell>
        </row>
        <row r="7850">
          <cell r="E7850">
            <v>1.2524731910945611E-4</v>
          </cell>
        </row>
        <row r="7851">
          <cell r="E7851">
            <v>1.1508337805510301E-4</v>
          </cell>
        </row>
        <row r="7852">
          <cell r="E7852">
            <v>3.6440542227300638E-4</v>
          </cell>
        </row>
        <row r="7853">
          <cell r="E7853">
            <v>2.9937518588918349E-4</v>
          </cell>
        </row>
        <row r="7854">
          <cell r="E7854">
            <v>2.5789388570107707E-4</v>
          </cell>
        </row>
        <row r="7855">
          <cell r="E7855">
            <v>2.3639239685080421E-4</v>
          </cell>
        </row>
        <row r="7856">
          <cell r="E7856">
            <v>2.0803182041984061E-4</v>
          </cell>
        </row>
        <row r="7857">
          <cell r="E7857">
            <v>1.854944348955723E-4</v>
          </cell>
        </row>
        <row r="7858">
          <cell r="E7858">
            <v>1.714666189983616E-4</v>
          </cell>
        </row>
        <row r="7859">
          <cell r="E7859">
            <v>1.637687768927254E-4</v>
          </cell>
        </row>
        <row r="7860">
          <cell r="E7860">
            <v>1.6245031702133431E-4</v>
          </cell>
        </row>
        <row r="7861">
          <cell r="E7861">
            <v>1.6716881515044249E-4</v>
          </cell>
        </row>
        <row r="7862">
          <cell r="E7862">
            <v>5.6481751295256455E-4</v>
          </cell>
        </row>
        <row r="7863">
          <cell r="E7863">
            <v>5.2576904815260228E-4</v>
          </cell>
        </row>
        <row r="7864">
          <cell r="E7864">
            <v>5.115045451122846E-4</v>
          </cell>
        </row>
        <row r="7865">
          <cell r="E7865">
            <v>5.1816327098130888E-4</v>
          </cell>
        </row>
        <row r="7866">
          <cell r="E7866">
            <v>4.9903912615600898E-4</v>
          </cell>
        </row>
        <row r="7867">
          <cell r="E7867">
            <v>4.8123170816716238E-4</v>
          </cell>
        </row>
        <row r="7868">
          <cell r="E7868">
            <v>4.7758059588154378E-4</v>
          </cell>
        </row>
        <row r="7869">
          <cell r="E7869">
            <v>4.9235304216321829E-4</v>
          </cell>
        </row>
        <row r="7870">
          <cell r="E7870">
            <v>5.3165877208161127E-4</v>
          </cell>
        </row>
        <row r="7871">
          <cell r="E7871">
            <v>6.0003017311194284E-4</v>
          </cell>
        </row>
        <row r="7872">
          <cell r="E7872">
            <v>1.6325387142043239E-3</v>
          </cell>
        </row>
        <row r="7873">
          <cell r="E7873">
            <v>1.676753095229855E-3</v>
          </cell>
        </row>
        <row r="7874">
          <cell r="E7874">
            <v>1.7504143289203129E-3</v>
          </cell>
        </row>
        <row r="7875">
          <cell r="E7875">
            <v>1.82857366703848E-3</v>
          </cell>
        </row>
        <row r="7876">
          <cell r="E7876">
            <v>1.784470512986025E-3</v>
          </cell>
        </row>
        <row r="7877">
          <cell r="E7877">
            <v>1.6930357552764621E-3</v>
          </cell>
        </row>
        <row r="7878">
          <cell r="E7878">
            <v>1.6041373923082469E-3</v>
          </cell>
        </row>
        <row r="7879">
          <cell r="E7879">
            <v>1.546049487536894E-3</v>
          </cell>
        </row>
        <row r="7880">
          <cell r="E7880">
            <v>1.5434139736343331E-3</v>
          </cell>
        </row>
        <row r="7881">
          <cell r="E7881">
            <v>1.611091504805318E-3</v>
          </cell>
        </row>
        <row r="7882">
          <cell r="E7882">
            <v>3.758022089375479E-3</v>
          </cell>
        </row>
        <row r="7883">
          <cell r="E7883">
            <v>3.850261732375349E-3</v>
          </cell>
        </row>
        <row r="7884">
          <cell r="E7884">
            <v>4.1220617590912454E-3</v>
          </cell>
        </row>
        <row r="7885">
          <cell r="E7885">
            <v>4.5674084970988016E-3</v>
          </cell>
        </row>
        <row r="7886">
          <cell r="E7886">
            <v>4.8906120604098602E-3</v>
          </cell>
        </row>
        <row r="7887">
          <cell r="E7887">
            <v>5.1836734446282229E-3</v>
          </cell>
        </row>
        <row r="7888">
          <cell r="E7888">
            <v>5.4832134841188429E-3</v>
          </cell>
        </row>
        <row r="7889">
          <cell r="E7889">
            <v>5.7828374828644558E-3</v>
          </cell>
        </row>
        <row r="7890">
          <cell r="E7890">
            <v>6.1203469504156338E-3</v>
          </cell>
        </row>
        <row r="7891">
          <cell r="E7891">
            <v>6.5360968079460902E-3</v>
          </cell>
        </row>
        <row r="7892">
          <cell r="E7892">
            <v>1.28644544921146E-2</v>
          </cell>
        </row>
        <row r="7893">
          <cell r="E7893">
            <v>1.324742270043955E-2</v>
          </cell>
        </row>
        <row r="7894">
          <cell r="E7894">
            <v>1.414284287659673E-2</v>
          </cell>
        </row>
        <row r="7895">
          <cell r="E7895">
            <v>1.5669505543658421E-2</v>
          </cell>
        </row>
        <row r="7896">
          <cell r="E7896">
            <v>1.7111871890802651E-2</v>
          </cell>
        </row>
        <row r="7897">
          <cell r="E7897">
            <v>1.8751896402334101E-2</v>
          </cell>
        </row>
        <row r="7898">
          <cell r="E7898">
            <v>2.0669487003127429E-2</v>
          </cell>
        </row>
        <row r="7899">
          <cell r="E7899">
            <v>2.2770021894312761E-2</v>
          </cell>
        </row>
        <row r="7900">
          <cell r="E7900">
            <v>2.5103917677829379E-2</v>
          </cell>
        </row>
        <row r="7901">
          <cell r="E7901">
            <v>2.7760737206378949E-2</v>
          </cell>
        </row>
        <row r="7902">
          <cell r="E7902">
            <v>4.6782750033591343E-2</v>
          </cell>
        </row>
        <row r="7903">
          <cell r="E7903">
            <v>4.9902686263685332E-2</v>
          </cell>
        </row>
        <row r="7904">
          <cell r="E7904">
            <v>5.4630985329353399E-2</v>
          </cell>
        </row>
        <row r="7905">
          <cell r="E7905">
            <v>6.1318295452793443E-2</v>
          </cell>
        </row>
        <row r="7906">
          <cell r="E7906">
            <v>6.8059513715640341E-2</v>
          </cell>
        </row>
        <row r="7907">
          <cell r="E7907">
            <v>7.532037262235769E-2</v>
          </cell>
        </row>
        <row r="7908">
          <cell r="E7908">
            <v>8.2935555995067078E-2</v>
          </cell>
        </row>
        <row r="7909">
          <cell r="E7909">
            <v>9.0374994504767714E-2</v>
          </cell>
        </row>
        <row r="7910">
          <cell r="E7910">
            <v>9.7702255243846015E-2</v>
          </cell>
        </row>
        <row r="7911">
          <cell r="E7911">
            <v>0.1055023473286449</v>
          </cell>
        </row>
        <row r="7912">
          <cell r="E7912">
            <v>0.1463654950541867</v>
          </cell>
        </row>
        <row r="7913">
          <cell r="E7913">
            <v>0.15630414017909619</v>
          </cell>
        </row>
        <row r="7914">
          <cell r="E7914">
            <v>0.17124724903937019</v>
          </cell>
        </row>
        <row r="7915">
          <cell r="E7915">
            <v>0.1918844446989412</v>
          </cell>
        </row>
        <row r="7916">
          <cell r="E7916">
            <v>0.21484227128116359</v>
          </cell>
        </row>
        <row r="7917">
          <cell r="E7917">
            <v>0.2400852698577908</v>
          </cell>
        </row>
        <row r="7918">
          <cell r="E7918">
            <v>0.26614210086091122</v>
          </cell>
        </row>
        <row r="7919">
          <cell r="E7919">
            <v>0.29121610288718291</v>
          </cell>
        </row>
        <row r="7920">
          <cell r="E7920">
            <v>0.31442393146095848</v>
          </cell>
        </row>
        <row r="7921">
          <cell r="E7921">
            <v>0.33606982197963492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91" totalsRowShown="0" dataDxfId="50">
  <autoFilter ref="A1:I91" xr:uid="{00000000-0009-0000-0100-000001000000}">
    <filterColumn colId="0">
      <filters>
        <filter val="Cambodia"/>
      </filters>
    </filterColumn>
  </autoFilter>
  <tableColumns count="9">
    <tableColumn id="1" xr3:uid="{00000000-0010-0000-0000-000001000000}" name="Entity" dataDxfId="49"/>
    <tableColumn id="2" xr3:uid="{00000000-0010-0000-0000-000002000000}" name="Year" dataDxfId="48"/>
    <tableColumn id="3" xr3:uid="{00000000-0010-0000-0000-000003000000}" name="qx (under 5)" dataDxfId="47"/>
    <tableColumn id="4" xr3:uid="{00000000-0010-0000-0000-000004000000}" name="qx (5-14)" dataDxfId="46"/>
    <tableColumn id="5" xr3:uid="{00000000-0010-0000-0000-000005000000}" name="qx (15-49)" dataDxfId="45"/>
    <tableColumn id="6" xr3:uid="{00000000-0010-0000-0000-000006000000}" name="qx (50-69)" dataDxfId="44"/>
    <tableColumn id="7" xr3:uid="{00000000-0010-0000-0000-000007000000}" name="qx (70+)" dataDxfId="43"/>
    <tableColumn id="8" xr3:uid="{00000000-0010-0000-0000-000008000000}" name="qx (all ages)" dataDxfId="42"/>
    <tableColumn id="9" xr3:uid="{00000000-0010-0000-0000-000009000000}" name="qx (standardize)" dataDxfId="4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I91" totalsRowShown="0" dataDxfId="40">
  <autoFilter ref="A1:I91" xr:uid="{00000000-0009-0000-0100-000002000000}">
    <filterColumn colId="0">
      <filters>
        <filter val="Angola"/>
      </filters>
    </filterColumn>
  </autoFilter>
  <tableColumns count="9">
    <tableColumn id="1" xr3:uid="{00000000-0010-0000-0100-000001000000}" name="Entity" dataDxfId="39"/>
    <tableColumn id="2" xr3:uid="{00000000-0010-0000-0100-000002000000}" name="Year" dataDxfId="38"/>
    <tableColumn id="3" xr3:uid="{00000000-0010-0000-0100-000003000000}" name="mu (under 5)" dataDxfId="37"/>
    <tableColumn id="4" xr3:uid="{00000000-0010-0000-0100-000004000000}" name="mu (5-14)" dataDxfId="36"/>
    <tableColumn id="5" xr3:uid="{00000000-0010-0000-0100-000005000000}" name="mu (15-49)" dataDxfId="35"/>
    <tableColumn id="6" xr3:uid="{00000000-0010-0000-0100-000006000000}" name="mu (50-69)" dataDxfId="34"/>
    <tableColumn id="7" xr3:uid="{00000000-0010-0000-0100-000007000000}" name="mu (70+)" dataDxfId="33"/>
    <tableColumn id="8" xr3:uid="{00000000-0010-0000-0100-000008000000}" name="mu (all ages)" dataDxfId="32"/>
    <tableColumn id="9" xr3:uid="{00000000-0010-0000-0100-000009000000}" name="mu (standardize)" dataDxfId="3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6" displayName="Table6" ref="A1:H10891" totalsRowShown="0" headerRowDxfId="30" dataDxfId="29" tableBorderDxfId="28">
  <autoFilter ref="A1:H10891" xr:uid="{00000000-0009-0000-0100-000004000000}">
    <filterColumn colId="0">
      <filters>
        <filter val="Angola"/>
      </filters>
    </filterColumn>
  </autoFilter>
  <tableColumns count="8">
    <tableColumn id="1" xr3:uid="{00000000-0010-0000-0200-000001000000}" name="Region, subregion, country or area *" dataDxfId="27"/>
    <tableColumn id="2" xr3:uid="{00000000-0010-0000-0200-000002000000}" name="Year" dataDxfId="26"/>
    <tableColumn id="3" xr3:uid="{00000000-0010-0000-0200-000003000000}" name="Age (x)" dataDxfId="25"/>
    <tableColumn id="4" xr3:uid="{00000000-0010-0000-0200-000004000000}" name="Central death rate m(x,n)" dataDxfId="24"/>
    <tableColumn id="5" xr3:uid="{00000000-0010-0000-0200-000005000000}" name="Probability of dying q(x,n)" dataDxfId="23"/>
    <tableColumn id="6" xr3:uid="{00000000-0010-0000-0200-000006000000}" name="Probability of surviving p(x,n)" dataDxfId="22"/>
    <tableColumn id="7" xr3:uid="{00000000-0010-0000-0200-000007000000}" name="Number of survivors l(x)" dataDxfId="21"/>
    <tableColumn id="8" xr3:uid="{00000000-0010-0000-0200-000008000000}" name="Number of person-years lived L(x,n)" dataDxfId="20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1:G91" totalsRowShown="0" headerRowDxfId="19" headerRowBorderDxfId="18" tableBorderDxfId="17">
  <autoFilter ref="A1:G91" xr:uid="{00000000-0009-0000-0100-000003000000}">
    <filterColumn colId="0">
      <filters>
        <filter val="Cambodia"/>
      </filters>
    </filterColumn>
  </autoFilter>
  <tableColumns count="7">
    <tableColumn id="1" xr3:uid="{00000000-0010-0000-0300-000001000000}" name="Entity">
      <calculatedColumnFormula>Table13[[#This Row],[Entity]]</calculatedColumnFormula>
    </tableColumn>
    <tableColumn id="2" xr3:uid="{00000000-0010-0000-0300-000002000000}" name="Year" dataDxfId="16">
      <calculatedColumnFormula>Table13[[#This Row],[Year]]</calculatedColumnFormula>
    </tableColumn>
    <tableColumn id="3" xr3:uid="{00000000-0010-0000-0300-000003000000}" name="qx (under 5)" dataDxfId="15">
      <calculatedColumnFormula>'mu Malaria'!C2*(1-0*'Life Table'!L2)</calculatedColumnFormula>
    </tableColumn>
    <tableColumn id="4" xr3:uid="{00000000-0010-0000-0300-000004000000}" name="qx (5-14)" dataDxfId="14">
      <calculatedColumnFormula>'mu Malaria'!D2*(1-0.2*'Life Table'!M2)</calculatedColumnFormula>
    </tableColumn>
    <tableColumn id="5" xr3:uid="{00000000-0010-0000-0300-000005000000}" name="qx (15-49)" dataDxfId="13">
      <calculatedColumnFormula>'mu Malaria'!E2*(1-0.4*'Life Table'!N2)</calculatedColumnFormula>
    </tableColumn>
    <tableColumn id="6" xr3:uid="{00000000-0010-0000-0300-000006000000}" name="qx (50-69)" dataDxfId="12">
      <calculatedColumnFormula>'mu Malaria'!F2*(1-0.6*'Life Table'!O2)</calculatedColumnFormula>
    </tableColumn>
    <tableColumn id="7" xr3:uid="{00000000-0010-0000-0300-000007000000}" name="qx (70+)" dataDxfId="11">
      <calculatedColumnFormula>'mu Malaria'!G2*(1-0.8*'Life Table'!P2)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468" displayName="Table468" ref="A6:C137" totalsRowShown="0">
  <autoFilter ref="A6:C137" xr:uid="{00000000-0009-0000-0100-000007000000}"/>
  <tableColumns count="3">
    <tableColumn id="1" xr3:uid="{00000000-0010-0000-0400-000001000000}" name="age" dataDxfId="10"/>
    <tableColumn id="2" xr3:uid="{00000000-0010-0000-0400-000002000000}" name="qx (tau)"/>
    <tableColumn id="3" xr3:uid="{00000000-0010-0000-0400-000003000000}" name="px (tau)" dataDxfId="9">
      <calculatedColumnFormula>1-Table468[[#This Row],[qx (tau)]]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46" displayName="Table46" ref="A6:C137" totalsRowShown="0" headerRowDxfId="8" dataDxfId="7">
  <autoFilter ref="A6:C137" xr:uid="{00000000-0009-0000-0100-000005000000}"/>
  <tableColumns count="3">
    <tableColumn id="1" xr3:uid="{00000000-0010-0000-0500-000001000000}" name="age" dataDxfId="6"/>
    <tableColumn id="2" xr3:uid="{00000000-0010-0000-0500-000002000000}" name="qx (tau)" dataDxfId="5"/>
    <tableColumn id="3" xr3:uid="{00000000-0010-0000-0500-000003000000}" name="px (tau)" dataDxfId="4">
      <calculatedColumnFormula>1-Table46[[#This Row],[qx (tau)]]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4689" displayName="Table4689" ref="A6:C137" totalsRowShown="0">
  <autoFilter ref="A6:C137" xr:uid="{00000000-0009-0000-0100-000008000000}"/>
  <tableColumns count="3">
    <tableColumn id="1" xr3:uid="{00000000-0010-0000-0600-000001000000}" name="age" dataDxfId="3"/>
    <tableColumn id="2" xr3:uid="{00000000-0010-0000-0600-000002000000}" name="qx (tau)"/>
    <tableColumn id="3" xr3:uid="{00000000-0010-0000-0600-000003000000}" name="px (tau)" dataDxfId="2">
      <calculatedColumnFormula>1-Table4689[[#This Row],[qx (tau)]]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91"/>
  <sheetViews>
    <sheetView workbookViewId="0">
      <selection sqref="A1:I1"/>
    </sheetView>
  </sheetViews>
  <sheetFormatPr defaultRowHeight="14.4"/>
  <cols>
    <col min="1" max="1" width="35.109375" style="1" bestFit="1" customWidth="1"/>
    <col min="2" max="2" width="9.109375" style="1"/>
    <col min="3" max="3" width="13.88671875" customWidth="1"/>
    <col min="4" max="4" width="10.88671875" customWidth="1"/>
    <col min="5" max="6" width="11.88671875" customWidth="1"/>
    <col min="7" max="7" width="10.109375" customWidth="1"/>
    <col min="8" max="8" width="13.6640625" customWidth="1"/>
    <col min="9" max="9" width="17.44140625" customWidth="1"/>
  </cols>
  <sheetData>
    <row r="1" spans="1:9">
      <c r="A1" s="1" t="s">
        <v>7</v>
      </c>
      <c r="B1" s="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hidden="1">
      <c r="A2" s="4" t="s">
        <v>8</v>
      </c>
      <c r="B2" s="17">
        <v>1990</v>
      </c>
      <c r="C2" s="3">
        <v>2.0731999999999999E-3</v>
      </c>
      <c r="D2" s="3">
        <v>8.8800000000000004E-5</v>
      </c>
      <c r="E2" s="3">
        <v>1.22E-4</v>
      </c>
      <c r="F2" s="3">
        <v>6.9519999999999998E-4</v>
      </c>
      <c r="G2" s="3">
        <v>7.7239999999999991E-4</v>
      </c>
      <c r="H2" s="3">
        <v>5.373E-4</v>
      </c>
      <c r="I2" s="3">
        <v>4.3359999999999997E-4</v>
      </c>
    </row>
    <row r="3" spans="1:9" hidden="1">
      <c r="A3" s="5" t="s">
        <v>8</v>
      </c>
      <c r="B3" s="5">
        <v>1991</v>
      </c>
      <c r="C3">
        <v>2.1126000000000001E-3</v>
      </c>
      <c r="D3">
        <v>9.0700000000000009E-5</v>
      </c>
      <c r="E3">
        <v>1.2239999999999999E-4</v>
      </c>
      <c r="F3">
        <v>7.0459999999999989E-4</v>
      </c>
      <c r="G3">
        <v>8.497E-4</v>
      </c>
      <c r="H3">
        <v>5.4710000000000002E-4</v>
      </c>
      <c r="I3">
        <v>4.4469999999999997E-4</v>
      </c>
    </row>
    <row r="4" spans="1:9" hidden="1">
      <c r="A4" s="4" t="s">
        <v>8</v>
      </c>
      <c r="B4" s="4">
        <v>1992</v>
      </c>
      <c r="C4" s="3">
        <v>2.1540999999999999E-3</v>
      </c>
      <c r="D4" s="3">
        <v>9.4600000000000009E-5</v>
      </c>
      <c r="E4" s="3">
        <v>1.2520000000000001E-4</v>
      </c>
      <c r="F4" s="3">
        <v>7.228E-4</v>
      </c>
      <c r="G4" s="3">
        <v>8.8029999999999998E-4</v>
      </c>
      <c r="H4" s="3">
        <v>5.5889999999999998E-4</v>
      </c>
      <c r="I4" s="3">
        <v>4.5579999999999997E-4</v>
      </c>
    </row>
    <row r="5" spans="1:9" hidden="1">
      <c r="A5" s="5" t="s">
        <v>8</v>
      </c>
      <c r="B5" s="5">
        <v>1993</v>
      </c>
      <c r="C5">
        <v>2.2027000000000001E-3</v>
      </c>
      <c r="D5">
        <v>1.0179999999999999E-4</v>
      </c>
      <c r="E5">
        <v>1.316E-4</v>
      </c>
      <c r="F5">
        <v>7.5150000000000011E-4</v>
      </c>
      <c r="G5">
        <v>9.1819999999999998E-4</v>
      </c>
      <c r="H5">
        <v>5.754E-4</v>
      </c>
      <c r="I5">
        <v>4.7209999999999998E-4</v>
      </c>
    </row>
    <row r="6" spans="1:9" hidden="1">
      <c r="A6" s="4" t="s">
        <v>8</v>
      </c>
      <c r="B6" s="4">
        <v>1994</v>
      </c>
      <c r="C6" s="3">
        <v>2.2578999999999998E-3</v>
      </c>
      <c r="D6" s="3">
        <v>1.0849999999999999E-4</v>
      </c>
      <c r="E6" s="3">
        <v>1.3880000000000001E-4</v>
      </c>
      <c r="F6" s="3">
        <v>7.8620000000000003E-4</v>
      </c>
      <c r="G6" s="3">
        <v>9.6519999999999993E-4</v>
      </c>
      <c r="H6" s="3">
        <v>5.9389999999999996E-4</v>
      </c>
      <c r="I6" s="3">
        <v>4.908E-4</v>
      </c>
    </row>
    <row r="7" spans="1:9" hidden="1">
      <c r="A7" s="5" t="s">
        <v>8</v>
      </c>
      <c r="B7" s="5">
        <v>1995</v>
      </c>
      <c r="C7">
        <v>2.3133000000000003E-3</v>
      </c>
      <c r="D7">
        <v>1.086E-4</v>
      </c>
      <c r="E7">
        <v>1.403E-4</v>
      </c>
      <c r="F7">
        <v>8.1540000000000009E-4</v>
      </c>
      <c r="G7">
        <v>1.01E-3</v>
      </c>
      <c r="H7">
        <v>6.0749999999999997E-4</v>
      </c>
      <c r="I7">
        <v>5.0379999999999999E-4</v>
      </c>
    </row>
    <row r="8" spans="1:9" hidden="1">
      <c r="A8" s="4" t="s">
        <v>8</v>
      </c>
      <c r="B8" s="4">
        <v>1996</v>
      </c>
      <c r="C8" s="3">
        <v>2.3803000000000001E-3</v>
      </c>
      <c r="D8" s="3">
        <v>1.016E-4</v>
      </c>
      <c r="E8" s="3">
        <v>1.3439999999999999E-4</v>
      </c>
      <c r="F8" s="3">
        <v>8.3319999999999998E-4</v>
      </c>
      <c r="G8" s="3">
        <v>1.0579999999999999E-3</v>
      </c>
      <c r="H8" s="3">
        <v>6.1759999999999994E-4</v>
      </c>
      <c r="I8" s="3">
        <v>5.1150000000000002E-4</v>
      </c>
    </row>
    <row r="9" spans="1:9" hidden="1">
      <c r="A9" s="5" t="s">
        <v>8</v>
      </c>
      <c r="B9" s="5">
        <v>1997</v>
      </c>
      <c r="C9">
        <v>2.4876E-3</v>
      </c>
      <c r="D9">
        <v>1.0339999999999999E-4</v>
      </c>
      <c r="E9">
        <v>1.3769999999999999E-4</v>
      </c>
      <c r="F9">
        <v>8.7450000000000006E-4</v>
      </c>
      <c r="G9">
        <v>1.1243000000000002E-3</v>
      </c>
      <c r="H9">
        <v>6.4400000000000004E-4</v>
      </c>
      <c r="I9">
        <v>5.3430000000000003E-4</v>
      </c>
    </row>
    <row r="10" spans="1:9" hidden="1">
      <c r="A10" s="4" t="s">
        <v>8</v>
      </c>
      <c r="B10" s="4">
        <v>1998</v>
      </c>
      <c r="C10" s="3">
        <v>2.6186999999999998E-3</v>
      </c>
      <c r="D10" s="3">
        <v>1.1619999999999999E-4</v>
      </c>
      <c r="E10" s="3">
        <v>1.529E-4</v>
      </c>
      <c r="F10" s="3">
        <v>9.3760000000000002E-4</v>
      </c>
      <c r="G10" s="3">
        <v>1.2033E-3</v>
      </c>
      <c r="H10" s="3">
        <v>6.8499999999999995E-4</v>
      </c>
      <c r="I10" s="3">
        <v>5.7149999999999996E-4</v>
      </c>
    </row>
    <row r="11" spans="1:9" hidden="1">
      <c r="A11" s="5" t="s">
        <v>8</v>
      </c>
      <c r="B11" s="5">
        <v>1999</v>
      </c>
      <c r="C11">
        <v>2.7275999999999997E-3</v>
      </c>
      <c r="D11">
        <v>1.238E-4</v>
      </c>
      <c r="E11">
        <v>1.6469999999999999E-4</v>
      </c>
      <c r="F11">
        <v>9.9780000000000008E-4</v>
      </c>
      <c r="G11">
        <v>1.2856E-3</v>
      </c>
      <c r="H11">
        <v>7.1810000000000005E-4</v>
      </c>
      <c r="I11">
        <v>6.0349999999999998E-4</v>
      </c>
    </row>
    <row r="12" spans="1:9" hidden="1">
      <c r="A12" s="4" t="s">
        <v>8</v>
      </c>
      <c r="B12" s="4">
        <v>2000</v>
      </c>
      <c r="C12" s="3">
        <v>2.8326999999999996E-3</v>
      </c>
      <c r="D12" s="3">
        <v>1.2679999999999999E-4</v>
      </c>
      <c r="E12" s="3">
        <v>1.7260000000000002E-4</v>
      </c>
      <c r="F12" s="3">
        <v>1.0597E-3</v>
      </c>
      <c r="G12" s="3">
        <v>1.1804999999999999E-3</v>
      </c>
      <c r="H12" s="3">
        <v>7.4620000000000003E-4</v>
      </c>
      <c r="I12" s="3">
        <v>6.2119999999999992E-4</v>
      </c>
    </row>
    <row r="13" spans="1:9" hidden="1">
      <c r="A13" s="5" t="s">
        <v>8</v>
      </c>
      <c r="B13" s="5">
        <v>2001</v>
      </c>
      <c r="C13">
        <v>3.0497000000000002E-3</v>
      </c>
      <c r="D13">
        <v>1.3460000000000002E-4</v>
      </c>
      <c r="E13">
        <v>1.8249999999999999E-4</v>
      </c>
      <c r="F13">
        <v>1.1202E-3</v>
      </c>
      <c r="G13">
        <v>1.4991E-3</v>
      </c>
      <c r="H13">
        <v>8.03E-4</v>
      </c>
      <c r="I13">
        <v>6.7959999999999993E-4</v>
      </c>
    </row>
    <row r="14" spans="1:9" hidden="1">
      <c r="A14" s="4" t="s">
        <v>8</v>
      </c>
      <c r="B14" s="4">
        <v>2002</v>
      </c>
      <c r="C14" s="3">
        <v>3.1787999999999999E-3</v>
      </c>
      <c r="D14" s="3">
        <v>1.393E-4</v>
      </c>
      <c r="E14" s="3">
        <v>1.9469999999999999E-4</v>
      </c>
      <c r="F14" s="3">
        <v>1.2023000000000001E-3</v>
      </c>
      <c r="G14" s="3">
        <v>1.3930000000000001E-3</v>
      </c>
      <c r="H14" s="3">
        <v>8.3930000000000007E-4</v>
      </c>
      <c r="I14" s="3">
        <v>7.0529999999999996E-4</v>
      </c>
    </row>
    <row r="15" spans="1:9" hidden="1">
      <c r="A15" s="5" t="s">
        <v>8</v>
      </c>
      <c r="B15" s="5">
        <v>2003</v>
      </c>
      <c r="C15">
        <v>3.3687000000000001E-3</v>
      </c>
      <c r="D15">
        <v>1.5130000000000002E-4</v>
      </c>
      <c r="E15">
        <v>2.095E-4</v>
      </c>
      <c r="F15">
        <v>1.2918999999999999E-3</v>
      </c>
      <c r="G15">
        <v>1.7913999999999999E-3</v>
      </c>
      <c r="H15">
        <v>8.9760000000000003E-4</v>
      </c>
      <c r="I15">
        <v>7.7400000000000006E-4</v>
      </c>
    </row>
    <row r="16" spans="1:9" hidden="1">
      <c r="A16" s="4" t="s">
        <v>8</v>
      </c>
      <c r="B16" s="4">
        <v>2004</v>
      </c>
      <c r="C16" s="3">
        <v>3.6949999999999999E-3</v>
      </c>
      <c r="D16" s="3">
        <v>1.7239999999999999E-4</v>
      </c>
      <c r="E16" s="3">
        <v>2.2739999999999997E-4</v>
      </c>
      <c r="F16" s="3">
        <v>1.3834000000000001E-3</v>
      </c>
      <c r="G16" s="3">
        <v>1.933E-3</v>
      </c>
      <c r="H16" s="3">
        <v>9.8390000000000001E-4</v>
      </c>
      <c r="I16" s="3">
        <v>8.431999999999999E-4</v>
      </c>
    </row>
    <row r="17" spans="1:9" hidden="1">
      <c r="A17" s="5" t="s">
        <v>8</v>
      </c>
      <c r="B17" s="5">
        <v>2005</v>
      </c>
      <c r="C17">
        <v>3.7268000000000002E-3</v>
      </c>
      <c r="D17">
        <v>1.728E-4</v>
      </c>
      <c r="E17">
        <v>2.3039999999999999E-4</v>
      </c>
      <c r="F17">
        <v>1.4073E-3</v>
      </c>
      <c r="G17">
        <v>2.0011999999999999E-3</v>
      </c>
      <c r="H17">
        <v>9.9609999999999998E-4</v>
      </c>
      <c r="I17">
        <v>8.5619999999999999E-4</v>
      </c>
    </row>
    <row r="18" spans="1:9" hidden="1">
      <c r="A18" s="4" t="s">
        <v>8</v>
      </c>
      <c r="B18" s="4">
        <v>2006</v>
      </c>
      <c r="C18" s="3">
        <v>3.4852999999999998E-3</v>
      </c>
      <c r="D18" s="3">
        <v>1.671E-4</v>
      </c>
      <c r="E18" s="3">
        <v>2.2800000000000001E-4</v>
      </c>
      <c r="F18" s="3">
        <v>1.3765000000000001E-3</v>
      </c>
      <c r="G18" s="3">
        <v>1.6607E-3</v>
      </c>
      <c r="H18" s="3">
        <v>9.429000000000001E-4</v>
      </c>
      <c r="I18" s="3">
        <v>8.0389999999999997E-4</v>
      </c>
    </row>
    <row r="19" spans="1:9" hidden="1">
      <c r="A19" s="5" t="s">
        <v>8</v>
      </c>
      <c r="B19" s="5">
        <v>2007</v>
      </c>
      <c r="C19">
        <v>3.0935000000000003E-3</v>
      </c>
      <c r="D19">
        <v>1.5099999999999998E-4</v>
      </c>
      <c r="E19">
        <v>2.0340000000000001E-4</v>
      </c>
      <c r="F19">
        <v>1.2053000000000001E-3</v>
      </c>
      <c r="G19">
        <v>1.7569E-3</v>
      </c>
      <c r="H19">
        <v>8.4250000000000004E-4</v>
      </c>
      <c r="I19">
        <v>7.3069999999999993E-4</v>
      </c>
    </row>
    <row r="20" spans="1:9" hidden="1">
      <c r="A20" s="4" t="s">
        <v>8</v>
      </c>
      <c r="B20" s="4">
        <v>2008</v>
      </c>
      <c r="C20" s="3">
        <v>2.477E-3</v>
      </c>
      <c r="D20" s="3">
        <v>1.2669999999999999E-4</v>
      </c>
      <c r="E20" s="3">
        <v>1.7430000000000001E-4</v>
      </c>
      <c r="F20" s="3">
        <v>1.0185999999999999E-3</v>
      </c>
      <c r="G20" s="3">
        <v>1.256E-3</v>
      </c>
      <c r="H20" s="3">
        <v>6.8459999999999994E-4</v>
      </c>
      <c r="I20" s="3">
        <v>5.909E-4</v>
      </c>
    </row>
    <row r="21" spans="1:9" hidden="1">
      <c r="A21" s="5" t="s">
        <v>8</v>
      </c>
      <c r="B21" s="5">
        <v>2009</v>
      </c>
      <c r="C21">
        <v>1.9145E-3</v>
      </c>
      <c r="D21">
        <v>1.0439999999999999E-4</v>
      </c>
      <c r="E21">
        <v>1.4550000000000001E-4</v>
      </c>
      <c r="F21">
        <v>8.3589999999999999E-4</v>
      </c>
      <c r="G21">
        <v>1.0402E-3</v>
      </c>
      <c r="H21">
        <v>5.4029999999999996E-4</v>
      </c>
      <c r="I21">
        <v>4.7590000000000002E-4</v>
      </c>
    </row>
    <row r="22" spans="1:9" hidden="1">
      <c r="A22" s="4" t="s">
        <v>8</v>
      </c>
      <c r="B22" s="4">
        <v>2010</v>
      </c>
      <c r="C22" s="3">
        <v>1.6177000000000001E-3</v>
      </c>
      <c r="D22" s="3">
        <v>9.31E-5</v>
      </c>
      <c r="E22" s="3">
        <v>1.2660000000000001E-4</v>
      </c>
      <c r="F22" s="3">
        <v>7.2150000000000003E-4</v>
      </c>
      <c r="G22" s="3">
        <v>9.0879999999999997E-4</v>
      </c>
      <c r="H22" s="3">
        <v>4.6039999999999997E-4</v>
      </c>
      <c r="I22" s="3">
        <v>4.0899999999999997E-4</v>
      </c>
    </row>
    <row r="23" spans="1:9" hidden="1">
      <c r="A23" s="5" t="s">
        <v>8</v>
      </c>
      <c r="B23" s="5">
        <v>2011</v>
      </c>
      <c r="C23">
        <v>1.3702E-3</v>
      </c>
      <c r="D23">
        <v>8.42E-5</v>
      </c>
      <c r="E23">
        <v>1.1310000000000001E-4</v>
      </c>
      <c r="F23">
        <v>6.4319999999999991E-4</v>
      </c>
      <c r="G23">
        <v>8.1110000000000004E-4</v>
      </c>
      <c r="H23">
        <v>3.9549999999999996E-4</v>
      </c>
      <c r="I23">
        <v>3.5810000000000003E-4</v>
      </c>
    </row>
    <row r="24" spans="1:9" hidden="1">
      <c r="A24" s="4" t="s">
        <v>8</v>
      </c>
      <c r="B24" s="4">
        <v>2012</v>
      </c>
      <c r="C24" s="3">
        <v>1.2447000000000001E-3</v>
      </c>
      <c r="D24" s="3">
        <v>8.1099999999999993E-5</v>
      </c>
      <c r="E24" s="3">
        <v>1.065E-4</v>
      </c>
      <c r="F24" s="3">
        <v>6.1140000000000001E-4</v>
      </c>
      <c r="G24" s="3">
        <v>7.7290000000000008E-4</v>
      </c>
      <c r="H24" s="3">
        <v>3.6270000000000003E-4</v>
      </c>
      <c r="I24" s="3">
        <v>3.346E-4</v>
      </c>
    </row>
    <row r="25" spans="1:9" hidden="1">
      <c r="A25" s="5" t="s">
        <v>8</v>
      </c>
      <c r="B25" s="5">
        <v>2013</v>
      </c>
      <c r="C25">
        <v>1.1889000000000001E-3</v>
      </c>
      <c r="D25">
        <v>8.1199999999999995E-5</v>
      </c>
      <c r="E25">
        <v>1.0670000000000001E-4</v>
      </c>
      <c r="F25">
        <v>6.1590000000000006E-4</v>
      </c>
      <c r="G25">
        <v>7.8169999999999997E-4</v>
      </c>
      <c r="H25">
        <v>3.501E-4</v>
      </c>
      <c r="I25">
        <v>3.3060000000000001E-4</v>
      </c>
    </row>
    <row r="26" spans="1:9" hidden="1">
      <c r="A26" s="4" t="s">
        <v>8</v>
      </c>
      <c r="B26" s="4">
        <v>2014</v>
      </c>
      <c r="C26" s="3">
        <v>1.1756E-3</v>
      </c>
      <c r="D26" s="3">
        <v>8.0699999999999996E-5</v>
      </c>
      <c r="E26" s="3">
        <v>1.066E-4</v>
      </c>
      <c r="F26" s="3">
        <v>6.1430000000000002E-4</v>
      </c>
      <c r="G26" s="3">
        <v>9.322E-4</v>
      </c>
      <c r="H26" s="3">
        <v>3.4640000000000002E-4</v>
      </c>
      <c r="I26" s="3">
        <v>3.3969999999999996E-4</v>
      </c>
    </row>
    <row r="27" spans="1:9" hidden="1">
      <c r="A27" s="5" t="s">
        <v>8</v>
      </c>
      <c r="B27" s="5">
        <v>2015</v>
      </c>
      <c r="C27">
        <v>1.2274E-3</v>
      </c>
      <c r="D27">
        <v>8.6300000000000011E-5</v>
      </c>
      <c r="E27">
        <v>1.1710000000000001E-4</v>
      </c>
      <c r="F27">
        <v>6.7860000000000001E-4</v>
      </c>
      <c r="G27">
        <v>8.4709999999999994E-4</v>
      </c>
      <c r="H27">
        <v>3.6259999999999998E-4</v>
      </c>
      <c r="I27">
        <v>3.5590000000000003E-4</v>
      </c>
    </row>
    <row r="28" spans="1:9" hidden="1">
      <c r="A28" s="4" t="s">
        <v>8</v>
      </c>
      <c r="B28" s="4">
        <v>2016</v>
      </c>
      <c r="C28" s="3">
        <v>1.2601999999999999E-3</v>
      </c>
      <c r="D28" s="3">
        <v>8.7399999999999997E-5</v>
      </c>
      <c r="E28" s="3">
        <v>1.226E-4</v>
      </c>
      <c r="F28" s="3">
        <v>7.203E-4</v>
      </c>
      <c r="G28" s="3">
        <v>1.0705000000000001E-3</v>
      </c>
      <c r="H28" s="3">
        <v>3.7369999999999998E-4</v>
      </c>
      <c r="I28" s="3">
        <v>3.8409999999999996E-4</v>
      </c>
    </row>
    <row r="29" spans="1:9" hidden="1">
      <c r="A29" s="5" t="s">
        <v>8</v>
      </c>
      <c r="B29" s="5">
        <v>2017</v>
      </c>
      <c r="C29">
        <v>1.237E-3</v>
      </c>
      <c r="D29">
        <v>9.4700000000000011E-5</v>
      </c>
      <c r="E29">
        <v>1.316E-4</v>
      </c>
      <c r="F29">
        <v>7.6090000000000001E-4</v>
      </c>
      <c r="G29">
        <v>1.1134000000000001E-3</v>
      </c>
      <c r="H29">
        <v>3.7549999999999997E-4</v>
      </c>
      <c r="I29">
        <v>3.9729999999999995E-4</v>
      </c>
    </row>
    <row r="30" spans="1:9" hidden="1">
      <c r="A30" s="4" t="s">
        <v>8</v>
      </c>
      <c r="B30" s="4">
        <v>2018</v>
      </c>
      <c r="C30" s="3">
        <v>1.2102E-3</v>
      </c>
      <c r="D30" s="3">
        <v>9.7600000000000001E-5</v>
      </c>
      <c r="E30" s="3">
        <v>1.3329999999999999E-4</v>
      </c>
      <c r="F30" s="3">
        <v>7.7189999999999995E-4</v>
      </c>
      <c r="G30" s="3">
        <v>1.1427E-3</v>
      </c>
      <c r="H30" s="3">
        <v>3.701E-4</v>
      </c>
      <c r="I30" s="3">
        <v>3.993E-4</v>
      </c>
    </row>
    <row r="31" spans="1:9" hidden="1">
      <c r="A31" s="5" t="s">
        <v>8</v>
      </c>
      <c r="B31" s="5">
        <v>2019</v>
      </c>
      <c r="C31">
        <v>1.1745E-3</v>
      </c>
      <c r="D31">
        <v>9.4199999999999999E-5</v>
      </c>
      <c r="E31">
        <v>1.3109999999999999E-4</v>
      </c>
      <c r="F31">
        <v>7.5889999999999996E-4</v>
      </c>
      <c r="G31">
        <v>1.1375000000000001E-3</v>
      </c>
      <c r="H31">
        <v>3.5780000000000002E-4</v>
      </c>
      <c r="I31">
        <v>3.9110000000000002E-4</v>
      </c>
    </row>
    <row r="32" spans="1:9">
      <c r="A32" s="4" t="s">
        <v>9</v>
      </c>
      <c r="B32" s="4">
        <v>1990</v>
      </c>
      <c r="C32" s="3">
        <v>1.3650000000000001E-4</v>
      </c>
      <c r="D32" s="3">
        <v>3.3099999999999998E-5</v>
      </c>
      <c r="E32" s="3">
        <v>5.2699999999999993E-5</v>
      </c>
      <c r="F32" s="3">
        <v>9.5500000000000004E-5</v>
      </c>
      <c r="G32" s="3">
        <v>7.1100000000000007E-5</v>
      </c>
      <c r="H32" s="3">
        <v>6.6299999999999999E-5</v>
      </c>
      <c r="I32" s="3">
        <v>6.2600000000000004E-5</v>
      </c>
    </row>
    <row r="33" spans="1:9">
      <c r="A33" s="5" t="s">
        <v>9</v>
      </c>
      <c r="B33" s="5">
        <v>1991</v>
      </c>
      <c r="C33">
        <v>1.1230000000000001E-4</v>
      </c>
      <c r="D33">
        <v>2.65E-5</v>
      </c>
      <c r="E33">
        <v>4.1900000000000002E-5</v>
      </c>
      <c r="F33">
        <v>7.75E-5</v>
      </c>
      <c r="G33">
        <v>6.0700000000000005E-5</v>
      </c>
      <c r="H33">
        <v>5.3399999999999997E-5</v>
      </c>
      <c r="I33">
        <v>5.0899999999999997E-5</v>
      </c>
    </row>
    <row r="34" spans="1:9">
      <c r="A34" s="4" t="s">
        <v>9</v>
      </c>
      <c r="B34" s="4">
        <v>1992</v>
      </c>
      <c r="C34" s="3">
        <v>9.9300000000000001E-5</v>
      </c>
      <c r="D34" s="3">
        <v>2.4000000000000001E-5</v>
      </c>
      <c r="E34" s="3">
        <v>3.7400000000000001E-5</v>
      </c>
      <c r="F34" s="3">
        <v>6.9499999999999995E-5</v>
      </c>
      <c r="G34" s="3">
        <v>5.4199999999999996E-5</v>
      </c>
      <c r="H34" s="3">
        <v>4.74E-5</v>
      </c>
      <c r="I34" s="3">
        <v>4.5500000000000001E-5</v>
      </c>
    </row>
    <row r="35" spans="1:9">
      <c r="A35" s="5" t="s">
        <v>9</v>
      </c>
      <c r="B35" s="5">
        <v>1993</v>
      </c>
      <c r="C35">
        <v>1.126E-4</v>
      </c>
      <c r="D35">
        <v>2.7599999999999997E-5</v>
      </c>
      <c r="E35">
        <v>4.2500000000000003E-5</v>
      </c>
      <c r="F35">
        <v>7.9300000000000003E-5</v>
      </c>
      <c r="G35">
        <v>6.1299999999999999E-5</v>
      </c>
      <c r="H35">
        <v>5.3600000000000002E-5</v>
      </c>
      <c r="I35">
        <v>5.1799999999999999E-5</v>
      </c>
    </row>
    <row r="36" spans="1:9">
      <c r="A36" s="4" t="s">
        <v>9</v>
      </c>
      <c r="B36" s="4">
        <v>1994</v>
      </c>
      <c r="C36" s="3">
        <v>9.9600000000000009E-5</v>
      </c>
      <c r="D36" s="3">
        <v>2.5000000000000001E-5</v>
      </c>
      <c r="E36" s="3">
        <v>3.7400000000000001E-5</v>
      </c>
      <c r="F36" s="3">
        <v>7.0900000000000002E-5</v>
      </c>
      <c r="G36" s="3">
        <v>5.4400000000000001E-5</v>
      </c>
      <c r="H36" s="3">
        <v>4.7300000000000005E-5</v>
      </c>
      <c r="I36" s="3">
        <v>4.5999999999999993E-5</v>
      </c>
    </row>
    <row r="37" spans="1:9">
      <c r="A37" s="5" t="s">
        <v>9</v>
      </c>
      <c r="B37" s="5">
        <v>1995</v>
      </c>
      <c r="C37">
        <v>9.09E-5</v>
      </c>
      <c r="D37">
        <v>2.2799999999999999E-5</v>
      </c>
      <c r="E37">
        <v>3.3399999999999999E-5</v>
      </c>
      <c r="F37">
        <v>6.41E-5</v>
      </c>
      <c r="G37">
        <v>4.8899999999999996E-5</v>
      </c>
      <c r="H37">
        <v>4.2500000000000003E-5</v>
      </c>
      <c r="I37">
        <v>4.1600000000000002E-5</v>
      </c>
    </row>
    <row r="38" spans="1:9">
      <c r="A38" s="4" t="s">
        <v>9</v>
      </c>
      <c r="B38" s="4">
        <v>1996</v>
      </c>
      <c r="C38" s="3">
        <v>8.6099999999999992E-5</v>
      </c>
      <c r="D38" s="3">
        <v>2.19E-5</v>
      </c>
      <c r="E38" s="3">
        <v>3.18E-5</v>
      </c>
      <c r="F38" s="3">
        <v>6.1100000000000008E-5</v>
      </c>
      <c r="G38" s="3">
        <v>4.6500000000000005E-5</v>
      </c>
      <c r="H38" s="3">
        <v>4.0199999999999995E-5</v>
      </c>
      <c r="I38" s="3">
        <v>3.9500000000000005E-5</v>
      </c>
    </row>
    <row r="39" spans="1:9">
      <c r="A39" s="5" t="s">
        <v>9</v>
      </c>
      <c r="B39" s="5">
        <v>1997</v>
      </c>
      <c r="C39">
        <v>1.0060000000000001E-4</v>
      </c>
      <c r="D39">
        <v>2.55E-5</v>
      </c>
      <c r="E39">
        <v>3.6900000000000002E-5</v>
      </c>
      <c r="F39">
        <v>7.1400000000000001E-5</v>
      </c>
      <c r="G39">
        <v>5.41E-5</v>
      </c>
      <c r="H39">
        <v>4.6500000000000005E-5</v>
      </c>
      <c r="I39">
        <v>4.6100000000000002E-5</v>
      </c>
    </row>
    <row r="40" spans="1:9">
      <c r="A40" s="4" t="s">
        <v>9</v>
      </c>
      <c r="B40" s="4">
        <v>1998</v>
      </c>
      <c r="C40" s="3">
        <v>7.5400000000000003E-5</v>
      </c>
      <c r="D40" s="3">
        <v>1.9199999999999999E-5</v>
      </c>
      <c r="E40" s="3">
        <v>2.7400000000000002E-5</v>
      </c>
      <c r="F40" s="3">
        <v>5.3499999999999999E-5</v>
      </c>
      <c r="G40" s="3">
        <v>4.0300000000000004E-5</v>
      </c>
      <c r="H40" s="3">
        <v>3.4600000000000001E-5</v>
      </c>
      <c r="I40" s="3">
        <v>3.4400000000000003E-5</v>
      </c>
    </row>
    <row r="41" spans="1:9">
      <c r="A41" s="5" t="s">
        <v>9</v>
      </c>
      <c r="B41" s="5">
        <v>1999</v>
      </c>
      <c r="C41">
        <v>7.5799999999999999E-5</v>
      </c>
      <c r="D41">
        <v>1.9299999999999998E-5</v>
      </c>
      <c r="E41">
        <v>2.7699999999999999E-5</v>
      </c>
      <c r="F41">
        <v>5.4199999999999996E-5</v>
      </c>
      <c r="G41">
        <v>4.0599999999999998E-5</v>
      </c>
      <c r="H41">
        <v>3.4700000000000003E-5</v>
      </c>
      <c r="I41">
        <v>3.4700000000000003E-5</v>
      </c>
    </row>
    <row r="42" spans="1:9">
      <c r="A42" s="4" t="s">
        <v>9</v>
      </c>
      <c r="B42" s="4">
        <v>2000</v>
      </c>
      <c r="C42" s="3">
        <v>1.63E-4</v>
      </c>
      <c r="D42" s="3">
        <v>4.2599999999999999E-5</v>
      </c>
      <c r="E42" s="3">
        <v>6.3200000000000005E-5</v>
      </c>
      <c r="F42" s="3">
        <v>1.247E-4</v>
      </c>
      <c r="G42" s="3">
        <v>7.7899999999999996E-5</v>
      </c>
      <c r="H42" s="3">
        <v>7.6699999999999994E-5</v>
      </c>
      <c r="I42" s="3">
        <v>7.7199999999999993E-5</v>
      </c>
    </row>
    <row r="43" spans="1:9">
      <c r="A43" s="5" t="s">
        <v>9</v>
      </c>
      <c r="B43" s="5">
        <v>2001</v>
      </c>
      <c r="C43">
        <v>1.038E-4</v>
      </c>
      <c r="D43">
        <v>2.65E-5</v>
      </c>
      <c r="E43">
        <v>3.8500000000000001E-5</v>
      </c>
      <c r="F43">
        <v>7.6299999999999998E-5</v>
      </c>
      <c r="G43">
        <v>5.7800000000000002E-5</v>
      </c>
      <c r="H43">
        <v>4.7599999999999998E-5</v>
      </c>
      <c r="I43">
        <v>4.8200000000000006E-5</v>
      </c>
    </row>
    <row r="44" spans="1:9">
      <c r="A44" s="4" t="s">
        <v>9</v>
      </c>
      <c r="B44" s="4">
        <v>2002</v>
      </c>
      <c r="C44" s="3">
        <v>1.11E-4</v>
      </c>
      <c r="D44" s="3">
        <v>2.7799999999999998E-5</v>
      </c>
      <c r="E44" s="3">
        <v>3.8900000000000004E-5</v>
      </c>
      <c r="F44" s="3">
        <v>7.6899999999999999E-5</v>
      </c>
      <c r="G44" s="3">
        <v>4.9299999999999999E-5</v>
      </c>
      <c r="H44" s="3">
        <v>4.88E-5</v>
      </c>
      <c r="I44" s="3">
        <v>4.8899999999999996E-5</v>
      </c>
    </row>
    <row r="45" spans="1:9">
      <c r="A45" s="5" t="s">
        <v>9</v>
      </c>
      <c r="B45" s="5">
        <v>2003</v>
      </c>
      <c r="C45">
        <v>1.5970000000000001E-4</v>
      </c>
      <c r="D45">
        <v>3.9100000000000002E-5</v>
      </c>
      <c r="E45">
        <v>5.49E-5</v>
      </c>
      <c r="F45">
        <v>1.1009999999999999E-4</v>
      </c>
      <c r="G45">
        <v>8.5399999999999989E-5</v>
      </c>
      <c r="H45">
        <v>6.9599999999999998E-5</v>
      </c>
      <c r="I45">
        <v>7.0599999999999995E-5</v>
      </c>
    </row>
    <row r="46" spans="1:9">
      <c r="A46" s="4" t="s">
        <v>9</v>
      </c>
      <c r="B46" s="4">
        <v>2004</v>
      </c>
      <c r="C46" s="3">
        <v>1.2850000000000001E-4</v>
      </c>
      <c r="D46" s="3">
        <v>3.1099999999999997E-5</v>
      </c>
      <c r="E46" s="3">
        <v>4.4299999999999999E-5</v>
      </c>
      <c r="F46" s="3">
        <v>8.8599999999999999E-5</v>
      </c>
      <c r="G46" s="3">
        <v>6.9200000000000002E-5</v>
      </c>
      <c r="H46" s="3">
        <v>5.5999999999999999E-5</v>
      </c>
      <c r="I46" s="3">
        <v>5.6799999999999998E-5</v>
      </c>
    </row>
    <row r="47" spans="1:9">
      <c r="A47" s="5" t="s">
        <v>9</v>
      </c>
      <c r="B47" s="5">
        <v>2005</v>
      </c>
      <c r="C47">
        <v>8.2600000000000002E-5</v>
      </c>
      <c r="D47">
        <v>1.9599999999999999E-5</v>
      </c>
      <c r="E47">
        <v>2.8799999999999999E-5</v>
      </c>
      <c r="F47">
        <v>5.66E-5</v>
      </c>
      <c r="G47">
        <v>4.46E-5</v>
      </c>
      <c r="H47">
        <v>3.6000000000000001E-5</v>
      </c>
      <c r="I47">
        <v>3.65E-5</v>
      </c>
    </row>
    <row r="48" spans="1:9">
      <c r="A48" s="4" t="s">
        <v>9</v>
      </c>
      <c r="B48" s="4">
        <v>2006</v>
      </c>
      <c r="C48" s="3">
        <v>1.3300000000000001E-4</v>
      </c>
      <c r="D48" s="3">
        <v>3.1699999999999998E-5</v>
      </c>
      <c r="E48" s="3">
        <v>4.9100000000000001E-5</v>
      </c>
      <c r="F48" s="3">
        <v>9.7600000000000001E-5</v>
      </c>
      <c r="G48" s="3">
        <v>6.41E-5</v>
      </c>
      <c r="H48" s="3">
        <v>5.9899999999999999E-5</v>
      </c>
      <c r="I48" s="3">
        <v>6.0700000000000005E-5</v>
      </c>
    </row>
    <row r="49" spans="1:9">
      <c r="A49" s="5" t="s">
        <v>9</v>
      </c>
      <c r="B49" s="5">
        <v>2007</v>
      </c>
      <c r="C49">
        <v>6.8300000000000007E-5</v>
      </c>
      <c r="D49">
        <v>1.6499999999999998E-5</v>
      </c>
      <c r="E49">
        <v>2.62E-5</v>
      </c>
      <c r="F49">
        <v>5.1399999999999996E-5</v>
      </c>
      <c r="G49">
        <v>4.0899999999999998E-5</v>
      </c>
      <c r="H49">
        <v>3.18E-5</v>
      </c>
      <c r="I49">
        <v>3.2400000000000001E-5</v>
      </c>
    </row>
    <row r="50" spans="1:9">
      <c r="A50" s="4" t="s">
        <v>9</v>
      </c>
      <c r="B50" s="4">
        <v>2008</v>
      </c>
      <c r="C50" s="3">
        <v>7.3700000000000002E-5</v>
      </c>
      <c r="D50" s="3">
        <v>1.73E-5</v>
      </c>
      <c r="E50" s="3">
        <v>2.9E-5</v>
      </c>
      <c r="F50" s="3">
        <v>5.7699999999999993E-5</v>
      </c>
      <c r="G50" s="3">
        <v>3.79E-5</v>
      </c>
      <c r="H50" s="3">
        <v>3.4700000000000003E-5</v>
      </c>
      <c r="I50" s="3">
        <v>3.5200000000000002E-5</v>
      </c>
    </row>
    <row r="51" spans="1:9">
      <c r="A51" s="5" t="s">
        <v>9</v>
      </c>
      <c r="B51" s="5">
        <v>2009</v>
      </c>
      <c r="C51">
        <v>8.570000000000001E-5</v>
      </c>
      <c r="D51">
        <v>2.0000000000000002E-5</v>
      </c>
      <c r="E51">
        <v>3.5599999999999998E-5</v>
      </c>
      <c r="F51">
        <v>7.1799999999999997E-5</v>
      </c>
      <c r="G51">
        <v>4.71E-5</v>
      </c>
      <c r="H51">
        <v>4.21E-5</v>
      </c>
      <c r="I51">
        <v>4.2800000000000004E-5</v>
      </c>
    </row>
    <row r="52" spans="1:9">
      <c r="A52" s="4" t="s">
        <v>9</v>
      </c>
      <c r="B52" s="4">
        <v>2010</v>
      </c>
      <c r="C52" s="3">
        <v>4.5999999999999993E-5</v>
      </c>
      <c r="D52" s="3">
        <v>1.0500000000000001E-5</v>
      </c>
      <c r="E52" s="3">
        <v>1.9700000000000001E-5</v>
      </c>
      <c r="F52" s="3">
        <v>3.9400000000000002E-5</v>
      </c>
      <c r="G52" s="3">
        <v>2.58E-5</v>
      </c>
      <c r="H52" s="3">
        <v>2.2999999999999997E-5</v>
      </c>
      <c r="I52" s="3">
        <v>2.34E-5</v>
      </c>
    </row>
    <row r="53" spans="1:9">
      <c r="A53" s="5" t="s">
        <v>9</v>
      </c>
      <c r="B53" s="5">
        <v>2011</v>
      </c>
      <c r="C53">
        <v>4.1100000000000003E-5</v>
      </c>
      <c r="D53">
        <v>9.100000000000001E-6</v>
      </c>
      <c r="E53">
        <v>1.8899999999999999E-5</v>
      </c>
      <c r="F53">
        <v>3.79E-5</v>
      </c>
      <c r="G53">
        <v>2.48E-5</v>
      </c>
      <c r="H53">
        <v>2.1699999999999999E-5</v>
      </c>
      <c r="I53">
        <v>2.2000000000000003E-5</v>
      </c>
    </row>
    <row r="54" spans="1:9">
      <c r="A54" s="4" t="s">
        <v>9</v>
      </c>
      <c r="B54" s="4">
        <v>2012</v>
      </c>
      <c r="C54" s="3">
        <v>1.88E-5</v>
      </c>
      <c r="D54" s="3">
        <v>3.9999999999999998E-6</v>
      </c>
      <c r="E54" s="3">
        <v>8.6000000000000007E-6</v>
      </c>
      <c r="F54" s="3">
        <v>1.7200000000000001E-5</v>
      </c>
      <c r="G54" s="3">
        <v>1.1299999999999999E-5</v>
      </c>
      <c r="H54" s="3">
        <v>9.9000000000000001E-6</v>
      </c>
      <c r="I54" s="3">
        <v>1.0000000000000001E-5</v>
      </c>
    </row>
    <row r="55" spans="1:9">
      <c r="A55" s="5" t="s">
        <v>9</v>
      </c>
      <c r="B55" s="5">
        <v>2013</v>
      </c>
      <c r="C55">
        <v>1.03E-5</v>
      </c>
      <c r="D55">
        <v>2.2000000000000001E-6</v>
      </c>
      <c r="E55">
        <v>4.8999999999999997E-6</v>
      </c>
      <c r="F55">
        <v>9.7000000000000003E-6</v>
      </c>
      <c r="G55">
        <v>6.3999999999999997E-6</v>
      </c>
      <c r="H55">
        <v>5.5000000000000007E-6</v>
      </c>
      <c r="I55">
        <v>5.6000000000000006E-6</v>
      </c>
    </row>
    <row r="56" spans="1:9">
      <c r="A56" s="4" t="s">
        <v>9</v>
      </c>
      <c r="B56" s="4">
        <v>2014</v>
      </c>
      <c r="C56" s="3">
        <v>1.42E-5</v>
      </c>
      <c r="D56" s="3">
        <v>2.8999999999999998E-6</v>
      </c>
      <c r="E56" s="3">
        <v>6.6000000000000003E-6</v>
      </c>
      <c r="F56" s="3">
        <v>1.3300000000000001E-5</v>
      </c>
      <c r="G56" s="3">
        <v>1.0700000000000001E-5</v>
      </c>
      <c r="H56" s="3">
        <v>7.6000000000000001E-6</v>
      </c>
      <c r="I56" s="3">
        <v>7.7999999999999999E-6</v>
      </c>
    </row>
    <row r="57" spans="1:9">
      <c r="A57" s="5" t="s">
        <v>9</v>
      </c>
      <c r="B57" s="5">
        <v>2015</v>
      </c>
      <c r="C57">
        <v>1.63E-5</v>
      </c>
      <c r="D57">
        <v>3.3000000000000002E-6</v>
      </c>
      <c r="E57">
        <v>7.7000000000000008E-6</v>
      </c>
      <c r="F57">
        <v>1.5700000000000002E-5</v>
      </c>
      <c r="G57">
        <v>1.03E-5</v>
      </c>
      <c r="H57">
        <v>8.8000000000000004E-6</v>
      </c>
      <c r="I57">
        <v>9.0000000000000002E-6</v>
      </c>
    </row>
    <row r="58" spans="1:9">
      <c r="A58" s="4" t="s">
        <v>9</v>
      </c>
      <c r="B58" s="4">
        <v>2016</v>
      </c>
      <c r="C58" s="3">
        <v>1.08E-5</v>
      </c>
      <c r="D58" s="3">
        <v>2.2000000000000001E-6</v>
      </c>
      <c r="E58" s="3">
        <v>5.0000000000000004E-6</v>
      </c>
      <c r="F58" s="3">
        <v>1.0500000000000001E-5</v>
      </c>
      <c r="G58" s="3">
        <v>8.6000000000000007E-6</v>
      </c>
      <c r="H58" s="3">
        <v>5.8999999999999994E-6</v>
      </c>
      <c r="I58" s="3">
        <v>6.1E-6</v>
      </c>
    </row>
    <row r="59" spans="1:9">
      <c r="A59" s="5" t="s">
        <v>9</v>
      </c>
      <c r="B59" s="5">
        <v>2017</v>
      </c>
      <c r="C59">
        <v>1.6799999999999998E-5</v>
      </c>
      <c r="D59">
        <v>3.4000000000000001E-6</v>
      </c>
      <c r="E59">
        <v>7.9999999999999996E-6</v>
      </c>
      <c r="F59">
        <v>1.7200000000000001E-5</v>
      </c>
      <c r="G59">
        <v>1.4099999999999999E-5</v>
      </c>
      <c r="H59">
        <v>9.3999999999999998E-6</v>
      </c>
      <c r="I59">
        <v>9.7000000000000003E-6</v>
      </c>
    </row>
    <row r="60" spans="1:9">
      <c r="A60" s="4" t="s">
        <v>9</v>
      </c>
      <c r="B60" s="4">
        <v>2018</v>
      </c>
      <c r="C60" s="3">
        <v>7.1999999999999997E-6</v>
      </c>
      <c r="D60" s="3">
        <v>1.5E-6</v>
      </c>
      <c r="E60" s="3">
        <v>3.4000000000000001E-6</v>
      </c>
      <c r="F60" s="3">
        <v>7.2999999999999996E-6</v>
      </c>
      <c r="G60" s="3">
        <v>5.8999999999999994E-6</v>
      </c>
      <c r="H60" s="3">
        <v>3.9999999999999998E-6</v>
      </c>
      <c r="I60" s="3">
        <v>4.1999999999999996E-6</v>
      </c>
    </row>
    <row r="61" spans="1:9">
      <c r="A61" s="5" t="s">
        <v>9</v>
      </c>
      <c r="B61" s="5">
        <v>2019</v>
      </c>
      <c r="C61">
        <v>6.1E-6</v>
      </c>
      <c r="D61">
        <v>1.1999999999999999E-6</v>
      </c>
      <c r="E61">
        <v>2.8999999999999998E-6</v>
      </c>
      <c r="F61">
        <v>6.1999999999999999E-6</v>
      </c>
      <c r="G61">
        <v>5.0000000000000004E-6</v>
      </c>
      <c r="H61">
        <v>3.4000000000000001E-6</v>
      </c>
      <c r="I61">
        <v>3.5999999999999998E-6</v>
      </c>
    </row>
    <row r="62" spans="1:9" hidden="1">
      <c r="A62" s="4" t="s">
        <v>10</v>
      </c>
      <c r="B62" s="4">
        <v>1990</v>
      </c>
      <c r="C62" s="3">
        <v>6.4374999999999996E-3</v>
      </c>
      <c r="D62" s="3">
        <v>1.895E-4</v>
      </c>
      <c r="E62" s="3">
        <v>4.0049999999999998E-4</v>
      </c>
      <c r="F62" s="3">
        <v>2.2696000000000001E-3</v>
      </c>
      <c r="G62" s="3">
        <v>3.5176000000000001E-3</v>
      </c>
      <c r="H62" s="3">
        <v>1.6513999999999999E-3</v>
      </c>
      <c r="I62" s="3">
        <v>1.4419000000000001E-3</v>
      </c>
    </row>
    <row r="63" spans="1:9" hidden="1">
      <c r="A63" s="5" t="s">
        <v>10</v>
      </c>
      <c r="B63" s="5">
        <v>1991</v>
      </c>
      <c r="C63">
        <v>6.5851E-3</v>
      </c>
      <c r="D63">
        <v>1.986E-4</v>
      </c>
      <c r="E63">
        <v>4.1079999999999996E-4</v>
      </c>
      <c r="F63">
        <v>2.3094999999999999E-3</v>
      </c>
      <c r="G63">
        <v>3.9259999999999998E-3</v>
      </c>
      <c r="H63">
        <v>1.6953999999999999E-3</v>
      </c>
      <c r="I63">
        <v>1.4986999999999999E-3</v>
      </c>
    </row>
    <row r="64" spans="1:9" hidden="1">
      <c r="A64" s="4" t="s">
        <v>10</v>
      </c>
      <c r="B64" s="4">
        <v>1992</v>
      </c>
      <c r="C64" s="3">
        <v>6.7069000000000009E-3</v>
      </c>
      <c r="D64" s="3">
        <v>2.087E-4</v>
      </c>
      <c r="E64" s="3">
        <v>4.2640000000000001E-4</v>
      </c>
      <c r="F64" s="3">
        <v>2.3580000000000003E-3</v>
      </c>
      <c r="G64" s="3">
        <v>3.9474000000000002E-3</v>
      </c>
      <c r="H64" s="3">
        <v>1.7309000000000001E-3</v>
      </c>
      <c r="I64" s="3">
        <v>1.5325E-3</v>
      </c>
    </row>
    <row r="65" spans="1:9" hidden="1">
      <c r="A65" s="5" t="s">
        <v>10</v>
      </c>
      <c r="B65" s="5">
        <v>1993</v>
      </c>
      <c r="C65">
        <v>6.8126000000000003E-3</v>
      </c>
      <c r="D65">
        <v>2.1230000000000001E-4</v>
      </c>
      <c r="E65">
        <v>4.35E-4</v>
      </c>
      <c r="F65">
        <v>2.4050999999999999E-3</v>
      </c>
      <c r="G65">
        <v>3.9902999999999996E-3</v>
      </c>
      <c r="H65">
        <v>1.7593999999999999E-3</v>
      </c>
      <c r="I65">
        <v>1.5616E-3</v>
      </c>
    </row>
    <row r="66" spans="1:9" hidden="1">
      <c r="A66" s="4" t="s">
        <v>10</v>
      </c>
      <c r="B66" s="4">
        <v>1994</v>
      </c>
      <c r="C66" s="3">
        <v>6.8548999999999997E-3</v>
      </c>
      <c r="D66" s="3">
        <v>2.129E-4</v>
      </c>
      <c r="E66" s="3">
        <v>4.4069999999999998E-4</v>
      </c>
      <c r="F66" s="3">
        <v>2.4456999999999999E-3</v>
      </c>
      <c r="G66" s="3">
        <v>4.0121000000000002E-3</v>
      </c>
      <c r="H66" s="3">
        <v>1.7734000000000001E-3</v>
      </c>
      <c r="I66" s="3">
        <v>1.5805000000000001E-3</v>
      </c>
    </row>
    <row r="67" spans="1:9" hidden="1">
      <c r="A67" s="5" t="s">
        <v>10</v>
      </c>
      <c r="B67" s="5">
        <v>1995</v>
      </c>
      <c r="C67">
        <v>6.8224000000000002E-3</v>
      </c>
      <c r="D67">
        <v>2.14E-4</v>
      </c>
      <c r="E67">
        <v>4.4689999999999997E-4</v>
      </c>
      <c r="F67">
        <v>2.5022E-3</v>
      </c>
      <c r="G67">
        <v>4.0448999999999997E-3</v>
      </c>
      <c r="H67">
        <v>1.7727999999999999E-3</v>
      </c>
      <c r="I67">
        <v>1.5896999999999999E-3</v>
      </c>
    </row>
    <row r="68" spans="1:9" hidden="1">
      <c r="A68" s="4" t="s">
        <v>10</v>
      </c>
      <c r="B68" s="4">
        <v>1996</v>
      </c>
      <c r="C68" s="3">
        <v>6.7651999999999999E-3</v>
      </c>
      <c r="D68" s="3">
        <v>2.1550000000000001E-4</v>
      </c>
      <c r="E68" s="3">
        <v>4.504E-4</v>
      </c>
      <c r="F68" s="3">
        <v>2.5533999999999999E-3</v>
      </c>
      <c r="G68" s="3">
        <v>4.0731999999999999E-3</v>
      </c>
      <c r="H68" s="3">
        <v>1.7658999999999999E-3</v>
      </c>
      <c r="I68" s="3">
        <v>1.5956E-3</v>
      </c>
    </row>
    <row r="69" spans="1:9" hidden="1">
      <c r="A69" s="5" t="s">
        <v>10</v>
      </c>
      <c r="B69" s="5">
        <v>1997</v>
      </c>
      <c r="C69">
        <v>6.7270000000000003E-3</v>
      </c>
      <c r="D69">
        <v>2.1800000000000001E-4</v>
      </c>
      <c r="E69">
        <v>4.5590000000000002E-4</v>
      </c>
      <c r="F69">
        <v>2.6160000000000003E-3</v>
      </c>
      <c r="G69">
        <v>4.1222000000000003E-3</v>
      </c>
      <c r="H69">
        <v>1.7652000000000002E-3</v>
      </c>
      <c r="I69">
        <v>1.6080000000000001E-3</v>
      </c>
    </row>
    <row r="70" spans="1:9" hidden="1">
      <c r="A70" s="4" t="s">
        <v>10</v>
      </c>
      <c r="B70" s="4">
        <v>1998</v>
      </c>
      <c r="C70" s="3">
        <v>6.6648000000000002E-3</v>
      </c>
      <c r="D70" s="3">
        <v>2.2039999999999999E-4</v>
      </c>
      <c r="E70" s="3">
        <v>4.5869999999999998E-4</v>
      </c>
      <c r="F70" s="3">
        <v>2.6689999999999999E-3</v>
      </c>
      <c r="G70" s="3">
        <v>4.1488999999999996E-3</v>
      </c>
      <c r="H70" s="3">
        <v>1.7569999999999999E-3</v>
      </c>
      <c r="I70" s="3">
        <v>1.6137999999999999E-3</v>
      </c>
    </row>
    <row r="71" spans="1:9" hidden="1">
      <c r="A71" s="5" t="s">
        <v>10</v>
      </c>
      <c r="B71" s="5">
        <v>1999</v>
      </c>
      <c r="C71">
        <v>6.5692999999999993E-3</v>
      </c>
      <c r="D71">
        <v>2.2239999999999998E-4</v>
      </c>
      <c r="E71">
        <v>4.6069999999999998E-4</v>
      </c>
      <c r="F71">
        <v>2.7239999999999999E-3</v>
      </c>
      <c r="G71">
        <v>4.2320999999999999E-3</v>
      </c>
      <c r="H71">
        <v>1.7424000000000001E-3</v>
      </c>
      <c r="I71">
        <v>1.6187999999999999E-3</v>
      </c>
    </row>
    <row r="72" spans="1:9" hidden="1">
      <c r="A72" s="4" t="s">
        <v>10</v>
      </c>
      <c r="B72" s="4">
        <v>2000</v>
      </c>
      <c r="C72" s="3">
        <v>6.4421000000000001E-3</v>
      </c>
      <c r="D72" s="3">
        <v>2.276E-4</v>
      </c>
      <c r="E72" s="3">
        <v>4.8070000000000003E-4</v>
      </c>
      <c r="F72" s="3">
        <v>2.8295999999999998E-3</v>
      </c>
      <c r="G72" s="3">
        <v>3.6997000000000002E-3</v>
      </c>
      <c r="H72" s="3">
        <v>1.7258000000000002E-3</v>
      </c>
      <c r="I72" s="3">
        <v>1.6069000000000001E-3</v>
      </c>
    </row>
    <row r="73" spans="1:9" hidden="1">
      <c r="A73" s="5" t="s">
        <v>10</v>
      </c>
      <c r="B73" s="5">
        <v>2001</v>
      </c>
      <c r="C73">
        <v>6.4319000000000008E-3</v>
      </c>
      <c r="D73">
        <v>2.3879999999999998E-4</v>
      </c>
      <c r="E73">
        <v>4.8280000000000003E-4</v>
      </c>
      <c r="F73">
        <v>2.8844000000000001E-3</v>
      </c>
      <c r="G73">
        <v>4.4968000000000004E-3</v>
      </c>
      <c r="H73">
        <v>1.7438999999999998E-3</v>
      </c>
      <c r="I73">
        <v>1.6708000000000001E-3</v>
      </c>
    </row>
    <row r="74" spans="1:9" hidden="1">
      <c r="A74" s="4" t="s">
        <v>10</v>
      </c>
      <c r="B74" s="4">
        <v>2002</v>
      </c>
      <c r="C74" s="3">
        <v>6.3102000000000002E-3</v>
      </c>
      <c r="D74" s="3">
        <v>2.4440000000000003E-4</v>
      </c>
      <c r="E74" s="3">
        <v>5.0159999999999994E-4</v>
      </c>
      <c r="F74" s="3">
        <v>3.0420999999999998E-3</v>
      </c>
      <c r="G74" s="3">
        <v>3.9767000000000005E-3</v>
      </c>
      <c r="H74" s="3">
        <v>1.7308000000000002E-3</v>
      </c>
      <c r="I74" s="3">
        <v>1.6624000000000001E-3</v>
      </c>
    </row>
    <row r="75" spans="1:9" hidden="1">
      <c r="A75" s="5" t="s">
        <v>10</v>
      </c>
      <c r="B75" s="5">
        <v>2003</v>
      </c>
      <c r="C75">
        <v>6.2738999999999998E-3</v>
      </c>
      <c r="D75">
        <v>2.522E-4</v>
      </c>
      <c r="E75">
        <v>5.0219999999999996E-4</v>
      </c>
      <c r="F75">
        <v>3.0894E-3</v>
      </c>
      <c r="G75">
        <v>4.8560000000000001E-3</v>
      </c>
      <c r="H75">
        <v>1.7443999999999999E-3</v>
      </c>
      <c r="I75">
        <v>1.7235E-3</v>
      </c>
    </row>
    <row r="76" spans="1:9" hidden="1">
      <c r="A76" s="4" t="s">
        <v>10</v>
      </c>
      <c r="B76" s="4">
        <v>2004</v>
      </c>
      <c r="C76" s="3">
        <v>6.0446000000000007E-3</v>
      </c>
      <c r="D76" s="3">
        <v>2.5020000000000001E-4</v>
      </c>
      <c r="E76" s="3">
        <v>4.9709999999999999E-4</v>
      </c>
      <c r="F76" s="3">
        <v>3.0850000000000001E-3</v>
      </c>
      <c r="G76" s="3">
        <v>5.0711000000000003E-3</v>
      </c>
      <c r="H76" s="3">
        <v>1.7024000000000002E-3</v>
      </c>
      <c r="I76" s="3">
        <v>1.7103000000000001E-3</v>
      </c>
    </row>
    <row r="77" spans="1:9" hidden="1">
      <c r="A77" s="5" t="s">
        <v>10</v>
      </c>
      <c r="B77" s="5">
        <v>2005</v>
      </c>
      <c r="C77">
        <v>5.9440999999999999E-3</v>
      </c>
      <c r="D77">
        <v>2.5159999999999999E-4</v>
      </c>
      <c r="E77">
        <v>5.0500000000000002E-4</v>
      </c>
      <c r="F77">
        <v>3.1638E-3</v>
      </c>
      <c r="G77">
        <v>5.3648000000000003E-3</v>
      </c>
      <c r="H77">
        <v>1.6986000000000002E-3</v>
      </c>
      <c r="I77">
        <v>1.7353E-3</v>
      </c>
    </row>
    <row r="78" spans="1:9" hidden="1">
      <c r="A78" s="4" t="s">
        <v>10</v>
      </c>
      <c r="B78" s="4">
        <v>2006</v>
      </c>
      <c r="C78" s="3">
        <v>6.1057000000000004E-3</v>
      </c>
      <c r="D78" s="3">
        <v>2.6469999999999998E-4</v>
      </c>
      <c r="E78" s="3">
        <v>5.2630000000000005E-4</v>
      </c>
      <c r="F78" s="3">
        <v>3.3065E-3</v>
      </c>
      <c r="G78" s="3">
        <v>4.7698999999999997E-3</v>
      </c>
      <c r="H78" s="3">
        <v>1.7396E-3</v>
      </c>
      <c r="I78" s="3">
        <v>1.7538999999999999E-3</v>
      </c>
    </row>
    <row r="79" spans="1:9" hidden="1">
      <c r="A79" s="5" t="s">
        <v>10</v>
      </c>
      <c r="B79" s="5">
        <v>2007</v>
      </c>
      <c r="C79">
        <v>6.1132000000000009E-3</v>
      </c>
      <c r="D79">
        <v>2.7030000000000001E-4</v>
      </c>
      <c r="E79">
        <v>5.1780000000000001E-4</v>
      </c>
      <c r="F79">
        <v>3.2457999999999996E-3</v>
      </c>
      <c r="G79">
        <v>5.8786000000000003E-3</v>
      </c>
      <c r="H79">
        <v>1.7519999999999999E-3</v>
      </c>
      <c r="I79">
        <v>1.8100999999999998E-3</v>
      </c>
    </row>
    <row r="80" spans="1:9" hidden="1">
      <c r="A80" s="4" t="s">
        <v>10</v>
      </c>
      <c r="B80" s="4">
        <v>2008</v>
      </c>
      <c r="C80" s="3">
        <v>6.2253999999999999E-3</v>
      </c>
      <c r="D80" s="3">
        <v>2.7739999999999997E-4</v>
      </c>
      <c r="E80" s="3">
        <v>5.4679999999999996E-4</v>
      </c>
      <c r="F80" s="3">
        <v>3.4218E-3</v>
      </c>
      <c r="G80" s="3">
        <v>5.1741999999999995E-3</v>
      </c>
      <c r="H80" s="3">
        <v>1.7838999999999999E-3</v>
      </c>
      <c r="I80" s="3">
        <v>1.8231999999999999E-3</v>
      </c>
    </row>
    <row r="81" spans="1:9" hidden="1">
      <c r="A81" s="5" t="s">
        <v>10</v>
      </c>
      <c r="B81" s="5">
        <v>2009</v>
      </c>
      <c r="C81">
        <v>6.0229999999999997E-3</v>
      </c>
      <c r="D81">
        <v>2.6649999999999997E-4</v>
      </c>
      <c r="E81">
        <v>5.1749999999999995E-4</v>
      </c>
      <c r="F81">
        <v>3.2060000000000001E-3</v>
      </c>
      <c r="G81">
        <v>5.0483999999999998E-3</v>
      </c>
      <c r="H81">
        <v>1.7072999999999999E-3</v>
      </c>
      <c r="I81">
        <v>1.7431999999999999E-3</v>
      </c>
    </row>
    <row r="82" spans="1:9" hidden="1">
      <c r="A82" s="4" t="s">
        <v>10</v>
      </c>
      <c r="B82" s="4">
        <v>2010</v>
      </c>
      <c r="C82" s="3">
        <v>5.6841000000000001E-3</v>
      </c>
      <c r="D82" s="3">
        <v>2.5030000000000001E-4</v>
      </c>
      <c r="E82" s="3">
        <v>4.8380000000000005E-4</v>
      </c>
      <c r="F82" s="3">
        <v>2.9593000000000002E-3</v>
      </c>
      <c r="G82" s="3">
        <v>4.8351000000000002E-3</v>
      </c>
      <c r="H82" s="3">
        <v>1.5972E-3</v>
      </c>
      <c r="I82" s="3">
        <v>1.6334000000000001E-3</v>
      </c>
    </row>
    <row r="83" spans="1:9" hidden="1">
      <c r="A83" s="5" t="s">
        <v>10</v>
      </c>
      <c r="B83" s="5">
        <v>2011</v>
      </c>
      <c r="C83">
        <v>5.3377999999999993E-3</v>
      </c>
      <c r="D83">
        <v>2.321E-4</v>
      </c>
      <c r="E83">
        <v>4.4579999999999999E-4</v>
      </c>
      <c r="F83">
        <v>2.6883999999999996E-3</v>
      </c>
      <c r="G83">
        <v>4.4904999999999997E-3</v>
      </c>
      <c r="H83">
        <v>1.4778999999999999E-3</v>
      </c>
      <c r="I83">
        <v>1.5116999999999999E-3</v>
      </c>
    </row>
    <row r="84" spans="1:9" hidden="1">
      <c r="A84" s="4" t="s">
        <v>10</v>
      </c>
      <c r="B84" s="4">
        <v>2012</v>
      </c>
      <c r="C84" s="3">
        <v>4.9962999999999995E-3</v>
      </c>
      <c r="D84" s="3">
        <v>2.1359999999999999E-4</v>
      </c>
      <c r="E84" s="3">
        <v>4.0250000000000003E-4</v>
      </c>
      <c r="F84" s="3">
        <v>2.4105000000000003E-3</v>
      </c>
      <c r="G84" s="3">
        <v>4.0813999999999998E-3</v>
      </c>
      <c r="H84" s="3">
        <v>1.3555000000000002E-3</v>
      </c>
      <c r="I84" s="3">
        <v>1.3822000000000001E-3</v>
      </c>
    </row>
    <row r="85" spans="1:9" hidden="1">
      <c r="A85" s="5" t="s">
        <v>10</v>
      </c>
      <c r="B85" s="5">
        <v>2013</v>
      </c>
      <c r="C85">
        <v>4.6962999999999996E-3</v>
      </c>
      <c r="D85">
        <v>1.9760000000000001E-4</v>
      </c>
      <c r="E85">
        <v>3.656E-4</v>
      </c>
      <c r="F85">
        <v>2.1746000000000001E-3</v>
      </c>
      <c r="G85">
        <v>3.712E-3</v>
      </c>
      <c r="H85">
        <v>1.2481E-3</v>
      </c>
      <c r="I85">
        <v>1.2700000000000001E-3</v>
      </c>
    </row>
    <row r="86" spans="1:9" hidden="1">
      <c r="A86" s="4" t="s">
        <v>10</v>
      </c>
      <c r="B86" s="4">
        <v>2014</v>
      </c>
      <c r="C86" s="3">
        <v>4.3947999999999999E-3</v>
      </c>
      <c r="D86" s="3">
        <v>1.8679999999999999E-4</v>
      </c>
      <c r="E86" s="3">
        <v>3.3509999999999996E-4</v>
      </c>
      <c r="F86" s="3">
        <v>1.9802000000000001E-3</v>
      </c>
      <c r="G86" s="3">
        <v>4.3924000000000003E-3</v>
      </c>
      <c r="H86" s="3">
        <v>1.1672E-3</v>
      </c>
      <c r="I86" s="3">
        <v>1.2362E-3</v>
      </c>
    </row>
    <row r="87" spans="1:9" hidden="1">
      <c r="A87" s="5" t="s">
        <v>10</v>
      </c>
      <c r="B87" s="5">
        <v>2015</v>
      </c>
      <c r="C87">
        <v>3.9462999999999998E-3</v>
      </c>
      <c r="D87">
        <v>1.7449999999999999E-4</v>
      </c>
      <c r="E87">
        <v>3.3520000000000002E-4</v>
      </c>
      <c r="F87">
        <v>1.9816E-3</v>
      </c>
      <c r="G87">
        <v>3.4250000000000001E-3</v>
      </c>
      <c r="H87">
        <v>1.0621999999999999E-3</v>
      </c>
      <c r="I87">
        <v>1.1279E-3</v>
      </c>
    </row>
    <row r="88" spans="1:9" hidden="1">
      <c r="A88" s="4" t="s">
        <v>10</v>
      </c>
      <c r="B88" s="4">
        <v>2016</v>
      </c>
      <c r="C88" s="3">
        <v>3.2820999999999996E-3</v>
      </c>
      <c r="D88" s="3">
        <v>1.5900000000000002E-4</v>
      </c>
      <c r="E88" s="3">
        <v>3.1780000000000003E-4</v>
      </c>
      <c r="F88" s="3">
        <v>1.8968000000000001E-3</v>
      </c>
      <c r="G88" s="3">
        <v>4.3252999999999998E-3</v>
      </c>
      <c r="H88" s="3">
        <v>9.4150000000000006E-4</v>
      </c>
      <c r="I88" s="3">
        <v>1.0945E-3</v>
      </c>
    </row>
    <row r="89" spans="1:9" hidden="1">
      <c r="A89" s="5" t="s">
        <v>10</v>
      </c>
      <c r="B89" s="5">
        <v>2017</v>
      </c>
      <c r="C89">
        <v>2.8561000000000003E-3</v>
      </c>
      <c r="D89">
        <v>1.4980000000000001E-4</v>
      </c>
      <c r="E89">
        <v>3.1730000000000001E-4</v>
      </c>
      <c r="F89">
        <v>1.9053E-3</v>
      </c>
      <c r="G89">
        <v>4.4018E-3</v>
      </c>
      <c r="H89">
        <v>8.6549999999999995E-4</v>
      </c>
      <c r="I89">
        <v>1.0583000000000001E-3</v>
      </c>
    </row>
    <row r="90" spans="1:9" hidden="1">
      <c r="A90" s="4" t="s">
        <v>10</v>
      </c>
      <c r="B90" s="4">
        <v>2018</v>
      </c>
      <c r="C90" s="3">
        <v>2.9025000000000001E-3</v>
      </c>
      <c r="D90" s="3">
        <v>1.571E-4</v>
      </c>
      <c r="E90" s="3">
        <v>3.4039999999999998E-4</v>
      </c>
      <c r="F90" s="3">
        <v>2.0286000000000002E-3</v>
      </c>
      <c r="G90" s="3">
        <v>4.6392999999999998E-3</v>
      </c>
      <c r="H90" s="3">
        <v>8.9430000000000011E-4</v>
      </c>
      <c r="I90" s="3">
        <v>1.1133E-3</v>
      </c>
    </row>
    <row r="91" spans="1:9" hidden="1">
      <c r="A91" s="2" t="s">
        <v>10</v>
      </c>
      <c r="B91" s="2">
        <v>2019</v>
      </c>
      <c r="C91">
        <v>2.8530000000000001E-3</v>
      </c>
      <c r="D91">
        <v>1.574E-4</v>
      </c>
      <c r="E91">
        <v>3.4700000000000003E-4</v>
      </c>
      <c r="F91">
        <v>2.0593999999999999E-3</v>
      </c>
      <c r="G91">
        <v>4.7201999999999999E-3</v>
      </c>
      <c r="H91">
        <v>8.8959999999999994E-4</v>
      </c>
      <c r="I91">
        <v>1.1234000000000001E-3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91"/>
  <sheetViews>
    <sheetView topLeftCell="A5" workbookViewId="0">
      <selection activeCell="B2" sqref="B2:G31"/>
    </sheetView>
  </sheetViews>
  <sheetFormatPr defaultRowHeight="14.4"/>
  <cols>
    <col min="3" max="3" width="13.44140625" bestFit="1" customWidth="1"/>
    <col min="4" max="4" width="10.6640625" bestFit="1" customWidth="1"/>
    <col min="5" max="6" width="11.6640625" bestFit="1" customWidth="1"/>
    <col min="7" max="7" width="10" bestFit="1" customWidth="1"/>
    <col min="8" max="8" width="13.109375" bestFit="1" customWidth="1"/>
    <col min="9" max="9" width="16.6640625" bestFit="1" customWidth="1"/>
  </cols>
  <sheetData>
    <row r="1" spans="1:9">
      <c r="A1" s="1" t="s">
        <v>7</v>
      </c>
      <c r="B1" s="1" t="s">
        <v>11</v>
      </c>
      <c r="C1" t="s">
        <v>143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149</v>
      </c>
    </row>
    <row r="2" spans="1:9">
      <c r="A2" s="4" t="s">
        <v>8</v>
      </c>
      <c r="B2" s="17">
        <v>1990</v>
      </c>
      <c r="C2" s="3">
        <v>2.0731999999999999E-3</v>
      </c>
      <c r="D2" s="3">
        <v>8.8800000000000004E-5</v>
      </c>
      <c r="E2" s="3">
        <v>1.22E-4</v>
      </c>
      <c r="F2" s="3">
        <v>6.9519999999999998E-4</v>
      </c>
      <c r="G2" s="3">
        <v>7.7239999999999991E-4</v>
      </c>
      <c r="H2" s="3">
        <v>5.373E-4</v>
      </c>
      <c r="I2" s="3">
        <v>4.3359999999999997E-4</v>
      </c>
    </row>
    <row r="3" spans="1:9">
      <c r="A3" s="5" t="s">
        <v>8</v>
      </c>
      <c r="B3" s="5">
        <v>1991</v>
      </c>
      <c r="C3">
        <v>2.1126000000000001E-3</v>
      </c>
      <c r="D3">
        <v>9.0700000000000009E-5</v>
      </c>
      <c r="E3">
        <v>1.2239999999999999E-4</v>
      </c>
      <c r="F3">
        <v>7.0459999999999989E-4</v>
      </c>
      <c r="G3">
        <v>8.497E-4</v>
      </c>
      <c r="H3">
        <v>5.4710000000000002E-4</v>
      </c>
      <c r="I3">
        <v>4.4469999999999997E-4</v>
      </c>
    </row>
    <row r="4" spans="1:9">
      <c r="A4" s="4" t="s">
        <v>8</v>
      </c>
      <c r="B4" s="4">
        <v>1992</v>
      </c>
      <c r="C4" s="3">
        <v>2.1540999999999999E-3</v>
      </c>
      <c r="D4" s="3">
        <v>9.4600000000000009E-5</v>
      </c>
      <c r="E4" s="3">
        <v>1.2520000000000001E-4</v>
      </c>
      <c r="F4" s="3">
        <v>7.228E-4</v>
      </c>
      <c r="G4" s="3">
        <v>8.8029999999999998E-4</v>
      </c>
      <c r="H4" s="3">
        <v>5.5889999999999998E-4</v>
      </c>
      <c r="I4" s="3">
        <v>4.5579999999999997E-4</v>
      </c>
    </row>
    <row r="5" spans="1:9">
      <c r="A5" s="5" t="s">
        <v>8</v>
      </c>
      <c r="B5" s="5">
        <v>1993</v>
      </c>
      <c r="C5">
        <v>2.2027000000000001E-3</v>
      </c>
      <c r="D5">
        <v>1.0179999999999999E-4</v>
      </c>
      <c r="E5">
        <v>1.316E-4</v>
      </c>
      <c r="F5">
        <v>7.5150000000000011E-4</v>
      </c>
      <c r="G5">
        <v>9.1819999999999998E-4</v>
      </c>
      <c r="H5">
        <v>5.754E-4</v>
      </c>
      <c r="I5">
        <v>4.7209999999999998E-4</v>
      </c>
    </row>
    <row r="6" spans="1:9">
      <c r="A6" s="4" t="s">
        <v>8</v>
      </c>
      <c r="B6" s="4">
        <v>1994</v>
      </c>
      <c r="C6" s="3">
        <v>2.2578999999999998E-3</v>
      </c>
      <c r="D6" s="3">
        <v>1.0849999999999999E-4</v>
      </c>
      <c r="E6" s="3">
        <v>1.3880000000000001E-4</v>
      </c>
      <c r="F6" s="3">
        <v>7.8620000000000003E-4</v>
      </c>
      <c r="G6" s="3">
        <v>9.6519999999999993E-4</v>
      </c>
      <c r="H6" s="3">
        <v>5.9389999999999996E-4</v>
      </c>
      <c r="I6" s="3">
        <v>4.908E-4</v>
      </c>
    </row>
    <row r="7" spans="1:9">
      <c r="A7" s="5" t="s">
        <v>8</v>
      </c>
      <c r="B7" s="5">
        <v>1995</v>
      </c>
      <c r="C7">
        <v>2.3133000000000003E-3</v>
      </c>
      <c r="D7">
        <v>1.086E-4</v>
      </c>
      <c r="E7">
        <v>1.403E-4</v>
      </c>
      <c r="F7">
        <v>8.1540000000000009E-4</v>
      </c>
      <c r="G7">
        <v>1.01E-3</v>
      </c>
      <c r="H7">
        <v>6.0749999999999997E-4</v>
      </c>
      <c r="I7">
        <v>5.0379999999999999E-4</v>
      </c>
    </row>
    <row r="8" spans="1:9">
      <c r="A8" s="4" t="s">
        <v>8</v>
      </c>
      <c r="B8" s="4">
        <v>1996</v>
      </c>
      <c r="C8" s="3">
        <v>2.3803000000000001E-3</v>
      </c>
      <c r="D8" s="3">
        <v>1.016E-4</v>
      </c>
      <c r="E8" s="3">
        <v>1.3439999999999999E-4</v>
      </c>
      <c r="F8" s="3">
        <v>8.3319999999999998E-4</v>
      </c>
      <c r="G8" s="3">
        <v>1.0579999999999999E-3</v>
      </c>
      <c r="H8" s="3">
        <v>6.1759999999999994E-4</v>
      </c>
      <c r="I8" s="3">
        <v>5.1150000000000002E-4</v>
      </c>
    </row>
    <row r="9" spans="1:9">
      <c r="A9" s="5" t="s">
        <v>8</v>
      </c>
      <c r="B9" s="5">
        <v>1997</v>
      </c>
      <c r="C9">
        <v>2.4876E-3</v>
      </c>
      <c r="D9">
        <v>1.0339999999999999E-4</v>
      </c>
      <c r="E9">
        <v>1.3769999999999999E-4</v>
      </c>
      <c r="F9">
        <v>8.7450000000000006E-4</v>
      </c>
      <c r="G9">
        <v>1.1243000000000002E-3</v>
      </c>
      <c r="H9">
        <v>6.4400000000000004E-4</v>
      </c>
      <c r="I9">
        <v>5.3430000000000003E-4</v>
      </c>
    </row>
    <row r="10" spans="1:9">
      <c r="A10" s="4" t="s">
        <v>8</v>
      </c>
      <c r="B10" s="4">
        <v>1998</v>
      </c>
      <c r="C10" s="3">
        <v>2.6186999999999998E-3</v>
      </c>
      <c r="D10" s="3">
        <v>1.1619999999999999E-4</v>
      </c>
      <c r="E10" s="3">
        <v>1.529E-4</v>
      </c>
      <c r="F10" s="3">
        <v>9.3760000000000002E-4</v>
      </c>
      <c r="G10" s="3">
        <v>1.2033E-3</v>
      </c>
      <c r="H10" s="3">
        <v>6.8499999999999995E-4</v>
      </c>
      <c r="I10" s="3">
        <v>5.7149999999999996E-4</v>
      </c>
    </row>
    <row r="11" spans="1:9">
      <c r="A11" s="5" t="s">
        <v>8</v>
      </c>
      <c r="B11" s="5">
        <v>1999</v>
      </c>
      <c r="C11">
        <v>2.7275999999999997E-3</v>
      </c>
      <c r="D11">
        <v>1.238E-4</v>
      </c>
      <c r="E11">
        <v>1.6469999999999999E-4</v>
      </c>
      <c r="F11">
        <v>9.9780000000000008E-4</v>
      </c>
      <c r="G11">
        <v>1.2856E-3</v>
      </c>
      <c r="H11">
        <v>7.1810000000000005E-4</v>
      </c>
      <c r="I11">
        <v>6.0349999999999998E-4</v>
      </c>
    </row>
    <row r="12" spans="1:9">
      <c r="A12" s="4" t="s">
        <v>8</v>
      </c>
      <c r="B12" s="4">
        <v>2000</v>
      </c>
      <c r="C12" s="3">
        <v>2.8326999999999996E-3</v>
      </c>
      <c r="D12" s="3">
        <v>1.2679999999999999E-4</v>
      </c>
      <c r="E12" s="3">
        <v>1.7260000000000002E-4</v>
      </c>
      <c r="F12" s="3">
        <v>1.0597E-3</v>
      </c>
      <c r="G12" s="3">
        <v>1.1804999999999999E-3</v>
      </c>
      <c r="H12" s="3">
        <v>7.4620000000000003E-4</v>
      </c>
      <c r="I12" s="3">
        <v>6.2119999999999992E-4</v>
      </c>
    </row>
    <row r="13" spans="1:9">
      <c r="A13" s="5" t="s">
        <v>8</v>
      </c>
      <c r="B13" s="5">
        <v>2001</v>
      </c>
      <c r="C13">
        <v>3.0497000000000002E-3</v>
      </c>
      <c r="D13">
        <v>1.3460000000000002E-4</v>
      </c>
      <c r="E13">
        <v>1.8249999999999999E-4</v>
      </c>
      <c r="F13">
        <v>1.1202E-3</v>
      </c>
      <c r="G13">
        <v>1.4991E-3</v>
      </c>
      <c r="H13">
        <v>8.03E-4</v>
      </c>
      <c r="I13">
        <v>6.7959999999999993E-4</v>
      </c>
    </row>
    <row r="14" spans="1:9">
      <c r="A14" s="4" t="s">
        <v>8</v>
      </c>
      <c r="B14" s="4">
        <v>2002</v>
      </c>
      <c r="C14" s="3">
        <v>3.1787999999999999E-3</v>
      </c>
      <c r="D14" s="3">
        <v>1.393E-4</v>
      </c>
      <c r="E14" s="3">
        <v>1.9469999999999999E-4</v>
      </c>
      <c r="F14" s="3">
        <v>1.2023000000000001E-3</v>
      </c>
      <c r="G14" s="3">
        <v>1.3930000000000001E-3</v>
      </c>
      <c r="H14" s="3">
        <v>8.3930000000000007E-4</v>
      </c>
      <c r="I14" s="3">
        <v>7.0529999999999996E-4</v>
      </c>
    </row>
    <row r="15" spans="1:9">
      <c r="A15" s="5" t="s">
        <v>8</v>
      </c>
      <c r="B15" s="5">
        <v>2003</v>
      </c>
      <c r="C15">
        <v>3.3687000000000001E-3</v>
      </c>
      <c r="D15">
        <v>1.5130000000000002E-4</v>
      </c>
      <c r="E15">
        <v>2.095E-4</v>
      </c>
      <c r="F15">
        <v>1.2918999999999999E-3</v>
      </c>
      <c r="G15">
        <v>1.7913999999999999E-3</v>
      </c>
      <c r="H15">
        <v>8.9760000000000003E-4</v>
      </c>
      <c r="I15">
        <v>7.7400000000000006E-4</v>
      </c>
    </row>
    <row r="16" spans="1:9">
      <c r="A16" s="4" t="s">
        <v>8</v>
      </c>
      <c r="B16" s="4">
        <v>2004</v>
      </c>
      <c r="C16" s="3">
        <v>3.6949999999999999E-3</v>
      </c>
      <c r="D16" s="3">
        <v>1.7239999999999999E-4</v>
      </c>
      <c r="E16" s="3">
        <v>2.2739999999999997E-4</v>
      </c>
      <c r="F16" s="3">
        <v>1.3834000000000001E-3</v>
      </c>
      <c r="G16" s="3">
        <v>1.933E-3</v>
      </c>
      <c r="H16" s="3">
        <v>9.8390000000000001E-4</v>
      </c>
      <c r="I16" s="3">
        <v>8.431999999999999E-4</v>
      </c>
    </row>
    <row r="17" spans="1:9">
      <c r="A17" s="5" t="s">
        <v>8</v>
      </c>
      <c r="B17" s="5">
        <v>2005</v>
      </c>
      <c r="C17">
        <v>3.7268000000000002E-3</v>
      </c>
      <c r="D17">
        <v>1.728E-4</v>
      </c>
      <c r="E17">
        <v>2.3039999999999999E-4</v>
      </c>
      <c r="F17">
        <v>1.4073E-3</v>
      </c>
      <c r="G17">
        <v>2.0011999999999999E-3</v>
      </c>
      <c r="H17">
        <v>9.9609999999999998E-4</v>
      </c>
      <c r="I17">
        <v>8.5619999999999999E-4</v>
      </c>
    </row>
    <row r="18" spans="1:9">
      <c r="A18" s="4" t="s">
        <v>8</v>
      </c>
      <c r="B18" s="4">
        <v>2006</v>
      </c>
      <c r="C18" s="3">
        <v>3.4852999999999998E-3</v>
      </c>
      <c r="D18" s="3">
        <v>1.671E-4</v>
      </c>
      <c r="E18" s="3">
        <v>2.2800000000000001E-4</v>
      </c>
      <c r="F18" s="3">
        <v>1.3765000000000001E-3</v>
      </c>
      <c r="G18" s="3">
        <v>1.6607E-3</v>
      </c>
      <c r="H18" s="3">
        <v>9.429000000000001E-4</v>
      </c>
      <c r="I18" s="3">
        <v>8.0389999999999997E-4</v>
      </c>
    </row>
    <row r="19" spans="1:9">
      <c r="A19" s="5" t="s">
        <v>8</v>
      </c>
      <c r="B19" s="5">
        <v>2007</v>
      </c>
      <c r="C19">
        <v>3.0935000000000003E-3</v>
      </c>
      <c r="D19">
        <v>1.5099999999999998E-4</v>
      </c>
      <c r="E19">
        <v>2.0340000000000001E-4</v>
      </c>
      <c r="F19">
        <v>1.2053000000000001E-3</v>
      </c>
      <c r="G19">
        <v>1.7569E-3</v>
      </c>
      <c r="H19">
        <v>8.4250000000000004E-4</v>
      </c>
      <c r="I19">
        <v>7.3069999999999993E-4</v>
      </c>
    </row>
    <row r="20" spans="1:9">
      <c r="A20" s="4" t="s">
        <v>8</v>
      </c>
      <c r="B20" s="4">
        <v>2008</v>
      </c>
      <c r="C20" s="3">
        <v>2.477E-3</v>
      </c>
      <c r="D20" s="3">
        <v>1.2669999999999999E-4</v>
      </c>
      <c r="E20" s="3">
        <v>1.7430000000000001E-4</v>
      </c>
      <c r="F20" s="3">
        <v>1.0185999999999999E-3</v>
      </c>
      <c r="G20" s="3">
        <v>1.256E-3</v>
      </c>
      <c r="H20" s="3">
        <v>6.8459999999999994E-4</v>
      </c>
      <c r="I20" s="3">
        <v>5.909E-4</v>
      </c>
    </row>
    <row r="21" spans="1:9">
      <c r="A21" s="5" t="s">
        <v>8</v>
      </c>
      <c r="B21" s="5">
        <v>2009</v>
      </c>
      <c r="C21">
        <v>1.9145E-3</v>
      </c>
      <c r="D21">
        <v>1.0439999999999999E-4</v>
      </c>
      <c r="E21">
        <v>1.4550000000000001E-4</v>
      </c>
      <c r="F21">
        <v>8.3589999999999999E-4</v>
      </c>
      <c r="G21">
        <v>1.0402E-3</v>
      </c>
      <c r="H21">
        <v>5.4029999999999996E-4</v>
      </c>
      <c r="I21">
        <v>4.7590000000000002E-4</v>
      </c>
    </row>
    <row r="22" spans="1:9">
      <c r="A22" s="4" t="s">
        <v>8</v>
      </c>
      <c r="B22" s="4">
        <v>2010</v>
      </c>
      <c r="C22" s="3">
        <v>1.6177000000000001E-3</v>
      </c>
      <c r="D22" s="3">
        <v>9.31E-5</v>
      </c>
      <c r="E22" s="3">
        <v>1.2660000000000001E-4</v>
      </c>
      <c r="F22" s="3">
        <v>7.2150000000000003E-4</v>
      </c>
      <c r="G22" s="3">
        <v>9.0879999999999997E-4</v>
      </c>
      <c r="H22" s="3">
        <v>4.6039999999999997E-4</v>
      </c>
      <c r="I22" s="3">
        <v>4.0899999999999997E-4</v>
      </c>
    </row>
    <row r="23" spans="1:9">
      <c r="A23" s="5" t="s">
        <v>8</v>
      </c>
      <c r="B23" s="5">
        <v>2011</v>
      </c>
      <c r="C23">
        <v>1.3702E-3</v>
      </c>
      <c r="D23">
        <v>8.42E-5</v>
      </c>
      <c r="E23">
        <v>1.1310000000000001E-4</v>
      </c>
      <c r="F23">
        <v>6.4319999999999991E-4</v>
      </c>
      <c r="G23">
        <v>8.1110000000000004E-4</v>
      </c>
      <c r="H23">
        <v>3.9549999999999996E-4</v>
      </c>
      <c r="I23">
        <v>3.5810000000000003E-4</v>
      </c>
    </row>
    <row r="24" spans="1:9">
      <c r="A24" s="4" t="s">
        <v>8</v>
      </c>
      <c r="B24" s="4">
        <v>2012</v>
      </c>
      <c r="C24" s="3">
        <v>1.2447000000000001E-3</v>
      </c>
      <c r="D24" s="3">
        <v>8.1099999999999993E-5</v>
      </c>
      <c r="E24" s="3">
        <v>1.065E-4</v>
      </c>
      <c r="F24" s="3">
        <v>6.1140000000000001E-4</v>
      </c>
      <c r="G24" s="3">
        <v>7.7290000000000008E-4</v>
      </c>
      <c r="H24" s="3">
        <v>3.6270000000000003E-4</v>
      </c>
      <c r="I24" s="3">
        <v>3.346E-4</v>
      </c>
    </row>
    <row r="25" spans="1:9">
      <c r="A25" s="5" t="s">
        <v>8</v>
      </c>
      <c r="B25" s="5">
        <v>2013</v>
      </c>
      <c r="C25">
        <v>1.1889000000000001E-3</v>
      </c>
      <c r="D25">
        <v>8.1199999999999995E-5</v>
      </c>
      <c r="E25">
        <v>1.0670000000000001E-4</v>
      </c>
      <c r="F25">
        <v>6.1590000000000006E-4</v>
      </c>
      <c r="G25">
        <v>7.8169999999999997E-4</v>
      </c>
      <c r="H25">
        <v>3.501E-4</v>
      </c>
      <c r="I25">
        <v>3.3060000000000001E-4</v>
      </c>
    </row>
    <row r="26" spans="1:9">
      <c r="A26" s="4" t="s">
        <v>8</v>
      </c>
      <c r="B26" s="4">
        <v>2014</v>
      </c>
      <c r="C26" s="3">
        <v>1.1756E-3</v>
      </c>
      <c r="D26" s="3">
        <v>8.0699999999999996E-5</v>
      </c>
      <c r="E26" s="3">
        <v>1.066E-4</v>
      </c>
      <c r="F26" s="3">
        <v>6.1430000000000002E-4</v>
      </c>
      <c r="G26" s="3">
        <v>9.322E-4</v>
      </c>
      <c r="H26" s="3">
        <v>3.4640000000000002E-4</v>
      </c>
      <c r="I26" s="3">
        <v>3.3969999999999996E-4</v>
      </c>
    </row>
    <row r="27" spans="1:9">
      <c r="A27" s="5" t="s">
        <v>8</v>
      </c>
      <c r="B27" s="5">
        <v>2015</v>
      </c>
      <c r="C27">
        <v>1.2274E-3</v>
      </c>
      <c r="D27">
        <v>8.6300000000000011E-5</v>
      </c>
      <c r="E27">
        <v>1.1710000000000001E-4</v>
      </c>
      <c r="F27">
        <v>6.7860000000000001E-4</v>
      </c>
      <c r="G27">
        <v>8.4709999999999994E-4</v>
      </c>
      <c r="H27">
        <v>3.6259999999999998E-4</v>
      </c>
      <c r="I27">
        <v>3.5590000000000003E-4</v>
      </c>
    </row>
    <row r="28" spans="1:9">
      <c r="A28" s="4" t="s">
        <v>8</v>
      </c>
      <c r="B28" s="4">
        <v>2016</v>
      </c>
      <c r="C28" s="3">
        <v>1.2601999999999999E-3</v>
      </c>
      <c r="D28" s="3">
        <v>8.7399999999999997E-5</v>
      </c>
      <c r="E28" s="3">
        <v>1.226E-4</v>
      </c>
      <c r="F28" s="3">
        <v>7.203E-4</v>
      </c>
      <c r="G28" s="3">
        <v>1.0705000000000001E-3</v>
      </c>
      <c r="H28" s="3">
        <v>3.7369999999999998E-4</v>
      </c>
      <c r="I28" s="3">
        <v>3.8409999999999996E-4</v>
      </c>
    </row>
    <row r="29" spans="1:9">
      <c r="A29" s="5" t="s">
        <v>8</v>
      </c>
      <c r="B29" s="5">
        <v>2017</v>
      </c>
      <c r="C29">
        <v>1.237E-3</v>
      </c>
      <c r="D29">
        <v>9.4700000000000011E-5</v>
      </c>
      <c r="E29">
        <v>1.316E-4</v>
      </c>
      <c r="F29">
        <v>7.6090000000000001E-4</v>
      </c>
      <c r="G29">
        <v>1.1134000000000001E-3</v>
      </c>
      <c r="H29">
        <v>3.7549999999999997E-4</v>
      </c>
      <c r="I29">
        <v>3.9729999999999995E-4</v>
      </c>
    </row>
    <row r="30" spans="1:9">
      <c r="A30" s="4" t="s">
        <v>8</v>
      </c>
      <c r="B30" s="4">
        <v>2018</v>
      </c>
      <c r="C30" s="3">
        <v>1.2102E-3</v>
      </c>
      <c r="D30" s="3">
        <v>9.7600000000000001E-5</v>
      </c>
      <c r="E30" s="3">
        <v>1.3329999999999999E-4</v>
      </c>
      <c r="F30" s="3">
        <v>7.7189999999999995E-4</v>
      </c>
      <c r="G30" s="3">
        <v>1.1427E-3</v>
      </c>
      <c r="H30" s="3">
        <v>3.701E-4</v>
      </c>
      <c r="I30" s="3">
        <v>3.993E-4</v>
      </c>
    </row>
    <row r="31" spans="1:9">
      <c r="A31" s="5" t="s">
        <v>8</v>
      </c>
      <c r="B31" s="5">
        <v>2019</v>
      </c>
      <c r="C31">
        <v>1.1745E-3</v>
      </c>
      <c r="D31">
        <v>9.4199999999999999E-5</v>
      </c>
      <c r="E31">
        <v>1.3109999999999999E-4</v>
      </c>
      <c r="F31">
        <v>7.5889999999999996E-4</v>
      </c>
      <c r="G31">
        <v>1.1375000000000001E-3</v>
      </c>
      <c r="H31">
        <v>3.5780000000000002E-4</v>
      </c>
      <c r="I31">
        <v>3.9110000000000002E-4</v>
      </c>
    </row>
    <row r="32" spans="1:9" hidden="1">
      <c r="A32" s="4" t="s">
        <v>9</v>
      </c>
      <c r="B32" s="4">
        <v>1990</v>
      </c>
      <c r="C32" s="3">
        <v>1.3650000000000001E-4</v>
      </c>
      <c r="D32" s="3">
        <v>3.3099999999999998E-5</v>
      </c>
      <c r="E32" s="3">
        <v>5.2699999999999993E-5</v>
      </c>
      <c r="F32" s="3">
        <v>9.5500000000000004E-5</v>
      </c>
      <c r="G32" s="3">
        <v>7.1100000000000007E-5</v>
      </c>
      <c r="H32" s="3">
        <v>6.6299999999999999E-5</v>
      </c>
      <c r="I32" s="3">
        <v>6.2600000000000004E-5</v>
      </c>
    </row>
    <row r="33" spans="1:9" hidden="1">
      <c r="A33" s="5" t="s">
        <v>9</v>
      </c>
      <c r="B33" s="5">
        <v>1991</v>
      </c>
      <c r="C33">
        <v>1.1230000000000001E-4</v>
      </c>
      <c r="D33">
        <v>2.65E-5</v>
      </c>
      <c r="E33">
        <v>4.1900000000000002E-5</v>
      </c>
      <c r="F33">
        <v>7.75E-5</v>
      </c>
      <c r="G33">
        <v>6.0700000000000005E-5</v>
      </c>
      <c r="H33">
        <v>5.3399999999999997E-5</v>
      </c>
      <c r="I33">
        <v>5.0899999999999997E-5</v>
      </c>
    </row>
    <row r="34" spans="1:9" hidden="1">
      <c r="A34" s="4" t="s">
        <v>9</v>
      </c>
      <c r="B34" s="4">
        <v>1992</v>
      </c>
      <c r="C34" s="3">
        <v>9.9300000000000001E-5</v>
      </c>
      <c r="D34" s="3">
        <v>2.4000000000000001E-5</v>
      </c>
      <c r="E34" s="3">
        <v>3.7400000000000001E-5</v>
      </c>
      <c r="F34" s="3">
        <v>6.9499999999999995E-5</v>
      </c>
      <c r="G34" s="3">
        <v>5.4199999999999996E-5</v>
      </c>
      <c r="H34" s="3">
        <v>4.74E-5</v>
      </c>
      <c r="I34" s="3">
        <v>4.5500000000000001E-5</v>
      </c>
    </row>
    <row r="35" spans="1:9" hidden="1">
      <c r="A35" s="5" t="s">
        <v>9</v>
      </c>
      <c r="B35" s="5">
        <v>1993</v>
      </c>
      <c r="C35">
        <v>1.126E-4</v>
      </c>
      <c r="D35">
        <v>2.7599999999999997E-5</v>
      </c>
      <c r="E35">
        <v>4.2500000000000003E-5</v>
      </c>
      <c r="F35">
        <v>7.9300000000000003E-5</v>
      </c>
      <c r="G35">
        <v>6.1299999999999999E-5</v>
      </c>
      <c r="H35">
        <v>5.3600000000000002E-5</v>
      </c>
      <c r="I35">
        <v>5.1799999999999999E-5</v>
      </c>
    </row>
    <row r="36" spans="1:9" hidden="1">
      <c r="A36" s="4" t="s">
        <v>9</v>
      </c>
      <c r="B36" s="4">
        <v>1994</v>
      </c>
      <c r="C36" s="3">
        <v>9.9600000000000009E-5</v>
      </c>
      <c r="D36" s="3">
        <v>2.5000000000000001E-5</v>
      </c>
      <c r="E36" s="3">
        <v>3.7400000000000001E-5</v>
      </c>
      <c r="F36" s="3">
        <v>7.0900000000000002E-5</v>
      </c>
      <c r="G36" s="3">
        <v>5.4400000000000001E-5</v>
      </c>
      <c r="H36" s="3">
        <v>4.7300000000000005E-5</v>
      </c>
      <c r="I36" s="3">
        <v>4.5999999999999993E-5</v>
      </c>
    </row>
    <row r="37" spans="1:9" hidden="1">
      <c r="A37" s="5" t="s">
        <v>9</v>
      </c>
      <c r="B37" s="5">
        <v>1995</v>
      </c>
      <c r="C37">
        <v>9.09E-5</v>
      </c>
      <c r="D37">
        <v>2.2799999999999999E-5</v>
      </c>
      <c r="E37">
        <v>3.3399999999999999E-5</v>
      </c>
      <c r="F37">
        <v>6.41E-5</v>
      </c>
      <c r="G37">
        <v>4.8899999999999996E-5</v>
      </c>
      <c r="H37">
        <v>4.2500000000000003E-5</v>
      </c>
      <c r="I37">
        <v>4.1600000000000002E-5</v>
      </c>
    </row>
    <row r="38" spans="1:9" hidden="1">
      <c r="A38" s="4" t="s">
        <v>9</v>
      </c>
      <c r="B38" s="4">
        <v>1996</v>
      </c>
      <c r="C38" s="3">
        <v>8.6099999999999992E-5</v>
      </c>
      <c r="D38" s="3">
        <v>2.19E-5</v>
      </c>
      <c r="E38" s="3">
        <v>3.18E-5</v>
      </c>
      <c r="F38" s="3">
        <v>6.1100000000000008E-5</v>
      </c>
      <c r="G38" s="3">
        <v>4.6500000000000005E-5</v>
      </c>
      <c r="H38" s="3">
        <v>4.0199999999999995E-5</v>
      </c>
      <c r="I38" s="3">
        <v>3.9500000000000005E-5</v>
      </c>
    </row>
    <row r="39" spans="1:9" hidden="1">
      <c r="A39" s="5" t="s">
        <v>9</v>
      </c>
      <c r="B39" s="5">
        <v>1997</v>
      </c>
      <c r="C39">
        <v>1.0060000000000001E-4</v>
      </c>
      <c r="D39">
        <v>2.55E-5</v>
      </c>
      <c r="E39">
        <v>3.6900000000000002E-5</v>
      </c>
      <c r="F39">
        <v>7.1400000000000001E-5</v>
      </c>
      <c r="G39">
        <v>5.41E-5</v>
      </c>
      <c r="H39">
        <v>4.6500000000000005E-5</v>
      </c>
      <c r="I39">
        <v>4.6100000000000002E-5</v>
      </c>
    </row>
    <row r="40" spans="1:9" hidden="1">
      <c r="A40" s="4" t="s">
        <v>9</v>
      </c>
      <c r="B40" s="4">
        <v>1998</v>
      </c>
      <c r="C40" s="3">
        <v>7.5400000000000003E-5</v>
      </c>
      <c r="D40" s="3">
        <v>1.9199999999999999E-5</v>
      </c>
      <c r="E40" s="3">
        <v>2.7400000000000002E-5</v>
      </c>
      <c r="F40" s="3">
        <v>5.3499999999999999E-5</v>
      </c>
      <c r="G40" s="3">
        <v>4.0300000000000004E-5</v>
      </c>
      <c r="H40" s="3">
        <v>3.4600000000000001E-5</v>
      </c>
      <c r="I40" s="3">
        <v>3.4400000000000003E-5</v>
      </c>
    </row>
    <row r="41" spans="1:9" hidden="1">
      <c r="A41" s="5" t="s">
        <v>9</v>
      </c>
      <c r="B41" s="5">
        <v>1999</v>
      </c>
      <c r="C41">
        <v>7.5799999999999999E-5</v>
      </c>
      <c r="D41">
        <v>1.9299999999999998E-5</v>
      </c>
      <c r="E41">
        <v>2.7699999999999999E-5</v>
      </c>
      <c r="F41">
        <v>5.4199999999999996E-5</v>
      </c>
      <c r="G41">
        <v>4.0599999999999998E-5</v>
      </c>
      <c r="H41">
        <v>3.4700000000000003E-5</v>
      </c>
      <c r="I41">
        <v>3.4700000000000003E-5</v>
      </c>
    </row>
    <row r="42" spans="1:9" hidden="1">
      <c r="A42" s="4" t="s">
        <v>9</v>
      </c>
      <c r="B42" s="4">
        <v>2000</v>
      </c>
      <c r="C42" s="3">
        <v>1.63E-4</v>
      </c>
      <c r="D42" s="3">
        <v>4.2599999999999999E-5</v>
      </c>
      <c r="E42" s="3">
        <v>6.3200000000000005E-5</v>
      </c>
      <c r="F42" s="3">
        <v>1.247E-4</v>
      </c>
      <c r="G42" s="3">
        <v>7.7899999999999996E-5</v>
      </c>
      <c r="H42" s="3">
        <v>7.6699999999999994E-5</v>
      </c>
      <c r="I42" s="3">
        <v>7.7199999999999993E-5</v>
      </c>
    </row>
    <row r="43" spans="1:9" hidden="1">
      <c r="A43" s="5" t="s">
        <v>9</v>
      </c>
      <c r="B43" s="5">
        <v>2001</v>
      </c>
      <c r="C43">
        <v>1.038E-4</v>
      </c>
      <c r="D43">
        <v>2.65E-5</v>
      </c>
      <c r="E43">
        <v>3.8500000000000001E-5</v>
      </c>
      <c r="F43">
        <v>7.6299999999999998E-5</v>
      </c>
      <c r="G43">
        <v>5.7800000000000002E-5</v>
      </c>
      <c r="H43">
        <v>4.7599999999999998E-5</v>
      </c>
      <c r="I43">
        <v>4.8200000000000006E-5</v>
      </c>
    </row>
    <row r="44" spans="1:9" hidden="1">
      <c r="A44" s="4" t="s">
        <v>9</v>
      </c>
      <c r="B44" s="4">
        <v>2002</v>
      </c>
      <c r="C44" s="3">
        <v>1.11E-4</v>
      </c>
      <c r="D44" s="3">
        <v>2.7799999999999998E-5</v>
      </c>
      <c r="E44" s="3">
        <v>3.8900000000000004E-5</v>
      </c>
      <c r="F44" s="3">
        <v>7.6899999999999999E-5</v>
      </c>
      <c r="G44" s="3">
        <v>4.9299999999999999E-5</v>
      </c>
      <c r="H44" s="3">
        <v>4.88E-5</v>
      </c>
      <c r="I44" s="3">
        <v>4.8899999999999996E-5</v>
      </c>
    </row>
    <row r="45" spans="1:9" hidden="1">
      <c r="A45" s="5" t="s">
        <v>9</v>
      </c>
      <c r="B45" s="5">
        <v>2003</v>
      </c>
      <c r="C45">
        <v>1.5970000000000001E-4</v>
      </c>
      <c r="D45">
        <v>3.9100000000000002E-5</v>
      </c>
      <c r="E45">
        <v>5.49E-5</v>
      </c>
      <c r="F45">
        <v>1.1009999999999999E-4</v>
      </c>
      <c r="G45">
        <v>8.5399999999999989E-5</v>
      </c>
      <c r="H45">
        <v>6.9599999999999998E-5</v>
      </c>
      <c r="I45">
        <v>7.0599999999999995E-5</v>
      </c>
    </row>
    <row r="46" spans="1:9" hidden="1">
      <c r="A46" s="4" t="s">
        <v>9</v>
      </c>
      <c r="B46" s="4">
        <v>2004</v>
      </c>
      <c r="C46" s="3">
        <v>1.2850000000000001E-4</v>
      </c>
      <c r="D46" s="3">
        <v>3.1099999999999997E-5</v>
      </c>
      <c r="E46" s="3">
        <v>4.4299999999999999E-5</v>
      </c>
      <c r="F46" s="3">
        <v>8.8599999999999999E-5</v>
      </c>
      <c r="G46" s="3">
        <v>6.9200000000000002E-5</v>
      </c>
      <c r="H46" s="3">
        <v>5.5999999999999999E-5</v>
      </c>
      <c r="I46" s="3">
        <v>5.6799999999999998E-5</v>
      </c>
    </row>
    <row r="47" spans="1:9" hidden="1">
      <c r="A47" s="5" t="s">
        <v>9</v>
      </c>
      <c r="B47" s="5">
        <v>2005</v>
      </c>
      <c r="C47">
        <v>8.2600000000000002E-5</v>
      </c>
      <c r="D47">
        <v>1.9599999999999999E-5</v>
      </c>
      <c r="E47">
        <v>2.8799999999999999E-5</v>
      </c>
      <c r="F47">
        <v>5.66E-5</v>
      </c>
      <c r="G47">
        <v>4.46E-5</v>
      </c>
      <c r="H47">
        <v>3.6000000000000001E-5</v>
      </c>
      <c r="I47">
        <v>3.65E-5</v>
      </c>
    </row>
    <row r="48" spans="1:9" hidden="1">
      <c r="A48" s="4" t="s">
        <v>9</v>
      </c>
      <c r="B48" s="4">
        <v>2006</v>
      </c>
      <c r="C48" s="3">
        <v>1.3300000000000001E-4</v>
      </c>
      <c r="D48" s="3">
        <v>3.1699999999999998E-5</v>
      </c>
      <c r="E48" s="3">
        <v>4.9100000000000001E-5</v>
      </c>
      <c r="F48" s="3">
        <v>9.7600000000000001E-5</v>
      </c>
      <c r="G48" s="3">
        <v>6.41E-5</v>
      </c>
      <c r="H48" s="3">
        <v>5.9899999999999999E-5</v>
      </c>
      <c r="I48" s="3">
        <v>6.0700000000000005E-5</v>
      </c>
    </row>
    <row r="49" spans="1:9" hidden="1">
      <c r="A49" s="5" t="s">
        <v>9</v>
      </c>
      <c r="B49" s="5">
        <v>2007</v>
      </c>
      <c r="C49">
        <v>6.8300000000000007E-5</v>
      </c>
      <c r="D49">
        <v>1.6499999999999998E-5</v>
      </c>
      <c r="E49">
        <v>2.62E-5</v>
      </c>
      <c r="F49">
        <v>5.1399999999999996E-5</v>
      </c>
      <c r="G49">
        <v>4.0899999999999998E-5</v>
      </c>
      <c r="H49">
        <v>3.18E-5</v>
      </c>
      <c r="I49">
        <v>3.2400000000000001E-5</v>
      </c>
    </row>
    <row r="50" spans="1:9" hidden="1">
      <c r="A50" s="4" t="s">
        <v>9</v>
      </c>
      <c r="B50" s="4">
        <v>2008</v>
      </c>
      <c r="C50" s="3">
        <v>7.3700000000000002E-5</v>
      </c>
      <c r="D50" s="3">
        <v>1.73E-5</v>
      </c>
      <c r="E50" s="3">
        <v>2.9E-5</v>
      </c>
      <c r="F50" s="3">
        <v>5.7699999999999993E-5</v>
      </c>
      <c r="G50" s="3">
        <v>3.79E-5</v>
      </c>
      <c r="H50" s="3">
        <v>3.4700000000000003E-5</v>
      </c>
      <c r="I50" s="3">
        <v>3.5200000000000002E-5</v>
      </c>
    </row>
    <row r="51" spans="1:9" hidden="1">
      <c r="A51" s="5" t="s">
        <v>9</v>
      </c>
      <c r="B51" s="5">
        <v>2009</v>
      </c>
      <c r="C51">
        <v>8.570000000000001E-5</v>
      </c>
      <c r="D51">
        <v>2.0000000000000002E-5</v>
      </c>
      <c r="E51">
        <v>3.5599999999999998E-5</v>
      </c>
      <c r="F51">
        <v>7.1799999999999997E-5</v>
      </c>
      <c r="G51">
        <v>4.71E-5</v>
      </c>
      <c r="H51">
        <v>4.21E-5</v>
      </c>
      <c r="I51">
        <v>4.2800000000000004E-5</v>
      </c>
    </row>
    <row r="52" spans="1:9" hidden="1">
      <c r="A52" s="4" t="s">
        <v>9</v>
      </c>
      <c r="B52" s="4">
        <v>2010</v>
      </c>
      <c r="C52" s="3">
        <v>4.5999999999999993E-5</v>
      </c>
      <c r="D52" s="3">
        <v>1.0500000000000001E-5</v>
      </c>
      <c r="E52" s="3">
        <v>1.9700000000000001E-5</v>
      </c>
      <c r="F52" s="3">
        <v>3.9400000000000002E-5</v>
      </c>
      <c r="G52" s="3">
        <v>2.58E-5</v>
      </c>
      <c r="H52" s="3">
        <v>2.2999999999999997E-5</v>
      </c>
      <c r="I52" s="3">
        <v>2.34E-5</v>
      </c>
    </row>
    <row r="53" spans="1:9" hidden="1">
      <c r="A53" s="5" t="s">
        <v>9</v>
      </c>
      <c r="B53" s="5">
        <v>2011</v>
      </c>
      <c r="C53">
        <v>4.1100000000000003E-5</v>
      </c>
      <c r="D53">
        <v>9.100000000000001E-6</v>
      </c>
      <c r="E53">
        <v>1.8899999999999999E-5</v>
      </c>
      <c r="F53">
        <v>3.79E-5</v>
      </c>
      <c r="G53">
        <v>2.48E-5</v>
      </c>
      <c r="H53">
        <v>2.1699999999999999E-5</v>
      </c>
      <c r="I53">
        <v>2.2000000000000003E-5</v>
      </c>
    </row>
    <row r="54" spans="1:9" hidden="1">
      <c r="A54" s="4" t="s">
        <v>9</v>
      </c>
      <c r="B54" s="4">
        <v>2012</v>
      </c>
      <c r="C54" s="3">
        <v>1.88E-5</v>
      </c>
      <c r="D54" s="3">
        <v>3.9999999999999998E-6</v>
      </c>
      <c r="E54" s="3">
        <v>8.6000000000000007E-6</v>
      </c>
      <c r="F54" s="3">
        <v>1.7200000000000001E-5</v>
      </c>
      <c r="G54" s="3">
        <v>1.1299999999999999E-5</v>
      </c>
      <c r="H54" s="3">
        <v>9.9000000000000001E-6</v>
      </c>
      <c r="I54" s="3">
        <v>1.0000000000000001E-5</v>
      </c>
    </row>
    <row r="55" spans="1:9" hidden="1">
      <c r="A55" s="5" t="s">
        <v>9</v>
      </c>
      <c r="B55" s="5">
        <v>2013</v>
      </c>
      <c r="C55">
        <v>1.03E-5</v>
      </c>
      <c r="D55">
        <v>2.2000000000000001E-6</v>
      </c>
      <c r="E55">
        <v>4.8999999999999997E-6</v>
      </c>
      <c r="F55">
        <v>9.7000000000000003E-6</v>
      </c>
      <c r="G55">
        <v>6.3999999999999997E-6</v>
      </c>
      <c r="H55">
        <v>5.5000000000000007E-6</v>
      </c>
      <c r="I55">
        <v>5.6000000000000006E-6</v>
      </c>
    </row>
    <row r="56" spans="1:9" hidden="1">
      <c r="A56" s="4" t="s">
        <v>9</v>
      </c>
      <c r="B56" s="4">
        <v>2014</v>
      </c>
      <c r="C56" s="3">
        <v>1.42E-5</v>
      </c>
      <c r="D56" s="3">
        <v>2.8999999999999998E-6</v>
      </c>
      <c r="E56" s="3">
        <v>6.6000000000000003E-6</v>
      </c>
      <c r="F56" s="3">
        <v>1.3300000000000001E-5</v>
      </c>
      <c r="G56" s="3">
        <v>1.0700000000000001E-5</v>
      </c>
      <c r="H56" s="3">
        <v>7.6000000000000001E-6</v>
      </c>
      <c r="I56" s="3">
        <v>7.7999999999999999E-6</v>
      </c>
    </row>
    <row r="57" spans="1:9" hidden="1">
      <c r="A57" s="5" t="s">
        <v>9</v>
      </c>
      <c r="B57" s="5">
        <v>2015</v>
      </c>
      <c r="C57">
        <v>1.63E-5</v>
      </c>
      <c r="D57">
        <v>3.3000000000000002E-6</v>
      </c>
      <c r="E57">
        <v>7.7000000000000008E-6</v>
      </c>
      <c r="F57">
        <v>1.5700000000000002E-5</v>
      </c>
      <c r="G57">
        <v>1.03E-5</v>
      </c>
      <c r="H57">
        <v>8.8000000000000004E-6</v>
      </c>
      <c r="I57">
        <v>9.0000000000000002E-6</v>
      </c>
    </row>
    <row r="58" spans="1:9" hidden="1">
      <c r="A58" s="4" t="s">
        <v>9</v>
      </c>
      <c r="B58" s="4">
        <v>2016</v>
      </c>
      <c r="C58" s="3">
        <v>1.08E-5</v>
      </c>
      <c r="D58" s="3">
        <v>2.2000000000000001E-6</v>
      </c>
      <c r="E58" s="3">
        <v>5.0000000000000004E-6</v>
      </c>
      <c r="F58" s="3">
        <v>1.0500000000000001E-5</v>
      </c>
      <c r="G58" s="3">
        <v>8.6000000000000007E-6</v>
      </c>
      <c r="H58" s="3">
        <v>5.8999999999999994E-6</v>
      </c>
      <c r="I58" s="3">
        <v>6.1E-6</v>
      </c>
    </row>
    <row r="59" spans="1:9" hidden="1">
      <c r="A59" s="5" t="s">
        <v>9</v>
      </c>
      <c r="B59" s="5">
        <v>2017</v>
      </c>
      <c r="C59">
        <v>1.6799999999999998E-5</v>
      </c>
      <c r="D59">
        <v>3.4000000000000001E-6</v>
      </c>
      <c r="E59">
        <v>7.9999999999999996E-6</v>
      </c>
      <c r="F59">
        <v>1.7200000000000001E-5</v>
      </c>
      <c r="G59">
        <v>1.4099999999999999E-5</v>
      </c>
      <c r="H59">
        <v>9.3999999999999998E-6</v>
      </c>
      <c r="I59">
        <v>9.7000000000000003E-6</v>
      </c>
    </row>
    <row r="60" spans="1:9" hidden="1">
      <c r="A60" s="4" t="s">
        <v>9</v>
      </c>
      <c r="B60" s="4">
        <v>2018</v>
      </c>
      <c r="C60" s="3">
        <v>7.1999999999999997E-6</v>
      </c>
      <c r="D60" s="3">
        <v>1.5E-6</v>
      </c>
      <c r="E60" s="3">
        <v>3.4000000000000001E-6</v>
      </c>
      <c r="F60" s="3">
        <v>7.2999999999999996E-6</v>
      </c>
      <c r="G60" s="3">
        <v>5.8999999999999994E-6</v>
      </c>
      <c r="H60" s="3">
        <v>3.9999999999999998E-6</v>
      </c>
      <c r="I60" s="3">
        <v>4.1999999999999996E-6</v>
      </c>
    </row>
    <row r="61" spans="1:9" hidden="1">
      <c r="A61" s="5" t="s">
        <v>9</v>
      </c>
      <c r="B61" s="5">
        <v>2019</v>
      </c>
      <c r="C61">
        <v>6.1E-6</v>
      </c>
      <c r="D61">
        <v>1.1999999999999999E-6</v>
      </c>
      <c r="E61">
        <v>2.8999999999999998E-6</v>
      </c>
      <c r="F61">
        <v>6.1999999999999999E-6</v>
      </c>
      <c r="G61">
        <v>5.0000000000000004E-6</v>
      </c>
      <c r="H61">
        <v>3.4000000000000001E-6</v>
      </c>
      <c r="I61">
        <v>3.5999999999999998E-6</v>
      </c>
    </row>
    <row r="62" spans="1:9" hidden="1">
      <c r="A62" s="4" t="s">
        <v>10</v>
      </c>
      <c r="B62" s="4">
        <v>1990</v>
      </c>
      <c r="C62" s="3">
        <v>6.4374999999999996E-3</v>
      </c>
      <c r="D62" s="3">
        <v>1.895E-4</v>
      </c>
      <c r="E62" s="3">
        <v>4.0049999999999998E-4</v>
      </c>
      <c r="F62" s="3">
        <v>2.2696000000000001E-3</v>
      </c>
      <c r="G62" s="3">
        <v>3.5176000000000001E-3</v>
      </c>
      <c r="H62" s="3">
        <v>1.6513999999999999E-3</v>
      </c>
      <c r="I62" s="3">
        <v>1.4419000000000001E-3</v>
      </c>
    </row>
    <row r="63" spans="1:9" hidden="1">
      <c r="A63" s="5" t="s">
        <v>10</v>
      </c>
      <c r="B63" s="5">
        <v>1991</v>
      </c>
      <c r="C63">
        <v>6.5851E-3</v>
      </c>
      <c r="D63">
        <v>1.986E-4</v>
      </c>
      <c r="E63">
        <v>4.1079999999999996E-4</v>
      </c>
      <c r="F63">
        <v>2.3094999999999999E-3</v>
      </c>
      <c r="G63">
        <v>3.9259999999999998E-3</v>
      </c>
      <c r="H63">
        <v>1.6953999999999999E-3</v>
      </c>
      <c r="I63">
        <v>1.4986999999999999E-3</v>
      </c>
    </row>
    <row r="64" spans="1:9" hidden="1">
      <c r="A64" s="4" t="s">
        <v>10</v>
      </c>
      <c r="B64" s="4">
        <v>1992</v>
      </c>
      <c r="C64" s="3">
        <v>6.7069000000000009E-3</v>
      </c>
      <c r="D64" s="3">
        <v>2.087E-4</v>
      </c>
      <c r="E64" s="3">
        <v>4.2640000000000001E-4</v>
      </c>
      <c r="F64" s="3">
        <v>2.3580000000000003E-3</v>
      </c>
      <c r="G64" s="3">
        <v>3.9474000000000002E-3</v>
      </c>
      <c r="H64" s="3">
        <v>1.7309000000000001E-3</v>
      </c>
      <c r="I64" s="3">
        <v>1.5325E-3</v>
      </c>
    </row>
    <row r="65" spans="1:9" hidden="1">
      <c r="A65" s="5" t="s">
        <v>10</v>
      </c>
      <c r="B65" s="5">
        <v>1993</v>
      </c>
      <c r="C65">
        <v>6.8126000000000003E-3</v>
      </c>
      <c r="D65">
        <v>2.1230000000000001E-4</v>
      </c>
      <c r="E65">
        <v>4.35E-4</v>
      </c>
      <c r="F65">
        <v>2.4050999999999999E-3</v>
      </c>
      <c r="G65">
        <v>3.9902999999999996E-3</v>
      </c>
      <c r="H65">
        <v>1.7593999999999999E-3</v>
      </c>
      <c r="I65">
        <v>1.5616E-3</v>
      </c>
    </row>
    <row r="66" spans="1:9" hidden="1">
      <c r="A66" s="4" t="s">
        <v>10</v>
      </c>
      <c r="B66" s="4">
        <v>1994</v>
      </c>
      <c r="C66" s="3">
        <v>6.8548999999999997E-3</v>
      </c>
      <c r="D66" s="3">
        <v>2.129E-4</v>
      </c>
      <c r="E66" s="3">
        <v>4.4069999999999998E-4</v>
      </c>
      <c r="F66" s="3">
        <v>2.4456999999999999E-3</v>
      </c>
      <c r="G66" s="3">
        <v>4.0121000000000002E-3</v>
      </c>
      <c r="H66" s="3">
        <v>1.7734000000000001E-3</v>
      </c>
      <c r="I66" s="3">
        <v>1.5805000000000001E-3</v>
      </c>
    </row>
    <row r="67" spans="1:9" hidden="1">
      <c r="A67" s="5" t="s">
        <v>10</v>
      </c>
      <c r="B67" s="5">
        <v>1995</v>
      </c>
      <c r="C67">
        <v>6.8224000000000002E-3</v>
      </c>
      <c r="D67">
        <v>2.14E-4</v>
      </c>
      <c r="E67">
        <v>4.4689999999999997E-4</v>
      </c>
      <c r="F67">
        <v>2.5022E-3</v>
      </c>
      <c r="G67">
        <v>4.0448999999999997E-3</v>
      </c>
      <c r="H67">
        <v>1.7727999999999999E-3</v>
      </c>
      <c r="I67">
        <v>1.5896999999999999E-3</v>
      </c>
    </row>
    <row r="68" spans="1:9" hidden="1">
      <c r="A68" s="4" t="s">
        <v>10</v>
      </c>
      <c r="B68" s="4">
        <v>1996</v>
      </c>
      <c r="C68" s="3">
        <v>6.7651999999999999E-3</v>
      </c>
      <c r="D68" s="3">
        <v>2.1550000000000001E-4</v>
      </c>
      <c r="E68" s="3">
        <v>4.504E-4</v>
      </c>
      <c r="F68" s="3">
        <v>2.5533999999999999E-3</v>
      </c>
      <c r="G68" s="3">
        <v>4.0731999999999999E-3</v>
      </c>
      <c r="H68" s="3">
        <v>1.7658999999999999E-3</v>
      </c>
      <c r="I68" s="3">
        <v>1.5956E-3</v>
      </c>
    </row>
    <row r="69" spans="1:9" hidden="1">
      <c r="A69" s="5" t="s">
        <v>10</v>
      </c>
      <c r="B69" s="5">
        <v>1997</v>
      </c>
      <c r="C69">
        <v>6.7270000000000003E-3</v>
      </c>
      <c r="D69">
        <v>2.1800000000000001E-4</v>
      </c>
      <c r="E69">
        <v>4.5590000000000002E-4</v>
      </c>
      <c r="F69">
        <v>2.6160000000000003E-3</v>
      </c>
      <c r="G69">
        <v>4.1222000000000003E-3</v>
      </c>
      <c r="H69">
        <v>1.7652000000000002E-3</v>
      </c>
      <c r="I69">
        <v>1.6080000000000001E-3</v>
      </c>
    </row>
    <row r="70" spans="1:9" hidden="1">
      <c r="A70" s="4" t="s">
        <v>10</v>
      </c>
      <c r="B70" s="4">
        <v>1998</v>
      </c>
      <c r="C70" s="3">
        <v>6.6648000000000002E-3</v>
      </c>
      <c r="D70" s="3">
        <v>2.2039999999999999E-4</v>
      </c>
      <c r="E70" s="3">
        <v>4.5869999999999998E-4</v>
      </c>
      <c r="F70" s="3">
        <v>2.6689999999999999E-3</v>
      </c>
      <c r="G70" s="3">
        <v>4.1488999999999996E-3</v>
      </c>
      <c r="H70" s="3">
        <v>1.7569999999999999E-3</v>
      </c>
      <c r="I70" s="3">
        <v>1.6137999999999999E-3</v>
      </c>
    </row>
    <row r="71" spans="1:9" hidden="1">
      <c r="A71" s="5" t="s">
        <v>10</v>
      </c>
      <c r="B71" s="5">
        <v>1999</v>
      </c>
      <c r="C71">
        <v>6.5692999999999993E-3</v>
      </c>
      <c r="D71">
        <v>2.2239999999999998E-4</v>
      </c>
      <c r="E71">
        <v>4.6069999999999998E-4</v>
      </c>
      <c r="F71">
        <v>2.7239999999999999E-3</v>
      </c>
      <c r="G71">
        <v>4.2320999999999999E-3</v>
      </c>
      <c r="H71">
        <v>1.7424000000000001E-3</v>
      </c>
      <c r="I71">
        <v>1.6187999999999999E-3</v>
      </c>
    </row>
    <row r="72" spans="1:9" hidden="1">
      <c r="A72" s="4" t="s">
        <v>10</v>
      </c>
      <c r="B72" s="4">
        <v>2000</v>
      </c>
      <c r="C72" s="3">
        <v>6.4421000000000001E-3</v>
      </c>
      <c r="D72" s="3">
        <v>2.276E-4</v>
      </c>
      <c r="E72" s="3">
        <v>4.8070000000000003E-4</v>
      </c>
      <c r="F72" s="3">
        <v>2.8295999999999998E-3</v>
      </c>
      <c r="G72" s="3">
        <v>3.6997000000000002E-3</v>
      </c>
      <c r="H72" s="3">
        <v>1.7258000000000002E-3</v>
      </c>
      <c r="I72" s="3">
        <v>1.6069000000000001E-3</v>
      </c>
    </row>
    <row r="73" spans="1:9" hidden="1">
      <c r="A73" s="5" t="s">
        <v>10</v>
      </c>
      <c r="B73" s="5">
        <v>2001</v>
      </c>
      <c r="C73">
        <v>6.4319000000000008E-3</v>
      </c>
      <c r="D73">
        <v>2.3879999999999998E-4</v>
      </c>
      <c r="E73">
        <v>4.8280000000000003E-4</v>
      </c>
      <c r="F73">
        <v>2.8844000000000001E-3</v>
      </c>
      <c r="G73">
        <v>4.4968000000000004E-3</v>
      </c>
      <c r="H73">
        <v>1.7438999999999998E-3</v>
      </c>
      <c r="I73">
        <v>1.6708000000000001E-3</v>
      </c>
    </row>
    <row r="74" spans="1:9" hidden="1">
      <c r="A74" s="4" t="s">
        <v>10</v>
      </c>
      <c r="B74" s="4">
        <v>2002</v>
      </c>
      <c r="C74" s="3">
        <v>6.3102000000000002E-3</v>
      </c>
      <c r="D74" s="3">
        <v>2.4440000000000003E-4</v>
      </c>
      <c r="E74" s="3">
        <v>5.0159999999999994E-4</v>
      </c>
      <c r="F74" s="3">
        <v>3.0420999999999998E-3</v>
      </c>
      <c r="G74" s="3">
        <v>3.9767000000000005E-3</v>
      </c>
      <c r="H74" s="3">
        <v>1.7308000000000002E-3</v>
      </c>
      <c r="I74" s="3">
        <v>1.6624000000000001E-3</v>
      </c>
    </row>
    <row r="75" spans="1:9" hidden="1">
      <c r="A75" s="5" t="s">
        <v>10</v>
      </c>
      <c r="B75" s="5">
        <v>2003</v>
      </c>
      <c r="C75">
        <v>6.2738999999999998E-3</v>
      </c>
      <c r="D75">
        <v>2.522E-4</v>
      </c>
      <c r="E75">
        <v>5.0219999999999996E-4</v>
      </c>
      <c r="F75">
        <v>3.0894E-3</v>
      </c>
      <c r="G75">
        <v>4.8560000000000001E-3</v>
      </c>
      <c r="H75">
        <v>1.7443999999999999E-3</v>
      </c>
      <c r="I75">
        <v>1.7235E-3</v>
      </c>
    </row>
    <row r="76" spans="1:9" hidden="1">
      <c r="A76" s="4" t="s">
        <v>10</v>
      </c>
      <c r="B76" s="4">
        <v>2004</v>
      </c>
      <c r="C76" s="3">
        <v>6.0446000000000007E-3</v>
      </c>
      <c r="D76" s="3">
        <v>2.5020000000000001E-4</v>
      </c>
      <c r="E76" s="3">
        <v>4.9709999999999999E-4</v>
      </c>
      <c r="F76" s="3">
        <v>3.0850000000000001E-3</v>
      </c>
      <c r="G76" s="3">
        <v>5.0711000000000003E-3</v>
      </c>
      <c r="H76" s="3">
        <v>1.7024000000000002E-3</v>
      </c>
      <c r="I76" s="3">
        <v>1.7103000000000001E-3</v>
      </c>
    </row>
    <row r="77" spans="1:9" hidden="1">
      <c r="A77" s="5" t="s">
        <v>10</v>
      </c>
      <c r="B77" s="5">
        <v>2005</v>
      </c>
      <c r="C77">
        <v>5.9440999999999999E-3</v>
      </c>
      <c r="D77">
        <v>2.5159999999999999E-4</v>
      </c>
      <c r="E77">
        <v>5.0500000000000002E-4</v>
      </c>
      <c r="F77">
        <v>3.1638E-3</v>
      </c>
      <c r="G77">
        <v>5.3648000000000003E-3</v>
      </c>
      <c r="H77">
        <v>1.6986000000000002E-3</v>
      </c>
      <c r="I77">
        <v>1.7353E-3</v>
      </c>
    </row>
    <row r="78" spans="1:9" hidden="1">
      <c r="A78" s="4" t="s">
        <v>10</v>
      </c>
      <c r="B78" s="4">
        <v>2006</v>
      </c>
      <c r="C78" s="3">
        <v>6.1057000000000004E-3</v>
      </c>
      <c r="D78" s="3">
        <v>2.6469999999999998E-4</v>
      </c>
      <c r="E78" s="3">
        <v>5.2630000000000005E-4</v>
      </c>
      <c r="F78" s="3">
        <v>3.3065E-3</v>
      </c>
      <c r="G78" s="3">
        <v>4.7698999999999997E-3</v>
      </c>
      <c r="H78" s="3">
        <v>1.7396E-3</v>
      </c>
      <c r="I78" s="3">
        <v>1.7538999999999999E-3</v>
      </c>
    </row>
    <row r="79" spans="1:9" hidden="1">
      <c r="A79" s="5" t="s">
        <v>10</v>
      </c>
      <c r="B79" s="5">
        <v>2007</v>
      </c>
      <c r="C79">
        <v>6.1132000000000009E-3</v>
      </c>
      <c r="D79">
        <v>2.7030000000000001E-4</v>
      </c>
      <c r="E79">
        <v>5.1780000000000001E-4</v>
      </c>
      <c r="F79">
        <v>3.2457999999999996E-3</v>
      </c>
      <c r="G79">
        <v>5.8786000000000003E-3</v>
      </c>
      <c r="H79">
        <v>1.7519999999999999E-3</v>
      </c>
      <c r="I79">
        <v>1.8100999999999998E-3</v>
      </c>
    </row>
    <row r="80" spans="1:9" hidden="1">
      <c r="A80" s="4" t="s">
        <v>10</v>
      </c>
      <c r="B80" s="4">
        <v>2008</v>
      </c>
      <c r="C80" s="3">
        <v>6.2253999999999999E-3</v>
      </c>
      <c r="D80" s="3">
        <v>2.7739999999999997E-4</v>
      </c>
      <c r="E80" s="3">
        <v>5.4679999999999996E-4</v>
      </c>
      <c r="F80" s="3">
        <v>3.4218E-3</v>
      </c>
      <c r="G80" s="3">
        <v>5.1741999999999995E-3</v>
      </c>
      <c r="H80" s="3">
        <v>1.7838999999999999E-3</v>
      </c>
      <c r="I80" s="3">
        <v>1.8231999999999999E-3</v>
      </c>
    </row>
    <row r="81" spans="1:9" hidden="1">
      <c r="A81" s="5" t="s">
        <v>10</v>
      </c>
      <c r="B81" s="5">
        <v>2009</v>
      </c>
      <c r="C81">
        <v>6.0229999999999997E-3</v>
      </c>
      <c r="D81">
        <v>2.6649999999999997E-4</v>
      </c>
      <c r="E81">
        <v>5.1749999999999995E-4</v>
      </c>
      <c r="F81">
        <v>3.2060000000000001E-3</v>
      </c>
      <c r="G81">
        <v>5.0483999999999998E-3</v>
      </c>
      <c r="H81">
        <v>1.7072999999999999E-3</v>
      </c>
      <c r="I81">
        <v>1.7431999999999999E-3</v>
      </c>
    </row>
    <row r="82" spans="1:9" hidden="1">
      <c r="A82" s="4" t="s">
        <v>10</v>
      </c>
      <c r="B82" s="4">
        <v>2010</v>
      </c>
      <c r="C82" s="3">
        <v>5.6841000000000001E-3</v>
      </c>
      <c r="D82" s="3">
        <v>2.5030000000000001E-4</v>
      </c>
      <c r="E82" s="3">
        <v>4.8380000000000005E-4</v>
      </c>
      <c r="F82" s="3">
        <v>2.9593000000000002E-3</v>
      </c>
      <c r="G82" s="3">
        <v>4.8351000000000002E-3</v>
      </c>
      <c r="H82" s="3">
        <v>1.5972E-3</v>
      </c>
      <c r="I82" s="3">
        <v>1.6334000000000001E-3</v>
      </c>
    </row>
    <row r="83" spans="1:9" hidden="1">
      <c r="A83" s="5" t="s">
        <v>10</v>
      </c>
      <c r="B83" s="5">
        <v>2011</v>
      </c>
      <c r="C83">
        <v>5.3377999999999993E-3</v>
      </c>
      <c r="D83">
        <v>2.321E-4</v>
      </c>
      <c r="E83">
        <v>4.4579999999999999E-4</v>
      </c>
      <c r="F83">
        <v>2.6883999999999996E-3</v>
      </c>
      <c r="G83">
        <v>4.4904999999999997E-3</v>
      </c>
      <c r="H83">
        <v>1.4778999999999999E-3</v>
      </c>
      <c r="I83">
        <v>1.5116999999999999E-3</v>
      </c>
    </row>
    <row r="84" spans="1:9" hidden="1">
      <c r="A84" s="4" t="s">
        <v>10</v>
      </c>
      <c r="B84" s="4">
        <v>2012</v>
      </c>
      <c r="C84" s="3">
        <v>4.9962999999999995E-3</v>
      </c>
      <c r="D84" s="3">
        <v>2.1359999999999999E-4</v>
      </c>
      <c r="E84" s="3">
        <v>4.0250000000000003E-4</v>
      </c>
      <c r="F84" s="3">
        <v>2.4105000000000003E-3</v>
      </c>
      <c r="G84" s="3">
        <v>4.0813999999999998E-3</v>
      </c>
      <c r="H84" s="3">
        <v>1.3555000000000002E-3</v>
      </c>
      <c r="I84" s="3">
        <v>1.3822000000000001E-3</v>
      </c>
    </row>
    <row r="85" spans="1:9" hidden="1">
      <c r="A85" s="5" t="s">
        <v>10</v>
      </c>
      <c r="B85" s="5">
        <v>2013</v>
      </c>
      <c r="C85">
        <v>4.6962999999999996E-3</v>
      </c>
      <c r="D85">
        <v>1.9760000000000001E-4</v>
      </c>
      <c r="E85">
        <v>3.656E-4</v>
      </c>
      <c r="F85">
        <v>2.1746000000000001E-3</v>
      </c>
      <c r="G85">
        <v>3.712E-3</v>
      </c>
      <c r="H85">
        <v>1.2481E-3</v>
      </c>
      <c r="I85">
        <v>1.2700000000000001E-3</v>
      </c>
    </row>
    <row r="86" spans="1:9" hidden="1">
      <c r="A86" s="4" t="s">
        <v>10</v>
      </c>
      <c r="B86" s="4">
        <v>2014</v>
      </c>
      <c r="C86" s="3">
        <v>4.3947999999999999E-3</v>
      </c>
      <c r="D86" s="3">
        <v>1.8679999999999999E-4</v>
      </c>
      <c r="E86" s="3">
        <v>3.3509999999999996E-4</v>
      </c>
      <c r="F86" s="3">
        <v>1.9802000000000001E-3</v>
      </c>
      <c r="G86" s="3">
        <v>4.3924000000000003E-3</v>
      </c>
      <c r="H86" s="3">
        <v>1.1672E-3</v>
      </c>
      <c r="I86" s="3">
        <v>1.2362E-3</v>
      </c>
    </row>
    <row r="87" spans="1:9" hidden="1">
      <c r="A87" s="5" t="s">
        <v>10</v>
      </c>
      <c r="B87" s="5">
        <v>2015</v>
      </c>
      <c r="C87">
        <v>3.9462999999999998E-3</v>
      </c>
      <c r="D87">
        <v>1.7449999999999999E-4</v>
      </c>
      <c r="E87">
        <v>3.3520000000000002E-4</v>
      </c>
      <c r="F87">
        <v>1.9816E-3</v>
      </c>
      <c r="G87">
        <v>3.4250000000000001E-3</v>
      </c>
      <c r="H87">
        <v>1.0621999999999999E-3</v>
      </c>
      <c r="I87">
        <v>1.1279E-3</v>
      </c>
    </row>
    <row r="88" spans="1:9" hidden="1">
      <c r="A88" s="4" t="s">
        <v>10</v>
      </c>
      <c r="B88" s="4">
        <v>2016</v>
      </c>
      <c r="C88" s="3">
        <v>3.2820999999999996E-3</v>
      </c>
      <c r="D88" s="3">
        <v>1.5900000000000002E-4</v>
      </c>
      <c r="E88" s="3">
        <v>3.1780000000000003E-4</v>
      </c>
      <c r="F88" s="3">
        <v>1.8968000000000001E-3</v>
      </c>
      <c r="G88" s="3">
        <v>4.3252999999999998E-3</v>
      </c>
      <c r="H88" s="3">
        <v>9.4150000000000006E-4</v>
      </c>
      <c r="I88" s="3">
        <v>1.0945E-3</v>
      </c>
    </row>
    <row r="89" spans="1:9" hidden="1">
      <c r="A89" s="5" t="s">
        <v>10</v>
      </c>
      <c r="B89" s="5">
        <v>2017</v>
      </c>
      <c r="C89">
        <v>2.8561000000000003E-3</v>
      </c>
      <c r="D89">
        <v>1.4980000000000001E-4</v>
      </c>
      <c r="E89">
        <v>3.1730000000000001E-4</v>
      </c>
      <c r="F89">
        <v>1.9053E-3</v>
      </c>
      <c r="G89">
        <v>4.4018E-3</v>
      </c>
      <c r="H89">
        <v>8.6549999999999995E-4</v>
      </c>
      <c r="I89">
        <v>1.0583000000000001E-3</v>
      </c>
    </row>
    <row r="90" spans="1:9" hidden="1">
      <c r="A90" s="4" t="s">
        <v>10</v>
      </c>
      <c r="B90" s="4">
        <v>2018</v>
      </c>
      <c r="C90" s="3">
        <v>2.9025000000000001E-3</v>
      </c>
      <c r="D90" s="3">
        <v>1.571E-4</v>
      </c>
      <c r="E90" s="3">
        <v>3.4039999999999998E-4</v>
      </c>
      <c r="F90" s="3">
        <v>2.0286000000000002E-3</v>
      </c>
      <c r="G90" s="3">
        <v>4.6392999999999998E-3</v>
      </c>
      <c r="H90" s="3">
        <v>8.9430000000000011E-4</v>
      </c>
      <c r="I90" s="3">
        <v>1.1133E-3</v>
      </c>
    </row>
    <row r="91" spans="1:9" hidden="1">
      <c r="A91" s="2" t="s">
        <v>10</v>
      </c>
      <c r="B91" s="2">
        <v>2019</v>
      </c>
      <c r="C91">
        <v>2.8530000000000001E-3</v>
      </c>
      <c r="D91">
        <v>1.574E-4</v>
      </c>
      <c r="E91">
        <v>3.4700000000000003E-4</v>
      </c>
      <c r="F91">
        <v>2.0593999999999999E-3</v>
      </c>
      <c r="G91">
        <v>4.7201999999999999E-3</v>
      </c>
      <c r="H91">
        <v>8.8959999999999994E-4</v>
      </c>
      <c r="I91">
        <v>1.1234000000000001E-3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10891"/>
  <sheetViews>
    <sheetView workbookViewId="0">
      <selection activeCell="E5" sqref="E5"/>
    </sheetView>
  </sheetViews>
  <sheetFormatPr defaultRowHeight="14.4"/>
  <cols>
    <col min="1" max="1" width="34.33203125" bestFit="1" customWidth="1"/>
    <col min="4" max="4" width="24" customWidth="1"/>
    <col min="5" max="5" width="24.6640625" customWidth="1"/>
    <col min="6" max="6" width="27.6640625" customWidth="1"/>
    <col min="7" max="7" width="23.109375" customWidth="1"/>
    <col min="8" max="8" width="33" customWidth="1"/>
    <col min="10" max="10" width="12" bestFit="1" customWidth="1"/>
    <col min="11" max="11" width="18.33203125" bestFit="1" customWidth="1"/>
    <col min="17" max="17" width="18.33203125" bestFit="1" customWidth="1"/>
    <col min="18" max="18" width="19.33203125" bestFit="1" customWidth="1"/>
  </cols>
  <sheetData>
    <row r="1" spans="1:21">
      <c r="A1" s="30" t="s">
        <v>133</v>
      </c>
      <c r="B1" s="30" t="s">
        <v>11</v>
      </c>
      <c r="C1" s="30" t="s">
        <v>134</v>
      </c>
      <c r="D1" s="30" t="s">
        <v>135</v>
      </c>
      <c r="E1" s="30" t="s">
        <v>136</v>
      </c>
      <c r="F1" s="30" t="s">
        <v>137</v>
      </c>
      <c r="G1" s="30" t="s">
        <v>138</v>
      </c>
      <c r="H1" s="30" t="s">
        <v>139</v>
      </c>
      <c r="K1" s="6"/>
      <c r="L1" s="24" t="s">
        <v>150</v>
      </c>
      <c r="M1" s="24" t="s">
        <v>15</v>
      </c>
      <c r="N1" s="24" t="s">
        <v>16</v>
      </c>
      <c r="O1" s="24" t="s">
        <v>17</v>
      </c>
      <c r="P1" s="24" t="s">
        <v>18</v>
      </c>
    </row>
    <row r="2" spans="1:21">
      <c r="A2" s="38" t="s">
        <v>8</v>
      </c>
      <c r="B2" s="31">
        <v>1990</v>
      </c>
      <c r="C2" s="31">
        <v>1</v>
      </c>
      <c r="D2" s="32">
        <v>5.4230019999999997E-2</v>
      </c>
      <c r="E2" s="32">
        <v>5.2798390000000001E-2</v>
      </c>
      <c r="F2" s="32">
        <v>0.94720161000000003</v>
      </c>
      <c r="G2" s="33">
        <v>86554.986999999994</v>
      </c>
      <c r="H2" s="39">
        <v>84270.005000000005</v>
      </c>
      <c r="J2" t="s">
        <v>8</v>
      </c>
      <c r="K2">
        <v>1990</v>
      </c>
      <c r="L2">
        <v>0.11741106846629079</v>
      </c>
      <c r="M2">
        <v>6.1369121267541682E-2</v>
      </c>
      <c r="N2">
        <v>0.3442557612574807</v>
      </c>
      <c r="O2">
        <v>0.49432543506834181</v>
      </c>
      <c r="P2">
        <v>0.99934388664912854</v>
      </c>
      <c r="Q2" s="25"/>
      <c r="R2" t="s">
        <v>140</v>
      </c>
      <c r="S2">
        <v>10</v>
      </c>
      <c r="T2">
        <v>3</v>
      </c>
      <c r="U2">
        <v>10</v>
      </c>
    </row>
    <row r="3" spans="1:21">
      <c r="A3" s="38" t="s">
        <v>8</v>
      </c>
      <c r="B3" s="31">
        <v>1990</v>
      </c>
      <c r="C3" s="31">
        <v>2</v>
      </c>
      <c r="D3" s="32">
        <v>3.3079860000000003E-2</v>
      </c>
      <c r="E3" s="32">
        <v>3.2541630000000002E-2</v>
      </c>
      <c r="F3" s="32">
        <v>0.96745837000000001</v>
      </c>
      <c r="G3" s="33">
        <v>81985.023000000001</v>
      </c>
      <c r="H3" s="39">
        <v>80651.06</v>
      </c>
      <c r="J3" t="s">
        <v>8</v>
      </c>
      <c r="K3">
        <f>K2+1</f>
        <v>1991</v>
      </c>
      <c r="L3">
        <v>0.11108148215676628</v>
      </c>
      <c r="M3">
        <v>5.6406680823938293E-2</v>
      </c>
      <c r="N3">
        <v>0.31126500232130083</v>
      </c>
      <c r="O3">
        <v>0.46734428151484364</v>
      </c>
      <c r="P3">
        <v>0.99920381781622103</v>
      </c>
      <c r="Q3" s="25"/>
      <c r="R3" t="s">
        <v>141</v>
      </c>
      <c r="S3">
        <v>120</v>
      </c>
      <c r="T3">
        <v>92</v>
      </c>
      <c r="U3">
        <v>120</v>
      </c>
    </row>
    <row r="4" spans="1:21">
      <c r="A4" s="38" t="s">
        <v>8</v>
      </c>
      <c r="B4" s="31">
        <v>1990</v>
      </c>
      <c r="C4" s="31">
        <v>3</v>
      </c>
      <c r="D4" s="32">
        <v>2.2319209999999999E-2</v>
      </c>
      <c r="E4" s="32">
        <v>2.2072890000000001E-2</v>
      </c>
      <c r="F4" s="32">
        <v>0.97792710999999999</v>
      </c>
      <c r="G4" s="33">
        <v>79317.096999999994</v>
      </c>
      <c r="H4" s="39">
        <v>78441.717999999993</v>
      </c>
      <c r="J4" t="s">
        <v>8</v>
      </c>
      <c r="K4">
        <f t="shared" ref="K4:K41" si="0">K3+1</f>
        <v>1992</v>
      </c>
      <c r="L4">
        <v>0.11763243108550447</v>
      </c>
      <c r="M4">
        <v>6.1409088547058399E-2</v>
      </c>
      <c r="N4">
        <v>0.33425051752405577</v>
      </c>
      <c r="O4">
        <v>0.49125986339919314</v>
      </c>
      <c r="P4">
        <v>0.99933699658874131</v>
      </c>
      <c r="Q4" s="25"/>
    </row>
    <row r="5" spans="1:21">
      <c r="A5" s="38" t="s">
        <v>8</v>
      </c>
      <c r="B5" s="31">
        <v>1990</v>
      </c>
      <c r="C5" s="31">
        <v>4</v>
      </c>
      <c r="D5" s="32">
        <v>1.524908E-2</v>
      </c>
      <c r="E5" s="32">
        <v>1.51337E-2</v>
      </c>
      <c r="F5" s="32">
        <v>0.98486629999999997</v>
      </c>
      <c r="G5" s="33">
        <v>77566.34</v>
      </c>
      <c r="H5" s="39">
        <v>76979.407000000007</v>
      </c>
      <c r="J5" t="s">
        <v>8</v>
      </c>
      <c r="K5">
        <f t="shared" si="0"/>
        <v>1993</v>
      </c>
      <c r="L5">
        <v>0.11120979977072565</v>
      </c>
      <c r="M5">
        <v>5.6727962164206835E-2</v>
      </c>
      <c r="N5">
        <v>0.3610660694868062</v>
      </c>
      <c r="O5">
        <v>0.48448520955986141</v>
      </c>
      <c r="P5">
        <v>0.99926513888038915</v>
      </c>
      <c r="Q5" s="25"/>
    </row>
    <row r="6" spans="1:21">
      <c r="A6" s="38" t="s">
        <v>8</v>
      </c>
      <c r="B6" s="31">
        <v>1990</v>
      </c>
      <c r="C6" s="31">
        <v>5</v>
      </c>
      <c r="D6" s="32">
        <v>1.129398E-2</v>
      </c>
      <c r="E6" s="32">
        <v>1.1230560000000001E-2</v>
      </c>
      <c r="F6" s="32">
        <v>0.98876944</v>
      </c>
      <c r="G6" s="33">
        <v>76392.474000000002</v>
      </c>
      <c r="H6" s="39">
        <v>75963.509000000005</v>
      </c>
      <c r="J6" t="s">
        <v>8</v>
      </c>
      <c r="K6">
        <f t="shared" si="0"/>
        <v>1994</v>
      </c>
      <c r="L6">
        <v>0.10697751335126782</v>
      </c>
      <c r="M6">
        <v>5.3467132601564771E-2</v>
      </c>
      <c r="N6">
        <v>0.33820061636886156</v>
      </c>
      <c r="O6">
        <v>0.46592722297825839</v>
      </c>
      <c r="P6">
        <v>0.99916301296037302</v>
      </c>
    </row>
    <row r="7" spans="1:21">
      <c r="A7" s="38" t="s">
        <v>8</v>
      </c>
      <c r="B7" s="31">
        <v>1990</v>
      </c>
      <c r="C7" s="31">
        <v>6</v>
      </c>
      <c r="D7" s="32">
        <v>9.0584399999999992E-3</v>
      </c>
      <c r="E7" s="32">
        <v>9.0176000000000006E-3</v>
      </c>
      <c r="F7" s="32">
        <v>0.99098240000000004</v>
      </c>
      <c r="G7" s="33">
        <v>75534.543999999994</v>
      </c>
      <c r="H7" s="39">
        <v>75193.974000000002</v>
      </c>
      <c r="J7" t="s">
        <v>8</v>
      </c>
      <c r="K7">
        <f t="shared" si="0"/>
        <v>1995</v>
      </c>
      <c r="L7">
        <v>0.10652230799404394</v>
      </c>
      <c r="M7">
        <v>5.2957935238027831E-2</v>
      </c>
      <c r="N7">
        <v>0.26970076044995339</v>
      </c>
      <c r="O7">
        <v>0.44369156828259737</v>
      </c>
      <c r="P7">
        <v>0.99908401131294744</v>
      </c>
    </row>
    <row r="8" spans="1:21">
      <c r="A8" s="38" t="s">
        <v>8</v>
      </c>
      <c r="B8" s="31">
        <v>1990</v>
      </c>
      <c r="C8" s="31">
        <v>7</v>
      </c>
      <c r="D8" s="32">
        <v>7.4123000000000001E-3</v>
      </c>
      <c r="E8" s="32">
        <v>7.3849299999999996E-3</v>
      </c>
      <c r="F8" s="32">
        <v>0.99261507000000004</v>
      </c>
      <c r="G8" s="33">
        <v>74853.403999999995</v>
      </c>
      <c r="H8" s="39">
        <v>74577.009999999995</v>
      </c>
      <c r="J8" t="s">
        <v>8</v>
      </c>
      <c r="K8">
        <f t="shared" si="0"/>
        <v>1996</v>
      </c>
      <c r="L8">
        <v>0.10554025821589563</v>
      </c>
      <c r="M8">
        <v>5.2494096937445556E-2</v>
      </c>
      <c r="N8">
        <v>0.26758270189730926</v>
      </c>
      <c r="O8">
        <v>0.44318290632738155</v>
      </c>
      <c r="P8">
        <v>0.99908702161203977</v>
      </c>
      <c r="R8" s="25"/>
    </row>
    <row r="9" spans="1:21">
      <c r="A9" s="38" t="s">
        <v>8</v>
      </c>
      <c r="B9" s="31">
        <v>1990</v>
      </c>
      <c r="C9" s="31">
        <v>8</v>
      </c>
      <c r="D9" s="32">
        <v>6.30293E-3</v>
      </c>
      <c r="E9" s="32">
        <v>6.2831299999999996E-3</v>
      </c>
      <c r="F9" s="32">
        <v>0.99371686999999997</v>
      </c>
      <c r="G9" s="33">
        <v>74300.616999999998</v>
      </c>
      <c r="H9" s="39">
        <v>74067.197</v>
      </c>
      <c r="J9" t="s">
        <v>8</v>
      </c>
      <c r="K9">
        <f t="shared" si="0"/>
        <v>1997</v>
      </c>
      <c r="L9">
        <v>0.10373203393621966</v>
      </c>
      <c r="M9">
        <v>5.1667826223460001E-2</v>
      </c>
      <c r="N9">
        <v>0.26580542478539793</v>
      </c>
      <c r="O9">
        <v>0.44126496076313393</v>
      </c>
      <c r="P9">
        <v>0.99905889918092672</v>
      </c>
    </row>
    <row r="10" spans="1:21">
      <c r="A10" s="38" t="s">
        <v>8</v>
      </c>
      <c r="B10" s="31">
        <v>1990</v>
      </c>
      <c r="C10" s="31">
        <v>9</v>
      </c>
      <c r="D10" s="32">
        <v>5.5309799999999996E-3</v>
      </c>
      <c r="E10" s="32">
        <v>5.5157299999999999E-3</v>
      </c>
      <c r="F10" s="32">
        <v>0.99448426999999995</v>
      </c>
      <c r="G10" s="33">
        <v>73833.777000000002</v>
      </c>
      <c r="H10" s="39">
        <v>73630.153000000006</v>
      </c>
      <c r="J10" t="s">
        <v>8</v>
      </c>
      <c r="K10">
        <f t="shared" si="0"/>
        <v>1998</v>
      </c>
      <c r="L10">
        <v>0.10608847608255678</v>
      </c>
      <c r="M10">
        <v>5.4236247022446449E-2</v>
      </c>
      <c r="N10">
        <v>0.29087213448032467</v>
      </c>
      <c r="O10">
        <v>0.45978805759706631</v>
      </c>
      <c r="P10">
        <v>0.99915661755289298</v>
      </c>
      <c r="R10" s="25"/>
    </row>
    <row r="11" spans="1:21">
      <c r="A11" s="38" t="s">
        <v>8</v>
      </c>
      <c r="B11" s="31">
        <v>1990</v>
      </c>
      <c r="C11" s="31">
        <v>10</v>
      </c>
      <c r="D11" s="32">
        <v>5.0112000000000004E-3</v>
      </c>
      <c r="E11" s="32">
        <v>4.9986700000000002E-3</v>
      </c>
      <c r="F11" s="32">
        <v>0.99500133000000002</v>
      </c>
      <c r="G11" s="33">
        <v>73426.53</v>
      </c>
      <c r="H11" s="39">
        <v>73243.012000000002</v>
      </c>
      <c r="J11" t="s">
        <v>8</v>
      </c>
      <c r="K11">
        <f t="shared" si="0"/>
        <v>1999</v>
      </c>
      <c r="L11">
        <v>0.10059099839089669</v>
      </c>
      <c r="M11">
        <v>5.0997112817427137E-2</v>
      </c>
      <c r="N11">
        <v>0.30092335910431711</v>
      </c>
      <c r="O11">
        <v>0.45464089957961651</v>
      </c>
      <c r="P11">
        <v>0.99908972595917189</v>
      </c>
      <c r="R11" s="34"/>
    </row>
    <row r="12" spans="1:21">
      <c r="A12" s="38" t="s">
        <v>8</v>
      </c>
      <c r="B12" s="31">
        <v>1990</v>
      </c>
      <c r="C12" s="31">
        <v>11</v>
      </c>
      <c r="D12" s="32">
        <v>4.65549E-3</v>
      </c>
      <c r="E12" s="32">
        <v>4.64468E-3</v>
      </c>
      <c r="F12" s="32">
        <v>0.99535532000000004</v>
      </c>
      <c r="G12" s="33">
        <v>73059.494999999995</v>
      </c>
      <c r="H12" s="39">
        <v>72889.826000000001</v>
      </c>
      <c r="J12" t="s">
        <v>8</v>
      </c>
      <c r="K12">
        <f t="shared" si="0"/>
        <v>2000</v>
      </c>
      <c r="L12">
        <v>9.9534981835129432E-2</v>
      </c>
      <c r="M12">
        <v>5.1208309314181411E-2</v>
      </c>
      <c r="N12">
        <v>0.28417174744276741</v>
      </c>
      <c r="O12">
        <v>0.45456656219580427</v>
      </c>
      <c r="P12">
        <v>0.99909680364821785</v>
      </c>
      <c r="R12" s="25"/>
    </row>
    <row r="13" spans="1:21">
      <c r="A13" s="38" t="s">
        <v>8</v>
      </c>
      <c r="B13" s="31">
        <v>1990</v>
      </c>
      <c r="C13" s="31">
        <v>12</v>
      </c>
      <c r="D13" s="32">
        <v>4.5496900000000003E-3</v>
      </c>
      <c r="E13" s="32">
        <v>4.5393600000000001E-3</v>
      </c>
      <c r="F13" s="32">
        <v>0.99546064000000001</v>
      </c>
      <c r="G13" s="33">
        <v>72720.157000000007</v>
      </c>
      <c r="H13" s="39">
        <v>72555.106</v>
      </c>
      <c r="J13" t="s">
        <v>8</v>
      </c>
      <c r="K13">
        <f t="shared" si="0"/>
        <v>2001</v>
      </c>
      <c r="L13">
        <v>9.3892196172912668E-2</v>
      </c>
      <c r="M13">
        <v>4.8134587813864926E-2</v>
      </c>
      <c r="N13">
        <v>0.2878902910283645</v>
      </c>
      <c r="O13">
        <v>0.44837187384434141</v>
      </c>
      <c r="P13">
        <v>0.99901637092584039</v>
      </c>
      <c r="R13" s="25"/>
    </row>
    <row r="14" spans="1:21">
      <c r="A14" s="38" t="s">
        <v>8</v>
      </c>
      <c r="B14" s="31">
        <v>1990</v>
      </c>
      <c r="C14" s="31">
        <v>13</v>
      </c>
      <c r="D14" s="32">
        <v>4.6154400000000002E-3</v>
      </c>
      <c r="E14" s="32">
        <v>4.60481E-3</v>
      </c>
      <c r="F14" s="32">
        <v>0.99539518999999999</v>
      </c>
      <c r="G14" s="33">
        <v>72390.054000000004</v>
      </c>
      <c r="H14" s="39">
        <v>72223.383000000002</v>
      </c>
      <c r="J14" t="s">
        <v>8</v>
      </c>
      <c r="K14">
        <f t="shared" si="0"/>
        <v>2002</v>
      </c>
      <c r="L14">
        <v>9.1575366578458994E-2</v>
      </c>
      <c r="M14">
        <v>4.760011556256627E-2</v>
      </c>
      <c r="N14">
        <v>0.27192983186878972</v>
      </c>
      <c r="O14">
        <v>0.44692306875486587</v>
      </c>
      <c r="P14">
        <v>0.99900736074101215</v>
      </c>
      <c r="R14" s="25"/>
    </row>
    <row r="15" spans="1:21">
      <c r="A15" s="38" t="s">
        <v>8</v>
      </c>
      <c r="B15" s="31">
        <v>1990</v>
      </c>
      <c r="C15" s="31">
        <v>14</v>
      </c>
      <c r="D15" s="32">
        <v>4.9022400000000004E-3</v>
      </c>
      <c r="E15" s="32">
        <v>4.8902499999999996E-3</v>
      </c>
      <c r="F15" s="32">
        <v>0.99510975000000002</v>
      </c>
      <c r="G15" s="33">
        <v>72056.710999999996</v>
      </c>
      <c r="H15" s="39">
        <v>71880.524000000005</v>
      </c>
      <c r="J15" t="s">
        <v>8</v>
      </c>
      <c r="K15">
        <f t="shared" si="0"/>
        <v>2003</v>
      </c>
      <c r="L15">
        <v>8.2643969560885266E-2</v>
      </c>
      <c r="M15">
        <v>4.2255798638555553E-2</v>
      </c>
      <c r="N15">
        <v>0.24344517174611224</v>
      </c>
      <c r="O15">
        <v>0.42491145576249378</v>
      </c>
      <c r="P15">
        <v>0.99882493177695875</v>
      </c>
    </row>
    <row r="16" spans="1:21">
      <c r="A16" s="38" t="s">
        <v>8</v>
      </c>
      <c r="B16" s="31">
        <v>1990</v>
      </c>
      <c r="C16" s="31">
        <v>15</v>
      </c>
      <c r="D16" s="32">
        <v>5.2918399999999999E-3</v>
      </c>
      <c r="E16" s="32">
        <v>5.2778699999999996E-3</v>
      </c>
      <c r="F16" s="32">
        <v>0.99472212999999998</v>
      </c>
      <c r="G16" s="33">
        <v>71704.335999999996</v>
      </c>
      <c r="H16" s="39">
        <v>71515.112999999998</v>
      </c>
      <c r="J16" t="s">
        <v>8</v>
      </c>
      <c r="K16">
        <f t="shared" si="0"/>
        <v>2004</v>
      </c>
      <c r="L16">
        <v>7.7474494157328988E-2</v>
      </c>
      <c r="M16">
        <v>3.9862688421316461E-2</v>
      </c>
      <c r="N16">
        <v>0.23527028201012601</v>
      </c>
      <c r="O16">
        <v>0.41866149329478697</v>
      </c>
      <c r="P16">
        <v>0.99873402049481586</v>
      </c>
    </row>
    <row r="17" spans="1:16">
      <c r="A17" s="38" t="s">
        <v>8</v>
      </c>
      <c r="B17" s="31">
        <v>1990</v>
      </c>
      <c r="C17" s="31">
        <v>16</v>
      </c>
      <c r="D17" s="32">
        <v>5.8485500000000001E-3</v>
      </c>
      <c r="E17" s="32">
        <v>5.8314999999999999E-3</v>
      </c>
      <c r="F17" s="32">
        <v>0.99416850000000001</v>
      </c>
      <c r="G17" s="33">
        <v>71325.888999999996</v>
      </c>
      <c r="H17" s="39">
        <v>71117.921000000002</v>
      </c>
      <c r="J17" t="s">
        <v>8</v>
      </c>
      <c r="K17">
        <f t="shared" si="0"/>
        <v>2005</v>
      </c>
      <c r="L17">
        <v>7.2034376961619073E-2</v>
      </c>
      <c r="M17">
        <v>3.743603209750368E-2</v>
      </c>
      <c r="N17">
        <v>0.22820327856567535</v>
      </c>
      <c r="O17">
        <v>0.41317864125867476</v>
      </c>
      <c r="P17">
        <v>0.99865158604866577</v>
      </c>
    </row>
    <row r="18" spans="1:16">
      <c r="A18" s="38" t="s">
        <v>8</v>
      </c>
      <c r="B18" s="31">
        <v>1990</v>
      </c>
      <c r="C18" s="31">
        <v>17</v>
      </c>
      <c r="D18" s="32">
        <v>6.42283E-3</v>
      </c>
      <c r="E18" s="32">
        <v>6.4022699999999998E-3</v>
      </c>
      <c r="F18" s="32">
        <v>0.99359772999999996</v>
      </c>
      <c r="G18" s="33">
        <v>70909.952000000005</v>
      </c>
      <c r="H18" s="39">
        <v>70682.960000000006</v>
      </c>
      <c r="J18" t="s">
        <v>8</v>
      </c>
      <c r="K18">
        <f t="shared" si="0"/>
        <v>2006</v>
      </c>
      <c r="L18">
        <v>6.71862671114829E-2</v>
      </c>
      <c r="M18">
        <v>3.5645039223643593E-2</v>
      </c>
      <c r="N18">
        <v>0.22407399653410365</v>
      </c>
      <c r="O18">
        <v>0.41045892200051903</v>
      </c>
      <c r="P18">
        <v>0.9985729249553319</v>
      </c>
    </row>
    <row r="19" spans="1:16">
      <c r="A19" s="38" t="s">
        <v>8</v>
      </c>
      <c r="B19" s="31">
        <v>1990</v>
      </c>
      <c r="C19" s="31">
        <v>18</v>
      </c>
      <c r="D19" s="32">
        <v>7.1275499999999999E-3</v>
      </c>
      <c r="E19" s="32">
        <v>7.1022400000000001E-3</v>
      </c>
      <c r="F19" s="32">
        <v>0.99289775999999996</v>
      </c>
      <c r="G19" s="33">
        <v>70455.967999999993</v>
      </c>
      <c r="H19" s="39">
        <v>70205.77</v>
      </c>
      <c r="J19" t="s">
        <v>8</v>
      </c>
      <c r="K19">
        <f t="shared" si="0"/>
        <v>2007</v>
      </c>
      <c r="L19">
        <v>6.1209936548922927E-2</v>
      </c>
      <c r="M19">
        <v>3.253180814300527E-2</v>
      </c>
      <c r="N19">
        <v>0.21286914261678269</v>
      </c>
      <c r="O19">
        <v>0.40246532626657472</v>
      </c>
      <c r="P19">
        <v>0.99846573405295058</v>
      </c>
    </row>
    <row r="20" spans="1:16">
      <c r="A20" s="38" t="s">
        <v>8</v>
      </c>
      <c r="B20" s="31">
        <v>1990</v>
      </c>
      <c r="C20" s="31">
        <v>19</v>
      </c>
      <c r="D20" s="32">
        <v>8.0634899999999995E-3</v>
      </c>
      <c r="E20" s="32">
        <v>8.0311099999999993E-3</v>
      </c>
      <c r="F20" s="32">
        <v>0.99196888999999999</v>
      </c>
      <c r="G20" s="33">
        <v>69955.572</v>
      </c>
      <c r="H20" s="39">
        <v>69674.661999999997</v>
      </c>
      <c r="J20" t="s">
        <v>8</v>
      </c>
      <c r="K20">
        <f t="shared" si="0"/>
        <v>2008</v>
      </c>
      <c r="L20">
        <v>5.5875667836380094E-2</v>
      </c>
      <c r="M20">
        <v>3.0073910690813666E-2</v>
      </c>
      <c r="N20">
        <v>0.20692980781028569</v>
      </c>
      <c r="O20">
        <v>0.39811236366906932</v>
      </c>
      <c r="P20">
        <v>0.99839111952090431</v>
      </c>
    </row>
    <row r="21" spans="1:16">
      <c r="A21" s="38" t="s">
        <v>8</v>
      </c>
      <c r="B21" s="31">
        <v>1990</v>
      </c>
      <c r="C21" s="31">
        <v>20</v>
      </c>
      <c r="D21" s="32">
        <v>9.0359199999999994E-3</v>
      </c>
      <c r="E21" s="32">
        <v>8.9952799999999996E-3</v>
      </c>
      <c r="F21" s="32">
        <v>0.99100471999999995</v>
      </c>
      <c r="G21" s="33">
        <v>69393.751000000004</v>
      </c>
      <c r="H21" s="39">
        <v>69081.642999999996</v>
      </c>
      <c r="J21" t="s">
        <v>8</v>
      </c>
      <c r="K21">
        <f t="shared" si="0"/>
        <v>2009</v>
      </c>
      <c r="L21">
        <v>5.0962814857675065E-2</v>
      </c>
      <c r="M21">
        <v>2.7740383962883919E-2</v>
      </c>
      <c r="N21">
        <v>0.19792488948555498</v>
      </c>
      <c r="O21">
        <v>0.39080402335503894</v>
      </c>
      <c r="P21">
        <v>0.99824416929343962</v>
      </c>
    </row>
    <row r="22" spans="1:16">
      <c r="A22" s="38" t="s">
        <v>8</v>
      </c>
      <c r="B22" s="31">
        <v>1990</v>
      </c>
      <c r="C22" s="31">
        <v>21</v>
      </c>
      <c r="D22" s="32">
        <v>9.87764E-3</v>
      </c>
      <c r="E22" s="32">
        <v>9.8290900000000004E-3</v>
      </c>
      <c r="F22" s="32">
        <v>0.99017091000000002</v>
      </c>
      <c r="G22" s="33">
        <v>68769.535000000003</v>
      </c>
      <c r="H22" s="39">
        <v>68431.563999999998</v>
      </c>
      <c r="J22" t="s">
        <v>8</v>
      </c>
      <c r="K22">
        <f t="shared" si="0"/>
        <v>2010</v>
      </c>
      <c r="L22">
        <v>4.6431242398498385E-2</v>
      </c>
      <c r="M22">
        <v>2.5641804001181989E-2</v>
      </c>
      <c r="N22">
        <v>0.19103590305968554</v>
      </c>
      <c r="O22">
        <v>0.38614200884337435</v>
      </c>
      <c r="P22">
        <v>0.99814216428865521</v>
      </c>
    </row>
    <row r="23" spans="1:16">
      <c r="A23" s="38" t="s">
        <v>8</v>
      </c>
      <c r="B23" s="31">
        <v>1990</v>
      </c>
      <c r="C23" s="31">
        <v>22</v>
      </c>
      <c r="D23" s="32">
        <v>1.040337E-2</v>
      </c>
      <c r="E23" s="32">
        <v>1.0349529999999999E-2</v>
      </c>
      <c r="F23" s="32">
        <v>0.98965046999999995</v>
      </c>
      <c r="G23" s="33">
        <v>68093.592999999993</v>
      </c>
      <c r="H23" s="39">
        <v>67741.225000000006</v>
      </c>
      <c r="J23" t="s">
        <v>8</v>
      </c>
      <c r="K23">
        <f t="shared" si="0"/>
        <v>2011</v>
      </c>
      <c r="L23">
        <v>4.2400784192604291E-2</v>
      </c>
      <c r="M23">
        <v>2.3778796612936581E-2</v>
      </c>
      <c r="N23">
        <v>0.18492818928264909</v>
      </c>
      <c r="O23">
        <v>0.38286056842716443</v>
      </c>
      <c r="P23">
        <v>0.9980887257250467</v>
      </c>
    </row>
    <row r="24" spans="1:16">
      <c r="A24" s="38" t="s">
        <v>8</v>
      </c>
      <c r="B24" s="31">
        <v>1990</v>
      </c>
      <c r="C24" s="31">
        <v>23</v>
      </c>
      <c r="D24" s="32">
        <v>1.069048E-2</v>
      </c>
      <c r="E24" s="32">
        <v>1.063364E-2</v>
      </c>
      <c r="F24" s="32">
        <v>0.98936636</v>
      </c>
      <c r="G24" s="33">
        <v>67388.856</v>
      </c>
      <c r="H24" s="39">
        <v>67030.562000000005</v>
      </c>
      <c r="J24" t="s">
        <v>8</v>
      </c>
      <c r="K24">
        <f t="shared" si="0"/>
        <v>2012</v>
      </c>
      <c r="L24">
        <v>3.8495771409357671E-2</v>
      </c>
      <c r="M24">
        <v>2.1889840682216999E-2</v>
      </c>
      <c r="N24">
        <v>0.17642650783582969</v>
      </c>
      <c r="O24">
        <v>0.37603307026801236</v>
      </c>
      <c r="P24">
        <v>0.99793368200959731</v>
      </c>
    </row>
    <row r="25" spans="1:16">
      <c r="A25" s="38" t="s">
        <v>8</v>
      </c>
      <c r="B25" s="31">
        <v>1990</v>
      </c>
      <c r="C25" s="31">
        <v>24</v>
      </c>
      <c r="D25" s="32">
        <v>1.094377E-2</v>
      </c>
      <c r="E25" s="32">
        <v>1.088421E-2</v>
      </c>
      <c r="F25" s="32">
        <v>0.98911579000000005</v>
      </c>
      <c r="G25" s="33">
        <v>66672.267000000007</v>
      </c>
      <c r="H25" s="39">
        <v>66309.429000000004</v>
      </c>
      <c r="J25" t="s">
        <v>8</v>
      </c>
      <c r="K25">
        <f t="shared" si="0"/>
        <v>2013</v>
      </c>
      <c r="L25">
        <v>3.5459693916999768E-2</v>
      </c>
      <c r="M25">
        <v>2.0417590321223145E-2</v>
      </c>
      <c r="N25">
        <v>0.17174764932483577</v>
      </c>
      <c r="O25">
        <v>0.3747764389066599</v>
      </c>
      <c r="P25">
        <v>0.99789652377585814</v>
      </c>
    </row>
    <row r="26" spans="1:16">
      <c r="A26" s="38" t="s">
        <v>8</v>
      </c>
      <c r="B26" s="31">
        <v>1990</v>
      </c>
      <c r="C26" s="31">
        <v>25</v>
      </c>
      <c r="D26" s="32">
        <v>1.1158120000000001E-2</v>
      </c>
      <c r="E26" s="32">
        <v>1.109621E-2</v>
      </c>
      <c r="F26" s="32">
        <v>0.98890378999999995</v>
      </c>
      <c r="G26" s="33">
        <v>65946.592000000004</v>
      </c>
      <c r="H26" s="39">
        <v>65580.713000000003</v>
      </c>
      <c r="J26" t="s">
        <v>8</v>
      </c>
      <c r="K26">
        <f t="shared" si="0"/>
        <v>2014</v>
      </c>
      <c r="L26">
        <v>3.2700460881888493E-2</v>
      </c>
      <c r="M26">
        <v>1.9086817125440581E-2</v>
      </c>
      <c r="N26">
        <v>0.16624080041287459</v>
      </c>
      <c r="O26">
        <v>0.37024382983184312</v>
      </c>
      <c r="P26">
        <v>0.99780111030304286</v>
      </c>
    </row>
    <row r="27" spans="1:16">
      <c r="A27" s="38" t="s">
        <v>8</v>
      </c>
      <c r="B27" s="31">
        <v>1990</v>
      </c>
      <c r="C27" s="31">
        <v>26</v>
      </c>
      <c r="D27" s="32">
        <v>1.1326350000000001E-2</v>
      </c>
      <c r="E27" s="32">
        <v>1.126257E-2</v>
      </c>
      <c r="F27" s="32">
        <v>0.98873743000000003</v>
      </c>
      <c r="G27" s="33">
        <v>65214.834000000003</v>
      </c>
      <c r="H27" s="39">
        <v>64847.591</v>
      </c>
      <c r="J27" t="s">
        <v>8</v>
      </c>
      <c r="K27">
        <f t="shared" si="0"/>
        <v>2015</v>
      </c>
      <c r="L27">
        <v>3.0492928213920689E-2</v>
      </c>
      <c r="M27">
        <v>1.8009853749978988E-2</v>
      </c>
      <c r="N27">
        <v>0.16138845409479952</v>
      </c>
      <c r="O27">
        <v>0.36667634427318141</v>
      </c>
      <c r="P27">
        <v>0.99772027594338009</v>
      </c>
    </row>
    <row r="28" spans="1:16">
      <c r="A28" s="38" t="s">
        <v>8</v>
      </c>
      <c r="B28" s="31">
        <v>1990</v>
      </c>
      <c r="C28" s="31">
        <v>27</v>
      </c>
      <c r="D28" s="32">
        <v>1.147839E-2</v>
      </c>
      <c r="E28" s="32">
        <v>1.141289E-2</v>
      </c>
      <c r="F28" s="32">
        <v>0.98858710999999999</v>
      </c>
      <c r="G28" s="33">
        <v>64480.347999999998</v>
      </c>
      <c r="H28" s="39">
        <v>64112.394</v>
      </c>
      <c r="J28" t="s">
        <v>8</v>
      </c>
      <c r="K28">
        <f t="shared" si="0"/>
        <v>2016</v>
      </c>
      <c r="L28">
        <v>2.8579176804789053E-2</v>
      </c>
      <c r="M28">
        <v>1.7089816009326464E-2</v>
      </c>
      <c r="N28">
        <v>0.15868147149906431</v>
      </c>
      <c r="O28">
        <v>0.36572143387166278</v>
      </c>
      <c r="P28">
        <v>0.99774049046050817</v>
      </c>
    </row>
    <row r="29" spans="1:16">
      <c r="A29" s="38" t="s">
        <v>8</v>
      </c>
      <c r="B29" s="31">
        <v>1990</v>
      </c>
      <c r="C29" s="31">
        <v>28</v>
      </c>
      <c r="D29" s="32">
        <v>1.162565E-2</v>
      </c>
      <c r="E29" s="32">
        <v>1.155846E-2</v>
      </c>
      <c r="F29" s="32">
        <v>0.98844153999999995</v>
      </c>
      <c r="G29" s="33">
        <v>63744.440999999999</v>
      </c>
      <c r="H29" s="39">
        <v>63376.046999999999</v>
      </c>
      <c r="J29" t="s">
        <v>8</v>
      </c>
      <c r="K29">
        <f t="shared" si="0"/>
        <v>2017</v>
      </c>
      <c r="L29">
        <v>2.688137090605458E-2</v>
      </c>
      <c r="M29">
        <v>1.6213519086466732E-2</v>
      </c>
      <c r="N29">
        <v>0.15314253847327508</v>
      </c>
      <c r="O29">
        <v>0.36096047015669763</v>
      </c>
      <c r="P29">
        <v>0.99764867947678082</v>
      </c>
    </row>
    <row r="30" spans="1:16">
      <c r="A30" s="38" t="s">
        <v>8</v>
      </c>
      <c r="B30" s="31">
        <v>1990</v>
      </c>
      <c r="C30" s="31">
        <v>29</v>
      </c>
      <c r="D30" s="32">
        <v>1.162934E-2</v>
      </c>
      <c r="E30" s="32">
        <v>1.156211E-2</v>
      </c>
      <c r="F30" s="32">
        <v>0.98843789000000004</v>
      </c>
      <c r="G30" s="33">
        <v>63007.652999999998</v>
      </c>
      <c r="H30" s="39">
        <v>62643.402999999998</v>
      </c>
      <c r="J30" t="s">
        <v>8</v>
      </c>
      <c r="K30">
        <f t="shared" si="0"/>
        <v>2018</v>
      </c>
      <c r="L30">
        <v>2.5439076697392538E-2</v>
      </c>
      <c r="M30">
        <v>1.5492514827881831E-2</v>
      </c>
      <c r="N30">
        <v>0.1495307087022667</v>
      </c>
      <c r="O30">
        <v>0.35783909626393728</v>
      </c>
      <c r="P30">
        <v>0.99751233778581694</v>
      </c>
    </row>
    <row r="31" spans="1:16">
      <c r="A31" s="38" t="s">
        <v>8</v>
      </c>
      <c r="B31" s="31">
        <v>1990</v>
      </c>
      <c r="C31" s="31">
        <v>30</v>
      </c>
      <c r="D31" s="32">
        <v>1.1773230000000001E-2</v>
      </c>
      <c r="E31" s="32">
        <v>1.1704330000000001E-2</v>
      </c>
      <c r="F31" s="32">
        <v>0.98829566999999996</v>
      </c>
      <c r="G31" s="33">
        <v>62279.152000000002</v>
      </c>
      <c r="H31" s="39">
        <v>61914.684000000001</v>
      </c>
      <c r="J31" t="s">
        <v>8</v>
      </c>
      <c r="K31">
        <f t="shared" si="0"/>
        <v>2019</v>
      </c>
      <c r="L31">
        <v>2.4130592539521989E-2</v>
      </c>
      <c r="M31">
        <v>1.4844062186442408E-2</v>
      </c>
      <c r="N31">
        <v>0.14846722698141079</v>
      </c>
      <c r="O31">
        <v>0.35663764852990953</v>
      </c>
      <c r="P31">
        <v>0.99749425781684253</v>
      </c>
    </row>
    <row r="32" spans="1:16">
      <c r="A32" s="38" t="s">
        <v>8</v>
      </c>
      <c r="B32" s="31">
        <v>1990</v>
      </c>
      <c r="C32" s="31">
        <v>31</v>
      </c>
      <c r="D32" s="32">
        <v>1.1757149999999999E-2</v>
      </c>
      <c r="E32" s="32">
        <v>1.168843E-2</v>
      </c>
      <c r="F32" s="32">
        <v>0.98831157000000003</v>
      </c>
      <c r="G32" s="33">
        <v>61550.216</v>
      </c>
      <c r="H32" s="39">
        <v>61190.504000000001</v>
      </c>
      <c r="J32" t="s">
        <v>8</v>
      </c>
      <c r="K32">
        <f t="shared" si="0"/>
        <v>2020</v>
      </c>
      <c r="L32">
        <v>4.3256016481594606E-2</v>
      </c>
      <c r="M32">
        <v>2.4044644980368512E-2</v>
      </c>
      <c r="N32">
        <v>0.18648616096893111</v>
      </c>
      <c r="O32">
        <v>0.38586943189139755</v>
      </c>
      <c r="P32">
        <v>0.99806690779756813</v>
      </c>
    </row>
    <row r="33" spans="1:16">
      <c r="A33" s="38" t="s">
        <v>8</v>
      </c>
      <c r="B33" s="31">
        <v>1990</v>
      </c>
      <c r="C33" s="31">
        <v>32</v>
      </c>
      <c r="D33" s="32">
        <v>1.199833E-2</v>
      </c>
      <c r="E33" s="32">
        <v>1.192678E-2</v>
      </c>
      <c r="F33" s="32">
        <v>0.98807321999999997</v>
      </c>
      <c r="G33" s="33">
        <v>60830.790999999997</v>
      </c>
      <c r="H33" s="39">
        <v>60468.033000000003</v>
      </c>
      <c r="J33" t="s">
        <v>8</v>
      </c>
      <c r="K33">
        <f t="shared" si="0"/>
        <v>2021</v>
      </c>
      <c r="L33">
        <v>4.2807280713320961E-2</v>
      </c>
      <c r="M33">
        <v>2.4061857102178452E-2</v>
      </c>
      <c r="N33">
        <v>0.1865247191245335</v>
      </c>
      <c r="O33">
        <v>0.38591366599493138</v>
      </c>
      <c r="P33">
        <v>0.99806748815137836</v>
      </c>
    </row>
    <row r="34" spans="1:16">
      <c r="A34" s="38" t="s">
        <v>8</v>
      </c>
      <c r="B34" s="31">
        <v>1990</v>
      </c>
      <c r="C34" s="31">
        <v>33</v>
      </c>
      <c r="D34" s="32">
        <v>1.2207519999999999E-2</v>
      </c>
      <c r="E34" s="32">
        <v>1.213346E-2</v>
      </c>
      <c r="F34" s="32">
        <v>0.98786653999999996</v>
      </c>
      <c r="G34" s="33">
        <v>60105.275999999998</v>
      </c>
      <c r="H34" s="39">
        <v>59740.633000000002</v>
      </c>
      <c r="J34" t="s">
        <v>8</v>
      </c>
      <c r="K34">
        <f t="shared" si="0"/>
        <v>2022</v>
      </c>
      <c r="L34">
        <v>4.258644719993232E-2</v>
      </c>
      <c r="M34">
        <v>2.4080340445419179E-2</v>
      </c>
      <c r="N34">
        <v>0.18655575837389393</v>
      </c>
      <c r="O34">
        <v>0.38594538925879518</v>
      </c>
      <c r="P34">
        <v>0.99806783633731055</v>
      </c>
    </row>
    <row r="35" spans="1:16">
      <c r="A35" s="38" t="s">
        <v>8</v>
      </c>
      <c r="B35" s="31">
        <v>1990</v>
      </c>
      <c r="C35" s="31">
        <v>34</v>
      </c>
      <c r="D35" s="32">
        <v>1.2436350000000001E-2</v>
      </c>
      <c r="E35" s="32">
        <v>1.2359490000000001E-2</v>
      </c>
      <c r="F35" s="32">
        <v>0.98764050999999997</v>
      </c>
      <c r="G35" s="33">
        <v>59375.991000000002</v>
      </c>
      <c r="H35" s="39">
        <v>59009.061999999998</v>
      </c>
      <c r="J35" t="s">
        <v>8</v>
      </c>
      <c r="K35">
        <f t="shared" si="0"/>
        <v>2023</v>
      </c>
      <c r="L35">
        <v>4.2482449055126104E-2</v>
      </c>
      <c r="M35">
        <v>2.4098811560991251E-2</v>
      </c>
      <c r="N35">
        <v>0.18658461975405727</v>
      </c>
      <c r="O35">
        <v>0.38596778213709937</v>
      </c>
      <c r="P35">
        <v>0.99806805769556162</v>
      </c>
    </row>
    <row r="36" spans="1:16">
      <c r="A36" s="38" t="s">
        <v>8</v>
      </c>
      <c r="B36" s="31">
        <v>1990</v>
      </c>
      <c r="C36" s="31">
        <v>35</v>
      </c>
      <c r="D36" s="32">
        <v>1.271281E-2</v>
      </c>
      <c r="E36" s="32">
        <v>1.263251E-2</v>
      </c>
      <c r="F36" s="32">
        <v>0.98736749000000001</v>
      </c>
      <c r="G36" s="33">
        <v>58642.133999999998</v>
      </c>
      <c r="H36" s="39">
        <v>58271.735000000001</v>
      </c>
      <c r="J36" t="s">
        <v>8</v>
      </c>
      <c r="K36">
        <f t="shared" si="0"/>
        <v>2024</v>
      </c>
      <c r="L36">
        <v>4.2455598278632212E-2</v>
      </c>
      <c r="M36">
        <v>2.4115354246218024E-2</v>
      </c>
      <c r="N36">
        <v>0.18661029261386797</v>
      </c>
      <c r="O36">
        <v>0.38597855747786658</v>
      </c>
      <c r="P36">
        <v>0.99806809983606926</v>
      </c>
    </row>
    <row r="37" spans="1:16">
      <c r="A37" s="38" t="s">
        <v>8</v>
      </c>
      <c r="B37" s="31">
        <v>1990</v>
      </c>
      <c r="C37" s="31">
        <v>36</v>
      </c>
      <c r="D37" s="32">
        <v>1.2980749999999999E-2</v>
      </c>
      <c r="E37" s="32">
        <v>1.289704E-2</v>
      </c>
      <c r="F37" s="32">
        <v>0.98710295999999997</v>
      </c>
      <c r="G37" s="33">
        <v>57901.336000000003</v>
      </c>
      <c r="H37" s="39">
        <v>57527.957999999999</v>
      </c>
      <c r="J37" t="s">
        <v>8</v>
      </c>
      <c r="K37">
        <f t="shared" si="0"/>
        <v>2025</v>
      </c>
      <c r="L37">
        <v>4.2587988319392034E-2</v>
      </c>
      <c r="M37">
        <v>2.4062510871041942E-2</v>
      </c>
      <c r="N37">
        <v>0.18658946558937317</v>
      </c>
      <c r="O37">
        <v>0.38597680920321897</v>
      </c>
      <c r="P37">
        <v>0.99806795482820065</v>
      </c>
    </row>
    <row r="38" spans="1:16">
      <c r="A38" s="38" t="s">
        <v>8</v>
      </c>
      <c r="B38" s="31">
        <v>1990</v>
      </c>
      <c r="C38" s="31">
        <v>37</v>
      </c>
      <c r="D38" s="32">
        <v>1.3198059999999999E-2</v>
      </c>
      <c r="E38" s="32">
        <v>1.311154E-2</v>
      </c>
      <c r="F38" s="32">
        <v>0.98688845999999997</v>
      </c>
      <c r="G38" s="33">
        <v>57154.58</v>
      </c>
      <c r="H38" s="39">
        <v>56779.887999999999</v>
      </c>
      <c r="J38" t="s">
        <v>8</v>
      </c>
      <c r="K38">
        <f t="shared" si="0"/>
        <v>2026</v>
      </c>
      <c r="L38">
        <v>4.2720781991653078E-2</v>
      </c>
      <c r="M38">
        <v>2.4033626947102094E-2</v>
      </c>
      <c r="N38">
        <v>0.18656333704327666</v>
      </c>
      <c r="O38">
        <v>0.38596278301995557</v>
      </c>
      <c r="P38">
        <v>0.99806770948496604</v>
      </c>
    </row>
    <row r="39" spans="1:16">
      <c r="A39" s="38" t="s">
        <v>8</v>
      </c>
      <c r="B39" s="31">
        <v>1990</v>
      </c>
      <c r="C39" s="31">
        <v>38</v>
      </c>
      <c r="D39" s="32">
        <v>1.351282E-2</v>
      </c>
      <c r="E39" s="32">
        <v>1.3422130000000001E-2</v>
      </c>
      <c r="F39" s="32">
        <v>0.98657786999999997</v>
      </c>
      <c r="G39" s="33">
        <v>56405.196000000004</v>
      </c>
      <c r="H39" s="39">
        <v>56026.656999999999</v>
      </c>
      <c r="J39" t="s">
        <v>8</v>
      </c>
      <c r="K39">
        <f t="shared" si="0"/>
        <v>2027</v>
      </c>
      <c r="L39">
        <v>4.2853980467437158E-2</v>
      </c>
      <c r="M39">
        <v>2.4022435960884048E-2</v>
      </c>
      <c r="N39">
        <v>0.18653181952284192</v>
      </c>
      <c r="O39">
        <v>0.38593508074435812</v>
      </c>
      <c r="P39">
        <v>0.99806735692505477</v>
      </c>
    </row>
    <row r="40" spans="1:16">
      <c r="A40" s="38" t="s">
        <v>8</v>
      </c>
      <c r="B40" s="31">
        <v>1990</v>
      </c>
      <c r="C40" s="31">
        <v>39</v>
      </c>
      <c r="D40" s="32">
        <v>1.369975E-2</v>
      </c>
      <c r="E40" s="32">
        <v>1.360654E-2</v>
      </c>
      <c r="F40" s="32">
        <v>0.98639346000000006</v>
      </c>
      <c r="G40" s="33">
        <v>55648.118000000002</v>
      </c>
      <c r="H40" s="39">
        <v>55269.529000000002</v>
      </c>
      <c r="J40" t="s">
        <v>8</v>
      </c>
      <c r="K40">
        <f t="shared" si="0"/>
        <v>2028</v>
      </c>
      <c r="L40">
        <v>4.298758492179322E-2</v>
      </c>
      <c r="M40">
        <v>2.4022864563168267E-2</v>
      </c>
      <c r="N40">
        <v>0.18649133519194017</v>
      </c>
      <c r="O40">
        <v>0.38588799899671189</v>
      </c>
      <c r="P40">
        <v>0.99806687210655254</v>
      </c>
    </row>
    <row r="41" spans="1:16">
      <c r="A41" s="38" t="s">
        <v>8</v>
      </c>
      <c r="B41" s="31">
        <v>1990</v>
      </c>
      <c r="C41" s="31">
        <v>40</v>
      </c>
      <c r="D41" s="32">
        <v>1.410836E-2</v>
      </c>
      <c r="E41" s="32">
        <v>1.4009529999999999E-2</v>
      </c>
      <c r="F41" s="32">
        <v>0.98599046999999995</v>
      </c>
      <c r="G41" s="33">
        <v>54890.94</v>
      </c>
      <c r="H41" s="39">
        <v>54506.440999999999</v>
      </c>
      <c r="J41" t="s">
        <v>8</v>
      </c>
      <c r="K41">
        <f t="shared" si="0"/>
        <v>2029</v>
      </c>
      <c r="L41">
        <v>4.312159653280534E-2</v>
      </c>
      <c r="M41">
        <v>2.4031151618316704E-2</v>
      </c>
      <c r="N41">
        <v>0.18644322882891651</v>
      </c>
      <c r="O41">
        <v>0.38582237323515689</v>
      </c>
      <c r="P41">
        <v>0.99806633695757752</v>
      </c>
    </row>
    <row r="42" spans="1:16">
      <c r="A42" s="38" t="s">
        <v>8</v>
      </c>
      <c r="B42" s="31">
        <v>1990</v>
      </c>
      <c r="C42" s="31">
        <v>41</v>
      </c>
      <c r="D42" s="32">
        <v>1.41353E-2</v>
      </c>
      <c r="E42" s="32">
        <v>1.4036099999999999E-2</v>
      </c>
      <c r="F42" s="32">
        <v>0.9859639</v>
      </c>
      <c r="G42" s="33">
        <v>54121.942999999999</v>
      </c>
      <c r="H42" s="39">
        <v>53742.112999999998</v>
      </c>
      <c r="J42" t="s">
        <v>9</v>
      </c>
      <c r="K42">
        <v>1990</v>
      </c>
      <c r="L42">
        <v>3.3048162470953657E-2</v>
      </c>
      <c r="M42">
        <v>4.2759894820395994E-2</v>
      </c>
      <c r="N42">
        <v>0.20875338847496294</v>
      </c>
      <c r="O42">
        <v>0.37521123820627345</v>
      </c>
      <c r="P42">
        <v>0.99881047921090949</v>
      </c>
    </row>
    <row r="43" spans="1:16">
      <c r="A43" s="38" t="s">
        <v>8</v>
      </c>
      <c r="B43" s="31">
        <v>1990</v>
      </c>
      <c r="C43" s="31">
        <v>42</v>
      </c>
      <c r="D43" s="32">
        <v>1.4613330000000001E-2</v>
      </c>
      <c r="E43" s="32">
        <v>1.4507330000000001E-2</v>
      </c>
      <c r="F43" s="32">
        <v>0.98549266999999996</v>
      </c>
      <c r="G43" s="33">
        <v>53362.281999999999</v>
      </c>
      <c r="H43" s="39">
        <v>52975.21</v>
      </c>
      <c r="J43" t="s">
        <v>9</v>
      </c>
      <c r="K43">
        <f>K42+1</f>
        <v>1991</v>
      </c>
      <c r="L43">
        <v>3.3291577920981918E-2</v>
      </c>
      <c r="M43">
        <v>4.1825606110122648E-2</v>
      </c>
      <c r="N43">
        <v>0.20150026917381481</v>
      </c>
      <c r="O43">
        <v>0.37107503591788349</v>
      </c>
      <c r="P43">
        <v>0.99877975286767251</v>
      </c>
    </row>
    <row r="44" spans="1:16">
      <c r="A44" s="38" t="s">
        <v>8</v>
      </c>
      <c r="B44" s="31">
        <v>1990</v>
      </c>
      <c r="C44" s="31">
        <v>43</v>
      </c>
      <c r="D44" s="32">
        <v>1.476741E-2</v>
      </c>
      <c r="E44" s="32">
        <v>1.4659169999999999E-2</v>
      </c>
      <c r="F44" s="32">
        <v>0.98534082999999995</v>
      </c>
      <c r="G44" s="33">
        <v>52588.137999999999</v>
      </c>
      <c r="H44" s="39">
        <v>52202.688999999998</v>
      </c>
      <c r="J44" t="s">
        <v>9</v>
      </c>
      <c r="K44">
        <f t="shared" ref="K44:K81" si="1">K43+1</f>
        <v>1992</v>
      </c>
      <c r="L44">
        <v>3.3212300279628737E-2</v>
      </c>
      <c r="M44">
        <v>4.0835151616173238E-2</v>
      </c>
      <c r="N44">
        <v>0.19829191934415513</v>
      </c>
      <c r="O44">
        <v>0.36761023708497298</v>
      </c>
      <c r="P44">
        <v>0.99873360989101956</v>
      </c>
    </row>
    <row r="45" spans="1:16">
      <c r="A45" s="38" t="s">
        <v>8</v>
      </c>
      <c r="B45" s="31">
        <v>1990</v>
      </c>
      <c r="C45" s="31">
        <v>44</v>
      </c>
      <c r="D45" s="32">
        <v>1.5097930000000001E-2</v>
      </c>
      <c r="E45" s="32">
        <v>1.4984819999999999E-2</v>
      </c>
      <c r="F45" s="32">
        <v>0.98501517999999999</v>
      </c>
      <c r="G45" s="33">
        <v>51817.24</v>
      </c>
      <c r="H45" s="39">
        <v>51429.004000000001</v>
      </c>
      <c r="J45" t="s">
        <v>9</v>
      </c>
      <c r="K45">
        <f t="shared" si="1"/>
        <v>1993</v>
      </c>
      <c r="L45">
        <v>3.3546220353081746E-2</v>
      </c>
      <c r="M45">
        <v>3.9999855102373361E-2</v>
      </c>
      <c r="N45">
        <v>0.19739216902589696</v>
      </c>
      <c r="O45">
        <v>0.36563967500280226</v>
      </c>
      <c r="P45">
        <v>0.99870606548657859</v>
      </c>
    </row>
    <row r="46" spans="1:16">
      <c r="A46" s="38" t="s">
        <v>8</v>
      </c>
      <c r="B46" s="31">
        <v>1990</v>
      </c>
      <c r="C46" s="31">
        <v>45</v>
      </c>
      <c r="D46" s="32">
        <v>1.5508310000000001E-2</v>
      </c>
      <c r="E46" s="32">
        <v>1.538899E-2</v>
      </c>
      <c r="F46" s="32">
        <v>0.98461100999999995</v>
      </c>
      <c r="G46" s="33">
        <v>51040.767999999996</v>
      </c>
      <c r="H46" s="39">
        <v>50648.035000000003</v>
      </c>
      <c r="J46" t="s">
        <v>9</v>
      </c>
      <c r="K46">
        <f t="shared" si="1"/>
        <v>1994</v>
      </c>
      <c r="L46">
        <v>3.4719833471379635E-2</v>
      </c>
      <c r="M46">
        <v>3.9535730315354178E-2</v>
      </c>
      <c r="N46">
        <v>0.19571918154000578</v>
      </c>
      <c r="O46">
        <v>0.36467937275369844</v>
      </c>
      <c r="P46">
        <v>0.99870007677504602</v>
      </c>
    </row>
    <row r="47" spans="1:16">
      <c r="A47" s="38" t="s">
        <v>8</v>
      </c>
      <c r="B47" s="31">
        <v>1990</v>
      </c>
      <c r="C47" s="31">
        <v>46</v>
      </c>
      <c r="D47" s="32">
        <v>1.5804559999999999E-2</v>
      </c>
      <c r="E47" s="32">
        <v>1.5680639999999999E-2</v>
      </c>
      <c r="F47" s="32">
        <v>0.98431935999999998</v>
      </c>
      <c r="G47" s="33">
        <v>50255.302000000003</v>
      </c>
      <c r="H47" s="39">
        <v>49861.284</v>
      </c>
      <c r="J47" t="s">
        <v>9</v>
      </c>
      <c r="K47">
        <f t="shared" si="1"/>
        <v>1995</v>
      </c>
      <c r="L47">
        <v>3.4727239298146584E-2</v>
      </c>
      <c r="M47">
        <v>3.813475784161735E-2</v>
      </c>
      <c r="N47">
        <v>0.19170892161050479</v>
      </c>
      <c r="O47">
        <v>0.36034624672545501</v>
      </c>
      <c r="P47">
        <v>0.99866082100864273</v>
      </c>
    </row>
    <row r="48" spans="1:16">
      <c r="A48" s="38" t="s">
        <v>8</v>
      </c>
      <c r="B48" s="31">
        <v>1990</v>
      </c>
      <c r="C48" s="31">
        <v>47</v>
      </c>
      <c r="D48" s="32">
        <v>1.62455E-2</v>
      </c>
      <c r="E48" s="32">
        <v>1.61146E-2</v>
      </c>
      <c r="F48" s="32">
        <v>0.98388540000000002</v>
      </c>
      <c r="G48" s="33">
        <v>49467.267</v>
      </c>
      <c r="H48" s="39">
        <v>49068.694000000003</v>
      </c>
      <c r="J48" t="s">
        <v>9</v>
      </c>
      <c r="K48">
        <f t="shared" si="1"/>
        <v>1996</v>
      </c>
      <c r="L48">
        <v>3.4970964432412877E-2</v>
      </c>
      <c r="M48">
        <v>3.7783885245672444E-2</v>
      </c>
      <c r="N48">
        <v>0.19076430130725575</v>
      </c>
      <c r="O48">
        <v>0.35905402652786</v>
      </c>
      <c r="P48">
        <v>0.99864453017014287</v>
      </c>
    </row>
    <row r="49" spans="1:16">
      <c r="A49" s="38" t="s">
        <v>8</v>
      </c>
      <c r="B49" s="31">
        <v>1990</v>
      </c>
      <c r="C49" s="31">
        <v>48</v>
      </c>
      <c r="D49" s="32">
        <v>1.6933710000000001E-2</v>
      </c>
      <c r="E49" s="32">
        <v>1.6791540000000001E-2</v>
      </c>
      <c r="F49" s="32">
        <v>0.98320845999999995</v>
      </c>
      <c r="G49" s="33">
        <v>48670.120999999999</v>
      </c>
      <c r="H49" s="39">
        <v>48261.498</v>
      </c>
      <c r="J49" t="s">
        <v>9</v>
      </c>
      <c r="K49">
        <f t="shared" si="1"/>
        <v>1997</v>
      </c>
      <c r="L49">
        <v>3.4586212370225411E-2</v>
      </c>
      <c r="M49">
        <v>3.6303865291773096E-2</v>
      </c>
      <c r="N49">
        <v>0.18563060077624916</v>
      </c>
      <c r="O49">
        <v>0.35409816437962149</v>
      </c>
      <c r="P49">
        <v>0.99861444939368993</v>
      </c>
    </row>
    <row r="50" spans="1:16">
      <c r="A50" s="38" t="s">
        <v>8</v>
      </c>
      <c r="B50" s="31">
        <v>1990</v>
      </c>
      <c r="C50" s="31">
        <v>49</v>
      </c>
      <c r="D50" s="32">
        <v>1.7563990000000002E-2</v>
      </c>
      <c r="E50" s="32">
        <v>1.7411090000000001E-2</v>
      </c>
      <c r="F50" s="32">
        <v>0.98258891000000004</v>
      </c>
      <c r="G50" s="33">
        <v>47852.875</v>
      </c>
      <c r="H50" s="39">
        <v>47436.29</v>
      </c>
      <c r="J50" t="s">
        <v>9</v>
      </c>
      <c r="K50">
        <f t="shared" si="1"/>
        <v>1998</v>
      </c>
      <c r="L50">
        <v>3.3735927332758209E-2</v>
      </c>
      <c r="M50">
        <v>3.5666932883835933E-2</v>
      </c>
      <c r="N50">
        <v>0.18344873257828198</v>
      </c>
      <c r="O50">
        <v>0.35177542356642133</v>
      </c>
      <c r="P50">
        <v>0.99859274729768566</v>
      </c>
    </row>
    <row r="51" spans="1:16">
      <c r="A51" s="38" t="s">
        <v>8</v>
      </c>
      <c r="B51" s="31">
        <v>1990</v>
      </c>
      <c r="C51" s="31">
        <v>50</v>
      </c>
      <c r="D51" s="32">
        <v>1.8570639999999999E-2</v>
      </c>
      <c r="E51" s="32">
        <v>1.8399789999999999E-2</v>
      </c>
      <c r="F51" s="32">
        <v>0.98160020999999997</v>
      </c>
      <c r="G51" s="33">
        <v>47019.703999999998</v>
      </c>
      <c r="H51" s="39">
        <v>46587.127999999997</v>
      </c>
      <c r="J51" t="s">
        <v>9</v>
      </c>
      <c r="K51">
        <f t="shared" si="1"/>
        <v>1999</v>
      </c>
      <c r="L51">
        <v>3.1963887625087839E-2</v>
      </c>
      <c r="M51">
        <v>3.4104434983991627E-2</v>
      </c>
      <c r="N51">
        <v>0.1780221136307939</v>
      </c>
      <c r="O51">
        <v>0.34591087808825505</v>
      </c>
      <c r="P51">
        <v>0.99852480707419955</v>
      </c>
    </row>
    <row r="52" spans="1:16">
      <c r="A52" s="38" t="s">
        <v>8</v>
      </c>
      <c r="B52" s="31">
        <v>1990</v>
      </c>
      <c r="C52" s="31">
        <v>51</v>
      </c>
      <c r="D52" s="32">
        <v>1.9064939999999999E-2</v>
      </c>
      <c r="E52" s="32">
        <v>1.8884919999999999E-2</v>
      </c>
      <c r="F52" s="32">
        <v>0.98111508000000003</v>
      </c>
      <c r="G52" s="33">
        <v>46154.552000000003</v>
      </c>
      <c r="H52" s="39">
        <v>45718.739000000001</v>
      </c>
      <c r="J52" t="s">
        <v>9</v>
      </c>
      <c r="K52">
        <f t="shared" si="1"/>
        <v>2000</v>
      </c>
      <c r="L52">
        <v>2.9318758368425568E-2</v>
      </c>
      <c r="M52">
        <v>3.206668522196332E-2</v>
      </c>
      <c r="N52">
        <v>0.17131182771291009</v>
      </c>
      <c r="O52">
        <v>0.33831403461552367</v>
      </c>
      <c r="P52">
        <v>0.9984118154377295</v>
      </c>
    </row>
    <row r="53" spans="1:16">
      <c r="A53" s="38" t="s">
        <v>8</v>
      </c>
      <c r="B53" s="31">
        <v>1990</v>
      </c>
      <c r="C53" s="31">
        <v>52</v>
      </c>
      <c r="D53" s="32">
        <v>2.020021E-2</v>
      </c>
      <c r="E53" s="32">
        <v>1.9998229999999999E-2</v>
      </c>
      <c r="F53" s="32">
        <v>0.98000176999999999</v>
      </c>
      <c r="G53" s="33">
        <v>45282.925999999999</v>
      </c>
      <c r="H53" s="39">
        <v>44830.137000000002</v>
      </c>
      <c r="J53" t="s">
        <v>9</v>
      </c>
      <c r="K53">
        <f t="shared" si="1"/>
        <v>2001</v>
      </c>
      <c r="L53">
        <v>2.5392471645838688E-2</v>
      </c>
      <c r="M53">
        <v>2.9283727080844368E-2</v>
      </c>
      <c r="N53">
        <v>0.16238180058621632</v>
      </c>
      <c r="O53">
        <v>0.32805532904469847</v>
      </c>
      <c r="P53">
        <v>0.99828477804175753</v>
      </c>
    </row>
    <row r="54" spans="1:16">
      <c r="A54" s="38" t="s">
        <v>8</v>
      </c>
      <c r="B54" s="31">
        <v>1990</v>
      </c>
      <c r="C54" s="31">
        <v>53</v>
      </c>
      <c r="D54" s="32">
        <v>2.0983399999999999E-2</v>
      </c>
      <c r="E54" s="32">
        <v>2.0765539999999999E-2</v>
      </c>
      <c r="F54" s="32">
        <v>0.97923446000000003</v>
      </c>
      <c r="G54" s="33">
        <v>44377.347999999998</v>
      </c>
      <c r="H54" s="39">
        <v>43916.589</v>
      </c>
      <c r="J54" t="s">
        <v>9</v>
      </c>
      <c r="K54">
        <f t="shared" si="1"/>
        <v>2002</v>
      </c>
      <c r="L54">
        <v>2.1837281620137539E-2</v>
      </c>
      <c r="M54">
        <v>2.6898487229495838E-2</v>
      </c>
      <c r="N54">
        <v>0.15467723200794214</v>
      </c>
      <c r="O54">
        <v>0.31907186552200251</v>
      </c>
      <c r="P54">
        <v>0.99814692010404205</v>
      </c>
    </row>
    <row r="55" spans="1:16">
      <c r="A55" s="38" t="s">
        <v>8</v>
      </c>
      <c r="B55" s="31">
        <v>1990</v>
      </c>
      <c r="C55" s="31">
        <v>54</v>
      </c>
      <c r="D55" s="32">
        <v>2.2015570000000002E-2</v>
      </c>
      <c r="E55" s="32">
        <v>2.1775869999999999E-2</v>
      </c>
      <c r="F55" s="32">
        <v>0.97822412999999997</v>
      </c>
      <c r="G55" s="33">
        <v>43455.828999999998</v>
      </c>
      <c r="H55" s="39">
        <v>42982.684999999998</v>
      </c>
      <c r="J55" t="s">
        <v>9</v>
      </c>
      <c r="K55">
        <f t="shared" si="1"/>
        <v>2003</v>
      </c>
      <c r="L55">
        <v>1.8777370348263211E-2</v>
      </c>
      <c r="M55">
        <v>2.4285815756140305E-2</v>
      </c>
      <c r="N55">
        <v>0.14580315633239072</v>
      </c>
      <c r="O55">
        <v>0.30861276836175988</v>
      </c>
      <c r="P55">
        <v>0.99797811545333481</v>
      </c>
    </row>
    <row r="56" spans="1:16">
      <c r="A56" s="38" t="s">
        <v>8</v>
      </c>
      <c r="B56" s="31">
        <v>1990</v>
      </c>
      <c r="C56" s="31">
        <v>55</v>
      </c>
      <c r="D56" s="32">
        <v>2.3037990000000001E-2</v>
      </c>
      <c r="E56" s="32">
        <v>2.2775630000000002E-2</v>
      </c>
      <c r="F56" s="32">
        <v>0.97722436999999995</v>
      </c>
      <c r="G56" s="33">
        <v>42509.54</v>
      </c>
      <c r="H56" s="39">
        <v>42025.45</v>
      </c>
      <c r="J56" t="s">
        <v>9</v>
      </c>
      <c r="K56">
        <f t="shared" si="1"/>
        <v>2004</v>
      </c>
      <c r="L56">
        <v>1.6379680475923974E-2</v>
      </c>
      <c r="M56">
        <v>2.2340983811942938E-2</v>
      </c>
      <c r="N56">
        <v>0.1389745262817158</v>
      </c>
      <c r="O56">
        <v>0.30110806825197056</v>
      </c>
      <c r="P56">
        <v>0.9978776624479635</v>
      </c>
    </row>
    <row r="57" spans="1:16">
      <c r="A57" s="38" t="s">
        <v>8</v>
      </c>
      <c r="B57" s="31">
        <v>1990</v>
      </c>
      <c r="C57" s="31">
        <v>56</v>
      </c>
      <c r="D57" s="32">
        <v>2.4235260000000002E-2</v>
      </c>
      <c r="E57" s="32">
        <v>2.39451E-2</v>
      </c>
      <c r="F57" s="32">
        <v>0.97605489999999995</v>
      </c>
      <c r="G57" s="33">
        <v>41541.358999999997</v>
      </c>
      <c r="H57" s="39">
        <v>41044.002999999997</v>
      </c>
      <c r="J57" t="s">
        <v>9</v>
      </c>
      <c r="K57">
        <f t="shared" si="1"/>
        <v>2005</v>
      </c>
      <c r="L57">
        <v>1.4467781686085535E-2</v>
      </c>
      <c r="M57">
        <v>2.1208209528874922E-2</v>
      </c>
      <c r="N57">
        <v>0.1350407173419006</v>
      </c>
      <c r="O57">
        <v>0.29621321662718547</v>
      </c>
      <c r="P57">
        <v>0.99777508621838162</v>
      </c>
    </row>
    <row r="58" spans="1:16">
      <c r="A58" s="38" t="s">
        <v>8</v>
      </c>
      <c r="B58" s="31">
        <v>1990</v>
      </c>
      <c r="C58" s="31">
        <v>57</v>
      </c>
      <c r="D58" s="32">
        <v>2.543517E-2</v>
      </c>
      <c r="E58" s="32">
        <v>2.5115760000000001E-2</v>
      </c>
      <c r="F58" s="32">
        <v>0.97488423999999996</v>
      </c>
      <c r="G58" s="33">
        <v>40546.646999999997</v>
      </c>
      <c r="H58" s="39">
        <v>40037.466999999997</v>
      </c>
      <c r="J58" t="s">
        <v>9</v>
      </c>
      <c r="K58">
        <f t="shared" si="1"/>
        <v>2006</v>
      </c>
      <c r="L58">
        <v>1.2942076608821074E-2</v>
      </c>
      <c r="M58">
        <v>1.9777879147878652E-2</v>
      </c>
      <c r="N58">
        <v>0.13003636578667666</v>
      </c>
      <c r="O58">
        <v>0.29007970154485196</v>
      </c>
      <c r="P58">
        <v>0.9976502019369039</v>
      </c>
    </row>
    <row r="59" spans="1:16">
      <c r="A59" s="38" t="s">
        <v>8</v>
      </c>
      <c r="B59" s="31">
        <v>1990</v>
      </c>
      <c r="C59" s="31">
        <v>58</v>
      </c>
      <c r="D59" s="32">
        <v>2.7199060000000001E-2</v>
      </c>
      <c r="E59" s="32">
        <v>2.6834130000000001E-2</v>
      </c>
      <c r="F59" s="32">
        <v>0.97316586999999999</v>
      </c>
      <c r="G59" s="33">
        <v>39528.286999999997</v>
      </c>
      <c r="H59" s="39">
        <v>38997.932999999997</v>
      </c>
      <c r="J59" t="s">
        <v>9</v>
      </c>
      <c r="K59">
        <f t="shared" si="1"/>
        <v>2007</v>
      </c>
      <c r="L59">
        <v>1.1744925371519277E-2</v>
      </c>
      <c r="M59">
        <v>1.8564514986946667E-2</v>
      </c>
      <c r="N59">
        <v>0.12566218225808079</v>
      </c>
      <c r="O59">
        <v>0.28451501903648235</v>
      </c>
      <c r="P59">
        <v>0.99752472524417446</v>
      </c>
    </row>
    <row r="60" spans="1:16">
      <c r="A60" s="38" t="s">
        <v>8</v>
      </c>
      <c r="B60" s="31">
        <v>1990</v>
      </c>
      <c r="C60" s="31">
        <v>59</v>
      </c>
      <c r="D60" s="32">
        <v>2.8967969999999999E-2</v>
      </c>
      <c r="E60" s="32">
        <v>2.8554389999999999E-2</v>
      </c>
      <c r="F60" s="32">
        <v>0.97144560999999996</v>
      </c>
      <c r="G60" s="33">
        <v>38467.58</v>
      </c>
      <c r="H60" s="39">
        <v>37918.370000000003</v>
      </c>
      <c r="J60" t="s">
        <v>9</v>
      </c>
      <c r="K60">
        <f t="shared" si="1"/>
        <v>2008</v>
      </c>
      <c r="L60">
        <v>1.048231230732366E-2</v>
      </c>
      <c r="M60">
        <v>1.7177303443170922E-2</v>
      </c>
      <c r="N60">
        <v>0.1205160105126708</v>
      </c>
      <c r="O60">
        <v>0.27819128389786807</v>
      </c>
      <c r="P60">
        <v>0.99737931617220976</v>
      </c>
    </row>
    <row r="61" spans="1:16">
      <c r="A61" s="38" t="s">
        <v>8</v>
      </c>
      <c r="B61" s="31">
        <v>1990</v>
      </c>
      <c r="C61" s="31">
        <v>60</v>
      </c>
      <c r="D61" s="32">
        <v>3.1666720000000002E-2</v>
      </c>
      <c r="E61" s="32">
        <v>3.117315E-2</v>
      </c>
      <c r="F61" s="32">
        <v>0.96882685000000002</v>
      </c>
      <c r="G61" s="33">
        <v>37369.161</v>
      </c>
      <c r="H61" s="39">
        <v>36786.703999999998</v>
      </c>
      <c r="J61" t="s">
        <v>9</v>
      </c>
      <c r="K61">
        <f t="shared" si="1"/>
        <v>2009</v>
      </c>
      <c r="L61">
        <v>9.3907291835293449E-3</v>
      </c>
      <c r="M61">
        <v>1.51307463672683E-2</v>
      </c>
      <c r="N61">
        <v>0.11271139069857872</v>
      </c>
      <c r="O61">
        <v>0.26814443408395439</v>
      </c>
      <c r="P61">
        <v>0.99706425262355836</v>
      </c>
    </row>
    <row r="62" spans="1:16">
      <c r="A62" s="38" t="s">
        <v>8</v>
      </c>
      <c r="B62" s="31">
        <v>1990</v>
      </c>
      <c r="C62" s="31">
        <v>61</v>
      </c>
      <c r="D62" s="32">
        <v>3.3311100000000003E-2</v>
      </c>
      <c r="E62" s="32">
        <v>3.2765370000000002E-2</v>
      </c>
      <c r="F62" s="32">
        <v>0.96723462999999998</v>
      </c>
      <c r="G62" s="33">
        <v>36204.247000000003</v>
      </c>
      <c r="H62" s="39">
        <v>35611.124000000003</v>
      </c>
      <c r="J62" t="s">
        <v>9</v>
      </c>
      <c r="K62">
        <f t="shared" si="1"/>
        <v>2010</v>
      </c>
      <c r="L62">
        <v>8.4553432482387114E-3</v>
      </c>
      <c r="M62">
        <v>1.4980232702589413E-2</v>
      </c>
      <c r="N62">
        <v>0.11246039906235106</v>
      </c>
      <c r="O62">
        <v>0.26816598527065716</v>
      </c>
      <c r="P62">
        <v>0.99708223631585635</v>
      </c>
    </row>
    <row r="63" spans="1:16">
      <c r="A63" s="38" t="s">
        <v>8</v>
      </c>
      <c r="B63" s="31">
        <v>1990</v>
      </c>
      <c r="C63" s="31">
        <v>62</v>
      </c>
      <c r="D63" s="32">
        <v>3.6403739999999997E-2</v>
      </c>
      <c r="E63" s="32">
        <v>3.5752970000000002E-2</v>
      </c>
      <c r="F63" s="32">
        <v>0.96424703</v>
      </c>
      <c r="G63" s="33">
        <v>35018.000999999997</v>
      </c>
      <c r="H63" s="39">
        <v>34392.002999999997</v>
      </c>
      <c r="J63" t="s">
        <v>9</v>
      </c>
      <c r="K63">
        <f t="shared" si="1"/>
        <v>2011</v>
      </c>
      <c r="L63">
        <v>7.7770558381928812E-3</v>
      </c>
      <c r="M63">
        <v>1.360373084526878E-2</v>
      </c>
      <c r="N63">
        <v>0.10704997128206306</v>
      </c>
      <c r="O63">
        <v>0.26114972575976758</v>
      </c>
      <c r="P63">
        <v>0.99692082330061593</v>
      </c>
    </row>
    <row r="64" spans="1:16">
      <c r="A64" s="38" t="s">
        <v>8</v>
      </c>
      <c r="B64" s="31">
        <v>1990</v>
      </c>
      <c r="C64" s="31">
        <v>63</v>
      </c>
      <c r="D64" s="32">
        <v>3.9231920000000003E-2</v>
      </c>
      <c r="E64" s="32">
        <v>3.8477160000000003E-2</v>
      </c>
      <c r="F64" s="32">
        <v>0.96152283999999999</v>
      </c>
      <c r="G64" s="33">
        <v>33766.004000000001</v>
      </c>
      <c r="H64" s="39">
        <v>33116.394</v>
      </c>
      <c r="J64" t="s">
        <v>9</v>
      </c>
      <c r="K64">
        <f t="shared" si="1"/>
        <v>2012</v>
      </c>
      <c r="L64">
        <v>6.8935447734292943E-3</v>
      </c>
      <c r="M64">
        <v>1.2797505291007538E-2</v>
      </c>
      <c r="N64">
        <v>0.10380749590982319</v>
      </c>
      <c r="O64">
        <v>0.25781525351898227</v>
      </c>
      <c r="P64">
        <v>0.99685184097632518</v>
      </c>
    </row>
    <row r="65" spans="1:16">
      <c r="A65" s="38" t="s">
        <v>8</v>
      </c>
      <c r="B65" s="31">
        <v>1990</v>
      </c>
      <c r="C65" s="31">
        <v>64</v>
      </c>
      <c r="D65" s="32">
        <v>4.2394719999999997E-2</v>
      </c>
      <c r="E65" s="32">
        <v>4.1514719999999998E-2</v>
      </c>
      <c r="F65" s="32">
        <v>0.95848528</v>
      </c>
      <c r="G65" s="33">
        <v>32466.784</v>
      </c>
      <c r="H65" s="39">
        <v>31792.859</v>
      </c>
      <c r="J65" t="s">
        <v>9</v>
      </c>
      <c r="K65">
        <f t="shared" si="1"/>
        <v>2013</v>
      </c>
      <c r="L65">
        <v>6.4729611164028311E-3</v>
      </c>
      <c r="M65">
        <v>1.2186978986690189E-2</v>
      </c>
      <c r="N65">
        <v>0.10128405182144162</v>
      </c>
      <c r="O65">
        <v>0.25439416795100334</v>
      </c>
      <c r="P65">
        <v>0.99678086554626044</v>
      </c>
    </row>
    <row r="66" spans="1:16">
      <c r="A66" s="38" t="s">
        <v>8</v>
      </c>
      <c r="B66" s="31">
        <v>1990</v>
      </c>
      <c r="C66" s="31">
        <v>65</v>
      </c>
      <c r="D66" s="32">
        <v>4.5933410000000001E-2</v>
      </c>
      <c r="E66" s="32">
        <v>4.4902160000000003E-2</v>
      </c>
      <c r="F66" s="32">
        <v>0.95509783999999998</v>
      </c>
      <c r="G66" s="33">
        <v>31118.935000000001</v>
      </c>
      <c r="H66" s="39">
        <v>30420.280999999999</v>
      </c>
      <c r="J66" t="s">
        <v>9</v>
      </c>
      <c r="K66">
        <f t="shared" si="1"/>
        <v>2014</v>
      </c>
      <c r="L66">
        <v>5.9091764935631508E-3</v>
      </c>
      <c r="M66">
        <v>1.1376893068467453E-2</v>
      </c>
      <c r="N66">
        <v>9.798405181827341E-2</v>
      </c>
      <c r="O66">
        <v>0.25107556980189405</v>
      </c>
      <c r="P66">
        <v>0.99671007436922854</v>
      </c>
    </row>
    <row r="67" spans="1:16">
      <c r="A67" s="38" t="s">
        <v>8</v>
      </c>
      <c r="B67" s="31">
        <v>1990</v>
      </c>
      <c r="C67" s="31">
        <v>66</v>
      </c>
      <c r="D67" s="32">
        <v>4.9251450000000002E-2</v>
      </c>
      <c r="E67" s="32">
        <v>4.8067749999999999E-2</v>
      </c>
      <c r="F67" s="32">
        <v>0.95193225000000004</v>
      </c>
      <c r="G67" s="33">
        <v>29721.627</v>
      </c>
      <c r="H67" s="39">
        <v>29007.300999999999</v>
      </c>
      <c r="J67" t="s">
        <v>9</v>
      </c>
      <c r="K67">
        <f t="shared" si="1"/>
        <v>2015</v>
      </c>
      <c r="L67">
        <v>5.4917294960572516E-3</v>
      </c>
      <c r="M67">
        <v>1.130928439324097E-2</v>
      </c>
      <c r="N67">
        <v>9.7809669501426333E-2</v>
      </c>
      <c r="O67">
        <v>0.25113763403204326</v>
      </c>
      <c r="P67">
        <v>0.9967155447092243</v>
      </c>
    </row>
    <row r="68" spans="1:16">
      <c r="A68" s="38" t="s">
        <v>8</v>
      </c>
      <c r="B68" s="31">
        <v>1990</v>
      </c>
      <c r="C68" s="31">
        <v>67</v>
      </c>
      <c r="D68" s="32">
        <v>5.3268179999999998E-2</v>
      </c>
      <c r="E68" s="32">
        <v>5.188624E-2</v>
      </c>
      <c r="F68" s="32">
        <v>0.94811376000000003</v>
      </c>
      <c r="G68" s="33">
        <v>28292.975999999999</v>
      </c>
      <c r="H68" s="39">
        <v>27558.968000000001</v>
      </c>
      <c r="J68" t="s">
        <v>9</v>
      </c>
      <c r="K68">
        <f t="shared" si="1"/>
        <v>2016</v>
      </c>
      <c r="L68">
        <v>5.1725279591481321E-3</v>
      </c>
      <c r="M68">
        <v>1.0767040685091156E-2</v>
      </c>
      <c r="N68">
        <v>9.5338642857240363E-2</v>
      </c>
      <c r="O68">
        <v>0.24753282328389303</v>
      </c>
      <c r="P68">
        <v>0.9966083974207457</v>
      </c>
    </row>
    <row r="69" spans="1:16">
      <c r="A69" s="38" t="s">
        <v>8</v>
      </c>
      <c r="B69" s="31">
        <v>1990</v>
      </c>
      <c r="C69" s="31">
        <v>68</v>
      </c>
      <c r="D69" s="32">
        <v>5.795894E-2</v>
      </c>
      <c r="E69" s="32">
        <v>5.6326620000000001E-2</v>
      </c>
      <c r="F69" s="32">
        <v>0.94367338000000001</v>
      </c>
      <c r="G69" s="33">
        <v>26824.958999999999</v>
      </c>
      <c r="H69" s="39">
        <v>26069.48</v>
      </c>
      <c r="J69" t="s">
        <v>9</v>
      </c>
      <c r="K69">
        <f t="shared" si="1"/>
        <v>2017</v>
      </c>
      <c r="L69">
        <v>4.8781820898190498E-3</v>
      </c>
      <c r="M69">
        <v>1.0194692462344057E-2</v>
      </c>
      <c r="N69">
        <v>9.2881446196305228E-2</v>
      </c>
      <c r="O69">
        <v>0.24553018512029734</v>
      </c>
      <c r="P69">
        <v>0.99658743336535938</v>
      </c>
    </row>
    <row r="70" spans="1:16">
      <c r="A70" s="38" t="s">
        <v>8</v>
      </c>
      <c r="B70" s="31">
        <v>1990</v>
      </c>
      <c r="C70" s="31">
        <v>69</v>
      </c>
      <c r="D70" s="32">
        <v>6.263233E-2</v>
      </c>
      <c r="E70" s="32">
        <v>6.0730480000000003E-2</v>
      </c>
      <c r="F70" s="32">
        <v>0.93926951999999997</v>
      </c>
      <c r="G70" s="33">
        <v>25314</v>
      </c>
      <c r="H70" s="39">
        <v>24545.333999999999</v>
      </c>
      <c r="J70" t="s">
        <v>9</v>
      </c>
      <c r="K70">
        <f t="shared" si="1"/>
        <v>2018</v>
      </c>
      <c r="L70">
        <v>4.6174220051661274E-3</v>
      </c>
      <c r="M70">
        <v>1.0278152168795796E-2</v>
      </c>
      <c r="N70">
        <v>9.3315308703139421E-2</v>
      </c>
      <c r="O70">
        <v>0.24633266313563573</v>
      </c>
      <c r="P70">
        <v>0.9965999038098492</v>
      </c>
    </row>
    <row r="71" spans="1:16">
      <c r="A71" s="38" t="s">
        <v>8</v>
      </c>
      <c r="B71" s="31">
        <v>1990</v>
      </c>
      <c r="C71" s="31">
        <v>70</v>
      </c>
      <c r="D71" s="32">
        <v>6.9712670000000004E-2</v>
      </c>
      <c r="E71" s="32">
        <v>6.7364590000000002E-2</v>
      </c>
      <c r="F71" s="32">
        <v>0.93263541000000005</v>
      </c>
      <c r="G71" s="33">
        <v>23776.669000000002</v>
      </c>
      <c r="H71" s="39">
        <v>22975.815999999999</v>
      </c>
      <c r="J71" t="s">
        <v>9</v>
      </c>
      <c r="K71">
        <f t="shared" si="1"/>
        <v>2019</v>
      </c>
      <c r="L71">
        <v>4.3895579775075078E-3</v>
      </c>
      <c r="M71">
        <v>1.0124603468350202E-2</v>
      </c>
      <c r="N71">
        <v>9.2634760556426388E-2</v>
      </c>
      <c r="O71">
        <v>0.24598010368712175</v>
      </c>
      <c r="P71">
        <v>0.99658784635504183</v>
      </c>
    </row>
    <row r="72" spans="1:16">
      <c r="A72" s="38" t="s">
        <v>8</v>
      </c>
      <c r="B72" s="31">
        <v>1990</v>
      </c>
      <c r="C72" s="31">
        <v>71</v>
      </c>
      <c r="D72" s="32">
        <v>7.4078859999999996E-2</v>
      </c>
      <c r="E72" s="32">
        <v>7.143302E-2</v>
      </c>
      <c r="F72" s="32">
        <v>0.92856698000000004</v>
      </c>
      <c r="G72" s="33">
        <v>22174.963</v>
      </c>
      <c r="H72" s="39">
        <v>21382.951000000001</v>
      </c>
      <c r="J72" t="s">
        <v>9</v>
      </c>
      <c r="K72">
        <f t="shared" si="1"/>
        <v>2020</v>
      </c>
      <c r="L72">
        <v>3.8135072023215422E-5</v>
      </c>
      <c r="M72">
        <v>2.5481500299628923E-4</v>
      </c>
      <c r="N72">
        <v>9.8310179258509489E-3</v>
      </c>
      <c r="O72">
        <v>6.6445454537519932E-2</v>
      </c>
      <c r="P72">
        <v>0.97407268781777723</v>
      </c>
    </row>
    <row r="73" spans="1:16">
      <c r="A73" s="38" t="s">
        <v>8</v>
      </c>
      <c r="B73" s="31">
        <v>1990</v>
      </c>
      <c r="C73" s="31">
        <v>72</v>
      </c>
      <c r="D73" s="32">
        <v>8.2083160000000002E-2</v>
      </c>
      <c r="E73" s="32">
        <v>7.8847139999999996E-2</v>
      </c>
      <c r="F73" s="32">
        <v>0.92115285999999996</v>
      </c>
      <c r="G73" s="33">
        <v>20590.938999999998</v>
      </c>
      <c r="H73" s="39">
        <v>19779.169999999998</v>
      </c>
      <c r="J73" t="s">
        <v>9</v>
      </c>
      <c r="K73">
        <f t="shared" si="1"/>
        <v>2021</v>
      </c>
      <c r="L73">
        <v>4.0829583356938315E-5</v>
      </c>
      <c r="M73">
        <v>2.5847776516774168E-4</v>
      </c>
      <c r="N73">
        <v>1.0025295298076831E-2</v>
      </c>
      <c r="O73">
        <v>6.7717176820478286E-2</v>
      </c>
      <c r="P73">
        <v>0.9743050370930032</v>
      </c>
    </row>
    <row r="74" spans="1:16">
      <c r="A74" s="38" t="s">
        <v>8</v>
      </c>
      <c r="B74" s="31">
        <v>1990</v>
      </c>
      <c r="C74" s="31">
        <v>73</v>
      </c>
      <c r="D74" s="32">
        <v>8.9061420000000002E-2</v>
      </c>
      <c r="E74" s="32">
        <v>8.5264530000000005E-2</v>
      </c>
      <c r="F74" s="32">
        <v>0.91473546999999999</v>
      </c>
      <c r="G74" s="33">
        <v>18967.401999999998</v>
      </c>
      <c r="H74" s="39">
        <v>18158.778999999999</v>
      </c>
      <c r="J74" t="s">
        <v>9</v>
      </c>
      <c r="K74">
        <f t="shared" si="1"/>
        <v>2022</v>
      </c>
      <c r="L74">
        <v>4.1103788803620311E-5</v>
      </c>
      <c r="M74">
        <v>2.634722619019314E-4</v>
      </c>
      <c r="N74">
        <v>1.0196398127873096E-2</v>
      </c>
      <c r="O74">
        <v>6.8682503642014003E-2</v>
      </c>
      <c r="P74">
        <v>0.97443145486017557</v>
      </c>
    </row>
    <row r="75" spans="1:16">
      <c r="A75" s="38" t="s">
        <v>8</v>
      </c>
      <c r="B75" s="31">
        <v>1990</v>
      </c>
      <c r="C75" s="31">
        <v>74</v>
      </c>
      <c r="D75" s="32">
        <v>9.7114190000000003E-2</v>
      </c>
      <c r="E75" s="32">
        <v>9.2616980000000002E-2</v>
      </c>
      <c r="F75" s="32">
        <v>0.90738302000000004</v>
      </c>
      <c r="G75" s="33">
        <v>17350.154999999999</v>
      </c>
      <c r="H75" s="39">
        <v>16546.696</v>
      </c>
      <c r="J75" t="s">
        <v>9</v>
      </c>
      <c r="K75">
        <f t="shared" si="1"/>
        <v>2023</v>
      </c>
      <c r="L75">
        <v>3.3252463511268537E-5</v>
      </c>
      <c r="M75">
        <v>2.6267775249810832E-4</v>
      </c>
      <c r="N75">
        <v>1.0356484028237745E-2</v>
      </c>
      <c r="O75">
        <v>6.9333740888855022E-2</v>
      </c>
      <c r="P75">
        <v>0.97446868107297213</v>
      </c>
    </row>
    <row r="76" spans="1:16">
      <c r="A76" s="38" t="s">
        <v>8</v>
      </c>
      <c r="B76" s="31">
        <v>1990</v>
      </c>
      <c r="C76" s="31">
        <v>75</v>
      </c>
      <c r="D76" s="32">
        <v>0.10595378</v>
      </c>
      <c r="E76" s="32">
        <v>0.10062308</v>
      </c>
      <c r="F76" s="32">
        <v>0.89937692000000002</v>
      </c>
      <c r="G76" s="33">
        <v>15743.236000000001</v>
      </c>
      <c r="H76" s="39">
        <v>14951.17</v>
      </c>
      <c r="J76" t="s">
        <v>9</v>
      </c>
      <c r="K76">
        <f t="shared" si="1"/>
        <v>2024</v>
      </c>
      <c r="L76">
        <v>7.6556068732136495E-6</v>
      </c>
      <c r="M76">
        <v>2.4606956479078512E-4</v>
      </c>
      <c r="N76">
        <v>1.0519902551587634E-2</v>
      </c>
      <c r="O76">
        <v>6.9685508304273336E-2</v>
      </c>
      <c r="P76">
        <v>0.97444132680263795</v>
      </c>
    </row>
    <row r="77" spans="1:16">
      <c r="A77" s="38" t="s">
        <v>8</v>
      </c>
      <c r="B77" s="31">
        <v>1990</v>
      </c>
      <c r="C77" s="31">
        <v>76</v>
      </c>
      <c r="D77" s="32">
        <v>0.11415835000000001</v>
      </c>
      <c r="E77" s="32">
        <v>0.10799412999999999</v>
      </c>
      <c r="F77" s="32">
        <v>0.89200586999999998</v>
      </c>
      <c r="G77" s="33">
        <v>14159.102999999999</v>
      </c>
      <c r="H77" s="39">
        <v>13394.553</v>
      </c>
      <c r="J77" t="s">
        <v>9</v>
      </c>
      <c r="K77">
        <f t="shared" si="1"/>
        <v>2025</v>
      </c>
      <c r="L77">
        <v>9.9021536708043811E-6</v>
      </c>
      <c r="M77">
        <v>2.5807680408052036E-4</v>
      </c>
      <c r="N77">
        <v>1.0571925864812037E-2</v>
      </c>
      <c r="O77">
        <v>6.9691176837622382E-2</v>
      </c>
      <c r="P77">
        <v>0.9743664564095994</v>
      </c>
    </row>
    <row r="78" spans="1:16">
      <c r="A78" s="38" t="s">
        <v>8</v>
      </c>
      <c r="B78" s="31">
        <v>1990</v>
      </c>
      <c r="C78" s="31">
        <v>77</v>
      </c>
      <c r="D78" s="32">
        <v>0.12279584</v>
      </c>
      <c r="E78" s="32">
        <v>0.11569256</v>
      </c>
      <c r="F78" s="32">
        <v>0.88430743999999994</v>
      </c>
      <c r="G78" s="33">
        <v>12630.003000000001</v>
      </c>
      <c r="H78" s="39">
        <v>11899.405000000001</v>
      </c>
      <c r="J78" t="s">
        <v>9</v>
      </c>
      <c r="K78">
        <f t="shared" si="1"/>
        <v>2026</v>
      </c>
      <c r="L78">
        <v>1.2848708962787114E-5</v>
      </c>
      <c r="M78">
        <v>2.6164812097895229E-4</v>
      </c>
      <c r="N78">
        <v>1.0547279885545158E-2</v>
      </c>
      <c r="O78">
        <v>6.9312715517666157E-2</v>
      </c>
      <c r="P78">
        <v>0.97425927354699793</v>
      </c>
    </row>
    <row r="79" spans="1:16">
      <c r="A79" s="38" t="s">
        <v>8</v>
      </c>
      <c r="B79" s="31">
        <v>1990</v>
      </c>
      <c r="C79" s="31">
        <v>78</v>
      </c>
      <c r="D79" s="32">
        <v>0.13337922999999999</v>
      </c>
      <c r="E79" s="32">
        <v>0.12504034</v>
      </c>
      <c r="F79" s="32">
        <v>0.87495966000000003</v>
      </c>
      <c r="G79" s="33">
        <v>11168.806</v>
      </c>
      <c r="H79" s="39">
        <v>10470.530000000001</v>
      </c>
      <c r="J79" t="s">
        <v>9</v>
      </c>
      <c r="K79">
        <f t="shared" si="1"/>
        <v>2027</v>
      </c>
      <c r="L79">
        <v>1.6718105368629388E-5</v>
      </c>
      <c r="M79">
        <v>2.5926359507488783E-4</v>
      </c>
      <c r="N79">
        <v>1.044470731894187E-2</v>
      </c>
      <c r="O79">
        <v>6.8648103891677414E-2</v>
      </c>
      <c r="P79">
        <v>0.97414459628675765</v>
      </c>
    </row>
    <row r="80" spans="1:16">
      <c r="A80" s="38" t="s">
        <v>8</v>
      </c>
      <c r="B80" s="31">
        <v>1990</v>
      </c>
      <c r="C80" s="31">
        <v>79</v>
      </c>
      <c r="D80" s="32">
        <v>0.14270473</v>
      </c>
      <c r="E80" s="32">
        <v>0.13320055</v>
      </c>
      <c r="F80" s="32">
        <v>0.86679945000000003</v>
      </c>
      <c r="G80" s="33">
        <v>9772.2549999999992</v>
      </c>
      <c r="H80" s="39">
        <v>9121.42</v>
      </c>
      <c r="J80" t="s">
        <v>9</v>
      </c>
      <c r="K80">
        <f t="shared" si="1"/>
        <v>2028</v>
      </c>
      <c r="L80">
        <v>2.1445335598779813E-5</v>
      </c>
      <c r="M80">
        <v>2.5515502757667008E-4</v>
      </c>
      <c r="N80">
        <v>1.016886538091466E-2</v>
      </c>
      <c r="O80">
        <v>6.7325851930006064E-2</v>
      </c>
      <c r="P80">
        <v>0.97397869459973074</v>
      </c>
    </row>
    <row r="81" spans="1:16">
      <c r="A81" s="38" t="s">
        <v>8</v>
      </c>
      <c r="B81" s="31">
        <v>1990</v>
      </c>
      <c r="C81" s="31">
        <v>80</v>
      </c>
      <c r="D81" s="32">
        <v>0.15504148000000001</v>
      </c>
      <c r="E81" s="32">
        <v>0.14388724</v>
      </c>
      <c r="F81" s="32">
        <v>0.85611276000000003</v>
      </c>
      <c r="G81" s="33">
        <v>8470.5849999999991</v>
      </c>
      <c r="H81" s="39">
        <v>7861.18</v>
      </c>
      <c r="J81" t="s">
        <v>9</v>
      </c>
      <c r="K81">
        <f t="shared" si="1"/>
        <v>2029</v>
      </c>
      <c r="L81">
        <v>2.7965631536841506E-5</v>
      </c>
      <c r="M81">
        <v>2.533423264639012E-4</v>
      </c>
      <c r="N81">
        <v>9.6106878346995384E-3</v>
      </c>
      <c r="O81">
        <v>6.4907731624027742E-2</v>
      </c>
      <c r="P81">
        <v>0.97372680258042799</v>
      </c>
    </row>
    <row r="82" spans="1:16">
      <c r="A82" s="38" t="s">
        <v>8</v>
      </c>
      <c r="B82" s="31">
        <v>1990</v>
      </c>
      <c r="C82" s="31">
        <v>81</v>
      </c>
      <c r="D82" s="32">
        <v>0.16348468999999999</v>
      </c>
      <c r="E82" s="32">
        <v>0.15113090000000001</v>
      </c>
      <c r="F82" s="32">
        <v>0.84886910000000004</v>
      </c>
      <c r="G82" s="33">
        <v>7251.7759999999998</v>
      </c>
      <c r="H82" s="39">
        <v>6703.7920000000004</v>
      </c>
      <c r="J82" t="s">
        <v>10</v>
      </c>
      <c r="K82">
        <v>1990</v>
      </c>
      <c r="L82">
        <v>9.8110852285727246E-2</v>
      </c>
      <c r="M82">
        <v>6.5554563891924378E-2</v>
      </c>
      <c r="N82">
        <v>0.26566062274614322</v>
      </c>
      <c r="O82">
        <v>0.44120292601509581</v>
      </c>
      <c r="P82">
        <v>0.99951817857871106</v>
      </c>
    </row>
    <row r="83" spans="1:16">
      <c r="A83" s="38" t="s">
        <v>8</v>
      </c>
      <c r="B83" s="31">
        <v>1990</v>
      </c>
      <c r="C83" s="31">
        <v>82</v>
      </c>
      <c r="D83" s="32">
        <v>0.17944800999999999</v>
      </c>
      <c r="E83" s="32">
        <v>0.16467290000000001</v>
      </c>
      <c r="F83" s="32">
        <v>0.83532709999999999</v>
      </c>
      <c r="G83" s="33">
        <v>6155.808</v>
      </c>
      <c r="H83" s="39">
        <v>5648.9610000000002</v>
      </c>
      <c r="J83" t="s">
        <v>10</v>
      </c>
      <c r="K83">
        <f>K82+1</f>
        <v>1991</v>
      </c>
      <c r="L83">
        <v>9.8242773924251403E-2</v>
      </c>
      <c r="M83">
        <v>6.7435590454841265E-2</v>
      </c>
      <c r="N83">
        <v>0.27181834797852988</v>
      </c>
      <c r="O83">
        <v>0.44786592437158501</v>
      </c>
      <c r="P83">
        <v>0.99955454129943799</v>
      </c>
    </row>
    <row r="84" spans="1:16">
      <c r="A84" s="38" t="s">
        <v>8</v>
      </c>
      <c r="B84" s="31">
        <v>1990</v>
      </c>
      <c r="C84" s="31">
        <v>83</v>
      </c>
      <c r="D84" s="32">
        <v>0.19316194</v>
      </c>
      <c r="E84" s="32">
        <v>0.17614927</v>
      </c>
      <c r="F84" s="32">
        <v>0.82385072999999998</v>
      </c>
      <c r="G84" s="33">
        <v>5142.1139999999996</v>
      </c>
      <c r="H84" s="39">
        <v>4689.2240000000002</v>
      </c>
      <c r="J84" t="s">
        <v>10</v>
      </c>
      <c r="K84">
        <f t="shared" ref="K84:K121" si="2">K83+1</f>
        <v>1992</v>
      </c>
      <c r="L84">
        <v>9.7532544435842583E-2</v>
      </c>
      <c r="M84">
        <v>6.7898376979063646E-2</v>
      </c>
      <c r="N84">
        <v>0.27309022602179889</v>
      </c>
      <c r="O84">
        <v>0.4499709190085015</v>
      </c>
      <c r="P84">
        <v>0.99957354793136777</v>
      </c>
    </row>
    <row r="85" spans="1:16">
      <c r="A85" s="38" t="s">
        <v>8</v>
      </c>
      <c r="B85" s="31">
        <v>1990</v>
      </c>
      <c r="C85" s="31">
        <v>84</v>
      </c>
      <c r="D85" s="32">
        <v>0.20947231999999999</v>
      </c>
      <c r="E85" s="32">
        <v>0.18961297999999999</v>
      </c>
      <c r="F85" s="32">
        <v>0.81038701999999996</v>
      </c>
      <c r="G85" s="33">
        <v>4236.3339999999998</v>
      </c>
      <c r="H85" s="39">
        <v>3834.7020000000002</v>
      </c>
      <c r="J85" t="s">
        <v>10</v>
      </c>
      <c r="K85">
        <f t="shared" si="2"/>
        <v>1993</v>
      </c>
      <c r="L85">
        <v>9.6853918759969071E-2</v>
      </c>
      <c r="M85">
        <v>6.752633190867563E-2</v>
      </c>
      <c r="N85">
        <v>0.27207099876167906</v>
      </c>
      <c r="O85">
        <v>0.448793099040253</v>
      </c>
      <c r="P85">
        <v>0.9995626932887095</v>
      </c>
    </row>
    <row r="86" spans="1:16">
      <c r="A86" s="38" t="s">
        <v>8</v>
      </c>
      <c r="B86" s="31">
        <v>1990</v>
      </c>
      <c r="C86" s="31">
        <v>85</v>
      </c>
      <c r="D86" s="32">
        <v>0.22392634</v>
      </c>
      <c r="E86" s="32">
        <v>0.20137927999999999</v>
      </c>
      <c r="F86" s="32">
        <v>0.79862071999999995</v>
      </c>
      <c r="G86" s="33">
        <v>3433.07</v>
      </c>
      <c r="H86" s="39">
        <v>3087.3960000000002</v>
      </c>
      <c r="J86" t="s">
        <v>10</v>
      </c>
      <c r="K86">
        <f t="shared" si="2"/>
        <v>1994</v>
      </c>
      <c r="L86">
        <v>9.5326136424829233E-2</v>
      </c>
      <c r="M86">
        <v>6.9921612318646575E-2</v>
      </c>
      <c r="N86">
        <v>0.27864542445985774</v>
      </c>
      <c r="O86">
        <v>0.45610929121293309</v>
      </c>
      <c r="P86">
        <v>0.99960307161645523</v>
      </c>
    </row>
    <row r="87" spans="1:16">
      <c r="A87" s="38" t="s">
        <v>8</v>
      </c>
      <c r="B87" s="31">
        <v>1990</v>
      </c>
      <c r="C87" s="31">
        <v>86</v>
      </c>
      <c r="D87" s="32">
        <v>0.23953683000000001</v>
      </c>
      <c r="E87" s="32">
        <v>0.21391640000000001</v>
      </c>
      <c r="F87" s="32">
        <v>0.78608359999999999</v>
      </c>
      <c r="G87" s="33">
        <v>2741.721</v>
      </c>
      <c r="H87" s="39">
        <v>2448.471</v>
      </c>
      <c r="J87" t="s">
        <v>10</v>
      </c>
      <c r="K87">
        <f t="shared" si="2"/>
        <v>1995</v>
      </c>
      <c r="L87">
        <v>9.4280144271009725E-2</v>
      </c>
      <c r="M87">
        <v>7.0602164172057558E-2</v>
      </c>
      <c r="N87">
        <v>0.28084939342485737</v>
      </c>
      <c r="O87">
        <v>0.45876747499764858</v>
      </c>
      <c r="P87">
        <v>0.99961765115844448</v>
      </c>
    </row>
    <row r="88" spans="1:16">
      <c r="A88" s="38" t="s">
        <v>8</v>
      </c>
      <c r="B88" s="31">
        <v>1990</v>
      </c>
      <c r="C88" s="31">
        <v>87</v>
      </c>
      <c r="D88" s="32">
        <v>0.25516350999999998</v>
      </c>
      <c r="E88" s="32">
        <v>0.22629268999999999</v>
      </c>
      <c r="F88" s="32">
        <v>0.77370731000000004</v>
      </c>
      <c r="G88" s="33">
        <v>2155.2220000000002</v>
      </c>
      <c r="H88" s="39">
        <v>1911.366</v>
      </c>
      <c r="J88" t="s">
        <v>10</v>
      </c>
      <c r="K88">
        <f t="shared" si="2"/>
        <v>1996</v>
      </c>
      <c r="L88">
        <v>9.2574717777735405E-2</v>
      </c>
      <c r="M88">
        <v>7.0986031135809702E-2</v>
      </c>
      <c r="N88">
        <v>0.28217098400215834</v>
      </c>
      <c r="O88">
        <v>0.46016439267734444</v>
      </c>
      <c r="P88">
        <v>0.99962243941689921</v>
      </c>
    </row>
    <row r="89" spans="1:16">
      <c r="A89" s="38" t="s">
        <v>8</v>
      </c>
      <c r="B89" s="31">
        <v>1990</v>
      </c>
      <c r="C89" s="31">
        <v>88</v>
      </c>
      <c r="D89" s="32">
        <v>0.27280096999999998</v>
      </c>
      <c r="E89" s="32">
        <v>0.24005707000000001</v>
      </c>
      <c r="F89" s="32">
        <v>0.75994293000000002</v>
      </c>
      <c r="G89" s="33">
        <v>1667.511</v>
      </c>
      <c r="H89" s="39">
        <v>1467.3620000000001</v>
      </c>
      <c r="J89" t="s">
        <v>10</v>
      </c>
      <c r="K89">
        <f t="shared" si="2"/>
        <v>1997</v>
      </c>
      <c r="L89">
        <v>9.0216238238007729E-2</v>
      </c>
      <c r="M89">
        <v>7.0868706787119429E-2</v>
      </c>
      <c r="N89">
        <v>0.28188483292986433</v>
      </c>
      <c r="O89">
        <v>0.4597797501265698</v>
      </c>
      <c r="P89">
        <v>0.99962261828267196</v>
      </c>
    </row>
    <row r="90" spans="1:16">
      <c r="A90" s="38" t="s">
        <v>8</v>
      </c>
      <c r="B90" s="31">
        <v>1990</v>
      </c>
      <c r="C90" s="31">
        <v>89</v>
      </c>
      <c r="D90" s="32">
        <v>0.28868825999999997</v>
      </c>
      <c r="E90" s="32">
        <v>0.25227399</v>
      </c>
      <c r="F90" s="32">
        <v>0.74772601000000005</v>
      </c>
      <c r="G90" s="33">
        <v>1267.213</v>
      </c>
      <c r="H90" s="39">
        <v>1107.3710000000001</v>
      </c>
      <c r="J90" t="s">
        <v>10</v>
      </c>
      <c r="K90">
        <f t="shared" si="2"/>
        <v>1998</v>
      </c>
      <c r="L90">
        <v>8.7425169920513746E-2</v>
      </c>
      <c r="M90">
        <v>7.0969963236330313E-2</v>
      </c>
      <c r="N90">
        <v>0.28192733293938155</v>
      </c>
      <c r="O90">
        <v>0.45978842655618524</v>
      </c>
      <c r="P90">
        <v>0.99962882189702051</v>
      </c>
    </row>
    <row r="91" spans="1:16">
      <c r="A91" s="38" t="s">
        <v>8</v>
      </c>
      <c r="B91" s="31">
        <v>1990</v>
      </c>
      <c r="C91" s="31">
        <v>90</v>
      </c>
      <c r="D91" s="32">
        <v>0.31147128000000002</v>
      </c>
      <c r="E91" s="32">
        <v>0.26950045</v>
      </c>
      <c r="F91" s="32">
        <v>0.73049955</v>
      </c>
      <c r="G91" s="33">
        <v>947.52800000000002</v>
      </c>
      <c r="H91" s="39">
        <v>819.84900000000005</v>
      </c>
      <c r="J91" t="s">
        <v>10</v>
      </c>
      <c r="K91">
        <f t="shared" si="2"/>
        <v>1999</v>
      </c>
      <c r="L91">
        <v>8.4391684821305879E-2</v>
      </c>
      <c r="M91">
        <v>6.905780840363529E-2</v>
      </c>
      <c r="N91">
        <v>0.27715012047240217</v>
      </c>
      <c r="O91">
        <v>0.45356992911613803</v>
      </c>
      <c r="P91">
        <v>0.99958929990225376</v>
      </c>
    </row>
    <row r="92" spans="1:16">
      <c r="A92" s="38" t="s">
        <v>8</v>
      </c>
      <c r="B92" s="31">
        <v>1990</v>
      </c>
      <c r="C92" s="31">
        <v>91</v>
      </c>
      <c r="D92" s="32">
        <v>0.32408285999999997</v>
      </c>
      <c r="E92" s="32">
        <v>0.27889097000000002</v>
      </c>
      <c r="F92" s="32">
        <v>0.72110903000000004</v>
      </c>
      <c r="G92" s="33">
        <v>692.16899999999998</v>
      </c>
      <c r="H92" s="39">
        <v>595.649</v>
      </c>
      <c r="J92" t="s">
        <v>10</v>
      </c>
      <c r="K92">
        <f t="shared" si="2"/>
        <v>2000</v>
      </c>
      <c r="L92">
        <v>8.0961441765890707E-2</v>
      </c>
      <c r="M92">
        <v>6.7471999440699149E-2</v>
      </c>
      <c r="N92">
        <v>0.27292208895542402</v>
      </c>
      <c r="O92">
        <v>0.4483497348819464</v>
      </c>
      <c r="P92">
        <v>0.999560829568926</v>
      </c>
    </row>
    <row r="93" spans="1:16">
      <c r="A93" s="38" t="s">
        <v>8</v>
      </c>
      <c r="B93" s="31">
        <v>1990</v>
      </c>
      <c r="C93" s="31">
        <v>92</v>
      </c>
      <c r="D93" s="32">
        <v>0.34730208000000001</v>
      </c>
      <c r="E93" s="32">
        <v>0.29591595999999998</v>
      </c>
      <c r="F93" s="32">
        <v>0.70408404000000002</v>
      </c>
      <c r="G93" s="33">
        <v>499.12900000000002</v>
      </c>
      <c r="H93" s="39">
        <v>425.279</v>
      </c>
      <c r="J93" t="s">
        <v>10</v>
      </c>
      <c r="K93">
        <f t="shared" si="2"/>
        <v>2001</v>
      </c>
      <c r="L93">
        <v>7.7460935095057248E-2</v>
      </c>
      <c r="M93">
        <v>6.7031616403913641E-2</v>
      </c>
      <c r="N93">
        <v>0.27093594839976232</v>
      </c>
      <c r="O93">
        <v>0.44651021225645215</v>
      </c>
      <c r="P93">
        <v>0.99954798942423329</v>
      </c>
    </row>
    <row r="94" spans="1:16">
      <c r="A94" s="38" t="s">
        <v>8</v>
      </c>
      <c r="B94" s="31">
        <v>1990</v>
      </c>
      <c r="C94" s="31">
        <v>93</v>
      </c>
      <c r="D94" s="32">
        <v>0.36775374999999999</v>
      </c>
      <c r="E94" s="32">
        <v>0.31063512999999998</v>
      </c>
      <c r="F94" s="32">
        <v>0.68936487000000002</v>
      </c>
      <c r="G94" s="33">
        <v>351.42899999999997</v>
      </c>
      <c r="H94" s="39">
        <v>296.846</v>
      </c>
      <c r="J94" t="s">
        <v>10</v>
      </c>
      <c r="K94">
        <f t="shared" si="2"/>
        <v>2002</v>
      </c>
      <c r="L94">
        <v>7.4248150534410362E-2</v>
      </c>
      <c r="M94">
        <v>6.6995787185603506E-2</v>
      </c>
      <c r="N94">
        <v>0.27099172914866787</v>
      </c>
      <c r="O94">
        <v>0.44680496590601193</v>
      </c>
      <c r="P94">
        <v>0.99955277680186883</v>
      </c>
    </row>
    <row r="95" spans="1:16">
      <c r="A95" s="38" t="s">
        <v>8</v>
      </c>
      <c r="B95" s="31">
        <v>1990</v>
      </c>
      <c r="C95" s="31">
        <v>94</v>
      </c>
      <c r="D95" s="32">
        <v>0.39041889000000002</v>
      </c>
      <c r="E95" s="32">
        <v>0.32665312000000002</v>
      </c>
      <c r="F95" s="32">
        <v>0.67334687999999998</v>
      </c>
      <c r="G95" s="33">
        <v>242.26300000000001</v>
      </c>
      <c r="H95" s="39">
        <v>202.69499999999999</v>
      </c>
      <c r="J95" t="s">
        <v>10</v>
      </c>
      <c r="K95">
        <f t="shared" si="2"/>
        <v>2003</v>
      </c>
      <c r="L95">
        <v>7.1230008926661537E-2</v>
      </c>
      <c r="M95">
        <v>6.5751310927464113E-2</v>
      </c>
      <c r="N95">
        <v>0.26761753838999136</v>
      </c>
      <c r="O95">
        <v>0.4432192195891802</v>
      </c>
      <c r="P95">
        <v>0.99953814218441561</v>
      </c>
    </row>
    <row r="96" spans="1:16">
      <c r="A96" s="38" t="s">
        <v>8</v>
      </c>
      <c r="B96" s="31">
        <v>1990</v>
      </c>
      <c r="C96" s="31">
        <v>95</v>
      </c>
      <c r="D96" s="32">
        <v>0.41609241000000002</v>
      </c>
      <c r="E96" s="32">
        <v>0.34443418999999997</v>
      </c>
      <c r="F96" s="32">
        <v>0.65556581000000003</v>
      </c>
      <c r="G96" s="33">
        <v>163.12700000000001</v>
      </c>
      <c r="H96" s="39">
        <v>135.03399999999999</v>
      </c>
      <c r="J96" t="s">
        <v>10</v>
      </c>
      <c r="K96">
        <f t="shared" si="2"/>
        <v>2004</v>
      </c>
      <c r="L96">
        <v>6.8128427925134627E-2</v>
      </c>
      <c r="M96">
        <v>6.5585566118825045E-2</v>
      </c>
      <c r="N96">
        <v>0.26734195051482812</v>
      </c>
      <c r="O96">
        <v>0.44287182102149325</v>
      </c>
      <c r="P96">
        <v>0.99953979377581292</v>
      </c>
    </row>
    <row r="97" spans="1:16">
      <c r="A97" s="38" t="s">
        <v>8</v>
      </c>
      <c r="B97" s="31">
        <v>1990</v>
      </c>
      <c r="C97" s="31">
        <v>96</v>
      </c>
      <c r="D97" s="32">
        <v>0.43867125000000001</v>
      </c>
      <c r="E97" s="32">
        <v>0.35976250999999998</v>
      </c>
      <c r="F97" s="32">
        <v>0.64023748999999996</v>
      </c>
      <c r="G97" s="33">
        <v>106.94</v>
      </c>
      <c r="H97" s="39">
        <v>87.703999999999994</v>
      </c>
      <c r="J97" t="s">
        <v>10</v>
      </c>
      <c r="K97">
        <f t="shared" si="2"/>
        <v>2005</v>
      </c>
      <c r="L97">
        <v>6.4891997265206447E-2</v>
      </c>
      <c r="M97">
        <v>6.4462686376093314E-2</v>
      </c>
      <c r="N97">
        <v>0.26388674315428473</v>
      </c>
      <c r="O97">
        <v>0.43901125071065228</v>
      </c>
      <c r="P97">
        <v>0.9995144427031093</v>
      </c>
    </row>
    <row r="98" spans="1:16">
      <c r="A98" s="38" t="s">
        <v>8</v>
      </c>
      <c r="B98" s="31">
        <v>1990</v>
      </c>
      <c r="C98" s="31">
        <v>97</v>
      </c>
      <c r="D98" s="32">
        <v>0.46064600999999999</v>
      </c>
      <c r="E98" s="32">
        <v>0.37441063000000002</v>
      </c>
      <c r="F98" s="32">
        <v>0.62558937000000003</v>
      </c>
      <c r="G98" s="33">
        <v>68.466999999999999</v>
      </c>
      <c r="H98" s="39">
        <v>55.65</v>
      </c>
      <c r="J98" t="s">
        <v>10</v>
      </c>
      <c r="K98">
        <f t="shared" si="2"/>
        <v>2006</v>
      </c>
      <c r="L98">
        <v>6.2055131859677815E-2</v>
      </c>
      <c r="M98">
        <v>6.3557673169429507E-2</v>
      </c>
      <c r="N98">
        <v>0.26155104585305355</v>
      </c>
      <c r="O98">
        <v>0.43660564722637418</v>
      </c>
      <c r="P98">
        <v>0.99950200099117181</v>
      </c>
    </row>
    <row r="99" spans="1:16">
      <c r="A99" s="38" t="s">
        <v>8</v>
      </c>
      <c r="B99" s="31">
        <v>1990</v>
      </c>
      <c r="C99" s="31">
        <v>98</v>
      </c>
      <c r="D99" s="32">
        <v>0.48153131999999998</v>
      </c>
      <c r="E99" s="32">
        <v>0.38809207000000001</v>
      </c>
      <c r="F99" s="32">
        <v>0.61190792999999999</v>
      </c>
      <c r="G99" s="33">
        <v>42.832000000000001</v>
      </c>
      <c r="H99" s="39">
        <v>34.521000000000001</v>
      </c>
      <c r="J99" t="s">
        <v>10</v>
      </c>
      <c r="K99">
        <f t="shared" si="2"/>
        <v>2007</v>
      </c>
      <c r="L99">
        <v>5.9566129996003858E-2</v>
      </c>
      <c r="M99">
        <v>6.3218401826123927E-2</v>
      </c>
      <c r="N99">
        <v>0.26082080893125792</v>
      </c>
      <c r="O99">
        <v>0.43583723959046938</v>
      </c>
      <c r="P99">
        <v>0.99949915069203843</v>
      </c>
    </row>
    <row r="100" spans="1:16">
      <c r="A100" s="38" t="s">
        <v>8</v>
      </c>
      <c r="B100" s="31">
        <v>1990</v>
      </c>
      <c r="C100" s="31">
        <v>99</v>
      </c>
      <c r="D100" s="32">
        <v>0.50750408000000002</v>
      </c>
      <c r="E100" s="32">
        <v>0.40478824000000002</v>
      </c>
      <c r="F100" s="32">
        <v>0.59521175999999998</v>
      </c>
      <c r="G100" s="33">
        <v>26.209</v>
      </c>
      <c r="H100" s="39">
        <v>20.905000000000001</v>
      </c>
      <c r="J100" t="s">
        <v>10</v>
      </c>
      <c r="K100">
        <f t="shared" si="2"/>
        <v>2008</v>
      </c>
      <c r="L100">
        <v>5.7408698155275384E-2</v>
      </c>
      <c r="M100">
        <v>6.3297283567823159E-2</v>
      </c>
      <c r="N100">
        <v>0.26125941818298992</v>
      </c>
      <c r="O100">
        <v>0.43650626137961734</v>
      </c>
      <c r="P100">
        <v>0.99951225466567506</v>
      </c>
    </row>
    <row r="101" spans="1:16">
      <c r="A101" s="38" t="s">
        <v>8</v>
      </c>
      <c r="B101" s="31">
        <v>1991</v>
      </c>
      <c r="C101" s="31">
        <v>1</v>
      </c>
      <c r="D101" s="32">
        <v>5.1441809999999998E-2</v>
      </c>
      <c r="E101" s="32">
        <v>5.0151859999999999E-2</v>
      </c>
      <c r="F101" s="32">
        <v>0.94984813999999995</v>
      </c>
      <c r="G101" s="33">
        <v>86889.604000000007</v>
      </c>
      <c r="H101" s="39">
        <v>84710.766000000003</v>
      </c>
      <c r="J101" t="s">
        <v>10</v>
      </c>
      <c r="K101">
        <f t="shared" si="2"/>
        <v>2009</v>
      </c>
      <c r="L101">
        <v>5.555234181923796E-2</v>
      </c>
      <c r="M101">
        <v>6.158831722160063E-2</v>
      </c>
      <c r="N101">
        <v>0.25685868424513802</v>
      </c>
      <c r="O101">
        <v>0.43152132704413426</v>
      </c>
      <c r="P101">
        <v>0.99947625832098785</v>
      </c>
    </row>
    <row r="102" spans="1:16">
      <c r="A102" s="38" t="s">
        <v>8</v>
      </c>
      <c r="B102" s="31">
        <v>1991</v>
      </c>
      <c r="C102" s="31">
        <v>2</v>
      </c>
      <c r="D102" s="32">
        <v>3.125124E-2</v>
      </c>
      <c r="E102" s="32">
        <v>3.0770430000000001E-2</v>
      </c>
      <c r="F102" s="32">
        <v>0.96922956999999998</v>
      </c>
      <c r="G102" s="33">
        <v>82531.929000000004</v>
      </c>
      <c r="H102" s="39">
        <v>81262.157000000007</v>
      </c>
      <c r="J102" t="s">
        <v>10</v>
      </c>
      <c r="K102">
        <f t="shared" si="2"/>
        <v>2010</v>
      </c>
      <c r="L102">
        <v>5.3988380808741798E-2</v>
      </c>
      <c r="M102">
        <v>6.1227272494291052E-2</v>
      </c>
      <c r="N102">
        <v>0.25576516396500582</v>
      </c>
      <c r="O102">
        <v>0.43031112482377576</v>
      </c>
      <c r="P102">
        <v>0.99946734140677018</v>
      </c>
    </row>
    <row r="103" spans="1:16">
      <c r="A103" s="38" t="s">
        <v>8</v>
      </c>
      <c r="B103" s="31">
        <v>1991</v>
      </c>
      <c r="C103" s="31">
        <v>3</v>
      </c>
      <c r="D103" s="32">
        <v>2.092215E-2</v>
      </c>
      <c r="E103" s="32">
        <v>2.0705540000000001E-2</v>
      </c>
      <c r="F103" s="32">
        <v>0.97929445999999998</v>
      </c>
      <c r="G103" s="33">
        <v>79992.384999999995</v>
      </c>
      <c r="H103" s="39">
        <v>79164.241999999998</v>
      </c>
      <c r="J103" t="s">
        <v>10</v>
      </c>
      <c r="K103">
        <f t="shared" si="2"/>
        <v>2011</v>
      </c>
      <c r="L103">
        <v>5.2682131260645804E-2</v>
      </c>
      <c r="M103">
        <v>5.9730870283785431E-2</v>
      </c>
      <c r="N103">
        <v>0.25159604595207641</v>
      </c>
      <c r="O103">
        <v>0.42580623209508262</v>
      </c>
      <c r="P103">
        <v>0.99943394502339911</v>
      </c>
    </row>
    <row r="104" spans="1:16">
      <c r="A104" s="38" t="s">
        <v>8</v>
      </c>
      <c r="B104" s="31">
        <v>1991</v>
      </c>
      <c r="C104" s="31">
        <v>4</v>
      </c>
      <c r="D104" s="32">
        <v>1.4119619999999999E-2</v>
      </c>
      <c r="E104" s="32">
        <v>1.4020639999999999E-2</v>
      </c>
      <c r="F104" s="32">
        <v>0.98597935999999997</v>
      </c>
      <c r="G104" s="33">
        <v>78336.099000000002</v>
      </c>
      <c r="H104" s="39">
        <v>77786.938999999998</v>
      </c>
      <c r="J104" t="s">
        <v>10</v>
      </c>
      <c r="K104">
        <f t="shared" si="2"/>
        <v>2012</v>
      </c>
      <c r="L104">
        <v>5.1570244144107713E-2</v>
      </c>
      <c r="M104">
        <v>5.9561914886904099E-2</v>
      </c>
      <c r="N104">
        <v>0.25128479958356187</v>
      </c>
      <c r="O104">
        <v>0.42545367243941568</v>
      </c>
      <c r="P104">
        <v>0.99943334685540242</v>
      </c>
    </row>
    <row r="105" spans="1:16">
      <c r="A105" s="38" t="s">
        <v>8</v>
      </c>
      <c r="B105" s="31">
        <v>1991</v>
      </c>
      <c r="C105" s="31">
        <v>5</v>
      </c>
      <c r="D105" s="32">
        <v>1.0362690000000001E-2</v>
      </c>
      <c r="E105" s="32">
        <v>1.0309270000000001E-2</v>
      </c>
      <c r="F105" s="32">
        <v>0.98969072999999996</v>
      </c>
      <c r="G105" s="33">
        <v>77237.778000000006</v>
      </c>
      <c r="H105" s="39">
        <v>76839.645000000004</v>
      </c>
      <c r="J105" t="s">
        <v>10</v>
      </c>
      <c r="K105">
        <f t="shared" si="2"/>
        <v>2013</v>
      </c>
      <c r="L105">
        <v>5.0727326211520429E-2</v>
      </c>
      <c r="M105">
        <v>5.8815174632298906E-2</v>
      </c>
      <c r="N105">
        <v>0.24968064873301621</v>
      </c>
      <c r="O105">
        <v>0.42355545138002904</v>
      </c>
      <c r="P105">
        <v>0.99942063328278175</v>
      </c>
    </row>
    <row r="106" spans="1:16">
      <c r="A106" s="38" t="s">
        <v>8</v>
      </c>
      <c r="B106" s="31">
        <v>1991</v>
      </c>
      <c r="C106" s="31">
        <v>6</v>
      </c>
      <c r="D106" s="32">
        <v>8.2751700000000001E-3</v>
      </c>
      <c r="E106" s="32">
        <v>8.2410699999999996E-3</v>
      </c>
      <c r="F106" s="32">
        <v>0.99175893000000004</v>
      </c>
      <c r="G106" s="33">
        <v>76441.512000000002</v>
      </c>
      <c r="H106" s="39">
        <v>76126.532000000007</v>
      </c>
      <c r="J106" t="s">
        <v>10</v>
      </c>
      <c r="K106">
        <f t="shared" si="2"/>
        <v>2014</v>
      </c>
      <c r="L106">
        <v>5.0041076867859191E-2</v>
      </c>
      <c r="M106">
        <v>5.8553839916603234E-2</v>
      </c>
      <c r="N106">
        <v>0.24993646619240906</v>
      </c>
      <c r="O106">
        <v>0.42338867149973569</v>
      </c>
      <c r="P106">
        <v>0.99941879718747706</v>
      </c>
    </row>
    <row r="107" spans="1:16">
      <c r="A107" s="38" t="s">
        <v>8</v>
      </c>
      <c r="B107" s="31">
        <v>1991</v>
      </c>
      <c r="C107" s="31">
        <v>7</v>
      </c>
      <c r="D107" s="32">
        <v>6.7427499999999996E-3</v>
      </c>
      <c r="E107" s="32">
        <v>6.7200999999999997E-3</v>
      </c>
      <c r="F107" s="32">
        <v>0.99327989999999999</v>
      </c>
      <c r="G107" s="33">
        <v>75811.551999999996</v>
      </c>
      <c r="H107" s="39">
        <v>75556.822</v>
      </c>
      <c r="J107" t="s">
        <v>10</v>
      </c>
      <c r="K107">
        <f t="shared" si="2"/>
        <v>2015</v>
      </c>
      <c r="L107">
        <v>4.9223383874837712E-2</v>
      </c>
      <c r="M107">
        <v>5.8770033088964779E-2</v>
      </c>
      <c r="N107">
        <v>0.25042928926834152</v>
      </c>
      <c r="O107">
        <v>0.42408387189012109</v>
      </c>
      <c r="P107">
        <v>0.99942687519739493</v>
      </c>
    </row>
    <row r="108" spans="1:16">
      <c r="A108" s="38" t="s">
        <v>8</v>
      </c>
      <c r="B108" s="31">
        <v>1991</v>
      </c>
      <c r="C108" s="31">
        <v>8</v>
      </c>
      <c r="D108" s="32">
        <v>5.7347800000000001E-3</v>
      </c>
      <c r="E108" s="32">
        <v>5.7183900000000003E-3</v>
      </c>
      <c r="F108" s="32">
        <v>0.99428161000000004</v>
      </c>
      <c r="G108" s="33">
        <v>75302.091</v>
      </c>
      <c r="H108" s="39">
        <v>75086.788</v>
      </c>
      <c r="J108" t="s">
        <v>10</v>
      </c>
      <c r="K108">
        <f t="shared" si="2"/>
        <v>2016</v>
      </c>
      <c r="L108">
        <v>4.8203624495518294E-2</v>
      </c>
      <c r="M108">
        <v>5.8410655334243056E-2</v>
      </c>
      <c r="N108">
        <v>0.24865237896192627</v>
      </c>
      <c r="O108">
        <v>0.42297059946798199</v>
      </c>
      <c r="P108">
        <v>0.9994294190599714</v>
      </c>
    </row>
    <row r="109" spans="1:16">
      <c r="A109" s="38" t="s">
        <v>8</v>
      </c>
      <c r="B109" s="31">
        <v>1991</v>
      </c>
      <c r="C109" s="31">
        <v>9</v>
      </c>
      <c r="D109" s="32">
        <v>5.0565599999999999E-3</v>
      </c>
      <c r="E109" s="32">
        <v>5.0438100000000001E-3</v>
      </c>
      <c r="F109" s="32">
        <v>0.99495619000000002</v>
      </c>
      <c r="G109" s="33">
        <v>74871.485000000001</v>
      </c>
      <c r="H109" s="39">
        <v>74682.665999999997</v>
      </c>
      <c r="J109" t="s">
        <v>10</v>
      </c>
      <c r="K109">
        <f t="shared" si="2"/>
        <v>2017</v>
      </c>
      <c r="L109">
        <v>4.7134473787936781E-2</v>
      </c>
      <c r="M109">
        <v>5.7647839214982288E-2</v>
      </c>
      <c r="N109">
        <v>0.24656839296486688</v>
      </c>
      <c r="O109">
        <v>0.42078393729854702</v>
      </c>
      <c r="P109">
        <v>0.99941027369247082</v>
      </c>
    </row>
    <row r="110" spans="1:16">
      <c r="A110" s="38" t="s">
        <v>8</v>
      </c>
      <c r="B110" s="31">
        <v>1991</v>
      </c>
      <c r="C110" s="31">
        <v>10</v>
      </c>
      <c r="D110" s="32">
        <v>4.6147599999999999E-3</v>
      </c>
      <c r="E110" s="32">
        <v>4.6041399999999996E-3</v>
      </c>
      <c r="F110" s="32">
        <v>0.99539586000000002</v>
      </c>
      <c r="G110" s="33">
        <v>74493.846999999994</v>
      </c>
      <c r="H110" s="39">
        <v>74322.357000000004</v>
      </c>
      <c r="J110" t="s">
        <v>10</v>
      </c>
      <c r="K110">
        <f t="shared" si="2"/>
        <v>2018</v>
      </c>
      <c r="L110">
        <v>4.5738946632951971E-2</v>
      </c>
      <c r="M110">
        <v>5.7083553938042431E-2</v>
      </c>
      <c r="N110">
        <v>0.24519113303338846</v>
      </c>
      <c r="O110">
        <v>0.41939935747220503</v>
      </c>
      <c r="P110">
        <v>0.99940289641129032</v>
      </c>
    </row>
    <row r="111" spans="1:16">
      <c r="A111" s="38" t="s">
        <v>8</v>
      </c>
      <c r="B111" s="31">
        <v>1991</v>
      </c>
      <c r="C111" s="31">
        <v>11</v>
      </c>
      <c r="D111" s="32">
        <v>4.3124699999999997E-3</v>
      </c>
      <c r="E111" s="32">
        <v>4.3031900000000001E-3</v>
      </c>
      <c r="F111" s="32">
        <v>0.99569680999999999</v>
      </c>
      <c r="G111" s="33">
        <v>74150.866999999998</v>
      </c>
      <c r="H111" s="39">
        <v>73991.323999999993</v>
      </c>
      <c r="J111" t="s">
        <v>10</v>
      </c>
      <c r="K111">
        <f t="shared" si="2"/>
        <v>2019</v>
      </c>
      <c r="L111">
        <v>4.4116139710164037E-2</v>
      </c>
      <c r="M111">
        <v>5.6127628324845635E-2</v>
      </c>
      <c r="N111">
        <v>0.24261403453527175</v>
      </c>
      <c r="O111">
        <v>0.41660498393495593</v>
      </c>
      <c r="P111">
        <v>0.99938225666463576</v>
      </c>
    </row>
    <row r="112" spans="1:16">
      <c r="A112" s="38" t="s">
        <v>8</v>
      </c>
      <c r="B112" s="31">
        <v>1991</v>
      </c>
      <c r="C112" s="31">
        <v>12</v>
      </c>
      <c r="D112" s="32">
        <v>4.2261900000000003E-3</v>
      </c>
      <c r="E112" s="32">
        <v>4.2172800000000003E-3</v>
      </c>
      <c r="F112" s="32">
        <v>0.99578272000000001</v>
      </c>
      <c r="G112" s="33">
        <v>73831.782000000007</v>
      </c>
      <c r="H112" s="39">
        <v>73676.096999999994</v>
      </c>
      <c r="J112" t="s">
        <v>10</v>
      </c>
      <c r="K112">
        <f t="shared" si="2"/>
        <v>2020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38" t="s">
        <v>8</v>
      </c>
      <c r="B113" s="31">
        <v>1991</v>
      </c>
      <c r="C113" s="31">
        <v>13</v>
      </c>
      <c r="D113" s="32">
        <v>4.2623100000000001E-3</v>
      </c>
      <c r="E113" s="32">
        <v>4.2532500000000001E-3</v>
      </c>
      <c r="F113" s="32">
        <v>0.99574675000000001</v>
      </c>
      <c r="G113" s="33">
        <v>73520.411999999997</v>
      </c>
      <c r="H113" s="39">
        <v>73364.062000000005</v>
      </c>
      <c r="J113" t="s">
        <v>10</v>
      </c>
      <c r="K113">
        <f t="shared" si="2"/>
        <v>2021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38" t="s">
        <v>8</v>
      </c>
      <c r="B114" s="31">
        <v>1991</v>
      </c>
      <c r="C114" s="31">
        <v>14</v>
      </c>
      <c r="D114" s="32">
        <v>4.4720899999999997E-3</v>
      </c>
      <c r="E114" s="32">
        <v>4.46211E-3</v>
      </c>
      <c r="F114" s="32">
        <v>0.99553789000000004</v>
      </c>
      <c r="G114" s="33">
        <v>73207.712</v>
      </c>
      <c r="H114" s="39">
        <v>73044.380999999994</v>
      </c>
      <c r="J114" t="s">
        <v>10</v>
      </c>
      <c r="K114">
        <f t="shared" si="2"/>
        <v>2022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38" t="s">
        <v>8</v>
      </c>
      <c r="B115" s="31">
        <v>1991</v>
      </c>
      <c r="C115" s="31">
        <v>15</v>
      </c>
      <c r="D115" s="32">
        <v>4.7537300000000003E-3</v>
      </c>
      <c r="E115" s="32">
        <v>4.7424600000000004E-3</v>
      </c>
      <c r="F115" s="32">
        <v>0.99525754</v>
      </c>
      <c r="G115" s="33">
        <v>72881.051000000007</v>
      </c>
      <c r="H115" s="39">
        <v>72708.232999999993</v>
      </c>
      <c r="J115" t="s">
        <v>10</v>
      </c>
      <c r="K115">
        <f t="shared" si="2"/>
        <v>2023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38" t="s">
        <v>8</v>
      </c>
      <c r="B116" s="31">
        <v>1991</v>
      </c>
      <c r="C116" s="31">
        <v>16</v>
      </c>
      <c r="D116" s="32">
        <v>5.1883800000000002E-3</v>
      </c>
      <c r="E116" s="32">
        <v>5.1749600000000002E-3</v>
      </c>
      <c r="F116" s="32">
        <v>0.99482504000000005</v>
      </c>
      <c r="G116" s="33">
        <v>72535.415999999997</v>
      </c>
      <c r="H116" s="39">
        <v>72347.732000000004</v>
      </c>
      <c r="J116" t="s">
        <v>10</v>
      </c>
      <c r="K116">
        <f t="shared" si="2"/>
        <v>2024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38" t="s">
        <v>8</v>
      </c>
      <c r="B117" s="31">
        <v>1991</v>
      </c>
      <c r="C117" s="31">
        <v>17</v>
      </c>
      <c r="D117" s="32">
        <v>5.6435000000000001E-3</v>
      </c>
      <c r="E117" s="32">
        <v>5.6276199999999998E-3</v>
      </c>
      <c r="F117" s="32">
        <v>0.99437237999999994</v>
      </c>
      <c r="G117" s="33">
        <v>72160.047999999995</v>
      </c>
      <c r="H117" s="39">
        <v>71957.002999999997</v>
      </c>
      <c r="J117" t="s">
        <v>10</v>
      </c>
      <c r="K117">
        <f t="shared" si="2"/>
        <v>2025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38" t="s">
        <v>8</v>
      </c>
      <c r="B118" s="31">
        <v>1991</v>
      </c>
      <c r="C118" s="31">
        <v>18</v>
      </c>
      <c r="D118" s="32">
        <v>6.1954200000000001E-3</v>
      </c>
      <c r="E118" s="32">
        <v>6.1762900000000001E-3</v>
      </c>
      <c r="F118" s="32">
        <v>0.99382371000000003</v>
      </c>
      <c r="G118" s="33">
        <v>71753.959000000003</v>
      </c>
      <c r="H118" s="39">
        <v>71532.372000000003</v>
      </c>
      <c r="J118" t="s">
        <v>10</v>
      </c>
      <c r="K118">
        <f t="shared" si="2"/>
        <v>2026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38" t="s">
        <v>8</v>
      </c>
      <c r="B119" s="31">
        <v>1991</v>
      </c>
      <c r="C119" s="31">
        <v>19</v>
      </c>
      <c r="D119" s="32">
        <v>6.9293200000000001E-3</v>
      </c>
      <c r="E119" s="32">
        <v>6.9053999999999999E-3</v>
      </c>
      <c r="F119" s="32">
        <v>0.99309460000000005</v>
      </c>
      <c r="G119" s="33">
        <v>71310.785999999993</v>
      </c>
      <c r="H119" s="39">
        <v>71064.570999999996</v>
      </c>
      <c r="J119" t="s">
        <v>10</v>
      </c>
      <c r="K119">
        <f t="shared" si="2"/>
        <v>2027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38" t="s">
        <v>8</v>
      </c>
      <c r="B120" s="31">
        <v>1991</v>
      </c>
      <c r="C120" s="31">
        <v>20</v>
      </c>
      <c r="D120" s="32">
        <v>7.6988899999999999E-3</v>
      </c>
      <c r="E120" s="32">
        <v>7.66937E-3</v>
      </c>
      <c r="F120" s="32">
        <v>0.99233062999999999</v>
      </c>
      <c r="G120" s="33">
        <v>70818.357000000004</v>
      </c>
      <c r="H120" s="39">
        <v>70546.790999999997</v>
      </c>
      <c r="J120" t="s">
        <v>10</v>
      </c>
      <c r="K120">
        <f t="shared" si="2"/>
        <v>2028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38" t="s">
        <v>8</v>
      </c>
      <c r="B121" s="31">
        <v>1991</v>
      </c>
      <c r="C121" s="31">
        <v>21</v>
      </c>
      <c r="D121" s="32">
        <v>8.3761300000000007E-3</v>
      </c>
      <c r="E121" s="32">
        <v>8.3412E-3</v>
      </c>
      <c r="F121" s="32">
        <v>0.99165879999999995</v>
      </c>
      <c r="G121" s="33">
        <v>70275.224000000002</v>
      </c>
      <c r="H121" s="39">
        <v>69982.134999999995</v>
      </c>
      <c r="J121" t="s">
        <v>10</v>
      </c>
      <c r="K121">
        <f t="shared" si="2"/>
        <v>2029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38" t="s">
        <v>8</v>
      </c>
      <c r="B122" s="31">
        <v>1991</v>
      </c>
      <c r="C122" s="31">
        <v>22</v>
      </c>
      <c r="D122" s="32">
        <v>8.8207200000000006E-3</v>
      </c>
      <c r="E122" s="32">
        <v>8.7819899999999999E-3</v>
      </c>
      <c r="F122" s="32">
        <v>0.99121800999999998</v>
      </c>
      <c r="G122" s="33">
        <v>69689.044999999998</v>
      </c>
      <c r="H122" s="39">
        <v>69383.040999999997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 s="38" t="s">
        <v>8</v>
      </c>
      <c r="B123" s="31">
        <v>1991</v>
      </c>
      <c r="C123" s="31">
        <v>23</v>
      </c>
      <c r="D123" s="32">
        <v>9.0901599999999999E-3</v>
      </c>
      <c r="E123" s="32">
        <v>9.0490299999999996E-3</v>
      </c>
      <c r="F123" s="32">
        <v>0.99095096999999999</v>
      </c>
      <c r="G123" s="33">
        <v>69077.035999999993</v>
      </c>
      <c r="H123" s="39">
        <v>68764.495999999999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 s="38" t="s">
        <v>8</v>
      </c>
      <c r="B124" s="31">
        <v>1991</v>
      </c>
      <c r="C124" s="31">
        <v>24</v>
      </c>
      <c r="D124" s="32">
        <v>9.3274199999999995E-3</v>
      </c>
      <c r="E124" s="32">
        <v>9.2841199999999999E-3</v>
      </c>
      <c r="F124" s="32">
        <v>0.99071587999999999</v>
      </c>
      <c r="G124" s="33">
        <v>68451.956000000006</v>
      </c>
      <c r="H124" s="39">
        <v>68134.198000000004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 s="38" t="s">
        <v>8</v>
      </c>
      <c r="B125" s="31">
        <v>1991</v>
      </c>
      <c r="C125" s="31">
        <v>25</v>
      </c>
      <c r="D125" s="32">
        <v>9.5290700000000006E-3</v>
      </c>
      <c r="E125" s="32">
        <v>9.4838800000000001E-3</v>
      </c>
      <c r="F125" s="32">
        <v>0.99051612</v>
      </c>
      <c r="G125" s="33">
        <v>67816.44</v>
      </c>
      <c r="H125" s="39">
        <v>67494.857999999993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 s="38" t="s">
        <v>8</v>
      </c>
      <c r="B126" s="31">
        <v>1991</v>
      </c>
      <c r="C126" s="31">
        <v>26</v>
      </c>
      <c r="D126" s="32">
        <v>9.68837E-3</v>
      </c>
      <c r="E126" s="32">
        <v>9.6416599999999998E-3</v>
      </c>
      <c r="F126" s="32">
        <v>0.99035834</v>
      </c>
      <c r="G126" s="33">
        <v>67173.277000000002</v>
      </c>
      <c r="H126" s="39">
        <v>66849.445999999996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 s="38" t="s">
        <v>8</v>
      </c>
      <c r="B127" s="31">
        <v>1991</v>
      </c>
      <c r="C127" s="31">
        <v>27</v>
      </c>
      <c r="D127" s="32">
        <v>9.8352800000000001E-3</v>
      </c>
      <c r="E127" s="32">
        <v>9.7871499999999997E-3</v>
      </c>
      <c r="F127" s="32">
        <v>0.99021285000000003</v>
      </c>
      <c r="G127" s="33">
        <v>66525.615000000005</v>
      </c>
      <c r="H127" s="39">
        <v>66200.066999999995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 s="38" t="s">
        <v>8</v>
      </c>
      <c r="B128" s="31">
        <v>1991</v>
      </c>
      <c r="C128" s="31">
        <v>28</v>
      </c>
      <c r="D128" s="32">
        <v>1.00032E-2</v>
      </c>
      <c r="E128" s="32">
        <v>9.9534199999999993E-3</v>
      </c>
      <c r="F128" s="32">
        <v>0.99004658000000001</v>
      </c>
      <c r="G128" s="33">
        <v>65874.519</v>
      </c>
      <c r="H128" s="39">
        <v>65546.680999999997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 s="38" t="s">
        <v>8</v>
      </c>
      <c r="B129" s="31">
        <v>1991</v>
      </c>
      <c r="C129" s="31">
        <v>29</v>
      </c>
      <c r="D129" s="32">
        <v>1.0060039999999999E-2</v>
      </c>
      <c r="E129" s="32">
        <v>1.00097E-2</v>
      </c>
      <c r="F129" s="32">
        <v>0.98999029999999999</v>
      </c>
      <c r="G129" s="33">
        <v>65218.841999999997</v>
      </c>
      <c r="H129" s="39">
        <v>64892.432000000001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 s="38" t="s">
        <v>8</v>
      </c>
      <c r="B130" s="31">
        <v>1991</v>
      </c>
      <c r="C130" s="31">
        <v>30</v>
      </c>
      <c r="D130" s="32">
        <v>1.026705E-2</v>
      </c>
      <c r="E130" s="32">
        <v>1.0214610000000001E-2</v>
      </c>
      <c r="F130" s="32">
        <v>0.98978538999999999</v>
      </c>
      <c r="G130" s="33">
        <v>64566.021999999997</v>
      </c>
      <c r="H130" s="39">
        <v>64236.262999999999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>
      <c r="A131" s="38" t="s">
        <v>8</v>
      </c>
      <c r="B131" s="31">
        <v>1991</v>
      </c>
      <c r="C131" s="31">
        <v>31</v>
      </c>
      <c r="D131" s="32">
        <v>1.0305079999999999E-2</v>
      </c>
      <c r="E131" s="32">
        <v>1.0252259999999999E-2</v>
      </c>
      <c r="F131" s="32">
        <v>0.98974773999999999</v>
      </c>
      <c r="G131" s="33">
        <v>63906.504999999997</v>
      </c>
      <c r="H131" s="39">
        <v>63578.911999999997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 s="38" t="s">
        <v>8</v>
      </c>
      <c r="B132" s="31">
        <v>1991</v>
      </c>
      <c r="C132" s="31">
        <v>32</v>
      </c>
      <c r="D132" s="32">
        <v>1.0572750000000001E-2</v>
      </c>
      <c r="E132" s="32">
        <v>1.0517149999999999E-2</v>
      </c>
      <c r="F132" s="32">
        <v>0.98948285000000002</v>
      </c>
      <c r="G132" s="33">
        <v>63251.319000000003</v>
      </c>
      <c r="H132" s="39">
        <v>62918.707000000002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 s="38" t="s">
        <v>8</v>
      </c>
      <c r="B133" s="31">
        <v>1991</v>
      </c>
      <c r="C133" s="31">
        <v>33</v>
      </c>
      <c r="D133" s="32">
        <v>1.0783849999999999E-2</v>
      </c>
      <c r="E133" s="32">
        <v>1.0726019999999999E-2</v>
      </c>
      <c r="F133" s="32">
        <v>0.98927398</v>
      </c>
      <c r="G133" s="33">
        <v>62586.095000000001</v>
      </c>
      <c r="H133" s="39">
        <v>62250.445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 s="38" t="s">
        <v>8</v>
      </c>
      <c r="B134" s="31">
        <v>1991</v>
      </c>
      <c r="C134" s="31">
        <v>34</v>
      </c>
      <c r="D134" s="32">
        <v>1.1009970000000001E-2</v>
      </c>
      <c r="E134" s="32">
        <v>1.094969E-2</v>
      </c>
      <c r="F134" s="32">
        <v>0.98905030999999999</v>
      </c>
      <c r="G134" s="33">
        <v>61914.794999999998</v>
      </c>
      <c r="H134" s="39">
        <v>61575.821000000004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 s="38" t="s">
        <v>8</v>
      </c>
      <c r="B135" s="31">
        <v>1991</v>
      </c>
      <c r="C135" s="31">
        <v>35</v>
      </c>
      <c r="D135" s="32">
        <v>1.128173E-2</v>
      </c>
      <c r="E135" s="32">
        <v>1.121844E-2</v>
      </c>
      <c r="F135" s="32">
        <v>0.98878155999999995</v>
      </c>
      <c r="G135" s="33">
        <v>61236.847000000002</v>
      </c>
      <c r="H135" s="39">
        <v>60893.356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 s="38" t="s">
        <v>8</v>
      </c>
      <c r="B136" s="31">
        <v>1991</v>
      </c>
      <c r="C136" s="31">
        <v>36</v>
      </c>
      <c r="D136" s="32">
        <v>1.1547119999999999E-2</v>
      </c>
      <c r="E136" s="32">
        <v>1.1480829999999999E-2</v>
      </c>
      <c r="F136" s="32">
        <v>0.98851917</v>
      </c>
      <c r="G136" s="33">
        <v>60549.864999999998</v>
      </c>
      <c r="H136" s="39">
        <v>60202.284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 s="38" t="s">
        <v>8</v>
      </c>
      <c r="B137" s="31">
        <v>1991</v>
      </c>
      <c r="C137" s="31">
        <v>37</v>
      </c>
      <c r="D137" s="32">
        <v>1.1767089999999999E-2</v>
      </c>
      <c r="E137" s="32">
        <v>1.169826E-2</v>
      </c>
      <c r="F137" s="32">
        <v>0.98830174000000004</v>
      </c>
      <c r="G137" s="33">
        <v>59854.701999999997</v>
      </c>
      <c r="H137" s="39">
        <v>59504.605000000003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 s="38" t="s">
        <v>8</v>
      </c>
      <c r="B138" s="31">
        <v>1991</v>
      </c>
      <c r="C138" s="31">
        <v>38</v>
      </c>
      <c r="D138" s="32">
        <v>1.208966E-2</v>
      </c>
      <c r="E138" s="32">
        <v>1.201702E-2</v>
      </c>
      <c r="F138" s="32">
        <v>0.98798297999999996</v>
      </c>
      <c r="G138" s="33">
        <v>59154.506999999998</v>
      </c>
      <c r="H138" s="39">
        <v>58799.076000000001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 s="38" t="s">
        <v>8</v>
      </c>
      <c r="B139" s="31">
        <v>1991</v>
      </c>
      <c r="C139" s="31">
        <v>39</v>
      </c>
      <c r="D139" s="32">
        <v>1.2286399999999999E-2</v>
      </c>
      <c r="E139" s="32">
        <v>1.2211380000000001E-2</v>
      </c>
      <c r="F139" s="32">
        <v>0.98778862000000001</v>
      </c>
      <c r="G139" s="33">
        <v>58443.646000000001</v>
      </c>
      <c r="H139" s="39">
        <v>58086.807000000001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 s="38" t="s">
        <v>8</v>
      </c>
      <c r="B140" s="31">
        <v>1991</v>
      </c>
      <c r="C140" s="31">
        <v>40</v>
      </c>
      <c r="D140" s="32">
        <v>1.2694199999999999E-2</v>
      </c>
      <c r="E140" s="32">
        <v>1.2614129999999999E-2</v>
      </c>
      <c r="F140" s="32">
        <v>0.98738587</v>
      </c>
      <c r="G140" s="33">
        <v>57729.968000000001</v>
      </c>
      <c r="H140" s="39">
        <v>57365.862000000001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 s="38" t="s">
        <v>8</v>
      </c>
      <c r="B141" s="31">
        <v>1991</v>
      </c>
      <c r="C141" s="31">
        <v>41</v>
      </c>
      <c r="D141" s="32">
        <v>1.27285E-2</v>
      </c>
      <c r="E141" s="32">
        <v>1.2648E-2</v>
      </c>
      <c r="F141" s="32">
        <v>0.98735200000000001</v>
      </c>
      <c r="G141" s="33">
        <v>57001.754999999997</v>
      </c>
      <c r="H141" s="39">
        <v>56641.275999999998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 s="38" t="s">
        <v>8</v>
      </c>
      <c r="B142" s="31">
        <v>1991</v>
      </c>
      <c r="C142" s="31">
        <v>42</v>
      </c>
      <c r="D142" s="32">
        <v>1.320256E-2</v>
      </c>
      <c r="E142" s="32">
        <v>1.3115969999999999E-2</v>
      </c>
      <c r="F142" s="32">
        <v>0.98688403000000002</v>
      </c>
      <c r="G142" s="33">
        <v>56280.796999999999</v>
      </c>
      <c r="H142" s="39">
        <v>55911.707999999999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 s="38" t="s">
        <v>8</v>
      </c>
      <c r="B143" s="31">
        <v>1991</v>
      </c>
      <c r="C143" s="31">
        <v>43</v>
      </c>
      <c r="D143" s="32">
        <v>1.332943E-2</v>
      </c>
      <c r="E143" s="32">
        <v>1.324118E-2</v>
      </c>
      <c r="F143" s="32">
        <v>0.98675882000000004</v>
      </c>
      <c r="G143" s="33">
        <v>55542.618999999999</v>
      </c>
      <c r="H143" s="39">
        <v>55174.894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 s="38" t="s">
        <v>8</v>
      </c>
      <c r="B144" s="31">
        <v>1991</v>
      </c>
      <c r="C144" s="31">
        <v>44</v>
      </c>
      <c r="D144" s="32">
        <v>1.363631E-2</v>
      </c>
      <c r="E144" s="32">
        <v>1.3543960000000001E-2</v>
      </c>
      <c r="F144" s="32">
        <v>0.98645603999999998</v>
      </c>
      <c r="G144" s="33">
        <v>54807.169000000002</v>
      </c>
      <c r="H144" s="39">
        <v>54436.016000000003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 s="38" t="s">
        <v>8</v>
      </c>
      <c r="B145" s="31">
        <v>1991</v>
      </c>
      <c r="C145" s="31">
        <v>45</v>
      </c>
      <c r="D145" s="32">
        <v>1.401521E-2</v>
      </c>
      <c r="E145" s="32">
        <v>1.391768E-2</v>
      </c>
      <c r="F145" s="32">
        <v>0.98608231999999996</v>
      </c>
      <c r="G145" s="33">
        <v>54064.862999999998</v>
      </c>
      <c r="H145" s="39">
        <v>53688.633999999998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 s="38" t="s">
        <v>8</v>
      </c>
      <c r="B146" s="31">
        <v>1991</v>
      </c>
      <c r="C146" s="31">
        <v>46</v>
      </c>
      <c r="D146" s="32">
        <v>1.4276219999999999E-2</v>
      </c>
      <c r="E146" s="32">
        <v>1.417504E-2</v>
      </c>
      <c r="F146" s="32">
        <v>0.98582495999999997</v>
      </c>
      <c r="G146" s="33">
        <v>53312.404999999999</v>
      </c>
      <c r="H146" s="39">
        <v>52934.552000000003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 s="38" t="s">
        <v>8</v>
      </c>
      <c r="B147" s="31">
        <v>1991</v>
      </c>
      <c r="C147" s="31">
        <v>47</v>
      </c>
      <c r="D147" s="32">
        <v>1.468423E-2</v>
      </c>
      <c r="E147" s="32">
        <v>1.45772E-2</v>
      </c>
      <c r="F147" s="32">
        <v>0.98542280000000004</v>
      </c>
      <c r="G147" s="33">
        <v>52556.7</v>
      </c>
      <c r="H147" s="39">
        <v>52173.635000000002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 s="38" t="s">
        <v>8</v>
      </c>
      <c r="B148" s="31">
        <v>1991</v>
      </c>
      <c r="C148" s="31">
        <v>48</v>
      </c>
      <c r="D148" s="32">
        <v>1.5340390000000001E-2</v>
      </c>
      <c r="E148" s="32">
        <v>1.522362E-2</v>
      </c>
      <c r="F148" s="32">
        <v>0.98477638000000001</v>
      </c>
      <c r="G148" s="33">
        <v>51790.57</v>
      </c>
      <c r="H148" s="39">
        <v>51396.35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 s="38" t="s">
        <v>8</v>
      </c>
      <c r="B149" s="31">
        <v>1991</v>
      </c>
      <c r="C149" s="31">
        <v>49</v>
      </c>
      <c r="D149" s="32">
        <v>1.5937090000000001E-2</v>
      </c>
      <c r="E149" s="32">
        <v>1.5811100000000002E-2</v>
      </c>
      <c r="F149" s="32">
        <v>0.98418890000000003</v>
      </c>
      <c r="G149" s="33">
        <v>51002.13</v>
      </c>
      <c r="H149" s="39">
        <v>50598.93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 s="38" t="s">
        <v>8</v>
      </c>
      <c r="B150" s="31">
        <v>1991</v>
      </c>
      <c r="C150" s="31">
        <v>50</v>
      </c>
      <c r="D150" s="32">
        <v>1.690823E-2</v>
      </c>
      <c r="E150" s="32">
        <v>1.676648E-2</v>
      </c>
      <c r="F150" s="32">
        <v>0.98323351999999997</v>
      </c>
      <c r="G150" s="33">
        <v>50195.73</v>
      </c>
      <c r="H150" s="39">
        <v>49774.927000000003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 s="38" t="s">
        <v>8</v>
      </c>
      <c r="B151" s="31">
        <v>1991</v>
      </c>
      <c r="C151" s="31">
        <v>51</v>
      </c>
      <c r="D151" s="32">
        <v>1.7353980000000001E-2</v>
      </c>
      <c r="E151" s="32">
        <v>1.72047E-2</v>
      </c>
      <c r="F151" s="32">
        <v>0.98279530000000004</v>
      </c>
      <c r="G151" s="33">
        <v>49354.124000000003</v>
      </c>
      <c r="H151" s="39">
        <v>48929.563000000002</v>
      </c>
    </row>
    <row r="152" spans="1:16">
      <c r="A152" s="38" t="s">
        <v>8</v>
      </c>
      <c r="B152" s="31">
        <v>1991</v>
      </c>
      <c r="C152" s="31">
        <v>52</v>
      </c>
      <c r="D152" s="32">
        <v>1.8444809999999999E-2</v>
      </c>
      <c r="E152" s="32">
        <v>1.8276259999999999E-2</v>
      </c>
      <c r="F152" s="32">
        <v>0.98172373999999996</v>
      </c>
      <c r="G152" s="33">
        <v>48505.002</v>
      </c>
      <c r="H152" s="39">
        <v>48061.756000000001</v>
      </c>
    </row>
    <row r="153" spans="1:16">
      <c r="A153" s="38" t="s">
        <v>8</v>
      </c>
      <c r="B153" s="31">
        <v>1991</v>
      </c>
      <c r="C153" s="31">
        <v>53</v>
      </c>
      <c r="D153" s="32">
        <v>1.9174730000000001E-2</v>
      </c>
      <c r="E153" s="32">
        <v>1.8992640000000002E-2</v>
      </c>
      <c r="F153" s="32">
        <v>0.98100735999999999</v>
      </c>
      <c r="G153" s="33">
        <v>47618.510999999999</v>
      </c>
      <c r="H153" s="39">
        <v>47166.311000000002</v>
      </c>
    </row>
    <row r="154" spans="1:16">
      <c r="A154" s="38" t="s">
        <v>8</v>
      </c>
      <c r="B154" s="31">
        <v>1991</v>
      </c>
      <c r="C154" s="31">
        <v>54</v>
      </c>
      <c r="D154" s="32">
        <v>2.0125509999999999E-2</v>
      </c>
      <c r="E154" s="32">
        <v>1.992501E-2</v>
      </c>
      <c r="F154" s="32">
        <v>0.98007498999999998</v>
      </c>
      <c r="G154" s="33">
        <v>46714.11</v>
      </c>
      <c r="H154" s="39">
        <v>46248.72</v>
      </c>
    </row>
    <row r="155" spans="1:16">
      <c r="A155" s="38" t="s">
        <v>8</v>
      </c>
      <c r="B155" s="31">
        <v>1991</v>
      </c>
      <c r="C155" s="31">
        <v>55</v>
      </c>
      <c r="D155" s="32">
        <v>2.1057429999999999E-2</v>
      </c>
      <c r="E155" s="32">
        <v>2.0838039999999999E-2</v>
      </c>
      <c r="F155" s="32">
        <v>0.97916196</v>
      </c>
      <c r="G155" s="33">
        <v>45783.330999999998</v>
      </c>
      <c r="H155" s="39">
        <v>45306.313999999998</v>
      </c>
    </row>
    <row r="156" spans="1:16">
      <c r="A156" s="38" t="s">
        <v>8</v>
      </c>
      <c r="B156" s="31">
        <v>1991</v>
      </c>
      <c r="C156" s="31">
        <v>56</v>
      </c>
      <c r="D156" s="32">
        <v>2.2154340000000002E-2</v>
      </c>
      <c r="E156" s="32">
        <v>2.1911630000000001E-2</v>
      </c>
      <c r="F156" s="32">
        <v>0.97808837000000004</v>
      </c>
      <c r="G156" s="33">
        <v>44829.296000000002</v>
      </c>
      <c r="H156" s="39">
        <v>44338.154999999999</v>
      </c>
    </row>
    <row r="157" spans="1:16">
      <c r="A157" s="38" t="s">
        <v>8</v>
      </c>
      <c r="B157" s="31">
        <v>1991</v>
      </c>
      <c r="C157" s="31">
        <v>57</v>
      </c>
      <c r="D157" s="32">
        <v>2.325586E-2</v>
      </c>
      <c r="E157" s="32">
        <v>2.298855E-2</v>
      </c>
      <c r="F157" s="32">
        <v>0.97701145</v>
      </c>
      <c r="G157" s="33">
        <v>43847.012999999999</v>
      </c>
      <c r="H157" s="39">
        <v>43343.023999999998</v>
      </c>
    </row>
    <row r="158" spans="1:16">
      <c r="A158" s="38" t="s">
        <v>8</v>
      </c>
      <c r="B158" s="31">
        <v>1991</v>
      </c>
      <c r="C158" s="31">
        <v>58</v>
      </c>
      <c r="D158" s="32">
        <v>2.493182E-2</v>
      </c>
      <c r="E158" s="32">
        <v>2.462485E-2</v>
      </c>
      <c r="F158" s="32">
        <v>0.97537514999999997</v>
      </c>
      <c r="G158" s="33">
        <v>42839.034</v>
      </c>
      <c r="H158" s="39">
        <v>42311.582000000002</v>
      </c>
    </row>
    <row r="159" spans="1:16">
      <c r="A159" s="38" t="s">
        <v>8</v>
      </c>
      <c r="B159" s="31">
        <v>1991</v>
      </c>
      <c r="C159" s="31">
        <v>59</v>
      </c>
      <c r="D159" s="32">
        <v>2.660881E-2</v>
      </c>
      <c r="E159" s="32">
        <v>2.625945E-2</v>
      </c>
      <c r="F159" s="32">
        <v>0.97374055000000004</v>
      </c>
      <c r="G159" s="33">
        <v>41784.129000000001</v>
      </c>
      <c r="H159" s="39">
        <v>41235.514999999999</v>
      </c>
    </row>
    <row r="160" spans="1:16">
      <c r="A160" s="38" t="s">
        <v>8</v>
      </c>
      <c r="B160" s="31">
        <v>1991</v>
      </c>
      <c r="C160" s="31">
        <v>60</v>
      </c>
      <c r="D160" s="32">
        <v>2.920147E-2</v>
      </c>
      <c r="E160" s="32">
        <v>2.8781250000000001E-2</v>
      </c>
      <c r="F160" s="32">
        <v>0.97121875000000002</v>
      </c>
      <c r="G160" s="33">
        <v>40686.900999999998</v>
      </c>
      <c r="H160" s="39">
        <v>40101.392</v>
      </c>
    </row>
    <row r="161" spans="1:8">
      <c r="A161" s="38" t="s">
        <v>8</v>
      </c>
      <c r="B161" s="31">
        <v>1991</v>
      </c>
      <c r="C161" s="31">
        <v>61</v>
      </c>
      <c r="D161" s="32">
        <v>3.072925E-2</v>
      </c>
      <c r="E161" s="32">
        <v>3.0264249999999999E-2</v>
      </c>
      <c r="F161" s="32">
        <v>0.96973575000000001</v>
      </c>
      <c r="G161" s="33">
        <v>39515.881999999998</v>
      </c>
      <c r="H161" s="39">
        <v>38917.921999999999</v>
      </c>
    </row>
    <row r="162" spans="1:8">
      <c r="A162" s="38" t="s">
        <v>8</v>
      </c>
      <c r="B162" s="31">
        <v>1991</v>
      </c>
      <c r="C162" s="31">
        <v>62</v>
      </c>
      <c r="D162" s="32">
        <v>3.368409E-2</v>
      </c>
      <c r="E162" s="32">
        <v>3.3126179999999998E-2</v>
      </c>
      <c r="F162" s="32">
        <v>0.96687381999999999</v>
      </c>
      <c r="G162" s="33">
        <v>38319.963000000003</v>
      </c>
      <c r="H162" s="39">
        <v>37685.266000000003</v>
      </c>
    </row>
    <row r="163" spans="1:8">
      <c r="A163" s="38" t="s">
        <v>8</v>
      </c>
      <c r="B163" s="31">
        <v>1991</v>
      </c>
      <c r="C163" s="31">
        <v>63</v>
      </c>
      <c r="D163" s="32">
        <v>3.6335909999999999E-2</v>
      </c>
      <c r="E163" s="32">
        <v>3.5687539999999997E-2</v>
      </c>
      <c r="F163" s="32">
        <v>0.96431246000000004</v>
      </c>
      <c r="G163" s="33">
        <v>37050.569000000003</v>
      </c>
      <c r="H163" s="39">
        <v>36389.447</v>
      </c>
    </row>
    <row r="164" spans="1:8">
      <c r="A164" s="38" t="s">
        <v>8</v>
      </c>
      <c r="B164" s="31">
        <v>1991</v>
      </c>
      <c r="C164" s="31">
        <v>64</v>
      </c>
      <c r="D164" s="32">
        <v>3.9304110000000003E-2</v>
      </c>
      <c r="E164" s="32">
        <v>3.8546589999999999E-2</v>
      </c>
      <c r="F164" s="32">
        <v>0.96145340999999995</v>
      </c>
      <c r="G164" s="33">
        <v>35728.326000000001</v>
      </c>
      <c r="H164" s="39">
        <v>35039.722999999998</v>
      </c>
    </row>
    <row r="165" spans="1:8">
      <c r="A165" s="38" t="s">
        <v>8</v>
      </c>
      <c r="B165" s="31">
        <v>1991</v>
      </c>
      <c r="C165" s="31">
        <v>65</v>
      </c>
      <c r="D165" s="32">
        <v>4.264797E-2</v>
      </c>
      <c r="E165" s="32">
        <v>4.1757530000000001E-2</v>
      </c>
      <c r="F165" s="32">
        <v>0.95824246999999996</v>
      </c>
      <c r="G165" s="33">
        <v>34351.120000000003</v>
      </c>
      <c r="H165" s="39">
        <v>33633.911</v>
      </c>
    </row>
    <row r="166" spans="1:8">
      <c r="A166" s="38" t="s">
        <v>8</v>
      </c>
      <c r="B166" s="31">
        <v>1991</v>
      </c>
      <c r="C166" s="31">
        <v>66</v>
      </c>
      <c r="D166" s="32">
        <v>4.5759750000000002E-2</v>
      </c>
      <c r="E166" s="32">
        <v>4.4736199999999997E-2</v>
      </c>
      <c r="F166" s="32">
        <v>0.9552638</v>
      </c>
      <c r="G166" s="33">
        <v>32916.701999999997</v>
      </c>
      <c r="H166" s="39">
        <v>32180.418000000001</v>
      </c>
    </row>
    <row r="167" spans="1:8">
      <c r="A167" s="38" t="s">
        <v>8</v>
      </c>
      <c r="B167" s="31">
        <v>1991</v>
      </c>
      <c r="C167" s="31">
        <v>67</v>
      </c>
      <c r="D167" s="32">
        <v>4.9565089999999999E-2</v>
      </c>
      <c r="E167" s="32">
        <v>4.8366449999999998E-2</v>
      </c>
      <c r="F167" s="32">
        <v>0.95163355000000005</v>
      </c>
      <c r="G167" s="33">
        <v>31444.133999999998</v>
      </c>
      <c r="H167" s="39">
        <v>30683.714</v>
      </c>
    </row>
    <row r="168" spans="1:8">
      <c r="A168" s="38" t="s">
        <v>8</v>
      </c>
      <c r="B168" s="31">
        <v>1991</v>
      </c>
      <c r="C168" s="31">
        <v>68</v>
      </c>
      <c r="D168" s="32">
        <v>5.4052509999999998E-2</v>
      </c>
      <c r="E168" s="32">
        <v>5.2630110000000001E-2</v>
      </c>
      <c r="F168" s="32">
        <v>0.94736989000000005</v>
      </c>
      <c r="G168" s="33">
        <v>29923.293000000001</v>
      </c>
      <c r="H168" s="39">
        <v>29135.86</v>
      </c>
    </row>
    <row r="169" spans="1:8">
      <c r="A169" s="38" t="s">
        <v>8</v>
      </c>
      <c r="B169" s="31">
        <v>1991</v>
      </c>
      <c r="C169" s="31">
        <v>69</v>
      </c>
      <c r="D169" s="32">
        <v>5.8504859999999999E-2</v>
      </c>
      <c r="E169" s="32">
        <v>5.6842089999999998E-2</v>
      </c>
      <c r="F169" s="32">
        <v>0.94315791000000004</v>
      </c>
      <c r="G169" s="33">
        <v>28348.427</v>
      </c>
      <c r="H169" s="39">
        <v>27542.735000000001</v>
      </c>
    </row>
    <row r="170" spans="1:8">
      <c r="A170" s="38" t="s">
        <v>8</v>
      </c>
      <c r="B170" s="31">
        <v>1991</v>
      </c>
      <c r="C170" s="31">
        <v>70</v>
      </c>
      <c r="D170" s="32">
        <v>6.53387E-2</v>
      </c>
      <c r="E170" s="32">
        <v>6.3271649999999999E-2</v>
      </c>
      <c r="F170" s="32">
        <v>0.93672834999999999</v>
      </c>
      <c r="G170" s="33">
        <v>26737.043000000001</v>
      </c>
      <c r="H170" s="39">
        <v>25891.195</v>
      </c>
    </row>
    <row r="171" spans="1:8">
      <c r="A171" s="38" t="s">
        <v>8</v>
      </c>
      <c r="B171" s="31">
        <v>1991</v>
      </c>
      <c r="C171" s="31">
        <v>71</v>
      </c>
      <c r="D171" s="32">
        <v>6.9445190000000004E-2</v>
      </c>
      <c r="E171" s="32">
        <v>6.7114789999999994E-2</v>
      </c>
      <c r="F171" s="32">
        <v>0.93288521000000002</v>
      </c>
      <c r="G171" s="33">
        <v>25045.346000000001</v>
      </c>
      <c r="H171" s="39">
        <v>24204.89</v>
      </c>
    </row>
    <row r="172" spans="1:8">
      <c r="A172" s="38" t="s">
        <v>8</v>
      </c>
      <c r="B172" s="31">
        <v>1991</v>
      </c>
      <c r="C172" s="31">
        <v>72</v>
      </c>
      <c r="D172" s="32">
        <v>7.7177419999999997E-2</v>
      </c>
      <c r="E172" s="32">
        <v>7.4309899999999998E-2</v>
      </c>
      <c r="F172" s="32">
        <v>0.92569009999999996</v>
      </c>
      <c r="G172" s="33">
        <v>23364.433000000001</v>
      </c>
      <c r="H172" s="39">
        <v>22496.329000000002</v>
      </c>
    </row>
    <row r="173" spans="1:8">
      <c r="A173" s="38" t="s">
        <v>8</v>
      </c>
      <c r="B173" s="31">
        <v>1991</v>
      </c>
      <c r="C173" s="31">
        <v>73</v>
      </c>
      <c r="D173" s="32">
        <v>8.3803580000000003E-2</v>
      </c>
      <c r="E173" s="32">
        <v>8.0433279999999996E-2</v>
      </c>
      <c r="F173" s="32">
        <v>0.91956671999999995</v>
      </c>
      <c r="G173" s="33">
        <v>21628.223999999998</v>
      </c>
      <c r="H173" s="39">
        <v>20758.41</v>
      </c>
    </row>
    <row r="174" spans="1:8">
      <c r="A174" s="38" t="s">
        <v>8</v>
      </c>
      <c r="B174" s="31">
        <v>1991</v>
      </c>
      <c r="C174" s="31">
        <v>74</v>
      </c>
      <c r="D174" s="32">
        <v>9.1433630000000002E-2</v>
      </c>
      <c r="E174" s="32">
        <v>8.7436319999999998E-2</v>
      </c>
      <c r="F174" s="32">
        <v>0.91256367999999999</v>
      </c>
      <c r="G174" s="33">
        <v>19888.595000000001</v>
      </c>
      <c r="H174" s="39">
        <v>19019.102999999999</v>
      </c>
    </row>
    <row r="175" spans="1:8">
      <c r="A175" s="38" t="s">
        <v>8</v>
      </c>
      <c r="B175" s="31">
        <v>1991</v>
      </c>
      <c r="C175" s="31">
        <v>75</v>
      </c>
      <c r="D175" s="32">
        <v>9.986834E-2</v>
      </c>
      <c r="E175" s="32">
        <v>9.5118670000000002E-2</v>
      </c>
      <c r="F175" s="32">
        <v>0.90488133000000004</v>
      </c>
      <c r="G175" s="33">
        <v>18149.61</v>
      </c>
      <c r="H175" s="39">
        <v>17286.425999999999</v>
      </c>
    </row>
    <row r="176" spans="1:8">
      <c r="A176" s="38" t="s">
        <v>8</v>
      </c>
      <c r="B176" s="31">
        <v>1991</v>
      </c>
      <c r="C176" s="31">
        <v>76</v>
      </c>
      <c r="D176" s="32">
        <v>0.10776048000000001</v>
      </c>
      <c r="E176" s="32">
        <v>0.10225115999999999</v>
      </c>
      <c r="F176" s="32">
        <v>0.89774883999999999</v>
      </c>
      <c r="G176" s="33">
        <v>16423.242999999999</v>
      </c>
      <c r="H176" s="39">
        <v>15583.594999999999</v>
      </c>
    </row>
    <row r="177" spans="1:8">
      <c r="A177" s="38" t="s">
        <v>8</v>
      </c>
      <c r="B177" s="31">
        <v>1991</v>
      </c>
      <c r="C177" s="31">
        <v>77</v>
      </c>
      <c r="D177" s="32">
        <v>0.11625106</v>
      </c>
      <c r="E177" s="32">
        <v>0.10986509</v>
      </c>
      <c r="F177" s="32">
        <v>0.89013491</v>
      </c>
      <c r="G177" s="33">
        <v>14743.947</v>
      </c>
      <c r="H177" s="39">
        <v>13934.025</v>
      </c>
    </row>
    <row r="178" spans="1:8">
      <c r="A178" s="38" t="s">
        <v>8</v>
      </c>
      <c r="B178" s="31">
        <v>1991</v>
      </c>
      <c r="C178" s="31">
        <v>78</v>
      </c>
      <c r="D178" s="32">
        <v>0.1267993</v>
      </c>
      <c r="E178" s="32">
        <v>0.11923955</v>
      </c>
      <c r="F178" s="32">
        <v>0.88076045000000003</v>
      </c>
      <c r="G178" s="33">
        <v>13124.102000000001</v>
      </c>
      <c r="H178" s="39">
        <v>12341.646000000001</v>
      </c>
    </row>
    <row r="179" spans="1:8">
      <c r="A179" s="38" t="s">
        <v>8</v>
      </c>
      <c r="B179" s="31">
        <v>1991</v>
      </c>
      <c r="C179" s="31">
        <v>79</v>
      </c>
      <c r="D179" s="32">
        <v>0.13609396000000001</v>
      </c>
      <c r="E179" s="32">
        <v>0.12742319999999999</v>
      </c>
      <c r="F179" s="32">
        <v>0.87257680000000004</v>
      </c>
      <c r="G179" s="33">
        <v>11559.19</v>
      </c>
      <c r="H179" s="39">
        <v>10822.736000000001</v>
      </c>
    </row>
    <row r="180" spans="1:8">
      <c r="A180" s="38" t="s">
        <v>8</v>
      </c>
      <c r="B180" s="31">
        <v>1991</v>
      </c>
      <c r="C180" s="31">
        <v>80</v>
      </c>
      <c r="D180" s="32">
        <v>0.14841339000000001</v>
      </c>
      <c r="E180" s="32">
        <v>0.13816091999999999</v>
      </c>
      <c r="F180" s="32">
        <v>0.86183907999999998</v>
      </c>
      <c r="G180" s="33">
        <v>10086.281000000001</v>
      </c>
      <c r="H180" s="39">
        <v>9389.5159999999996</v>
      </c>
    </row>
    <row r="181" spans="1:8">
      <c r="A181" s="38" t="s">
        <v>8</v>
      </c>
      <c r="B181" s="31">
        <v>1991</v>
      </c>
      <c r="C181" s="31">
        <v>81</v>
      </c>
      <c r="D181" s="32">
        <v>0.15681834</v>
      </c>
      <c r="E181" s="32">
        <v>0.14541635999999999</v>
      </c>
      <c r="F181" s="32">
        <v>0.85458363999999998</v>
      </c>
      <c r="G181" s="33">
        <v>8692.7510000000002</v>
      </c>
      <c r="H181" s="39">
        <v>8060.7169999999996</v>
      </c>
    </row>
    <row r="182" spans="1:8">
      <c r="A182" s="38" t="s">
        <v>8</v>
      </c>
      <c r="B182" s="31">
        <v>1991</v>
      </c>
      <c r="C182" s="31">
        <v>82</v>
      </c>
      <c r="D182" s="32">
        <v>0.17279173</v>
      </c>
      <c r="E182" s="32">
        <v>0.15905042999999999</v>
      </c>
      <c r="F182" s="32">
        <v>0.84094957000000004</v>
      </c>
      <c r="G182" s="33">
        <v>7428.683</v>
      </c>
      <c r="H182" s="39">
        <v>6837.915</v>
      </c>
    </row>
    <row r="183" spans="1:8">
      <c r="A183" s="38" t="s">
        <v>8</v>
      </c>
      <c r="B183" s="31">
        <v>1991</v>
      </c>
      <c r="C183" s="31">
        <v>83</v>
      </c>
      <c r="D183" s="32">
        <v>0.18655181000000001</v>
      </c>
      <c r="E183" s="32">
        <v>0.17063561999999999</v>
      </c>
      <c r="F183" s="32">
        <v>0.82936438000000001</v>
      </c>
      <c r="G183" s="33">
        <v>6247.1480000000001</v>
      </c>
      <c r="H183" s="39">
        <v>5714.1549999999997</v>
      </c>
    </row>
    <row r="184" spans="1:8">
      <c r="A184" s="38" t="s">
        <v>8</v>
      </c>
      <c r="B184" s="31">
        <v>1991</v>
      </c>
      <c r="C184" s="31">
        <v>84</v>
      </c>
      <c r="D184" s="32">
        <v>0.20289135</v>
      </c>
      <c r="E184" s="32">
        <v>0.18420459</v>
      </c>
      <c r="F184" s="32">
        <v>0.81579541</v>
      </c>
      <c r="G184" s="33">
        <v>5181.1620000000003</v>
      </c>
      <c r="H184" s="39">
        <v>4703.9650000000001</v>
      </c>
    </row>
    <row r="185" spans="1:8">
      <c r="A185" s="38" t="s">
        <v>8</v>
      </c>
      <c r="B185" s="31">
        <v>1991</v>
      </c>
      <c r="C185" s="31">
        <v>85</v>
      </c>
      <c r="D185" s="32">
        <v>0.21734163000000001</v>
      </c>
      <c r="E185" s="32">
        <v>0.19603802000000001</v>
      </c>
      <c r="F185" s="32">
        <v>0.80396197999999996</v>
      </c>
      <c r="G185" s="33">
        <v>4226.768</v>
      </c>
      <c r="H185" s="39">
        <v>3812.4639999999999</v>
      </c>
    </row>
    <row r="186" spans="1:8">
      <c r="A186" s="38" t="s">
        <v>8</v>
      </c>
      <c r="B186" s="31">
        <v>1991</v>
      </c>
      <c r="C186" s="31">
        <v>86</v>
      </c>
      <c r="D186" s="32">
        <v>0.23294071999999999</v>
      </c>
      <c r="E186" s="32">
        <v>0.20864031</v>
      </c>
      <c r="F186" s="32">
        <v>0.79135968999999995</v>
      </c>
      <c r="G186" s="33">
        <v>3398.1610000000001</v>
      </c>
      <c r="H186" s="39">
        <v>3043.6640000000002</v>
      </c>
    </row>
    <row r="187" spans="1:8">
      <c r="A187" s="38" t="s">
        <v>8</v>
      </c>
      <c r="B187" s="31">
        <v>1991</v>
      </c>
      <c r="C187" s="31">
        <v>87</v>
      </c>
      <c r="D187" s="32">
        <v>0.24858876999999999</v>
      </c>
      <c r="E187" s="32">
        <v>0.22110647</v>
      </c>
      <c r="F187" s="32">
        <v>0.77889352999999995</v>
      </c>
      <c r="G187" s="33">
        <v>2689.1669999999999</v>
      </c>
      <c r="H187" s="39">
        <v>2391.8710000000001</v>
      </c>
    </row>
    <row r="188" spans="1:8">
      <c r="A188" s="38" t="s">
        <v>8</v>
      </c>
      <c r="B188" s="31">
        <v>1991</v>
      </c>
      <c r="C188" s="31">
        <v>88</v>
      </c>
      <c r="D188" s="32">
        <v>0.26622514000000003</v>
      </c>
      <c r="E188" s="32">
        <v>0.2349503</v>
      </c>
      <c r="F188" s="32">
        <v>0.76504970000000005</v>
      </c>
      <c r="G188" s="33">
        <v>2094.5749999999998</v>
      </c>
      <c r="H188" s="39">
        <v>1848.5150000000001</v>
      </c>
    </row>
    <row r="189" spans="1:8">
      <c r="A189" s="38" t="s">
        <v>8</v>
      </c>
      <c r="B189" s="31">
        <v>1991</v>
      </c>
      <c r="C189" s="31">
        <v>89</v>
      </c>
      <c r="D189" s="32">
        <v>0.28211123999999999</v>
      </c>
      <c r="E189" s="32">
        <v>0.24723706000000001</v>
      </c>
      <c r="F189" s="32">
        <v>0.75276293999999999</v>
      </c>
      <c r="G189" s="33">
        <v>1602.454</v>
      </c>
      <c r="H189" s="39">
        <v>1404.3610000000001</v>
      </c>
    </row>
    <row r="190" spans="1:8">
      <c r="A190" s="38" t="s">
        <v>8</v>
      </c>
      <c r="B190" s="31">
        <v>1991</v>
      </c>
      <c r="C190" s="31">
        <v>90</v>
      </c>
      <c r="D190" s="32">
        <v>0.30490254999999999</v>
      </c>
      <c r="E190" s="32">
        <v>0.26456870999999998</v>
      </c>
      <c r="F190" s="32">
        <v>0.73543128999999996</v>
      </c>
      <c r="G190" s="33">
        <v>1206.268</v>
      </c>
      <c r="H190" s="39">
        <v>1046.6980000000001</v>
      </c>
    </row>
    <row r="191" spans="1:8">
      <c r="A191" s="38" t="s">
        <v>8</v>
      </c>
      <c r="B191" s="31">
        <v>1991</v>
      </c>
      <c r="C191" s="31">
        <v>91</v>
      </c>
      <c r="D191" s="32">
        <v>0.31752475000000002</v>
      </c>
      <c r="E191" s="32">
        <v>0.27402059000000001</v>
      </c>
      <c r="F191" s="32">
        <v>0.72597940999999999</v>
      </c>
      <c r="G191" s="33">
        <v>887.12699999999995</v>
      </c>
      <c r="H191" s="39">
        <v>765.58199999999999</v>
      </c>
    </row>
    <row r="192" spans="1:8">
      <c r="A192" s="38" t="s">
        <v>8</v>
      </c>
      <c r="B192" s="31">
        <v>1991</v>
      </c>
      <c r="C192" s="31">
        <v>92</v>
      </c>
      <c r="D192" s="32">
        <v>0.34069326</v>
      </c>
      <c r="E192" s="32">
        <v>0.29110458</v>
      </c>
      <c r="F192" s="32">
        <v>0.70889542000000005</v>
      </c>
      <c r="G192" s="33">
        <v>644.03599999999994</v>
      </c>
      <c r="H192" s="39">
        <v>550.29499999999996</v>
      </c>
    </row>
    <row r="193" spans="1:8">
      <c r="A193" s="38" t="s">
        <v>8</v>
      </c>
      <c r="B193" s="31">
        <v>1991</v>
      </c>
      <c r="C193" s="31">
        <v>93</v>
      </c>
      <c r="D193" s="32">
        <v>0.36107581</v>
      </c>
      <c r="E193" s="32">
        <v>0.30585702999999997</v>
      </c>
      <c r="F193" s="32">
        <v>0.69414297000000003</v>
      </c>
      <c r="G193" s="33">
        <v>456.55399999999997</v>
      </c>
      <c r="H193" s="39">
        <v>386.73399999999998</v>
      </c>
    </row>
    <row r="194" spans="1:8">
      <c r="A194" s="38" t="s">
        <v>8</v>
      </c>
      <c r="B194" s="31">
        <v>1991</v>
      </c>
      <c r="C194" s="31">
        <v>94</v>
      </c>
      <c r="D194" s="32">
        <v>0.38378842000000002</v>
      </c>
      <c r="E194" s="32">
        <v>0.32199873000000001</v>
      </c>
      <c r="F194" s="32">
        <v>0.67800126999999999</v>
      </c>
      <c r="G194" s="33">
        <v>316.91399999999999</v>
      </c>
      <c r="H194" s="39">
        <v>265.89100000000002</v>
      </c>
    </row>
    <row r="195" spans="1:8">
      <c r="A195" s="38" t="s">
        <v>8</v>
      </c>
      <c r="B195" s="31">
        <v>1991</v>
      </c>
      <c r="C195" s="31">
        <v>95</v>
      </c>
      <c r="D195" s="32">
        <v>0.40944098000000001</v>
      </c>
      <c r="E195" s="32">
        <v>0.33986388000000001</v>
      </c>
      <c r="F195" s="32">
        <v>0.66013611999999999</v>
      </c>
      <c r="G195" s="33">
        <v>214.86799999999999</v>
      </c>
      <c r="H195" s="39">
        <v>178.35499999999999</v>
      </c>
    </row>
    <row r="196" spans="1:8">
      <c r="A196" s="38" t="s">
        <v>8</v>
      </c>
      <c r="B196" s="31">
        <v>1991</v>
      </c>
      <c r="C196" s="31">
        <v>96</v>
      </c>
      <c r="D196" s="32">
        <v>0.43190750999999999</v>
      </c>
      <c r="E196" s="32">
        <v>0.35520059999999998</v>
      </c>
      <c r="F196" s="32">
        <v>0.64479940000000002</v>
      </c>
      <c r="G196" s="33">
        <v>141.84200000000001</v>
      </c>
      <c r="H196" s="39">
        <v>116.651</v>
      </c>
    </row>
    <row r="197" spans="1:8">
      <c r="A197" s="38" t="s">
        <v>8</v>
      </c>
      <c r="B197" s="31">
        <v>1991</v>
      </c>
      <c r="C197" s="31">
        <v>97</v>
      </c>
      <c r="D197" s="32">
        <v>0.45378470999999998</v>
      </c>
      <c r="E197" s="32">
        <v>0.36986513999999998</v>
      </c>
      <c r="F197" s="32">
        <v>0.63013485999999996</v>
      </c>
      <c r="G197" s="33">
        <v>91.46</v>
      </c>
      <c r="H197" s="39">
        <v>74.546000000000006</v>
      </c>
    </row>
    <row r="198" spans="1:8">
      <c r="A198" s="38" t="s">
        <v>8</v>
      </c>
      <c r="B198" s="31">
        <v>1991</v>
      </c>
      <c r="C198" s="31">
        <v>98</v>
      </c>
      <c r="D198" s="32">
        <v>0.47472866000000002</v>
      </c>
      <c r="E198" s="32">
        <v>0.38366117999999999</v>
      </c>
      <c r="F198" s="32">
        <v>0.61633881999999995</v>
      </c>
      <c r="G198" s="33">
        <v>57.631999999999998</v>
      </c>
      <c r="H198" s="39">
        <v>46.576000000000001</v>
      </c>
    </row>
    <row r="199" spans="1:8">
      <c r="A199" s="38" t="s">
        <v>8</v>
      </c>
      <c r="B199" s="31">
        <v>1991</v>
      </c>
      <c r="C199" s="31">
        <v>99</v>
      </c>
      <c r="D199" s="32">
        <v>0.50109735</v>
      </c>
      <c r="E199" s="32">
        <v>0.40070199000000001</v>
      </c>
      <c r="F199" s="32">
        <v>0.59929801000000005</v>
      </c>
      <c r="G199" s="33">
        <v>35.521000000000001</v>
      </c>
      <c r="H199" s="39">
        <v>28.404</v>
      </c>
    </row>
    <row r="200" spans="1:8">
      <c r="A200" s="38" t="s">
        <v>8</v>
      </c>
      <c r="B200" s="31">
        <v>1992</v>
      </c>
      <c r="C200" s="31">
        <v>1</v>
      </c>
      <c r="D200" s="32">
        <v>5.4339999999999999E-2</v>
      </c>
      <c r="E200" s="32">
        <v>5.2902640000000001E-2</v>
      </c>
      <c r="F200" s="32">
        <v>0.94709736</v>
      </c>
      <c r="G200" s="33">
        <v>86542.26</v>
      </c>
      <c r="H200" s="39">
        <v>84253.103000000003</v>
      </c>
    </row>
    <row r="201" spans="1:8">
      <c r="A201" s="38" t="s">
        <v>8</v>
      </c>
      <c r="B201" s="31">
        <v>1992</v>
      </c>
      <c r="C201" s="31">
        <v>2</v>
      </c>
      <c r="D201" s="32">
        <v>3.3144220000000002E-2</v>
      </c>
      <c r="E201" s="32">
        <v>3.2603899999999998E-2</v>
      </c>
      <c r="F201" s="32">
        <v>0.96739609999999998</v>
      </c>
      <c r="G201" s="33">
        <v>81963.945999999996</v>
      </c>
      <c r="H201" s="39">
        <v>80627.774000000005</v>
      </c>
    </row>
    <row r="202" spans="1:8">
      <c r="A202" s="38" t="s">
        <v>8</v>
      </c>
      <c r="B202" s="31">
        <v>1992</v>
      </c>
      <c r="C202" s="31">
        <v>3</v>
      </c>
      <c r="D202" s="32">
        <v>2.2362509999999999E-2</v>
      </c>
      <c r="E202" s="32">
        <v>2.2115240000000001E-2</v>
      </c>
      <c r="F202" s="32">
        <v>0.97788476000000002</v>
      </c>
      <c r="G202" s="33">
        <v>79291.601999999999</v>
      </c>
      <c r="H202" s="39">
        <v>78414.826000000001</v>
      </c>
    </row>
    <row r="203" spans="1:8">
      <c r="A203" s="38" t="s">
        <v>8</v>
      </c>
      <c r="B203" s="31">
        <v>1992</v>
      </c>
      <c r="C203" s="31">
        <v>4</v>
      </c>
      <c r="D203" s="32">
        <v>1.5282189999999999E-2</v>
      </c>
      <c r="E203" s="32">
        <v>1.5166300000000001E-2</v>
      </c>
      <c r="F203" s="32">
        <v>0.98483370000000003</v>
      </c>
      <c r="G203" s="33">
        <v>77538.048999999999</v>
      </c>
      <c r="H203" s="39">
        <v>76950.066999999995</v>
      </c>
    </row>
    <row r="204" spans="1:8">
      <c r="A204" s="38" t="s">
        <v>8</v>
      </c>
      <c r="B204" s="31">
        <v>1992</v>
      </c>
      <c r="C204" s="31">
        <v>5</v>
      </c>
      <c r="D204" s="32">
        <v>1.131942E-2</v>
      </c>
      <c r="E204" s="32">
        <v>1.125572E-2</v>
      </c>
      <c r="F204" s="32">
        <v>0.98874428000000003</v>
      </c>
      <c r="G204" s="33">
        <v>76362.084000000003</v>
      </c>
      <c r="H204" s="39">
        <v>75932.328999999998</v>
      </c>
    </row>
    <row r="205" spans="1:8">
      <c r="A205" s="38" t="s">
        <v>8</v>
      </c>
      <c r="B205" s="31">
        <v>1992</v>
      </c>
      <c r="C205" s="31">
        <v>6</v>
      </c>
      <c r="D205" s="32">
        <v>9.0801200000000006E-3</v>
      </c>
      <c r="E205" s="32">
        <v>9.0390799999999997E-3</v>
      </c>
      <c r="F205" s="32">
        <v>0.99096092000000002</v>
      </c>
      <c r="G205" s="33">
        <v>75502.573999999993</v>
      </c>
      <c r="H205" s="39">
        <v>75161.337</v>
      </c>
    </row>
    <row r="206" spans="1:8">
      <c r="A206" s="38" t="s">
        <v>8</v>
      </c>
      <c r="B206" s="31">
        <v>1992</v>
      </c>
      <c r="C206" s="31">
        <v>7</v>
      </c>
      <c r="D206" s="32">
        <v>7.4298599999999999E-3</v>
      </c>
      <c r="E206" s="32">
        <v>7.4023600000000002E-3</v>
      </c>
      <c r="F206" s="32">
        <v>0.99259763999999995</v>
      </c>
      <c r="G206" s="33">
        <v>74820.100000000006</v>
      </c>
      <c r="H206" s="39">
        <v>74543.176999999996</v>
      </c>
    </row>
    <row r="207" spans="1:8">
      <c r="A207" s="38" t="s">
        <v>8</v>
      </c>
      <c r="B207" s="31">
        <v>1992</v>
      </c>
      <c r="C207" s="31">
        <v>8</v>
      </c>
      <c r="D207" s="32">
        <v>6.3160600000000001E-3</v>
      </c>
      <c r="E207" s="32">
        <v>6.2961800000000002E-3</v>
      </c>
      <c r="F207" s="32">
        <v>0.99370382000000002</v>
      </c>
      <c r="G207" s="33">
        <v>74266.255000000005</v>
      </c>
      <c r="H207" s="39">
        <v>74032.457999999999</v>
      </c>
    </row>
    <row r="208" spans="1:8">
      <c r="A208" s="38" t="s">
        <v>8</v>
      </c>
      <c r="B208" s="31">
        <v>1992</v>
      </c>
      <c r="C208" s="31">
        <v>9</v>
      </c>
      <c r="D208" s="32">
        <v>5.5400700000000002E-3</v>
      </c>
      <c r="E208" s="32">
        <v>5.52477E-3</v>
      </c>
      <c r="F208" s="32">
        <v>0.99447523000000004</v>
      </c>
      <c r="G208" s="33">
        <v>73798.660999999993</v>
      </c>
      <c r="H208" s="39">
        <v>73594.801000000007</v>
      </c>
    </row>
    <row r="209" spans="1:8">
      <c r="A209" s="38" t="s">
        <v>8</v>
      </c>
      <c r="B209" s="31">
        <v>1992</v>
      </c>
      <c r="C209" s="31">
        <v>10</v>
      </c>
      <c r="D209" s="32">
        <v>5.0173400000000003E-3</v>
      </c>
      <c r="E209" s="32">
        <v>5.0047900000000003E-3</v>
      </c>
      <c r="F209" s="32">
        <v>0.99499521000000002</v>
      </c>
      <c r="G209" s="33">
        <v>73390.941000000006</v>
      </c>
      <c r="H209" s="39">
        <v>73207.288</v>
      </c>
    </row>
    <row r="210" spans="1:8">
      <c r="A210" s="38" t="s">
        <v>8</v>
      </c>
      <c r="B210" s="31">
        <v>1992</v>
      </c>
      <c r="C210" s="31">
        <v>11</v>
      </c>
      <c r="D210" s="32">
        <v>4.6594200000000001E-3</v>
      </c>
      <c r="E210" s="32">
        <v>4.6485900000000002E-3</v>
      </c>
      <c r="F210" s="32">
        <v>0.99535141000000005</v>
      </c>
      <c r="G210" s="33">
        <v>73023.634999999995</v>
      </c>
      <c r="H210" s="39">
        <v>72853.907000000007</v>
      </c>
    </row>
    <row r="211" spans="1:8">
      <c r="A211" s="38" t="s">
        <v>8</v>
      </c>
      <c r="B211" s="31">
        <v>1992</v>
      </c>
      <c r="C211" s="31">
        <v>12</v>
      </c>
      <c r="D211" s="32">
        <v>4.5512499999999997E-3</v>
      </c>
      <c r="E211" s="32">
        <v>4.5409100000000004E-3</v>
      </c>
      <c r="F211" s="32">
        <v>0.99545908999999999</v>
      </c>
      <c r="G211" s="33">
        <v>72684.178</v>
      </c>
      <c r="H211" s="39">
        <v>72519.152000000002</v>
      </c>
    </row>
    <row r="212" spans="1:8">
      <c r="A212" s="38" t="s">
        <v>8</v>
      </c>
      <c r="B212" s="31">
        <v>1992</v>
      </c>
      <c r="C212" s="31">
        <v>13</v>
      </c>
      <c r="D212" s="32">
        <v>4.6033699999999999E-3</v>
      </c>
      <c r="E212" s="32">
        <v>4.5928000000000002E-3</v>
      </c>
      <c r="F212" s="32">
        <v>0.99540720000000005</v>
      </c>
      <c r="G212" s="33">
        <v>72354.126000000004</v>
      </c>
      <c r="H212" s="39">
        <v>72187.971999999994</v>
      </c>
    </row>
    <row r="213" spans="1:8">
      <c r="A213" s="38" t="s">
        <v>8</v>
      </c>
      <c r="B213" s="31">
        <v>1992</v>
      </c>
      <c r="C213" s="31">
        <v>14</v>
      </c>
      <c r="D213" s="32">
        <v>4.8583400000000001E-3</v>
      </c>
      <c r="E213" s="32">
        <v>4.8465699999999997E-3</v>
      </c>
      <c r="F213" s="32">
        <v>0.99515343000000001</v>
      </c>
      <c r="G213" s="33">
        <v>72021.817999999999</v>
      </c>
      <c r="H213" s="39">
        <v>71847.288</v>
      </c>
    </row>
    <row r="214" spans="1:8">
      <c r="A214" s="38" t="s">
        <v>8</v>
      </c>
      <c r="B214" s="31">
        <v>1992</v>
      </c>
      <c r="C214" s="31">
        <v>15</v>
      </c>
      <c r="D214" s="32">
        <v>5.2033000000000001E-3</v>
      </c>
      <c r="E214" s="32">
        <v>5.1897999999999996E-3</v>
      </c>
      <c r="F214" s="32">
        <v>0.99481019999999998</v>
      </c>
      <c r="G214" s="33">
        <v>71672.759000000005</v>
      </c>
      <c r="H214" s="39">
        <v>71486.774999999994</v>
      </c>
    </row>
    <row r="215" spans="1:8">
      <c r="A215" s="38" t="s">
        <v>8</v>
      </c>
      <c r="B215" s="31">
        <v>1992</v>
      </c>
      <c r="C215" s="31">
        <v>16</v>
      </c>
      <c r="D215" s="32">
        <v>5.70821E-3</v>
      </c>
      <c r="E215" s="32">
        <v>5.6919700000000002E-3</v>
      </c>
      <c r="F215" s="32">
        <v>0.99430803000000001</v>
      </c>
      <c r="G215" s="33">
        <v>71300.792000000001</v>
      </c>
      <c r="H215" s="39">
        <v>71097.870999999999</v>
      </c>
    </row>
    <row r="216" spans="1:8">
      <c r="A216" s="38" t="s">
        <v>8</v>
      </c>
      <c r="B216" s="31">
        <v>1992</v>
      </c>
      <c r="C216" s="31">
        <v>17</v>
      </c>
      <c r="D216" s="32">
        <v>6.2299299999999998E-3</v>
      </c>
      <c r="E216" s="32">
        <v>6.2105900000000002E-3</v>
      </c>
      <c r="F216" s="32">
        <v>0.99378940999999998</v>
      </c>
      <c r="G216" s="33">
        <v>70894.95</v>
      </c>
      <c r="H216" s="39">
        <v>70674.8</v>
      </c>
    </row>
    <row r="217" spans="1:8">
      <c r="A217" s="38" t="s">
        <v>8</v>
      </c>
      <c r="B217" s="31">
        <v>1992</v>
      </c>
      <c r="C217" s="31">
        <v>18</v>
      </c>
      <c r="D217" s="32">
        <v>6.8602699999999999E-3</v>
      </c>
      <c r="E217" s="32">
        <v>6.8368200000000004E-3</v>
      </c>
      <c r="F217" s="32">
        <v>0.99316318000000003</v>
      </c>
      <c r="G217" s="33">
        <v>70454.650999999998</v>
      </c>
      <c r="H217" s="39">
        <v>70213.808000000005</v>
      </c>
    </row>
    <row r="218" spans="1:8">
      <c r="A218" s="38" t="s">
        <v>8</v>
      </c>
      <c r="B218" s="31">
        <v>1992</v>
      </c>
      <c r="C218" s="31">
        <v>19</v>
      </c>
      <c r="D218" s="32">
        <v>7.6931300000000003E-3</v>
      </c>
      <c r="E218" s="32">
        <v>7.6636500000000001E-3</v>
      </c>
      <c r="F218" s="32">
        <v>0.99233634999999998</v>
      </c>
      <c r="G218" s="33">
        <v>69972.964999999997</v>
      </c>
      <c r="H218" s="39">
        <v>69704.841</v>
      </c>
    </row>
    <row r="219" spans="1:8">
      <c r="A219" s="38" t="s">
        <v>8</v>
      </c>
      <c r="B219" s="31">
        <v>1992</v>
      </c>
      <c r="C219" s="31">
        <v>20</v>
      </c>
      <c r="D219" s="32">
        <v>8.5606899999999993E-3</v>
      </c>
      <c r="E219" s="32">
        <v>8.5241999999999991E-3</v>
      </c>
      <c r="F219" s="32">
        <v>0.99147580000000002</v>
      </c>
      <c r="G219" s="33">
        <v>69436.717000000004</v>
      </c>
      <c r="H219" s="39">
        <v>69140.770999999993</v>
      </c>
    </row>
    <row r="220" spans="1:8">
      <c r="A220" s="38" t="s">
        <v>8</v>
      </c>
      <c r="B220" s="31">
        <v>1992</v>
      </c>
      <c r="C220" s="31">
        <v>21</v>
      </c>
      <c r="D220" s="32">
        <v>9.3137299999999992E-3</v>
      </c>
      <c r="E220" s="32">
        <v>9.2705600000000006E-3</v>
      </c>
      <c r="F220" s="32">
        <v>0.99072943999999996</v>
      </c>
      <c r="G220" s="33">
        <v>68844.823999999993</v>
      </c>
      <c r="H220" s="39">
        <v>68525.709000000003</v>
      </c>
    </row>
    <row r="221" spans="1:8">
      <c r="A221" s="38" t="s">
        <v>8</v>
      </c>
      <c r="B221" s="31">
        <v>1992</v>
      </c>
      <c r="C221" s="31">
        <v>22</v>
      </c>
      <c r="D221" s="32">
        <v>9.7853200000000001E-3</v>
      </c>
      <c r="E221" s="32">
        <v>9.7376700000000004E-3</v>
      </c>
      <c r="F221" s="32">
        <v>0.99026232999999997</v>
      </c>
      <c r="G221" s="33">
        <v>68206.593999999997</v>
      </c>
      <c r="H221" s="39">
        <v>67874.506999999998</v>
      </c>
    </row>
    <row r="222" spans="1:8">
      <c r="A222" s="38" t="s">
        <v>8</v>
      </c>
      <c r="B222" s="31">
        <v>1992</v>
      </c>
      <c r="C222" s="31">
        <v>23</v>
      </c>
      <c r="D222" s="32">
        <v>1.005294E-2</v>
      </c>
      <c r="E222" s="32">
        <v>1.000266E-2</v>
      </c>
      <c r="F222" s="32">
        <v>0.98999733999999995</v>
      </c>
      <c r="G222" s="33">
        <v>67542.42</v>
      </c>
      <c r="H222" s="39">
        <v>67204.618000000002</v>
      </c>
    </row>
    <row r="223" spans="1:8">
      <c r="A223" s="38" t="s">
        <v>8</v>
      </c>
      <c r="B223" s="31">
        <v>1992</v>
      </c>
      <c r="C223" s="31">
        <v>24</v>
      </c>
      <c r="D223" s="32">
        <v>1.029797E-2</v>
      </c>
      <c r="E223" s="32">
        <v>1.0245219999999999E-2</v>
      </c>
      <c r="F223" s="32">
        <v>0.98975477999999995</v>
      </c>
      <c r="G223" s="33">
        <v>66866.816000000006</v>
      </c>
      <c r="H223" s="39">
        <v>66524.284</v>
      </c>
    </row>
    <row r="224" spans="1:8">
      <c r="A224" s="38" t="s">
        <v>8</v>
      </c>
      <c r="B224" s="31">
        <v>1992</v>
      </c>
      <c r="C224" s="31">
        <v>25</v>
      </c>
      <c r="D224" s="32">
        <v>1.051321E-2</v>
      </c>
      <c r="E224" s="32">
        <v>1.0458240000000001E-2</v>
      </c>
      <c r="F224" s="32">
        <v>0.98954176000000005</v>
      </c>
      <c r="G224" s="33">
        <v>66181.751000000004</v>
      </c>
      <c r="H224" s="39">
        <v>65835.679000000004</v>
      </c>
    </row>
    <row r="225" spans="1:8">
      <c r="A225" s="38" t="s">
        <v>8</v>
      </c>
      <c r="B225" s="31">
        <v>1992</v>
      </c>
      <c r="C225" s="31">
        <v>26</v>
      </c>
      <c r="D225" s="32">
        <v>1.068828E-2</v>
      </c>
      <c r="E225" s="32">
        <v>1.0631460000000001E-2</v>
      </c>
      <c r="F225" s="32">
        <v>0.98936853999999996</v>
      </c>
      <c r="G225" s="33">
        <v>65489.607000000004</v>
      </c>
      <c r="H225" s="39">
        <v>65141.482000000004</v>
      </c>
    </row>
    <row r="226" spans="1:8">
      <c r="A226" s="38" t="s">
        <v>8</v>
      </c>
      <c r="B226" s="31">
        <v>1992</v>
      </c>
      <c r="C226" s="31">
        <v>27</v>
      </c>
      <c r="D226" s="32">
        <v>1.0850800000000001E-2</v>
      </c>
      <c r="E226" s="32">
        <v>1.079225E-2</v>
      </c>
      <c r="F226" s="32">
        <v>0.98920775000000005</v>
      </c>
      <c r="G226" s="33">
        <v>64793.357000000004</v>
      </c>
      <c r="H226" s="39">
        <v>64443.724000000002</v>
      </c>
    </row>
    <row r="227" spans="1:8">
      <c r="A227" s="38" t="s">
        <v>8</v>
      </c>
      <c r="B227" s="31">
        <v>1992</v>
      </c>
      <c r="C227" s="31">
        <v>28</v>
      </c>
      <c r="D227" s="32">
        <v>1.101246E-2</v>
      </c>
      <c r="E227" s="32">
        <v>1.0952150000000001E-2</v>
      </c>
      <c r="F227" s="32">
        <v>0.98904784999999995</v>
      </c>
      <c r="G227" s="33">
        <v>64094.091</v>
      </c>
      <c r="H227" s="39">
        <v>63743.106</v>
      </c>
    </row>
    <row r="228" spans="1:8">
      <c r="A228" s="38" t="s">
        <v>8</v>
      </c>
      <c r="B228" s="31">
        <v>1992</v>
      </c>
      <c r="C228" s="31">
        <v>29</v>
      </c>
      <c r="D228" s="32">
        <v>1.1033980000000001E-2</v>
      </c>
      <c r="E228" s="32">
        <v>1.0973439999999999E-2</v>
      </c>
      <c r="F228" s="32">
        <v>0.98902656</v>
      </c>
      <c r="G228" s="33">
        <v>63392.122000000003</v>
      </c>
      <c r="H228" s="39">
        <v>63044.307000000001</v>
      </c>
    </row>
    <row r="229" spans="1:8">
      <c r="A229" s="38" t="s">
        <v>8</v>
      </c>
      <c r="B229" s="31">
        <v>1992</v>
      </c>
      <c r="C229" s="31">
        <v>30</v>
      </c>
      <c r="D229" s="32">
        <v>1.119644E-2</v>
      </c>
      <c r="E229" s="32">
        <v>1.1134099999999999E-2</v>
      </c>
      <c r="F229" s="32">
        <v>0.98886589999999996</v>
      </c>
      <c r="G229" s="33">
        <v>62696.493000000002</v>
      </c>
      <c r="H229" s="39">
        <v>62347.457999999999</v>
      </c>
    </row>
    <row r="230" spans="1:8">
      <c r="A230" s="38" t="s">
        <v>8</v>
      </c>
      <c r="B230" s="31">
        <v>1992</v>
      </c>
      <c r="C230" s="31">
        <v>31</v>
      </c>
      <c r="D230" s="32">
        <v>1.119763E-2</v>
      </c>
      <c r="E230" s="32">
        <v>1.1135290000000001E-2</v>
      </c>
      <c r="F230" s="32">
        <v>0.98886470999999998</v>
      </c>
      <c r="G230" s="33">
        <v>61998.423000000003</v>
      </c>
      <c r="H230" s="39">
        <v>61653.237999999998</v>
      </c>
    </row>
    <row r="231" spans="1:8">
      <c r="A231" s="38" t="s">
        <v>8</v>
      </c>
      <c r="B231" s="31">
        <v>1992</v>
      </c>
      <c r="C231" s="31">
        <v>32</v>
      </c>
      <c r="D231" s="32">
        <v>1.1458879999999999E-2</v>
      </c>
      <c r="E231" s="32">
        <v>1.13936E-2</v>
      </c>
      <c r="F231" s="32">
        <v>0.9886064</v>
      </c>
      <c r="G231" s="33">
        <v>61308.053</v>
      </c>
      <c r="H231" s="39">
        <v>60958.792999999998</v>
      </c>
    </row>
    <row r="232" spans="1:8">
      <c r="A232" s="38" t="s">
        <v>8</v>
      </c>
      <c r="B232" s="31">
        <v>1992</v>
      </c>
      <c r="C232" s="31">
        <v>33</v>
      </c>
      <c r="D232" s="32">
        <v>1.168867E-2</v>
      </c>
      <c r="E232" s="32">
        <v>1.1620760000000001E-2</v>
      </c>
      <c r="F232" s="32">
        <v>0.98837923999999999</v>
      </c>
      <c r="G232" s="33">
        <v>60609.533000000003</v>
      </c>
      <c r="H232" s="39">
        <v>60257.368999999999</v>
      </c>
    </row>
    <row r="233" spans="1:8">
      <c r="A233" s="38" t="s">
        <v>8</v>
      </c>
      <c r="B233" s="31">
        <v>1992</v>
      </c>
      <c r="C233" s="31">
        <v>34</v>
      </c>
      <c r="D233" s="32">
        <v>1.193667E-2</v>
      </c>
      <c r="E233" s="32">
        <v>1.1865850000000001E-2</v>
      </c>
      <c r="F233" s="32">
        <v>0.98813415000000004</v>
      </c>
      <c r="G233" s="33">
        <v>59905.205000000002</v>
      </c>
      <c r="H233" s="39">
        <v>59549.792000000001</v>
      </c>
    </row>
    <row r="234" spans="1:8">
      <c r="A234" s="38" t="s">
        <v>8</v>
      </c>
      <c r="B234" s="31">
        <v>1992</v>
      </c>
      <c r="C234" s="31">
        <v>35</v>
      </c>
      <c r="D234" s="32">
        <v>1.223201E-2</v>
      </c>
      <c r="E234" s="32">
        <v>1.2157650000000001E-2</v>
      </c>
      <c r="F234" s="32">
        <v>0.98784234999999998</v>
      </c>
      <c r="G234" s="33">
        <v>59194.379000000001</v>
      </c>
      <c r="H234" s="39">
        <v>58834.546000000002</v>
      </c>
    </row>
    <row r="235" spans="1:8">
      <c r="A235" s="38" t="s">
        <v>8</v>
      </c>
      <c r="B235" s="31">
        <v>1992</v>
      </c>
      <c r="C235" s="31">
        <v>36</v>
      </c>
      <c r="D235" s="32">
        <v>1.2520959999999999E-2</v>
      </c>
      <c r="E235" s="32">
        <v>1.2443070000000001E-2</v>
      </c>
      <c r="F235" s="32">
        <v>0.98755693</v>
      </c>
      <c r="G235" s="33">
        <v>58474.714</v>
      </c>
      <c r="H235" s="39">
        <v>58110.911999999997</v>
      </c>
    </row>
    <row r="236" spans="1:8">
      <c r="A236" s="38" t="s">
        <v>8</v>
      </c>
      <c r="B236" s="31">
        <v>1992</v>
      </c>
      <c r="C236" s="31">
        <v>37</v>
      </c>
      <c r="D236" s="32">
        <v>1.2762890000000001E-2</v>
      </c>
      <c r="E236" s="32">
        <v>1.2681960000000001E-2</v>
      </c>
      <c r="F236" s="32">
        <v>0.98731804000000001</v>
      </c>
      <c r="G236" s="33">
        <v>57747.108999999997</v>
      </c>
      <c r="H236" s="39">
        <v>57380.936000000002</v>
      </c>
    </row>
    <row r="237" spans="1:8">
      <c r="A237" s="38" t="s">
        <v>8</v>
      </c>
      <c r="B237" s="31">
        <v>1992</v>
      </c>
      <c r="C237" s="31">
        <v>38</v>
      </c>
      <c r="D237" s="32">
        <v>1.310505E-2</v>
      </c>
      <c r="E237" s="32">
        <v>1.301974E-2</v>
      </c>
      <c r="F237" s="32">
        <v>0.98698026000000005</v>
      </c>
      <c r="G237" s="33">
        <v>57014.762999999999</v>
      </c>
      <c r="H237" s="39">
        <v>56643.603999999999</v>
      </c>
    </row>
    <row r="238" spans="1:8">
      <c r="A238" s="38" t="s">
        <v>8</v>
      </c>
      <c r="B238" s="31">
        <v>1992</v>
      </c>
      <c r="C238" s="31">
        <v>39</v>
      </c>
      <c r="D238" s="32">
        <v>1.331952E-2</v>
      </c>
      <c r="E238" s="32">
        <v>1.3231400000000001E-2</v>
      </c>
      <c r="F238" s="32">
        <v>0.9867686</v>
      </c>
      <c r="G238" s="33">
        <v>56272.445</v>
      </c>
      <c r="H238" s="39">
        <v>55900.163</v>
      </c>
    </row>
    <row r="239" spans="1:8">
      <c r="A239" s="38" t="s">
        <v>8</v>
      </c>
      <c r="B239" s="31">
        <v>1992</v>
      </c>
      <c r="C239" s="31">
        <v>40</v>
      </c>
      <c r="D239" s="32">
        <v>1.374467E-2</v>
      </c>
      <c r="E239" s="32">
        <v>1.3650860000000001E-2</v>
      </c>
      <c r="F239" s="32">
        <v>0.98634913999999996</v>
      </c>
      <c r="G239" s="33">
        <v>55527.881999999998</v>
      </c>
      <c r="H239" s="39">
        <v>55148.88</v>
      </c>
    </row>
    <row r="240" spans="1:8">
      <c r="A240" s="38" t="s">
        <v>8</v>
      </c>
      <c r="B240" s="31">
        <v>1992</v>
      </c>
      <c r="C240" s="31">
        <v>41</v>
      </c>
      <c r="D240" s="32">
        <v>1.378892E-2</v>
      </c>
      <c r="E240" s="32">
        <v>1.36945E-2</v>
      </c>
      <c r="F240" s="32">
        <v>0.98630549999999995</v>
      </c>
      <c r="G240" s="33">
        <v>54769.877999999997</v>
      </c>
      <c r="H240" s="39">
        <v>54394.855000000003</v>
      </c>
    </row>
    <row r="241" spans="1:8">
      <c r="A241" s="38" t="s">
        <v>8</v>
      </c>
      <c r="B241" s="31">
        <v>1992</v>
      </c>
      <c r="C241" s="31">
        <v>42</v>
      </c>
      <c r="D241" s="32">
        <v>1.428798E-2</v>
      </c>
      <c r="E241" s="32">
        <v>1.418663E-2</v>
      </c>
      <c r="F241" s="32">
        <v>0.98581337000000002</v>
      </c>
      <c r="G241" s="33">
        <v>54019.832000000002</v>
      </c>
      <c r="H241" s="39">
        <v>53636.652999999998</v>
      </c>
    </row>
    <row r="242" spans="1:8">
      <c r="A242" s="38" t="s">
        <v>8</v>
      </c>
      <c r="B242" s="31">
        <v>1992</v>
      </c>
      <c r="C242" s="31">
        <v>43</v>
      </c>
      <c r="D242" s="32">
        <v>1.4442780000000001E-2</v>
      </c>
      <c r="E242" s="32">
        <v>1.433923E-2</v>
      </c>
      <c r="F242" s="32">
        <v>0.98566076999999996</v>
      </c>
      <c r="G242" s="33">
        <v>53253.472999999998</v>
      </c>
      <c r="H242" s="39">
        <v>52871.665999999997</v>
      </c>
    </row>
    <row r="243" spans="1:8">
      <c r="A243" s="38" t="s">
        <v>8</v>
      </c>
      <c r="B243" s="31">
        <v>1992</v>
      </c>
      <c r="C243" s="31">
        <v>44</v>
      </c>
      <c r="D243" s="32">
        <v>1.477817E-2</v>
      </c>
      <c r="E243" s="32">
        <v>1.466977E-2</v>
      </c>
      <c r="F243" s="32">
        <v>0.98533022999999997</v>
      </c>
      <c r="G243" s="33">
        <v>52489.858999999997</v>
      </c>
      <c r="H243" s="39">
        <v>52104.851999999999</v>
      </c>
    </row>
    <row r="244" spans="1:8">
      <c r="A244" s="38" t="s">
        <v>8</v>
      </c>
      <c r="B244" s="31">
        <v>1992</v>
      </c>
      <c r="C244" s="31">
        <v>45</v>
      </c>
      <c r="D244" s="32">
        <v>1.5204860000000001E-2</v>
      </c>
      <c r="E244" s="32">
        <v>1.509014E-2</v>
      </c>
      <c r="F244" s="32">
        <v>0.98490986000000003</v>
      </c>
      <c r="G244" s="33">
        <v>51719.845000000001</v>
      </c>
      <c r="H244" s="39">
        <v>51329.614999999998</v>
      </c>
    </row>
    <row r="245" spans="1:8">
      <c r="A245" s="38" t="s">
        <v>8</v>
      </c>
      <c r="B245" s="31">
        <v>1992</v>
      </c>
      <c r="C245" s="31">
        <v>46</v>
      </c>
      <c r="D245" s="32">
        <v>1.5508900000000001E-2</v>
      </c>
      <c r="E245" s="32">
        <v>1.538957E-2</v>
      </c>
      <c r="F245" s="32">
        <v>0.98461043000000004</v>
      </c>
      <c r="G245" s="33">
        <v>50939.385999999999</v>
      </c>
      <c r="H245" s="39">
        <v>50547.417999999998</v>
      </c>
    </row>
    <row r="246" spans="1:8">
      <c r="A246" s="38" t="s">
        <v>8</v>
      </c>
      <c r="B246" s="31">
        <v>1992</v>
      </c>
      <c r="C246" s="31">
        <v>47</v>
      </c>
      <c r="D246" s="32">
        <v>1.5952879999999999E-2</v>
      </c>
      <c r="E246" s="32">
        <v>1.5826639999999999E-2</v>
      </c>
      <c r="F246" s="32">
        <v>0.98417336</v>
      </c>
      <c r="G246" s="33">
        <v>50155.451000000001</v>
      </c>
      <c r="H246" s="39">
        <v>49758.553999999996</v>
      </c>
    </row>
    <row r="247" spans="1:8">
      <c r="A247" s="38" t="s">
        <v>8</v>
      </c>
      <c r="B247" s="31">
        <v>1992</v>
      </c>
      <c r="C247" s="31">
        <v>48</v>
      </c>
      <c r="D247" s="32">
        <v>1.6638920000000001E-2</v>
      </c>
      <c r="E247" s="32">
        <v>1.6501640000000001E-2</v>
      </c>
      <c r="F247" s="32">
        <v>0.98349836000000002</v>
      </c>
      <c r="G247" s="33">
        <v>49361.658000000003</v>
      </c>
      <c r="H247" s="39">
        <v>48954.383999999998</v>
      </c>
    </row>
    <row r="248" spans="1:8">
      <c r="A248" s="38" t="s">
        <v>8</v>
      </c>
      <c r="B248" s="31">
        <v>1992</v>
      </c>
      <c r="C248" s="31">
        <v>49</v>
      </c>
      <c r="D248" s="32">
        <v>1.7265320000000001E-2</v>
      </c>
      <c r="E248" s="32">
        <v>1.7117549999999999E-2</v>
      </c>
      <c r="F248" s="32">
        <v>0.98288244999999996</v>
      </c>
      <c r="G248" s="33">
        <v>48547.11</v>
      </c>
      <c r="H248" s="39">
        <v>48131.606</v>
      </c>
    </row>
    <row r="249" spans="1:8">
      <c r="A249" s="38" t="s">
        <v>8</v>
      </c>
      <c r="B249" s="31">
        <v>1992</v>
      </c>
      <c r="C249" s="31">
        <v>50</v>
      </c>
      <c r="D249" s="32">
        <v>1.8270140000000001E-2</v>
      </c>
      <c r="E249" s="32">
        <v>1.8104749999999999E-2</v>
      </c>
      <c r="F249" s="32">
        <v>0.98189525</v>
      </c>
      <c r="G249" s="33">
        <v>47716.101999999999</v>
      </c>
      <c r="H249" s="39">
        <v>47284.158000000003</v>
      </c>
    </row>
    <row r="250" spans="1:8">
      <c r="A250" s="38" t="s">
        <v>8</v>
      </c>
      <c r="B250" s="31">
        <v>1992</v>
      </c>
      <c r="C250" s="31">
        <v>51</v>
      </c>
      <c r="D250" s="32">
        <v>1.875402E-2</v>
      </c>
      <c r="E250" s="32">
        <v>1.85798E-2</v>
      </c>
      <c r="F250" s="32">
        <v>0.98142019999999996</v>
      </c>
      <c r="G250" s="33">
        <v>46852.214</v>
      </c>
      <c r="H250" s="39">
        <v>46416.962</v>
      </c>
    </row>
    <row r="251" spans="1:8">
      <c r="A251" s="38" t="s">
        <v>8</v>
      </c>
      <c r="B251" s="31">
        <v>1992</v>
      </c>
      <c r="C251" s="31">
        <v>52</v>
      </c>
      <c r="D251" s="32">
        <v>1.988177E-2</v>
      </c>
      <c r="E251" s="32">
        <v>1.968607E-2</v>
      </c>
      <c r="F251" s="32">
        <v>0.98031393</v>
      </c>
      <c r="G251" s="33">
        <v>45981.709000000003</v>
      </c>
      <c r="H251" s="39">
        <v>45529.11</v>
      </c>
    </row>
    <row r="252" spans="1:8">
      <c r="A252" s="38" t="s">
        <v>8</v>
      </c>
      <c r="B252" s="31">
        <v>1992</v>
      </c>
      <c r="C252" s="31">
        <v>53</v>
      </c>
      <c r="D252" s="32">
        <v>2.0666670000000002E-2</v>
      </c>
      <c r="E252" s="32">
        <v>2.0455299999999999E-2</v>
      </c>
      <c r="F252" s="32">
        <v>0.97954470000000005</v>
      </c>
      <c r="G252" s="33">
        <v>45076.51</v>
      </c>
      <c r="H252" s="39">
        <v>44615.483</v>
      </c>
    </row>
    <row r="253" spans="1:8">
      <c r="A253" s="38" t="s">
        <v>8</v>
      </c>
      <c r="B253" s="31">
        <v>1992</v>
      </c>
      <c r="C253" s="31">
        <v>54</v>
      </c>
      <c r="D253" s="32">
        <v>2.1687229999999998E-2</v>
      </c>
      <c r="E253" s="32">
        <v>2.1454589999999999E-2</v>
      </c>
      <c r="F253" s="32">
        <v>0.97854540999999995</v>
      </c>
      <c r="G253" s="33">
        <v>44154.457000000002</v>
      </c>
      <c r="H253" s="39">
        <v>43680.798999999999</v>
      </c>
    </row>
    <row r="254" spans="1:8">
      <c r="A254" s="38" t="s">
        <v>8</v>
      </c>
      <c r="B254" s="31">
        <v>1992</v>
      </c>
      <c r="C254" s="31">
        <v>55</v>
      </c>
      <c r="D254" s="32">
        <v>2.2690289999999998E-2</v>
      </c>
      <c r="E254" s="32">
        <v>2.2435750000000001E-2</v>
      </c>
      <c r="F254" s="32">
        <v>0.97756425000000002</v>
      </c>
      <c r="G254" s="33">
        <v>43207.141000000003</v>
      </c>
      <c r="H254" s="39">
        <v>42722.449000000001</v>
      </c>
    </row>
    <row r="255" spans="1:8">
      <c r="A255" s="38" t="s">
        <v>8</v>
      </c>
      <c r="B255" s="31">
        <v>1992</v>
      </c>
      <c r="C255" s="31">
        <v>56</v>
      </c>
      <c r="D255" s="32">
        <v>2.3872029999999999E-2</v>
      </c>
      <c r="E255" s="32">
        <v>2.3590460000000001E-2</v>
      </c>
      <c r="F255" s="32">
        <v>0.97640954000000002</v>
      </c>
      <c r="G255" s="33">
        <v>42237.756000000001</v>
      </c>
      <c r="H255" s="39">
        <v>41739.552000000003</v>
      </c>
    </row>
    <row r="256" spans="1:8">
      <c r="A256" s="38" t="s">
        <v>8</v>
      </c>
      <c r="B256" s="31">
        <v>1992</v>
      </c>
      <c r="C256" s="31">
        <v>57</v>
      </c>
      <c r="D256" s="32">
        <v>2.5064690000000001E-2</v>
      </c>
      <c r="E256" s="32">
        <v>2.4754459999999999E-2</v>
      </c>
      <c r="F256" s="32">
        <v>0.97524553999999997</v>
      </c>
      <c r="G256" s="33">
        <v>41241.347999999998</v>
      </c>
      <c r="H256" s="39">
        <v>40730.894999999997</v>
      </c>
    </row>
    <row r="257" spans="1:8">
      <c r="A257" s="38" t="s">
        <v>8</v>
      </c>
      <c r="B257" s="31">
        <v>1992</v>
      </c>
      <c r="C257" s="31">
        <v>58</v>
      </c>
      <c r="D257" s="32">
        <v>2.68445E-2</v>
      </c>
      <c r="E257" s="32">
        <v>2.6488959999999999E-2</v>
      </c>
      <c r="F257" s="32">
        <v>0.97351103999999999</v>
      </c>
      <c r="G257" s="33">
        <v>40220.440999999999</v>
      </c>
      <c r="H257" s="39">
        <v>39687.741999999998</v>
      </c>
    </row>
    <row r="258" spans="1:8">
      <c r="A258" s="38" t="s">
        <v>8</v>
      </c>
      <c r="B258" s="31">
        <v>1992</v>
      </c>
      <c r="C258" s="31">
        <v>59</v>
      </c>
      <c r="D258" s="32">
        <v>2.864562E-2</v>
      </c>
      <c r="E258" s="32">
        <v>2.8241120000000001E-2</v>
      </c>
      <c r="F258" s="32">
        <v>0.97175887999999999</v>
      </c>
      <c r="G258" s="33">
        <v>39155.042999999998</v>
      </c>
      <c r="H258" s="39">
        <v>38602.152000000002</v>
      </c>
    </row>
    <row r="259" spans="1:8">
      <c r="A259" s="38" t="s">
        <v>8</v>
      </c>
      <c r="B259" s="31">
        <v>1992</v>
      </c>
      <c r="C259" s="31">
        <v>60</v>
      </c>
      <c r="D259" s="32">
        <v>3.1374970000000002E-2</v>
      </c>
      <c r="E259" s="32">
        <v>3.089037E-2</v>
      </c>
      <c r="F259" s="32">
        <v>0.96910963000000006</v>
      </c>
      <c r="G259" s="33">
        <v>38049.260999999999</v>
      </c>
      <c r="H259" s="39">
        <v>37461.582999999999</v>
      </c>
    </row>
    <row r="260" spans="1:8">
      <c r="A260" s="38" t="s">
        <v>8</v>
      </c>
      <c r="B260" s="31">
        <v>1992</v>
      </c>
      <c r="C260" s="31">
        <v>61</v>
      </c>
      <c r="D260" s="32">
        <v>3.3041630000000002E-2</v>
      </c>
      <c r="E260" s="32">
        <v>3.250463E-2</v>
      </c>
      <c r="F260" s="32">
        <v>0.96749536999999997</v>
      </c>
      <c r="G260" s="33">
        <v>36873.904999999999</v>
      </c>
      <c r="H260" s="39">
        <v>36274.618999999999</v>
      </c>
    </row>
    <row r="261" spans="1:8">
      <c r="A261" s="38" t="s">
        <v>8</v>
      </c>
      <c r="B261" s="31">
        <v>1992</v>
      </c>
      <c r="C261" s="31">
        <v>62</v>
      </c>
      <c r="D261" s="32">
        <v>3.6149979999999998E-2</v>
      </c>
      <c r="E261" s="32">
        <v>3.5508169999999999E-2</v>
      </c>
      <c r="F261" s="32">
        <v>0.96449183000000005</v>
      </c>
      <c r="G261" s="33">
        <v>35675.332000000002</v>
      </c>
      <c r="H261" s="39">
        <v>35041.949000000001</v>
      </c>
    </row>
    <row r="262" spans="1:8">
      <c r="A262" s="38" t="s">
        <v>8</v>
      </c>
      <c r="B262" s="31">
        <v>1992</v>
      </c>
      <c r="C262" s="31">
        <v>63</v>
      </c>
      <c r="D262" s="32">
        <v>3.8963339999999999E-2</v>
      </c>
      <c r="E262" s="32">
        <v>3.8218769999999999E-2</v>
      </c>
      <c r="F262" s="32">
        <v>0.96178123000000004</v>
      </c>
      <c r="G262" s="33">
        <v>34408.567000000003</v>
      </c>
      <c r="H262" s="39">
        <v>33751.040000000001</v>
      </c>
    </row>
    <row r="263" spans="1:8">
      <c r="A263" s="38" t="s">
        <v>8</v>
      </c>
      <c r="B263" s="31">
        <v>1992</v>
      </c>
      <c r="C263" s="31">
        <v>64</v>
      </c>
      <c r="D263" s="32">
        <v>4.2097549999999997E-2</v>
      </c>
      <c r="E263" s="32">
        <v>4.1229719999999997E-2</v>
      </c>
      <c r="F263" s="32">
        <v>0.95877027999999997</v>
      </c>
      <c r="G263" s="33">
        <v>33093.512999999999</v>
      </c>
      <c r="H263" s="39">
        <v>32411.294999999998</v>
      </c>
    </row>
    <row r="264" spans="1:8">
      <c r="A264" s="38" t="s">
        <v>8</v>
      </c>
      <c r="B264" s="31">
        <v>1992</v>
      </c>
      <c r="C264" s="31">
        <v>65</v>
      </c>
      <c r="D264" s="32">
        <v>4.5630669999999998E-2</v>
      </c>
      <c r="E264" s="32">
        <v>4.4612810000000003E-2</v>
      </c>
      <c r="F264" s="32">
        <v>0.95538719000000005</v>
      </c>
      <c r="G264" s="33">
        <v>31729.077000000001</v>
      </c>
      <c r="H264" s="39">
        <v>31021.315999999999</v>
      </c>
    </row>
    <row r="265" spans="1:8">
      <c r="A265" s="38" t="s">
        <v>8</v>
      </c>
      <c r="B265" s="31">
        <v>1992</v>
      </c>
      <c r="C265" s="31">
        <v>66</v>
      </c>
      <c r="D265" s="32">
        <v>4.8960280000000002E-2</v>
      </c>
      <c r="E265" s="32">
        <v>4.7790369999999999E-2</v>
      </c>
      <c r="F265" s="32">
        <v>0.95220963000000003</v>
      </c>
      <c r="G265" s="33">
        <v>30313.554</v>
      </c>
      <c r="H265" s="39">
        <v>29589.205999999998</v>
      </c>
    </row>
    <row r="266" spans="1:8">
      <c r="A266" s="38" t="s">
        <v>8</v>
      </c>
      <c r="B266" s="31">
        <v>1992</v>
      </c>
      <c r="C266" s="31">
        <v>67</v>
      </c>
      <c r="D266" s="32">
        <v>5.2989319999999999E-2</v>
      </c>
      <c r="E266" s="32">
        <v>5.1621630000000002E-2</v>
      </c>
      <c r="F266" s="32">
        <v>0.94837837000000003</v>
      </c>
      <c r="G266" s="33">
        <v>28864.858</v>
      </c>
      <c r="H266" s="39">
        <v>28119.832999999999</v>
      </c>
    </row>
    <row r="267" spans="1:8">
      <c r="A267" s="38" t="s">
        <v>8</v>
      </c>
      <c r="B267" s="31">
        <v>1992</v>
      </c>
      <c r="C267" s="31">
        <v>68</v>
      </c>
      <c r="D267" s="32">
        <v>5.7711640000000002E-2</v>
      </c>
      <c r="E267" s="32">
        <v>5.6093030000000002E-2</v>
      </c>
      <c r="F267" s="32">
        <v>0.94390697000000001</v>
      </c>
      <c r="G267" s="33">
        <v>27374.807000000001</v>
      </c>
      <c r="H267" s="39">
        <v>26607.039000000001</v>
      </c>
    </row>
    <row r="268" spans="1:8">
      <c r="A268" s="38" t="s">
        <v>8</v>
      </c>
      <c r="B268" s="31">
        <v>1992</v>
      </c>
      <c r="C268" s="31">
        <v>69</v>
      </c>
      <c r="D268" s="32">
        <v>6.2424210000000001E-2</v>
      </c>
      <c r="E268" s="32">
        <v>6.0534789999999998E-2</v>
      </c>
      <c r="F268" s="32">
        <v>0.93946521000000005</v>
      </c>
      <c r="G268" s="33">
        <v>25839.271000000001</v>
      </c>
      <c r="H268" s="39">
        <v>25057.184000000001</v>
      </c>
    </row>
    <row r="269" spans="1:8">
      <c r="A269" s="38" t="s">
        <v>8</v>
      </c>
      <c r="B269" s="31">
        <v>1992</v>
      </c>
      <c r="C269" s="31">
        <v>70</v>
      </c>
      <c r="D269" s="32">
        <v>6.9525699999999996E-2</v>
      </c>
      <c r="E269" s="32">
        <v>6.7189990000000005E-2</v>
      </c>
      <c r="F269" s="32">
        <v>0.93281000999999997</v>
      </c>
      <c r="G269" s="33">
        <v>24275.096000000001</v>
      </c>
      <c r="H269" s="39">
        <v>23459.575000000001</v>
      </c>
    </row>
    <row r="270" spans="1:8">
      <c r="A270" s="38" t="s">
        <v>8</v>
      </c>
      <c r="B270" s="31">
        <v>1992</v>
      </c>
      <c r="C270" s="31">
        <v>71</v>
      </c>
      <c r="D270" s="32">
        <v>7.3894440000000006E-2</v>
      </c>
      <c r="E270" s="32">
        <v>7.1261519999999995E-2</v>
      </c>
      <c r="F270" s="32">
        <v>0.92873848000000003</v>
      </c>
      <c r="G270" s="33">
        <v>22644.053</v>
      </c>
      <c r="H270" s="39">
        <v>21837.227999999999</v>
      </c>
    </row>
    <row r="271" spans="1:8">
      <c r="A271" s="38" t="s">
        <v>8</v>
      </c>
      <c r="B271" s="31">
        <v>1992</v>
      </c>
      <c r="C271" s="31">
        <v>72</v>
      </c>
      <c r="D271" s="32">
        <v>8.1900269999999997E-2</v>
      </c>
      <c r="E271" s="32">
        <v>7.8678380000000006E-2</v>
      </c>
      <c r="F271" s="32">
        <v>0.92132161999999995</v>
      </c>
      <c r="G271" s="33">
        <v>21030.402999999998</v>
      </c>
      <c r="H271" s="39">
        <v>20203.083999999999</v>
      </c>
    </row>
    <row r="272" spans="1:8">
      <c r="A272" s="38" t="s">
        <v>8</v>
      </c>
      <c r="B272" s="31">
        <v>1992</v>
      </c>
      <c r="C272" s="31">
        <v>73</v>
      </c>
      <c r="D272" s="32">
        <v>8.8862479999999994E-2</v>
      </c>
      <c r="E272" s="32">
        <v>8.5082169999999999E-2</v>
      </c>
      <c r="F272" s="32">
        <v>0.91491783000000004</v>
      </c>
      <c r="G272" s="33">
        <v>19375.764999999999</v>
      </c>
      <c r="H272" s="39">
        <v>18551.499</v>
      </c>
    </row>
    <row r="273" spans="1:8">
      <c r="A273" s="38" t="s">
        <v>8</v>
      </c>
      <c r="B273" s="31">
        <v>1992</v>
      </c>
      <c r="C273" s="31">
        <v>74</v>
      </c>
      <c r="D273" s="32">
        <v>9.6883919999999998E-2</v>
      </c>
      <c r="E273" s="32">
        <v>9.2407520000000007E-2</v>
      </c>
      <c r="F273" s="32">
        <v>0.90759248000000003</v>
      </c>
      <c r="G273" s="33">
        <v>17727.233</v>
      </c>
      <c r="H273" s="39">
        <v>16908.168000000001</v>
      </c>
    </row>
    <row r="274" spans="1:8">
      <c r="A274" s="38" t="s">
        <v>8</v>
      </c>
      <c r="B274" s="31">
        <v>1992</v>
      </c>
      <c r="C274" s="31">
        <v>75</v>
      </c>
      <c r="D274" s="32">
        <v>0.10569668</v>
      </c>
      <c r="E274" s="32">
        <v>0.10039117</v>
      </c>
      <c r="F274" s="32">
        <v>0.89960883000000003</v>
      </c>
      <c r="G274" s="33">
        <v>16089.102999999999</v>
      </c>
      <c r="H274" s="39">
        <v>15281.501</v>
      </c>
    </row>
    <row r="275" spans="1:8">
      <c r="A275" s="38" t="s">
        <v>8</v>
      </c>
      <c r="B275" s="31">
        <v>1992</v>
      </c>
      <c r="C275" s="31">
        <v>76</v>
      </c>
      <c r="D275" s="32">
        <v>0.11387199000000001</v>
      </c>
      <c r="E275" s="32">
        <v>0.10773783000000001</v>
      </c>
      <c r="F275" s="32">
        <v>0.89226216999999997</v>
      </c>
      <c r="G275" s="33">
        <v>14473.898999999999</v>
      </c>
      <c r="H275" s="39">
        <v>13694.206</v>
      </c>
    </row>
    <row r="276" spans="1:8">
      <c r="A276" s="38" t="s">
        <v>8</v>
      </c>
      <c r="B276" s="31">
        <v>1992</v>
      </c>
      <c r="C276" s="31">
        <v>77</v>
      </c>
      <c r="D276" s="32">
        <v>0.12247014000000001</v>
      </c>
      <c r="E276" s="32">
        <v>0.11540341</v>
      </c>
      <c r="F276" s="32">
        <v>0.88459659000000002</v>
      </c>
      <c r="G276" s="33">
        <v>12914.513000000001</v>
      </c>
      <c r="H276" s="39">
        <v>12169.323</v>
      </c>
    </row>
    <row r="277" spans="1:8">
      <c r="A277" s="38" t="s">
        <v>8</v>
      </c>
      <c r="B277" s="31">
        <v>1992</v>
      </c>
      <c r="C277" s="31">
        <v>78</v>
      </c>
      <c r="D277" s="32">
        <v>0.13299932</v>
      </c>
      <c r="E277" s="32">
        <v>0.12470639</v>
      </c>
      <c r="F277" s="32">
        <v>0.87529361000000006</v>
      </c>
      <c r="G277" s="33">
        <v>11424.134</v>
      </c>
      <c r="H277" s="39">
        <v>10711.803</v>
      </c>
    </row>
    <row r="278" spans="1:8">
      <c r="A278" s="38" t="s">
        <v>8</v>
      </c>
      <c r="B278" s="31">
        <v>1992</v>
      </c>
      <c r="C278" s="31">
        <v>79</v>
      </c>
      <c r="D278" s="32">
        <v>0.142263</v>
      </c>
      <c r="E278" s="32">
        <v>0.13281562999999999</v>
      </c>
      <c r="F278" s="32">
        <v>0.86718437000000004</v>
      </c>
      <c r="G278" s="33">
        <v>9999.4709999999995</v>
      </c>
      <c r="H278" s="39">
        <v>9335.4279999999999</v>
      </c>
    </row>
    <row r="279" spans="1:8">
      <c r="A279" s="38" t="s">
        <v>8</v>
      </c>
      <c r="B279" s="31">
        <v>1992</v>
      </c>
      <c r="C279" s="31">
        <v>80</v>
      </c>
      <c r="D279" s="32">
        <v>0.15456537000000001</v>
      </c>
      <c r="E279" s="32">
        <v>0.14347708000000001</v>
      </c>
      <c r="F279" s="32">
        <v>0.85652291999999997</v>
      </c>
      <c r="G279" s="33">
        <v>8671.3850000000002</v>
      </c>
      <c r="H279" s="39">
        <v>8049.3130000000001</v>
      </c>
    </row>
    <row r="280" spans="1:8">
      <c r="A280" s="38" t="s">
        <v>8</v>
      </c>
      <c r="B280" s="31">
        <v>1992</v>
      </c>
      <c r="C280" s="31">
        <v>81</v>
      </c>
      <c r="D280" s="32">
        <v>0.16295423000000001</v>
      </c>
      <c r="E280" s="32">
        <v>0.15067746000000001</v>
      </c>
      <c r="F280" s="32">
        <v>0.84932253999999996</v>
      </c>
      <c r="G280" s="33">
        <v>7427.24</v>
      </c>
      <c r="H280" s="39">
        <v>6867.6819999999998</v>
      </c>
    </row>
    <row r="281" spans="1:8">
      <c r="A281" s="38" t="s">
        <v>8</v>
      </c>
      <c r="B281" s="31">
        <v>1992</v>
      </c>
      <c r="C281" s="31">
        <v>82</v>
      </c>
      <c r="D281" s="32">
        <v>0.17891306000000001</v>
      </c>
      <c r="E281" s="32">
        <v>0.16422229999999999</v>
      </c>
      <c r="F281" s="32">
        <v>0.83577769999999996</v>
      </c>
      <c r="G281" s="33">
        <v>6308.1229999999996</v>
      </c>
      <c r="H281" s="39">
        <v>5790.1549999999997</v>
      </c>
    </row>
    <row r="282" spans="1:8">
      <c r="A282" s="38" t="s">
        <v>8</v>
      </c>
      <c r="B282" s="31">
        <v>1992</v>
      </c>
      <c r="C282" s="31">
        <v>83</v>
      </c>
      <c r="D282" s="32">
        <v>0.19269109000000001</v>
      </c>
      <c r="E282" s="32">
        <v>0.17575763</v>
      </c>
      <c r="F282" s="32">
        <v>0.82424237</v>
      </c>
      <c r="G282" s="33">
        <v>5272.1880000000001</v>
      </c>
      <c r="H282" s="39">
        <v>4808.875</v>
      </c>
    </row>
    <row r="283" spans="1:8">
      <c r="A283" s="38" t="s">
        <v>8</v>
      </c>
      <c r="B283" s="31">
        <v>1992</v>
      </c>
      <c r="C283" s="31">
        <v>84</v>
      </c>
      <c r="D283" s="32">
        <v>0.2090891</v>
      </c>
      <c r="E283" s="32">
        <v>0.18929893</v>
      </c>
      <c r="F283" s="32">
        <v>0.81070107000000002</v>
      </c>
      <c r="G283" s="33">
        <v>4345.5609999999997</v>
      </c>
      <c r="H283" s="39">
        <v>3934.2559999999999</v>
      </c>
    </row>
    <row r="284" spans="1:8">
      <c r="A284" s="38" t="s">
        <v>8</v>
      </c>
      <c r="B284" s="31">
        <v>1992</v>
      </c>
      <c r="C284" s="31">
        <v>85</v>
      </c>
      <c r="D284" s="32">
        <v>0.22358195</v>
      </c>
      <c r="E284" s="32">
        <v>0.20110070999999999</v>
      </c>
      <c r="F284" s="32">
        <v>0.79889929000000004</v>
      </c>
      <c r="G284" s="33">
        <v>3522.951</v>
      </c>
      <c r="H284" s="39">
        <v>3168.7170000000001</v>
      </c>
    </row>
    <row r="285" spans="1:8">
      <c r="A285" s="38" t="s">
        <v>8</v>
      </c>
      <c r="B285" s="31">
        <v>1992</v>
      </c>
      <c r="C285" s="31">
        <v>86</v>
      </c>
      <c r="D285" s="32">
        <v>0.23918492</v>
      </c>
      <c r="E285" s="32">
        <v>0.21363570000000001</v>
      </c>
      <c r="F285" s="32">
        <v>0.78636430000000002</v>
      </c>
      <c r="G285" s="33">
        <v>2814.4830000000002</v>
      </c>
      <c r="H285" s="39">
        <v>2513.846</v>
      </c>
    </row>
    <row r="286" spans="1:8">
      <c r="A286" s="38" t="s">
        <v>8</v>
      </c>
      <c r="B286" s="31">
        <v>1992</v>
      </c>
      <c r="C286" s="31">
        <v>87</v>
      </c>
      <c r="D286" s="32">
        <v>0.25483352999999997</v>
      </c>
      <c r="E286" s="32">
        <v>0.22603312</v>
      </c>
      <c r="F286" s="32">
        <v>0.77396688000000002</v>
      </c>
      <c r="G286" s="33">
        <v>2213.2089999999998</v>
      </c>
      <c r="H286" s="39">
        <v>1963.08</v>
      </c>
    </row>
    <row r="287" spans="1:8">
      <c r="A287" s="38" t="s">
        <v>8</v>
      </c>
      <c r="B287" s="31">
        <v>1992</v>
      </c>
      <c r="C287" s="31">
        <v>88</v>
      </c>
      <c r="D287" s="32">
        <v>0.27249875000000001</v>
      </c>
      <c r="E287" s="32">
        <v>0.23982301</v>
      </c>
      <c r="F287" s="32">
        <v>0.76017699000000005</v>
      </c>
      <c r="G287" s="33">
        <v>1712.95</v>
      </c>
      <c r="H287" s="39">
        <v>1507.548</v>
      </c>
    </row>
    <row r="288" spans="1:8">
      <c r="A288" s="38" t="s">
        <v>8</v>
      </c>
      <c r="B288" s="31">
        <v>1992</v>
      </c>
      <c r="C288" s="31">
        <v>89</v>
      </c>
      <c r="D288" s="32">
        <v>0.28839184000000001</v>
      </c>
      <c r="E288" s="32">
        <v>0.25204760999999998</v>
      </c>
      <c r="F288" s="32">
        <v>0.74795239000000002</v>
      </c>
      <c r="G288" s="33">
        <v>1302.145</v>
      </c>
      <c r="H288" s="39">
        <v>1138.0440000000001</v>
      </c>
    </row>
    <row r="289" spans="1:8">
      <c r="A289" s="38" t="s">
        <v>8</v>
      </c>
      <c r="B289" s="31">
        <v>1992</v>
      </c>
      <c r="C289" s="31">
        <v>90</v>
      </c>
      <c r="D289" s="32">
        <v>0.31118425999999999</v>
      </c>
      <c r="E289" s="32">
        <v>0.26928554999999998</v>
      </c>
      <c r="F289" s="32">
        <v>0.73071445000000002</v>
      </c>
      <c r="G289" s="33">
        <v>973.94299999999998</v>
      </c>
      <c r="H289" s="39">
        <v>842.80799999999999</v>
      </c>
    </row>
    <row r="290" spans="1:8">
      <c r="A290" s="38" t="s">
        <v>8</v>
      </c>
      <c r="B290" s="31">
        <v>1992</v>
      </c>
      <c r="C290" s="31">
        <v>91</v>
      </c>
      <c r="D290" s="32">
        <v>0.32381421999999999</v>
      </c>
      <c r="E290" s="32">
        <v>0.27869200999999999</v>
      </c>
      <c r="F290" s="32">
        <v>0.72130799000000001</v>
      </c>
      <c r="G290" s="33">
        <v>711.67399999999998</v>
      </c>
      <c r="H290" s="39">
        <v>612.505</v>
      </c>
    </row>
    <row r="291" spans="1:8">
      <c r="A291" s="38" t="s">
        <v>8</v>
      </c>
      <c r="B291" s="31">
        <v>1992</v>
      </c>
      <c r="C291" s="31">
        <v>92</v>
      </c>
      <c r="D291" s="32">
        <v>0.34703933999999997</v>
      </c>
      <c r="E291" s="32">
        <v>0.29572520000000002</v>
      </c>
      <c r="F291" s="32">
        <v>0.70427479999999998</v>
      </c>
      <c r="G291" s="33">
        <v>513.33600000000001</v>
      </c>
      <c r="H291" s="39">
        <v>437.43299999999999</v>
      </c>
    </row>
    <row r="292" spans="1:8">
      <c r="A292" s="38" t="s">
        <v>8</v>
      </c>
      <c r="B292" s="31">
        <v>1992</v>
      </c>
      <c r="C292" s="31">
        <v>93</v>
      </c>
      <c r="D292" s="32">
        <v>0.36738382000000003</v>
      </c>
      <c r="E292" s="32">
        <v>0.31037114999999998</v>
      </c>
      <c r="F292" s="32">
        <v>0.68962884999999996</v>
      </c>
      <c r="G292" s="33">
        <v>361.53</v>
      </c>
      <c r="H292" s="39">
        <v>305.42599999999999</v>
      </c>
    </row>
    <row r="293" spans="1:8">
      <c r="A293" s="38" t="s">
        <v>8</v>
      </c>
      <c r="B293" s="31">
        <v>1992</v>
      </c>
      <c r="C293" s="31">
        <v>94</v>
      </c>
      <c r="D293" s="32">
        <v>0.39002394000000001</v>
      </c>
      <c r="E293" s="32">
        <v>0.32637660000000002</v>
      </c>
      <c r="F293" s="32">
        <v>0.67362339999999998</v>
      </c>
      <c r="G293" s="33">
        <v>249.321</v>
      </c>
      <c r="H293" s="39">
        <v>208.63499999999999</v>
      </c>
    </row>
    <row r="294" spans="1:8">
      <c r="A294" s="38" t="s">
        <v>8</v>
      </c>
      <c r="B294" s="31">
        <v>1992</v>
      </c>
      <c r="C294" s="31">
        <v>95</v>
      </c>
      <c r="D294" s="32">
        <v>0.41566674999999997</v>
      </c>
      <c r="E294" s="32">
        <v>0.34414245999999998</v>
      </c>
      <c r="F294" s="32">
        <v>0.65585753999999996</v>
      </c>
      <c r="G294" s="33">
        <v>167.94900000000001</v>
      </c>
      <c r="H294" s="39">
        <v>139.05000000000001</v>
      </c>
    </row>
    <row r="295" spans="1:8">
      <c r="A295" s="38" t="s">
        <v>8</v>
      </c>
      <c r="B295" s="31">
        <v>1992</v>
      </c>
      <c r="C295" s="31">
        <v>96</v>
      </c>
      <c r="D295" s="32">
        <v>0.43803987999999999</v>
      </c>
      <c r="E295" s="32">
        <v>0.35933775000000001</v>
      </c>
      <c r="F295" s="32">
        <v>0.64066224999999999</v>
      </c>
      <c r="G295" s="33">
        <v>110.15</v>
      </c>
      <c r="H295" s="39">
        <v>90.36</v>
      </c>
    </row>
    <row r="296" spans="1:8">
      <c r="A296" s="38" t="s">
        <v>8</v>
      </c>
      <c r="B296" s="31">
        <v>1992</v>
      </c>
      <c r="C296" s="31">
        <v>97</v>
      </c>
      <c r="D296" s="32">
        <v>0.45991324</v>
      </c>
      <c r="E296" s="32">
        <v>0.37392639</v>
      </c>
      <c r="F296" s="32">
        <v>0.62607360999999995</v>
      </c>
      <c r="G296" s="33">
        <v>70.569000000000003</v>
      </c>
      <c r="H296" s="39">
        <v>57.375</v>
      </c>
    </row>
    <row r="297" spans="1:8">
      <c r="A297" s="38" t="s">
        <v>8</v>
      </c>
      <c r="B297" s="31">
        <v>1992</v>
      </c>
      <c r="C297" s="31">
        <v>98</v>
      </c>
      <c r="D297" s="32">
        <v>0.48104787999999998</v>
      </c>
      <c r="E297" s="32">
        <v>0.38777799000000002</v>
      </c>
      <c r="F297" s="32">
        <v>0.61222200999999998</v>
      </c>
      <c r="G297" s="33">
        <v>44.182000000000002</v>
      </c>
      <c r="H297" s="39">
        <v>35.615000000000002</v>
      </c>
    </row>
    <row r="298" spans="1:8">
      <c r="A298" s="38" t="s">
        <v>8</v>
      </c>
      <c r="B298" s="31">
        <v>1992</v>
      </c>
      <c r="C298" s="31">
        <v>99</v>
      </c>
      <c r="D298" s="32">
        <v>0.50781516000000004</v>
      </c>
      <c r="E298" s="32">
        <v>0.40498612</v>
      </c>
      <c r="F298" s="32">
        <v>0.59501388</v>
      </c>
      <c r="G298" s="33">
        <v>27.048999999999999</v>
      </c>
      <c r="H298" s="39">
        <v>21.571999999999999</v>
      </c>
    </row>
    <row r="299" spans="1:8">
      <c r="A299" s="38" t="s">
        <v>8</v>
      </c>
      <c r="B299" s="31">
        <v>1993</v>
      </c>
      <c r="C299" s="31">
        <v>1</v>
      </c>
      <c r="D299" s="32">
        <v>5.1505049999999997E-2</v>
      </c>
      <c r="E299" s="32">
        <v>5.0211970000000002E-2</v>
      </c>
      <c r="F299" s="32">
        <v>0.94978803000000001</v>
      </c>
      <c r="G299" s="33">
        <v>86877.960999999996</v>
      </c>
      <c r="H299" s="39">
        <v>84696.804999999993</v>
      </c>
    </row>
    <row r="300" spans="1:8">
      <c r="A300" s="38" t="s">
        <v>8</v>
      </c>
      <c r="B300" s="31">
        <v>1993</v>
      </c>
      <c r="C300" s="31">
        <v>2</v>
      </c>
      <c r="D300" s="32">
        <v>3.1288829999999997E-2</v>
      </c>
      <c r="E300" s="32">
        <v>3.080687E-2</v>
      </c>
      <c r="F300" s="32">
        <v>0.96919312999999996</v>
      </c>
      <c r="G300" s="33">
        <v>82515.648000000001</v>
      </c>
      <c r="H300" s="39">
        <v>81244.623999999996</v>
      </c>
    </row>
    <row r="301" spans="1:8">
      <c r="A301" s="38" t="s">
        <v>8</v>
      </c>
      <c r="B301" s="31">
        <v>1993</v>
      </c>
      <c r="C301" s="31">
        <v>3</v>
      </c>
      <c r="D301" s="32">
        <v>2.0945990000000001E-2</v>
      </c>
      <c r="E301" s="32">
        <v>2.0728900000000001E-2</v>
      </c>
      <c r="F301" s="32">
        <v>0.97927109999999995</v>
      </c>
      <c r="G301" s="33">
        <v>79973.599000000002</v>
      </c>
      <c r="H301" s="39">
        <v>79144.717000000004</v>
      </c>
    </row>
    <row r="302" spans="1:8">
      <c r="A302" s="38" t="s">
        <v>8</v>
      </c>
      <c r="B302" s="31">
        <v>1993</v>
      </c>
      <c r="C302" s="31">
        <v>4</v>
      </c>
      <c r="D302" s="32">
        <v>1.4139240000000001E-2</v>
      </c>
      <c r="E302" s="32">
        <v>1.403999E-2</v>
      </c>
      <c r="F302" s="32">
        <v>0.98596001</v>
      </c>
      <c r="G302" s="33">
        <v>78315.835000000006</v>
      </c>
      <c r="H302" s="39">
        <v>77766.058000000005</v>
      </c>
    </row>
    <row r="303" spans="1:8">
      <c r="A303" s="38" t="s">
        <v>8</v>
      </c>
      <c r="B303" s="31">
        <v>1993</v>
      </c>
      <c r="C303" s="31">
        <v>5</v>
      </c>
      <c r="D303" s="32">
        <v>1.037858E-2</v>
      </c>
      <c r="E303" s="32">
        <v>1.0325000000000001E-2</v>
      </c>
      <c r="F303" s="32">
        <v>0.98967499999999997</v>
      </c>
      <c r="G303" s="33">
        <v>77216.281000000003</v>
      </c>
      <c r="H303" s="39">
        <v>76817.652000000002</v>
      </c>
    </row>
    <row r="304" spans="1:8">
      <c r="A304" s="38" t="s">
        <v>8</v>
      </c>
      <c r="B304" s="31">
        <v>1993</v>
      </c>
      <c r="C304" s="31">
        <v>6</v>
      </c>
      <c r="D304" s="32">
        <v>8.2894600000000002E-3</v>
      </c>
      <c r="E304" s="32">
        <v>8.2552500000000004E-3</v>
      </c>
      <c r="F304" s="32">
        <v>0.99174474999999995</v>
      </c>
      <c r="G304" s="33">
        <v>76419.023000000001</v>
      </c>
      <c r="H304" s="39">
        <v>76103.593999999997</v>
      </c>
    </row>
    <row r="305" spans="1:8">
      <c r="A305" s="38" t="s">
        <v>8</v>
      </c>
      <c r="B305" s="31">
        <v>1993</v>
      </c>
      <c r="C305" s="31">
        <v>7</v>
      </c>
      <c r="D305" s="32">
        <v>6.7557900000000002E-3</v>
      </c>
      <c r="E305" s="32">
        <v>6.73304E-3</v>
      </c>
      <c r="F305" s="32">
        <v>0.99326696000000003</v>
      </c>
      <c r="G305" s="33">
        <v>75788.164999999994</v>
      </c>
      <c r="H305" s="39">
        <v>75533.023000000001</v>
      </c>
    </row>
    <row r="306" spans="1:8">
      <c r="A306" s="38" t="s">
        <v>8</v>
      </c>
      <c r="B306" s="31">
        <v>1993</v>
      </c>
      <c r="C306" s="31">
        <v>8</v>
      </c>
      <c r="D306" s="32">
        <v>5.7446099999999998E-3</v>
      </c>
      <c r="E306" s="32">
        <v>5.7281600000000004E-3</v>
      </c>
      <c r="F306" s="32">
        <v>0.99427184000000002</v>
      </c>
      <c r="G306" s="33">
        <v>75277.88</v>
      </c>
      <c r="H306" s="39">
        <v>75062.278000000006</v>
      </c>
    </row>
    <row r="307" spans="1:8">
      <c r="A307" s="38" t="s">
        <v>8</v>
      </c>
      <c r="B307" s="31">
        <v>1993</v>
      </c>
      <c r="C307" s="31">
        <v>9</v>
      </c>
      <c r="D307" s="32">
        <v>5.0629999999999998E-3</v>
      </c>
      <c r="E307" s="32">
        <v>5.0502100000000003E-3</v>
      </c>
      <c r="F307" s="32">
        <v>0.99494978999999995</v>
      </c>
      <c r="G307" s="33">
        <v>74846.676000000007</v>
      </c>
      <c r="H307" s="39">
        <v>74657.680999999997</v>
      </c>
    </row>
    <row r="308" spans="1:8">
      <c r="A308" s="38" t="s">
        <v>8</v>
      </c>
      <c r="B308" s="31">
        <v>1993</v>
      </c>
      <c r="C308" s="31">
        <v>10</v>
      </c>
      <c r="D308" s="32">
        <v>4.6179300000000001E-3</v>
      </c>
      <c r="E308" s="32">
        <v>4.60729E-3</v>
      </c>
      <c r="F308" s="32">
        <v>0.99539270999999996</v>
      </c>
      <c r="G308" s="33">
        <v>74468.684999999998</v>
      </c>
      <c r="H308" s="39">
        <v>74297.134999999995</v>
      </c>
    </row>
    <row r="309" spans="1:8">
      <c r="A309" s="38" t="s">
        <v>8</v>
      </c>
      <c r="B309" s="31">
        <v>1993</v>
      </c>
      <c r="C309" s="31">
        <v>11</v>
      </c>
      <c r="D309" s="32">
        <v>4.3133399999999997E-3</v>
      </c>
      <c r="E309" s="32">
        <v>4.3040600000000002E-3</v>
      </c>
      <c r="F309" s="32">
        <v>0.99569593999999995</v>
      </c>
      <c r="G309" s="33">
        <v>74125.585999999996</v>
      </c>
      <c r="H309" s="39">
        <v>73966.066000000006</v>
      </c>
    </row>
    <row r="310" spans="1:8">
      <c r="A310" s="38" t="s">
        <v>8</v>
      </c>
      <c r="B310" s="31">
        <v>1993</v>
      </c>
      <c r="C310" s="31">
        <v>12</v>
      </c>
      <c r="D310" s="32">
        <v>4.2268200000000001E-3</v>
      </c>
      <c r="E310" s="32">
        <v>4.2179100000000001E-3</v>
      </c>
      <c r="F310" s="32">
        <v>0.99578208999999995</v>
      </c>
      <c r="G310" s="33">
        <v>73806.544999999998</v>
      </c>
      <c r="H310" s="39">
        <v>73650.89</v>
      </c>
    </row>
    <row r="311" spans="1:8">
      <c r="A311" s="38" t="s">
        <v>8</v>
      </c>
      <c r="B311" s="31">
        <v>1993</v>
      </c>
      <c r="C311" s="31">
        <v>13</v>
      </c>
      <c r="D311" s="32">
        <v>4.3224800000000001E-3</v>
      </c>
      <c r="E311" s="32">
        <v>4.3131599999999999E-3</v>
      </c>
      <c r="F311" s="32">
        <v>0.99568683999999996</v>
      </c>
      <c r="G311" s="33">
        <v>73495.236000000004</v>
      </c>
      <c r="H311" s="39">
        <v>73336.736999999994</v>
      </c>
    </row>
    <row r="312" spans="1:8">
      <c r="A312" s="38" t="s">
        <v>8</v>
      </c>
      <c r="B312" s="31">
        <v>1993</v>
      </c>
      <c r="C312" s="31">
        <v>14</v>
      </c>
      <c r="D312" s="32">
        <v>4.6883200000000002E-3</v>
      </c>
      <c r="E312" s="32">
        <v>4.6773500000000003E-3</v>
      </c>
      <c r="F312" s="32">
        <v>0.99532264999999998</v>
      </c>
      <c r="G312" s="33">
        <v>73178.239000000001</v>
      </c>
      <c r="H312" s="39">
        <v>73007.099000000002</v>
      </c>
    </row>
    <row r="313" spans="1:8">
      <c r="A313" s="38" t="s">
        <v>8</v>
      </c>
      <c r="B313" s="31">
        <v>1993</v>
      </c>
      <c r="C313" s="31">
        <v>15</v>
      </c>
      <c r="D313" s="32">
        <v>5.1927299999999996E-3</v>
      </c>
      <c r="E313" s="32">
        <v>5.1792799999999996E-3</v>
      </c>
      <c r="F313" s="32">
        <v>0.99482071999999999</v>
      </c>
      <c r="G313" s="33">
        <v>72835.959000000003</v>
      </c>
      <c r="H313" s="39">
        <v>72647.34</v>
      </c>
    </row>
    <row r="314" spans="1:8">
      <c r="A314" s="38" t="s">
        <v>8</v>
      </c>
      <c r="B314" s="31">
        <v>1993</v>
      </c>
      <c r="C314" s="31">
        <v>16</v>
      </c>
      <c r="D314" s="32">
        <v>5.8851700000000003E-3</v>
      </c>
      <c r="E314" s="32">
        <v>5.8678999999999997E-3</v>
      </c>
      <c r="F314" s="32">
        <v>0.99413209999999996</v>
      </c>
      <c r="G314" s="33">
        <v>72458.721000000005</v>
      </c>
      <c r="H314" s="39">
        <v>72246.13</v>
      </c>
    </row>
    <row r="315" spans="1:8">
      <c r="A315" s="38" t="s">
        <v>8</v>
      </c>
      <c r="B315" s="31">
        <v>1993</v>
      </c>
      <c r="C315" s="31">
        <v>17</v>
      </c>
      <c r="D315" s="32">
        <v>6.6041700000000004E-3</v>
      </c>
      <c r="E315" s="32">
        <v>6.5824300000000002E-3</v>
      </c>
      <c r="F315" s="32">
        <v>0.99341756999999997</v>
      </c>
      <c r="G315" s="33">
        <v>72033.539999999994</v>
      </c>
      <c r="H315" s="39">
        <v>71796.462</v>
      </c>
    </row>
    <row r="316" spans="1:8">
      <c r="A316" s="38" t="s">
        <v>8</v>
      </c>
      <c r="B316" s="31">
        <v>1993</v>
      </c>
      <c r="C316" s="31">
        <v>18</v>
      </c>
      <c r="D316" s="32">
        <v>7.5203400000000004E-3</v>
      </c>
      <c r="E316" s="32">
        <v>7.4921700000000003E-3</v>
      </c>
      <c r="F316" s="32">
        <v>0.99250782999999998</v>
      </c>
      <c r="G316" s="33">
        <v>71559.384000000005</v>
      </c>
      <c r="H316" s="39">
        <v>71291.316999999995</v>
      </c>
    </row>
    <row r="317" spans="1:8">
      <c r="A317" s="38" t="s">
        <v>8</v>
      </c>
      <c r="B317" s="31">
        <v>1993</v>
      </c>
      <c r="C317" s="31">
        <v>19</v>
      </c>
      <c r="D317" s="32">
        <v>8.7515500000000003E-3</v>
      </c>
      <c r="E317" s="32">
        <v>8.7134199999999995E-3</v>
      </c>
      <c r="F317" s="32">
        <v>0.99128658000000003</v>
      </c>
      <c r="G317" s="33">
        <v>71023.248999999996</v>
      </c>
      <c r="H317" s="39">
        <v>70713.822</v>
      </c>
    </row>
    <row r="318" spans="1:8">
      <c r="A318" s="38" t="s">
        <v>8</v>
      </c>
      <c r="B318" s="31">
        <v>1993</v>
      </c>
      <c r="C318" s="31">
        <v>20</v>
      </c>
      <c r="D318" s="32">
        <v>1.002547E-2</v>
      </c>
      <c r="E318" s="32">
        <v>9.9754600000000002E-3</v>
      </c>
      <c r="F318" s="32">
        <v>0.99002453999999995</v>
      </c>
      <c r="G318" s="33">
        <v>70404.394</v>
      </c>
      <c r="H318" s="39">
        <v>70053.235000000001</v>
      </c>
    </row>
    <row r="319" spans="1:8">
      <c r="A319" s="38" t="s">
        <v>8</v>
      </c>
      <c r="B319" s="31">
        <v>1993</v>
      </c>
      <c r="C319" s="31">
        <v>21</v>
      </c>
      <c r="D319" s="32">
        <v>1.108961E-2</v>
      </c>
      <c r="E319" s="32">
        <v>1.102846E-2</v>
      </c>
      <c r="F319" s="32">
        <v>0.98897153999999998</v>
      </c>
      <c r="G319" s="33">
        <v>69702.077000000005</v>
      </c>
      <c r="H319" s="39">
        <v>69317.724000000002</v>
      </c>
    </row>
    <row r="320" spans="1:8">
      <c r="A320" s="38" t="s">
        <v>8</v>
      </c>
      <c r="B320" s="31">
        <v>1993</v>
      </c>
      <c r="C320" s="31">
        <v>22</v>
      </c>
      <c r="D320" s="32">
        <v>1.1678590000000001E-2</v>
      </c>
      <c r="E320" s="32">
        <v>1.1610789999999999E-2</v>
      </c>
      <c r="F320" s="32">
        <v>0.98838921000000002</v>
      </c>
      <c r="G320" s="33">
        <v>68933.370999999999</v>
      </c>
      <c r="H320" s="39">
        <v>68533.184999999998</v>
      </c>
    </row>
    <row r="321" spans="1:8">
      <c r="A321" s="38" t="s">
        <v>8</v>
      </c>
      <c r="B321" s="31">
        <v>1993</v>
      </c>
      <c r="C321" s="31">
        <v>23</v>
      </c>
      <c r="D321" s="32">
        <v>1.191973E-2</v>
      </c>
      <c r="E321" s="32">
        <v>1.184911E-2</v>
      </c>
      <c r="F321" s="32">
        <v>0.98815089</v>
      </c>
      <c r="G321" s="33">
        <v>68133</v>
      </c>
      <c r="H321" s="39">
        <v>67729.342000000004</v>
      </c>
    </row>
    <row r="322" spans="1:8">
      <c r="A322" s="38" t="s">
        <v>8</v>
      </c>
      <c r="B322" s="31">
        <v>1993</v>
      </c>
      <c r="C322" s="31">
        <v>24</v>
      </c>
      <c r="D322" s="32">
        <v>1.2127499999999999E-2</v>
      </c>
      <c r="E322" s="32">
        <v>1.20544E-2</v>
      </c>
      <c r="F322" s="32">
        <v>0.98794559999999998</v>
      </c>
      <c r="G322" s="33">
        <v>67325.683999999994</v>
      </c>
      <c r="H322" s="39">
        <v>66919.899000000005</v>
      </c>
    </row>
    <row r="323" spans="1:8">
      <c r="A323" s="38" t="s">
        <v>8</v>
      </c>
      <c r="B323" s="31">
        <v>1993</v>
      </c>
      <c r="C323" s="31">
        <v>25</v>
      </c>
      <c r="D323" s="32">
        <v>1.2311300000000001E-2</v>
      </c>
      <c r="E323" s="32">
        <v>1.223598E-2</v>
      </c>
      <c r="F323" s="32">
        <v>0.98776401999999996</v>
      </c>
      <c r="G323" s="33">
        <v>66514.114000000001</v>
      </c>
      <c r="H323" s="39">
        <v>66107.180999999997</v>
      </c>
    </row>
    <row r="324" spans="1:8">
      <c r="A324" s="38" t="s">
        <v>8</v>
      </c>
      <c r="B324" s="31">
        <v>1993</v>
      </c>
      <c r="C324" s="31">
        <v>26</v>
      </c>
      <c r="D324" s="32">
        <v>1.245858E-2</v>
      </c>
      <c r="E324" s="32">
        <v>1.238146E-2</v>
      </c>
      <c r="F324" s="32">
        <v>0.98761854000000004</v>
      </c>
      <c r="G324" s="33">
        <v>65700.248000000007</v>
      </c>
      <c r="H324" s="39">
        <v>65293.516000000003</v>
      </c>
    </row>
    <row r="325" spans="1:8">
      <c r="A325" s="38" t="s">
        <v>8</v>
      </c>
      <c r="B325" s="31">
        <v>1993</v>
      </c>
      <c r="C325" s="31">
        <v>27</v>
      </c>
      <c r="D325" s="32">
        <v>1.259675E-2</v>
      </c>
      <c r="E325" s="32">
        <v>1.251791E-2</v>
      </c>
      <c r="F325" s="32">
        <v>0.98748208999999998</v>
      </c>
      <c r="G325" s="33">
        <v>64886.784</v>
      </c>
      <c r="H325" s="39">
        <v>64480.66</v>
      </c>
    </row>
    <row r="326" spans="1:8">
      <c r="A326" s="38" t="s">
        <v>8</v>
      </c>
      <c r="B326" s="31">
        <v>1993</v>
      </c>
      <c r="C326" s="31">
        <v>28</v>
      </c>
      <c r="D326" s="32">
        <v>1.2737800000000001E-2</v>
      </c>
      <c r="E326" s="32">
        <v>1.2657180000000001E-2</v>
      </c>
      <c r="F326" s="32">
        <v>0.98734281999999995</v>
      </c>
      <c r="G326" s="33">
        <v>64074.536999999997</v>
      </c>
      <c r="H326" s="39">
        <v>63669.035000000003</v>
      </c>
    </row>
    <row r="327" spans="1:8">
      <c r="A327" s="38" t="s">
        <v>8</v>
      </c>
      <c r="B327" s="31">
        <v>1993</v>
      </c>
      <c r="C327" s="31">
        <v>29</v>
      </c>
      <c r="D327" s="32">
        <v>1.2735679999999999E-2</v>
      </c>
      <c r="E327" s="32">
        <v>1.2655090000000001E-2</v>
      </c>
      <c r="F327" s="32">
        <v>0.98734491000000002</v>
      </c>
      <c r="G327" s="33">
        <v>63263.534</v>
      </c>
      <c r="H327" s="39">
        <v>62863.231</v>
      </c>
    </row>
    <row r="328" spans="1:8">
      <c r="A328" s="38" t="s">
        <v>8</v>
      </c>
      <c r="B328" s="31">
        <v>1993</v>
      </c>
      <c r="C328" s="31">
        <v>30</v>
      </c>
      <c r="D328" s="32">
        <v>1.286552E-2</v>
      </c>
      <c r="E328" s="32">
        <v>1.2783289999999999E-2</v>
      </c>
      <c r="F328" s="32">
        <v>0.98721671</v>
      </c>
      <c r="G328" s="33">
        <v>62462.928</v>
      </c>
      <c r="H328" s="39">
        <v>62063.686999999998</v>
      </c>
    </row>
    <row r="329" spans="1:8">
      <c r="A329" s="38" t="s">
        <v>8</v>
      </c>
      <c r="B329" s="31">
        <v>1993</v>
      </c>
      <c r="C329" s="31">
        <v>31</v>
      </c>
      <c r="D329" s="32">
        <v>1.281885E-2</v>
      </c>
      <c r="E329" s="32">
        <v>1.2737210000000001E-2</v>
      </c>
      <c r="F329" s="32">
        <v>0.98726278999999995</v>
      </c>
      <c r="G329" s="33">
        <v>61664.446000000004</v>
      </c>
      <c r="H329" s="39">
        <v>61271.73</v>
      </c>
    </row>
    <row r="330" spans="1:8">
      <c r="A330" s="38" t="s">
        <v>8</v>
      </c>
      <c r="B330" s="31">
        <v>1993</v>
      </c>
      <c r="C330" s="31">
        <v>32</v>
      </c>
      <c r="D330" s="32">
        <v>1.3009959999999999E-2</v>
      </c>
      <c r="E330" s="32">
        <v>1.2925870000000001E-2</v>
      </c>
      <c r="F330" s="32">
        <v>0.98707412999999999</v>
      </c>
      <c r="G330" s="33">
        <v>60879.012999999999</v>
      </c>
      <c r="H330" s="39">
        <v>60485.555999999997</v>
      </c>
    </row>
    <row r="331" spans="1:8">
      <c r="A331" s="38" t="s">
        <v>8</v>
      </c>
      <c r="B331" s="31">
        <v>1993</v>
      </c>
      <c r="C331" s="31">
        <v>33</v>
      </c>
      <c r="D331" s="32">
        <v>1.3159489999999999E-2</v>
      </c>
      <c r="E331" s="32">
        <v>1.307347E-2</v>
      </c>
      <c r="F331" s="32">
        <v>0.98692652999999997</v>
      </c>
      <c r="G331" s="33">
        <v>60092.097999999998</v>
      </c>
      <c r="H331" s="39">
        <v>59699.292000000001</v>
      </c>
    </row>
    <row r="332" spans="1:8">
      <c r="A332" s="38" t="s">
        <v>8</v>
      </c>
      <c r="B332" s="31">
        <v>1993</v>
      </c>
      <c r="C332" s="31">
        <v>34</v>
      </c>
      <c r="D332" s="32">
        <v>1.333176E-2</v>
      </c>
      <c r="E332" s="32">
        <v>1.324348E-2</v>
      </c>
      <c r="F332" s="32">
        <v>0.98675652000000003</v>
      </c>
      <c r="G332" s="33">
        <v>59306.485999999997</v>
      </c>
      <c r="H332" s="39">
        <v>58913.773999999998</v>
      </c>
    </row>
    <row r="333" spans="1:8">
      <c r="A333" s="38" t="s">
        <v>8</v>
      </c>
      <c r="B333" s="31">
        <v>1993</v>
      </c>
      <c r="C333" s="31">
        <v>35</v>
      </c>
      <c r="D333" s="32">
        <v>1.3554449999999999E-2</v>
      </c>
      <c r="E333" s="32">
        <v>1.346321E-2</v>
      </c>
      <c r="F333" s="32">
        <v>0.98653679000000005</v>
      </c>
      <c r="G333" s="33">
        <v>58521.061999999998</v>
      </c>
      <c r="H333" s="39">
        <v>58127.120999999999</v>
      </c>
    </row>
    <row r="334" spans="1:8">
      <c r="A334" s="38" t="s">
        <v>8</v>
      </c>
      <c r="B334" s="31">
        <v>1993</v>
      </c>
      <c r="C334" s="31">
        <v>36</v>
      </c>
      <c r="D334" s="32">
        <v>1.377536E-2</v>
      </c>
      <c r="E334" s="32">
        <v>1.368113E-2</v>
      </c>
      <c r="F334" s="32">
        <v>0.98631886999999996</v>
      </c>
      <c r="G334" s="33">
        <v>57733.180999999997</v>
      </c>
      <c r="H334" s="39">
        <v>57338.252999999997</v>
      </c>
    </row>
    <row r="335" spans="1:8">
      <c r="A335" s="38" t="s">
        <v>8</v>
      </c>
      <c r="B335" s="31">
        <v>1993</v>
      </c>
      <c r="C335" s="31">
        <v>37</v>
      </c>
      <c r="D335" s="32">
        <v>1.3954080000000001E-2</v>
      </c>
      <c r="E335" s="32">
        <v>1.3857390000000001E-2</v>
      </c>
      <c r="F335" s="32">
        <v>0.98614261000000003</v>
      </c>
      <c r="G335" s="33">
        <v>56943.326000000001</v>
      </c>
      <c r="H335" s="39">
        <v>56548.783000000003</v>
      </c>
    </row>
    <row r="336" spans="1:8">
      <c r="A336" s="38" t="s">
        <v>8</v>
      </c>
      <c r="B336" s="31">
        <v>1993</v>
      </c>
      <c r="C336" s="31">
        <v>38</v>
      </c>
      <c r="D336" s="32">
        <v>1.4240910000000001E-2</v>
      </c>
      <c r="E336" s="32">
        <v>1.414023E-2</v>
      </c>
      <c r="F336" s="32">
        <v>0.98585977000000002</v>
      </c>
      <c r="G336" s="33">
        <v>56154.239999999998</v>
      </c>
      <c r="H336" s="39">
        <v>55757.222999999998</v>
      </c>
    </row>
    <row r="337" spans="1:8">
      <c r="A337" s="38" t="s">
        <v>8</v>
      </c>
      <c r="B337" s="31">
        <v>1993</v>
      </c>
      <c r="C337" s="31">
        <v>39</v>
      </c>
      <c r="D337" s="32">
        <v>1.440728E-2</v>
      </c>
      <c r="E337" s="32">
        <v>1.4304239999999999E-2</v>
      </c>
      <c r="F337" s="32">
        <v>0.98569576000000003</v>
      </c>
      <c r="G337" s="33">
        <v>55360.205999999998</v>
      </c>
      <c r="H337" s="39">
        <v>54964.262999999999</v>
      </c>
    </row>
    <row r="338" spans="1:8">
      <c r="A338" s="38" t="s">
        <v>8</v>
      </c>
      <c r="B338" s="31">
        <v>1993</v>
      </c>
      <c r="C338" s="31">
        <v>40</v>
      </c>
      <c r="D338" s="32">
        <v>1.4787720000000001E-2</v>
      </c>
      <c r="E338" s="32">
        <v>1.467919E-2</v>
      </c>
      <c r="F338" s="32">
        <v>0.98532081000000005</v>
      </c>
      <c r="G338" s="33">
        <v>54568.32</v>
      </c>
      <c r="H338" s="39">
        <v>54167.811000000002</v>
      </c>
    </row>
    <row r="339" spans="1:8">
      <c r="A339" s="38" t="s">
        <v>8</v>
      </c>
      <c r="B339" s="31">
        <v>1993</v>
      </c>
      <c r="C339" s="31">
        <v>41</v>
      </c>
      <c r="D339" s="32">
        <v>1.4786250000000001E-2</v>
      </c>
      <c r="E339" s="32">
        <v>1.467774E-2</v>
      </c>
      <c r="F339" s="32">
        <v>0.98532226000000001</v>
      </c>
      <c r="G339" s="33">
        <v>53767.302000000003</v>
      </c>
      <c r="H339" s="39">
        <v>53372.711000000003</v>
      </c>
    </row>
    <row r="340" spans="1:8">
      <c r="A340" s="38" t="s">
        <v>8</v>
      </c>
      <c r="B340" s="31">
        <v>1993</v>
      </c>
      <c r="C340" s="31">
        <v>42</v>
      </c>
      <c r="D340" s="32">
        <v>1.5226440000000001E-2</v>
      </c>
      <c r="E340" s="32">
        <v>1.5111390000000001E-2</v>
      </c>
      <c r="F340" s="32">
        <v>0.98488861000000005</v>
      </c>
      <c r="G340" s="33">
        <v>52978.12</v>
      </c>
      <c r="H340" s="39">
        <v>52577.832999999999</v>
      </c>
    </row>
    <row r="341" spans="1:8">
      <c r="A341" s="38" t="s">
        <v>8</v>
      </c>
      <c r="B341" s="31">
        <v>1993</v>
      </c>
      <c r="C341" s="31">
        <v>43</v>
      </c>
      <c r="D341" s="32">
        <v>1.533056E-2</v>
      </c>
      <c r="E341" s="32">
        <v>1.521394E-2</v>
      </c>
      <c r="F341" s="32">
        <v>0.98478606000000002</v>
      </c>
      <c r="G341" s="33">
        <v>52177.546000000002</v>
      </c>
      <c r="H341" s="39">
        <v>51780.633000000002</v>
      </c>
    </row>
    <row r="342" spans="1:8">
      <c r="A342" s="38" t="s">
        <v>8</v>
      </c>
      <c r="B342" s="31">
        <v>1993</v>
      </c>
      <c r="C342" s="31">
        <v>44</v>
      </c>
      <c r="D342" s="32">
        <v>1.560018E-2</v>
      </c>
      <c r="E342" s="32">
        <v>1.5479440000000001E-2</v>
      </c>
      <c r="F342" s="32">
        <v>0.98452055999999999</v>
      </c>
      <c r="G342" s="33">
        <v>51383.72</v>
      </c>
      <c r="H342" s="39">
        <v>50986.025000000001</v>
      </c>
    </row>
    <row r="343" spans="1:8">
      <c r="A343" s="38" t="s">
        <v>8</v>
      </c>
      <c r="B343" s="31">
        <v>1993</v>
      </c>
      <c r="C343" s="31">
        <v>45</v>
      </c>
      <c r="D343" s="32">
        <v>1.5942129999999999E-2</v>
      </c>
      <c r="E343" s="32">
        <v>1.581606E-2</v>
      </c>
      <c r="F343" s="32">
        <v>0.98418393999999998</v>
      </c>
      <c r="G343" s="33">
        <v>50588.328999999998</v>
      </c>
      <c r="H343" s="39">
        <v>50188.275000000001</v>
      </c>
    </row>
    <row r="344" spans="1:8">
      <c r="A344" s="38" t="s">
        <v>8</v>
      </c>
      <c r="B344" s="31">
        <v>1993</v>
      </c>
      <c r="C344" s="31">
        <v>46</v>
      </c>
      <c r="D344" s="32">
        <v>1.6175149999999999E-2</v>
      </c>
      <c r="E344" s="32">
        <v>1.6045380000000001E-2</v>
      </c>
      <c r="F344" s="32">
        <v>0.98395462</v>
      </c>
      <c r="G344" s="33">
        <v>49788.220999999998</v>
      </c>
      <c r="H344" s="39">
        <v>49388.786</v>
      </c>
    </row>
    <row r="345" spans="1:8">
      <c r="A345" s="38" t="s">
        <v>8</v>
      </c>
      <c r="B345" s="31">
        <v>1993</v>
      </c>
      <c r="C345" s="31">
        <v>47</v>
      </c>
      <c r="D345" s="32">
        <v>1.654278E-2</v>
      </c>
      <c r="E345" s="32">
        <v>1.6407069999999999E-2</v>
      </c>
      <c r="F345" s="32">
        <v>0.98359293000000003</v>
      </c>
      <c r="G345" s="33">
        <v>48989.35</v>
      </c>
      <c r="H345" s="39">
        <v>48587.464</v>
      </c>
    </row>
    <row r="346" spans="1:8">
      <c r="A346" s="38" t="s">
        <v>8</v>
      </c>
      <c r="B346" s="31">
        <v>1993</v>
      </c>
      <c r="C346" s="31">
        <v>48</v>
      </c>
      <c r="D346" s="32">
        <v>1.7139910000000001E-2</v>
      </c>
      <c r="E346" s="32">
        <v>1.6994269999999999E-2</v>
      </c>
      <c r="F346" s="32">
        <v>0.98300573000000002</v>
      </c>
      <c r="G346" s="33">
        <v>48185.578000000001</v>
      </c>
      <c r="H346" s="39">
        <v>47776.139000000003</v>
      </c>
    </row>
    <row r="347" spans="1:8">
      <c r="A347" s="38" t="s">
        <v>8</v>
      </c>
      <c r="B347" s="31">
        <v>1993</v>
      </c>
      <c r="C347" s="31">
        <v>49</v>
      </c>
      <c r="D347" s="32">
        <v>1.7663439999999999E-2</v>
      </c>
      <c r="E347" s="32">
        <v>1.750881E-2</v>
      </c>
      <c r="F347" s="32">
        <v>0.98249118999999996</v>
      </c>
      <c r="G347" s="33">
        <v>47366.699000000001</v>
      </c>
      <c r="H347" s="39">
        <v>46952.031999999999</v>
      </c>
    </row>
    <row r="348" spans="1:8">
      <c r="A348" s="38" t="s">
        <v>8</v>
      </c>
      <c r="B348" s="31">
        <v>1993</v>
      </c>
      <c r="C348" s="31">
        <v>50</v>
      </c>
      <c r="D348" s="32">
        <v>1.8563030000000001E-2</v>
      </c>
      <c r="E348" s="32">
        <v>1.839232E-2</v>
      </c>
      <c r="F348" s="32">
        <v>0.98160767999999998</v>
      </c>
      <c r="G348" s="33">
        <v>46537.364999999998</v>
      </c>
      <c r="H348" s="39">
        <v>46109.4</v>
      </c>
    </row>
    <row r="349" spans="1:8">
      <c r="A349" s="38" t="s">
        <v>8</v>
      </c>
      <c r="B349" s="31">
        <v>1993</v>
      </c>
      <c r="C349" s="31">
        <v>51</v>
      </c>
      <c r="D349" s="32">
        <v>1.895053E-2</v>
      </c>
      <c r="E349" s="32">
        <v>1.877266E-2</v>
      </c>
      <c r="F349" s="32">
        <v>0.98122734</v>
      </c>
      <c r="G349" s="33">
        <v>45681.434999999998</v>
      </c>
      <c r="H349" s="39">
        <v>45252.654000000002</v>
      </c>
    </row>
    <row r="350" spans="1:8">
      <c r="A350" s="38" t="s">
        <v>8</v>
      </c>
      <c r="B350" s="31">
        <v>1993</v>
      </c>
      <c r="C350" s="31">
        <v>52</v>
      </c>
      <c r="D350" s="32">
        <v>2.0000710000000001E-2</v>
      </c>
      <c r="E350" s="32">
        <v>1.9802670000000001E-2</v>
      </c>
      <c r="F350" s="32">
        <v>0.98019732999999998</v>
      </c>
      <c r="G350" s="33">
        <v>44823.873</v>
      </c>
      <c r="H350" s="39">
        <v>44380.057000000001</v>
      </c>
    </row>
    <row r="351" spans="1:8">
      <c r="A351" s="38" t="s">
        <v>8</v>
      </c>
      <c r="B351" s="31">
        <v>1993</v>
      </c>
      <c r="C351" s="31">
        <v>53</v>
      </c>
      <c r="D351" s="32">
        <v>2.0725159999999999E-2</v>
      </c>
      <c r="E351" s="32">
        <v>2.0512590000000001E-2</v>
      </c>
      <c r="F351" s="32">
        <v>0.97948740999999995</v>
      </c>
      <c r="G351" s="33">
        <v>43936.24</v>
      </c>
      <c r="H351" s="39">
        <v>43485.616999999998</v>
      </c>
    </row>
    <row r="352" spans="1:8">
      <c r="A352" s="38" t="s">
        <v>8</v>
      </c>
      <c r="B352" s="31">
        <v>1993</v>
      </c>
      <c r="C352" s="31">
        <v>54</v>
      </c>
      <c r="D352" s="32">
        <v>2.1713679999999999E-2</v>
      </c>
      <c r="E352" s="32">
        <v>2.1480470000000002E-2</v>
      </c>
      <c r="F352" s="32">
        <v>0.97851953000000003</v>
      </c>
      <c r="G352" s="33">
        <v>43034.993999999999</v>
      </c>
      <c r="H352" s="39">
        <v>42572.788</v>
      </c>
    </row>
    <row r="353" spans="1:8">
      <c r="A353" s="38" t="s">
        <v>8</v>
      </c>
      <c r="B353" s="31">
        <v>1993</v>
      </c>
      <c r="C353" s="31">
        <v>55</v>
      </c>
      <c r="D353" s="32">
        <v>2.2687820000000001E-2</v>
      </c>
      <c r="E353" s="32">
        <v>2.243334E-2</v>
      </c>
      <c r="F353" s="32">
        <v>0.97756666000000003</v>
      </c>
      <c r="G353" s="33">
        <v>42110.582000000002</v>
      </c>
      <c r="H353" s="39">
        <v>41638.241999999998</v>
      </c>
    </row>
    <row r="354" spans="1:8">
      <c r="A354" s="38" t="s">
        <v>8</v>
      </c>
      <c r="B354" s="31">
        <v>1993</v>
      </c>
      <c r="C354" s="31">
        <v>56</v>
      </c>
      <c r="D354" s="32">
        <v>2.380898E-2</v>
      </c>
      <c r="E354" s="32">
        <v>2.3528879999999999E-2</v>
      </c>
      <c r="F354" s="32">
        <v>0.97647112000000003</v>
      </c>
      <c r="G354" s="33">
        <v>41165.900999999998</v>
      </c>
      <c r="H354" s="39">
        <v>40681.608</v>
      </c>
    </row>
    <row r="355" spans="1:8">
      <c r="A355" s="38" t="s">
        <v>8</v>
      </c>
      <c r="B355" s="31">
        <v>1993</v>
      </c>
      <c r="C355" s="31">
        <v>57</v>
      </c>
      <c r="D355" s="32">
        <v>2.4905320000000002E-2</v>
      </c>
      <c r="E355" s="32">
        <v>2.4598990000000001E-2</v>
      </c>
      <c r="F355" s="32">
        <v>0.97540101000000001</v>
      </c>
      <c r="G355" s="33">
        <v>40197.313999999998</v>
      </c>
      <c r="H355" s="39">
        <v>39702.906999999999</v>
      </c>
    </row>
    <row r="356" spans="1:8">
      <c r="A356" s="38" t="s">
        <v>8</v>
      </c>
      <c r="B356" s="31">
        <v>1993</v>
      </c>
      <c r="C356" s="31">
        <v>58</v>
      </c>
      <c r="D356" s="32">
        <v>2.6555079999999998E-2</v>
      </c>
      <c r="E356" s="32">
        <v>2.6207109999999999E-2</v>
      </c>
      <c r="F356" s="32">
        <v>0.97379289000000002</v>
      </c>
      <c r="G356" s="33">
        <v>39208.5</v>
      </c>
      <c r="H356" s="39">
        <v>38694.730000000003</v>
      </c>
    </row>
    <row r="357" spans="1:8">
      <c r="A357" s="38" t="s">
        <v>8</v>
      </c>
      <c r="B357" s="31">
        <v>1993</v>
      </c>
      <c r="C357" s="31">
        <v>59</v>
      </c>
      <c r="D357" s="32">
        <v>2.8219299999999999E-2</v>
      </c>
      <c r="E357" s="32">
        <v>2.7826679999999999E-2</v>
      </c>
      <c r="F357" s="32">
        <v>0.97217332000000001</v>
      </c>
      <c r="G357" s="33">
        <v>38180.959000000003</v>
      </c>
      <c r="H357" s="39">
        <v>37649.733999999997</v>
      </c>
    </row>
    <row r="358" spans="1:8">
      <c r="A358" s="38" t="s">
        <v>8</v>
      </c>
      <c r="B358" s="31">
        <v>1993</v>
      </c>
      <c r="C358" s="31">
        <v>60</v>
      </c>
      <c r="D358" s="32">
        <v>3.0810710000000002E-2</v>
      </c>
      <c r="E358" s="32">
        <v>3.034326E-2</v>
      </c>
      <c r="F358" s="32">
        <v>0.96965674000000002</v>
      </c>
      <c r="G358" s="33">
        <v>37118.51</v>
      </c>
      <c r="H358" s="39">
        <v>36555.360999999997</v>
      </c>
    </row>
    <row r="359" spans="1:8">
      <c r="A359" s="38" t="s">
        <v>8</v>
      </c>
      <c r="B359" s="31">
        <v>1993</v>
      </c>
      <c r="C359" s="31">
        <v>61</v>
      </c>
      <c r="D359" s="32">
        <v>3.232351E-2</v>
      </c>
      <c r="E359" s="32">
        <v>3.1809410000000003E-2</v>
      </c>
      <c r="F359" s="32">
        <v>0.96819058999999996</v>
      </c>
      <c r="G359" s="33">
        <v>35992.213000000003</v>
      </c>
      <c r="H359" s="39">
        <v>35419.767</v>
      </c>
    </row>
    <row r="360" spans="1:8">
      <c r="A360" s="38" t="s">
        <v>8</v>
      </c>
      <c r="B360" s="31">
        <v>1993</v>
      </c>
      <c r="C360" s="31">
        <v>62</v>
      </c>
      <c r="D360" s="32">
        <v>3.5251860000000003E-2</v>
      </c>
      <c r="E360" s="32">
        <v>3.4641270000000002E-2</v>
      </c>
      <c r="F360" s="32">
        <v>0.96535873000000005</v>
      </c>
      <c r="G360" s="33">
        <v>34847.322</v>
      </c>
      <c r="H360" s="39">
        <v>34243.743999999999</v>
      </c>
    </row>
    <row r="361" spans="1:8">
      <c r="A361" s="38" t="s">
        <v>8</v>
      </c>
      <c r="B361" s="31">
        <v>1993</v>
      </c>
      <c r="C361" s="31">
        <v>63</v>
      </c>
      <c r="D361" s="32">
        <v>3.7894530000000003E-2</v>
      </c>
      <c r="E361" s="32">
        <v>3.7189880000000002E-2</v>
      </c>
      <c r="F361" s="32">
        <v>0.96281011999999999</v>
      </c>
      <c r="G361" s="33">
        <v>33640.165999999997</v>
      </c>
      <c r="H361" s="39">
        <v>33014.629000000001</v>
      </c>
    </row>
    <row r="362" spans="1:8">
      <c r="A362" s="38" t="s">
        <v>8</v>
      </c>
      <c r="B362" s="31">
        <v>1993</v>
      </c>
      <c r="C362" s="31">
        <v>64</v>
      </c>
      <c r="D362" s="32">
        <v>4.0874099999999997E-2</v>
      </c>
      <c r="E362" s="32">
        <v>4.0055489999999999E-2</v>
      </c>
      <c r="F362" s="32">
        <v>0.95994451000000003</v>
      </c>
      <c r="G362" s="33">
        <v>32389.092000000001</v>
      </c>
      <c r="H362" s="39">
        <v>31740.412</v>
      </c>
    </row>
    <row r="363" spans="1:8">
      <c r="A363" s="38" t="s">
        <v>8</v>
      </c>
      <c r="B363" s="31">
        <v>1993</v>
      </c>
      <c r="C363" s="31">
        <v>65</v>
      </c>
      <c r="D363" s="32">
        <v>4.4248419999999997E-2</v>
      </c>
      <c r="E363" s="32">
        <v>4.329065E-2</v>
      </c>
      <c r="F363" s="32">
        <v>0.95670935000000001</v>
      </c>
      <c r="G363" s="33">
        <v>31091.732</v>
      </c>
      <c r="H363" s="39">
        <v>30418.741000000002</v>
      </c>
    </row>
    <row r="364" spans="1:8">
      <c r="A364" s="38" t="s">
        <v>8</v>
      </c>
      <c r="B364" s="31">
        <v>1993</v>
      </c>
      <c r="C364" s="31">
        <v>66</v>
      </c>
      <c r="D364" s="32">
        <v>4.74271E-2</v>
      </c>
      <c r="E364" s="32">
        <v>4.6328479999999998E-2</v>
      </c>
      <c r="F364" s="32">
        <v>0.95367151999999999</v>
      </c>
      <c r="G364" s="33">
        <v>29745.75</v>
      </c>
      <c r="H364" s="39">
        <v>29056.713</v>
      </c>
    </row>
    <row r="365" spans="1:8">
      <c r="A365" s="38" t="s">
        <v>8</v>
      </c>
      <c r="B365" s="31">
        <v>1993</v>
      </c>
      <c r="C365" s="31">
        <v>67</v>
      </c>
      <c r="D365" s="32">
        <v>5.1307709999999999E-2</v>
      </c>
      <c r="E365" s="32">
        <v>5.0024390000000002E-2</v>
      </c>
      <c r="F365" s="32">
        <v>0.94997560999999997</v>
      </c>
      <c r="G365" s="33">
        <v>28367.674999999999</v>
      </c>
      <c r="H365" s="39">
        <v>27658.136999999999</v>
      </c>
    </row>
    <row r="366" spans="1:8">
      <c r="A366" s="38" t="s">
        <v>8</v>
      </c>
      <c r="B366" s="31">
        <v>1993</v>
      </c>
      <c r="C366" s="31">
        <v>68</v>
      </c>
      <c r="D366" s="32">
        <v>5.5855839999999997E-2</v>
      </c>
      <c r="E366" s="32">
        <v>5.4338280000000003E-2</v>
      </c>
      <c r="F366" s="32">
        <v>0.94566172000000004</v>
      </c>
      <c r="G366" s="33">
        <v>26948.598999999998</v>
      </c>
      <c r="H366" s="39">
        <v>26216.429</v>
      </c>
    </row>
    <row r="367" spans="1:8">
      <c r="A367" s="38" t="s">
        <v>8</v>
      </c>
      <c r="B367" s="31">
        <v>1993</v>
      </c>
      <c r="C367" s="31">
        <v>69</v>
      </c>
      <c r="D367" s="32">
        <v>6.0376359999999997E-2</v>
      </c>
      <c r="E367" s="32">
        <v>5.8607119999999999E-2</v>
      </c>
      <c r="F367" s="32">
        <v>0.94139287999999999</v>
      </c>
      <c r="G367" s="33">
        <v>25484.258999999998</v>
      </c>
      <c r="H367" s="39">
        <v>24737.478999999999</v>
      </c>
    </row>
    <row r="368" spans="1:8">
      <c r="A368" s="38" t="s">
        <v>8</v>
      </c>
      <c r="B368" s="31">
        <v>1993</v>
      </c>
      <c r="C368" s="31">
        <v>70</v>
      </c>
      <c r="D368" s="32">
        <v>6.7287700000000006E-2</v>
      </c>
      <c r="E368" s="32">
        <v>6.5097559999999999E-2</v>
      </c>
      <c r="F368" s="32">
        <v>0.93490244</v>
      </c>
      <c r="G368" s="33">
        <v>23990.7</v>
      </c>
      <c r="H368" s="39">
        <v>23209.831999999999</v>
      </c>
    </row>
    <row r="369" spans="1:8">
      <c r="A369" s="38" t="s">
        <v>8</v>
      </c>
      <c r="B369" s="31">
        <v>1993</v>
      </c>
      <c r="C369" s="31">
        <v>71</v>
      </c>
      <c r="D369" s="32">
        <v>7.1453340000000004E-2</v>
      </c>
      <c r="E369" s="32">
        <v>6.8988599999999997E-2</v>
      </c>
      <c r="F369" s="32">
        <v>0.93101140000000004</v>
      </c>
      <c r="G369" s="33">
        <v>22428.963</v>
      </c>
      <c r="H369" s="39">
        <v>21655.292000000001</v>
      </c>
    </row>
    <row r="370" spans="1:8">
      <c r="A370" s="38" t="s">
        <v>8</v>
      </c>
      <c r="B370" s="31">
        <v>1993</v>
      </c>
      <c r="C370" s="31">
        <v>72</v>
      </c>
      <c r="D370" s="32">
        <v>7.9237290000000002E-2</v>
      </c>
      <c r="E370" s="32">
        <v>7.6217649999999998E-2</v>
      </c>
      <c r="F370" s="32">
        <v>0.92378234999999997</v>
      </c>
      <c r="G370" s="33">
        <v>20881.620999999999</v>
      </c>
      <c r="H370" s="39">
        <v>20085.847000000002</v>
      </c>
    </row>
    <row r="371" spans="1:8">
      <c r="A371" s="38" t="s">
        <v>8</v>
      </c>
      <c r="B371" s="31">
        <v>1993</v>
      </c>
      <c r="C371" s="31">
        <v>73</v>
      </c>
      <c r="D371" s="32">
        <v>8.5955290000000004E-2</v>
      </c>
      <c r="E371" s="32">
        <v>8.2413360000000005E-2</v>
      </c>
      <c r="F371" s="32">
        <v>0.91758664000000001</v>
      </c>
      <c r="G371" s="33">
        <v>19290.073</v>
      </c>
      <c r="H371" s="39">
        <v>18495.192999999999</v>
      </c>
    </row>
    <row r="372" spans="1:8">
      <c r="A372" s="38" t="s">
        <v>8</v>
      </c>
      <c r="B372" s="31">
        <v>1993</v>
      </c>
      <c r="C372" s="31">
        <v>74</v>
      </c>
      <c r="D372" s="32">
        <v>9.3705640000000007E-2</v>
      </c>
      <c r="E372" s="32">
        <v>8.9511759999999996E-2</v>
      </c>
      <c r="F372" s="32">
        <v>0.91048823999999995</v>
      </c>
      <c r="G372" s="33">
        <v>17700.312999999998</v>
      </c>
      <c r="H372" s="39">
        <v>16908.12</v>
      </c>
    </row>
    <row r="373" spans="1:8">
      <c r="A373" s="38" t="s">
        <v>8</v>
      </c>
      <c r="B373" s="31">
        <v>1993</v>
      </c>
      <c r="C373" s="31">
        <v>75</v>
      </c>
      <c r="D373" s="32">
        <v>0.10225526</v>
      </c>
      <c r="E373" s="32">
        <v>9.7281489999999998E-2</v>
      </c>
      <c r="F373" s="32">
        <v>0.90271851000000003</v>
      </c>
      <c r="G373" s="33">
        <v>16115.927</v>
      </c>
      <c r="H373" s="39">
        <v>15332.036</v>
      </c>
    </row>
    <row r="374" spans="1:8">
      <c r="A374" s="38" t="s">
        <v>8</v>
      </c>
      <c r="B374" s="31">
        <v>1993</v>
      </c>
      <c r="C374" s="31">
        <v>76</v>
      </c>
      <c r="D374" s="32">
        <v>0.11023909</v>
      </c>
      <c r="E374" s="32">
        <v>0.10448019</v>
      </c>
      <c r="F374" s="32">
        <v>0.89551981000000003</v>
      </c>
      <c r="G374" s="33">
        <v>14548.145</v>
      </c>
      <c r="H374" s="39">
        <v>13788.148999999999</v>
      </c>
    </row>
    <row r="375" spans="1:8">
      <c r="A375" s="38" t="s">
        <v>8</v>
      </c>
      <c r="B375" s="31">
        <v>1993</v>
      </c>
      <c r="C375" s="31">
        <v>77</v>
      </c>
      <c r="D375" s="32">
        <v>0.11876557</v>
      </c>
      <c r="E375" s="32">
        <v>0.11210827</v>
      </c>
      <c r="F375" s="32">
        <v>0.88789172999999999</v>
      </c>
      <c r="G375" s="33">
        <v>13028.152</v>
      </c>
      <c r="H375" s="39">
        <v>12297.870999999999</v>
      </c>
    </row>
    <row r="376" spans="1:8">
      <c r="A376" s="38" t="s">
        <v>8</v>
      </c>
      <c r="B376" s="31">
        <v>1993</v>
      </c>
      <c r="C376" s="31">
        <v>78</v>
      </c>
      <c r="D376" s="32">
        <v>0.12929599999999999</v>
      </c>
      <c r="E376" s="32">
        <v>0.12144483</v>
      </c>
      <c r="F376" s="32">
        <v>0.87855517000000005</v>
      </c>
      <c r="G376" s="33">
        <v>11567.589</v>
      </c>
      <c r="H376" s="39">
        <v>10865.177</v>
      </c>
    </row>
    <row r="377" spans="1:8">
      <c r="A377" s="38" t="s">
        <v>8</v>
      </c>
      <c r="B377" s="31">
        <v>1993</v>
      </c>
      <c r="C377" s="31">
        <v>79</v>
      </c>
      <c r="D377" s="32">
        <v>0.13854986999999999</v>
      </c>
      <c r="E377" s="32">
        <v>0.12957366000000001</v>
      </c>
      <c r="F377" s="32">
        <v>0.87042633999999997</v>
      </c>
      <c r="G377" s="33">
        <v>10162.764999999999</v>
      </c>
      <c r="H377" s="39">
        <v>9504.3520000000008</v>
      </c>
    </row>
    <row r="378" spans="1:8">
      <c r="A378" s="38" t="s">
        <v>8</v>
      </c>
      <c r="B378" s="31">
        <v>1993</v>
      </c>
      <c r="C378" s="31">
        <v>80</v>
      </c>
      <c r="D378" s="32">
        <v>0.15084006</v>
      </c>
      <c r="E378" s="32">
        <v>0.14026153</v>
      </c>
      <c r="F378" s="32">
        <v>0.85973847000000003</v>
      </c>
      <c r="G378" s="33">
        <v>8845.9380000000001</v>
      </c>
      <c r="H378" s="39">
        <v>8225.5660000000007</v>
      </c>
    </row>
    <row r="379" spans="1:8">
      <c r="A379" s="38" t="s">
        <v>8</v>
      </c>
      <c r="B379" s="31">
        <v>1993</v>
      </c>
      <c r="C379" s="31">
        <v>81</v>
      </c>
      <c r="D379" s="32">
        <v>0.15922996</v>
      </c>
      <c r="E379" s="32">
        <v>0.14748773000000001</v>
      </c>
      <c r="F379" s="32">
        <v>0.85251226999999996</v>
      </c>
      <c r="G379" s="33">
        <v>7605.1930000000002</v>
      </c>
      <c r="H379" s="39">
        <v>7044.357</v>
      </c>
    </row>
    <row r="380" spans="1:8">
      <c r="A380" s="38" t="s">
        <v>8</v>
      </c>
      <c r="B380" s="31">
        <v>1993</v>
      </c>
      <c r="C380" s="31">
        <v>82</v>
      </c>
      <c r="D380" s="32">
        <v>0.17520964</v>
      </c>
      <c r="E380" s="32">
        <v>0.16109678999999999</v>
      </c>
      <c r="F380" s="32">
        <v>0.83890321000000001</v>
      </c>
      <c r="G380" s="33">
        <v>6483.5209999999997</v>
      </c>
      <c r="H380" s="39">
        <v>5961.2830000000004</v>
      </c>
    </row>
    <row r="381" spans="1:8">
      <c r="A381" s="38" t="s">
        <v>8</v>
      </c>
      <c r="B381" s="31">
        <v>1993</v>
      </c>
      <c r="C381" s="31">
        <v>83</v>
      </c>
      <c r="D381" s="32">
        <v>0.18899456000000001</v>
      </c>
      <c r="E381" s="32">
        <v>0.17267705</v>
      </c>
      <c r="F381" s="32">
        <v>0.82732295</v>
      </c>
      <c r="G381" s="33">
        <v>5439.0460000000003</v>
      </c>
      <c r="H381" s="39">
        <v>4969.4470000000001</v>
      </c>
    </row>
    <row r="382" spans="1:8">
      <c r="A382" s="38" t="s">
        <v>8</v>
      </c>
      <c r="B382" s="31">
        <v>1993</v>
      </c>
      <c r="C382" s="31">
        <v>84</v>
      </c>
      <c r="D382" s="32">
        <v>0.20543910000000001</v>
      </c>
      <c r="E382" s="32">
        <v>0.18630221999999999</v>
      </c>
      <c r="F382" s="32">
        <v>0.81369778000000004</v>
      </c>
      <c r="G382" s="33">
        <v>4499.848</v>
      </c>
      <c r="H382" s="39">
        <v>4080.6819999999998</v>
      </c>
    </row>
    <row r="383" spans="1:8">
      <c r="A383" s="38" t="s">
        <v>8</v>
      </c>
      <c r="B383" s="31">
        <v>1993</v>
      </c>
      <c r="C383" s="31">
        <v>85</v>
      </c>
      <c r="D383" s="32">
        <v>0.22003184000000001</v>
      </c>
      <c r="E383" s="32">
        <v>0.19822403999999999</v>
      </c>
      <c r="F383" s="32">
        <v>0.80177595999999995</v>
      </c>
      <c r="G383" s="33">
        <v>3661.5160000000001</v>
      </c>
      <c r="H383" s="39">
        <v>3298.616</v>
      </c>
    </row>
    <row r="384" spans="1:8">
      <c r="A384" s="38" t="s">
        <v>8</v>
      </c>
      <c r="B384" s="31">
        <v>1993</v>
      </c>
      <c r="C384" s="31">
        <v>86</v>
      </c>
      <c r="D384" s="32">
        <v>0.23568380999999999</v>
      </c>
      <c r="E384" s="32">
        <v>0.21083822999999999</v>
      </c>
      <c r="F384" s="32">
        <v>0.78916176999999998</v>
      </c>
      <c r="G384" s="33">
        <v>2935.7159999999999</v>
      </c>
      <c r="H384" s="39">
        <v>2626.2350000000001</v>
      </c>
    </row>
    <row r="385" spans="1:8">
      <c r="A385" s="38" t="s">
        <v>8</v>
      </c>
      <c r="B385" s="31">
        <v>1993</v>
      </c>
      <c r="C385" s="31">
        <v>87</v>
      </c>
      <c r="D385" s="32">
        <v>0.25134688999999999</v>
      </c>
      <c r="E385" s="32">
        <v>0.22328580000000001</v>
      </c>
      <c r="F385" s="32">
        <v>0.77671420000000002</v>
      </c>
      <c r="G385" s="33">
        <v>2316.7550000000001</v>
      </c>
      <c r="H385" s="39">
        <v>2058.105</v>
      </c>
    </row>
    <row r="386" spans="1:8">
      <c r="A386" s="38" t="s">
        <v>8</v>
      </c>
      <c r="B386" s="31">
        <v>1993</v>
      </c>
      <c r="C386" s="31">
        <v>88</v>
      </c>
      <c r="D386" s="32">
        <v>0.26902519000000003</v>
      </c>
      <c r="E386" s="32">
        <v>0.23712843</v>
      </c>
      <c r="F386" s="32">
        <v>0.76287157000000005</v>
      </c>
      <c r="G386" s="33">
        <v>1799.4559999999999</v>
      </c>
      <c r="H386" s="39">
        <v>1586.105</v>
      </c>
    </row>
    <row r="387" spans="1:8">
      <c r="A387" s="38" t="s">
        <v>8</v>
      </c>
      <c r="B387" s="31">
        <v>1993</v>
      </c>
      <c r="C387" s="31">
        <v>89</v>
      </c>
      <c r="D387" s="32">
        <v>0.28494829999999999</v>
      </c>
      <c r="E387" s="32">
        <v>0.24941334000000001</v>
      </c>
      <c r="F387" s="32">
        <v>0.75058665999999996</v>
      </c>
      <c r="G387" s="33">
        <v>1372.7539999999999</v>
      </c>
      <c r="H387" s="39">
        <v>1201.5619999999999</v>
      </c>
    </row>
    <row r="388" spans="1:8">
      <c r="A388" s="38" t="s">
        <v>8</v>
      </c>
      <c r="B388" s="31">
        <v>1993</v>
      </c>
      <c r="C388" s="31">
        <v>90</v>
      </c>
      <c r="D388" s="32">
        <v>0.30776453999999998</v>
      </c>
      <c r="E388" s="32">
        <v>0.26672091999999997</v>
      </c>
      <c r="F388" s="32">
        <v>0.73327907999999997</v>
      </c>
      <c r="G388" s="33">
        <v>1030.3710000000001</v>
      </c>
      <c r="H388" s="39">
        <v>892.96</v>
      </c>
    </row>
    <row r="389" spans="1:8">
      <c r="A389" s="38" t="s">
        <v>8</v>
      </c>
      <c r="B389" s="31">
        <v>1993</v>
      </c>
      <c r="C389" s="31">
        <v>91</v>
      </c>
      <c r="D389" s="32">
        <v>0.32042217000000001</v>
      </c>
      <c r="E389" s="32">
        <v>0.27617575</v>
      </c>
      <c r="F389" s="32">
        <v>0.72382424999999995</v>
      </c>
      <c r="G389" s="33">
        <v>755.54899999999998</v>
      </c>
      <c r="H389" s="39">
        <v>651.21699999999998</v>
      </c>
    </row>
    <row r="390" spans="1:8">
      <c r="A390" s="38" t="s">
        <v>8</v>
      </c>
      <c r="B390" s="31">
        <v>1993</v>
      </c>
      <c r="C390" s="31">
        <v>92</v>
      </c>
      <c r="D390" s="32">
        <v>0.34365536000000002</v>
      </c>
      <c r="E390" s="32">
        <v>0.29326440999999998</v>
      </c>
      <c r="F390" s="32">
        <v>0.70673558999999997</v>
      </c>
      <c r="G390" s="33">
        <v>546.88499999999999</v>
      </c>
      <c r="H390" s="39">
        <v>466.69400000000002</v>
      </c>
    </row>
    <row r="391" spans="1:8">
      <c r="A391" s="38" t="s">
        <v>8</v>
      </c>
      <c r="B391" s="31">
        <v>1993</v>
      </c>
      <c r="C391" s="31">
        <v>93</v>
      </c>
      <c r="D391" s="32">
        <v>0.36403796999999999</v>
      </c>
      <c r="E391" s="32">
        <v>0.30797980000000003</v>
      </c>
      <c r="F391" s="32">
        <v>0.69202019999999997</v>
      </c>
      <c r="G391" s="33">
        <v>386.50299999999999</v>
      </c>
      <c r="H391" s="39">
        <v>326.98500000000001</v>
      </c>
    </row>
    <row r="392" spans="1:8">
      <c r="A392" s="38" t="s">
        <v>8</v>
      </c>
      <c r="B392" s="31">
        <v>1993</v>
      </c>
      <c r="C392" s="31">
        <v>94</v>
      </c>
      <c r="D392" s="32">
        <v>0.38660982999999999</v>
      </c>
      <c r="E392" s="32">
        <v>0.32398242999999999</v>
      </c>
      <c r="F392" s="32">
        <v>0.67601756999999996</v>
      </c>
      <c r="G392" s="33">
        <v>267.46800000000002</v>
      </c>
      <c r="H392" s="39">
        <v>224.14</v>
      </c>
    </row>
    <row r="393" spans="1:8">
      <c r="A393" s="38" t="s">
        <v>8</v>
      </c>
      <c r="B393" s="31">
        <v>1993</v>
      </c>
      <c r="C393" s="31">
        <v>95</v>
      </c>
      <c r="D393" s="32">
        <v>0.41223753000000002</v>
      </c>
      <c r="E393" s="32">
        <v>0.34178850999999999</v>
      </c>
      <c r="F393" s="32">
        <v>0.65821149000000001</v>
      </c>
      <c r="G393" s="33">
        <v>180.81299999999999</v>
      </c>
      <c r="H393" s="39">
        <v>149.91300000000001</v>
      </c>
    </row>
    <row r="394" spans="1:8">
      <c r="A394" s="38" t="s">
        <v>8</v>
      </c>
      <c r="B394" s="31">
        <v>1993</v>
      </c>
      <c r="C394" s="31">
        <v>96</v>
      </c>
      <c r="D394" s="32">
        <v>0.43469879</v>
      </c>
      <c r="E394" s="32">
        <v>0.35708630000000002</v>
      </c>
      <c r="F394" s="32">
        <v>0.64291370000000003</v>
      </c>
      <c r="G394" s="33">
        <v>119.01300000000001</v>
      </c>
      <c r="H394" s="39">
        <v>97.763999999999996</v>
      </c>
    </row>
    <row r="395" spans="1:8">
      <c r="A395" s="38" t="s">
        <v>8</v>
      </c>
      <c r="B395" s="31">
        <v>1993</v>
      </c>
      <c r="C395" s="31">
        <v>97</v>
      </c>
      <c r="D395" s="32">
        <v>0.45654725000000002</v>
      </c>
      <c r="E395" s="32">
        <v>0.37169833000000002</v>
      </c>
      <c r="F395" s="32">
        <v>0.62830167000000003</v>
      </c>
      <c r="G395" s="33">
        <v>76.515000000000001</v>
      </c>
      <c r="H395" s="39">
        <v>62.295000000000002</v>
      </c>
    </row>
    <row r="396" spans="1:8">
      <c r="A396" s="38" t="s">
        <v>8</v>
      </c>
      <c r="B396" s="31">
        <v>1993</v>
      </c>
      <c r="C396" s="31">
        <v>98</v>
      </c>
      <c r="D396" s="32">
        <v>0.47775736000000002</v>
      </c>
      <c r="E396" s="32">
        <v>0.38563691999999999</v>
      </c>
      <c r="F396" s="32">
        <v>0.61436307999999995</v>
      </c>
      <c r="G396" s="33">
        <v>48.075000000000003</v>
      </c>
      <c r="H396" s="39">
        <v>38.805</v>
      </c>
    </row>
    <row r="397" spans="1:8">
      <c r="A397" s="38" t="s">
        <v>8</v>
      </c>
      <c r="B397" s="31">
        <v>1993</v>
      </c>
      <c r="C397" s="31">
        <v>99</v>
      </c>
      <c r="D397" s="32">
        <v>0.50484141000000005</v>
      </c>
      <c r="E397" s="32">
        <v>0.40309251000000001</v>
      </c>
      <c r="F397" s="32">
        <v>0.59690748999999999</v>
      </c>
      <c r="G397" s="33">
        <v>29.535</v>
      </c>
      <c r="H397" s="39">
        <v>23.582999999999998</v>
      </c>
    </row>
    <row r="398" spans="1:8">
      <c r="A398" s="38" t="s">
        <v>8</v>
      </c>
      <c r="B398" s="31">
        <v>1994</v>
      </c>
      <c r="C398" s="31">
        <v>1</v>
      </c>
      <c r="D398" s="32">
        <v>4.9643069999999997E-2</v>
      </c>
      <c r="E398" s="32">
        <v>4.8440700000000003E-2</v>
      </c>
      <c r="F398" s="32">
        <v>0.9515593</v>
      </c>
      <c r="G398" s="33">
        <v>87103.218999999997</v>
      </c>
      <c r="H398" s="39">
        <v>84993.547999999995</v>
      </c>
    </row>
    <row r="399" spans="1:8">
      <c r="A399" s="38" t="s">
        <v>8</v>
      </c>
      <c r="B399" s="31">
        <v>1994</v>
      </c>
      <c r="C399" s="31">
        <v>2</v>
      </c>
      <c r="D399" s="32">
        <v>3.0071870000000001E-2</v>
      </c>
      <c r="E399" s="32">
        <v>2.9626409999999999E-2</v>
      </c>
      <c r="F399" s="32">
        <v>0.97037359000000001</v>
      </c>
      <c r="G399" s="33">
        <v>82883.877999999997</v>
      </c>
      <c r="H399" s="39">
        <v>81656.101999999999</v>
      </c>
    </row>
    <row r="400" spans="1:8">
      <c r="A400" s="38" t="s">
        <v>8</v>
      </c>
      <c r="B400" s="31">
        <v>1994</v>
      </c>
      <c r="C400" s="31">
        <v>3</v>
      </c>
      <c r="D400" s="32">
        <v>2.0020940000000001E-2</v>
      </c>
      <c r="E400" s="32">
        <v>1.9822510000000002E-2</v>
      </c>
      <c r="F400" s="32">
        <v>0.98017748999999998</v>
      </c>
      <c r="G400" s="33">
        <v>80428.326000000001</v>
      </c>
      <c r="H400" s="39">
        <v>79631.180999999997</v>
      </c>
    </row>
    <row r="401" spans="1:8">
      <c r="A401" s="38" t="s">
        <v>8</v>
      </c>
      <c r="B401" s="31">
        <v>1994</v>
      </c>
      <c r="C401" s="31">
        <v>4</v>
      </c>
      <c r="D401" s="32">
        <v>1.33943E-2</v>
      </c>
      <c r="E401" s="32">
        <v>1.330519E-2</v>
      </c>
      <c r="F401" s="32">
        <v>0.98669481000000003</v>
      </c>
      <c r="G401" s="33">
        <v>78834.035000000003</v>
      </c>
      <c r="H401" s="39">
        <v>78309.584000000003</v>
      </c>
    </row>
    <row r="402" spans="1:8">
      <c r="A402" s="38" t="s">
        <v>8</v>
      </c>
      <c r="B402" s="31">
        <v>1994</v>
      </c>
      <c r="C402" s="31">
        <v>5</v>
      </c>
      <c r="D402" s="32">
        <v>9.76636E-3</v>
      </c>
      <c r="E402" s="32">
        <v>9.7189000000000008E-3</v>
      </c>
      <c r="F402" s="32">
        <v>0.99028110000000003</v>
      </c>
      <c r="G402" s="33">
        <v>77785.133000000002</v>
      </c>
      <c r="H402" s="39">
        <v>77407.14</v>
      </c>
    </row>
    <row r="403" spans="1:8">
      <c r="A403" s="38" t="s">
        <v>8</v>
      </c>
      <c r="B403" s="31">
        <v>1994</v>
      </c>
      <c r="C403" s="31">
        <v>6</v>
      </c>
      <c r="D403" s="32">
        <v>7.7746600000000001E-3</v>
      </c>
      <c r="E403" s="32">
        <v>7.7445500000000002E-3</v>
      </c>
      <c r="F403" s="32">
        <v>0.99225545000000004</v>
      </c>
      <c r="G403" s="33">
        <v>77029.146999999997</v>
      </c>
      <c r="H403" s="39">
        <v>76730.869000000006</v>
      </c>
    </row>
    <row r="404" spans="1:8">
      <c r="A404" s="38" t="s">
        <v>8</v>
      </c>
      <c r="B404" s="31">
        <v>1994</v>
      </c>
      <c r="C404" s="31">
        <v>7</v>
      </c>
      <c r="D404" s="32">
        <v>6.3167099999999997E-3</v>
      </c>
      <c r="E404" s="32">
        <v>6.2968199999999998E-3</v>
      </c>
      <c r="F404" s="32">
        <v>0.99370318000000002</v>
      </c>
      <c r="G404" s="33">
        <v>76432.591</v>
      </c>
      <c r="H404" s="39">
        <v>76191.95</v>
      </c>
    </row>
    <row r="405" spans="1:8">
      <c r="A405" s="38" t="s">
        <v>8</v>
      </c>
      <c r="B405" s="31">
        <v>1994</v>
      </c>
      <c r="C405" s="31">
        <v>8</v>
      </c>
      <c r="D405" s="32">
        <v>5.3733100000000001E-3</v>
      </c>
      <c r="E405" s="32">
        <v>5.3589099999999997E-3</v>
      </c>
      <c r="F405" s="32">
        <v>0.99464109000000001</v>
      </c>
      <c r="G405" s="33">
        <v>75951.308000000005</v>
      </c>
      <c r="H405" s="39">
        <v>75747.8</v>
      </c>
    </row>
    <row r="406" spans="1:8">
      <c r="A406" s="38" t="s">
        <v>8</v>
      </c>
      <c r="B406" s="31">
        <v>1994</v>
      </c>
      <c r="C406" s="31">
        <v>9</v>
      </c>
      <c r="D406" s="32">
        <v>4.7542799999999996E-3</v>
      </c>
      <c r="E406" s="32">
        <v>4.7430099999999998E-3</v>
      </c>
      <c r="F406" s="32">
        <v>0.99525699000000001</v>
      </c>
      <c r="G406" s="33">
        <v>75544.292000000001</v>
      </c>
      <c r="H406" s="39">
        <v>75365.138999999996</v>
      </c>
    </row>
    <row r="407" spans="1:8">
      <c r="A407" s="38" t="s">
        <v>8</v>
      </c>
      <c r="B407" s="31">
        <v>1994</v>
      </c>
      <c r="C407" s="31">
        <v>10</v>
      </c>
      <c r="D407" s="32">
        <v>4.3607200000000002E-3</v>
      </c>
      <c r="E407" s="32">
        <v>4.3512300000000002E-3</v>
      </c>
      <c r="F407" s="32">
        <v>0.99564876999999996</v>
      </c>
      <c r="G407" s="33">
        <v>75185.985000000001</v>
      </c>
      <c r="H407" s="39">
        <v>75022.409</v>
      </c>
    </row>
    <row r="408" spans="1:8">
      <c r="A408" s="38" t="s">
        <v>8</v>
      </c>
      <c r="B408" s="31">
        <v>1994</v>
      </c>
      <c r="C408" s="31">
        <v>11</v>
      </c>
      <c r="D408" s="32">
        <v>4.0910499999999997E-3</v>
      </c>
      <c r="E408" s="32">
        <v>4.0826999999999999E-3</v>
      </c>
      <c r="F408" s="32">
        <v>0.99591730000000001</v>
      </c>
      <c r="G408" s="33">
        <v>74858.832999999999</v>
      </c>
      <c r="H408" s="39">
        <v>74706.02</v>
      </c>
    </row>
    <row r="409" spans="1:8">
      <c r="A409" s="38" t="s">
        <v>8</v>
      </c>
      <c r="B409" s="31">
        <v>1994</v>
      </c>
      <c r="C409" s="31">
        <v>12</v>
      </c>
      <c r="D409" s="32">
        <v>4.0176099999999996E-3</v>
      </c>
      <c r="E409" s="32">
        <v>4.0095499999999997E-3</v>
      </c>
      <c r="F409" s="32">
        <v>0.99599044999999997</v>
      </c>
      <c r="G409" s="33">
        <v>74553.206999999995</v>
      </c>
      <c r="H409" s="39">
        <v>74403.744999999995</v>
      </c>
    </row>
    <row r="410" spans="1:8">
      <c r="A410" s="38" t="s">
        <v>8</v>
      </c>
      <c r="B410" s="31">
        <v>1994</v>
      </c>
      <c r="C410" s="31">
        <v>13</v>
      </c>
      <c r="D410" s="32">
        <v>4.0923499999999998E-3</v>
      </c>
      <c r="E410" s="32">
        <v>4.084E-3</v>
      </c>
      <c r="F410" s="32">
        <v>0.99591600000000002</v>
      </c>
      <c r="G410" s="33">
        <v>74254.282000000007</v>
      </c>
      <c r="H410" s="39">
        <v>74102.654999999999</v>
      </c>
    </row>
    <row r="411" spans="1:8">
      <c r="A411" s="38" t="s">
        <v>8</v>
      </c>
      <c r="B411" s="31">
        <v>1994</v>
      </c>
      <c r="C411" s="31">
        <v>14</v>
      </c>
      <c r="D411" s="32">
        <v>4.4023500000000002E-3</v>
      </c>
      <c r="E411" s="32">
        <v>4.3926800000000004E-3</v>
      </c>
      <c r="F411" s="32">
        <v>0.99560731999999996</v>
      </c>
      <c r="G411" s="33">
        <v>73951.028000000006</v>
      </c>
      <c r="H411" s="39">
        <v>73788.606</v>
      </c>
    </row>
    <row r="412" spans="1:8">
      <c r="A412" s="38" t="s">
        <v>8</v>
      </c>
      <c r="B412" s="31">
        <v>1994</v>
      </c>
      <c r="C412" s="31">
        <v>15</v>
      </c>
      <c r="D412" s="32">
        <v>4.8277900000000002E-3</v>
      </c>
      <c r="E412" s="32">
        <v>4.8161599999999999E-3</v>
      </c>
      <c r="F412" s="32">
        <v>0.99518384000000004</v>
      </c>
      <c r="G412" s="33">
        <v>73626.184999999998</v>
      </c>
      <c r="H412" s="39">
        <v>73448.887000000002</v>
      </c>
    </row>
    <row r="413" spans="1:8">
      <c r="A413" s="38" t="s">
        <v>8</v>
      </c>
      <c r="B413" s="31">
        <v>1994</v>
      </c>
      <c r="C413" s="31">
        <v>16</v>
      </c>
      <c r="D413" s="32">
        <v>5.4295000000000003E-3</v>
      </c>
      <c r="E413" s="32">
        <v>5.4148E-3</v>
      </c>
      <c r="F413" s="32">
        <v>0.99458519999999995</v>
      </c>
      <c r="G413" s="33">
        <v>73271.589000000007</v>
      </c>
      <c r="H413" s="39">
        <v>73073.213000000003</v>
      </c>
    </row>
    <row r="414" spans="1:8">
      <c r="A414" s="38" t="s">
        <v>8</v>
      </c>
      <c r="B414" s="31">
        <v>1994</v>
      </c>
      <c r="C414" s="31">
        <v>17</v>
      </c>
      <c r="D414" s="32">
        <v>6.0577299999999999E-3</v>
      </c>
      <c r="E414" s="32">
        <v>6.0394400000000001E-3</v>
      </c>
      <c r="F414" s="32">
        <v>0.99396055999999999</v>
      </c>
      <c r="G414" s="33">
        <v>72874.838000000003</v>
      </c>
      <c r="H414" s="39">
        <v>72654.775999999998</v>
      </c>
    </row>
    <row r="415" spans="1:8">
      <c r="A415" s="38" t="s">
        <v>8</v>
      </c>
      <c r="B415" s="31">
        <v>1994</v>
      </c>
      <c r="C415" s="31">
        <v>18</v>
      </c>
      <c r="D415" s="32">
        <v>6.8571099999999996E-3</v>
      </c>
      <c r="E415" s="32">
        <v>6.83368E-3</v>
      </c>
      <c r="F415" s="32">
        <v>0.99316632000000005</v>
      </c>
      <c r="G415" s="33">
        <v>72434.714999999997</v>
      </c>
      <c r="H415" s="39">
        <v>72187.217000000004</v>
      </c>
    </row>
    <row r="416" spans="1:8">
      <c r="A416" s="38" t="s">
        <v>8</v>
      </c>
      <c r="B416" s="31">
        <v>1994</v>
      </c>
      <c r="C416" s="31">
        <v>19</v>
      </c>
      <c r="D416" s="32">
        <v>7.9355599999999995E-3</v>
      </c>
      <c r="E416" s="32">
        <v>7.9042000000000001E-3</v>
      </c>
      <c r="F416" s="32">
        <v>0.99209579999999997</v>
      </c>
      <c r="G416" s="33">
        <v>71939.718999999997</v>
      </c>
      <c r="H416" s="39">
        <v>71655.406000000003</v>
      </c>
    </row>
    <row r="417" spans="1:8">
      <c r="A417" s="38" t="s">
        <v>8</v>
      </c>
      <c r="B417" s="31">
        <v>1994</v>
      </c>
      <c r="C417" s="31">
        <v>20</v>
      </c>
      <c r="D417" s="32">
        <v>9.0565400000000001E-3</v>
      </c>
      <c r="E417" s="32">
        <v>9.0157099999999997E-3</v>
      </c>
      <c r="F417" s="32">
        <v>0.99098428999999999</v>
      </c>
      <c r="G417" s="33">
        <v>71371.092999999993</v>
      </c>
      <c r="H417" s="39">
        <v>71049.362999999998</v>
      </c>
    </row>
    <row r="418" spans="1:8">
      <c r="A418" s="38" t="s">
        <v>8</v>
      </c>
      <c r="B418" s="31">
        <v>1994</v>
      </c>
      <c r="C418" s="31">
        <v>21</v>
      </c>
      <c r="D418" s="32">
        <v>1.000207E-2</v>
      </c>
      <c r="E418" s="32">
        <v>9.9523000000000007E-3</v>
      </c>
      <c r="F418" s="32">
        <v>0.99004769999999997</v>
      </c>
      <c r="G418" s="33">
        <v>70727.631999999998</v>
      </c>
      <c r="H418" s="39">
        <v>70375.680999999997</v>
      </c>
    </row>
    <row r="419" spans="1:8">
      <c r="A419" s="38" t="s">
        <v>8</v>
      </c>
      <c r="B419" s="31">
        <v>1994</v>
      </c>
      <c r="C419" s="31">
        <v>22</v>
      </c>
      <c r="D419" s="32">
        <v>1.054137E-2</v>
      </c>
      <c r="E419" s="32">
        <v>1.04861E-2</v>
      </c>
      <c r="F419" s="32">
        <v>0.98951389999999995</v>
      </c>
      <c r="G419" s="33">
        <v>70023.73</v>
      </c>
      <c r="H419" s="39">
        <v>69656.592000000004</v>
      </c>
    </row>
    <row r="420" spans="1:8">
      <c r="A420" s="38" t="s">
        <v>8</v>
      </c>
      <c r="B420" s="31">
        <v>1994</v>
      </c>
      <c r="C420" s="31">
        <v>23</v>
      </c>
      <c r="D420" s="32">
        <v>1.0779759999999999E-2</v>
      </c>
      <c r="E420" s="32">
        <v>1.0721970000000001E-2</v>
      </c>
      <c r="F420" s="32">
        <v>0.98927803000000003</v>
      </c>
      <c r="G420" s="33">
        <v>69289.453999999998</v>
      </c>
      <c r="H420" s="39">
        <v>68917.994000000006</v>
      </c>
    </row>
    <row r="421" spans="1:8">
      <c r="A421" s="38" t="s">
        <v>8</v>
      </c>
      <c r="B421" s="31">
        <v>1994</v>
      </c>
      <c r="C421" s="31">
        <v>24</v>
      </c>
      <c r="D421" s="32">
        <v>1.097456E-2</v>
      </c>
      <c r="E421" s="32">
        <v>1.091467E-2</v>
      </c>
      <c r="F421" s="32">
        <v>0.98908532999999998</v>
      </c>
      <c r="G421" s="33">
        <v>68546.534</v>
      </c>
      <c r="H421" s="39">
        <v>68172.452999999994</v>
      </c>
    </row>
    <row r="422" spans="1:8">
      <c r="A422" s="38" t="s">
        <v>8</v>
      </c>
      <c r="B422" s="31">
        <v>1994</v>
      </c>
      <c r="C422" s="31">
        <v>25</v>
      </c>
      <c r="D422" s="32">
        <v>1.113746E-2</v>
      </c>
      <c r="E422" s="32">
        <v>1.107578E-2</v>
      </c>
      <c r="F422" s="32">
        <v>0.98892422000000002</v>
      </c>
      <c r="G422" s="33">
        <v>67798.370999999999</v>
      </c>
      <c r="H422" s="39">
        <v>67422.911999999997</v>
      </c>
    </row>
    <row r="423" spans="1:8">
      <c r="A423" s="38" t="s">
        <v>8</v>
      </c>
      <c r="B423" s="31">
        <v>1994</v>
      </c>
      <c r="C423" s="31">
        <v>26</v>
      </c>
      <c r="D423" s="32">
        <v>1.127043E-2</v>
      </c>
      <c r="E423" s="32">
        <v>1.120728E-2</v>
      </c>
      <c r="F423" s="32">
        <v>0.98879271999999996</v>
      </c>
      <c r="G423" s="33">
        <v>67047.452000000005</v>
      </c>
      <c r="H423" s="39">
        <v>66671.741999999998</v>
      </c>
    </row>
    <row r="424" spans="1:8">
      <c r="A424" s="38" t="s">
        <v>8</v>
      </c>
      <c r="B424" s="31">
        <v>1994</v>
      </c>
      <c r="C424" s="31">
        <v>27</v>
      </c>
      <c r="D424" s="32">
        <v>1.139912E-2</v>
      </c>
      <c r="E424" s="32">
        <v>1.1334520000000001E-2</v>
      </c>
      <c r="F424" s="32">
        <v>0.98866547999999999</v>
      </c>
      <c r="G424" s="33">
        <v>66296.032999999996</v>
      </c>
      <c r="H424" s="39">
        <v>65920.316000000006</v>
      </c>
    </row>
    <row r="425" spans="1:8">
      <c r="A425" s="38" t="s">
        <v>8</v>
      </c>
      <c r="B425" s="31">
        <v>1994</v>
      </c>
      <c r="C425" s="31">
        <v>28</v>
      </c>
      <c r="D425" s="32">
        <v>1.1550329999999999E-2</v>
      </c>
      <c r="E425" s="32">
        <v>1.1483999999999999E-2</v>
      </c>
      <c r="F425" s="32">
        <v>0.98851599999999995</v>
      </c>
      <c r="G425" s="33">
        <v>65544.599000000002</v>
      </c>
      <c r="H425" s="39">
        <v>65168.241999999998</v>
      </c>
    </row>
    <row r="426" spans="1:8">
      <c r="A426" s="38" t="s">
        <v>8</v>
      </c>
      <c r="B426" s="31">
        <v>1994</v>
      </c>
      <c r="C426" s="31">
        <v>29</v>
      </c>
      <c r="D426" s="32">
        <v>1.1583939999999999E-2</v>
      </c>
      <c r="E426" s="32">
        <v>1.151723E-2</v>
      </c>
      <c r="F426" s="32">
        <v>0.98848276999999996</v>
      </c>
      <c r="G426" s="33">
        <v>64791.883999999998</v>
      </c>
      <c r="H426" s="39">
        <v>64418.773000000001</v>
      </c>
    </row>
    <row r="427" spans="1:8">
      <c r="A427" s="38" t="s">
        <v>8</v>
      </c>
      <c r="B427" s="31">
        <v>1994</v>
      </c>
      <c r="C427" s="31">
        <v>30</v>
      </c>
      <c r="D427" s="32">
        <v>1.176015E-2</v>
      </c>
      <c r="E427" s="32">
        <v>1.1691409999999999E-2</v>
      </c>
      <c r="F427" s="32">
        <v>0.98830859000000004</v>
      </c>
      <c r="G427" s="33">
        <v>64045.661</v>
      </c>
      <c r="H427" s="39">
        <v>63671.269</v>
      </c>
    </row>
    <row r="428" spans="1:8">
      <c r="A428" s="38" t="s">
        <v>8</v>
      </c>
      <c r="B428" s="31">
        <v>1994</v>
      </c>
      <c r="C428" s="31">
        <v>31</v>
      </c>
      <c r="D428" s="32">
        <v>1.175753E-2</v>
      </c>
      <c r="E428" s="32">
        <v>1.1688820000000001E-2</v>
      </c>
      <c r="F428" s="32">
        <v>0.98831117999999996</v>
      </c>
      <c r="G428" s="33">
        <v>63296.877</v>
      </c>
      <c r="H428" s="39">
        <v>62926.945</v>
      </c>
    </row>
    <row r="429" spans="1:8">
      <c r="A429" s="38" t="s">
        <v>8</v>
      </c>
      <c r="B429" s="31">
        <v>1994</v>
      </c>
      <c r="C429" s="31">
        <v>32</v>
      </c>
      <c r="D429" s="32">
        <v>1.1975899999999999E-2</v>
      </c>
      <c r="E429" s="32">
        <v>1.1904619999999999E-2</v>
      </c>
      <c r="F429" s="32">
        <v>0.98809537999999997</v>
      </c>
      <c r="G429" s="33">
        <v>62557.012000000002</v>
      </c>
      <c r="H429" s="39">
        <v>62184.652999999998</v>
      </c>
    </row>
    <row r="430" spans="1:8">
      <c r="A430" s="38" t="s">
        <v>8</v>
      </c>
      <c r="B430" s="31">
        <v>1994</v>
      </c>
      <c r="C430" s="31">
        <v>33</v>
      </c>
      <c r="D430" s="32">
        <v>1.213154E-2</v>
      </c>
      <c r="E430" s="32">
        <v>1.20584E-2</v>
      </c>
      <c r="F430" s="32">
        <v>0.98794159999999998</v>
      </c>
      <c r="G430" s="33">
        <v>61812.294999999998</v>
      </c>
      <c r="H430" s="39">
        <v>61439.616000000002</v>
      </c>
    </row>
    <row r="431" spans="1:8">
      <c r="A431" s="38" t="s">
        <v>8</v>
      </c>
      <c r="B431" s="31">
        <v>1994</v>
      </c>
      <c r="C431" s="31">
        <v>34</v>
      </c>
      <c r="D431" s="32">
        <v>1.2301599999999999E-2</v>
      </c>
      <c r="E431" s="32">
        <v>1.222639E-2</v>
      </c>
      <c r="F431" s="32">
        <v>0.98777360999999997</v>
      </c>
      <c r="G431" s="33">
        <v>61066.936999999998</v>
      </c>
      <c r="H431" s="39">
        <v>60693.623</v>
      </c>
    </row>
    <row r="432" spans="1:8">
      <c r="A432" s="38" t="s">
        <v>8</v>
      </c>
      <c r="B432" s="31">
        <v>1994</v>
      </c>
      <c r="C432" s="31">
        <v>35</v>
      </c>
      <c r="D432" s="32">
        <v>1.251946E-2</v>
      </c>
      <c r="E432" s="32">
        <v>1.2441580000000001E-2</v>
      </c>
      <c r="F432" s="32">
        <v>0.98755842000000005</v>
      </c>
      <c r="G432" s="33">
        <v>60320.309000000001</v>
      </c>
      <c r="H432" s="39">
        <v>59945.069000000003</v>
      </c>
    </row>
    <row r="433" spans="1:8">
      <c r="A433" s="38" t="s">
        <v>8</v>
      </c>
      <c r="B433" s="31">
        <v>1994</v>
      </c>
      <c r="C433" s="31">
        <v>36</v>
      </c>
      <c r="D433" s="32">
        <v>1.2736030000000001E-2</v>
      </c>
      <c r="E433" s="32">
        <v>1.265544E-2</v>
      </c>
      <c r="F433" s="32">
        <v>0.98734456000000004</v>
      </c>
      <c r="G433" s="33">
        <v>59569.828999999998</v>
      </c>
      <c r="H433" s="39">
        <v>59192.887999999999</v>
      </c>
    </row>
    <row r="434" spans="1:8">
      <c r="A434" s="38" t="s">
        <v>8</v>
      </c>
      <c r="B434" s="31">
        <v>1994</v>
      </c>
      <c r="C434" s="31">
        <v>37</v>
      </c>
      <c r="D434" s="32">
        <v>1.2915380000000001E-2</v>
      </c>
      <c r="E434" s="32">
        <v>1.283251E-2</v>
      </c>
      <c r="F434" s="32">
        <v>0.98716749000000004</v>
      </c>
      <c r="G434" s="33">
        <v>58815.947</v>
      </c>
      <c r="H434" s="39">
        <v>58438.569000000003</v>
      </c>
    </row>
    <row r="435" spans="1:8">
      <c r="A435" s="38" t="s">
        <v>8</v>
      </c>
      <c r="B435" s="31">
        <v>1994</v>
      </c>
      <c r="C435" s="31">
        <v>38</v>
      </c>
      <c r="D435" s="32">
        <v>1.320882E-2</v>
      </c>
      <c r="E435" s="32">
        <v>1.3122150000000001E-2</v>
      </c>
      <c r="F435" s="32">
        <v>0.98687784999999995</v>
      </c>
      <c r="G435" s="33">
        <v>58061.190999999999</v>
      </c>
      <c r="H435" s="39">
        <v>57680.247000000003</v>
      </c>
    </row>
    <row r="436" spans="1:8">
      <c r="A436" s="38" t="s">
        <v>8</v>
      </c>
      <c r="B436" s="31">
        <v>1994</v>
      </c>
      <c r="C436" s="31">
        <v>39</v>
      </c>
      <c r="D436" s="32">
        <v>1.3385040000000001E-2</v>
      </c>
      <c r="E436" s="32">
        <v>1.329605E-2</v>
      </c>
      <c r="F436" s="32">
        <v>0.98670395</v>
      </c>
      <c r="G436" s="33">
        <v>57299.303</v>
      </c>
      <c r="H436" s="39">
        <v>56918.375999999997</v>
      </c>
    </row>
    <row r="437" spans="1:8">
      <c r="A437" s="38" t="s">
        <v>8</v>
      </c>
      <c r="B437" s="31">
        <v>1994</v>
      </c>
      <c r="C437" s="31">
        <v>40</v>
      </c>
      <c r="D437" s="32">
        <v>1.377481E-2</v>
      </c>
      <c r="E437" s="32">
        <v>1.3680579999999999E-2</v>
      </c>
      <c r="F437" s="32">
        <v>0.98631941999999995</v>
      </c>
      <c r="G437" s="33">
        <v>56537.449000000001</v>
      </c>
      <c r="H437" s="39">
        <v>56150.716</v>
      </c>
    </row>
    <row r="438" spans="1:8">
      <c r="A438" s="38" t="s">
        <v>8</v>
      </c>
      <c r="B438" s="31">
        <v>1994</v>
      </c>
      <c r="C438" s="31">
        <v>41</v>
      </c>
      <c r="D438" s="32">
        <v>1.377868E-2</v>
      </c>
      <c r="E438" s="32">
        <v>1.3684399999999999E-2</v>
      </c>
      <c r="F438" s="32">
        <v>0.98631559999999996</v>
      </c>
      <c r="G438" s="33">
        <v>55763.983</v>
      </c>
      <c r="H438" s="39">
        <v>55382.434999999998</v>
      </c>
    </row>
    <row r="439" spans="1:8">
      <c r="A439" s="38" t="s">
        <v>8</v>
      </c>
      <c r="B439" s="31">
        <v>1994</v>
      </c>
      <c r="C439" s="31">
        <v>42</v>
      </c>
      <c r="D439" s="32">
        <v>1.421531E-2</v>
      </c>
      <c r="E439" s="32">
        <v>1.4114979999999999E-2</v>
      </c>
      <c r="F439" s="32">
        <v>0.98588502</v>
      </c>
      <c r="G439" s="33">
        <v>55000.887000000002</v>
      </c>
      <c r="H439" s="39">
        <v>54612.718000000001</v>
      </c>
    </row>
    <row r="440" spans="1:8">
      <c r="A440" s="38" t="s">
        <v>8</v>
      </c>
      <c r="B440" s="31">
        <v>1994</v>
      </c>
      <c r="C440" s="31">
        <v>43</v>
      </c>
      <c r="D440" s="32">
        <v>1.429953E-2</v>
      </c>
      <c r="E440" s="32">
        <v>1.419801E-2</v>
      </c>
      <c r="F440" s="32">
        <v>0.98580199000000002</v>
      </c>
      <c r="G440" s="33">
        <v>54224.55</v>
      </c>
      <c r="H440" s="39">
        <v>53839.608999999997</v>
      </c>
    </row>
    <row r="441" spans="1:8">
      <c r="A441" s="38" t="s">
        <v>8</v>
      </c>
      <c r="B441" s="31">
        <v>1994</v>
      </c>
      <c r="C441" s="31">
        <v>44</v>
      </c>
      <c r="D441" s="32">
        <v>1.4566290000000001E-2</v>
      </c>
      <c r="E441" s="32">
        <v>1.446097E-2</v>
      </c>
      <c r="F441" s="32">
        <v>0.98553902999999998</v>
      </c>
      <c r="G441" s="33">
        <v>53454.669000000002</v>
      </c>
      <c r="H441" s="39">
        <v>53068.165999999997</v>
      </c>
    </row>
    <row r="442" spans="1:8">
      <c r="A442" s="38" t="s">
        <v>8</v>
      </c>
      <c r="B442" s="31">
        <v>1994</v>
      </c>
      <c r="C442" s="31">
        <v>45</v>
      </c>
      <c r="D442" s="32">
        <v>1.4899229999999999E-2</v>
      </c>
      <c r="E442" s="32">
        <v>1.478906E-2</v>
      </c>
      <c r="F442" s="32">
        <v>0.98521093999999998</v>
      </c>
      <c r="G442" s="33">
        <v>52681.663</v>
      </c>
      <c r="H442" s="39">
        <v>52292.107000000004</v>
      </c>
    </row>
    <row r="443" spans="1:8">
      <c r="A443" s="38" t="s">
        <v>8</v>
      </c>
      <c r="B443" s="31">
        <v>1994</v>
      </c>
      <c r="C443" s="31">
        <v>46</v>
      </c>
      <c r="D443" s="32">
        <v>1.51051E-2</v>
      </c>
      <c r="E443" s="32">
        <v>1.4991869999999999E-2</v>
      </c>
      <c r="F443" s="32">
        <v>0.98500812999999998</v>
      </c>
      <c r="G443" s="33">
        <v>51902.550999999999</v>
      </c>
      <c r="H443" s="39">
        <v>51513.491999999998</v>
      </c>
    </row>
    <row r="444" spans="1:8">
      <c r="A444" s="38" t="s">
        <v>8</v>
      </c>
      <c r="B444" s="31">
        <v>1994</v>
      </c>
      <c r="C444" s="31">
        <v>47</v>
      </c>
      <c r="D444" s="32">
        <v>1.5463019999999999E-2</v>
      </c>
      <c r="E444" s="32">
        <v>1.5344379999999999E-2</v>
      </c>
      <c r="F444" s="32">
        <v>0.98465561999999995</v>
      </c>
      <c r="G444" s="33">
        <v>51124.434000000001</v>
      </c>
      <c r="H444" s="39">
        <v>50732.197999999997</v>
      </c>
    </row>
    <row r="445" spans="1:8">
      <c r="A445" s="38" t="s">
        <v>8</v>
      </c>
      <c r="B445" s="31">
        <v>1994</v>
      </c>
      <c r="C445" s="31">
        <v>48</v>
      </c>
      <c r="D445" s="32">
        <v>1.6043970000000001E-2</v>
      </c>
      <c r="E445" s="32">
        <v>1.591629E-2</v>
      </c>
      <c r="F445" s="32">
        <v>0.98408370999999994</v>
      </c>
      <c r="G445" s="33">
        <v>50339.961000000003</v>
      </c>
      <c r="H445" s="39">
        <v>49939.347999999998</v>
      </c>
    </row>
    <row r="446" spans="1:8">
      <c r="A446" s="38" t="s">
        <v>8</v>
      </c>
      <c r="B446" s="31">
        <v>1994</v>
      </c>
      <c r="C446" s="31">
        <v>49</v>
      </c>
      <c r="D446" s="32">
        <v>1.654661E-2</v>
      </c>
      <c r="E446" s="32">
        <v>1.6410839999999999E-2</v>
      </c>
      <c r="F446" s="32">
        <v>0.98358915999999996</v>
      </c>
      <c r="G446" s="33">
        <v>49538.735999999997</v>
      </c>
      <c r="H446" s="39">
        <v>49132.25</v>
      </c>
    </row>
    <row r="447" spans="1:8">
      <c r="A447" s="38" t="s">
        <v>8</v>
      </c>
      <c r="B447" s="31">
        <v>1994</v>
      </c>
      <c r="C447" s="31">
        <v>50</v>
      </c>
      <c r="D447" s="32">
        <v>1.7422480000000001E-2</v>
      </c>
      <c r="E447" s="32">
        <v>1.7272019999999999E-2</v>
      </c>
      <c r="F447" s="32">
        <v>0.98272797999999995</v>
      </c>
      <c r="G447" s="33">
        <v>48725.764000000003</v>
      </c>
      <c r="H447" s="39">
        <v>48304.968000000001</v>
      </c>
    </row>
    <row r="448" spans="1:8">
      <c r="A448" s="38" t="s">
        <v>8</v>
      </c>
      <c r="B448" s="31">
        <v>1994</v>
      </c>
      <c r="C448" s="31">
        <v>51</v>
      </c>
      <c r="D448" s="32">
        <v>1.7786369999999999E-2</v>
      </c>
      <c r="E448" s="32">
        <v>1.7629590000000001E-2</v>
      </c>
      <c r="F448" s="32">
        <v>0.98237041000000003</v>
      </c>
      <c r="G448" s="33">
        <v>47884.171000000002</v>
      </c>
      <c r="H448" s="39">
        <v>47462.082000000002</v>
      </c>
    </row>
    <row r="449" spans="1:8">
      <c r="A449" s="38" t="s">
        <v>8</v>
      </c>
      <c r="B449" s="31">
        <v>1994</v>
      </c>
      <c r="C449" s="31">
        <v>52</v>
      </c>
      <c r="D449" s="32">
        <v>1.8815249999999999E-2</v>
      </c>
      <c r="E449" s="32">
        <v>1.8639889999999999E-2</v>
      </c>
      <c r="F449" s="32">
        <v>0.98136011000000001</v>
      </c>
      <c r="G449" s="33">
        <v>47039.993000000002</v>
      </c>
      <c r="H449" s="39">
        <v>46601.582999999999</v>
      </c>
    </row>
    <row r="450" spans="1:8">
      <c r="A450" s="38" t="s">
        <v>8</v>
      </c>
      <c r="B450" s="31">
        <v>1994</v>
      </c>
      <c r="C450" s="31">
        <v>53</v>
      </c>
      <c r="D450" s="32">
        <v>1.9502740000000001E-2</v>
      </c>
      <c r="E450" s="32">
        <v>1.9314399999999999E-2</v>
      </c>
      <c r="F450" s="32">
        <v>0.98068560000000005</v>
      </c>
      <c r="G450" s="33">
        <v>46163.173000000003</v>
      </c>
      <c r="H450" s="39">
        <v>45717.366000000002</v>
      </c>
    </row>
    <row r="451" spans="1:8">
      <c r="A451" s="38" t="s">
        <v>8</v>
      </c>
      <c r="B451" s="31">
        <v>1994</v>
      </c>
      <c r="C451" s="31">
        <v>54</v>
      </c>
      <c r="D451" s="32">
        <v>2.0416799999999999E-2</v>
      </c>
      <c r="E451" s="32">
        <v>2.0210479999999999E-2</v>
      </c>
      <c r="F451" s="32">
        <v>0.97978951999999997</v>
      </c>
      <c r="G451" s="33">
        <v>45271.559000000001</v>
      </c>
      <c r="H451" s="39">
        <v>44814.078999999998</v>
      </c>
    </row>
    <row r="452" spans="1:8">
      <c r="A452" s="38" t="s">
        <v>8</v>
      </c>
      <c r="B452" s="31">
        <v>1994</v>
      </c>
      <c r="C452" s="31">
        <v>55</v>
      </c>
      <c r="D452" s="32">
        <v>2.1315870000000001E-2</v>
      </c>
      <c r="E452" s="32">
        <v>2.109109E-2</v>
      </c>
      <c r="F452" s="32">
        <v>0.97890891000000002</v>
      </c>
      <c r="G452" s="33">
        <v>44356.599000000002</v>
      </c>
      <c r="H452" s="39">
        <v>43888.834999999999</v>
      </c>
    </row>
    <row r="453" spans="1:8">
      <c r="A453" s="38" t="s">
        <v>8</v>
      </c>
      <c r="B453" s="31">
        <v>1994</v>
      </c>
      <c r="C453" s="31">
        <v>56</v>
      </c>
      <c r="D453" s="32">
        <v>2.237331E-2</v>
      </c>
      <c r="E453" s="32">
        <v>2.2125800000000001E-2</v>
      </c>
      <c r="F453" s="32">
        <v>0.97787420000000003</v>
      </c>
      <c r="G453" s="33">
        <v>43421.07</v>
      </c>
      <c r="H453" s="39">
        <v>42940.707000000002</v>
      </c>
    </row>
    <row r="454" spans="1:8">
      <c r="A454" s="38" t="s">
        <v>8</v>
      </c>
      <c r="B454" s="31">
        <v>1994</v>
      </c>
      <c r="C454" s="31">
        <v>57</v>
      </c>
      <c r="D454" s="32">
        <v>2.3416030000000001E-2</v>
      </c>
      <c r="E454" s="32">
        <v>2.314505E-2</v>
      </c>
      <c r="F454" s="32">
        <v>0.97685495</v>
      </c>
      <c r="G454" s="33">
        <v>42460.343999999997</v>
      </c>
      <c r="H454" s="39">
        <v>41968.970999999998</v>
      </c>
    </row>
    <row r="455" spans="1:8">
      <c r="A455" s="38" t="s">
        <v>8</v>
      </c>
      <c r="B455" s="31">
        <v>1994</v>
      </c>
      <c r="C455" s="31">
        <v>58</v>
      </c>
      <c r="D455" s="32">
        <v>2.501186E-2</v>
      </c>
      <c r="E455" s="32">
        <v>2.4702930000000001E-2</v>
      </c>
      <c r="F455" s="32">
        <v>0.97529706999999999</v>
      </c>
      <c r="G455" s="33">
        <v>41477.597000000002</v>
      </c>
      <c r="H455" s="39">
        <v>40965.288</v>
      </c>
    </row>
    <row r="456" spans="1:8">
      <c r="A456" s="38" t="s">
        <v>8</v>
      </c>
      <c r="B456" s="31">
        <v>1994</v>
      </c>
      <c r="C456" s="31">
        <v>59</v>
      </c>
      <c r="D456" s="32">
        <v>2.6589539999999998E-2</v>
      </c>
      <c r="E456" s="32">
        <v>2.6240679999999999E-2</v>
      </c>
      <c r="F456" s="32">
        <v>0.97375931999999998</v>
      </c>
      <c r="G456" s="33">
        <v>40452.978999999999</v>
      </c>
      <c r="H456" s="39">
        <v>39922.222999999998</v>
      </c>
    </row>
    <row r="457" spans="1:8">
      <c r="A457" s="38" t="s">
        <v>8</v>
      </c>
      <c r="B457" s="31">
        <v>1994</v>
      </c>
      <c r="C457" s="31">
        <v>60</v>
      </c>
      <c r="D457" s="32">
        <v>2.9085420000000001E-2</v>
      </c>
      <c r="E457" s="32">
        <v>2.86685E-2</v>
      </c>
      <c r="F457" s="32">
        <v>0.97133150000000001</v>
      </c>
      <c r="G457" s="33">
        <v>39391.466</v>
      </c>
      <c r="H457" s="39">
        <v>38826.819000000003</v>
      </c>
    </row>
    <row r="458" spans="1:8">
      <c r="A458" s="38" t="s">
        <v>8</v>
      </c>
      <c r="B458" s="31">
        <v>1994</v>
      </c>
      <c r="C458" s="31">
        <v>61</v>
      </c>
      <c r="D458" s="32">
        <v>3.0521550000000001E-2</v>
      </c>
      <c r="E458" s="32">
        <v>3.0062769999999999E-2</v>
      </c>
      <c r="F458" s="32">
        <v>0.96993722999999998</v>
      </c>
      <c r="G458" s="33">
        <v>38262.171999999999</v>
      </c>
      <c r="H458" s="39">
        <v>37687.038</v>
      </c>
    </row>
    <row r="459" spans="1:8">
      <c r="A459" s="38" t="s">
        <v>8</v>
      </c>
      <c r="B459" s="31">
        <v>1994</v>
      </c>
      <c r="C459" s="31">
        <v>62</v>
      </c>
      <c r="D459" s="32">
        <v>3.3400899999999997E-2</v>
      </c>
      <c r="E459" s="32">
        <v>3.285225E-2</v>
      </c>
      <c r="F459" s="32">
        <v>0.96714774999999997</v>
      </c>
      <c r="G459" s="33">
        <v>37111.904999999999</v>
      </c>
      <c r="H459" s="39">
        <v>36502.300000000003</v>
      </c>
    </row>
    <row r="460" spans="1:8">
      <c r="A460" s="38" t="s">
        <v>8</v>
      </c>
      <c r="B460" s="31">
        <v>1994</v>
      </c>
      <c r="C460" s="31">
        <v>63</v>
      </c>
      <c r="D460" s="32">
        <v>3.5977269999999999E-2</v>
      </c>
      <c r="E460" s="32">
        <v>3.5341520000000001E-2</v>
      </c>
      <c r="F460" s="32">
        <v>0.96465847999999998</v>
      </c>
      <c r="G460" s="33">
        <v>35892.695</v>
      </c>
      <c r="H460" s="39">
        <v>35258.444000000003</v>
      </c>
    </row>
    <row r="461" spans="1:8">
      <c r="A461" s="38" t="s">
        <v>8</v>
      </c>
      <c r="B461" s="31">
        <v>1994</v>
      </c>
      <c r="C461" s="31">
        <v>64</v>
      </c>
      <c r="D461" s="32">
        <v>3.884634E-2</v>
      </c>
      <c r="E461" s="32">
        <v>3.81062E-2</v>
      </c>
      <c r="F461" s="32">
        <v>0.96189380000000002</v>
      </c>
      <c r="G461" s="33">
        <v>34624.192999999999</v>
      </c>
      <c r="H461" s="39">
        <v>33964.493999999999</v>
      </c>
    </row>
    <row r="462" spans="1:8">
      <c r="A462" s="38" t="s">
        <v>8</v>
      </c>
      <c r="B462" s="31">
        <v>1994</v>
      </c>
      <c r="C462" s="31">
        <v>65</v>
      </c>
      <c r="D462" s="32">
        <v>4.2071499999999998E-2</v>
      </c>
      <c r="E462" s="32">
        <v>4.1204730000000002E-2</v>
      </c>
      <c r="F462" s="32">
        <v>0.95879526999999998</v>
      </c>
      <c r="G462" s="33">
        <v>33304.796000000002</v>
      </c>
      <c r="H462" s="39">
        <v>32618.638999999999</v>
      </c>
    </row>
    <row r="463" spans="1:8">
      <c r="A463" s="38" t="s">
        <v>8</v>
      </c>
      <c r="B463" s="31">
        <v>1994</v>
      </c>
      <c r="C463" s="31">
        <v>66</v>
      </c>
      <c r="D463" s="32">
        <v>4.5069529999999997E-2</v>
      </c>
      <c r="E463" s="32">
        <v>4.4076280000000002E-2</v>
      </c>
      <c r="F463" s="32">
        <v>0.95592372000000003</v>
      </c>
      <c r="G463" s="33">
        <v>31932.481</v>
      </c>
      <c r="H463" s="39">
        <v>31228.749</v>
      </c>
    </row>
    <row r="464" spans="1:8">
      <c r="A464" s="38" t="s">
        <v>8</v>
      </c>
      <c r="B464" s="31">
        <v>1994</v>
      </c>
      <c r="C464" s="31">
        <v>67</v>
      </c>
      <c r="D464" s="32">
        <v>4.8781400000000003E-2</v>
      </c>
      <c r="E464" s="32">
        <v>4.7619910000000001E-2</v>
      </c>
      <c r="F464" s="32">
        <v>0.95238009000000001</v>
      </c>
      <c r="G464" s="33">
        <v>30525.016</v>
      </c>
      <c r="H464" s="39">
        <v>29798.217000000001</v>
      </c>
    </row>
    <row r="465" spans="1:8">
      <c r="A465" s="38" t="s">
        <v>8</v>
      </c>
      <c r="B465" s="31">
        <v>1994</v>
      </c>
      <c r="C465" s="31">
        <v>68</v>
      </c>
      <c r="D465" s="32">
        <v>5.3187129999999999E-2</v>
      </c>
      <c r="E465" s="32">
        <v>5.1809330000000001E-2</v>
      </c>
      <c r="F465" s="32">
        <v>0.94819067000000001</v>
      </c>
      <c r="G465" s="33">
        <v>29071.418000000001</v>
      </c>
      <c r="H465" s="39">
        <v>28318.331999999999</v>
      </c>
    </row>
    <row r="466" spans="1:8">
      <c r="A466" s="38" t="s">
        <v>8</v>
      </c>
      <c r="B466" s="31">
        <v>1994</v>
      </c>
      <c r="C466" s="31">
        <v>69</v>
      </c>
      <c r="D466" s="32">
        <v>5.7555149999999999E-2</v>
      </c>
      <c r="E466" s="32">
        <v>5.5945179999999997E-2</v>
      </c>
      <c r="F466" s="32">
        <v>0.94405481999999996</v>
      </c>
      <c r="G466" s="33">
        <v>27565.246999999999</v>
      </c>
      <c r="H466" s="39">
        <v>26794.175999999999</v>
      </c>
    </row>
    <row r="467" spans="1:8">
      <c r="A467" s="38" t="s">
        <v>8</v>
      </c>
      <c r="B467" s="31">
        <v>1994</v>
      </c>
      <c r="C467" s="31">
        <v>70</v>
      </c>
      <c r="D467" s="32">
        <v>6.4305680000000004E-2</v>
      </c>
      <c r="E467" s="32">
        <v>6.230248E-2</v>
      </c>
      <c r="F467" s="32">
        <v>0.93769751999999995</v>
      </c>
      <c r="G467" s="33">
        <v>26023.103999999999</v>
      </c>
      <c r="H467" s="39">
        <v>25212.452000000001</v>
      </c>
    </row>
    <row r="468" spans="1:8">
      <c r="A468" s="38" t="s">
        <v>8</v>
      </c>
      <c r="B468" s="31">
        <v>1994</v>
      </c>
      <c r="C468" s="31">
        <v>71</v>
      </c>
      <c r="D468" s="32">
        <v>6.832001E-2</v>
      </c>
      <c r="E468" s="32">
        <v>6.6063280000000002E-2</v>
      </c>
      <c r="F468" s="32">
        <v>0.93393672000000005</v>
      </c>
      <c r="G468" s="33">
        <v>24401.8</v>
      </c>
      <c r="H468" s="39">
        <v>23595.769</v>
      </c>
    </row>
    <row r="469" spans="1:8">
      <c r="A469" s="38" t="s">
        <v>8</v>
      </c>
      <c r="B469" s="31">
        <v>1994</v>
      </c>
      <c r="C469" s="31">
        <v>72</v>
      </c>
      <c r="D469" s="32">
        <v>7.5937420000000005E-2</v>
      </c>
      <c r="E469" s="32">
        <v>7.3159639999999998E-2</v>
      </c>
      <c r="F469" s="32">
        <v>0.92684036000000003</v>
      </c>
      <c r="G469" s="33">
        <v>22789.737000000001</v>
      </c>
      <c r="H469" s="39">
        <v>21956.093000000001</v>
      </c>
    </row>
    <row r="470" spans="1:8">
      <c r="A470" s="38" t="s">
        <v>8</v>
      </c>
      <c r="B470" s="31">
        <v>1994</v>
      </c>
      <c r="C470" s="31">
        <v>73</v>
      </c>
      <c r="D470" s="32">
        <v>8.2424869999999997E-2</v>
      </c>
      <c r="E470" s="32">
        <v>7.9162389999999999E-2</v>
      </c>
      <c r="F470" s="32">
        <v>0.92083760999999997</v>
      </c>
      <c r="G470" s="33">
        <v>21122.448</v>
      </c>
      <c r="H470" s="39">
        <v>20286.397000000001</v>
      </c>
    </row>
    <row r="471" spans="1:8">
      <c r="A471" s="38" t="s">
        <v>8</v>
      </c>
      <c r="B471" s="31">
        <v>1994</v>
      </c>
      <c r="C471" s="31">
        <v>74</v>
      </c>
      <c r="D471" s="32">
        <v>8.9896760000000006E-2</v>
      </c>
      <c r="E471" s="32">
        <v>8.602986E-2</v>
      </c>
      <c r="F471" s="32">
        <v>0.91397013999999999</v>
      </c>
      <c r="G471" s="33">
        <v>19450.345000000001</v>
      </c>
      <c r="H471" s="39">
        <v>18613.689999999999</v>
      </c>
    </row>
    <row r="472" spans="1:8">
      <c r="A472" s="38" t="s">
        <v>8</v>
      </c>
      <c r="B472" s="31">
        <v>1994</v>
      </c>
      <c r="C472" s="31">
        <v>75</v>
      </c>
      <c r="D472" s="32">
        <v>9.817389E-2</v>
      </c>
      <c r="E472" s="32">
        <v>9.3580319999999995E-2</v>
      </c>
      <c r="F472" s="32">
        <v>0.90641967999999995</v>
      </c>
      <c r="G472" s="33">
        <v>17777.034</v>
      </c>
      <c r="H472" s="39">
        <v>16945.243999999999</v>
      </c>
    </row>
    <row r="473" spans="1:8">
      <c r="A473" s="38" t="s">
        <v>8</v>
      </c>
      <c r="B473" s="31">
        <v>1994</v>
      </c>
      <c r="C473" s="31">
        <v>76</v>
      </c>
      <c r="D473" s="32">
        <v>0.10593345999999999</v>
      </c>
      <c r="E473" s="32">
        <v>0.10060475000000001</v>
      </c>
      <c r="F473" s="32">
        <v>0.89939524999999998</v>
      </c>
      <c r="G473" s="33">
        <v>16113.454</v>
      </c>
      <c r="H473" s="39">
        <v>15302.909</v>
      </c>
    </row>
    <row r="474" spans="1:8">
      <c r="A474" s="38" t="s">
        <v>8</v>
      </c>
      <c r="B474" s="31">
        <v>1994</v>
      </c>
      <c r="C474" s="31">
        <v>77</v>
      </c>
      <c r="D474" s="32">
        <v>0.11435745</v>
      </c>
      <c r="E474" s="32">
        <v>0.1081723</v>
      </c>
      <c r="F474" s="32">
        <v>0.8918277</v>
      </c>
      <c r="G474" s="33">
        <v>14492.364</v>
      </c>
      <c r="H474" s="39">
        <v>13708.528</v>
      </c>
    </row>
    <row r="475" spans="1:8">
      <c r="A475" s="38" t="s">
        <v>8</v>
      </c>
      <c r="B475" s="31">
        <v>1994</v>
      </c>
      <c r="C475" s="31">
        <v>78</v>
      </c>
      <c r="D475" s="32">
        <v>0.12487143000000001</v>
      </c>
      <c r="E475" s="32">
        <v>0.11753316</v>
      </c>
      <c r="F475" s="32">
        <v>0.88246683999999997</v>
      </c>
      <c r="G475" s="33">
        <v>12924.691000000001</v>
      </c>
      <c r="H475" s="39">
        <v>12165.152</v>
      </c>
    </row>
    <row r="476" spans="1:8">
      <c r="A476" s="38" t="s">
        <v>8</v>
      </c>
      <c r="B476" s="31">
        <v>1994</v>
      </c>
      <c r="C476" s="31">
        <v>79</v>
      </c>
      <c r="D476" s="32">
        <v>0.13410772000000001</v>
      </c>
      <c r="E476" s="32">
        <v>0.12568037000000001</v>
      </c>
      <c r="F476" s="32">
        <v>0.87431963000000001</v>
      </c>
      <c r="G476" s="33">
        <v>11405.611999999999</v>
      </c>
      <c r="H476" s="39">
        <v>10688.880999999999</v>
      </c>
    </row>
    <row r="477" spans="1:8">
      <c r="A477" s="38" t="s">
        <v>8</v>
      </c>
      <c r="B477" s="31">
        <v>1994</v>
      </c>
      <c r="C477" s="31">
        <v>80</v>
      </c>
      <c r="D477" s="32">
        <v>0.14636068999999999</v>
      </c>
      <c r="E477" s="32">
        <v>0.13638032999999999</v>
      </c>
      <c r="F477" s="32">
        <v>0.86361966999999995</v>
      </c>
      <c r="G477" s="33">
        <v>9972.15</v>
      </c>
      <c r="H477" s="39">
        <v>9292.1479999999992</v>
      </c>
    </row>
    <row r="478" spans="1:8">
      <c r="A478" s="38" t="s">
        <v>8</v>
      </c>
      <c r="B478" s="31">
        <v>1994</v>
      </c>
      <c r="C478" s="31">
        <v>81</v>
      </c>
      <c r="D478" s="32">
        <v>0.15469888000000001</v>
      </c>
      <c r="E478" s="32">
        <v>0.14359211</v>
      </c>
      <c r="F478" s="32">
        <v>0.85640788999999995</v>
      </c>
      <c r="G478" s="33">
        <v>8612.1450000000004</v>
      </c>
      <c r="H478" s="39">
        <v>7993.8270000000002</v>
      </c>
    </row>
    <row r="479" spans="1:8">
      <c r="A479" s="38" t="s">
        <v>8</v>
      </c>
      <c r="B479" s="31">
        <v>1994</v>
      </c>
      <c r="C479" s="31">
        <v>82</v>
      </c>
      <c r="D479" s="32">
        <v>0.1706453</v>
      </c>
      <c r="E479" s="32">
        <v>0.15723002</v>
      </c>
      <c r="F479" s="32">
        <v>0.84276998000000003</v>
      </c>
      <c r="G479" s="33">
        <v>7375.509</v>
      </c>
      <c r="H479" s="39">
        <v>6795.683</v>
      </c>
    </row>
    <row r="480" spans="1:8">
      <c r="A480" s="38" t="s">
        <v>8</v>
      </c>
      <c r="B480" s="31">
        <v>1994</v>
      </c>
      <c r="C480" s="31">
        <v>83</v>
      </c>
      <c r="D480" s="32">
        <v>0.18441498000000001</v>
      </c>
      <c r="E480" s="32">
        <v>0.16884610999999999</v>
      </c>
      <c r="F480" s="32">
        <v>0.83115388999999995</v>
      </c>
      <c r="G480" s="33">
        <v>6215.8580000000002</v>
      </c>
      <c r="H480" s="39">
        <v>5691.0959999999995</v>
      </c>
    </row>
    <row r="481" spans="1:8">
      <c r="A481" s="38" t="s">
        <v>8</v>
      </c>
      <c r="B481" s="31">
        <v>1994</v>
      </c>
      <c r="C481" s="31">
        <v>84</v>
      </c>
      <c r="D481" s="32">
        <v>0.20082707999999999</v>
      </c>
      <c r="E481" s="32">
        <v>0.18250146</v>
      </c>
      <c r="F481" s="32">
        <v>0.81749854</v>
      </c>
      <c r="G481" s="33">
        <v>5166.3339999999998</v>
      </c>
      <c r="H481" s="39">
        <v>4694.902</v>
      </c>
    </row>
    <row r="482" spans="1:8">
      <c r="A482" s="38" t="s">
        <v>8</v>
      </c>
      <c r="B482" s="31">
        <v>1994</v>
      </c>
      <c r="C482" s="31">
        <v>85</v>
      </c>
      <c r="D482" s="32">
        <v>0.21544740000000001</v>
      </c>
      <c r="E482" s="32">
        <v>0.19449561000000001</v>
      </c>
      <c r="F482" s="32">
        <v>0.80550438999999996</v>
      </c>
      <c r="G482" s="33">
        <v>4223.4709999999995</v>
      </c>
      <c r="H482" s="39">
        <v>3812.7469999999998</v>
      </c>
    </row>
    <row r="483" spans="1:8">
      <c r="A483" s="38" t="s">
        <v>8</v>
      </c>
      <c r="B483" s="31">
        <v>1994</v>
      </c>
      <c r="C483" s="31">
        <v>86</v>
      </c>
      <c r="D483" s="32">
        <v>0.23117500999999999</v>
      </c>
      <c r="E483" s="32">
        <v>0.20722266</v>
      </c>
      <c r="F483" s="32">
        <v>0.79277734</v>
      </c>
      <c r="G483" s="33">
        <v>3402.0239999999999</v>
      </c>
      <c r="H483" s="39">
        <v>3049.5360000000001</v>
      </c>
    </row>
    <row r="484" spans="1:8">
      <c r="A484" s="38" t="s">
        <v>8</v>
      </c>
      <c r="B484" s="31">
        <v>1994</v>
      </c>
      <c r="C484" s="31">
        <v>87</v>
      </c>
      <c r="D484" s="32">
        <v>0.24688487000000001</v>
      </c>
      <c r="E484" s="32">
        <v>0.21975748000000001</v>
      </c>
      <c r="F484" s="32">
        <v>0.78024252000000005</v>
      </c>
      <c r="G484" s="33">
        <v>2697.0479999999998</v>
      </c>
      <c r="H484" s="39">
        <v>2400.6990000000001</v>
      </c>
    </row>
    <row r="485" spans="1:8">
      <c r="A485" s="38" t="s">
        <v>8</v>
      </c>
      <c r="B485" s="31">
        <v>1994</v>
      </c>
      <c r="C485" s="31">
        <v>88</v>
      </c>
      <c r="D485" s="32">
        <v>0.26457240999999998</v>
      </c>
      <c r="E485" s="32">
        <v>0.23366213</v>
      </c>
      <c r="F485" s="32">
        <v>0.76633786999999998</v>
      </c>
      <c r="G485" s="33">
        <v>2104.3510000000001</v>
      </c>
      <c r="H485" s="39">
        <v>1858.498</v>
      </c>
    </row>
    <row r="486" spans="1:8">
      <c r="A486" s="38" t="s">
        <v>8</v>
      </c>
      <c r="B486" s="31">
        <v>1994</v>
      </c>
      <c r="C486" s="31">
        <v>89</v>
      </c>
      <c r="D486" s="32">
        <v>0.28050744999999999</v>
      </c>
      <c r="E486" s="32">
        <v>0.24600442</v>
      </c>
      <c r="F486" s="32">
        <v>0.75399558</v>
      </c>
      <c r="G486" s="33">
        <v>1612.644</v>
      </c>
      <c r="H486" s="39">
        <v>1414.2850000000001</v>
      </c>
    </row>
    <row r="487" spans="1:8">
      <c r="A487" s="38" t="s">
        <v>8</v>
      </c>
      <c r="B487" s="31">
        <v>1994</v>
      </c>
      <c r="C487" s="31">
        <v>90</v>
      </c>
      <c r="D487" s="32">
        <v>0.30335530999999999</v>
      </c>
      <c r="E487" s="32">
        <v>0.26340297000000001</v>
      </c>
      <c r="F487" s="32">
        <v>0.73659702999999999</v>
      </c>
      <c r="G487" s="33">
        <v>1215.9259999999999</v>
      </c>
      <c r="H487" s="39">
        <v>1055.787</v>
      </c>
    </row>
    <row r="488" spans="1:8">
      <c r="A488" s="38" t="s">
        <v>8</v>
      </c>
      <c r="B488" s="31">
        <v>1994</v>
      </c>
      <c r="C488" s="31">
        <v>91</v>
      </c>
      <c r="D488" s="32">
        <v>0.31604516999999999</v>
      </c>
      <c r="E488" s="32">
        <v>0.27291797000000001</v>
      </c>
      <c r="F488" s="32">
        <v>0.72708203000000005</v>
      </c>
      <c r="G488" s="33">
        <v>895.64800000000002</v>
      </c>
      <c r="H488" s="39">
        <v>773.42899999999997</v>
      </c>
    </row>
    <row r="489" spans="1:8">
      <c r="A489" s="38" t="s">
        <v>8</v>
      </c>
      <c r="B489" s="31">
        <v>1994</v>
      </c>
      <c r="C489" s="31">
        <v>92</v>
      </c>
      <c r="D489" s="32">
        <v>0.33929258000000001</v>
      </c>
      <c r="E489" s="32">
        <v>0.29008135000000002</v>
      </c>
      <c r="F489" s="32">
        <v>0.70991864999999998</v>
      </c>
      <c r="G489" s="33">
        <v>651.20899999999995</v>
      </c>
      <c r="H489" s="39">
        <v>556.75800000000004</v>
      </c>
    </row>
    <row r="490" spans="1:8">
      <c r="A490" s="38" t="s">
        <v>8</v>
      </c>
      <c r="B490" s="31">
        <v>1994</v>
      </c>
      <c r="C490" s="31">
        <v>93</v>
      </c>
      <c r="D490" s="32">
        <v>0.35968306</v>
      </c>
      <c r="E490" s="32">
        <v>0.30485709999999999</v>
      </c>
      <c r="F490" s="32">
        <v>0.69514290000000001</v>
      </c>
      <c r="G490" s="33">
        <v>462.30599999999998</v>
      </c>
      <c r="H490" s="39">
        <v>391.83699999999999</v>
      </c>
    </row>
    <row r="491" spans="1:8">
      <c r="A491" s="38" t="s">
        <v>8</v>
      </c>
      <c r="B491" s="31">
        <v>1994</v>
      </c>
      <c r="C491" s="31">
        <v>94</v>
      </c>
      <c r="D491" s="32">
        <v>0.38228686000000001</v>
      </c>
      <c r="E491" s="32">
        <v>0.32094107999999999</v>
      </c>
      <c r="F491" s="32">
        <v>0.67905892000000001</v>
      </c>
      <c r="G491" s="33">
        <v>321.36900000000003</v>
      </c>
      <c r="H491" s="39">
        <v>269.798</v>
      </c>
    </row>
    <row r="492" spans="1:8">
      <c r="A492" s="38" t="s">
        <v>8</v>
      </c>
      <c r="B492" s="31">
        <v>1994</v>
      </c>
      <c r="C492" s="31">
        <v>95</v>
      </c>
      <c r="D492" s="32">
        <v>0.40782681999999998</v>
      </c>
      <c r="E492" s="32">
        <v>0.33875095999999999</v>
      </c>
      <c r="F492" s="32">
        <v>0.66124903999999995</v>
      </c>
      <c r="G492" s="33">
        <v>218.22800000000001</v>
      </c>
      <c r="H492" s="39">
        <v>181.26599999999999</v>
      </c>
    </row>
    <row r="493" spans="1:8">
      <c r="A493" s="38" t="s">
        <v>8</v>
      </c>
      <c r="B493" s="31">
        <v>1994</v>
      </c>
      <c r="C493" s="31">
        <v>96</v>
      </c>
      <c r="D493" s="32">
        <v>0.43025835000000001</v>
      </c>
      <c r="E493" s="32">
        <v>0.35408445999999999</v>
      </c>
      <c r="F493" s="32">
        <v>0.64591553999999995</v>
      </c>
      <c r="G493" s="33">
        <v>144.303</v>
      </c>
      <c r="H493" s="39">
        <v>118.755</v>
      </c>
    </row>
    <row r="494" spans="1:8">
      <c r="A494" s="38" t="s">
        <v>8</v>
      </c>
      <c r="B494" s="31">
        <v>1994</v>
      </c>
      <c r="C494" s="31">
        <v>97</v>
      </c>
      <c r="D494" s="32">
        <v>0.45215773999999997</v>
      </c>
      <c r="E494" s="32">
        <v>0.36878357</v>
      </c>
      <c r="F494" s="32">
        <v>0.63121643000000005</v>
      </c>
      <c r="G494" s="33">
        <v>93.207999999999998</v>
      </c>
      <c r="H494" s="39">
        <v>76.021000000000001</v>
      </c>
    </row>
    <row r="495" spans="1:8">
      <c r="A495" s="38" t="s">
        <v>8</v>
      </c>
      <c r="B495" s="31">
        <v>1994</v>
      </c>
      <c r="C495" s="31">
        <v>98</v>
      </c>
      <c r="D495" s="32">
        <v>0.47330610000000001</v>
      </c>
      <c r="E495" s="32">
        <v>0.38273151999999999</v>
      </c>
      <c r="F495" s="32">
        <v>0.61726848000000001</v>
      </c>
      <c r="G495" s="33">
        <v>58.834000000000003</v>
      </c>
      <c r="H495" s="39">
        <v>47.575000000000003</v>
      </c>
    </row>
    <row r="496" spans="1:8">
      <c r="A496" s="38" t="s">
        <v>8</v>
      </c>
      <c r="B496" s="31">
        <v>1994</v>
      </c>
      <c r="C496" s="31">
        <v>99</v>
      </c>
      <c r="D496" s="32">
        <v>0.50038300000000002</v>
      </c>
      <c r="E496" s="32">
        <v>0.40024507999999998</v>
      </c>
      <c r="F496" s="32">
        <v>0.59975491999999997</v>
      </c>
      <c r="G496" s="33">
        <v>36.317</v>
      </c>
      <c r="H496" s="39">
        <v>29.048999999999999</v>
      </c>
    </row>
    <row r="497" spans="1:8">
      <c r="A497" s="38" t="s">
        <v>8</v>
      </c>
      <c r="B497" s="31">
        <v>1995</v>
      </c>
      <c r="C497" s="31">
        <v>1</v>
      </c>
      <c r="D497" s="32">
        <v>4.9408279999999999E-2</v>
      </c>
      <c r="E497" s="32">
        <v>4.8217120000000002E-2</v>
      </c>
      <c r="F497" s="32">
        <v>0.95178288</v>
      </c>
      <c r="G497" s="33">
        <v>87137.816000000006</v>
      </c>
      <c r="H497" s="39">
        <v>85037.047999999995</v>
      </c>
    </row>
    <row r="498" spans="1:8">
      <c r="A498" s="38" t="s">
        <v>8</v>
      </c>
      <c r="B498" s="31">
        <v>1995</v>
      </c>
      <c r="C498" s="31">
        <v>2</v>
      </c>
      <c r="D498" s="32">
        <v>2.9938039999999999E-2</v>
      </c>
      <c r="E498" s="32">
        <v>2.9496499999999998E-2</v>
      </c>
      <c r="F498" s="32">
        <v>0.97050349999999996</v>
      </c>
      <c r="G498" s="33">
        <v>82936.281000000003</v>
      </c>
      <c r="H498" s="39">
        <v>81713.115999999995</v>
      </c>
    </row>
    <row r="499" spans="1:8">
      <c r="A499" s="38" t="s">
        <v>8</v>
      </c>
      <c r="B499" s="31">
        <v>1995</v>
      </c>
      <c r="C499" s="31">
        <v>3</v>
      </c>
      <c r="D499" s="32">
        <v>1.99341E-2</v>
      </c>
      <c r="E499" s="32">
        <v>1.9737379999999999E-2</v>
      </c>
      <c r="F499" s="32">
        <v>0.98026261999999997</v>
      </c>
      <c r="G499" s="33">
        <v>80489.951000000001</v>
      </c>
      <c r="H499" s="39">
        <v>79695.62</v>
      </c>
    </row>
    <row r="500" spans="1:8">
      <c r="A500" s="38" t="s">
        <v>8</v>
      </c>
      <c r="B500" s="31">
        <v>1995</v>
      </c>
      <c r="C500" s="31">
        <v>4</v>
      </c>
      <c r="D500" s="32">
        <v>1.3340339999999999E-2</v>
      </c>
      <c r="E500" s="32">
        <v>1.325195E-2</v>
      </c>
      <c r="F500" s="32">
        <v>0.98674804999999999</v>
      </c>
      <c r="G500" s="33">
        <v>78901.289999999994</v>
      </c>
      <c r="H500" s="39">
        <v>78378.491999999998</v>
      </c>
    </row>
    <row r="501" spans="1:8">
      <c r="A501" s="38" t="s">
        <v>8</v>
      </c>
      <c r="B501" s="31">
        <v>1995</v>
      </c>
      <c r="C501" s="31">
        <v>5</v>
      </c>
      <c r="D501" s="32">
        <v>9.7276700000000008E-3</v>
      </c>
      <c r="E501" s="32">
        <v>9.6805799999999994E-3</v>
      </c>
      <c r="F501" s="32">
        <v>0.99031941999999995</v>
      </c>
      <c r="G501" s="33">
        <v>77855.694000000003</v>
      </c>
      <c r="H501" s="39">
        <v>77478.850000000006</v>
      </c>
    </row>
    <row r="502" spans="1:8">
      <c r="A502" s="38" t="s">
        <v>8</v>
      </c>
      <c r="B502" s="31">
        <v>1995</v>
      </c>
      <c r="C502" s="31">
        <v>6</v>
      </c>
      <c r="D502" s="32">
        <v>7.7455800000000002E-3</v>
      </c>
      <c r="E502" s="32">
        <v>7.7156899999999999E-3</v>
      </c>
      <c r="F502" s="32">
        <v>0.99228430999999995</v>
      </c>
      <c r="G502" s="33">
        <v>77102.005999999994</v>
      </c>
      <c r="H502" s="39">
        <v>76804.558000000005</v>
      </c>
    </row>
    <row r="503" spans="1:8">
      <c r="A503" s="38" t="s">
        <v>8</v>
      </c>
      <c r="B503" s="31">
        <v>1995</v>
      </c>
      <c r="C503" s="31">
        <v>7</v>
      </c>
      <c r="D503" s="32">
        <v>6.2949199999999999E-3</v>
      </c>
      <c r="E503" s="32">
        <v>6.2751700000000001E-3</v>
      </c>
      <c r="F503" s="32">
        <v>0.99372483</v>
      </c>
      <c r="G503" s="33">
        <v>76507.11</v>
      </c>
      <c r="H503" s="39">
        <v>76267.062999999995</v>
      </c>
    </row>
    <row r="504" spans="1:8">
      <c r="A504" s="38" t="s">
        <v>8</v>
      </c>
      <c r="B504" s="31">
        <v>1995</v>
      </c>
      <c r="C504" s="31">
        <v>8</v>
      </c>
      <c r="D504" s="32">
        <v>5.3558299999999998E-3</v>
      </c>
      <c r="E504" s="32">
        <v>5.3415199999999998E-3</v>
      </c>
      <c r="F504" s="32">
        <v>0.99465848000000001</v>
      </c>
      <c r="G504" s="33">
        <v>76027.014999999999</v>
      </c>
      <c r="H504" s="39">
        <v>75823.964999999997</v>
      </c>
    </row>
    <row r="505" spans="1:8">
      <c r="A505" s="38" t="s">
        <v>8</v>
      </c>
      <c r="B505" s="31">
        <v>1995</v>
      </c>
      <c r="C505" s="31">
        <v>9</v>
      </c>
      <c r="D505" s="32">
        <v>4.73947E-3</v>
      </c>
      <c r="E505" s="32">
        <v>4.7282599999999998E-3</v>
      </c>
      <c r="F505" s="32">
        <v>0.99527173999999996</v>
      </c>
      <c r="G505" s="33">
        <v>75620.914999999994</v>
      </c>
      <c r="H505" s="39">
        <v>75442.137000000002</v>
      </c>
    </row>
    <row r="506" spans="1:8">
      <c r="A506" s="38" t="s">
        <v>8</v>
      </c>
      <c r="B506" s="31">
        <v>1995</v>
      </c>
      <c r="C506" s="31">
        <v>10</v>
      </c>
      <c r="D506" s="32">
        <v>4.34791E-3</v>
      </c>
      <c r="E506" s="32">
        <v>4.3384799999999996E-3</v>
      </c>
      <c r="F506" s="32">
        <v>0.99566151999999997</v>
      </c>
      <c r="G506" s="33">
        <v>75263.360000000001</v>
      </c>
      <c r="H506" s="39">
        <v>75100.095000000001</v>
      </c>
    </row>
    <row r="507" spans="1:8">
      <c r="A507" s="38" t="s">
        <v>8</v>
      </c>
      <c r="B507" s="31">
        <v>1995</v>
      </c>
      <c r="C507" s="31">
        <v>11</v>
      </c>
      <c r="D507" s="32">
        <v>4.0800200000000002E-3</v>
      </c>
      <c r="E507" s="32">
        <v>4.0717100000000001E-3</v>
      </c>
      <c r="F507" s="32">
        <v>0.99592829000000005</v>
      </c>
      <c r="G507" s="33">
        <v>74936.831000000006</v>
      </c>
      <c r="H507" s="39">
        <v>74784.270999999993</v>
      </c>
    </row>
    <row r="508" spans="1:8">
      <c r="A508" s="38" t="s">
        <v>8</v>
      </c>
      <c r="B508" s="31">
        <v>1995</v>
      </c>
      <c r="C508" s="31">
        <v>12</v>
      </c>
      <c r="D508" s="32">
        <v>4.0074400000000001E-3</v>
      </c>
      <c r="E508" s="32">
        <v>3.9994200000000001E-3</v>
      </c>
      <c r="F508" s="32">
        <v>0.99600058000000002</v>
      </c>
      <c r="G508" s="33">
        <v>74631.710000000006</v>
      </c>
      <c r="H508" s="39">
        <v>74482.467999999993</v>
      </c>
    </row>
    <row r="509" spans="1:8">
      <c r="A509" s="38" t="s">
        <v>8</v>
      </c>
      <c r="B509" s="31">
        <v>1995</v>
      </c>
      <c r="C509" s="31">
        <v>13</v>
      </c>
      <c r="D509" s="32">
        <v>4.0047900000000003E-3</v>
      </c>
      <c r="E509" s="32">
        <v>3.9967900000000001E-3</v>
      </c>
      <c r="F509" s="32">
        <v>0.99600321000000003</v>
      </c>
      <c r="G509" s="33">
        <v>74333.225999999995</v>
      </c>
      <c r="H509" s="39">
        <v>74184.679000000004</v>
      </c>
    </row>
    <row r="510" spans="1:8">
      <c r="A510" s="38" t="s">
        <v>8</v>
      </c>
      <c r="B510" s="31">
        <v>1995</v>
      </c>
      <c r="C510" s="31">
        <v>14</v>
      </c>
      <c r="D510" s="32">
        <v>4.1079799999999998E-3</v>
      </c>
      <c r="E510" s="32">
        <v>4.0995600000000004E-3</v>
      </c>
      <c r="F510" s="32">
        <v>0.99590044</v>
      </c>
      <c r="G510" s="33">
        <v>74036.131999999998</v>
      </c>
      <c r="H510" s="39">
        <v>73884.375</v>
      </c>
    </row>
    <row r="511" spans="1:8">
      <c r="A511" s="38" t="s">
        <v>8</v>
      </c>
      <c r="B511" s="31">
        <v>1995</v>
      </c>
      <c r="C511" s="31">
        <v>15</v>
      </c>
      <c r="D511" s="32">
        <v>4.2385299999999999E-3</v>
      </c>
      <c r="E511" s="32">
        <v>4.2295700000000002E-3</v>
      </c>
      <c r="F511" s="32">
        <v>0.99577042999999998</v>
      </c>
      <c r="G511" s="33">
        <v>73732.616999999998</v>
      </c>
      <c r="H511" s="39">
        <v>73576.688999999998</v>
      </c>
    </row>
    <row r="512" spans="1:8">
      <c r="A512" s="38" t="s">
        <v>8</v>
      </c>
      <c r="B512" s="31">
        <v>1995</v>
      </c>
      <c r="C512" s="31">
        <v>16</v>
      </c>
      <c r="D512" s="32">
        <v>4.4971000000000004E-3</v>
      </c>
      <c r="E512" s="32">
        <v>4.4870099999999996E-3</v>
      </c>
      <c r="F512" s="32">
        <v>0.99551299000000004</v>
      </c>
      <c r="G512" s="33">
        <v>73420.759999999995</v>
      </c>
      <c r="H512" s="39">
        <v>73256.039999999994</v>
      </c>
    </row>
    <row r="513" spans="1:8">
      <c r="A513" s="38" t="s">
        <v>8</v>
      </c>
      <c r="B513" s="31">
        <v>1995</v>
      </c>
      <c r="C513" s="31">
        <v>17</v>
      </c>
      <c r="D513" s="32">
        <v>4.7764499999999998E-3</v>
      </c>
      <c r="E513" s="32">
        <v>4.7650699999999997E-3</v>
      </c>
      <c r="F513" s="32">
        <v>0.99523492999999996</v>
      </c>
      <c r="G513" s="33">
        <v>73091.320000000007</v>
      </c>
      <c r="H513" s="39">
        <v>72917.178</v>
      </c>
    </row>
    <row r="514" spans="1:8">
      <c r="A514" s="38" t="s">
        <v>8</v>
      </c>
      <c r="B514" s="31">
        <v>1995</v>
      </c>
      <c r="C514" s="31">
        <v>18</v>
      </c>
      <c r="D514" s="32">
        <v>5.0907699999999997E-3</v>
      </c>
      <c r="E514" s="32">
        <v>5.0778500000000001E-3</v>
      </c>
      <c r="F514" s="32">
        <v>0.99492214999999995</v>
      </c>
      <c r="G514" s="33">
        <v>72743.035000000003</v>
      </c>
      <c r="H514" s="39">
        <v>72558.346000000005</v>
      </c>
    </row>
    <row r="515" spans="1:8">
      <c r="A515" s="38" t="s">
        <v>8</v>
      </c>
      <c r="B515" s="31">
        <v>1995</v>
      </c>
      <c r="C515" s="31">
        <v>19</v>
      </c>
      <c r="D515" s="32">
        <v>5.5043699999999997E-3</v>
      </c>
      <c r="E515" s="32">
        <v>5.4892600000000001E-3</v>
      </c>
      <c r="F515" s="32">
        <v>0.99451073999999995</v>
      </c>
      <c r="G515" s="33">
        <v>72373.657000000007</v>
      </c>
      <c r="H515" s="39">
        <v>72175.017999999996</v>
      </c>
    </row>
    <row r="516" spans="1:8">
      <c r="A516" s="38" t="s">
        <v>8</v>
      </c>
      <c r="B516" s="31">
        <v>1995</v>
      </c>
      <c r="C516" s="31">
        <v>20</v>
      </c>
      <c r="D516" s="32">
        <v>5.9508399999999998E-3</v>
      </c>
      <c r="E516" s="32">
        <v>5.9331899999999996E-3</v>
      </c>
      <c r="F516" s="32">
        <v>0.99406680999999997</v>
      </c>
      <c r="G516" s="33">
        <v>71976.379000000001</v>
      </c>
      <c r="H516" s="39">
        <v>71762.854000000007</v>
      </c>
    </row>
    <row r="517" spans="1:8">
      <c r="A517" s="38" t="s">
        <v>8</v>
      </c>
      <c r="B517" s="31">
        <v>1995</v>
      </c>
      <c r="C517" s="31">
        <v>21</v>
      </c>
      <c r="D517" s="32">
        <v>6.3792400000000004E-3</v>
      </c>
      <c r="E517" s="32">
        <v>6.3589600000000003E-3</v>
      </c>
      <c r="F517" s="32">
        <v>0.99364103999999998</v>
      </c>
      <c r="G517" s="33">
        <v>71549.33</v>
      </c>
      <c r="H517" s="39">
        <v>71321.84</v>
      </c>
    </row>
    <row r="518" spans="1:8">
      <c r="A518" s="38" t="s">
        <v>8</v>
      </c>
      <c r="B518" s="31">
        <v>1995</v>
      </c>
      <c r="C518" s="31">
        <v>22</v>
      </c>
      <c r="D518" s="32">
        <v>6.7222100000000002E-3</v>
      </c>
      <c r="E518" s="32">
        <v>6.6996900000000003E-3</v>
      </c>
      <c r="F518" s="32">
        <v>0.99330030999999996</v>
      </c>
      <c r="G518" s="33">
        <v>71094.350999999995</v>
      </c>
      <c r="H518" s="39">
        <v>70856.195999999996</v>
      </c>
    </row>
    <row r="519" spans="1:8">
      <c r="A519" s="38" t="s">
        <v>8</v>
      </c>
      <c r="B519" s="31">
        <v>1995</v>
      </c>
      <c r="C519" s="31">
        <v>23</v>
      </c>
      <c r="D519" s="32">
        <v>6.9832000000000002E-3</v>
      </c>
      <c r="E519" s="32">
        <v>6.9588999999999996E-3</v>
      </c>
      <c r="F519" s="32">
        <v>0.99304110000000001</v>
      </c>
      <c r="G519" s="33">
        <v>70618.040999999997</v>
      </c>
      <c r="H519" s="39">
        <v>70372.328999999998</v>
      </c>
    </row>
    <row r="520" spans="1:8">
      <c r="A520" s="38" t="s">
        <v>8</v>
      </c>
      <c r="B520" s="31">
        <v>1995</v>
      </c>
      <c r="C520" s="31">
        <v>24</v>
      </c>
      <c r="D520" s="32">
        <v>7.2103000000000002E-3</v>
      </c>
      <c r="E520" s="32">
        <v>7.1843999999999996E-3</v>
      </c>
      <c r="F520" s="32">
        <v>0.99281560000000002</v>
      </c>
      <c r="G520" s="33">
        <v>70126.615999999995</v>
      </c>
      <c r="H520" s="39">
        <v>69874.707999999999</v>
      </c>
    </row>
    <row r="521" spans="1:8">
      <c r="A521" s="38" t="s">
        <v>8</v>
      </c>
      <c r="B521" s="31">
        <v>1995</v>
      </c>
      <c r="C521" s="31">
        <v>25</v>
      </c>
      <c r="D521" s="32">
        <v>7.4039099999999997E-3</v>
      </c>
      <c r="E521" s="32">
        <v>7.3765999999999997E-3</v>
      </c>
      <c r="F521" s="32">
        <v>0.99262340000000004</v>
      </c>
      <c r="G521" s="33">
        <v>69622.798999999999</v>
      </c>
      <c r="H521" s="39">
        <v>69366.009000000005</v>
      </c>
    </row>
    <row r="522" spans="1:8">
      <c r="A522" s="38" t="s">
        <v>8</v>
      </c>
      <c r="B522" s="31">
        <v>1995</v>
      </c>
      <c r="C522" s="31">
        <v>26</v>
      </c>
      <c r="D522" s="32">
        <v>7.5597599999999996E-3</v>
      </c>
      <c r="E522" s="32">
        <v>7.5312900000000004E-3</v>
      </c>
      <c r="F522" s="32">
        <v>0.99246871000000003</v>
      </c>
      <c r="G522" s="33">
        <v>69109.218999999997</v>
      </c>
      <c r="H522" s="39">
        <v>68848.979000000007</v>
      </c>
    </row>
    <row r="523" spans="1:8">
      <c r="A523" s="38" t="s">
        <v>8</v>
      </c>
      <c r="B523" s="31">
        <v>1995</v>
      </c>
      <c r="C523" s="31">
        <v>27</v>
      </c>
      <c r="D523" s="32">
        <v>7.7101000000000001E-3</v>
      </c>
      <c r="E523" s="32">
        <v>7.6804899999999999E-3</v>
      </c>
      <c r="F523" s="32">
        <v>0.99231950999999996</v>
      </c>
      <c r="G523" s="33">
        <v>68588.737999999998</v>
      </c>
      <c r="H523" s="39">
        <v>68325.34</v>
      </c>
    </row>
    <row r="524" spans="1:8">
      <c r="A524" s="38" t="s">
        <v>8</v>
      </c>
      <c r="B524" s="31">
        <v>1995</v>
      </c>
      <c r="C524" s="31">
        <v>28</v>
      </c>
      <c r="D524" s="32">
        <v>7.9067100000000008E-3</v>
      </c>
      <c r="E524" s="32">
        <v>7.8755700000000001E-3</v>
      </c>
      <c r="F524" s="32">
        <v>0.99212442999999995</v>
      </c>
      <c r="G524" s="33">
        <v>68061.941999999995</v>
      </c>
      <c r="H524" s="39">
        <v>67793.929000000004</v>
      </c>
    </row>
    <row r="525" spans="1:8">
      <c r="A525" s="38" t="s">
        <v>8</v>
      </c>
      <c r="B525" s="31">
        <v>1995</v>
      </c>
      <c r="C525" s="31">
        <v>29</v>
      </c>
      <c r="D525" s="32">
        <v>8.0241700000000006E-3</v>
      </c>
      <c r="E525" s="32">
        <v>7.9921100000000002E-3</v>
      </c>
      <c r="F525" s="32">
        <v>0.99200789</v>
      </c>
      <c r="G525" s="33">
        <v>67525.915999999997</v>
      </c>
      <c r="H525" s="39">
        <v>67256.077999999994</v>
      </c>
    </row>
    <row r="526" spans="1:8">
      <c r="A526" s="38" t="s">
        <v>8</v>
      </c>
      <c r="B526" s="31">
        <v>1995</v>
      </c>
      <c r="C526" s="31">
        <v>30</v>
      </c>
      <c r="D526" s="32">
        <v>8.3075200000000005E-3</v>
      </c>
      <c r="E526" s="32">
        <v>8.2731499999999999E-3</v>
      </c>
      <c r="F526" s="32">
        <v>0.99172685000000005</v>
      </c>
      <c r="G526" s="33">
        <v>66986.240999999995</v>
      </c>
      <c r="H526" s="39">
        <v>66709.148000000001</v>
      </c>
    </row>
    <row r="527" spans="1:8">
      <c r="A527" s="38" t="s">
        <v>8</v>
      </c>
      <c r="B527" s="31">
        <v>1995</v>
      </c>
      <c r="C527" s="31">
        <v>31</v>
      </c>
      <c r="D527" s="32">
        <v>8.4175099999999996E-3</v>
      </c>
      <c r="E527" s="32">
        <v>8.3822299999999992E-3</v>
      </c>
      <c r="F527" s="32">
        <v>0.99161776999999995</v>
      </c>
      <c r="G527" s="33">
        <v>66432.054000000004</v>
      </c>
      <c r="H527" s="39">
        <v>66153.629000000001</v>
      </c>
    </row>
    <row r="528" spans="1:8">
      <c r="A528" s="38" t="s">
        <v>8</v>
      </c>
      <c r="B528" s="31">
        <v>1995</v>
      </c>
      <c r="C528" s="31">
        <v>32</v>
      </c>
      <c r="D528" s="32">
        <v>8.7354500000000005E-3</v>
      </c>
      <c r="E528" s="32">
        <v>8.6974600000000006E-3</v>
      </c>
      <c r="F528" s="32">
        <v>0.99130253999999995</v>
      </c>
      <c r="G528" s="33">
        <v>65875.205000000002</v>
      </c>
      <c r="H528" s="39">
        <v>65588.731</v>
      </c>
    </row>
    <row r="529" spans="1:8">
      <c r="A529" s="38" t="s">
        <v>8</v>
      </c>
      <c r="B529" s="31">
        <v>1995</v>
      </c>
      <c r="C529" s="31">
        <v>33</v>
      </c>
      <c r="D529" s="32">
        <v>8.9769499999999992E-3</v>
      </c>
      <c r="E529" s="32">
        <v>8.9368299999999998E-3</v>
      </c>
      <c r="F529" s="32">
        <v>0.99106316999999999</v>
      </c>
      <c r="G529" s="33">
        <v>65302.258000000002</v>
      </c>
      <c r="H529" s="39">
        <v>65010.46</v>
      </c>
    </row>
    <row r="530" spans="1:8">
      <c r="A530" s="38" t="s">
        <v>8</v>
      </c>
      <c r="B530" s="31">
        <v>1995</v>
      </c>
      <c r="C530" s="31">
        <v>34</v>
      </c>
      <c r="D530" s="32">
        <v>9.2269099999999996E-3</v>
      </c>
      <c r="E530" s="32">
        <v>9.1845399999999997E-3</v>
      </c>
      <c r="F530" s="32">
        <v>0.99081545999999998</v>
      </c>
      <c r="G530" s="33">
        <v>64718.661999999997</v>
      </c>
      <c r="H530" s="39">
        <v>64421.457000000002</v>
      </c>
    </row>
    <row r="531" spans="1:8">
      <c r="A531" s="38" t="s">
        <v>8</v>
      </c>
      <c r="B531" s="31">
        <v>1995</v>
      </c>
      <c r="C531" s="31">
        <v>35</v>
      </c>
      <c r="D531" s="32">
        <v>9.51894E-3</v>
      </c>
      <c r="E531" s="32">
        <v>9.4738500000000007E-3</v>
      </c>
      <c r="F531" s="32">
        <v>0.99052614999999999</v>
      </c>
      <c r="G531" s="33">
        <v>64124.252</v>
      </c>
      <c r="H531" s="39">
        <v>63820.5</v>
      </c>
    </row>
    <row r="532" spans="1:8">
      <c r="A532" s="38" t="s">
        <v>8</v>
      </c>
      <c r="B532" s="31">
        <v>1995</v>
      </c>
      <c r="C532" s="31">
        <v>36</v>
      </c>
      <c r="D532" s="32">
        <v>9.8058399999999997E-3</v>
      </c>
      <c r="E532" s="32">
        <v>9.7579999999999993E-3</v>
      </c>
      <c r="F532" s="32">
        <v>0.99024199999999996</v>
      </c>
      <c r="G532" s="33">
        <v>63516.748</v>
      </c>
      <c r="H532" s="39">
        <v>63206.85</v>
      </c>
    </row>
    <row r="533" spans="1:8">
      <c r="A533" s="38" t="s">
        <v>8</v>
      </c>
      <c r="B533" s="31">
        <v>1995</v>
      </c>
      <c r="C533" s="31">
        <v>37</v>
      </c>
      <c r="D533" s="32">
        <v>1.0051600000000001E-2</v>
      </c>
      <c r="E533" s="32">
        <v>1.0001329999999999E-2</v>
      </c>
      <c r="F533" s="32">
        <v>0.98999866999999997</v>
      </c>
      <c r="G533" s="33">
        <v>62896.951999999997</v>
      </c>
      <c r="H533" s="39">
        <v>62582.425000000003</v>
      </c>
    </row>
    <row r="534" spans="1:8">
      <c r="A534" s="38" t="s">
        <v>8</v>
      </c>
      <c r="B534" s="31">
        <v>1995</v>
      </c>
      <c r="C534" s="31">
        <v>38</v>
      </c>
      <c r="D534" s="32">
        <v>1.0406200000000001E-2</v>
      </c>
      <c r="E534" s="32">
        <v>1.035234E-2</v>
      </c>
      <c r="F534" s="32">
        <v>0.98964766000000004</v>
      </c>
      <c r="G534" s="33">
        <v>62267.898000000001</v>
      </c>
      <c r="H534" s="39">
        <v>61945.589</v>
      </c>
    </row>
    <row r="535" spans="1:8">
      <c r="A535" s="38" t="s">
        <v>8</v>
      </c>
      <c r="B535" s="31">
        <v>1995</v>
      </c>
      <c r="C535" s="31">
        <v>39</v>
      </c>
      <c r="D535" s="32">
        <v>1.0638760000000001E-2</v>
      </c>
      <c r="E535" s="32">
        <v>1.058247E-2</v>
      </c>
      <c r="F535" s="32">
        <v>0.98941752999999999</v>
      </c>
      <c r="G535" s="33">
        <v>61623.28</v>
      </c>
      <c r="H535" s="39">
        <v>61297.216999999997</v>
      </c>
    </row>
    <row r="536" spans="1:8">
      <c r="A536" s="38" t="s">
        <v>8</v>
      </c>
      <c r="B536" s="31">
        <v>1995</v>
      </c>
      <c r="C536" s="31">
        <v>40</v>
      </c>
      <c r="D536" s="32">
        <v>1.1082E-2</v>
      </c>
      <c r="E536" s="32">
        <v>1.102093E-2</v>
      </c>
      <c r="F536" s="32">
        <v>0.98897906999999996</v>
      </c>
      <c r="G536" s="33">
        <v>60971.154000000002</v>
      </c>
      <c r="H536" s="39">
        <v>60635.173999999999</v>
      </c>
    </row>
    <row r="537" spans="1:8">
      <c r="A537" s="38" t="s">
        <v>8</v>
      </c>
      <c r="B537" s="31">
        <v>1995</v>
      </c>
      <c r="C537" s="31">
        <v>41</v>
      </c>
      <c r="D537" s="32">
        <v>1.113954E-2</v>
      </c>
      <c r="E537" s="32">
        <v>1.107784E-2</v>
      </c>
      <c r="F537" s="32">
        <v>0.98892215999999999</v>
      </c>
      <c r="G537" s="33">
        <v>60299.195</v>
      </c>
      <c r="H537" s="39">
        <v>59965.201999999997</v>
      </c>
    </row>
    <row r="538" spans="1:8">
      <c r="A538" s="38" t="s">
        <v>8</v>
      </c>
      <c r="B538" s="31">
        <v>1995</v>
      </c>
      <c r="C538" s="31">
        <v>42</v>
      </c>
      <c r="D538" s="32">
        <v>1.1630639999999999E-2</v>
      </c>
      <c r="E538" s="32">
        <v>1.156339E-2</v>
      </c>
      <c r="F538" s="32">
        <v>0.98843661000000005</v>
      </c>
      <c r="G538" s="33">
        <v>59631.21</v>
      </c>
      <c r="H538" s="39">
        <v>59286.44</v>
      </c>
    </row>
    <row r="539" spans="1:8">
      <c r="A539" s="38" t="s">
        <v>8</v>
      </c>
      <c r="B539" s="31">
        <v>1995</v>
      </c>
      <c r="C539" s="31">
        <v>43</v>
      </c>
      <c r="D539" s="32">
        <v>1.1770350000000001E-2</v>
      </c>
      <c r="E539" s="32">
        <v>1.170148E-2</v>
      </c>
      <c r="F539" s="32">
        <v>0.98829851999999996</v>
      </c>
      <c r="G539" s="33">
        <v>58941.671000000002</v>
      </c>
      <c r="H539" s="39">
        <v>58596.817999999999</v>
      </c>
    </row>
    <row r="540" spans="1:8">
      <c r="A540" s="38" t="s">
        <v>8</v>
      </c>
      <c r="B540" s="31">
        <v>1995</v>
      </c>
      <c r="C540" s="31">
        <v>44</v>
      </c>
      <c r="D540" s="32">
        <v>1.2081420000000001E-2</v>
      </c>
      <c r="E540" s="32">
        <v>1.200888E-2</v>
      </c>
      <c r="F540" s="32">
        <v>0.98799112</v>
      </c>
      <c r="G540" s="33">
        <v>58251.966</v>
      </c>
      <c r="H540" s="39">
        <v>57902.195</v>
      </c>
    </row>
    <row r="541" spans="1:8">
      <c r="A541" s="38" t="s">
        <v>8</v>
      </c>
      <c r="B541" s="31">
        <v>1995</v>
      </c>
      <c r="C541" s="31">
        <v>45</v>
      </c>
      <c r="D541" s="32">
        <v>1.247186E-2</v>
      </c>
      <c r="E541" s="32">
        <v>1.2394570000000001E-2</v>
      </c>
      <c r="F541" s="32">
        <v>0.98760543000000001</v>
      </c>
      <c r="G541" s="33">
        <v>57552.425000000003</v>
      </c>
      <c r="H541" s="39">
        <v>57195.756000000001</v>
      </c>
    </row>
    <row r="542" spans="1:8">
      <c r="A542" s="38" t="s">
        <v>8</v>
      </c>
      <c r="B542" s="31">
        <v>1995</v>
      </c>
      <c r="C542" s="31">
        <v>46</v>
      </c>
      <c r="D542" s="32">
        <v>1.273583E-2</v>
      </c>
      <c r="E542" s="32">
        <v>1.265524E-2</v>
      </c>
      <c r="F542" s="32">
        <v>0.98734476000000004</v>
      </c>
      <c r="G542" s="33">
        <v>56839.087</v>
      </c>
      <c r="H542" s="39">
        <v>56479.430999999997</v>
      </c>
    </row>
    <row r="543" spans="1:8">
      <c r="A543" s="38" t="s">
        <v>8</v>
      </c>
      <c r="B543" s="31">
        <v>1995</v>
      </c>
      <c r="C543" s="31">
        <v>47</v>
      </c>
      <c r="D543" s="32">
        <v>1.314365E-2</v>
      </c>
      <c r="E543" s="32">
        <v>1.3057829999999999E-2</v>
      </c>
      <c r="F543" s="32">
        <v>0.98694216999999995</v>
      </c>
      <c r="G543" s="33">
        <v>56119.775000000001</v>
      </c>
      <c r="H543" s="39">
        <v>55753.374000000003</v>
      </c>
    </row>
    <row r="544" spans="1:8">
      <c r="A544" s="38" t="s">
        <v>8</v>
      </c>
      <c r="B544" s="31">
        <v>1995</v>
      </c>
      <c r="C544" s="31">
        <v>48</v>
      </c>
      <c r="D544" s="32">
        <v>1.380254E-2</v>
      </c>
      <c r="E544" s="32">
        <v>1.370793E-2</v>
      </c>
      <c r="F544" s="32">
        <v>0.98629206999999997</v>
      </c>
      <c r="G544" s="33">
        <v>55386.972000000002</v>
      </c>
      <c r="H544" s="39">
        <v>55007.351999999999</v>
      </c>
    </row>
    <row r="545" spans="1:8">
      <c r="A545" s="38" t="s">
        <v>8</v>
      </c>
      <c r="B545" s="31">
        <v>1995</v>
      </c>
      <c r="C545" s="31">
        <v>49</v>
      </c>
      <c r="D545" s="32">
        <v>1.439706E-2</v>
      </c>
      <c r="E545" s="32">
        <v>1.429417E-2</v>
      </c>
      <c r="F545" s="32">
        <v>0.98570583000000001</v>
      </c>
      <c r="G545" s="33">
        <v>54627.731</v>
      </c>
      <c r="H545" s="39">
        <v>54237.302000000003</v>
      </c>
    </row>
    <row r="546" spans="1:8">
      <c r="A546" s="38" t="s">
        <v>8</v>
      </c>
      <c r="B546" s="31">
        <v>1995</v>
      </c>
      <c r="C546" s="31">
        <v>50</v>
      </c>
      <c r="D546" s="32">
        <v>1.5360250000000001E-2</v>
      </c>
      <c r="E546" s="32">
        <v>1.524318E-2</v>
      </c>
      <c r="F546" s="32">
        <v>0.98475681999999998</v>
      </c>
      <c r="G546" s="33">
        <v>53846.873</v>
      </c>
      <c r="H546" s="39">
        <v>53436.474999999999</v>
      </c>
    </row>
    <row r="547" spans="1:8">
      <c r="A547" s="38" t="s">
        <v>8</v>
      </c>
      <c r="B547" s="31">
        <v>1995</v>
      </c>
      <c r="C547" s="31">
        <v>51</v>
      </c>
      <c r="D547" s="32">
        <v>1.5791630000000001E-2</v>
      </c>
      <c r="E547" s="32">
        <v>1.5667919999999998E-2</v>
      </c>
      <c r="F547" s="32">
        <v>0.98433208000000005</v>
      </c>
      <c r="G547" s="33">
        <v>53026.076000000001</v>
      </c>
      <c r="H547" s="39">
        <v>52610.671999999999</v>
      </c>
    </row>
    <row r="548" spans="1:8">
      <c r="A548" s="38" t="s">
        <v>8</v>
      </c>
      <c r="B548" s="31">
        <v>1995</v>
      </c>
      <c r="C548" s="31">
        <v>52</v>
      </c>
      <c r="D548" s="32">
        <v>1.685124E-2</v>
      </c>
      <c r="E548" s="32">
        <v>1.6710450000000002E-2</v>
      </c>
      <c r="F548" s="32">
        <v>0.98328954999999996</v>
      </c>
      <c r="G548" s="33">
        <v>52195.267999999996</v>
      </c>
      <c r="H548" s="39">
        <v>51759.163999999997</v>
      </c>
    </row>
    <row r="549" spans="1:8">
      <c r="A549" s="38" t="s">
        <v>8</v>
      </c>
      <c r="B549" s="31">
        <v>1995</v>
      </c>
      <c r="C549" s="31">
        <v>53</v>
      </c>
      <c r="D549" s="32">
        <v>1.7528140000000001E-2</v>
      </c>
      <c r="E549" s="32">
        <v>1.737586E-2</v>
      </c>
      <c r="F549" s="32">
        <v>0.98262413999999998</v>
      </c>
      <c r="G549" s="33">
        <v>51323.061000000002</v>
      </c>
      <c r="H549" s="39">
        <v>50877.17</v>
      </c>
    </row>
    <row r="550" spans="1:8">
      <c r="A550" s="38" t="s">
        <v>8</v>
      </c>
      <c r="B550" s="31">
        <v>1995</v>
      </c>
      <c r="C550" s="31">
        <v>54</v>
      </c>
      <c r="D550" s="32">
        <v>1.8404150000000001E-2</v>
      </c>
      <c r="E550" s="32">
        <v>1.823634E-2</v>
      </c>
      <c r="F550" s="32">
        <v>0.98176366000000004</v>
      </c>
      <c r="G550" s="33">
        <v>50431.279000000002</v>
      </c>
      <c r="H550" s="39">
        <v>49971.438000000002</v>
      </c>
    </row>
    <row r="551" spans="1:8">
      <c r="A551" s="38" t="s">
        <v>8</v>
      </c>
      <c r="B551" s="31">
        <v>1995</v>
      </c>
      <c r="C551" s="31">
        <v>55</v>
      </c>
      <c r="D551" s="32">
        <v>1.9245600000000002E-2</v>
      </c>
      <c r="E551" s="32">
        <v>1.906217E-2</v>
      </c>
      <c r="F551" s="32">
        <v>0.98093783000000001</v>
      </c>
      <c r="G551" s="33">
        <v>49511.597000000002</v>
      </c>
      <c r="H551" s="39">
        <v>49039.697999999997</v>
      </c>
    </row>
    <row r="552" spans="1:8">
      <c r="A552" s="38" t="s">
        <v>8</v>
      </c>
      <c r="B552" s="31">
        <v>1995</v>
      </c>
      <c r="C552" s="31">
        <v>56</v>
      </c>
      <c r="D552" s="32">
        <v>2.0258399999999999E-2</v>
      </c>
      <c r="E552" s="32">
        <v>2.0055259999999998E-2</v>
      </c>
      <c r="F552" s="32">
        <v>0.97994473999999998</v>
      </c>
      <c r="G552" s="33">
        <v>48567.798999999999</v>
      </c>
      <c r="H552" s="39">
        <v>48080.779000000002</v>
      </c>
    </row>
    <row r="553" spans="1:8">
      <c r="A553" s="38" t="s">
        <v>8</v>
      </c>
      <c r="B553" s="31">
        <v>1995</v>
      </c>
      <c r="C553" s="31">
        <v>57</v>
      </c>
      <c r="D553" s="32">
        <v>2.1288140000000001E-2</v>
      </c>
      <c r="E553" s="32">
        <v>2.106394E-2</v>
      </c>
      <c r="F553" s="32">
        <v>0.97893606</v>
      </c>
      <c r="G553" s="33">
        <v>47593.758999999998</v>
      </c>
      <c r="H553" s="39">
        <v>47092.502999999997</v>
      </c>
    </row>
    <row r="554" spans="1:8">
      <c r="A554" s="38" t="s">
        <v>8</v>
      </c>
      <c r="B554" s="31">
        <v>1995</v>
      </c>
      <c r="C554" s="31">
        <v>58</v>
      </c>
      <c r="D554" s="32">
        <v>2.2902470000000001E-2</v>
      </c>
      <c r="E554" s="32">
        <v>2.2643170000000001E-2</v>
      </c>
      <c r="F554" s="32">
        <v>0.97735682999999995</v>
      </c>
      <c r="G554" s="33">
        <v>46591.247000000003</v>
      </c>
      <c r="H554" s="39">
        <v>46063.76</v>
      </c>
    </row>
    <row r="555" spans="1:8">
      <c r="A555" s="38" t="s">
        <v>8</v>
      </c>
      <c r="B555" s="31">
        <v>1995</v>
      </c>
      <c r="C555" s="31">
        <v>59</v>
      </c>
      <c r="D555" s="32">
        <v>2.4531959999999998E-2</v>
      </c>
      <c r="E555" s="32">
        <v>2.4234700000000001E-2</v>
      </c>
      <c r="F555" s="32">
        <v>0.97576529999999995</v>
      </c>
      <c r="G555" s="33">
        <v>45536.273000000001</v>
      </c>
      <c r="H555" s="39">
        <v>44984.493999999999</v>
      </c>
    </row>
    <row r="556" spans="1:8">
      <c r="A556" s="38" t="s">
        <v>8</v>
      </c>
      <c r="B556" s="31">
        <v>1995</v>
      </c>
      <c r="C556" s="31">
        <v>60</v>
      </c>
      <c r="D556" s="32">
        <v>2.7085959999999999E-2</v>
      </c>
      <c r="E556" s="32">
        <v>2.6724040000000001E-2</v>
      </c>
      <c r="F556" s="32">
        <v>0.97327596000000005</v>
      </c>
      <c r="G556" s="33">
        <v>44432.714999999997</v>
      </c>
      <c r="H556" s="39">
        <v>43839.004999999997</v>
      </c>
    </row>
    <row r="557" spans="1:8">
      <c r="A557" s="38" t="s">
        <v>8</v>
      </c>
      <c r="B557" s="31">
        <v>1995</v>
      </c>
      <c r="C557" s="31">
        <v>61</v>
      </c>
      <c r="D557" s="32">
        <v>2.8572130000000001E-2</v>
      </c>
      <c r="E557" s="32">
        <v>2.8169690000000001E-2</v>
      </c>
      <c r="F557" s="32">
        <v>0.97183030999999998</v>
      </c>
      <c r="G557" s="33">
        <v>43245.294000000002</v>
      </c>
      <c r="H557" s="39">
        <v>42636.19</v>
      </c>
    </row>
    <row r="558" spans="1:8">
      <c r="A558" s="38" t="s">
        <v>8</v>
      </c>
      <c r="B558" s="31">
        <v>1995</v>
      </c>
      <c r="C558" s="31">
        <v>62</v>
      </c>
      <c r="D558" s="32">
        <v>3.1479350000000003E-2</v>
      </c>
      <c r="E558" s="32">
        <v>3.0991560000000001E-2</v>
      </c>
      <c r="F558" s="32">
        <v>0.96900843999999997</v>
      </c>
      <c r="G558" s="33">
        <v>42027.087</v>
      </c>
      <c r="H558" s="39">
        <v>41375.845000000001</v>
      </c>
    </row>
    <row r="559" spans="1:8">
      <c r="A559" s="38" t="s">
        <v>8</v>
      </c>
      <c r="B559" s="31">
        <v>1995</v>
      </c>
      <c r="C559" s="31">
        <v>63</v>
      </c>
      <c r="D559" s="32">
        <v>3.4051850000000002E-2</v>
      </c>
      <c r="E559" s="32">
        <v>3.3481789999999997E-2</v>
      </c>
      <c r="F559" s="32">
        <v>0.96651821000000004</v>
      </c>
      <c r="G559" s="33">
        <v>40724.601999999999</v>
      </c>
      <c r="H559" s="39">
        <v>40042.836000000003</v>
      </c>
    </row>
    <row r="560" spans="1:8">
      <c r="A560" s="38" t="s">
        <v>8</v>
      </c>
      <c r="B560" s="31">
        <v>1995</v>
      </c>
      <c r="C560" s="31">
        <v>64</v>
      </c>
      <c r="D560" s="32">
        <v>3.6889640000000001E-2</v>
      </c>
      <c r="E560" s="32">
        <v>3.6221540000000003E-2</v>
      </c>
      <c r="F560" s="32">
        <v>0.96377846</v>
      </c>
      <c r="G560" s="33">
        <v>39361.07</v>
      </c>
      <c r="H560" s="39">
        <v>38648.21</v>
      </c>
    </row>
    <row r="561" spans="1:8">
      <c r="A561" s="38" t="s">
        <v>8</v>
      </c>
      <c r="B561" s="31">
        <v>1995</v>
      </c>
      <c r="C561" s="31">
        <v>65</v>
      </c>
      <c r="D561" s="32">
        <v>4.0072530000000002E-2</v>
      </c>
      <c r="E561" s="32">
        <v>3.9285399999999998E-2</v>
      </c>
      <c r="F561" s="32">
        <v>0.96071459999999997</v>
      </c>
      <c r="G561" s="33">
        <v>37935.351000000002</v>
      </c>
      <c r="H561" s="39">
        <v>37190.197999999997</v>
      </c>
    </row>
    <row r="562" spans="1:8">
      <c r="A562" s="38" t="s">
        <v>8</v>
      </c>
      <c r="B562" s="31">
        <v>1995</v>
      </c>
      <c r="C562" s="31">
        <v>66</v>
      </c>
      <c r="D562" s="32">
        <v>4.3019340000000003E-2</v>
      </c>
      <c r="E562" s="32">
        <v>4.2113490000000003E-2</v>
      </c>
      <c r="F562" s="32">
        <v>0.95788651000000002</v>
      </c>
      <c r="G562" s="33">
        <v>36445.044999999998</v>
      </c>
      <c r="H562" s="39">
        <v>35677.631000000001</v>
      </c>
    </row>
    <row r="563" spans="1:8">
      <c r="A563" s="38" t="s">
        <v>8</v>
      </c>
      <c r="B563" s="31">
        <v>1995</v>
      </c>
      <c r="C563" s="31">
        <v>67</v>
      </c>
      <c r="D563" s="32">
        <v>4.6665600000000002E-2</v>
      </c>
      <c r="E563" s="32">
        <v>4.5601589999999997E-2</v>
      </c>
      <c r="F563" s="32">
        <v>0.95439841000000003</v>
      </c>
      <c r="G563" s="33">
        <v>34910.216999999997</v>
      </c>
      <c r="H563" s="39">
        <v>34114.237000000001</v>
      </c>
    </row>
    <row r="564" spans="1:8">
      <c r="A564" s="38" t="s">
        <v>8</v>
      </c>
      <c r="B564" s="31">
        <v>1995</v>
      </c>
      <c r="C564" s="31">
        <v>68</v>
      </c>
      <c r="D564" s="32">
        <v>5.1017E-2</v>
      </c>
      <c r="E564" s="32">
        <v>4.9748000000000001E-2</v>
      </c>
      <c r="F564" s="32">
        <v>0.95025199999999999</v>
      </c>
      <c r="G564" s="33">
        <v>33318.256000000001</v>
      </c>
      <c r="H564" s="39">
        <v>32489.498</v>
      </c>
    </row>
    <row r="565" spans="1:8">
      <c r="A565" s="38" t="s">
        <v>8</v>
      </c>
      <c r="B565" s="31">
        <v>1995</v>
      </c>
      <c r="C565" s="31">
        <v>69</v>
      </c>
      <c r="D565" s="32">
        <v>5.5351329999999997E-2</v>
      </c>
      <c r="E565" s="32">
        <v>5.3860699999999997E-2</v>
      </c>
      <c r="F565" s="32">
        <v>0.94613930000000002</v>
      </c>
      <c r="G565" s="33">
        <v>31660.739000000001</v>
      </c>
      <c r="H565" s="39">
        <v>30808.105</v>
      </c>
    </row>
    <row r="566" spans="1:8">
      <c r="A566" s="38" t="s">
        <v>8</v>
      </c>
      <c r="B566" s="31">
        <v>1995</v>
      </c>
      <c r="C566" s="31">
        <v>70</v>
      </c>
      <c r="D566" s="32">
        <v>6.206445E-2</v>
      </c>
      <c r="E566" s="32">
        <v>6.019642E-2</v>
      </c>
      <c r="F566" s="32">
        <v>0.93980357999999997</v>
      </c>
      <c r="G566" s="33">
        <v>29955.47</v>
      </c>
      <c r="H566" s="39">
        <v>29053.864000000001</v>
      </c>
    </row>
    <row r="567" spans="1:8">
      <c r="A567" s="38" t="s">
        <v>8</v>
      </c>
      <c r="B567" s="31">
        <v>1995</v>
      </c>
      <c r="C567" s="31">
        <v>71</v>
      </c>
      <c r="D567" s="32">
        <v>6.6039600000000004E-2</v>
      </c>
      <c r="E567" s="32">
        <v>6.3928689999999996E-2</v>
      </c>
      <c r="F567" s="32">
        <v>0.93607130999999999</v>
      </c>
      <c r="G567" s="33">
        <v>28152.258000000002</v>
      </c>
      <c r="H567" s="39">
        <v>27252.388999999999</v>
      </c>
    </row>
    <row r="568" spans="1:8">
      <c r="A568" s="38" t="s">
        <v>8</v>
      </c>
      <c r="B568" s="31">
        <v>1995</v>
      </c>
      <c r="C568" s="31">
        <v>72</v>
      </c>
      <c r="D568" s="32">
        <v>7.3615009999999995E-2</v>
      </c>
      <c r="E568" s="32">
        <v>7.1001620000000001E-2</v>
      </c>
      <c r="F568" s="32">
        <v>0.92899838000000001</v>
      </c>
      <c r="G568" s="33">
        <v>26352.521000000001</v>
      </c>
      <c r="H568" s="39">
        <v>25416.985000000001</v>
      </c>
    </row>
    <row r="569" spans="1:8">
      <c r="A569" s="38" t="s">
        <v>8</v>
      </c>
      <c r="B569" s="31">
        <v>1995</v>
      </c>
      <c r="C569" s="31">
        <v>73</v>
      </c>
      <c r="D569" s="32">
        <v>8.0018229999999996E-2</v>
      </c>
      <c r="E569" s="32">
        <v>7.6939930000000004E-2</v>
      </c>
      <c r="F569" s="32">
        <v>0.92306007000000001</v>
      </c>
      <c r="G569" s="33">
        <v>24481.449000000001</v>
      </c>
      <c r="H569" s="39">
        <v>23539.649000000001</v>
      </c>
    </row>
    <row r="570" spans="1:8">
      <c r="A570" s="38" t="s">
        <v>8</v>
      </c>
      <c r="B570" s="31">
        <v>1995</v>
      </c>
      <c r="C570" s="31">
        <v>74</v>
      </c>
      <c r="D570" s="32">
        <v>8.7343690000000002E-2</v>
      </c>
      <c r="E570" s="32">
        <v>8.3688849999999995E-2</v>
      </c>
      <c r="F570" s="32">
        <v>0.91631114999999996</v>
      </c>
      <c r="G570" s="33">
        <v>22597.848000000002</v>
      </c>
      <c r="H570" s="39">
        <v>21652.254000000001</v>
      </c>
    </row>
    <row r="571" spans="1:8">
      <c r="A571" s="38" t="s">
        <v>8</v>
      </c>
      <c r="B571" s="31">
        <v>1995</v>
      </c>
      <c r="C571" s="31">
        <v>75</v>
      </c>
      <c r="D571" s="32">
        <v>9.5466969999999998E-2</v>
      </c>
      <c r="E571" s="32">
        <v>9.1117610000000002E-2</v>
      </c>
      <c r="F571" s="32">
        <v>0.90888239000000004</v>
      </c>
      <c r="G571" s="33">
        <v>20706.66</v>
      </c>
      <c r="H571" s="39">
        <v>19763.29</v>
      </c>
    </row>
    <row r="572" spans="1:8">
      <c r="A572" s="38" t="s">
        <v>8</v>
      </c>
      <c r="B572" s="31">
        <v>1995</v>
      </c>
      <c r="C572" s="31">
        <v>76</v>
      </c>
      <c r="D572" s="32">
        <v>0.1031048</v>
      </c>
      <c r="E572" s="32">
        <v>9.8050079999999998E-2</v>
      </c>
      <c r="F572" s="32">
        <v>0.90194991999999996</v>
      </c>
      <c r="G572" s="33">
        <v>18819.919000000002</v>
      </c>
      <c r="H572" s="39">
        <v>17897.272000000001</v>
      </c>
    </row>
    <row r="573" spans="1:8">
      <c r="A573" s="38" t="s">
        <v>8</v>
      </c>
      <c r="B573" s="31">
        <v>1995</v>
      </c>
      <c r="C573" s="31">
        <v>77</v>
      </c>
      <c r="D573" s="32">
        <v>0.11146378</v>
      </c>
      <c r="E573" s="32">
        <v>0.10557962</v>
      </c>
      <c r="F573" s="32">
        <v>0.89442038000000001</v>
      </c>
      <c r="G573" s="33">
        <v>16974.624</v>
      </c>
      <c r="H573" s="39">
        <v>16078.537</v>
      </c>
    </row>
    <row r="574" spans="1:8">
      <c r="A574" s="38" t="s">
        <v>8</v>
      </c>
      <c r="B574" s="31">
        <v>1995</v>
      </c>
      <c r="C574" s="31">
        <v>78</v>
      </c>
      <c r="D574" s="32">
        <v>0.12195541999999999</v>
      </c>
      <c r="E574" s="32">
        <v>0.11494625999999999</v>
      </c>
      <c r="F574" s="32">
        <v>0.88505374000000003</v>
      </c>
      <c r="G574" s="33">
        <v>15182.45</v>
      </c>
      <c r="H574" s="39">
        <v>14309.867</v>
      </c>
    </row>
    <row r="575" spans="1:8">
      <c r="A575" s="38" t="s">
        <v>8</v>
      </c>
      <c r="B575" s="31">
        <v>1995</v>
      </c>
      <c r="C575" s="31">
        <v>79</v>
      </c>
      <c r="D575" s="32">
        <v>0.13117377</v>
      </c>
      <c r="E575" s="32">
        <v>0.12310002</v>
      </c>
      <c r="F575" s="32">
        <v>0.87689998000000002</v>
      </c>
      <c r="G575" s="33">
        <v>13437.284</v>
      </c>
      <c r="H575" s="39">
        <v>12610.218999999999</v>
      </c>
    </row>
    <row r="576" spans="1:8">
      <c r="A576" s="38" t="s">
        <v>8</v>
      </c>
      <c r="B576" s="31">
        <v>1995</v>
      </c>
      <c r="C576" s="31">
        <v>80</v>
      </c>
      <c r="D576" s="32">
        <v>0.14340272000000001</v>
      </c>
      <c r="E576" s="32">
        <v>0.13380847000000001</v>
      </c>
      <c r="F576" s="32">
        <v>0.86619153000000004</v>
      </c>
      <c r="G576" s="33">
        <v>11783.154</v>
      </c>
      <c r="H576" s="39">
        <v>10994.811</v>
      </c>
    </row>
    <row r="577" spans="1:8">
      <c r="A577" s="38" t="s">
        <v>8</v>
      </c>
      <c r="B577" s="31">
        <v>1995</v>
      </c>
      <c r="C577" s="31">
        <v>81</v>
      </c>
      <c r="D577" s="32">
        <v>0.15170085999999999</v>
      </c>
      <c r="E577" s="32">
        <v>0.14100552999999999</v>
      </c>
      <c r="F577" s="32">
        <v>0.85899446999999995</v>
      </c>
      <c r="G577" s="33">
        <v>10206.468000000001</v>
      </c>
      <c r="H577" s="39">
        <v>9486.884</v>
      </c>
    </row>
    <row r="578" spans="1:8">
      <c r="A578" s="38" t="s">
        <v>8</v>
      </c>
      <c r="B578" s="31">
        <v>1995</v>
      </c>
      <c r="C578" s="31">
        <v>82</v>
      </c>
      <c r="D578" s="32">
        <v>0.16757973000000001</v>
      </c>
      <c r="E578" s="32">
        <v>0.15462382</v>
      </c>
      <c r="F578" s="32">
        <v>0.84537618000000003</v>
      </c>
      <c r="G578" s="33">
        <v>8767.2999999999993</v>
      </c>
      <c r="H578" s="39">
        <v>8089.4830000000002</v>
      </c>
    </row>
    <row r="579" spans="1:8">
      <c r="A579" s="38" t="s">
        <v>8</v>
      </c>
      <c r="B579" s="31">
        <v>1995</v>
      </c>
      <c r="C579" s="31">
        <v>83</v>
      </c>
      <c r="D579" s="32">
        <v>0.18129275</v>
      </c>
      <c r="E579" s="32">
        <v>0.16622505000000001</v>
      </c>
      <c r="F579" s="32">
        <v>0.83377495000000001</v>
      </c>
      <c r="G579" s="33">
        <v>7411.6670000000004</v>
      </c>
      <c r="H579" s="39">
        <v>6795.6639999999998</v>
      </c>
    </row>
    <row r="580" spans="1:8">
      <c r="A580" s="38" t="s">
        <v>8</v>
      </c>
      <c r="B580" s="31">
        <v>1995</v>
      </c>
      <c r="C580" s="31">
        <v>84</v>
      </c>
      <c r="D580" s="32">
        <v>0.19766006</v>
      </c>
      <c r="E580" s="32">
        <v>0.17988229</v>
      </c>
      <c r="F580" s="32">
        <v>0.82011771</v>
      </c>
      <c r="G580" s="33">
        <v>6179.6620000000003</v>
      </c>
      <c r="H580" s="39">
        <v>5623.8559999999998</v>
      </c>
    </row>
    <row r="581" spans="1:8">
      <c r="A581" s="38" t="s">
        <v>8</v>
      </c>
      <c r="B581" s="31">
        <v>1995</v>
      </c>
      <c r="C581" s="31">
        <v>85</v>
      </c>
      <c r="D581" s="32">
        <v>0.21223241000000001</v>
      </c>
      <c r="E581" s="32">
        <v>0.19187171</v>
      </c>
      <c r="F581" s="32">
        <v>0.80812828999999997</v>
      </c>
      <c r="G581" s="33">
        <v>5068.05</v>
      </c>
      <c r="H581" s="39">
        <v>4581.8419999999996</v>
      </c>
    </row>
    <row r="582" spans="1:8">
      <c r="A582" s="38" t="s">
        <v>8</v>
      </c>
      <c r="B582" s="31">
        <v>1995</v>
      </c>
      <c r="C582" s="31">
        <v>86</v>
      </c>
      <c r="D582" s="32">
        <v>0.22794411000000001</v>
      </c>
      <c r="E582" s="32">
        <v>0.20462283000000001</v>
      </c>
      <c r="F582" s="32">
        <v>0.79537716999999997</v>
      </c>
      <c r="G582" s="33">
        <v>4095.6350000000002</v>
      </c>
      <c r="H582" s="39">
        <v>3676.605</v>
      </c>
    </row>
    <row r="583" spans="1:8">
      <c r="A583" s="38" t="s">
        <v>8</v>
      </c>
      <c r="B583" s="31">
        <v>1995</v>
      </c>
      <c r="C583" s="31">
        <v>87</v>
      </c>
      <c r="D583" s="32">
        <v>0.24371683999999999</v>
      </c>
      <c r="E583" s="32">
        <v>0.21724384999999999</v>
      </c>
      <c r="F583" s="32">
        <v>0.78275614999999998</v>
      </c>
      <c r="G583" s="33">
        <v>3257.5740000000001</v>
      </c>
      <c r="H583" s="39">
        <v>2903.73</v>
      </c>
    </row>
    <row r="584" spans="1:8">
      <c r="A584" s="38" t="s">
        <v>8</v>
      </c>
      <c r="B584" s="31">
        <v>1995</v>
      </c>
      <c r="C584" s="31">
        <v>88</v>
      </c>
      <c r="D584" s="32">
        <v>0.26144357000000001</v>
      </c>
      <c r="E584" s="32">
        <v>0.23121829999999999</v>
      </c>
      <c r="F584" s="32">
        <v>0.76878170000000001</v>
      </c>
      <c r="G584" s="33">
        <v>2549.886</v>
      </c>
      <c r="H584" s="39">
        <v>2255.096</v>
      </c>
    </row>
    <row r="585" spans="1:8">
      <c r="A585" s="38" t="s">
        <v>8</v>
      </c>
      <c r="B585" s="31">
        <v>1995</v>
      </c>
      <c r="C585" s="31">
        <v>89</v>
      </c>
      <c r="D585" s="32">
        <v>0.27740382000000002</v>
      </c>
      <c r="E585" s="32">
        <v>0.24361408000000001</v>
      </c>
      <c r="F585" s="32">
        <v>0.75638592000000004</v>
      </c>
      <c r="G585" s="33">
        <v>1960.306</v>
      </c>
      <c r="H585" s="39">
        <v>1721.527</v>
      </c>
    </row>
    <row r="586" spans="1:8">
      <c r="A586" s="38" t="s">
        <v>8</v>
      </c>
      <c r="B586" s="31">
        <v>1995</v>
      </c>
      <c r="C586" s="31">
        <v>90</v>
      </c>
      <c r="D586" s="32">
        <v>0.30025389000000002</v>
      </c>
      <c r="E586" s="32">
        <v>0.26106151999999999</v>
      </c>
      <c r="F586" s="32">
        <v>0.73893847999999995</v>
      </c>
      <c r="G586" s="33">
        <v>1482.748</v>
      </c>
      <c r="H586" s="39">
        <v>1289.204</v>
      </c>
    </row>
    <row r="587" spans="1:8">
      <c r="A587" s="38" t="s">
        <v>8</v>
      </c>
      <c r="B587" s="31">
        <v>1995</v>
      </c>
      <c r="C587" s="31">
        <v>91</v>
      </c>
      <c r="D587" s="32">
        <v>0.31295750999999999</v>
      </c>
      <c r="E587" s="32">
        <v>0.27061242000000002</v>
      </c>
      <c r="F587" s="32">
        <v>0.72938758000000004</v>
      </c>
      <c r="G587" s="33">
        <v>1095.6590000000001</v>
      </c>
      <c r="H587" s="39">
        <v>947.41</v>
      </c>
    </row>
    <row r="588" spans="1:8">
      <c r="A588" s="38" t="s">
        <v>8</v>
      </c>
      <c r="B588" s="31">
        <v>1995</v>
      </c>
      <c r="C588" s="31">
        <v>92</v>
      </c>
      <c r="D588" s="32">
        <v>0.33623468000000001</v>
      </c>
      <c r="E588" s="32">
        <v>0.28784324</v>
      </c>
      <c r="F588" s="32">
        <v>0.71215676000000006</v>
      </c>
      <c r="G588" s="33">
        <v>799.16</v>
      </c>
      <c r="H588" s="39">
        <v>684.14400000000001</v>
      </c>
    </row>
    <row r="589" spans="1:8">
      <c r="A589" s="38" t="s">
        <v>8</v>
      </c>
      <c r="B589" s="31">
        <v>1995</v>
      </c>
      <c r="C589" s="31">
        <v>93</v>
      </c>
      <c r="D589" s="32">
        <v>0.35668284</v>
      </c>
      <c r="E589" s="32">
        <v>0.30269906000000002</v>
      </c>
      <c r="F589" s="32">
        <v>0.69730093999999998</v>
      </c>
      <c r="G589" s="33">
        <v>569.12699999999995</v>
      </c>
      <c r="H589" s="39">
        <v>482.99</v>
      </c>
    </row>
    <row r="590" spans="1:8">
      <c r="A590" s="38" t="s">
        <v>8</v>
      </c>
      <c r="B590" s="31">
        <v>1995</v>
      </c>
      <c r="C590" s="31">
        <v>94</v>
      </c>
      <c r="D590" s="32">
        <v>0.37932896999999999</v>
      </c>
      <c r="E590" s="32">
        <v>0.31885374</v>
      </c>
      <c r="F590" s="32">
        <v>0.68114626</v>
      </c>
      <c r="G590" s="33">
        <v>396.85300000000001</v>
      </c>
      <c r="H590" s="39">
        <v>333.584</v>
      </c>
    </row>
    <row r="591" spans="1:8">
      <c r="A591" s="38" t="s">
        <v>8</v>
      </c>
      <c r="B591" s="31">
        <v>1995</v>
      </c>
      <c r="C591" s="31">
        <v>95</v>
      </c>
      <c r="D591" s="32">
        <v>0.40485522000000002</v>
      </c>
      <c r="E591" s="32">
        <v>0.33669821</v>
      </c>
      <c r="F591" s="32">
        <v>0.66330179</v>
      </c>
      <c r="G591" s="33">
        <v>270.315</v>
      </c>
      <c r="H591" s="39">
        <v>224.80799999999999</v>
      </c>
    </row>
    <row r="592" spans="1:8">
      <c r="A592" s="38" t="s">
        <v>8</v>
      </c>
      <c r="B592" s="31">
        <v>1995</v>
      </c>
      <c r="C592" s="31">
        <v>96</v>
      </c>
      <c r="D592" s="32">
        <v>0.42715048999999999</v>
      </c>
      <c r="E592" s="32">
        <v>0.35197693000000002</v>
      </c>
      <c r="F592" s="32">
        <v>0.64802307000000003</v>
      </c>
      <c r="G592" s="33">
        <v>179.3</v>
      </c>
      <c r="H592" s="39">
        <v>147.74600000000001</v>
      </c>
    </row>
    <row r="593" spans="1:8">
      <c r="A593" s="38" t="s">
        <v>8</v>
      </c>
      <c r="B593" s="31">
        <v>1995</v>
      </c>
      <c r="C593" s="31">
        <v>97</v>
      </c>
      <c r="D593" s="32">
        <v>0.44897797</v>
      </c>
      <c r="E593" s="32">
        <v>0.36666558999999999</v>
      </c>
      <c r="F593" s="32">
        <v>0.63333441000000001</v>
      </c>
      <c r="G593" s="33">
        <v>116.191</v>
      </c>
      <c r="H593" s="39">
        <v>94.888999999999996</v>
      </c>
    </row>
    <row r="594" spans="1:8">
      <c r="A594" s="38" t="s">
        <v>8</v>
      </c>
      <c r="B594" s="31">
        <v>1995</v>
      </c>
      <c r="C594" s="31">
        <v>98</v>
      </c>
      <c r="D594" s="32">
        <v>0.47010221000000002</v>
      </c>
      <c r="E594" s="32">
        <v>0.38063381000000002</v>
      </c>
      <c r="F594" s="32">
        <v>0.61936619000000004</v>
      </c>
      <c r="G594" s="33">
        <v>73.587999999999994</v>
      </c>
      <c r="H594" s="39">
        <v>59.582999999999998</v>
      </c>
    </row>
    <row r="595" spans="1:8">
      <c r="A595" s="38" t="s">
        <v>8</v>
      </c>
      <c r="B595" s="31">
        <v>1995</v>
      </c>
      <c r="C595" s="31">
        <v>99</v>
      </c>
      <c r="D595" s="32">
        <v>0.49684136000000001</v>
      </c>
      <c r="E595" s="32">
        <v>0.39797591999999998</v>
      </c>
      <c r="F595" s="32">
        <v>0.60202407999999996</v>
      </c>
      <c r="G595" s="33">
        <v>45.578000000000003</v>
      </c>
      <c r="H595" s="39">
        <v>36.508000000000003</v>
      </c>
    </row>
    <row r="596" spans="1:8">
      <c r="A596" s="38" t="s">
        <v>8</v>
      </c>
      <c r="B596" s="31">
        <v>1996</v>
      </c>
      <c r="C596" s="31">
        <v>1</v>
      </c>
      <c r="D596" s="32">
        <v>4.8930340000000003E-2</v>
      </c>
      <c r="E596" s="32">
        <v>4.7761829999999998E-2</v>
      </c>
      <c r="F596" s="32">
        <v>0.95223816999999999</v>
      </c>
      <c r="G596" s="33">
        <v>87221.076000000001</v>
      </c>
      <c r="H596" s="39">
        <v>85138.157000000007</v>
      </c>
    </row>
    <row r="597" spans="1:8">
      <c r="A597" s="38" t="s">
        <v>8</v>
      </c>
      <c r="B597" s="31">
        <v>1996</v>
      </c>
      <c r="C597" s="31">
        <v>2</v>
      </c>
      <c r="D597" s="32">
        <v>2.964574E-2</v>
      </c>
      <c r="E597" s="32">
        <v>2.9212720000000001E-2</v>
      </c>
      <c r="F597" s="32">
        <v>0.97078728000000003</v>
      </c>
      <c r="G597" s="33">
        <v>83055.237999999998</v>
      </c>
      <c r="H597" s="39">
        <v>81842.103000000003</v>
      </c>
    </row>
    <row r="598" spans="1:8">
      <c r="A598" s="38" t="s">
        <v>8</v>
      </c>
      <c r="B598" s="31">
        <v>1996</v>
      </c>
      <c r="C598" s="31">
        <v>3</v>
      </c>
      <c r="D598" s="32">
        <v>1.973716E-2</v>
      </c>
      <c r="E598" s="32">
        <v>1.9544289999999999E-2</v>
      </c>
      <c r="F598" s="32">
        <v>0.98045570999999998</v>
      </c>
      <c r="G598" s="33">
        <v>80628.967999999993</v>
      </c>
      <c r="H598" s="39">
        <v>79841.05</v>
      </c>
    </row>
    <row r="599" spans="1:8">
      <c r="A599" s="38" t="s">
        <v>8</v>
      </c>
      <c r="B599" s="31">
        <v>1996</v>
      </c>
      <c r="C599" s="31">
        <v>4</v>
      </c>
      <c r="D599" s="32">
        <v>1.320938E-2</v>
      </c>
      <c r="E599" s="32">
        <v>1.3122709999999999E-2</v>
      </c>
      <c r="F599" s="32">
        <v>0.98687729000000002</v>
      </c>
      <c r="G599" s="33">
        <v>79053.131999999998</v>
      </c>
      <c r="H599" s="39">
        <v>78534.436000000002</v>
      </c>
    </row>
    <row r="600" spans="1:8">
      <c r="A600" s="38" t="s">
        <v>8</v>
      </c>
      <c r="B600" s="31">
        <v>1996</v>
      </c>
      <c r="C600" s="31">
        <v>5</v>
      </c>
      <c r="D600" s="32">
        <v>9.6327600000000006E-3</v>
      </c>
      <c r="E600" s="32">
        <v>9.5865900000000007E-3</v>
      </c>
      <c r="F600" s="32">
        <v>0.99041341000000005</v>
      </c>
      <c r="G600" s="33">
        <v>78015.740999999995</v>
      </c>
      <c r="H600" s="39">
        <v>77641.788</v>
      </c>
    </row>
    <row r="601" spans="1:8">
      <c r="A601" s="38" t="s">
        <v>8</v>
      </c>
      <c r="B601" s="31">
        <v>1996</v>
      </c>
      <c r="C601" s="31">
        <v>6</v>
      </c>
      <c r="D601" s="32">
        <v>7.6714299999999999E-3</v>
      </c>
      <c r="E601" s="32">
        <v>7.6421099999999997E-3</v>
      </c>
      <c r="F601" s="32">
        <v>0.99235788999999996</v>
      </c>
      <c r="G601" s="33">
        <v>77267.835999999996</v>
      </c>
      <c r="H601" s="39">
        <v>76972.591</v>
      </c>
    </row>
    <row r="602" spans="1:8">
      <c r="A602" s="38" t="s">
        <v>8</v>
      </c>
      <c r="B602" s="31">
        <v>1996</v>
      </c>
      <c r="C602" s="31">
        <v>7</v>
      </c>
      <c r="D602" s="32">
        <v>6.2367400000000002E-3</v>
      </c>
      <c r="E602" s="32">
        <v>6.21735E-3</v>
      </c>
      <c r="F602" s="32">
        <v>0.99378264999999999</v>
      </c>
      <c r="G602" s="33">
        <v>76677.346000000005</v>
      </c>
      <c r="H602" s="39">
        <v>76438.981</v>
      </c>
    </row>
    <row r="603" spans="1:8">
      <c r="A603" s="38" t="s">
        <v>8</v>
      </c>
      <c r="B603" s="31">
        <v>1996</v>
      </c>
      <c r="C603" s="31">
        <v>8</v>
      </c>
      <c r="D603" s="32">
        <v>5.3072500000000003E-3</v>
      </c>
      <c r="E603" s="32">
        <v>5.2932099999999996E-3</v>
      </c>
      <c r="F603" s="32">
        <v>0.99470678999999995</v>
      </c>
      <c r="G603" s="33">
        <v>76200.615999999995</v>
      </c>
      <c r="H603" s="39">
        <v>75998.944000000003</v>
      </c>
    </row>
    <row r="604" spans="1:8">
      <c r="A604" s="38" t="s">
        <v>8</v>
      </c>
      <c r="B604" s="31">
        <v>1996</v>
      </c>
      <c r="C604" s="31">
        <v>9</v>
      </c>
      <c r="D604" s="32">
        <v>4.6976800000000001E-3</v>
      </c>
      <c r="E604" s="32">
        <v>4.6866700000000004E-3</v>
      </c>
      <c r="F604" s="32">
        <v>0.99531333</v>
      </c>
      <c r="G604" s="33">
        <v>75797.270999999993</v>
      </c>
      <c r="H604" s="39">
        <v>75619.652000000002</v>
      </c>
    </row>
    <row r="605" spans="1:8">
      <c r="A605" s="38" t="s">
        <v>8</v>
      </c>
      <c r="B605" s="31">
        <v>1996</v>
      </c>
      <c r="C605" s="31">
        <v>10</v>
      </c>
      <c r="D605" s="32">
        <v>4.3104500000000004E-3</v>
      </c>
      <c r="E605" s="32">
        <v>4.3011799999999999E-3</v>
      </c>
      <c r="F605" s="32">
        <v>0.99569881999999998</v>
      </c>
      <c r="G605" s="33">
        <v>75442.034</v>
      </c>
      <c r="H605" s="39">
        <v>75279.789000000004</v>
      </c>
    </row>
    <row r="606" spans="1:8">
      <c r="A606" s="38" t="s">
        <v>8</v>
      </c>
      <c r="B606" s="31">
        <v>1996</v>
      </c>
      <c r="C606" s="31">
        <v>11</v>
      </c>
      <c r="D606" s="32">
        <v>4.0456600000000004E-3</v>
      </c>
      <c r="E606" s="32">
        <v>4.0374900000000003E-3</v>
      </c>
      <c r="F606" s="32">
        <v>0.99596251000000002</v>
      </c>
      <c r="G606" s="33">
        <v>75117.543999999994</v>
      </c>
      <c r="H606" s="39">
        <v>74965.899999999994</v>
      </c>
    </row>
    <row r="607" spans="1:8">
      <c r="A607" s="38" t="s">
        <v>8</v>
      </c>
      <c r="B607" s="31">
        <v>1996</v>
      </c>
      <c r="C607" s="31">
        <v>12</v>
      </c>
      <c r="D607" s="32">
        <v>3.9750300000000001E-3</v>
      </c>
      <c r="E607" s="32">
        <v>3.9671400000000001E-3</v>
      </c>
      <c r="F607" s="32">
        <v>0.99603286000000002</v>
      </c>
      <c r="G607" s="33">
        <v>74814.256999999998</v>
      </c>
      <c r="H607" s="39">
        <v>74665.857999999993</v>
      </c>
    </row>
    <row r="608" spans="1:8">
      <c r="A608" s="38" t="s">
        <v>8</v>
      </c>
      <c r="B608" s="31">
        <v>1996</v>
      </c>
      <c r="C608" s="31">
        <v>13</v>
      </c>
      <c r="D608" s="32">
        <v>3.9725999999999997E-3</v>
      </c>
      <c r="E608" s="32">
        <v>3.9647299999999996E-3</v>
      </c>
      <c r="F608" s="32">
        <v>0.99603527000000003</v>
      </c>
      <c r="G608" s="33">
        <v>74517.457999999999</v>
      </c>
      <c r="H608" s="39">
        <v>74369.736999999994</v>
      </c>
    </row>
    <row r="609" spans="1:8">
      <c r="A609" s="38" t="s">
        <v>8</v>
      </c>
      <c r="B609" s="31">
        <v>1996</v>
      </c>
      <c r="C609" s="31">
        <v>14</v>
      </c>
      <c r="D609" s="32">
        <v>4.0723399999999998E-3</v>
      </c>
      <c r="E609" s="32">
        <v>4.0640600000000004E-3</v>
      </c>
      <c r="F609" s="32">
        <v>0.99593593999999996</v>
      </c>
      <c r="G609" s="33">
        <v>74222.017000000007</v>
      </c>
      <c r="H609" s="39">
        <v>74071.195000000007</v>
      </c>
    </row>
    <row r="610" spans="1:8">
      <c r="A610" s="38" t="s">
        <v>8</v>
      </c>
      <c r="B610" s="31">
        <v>1996</v>
      </c>
      <c r="C610" s="31">
        <v>15</v>
      </c>
      <c r="D610" s="32">
        <v>4.1979299999999999E-3</v>
      </c>
      <c r="E610" s="32">
        <v>4.1891400000000001E-3</v>
      </c>
      <c r="F610" s="32">
        <v>0.99581085999999996</v>
      </c>
      <c r="G610" s="33">
        <v>73920.373999999996</v>
      </c>
      <c r="H610" s="39">
        <v>73765.543000000005</v>
      </c>
    </row>
    <row r="611" spans="1:8">
      <c r="A611" s="38" t="s">
        <v>8</v>
      </c>
      <c r="B611" s="31">
        <v>1996</v>
      </c>
      <c r="C611" s="31">
        <v>16</v>
      </c>
      <c r="D611" s="32">
        <v>4.4492100000000003E-3</v>
      </c>
      <c r="E611" s="32">
        <v>4.43934E-3</v>
      </c>
      <c r="F611" s="32">
        <v>0.99556065999999999</v>
      </c>
      <c r="G611" s="33">
        <v>73610.710999999996</v>
      </c>
      <c r="H611" s="39">
        <v>73447.320000000007</v>
      </c>
    </row>
    <row r="612" spans="1:8">
      <c r="A612" s="38" t="s">
        <v>8</v>
      </c>
      <c r="B612" s="31">
        <v>1996</v>
      </c>
      <c r="C612" s="31">
        <v>17</v>
      </c>
      <c r="D612" s="32">
        <v>4.7215599999999996E-3</v>
      </c>
      <c r="E612" s="32">
        <v>4.7104399999999998E-3</v>
      </c>
      <c r="F612" s="32">
        <v>0.99528956000000002</v>
      </c>
      <c r="G612" s="33">
        <v>73283.929000000004</v>
      </c>
      <c r="H612" s="39">
        <v>73111.328999999998</v>
      </c>
    </row>
    <row r="613" spans="1:8">
      <c r="A613" s="38" t="s">
        <v>8</v>
      </c>
      <c r="B613" s="31">
        <v>1996</v>
      </c>
      <c r="C613" s="31">
        <v>18</v>
      </c>
      <c r="D613" s="32">
        <v>5.02528E-3</v>
      </c>
      <c r="E613" s="32">
        <v>5.0126800000000003E-3</v>
      </c>
      <c r="F613" s="32">
        <v>0.99498732000000001</v>
      </c>
      <c r="G613" s="33">
        <v>72938.729000000007</v>
      </c>
      <c r="H613" s="39">
        <v>72755.92</v>
      </c>
    </row>
    <row r="614" spans="1:8">
      <c r="A614" s="38" t="s">
        <v>8</v>
      </c>
      <c r="B614" s="31">
        <v>1996</v>
      </c>
      <c r="C614" s="31">
        <v>19</v>
      </c>
      <c r="D614" s="32">
        <v>5.4231899999999996E-3</v>
      </c>
      <c r="E614" s="32">
        <v>5.40852E-3</v>
      </c>
      <c r="F614" s="32">
        <v>0.99459147999999997</v>
      </c>
      <c r="G614" s="33">
        <v>72573.111000000004</v>
      </c>
      <c r="H614" s="39">
        <v>72376.854000000007</v>
      </c>
    </row>
    <row r="615" spans="1:8">
      <c r="A615" s="38" t="s">
        <v>8</v>
      </c>
      <c r="B615" s="31">
        <v>1996</v>
      </c>
      <c r="C615" s="31">
        <v>20</v>
      </c>
      <c r="D615" s="32">
        <v>5.85354E-3</v>
      </c>
      <c r="E615" s="32">
        <v>5.83645E-3</v>
      </c>
      <c r="F615" s="32">
        <v>0.99416355000000001</v>
      </c>
      <c r="G615" s="33">
        <v>72180.596999999994</v>
      </c>
      <c r="H615" s="39">
        <v>71969.957999999999</v>
      </c>
    </row>
    <row r="616" spans="1:8">
      <c r="A616" s="38" t="s">
        <v>8</v>
      </c>
      <c r="B616" s="31">
        <v>1996</v>
      </c>
      <c r="C616" s="31">
        <v>21</v>
      </c>
      <c r="D616" s="32">
        <v>6.2687699999999999E-3</v>
      </c>
      <c r="E616" s="32">
        <v>6.24918E-3</v>
      </c>
      <c r="F616" s="32">
        <v>0.99375082000000003</v>
      </c>
      <c r="G616" s="33">
        <v>71759.319000000003</v>
      </c>
      <c r="H616" s="39">
        <v>71535.100000000006</v>
      </c>
    </row>
    <row r="617" spans="1:8">
      <c r="A617" s="38" t="s">
        <v>8</v>
      </c>
      <c r="B617" s="31">
        <v>1996</v>
      </c>
      <c r="C617" s="31">
        <v>22</v>
      </c>
      <c r="D617" s="32">
        <v>6.6073900000000003E-3</v>
      </c>
      <c r="E617" s="32">
        <v>6.5856300000000003E-3</v>
      </c>
      <c r="F617" s="32">
        <v>0.99341436999999999</v>
      </c>
      <c r="G617" s="33">
        <v>71310.881999999998</v>
      </c>
      <c r="H617" s="39">
        <v>71076.067999999999</v>
      </c>
    </row>
    <row r="618" spans="1:8">
      <c r="A618" s="38" t="s">
        <v>8</v>
      </c>
      <c r="B618" s="31">
        <v>1996</v>
      </c>
      <c r="C618" s="31">
        <v>23</v>
      </c>
      <c r="D618" s="32">
        <v>6.8693599999999997E-3</v>
      </c>
      <c r="E618" s="32">
        <v>6.8458499999999997E-3</v>
      </c>
      <c r="F618" s="32">
        <v>0.99315414999999996</v>
      </c>
      <c r="G618" s="33">
        <v>70841.255000000005</v>
      </c>
      <c r="H618" s="39">
        <v>70598.77</v>
      </c>
    </row>
    <row r="619" spans="1:8">
      <c r="A619" s="38" t="s">
        <v>8</v>
      </c>
      <c r="B619" s="31">
        <v>1996</v>
      </c>
      <c r="C619" s="31">
        <v>24</v>
      </c>
      <c r="D619" s="32">
        <v>7.0975400000000003E-3</v>
      </c>
      <c r="E619" s="32">
        <v>7.0724400000000002E-3</v>
      </c>
      <c r="F619" s="32">
        <v>0.99292756000000004</v>
      </c>
      <c r="G619" s="33">
        <v>70356.285999999993</v>
      </c>
      <c r="H619" s="39">
        <v>70107.490999999995</v>
      </c>
    </row>
    <row r="620" spans="1:8">
      <c r="A620" s="38" t="s">
        <v>8</v>
      </c>
      <c r="B620" s="31">
        <v>1996</v>
      </c>
      <c r="C620" s="31">
        <v>25</v>
      </c>
      <c r="D620" s="32">
        <v>7.2924399999999999E-3</v>
      </c>
      <c r="E620" s="32">
        <v>7.2659500000000002E-3</v>
      </c>
      <c r="F620" s="32">
        <v>0.99273405000000003</v>
      </c>
      <c r="G620" s="33">
        <v>69858.695000000007</v>
      </c>
      <c r="H620" s="39">
        <v>69604.899999999994</v>
      </c>
    </row>
    <row r="621" spans="1:8">
      <c r="A621" s="38" t="s">
        <v>8</v>
      </c>
      <c r="B621" s="31">
        <v>1996</v>
      </c>
      <c r="C621" s="31">
        <v>26</v>
      </c>
      <c r="D621" s="32">
        <v>7.4488000000000002E-3</v>
      </c>
      <c r="E621" s="32">
        <v>7.4211600000000004E-3</v>
      </c>
      <c r="F621" s="32">
        <v>0.99257883999999996</v>
      </c>
      <c r="G621" s="33">
        <v>69351.106</v>
      </c>
      <c r="H621" s="39">
        <v>69093.773000000001</v>
      </c>
    </row>
    <row r="622" spans="1:8">
      <c r="A622" s="38" t="s">
        <v>8</v>
      </c>
      <c r="B622" s="31">
        <v>1996</v>
      </c>
      <c r="C622" s="31">
        <v>27</v>
      </c>
      <c r="D622" s="32">
        <v>7.5986300000000003E-3</v>
      </c>
      <c r="E622" s="32">
        <v>7.5698700000000002E-3</v>
      </c>
      <c r="F622" s="32">
        <v>0.99243013000000002</v>
      </c>
      <c r="G622" s="33">
        <v>68836.44</v>
      </c>
      <c r="H622" s="39">
        <v>68575.898000000001</v>
      </c>
    </row>
    <row r="623" spans="1:8">
      <c r="A623" s="38" t="s">
        <v>8</v>
      </c>
      <c r="B623" s="31">
        <v>1996</v>
      </c>
      <c r="C623" s="31">
        <v>28</v>
      </c>
      <c r="D623" s="32">
        <v>7.7956299999999996E-3</v>
      </c>
      <c r="E623" s="32">
        <v>7.7653599999999998E-3</v>
      </c>
      <c r="F623" s="32">
        <v>0.99223463999999995</v>
      </c>
      <c r="G623" s="33">
        <v>68315.357000000004</v>
      </c>
      <c r="H623" s="39">
        <v>68050.11</v>
      </c>
    </row>
    <row r="624" spans="1:8">
      <c r="A624" s="38" t="s">
        <v>8</v>
      </c>
      <c r="B624" s="31">
        <v>1996</v>
      </c>
      <c r="C624" s="31">
        <v>29</v>
      </c>
      <c r="D624" s="32">
        <v>7.9154800000000008E-3</v>
      </c>
      <c r="E624" s="32">
        <v>7.8842700000000005E-3</v>
      </c>
      <c r="F624" s="32">
        <v>0.99211572999999997</v>
      </c>
      <c r="G624" s="33">
        <v>67784.862999999998</v>
      </c>
      <c r="H624" s="39">
        <v>67517.645999999993</v>
      </c>
    </row>
    <row r="625" spans="1:8">
      <c r="A625" s="38" t="s">
        <v>8</v>
      </c>
      <c r="B625" s="31">
        <v>1996</v>
      </c>
      <c r="C625" s="31">
        <v>30</v>
      </c>
      <c r="D625" s="32">
        <v>8.20099E-3</v>
      </c>
      <c r="E625" s="32">
        <v>8.1674999999999994E-3</v>
      </c>
      <c r="F625" s="32">
        <v>0.99183250000000001</v>
      </c>
      <c r="G625" s="33">
        <v>67250.429000000004</v>
      </c>
      <c r="H625" s="39">
        <v>66975.794999999998</v>
      </c>
    </row>
    <row r="626" spans="1:8">
      <c r="A626" s="38" t="s">
        <v>8</v>
      </c>
      <c r="B626" s="31">
        <v>1996</v>
      </c>
      <c r="C626" s="31">
        <v>31</v>
      </c>
      <c r="D626" s="32">
        <v>8.3145100000000007E-3</v>
      </c>
      <c r="E626" s="32">
        <v>8.2800900000000004E-3</v>
      </c>
      <c r="F626" s="32">
        <v>0.99171991000000004</v>
      </c>
      <c r="G626" s="33">
        <v>66701.160999999993</v>
      </c>
      <c r="H626" s="39">
        <v>66425.014999999999</v>
      </c>
    </row>
    <row r="627" spans="1:8">
      <c r="A627" s="38" t="s">
        <v>8</v>
      </c>
      <c r="B627" s="31">
        <v>1996</v>
      </c>
      <c r="C627" s="31">
        <v>32</v>
      </c>
      <c r="D627" s="32">
        <v>8.6351799999999992E-3</v>
      </c>
      <c r="E627" s="32">
        <v>8.5980599999999994E-3</v>
      </c>
      <c r="F627" s="32">
        <v>0.99140194000000004</v>
      </c>
      <c r="G627" s="33">
        <v>66148.869000000006</v>
      </c>
      <c r="H627" s="39">
        <v>65864.493000000002</v>
      </c>
    </row>
    <row r="628" spans="1:8">
      <c r="A628" s="38" t="s">
        <v>8</v>
      </c>
      <c r="B628" s="31">
        <v>1996</v>
      </c>
      <c r="C628" s="31">
        <v>33</v>
      </c>
      <c r="D628" s="32">
        <v>8.8795300000000001E-3</v>
      </c>
      <c r="E628" s="32">
        <v>8.8402800000000007E-3</v>
      </c>
      <c r="F628" s="32">
        <v>0.99115971999999997</v>
      </c>
      <c r="G628" s="33">
        <v>65580.116999999998</v>
      </c>
      <c r="H628" s="39">
        <v>65290.243999999999</v>
      </c>
    </row>
    <row r="629" spans="1:8">
      <c r="A629" s="38" t="s">
        <v>8</v>
      </c>
      <c r="B629" s="31">
        <v>1996</v>
      </c>
      <c r="C629" s="31">
        <v>34</v>
      </c>
      <c r="D629" s="32">
        <v>9.1325599999999996E-3</v>
      </c>
      <c r="E629" s="32">
        <v>9.0910499999999998E-3</v>
      </c>
      <c r="F629" s="32">
        <v>0.99090895000000001</v>
      </c>
      <c r="G629" s="33">
        <v>65000.370999999999</v>
      </c>
      <c r="H629" s="39">
        <v>64704.91</v>
      </c>
    </row>
    <row r="630" spans="1:8">
      <c r="A630" s="38" t="s">
        <v>8</v>
      </c>
      <c r="B630" s="31">
        <v>1996</v>
      </c>
      <c r="C630" s="31">
        <v>35</v>
      </c>
      <c r="D630" s="32">
        <v>9.4267799999999992E-3</v>
      </c>
      <c r="E630" s="32">
        <v>9.3825599999999999E-3</v>
      </c>
      <c r="F630" s="32">
        <v>0.99061743999999996</v>
      </c>
      <c r="G630" s="33">
        <v>64409.449000000001</v>
      </c>
      <c r="H630" s="39">
        <v>64107.286999999997</v>
      </c>
    </row>
    <row r="631" spans="1:8">
      <c r="A631" s="38" t="s">
        <v>8</v>
      </c>
      <c r="B631" s="31">
        <v>1996</v>
      </c>
      <c r="C631" s="31">
        <v>36</v>
      </c>
      <c r="D631" s="32">
        <v>9.7153599999999993E-3</v>
      </c>
      <c r="E631" s="32">
        <v>9.6684000000000006E-3</v>
      </c>
      <c r="F631" s="32">
        <v>0.99033159999999998</v>
      </c>
      <c r="G631" s="33">
        <v>63805.124000000003</v>
      </c>
      <c r="H631" s="39">
        <v>63496.677000000003</v>
      </c>
    </row>
    <row r="632" spans="1:8">
      <c r="A632" s="38" t="s">
        <v>8</v>
      </c>
      <c r="B632" s="31">
        <v>1996</v>
      </c>
      <c r="C632" s="31">
        <v>37</v>
      </c>
      <c r="D632" s="32">
        <v>9.9635999999999995E-3</v>
      </c>
      <c r="E632" s="32">
        <v>9.9142099999999997E-3</v>
      </c>
      <c r="F632" s="32">
        <v>0.99008578999999997</v>
      </c>
      <c r="G632" s="33">
        <v>63188.231</v>
      </c>
      <c r="H632" s="39">
        <v>62875</v>
      </c>
    </row>
    <row r="633" spans="1:8">
      <c r="A633" s="38" t="s">
        <v>8</v>
      </c>
      <c r="B633" s="31">
        <v>1996</v>
      </c>
      <c r="C633" s="31">
        <v>38</v>
      </c>
      <c r="D633" s="32">
        <v>1.032039E-2</v>
      </c>
      <c r="E633" s="32">
        <v>1.0267399999999999E-2</v>
      </c>
      <c r="F633" s="32">
        <v>0.98973259999999996</v>
      </c>
      <c r="G633" s="33">
        <v>62561.769</v>
      </c>
      <c r="H633" s="39">
        <v>62240.595999999998</v>
      </c>
    </row>
    <row r="634" spans="1:8">
      <c r="A634" s="38" t="s">
        <v>8</v>
      </c>
      <c r="B634" s="31">
        <v>1996</v>
      </c>
      <c r="C634" s="31">
        <v>39</v>
      </c>
      <c r="D634" s="32">
        <v>1.055588E-2</v>
      </c>
      <c r="E634" s="32">
        <v>1.050046E-2</v>
      </c>
      <c r="F634" s="32">
        <v>0.98949953999999996</v>
      </c>
      <c r="G634" s="33">
        <v>61919.421999999999</v>
      </c>
      <c r="H634" s="39">
        <v>61594.330999999998</v>
      </c>
    </row>
    <row r="635" spans="1:8">
      <c r="A635" s="38" t="s">
        <v>8</v>
      </c>
      <c r="B635" s="31">
        <v>1996</v>
      </c>
      <c r="C635" s="31">
        <v>40</v>
      </c>
      <c r="D635" s="32">
        <v>1.100167E-2</v>
      </c>
      <c r="E635" s="32">
        <v>1.094148E-2</v>
      </c>
      <c r="F635" s="32">
        <v>0.98905852000000005</v>
      </c>
      <c r="G635" s="33">
        <v>61269.24</v>
      </c>
      <c r="H635" s="39">
        <v>60934.052000000003</v>
      </c>
    </row>
    <row r="636" spans="1:8">
      <c r="A636" s="38" t="s">
        <v>8</v>
      </c>
      <c r="B636" s="31">
        <v>1996</v>
      </c>
      <c r="C636" s="31">
        <v>41</v>
      </c>
      <c r="D636" s="32">
        <v>1.1063999999999999E-2</v>
      </c>
      <c r="E636" s="32">
        <v>1.100313E-2</v>
      </c>
      <c r="F636" s="32">
        <v>0.98899687000000003</v>
      </c>
      <c r="G636" s="33">
        <v>60598.864000000001</v>
      </c>
      <c r="H636" s="39">
        <v>60265.474999999999</v>
      </c>
    </row>
    <row r="637" spans="1:8">
      <c r="A637" s="38" t="s">
        <v>8</v>
      </c>
      <c r="B637" s="31">
        <v>1996</v>
      </c>
      <c r="C637" s="31">
        <v>42</v>
      </c>
      <c r="D637" s="32">
        <v>1.155919E-2</v>
      </c>
      <c r="E637" s="32">
        <v>1.1492769999999999E-2</v>
      </c>
      <c r="F637" s="32">
        <v>0.98850722999999996</v>
      </c>
      <c r="G637" s="33">
        <v>59932.087</v>
      </c>
      <c r="H637" s="39">
        <v>59587.694000000003</v>
      </c>
    </row>
    <row r="638" spans="1:8">
      <c r="A638" s="38" t="s">
        <v>8</v>
      </c>
      <c r="B638" s="31">
        <v>1996</v>
      </c>
      <c r="C638" s="31">
        <v>43</v>
      </c>
      <c r="D638" s="32">
        <v>1.1705429999999999E-2</v>
      </c>
      <c r="E638" s="32">
        <v>1.163732E-2</v>
      </c>
      <c r="F638" s="32">
        <v>0.98836268000000005</v>
      </c>
      <c r="G638" s="33">
        <v>59243.300999999999</v>
      </c>
      <c r="H638" s="39">
        <v>58898.584999999999</v>
      </c>
    </row>
    <row r="639" spans="1:8">
      <c r="A639" s="38" t="s">
        <v>8</v>
      </c>
      <c r="B639" s="31">
        <v>1996</v>
      </c>
      <c r="C639" s="31">
        <v>44</v>
      </c>
      <c r="D639" s="32">
        <v>1.2023239999999999E-2</v>
      </c>
      <c r="E639" s="32">
        <v>1.1951399999999999E-2</v>
      </c>
      <c r="F639" s="32">
        <v>0.98804860000000005</v>
      </c>
      <c r="G639" s="33">
        <v>58553.868000000002</v>
      </c>
      <c r="H639" s="39">
        <v>58203.968000000001</v>
      </c>
    </row>
    <row r="640" spans="1:8">
      <c r="A640" s="38" t="s">
        <v>8</v>
      </c>
      <c r="B640" s="31">
        <v>1996</v>
      </c>
      <c r="C640" s="31">
        <v>45</v>
      </c>
      <c r="D640" s="32">
        <v>1.241599E-2</v>
      </c>
      <c r="E640" s="32">
        <v>1.233939E-2</v>
      </c>
      <c r="F640" s="32">
        <v>0.98766061000000005</v>
      </c>
      <c r="G640" s="33">
        <v>57854.067000000003</v>
      </c>
      <c r="H640" s="39">
        <v>57497.125999999997</v>
      </c>
    </row>
    <row r="641" spans="1:8">
      <c r="A641" s="38" t="s">
        <v>8</v>
      </c>
      <c r="B641" s="31">
        <v>1996</v>
      </c>
      <c r="C641" s="31">
        <v>46</v>
      </c>
      <c r="D641" s="32">
        <v>1.269019E-2</v>
      </c>
      <c r="E641" s="32">
        <v>1.261018E-2</v>
      </c>
      <c r="F641" s="32">
        <v>0.98738981999999997</v>
      </c>
      <c r="G641" s="33">
        <v>57140.184000000001</v>
      </c>
      <c r="H641" s="39">
        <v>56779.91</v>
      </c>
    </row>
    <row r="642" spans="1:8">
      <c r="A642" s="38" t="s">
        <v>8</v>
      </c>
      <c r="B642" s="31">
        <v>1996</v>
      </c>
      <c r="C642" s="31">
        <v>47</v>
      </c>
      <c r="D642" s="32">
        <v>1.310568E-2</v>
      </c>
      <c r="E642" s="32">
        <v>1.302036E-2</v>
      </c>
      <c r="F642" s="32">
        <v>0.98697964000000005</v>
      </c>
      <c r="G642" s="33">
        <v>56419.635999999999</v>
      </c>
      <c r="H642" s="39">
        <v>56052.334000000003</v>
      </c>
    </row>
    <row r="643" spans="1:8">
      <c r="A643" s="38" t="s">
        <v>8</v>
      </c>
      <c r="B643" s="31">
        <v>1996</v>
      </c>
      <c r="C643" s="31">
        <v>48</v>
      </c>
      <c r="D643" s="32">
        <v>1.376264E-2</v>
      </c>
      <c r="E643" s="32">
        <v>1.366858E-2</v>
      </c>
      <c r="F643" s="32">
        <v>0.98633141999999996</v>
      </c>
      <c r="G643" s="33">
        <v>55685.031999999999</v>
      </c>
      <c r="H643" s="39">
        <v>55304.464</v>
      </c>
    </row>
    <row r="644" spans="1:8">
      <c r="A644" s="38" t="s">
        <v>8</v>
      </c>
      <c r="B644" s="31">
        <v>1996</v>
      </c>
      <c r="C644" s="31">
        <v>49</v>
      </c>
      <c r="D644" s="32">
        <v>1.436463E-2</v>
      </c>
      <c r="E644" s="32">
        <v>1.4262199999999999E-2</v>
      </c>
      <c r="F644" s="32">
        <v>0.9857378</v>
      </c>
      <c r="G644" s="33">
        <v>54923.896999999997</v>
      </c>
      <c r="H644" s="39">
        <v>54532.228999999999</v>
      </c>
    </row>
    <row r="645" spans="1:8">
      <c r="A645" s="38" t="s">
        <v>8</v>
      </c>
      <c r="B645" s="31">
        <v>1996</v>
      </c>
      <c r="C645" s="31">
        <v>50</v>
      </c>
      <c r="D645" s="32">
        <v>1.533109E-2</v>
      </c>
      <c r="E645" s="32">
        <v>1.5214460000000001E-2</v>
      </c>
      <c r="F645" s="32">
        <v>0.98478553999999996</v>
      </c>
      <c r="G645" s="33">
        <v>54140.561000000002</v>
      </c>
      <c r="H645" s="39">
        <v>53728.701999999997</v>
      </c>
    </row>
    <row r="646" spans="1:8">
      <c r="A646" s="38" t="s">
        <v>8</v>
      </c>
      <c r="B646" s="31">
        <v>1996</v>
      </c>
      <c r="C646" s="31">
        <v>51</v>
      </c>
      <c r="D646" s="32">
        <v>1.5764230000000001E-2</v>
      </c>
      <c r="E646" s="32">
        <v>1.5640950000000001E-2</v>
      </c>
      <c r="F646" s="32">
        <v>0.98435905000000001</v>
      </c>
      <c r="G646" s="33">
        <v>53316.841999999997</v>
      </c>
      <c r="H646" s="39">
        <v>52899.879000000001</v>
      </c>
    </row>
    <row r="647" spans="1:8">
      <c r="A647" s="38" t="s">
        <v>8</v>
      </c>
      <c r="B647" s="31">
        <v>1996</v>
      </c>
      <c r="C647" s="31">
        <v>52</v>
      </c>
      <c r="D647" s="32">
        <v>1.6822150000000001E-2</v>
      </c>
      <c r="E647" s="32">
        <v>1.668184E-2</v>
      </c>
      <c r="F647" s="32">
        <v>0.98331816000000005</v>
      </c>
      <c r="G647" s="33">
        <v>52482.915999999997</v>
      </c>
      <c r="H647" s="39">
        <v>52045.16</v>
      </c>
    </row>
    <row r="648" spans="1:8">
      <c r="A648" s="38" t="s">
        <v>8</v>
      </c>
      <c r="B648" s="31">
        <v>1996</v>
      </c>
      <c r="C648" s="31">
        <v>53</v>
      </c>
      <c r="D648" s="32">
        <v>1.7496100000000001E-2</v>
      </c>
      <c r="E648" s="32">
        <v>1.7344370000000001E-2</v>
      </c>
      <c r="F648" s="32">
        <v>0.98265563</v>
      </c>
      <c r="G648" s="33">
        <v>51607.404999999999</v>
      </c>
      <c r="H648" s="39">
        <v>51159.856</v>
      </c>
    </row>
    <row r="649" spans="1:8">
      <c r="A649" s="38" t="s">
        <v>8</v>
      </c>
      <c r="B649" s="31">
        <v>1996</v>
      </c>
      <c r="C649" s="31">
        <v>54</v>
      </c>
      <c r="D649" s="32">
        <v>1.8368120000000002E-2</v>
      </c>
      <c r="E649" s="32">
        <v>1.8200959999999999E-2</v>
      </c>
      <c r="F649" s="32">
        <v>0.98179903999999996</v>
      </c>
      <c r="G649" s="33">
        <v>50712.307000000001</v>
      </c>
      <c r="H649" s="39">
        <v>50250.8</v>
      </c>
    </row>
    <row r="650" spans="1:8">
      <c r="A650" s="38" t="s">
        <v>8</v>
      </c>
      <c r="B650" s="31">
        <v>1996</v>
      </c>
      <c r="C650" s="31">
        <v>55</v>
      </c>
      <c r="D650" s="32">
        <v>1.9206020000000001E-2</v>
      </c>
      <c r="E650" s="32">
        <v>1.902334E-2</v>
      </c>
      <c r="F650" s="32">
        <v>0.98097665999999994</v>
      </c>
      <c r="G650" s="33">
        <v>49789.294000000002</v>
      </c>
      <c r="H650" s="39">
        <v>49315.714999999997</v>
      </c>
    </row>
    <row r="651" spans="1:8">
      <c r="A651" s="38" t="s">
        <v>8</v>
      </c>
      <c r="B651" s="31">
        <v>1996</v>
      </c>
      <c r="C651" s="31">
        <v>56</v>
      </c>
      <c r="D651" s="32">
        <v>2.020926E-2</v>
      </c>
      <c r="E651" s="32">
        <v>2.0007090000000002E-2</v>
      </c>
      <c r="F651" s="32">
        <v>0.97999290999999999</v>
      </c>
      <c r="G651" s="33">
        <v>48842.135999999999</v>
      </c>
      <c r="H651" s="39">
        <v>48353.540999999997</v>
      </c>
    </row>
    <row r="652" spans="1:8">
      <c r="A652" s="38" t="s">
        <v>8</v>
      </c>
      <c r="B652" s="31">
        <v>1996</v>
      </c>
      <c r="C652" s="31">
        <v>57</v>
      </c>
      <c r="D652" s="32">
        <v>2.123678E-2</v>
      </c>
      <c r="E652" s="32">
        <v>2.1013649999999998E-2</v>
      </c>
      <c r="F652" s="32">
        <v>0.97898635000000001</v>
      </c>
      <c r="G652" s="33">
        <v>47864.946000000004</v>
      </c>
      <c r="H652" s="39">
        <v>47362.038</v>
      </c>
    </row>
    <row r="653" spans="1:8">
      <c r="A653" s="38" t="s">
        <v>8</v>
      </c>
      <c r="B653" s="31">
        <v>1996</v>
      </c>
      <c r="C653" s="31">
        <v>58</v>
      </c>
      <c r="D653" s="32">
        <v>2.2852109999999998E-2</v>
      </c>
      <c r="E653" s="32">
        <v>2.2593950000000002E-2</v>
      </c>
      <c r="F653" s="32">
        <v>0.97740605000000003</v>
      </c>
      <c r="G653" s="33">
        <v>46859.129000000001</v>
      </c>
      <c r="H653" s="39">
        <v>46329.762999999999</v>
      </c>
    </row>
    <row r="654" spans="1:8">
      <c r="A654" s="38" t="s">
        <v>8</v>
      </c>
      <c r="B654" s="31">
        <v>1996</v>
      </c>
      <c r="C654" s="31">
        <v>59</v>
      </c>
      <c r="D654" s="32">
        <v>2.4477559999999999E-2</v>
      </c>
      <c r="E654" s="32">
        <v>2.4181609999999999E-2</v>
      </c>
      <c r="F654" s="32">
        <v>0.97581839000000004</v>
      </c>
      <c r="G654" s="33">
        <v>45800.396000000001</v>
      </c>
      <c r="H654" s="39">
        <v>45246.633000000002</v>
      </c>
    </row>
    <row r="655" spans="1:8">
      <c r="A655" s="38" t="s">
        <v>8</v>
      </c>
      <c r="B655" s="31">
        <v>1996</v>
      </c>
      <c r="C655" s="31">
        <v>60</v>
      </c>
      <c r="D655" s="32">
        <v>2.7029649999999999E-2</v>
      </c>
      <c r="E655" s="32">
        <v>2.666922E-2</v>
      </c>
      <c r="F655" s="32">
        <v>0.97333077999999995</v>
      </c>
      <c r="G655" s="33">
        <v>44692.868999999999</v>
      </c>
      <c r="H655" s="39">
        <v>44096.906999999999</v>
      </c>
    </row>
    <row r="656" spans="1:8">
      <c r="A656" s="38" t="s">
        <v>8</v>
      </c>
      <c r="B656" s="31">
        <v>1996</v>
      </c>
      <c r="C656" s="31">
        <v>61</v>
      </c>
      <c r="D656" s="32">
        <v>2.851559E-2</v>
      </c>
      <c r="E656" s="32">
        <v>2.8114739999999999E-2</v>
      </c>
      <c r="F656" s="32">
        <v>0.97188525999999997</v>
      </c>
      <c r="G656" s="33">
        <v>43500.945</v>
      </c>
      <c r="H656" s="39">
        <v>42889.436000000002</v>
      </c>
    </row>
    <row r="657" spans="1:8">
      <c r="A657" s="38" t="s">
        <v>8</v>
      </c>
      <c r="B657" s="31">
        <v>1996</v>
      </c>
      <c r="C657" s="31">
        <v>62</v>
      </c>
      <c r="D657" s="32">
        <v>3.1421190000000002E-2</v>
      </c>
      <c r="E657" s="32">
        <v>3.093518E-2</v>
      </c>
      <c r="F657" s="32">
        <v>0.96906482000000005</v>
      </c>
      <c r="G657" s="33">
        <v>42277.928</v>
      </c>
      <c r="H657" s="39">
        <v>41623.99</v>
      </c>
    </row>
    <row r="658" spans="1:8">
      <c r="A658" s="38" t="s">
        <v>8</v>
      </c>
      <c r="B658" s="31">
        <v>1996</v>
      </c>
      <c r="C658" s="31">
        <v>63</v>
      </c>
      <c r="D658" s="32">
        <v>3.3999840000000003E-2</v>
      </c>
      <c r="E658" s="32">
        <v>3.3431500000000003E-2</v>
      </c>
      <c r="F658" s="32">
        <v>0.96656850000000005</v>
      </c>
      <c r="G658" s="33">
        <v>40970.052000000003</v>
      </c>
      <c r="H658" s="39">
        <v>40285.207000000002</v>
      </c>
    </row>
    <row r="659" spans="1:8">
      <c r="A659" s="38" t="s">
        <v>8</v>
      </c>
      <c r="B659" s="31">
        <v>1996</v>
      </c>
      <c r="C659" s="31">
        <v>64</v>
      </c>
      <c r="D659" s="32">
        <v>3.6844050000000003E-2</v>
      </c>
      <c r="E659" s="32">
        <v>3.6177580000000001E-2</v>
      </c>
      <c r="F659" s="32">
        <v>0.96382241999999996</v>
      </c>
      <c r="G659" s="33">
        <v>39600.362000000001</v>
      </c>
      <c r="H659" s="39">
        <v>38884.038999999997</v>
      </c>
    </row>
    <row r="660" spans="1:8">
      <c r="A660" s="38" t="s">
        <v>8</v>
      </c>
      <c r="B660" s="31">
        <v>1996</v>
      </c>
      <c r="C660" s="31">
        <v>65</v>
      </c>
      <c r="D660" s="32">
        <v>4.0028130000000002E-2</v>
      </c>
      <c r="E660" s="32">
        <v>3.9242720000000002E-2</v>
      </c>
      <c r="F660" s="32">
        <v>0.96075728000000005</v>
      </c>
      <c r="G660" s="33">
        <v>38167.716</v>
      </c>
      <c r="H660" s="39">
        <v>37418.813999999998</v>
      </c>
    </row>
    <row r="661" spans="1:8">
      <c r="A661" s="38" t="s">
        <v>8</v>
      </c>
      <c r="B661" s="31">
        <v>1996</v>
      </c>
      <c r="C661" s="31">
        <v>66</v>
      </c>
      <c r="D661" s="32">
        <v>4.2978540000000003E-2</v>
      </c>
      <c r="E661" s="32">
        <v>4.2074390000000003E-2</v>
      </c>
      <c r="F661" s="32">
        <v>0.95792560999999998</v>
      </c>
      <c r="G661" s="33">
        <v>36669.911</v>
      </c>
      <c r="H661" s="39">
        <v>35898.478999999999</v>
      </c>
    </row>
    <row r="662" spans="1:8">
      <c r="A662" s="38" t="s">
        <v>8</v>
      </c>
      <c r="B662" s="31">
        <v>1996</v>
      </c>
      <c r="C662" s="31">
        <v>67</v>
      </c>
      <c r="D662" s="32">
        <v>4.6623129999999999E-2</v>
      </c>
      <c r="E662" s="32">
        <v>4.5561030000000002E-2</v>
      </c>
      <c r="F662" s="32">
        <v>0.95443897</v>
      </c>
      <c r="G662" s="33">
        <v>35127.046999999999</v>
      </c>
      <c r="H662" s="39">
        <v>34326.834999999999</v>
      </c>
    </row>
    <row r="663" spans="1:8">
      <c r="A663" s="38" t="s">
        <v>8</v>
      </c>
      <c r="B663" s="31">
        <v>1996</v>
      </c>
      <c r="C663" s="31">
        <v>68</v>
      </c>
      <c r="D663" s="32">
        <v>5.0961039999999999E-2</v>
      </c>
      <c r="E663" s="32">
        <v>4.9694790000000003E-2</v>
      </c>
      <c r="F663" s="32">
        <v>0.95030521000000001</v>
      </c>
      <c r="G663" s="33">
        <v>33526.623</v>
      </c>
      <c r="H663" s="39">
        <v>32693.574000000001</v>
      </c>
    </row>
    <row r="664" spans="1:8">
      <c r="A664" s="38" t="s">
        <v>8</v>
      </c>
      <c r="B664" s="31">
        <v>1996</v>
      </c>
      <c r="C664" s="31">
        <v>69</v>
      </c>
      <c r="D664" s="32">
        <v>5.5288490000000003E-2</v>
      </c>
      <c r="E664" s="32">
        <v>5.3801189999999999E-2</v>
      </c>
      <c r="F664" s="32">
        <v>0.94619880999999995</v>
      </c>
      <c r="G664" s="33">
        <v>31860.524000000001</v>
      </c>
      <c r="H664" s="39">
        <v>31003.456999999999</v>
      </c>
    </row>
    <row r="665" spans="1:8">
      <c r="A665" s="38" t="s">
        <v>8</v>
      </c>
      <c r="B665" s="31">
        <v>1996</v>
      </c>
      <c r="C665" s="31">
        <v>70</v>
      </c>
      <c r="D665" s="32">
        <v>6.2002450000000001E-2</v>
      </c>
      <c r="E665" s="32">
        <v>6.0138089999999998E-2</v>
      </c>
      <c r="F665" s="32">
        <v>0.93986190999999997</v>
      </c>
      <c r="G665" s="33">
        <v>30146.39</v>
      </c>
      <c r="H665" s="39">
        <v>29239.917000000001</v>
      </c>
    </row>
    <row r="666" spans="1:8">
      <c r="A666" s="38" t="s">
        <v>8</v>
      </c>
      <c r="B666" s="31">
        <v>1996</v>
      </c>
      <c r="C666" s="31">
        <v>71</v>
      </c>
      <c r="D666" s="32">
        <v>6.5987210000000004E-2</v>
      </c>
      <c r="E666" s="32">
        <v>6.387959E-2</v>
      </c>
      <c r="F666" s="32">
        <v>0.93612041000000001</v>
      </c>
      <c r="G666" s="33">
        <v>28333.444</v>
      </c>
      <c r="H666" s="39">
        <v>27428.478999999999</v>
      </c>
    </row>
    <row r="667" spans="1:8">
      <c r="A667" s="38" t="s">
        <v>8</v>
      </c>
      <c r="B667" s="31">
        <v>1996</v>
      </c>
      <c r="C667" s="31">
        <v>72</v>
      </c>
      <c r="D667" s="32">
        <v>7.3562950000000002E-2</v>
      </c>
      <c r="E667" s="32">
        <v>7.0953180000000005E-2</v>
      </c>
      <c r="F667" s="32">
        <v>0.92904682000000005</v>
      </c>
      <c r="G667" s="33">
        <v>26523.514999999999</v>
      </c>
      <c r="H667" s="39">
        <v>25582.550999999999</v>
      </c>
    </row>
    <row r="668" spans="1:8">
      <c r="A668" s="38" t="s">
        <v>8</v>
      </c>
      <c r="B668" s="31">
        <v>1996</v>
      </c>
      <c r="C668" s="31">
        <v>73</v>
      </c>
      <c r="D668" s="32">
        <v>7.9981830000000004E-2</v>
      </c>
      <c r="E668" s="32">
        <v>7.6906279999999994E-2</v>
      </c>
      <c r="F668" s="32">
        <v>0.92309372000000001</v>
      </c>
      <c r="G668" s="33">
        <v>24641.587</v>
      </c>
      <c r="H668" s="39">
        <v>23694.041000000001</v>
      </c>
    </row>
    <row r="669" spans="1:8">
      <c r="A669" s="38" t="s">
        <v>8</v>
      </c>
      <c r="B669" s="31">
        <v>1996</v>
      </c>
      <c r="C669" s="31">
        <v>74</v>
      </c>
      <c r="D669" s="32">
        <v>8.7317569999999997E-2</v>
      </c>
      <c r="E669" s="32">
        <v>8.3664870000000002E-2</v>
      </c>
      <c r="F669" s="32">
        <v>0.91633513</v>
      </c>
      <c r="G669" s="33">
        <v>22746.493999999999</v>
      </c>
      <c r="H669" s="39">
        <v>21794.953000000001</v>
      </c>
    </row>
    <row r="670" spans="1:8">
      <c r="A670" s="38" t="s">
        <v>8</v>
      </c>
      <c r="B670" s="31">
        <v>1996</v>
      </c>
      <c r="C670" s="31">
        <v>75</v>
      </c>
      <c r="D670" s="32">
        <v>9.54377E-2</v>
      </c>
      <c r="E670" s="32">
        <v>9.1090939999999995E-2</v>
      </c>
      <c r="F670" s="32">
        <v>0.90890906000000005</v>
      </c>
      <c r="G670" s="33">
        <v>20843.412</v>
      </c>
      <c r="H670" s="39">
        <v>19894.089</v>
      </c>
    </row>
    <row r="671" spans="1:8">
      <c r="A671" s="38" t="s">
        <v>8</v>
      </c>
      <c r="B671" s="31">
        <v>1996</v>
      </c>
      <c r="C671" s="31">
        <v>76</v>
      </c>
      <c r="D671" s="32">
        <v>0.1030799</v>
      </c>
      <c r="E671" s="32">
        <v>9.802756E-2</v>
      </c>
      <c r="F671" s="32">
        <v>0.90197243999999999</v>
      </c>
      <c r="G671" s="33">
        <v>18944.766</v>
      </c>
      <c r="H671" s="39">
        <v>18016.210999999999</v>
      </c>
    </row>
    <row r="672" spans="1:8">
      <c r="A672" s="38" t="s">
        <v>8</v>
      </c>
      <c r="B672" s="31">
        <v>1996</v>
      </c>
      <c r="C672" s="31">
        <v>77</v>
      </c>
      <c r="D672" s="32">
        <v>0.11144205</v>
      </c>
      <c r="E672" s="32">
        <v>0.10556013</v>
      </c>
      <c r="F672" s="32">
        <v>0.89443987000000003</v>
      </c>
      <c r="G672" s="33">
        <v>17087.656999999999</v>
      </c>
      <c r="H672" s="39">
        <v>16185.769</v>
      </c>
    </row>
    <row r="673" spans="1:8">
      <c r="A673" s="38" t="s">
        <v>8</v>
      </c>
      <c r="B673" s="31">
        <v>1996</v>
      </c>
      <c r="C673" s="31">
        <v>78</v>
      </c>
      <c r="D673" s="32">
        <v>0.12192262</v>
      </c>
      <c r="E673" s="32">
        <v>0.11491712</v>
      </c>
      <c r="F673" s="32">
        <v>0.88508288000000002</v>
      </c>
      <c r="G673" s="33">
        <v>15283.880999999999</v>
      </c>
      <c r="H673" s="39">
        <v>14405.691000000001</v>
      </c>
    </row>
    <row r="674" spans="1:8">
      <c r="A674" s="38" t="s">
        <v>8</v>
      </c>
      <c r="B674" s="31">
        <v>1996</v>
      </c>
      <c r="C674" s="31">
        <v>79</v>
      </c>
      <c r="D674" s="32">
        <v>0.13113801999999999</v>
      </c>
      <c r="E674" s="32">
        <v>0.12306854</v>
      </c>
      <c r="F674" s="32">
        <v>0.87693146</v>
      </c>
      <c r="G674" s="33">
        <v>13527.502</v>
      </c>
      <c r="H674" s="39">
        <v>12695.097</v>
      </c>
    </row>
    <row r="675" spans="1:8">
      <c r="A675" s="38" t="s">
        <v>8</v>
      </c>
      <c r="B675" s="31">
        <v>1996</v>
      </c>
      <c r="C675" s="31">
        <v>80</v>
      </c>
      <c r="D675" s="32">
        <v>0.14336362</v>
      </c>
      <c r="E675" s="32">
        <v>0.13377443</v>
      </c>
      <c r="F675" s="32">
        <v>0.86622557</v>
      </c>
      <c r="G675" s="33">
        <v>11862.691999999999</v>
      </c>
      <c r="H675" s="39">
        <v>11069.228999999999</v>
      </c>
    </row>
    <row r="676" spans="1:8">
      <c r="A676" s="38" t="s">
        <v>8</v>
      </c>
      <c r="B676" s="31">
        <v>1996</v>
      </c>
      <c r="C676" s="31">
        <v>81</v>
      </c>
      <c r="D676" s="32">
        <v>0.15167074999999999</v>
      </c>
      <c r="E676" s="32">
        <v>0.14097951</v>
      </c>
      <c r="F676" s="32">
        <v>0.85902049000000003</v>
      </c>
      <c r="G676" s="33">
        <v>10275.767</v>
      </c>
      <c r="H676" s="39">
        <v>9551.4310000000005</v>
      </c>
    </row>
    <row r="677" spans="1:8">
      <c r="A677" s="38" t="s">
        <v>8</v>
      </c>
      <c r="B677" s="31">
        <v>1996</v>
      </c>
      <c r="C677" s="31">
        <v>82</v>
      </c>
      <c r="D677" s="32">
        <v>0.16752512</v>
      </c>
      <c r="E677" s="32">
        <v>0.15457733000000001</v>
      </c>
      <c r="F677" s="32">
        <v>0.84542267000000004</v>
      </c>
      <c r="G677" s="33">
        <v>8827.0939999999991</v>
      </c>
      <c r="H677" s="39">
        <v>8144.86</v>
      </c>
    </row>
    <row r="678" spans="1:8">
      <c r="A678" s="38" t="s">
        <v>8</v>
      </c>
      <c r="B678" s="31">
        <v>1996</v>
      </c>
      <c r="C678" s="31">
        <v>83</v>
      </c>
      <c r="D678" s="32">
        <v>0.18121493</v>
      </c>
      <c r="E678" s="32">
        <v>0.16615962000000001</v>
      </c>
      <c r="F678" s="32">
        <v>0.83384038000000005</v>
      </c>
      <c r="G678" s="33">
        <v>7462.6260000000002</v>
      </c>
      <c r="H678" s="39">
        <v>6842.6319999999996</v>
      </c>
    </row>
    <row r="679" spans="1:8">
      <c r="A679" s="38" t="s">
        <v>8</v>
      </c>
      <c r="B679" s="31">
        <v>1996</v>
      </c>
      <c r="C679" s="31">
        <v>84</v>
      </c>
      <c r="D679" s="32">
        <v>0.19756476000000001</v>
      </c>
      <c r="E679" s="32">
        <v>0.17980336</v>
      </c>
      <c r="F679" s="32">
        <v>0.82019664000000003</v>
      </c>
      <c r="G679" s="33">
        <v>6222.6390000000001</v>
      </c>
      <c r="H679" s="39">
        <v>5663.2129999999997</v>
      </c>
    </row>
    <row r="680" spans="1:8">
      <c r="A680" s="38" t="s">
        <v>8</v>
      </c>
      <c r="B680" s="31">
        <v>1996</v>
      </c>
      <c r="C680" s="31">
        <v>85</v>
      </c>
      <c r="D680" s="32">
        <v>0.21215742000000001</v>
      </c>
      <c r="E680" s="32">
        <v>0.19181042000000001</v>
      </c>
      <c r="F680" s="32">
        <v>0.80818957999999996</v>
      </c>
      <c r="G680" s="33">
        <v>5103.7870000000003</v>
      </c>
      <c r="H680" s="39">
        <v>4614.3069999999998</v>
      </c>
    </row>
    <row r="681" spans="1:8">
      <c r="A681" s="38" t="s">
        <v>8</v>
      </c>
      <c r="B681" s="31">
        <v>1996</v>
      </c>
      <c r="C681" s="31">
        <v>86</v>
      </c>
      <c r="D681" s="32">
        <v>0.22786226000000001</v>
      </c>
      <c r="E681" s="32">
        <v>0.20455687</v>
      </c>
      <c r="F681" s="32">
        <v>0.79544313</v>
      </c>
      <c r="G681" s="33">
        <v>4124.8280000000004</v>
      </c>
      <c r="H681" s="39">
        <v>3702.9470000000001</v>
      </c>
    </row>
    <row r="682" spans="1:8">
      <c r="A682" s="38" t="s">
        <v>8</v>
      </c>
      <c r="B682" s="31">
        <v>1996</v>
      </c>
      <c r="C682" s="31">
        <v>87</v>
      </c>
      <c r="D682" s="32">
        <v>0.24367686</v>
      </c>
      <c r="E682" s="32">
        <v>0.21721208</v>
      </c>
      <c r="F682" s="32">
        <v>0.78278791999999997</v>
      </c>
      <c r="G682" s="33">
        <v>3281.0659999999998</v>
      </c>
      <c r="H682" s="39">
        <v>2924.7220000000002</v>
      </c>
    </row>
    <row r="683" spans="1:8">
      <c r="A683" s="38" t="s">
        <v>8</v>
      </c>
      <c r="B683" s="31">
        <v>1996</v>
      </c>
      <c r="C683" s="31">
        <v>88</v>
      </c>
      <c r="D683" s="32">
        <v>0.26150079999999998</v>
      </c>
      <c r="E683" s="32">
        <v>0.23126305999999999</v>
      </c>
      <c r="F683" s="32">
        <v>0.76873694000000004</v>
      </c>
      <c r="G683" s="33">
        <v>2568.3789999999999</v>
      </c>
      <c r="H683" s="39">
        <v>2271.393</v>
      </c>
    </row>
    <row r="684" spans="1:8">
      <c r="A684" s="38" t="s">
        <v>8</v>
      </c>
      <c r="B684" s="31">
        <v>1996</v>
      </c>
      <c r="C684" s="31">
        <v>89</v>
      </c>
      <c r="D684" s="32">
        <v>0.27753129999999998</v>
      </c>
      <c r="E684" s="32">
        <v>0.24371239</v>
      </c>
      <c r="F684" s="32">
        <v>0.75628761</v>
      </c>
      <c r="G684" s="33">
        <v>1974.4079999999999</v>
      </c>
      <c r="H684" s="39">
        <v>1733.8140000000001</v>
      </c>
    </row>
    <row r="685" spans="1:8">
      <c r="A685" s="38" t="s">
        <v>8</v>
      </c>
      <c r="B685" s="31">
        <v>1996</v>
      </c>
      <c r="C685" s="31">
        <v>90</v>
      </c>
      <c r="D685" s="32">
        <v>0.30041403999999999</v>
      </c>
      <c r="E685" s="32">
        <v>0.26118258</v>
      </c>
      <c r="F685" s="32">
        <v>0.73881741999999995</v>
      </c>
      <c r="G685" s="33">
        <v>1493.22</v>
      </c>
      <c r="H685" s="39">
        <v>1298.2180000000001</v>
      </c>
    </row>
    <row r="686" spans="1:8">
      <c r="A686" s="38" t="s">
        <v>8</v>
      </c>
      <c r="B686" s="31">
        <v>1996</v>
      </c>
      <c r="C686" s="31">
        <v>91</v>
      </c>
      <c r="D686" s="32">
        <v>0.31318594</v>
      </c>
      <c r="E686" s="32">
        <v>0.27078319000000001</v>
      </c>
      <c r="F686" s="32">
        <v>0.72921681000000005</v>
      </c>
      <c r="G686" s="33">
        <v>1103.2170000000001</v>
      </c>
      <c r="H686" s="39">
        <v>953.851</v>
      </c>
    </row>
    <row r="687" spans="1:8">
      <c r="A687" s="38" t="s">
        <v>8</v>
      </c>
      <c r="B687" s="31">
        <v>1996</v>
      </c>
      <c r="C687" s="31">
        <v>92</v>
      </c>
      <c r="D687" s="32">
        <v>0.33645371000000002</v>
      </c>
      <c r="E687" s="32">
        <v>0.28800375</v>
      </c>
      <c r="F687" s="32">
        <v>0.71199625</v>
      </c>
      <c r="G687" s="33">
        <v>804.48400000000004</v>
      </c>
      <c r="H687" s="39">
        <v>688.63699999999994</v>
      </c>
    </row>
    <row r="688" spans="1:8">
      <c r="A688" s="38" t="s">
        <v>8</v>
      </c>
      <c r="B688" s="31">
        <v>1996</v>
      </c>
      <c r="C688" s="31">
        <v>93</v>
      </c>
      <c r="D688" s="32">
        <v>0.35692534999999997</v>
      </c>
      <c r="E688" s="32">
        <v>0.30287370000000002</v>
      </c>
      <c r="F688" s="32">
        <v>0.69712629999999998</v>
      </c>
      <c r="G688" s="33">
        <v>572.79</v>
      </c>
      <c r="H688" s="39">
        <v>486.048</v>
      </c>
    </row>
    <row r="689" spans="1:8">
      <c r="A689" s="38" t="s">
        <v>8</v>
      </c>
      <c r="B689" s="31">
        <v>1996</v>
      </c>
      <c r="C689" s="31">
        <v>94</v>
      </c>
      <c r="D689" s="32">
        <v>0.37966598000000001</v>
      </c>
      <c r="E689" s="32">
        <v>0.31909182000000003</v>
      </c>
      <c r="F689" s="32">
        <v>0.68090817999999997</v>
      </c>
      <c r="G689" s="33">
        <v>399.30700000000002</v>
      </c>
      <c r="H689" s="39">
        <v>335.59899999999999</v>
      </c>
    </row>
    <row r="690" spans="1:8">
      <c r="A690" s="38" t="s">
        <v>8</v>
      </c>
      <c r="B690" s="31">
        <v>1996</v>
      </c>
      <c r="C690" s="31">
        <v>95</v>
      </c>
      <c r="D690" s="32">
        <v>0.40533632000000003</v>
      </c>
      <c r="E690" s="32">
        <v>0.33703089000000003</v>
      </c>
      <c r="F690" s="32">
        <v>0.66296911000000003</v>
      </c>
      <c r="G690" s="33">
        <v>271.89100000000002</v>
      </c>
      <c r="H690" s="39">
        <v>226.07300000000001</v>
      </c>
    </row>
    <row r="691" spans="1:8">
      <c r="A691" s="38" t="s">
        <v>8</v>
      </c>
      <c r="B691" s="31">
        <v>1996</v>
      </c>
      <c r="C691" s="31">
        <v>96</v>
      </c>
      <c r="D691" s="32">
        <v>0.42773352999999997</v>
      </c>
      <c r="E691" s="32">
        <v>0.35237271999999997</v>
      </c>
      <c r="F691" s="32">
        <v>0.64762728000000003</v>
      </c>
      <c r="G691" s="33">
        <v>180.256</v>
      </c>
      <c r="H691" s="39">
        <v>148.49700000000001</v>
      </c>
    </row>
    <row r="692" spans="1:8">
      <c r="A692" s="38" t="s">
        <v>8</v>
      </c>
      <c r="B692" s="31">
        <v>1996</v>
      </c>
      <c r="C692" s="31">
        <v>97</v>
      </c>
      <c r="D692" s="32">
        <v>0.44955084000000001</v>
      </c>
      <c r="E692" s="32">
        <v>0.36704756999999999</v>
      </c>
      <c r="F692" s="32">
        <v>0.63295243000000001</v>
      </c>
      <c r="G692" s="33">
        <v>116.738</v>
      </c>
      <c r="H692" s="39">
        <v>95.313999999999993</v>
      </c>
    </row>
    <row r="693" spans="1:8">
      <c r="A693" s="38" t="s">
        <v>8</v>
      </c>
      <c r="B693" s="31">
        <v>1996</v>
      </c>
      <c r="C693" s="31">
        <v>98</v>
      </c>
      <c r="D693" s="32">
        <v>0.47060605</v>
      </c>
      <c r="E693" s="32">
        <v>0.38096405</v>
      </c>
      <c r="F693" s="32">
        <v>0.61903595</v>
      </c>
      <c r="G693" s="33">
        <v>73.89</v>
      </c>
      <c r="H693" s="39">
        <v>59.814999999999998</v>
      </c>
    </row>
    <row r="694" spans="1:8">
      <c r="A694" s="38" t="s">
        <v>8</v>
      </c>
      <c r="B694" s="31">
        <v>1996</v>
      </c>
      <c r="C694" s="31">
        <v>99</v>
      </c>
      <c r="D694" s="32">
        <v>0.49731395</v>
      </c>
      <c r="E694" s="32">
        <v>0.39827908000000001</v>
      </c>
      <c r="F694" s="32">
        <v>0.60172091999999999</v>
      </c>
      <c r="G694" s="33">
        <v>45.74</v>
      </c>
      <c r="H694" s="39">
        <v>36.631999999999998</v>
      </c>
    </row>
    <row r="695" spans="1:8">
      <c r="A695" s="38" t="s">
        <v>8</v>
      </c>
      <c r="B695" s="31">
        <v>1997</v>
      </c>
      <c r="C695" s="31">
        <v>1</v>
      </c>
      <c r="D695" s="32">
        <v>4.8040880000000001E-2</v>
      </c>
      <c r="E695" s="32">
        <v>4.6913990000000003E-2</v>
      </c>
      <c r="F695" s="32">
        <v>0.95308601000000004</v>
      </c>
      <c r="G695" s="33">
        <v>87350.6</v>
      </c>
      <c r="H695" s="39">
        <v>85301.618000000002</v>
      </c>
    </row>
    <row r="696" spans="1:8">
      <c r="A696" s="38" t="s">
        <v>8</v>
      </c>
      <c r="B696" s="31">
        <v>1997</v>
      </c>
      <c r="C696" s="31">
        <v>2</v>
      </c>
      <c r="D696" s="32">
        <v>2.9106699999999999E-2</v>
      </c>
      <c r="E696" s="32">
        <v>2.8689180000000002E-2</v>
      </c>
      <c r="F696" s="32">
        <v>0.97131082000000002</v>
      </c>
      <c r="G696" s="33">
        <v>83252.634999999995</v>
      </c>
      <c r="H696" s="39">
        <v>82058.41</v>
      </c>
    </row>
    <row r="697" spans="1:8">
      <c r="A697" s="38" t="s">
        <v>8</v>
      </c>
      <c r="B697" s="31">
        <v>1997</v>
      </c>
      <c r="C697" s="31">
        <v>3</v>
      </c>
      <c r="D697" s="32">
        <v>1.9379779999999999E-2</v>
      </c>
      <c r="E697" s="32">
        <v>1.9193789999999999E-2</v>
      </c>
      <c r="F697" s="32">
        <v>0.98080621000000001</v>
      </c>
      <c r="G697" s="33">
        <v>80864.184999999998</v>
      </c>
      <c r="H697" s="39">
        <v>80088.14</v>
      </c>
    </row>
    <row r="698" spans="1:8">
      <c r="A698" s="38" t="s">
        <v>8</v>
      </c>
      <c r="B698" s="31">
        <v>1997</v>
      </c>
      <c r="C698" s="31">
        <v>4</v>
      </c>
      <c r="D698" s="32">
        <v>1.2976390000000001E-2</v>
      </c>
      <c r="E698" s="32">
        <v>1.289274E-2</v>
      </c>
      <c r="F698" s="32">
        <v>0.98710726000000004</v>
      </c>
      <c r="G698" s="33">
        <v>79312.095000000001</v>
      </c>
      <c r="H698" s="39">
        <v>78800.820000000007</v>
      </c>
    </row>
    <row r="699" spans="1:8">
      <c r="A699" s="38" t="s">
        <v>8</v>
      </c>
      <c r="B699" s="31">
        <v>1997</v>
      </c>
      <c r="C699" s="31">
        <v>5</v>
      </c>
      <c r="D699" s="32">
        <v>9.4644099999999995E-3</v>
      </c>
      <c r="E699" s="32">
        <v>9.4198400000000005E-3</v>
      </c>
      <c r="F699" s="32">
        <v>0.99058016000000004</v>
      </c>
      <c r="G699" s="33">
        <v>78289.544999999998</v>
      </c>
      <c r="H699" s="39">
        <v>77920.807000000001</v>
      </c>
    </row>
    <row r="700" spans="1:8">
      <c r="A700" s="38" t="s">
        <v>8</v>
      </c>
      <c r="B700" s="31">
        <v>1997</v>
      </c>
      <c r="C700" s="31">
        <v>6</v>
      </c>
      <c r="D700" s="32">
        <v>7.5403199999999997E-3</v>
      </c>
      <c r="E700" s="32">
        <v>7.5119999999999996E-3</v>
      </c>
      <c r="F700" s="32">
        <v>0.99248800000000004</v>
      </c>
      <c r="G700" s="33">
        <v>77552.070000000007</v>
      </c>
      <c r="H700" s="39">
        <v>77260.784</v>
      </c>
    </row>
    <row r="701" spans="1:8">
      <c r="A701" s="38" t="s">
        <v>8</v>
      </c>
      <c r="B701" s="31">
        <v>1997</v>
      </c>
      <c r="C701" s="31">
        <v>7</v>
      </c>
      <c r="D701" s="32">
        <v>6.1328499999999996E-3</v>
      </c>
      <c r="E701" s="32">
        <v>6.1140999999999999E-3</v>
      </c>
      <c r="F701" s="32">
        <v>0.99388589999999999</v>
      </c>
      <c r="G701" s="33">
        <v>76969.498999999996</v>
      </c>
      <c r="H701" s="39">
        <v>76734.198999999993</v>
      </c>
    </row>
    <row r="702" spans="1:8">
      <c r="A702" s="38" t="s">
        <v>8</v>
      </c>
      <c r="B702" s="31">
        <v>1997</v>
      </c>
      <c r="C702" s="31">
        <v>8</v>
      </c>
      <c r="D702" s="32">
        <v>5.2204199999999999E-3</v>
      </c>
      <c r="E702" s="32">
        <v>5.20683E-3</v>
      </c>
      <c r="F702" s="32">
        <v>0.99479317</v>
      </c>
      <c r="G702" s="33">
        <v>76498.899999999994</v>
      </c>
      <c r="H702" s="39">
        <v>76299.740999999995</v>
      </c>
    </row>
    <row r="703" spans="1:8">
      <c r="A703" s="38" t="s">
        <v>8</v>
      </c>
      <c r="B703" s="31">
        <v>1997</v>
      </c>
      <c r="C703" s="31">
        <v>9</v>
      </c>
      <c r="D703" s="32">
        <v>4.6217999999999997E-3</v>
      </c>
      <c r="E703" s="32">
        <v>4.6111399999999997E-3</v>
      </c>
      <c r="F703" s="32">
        <v>0.99538886000000004</v>
      </c>
      <c r="G703" s="33">
        <v>76100.582999999999</v>
      </c>
      <c r="H703" s="39">
        <v>75925.127999999997</v>
      </c>
    </row>
    <row r="704" spans="1:8">
      <c r="A704" s="38" t="s">
        <v>8</v>
      </c>
      <c r="B704" s="31">
        <v>1997</v>
      </c>
      <c r="C704" s="31">
        <v>10</v>
      </c>
      <c r="D704" s="32">
        <v>4.2421200000000003E-3</v>
      </c>
      <c r="E704" s="32">
        <v>4.2331399999999998E-3</v>
      </c>
      <c r="F704" s="32">
        <v>0.99576686000000003</v>
      </c>
      <c r="G704" s="33">
        <v>75749.672999999995</v>
      </c>
      <c r="H704" s="39">
        <v>75589.342999999993</v>
      </c>
    </row>
    <row r="705" spans="1:8">
      <c r="A705" s="38" t="s">
        <v>8</v>
      </c>
      <c r="B705" s="31">
        <v>1997</v>
      </c>
      <c r="C705" s="31">
        <v>11</v>
      </c>
      <c r="D705" s="32">
        <v>3.9832000000000001E-3</v>
      </c>
      <c r="E705" s="32">
        <v>3.9752900000000002E-3</v>
      </c>
      <c r="F705" s="32">
        <v>0.99602471000000004</v>
      </c>
      <c r="G705" s="33">
        <v>75429.013999999996</v>
      </c>
      <c r="H705" s="39">
        <v>75279.088000000003</v>
      </c>
    </row>
    <row r="706" spans="1:8">
      <c r="A706" s="38" t="s">
        <v>8</v>
      </c>
      <c r="B706" s="31">
        <v>1997</v>
      </c>
      <c r="C706" s="31">
        <v>12</v>
      </c>
      <c r="D706" s="32">
        <v>3.9149299999999996E-3</v>
      </c>
      <c r="E706" s="32">
        <v>3.90728E-3</v>
      </c>
      <c r="F706" s="32">
        <v>0.99609272000000004</v>
      </c>
      <c r="G706" s="33">
        <v>75129.161999999997</v>
      </c>
      <c r="H706" s="39">
        <v>74982.385999999999</v>
      </c>
    </row>
    <row r="707" spans="1:8">
      <c r="A707" s="38" t="s">
        <v>8</v>
      </c>
      <c r="B707" s="31">
        <v>1997</v>
      </c>
      <c r="C707" s="31">
        <v>13</v>
      </c>
      <c r="D707" s="32">
        <v>3.9145899999999999E-3</v>
      </c>
      <c r="E707" s="32">
        <v>3.9069400000000002E-3</v>
      </c>
      <c r="F707" s="32">
        <v>0.99609305999999997</v>
      </c>
      <c r="G707" s="33">
        <v>74835.611000000004</v>
      </c>
      <c r="H707" s="39">
        <v>74689.422000000006</v>
      </c>
    </row>
    <row r="708" spans="1:8">
      <c r="A708" s="38" t="s">
        <v>8</v>
      </c>
      <c r="B708" s="31">
        <v>1997</v>
      </c>
      <c r="C708" s="31">
        <v>14</v>
      </c>
      <c r="D708" s="32">
        <v>4.0156200000000001E-3</v>
      </c>
      <c r="E708" s="32">
        <v>4.0075800000000002E-3</v>
      </c>
      <c r="F708" s="32">
        <v>0.99599241999999999</v>
      </c>
      <c r="G708" s="33">
        <v>74543.232999999993</v>
      </c>
      <c r="H708" s="39">
        <v>74393.864000000001</v>
      </c>
    </row>
    <row r="709" spans="1:8">
      <c r="A709" s="38" t="s">
        <v>8</v>
      </c>
      <c r="B709" s="31">
        <v>1997</v>
      </c>
      <c r="C709" s="31">
        <v>15</v>
      </c>
      <c r="D709" s="32">
        <v>4.1428999999999997E-3</v>
      </c>
      <c r="E709" s="32">
        <v>4.1343400000000002E-3</v>
      </c>
      <c r="F709" s="32">
        <v>0.99586565999999999</v>
      </c>
      <c r="G709" s="33">
        <v>74244.494999999995</v>
      </c>
      <c r="H709" s="39">
        <v>74091.019</v>
      </c>
    </row>
    <row r="710" spans="1:8">
      <c r="A710" s="38" t="s">
        <v>8</v>
      </c>
      <c r="B710" s="31">
        <v>1997</v>
      </c>
      <c r="C710" s="31">
        <v>16</v>
      </c>
      <c r="D710" s="32">
        <v>4.3935399999999996E-3</v>
      </c>
      <c r="E710" s="32">
        <v>4.3839100000000004E-3</v>
      </c>
      <c r="F710" s="32">
        <v>0.99561608999999995</v>
      </c>
      <c r="G710" s="33">
        <v>73937.543000000005</v>
      </c>
      <c r="H710" s="39">
        <v>73775.475000000006</v>
      </c>
    </row>
    <row r="711" spans="1:8">
      <c r="A711" s="38" t="s">
        <v>8</v>
      </c>
      <c r="B711" s="31">
        <v>1997</v>
      </c>
      <c r="C711" s="31">
        <v>17</v>
      </c>
      <c r="D711" s="32">
        <v>4.6653399999999996E-3</v>
      </c>
      <c r="E711" s="32">
        <v>4.6544799999999999E-3</v>
      </c>
      <c r="F711" s="32">
        <v>0.99534551999999998</v>
      </c>
      <c r="G711" s="33">
        <v>73613.407999999996</v>
      </c>
      <c r="H711" s="39">
        <v>73442.092000000004</v>
      </c>
    </row>
    <row r="712" spans="1:8">
      <c r="A712" s="38" t="s">
        <v>8</v>
      </c>
      <c r="B712" s="31">
        <v>1997</v>
      </c>
      <c r="C712" s="31">
        <v>18</v>
      </c>
      <c r="D712" s="32">
        <v>4.9682800000000003E-3</v>
      </c>
      <c r="E712" s="32">
        <v>4.9559699999999996E-3</v>
      </c>
      <c r="F712" s="32">
        <v>0.99504402999999997</v>
      </c>
      <c r="G712" s="33">
        <v>73270.774999999994</v>
      </c>
      <c r="H712" s="39">
        <v>73089.210999999996</v>
      </c>
    </row>
    <row r="713" spans="1:8">
      <c r="A713" s="38" t="s">
        <v>8</v>
      </c>
      <c r="B713" s="31">
        <v>1997</v>
      </c>
      <c r="C713" s="31">
        <v>19</v>
      </c>
      <c r="D713" s="32">
        <v>5.3633800000000001E-3</v>
      </c>
      <c r="E713" s="32">
        <v>5.3490300000000003E-3</v>
      </c>
      <c r="F713" s="32">
        <v>0.99465097000000002</v>
      </c>
      <c r="G713" s="33">
        <v>72907.646999999997</v>
      </c>
      <c r="H713" s="39">
        <v>72712.654999999999</v>
      </c>
    </row>
    <row r="714" spans="1:8">
      <c r="A714" s="38" t="s">
        <v>8</v>
      </c>
      <c r="B714" s="31">
        <v>1997</v>
      </c>
      <c r="C714" s="31">
        <v>20</v>
      </c>
      <c r="D714" s="32">
        <v>5.7907000000000002E-3</v>
      </c>
      <c r="E714" s="32">
        <v>5.7739899999999997E-3</v>
      </c>
      <c r="F714" s="32">
        <v>0.99422600999999999</v>
      </c>
      <c r="G714" s="33">
        <v>72517.661999999997</v>
      </c>
      <c r="H714" s="39">
        <v>72308.304000000004</v>
      </c>
    </row>
    <row r="715" spans="1:8">
      <c r="A715" s="38" t="s">
        <v>8</v>
      </c>
      <c r="B715" s="31">
        <v>1997</v>
      </c>
      <c r="C715" s="31">
        <v>21</v>
      </c>
      <c r="D715" s="32">
        <v>6.2027999999999996E-3</v>
      </c>
      <c r="E715" s="32">
        <v>6.1836199999999999E-3</v>
      </c>
      <c r="F715" s="32">
        <v>0.99381638000000005</v>
      </c>
      <c r="G715" s="33">
        <v>72098.945999999996</v>
      </c>
      <c r="H715" s="39">
        <v>71876.03</v>
      </c>
    </row>
    <row r="716" spans="1:8">
      <c r="A716" s="38" t="s">
        <v>8</v>
      </c>
      <c r="B716" s="31">
        <v>1997</v>
      </c>
      <c r="C716" s="31">
        <v>22</v>
      </c>
      <c r="D716" s="32">
        <v>6.5393300000000003E-3</v>
      </c>
      <c r="E716" s="32">
        <v>6.5180200000000002E-3</v>
      </c>
      <c r="F716" s="32">
        <v>0.99348197999999999</v>
      </c>
      <c r="G716" s="33">
        <v>71653.112999999998</v>
      </c>
      <c r="H716" s="39">
        <v>71419.595000000001</v>
      </c>
    </row>
    <row r="717" spans="1:8">
      <c r="A717" s="38" t="s">
        <v>8</v>
      </c>
      <c r="B717" s="31">
        <v>1997</v>
      </c>
      <c r="C717" s="31">
        <v>23</v>
      </c>
      <c r="D717" s="32">
        <v>6.7996799999999998E-3</v>
      </c>
      <c r="E717" s="32">
        <v>6.7766399999999996E-3</v>
      </c>
      <c r="F717" s="32">
        <v>0.99322336</v>
      </c>
      <c r="G717" s="33">
        <v>71186.077000000005</v>
      </c>
      <c r="H717" s="39">
        <v>70944.876000000004</v>
      </c>
    </row>
    <row r="718" spans="1:8">
      <c r="A718" s="38" t="s">
        <v>8</v>
      </c>
      <c r="B718" s="31">
        <v>1997</v>
      </c>
      <c r="C718" s="31">
        <v>24</v>
      </c>
      <c r="D718" s="32">
        <v>7.0264100000000003E-3</v>
      </c>
      <c r="E718" s="32">
        <v>7.0018099999999998E-3</v>
      </c>
      <c r="F718" s="32">
        <v>0.99299819</v>
      </c>
      <c r="G718" s="33">
        <v>70703.673999999999</v>
      </c>
      <c r="H718" s="39">
        <v>70456.148000000001</v>
      </c>
    </row>
    <row r="719" spans="1:8">
      <c r="A719" s="38" t="s">
        <v>8</v>
      </c>
      <c r="B719" s="31">
        <v>1997</v>
      </c>
      <c r="C719" s="31">
        <v>25</v>
      </c>
      <c r="D719" s="32">
        <v>7.2203500000000004E-3</v>
      </c>
      <c r="E719" s="32">
        <v>7.1943700000000003E-3</v>
      </c>
      <c r="F719" s="32">
        <v>0.99280562999999999</v>
      </c>
      <c r="G719" s="33">
        <v>70208.620999999999</v>
      </c>
      <c r="H719" s="39">
        <v>69956.066999999995</v>
      </c>
    </row>
    <row r="720" spans="1:8">
      <c r="A720" s="38" t="s">
        <v>8</v>
      </c>
      <c r="B720" s="31">
        <v>1997</v>
      </c>
      <c r="C720" s="31">
        <v>26</v>
      </c>
      <c r="D720" s="32">
        <v>7.3763300000000004E-3</v>
      </c>
      <c r="E720" s="32">
        <v>7.34923E-3</v>
      </c>
      <c r="F720" s="32">
        <v>0.99265077000000002</v>
      </c>
      <c r="G720" s="33">
        <v>69703.513999999996</v>
      </c>
      <c r="H720" s="39">
        <v>69447.38</v>
      </c>
    </row>
    <row r="721" spans="1:8">
      <c r="A721" s="38" t="s">
        <v>8</v>
      </c>
      <c r="B721" s="31">
        <v>1997</v>
      </c>
      <c r="C721" s="31">
        <v>27</v>
      </c>
      <c r="D721" s="32">
        <v>7.5249899999999996E-3</v>
      </c>
      <c r="E721" s="32">
        <v>7.4967899999999997E-3</v>
      </c>
      <c r="F721" s="32">
        <v>0.99250320999999997</v>
      </c>
      <c r="G721" s="33">
        <v>69191.247000000003</v>
      </c>
      <c r="H721" s="39">
        <v>68931.891000000003</v>
      </c>
    </row>
    <row r="722" spans="1:8">
      <c r="A722" s="38" t="s">
        <v>8</v>
      </c>
      <c r="B722" s="31">
        <v>1997</v>
      </c>
      <c r="C722" s="31">
        <v>28</v>
      </c>
      <c r="D722" s="32">
        <v>7.7193499999999998E-3</v>
      </c>
      <c r="E722" s="32">
        <v>7.68967E-3</v>
      </c>
      <c r="F722" s="32">
        <v>0.99231033000000002</v>
      </c>
      <c r="G722" s="33">
        <v>68672.535000000003</v>
      </c>
      <c r="H722" s="39">
        <v>68408.5</v>
      </c>
    </row>
    <row r="723" spans="1:8">
      <c r="A723" s="38" t="s">
        <v>8</v>
      </c>
      <c r="B723" s="31">
        <v>1997</v>
      </c>
      <c r="C723" s="31">
        <v>29</v>
      </c>
      <c r="D723" s="32">
        <v>7.8389800000000006E-3</v>
      </c>
      <c r="E723" s="32">
        <v>7.8083800000000002E-3</v>
      </c>
      <c r="F723" s="32">
        <v>0.99219162000000005</v>
      </c>
      <c r="G723" s="33">
        <v>68144.466</v>
      </c>
      <c r="H723" s="39">
        <v>67878.417000000001</v>
      </c>
    </row>
    <row r="724" spans="1:8">
      <c r="A724" s="38" t="s">
        <v>8</v>
      </c>
      <c r="B724" s="31">
        <v>1997</v>
      </c>
      <c r="C724" s="31">
        <v>30</v>
      </c>
      <c r="D724" s="32">
        <v>8.1226800000000002E-3</v>
      </c>
      <c r="E724" s="32">
        <v>8.0898199999999993E-3</v>
      </c>
      <c r="F724" s="32">
        <v>0.99191017999999997</v>
      </c>
      <c r="G724" s="33">
        <v>67612.368000000002</v>
      </c>
      <c r="H724" s="39">
        <v>67338.881999999998</v>
      </c>
    </row>
    <row r="725" spans="1:8">
      <c r="A725" s="38" t="s">
        <v>8</v>
      </c>
      <c r="B725" s="31">
        <v>1997</v>
      </c>
      <c r="C725" s="31">
        <v>31</v>
      </c>
      <c r="D725" s="32">
        <v>8.2369799999999996E-3</v>
      </c>
      <c r="E725" s="32">
        <v>8.2032000000000008E-3</v>
      </c>
      <c r="F725" s="32">
        <v>0.99179680000000003</v>
      </c>
      <c r="G725" s="33">
        <v>67065.395999999993</v>
      </c>
      <c r="H725" s="39">
        <v>66790.320999999996</v>
      </c>
    </row>
    <row r="726" spans="1:8">
      <c r="A726" s="38" t="s">
        <v>8</v>
      </c>
      <c r="B726" s="31">
        <v>1997</v>
      </c>
      <c r="C726" s="31">
        <v>32</v>
      </c>
      <c r="D726" s="32">
        <v>8.5566900000000005E-3</v>
      </c>
      <c r="E726" s="32">
        <v>8.5202300000000002E-3</v>
      </c>
      <c r="F726" s="32">
        <v>0.99147976999999998</v>
      </c>
      <c r="G726" s="33">
        <v>66515.244999999995</v>
      </c>
      <c r="H726" s="39">
        <v>66231.883000000002</v>
      </c>
    </row>
    <row r="727" spans="1:8">
      <c r="A727" s="38" t="s">
        <v>8</v>
      </c>
      <c r="B727" s="31">
        <v>1997</v>
      </c>
      <c r="C727" s="31">
        <v>33</v>
      </c>
      <c r="D727" s="32">
        <v>8.8014700000000005E-3</v>
      </c>
      <c r="E727" s="32">
        <v>8.7629000000000005E-3</v>
      </c>
      <c r="F727" s="32">
        <v>0.99123709999999998</v>
      </c>
      <c r="G727" s="33">
        <v>65948.52</v>
      </c>
      <c r="H727" s="39">
        <v>65659.570000000007</v>
      </c>
    </row>
    <row r="728" spans="1:8">
      <c r="A728" s="38" t="s">
        <v>8</v>
      </c>
      <c r="B728" s="31">
        <v>1997</v>
      </c>
      <c r="C728" s="31">
        <v>34</v>
      </c>
      <c r="D728" s="32">
        <v>9.0552600000000007E-3</v>
      </c>
      <c r="E728" s="32">
        <v>9.0144400000000003E-3</v>
      </c>
      <c r="F728" s="32">
        <v>0.99098556000000004</v>
      </c>
      <c r="G728" s="33">
        <v>65370.618999999999</v>
      </c>
      <c r="H728" s="39">
        <v>65075.98</v>
      </c>
    </row>
    <row r="729" spans="1:8">
      <c r="A729" s="38" t="s">
        <v>8</v>
      </c>
      <c r="B729" s="31">
        <v>1997</v>
      </c>
      <c r="C729" s="31">
        <v>35</v>
      </c>
      <c r="D729" s="32">
        <v>9.3499900000000007E-3</v>
      </c>
      <c r="E729" s="32">
        <v>9.3064900000000006E-3</v>
      </c>
      <c r="F729" s="32">
        <v>0.99069351000000005</v>
      </c>
      <c r="G729" s="33">
        <v>64781.34</v>
      </c>
      <c r="H729" s="39">
        <v>64479.896000000001</v>
      </c>
    </row>
    <row r="730" spans="1:8">
      <c r="A730" s="38" t="s">
        <v>8</v>
      </c>
      <c r="B730" s="31">
        <v>1997</v>
      </c>
      <c r="C730" s="31">
        <v>36</v>
      </c>
      <c r="D730" s="32">
        <v>9.6380000000000007E-3</v>
      </c>
      <c r="E730" s="32">
        <v>9.5917799999999994E-3</v>
      </c>
      <c r="F730" s="32">
        <v>0.99040821999999995</v>
      </c>
      <c r="G730" s="33">
        <v>64178.453000000001</v>
      </c>
      <c r="H730" s="39">
        <v>63870.66</v>
      </c>
    </row>
    <row r="731" spans="1:8">
      <c r="A731" s="38" t="s">
        <v>8</v>
      </c>
      <c r="B731" s="31">
        <v>1997</v>
      </c>
      <c r="C731" s="31">
        <v>37</v>
      </c>
      <c r="D731" s="32">
        <v>9.8864799999999996E-3</v>
      </c>
      <c r="E731" s="32">
        <v>9.8378500000000004E-3</v>
      </c>
      <c r="F731" s="32">
        <v>0.99016214999999996</v>
      </c>
      <c r="G731" s="33">
        <v>63562.868000000002</v>
      </c>
      <c r="H731" s="39">
        <v>63250.207000000002</v>
      </c>
    </row>
    <row r="732" spans="1:8">
      <c r="A732" s="38" t="s">
        <v>8</v>
      </c>
      <c r="B732" s="31">
        <v>1997</v>
      </c>
      <c r="C732" s="31">
        <v>38</v>
      </c>
      <c r="D732" s="32">
        <v>1.024249E-2</v>
      </c>
      <c r="E732" s="32">
        <v>1.0190309999999999E-2</v>
      </c>
      <c r="F732" s="32">
        <v>0.98980968999999996</v>
      </c>
      <c r="G732" s="33">
        <v>62937.544999999998</v>
      </c>
      <c r="H732" s="39">
        <v>62616.868999999999</v>
      </c>
    </row>
    <row r="733" spans="1:8">
      <c r="A733" s="38" t="s">
        <v>8</v>
      </c>
      <c r="B733" s="31">
        <v>1997</v>
      </c>
      <c r="C733" s="31">
        <v>39</v>
      </c>
      <c r="D733" s="32">
        <v>1.04791E-2</v>
      </c>
      <c r="E733" s="32">
        <v>1.042448E-2</v>
      </c>
      <c r="F733" s="32">
        <v>0.98957552000000004</v>
      </c>
      <c r="G733" s="33">
        <v>62296.192999999999</v>
      </c>
      <c r="H733" s="39">
        <v>61971.49</v>
      </c>
    </row>
    <row r="734" spans="1:8">
      <c r="A734" s="38" t="s">
        <v>8</v>
      </c>
      <c r="B734" s="31">
        <v>1997</v>
      </c>
      <c r="C734" s="31">
        <v>40</v>
      </c>
      <c r="D734" s="32">
        <v>1.0924079999999999E-2</v>
      </c>
      <c r="E734" s="32">
        <v>1.086473E-2</v>
      </c>
      <c r="F734" s="32">
        <v>0.98913527000000001</v>
      </c>
      <c r="G734" s="33">
        <v>61646.786999999997</v>
      </c>
      <c r="H734" s="39">
        <v>61311.898999999998</v>
      </c>
    </row>
    <row r="735" spans="1:8">
      <c r="A735" s="38" t="s">
        <v>8</v>
      </c>
      <c r="B735" s="31">
        <v>1997</v>
      </c>
      <c r="C735" s="31">
        <v>41</v>
      </c>
      <c r="D735" s="32">
        <v>1.0990369999999999E-2</v>
      </c>
      <c r="E735" s="32">
        <v>1.093031E-2</v>
      </c>
      <c r="F735" s="32">
        <v>0.98906969</v>
      </c>
      <c r="G735" s="33">
        <v>60977.012000000002</v>
      </c>
      <c r="H735" s="39">
        <v>60643.762999999999</v>
      </c>
    </row>
    <row r="736" spans="1:8">
      <c r="A736" s="38" t="s">
        <v>8</v>
      </c>
      <c r="B736" s="31">
        <v>1997</v>
      </c>
      <c r="C736" s="31">
        <v>42</v>
      </c>
      <c r="D736" s="32">
        <v>1.148514E-2</v>
      </c>
      <c r="E736" s="32">
        <v>1.141957E-2</v>
      </c>
      <c r="F736" s="32">
        <v>0.98858042999999995</v>
      </c>
      <c r="G736" s="33">
        <v>60310.514000000003</v>
      </c>
      <c r="H736" s="39">
        <v>59966.154000000002</v>
      </c>
    </row>
    <row r="737" spans="1:8">
      <c r="A737" s="38" t="s">
        <v>8</v>
      </c>
      <c r="B737" s="31">
        <v>1997</v>
      </c>
      <c r="C737" s="31">
        <v>43</v>
      </c>
      <c r="D737" s="32">
        <v>1.1636290000000001E-2</v>
      </c>
      <c r="E737" s="32">
        <v>1.156898E-2</v>
      </c>
      <c r="F737" s="32">
        <v>0.98843102000000005</v>
      </c>
      <c r="G737" s="33">
        <v>59621.794000000002</v>
      </c>
      <c r="H737" s="39">
        <v>59276.911999999997</v>
      </c>
    </row>
    <row r="738" spans="1:8">
      <c r="A738" s="38" t="s">
        <v>8</v>
      </c>
      <c r="B738" s="31">
        <v>1997</v>
      </c>
      <c r="C738" s="31">
        <v>44</v>
      </c>
      <c r="D738" s="32">
        <v>1.1957819999999999E-2</v>
      </c>
      <c r="E738" s="32">
        <v>1.188675E-2</v>
      </c>
      <c r="F738" s="32">
        <v>0.98811325000000005</v>
      </c>
      <c r="G738" s="33">
        <v>58932.031000000003</v>
      </c>
      <c r="H738" s="39">
        <v>58581.775999999998</v>
      </c>
    </row>
    <row r="739" spans="1:8">
      <c r="A739" s="38" t="s">
        <v>8</v>
      </c>
      <c r="B739" s="31">
        <v>1997</v>
      </c>
      <c r="C739" s="31">
        <v>45</v>
      </c>
      <c r="D739" s="32">
        <v>1.2354520000000001E-2</v>
      </c>
      <c r="E739" s="32">
        <v>1.227867E-2</v>
      </c>
      <c r="F739" s="32">
        <v>0.98772132999999995</v>
      </c>
      <c r="G739" s="33">
        <v>58231.519999999997</v>
      </c>
      <c r="H739" s="39">
        <v>57874.017999999996</v>
      </c>
    </row>
    <row r="740" spans="1:8">
      <c r="A740" s="38" t="s">
        <v>8</v>
      </c>
      <c r="B740" s="31">
        <v>1997</v>
      </c>
      <c r="C740" s="31">
        <v>46</v>
      </c>
      <c r="D740" s="32">
        <v>1.262811E-2</v>
      </c>
      <c r="E740" s="32">
        <v>1.254887E-2</v>
      </c>
      <c r="F740" s="32">
        <v>0.98745112999999995</v>
      </c>
      <c r="G740" s="33">
        <v>57516.514999999999</v>
      </c>
      <c r="H740" s="39">
        <v>57155.631000000001</v>
      </c>
    </row>
    <row r="741" spans="1:8">
      <c r="A741" s="38" t="s">
        <v>8</v>
      </c>
      <c r="B741" s="31">
        <v>1997</v>
      </c>
      <c r="C741" s="31">
        <v>47</v>
      </c>
      <c r="D741" s="32">
        <v>1.3050819999999999E-2</v>
      </c>
      <c r="E741" s="32">
        <v>1.2966210000000001E-2</v>
      </c>
      <c r="F741" s="32">
        <v>0.98703379000000002</v>
      </c>
      <c r="G741" s="33">
        <v>56794.747000000003</v>
      </c>
      <c r="H741" s="39">
        <v>56426.540999999997</v>
      </c>
    </row>
    <row r="742" spans="1:8">
      <c r="A742" s="38" t="s">
        <v>8</v>
      </c>
      <c r="B742" s="31">
        <v>1997</v>
      </c>
      <c r="C742" s="31">
        <v>48</v>
      </c>
      <c r="D742" s="32">
        <v>1.3708150000000001E-2</v>
      </c>
      <c r="E742" s="32">
        <v>1.361483E-2</v>
      </c>
      <c r="F742" s="32">
        <v>0.98638517000000003</v>
      </c>
      <c r="G742" s="33">
        <v>56058.334999999999</v>
      </c>
      <c r="H742" s="39">
        <v>55676.722000000002</v>
      </c>
    </row>
    <row r="743" spans="1:8">
      <c r="A743" s="38" t="s">
        <v>8</v>
      </c>
      <c r="B743" s="31">
        <v>1997</v>
      </c>
      <c r="C743" s="31">
        <v>49</v>
      </c>
      <c r="D743" s="32">
        <v>1.43018E-2</v>
      </c>
      <c r="E743" s="32">
        <v>1.4200249999999999E-2</v>
      </c>
      <c r="F743" s="32">
        <v>0.98579974999999997</v>
      </c>
      <c r="G743" s="33">
        <v>55295.11</v>
      </c>
      <c r="H743" s="39">
        <v>54902.506999999998</v>
      </c>
    </row>
    <row r="744" spans="1:8">
      <c r="A744" s="38" t="s">
        <v>8</v>
      </c>
      <c r="B744" s="31">
        <v>1997</v>
      </c>
      <c r="C744" s="31">
        <v>50</v>
      </c>
      <c r="D744" s="32">
        <v>1.526519E-2</v>
      </c>
      <c r="E744" s="32">
        <v>1.5149559999999999E-2</v>
      </c>
      <c r="F744" s="32">
        <v>0.98485043999999999</v>
      </c>
      <c r="G744" s="33">
        <v>54509.904999999999</v>
      </c>
      <c r="H744" s="39">
        <v>54097.004000000001</v>
      </c>
    </row>
    <row r="745" spans="1:8">
      <c r="A745" s="38" t="s">
        <v>8</v>
      </c>
      <c r="B745" s="31">
        <v>1997</v>
      </c>
      <c r="C745" s="31">
        <v>51</v>
      </c>
      <c r="D745" s="32">
        <v>1.5696829999999998E-2</v>
      </c>
      <c r="E745" s="32">
        <v>1.5574599999999999E-2</v>
      </c>
      <c r="F745" s="32">
        <v>0.98442540000000001</v>
      </c>
      <c r="G745" s="33">
        <v>53684.103999999999</v>
      </c>
      <c r="H745" s="39">
        <v>53266.05</v>
      </c>
    </row>
    <row r="746" spans="1:8">
      <c r="A746" s="38" t="s">
        <v>8</v>
      </c>
      <c r="B746" s="31">
        <v>1997</v>
      </c>
      <c r="C746" s="31">
        <v>52</v>
      </c>
      <c r="D746" s="32">
        <v>1.6745090000000001E-2</v>
      </c>
      <c r="E746" s="32">
        <v>1.6606050000000001E-2</v>
      </c>
      <c r="F746" s="32">
        <v>0.98339394999999996</v>
      </c>
      <c r="G746" s="33">
        <v>52847.995999999999</v>
      </c>
      <c r="H746" s="39">
        <v>52409.197</v>
      </c>
    </row>
    <row r="747" spans="1:8">
      <c r="A747" s="38" t="s">
        <v>8</v>
      </c>
      <c r="B747" s="31">
        <v>1997</v>
      </c>
      <c r="C747" s="31">
        <v>53</v>
      </c>
      <c r="D747" s="32">
        <v>1.741171E-2</v>
      </c>
      <c r="E747" s="32">
        <v>1.7261430000000001E-2</v>
      </c>
      <c r="F747" s="32">
        <v>0.98273856999999998</v>
      </c>
      <c r="G747" s="33">
        <v>51970.398999999998</v>
      </c>
      <c r="H747" s="39">
        <v>51521.857000000004</v>
      </c>
    </row>
    <row r="748" spans="1:8">
      <c r="A748" s="38" t="s">
        <v>8</v>
      </c>
      <c r="B748" s="31">
        <v>1997</v>
      </c>
      <c r="C748" s="31">
        <v>54</v>
      </c>
      <c r="D748" s="32">
        <v>1.8273749999999998E-2</v>
      </c>
      <c r="E748" s="32">
        <v>1.8108300000000001E-2</v>
      </c>
      <c r="F748" s="32">
        <v>0.98189170000000003</v>
      </c>
      <c r="G748" s="33">
        <v>51073.315000000002</v>
      </c>
      <c r="H748" s="39">
        <v>50610.89</v>
      </c>
    </row>
    <row r="749" spans="1:8">
      <c r="A749" s="38" t="s">
        <v>8</v>
      </c>
      <c r="B749" s="31">
        <v>1997</v>
      </c>
      <c r="C749" s="31">
        <v>55</v>
      </c>
      <c r="D749" s="32">
        <v>1.9103330000000002E-2</v>
      </c>
      <c r="E749" s="32">
        <v>1.892259E-2</v>
      </c>
      <c r="F749" s="32">
        <v>0.98107741000000004</v>
      </c>
      <c r="G749" s="33">
        <v>50148.464999999997</v>
      </c>
      <c r="H749" s="39">
        <v>49673.995000000003</v>
      </c>
    </row>
    <row r="750" spans="1:8">
      <c r="A750" s="38" t="s">
        <v>8</v>
      </c>
      <c r="B750" s="31">
        <v>1997</v>
      </c>
      <c r="C750" s="31">
        <v>56</v>
      </c>
      <c r="D750" s="32">
        <v>2.0096820000000001E-2</v>
      </c>
      <c r="E750" s="32">
        <v>1.989689E-2</v>
      </c>
      <c r="F750" s="32">
        <v>0.98010311000000006</v>
      </c>
      <c r="G750" s="33">
        <v>49199.525999999998</v>
      </c>
      <c r="H750" s="39">
        <v>48710.067000000003</v>
      </c>
    </row>
    <row r="751" spans="1:8">
      <c r="A751" s="38" t="s">
        <v>8</v>
      </c>
      <c r="B751" s="31">
        <v>1997</v>
      </c>
      <c r="C751" s="31">
        <v>57</v>
      </c>
      <c r="D751" s="32">
        <v>2.1109269999999999E-2</v>
      </c>
      <c r="E751" s="32">
        <v>2.0888790000000001E-2</v>
      </c>
      <c r="F751" s="32">
        <v>0.97911121000000001</v>
      </c>
      <c r="G751" s="33">
        <v>48220.608999999997</v>
      </c>
      <c r="H751" s="39">
        <v>47716.972999999998</v>
      </c>
    </row>
    <row r="752" spans="1:8">
      <c r="A752" s="38" t="s">
        <v>8</v>
      </c>
      <c r="B752" s="31">
        <v>1997</v>
      </c>
      <c r="C752" s="31">
        <v>58</v>
      </c>
      <c r="D752" s="32">
        <v>2.271076E-2</v>
      </c>
      <c r="E752" s="32">
        <v>2.245577E-2</v>
      </c>
      <c r="F752" s="32">
        <v>0.97754423000000001</v>
      </c>
      <c r="G752" s="33">
        <v>47213.338000000003</v>
      </c>
      <c r="H752" s="39">
        <v>46683.232000000004</v>
      </c>
    </row>
    <row r="753" spans="1:8">
      <c r="A753" s="38" t="s">
        <v>8</v>
      </c>
      <c r="B753" s="31">
        <v>1997</v>
      </c>
      <c r="C753" s="31">
        <v>59</v>
      </c>
      <c r="D753" s="32">
        <v>2.4327109999999999E-2</v>
      </c>
      <c r="E753" s="32">
        <v>2.4034759999999999E-2</v>
      </c>
      <c r="F753" s="32">
        <v>0.97596523999999996</v>
      </c>
      <c r="G753" s="33">
        <v>46153.125999999997</v>
      </c>
      <c r="H753" s="39">
        <v>45598.487000000001</v>
      </c>
    </row>
    <row r="754" spans="1:8">
      <c r="A754" s="38" t="s">
        <v>8</v>
      </c>
      <c r="B754" s="31">
        <v>1997</v>
      </c>
      <c r="C754" s="31">
        <v>60</v>
      </c>
      <c r="D754" s="32">
        <v>2.6857079999999998E-2</v>
      </c>
      <c r="E754" s="32">
        <v>2.6501210000000001E-2</v>
      </c>
      <c r="F754" s="32">
        <v>0.97349878999999995</v>
      </c>
      <c r="G754" s="33">
        <v>45043.847000000002</v>
      </c>
      <c r="H754" s="39">
        <v>44446.989000000001</v>
      </c>
    </row>
    <row r="755" spans="1:8">
      <c r="A755" s="38" t="s">
        <v>8</v>
      </c>
      <c r="B755" s="31">
        <v>1997</v>
      </c>
      <c r="C755" s="31">
        <v>61</v>
      </c>
      <c r="D755" s="32">
        <v>2.8334959999999999E-2</v>
      </c>
      <c r="E755" s="32">
        <v>2.7939140000000001E-2</v>
      </c>
      <c r="F755" s="32">
        <v>0.97206086000000003</v>
      </c>
      <c r="G755" s="33">
        <v>43850.131000000001</v>
      </c>
      <c r="H755" s="39">
        <v>43237.563000000002</v>
      </c>
    </row>
    <row r="756" spans="1:8">
      <c r="A756" s="38" t="s">
        <v>8</v>
      </c>
      <c r="B756" s="31">
        <v>1997</v>
      </c>
      <c r="C756" s="31">
        <v>62</v>
      </c>
      <c r="D756" s="32">
        <v>3.1218570000000001E-2</v>
      </c>
      <c r="E756" s="32">
        <v>3.073876E-2</v>
      </c>
      <c r="F756" s="32">
        <v>0.96926124000000002</v>
      </c>
      <c r="G756" s="33">
        <v>42624.995999999999</v>
      </c>
      <c r="H756" s="39">
        <v>41969.875999999997</v>
      </c>
    </row>
    <row r="757" spans="1:8">
      <c r="A757" s="38" t="s">
        <v>8</v>
      </c>
      <c r="B757" s="31">
        <v>1997</v>
      </c>
      <c r="C757" s="31">
        <v>63</v>
      </c>
      <c r="D757" s="32">
        <v>3.3780579999999998E-2</v>
      </c>
      <c r="E757" s="32">
        <v>3.3219499999999999E-2</v>
      </c>
      <c r="F757" s="32">
        <v>0.96678050000000004</v>
      </c>
      <c r="G757" s="33">
        <v>41314.756000000001</v>
      </c>
      <c r="H757" s="39">
        <v>40628.529000000002</v>
      </c>
    </row>
    <row r="758" spans="1:8">
      <c r="A758" s="38" t="s">
        <v>8</v>
      </c>
      <c r="B758" s="31">
        <v>1997</v>
      </c>
      <c r="C758" s="31">
        <v>64</v>
      </c>
      <c r="D758" s="32">
        <v>3.6613949999999999E-2</v>
      </c>
      <c r="E758" s="32">
        <v>3.5955710000000002E-2</v>
      </c>
      <c r="F758" s="32">
        <v>0.96404429000000003</v>
      </c>
      <c r="G758" s="33">
        <v>39942.300999999999</v>
      </c>
      <c r="H758" s="39">
        <v>39224.224000000002</v>
      </c>
    </row>
    <row r="759" spans="1:8">
      <c r="A759" s="38" t="s">
        <v>8</v>
      </c>
      <c r="B759" s="31">
        <v>1997</v>
      </c>
      <c r="C759" s="31">
        <v>65</v>
      </c>
      <c r="D759" s="32">
        <v>3.9786090000000003E-2</v>
      </c>
      <c r="E759" s="32">
        <v>3.9010059999999999E-2</v>
      </c>
      <c r="F759" s="32">
        <v>0.96098994000000004</v>
      </c>
      <c r="G759" s="33">
        <v>38506.146999999997</v>
      </c>
      <c r="H759" s="39">
        <v>37755.082999999999</v>
      </c>
    </row>
    <row r="760" spans="1:8">
      <c r="A760" s="38" t="s">
        <v>8</v>
      </c>
      <c r="B760" s="31">
        <v>1997</v>
      </c>
      <c r="C760" s="31">
        <v>66</v>
      </c>
      <c r="D760" s="32">
        <v>4.2723219999999999E-2</v>
      </c>
      <c r="E760" s="32">
        <v>4.1829669999999999E-2</v>
      </c>
      <c r="F760" s="32">
        <v>0.95817032999999996</v>
      </c>
      <c r="G760" s="33">
        <v>37004.019999999997</v>
      </c>
      <c r="H760" s="39">
        <v>36230.087</v>
      </c>
    </row>
    <row r="761" spans="1:8">
      <c r="A761" s="38" t="s">
        <v>8</v>
      </c>
      <c r="B761" s="31">
        <v>1997</v>
      </c>
      <c r="C761" s="31">
        <v>67</v>
      </c>
      <c r="D761" s="32">
        <v>4.6350519999999999E-2</v>
      </c>
      <c r="E761" s="32">
        <v>4.5300670000000001E-2</v>
      </c>
      <c r="F761" s="32">
        <v>0.95469932999999996</v>
      </c>
      <c r="G761" s="33">
        <v>35456.154000000002</v>
      </c>
      <c r="H761" s="39">
        <v>34653.06</v>
      </c>
    </row>
    <row r="762" spans="1:8">
      <c r="A762" s="38" t="s">
        <v>8</v>
      </c>
      <c r="B762" s="31">
        <v>1997</v>
      </c>
      <c r="C762" s="31">
        <v>68</v>
      </c>
      <c r="D762" s="32">
        <v>5.066006E-2</v>
      </c>
      <c r="E762" s="32">
        <v>4.9408540000000001E-2</v>
      </c>
      <c r="F762" s="32">
        <v>0.95059146000000005</v>
      </c>
      <c r="G762" s="33">
        <v>33849.966</v>
      </c>
      <c r="H762" s="39">
        <v>33013.728000000003</v>
      </c>
    </row>
    <row r="763" spans="1:8">
      <c r="A763" s="38" t="s">
        <v>8</v>
      </c>
      <c r="B763" s="31">
        <v>1997</v>
      </c>
      <c r="C763" s="31">
        <v>69</v>
      </c>
      <c r="D763" s="32">
        <v>5.495075E-2</v>
      </c>
      <c r="E763" s="32">
        <v>5.3481330000000001E-2</v>
      </c>
      <c r="F763" s="32">
        <v>0.94651867000000001</v>
      </c>
      <c r="G763" s="33">
        <v>32177.489000000001</v>
      </c>
      <c r="H763" s="39">
        <v>31317.042000000001</v>
      </c>
    </row>
    <row r="764" spans="1:8">
      <c r="A764" s="38" t="s">
        <v>8</v>
      </c>
      <c r="B764" s="31">
        <v>1997</v>
      </c>
      <c r="C764" s="31">
        <v>70</v>
      </c>
      <c r="D764" s="32">
        <v>6.1614580000000002E-2</v>
      </c>
      <c r="E764" s="32">
        <v>5.9773130000000001E-2</v>
      </c>
      <c r="F764" s="32">
        <v>0.94022687000000005</v>
      </c>
      <c r="G764" s="33">
        <v>30456.594000000001</v>
      </c>
      <c r="H764" s="39">
        <v>29546.350999999999</v>
      </c>
    </row>
    <row r="765" spans="1:8">
      <c r="A765" s="38" t="s">
        <v>8</v>
      </c>
      <c r="B765" s="31">
        <v>1997</v>
      </c>
      <c r="C765" s="31">
        <v>71</v>
      </c>
      <c r="D765" s="32">
        <v>6.5588759999999996E-2</v>
      </c>
      <c r="E765" s="32">
        <v>6.3506110000000005E-2</v>
      </c>
      <c r="F765" s="32">
        <v>0.93649389000000005</v>
      </c>
      <c r="G765" s="33">
        <v>28636.108</v>
      </c>
      <c r="H765" s="39">
        <v>27726.824000000001</v>
      </c>
    </row>
    <row r="766" spans="1:8">
      <c r="A766" s="38" t="s">
        <v>8</v>
      </c>
      <c r="B766" s="31">
        <v>1997</v>
      </c>
      <c r="C766" s="31">
        <v>72</v>
      </c>
      <c r="D766" s="32">
        <v>7.3122699999999999E-2</v>
      </c>
      <c r="E766" s="32">
        <v>7.0543529999999993E-2</v>
      </c>
      <c r="F766" s="32">
        <v>0.92945646999999998</v>
      </c>
      <c r="G766" s="33">
        <v>26817.54</v>
      </c>
      <c r="H766" s="39">
        <v>25871.637999999999</v>
      </c>
    </row>
    <row r="767" spans="1:8">
      <c r="A767" s="38" t="s">
        <v>8</v>
      </c>
      <c r="B767" s="31">
        <v>1997</v>
      </c>
      <c r="C767" s="31">
        <v>73</v>
      </c>
      <c r="D767" s="32">
        <v>7.9512719999999995E-2</v>
      </c>
      <c r="E767" s="32">
        <v>7.6472460000000006E-2</v>
      </c>
      <c r="F767" s="32">
        <v>0.92352754000000004</v>
      </c>
      <c r="G767" s="33">
        <v>24925.736000000001</v>
      </c>
      <c r="H767" s="39">
        <v>23972.67</v>
      </c>
    </row>
    <row r="768" spans="1:8">
      <c r="A768" s="38" t="s">
        <v>8</v>
      </c>
      <c r="B768" s="31">
        <v>1997</v>
      </c>
      <c r="C768" s="31">
        <v>74</v>
      </c>
      <c r="D768" s="32">
        <v>8.6825379999999994E-2</v>
      </c>
      <c r="E768" s="32">
        <v>8.3212889999999998E-2</v>
      </c>
      <c r="F768" s="32">
        <v>0.91678711000000002</v>
      </c>
      <c r="G768" s="33">
        <v>23019.603999999999</v>
      </c>
      <c r="H768" s="39">
        <v>22061.84</v>
      </c>
    </row>
    <row r="769" spans="1:8">
      <c r="A769" s="38" t="s">
        <v>8</v>
      </c>
      <c r="B769" s="31">
        <v>1997</v>
      </c>
      <c r="C769" s="31">
        <v>75</v>
      </c>
      <c r="D769" s="32">
        <v>9.4914029999999996E-2</v>
      </c>
      <c r="E769" s="32">
        <v>9.0613769999999996E-2</v>
      </c>
      <c r="F769" s="32">
        <v>0.90938622999999996</v>
      </c>
      <c r="G769" s="33">
        <v>21104.076000000001</v>
      </c>
      <c r="H769" s="39">
        <v>20147.916000000001</v>
      </c>
    </row>
    <row r="770" spans="1:8">
      <c r="A770" s="38" t="s">
        <v>8</v>
      </c>
      <c r="B770" s="31">
        <v>1997</v>
      </c>
      <c r="C770" s="31">
        <v>76</v>
      </c>
      <c r="D770" s="32">
        <v>0.10251982</v>
      </c>
      <c r="E770" s="32">
        <v>9.7520910000000002E-2</v>
      </c>
      <c r="F770" s="32">
        <v>0.90247909000000004</v>
      </c>
      <c r="G770" s="33">
        <v>19191.756000000001</v>
      </c>
      <c r="H770" s="39">
        <v>18255.957999999999</v>
      </c>
    </row>
    <row r="771" spans="1:8">
      <c r="A771" s="38" t="s">
        <v>8</v>
      </c>
      <c r="B771" s="31">
        <v>1997</v>
      </c>
      <c r="C771" s="31">
        <v>77</v>
      </c>
      <c r="D771" s="32">
        <v>0.11084280000000001</v>
      </c>
      <c r="E771" s="32">
        <v>0.10502230999999999</v>
      </c>
      <c r="F771" s="32">
        <v>0.89497769000000005</v>
      </c>
      <c r="G771" s="33">
        <v>17320.159</v>
      </c>
      <c r="H771" s="39">
        <v>16410.656999999999</v>
      </c>
    </row>
    <row r="772" spans="1:8">
      <c r="A772" s="38" t="s">
        <v>8</v>
      </c>
      <c r="B772" s="31">
        <v>1997</v>
      </c>
      <c r="C772" s="31">
        <v>78</v>
      </c>
      <c r="D772" s="32">
        <v>0.12126768</v>
      </c>
      <c r="E772" s="32">
        <v>0.1143351</v>
      </c>
      <c r="F772" s="32">
        <v>0.88566489999999998</v>
      </c>
      <c r="G772" s="33">
        <v>15501.156000000001</v>
      </c>
      <c r="H772" s="39">
        <v>14614.993</v>
      </c>
    </row>
    <row r="773" spans="1:8">
      <c r="A773" s="38" t="s">
        <v>8</v>
      </c>
      <c r="B773" s="31">
        <v>1997</v>
      </c>
      <c r="C773" s="31">
        <v>79</v>
      </c>
      <c r="D773" s="32">
        <v>0.13043121999999999</v>
      </c>
      <c r="E773" s="32">
        <v>0.12244584</v>
      </c>
      <c r="F773" s="32">
        <v>0.87755415999999997</v>
      </c>
      <c r="G773" s="33">
        <v>13728.829</v>
      </c>
      <c r="H773" s="39">
        <v>12888.31</v>
      </c>
    </row>
    <row r="774" spans="1:8">
      <c r="A774" s="38" t="s">
        <v>8</v>
      </c>
      <c r="B774" s="31">
        <v>1997</v>
      </c>
      <c r="C774" s="31">
        <v>80</v>
      </c>
      <c r="D774" s="32">
        <v>0.14258862</v>
      </c>
      <c r="E774" s="32">
        <v>0.13309939000000001</v>
      </c>
      <c r="F774" s="32">
        <v>0.86690060999999996</v>
      </c>
      <c r="G774" s="33">
        <v>12047.790999999999</v>
      </c>
      <c r="H774" s="39">
        <v>11246.014999999999</v>
      </c>
    </row>
    <row r="775" spans="1:8">
      <c r="A775" s="38" t="s">
        <v>8</v>
      </c>
      <c r="B775" s="31">
        <v>1997</v>
      </c>
      <c r="C775" s="31">
        <v>81</v>
      </c>
      <c r="D775" s="32">
        <v>0.15086487000000001</v>
      </c>
      <c r="E775" s="32">
        <v>0.14028299</v>
      </c>
      <c r="F775" s="32">
        <v>0.85971701</v>
      </c>
      <c r="G775" s="33">
        <v>10444.237999999999</v>
      </c>
      <c r="H775" s="39">
        <v>9711.6630000000005</v>
      </c>
    </row>
    <row r="776" spans="1:8">
      <c r="A776" s="38" t="s">
        <v>8</v>
      </c>
      <c r="B776" s="31">
        <v>1997</v>
      </c>
      <c r="C776" s="31">
        <v>82</v>
      </c>
      <c r="D776" s="32">
        <v>0.16663237</v>
      </c>
      <c r="E776" s="32">
        <v>0.15381692999999999</v>
      </c>
      <c r="F776" s="32">
        <v>0.84618307000000004</v>
      </c>
      <c r="G776" s="33">
        <v>8979.0889999999999</v>
      </c>
      <c r="H776" s="39">
        <v>8288.5210000000006</v>
      </c>
    </row>
    <row r="777" spans="1:8">
      <c r="A777" s="38" t="s">
        <v>8</v>
      </c>
      <c r="B777" s="31">
        <v>1997</v>
      </c>
      <c r="C777" s="31">
        <v>83</v>
      </c>
      <c r="D777" s="32">
        <v>0.18024228</v>
      </c>
      <c r="E777" s="32">
        <v>0.16534151</v>
      </c>
      <c r="F777" s="32">
        <v>0.83465849000000003</v>
      </c>
      <c r="G777" s="33">
        <v>7597.9530000000004</v>
      </c>
      <c r="H777" s="39">
        <v>6969.8239999999996</v>
      </c>
    </row>
    <row r="778" spans="1:8">
      <c r="A778" s="38" t="s">
        <v>8</v>
      </c>
      <c r="B778" s="31">
        <v>1997</v>
      </c>
      <c r="C778" s="31">
        <v>84</v>
      </c>
      <c r="D778" s="32">
        <v>0.19648832999999999</v>
      </c>
      <c r="E778" s="32">
        <v>0.17891134</v>
      </c>
      <c r="F778" s="32">
        <v>0.82108866000000003</v>
      </c>
      <c r="G778" s="33">
        <v>6341.6959999999999</v>
      </c>
      <c r="H778" s="39">
        <v>5774.3950000000004</v>
      </c>
    </row>
    <row r="779" spans="1:8">
      <c r="A779" s="38" t="s">
        <v>8</v>
      </c>
      <c r="B779" s="31">
        <v>1997</v>
      </c>
      <c r="C779" s="31">
        <v>85</v>
      </c>
      <c r="D779" s="32">
        <v>0.21101671</v>
      </c>
      <c r="E779" s="32">
        <v>0.19087754000000001</v>
      </c>
      <c r="F779" s="32">
        <v>0.80912245999999999</v>
      </c>
      <c r="G779" s="33">
        <v>5207.0950000000003</v>
      </c>
      <c r="H779" s="39">
        <v>4710.1360000000004</v>
      </c>
    </row>
    <row r="780" spans="1:8">
      <c r="A780" s="38" t="s">
        <v>8</v>
      </c>
      <c r="B780" s="31">
        <v>1997</v>
      </c>
      <c r="C780" s="31">
        <v>86</v>
      </c>
      <c r="D780" s="32">
        <v>0.22666277000000001</v>
      </c>
      <c r="E780" s="32">
        <v>0.20358967</v>
      </c>
      <c r="F780" s="32">
        <v>0.79641033000000006</v>
      </c>
      <c r="G780" s="33">
        <v>4213.1769999999997</v>
      </c>
      <c r="H780" s="39">
        <v>3784.2979999999998</v>
      </c>
    </row>
    <row r="781" spans="1:8">
      <c r="A781" s="38" t="s">
        <v>8</v>
      </c>
      <c r="B781" s="31">
        <v>1997</v>
      </c>
      <c r="C781" s="31">
        <v>87</v>
      </c>
      <c r="D781" s="32">
        <v>0.24241424</v>
      </c>
      <c r="E781" s="32">
        <v>0.21620826000000001</v>
      </c>
      <c r="F781" s="32">
        <v>0.78379173999999996</v>
      </c>
      <c r="G781" s="33">
        <v>3355.4180000000001</v>
      </c>
      <c r="H781" s="39">
        <v>2992.683</v>
      </c>
    </row>
    <row r="782" spans="1:8">
      <c r="A782" s="38" t="s">
        <v>8</v>
      </c>
      <c r="B782" s="31">
        <v>1997</v>
      </c>
      <c r="C782" s="31">
        <v>88</v>
      </c>
      <c r="D782" s="32">
        <v>0.26019685999999997</v>
      </c>
      <c r="E782" s="32">
        <v>0.23024264999999999</v>
      </c>
      <c r="F782" s="32">
        <v>0.76975735000000001</v>
      </c>
      <c r="G782" s="33">
        <v>2629.9490000000001</v>
      </c>
      <c r="H782" s="39">
        <v>2327.1860000000001</v>
      </c>
    </row>
    <row r="783" spans="1:8">
      <c r="A783" s="38" t="s">
        <v>8</v>
      </c>
      <c r="B783" s="31">
        <v>1997</v>
      </c>
      <c r="C783" s="31">
        <v>89</v>
      </c>
      <c r="D783" s="32">
        <v>0.27626663000000001</v>
      </c>
      <c r="E783" s="32">
        <v>0.24273661999999999</v>
      </c>
      <c r="F783" s="32">
        <v>0.75726338000000004</v>
      </c>
      <c r="G783" s="33">
        <v>2024.422</v>
      </c>
      <c r="H783" s="39">
        <v>1778.722</v>
      </c>
    </row>
    <row r="784" spans="1:8">
      <c r="A784" s="38" t="s">
        <v>8</v>
      </c>
      <c r="B784" s="31">
        <v>1997</v>
      </c>
      <c r="C784" s="31">
        <v>90</v>
      </c>
      <c r="D784" s="32">
        <v>0.29912355000000002</v>
      </c>
      <c r="E784" s="32">
        <v>0.26020659000000002</v>
      </c>
      <c r="F784" s="32">
        <v>0.73979340999999998</v>
      </c>
      <c r="G784" s="33">
        <v>1533.021</v>
      </c>
      <c r="H784" s="39">
        <v>1333.57</v>
      </c>
    </row>
    <row r="785" spans="1:8">
      <c r="A785" s="38" t="s">
        <v>8</v>
      </c>
      <c r="B785" s="31">
        <v>1997</v>
      </c>
      <c r="C785" s="31">
        <v>91</v>
      </c>
      <c r="D785" s="32">
        <v>0.31191016999999999</v>
      </c>
      <c r="E785" s="32">
        <v>0.26982897</v>
      </c>
      <c r="F785" s="32">
        <v>0.73017103000000005</v>
      </c>
      <c r="G785" s="33">
        <v>1134.1189999999999</v>
      </c>
      <c r="H785" s="39">
        <v>981.11</v>
      </c>
    </row>
    <row r="786" spans="1:8">
      <c r="A786" s="38" t="s">
        <v>8</v>
      </c>
      <c r="B786" s="31">
        <v>1997</v>
      </c>
      <c r="C786" s="31">
        <v>92</v>
      </c>
      <c r="D786" s="32">
        <v>0.33514729999999998</v>
      </c>
      <c r="E786" s="32">
        <v>0.28704595999999999</v>
      </c>
      <c r="F786" s="32">
        <v>0.71295403999999996</v>
      </c>
      <c r="G786" s="33">
        <v>828.101</v>
      </c>
      <c r="H786" s="39">
        <v>709.24900000000002</v>
      </c>
    </row>
    <row r="787" spans="1:8">
      <c r="A787" s="38" t="s">
        <v>8</v>
      </c>
      <c r="B787" s="31">
        <v>1997</v>
      </c>
      <c r="C787" s="31">
        <v>93</v>
      </c>
      <c r="D787" s="32">
        <v>0.35558083000000001</v>
      </c>
      <c r="E787" s="32">
        <v>0.30190500999999997</v>
      </c>
      <c r="F787" s="32">
        <v>0.69809498999999997</v>
      </c>
      <c r="G787" s="33">
        <v>590.39800000000002</v>
      </c>
      <c r="H787" s="39">
        <v>501.27600000000001</v>
      </c>
    </row>
    <row r="788" spans="1:8">
      <c r="A788" s="38" t="s">
        <v>8</v>
      </c>
      <c r="B788" s="31">
        <v>1997</v>
      </c>
      <c r="C788" s="31">
        <v>94</v>
      </c>
      <c r="D788" s="32">
        <v>0.37824826</v>
      </c>
      <c r="E788" s="32">
        <v>0.31808979999999998</v>
      </c>
      <c r="F788" s="32">
        <v>0.68191020000000002</v>
      </c>
      <c r="G788" s="33">
        <v>412.154</v>
      </c>
      <c r="H788" s="39">
        <v>346.60300000000001</v>
      </c>
    </row>
    <row r="789" spans="1:8">
      <c r="A789" s="38" t="s">
        <v>8</v>
      </c>
      <c r="B789" s="31">
        <v>1997</v>
      </c>
      <c r="C789" s="31">
        <v>95</v>
      </c>
      <c r="D789" s="32">
        <v>0.40384149000000003</v>
      </c>
      <c r="E789" s="32">
        <v>0.33599677</v>
      </c>
      <c r="F789" s="32">
        <v>0.66400323000000006</v>
      </c>
      <c r="G789" s="33">
        <v>281.05200000000002</v>
      </c>
      <c r="H789" s="39">
        <v>233.83600000000001</v>
      </c>
    </row>
    <row r="790" spans="1:8">
      <c r="A790" s="38" t="s">
        <v>8</v>
      </c>
      <c r="B790" s="31">
        <v>1997</v>
      </c>
      <c r="C790" s="31">
        <v>96</v>
      </c>
      <c r="D790" s="32">
        <v>0.42623554000000002</v>
      </c>
      <c r="E790" s="32">
        <v>0.35135545000000001</v>
      </c>
      <c r="F790" s="32">
        <v>0.64864454999999999</v>
      </c>
      <c r="G790" s="33">
        <v>186.619</v>
      </c>
      <c r="H790" s="39">
        <v>153.834</v>
      </c>
    </row>
    <row r="791" spans="1:8">
      <c r="A791" s="38" t="s">
        <v>8</v>
      </c>
      <c r="B791" s="31">
        <v>1997</v>
      </c>
      <c r="C791" s="31">
        <v>97</v>
      </c>
      <c r="D791" s="32">
        <v>0.44811286</v>
      </c>
      <c r="E791" s="32">
        <v>0.36608839999999998</v>
      </c>
      <c r="F791" s="32">
        <v>0.63391160000000002</v>
      </c>
      <c r="G791" s="33">
        <v>121.05</v>
      </c>
      <c r="H791" s="39">
        <v>98.891999999999996</v>
      </c>
    </row>
    <row r="792" spans="1:8">
      <c r="A792" s="38" t="s">
        <v>8</v>
      </c>
      <c r="B792" s="31">
        <v>1997</v>
      </c>
      <c r="C792" s="31">
        <v>98</v>
      </c>
      <c r="D792" s="32">
        <v>0.46927894999999997</v>
      </c>
      <c r="E792" s="32">
        <v>0.38009391999999997</v>
      </c>
      <c r="F792" s="32">
        <v>0.61990608000000003</v>
      </c>
      <c r="G792" s="33">
        <v>76.734999999999999</v>
      </c>
      <c r="H792" s="39">
        <v>62.152000000000001</v>
      </c>
    </row>
    <row r="793" spans="1:8">
      <c r="A793" s="38" t="s">
        <v>8</v>
      </c>
      <c r="B793" s="31">
        <v>1997</v>
      </c>
      <c r="C793" s="31">
        <v>99</v>
      </c>
      <c r="D793" s="32">
        <v>0.49600803999999998</v>
      </c>
      <c r="E793" s="32">
        <v>0.39744106000000001</v>
      </c>
      <c r="F793" s="32">
        <v>0.60255893999999999</v>
      </c>
      <c r="G793" s="33">
        <v>47.567999999999998</v>
      </c>
      <c r="H793" s="39">
        <v>38.116</v>
      </c>
    </row>
    <row r="794" spans="1:8">
      <c r="A794" s="38" t="s">
        <v>8</v>
      </c>
      <c r="B794" s="31">
        <v>1998</v>
      </c>
      <c r="C794" s="31">
        <v>1</v>
      </c>
      <c r="D794" s="32">
        <v>4.8947280000000003E-2</v>
      </c>
      <c r="E794" s="32">
        <v>4.7777979999999998E-2</v>
      </c>
      <c r="F794" s="32">
        <v>0.95222202</v>
      </c>
      <c r="G794" s="33">
        <v>87279.263000000006</v>
      </c>
      <c r="H794" s="39">
        <v>85194.25</v>
      </c>
    </row>
    <row r="795" spans="1:8">
      <c r="A795" s="38" t="s">
        <v>8</v>
      </c>
      <c r="B795" s="31">
        <v>1998</v>
      </c>
      <c r="C795" s="31">
        <v>2</v>
      </c>
      <c r="D795" s="32">
        <v>2.9749879999999999E-2</v>
      </c>
      <c r="E795" s="32">
        <v>2.9313840000000001E-2</v>
      </c>
      <c r="F795" s="32">
        <v>0.97068615999999996</v>
      </c>
      <c r="G795" s="33">
        <v>83109.236000000004</v>
      </c>
      <c r="H795" s="39">
        <v>81891.111000000004</v>
      </c>
    </row>
    <row r="796" spans="1:8">
      <c r="A796" s="38" t="s">
        <v>8</v>
      </c>
      <c r="B796" s="31">
        <v>1998</v>
      </c>
      <c r="C796" s="31">
        <v>3</v>
      </c>
      <c r="D796" s="32">
        <v>1.9940530000000001E-2</v>
      </c>
      <c r="E796" s="32">
        <v>1.974368E-2</v>
      </c>
      <c r="F796" s="32">
        <v>0.98025631999999996</v>
      </c>
      <c r="G796" s="33">
        <v>80672.986000000004</v>
      </c>
      <c r="H796" s="39">
        <v>79876.595000000001</v>
      </c>
    </row>
    <row r="797" spans="1:8">
      <c r="A797" s="38" t="s">
        <v>8</v>
      </c>
      <c r="B797" s="31">
        <v>1998</v>
      </c>
      <c r="C797" s="31">
        <v>4</v>
      </c>
      <c r="D797" s="32">
        <v>1.349795E-2</v>
      </c>
      <c r="E797" s="32">
        <v>1.340746E-2</v>
      </c>
      <c r="F797" s="32">
        <v>0.98659253999999996</v>
      </c>
      <c r="G797" s="33">
        <v>79080.203999999998</v>
      </c>
      <c r="H797" s="39">
        <v>78550.072</v>
      </c>
    </row>
    <row r="798" spans="1:8">
      <c r="A798" s="38" t="s">
        <v>8</v>
      </c>
      <c r="B798" s="31">
        <v>1998</v>
      </c>
      <c r="C798" s="31">
        <v>5</v>
      </c>
      <c r="D798" s="32">
        <v>9.9250599999999994E-3</v>
      </c>
      <c r="E798" s="32">
        <v>9.8760500000000008E-3</v>
      </c>
      <c r="F798" s="32">
        <v>0.99012394999999997</v>
      </c>
      <c r="G798" s="33">
        <v>78019.938999999998</v>
      </c>
      <c r="H798" s="39">
        <v>77634.675000000003</v>
      </c>
    </row>
    <row r="799" spans="1:8">
      <c r="A799" s="38" t="s">
        <v>8</v>
      </c>
      <c r="B799" s="31">
        <v>1998</v>
      </c>
      <c r="C799" s="31">
        <v>6</v>
      </c>
      <c r="D799" s="32">
        <v>7.9400200000000008E-3</v>
      </c>
      <c r="E799" s="32">
        <v>7.9086299999999998E-3</v>
      </c>
      <c r="F799" s="32">
        <v>0.99209137000000003</v>
      </c>
      <c r="G799" s="33">
        <v>77249.410999999993</v>
      </c>
      <c r="H799" s="39">
        <v>76943.941999999995</v>
      </c>
    </row>
    <row r="800" spans="1:8">
      <c r="A800" s="38" t="s">
        <v>8</v>
      </c>
      <c r="B800" s="31">
        <v>1998</v>
      </c>
      <c r="C800" s="31">
        <v>7</v>
      </c>
      <c r="D800" s="32">
        <v>6.4840499999999999E-3</v>
      </c>
      <c r="E800" s="32">
        <v>6.4631000000000003E-3</v>
      </c>
      <c r="F800" s="32">
        <v>0.99353689999999995</v>
      </c>
      <c r="G800" s="33">
        <v>76638.474000000002</v>
      </c>
      <c r="H800" s="39">
        <v>76390.812999999995</v>
      </c>
    </row>
    <row r="801" spans="1:8">
      <c r="A801" s="38" t="s">
        <v>8</v>
      </c>
      <c r="B801" s="31">
        <v>1998</v>
      </c>
      <c r="C801" s="31">
        <v>8</v>
      </c>
      <c r="D801" s="32">
        <v>5.5200400000000004E-3</v>
      </c>
      <c r="E801" s="32">
        <v>5.5048500000000004E-3</v>
      </c>
      <c r="F801" s="32">
        <v>0.99449514999999999</v>
      </c>
      <c r="G801" s="33">
        <v>76143.152000000002</v>
      </c>
      <c r="H801" s="39">
        <v>75933.573999999993</v>
      </c>
    </row>
    <row r="802" spans="1:8">
      <c r="A802" s="38" t="s">
        <v>8</v>
      </c>
      <c r="B802" s="31">
        <v>1998</v>
      </c>
      <c r="C802" s="31">
        <v>9</v>
      </c>
      <c r="D802" s="32">
        <v>4.8684000000000002E-3</v>
      </c>
      <c r="E802" s="32">
        <v>4.8565800000000001E-3</v>
      </c>
      <c r="F802" s="32">
        <v>0.99514342</v>
      </c>
      <c r="G802" s="33">
        <v>75723.995999999999</v>
      </c>
      <c r="H802" s="39">
        <v>75540.115999999995</v>
      </c>
    </row>
    <row r="803" spans="1:8">
      <c r="A803" s="38" t="s">
        <v>8</v>
      </c>
      <c r="B803" s="31">
        <v>1998</v>
      </c>
      <c r="C803" s="31">
        <v>10</v>
      </c>
      <c r="D803" s="32">
        <v>4.4424199999999999E-3</v>
      </c>
      <c r="E803" s="32">
        <v>4.4325700000000003E-3</v>
      </c>
      <c r="F803" s="32">
        <v>0.99556743000000003</v>
      </c>
      <c r="G803" s="33">
        <v>75356.236000000004</v>
      </c>
      <c r="H803" s="39">
        <v>75189.225000000006</v>
      </c>
    </row>
    <row r="804" spans="1:8">
      <c r="A804" s="38" t="s">
        <v>8</v>
      </c>
      <c r="B804" s="31">
        <v>1998</v>
      </c>
      <c r="C804" s="31">
        <v>11</v>
      </c>
      <c r="D804" s="32">
        <v>4.1522699999999996E-3</v>
      </c>
      <c r="E804" s="32">
        <v>4.1436600000000004E-3</v>
      </c>
      <c r="F804" s="32">
        <v>0.99585634000000001</v>
      </c>
      <c r="G804" s="33">
        <v>75022.214000000007</v>
      </c>
      <c r="H804" s="39">
        <v>74866.781000000003</v>
      </c>
    </row>
    <row r="805" spans="1:8">
      <c r="A805" s="38" t="s">
        <v>8</v>
      </c>
      <c r="B805" s="31">
        <v>1998</v>
      </c>
      <c r="C805" s="31">
        <v>12</v>
      </c>
      <c r="D805" s="32">
        <v>4.0719199999999997E-3</v>
      </c>
      <c r="E805" s="32">
        <v>4.0636400000000003E-3</v>
      </c>
      <c r="F805" s="32">
        <v>0.99593635999999996</v>
      </c>
      <c r="G805" s="33">
        <v>74711.346999999994</v>
      </c>
      <c r="H805" s="39">
        <v>74559.547000000006</v>
      </c>
    </row>
    <row r="806" spans="1:8">
      <c r="A806" s="38" t="s">
        <v>8</v>
      </c>
      <c r="B806" s="31">
        <v>1998</v>
      </c>
      <c r="C806" s="31">
        <v>13</v>
      </c>
      <c r="D806" s="32">
        <v>4.0968100000000002E-3</v>
      </c>
      <c r="E806" s="32">
        <v>4.0884299999999997E-3</v>
      </c>
      <c r="F806" s="32">
        <v>0.99591156999999997</v>
      </c>
      <c r="G806" s="33">
        <v>74407.747000000003</v>
      </c>
      <c r="H806" s="39">
        <v>74255.641000000003</v>
      </c>
    </row>
    <row r="807" spans="1:8">
      <c r="A807" s="38" t="s">
        <v>8</v>
      </c>
      <c r="B807" s="31">
        <v>1998</v>
      </c>
      <c r="C807" s="31">
        <v>14</v>
      </c>
      <c r="D807" s="32">
        <v>4.26129E-3</v>
      </c>
      <c r="E807" s="32">
        <v>4.2522300000000001E-3</v>
      </c>
      <c r="F807" s="32">
        <v>0.99574777000000003</v>
      </c>
      <c r="G807" s="33">
        <v>74103.535999999993</v>
      </c>
      <c r="H807" s="39">
        <v>73945.982999999993</v>
      </c>
    </row>
    <row r="808" spans="1:8">
      <c r="A808" s="38" t="s">
        <v>8</v>
      </c>
      <c r="B808" s="31">
        <v>1998</v>
      </c>
      <c r="C808" s="31">
        <v>15</v>
      </c>
      <c r="D808" s="32">
        <v>4.47818E-3</v>
      </c>
      <c r="E808" s="32">
        <v>4.4681699999999996E-3</v>
      </c>
      <c r="F808" s="32">
        <v>0.99553183000000001</v>
      </c>
      <c r="G808" s="33">
        <v>73788.430999999997</v>
      </c>
      <c r="H808" s="39">
        <v>73623.581000000006</v>
      </c>
    </row>
    <row r="809" spans="1:8">
      <c r="A809" s="38" t="s">
        <v>8</v>
      </c>
      <c r="B809" s="31">
        <v>1998</v>
      </c>
      <c r="C809" s="31">
        <v>16</v>
      </c>
      <c r="D809" s="32">
        <v>4.8287699999999996E-3</v>
      </c>
      <c r="E809" s="32">
        <v>4.8171400000000001E-3</v>
      </c>
      <c r="F809" s="32">
        <v>0.99518286</v>
      </c>
      <c r="G809" s="33">
        <v>73458.731</v>
      </c>
      <c r="H809" s="39">
        <v>73281.801000000007</v>
      </c>
    </row>
    <row r="810" spans="1:8">
      <c r="A810" s="38" t="s">
        <v>8</v>
      </c>
      <c r="B810" s="31">
        <v>1998</v>
      </c>
      <c r="C810" s="31">
        <v>17</v>
      </c>
      <c r="D810" s="32">
        <v>5.1985800000000004E-3</v>
      </c>
      <c r="E810" s="32">
        <v>5.1851099999999997E-3</v>
      </c>
      <c r="F810" s="32">
        <v>0.99481489000000001</v>
      </c>
      <c r="G810" s="33">
        <v>73104.870999999999</v>
      </c>
      <c r="H810" s="39">
        <v>72915.342000000004</v>
      </c>
    </row>
    <row r="811" spans="1:8">
      <c r="A811" s="38" t="s">
        <v>8</v>
      </c>
      <c r="B811" s="31">
        <v>1998</v>
      </c>
      <c r="C811" s="31">
        <v>18</v>
      </c>
      <c r="D811" s="32">
        <v>5.6285800000000002E-3</v>
      </c>
      <c r="E811" s="32">
        <v>5.6127800000000004E-3</v>
      </c>
      <c r="F811" s="32">
        <v>0.99438722000000002</v>
      </c>
      <c r="G811" s="33">
        <v>72725.813999999998</v>
      </c>
      <c r="H811" s="39">
        <v>72521.717000000004</v>
      </c>
    </row>
    <row r="812" spans="1:8">
      <c r="A812" s="38" t="s">
        <v>8</v>
      </c>
      <c r="B812" s="31">
        <v>1998</v>
      </c>
      <c r="C812" s="31">
        <v>19</v>
      </c>
      <c r="D812" s="32">
        <v>6.18931E-3</v>
      </c>
      <c r="E812" s="32">
        <v>6.1702199999999997E-3</v>
      </c>
      <c r="F812" s="32">
        <v>0.99382978</v>
      </c>
      <c r="G812" s="33">
        <v>72317.62</v>
      </c>
      <c r="H812" s="39">
        <v>72094.512000000002</v>
      </c>
    </row>
    <row r="813" spans="1:8">
      <c r="A813" s="38" t="s">
        <v>8</v>
      </c>
      <c r="B813" s="31">
        <v>1998</v>
      </c>
      <c r="C813" s="31">
        <v>20</v>
      </c>
      <c r="D813" s="32">
        <v>6.7823900000000001E-3</v>
      </c>
      <c r="E813" s="32">
        <v>6.7594700000000001E-3</v>
      </c>
      <c r="F813" s="32">
        <v>0.99324053000000001</v>
      </c>
      <c r="G813" s="33">
        <v>71871.403999999995</v>
      </c>
      <c r="H813" s="39">
        <v>71628.498000000007</v>
      </c>
    </row>
    <row r="814" spans="1:8">
      <c r="A814" s="38" t="s">
        <v>8</v>
      </c>
      <c r="B814" s="31">
        <v>1998</v>
      </c>
      <c r="C814" s="31">
        <v>21</v>
      </c>
      <c r="D814" s="32">
        <v>7.3211500000000002E-3</v>
      </c>
      <c r="E814" s="32">
        <v>7.2944500000000001E-3</v>
      </c>
      <c r="F814" s="32">
        <v>0.99270555000000005</v>
      </c>
      <c r="G814" s="33">
        <v>71385.592000000004</v>
      </c>
      <c r="H814" s="39">
        <v>71125.232999999993</v>
      </c>
    </row>
    <row r="815" spans="1:8">
      <c r="A815" s="38" t="s">
        <v>8</v>
      </c>
      <c r="B815" s="31">
        <v>1998</v>
      </c>
      <c r="C815" s="31">
        <v>22</v>
      </c>
      <c r="D815" s="32">
        <v>7.7070000000000003E-3</v>
      </c>
      <c r="E815" s="32">
        <v>7.6774199999999999E-3</v>
      </c>
      <c r="F815" s="32">
        <v>0.99232257999999995</v>
      </c>
      <c r="G815" s="33">
        <v>70864.873000000007</v>
      </c>
      <c r="H815" s="39">
        <v>70592.843999999997</v>
      </c>
    </row>
    <row r="816" spans="1:8">
      <c r="A816" s="38" t="s">
        <v>8</v>
      </c>
      <c r="B816" s="31">
        <v>1998</v>
      </c>
      <c r="C816" s="31">
        <v>23</v>
      </c>
      <c r="D816" s="32">
        <v>7.9651500000000007E-3</v>
      </c>
      <c r="E816" s="32">
        <v>7.9335499999999993E-3</v>
      </c>
      <c r="F816" s="32">
        <v>0.99206645000000004</v>
      </c>
      <c r="G816" s="33">
        <v>70320.813999999998</v>
      </c>
      <c r="H816" s="39">
        <v>70041.866999999998</v>
      </c>
    </row>
    <row r="817" spans="1:8">
      <c r="A817" s="38" t="s">
        <v>8</v>
      </c>
      <c r="B817" s="31">
        <v>1998</v>
      </c>
      <c r="C817" s="31">
        <v>24</v>
      </c>
      <c r="D817" s="32">
        <v>8.18989E-3</v>
      </c>
      <c r="E817" s="32">
        <v>8.1564900000000006E-3</v>
      </c>
      <c r="F817" s="32">
        <v>0.99184351000000004</v>
      </c>
      <c r="G817" s="33">
        <v>69762.92</v>
      </c>
      <c r="H817" s="39">
        <v>69478.41</v>
      </c>
    </row>
    <row r="818" spans="1:8">
      <c r="A818" s="38" t="s">
        <v>8</v>
      </c>
      <c r="B818" s="31">
        <v>1998</v>
      </c>
      <c r="C818" s="31">
        <v>25</v>
      </c>
      <c r="D818" s="32">
        <v>8.3814200000000005E-3</v>
      </c>
      <c r="E818" s="32">
        <v>8.3464400000000001E-3</v>
      </c>
      <c r="F818" s="32">
        <v>0.99165356000000004</v>
      </c>
      <c r="G818" s="33">
        <v>69193.899000000005</v>
      </c>
      <c r="H818" s="39">
        <v>68905.138000000006</v>
      </c>
    </row>
    <row r="819" spans="1:8">
      <c r="A819" s="38" t="s">
        <v>8</v>
      </c>
      <c r="B819" s="31">
        <v>1998</v>
      </c>
      <c r="C819" s="31">
        <v>26</v>
      </c>
      <c r="D819" s="32">
        <v>8.5348999999999998E-3</v>
      </c>
      <c r="E819" s="32">
        <v>8.4986300000000001E-3</v>
      </c>
      <c r="F819" s="32">
        <v>0.99150137000000005</v>
      </c>
      <c r="G819" s="33">
        <v>68616.376999999993</v>
      </c>
      <c r="H819" s="39">
        <v>68324.804000000004</v>
      </c>
    </row>
    <row r="820" spans="1:8">
      <c r="A820" s="38" t="s">
        <v>8</v>
      </c>
      <c r="B820" s="31">
        <v>1998</v>
      </c>
      <c r="C820" s="31">
        <v>27</v>
      </c>
      <c r="D820" s="32">
        <v>8.6797899999999997E-3</v>
      </c>
      <c r="E820" s="32">
        <v>8.6422800000000004E-3</v>
      </c>
      <c r="F820" s="32">
        <v>0.99135772</v>
      </c>
      <c r="G820" s="33">
        <v>68033.231</v>
      </c>
      <c r="H820" s="39">
        <v>67739.25</v>
      </c>
    </row>
    <row r="821" spans="1:8">
      <c r="A821" s="38" t="s">
        <v>8</v>
      </c>
      <c r="B821" s="31">
        <v>1998</v>
      </c>
      <c r="C821" s="31">
        <v>28</v>
      </c>
      <c r="D821" s="32">
        <v>8.8507299999999994E-3</v>
      </c>
      <c r="E821" s="32">
        <v>8.8117300000000003E-3</v>
      </c>
      <c r="F821" s="32">
        <v>0.99118826999999998</v>
      </c>
      <c r="G821" s="33">
        <v>67445.269</v>
      </c>
      <c r="H821" s="39">
        <v>67148.114000000001</v>
      </c>
    </row>
    <row r="822" spans="1:8">
      <c r="A822" s="38" t="s">
        <v>8</v>
      </c>
      <c r="B822" s="31">
        <v>1998</v>
      </c>
      <c r="C822" s="31">
        <v>29</v>
      </c>
      <c r="D822" s="32">
        <v>8.9265500000000001E-3</v>
      </c>
      <c r="E822" s="32">
        <v>8.8868799999999998E-3</v>
      </c>
      <c r="F822" s="32">
        <v>0.99111311999999996</v>
      </c>
      <c r="G822" s="33">
        <v>66850.959000000003</v>
      </c>
      <c r="H822" s="39">
        <v>66553.910999999993</v>
      </c>
    </row>
    <row r="823" spans="1:8">
      <c r="A823" s="38" t="s">
        <v>8</v>
      </c>
      <c r="B823" s="31">
        <v>1998</v>
      </c>
      <c r="C823" s="31">
        <v>30</v>
      </c>
      <c r="D823" s="32">
        <v>9.1586700000000007E-3</v>
      </c>
      <c r="E823" s="32">
        <v>9.1169200000000006E-3</v>
      </c>
      <c r="F823" s="32">
        <v>0.99088308000000003</v>
      </c>
      <c r="G823" s="33">
        <v>66256.862999999998</v>
      </c>
      <c r="H823" s="39">
        <v>65954.832999999999</v>
      </c>
    </row>
    <row r="824" spans="1:8">
      <c r="A824" s="38" t="s">
        <v>8</v>
      </c>
      <c r="B824" s="31">
        <v>1998</v>
      </c>
      <c r="C824" s="31">
        <v>31</v>
      </c>
      <c r="D824" s="32">
        <v>9.2327599999999996E-3</v>
      </c>
      <c r="E824" s="32">
        <v>9.19033E-3</v>
      </c>
      <c r="F824" s="32">
        <v>0.99080966999999998</v>
      </c>
      <c r="G824" s="33">
        <v>65652.804000000004</v>
      </c>
      <c r="H824" s="39">
        <v>65351.118000000002</v>
      </c>
    </row>
    <row r="825" spans="1:8">
      <c r="A825" s="38" t="s">
        <v>8</v>
      </c>
      <c r="B825" s="31">
        <v>1998</v>
      </c>
      <c r="C825" s="31">
        <v>32</v>
      </c>
      <c r="D825" s="32">
        <v>9.53151E-3</v>
      </c>
      <c r="E825" s="32">
        <v>9.4862999999999996E-3</v>
      </c>
      <c r="F825" s="32">
        <v>0.99051370000000005</v>
      </c>
      <c r="G825" s="33">
        <v>65049.432999999997</v>
      </c>
      <c r="H825" s="39">
        <v>64740.894</v>
      </c>
    </row>
    <row r="826" spans="1:8">
      <c r="A826" s="38" t="s">
        <v>8</v>
      </c>
      <c r="B826" s="31">
        <v>1998</v>
      </c>
      <c r="C826" s="31">
        <v>33</v>
      </c>
      <c r="D826" s="32">
        <v>9.7753200000000005E-3</v>
      </c>
      <c r="E826" s="32">
        <v>9.7277800000000001E-3</v>
      </c>
      <c r="F826" s="32">
        <v>0.99027222000000004</v>
      </c>
      <c r="G826" s="33">
        <v>64432.353999999999</v>
      </c>
      <c r="H826" s="39">
        <v>64118.962</v>
      </c>
    </row>
    <row r="827" spans="1:8">
      <c r="A827" s="38" t="s">
        <v>8</v>
      </c>
      <c r="B827" s="31">
        <v>1998</v>
      </c>
      <c r="C827" s="31">
        <v>34</v>
      </c>
      <c r="D827" s="32">
        <v>1.0031709999999999E-2</v>
      </c>
      <c r="E827" s="32">
        <v>9.98164E-3</v>
      </c>
      <c r="F827" s="32">
        <v>0.99001835999999999</v>
      </c>
      <c r="G827" s="33">
        <v>63805.571000000004</v>
      </c>
      <c r="H827" s="39">
        <v>63487.129000000001</v>
      </c>
    </row>
    <row r="828" spans="1:8">
      <c r="A828" s="38" t="s">
        <v>8</v>
      </c>
      <c r="B828" s="31">
        <v>1998</v>
      </c>
      <c r="C828" s="31">
        <v>35</v>
      </c>
      <c r="D828" s="32">
        <v>1.0330310000000001E-2</v>
      </c>
      <c r="E828" s="32">
        <v>1.027723E-2</v>
      </c>
      <c r="F828" s="32">
        <v>0.98972276999999997</v>
      </c>
      <c r="G828" s="33">
        <v>63168.686000000002</v>
      </c>
      <c r="H828" s="39">
        <v>62844.087</v>
      </c>
    </row>
    <row r="829" spans="1:8">
      <c r="A829" s="38" t="s">
        <v>8</v>
      </c>
      <c r="B829" s="31">
        <v>1998</v>
      </c>
      <c r="C829" s="31">
        <v>36</v>
      </c>
      <c r="D829" s="32">
        <v>1.0622339999999999E-2</v>
      </c>
      <c r="E829" s="32">
        <v>1.0566219999999999E-2</v>
      </c>
      <c r="F829" s="32">
        <v>0.98943378000000004</v>
      </c>
      <c r="G829" s="33">
        <v>62519.487000000001</v>
      </c>
      <c r="H829" s="39">
        <v>62189.19</v>
      </c>
    </row>
    <row r="830" spans="1:8">
      <c r="A830" s="38" t="s">
        <v>8</v>
      </c>
      <c r="B830" s="31">
        <v>1998</v>
      </c>
      <c r="C830" s="31">
        <v>37</v>
      </c>
      <c r="D830" s="32">
        <v>1.0873819999999999E-2</v>
      </c>
      <c r="E830" s="32">
        <v>1.081502E-2</v>
      </c>
      <c r="F830" s="32">
        <v>0.98918497999999999</v>
      </c>
      <c r="G830" s="33">
        <v>61858.892999999996</v>
      </c>
      <c r="H830" s="39">
        <v>61524.39</v>
      </c>
    </row>
    <row r="831" spans="1:8">
      <c r="A831" s="38" t="s">
        <v>8</v>
      </c>
      <c r="B831" s="31">
        <v>1998</v>
      </c>
      <c r="C831" s="31">
        <v>38</v>
      </c>
      <c r="D831" s="32">
        <v>1.12298E-2</v>
      </c>
      <c r="E831" s="32">
        <v>1.1167099999999999E-2</v>
      </c>
      <c r="F831" s="32">
        <v>0.98883290000000001</v>
      </c>
      <c r="G831" s="33">
        <v>61189.887999999999</v>
      </c>
      <c r="H831" s="39">
        <v>60848.231</v>
      </c>
    </row>
    <row r="832" spans="1:8">
      <c r="A832" s="38" t="s">
        <v>8</v>
      </c>
      <c r="B832" s="31">
        <v>1998</v>
      </c>
      <c r="C832" s="31">
        <v>39</v>
      </c>
      <c r="D832" s="32">
        <v>1.146863E-2</v>
      </c>
      <c r="E832" s="32">
        <v>1.140324E-2</v>
      </c>
      <c r="F832" s="32">
        <v>0.98859675999999996</v>
      </c>
      <c r="G832" s="33">
        <v>60506.574000000001</v>
      </c>
      <c r="H832" s="39">
        <v>60161.589</v>
      </c>
    </row>
    <row r="833" spans="1:8">
      <c r="A833" s="38" t="s">
        <v>8</v>
      </c>
      <c r="B833" s="31">
        <v>1998</v>
      </c>
      <c r="C833" s="31">
        <v>40</v>
      </c>
      <c r="D833" s="32">
        <v>1.191444E-2</v>
      </c>
      <c r="E833" s="32">
        <v>1.1843879999999999E-2</v>
      </c>
      <c r="F833" s="32">
        <v>0.98815611999999997</v>
      </c>
      <c r="G833" s="33">
        <v>59816.603000000003</v>
      </c>
      <c r="H833" s="39">
        <v>59462.373</v>
      </c>
    </row>
    <row r="834" spans="1:8">
      <c r="A834" s="38" t="s">
        <v>8</v>
      </c>
      <c r="B834" s="31">
        <v>1998</v>
      </c>
      <c r="C834" s="31">
        <v>41</v>
      </c>
      <c r="D834" s="32">
        <v>1.1991450000000001E-2</v>
      </c>
      <c r="E834" s="32">
        <v>1.191998E-2</v>
      </c>
      <c r="F834" s="32">
        <v>0.98808001999999995</v>
      </c>
      <c r="G834" s="33">
        <v>59108.142</v>
      </c>
      <c r="H834" s="39">
        <v>58755.858</v>
      </c>
    </row>
    <row r="835" spans="1:8">
      <c r="A835" s="38" t="s">
        <v>8</v>
      </c>
      <c r="B835" s="31">
        <v>1998</v>
      </c>
      <c r="C835" s="31">
        <v>42</v>
      </c>
      <c r="D835" s="32">
        <v>1.249661E-2</v>
      </c>
      <c r="E835" s="32">
        <v>1.2419009999999999E-2</v>
      </c>
      <c r="F835" s="32">
        <v>0.98758098999999999</v>
      </c>
      <c r="G835" s="33">
        <v>58403.574000000001</v>
      </c>
      <c r="H835" s="39">
        <v>58040.917000000001</v>
      </c>
    </row>
    <row r="836" spans="1:8">
      <c r="A836" s="38" t="s">
        <v>8</v>
      </c>
      <c r="B836" s="31">
        <v>1998</v>
      </c>
      <c r="C836" s="31">
        <v>43</v>
      </c>
      <c r="D836" s="32">
        <v>1.2670519999999999E-2</v>
      </c>
      <c r="E836" s="32">
        <v>1.2590759999999999E-2</v>
      </c>
      <c r="F836" s="32">
        <v>0.98740923999999997</v>
      </c>
      <c r="G836" s="33">
        <v>57678.26</v>
      </c>
      <c r="H836" s="39">
        <v>57315.152999999998</v>
      </c>
    </row>
    <row r="837" spans="1:8">
      <c r="A837" s="38" t="s">
        <v>8</v>
      </c>
      <c r="B837" s="31">
        <v>1998</v>
      </c>
      <c r="C837" s="31">
        <v>44</v>
      </c>
      <c r="D837" s="32">
        <v>1.3017849999999999E-2</v>
      </c>
      <c r="E837" s="32">
        <v>1.293367E-2</v>
      </c>
      <c r="F837" s="32">
        <v>0.98706632999999999</v>
      </c>
      <c r="G837" s="33">
        <v>56952.046999999999</v>
      </c>
      <c r="H837" s="39">
        <v>56583.747000000003</v>
      </c>
    </row>
    <row r="838" spans="1:8">
      <c r="A838" s="38" t="s">
        <v>8</v>
      </c>
      <c r="B838" s="31">
        <v>1998</v>
      </c>
      <c r="C838" s="31">
        <v>45</v>
      </c>
      <c r="D838" s="32">
        <v>1.344246E-2</v>
      </c>
      <c r="E838" s="32">
        <v>1.335271E-2</v>
      </c>
      <c r="F838" s="32">
        <v>0.98664728999999995</v>
      </c>
      <c r="G838" s="33">
        <v>56215.447999999997</v>
      </c>
      <c r="H838" s="39">
        <v>55840.133000000002</v>
      </c>
    </row>
    <row r="839" spans="1:8">
      <c r="A839" s="38" t="s">
        <v>8</v>
      </c>
      <c r="B839" s="31">
        <v>1998</v>
      </c>
      <c r="C839" s="31">
        <v>46</v>
      </c>
      <c r="D839" s="32">
        <v>1.3744599999999999E-2</v>
      </c>
      <c r="E839" s="32">
        <v>1.3650789999999999E-2</v>
      </c>
      <c r="F839" s="32">
        <v>0.98634920999999998</v>
      </c>
      <c r="G839" s="33">
        <v>55464.819000000003</v>
      </c>
      <c r="H839" s="39">
        <v>55086.25</v>
      </c>
    </row>
    <row r="840" spans="1:8">
      <c r="A840" s="38" t="s">
        <v>8</v>
      </c>
      <c r="B840" s="31">
        <v>1998</v>
      </c>
      <c r="C840" s="31">
        <v>47</v>
      </c>
      <c r="D840" s="32">
        <v>1.4185680000000001E-2</v>
      </c>
      <c r="E840" s="32">
        <v>1.4085769999999999E-2</v>
      </c>
      <c r="F840" s="32">
        <v>0.98591423</v>
      </c>
      <c r="G840" s="33">
        <v>54707.680999999997</v>
      </c>
      <c r="H840" s="39">
        <v>54322.381000000001</v>
      </c>
    </row>
    <row r="841" spans="1:8">
      <c r="A841" s="38" t="s">
        <v>8</v>
      </c>
      <c r="B841" s="31">
        <v>1998</v>
      </c>
      <c r="C841" s="31">
        <v>48</v>
      </c>
      <c r="D841" s="32">
        <v>1.486373E-2</v>
      </c>
      <c r="E841" s="32">
        <v>1.4754079999999999E-2</v>
      </c>
      <c r="F841" s="32">
        <v>0.98524592</v>
      </c>
      <c r="G841" s="33">
        <v>53937.080999999998</v>
      </c>
      <c r="H841" s="39">
        <v>53539.184999999998</v>
      </c>
    </row>
    <row r="842" spans="1:8">
      <c r="A842" s="38" t="s">
        <v>8</v>
      </c>
      <c r="B842" s="31">
        <v>1998</v>
      </c>
      <c r="C842" s="31">
        <v>49</v>
      </c>
      <c r="D842" s="32">
        <v>1.547136E-2</v>
      </c>
      <c r="E842" s="32">
        <v>1.5352599999999999E-2</v>
      </c>
      <c r="F842" s="32">
        <v>0.98464739999999995</v>
      </c>
      <c r="G842" s="33">
        <v>53141.288999999997</v>
      </c>
      <c r="H842" s="39">
        <v>52733.36</v>
      </c>
    </row>
    <row r="843" spans="1:8">
      <c r="A843" s="38" t="s">
        <v>8</v>
      </c>
      <c r="B843" s="31">
        <v>1998</v>
      </c>
      <c r="C843" s="31">
        <v>50</v>
      </c>
      <c r="D843" s="32">
        <v>1.643387E-2</v>
      </c>
      <c r="E843" s="32">
        <v>1.6299939999999999E-2</v>
      </c>
      <c r="F843" s="32">
        <v>0.98370005999999999</v>
      </c>
      <c r="G843" s="33">
        <v>52325.432000000001</v>
      </c>
      <c r="H843" s="39">
        <v>51898.981</v>
      </c>
    </row>
    <row r="844" spans="1:8">
      <c r="A844" s="38" t="s">
        <v>8</v>
      </c>
      <c r="B844" s="31">
        <v>1998</v>
      </c>
      <c r="C844" s="31">
        <v>51</v>
      </c>
      <c r="D844" s="32">
        <v>1.6884659999999999E-2</v>
      </c>
      <c r="E844" s="32">
        <v>1.6743310000000001E-2</v>
      </c>
      <c r="F844" s="32">
        <v>0.98325669000000004</v>
      </c>
      <c r="G844" s="33">
        <v>51472.531000000003</v>
      </c>
      <c r="H844" s="39">
        <v>51041.62</v>
      </c>
    </row>
    <row r="845" spans="1:8">
      <c r="A845" s="38" t="s">
        <v>8</v>
      </c>
      <c r="B845" s="31">
        <v>1998</v>
      </c>
      <c r="C845" s="31">
        <v>52</v>
      </c>
      <c r="D845" s="32">
        <v>1.7947069999999999E-2</v>
      </c>
      <c r="E845" s="32">
        <v>1.778745E-2</v>
      </c>
      <c r="F845" s="32">
        <v>0.98221254999999996</v>
      </c>
      <c r="G845" s="33">
        <v>50610.71</v>
      </c>
      <c r="H845" s="39">
        <v>50160.591999999997</v>
      </c>
    </row>
    <row r="846" spans="1:8">
      <c r="A846" s="38" t="s">
        <v>8</v>
      </c>
      <c r="B846" s="31">
        <v>1998</v>
      </c>
      <c r="C846" s="31">
        <v>53</v>
      </c>
      <c r="D846" s="32">
        <v>1.864207E-2</v>
      </c>
      <c r="E846" s="32">
        <v>1.8469909999999999E-2</v>
      </c>
      <c r="F846" s="32">
        <v>0.98153009000000002</v>
      </c>
      <c r="G846" s="33">
        <v>49710.474999999999</v>
      </c>
      <c r="H846" s="39">
        <v>49251.400999999998</v>
      </c>
    </row>
    <row r="847" spans="1:8">
      <c r="A847" s="38" t="s">
        <v>8</v>
      </c>
      <c r="B847" s="31">
        <v>1998</v>
      </c>
      <c r="C847" s="31">
        <v>54</v>
      </c>
      <c r="D847" s="32">
        <v>1.9543419999999999E-2</v>
      </c>
      <c r="E847" s="32">
        <v>1.935429E-2</v>
      </c>
      <c r="F847" s="32">
        <v>0.98064571</v>
      </c>
      <c r="G847" s="33">
        <v>48792.326999999997</v>
      </c>
      <c r="H847" s="39">
        <v>48320.156000000003</v>
      </c>
    </row>
    <row r="848" spans="1:8">
      <c r="A848" s="38" t="s">
        <v>8</v>
      </c>
      <c r="B848" s="31">
        <v>1998</v>
      </c>
      <c r="C848" s="31">
        <v>55</v>
      </c>
      <c r="D848" s="32">
        <v>2.042159E-2</v>
      </c>
      <c r="E848" s="32">
        <v>2.0215179999999999E-2</v>
      </c>
      <c r="F848" s="32">
        <v>0.97978482</v>
      </c>
      <c r="G848" s="33">
        <v>47847.985999999997</v>
      </c>
      <c r="H848" s="39">
        <v>47364.358</v>
      </c>
    </row>
    <row r="849" spans="1:8">
      <c r="A849" s="38" t="s">
        <v>8</v>
      </c>
      <c r="B849" s="31">
        <v>1998</v>
      </c>
      <c r="C849" s="31">
        <v>56</v>
      </c>
      <c r="D849" s="32">
        <v>2.1468020000000001E-2</v>
      </c>
      <c r="E849" s="32">
        <v>2.124003E-2</v>
      </c>
      <c r="F849" s="32">
        <v>0.97875997000000003</v>
      </c>
      <c r="G849" s="33">
        <v>46880.73</v>
      </c>
      <c r="H849" s="39">
        <v>46382.856</v>
      </c>
    </row>
    <row r="850" spans="1:8">
      <c r="A850" s="38" t="s">
        <v>8</v>
      </c>
      <c r="B850" s="31">
        <v>1998</v>
      </c>
      <c r="C850" s="31">
        <v>57</v>
      </c>
      <c r="D850" s="32">
        <v>2.2533959999999999E-2</v>
      </c>
      <c r="E850" s="32">
        <v>2.2282900000000001E-2</v>
      </c>
      <c r="F850" s="32">
        <v>0.97771710000000001</v>
      </c>
      <c r="G850" s="33">
        <v>45884.982000000004</v>
      </c>
      <c r="H850" s="39">
        <v>45373.756999999998</v>
      </c>
    </row>
    <row r="851" spans="1:8">
      <c r="A851" s="38" t="s">
        <v>8</v>
      </c>
      <c r="B851" s="31">
        <v>1998</v>
      </c>
      <c r="C851" s="31">
        <v>58</v>
      </c>
      <c r="D851" s="32">
        <v>2.417772E-2</v>
      </c>
      <c r="E851" s="32">
        <v>2.3888929999999999E-2</v>
      </c>
      <c r="F851" s="32">
        <v>0.97611106999999997</v>
      </c>
      <c r="G851" s="33">
        <v>44862.531999999999</v>
      </c>
      <c r="H851" s="39">
        <v>44326.673000000003</v>
      </c>
    </row>
    <row r="852" spans="1:8">
      <c r="A852" s="38" t="s">
        <v>8</v>
      </c>
      <c r="B852" s="31">
        <v>1998</v>
      </c>
      <c r="C852" s="31">
        <v>59</v>
      </c>
      <c r="D852" s="32">
        <v>2.5851079999999999E-2</v>
      </c>
      <c r="E852" s="32">
        <v>2.5521209999999999E-2</v>
      </c>
      <c r="F852" s="32">
        <v>0.97447879000000004</v>
      </c>
      <c r="G852" s="33">
        <v>43790.813999999998</v>
      </c>
      <c r="H852" s="39">
        <v>43232.017</v>
      </c>
    </row>
    <row r="853" spans="1:8">
      <c r="A853" s="38" t="s">
        <v>8</v>
      </c>
      <c r="B853" s="31">
        <v>1998</v>
      </c>
      <c r="C853" s="31">
        <v>60</v>
      </c>
      <c r="D853" s="32">
        <v>2.844116E-2</v>
      </c>
      <c r="E853" s="32">
        <v>2.804239E-2</v>
      </c>
      <c r="F853" s="32">
        <v>0.97195761000000003</v>
      </c>
      <c r="G853" s="33">
        <v>42673.22</v>
      </c>
      <c r="H853" s="39">
        <v>42074.89</v>
      </c>
    </row>
    <row r="854" spans="1:8">
      <c r="A854" s="38" t="s">
        <v>8</v>
      </c>
      <c r="B854" s="31">
        <v>1998</v>
      </c>
      <c r="C854" s="31">
        <v>61</v>
      </c>
      <c r="D854" s="32">
        <v>2.9992540000000002E-2</v>
      </c>
      <c r="E854" s="32">
        <v>2.9549410000000002E-2</v>
      </c>
      <c r="F854" s="32">
        <v>0.97045059</v>
      </c>
      <c r="G854" s="33">
        <v>41476.561000000002</v>
      </c>
      <c r="H854" s="39">
        <v>40863.756999999998</v>
      </c>
    </row>
    <row r="855" spans="1:8">
      <c r="A855" s="38" t="s">
        <v>8</v>
      </c>
      <c r="B855" s="31">
        <v>1998</v>
      </c>
      <c r="C855" s="31">
        <v>62</v>
      </c>
      <c r="D855" s="32">
        <v>3.2952049999999997E-2</v>
      </c>
      <c r="E855" s="32">
        <v>3.2417939999999999E-2</v>
      </c>
      <c r="F855" s="32">
        <v>0.96758206000000002</v>
      </c>
      <c r="G855" s="33">
        <v>40250.953000000001</v>
      </c>
      <c r="H855" s="39">
        <v>39598.525999999998</v>
      </c>
    </row>
    <row r="856" spans="1:8">
      <c r="A856" s="38" t="s">
        <v>8</v>
      </c>
      <c r="B856" s="31">
        <v>1998</v>
      </c>
      <c r="C856" s="31">
        <v>63</v>
      </c>
      <c r="D856" s="32">
        <v>3.5608599999999997E-2</v>
      </c>
      <c r="E856" s="32">
        <v>3.4985700000000002E-2</v>
      </c>
      <c r="F856" s="32">
        <v>0.96501429999999999</v>
      </c>
      <c r="G856" s="33">
        <v>38946.1</v>
      </c>
      <c r="H856" s="39">
        <v>38264.822</v>
      </c>
    </row>
    <row r="857" spans="1:8">
      <c r="A857" s="38" t="s">
        <v>8</v>
      </c>
      <c r="B857" s="31">
        <v>1998</v>
      </c>
      <c r="C857" s="31">
        <v>64</v>
      </c>
      <c r="D857" s="32">
        <v>3.8556380000000001E-2</v>
      </c>
      <c r="E857" s="32">
        <v>3.7827140000000002E-2</v>
      </c>
      <c r="F857" s="32">
        <v>0.96217286000000002</v>
      </c>
      <c r="G857" s="33">
        <v>37583.542999999998</v>
      </c>
      <c r="H857" s="39">
        <v>36872.703999999998</v>
      </c>
    </row>
    <row r="858" spans="1:8">
      <c r="A858" s="38" t="s">
        <v>8</v>
      </c>
      <c r="B858" s="31">
        <v>1998</v>
      </c>
      <c r="C858" s="31">
        <v>65</v>
      </c>
      <c r="D858" s="32">
        <v>4.1862799999999999E-2</v>
      </c>
      <c r="E858" s="32">
        <v>4.1004520000000003E-2</v>
      </c>
      <c r="F858" s="32">
        <v>0.95899548000000001</v>
      </c>
      <c r="G858" s="33">
        <v>36161.864999999998</v>
      </c>
      <c r="H858" s="39">
        <v>35420.464999999997</v>
      </c>
    </row>
    <row r="859" spans="1:8">
      <c r="A859" s="38" t="s">
        <v>8</v>
      </c>
      <c r="B859" s="31">
        <v>1998</v>
      </c>
      <c r="C859" s="31">
        <v>66</v>
      </c>
      <c r="D859" s="32">
        <v>4.4944329999999998E-2</v>
      </c>
      <c r="E859" s="32">
        <v>4.3956530000000001E-2</v>
      </c>
      <c r="F859" s="32">
        <v>0.95604347000000001</v>
      </c>
      <c r="G859" s="33">
        <v>34679.065000000002</v>
      </c>
      <c r="H859" s="39">
        <v>33916.879999999997</v>
      </c>
    </row>
    <row r="860" spans="1:8">
      <c r="A860" s="38" t="s">
        <v>8</v>
      </c>
      <c r="B860" s="31">
        <v>1998</v>
      </c>
      <c r="C860" s="31">
        <v>67</v>
      </c>
      <c r="D860" s="32">
        <v>4.870973E-2</v>
      </c>
      <c r="E860" s="32">
        <v>4.7551610000000001E-2</v>
      </c>
      <c r="F860" s="32">
        <v>0.95244839000000003</v>
      </c>
      <c r="G860" s="33">
        <v>33154.694000000003</v>
      </c>
      <c r="H860" s="39">
        <v>32366.414000000001</v>
      </c>
    </row>
    <row r="861" spans="1:8">
      <c r="A861" s="38" t="s">
        <v>8</v>
      </c>
      <c r="B861" s="31">
        <v>1998</v>
      </c>
      <c r="C861" s="31">
        <v>68</v>
      </c>
      <c r="D861" s="32">
        <v>5.3157299999999998E-2</v>
      </c>
      <c r="E861" s="32">
        <v>5.1781029999999999E-2</v>
      </c>
      <c r="F861" s="32">
        <v>0.94821896999999999</v>
      </c>
      <c r="G861" s="33">
        <v>31578.134999999998</v>
      </c>
      <c r="H861" s="39">
        <v>30760.561000000002</v>
      </c>
    </row>
    <row r="862" spans="1:8">
      <c r="A862" s="38" t="s">
        <v>8</v>
      </c>
      <c r="B862" s="31">
        <v>1998</v>
      </c>
      <c r="C862" s="31">
        <v>69</v>
      </c>
      <c r="D862" s="32">
        <v>5.7590389999999998E-2</v>
      </c>
      <c r="E862" s="32">
        <v>5.5978479999999997E-2</v>
      </c>
      <c r="F862" s="32">
        <v>0.94402151999999995</v>
      </c>
      <c r="G862" s="33">
        <v>29942.986000000001</v>
      </c>
      <c r="H862" s="39">
        <v>29104.904999999999</v>
      </c>
    </row>
    <row r="863" spans="1:8">
      <c r="A863" s="38" t="s">
        <v>8</v>
      </c>
      <c r="B863" s="31">
        <v>1998</v>
      </c>
      <c r="C863" s="31">
        <v>70</v>
      </c>
      <c r="D863" s="32">
        <v>6.4373600000000003E-2</v>
      </c>
      <c r="E863" s="32">
        <v>6.2366230000000002E-2</v>
      </c>
      <c r="F863" s="32">
        <v>0.93763377000000003</v>
      </c>
      <c r="G863" s="33">
        <v>28266.823</v>
      </c>
      <c r="H863" s="39">
        <v>27385.376</v>
      </c>
    </row>
    <row r="864" spans="1:8">
      <c r="A864" s="38" t="s">
        <v>8</v>
      </c>
      <c r="B864" s="31">
        <v>1998</v>
      </c>
      <c r="C864" s="31">
        <v>71</v>
      </c>
      <c r="D864" s="32">
        <v>6.8511240000000001E-2</v>
      </c>
      <c r="E864" s="32">
        <v>6.624207E-2</v>
      </c>
      <c r="F864" s="32">
        <v>0.93375792999999996</v>
      </c>
      <c r="G864" s="33">
        <v>26503.928</v>
      </c>
      <c r="H864" s="39">
        <v>25626.091</v>
      </c>
    </row>
    <row r="865" spans="1:8">
      <c r="A865" s="38" t="s">
        <v>8</v>
      </c>
      <c r="B865" s="31">
        <v>1998</v>
      </c>
      <c r="C865" s="31">
        <v>72</v>
      </c>
      <c r="D865" s="32">
        <v>7.6203839999999995E-2</v>
      </c>
      <c r="E865" s="32">
        <v>7.3406890000000002E-2</v>
      </c>
      <c r="F865" s="32">
        <v>0.92659311</v>
      </c>
      <c r="G865" s="33">
        <v>24748.253000000001</v>
      </c>
      <c r="H865" s="39">
        <v>23839.906999999999</v>
      </c>
    </row>
    <row r="866" spans="1:8">
      <c r="A866" s="38" t="s">
        <v>8</v>
      </c>
      <c r="B866" s="31">
        <v>1998</v>
      </c>
      <c r="C866" s="31">
        <v>73</v>
      </c>
      <c r="D866" s="32">
        <v>8.2812469999999999E-2</v>
      </c>
      <c r="E866" s="32">
        <v>7.9519850000000003E-2</v>
      </c>
      <c r="F866" s="32">
        <v>0.92048015000000005</v>
      </c>
      <c r="G866" s="33">
        <v>22931.561000000002</v>
      </c>
      <c r="H866" s="39">
        <v>22019.804</v>
      </c>
    </row>
    <row r="867" spans="1:8">
      <c r="A867" s="38" t="s">
        <v>8</v>
      </c>
      <c r="B867" s="31">
        <v>1998</v>
      </c>
      <c r="C867" s="31">
        <v>74</v>
      </c>
      <c r="D867" s="32">
        <v>9.0389579999999997E-2</v>
      </c>
      <c r="E867" s="32">
        <v>8.6481089999999997E-2</v>
      </c>
      <c r="F867" s="32">
        <v>0.91351890999999996</v>
      </c>
      <c r="G867" s="33">
        <v>21108.045999999998</v>
      </c>
      <c r="H867" s="39">
        <v>20195.323</v>
      </c>
    </row>
    <row r="868" spans="1:8">
      <c r="A868" s="38" t="s">
        <v>8</v>
      </c>
      <c r="B868" s="31">
        <v>1998</v>
      </c>
      <c r="C868" s="31">
        <v>75</v>
      </c>
      <c r="D868" s="32">
        <v>9.8741339999999997E-2</v>
      </c>
      <c r="E868" s="32">
        <v>9.4095769999999995E-2</v>
      </c>
      <c r="F868" s="32">
        <v>0.90590422999999998</v>
      </c>
      <c r="G868" s="33">
        <v>19282.599999999999</v>
      </c>
      <c r="H868" s="39">
        <v>18375.394</v>
      </c>
    </row>
    <row r="869" spans="1:8">
      <c r="A869" s="38" t="s">
        <v>8</v>
      </c>
      <c r="B869" s="31">
        <v>1998</v>
      </c>
      <c r="C869" s="31">
        <v>76</v>
      </c>
      <c r="D869" s="32">
        <v>0.10654445</v>
      </c>
      <c r="E869" s="32">
        <v>0.10115565999999999</v>
      </c>
      <c r="F869" s="32">
        <v>0.89884434000000002</v>
      </c>
      <c r="G869" s="33">
        <v>17468.188999999998</v>
      </c>
      <c r="H869" s="39">
        <v>16584.686000000002</v>
      </c>
    </row>
    <row r="870" spans="1:8">
      <c r="A870" s="38" t="s">
        <v>8</v>
      </c>
      <c r="B870" s="31">
        <v>1998</v>
      </c>
      <c r="C870" s="31">
        <v>77</v>
      </c>
      <c r="D870" s="32">
        <v>0.11491440999999999</v>
      </c>
      <c r="E870" s="32">
        <v>0.1086705</v>
      </c>
      <c r="F870" s="32">
        <v>0.8913295</v>
      </c>
      <c r="G870" s="33">
        <v>15701.182000000001</v>
      </c>
      <c r="H870" s="39">
        <v>14848.055</v>
      </c>
    </row>
    <row r="871" spans="1:8">
      <c r="A871" s="38" t="s">
        <v>8</v>
      </c>
      <c r="B871" s="31">
        <v>1998</v>
      </c>
      <c r="C871" s="31">
        <v>78</v>
      </c>
      <c r="D871" s="32">
        <v>0.12529056</v>
      </c>
      <c r="E871" s="32">
        <v>0.11790441</v>
      </c>
      <c r="F871" s="32">
        <v>0.88209559000000004</v>
      </c>
      <c r="G871" s="33">
        <v>13994.927</v>
      </c>
      <c r="H871" s="39">
        <v>13169.895</v>
      </c>
    </row>
    <row r="872" spans="1:8">
      <c r="A872" s="38" t="s">
        <v>8</v>
      </c>
      <c r="B872" s="31">
        <v>1998</v>
      </c>
      <c r="C872" s="31">
        <v>79</v>
      </c>
      <c r="D872" s="32">
        <v>0.13441736000000001</v>
      </c>
      <c r="E872" s="32">
        <v>0.12595227000000001</v>
      </c>
      <c r="F872" s="32">
        <v>0.87404773000000002</v>
      </c>
      <c r="G872" s="33">
        <v>12344.862999999999</v>
      </c>
      <c r="H872" s="39">
        <v>11567.432000000001</v>
      </c>
    </row>
    <row r="873" spans="1:8">
      <c r="A873" s="38" t="s">
        <v>8</v>
      </c>
      <c r="B873" s="31">
        <v>1998</v>
      </c>
      <c r="C873" s="31">
        <v>80</v>
      </c>
      <c r="D873" s="32">
        <v>0.14650837999999999</v>
      </c>
      <c r="E873" s="32">
        <v>0.13650855000000001</v>
      </c>
      <c r="F873" s="32">
        <v>0.86349145000000005</v>
      </c>
      <c r="G873" s="33">
        <v>10790</v>
      </c>
      <c r="H873" s="39">
        <v>10053.536</v>
      </c>
    </row>
    <row r="874" spans="1:8">
      <c r="A874" s="38" t="s">
        <v>8</v>
      </c>
      <c r="B874" s="31">
        <v>1998</v>
      </c>
      <c r="C874" s="31">
        <v>81</v>
      </c>
      <c r="D874" s="32">
        <v>0.15475285</v>
      </c>
      <c r="E874" s="32">
        <v>0.14363861</v>
      </c>
      <c r="F874" s="32">
        <v>0.85636139</v>
      </c>
      <c r="G874" s="33">
        <v>9317.0730000000003</v>
      </c>
      <c r="H874" s="39">
        <v>8647.9269999999997</v>
      </c>
    </row>
    <row r="875" spans="1:8">
      <c r="A875" s="38" t="s">
        <v>8</v>
      </c>
      <c r="B875" s="31">
        <v>1998</v>
      </c>
      <c r="C875" s="31">
        <v>82</v>
      </c>
      <c r="D875" s="32">
        <v>0.17044608999999999</v>
      </c>
      <c r="E875" s="32">
        <v>0.15706088000000001</v>
      </c>
      <c r="F875" s="32">
        <v>0.84293912000000004</v>
      </c>
      <c r="G875" s="33">
        <v>7978.7809999999999</v>
      </c>
      <c r="H875" s="39">
        <v>7352.2039999999997</v>
      </c>
    </row>
    <row r="876" spans="1:8">
      <c r="A876" s="38" t="s">
        <v>8</v>
      </c>
      <c r="B876" s="31">
        <v>1998</v>
      </c>
      <c r="C876" s="31">
        <v>83</v>
      </c>
      <c r="D876" s="32">
        <v>0.18400343999999999</v>
      </c>
      <c r="E876" s="32">
        <v>0.16850105000000001</v>
      </c>
      <c r="F876" s="32">
        <v>0.83149894999999996</v>
      </c>
      <c r="G876" s="33">
        <v>6725.6270000000004</v>
      </c>
      <c r="H876" s="39">
        <v>6158.9889999999996</v>
      </c>
    </row>
    <row r="877" spans="1:8">
      <c r="A877" s="38" t="s">
        <v>8</v>
      </c>
      <c r="B877" s="31">
        <v>1998</v>
      </c>
      <c r="C877" s="31">
        <v>84</v>
      </c>
      <c r="D877" s="32">
        <v>0.20016461999999999</v>
      </c>
      <c r="E877" s="32">
        <v>0.18195422</v>
      </c>
      <c r="F877" s="32">
        <v>0.81804577999999994</v>
      </c>
      <c r="G877" s="33">
        <v>5592.3519999999999</v>
      </c>
      <c r="H877" s="39">
        <v>5083.576</v>
      </c>
    </row>
    <row r="878" spans="1:8">
      <c r="A878" s="38" t="s">
        <v>8</v>
      </c>
      <c r="B878" s="31">
        <v>1998</v>
      </c>
      <c r="C878" s="31">
        <v>85</v>
      </c>
      <c r="D878" s="32">
        <v>0.21463055</v>
      </c>
      <c r="E878" s="32">
        <v>0.19382967000000001</v>
      </c>
      <c r="F878" s="32">
        <v>0.80617033000000005</v>
      </c>
      <c r="G878" s="33">
        <v>4574.8</v>
      </c>
      <c r="H878" s="39">
        <v>4131.4340000000002</v>
      </c>
    </row>
    <row r="879" spans="1:8">
      <c r="A879" s="38" t="s">
        <v>8</v>
      </c>
      <c r="B879" s="31">
        <v>1998</v>
      </c>
      <c r="C879" s="31">
        <v>86</v>
      </c>
      <c r="D879" s="32">
        <v>0.23022467999999999</v>
      </c>
      <c r="E879" s="32">
        <v>0.20645873000000001</v>
      </c>
      <c r="F879" s="32">
        <v>0.79354126999999997</v>
      </c>
      <c r="G879" s="33">
        <v>3688.0680000000002</v>
      </c>
      <c r="H879" s="39">
        <v>3307.3510000000001</v>
      </c>
    </row>
    <row r="880" spans="1:8">
      <c r="A880" s="38" t="s">
        <v>8</v>
      </c>
      <c r="B880" s="31">
        <v>1998</v>
      </c>
      <c r="C880" s="31">
        <v>87</v>
      </c>
      <c r="D880" s="32">
        <v>0.24594095999999999</v>
      </c>
      <c r="E880" s="32">
        <v>0.21900929</v>
      </c>
      <c r="F880" s="32">
        <v>0.78099070999999998</v>
      </c>
      <c r="G880" s="33">
        <v>2926.634</v>
      </c>
      <c r="H880" s="39">
        <v>2606.154</v>
      </c>
    </row>
    <row r="881" spans="1:8">
      <c r="A881" s="38" t="s">
        <v>8</v>
      </c>
      <c r="B881" s="31">
        <v>1998</v>
      </c>
      <c r="C881" s="31">
        <v>88</v>
      </c>
      <c r="D881" s="32">
        <v>0.26367596999999998</v>
      </c>
      <c r="E881" s="32">
        <v>0.23296264</v>
      </c>
      <c r="F881" s="32">
        <v>0.76703736</v>
      </c>
      <c r="G881" s="33">
        <v>2285.674</v>
      </c>
      <c r="H881" s="39">
        <v>2019.4359999999999</v>
      </c>
    </row>
    <row r="882" spans="1:8">
      <c r="A882" s="38" t="s">
        <v>8</v>
      </c>
      <c r="B882" s="31">
        <v>1998</v>
      </c>
      <c r="C882" s="31">
        <v>89</v>
      </c>
      <c r="D882" s="32">
        <v>0.27976174999999998</v>
      </c>
      <c r="E882" s="32">
        <v>0.24543069000000001</v>
      </c>
      <c r="F882" s="32">
        <v>0.75456931000000005</v>
      </c>
      <c r="G882" s="33">
        <v>1753.1969999999999</v>
      </c>
      <c r="H882" s="39">
        <v>1538.0530000000001</v>
      </c>
    </row>
    <row r="883" spans="1:8">
      <c r="A883" s="38" t="s">
        <v>8</v>
      </c>
      <c r="B883" s="31">
        <v>1998</v>
      </c>
      <c r="C883" s="31">
        <v>90</v>
      </c>
      <c r="D883" s="32">
        <v>0.30264427999999999</v>
      </c>
      <c r="E883" s="32">
        <v>0.26286672</v>
      </c>
      <c r="F883" s="32">
        <v>0.73713328</v>
      </c>
      <c r="G883" s="33">
        <v>1322.9090000000001</v>
      </c>
      <c r="H883" s="39">
        <v>1149.0350000000001</v>
      </c>
    </row>
    <row r="884" spans="1:8">
      <c r="A884" s="38" t="s">
        <v>8</v>
      </c>
      <c r="B884" s="31">
        <v>1998</v>
      </c>
      <c r="C884" s="31">
        <v>91</v>
      </c>
      <c r="D884" s="32">
        <v>0.31548789999999999</v>
      </c>
      <c r="E884" s="32">
        <v>0.27250231000000003</v>
      </c>
      <c r="F884" s="32">
        <v>0.72749768999999997</v>
      </c>
      <c r="G884" s="33">
        <v>975.16</v>
      </c>
      <c r="H884" s="39">
        <v>842.29300000000001</v>
      </c>
    </row>
    <row r="885" spans="1:8">
      <c r="A885" s="38" t="s">
        <v>8</v>
      </c>
      <c r="B885" s="31">
        <v>1998</v>
      </c>
      <c r="C885" s="31">
        <v>92</v>
      </c>
      <c r="D885" s="32">
        <v>0.33870921999999998</v>
      </c>
      <c r="E885" s="32">
        <v>0.28965484000000002</v>
      </c>
      <c r="F885" s="32">
        <v>0.71034516000000003</v>
      </c>
      <c r="G885" s="33">
        <v>709.42700000000002</v>
      </c>
      <c r="H885" s="39">
        <v>606.68200000000002</v>
      </c>
    </row>
    <row r="886" spans="1:8">
      <c r="A886" s="38" t="s">
        <v>8</v>
      </c>
      <c r="B886" s="31">
        <v>1998</v>
      </c>
      <c r="C886" s="31">
        <v>93</v>
      </c>
      <c r="D886" s="32">
        <v>0.35915499000000001</v>
      </c>
      <c r="E886" s="32">
        <v>0.30447765999999998</v>
      </c>
      <c r="F886" s="32">
        <v>0.69552234000000002</v>
      </c>
      <c r="G886" s="33">
        <v>503.93799999999999</v>
      </c>
      <c r="H886" s="39">
        <v>427.21899999999999</v>
      </c>
    </row>
    <row r="887" spans="1:8">
      <c r="A887" s="38" t="s">
        <v>8</v>
      </c>
      <c r="B887" s="31">
        <v>1998</v>
      </c>
      <c r="C887" s="31">
        <v>94</v>
      </c>
      <c r="D887" s="32">
        <v>0.38179515000000003</v>
      </c>
      <c r="E887" s="32">
        <v>0.32059444999999998</v>
      </c>
      <c r="F887" s="32">
        <v>0.67940555000000002</v>
      </c>
      <c r="G887" s="33">
        <v>350.5</v>
      </c>
      <c r="H887" s="39">
        <v>294.31599999999997</v>
      </c>
    </row>
    <row r="888" spans="1:8">
      <c r="A888" s="38" t="s">
        <v>8</v>
      </c>
      <c r="B888" s="31">
        <v>1998</v>
      </c>
      <c r="C888" s="31">
        <v>95</v>
      </c>
      <c r="D888" s="32">
        <v>0.40738363</v>
      </c>
      <c r="E888" s="32">
        <v>0.33844511999999999</v>
      </c>
      <c r="F888" s="32">
        <v>0.66155487999999996</v>
      </c>
      <c r="G888" s="33">
        <v>238.13200000000001</v>
      </c>
      <c r="H888" s="39">
        <v>197.834</v>
      </c>
    </row>
    <row r="889" spans="1:8">
      <c r="A889" s="38" t="s">
        <v>8</v>
      </c>
      <c r="B889" s="31">
        <v>1998</v>
      </c>
      <c r="C889" s="31">
        <v>96</v>
      </c>
      <c r="D889" s="32">
        <v>0.42982820999999999</v>
      </c>
      <c r="E889" s="32">
        <v>0.35379307999999998</v>
      </c>
      <c r="F889" s="32">
        <v>0.64620692000000002</v>
      </c>
      <c r="G889" s="33">
        <v>157.53700000000001</v>
      </c>
      <c r="H889" s="39">
        <v>129.66900000000001</v>
      </c>
    </row>
    <row r="890" spans="1:8">
      <c r="A890" s="38" t="s">
        <v>8</v>
      </c>
      <c r="B890" s="31">
        <v>1998</v>
      </c>
      <c r="C890" s="31">
        <v>97</v>
      </c>
      <c r="D890" s="32">
        <v>0.45168017999999999</v>
      </c>
      <c r="E890" s="32">
        <v>0.36846582999999999</v>
      </c>
      <c r="F890" s="32">
        <v>0.63153417000000001</v>
      </c>
      <c r="G890" s="33">
        <v>101.80200000000001</v>
      </c>
      <c r="H890" s="39">
        <v>83.046000000000006</v>
      </c>
    </row>
    <row r="891" spans="1:8">
      <c r="A891" s="38" t="s">
        <v>8</v>
      </c>
      <c r="B891" s="31">
        <v>1998</v>
      </c>
      <c r="C891" s="31">
        <v>98</v>
      </c>
      <c r="D891" s="32">
        <v>0.47273514999999999</v>
      </c>
      <c r="E891" s="32">
        <v>0.38235808999999998</v>
      </c>
      <c r="F891" s="32">
        <v>0.61764191000000002</v>
      </c>
      <c r="G891" s="33">
        <v>64.290999999999997</v>
      </c>
      <c r="H891" s="39">
        <v>52</v>
      </c>
    </row>
    <row r="892" spans="1:8">
      <c r="A892" s="38" t="s">
        <v>8</v>
      </c>
      <c r="B892" s="31">
        <v>1998</v>
      </c>
      <c r="C892" s="31">
        <v>99</v>
      </c>
      <c r="D892" s="32">
        <v>0.49943428000000001</v>
      </c>
      <c r="E892" s="32">
        <v>0.39963786000000001</v>
      </c>
      <c r="F892" s="32">
        <v>0.60036213999999999</v>
      </c>
      <c r="G892" s="33">
        <v>39.709000000000003</v>
      </c>
      <c r="H892" s="39">
        <v>31.774000000000001</v>
      </c>
    </row>
    <row r="893" spans="1:8">
      <c r="A893" s="38" t="s">
        <v>8</v>
      </c>
      <c r="B893" s="31">
        <v>1999</v>
      </c>
      <c r="C893" s="31">
        <v>1</v>
      </c>
      <c r="D893" s="32">
        <v>4.6399870000000003E-2</v>
      </c>
      <c r="E893" s="32">
        <v>4.5347800000000001E-2</v>
      </c>
      <c r="F893" s="32">
        <v>0.95465219999999995</v>
      </c>
      <c r="G893" s="33">
        <v>87633.785999999993</v>
      </c>
      <c r="H893" s="39">
        <v>85646.786999999997</v>
      </c>
    </row>
    <row r="894" spans="1:8">
      <c r="A894" s="38" t="s">
        <v>8</v>
      </c>
      <c r="B894" s="31">
        <v>1999</v>
      </c>
      <c r="C894" s="31">
        <v>2</v>
      </c>
      <c r="D894" s="32">
        <v>2.8148469999999998E-2</v>
      </c>
      <c r="E894" s="32">
        <v>2.7757799999999999E-2</v>
      </c>
      <c r="F894" s="32">
        <v>0.97224219999999995</v>
      </c>
      <c r="G894" s="33">
        <v>83659.786999999997</v>
      </c>
      <c r="H894" s="39">
        <v>82498.680999999997</v>
      </c>
    </row>
    <row r="895" spans="1:8">
      <c r="A895" s="38" t="s">
        <v>8</v>
      </c>
      <c r="B895" s="31">
        <v>1999</v>
      </c>
      <c r="C895" s="31">
        <v>3</v>
      </c>
      <c r="D895" s="32">
        <v>1.8799449999999999E-2</v>
      </c>
      <c r="E895" s="32">
        <v>1.8624390000000001E-2</v>
      </c>
      <c r="F895" s="32">
        <v>0.98137560999999995</v>
      </c>
      <c r="G895" s="33">
        <v>81337.574999999997</v>
      </c>
      <c r="H895" s="39">
        <v>80580.144</v>
      </c>
    </row>
    <row r="896" spans="1:8">
      <c r="A896" s="38" t="s">
        <v>8</v>
      </c>
      <c r="B896" s="31">
        <v>1999</v>
      </c>
      <c r="C896" s="31">
        <v>4</v>
      </c>
      <c r="D896" s="32">
        <v>1.26587E-2</v>
      </c>
      <c r="E896" s="32">
        <v>1.2579079999999999E-2</v>
      </c>
      <c r="F896" s="32">
        <v>0.98742092000000004</v>
      </c>
      <c r="G896" s="33">
        <v>79822.712</v>
      </c>
      <c r="H896" s="39">
        <v>79320.664000000004</v>
      </c>
    </row>
    <row r="897" spans="1:8">
      <c r="A897" s="38" t="s">
        <v>8</v>
      </c>
      <c r="B897" s="31">
        <v>1999</v>
      </c>
      <c r="C897" s="31">
        <v>5</v>
      </c>
      <c r="D897" s="32">
        <v>9.2698699999999995E-3</v>
      </c>
      <c r="E897" s="32">
        <v>9.2271100000000002E-3</v>
      </c>
      <c r="F897" s="32">
        <v>0.99077289000000002</v>
      </c>
      <c r="G897" s="33">
        <v>78818.615999999995</v>
      </c>
      <c r="H897" s="39">
        <v>78454.982000000004</v>
      </c>
    </row>
    <row r="898" spans="1:8">
      <c r="A898" s="38" t="s">
        <v>8</v>
      </c>
      <c r="B898" s="31">
        <v>1999</v>
      </c>
      <c r="C898" s="31">
        <v>6</v>
      </c>
      <c r="D898" s="32">
        <v>7.4042099999999996E-3</v>
      </c>
      <c r="E898" s="32">
        <v>7.3768999999999996E-3</v>
      </c>
      <c r="F898" s="32">
        <v>0.99262309999999998</v>
      </c>
      <c r="G898" s="33">
        <v>78091.347999999998</v>
      </c>
      <c r="H898" s="39">
        <v>77803.312000000005</v>
      </c>
    </row>
    <row r="899" spans="1:8">
      <c r="A899" s="38" t="s">
        <v>8</v>
      </c>
      <c r="B899" s="31">
        <v>1999</v>
      </c>
      <c r="C899" s="31">
        <v>7</v>
      </c>
      <c r="D899" s="32">
        <v>6.0398700000000001E-3</v>
      </c>
      <c r="E899" s="32">
        <v>6.0216799999999997E-3</v>
      </c>
      <c r="F899" s="32">
        <v>0.99397831999999997</v>
      </c>
      <c r="G899" s="33">
        <v>77515.275999999998</v>
      </c>
      <c r="H899" s="39">
        <v>77281.89</v>
      </c>
    </row>
    <row r="900" spans="1:8">
      <c r="A900" s="38" t="s">
        <v>8</v>
      </c>
      <c r="B900" s="31">
        <v>1999</v>
      </c>
      <c r="C900" s="31">
        <v>8</v>
      </c>
      <c r="D900" s="32">
        <v>5.14607E-3</v>
      </c>
      <c r="E900" s="32">
        <v>5.1328600000000004E-3</v>
      </c>
      <c r="F900" s="32">
        <v>0.99486713999999998</v>
      </c>
      <c r="G900" s="33">
        <v>77048.504000000001</v>
      </c>
      <c r="H900" s="39">
        <v>76850.763999999996</v>
      </c>
    </row>
    <row r="901" spans="1:8">
      <c r="A901" s="38" t="s">
        <v>8</v>
      </c>
      <c r="B901" s="31">
        <v>1999</v>
      </c>
      <c r="C901" s="31">
        <v>9</v>
      </c>
      <c r="D901" s="32">
        <v>4.5522599999999998E-3</v>
      </c>
      <c r="E901" s="32">
        <v>4.5419199999999996E-3</v>
      </c>
      <c r="F901" s="32">
        <v>0.99545808000000002</v>
      </c>
      <c r="G901" s="33">
        <v>76653.024000000005</v>
      </c>
      <c r="H901" s="39">
        <v>76478.948999999993</v>
      </c>
    </row>
    <row r="902" spans="1:8">
      <c r="A902" s="38" t="s">
        <v>8</v>
      </c>
      <c r="B902" s="31">
        <v>1999</v>
      </c>
      <c r="C902" s="31">
        <v>10</v>
      </c>
      <c r="D902" s="32">
        <v>4.1711300000000003E-3</v>
      </c>
      <c r="E902" s="32">
        <v>4.1624499999999998E-3</v>
      </c>
      <c r="F902" s="32">
        <v>0.99583754999999996</v>
      </c>
      <c r="G902" s="33">
        <v>76304.873000000007</v>
      </c>
      <c r="H902" s="39">
        <v>76146.065000000002</v>
      </c>
    </row>
    <row r="903" spans="1:8">
      <c r="A903" s="38" t="s">
        <v>8</v>
      </c>
      <c r="B903" s="31">
        <v>1999</v>
      </c>
      <c r="C903" s="31">
        <v>11</v>
      </c>
      <c r="D903" s="32">
        <v>3.9127299999999997E-3</v>
      </c>
      <c r="E903" s="32">
        <v>3.90509E-3</v>
      </c>
      <c r="F903" s="32">
        <v>0.99609490999999994</v>
      </c>
      <c r="G903" s="33">
        <v>75987.256999999998</v>
      </c>
      <c r="H903" s="39">
        <v>75838.888999999996</v>
      </c>
    </row>
    <row r="904" spans="1:8">
      <c r="A904" s="38" t="s">
        <v>8</v>
      </c>
      <c r="B904" s="31">
        <v>1999</v>
      </c>
      <c r="C904" s="31">
        <v>12</v>
      </c>
      <c r="D904" s="32">
        <v>3.8459000000000002E-3</v>
      </c>
      <c r="E904" s="32">
        <v>3.8385200000000002E-3</v>
      </c>
      <c r="F904" s="32">
        <v>0.99616148000000004</v>
      </c>
      <c r="G904" s="33">
        <v>75690.52</v>
      </c>
      <c r="H904" s="39">
        <v>75545.25</v>
      </c>
    </row>
    <row r="905" spans="1:8">
      <c r="A905" s="38" t="s">
        <v>8</v>
      </c>
      <c r="B905" s="31">
        <v>1999</v>
      </c>
      <c r="C905" s="31">
        <v>13</v>
      </c>
      <c r="D905" s="32">
        <v>3.89339E-3</v>
      </c>
      <c r="E905" s="32">
        <v>3.8858299999999998E-3</v>
      </c>
      <c r="F905" s="32">
        <v>0.99611417000000002</v>
      </c>
      <c r="G905" s="33">
        <v>75399.98</v>
      </c>
      <c r="H905" s="39">
        <v>75253.485000000001</v>
      </c>
    </row>
    <row r="906" spans="1:8">
      <c r="A906" s="38" t="s">
        <v>8</v>
      </c>
      <c r="B906" s="31">
        <v>1999</v>
      </c>
      <c r="C906" s="31">
        <v>14</v>
      </c>
      <c r="D906" s="32">
        <v>4.1078399999999998E-3</v>
      </c>
      <c r="E906" s="32">
        <v>4.0994200000000003E-3</v>
      </c>
      <c r="F906" s="32">
        <v>0.99590058000000004</v>
      </c>
      <c r="G906" s="33">
        <v>75106.989000000001</v>
      </c>
      <c r="H906" s="39">
        <v>74953.040999999997</v>
      </c>
    </row>
    <row r="907" spans="1:8">
      <c r="A907" s="38" t="s">
        <v>8</v>
      </c>
      <c r="B907" s="31">
        <v>1999</v>
      </c>
      <c r="C907" s="31">
        <v>15</v>
      </c>
      <c r="D907" s="32">
        <v>4.3963500000000003E-3</v>
      </c>
      <c r="E907" s="32">
        <v>4.3867100000000003E-3</v>
      </c>
      <c r="F907" s="32">
        <v>0.99561328999999998</v>
      </c>
      <c r="G907" s="33">
        <v>74799.092999999993</v>
      </c>
      <c r="H907" s="39">
        <v>74635.032000000007</v>
      </c>
    </row>
    <row r="908" spans="1:8">
      <c r="A908" s="38" t="s">
        <v>8</v>
      </c>
      <c r="B908" s="31">
        <v>1999</v>
      </c>
      <c r="C908" s="31">
        <v>16</v>
      </c>
      <c r="D908" s="32">
        <v>4.8272599999999999E-3</v>
      </c>
      <c r="E908" s="32">
        <v>4.8156400000000004E-3</v>
      </c>
      <c r="F908" s="32">
        <v>0.99518435999999999</v>
      </c>
      <c r="G908" s="33">
        <v>74470.971000000005</v>
      </c>
      <c r="H908" s="39">
        <v>74291.659</v>
      </c>
    </row>
    <row r="909" spans="1:8">
      <c r="A909" s="38" t="s">
        <v>8</v>
      </c>
      <c r="B909" s="31">
        <v>1999</v>
      </c>
      <c r="C909" s="31">
        <v>17</v>
      </c>
      <c r="D909" s="32">
        <v>5.2817599999999999E-3</v>
      </c>
      <c r="E909" s="32">
        <v>5.2678500000000001E-3</v>
      </c>
      <c r="F909" s="32">
        <v>0.99473215000000004</v>
      </c>
      <c r="G909" s="33">
        <v>74112.346000000005</v>
      </c>
      <c r="H909" s="39">
        <v>73917.14</v>
      </c>
    </row>
    <row r="910" spans="1:8">
      <c r="A910" s="38" t="s">
        <v>8</v>
      </c>
      <c r="B910" s="31">
        <v>1999</v>
      </c>
      <c r="C910" s="31">
        <v>18</v>
      </c>
      <c r="D910" s="32">
        <v>5.8348300000000001E-3</v>
      </c>
      <c r="E910" s="32">
        <v>5.8178600000000002E-3</v>
      </c>
      <c r="F910" s="32">
        <v>0.99418214000000005</v>
      </c>
      <c r="G910" s="33">
        <v>73721.933999999994</v>
      </c>
      <c r="H910" s="39">
        <v>73507.482000000004</v>
      </c>
    </row>
    <row r="911" spans="1:8">
      <c r="A911" s="38" t="s">
        <v>8</v>
      </c>
      <c r="B911" s="31">
        <v>1999</v>
      </c>
      <c r="C911" s="31">
        <v>19</v>
      </c>
      <c r="D911" s="32">
        <v>6.5644800000000001E-3</v>
      </c>
      <c r="E911" s="32">
        <v>6.5430100000000001E-3</v>
      </c>
      <c r="F911" s="32">
        <v>0.99345698999999998</v>
      </c>
      <c r="G911" s="33">
        <v>73293.03</v>
      </c>
      <c r="H911" s="39">
        <v>73053.251000000004</v>
      </c>
    </row>
    <row r="912" spans="1:8">
      <c r="A912" s="38" t="s">
        <v>8</v>
      </c>
      <c r="B912" s="31">
        <v>1999</v>
      </c>
      <c r="C912" s="31">
        <v>20</v>
      </c>
      <c r="D912" s="32">
        <v>7.3298900000000004E-3</v>
      </c>
      <c r="E912" s="32">
        <v>7.3031299999999997E-3</v>
      </c>
      <c r="F912" s="32">
        <v>0.99269686999999995</v>
      </c>
      <c r="G912" s="33">
        <v>72813.472999999998</v>
      </c>
      <c r="H912" s="39">
        <v>72547.59</v>
      </c>
    </row>
    <row r="913" spans="1:8">
      <c r="A913" s="38" t="s">
        <v>8</v>
      </c>
      <c r="B913" s="31">
        <v>1999</v>
      </c>
      <c r="C913" s="31">
        <v>21</v>
      </c>
      <c r="D913" s="32">
        <v>7.9999200000000006E-3</v>
      </c>
      <c r="E913" s="32">
        <v>7.9680500000000008E-3</v>
      </c>
      <c r="F913" s="32">
        <v>0.99203195</v>
      </c>
      <c r="G913" s="33">
        <v>72281.706999999995</v>
      </c>
      <c r="H913" s="39">
        <v>71993.735000000001</v>
      </c>
    </row>
    <row r="914" spans="1:8">
      <c r="A914" s="38" t="s">
        <v>8</v>
      </c>
      <c r="B914" s="31">
        <v>1999</v>
      </c>
      <c r="C914" s="31">
        <v>22</v>
      </c>
      <c r="D914" s="32">
        <v>8.4354800000000004E-3</v>
      </c>
      <c r="E914" s="32">
        <v>8.4000499999999992E-3</v>
      </c>
      <c r="F914" s="32">
        <v>0.99159995000000001</v>
      </c>
      <c r="G914" s="33">
        <v>71705.763000000006</v>
      </c>
      <c r="H914" s="39">
        <v>71404.596999999994</v>
      </c>
    </row>
    <row r="915" spans="1:8">
      <c r="A915" s="38" t="s">
        <v>8</v>
      </c>
      <c r="B915" s="31">
        <v>1999</v>
      </c>
      <c r="C915" s="31">
        <v>23</v>
      </c>
      <c r="D915" s="32">
        <v>8.6850899999999995E-3</v>
      </c>
      <c r="E915" s="32">
        <v>8.6475400000000004E-3</v>
      </c>
      <c r="F915" s="32">
        <v>0.99135245999999999</v>
      </c>
      <c r="G915" s="33">
        <v>71103.430999999997</v>
      </c>
      <c r="H915" s="39">
        <v>70795.995999999999</v>
      </c>
    </row>
    <row r="916" spans="1:8">
      <c r="A916" s="38" t="s">
        <v>8</v>
      </c>
      <c r="B916" s="31">
        <v>1999</v>
      </c>
      <c r="C916" s="31">
        <v>24</v>
      </c>
      <c r="D916" s="32">
        <v>8.8969099999999992E-3</v>
      </c>
      <c r="E916" s="32">
        <v>8.8575100000000007E-3</v>
      </c>
      <c r="F916" s="32">
        <v>0.99114248999999999</v>
      </c>
      <c r="G916" s="33">
        <v>70488.561000000002</v>
      </c>
      <c r="H916" s="39">
        <v>70176.384000000005</v>
      </c>
    </row>
    <row r="917" spans="1:8">
      <c r="A917" s="38" t="s">
        <v>8</v>
      </c>
      <c r="B917" s="31">
        <v>1999</v>
      </c>
      <c r="C917" s="31">
        <v>25</v>
      </c>
      <c r="D917" s="32">
        <v>9.0727700000000008E-3</v>
      </c>
      <c r="E917" s="32">
        <v>9.0317899999999996E-3</v>
      </c>
      <c r="F917" s="32">
        <v>0.99096821000000002</v>
      </c>
      <c r="G917" s="33">
        <v>69864.207999999999</v>
      </c>
      <c r="H917" s="39">
        <v>69548.707999999999</v>
      </c>
    </row>
    <row r="918" spans="1:8">
      <c r="A918" s="38" t="s">
        <v>8</v>
      </c>
      <c r="B918" s="31">
        <v>1999</v>
      </c>
      <c r="C918" s="31">
        <v>26</v>
      </c>
      <c r="D918" s="32">
        <v>9.2092000000000007E-3</v>
      </c>
      <c r="E918" s="32">
        <v>9.1669899999999999E-3</v>
      </c>
      <c r="F918" s="32">
        <v>0.99083301000000001</v>
      </c>
      <c r="G918" s="33">
        <v>69233.209000000003</v>
      </c>
      <c r="H918" s="39">
        <v>68915.879000000001</v>
      </c>
    </row>
    <row r="919" spans="1:8">
      <c r="A919" s="38" t="s">
        <v>8</v>
      </c>
      <c r="B919" s="31">
        <v>1999</v>
      </c>
      <c r="C919" s="31">
        <v>27</v>
      </c>
      <c r="D919" s="32">
        <v>9.3367199999999997E-3</v>
      </c>
      <c r="E919" s="32">
        <v>9.2933400000000006E-3</v>
      </c>
      <c r="F919" s="32">
        <v>0.99070665999999996</v>
      </c>
      <c r="G919" s="33">
        <v>68598.548999999999</v>
      </c>
      <c r="H919" s="39">
        <v>68279.793999999994</v>
      </c>
    </row>
    <row r="920" spans="1:8">
      <c r="A920" s="38" t="s">
        <v>8</v>
      </c>
      <c r="B920" s="31">
        <v>1999</v>
      </c>
      <c r="C920" s="31">
        <v>28</v>
      </c>
      <c r="D920" s="32">
        <v>9.4901499999999993E-3</v>
      </c>
      <c r="E920" s="32">
        <v>9.44533E-3</v>
      </c>
      <c r="F920" s="32">
        <v>0.99055466999999997</v>
      </c>
      <c r="G920" s="33">
        <v>67961.039000000004</v>
      </c>
      <c r="H920" s="39">
        <v>67640.081999999995</v>
      </c>
    </row>
    <row r="921" spans="1:8">
      <c r="A921" s="38" t="s">
        <v>8</v>
      </c>
      <c r="B921" s="31">
        <v>1999</v>
      </c>
      <c r="C921" s="31">
        <v>29</v>
      </c>
      <c r="D921" s="32">
        <v>9.5474900000000005E-3</v>
      </c>
      <c r="E921" s="32">
        <v>9.5021299999999993E-3</v>
      </c>
      <c r="F921" s="32">
        <v>0.99049787</v>
      </c>
      <c r="G921" s="33">
        <v>67319.123999999996</v>
      </c>
      <c r="H921" s="39">
        <v>66999.286999999997</v>
      </c>
    </row>
    <row r="922" spans="1:8">
      <c r="A922" s="38" t="s">
        <v>8</v>
      </c>
      <c r="B922" s="31">
        <v>1999</v>
      </c>
      <c r="C922" s="31">
        <v>30</v>
      </c>
      <c r="D922" s="32">
        <v>9.7541899999999994E-3</v>
      </c>
      <c r="E922" s="32">
        <v>9.7068499999999995E-3</v>
      </c>
      <c r="F922" s="32">
        <v>0.99029314999999996</v>
      </c>
      <c r="G922" s="33">
        <v>66679.448999999993</v>
      </c>
      <c r="H922" s="39">
        <v>66355.826000000001</v>
      </c>
    </row>
    <row r="923" spans="1:8">
      <c r="A923" s="38" t="s">
        <v>8</v>
      </c>
      <c r="B923" s="31">
        <v>1999</v>
      </c>
      <c r="C923" s="31">
        <v>31</v>
      </c>
      <c r="D923" s="32">
        <v>9.8055599999999996E-3</v>
      </c>
      <c r="E923" s="32">
        <v>9.7577199999999992E-3</v>
      </c>
      <c r="F923" s="32">
        <v>0.99024228000000003</v>
      </c>
      <c r="G923" s="33">
        <v>66032.202000000005</v>
      </c>
      <c r="H923" s="39">
        <v>65710.039999999994</v>
      </c>
    </row>
    <row r="924" spans="1:8">
      <c r="A924" s="38" t="s">
        <v>8</v>
      </c>
      <c r="B924" s="31">
        <v>1999</v>
      </c>
      <c r="C924" s="31">
        <v>32</v>
      </c>
      <c r="D924" s="32">
        <v>1.0073189999999999E-2</v>
      </c>
      <c r="E924" s="32">
        <v>1.0022710000000001E-2</v>
      </c>
      <c r="F924" s="32">
        <v>0.98997729000000001</v>
      </c>
      <c r="G924" s="33">
        <v>65387.877999999997</v>
      </c>
      <c r="H924" s="39">
        <v>65060.196000000004</v>
      </c>
    </row>
    <row r="925" spans="1:8">
      <c r="A925" s="38" t="s">
        <v>8</v>
      </c>
      <c r="B925" s="31">
        <v>1999</v>
      </c>
      <c r="C925" s="31">
        <v>33</v>
      </c>
      <c r="D925" s="32">
        <v>1.028457E-2</v>
      </c>
      <c r="E925" s="32">
        <v>1.023196E-2</v>
      </c>
      <c r="F925" s="32">
        <v>0.98976803999999996</v>
      </c>
      <c r="G925" s="33">
        <v>64732.514000000003</v>
      </c>
      <c r="H925" s="39">
        <v>64401.343999999997</v>
      </c>
    </row>
    <row r="926" spans="1:8">
      <c r="A926" s="38" t="s">
        <v>8</v>
      </c>
      <c r="B926" s="31">
        <v>1999</v>
      </c>
      <c r="C926" s="31">
        <v>34</v>
      </c>
      <c r="D926" s="32">
        <v>1.051148E-2</v>
      </c>
      <c r="E926" s="32">
        <v>1.045652E-2</v>
      </c>
      <c r="F926" s="32">
        <v>0.98954348000000003</v>
      </c>
      <c r="G926" s="33">
        <v>64070.173999999999</v>
      </c>
      <c r="H926" s="39">
        <v>63735.197999999997</v>
      </c>
    </row>
    <row r="927" spans="1:8">
      <c r="A927" s="38" t="s">
        <v>8</v>
      </c>
      <c r="B927" s="31">
        <v>1999</v>
      </c>
      <c r="C927" s="31">
        <v>35</v>
      </c>
      <c r="D927" s="32">
        <v>1.0781489999999999E-2</v>
      </c>
      <c r="E927" s="32">
        <v>1.0723679999999999E-2</v>
      </c>
      <c r="F927" s="32">
        <v>0.98927631999999999</v>
      </c>
      <c r="G927" s="33">
        <v>63400.222999999998</v>
      </c>
      <c r="H927" s="39">
        <v>63060.281000000003</v>
      </c>
    </row>
    <row r="928" spans="1:8">
      <c r="A928" s="38" t="s">
        <v>8</v>
      </c>
      <c r="B928" s="31">
        <v>1999</v>
      </c>
      <c r="C928" s="31">
        <v>36</v>
      </c>
      <c r="D928" s="32">
        <v>1.104582E-2</v>
      </c>
      <c r="E928" s="32">
        <v>1.0985150000000001E-2</v>
      </c>
      <c r="F928" s="32">
        <v>0.98901485</v>
      </c>
      <c r="G928" s="33">
        <v>62720.339</v>
      </c>
      <c r="H928" s="39">
        <v>62375.843000000001</v>
      </c>
    </row>
    <row r="929" spans="1:8">
      <c r="A929" s="38" t="s">
        <v>8</v>
      </c>
      <c r="B929" s="31">
        <v>1999</v>
      </c>
      <c r="C929" s="31">
        <v>37</v>
      </c>
      <c r="D929" s="32">
        <v>1.1271969999999999E-2</v>
      </c>
      <c r="E929" s="32">
        <v>1.120879E-2</v>
      </c>
      <c r="F929" s="32">
        <v>0.98879121000000003</v>
      </c>
      <c r="G929" s="33">
        <v>62031.345999999998</v>
      </c>
      <c r="H929" s="39">
        <v>61683.697999999997</v>
      </c>
    </row>
    <row r="930" spans="1:8">
      <c r="A930" s="38" t="s">
        <v>8</v>
      </c>
      <c r="B930" s="31">
        <v>1999</v>
      </c>
      <c r="C930" s="31">
        <v>38</v>
      </c>
      <c r="D930" s="32">
        <v>1.1601780000000001E-2</v>
      </c>
      <c r="E930" s="32">
        <v>1.1534869999999999E-2</v>
      </c>
      <c r="F930" s="32">
        <v>0.98846513000000003</v>
      </c>
      <c r="G930" s="33">
        <v>61336.05</v>
      </c>
      <c r="H930" s="39">
        <v>60982.298000000003</v>
      </c>
    </row>
    <row r="931" spans="1:8">
      <c r="A931" s="38" t="s">
        <v>8</v>
      </c>
      <c r="B931" s="31">
        <v>1999</v>
      </c>
      <c r="C931" s="31">
        <v>39</v>
      </c>
      <c r="D931" s="32">
        <v>1.181977E-2</v>
      </c>
      <c r="E931" s="32">
        <v>1.175032E-2</v>
      </c>
      <c r="F931" s="32">
        <v>0.98824968000000002</v>
      </c>
      <c r="G931" s="33">
        <v>60628.546999999999</v>
      </c>
      <c r="H931" s="39">
        <v>60272.343999999997</v>
      </c>
    </row>
    <row r="932" spans="1:8">
      <c r="A932" s="38" t="s">
        <v>8</v>
      </c>
      <c r="B932" s="31">
        <v>1999</v>
      </c>
      <c r="C932" s="31">
        <v>40</v>
      </c>
      <c r="D932" s="32">
        <v>1.2244410000000001E-2</v>
      </c>
      <c r="E932" s="32">
        <v>1.2169910000000001E-2</v>
      </c>
      <c r="F932" s="32">
        <v>0.98783008999999999</v>
      </c>
      <c r="G932" s="33">
        <v>59916.142</v>
      </c>
      <c r="H932" s="39">
        <v>59551.555</v>
      </c>
    </row>
    <row r="933" spans="1:8">
      <c r="A933" s="38" t="s">
        <v>8</v>
      </c>
      <c r="B933" s="31">
        <v>1999</v>
      </c>
      <c r="C933" s="31">
        <v>41</v>
      </c>
      <c r="D933" s="32">
        <v>1.230734E-2</v>
      </c>
      <c r="E933" s="32">
        <v>1.2232069999999999E-2</v>
      </c>
      <c r="F933" s="32">
        <v>0.98776792999999996</v>
      </c>
      <c r="G933" s="33">
        <v>59186.968000000001</v>
      </c>
      <c r="H933" s="39">
        <v>58824.978000000003</v>
      </c>
    </row>
    <row r="934" spans="1:8">
      <c r="A934" s="38" t="s">
        <v>8</v>
      </c>
      <c r="B934" s="31">
        <v>1999</v>
      </c>
      <c r="C934" s="31">
        <v>42</v>
      </c>
      <c r="D934" s="32">
        <v>1.27911E-2</v>
      </c>
      <c r="E934" s="32">
        <v>1.270982E-2</v>
      </c>
      <c r="F934" s="32">
        <v>0.98729018000000002</v>
      </c>
      <c r="G934" s="33">
        <v>58462.989000000001</v>
      </c>
      <c r="H934" s="39">
        <v>58091.462</v>
      </c>
    </row>
    <row r="935" spans="1:8">
      <c r="A935" s="38" t="s">
        <v>8</v>
      </c>
      <c r="B935" s="31">
        <v>1999</v>
      </c>
      <c r="C935" s="31">
        <v>43</v>
      </c>
      <c r="D935" s="32">
        <v>1.294755E-2</v>
      </c>
      <c r="E935" s="32">
        <v>1.2864270000000001E-2</v>
      </c>
      <c r="F935" s="32">
        <v>0.98713572999999999</v>
      </c>
      <c r="G935" s="33">
        <v>57719.934999999998</v>
      </c>
      <c r="H935" s="39">
        <v>57348.671999999999</v>
      </c>
    </row>
    <row r="936" spans="1:8">
      <c r="A936" s="38" t="s">
        <v>8</v>
      </c>
      <c r="B936" s="31">
        <v>1999</v>
      </c>
      <c r="C936" s="31">
        <v>44</v>
      </c>
      <c r="D936" s="32">
        <v>1.327214E-2</v>
      </c>
      <c r="E936" s="32">
        <v>1.3184639999999999E-2</v>
      </c>
      <c r="F936" s="32">
        <v>0.98681536000000003</v>
      </c>
      <c r="G936" s="33">
        <v>56977.41</v>
      </c>
      <c r="H936" s="39">
        <v>56601.796999999999</v>
      </c>
    </row>
    <row r="937" spans="1:8">
      <c r="A937" s="38" t="s">
        <v>8</v>
      </c>
      <c r="B937" s="31">
        <v>1999</v>
      </c>
      <c r="C937" s="31">
        <v>45</v>
      </c>
      <c r="D937" s="32">
        <v>1.3672399999999999E-2</v>
      </c>
      <c r="E937" s="32">
        <v>1.3579569999999999E-2</v>
      </c>
      <c r="F937" s="32">
        <v>0.98642043000000001</v>
      </c>
      <c r="G937" s="33">
        <v>56226.182999999997</v>
      </c>
      <c r="H937" s="39">
        <v>55844.42</v>
      </c>
    </row>
    <row r="938" spans="1:8">
      <c r="A938" s="38" t="s">
        <v>8</v>
      </c>
      <c r="B938" s="31">
        <v>1999</v>
      </c>
      <c r="C938" s="31">
        <v>46</v>
      </c>
      <c r="D938" s="32">
        <v>1.3950779999999999E-2</v>
      </c>
      <c r="E938" s="32">
        <v>1.3854150000000001E-2</v>
      </c>
      <c r="F938" s="32">
        <v>0.98614584999999999</v>
      </c>
      <c r="G938" s="33">
        <v>55462.656000000003</v>
      </c>
      <c r="H938" s="39">
        <v>55078.462</v>
      </c>
    </row>
    <row r="939" spans="1:8">
      <c r="A939" s="38" t="s">
        <v>8</v>
      </c>
      <c r="B939" s="31">
        <v>1999</v>
      </c>
      <c r="C939" s="31">
        <v>47</v>
      </c>
      <c r="D939" s="32">
        <v>1.4366530000000001E-2</v>
      </c>
      <c r="E939" s="32">
        <v>1.426407E-2</v>
      </c>
      <c r="F939" s="32">
        <v>0.98573593000000004</v>
      </c>
      <c r="G939" s="33">
        <v>54694.267999999996</v>
      </c>
      <c r="H939" s="39">
        <v>54304.186999999998</v>
      </c>
    </row>
    <row r="940" spans="1:8">
      <c r="A940" s="38" t="s">
        <v>8</v>
      </c>
      <c r="B940" s="31">
        <v>1999</v>
      </c>
      <c r="C940" s="31">
        <v>48</v>
      </c>
      <c r="D940" s="32">
        <v>1.5003219999999999E-2</v>
      </c>
      <c r="E940" s="32">
        <v>1.489151E-2</v>
      </c>
      <c r="F940" s="32">
        <v>0.98510849</v>
      </c>
      <c r="G940" s="33">
        <v>53914.106</v>
      </c>
      <c r="H940" s="39">
        <v>53512.675000000003</v>
      </c>
    </row>
    <row r="941" spans="1:8">
      <c r="A941" s="38" t="s">
        <v>8</v>
      </c>
      <c r="B941" s="31">
        <v>1999</v>
      </c>
      <c r="C941" s="31">
        <v>49</v>
      </c>
      <c r="D941" s="32">
        <v>1.557745E-2</v>
      </c>
      <c r="E941" s="32">
        <v>1.545706E-2</v>
      </c>
      <c r="F941" s="32">
        <v>0.98454293999999998</v>
      </c>
      <c r="G941" s="33">
        <v>53111.243999999999</v>
      </c>
      <c r="H941" s="39">
        <v>52700.771999999997</v>
      </c>
    </row>
    <row r="942" spans="1:8">
      <c r="A942" s="38" t="s">
        <v>8</v>
      </c>
      <c r="B942" s="31">
        <v>1999</v>
      </c>
      <c r="C942" s="31">
        <v>50</v>
      </c>
      <c r="D942" s="32">
        <v>1.6494129999999999E-2</v>
      </c>
      <c r="E942" s="32">
        <v>1.6359209999999999E-2</v>
      </c>
      <c r="F942" s="32">
        <v>0.98364079000000004</v>
      </c>
      <c r="G942" s="33">
        <v>52290.3</v>
      </c>
      <c r="H942" s="39">
        <v>51862.586000000003</v>
      </c>
    </row>
    <row r="943" spans="1:8">
      <c r="A943" s="38" t="s">
        <v>8</v>
      </c>
      <c r="B943" s="31">
        <v>1999</v>
      </c>
      <c r="C943" s="31">
        <v>51</v>
      </c>
      <c r="D943" s="32">
        <v>1.6895529999999999E-2</v>
      </c>
      <c r="E943" s="32">
        <v>1.6754000000000002E-2</v>
      </c>
      <c r="F943" s="32">
        <v>0.98324599999999995</v>
      </c>
      <c r="G943" s="33">
        <v>51434.872000000003</v>
      </c>
      <c r="H943" s="39">
        <v>51004.002</v>
      </c>
    </row>
    <row r="944" spans="1:8">
      <c r="A944" s="38" t="s">
        <v>8</v>
      </c>
      <c r="B944" s="31">
        <v>1999</v>
      </c>
      <c r="C944" s="31">
        <v>52</v>
      </c>
      <c r="D944" s="32">
        <v>1.79209E-2</v>
      </c>
      <c r="E944" s="32">
        <v>1.776175E-2</v>
      </c>
      <c r="F944" s="32">
        <v>0.98223824999999998</v>
      </c>
      <c r="G944" s="33">
        <v>50573.131999999998</v>
      </c>
      <c r="H944" s="39">
        <v>50123.999000000003</v>
      </c>
    </row>
    <row r="945" spans="1:8">
      <c r="A945" s="38" t="s">
        <v>8</v>
      </c>
      <c r="B945" s="31">
        <v>1999</v>
      </c>
      <c r="C945" s="31">
        <v>53</v>
      </c>
      <c r="D945" s="32">
        <v>1.859125E-2</v>
      </c>
      <c r="E945" s="32">
        <v>1.842003E-2</v>
      </c>
      <c r="F945" s="32">
        <v>0.98157996999999997</v>
      </c>
      <c r="G945" s="33">
        <v>49674.864999999998</v>
      </c>
      <c r="H945" s="39">
        <v>49217.358999999997</v>
      </c>
    </row>
    <row r="946" spans="1:8">
      <c r="A946" s="38" t="s">
        <v>8</v>
      </c>
      <c r="B946" s="31">
        <v>1999</v>
      </c>
      <c r="C946" s="31">
        <v>54</v>
      </c>
      <c r="D946" s="32">
        <v>1.9470419999999999E-2</v>
      </c>
      <c r="E946" s="32">
        <v>1.92827E-2</v>
      </c>
      <c r="F946" s="32">
        <v>0.98071730000000001</v>
      </c>
      <c r="G946" s="33">
        <v>48759.851999999999</v>
      </c>
      <c r="H946" s="39">
        <v>48289.741999999998</v>
      </c>
    </row>
    <row r="947" spans="1:8">
      <c r="A947" s="38" t="s">
        <v>8</v>
      </c>
      <c r="B947" s="31">
        <v>1999</v>
      </c>
      <c r="C947" s="31">
        <v>55</v>
      </c>
      <c r="D947" s="32">
        <v>2.032494E-2</v>
      </c>
      <c r="E947" s="32">
        <v>2.012046E-2</v>
      </c>
      <c r="F947" s="32">
        <v>0.97987953999999999</v>
      </c>
      <c r="G947" s="33">
        <v>47819.631000000001</v>
      </c>
      <c r="H947" s="39">
        <v>47338.553999999996</v>
      </c>
    </row>
    <row r="948" spans="1:8">
      <c r="A948" s="38" t="s">
        <v>8</v>
      </c>
      <c r="B948" s="31">
        <v>1999</v>
      </c>
      <c r="C948" s="31">
        <v>56</v>
      </c>
      <c r="D948" s="32">
        <v>2.1335159999999999E-2</v>
      </c>
      <c r="E948" s="32">
        <v>2.1109969999999999E-2</v>
      </c>
      <c r="F948" s="32">
        <v>0.97889002999999997</v>
      </c>
      <c r="G948" s="33">
        <v>46857.478000000003</v>
      </c>
      <c r="H948" s="39">
        <v>46362.898000000001</v>
      </c>
    </row>
    <row r="949" spans="1:8">
      <c r="A949" s="38" t="s">
        <v>8</v>
      </c>
      <c r="B949" s="31">
        <v>1999</v>
      </c>
      <c r="C949" s="31">
        <v>57</v>
      </c>
      <c r="D949" s="32">
        <v>2.2348460000000001E-2</v>
      </c>
      <c r="E949" s="32">
        <v>2.2101490000000001E-2</v>
      </c>
      <c r="F949" s="32">
        <v>0.97789851000000005</v>
      </c>
      <c r="G949" s="33">
        <v>45868.317999999999</v>
      </c>
      <c r="H949" s="39">
        <v>45361.438000000002</v>
      </c>
    </row>
    <row r="950" spans="1:8">
      <c r="A950" s="38" t="s">
        <v>8</v>
      </c>
      <c r="B950" s="31">
        <v>1999</v>
      </c>
      <c r="C950" s="31">
        <v>58</v>
      </c>
      <c r="D950" s="32">
        <v>2.3919050000000001E-2</v>
      </c>
      <c r="E950" s="32">
        <v>2.363637E-2</v>
      </c>
      <c r="F950" s="32">
        <v>0.97636363000000004</v>
      </c>
      <c r="G950" s="33">
        <v>44854.559000000001</v>
      </c>
      <c r="H950" s="39">
        <v>44324.46</v>
      </c>
    </row>
    <row r="951" spans="1:8">
      <c r="A951" s="38" t="s">
        <v>8</v>
      </c>
      <c r="B951" s="31">
        <v>1999</v>
      </c>
      <c r="C951" s="31">
        <v>59</v>
      </c>
      <c r="D951" s="32">
        <v>2.5507019999999998E-2</v>
      </c>
      <c r="E951" s="32">
        <v>2.5185809999999999E-2</v>
      </c>
      <c r="F951" s="32">
        <v>0.97481419000000002</v>
      </c>
      <c r="G951" s="33">
        <v>43794.36</v>
      </c>
      <c r="H951" s="39">
        <v>43242.862000000001</v>
      </c>
    </row>
    <row r="952" spans="1:8">
      <c r="A952" s="38" t="s">
        <v>8</v>
      </c>
      <c r="B952" s="31">
        <v>1999</v>
      </c>
      <c r="C952" s="31">
        <v>60</v>
      </c>
      <c r="D952" s="32">
        <v>2.8005329999999998E-2</v>
      </c>
      <c r="E952" s="32">
        <v>2.76186E-2</v>
      </c>
      <c r="F952" s="32">
        <v>0.97238139999999995</v>
      </c>
      <c r="G952" s="33">
        <v>42691.364000000001</v>
      </c>
      <c r="H952" s="39">
        <v>42101.826000000001</v>
      </c>
    </row>
    <row r="953" spans="1:8">
      <c r="A953" s="38" t="s">
        <v>8</v>
      </c>
      <c r="B953" s="31">
        <v>1999</v>
      </c>
      <c r="C953" s="31">
        <v>61</v>
      </c>
      <c r="D953" s="32">
        <v>2.9479000000000002E-2</v>
      </c>
      <c r="E953" s="32">
        <v>2.905081E-2</v>
      </c>
      <c r="F953" s="32">
        <v>0.97094919000000002</v>
      </c>
      <c r="G953" s="33">
        <v>41512.288</v>
      </c>
      <c r="H953" s="39">
        <v>40909.305</v>
      </c>
    </row>
    <row r="954" spans="1:8">
      <c r="A954" s="38" t="s">
        <v>8</v>
      </c>
      <c r="B954" s="31">
        <v>1999</v>
      </c>
      <c r="C954" s="31">
        <v>62</v>
      </c>
      <c r="D954" s="32">
        <v>3.232985E-2</v>
      </c>
      <c r="E954" s="32">
        <v>3.181556E-2</v>
      </c>
      <c r="F954" s="32">
        <v>0.96818444000000004</v>
      </c>
      <c r="G954" s="33">
        <v>40306.322</v>
      </c>
      <c r="H954" s="39">
        <v>39665.137999999999</v>
      </c>
    </row>
    <row r="955" spans="1:8">
      <c r="A955" s="38" t="s">
        <v>8</v>
      </c>
      <c r="B955" s="31">
        <v>1999</v>
      </c>
      <c r="C955" s="31">
        <v>63</v>
      </c>
      <c r="D955" s="32">
        <v>3.4892260000000001E-2</v>
      </c>
      <c r="E955" s="32">
        <v>3.4293959999999998E-2</v>
      </c>
      <c r="F955" s="32">
        <v>0.96570604000000004</v>
      </c>
      <c r="G955" s="33">
        <v>39023.953999999998</v>
      </c>
      <c r="H955" s="39">
        <v>38354.811000000002</v>
      </c>
    </row>
    <row r="956" spans="1:8">
      <c r="A956" s="38" t="s">
        <v>8</v>
      </c>
      <c r="B956" s="31">
        <v>1999</v>
      </c>
      <c r="C956" s="31">
        <v>64</v>
      </c>
      <c r="D956" s="32">
        <v>3.7752679999999997E-2</v>
      </c>
      <c r="E956" s="32">
        <v>3.7053250000000003E-2</v>
      </c>
      <c r="F956" s="32">
        <v>0.96294674999999996</v>
      </c>
      <c r="G956" s="33">
        <v>37685.667999999998</v>
      </c>
      <c r="H956" s="39">
        <v>36987.480000000003</v>
      </c>
    </row>
    <row r="957" spans="1:8">
      <c r="A957" s="38" t="s">
        <v>8</v>
      </c>
      <c r="B957" s="31">
        <v>1999</v>
      </c>
      <c r="C957" s="31">
        <v>65</v>
      </c>
      <c r="D957" s="32">
        <v>4.0976449999999998E-2</v>
      </c>
      <c r="E957" s="32">
        <v>4.0153769999999998E-2</v>
      </c>
      <c r="F957" s="32">
        <v>0.95984623000000002</v>
      </c>
      <c r="G957" s="33">
        <v>36289.292000000001</v>
      </c>
      <c r="H957" s="39">
        <v>35560.716</v>
      </c>
    </row>
    <row r="958" spans="1:8">
      <c r="A958" s="38" t="s">
        <v>8</v>
      </c>
      <c r="B958" s="31">
        <v>1999</v>
      </c>
      <c r="C958" s="31">
        <v>66</v>
      </c>
      <c r="D958" s="32">
        <v>4.3987169999999999E-2</v>
      </c>
      <c r="E958" s="32">
        <v>4.3040559999999999E-2</v>
      </c>
      <c r="F958" s="32">
        <v>0.95695943999999999</v>
      </c>
      <c r="G958" s="33">
        <v>34832.14</v>
      </c>
      <c r="H958" s="39">
        <v>34082.542999999998</v>
      </c>
    </row>
    <row r="959" spans="1:8">
      <c r="A959" s="38" t="s">
        <v>8</v>
      </c>
      <c r="B959" s="31">
        <v>1999</v>
      </c>
      <c r="C959" s="31">
        <v>67</v>
      </c>
      <c r="D959" s="32">
        <v>4.7668950000000002E-2</v>
      </c>
      <c r="E959" s="32">
        <v>4.6559240000000002E-2</v>
      </c>
      <c r="F959" s="32">
        <v>0.95344076</v>
      </c>
      <c r="G959" s="33">
        <v>33332.945</v>
      </c>
      <c r="H959" s="39">
        <v>32556.967000000001</v>
      </c>
    </row>
    <row r="960" spans="1:8">
      <c r="A960" s="38" t="s">
        <v>8</v>
      </c>
      <c r="B960" s="31">
        <v>1999</v>
      </c>
      <c r="C960" s="31">
        <v>68</v>
      </c>
      <c r="D960" s="32">
        <v>5.2009010000000001E-2</v>
      </c>
      <c r="E960" s="32">
        <v>5.0690819999999998E-2</v>
      </c>
      <c r="F960" s="32">
        <v>0.94930917999999997</v>
      </c>
      <c r="G960" s="33">
        <v>31780.989000000001</v>
      </c>
      <c r="H960" s="39">
        <v>30975.486000000001</v>
      </c>
    </row>
    <row r="961" spans="1:8">
      <c r="A961" s="38" t="s">
        <v>8</v>
      </c>
      <c r="B961" s="31">
        <v>1999</v>
      </c>
      <c r="C961" s="31">
        <v>69</v>
      </c>
      <c r="D961" s="32">
        <v>5.6332550000000002E-2</v>
      </c>
      <c r="E961" s="32">
        <v>5.4789339999999999E-2</v>
      </c>
      <c r="F961" s="32">
        <v>0.94521065999999998</v>
      </c>
      <c r="G961" s="33">
        <v>30169.984</v>
      </c>
      <c r="H961" s="39">
        <v>29343.488000000001</v>
      </c>
    </row>
    <row r="962" spans="1:8">
      <c r="A962" s="38" t="s">
        <v>8</v>
      </c>
      <c r="B962" s="31">
        <v>1999</v>
      </c>
      <c r="C962" s="31">
        <v>70</v>
      </c>
      <c r="D962" s="32">
        <v>6.2965510000000002E-2</v>
      </c>
      <c r="E962" s="32">
        <v>6.1043680000000003E-2</v>
      </c>
      <c r="F962" s="32">
        <v>0.93895631999999996</v>
      </c>
      <c r="G962" s="33">
        <v>28516.991000000002</v>
      </c>
      <c r="H962" s="39">
        <v>27646.6</v>
      </c>
    </row>
    <row r="963" spans="1:8">
      <c r="A963" s="38" t="s">
        <v>8</v>
      </c>
      <c r="B963" s="31">
        <v>1999</v>
      </c>
      <c r="C963" s="31">
        <v>71</v>
      </c>
      <c r="D963" s="32">
        <v>6.6979109999999994E-2</v>
      </c>
      <c r="E963" s="32">
        <v>6.4808699999999997E-2</v>
      </c>
      <c r="F963" s="32">
        <v>0.93519129999999995</v>
      </c>
      <c r="G963" s="33">
        <v>26776.208999999999</v>
      </c>
      <c r="H963" s="39">
        <v>25908.543000000001</v>
      </c>
    </row>
    <row r="964" spans="1:8">
      <c r="A964" s="38" t="s">
        <v>8</v>
      </c>
      <c r="B964" s="31">
        <v>1999</v>
      </c>
      <c r="C964" s="31">
        <v>72</v>
      </c>
      <c r="D964" s="32">
        <v>7.4514259999999999E-2</v>
      </c>
      <c r="E964" s="32">
        <v>7.1837789999999999E-2</v>
      </c>
      <c r="F964" s="32">
        <v>0.92816220999999999</v>
      </c>
      <c r="G964" s="33">
        <v>25040.878000000001</v>
      </c>
      <c r="H964" s="39">
        <v>24141.437000000002</v>
      </c>
    </row>
    <row r="965" spans="1:8">
      <c r="A965" s="38" t="s">
        <v>8</v>
      </c>
      <c r="B965" s="31">
        <v>1999</v>
      </c>
      <c r="C965" s="31">
        <v>73</v>
      </c>
      <c r="D965" s="32">
        <v>8.0990859999999998E-2</v>
      </c>
      <c r="E965" s="32">
        <v>7.7838749999999998E-2</v>
      </c>
      <c r="F965" s="32">
        <v>0.92216125000000004</v>
      </c>
      <c r="G965" s="33">
        <v>23241.995999999999</v>
      </c>
      <c r="H965" s="39">
        <v>22337.432000000001</v>
      </c>
    </row>
    <row r="966" spans="1:8">
      <c r="A966" s="38" t="s">
        <v>8</v>
      </c>
      <c r="B966" s="31">
        <v>1999</v>
      </c>
      <c r="C966" s="31">
        <v>74</v>
      </c>
      <c r="D966" s="32">
        <v>8.8415709999999995E-2</v>
      </c>
      <c r="E966" s="32">
        <v>8.4672520000000001E-2</v>
      </c>
      <c r="F966" s="32">
        <v>0.91532747999999997</v>
      </c>
      <c r="G966" s="33">
        <v>21432.867999999999</v>
      </c>
      <c r="H966" s="39">
        <v>20525.481</v>
      </c>
    </row>
    <row r="967" spans="1:8">
      <c r="A967" s="38" t="s">
        <v>8</v>
      </c>
      <c r="B967" s="31">
        <v>1999</v>
      </c>
      <c r="C967" s="31">
        <v>75</v>
      </c>
      <c r="D967" s="32">
        <v>9.6617720000000004E-2</v>
      </c>
      <c r="E967" s="32">
        <v>9.2165319999999995E-2</v>
      </c>
      <c r="F967" s="32">
        <v>0.90783468</v>
      </c>
      <c r="G967" s="33">
        <v>19618.093000000001</v>
      </c>
      <c r="H967" s="39">
        <v>18714.039000000001</v>
      </c>
    </row>
    <row r="968" spans="1:8">
      <c r="A968" s="38" t="s">
        <v>8</v>
      </c>
      <c r="B968" s="31">
        <v>1999</v>
      </c>
      <c r="C968" s="31">
        <v>76</v>
      </c>
      <c r="D968" s="32">
        <v>0.1043277</v>
      </c>
      <c r="E968" s="32">
        <v>9.9155380000000001E-2</v>
      </c>
      <c r="F968" s="32">
        <v>0.90084461999999998</v>
      </c>
      <c r="G968" s="33">
        <v>17809.986000000001</v>
      </c>
      <c r="H968" s="39">
        <v>16927.008000000002</v>
      </c>
    </row>
    <row r="969" spans="1:8">
      <c r="A969" s="38" t="s">
        <v>8</v>
      </c>
      <c r="B969" s="31">
        <v>1999</v>
      </c>
      <c r="C969" s="31">
        <v>77</v>
      </c>
      <c r="D969" s="32">
        <v>0.11264317</v>
      </c>
      <c r="E969" s="32">
        <v>0.1066372</v>
      </c>
      <c r="F969" s="32">
        <v>0.89336280000000001</v>
      </c>
      <c r="G969" s="33">
        <v>16044.03</v>
      </c>
      <c r="H969" s="39">
        <v>15188.584999999999</v>
      </c>
    </row>
    <row r="970" spans="1:8">
      <c r="A970" s="38" t="s">
        <v>8</v>
      </c>
      <c r="B970" s="31">
        <v>1999</v>
      </c>
      <c r="C970" s="31">
        <v>78</v>
      </c>
      <c r="D970" s="32">
        <v>0.12296056</v>
      </c>
      <c r="E970" s="32">
        <v>0.11583876</v>
      </c>
      <c r="F970" s="32">
        <v>0.88416123999999996</v>
      </c>
      <c r="G970" s="33">
        <v>14333.138999999999</v>
      </c>
      <c r="H970" s="39">
        <v>13502.973</v>
      </c>
    </row>
    <row r="971" spans="1:8">
      <c r="A971" s="38" t="s">
        <v>8</v>
      </c>
      <c r="B971" s="31">
        <v>1999</v>
      </c>
      <c r="C971" s="31">
        <v>79</v>
      </c>
      <c r="D971" s="32">
        <v>0.1320528</v>
      </c>
      <c r="E971" s="32">
        <v>0.12387386</v>
      </c>
      <c r="F971" s="32">
        <v>0.87612614</v>
      </c>
      <c r="G971" s="33">
        <v>12672.806</v>
      </c>
      <c r="H971" s="39">
        <v>11887.892</v>
      </c>
    </row>
    <row r="972" spans="1:8">
      <c r="A972" s="38" t="s">
        <v>8</v>
      </c>
      <c r="B972" s="31">
        <v>1999</v>
      </c>
      <c r="C972" s="31">
        <v>80</v>
      </c>
      <c r="D972" s="32">
        <v>0.14408430999999999</v>
      </c>
      <c r="E972" s="32">
        <v>0.13440172</v>
      </c>
      <c r="F972" s="32">
        <v>0.86559828000000005</v>
      </c>
      <c r="G972" s="33">
        <v>11102.977000000001</v>
      </c>
      <c r="H972" s="39">
        <v>10356.847</v>
      </c>
    </row>
    <row r="973" spans="1:8">
      <c r="A973" s="38" t="s">
        <v>8</v>
      </c>
      <c r="B973" s="31">
        <v>1999</v>
      </c>
      <c r="C973" s="31">
        <v>81</v>
      </c>
      <c r="D973" s="32">
        <v>0.15230721</v>
      </c>
      <c r="E973" s="32">
        <v>0.14152924</v>
      </c>
      <c r="F973" s="32">
        <v>0.85847076</v>
      </c>
      <c r="G973" s="33">
        <v>9610.7180000000008</v>
      </c>
      <c r="H973" s="39">
        <v>8930.6190000000006</v>
      </c>
    </row>
    <row r="974" spans="1:8">
      <c r="A974" s="38" t="s">
        <v>8</v>
      </c>
      <c r="B974" s="31">
        <v>1999</v>
      </c>
      <c r="C974" s="31">
        <v>82</v>
      </c>
      <c r="D974" s="32">
        <v>0.16789834000000001</v>
      </c>
      <c r="E974" s="32">
        <v>0.15489502999999999</v>
      </c>
      <c r="F974" s="32">
        <v>0.84510496999999996</v>
      </c>
      <c r="G974" s="33">
        <v>8250.52</v>
      </c>
      <c r="H974" s="39">
        <v>7611.5379999999996</v>
      </c>
    </row>
    <row r="975" spans="1:8">
      <c r="A975" s="38" t="s">
        <v>8</v>
      </c>
      <c r="B975" s="31">
        <v>1999</v>
      </c>
      <c r="C975" s="31">
        <v>83</v>
      </c>
      <c r="D975" s="32">
        <v>0.18140081</v>
      </c>
      <c r="E975" s="32">
        <v>0.16631588999999999</v>
      </c>
      <c r="F975" s="32">
        <v>0.83368410999999998</v>
      </c>
      <c r="G975" s="33">
        <v>6972.5559999999996</v>
      </c>
      <c r="H975" s="39">
        <v>6392.732</v>
      </c>
    </row>
    <row r="976" spans="1:8">
      <c r="A976" s="38" t="s">
        <v>8</v>
      </c>
      <c r="B976" s="31">
        <v>1999</v>
      </c>
      <c r="C976" s="31">
        <v>84</v>
      </c>
      <c r="D976" s="32">
        <v>0.19748184999999999</v>
      </c>
      <c r="E976" s="32">
        <v>0.17973468000000001</v>
      </c>
      <c r="F976" s="32">
        <v>0.82026531999999996</v>
      </c>
      <c r="G976" s="33">
        <v>5812.9089999999997</v>
      </c>
      <c r="H976" s="39">
        <v>5290.518</v>
      </c>
    </row>
    <row r="977" spans="1:8">
      <c r="A977" s="38" t="s">
        <v>8</v>
      </c>
      <c r="B977" s="31">
        <v>1999</v>
      </c>
      <c r="C977" s="31">
        <v>85</v>
      </c>
      <c r="D977" s="32">
        <v>0.21188734000000001</v>
      </c>
      <c r="E977" s="32">
        <v>0.19158963000000001</v>
      </c>
      <c r="F977" s="32">
        <v>0.80841037000000004</v>
      </c>
      <c r="G977" s="33">
        <v>4768.1270000000004</v>
      </c>
      <c r="H977" s="39">
        <v>4311.366</v>
      </c>
    </row>
    <row r="978" spans="1:8">
      <c r="A978" s="38" t="s">
        <v>8</v>
      </c>
      <c r="B978" s="31">
        <v>1999</v>
      </c>
      <c r="C978" s="31">
        <v>86</v>
      </c>
      <c r="D978" s="32">
        <v>0.22741281999999999</v>
      </c>
      <c r="E978" s="32">
        <v>0.20419459000000001</v>
      </c>
      <c r="F978" s="32">
        <v>0.79580541000000005</v>
      </c>
      <c r="G978" s="33">
        <v>3854.6039999999998</v>
      </c>
      <c r="H978" s="39">
        <v>3461.0590000000002</v>
      </c>
    </row>
    <row r="979" spans="1:8">
      <c r="A979" s="38" t="s">
        <v>8</v>
      </c>
      <c r="B979" s="31">
        <v>1999</v>
      </c>
      <c r="C979" s="31">
        <v>87</v>
      </c>
      <c r="D979" s="32">
        <v>0.24308926</v>
      </c>
      <c r="E979" s="32">
        <v>0.21674505999999999</v>
      </c>
      <c r="F979" s="32">
        <v>0.78325493999999996</v>
      </c>
      <c r="G979" s="33">
        <v>3067.5140000000001</v>
      </c>
      <c r="H979" s="39">
        <v>2735.08</v>
      </c>
    </row>
    <row r="980" spans="1:8">
      <c r="A980" s="38" t="s">
        <v>8</v>
      </c>
      <c r="B980" s="31">
        <v>1999</v>
      </c>
      <c r="C980" s="31">
        <v>88</v>
      </c>
      <c r="D980" s="32">
        <v>0.26077420000000001</v>
      </c>
      <c r="E980" s="32">
        <v>0.2306946</v>
      </c>
      <c r="F980" s="32">
        <v>0.76930540000000003</v>
      </c>
      <c r="G980" s="33">
        <v>2402.6460000000002</v>
      </c>
      <c r="H980" s="39">
        <v>2125.5070000000001</v>
      </c>
    </row>
    <row r="981" spans="1:8">
      <c r="A981" s="38" t="s">
        <v>8</v>
      </c>
      <c r="B981" s="31">
        <v>1999</v>
      </c>
      <c r="C981" s="31">
        <v>89</v>
      </c>
      <c r="D981" s="32">
        <v>0.27682994</v>
      </c>
      <c r="E981" s="32">
        <v>0.24317137999999999</v>
      </c>
      <c r="F981" s="32">
        <v>0.75682861999999995</v>
      </c>
      <c r="G981" s="33">
        <v>1848.3679999999999</v>
      </c>
      <c r="H981" s="39">
        <v>1623.633</v>
      </c>
    </row>
    <row r="982" spans="1:8">
      <c r="A982" s="38" t="s">
        <v>8</v>
      </c>
      <c r="B982" s="31">
        <v>1999</v>
      </c>
      <c r="C982" s="31">
        <v>90</v>
      </c>
      <c r="D982" s="32">
        <v>0.29970530000000001</v>
      </c>
      <c r="E982" s="32">
        <v>0.26064670000000001</v>
      </c>
      <c r="F982" s="32">
        <v>0.73935329999999999</v>
      </c>
      <c r="G982" s="33">
        <v>1398.8979999999999</v>
      </c>
      <c r="H982" s="39">
        <v>1216.5889999999999</v>
      </c>
    </row>
    <row r="983" spans="1:8">
      <c r="A983" s="38" t="s">
        <v>8</v>
      </c>
      <c r="B983" s="31">
        <v>1999</v>
      </c>
      <c r="C983" s="31">
        <v>91</v>
      </c>
      <c r="D983" s="32">
        <v>0.31267879999999998</v>
      </c>
      <c r="E983" s="32">
        <v>0.27040399999999998</v>
      </c>
      <c r="F983" s="32">
        <v>0.72959600000000002</v>
      </c>
      <c r="G983" s="33">
        <v>1034.28</v>
      </c>
      <c r="H983" s="39">
        <v>894.44299999999998</v>
      </c>
    </row>
    <row r="984" spans="1:8">
      <c r="A984" s="38" t="s">
        <v>8</v>
      </c>
      <c r="B984" s="31">
        <v>1999</v>
      </c>
      <c r="C984" s="31">
        <v>92</v>
      </c>
      <c r="D984" s="32">
        <v>0.33588316000000001</v>
      </c>
      <c r="E984" s="32">
        <v>0.28758558000000001</v>
      </c>
      <c r="F984" s="32">
        <v>0.71241441999999999</v>
      </c>
      <c r="G984" s="33">
        <v>754.60699999999997</v>
      </c>
      <c r="H984" s="39">
        <v>646.1</v>
      </c>
    </row>
    <row r="985" spans="1:8">
      <c r="A985" s="38" t="s">
        <v>8</v>
      </c>
      <c r="B985" s="31">
        <v>1999</v>
      </c>
      <c r="C985" s="31">
        <v>93</v>
      </c>
      <c r="D985" s="32">
        <v>0.35634701000000002</v>
      </c>
      <c r="E985" s="32">
        <v>0.30245715000000001</v>
      </c>
      <c r="F985" s="32">
        <v>0.69754285000000005</v>
      </c>
      <c r="G985" s="33">
        <v>537.59299999999996</v>
      </c>
      <c r="H985" s="39">
        <v>456.29300000000001</v>
      </c>
    </row>
    <row r="986" spans="1:8">
      <c r="A986" s="38" t="s">
        <v>8</v>
      </c>
      <c r="B986" s="31">
        <v>1999</v>
      </c>
      <c r="C986" s="31">
        <v>94</v>
      </c>
      <c r="D986" s="32">
        <v>0.37899593999999998</v>
      </c>
      <c r="E986" s="32">
        <v>0.31861840000000002</v>
      </c>
      <c r="F986" s="32">
        <v>0.68138160000000003</v>
      </c>
      <c r="G986" s="33">
        <v>374.99400000000003</v>
      </c>
      <c r="H986" s="39">
        <v>315.25400000000002</v>
      </c>
    </row>
    <row r="987" spans="1:8">
      <c r="A987" s="38" t="s">
        <v>8</v>
      </c>
      <c r="B987" s="31">
        <v>1999</v>
      </c>
      <c r="C987" s="31">
        <v>95</v>
      </c>
      <c r="D987" s="32">
        <v>0.40452426000000002</v>
      </c>
      <c r="E987" s="32">
        <v>0.33646926999999999</v>
      </c>
      <c r="F987" s="32">
        <v>0.66353072999999996</v>
      </c>
      <c r="G987" s="33">
        <v>255.51400000000001</v>
      </c>
      <c r="H987" s="39">
        <v>212.52799999999999</v>
      </c>
    </row>
    <row r="988" spans="1:8">
      <c r="A988" s="38" t="s">
        <v>8</v>
      </c>
      <c r="B988" s="31">
        <v>1999</v>
      </c>
      <c r="C988" s="31">
        <v>96</v>
      </c>
      <c r="D988" s="32">
        <v>0.42698078</v>
      </c>
      <c r="E988" s="32">
        <v>0.35186169</v>
      </c>
      <c r="F988" s="32">
        <v>0.64813831</v>
      </c>
      <c r="G988" s="33">
        <v>169.541</v>
      </c>
      <c r="H988" s="39">
        <v>139.714</v>
      </c>
    </row>
    <row r="989" spans="1:8">
      <c r="A989" s="38" t="s">
        <v>8</v>
      </c>
      <c r="B989" s="31">
        <v>1999</v>
      </c>
      <c r="C989" s="31">
        <v>97</v>
      </c>
      <c r="D989" s="32">
        <v>0.44887042999999999</v>
      </c>
      <c r="E989" s="32">
        <v>0.36659385999999999</v>
      </c>
      <c r="F989" s="32">
        <v>0.63340613999999995</v>
      </c>
      <c r="G989" s="33">
        <v>109.886</v>
      </c>
      <c r="H989" s="39">
        <v>89.744</v>
      </c>
    </row>
    <row r="990" spans="1:8">
      <c r="A990" s="38" t="s">
        <v>8</v>
      </c>
      <c r="B990" s="31">
        <v>1999</v>
      </c>
      <c r="C990" s="31">
        <v>98</v>
      </c>
      <c r="D990" s="32">
        <v>0.47001762000000002</v>
      </c>
      <c r="E990" s="32">
        <v>0.38057836</v>
      </c>
      <c r="F990" s="32">
        <v>0.61942164</v>
      </c>
      <c r="G990" s="33">
        <v>69.602999999999994</v>
      </c>
      <c r="H990" s="39">
        <v>56.357999999999997</v>
      </c>
    </row>
    <row r="991" spans="1:8">
      <c r="A991" s="38" t="s">
        <v>8</v>
      </c>
      <c r="B991" s="31">
        <v>1999</v>
      </c>
      <c r="C991" s="31">
        <v>99</v>
      </c>
      <c r="D991" s="32">
        <v>0.49673318</v>
      </c>
      <c r="E991" s="32">
        <v>0.3979065</v>
      </c>
      <c r="F991" s="32">
        <v>0.60209349999999995</v>
      </c>
      <c r="G991" s="33">
        <v>43.113</v>
      </c>
      <c r="H991" s="39">
        <v>34.536000000000001</v>
      </c>
    </row>
    <row r="992" spans="1:8">
      <c r="A992" s="38" t="s">
        <v>8</v>
      </c>
      <c r="B992" s="31">
        <v>2000</v>
      </c>
      <c r="C992" s="31">
        <v>1</v>
      </c>
      <c r="D992" s="32">
        <v>4.5743930000000002E-2</v>
      </c>
      <c r="E992" s="32">
        <v>4.4721070000000002E-2</v>
      </c>
      <c r="F992" s="32">
        <v>0.95527892999999997</v>
      </c>
      <c r="G992" s="33">
        <v>87761.493000000002</v>
      </c>
      <c r="H992" s="39">
        <v>85799.099000000002</v>
      </c>
    </row>
    <row r="993" spans="1:8">
      <c r="A993" s="38" t="s">
        <v>8</v>
      </c>
      <c r="B993" s="31">
        <v>2000</v>
      </c>
      <c r="C993" s="31">
        <v>2</v>
      </c>
      <c r="D993" s="32">
        <v>2.7805420000000001E-2</v>
      </c>
      <c r="E993" s="32">
        <v>2.7424150000000001E-2</v>
      </c>
      <c r="F993" s="32">
        <v>0.97257585000000002</v>
      </c>
      <c r="G993" s="33">
        <v>83836.705000000002</v>
      </c>
      <c r="H993" s="39">
        <v>82687.13</v>
      </c>
    </row>
    <row r="994" spans="1:8">
      <c r="A994" s="38" t="s">
        <v>8</v>
      </c>
      <c r="B994" s="31">
        <v>2000</v>
      </c>
      <c r="C994" s="31">
        <v>3</v>
      </c>
      <c r="D994" s="32">
        <v>1.8643219999999999E-2</v>
      </c>
      <c r="E994" s="32">
        <v>1.8471040000000001E-2</v>
      </c>
      <c r="F994" s="32">
        <v>0.98152896000000001</v>
      </c>
      <c r="G994" s="33">
        <v>81537.554999999993</v>
      </c>
      <c r="H994" s="39">
        <v>80784.513000000006</v>
      </c>
    </row>
    <row r="995" spans="1:8">
      <c r="A995" s="38" t="s">
        <v>8</v>
      </c>
      <c r="B995" s="31">
        <v>2000</v>
      </c>
      <c r="C995" s="31">
        <v>4</v>
      </c>
      <c r="D995" s="32">
        <v>1.264091E-2</v>
      </c>
      <c r="E995" s="32">
        <v>1.256152E-2</v>
      </c>
      <c r="F995" s="32">
        <v>0.98743848000000001</v>
      </c>
      <c r="G995" s="33">
        <v>80031.471000000005</v>
      </c>
      <c r="H995" s="39">
        <v>79528.812999999995</v>
      </c>
    </row>
    <row r="996" spans="1:8">
      <c r="A996" s="38" t="s">
        <v>8</v>
      </c>
      <c r="B996" s="31">
        <v>2000</v>
      </c>
      <c r="C996" s="31">
        <v>5</v>
      </c>
      <c r="D996" s="32">
        <v>9.3020800000000008E-3</v>
      </c>
      <c r="E996" s="32">
        <v>9.2590199999999998E-3</v>
      </c>
      <c r="F996" s="32">
        <v>0.99074097999999999</v>
      </c>
      <c r="G996" s="33">
        <v>79026.153999999995</v>
      </c>
      <c r="H996" s="39">
        <v>78660.301999999996</v>
      </c>
    </row>
    <row r="997" spans="1:8">
      <c r="A997" s="38" t="s">
        <v>8</v>
      </c>
      <c r="B997" s="31">
        <v>2000</v>
      </c>
      <c r="C997" s="31">
        <v>6</v>
      </c>
      <c r="D997" s="32">
        <v>7.4520899999999998E-3</v>
      </c>
      <c r="E997" s="32">
        <v>7.4244300000000001E-3</v>
      </c>
      <c r="F997" s="32">
        <v>0.99257556999999996</v>
      </c>
      <c r="G997" s="33">
        <v>78294.45</v>
      </c>
      <c r="H997" s="39">
        <v>78003.804000000004</v>
      </c>
    </row>
    <row r="998" spans="1:8">
      <c r="A998" s="38" t="s">
        <v>8</v>
      </c>
      <c r="B998" s="31">
        <v>2000</v>
      </c>
      <c r="C998" s="31">
        <v>7</v>
      </c>
      <c r="D998" s="32">
        <v>6.0977899999999996E-3</v>
      </c>
      <c r="E998" s="32">
        <v>6.0792600000000004E-3</v>
      </c>
      <c r="F998" s="32">
        <v>0.99392073999999997</v>
      </c>
      <c r="G998" s="33">
        <v>77713.157999999996</v>
      </c>
      <c r="H998" s="39">
        <v>77476.938999999998</v>
      </c>
    </row>
    <row r="999" spans="1:8">
      <c r="A999" s="38" t="s">
        <v>8</v>
      </c>
      <c r="B999" s="31">
        <v>2000</v>
      </c>
      <c r="C999" s="31">
        <v>8</v>
      </c>
      <c r="D999" s="32">
        <v>5.1983200000000002E-3</v>
      </c>
      <c r="E999" s="32">
        <v>5.1848399999999996E-3</v>
      </c>
      <c r="F999" s="32">
        <v>0.99481516000000003</v>
      </c>
      <c r="G999" s="33">
        <v>77240.72</v>
      </c>
      <c r="H999" s="39">
        <v>77040.479000000007</v>
      </c>
    </row>
    <row r="1000" spans="1:8">
      <c r="A1000" s="38" t="s">
        <v>8</v>
      </c>
      <c r="B1000" s="31">
        <v>2000</v>
      </c>
      <c r="C1000" s="31">
        <v>9</v>
      </c>
      <c r="D1000" s="32">
        <v>4.5905299999999998E-3</v>
      </c>
      <c r="E1000" s="32">
        <v>4.5800199999999998E-3</v>
      </c>
      <c r="F1000" s="32">
        <v>0.99541997999999998</v>
      </c>
      <c r="G1000" s="33">
        <v>76840.239000000001</v>
      </c>
      <c r="H1000" s="39">
        <v>76664.274000000005</v>
      </c>
    </row>
    <row r="1001" spans="1:8">
      <c r="A1001" s="38" t="s">
        <v>8</v>
      </c>
      <c r="B1001" s="31">
        <v>2000</v>
      </c>
      <c r="C1001" s="31">
        <v>10</v>
      </c>
      <c r="D1001" s="32">
        <v>4.1945799999999998E-3</v>
      </c>
      <c r="E1001" s="32">
        <v>4.1857999999999999E-3</v>
      </c>
      <c r="F1001" s="32">
        <v>0.99581419999999998</v>
      </c>
      <c r="G1001" s="33">
        <v>76488.308999999994</v>
      </c>
      <c r="H1001" s="39">
        <v>76328.226999999999</v>
      </c>
    </row>
    <row r="1002" spans="1:8">
      <c r="A1002" s="38" t="s">
        <v>8</v>
      </c>
      <c r="B1002" s="31">
        <v>2000</v>
      </c>
      <c r="C1002" s="31">
        <v>11</v>
      </c>
      <c r="D1002" s="32">
        <v>3.92728E-3</v>
      </c>
      <c r="E1002" s="32">
        <v>3.9195899999999997E-3</v>
      </c>
      <c r="F1002" s="32">
        <v>0.99608041000000003</v>
      </c>
      <c r="G1002" s="33">
        <v>76168.144</v>
      </c>
      <c r="H1002" s="39">
        <v>76018.87</v>
      </c>
    </row>
    <row r="1003" spans="1:8">
      <c r="A1003" s="38" t="s">
        <v>8</v>
      </c>
      <c r="B1003" s="31">
        <v>2000</v>
      </c>
      <c r="C1003" s="31">
        <v>12</v>
      </c>
      <c r="D1003" s="32">
        <v>3.8573100000000001E-3</v>
      </c>
      <c r="E1003" s="32">
        <v>3.84988E-3</v>
      </c>
      <c r="F1003" s="32">
        <v>0.99615012000000003</v>
      </c>
      <c r="G1003" s="33">
        <v>75869.596000000005</v>
      </c>
      <c r="H1003" s="39">
        <v>75723.551999999996</v>
      </c>
    </row>
    <row r="1004" spans="1:8">
      <c r="A1004" s="38" t="s">
        <v>8</v>
      </c>
      <c r="B1004" s="31">
        <v>2000</v>
      </c>
      <c r="C1004" s="31">
        <v>13</v>
      </c>
      <c r="D1004" s="32">
        <v>3.8896500000000001E-3</v>
      </c>
      <c r="E1004" s="32">
        <v>3.8820999999999999E-3</v>
      </c>
      <c r="F1004" s="32">
        <v>0.9961179</v>
      </c>
      <c r="G1004" s="33">
        <v>75577.506999999998</v>
      </c>
      <c r="H1004" s="39">
        <v>75430.808000000005</v>
      </c>
    </row>
    <row r="1005" spans="1:8">
      <c r="A1005" s="38" t="s">
        <v>8</v>
      </c>
      <c r="B1005" s="31">
        <v>2000</v>
      </c>
      <c r="C1005" s="31">
        <v>14</v>
      </c>
      <c r="D1005" s="32">
        <v>4.0562000000000003E-3</v>
      </c>
      <c r="E1005" s="32">
        <v>4.0479899999999996E-3</v>
      </c>
      <c r="F1005" s="32">
        <v>0.99595201</v>
      </c>
      <c r="G1005" s="33">
        <v>75284.107999999993</v>
      </c>
      <c r="H1005" s="39">
        <v>75131.732999999993</v>
      </c>
    </row>
    <row r="1006" spans="1:8">
      <c r="A1006" s="38" t="s">
        <v>8</v>
      </c>
      <c r="B1006" s="31">
        <v>2000</v>
      </c>
      <c r="C1006" s="31">
        <v>15</v>
      </c>
      <c r="D1006" s="32">
        <v>4.2757100000000003E-3</v>
      </c>
      <c r="E1006" s="32">
        <v>4.2665899999999998E-3</v>
      </c>
      <c r="F1006" s="32">
        <v>0.99573341000000004</v>
      </c>
      <c r="G1006" s="33">
        <v>74979.358999999997</v>
      </c>
      <c r="H1006" s="39">
        <v>74819.406000000003</v>
      </c>
    </row>
    <row r="1007" spans="1:8">
      <c r="A1007" s="38" t="s">
        <v>8</v>
      </c>
      <c r="B1007" s="31">
        <v>2000</v>
      </c>
      <c r="C1007" s="31">
        <v>16</v>
      </c>
      <c r="D1007" s="32">
        <v>4.6204200000000001E-3</v>
      </c>
      <c r="E1007" s="32">
        <v>4.60977E-3</v>
      </c>
      <c r="F1007" s="32">
        <v>0.99539023000000004</v>
      </c>
      <c r="G1007" s="33">
        <v>74659.452000000005</v>
      </c>
      <c r="H1007" s="39">
        <v>74487.370999999999</v>
      </c>
    </row>
    <row r="1008" spans="1:8">
      <c r="A1008" s="38" t="s">
        <v>8</v>
      </c>
      <c r="B1008" s="31">
        <v>2000</v>
      </c>
      <c r="C1008" s="31">
        <v>17</v>
      </c>
      <c r="D1008" s="32">
        <v>4.9848399999999999E-3</v>
      </c>
      <c r="E1008" s="32">
        <v>4.9724399999999998E-3</v>
      </c>
      <c r="F1008" s="32">
        <v>0.99502756000000003</v>
      </c>
      <c r="G1008" s="33">
        <v>74315.289999999994</v>
      </c>
      <c r="H1008" s="39">
        <v>74130.524999999994</v>
      </c>
    </row>
    <row r="1009" spans="1:8">
      <c r="A1009" s="38" t="s">
        <v>8</v>
      </c>
      <c r="B1009" s="31">
        <v>2000</v>
      </c>
      <c r="C1009" s="31">
        <v>18</v>
      </c>
      <c r="D1009" s="32">
        <v>5.4069699999999997E-3</v>
      </c>
      <c r="E1009" s="32">
        <v>5.3923900000000004E-3</v>
      </c>
      <c r="F1009" s="32">
        <v>0.99460760999999998</v>
      </c>
      <c r="G1009" s="33">
        <v>73945.760999999999</v>
      </c>
      <c r="H1009" s="39">
        <v>73746.388999999996</v>
      </c>
    </row>
    <row r="1010" spans="1:8">
      <c r="A1010" s="38" t="s">
        <v>8</v>
      </c>
      <c r="B1010" s="31">
        <v>2000</v>
      </c>
      <c r="C1010" s="31">
        <v>19</v>
      </c>
      <c r="D1010" s="32">
        <v>5.94963E-3</v>
      </c>
      <c r="E1010" s="32">
        <v>5.9319799999999999E-3</v>
      </c>
      <c r="F1010" s="32">
        <v>0.99406802000000005</v>
      </c>
      <c r="G1010" s="33">
        <v>73547.017000000007</v>
      </c>
      <c r="H1010" s="39">
        <v>73328.876999999993</v>
      </c>
    </row>
    <row r="1011" spans="1:8">
      <c r="A1011" s="38" t="s">
        <v>8</v>
      </c>
      <c r="B1011" s="31">
        <v>2000</v>
      </c>
      <c r="C1011" s="31">
        <v>20</v>
      </c>
      <c r="D1011" s="32">
        <v>6.5229199999999998E-3</v>
      </c>
      <c r="E1011" s="32">
        <v>6.5017199999999999E-3</v>
      </c>
      <c r="F1011" s="32">
        <v>0.99349827999999996</v>
      </c>
      <c r="G1011" s="33">
        <v>73110.736999999994</v>
      </c>
      <c r="H1011" s="39">
        <v>72873.063999999998</v>
      </c>
    </row>
    <row r="1012" spans="1:8">
      <c r="A1012" s="38" t="s">
        <v>8</v>
      </c>
      <c r="B1012" s="31">
        <v>2000</v>
      </c>
      <c r="C1012" s="31">
        <v>21</v>
      </c>
      <c r="D1012" s="32">
        <v>7.0427500000000004E-3</v>
      </c>
      <c r="E1012" s="32">
        <v>7.0180299999999998E-3</v>
      </c>
      <c r="F1012" s="32">
        <v>0.99298196999999999</v>
      </c>
      <c r="G1012" s="33">
        <v>72635.392000000007</v>
      </c>
      <c r="H1012" s="39">
        <v>72380.513000000006</v>
      </c>
    </row>
    <row r="1013" spans="1:8">
      <c r="A1013" s="38" t="s">
        <v>8</v>
      </c>
      <c r="B1013" s="31">
        <v>2000</v>
      </c>
      <c r="C1013" s="31">
        <v>22</v>
      </c>
      <c r="D1013" s="32">
        <v>7.4194500000000002E-3</v>
      </c>
      <c r="E1013" s="32">
        <v>7.39203E-3</v>
      </c>
      <c r="F1013" s="32">
        <v>0.99260797000000001</v>
      </c>
      <c r="G1013" s="33">
        <v>72125.634000000005</v>
      </c>
      <c r="H1013" s="39">
        <v>71859.057000000001</v>
      </c>
    </row>
    <row r="1014" spans="1:8">
      <c r="A1014" s="38" t="s">
        <v>8</v>
      </c>
      <c r="B1014" s="31">
        <v>2000</v>
      </c>
      <c r="C1014" s="31">
        <v>23</v>
      </c>
      <c r="D1014" s="32">
        <v>7.6746200000000001E-3</v>
      </c>
      <c r="E1014" s="32">
        <v>7.64528E-3</v>
      </c>
      <c r="F1014" s="32">
        <v>0.99235472000000002</v>
      </c>
      <c r="G1014" s="33">
        <v>71592.479999999996</v>
      </c>
      <c r="H1014" s="39">
        <v>71318.807000000001</v>
      </c>
    </row>
    <row r="1015" spans="1:8">
      <c r="A1015" s="38" t="s">
        <v>8</v>
      </c>
      <c r="B1015" s="31">
        <v>2000</v>
      </c>
      <c r="C1015" s="31">
        <v>24</v>
      </c>
      <c r="D1015" s="32">
        <v>7.8982299999999991E-3</v>
      </c>
      <c r="E1015" s="32">
        <v>7.8671699999999997E-3</v>
      </c>
      <c r="F1015" s="32">
        <v>0.99213282999999997</v>
      </c>
      <c r="G1015" s="33">
        <v>71045.134999999995</v>
      </c>
      <c r="H1015" s="39">
        <v>70765.672999999995</v>
      </c>
    </row>
    <row r="1016" spans="1:8">
      <c r="A1016" s="38" t="s">
        <v>8</v>
      </c>
      <c r="B1016" s="31">
        <v>2000</v>
      </c>
      <c r="C1016" s="31">
        <v>25</v>
      </c>
      <c r="D1016" s="32">
        <v>8.0907600000000007E-3</v>
      </c>
      <c r="E1016" s="32">
        <v>8.05816E-3</v>
      </c>
      <c r="F1016" s="32">
        <v>0.99194183999999996</v>
      </c>
      <c r="G1016" s="33">
        <v>70486.210999999996</v>
      </c>
      <c r="H1016" s="39">
        <v>70202.217000000004</v>
      </c>
    </row>
    <row r="1017" spans="1:8">
      <c r="A1017" s="38" t="s">
        <v>8</v>
      </c>
      <c r="B1017" s="31">
        <v>2000</v>
      </c>
      <c r="C1017" s="31">
        <v>26</v>
      </c>
      <c r="D1017" s="32">
        <v>8.2469499999999994E-3</v>
      </c>
      <c r="E1017" s="32">
        <v>8.2130899999999993E-3</v>
      </c>
      <c r="F1017" s="32">
        <v>0.99178690999999997</v>
      </c>
      <c r="G1017" s="33">
        <v>69918.221999999994</v>
      </c>
      <c r="H1017" s="39">
        <v>69631.100000000006</v>
      </c>
    </row>
    <row r="1018" spans="1:8">
      <c r="A1018" s="38" t="s">
        <v>8</v>
      </c>
      <c r="B1018" s="31">
        <v>2000</v>
      </c>
      <c r="C1018" s="31">
        <v>27</v>
      </c>
      <c r="D1018" s="32">
        <v>8.3947799999999993E-3</v>
      </c>
      <c r="E1018" s="32">
        <v>8.3596899999999995E-3</v>
      </c>
      <c r="F1018" s="32">
        <v>0.99164030999999997</v>
      </c>
      <c r="G1018" s="33">
        <v>69343.978000000003</v>
      </c>
      <c r="H1018" s="39">
        <v>69054.130999999994</v>
      </c>
    </row>
    <row r="1019" spans="1:8">
      <c r="A1019" s="38" t="s">
        <v>8</v>
      </c>
      <c r="B1019" s="31">
        <v>2000</v>
      </c>
      <c r="C1019" s="31">
        <v>28</v>
      </c>
      <c r="D1019" s="32">
        <v>8.5665900000000007E-3</v>
      </c>
      <c r="E1019" s="32">
        <v>8.5300500000000008E-3</v>
      </c>
      <c r="F1019" s="32">
        <v>0.99146995000000004</v>
      </c>
      <c r="G1019" s="33">
        <v>68764.284</v>
      </c>
      <c r="H1019" s="39">
        <v>68471.001999999993</v>
      </c>
    </row>
    <row r="1020" spans="1:8">
      <c r="A1020" s="38" t="s">
        <v>8</v>
      </c>
      <c r="B1020" s="31">
        <v>2000</v>
      </c>
      <c r="C1020" s="31">
        <v>29</v>
      </c>
      <c r="D1020" s="32">
        <v>8.6471599999999992E-3</v>
      </c>
      <c r="E1020" s="32">
        <v>8.60993E-3</v>
      </c>
      <c r="F1020" s="32">
        <v>0.99139007000000001</v>
      </c>
      <c r="G1020" s="33">
        <v>68177.721000000005</v>
      </c>
      <c r="H1020" s="39">
        <v>67884.217999999993</v>
      </c>
    </row>
    <row r="1021" spans="1:8">
      <c r="A1021" s="38" t="s">
        <v>8</v>
      </c>
      <c r="B1021" s="31">
        <v>2000</v>
      </c>
      <c r="C1021" s="31">
        <v>30</v>
      </c>
      <c r="D1021" s="32">
        <v>8.8712400000000007E-3</v>
      </c>
      <c r="E1021" s="32">
        <v>8.8320699999999992E-3</v>
      </c>
      <c r="F1021" s="32">
        <v>0.99116793000000003</v>
      </c>
      <c r="G1021" s="33">
        <v>67590.714999999997</v>
      </c>
      <c r="H1021" s="39">
        <v>67292.232000000004</v>
      </c>
    </row>
    <row r="1022" spans="1:8">
      <c r="A1022" s="38" t="s">
        <v>8</v>
      </c>
      <c r="B1022" s="31">
        <v>2000</v>
      </c>
      <c r="C1022" s="31">
        <v>31</v>
      </c>
      <c r="D1022" s="32">
        <v>8.9437600000000003E-3</v>
      </c>
      <c r="E1022" s="32">
        <v>8.9039500000000008E-3</v>
      </c>
      <c r="F1022" s="32">
        <v>0.99109605000000001</v>
      </c>
      <c r="G1022" s="33">
        <v>66993.75</v>
      </c>
      <c r="H1022" s="39">
        <v>66695.494999999995</v>
      </c>
    </row>
    <row r="1023" spans="1:8">
      <c r="A1023" s="38" t="s">
        <v>8</v>
      </c>
      <c r="B1023" s="31">
        <v>2000</v>
      </c>
      <c r="C1023" s="31">
        <v>32</v>
      </c>
      <c r="D1023" s="32">
        <v>9.2362E-3</v>
      </c>
      <c r="E1023" s="32">
        <v>9.1937400000000006E-3</v>
      </c>
      <c r="F1023" s="32">
        <v>0.99080626000000005</v>
      </c>
      <c r="G1023" s="33">
        <v>66397.240999999995</v>
      </c>
      <c r="H1023" s="39">
        <v>66092.020999999993</v>
      </c>
    </row>
    <row r="1024" spans="1:8">
      <c r="A1024" s="38" t="s">
        <v>8</v>
      </c>
      <c r="B1024" s="31">
        <v>2000</v>
      </c>
      <c r="C1024" s="31">
        <v>33</v>
      </c>
      <c r="D1024" s="32">
        <v>9.4781899999999992E-3</v>
      </c>
      <c r="E1024" s="32">
        <v>9.4334799999999993E-3</v>
      </c>
      <c r="F1024" s="32">
        <v>0.99056652000000001</v>
      </c>
      <c r="G1024" s="33">
        <v>65786.801999999996</v>
      </c>
      <c r="H1024" s="39">
        <v>65476.502</v>
      </c>
    </row>
    <row r="1025" spans="1:8">
      <c r="A1025" s="38" t="s">
        <v>8</v>
      </c>
      <c r="B1025" s="31">
        <v>2000</v>
      </c>
      <c r="C1025" s="31">
        <v>34</v>
      </c>
      <c r="D1025" s="32">
        <v>9.7362000000000004E-3</v>
      </c>
      <c r="E1025" s="32">
        <v>9.6890399999999995E-3</v>
      </c>
      <c r="F1025" s="32">
        <v>0.99031095999999996</v>
      </c>
      <c r="G1025" s="33">
        <v>65166.203000000001</v>
      </c>
      <c r="H1025" s="39">
        <v>64850.504000000001</v>
      </c>
    </row>
    <row r="1026" spans="1:8">
      <c r="A1026" s="38" t="s">
        <v>8</v>
      </c>
      <c r="B1026" s="31">
        <v>2000</v>
      </c>
      <c r="C1026" s="31">
        <v>35</v>
      </c>
      <c r="D1026" s="32">
        <v>1.003706E-2</v>
      </c>
      <c r="E1026" s="32">
        <v>9.9869399999999997E-3</v>
      </c>
      <c r="F1026" s="32">
        <v>0.99001306</v>
      </c>
      <c r="G1026" s="33">
        <v>64534.805</v>
      </c>
      <c r="H1026" s="39">
        <v>64212.553</v>
      </c>
    </row>
    <row r="1027" spans="1:8">
      <c r="A1027" s="38" t="s">
        <v>8</v>
      </c>
      <c r="B1027" s="31">
        <v>2000</v>
      </c>
      <c r="C1027" s="31">
        <v>36</v>
      </c>
      <c r="D1027" s="32">
        <v>1.033099E-2</v>
      </c>
      <c r="E1027" s="32">
        <v>1.02779E-2</v>
      </c>
      <c r="F1027" s="32">
        <v>0.98972210000000005</v>
      </c>
      <c r="G1027" s="33">
        <v>63890.3</v>
      </c>
      <c r="H1027" s="39">
        <v>63561.970999999998</v>
      </c>
    </row>
    <row r="1028" spans="1:8">
      <c r="A1028" s="38" t="s">
        <v>8</v>
      </c>
      <c r="B1028" s="31">
        <v>2000</v>
      </c>
      <c r="C1028" s="31">
        <v>37</v>
      </c>
      <c r="D1028" s="32">
        <v>1.05874E-2</v>
      </c>
      <c r="E1028" s="32">
        <v>1.053165E-2</v>
      </c>
      <c r="F1028" s="32">
        <v>0.98946835</v>
      </c>
      <c r="G1028" s="33">
        <v>63233.642</v>
      </c>
      <c r="H1028" s="39">
        <v>62900.665000000001</v>
      </c>
    </row>
    <row r="1029" spans="1:8">
      <c r="A1029" s="38" t="s">
        <v>8</v>
      </c>
      <c r="B1029" s="31">
        <v>2000</v>
      </c>
      <c r="C1029" s="31">
        <v>38</v>
      </c>
      <c r="D1029" s="32">
        <v>1.094235E-2</v>
      </c>
      <c r="E1029" s="32">
        <v>1.088281E-2</v>
      </c>
      <c r="F1029" s="32">
        <v>0.98911718999999998</v>
      </c>
      <c r="G1029" s="33">
        <v>62567.686999999998</v>
      </c>
      <c r="H1029" s="39">
        <v>62227.231</v>
      </c>
    </row>
    <row r="1030" spans="1:8">
      <c r="A1030" s="38" t="s">
        <v>8</v>
      </c>
      <c r="B1030" s="31">
        <v>2000</v>
      </c>
      <c r="C1030" s="31">
        <v>39</v>
      </c>
      <c r="D1030" s="32">
        <v>1.118355E-2</v>
      </c>
      <c r="E1030" s="32">
        <v>1.112136E-2</v>
      </c>
      <c r="F1030" s="32">
        <v>0.98887864000000003</v>
      </c>
      <c r="G1030" s="33">
        <v>61886.775000000001</v>
      </c>
      <c r="H1030" s="39">
        <v>61542.642</v>
      </c>
    </row>
    <row r="1031" spans="1:8">
      <c r="A1031" s="38" t="s">
        <v>8</v>
      </c>
      <c r="B1031" s="31">
        <v>2000</v>
      </c>
      <c r="C1031" s="31">
        <v>40</v>
      </c>
      <c r="D1031" s="32">
        <v>1.162532E-2</v>
      </c>
      <c r="E1031" s="32">
        <v>1.155813E-2</v>
      </c>
      <c r="F1031" s="32">
        <v>0.98844186999999994</v>
      </c>
      <c r="G1031" s="33">
        <v>61198.51</v>
      </c>
      <c r="H1031" s="39">
        <v>60844.839</v>
      </c>
    </row>
    <row r="1032" spans="1:8">
      <c r="A1032" s="38" t="s">
        <v>8</v>
      </c>
      <c r="B1032" s="31">
        <v>2000</v>
      </c>
      <c r="C1032" s="31">
        <v>41</v>
      </c>
      <c r="D1032" s="32">
        <v>1.171326E-2</v>
      </c>
      <c r="E1032" s="32">
        <v>1.164506E-2</v>
      </c>
      <c r="F1032" s="32">
        <v>0.98835494000000002</v>
      </c>
      <c r="G1032" s="33">
        <v>60491.169000000002</v>
      </c>
      <c r="H1032" s="39">
        <v>60138.957999999999</v>
      </c>
    </row>
    <row r="1033" spans="1:8">
      <c r="A1033" s="38" t="s">
        <v>8</v>
      </c>
      <c r="B1033" s="31">
        <v>2000</v>
      </c>
      <c r="C1033" s="31">
        <v>42</v>
      </c>
      <c r="D1033" s="32">
        <v>1.221443E-2</v>
      </c>
      <c r="E1033" s="32">
        <v>1.214029E-2</v>
      </c>
      <c r="F1033" s="32">
        <v>0.98785970999999995</v>
      </c>
      <c r="G1033" s="33">
        <v>59786.745999999999</v>
      </c>
      <c r="H1033" s="39">
        <v>59423.832000000002</v>
      </c>
    </row>
    <row r="1034" spans="1:8">
      <c r="A1034" s="38" t="s">
        <v>8</v>
      </c>
      <c r="B1034" s="31">
        <v>2000</v>
      </c>
      <c r="C1034" s="31">
        <v>43</v>
      </c>
      <c r="D1034" s="32">
        <v>1.239938E-2</v>
      </c>
      <c r="E1034" s="32">
        <v>1.2322980000000001E-2</v>
      </c>
      <c r="F1034" s="32">
        <v>0.98767702000000002</v>
      </c>
      <c r="G1034" s="33">
        <v>59060.917999999998</v>
      </c>
      <c r="H1034" s="39">
        <v>58697.014999999999</v>
      </c>
    </row>
    <row r="1035" spans="1:8">
      <c r="A1035" s="38" t="s">
        <v>8</v>
      </c>
      <c r="B1035" s="31">
        <v>2000</v>
      </c>
      <c r="C1035" s="31">
        <v>44</v>
      </c>
      <c r="D1035" s="32">
        <v>1.275284E-2</v>
      </c>
      <c r="E1035" s="32">
        <v>1.2672040000000001E-2</v>
      </c>
      <c r="F1035" s="32">
        <v>0.98732796</v>
      </c>
      <c r="G1035" s="33">
        <v>58333.110999999997</v>
      </c>
      <c r="H1035" s="39">
        <v>57963.510999999999</v>
      </c>
    </row>
    <row r="1036" spans="1:8">
      <c r="A1036" s="38" t="s">
        <v>8</v>
      </c>
      <c r="B1036" s="31">
        <v>2000</v>
      </c>
      <c r="C1036" s="31">
        <v>45</v>
      </c>
      <c r="D1036" s="32">
        <v>1.318538E-2</v>
      </c>
      <c r="E1036" s="32">
        <v>1.3099029999999999E-2</v>
      </c>
      <c r="F1036" s="32">
        <v>0.98690096999999999</v>
      </c>
      <c r="G1036" s="33">
        <v>57593.911999999997</v>
      </c>
      <c r="H1036" s="39">
        <v>57216.7</v>
      </c>
    </row>
    <row r="1037" spans="1:8">
      <c r="A1037" s="38" t="s">
        <v>8</v>
      </c>
      <c r="B1037" s="31">
        <v>2000</v>
      </c>
      <c r="C1037" s="31">
        <v>46</v>
      </c>
      <c r="D1037" s="32">
        <v>1.3501269999999999E-2</v>
      </c>
      <c r="E1037" s="32">
        <v>1.3410729999999999E-2</v>
      </c>
      <c r="F1037" s="32">
        <v>0.98658926999999996</v>
      </c>
      <c r="G1037" s="33">
        <v>56839.487999999998</v>
      </c>
      <c r="H1037" s="39">
        <v>56458.358</v>
      </c>
    </row>
    <row r="1038" spans="1:8">
      <c r="A1038" s="38" t="s">
        <v>8</v>
      </c>
      <c r="B1038" s="31">
        <v>2000</v>
      </c>
      <c r="C1038" s="31">
        <v>47</v>
      </c>
      <c r="D1038" s="32">
        <v>1.395503E-2</v>
      </c>
      <c r="E1038" s="32">
        <v>1.385834E-2</v>
      </c>
      <c r="F1038" s="32">
        <v>0.98614166000000003</v>
      </c>
      <c r="G1038" s="33">
        <v>56077.228000000003</v>
      </c>
      <c r="H1038" s="39">
        <v>55688.66</v>
      </c>
    </row>
    <row r="1039" spans="1:8">
      <c r="A1039" s="38" t="s">
        <v>8</v>
      </c>
      <c r="B1039" s="31">
        <v>2000</v>
      </c>
      <c r="C1039" s="31">
        <v>48</v>
      </c>
      <c r="D1039" s="32">
        <v>1.4631460000000001E-2</v>
      </c>
      <c r="E1039" s="32">
        <v>1.45252E-2</v>
      </c>
      <c r="F1039" s="32">
        <v>0.98547479999999998</v>
      </c>
      <c r="G1039" s="33">
        <v>55300.091</v>
      </c>
      <c r="H1039" s="39">
        <v>54898.468999999997</v>
      </c>
    </row>
    <row r="1040" spans="1:8">
      <c r="A1040" s="38" t="s">
        <v>8</v>
      </c>
      <c r="B1040" s="31">
        <v>2000</v>
      </c>
      <c r="C1040" s="31">
        <v>49</v>
      </c>
      <c r="D1040" s="32">
        <v>1.524469E-2</v>
      </c>
      <c r="E1040" s="32">
        <v>1.512936E-2</v>
      </c>
      <c r="F1040" s="32">
        <v>0.98487064000000002</v>
      </c>
      <c r="G1040" s="33">
        <v>54496.845999999998</v>
      </c>
      <c r="H1040" s="39">
        <v>54084.595000000001</v>
      </c>
    </row>
    <row r="1041" spans="1:8">
      <c r="A1041" s="38" t="s">
        <v>8</v>
      </c>
      <c r="B1041" s="31">
        <v>2000</v>
      </c>
      <c r="C1041" s="31">
        <v>50</v>
      </c>
      <c r="D1041" s="32">
        <v>1.6209399999999999E-2</v>
      </c>
      <c r="E1041" s="32">
        <v>1.6079079999999999E-2</v>
      </c>
      <c r="F1041" s="32">
        <v>0.98392091999999998</v>
      </c>
      <c r="G1041" s="33">
        <v>53672.343999999997</v>
      </c>
      <c r="H1041" s="39">
        <v>53240.843000000001</v>
      </c>
    </row>
    <row r="1042" spans="1:8">
      <c r="A1042" s="38" t="s">
        <v>8</v>
      </c>
      <c r="B1042" s="31">
        <v>2000</v>
      </c>
      <c r="C1042" s="31">
        <v>51</v>
      </c>
      <c r="D1042" s="32">
        <v>1.665809E-2</v>
      </c>
      <c r="E1042" s="32">
        <v>1.6520489999999999E-2</v>
      </c>
      <c r="F1042" s="32">
        <v>0.98347951</v>
      </c>
      <c r="G1042" s="33">
        <v>52809.341999999997</v>
      </c>
      <c r="H1042" s="39">
        <v>52373.124000000003</v>
      </c>
    </row>
    <row r="1043" spans="1:8">
      <c r="A1043" s="38" t="s">
        <v>8</v>
      </c>
      <c r="B1043" s="31">
        <v>2000</v>
      </c>
      <c r="C1043" s="31">
        <v>52</v>
      </c>
      <c r="D1043" s="32">
        <v>1.7700230000000001E-2</v>
      </c>
      <c r="E1043" s="32">
        <v>1.7544959999999998E-2</v>
      </c>
      <c r="F1043" s="32">
        <v>0.98245503999999995</v>
      </c>
      <c r="G1043" s="33">
        <v>51936.904999999999</v>
      </c>
      <c r="H1043" s="39">
        <v>51481.29</v>
      </c>
    </row>
    <row r="1044" spans="1:8">
      <c r="A1044" s="38" t="s">
        <v>8</v>
      </c>
      <c r="B1044" s="31">
        <v>2000</v>
      </c>
      <c r="C1044" s="31">
        <v>53</v>
      </c>
      <c r="D1044" s="32">
        <v>1.8393960000000001E-2</v>
      </c>
      <c r="E1044" s="32">
        <v>1.8226329999999999E-2</v>
      </c>
      <c r="F1044" s="32">
        <v>0.98177367000000004</v>
      </c>
      <c r="G1044" s="33">
        <v>51025.675000000003</v>
      </c>
      <c r="H1044" s="39">
        <v>50560.669000000002</v>
      </c>
    </row>
    <row r="1045" spans="1:8">
      <c r="A1045" s="38" t="s">
        <v>8</v>
      </c>
      <c r="B1045" s="31">
        <v>2000</v>
      </c>
      <c r="C1045" s="31">
        <v>54</v>
      </c>
      <c r="D1045" s="32">
        <v>1.9281630000000001E-2</v>
      </c>
      <c r="E1045" s="32">
        <v>1.9097510000000002E-2</v>
      </c>
      <c r="F1045" s="32">
        <v>0.98090248999999996</v>
      </c>
      <c r="G1045" s="33">
        <v>50095.663999999997</v>
      </c>
      <c r="H1045" s="39">
        <v>49617.313000000002</v>
      </c>
    </row>
    <row r="1046" spans="1:8">
      <c r="A1046" s="38" t="s">
        <v>8</v>
      </c>
      <c r="B1046" s="31">
        <v>2000</v>
      </c>
      <c r="C1046" s="31">
        <v>55</v>
      </c>
      <c r="D1046" s="32">
        <v>2.0144459999999999E-2</v>
      </c>
      <c r="E1046" s="32">
        <v>1.9943579999999999E-2</v>
      </c>
      <c r="F1046" s="32">
        <v>0.98005642000000004</v>
      </c>
      <c r="G1046" s="33">
        <v>49138.962</v>
      </c>
      <c r="H1046" s="39">
        <v>48648.957999999999</v>
      </c>
    </row>
    <row r="1047" spans="1:8">
      <c r="A1047" s="38" t="s">
        <v>8</v>
      </c>
      <c r="B1047" s="31">
        <v>2000</v>
      </c>
      <c r="C1047" s="31">
        <v>56</v>
      </c>
      <c r="D1047" s="32">
        <v>2.1167660000000001E-2</v>
      </c>
      <c r="E1047" s="32">
        <v>2.0945970000000001E-2</v>
      </c>
      <c r="F1047" s="32">
        <v>0.97905403000000002</v>
      </c>
      <c r="G1047" s="33">
        <v>48158.955000000002</v>
      </c>
      <c r="H1047" s="39">
        <v>47654.587</v>
      </c>
    </row>
    <row r="1048" spans="1:8">
      <c r="A1048" s="38" t="s">
        <v>8</v>
      </c>
      <c r="B1048" s="31">
        <v>2000</v>
      </c>
      <c r="C1048" s="31">
        <v>57</v>
      </c>
      <c r="D1048" s="32">
        <v>2.2211419999999999E-2</v>
      </c>
      <c r="E1048" s="32">
        <v>2.1967449999999999E-2</v>
      </c>
      <c r="F1048" s="32">
        <v>0.97803255</v>
      </c>
      <c r="G1048" s="33">
        <v>47150.218000000001</v>
      </c>
      <c r="H1048" s="39">
        <v>46632.332999999999</v>
      </c>
    </row>
    <row r="1049" spans="1:8">
      <c r="A1049" s="38" t="s">
        <v>8</v>
      </c>
      <c r="B1049" s="31">
        <v>2000</v>
      </c>
      <c r="C1049" s="31">
        <v>58</v>
      </c>
      <c r="D1049" s="32">
        <v>2.3817540000000002E-2</v>
      </c>
      <c r="E1049" s="32">
        <v>2.3537240000000001E-2</v>
      </c>
      <c r="F1049" s="32">
        <v>0.97646275999999999</v>
      </c>
      <c r="G1049" s="33">
        <v>46114.447999999997</v>
      </c>
      <c r="H1049" s="39">
        <v>45571.745000000003</v>
      </c>
    </row>
    <row r="1050" spans="1:8">
      <c r="A1050" s="38" t="s">
        <v>8</v>
      </c>
      <c r="B1050" s="31">
        <v>2000</v>
      </c>
      <c r="C1050" s="31">
        <v>59</v>
      </c>
      <c r="D1050" s="32">
        <v>2.5447319999999999E-2</v>
      </c>
      <c r="E1050" s="32">
        <v>2.51276E-2</v>
      </c>
      <c r="F1050" s="32">
        <v>0.97487239999999997</v>
      </c>
      <c r="G1050" s="33">
        <v>45029.040999999997</v>
      </c>
      <c r="H1050" s="39">
        <v>44463.305999999997</v>
      </c>
    </row>
    <row r="1051" spans="1:8">
      <c r="A1051" s="38" t="s">
        <v>8</v>
      </c>
      <c r="B1051" s="31">
        <v>2000</v>
      </c>
      <c r="C1051" s="31">
        <v>60</v>
      </c>
      <c r="D1051" s="32">
        <v>2.797146E-2</v>
      </c>
      <c r="E1051" s="32">
        <v>2.7585660000000001E-2</v>
      </c>
      <c r="F1051" s="32">
        <v>0.97241434000000004</v>
      </c>
      <c r="G1051" s="33">
        <v>43897.57</v>
      </c>
      <c r="H1051" s="39">
        <v>43292.097999999998</v>
      </c>
    </row>
    <row r="1052" spans="1:8">
      <c r="A1052" s="38" t="s">
        <v>8</v>
      </c>
      <c r="B1052" s="31">
        <v>2000</v>
      </c>
      <c r="C1052" s="31">
        <v>61</v>
      </c>
      <c r="D1052" s="32">
        <v>2.9502380000000002E-2</v>
      </c>
      <c r="E1052" s="32">
        <v>2.907351E-2</v>
      </c>
      <c r="F1052" s="32">
        <v>0.97092648999999998</v>
      </c>
      <c r="G1052" s="33">
        <v>42686.625999999997</v>
      </c>
      <c r="H1052" s="39">
        <v>42066.101000000002</v>
      </c>
    </row>
    <row r="1053" spans="1:8">
      <c r="A1053" s="38" t="s">
        <v>8</v>
      </c>
      <c r="B1053" s="31">
        <v>2000</v>
      </c>
      <c r="C1053" s="31">
        <v>62</v>
      </c>
      <c r="D1053" s="32">
        <v>3.2401930000000002E-2</v>
      </c>
      <c r="E1053" s="32">
        <v>3.1885360000000001E-2</v>
      </c>
      <c r="F1053" s="32">
        <v>0.96811464000000003</v>
      </c>
      <c r="G1053" s="33">
        <v>41445.576000000001</v>
      </c>
      <c r="H1053" s="39">
        <v>40784.822999999997</v>
      </c>
    </row>
    <row r="1054" spans="1:8">
      <c r="A1054" s="38" t="s">
        <v>8</v>
      </c>
      <c r="B1054" s="31">
        <v>2000</v>
      </c>
      <c r="C1054" s="31">
        <v>63</v>
      </c>
      <c r="D1054" s="32">
        <v>3.5006879999999997E-2</v>
      </c>
      <c r="E1054" s="32">
        <v>3.440468E-2</v>
      </c>
      <c r="F1054" s="32">
        <v>0.96559532000000003</v>
      </c>
      <c r="G1054" s="33">
        <v>40124.069000000003</v>
      </c>
      <c r="H1054" s="39">
        <v>39433.841999999997</v>
      </c>
    </row>
    <row r="1055" spans="1:8">
      <c r="A1055" s="38" t="s">
        <v>8</v>
      </c>
      <c r="B1055" s="31">
        <v>2000</v>
      </c>
      <c r="C1055" s="31">
        <v>64</v>
      </c>
      <c r="D1055" s="32">
        <v>3.7902320000000003E-2</v>
      </c>
      <c r="E1055" s="32">
        <v>3.7197389999999997E-2</v>
      </c>
      <c r="F1055" s="32">
        <v>0.96280261</v>
      </c>
      <c r="G1055" s="33">
        <v>38743.614000000001</v>
      </c>
      <c r="H1055" s="39">
        <v>38023.033000000003</v>
      </c>
    </row>
    <row r="1056" spans="1:8">
      <c r="A1056" s="38" t="s">
        <v>8</v>
      </c>
      <c r="B1056" s="31">
        <v>2000</v>
      </c>
      <c r="C1056" s="31">
        <v>65</v>
      </c>
      <c r="D1056" s="32">
        <v>4.1151680000000003E-2</v>
      </c>
      <c r="E1056" s="32">
        <v>4.032202E-2</v>
      </c>
      <c r="F1056" s="32">
        <v>0.95967798000000004</v>
      </c>
      <c r="G1056" s="33">
        <v>37302.453000000001</v>
      </c>
      <c r="H1056" s="39">
        <v>36550.396999999997</v>
      </c>
    </row>
    <row r="1057" spans="1:8">
      <c r="A1057" s="38" t="s">
        <v>8</v>
      </c>
      <c r="B1057" s="31">
        <v>2000</v>
      </c>
      <c r="C1057" s="31">
        <v>66</v>
      </c>
      <c r="D1057" s="32">
        <v>4.4197350000000003E-2</v>
      </c>
      <c r="E1057" s="32">
        <v>4.3241769999999999E-2</v>
      </c>
      <c r="F1057" s="32">
        <v>0.95675823000000004</v>
      </c>
      <c r="G1057" s="33">
        <v>35798.341999999997</v>
      </c>
      <c r="H1057" s="39">
        <v>35024.35</v>
      </c>
    </row>
    <row r="1058" spans="1:8">
      <c r="A1058" s="38" t="s">
        <v>8</v>
      </c>
      <c r="B1058" s="31">
        <v>2000</v>
      </c>
      <c r="C1058" s="31">
        <v>67</v>
      </c>
      <c r="D1058" s="32">
        <v>4.7925200000000001E-2</v>
      </c>
      <c r="E1058" s="32">
        <v>4.6803659999999997E-2</v>
      </c>
      <c r="F1058" s="32">
        <v>0.95319633999999998</v>
      </c>
      <c r="G1058" s="33">
        <v>34250.358999999997</v>
      </c>
      <c r="H1058" s="39">
        <v>33448.838000000003</v>
      </c>
    </row>
    <row r="1059" spans="1:8">
      <c r="A1059" s="38" t="s">
        <v>8</v>
      </c>
      <c r="B1059" s="31">
        <v>2000</v>
      </c>
      <c r="C1059" s="31">
        <v>68</v>
      </c>
      <c r="D1059" s="32">
        <v>5.2315939999999998E-2</v>
      </c>
      <c r="E1059" s="32">
        <v>5.0982340000000001E-2</v>
      </c>
      <c r="F1059" s="32">
        <v>0.94901765999999999</v>
      </c>
      <c r="G1059" s="33">
        <v>32647.315999999999</v>
      </c>
      <c r="H1059" s="39">
        <v>31815.098000000002</v>
      </c>
    </row>
    <row r="1060" spans="1:8">
      <c r="A1060" s="38" t="s">
        <v>8</v>
      </c>
      <c r="B1060" s="31">
        <v>2000</v>
      </c>
      <c r="C1060" s="31">
        <v>69</v>
      </c>
      <c r="D1060" s="32">
        <v>5.669623E-2</v>
      </c>
      <c r="E1060" s="32">
        <v>5.5133309999999998E-2</v>
      </c>
      <c r="F1060" s="32">
        <v>0.94486669000000001</v>
      </c>
      <c r="G1060" s="33">
        <v>30982.880000000001</v>
      </c>
      <c r="H1060" s="39">
        <v>30128.785</v>
      </c>
    </row>
    <row r="1061" spans="1:8">
      <c r="A1061" s="38" t="s">
        <v>8</v>
      </c>
      <c r="B1061" s="31">
        <v>2000</v>
      </c>
      <c r="C1061" s="31">
        <v>70</v>
      </c>
      <c r="D1061" s="32">
        <v>6.3358579999999998E-2</v>
      </c>
      <c r="E1061" s="32">
        <v>6.1413059999999998E-2</v>
      </c>
      <c r="F1061" s="32">
        <v>0.93858693999999998</v>
      </c>
      <c r="G1061" s="33">
        <v>29274.690999999999</v>
      </c>
      <c r="H1061" s="39">
        <v>28375.767</v>
      </c>
    </row>
    <row r="1062" spans="1:8">
      <c r="A1062" s="38" t="s">
        <v>8</v>
      </c>
      <c r="B1062" s="31">
        <v>2000</v>
      </c>
      <c r="C1062" s="31">
        <v>71</v>
      </c>
      <c r="D1062" s="32">
        <v>6.7444249999999997E-2</v>
      </c>
      <c r="E1062" s="32">
        <v>6.5244079999999996E-2</v>
      </c>
      <c r="F1062" s="32">
        <v>0.93475591999999996</v>
      </c>
      <c r="G1062" s="33">
        <v>27476.843000000001</v>
      </c>
      <c r="H1062" s="39">
        <v>26580.491999999998</v>
      </c>
    </row>
    <row r="1063" spans="1:8">
      <c r="A1063" s="38" t="s">
        <v>8</v>
      </c>
      <c r="B1063" s="31">
        <v>2000</v>
      </c>
      <c r="C1063" s="31">
        <v>72</v>
      </c>
      <c r="D1063" s="32">
        <v>7.4983750000000002E-2</v>
      </c>
      <c r="E1063" s="32">
        <v>7.2274060000000001E-2</v>
      </c>
      <c r="F1063" s="32">
        <v>0.92772593999999997</v>
      </c>
      <c r="G1063" s="33">
        <v>25684.141</v>
      </c>
      <c r="H1063" s="39">
        <v>24755.992999999999</v>
      </c>
    </row>
    <row r="1064" spans="1:8">
      <c r="A1064" s="38" t="s">
        <v>8</v>
      </c>
      <c r="B1064" s="31">
        <v>2000</v>
      </c>
      <c r="C1064" s="31">
        <v>73</v>
      </c>
      <c r="D1064" s="32">
        <v>8.1500420000000004E-2</v>
      </c>
      <c r="E1064" s="32">
        <v>7.8309299999999998E-2</v>
      </c>
      <c r="F1064" s="32">
        <v>0.92169069999999997</v>
      </c>
      <c r="G1064" s="33">
        <v>23827.844000000001</v>
      </c>
      <c r="H1064" s="39">
        <v>22894.873</v>
      </c>
    </row>
    <row r="1065" spans="1:8">
      <c r="A1065" s="38" t="s">
        <v>8</v>
      </c>
      <c r="B1065" s="31">
        <v>2000</v>
      </c>
      <c r="C1065" s="31">
        <v>74</v>
      </c>
      <c r="D1065" s="32">
        <v>8.8983090000000001E-2</v>
      </c>
      <c r="E1065" s="32">
        <v>8.5192729999999994E-2</v>
      </c>
      <c r="F1065" s="32">
        <v>0.91480726999999995</v>
      </c>
      <c r="G1065" s="33">
        <v>21961.901999999998</v>
      </c>
      <c r="H1065" s="39">
        <v>21026.404999999999</v>
      </c>
    </row>
    <row r="1066" spans="1:8">
      <c r="A1066" s="38" t="s">
        <v>8</v>
      </c>
      <c r="B1066" s="31">
        <v>2000</v>
      </c>
      <c r="C1066" s="31">
        <v>75</v>
      </c>
      <c r="D1066" s="32">
        <v>9.7228519999999999E-2</v>
      </c>
      <c r="E1066" s="32">
        <v>9.2720960000000005E-2</v>
      </c>
      <c r="F1066" s="32">
        <v>0.90727904000000004</v>
      </c>
      <c r="G1066" s="33">
        <v>20090.907999999999</v>
      </c>
      <c r="H1066" s="39">
        <v>19159.484</v>
      </c>
    </row>
    <row r="1067" spans="1:8">
      <c r="A1067" s="38" t="s">
        <v>8</v>
      </c>
      <c r="B1067" s="31">
        <v>2000</v>
      </c>
      <c r="C1067" s="31">
        <v>76</v>
      </c>
      <c r="D1067" s="32">
        <v>0.10497297999999999</v>
      </c>
      <c r="E1067" s="32">
        <v>9.9738080000000007E-2</v>
      </c>
      <c r="F1067" s="32">
        <v>0.90026192000000005</v>
      </c>
      <c r="G1067" s="33">
        <v>18228.060000000001</v>
      </c>
      <c r="H1067" s="39">
        <v>17319.044000000002</v>
      </c>
    </row>
    <row r="1068" spans="1:8">
      <c r="A1068" s="38" t="s">
        <v>8</v>
      </c>
      <c r="B1068" s="31">
        <v>2000</v>
      </c>
      <c r="C1068" s="31">
        <v>77</v>
      </c>
      <c r="D1068" s="32">
        <v>0.11329762</v>
      </c>
      <c r="E1068" s="32">
        <v>0.10722353</v>
      </c>
      <c r="F1068" s="32">
        <v>0.89277647000000004</v>
      </c>
      <c r="G1068" s="33">
        <v>16410.027999999998</v>
      </c>
      <c r="H1068" s="39">
        <v>15530.258</v>
      </c>
    </row>
    <row r="1069" spans="1:8">
      <c r="A1069" s="38" t="s">
        <v>8</v>
      </c>
      <c r="B1069" s="31">
        <v>2000</v>
      </c>
      <c r="C1069" s="31">
        <v>78</v>
      </c>
      <c r="D1069" s="32">
        <v>0.12357607</v>
      </c>
      <c r="E1069" s="32">
        <v>0.11638488</v>
      </c>
      <c r="F1069" s="32">
        <v>0.88361511999999998</v>
      </c>
      <c r="G1069" s="33">
        <v>14650.486999999999</v>
      </c>
      <c r="H1069" s="39">
        <v>13797.939</v>
      </c>
    </row>
    <row r="1070" spans="1:8">
      <c r="A1070" s="38" t="s">
        <v>8</v>
      </c>
      <c r="B1070" s="31">
        <v>2000</v>
      </c>
      <c r="C1070" s="31">
        <v>79</v>
      </c>
      <c r="D1070" s="32">
        <v>0.13263944</v>
      </c>
      <c r="E1070" s="32">
        <v>0.12438993</v>
      </c>
      <c r="F1070" s="32">
        <v>0.87561007000000002</v>
      </c>
      <c r="G1070" s="33">
        <v>12945.392</v>
      </c>
      <c r="H1070" s="39">
        <v>12140.254000000001</v>
      </c>
    </row>
    <row r="1071" spans="1:8">
      <c r="A1071" s="38" t="s">
        <v>8</v>
      </c>
      <c r="B1071" s="31">
        <v>2000</v>
      </c>
      <c r="C1071" s="31">
        <v>80</v>
      </c>
      <c r="D1071" s="32">
        <v>0.14461679999999999</v>
      </c>
      <c r="E1071" s="32">
        <v>0.13486492999999999</v>
      </c>
      <c r="F1071" s="32">
        <v>0.86513507000000001</v>
      </c>
      <c r="G1071" s="33">
        <v>11335.115</v>
      </c>
      <c r="H1071" s="39">
        <v>10570.761</v>
      </c>
    </row>
    <row r="1072" spans="1:8">
      <c r="A1072" s="38" t="s">
        <v>8</v>
      </c>
      <c r="B1072" s="31">
        <v>2000</v>
      </c>
      <c r="C1072" s="31">
        <v>81</v>
      </c>
      <c r="D1072" s="32">
        <v>0.15284408999999999</v>
      </c>
      <c r="E1072" s="32">
        <v>0.14199271999999999</v>
      </c>
      <c r="F1072" s="32">
        <v>0.85800728000000004</v>
      </c>
      <c r="G1072" s="33">
        <v>9806.4060000000009</v>
      </c>
      <c r="H1072" s="39">
        <v>9110.1869999999999</v>
      </c>
    </row>
    <row r="1073" spans="1:8">
      <c r="A1073" s="38" t="s">
        <v>8</v>
      </c>
      <c r="B1073" s="31">
        <v>2000</v>
      </c>
      <c r="C1073" s="31">
        <v>82</v>
      </c>
      <c r="D1073" s="32">
        <v>0.16832322999999999</v>
      </c>
      <c r="E1073" s="32">
        <v>0.15525659</v>
      </c>
      <c r="F1073" s="32">
        <v>0.84474340999999997</v>
      </c>
      <c r="G1073" s="33">
        <v>8413.9680000000008</v>
      </c>
      <c r="H1073" s="39">
        <v>7760.8059999999996</v>
      </c>
    </row>
    <row r="1074" spans="1:8">
      <c r="A1074" s="38" t="s">
        <v>8</v>
      </c>
      <c r="B1074" s="31">
        <v>2000</v>
      </c>
      <c r="C1074" s="31">
        <v>83</v>
      </c>
      <c r="D1074" s="32">
        <v>0.18175981999999999</v>
      </c>
      <c r="E1074" s="32">
        <v>0.16661762999999999</v>
      </c>
      <c r="F1074" s="32">
        <v>0.83338237000000004</v>
      </c>
      <c r="G1074" s="33">
        <v>7107.6440000000002</v>
      </c>
      <c r="H1074" s="39">
        <v>6515.5140000000001</v>
      </c>
    </row>
    <row r="1075" spans="1:8">
      <c r="A1075" s="38" t="s">
        <v>8</v>
      </c>
      <c r="B1075" s="31">
        <v>2000</v>
      </c>
      <c r="C1075" s="31">
        <v>84</v>
      </c>
      <c r="D1075" s="32">
        <v>0.19775659000000001</v>
      </c>
      <c r="E1075" s="32">
        <v>0.17996223</v>
      </c>
      <c r="F1075" s="32">
        <v>0.82003777</v>
      </c>
      <c r="G1075" s="33">
        <v>5923.3850000000002</v>
      </c>
      <c r="H1075" s="39">
        <v>5390.3919999999998</v>
      </c>
    </row>
    <row r="1076" spans="1:8">
      <c r="A1076" s="38" t="s">
        <v>8</v>
      </c>
      <c r="B1076" s="31">
        <v>2000</v>
      </c>
      <c r="C1076" s="31">
        <v>85</v>
      </c>
      <c r="D1076" s="32">
        <v>0.21211319000000001</v>
      </c>
      <c r="E1076" s="32">
        <v>0.19177427</v>
      </c>
      <c r="F1076" s="32">
        <v>0.80822572999999998</v>
      </c>
      <c r="G1076" s="33">
        <v>4857.3990000000003</v>
      </c>
      <c r="H1076" s="39">
        <v>4391.6369999999997</v>
      </c>
    </row>
    <row r="1077" spans="1:8">
      <c r="A1077" s="38" t="s">
        <v>8</v>
      </c>
      <c r="B1077" s="31">
        <v>2000</v>
      </c>
      <c r="C1077" s="31">
        <v>86</v>
      </c>
      <c r="D1077" s="32">
        <v>0.22756783</v>
      </c>
      <c r="E1077" s="32">
        <v>0.20431954999999999</v>
      </c>
      <c r="F1077" s="32">
        <v>0.79568044999999998</v>
      </c>
      <c r="G1077" s="33">
        <v>3925.875</v>
      </c>
      <c r="H1077" s="39">
        <v>3524.8090000000002</v>
      </c>
    </row>
    <row r="1078" spans="1:8">
      <c r="A1078" s="38" t="s">
        <v>8</v>
      </c>
      <c r="B1078" s="31">
        <v>2000</v>
      </c>
      <c r="C1078" s="31">
        <v>87</v>
      </c>
      <c r="D1078" s="32">
        <v>0.24317250000000001</v>
      </c>
      <c r="E1078" s="32">
        <v>0.21681122999999999</v>
      </c>
      <c r="F1078" s="32">
        <v>0.78318876999999998</v>
      </c>
      <c r="G1078" s="33">
        <v>3123.7420000000002</v>
      </c>
      <c r="H1078" s="39">
        <v>2785.1109999999999</v>
      </c>
    </row>
    <row r="1079" spans="1:8">
      <c r="A1079" s="38" t="s">
        <v>8</v>
      </c>
      <c r="B1079" s="31">
        <v>2000</v>
      </c>
      <c r="C1079" s="31">
        <v>88</v>
      </c>
      <c r="D1079" s="32">
        <v>0.26079430999999997</v>
      </c>
      <c r="E1079" s="32">
        <v>0.23071034000000001</v>
      </c>
      <c r="F1079" s="32">
        <v>0.76928965999999999</v>
      </c>
      <c r="G1079" s="33">
        <v>2446.48</v>
      </c>
      <c r="H1079" s="39">
        <v>2164.2660000000001</v>
      </c>
    </row>
    <row r="1080" spans="1:8">
      <c r="A1080" s="38" t="s">
        <v>8</v>
      </c>
      <c r="B1080" s="31">
        <v>2000</v>
      </c>
      <c r="C1080" s="31">
        <v>89</v>
      </c>
      <c r="D1080" s="32">
        <v>0.27683688000000001</v>
      </c>
      <c r="E1080" s="32">
        <v>0.24317674</v>
      </c>
      <c r="F1080" s="32">
        <v>0.75682326</v>
      </c>
      <c r="G1080" s="33">
        <v>1882.0519999999999</v>
      </c>
      <c r="H1080" s="39">
        <v>1653.2159999999999</v>
      </c>
    </row>
    <row r="1081" spans="1:8">
      <c r="A1081" s="38" t="s">
        <v>8</v>
      </c>
      <c r="B1081" s="31">
        <v>2000</v>
      </c>
      <c r="C1081" s="31">
        <v>90</v>
      </c>
      <c r="D1081" s="32">
        <v>0.29960167999999998</v>
      </c>
      <c r="E1081" s="32">
        <v>0.26056832000000002</v>
      </c>
      <c r="F1081" s="32">
        <v>0.73943168000000004</v>
      </c>
      <c r="G1081" s="33">
        <v>1424.38</v>
      </c>
      <c r="H1081" s="39">
        <v>1238.806</v>
      </c>
    </row>
    <row r="1082" spans="1:8">
      <c r="A1082" s="38" t="s">
        <v>8</v>
      </c>
      <c r="B1082" s="31">
        <v>2000</v>
      </c>
      <c r="C1082" s="31">
        <v>91</v>
      </c>
      <c r="D1082" s="32">
        <v>0.31267002999999999</v>
      </c>
      <c r="E1082" s="32">
        <v>0.27039743999999999</v>
      </c>
      <c r="F1082" s="32">
        <v>0.72960256000000001</v>
      </c>
      <c r="G1082" s="33">
        <v>1053.232</v>
      </c>
      <c r="H1082" s="39">
        <v>910.83600000000001</v>
      </c>
    </row>
    <row r="1083" spans="1:8">
      <c r="A1083" s="38" t="s">
        <v>8</v>
      </c>
      <c r="B1083" s="31">
        <v>2000</v>
      </c>
      <c r="C1083" s="31">
        <v>92</v>
      </c>
      <c r="D1083" s="32">
        <v>0.33592022999999999</v>
      </c>
      <c r="E1083" s="32">
        <v>0.28761276000000002</v>
      </c>
      <c r="F1083" s="32">
        <v>0.71238723999999998</v>
      </c>
      <c r="G1083" s="33">
        <v>768.44100000000003</v>
      </c>
      <c r="H1083" s="39">
        <v>657.93399999999997</v>
      </c>
    </row>
    <row r="1084" spans="1:8">
      <c r="A1084" s="38" t="s">
        <v>8</v>
      </c>
      <c r="B1084" s="31">
        <v>2000</v>
      </c>
      <c r="C1084" s="31">
        <v>93</v>
      </c>
      <c r="D1084" s="32">
        <v>0.35638626000000001</v>
      </c>
      <c r="E1084" s="32">
        <v>0.30248543999999999</v>
      </c>
      <c r="F1084" s="32">
        <v>0.69751456000000001</v>
      </c>
      <c r="G1084" s="33">
        <v>547.42700000000002</v>
      </c>
      <c r="H1084" s="39">
        <v>464.63299999999998</v>
      </c>
    </row>
    <row r="1085" spans="1:8">
      <c r="A1085" s="38" t="s">
        <v>8</v>
      </c>
      <c r="B1085" s="31">
        <v>2000</v>
      </c>
      <c r="C1085" s="31">
        <v>94</v>
      </c>
      <c r="D1085" s="32">
        <v>0.37900644</v>
      </c>
      <c r="E1085" s="32">
        <v>0.31862582</v>
      </c>
      <c r="F1085" s="32">
        <v>0.68137418000000005</v>
      </c>
      <c r="G1085" s="33">
        <v>381.839</v>
      </c>
      <c r="H1085" s="39">
        <v>321.00700000000001</v>
      </c>
    </row>
    <row r="1086" spans="1:8">
      <c r="A1086" s="38" t="s">
        <v>8</v>
      </c>
      <c r="B1086" s="31">
        <v>2000</v>
      </c>
      <c r="C1086" s="31">
        <v>95</v>
      </c>
      <c r="D1086" s="32">
        <v>0.40450119000000001</v>
      </c>
      <c r="E1086" s="32">
        <v>0.33645331000000001</v>
      </c>
      <c r="F1086" s="32">
        <v>0.66354668999999999</v>
      </c>
      <c r="G1086" s="33">
        <v>260.17500000000001</v>
      </c>
      <c r="H1086" s="39">
        <v>216.40700000000001</v>
      </c>
    </row>
    <row r="1087" spans="1:8">
      <c r="A1087" s="38" t="s">
        <v>8</v>
      </c>
      <c r="B1087" s="31">
        <v>2000</v>
      </c>
      <c r="C1087" s="31">
        <v>96</v>
      </c>
      <c r="D1087" s="32">
        <v>0.42692701</v>
      </c>
      <c r="E1087" s="32">
        <v>0.35182518000000002</v>
      </c>
      <c r="F1087" s="32">
        <v>0.64817482000000004</v>
      </c>
      <c r="G1087" s="33">
        <v>172.63800000000001</v>
      </c>
      <c r="H1087" s="39">
        <v>142.26900000000001</v>
      </c>
    </row>
    <row r="1088" spans="1:8">
      <c r="A1088" s="38" t="s">
        <v>8</v>
      </c>
      <c r="B1088" s="31">
        <v>2000</v>
      </c>
      <c r="C1088" s="31">
        <v>97</v>
      </c>
      <c r="D1088" s="32">
        <v>0.44879089999999999</v>
      </c>
      <c r="E1088" s="32">
        <v>0.36654080999999999</v>
      </c>
      <c r="F1088" s="32">
        <v>0.63345918999999995</v>
      </c>
      <c r="G1088" s="33">
        <v>111.9</v>
      </c>
      <c r="H1088" s="39">
        <v>91.391999999999996</v>
      </c>
    </row>
    <row r="1089" spans="1:8">
      <c r="A1089" s="38" t="s">
        <v>8</v>
      </c>
      <c r="B1089" s="31">
        <v>2000</v>
      </c>
      <c r="C1089" s="31">
        <v>98</v>
      </c>
      <c r="D1089" s="32">
        <v>0.46992593999999999</v>
      </c>
      <c r="E1089" s="32">
        <v>0.38051824000000001</v>
      </c>
      <c r="F1089" s="32">
        <v>0.61948175999999999</v>
      </c>
      <c r="G1089" s="33">
        <v>70.884</v>
      </c>
      <c r="H1089" s="39">
        <v>57.398000000000003</v>
      </c>
    </row>
    <row r="1090" spans="1:8">
      <c r="A1090" s="38" t="s">
        <v>8</v>
      </c>
      <c r="B1090" s="31">
        <v>2000</v>
      </c>
      <c r="C1090" s="31">
        <v>99</v>
      </c>
      <c r="D1090" s="32">
        <v>0.49665913</v>
      </c>
      <c r="E1090" s="32">
        <v>0.39785897999999997</v>
      </c>
      <c r="F1090" s="32">
        <v>0.60214102000000003</v>
      </c>
      <c r="G1090" s="33">
        <v>43.911000000000001</v>
      </c>
      <c r="H1090" s="39">
        <v>35.176000000000002</v>
      </c>
    </row>
    <row r="1091" spans="1:8">
      <c r="A1091" s="38" t="s">
        <v>8</v>
      </c>
      <c r="B1091" s="31">
        <v>2001</v>
      </c>
      <c r="C1091" s="31">
        <v>1</v>
      </c>
      <c r="D1091" s="32">
        <v>4.3099640000000002E-2</v>
      </c>
      <c r="E1091" s="32">
        <v>4.2190440000000003E-2</v>
      </c>
      <c r="F1091" s="32">
        <v>0.95780955999999995</v>
      </c>
      <c r="G1091" s="33">
        <v>88153.184999999998</v>
      </c>
      <c r="H1091" s="39">
        <v>86293.573999999993</v>
      </c>
    </row>
    <row r="1092" spans="1:8">
      <c r="A1092" s="38" t="s">
        <v>8</v>
      </c>
      <c r="B1092" s="31">
        <v>2001</v>
      </c>
      <c r="C1092" s="31">
        <v>2</v>
      </c>
      <c r="D1092" s="32">
        <v>2.6156769999999999E-2</v>
      </c>
      <c r="E1092" s="32">
        <v>2.5819089999999999E-2</v>
      </c>
      <c r="F1092" s="32">
        <v>0.97418090999999996</v>
      </c>
      <c r="G1092" s="33">
        <v>84433.963000000003</v>
      </c>
      <c r="H1092" s="39">
        <v>83343.959000000003</v>
      </c>
    </row>
    <row r="1093" spans="1:8">
      <c r="A1093" s="38" t="s">
        <v>8</v>
      </c>
      <c r="B1093" s="31">
        <v>2001</v>
      </c>
      <c r="C1093" s="31">
        <v>3</v>
      </c>
      <c r="D1093" s="32">
        <v>1.750034E-2</v>
      </c>
      <c r="E1093" s="32">
        <v>1.7348539999999999E-2</v>
      </c>
      <c r="F1093" s="32">
        <v>0.98265146000000003</v>
      </c>
      <c r="G1093" s="33">
        <v>82253.955000000002</v>
      </c>
      <c r="H1093" s="39">
        <v>81540.462</v>
      </c>
    </row>
    <row r="1094" spans="1:8">
      <c r="A1094" s="38" t="s">
        <v>8</v>
      </c>
      <c r="B1094" s="31">
        <v>2001</v>
      </c>
      <c r="C1094" s="31">
        <v>4</v>
      </c>
      <c r="D1094" s="32">
        <v>1.18315E-2</v>
      </c>
      <c r="E1094" s="32">
        <v>1.176192E-2</v>
      </c>
      <c r="F1094" s="32">
        <v>0.98823808000000002</v>
      </c>
      <c r="G1094" s="33">
        <v>80826.968999999997</v>
      </c>
      <c r="H1094" s="39">
        <v>80351.629000000001</v>
      </c>
    </row>
    <row r="1095" spans="1:8">
      <c r="A1095" s="38" t="s">
        <v>8</v>
      </c>
      <c r="B1095" s="31">
        <v>2001</v>
      </c>
      <c r="C1095" s="31">
        <v>5</v>
      </c>
      <c r="D1095" s="32">
        <v>8.6859899999999993E-3</v>
      </c>
      <c r="E1095" s="32">
        <v>8.6484300000000004E-3</v>
      </c>
      <c r="F1095" s="32">
        <v>0.99135156999999996</v>
      </c>
      <c r="G1095" s="33">
        <v>79876.289000000004</v>
      </c>
      <c r="H1095" s="39">
        <v>79530.887000000002</v>
      </c>
    </row>
    <row r="1096" spans="1:8">
      <c r="A1096" s="38" t="s">
        <v>8</v>
      </c>
      <c r="B1096" s="31">
        <v>2001</v>
      </c>
      <c r="C1096" s="31">
        <v>6</v>
      </c>
      <c r="D1096" s="32">
        <v>6.9542600000000003E-3</v>
      </c>
      <c r="E1096" s="32">
        <v>6.9301600000000003E-3</v>
      </c>
      <c r="F1096" s="32">
        <v>0.99306983999999998</v>
      </c>
      <c r="G1096" s="33">
        <v>79185.485000000001</v>
      </c>
      <c r="H1096" s="39">
        <v>78911.100999999995</v>
      </c>
    </row>
    <row r="1097" spans="1:8">
      <c r="A1097" s="38" t="s">
        <v>8</v>
      </c>
      <c r="B1097" s="31">
        <v>2001</v>
      </c>
      <c r="C1097" s="31">
        <v>7</v>
      </c>
      <c r="D1097" s="32">
        <v>5.6883699999999999E-3</v>
      </c>
      <c r="E1097" s="32">
        <v>5.6722300000000003E-3</v>
      </c>
      <c r="F1097" s="32">
        <v>0.99432777000000006</v>
      </c>
      <c r="G1097" s="33">
        <v>78636.717000000004</v>
      </c>
      <c r="H1097" s="39">
        <v>78413.694000000003</v>
      </c>
    </row>
    <row r="1098" spans="1:8">
      <c r="A1098" s="38" t="s">
        <v>8</v>
      </c>
      <c r="B1098" s="31">
        <v>2001</v>
      </c>
      <c r="C1098" s="31">
        <v>8</v>
      </c>
      <c r="D1098" s="32">
        <v>4.8536200000000003E-3</v>
      </c>
      <c r="E1098" s="32">
        <v>4.8418699999999999E-3</v>
      </c>
      <c r="F1098" s="32">
        <v>0.99515812999999997</v>
      </c>
      <c r="G1098" s="33">
        <v>78190.671000000002</v>
      </c>
      <c r="H1098" s="39">
        <v>78001.376000000004</v>
      </c>
    </row>
    <row r="1099" spans="1:8">
      <c r="A1099" s="38" t="s">
        <v>8</v>
      </c>
      <c r="B1099" s="31">
        <v>2001</v>
      </c>
      <c r="C1099" s="31">
        <v>9</v>
      </c>
      <c r="D1099" s="32">
        <v>4.2962399999999998E-3</v>
      </c>
      <c r="E1099" s="32">
        <v>4.2870299999999998E-3</v>
      </c>
      <c r="F1099" s="32">
        <v>0.99571297000000003</v>
      </c>
      <c r="G1099" s="33">
        <v>77812.081999999995</v>
      </c>
      <c r="H1099" s="39">
        <v>77645.289999999994</v>
      </c>
    </row>
    <row r="1100" spans="1:8">
      <c r="A1100" s="38" t="s">
        <v>8</v>
      </c>
      <c r="B1100" s="31">
        <v>2001</v>
      </c>
      <c r="C1100" s="31">
        <v>10</v>
      </c>
      <c r="D1100" s="32">
        <v>3.9384800000000003E-3</v>
      </c>
      <c r="E1100" s="32">
        <v>3.9307400000000003E-3</v>
      </c>
      <c r="F1100" s="32">
        <v>0.99606925999999996</v>
      </c>
      <c r="G1100" s="33">
        <v>77478.498999999996</v>
      </c>
      <c r="H1100" s="39">
        <v>77326.225000000006</v>
      </c>
    </row>
    <row r="1101" spans="1:8">
      <c r="A1101" s="38" t="s">
        <v>8</v>
      </c>
      <c r="B1101" s="31">
        <v>2001</v>
      </c>
      <c r="C1101" s="31">
        <v>11</v>
      </c>
      <c r="D1101" s="32">
        <v>3.69871E-3</v>
      </c>
      <c r="E1101" s="32">
        <v>3.6918799999999998E-3</v>
      </c>
      <c r="F1101" s="32">
        <v>0.99630812000000002</v>
      </c>
      <c r="G1101" s="33">
        <v>77173.951000000001</v>
      </c>
      <c r="H1101" s="39">
        <v>77031.493000000002</v>
      </c>
    </row>
    <row r="1102" spans="1:8">
      <c r="A1102" s="38" t="s">
        <v>8</v>
      </c>
      <c r="B1102" s="31">
        <v>2001</v>
      </c>
      <c r="C1102" s="31">
        <v>12</v>
      </c>
      <c r="D1102" s="32">
        <v>3.63979E-3</v>
      </c>
      <c r="E1102" s="32">
        <v>3.6331699999999998E-3</v>
      </c>
      <c r="F1102" s="32">
        <v>0.99636683000000004</v>
      </c>
      <c r="G1102" s="33">
        <v>76889.034</v>
      </c>
      <c r="H1102" s="39">
        <v>76749.357999999993</v>
      </c>
    </row>
    <row r="1103" spans="1:8">
      <c r="A1103" s="38" t="s">
        <v>8</v>
      </c>
      <c r="B1103" s="31">
        <v>2001</v>
      </c>
      <c r="C1103" s="31">
        <v>13</v>
      </c>
      <c r="D1103" s="32">
        <v>3.6881399999999999E-3</v>
      </c>
      <c r="E1103" s="32">
        <v>3.6813499999999999E-3</v>
      </c>
      <c r="F1103" s="32">
        <v>0.99631864999999997</v>
      </c>
      <c r="G1103" s="33">
        <v>76609.683000000005</v>
      </c>
      <c r="H1103" s="39">
        <v>76468.668999999994</v>
      </c>
    </row>
    <row r="1104" spans="1:8">
      <c r="A1104" s="38" t="s">
        <v>8</v>
      </c>
      <c r="B1104" s="31">
        <v>2001</v>
      </c>
      <c r="C1104" s="31">
        <v>14</v>
      </c>
      <c r="D1104" s="32">
        <v>3.8879100000000001E-3</v>
      </c>
      <c r="E1104" s="32">
        <v>3.8803700000000002E-3</v>
      </c>
      <c r="F1104" s="32">
        <v>0.99611963000000003</v>
      </c>
      <c r="G1104" s="33">
        <v>76327.654999999999</v>
      </c>
      <c r="H1104" s="39">
        <v>76179.566000000006</v>
      </c>
    </row>
    <row r="1105" spans="1:8">
      <c r="A1105" s="38" t="s">
        <v>8</v>
      </c>
      <c r="B1105" s="31">
        <v>2001</v>
      </c>
      <c r="C1105" s="31">
        <v>15</v>
      </c>
      <c r="D1105" s="32">
        <v>4.1549100000000004E-3</v>
      </c>
      <c r="E1105" s="32">
        <v>4.1462900000000004E-3</v>
      </c>
      <c r="F1105" s="32">
        <v>0.99585371</v>
      </c>
      <c r="G1105" s="33">
        <v>76031.475999999995</v>
      </c>
      <c r="H1105" s="39">
        <v>75873.851999999999</v>
      </c>
    </row>
    <row r="1106" spans="1:8">
      <c r="A1106" s="38" t="s">
        <v>8</v>
      </c>
      <c r="B1106" s="31">
        <v>2001</v>
      </c>
      <c r="C1106" s="31">
        <v>16</v>
      </c>
      <c r="D1106" s="32">
        <v>4.5517400000000003E-3</v>
      </c>
      <c r="E1106" s="32">
        <v>4.5414000000000001E-3</v>
      </c>
      <c r="F1106" s="32">
        <v>0.99545859999999997</v>
      </c>
      <c r="G1106" s="33">
        <v>75716.226999999999</v>
      </c>
      <c r="H1106" s="39">
        <v>75544.297999999995</v>
      </c>
    </row>
    <row r="1107" spans="1:8">
      <c r="A1107" s="38" t="s">
        <v>8</v>
      </c>
      <c r="B1107" s="31">
        <v>2001</v>
      </c>
      <c r="C1107" s="31">
        <v>17</v>
      </c>
      <c r="D1107" s="32">
        <v>4.9701399999999996E-3</v>
      </c>
      <c r="E1107" s="32">
        <v>4.9578199999999999E-3</v>
      </c>
      <c r="F1107" s="32">
        <v>0.99504218</v>
      </c>
      <c r="G1107" s="33">
        <v>75372.369000000006</v>
      </c>
      <c r="H1107" s="39">
        <v>75185.528000000006</v>
      </c>
    </row>
    <row r="1108" spans="1:8">
      <c r="A1108" s="38" t="s">
        <v>8</v>
      </c>
      <c r="B1108" s="31">
        <v>2001</v>
      </c>
      <c r="C1108" s="31">
        <v>18</v>
      </c>
      <c r="D1108" s="32">
        <v>5.4718500000000003E-3</v>
      </c>
      <c r="E1108" s="32">
        <v>5.4569199999999997E-3</v>
      </c>
      <c r="F1108" s="32">
        <v>0.99454308000000002</v>
      </c>
      <c r="G1108" s="33">
        <v>74998.687000000005</v>
      </c>
      <c r="H1108" s="39">
        <v>74794.055999999997</v>
      </c>
    </row>
    <row r="1109" spans="1:8">
      <c r="A1109" s="38" t="s">
        <v>8</v>
      </c>
      <c r="B1109" s="31">
        <v>2001</v>
      </c>
      <c r="C1109" s="31">
        <v>19</v>
      </c>
      <c r="D1109" s="32">
        <v>6.1220399999999996E-3</v>
      </c>
      <c r="E1109" s="32">
        <v>6.1033600000000004E-3</v>
      </c>
      <c r="F1109" s="32">
        <v>0.99389664</v>
      </c>
      <c r="G1109" s="33">
        <v>74589.425000000003</v>
      </c>
      <c r="H1109" s="39">
        <v>74361.801999999996</v>
      </c>
    </row>
    <row r="1110" spans="1:8">
      <c r="A1110" s="38" t="s">
        <v>8</v>
      </c>
      <c r="B1110" s="31">
        <v>2001</v>
      </c>
      <c r="C1110" s="31">
        <v>20</v>
      </c>
      <c r="D1110" s="32">
        <v>6.8041400000000002E-3</v>
      </c>
      <c r="E1110" s="32">
        <v>6.7810700000000002E-3</v>
      </c>
      <c r="F1110" s="32">
        <v>0.99321893000000006</v>
      </c>
      <c r="G1110" s="33">
        <v>74134.179000000004</v>
      </c>
      <c r="H1110" s="39">
        <v>73882.823999999993</v>
      </c>
    </row>
    <row r="1111" spans="1:8">
      <c r="A1111" s="38" t="s">
        <v>8</v>
      </c>
      <c r="B1111" s="31">
        <v>2001</v>
      </c>
      <c r="C1111" s="31">
        <v>21</v>
      </c>
      <c r="D1111" s="32">
        <v>7.4055199999999996E-3</v>
      </c>
      <c r="E1111" s="32">
        <v>7.3781999999999997E-3</v>
      </c>
      <c r="F1111" s="32">
        <v>0.9926218</v>
      </c>
      <c r="G1111" s="33">
        <v>73631.47</v>
      </c>
      <c r="H1111" s="39">
        <v>73359.835999999996</v>
      </c>
    </row>
    <row r="1112" spans="1:8">
      <c r="A1112" s="38" t="s">
        <v>8</v>
      </c>
      <c r="B1112" s="31">
        <v>2001</v>
      </c>
      <c r="C1112" s="31">
        <v>22</v>
      </c>
      <c r="D1112" s="32">
        <v>7.8089099999999996E-3</v>
      </c>
      <c r="E1112" s="32">
        <v>7.7785399999999996E-3</v>
      </c>
      <c r="F1112" s="32">
        <v>0.99222146</v>
      </c>
      <c r="G1112" s="33">
        <v>73088.202000000005</v>
      </c>
      <c r="H1112" s="39">
        <v>72803.941999999995</v>
      </c>
    </row>
    <row r="1113" spans="1:8">
      <c r="A1113" s="38" t="s">
        <v>8</v>
      </c>
      <c r="B1113" s="31">
        <v>2001</v>
      </c>
      <c r="C1113" s="31">
        <v>23</v>
      </c>
      <c r="D1113" s="32">
        <v>8.0523299999999999E-3</v>
      </c>
      <c r="E1113" s="32">
        <v>8.0200400000000008E-3</v>
      </c>
      <c r="F1113" s="32">
        <v>0.99197995999999999</v>
      </c>
      <c r="G1113" s="33">
        <v>72519.683000000005</v>
      </c>
      <c r="H1113" s="39">
        <v>72228.876999999993</v>
      </c>
    </row>
    <row r="1114" spans="1:8">
      <c r="A1114" s="38" t="s">
        <v>8</v>
      </c>
      <c r="B1114" s="31">
        <v>2001</v>
      </c>
      <c r="C1114" s="31">
        <v>24</v>
      </c>
      <c r="D1114" s="32">
        <v>8.2621699999999992E-3</v>
      </c>
      <c r="E1114" s="32">
        <v>8.2281799999999999E-3</v>
      </c>
      <c r="F1114" s="32">
        <v>0.99177181999999997</v>
      </c>
      <c r="G1114" s="33">
        <v>71938.072</v>
      </c>
      <c r="H1114" s="39">
        <v>71642.111999999994</v>
      </c>
    </row>
    <row r="1115" spans="1:8">
      <c r="A1115" s="38" t="s">
        <v>8</v>
      </c>
      <c r="B1115" s="31">
        <v>2001</v>
      </c>
      <c r="C1115" s="31">
        <v>25</v>
      </c>
      <c r="D1115" s="32">
        <v>8.4399699999999998E-3</v>
      </c>
      <c r="E1115" s="32">
        <v>8.4045100000000005E-3</v>
      </c>
      <c r="F1115" s="32">
        <v>0.99159549000000002</v>
      </c>
      <c r="G1115" s="33">
        <v>71346.153000000006</v>
      </c>
      <c r="H1115" s="39">
        <v>71046.338000000003</v>
      </c>
    </row>
    <row r="1116" spans="1:8">
      <c r="A1116" s="38" t="s">
        <v>8</v>
      </c>
      <c r="B1116" s="31">
        <v>2001</v>
      </c>
      <c r="C1116" s="31">
        <v>26</v>
      </c>
      <c r="D1116" s="32">
        <v>8.5816899999999995E-3</v>
      </c>
      <c r="E1116" s="32">
        <v>8.5450300000000003E-3</v>
      </c>
      <c r="F1116" s="32">
        <v>0.99145497000000005</v>
      </c>
      <c r="G1116" s="33">
        <v>70746.523000000001</v>
      </c>
      <c r="H1116" s="39">
        <v>70444.258000000002</v>
      </c>
    </row>
    <row r="1117" spans="1:8">
      <c r="A1117" s="38" t="s">
        <v>8</v>
      </c>
      <c r="B1117" s="31">
        <v>2001</v>
      </c>
      <c r="C1117" s="31">
        <v>27</v>
      </c>
      <c r="D1117" s="32">
        <v>8.7152800000000006E-3</v>
      </c>
      <c r="E1117" s="32">
        <v>8.6774699999999996E-3</v>
      </c>
      <c r="F1117" s="32">
        <v>0.99132253000000004</v>
      </c>
      <c r="G1117" s="33">
        <v>70141.991999999998</v>
      </c>
      <c r="H1117" s="39">
        <v>69837.664999999994</v>
      </c>
    </row>
    <row r="1118" spans="1:8">
      <c r="A1118" s="38" t="s">
        <v>8</v>
      </c>
      <c r="B1118" s="31">
        <v>2001</v>
      </c>
      <c r="C1118" s="31">
        <v>28</v>
      </c>
      <c r="D1118" s="32">
        <v>8.8721900000000003E-3</v>
      </c>
      <c r="E1118" s="32">
        <v>8.8330000000000006E-3</v>
      </c>
      <c r="F1118" s="32">
        <v>0.99116700000000002</v>
      </c>
      <c r="G1118" s="33">
        <v>69533.338000000003</v>
      </c>
      <c r="H1118" s="39">
        <v>69226.243000000002</v>
      </c>
    </row>
    <row r="1119" spans="1:8">
      <c r="A1119" s="38" t="s">
        <v>8</v>
      </c>
      <c r="B1119" s="31">
        <v>2001</v>
      </c>
      <c r="C1119" s="31">
        <v>29</v>
      </c>
      <c r="D1119" s="32">
        <v>8.9412899999999993E-3</v>
      </c>
      <c r="E1119" s="32">
        <v>8.9014999999999997E-3</v>
      </c>
      <c r="F1119" s="32">
        <v>0.99109849999999999</v>
      </c>
      <c r="G1119" s="33">
        <v>68919.149000000005</v>
      </c>
      <c r="H1119" s="39">
        <v>68612.407000000007</v>
      </c>
    </row>
    <row r="1120" spans="1:8">
      <c r="A1120" s="38" t="s">
        <v>8</v>
      </c>
      <c r="B1120" s="31">
        <v>2001</v>
      </c>
      <c r="C1120" s="31">
        <v>30</v>
      </c>
      <c r="D1120" s="32">
        <v>9.1471299999999998E-3</v>
      </c>
      <c r="E1120" s="32">
        <v>9.1054900000000008E-3</v>
      </c>
      <c r="F1120" s="32">
        <v>0.99089450999999995</v>
      </c>
      <c r="G1120" s="33">
        <v>68305.665999999997</v>
      </c>
      <c r="H1120" s="39">
        <v>67994.687000000005</v>
      </c>
    </row>
    <row r="1121" spans="1:8">
      <c r="A1121" s="38" t="s">
        <v>8</v>
      </c>
      <c r="B1121" s="31">
        <v>2001</v>
      </c>
      <c r="C1121" s="31">
        <v>31</v>
      </c>
      <c r="D1121" s="32">
        <v>9.1994999999999993E-3</v>
      </c>
      <c r="E1121" s="32">
        <v>9.1573699999999997E-3</v>
      </c>
      <c r="F1121" s="32">
        <v>0.99084262999999995</v>
      </c>
      <c r="G1121" s="33">
        <v>67683.709000000003</v>
      </c>
      <c r="H1121" s="39">
        <v>67373.807000000001</v>
      </c>
    </row>
    <row r="1122" spans="1:8">
      <c r="A1122" s="38" t="s">
        <v>8</v>
      </c>
      <c r="B1122" s="31">
        <v>2001</v>
      </c>
      <c r="C1122" s="31">
        <v>32</v>
      </c>
      <c r="D1122" s="32">
        <v>9.4601200000000007E-3</v>
      </c>
      <c r="E1122" s="32">
        <v>9.4155799999999998E-3</v>
      </c>
      <c r="F1122" s="32">
        <v>0.99058442000000002</v>
      </c>
      <c r="G1122" s="33">
        <v>67063.903999999995</v>
      </c>
      <c r="H1122" s="39">
        <v>66748.180999999997</v>
      </c>
    </row>
    <row r="1123" spans="1:8">
      <c r="A1123" s="38" t="s">
        <v>8</v>
      </c>
      <c r="B1123" s="31">
        <v>2001</v>
      </c>
      <c r="C1123" s="31">
        <v>33</v>
      </c>
      <c r="D1123" s="32">
        <v>9.6736500000000007E-3</v>
      </c>
      <c r="E1123" s="32">
        <v>9.6270799999999997E-3</v>
      </c>
      <c r="F1123" s="32">
        <v>0.99037291999999999</v>
      </c>
      <c r="G1123" s="33">
        <v>66432.457999999999</v>
      </c>
      <c r="H1123" s="39">
        <v>66112.683000000005</v>
      </c>
    </row>
    <row r="1124" spans="1:8">
      <c r="A1124" s="38" t="s">
        <v>8</v>
      </c>
      <c r="B1124" s="31">
        <v>2001</v>
      </c>
      <c r="C1124" s="31">
        <v>34</v>
      </c>
      <c r="D1124" s="32">
        <v>9.9076100000000007E-3</v>
      </c>
      <c r="E1124" s="32">
        <v>9.8587699999999993E-3</v>
      </c>
      <c r="F1124" s="32">
        <v>0.99014122999999998</v>
      </c>
      <c r="G1124" s="33">
        <v>65792.907000000007</v>
      </c>
      <c r="H1124" s="39">
        <v>65468.589</v>
      </c>
    </row>
    <row r="1125" spans="1:8">
      <c r="A1125" s="38" t="s">
        <v>8</v>
      </c>
      <c r="B1125" s="31">
        <v>2001</v>
      </c>
      <c r="C1125" s="31">
        <v>35</v>
      </c>
      <c r="D1125" s="32">
        <v>1.0186890000000001E-2</v>
      </c>
      <c r="E1125" s="32">
        <v>1.013527E-2</v>
      </c>
      <c r="F1125" s="32">
        <v>0.98986472999999997</v>
      </c>
      <c r="G1125" s="33">
        <v>65144.27</v>
      </c>
      <c r="H1125" s="39">
        <v>64814.142999999996</v>
      </c>
    </row>
    <row r="1126" spans="1:8">
      <c r="A1126" s="38" t="s">
        <v>8</v>
      </c>
      <c r="B1126" s="31">
        <v>2001</v>
      </c>
      <c r="C1126" s="31">
        <v>36</v>
      </c>
      <c r="D1126" s="32">
        <v>1.046159E-2</v>
      </c>
      <c r="E1126" s="32">
        <v>1.040715E-2</v>
      </c>
      <c r="F1126" s="32">
        <v>0.98959284999999997</v>
      </c>
      <c r="G1126" s="33">
        <v>64484.016000000003</v>
      </c>
      <c r="H1126" s="39">
        <v>64148.468000000001</v>
      </c>
    </row>
    <row r="1127" spans="1:8">
      <c r="A1127" s="38" t="s">
        <v>8</v>
      </c>
      <c r="B1127" s="31">
        <v>2001</v>
      </c>
      <c r="C1127" s="31">
        <v>37</v>
      </c>
      <c r="D1127" s="32">
        <v>1.0701799999999999E-2</v>
      </c>
      <c r="E1127" s="32">
        <v>1.0644839999999999E-2</v>
      </c>
      <c r="F1127" s="32">
        <v>0.98935516000000001</v>
      </c>
      <c r="G1127" s="33">
        <v>63812.921000000002</v>
      </c>
      <c r="H1127" s="39">
        <v>63473.281999999999</v>
      </c>
    </row>
    <row r="1128" spans="1:8">
      <c r="A1128" s="38" t="s">
        <v>8</v>
      </c>
      <c r="B1128" s="31">
        <v>2001</v>
      </c>
      <c r="C1128" s="31">
        <v>38</v>
      </c>
      <c r="D1128" s="32">
        <v>1.103937E-2</v>
      </c>
      <c r="E1128" s="32">
        <v>1.0978770000000001E-2</v>
      </c>
      <c r="F1128" s="32">
        <v>0.98902122999999997</v>
      </c>
      <c r="G1128" s="33">
        <v>63133.642999999996</v>
      </c>
      <c r="H1128" s="39">
        <v>62787.078000000001</v>
      </c>
    </row>
    <row r="1129" spans="1:8">
      <c r="A1129" s="38" t="s">
        <v>8</v>
      </c>
      <c r="B1129" s="31">
        <v>2001</v>
      </c>
      <c r="C1129" s="31">
        <v>39</v>
      </c>
      <c r="D1129" s="32">
        <v>1.1268190000000001E-2</v>
      </c>
      <c r="E1129" s="32">
        <v>1.1205059999999999E-2</v>
      </c>
      <c r="F1129" s="32">
        <v>0.98879494000000001</v>
      </c>
      <c r="G1129" s="33">
        <v>62440.512999999999</v>
      </c>
      <c r="H1129" s="39">
        <v>62090.688000000002</v>
      </c>
    </row>
    <row r="1130" spans="1:8">
      <c r="A1130" s="38" t="s">
        <v>8</v>
      </c>
      <c r="B1130" s="31">
        <v>2001</v>
      </c>
      <c r="C1130" s="31">
        <v>40</v>
      </c>
      <c r="D1130" s="32">
        <v>1.169239E-2</v>
      </c>
      <c r="E1130" s="32">
        <v>1.162443E-2</v>
      </c>
      <c r="F1130" s="32">
        <v>0.98837556999999998</v>
      </c>
      <c r="G1130" s="33">
        <v>61740.862999999998</v>
      </c>
      <c r="H1130" s="39">
        <v>61382.012000000002</v>
      </c>
    </row>
    <row r="1131" spans="1:8">
      <c r="A1131" s="38" t="s">
        <v>8</v>
      </c>
      <c r="B1131" s="31">
        <v>2001</v>
      </c>
      <c r="C1131" s="31">
        <v>41</v>
      </c>
      <c r="D1131" s="32">
        <v>1.1774049999999999E-2</v>
      </c>
      <c r="E1131" s="32">
        <v>1.1705139999999999E-2</v>
      </c>
      <c r="F1131" s="32">
        <v>0.98829486</v>
      </c>
      <c r="G1131" s="33">
        <v>61023.161</v>
      </c>
      <c r="H1131" s="39">
        <v>60666.017999999996</v>
      </c>
    </row>
    <row r="1132" spans="1:8">
      <c r="A1132" s="38" t="s">
        <v>8</v>
      </c>
      <c r="B1132" s="31">
        <v>2001</v>
      </c>
      <c r="C1132" s="31">
        <v>42</v>
      </c>
      <c r="D1132" s="32">
        <v>1.226112E-2</v>
      </c>
      <c r="E1132" s="32">
        <v>1.218641E-2</v>
      </c>
      <c r="F1132" s="32">
        <v>0.98781359000000002</v>
      </c>
      <c r="G1132" s="33">
        <v>60308.875999999997</v>
      </c>
      <c r="H1132" s="39">
        <v>59941.402000000002</v>
      </c>
    </row>
    <row r="1133" spans="1:8">
      <c r="A1133" s="38" t="s">
        <v>8</v>
      </c>
      <c r="B1133" s="31">
        <v>2001</v>
      </c>
      <c r="C1133" s="31">
        <v>43</v>
      </c>
      <c r="D1133" s="32">
        <v>1.2439E-2</v>
      </c>
      <c r="E1133" s="32">
        <v>1.2362110000000001E-2</v>
      </c>
      <c r="F1133" s="32">
        <v>0.98763789000000002</v>
      </c>
      <c r="G1133" s="33">
        <v>59573.927000000003</v>
      </c>
      <c r="H1133" s="39">
        <v>59205.697999999997</v>
      </c>
    </row>
    <row r="1134" spans="1:8">
      <c r="A1134" s="38" t="s">
        <v>8</v>
      </c>
      <c r="B1134" s="31">
        <v>2001</v>
      </c>
      <c r="C1134" s="31">
        <v>44</v>
      </c>
      <c r="D1134" s="32">
        <v>1.277785E-2</v>
      </c>
      <c r="E1134" s="32">
        <v>1.269673E-2</v>
      </c>
      <c r="F1134" s="32">
        <v>0.98730326999999996</v>
      </c>
      <c r="G1134" s="33">
        <v>58837.468000000001</v>
      </c>
      <c r="H1134" s="39">
        <v>58463.946000000004</v>
      </c>
    </row>
    <row r="1135" spans="1:8">
      <c r="A1135" s="38" t="s">
        <v>8</v>
      </c>
      <c r="B1135" s="31">
        <v>2001</v>
      </c>
      <c r="C1135" s="31">
        <v>45</v>
      </c>
      <c r="D1135" s="32">
        <v>1.319295E-2</v>
      </c>
      <c r="E1135" s="32">
        <v>1.310649E-2</v>
      </c>
      <c r="F1135" s="32">
        <v>0.98689351000000003</v>
      </c>
      <c r="G1135" s="33">
        <v>58090.425000000003</v>
      </c>
      <c r="H1135" s="39">
        <v>57709.743999999999</v>
      </c>
    </row>
    <row r="1136" spans="1:8">
      <c r="A1136" s="38" t="s">
        <v>8</v>
      </c>
      <c r="B1136" s="31">
        <v>2001</v>
      </c>
      <c r="C1136" s="31">
        <v>46</v>
      </c>
      <c r="D1136" s="32">
        <v>1.349361E-2</v>
      </c>
      <c r="E1136" s="32">
        <v>1.3403180000000001E-2</v>
      </c>
      <c r="F1136" s="32">
        <v>0.98659682000000004</v>
      </c>
      <c r="G1136" s="33">
        <v>57329.063000000002</v>
      </c>
      <c r="H1136" s="39">
        <v>56944.866999999998</v>
      </c>
    </row>
    <row r="1137" spans="1:8">
      <c r="A1137" s="38" t="s">
        <v>8</v>
      </c>
      <c r="B1137" s="31">
        <v>2001</v>
      </c>
      <c r="C1137" s="31">
        <v>47</v>
      </c>
      <c r="D1137" s="32">
        <v>1.39314E-2</v>
      </c>
      <c r="E1137" s="32">
        <v>1.383503E-2</v>
      </c>
      <c r="F1137" s="32">
        <v>0.98616497000000003</v>
      </c>
      <c r="G1137" s="33">
        <v>56560.671000000002</v>
      </c>
      <c r="H1137" s="39">
        <v>56169.411999999997</v>
      </c>
    </row>
    <row r="1138" spans="1:8">
      <c r="A1138" s="38" t="s">
        <v>8</v>
      </c>
      <c r="B1138" s="31">
        <v>2001</v>
      </c>
      <c r="C1138" s="31">
        <v>48</v>
      </c>
      <c r="D1138" s="32">
        <v>1.4584679999999999E-2</v>
      </c>
      <c r="E1138" s="32">
        <v>1.44791E-2</v>
      </c>
      <c r="F1138" s="32">
        <v>0.98552090000000003</v>
      </c>
      <c r="G1138" s="33">
        <v>55778.152999999998</v>
      </c>
      <c r="H1138" s="39">
        <v>55374.343999999997</v>
      </c>
    </row>
    <row r="1139" spans="1:8">
      <c r="A1139" s="38" t="s">
        <v>8</v>
      </c>
      <c r="B1139" s="31">
        <v>2001</v>
      </c>
      <c r="C1139" s="31">
        <v>49</v>
      </c>
      <c r="D1139" s="32">
        <v>1.5172919999999999E-2</v>
      </c>
      <c r="E1139" s="32">
        <v>1.505867E-2</v>
      </c>
      <c r="F1139" s="32">
        <v>0.98494132999999995</v>
      </c>
      <c r="G1139" s="33">
        <v>54970.535000000003</v>
      </c>
      <c r="H1139" s="39">
        <v>54556.644</v>
      </c>
    </row>
    <row r="1140" spans="1:8">
      <c r="A1140" s="38" t="s">
        <v>8</v>
      </c>
      <c r="B1140" s="31">
        <v>2001</v>
      </c>
      <c r="C1140" s="31">
        <v>50</v>
      </c>
      <c r="D1140" s="32">
        <v>1.6095370000000001E-2</v>
      </c>
      <c r="E1140" s="32">
        <v>1.5966870000000001E-2</v>
      </c>
      <c r="F1140" s="32">
        <v>0.98403313000000003</v>
      </c>
      <c r="G1140" s="33">
        <v>54142.752</v>
      </c>
      <c r="H1140" s="39">
        <v>53710.506999999998</v>
      </c>
    </row>
    <row r="1141" spans="1:8">
      <c r="A1141" s="38" t="s">
        <v>8</v>
      </c>
      <c r="B1141" s="31">
        <v>2001</v>
      </c>
      <c r="C1141" s="31">
        <v>51</v>
      </c>
      <c r="D1141" s="32">
        <v>1.6525620000000001E-2</v>
      </c>
      <c r="E1141" s="32">
        <v>1.6390189999999999E-2</v>
      </c>
      <c r="F1141" s="32">
        <v>0.98360981000000003</v>
      </c>
      <c r="G1141" s="33">
        <v>53278.262000000002</v>
      </c>
      <c r="H1141" s="39">
        <v>52841.641000000003</v>
      </c>
    </row>
    <row r="1142" spans="1:8">
      <c r="A1142" s="38" t="s">
        <v>8</v>
      </c>
      <c r="B1142" s="31">
        <v>2001</v>
      </c>
      <c r="C1142" s="31">
        <v>52</v>
      </c>
      <c r="D1142" s="32">
        <v>1.753536E-2</v>
      </c>
      <c r="E1142" s="32">
        <v>1.7382950000000001E-2</v>
      </c>
      <c r="F1142" s="32">
        <v>0.98261704999999999</v>
      </c>
      <c r="G1142" s="33">
        <v>52405.021000000001</v>
      </c>
      <c r="H1142" s="39">
        <v>51949.544000000002</v>
      </c>
    </row>
    <row r="1143" spans="1:8">
      <c r="A1143" s="38" t="s">
        <v>8</v>
      </c>
      <c r="B1143" s="31">
        <v>2001</v>
      </c>
      <c r="C1143" s="31">
        <v>53</v>
      </c>
      <c r="D1143" s="32">
        <v>1.8197890000000001E-2</v>
      </c>
      <c r="E1143" s="32">
        <v>1.8033799999999999E-2</v>
      </c>
      <c r="F1143" s="32">
        <v>0.98196620000000001</v>
      </c>
      <c r="G1143" s="33">
        <v>51494.067000000003</v>
      </c>
      <c r="H1143" s="39">
        <v>51029.75</v>
      </c>
    </row>
    <row r="1144" spans="1:8">
      <c r="A1144" s="38" t="s">
        <v>8</v>
      </c>
      <c r="B1144" s="31">
        <v>2001</v>
      </c>
      <c r="C1144" s="31">
        <v>54</v>
      </c>
      <c r="D1144" s="32">
        <v>1.9070650000000001E-2</v>
      </c>
      <c r="E1144" s="32">
        <v>1.8890520000000001E-2</v>
      </c>
      <c r="F1144" s="32">
        <v>0.98110947999999998</v>
      </c>
      <c r="G1144" s="33">
        <v>50565.432999999997</v>
      </c>
      <c r="H1144" s="39">
        <v>50087.828999999998</v>
      </c>
    </row>
    <row r="1145" spans="1:8">
      <c r="A1145" s="38" t="s">
        <v>8</v>
      </c>
      <c r="B1145" s="31">
        <v>2001</v>
      </c>
      <c r="C1145" s="31">
        <v>55</v>
      </c>
      <c r="D1145" s="32">
        <v>1.9915579999999999E-2</v>
      </c>
      <c r="E1145" s="32">
        <v>1.9719219999999999E-2</v>
      </c>
      <c r="F1145" s="32">
        <v>0.98028077999999996</v>
      </c>
      <c r="G1145" s="33">
        <v>49610.226000000002</v>
      </c>
      <c r="H1145" s="39">
        <v>49121.088000000003</v>
      </c>
    </row>
    <row r="1146" spans="1:8">
      <c r="A1146" s="38" t="s">
        <v>8</v>
      </c>
      <c r="B1146" s="31">
        <v>2001</v>
      </c>
      <c r="C1146" s="31">
        <v>56</v>
      </c>
      <c r="D1146" s="32">
        <v>2.0909859999999999E-2</v>
      </c>
      <c r="E1146" s="32">
        <v>2.0693509999999998E-2</v>
      </c>
      <c r="F1146" s="32">
        <v>0.97930649000000003</v>
      </c>
      <c r="G1146" s="33">
        <v>48631.951000000001</v>
      </c>
      <c r="H1146" s="39">
        <v>48128.767999999996</v>
      </c>
    </row>
    <row r="1147" spans="1:8">
      <c r="A1147" s="38" t="s">
        <v>8</v>
      </c>
      <c r="B1147" s="31">
        <v>2001</v>
      </c>
      <c r="C1147" s="31">
        <v>57</v>
      </c>
      <c r="D1147" s="32">
        <v>2.1912379999999999E-2</v>
      </c>
      <c r="E1147" s="32">
        <v>2.1674909999999999E-2</v>
      </c>
      <c r="F1147" s="32">
        <v>0.97832509000000001</v>
      </c>
      <c r="G1147" s="33">
        <v>47625.584999999999</v>
      </c>
      <c r="H1147" s="39">
        <v>47109.445</v>
      </c>
    </row>
    <row r="1148" spans="1:8">
      <c r="A1148" s="38" t="s">
        <v>8</v>
      </c>
      <c r="B1148" s="31">
        <v>2001</v>
      </c>
      <c r="C1148" s="31">
        <v>58</v>
      </c>
      <c r="D1148" s="32">
        <v>2.345529E-2</v>
      </c>
      <c r="E1148" s="32">
        <v>2.31834E-2</v>
      </c>
      <c r="F1148" s="32">
        <v>0.97681660000000003</v>
      </c>
      <c r="G1148" s="33">
        <v>46593.305</v>
      </c>
      <c r="H1148" s="39">
        <v>46053.209000000003</v>
      </c>
    </row>
    <row r="1149" spans="1:8">
      <c r="A1149" s="38" t="s">
        <v>8</v>
      </c>
      <c r="B1149" s="31">
        <v>2001</v>
      </c>
      <c r="C1149" s="31">
        <v>59</v>
      </c>
      <c r="D1149" s="32">
        <v>2.5017649999999999E-2</v>
      </c>
      <c r="E1149" s="32">
        <v>2.4708569999999999E-2</v>
      </c>
      <c r="F1149" s="32">
        <v>0.97529142999999996</v>
      </c>
      <c r="G1149" s="33">
        <v>45513.112999999998</v>
      </c>
      <c r="H1149" s="39">
        <v>44950.830999999998</v>
      </c>
    </row>
    <row r="1150" spans="1:8">
      <c r="A1150" s="38" t="s">
        <v>8</v>
      </c>
      <c r="B1150" s="31">
        <v>2001</v>
      </c>
      <c r="C1150" s="31">
        <v>60</v>
      </c>
      <c r="D1150" s="32">
        <v>2.7456109999999999E-2</v>
      </c>
      <c r="E1150" s="32">
        <v>2.7084299999999999E-2</v>
      </c>
      <c r="F1150" s="32">
        <v>0.97291570000000005</v>
      </c>
      <c r="G1150" s="33">
        <v>44388.548999999999</v>
      </c>
      <c r="H1150" s="39">
        <v>43787.432999999997</v>
      </c>
    </row>
    <row r="1151" spans="1:8">
      <c r="A1151" s="38" t="s">
        <v>8</v>
      </c>
      <c r="B1151" s="31">
        <v>2001</v>
      </c>
      <c r="C1151" s="31">
        <v>61</v>
      </c>
      <c r="D1151" s="32">
        <v>2.890935E-2</v>
      </c>
      <c r="E1151" s="32">
        <v>2.8497430000000001E-2</v>
      </c>
      <c r="F1151" s="32">
        <v>0.97150256999999995</v>
      </c>
      <c r="G1151" s="33">
        <v>43186.317000000003</v>
      </c>
      <c r="H1151" s="39">
        <v>42570.966999999997</v>
      </c>
    </row>
    <row r="1152" spans="1:8">
      <c r="A1152" s="38" t="s">
        <v>8</v>
      </c>
      <c r="B1152" s="31">
        <v>2001</v>
      </c>
      <c r="C1152" s="31">
        <v>62</v>
      </c>
      <c r="D1152" s="32">
        <v>3.1716260000000003E-2</v>
      </c>
      <c r="E1152" s="32">
        <v>3.122115E-2</v>
      </c>
      <c r="F1152" s="32">
        <v>0.96877884999999997</v>
      </c>
      <c r="G1152" s="33">
        <v>41955.618000000002</v>
      </c>
      <c r="H1152" s="39">
        <v>41300.665999999997</v>
      </c>
    </row>
    <row r="1153" spans="1:8">
      <c r="A1153" s="38" t="s">
        <v>8</v>
      </c>
      <c r="B1153" s="31">
        <v>2001</v>
      </c>
      <c r="C1153" s="31">
        <v>63</v>
      </c>
      <c r="D1153" s="32">
        <v>3.4242639999999998E-2</v>
      </c>
      <c r="E1153" s="32">
        <v>3.3666229999999998E-2</v>
      </c>
      <c r="F1153" s="32">
        <v>0.96633376999999998</v>
      </c>
      <c r="G1153" s="33">
        <v>40645.714999999997</v>
      </c>
      <c r="H1153" s="39">
        <v>39961.521000000001</v>
      </c>
    </row>
    <row r="1154" spans="1:8">
      <c r="A1154" s="38" t="s">
        <v>8</v>
      </c>
      <c r="B1154" s="31">
        <v>2001</v>
      </c>
      <c r="C1154" s="31">
        <v>64</v>
      </c>
      <c r="D1154" s="32">
        <v>3.7054429999999999E-2</v>
      </c>
      <c r="E1154" s="32">
        <v>3.63804E-2</v>
      </c>
      <c r="F1154" s="32">
        <v>0.96361960000000002</v>
      </c>
      <c r="G1154" s="33">
        <v>39277.326999999997</v>
      </c>
      <c r="H1154" s="39">
        <v>38562.864999999998</v>
      </c>
    </row>
    <row r="1155" spans="1:8">
      <c r="A1155" s="38" t="s">
        <v>8</v>
      </c>
      <c r="B1155" s="31">
        <v>2001</v>
      </c>
      <c r="C1155" s="31">
        <v>65</v>
      </c>
      <c r="D1155" s="32">
        <v>4.0225150000000001E-2</v>
      </c>
      <c r="E1155" s="32">
        <v>3.943207E-2</v>
      </c>
      <c r="F1155" s="32">
        <v>0.96056792999999996</v>
      </c>
      <c r="G1155" s="33">
        <v>37848.402000000002</v>
      </c>
      <c r="H1155" s="39">
        <v>37102.182000000001</v>
      </c>
    </row>
    <row r="1156" spans="1:8">
      <c r="A1156" s="38" t="s">
        <v>8</v>
      </c>
      <c r="B1156" s="31">
        <v>2001</v>
      </c>
      <c r="C1156" s="31">
        <v>66</v>
      </c>
      <c r="D1156" s="32">
        <v>4.3192790000000002E-2</v>
      </c>
      <c r="E1156" s="32">
        <v>4.2279700000000003E-2</v>
      </c>
      <c r="F1156" s="32">
        <v>0.95772029999999997</v>
      </c>
      <c r="G1156" s="33">
        <v>36355.961000000003</v>
      </c>
      <c r="H1156" s="39">
        <v>35587.402000000002</v>
      </c>
    </row>
    <row r="1157" spans="1:8">
      <c r="A1157" s="38" t="s">
        <v>8</v>
      </c>
      <c r="B1157" s="31">
        <v>2001</v>
      </c>
      <c r="C1157" s="31">
        <v>67</v>
      </c>
      <c r="D1157" s="32">
        <v>4.6833880000000001E-2</v>
      </c>
      <c r="E1157" s="32">
        <v>4.5762270000000001E-2</v>
      </c>
      <c r="F1157" s="32">
        <v>0.95423773000000001</v>
      </c>
      <c r="G1157" s="33">
        <v>34818.841999999997</v>
      </c>
      <c r="H1157" s="39">
        <v>34022.146999999997</v>
      </c>
    </row>
    <row r="1158" spans="1:8">
      <c r="A1158" s="38" t="s">
        <v>8</v>
      </c>
      <c r="B1158" s="31">
        <v>2001</v>
      </c>
      <c r="C1158" s="31">
        <v>68</v>
      </c>
      <c r="D1158" s="32">
        <v>5.1131360000000001E-2</v>
      </c>
      <c r="E1158" s="32">
        <v>4.9856730000000002E-2</v>
      </c>
      <c r="F1158" s="32">
        <v>0.95014326999999998</v>
      </c>
      <c r="G1158" s="33">
        <v>33225.453000000001</v>
      </c>
      <c r="H1158" s="39">
        <v>32397.197</v>
      </c>
    </row>
    <row r="1159" spans="1:8">
      <c r="A1159" s="38" t="s">
        <v>8</v>
      </c>
      <c r="B1159" s="31">
        <v>2001</v>
      </c>
      <c r="C1159" s="31">
        <v>69</v>
      </c>
      <c r="D1159" s="32">
        <v>5.5416590000000002E-2</v>
      </c>
      <c r="E1159" s="32">
        <v>5.3922489999999997E-2</v>
      </c>
      <c r="F1159" s="32">
        <v>0.94607750999999995</v>
      </c>
      <c r="G1159" s="33">
        <v>31568.94</v>
      </c>
      <c r="H1159" s="39">
        <v>30717.802</v>
      </c>
    </row>
    <row r="1160" spans="1:8">
      <c r="A1160" s="38" t="s">
        <v>8</v>
      </c>
      <c r="B1160" s="31">
        <v>2001</v>
      </c>
      <c r="C1160" s="31">
        <v>70</v>
      </c>
      <c r="D1160" s="32">
        <v>6.1937119999999998E-2</v>
      </c>
      <c r="E1160" s="32">
        <v>6.0076640000000001E-2</v>
      </c>
      <c r="F1160" s="32">
        <v>0.93992335999999999</v>
      </c>
      <c r="G1160" s="33">
        <v>29866.664000000001</v>
      </c>
      <c r="H1160" s="39">
        <v>28969.52</v>
      </c>
    </row>
    <row r="1161" spans="1:8">
      <c r="A1161" s="38" t="s">
        <v>8</v>
      </c>
      <c r="B1161" s="31">
        <v>2001</v>
      </c>
      <c r="C1161" s="31">
        <v>71</v>
      </c>
      <c r="D1161" s="32">
        <v>6.5930379999999997E-2</v>
      </c>
      <c r="E1161" s="32">
        <v>6.3826330000000001E-2</v>
      </c>
      <c r="F1161" s="32">
        <v>0.93617366999999996</v>
      </c>
      <c r="G1161" s="33">
        <v>28072.376</v>
      </c>
      <c r="H1161" s="39">
        <v>27176.496999999999</v>
      </c>
    </row>
    <row r="1162" spans="1:8">
      <c r="A1162" s="38" t="s">
        <v>8</v>
      </c>
      <c r="B1162" s="31">
        <v>2001</v>
      </c>
      <c r="C1162" s="31">
        <v>72</v>
      </c>
      <c r="D1162" s="32">
        <v>7.331878E-2</v>
      </c>
      <c r="E1162" s="32">
        <v>7.0726010000000006E-2</v>
      </c>
      <c r="F1162" s="32">
        <v>0.92927398999999999</v>
      </c>
      <c r="G1162" s="33">
        <v>26280.618999999999</v>
      </c>
      <c r="H1162" s="39">
        <v>25351.257000000001</v>
      </c>
    </row>
    <row r="1163" spans="1:8">
      <c r="A1163" s="38" t="s">
        <v>8</v>
      </c>
      <c r="B1163" s="31">
        <v>2001</v>
      </c>
      <c r="C1163" s="31">
        <v>73</v>
      </c>
      <c r="D1163" s="32">
        <v>7.9682760000000005E-2</v>
      </c>
      <c r="E1163" s="32">
        <v>7.6629719999999998E-2</v>
      </c>
      <c r="F1163" s="32">
        <v>0.92337027999999999</v>
      </c>
      <c r="G1163" s="33">
        <v>24421.895</v>
      </c>
      <c r="H1163" s="39">
        <v>23486.173999999999</v>
      </c>
    </row>
    <row r="1164" spans="1:8">
      <c r="A1164" s="38" t="s">
        <v>8</v>
      </c>
      <c r="B1164" s="31">
        <v>2001</v>
      </c>
      <c r="C1164" s="31">
        <v>74</v>
      </c>
      <c r="D1164" s="32">
        <v>8.7004960000000006E-2</v>
      </c>
      <c r="E1164" s="32">
        <v>8.3377820000000005E-2</v>
      </c>
      <c r="F1164" s="32">
        <v>0.91662217999999995</v>
      </c>
      <c r="G1164" s="33">
        <v>22550.452000000001</v>
      </c>
      <c r="H1164" s="39">
        <v>21610.348999999998</v>
      </c>
    </row>
    <row r="1165" spans="1:8">
      <c r="A1165" s="38" t="s">
        <v>8</v>
      </c>
      <c r="B1165" s="31">
        <v>2001</v>
      </c>
      <c r="C1165" s="31">
        <v>75</v>
      </c>
      <c r="D1165" s="32">
        <v>9.5109239999999998E-2</v>
      </c>
      <c r="E1165" s="32">
        <v>9.079168E-2</v>
      </c>
      <c r="F1165" s="32">
        <v>0.90920831999999996</v>
      </c>
      <c r="G1165" s="33">
        <v>20670.244999999999</v>
      </c>
      <c r="H1165" s="39">
        <v>19731.901999999998</v>
      </c>
    </row>
    <row r="1166" spans="1:8">
      <c r="A1166" s="38" t="s">
        <v>8</v>
      </c>
      <c r="B1166" s="31">
        <v>2001</v>
      </c>
      <c r="C1166" s="31">
        <v>76</v>
      </c>
      <c r="D1166" s="32">
        <v>0.10274634000000001</v>
      </c>
      <c r="E1166" s="32">
        <v>9.7725850000000003E-2</v>
      </c>
      <c r="F1166" s="32">
        <v>0.90227415</v>
      </c>
      <c r="G1166" s="33">
        <v>18793.559000000001</v>
      </c>
      <c r="H1166" s="39">
        <v>17875.25</v>
      </c>
    </row>
    <row r="1167" spans="1:8">
      <c r="A1167" s="38" t="s">
        <v>8</v>
      </c>
      <c r="B1167" s="31">
        <v>2001</v>
      </c>
      <c r="C1167" s="31">
        <v>77</v>
      </c>
      <c r="D1167" s="32">
        <v>0.11099015</v>
      </c>
      <c r="E1167" s="32">
        <v>0.10515459000000001</v>
      </c>
      <c r="F1167" s="32">
        <v>0.89484540999999995</v>
      </c>
      <c r="G1167" s="33">
        <v>16956.941999999999</v>
      </c>
      <c r="H1167" s="39">
        <v>16065.392</v>
      </c>
    </row>
    <row r="1168" spans="1:8">
      <c r="A1168" s="38" t="s">
        <v>8</v>
      </c>
      <c r="B1168" s="31">
        <v>2001</v>
      </c>
      <c r="C1168" s="31">
        <v>78</v>
      </c>
      <c r="D1168" s="32">
        <v>0.12120881999999999</v>
      </c>
      <c r="E1168" s="32">
        <v>0.11428278</v>
      </c>
      <c r="F1168" s="32">
        <v>0.88571721999999997</v>
      </c>
      <c r="G1168" s="33">
        <v>15173.842000000001</v>
      </c>
      <c r="H1168" s="39">
        <v>14306.787</v>
      </c>
    </row>
    <row r="1169" spans="1:8">
      <c r="A1169" s="38" t="s">
        <v>8</v>
      </c>
      <c r="B1169" s="31">
        <v>2001</v>
      </c>
      <c r="C1169" s="31">
        <v>79</v>
      </c>
      <c r="D1169" s="32">
        <v>0.13022618</v>
      </c>
      <c r="E1169" s="32">
        <v>0.12226512</v>
      </c>
      <c r="F1169" s="32">
        <v>0.87773488</v>
      </c>
      <c r="G1169" s="33">
        <v>13439.733</v>
      </c>
      <c r="H1169" s="39">
        <v>12618.128000000001</v>
      </c>
    </row>
    <row r="1170" spans="1:8">
      <c r="A1170" s="38" t="s">
        <v>8</v>
      </c>
      <c r="B1170" s="31">
        <v>2001</v>
      </c>
      <c r="C1170" s="31">
        <v>80</v>
      </c>
      <c r="D1170" s="32">
        <v>0.14211218</v>
      </c>
      <c r="E1170" s="32">
        <v>0.13268416999999999</v>
      </c>
      <c r="F1170" s="32">
        <v>0.86731583000000001</v>
      </c>
      <c r="G1170" s="33">
        <v>11796.522999999999</v>
      </c>
      <c r="H1170" s="39">
        <v>11013.916999999999</v>
      </c>
    </row>
    <row r="1171" spans="1:8">
      <c r="A1171" s="38" t="s">
        <v>8</v>
      </c>
      <c r="B1171" s="31">
        <v>2001</v>
      </c>
      <c r="C1171" s="31">
        <v>81</v>
      </c>
      <c r="D1171" s="32">
        <v>0.15030188999999999</v>
      </c>
      <c r="E1171" s="32">
        <v>0.13979607999999999</v>
      </c>
      <c r="F1171" s="32">
        <v>0.86020392000000001</v>
      </c>
      <c r="G1171" s="33">
        <v>10231.311</v>
      </c>
      <c r="H1171" s="39">
        <v>9516.1620000000003</v>
      </c>
    </row>
    <row r="1172" spans="1:8">
      <c r="A1172" s="38" t="s">
        <v>8</v>
      </c>
      <c r="B1172" s="31">
        <v>2001</v>
      </c>
      <c r="C1172" s="31">
        <v>82</v>
      </c>
      <c r="D1172" s="32">
        <v>0.16565177</v>
      </c>
      <c r="E1172" s="32">
        <v>0.15298097999999999</v>
      </c>
      <c r="F1172" s="32">
        <v>0.84701901999999996</v>
      </c>
      <c r="G1172" s="33">
        <v>8801.0139999999992</v>
      </c>
      <c r="H1172" s="39">
        <v>8127.82</v>
      </c>
    </row>
    <row r="1173" spans="1:8">
      <c r="A1173" s="38" t="s">
        <v>8</v>
      </c>
      <c r="B1173" s="31">
        <v>2001</v>
      </c>
      <c r="C1173" s="31">
        <v>83</v>
      </c>
      <c r="D1173" s="32">
        <v>0.17897862</v>
      </c>
      <c r="E1173" s="32">
        <v>0.16427754</v>
      </c>
      <c r="F1173" s="32">
        <v>0.83572245999999994</v>
      </c>
      <c r="G1173" s="33">
        <v>7454.6260000000002</v>
      </c>
      <c r="H1173" s="39">
        <v>6842.3119999999999</v>
      </c>
    </row>
    <row r="1174" spans="1:8">
      <c r="A1174" s="38" t="s">
        <v>8</v>
      </c>
      <c r="B1174" s="31">
        <v>2001</v>
      </c>
      <c r="C1174" s="31">
        <v>84</v>
      </c>
      <c r="D1174" s="32">
        <v>0.19484716999999999</v>
      </c>
      <c r="E1174" s="32">
        <v>0.17754964000000001</v>
      </c>
      <c r="F1174" s="32">
        <v>0.82245036000000005</v>
      </c>
      <c r="G1174" s="33">
        <v>6229.9979999999996</v>
      </c>
      <c r="H1174" s="39">
        <v>5676.9309999999996</v>
      </c>
    </row>
    <row r="1175" spans="1:8">
      <c r="A1175" s="38" t="s">
        <v>8</v>
      </c>
      <c r="B1175" s="31">
        <v>2001</v>
      </c>
      <c r="C1175" s="31">
        <v>85</v>
      </c>
      <c r="D1175" s="32">
        <v>0.20912634999999999</v>
      </c>
      <c r="E1175" s="32">
        <v>0.18932946</v>
      </c>
      <c r="F1175" s="32">
        <v>0.81067054000000005</v>
      </c>
      <c r="G1175" s="33">
        <v>5123.8639999999996</v>
      </c>
      <c r="H1175" s="39">
        <v>4638.8149999999996</v>
      </c>
    </row>
    <row r="1176" spans="1:8">
      <c r="A1176" s="38" t="s">
        <v>8</v>
      </c>
      <c r="B1176" s="31">
        <v>2001</v>
      </c>
      <c r="C1176" s="31">
        <v>86</v>
      </c>
      <c r="D1176" s="32">
        <v>0.22450042000000001</v>
      </c>
      <c r="E1176" s="32">
        <v>0.20184345000000001</v>
      </c>
      <c r="F1176" s="32">
        <v>0.79815654999999996</v>
      </c>
      <c r="G1176" s="33">
        <v>4153.7659999999996</v>
      </c>
      <c r="H1176" s="39">
        <v>3734.5610000000001</v>
      </c>
    </row>
    <row r="1177" spans="1:8">
      <c r="A1177" s="38" t="s">
        <v>8</v>
      </c>
      <c r="B1177" s="31">
        <v>2001</v>
      </c>
      <c r="C1177" s="31">
        <v>87</v>
      </c>
      <c r="D1177" s="32">
        <v>0.24001275</v>
      </c>
      <c r="E1177" s="32">
        <v>0.21429587</v>
      </c>
      <c r="F1177" s="32">
        <v>0.78570412999999995</v>
      </c>
      <c r="G1177" s="33">
        <v>3315.355</v>
      </c>
      <c r="H1177" s="39">
        <v>2960.1219999999998</v>
      </c>
    </row>
    <row r="1178" spans="1:8">
      <c r="A1178" s="38" t="s">
        <v>8</v>
      </c>
      <c r="B1178" s="31">
        <v>2001</v>
      </c>
      <c r="C1178" s="31">
        <v>88</v>
      </c>
      <c r="D1178" s="32">
        <v>0.25751729000000001</v>
      </c>
      <c r="E1178" s="32">
        <v>0.22814203</v>
      </c>
      <c r="F1178" s="32">
        <v>0.77185797</v>
      </c>
      <c r="G1178" s="33">
        <v>2604.8879999999999</v>
      </c>
      <c r="H1178" s="39">
        <v>2307.7460000000001</v>
      </c>
    </row>
    <row r="1179" spans="1:8">
      <c r="A1179" s="38" t="s">
        <v>8</v>
      </c>
      <c r="B1179" s="31">
        <v>2001</v>
      </c>
      <c r="C1179" s="31">
        <v>89</v>
      </c>
      <c r="D1179" s="32">
        <v>0.27351026000000001</v>
      </c>
      <c r="E1179" s="32">
        <v>0.24060614</v>
      </c>
      <c r="F1179" s="32">
        <v>0.75939385999999998</v>
      </c>
      <c r="G1179" s="33">
        <v>2010.604</v>
      </c>
      <c r="H1179" s="39">
        <v>1768.722</v>
      </c>
    </row>
    <row r="1180" spans="1:8">
      <c r="A1180" s="38" t="s">
        <v>8</v>
      </c>
      <c r="B1180" s="31">
        <v>2001</v>
      </c>
      <c r="C1180" s="31">
        <v>90</v>
      </c>
      <c r="D1180" s="32">
        <v>0.29619642000000002</v>
      </c>
      <c r="E1180" s="32">
        <v>0.25798874999999999</v>
      </c>
      <c r="F1180" s="32">
        <v>0.74201125000000001</v>
      </c>
      <c r="G1180" s="33">
        <v>1526.84</v>
      </c>
      <c r="H1180" s="39">
        <v>1329.886</v>
      </c>
    </row>
    <row r="1181" spans="1:8">
      <c r="A1181" s="38" t="s">
        <v>8</v>
      </c>
      <c r="B1181" s="31">
        <v>2001</v>
      </c>
      <c r="C1181" s="31">
        <v>91</v>
      </c>
      <c r="D1181" s="32">
        <v>0.30924304000000002</v>
      </c>
      <c r="E1181" s="32">
        <v>0.26783066</v>
      </c>
      <c r="F1181" s="32">
        <v>0.73216934</v>
      </c>
      <c r="G1181" s="33">
        <v>1132.933</v>
      </c>
      <c r="H1181" s="39">
        <v>981.21600000000001</v>
      </c>
    </row>
    <row r="1182" spans="1:8">
      <c r="A1182" s="38" t="s">
        <v>8</v>
      </c>
      <c r="B1182" s="31">
        <v>2001</v>
      </c>
      <c r="C1182" s="31">
        <v>92</v>
      </c>
      <c r="D1182" s="32">
        <v>0.33246210999999998</v>
      </c>
      <c r="E1182" s="32">
        <v>0.28507397000000001</v>
      </c>
      <c r="F1182" s="32">
        <v>0.71492602999999999</v>
      </c>
      <c r="G1182" s="33">
        <v>829.49900000000002</v>
      </c>
      <c r="H1182" s="39">
        <v>711.26400000000001</v>
      </c>
    </row>
    <row r="1183" spans="1:8">
      <c r="A1183" s="38" t="s">
        <v>8</v>
      </c>
      <c r="B1183" s="31">
        <v>2001</v>
      </c>
      <c r="C1183" s="31">
        <v>93</v>
      </c>
      <c r="D1183" s="32">
        <v>0.35303393999999999</v>
      </c>
      <c r="E1183" s="32">
        <v>0.30006702000000002</v>
      </c>
      <c r="F1183" s="32">
        <v>0.69993298000000004</v>
      </c>
      <c r="G1183" s="33">
        <v>593.03</v>
      </c>
      <c r="H1183" s="39">
        <v>504.05599999999998</v>
      </c>
    </row>
    <row r="1184" spans="1:8">
      <c r="A1184" s="38" t="s">
        <v>8</v>
      </c>
      <c r="B1184" s="31">
        <v>2001</v>
      </c>
      <c r="C1184" s="31">
        <v>94</v>
      </c>
      <c r="D1184" s="32">
        <v>0.37562909</v>
      </c>
      <c r="E1184" s="32">
        <v>0.31623547000000002</v>
      </c>
      <c r="F1184" s="32">
        <v>0.68376453000000004</v>
      </c>
      <c r="G1184" s="33">
        <v>415.08100000000002</v>
      </c>
      <c r="H1184" s="39">
        <v>349.45</v>
      </c>
    </row>
    <row r="1185" spans="1:8">
      <c r="A1185" s="38" t="s">
        <v>8</v>
      </c>
      <c r="B1185" s="31">
        <v>2001</v>
      </c>
      <c r="C1185" s="31">
        <v>95</v>
      </c>
      <c r="D1185" s="32">
        <v>0.40102631</v>
      </c>
      <c r="E1185" s="32">
        <v>0.33404573999999998</v>
      </c>
      <c r="F1185" s="32">
        <v>0.66595426000000002</v>
      </c>
      <c r="G1185" s="33">
        <v>283.81799999999998</v>
      </c>
      <c r="H1185" s="39">
        <v>236.41399999999999</v>
      </c>
    </row>
    <row r="1186" spans="1:8">
      <c r="A1186" s="38" t="s">
        <v>8</v>
      </c>
      <c r="B1186" s="31">
        <v>2001</v>
      </c>
      <c r="C1186" s="31">
        <v>96</v>
      </c>
      <c r="D1186" s="32">
        <v>0.42345063999999999</v>
      </c>
      <c r="E1186" s="32">
        <v>0.34946092000000001</v>
      </c>
      <c r="F1186" s="32">
        <v>0.65053908000000005</v>
      </c>
      <c r="G1186" s="33">
        <v>189.01</v>
      </c>
      <c r="H1186" s="39">
        <v>155.98400000000001</v>
      </c>
    </row>
    <row r="1187" spans="1:8">
      <c r="A1187" s="38" t="s">
        <v>8</v>
      </c>
      <c r="B1187" s="31">
        <v>2001</v>
      </c>
      <c r="C1187" s="31">
        <v>97</v>
      </c>
      <c r="D1187" s="32">
        <v>0.44529628999999998</v>
      </c>
      <c r="E1187" s="32">
        <v>0.36420640999999998</v>
      </c>
      <c r="F1187" s="32">
        <v>0.63579359000000002</v>
      </c>
      <c r="G1187" s="33">
        <v>122.958</v>
      </c>
      <c r="H1187" s="39">
        <v>100.56699999999999</v>
      </c>
    </row>
    <row r="1188" spans="1:8">
      <c r="A1188" s="38" t="s">
        <v>8</v>
      </c>
      <c r="B1188" s="31">
        <v>2001</v>
      </c>
      <c r="C1188" s="31">
        <v>98</v>
      </c>
      <c r="D1188" s="32">
        <v>0.4664256</v>
      </c>
      <c r="E1188" s="32">
        <v>0.37821988000000001</v>
      </c>
      <c r="F1188" s="32">
        <v>0.62178012000000005</v>
      </c>
      <c r="G1188" s="33">
        <v>78.176000000000002</v>
      </c>
      <c r="H1188" s="39">
        <v>63.392000000000003</v>
      </c>
    </row>
    <row r="1189" spans="1:8">
      <c r="A1189" s="38" t="s">
        <v>8</v>
      </c>
      <c r="B1189" s="31">
        <v>2001</v>
      </c>
      <c r="C1189" s="31">
        <v>99</v>
      </c>
      <c r="D1189" s="32">
        <v>0.49318044</v>
      </c>
      <c r="E1189" s="32">
        <v>0.39562354</v>
      </c>
      <c r="F1189" s="32">
        <v>0.60437646</v>
      </c>
      <c r="G1189" s="33">
        <v>48.607999999999997</v>
      </c>
      <c r="H1189" s="39">
        <v>38.993000000000002</v>
      </c>
    </row>
    <row r="1190" spans="1:8">
      <c r="A1190" s="38" t="s">
        <v>8</v>
      </c>
      <c r="B1190" s="31">
        <v>2002</v>
      </c>
      <c r="C1190" s="31">
        <v>1</v>
      </c>
      <c r="D1190" s="32">
        <v>4.1860700000000001E-2</v>
      </c>
      <c r="E1190" s="32">
        <v>4.1002509999999999E-2</v>
      </c>
      <c r="F1190" s="32">
        <v>0.95899749000000001</v>
      </c>
      <c r="G1190" s="33">
        <v>88396.769</v>
      </c>
      <c r="H1190" s="39">
        <v>86584.524999999994</v>
      </c>
    </row>
    <row r="1191" spans="1:8">
      <c r="A1191" s="38" t="s">
        <v>8</v>
      </c>
      <c r="B1191" s="31">
        <v>2002</v>
      </c>
      <c r="C1191" s="31">
        <v>2</v>
      </c>
      <c r="D1191" s="32">
        <v>2.5453440000000001E-2</v>
      </c>
      <c r="E1191" s="32">
        <v>2.5133579999999999E-2</v>
      </c>
      <c r="F1191" s="32">
        <v>0.97486642000000001</v>
      </c>
      <c r="G1191" s="33">
        <v>84772.28</v>
      </c>
      <c r="H1191" s="39">
        <v>83706.964999999997</v>
      </c>
    </row>
    <row r="1192" spans="1:8">
      <c r="A1192" s="38" t="s">
        <v>8</v>
      </c>
      <c r="B1192" s="31">
        <v>2002</v>
      </c>
      <c r="C1192" s="31">
        <v>3</v>
      </c>
      <c r="D1192" s="32">
        <v>1.709244E-2</v>
      </c>
      <c r="E1192" s="32">
        <v>1.69476E-2</v>
      </c>
      <c r="F1192" s="32">
        <v>0.98305240000000005</v>
      </c>
      <c r="G1192" s="33">
        <v>82641.649999999994</v>
      </c>
      <c r="H1192" s="39">
        <v>81941.361000000004</v>
      </c>
    </row>
    <row r="1193" spans="1:8">
      <c r="A1193" s="38" t="s">
        <v>8</v>
      </c>
      <c r="B1193" s="31">
        <v>2002</v>
      </c>
      <c r="C1193" s="31">
        <v>4</v>
      </c>
      <c r="D1193" s="32">
        <v>1.162872E-2</v>
      </c>
      <c r="E1193" s="32">
        <v>1.1561500000000001E-2</v>
      </c>
      <c r="F1193" s="32">
        <v>0.9884385</v>
      </c>
      <c r="G1193" s="33">
        <v>81241.072</v>
      </c>
      <c r="H1193" s="39">
        <v>80771.437999999995</v>
      </c>
    </row>
    <row r="1194" spans="1:8">
      <c r="A1194" s="38" t="s">
        <v>8</v>
      </c>
      <c r="B1194" s="31">
        <v>2002</v>
      </c>
      <c r="C1194" s="31">
        <v>5</v>
      </c>
      <c r="D1194" s="32">
        <v>8.5751899999999999E-3</v>
      </c>
      <c r="E1194" s="32">
        <v>8.5385800000000005E-3</v>
      </c>
      <c r="F1194" s="32">
        <v>0.99146142000000004</v>
      </c>
      <c r="G1194" s="33">
        <v>80301.803</v>
      </c>
      <c r="H1194" s="39">
        <v>79958.971999999994</v>
      </c>
    </row>
    <row r="1195" spans="1:8">
      <c r="A1195" s="38" t="s">
        <v>8</v>
      </c>
      <c r="B1195" s="31">
        <v>2002</v>
      </c>
      <c r="C1195" s="31">
        <v>6</v>
      </c>
      <c r="D1195" s="32">
        <v>6.8837899999999999E-3</v>
      </c>
      <c r="E1195" s="32">
        <v>6.8601799999999996E-3</v>
      </c>
      <c r="F1195" s="32">
        <v>0.99313982000000001</v>
      </c>
      <c r="G1195" s="33">
        <v>79616.14</v>
      </c>
      <c r="H1195" s="39">
        <v>79343.048999999999</v>
      </c>
    </row>
    <row r="1196" spans="1:8">
      <c r="A1196" s="38" t="s">
        <v>8</v>
      </c>
      <c r="B1196" s="31">
        <v>2002</v>
      </c>
      <c r="C1196" s="31">
        <v>7</v>
      </c>
      <c r="D1196" s="32">
        <v>5.6471999999999998E-3</v>
      </c>
      <c r="E1196" s="32">
        <v>5.6312999999999997E-3</v>
      </c>
      <c r="F1196" s="32">
        <v>0.99436869999999999</v>
      </c>
      <c r="G1196" s="33">
        <v>79069.959000000003</v>
      </c>
      <c r="H1196" s="39">
        <v>78847.324999999997</v>
      </c>
    </row>
    <row r="1197" spans="1:8">
      <c r="A1197" s="38" t="s">
        <v>8</v>
      </c>
      <c r="B1197" s="31">
        <v>2002</v>
      </c>
      <c r="C1197" s="31">
        <v>8</v>
      </c>
      <c r="D1197" s="32">
        <v>4.8220299999999997E-3</v>
      </c>
      <c r="E1197" s="32">
        <v>4.8104300000000001E-3</v>
      </c>
      <c r="F1197" s="32">
        <v>0.99518956999999997</v>
      </c>
      <c r="G1197" s="33">
        <v>78624.691999999995</v>
      </c>
      <c r="H1197" s="39">
        <v>78435.582999999999</v>
      </c>
    </row>
    <row r="1198" spans="1:8">
      <c r="A1198" s="38" t="s">
        <v>8</v>
      </c>
      <c r="B1198" s="31">
        <v>2002</v>
      </c>
      <c r="C1198" s="31">
        <v>9</v>
      </c>
      <c r="D1198" s="32">
        <v>4.2632700000000004E-3</v>
      </c>
      <c r="E1198" s="32">
        <v>4.2541999999999996E-3</v>
      </c>
      <c r="F1198" s="32">
        <v>0.99574580000000001</v>
      </c>
      <c r="G1198" s="33">
        <v>78246.474000000002</v>
      </c>
      <c r="H1198" s="39">
        <v>78080.035999999993</v>
      </c>
    </row>
    <row r="1199" spans="1:8">
      <c r="A1199" s="38" t="s">
        <v>8</v>
      </c>
      <c r="B1199" s="31">
        <v>2002</v>
      </c>
      <c r="C1199" s="31">
        <v>10</v>
      </c>
      <c r="D1199" s="32">
        <v>3.89954E-3</v>
      </c>
      <c r="E1199" s="32">
        <v>3.8919599999999999E-3</v>
      </c>
      <c r="F1199" s="32">
        <v>0.99610803999999997</v>
      </c>
      <c r="G1199" s="33">
        <v>77913.596999999994</v>
      </c>
      <c r="H1199" s="39">
        <v>77761.979000000007</v>
      </c>
    </row>
    <row r="1200" spans="1:8">
      <c r="A1200" s="38" t="s">
        <v>8</v>
      </c>
      <c r="B1200" s="31">
        <v>2002</v>
      </c>
      <c r="C1200" s="31">
        <v>11</v>
      </c>
      <c r="D1200" s="32">
        <v>3.6563699999999999E-3</v>
      </c>
      <c r="E1200" s="32">
        <v>3.6496900000000001E-3</v>
      </c>
      <c r="F1200" s="32">
        <v>0.99635030999999996</v>
      </c>
      <c r="G1200" s="33">
        <v>77610.361000000004</v>
      </c>
      <c r="H1200" s="39">
        <v>77468.733999999997</v>
      </c>
    </row>
    <row r="1201" spans="1:8">
      <c r="A1201" s="38" t="s">
        <v>8</v>
      </c>
      <c r="B1201" s="31">
        <v>2002</v>
      </c>
      <c r="C1201" s="31">
        <v>12</v>
      </c>
      <c r="D1201" s="32">
        <v>3.5961500000000002E-3</v>
      </c>
      <c r="E1201" s="32">
        <v>3.5896999999999999E-3</v>
      </c>
      <c r="F1201" s="32">
        <v>0.99641029999999997</v>
      </c>
      <c r="G1201" s="33">
        <v>77327.107000000004</v>
      </c>
      <c r="H1201" s="39">
        <v>77188.316999999995</v>
      </c>
    </row>
    <row r="1202" spans="1:8">
      <c r="A1202" s="38" t="s">
        <v>8</v>
      </c>
      <c r="B1202" s="31">
        <v>2002</v>
      </c>
      <c r="C1202" s="31">
        <v>13</v>
      </c>
      <c r="D1202" s="32">
        <v>3.6330500000000001E-3</v>
      </c>
      <c r="E1202" s="32">
        <v>3.6264600000000002E-3</v>
      </c>
      <c r="F1202" s="32">
        <v>0.99637354</v>
      </c>
      <c r="G1202" s="33">
        <v>77049.525999999998</v>
      </c>
      <c r="H1202" s="39">
        <v>76909.817999999999</v>
      </c>
    </row>
    <row r="1203" spans="1:8">
      <c r="A1203" s="38" t="s">
        <v>8</v>
      </c>
      <c r="B1203" s="31">
        <v>2002</v>
      </c>
      <c r="C1203" s="31">
        <v>14</v>
      </c>
      <c r="D1203" s="32">
        <v>3.7935600000000001E-3</v>
      </c>
      <c r="E1203" s="32">
        <v>3.7863800000000002E-3</v>
      </c>
      <c r="F1203" s="32">
        <v>0.99621362000000002</v>
      </c>
      <c r="G1203" s="33">
        <v>76770.108999999997</v>
      </c>
      <c r="H1203" s="39">
        <v>76624.769</v>
      </c>
    </row>
    <row r="1204" spans="1:8">
      <c r="A1204" s="38" t="s">
        <v>8</v>
      </c>
      <c r="B1204" s="31">
        <v>2002</v>
      </c>
      <c r="C1204" s="31">
        <v>15</v>
      </c>
      <c r="D1204" s="32">
        <v>4.0045499999999999E-3</v>
      </c>
      <c r="E1204" s="32">
        <v>3.9965499999999998E-3</v>
      </c>
      <c r="F1204" s="32">
        <v>0.99600345000000001</v>
      </c>
      <c r="G1204" s="33">
        <v>76479.428</v>
      </c>
      <c r="H1204" s="39">
        <v>76326.601999999999</v>
      </c>
    </row>
    <row r="1205" spans="1:8">
      <c r="A1205" s="38" t="s">
        <v>8</v>
      </c>
      <c r="B1205" s="31">
        <v>2002</v>
      </c>
      <c r="C1205" s="31">
        <v>16</v>
      </c>
      <c r="D1205" s="32">
        <v>4.3298499999999997E-3</v>
      </c>
      <c r="E1205" s="32">
        <v>4.3204999999999997E-3</v>
      </c>
      <c r="F1205" s="32">
        <v>0.99567950000000005</v>
      </c>
      <c r="G1205" s="33">
        <v>76173.774999999994</v>
      </c>
      <c r="H1205" s="39">
        <v>76009.221000000005</v>
      </c>
    </row>
    <row r="1206" spans="1:8">
      <c r="A1206" s="38" t="s">
        <v>8</v>
      </c>
      <c r="B1206" s="31">
        <v>2002</v>
      </c>
      <c r="C1206" s="31">
        <v>17</v>
      </c>
      <c r="D1206" s="32">
        <v>4.67316E-3</v>
      </c>
      <c r="E1206" s="32">
        <v>4.6622699999999996E-3</v>
      </c>
      <c r="F1206" s="32">
        <v>0.99533773000000003</v>
      </c>
      <c r="G1206" s="33">
        <v>75844.665999999997</v>
      </c>
      <c r="H1206" s="39">
        <v>75667.861999999994</v>
      </c>
    </row>
    <row r="1207" spans="1:8">
      <c r="A1207" s="38" t="s">
        <v>8</v>
      </c>
      <c r="B1207" s="31">
        <v>2002</v>
      </c>
      <c r="C1207" s="31">
        <v>18</v>
      </c>
      <c r="D1207" s="32">
        <v>5.0657000000000002E-3</v>
      </c>
      <c r="E1207" s="32">
        <v>5.0528999999999999E-3</v>
      </c>
      <c r="F1207" s="32">
        <v>0.99494709999999997</v>
      </c>
      <c r="G1207" s="33">
        <v>75491.058000000005</v>
      </c>
      <c r="H1207" s="39">
        <v>75300.334000000003</v>
      </c>
    </row>
    <row r="1208" spans="1:8">
      <c r="A1208" s="38" t="s">
        <v>8</v>
      </c>
      <c r="B1208" s="31">
        <v>2002</v>
      </c>
      <c r="C1208" s="31">
        <v>19</v>
      </c>
      <c r="D1208" s="32">
        <v>5.5592000000000003E-3</v>
      </c>
      <c r="E1208" s="32">
        <v>5.5437899999999998E-3</v>
      </c>
      <c r="F1208" s="32">
        <v>0.99445620999999995</v>
      </c>
      <c r="G1208" s="33">
        <v>75109.608999999997</v>
      </c>
      <c r="H1208" s="39">
        <v>74901.413</v>
      </c>
    </row>
    <row r="1209" spans="1:8">
      <c r="A1209" s="38" t="s">
        <v>8</v>
      </c>
      <c r="B1209" s="31">
        <v>2002</v>
      </c>
      <c r="C1209" s="31">
        <v>20</v>
      </c>
      <c r="D1209" s="32">
        <v>6.0794300000000003E-3</v>
      </c>
      <c r="E1209" s="32">
        <v>6.0610100000000004E-3</v>
      </c>
      <c r="F1209" s="32">
        <v>0.99393898999999997</v>
      </c>
      <c r="G1209" s="33">
        <v>74693.217000000004</v>
      </c>
      <c r="H1209" s="39">
        <v>74466.858999999997</v>
      </c>
    </row>
    <row r="1210" spans="1:8">
      <c r="A1210" s="38" t="s">
        <v>8</v>
      </c>
      <c r="B1210" s="31">
        <v>2002</v>
      </c>
      <c r="C1210" s="31">
        <v>21</v>
      </c>
      <c r="D1210" s="32">
        <v>6.5528899999999996E-3</v>
      </c>
      <c r="E1210" s="32">
        <v>6.53149E-3</v>
      </c>
      <c r="F1210" s="32">
        <v>0.99346851000000003</v>
      </c>
      <c r="G1210" s="33">
        <v>74240.501000000004</v>
      </c>
      <c r="H1210" s="39">
        <v>73998.05</v>
      </c>
    </row>
    <row r="1211" spans="1:8">
      <c r="A1211" s="38" t="s">
        <v>8</v>
      </c>
      <c r="B1211" s="31">
        <v>2002</v>
      </c>
      <c r="C1211" s="31">
        <v>22</v>
      </c>
      <c r="D1211" s="32">
        <v>6.9044299999999996E-3</v>
      </c>
      <c r="E1211" s="32">
        <v>6.8806800000000001E-3</v>
      </c>
      <c r="F1211" s="32">
        <v>0.99311932000000003</v>
      </c>
      <c r="G1211" s="33">
        <v>73755.600000000006</v>
      </c>
      <c r="H1211" s="39">
        <v>73501.854999999996</v>
      </c>
    </row>
    <row r="1212" spans="1:8">
      <c r="A1212" s="38" t="s">
        <v>8</v>
      </c>
      <c r="B1212" s="31">
        <v>2002</v>
      </c>
      <c r="C1212" s="31">
        <v>23</v>
      </c>
      <c r="D1212" s="32">
        <v>7.1491799999999998E-3</v>
      </c>
      <c r="E1212" s="32">
        <v>7.1237100000000001E-3</v>
      </c>
      <c r="F1212" s="32">
        <v>0.99287628999999999</v>
      </c>
      <c r="G1212" s="33">
        <v>73248.111000000004</v>
      </c>
      <c r="H1212" s="39">
        <v>72987.212</v>
      </c>
    </row>
    <row r="1213" spans="1:8">
      <c r="A1213" s="38" t="s">
        <v>8</v>
      </c>
      <c r="B1213" s="31">
        <v>2002</v>
      </c>
      <c r="C1213" s="31">
        <v>24</v>
      </c>
      <c r="D1213" s="32">
        <v>7.3657499999999999E-3</v>
      </c>
      <c r="E1213" s="32">
        <v>7.33872E-3</v>
      </c>
      <c r="F1213" s="32">
        <v>0.99266127999999998</v>
      </c>
      <c r="G1213" s="33">
        <v>72726.312999999995</v>
      </c>
      <c r="H1213" s="39">
        <v>72459.452999999994</v>
      </c>
    </row>
    <row r="1214" spans="1:8">
      <c r="A1214" s="38" t="s">
        <v>8</v>
      </c>
      <c r="B1214" s="31">
        <v>2002</v>
      </c>
      <c r="C1214" s="31">
        <v>25</v>
      </c>
      <c r="D1214" s="32">
        <v>7.5548799999999999E-3</v>
      </c>
      <c r="E1214" s="32">
        <v>7.5264499999999996E-3</v>
      </c>
      <c r="F1214" s="32">
        <v>0.99247355000000004</v>
      </c>
      <c r="G1214" s="33">
        <v>72192.593999999997</v>
      </c>
      <c r="H1214" s="39">
        <v>71920.917000000001</v>
      </c>
    </row>
    <row r="1215" spans="1:8">
      <c r="A1215" s="38" t="s">
        <v>8</v>
      </c>
      <c r="B1215" s="31">
        <v>2002</v>
      </c>
      <c r="C1215" s="31">
        <v>26</v>
      </c>
      <c r="D1215" s="32">
        <v>7.7120499999999998E-3</v>
      </c>
      <c r="E1215" s="32">
        <v>7.6824299999999996E-3</v>
      </c>
      <c r="F1215" s="32">
        <v>0.99231756999999998</v>
      </c>
      <c r="G1215" s="33">
        <v>71649.240000000005</v>
      </c>
      <c r="H1215" s="39">
        <v>71374.02</v>
      </c>
    </row>
    <row r="1216" spans="1:8">
      <c r="A1216" s="38" t="s">
        <v>8</v>
      </c>
      <c r="B1216" s="31">
        <v>2002</v>
      </c>
      <c r="C1216" s="31">
        <v>27</v>
      </c>
      <c r="D1216" s="32">
        <v>7.86215E-3</v>
      </c>
      <c r="E1216" s="32">
        <v>7.8313600000000008E-3</v>
      </c>
      <c r="F1216" s="32">
        <v>0.99216864000000005</v>
      </c>
      <c r="G1216" s="33">
        <v>71098.8</v>
      </c>
      <c r="H1216" s="39">
        <v>70820.399999999994</v>
      </c>
    </row>
    <row r="1217" spans="1:8">
      <c r="A1217" s="38" t="s">
        <v>8</v>
      </c>
      <c r="B1217" s="31">
        <v>2002</v>
      </c>
      <c r="C1217" s="31">
        <v>28</v>
      </c>
      <c r="D1217" s="32">
        <v>8.0335900000000002E-3</v>
      </c>
      <c r="E1217" s="32">
        <v>8.0014500000000002E-3</v>
      </c>
      <c r="F1217" s="32">
        <v>0.99199855000000003</v>
      </c>
      <c r="G1217" s="33">
        <v>70541.998999999996</v>
      </c>
      <c r="H1217" s="39">
        <v>70259.78</v>
      </c>
    </row>
    <row r="1218" spans="1:8">
      <c r="A1218" s="38" t="s">
        <v>8</v>
      </c>
      <c r="B1218" s="31">
        <v>2002</v>
      </c>
      <c r="C1218" s="31">
        <v>29</v>
      </c>
      <c r="D1218" s="32">
        <v>8.1217400000000006E-3</v>
      </c>
      <c r="E1218" s="32">
        <v>8.0888899999999996E-3</v>
      </c>
      <c r="F1218" s="32">
        <v>0.99191110999999998</v>
      </c>
      <c r="G1218" s="33">
        <v>69977.561000000002</v>
      </c>
      <c r="H1218" s="39">
        <v>69694.540999999997</v>
      </c>
    </row>
    <row r="1219" spans="1:8">
      <c r="A1219" s="38" t="s">
        <v>8</v>
      </c>
      <c r="B1219" s="31">
        <v>2002</v>
      </c>
      <c r="C1219" s="31">
        <v>30</v>
      </c>
      <c r="D1219" s="32">
        <v>8.3431500000000006E-3</v>
      </c>
      <c r="E1219" s="32">
        <v>8.30849E-3</v>
      </c>
      <c r="F1219" s="32">
        <v>0.99169151</v>
      </c>
      <c r="G1219" s="33">
        <v>69411.520000000004</v>
      </c>
      <c r="H1219" s="39">
        <v>69123.168000000005</v>
      </c>
    </row>
    <row r="1220" spans="1:8">
      <c r="A1220" s="38" t="s">
        <v>8</v>
      </c>
      <c r="B1220" s="31">
        <v>2002</v>
      </c>
      <c r="C1220" s="31">
        <v>31</v>
      </c>
      <c r="D1220" s="32">
        <v>8.4210399999999994E-3</v>
      </c>
      <c r="E1220" s="32">
        <v>8.3857299999999992E-3</v>
      </c>
      <c r="F1220" s="32">
        <v>0.99161427000000002</v>
      </c>
      <c r="G1220" s="33">
        <v>68834.816000000006</v>
      </c>
      <c r="H1220" s="39">
        <v>68546.2</v>
      </c>
    </row>
    <row r="1221" spans="1:8">
      <c r="A1221" s="38" t="s">
        <v>8</v>
      </c>
      <c r="B1221" s="31">
        <v>2002</v>
      </c>
      <c r="C1221" s="31">
        <v>32</v>
      </c>
      <c r="D1221" s="32">
        <v>8.7052499999999994E-3</v>
      </c>
      <c r="E1221" s="32">
        <v>8.6675199999999997E-3</v>
      </c>
      <c r="F1221" s="32">
        <v>0.99133247999999996</v>
      </c>
      <c r="G1221" s="33">
        <v>68257.585000000006</v>
      </c>
      <c r="H1221" s="39">
        <v>67961.773000000001</v>
      </c>
    </row>
    <row r="1222" spans="1:8">
      <c r="A1222" s="38" t="s">
        <v>8</v>
      </c>
      <c r="B1222" s="31">
        <v>2002</v>
      </c>
      <c r="C1222" s="31">
        <v>33</v>
      </c>
      <c r="D1222" s="32">
        <v>8.94205E-3</v>
      </c>
      <c r="E1222" s="32">
        <v>8.9022500000000004E-3</v>
      </c>
      <c r="F1222" s="32">
        <v>0.99109775</v>
      </c>
      <c r="G1222" s="33">
        <v>67665.960999999996</v>
      </c>
      <c r="H1222" s="39">
        <v>67364.771999999997</v>
      </c>
    </row>
    <row r="1223" spans="1:8">
      <c r="A1223" s="38" t="s">
        <v>8</v>
      </c>
      <c r="B1223" s="31">
        <v>2002</v>
      </c>
      <c r="C1223" s="31">
        <v>34</v>
      </c>
      <c r="D1223" s="32">
        <v>9.1973999999999997E-3</v>
      </c>
      <c r="E1223" s="32">
        <v>9.1552999999999999E-3</v>
      </c>
      <c r="F1223" s="32">
        <v>0.99084470000000002</v>
      </c>
      <c r="G1223" s="33">
        <v>67063.581999999995</v>
      </c>
      <c r="H1223" s="39">
        <v>66756.589000000007</v>
      </c>
    </row>
    <row r="1224" spans="1:8">
      <c r="A1224" s="38" t="s">
        <v>8</v>
      </c>
      <c r="B1224" s="31">
        <v>2002</v>
      </c>
      <c r="C1224" s="31">
        <v>35</v>
      </c>
      <c r="D1224" s="32">
        <v>9.4966900000000003E-3</v>
      </c>
      <c r="E1224" s="32">
        <v>9.4518099999999997E-3</v>
      </c>
      <c r="F1224" s="32">
        <v>0.99054819000000005</v>
      </c>
      <c r="G1224" s="33">
        <v>66449.595000000001</v>
      </c>
      <c r="H1224" s="39">
        <v>66135.561000000002</v>
      </c>
    </row>
    <row r="1225" spans="1:8">
      <c r="A1225" s="38" t="s">
        <v>8</v>
      </c>
      <c r="B1225" s="31">
        <v>2002</v>
      </c>
      <c r="C1225" s="31">
        <v>36</v>
      </c>
      <c r="D1225" s="32">
        <v>9.7908600000000002E-3</v>
      </c>
      <c r="E1225" s="32">
        <v>9.7431600000000007E-3</v>
      </c>
      <c r="F1225" s="32">
        <v>0.99025684000000003</v>
      </c>
      <c r="G1225" s="33">
        <v>65821.525999999998</v>
      </c>
      <c r="H1225" s="39">
        <v>65500.870999999999</v>
      </c>
    </row>
    <row r="1226" spans="1:8">
      <c r="A1226" s="38" t="s">
        <v>8</v>
      </c>
      <c r="B1226" s="31">
        <v>2002</v>
      </c>
      <c r="C1226" s="31">
        <v>37</v>
      </c>
      <c r="D1226" s="32">
        <v>1.00543E-2</v>
      </c>
      <c r="E1226" s="32">
        <v>1.0004010000000001E-2</v>
      </c>
      <c r="F1226" s="32">
        <v>0.98999599000000005</v>
      </c>
      <c r="G1226" s="33">
        <v>65180.216</v>
      </c>
      <c r="H1226" s="39">
        <v>64854.184999999998</v>
      </c>
    </row>
    <row r="1227" spans="1:8">
      <c r="A1227" s="38" t="s">
        <v>8</v>
      </c>
      <c r="B1227" s="31">
        <v>2002</v>
      </c>
      <c r="C1227" s="31">
        <v>38</v>
      </c>
      <c r="D1227" s="32">
        <v>1.041215E-2</v>
      </c>
      <c r="E1227" s="32">
        <v>1.035823E-2</v>
      </c>
      <c r="F1227" s="32">
        <v>0.98964176999999998</v>
      </c>
      <c r="G1227" s="33">
        <v>64528.152999999998</v>
      </c>
      <c r="H1227" s="39">
        <v>64193.953999999998</v>
      </c>
    </row>
    <row r="1228" spans="1:8">
      <c r="A1228" s="38" t="s">
        <v>8</v>
      </c>
      <c r="B1228" s="31">
        <v>2002</v>
      </c>
      <c r="C1228" s="31">
        <v>39</v>
      </c>
      <c r="D1228" s="32">
        <v>1.066283E-2</v>
      </c>
      <c r="E1228" s="32">
        <v>1.0606279999999999E-2</v>
      </c>
      <c r="F1228" s="32">
        <v>0.98939372000000003</v>
      </c>
      <c r="G1228" s="33">
        <v>63859.756000000001</v>
      </c>
      <c r="H1228" s="39">
        <v>63521.097999999998</v>
      </c>
    </row>
    <row r="1229" spans="1:8">
      <c r="A1229" s="38" t="s">
        <v>8</v>
      </c>
      <c r="B1229" s="31">
        <v>2002</v>
      </c>
      <c r="C1229" s="31">
        <v>40</v>
      </c>
      <c r="D1229" s="32">
        <v>1.110147E-2</v>
      </c>
      <c r="E1229" s="32">
        <v>1.104019E-2</v>
      </c>
      <c r="F1229" s="32">
        <v>0.98895980999999999</v>
      </c>
      <c r="G1229" s="33">
        <v>63182.440999999999</v>
      </c>
      <c r="H1229" s="39">
        <v>62833.667999999998</v>
      </c>
    </row>
    <row r="1230" spans="1:8">
      <c r="A1230" s="38" t="s">
        <v>8</v>
      </c>
      <c r="B1230" s="31">
        <v>2002</v>
      </c>
      <c r="C1230" s="31">
        <v>41</v>
      </c>
      <c r="D1230" s="32">
        <v>1.1203909999999999E-2</v>
      </c>
      <c r="E1230" s="32">
        <v>1.114149E-2</v>
      </c>
      <c r="F1230" s="32">
        <v>0.98885851000000002</v>
      </c>
      <c r="G1230" s="33">
        <v>62484.894999999997</v>
      </c>
      <c r="H1230" s="39">
        <v>62136.807999999997</v>
      </c>
    </row>
    <row r="1231" spans="1:8">
      <c r="A1231" s="38" t="s">
        <v>8</v>
      </c>
      <c r="B1231" s="31">
        <v>2002</v>
      </c>
      <c r="C1231" s="31">
        <v>42</v>
      </c>
      <c r="D1231" s="32">
        <v>1.169822E-2</v>
      </c>
      <c r="E1231" s="32">
        <v>1.163019E-2</v>
      </c>
      <c r="F1231" s="32">
        <v>0.98836981000000002</v>
      </c>
      <c r="G1231" s="33">
        <v>61788.72</v>
      </c>
      <c r="H1231" s="39">
        <v>61429.413</v>
      </c>
    </row>
    <row r="1232" spans="1:8">
      <c r="A1232" s="38" t="s">
        <v>8</v>
      </c>
      <c r="B1232" s="31">
        <v>2002</v>
      </c>
      <c r="C1232" s="31">
        <v>43</v>
      </c>
      <c r="D1232" s="32">
        <v>1.189642E-2</v>
      </c>
      <c r="E1232" s="32">
        <v>1.1826069999999999E-2</v>
      </c>
      <c r="F1232" s="32">
        <v>0.98817392999999998</v>
      </c>
      <c r="G1232" s="33">
        <v>61070.106</v>
      </c>
      <c r="H1232" s="39">
        <v>60708.995999999999</v>
      </c>
    </row>
    <row r="1233" spans="1:8">
      <c r="A1233" s="38" t="s">
        <v>8</v>
      </c>
      <c r="B1233" s="31">
        <v>2002</v>
      </c>
      <c r="C1233" s="31">
        <v>44</v>
      </c>
      <c r="D1233" s="32">
        <v>1.225686E-2</v>
      </c>
      <c r="E1233" s="32">
        <v>1.2182200000000001E-2</v>
      </c>
      <c r="F1233" s="32">
        <v>0.98781779999999997</v>
      </c>
      <c r="G1233" s="33">
        <v>60347.885999999999</v>
      </c>
      <c r="H1233" s="39">
        <v>59980.300999999999</v>
      </c>
    </row>
    <row r="1234" spans="1:8">
      <c r="A1234" s="38" t="s">
        <v>8</v>
      </c>
      <c r="B1234" s="31">
        <v>2002</v>
      </c>
      <c r="C1234" s="31">
        <v>45</v>
      </c>
      <c r="D1234" s="32">
        <v>1.2697669999999999E-2</v>
      </c>
      <c r="E1234" s="32">
        <v>1.261756E-2</v>
      </c>
      <c r="F1234" s="32">
        <v>0.98738243999999997</v>
      </c>
      <c r="G1234" s="33">
        <v>59612.716</v>
      </c>
      <c r="H1234" s="39">
        <v>59236.633000000002</v>
      </c>
    </row>
    <row r="1235" spans="1:8">
      <c r="A1235" s="38" t="s">
        <v>8</v>
      </c>
      <c r="B1235" s="31">
        <v>2002</v>
      </c>
      <c r="C1235" s="31">
        <v>46</v>
      </c>
      <c r="D1235" s="32">
        <v>1.302909E-2</v>
      </c>
      <c r="E1235" s="32">
        <v>1.294476E-2</v>
      </c>
      <c r="F1235" s="32">
        <v>0.98705524</v>
      </c>
      <c r="G1235" s="33">
        <v>58860.548999999999</v>
      </c>
      <c r="H1235" s="39">
        <v>58479.580999999998</v>
      </c>
    </row>
    <row r="1236" spans="1:8">
      <c r="A1236" s="38" t="s">
        <v>8</v>
      </c>
      <c r="B1236" s="31">
        <v>2002</v>
      </c>
      <c r="C1236" s="31">
        <v>47</v>
      </c>
      <c r="D1236" s="32">
        <v>1.3496370000000001E-2</v>
      </c>
      <c r="E1236" s="32">
        <v>1.34059E-2</v>
      </c>
      <c r="F1236" s="32">
        <v>0.98659410000000003</v>
      </c>
      <c r="G1236" s="33">
        <v>58098.612999999998</v>
      </c>
      <c r="H1236" s="39">
        <v>57709.180999999997</v>
      </c>
    </row>
    <row r="1237" spans="1:8">
      <c r="A1237" s="38" t="s">
        <v>8</v>
      </c>
      <c r="B1237" s="31">
        <v>2002</v>
      </c>
      <c r="C1237" s="31">
        <v>48</v>
      </c>
      <c r="D1237" s="32">
        <v>1.4178E-2</v>
      </c>
      <c r="E1237" s="32">
        <v>1.4078190000000001E-2</v>
      </c>
      <c r="F1237" s="32">
        <v>0.98592181000000001</v>
      </c>
      <c r="G1237" s="33">
        <v>57319.749000000003</v>
      </c>
      <c r="H1237" s="39">
        <v>56916.27</v>
      </c>
    </row>
    <row r="1238" spans="1:8">
      <c r="A1238" s="38" t="s">
        <v>8</v>
      </c>
      <c r="B1238" s="31">
        <v>2002</v>
      </c>
      <c r="C1238" s="31">
        <v>49</v>
      </c>
      <c r="D1238" s="32">
        <v>1.480278E-2</v>
      </c>
      <c r="E1238" s="32">
        <v>1.469403E-2</v>
      </c>
      <c r="F1238" s="32">
        <v>0.98530596999999998</v>
      </c>
      <c r="G1238" s="33">
        <v>56512.790999999997</v>
      </c>
      <c r="H1238" s="39">
        <v>56097.59</v>
      </c>
    </row>
    <row r="1239" spans="1:8">
      <c r="A1239" s="38" t="s">
        <v>8</v>
      </c>
      <c r="B1239" s="31">
        <v>2002</v>
      </c>
      <c r="C1239" s="31">
        <v>50</v>
      </c>
      <c r="D1239" s="32">
        <v>1.5757529999999999E-2</v>
      </c>
      <c r="E1239" s="32">
        <v>1.5634350000000002E-2</v>
      </c>
      <c r="F1239" s="32">
        <v>0.98436564999999998</v>
      </c>
      <c r="G1239" s="33">
        <v>55682.39</v>
      </c>
      <c r="H1239" s="39">
        <v>55247.110999999997</v>
      </c>
    </row>
    <row r="1240" spans="1:8">
      <c r="A1240" s="38" t="s">
        <v>8</v>
      </c>
      <c r="B1240" s="31">
        <v>2002</v>
      </c>
      <c r="C1240" s="31">
        <v>51</v>
      </c>
      <c r="D1240" s="32">
        <v>1.6221099999999999E-2</v>
      </c>
      <c r="E1240" s="32">
        <v>1.6090589999999998E-2</v>
      </c>
      <c r="F1240" s="32">
        <v>0.98390940999999998</v>
      </c>
      <c r="G1240" s="33">
        <v>54811.832000000002</v>
      </c>
      <c r="H1240" s="39">
        <v>54370.855000000003</v>
      </c>
    </row>
    <row r="1241" spans="1:8">
      <c r="A1241" s="38" t="s">
        <v>8</v>
      </c>
      <c r="B1241" s="31">
        <v>2002</v>
      </c>
      <c r="C1241" s="31">
        <v>52</v>
      </c>
      <c r="D1241" s="32">
        <v>1.726339E-2</v>
      </c>
      <c r="E1241" s="32">
        <v>1.711565E-2</v>
      </c>
      <c r="F1241" s="32">
        <v>0.98288434999999996</v>
      </c>
      <c r="G1241" s="33">
        <v>53929.877</v>
      </c>
      <c r="H1241" s="39">
        <v>53468.355000000003</v>
      </c>
    </row>
    <row r="1242" spans="1:8">
      <c r="A1242" s="38" t="s">
        <v>8</v>
      </c>
      <c r="B1242" s="31">
        <v>2002</v>
      </c>
      <c r="C1242" s="31">
        <v>53</v>
      </c>
      <c r="D1242" s="32">
        <v>1.795238E-2</v>
      </c>
      <c r="E1242" s="32">
        <v>1.779267E-2</v>
      </c>
      <c r="F1242" s="32">
        <v>0.98220733000000005</v>
      </c>
      <c r="G1242" s="33">
        <v>53006.832000000002</v>
      </c>
      <c r="H1242" s="39">
        <v>52535.266000000003</v>
      </c>
    </row>
    <row r="1243" spans="1:8">
      <c r="A1243" s="38" t="s">
        <v>8</v>
      </c>
      <c r="B1243" s="31">
        <v>2002</v>
      </c>
      <c r="C1243" s="31">
        <v>54</v>
      </c>
      <c r="D1243" s="32">
        <v>1.8824879999999999E-2</v>
      </c>
      <c r="E1243" s="32">
        <v>1.8649349999999999E-2</v>
      </c>
      <c r="F1243" s="32">
        <v>0.98135064999999999</v>
      </c>
      <c r="G1243" s="33">
        <v>52063.699000000001</v>
      </c>
      <c r="H1243" s="39">
        <v>51578.222000000002</v>
      </c>
    </row>
    <row r="1244" spans="1:8">
      <c r="A1244" s="38" t="s">
        <v>8</v>
      </c>
      <c r="B1244" s="31">
        <v>2002</v>
      </c>
      <c r="C1244" s="31">
        <v>55</v>
      </c>
      <c r="D1244" s="32">
        <v>1.9683329999999999E-2</v>
      </c>
      <c r="E1244" s="32">
        <v>1.9491499999999998E-2</v>
      </c>
      <c r="F1244" s="32">
        <v>0.98050850000000001</v>
      </c>
      <c r="G1244" s="33">
        <v>51092.745000000003</v>
      </c>
      <c r="H1244" s="39">
        <v>50594.807999999997</v>
      </c>
    </row>
    <row r="1245" spans="1:8">
      <c r="A1245" s="38" t="s">
        <v>8</v>
      </c>
      <c r="B1245" s="31">
        <v>2002</v>
      </c>
      <c r="C1245" s="31">
        <v>56</v>
      </c>
      <c r="D1245" s="32">
        <v>2.0690839999999999E-2</v>
      </c>
      <c r="E1245" s="32">
        <v>2.0478980000000001E-2</v>
      </c>
      <c r="F1245" s="32">
        <v>0.97952101999999996</v>
      </c>
      <c r="G1245" s="33">
        <v>50096.870999999999</v>
      </c>
      <c r="H1245" s="39">
        <v>49583.904999999999</v>
      </c>
    </row>
    <row r="1246" spans="1:8">
      <c r="A1246" s="38" t="s">
        <v>8</v>
      </c>
      <c r="B1246" s="31">
        <v>2002</v>
      </c>
      <c r="C1246" s="31">
        <v>57</v>
      </c>
      <c r="D1246" s="32">
        <v>2.1717139999999999E-2</v>
      </c>
      <c r="E1246" s="32">
        <v>2.1483849999999999E-2</v>
      </c>
      <c r="F1246" s="32">
        <v>0.97851615000000003</v>
      </c>
      <c r="G1246" s="33">
        <v>49070.938000000002</v>
      </c>
      <c r="H1246" s="39">
        <v>48543.822</v>
      </c>
    </row>
    <row r="1247" spans="1:8">
      <c r="A1247" s="38" t="s">
        <v>8</v>
      </c>
      <c r="B1247" s="31">
        <v>2002</v>
      </c>
      <c r="C1247" s="31">
        <v>58</v>
      </c>
      <c r="D1247" s="32">
        <v>2.3282980000000002E-2</v>
      </c>
      <c r="E1247" s="32">
        <v>2.3015049999999999E-2</v>
      </c>
      <c r="F1247" s="32">
        <v>0.97698494999999996</v>
      </c>
      <c r="G1247" s="33">
        <v>48016.705999999998</v>
      </c>
      <c r="H1247" s="39">
        <v>47464.152000000002</v>
      </c>
    </row>
    <row r="1248" spans="1:8">
      <c r="A1248" s="38" t="s">
        <v>8</v>
      </c>
      <c r="B1248" s="31">
        <v>2002</v>
      </c>
      <c r="C1248" s="31">
        <v>59</v>
      </c>
      <c r="D1248" s="32">
        <v>2.4873880000000001E-2</v>
      </c>
      <c r="E1248" s="32">
        <v>2.4568329999999999E-2</v>
      </c>
      <c r="F1248" s="32">
        <v>0.97543166999999997</v>
      </c>
      <c r="G1248" s="33">
        <v>46911.599000000002</v>
      </c>
      <c r="H1248" s="39">
        <v>46335.328999999998</v>
      </c>
    </row>
    <row r="1249" spans="1:8">
      <c r="A1249" s="38" t="s">
        <v>8</v>
      </c>
      <c r="B1249" s="31">
        <v>2002</v>
      </c>
      <c r="C1249" s="31">
        <v>60</v>
      </c>
      <c r="D1249" s="32">
        <v>2.7329920000000001E-2</v>
      </c>
      <c r="E1249" s="32">
        <v>2.6961499999999999E-2</v>
      </c>
      <c r="F1249" s="32">
        <v>0.97303850000000003</v>
      </c>
      <c r="G1249" s="33">
        <v>45759.059000000001</v>
      </c>
      <c r="H1249" s="39">
        <v>45142.192999999999</v>
      </c>
    </row>
    <row r="1250" spans="1:8">
      <c r="A1250" s="38" t="s">
        <v>8</v>
      </c>
      <c r="B1250" s="31">
        <v>2002</v>
      </c>
      <c r="C1250" s="31">
        <v>61</v>
      </c>
      <c r="D1250" s="32">
        <v>2.8828010000000001E-2</v>
      </c>
      <c r="E1250" s="32">
        <v>2.8418390000000002E-2</v>
      </c>
      <c r="F1250" s="32">
        <v>0.97158160999999998</v>
      </c>
      <c r="G1250" s="33">
        <v>44525.326999999997</v>
      </c>
      <c r="H1250" s="39">
        <v>43892.658000000003</v>
      </c>
    </row>
    <row r="1251" spans="1:8">
      <c r="A1251" s="38" t="s">
        <v>8</v>
      </c>
      <c r="B1251" s="31">
        <v>2002</v>
      </c>
      <c r="C1251" s="31">
        <v>62</v>
      </c>
      <c r="D1251" s="32">
        <v>3.1646460000000001E-2</v>
      </c>
      <c r="E1251" s="32">
        <v>3.1153509999999999E-2</v>
      </c>
      <c r="F1251" s="32">
        <v>0.96884649</v>
      </c>
      <c r="G1251" s="33">
        <v>43259.989000000001</v>
      </c>
      <c r="H1251" s="39">
        <v>42586.137999999999</v>
      </c>
    </row>
    <row r="1252" spans="1:8">
      <c r="A1252" s="38" t="s">
        <v>8</v>
      </c>
      <c r="B1252" s="31">
        <v>2002</v>
      </c>
      <c r="C1252" s="31">
        <v>63</v>
      </c>
      <c r="D1252" s="32">
        <v>3.4196530000000003E-2</v>
      </c>
      <c r="E1252" s="32">
        <v>3.3621659999999998E-2</v>
      </c>
      <c r="F1252" s="32">
        <v>0.96637834</v>
      </c>
      <c r="G1252" s="33">
        <v>41912.288</v>
      </c>
      <c r="H1252" s="39">
        <v>41207.707999999999</v>
      </c>
    </row>
    <row r="1253" spans="1:8">
      <c r="A1253" s="38" t="s">
        <v>8</v>
      </c>
      <c r="B1253" s="31">
        <v>2002</v>
      </c>
      <c r="C1253" s="31">
        <v>64</v>
      </c>
      <c r="D1253" s="32">
        <v>3.7028470000000001E-2</v>
      </c>
      <c r="E1253" s="32">
        <v>3.635538E-2</v>
      </c>
      <c r="F1253" s="32">
        <v>0.96364461999999995</v>
      </c>
      <c r="G1253" s="33">
        <v>40503.127</v>
      </c>
      <c r="H1253" s="39">
        <v>39766.874000000003</v>
      </c>
    </row>
    <row r="1254" spans="1:8">
      <c r="A1254" s="38" t="s">
        <v>8</v>
      </c>
      <c r="B1254" s="31">
        <v>2002</v>
      </c>
      <c r="C1254" s="31">
        <v>65</v>
      </c>
      <c r="D1254" s="32">
        <v>4.0205669999999999E-2</v>
      </c>
      <c r="E1254" s="32">
        <v>3.941335E-2</v>
      </c>
      <c r="F1254" s="32">
        <v>0.96058664999999999</v>
      </c>
      <c r="G1254" s="33">
        <v>39030.620999999999</v>
      </c>
      <c r="H1254" s="39">
        <v>38261.457000000002</v>
      </c>
    </row>
    <row r="1255" spans="1:8">
      <c r="A1255" s="38" t="s">
        <v>8</v>
      </c>
      <c r="B1255" s="31">
        <v>2002</v>
      </c>
      <c r="C1255" s="31">
        <v>66</v>
      </c>
      <c r="D1255" s="32">
        <v>4.3192389999999997E-2</v>
      </c>
      <c r="E1255" s="32">
        <v>4.2279320000000002E-2</v>
      </c>
      <c r="F1255" s="32">
        <v>0.95772067999999999</v>
      </c>
      <c r="G1255" s="33">
        <v>37492.292999999998</v>
      </c>
      <c r="H1255" s="39">
        <v>36699.718999999997</v>
      </c>
    </row>
    <row r="1256" spans="1:8">
      <c r="A1256" s="38" t="s">
        <v>8</v>
      </c>
      <c r="B1256" s="31">
        <v>2002</v>
      </c>
      <c r="C1256" s="31">
        <v>67</v>
      </c>
      <c r="D1256" s="32">
        <v>4.6849389999999998E-2</v>
      </c>
      <c r="E1256" s="32">
        <v>4.5777079999999998E-2</v>
      </c>
      <c r="F1256" s="32">
        <v>0.95422291999999997</v>
      </c>
      <c r="G1256" s="33">
        <v>35907.144999999997</v>
      </c>
      <c r="H1256" s="39">
        <v>35085.281999999999</v>
      </c>
    </row>
    <row r="1257" spans="1:8">
      <c r="A1257" s="38" t="s">
        <v>8</v>
      </c>
      <c r="B1257" s="31">
        <v>2002</v>
      </c>
      <c r="C1257" s="31">
        <v>68</v>
      </c>
      <c r="D1257" s="32">
        <v>5.1162600000000003E-2</v>
      </c>
      <c r="E1257" s="32">
        <v>4.9886439999999997E-2</v>
      </c>
      <c r="F1257" s="32">
        <v>0.95011356000000002</v>
      </c>
      <c r="G1257" s="33">
        <v>34263.42</v>
      </c>
      <c r="H1257" s="39">
        <v>33408.78</v>
      </c>
    </row>
    <row r="1258" spans="1:8">
      <c r="A1258" s="38" t="s">
        <v>8</v>
      </c>
      <c r="B1258" s="31">
        <v>2002</v>
      </c>
      <c r="C1258" s="31">
        <v>69</v>
      </c>
      <c r="D1258" s="32">
        <v>5.5484529999999997E-2</v>
      </c>
      <c r="E1258" s="32">
        <v>5.3986819999999998E-2</v>
      </c>
      <c r="F1258" s="32">
        <v>0.94601318000000001</v>
      </c>
      <c r="G1258" s="33">
        <v>32554.14</v>
      </c>
      <c r="H1258" s="39">
        <v>31675.393</v>
      </c>
    </row>
    <row r="1259" spans="1:8">
      <c r="A1259" s="38" t="s">
        <v>8</v>
      </c>
      <c r="B1259" s="31">
        <v>2002</v>
      </c>
      <c r="C1259" s="31">
        <v>70</v>
      </c>
      <c r="D1259" s="32">
        <v>6.2004950000000003E-2</v>
      </c>
      <c r="E1259" s="32">
        <v>6.0140440000000003E-2</v>
      </c>
      <c r="F1259" s="32">
        <v>0.93985956000000004</v>
      </c>
      <c r="G1259" s="33">
        <v>30796.646000000001</v>
      </c>
      <c r="H1259" s="39">
        <v>29870.583999999999</v>
      </c>
    </row>
    <row r="1260" spans="1:8">
      <c r="A1260" s="38" t="s">
        <v>8</v>
      </c>
      <c r="B1260" s="31">
        <v>2002</v>
      </c>
      <c r="C1260" s="31">
        <v>71</v>
      </c>
      <c r="D1260" s="32">
        <v>6.6054730000000006E-2</v>
      </c>
      <c r="E1260" s="32">
        <v>6.3942860000000004E-2</v>
      </c>
      <c r="F1260" s="32">
        <v>0.93605713999999995</v>
      </c>
      <c r="G1260" s="33">
        <v>28944.522000000001</v>
      </c>
      <c r="H1260" s="39">
        <v>28019.124</v>
      </c>
    </row>
    <row r="1261" spans="1:8">
      <c r="A1261" s="38" t="s">
        <v>8</v>
      </c>
      <c r="B1261" s="31">
        <v>2002</v>
      </c>
      <c r="C1261" s="31">
        <v>72</v>
      </c>
      <c r="D1261" s="32">
        <v>7.343877E-2</v>
      </c>
      <c r="E1261" s="32">
        <v>7.0837659999999997E-2</v>
      </c>
      <c r="F1261" s="32">
        <v>0.92916233999999998</v>
      </c>
      <c r="G1261" s="33">
        <v>27093.725999999999</v>
      </c>
      <c r="H1261" s="39">
        <v>26134.098000000002</v>
      </c>
    </row>
    <row r="1262" spans="1:8">
      <c r="A1262" s="38" t="s">
        <v>8</v>
      </c>
      <c r="B1262" s="31">
        <v>2002</v>
      </c>
      <c r="C1262" s="31">
        <v>73</v>
      </c>
      <c r="D1262" s="32">
        <v>7.9823909999999998E-2</v>
      </c>
      <c r="E1262" s="32">
        <v>7.6760259999999997E-2</v>
      </c>
      <c r="F1262" s="32">
        <v>0.92323973999999998</v>
      </c>
      <c r="G1262" s="33">
        <v>25174.47</v>
      </c>
      <c r="H1262" s="39">
        <v>24208.271000000001</v>
      </c>
    </row>
    <row r="1263" spans="1:8">
      <c r="A1263" s="38" t="s">
        <v>8</v>
      </c>
      <c r="B1263" s="31">
        <v>2002</v>
      </c>
      <c r="C1263" s="31">
        <v>74</v>
      </c>
      <c r="D1263" s="32">
        <v>8.7145639999999996E-2</v>
      </c>
      <c r="E1263" s="32">
        <v>8.3506999999999998E-2</v>
      </c>
      <c r="F1263" s="32">
        <v>0.916493</v>
      </c>
      <c r="G1263" s="33">
        <v>23242.071</v>
      </c>
      <c r="H1263" s="39">
        <v>22271.633000000002</v>
      </c>
    </row>
    <row r="1264" spans="1:8">
      <c r="A1264" s="38" t="s">
        <v>8</v>
      </c>
      <c r="B1264" s="31">
        <v>2002</v>
      </c>
      <c r="C1264" s="31">
        <v>75</v>
      </c>
      <c r="D1264" s="32">
        <v>9.5239989999999997E-2</v>
      </c>
      <c r="E1264" s="32">
        <v>9.0910820000000003E-2</v>
      </c>
      <c r="F1264" s="32">
        <v>0.90908918000000005</v>
      </c>
      <c r="G1264" s="33">
        <v>21301.196</v>
      </c>
      <c r="H1264" s="39">
        <v>20332.940999999999</v>
      </c>
    </row>
    <row r="1265" spans="1:8">
      <c r="A1265" s="38" t="s">
        <v>8</v>
      </c>
      <c r="B1265" s="31">
        <v>2002</v>
      </c>
      <c r="C1265" s="31">
        <v>76</v>
      </c>
      <c r="D1265" s="32">
        <v>0.10289004</v>
      </c>
      <c r="E1265" s="32">
        <v>9.7855839999999999E-2</v>
      </c>
      <c r="F1265" s="32">
        <v>0.90214415999999997</v>
      </c>
      <c r="G1265" s="33">
        <v>19364.687000000002</v>
      </c>
      <c r="H1265" s="39">
        <v>18417.213</v>
      </c>
    </row>
    <row r="1266" spans="1:8">
      <c r="A1266" s="38" t="s">
        <v>8</v>
      </c>
      <c r="B1266" s="31">
        <v>2002</v>
      </c>
      <c r="C1266" s="31">
        <v>77</v>
      </c>
      <c r="D1266" s="32">
        <v>0.11110651000000001</v>
      </c>
      <c r="E1266" s="32">
        <v>0.10525903</v>
      </c>
      <c r="F1266" s="32">
        <v>0.89474096999999997</v>
      </c>
      <c r="G1266" s="33">
        <v>17469.739000000001</v>
      </c>
      <c r="H1266" s="39">
        <v>16550.314999999999</v>
      </c>
    </row>
    <row r="1267" spans="1:8">
      <c r="A1267" s="38" t="s">
        <v>8</v>
      </c>
      <c r="B1267" s="31">
        <v>2002</v>
      </c>
      <c r="C1267" s="31">
        <v>78</v>
      </c>
      <c r="D1267" s="32">
        <v>0.12125677999999999</v>
      </c>
      <c r="E1267" s="32">
        <v>0.11432541</v>
      </c>
      <c r="F1267" s="32">
        <v>0.88567459000000004</v>
      </c>
      <c r="G1267" s="33">
        <v>15630.891</v>
      </c>
      <c r="H1267" s="39">
        <v>14737.387000000001</v>
      </c>
    </row>
    <row r="1268" spans="1:8">
      <c r="A1268" s="38" t="s">
        <v>8</v>
      </c>
      <c r="B1268" s="31">
        <v>2002</v>
      </c>
      <c r="C1268" s="31">
        <v>79</v>
      </c>
      <c r="D1268" s="32">
        <v>0.13025922000000001</v>
      </c>
      <c r="E1268" s="32">
        <v>0.12229424</v>
      </c>
      <c r="F1268" s="32">
        <v>0.87770576</v>
      </c>
      <c r="G1268" s="33">
        <v>13843.883</v>
      </c>
      <c r="H1268" s="39">
        <v>12997.369000000001</v>
      </c>
    </row>
    <row r="1269" spans="1:8">
      <c r="A1269" s="38" t="s">
        <v>8</v>
      </c>
      <c r="B1269" s="31">
        <v>2002</v>
      </c>
      <c r="C1269" s="31">
        <v>80</v>
      </c>
      <c r="D1269" s="32">
        <v>0.14209704000000001</v>
      </c>
      <c r="E1269" s="32">
        <v>0.13267096</v>
      </c>
      <c r="F1269" s="32">
        <v>0.86732904</v>
      </c>
      <c r="G1269" s="33">
        <v>12150.856</v>
      </c>
      <c r="H1269" s="39">
        <v>11344.823</v>
      </c>
    </row>
    <row r="1270" spans="1:8">
      <c r="A1270" s="38" t="s">
        <v>8</v>
      </c>
      <c r="B1270" s="31">
        <v>2002</v>
      </c>
      <c r="C1270" s="31">
        <v>81</v>
      </c>
      <c r="D1270" s="32">
        <v>0.15029832000000001</v>
      </c>
      <c r="E1270" s="32">
        <v>0.139793</v>
      </c>
      <c r="F1270" s="32">
        <v>0.86020700000000005</v>
      </c>
      <c r="G1270" s="33">
        <v>10538.79</v>
      </c>
      <c r="H1270" s="39">
        <v>9802.1659999999993</v>
      </c>
    </row>
    <row r="1271" spans="1:8">
      <c r="A1271" s="38" t="s">
        <v>8</v>
      </c>
      <c r="B1271" s="31">
        <v>2002</v>
      </c>
      <c r="C1271" s="31">
        <v>82</v>
      </c>
      <c r="D1271" s="32">
        <v>0.16553735</v>
      </c>
      <c r="E1271" s="32">
        <v>0.15288339000000001</v>
      </c>
      <c r="F1271" s="32">
        <v>0.84711661000000005</v>
      </c>
      <c r="G1271" s="33">
        <v>9065.5409999999993</v>
      </c>
      <c r="H1271" s="39">
        <v>8372.5560000000005</v>
      </c>
    </row>
    <row r="1272" spans="1:8">
      <c r="A1272" s="38" t="s">
        <v>8</v>
      </c>
      <c r="B1272" s="31">
        <v>2002</v>
      </c>
      <c r="C1272" s="31">
        <v>83</v>
      </c>
      <c r="D1272" s="32">
        <v>0.17880746</v>
      </c>
      <c r="E1272" s="32">
        <v>0.16413332999999999</v>
      </c>
      <c r="F1272" s="32">
        <v>0.83586667000000003</v>
      </c>
      <c r="G1272" s="33">
        <v>7679.57</v>
      </c>
      <c r="H1272" s="39">
        <v>7049.3339999999998</v>
      </c>
    </row>
    <row r="1273" spans="1:8">
      <c r="A1273" s="38" t="s">
        <v>8</v>
      </c>
      <c r="B1273" s="31">
        <v>2002</v>
      </c>
      <c r="C1273" s="31">
        <v>84</v>
      </c>
      <c r="D1273" s="32">
        <v>0.19456193999999999</v>
      </c>
      <c r="E1273" s="32">
        <v>0.17731278</v>
      </c>
      <c r="F1273" s="32">
        <v>0.82268722000000005</v>
      </c>
      <c r="G1273" s="33">
        <v>6419.0969999999998</v>
      </c>
      <c r="H1273" s="39">
        <v>5850.0029999999997</v>
      </c>
    </row>
    <row r="1274" spans="1:8">
      <c r="A1274" s="38" t="s">
        <v>8</v>
      </c>
      <c r="B1274" s="31">
        <v>2002</v>
      </c>
      <c r="C1274" s="31">
        <v>85</v>
      </c>
      <c r="D1274" s="32">
        <v>0.20878031999999999</v>
      </c>
      <c r="E1274" s="32">
        <v>0.18904580000000001</v>
      </c>
      <c r="F1274" s="32">
        <v>0.81095419999999996</v>
      </c>
      <c r="G1274" s="33">
        <v>5280.9089999999997</v>
      </c>
      <c r="H1274" s="39">
        <v>4781.7420000000002</v>
      </c>
    </row>
    <row r="1275" spans="1:8">
      <c r="A1275" s="38" t="s">
        <v>8</v>
      </c>
      <c r="B1275" s="31">
        <v>2002</v>
      </c>
      <c r="C1275" s="31">
        <v>86</v>
      </c>
      <c r="D1275" s="32">
        <v>0.22411144</v>
      </c>
      <c r="E1275" s="32">
        <v>0.20152897</v>
      </c>
      <c r="F1275" s="32">
        <v>0.79847102999999997</v>
      </c>
      <c r="G1275" s="33">
        <v>4282.5749999999998</v>
      </c>
      <c r="H1275" s="39">
        <v>3851.0439999999999</v>
      </c>
    </row>
    <row r="1276" spans="1:8">
      <c r="A1276" s="38" t="s">
        <v>8</v>
      </c>
      <c r="B1276" s="31">
        <v>2002</v>
      </c>
      <c r="C1276" s="31">
        <v>87</v>
      </c>
      <c r="D1276" s="32">
        <v>0.23958119999999999</v>
      </c>
      <c r="E1276" s="32">
        <v>0.21395179</v>
      </c>
      <c r="F1276" s="32">
        <v>0.78604821000000002</v>
      </c>
      <c r="G1276" s="33">
        <v>3419.5120000000002</v>
      </c>
      <c r="H1276" s="39">
        <v>3053.7069999999999</v>
      </c>
    </row>
    <row r="1277" spans="1:8">
      <c r="A1277" s="38" t="s">
        <v>8</v>
      </c>
      <c r="B1277" s="31">
        <v>2002</v>
      </c>
      <c r="C1277" s="31">
        <v>88</v>
      </c>
      <c r="D1277" s="32">
        <v>0.25700626999999998</v>
      </c>
      <c r="E1277" s="32">
        <v>0.22774084999999999</v>
      </c>
      <c r="F1277" s="32">
        <v>0.77225915000000001</v>
      </c>
      <c r="G1277" s="33">
        <v>2687.902</v>
      </c>
      <c r="H1277" s="39">
        <v>2381.8290000000002</v>
      </c>
    </row>
    <row r="1278" spans="1:8">
      <c r="A1278" s="38" t="s">
        <v>8</v>
      </c>
      <c r="B1278" s="31">
        <v>2002</v>
      </c>
      <c r="C1278" s="31">
        <v>89</v>
      </c>
      <c r="D1278" s="32">
        <v>0.27295093999999998</v>
      </c>
      <c r="E1278" s="32">
        <v>0.24017319000000001</v>
      </c>
      <c r="F1278" s="32">
        <v>0.75982680999999996</v>
      </c>
      <c r="G1278" s="33">
        <v>2075.7570000000001</v>
      </c>
      <c r="H1278" s="39">
        <v>1826.4860000000001</v>
      </c>
    </row>
    <row r="1279" spans="1:8">
      <c r="A1279" s="38" t="s">
        <v>8</v>
      </c>
      <c r="B1279" s="31">
        <v>2002</v>
      </c>
      <c r="C1279" s="31">
        <v>90</v>
      </c>
      <c r="D1279" s="32">
        <v>0.29552291000000003</v>
      </c>
      <c r="E1279" s="32">
        <v>0.25747764000000001</v>
      </c>
      <c r="F1279" s="32">
        <v>0.74252236000000005</v>
      </c>
      <c r="G1279" s="33">
        <v>1577.2149999999999</v>
      </c>
      <c r="H1279" s="39">
        <v>1374.1669999999999</v>
      </c>
    </row>
    <row r="1280" spans="1:8">
      <c r="A1280" s="38" t="s">
        <v>8</v>
      </c>
      <c r="B1280" s="31">
        <v>2002</v>
      </c>
      <c r="C1280" s="31">
        <v>91</v>
      </c>
      <c r="D1280" s="32">
        <v>0.30866348999999998</v>
      </c>
      <c r="E1280" s="32">
        <v>0.26739583</v>
      </c>
      <c r="F1280" s="32">
        <v>0.73260417</v>
      </c>
      <c r="G1280" s="33">
        <v>1171.1179999999999</v>
      </c>
      <c r="H1280" s="39">
        <v>1014.542</v>
      </c>
    </row>
    <row r="1281" spans="1:8">
      <c r="A1281" s="38" t="s">
        <v>8</v>
      </c>
      <c r="B1281" s="31">
        <v>2002</v>
      </c>
      <c r="C1281" s="31">
        <v>92</v>
      </c>
      <c r="D1281" s="32">
        <v>0.33177166000000002</v>
      </c>
      <c r="E1281" s="32">
        <v>0.28456617000000001</v>
      </c>
      <c r="F1281" s="32">
        <v>0.71543383000000005</v>
      </c>
      <c r="G1281" s="33">
        <v>857.96600000000001</v>
      </c>
      <c r="H1281" s="39">
        <v>735.89200000000005</v>
      </c>
    </row>
    <row r="1282" spans="1:8">
      <c r="A1282" s="38" t="s">
        <v>8</v>
      </c>
      <c r="B1282" s="31">
        <v>2002</v>
      </c>
      <c r="C1282" s="31">
        <v>93</v>
      </c>
      <c r="D1282" s="32">
        <v>0.35231398000000003</v>
      </c>
      <c r="E1282" s="32">
        <v>0.29954672999999998</v>
      </c>
      <c r="F1282" s="32">
        <v>0.70045327000000002</v>
      </c>
      <c r="G1282" s="33">
        <v>613.81799999999998</v>
      </c>
      <c r="H1282" s="39">
        <v>521.88400000000001</v>
      </c>
    </row>
    <row r="1283" spans="1:8">
      <c r="A1283" s="38" t="s">
        <v>8</v>
      </c>
      <c r="B1283" s="31">
        <v>2002</v>
      </c>
      <c r="C1283" s="31">
        <v>94</v>
      </c>
      <c r="D1283" s="32">
        <v>0.37499459000000002</v>
      </c>
      <c r="E1283" s="32">
        <v>0.31578563999999998</v>
      </c>
      <c r="F1283" s="32">
        <v>0.68421436000000002</v>
      </c>
      <c r="G1283" s="33">
        <v>429.95100000000002</v>
      </c>
      <c r="H1283" s="39">
        <v>362.065</v>
      </c>
    </row>
    <row r="1284" spans="1:8">
      <c r="A1284" s="38" t="s">
        <v>8</v>
      </c>
      <c r="B1284" s="31">
        <v>2002</v>
      </c>
      <c r="C1284" s="31">
        <v>95</v>
      </c>
      <c r="D1284" s="32">
        <v>0.40039238999999999</v>
      </c>
      <c r="E1284" s="32">
        <v>0.33360578000000002</v>
      </c>
      <c r="F1284" s="32">
        <v>0.66639422000000004</v>
      </c>
      <c r="G1284" s="33">
        <v>294.178</v>
      </c>
      <c r="H1284" s="39">
        <v>245.10900000000001</v>
      </c>
    </row>
    <row r="1285" spans="1:8">
      <c r="A1285" s="38" t="s">
        <v>8</v>
      </c>
      <c r="B1285" s="31">
        <v>2002</v>
      </c>
      <c r="C1285" s="31">
        <v>96</v>
      </c>
      <c r="D1285" s="32">
        <v>0.42275829999999998</v>
      </c>
      <c r="E1285" s="32">
        <v>0.34898924999999997</v>
      </c>
      <c r="F1285" s="32">
        <v>0.65101074999999997</v>
      </c>
      <c r="G1285" s="33">
        <v>196.03899999999999</v>
      </c>
      <c r="H1285" s="39">
        <v>161.83099999999999</v>
      </c>
    </row>
    <row r="1286" spans="1:8">
      <c r="A1286" s="38" t="s">
        <v>8</v>
      </c>
      <c r="B1286" s="31">
        <v>2002</v>
      </c>
      <c r="C1286" s="31">
        <v>97</v>
      </c>
      <c r="D1286" s="32">
        <v>0.44454948999999999</v>
      </c>
      <c r="E1286" s="32">
        <v>0.36370668</v>
      </c>
      <c r="F1286" s="32">
        <v>0.63629332000000005</v>
      </c>
      <c r="G1286" s="33">
        <v>127.623</v>
      </c>
      <c r="H1286" s="39">
        <v>104.41500000000001</v>
      </c>
    </row>
    <row r="1287" spans="1:8">
      <c r="A1287" s="38" t="s">
        <v>8</v>
      </c>
      <c r="B1287" s="31">
        <v>2002</v>
      </c>
      <c r="C1287" s="31">
        <v>98</v>
      </c>
      <c r="D1287" s="32">
        <v>0.46563188999999999</v>
      </c>
      <c r="E1287" s="32">
        <v>0.37769782000000002</v>
      </c>
      <c r="F1287" s="32">
        <v>0.62230218000000004</v>
      </c>
      <c r="G1287" s="33">
        <v>81.206000000000003</v>
      </c>
      <c r="H1287" s="39">
        <v>65.87</v>
      </c>
    </row>
    <row r="1288" spans="1:8">
      <c r="A1288" s="38" t="s">
        <v>8</v>
      </c>
      <c r="B1288" s="31">
        <v>2002</v>
      </c>
      <c r="C1288" s="31">
        <v>99</v>
      </c>
      <c r="D1288" s="32">
        <v>0.49231861999999998</v>
      </c>
      <c r="E1288" s="32">
        <v>0.39506876000000002</v>
      </c>
      <c r="F1288" s="32">
        <v>0.60493123999999998</v>
      </c>
      <c r="G1288" s="33">
        <v>50.534999999999997</v>
      </c>
      <c r="H1288" s="39">
        <v>40.552</v>
      </c>
    </row>
    <row r="1289" spans="1:8">
      <c r="A1289" s="38" t="s">
        <v>8</v>
      </c>
      <c r="B1289" s="31">
        <v>2003</v>
      </c>
      <c r="C1289" s="31">
        <v>1</v>
      </c>
      <c r="D1289" s="32">
        <v>3.7772630000000001E-2</v>
      </c>
      <c r="E1289" s="32">
        <v>3.7072460000000002E-2</v>
      </c>
      <c r="F1289" s="32">
        <v>0.96292754000000003</v>
      </c>
      <c r="G1289" s="33">
        <v>88999.997000000003</v>
      </c>
      <c r="H1289" s="39">
        <v>87350.271999999997</v>
      </c>
    </row>
    <row r="1290" spans="1:8">
      <c r="A1290" s="38" t="s">
        <v>8</v>
      </c>
      <c r="B1290" s="31">
        <v>2003</v>
      </c>
      <c r="C1290" s="31">
        <v>2</v>
      </c>
      <c r="D1290" s="32">
        <v>2.2894540000000001E-2</v>
      </c>
      <c r="E1290" s="32">
        <v>2.263542E-2</v>
      </c>
      <c r="F1290" s="32">
        <v>0.97736458000000004</v>
      </c>
      <c r="G1290" s="33">
        <v>85700.547000000006</v>
      </c>
      <c r="H1290" s="39">
        <v>84730.612999999998</v>
      </c>
    </row>
    <row r="1291" spans="1:8">
      <c r="A1291" s="38" t="s">
        <v>8</v>
      </c>
      <c r="B1291" s="31">
        <v>2003</v>
      </c>
      <c r="C1291" s="31">
        <v>3</v>
      </c>
      <c r="D1291" s="32">
        <v>1.5281090000000001E-2</v>
      </c>
      <c r="E1291" s="32">
        <v>1.516522E-2</v>
      </c>
      <c r="F1291" s="32">
        <v>0.98483478000000002</v>
      </c>
      <c r="G1291" s="33">
        <v>83760.679000000004</v>
      </c>
      <c r="H1291" s="39">
        <v>83125.554999999993</v>
      </c>
    </row>
    <row r="1292" spans="1:8">
      <c r="A1292" s="38" t="s">
        <v>8</v>
      </c>
      <c r="B1292" s="31">
        <v>2003</v>
      </c>
      <c r="C1292" s="31">
        <v>4</v>
      </c>
      <c r="D1292" s="32">
        <v>1.030549E-2</v>
      </c>
      <c r="E1292" s="32">
        <v>1.025267E-2</v>
      </c>
      <c r="F1292" s="32">
        <v>0.98974733000000004</v>
      </c>
      <c r="G1292" s="33">
        <v>82490.429999999993</v>
      </c>
      <c r="H1292" s="39">
        <v>82067.557000000001</v>
      </c>
    </row>
    <row r="1293" spans="1:8">
      <c r="A1293" s="38" t="s">
        <v>8</v>
      </c>
      <c r="B1293" s="31">
        <v>2003</v>
      </c>
      <c r="C1293" s="31">
        <v>5</v>
      </c>
      <c r="D1293" s="32">
        <v>7.5466600000000002E-3</v>
      </c>
      <c r="E1293" s="32">
        <v>7.5182900000000004E-3</v>
      </c>
      <c r="F1293" s="32">
        <v>0.99248170999999996</v>
      </c>
      <c r="G1293" s="33">
        <v>81644.683000000005</v>
      </c>
      <c r="H1293" s="39">
        <v>81337.769</v>
      </c>
    </row>
    <row r="1294" spans="1:8">
      <c r="A1294" s="38" t="s">
        <v>8</v>
      </c>
      <c r="B1294" s="31">
        <v>2003</v>
      </c>
      <c r="C1294" s="31">
        <v>6</v>
      </c>
      <c r="D1294" s="32">
        <v>6.0443700000000003E-3</v>
      </c>
      <c r="E1294" s="32">
        <v>6.0261500000000001E-3</v>
      </c>
      <c r="F1294" s="32">
        <v>0.99397385000000005</v>
      </c>
      <c r="G1294" s="33">
        <v>81030.854999999996</v>
      </c>
      <c r="H1294" s="39">
        <v>80786.702999999994</v>
      </c>
    </row>
    <row r="1295" spans="1:8">
      <c r="A1295" s="38" t="s">
        <v>8</v>
      </c>
      <c r="B1295" s="31">
        <v>2003</v>
      </c>
      <c r="C1295" s="31">
        <v>7</v>
      </c>
      <c r="D1295" s="32">
        <v>4.9515899999999996E-3</v>
      </c>
      <c r="E1295" s="32">
        <v>4.9393600000000003E-3</v>
      </c>
      <c r="F1295" s="32">
        <v>0.99506064000000005</v>
      </c>
      <c r="G1295" s="33">
        <v>80542.551000000007</v>
      </c>
      <c r="H1295" s="39">
        <v>80343.635999999999</v>
      </c>
    </row>
    <row r="1296" spans="1:8">
      <c r="A1296" s="38" t="s">
        <v>8</v>
      </c>
      <c r="B1296" s="31">
        <v>2003</v>
      </c>
      <c r="C1296" s="31">
        <v>8</v>
      </c>
      <c r="D1296" s="32">
        <v>4.2360899999999996E-3</v>
      </c>
      <c r="E1296" s="32">
        <v>4.2271399999999999E-3</v>
      </c>
      <c r="F1296" s="32">
        <v>0.99577285999999998</v>
      </c>
      <c r="G1296" s="33">
        <v>80144.721999999994</v>
      </c>
      <c r="H1296" s="39">
        <v>79975.33</v>
      </c>
    </row>
    <row r="1297" spans="1:8">
      <c r="A1297" s="38" t="s">
        <v>8</v>
      </c>
      <c r="B1297" s="31">
        <v>2003</v>
      </c>
      <c r="C1297" s="31">
        <v>9</v>
      </c>
      <c r="D1297" s="32">
        <v>3.7668699999999999E-3</v>
      </c>
      <c r="E1297" s="32">
        <v>3.7597899999999998E-3</v>
      </c>
      <c r="F1297" s="32">
        <v>0.99624020999999996</v>
      </c>
      <c r="G1297" s="33">
        <v>79805.938999999998</v>
      </c>
      <c r="H1297" s="39">
        <v>79655.911999999997</v>
      </c>
    </row>
    <row r="1298" spans="1:8">
      <c r="A1298" s="38" t="s">
        <v>8</v>
      </c>
      <c r="B1298" s="31">
        <v>2003</v>
      </c>
      <c r="C1298" s="31">
        <v>10</v>
      </c>
      <c r="D1298" s="32">
        <v>3.4726399999999999E-3</v>
      </c>
      <c r="E1298" s="32">
        <v>3.4666300000000001E-3</v>
      </c>
      <c r="F1298" s="32">
        <v>0.99653336999999997</v>
      </c>
      <c r="G1298" s="33">
        <v>79505.884999999995</v>
      </c>
      <c r="H1298" s="39">
        <v>79368.077000000005</v>
      </c>
    </row>
    <row r="1299" spans="1:8">
      <c r="A1299" s="38" t="s">
        <v>8</v>
      </c>
      <c r="B1299" s="31">
        <v>2003</v>
      </c>
      <c r="C1299" s="31">
        <v>11</v>
      </c>
      <c r="D1299" s="32">
        <v>3.2788600000000002E-3</v>
      </c>
      <c r="E1299" s="32">
        <v>3.2734999999999999E-3</v>
      </c>
      <c r="F1299" s="32">
        <v>0.99672649999999996</v>
      </c>
      <c r="G1299" s="33">
        <v>79230.267999999996</v>
      </c>
      <c r="H1299" s="39">
        <v>79100.588000000003</v>
      </c>
    </row>
    <row r="1300" spans="1:8">
      <c r="A1300" s="38" t="s">
        <v>8</v>
      </c>
      <c r="B1300" s="31">
        <v>2003</v>
      </c>
      <c r="C1300" s="31">
        <v>12</v>
      </c>
      <c r="D1300" s="32">
        <v>3.2389699999999999E-3</v>
      </c>
      <c r="E1300" s="32">
        <v>3.2337300000000002E-3</v>
      </c>
      <c r="F1300" s="32">
        <v>0.99676626999999995</v>
      </c>
      <c r="G1300" s="33">
        <v>78970.907999999996</v>
      </c>
      <c r="H1300" s="39">
        <v>78843.222999999998</v>
      </c>
    </row>
    <row r="1301" spans="1:8">
      <c r="A1301" s="38" t="s">
        <v>8</v>
      </c>
      <c r="B1301" s="31">
        <v>2003</v>
      </c>
      <c r="C1301" s="31">
        <v>13</v>
      </c>
      <c r="D1301" s="32">
        <v>3.2630599999999999E-3</v>
      </c>
      <c r="E1301" s="32">
        <v>3.2577399999999999E-3</v>
      </c>
      <c r="F1301" s="32">
        <v>0.99674225999999999</v>
      </c>
      <c r="G1301" s="33">
        <v>78715.536999999997</v>
      </c>
      <c r="H1301" s="39">
        <v>78587.320000000007</v>
      </c>
    </row>
    <row r="1302" spans="1:8">
      <c r="A1302" s="38" t="s">
        <v>8</v>
      </c>
      <c r="B1302" s="31">
        <v>2003</v>
      </c>
      <c r="C1302" s="31">
        <v>14</v>
      </c>
      <c r="D1302" s="32">
        <v>3.3753400000000001E-3</v>
      </c>
      <c r="E1302" s="32">
        <v>3.36966E-3</v>
      </c>
      <c r="F1302" s="32">
        <v>0.99663033999999995</v>
      </c>
      <c r="G1302" s="33">
        <v>78459.101999999999</v>
      </c>
      <c r="H1302" s="39">
        <v>78326.911999999997</v>
      </c>
    </row>
    <row r="1303" spans="1:8">
      <c r="A1303" s="38" t="s">
        <v>8</v>
      </c>
      <c r="B1303" s="31">
        <v>2003</v>
      </c>
      <c r="C1303" s="31">
        <v>15</v>
      </c>
      <c r="D1303" s="32">
        <v>3.5177099999999998E-3</v>
      </c>
      <c r="E1303" s="32">
        <v>3.5115300000000001E-3</v>
      </c>
      <c r="F1303" s="32">
        <v>0.99648846999999996</v>
      </c>
      <c r="G1303" s="33">
        <v>78194.721999999994</v>
      </c>
      <c r="H1303" s="39">
        <v>78057.429999999993</v>
      </c>
    </row>
    <row r="1304" spans="1:8">
      <c r="A1304" s="38" t="s">
        <v>8</v>
      </c>
      <c r="B1304" s="31">
        <v>2003</v>
      </c>
      <c r="C1304" s="31">
        <v>16</v>
      </c>
      <c r="D1304" s="32">
        <v>3.7587599999999999E-3</v>
      </c>
      <c r="E1304" s="32">
        <v>3.7517100000000001E-3</v>
      </c>
      <c r="F1304" s="32">
        <v>0.99624829000000004</v>
      </c>
      <c r="G1304" s="33">
        <v>77920.138999999996</v>
      </c>
      <c r="H1304" s="39">
        <v>77773.971999999994</v>
      </c>
    </row>
    <row r="1305" spans="1:8">
      <c r="A1305" s="38" t="s">
        <v>8</v>
      </c>
      <c r="B1305" s="31">
        <v>2003</v>
      </c>
      <c r="C1305" s="31">
        <v>17</v>
      </c>
      <c r="D1305" s="32">
        <v>4.0189400000000004E-3</v>
      </c>
      <c r="E1305" s="32">
        <v>4.0108799999999997E-3</v>
      </c>
      <c r="F1305" s="32">
        <v>0.99598911999999995</v>
      </c>
      <c r="G1305" s="33">
        <v>77627.804999999993</v>
      </c>
      <c r="H1305" s="39">
        <v>77472.126999999993</v>
      </c>
    </row>
    <row r="1306" spans="1:8">
      <c r="A1306" s="38" t="s">
        <v>8</v>
      </c>
      <c r="B1306" s="31">
        <v>2003</v>
      </c>
      <c r="C1306" s="31">
        <v>18</v>
      </c>
      <c r="D1306" s="32">
        <v>4.30453E-3</v>
      </c>
      <c r="E1306" s="32">
        <v>4.2952900000000002E-3</v>
      </c>
      <c r="F1306" s="32">
        <v>0.99570471000000005</v>
      </c>
      <c r="G1306" s="33">
        <v>77316.448999999993</v>
      </c>
      <c r="H1306" s="39">
        <v>77150.400999999998</v>
      </c>
    </row>
    <row r="1307" spans="1:8">
      <c r="A1307" s="38" t="s">
        <v>8</v>
      </c>
      <c r="B1307" s="31">
        <v>2003</v>
      </c>
      <c r="C1307" s="31">
        <v>19</v>
      </c>
      <c r="D1307" s="32">
        <v>4.6517900000000003E-3</v>
      </c>
      <c r="E1307" s="32">
        <v>4.6409900000000002E-3</v>
      </c>
      <c r="F1307" s="32">
        <v>0.99535901000000004</v>
      </c>
      <c r="G1307" s="33">
        <v>76984.351999999999</v>
      </c>
      <c r="H1307" s="39">
        <v>76805.710000000006</v>
      </c>
    </row>
    <row r="1308" spans="1:8">
      <c r="A1308" s="38" t="s">
        <v>8</v>
      </c>
      <c r="B1308" s="31">
        <v>2003</v>
      </c>
      <c r="C1308" s="31">
        <v>20</v>
      </c>
      <c r="D1308" s="32">
        <v>5.0233500000000002E-3</v>
      </c>
      <c r="E1308" s="32">
        <v>5.0107700000000003E-3</v>
      </c>
      <c r="F1308" s="32">
        <v>0.99498922999999995</v>
      </c>
      <c r="G1308" s="33">
        <v>76627.069000000003</v>
      </c>
      <c r="H1308" s="39">
        <v>76435.088000000003</v>
      </c>
    </row>
    <row r="1309" spans="1:8">
      <c r="A1309" s="38" t="s">
        <v>8</v>
      </c>
      <c r="B1309" s="31">
        <v>2003</v>
      </c>
      <c r="C1309" s="31">
        <v>21</v>
      </c>
      <c r="D1309" s="32">
        <v>5.3787000000000001E-3</v>
      </c>
      <c r="E1309" s="32">
        <v>5.36427E-3</v>
      </c>
      <c r="F1309" s="32">
        <v>0.99463573000000005</v>
      </c>
      <c r="G1309" s="33">
        <v>76243.107999999993</v>
      </c>
      <c r="H1309" s="39">
        <v>76038.614000000001</v>
      </c>
    </row>
    <row r="1310" spans="1:8">
      <c r="A1310" s="38" t="s">
        <v>8</v>
      </c>
      <c r="B1310" s="31">
        <v>2003</v>
      </c>
      <c r="C1310" s="31">
        <v>22</v>
      </c>
      <c r="D1310" s="32">
        <v>5.6788899999999998E-3</v>
      </c>
      <c r="E1310" s="32">
        <v>5.6628099999999999E-3</v>
      </c>
      <c r="F1310" s="32">
        <v>0.99433718999999998</v>
      </c>
      <c r="G1310" s="33">
        <v>75834.12</v>
      </c>
      <c r="H1310" s="39">
        <v>75619.402000000002</v>
      </c>
    </row>
    <row r="1311" spans="1:8">
      <c r="A1311" s="38" t="s">
        <v>8</v>
      </c>
      <c r="B1311" s="31">
        <v>2003</v>
      </c>
      <c r="C1311" s="31">
        <v>23</v>
      </c>
      <c r="D1311" s="32">
        <v>5.9162299999999998E-3</v>
      </c>
      <c r="E1311" s="32">
        <v>5.8987900000000001E-3</v>
      </c>
      <c r="F1311" s="32">
        <v>0.99410120999999996</v>
      </c>
      <c r="G1311" s="33">
        <v>75404.684999999998</v>
      </c>
      <c r="H1311" s="39">
        <v>75182.286999999997</v>
      </c>
    </row>
    <row r="1312" spans="1:8">
      <c r="A1312" s="38" t="s">
        <v>8</v>
      </c>
      <c r="B1312" s="31">
        <v>2003</v>
      </c>
      <c r="C1312" s="31">
        <v>24</v>
      </c>
      <c r="D1312" s="32">
        <v>6.1264099999999997E-3</v>
      </c>
      <c r="E1312" s="32">
        <v>6.1076999999999998E-3</v>
      </c>
      <c r="F1312" s="32">
        <v>0.99389229999999995</v>
      </c>
      <c r="G1312" s="33">
        <v>74959.888999999996</v>
      </c>
      <c r="H1312" s="39">
        <v>74730.972999999998</v>
      </c>
    </row>
    <row r="1313" spans="1:8">
      <c r="A1313" s="38" t="s">
        <v>8</v>
      </c>
      <c r="B1313" s="31">
        <v>2003</v>
      </c>
      <c r="C1313" s="31">
        <v>25</v>
      </c>
      <c r="D1313" s="32">
        <v>6.3112400000000001E-3</v>
      </c>
      <c r="E1313" s="32">
        <v>6.2913800000000001E-3</v>
      </c>
      <c r="F1313" s="32">
        <v>0.99370862000000004</v>
      </c>
      <c r="G1313" s="33">
        <v>74502.055999999997</v>
      </c>
      <c r="H1313" s="39">
        <v>74267.695999999996</v>
      </c>
    </row>
    <row r="1314" spans="1:8">
      <c r="A1314" s="38" t="s">
        <v>8</v>
      </c>
      <c r="B1314" s="31">
        <v>2003</v>
      </c>
      <c r="C1314" s="31">
        <v>26</v>
      </c>
      <c r="D1314" s="32">
        <v>6.46723E-3</v>
      </c>
      <c r="E1314" s="32">
        <v>6.4463899999999998E-3</v>
      </c>
      <c r="F1314" s="32">
        <v>0.99355360999999998</v>
      </c>
      <c r="G1314" s="33">
        <v>74033.335000000006</v>
      </c>
      <c r="H1314" s="39">
        <v>73794.710999999996</v>
      </c>
    </row>
    <row r="1315" spans="1:8">
      <c r="A1315" s="38" t="s">
        <v>8</v>
      </c>
      <c r="B1315" s="31">
        <v>2003</v>
      </c>
      <c r="C1315" s="31">
        <v>27</v>
      </c>
      <c r="D1315" s="32">
        <v>6.6188599999999998E-3</v>
      </c>
      <c r="E1315" s="32">
        <v>6.5970300000000003E-3</v>
      </c>
      <c r="F1315" s="32">
        <v>0.99340297</v>
      </c>
      <c r="G1315" s="33">
        <v>73556.088000000003</v>
      </c>
      <c r="H1315" s="39">
        <v>73313.462</v>
      </c>
    </row>
    <row r="1316" spans="1:8">
      <c r="A1316" s="38" t="s">
        <v>8</v>
      </c>
      <c r="B1316" s="31">
        <v>2003</v>
      </c>
      <c r="C1316" s="31">
        <v>28</v>
      </c>
      <c r="D1316" s="32">
        <v>6.8063999999999998E-3</v>
      </c>
      <c r="E1316" s="32">
        <v>6.7833099999999999E-3</v>
      </c>
      <c r="F1316" s="32">
        <v>0.99321669000000001</v>
      </c>
      <c r="G1316" s="33">
        <v>73070.835999999996</v>
      </c>
      <c r="H1316" s="39">
        <v>72823.005000000005</v>
      </c>
    </row>
    <row r="1317" spans="1:8">
      <c r="A1317" s="38" t="s">
        <v>8</v>
      </c>
      <c r="B1317" s="31">
        <v>2003</v>
      </c>
      <c r="C1317" s="31">
        <v>29</v>
      </c>
      <c r="D1317" s="32">
        <v>6.9362699999999996E-3</v>
      </c>
      <c r="E1317" s="32">
        <v>6.9122999999999997E-3</v>
      </c>
      <c r="F1317" s="32">
        <v>0.99308770000000002</v>
      </c>
      <c r="G1317" s="33">
        <v>72575.173999999999</v>
      </c>
      <c r="H1317" s="39">
        <v>72324.342999999993</v>
      </c>
    </row>
    <row r="1318" spans="1:8">
      <c r="A1318" s="38" t="s">
        <v>8</v>
      </c>
      <c r="B1318" s="31">
        <v>2003</v>
      </c>
      <c r="C1318" s="31">
        <v>30</v>
      </c>
      <c r="D1318" s="32">
        <v>7.2000199999999997E-3</v>
      </c>
      <c r="E1318" s="32">
        <v>7.1741900000000004E-3</v>
      </c>
      <c r="F1318" s="32">
        <v>0.99282581000000003</v>
      </c>
      <c r="G1318" s="33">
        <v>72073.512000000002</v>
      </c>
      <c r="H1318" s="39">
        <v>71814.978000000003</v>
      </c>
    </row>
    <row r="1319" spans="1:8">
      <c r="A1319" s="38" t="s">
        <v>8</v>
      </c>
      <c r="B1319" s="31">
        <v>2003</v>
      </c>
      <c r="C1319" s="31">
        <v>31</v>
      </c>
      <c r="D1319" s="32">
        <v>7.3187900000000004E-3</v>
      </c>
      <c r="E1319" s="32">
        <v>7.2921100000000001E-3</v>
      </c>
      <c r="F1319" s="32">
        <v>0.99270789000000004</v>
      </c>
      <c r="G1319" s="33">
        <v>71556.442999999999</v>
      </c>
      <c r="H1319" s="39">
        <v>71295.543999999994</v>
      </c>
    </row>
    <row r="1320" spans="1:8">
      <c r="A1320" s="38" t="s">
        <v>8</v>
      </c>
      <c r="B1320" s="31">
        <v>2003</v>
      </c>
      <c r="C1320" s="31">
        <v>32</v>
      </c>
      <c r="D1320" s="32">
        <v>7.6185899999999997E-3</v>
      </c>
      <c r="E1320" s="32">
        <v>7.5896799999999997E-3</v>
      </c>
      <c r="F1320" s="32">
        <v>0.99241031999999996</v>
      </c>
      <c r="G1320" s="33">
        <v>71034.645999999993</v>
      </c>
      <c r="H1320" s="39">
        <v>70765.081000000006</v>
      </c>
    </row>
    <row r="1321" spans="1:8">
      <c r="A1321" s="38" t="s">
        <v>8</v>
      </c>
      <c r="B1321" s="31">
        <v>2003</v>
      </c>
      <c r="C1321" s="31">
        <v>33</v>
      </c>
      <c r="D1321" s="32">
        <v>7.8545000000000004E-3</v>
      </c>
      <c r="E1321" s="32">
        <v>7.8237800000000007E-3</v>
      </c>
      <c r="F1321" s="32">
        <v>0.99217622000000005</v>
      </c>
      <c r="G1321" s="33">
        <v>70495.514999999999</v>
      </c>
      <c r="H1321" s="39">
        <v>70219.744999999995</v>
      </c>
    </row>
    <row r="1322" spans="1:8">
      <c r="A1322" s="38" t="s">
        <v>8</v>
      </c>
      <c r="B1322" s="31">
        <v>2003</v>
      </c>
      <c r="C1322" s="31">
        <v>34</v>
      </c>
      <c r="D1322" s="32">
        <v>8.1040799999999996E-3</v>
      </c>
      <c r="E1322" s="32">
        <v>8.0713699999999996E-3</v>
      </c>
      <c r="F1322" s="32">
        <v>0.99192862999999998</v>
      </c>
      <c r="G1322" s="33">
        <v>69943.974000000002</v>
      </c>
      <c r="H1322" s="39">
        <v>69661.702000000005</v>
      </c>
    </row>
    <row r="1323" spans="1:8">
      <c r="A1323" s="38" t="s">
        <v>8</v>
      </c>
      <c r="B1323" s="31">
        <v>2003</v>
      </c>
      <c r="C1323" s="31">
        <v>35</v>
      </c>
      <c r="D1323" s="32">
        <v>8.3960500000000004E-3</v>
      </c>
      <c r="E1323" s="32">
        <v>8.3609500000000007E-3</v>
      </c>
      <c r="F1323" s="32">
        <v>0.99163904999999997</v>
      </c>
      <c r="G1323" s="33">
        <v>69379.429999999993</v>
      </c>
      <c r="H1323" s="39">
        <v>69089.391000000003</v>
      </c>
    </row>
    <row r="1324" spans="1:8">
      <c r="A1324" s="38" t="s">
        <v>8</v>
      </c>
      <c r="B1324" s="31">
        <v>2003</v>
      </c>
      <c r="C1324" s="31">
        <v>36</v>
      </c>
      <c r="D1324" s="32">
        <v>8.6815999999999994E-3</v>
      </c>
      <c r="E1324" s="32">
        <v>8.6440800000000002E-3</v>
      </c>
      <c r="F1324" s="32">
        <v>0.99135591999999995</v>
      </c>
      <c r="G1324" s="33">
        <v>68799.351999999999</v>
      </c>
      <c r="H1324" s="39">
        <v>68501.998999999996</v>
      </c>
    </row>
    <row r="1325" spans="1:8">
      <c r="A1325" s="38" t="s">
        <v>8</v>
      </c>
      <c r="B1325" s="31">
        <v>2003</v>
      </c>
      <c r="C1325" s="31">
        <v>37</v>
      </c>
      <c r="D1325" s="32">
        <v>8.9397399999999998E-3</v>
      </c>
      <c r="E1325" s="32">
        <v>8.8999500000000002E-3</v>
      </c>
      <c r="F1325" s="32">
        <v>0.99110005000000001</v>
      </c>
      <c r="G1325" s="33">
        <v>68204.645000000004</v>
      </c>
      <c r="H1325" s="39">
        <v>67901.135999999999</v>
      </c>
    </row>
    <row r="1326" spans="1:8">
      <c r="A1326" s="38" t="s">
        <v>8</v>
      </c>
      <c r="B1326" s="31">
        <v>2003</v>
      </c>
      <c r="C1326" s="31">
        <v>38</v>
      </c>
      <c r="D1326" s="32">
        <v>9.2914399999999998E-3</v>
      </c>
      <c r="E1326" s="32">
        <v>9.2484799999999999E-3</v>
      </c>
      <c r="F1326" s="32">
        <v>0.99075152</v>
      </c>
      <c r="G1326" s="33">
        <v>67597.626999999993</v>
      </c>
      <c r="H1326" s="39">
        <v>67285.039000000004</v>
      </c>
    </row>
    <row r="1327" spans="1:8">
      <c r="A1327" s="38" t="s">
        <v>8</v>
      </c>
      <c r="B1327" s="31">
        <v>2003</v>
      </c>
      <c r="C1327" s="31">
        <v>39</v>
      </c>
      <c r="D1327" s="32">
        <v>9.5418499999999993E-3</v>
      </c>
      <c r="E1327" s="32">
        <v>9.4965399999999995E-3</v>
      </c>
      <c r="F1327" s="32">
        <v>0.99050346</v>
      </c>
      <c r="G1327" s="33">
        <v>66972.452000000005</v>
      </c>
      <c r="H1327" s="39">
        <v>66654.448000000004</v>
      </c>
    </row>
    <row r="1328" spans="1:8">
      <c r="A1328" s="38" t="s">
        <v>8</v>
      </c>
      <c r="B1328" s="31">
        <v>2003</v>
      </c>
      <c r="C1328" s="31">
        <v>40</v>
      </c>
      <c r="D1328" s="32">
        <v>9.9743799999999997E-3</v>
      </c>
      <c r="E1328" s="32">
        <v>9.9248800000000005E-3</v>
      </c>
      <c r="F1328" s="32">
        <v>0.99007511999999998</v>
      </c>
      <c r="G1328" s="33">
        <v>66336.445000000007</v>
      </c>
      <c r="H1328" s="39">
        <v>66007.254000000001</v>
      </c>
    </row>
    <row r="1329" spans="1:8">
      <c r="A1329" s="38" t="s">
        <v>8</v>
      </c>
      <c r="B1329" s="31">
        <v>2003</v>
      </c>
      <c r="C1329" s="31">
        <v>41</v>
      </c>
      <c r="D1329" s="32">
        <v>1.007983E-2</v>
      </c>
      <c r="E1329" s="32">
        <v>1.002928E-2</v>
      </c>
      <c r="F1329" s="32">
        <v>0.98997071999999997</v>
      </c>
      <c r="G1329" s="33">
        <v>65678.063999999998</v>
      </c>
      <c r="H1329" s="39">
        <v>65348.712</v>
      </c>
    </row>
    <row r="1330" spans="1:8">
      <c r="A1330" s="38" t="s">
        <v>8</v>
      </c>
      <c r="B1330" s="31">
        <v>2003</v>
      </c>
      <c r="C1330" s="31">
        <v>42</v>
      </c>
      <c r="D1330" s="32">
        <v>1.05591E-2</v>
      </c>
      <c r="E1330" s="32">
        <v>1.050364E-2</v>
      </c>
      <c r="F1330" s="32">
        <v>0.98949635999999996</v>
      </c>
      <c r="G1330" s="33">
        <v>65019.360000000001</v>
      </c>
      <c r="H1330" s="39">
        <v>64677.89</v>
      </c>
    </row>
    <row r="1331" spans="1:8">
      <c r="A1331" s="38" t="s">
        <v>8</v>
      </c>
      <c r="B1331" s="31">
        <v>2003</v>
      </c>
      <c r="C1331" s="31">
        <v>43</v>
      </c>
      <c r="D1331" s="32">
        <v>1.074692E-2</v>
      </c>
      <c r="E1331" s="32">
        <v>1.0689479999999999E-2</v>
      </c>
      <c r="F1331" s="32">
        <v>0.98931051999999997</v>
      </c>
      <c r="G1331" s="33">
        <v>64336.42</v>
      </c>
      <c r="H1331" s="39">
        <v>63992.557999999997</v>
      </c>
    </row>
    <row r="1332" spans="1:8">
      <c r="A1332" s="38" t="s">
        <v>8</v>
      </c>
      <c r="B1332" s="31">
        <v>2003</v>
      </c>
      <c r="C1332" s="31">
        <v>44</v>
      </c>
      <c r="D1332" s="32">
        <v>1.108775E-2</v>
      </c>
      <c r="E1332" s="32">
        <v>1.1026620000000001E-2</v>
      </c>
      <c r="F1332" s="32">
        <v>0.98897338000000001</v>
      </c>
      <c r="G1332" s="33">
        <v>63648.697</v>
      </c>
      <c r="H1332" s="39">
        <v>63297.781999999999</v>
      </c>
    </row>
    <row r="1333" spans="1:8">
      <c r="A1333" s="38" t="s">
        <v>8</v>
      </c>
      <c r="B1333" s="31">
        <v>2003</v>
      </c>
      <c r="C1333" s="31">
        <v>45</v>
      </c>
      <c r="D1333" s="32">
        <v>1.1506250000000001E-2</v>
      </c>
      <c r="E1333" s="32">
        <v>1.144043E-2</v>
      </c>
      <c r="F1333" s="32">
        <v>0.98855957000000005</v>
      </c>
      <c r="G1333" s="33">
        <v>62946.866999999998</v>
      </c>
      <c r="H1333" s="39">
        <v>62586.796999999999</v>
      </c>
    </row>
    <row r="1334" spans="1:8">
      <c r="A1334" s="38" t="s">
        <v>8</v>
      </c>
      <c r="B1334" s="31">
        <v>2003</v>
      </c>
      <c r="C1334" s="31">
        <v>46</v>
      </c>
      <c r="D1334" s="32">
        <v>1.181915E-2</v>
      </c>
      <c r="E1334" s="32">
        <v>1.174972E-2</v>
      </c>
      <c r="F1334" s="32">
        <v>0.98825028000000004</v>
      </c>
      <c r="G1334" s="33">
        <v>62226.728000000003</v>
      </c>
      <c r="H1334" s="39">
        <v>61861.154999999999</v>
      </c>
    </row>
    <row r="1335" spans="1:8">
      <c r="A1335" s="38" t="s">
        <v>8</v>
      </c>
      <c r="B1335" s="31">
        <v>2003</v>
      </c>
      <c r="C1335" s="31">
        <v>47</v>
      </c>
      <c r="D1335" s="32">
        <v>1.226854E-2</v>
      </c>
      <c r="E1335" s="32">
        <v>1.219374E-2</v>
      </c>
      <c r="F1335" s="32">
        <v>0.98780626000000005</v>
      </c>
      <c r="G1335" s="33">
        <v>61495.580999999998</v>
      </c>
      <c r="H1335" s="39">
        <v>61120.650999999998</v>
      </c>
    </row>
    <row r="1336" spans="1:8">
      <c r="A1336" s="38" t="s">
        <v>8</v>
      </c>
      <c r="B1336" s="31">
        <v>2003</v>
      </c>
      <c r="C1336" s="31">
        <v>48</v>
      </c>
      <c r="D1336" s="32">
        <v>1.29312E-2</v>
      </c>
      <c r="E1336" s="32">
        <v>1.2848129999999999E-2</v>
      </c>
      <c r="F1336" s="32">
        <v>0.98715187000000004</v>
      </c>
      <c r="G1336" s="33">
        <v>60745.720999999998</v>
      </c>
      <c r="H1336" s="39">
        <v>60355.485999999997</v>
      </c>
    </row>
    <row r="1337" spans="1:8">
      <c r="A1337" s="38" t="s">
        <v>8</v>
      </c>
      <c r="B1337" s="31">
        <v>2003</v>
      </c>
      <c r="C1337" s="31">
        <v>49</v>
      </c>
      <c r="D1337" s="32">
        <v>1.354318E-2</v>
      </c>
      <c r="E1337" s="32">
        <v>1.345209E-2</v>
      </c>
      <c r="F1337" s="32">
        <v>0.98654790999999997</v>
      </c>
      <c r="G1337" s="33">
        <v>59965.252</v>
      </c>
      <c r="H1337" s="39">
        <v>59561.923000000003</v>
      </c>
    </row>
    <row r="1338" spans="1:8">
      <c r="A1338" s="38" t="s">
        <v>8</v>
      </c>
      <c r="B1338" s="31">
        <v>2003</v>
      </c>
      <c r="C1338" s="31">
        <v>50</v>
      </c>
      <c r="D1338" s="32">
        <v>1.4478110000000001E-2</v>
      </c>
      <c r="E1338" s="32">
        <v>1.4374049999999999E-2</v>
      </c>
      <c r="F1338" s="32">
        <v>0.98562594999999997</v>
      </c>
      <c r="G1338" s="33">
        <v>59158.593999999997</v>
      </c>
      <c r="H1338" s="39">
        <v>58733.42</v>
      </c>
    </row>
    <row r="1339" spans="1:8">
      <c r="A1339" s="38" t="s">
        <v>8</v>
      </c>
      <c r="B1339" s="31">
        <v>2003</v>
      </c>
      <c r="C1339" s="31">
        <v>51</v>
      </c>
      <c r="D1339" s="32">
        <v>1.4932239999999999E-2</v>
      </c>
      <c r="E1339" s="32">
        <v>1.4821590000000001E-2</v>
      </c>
      <c r="F1339" s="32">
        <v>0.98517840999999995</v>
      </c>
      <c r="G1339" s="33">
        <v>58308.245000000003</v>
      </c>
      <c r="H1339" s="39">
        <v>57876.135000000002</v>
      </c>
    </row>
    <row r="1340" spans="1:8">
      <c r="A1340" s="38" t="s">
        <v>8</v>
      </c>
      <c r="B1340" s="31">
        <v>2003</v>
      </c>
      <c r="C1340" s="31">
        <v>52</v>
      </c>
      <c r="D1340" s="32">
        <v>1.5939579999999998E-2</v>
      </c>
      <c r="E1340" s="32">
        <v>1.5813549999999999E-2</v>
      </c>
      <c r="F1340" s="32">
        <v>0.98418645000000005</v>
      </c>
      <c r="G1340" s="33">
        <v>57444.025000000001</v>
      </c>
      <c r="H1340" s="39">
        <v>56989.828000000001</v>
      </c>
    </row>
    <row r="1341" spans="1:8">
      <c r="A1341" s="38" t="s">
        <v>8</v>
      </c>
      <c r="B1341" s="31">
        <v>2003</v>
      </c>
      <c r="C1341" s="31">
        <v>53</v>
      </c>
      <c r="D1341" s="32">
        <v>1.6605749999999999E-2</v>
      </c>
      <c r="E1341" s="32">
        <v>1.6469009999999999E-2</v>
      </c>
      <c r="F1341" s="32">
        <v>0.98353098999999999</v>
      </c>
      <c r="G1341" s="33">
        <v>56535.631000000001</v>
      </c>
      <c r="H1341" s="39">
        <v>56070.088000000003</v>
      </c>
    </row>
    <row r="1342" spans="1:8">
      <c r="A1342" s="38" t="s">
        <v>8</v>
      </c>
      <c r="B1342" s="31">
        <v>2003</v>
      </c>
      <c r="C1342" s="31">
        <v>54</v>
      </c>
      <c r="D1342" s="32">
        <v>1.7436589999999998E-2</v>
      </c>
      <c r="E1342" s="32">
        <v>1.7285890000000002E-2</v>
      </c>
      <c r="F1342" s="32">
        <v>0.98271410999999997</v>
      </c>
      <c r="G1342" s="33">
        <v>55604.544999999998</v>
      </c>
      <c r="H1342" s="39">
        <v>55123.957999999999</v>
      </c>
    </row>
    <row r="1343" spans="1:8">
      <c r="A1343" s="38" t="s">
        <v>8</v>
      </c>
      <c r="B1343" s="31">
        <v>2003</v>
      </c>
      <c r="C1343" s="31">
        <v>55</v>
      </c>
      <c r="D1343" s="32">
        <v>1.8235749999999998E-2</v>
      </c>
      <c r="E1343" s="32">
        <v>1.807098E-2</v>
      </c>
      <c r="F1343" s="32">
        <v>0.98192902000000004</v>
      </c>
      <c r="G1343" s="33">
        <v>54643.370999999999</v>
      </c>
      <c r="H1343" s="39">
        <v>54149.641000000003</v>
      </c>
    </row>
    <row r="1344" spans="1:8">
      <c r="A1344" s="38" t="s">
        <v>8</v>
      </c>
      <c r="B1344" s="31">
        <v>2003</v>
      </c>
      <c r="C1344" s="31">
        <v>56</v>
      </c>
      <c r="D1344" s="32">
        <v>1.9189009999999999E-2</v>
      </c>
      <c r="E1344" s="32">
        <v>1.900665E-2</v>
      </c>
      <c r="F1344" s="32">
        <v>0.98099334999999999</v>
      </c>
      <c r="G1344" s="33">
        <v>53655.911999999997</v>
      </c>
      <c r="H1344" s="39">
        <v>53146.002</v>
      </c>
    </row>
    <row r="1345" spans="1:8">
      <c r="A1345" s="38" t="s">
        <v>8</v>
      </c>
      <c r="B1345" s="31">
        <v>2003</v>
      </c>
      <c r="C1345" s="31">
        <v>57</v>
      </c>
      <c r="D1345" s="32">
        <v>2.0159170000000001E-2</v>
      </c>
      <c r="E1345" s="32">
        <v>1.9958E-2</v>
      </c>
      <c r="F1345" s="32">
        <v>0.98004199999999997</v>
      </c>
      <c r="G1345" s="33">
        <v>52636.091999999997</v>
      </c>
      <c r="H1345" s="39">
        <v>52110.837</v>
      </c>
    </row>
    <row r="1346" spans="1:8">
      <c r="A1346" s="38" t="s">
        <v>8</v>
      </c>
      <c r="B1346" s="31">
        <v>2003</v>
      </c>
      <c r="C1346" s="31">
        <v>58</v>
      </c>
      <c r="D1346" s="32">
        <v>2.1651670000000001E-2</v>
      </c>
      <c r="E1346" s="32">
        <v>2.1419779999999999E-2</v>
      </c>
      <c r="F1346" s="32">
        <v>0.97858022</v>
      </c>
      <c r="G1346" s="33">
        <v>51585.580999999998</v>
      </c>
      <c r="H1346" s="39">
        <v>51033.105000000003</v>
      </c>
    </row>
    <row r="1347" spans="1:8">
      <c r="A1347" s="38" t="s">
        <v>8</v>
      </c>
      <c r="B1347" s="31">
        <v>2003</v>
      </c>
      <c r="C1347" s="31">
        <v>59</v>
      </c>
      <c r="D1347" s="32">
        <v>2.316259E-2</v>
      </c>
      <c r="E1347" s="32">
        <v>2.289741E-2</v>
      </c>
      <c r="F1347" s="32">
        <v>0.97710258999999999</v>
      </c>
      <c r="G1347" s="33">
        <v>50480.629000000001</v>
      </c>
      <c r="H1347" s="39">
        <v>49902.692000000003</v>
      </c>
    </row>
    <row r="1348" spans="1:8">
      <c r="A1348" s="38" t="s">
        <v>8</v>
      </c>
      <c r="B1348" s="31">
        <v>2003</v>
      </c>
      <c r="C1348" s="31">
        <v>60</v>
      </c>
      <c r="D1348" s="32">
        <v>2.551136E-2</v>
      </c>
      <c r="E1348" s="32">
        <v>2.519004E-2</v>
      </c>
      <c r="F1348" s="32">
        <v>0.97480995999999998</v>
      </c>
      <c r="G1348" s="33">
        <v>49324.754000000001</v>
      </c>
      <c r="H1348" s="39">
        <v>48703.506999999998</v>
      </c>
    </row>
    <row r="1349" spans="1:8">
      <c r="A1349" s="38" t="s">
        <v>8</v>
      </c>
      <c r="B1349" s="31">
        <v>2003</v>
      </c>
      <c r="C1349" s="31">
        <v>61</v>
      </c>
      <c r="D1349" s="32">
        <v>2.6920690000000001E-2</v>
      </c>
      <c r="E1349" s="32">
        <v>2.6563139999999999E-2</v>
      </c>
      <c r="F1349" s="32">
        <v>0.97343685999999996</v>
      </c>
      <c r="G1349" s="33">
        <v>48082.260999999999</v>
      </c>
      <c r="H1349" s="39">
        <v>47443.652999999998</v>
      </c>
    </row>
    <row r="1350" spans="1:8">
      <c r="A1350" s="38" t="s">
        <v>8</v>
      </c>
      <c r="B1350" s="31">
        <v>2003</v>
      </c>
      <c r="C1350" s="31">
        <v>62</v>
      </c>
      <c r="D1350" s="32">
        <v>2.961186E-2</v>
      </c>
      <c r="E1350" s="32">
        <v>2.917983E-2</v>
      </c>
      <c r="F1350" s="32">
        <v>0.97082016999999998</v>
      </c>
      <c r="G1350" s="33">
        <v>46805.044999999998</v>
      </c>
      <c r="H1350" s="39">
        <v>46122.163999999997</v>
      </c>
    </row>
    <row r="1351" spans="1:8">
      <c r="A1351" s="38" t="s">
        <v>8</v>
      </c>
      <c r="B1351" s="31">
        <v>2003</v>
      </c>
      <c r="C1351" s="31">
        <v>63</v>
      </c>
      <c r="D1351" s="32">
        <v>3.2020020000000003E-2</v>
      </c>
      <c r="E1351" s="32">
        <v>3.151545E-2</v>
      </c>
      <c r="F1351" s="32">
        <v>0.96848455</v>
      </c>
      <c r="G1351" s="33">
        <v>45439.281999999999</v>
      </c>
      <c r="H1351" s="39">
        <v>44723.262000000002</v>
      </c>
    </row>
    <row r="1352" spans="1:8">
      <c r="A1352" s="38" t="s">
        <v>8</v>
      </c>
      <c r="B1352" s="31">
        <v>2003</v>
      </c>
      <c r="C1352" s="31">
        <v>64</v>
      </c>
      <c r="D1352" s="32">
        <v>3.4698909999999999E-2</v>
      </c>
      <c r="E1352" s="32">
        <v>3.4107169999999999E-2</v>
      </c>
      <c r="F1352" s="32">
        <v>0.96589283000000004</v>
      </c>
      <c r="G1352" s="33">
        <v>44007.243000000002</v>
      </c>
      <c r="H1352" s="39">
        <v>43256.760999999999</v>
      </c>
    </row>
    <row r="1353" spans="1:8">
      <c r="A1353" s="38" t="s">
        <v>8</v>
      </c>
      <c r="B1353" s="31">
        <v>2003</v>
      </c>
      <c r="C1353" s="31">
        <v>65</v>
      </c>
      <c r="D1353" s="32">
        <v>3.7712849999999999E-2</v>
      </c>
      <c r="E1353" s="32">
        <v>3.701488E-2</v>
      </c>
      <c r="F1353" s="32">
        <v>0.96298512000000003</v>
      </c>
      <c r="G1353" s="33">
        <v>42506.28</v>
      </c>
      <c r="H1353" s="39">
        <v>41719.597999999998</v>
      </c>
    </row>
    <row r="1354" spans="1:8">
      <c r="A1354" s="38" t="s">
        <v>8</v>
      </c>
      <c r="B1354" s="31">
        <v>2003</v>
      </c>
      <c r="C1354" s="31">
        <v>66</v>
      </c>
      <c r="D1354" s="32">
        <v>4.052828E-2</v>
      </c>
      <c r="E1354" s="32">
        <v>3.9723319999999999E-2</v>
      </c>
      <c r="F1354" s="32">
        <v>0.96027667999999999</v>
      </c>
      <c r="G1354" s="33">
        <v>40932.915000000001</v>
      </c>
      <c r="H1354" s="39">
        <v>40119.919999999998</v>
      </c>
    </row>
    <row r="1355" spans="1:8">
      <c r="A1355" s="38" t="s">
        <v>8</v>
      </c>
      <c r="B1355" s="31">
        <v>2003</v>
      </c>
      <c r="C1355" s="31">
        <v>67</v>
      </c>
      <c r="D1355" s="32">
        <v>4.4007289999999998E-2</v>
      </c>
      <c r="E1355" s="32">
        <v>4.3059819999999999E-2</v>
      </c>
      <c r="F1355" s="32">
        <v>0.95694018000000003</v>
      </c>
      <c r="G1355" s="33">
        <v>39306.923999999999</v>
      </c>
      <c r="H1355" s="39">
        <v>38460.65</v>
      </c>
    </row>
    <row r="1356" spans="1:8">
      <c r="A1356" s="38" t="s">
        <v>8</v>
      </c>
      <c r="B1356" s="31">
        <v>2003</v>
      </c>
      <c r="C1356" s="31">
        <v>68</v>
      </c>
      <c r="D1356" s="32">
        <v>4.8124069999999998E-2</v>
      </c>
      <c r="E1356" s="32">
        <v>4.6993319999999998E-2</v>
      </c>
      <c r="F1356" s="32">
        <v>0.95300667999999999</v>
      </c>
      <c r="G1356" s="33">
        <v>37614.375</v>
      </c>
      <c r="H1356" s="39">
        <v>36730.563000000002</v>
      </c>
    </row>
    <row r="1357" spans="1:8">
      <c r="A1357" s="38" t="s">
        <v>8</v>
      </c>
      <c r="B1357" s="31">
        <v>2003</v>
      </c>
      <c r="C1357" s="31">
        <v>69</v>
      </c>
      <c r="D1357" s="32">
        <v>5.2250419999999999E-2</v>
      </c>
      <c r="E1357" s="32">
        <v>5.0920119999999999E-2</v>
      </c>
      <c r="F1357" s="32">
        <v>0.94907987999999999</v>
      </c>
      <c r="G1357" s="33">
        <v>35846.750999999997</v>
      </c>
      <c r="H1357" s="39">
        <v>34934.089999999997</v>
      </c>
    </row>
    <row r="1358" spans="1:8">
      <c r="A1358" s="38" t="s">
        <v>8</v>
      </c>
      <c r="B1358" s="31">
        <v>2003</v>
      </c>
      <c r="C1358" s="31">
        <v>70</v>
      </c>
      <c r="D1358" s="32">
        <v>5.852806E-2</v>
      </c>
      <c r="E1358" s="32">
        <v>5.6863990000000003E-2</v>
      </c>
      <c r="F1358" s="32">
        <v>0.94313601000000002</v>
      </c>
      <c r="G1358" s="33">
        <v>34021.43</v>
      </c>
      <c r="H1358" s="39">
        <v>33054.133000000002</v>
      </c>
    </row>
    <row r="1359" spans="1:8">
      <c r="A1359" s="38" t="s">
        <v>8</v>
      </c>
      <c r="B1359" s="31">
        <v>2003</v>
      </c>
      <c r="C1359" s="31">
        <v>71</v>
      </c>
      <c r="D1359" s="32">
        <v>6.2400829999999997E-2</v>
      </c>
      <c r="E1359" s="32">
        <v>6.0512799999999999E-2</v>
      </c>
      <c r="F1359" s="32">
        <v>0.93948719999999997</v>
      </c>
      <c r="G1359" s="33">
        <v>32086.835999999999</v>
      </c>
      <c r="H1359" s="39">
        <v>31116.004000000001</v>
      </c>
    </row>
    <row r="1360" spans="1:8">
      <c r="A1360" s="38" t="s">
        <v>8</v>
      </c>
      <c r="B1360" s="31">
        <v>2003</v>
      </c>
      <c r="C1360" s="31">
        <v>72</v>
      </c>
      <c r="D1360" s="32">
        <v>6.9522189999999998E-2</v>
      </c>
      <c r="E1360" s="32">
        <v>6.7186700000000002E-2</v>
      </c>
      <c r="F1360" s="32">
        <v>0.93281329999999996</v>
      </c>
      <c r="G1360" s="33">
        <v>30145.170999999998</v>
      </c>
      <c r="H1360" s="39">
        <v>29132.493999999999</v>
      </c>
    </row>
    <row r="1361" spans="1:8">
      <c r="A1361" s="38" t="s">
        <v>8</v>
      </c>
      <c r="B1361" s="31">
        <v>2003</v>
      </c>
      <c r="C1361" s="31">
        <v>73</v>
      </c>
      <c r="D1361" s="32">
        <v>7.5634409999999999E-2</v>
      </c>
      <c r="E1361" s="32">
        <v>7.2878349999999995E-2</v>
      </c>
      <c r="F1361" s="32">
        <v>0.92712165000000002</v>
      </c>
      <c r="G1361" s="33">
        <v>28119.816999999999</v>
      </c>
      <c r="H1361" s="39">
        <v>27095.153999999999</v>
      </c>
    </row>
    <row r="1362" spans="1:8">
      <c r="A1362" s="38" t="s">
        <v>8</v>
      </c>
      <c r="B1362" s="31">
        <v>2003</v>
      </c>
      <c r="C1362" s="31">
        <v>74</v>
      </c>
      <c r="D1362" s="32">
        <v>8.2617570000000001E-2</v>
      </c>
      <c r="E1362" s="32">
        <v>7.934012E-2</v>
      </c>
      <c r="F1362" s="32">
        <v>0.92065987999999999</v>
      </c>
      <c r="G1362" s="33">
        <v>26070.491000000002</v>
      </c>
      <c r="H1362" s="39">
        <v>25036.273000000001</v>
      </c>
    </row>
    <row r="1363" spans="1:8">
      <c r="A1363" s="38" t="s">
        <v>8</v>
      </c>
      <c r="B1363" s="31">
        <v>2003</v>
      </c>
      <c r="C1363" s="31">
        <v>75</v>
      </c>
      <c r="D1363" s="32">
        <v>9.0355309999999994E-2</v>
      </c>
      <c r="E1363" s="32">
        <v>8.6449709999999999E-2</v>
      </c>
      <c r="F1363" s="32">
        <v>0.91355028999999999</v>
      </c>
      <c r="G1363" s="33">
        <v>24002.055</v>
      </c>
      <c r="H1363" s="39">
        <v>22964.569</v>
      </c>
    </row>
    <row r="1364" spans="1:8">
      <c r="A1364" s="38" t="s">
        <v>8</v>
      </c>
      <c r="B1364" s="31">
        <v>2003</v>
      </c>
      <c r="C1364" s="31">
        <v>76</v>
      </c>
      <c r="D1364" s="32">
        <v>9.7743679999999999E-2</v>
      </c>
      <c r="E1364" s="32">
        <v>9.3189339999999996E-2</v>
      </c>
      <c r="F1364" s="32">
        <v>0.90681065999999999</v>
      </c>
      <c r="G1364" s="33">
        <v>21927.083999999999</v>
      </c>
      <c r="H1364" s="39">
        <v>20905.399000000001</v>
      </c>
    </row>
    <row r="1365" spans="1:8">
      <c r="A1365" s="38" t="s">
        <v>8</v>
      </c>
      <c r="B1365" s="31">
        <v>2003</v>
      </c>
      <c r="C1365" s="31">
        <v>77</v>
      </c>
      <c r="D1365" s="32">
        <v>0.10583020999999999</v>
      </c>
      <c r="E1365" s="32">
        <v>0.10051162</v>
      </c>
      <c r="F1365" s="32">
        <v>0.89948837999999998</v>
      </c>
      <c r="G1365" s="33">
        <v>19883.713</v>
      </c>
      <c r="H1365" s="39">
        <v>18884.440999999999</v>
      </c>
    </row>
    <row r="1366" spans="1:8">
      <c r="A1366" s="38" t="s">
        <v>8</v>
      </c>
      <c r="B1366" s="31">
        <v>2003</v>
      </c>
      <c r="C1366" s="31">
        <v>78</v>
      </c>
      <c r="D1366" s="32">
        <v>0.11590004</v>
      </c>
      <c r="E1366" s="32">
        <v>0.10955152</v>
      </c>
      <c r="F1366" s="32">
        <v>0.89044847999999999</v>
      </c>
      <c r="G1366" s="33">
        <v>17885.169000000002</v>
      </c>
      <c r="H1366" s="39">
        <v>16905.494999999999</v>
      </c>
    </row>
    <row r="1367" spans="1:8">
      <c r="A1367" s="38" t="s">
        <v>8</v>
      </c>
      <c r="B1367" s="31">
        <v>2003</v>
      </c>
      <c r="C1367" s="31">
        <v>79</v>
      </c>
      <c r="D1367" s="32">
        <v>0.12485969</v>
      </c>
      <c r="E1367" s="32">
        <v>0.11752276</v>
      </c>
      <c r="F1367" s="32">
        <v>0.88247724000000005</v>
      </c>
      <c r="G1367" s="33">
        <v>15925.822</v>
      </c>
      <c r="H1367" s="39">
        <v>14989.998</v>
      </c>
    </row>
    <row r="1368" spans="1:8">
      <c r="A1368" s="38" t="s">
        <v>8</v>
      </c>
      <c r="B1368" s="31">
        <v>2003</v>
      </c>
      <c r="C1368" s="31">
        <v>80</v>
      </c>
      <c r="D1368" s="32">
        <v>0.13663716000000001</v>
      </c>
      <c r="E1368" s="32">
        <v>0.12789927000000001</v>
      </c>
      <c r="F1368" s="32">
        <v>0.87210072999999999</v>
      </c>
      <c r="G1368" s="33">
        <v>14054.174999999999</v>
      </c>
      <c r="H1368" s="39">
        <v>13155.415999999999</v>
      </c>
    </row>
    <row r="1369" spans="1:8">
      <c r="A1369" s="38" t="s">
        <v>8</v>
      </c>
      <c r="B1369" s="31">
        <v>2003</v>
      </c>
      <c r="C1369" s="31">
        <v>81</v>
      </c>
      <c r="D1369" s="32">
        <v>0.14486280000000001</v>
      </c>
      <c r="E1369" s="32">
        <v>0.13507885</v>
      </c>
      <c r="F1369" s="32">
        <v>0.86492115000000003</v>
      </c>
      <c r="G1369" s="33">
        <v>12256.656000000001</v>
      </c>
      <c r="H1369" s="39">
        <v>11428.849</v>
      </c>
    </row>
    <row r="1370" spans="1:8">
      <c r="A1370" s="38" t="s">
        <v>8</v>
      </c>
      <c r="B1370" s="31">
        <v>2003</v>
      </c>
      <c r="C1370" s="31">
        <v>82</v>
      </c>
      <c r="D1370" s="32">
        <v>0.15996746000000001</v>
      </c>
      <c r="E1370" s="32">
        <v>0.14812025000000001</v>
      </c>
      <c r="F1370" s="32">
        <v>0.85187975000000005</v>
      </c>
      <c r="G1370" s="33">
        <v>10601.040999999999</v>
      </c>
      <c r="H1370" s="39">
        <v>9815.9269999999997</v>
      </c>
    </row>
    <row r="1371" spans="1:8">
      <c r="A1371" s="38" t="s">
        <v>8</v>
      </c>
      <c r="B1371" s="31">
        <v>2003</v>
      </c>
      <c r="C1371" s="31">
        <v>83</v>
      </c>
      <c r="D1371" s="32">
        <v>0.17316419999999999</v>
      </c>
      <c r="E1371" s="32">
        <v>0.15936596</v>
      </c>
      <c r="F1371" s="32">
        <v>0.84063403999999997</v>
      </c>
      <c r="G1371" s="33">
        <v>9030.8119999999999</v>
      </c>
      <c r="H1371" s="39">
        <v>8311.2099999999991</v>
      </c>
    </row>
    <row r="1372" spans="1:8">
      <c r="A1372" s="38" t="s">
        <v>8</v>
      </c>
      <c r="B1372" s="31">
        <v>2003</v>
      </c>
      <c r="C1372" s="31">
        <v>84</v>
      </c>
      <c r="D1372" s="32">
        <v>0.18880638999999999</v>
      </c>
      <c r="E1372" s="32">
        <v>0.17251995000000001</v>
      </c>
      <c r="F1372" s="32">
        <v>0.82748005000000002</v>
      </c>
      <c r="G1372" s="33">
        <v>7591.6080000000002</v>
      </c>
      <c r="H1372" s="39">
        <v>6936.7560000000003</v>
      </c>
    </row>
    <row r="1373" spans="1:8">
      <c r="A1373" s="38" t="s">
        <v>8</v>
      </c>
      <c r="B1373" s="31">
        <v>2003</v>
      </c>
      <c r="C1373" s="31">
        <v>85</v>
      </c>
      <c r="D1373" s="32">
        <v>0.20294018999999999</v>
      </c>
      <c r="E1373" s="32">
        <v>0.18424484999999999</v>
      </c>
      <c r="F1373" s="32">
        <v>0.81575514999999998</v>
      </c>
      <c r="G1373" s="33">
        <v>6281.9040000000005</v>
      </c>
      <c r="H1373" s="39">
        <v>5703.2</v>
      </c>
    </row>
    <row r="1374" spans="1:8">
      <c r="A1374" s="38" t="s">
        <v>8</v>
      </c>
      <c r="B1374" s="31">
        <v>2003</v>
      </c>
      <c r="C1374" s="31">
        <v>86</v>
      </c>
      <c r="D1374" s="32">
        <v>0.21820581999999999</v>
      </c>
      <c r="E1374" s="32">
        <v>0.19674082000000001</v>
      </c>
      <c r="F1374" s="32">
        <v>0.80325917999999996</v>
      </c>
      <c r="G1374" s="33">
        <v>5124.4960000000001</v>
      </c>
      <c r="H1374" s="39">
        <v>4620.3969999999999</v>
      </c>
    </row>
    <row r="1375" spans="1:8">
      <c r="A1375" s="38" t="s">
        <v>8</v>
      </c>
      <c r="B1375" s="31">
        <v>2003</v>
      </c>
      <c r="C1375" s="31">
        <v>87</v>
      </c>
      <c r="D1375" s="32">
        <v>0.23362816</v>
      </c>
      <c r="E1375" s="32">
        <v>0.20919162999999999</v>
      </c>
      <c r="F1375" s="32">
        <v>0.79080837000000004</v>
      </c>
      <c r="G1375" s="33">
        <v>4116.2979999999998</v>
      </c>
      <c r="H1375" s="39">
        <v>3685.7510000000002</v>
      </c>
    </row>
    <row r="1376" spans="1:8">
      <c r="A1376" s="38" t="s">
        <v>8</v>
      </c>
      <c r="B1376" s="31">
        <v>2003</v>
      </c>
      <c r="C1376" s="31">
        <v>88</v>
      </c>
      <c r="D1376" s="32">
        <v>0.25097879000000001</v>
      </c>
      <c r="E1376" s="32">
        <v>0.22299525000000001</v>
      </c>
      <c r="F1376" s="32">
        <v>0.77700475000000002</v>
      </c>
      <c r="G1376" s="33">
        <v>3255.203</v>
      </c>
      <c r="H1376" s="39">
        <v>2892.2559999999999</v>
      </c>
    </row>
    <row r="1377" spans="1:8">
      <c r="A1377" s="38" t="s">
        <v>8</v>
      </c>
      <c r="B1377" s="31">
        <v>2003</v>
      </c>
      <c r="C1377" s="31">
        <v>89</v>
      </c>
      <c r="D1377" s="32">
        <v>0.26690127000000002</v>
      </c>
      <c r="E1377" s="32">
        <v>0.23547675000000001</v>
      </c>
      <c r="F1377" s="32">
        <v>0.76452324999999999</v>
      </c>
      <c r="G1377" s="33">
        <v>2529.308</v>
      </c>
      <c r="H1377" s="39">
        <v>2231.5120000000002</v>
      </c>
    </row>
    <row r="1378" spans="1:8">
      <c r="A1378" s="38" t="s">
        <v>8</v>
      </c>
      <c r="B1378" s="31">
        <v>2003</v>
      </c>
      <c r="C1378" s="31">
        <v>90</v>
      </c>
      <c r="D1378" s="32">
        <v>0.28931810000000002</v>
      </c>
      <c r="E1378" s="32">
        <v>0.25275482999999999</v>
      </c>
      <c r="F1378" s="32">
        <v>0.74724517000000001</v>
      </c>
      <c r="G1378" s="33">
        <v>1933.7149999999999</v>
      </c>
      <c r="H1378" s="39">
        <v>1689.337</v>
      </c>
    </row>
    <row r="1379" spans="1:8">
      <c r="A1379" s="38" t="s">
        <v>8</v>
      </c>
      <c r="B1379" s="31">
        <v>2003</v>
      </c>
      <c r="C1379" s="31">
        <v>91</v>
      </c>
      <c r="D1379" s="32">
        <v>0.30252832000000002</v>
      </c>
      <c r="E1379" s="32">
        <v>0.26277924000000003</v>
      </c>
      <c r="F1379" s="32">
        <v>0.73722076000000003</v>
      </c>
      <c r="G1379" s="33">
        <v>1444.9590000000001</v>
      </c>
      <c r="H1379" s="39">
        <v>1255.107</v>
      </c>
    </row>
    <row r="1380" spans="1:8">
      <c r="A1380" s="38" t="s">
        <v>8</v>
      </c>
      <c r="B1380" s="31">
        <v>2003</v>
      </c>
      <c r="C1380" s="31">
        <v>92</v>
      </c>
      <c r="D1380" s="32">
        <v>0.32560306999999999</v>
      </c>
      <c r="E1380" s="32">
        <v>0.28001603000000003</v>
      </c>
      <c r="F1380" s="32">
        <v>0.71998397000000003</v>
      </c>
      <c r="G1380" s="33">
        <v>1065.2539999999999</v>
      </c>
      <c r="H1380" s="39">
        <v>916.11</v>
      </c>
    </row>
    <row r="1381" spans="1:8">
      <c r="A1381" s="38" t="s">
        <v>8</v>
      </c>
      <c r="B1381" s="31">
        <v>2003</v>
      </c>
      <c r="C1381" s="31">
        <v>93</v>
      </c>
      <c r="D1381" s="32">
        <v>0.34613527999999999</v>
      </c>
      <c r="E1381" s="32">
        <v>0.29506848000000002</v>
      </c>
      <c r="F1381" s="32">
        <v>0.70493152000000003</v>
      </c>
      <c r="G1381" s="33">
        <v>766.96600000000001</v>
      </c>
      <c r="H1381" s="39">
        <v>653.81200000000001</v>
      </c>
    </row>
    <row r="1382" spans="1:8">
      <c r="A1382" s="38" t="s">
        <v>8</v>
      </c>
      <c r="B1382" s="31">
        <v>2003</v>
      </c>
      <c r="C1382" s="31">
        <v>94</v>
      </c>
      <c r="D1382" s="32">
        <v>0.36875974</v>
      </c>
      <c r="E1382" s="32">
        <v>0.31135258999999998</v>
      </c>
      <c r="F1382" s="32">
        <v>0.68864740999999996</v>
      </c>
      <c r="G1382" s="33">
        <v>540.65800000000002</v>
      </c>
      <c r="H1382" s="39">
        <v>456.49099999999999</v>
      </c>
    </row>
    <row r="1383" spans="1:8">
      <c r="A1383" s="38" t="s">
        <v>8</v>
      </c>
      <c r="B1383" s="31">
        <v>2003</v>
      </c>
      <c r="C1383" s="31">
        <v>95</v>
      </c>
      <c r="D1383" s="32">
        <v>0.39412034000000001</v>
      </c>
      <c r="E1383" s="32">
        <v>0.32924020999999998</v>
      </c>
      <c r="F1383" s="32">
        <v>0.67075978999999997</v>
      </c>
      <c r="G1383" s="33">
        <v>372.32299999999998</v>
      </c>
      <c r="H1383" s="39">
        <v>311.03100000000001</v>
      </c>
    </row>
    <row r="1384" spans="1:8">
      <c r="A1384" s="38" t="s">
        <v>8</v>
      </c>
      <c r="B1384" s="31">
        <v>2003</v>
      </c>
      <c r="C1384" s="31">
        <v>96</v>
      </c>
      <c r="D1384" s="32">
        <v>0.41654951000000001</v>
      </c>
      <c r="E1384" s="32">
        <v>0.34474734000000001</v>
      </c>
      <c r="F1384" s="32">
        <v>0.65525266000000004</v>
      </c>
      <c r="G1384" s="33">
        <v>249.739</v>
      </c>
      <c r="H1384" s="39">
        <v>206.691</v>
      </c>
    </row>
    <row r="1385" spans="1:8">
      <c r="A1385" s="38" t="s">
        <v>8</v>
      </c>
      <c r="B1385" s="31">
        <v>2003</v>
      </c>
      <c r="C1385" s="31">
        <v>97</v>
      </c>
      <c r="D1385" s="32">
        <v>0.43839529999999999</v>
      </c>
      <c r="E1385" s="32">
        <v>0.35957688999999998</v>
      </c>
      <c r="F1385" s="32">
        <v>0.64042310999999996</v>
      </c>
      <c r="G1385" s="33">
        <v>163.642</v>
      </c>
      <c r="H1385" s="39">
        <v>134.221</v>
      </c>
    </row>
    <row r="1386" spans="1:8">
      <c r="A1386" s="38" t="s">
        <v>8</v>
      </c>
      <c r="B1386" s="31">
        <v>2003</v>
      </c>
      <c r="C1386" s="31">
        <v>98</v>
      </c>
      <c r="D1386" s="32">
        <v>0.45942804999999998</v>
      </c>
      <c r="E1386" s="32">
        <v>0.37360560999999998</v>
      </c>
      <c r="F1386" s="32">
        <v>0.62639438999999997</v>
      </c>
      <c r="G1386" s="33">
        <v>104.8</v>
      </c>
      <c r="H1386" s="39">
        <v>85.222999999999999</v>
      </c>
    </row>
    <row r="1387" spans="1:8">
      <c r="A1387" s="38" t="s">
        <v>8</v>
      </c>
      <c r="B1387" s="31">
        <v>2003</v>
      </c>
      <c r="C1387" s="31">
        <v>99</v>
      </c>
      <c r="D1387" s="32">
        <v>0.48604248999999999</v>
      </c>
      <c r="E1387" s="32">
        <v>0.39101703999999998</v>
      </c>
      <c r="F1387" s="32">
        <v>0.60898295999999996</v>
      </c>
      <c r="G1387" s="33">
        <v>65.646000000000001</v>
      </c>
      <c r="H1387" s="39">
        <v>52.811999999999998</v>
      </c>
    </row>
    <row r="1388" spans="1:8">
      <c r="A1388" s="38" t="s">
        <v>8</v>
      </c>
      <c r="B1388" s="31">
        <v>2004</v>
      </c>
      <c r="C1388" s="31">
        <v>1</v>
      </c>
      <c r="D1388" s="32">
        <v>3.5304160000000001E-2</v>
      </c>
      <c r="E1388" s="32">
        <v>3.4691779999999998E-2</v>
      </c>
      <c r="F1388" s="32">
        <v>0.96530822000000005</v>
      </c>
      <c r="G1388" s="33">
        <v>89430.641000000003</v>
      </c>
      <c r="H1388" s="39">
        <v>87879.387000000002</v>
      </c>
    </row>
    <row r="1389" spans="1:8">
      <c r="A1389" s="38" t="s">
        <v>8</v>
      </c>
      <c r="B1389" s="31">
        <v>2004</v>
      </c>
      <c r="C1389" s="31">
        <v>2</v>
      </c>
      <c r="D1389" s="32">
        <v>2.1388879999999999E-2</v>
      </c>
      <c r="E1389" s="32">
        <v>2.116256E-2</v>
      </c>
      <c r="F1389" s="32">
        <v>0.97883743999999995</v>
      </c>
      <c r="G1389" s="33">
        <v>86328.133000000002</v>
      </c>
      <c r="H1389" s="39">
        <v>85414.671000000002</v>
      </c>
    </row>
    <row r="1390" spans="1:8">
      <c r="A1390" s="38" t="s">
        <v>8</v>
      </c>
      <c r="B1390" s="31">
        <v>2004</v>
      </c>
      <c r="C1390" s="31">
        <v>3</v>
      </c>
      <c r="D1390" s="32">
        <v>1.428811E-2</v>
      </c>
      <c r="E1390" s="32">
        <v>1.418676E-2</v>
      </c>
      <c r="F1390" s="32">
        <v>0.98581324000000004</v>
      </c>
      <c r="G1390" s="33">
        <v>84501.209000000003</v>
      </c>
      <c r="H1390" s="39">
        <v>83901.808999999994</v>
      </c>
    </row>
    <row r="1391" spans="1:8">
      <c r="A1391" s="38" t="s">
        <v>8</v>
      </c>
      <c r="B1391" s="31">
        <v>2004</v>
      </c>
      <c r="C1391" s="31">
        <v>4</v>
      </c>
      <c r="D1391" s="32">
        <v>9.6542999999999993E-3</v>
      </c>
      <c r="E1391" s="32">
        <v>9.6079200000000007E-3</v>
      </c>
      <c r="F1391" s="32">
        <v>0.99039208000000001</v>
      </c>
      <c r="G1391" s="33">
        <v>83302.41</v>
      </c>
      <c r="H1391" s="39">
        <v>82902.229000000007</v>
      </c>
    </row>
    <row r="1392" spans="1:8">
      <c r="A1392" s="38" t="s">
        <v>8</v>
      </c>
      <c r="B1392" s="31">
        <v>2004</v>
      </c>
      <c r="C1392" s="31">
        <v>5</v>
      </c>
      <c r="D1392" s="32">
        <v>7.07947E-3</v>
      </c>
      <c r="E1392" s="32">
        <v>7.0545E-3</v>
      </c>
      <c r="F1392" s="32">
        <v>0.99294550000000004</v>
      </c>
      <c r="G1392" s="33">
        <v>82502.047000000006</v>
      </c>
      <c r="H1392" s="39">
        <v>82211.042000000001</v>
      </c>
    </row>
    <row r="1393" spans="1:8">
      <c r="A1393" s="38" t="s">
        <v>8</v>
      </c>
      <c r="B1393" s="31">
        <v>2004</v>
      </c>
      <c r="C1393" s="31">
        <v>6</v>
      </c>
      <c r="D1393" s="32">
        <v>5.6765100000000001E-3</v>
      </c>
      <c r="E1393" s="32">
        <v>5.6604400000000001E-3</v>
      </c>
      <c r="F1393" s="32">
        <v>0.99433956000000001</v>
      </c>
      <c r="G1393" s="33">
        <v>81920.036999999997</v>
      </c>
      <c r="H1393" s="39">
        <v>81688.184999999998</v>
      </c>
    </row>
    <row r="1394" spans="1:8">
      <c r="A1394" s="38" t="s">
        <v>8</v>
      </c>
      <c r="B1394" s="31">
        <v>2004</v>
      </c>
      <c r="C1394" s="31">
        <v>7</v>
      </c>
      <c r="D1394" s="32">
        <v>4.6571399999999997E-3</v>
      </c>
      <c r="E1394" s="32">
        <v>4.6463299999999997E-3</v>
      </c>
      <c r="F1394" s="32">
        <v>0.99535366999999997</v>
      </c>
      <c r="G1394" s="33">
        <v>81456.332999999999</v>
      </c>
      <c r="H1394" s="39">
        <v>81267.096999999994</v>
      </c>
    </row>
    <row r="1395" spans="1:8">
      <c r="A1395" s="38" t="s">
        <v>8</v>
      </c>
      <c r="B1395" s="31">
        <v>2004</v>
      </c>
      <c r="C1395" s="31">
        <v>8</v>
      </c>
      <c r="D1395" s="32">
        <v>3.9884999999999999E-3</v>
      </c>
      <c r="E1395" s="32">
        <v>3.9805600000000002E-3</v>
      </c>
      <c r="F1395" s="32">
        <v>0.99601943999999998</v>
      </c>
      <c r="G1395" s="33">
        <v>81077.861000000004</v>
      </c>
      <c r="H1395" s="39">
        <v>80916.493000000002</v>
      </c>
    </row>
    <row r="1396" spans="1:8">
      <c r="A1396" s="38" t="s">
        <v>8</v>
      </c>
      <c r="B1396" s="31">
        <v>2004</v>
      </c>
      <c r="C1396" s="31">
        <v>9</v>
      </c>
      <c r="D1396" s="32">
        <v>3.5501899999999999E-3</v>
      </c>
      <c r="E1396" s="32">
        <v>3.5439E-3</v>
      </c>
      <c r="F1396" s="32">
        <v>0.99645609999999996</v>
      </c>
      <c r="G1396" s="33">
        <v>80755.126000000004</v>
      </c>
      <c r="H1396" s="39">
        <v>80612.032000000007</v>
      </c>
    </row>
    <row r="1397" spans="1:8">
      <c r="A1397" s="38" t="s">
        <v>8</v>
      </c>
      <c r="B1397" s="31">
        <v>2004</v>
      </c>
      <c r="C1397" s="31">
        <v>10</v>
      </c>
      <c r="D1397" s="32">
        <v>3.2758100000000001E-3</v>
      </c>
      <c r="E1397" s="32">
        <v>3.2704499999999998E-3</v>
      </c>
      <c r="F1397" s="32">
        <v>0.99672954999999996</v>
      </c>
      <c r="G1397" s="33">
        <v>80468.937000000005</v>
      </c>
      <c r="H1397" s="39">
        <v>80337.353000000003</v>
      </c>
    </row>
    <row r="1398" spans="1:8">
      <c r="A1398" s="38" t="s">
        <v>8</v>
      </c>
      <c r="B1398" s="31">
        <v>2004</v>
      </c>
      <c r="C1398" s="31">
        <v>11</v>
      </c>
      <c r="D1398" s="32">
        <v>3.0966000000000001E-3</v>
      </c>
      <c r="E1398" s="32">
        <v>3.09181E-3</v>
      </c>
      <c r="F1398" s="32">
        <v>0.99690818999999997</v>
      </c>
      <c r="G1398" s="33">
        <v>80205.767999999996</v>
      </c>
      <c r="H1398" s="39">
        <v>80081.777000000002</v>
      </c>
    </row>
    <row r="1399" spans="1:8">
      <c r="A1399" s="38" t="s">
        <v>8</v>
      </c>
      <c r="B1399" s="31">
        <v>2004</v>
      </c>
      <c r="C1399" s="31">
        <v>12</v>
      </c>
      <c r="D1399" s="32">
        <v>3.0622800000000001E-3</v>
      </c>
      <c r="E1399" s="32">
        <v>3.0576000000000002E-3</v>
      </c>
      <c r="F1399" s="32">
        <v>0.99694240000000001</v>
      </c>
      <c r="G1399" s="33">
        <v>79957.786999999997</v>
      </c>
      <c r="H1399" s="39">
        <v>79835.547000000006</v>
      </c>
    </row>
    <row r="1400" spans="1:8">
      <c r="A1400" s="38" t="s">
        <v>8</v>
      </c>
      <c r="B1400" s="31">
        <v>2004</v>
      </c>
      <c r="C1400" s="31">
        <v>13</v>
      </c>
      <c r="D1400" s="32">
        <v>3.0902099999999999E-3</v>
      </c>
      <c r="E1400" s="32">
        <v>3.0854400000000001E-3</v>
      </c>
      <c r="F1400" s="32">
        <v>0.99691456000000001</v>
      </c>
      <c r="G1400" s="33">
        <v>79713.308000000005</v>
      </c>
      <c r="H1400" s="39">
        <v>79590.331999999995</v>
      </c>
    </row>
    <row r="1401" spans="1:8">
      <c r="A1401" s="38" t="s">
        <v>8</v>
      </c>
      <c r="B1401" s="31">
        <v>2004</v>
      </c>
      <c r="C1401" s="31">
        <v>14</v>
      </c>
      <c r="D1401" s="32">
        <v>3.2021900000000002E-3</v>
      </c>
      <c r="E1401" s="32">
        <v>3.1970700000000002E-3</v>
      </c>
      <c r="F1401" s="32">
        <v>0.99680292999999998</v>
      </c>
      <c r="G1401" s="33">
        <v>79467.357000000004</v>
      </c>
      <c r="H1401" s="39">
        <v>79340.324999999997</v>
      </c>
    </row>
    <row r="1402" spans="1:8">
      <c r="A1402" s="38" t="s">
        <v>8</v>
      </c>
      <c r="B1402" s="31">
        <v>2004</v>
      </c>
      <c r="C1402" s="31">
        <v>15</v>
      </c>
      <c r="D1402" s="32">
        <v>3.3443700000000002E-3</v>
      </c>
      <c r="E1402" s="32">
        <v>3.3387899999999999E-3</v>
      </c>
      <c r="F1402" s="32">
        <v>0.99666120999999996</v>
      </c>
      <c r="G1402" s="33">
        <v>79213.293999999994</v>
      </c>
      <c r="H1402" s="39">
        <v>79081.055999999997</v>
      </c>
    </row>
    <row r="1403" spans="1:8">
      <c r="A1403" s="38" t="s">
        <v>8</v>
      </c>
      <c r="B1403" s="31">
        <v>2004</v>
      </c>
      <c r="C1403" s="31">
        <v>16</v>
      </c>
      <c r="D1403" s="32">
        <v>3.5801700000000001E-3</v>
      </c>
      <c r="E1403" s="32">
        <v>3.57377E-3</v>
      </c>
      <c r="F1403" s="32">
        <v>0.99642622999999997</v>
      </c>
      <c r="G1403" s="33">
        <v>78948.817999999999</v>
      </c>
      <c r="H1403" s="39">
        <v>78807.744999999995</v>
      </c>
    </row>
    <row r="1404" spans="1:8">
      <c r="A1404" s="38" t="s">
        <v>8</v>
      </c>
      <c r="B1404" s="31">
        <v>2004</v>
      </c>
      <c r="C1404" s="31">
        <v>17</v>
      </c>
      <c r="D1404" s="32">
        <v>3.8329599999999998E-3</v>
      </c>
      <c r="E1404" s="32">
        <v>3.82563E-3</v>
      </c>
      <c r="F1404" s="32">
        <v>0.99617436999999998</v>
      </c>
      <c r="G1404" s="33">
        <v>78666.672999999995</v>
      </c>
      <c r="H1404" s="39">
        <v>78516.198000000004</v>
      </c>
    </row>
    <row r="1405" spans="1:8">
      <c r="A1405" s="38" t="s">
        <v>8</v>
      </c>
      <c r="B1405" s="31">
        <v>2004</v>
      </c>
      <c r="C1405" s="31">
        <v>18</v>
      </c>
      <c r="D1405" s="32">
        <v>4.1095599999999999E-3</v>
      </c>
      <c r="E1405" s="32">
        <v>4.1011299999999997E-3</v>
      </c>
      <c r="F1405" s="32">
        <v>0.99589886999999999</v>
      </c>
      <c r="G1405" s="33">
        <v>78365.722999999998</v>
      </c>
      <c r="H1405" s="39">
        <v>78205.028999999995</v>
      </c>
    </row>
    <row r="1406" spans="1:8">
      <c r="A1406" s="38" t="s">
        <v>8</v>
      </c>
      <c r="B1406" s="31">
        <v>2004</v>
      </c>
      <c r="C1406" s="31">
        <v>19</v>
      </c>
      <c r="D1406" s="32">
        <v>4.4407099999999996E-3</v>
      </c>
      <c r="E1406" s="32">
        <v>4.4308699999999999E-3</v>
      </c>
      <c r="F1406" s="32">
        <v>0.99556913000000002</v>
      </c>
      <c r="G1406" s="33">
        <v>78044.335000000006</v>
      </c>
      <c r="H1406" s="39">
        <v>77871.433000000005</v>
      </c>
    </row>
    <row r="1407" spans="1:8">
      <c r="A1407" s="38" t="s">
        <v>8</v>
      </c>
      <c r="B1407" s="31">
        <v>2004</v>
      </c>
      <c r="C1407" s="31">
        <v>20</v>
      </c>
      <c r="D1407" s="32">
        <v>4.7932699999999996E-3</v>
      </c>
      <c r="E1407" s="32">
        <v>4.7818100000000001E-3</v>
      </c>
      <c r="F1407" s="32">
        <v>0.99521819</v>
      </c>
      <c r="G1407" s="33">
        <v>77698.531000000003</v>
      </c>
      <c r="H1407" s="39">
        <v>77512.760999999999</v>
      </c>
    </row>
    <row r="1408" spans="1:8">
      <c r="A1408" s="38" t="s">
        <v>8</v>
      </c>
      <c r="B1408" s="31">
        <v>2004</v>
      </c>
      <c r="C1408" s="31">
        <v>21</v>
      </c>
      <c r="D1408" s="32">
        <v>5.1294899999999996E-3</v>
      </c>
      <c r="E1408" s="32">
        <v>5.1163700000000003E-3</v>
      </c>
      <c r="F1408" s="32">
        <v>0.99488363000000002</v>
      </c>
      <c r="G1408" s="33">
        <v>77326.990999999995</v>
      </c>
      <c r="H1408" s="39">
        <v>77129.173999999999</v>
      </c>
    </row>
    <row r="1409" spans="1:8">
      <c r="A1409" s="38" t="s">
        <v>8</v>
      </c>
      <c r="B1409" s="31">
        <v>2004</v>
      </c>
      <c r="C1409" s="31">
        <v>22</v>
      </c>
      <c r="D1409" s="32">
        <v>5.4144900000000001E-3</v>
      </c>
      <c r="E1409" s="32">
        <v>5.3998700000000002E-3</v>
      </c>
      <c r="F1409" s="32">
        <v>0.99460013000000003</v>
      </c>
      <c r="G1409" s="33">
        <v>76931.357999999993</v>
      </c>
      <c r="H1409" s="39">
        <v>76723.648000000001</v>
      </c>
    </row>
    <row r="1410" spans="1:8">
      <c r="A1410" s="38" t="s">
        <v>8</v>
      </c>
      <c r="B1410" s="31">
        <v>2004</v>
      </c>
      <c r="C1410" s="31">
        <v>23</v>
      </c>
      <c r="D1410" s="32">
        <v>5.6402700000000002E-3</v>
      </c>
      <c r="E1410" s="32">
        <v>5.6244099999999998E-3</v>
      </c>
      <c r="F1410" s="32">
        <v>0.99437558999999998</v>
      </c>
      <c r="G1410" s="33">
        <v>76515.937999999995</v>
      </c>
      <c r="H1410" s="39">
        <v>76300.759999999995</v>
      </c>
    </row>
    <row r="1411" spans="1:8">
      <c r="A1411" s="38" t="s">
        <v>8</v>
      </c>
      <c r="B1411" s="31">
        <v>2004</v>
      </c>
      <c r="C1411" s="31">
        <v>24</v>
      </c>
      <c r="D1411" s="32">
        <v>5.8405699999999998E-3</v>
      </c>
      <c r="E1411" s="32">
        <v>5.8235700000000001E-3</v>
      </c>
      <c r="F1411" s="32">
        <v>0.99417643</v>
      </c>
      <c r="G1411" s="33">
        <v>76085.581000000006</v>
      </c>
      <c r="H1411" s="39">
        <v>75864.036999999997</v>
      </c>
    </row>
    <row r="1412" spans="1:8">
      <c r="A1412" s="38" t="s">
        <v>8</v>
      </c>
      <c r="B1412" s="31">
        <v>2004</v>
      </c>
      <c r="C1412" s="31">
        <v>25</v>
      </c>
      <c r="D1412" s="32">
        <v>6.0168499999999998E-3</v>
      </c>
      <c r="E1412" s="32">
        <v>5.9988000000000003E-3</v>
      </c>
      <c r="F1412" s="32">
        <v>0.99400120000000003</v>
      </c>
      <c r="G1412" s="33">
        <v>75642.491999999998</v>
      </c>
      <c r="H1412" s="39">
        <v>75415.61</v>
      </c>
    </row>
    <row r="1413" spans="1:8">
      <c r="A1413" s="38" t="s">
        <v>8</v>
      </c>
      <c r="B1413" s="31">
        <v>2004</v>
      </c>
      <c r="C1413" s="31">
        <v>26</v>
      </c>
      <c r="D1413" s="32">
        <v>6.1674700000000004E-3</v>
      </c>
      <c r="E1413" s="32">
        <v>6.1485100000000003E-3</v>
      </c>
      <c r="F1413" s="32">
        <v>0.99385148999999995</v>
      </c>
      <c r="G1413" s="33">
        <v>75188.728000000003</v>
      </c>
      <c r="H1413" s="39">
        <v>74957.577999999994</v>
      </c>
    </row>
    <row r="1414" spans="1:8">
      <c r="A1414" s="38" t="s">
        <v>8</v>
      </c>
      <c r="B1414" s="31">
        <v>2004</v>
      </c>
      <c r="C1414" s="31">
        <v>27</v>
      </c>
      <c r="D1414" s="32">
        <v>6.3145500000000004E-3</v>
      </c>
      <c r="E1414" s="32">
        <v>6.2946800000000004E-3</v>
      </c>
      <c r="F1414" s="32">
        <v>0.99370532</v>
      </c>
      <c r="G1414" s="33">
        <v>74726.429000000004</v>
      </c>
      <c r="H1414" s="39">
        <v>74491.239000000001</v>
      </c>
    </row>
    <row r="1415" spans="1:8">
      <c r="A1415" s="38" t="s">
        <v>8</v>
      </c>
      <c r="B1415" s="31">
        <v>2004</v>
      </c>
      <c r="C1415" s="31">
        <v>28</v>
      </c>
      <c r="D1415" s="32">
        <v>6.4962700000000002E-3</v>
      </c>
      <c r="E1415" s="32">
        <v>6.4752400000000002E-3</v>
      </c>
      <c r="F1415" s="32">
        <v>0.99352476000000001</v>
      </c>
      <c r="G1415" s="33">
        <v>74256.05</v>
      </c>
      <c r="H1415" s="39">
        <v>74015.637000000002</v>
      </c>
    </row>
    <row r="1416" spans="1:8">
      <c r="A1416" s="38" t="s">
        <v>8</v>
      </c>
      <c r="B1416" s="31">
        <v>2004</v>
      </c>
      <c r="C1416" s="31">
        <v>29</v>
      </c>
      <c r="D1416" s="32">
        <v>6.6254E-3</v>
      </c>
      <c r="E1416" s="32">
        <v>6.6035199999999999E-3</v>
      </c>
      <c r="F1416" s="32">
        <v>0.99339648000000003</v>
      </c>
      <c r="G1416" s="33">
        <v>73775.224000000002</v>
      </c>
      <c r="H1416" s="39">
        <v>73531.635999999999</v>
      </c>
    </row>
    <row r="1417" spans="1:8">
      <c r="A1417" s="38" t="s">
        <v>8</v>
      </c>
      <c r="B1417" s="31">
        <v>2004</v>
      </c>
      <c r="C1417" s="31">
        <v>30</v>
      </c>
      <c r="D1417" s="32">
        <v>6.8808999999999997E-3</v>
      </c>
      <c r="E1417" s="32">
        <v>6.8573100000000001E-3</v>
      </c>
      <c r="F1417" s="32">
        <v>0.99314268999999999</v>
      </c>
      <c r="G1417" s="33">
        <v>73288.047999999995</v>
      </c>
      <c r="H1417" s="39">
        <v>73036.769</v>
      </c>
    </row>
    <row r="1418" spans="1:8">
      <c r="A1418" s="38" t="s">
        <v>8</v>
      </c>
      <c r="B1418" s="31">
        <v>2004</v>
      </c>
      <c r="C1418" s="31">
        <v>31</v>
      </c>
      <c r="D1418" s="32">
        <v>6.9988899999999998E-3</v>
      </c>
      <c r="E1418" s="32">
        <v>6.9744899999999999E-3</v>
      </c>
      <c r="F1418" s="32">
        <v>0.99302550999999994</v>
      </c>
      <c r="G1418" s="33">
        <v>72785.490000000005</v>
      </c>
      <c r="H1418" s="39">
        <v>72531.668999999994</v>
      </c>
    </row>
    <row r="1419" spans="1:8">
      <c r="A1419" s="38" t="s">
        <v>8</v>
      </c>
      <c r="B1419" s="31">
        <v>2004</v>
      </c>
      <c r="C1419" s="31">
        <v>32</v>
      </c>
      <c r="D1419" s="32">
        <v>7.2909699999999999E-3</v>
      </c>
      <c r="E1419" s="32">
        <v>7.2644900000000002E-3</v>
      </c>
      <c r="F1419" s="32">
        <v>0.99273551000000004</v>
      </c>
      <c r="G1419" s="33">
        <v>72277.847999999998</v>
      </c>
      <c r="H1419" s="39">
        <v>72015.317999999999</v>
      </c>
    </row>
    <row r="1420" spans="1:8">
      <c r="A1420" s="38" t="s">
        <v>8</v>
      </c>
      <c r="B1420" s="31">
        <v>2004</v>
      </c>
      <c r="C1420" s="31">
        <v>33</v>
      </c>
      <c r="D1420" s="32">
        <v>7.5222199999999996E-3</v>
      </c>
      <c r="E1420" s="32">
        <v>7.4940400000000004E-3</v>
      </c>
      <c r="F1420" s="32">
        <v>0.99250596000000002</v>
      </c>
      <c r="G1420" s="33">
        <v>71752.786999999997</v>
      </c>
      <c r="H1420" s="39">
        <v>71483.928</v>
      </c>
    </row>
    <row r="1421" spans="1:8">
      <c r="A1421" s="38" t="s">
        <v>8</v>
      </c>
      <c r="B1421" s="31">
        <v>2004</v>
      </c>
      <c r="C1421" s="31">
        <v>34</v>
      </c>
      <c r="D1421" s="32">
        <v>7.7657400000000001E-3</v>
      </c>
      <c r="E1421" s="32">
        <v>7.7356999999999999E-3</v>
      </c>
      <c r="F1421" s="32">
        <v>0.99226429999999999</v>
      </c>
      <c r="G1421" s="33">
        <v>71215.069000000003</v>
      </c>
      <c r="H1421" s="39">
        <v>70939.62</v>
      </c>
    </row>
    <row r="1422" spans="1:8">
      <c r="A1422" s="38" t="s">
        <v>8</v>
      </c>
      <c r="B1422" s="31">
        <v>2004</v>
      </c>
      <c r="C1422" s="31">
        <v>35</v>
      </c>
      <c r="D1422" s="32">
        <v>8.0499200000000003E-3</v>
      </c>
      <c r="E1422" s="32">
        <v>8.0176499999999994E-3</v>
      </c>
      <c r="F1422" s="32">
        <v>0.99198235000000001</v>
      </c>
      <c r="G1422" s="33">
        <v>70664.17</v>
      </c>
      <c r="H1422" s="39">
        <v>70380.89</v>
      </c>
    </row>
    <row r="1423" spans="1:8">
      <c r="A1423" s="38" t="s">
        <v>8</v>
      </c>
      <c r="B1423" s="31">
        <v>2004</v>
      </c>
      <c r="C1423" s="31">
        <v>36</v>
      </c>
      <c r="D1423" s="32">
        <v>8.3286899999999997E-3</v>
      </c>
      <c r="E1423" s="32">
        <v>8.2941500000000001E-3</v>
      </c>
      <c r="F1423" s="32">
        <v>0.99170585</v>
      </c>
      <c r="G1423" s="33">
        <v>70097.61</v>
      </c>
      <c r="H1423" s="39">
        <v>69806.91</v>
      </c>
    </row>
    <row r="1424" spans="1:8">
      <c r="A1424" s="38" t="s">
        <v>8</v>
      </c>
      <c r="B1424" s="31">
        <v>2004</v>
      </c>
      <c r="C1424" s="31">
        <v>37</v>
      </c>
      <c r="D1424" s="32">
        <v>8.5838000000000008E-3</v>
      </c>
      <c r="E1424" s="32">
        <v>8.5471200000000001E-3</v>
      </c>
      <c r="F1424" s="32">
        <v>0.99145287999999998</v>
      </c>
      <c r="G1424" s="33">
        <v>69516.209000000003</v>
      </c>
      <c r="H1424" s="39">
        <v>69219.127999999997</v>
      </c>
    </row>
    <row r="1425" spans="1:8">
      <c r="A1425" s="38" t="s">
        <v>8</v>
      </c>
      <c r="B1425" s="31">
        <v>2004</v>
      </c>
      <c r="C1425" s="31">
        <v>38</v>
      </c>
      <c r="D1425" s="32">
        <v>8.9304199999999997E-3</v>
      </c>
      <c r="E1425" s="32">
        <v>8.8907199999999995E-3</v>
      </c>
      <c r="F1425" s="32">
        <v>0.99110927999999998</v>
      </c>
      <c r="G1425" s="33">
        <v>68922.046000000002</v>
      </c>
      <c r="H1425" s="39">
        <v>68615.663</v>
      </c>
    </row>
    <row r="1426" spans="1:8">
      <c r="A1426" s="38" t="s">
        <v>8</v>
      </c>
      <c r="B1426" s="31">
        <v>2004</v>
      </c>
      <c r="C1426" s="31">
        <v>39</v>
      </c>
      <c r="D1426" s="32">
        <v>9.1816599999999995E-3</v>
      </c>
      <c r="E1426" s="32">
        <v>9.1397000000000006E-3</v>
      </c>
      <c r="F1426" s="32">
        <v>0.99086030000000003</v>
      </c>
      <c r="G1426" s="33">
        <v>68309.278999999995</v>
      </c>
      <c r="H1426" s="39">
        <v>67997.115999999995</v>
      </c>
    </row>
    <row r="1427" spans="1:8">
      <c r="A1427" s="38" t="s">
        <v>8</v>
      </c>
      <c r="B1427" s="31">
        <v>2004</v>
      </c>
      <c r="C1427" s="31">
        <v>40</v>
      </c>
      <c r="D1427" s="32">
        <v>9.6081499999999993E-3</v>
      </c>
      <c r="E1427" s="32">
        <v>9.5622099999999998E-3</v>
      </c>
      <c r="F1427" s="32">
        <v>0.99043778999999998</v>
      </c>
      <c r="G1427" s="33">
        <v>67684.952999999994</v>
      </c>
      <c r="H1427" s="39">
        <v>67361.343999999997</v>
      </c>
    </row>
    <row r="1428" spans="1:8">
      <c r="A1428" s="38" t="s">
        <v>8</v>
      </c>
      <c r="B1428" s="31">
        <v>2004</v>
      </c>
      <c r="C1428" s="31">
        <v>41</v>
      </c>
      <c r="D1428" s="32">
        <v>9.7227900000000003E-3</v>
      </c>
      <c r="E1428" s="32">
        <v>9.6757500000000003E-3</v>
      </c>
      <c r="F1428" s="32">
        <v>0.99032425000000002</v>
      </c>
      <c r="G1428" s="33">
        <v>67037.735000000001</v>
      </c>
      <c r="H1428" s="39">
        <v>66713.414999999994</v>
      </c>
    </row>
    <row r="1429" spans="1:8">
      <c r="A1429" s="38" t="s">
        <v>8</v>
      </c>
      <c r="B1429" s="31">
        <v>2004</v>
      </c>
      <c r="C1429" s="31">
        <v>42</v>
      </c>
      <c r="D1429" s="32">
        <v>1.019687E-2</v>
      </c>
      <c r="E1429" s="32">
        <v>1.014515E-2</v>
      </c>
      <c r="F1429" s="32">
        <v>0.98985484999999995</v>
      </c>
      <c r="G1429" s="33">
        <v>66389.095000000001</v>
      </c>
      <c r="H1429" s="39">
        <v>66052.331000000006</v>
      </c>
    </row>
    <row r="1430" spans="1:8">
      <c r="A1430" s="38" t="s">
        <v>8</v>
      </c>
      <c r="B1430" s="31">
        <v>2004</v>
      </c>
      <c r="C1430" s="31">
        <v>43</v>
      </c>
      <c r="D1430" s="32">
        <v>1.039113E-2</v>
      </c>
      <c r="E1430" s="32">
        <v>1.033742E-2</v>
      </c>
      <c r="F1430" s="32">
        <v>0.98966257999999996</v>
      </c>
      <c r="G1430" s="33">
        <v>65715.566999999995</v>
      </c>
      <c r="H1430" s="39">
        <v>65375.902999999998</v>
      </c>
    </row>
    <row r="1431" spans="1:8">
      <c r="A1431" s="38" t="s">
        <v>8</v>
      </c>
      <c r="B1431" s="31">
        <v>2004</v>
      </c>
      <c r="C1431" s="31">
        <v>44</v>
      </c>
      <c r="D1431" s="32">
        <v>1.073212E-2</v>
      </c>
      <c r="E1431" s="32">
        <v>1.067484E-2</v>
      </c>
      <c r="F1431" s="32">
        <v>0.98932516000000004</v>
      </c>
      <c r="G1431" s="33">
        <v>65036.237999999998</v>
      </c>
      <c r="H1431" s="39">
        <v>64689.112000000001</v>
      </c>
    </row>
    <row r="1432" spans="1:8">
      <c r="A1432" s="38" t="s">
        <v>8</v>
      </c>
      <c r="B1432" s="31">
        <v>2004</v>
      </c>
      <c r="C1432" s="31">
        <v>45</v>
      </c>
      <c r="D1432" s="32">
        <v>1.115086E-2</v>
      </c>
      <c r="E1432" s="32">
        <v>1.108904E-2</v>
      </c>
      <c r="F1432" s="32">
        <v>0.98891096000000001</v>
      </c>
      <c r="G1432" s="33">
        <v>64341.985999999997</v>
      </c>
      <c r="H1432" s="39">
        <v>63985.241000000002</v>
      </c>
    </row>
    <row r="1433" spans="1:8">
      <c r="A1433" s="38" t="s">
        <v>8</v>
      </c>
      <c r="B1433" s="31">
        <v>2004</v>
      </c>
      <c r="C1433" s="31">
        <v>46</v>
      </c>
      <c r="D1433" s="32">
        <v>1.146814E-2</v>
      </c>
      <c r="E1433" s="32">
        <v>1.140276E-2</v>
      </c>
      <c r="F1433" s="32">
        <v>0.98859724000000004</v>
      </c>
      <c r="G1433" s="33">
        <v>63628.495999999999</v>
      </c>
      <c r="H1433" s="39">
        <v>63265.724999999999</v>
      </c>
    </row>
    <row r="1434" spans="1:8">
      <c r="A1434" s="38" t="s">
        <v>8</v>
      </c>
      <c r="B1434" s="31">
        <v>2004</v>
      </c>
      <c r="C1434" s="31">
        <v>47</v>
      </c>
      <c r="D1434" s="32">
        <v>1.191908E-2</v>
      </c>
      <c r="E1434" s="32">
        <v>1.184846E-2</v>
      </c>
      <c r="F1434" s="32">
        <v>0.98815154000000005</v>
      </c>
      <c r="G1434" s="33">
        <v>62902.955000000002</v>
      </c>
      <c r="H1434" s="39">
        <v>62530.303999999996</v>
      </c>
    </row>
    <row r="1435" spans="1:8">
      <c r="A1435" s="38" t="s">
        <v>8</v>
      </c>
      <c r="B1435" s="31">
        <v>2004</v>
      </c>
      <c r="C1435" s="31">
        <v>48</v>
      </c>
      <c r="D1435" s="32">
        <v>1.2575940000000001E-2</v>
      </c>
      <c r="E1435" s="32">
        <v>1.2497360000000001E-2</v>
      </c>
      <c r="F1435" s="32">
        <v>0.98750263999999999</v>
      </c>
      <c r="G1435" s="33">
        <v>62157.652000000002</v>
      </c>
      <c r="H1435" s="39">
        <v>61769.248</v>
      </c>
    </row>
    <row r="1436" spans="1:8">
      <c r="A1436" s="38" t="s">
        <v>8</v>
      </c>
      <c r="B1436" s="31">
        <v>2004</v>
      </c>
      <c r="C1436" s="31">
        <v>49</v>
      </c>
      <c r="D1436" s="32">
        <v>1.31863E-2</v>
      </c>
      <c r="E1436" s="32">
        <v>1.3099929999999999E-2</v>
      </c>
      <c r="F1436" s="32">
        <v>0.98690007000000002</v>
      </c>
      <c r="G1436" s="33">
        <v>61380.845000000001</v>
      </c>
      <c r="H1436" s="39">
        <v>60978.803</v>
      </c>
    </row>
    <row r="1437" spans="1:8">
      <c r="A1437" s="38" t="s">
        <v>8</v>
      </c>
      <c r="B1437" s="31">
        <v>2004</v>
      </c>
      <c r="C1437" s="31">
        <v>50</v>
      </c>
      <c r="D1437" s="32">
        <v>1.411079E-2</v>
      </c>
      <c r="E1437" s="32">
        <v>1.4011930000000001E-2</v>
      </c>
      <c r="F1437" s="32">
        <v>0.98598806999999999</v>
      </c>
      <c r="G1437" s="33">
        <v>60576.76</v>
      </c>
      <c r="H1437" s="39">
        <v>60152.362000000001</v>
      </c>
    </row>
    <row r="1438" spans="1:8">
      <c r="A1438" s="38" t="s">
        <v>8</v>
      </c>
      <c r="B1438" s="31">
        <v>2004</v>
      </c>
      <c r="C1438" s="31">
        <v>51</v>
      </c>
      <c r="D1438" s="32">
        <v>1.4570710000000001E-2</v>
      </c>
      <c r="E1438" s="32">
        <v>1.446533E-2</v>
      </c>
      <c r="F1438" s="32">
        <v>0.98553466999999995</v>
      </c>
      <c r="G1438" s="33">
        <v>59727.963000000003</v>
      </c>
      <c r="H1438" s="39">
        <v>59295.970999999998</v>
      </c>
    </row>
    <row r="1439" spans="1:8">
      <c r="A1439" s="38" t="s">
        <v>8</v>
      </c>
      <c r="B1439" s="31">
        <v>2004</v>
      </c>
      <c r="C1439" s="31">
        <v>52</v>
      </c>
      <c r="D1439" s="32">
        <v>1.5569660000000001E-2</v>
      </c>
      <c r="E1439" s="32">
        <v>1.544939E-2</v>
      </c>
      <c r="F1439" s="32">
        <v>0.98455060999999999</v>
      </c>
      <c r="G1439" s="33">
        <v>58863.978999999999</v>
      </c>
      <c r="H1439" s="39">
        <v>58409.271999999997</v>
      </c>
    </row>
    <row r="1440" spans="1:8">
      <c r="A1440" s="38" t="s">
        <v>8</v>
      </c>
      <c r="B1440" s="31">
        <v>2004</v>
      </c>
      <c r="C1440" s="31">
        <v>53</v>
      </c>
      <c r="D1440" s="32">
        <v>1.623119E-2</v>
      </c>
      <c r="E1440" s="32">
        <v>1.6100529999999998E-2</v>
      </c>
      <c r="F1440" s="32">
        <v>0.98389947</v>
      </c>
      <c r="G1440" s="33">
        <v>57954.565999999999</v>
      </c>
      <c r="H1440" s="39">
        <v>57488.016000000003</v>
      </c>
    </row>
    <row r="1441" spans="1:8">
      <c r="A1441" s="38" t="s">
        <v>8</v>
      </c>
      <c r="B1441" s="31">
        <v>2004</v>
      </c>
      <c r="C1441" s="31">
        <v>54</v>
      </c>
      <c r="D1441" s="32">
        <v>1.7064449999999998E-2</v>
      </c>
      <c r="E1441" s="32">
        <v>1.6920089999999999E-2</v>
      </c>
      <c r="F1441" s="32">
        <v>0.98307990999999995</v>
      </c>
      <c r="G1441" s="33">
        <v>57021.466999999997</v>
      </c>
      <c r="H1441" s="39">
        <v>56539.063000000002</v>
      </c>
    </row>
    <row r="1442" spans="1:8">
      <c r="A1442" s="38" t="s">
        <v>8</v>
      </c>
      <c r="B1442" s="31">
        <v>2004</v>
      </c>
      <c r="C1442" s="31">
        <v>55</v>
      </c>
      <c r="D1442" s="32">
        <v>1.786281E-2</v>
      </c>
      <c r="E1442" s="32">
        <v>1.770468E-2</v>
      </c>
      <c r="F1442" s="32">
        <v>0.98229531999999997</v>
      </c>
      <c r="G1442" s="33">
        <v>56056.659</v>
      </c>
      <c r="H1442" s="39">
        <v>55560.425999999999</v>
      </c>
    </row>
    <row r="1443" spans="1:8">
      <c r="A1443" s="38" t="s">
        <v>8</v>
      </c>
      <c r="B1443" s="31">
        <v>2004</v>
      </c>
      <c r="C1443" s="31">
        <v>56</v>
      </c>
      <c r="D1443" s="32">
        <v>1.8801410000000001E-2</v>
      </c>
      <c r="E1443" s="32">
        <v>1.862631E-2</v>
      </c>
      <c r="F1443" s="32">
        <v>0.98137368999999997</v>
      </c>
      <c r="G1443" s="33">
        <v>55064.192999999999</v>
      </c>
      <c r="H1443" s="39">
        <v>54551.372000000003</v>
      </c>
    </row>
    <row r="1444" spans="1:8">
      <c r="A1444" s="38" t="s">
        <v>8</v>
      </c>
      <c r="B1444" s="31">
        <v>2004</v>
      </c>
      <c r="C1444" s="31">
        <v>57</v>
      </c>
      <c r="D1444" s="32">
        <v>1.9767839999999998E-2</v>
      </c>
      <c r="E1444" s="32">
        <v>1.9574370000000001E-2</v>
      </c>
      <c r="F1444" s="32">
        <v>0.98042563000000005</v>
      </c>
      <c r="G1444" s="33">
        <v>54038.550999999999</v>
      </c>
      <c r="H1444" s="39">
        <v>53509.665999999997</v>
      </c>
    </row>
    <row r="1445" spans="1:8">
      <c r="A1445" s="38" t="s">
        <v>8</v>
      </c>
      <c r="B1445" s="31">
        <v>2004</v>
      </c>
      <c r="C1445" s="31">
        <v>58</v>
      </c>
      <c r="D1445" s="32">
        <v>2.1238179999999999E-2</v>
      </c>
      <c r="E1445" s="32">
        <v>2.1015019999999999E-2</v>
      </c>
      <c r="F1445" s="32">
        <v>0.97898498</v>
      </c>
      <c r="G1445" s="33">
        <v>52980.78</v>
      </c>
      <c r="H1445" s="39">
        <v>52424.084000000003</v>
      </c>
    </row>
    <row r="1446" spans="1:8">
      <c r="A1446" s="38" t="s">
        <v>8</v>
      </c>
      <c r="B1446" s="31">
        <v>2004</v>
      </c>
      <c r="C1446" s="31">
        <v>59</v>
      </c>
      <c r="D1446" s="32">
        <v>2.2723279999999998E-2</v>
      </c>
      <c r="E1446" s="32">
        <v>2.246801E-2</v>
      </c>
      <c r="F1446" s="32">
        <v>0.97753199000000002</v>
      </c>
      <c r="G1446" s="33">
        <v>51867.387999999999</v>
      </c>
      <c r="H1446" s="39">
        <v>51284.71</v>
      </c>
    </row>
    <row r="1447" spans="1:8">
      <c r="A1447" s="38" t="s">
        <v>8</v>
      </c>
      <c r="B1447" s="31">
        <v>2004</v>
      </c>
      <c r="C1447" s="31">
        <v>60</v>
      </c>
      <c r="D1447" s="32">
        <v>2.5023670000000001E-2</v>
      </c>
      <c r="E1447" s="32">
        <v>2.4714449999999999E-2</v>
      </c>
      <c r="F1447" s="32">
        <v>0.97528554999999995</v>
      </c>
      <c r="G1447" s="33">
        <v>50702.031000000003</v>
      </c>
      <c r="H1447" s="39">
        <v>50075.495000000003</v>
      </c>
    </row>
    <row r="1448" spans="1:8">
      <c r="A1448" s="38" t="s">
        <v>8</v>
      </c>
      <c r="B1448" s="31">
        <v>2004</v>
      </c>
      <c r="C1448" s="31">
        <v>61</v>
      </c>
      <c r="D1448" s="32">
        <v>2.6411009999999999E-2</v>
      </c>
      <c r="E1448" s="32">
        <v>2.6066789999999999E-2</v>
      </c>
      <c r="F1448" s="32">
        <v>0.97393320999999999</v>
      </c>
      <c r="G1448" s="33">
        <v>49448.957999999999</v>
      </c>
      <c r="H1448" s="39">
        <v>48804.470999999998</v>
      </c>
    </row>
    <row r="1449" spans="1:8">
      <c r="A1449" s="38" t="s">
        <v>8</v>
      </c>
      <c r="B1449" s="31">
        <v>2004</v>
      </c>
      <c r="C1449" s="31">
        <v>62</v>
      </c>
      <c r="D1449" s="32">
        <v>2.904961E-2</v>
      </c>
      <c r="E1449" s="32">
        <v>2.863371E-2</v>
      </c>
      <c r="F1449" s="32">
        <v>0.97136628999999997</v>
      </c>
      <c r="G1449" s="33">
        <v>48159.983</v>
      </c>
      <c r="H1449" s="39">
        <v>47470.483</v>
      </c>
    </row>
    <row r="1450" spans="1:8">
      <c r="A1450" s="38" t="s">
        <v>8</v>
      </c>
      <c r="B1450" s="31">
        <v>2004</v>
      </c>
      <c r="C1450" s="31">
        <v>63</v>
      </c>
      <c r="D1450" s="32">
        <v>3.141294E-2</v>
      </c>
      <c r="E1450" s="32">
        <v>3.092719E-2</v>
      </c>
      <c r="F1450" s="32">
        <v>0.96907281000000001</v>
      </c>
      <c r="G1450" s="33">
        <v>46780.983999999997</v>
      </c>
      <c r="H1450" s="39">
        <v>46057.582000000002</v>
      </c>
    </row>
    <row r="1451" spans="1:8">
      <c r="A1451" s="38" t="s">
        <v>8</v>
      </c>
      <c r="B1451" s="31">
        <v>2004</v>
      </c>
      <c r="C1451" s="31">
        <v>64</v>
      </c>
      <c r="D1451" s="32">
        <v>3.4035219999999998E-2</v>
      </c>
      <c r="E1451" s="32">
        <v>3.3465719999999997E-2</v>
      </c>
      <c r="F1451" s="32">
        <v>0.96653427999999997</v>
      </c>
      <c r="G1451" s="33">
        <v>45334.18</v>
      </c>
      <c r="H1451" s="39">
        <v>44575.608999999997</v>
      </c>
    </row>
    <row r="1452" spans="1:8">
      <c r="A1452" s="38" t="s">
        <v>8</v>
      </c>
      <c r="B1452" s="31">
        <v>2004</v>
      </c>
      <c r="C1452" s="31">
        <v>65</v>
      </c>
      <c r="D1452" s="32">
        <v>3.6997269999999999E-2</v>
      </c>
      <c r="E1452" s="32">
        <v>3.6325299999999998E-2</v>
      </c>
      <c r="F1452" s="32">
        <v>0.9636747</v>
      </c>
      <c r="G1452" s="33">
        <v>43817.038999999997</v>
      </c>
      <c r="H1452" s="39">
        <v>43021.205000000002</v>
      </c>
    </row>
    <row r="1453" spans="1:8">
      <c r="A1453" s="38" t="s">
        <v>8</v>
      </c>
      <c r="B1453" s="31">
        <v>2004</v>
      </c>
      <c r="C1453" s="31">
        <v>66</v>
      </c>
      <c r="D1453" s="32">
        <v>3.9768749999999999E-2</v>
      </c>
      <c r="E1453" s="32">
        <v>3.8993390000000003E-2</v>
      </c>
      <c r="F1453" s="32">
        <v>0.96100660999999998</v>
      </c>
      <c r="G1453" s="33">
        <v>42225.372000000003</v>
      </c>
      <c r="H1453" s="39">
        <v>41402.116000000002</v>
      </c>
    </row>
    <row r="1454" spans="1:8">
      <c r="A1454" s="38" t="s">
        <v>8</v>
      </c>
      <c r="B1454" s="31">
        <v>2004</v>
      </c>
      <c r="C1454" s="31">
        <v>67</v>
      </c>
      <c r="D1454" s="32">
        <v>4.3189819999999997E-2</v>
      </c>
      <c r="E1454" s="32">
        <v>4.2276849999999998E-2</v>
      </c>
      <c r="F1454" s="32">
        <v>0.95772314999999997</v>
      </c>
      <c r="G1454" s="33">
        <v>40578.860999999997</v>
      </c>
      <c r="H1454" s="39">
        <v>39721.088000000003</v>
      </c>
    </row>
    <row r="1455" spans="1:8">
      <c r="A1455" s="38" t="s">
        <v>8</v>
      </c>
      <c r="B1455" s="31">
        <v>2004</v>
      </c>
      <c r="C1455" s="31">
        <v>68</v>
      </c>
      <c r="D1455" s="32">
        <v>4.7240560000000001E-2</v>
      </c>
      <c r="E1455" s="32">
        <v>4.6150469999999999E-2</v>
      </c>
      <c r="F1455" s="32">
        <v>0.95384952999999995</v>
      </c>
      <c r="G1455" s="33">
        <v>38863.315000000002</v>
      </c>
      <c r="H1455" s="39">
        <v>37966.534</v>
      </c>
    </row>
    <row r="1456" spans="1:8">
      <c r="A1456" s="38" t="s">
        <v>8</v>
      </c>
      <c r="B1456" s="31">
        <v>2004</v>
      </c>
      <c r="C1456" s="31">
        <v>69</v>
      </c>
      <c r="D1456" s="32">
        <v>5.1300859999999997E-2</v>
      </c>
      <c r="E1456" s="32">
        <v>5.0017880000000001E-2</v>
      </c>
      <c r="F1456" s="32">
        <v>0.94998212000000004</v>
      </c>
      <c r="G1456" s="33">
        <v>37069.754000000001</v>
      </c>
      <c r="H1456" s="39">
        <v>36142.678999999996</v>
      </c>
    </row>
    <row r="1457" spans="1:8">
      <c r="A1457" s="38" t="s">
        <v>8</v>
      </c>
      <c r="B1457" s="31">
        <v>2004</v>
      </c>
      <c r="C1457" s="31">
        <v>70</v>
      </c>
      <c r="D1457" s="32">
        <v>5.7466370000000003E-2</v>
      </c>
      <c r="E1457" s="32">
        <v>5.5861300000000003E-2</v>
      </c>
      <c r="F1457" s="32">
        <v>0.9441387</v>
      </c>
      <c r="G1457" s="33">
        <v>35215.603999999999</v>
      </c>
      <c r="H1457" s="39">
        <v>34232.008999999998</v>
      </c>
    </row>
    <row r="1458" spans="1:8">
      <c r="A1458" s="38" t="s">
        <v>8</v>
      </c>
      <c r="B1458" s="31">
        <v>2004</v>
      </c>
      <c r="C1458" s="31">
        <v>71</v>
      </c>
      <c r="D1458" s="32">
        <v>6.130244E-2</v>
      </c>
      <c r="E1458" s="32">
        <v>5.9479320000000002E-2</v>
      </c>
      <c r="F1458" s="32">
        <v>0.94052068</v>
      </c>
      <c r="G1458" s="33">
        <v>33248.415000000001</v>
      </c>
      <c r="H1458" s="39">
        <v>32259.617999999999</v>
      </c>
    </row>
    <row r="1459" spans="1:8">
      <c r="A1459" s="38" t="s">
        <v>8</v>
      </c>
      <c r="B1459" s="31">
        <v>2004</v>
      </c>
      <c r="C1459" s="31">
        <v>72</v>
      </c>
      <c r="D1459" s="32">
        <v>6.8320569999999997E-2</v>
      </c>
      <c r="E1459" s="32">
        <v>6.6063810000000001E-2</v>
      </c>
      <c r="F1459" s="32">
        <v>0.93393619000000005</v>
      </c>
      <c r="G1459" s="33">
        <v>31270.821</v>
      </c>
      <c r="H1459" s="39">
        <v>30237.886999999999</v>
      </c>
    </row>
    <row r="1460" spans="1:8">
      <c r="A1460" s="38" t="s">
        <v>8</v>
      </c>
      <c r="B1460" s="31">
        <v>2004</v>
      </c>
      <c r="C1460" s="31">
        <v>73</v>
      </c>
      <c r="D1460" s="32">
        <v>7.4350100000000002E-2</v>
      </c>
      <c r="E1460" s="32">
        <v>7.1685200000000004E-2</v>
      </c>
      <c r="F1460" s="32">
        <v>0.9283148</v>
      </c>
      <c r="G1460" s="33">
        <v>29204.952000000001</v>
      </c>
      <c r="H1460" s="39">
        <v>28158.17</v>
      </c>
    </row>
    <row r="1461" spans="1:8">
      <c r="A1461" s="38" t="s">
        <v>8</v>
      </c>
      <c r="B1461" s="31">
        <v>2004</v>
      </c>
      <c r="C1461" s="31">
        <v>74</v>
      </c>
      <c r="D1461" s="32">
        <v>8.1242389999999998E-2</v>
      </c>
      <c r="E1461" s="32">
        <v>7.8071050000000003E-2</v>
      </c>
      <c r="F1461" s="32">
        <v>0.92192894999999997</v>
      </c>
      <c r="G1461" s="33">
        <v>27111.388999999999</v>
      </c>
      <c r="H1461" s="39">
        <v>26053.081999999999</v>
      </c>
    </row>
    <row r="1462" spans="1:8">
      <c r="A1462" s="38" t="s">
        <v>8</v>
      </c>
      <c r="B1462" s="31">
        <v>2004</v>
      </c>
      <c r="C1462" s="31">
        <v>75</v>
      </c>
      <c r="D1462" s="32">
        <v>8.8868249999999996E-2</v>
      </c>
      <c r="E1462" s="32">
        <v>8.5087460000000004E-2</v>
      </c>
      <c r="F1462" s="32">
        <v>0.91491254</v>
      </c>
      <c r="G1462" s="33">
        <v>24994.774000000001</v>
      </c>
      <c r="H1462" s="39">
        <v>23931.402999999998</v>
      </c>
    </row>
    <row r="1463" spans="1:8">
      <c r="A1463" s="38" t="s">
        <v>8</v>
      </c>
      <c r="B1463" s="31">
        <v>2004</v>
      </c>
      <c r="C1463" s="31">
        <v>76</v>
      </c>
      <c r="D1463" s="32">
        <v>9.6153429999999998E-2</v>
      </c>
      <c r="E1463" s="32">
        <v>9.1742740000000003E-2</v>
      </c>
      <c r="F1463" s="32">
        <v>0.90825725999999996</v>
      </c>
      <c r="G1463" s="33">
        <v>22868.031999999999</v>
      </c>
      <c r="H1463" s="39">
        <v>21819.044000000002</v>
      </c>
    </row>
    <row r="1464" spans="1:8">
      <c r="A1464" s="38" t="s">
        <v>8</v>
      </c>
      <c r="B1464" s="31">
        <v>2004</v>
      </c>
      <c r="C1464" s="31">
        <v>77</v>
      </c>
      <c r="D1464" s="32">
        <v>0.10412833000000001</v>
      </c>
      <c r="E1464" s="32">
        <v>9.8975259999999995E-2</v>
      </c>
      <c r="F1464" s="32">
        <v>0.90102473999999999</v>
      </c>
      <c r="G1464" s="33">
        <v>20770.056</v>
      </c>
      <c r="H1464" s="39">
        <v>19742.196</v>
      </c>
    </row>
    <row r="1465" spans="1:8">
      <c r="A1465" s="38" t="s">
        <v>8</v>
      </c>
      <c r="B1465" s="31">
        <v>2004</v>
      </c>
      <c r="C1465" s="31">
        <v>78</v>
      </c>
      <c r="D1465" s="32">
        <v>0.11409075</v>
      </c>
      <c r="E1465" s="32">
        <v>0.10793364</v>
      </c>
      <c r="F1465" s="32">
        <v>0.89206635999999995</v>
      </c>
      <c r="G1465" s="33">
        <v>18714.334999999999</v>
      </c>
      <c r="H1465" s="39">
        <v>17704.381000000001</v>
      </c>
    </row>
    <row r="1466" spans="1:8">
      <c r="A1466" s="38" t="s">
        <v>8</v>
      </c>
      <c r="B1466" s="31">
        <v>2004</v>
      </c>
      <c r="C1466" s="31">
        <v>79</v>
      </c>
      <c r="D1466" s="32">
        <v>0.12296782000000001</v>
      </c>
      <c r="E1466" s="32">
        <v>0.1158452</v>
      </c>
      <c r="F1466" s="32">
        <v>0.88415480000000002</v>
      </c>
      <c r="G1466" s="33">
        <v>16694.428</v>
      </c>
      <c r="H1466" s="39">
        <v>15727.444</v>
      </c>
    </row>
    <row r="1467" spans="1:8">
      <c r="A1467" s="38" t="s">
        <v>8</v>
      </c>
      <c r="B1467" s="31">
        <v>2004</v>
      </c>
      <c r="C1467" s="31">
        <v>80</v>
      </c>
      <c r="D1467" s="32">
        <v>0.13463433</v>
      </c>
      <c r="E1467" s="32">
        <v>0.12614275999999999</v>
      </c>
      <c r="F1467" s="32">
        <v>0.87385723999999998</v>
      </c>
      <c r="G1467" s="33">
        <v>14760.459000000001</v>
      </c>
      <c r="H1467" s="39">
        <v>13829.495999999999</v>
      </c>
    </row>
    <row r="1468" spans="1:8">
      <c r="A1468" s="38" t="s">
        <v>8</v>
      </c>
      <c r="B1468" s="31">
        <v>2004</v>
      </c>
      <c r="C1468" s="31">
        <v>81</v>
      </c>
      <c r="D1468" s="32">
        <v>0.14283757999999999</v>
      </c>
      <c r="E1468" s="32">
        <v>0.1333163</v>
      </c>
      <c r="F1468" s="32">
        <v>0.86668369999999995</v>
      </c>
      <c r="G1468" s="33">
        <v>12898.534</v>
      </c>
      <c r="H1468" s="39">
        <v>12038.742</v>
      </c>
    </row>
    <row r="1469" spans="1:8">
      <c r="A1469" s="38" t="s">
        <v>8</v>
      </c>
      <c r="B1469" s="31">
        <v>2004</v>
      </c>
      <c r="C1469" s="31">
        <v>82</v>
      </c>
      <c r="D1469" s="32">
        <v>0.15779704999999999</v>
      </c>
      <c r="E1469" s="32">
        <v>0.14625753999999999</v>
      </c>
      <c r="F1469" s="32">
        <v>0.85374245999999998</v>
      </c>
      <c r="G1469" s="33">
        <v>11178.949000000001</v>
      </c>
      <c r="H1469" s="39">
        <v>10361.446</v>
      </c>
    </row>
    <row r="1470" spans="1:8">
      <c r="A1470" s="38" t="s">
        <v>8</v>
      </c>
      <c r="B1470" s="31">
        <v>2004</v>
      </c>
      <c r="C1470" s="31">
        <v>83</v>
      </c>
      <c r="D1470" s="32">
        <v>0.17088233999999999</v>
      </c>
      <c r="E1470" s="32">
        <v>0.15743123000000001</v>
      </c>
      <c r="F1470" s="32">
        <v>0.84256876999999997</v>
      </c>
      <c r="G1470" s="33">
        <v>9543.9439999999995</v>
      </c>
      <c r="H1470" s="39">
        <v>8792.6859999999997</v>
      </c>
    </row>
    <row r="1471" spans="1:8">
      <c r="A1471" s="38" t="s">
        <v>8</v>
      </c>
      <c r="B1471" s="31">
        <v>2004</v>
      </c>
      <c r="C1471" s="31">
        <v>84</v>
      </c>
      <c r="D1471" s="32">
        <v>0.18637699999999999</v>
      </c>
      <c r="E1471" s="32">
        <v>0.17048935000000001</v>
      </c>
      <c r="F1471" s="32">
        <v>0.82951065000000002</v>
      </c>
      <c r="G1471" s="33">
        <v>8041.4290000000001</v>
      </c>
      <c r="H1471" s="39">
        <v>7355.94</v>
      </c>
    </row>
    <row r="1472" spans="1:8">
      <c r="A1472" s="38" t="s">
        <v>8</v>
      </c>
      <c r="B1472" s="31">
        <v>2004</v>
      </c>
      <c r="C1472" s="31">
        <v>85</v>
      </c>
      <c r="D1472" s="32">
        <v>0.20040426</v>
      </c>
      <c r="E1472" s="32">
        <v>0.18215222</v>
      </c>
      <c r="F1472" s="32">
        <v>0.81784778000000002</v>
      </c>
      <c r="G1472" s="33">
        <v>6670.451</v>
      </c>
      <c r="H1472" s="39">
        <v>6062.9319999999998</v>
      </c>
    </row>
    <row r="1473" spans="1:8">
      <c r="A1473" s="38" t="s">
        <v>8</v>
      </c>
      <c r="B1473" s="31">
        <v>2004</v>
      </c>
      <c r="C1473" s="31">
        <v>86</v>
      </c>
      <c r="D1473" s="32">
        <v>0.21555741</v>
      </c>
      <c r="E1473" s="32">
        <v>0.19458526000000001</v>
      </c>
      <c r="F1473" s="32">
        <v>0.80541474000000002</v>
      </c>
      <c r="G1473" s="33">
        <v>5455.4129999999996</v>
      </c>
      <c r="H1473" s="39">
        <v>4924.6419999999998</v>
      </c>
    </row>
    <row r="1474" spans="1:8">
      <c r="A1474" s="38" t="s">
        <v>8</v>
      </c>
      <c r="B1474" s="31">
        <v>2004</v>
      </c>
      <c r="C1474" s="31">
        <v>87</v>
      </c>
      <c r="D1474" s="32">
        <v>0.23086836999999999</v>
      </c>
      <c r="E1474" s="32">
        <v>0.20697624000000001</v>
      </c>
      <c r="F1474" s="32">
        <v>0.79302375999999997</v>
      </c>
      <c r="G1474" s="33">
        <v>4393.87</v>
      </c>
      <c r="H1474" s="39">
        <v>3939.1570000000002</v>
      </c>
    </row>
    <row r="1475" spans="1:8">
      <c r="A1475" s="38" t="s">
        <v>8</v>
      </c>
      <c r="B1475" s="31">
        <v>2004</v>
      </c>
      <c r="C1475" s="31">
        <v>88</v>
      </c>
      <c r="D1475" s="32">
        <v>0.24809146000000001</v>
      </c>
      <c r="E1475" s="32">
        <v>0.22071296000000001</v>
      </c>
      <c r="F1475" s="32">
        <v>0.77928704000000004</v>
      </c>
      <c r="G1475" s="33">
        <v>3484.444</v>
      </c>
      <c r="H1475" s="39">
        <v>3099.913</v>
      </c>
    </row>
    <row r="1476" spans="1:8">
      <c r="A1476" s="38" t="s">
        <v>8</v>
      </c>
      <c r="B1476" s="31">
        <v>2004</v>
      </c>
      <c r="C1476" s="31">
        <v>89</v>
      </c>
      <c r="D1476" s="32">
        <v>0.26394589000000002</v>
      </c>
      <c r="E1476" s="32">
        <v>0.23317331999999999</v>
      </c>
      <c r="F1476" s="32">
        <v>0.76682667999999998</v>
      </c>
      <c r="G1476" s="33">
        <v>2715.3820000000001</v>
      </c>
      <c r="H1476" s="39">
        <v>2398.8040000000001</v>
      </c>
    </row>
    <row r="1477" spans="1:8">
      <c r="A1477" s="38" t="s">
        <v>8</v>
      </c>
      <c r="B1477" s="31">
        <v>2004</v>
      </c>
      <c r="C1477" s="31">
        <v>90</v>
      </c>
      <c r="D1477" s="32">
        <v>0.28619243999999999</v>
      </c>
      <c r="E1477" s="32">
        <v>0.25036601000000003</v>
      </c>
      <c r="F1477" s="32">
        <v>0.74963398999999997</v>
      </c>
      <c r="G1477" s="33">
        <v>2082.2269999999999</v>
      </c>
      <c r="H1477" s="39">
        <v>1821.568</v>
      </c>
    </row>
    <row r="1478" spans="1:8">
      <c r="A1478" s="38" t="s">
        <v>8</v>
      </c>
      <c r="B1478" s="31">
        <v>2004</v>
      </c>
      <c r="C1478" s="31">
        <v>91</v>
      </c>
      <c r="D1478" s="32">
        <v>0.29939362000000003</v>
      </c>
      <c r="E1478" s="32">
        <v>0.26041093999999998</v>
      </c>
      <c r="F1478" s="32">
        <v>0.73958906000000002</v>
      </c>
      <c r="G1478" s="33">
        <v>1560.9079999999999</v>
      </c>
      <c r="H1478" s="39">
        <v>1357.6690000000001</v>
      </c>
    </row>
    <row r="1479" spans="1:8">
      <c r="A1479" s="38" t="s">
        <v>8</v>
      </c>
      <c r="B1479" s="31">
        <v>2004</v>
      </c>
      <c r="C1479" s="31">
        <v>92</v>
      </c>
      <c r="D1479" s="32">
        <v>0.32235117000000002</v>
      </c>
      <c r="E1479" s="32">
        <v>0.27760760000000001</v>
      </c>
      <c r="F1479" s="32">
        <v>0.72239240000000005</v>
      </c>
      <c r="G1479" s="33">
        <v>1154.431</v>
      </c>
      <c r="H1479" s="39">
        <v>994.19100000000003</v>
      </c>
    </row>
    <row r="1480" spans="1:8">
      <c r="A1480" s="38" t="s">
        <v>8</v>
      </c>
      <c r="B1480" s="31">
        <v>2004</v>
      </c>
      <c r="C1480" s="31">
        <v>93</v>
      </c>
      <c r="D1480" s="32">
        <v>0.34283675000000002</v>
      </c>
      <c r="E1480" s="32">
        <v>0.29266806000000001</v>
      </c>
      <c r="F1480" s="32">
        <v>0.70733193999999999</v>
      </c>
      <c r="G1480" s="33">
        <v>833.952</v>
      </c>
      <c r="H1480" s="39">
        <v>711.91600000000005</v>
      </c>
    </row>
    <row r="1481" spans="1:8">
      <c r="A1481" s="38" t="s">
        <v>8</v>
      </c>
      <c r="B1481" s="31">
        <v>2004</v>
      </c>
      <c r="C1481" s="31">
        <v>94</v>
      </c>
      <c r="D1481" s="32">
        <v>0.36540962999999999</v>
      </c>
      <c r="E1481" s="32">
        <v>0.30896097</v>
      </c>
      <c r="F1481" s="32">
        <v>0.69103903</v>
      </c>
      <c r="G1481" s="33">
        <v>589.88099999999997</v>
      </c>
      <c r="H1481" s="39">
        <v>498.75599999999997</v>
      </c>
    </row>
    <row r="1482" spans="1:8">
      <c r="A1482" s="38" t="s">
        <v>8</v>
      </c>
      <c r="B1482" s="31">
        <v>2004</v>
      </c>
      <c r="C1482" s="31">
        <v>95</v>
      </c>
      <c r="D1482" s="32">
        <v>0.39067613000000001</v>
      </c>
      <c r="E1482" s="32">
        <v>0.32683317000000001</v>
      </c>
      <c r="F1482" s="32">
        <v>0.67316682999999999</v>
      </c>
      <c r="G1482" s="33">
        <v>407.63099999999997</v>
      </c>
      <c r="H1482" s="39">
        <v>341.017</v>
      </c>
    </row>
    <row r="1483" spans="1:8">
      <c r="A1483" s="38" t="s">
        <v>8</v>
      </c>
      <c r="B1483" s="31">
        <v>2004</v>
      </c>
      <c r="C1483" s="31">
        <v>96</v>
      </c>
      <c r="D1483" s="32">
        <v>0.41306712000000001</v>
      </c>
      <c r="E1483" s="32">
        <v>0.34235858000000002</v>
      </c>
      <c r="F1483" s="32">
        <v>0.65764142000000003</v>
      </c>
      <c r="G1483" s="33">
        <v>274.40300000000002</v>
      </c>
      <c r="H1483" s="39">
        <v>227.43100000000001</v>
      </c>
    </row>
    <row r="1484" spans="1:8">
      <c r="A1484" s="38" t="s">
        <v>8</v>
      </c>
      <c r="B1484" s="31">
        <v>2004</v>
      </c>
      <c r="C1484" s="31">
        <v>97</v>
      </c>
      <c r="D1484" s="32">
        <v>0.43483212999999998</v>
      </c>
      <c r="E1484" s="32">
        <v>0.35717627000000002</v>
      </c>
      <c r="F1484" s="32">
        <v>0.64282373000000004</v>
      </c>
      <c r="G1484" s="33">
        <v>180.459</v>
      </c>
      <c r="H1484" s="39">
        <v>148.23099999999999</v>
      </c>
    </row>
    <row r="1485" spans="1:8">
      <c r="A1485" s="38" t="s">
        <v>8</v>
      </c>
      <c r="B1485" s="31">
        <v>2004</v>
      </c>
      <c r="C1485" s="31">
        <v>98</v>
      </c>
      <c r="D1485" s="32">
        <v>0.45587891000000003</v>
      </c>
      <c r="E1485" s="32">
        <v>0.37125520000000001</v>
      </c>
      <c r="F1485" s="32">
        <v>0.62874479999999999</v>
      </c>
      <c r="G1485" s="33">
        <v>116.003</v>
      </c>
      <c r="H1485" s="39">
        <v>94.47</v>
      </c>
    </row>
    <row r="1486" spans="1:8">
      <c r="A1486" s="38" t="s">
        <v>8</v>
      </c>
      <c r="B1486" s="31">
        <v>2004</v>
      </c>
      <c r="C1486" s="31">
        <v>99</v>
      </c>
      <c r="D1486" s="32">
        <v>0.48254917000000003</v>
      </c>
      <c r="E1486" s="32">
        <v>0.38875295999999998</v>
      </c>
      <c r="F1486" s="32">
        <v>0.61124703999999996</v>
      </c>
      <c r="G1486" s="33">
        <v>72.936999999999998</v>
      </c>
      <c r="H1486" s="39">
        <v>58.759</v>
      </c>
    </row>
    <row r="1487" spans="1:8">
      <c r="A1487" s="38" t="s">
        <v>8</v>
      </c>
      <c r="B1487" s="31">
        <v>2005</v>
      </c>
      <c r="C1487" s="31">
        <v>1</v>
      </c>
      <c r="D1487" s="32">
        <v>3.2704660000000003E-2</v>
      </c>
      <c r="E1487" s="32">
        <v>3.2178459999999999E-2</v>
      </c>
      <c r="F1487" s="32">
        <v>0.96782153999999998</v>
      </c>
      <c r="G1487" s="33">
        <v>89889.187999999995</v>
      </c>
      <c r="H1487" s="39">
        <v>88442.94</v>
      </c>
    </row>
    <row r="1488" spans="1:8">
      <c r="A1488" s="38" t="s">
        <v>8</v>
      </c>
      <c r="B1488" s="31">
        <v>2005</v>
      </c>
      <c r="C1488" s="31">
        <v>2</v>
      </c>
      <c r="D1488" s="32">
        <v>1.9818209999999999E-2</v>
      </c>
      <c r="E1488" s="32">
        <v>1.9623760000000001E-2</v>
      </c>
      <c r="F1488" s="32">
        <v>0.98037624000000001</v>
      </c>
      <c r="G1488" s="33">
        <v>86996.691999999995</v>
      </c>
      <c r="H1488" s="39">
        <v>86143.091</v>
      </c>
    </row>
    <row r="1489" spans="1:8">
      <c r="A1489" s="38" t="s">
        <v>8</v>
      </c>
      <c r="B1489" s="31">
        <v>2005</v>
      </c>
      <c r="C1489" s="31">
        <v>3</v>
      </c>
      <c r="D1489" s="32">
        <v>1.3254159999999999E-2</v>
      </c>
      <c r="E1489" s="32">
        <v>1.31669E-2</v>
      </c>
      <c r="F1489" s="32">
        <v>0.98683310000000002</v>
      </c>
      <c r="G1489" s="33">
        <v>85289.49</v>
      </c>
      <c r="H1489" s="39">
        <v>84727.990999999995</v>
      </c>
    </row>
    <row r="1490" spans="1:8">
      <c r="A1490" s="38" t="s">
        <v>8</v>
      </c>
      <c r="B1490" s="31">
        <v>2005</v>
      </c>
      <c r="C1490" s="31">
        <v>4</v>
      </c>
      <c r="D1490" s="32">
        <v>8.9797499999999999E-3</v>
      </c>
      <c r="E1490" s="32">
        <v>8.9396100000000006E-3</v>
      </c>
      <c r="F1490" s="32">
        <v>0.99106039000000001</v>
      </c>
      <c r="G1490" s="33">
        <v>84166.491999999998</v>
      </c>
      <c r="H1490" s="39">
        <v>83790.284</v>
      </c>
    </row>
    <row r="1491" spans="1:8">
      <c r="A1491" s="38" t="s">
        <v>8</v>
      </c>
      <c r="B1491" s="31">
        <v>2005</v>
      </c>
      <c r="C1491" s="31">
        <v>5</v>
      </c>
      <c r="D1491" s="32">
        <v>6.5964800000000001E-3</v>
      </c>
      <c r="E1491" s="32">
        <v>6.5747899999999996E-3</v>
      </c>
      <c r="F1491" s="32">
        <v>0.99342520999999995</v>
      </c>
      <c r="G1491" s="33">
        <v>83414.076000000001</v>
      </c>
      <c r="H1491" s="39">
        <v>83139.861000000004</v>
      </c>
    </row>
    <row r="1492" spans="1:8">
      <c r="A1492" s="38" t="s">
        <v>8</v>
      </c>
      <c r="B1492" s="31">
        <v>2005</v>
      </c>
      <c r="C1492" s="31">
        <v>6</v>
      </c>
      <c r="D1492" s="32">
        <v>5.2985200000000001E-3</v>
      </c>
      <c r="E1492" s="32">
        <v>5.28452E-3</v>
      </c>
      <c r="F1492" s="32">
        <v>0.99471547999999999</v>
      </c>
      <c r="G1492" s="33">
        <v>82865.645999999993</v>
      </c>
      <c r="H1492" s="39">
        <v>82646.692999999999</v>
      </c>
    </row>
    <row r="1493" spans="1:8">
      <c r="A1493" s="38" t="s">
        <v>8</v>
      </c>
      <c r="B1493" s="31">
        <v>2005</v>
      </c>
      <c r="C1493" s="31">
        <v>7</v>
      </c>
      <c r="D1493" s="32">
        <v>4.3570600000000003E-3</v>
      </c>
      <c r="E1493" s="32">
        <v>4.3475900000000001E-3</v>
      </c>
      <c r="F1493" s="32">
        <v>0.99565241000000004</v>
      </c>
      <c r="G1493" s="33">
        <v>82427.740999999995</v>
      </c>
      <c r="H1493" s="39">
        <v>82248.558999999994</v>
      </c>
    </row>
    <row r="1494" spans="1:8">
      <c r="A1494" s="38" t="s">
        <v>8</v>
      </c>
      <c r="B1494" s="31">
        <v>2005</v>
      </c>
      <c r="C1494" s="31">
        <v>8</v>
      </c>
      <c r="D1494" s="32">
        <v>3.73742E-3</v>
      </c>
      <c r="E1494" s="32">
        <v>3.7304500000000002E-3</v>
      </c>
      <c r="F1494" s="32">
        <v>0.99626954999999995</v>
      </c>
      <c r="G1494" s="33">
        <v>82069.377999999997</v>
      </c>
      <c r="H1494" s="39">
        <v>81916.301000000007</v>
      </c>
    </row>
    <row r="1495" spans="1:8">
      <c r="A1495" s="38" t="s">
        <v>8</v>
      </c>
      <c r="B1495" s="31">
        <v>2005</v>
      </c>
      <c r="C1495" s="31">
        <v>9</v>
      </c>
      <c r="D1495" s="32">
        <v>3.3314199999999999E-3</v>
      </c>
      <c r="E1495" s="32">
        <v>3.3258799999999998E-3</v>
      </c>
      <c r="F1495" s="32">
        <v>0.99667412</v>
      </c>
      <c r="G1495" s="33">
        <v>81763.222999999998</v>
      </c>
      <c r="H1495" s="39">
        <v>81627.255999999994</v>
      </c>
    </row>
    <row r="1496" spans="1:8">
      <c r="A1496" s="38" t="s">
        <v>8</v>
      </c>
      <c r="B1496" s="31">
        <v>2005</v>
      </c>
      <c r="C1496" s="31">
        <v>10</v>
      </c>
      <c r="D1496" s="32">
        <v>3.0782100000000001E-3</v>
      </c>
      <c r="E1496" s="32">
        <v>3.07348E-3</v>
      </c>
      <c r="F1496" s="32">
        <v>0.99692652000000004</v>
      </c>
      <c r="G1496" s="33">
        <v>81491.288</v>
      </c>
      <c r="H1496" s="39">
        <v>81366.057000000001</v>
      </c>
    </row>
    <row r="1497" spans="1:8">
      <c r="A1497" s="38" t="s">
        <v>8</v>
      </c>
      <c r="B1497" s="31">
        <v>2005</v>
      </c>
      <c r="C1497" s="31">
        <v>11</v>
      </c>
      <c r="D1497" s="32">
        <v>2.9147000000000001E-3</v>
      </c>
      <c r="E1497" s="32">
        <v>2.9104600000000001E-3</v>
      </c>
      <c r="F1497" s="32">
        <v>0.99708954000000005</v>
      </c>
      <c r="G1497" s="33">
        <v>81240.826000000001</v>
      </c>
      <c r="H1497" s="39">
        <v>81122.601999999999</v>
      </c>
    </row>
    <row r="1498" spans="1:8">
      <c r="A1498" s="38" t="s">
        <v>8</v>
      </c>
      <c r="B1498" s="31">
        <v>2005</v>
      </c>
      <c r="C1498" s="31">
        <v>12</v>
      </c>
      <c r="D1498" s="32">
        <v>2.8868700000000001E-3</v>
      </c>
      <c r="E1498" s="32">
        <v>2.8827100000000001E-3</v>
      </c>
      <c r="F1498" s="32">
        <v>0.99711729000000004</v>
      </c>
      <c r="G1498" s="33">
        <v>81004.377999999997</v>
      </c>
      <c r="H1498" s="39">
        <v>80887.622000000003</v>
      </c>
    </row>
    <row r="1499" spans="1:8">
      <c r="A1499" s="38" t="s">
        <v>8</v>
      </c>
      <c r="B1499" s="31">
        <v>2005</v>
      </c>
      <c r="C1499" s="31">
        <v>13</v>
      </c>
      <c r="D1499" s="32">
        <v>2.92005E-3</v>
      </c>
      <c r="E1499" s="32">
        <v>2.9157900000000001E-3</v>
      </c>
      <c r="F1499" s="32">
        <v>0.99708421000000003</v>
      </c>
      <c r="G1499" s="33">
        <v>80770.865999999995</v>
      </c>
      <c r="H1499" s="39">
        <v>80653.11</v>
      </c>
    </row>
    <row r="1500" spans="1:8">
      <c r="A1500" s="38" t="s">
        <v>8</v>
      </c>
      <c r="B1500" s="31">
        <v>2005</v>
      </c>
      <c r="C1500" s="31">
        <v>14</v>
      </c>
      <c r="D1500" s="32">
        <v>3.03396E-3</v>
      </c>
      <c r="E1500" s="32">
        <v>3.02937E-3</v>
      </c>
      <c r="F1500" s="32">
        <v>0.99697062999999997</v>
      </c>
      <c r="G1500" s="33">
        <v>80535.354999999996</v>
      </c>
      <c r="H1500" s="39">
        <v>80413.369000000006</v>
      </c>
    </row>
    <row r="1501" spans="1:8">
      <c r="A1501" s="38" t="s">
        <v>8</v>
      </c>
      <c r="B1501" s="31">
        <v>2005</v>
      </c>
      <c r="C1501" s="31">
        <v>15</v>
      </c>
      <c r="D1501" s="32">
        <v>3.17893E-3</v>
      </c>
      <c r="E1501" s="32">
        <v>3.17389E-3</v>
      </c>
      <c r="F1501" s="32">
        <v>0.99682610999999999</v>
      </c>
      <c r="G1501" s="33">
        <v>80291.384000000005</v>
      </c>
      <c r="H1501" s="39">
        <v>80163.966</v>
      </c>
    </row>
    <row r="1502" spans="1:8">
      <c r="A1502" s="38" t="s">
        <v>8</v>
      </c>
      <c r="B1502" s="31">
        <v>2005</v>
      </c>
      <c r="C1502" s="31">
        <v>16</v>
      </c>
      <c r="D1502" s="32">
        <v>3.41166E-3</v>
      </c>
      <c r="E1502" s="32">
        <v>3.4058500000000002E-3</v>
      </c>
      <c r="F1502" s="32">
        <v>0.99659414999999996</v>
      </c>
      <c r="G1502" s="33">
        <v>80036.547999999995</v>
      </c>
      <c r="H1502" s="39">
        <v>79900.251000000004</v>
      </c>
    </row>
    <row r="1503" spans="1:8">
      <c r="A1503" s="38" t="s">
        <v>8</v>
      </c>
      <c r="B1503" s="31">
        <v>2005</v>
      </c>
      <c r="C1503" s="31">
        <v>17</v>
      </c>
      <c r="D1503" s="32">
        <v>3.66015E-3</v>
      </c>
      <c r="E1503" s="32">
        <v>3.6534599999999999E-3</v>
      </c>
      <c r="F1503" s="32">
        <v>0.99634654</v>
      </c>
      <c r="G1503" s="33">
        <v>79763.955000000002</v>
      </c>
      <c r="H1503" s="39">
        <v>79618.248000000007</v>
      </c>
    </row>
    <row r="1504" spans="1:8">
      <c r="A1504" s="38" t="s">
        <v>8</v>
      </c>
      <c r="B1504" s="31">
        <v>2005</v>
      </c>
      <c r="C1504" s="31">
        <v>18</v>
      </c>
      <c r="D1504" s="32">
        <v>3.9314199999999997E-3</v>
      </c>
      <c r="E1504" s="32">
        <v>3.9237100000000004E-3</v>
      </c>
      <c r="F1504" s="32">
        <v>0.99607628999999998</v>
      </c>
      <c r="G1504" s="33">
        <v>79472.539999999994</v>
      </c>
      <c r="H1504" s="39">
        <v>79316.626999999993</v>
      </c>
    </row>
    <row r="1505" spans="1:8">
      <c r="A1505" s="38" t="s">
        <v>8</v>
      </c>
      <c r="B1505" s="31">
        <v>2005</v>
      </c>
      <c r="C1505" s="31">
        <v>19</v>
      </c>
      <c r="D1505" s="32">
        <v>4.2492700000000003E-3</v>
      </c>
      <c r="E1505" s="32">
        <v>4.24026E-3</v>
      </c>
      <c r="F1505" s="32">
        <v>0.99575974</v>
      </c>
      <c r="G1505" s="33">
        <v>79160.713000000003</v>
      </c>
      <c r="H1505" s="39">
        <v>78992.881999999998</v>
      </c>
    </row>
    <row r="1506" spans="1:8">
      <c r="A1506" s="38" t="s">
        <v>8</v>
      </c>
      <c r="B1506" s="31">
        <v>2005</v>
      </c>
      <c r="C1506" s="31">
        <v>20</v>
      </c>
      <c r="D1506" s="32">
        <v>4.5860199999999997E-3</v>
      </c>
      <c r="E1506" s="32">
        <v>4.5755300000000004E-3</v>
      </c>
      <c r="F1506" s="32">
        <v>0.99542447000000001</v>
      </c>
      <c r="G1506" s="33">
        <v>78825.051000000007</v>
      </c>
      <c r="H1506" s="39">
        <v>78644.717999999993</v>
      </c>
    </row>
    <row r="1507" spans="1:8">
      <c r="A1507" s="38" t="s">
        <v>8</v>
      </c>
      <c r="B1507" s="31">
        <v>2005</v>
      </c>
      <c r="C1507" s="31">
        <v>21</v>
      </c>
      <c r="D1507" s="32">
        <v>4.9056500000000001E-3</v>
      </c>
      <c r="E1507" s="32">
        <v>4.8936400000000003E-3</v>
      </c>
      <c r="F1507" s="32">
        <v>0.99510635999999997</v>
      </c>
      <c r="G1507" s="33">
        <v>78464.384999999995</v>
      </c>
      <c r="H1507" s="39">
        <v>78272.395999999993</v>
      </c>
    </row>
    <row r="1508" spans="1:8">
      <c r="A1508" s="38" t="s">
        <v>8</v>
      </c>
      <c r="B1508" s="31">
        <v>2005</v>
      </c>
      <c r="C1508" s="31">
        <v>22</v>
      </c>
      <c r="D1508" s="32">
        <v>5.1784300000000004E-3</v>
      </c>
      <c r="E1508" s="32">
        <v>5.16505E-3</v>
      </c>
      <c r="F1508" s="32">
        <v>0.99483495</v>
      </c>
      <c r="G1508" s="33">
        <v>78080.407999999996</v>
      </c>
      <c r="H1508" s="39">
        <v>77878.763000000006</v>
      </c>
    </row>
    <row r="1509" spans="1:8">
      <c r="A1509" s="38" t="s">
        <v>8</v>
      </c>
      <c r="B1509" s="31">
        <v>2005</v>
      </c>
      <c r="C1509" s="31">
        <v>23</v>
      </c>
      <c r="D1509" s="32">
        <v>5.39537E-3</v>
      </c>
      <c r="E1509" s="32">
        <v>5.3808600000000003E-3</v>
      </c>
      <c r="F1509" s="32">
        <v>0.99461913999999996</v>
      </c>
      <c r="G1509" s="33">
        <v>77677.119000000006</v>
      </c>
      <c r="H1509" s="39">
        <v>77468.134000000005</v>
      </c>
    </row>
    <row r="1510" spans="1:8">
      <c r="A1510" s="38" t="s">
        <v>8</v>
      </c>
      <c r="B1510" s="31">
        <v>2005</v>
      </c>
      <c r="C1510" s="31">
        <v>24</v>
      </c>
      <c r="D1510" s="32">
        <v>5.5883399999999998E-3</v>
      </c>
      <c r="E1510" s="32">
        <v>5.5727700000000003E-3</v>
      </c>
      <c r="F1510" s="32">
        <v>0.99442723</v>
      </c>
      <c r="G1510" s="33">
        <v>77259.149000000005</v>
      </c>
      <c r="H1510" s="39">
        <v>77043.875</v>
      </c>
    </row>
    <row r="1511" spans="1:8">
      <c r="A1511" s="38" t="s">
        <v>8</v>
      </c>
      <c r="B1511" s="31">
        <v>2005</v>
      </c>
      <c r="C1511" s="31">
        <v>25</v>
      </c>
      <c r="D1511" s="32">
        <v>5.7590599999999999E-3</v>
      </c>
      <c r="E1511" s="32">
        <v>5.74253E-3</v>
      </c>
      <c r="F1511" s="32">
        <v>0.99425746999999998</v>
      </c>
      <c r="G1511" s="33">
        <v>76828.601999999999</v>
      </c>
      <c r="H1511" s="39">
        <v>76608.006999999998</v>
      </c>
    </row>
    <row r="1512" spans="1:8">
      <c r="A1512" s="38" t="s">
        <v>8</v>
      </c>
      <c r="B1512" s="31">
        <v>2005</v>
      </c>
      <c r="C1512" s="31">
        <v>26</v>
      </c>
      <c r="D1512" s="32">
        <v>5.9066199999999996E-3</v>
      </c>
      <c r="E1512" s="32">
        <v>5.8892299999999996E-3</v>
      </c>
      <c r="F1512" s="32">
        <v>0.99411077000000003</v>
      </c>
      <c r="G1512" s="33">
        <v>76387.410999999993</v>
      </c>
      <c r="H1512" s="39">
        <v>76162.48</v>
      </c>
    </row>
    <row r="1513" spans="1:8">
      <c r="A1513" s="38" t="s">
        <v>8</v>
      </c>
      <c r="B1513" s="31">
        <v>2005</v>
      </c>
      <c r="C1513" s="31">
        <v>27</v>
      </c>
      <c r="D1513" s="32">
        <v>6.0515300000000003E-3</v>
      </c>
      <c r="E1513" s="32">
        <v>6.0332800000000002E-3</v>
      </c>
      <c r="F1513" s="32">
        <v>0.99396671999999997</v>
      </c>
      <c r="G1513" s="33">
        <v>75937.548999999999</v>
      </c>
      <c r="H1513" s="39">
        <v>75708.472999999998</v>
      </c>
    </row>
    <row r="1514" spans="1:8">
      <c r="A1514" s="38" t="s">
        <v>8</v>
      </c>
      <c r="B1514" s="31">
        <v>2005</v>
      </c>
      <c r="C1514" s="31">
        <v>28</v>
      </c>
      <c r="D1514" s="32">
        <v>6.2291500000000001E-3</v>
      </c>
      <c r="E1514" s="32">
        <v>6.2097999999999997E-3</v>
      </c>
      <c r="F1514" s="32">
        <v>0.99379019999999996</v>
      </c>
      <c r="G1514" s="33">
        <v>75479.395999999993</v>
      </c>
      <c r="H1514" s="39">
        <v>75245.039999999994</v>
      </c>
    </row>
    <row r="1515" spans="1:8">
      <c r="A1515" s="38" t="s">
        <v>8</v>
      </c>
      <c r="B1515" s="31">
        <v>2005</v>
      </c>
      <c r="C1515" s="31">
        <v>29</v>
      </c>
      <c r="D1515" s="32">
        <v>6.3594999999999997E-3</v>
      </c>
      <c r="E1515" s="32">
        <v>6.3393399999999997E-3</v>
      </c>
      <c r="F1515" s="32">
        <v>0.99366065999999997</v>
      </c>
      <c r="G1515" s="33">
        <v>75010.683999999994</v>
      </c>
      <c r="H1515" s="39">
        <v>74772.925000000003</v>
      </c>
    </row>
    <row r="1516" spans="1:8">
      <c r="A1516" s="38" t="s">
        <v>8</v>
      </c>
      <c r="B1516" s="31">
        <v>2005</v>
      </c>
      <c r="C1516" s="31">
        <v>30</v>
      </c>
      <c r="D1516" s="32">
        <v>6.60846E-3</v>
      </c>
      <c r="E1516" s="32">
        <v>6.5867E-3</v>
      </c>
      <c r="F1516" s="32">
        <v>0.99341330000000005</v>
      </c>
      <c r="G1516" s="33">
        <v>74535.165999999997</v>
      </c>
      <c r="H1516" s="39">
        <v>74289.695000000007</v>
      </c>
    </row>
    <row r="1517" spans="1:8">
      <c r="A1517" s="38" t="s">
        <v>8</v>
      </c>
      <c r="B1517" s="31">
        <v>2005</v>
      </c>
      <c r="C1517" s="31">
        <v>31</v>
      </c>
      <c r="D1517" s="32">
        <v>6.7273400000000001E-3</v>
      </c>
      <c r="E1517" s="32">
        <v>6.7047900000000004E-3</v>
      </c>
      <c r="F1517" s="32">
        <v>0.99329520999999998</v>
      </c>
      <c r="G1517" s="33">
        <v>74044.225000000006</v>
      </c>
      <c r="H1517" s="39">
        <v>73796</v>
      </c>
    </row>
    <row r="1518" spans="1:8">
      <c r="A1518" s="38" t="s">
        <v>8</v>
      </c>
      <c r="B1518" s="31">
        <v>2005</v>
      </c>
      <c r="C1518" s="31">
        <v>32</v>
      </c>
      <c r="D1518" s="32">
        <v>7.0132700000000003E-3</v>
      </c>
      <c r="E1518" s="32">
        <v>6.9887700000000001E-3</v>
      </c>
      <c r="F1518" s="32">
        <v>0.99301123000000002</v>
      </c>
      <c r="G1518" s="33">
        <v>73547.774000000005</v>
      </c>
      <c r="H1518" s="39">
        <v>73290.77</v>
      </c>
    </row>
    <row r="1519" spans="1:8">
      <c r="A1519" s="38" t="s">
        <v>8</v>
      </c>
      <c r="B1519" s="31">
        <v>2005</v>
      </c>
      <c r="C1519" s="31">
        <v>33</v>
      </c>
      <c r="D1519" s="32">
        <v>7.2413399999999998E-3</v>
      </c>
      <c r="E1519" s="32">
        <v>7.2152199999999996E-3</v>
      </c>
      <c r="F1519" s="32">
        <v>0.99278478000000003</v>
      </c>
      <c r="G1519" s="33">
        <v>73033.766000000003</v>
      </c>
      <c r="H1519" s="39">
        <v>72770.289000000004</v>
      </c>
    </row>
    <row r="1520" spans="1:8">
      <c r="A1520" s="38" t="s">
        <v>8</v>
      </c>
      <c r="B1520" s="31">
        <v>2005</v>
      </c>
      <c r="C1520" s="31">
        <v>34</v>
      </c>
      <c r="D1520" s="32">
        <v>7.4822600000000001E-3</v>
      </c>
      <c r="E1520" s="32">
        <v>7.4543700000000001E-3</v>
      </c>
      <c r="F1520" s="32">
        <v>0.99254562999999996</v>
      </c>
      <c r="G1520" s="33">
        <v>72506.811000000002</v>
      </c>
      <c r="H1520" s="39">
        <v>72236.565000000002</v>
      </c>
    </row>
    <row r="1521" spans="1:8">
      <c r="A1521" s="38" t="s">
        <v>8</v>
      </c>
      <c r="B1521" s="31">
        <v>2005</v>
      </c>
      <c r="C1521" s="31">
        <v>35</v>
      </c>
      <c r="D1521" s="32">
        <v>7.7618799999999996E-3</v>
      </c>
      <c r="E1521" s="32">
        <v>7.7318700000000001E-3</v>
      </c>
      <c r="F1521" s="32">
        <v>0.99226813000000003</v>
      </c>
      <c r="G1521" s="33">
        <v>71966.319000000003</v>
      </c>
      <c r="H1521" s="39">
        <v>71688.101999999999</v>
      </c>
    </row>
    <row r="1522" spans="1:8">
      <c r="A1522" s="38" t="s">
        <v>8</v>
      </c>
      <c r="B1522" s="31">
        <v>2005</v>
      </c>
      <c r="C1522" s="31">
        <v>36</v>
      </c>
      <c r="D1522" s="32">
        <v>8.0339399999999998E-3</v>
      </c>
      <c r="E1522" s="32">
        <v>8.0017999999999999E-3</v>
      </c>
      <c r="F1522" s="32">
        <v>0.99199820000000005</v>
      </c>
      <c r="G1522" s="33">
        <v>71409.884000000005</v>
      </c>
      <c r="H1522" s="39">
        <v>71124.180999999997</v>
      </c>
    </row>
    <row r="1523" spans="1:8">
      <c r="A1523" s="38" t="s">
        <v>8</v>
      </c>
      <c r="B1523" s="31">
        <v>2005</v>
      </c>
      <c r="C1523" s="31">
        <v>37</v>
      </c>
      <c r="D1523" s="32">
        <v>8.2863099999999999E-3</v>
      </c>
      <c r="E1523" s="32">
        <v>8.2521199999999999E-3</v>
      </c>
      <c r="F1523" s="32">
        <v>0.99174788000000003</v>
      </c>
      <c r="G1523" s="33">
        <v>70838.476999999999</v>
      </c>
      <c r="H1523" s="39">
        <v>70546.192999999999</v>
      </c>
    </row>
    <row r="1524" spans="1:8">
      <c r="A1524" s="38" t="s">
        <v>8</v>
      </c>
      <c r="B1524" s="31">
        <v>2005</v>
      </c>
      <c r="C1524" s="31">
        <v>38</v>
      </c>
      <c r="D1524" s="32">
        <v>8.6275299999999996E-3</v>
      </c>
      <c r="E1524" s="32">
        <v>8.5904699999999994E-3</v>
      </c>
      <c r="F1524" s="32">
        <v>0.99140952999999998</v>
      </c>
      <c r="G1524" s="33">
        <v>70253.909</v>
      </c>
      <c r="H1524" s="39">
        <v>69952.152000000002</v>
      </c>
    </row>
    <row r="1525" spans="1:8">
      <c r="A1525" s="38" t="s">
        <v>8</v>
      </c>
      <c r="B1525" s="31">
        <v>2005</v>
      </c>
      <c r="C1525" s="31">
        <v>39</v>
      </c>
      <c r="D1525" s="32">
        <v>8.8796900000000008E-3</v>
      </c>
      <c r="E1525" s="32">
        <v>8.8404399999999998E-3</v>
      </c>
      <c r="F1525" s="32">
        <v>0.99115956000000005</v>
      </c>
      <c r="G1525" s="33">
        <v>69650.395000000004</v>
      </c>
      <c r="H1525" s="39">
        <v>69342.524999999994</v>
      </c>
    </row>
    <row r="1526" spans="1:8">
      <c r="A1526" s="38" t="s">
        <v>8</v>
      </c>
      <c r="B1526" s="31">
        <v>2005</v>
      </c>
      <c r="C1526" s="31">
        <v>40</v>
      </c>
      <c r="D1526" s="32">
        <v>9.2999199999999997E-3</v>
      </c>
      <c r="E1526" s="32">
        <v>9.2568800000000003E-3</v>
      </c>
      <c r="F1526" s="32">
        <v>0.99074311999999998</v>
      </c>
      <c r="G1526" s="33">
        <v>69034.654999999999</v>
      </c>
      <c r="H1526" s="39">
        <v>68715.131999999998</v>
      </c>
    </row>
    <row r="1527" spans="1:8">
      <c r="A1527" s="38" t="s">
        <v>8</v>
      </c>
      <c r="B1527" s="31">
        <v>2005</v>
      </c>
      <c r="C1527" s="31">
        <v>41</v>
      </c>
      <c r="D1527" s="32">
        <v>9.4243799999999996E-3</v>
      </c>
      <c r="E1527" s="32">
        <v>9.3801800000000001E-3</v>
      </c>
      <c r="F1527" s="32">
        <v>0.99061982000000004</v>
      </c>
      <c r="G1527" s="33">
        <v>68395.608999999997</v>
      </c>
      <c r="H1527" s="39">
        <v>68074.827999999994</v>
      </c>
    </row>
    <row r="1528" spans="1:8">
      <c r="A1528" s="38" t="s">
        <v>8</v>
      </c>
      <c r="B1528" s="31">
        <v>2005</v>
      </c>
      <c r="C1528" s="31">
        <v>42</v>
      </c>
      <c r="D1528" s="32">
        <v>9.8924000000000008E-3</v>
      </c>
      <c r="E1528" s="32">
        <v>9.8437100000000003E-3</v>
      </c>
      <c r="F1528" s="32">
        <v>0.99015629000000005</v>
      </c>
      <c r="G1528" s="33">
        <v>67754.046000000002</v>
      </c>
      <c r="H1528" s="39">
        <v>67420.570999999996</v>
      </c>
    </row>
    <row r="1529" spans="1:8">
      <c r="A1529" s="38" t="s">
        <v>8</v>
      </c>
      <c r="B1529" s="31">
        <v>2005</v>
      </c>
      <c r="C1529" s="31">
        <v>43</v>
      </c>
      <c r="D1529" s="32">
        <v>1.009504E-2</v>
      </c>
      <c r="E1529" s="32">
        <v>1.0044340000000001E-2</v>
      </c>
      <c r="F1529" s="32">
        <v>0.98995566000000002</v>
      </c>
      <c r="G1529" s="33">
        <v>67087.095000000001</v>
      </c>
      <c r="H1529" s="39">
        <v>66750.172999999995</v>
      </c>
    </row>
    <row r="1530" spans="1:8">
      <c r="A1530" s="38" t="s">
        <v>8</v>
      </c>
      <c r="B1530" s="31">
        <v>2005</v>
      </c>
      <c r="C1530" s="31">
        <v>44</v>
      </c>
      <c r="D1530" s="32">
        <v>1.0436600000000001E-2</v>
      </c>
      <c r="E1530" s="32">
        <v>1.038242E-2</v>
      </c>
      <c r="F1530" s="32">
        <v>0.98961758</v>
      </c>
      <c r="G1530" s="33">
        <v>66413.25</v>
      </c>
      <c r="H1530" s="39">
        <v>66068.485000000001</v>
      </c>
    </row>
    <row r="1531" spans="1:8">
      <c r="A1531" s="38" t="s">
        <v>8</v>
      </c>
      <c r="B1531" s="31">
        <v>2005</v>
      </c>
      <c r="C1531" s="31">
        <v>45</v>
      </c>
      <c r="D1531" s="32">
        <v>1.085502E-2</v>
      </c>
      <c r="E1531" s="32">
        <v>1.0796429999999999E-2</v>
      </c>
      <c r="F1531" s="32">
        <v>0.98920357000000003</v>
      </c>
      <c r="G1531" s="33">
        <v>65723.718999999997</v>
      </c>
      <c r="H1531" s="39">
        <v>65368.928999999996</v>
      </c>
    </row>
    <row r="1532" spans="1:8">
      <c r="A1532" s="38" t="s">
        <v>8</v>
      </c>
      <c r="B1532" s="31">
        <v>2005</v>
      </c>
      <c r="C1532" s="31">
        <v>46</v>
      </c>
      <c r="D1532" s="32">
        <v>1.117722E-2</v>
      </c>
      <c r="E1532" s="32">
        <v>1.1115109999999999E-2</v>
      </c>
      <c r="F1532" s="32">
        <v>0.98888489000000002</v>
      </c>
      <c r="G1532" s="33">
        <v>65014.137999999999</v>
      </c>
      <c r="H1532" s="39">
        <v>64652.819000000003</v>
      </c>
    </row>
    <row r="1533" spans="1:8">
      <c r="A1533" s="38" t="s">
        <v>8</v>
      </c>
      <c r="B1533" s="31">
        <v>2005</v>
      </c>
      <c r="C1533" s="31">
        <v>47</v>
      </c>
      <c r="D1533" s="32">
        <v>1.1629459999999999E-2</v>
      </c>
      <c r="E1533" s="32">
        <v>1.156223E-2</v>
      </c>
      <c r="F1533" s="32">
        <v>0.98843776999999999</v>
      </c>
      <c r="G1533" s="33">
        <v>64291.499000000003</v>
      </c>
      <c r="H1533" s="39">
        <v>63919.822999999997</v>
      </c>
    </row>
    <row r="1534" spans="1:8">
      <c r="A1534" s="38" t="s">
        <v>8</v>
      </c>
      <c r="B1534" s="31">
        <v>2005</v>
      </c>
      <c r="C1534" s="31">
        <v>48</v>
      </c>
      <c r="D1534" s="32">
        <v>1.2280320000000001E-2</v>
      </c>
      <c r="E1534" s="32">
        <v>1.220538E-2</v>
      </c>
      <c r="F1534" s="32">
        <v>0.98779461999999996</v>
      </c>
      <c r="G1534" s="33">
        <v>63548.146000000001</v>
      </c>
      <c r="H1534" s="39">
        <v>63160.332000000002</v>
      </c>
    </row>
    <row r="1535" spans="1:8">
      <c r="A1535" s="38" t="s">
        <v>8</v>
      </c>
      <c r="B1535" s="31">
        <v>2005</v>
      </c>
      <c r="C1535" s="31">
        <v>49</v>
      </c>
      <c r="D1535" s="32">
        <v>1.288892E-2</v>
      </c>
      <c r="E1535" s="32">
        <v>1.2806390000000001E-2</v>
      </c>
      <c r="F1535" s="32">
        <v>0.98719361000000005</v>
      </c>
      <c r="G1535" s="33">
        <v>62772.517</v>
      </c>
      <c r="H1535" s="39">
        <v>62370.572999999997</v>
      </c>
    </row>
    <row r="1536" spans="1:8">
      <c r="A1536" s="38" t="s">
        <v>8</v>
      </c>
      <c r="B1536" s="31">
        <v>2005</v>
      </c>
      <c r="C1536" s="31">
        <v>50</v>
      </c>
      <c r="D1536" s="32">
        <v>1.380141E-2</v>
      </c>
      <c r="E1536" s="32">
        <v>1.370682E-2</v>
      </c>
      <c r="F1536" s="32">
        <v>0.98629317999999999</v>
      </c>
      <c r="G1536" s="33">
        <v>61968.627999999997</v>
      </c>
      <c r="H1536" s="39">
        <v>61543.930999999997</v>
      </c>
    </row>
    <row r="1537" spans="1:8">
      <c r="A1537" s="38" t="s">
        <v>8</v>
      </c>
      <c r="B1537" s="31">
        <v>2005</v>
      </c>
      <c r="C1537" s="31">
        <v>51</v>
      </c>
      <c r="D1537" s="32">
        <v>1.4267820000000001E-2</v>
      </c>
      <c r="E1537" s="32">
        <v>1.416676E-2</v>
      </c>
      <c r="F1537" s="32">
        <v>0.98583324000000006</v>
      </c>
      <c r="G1537" s="33">
        <v>61119.235000000001</v>
      </c>
      <c r="H1537" s="39">
        <v>60686.303999999996</v>
      </c>
    </row>
    <row r="1538" spans="1:8">
      <c r="A1538" s="38" t="s">
        <v>8</v>
      </c>
      <c r="B1538" s="31">
        <v>2005</v>
      </c>
      <c r="C1538" s="31">
        <v>52</v>
      </c>
      <c r="D1538" s="32">
        <v>1.525667E-2</v>
      </c>
      <c r="E1538" s="32">
        <v>1.5141160000000001E-2</v>
      </c>
      <c r="F1538" s="32">
        <v>0.98485884000000001</v>
      </c>
      <c r="G1538" s="33">
        <v>60253.374000000003</v>
      </c>
      <c r="H1538" s="39">
        <v>59797.220999999998</v>
      </c>
    </row>
    <row r="1539" spans="1:8">
      <c r="A1539" s="38" t="s">
        <v>8</v>
      </c>
      <c r="B1539" s="31">
        <v>2005</v>
      </c>
      <c r="C1539" s="31">
        <v>53</v>
      </c>
      <c r="D1539" s="32">
        <v>1.592145E-2</v>
      </c>
      <c r="E1539" s="32">
        <v>1.5795699999999999E-2</v>
      </c>
      <c r="F1539" s="32">
        <v>0.98420430000000003</v>
      </c>
      <c r="G1539" s="33">
        <v>59341.067000000003</v>
      </c>
      <c r="H1539" s="39">
        <v>58872.4</v>
      </c>
    </row>
    <row r="1540" spans="1:8">
      <c r="A1540" s="38" t="s">
        <v>8</v>
      </c>
      <c r="B1540" s="31">
        <v>2005</v>
      </c>
      <c r="C1540" s="31">
        <v>54</v>
      </c>
      <c r="D1540" s="32">
        <v>1.674571E-2</v>
      </c>
      <c r="E1540" s="32">
        <v>1.6606659999999999E-2</v>
      </c>
      <c r="F1540" s="32">
        <v>0.98339334</v>
      </c>
      <c r="G1540" s="33">
        <v>58403.733</v>
      </c>
      <c r="H1540" s="39">
        <v>57918.788</v>
      </c>
    </row>
    <row r="1541" spans="1:8">
      <c r="A1541" s="38" t="s">
        <v>8</v>
      </c>
      <c r="B1541" s="31">
        <v>2005</v>
      </c>
      <c r="C1541" s="31">
        <v>55</v>
      </c>
      <c r="D1541" s="32">
        <v>1.754934E-2</v>
      </c>
      <c r="E1541" s="32">
        <v>1.7396689999999999E-2</v>
      </c>
      <c r="F1541" s="32">
        <v>0.98260331000000001</v>
      </c>
      <c r="G1541" s="33">
        <v>57433.841999999997</v>
      </c>
      <c r="H1541" s="39">
        <v>56934.262999999999</v>
      </c>
    </row>
    <row r="1542" spans="1:8">
      <c r="A1542" s="38" t="s">
        <v>8</v>
      </c>
      <c r="B1542" s="31">
        <v>2005</v>
      </c>
      <c r="C1542" s="31">
        <v>56</v>
      </c>
      <c r="D1542" s="32">
        <v>1.8485620000000001E-2</v>
      </c>
      <c r="E1542" s="32">
        <v>1.8316320000000001E-2</v>
      </c>
      <c r="F1542" s="32">
        <v>0.98168367999999995</v>
      </c>
      <c r="G1542" s="33">
        <v>56434.684000000001</v>
      </c>
      <c r="H1542" s="39">
        <v>55917.845999999998</v>
      </c>
    </row>
    <row r="1543" spans="1:8">
      <c r="A1543" s="38" t="s">
        <v>8</v>
      </c>
      <c r="B1543" s="31">
        <v>2005</v>
      </c>
      <c r="C1543" s="31">
        <v>57</v>
      </c>
      <c r="D1543" s="32">
        <v>1.9438549999999999E-2</v>
      </c>
      <c r="E1543" s="32">
        <v>1.9251440000000002E-2</v>
      </c>
      <c r="F1543" s="32">
        <v>0.98074855999999999</v>
      </c>
      <c r="G1543" s="33">
        <v>55401.008000000002</v>
      </c>
      <c r="H1543" s="39">
        <v>54867.733999999997</v>
      </c>
    </row>
    <row r="1544" spans="1:8">
      <c r="A1544" s="38" t="s">
        <v>8</v>
      </c>
      <c r="B1544" s="31">
        <v>2005</v>
      </c>
      <c r="C1544" s="31">
        <v>58</v>
      </c>
      <c r="D1544" s="32">
        <v>2.0890410000000002E-2</v>
      </c>
      <c r="E1544" s="32">
        <v>2.0674459999999999E-2</v>
      </c>
      <c r="F1544" s="32">
        <v>0.97932554000000005</v>
      </c>
      <c r="G1544" s="33">
        <v>54334.459000000003</v>
      </c>
      <c r="H1544" s="39">
        <v>53772.790999999997</v>
      </c>
    </row>
    <row r="1545" spans="1:8">
      <c r="A1545" s="38" t="s">
        <v>8</v>
      </c>
      <c r="B1545" s="31">
        <v>2005</v>
      </c>
      <c r="C1545" s="31">
        <v>59</v>
      </c>
      <c r="D1545" s="32">
        <v>2.2354800000000001E-2</v>
      </c>
      <c r="E1545" s="32">
        <v>2.2107700000000001E-2</v>
      </c>
      <c r="F1545" s="32">
        <v>0.97789230000000005</v>
      </c>
      <c r="G1545" s="33">
        <v>53211.123</v>
      </c>
      <c r="H1545" s="39">
        <v>52622.936000000002</v>
      </c>
    </row>
    <row r="1546" spans="1:8">
      <c r="A1546" s="38" t="s">
        <v>8</v>
      </c>
      <c r="B1546" s="31">
        <v>2005</v>
      </c>
      <c r="C1546" s="31">
        <v>60</v>
      </c>
      <c r="D1546" s="32">
        <v>2.460681E-2</v>
      </c>
      <c r="E1546" s="32">
        <v>2.4307740000000001E-2</v>
      </c>
      <c r="F1546" s="32">
        <v>0.97569225999999998</v>
      </c>
      <c r="G1546" s="33">
        <v>52034.748</v>
      </c>
      <c r="H1546" s="39">
        <v>51402.324999999997</v>
      </c>
    </row>
    <row r="1547" spans="1:8">
      <c r="A1547" s="38" t="s">
        <v>8</v>
      </c>
      <c r="B1547" s="31">
        <v>2005</v>
      </c>
      <c r="C1547" s="31">
        <v>61</v>
      </c>
      <c r="D1547" s="32">
        <v>2.5978439999999998E-2</v>
      </c>
      <c r="E1547" s="32">
        <v>2.5645330000000001E-2</v>
      </c>
      <c r="F1547" s="32">
        <v>0.97435466999999998</v>
      </c>
      <c r="G1547" s="33">
        <v>50769.900999999998</v>
      </c>
      <c r="H1547" s="39">
        <v>50118.896000000001</v>
      </c>
    </row>
    <row r="1548" spans="1:8">
      <c r="A1548" s="38" t="s">
        <v>8</v>
      </c>
      <c r="B1548" s="31">
        <v>2005</v>
      </c>
      <c r="C1548" s="31">
        <v>62</v>
      </c>
      <c r="D1548" s="32">
        <v>2.85621E-2</v>
      </c>
      <c r="E1548" s="32">
        <v>2.815995E-2</v>
      </c>
      <c r="F1548" s="32">
        <v>0.97184004999999996</v>
      </c>
      <c r="G1548" s="33">
        <v>49467.89</v>
      </c>
      <c r="H1548" s="39">
        <v>48771.383999999998</v>
      </c>
    </row>
    <row r="1549" spans="1:8">
      <c r="A1549" s="38" t="s">
        <v>8</v>
      </c>
      <c r="B1549" s="31">
        <v>2005</v>
      </c>
      <c r="C1549" s="31">
        <v>63</v>
      </c>
      <c r="D1549" s="32">
        <v>3.0881780000000001E-2</v>
      </c>
      <c r="E1549" s="32">
        <v>3.0412189999999999E-2</v>
      </c>
      <c r="F1549" s="32">
        <v>0.96958781000000005</v>
      </c>
      <c r="G1549" s="33">
        <v>48074.877</v>
      </c>
      <c r="H1549" s="39">
        <v>47343.845999999998</v>
      </c>
    </row>
    <row r="1550" spans="1:8">
      <c r="A1550" s="38" t="s">
        <v>8</v>
      </c>
      <c r="B1550" s="31">
        <v>2005</v>
      </c>
      <c r="C1550" s="31">
        <v>64</v>
      </c>
      <c r="D1550" s="32">
        <v>3.3456989999999999E-2</v>
      </c>
      <c r="E1550" s="32">
        <v>3.2906520000000002E-2</v>
      </c>
      <c r="F1550" s="32">
        <v>0.96709347999999995</v>
      </c>
      <c r="G1550" s="33">
        <v>46612.815000000002</v>
      </c>
      <c r="H1550" s="39">
        <v>45845.881999999998</v>
      </c>
    </row>
    <row r="1551" spans="1:8">
      <c r="A1551" s="38" t="s">
        <v>8</v>
      </c>
      <c r="B1551" s="31">
        <v>2005</v>
      </c>
      <c r="C1551" s="31">
        <v>65</v>
      </c>
      <c r="D1551" s="32">
        <v>3.635911E-2</v>
      </c>
      <c r="E1551" s="32">
        <v>3.5709919999999999E-2</v>
      </c>
      <c r="F1551" s="32">
        <v>0.96429008000000005</v>
      </c>
      <c r="G1551" s="33">
        <v>45078.949000000001</v>
      </c>
      <c r="H1551" s="39">
        <v>44274.065999999999</v>
      </c>
    </row>
    <row r="1552" spans="1:8">
      <c r="A1552" s="38" t="s">
        <v>8</v>
      </c>
      <c r="B1552" s="31">
        <v>2005</v>
      </c>
      <c r="C1552" s="31">
        <v>66</v>
      </c>
      <c r="D1552" s="32">
        <v>3.9087209999999997E-2</v>
      </c>
      <c r="E1552" s="32">
        <v>3.8337950000000003E-2</v>
      </c>
      <c r="F1552" s="32">
        <v>0.96166205000000005</v>
      </c>
      <c r="G1552" s="33">
        <v>43469.184000000001</v>
      </c>
      <c r="H1552" s="39">
        <v>42635.923999999999</v>
      </c>
    </row>
    <row r="1553" spans="1:8">
      <c r="A1553" s="38" t="s">
        <v>8</v>
      </c>
      <c r="B1553" s="31">
        <v>2005</v>
      </c>
      <c r="C1553" s="31">
        <v>67</v>
      </c>
      <c r="D1553" s="32">
        <v>4.2459879999999998E-2</v>
      </c>
      <c r="E1553" s="32">
        <v>4.1577200000000002E-2</v>
      </c>
      <c r="F1553" s="32">
        <v>0.95842280000000002</v>
      </c>
      <c r="G1553" s="33">
        <v>41802.663999999997</v>
      </c>
      <c r="H1553" s="39">
        <v>40933.644999999997</v>
      </c>
    </row>
    <row r="1554" spans="1:8">
      <c r="A1554" s="38" t="s">
        <v>8</v>
      </c>
      <c r="B1554" s="31">
        <v>2005</v>
      </c>
      <c r="C1554" s="31">
        <v>68</v>
      </c>
      <c r="D1554" s="32">
        <v>4.6439420000000002E-2</v>
      </c>
      <c r="E1554" s="32">
        <v>4.5385580000000002E-2</v>
      </c>
      <c r="F1554" s="32">
        <v>0.95461441999999996</v>
      </c>
      <c r="G1554" s="33">
        <v>40064.627</v>
      </c>
      <c r="H1554" s="39">
        <v>39155.447999999997</v>
      </c>
    </row>
    <row r="1555" spans="1:8">
      <c r="A1555" s="38" t="s">
        <v>8</v>
      </c>
      <c r="B1555" s="31">
        <v>2005</v>
      </c>
      <c r="C1555" s="31">
        <v>69</v>
      </c>
      <c r="D1555" s="32">
        <v>5.0441920000000001E-2</v>
      </c>
      <c r="E1555" s="32">
        <v>4.9201019999999998E-2</v>
      </c>
      <c r="F1555" s="32">
        <v>0.95079897999999996</v>
      </c>
      <c r="G1555" s="33">
        <v>38246.269999999997</v>
      </c>
      <c r="H1555" s="39">
        <v>37305.392999999996</v>
      </c>
    </row>
    <row r="1556" spans="1:8">
      <c r="A1556" s="38" t="s">
        <v>8</v>
      </c>
      <c r="B1556" s="31">
        <v>2005</v>
      </c>
      <c r="C1556" s="31">
        <v>70</v>
      </c>
      <c r="D1556" s="32">
        <v>5.648545E-2</v>
      </c>
      <c r="E1556" s="32">
        <v>5.4933959999999997E-2</v>
      </c>
      <c r="F1556" s="32">
        <v>0.94506604000000005</v>
      </c>
      <c r="G1556" s="33">
        <v>36364.514999999999</v>
      </c>
      <c r="H1556" s="39">
        <v>35365.690999999999</v>
      </c>
    </row>
    <row r="1557" spans="1:8">
      <c r="A1557" s="38" t="s">
        <v>8</v>
      </c>
      <c r="B1557" s="31">
        <v>2005</v>
      </c>
      <c r="C1557" s="31">
        <v>71</v>
      </c>
      <c r="D1557" s="32">
        <v>6.0290169999999997E-2</v>
      </c>
      <c r="E1557" s="32">
        <v>5.8525899999999999E-2</v>
      </c>
      <c r="F1557" s="32">
        <v>0.94147409999999998</v>
      </c>
      <c r="G1557" s="33">
        <v>34366.868000000002</v>
      </c>
      <c r="H1557" s="39">
        <v>33361.192000000003</v>
      </c>
    </row>
    <row r="1558" spans="1:8">
      <c r="A1558" s="38" t="s">
        <v>8</v>
      </c>
      <c r="B1558" s="31">
        <v>2005</v>
      </c>
      <c r="C1558" s="31">
        <v>72</v>
      </c>
      <c r="D1558" s="32">
        <v>6.7198549999999996E-2</v>
      </c>
      <c r="E1558" s="32">
        <v>6.5014130000000003E-2</v>
      </c>
      <c r="F1558" s="32">
        <v>0.93498587</v>
      </c>
      <c r="G1558" s="33">
        <v>32355.516</v>
      </c>
      <c r="H1558" s="39">
        <v>31303.733</v>
      </c>
    </row>
    <row r="1559" spans="1:8">
      <c r="A1559" s="38" t="s">
        <v>8</v>
      </c>
      <c r="B1559" s="31">
        <v>2005</v>
      </c>
      <c r="C1559" s="31">
        <v>73</v>
      </c>
      <c r="D1559" s="32">
        <v>7.3159740000000001E-2</v>
      </c>
      <c r="E1559" s="32">
        <v>7.0578009999999997E-2</v>
      </c>
      <c r="F1559" s="32">
        <v>0.92942199000000003</v>
      </c>
      <c r="G1559" s="33">
        <v>30251.95</v>
      </c>
      <c r="H1559" s="39">
        <v>29184.388999999999</v>
      </c>
    </row>
    <row r="1560" spans="1:8">
      <c r="A1560" s="38" t="s">
        <v>8</v>
      </c>
      <c r="B1560" s="31">
        <v>2005</v>
      </c>
      <c r="C1560" s="31">
        <v>74</v>
      </c>
      <c r="D1560" s="32">
        <v>7.9963670000000001E-2</v>
      </c>
      <c r="E1560" s="32">
        <v>7.6889490000000005E-2</v>
      </c>
      <c r="F1560" s="32">
        <v>0.92311051</v>
      </c>
      <c r="G1560" s="33">
        <v>28116.828000000001</v>
      </c>
      <c r="H1560" s="39">
        <v>27035.883999999998</v>
      </c>
    </row>
    <row r="1561" spans="1:8">
      <c r="A1561" s="38" t="s">
        <v>8</v>
      </c>
      <c r="B1561" s="31">
        <v>2005</v>
      </c>
      <c r="C1561" s="31">
        <v>75</v>
      </c>
      <c r="D1561" s="32">
        <v>8.7491299999999994E-2</v>
      </c>
      <c r="E1561" s="32">
        <v>8.3824350000000006E-2</v>
      </c>
      <c r="F1561" s="32">
        <v>0.91617565000000001</v>
      </c>
      <c r="G1561" s="33">
        <v>25954.938999999998</v>
      </c>
      <c r="H1561" s="39">
        <v>24867.112000000001</v>
      </c>
    </row>
    <row r="1562" spans="1:8">
      <c r="A1562" s="38" t="s">
        <v>8</v>
      </c>
      <c r="B1562" s="31">
        <v>2005</v>
      </c>
      <c r="C1562" s="31">
        <v>76</v>
      </c>
      <c r="D1562" s="32">
        <v>9.4701670000000002E-2</v>
      </c>
      <c r="E1562" s="32">
        <v>9.0420200000000006E-2</v>
      </c>
      <c r="F1562" s="32">
        <v>0.90957980000000005</v>
      </c>
      <c r="G1562" s="33">
        <v>23779.284</v>
      </c>
      <c r="H1562" s="39">
        <v>22704.22</v>
      </c>
    </row>
    <row r="1563" spans="1:8">
      <c r="A1563" s="38" t="s">
        <v>8</v>
      </c>
      <c r="B1563" s="31">
        <v>2005</v>
      </c>
      <c r="C1563" s="31">
        <v>77</v>
      </c>
      <c r="D1563" s="32">
        <v>0.10257052999999999</v>
      </c>
      <c r="E1563" s="32">
        <v>9.756679E-2</v>
      </c>
      <c r="F1563" s="32">
        <v>0.90243320999999999</v>
      </c>
      <c r="G1563" s="33">
        <v>21629.155999999999</v>
      </c>
      <c r="H1563" s="39">
        <v>20574.011999999999</v>
      </c>
    </row>
    <row r="1564" spans="1:8">
      <c r="A1564" s="38" t="s">
        <v>8</v>
      </c>
      <c r="B1564" s="31">
        <v>2005</v>
      </c>
      <c r="C1564" s="31">
        <v>78</v>
      </c>
      <c r="D1564" s="32">
        <v>0.11240364</v>
      </c>
      <c r="E1564" s="32">
        <v>0.1064225</v>
      </c>
      <c r="F1564" s="32">
        <v>0.89357750000000002</v>
      </c>
      <c r="G1564" s="33">
        <v>19518.868999999999</v>
      </c>
      <c r="H1564" s="39">
        <v>18480.244999999999</v>
      </c>
    </row>
    <row r="1565" spans="1:8">
      <c r="A1565" s="38" t="s">
        <v>8</v>
      </c>
      <c r="B1565" s="31">
        <v>2005</v>
      </c>
      <c r="C1565" s="31">
        <v>79</v>
      </c>
      <c r="D1565" s="32">
        <v>0.12122098000000001</v>
      </c>
      <c r="E1565" s="32">
        <v>0.11429359</v>
      </c>
      <c r="F1565" s="32">
        <v>0.88570641000000006</v>
      </c>
      <c r="G1565" s="33">
        <v>17441.621999999999</v>
      </c>
      <c r="H1565" s="39">
        <v>16444.888999999999</v>
      </c>
    </row>
    <row r="1566" spans="1:8">
      <c r="A1566" s="38" t="s">
        <v>8</v>
      </c>
      <c r="B1566" s="31">
        <v>2005</v>
      </c>
      <c r="C1566" s="31">
        <v>80</v>
      </c>
      <c r="D1566" s="32">
        <v>0.13277963000000001</v>
      </c>
      <c r="E1566" s="32">
        <v>0.12451321999999999</v>
      </c>
      <c r="F1566" s="32">
        <v>0.87548678000000002</v>
      </c>
      <c r="G1566" s="33">
        <v>15448.156000000001</v>
      </c>
      <c r="H1566" s="39">
        <v>14486.406000000001</v>
      </c>
    </row>
    <row r="1567" spans="1:8">
      <c r="A1567" s="38" t="s">
        <v>8</v>
      </c>
      <c r="B1567" s="31">
        <v>2005</v>
      </c>
      <c r="C1567" s="31">
        <v>81</v>
      </c>
      <c r="D1567" s="32">
        <v>0.14098441</v>
      </c>
      <c r="E1567" s="32">
        <v>0.13170055</v>
      </c>
      <c r="F1567" s="32">
        <v>0.86829944999999997</v>
      </c>
      <c r="G1567" s="33">
        <v>13524.656999999999</v>
      </c>
      <c r="H1567" s="39">
        <v>12634.054</v>
      </c>
    </row>
    <row r="1568" spans="1:8">
      <c r="A1568" s="38" t="s">
        <v>8</v>
      </c>
      <c r="B1568" s="31">
        <v>2005</v>
      </c>
      <c r="C1568" s="31">
        <v>82</v>
      </c>
      <c r="D1568" s="32">
        <v>0.15580487000000001</v>
      </c>
      <c r="E1568" s="32">
        <v>0.14454449999999999</v>
      </c>
      <c r="F1568" s="32">
        <v>0.85545550000000004</v>
      </c>
      <c r="G1568" s="33">
        <v>11743.451999999999</v>
      </c>
      <c r="H1568" s="39">
        <v>10894.726000000001</v>
      </c>
    </row>
    <row r="1569" spans="1:8">
      <c r="A1569" s="38" t="s">
        <v>8</v>
      </c>
      <c r="B1569" s="31">
        <v>2005</v>
      </c>
      <c r="C1569" s="31">
        <v>83</v>
      </c>
      <c r="D1569" s="32">
        <v>0.16882082000000001</v>
      </c>
      <c r="E1569" s="32">
        <v>0.15567982999999999</v>
      </c>
      <c r="F1569" s="32">
        <v>0.84432017000000004</v>
      </c>
      <c r="G1569" s="33">
        <v>10046</v>
      </c>
      <c r="H1569" s="39">
        <v>9264.0210000000006</v>
      </c>
    </row>
    <row r="1570" spans="1:8">
      <c r="A1570" s="38" t="s">
        <v>8</v>
      </c>
      <c r="B1570" s="31">
        <v>2005</v>
      </c>
      <c r="C1570" s="31">
        <v>84</v>
      </c>
      <c r="D1570" s="32">
        <v>0.18418515999999999</v>
      </c>
      <c r="E1570" s="32">
        <v>0.16865342999999999</v>
      </c>
      <c r="F1570" s="32">
        <v>0.83134657000000001</v>
      </c>
      <c r="G1570" s="33">
        <v>8482.0409999999993</v>
      </c>
      <c r="H1570" s="39">
        <v>7766.7780000000002</v>
      </c>
    </row>
    <row r="1571" spans="1:8">
      <c r="A1571" s="38" t="s">
        <v>8</v>
      </c>
      <c r="B1571" s="31">
        <v>2005</v>
      </c>
      <c r="C1571" s="31">
        <v>85</v>
      </c>
      <c r="D1571" s="32">
        <v>0.19814216000000001</v>
      </c>
      <c r="E1571" s="32">
        <v>0.18028147999999999</v>
      </c>
      <c r="F1571" s="32">
        <v>0.81971852000000001</v>
      </c>
      <c r="G1571" s="33">
        <v>7051.5159999999996</v>
      </c>
      <c r="H1571" s="39">
        <v>6415.8869999999997</v>
      </c>
    </row>
    <row r="1572" spans="1:8">
      <c r="A1572" s="38" t="s">
        <v>8</v>
      </c>
      <c r="B1572" s="31">
        <v>2005</v>
      </c>
      <c r="C1572" s="31">
        <v>86</v>
      </c>
      <c r="D1572" s="32">
        <v>0.21324348000000001</v>
      </c>
      <c r="E1572" s="32">
        <v>0.19269771999999999</v>
      </c>
      <c r="F1572" s="32">
        <v>0.80730228000000004</v>
      </c>
      <c r="G1572" s="33">
        <v>5780.2579999999998</v>
      </c>
      <c r="H1572" s="39">
        <v>5223.3370000000004</v>
      </c>
    </row>
    <row r="1573" spans="1:8">
      <c r="A1573" s="38" t="s">
        <v>8</v>
      </c>
      <c r="B1573" s="31">
        <v>2005</v>
      </c>
      <c r="C1573" s="31">
        <v>87</v>
      </c>
      <c r="D1573" s="32">
        <v>0.22847977</v>
      </c>
      <c r="E1573" s="32">
        <v>0.20505438000000001</v>
      </c>
      <c r="F1573" s="32">
        <v>0.79494562000000002</v>
      </c>
      <c r="G1573" s="33">
        <v>4666.415</v>
      </c>
      <c r="H1573" s="39">
        <v>4187.9809999999998</v>
      </c>
    </row>
    <row r="1574" spans="1:8">
      <c r="A1574" s="38" t="s">
        <v>8</v>
      </c>
      <c r="B1574" s="31">
        <v>2005</v>
      </c>
      <c r="C1574" s="31">
        <v>88</v>
      </c>
      <c r="D1574" s="32">
        <v>0.24561287000000001</v>
      </c>
      <c r="E1574" s="32">
        <v>0.21874908000000001</v>
      </c>
      <c r="F1574" s="32">
        <v>0.78125091999999996</v>
      </c>
      <c r="G1574" s="33">
        <v>3709.5459999999998</v>
      </c>
      <c r="H1574" s="39">
        <v>3303.817</v>
      </c>
    </row>
    <row r="1575" spans="1:8">
      <c r="A1575" s="38" t="s">
        <v>8</v>
      </c>
      <c r="B1575" s="31">
        <v>2005</v>
      </c>
      <c r="C1575" s="31">
        <v>89</v>
      </c>
      <c r="D1575" s="32">
        <v>0.26146658</v>
      </c>
      <c r="E1575" s="32">
        <v>0.23123630000000001</v>
      </c>
      <c r="F1575" s="32">
        <v>0.76876370000000005</v>
      </c>
      <c r="G1575" s="33">
        <v>2898.087</v>
      </c>
      <c r="H1575" s="39">
        <v>2563.0149999999999</v>
      </c>
    </row>
    <row r="1576" spans="1:8">
      <c r="A1576" s="38" t="s">
        <v>8</v>
      </c>
      <c r="B1576" s="31">
        <v>2005</v>
      </c>
      <c r="C1576" s="31">
        <v>90</v>
      </c>
      <c r="D1576" s="32">
        <v>0.28356418999999999</v>
      </c>
      <c r="E1576" s="32">
        <v>0.24835228000000001</v>
      </c>
      <c r="F1576" s="32">
        <v>0.75164772000000002</v>
      </c>
      <c r="G1576" s="33">
        <v>2227.944</v>
      </c>
      <c r="H1576" s="39">
        <v>1951.2860000000001</v>
      </c>
    </row>
    <row r="1577" spans="1:8">
      <c r="A1577" s="38" t="s">
        <v>8</v>
      </c>
      <c r="B1577" s="31">
        <v>2005</v>
      </c>
      <c r="C1577" s="31">
        <v>91</v>
      </c>
      <c r="D1577" s="32">
        <v>0.29686889999999999</v>
      </c>
      <c r="E1577" s="32">
        <v>0.25849877999999998</v>
      </c>
      <c r="F1577" s="32">
        <v>0.74150121999999996</v>
      </c>
      <c r="G1577" s="33">
        <v>1674.6289999999999</v>
      </c>
      <c r="H1577" s="39">
        <v>1458.184</v>
      </c>
    </row>
    <row r="1578" spans="1:8">
      <c r="A1578" s="38" t="s">
        <v>8</v>
      </c>
      <c r="B1578" s="31">
        <v>2005</v>
      </c>
      <c r="C1578" s="31">
        <v>92</v>
      </c>
      <c r="D1578" s="32">
        <v>0.31973383</v>
      </c>
      <c r="E1578" s="32">
        <v>0.27566424</v>
      </c>
      <c r="F1578" s="32">
        <v>0.72433576</v>
      </c>
      <c r="G1578" s="33">
        <v>1241.739</v>
      </c>
      <c r="H1578" s="39">
        <v>1070.588</v>
      </c>
    </row>
    <row r="1579" spans="1:8">
      <c r="A1579" s="38" t="s">
        <v>8</v>
      </c>
      <c r="B1579" s="31">
        <v>2005</v>
      </c>
      <c r="C1579" s="31">
        <v>93</v>
      </c>
      <c r="D1579" s="32">
        <v>0.34022164999999999</v>
      </c>
      <c r="E1579" s="32">
        <v>0.29076018999999997</v>
      </c>
      <c r="F1579" s="32">
        <v>0.70923981000000003</v>
      </c>
      <c r="G1579" s="33">
        <v>899.43600000000004</v>
      </c>
      <c r="H1579" s="39">
        <v>768.67600000000004</v>
      </c>
    </row>
    <row r="1580" spans="1:8">
      <c r="A1580" s="38" t="s">
        <v>8</v>
      </c>
      <c r="B1580" s="31">
        <v>2005</v>
      </c>
      <c r="C1580" s="31">
        <v>94</v>
      </c>
      <c r="D1580" s="32">
        <v>0.36275684000000002</v>
      </c>
      <c r="E1580" s="32">
        <v>0.30706235999999998</v>
      </c>
      <c r="F1580" s="32">
        <v>0.69293764000000002</v>
      </c>
      <c r="G1580" s="33">
        <v>637.91600000000005</v>
      </c>
      <c r="H1580" s="39">
        <v>539.976</v>
      </c>
    </row>
    <row r="1581" spans="1:8">
      <c r="A1581" s="38" t="s">
        <v>8</v>
      </c>
      <c r="B1581" s="31">
        <v>2005</v>
      </c>
      <c r="C1581" s="31">
        <v>95</v>
      </c>
      <c r="D1581" s="32">
        <v>0.38790194</v>
      </c>
      <c r="E1581" s="32">
        <v>0.32488932999999998</v>
      </c>
      <c r="F1581" s="32">
        <v>0.67511067000000002</v>
      </c>
      <c r="G1581" s="33">
        <v>442.036</v>
      </c>
      <c r="H1581" s="39">
        <v>370.23</v>
      </c>
    </row>
    <row r="1582" spans="1:8">
      <c r="A1582" s="38" t="s">
        <v>8</v>
      </c>
      <c r="B1582" s="31">
        <v>2005</v>
      </c>
      <c r="C1582" s="31">
        <v>96</v>
      </c>
      <c r="D1582" s="32">
        <v>0.41035832999999999</v>
      </c>
      <c r="E1582" s="32">
        <v>0.34049571000000001</v>
      </c>
      <c r="F1582" s="32">
        <v>0.65950428999999999</v>
      </c>
      <c r="G1582" s="33">
        <v>298.423</v>
      </c>
      <c r="H1582" s="39">
        <v>247.61699999999999</v>
      </c>
    </row>
    <row r="1583" spans="1:8">
      <c r="A1583" s="38" t="s">
        <v>8</v>
      </c>
      <c r="B1583" s="31">
        <v>2005</v>
      </c>
      <c r="C1583" s="31">
        <v>97</v>
      </c>
      <c r="D1583" s="32">
        <v>0.43220528000000002</v>
      </c>
      <c r="E1583" s="32">
        <v>0.35540197000000001</v>
      </c>
      <c r="F1583" s="32">
        <v>0.64459803000000004</v>
      </c>
      <c r="G1583" s="33">
        <v>196.81100000000001</v>
      </c>
      <c r="H1583" s="39">
        <v>161.83799999999999</v>
      </c>
    </row>
    <row r="1584" spans="1:8">
      <c r="A1584" s="38" t="s">
        <v>8</v>
      </c>
      <c r="B1584" s="31">
        <v>2005</v>
      </c>
      <c r="C1584" s="31">
        <v>98</v>
      </c>
      <c r="D1584" s="32">
        <v>0.45324350000000002</v>
      </c>
      <c r="E1584" s="32">
        <v>0.36950551999999998</v>
      </c>
      <c r="F1584" s="32">
        <v>0.63049447999999997</v>
      </c>
      <c r="G1584" s="33">
        <v>126.864</v>
      </c>
      <c r="H1584" s="39">
        <v>103.426</v>
      </c>
    </row>
    <row r="1585" spans="1:8">
      <c r="A1585" s="38" t="s">
        <v>8</v>
      </c>
      <c r="B1585" s="31">
        <v>2005</v>
      </c>
      <c r="C1585" s="31">
        <v>99</v>
      </c>
      <c r="D1585" s="32">
        <v>0.47980763999999998</v>
      </c>
      <c r="E1585" s="32">
        <v>0.38697166</v>
      </c>
      <c r="F1585" s="32">
        <v>0.61302833999999995</v>
      </c>
      <c r="G1585" s="33">
        <v>79.986999999999995</v>
      </c>
      <c r="H1585" s="39">
        <v>64.510999999999996</v>
      </c>
    </row>
    <row r="1586" spans="1:8">
      <c r="A1586" s="38" t="s">
        <v>8</v>
      </c>
      <c r="B1586" s="31">
        <v>2006</v>
      </c>
      <c r="C1586" s="31">
        <v>1</v>
      </c>
      <c r="D1586" s="32">
        <v>3.03182E-2</v>
      </c>
      <c r="E1586" s="32">
        <v>2.986546E-2</v>
      </c>
      <c r="F1586" s="32">
        <v>0.97013453999999999</v>
      </c>
      <c r="G1586" s="33">
        <v>90348.21</v>
      </c>
      <c r="H1586" s="39">
        <v>88999.065000000002</v>
      </c>
    </row>
    <row r="1587" spans="1:8">
      <c r="A1587" s="38" t="s">
        <v>8</v>
      </c>
      <c r="B1587" s="31">
        <v>2006</v>
      </c>
      <c r="C1587" s="31">
        <v>2</v>
      </c>
      <c r="D1587" s="32">
        <v>1.8428369999999999E-2</v>
      </c>
      <c r="E1587" s="32">
        <v>1.8260120000000001E-2</v>
      </c>
      <c r="F1587" s="32">
        <v>0.98173988000000001</v>
      </c>
      <c r="G1587" s="33">
        <v>87649.918999999994</v>
      </c>
      <c r="H1587" s="39">
        <v>86849.67</v>
      </c>
    </row>
    <row r="1588" spans="1:8">
      <c r="A1588" s="38" t="s">
        <v>8</v>
      </c>
      <c r="B1588" s="31">
        <v>2006</v>
      </c>
      <c r="C1588" s="31">
        <v>3</v>
      </c>
      <c r="D1588" s="32">
        <v>1.2370340000000001E-2</v>
      </c>
      <c r="E1588" s="32">
        <v>1.2294299999999999E-2</v>
      </c>
      <c r="F1588" s="32">
        <v>0.98770570000000002</v>
      </c>
      <c r="G1588" s="33">
        <v>86049.422000000006</v>
      </c>
      <c r="H1588" s="39">
        <v>85520.463000000003</v>
      </c>
    </row>
    <row r="1589" spans="1:8">
      <c r="A1589" s="38" t="s">
        <v>8</v>
      </c>
      <c r="B1589" s="31">
        <v>2006</v>
      </c>
      <c r="C1589" s="31">
        <v>4</v>
      </c>
      <c r="D1589" s="32">
        <v>8.4297899999999995E-3</v>
      </c>
      <c r="E1589" s="32">
        <v>8.3943999999999998E-3</v>
      </c>
      <c r="F1589" s="32">
        <v>0.99160559999999998</v>
      </c>
      <c r="G1589" s="33">
        <v>84991.504000000001</v>
      </c>
      <c r="H1589" s="39">
        <v>84634.778000000006</v>
      </c>
    </row>
    <row r="1590" spans="1:8">
      <c r="A1590" s="38" t="s">
        <v>8</v>
      </c>
      <c r="B1590" s="31">
        <v>2006</v>
      </c>
      <c r="C1590" s="31">
        <v>5</v>
      </c>
      <c r="D1590" s="32">
        <v>6.2148400000000001E-3</v>
      </c>
      <c r="E1590" s="32">
        <v>6.19559E-3</v>
      </c>
      <c r="F1590" s="32">
        <v>0.99380440999999997</v>
      </c>
      <c r="G1590" s="33">
        <v>84278.051000000007</v>
      </c>
      <c r="H1590" s="39">
        <v>84016.975000000006</v>
      </c>
    </row>
    <row r="1591" spans="1:8">
      <c r="A1591" s="38" t="s">
        <v>8</v>
      </c>
      <c r="B1591" s="31">
        <v>2006</v>
      </c>
      <c r="C1591" s="31">
        <v>6</v>
      </c>
      <c r="D1591" s="32">
        <v>5.0054100000000001E-3</v>
      </c>
      <c r="E1591" s="32">
        <v>4.9929099999999997E-3</v>
      </c>
      <c r="F1591" s="32">
        <v>0.99500708999999998</v>
      </c>
      <c r="G1591" s="33">
        <v>83755.899000000005</v>
      </c>
      <c r="H1591" s="39">
        <v>83546.805999999997</v>
      </c>
    </row>
    <row r="1592" spans="1:8">
      <c r="A1592" s="38" t="s">
        <v>8</v>
      </c>
      <c r="B1592" s="31">
        <v>2006</v>
      </c>
      <c r="C1592" s="31">
        <v>7</v>
      </c>
      <c r="D1592" s="32">
        <v>4.1318800000000001E-3</v>
      </c>
      <c r="E1592" s="32">
        <v>4.1233600000000004E-3</v>
      </c>
      <c r="F1592" s="32">
        <v>0.99587663999999998</v>
      </c>
      <c r="G1592" s="33">
        <v>83337.713000000003</v>
      </c>
      <c r="H1592" s="39">
        <v>83165.898000000001</v>
      </c>
    </row>
    <row r="1593" spans="1:8">
      <c r="A1593" s="38" t="s">
        <v>8</v>
      </c>
      <c r="B1593" s="31">
        <v>2006</v>
      </c>
      <c r="C1593" s="31">
        <v>8</v>
      </c>
      <c r="D1593" s="32">
        <v>3.5544999999999999E-3</v>
      </c>
      <c r="E1593" s="32">
        <v>3.5482000000000001E-3</v>
      </c>
      <c r="F1593" s="32">
        <v>0.9964518</v>
      </c>
      <c r="G1593" s="33">
        <v>82994.081999999995</v>
      </c>
      <c r="H1593" s="39">
        <v>82846.842999999993</v>
      </c>
    </row>
    <row r="1594" spans="1:8">
      <c r="A1594" s="38" t="s">
        <v>8</v>
      </c>
      <c r="B1594" s="31">
        <v>2006</v>
      </c>
      <c r="C1594" s="31">
        <v>9</v>
      </c>
      <c r="D1594" s="32">
        <v>3.1746299999999999E-3</v>
      </c>
      <c r="E1594" s="32">
        <v>3.1695999999999998E-3</v>
      </c>
      <c r="F1594" s="32">
        <v>0.99683040000000001</v>
      </c>
      <c r="G1594" s="33">
        <v>82699.603000000003</v>
      </c>
      <c r="H1594" s="39">
        <v>82568.540999999997</v>
      </c>
    </row>
    <row r="1595" spans="1:8">
      <c r="A1595" s="38" t="s">
        <v>8</v>
      </c>
      <c r="B1595" s="31">
        <v>2006</v>
      </c>
      <c r="C1595" s="31">
        <v>10</v>
      </c>
      <c r="D1595" s="32">
        <v>2.93802E-3</v>
      </c>
      <c r="E1595" s="32">
        <v>2.93371E-3</v>
      </c>
      <c r="F1595" s="32">
        <v>0.99706629000000002</v>
      </c>
      <c r="G1595" s="33">
        <v>82437.479000000007</v>
      </c>
      <c r="H1595" s="39">
        <v>82316.554999999993</v>
      </c>
    </row>
    <row r="1596" spans="1:8">
      <c r="A1596" s="38" t="s">
        <v>8</v>
      </c>
      <c r="B1596" s="31">
        <v>2006</v>
      </c>
      <c r="C1596" s="31">
        <v>11</v>
      </c>
      <c r="D1596" s="32">
        <v>2.78766E-3</v>
      </c>
      <c r="E1596" s="32">
        <v>2.78378E-3</v>
      </c>
      <c r="F1596" s="32">
        <v>0.99721621999999999</v>
      </c>
      <c r="G1596" s="33">
        <v>82195.630999999994</v>
      </c>
      <c r="H1596" s="39">
        <v>82081.224000000002</v>
      </c>
    </row>
    <row r="1597" spans="1:8">
      <c r="A1597" s="38" t="s">
        <v>8</v>
      </c>
      <c r="B1597" s="31">
        <v>2006</v>
      </c>
      <c r="C1597" s="31">
        <v>12</v>
      </c>
      <c r="D1597" s="32">
        <v>2.7651199999999998E-3</v>
      </c>
      <c r="E1597" s="32">
        <v>2.7613099999999999E-3</v>
      </c>
      <c r="F1597" s="32">
        <v>0.99723868999999998</v>
      </c>
      <c r="G1597" s="33">
        <v>81966.816000000006</v>
      </c>
      <c r="H1597" s="39">
        <v>81853.649000000005</v>
      </c>
    </row>
    <row r="1598" spans="1:8">
      <c r="A1598" s="38" t="s">
        <v>8</v>
      </c>
      <c r="B1598" s="31">
        <v>2006</v>
      </c>
      <c r="C1598" s="31">
        <v>13</v>
      </c>
      <c r="D1598" s="32">
        <v>2.8036100000000002E-3</v>
      </c>
      <c r="E1598" s="32">
        <v>2.7996900000000001E-3</v>
      </c>
      <c r="F1598" s="32">
        <v>0.99720030999999998</v>
      </c>
      <c r="G1598" s="33">
        <v>81740.481</v>
      </c>
      <c r="H1598" s="39">
        <v>81626.057000000001</v>
      </c>
    </row>
    <row r="1599" spans="1:8">
      <c r="A1599" s="38" t="s">
        <v>8</v>
      </c>
      <c r="B1599" s="31">
        <v>2006</v>
      </c>
      <c r="C1599" s="31">
        <v>14</v>
      </c>
      <c r="D1599" s="32">
        <v>2.9201000000000001E-3</v>
      </c>
      <c r="E1599" s="32">
        <v>2.9158399999999998E-3</v>
      </c>
      <c r="F1599" s="32">
        <v>0.99708416</v>
      </c>
      <c r="G1599" s="33">
        <v>81511.633000000002</v>
      </c>
      <c r="H1599" s="39">
        <v>81392.796000000002</v>
      </c>
    </row>
    <row r="1600" spans="1:8">
      <c r="A1600" s="38" t="s">
        <v>8</v>
      </c>
      <c r="B1600" s="31">
        <v>2006</v>
      </c>
      <c r="C1600" s="31">
        <v>15</v>
      </c>
      <c r="D1600" s="32">
        <v>3.0691400000000001E-3</v>
      </c>
      <c r="E1600" s="32">
        <v>3.0644399999999999E-3</v>
      </c>
      <c r="F1600" s="32">
        <v>0.99693556000000005</v>
      </c>
      <c r="G1600" s="33">
        <v>81273.957999999999</v>
      </c>
      <c r="H1600" s="39">
        <v>81149.429000000004</v>
      </c>
    </row>
    <row r="1601" spans="1:8">
      <c r="A1601" s="38" t="s">
        <v>8</v>
      </c>
      <c r="B1601" s="31">
        <v>2006</v>
      </c>
      <c r="C1601" s="31">
        <v>16</v>
      </c>
      <c r="D1601" s="32">
        <v>3.2999800000000001E-3</v>
      </c>
      <c r="E1601" s="32">
        <v>3.2945399999999999E-3</v>
      </c>
      <c r="F1601" s="32">
        <v>0.99670546000000004</v>
      </c>
      <c r="G1601" s="33">
        <v>81024.899000000005</v>
      </c>
      <c r="H1601" s="39">
        <v>80891.429000000004</v>
      </c>
    </row>
    <row r="1602" spans="1:8">
      <c r="A1602" s="38" t="s">
        <v>8</v>
      </c>
      <c r="B1602" s="31">
        <v>2006</v>
      </c>
      <c r="C1602" s="31">
        <v>17</v>
      </c>
      <c r="D1602" s="32">
        <v>3.5459200000000001E-3</v>
      </c>
      <c r="E1602" s="32">
        <v>3.5396500000000001E-3</v>
      </c>
      <c r="F1602" s="32">
        <v>0.99646034999999999</v>
      </c>
      <c r="G1602" s="33">
        <v>80757.959000000003</v>
      </c>
      <c r="H1602" s="39">
        <v>80615.032000000007</v>
      </c>
    </row>
    <row r="1603" spans="1:8">
      <c r="A1603" s="38" t="s">
        <v>8</v>
      </c>
      <c r="B1603" s="31">
        <v>2006</v>
      </c>
      <c r="C1603" s="31">
        <v>18</v>
      </c>
      <c r="D1603" s="32">
        <v>3.81351E-3</v>
      </c>
      <c r="E1603" s="32">
        <v>3.8062500000000002E-3</v>
      </c>
      <c r="F1603" s="32">
        <v>0.99619374999999999</v>
      </c>
      <c r="G1603" s="33">
        <v>80472.104000000007</v>
      </c>
      <c r="H1603" s="39">
        <v>80318.956000000006</v>
      </c>
    </row>
    <row r="1604" spans="1:8">
      <c r="A1604" s="38" t="s">
        <v>8</v>
      </c>
      <c r="B1604" s="31">
        <v>2006</v>
      </c>
      <c r="C1604" s="31">
        <v>19</v>
      </c>
      <c r="D1604" s="32">
        <v>4.1210400000000003E-3</v>
      </c>
      <c r="E1604" s="32">
        <v>4.1125700000000003E-3</v>
      </c>
      <c r="F1604" s="32">
        <v>0.99588743000000002</v>
      </c>
      <c r="G1604" s="33">
        <v>80165.807000000001</v>
      </c>
      <c r="H1604" s="39">
        <v>80000.964000000007</v>
      </c>
    </row>
    <row r="1605" spans="1:8">
      <c r="A1605" s="38" t="s">
        <v>8</v>
      </c>
      <c r="B1605" s="31">
        <v>2006</v>
      </c>
      <c r="C1605" s="31">
        <v>20</v>
      </c>
      <c r="D1605" s="32">
        <v>4.44575E-3</v>
      </c>
      <c r="E1605" s="32">
        <v>4.4358899999999996E-3</v>
      </c>
      <c r="F1605" s="32">
        <v>0.99556411</v>
      </c>
      <c r="G1605" s="33">
        <v>79836.12</v>
      </c>
      <c r="H1605" s="39">
        <v>79659.047999999995</v>
      </c>
    </row>
    <row r="1606" spans="1:8">
      <c r="A1606" s="38" t="s">
        <v>8</v>
      </c>
      <c r="B1606" s="31">
        <v>2006</v>
      </c>
      <c r="C1606" s="31">
        <v>21</v>
      </c>
      <c r="D1606" s="32">
        <v>4.7529099999999999E-3</v>
      </c>
      <c r="E1606" s="32">
        <v>4.7416400000000001E-3</v>
      </c>
      <c r="F1606" s="32">
        <v>0.99525836000000001</v>
      </c>
      <c r="G1606" s="33">
        <v>79481.975999999995</v>
      </c>
      <c r="H1606" s="39">
        <v>79293.538</v>
      </c>
    </row>
    <row r="1607" spans="1:8">
      <c r="A1607" s="38" t="s">
        <v>8</v>
      </c>
      <c r="B1607" s="31">
        <v>2006</v>
      </c>
      <c r="C1607" s="31">
        <v>22</v>
      </c>
      <c r="D1607" s="32">
        <v>5.01711E-3</v>
      </c>
      <c r="E1607" s="32">
        <v>5.0045599999999999E-3</v>
      </c>
      <c r="F1607" s="32">
        <v>0.99499543999999995</v>
      </c>
      <c r="G1607" s="33">
        <v>79105.100000000006</v>
      </c>
      <c r="H1607" s="39">
        <v>78907.157999999996</v>
      </c>
    </row>
    <row r="1608" spans="1:8">
      <c r="A1608" s="38" t="s">
        <v>8</v>
      </c>
      <c r="B1608" s="31">
        <v>2006</v>
      </c>
      <c r="C1608" s="31">
        <v>23</v>
      </c>
      <c r="D1608" s="32">
        <v>5.2284300000000001E-3</v>
      </c>
      <c r="E1608" s="32">
        <v>5.2148000000000003E-3</v>
      </c>
      <c r="F1608" s="32">
        <v>0.99478520000000004</v>
      </c>
      <c r="G1608" s="33">
        <v>78709.214999999997</v>
      </c>
      <c r="H1608" s="39">
        <v>78503.987999999998</v>
      </c>
    </row>
    <row r="1609" spans="1:8">
      <c r="A1609" s="38" t="s">
        <v>8</v>
      </c>
      <c r="B1609" s="31">
        <v>2006</v>
      </c>
      <c r="C1609" s="31">
        <v>24</v>
      </c>
      <c r="D1609" s="32">
        <v>5.4172300000000003E-3</v>
      </c>
      <c r="E1609" s="32">
        <v>5.4025999999999996E-3</v>
      </c>
      <c r="F1609" s="32">
        <v>0.99459739999999996</v>
      </c>
      <c r="G1609" s="33">
        <v>78298.762000000002</v>
      </c>
      <c r="H1609" s="39">
        <v>78087.254000000001</v>
      </c>
    </row>
    <row r="1610" spans="1:8">
      <c r="A1610" s="38" t="s">
        <v>8</v>
      </c>
      <c r="B1610" s="31">
        <v>2006</v>
      </c>
      <c r="C1610" s="31">
        <v>25</v>
      </c>
      <c r="D1610" s="32">
        <v>5.5854600000000004E-3</v>
      </c>
      <c r="E1610" s="32">
        <v>5.56991E-3</v>
      </c>
      <c r="F1610" s="32">
        <v>0.99443009000000004</v>
      </c>
      <c r="G1610" s="33">
        <v>77875.744999999995</v>
      </c>
      <c r="H1610" s="39">
        <v>77658.865000000005</v>
      </c>
    </row>
    <row r="1611" spans="1:8">
      <c r="A1611" s="38" t="s">
        <v>8</v>
      </c>
      <c r="B1611" s="31">
        <v>2006</v>
      </c>
      <c r="C1611" s="31">
        <v>26</v>
      </c>
      <c r="D1611" s="32">
        <v>5.7329800000000004E-3</v>
      </c>
      <c r="E1611" s="32">
        <v>5.7165899999999997E-3</v>
      </c>
      <c r="F1611" s="32">
        <v>0.99428340999999998</v>
      </c>
      <c r="G1611" s="33">
        <v>77441.985000000001</v>
      </c>
      <c r="H1611" s="39">
        <v>77220.631999999998</v>
      </c>
    </row>
    <row r="1612" spans="1:8">
      <c r="A1612" s="38" t="s">
        <v>8</v>
      </c>
      <c r="B1612" s="31">
        <v>2006</v>
      </c>
      <c r="C1612" s="31">
        <v>27</v>
      </c>
      <c r="D1612" s="32">
        <v>5.8791299999999998E-3</v>
      </c>
      <c r="E1612" s="32">
        <v>5.8618999999999997E-3</v>
      </c>
      <c r="F1612" s="32">
        <v>0.99413810000000002</v>
      </c>
      <c r="G1612" s="33">
        <v>76999.28</v>
      </c>
      <c r="H1612" s="39">
        <v>76773.599000000002</v>
      </c>
    </row>
    <row r="1613" spans="1:8">
      <c r="A1613" s="38" t="s">
        <v>8</v>
      </c>
      <c r="B1613" s="31">
        <v>2006</v>
      </c>
      <c r="C1613" s="31">
        <v>28</v>
      </c>
      <c r="D1613" s="32">
        <v>6.0558699999999997E-3</v>
      </c>
      <c r="E1613" s="32">
        <v>6.0375899999999998E-3</v>
      </c>
      <c r="F1613" s="32">
        <v>0.99396240999999996</v>
      </c>
      <c r="G1613" s="33">
        <v>76547.918000000005</v>
      </c>
      <c r="H1613" s="39">
        <v>76316.835999999996</v>
      </c>
    </row>
    <row r="1614" spans="1:8">
      <c r="A1614" s="38" t="s">
        <v>8</v>
      </c>
      <c r="B1614" s="31">
        <v>2006</v>
      </c>
      <c r="C1614" s="31">
        <v>29</v>
      </c>
      <c r="D1614" s="32">
        <v>6.1906000000000001E-3</v>
      </c>
      <c r="E1614" s="32">
        <v>6.1714999999999999E-3</v>
      </c>
      <c r="F1614" s="32">
        <v>0.9938285</v>
      </c>
      <c r="G1614" s="33">
        <v>76085.752999999997</v>
      </c>
      <c r="H1614" s="39">
        <v>75850.971999999994</v>
      </c>
    </row>
    <row r="1615" spans="1:8">
      <c r="A1615" s="38" t="s">
        <v>8</v>
      </c>
      <c r="B1615" s="31">
        <v>2006</v>
      </c>
      <c r="C1615" s="31">
        <v>30</v>
      </c>
      <c r="D1615" s="32">
        <v>6.4366400000000004E-3</v>
      </c>
      <c r="E1615" s="32">
        <v>6.4159899999999999E-3</v>
      </c>
      <c r="F1615" s="32">
        <v>0.99358400999999996</v>
      </c>
      <c r="G1615" s="33">
        <v>75616.19</v>
      </c>
      <c r="H1615" s="39">
        <v>75373.614000000001</v>
      </c>
    </row>
    <row r="1616" spans="1:8">
      <c r="A1616" s="38" t="s">
        <v>8</v>
      </c>
      <c r="B1616" s="31">
        <v>2006</v>
      </c>
      <c r="C1616" s="31">
        <v>31</v>
      </c>
      <c r="D1616" s="32">
        <v>6.5595699999999998E-3</v>
      </c>
      <c r="E1616" s="32">
        <v>6.5381299999999996E-3</v>
      </c>
      <c r="F1616" s="32">
        <v>0.99346186999999997</v>
      </c>
      <c r="G1616" s="33">
        <v>75131.038</v>
      </c>
      <c r="H1616" s="39">
        <v>74885.429999999993</v>
      </c>
    </row>
    <row r="1617" spans="1:8">
      <c r="A1617" s="38" t="s">
        <v>8</v>
      </c>
      <c r="B1617" s="31">
        <v>2006</v>
      </c>
      <c r="C1617" s="31">
        <v>32</v>
      </c>
      <c r="D1617" s="32">
        <v>6.8431000000000004E-3</v>
      </c>
      <c r="E1617" s="32">
        <v>6.8197700000000002E-3</v>
      </c>
      <c r="F1617" s="32">
        <v>0.99318023</v>
      </c>
      <c r="G1617" s="33">
        <v>74639.822</v>
      </c>
      <c r="H1617" s="39">
        <v>74385.308000000005</v>
      </c>
    </row>
    <row r="1618" spans="1:8">
      <c r="A1618" s="38" t="s">
        <v>8</v>
      </c>
      <c r="B1618" s="31">
        <v>2006</v>
      </c>
      <c r="C1618" s="31">
        <v>33</v>
      </c>
      <c r="D1618" s="32">
        <v>7.0716900000000003E-3</v>
      </c>
      <c r="E1618" s="32">
        <v>7.0467699999999999E-3</v>
      </c>
      <c r="F1618" s="32">
        <v>0.99295323000000002</v>
      </c>
      <c r="G1618" s="33">
        <v>74130.794999999998</v>
      </c>
      <c r="H1618" s="39">
        <v>73869.604000000007</v>
      </c>
    </row>
    <row r="1619" spans="1:8">
      <c r="A1619" s="38" t="s">
        <v>8</v>
      </c>
      <c r="B1619" s="31">
        <v>2006</v>
      </c>
      <c r="C1619" s="31">
        <v>34</v>
      </c>
      <c r="D1619" s="32">
        <v>7.3136299999999998E-3</v>
      </c>
      <c r="E1619" s="32">
        <v>7.2869900000000001E-3</v>
      </c>
      <c r="F1619" s="32">
        <v>0.99271301000000001</v>
      </c>
      <c r="G1619" s="33">
        <v>73608.413</v>
      </c>
      <c r="H1619" s="39">
        <v>73340.221000000005</v>
      </c>
    </row>
    <row r="1620" spans="1:8">
      <c r="A1620" s="38" t="s">
        <v>8</v>
      </c>
      <c r="B1620" s="31">
        <v>2006</v>
      </c>
      <c r="C1620" s="31">
        <v>35</v>
      </c>
      <c r="D1620" s="32">
        <v>7.5944300000000001E-3</v>
      </c>
      <c r="E1620" s="32">
        <v>7.5656999999999999E-3</v>
      </c>
      <c r="F1620" s="32">
        <v>0.99243429999999999</v>
      </c>
      <c r="G1620" s="33">
        <v>73072.028999999995</v>
      </c>
      <c r="H1620" s="39">
        <v>72795.608999999997</v>
      </c>
    </row>
    <row r="1621" spans="1:8">
      <c r="A1621" s="38" t="s">
        <v>8</v>
      </c>
      <c r="B1621" s="31">
        <v>2006</v>
      </c>
      <c r="C1621" s="31">
        <v>36</v>
      </c>
      <c r="D1621" s="32">
        <v>7.8648199999999998E-3</v>
      </c>
      <c r="E1621" s="32">
        <v>7.8340100000000006E-3</v>
      </c>
      <c r="F1621" s="32">
        <v>0.99216599000000005</v>
      </c>
      <c r="G1621" s="33">
        <v>72519.187999999995</v>
      </c>
      <c r="H1621" s="39">
        <v>72235.13</v>
      </c>
    </row>
    <row r="1622" spans="1:8">
      <c r="A1622" s="38" t="s">
        <v>8</v>
      </c>
      <c r="B1622" s="31">
        <v>2006</v>
      </c>
      <c r="C1622" s="31">
        <v>37</v>
      </c>
      <c r="D1622" s="32">
        <v>8.1171000000000004E-3</v>
      </c>
      <c r="E1622" s="32">
        <v>8.0842899999999992E-3</v>
      </c>
      <c r="F1622" s="32">
        <v>0.99191571000000001</v>
      </c>
      <c r="G1622" s="33">
        <v>71951.072</v>
      </c>
      <c r="H1622" s="39">
        <v>71660.235000000001</v>
      </c>
    </row>
    <row r="1623" spans="1:8">
      <c r="A1623" s="38" t="s">
        <v>8</v>
      </c>
      <c r="B1623" s="31">
        <v>2006</v>
      </c>
      <c r="C1623" s="31">
        <v>38</v>
      </c>
      <c r="D1623" s="32">
        <v>8.4557299999999998E-3</v>
      </c>
      <c r="E1623" s="32">
        <v>8.4201299999999996E-3</v>
      </c>
      <c r="F1623" s="32">
        <v>0.99157987000000003</v>
      </c>
      <c r="G1623" s="33">
        <v>71369.399000000005</v>
      </c>
      <c r="H1623" s="39">
        <v>71068.929000000004</v>
      </c>
    </row>
    <row r="1624" spans="1:8">
      <c r="A1624" s="38" t="s">
        <v>8</v>
      </c>
      <c r="B1624" s="31">
        <v>2006</v>
      </c>
      <c r="C1624" s="31">
        <v>39</v>
      </c>
      <c r="D1624" s="32">
        <v>8.7117600000000007E-3</v>
      </c>
      <c r="E1624" s="32">
        <v>8.6739799999999995E-3</v>
      </c>
      <c r="F1624" s="32">
        <v>0.99132602000000003</v>
      </c>
      <c r="G1624" s="33">
        <v>70768.459000000003</v>
      </c>
      <c r="H1624" s="39">
        <v>70461.536999999997</v>
      </c>
    </row>
    <row r="1625" spans="1:8">
      <c r="A1625" s="38" t="s">
        <v>8</v>
      </c>
      <c r="B1625" s="31">
        <v>2006</v>
      </c>
      <c r="C1625" s="31">
        <v>40</v>
      </c>
      <c r="D1625" s="32">
        <v>9.1294800000000006E-3</v>
      </c>
      <c r="E1625" s="32">
        <v>9.0880000000000006E-3</v>
      </c>
      <c r="F1625" s="32">
        <v>0.99091200000000002</v>
      </c>
      <c r="G1625" s="33">
        <v>70154.615000000005</v>
      </c>
      <c r="H1625" s="39">
        <v>69835.831999999995</v>
      </c>
    </row>
    <row r="1626" spans="1:8">
      <c r="A1626" s="38" t="s">
        <v>8</v>
      </c>
      <c r="B1626" s="31">
        <v>2006</v>
      </c>
      <c r="C1626" s="31">
        <v>41</v>
      </c>
      <c r="D1626" s="32">
        <v>9.26686E-3</v>
      </c>
      <c r="E1626" s="32">
        <v>9.2241300000000005E-3</v>
      </c>
      <c r="F1626" s="32">
        <v>0.99077587</v>
      </c>
      <c r="G1626" s="33">
        <v>69517.05</v>
      </c>
      <c r="H1626" s="39">
        <v>69196.433000000005</v>
      </c>
    </row>
    <row r="1627" spans="1:8">
      <c r="A1627" s="38" t="s">
        <v>8</v>
      </c>
      <c r="B1627" s="31">
        <v>2006</v>
      </c>
      <c r="C1627" s="31">
        <v>42</v>
      </c>
      <c r="D1627" s="32">
        <v>9.7331299999999996E-3</v>
      </c>
      <c r="E1627" s="32">
        <v>9.6860000000000002E-3</v>
      </c>
      <c r="F1627" s="32">
        <v>0.99031400000000003</v>
      </c>
      <c r="G1627" s="33">
        <v>68875.816000000006</v>
      </c>
      <c r="H1627" s="39">
        <v>68542.25</v>
      </c>
    </row>
    <row r="1628" spans="1:8">
      <c r="A1628" s="38" t="s">
        <v>8</v>
      </c>
      <c r="B1628" s="31">
        <v>2006</v>
      </c>
      <c r="C1628" s="31">
        <v>43</v>
      </c>
      <c r="D1628" s="32">
        <v>9.9483899999999997E-3</v>
      </c>
      <c r="E1628" s="32">
        <v>9.8991500000000007E-3</v>
      </c>
      <c r="F1628" s="32">
        <v>0.99010085000000003</v>
      </c>
      <c r="G1628" s="33">
        <v>68208.684999999998</v>
      </c>
      <c r="H1628" s="39">
        <v>67871.081000000006</v>
      </c>
    </row>
    <row r="1629" spans="1:8">
      <c r="A1629" s="38" t="s">
        <v>8</v>
      </c>
      <c r="B1629" s="31">
        <v>2006</v>
      </c>
      <c r="C1629" s="31">
        <v>44</v>
      </c>
      <c r="D1629" s="32">
        <v>1.0296380000000001E-2</v>
      </c>
      <c r="E1629" s="32">
        <v>1.024365E-2</v>
      </c>
      <c r="F1629" s="32">
        <v>0.98975634999999995</v>
      </c>
      <c r="G1629" s="33">
        <v>67533.476999999999</v>
      </c>
      <c r="H1629" s="39">
        <v>67187.582999999999</v>
      </c>
    </row>
    <row r="1630" spans="1:8">
      <c r="A1630" s="38" t="s">
        <v>8</v>
      </c>
      <c r="B1630" s="31">
        <v>2006</v>
      </c>
      <c r="C1630" s="31">
        <v>45</v>
      </c>
      <c r="D1630" s="32">
        <v>1.071954E-2</v>
      </c>
      <c r="E1630" s="32">
        <v>1.0662400000000001E-2</v>
      </c>
      <c r="F1630" s="32">
        <v>0.98933760000000004</v>
      </c>
      <c r="G1630" s="33">
        <v>66841.687999999995</v>
      </c>
      <c r="H1630" s="39">
        <v>66485.342000000004</v>
      </c>
    </row>
    <row r="1631" spans="1:8">
      <c r="A1631" s="38" t="s">
        <v>8</v>
      </c>
      <c r="B1631" s="31">
        <v>2006</v>
      </c>
      <c r="C1631" s="31">
        <v>46</v>
      </c>
      <c r="D1631" s="32">
        <v>1.1049959999999999E-2</v>
      </c>
      <c r="E1631" s="32">
        <v>1.0989250000000001E-2</v>
      </c>
      <c r="F1631" s="32">
        <v>0.98901075000000005</v>
      </c>
      <c r="G1631" s="33">
        <v>66128.994999999995</v>
      </c>
      <c r="H1631" s="39">
        <v>65765.641000000003</v>
      </c>
    </row>
    <row r="1632" spans="1:8">
      <c r="A1632" s="38" t="s">
        <v>8</v>
      </c>
      <c r="B1632" s="31">
        <v>2006</v>
      </c>
      <c r="C1632" s="31">
        <v>47</v>
      </c>
      <c r="D1632" s="32">
        <v>1.1507710000000001E-2</v>
      </c>
      <c r="E1632" s="32">
        <v>1.144188E-2</v>
      </c>
      <c r="F1632" s="32">
        <v>0.98855811999999998</v>
      </c>
      <c r="G1632" s="33">
        <v>65402.288</v>
      </c>
      <c r="H1632" s="39">
        <v>65028.125</v>
      </c>
    </row>
    <row r="1633" spans="1:8">
      <c r="A1633" s="38" t="s">
        <v>8</v>
      </c>
      <c r="B1633" s="31">
        <v>2006</v>
      </c>
      <c r="C1633" s="31">
        <v>48</v>
      </c>
      <c r="D1633" s="32">
        <v>1.215596E-2</v>
      </c>
      <c r="E1633" s="32">
        <v>1.2082519999999999E-2</v>
      </c>
      <c r="F1633" s="32">
        <v>0.98791748000000001</v>
      </c>
      <c r="G1633" s="33">
        <v>64653.963000000003</v>
      </c>
      <c r="H1633" s="39">
        <v>64263.370999999999</v>
      </c>
    </row>
    <row r="1634" spans="1:8">
      <c r="A1634" s="38" t="s">
        <v>8</v>
      </c>
      <c r="B1634" s="31">
        <v>2006</v>
      </c>
      <c r="C1634" s="31">
        <v>49</v>
      </c>
      <c r="D1634" s="32">
        <v>1.2765540000000001E-2</v>
      </c>
      <c r="E1634" s="32">
        <v>1.2684580000000001E-2</v>
      </c>
      <c r="F1634" s="32">
        <v>0.98731542000000005</v>
      </c>
      <c r="G1634" s="33">
        <v>63872.779000000002</v>
      </c>
      <c r="H1634" s="39">
        <v>63467.68</v>
      </c>
    </row>
    <row r="1635" spans="1:8">
      <c r="A1635" s="38" t="s">
        <v>8</v>
      </c>
      <c r="B1635" s="31">
        <v>2006</v>
      </c>
      <c r="C1635" s="31">
        <v>50</v>
      </c>
      <c r="D1635" s="32">
        <v>1.366946E-2</v>
      </c>
      <c r="E1635" s="32">
        <v>1.3576670000000001E-2</v>
      </c>
      <c r="F1635" s="32">
        <v>0.98642333000000004</v>
      </c>
      <c r="G1635" s="33">
        <v>63062.58</v>
      </c>
      <c r="H1635" s="39">
        <v>62634.49</v>
      </c>
    </row>
    <row r="1636" spans="1:8">
      <c r="A1636" s="38" t="s">
        <v>8</v>
      </c>
      <c r="B1636" s="31">
        <v>2006</v>
      </c>
      <c r="C1636" s="31">
        <v>51</v>
      </c>
      <c r="D1636" s="32">
        <v>1.4143299999999999E-2</v>
      </c>
      <c r="E1636" s="32">
        <v>1.4043989999999999E-2</v>
      </c>
      <c r="F1636" s="32">
        <v>0.98595600999999999</v>
      </c>
      <c r="G1636" s="33">
        <v>62206.400000000001</v>
      </c>
      <c r="H1636" s="39">
        <v>61769.588000000003</v>
      </c>
    </row>
    <row r="1637" spans="1:8">
      <c r="A1637" s="38" t="s">
        <v>8</v>
      </c>
      <c r="B1637" s="31">
        <v>2006</v>
      </c>
      <c r="C1637" s="31">
        <v>52</v>
      </c>
      <c r="D1637" s="32">
        <v>1.512525E-2</v>
      </c>
      <c r="E1637" s="32">
        <v>1.5011729999999999E-2</v>
      </c>
      <c r="F1637" s="32">
        <v>0.98498827</v>
      </c>
      <c r="G1637" s="33">
        <v>61332.775000000001</v>
      </c>
      <c r="H1637" s="39">
        <v>60872.419000000002</v>
      </c>
    </row>
    <row r="1638" spans="1:8">
      <c r="A1638" s="38" t="s">
        <v>8</v>
      </c>
      <c r="B1638" s="31">
        <v>2006</v>
      </c>
      <c r="C1638" s="31">
        <v>53</v>
      </c>
      <c r="D1638" s="32">
        <v>1.5796399999999999E-2</v>
      </c>
      <c r="E1638" s="32">
        <v>1.567261E-2</v>
      </c>
      <c r="F1638" s="32">
        <v>0.98432739000000002</v>
      </c>
      <c r="G1638" s="33">
        <v>60412.063999999998</v>
      </c>
      <c r="H1638" s="39">
        <v>59938.656000000003</v>
      </c>
    </row>
    <row r="1639" spans="1:8">
      <c r="A1639" s="38" t="s">
        <v>8</v>
      </c>
      <c r="B1639" s="31">
        <v>2006</v>
      </c>
      <c r="C1639" s="31">
        <v>54</v>
      </c>
      <c r="D1639" s="32">
        <v>1.6623720000000002E-2</v>
      </c>
      <c r="E1639" s="32">
        <v>1.648668E-2</v>
      </c>
      <c r="F1639" s="32">
        <v>0.98351332000000002</v>
      </c>
      <c r="G1639" s="33">
        <v>59465.249000000003</v>
      </c>
      <c r="H1639" s="39">
        <v>58975.057000000001</v>
      </c>
    </row>
    <row r="1640" spans="1:8">
      <c r="A1640" s="38" t="s">
        <v>8</v>
      </c>
      <c r="B1640" s="31">
        <v>2006</v>
      </c>
      <c r="C1640" s="31">
        <v>55</v>
      </c>
      <c r="D1640" s="32">
        <v>1.742614E-2</v>
      </c>
      <c r="E1640" s="32">
        <v>1.7275619999999998E-2</v>
      </c>
      <c r="F1640" s="32">
        <v>0.98272437999999995</v>
      </c>
      <c r="G1640" s="33">
        <v>58484.864000000001</v>
      </c>
      <c r="H1640" s="39">
        <v>57979.682999999997</v>
      </c>
    </row>
    <row r="1641" spans="1:8">
      <c r="A1641" s="38" t="s">
        <v>8</v>
      </c>
      <c r="B1641" s="31">
        <v>2006</v>
      </c>
      <c r="C1641" s="31">
        <v>56</v>
      </c>
      <c r="D1641" s="32">
        <v>1.8370109999999999E-2</v>
      </c>
      <c r="E1641" s="32">
        <v>1.8202920000000001E-2</v>
      </c>
      <c r="F1641" s="32">
        <v>0.98179707999999999</v>
      </c>
      <c r="G1641" s="33">
        <v>57474.502</v>
      </c>
      <c r="H1641" s="39">
        <v>56951.4</v>
      </c>
    </row>
    <row r="1642" spans="1:8">
      <c r="A1642" s="38" t="s">
        <v>8</v>
      </c>
      <c r="B1642" s="31">
        <v>2006</v>
      </c>
      <c r="C1642" s="31">
        <v>57</v>
      </c>
      <c r="D1642" s="32">
        <v>1.9327670000000002E-2</v>
      </c>
      <c r="E1642" s="32">
        <v>1.9142679999999999E-2</v>
      </c>
      <c r="F1642" s="32">
        <v>0.98085732000000003</v>
      </c>
      <c r="G1642" s="33">
        <v>56428.298000000003</v>
      </c>
      <c r="H1642" s="39">
        <v>55888.203999999998</v>
      </c>
    </row>
    <row r="1643" spans="1:8">
      <c r="A1643" s="38" t="s">
        <v>8</v>
      </c>
      <c r="B1643" s="31">
        <v>2006</v>
      </c>
      <c r="C1643" s="31">
        <v>58</v>
      </c>
      <c r="D1643" s="32">
        <v>2.0755780000000001E-2</v>
      </c>
      <c r="E1643" s="32">
        <v>2.0542589999999999E-2</v>
      </c>
      <c r="F1643" s="32">
        <v>0.97945740999999997</v>
      </c>
      <c r="G1643" s="33">
        <v>55348.11</v>
      </c>
      <c r="H1643" s="39">
        <v>54779.612999999998</v>
      </c>
    </row>
    <row r="1644" spans="1:8">
      <c r="A1644" s="38" t="s">
        <v>8</v>
      </c>
      <c r="B1644" s="31">
        <v>2006</v>
      </c>
      <c r="C1644" s="31">
        <v>59</v>
      </c>
      <c r="D1644" s="32">
        <v>2.2210379999999998E-2</v>
      </c>
      <c r="E1644" s="32">
        <v>2.196644E-2</v>
      </c>
      <c r="F1644" s="32">
        <v>0.97803355999999997</v>
      </c>
      <c r="G1644" s="33">
        <v>54211.116000000002</v>
      </c>
      <c r="H1644" s="39">
        <v>53615.703000000001</v>
      </c>
    </row>
    <row r="1645" spans="1:8">
      <c r="A1645" s="38" t="s">
        <v>8</v>
      </c>
      <c r="B1645" s="31">
        <v>2006</v>
      </c>
      <c r="C1645" s="31">
        <v>60</v>
      </c>
      <c r="D1645" s="32">
        <v>2.4427790000000001E-2</v>
      </c>
      <c r="E1645" s="32">
        <v>2.413303E-2</v>
      </c>
      <c r="F1645" s="32">
        <v>0.97586697</v>
      </c>
      <c r="G1645" s="33">
        <v>53020.290999999997</v>
      </c>
      <c r="H1645" s="39">
        <v>52380.52</v>
      </c>
    </row>
    <row r="1646" spans="1:8">
      <c r="A1646" s="38" t="s">
        <v>8</v>
      </c>
      <c r="B1646" s="31">
        <v>2006</v>
      </c>
      <c r="C1646" s="31">
        <v>61</v>
      </c>
      <c r="D1646" s="32">
        <v>2.5792140000000002E-2</v>
      </c>
      <c r="E1646" s="32">
        <v>2.546375E-2</v>
      </c>
      <c r="F1646" s="32">
        <v>0.97453624999999999</v>
      </c>
      <c r="G1646" s="33">
        <v>51740.75</v>
      </c>
      <c r="H1646" s="39">
        <v>51081.993000000002</v>
      </c>
    </row>
    <row r="1647" spans="1:8">
      <c r="A1647" s="38" t="s">
        <v>8</v>
      </c>
      <c r="B1647" s="31">
        <v>2006</v>
      </c>
      <c r="C1647" s="31">
        <v>62</v>
      </c>
      <c r="D1647" s="32">
        <v>2.833159E-2</v>
      </c>
      <c r="E1647" s="32">
        <v>2.793586E-2</v>
      </c>
      <c r="F1647" s="32">
        <v>0.97206413999999997</v>
      </c>
      <c r="G1647" s="33">
        <v>50423.237000000001</v>
      </c>
      <c r="H1647" s="39">
        <v>49718.928</v>
      </c>
    </row>
    <row r="1648" spans="1:8">
      <c r="A1648" s="38" t="s">
        <v>8</v>
      </c>
      <c r="B1648" s="31">
        <v>2006</v>
      </c>
      <c r="C1648" s="31">
        <v>63</v>
      </c>
      <c r="D1648" s="32">
        <v>3.06156E-2</v>
      </c>
      <c r="E1648" s="32">
        <v>3.0154009999999998E-2</v>
      </c>
      <c r="F1648" s="32">
        <v>0.96984599000000005</v>
      </c>
      <c r="G1648" s="33">
        <v>49014.62</v>
      </c>
      <c r="H1648" s="39">
        <v>48275.627</v>
      </c>
    </row>
    <row r="1649" spans="1:8">
      <c r="A1649" s="38" t="s">
        <v>8</v>
      </c>
      <c r="B1649" s="31">
        <v>2006</v>
      </c>
      <c r="C1649" s="31">
        <v>64</v>
      </c>
      <c r="D1649" s="32">
        <v>3.3153589999999997E-2</v>
      </c>
      <c r="E1649" s="32">
        <v>3.2612969999999998E-2</v>
      </c>
      <c r="F1649" s="32">
        <v>0.96738703000000004</v>
      </c>
      <c r="G1649" s="33">
        <v>47536.633000000002</v>
      </c>
      <c r="H1649" s="39">
        <v>46761.478000000003</v>
      </c>
    </row>
    <row r="1650" spans="1:8">
      <c r="A1650" s="38" t="s">
        <v>8</v>
      </c>
      <c r="B1650" s="31">
        <v>2006</v>
      </c>
      <c r="C1650" s="31">
        <v>65</v>
      </c>
      <c r="D1650" s="32">
        <v>3.6014850000000001E-2</v>
      </c>
      <c r="E1650" s="32">
        <v>3.5377779999999998E-2</v>
      </c>
      <c r="F1650" s="32">
        <v>0.96462221999999997</v>
      </c>
      <c r="G1650" s="33">
        <v>45986.322</v>
      </c>
      <c r="H1650" s="39">
        <v>45172.875</v>
      </c>
    </row>
    <row r="1651" spans="1:8">
      <c r="A1651" s="38" t="s">
        <v>8</v>
      </c>
      <c r="B1651" s="31">
        <v>2006</v>
      </c>
      <c r="C1651" s="31">
        <v>66</v>
      </c>
      <c r="D1651" s="32">
        <v>3.8699940000000002E-2</v>
      </c>
      <c r="E1651" s="32">
        <v>3.7965310000000002E-2</v>
      </c>
      <c r="F1651" s="32">
        <v>0.96203468999999997</v>
      </c>
      <c r="G1651" s="33">
        <v>44359.428</v>
      </c>
      <c r="H1651" s="39">
        <v>43517.368000000002</v>
      </c>
    </row>
    <row r="1652" spans="1:8">
      <c r="A1652" s="38" t="s">
        <v>8</v>
      </c>
      <c r="B1652" s="31">
        <v>2006</v>
      </c>
      <c r="C1652" s="31">
        <v>67</v>
      </c>
      <c r="D1652" s="32">
        <v>4.2028129999999997E-2</v>
      </c>
      <c r="E1652" s="32">
        <v>4.1163129999999999E-2</v>
      </c>
      <c r="F1652" s="32">
        <v>0.95883686999999995</v>
      </c>
      <c r="G1652" s="33">
        <v>42675.307999999997</v>
      </c>
      <c r="H1652" s="39">
        <v>41796.983999999997</v>
      </c>
    </row>
    <row r="1653" spans="1:8">
      <c r="A1653" s="38" t="s">
        <v>8</v>
      </c>
      <c r="B1653" s="31">
        <v>2006</v>
      </c>
      <c r="C1653" s="31">
        <v>68</v>
      </c>
      <c r="D1653" s="32">
        <v>4.5952699999999999E-2</v>
      </c>
      <c r="E1653" s="32">
        <v>4.4920590000000003E-2</v>
      </c>
      <c r="F1653" s="32">
        <v>0.95507940999999996</v>
      </c>
      <c r="G1653" s="33">
        <v>40918.659</v>
      </c>
      <c r="H1653" s="39">
        <v>39999.614000000001</v>
      </c>
    </row>
    <row r="1654" spans="1:8">
      <c r="A1654" s="38" t="s">
        <v>8</v>
      </c>
      <c r="B1654" s="31">
        <v>2006</v>
      </c>
      <c r="C1654" s="31">
        <v>69</v>
      </c>
      <c r="D1654" s="32">
        <v>4.9898329999999998E-2</v>
      </c>
      <c r="E1654" s="32">
        <v>4.868372E-2</v>
      </c>
      <c r="F1654" s="32">
        <v>0.95131628000000001</v>
      </c>
      <c r="G1654" s="33">
        <v>39080.569000000003</v>
      </c>
      <c r="H1654" s="39">
        <v>38129.275000000001</v>
      </c>
    </row>
    <row r="1655" spans="1:8">
      <c r="A1655" s="38" t="s">
        <v>8</v>
      </c>
      <c r="B1655" s="31">
        <v>2006</v>
      </c>
      <c r="C1655" s="31">
        <v>70</v>
      </c>
      <c r="D1655" s="32">
        <v>5.5835299999999997E-2</v>
      </c>
      <c r="E1655" s="32">
        <v>5.431884E-2</v>
      </c>
      <c r="F1655" s="32">
        <v>0.94568116000000002</v>
      </c>
      <c r="G1655" s="33">
        <v>37177.982000000004</v>
      </c>
      <c r="H1655" s="39">
        <v>36168.249000000003</v>
      </c>
    </row>
    <row r="1656" spans="1:8">
      <c r="A1656" s="38" t="s">
        <v>8</v>
      </c>
      <c r="B1656" s="31">
        <v>2006</v>
      </c>
      <c r="C1656" s="31">
        <v>71</v>
      </c>
      <c r="D1656" s="32">
        <v>5.9612499999999999E-2</v>
      </c>
      <c r="E1656" s="32">
        <v>5.7887099999999997E-2</v>
      </c>
      <c r="F1656" s="32">
        <v>0.94211290000000003</v>
      </c>
      <c r="G1656" s="33">
        <v>35158.517</v>
      </c>
      <c r="H1656" s="39">
        <v>34140.904000000002</v>
      </c>
    </row>
    <row r="1657" spans="1:8">
      <c r="A1657" s="38" t="s">
        <v>8</v>
      </c>
      <c r="B1657" s="31">
        <v>2006</v>
      </c>
      <c r="C1657" s="31">
        <v>72</v>
      </c>
      <c r="D1657" s="32">
        <v>6.6412899999999997E-2</v>
      </c>
      <c r="E1657" s="32">
        <v>6.4278440000000006E-2</v>
      </c>
      <c r="F1657" s="32">
        <v>0.93572155999999995</v>
      </c>
      <c r="G1657" s="33">
        <v>33123.292000000001</v>
      </c>
      <c r="H1657" s="39">
        <v>32058.735000000001</v>
      </c>
    </row>
    <row r="1658" spans="1:8">
      <c r="A1658" s="38" t="s">
        <v>8</v>
      </c>
      <c r="B1658" s="31">
        <v>2006</v>
      </c>
      <c r="C1658" s="31">
        <v>73</v>
      </c>
      <c r="D1658" s="32">
        <v>7.2312029999999999E-2</v>
      </c>
      <c r="E1658" s="32">
        <v>6.9788749999999997E-2</v>
      </c>
      <c r="F1658" s="32">
        <v>0.93021125000000005</v>
      </c>
      <c r="G1658" s="33">
        <v>30994.178</v>
      </c>
      <c r="H1658" s="39">
        <v>29912.655999999999</v>
      </c>
    </row>
    <row r="1659" spans="1:8">
      <c r="A1659" s="38" t="s">
        <v>8</v>
      </c>
      <c r="B1659" s="31">
        <v>2006</v>
      </c>
      <c r="C1659" s="31">
        <v>74</v>
      </c>
      <c r="D1659" s="32">
        <v>7.9042089999999995E-2</v>
      </c>
      <c r="E1659" s="32">
        <v>7.6037030000000005E-2</v>
      </c>
      <c r="F1659" s="32">
        <v>0.92396297000000005</v>
      </c>
      <c r="G1659" s="33">
        <v>28831.133000000002</v>
      </c>
      <c r="H1659" s="39">
        <v>27735.017</v>
      </c>
    </row>
    <row r="1660" spans="1:8">
      <c r="A1660" s="38" t="s">
        <v>8</v>
      </c>
      <c r="B1660" s="31">
        <v>2006</v>
      </c>
      <c r="C1660" s="31">
        <v>75</v>
      </c>
      <c r="D1660" s="32">
        <v>8.6474350000000005E-2</v>
      </c>
      <c r="E1660" s="32">
        <v>8.2890409999999998E-2</v>
      </c>
      <c r="F1660" s="32">
        <v>0.91710959000000003</v>
      </c>
      <c r="G1660" s="33">
        <v>26638.9</v>
      </c>
      <c r="H1660" s="39">
        <v>25534.845000000001</v>
      </c>
    </row>
    <row r="1661" spans="1:8">
      <c r="A1661" s="38" t="s">
        <v>8</v>
      </c>
      <c r="B1661" s="31">
        <v>2006</v>
      </c>
      <c r="C1661" s="31">
        <v>76</v>
      </c>
      <c r="D1661" s="32">
        <v>9.3619850000000004E-2</v>
      </c>
      <c r="E1661" s="32">
        <v>8.9433479999999996E-2</v>
      </c>
      <c r="F1661" s="32">
        <v>0.91056652000000005</v>
      </c>
      <c r="G1661" s="33">
        <v>24430.791000000001</v>
      </c>
      <c r="H1661" s="39">
        <v>23338.325000000001</v>
      </c>
    </row>
    <row r="1662" spans="1:8">
      <c r="A1662" s="38" t="s">
        <v>8</v>
      </c>
      <c r="B1662" s="31">
        <v>2006</v>
      </c>
      <c r="C1662" s="31">
        <v>77</v>
      </c>
      <c r="D1662" s="32">
        <v>0.10139693</v>
      </c>
      <c r="E1662" s="32">
        <v>9.6504309999999996E-2</v>
      </c>
      <c r="F1662" s="32">
        <v>0.90349568999999996</v>
      </c>
      <c r="G1662" s="33">
        <v>22245.86</v>
      </c>
      <c r="H1662" s="39">
        <v>21172.449000000001</v>
      </c>
    </row>
    <row r="1663" spans="1:8">
      <c r="A1663" s="38" t="s">
        <v>8</v>
      </c>
      <c r="B1663" s="31">
        <v>2006</v>
      </c>
      <c r="C1663" s="31">
        <v>78</v>
      </c>
      <c r="D1663" s="32">
        <v>0.11108914</v>
      </c>
      <c r="E1663" s="32">
        <v>0.10524343999999999</v>
      </c>
      <c r="F1663" s="32">
        <v>0.89475656000000003</v>
      </c>
      <c r="G1663" s="33">
        <v>20099.039000000001</v>
      </c>
      <c r="H1663" s="39">
        <v>19041.393</v>
      </c>
    </row>
    <row r="1664" spans="1:8">
      <c r="A1664" s="38" t="s">
        <v>8</v>
      </c>
      <c r="B1664" s="31">
        <v>2006</v>
      </c>
      <c r="C1664" s="31">
        <v>79</v>
      </c>
      <c r="D1664" s="32">
        <v>0.11981232999999999</v>
      </c>
      <c r="E1664" s="32">
        <v>0.11304051</v>
      </c>
      <c r="F1664" s="32">
        <v>0.88695948999999996</v>
      </c>
      <c r="G1664" s="33">
        <v>17983.746999999999</v>
      </c>
      <c r="H1664" s="39">
        <v>16967.300999999999</v>
      </c>
    </row>
    <row r="1665" spans="1:8">
      <c r="A1665" s="38" t="s">
        <v>8</v>
      </c>
      <c r="B1665" s="31">
        <v>2006</v>
      </c>
      <c r="C1665" s="31">
        <v>80</v>
      </c>
      <c r="D1665" s="32">
        <v>0.13127195</v>
      </c>
      <c r="E1665" s="32">
        <v>0.12318649</v>
      </c>
      <c r="F1665" s="32">
        <v>0.87681350999999996</v>
      </c>
      <c r="G1665" s="33">
        <v>15950.855</v>
      </c>
      <c r="H1665" s="39">
        <v>14968.39</v>
      </c>
    </row>
    <row r="1666" spans="1:8">
      <c r="A1666" s="38" t="s">
        <v>8</v>
      </c>
      <c r="B1666" s="31">
        <v>2006</v>
      </c>
      <c r="C1666" s="31">
        <v>81</v>
      </c>
      <c r="D1666" s="32">
        <v>0.13946267000000001</v>
      </c>
      <c r="E1666" s="32">
        <v>0.13037167999999999</v>
      </c>
      <c r="F1666" s="32">
        <v>0.86962832000000001</v>
      </c>
      <c r="G1666" s="33">
        <v>13985.924999999999</v>
      </c>
      <c r="H1666" s="39">
        <v>13074.241</v>
      </c>
    </row>
    <row r="1667" spans="1:8">
      <c r="A1667" s="38" t="s">
        <v>8</v>
      </c>
      <c r="B1667" s="31">
        <v>2006</v>
      </c>
      <c r="C1667" s="31">
        <v>82</v>
      </c>
      <c r="D1667" s="32">
        <v>0.15411796</v>
      </c>
      <c r="E1667" s="32">
        <v>0.14309147</v>
      </c>
      <c r="F1667" s="32">
        <v>0.85690853</v>
      </c>
      <c r="G1667" s="33">
        <v>12162.557000000001</v>
      </c>
      <c r="H1667" s="39">
        <v>11292.377</v>
      </c>
    </row>
    <row r="1668" spans="1:8">
      <c r="A1668" s="38" t="s">
        <v>8</v>
      </c>
      <c r="B1668" s="31">
        <v>2006</v>
      </c>
      <c r="C1668" s="31">
        <v>83</v>
      </c>
      <c r="D1668" s="32">
        <v>0.16705813999999999</v>
      </c>
      <c r="E1668" s="32">
        <v>0.15417966</v>
      </c>
      <c r="F1668" s="32">
        <v>0.84582033999999995</v>
      </c>
      <c r="G1668" s="33">
        <v>10422.198</v>
      </c>
      <c r="H1668" s="39">
        <v>9618.7530000000006</v>
      </c>
    </row>
    <row r="1669" spans="1:8">
      <c r="A1669" s="38" t="s">
        <v>8</v>
      </c>
      <c r="B1669" s="31">
        <v>2006</v>
      </c>
      <c r="C1669" s="31">
        <v>84</v>
      </c>
      <c r="D1669" s="32">
        <v>0.18229466</v>
      </c>
      <c r="E1669" s="32">
        <v>0.16706695999999999</v>
      </c>
      <c r="F1669" s="32">
        <v>0.83293304000000001</v>
      </c>
      <c r="G1669" s="33">
        <v>8815.3070000000007</v>
      </c>
      <c r="H1669" s="39">
        <v>8078.9340000000002</v>
      </c>
    </row>
    <row r="1670" spans="1:8">
      <c r="A1670" s="38" t="s">
        <v>8</v>
      </c>
      <c r="B1670" s="31">
        <v>2006</v>
      </c>
      <c r="C1670" s="31">
        <v>85</v>
      </c>
      <c r="D1670" s="32">
        <v>0.19616591999999999</v>
      </c>
      <c r="E1670" s="32">
        <v>0.17864399</v>
      </c>
      <c r="F1670" s="32">
        <v>0.82135601000000003</v>
      </c>
      <c r="G1670" s="33">
        <v>7342.5609999999997</v>
      </c>
      <c r="H1670" s="39">
        <v>6686.7089999999998</v>
      </c>
    </row>
    <row r="1671" spans="1:8">
      <c r="A1671" s="38" t="s">
        <v>8</v>
      </c>
      <c r="B1671" s="31">
        <v>2006</v>
      </c>
      <c r="C1671" s="31">
        <v>86</v>
      </c>
      <c r="D1671" s="32">
        <v>0.21119019999999999</v>
      </c>
      <c r="E1671" s="32">
        <v>0.19101947999999999</v>
      </c>
      <c r="F1671" s="32">
        <v>0.80898051999999998</v>
      </c>
      <c r="G1671" s="33">
        <v>6030.857</v>
      </c>
      <c r="H1671" s="39">
        <v>5454.8509999999997</v>
      </c>
    </row>
    <row r="1672" spans="1:8">
      <c r="A1672" s="38" t="s">
        <v>8</v>
      </c>
      <c r="B1672" s="31">
        <v>2006</v>
      </c>
      <c r="C1672" s="31">
        <v>87</v>
      </c>
      <c r="D1672" s="32">
        <v>0.2263442</v>
      </c>
      <c r="E1672" s="32">
        <v>0.20333261999999999</v>
      </c>
      <c r="F1672" s="32">
        <v>0.79666738000000004</v>
      </c>
      <c r="G1672" s="33">
        <v>4878.8450000000003</v>
      </c>
      <c r="H1672" s="39">
        <v>4382.8310000000001</v>
      </c>
    </row>
    <row r="1673" spans="1:8">
      <c r="A1673" s="38" t="s">
        <v>8</v>
      </c>
      <c r="B1673" s="31">
        <v>2006</v>
      </c>
      <c r="C1673" s="31">
        <v>88</v>
      </c>
      <c r="D1673" s="32">
        <v>0.24334770999999999</v>
      </c>
      <c r="E1673" s="32">
        <v>0.21695049999999999</v>
      </c>
      <c r="F1673" s="32">
        <v>0.78304949999999995</v>
      </c>
      <c r="G1673" s="33">
        <v>3886.817</v>
      </c>
      <c r="H1673" s="39">
        <v>3465.194</v>
      </c>
    </row>
    <row r="1674" spans="1:8">
      <c r="A1674" s="38" t="s">
        <v>8</v>
      </c>
      <c r="B1674" s="31">
        <v>2006</v>
      </c>
      <c r="C1674" s="31">
        <v>89</v>
      </c>
      <c r="D1674" s="32">
        <v>0.25915781999999998</v>
      </c>
      <c r="E1674" s="32">
        <v>0.22942870000000001</v>
      </c>
      <c r="F1674" s="32">
        <v>0.77057129999999996</v>
      </c>
      <c r="G1674" s="33">
        <v>3043.57</v>
      </c>
      <c r="H1674" s="39">
        <v>2694.4290000000001</v>
      </c>
    </row>
    <row r="1675" spans="1:8">
      <c r="A1675" s="38" t="s">
        <v>8</v>
      </c>
      <c r="B1675" s="31">
        <v>2006</v>
      </c>
      <c r="C1675" s="31">
        <v>90</v>
      </c>
      <c r="D1675" s="32">
        <v>0.28108506999999999</v>
      </c>
      <c r="E1675" s="32">
        <v>0.24644856000000001</v>
      </c>
      <c r="F1675" s="32">
        <v>0.75355143999999996</v>
      </c>
      <c r="G1675" s="33">
        <v>2345.288</v>
      </c>
      <c r="H1675" s="39">
        <v>2056.2910000000002</v>
      </c>
    </row>
    <row r="1676" spans="1:8">
      <c r="A1676" s="38" t="s">
        <v>8</v>
      </c>
      <c r="B1676" s="31">
        <v>2006</v>
      </c>
      <c r="C1676" s="31">
        <v>91</v>
      </c>
      <c r="D1676" s="32">
        <v>0.29446230000000001</v>
      </c>
      <c r="E1676" s="32">
        <v>0.25667215999999998</v>
      </c>
      <c r="F1676" s="32">
        <v>0.74332783999999996</v>
      </c>
      <c r="G1676" s="33">
        <v>1767.2950000000001</v>
      </c>
      <c r="H1676" s="39">
        <v>1540.4870000000001</v>
      </c>
    </row>
    <row r="1677" spans="1:8">
      <c r="A1677" s="38" t="s">
        <v>8</v>
      </c>
      <c r="B1677" s="31">
        <v>2006</v>
      </c>
      <c r="C1677" s="31">
        <v>92</v>
      </c>
      <c r="D1677" s="32">
        <v>0.31721115</v>
      </c>
      <c r="E1677" s="32">
        <v>0.27378701</v>
      </c>
      <c r="F1677" s="32">
        <v>0.72621298999999995</v>
      </c>
      <c r="G1677" s="33">
        <v>1313.68</v>
      </c>
      <c r="H1677" s="39">
        <v>1133.845</v>
      </c>
    </row>
    <row r="1678" spans="1:8">
      <c r="A1678" s="38" t="s">
        <v>8</v>
      </c>
      <c r="B1678" s="31">
        <v>2006</v>
      </c>
      <c r="C1678" s="31">
        <v>93</v>
      </c>
      <c r="D1678" s="32">
        <v>0.33765506000000001</v>
      </c>
      <c r="E1678" s="32">
        <v>0.28888355999999998</v>
      </c>
      <c r="F1678" s="32">
        <v>0.71111643999999996</v>
      </c>
      <c r="G1678" s="33">
        <v>954.01099999999997</v>
      </c>
      <c r="H1678" s="39">
        <v>816.21199999999999</v>
      </c>
    </row>
    <row r="1679" spans="1:8">
      <c r="A1679" s="38" t="s">
        <v>8</v>
      </c>
      <c r="B1679" s="31">
        <v>2006</v>
      </c>
      <c r="C1679" s="31">
        <v>94</v>
      </c>
      <c r="D1679" s="32">
        <v>0.36013806999999998</v>
      </c>
      <c r="E1679" s="32">
        <v>0.30518390000000001</v>
      </c>
      <c r="F1679" s="32">
        <v>0.69481610000000005</v>
      </c>
      <c r="G1679" s="33">
        <v>678.41300000000001</v>
      </c>
      <c r="H1679" s="39">
        <v>574.89300000000003</v>
      </c>
    </row>
    <row r="1680" spans="1:8">
      <c r="A1680" s="38" t="s">
        <v>8</v>
      </c>
      <c r="B1680" s="31">
        <v>2006</v>
      </c>
      <c r="C1680" s="31">
        <v>95</v>
      </c>
      <c r="D1680" s="32">
        <v>0.38518980000000003</v>
      </c>
      <c r="E1680" s="32">
        <v>0.32298461000000001</v>
      </c>
      <c r="F1680" s="32">
        <v>0.67701538999999999</v>
      </c>
      <c r="G1680" s="33">
        <v>471.37200000000001</v>
      </c>
      <c r="H1680" s="39">
        <v>395.24900000000002</v>
      </c>
    </row>
    <row r="1681" spans="1:8">
      <c r="A1681" s="38" t="s">
        <v>8</v>
      </c>
      <c r="B1681" s="31">
        <v>2006</v>
      </c>
      <c r="C1681" s="31">
        <v>96</v>
      </c>
      <c r="D1681" s="32">
        <v>0.40758726000000001</v>
      </c>
      <c r="E1681" s="32">
        <v>0.33858566000000001</v>
      </c>
      <c r="F1681" s="32">
        <v>0.66141433999999999</v>
      </c>
      <c r="G1681" s="33">
        <v>319.12599999999998</v>
      </c>
      <c r="H1681" s="39">
        <v>265.10000000000002</v>
      </c>
    </row>
    <row r="1682" spans="1:8">
      <c r="A1682" s="38" t="s">
        <v>8</v>
      </c>
      <c r="B1682" s="31">
        <v>2006</v>
      </c>
      <c r="C1682" s="31">
        <v>97</v>
      </c>
      <c r="D1682" s="32">
        <v>0.42942899000000001</v>
      </c>
      <c r="E1682" s="32">
        <v>0.35352256999999998</v>
      </c>
      <c r="F1682" s="32">
        <v>0.64647743000000002</v>
      </c>
      <c r="G1682" s="33">
        <v>211.07499999999999</v>
      </c>
      <c r="H1682" s="39">
        <v>173.76499999999999</v>
      </c>
    </row>
    <row r="1683" spans="1:8">
      <c r="A1683" s="38" t="s">
        <v>8</v>
      </c>
      <c r="B1683" s="31">
        <v>2006</v>
      </c>
      <c r="C1683" s="31">
        <v>98</v>
      </c>
      <c r="D1683" s="32">
        <v>0.45043308999999998</v>
      </c>
      <c r="E1683" s="32">
        <v>0.36763549000000001</v>
      </c>
      <c r="F1683" s="32">
        <v>0.63236451000000005</v>
      </c>
      <c r="G1683" s="33">
        <v>136.45500000000001</v>
      </c>
      <c r="H1683" s="39">
        <v>111.372</v>
      </c>
    </row>
    <row r="1684" spans="1:8">
      <c r="A1684" s="38" t="s">
        <v>8</v>
      </c>
      <c r="B1684" s="31">
        <v>2006</v>
      </c>
      <c r="C1684" s="31">
        <v>99</v>
      </c>
      <c r="D1684" s="32">
        <v>0.47699635000000001</v>
      </c>
      <c r="E1684" s="32">
        <v>0.38514093999999999</v>
      </c>
      <c r="F1684" s="32">
        <v>0.61485906000000001</v>
      </c>
      <c r="G1684" s="33">
        <v>86.289000000000001</v>
      </c>
      <c r="H1684" s="39">
        <v>69.673000000000002</v>
      </c>
    </row>
    <row r="1685" spans="1:8">
      <c r="A1685" s="38" t="s">
        <v>8</v>
      </c>
      <c r="B1685" s="31">
        <v>2007</v>
      </c>
      <c r="C1685" s="31">
        <v>1</v>
      </c>
      <c r="D1685" s="32">
        <v>2.7580879999999999E-2</v>
      </c>
      <c r="E1685" s="32">
        <v>2.7205699999999999E-2</v>
      </c>
      <c r="F1685" s="32">
        <v>0.9727943</v>
      </c>
      <c r="G1685" s="33">
        <v>90855.508000000002</v>
      </c>
      <c r="H1685" s="39">
        <v>89619.614000000001</v>
      </c>
    </row>
    <row r="1686" spans="1:8">
      <c r="A1686" s="38" t="s">
        <v>8</v>
      </c>
      <c r="B1686" s="31">
        <v>2007</v>
      </c>
      <c r="C1686" s="31">
        <v>2</v>
      </c>
      <c r="D1686" s="32">
        <v>1.6720849999999999E-2</v>
      </c>
      <c r="E1686" s="32">
        <v>1.6582220000000002E-2</v>
      </c>
      <c r="F1686" s="32">
        <v>0.98341778000000002</v>
      </c>
      <c r="G1686" s="33">
        <v>88383.721000000005</v>
      </c>
      <c r="H1686" s="39">
        <v>87650.922000000006</v>
      </c>
    </row>
    <row r="1687" spans="1:8">
      <c r="A1687" s="38" t="s">
        <v>8</v>
      </c>
      <c r="B1687" s="31">
        <v>2007</v>
      </c>
      <c r="C1687" s="31">
        <v>3</v>
      </c>
      <c r="D1687" s="32">
        <v>1.1214719999999999E-2</v>
      </c>
      <c r="E1687" s="32">
        <v>1.1152179999999999E-2</v>
      </c>
      <c r="F1687" s="32">
        <v>0.98884782000000004</v>
      </c>
      <c r="G1687" s="33">
        <v>86918.123000000007</v>
      </c>
      <c r="H1687" s="39">
        <v>86433.459000000003</v>
      </c>
    </row>
    <row r="1688" spans="1:8">
      <c r="A1688" s="38" t="s">
        <v>8</v>
      </c>
      <c r="B1688" s="31">
        <v>2007</v>
      </c>
      <c r="C1688" s="31">
        <v>4</v>
      </c>
      <c r="D1688" s="32">
        <v>7.6446600000000002E-3</v>
      </c>
      <c r="E1688" s="32">
        <v>7.6155499999999996E-3</v>
      </c>
      <c r="F1688" s="32">
        <v>0.99238444999999997</v>
      </c>
      <c r="G1688" s="33">
        <v>85948.796000000002</v>
      </c>
      <c r="H1688" s="39">
        <v>85621.521999999997</v>
      </c>
    </row>
    <row r="1689" spans="1:8">
      <c r="A1689" s="38" t="s">
        <v>8</v>
      </c>
      <c r="B1689" s="31">
        <v>2007</v>
      </c>
      <c r="C1689" s="31">
        <v>5</v>
      </c>
      <c r="D1689" s="32">
        <v>5.63796E-3</v>
      </c>
      <c r="E1689" s="32">
        <v>5.6221099999999996E-3</v>
      </c>
      <c r="F1689" s="32">
        <v>0.99437788999999999</v>
      </c>
      <c r="G1689" s="33">
        <v>85294.248999999996</v>
      </c>
      <c r="H1689" s="39">
        <v>85054.482000000004</v>
      </c>
    </row>
    <row r="1690" spans="1:8">
      <c r="A1690" s="38" t="s">
        <v>8</v>
      </c>
      <c r="B1690" s="31">
        <v>2007</v>
      </c>
      <c r="C1690" s="31">
        <v>6</v>
      </c>
      <c r="D1690" s="32">
        <v>4.5458299999999998E-3</v>
      </c>
      <c r="E1690" s="32">
        <v>4.5355200000000003E-3</v>
      </c>
      <c r="F1690" s="32">
        <v>0.99546447999999998</v>
      </c>
      <c r="G1690" s="33">
        <v>84814.714999999997</v>
      </c>
      <c r="H1690" s="39">
        <v>84622.376000000004</v>
      </c>
    </row>
    <row r="1691" spans="1:8">
      <c r="A1691" s="38" t="s">
        <v>8</v>
      </c>
      <c r="B1691" s="31">
        <v>2007</v>
      </c>
      <c r="C1691" s="31">
        <v>7</v>
      </c>
      <c r="D1691" s="32">
        <v>3.75676E-3</v>
      </c>
      <c r="E1691" s="32">
        <v>3.7497199999999998E-3</v>
      </c>
      <c r="F1691" s="32">
        <v>0.99625028000000004</v>
      </c>
      <c r="G1691" s="33">
        <v>84430.035999999993</v>
      </c>
      <c r="H1691" s="39">
        <v>84271.741999999998</v>
      </c>
    </row>
    <row r="1692" spans="1:8">
      <c r="A1692" s="38" t="s">
        <v>8</v>
      </c>
      <c r="B1692" s="31">
        <v>2007</v>
      </c>
      <c r="C1692" s="31">
        <v>8</v>
      </c>
      <c r="D1692" s="32">
        <v>3.2334299999999998E-3</v>
      </c>
      <c r="E1692" s="32">
        <v>3.22821E-3</v>
      </c>
      <c r="F1692" s="32">
        <v>0.99677179000000005</v>
      </c>
      <c r="G1692" s="33">
        <v>84113.447</v>
      </c>
      <c r="H1692" s="39">
        <v>83977.679000000004</v>
      </c>
    </row>
    <row r="1693" spans="1:8">
      <c r="A1693" s="38" t="s">
        <v>8</v>
      </c>
      <c r="B1693" s="31">
        <v>2007</v>
      </c>
      <c r="C1693" s="31">
        <v>9</v>
      </c>
      <c r="D1693" s="32">
        <v>2.89048E-3</v>
      </c>
      <c r="E1693" s="32">
        <v>2.88631E-3</v>
      </c>
      <c r="F1693" s="32">
        <v>0.99711369000000005</v>
      </c>
      <c r="G1693" s="33">
        <v>83841.910999999993</v>
      </c>
      <c r="H1693" s="39">
        <v>83720.914000000004</v>
      </c>
    </row>
    <row r="1694" spans="1:8">
      <c r="A1694" s="38" t="s">
        <v>8</v>
      </c>
      <c r="B1694" s="31">
        <v>2007</v>
      </c>
      <c r="C1694" s="31">
        <v>10</v>
      </c>
      <c r="D1694" s="32">
        <v>2.6781800000000001E-3</v>
      </c>
      <c r="E1694" s="32">
        <v>2.6745900000000001E-3</v>
      </c>
      <c r="F1694" s="32">
        <v>0.99732540999999997</v>
      </c>
      <c r="G1694" s="33">
        <v>83599.917000000001</v>
      </c>
      <c r="H1694" s="39">
        <v>83488.12</v>
      </c>
    </row>
    <row r="1695" spans="1:8">
      <c r="A1695" s="38" t="s">
        <v>8</v>
      </c>
      <c r="B1695" s="31">
        <v>2007</v>
      </c>
      <c r="C1695" s="31">
        <v>11</v>
      </c>
      <c r="D1695" s="32">
        <v>2.5451599999999999E-3</v>
      </c>
      <c r="E1695" s="32">
        <v>2.54192E-3</v>
      </c>
      <c r="F1695" s="32">
        <v>0.99745808000000002</v>
      </c>
      <c r="G1695" s="33">
        <v>83376.322</v>
      </c>
      <c r="H1695" s="39">
        <v>83270.354000000007</v>
      </c>
    </row>
    <row r="1696" spans="1:8">
      <c r="A1696" s="38" t="s">
        <v>8</v>
      </c>
      <c r="B1696" s="31">
        <v>2007</v>
      </c>
      <c r="C1696" s="31">
        <v>12</v>
      </c>
      <c r="D1696" s="32">
        <v>2.5290199999999999E-3</v>
      </c>
      <c r="E1696" s="32">
        <v>2.5258300000000002E-3</v>
      </c>
      <c r="F1696" s="32">
        <v>0.99747417000000005</v>
      </c>
      <c r="G1696" s="33">
        <v>83164.385999999999</v>
      </c>
      <c r="H1696" s="39">
        <v>83059.356</v>
      </c>
    </row>
    <row r="1697" spans="1:8">
      <c r="A1697" s="38" t="s">
        <v>8</v>
      </c>
      <c r="B1697" s="31">
        <v>2007</v>
      </c>
      <c r="C1697" s="31">
        <v>13</v>
      </c>
      <c r="D1697" s="32">
        <v>2.57062E-3</v>
      </c>
      <c r="E1697" s="32">
        <v>2.5673200000000001E-3</v>
      </c>
      <c r="F1697" s="32">
        <v>0.99743267999999996</v>
      </c>
      <c r="G1697" s="33">
        <v>82954.327000000005</v>
      </c>
      <c r="H1697" s="39">
        <v>82847.842000000004</v>
      </c>
    </row>
    <row r="1698" spans="1:8">
      <c r="A1698" s="38" t="s">
        <v>8</v>
      </c>
      <c r="B1698" s="31">
        <v>2007</v>
      </c>
      <c r="C1698" s="31">
        <v>14</v>
      </c>
      <c r="D1698" s="32">
        <v>2.6852600000000001E-3</v>
      </c>
      <c r="E1698" s="32">
        <v>2.6816600000000002E-3</v>
      </c>
      <c r="F1698" s="32">
        <v>0.99731833999999997</v>
      </c>
      <c r="G1698" s="33">
        <v>82741.357000000004</v>
      </c>
      <c r="H1698" s="39">
        <v>82630.414999999994</v>
      </c>
    </row>
    <row r="1699" spans="1:8">
      <c r="A1699" s="38" t="s">
        <v>8</v>
      </c>
      <c r="B1699" s="31">
        <v>2007</v>
      </c>
      <c r="C1699" s="31">
        <v>15</v>
      </c>
      <c r="D1699" s="32">
        <v>2.8321100000000001E-3</v>
      </c>
      <c r="E1699" s="32">
        <v>2.8281000000000001E-3</v>
      </c>
      <c r="F1699" s="32">
        <v>0.9971719</v>
      </c>
      <c r="G1699" s="33">
        <v>82519.472999999998</v>
      </c>
      <c r="H1699" s="39">
        <v>82402.785999999993</v>
      </c>
    </row>
    <row r="1700" spans="1:8">
      <c r="A1700" s="38" t="s">
        <v>8</v>
      </c>
      <c r="B1700" s="31">
        <v>2007</v>
      </c>
      <c r="C1700" s="31">
        <v>16</v>
      </c>
      <c r="D1700" s="32">
        <v>3.0556200000000002E-3</v>
      </c>
      <c r="E1700" s="32">
        <v>3.0509500000000002E-3</v>
      </c>
      <c r="F1700" s="32">
        <v>0.99694905</v>
      </c>
      <c r="G1700" s="33">
        <v>82286.099000000002</v>
      </c>
      <c r="H1700" s="39">
        <v>82160.573999999993</v>
      </c>
    </row>
    <row r="1701" spans="1:8">
      <c r="A1701" s="38" t="s">
        <v>8</v>
      </c>
      <c r="B1701" s="31">
        <v>2007</v>
      </c>
      <c r="C1701" s="31">
        <v>17</v>
      </c>
      <c r="D1701" s="32">
        <v>3.29218E-3</v>
      </c>
      <c r="E1701" s="32">
        <v>3.2867700000000001E-3</v>
      </c>
      <c r="F1701" s="32">
        <v>0.99671323000000001</v>
      </c>
      <c r="G1701" s="33">
        <v>82035.047999999995</v>
      </c>
      <c r="H1701" s="39">
        <v>81900.232999999993</v>
      </c>
    </row>
    <row r="1702" spans="1:8">
      <c r="A1702" s="38" t="s">
        <v>8</v>
      </c>
      <c r="B1702" s="31">
        <v>2007</v>
      </c>
      <c r="C1702" s="31">
        <v>18</v>
      </c>
      <c r="D1702" s="32">
        <v>3.5483099999999998E-3</v>
      </c>
      <c r="E1702" s="32">
        <v>3.5420299999999998E-3</v>
      </c>
      <c r="F1702" s="32">
        <v>0.99645797000000003</v>
      </c>
      <c r="G1702" s="33">
        <v>81765.418000000005</v>
      </c>
      <c r="H1702" s="39">
        <v>81620.61</v>
      </c>
    </row>
    <row r="1703" spans="1:8">
      <c r="A1703" s="38" t="s">
        <v>8</v>
      </c>
      <c r="B1703" s="31">
        <v>2007</v>
      </c>
      <c r="C1703" s="31">
        <v>19</v>
      </c>
      <c r="D1703" s="32">
        <v>3.8359399999999999E-3</v>
      </c>
      <c r="E1703" s="32">
        <v>3.8286000000000001E-3</v>
      </c>
      <c r="F1703" s="32">
        <v>0.99617140000000004</v>
      </c>
      <c r="G1703" s="33">
        <v>81475.801999999996</v>
      </c>
      <c r="H1703" s="39">
        <v>81319.832999999999</v>
      </c>
    </row>
    <row r="1704" spans="1:8">
      <c r="A1704" s="38" t="s">
        <v>8</v>
      </c>
      <c r="B1704" s="31">
        <v>2007</v>
      </c>
      <c r="C1704" s="31">
        <v>20</v>
      </c>
      <c r="D1704" s="32">
        <v>4.1372900000000001E-3</v>
      </c>
      <c r="E1704" s="32">
        <v>4.1287499999999996E-3</v>
      </c>
      <c r="F1704" s="32">
        <v>0.99587124999999999</v>
      </c>
      <c r="G1704" s="33">
        <v>81163.864000000001</v>
      </c>
      <c r="H1704" s="39">
        <v>80996.312000000005</v>
      </c>
    </row>
    <row r="1705" spans="1:8">
      <c r="A1705" s="38" t="s">
        <v>8</v>
      </c>
      <c r="B1705" s="31">
        <v>2007</v>
      </c>
      <c r="C1705" s="31">
        <v>21</v>
      </c>
      <c r="D1705" s="32">
        <v>4.4212699999999997E-3</v>
      </c>
      <c r="E1705" s="32">
        <v>4.4115200000000004E-3</v>
      </c>
      <c r="F1705" s="32">
        <v>0.99558848</v>
      </c>
      <c r="G1705" s="33">
        <v>80828.759000000005</v>
      </c>
      <c r="H1705" s="39">
        <v>80650.47</v>
      </c>
    </row>
    <row r="1706" spans="1:8">
      <c r="A1706" s="38" t="s">
        <v>8</v>
      </c>
      <c r="B1706" s="31">
        <v>2007</v>
      </c>
      <c r="C1706" s="31">
        <v>22</v>
      </c>
      <c r="D1706" s="32">
        <v>4.6669499999999996E-3</v>
      </c>
      <c r="E1706" s="32">
        <v>4.6560899999999999E-3</v>
      </c>
      <c r="F1706" s="32">
        <v>0.99534391</v>
      </c>
      <c r="G1706" s="33">
        <v>80472.182000000001</v>
      </c>
      <c r="H1706" s="39">
        <v>80284.839000000007</v>
      </c>
    </row>
    <row r="1707" spans="1:8">
      <c r="A1707" s="38" t="s">
        <v>8</v>
      </c>
      <c r="B1707" s="31">
        <v>2007</v>
      </c>
      <c r="C1707" s="31">
        <v>23</v>
      </c>
      <c r="D1707" s="32">
        <v>4.8639800000000004E-3</v>
      </c>
      <c r="E1707" s="32">
        <v>4.8521800000000002E-3</v>
      </c>
      <c r="F1707" s="32">
        <v>0.99514782000000002</v>
      </c>
      <c r="G1707" s="33">
        <v>80097.495999999999</v>
      </c>
      <c r="H1707" s="39">
        <v>79903.172999999995</v>
      </c>
    </row>
    <row r="1708" spans="1:8">
      <c r="A1708" s="38" t="s">
        <v>8</v>
      </c>
      <c r="B1708" s="31">
        <v>2007</v>
      </c>
      <c r="C1708" s="31">
        <v>24</v>
      </c>
      <c r="D1708" s="32">
        <v>5.0404200000000003E-3</v>
      </c>
      <c r="E1708" s="32">
        <v>5.0277500000000001E-3</v>
      </c>
      <c r="F1708" s="32">
        <v>0.99497225</v>
      </c>
      <c r="G1708" s="33">
        <v>79708.849000000002</v>
      </c>
      <c r="H1708" s="39">
        <v>79508.471000000005</v>
      </c>
    </row>
    <row r="1709" spans="1:8">
      <c r="A1709" s="38" t="s">
        <v>8</v>
      </c>
      <c r="B1709" s="31">
        <v>2007</v>
      </c>
      <c r="C1709" s="31">
        <v>25</v>
      </c>
      <c r="D1709" s="32">
        <v>5.1979399999999999E-3</v>
      </c>
      <c r="E1709" s="32">
        <v>5.1844700000000001E-3</v>
      </c>
      <c r="F1709" s="32">
        <v>0.99481553</v>
      </c>
      <c r="G1709" s="33">
        <v>79308.092999999993</v>
      </c>
      <c r="H1709" s="39">
        <v>79102.506999999998</v>
      </c>
    </row>
    <row r="1710" spans="1:8">
      <c r="A1710" s="38" t="s">
        <v>8</v>
      </c>
      <c r="B1710" s="31">
        <v>2007</v>
      </c>
      <c r="C1710" s="31">
        <v>26</v>
      </c>
      <c r="D1710" s="32">
        <v>5.3380900000000002E-3</v>
      </c>
      <c r="E1710" s="32">
        <v>5.3238799999999996E-3</v>
      </c>
      <c r="F1710" s="32">
        <v>0.99467612000000005</v>
      </c>
      <c r="G1710" s="33">
        <v>78896.922000000006</v>
      </c>
      <c r="H1710" s="39">
        <v>78686.903999999995</v>
      </c>
    </row>
    <row r="1711" spans="1:8">
      <c r="A1711" s="38" t="s">
        <v>8</v>
      </c>
      <c r="B1711" s="31">
        <v>2007</v>
      </c>
      <c r="C1711" s="31">
        <v>27</v>
      </c>
      <c r="D1711" s="32">
        <v>5.4774100000000003E-3</v>
      </c>
      <c r="E1711" s="32">
        <v>5.4624499999999998E-3</v>
      </c>
      <c r="F1711" s="32">
        <v>0.99453754999999999</v>
      </c>
      <c r="G1711" s="33">
        <v>78476.884999999995</v>
      </c>
      <c r="H1711" s="39">
        <v>78262.547000000006</v>
      </c>
    </row>
    <row r="1712" spans="1:8">
      <c r="A1712" s="38" t="s">
        <v>8</v>
      </c>
      <c r="B1712" s="31">
        <v>2007</v>
      </c>
      <c r="C1712" s="31">
        <v>28</v>
      </c>
      <c r="D1712" s="32">
        <v>5.6459099999999996E-3</v>
      </c>
      <c r="E1712" s="32">
        <v>5.6300100000000004E-3</v>
      </c>
      <c r="F1712" s="32">
        <v>0.99436999000000004</v>
      </c>
      <c r="G1712" s="33">
        <v>78048.209000000003</v>
      </c>
      <c r="H1712" s="39">
        <v>77828.501999999993</v>
      </c>
    </row>
    <row r="1713" spans="1:8">
      <c r="A1713" s="38" t="s">
        <v>8</v>
      </c>
      <c r="B1713" s="31">
        <v>2007</v>
      </c>
      <c r="C1713" s="31">
        <v>29</v>
      </c>
      <c r="D1713" s="32">
        <v>5.7774899999999997E-3</v>
      </c>
      <c r="E1713" s="32">
        <v>5.7608499999999997E-3</v>
      </c>
      <c r="F1713" s="32">
        <v>0.99423914999999996</v>
      </c>
      <c r="G1713" s="33">
        <v>77608.796000000002</v>
      </c>
      <c r="H1713" s="39">
        <v>77385.25</v>
      </c>
    </row>
    <row r="1714" spans="1:8">
      <c r="A1714" s="38" t="s">
        <v>8</v>
      </c>
      <c r="B1714" s="31">
        <v>2007</v>
      </c>
      <c r="C1714" s="31">
        <v>30</v>
      </c>
      <c r="D1714" s="32">
        <v>6.0126199999999998E-3</v>
      </c>
      <c r="E1714" s="32">
        <v>5.9946000000000001E-3</v>
      </c>
      <c r="F1714" s="32">
        <v>0.99400540000000004</v>
      </c>
      <c r="G1714" s="33">
        <v>77161.702999999994</v>
      </c>
      <c r="H1714" s="39">
        <v>76930.426999999996</v>
      </c>
    </row>
    <row r="1715" spans="1:8">
      <c r="A1715" s="38" t="s">
        <v>8</v>
      </c>
      <c r="B1715" s="31">
        <v>2007</v>
      </c>
      <c r="C1715" s="31">
        <v>31</v>
      </c>
      <c r="D1715" s="32">
        <v>6.1329699999999997E-3</v>
      </c>
      <c r="E1715" s="32">
        <v>6.1142200000000001E-3</v>
      </c>
      <c r="F1715" s="32">
        <v>0.99388578000000005</v>
      </c>
      <c r="G1715" s="33">
        <v>76699.149999999994</v>
      </c>
      <c r="H1715" s="39">
        <v>76464.672000000006</v>
      </c>
    </row>
    <row r="1716" spans="1:8">
      <c r="A1716" s="38" t="s">
        <v>8</v>
      </c>
      <c r="B1716" s="31">
        <v>2007</v>
      </c>
      <c r="C1716" s="31">
        <v>32</v>
      </c>
      <c r="D1716" s="32">
        <v>6.4068199999999997E-3</v>
      </c>
      <c r="E1716" s="32">
        <v>6.3863599999999998E-3</v>
      </c>
      <c r="F1716" s="32">
        <v>0.99361363999999996</v>
      </c>
      <c r="G1716" s="33">
        <v>76230.194000000003</v>
      </c>
      <c r="H1716" s="39">
        <v>75986.778000000006</v>
      </c>
    </row>
    <row r="1717" spans="1:8">
      <c r="A1717" s="38" t="s">
        <v>8</v>
      </c>
      <c r="B1717" s="31">
        <v>2007</v>
      </c>
      <c r="C1717" s="31">
        <v>33</v>
      </c>
      <c r="D1717" s="32">
        <v>6.6291299999999996E-3</v>
      </c>
      <c r="E1717" s="32">
        <v>6.6072300000000004E-3</v>
      </c>
      <c r="F1717" s="32">
        <v>0.99339277000000004</v>
      </c>
      <c r="G1717" s="33">
        <v>75743.361000000004</v>
      </c>
      <c r="H1717" s="39">
        <v>75493.134000000005</v>
      </c>
    </row>
    <row r="1718" spans="1:8">
      <c r="A1718" s="38" t="s">
        <v>8</v>
      </c>
      <c r="B1718" s="31">
        <v>2007</v>
      </c>
      <c r="C1718" s="31">
        <v>34</v>
      </c>
      <c r="D1718" s="32">
        <v>6.8650300000000003E-3</v>
      </c>
      <c r="E1718" s="32">
        <v>6.8415400000000001E-3</v>
      </c>
      <c r="F1718" s="32">
        <v>0.99315845999999997</v>
      </c>
      <c r="G1718" s="33">
        <v>75242.907000000007</v>
      </c>
      <c r="H1718" s="39">
        <v>74985.517999999996</v>
      </c>
    </row>
    <row r="1719" spans="1:8">
      <c r="A1719" s="38" t="s">
        <v>8</v>
      </c>
      <c r="B1719" s="31">
        <v>2007</v>
      </c>
      <c r="C1719" s="31">
        <v>35</v>
      </c>
      <c r="D1719" s="32">
        <v>7.1397099999999996E-3</v>
      </c>
      <c r="E1719" s="32">
        <v>7.1143100000000004E-3</v>
      </c>
      <c r="F1719" s="32">
        <v>0.99288569000000004</v>
      </c>
      <c r="G1719" s="33">
        <v>74728.129000000001</v>
      </c>
      <c r="H1719" s="39">
        <v>74462.31</v>
      </c>
    </row>
    <row r="1720" spans="1:8">
      <c r="A1720" s="38" t="s">
        <v>8</v>
      </c>
      <c r="B1720" s="31">
        <v>2007</v>
      </c>
      <c r="C1720" s="31">
        <v>36</v>
      </c>
      <c r="D1720" s="32">
        <v>7.4039099999999997E-3</v>
      </c>
      <c r="E1720" s="32">
        <v>7.3765999999999997E-3</v>
      </c>
      <c r="F1720" s="32">
        <v>0.99262340000000004</v>
      </c>
      <c r="G1720" s="33">
        <v>74196.490000000005</v>
      </c>
      <c r="H1720" s="39">
        <v>73922.831000000006</v>
      </c>
    </row>
    <row r="1721" spans="1:8">
      <c r="A1721" s="38" t="s">
        <v>8</v>
      </c>
      <c r="B1721" s="31">
        <v>2007</v>
      </c>
      <c r="C1721" s="31">
        <v>37</v>
      </c>
      <c r="D1721" s="32">
        <v>7.6513199999999996E-3</v>
      </c>
      <c r="E1721" s="32">
        <v>7.6221600000000002E-3</v>
      </c>
      <c r="F1721" s="32">
        <v>0.99237783999999996</v>
      </c>
      <c r="G1721" s="33">
        <v>73649.172000000006</v>
      </c>
      <c r="H1721" s="39">
        <v>73368.490000000005</v>
      </c>
    </row>
    <row r="1722" spans="1:8">
      <c r="A1722" s="38" t="s">
        <v>8</v>
      </c>
      <c r="B1722" s="31">
        <v>2007</v>
      </c>
      <c r="C1722" s="31">
        <v>38</v>
      </c>
      <c r="D1722" s="32">
        <v>7.9803300000000008E-3</v>
      </c>
      <c r="E1722" s="32">
        <v>7.94862E-3</v>
      </c>
      <c r="F1722" s="32">
        <v>0.99205138000000004</v>
      </c>
      <c r="G1722" s="33">
        <v>73087.807000000001</v>
      </c>
      <c r="H1722" s="39">
        <v>72797.332999999999</v>
      </c>
    </row>
    <row r="1723" spans="1:8">
      <c r="A1723" s="38" t="s">
        <v>8</v>
      </c>
      <c r="B1723" s="31">
        <v>2007</v>
      </c>
      <c r="C1723" s="31">
        <v>39</v>
      </c>
      <c r="D1723" s="32">
        <v>8.2336400000000004E-3</v>
      </c>
      <c r="E1723" s="32">
        <v>8.1998899999999996E-3</v>
      </c>
      <c r="F1723" s="32">
        <v>0.99180011000000001</v>
      </c>
      <c r="G1723" s="33">
        <v>72506.86</v>
      </c>
      <c r="H1723" s="39">
        <v>72209.585999999996</v>
      </c>
    </row>
    <row r="1724" spans="1:8">
      <c r="A1724" s="38" t="s">
        <v>8</v>
      </c>
      <c r="B1724" s="31">
        <v>2007</v>
      </c>
      <c r="C1724" s="31">
        <v>40</v>
      </c>
      <c r="D1724" s="32">
        <v>8.6421499999999995E-3</v>
      </c>
      <c r="E1724" s="32">
        <v>8.60496E-3</v>
      </c>
      <c r="F1724" s="32">
        <v>0.99139504000000001</v>
      </c>
      <c r="G1724" s="33">
        <v>71912.312000000005</v>
      </c>
      <c r="H1724" s="39">
        <v>71602.910999999993</v>
      </c>
    </row>
    <row r="1725" spans="1:8">
      <c r="A1725" s="38" t="s">
        <v>8</v>
      </c>
      <c r="B1725" s="31">
        <v>2007</v>
      </c>
      <c r="C1725" s="31">
        <v>41</v>
      </c>
      <c r="D1725" s="32">
        <v>8.7873799999999992E-3</v>
      </c>
      <c r="E1725" s="32">
        <v>8.7489400000000002E-3</v>
      </c>
      <c r="F1725" s="32">
        <v>0.99125105999999996</v>
      </c>
      <c r="G1725" s="33">
        <v>71293.509000000005</v>
      </c>
      <c r="H1725" s="39">
        <v>70981.638000000006</v>
      </c>
    </row>
    <row r="1726" spans="1:8">
      <c r="A1726" s="38" t="s">
        <v>8</v>
      </c>
      <c r="B1726" s="31">
        <v>2007</v>
      </c>
      <c r="C1726" s="31">
        <v>42</v>
      </c>
      <c r="D1726" s="32">
        <v>9.2469600000000002E-3</v>
      </c>
      <c r="E1726" s="32">
        <v>9.2044099999999997E-3</v>
      </c>
      <c r="F1726" s="32">
        <v>0.99079558999999995</v>
      </c>
      <c r="G1726" s="33">
        <v>70669.767000000007</v>
      </c>
      <c r="H1726" s="39">
        <v>70344.53</v>
      </c>
    </row>
    <row r="1727" spans="1:8">
      <c r="A1727" s="38" t="s">
        <v>8</v>
      </c>
      <c r="B1727" s="31">
        <v>2007</v>
      </c>
      <c r="C1727" s="31">
        <v>43</v>
      </c>
      <c r="D1727" s="32">
        <v>9.46958E-3</v>
      </c>
      <c r="E1727" s="32">
        <v>9.4249599999999996E-3</v>
      </c>
      <c r="F1727" s="32">
        <v>0.99057503999999996</v>
      </c>
      <c r="G1727" s="33">
        <v>70019.293999999994</v>
      </c>
      <c r="H1727" s="39">
        <v>69689.328999999998</v>
      </c>
    </row>
    <row r="1728" spans="1:8">
      <c r="A1728" s="38" t="s">
        <v>8</v>
      </c>
      <c r="B1728" s="31">
        <v>2007</v>
      </c>
      <c r="C1728" s="31">
        <v>44</v>
      </c>
      <c r="D1728" s="32">
        <v>9.8187299999999995E-3</v>
      </c>
      <c r="E1728" s="32">
        <v>9.7707599999999999E-3</v>
      </c>
      <c r="F1728" s="32">
        <v>0.99022924000000001</v>
      </c>
      <c r="G1728" s="33">
        <v>69359.365000000005</v>
      </c>
      <c r="H1728" s="39">
        <v>69020.517999999996</v>
      </c>
    </row>
    <row r="1729" spans="1:8">
      <c r="A1729" s="38" t="s">
        <v>8</v>
      </c>
      <c r="B1729" s="31">
        <v>2007</v>
      </c>
      <c r="C1729" s="31">
        <v>45</v>
      </c>
      <c r="D1729" s="32">
        <v>1.024252E-2</v>
      </c>
      <c r="E1729" s="32">
        <v>1.0190329999999999E-2</v>
      </c>
      <c r="F1729" s="32">
        <v>0.98980966999999997</v>
      </c>
      <c r="G1729" s="33">
        <v>68681.671000000002</v>
      </c>
      <c r="H1729" s="39">
        <v>68331.725999999995</v>
      </c>
    </row>
    <row r="1730" spans="1:8">
      <c r="A1730" s="38" t="s">
        <v>8</v>
      </c>
      <c r="B1730" s="31">
        <v>2007</v>
      </c>
      <c r="C1730" s="31">
        <v>46</v>
      </c>
      <c r="D1730" s="32">
        <v>1.057633E-2</v>
      </c>
      <c r="E1730" s="32">
        <v>1.0520699999999999E-2</v>
      </c>
      <c r="F1730" s="32">
        <v>0.98947929999999995</v>
      </c>
      <c r="G1730" s="33">
        <v>67981.782000000007</v>
      </c>
      <c r="H1730" s="39">
        <v>67624.173999999999</v>
      </c>
    </row>
    <row r="1731" spans="1:8">
      <c r="A1731" s="38" t="s">
        <v>8</v>
      </c>
      <c r="B1731" s="31">
        <v>2007</v>
      </c>
      <c r="C1731" s="31">
        <v>47</v>
      </c>
      <c r="D1731" s="32">
        <v>1.1033869999999999E-2</v>
      </c>
      <c r="E1731" s="32">
        <v>1.097333E-2</v>
      </c>
      <c r="F1731" s="32">
        <v>0.98902667</v>
      </c>
      <c r="G1731" s="33">
        <v>67266.566000000006</v>
      </c>
      <c r="H1731" s="39">
        <v>66897.497000000003</v>
      </c>
    </row>
    <row r="1732" spans="1:8">
      <c r="A1732" s="38" t="s">
        <v>8</v>
      </c>
      <c r="B1732" s="31">
        <v>2007</v>
      </c>
      <c r="C1732" s="31">
        <v>48</v>
      </c>
      <c r="D1732" s="32">
        <v>1.167463E-2</v>
      </c>
      <c r="E1732" s="32">
        <v>1.160688E-2</v>
      </c>
      <c r="F1732" s="32">
        <v>0.98839312000000001</v>
      </c>
      <c r="G1732" s="33">
        <v>66528.428</v>
      </c>
      <c r="H1732" s="39">
        <v>66142.334000000003</v>
      </c>
    </row>
    <row r="1733" spans="1:8">
      <c r="A1733" s="38" t="s">
        <v>8</v>
      </c>
      <c r="B1733" s="31">
        <v>2007</v>
      </c>
      <c r="C1733" s="31">
        <v>49</v>
      </c>
      <c r="D1733" s="32">
        <v>1.2280879999999999E-2</v>
      </c>
      <c r="E1733" s="32">
        <v>1.220593E-2</v>
      </c>
      <c r="F1733" s="32">
        <v>0.98779406999999997</v>
      </c>
      <c r="G1733" s="33">
        <v>65756.240000000005</v>
      </c>
      <c r="H1733" s="39">
        <v>65354.932000000001</v>
      </c>
    </row>
    <row r="1734" spans="1:8">
      <c r="A1734" s="38" t="s">
        <v>8</v>
      </c>
      <c r="B1734" s="31">
        <v>2007</v>
      </c>
      <c r="C1734" s="31">
        <v>50</v>
      </c>
      <c r="D1734" s="32">
        <v>1.3171540000000001E-2</v>
      </c>
      <c r="E1734" s="32">
        <v>1.3085360000000001E-2</v>
      </c>
      <c r="F1734" s="32">
        <v>0.98691463999999995</v>
      </c>
      <c r="G1734" s="33">
        <v>64953.624000000003</v>
      </c>
      <c r="H1734" s="39">
        <v>64528.654000000002</v>
      </c>
    </row>
    <row r="1735" spans="1:8">
      <c r="A1735" s="38" t="s">
        <v>8</v>
      </c>
      <c r="B1735" s="31">
        <v>2007</v>
      </c>
      <c r="C1735" s="31">
        <v>51</v>
      </c>
      <c r="D1735" s="32">
        <v>1.36493E-2</v>
      </c>
      <c r="E1735" s="32">
        <v>1.3556779999999999E-2</v>
      </c>
      <c r="F1735" s="32">
        <v>0.98644321999999995</v>
      </c>
      <c r="G1735" s="33">
        <v>64103.682999999997</v>
      </c>
      <c r="H1735" s="39">
        <v>63669.163</v>
      </c>
    </row>
    <row r="1736" spans="1:8">
      <c r="A1736" s="38" t="s">
        <v>8</v>
      </c>
      <c r="B1736" s="31">
        <v>2007</v>
      </c>
      <c r="C1736" s="31">
        <v>52</v>
      </c>
      <c r="D1736" s="32">
        <v>1.462023E-2</v>
      </c>
      <c r="E1736" s="32">
        <v>1.451413E-2</v>
      </c>
      <c r="F1736" s="32">
        <v>0.98548586999999999</v>
      </c>
      <c r="G1736" s="33">
        <v>63234.642999999996</v>
      </c>
      <c r="H1736" s="39">
        <v>62775.745000000003</v>
      </c>
    </row>
    <row r="1737" spans="1:8">
      <c r="A1737" s="38" t="s">
        <v>8</v>
      </c>
      <c r="B1737" s="31">
        <v>2007</v>
      </c>
      <c r="C1737" s="31">
        <v>53</v>
      </c>
      <c r="D1737" s="32">
        <v>1.5293620000000001E-2</v>
      </c>
      <c r="E1737" s="32">
        <v>1.517756E-2</v>
      </c>
      <c r="F1737" s="32">
        <v>0.98482243999999997</v>
      </c>
      <c r="G1737" s="33">
        <v>62316.847000000002</v>
      </c>
      <c r="H1737" s="39">
        <v>61843.938999999998</v>
      </c>
    </row>
    <row r="1738" spans="1:8">
      <c r="A1738" s="38" t="s">
        <v>8</v>
      </c>
      <c r="B1738" s="31">
        <v>2007</v>
      </c>
      <c r="C1738" s="31">
        <v>54</v>
      </c>
      <c r="D1738" s="32">
        <v>1.6118899999999999E-2</v>
      </c>
      <c r="E1738" s="32">
        <v>1.5990029999999999E-2</v>
      </c>
      <c r="F1738" s="32">
        <v>0.98400997000000001</v>
      </c>
      <c r="G1738" s="33">
        <v>61371.03</v>
      </c>
      <c r="H1738" s="39">
        <v>60880.368000000002</v>
      </c>
    </row>
    <row r="1739" spans="1:8">
      <c r="A1739" s="38" t="s">
        <v>8</v>
      </c>
      <c r="B1739" s="31">
        <v>2007</v>
      </c>
      <c r="C1739" s="31">
        <v>55</v>
      </c>
      <c r="D1739" s="32">
        <v>1.6921149999999999E-2</v>
      </c>
      <c r="E1739" s="32">
        <v>1.6779189999999999E-2</v>
      </c>
      <c r="F1739" s="32">
        <v>0.98322080999999995</v>
      </c>
      <c r="G1739" s="33">
        <v>60389.705000000002</v>
      </c>
      <c r="H1739" s="39">
        <v>59883.06</v>
      </c>
    </row>
    <row r="1740" spans="1:8">
      <c r="A1740" s="38" t="s">
        <v>8</v>
      </c>
      <c r="B1740" s="31">
        <v>2007</v>
      </c>
      <c r="C1740" s="31">
        <v>56</v>
      </c>
      <c r="D1740" s="32">
        <v>1.7855289999999999E-2</v>
      </c>
      <c r="E1740" s="32">
        <v>1.7697290000000001E-2</v>
      </c>
      <c r="F1740" s="32">
        <v>0.98230271000000002</v>
      </c>
      <c r="G1740" s="33">
        <v>59376.415000000001</v>
      </c>
      <c r="H1740" s="39">
        <v>58851.014000000003</v>
      </c>
    </row>
    <row r="1741" spans="1:8">
      <c r="A1741" s="38" t="s">
        <v>8</v>
      </c>
      <c r="B1741" s="31">
        <v>2007</v>
      </c>
      <c r="C1741" s="31">
        <v>57</v>
      </c>
      <c r="D1741" s="32">
        <v>1.8815370000000001E-2</v>
      </c>
      <c r="E1741" s="32">
        <v>1.8640009999999999E-2</v>
      </c>
      <c r="F1741" s="32">
        <v>0.98135998999999996</v>
      </c>
      <c r="G1741" s="33">
        <v>58325.612999999998</v>
      </c>
      <c r="H1741" s="39">
        <v>57782.017999999996</v>
      </c>
    </row>
    <row r="1742" spans="1:8">
      <c r="A1742" s="38" t="s">
        <v>8</v>
      </c>
      <c r="B1742" s="31">
        <v>2007</v>
      </c>
      <c r="C1742" s="31">
        <v>58</v>
      </c>
      <c r="D1742" s="32">
        <v>2.022492E-2</v>
      </c>
      <c r="E1742" s="32">
        <v>2.0022439999999999E-2</v>
      </c>
      <c r="F1742" s="32">
        <v>0.97997756000000003</v>
      </c>
      <c r="G1742" s="33">
        <v>57238.423000000003</v>
      </c>
      <c r="H1742" s="39">
        <v>56665.396999999997</v>
      </c>
    </row>
    <row r="1743" spans="1:8">
      <c r="A1743" s="38" t="s">
        <v>8</v>
      </c>
      <c r="B1743" s="31">
        <v>2007</v>
      </c>
      <c r="C1743" s="31">
        <v>59</v>
      </c>
      <c r="D1743" s="32">
        <v>2.1644989999999999E-2</v>
      </c>
      <c r="E1743" s="32">
        <v>2.141324E-2</v>
      </c>
      <c r="F1743" s="32">
        <v>0.97858676</v>
      </c>
      <c r="G1743" s="33">
        <v>56092.37</v>
      </c>
      <c r="H1743" s="39">
        <v>55491.81</v>
      </c>
    </row>
    <row r="1744" spans="1:8">
      <c r="A1744" s="38" t="s">
        <v>8</v>
      </c>
      <c r="B1744" s="31">
        <v>2007</v>
      </c>
      <c r="C1744" s="31">
        <v>60</v>
      </c>
      <c r="D1744" s="32">
        <v>2.3817950000000001E-2</v>
      </c>
      <c r="E1744" s="32">
        <v>2.3537639999999999E-2</v>
      </c>
      <c r="F1744" s="32">
        <v>0.97646235999999997</v>
      </c>
      <c r="G1744" s="33">
        <v>54891.250999999997</v>
      </c>
      <c r="H1744" s="39">
        <v>54245.245000000003</v>
      </c>
    </row>
    <row r="1745" spans="1:8">
      <c r="A1745" s="38" t="s">
        <v>8</v>
      </c>
      <c r="B1745" s="31">
        <v>2007</v>
      </c>
      <c r="C1745" s="31">
        <v>61</v>
      </c>
      <c r="D1745" s="32">
        <v>2.5163950000000001E-2</v>
      </c>
      <c r="E1745" s="32">
        <v>2.4851270000000002E-2</v>
      </c>
      <c r="F1745" s="32">
        <v>0.97514873000000002</v>
      </c>
      <c r="G1745" s="33">
        <v>53599.24</v>
      </c>
      <c r="H1745" s="39">
        <v>52933.235000000001</v>
      </c>
    </row>
    <row r="1746" spans="1:8">
      <c r="A1746" s="38" t="s">
        <v>8</v>
      </c>
      <c r="B1746" s="31">
        <v>2007</v>
      </c>
      <c r="C1746" s="31">
        <v>62</v>
      </c>
      <c r="D1746" s="32">
        <v>2.7648969999999998E-2</v>
      </c>
      <c r="E1746" s="32">
        <v>2.727195E-2</v>
      </c>
      <c r="F1746" s="32">
        <v>0.97272804999999996</v>
      </c>
      <c r="G1746" s="33">
        <v>52267.231</v>
      </c>
      <c r="H1746" s="39">
        <v>51554.516000000003</v>
      </c>
    </row>
    <row r="1747" spans="1:8">
      <c r="A1747" s="38" t="s">
        <v>8</v>
      </c>
      <c r="B1747" s="31">
        <v>2007</v>
      </c>
      <c r="C1747" s="31">
        <v>63</v>
      </c>
      <c r="D1747" s="32">
        <v>2.9883320000000001E-2</v>
      </c>
      <c r="E1747" s="32">
        <v>2.944339E-2</v>
      </c>
      <c r="F1747" s="32">
        <v>0.97055661000000004</v>
      </c>
      <c r="G1747" s="33">
        <v>50841.802000000003</v>
      </c>
      <c r="H1747" s="39">
        <v>50093.324000000001</v>
      </c>
    </row>
    <row r="1748" spans="1:8">
      <c r="A1748" s="38" t="s">
        <v>8</v>
      </c>
      <c r="B1748" s="31">
        <v>2007</v>
      </c>
      <c r="C1748" s="31">
        <v>64</v>
      </c>
      <c r="D1748" s="32">
        <v>3.2364820000000002E-2</v>
      </c>
      <c r="E1748" s="32">
        <v>3.1849420000000003E-2</v>
      </c>
      <c r="F1748" s="32">
        <v>0.96815057999999998</v>
      </c>
      <c r="G1748" s="33">
        <v>49344.847000000002</v>
      </c>
      <c r="H1748" s="39">
        <v>48559.044000000002</v>
      </c>
    </row>
    <row r="1749" spans="1:8">
      <c r="A1749" s="38" t="s">
        <v>8</v>
      </c>
      <c r="B1749" s="31">
        <v>2007</v>
      </c>
      <c r="C1749" s="31">
        <v>65</v>
      </c>
      <c r="D1749" s="32">
        <v>3.5165929999999998E-2</v>
      </c>
      <c r="E1749" s="32">
        <v>3.4558289999999998E-2</v>
      </c>
      <c r="F1749" s="32">
        <v>0.96544171000000001</v>
      </c>
      <c r="G1749" s="33">
        <v>47773.241999999998</v>
      </c>
      <c r="H1749" s="39">
        <v>46947.760999999999</v>
      </c>
    </row>
    <row r="1750" spans="1:8">
      <c r="A1750" s="38" t="s">
        <v>8</v>
      </c>
      <c r="B1750" s="31">
        <v>2007</v>
      </c>
      <c r="C1750" s="31">
        <v>66</v>
      </c>
      <c r="D1750" s="32">
        <v>3.7794540000000001E-2</v>
      </c>
      <c r="E1750" s="32">
        <v>3.7093580000000001E-2</v>
      </c>
      <c r="F1750" s="32">
        <v>0.96290642000000004</v>
      </c>
      <c r="G1750" s="33">
        <v>46122.28</v>
      </c>
      <c r="H1750" s="39">
        <v>45266.86</v>
      </c>
    </row>
    <row r="1751" spans="1:8">
      <c r="A1751" s="38" t="s">
        <v>8</v>
      </c>
      <c r="B1751" s="31">
        <v>2007</v>
      </c>
      <c r="C1751" s="31">
        <v>67</v>
      </c>
      <c r="D1751" s="32">
        <v>4.1053249999999999E-2</v>
      </c>
      <c r="E1751" s="32">
        <v>4.0227520000000003E-2</v>
      </c>
      <c r="F1751" s="32">
        <v>0.95977248000000004</v>
      </c>
      <c r="G1751" s="33">
        <v>44411.44</v>
      </c>
      <c r="H1751" s="39">
        <v>43518.159</v>
      </c>
    </row>
    <row r="1752" spans="1:8">
      <c r="A1752" s="38" t="s">
        <v>8</v>
      </c>
      <c r="B1752" s="31">
        <v>2007</v>
      </c>
      <c r="C1752" s="31">
        <v>68</v>
      </c>
      <c r="D1752" s="32">
        <v>4.4904300000000001E-2</v>
      </c>
      <c r="E1752" s="32">
        <v>4.3918239999999997E-2</v>
      </c>
      <c r="F1752" s="32">
        <v>0.95608176</v>
      </c>
      <c r="G1752" s="33">
        <v>42624.877999999997</v>
      </c>
      <c r="H1752" s="39">
        <v>41688.873</v>
      </c>
    </row>
    <row r="1753" spans="1:8">
      <c r="A1753" s="38" t="s">
        <v>8</v>
      </c>
      <c r="B1753" s="31">
        <v>2007</v>
      </c>
      <c r="C1753" s="31">
        <v>69</v>
      </c>
      <c r="D1753" s="32">
        <v>4.8785969999999998E-2</v>
      </c>
      <c r="E1753" s="32">
        <v>4.7624270000000003E-2</v>
      </c>
      <c r="F1753" s="32">
        <v>0.95237572999999998</v>
      </c>
      <c r="G1753" s="33">
        <v>40752.868000000002</v>
      </c>
      <c r="H1753" s="39">
        <v>39782.455000000002</v>
      </c>
    </row>
    <row r="1754" spans="1:8">
      <c r="A1754" s="38" t="s">
        <v>8</v>
      </c>
      <c r="B1754" s="31">
        <v>2007</v>
      </c>
      <c r="C1754" s="31">
        <v>70</v>
      </c>
      <c r="D1754" s="32">
        <v>5.4595329999999997E-2</v>
      </c>
      <c r="E1754" s="32">
        <v>5.3144610000000002E-2</v>
      </c>
      <c r="F1754" s="32">
        <v>0.94685538999999996</v>
      </c>
      <c r="G1754" s="33">
        <v>38812.042999999998</v>
      </c>
      <c r="H1754" s="39">
        <v>37780.716999999997</v>
      </c>
    </row>
    <row r="1755" spans="1:8">
      <c r="A1755" s="38" t="s">
        <v>8</v>
      </c>
      <c r="B1755" s="31">
        <v>2007</v>
      </c>
      <c r="C1755" s="31">
        <v>71</v>
      </c>
      <c r="D1755" s="32">
        <v>5.8328869999999998E-2</v>
      </c>
      <c r="E1755" s="32">
        <v>5.6675940000000001E-2</v>
      </c>
      <c r="F1755" s="32">
        <v>0.94332406000000002</v>
      </c>
      <c r="G1755" s="33">
        <v>36749.392</v>
      </c>
      <c r="H1755" s="39">
        <v>35707.989000000001</v>
      </c>
    </row>
    <row r="1756" spans="1:8">
      <c r="A1756" s="38" t="s">
        <v>8</v>
      </c>
      <c r="B1756" s="31">
        <v>2007</v>
      </c>
      <c r="C1756" s="31">
        <v>72</v>
      </c>
      <c r="D1756" s="32">
        <v>6.5007659999999995E-2</v>
      </c>
      <c r="E1756" s="32">
        <v>6.2961180000000005E-2</v>
      </c>
      <c r="F1756" s="32">
        <v>0.93703882000000005</v>
      </c>
      <c r="G1756" s="33">
        <v>34666.584999999999</v>
      </c>
      <c r="H1756" s="39">
        <v>33575.260999999999</v>
      </c>
    </row>
    <row r="1757" spans="1:8">
      <c r="A1757" s="38" t="s">
        <v>8</v>
      </c>
      <c r="B1757" s="31">
        <v>2007</v>
      </c>
      <c r="C1757" s="31">
        <v>73</v>
      </c>
      <c r="D1757" s="32">
        <v>7.0819140000000003E-2</v>
      </c>
      <c r="E1757" s="32">
        <v>6.8397219999999995E-2</v>
      </c>
      <c r="F1757" s="32">
        <v>0.93160277999999996</v>
      </c>
      <c r="G1757" s="33">
        <v>32483.936000000002</v>
      </c>
      <c r="H1757" s="39">
        <v>31373.030999999999</v>
      </c>
    </row>
    <row r="1758" spans="1:8">
      <c r="A1758" s="38" t="s">
        <v>8</v>
      </c>
      <c r="B1758" s="31">
        <v>2007</v>
      </c>
      <c r="C1758" s="31">
        <v>74</v>
      </c>
      <c r="D1758" s="32">
        <v>7.7463630000000006E-2</v>
      </c>
      <c r="E1758" s="32">
        <v>7.4575199999999994E-2</v>
      </c>
      <c r="F1758" s="32">
        <v>0.92542480000000005</v>
      </c>
      <c r="G1758" s="33">
        <v>30262.125</v>
      </c>
      <c r="H1758" s="39">
        <v>29133.723000000002</v>
      </c>
    </row>
    <row r="1759" spans="1:8">
      <c r="A1759" s="38" t="s">
        <v>8</v>
      </c>
      <c r="B1759" s="31">
        <v>2007</v>
      </c>
      <c r="C1759" s="31">
        <v>75</v>
      </c>
      <c r="D1759" s="32">
        <v>8.479979E-2</v>
      </c>
      <c r="E1759" s="32">
        <v>8.1350539999999999E-2</v>
      </c>
      <c r="F1759" s="32">
        <v>0.91864946000000003</v>
      </c>
      <c r="G1759" s="33">
        <v>28005.321</v>
      </c>
      <c r="H1759" s="39">
        <v>26866.197</v>
      </c>
    </row>
    <row r="1760" spans="1:8">
      <c r="A1760" s="38" t="s">
        <v>8</v>
      </c>
      <c r="B1760" s="31">
        <v>2007</v>
      </c>
      <c r="C1760" s="31">
        <v>76</v>
      </c>
      <c r="D1760" s="32">
        <v>9.1875739999999997E-2</v>
      </c>
      <c r="E1760" s="32">
        <v>8.784053E-2</v>
      </c>
      <c r="F1760" s="32">
        <v>0.91215946999999997</v>
      </c>
      <c r="G1760" s="33">
        <v>25727.073</v>
      </c>
      <c r="H1760" s="39">
        <v>24597.133000000002</v>
      </c>
    </row>
    <row r="1761" spans="1:8">
      <c r="A1761" s="38" t="s">
        <v>8</v>
      </c>
      <c r="B1761" s="31">
        <v>2007</v>
      </c>
      <c r="C1761" s="31">
        <v>77</v>
      </c>
      <c r="D1761" s="32">
        <v>9.9569879999999999E-2</v>
      </c>
      <c r="E1761" s="32">
        <v>9.4847879999999996E-2</v>
      </c>
      <c r="F1761" s="32">
        <v>0.90515212</v>
      </c>
      <c r="G1761" s="33">
        <v>23467.194</v>
      </c>
      <c r="H1761" s="39">
        <v>22354.287</v>
      </c>
    </row>
    <row r="1762" spans="1:8">
      <c r="A1762" s="38" t="s">
        <v>8</v>
      </c>
      <c r="B1762" s="31">
        <v>2007</v>
      </c>
      <c r="C1762" s="31">
        <v>78</v>
      </c>
      <c r="D1762" s="32">
        <v>0.10915088000000001</v>
      </c>
      <c r="E1762" s="32">
        <v>0.1035022</v>
      </c>
      <c r="F1762" s="32">
        <v>0.89649780000000001</v>
      </c>
      <c r="G1762" s="33">
        <v>21241.38</v>
      </c>
      <c r="H1762" s="39">
        <v>20142.115000000002</v>
      </c>
    </row>
    <row r="1763" spans="1:8">
      <c r="A1763" s="38" t="s">
        <v>8</v>
      </c>
      <c r="B1763" s="31">
        <v>2007</v>
      </c>
      <c r="C1763" s="31">
        <v>79</v>
      </c>
      <c r="D1763" s="32">
        <v>0.11777338</v>
      </c>
      <c r="E1763" s="32">
        <v>0.11122377999999999</v>
      </c>
      <c r="F1763" s="32">
        <v>0.88877622000000001</v>
      </c>
      <c r="G1763" s="33">
        <v>19042.849999999999</v>
      </c>
      <c r="H1763" s="39">
        <v>17983.841</v>
      </c>
    </row>
    <row r="1764" spans="1:8">
      <c r="A1764" s="38" t="s">
        <v>8</v>
      </c>
      <c r="B1764" s="31">
        <v>2007</v>
      </c>
      <c r="C1764" s="31">
        <v>80</v>
      </c>
      <c r="D1764" s="32">
        <v>0.12911117</v>
      </c>
      <c r="E1764" s="32">
        <v>0.12128176</v>
      </c>
      <c r="F1764" s="32">
        <v>0.87871823999999998</v>
      </c>
      <c r="G1764" s="33">
        <v>16924.832999999999</v>
      </c>
      <c r="H1764" s="39">
        <v>15898.495999999999</v>
      </c>
    </row>
    <row r="1765" spans="1:8">
      <c r="A1765" s="38" t="s">
        <v>8</v>
      </c>
      <c r="B1765" s="31">
        <v>2007</v>
      </c>
      <c r="C1765" s="31">
        <v>81</v>
      </c>
      <c r="D1765" s="32">
        <v>0.13729061000000001</v>
      </c>
      <c r="E1765" s="32">
        <v>0.12847164</v>
      </c>
      <c r="F1765" s="32">
        <v>0.87152836</v>
      </c>
      <c r="G1765" s="33">
        <v>14872.159</v>
      </c>
      <c r="H1765" s="39">
        <v>13916.834000000001</v>
      </c>
    </row>
    <row r="1766" spans="1:8">
      <c r="A1766" s="38" t="s">
        <v>8</v>
      </c>
      <c r="B1766" s="31">
        <v>2007</v>
      </c>
      <c r="C1766" s="31">
        <v>82</v>
      </c>
      <c r="D1766" s="32">
        <v>0.15180046999999999</v>
      </c>
      <c r="E1766" s="32">
        <v>0.14109157999999999</v>
      </c>
      <c r="F1766" s="32">
        <v>0.85890842000000001</v>
      </c>
      <c r="G1766" s="33">
        <v>12961.508</v>
      </c>
      <c r="H1766" s="39">
        <v>12047.129000000001</v>
      </c>
    </row>
    <row r="1767" spans="1:8">
      <c r="A1767" s="38" t="s">
        <v>8</v>
      </c>
      <c r="B1767" s="31">
        <v>2007</v>
      </c>
      <c r="C1767" s="31">
        <v>83</v>
      </c>
      <c r="D1767" s="32">
        <v>0.16465695999999999</v>
      </c>
      <c r="E1767" s="32">
        <v>0.15213214999999999</v>
      </c>
      <c r="F1767" s="32">
        <v>0.84786784999999998</v>
      </c>
      <c r="G1767" s="33">
        <v>11132.749</v>
      </c>
      <c r="H1767" s="39">
        <v>10285.924000000001</v>
      </c>
    </row>
    <row r="1768" spans="1:8">
      <c r="A1768" s="38" t="s">
        <v>8</v>
      </c>
      <c r="B1768" s="31">
        <v>2007</v>
      </c>
      <c r="C1768" s="31">
        <v>84</v>
      </c>
      <c r="D1768" s="32">
        <v>0.17979616000000001</v>
      </c>
      <c r="E1768" s="32">
        <v>0.16496603000000001</v>
      </c>
      <c r="F1768" s="32">
        <v>0.83503397000000001</v>
      </c>
      <c r="G1768" s="33">
        <v>9439.1</v>
      </c>
      <c r="H1768" s="39">
        <v>8660.5339999999997</v>
      </c>
    </row>
    <row r="1769" spans="1:8">
      <c r="A1769" s="38" t="s">
        <v>8</v>
      </c>
      <c r="B1769" s="31">
        <v>2007</v>
      </c>
      <c r="C1769" s="31">
        <v>85</v>
      </c>
      <c r="D1769" s="32">
        <v>0.19360801999999999</v>
      </c>
      <c r="E1769" s="32">
        <v>0.17652016000000001</v>
      </c>
      <c r="F1769" s="32">
        <v>0.82347983999999996</v>
      </c>
      <c r="G1769" s="33">
        <v>7881.9690000000001</v>
      </c>
      <c r="H1769" s="39">
        <v>7186.3059999999996</v>
      </c>
    </row>
    <row r="1770" spans="1:8">
      <c r="A1770" s="38" t="s">
        <v>8</v>
      </c>
      <c r="B1770" s="31">
        <v>2007</v>
      </c>
      <c r="C1770" s="31">
        <v>86</v>
      </c>
      <c r="D1770" s="32">
        <v>0.20858552</v>
      </c>
      <c r="E1770" s="32">
        <v>0.18888606999999999</v>
      </c>
      <c r="F1770" s="32">
        <v>0.81111392999999998</v>
      </c>
      <c r="G1770" s="33">
        <v>6490.6419999999998</v>
      </c>
      <c r="H1770" s="39">
        <v>5877.6459999999997</v>
      </c>
    </row>
    <row r="1771" spans="1:8">
      <c r="A1771" s="38" t="s">
        <v>8</v>
      </c>
      <c r="B1771" s="31">
        <v>2007</v>
      </c>
      <c r="C1771" s="31">
        <v>87</v>
      </c>
      <c r="D1771" s="32">
        <v>0.22367042000000001</v>
      </c>
      <c r="E1771" s="32">
        <v>0.20117226999999999</v>
      </c>
      <c r="F1771" s="32">
        <v>0.79882772999999996</v>
      </c>
      <c r="G1771" s="33">
        <v>5264.65</v>
      </c>
      <c r="H1771" s="39">
        <v>4735.1000000000004</v>
      </c>
    </row>
    <row r="1772" spans="1:8">
      <c r="A1772" s="38" t="s">
        <v>8</v>
      </c>
      <c r="B1772" s="31">
        <v>2007</v>
      </c>
      <c r="C1772" s="31">
        <v>88</v>
      </c>
      <c r="D1772" s="32">
        <v>0.24058203</v>
      </c>
      <c r="E1772" s="32">
        <v>0.21474958999999999</v>
      </c>
      <c r="F1772" s="32">
        <v>0.78525040999999995</v>
      </c>
      <c r="G1772" s="33">
        <v>4205.549</v>
      </c>
      <c r="H1772" s="39">
        <v>3753.9789999999998</v>
      </c>
    </row>
    <row r="1773" spans="1:8">
      <c r="A1773" s="38" t="s">
        <v>8</v>
      </c>
      <c r="B1773" s="31">
        <v>2007</v>
      </c>
      <c r="C1773" s="31">
        <v>89</v>
      </c>
      <c r="D1773" s="32">
        <v>0.25635552</v>
      </c>
      <c r="E1773" s="32">
        <v>0.22722972</v>
      </c>
      <c r="F1773" s="32">
        <v>0.77277028000000003</v>
      </c>
      <c r="G1773" s="33">
        <v>3302.4090000000001</v>
      </c>
      <c r="H1773" s="39">
        <v>2927.2060000000001</v>
      </c>
    </row>
    <row r="1774" spans="1:8">
      <c r="A1774" s="38" t="s">
        <v>8</v>
      </c>
      <c r="B1774" s="31">
        <v>2007</v>
      </c>
      <c r="C1774" s="31">
        <v>90</v>
      </c>
      <c r="D1774" s="32">
        <v>0.27812497000000003</v>
      </c>
      <c r="E1774" s="32">
        <v>0.24417006999999999</v>
      </c>
      <c r="F1774" s="32">
        <v>0.75582992999999998</v>
      </c>
      <c r="G1774" s="33">
        <v>2552.0030000000002</v>
      </c>
      <c r="H1774" s="39">
        <v>2240.442</v>
      </c>
    </row>
    <row r="1775" spans="1:8">
      <c r="A1775" s="38" t="s">
        <v>8</v>
      </c>
      <c r="B1775" s="31">
        <v>2007</v>
      </c>
      <c r="C1775" s="31">
        <v>91</v>
      </c>
      <c r="D1775" s="32">
        <v>0.29158419000000002</v>
      </c>
      <c r="E1775" s="32">
        <v>0.25448262999999999</v>
      </c>
      <c r="F1775" s="32">
        <v>0.74551736999999996</v>
      </c>
      <c r="G1775" s="33">
        <v>1928.8810000000001</v>
      </c>
      <c r="H1775" s="39">
        <v>1683.4469999999999</v>
      </c>
    </row>
    <row r="1776" spans="1:8">
      <c r="A1776" s="38" t="s">
        <v>8</v>
      </c>
      <c r="B1776" s="31">
        <v>2007</v>
      </c>
      <c r="C1776" s="31">
        <v>92</v>
      </c>
      <c r="D1776" s="32">
        <v>0.31425528000000003</v>
      </c>
      <c r="E1776" s="32">
        <v>0.27158220999999999</v>
      </c>
      <c r="F1776" s="32">
        <v>0.72841778999999995</v>
      </c>
      <c r="G1776" s="33">
        <v>1438.0139999999999</v>
      </c>
      <c r="H1776" s="39">
        <v>1242.7439999999999</v>
      </c>
    </row>
    <row r="1777" spans="1:8">
      <c r="A1777" s="38" t="s">
        <v>8</v>
      </c>
      <c r="B1777" s="31">
        <v>2007</v>
      </c>
      <c r="C1777" s="31">
        <v>93</v>
      </c>
      <c r="D1777" s="32">
        <v>0.33470253</v>
      </c>
      <c r="E1777" s="32">
        <v>0.28671963</v>
      </c>
      <c r="F1777" s="32">
        <v>0.71328037</v>
      </c>
      <c r="G1777" s="33">
        <v>1047.4749999999999</v>
      </c>
      <c r="H1777" s="39">
        <v>897.30899999999997</v>
      </c>
    </row>
    <row r="1778" spans="1:8">
      <c r="A1778" s="38" t="s">
        <v>8</v>
      </c>
      <c r="B1778" s="31">
        <v>2007</v>
      </c>
      <c r="C1778" s="31">
        <v>94</v>
      </c>
      <c r="D1778" s="32">
        <v>0.35717601999999998</v>
      </c>
      <c r="E1778" s="32">
        <v>0.30305418000000001</v>
      </c>
      <c r="F1778" s="32">
        <v>0.69694582000000005</v>
      </c>
      <c r="G1778" s="33">
        <v>747.14300000000003</v>
      </c>
      <c r="H1778" s="39">
        <v>633.93100000000004</v>
      </c>
    </row>
    <row r="1779" spans="1:8">
      <c r="A1779" s="38" t="s">
        <v>8</v>
      </c>
      <c r="B1779" s="31">
        <v>2007</v>
      </c>
      <c r="C1779" s="31">
        <v>95</v>
      </c>
      <c r="D1779" s="32">
        <v>0.38213354999999999</v>
      </c>
      <c r="E1779" s="32">
        <v>0.32083302000000002</v>
      </c>
      <c r="F1779" s="32">
        <v>0.67916697999999998</v>
      </c>
      <c r="G1779" s="33">
        <v>520.71799999999996</v>
      </c>
      <c r="H1779" s="39">
        <v>437.18700000000001</v>
      </c>
    </row>
    <row r="1780" spans="1:8">
      <c r="A1780" s="38" t="s">
        <v>8</v>
      </c>
      <c r="B1780" s="31">
        <v>2007</v>
      </c>
      <c r="C1780" s="31">
        <v>96</v>
      </c>
      <c r="D1780" s="32">
        <v>0.40453713000000002</v>
      </c>
      <c r="E1780" s="32">
        <v>0.33647817000000002</v>
      </c>
      <c r="F1780" s="32">
        <v>0.66352182999999998</v>
      </c>
      <c r="G1780" s="33">
        <v>353.65499999999997</v>
      </c>
      <c r="H1780" s="39">
        <v>294.15600000000001</v>
      </c>
    </row>
    <row r="1781" spans="1:8">
      <c r="A1781" s="38" t="s">
        <v>8</v>
      </c>
      <c r="B1781" s="31">
        <v>2007</v>
      </c>
      <c r="C1781" s="31">
        <v>97</v>
      </c>
      <c r="D1781" s="32">
        <v>0.42632342000000001</v>
      </c>
      <c r="E1781" s="32">
        <v>0.35141516</v>
      </c>
      <c r="F1781" s="32">
        <v>0.64858484000000005</v>
      </c>
      <c r="G1781" s="33">
        <v>234.65799999999999</v>
      </c>
      <c r="H1781" s="39">
        <v>193.42699999999999</v>
      </c>
    </row>
    <row r="1782" spans="1:8">
      <c r="A1782" s="38" t="s">
        <v>8</v>
      </c>
      <c r="B1782" s="31">
        <v>2007</v>
      </c>
      <c r="C1782" s="31">
        <v>98</v>
      </c>
      <c r="D1782" s="32">
        <v>0.44742063999999998</v>
      </c>
      <c r="E1782" s="32">
        <v>0.36562626999999998</v>
      </c>
      <c r="F1782" s="32">
        <v>0.63437372999999997</v>
      </c>
      <c r="G1782" s="33">
        <v>152.19499999999999</v>
      </c>
      <c r="H1782" s="39">
        <v>124.372</v>
      </c>
    </row>
    <row r="1783" spans="1:8">
      <c r="A1783" s="38" t="s">
        <v>8</v>
      </c>
      <c r="B1783" s="31">
        <v>2007</v>
      </c>
      <c r="C1783" s="31">
        <v>99</v>
      </c>
      <c r="D1783" s="32">
        <v>0.47407476999999998</v>
      </c>
      <c r="E1783" s="32">
        <v>0.38323399000000002</v>
      </c>
      <c r="F1783" s="32">
        <v>0.61676600999999998</v>
      </c>
      <c r="G1783" s="33">
        <v>96.549000000000007</v>
      </c>
      <c r="H1783" s="39">
        <v>78.048000000000002</v>
      </c>
    </row>
    <row r="1784" spans="1:8">
      <c r="A1784" s="38" t="s">
        <v>8</v>
      </c>
      <c r="B1784" s="31">
        <v>2008</v>
      </c>
      <c r="C1784" s="31">
        <v>1</v>
      </c>
      <c r="D1784" s="32">
        <v>2.5076660000000001E-2</v>
      </c>
      <c r="E1784" s="32">
        <v>2.4766130000000001E-2</v>
      </c>
      <c r="F1784" s="32">
        <v>0.97523386999999995</v>
      </c>
      <c r="G1784" s="33">
        <v>91348.601999999999</v>
      </c>
      <c r="H1784" s="39">
        <v>90217.426000000007</v>
      </c>
    </row>
    <row r="1785" spans="1:8">
      <c r="A1785" s="38" t="s">
        <v>8</v>
      </c>
      <c r="B1785" s="31">
        <v>2008</v>
      </c>
      <c r="C1785" s="31">
        <v>2</v>
      </c>
      <c r="D1785" s="32">
        <v>1.5218489999999999E-2</v>
      </c>
      <c r="E1785" s="32">
        <v>1.510356E-2</v>
      </c>
      <c r="F1785" s="32">
        <v>0.98489643999999998</v>
      </c>
      <c r="G1785" s="33">
        <v>89086.251000000004</v>
      </c>
      <c r="H1785" s="39">
        <v>88413.490999999995</v>
      </c>
    </row>
    <row r="1786" spans="1:8">
      <c r="A1786" s="38" t="s">
        <v>8</v>
      </c>
      <c r="B1786" s="31">
        <v>2008</v>
      </c>
      <c r="C1786" s="31">
        <v>3</v>
      </c>
      <c r="D1786" s="32">
        <v>1.021626E-2</v>
      </c>
      <c r="E1786" s="32">
        <v>1.0164329999999999E-2</v>
      </c>
      <c r="F1786" s="32">
        <v>0.98983566999999995</v>
      </c>
      <c r="G1786" s="33">
        <v>87740.731</v>
      </c>
      <c r="H1786" s="39">
        <v>87294.817999999999</v>
      </c>
    </row>
    <row r="1787" spans="1:8">
      <c r="A1787" s="38" t="s">
        <v>8</v>
      </c>
      <c r="B1787" s="31">
        <v>2008</v>
      </c>
      <c r="C1787" s="31">
        <v>4</v>
      </c>
      <c r="D1787" s="32">
        <v>6.9842999999999997E-3</v>
      </c>
      <c r="E1787" s="32">
        <v>6.9599900000000001E-3</v>
      </c>
      <c r="F1787" s="32">
        <v>0.99304000999999997</v>
      </c>
      <c r="G1787" s="33">
        <v>86848.904999999999</v>
      </c>
      <c r="H1787" s="39">
        <v>86546.671000000002</v>
      </c>
    </row>
    <row r="1788" spans="1:8">
      <c r="A1788" s="38" t="s">
        <v>8</v>
      </c>
      <c r="B1788" s="31">
        <v>2008</v>
      </c>
      <c r="C1788" s="31">
        <v>5</v>
      </c>
      <c r="D1788" s="32">
        <v>5.1588600000000004E-3</v>
      </c>
      <c r="E1788" s="32">
        <v>5.1455900000000002E-3</v>
      </c>
      <c r="F1788" s="32">
        <v>0.99485440999999997</v>
      </c>
      <c r="G1788" s="33">
        <v>86244.437000000005</v>
      </c>
      <c r="H1788" s="39">
        <v>86022.547999999995</v>
      </c>
    </row>
    <row r="1789" spans="1:8">
      <c r="A1789" s="38" t="s">
        <v>8</v>
      </c>
      <c r="B1789" s="31">
        <v>2008</v>
      </c>
      <c r="C1789" s="31">
        <v>6</v>
      </c>
      <c r="D1789" s="32">
        <v>4.16856E-3</v>
      </c>
      <c r="E1789" s="32">
        <v>4.1598900000000003E-3</v>
      </c>
      <c r="F1789" s="32">
        <v>0.99584010999999995</v>
      </c>
      <c r="G1789" s="33">
        <v>85800.659</v>
      </c>
      <c r="H1789" s="39">
        <v>85622.198000000004</v>
      </c>
    </row>
    <row r="1790" spans="1:8">
      <c r="A1790" s="38" t="s">
        <v>8</v>
      </c>
      <c r="B1790" s="31">
        <v>2008</v>
      </c>
      <c r="C1790" s="31">
        <v>7</v>
      </c>
      <c r="D1790" s="32">
        <v>3.4559500000000002E-3</v>
      </c>
      <c r="E1790" s="32">
        <v>3.44999E-3</v>
      </c>
      <c r="F1790" s="32">
        <v>0.99655000999999999</v>
      </c>
      <c r="G1790" s="33">
        <v>85443.736999999994</v>
      </c>
      <c r="H1790" s="39">
        <v>85296.346999999994</v>
      </c>
    </row>
    <row r="1791" spans="1:8">
      <c r="A1791" s="38" t="s">
        <v>8</v>
      </c>
      <c r="B1791" s="31">
        <v>2008</v>
      </c>
      <c r="C1791" s="31">
        <v>8</v>
      </c>
      <c r="D1791" s="32">
        <v>2.9801200000000002E-3</v>
      </c>
      <c r="E1791" s="32">
        <v>2.97569E-3</v>
      </c>
      <c r="F1791" s="32">
        <v>0.99702431000000002</v>
      </c>
      <c r="G1791" s="33">
        <v>85148.956999999995</v>
      </c>
      <c r="H1791" s="39">
        <v>85022.269</v>
      </c>
    </row>
    <row r="1792" spans="1:8">
      <c r="A1792" s="38" t="s">
        <v>8</v>
      </c>
      <c r="B1792" s="31">
        <v>2008</v>
      </c>
      <c r="C1792" s="31">
        <v>9</v>
      </c>
      <c r="D1792" s="32">
        <v>2.66884E-3</v>
      </c>
      <c r="E1792" s="32">
        <v>2.6652899999999998E-3</v>
      </c>
      <c r="F1792" s="32">
        <v>0.99733470999999996</v>
      </c>
      <c r="G1792" s="33">
        <v>84895.58</v>
      </c>
      <c r="H1792" s="39">
        <v>84782.445000000007</v>
      </c>
    </row>
    <row r="1793" spans="1:8">
      <c r="A1793" s="38" t="s">
        <v>8</v>
      </c>
      <c r="B1793" s="31">
        <v>2008</v>
      </c>
      <c r="C1793" s="31">
        <v>10</v>
      </c>
      <c r="D1793" s="32">
        <v>2.47766E-3</v>
      </c>
      <c r="E1793" s="32">
        <v>2.4746E-3</v>
      </c>
      <c r="F1793" s="32">
        <v>0.99752540000000001</v>
      </c>
      <c r="G1793" s="33">
        <v>84669.308999999994</v>
      </c>
      <c r="H1793" s="39">
        <v>84564.547999999995</v>
      </c>
    </row>
    <row r="1794" spans="1:8">
      <c r="A1794" s="38" t="s">
        <v>8</v>
      </c>
      <c r="B1794" s="31">
        <v>2008</v>
      </c>
      <c r="C1794" s="31">
        <v>11</v>
      </c>
      <c r="D1794" s="32">
        <v>2.3604300000000002E-3</v>
      </c>
      <c r="E1794" s="32">
        <v>2.3576399999999998E-3</v>
      </c>
      <c r="F1794" s="32">
        <v>0.99764235999999995</v>
      </c>
      <c r="G1794" s="33">
        <v>84459.786999999997</v>
      </c>
      <c r="H1794" s="39">
        <v>84360.224000000002</v>
      </c>
    </row>
    <row r="1795" spans="1:8">
      <c r="A1795" s="38" t="s">
        <v>8</v>
      </c>
      <c r="B1795" s="31">
        <v>2008</v>
      </c>
      <c r="C1795" s="31">
        <v>12</v>
      </c>
      <c r="D1795" s="32">
        <v>2.35119E-3</v>
      </c>
      <c r="E1795" s="32">
        <v>2.3484299999999999E-3</v>
      </c>
      <c r="F1795" s="32">
        <v>0.99765157000000004</v>
      </c>
      <c r="G1795" s="33">
        <v>84260.660999999993</v>
      </c>
      <c r="H1795" s="39">
        <v>84161.721000000005</v>
      </c>
    </row>
    <row r="1796" spans="1:8">
      <c r="A1796" s="38" t="s">
        <v>8</v>
      </c>
      <c r="B1796" s="31">
        <v>2008</v>
      </c>
      <c r="C1796" s="31">
        <v>13</v>
      </c>
      <c r="D1796" s="32">
        <v>2.39829E-3</v>
      </c>
      <c r="E1796" s="32">
        <v>2.3954100000000002E-3</v>
      </c>
      <c r="F1796" s="32">
        <v>0.99760459000000001</v>
      </c>
      <c r="G1796" s="33">
        <v>84062.781000000003</v>
      </c>
      <c r="H1796" s="39">
        <v>83962.097999999998</v>
      </c>
    </row>
    <row r="1797" spans="1:8">
      <c r="A1797" s="38" t="s">
        <v>8</v>
      </c>
      <c r="B1797" s="31">
        <v>2008</v>
      </c>
      <c r="C1797" s="31">
        <v>14</v>
      </c>
      <c r="D1797" s="32">
        <v>2.5154700000000001E-3</v>
      </c>
      <c r="E1797" s="32">
        <v>2.5123099999999998E-3</v>
      </c>
      <c r="F1797" s="32">
        <v>0.99748769000000004</v>
      </c>
      <c r="G1797" s="33">
        <v>83861.414999999994</v>
      </c>
      <c r="H1797" s="39">
        <v>83756.073000000004</v>
      </c>
    </row>
    <row r="1798" spans="1:8">
      <c r="A1798" s="38" t="s">
        <v>8</v>
      </c>
      <c r="B1798" s="31">
        <v>2008</v>
      </c>
      <c r="C1798" s="31">
        <v>15</v>
      </c>
      <c r="D1798" s="32">
        <v>2.6666799999999998E-3</v>
      </c>
      <c r="E1798" s="32">
        <v>2.6631300000000001E-3</v>
      </c>
      <c r="F1798" s="32">
        <v>0.99733687000000004</v>
      </c>
      <c r="G1798" s="33">
        <v>83650.73</v>
      </c>
      <c r="H1798" s="39">
        <v>83539.342999999993</v>
      </c>
    </row>
    <row r="1799" spans="1:8">
      <c r="A1799" s="38" t="s">
        <v>8</v>
      </c>
      <c r="B1799" s="31">
        <v>2008</v>
      </c>
      <c r="C1799" s="31">
        <v>16</v>
      </c>
      <c r="D1799" s="32">
        <v>2.8881699999999998E-3</v>
      </c>
      <c r="E1799" s="32">
        <v>2.8840099999999998E-3</v>
      </c>
      <c r="F1799" s="32">
        <v>0.99711598999999995</v>
      </c>
      <c r="G1799" s="33">
        <v>83427.956999999995</v>
      </c>
      <c r="H1799" s="39">
        <v>83307.653999999995</v>
      </c>
    </row>
    <row r="1800" spans="1:8">
      <c r="A1800" s="38" t="s">
        <v>8</v>
      </c>
      <c r="B1800" s="31">
        <v>2008</v>
      </c>
      <c r="C1800" s="31">
        <v>17</v>
      </c>
      <c r="D1800" s="32">
        <v>3.12357E-3</v>
      </c>
      <c r="E1800" s="32">
        <v>3.1186999999999999E-3</v>
      </c>
      <c r="F1800" s="32">
        <v>0.99688129999999997</v>
      </c>
      <c r="G1800" s="33">
        <v>83187.350000000006</v>
      </c>
      <c r="H1800" s="39">
        <v>83057.631999999998</v>
      </c>
    </row>
    <row r="1801" spans="1:8">
      <c r="A1801" s="38" t="s">
        <v>8</v>
      </c>
      <c r="B1801" s="31">
        <v>2008</v>
      </c>
      <c r="C1801" s="31">
        <v>18</v>
      </c>
      <c r="D1801" s="32">
        <v>3.37741E-3</v>
      </c>
      <c r="E1801" s="32">
        <v>3.3717199999999999E-3</v>
      </c>
      <c r="F1801" s="32">
        <v>0.99662828000000003</v>
      </c>
      <c r="G1801" s="33">
        <v>82927.914000000004</v>
      </c>
      <c r="H1801" s="39">
        <v>82788.108999999997</v>
      </c>
    </row>
    <row r="1802" spans="1:8">
      <c r="A1802" s="38" t="s">
        <v>8</v>
      </c>
      <c r="B1802" s="31">
        <v>2008</v>
      </c>
      <c r="C1802" s="31">
        <v>19</v>
      </c>
      <c r="D1802" s="32">
        <v>3.6554500000000002E-3</v>
      </c>
      <c r="E1802" s="32">
        <v>3.6487799999999999E-3</v>
      </c>
      <c r="F1802" s="32">
        <v>0.99635121999999998</v>
      </c>
      <c r="G1802" s="33">
        <v>82648.304000000004</v>
      </c>
      <c r="H1802" s="39">
        <v>82497.520999999993</v>
      </c>
    </row>
    <row r="1803" spans="1:8">
      <c r="A1803" s="38" t="s">
        <v>8</v>
      </c>
      <c r="B1803" s="31">
        <v>2008</v>
      </c>
      <c r="C1803" s="31">
        <v>20</v>
      </c>
      <c r="D1803" s="32">
        <v>3.94539E-3</v>
      </c>
      <c r="E1803" s="32">
        <v>3.9376200000000002E-3</v>
      </c>
      <c r="F1803" s="32">
        <v>0.99606238000000002</v>
      </c>
      <c r="G1803" s="33">
        <v>82346.739000000001</v>
      </c>
      <c r="H1803" s="39">
        <v>82184.614000000001</v>
      </c>
    </row>
    <row r="1804" spans="1:8">
      <c r="A1804" s="38" t="s">
        <v>8</v>
      </c>
      <c r="B1804" s="31">
        <v>2008</v>
      </c>
      <c r="C1804" s="31">
        <v>21</v>
      </c>
      <c r="D1804" s="32">
        <v>4.2162800000000002E-3</v>
      </c>
      <c r="E1804" s="32">
        <v>4.20741E-3</v>
      </c>
      <c r="F1804" s="32">
        <v>0.99579258999999998</v>
      </c>
      <c r="G1804" s="33">
        <v>82022.489000000001</v>
      </c>
      <c r="H1804" s="39">
        <v>81849.937000000005</v>
      </c>
    </row>
    <row r="1805" spans="1:8">
      <c r="A1805" s="38" t="s">
        <v>8</v>
      </c>
      <c r="B1805" s="31">
        <v>2008</v>
      </c>
      <c r="C1805" s="31">
        <v>22</v>
      </c>
      <c r="D1805" s="32">
        <v>4.4539599999999999E-3</v>
      </c>
      <c r="E1805" s="32">
        <v>4.4440699999999996E-3</v>
      </c>
      <c r="F1805" s="32">
        <v>0.99555592999999998</v>
      </c>
      <c r="G1805" s="33">
        <v>81677.385999999999</v>
      </c>
      <c r="H1805" s="39">
        <v>81495.895999999993</v>
      </c>
    </row>
    <row r="1806" spans="1:8">
      <c r="A1806" s="38" t="s">
        <v>8</v>
      </c>
      <c r="B1806" s="31">
        <v>2008</v>
      </c>
      <c r="C1806" s="31">
        <v>23</v>
      </c>
      <c r="D1806" s="32">
        <v>4.6464599999999998E-3</v>
      </c>
      <c r="E1806" s="32">
        <v>4.6356899999999996E-3</v>
      </c>
      <c r="F1806" s="32">
        <v>0.99536431000000003</v>
      </c>
      <c r="G1806" s="33">
        <v>81314.407000000007</v>
      </c>
      <c r="H1806" s="39">
        <v>81125.933000000005</v>
      </c>
    </row>
    <row r="1807" spans="1:8">
      <c r="A1807" s="38" t="s">
        <v>8</v>
      </c>
      <c r="B1807" s="31">
        <v>2008</v>
      </c>
      <c r="C1807" s="31">
        <v>24</v>
      </c>
      <c r="D1807" s="32">
        <v>4.8196599999999999E-3</v>
      </c>
      <c r="E1807" s="32">
        <v>4.8080700000000002E-3</v>
      </c>
      <c r="F1807" s="32">
        <v>0.99519192999999995</v>
      </c>
      <c r="G1807" s="33">
        <v>80937.459000000003</v>
      </c>
      <c r="H1807" s="39">
        <v>80742.881999999998</v>
      </c>
    </row>
    <row r="1808" spans="1:8">
      <c r="A1808" s="38" t="s">
        <v>8</v>
      </c>
      <c r="B1808" s="31">
        <v>2008</v>
      </c>
      <c r="C1808" s="31">
        <v>25</v>
      </c>
      <c r="D1808" s="32">
        <v>4.9756499999999999E-3</v>
      </c>
      <c r="E1808" s="32">
        <v>4.9633000000000004E-3</v>
      </c>
      <c r="F1808" s="32">
        <v>0.9950367</v>
      </c>
      <c r="G1808" s="33">
        <v>80548.305999999997</v>
      </c>
      <c r="H1808" s="39">
        <v>80348.413</v>
      </c>
    </row>
    <row r="1809" spans="1:8">
      <c r="A1809" s="38" t="s">
        <v>8</v>
      </c>
      <c r="B1809" s="31">
        <v>2008</v>
      </c>
      <c r="C1809" s="31">
        <v>26</v>
      </c>
      <c r="D1809" s="32">
        <v>5.1162500000000001E-3</v>
      </c>
      <c r="E1809" s="32">
        <v>5.1031899999999996E-3</v>
      </c>
      <c r="F1809" s="32">
        <v>0.99489680999999996</v>
      </c>
      <c r="G1809" s="33">
        <v>80148.52</v>
      </c>
      <c r="H1809" s="39">
        <v>79944.013000000006</v>
      </c>
    </row>
    <row r="1810" spans="1:8">
      <c r="A1810" s="38" t="s">
        <v>8</v>
      </c>
      <c r="B1810" s="31">
        <v>2008</v>
      </c>
      <c r="C1810" s="31">
        <v>27</v>
      </c>
      <c r="D1810" s="32">
        <v>5.25721E-3</v>
      </c>
      <c r="E1810" s="32">
        <v>5.2434300000000003E-3</v>
      </c>
      <c r="F1810" s="32">
        <v>0.99475656999999995</v>
      </c>
      <c r="G1810" s="33">
        <v>79739.506999999998</v>
      </c>
      <c r="H1810" s="39">
        <v>79530.452000000005</v>
      </c>
    </row>
    <row r="1811" spans="1:8">
      <c r="A1811" s="38" t="s">
        <v>8</v>
      </c>
      <c r="B1811" s="31">
        <v>2008</v>
      </c>
      <c r="C1811" s="31">
        <v>28</v>
      </c>
      <c r="D1811" s="32">
        <v>5.4243199999999998E-3</v>
      </c>
      <c r="E1811" s="32">
        <v>5.4096500000000002E-3</v>
      </c>
      <c r="F1811" s="32">
        <v>0.99459034999999996</v>
      </c>
      <c r="G1811" s="33">
        <v>79321.398000000001</v>
      </c>
      <c r="H1811" s="39">
        <v>79106.847999999998</v>
      </c>
    </row>
    <row r="1812" spans="1:8">
      <c r="A1812" s="38" t="s">
        <v>8</v>
      </c>
      <c r="B1812" s="31">
        <v>2008</v>
      </c>
      <c r="C1812" s="31">
        <v>29</v>
      </c>
      <c r="D1812" s="32">
        <v>5.5594099999999999E-3</v>
      </c>
      <c r="E1812" s="32">
        <v>5.5440000000000003E-3</v>
      </c>
      <c r="F1812" s="32">
        <v>0.99445600000000001</v>
      </c>
      <c r="G1812" s="33">
        <v>78892.297000000006</v>
      </c>
      <c r="H1812" s="39">
        <v>78673.607000000004</v>
      </c>
    </row>
    <row r="1813" spans="1:8">
      <c r="A1813" s="38" t="s">
        <v>8</v>
      </c>
      <c r="B1813" s="31">
        <v>2008</v>
      </c>
      <c r="C1813" s="31">
        <v>30</v>
      </c>
      <c r="D1813" s="32">
        <v>5.7906800000000003E-3</v>
      </c>
      <c r="E1813" s="32">
        <v>5.7739599999999999E-3</v>
      </c>
      <c r="F1813" s="32">
        <v>0.99422604000000003</v>
      </c>
      <c r="G1813" s="33">
        <v>78454.918000000005</v>
      </c>
      <c r="H1813" s="39">
        <v>78228.42</v>
      </c>
    </row>
    <row r="1814" spans="1:8">
      <c r="A1814" s="38" t="s">
        <v>8</v>
      </c>
      <c r="B1814" s="31">
        <v>2008</v>
      </c>
      <c r="C1814" s="31">
        <v>31</v>
      </c>
      <c r="D1814" s="32">
        <v>5.9134399999999998E-3</v>
      </c>
      <c r="E1814" s="32">
        <v>5.8960100000000001E-3</v>
      </c>
      <c r="F1814" s="32">
        <v>0.99410399000000005</v>
      </c>
      <c r="G1814" s="33">
        <v>78001.922000000006</v>
      </c>
      <c r="H1814" s="39">
        <v>77771.971999999994</v>
      </c>
    </row>
    <row r="1815" spans="1:8">
      <c r="A1815" s="38" t="s">
        <v>8</v>
      </c>
      <c r="B1815" s="31">
        <v>2008</v>
      </c>
      <c r="C1815" s="31">
        <v>32</v>
      </c>
      <c r="D1815" s="32">
        <v>6.1840100000000002E-3</v>
      </c>
      <c r="E1815" s="32">
        <v>6.1649499999999998E-3</v>
      </c>
      <c r="F1815" s="32">
        <v>0.99383505000000005</v>
      </c>
      <c r="G1815" s="33">
        <v>77542.021999999997</v>
      </c>
      <c r="H1815" s="39">
        <v>77303.001000000004</v>
      </c>
    </row>
    <row r="1816" spans="1:8">
      <c r="A1816" s="38" t="s">
        <v>8</v>
      </c>
      <c r="B1816" s="31">
        <v>2008</v>
      </c>
      <c r="C1816" s="31">
        <v>33</v>
      </c>
      <c r="D1816" s="32">
        <v>6.40575E-3</v>
      </c>
      <c r="E1816" s="32">
        <v>6.3852900000000001E-3</v>
      </c>
      <c r="F1816" s="32">
        <v>0.99361471000000001</v>
      </c>
      <c r="G1816" s="33">
        <v>77063.98</v>
      </c>
      <c r="H1816" s="39">
        <v>76817.941999999995</v>
      </c>
    </row>
    <row r="1817" spans="1:8">
      <c r="A1817" s="38" t="s">
        <v>8</v>
      </c>
      <c r="B1817" s="31">
        <v>2008</v>
      </c>
      <c r="C1817" s="31">
        <v>34</v>
      </c>
      <c r="D1817" s="32">
        <v>6.6420699999999999E-3</v>
      </c>
      <c r="E1817" s="32">
        <v>6.6200800000000004E-3</v>
      </c>
      <c r="F1817" s="32">
        <v>0.99337991999999997</v>
      </c>
      <c r="G1817" s="33">
        <v>76571.903999999995</v>
      </c>
      <c r="H1817" s="39">
        <v>76318.447</v>
      </c>
    </row>
    <row r="1818" spans="1:8">
      <c r="A1818" s="38" t="s">
        <v>8</v>
      </c>
      <c r="B1818" s="31">
        <v>2008</v>
      </c>
      <c r="C1818" s="31">
        <v>35</v>
      </c>
      <c r="D1818" s="32">
        <v>6.9169399999999999E-3</v>
      </c>
      <c r="E1818" s="32">
        <v>6.8931000000000001E-3</v>
      </c>
      <c r="F1818" s="32">
        <v>0.99310690000000001</v>
      </c>
      <c r="G1818" s="33">
        <v>76064.990999999995</v>
      </c>
      <c r="H1818" s="39">
        <v>75802.828999999998</v>
      </c>
    </row>
    <row r="1819" spans="1:8">
      <c r="A1819" s="38" t="s">
        <v>8</v>
      </c>
      <c r="B1819" s="31">
        <v>2008</v>
      </c>
      <c r="C1819" s="31">
        <v>36</v>
      </c>
      <c r="D1819" s="32">
        <v>7.1799000000000003E-3</v>
      </c>
      <c r="E1819" s="32">
        <v>7.1542200000000002E-3</v>
      </c>
      <c r="F1819" s="32">
        <v>0.99284578000000001</v>
      </c>
      <c r="G1819" s="33">
        <v>75540.667000000001</v>
      </c>
      <c r="H1819" s="39">
        <v>75270.45</v>
      </c>
    </row>
    <row r="1820" spans="1:8">
      <c r="A1820" s="38" t="s">
        <v>8</v>
      </c>
      <c r="B1820" s="31">
        <v>2008</v>
      </c>
      <c r="C1820" s="31">
        <v>37</v>
      </c>
      <c r="D1820" s="32">
        <v>7.4285799999999997E-3</v>
      </c>
      <c r="E1820" s="32">
        <v>7.4010999999999999E-3</v>
      </c>
      <c r="F1820" s="32">
        <v>0.99259889999999995</v>
      </c>
      <c r="G1820" s="33">
        <v>75000.232999999993</v>
      </c>
      <c r="H1820" s="39">
        <v>74722.691000000006</v>
      </c>
    </row>
    <row r="1821" spans="1:8">
      <c r="A1821" s="38" t="s">
        <v>8</v>
      </c>
      <c r="B1821" s="31">
        <v>2008</v>
      </c>
      <c r="C1821" s="31">
        <v>38</v>
      </c>
      <c r="D1821" s="32">
        <v>7.7528900000000001E-3</v>
      </c>
      <c r="E1821" s="32">
        <v>7.7229500000000001E-3</v>
      </c>
      <c r="F1821" s="32">
        <v>0.99227704999999999</v>
      </c>
      <c r="G1821" s="33">
        <v>74445.149000000005</v>
      </c>
      <c r="H1821" s="39">
        <v>74157.680999999997</v>
      </c>
    </row>
    <row r="1822" spans="1:8">
      <c r="A1822" s="38" t="s">
        <v>8</v>
      </c>
      <c r="B1822" s="31">
        <v>2008</v>
      </c>
      <c r="C1822" s="31">
        <v>39</v>
      </c>
      <c r="D1822" s="32">
        <v>8.0048900000000006E-3</v>
      </c>
      <c r="E1822" s="32">
        <v>7.9729799999999993E-3</v>
      </c>
      <c r="F1822" s="32">
        <v>0.99202701999999998</v>
      </c>
      <c r="G1822" s="33">
        <v>73870.213000000003</v>
      </c>
      <c r="H1822" s="39">
        <v>73575.73</v>
      </c>
    </row>
    <row r="1823" spans="1:8">
      <c r="A1823" s="38" t="s">
        <v>8</v>
      </c>
      <c r="B1823" s="31">
        <v>2008</v>
      </c>
      <c r="C1823" s="31">
        <v>40</v>
      </c>
      <c r="D1823" s="32">
        <v>8.4055399999999995E-3</v>
      </c>
      <c r="E1823" s="32">
        <v>8.3703700000000002E-3</v>
      </c>
      <c r="F1823" s="32">
        <v>0.99162963000000004</v>
      </c>
      <c r="G1823" s="33">
        <v>73281.247000000003</v>
      </c>
      <c r="H1823" s="39">
        <v>72974.551999999996</v>
      </c>
    </row>
    <row r="1824" spans="1:8">
      <c r="A1824" s="38" t="s">
        <v>8</v>
      </c>
      <c r="B1824" s="31">
        <v>2008</v>
      </c>
      <c r="C1824" s="31">
        <v>41</v>
      </c>
      <c r="D1824" s="32">
        <v>8.5581100000000007E-3</v>
      </c>
      <c r="E1824" s="32">
        <v>8.5216400000000005E-3</v>
      </c>
      <c r="F1824" s="32">
        <v>0.99147836</v>
      </c>
      <c r="G1824" s="33">
        <v>72667.856</v>
      </c>
      <c r="H1824" s="39">
        <v>72358.232000000004</v>
      </c>
    </row>
    <row r="1825" spans="1:8">
      <c r="A1825" s="38" t="s">
        <v>8</v>
      </c>
      <c r="B1825" s="31">
        <v>2008</v>
      </c>
      <c r="C1825" s="31">
        <v>42</v>
      </c>
      <c r="D1825" s="32">
        <v>9.0099599999999992E-3</v>
      </c>
      <c r="E1825" s="32">
        <v>8.9695499999999997E-3</v>
      </c>
      <c r="F1825" s="32">
        <v>0.99103045000000001</v>
      </c>
      <c r="G1825" s="33">
        <v>72048.607000000004</v>
      </c>
      <c r="H1825" s="39">
        <v>71725.485000000001</v>
      </c>
    </row>
    <row r="1826" spans="1:8">
      <c r="A1826" s="38" t="s">
        <v>8</v>
      </c>
      <c r="B1826" s="31">
        <v>2008</v>
      </c>
      <c r="C1826" s="31">
        <v>43</v>
      </c>
      <c r="D1826" s="32">
        <v>9.2405600000000001E-3</v>
      </c>
      <c r="E1826" s="32">
        <v>9.1980599999999992E-3</v>
      </c>
      <c r="F1826" s="32">
        <v>0.99080193999999999</v>
      </c>
      <c r="G1826" s="33">
        <v>71402.362999999998</v>
      </c>
      <c r="H1826" s="39">
        <v>71073.981</v>
      </c>
    </row>
    <row r="1827" spans="1:8">
      <c r="A1827" s="38" t="s">
        <v>8</v>
      </c>
      <c r="B1827" s="31">
        <v>2008</v>
      </c>
      <c r="C1827" s="31">
        <v>44</v>
      </c>
      <c r="D1827" s="32">
        <v>9.5914599999999996E-3</v>
      </c>
      <c r="E1827" s="32">
        <v>9.5456800000000008E-3</v>
      </c>
      <c r="F1827" s="32">
        <v>0.99045432</v>
      </c>
      <c r="G1827" s="33">
        <v>70745.600000000006</v>
      </c>
      <c r="H1827" s="39">
        <v>70407.941999999995</v>
      </c>
    </row>
    <row r="1828" spans="1:8">
      <c r="A1828" s="38" t="s">
        <v>8</v>
      </c>
      <c r="B1828" s="31">
        <v>2008</v>
      </c>
      <c r="C1828" s="31">
        <v>45</v>
      </c>
      <c r="D1828" s="32">
        <v>1.0017079999999999E-2</v>
      </c>
      <c r="E1828" s="32">
        <v>9.9671599999999992E-3</v>
      </c>
      <c r="F1828" s="32">
        <v>0.99003284000000003</v>
      </c>
      <c r="G1828" s="33">
        <v>70070.285000000003</v>
      </c>
      <c r="H1828" s="39">
        <v>69721.084000000003</v>
      </c>
    </row>
    <row r="1829" spans="1:8">
      <c r="A1829" s="38" t="s">
        <v>8</v>
      </c>
      <c r="B1829" s="31">
        <v>2008</v>
      </c>
      <c r="C1829" s="31">
        <v>46</v>
      </c>
      <c r="D1829" s="32">
        <v>1.0356880000000001E-2</v>
      </c>
      <c r="E1829" s="32">
        <v>1.030352E-2</v>
      </c>
      <c r="F1829" s="32">
        <v>0.98969647999999999</v>
      </c>
      <c r="G1829" s="33">
        <v>69371.883000000002</v>
      </c>
      <c r="H1829" s="39">
        <v>69014.494999999995</v>
      </c>
    </row>
    <row r="1830" spans="1:8">
      <c r="A1830" s="38" t="s">
        <v>8</v>
      </c>
      <c r="B1830" s="31">
        <v>2008</v>
      </c>
      <c r="C1830" s="31">
        <v>47</v>
      </c>
      <c r="D1830" s="32">
        <v>1.081536E-2</v>
      </c>
      <c r="E1830" s="32">
        <v>1.075719E-2</v>
      </c>
      <c r="F1830" s="32">
        <v>0.98924281000000003</v>
      </c>
      <c r="G1830" s="33">
        <v>68657.107999999993</v>
      </c>
      <c r="H1830" s="39">
        <v>68287.828999999998</v>
      </c>
    </row>
    <row r="1831" spans="1:8">
      <c r="A1831" s="38" t="s">
        <v>8</v>
      </c>
      <c r="B1831" s="31">
        <v>2008</v>
      </c>
      <c r="C1831" s="31">
        <v>48</v>
      </c>
      <c r="D1831" s="32">
        <v>1.1449290000000001E-2</v>
      </c>
      <c r="E1831" s="32">
        <v>1.1384119999999999E-2</v>
      </c>
      <c r="F1831" s="32">
        <v>0.98861588</v>
      </c>
      <c r="G1831" s="33">
        <v>67918.55</v>
      </c>
      <c r="H1831" s="39">
        <v>67531.953999999998</v>
      </c>
    </row>
    <row r="1832" spans="1:8">
      <c r="A1832" s="38" t="s">
        <v>8</v>
      </c>
      <c r="B1832" s="31">
        <v>2008</v>
      </c>
      <c r="C1832" s="31">
        <v>49</v>
      </c>
      <c r="D1832" s="32">
        <v>1.2053039999999999E-2</v>
      </c>
      <c r="E1832" s="32">
        <v>1.198084E-2</v>
      </c>
      <c r="F1832" s="32">
        <v>0.98801916000000001</v>
      </c>
      <c r="G1832" s="33">
        <v>67145.357000000004</v>
      </c>
      <c r="H1832" s="39">
        <v>66743.127999999997</v>
      </c>
    </row>
    <row r="1833" spans="1:8">
      <c r="A1833" s="38" t="s">
        <v>8</v>
      </c>
      <c r="B1833" s="31">
        <v>2008</v>
      </c>
      <c r="C1833" s="31">
        <v>50</v>
      </c>
      <c r="D1833" s="32">
        <v>1.2930759999999999E-2</v>
      </c>
      <c r="E1833" s="32">
        <v>1.28477E-2</v>
      </c>
      <c r="F1833" s="32">
        <v>0.98715229999999998</v>
      </c>
      <c r="G1833" s="33">
        <v>66340.899999999994</v>
      </c>
      <c r="H1833" s="39">
        <v>65914.736000000004</v>
      </c>
    </row>
    <row r="1834" spans="1:8">
      <c r="A1834" s="38" t="s">
        <v>8</v>
      </c>
      <c r="B1834" s="31">
        <v>2008</v>
      </c>
      <c r="C1834" s="31">
        <v>51</v>
      </c>
      <c r="D1834" s="32">
        <v>1.3412520000000001E-2</v>
      </c>
      <c r="E1834" s="32">
        <v>1.332317E-2</v>
      </c>
      <c r="F1834" s="32">
        <v>0.98667682999999995</v>
      </c>
      <c r="G1834" s="33">
        <v>65488.572</v>
      </c>
      <c r="H1834" s="39">
        <v>65052.313999999998</v>
      </c>
    </row>
    <row r="1835" spans="1:8">
      <c r="A1835" s="38" t="s">
        <v>8</v>
      </c>
      <c r="B1835" s="31">
        <v>2008</v>
      </c>
      <c r="C1835" s="31">
        <v>52</v>
      </c>
      <c r="D1835" s="32">
        <v>1.437043E-2</v>
      </c>
      <c r="E1835" s="32">
        <v>1.426791E-2</v>
      </c>
      <c r="F1835" s="32">
        <v>0.98573208999999995</v>
      </c>
      <c r="G1835" s="33">
        <v>64616.057000000001</v>
      </c>
      <c r="H1835" s="39">
        <v>64155.089</v>
      </c>
    </row>
    <row r="1836" spans="1:8">
      <c r="A1836" s="38" t="s">
        <v>8</v>
      </c>
      <c r="B1836" s="31">
        <v>2008</v>
      </c>
      <c r="C1836" s="31">
        <v>53</v>
      </c>
      <c r="D1836" s="32">
        <v>1.504456E-2</v>
      </c>
      <c r="E1836" s="32">
        <v>1.4932229999999999E-2</v>
      </c>
      <c r="F1836" s="32">
        <v>0.98506777000000001</v>
      </c>
      <c r="G1836" s="33">
        <v>63694.120999999999</v>
      </c>
      <c r="H1836" s="39">
        <v>63218.572999999997</v>
      </c>
    </row>
    <row r="1837" spans="1:8">
      <c r="A1837" s="38" t="s">
        <v>8</v>
      </c>
      <c r="B1837" s="31">
        <v>2008</v>
      </c>
      <c r="C1837" s="31">
        <v>54</v>
      </c>
      <c r="D1837" s="32">
        <v>1.586798E-2</v>
      </c>
      <c r="E1837" s="32">
        <v>1.574308E-2</v>
      </c>
      <c r="F1837" s="32">
        <v>0.98425691999999998</v>
      </c>
      <c r="G1837" s="33">
        <v>62743.025000000001</v>
      </c>
      <c r="H1837" s="39">
        <v>62249.141000000003</v>
      </c>
    </row>
    <row r="1838" spans="1:8">
      <c r="A1838" s="38" t="s">
        <v>8</v>
      </c>
      <c r="B1838" s="31">
        <v>2008</v>
      </c>
      <c r="C1838" s="31">
        <v>55</v>
      </c>
      <c r="D1838" s="32">
        <v>1.6673360000000002E-2</v>
      </c>
      <c r="E1838" s="32">
        <v>1.653551E-2</v>
      </c>
      <c r="F1838" s="32">
        <v>0.98346449000000002</v>
      </c>
      <c r="G1838" s="33">
        <v>61755.256999999998</v>
      </c>
      <c r="H1838" s="39">
        <v>61244.678999999996</v>
      </c>
    </row>
    <row r="1839" spans="1:8">
      <c r="A1839" s="38" t="s">
        <v>8</v>
      </c>
      <c r="B1839" s="31">
        <v>2008</v>
      </c>
      <c r="C1839" s="31">
        <v>56</v>
      </c>
      <c r="D1839" s="32">
        <v>1.760726E-2</v>
      </c>
      <c r="E1839" s="32">
        <v>1.74536E-2</v>
      </c>
      <c r="F1839" s="32">
        <v>0.98254640000000004</v>
      </c>
      <c r="G1839" s="33">
        <v>60734.101999999999</v>
      </c>
      <c r="H1839" s="39">
        <v>60204.088000000003</v>
      </c>
    </row>
    <row r="1840" spans="1:8">
      <c r="A1840" s="38" t="s">
        <v>8</v>
      </c>
      <c r="B1840" s="31">
        <v>2008</v>
      </c>
      <c r="C1840" s="31">
        <v>57</v>
      </c>
      <c r="D1840" s="32">
        <v>1.8561930000000001E-2</v>
      </c>
      <c r="E1840" s="32">
        <v>1.839124E-2</v>
      </c>
      <c r="F1840" s="32">
        <v>0.98160875999999997</v>
      </c>
      <c r="G1840" s="33">
        <v>59674.072999999997</v>
      </c>
      <c r="H1840" s="39">
        <v>59125.332999999999</v>
      </c>
    </row>
    <row r="1841" spans="1:8">
      <c r="A1841" s="38" t="s">
        <v>8</v>
      </c>
      <c r="B1841" s="31">
        <v>2008</v>
      </c>
      <c r="C1841" s="31">
        <v>58</v>
      </c>
      <c r="D1841" s="32">
        <v>1.9962400000000002E-2</v>
      </c>
      <c r="E1841" s="32">
        <v>1.9765120000000001E-2</v>
      </c>
      <c r="F1841" s="32">
        <v>0.98023488000000003</v>
      </c>
      <c r="G1841" s="33">
        <v>58576.593000000001</v>
      </c>
      <c r="H1841" s="39">
        <v>57997.705999999998</v>
      </c>
    </row>
    <row r="1842" spans="1:8">
      <c r="A1842" s="38" t="s">
        <v>8</v>
      </c>
      <c r="B1842" s="31">
        <v>2008</v>
      </c>
      <c r="C1842" s="31">
        <v>59</v>
      </c>
      <c r="D1842" s="32">
        <v>2.1372180000000001E-2</v>
      </c>
      <c r="E1842" s="32">
        <v>2.1146209999999999E-2</v>
      </c>
      <c r="F1842" s="32">
        <v>0.97885378999999995</v>
      </c>
      <c r="G1842" s="33">
        <v>57418.819000000003</v>
      </c>
      <c r="H1842" s="39">
        <v>56811.724000000002</v>
      </c>
    </row>
    <row r="1843" spans="1:8">
      <c r="A1843" s="38" t="s">
        <v>8</v>
      </c>
      <c r="B1843" s="31">
        <v>2008</v>
      </c>
      <c r="C1843" s="31">
        <v>60</v>
      </c>
      <c r="D1843" s="32">
        <v>2.3496550000000001E-2</v>
      </c>
      <c r="E1843" s="32">
        <v>2.322372E-2</v>
      </c>
      <c r="F1843" s="32">
        <v>0.97677628000000005</v>
      </c>
      <c r="G1843" s="33">
        <v>56204.629000000001</v>
      </c>
      <c r="H1843" s="39">
        <v>55551.989000000001</v>
      </c>
    </row>
    <row r="1844" spans="1:8">
      <c r="A1844" s="38" t="s">
        <v>8</v>
      </c>
      <c r="B1844" s="31">
        <v>2008</v>
      </c>
      <c r="C1844" s="31">
        <v>61</v>
      </c>
      <c r="D1844" s="32">
        <v>2.4842340000000001E-2</v>
      </c>
      <c r="E1844" s="32">
        <v>2.4537550000000002E-2</v>
      </c>
      <c r="F1844" s="32">
        <v>0.97546244999999998</v>
      </c>
      <c r="G1844" s="33">
        <v>54899.349000000002</v>
      </c>
      <c r="H1844" s="39">
        <v>54225.800999999999</v>
      </c>
    </row>
    <row r="1845" spans="1:8">
      <c r="A1845" s="38" t="s">
        <v>8</v>
      </c>
      <c r="B1845" s="31">
        <v>2008</v>
      </c>
      <c r="C1845" s="31">
        <v>62</v>
      </c>
      <c r="D1845" s="32">
        <v>2.728394E-2</v>
      </c>
      <c r="E1845" s="32">
        <v>2.6916740000000001E-2</v>
      </c>
      <c r="F1845" s="32">
        <v>0.97308326000000001</v>
      </c>
      <c r="G1845" s="33">
        <v>53552.252999999997</v>
      </c>
      <c r="H1845" s="39">
        <v>52831.527000000002</v>
      </c>
    </row>
    <row r="1846" spans="1:8">
      <c r="A1846" s="38" t="s">
        <v>8</v>
      </c>
      <c r="B1846" s="31">
        <v>2008</v>
      </c>
      <c r="C1846" s="31">
        <v>63</v>
      </c>
      <c r="D1846" s="32">
        <v>2.9483880000000001E-2</v>
      </c>
      <c r="E1846" s="32">
        <v>2.9055540000000001E-2</v>
      </c>
      <c r="F1846" s="32">
        <v>0.97094446000000001</v>
      </c>
      <c r="G1846" s="33">
        <v>52110.800999999999</v>
      </c>
      <c r="H1846" s="39">
        <v>51353.747000000003</v>
      </c>
    </row>
    <row r="1847" spans="1:8">
      <c r="A1847" s="38" t="s">
        <v>8</v>
      </c>
      <c r="B1847" s="31">
        <v>2008</v>
      </c>
      <c r="C1847" s="31">
        <v>64</v>
      </c>
      <c r="D1847" s="32">
        <v>3.1925500000000002E-2</v>
      </c>
      <c r="E1847" s="32">
        <v>3.1423890000000003E-2</v>
      </c>
      <c r="F1847" s="32">
        <v>0.96857610999999999</v>
      </c>
      <c r="G1847" s="33">
        <v>50596.692999999999</v>
      </c>
      <c r="H1847" s="39">
        <v>49801.720999999998</v>
      </c>
    </row>
    <row r="1848" spans="1:8">
      <c r="A1848" s="38" t="s">
        <v>8</v>
      </c>
      <c r="B1848" s="31">
        <v>2008</v>
      </c>
      <c r="C1848" s="31">
        <v>65</v>
      </c>
      <c r="D1848" s="32">
        <v>3.4680349999999999E-2</v>
      </c>
      <c r="E1848" s="32">
        <v>3.4089229999999998E-2</v>
      </c>
      <c r="F1848" s="32">
        <v>0.96591077000000003</v>
      </c>
      <c r="G1848" s="33">
        <v>49006.748</v>
      </c>
      <c r="H1848" s="39">
        <v>48171.447</v>
      </c>
    </row>
    <row r="1849" spans="1:8">
      <c r="A1849" s="38" t="s">
        <v>8</v>
      </c>
      <c r="B1849" s="31">
        <v>2008</v>
      </c>
      <c r="C1849" s="31">
        <v>66</v>
      </c>
      <c r="D1849" s="32">
        <v>3.727428E-2</v>
      </c>
      <c r="E1849" s="32">
        <v>3.6592310000000003E-2</v>
      </c>
      <c r="F1849" s="32">
        <v>0.96340769000000004</v>
      </c>
      <c r="G1849" s="33">
        <v>47336.146000000001</v>
      </c>
      <c r="H1849" s="39">
        <v>46470.076000000001</v>
      </c>
    </row>
    <row r="1850" spans="1:8">
      <c r="A1850" s="38" t="s">
        <v>8</v>
      </c>
      <c r="B1850" s="31">
        <v>2008</v>
      </c>
      <c r="C1850" s="31">
        <v>67</v>
      </c>
      <c r="D1850" s="32">
        <v>4.0487099999999998E-2</v>
      </c>
      <c r="E1850" s="32">
        <v>3.9683759999999998E-2</v>
      </c>
      <c r="F1850" s="32">
        <v>0.96031624000000004</v>
      </c>
      <c r="G1850" s="33">
        <v>45604.006999999998</v>
      </c>
      <c r="H1850" s="39">
        <v>44699.137999999999</v>
      </c>
    </row>
    <row r="1851" spans="1:8">
      <c r="A1851" s="38" t="s">
        <v>8</v>
      </c>
      <c r="B1851" s="31">
        <v>2008</v>
      </c>
      <c r="C1851" s="31">
        <v>68</v>
      </c>
      <c r="D1851" s="32">
        <v>4.4267210000000001E-2</v>
      </c>
      <c r="E1851" s="32">
        <v>4.3308630000000001E-2</v>
      </c>
      <c r="F1851" s="32">
        <v>0.95669137000000004</v>
      </c>
      <c r="G1851" s="33">
        <v>43794.269</v>
      </c>
      <c r="H1851" s="39">
        <v>42845.934000000001</v>
      </c>
    </row>
    <row r="1852" spans="1:8">
      <c r="A1852" s="38" t="s">
        <v>8</v>
      </c>
      <c r="B1852" s="31">
        <v>2008</v>
      </c>
      <c r="C1852" s="31">
        <v>69</v>
      </c>
      <c r="D1852" s="32">
        <v>4.8097149999999998E-2</v>
      </c>
      <c r="E1852" s="32">
        <v>4.696765E-2</v>
      </c>
      <c r="F1852" s="32">
        <v>0.95303234999999997</v>
      </c>
      <c r="G1852" s="33">
        <v>41897.599000000002</v>
      </c>
      <c r="H1852" s="39">
        <v>40913.682999999997</v>
      </c>
    </row>
    <row r="1853" spans="1:8">
      <c r="A1853" s="38" t="s">
        <v>8</v>
      </c>
      <c r="B1853" s="31">
        <v>2008</v>
      </c>
      <c r="C1853" s="31">
        <v>70</v>
      </c>
      <c r="D1853" s="32">
        <v>5.3795129999999997E-2</v>
      </c>
      <c r="E1853" s="32">
        <v>5.238607E-2</v>
      </c>
      <c r="F1853" s="32">
        <v>0.94761393000000005</v>
      </c>
      <c r="G1853" s="33">
        <v>39929.767</v>
      </c>
      <c r="H1853" s="39">
        <v>38883.885000000002</v>
      </c>
    </row>
    <row r="1854" spans="1:8">
      <c r="A1854" s="38" t="s">
        <v>8</v>
      </c>
      <c r="B1854" s="31">
        <v>2008</v>
      </c>
      <c r="C1854" s="31">
        <v>71</v>
      </c>
      <c r="D1854" s="32">
        <v>5.7507030000000001E-2</v>
      </c>
      <c r="E1854" s="32">
        <v>5.589972E-2</v>
      </c>
      <c r="F1854" s="32">
        <v>0.94410028000000001</v>
      </c>
      <c r="G1854" s="33">
        <v>37838.004000000001</v>
      </c>
      <c r="H1854" s="39">
        <v>36780.436999999998</v>
      </c>
    </row>
    <row r="1855" spans="1:8">
      <c r="A1855" s="38" t="s">
        <v>8</v>
      </c>
      <c r="B1855" s="31">
        <v>2008</v>
      </c>
      <c r="C1855" s="31">
        <v>72</v>
      </c>
      <c r="D1855" s="32">
        <v>6.4070959999999996E-2</v>
      </c>
      <c r="E1855" s="32">
        <v>6.2082129999999999E-2</v>
      </c>
      <c r="F1855" s="32">
        <v>0.93791787000000004</v>
      </c>
      <c r="G1855" s="33">
        <v>35722.870000000003</v>
      </c>
      <c r="H1855" s="39">
        <v>34613.993999999999</v>
      </c>
    </row>
    <row r="1856" spans="1:8">
      <c r="A1856" s="38" t="s">
        <v>8</v>
      </c>
      <c r="B1856" s="31">
        <v>2008</v>
      </c>
      <c r="C1856" s="31">
        <v>73</v>
      </c>
      <c r="D1856" s="32">
        <v>6.9811219999999993E-2</v>
      </c>
      <c r="E1856" s="32">
        <v>6.745661E-2</v>
      </c>
      <c r="F1856" s="32">
        <v>0.93254338999999997</v>
      </c>
      <c r="G1856" s="33">
        <v>33505.118000000002</v>
      </c>
      <c r="H1856" s="39">
        <v>32375.046999999999</v>
      </c>
    </row>
    <row r="1857" spans="1:8">
      <c r="A1857" s="38" t="s">
        <v>8</v>
      </c>
      <c r="B1857" s="31">
        <v>2008</v>
      </c>
      <c r="C1857" s="31">
        <v>74</v>
      </c>
      <c r="D1857" s="32">
        <v>7.6373380000000005E-2</v>
      </c>
      <c r="E1857" s="32">
        <v>7.3564210000000005E-2</v>
      </c>
      <c r="F1857" s="32">
        <v>0.92643578999999998</v>
      </c>
      <c r="G1857" s="33">
        <v>31244.975999999999</v>
      </c>
      <c r="H1857" s="39">
        <v>30095.72</v>
      </c>
    </row>
    <row r="1858" spans="1:8">
      <c r="A1858" s="38" t="s">
        <v>8</v>
      </c>
      <c r="B1858" s="31">
        <v>2008</v>
      </c>
      <c r="C1858" s="31">
        <v>75</v>
      </c>
      <c r="D1858" s="32">
        <v>8.3627160000000006E-2</v>
      </c>
      <c r="E1858" s="32">
        <v>8.0270750000000002E-2</v>
      </c>
      <c r="F1858" s="32">
        <v>0.91972925000000005</v>
      </c>
      <c r="G1858" s="33">
        <v>28946.464</v>
      </c>
      <c r="H1858" s="39">
        <v>27784.687000000002</v>
      </c>
    </row>
    <row r="1859" spans="1:8">
      <c r="A1859" s="38" t="s">
        <v>8</v>
      </c>
      <c r="B1859" s="31">
        <v>2008</v>
      </c>
      <c r="C1859" s="31">
        <v>76</v>
      </c>
      <c r="D1859" s="32">
        <v>9.0660950000000004E-2</v>
      </c>
      <c r="E1859" s="32">
        <v>8.6729459999999994E-2</v>
      </c>
      <c r="F1859" s="32">
        <v>0.91327053999999996</v>
      </c>
      <c r="G1859" s="33">
        <v>26622.91</v>
      </c>
      <c r="H1859" s="39">
        <v>25468.415000000001</v>
      </c>
    </row>
    <row r="1860" spans="1:8">
      <c r="A1860" s="38" t="s">
        <v>8</v>
      </c>
      <c r="B1860" s="31">
        <v>2008</v>
      </c>
      <c r="C1860" s="31">
        <v>77</v>
      </c>
      <c r="D1860" s="32">
        <v>9.8296670000000003E-2</v>
      </c>
      <c r="E1860" s="32">
        <v>9.3691869999999997E-2</v>
      </c>
      <c r="F1860" s="32">
        <v>0.90630812999999999</v>
      </c>
      <c r="G1860" s="33">
        <v>24313.919000000002</v>
      </c>
      <c r="H1860" s="39">
        <v>23174.911</v>
      </c>
    </row>
    <row r="1861" spans="1:8">
      <c r="A1861" s="38" t="s">
        <v>8</v>
      </c>
      <c r="B1861" s="31">
        <v>2008</v>
      </c>
      <c r="C1861" s="31">
        <v>78</v>
      </c>
      <c r="D1861" s="32">
        <v>0.10778562999999999</v>
      </c>
      <c r="E1861" s="32">
        <v>0.10227381000000001</v>
      </c>
      <c r="F1861" s="32">
        <v>0.89772618999999998</v>
      </c>
      <c r="G1861" s="33">
        <v>22035.902999999998</v>
      </c>
      <c r="H1861" s="39">
        <v>20909.055</v>
      </c>
    </row>
    <row r="1862" spans="1:8">
      <c r="A1862" s="38" t="s">
        <v>8</v>
      </c>
      <c r="B1862" s="31">
        <v>2008</v>
      </c>
      <c r="C1862" s="31">
        <v>79</v>
      </c>
      <c r="D1862" s="32">
        <v>0.11636239</v>
      </c>
      <c r="E1862" s="32">
        <v>0.10996452</v>
      </c>
      <c r="F1862" s="32">
        <v>0.89003547999999999</v>
      </c>
      <c r="G1862" s="33">
        <v>19782.206999999999</v>
      </c>
      <c r="H1862" s="39">
        <v>18694.537</v>
      </c>
    </row>
    <row r="1863" spans="1:8">
      <c r="A1863" s="38" t="s">
        <v>8</v>
      </c>
      <c r="B1863" s="31">
        <v>2008</v>
      </c>
      <c r="C1863" s="31">
        <v>80</v>
      </c>
      <c r="D1863" s="32">
        <v>0.12758739999999999</v>
      </c>
      <c r="E1863" s="32">
        <v>0.11993623</v>
      </c>
      <c r="F1863" s="32">
        <v>0.88006377000000002</v>
      </c>
      <c r="G1863" s="33">
        <v>17606.866000000002</v>
      </c>
      <c r="H1863" s="39">
        <v>16551.016</v>
      </c>
    </row>
    <row r="1864" spans="1:8">
      <c r="A1864" s="38" t="s">
        <v>8</v>
      </c>
      <c r="B1864" s="31">
        <v>2008</v>
      </c>
      <c r="C1864" s="31">
        <v>81</v>
      </c>
      <c r="D1864" s="32">
        <v>0.13578388999999999</v>
      </c>
      <c r="E1864" s="32">
        <v>0.12715134</v>
      </c>
      <c r="F1864" s="32">
        <v>0.87284866000000005</v>
      </c>
      <c r="G1864" s="33">
        <v>15495.165000000001</v>
      </c>
      <c r="H1864" s="39">
        <v>14510.05</v>
      </c>
    </row>
    <row r="1865" spans="1:8">
      <c r="A1865" s="38" t="s">
        <v>8</v>
      </c>
      <c r="B1865" s="31">
        <v>2008</v>
      </c>
      <c r="C1865" s="31">
        <v>82</v>
      </c>
      <c r="D1865" s="32">
        <v>0.15014488000000001</v>
      </c>
      <c r="E1865" s="32">
        <v>0.13966025000000001</v>
      </c>
      <c r="F1865" s="32">
        <v>0.86033974999999996</v>
      </c>
      <c r="G1865" s="33">
        <v>13524.933999999999</v>
      </c>
      <c r="H1865" s="39">
        <v>12580.486000000001</v>
      </c>
    </row>
    <row r="1866" spans="1:8">
      <c r="A1866" s="38" t="s">
        <v>8</v>
      </c>
      <c r="B1866" s="31">
        <v>2008</v>
      </c>
      <c r="C1866" s="31">
        <v>83</v>
      </c>
      <c r="D1866" s="32">
        <v>0.16294645999999999</v>
      </c>
      <c r="E1866" s="32">
        <v>0.15067082000000001</v>
      </c>
      <c r="F1866" s="32">
        <v>0.84932918000000002</v>
      </c>
      <c r="G1866" s="33">
        <v>11636.038</v>
      </c>
      <c r="H1866" s="39">
        <v>10759.433000000001</v>
      </c>
    </row>
    <row r="1867" spans="1:8">
      <c r="A1867" s="38" t="s">
        <v>8</v>
      </c>
      <c r="B1867" s="31">
        <v>2008</v>
      </c>
      <c r="C1867" s="31">
        <v>84</v>
      </c>
      <c r="D1867" s="32">
        <v>0.17798317999999999</v>
      </c>
      <c r="E1867" s="32">
        <v>0.16343853</v>
      </c>
      <c r="F1867" s="32">
        <v>0.83656147000000003</v>
      </c>
      <c r="G1867" s="33">
        <v>9882.8269999999993</v>
      </c>
      <c r="H1867" s="39">
        <v>9075.2099999999991</v>
      </c>
    </row>
    <row r="1868" spans="1:8">
      <c r="A1868" s="38" t="s">
        <v>8</v>
      </c>
      <c r="B1868" s="31">
        <v>2008</v>
      </c>
      <c r="C1868" s="31">
        <v>85</v>
      </c>
      <c r="D1868" s="32">
        <v>0.19180356000000001</v>
      </c>
      <c r="E1868" s="32">
        <v>0.17501892999999999</v>
      </c>
      <c r="F1868" s="32">
        <v>0.82498106999999998</v>
      </c>
      <c r="G1868" s="33">
        <v>8267.5920000000006</v>
      </c>
      <c r="H1868" s="39">
        <v>7544.1</v>
      </c>
    </row>
    <row r="1869" spans="1:8">
      <c r="A1869" s="38" t="s">
        <v>8</v>
      </c>
      <c r="B1869" s="31">
        <v>2008</v>
      </c>
      <c r="C1869" s="31">
        <v>86</v>
      </c>
      <c r="D1869" s="32">
        <v>0.20679658000000001</v>
      </c>
      <c r="E1869" s="32">
        <v>0.18741789</v>
      </c>
      <c r="F1869" s="32">
        <v>0.81258211000000002</v>
      </c>
      <c r="G1869" s="33">
        <v>6820.607</v>
      </c>
      <c r="H1869" s="39">
        <v>6181.4549999999999</v>
      </c>
    </row>
    <row r="1870" spans="1:8">
      <c r="A1870" s="38" t="s">
        <v>8</v>
      </c>
      <c r="B1870" s="31">
        <v>2008</v>
      </c>
      <c r="C1870" s="31">
        <v>87</v>
      </c>
      <c r="D1870" s="32">
        <v>0.22189766999999999</v>
      </c>
      <c r="E1870" s="32">
        <v>0.19973706999999999</v>
      </c>
      <c r="F1870" s="32">
        <v>0.80026293000000004</v>
      </c>
      <c r="G1870" s="33">
        <v>5542.3029999999999</v>
      </c>
      <c r="H1870" s="39">
        <v>4988.8019999999997</v>
      </c>
    </row>
    <row r="1871" spans="1:8">
      <c r="A1871" s="38" t="s">
        <v>8</v>
      </c>
      <c r="B1871" s="31">
        <v>2008</v>
      </c>
      <c r="C1871" s="31">
        <v>88</v>
      </c>
      <c r="D1871" s="32">
        <v>0.23877567999999999</v>
      </c>
      <c r="E1871" s="32">
        <v>0.21330916</v>
      </c>
      <c r="F1871" s="32">
        <v>0.78669084</v>
      </c>
      <c r="G1871" s="33">
        <v>4435.3</v>
      </c>
      <c r="H1871" s="39">
        <v>3962.2550000000001</v>
      </c>
    </row>
    <row r="1872" spans="1:8">
      <c r="A1872" s="38" t="s">
        <v>8</v>
      </c>
      <c r="B1872" s="31">
        <v>2008</v>
      </c>
      <c r="C1872" s="31">
        <v>89</v>
      </c>
      <c r="D1872" s="32">
        <v>0.25461801000000001</v>
      </c>
      <c r="E1872" s="32">
        <v>0.22586354</v>
      </c>
      <c r="F1872" s="32">
        <v>0.77413646000000003</v>
      </c>
      <c r="G1872" s="33">
        <v>3489.21</v>
      </c>
      <c r="H1872" s="39">
        <v>3095.1669999999999</v>
      </c>
    </row>
    <row r="1873" spans="1:8">
      <c r="A1873" s="38" t="s">
        <v>8</v>
      </c>
      <c r="B1873" s="31">
        <v>2008</v>
      </c>
      <c r="C1873" s="31">
        <v>90</v>
      </c>
      <c r="D1873" s="32">
        <v>0.27626161999999999</v>
      </c>
      <c r="E1873" s="32">
        <v>0.24273275</v>
      </c>
      <c r="F1873" s="32">
        <v>0.75726724999999995</v>
      </c>
      <c r="G1873" s="33">
        <v>2701.125</v>
      </c>
      <c r="H1873" s="39">
        <v>2373.299</v>
      </c>
    </row>
    <row r="1874" spans="1:8">
      <c r="A1874" s="38" t="s">
        <v>8</v>
      </c>
      <c r="B1874" s="31">
        <v>2008</v>
      </c>
      <c r="C1874" s="31">
        <v>91</v>
      </c>
      <c r="D1874" s="32">
        <v>0.28989759999999998</v>
      </c>
      <c r="E1874" s="32">
        <v>0.25319700000000001</v>
      </c>
      <c r="F1874" s="32">
        <v>0.74680299999999999</v>
      </c>
      <c r="G1874" s="33">
        <v>2045.473</v>
      </c>
      <c r="H1874" s="39">
        <v>1786.519</v>
      </c>
    </row>
    <row r="1875" spans="1:8">
      <c r="A1875" s="38" t="s">
        <v>8</v>
      </c>
      <c r="B1875" s="31">
        <v>2008</v>
      </c>
      <c r="C1875" s="31">
        <v>92</v>
      </c>
      <c r="D1875" s="32">
        <v>0.31250108999999998</v>
      </c>
      <c r="E1875" s="32">
        <v>0.27027108</v>
      </c>
      <c r="F1875" s="32">
        <v>0.72972892</v>
      </c>
      <c r="G1875" s="33">
        <v>1527.5650000000001</v>
      </c>
      <c r="H1875" s="39">
        <v>1321.1369999999999</v>
      </c>
    </row>
    <row r="1876" spans="1:8">
      <c r="A1876" s="38" t="s">
        <v>8</v>
      </c>
      <c r="B1876" s="31">
        <v>2008</v>
      </c>
      <c r="C1876" s="31">
        <v>93</v>
      </c>
      <c r="D1876" s="32">
        <v>0.33297418000000001</v>
      </c>
      <c r="E1876" s="32">
        <v>0.28545038</v>
      </c>
      <c r="F1876" s="32">
        <v>0.71454962</v>
      </c>
      <c r="G1876" s="33">
        <v>1114.7090000000001</v>
      </c>
      <c r="H1876" s="39">
        <v>955.61199999999997</v>
      </c>
    </row>
    <row r="1877" spans="1:8">
      <c r="A1877" s="38" t="s">
        <v>8</v>
      </c>
      <c r="B1877" s="31">
        <v>2008</v>
      </c>
      <c r="C1877" s="31">
        <v>94</v>
      </c>
      <c r="D1877" s="32">
        <v>0.3553963</v>
      </c>
      <c r="E1877" s="32">
        <v>0.30177198</v>
      </c>
      <c r="F1877" s="32">
        <v>0.69822801999999995</v>
      </c>
      <c r="G1877" s="33">
        <v>796.51499999999999</v>
      </c>
      <c r="H1877" s="39">
        <v>676.33199999999999</v>
      </c>
    </row>
    <row r="1878" spans="1:8">
      <c r="A1878" s="38" t="s">
        <v>8</v>
      </c>
      <c r="B1878" s="31">
        <v>2008</v>
      </c>
      <c r="C1878" s="31">
        <v>95</v>
      </c>
      <c r="D1878" s="32">
        <v>0.38027397000000002</v>
      </c>
      <c r="E1878" s="32">
        <v>0.31952118000000002</v>
      </c>
      <c r="F1878" s="32">
        <v>0.68047882000000004</v>
      </c>
      <c r="G1878" s="33">
        <v>556.149</v>
      </c>
      <c r="H1878" s="39">
        <v>467.298</v>
      </c>
    </row>
    <row r="1879" spans="1:8">
      <c r="A1879" s="38" t="s">
        <v>8</v>
      </c>
      <c r="B1879" s="31">
        <v>2008</v>
      </c>
      <c r="C1879" s="31">
        <v>96</v>
      </c>
      <c r="D1879" s="32">
        <v>0.40266142999999999</v>
      </c>
      <c r="E1879" s="32">
        <v>0.33517950000000002</v>
      </c>
      <c r="F1879" s="32">
        <v>0.66482050000000004</v>
      </c>
      <c r="G1879" s="33">
        <v>378.44799999999998</v>
      </c>
      <c r="H1879" s="39">
        <v>315.024</v>
      </c>
    </row>
    <row r="1880" spans="1:8">
      <c r="A1880" s="38" t="s">
        <v>8</v>
      </c>
      <c r="B1880" s="31">
        <v>2008</v>
      </c>
      <c r="C1880" s="31">
        <v>97</v>
      </c>
      <c r="D1880" s="32">
        <v>0.42444745</v>
      </c>
      <c r="E1880" s="32">
        <v>0.35013952999999998</v>
      </c>
      <c r="F1880" s="32">
        <v>0.64986047000000002</v>
      </c>
      <c r="G1880" s="33">
        <v>251.6</v>
      </c>
      <c r="H1880" s="39">
        <v>207.55199999999999</v>
      </c>
    </row>
    <row r="1881" spans="1:8">
      <c r="A1881" s="38" t="s">
        <v>8</v>
      </c>
      <c r="B1881" s="31">
        <v>2008</v>
      </c>
      <c r="C1881" s="31">
        <v>98</v>
      </c>
      <c r="D1881" s="32">
        <v>0.44546456000000001</v>
      </c>
      <c r="E1881" s="32">
        <v>0.36431896000000003</v>
      </c>
      <c r="F1881" s="32">
        <v>0.63568104000000003</v>
      </c>
      <c r="G1881" s="33">
        <v>163.505</v>
      </c>
      <c r="H1881" s="39">
        <v>133.721</v>
      </c>
    </row>
    <row r="1882" spans="1:8">
      <c r="A1882" s="38" t="s">
        <v>8</v>
      </c>
      <c r="B1882" s="31">
        <v>2008</v>
      </c>
      <c r="C1882" s="31">
        <v>99</v>
      </c>
      <c r="D1882" s="32">
        <v>0.47205169000000002</v>
      </c>
      <c r="E1882" s="32">
        <v>0.38191086000000002</v>
      </c>
      <c r="F1882" s="32">
        <v>0.61808914000000004</v>
      </c>
      <c r="G1882" s="33">
        <v>103.937</v>
      </c>
      <c r="H1882" s="39">
        <v>84.09</v>
      </c>
    </row>
    <row r="1883" spans="1:8">
      <c r="A1883" s="38" t="s">
        <v>8</v>
      </c>
      <c r="B1883" s="31">
        <v>2009</v>
      </c>
      <c r="C1883" s="31">
        <v>1</v>
      </c>
      <c r="D1883" s="32">
        <v>2.2796759999999999E-2</v>
      </c>
      <c r="E1883" s="32">
        <v>2.2539839999999998E-2</v>
      </c>
      <c r="F1883" s="32">
        <v>0.97746016000000002</v>
      </c>
      <c r="G1883" s="33">
        <v>91822.661999999997</v>
      </c>
      <c r="H1883" s="39">
        <v>90787.827999999994</v>
      </c>
    </row>
    <row r="1884" spans="1:8">
      <c r="A1884" s="38" t="s">
        <v>8</v>
      </c>
      <c r="B1884" s="31">
        <v>2009</v>
      </c>
      <c r="C1884" s="31">
        <v>2</v>
      </c>
      <c r="D1884" s="32">
        <v>1.3832850000000001E-2</v>
      </c>
      <c r="E1884" s="32">
        <v>1.3737839999999999E-2</v>
      </c>
      <c r="F1884" s="32">
        <v>0.98626216</v>
      </c>
      <c r="G1884" s="33">
        <v>89752.994000000006</v>
      </c>
      <c r="H1884" s="39">
        <v>89136.487999999998</v>
      </c>
    </row>
    <row r="1885" spans="1:8">
      <c r="A1885" s="38" t="s">
        <v>8</v>
      </c>
      <c r="B1885" s="31">
        <v>2009</v>
      </c>
      <c r="C1885" s="31">
        <v>3</v>
      </c>
      <c r="D1885" s="32">
        <v>9.2990599999999996E-3</v>
      </c>
      <c r="E1885" s="32">
        <v>9.2560200000000002E-3</v>
      </c>
      <c r="F1885" s="32">
        <v>0.99074397999999997</v>
      </c>
      <c r="G1885" s="33">
        <v>88519.982000000004</v>
      </c>
      <c r="H1885" s="39">
        <v>88110.31</v>
      </c>
    </row>
    <row r="1886" spans="1:8">
      <c r="A1886" s="38" t="s">
        <v>8</v>
      </c>
      <c r="B1886" s="31">
        <v>2009</v>
      </c>
      <c r="C1886" s="31">
        <v>4</v>
      </c>
      <c r="D1886" s="32">
        <v>6.3773299999999996E-3</v>
      </c>
      <c r="E1886" s="32">
        <v>6.3570600000000003E-3</v>
      </c>
      <c r="F1886" s="32">
        <v>0.99364293999999997</v>
      </c>
      <c r="G1886" s="33">
        <v>87700.638999999996</v>
      </c>
      <c r="H1886" s="39">
        <v>87421.879000000001</v>
      </c>
    </row>
    <row r="1887" spans="1:8">
      <c r="A1887" s="38" t="s">
        <v>8</v>
      </c>
      <c r="B1887" s="31">
        <v>2009</v>
      </c>
      <c r="C1887" s="31">
        <v>5</v>
      </c>
      <c r="D1887" s="32">
        <v>4.7202800000000003E-3</v>
      </c>
      <c r="E1887" s="32">
        <v>4.7091700000000004E-3</v>
      </c>
      <c r="F1887" s="32">
        <v>0.99529082999999996</v>
      </c>
      <c r="G1887" s="33">
        <v>87143.12</v>
      </c>
      <c r="H1887" s="39">
        <v>86937.933999999994</v>
      </c>
    </row>
    <row r="1888" spans="1:8">
      <c r="A1888" s="38" t="s">
        <v>8</v>
      </c>
      <c r="B1888" s="31">
        <v>2009</v>
      </c>
      <c r="C1888" s="31">
        <v>6</v>
      </c>
      <c r="D1888" s="32">
        <v>3.82146E-3</v>
      </c>
      <c r="E1888" s="32">
        <v>3.81417E-3</v>
      </c>
      <c r="F1888" s="32">
        <v>0.99618583000000005</v>
      </c>
      <c r="G1888" s="33">
        <v>86732.748000000007</v>
      </c>
      <c r="H1888" s="39">
        <v>86567.342000000004</v>
      </c>
    </row>
    <row r="1889" spans="1:8">
      <c r="A1889" s="38" t="s">
        <v>8</v>
      </c>
      <c r="B1889" s="31">
        <v>2009</v>
      </c>
      <c r="C1889" s="31">
        <v>7</v>
      </c>
      <c r="D1889" s="32">
        <v>3.1756599999999999E-3</v>
      </c>
      <c r="E1889" s="32">
        <v>3.1706199999999999E-3</v>
      </c>
      <c r="F1889" s="32">
        <v>0.99682937999999999</v>
      </c>
      <c r="G1889" s="33">
        <v>86401.934999999998</v>
      </c>
      <c r="H1889" s="39">
        <v>86264.960999999996</v>
      </c>
    </row>
    <row r="1890" spans="1:8">
      <c r="A1890" s="38" t="s">
        <v>8</v>
      </c>
      <c r="B1890" s="31">
        <v>2009</v>
      </c>
      <c r="C1890" s="31">
        <v>8</v>
      </c>
      <c r="D1890" s="32">
        <v>2.7424200000000002E-3</v>
      </c>
      <c r="E1890" s="32">
        <v>2.73866E-3</v>
      </c>
      <c r="F1890" s="32">
        <v>0.99726134</v>
      </c>
      <c r="G1890" s="33">
        <v>86127.986999999994</v>
      </c>
      <c r="H1890" s="39">
        <v>86010.048999999999</v>
      </c>
    </row>
    <row r="1891" spans="1:8">
      <c r="A1891" s="38" t="s">
        <v>8</v>
      </c>
      <c r="B1891" s="31">
        <v>2009</v>
      </c>
      <c r="C1891" s="31">
        <v>9</v>
      </c>
      <c r="D1891" s="32">
        <v>2.4590599999999999E-3</v>
      </c>
      <c r="E1891" s="32">
        <v>2.45604E-3</v>
      </c>
      <c r="F1891" s="32">
        <v>0.99754396000000001</v>
      </c>
      <c r="G1891" s="33">
        <v>85892.111999999994</v>
      </c>
      <c r="H1891" s="39">
        <v>85786.634000000005</v>
      </c>
    </row>
    <row r="1892" spans="1:8">
      <c r="A1892" s="38" t="s">
        <v>8</v>
      </c>
      <c r="B1892" s="31">
        <v>2009</v>
      </c>
      <c r="C1892" s="31">
        <v>10</v>
      </c>
      <c r="D1892" s="32">
        <v>2.2861000000000001E-3</v>
      </c>
      <c r="E1892" s="32">
        <v>2.28349E-3</v>
      </c>
      <c r="F1892" s="32">
        <v>0.99771650999999995</v>
      </c>
      <c r="G1892" s="33">
        <v>85681.157000000007</v>
      </c>
      <c r="H1892" s="39">
        <v>85583.331000000006</v>
      </c>
    </row>
    <row r="1893" spans="1:8">
      <c r="A1893" s="38" t="s">
        <v>8</v>
      </c>
      <c r="B1893" s="31">
        <v>2009</v>
      </c>
      <c r="C1893" s="31">
        <v>11</v>
      </c>
      <c r="D1893" s="32">
        <v>2.1821599999999998E-3</v>
      </c>
      <c r="E1893" s="32">
        <v>2.1797800000000001E-3</v>
      </c>
      <c r="F1893" s="32">
        <v>0.99782022000000004</v>
      </c>
      <c r="G1893" s="33">
        <v>85485.505000000005</v>
      </c>
      <c r="H1893" s="39">
        <v>85392.335000000006</v>
      </c>
    </row>
    <row r="1894" spans="1:8">
      <c r="A1894" s="38" t="s">
        <v>8</v>
      </c>
      <c r="B1894" s="31">
        <v>2009</v>
      </c>
      <c r="C1894" s="31">
        <v>12</v>
      </c>
      <c r="D1894" s="32">
        <v>2.1772100000000002E-3</v>
      </c>
      <c r="E1894" s="32">
        <v>2.1748399999999999E-3</v>
      </c>
      <c r="F1894" s="32">
        <v>0.99782515999999999</v>
      </c>
      <c r="G1894" s="33">
        <v>85299.165999999997</v>
      </c>
      <c r="H1894" s="39">
        <v>85206.41</v>
      </c>
    </row>
    <row r="1895" spans="1:8">
      <c r="A1895" s="38" t="s">
        <v>8</v>
      </c>
      <c r="B1895" s="31">
        <v>2009</v>
      </c>
      <c r="C1895" s="31">
        <v>13</v>
      </c>
      <c r="D1895" s="32">
        <v>2.2262900000000001E-3</v>
      </c>
      <c r="E1895" s="32">
        <v>2.2238200000000001E-3</v>
      </c>
      <c r="F1895" s="32">
        <v>0.99777618000000001</v>
      </c>
      <c r="G1895" s="33">
        <v>85113.653999999995</v>
      </c>
      <c r="H1895" s="39">
        <v>85019.014999999999</v>
      </c>
    </row>
    <row r="1896" spans="1:8">
      <c r="A1896" s="38" t="s">
        <v>8</v>
      </c>
      <c r="B1896" s="31">
        <v>2009</v>
      </c>
      <c r="C1896" s="31">
        <v>14</v>
      </c>
      <c r="D1896" s="32">
        <v>2.34176E-3</v>
      </c>
      <c r="E1896" s="32">
        <v>2.3390199999999998E-3</v>
      </c>
      <c r="F1896" s="32">
        <v>0.99766098000000003</v>
      </c>
      <c r="G1896" s="33">
        <v>84924.376000000004</v>
      </c>
      <c r="H1896" s="39">
        <v>84825.055999999997</v>
      </c>
    </row>
    <row r="1897" spans="1:8">
      <c r="A1897" s="38" t="s">
        <v>8</v>
      </c>
      <c r="B1897" s="31">
        <v>2009</v>
      </c>
      <c r="C1897" s="31">
        <v>15</v>
      </c>
      <c r="D1897" s="32">
        <v>2.49124E-3</v>
      </c>
      <c r="E1897" s="32">
        <v>2.4881399999999998E-3</v>
      </c>
      <c r="F1897" s="32">
        <v>0.99751186000000003</v>
      </c>
      <c r="G1897" s="33">
        <v>84725.736000000004</v>
      </c>
      <c r="H1897" s="39">
        <v>84620.331000000006</v>
      </c>
    </row>
    <row r="1898" spans="1:8">
      <c r="A1898" s="38" t="s">
        <v>8</v>
      </c>
      <c r="B1898" s="31">
        <v>2009</v>
      </c>
      <c r="C1898" s="31">
        <v>16</v>
      </c>
      <c r="D1898" s="32">
        <v>2.7064900000000002E-3</v>
      </c>
      <c r="E1898" s="32">
        <v>2.7028299999999998E-3</v>
      </c>
      <c r="F1898" s="32">
        <v>0.99729716999999996</v>
      </c>
      <c r="G1898" s="33">
        <v>84514.926000000007</v>
      </c>
      <c r="H1898" s="39">
        <v>84400.712</v>
      </c>
    </row>
    <row r="1899" spans="1:8">
      <c r="A1899" s="38" t="s">
        <v>8</v>
      </c>
      <c r="B1899" s="31">
        <v>2009</v>
      </c>
      <c r="C1899" s="31">
        <v>17</v>
      </c>
      <c r="D1899" s="32">
        <v>2.9340600000000001E-3</v>
      </c>
      <c r="E1899" s="32">
        <v>2.9297699999999999E-3</v>
      </c>
      <c r="F1899" s="32">
        <v>0.99707022999999995</v>
      </c>
      <c r="G1899" s="33">
        <v>84286.497000000003</v>
      </c>
      <c r="H1899" s="39">
        <v>84163.027000000002</v>
      </c>
    </row>
    <row r="1900" spans="1:8">
      <c r="A1900" s="38" t="s">
        <v>8</v>
      </c>
      <c r="B1900" s="31">
        <v>2009</v>
      </c>
      <c r="C1900" s="31">
        <v>18</v>
      </c>
      <c r="D1900" s="32">
        <v>3.1786900000000001E-3</v>
      </c>
      <c r="E1900" s="32">
        <v>3.1736400000000001E-3</v>
      </c>
      <c r="F1900" s="32">
        <v>0.99682636000000002</v>
      </c>
      <c r="G1900" s="33">
        <v>84039.557000000001</v>
      </c>
      <c r="H1900" s="39">
        <v>83906.201000000001</v>
      </c>
    </row>
    <row r="1901" spans="1:8">
      <c r="A1901" s="38" t="s">
        <v>8</v>
      </c>
      <c r="B1901" s="31">
        <v>2009</v>
      </c>
      <c r="C1901" s="31">
        <v>19</v>
      </c>
      <c r="D1901" s="32">
        <v>3.4406200000000001E-3</v>
      </c>
      <c r="E1901" s="32">
        <v>3.4347100000000001E-3</v>
      </c>
      <c r="F1901" s="32">
        <v>0.99656529000000005</v>
      </c>
      <c r="G1901" s="33">
        <v>83772.845000000001</v>
      </c>
      <c r="H1901" s="39">
        <v>83628.978000000003</v>
      </c>
    </row>
    <row r="1902" spans="1:8">
      <c r="A1902" s="38" t="s">
        <v>8</v>
      </c>
      <c r="B1902" s="31">
        <v>2009</v>
      </c>
      <c r="C1902" s="31">
        <v>20</v>
      </c>
      <c r="D1902" s="32">
        <v>3.7117399999999998E-3</v>
      </c>
      <c r="E1902" s="32">
        <v>3.7048599999999999E-3</v>
      </c>
      <c r="F1902" s="32">
        <v>0.99629513999999997</v>
      </c>
      <c r="G1902" s="33">
        <v>83485.11</v>
      </c>
      <c r="H1902" s="39">
        <v>83330.459000000003</v>
      </c>
    </row>
    <row r="1903" spans="1:8">
      <c r="A1903" s="38" t="s">
        <v>8</v>
      </c>
      <c r="B1903" s="31">
        <v>2009</v>
      </c>
      <c r="C1903" s="31">
        <v>21</v>
      </c>
      <c r="D1903" s="32">
        <v>3.9638800000000004E-3</v>
      </c>
      <c r="E1903" s="32">
        <v>3.9560400000000001E-3</v>
      </c>
      <c r="F1903" s="32">
        <v>0.99604395999999995</v>
      </c>
      <c r="G1903" s="33">
        <v>83175.808999999994</v>
      </c>
      <c r="H1903" s="39">
        <v>83011.285000000003</v>
      </c>
    </row>
    <row r="1904" spans="1:8">
      <c r="A1904" s="38" t="s">
        <v>8</v>
      </c>
      <c r="B1904" s="31">
        <v>2009</v>
      </c>
      <c r="C1904" s="31">
        <v>22</v>
      </c>
      <c r="D1904" s="32">
        <v>4.1859499999999999E-3</v>
      </c>
      <c r="E1904" s="32">
        <v>4.1772099999999998E-3</v>
      </c>
      <c r="F1904" s="32">
        <v>0.99582278999999996</v>
      </c>
      <c r="G1904" s="33">
        <v>82846.762000000002</v>
      </c>
      <c r="H1904" s="39">
        <v>82673.728000000003</v>
      </c>
    </row>
    <row r="1905" spans="1:8">
      <c r="A1905" s="38" t="s">
        <v>8</v>
      </c>
      <c r="B1905" s="31">
        <v>2009</v>
      </c>
      <c r="C1905" s="31">
        <v>23</v>
      </c>
      <c r="D1905" s="32">
        <v>4.3663599999999997E-3</v>
      </c>
      <c r="E1905" s="32">
        <v>4.3568499999999998E-3</v>
      </c>
      <c r="F1905" s="32">
        <v>0.99564315000000003</v>
      </c>
      <c r="G1905" s="33">
        <v>82500.694000000003</v>
      </c>
      <c r="H1905" s="39">
        <v>82320.971999999994</v>
      </c>
    </row>
    <row r="1906" spans="1:8">
      <c r="A1906" s="38" t="s">
        <v>8</v>
      </c>
      <c r="B1906" s="31">
        <v>2009</v>
      </c>
      <c r="C1906" s="31">
        <v>24</v>
      </c>
      <c r="D1906" s="32">
        <v>4.5289800000000002E-3</v>
      </c>
      <c r="E1906" s="32">
        <v>4.5187500000000002E-3</v>
      </c>
      <c r="F1906" s="32">
        <v>0.99548124999999998</v>
      </c>
      <c r="G1906" s="33">
        <v>82141.251000000004</v>
      </c>
      <c r="H1906" s="39">
        <v>81955.663</v>
      </c>
    </row>
    <row r="1907" spans="1:8">
      <c r="A1907" s="38" t="s">
        <v>8</v>
      </c>
      <c r="B1907" s="31">
        <v>2009</v>
      </c>
      <c r="C1907" s="31">
        <v>25</v>
      </c>
      <c r="D1907" s="32">
        <v>4.6757600000000002E-3</v>
      </c>
      <c r="E1907" s="32">
        <v>4.6648599999999998E-3</v>
      </c>
      <c r="F1907" s="32">
        <v>0.99533514000000001</v>
      </c>
      <c r="G1907" s="33">
        <v>81770.074999999997</v>
      </c>
      <c r="H1907" s="39">
        <v>81579.351999999999</v>
      </c>
    </row>
    <row r="1908" spans="1:8">
      <c r="A1908" s="38" t="s">
        <v>8</v>
      </c>
      <c r="B1908" s="31">
        <v>2009</v>
      </c>
      <c r="C1908" s="31">
        <v>26</v>
      </c>
      <c r="D1908" s="32">
        <v>4.80957E-3</v>
      </c>
      <c r="E1908" s="32">
        <v>4.79803E-3</v>
      </c>
      <c r="F1908" s="32">
        <v>0.99520196999999999</v>
      </c>
      <c r="G1908" s="33">
        <v>81388.63</v>
      </c>
      <c r="H1908" s="39">
        <v>81193.376999999993</v>
      </c>
    </row>
    <row r="1909" spans="1:8">
      <c r="A1909" s="38" t="s">
        <v>8</v>
      </c>
      <c r="B1909" s="31">
        <v>2009</v>
      </c>
      <c r="C1909" s="31">
        <v>27</v>
      </c>
      <c r="D1909" s="32">
        <v>4.9447800000000002E-3</v>
      </c>
      <c r="E1909" s="32">
        <v>4.9325899999999997E-3</v>
      </c>
      <c r="F1909" s="32">
        <v>0.99506740999999999</v>
      </c>
      <c r="G1909" s="33">
        <v>80998.125</v>
      </c>
      <c r="H1909" s="39">
        <v>80798.358999999997</v>
      </c>
    </row>
    <row r="1910" spans="1:8">
      <c r="A1910" s="38" t="s">
        <v>8</v>
      </c>
      <c r="B1910" s="31">
        <v>2009</v>
      </c>
      <c r="C1910" s="31">
        <v>28</v>
      </c>
      <c r="D1910" s="32">
        <v>5.10474E-3</v>
      </c>
      <c r="E1910" s="32">
        <v>5.0917499999999999E-3</v>
      </c>
      <c r="F1910" s="32">
        <v>0.99490825000000005</v>
      </c>
      <c r="G1910" s="33">
        <v>80598.593999999997</v>
      </c>
      <c r="H1910" s="39">
        <v>80393.399999999994</v>
      </c>
    </row>
    <row r="1911" spans="1:8">
      <c r="A1911" s="38" t="s">
        <v>8</v>
      </c>
      <c r="B1911" s="31">
        <v>2009</v>
      </c>
      <c r="C1911" s="31">
        <v>29</v>
      </c>
      <c r="D1911" s="32">
        <v>5.2370999999999997E-3</v>
      </c>
      <c r="E1911" s="32">
        <v>5.2234200000000003E-3</v>
      </c>
      <c r="F1911" s="32">
        <v>0.99477658000000002</v>
      </c>
      <c r="G1911" s="33">
        <v>80188.206999999995</v>
      </c>
      <c r="H1911" s="39">
        <v>79978.778000000006</v>
      </c>
    </row>
    <row r="1912" spans="1:8">
      <c r="A1912" s="38" t="s">
        <v>8</v>
      </c>
      <c r="B1912" s="31">
        <v>2009</v>
      </c>
      <c r="C1912" s="31">
        <v>30</v>
      </c>
      <c r="D1912" s="32">
        <v>5.4587400000000001E-3</v>
      </c>
      <c r="E1912" s="32">
        <v>5.4438799999999999E-3</v>
      </c>
      <c r="F1912" s="32">
        <v>0.99455612000000004</v>
      </c>
      <c r="G1912" s="33">
        <v>79769.350000000006</v>
      </c>
      <c r="H1912" s="39">
        <v>79552.221999999994</v>
      </c>
    </row>
    <row r="1913" spans="1:8">
      <c r="A1913" s="38" t="s">
        <v>8</v>
      </c>
      <c r="B1913" s="31">
        <v>2009</v>
      </c>
      <c r="C1913" s="31">
        <v>31</v>
      </c>
      <c r="D1913" s="32">
        <v>5.5793400000000003E-3</v>
      </c>
      <c r="E1913" s="32">
        <v>5.5638199999999997E-3</v>
      </c>
      <c r="F1913" s="32">
        <v>0.99443618</v>
      </c>
      <c r="G1913" s="33">
        <v>79335.093999999997</v>
      </c>
      <c r="H1913" s="39">
        <v>79114.391000000003</v>
      </c>
    </row>
    <row r="1914" spans="1:8">
      <c r="A1914" s="38" t="s">
        <v>8</v>
      </c>
      <c r="B1914" s="31">
        <v>2009</v>
      </c>
      <c r="C1914" s="31">
        <v>32</v>
      </c>
      <c r="D1914" s="32">
        <v>5.8406400000000002E-3</v>
      </c>
      <c r="E1914" s="32">
        <v>5.8236299999999998E-3</v>
      </c>
      <c r="F1914" s="32">
        <v>0.99417637000000003</v>
      </c>
      <c r="G1914" s="33">
        <v>78893.687999999995</v>
      </c>
      <c r="H1914" s="39">
        <v>78663.964000000007</v>
      </c>
    </row>
    <row r="1915" spans="1:8">
      <c r="A1915" s="38" t="s">
        <v>8</v>
      </c>
      <c r="B1915" s="31">
        <v>2009</v>
      </c>
      <c r="C1915" s="31">
        <v>33</v>
      </c>
      <c r="D1915" s="32">
        <v>6.0565899999999997E-3</v>
      </c>
      <c r="E1915" s="32">
        <v>6.0382999999999999E-3</v>
      </c>
      <c r="F1915" s="32">
        <v>0.99396169999999995</v>
      </c>
      <c r="G1915" s="33">
        <v>78434.240999999995</v>
      </c>
      <c r="H1915" s="39">
        <v>78197.436000000002</v>
      </c>
    </row>
    <row r="1916" spans="1:8">
      <c r="A1916" s="38" t="s">
        <v>8</v>
      </c>
      <c r="B1916" s="31">
        <v>2009</v>
      </c>
      <c r="C1916" s="31">
        <v>34</v>
      </c>
      <c r="D1916" s="32">
        <v>6.2874599999999999E-3</v>
      </c>
      <c r="E1916" s="32">
        <v>6.2677599999999998E-3</v>
      </c>
      <c r="F1916" s="32">
        <v>0.99373224000000004</v>
      </c>
      <c r="G1916" s="33">
        <v>77960.630999999994</v>
      </c>
      <c r="H1916" s="39">
        <v>77716.312000000005</v>
      </c>
    </row>
    <row r="1917" spans="1:8">
      <c r="A1917" s="38" t="s">
        <v>8</v>
      </c>
      <c r="B1917" s="31">
        <v>2009</v>
      </c>
      <c r="C1917" s="31">
        <v>35</v>
      </c>
      <c r="D1917" s="32">
        <v>6.5564000000000004E-3</v>
      </c>
      <c r="E1917" s="32">
        <v>6.5349700000000002E-3</v>
      </c>
      <c r="F1917" s="32">
        <v>0.99346502999999997</v>
      </c>
      <c r="G1917" s="33">
        <v>77471.993000000002</v>
      </c>
      <c r="H1917" s="39">
        <v>77218.854000000007</v>
      </c>
    </row>
    <row r="1918" spans="1:8">
      <c r="A1918" s="38" t="s">
        <v>8</v>
      </c>
      <c r="B1918" s="31">
        <v>2009</v>
      </c>
      <c r="C1918" s="31">
        <v>36</v>
      </c>
      <c r="D1918" s="32">
        <v>6.8134700000000003E-3</v>
      </c>
      <c r="E1918" s="32">
        <v>6.7903399999999997E-3</v>
      </c>
      <c r="F1918" s="32">
        <v>0.99320965999999999</v>
      </c>
      <c r="G1918" s="33">
        <v>76965.714999999997</v>
      </c>
      <c r="H1918" s="39">
        <v>76704.403999999995</v>
      </c>
    </row>
    <row r="1919" spans="1:8">
      <c r="A1919" s="38" t="s">
        <v>8</v>
      </c>
      <c r="B1919" s="31">
        <v>2009</v>
      </c>
      <c r="C1919" s="31">
        <v>37</v>
      </c>
      <c r="D1919" s="32">
        <v>7.0590200000000001E-3</v>
      </c>
      <c r="E1919" s="32">
        <v>7.0341900000000001E-3</v>
      </c>
      <c r="F1919" s="32">
        <v>0.99296580999999995</v>
      </c>
      <c r="G1919" s="33">
        <v>76443.092000000004</v>
      </c>
      <c r="H1919" s="39">
        <v>76174.235000000001</v>
      </c>
    </row>
    <row r="1920" spans="1:8">
      <c r="A1920" s="38" t="s">
        <v>8</v>
      </c>
      <c r="B1920" s="31">
        <v>2009</v>
      </c>
      <c r="C1920" s="31">
        <v>38</v>
      </c>
      <c r="D1920" s="32">
        <v>7.3769500000000002E-3</v>
      </c>
      <c r="E1920" s="32">
        <v>7.3498399999999998E-3</v>
      </c>
      <c r="F1920" s="32">
        <v>0.99265015999999995</v>
      </c>
      <c r="G1920" s="33">
        <v>75905.376999999993</v>
      </c>
      <c r="H1920" s="39">
        <v>75626.430999999997</v>
      </c>
    </row>
    <row r="1921" spans="1:8">
      <c r="A1921" s="38" t="s">
        <v>8</v>
      </c>
      <c r="B1921" s="31">
        <v>2009</v>
      </c>
      <c r="C1921" s="31">
        <v>39</v>
      </c>
      <c r="D1921" s="32">
        <v>7.6262500000000002E-3</v>
      </c>
      <c r="E1921" s="32">
        <v>7.5972799999999997E-3</v>
      </c>
      <c r="F1921" s="32">
        <v>0.99240271999999996</v>
      </c>
      <c r="G1921" s="33">
        <v>75347.483999999997</v>
      </c>
      <c r="H1921" s="39">
        <v>75061.267000000007</v>
      </c>
    </row>
    <row r="1922" spans="1:8">
      <c r="A1922" s="38" t="s">
        <v>8</v>
      </c>
      <c r="B1922" s="31">
        <v>2009</v>
      </c>
      <c r="C1922" s="31">
        <v>40</v>
      </c>
      <c r="D1922" s="32">
        <v>8.0152799999999996E-3</v>
      </c>
      <c r="E1922" s="32">
        <v>7.9832900000000005E-3</v>
      </c>
      <c r="F1922" s="32">
        <v>0.99201671000000002</v>
      </c>
      <c r="G1922" s="33">
        <v>74775.048999999999</v>
      </c>
      <c r="H1922" s="39">
        <v>74476.573000000004</v>
      </c>
    </row>
    <row r="1923" spans="1:8">
      <c r="A1923" s="38" t="s">
        <v>8</v>
      </c>
      <c r="B1923" s="31">
        <v>2009</v>
      </c>
      <c r="C1923" s="31">
        <v>41</v>
      </c>
      <c r="D1923" s="32">
        <v>8.1731000000000009E-3</v>
      </c>
      <c r="E1923" s="32">
        <v>8.1398400000000006E-3</v>
      </c>
      <c r="F1923" s="32">
        <v>0.99186015999999999</v>
      </c>
      <c r="G1923" s="33">
        <v>74178.097999999998</v>
      </c>
      <c r="H1923" s="39">
        <v>73876.198999999993</v>
      </c>
    </row>
    <row r="1924" spans="1:8">
      <c r="A1924" s="38" t="s">
        <v>8</v>
      </c>
      <c r="B1924" s="31">
        <v>2009</v>
      </c>
      <c r="C1924" s="31">
        <v>42</v>
      </c>
      <c r="D1924" s="32">
        <v>8.6165700000000005E-3</v>
      </c>
      <c r="E1924" s="32">
        <v>8.5796099999999997E-3</v>
      </c>
      <c r="F1924" s="32">
        <v>0.99142039000000004</v>
      </c>
      <c r="G1924" s="33">
        <v>73574.3</v>
      </c>
      <c r="H1924" s="39">
        <v>73258.680999999997</v>
      </c>
    </row>
    <row r="1925" spans="1:8">
      <c r="A1925" s="38" t="s">
        <v>8</v>
      </c>
      <c r="B1925" s="31">
        <v>2009</v>
      </c>
      <c r="C1925" s="31">
        <v>43</v>
      </c>
      <c r="D1925" s="32">
        <v>8.8533799999999992E-3</v>
      </c>
      <c r="E1925" s="32">
        <v>8.8143600000000003E-3</v>
      </c>
      <c r="F1925" s="32">
        <v>0.99118563999999998</v>
      </c>
      <c r="G1925" s="33">
        <v>72943.062000000005</v>
      </c>
      <c r="H1925" s="39">
        <v>72621.588000000003</v>
      </c>
    </row>
    <row r="1926" spans="1:8">
      <c r="A1926" s="38" t="s">
        <v>8</v>
      </c>
      <c r="B1926" s="31">
        <v>2009</v>
      </c>
      <c r="C1926" s="31">
        <v>44</v>
      </c>
      <c r="D1926" s="32">
        <v>9.2049100000000002E-3</v>
      </c>
      <c r="E1926" s="32">
        <v>9.1627400000000008E-3</v>
      </c>
      <c r="F1926" s="32">
        <v>0.99083726000000005</v>
      </c>
      <c r="G1926" s="33">
        <v>72300.115000000005</v>
      </c>
      <c r="H1926" s="39">
        <v>71968.880999999994</v>
      </c>
    </row>
    <row r="1927" spans="1:8">
      <c r="A1927" s="38" t="s">
        <v>8</v>
      </c>
      <c r="B1927" s="31">
        <v>2009</v>
      </c>
      <c r="C1927" s="31">
        <v>45</v>
      </c>
      <c r="D1927" s="32">
        <v>9.6306900000000008E-3</v>
      </c>
      <c r="E1927" s="32">
        <v>9.5845300000000008E-3</v>
      </c>
      <c r="F1927" s="32">
        <v>0.99041546999999996</v>
      </c>
      <c r="G1927" s="33">
        <v>71637.648000000001</v>
      </c>
      <c r="H1927" s="39">
        <v>71294.341</v>
      </c>
    </row>
    <row r="1928" spans="1:8">
      <c r="A1928" s="38" t="s">
        <v>8</v>
      </c>
      <c r="B1928" s="31">
        <v>2009</v>
      </c>
      <c r="C1928" s="31">
        <v>46</v>
      </c>
      <c r="D1928" s="32">
        <v>9.9749599999999997E-3</v>
      </c>
      <c r="E1928" s="32">
        <v>9.9254600000000005E-3</v>
      </c>
      <c r="F1928" s="32">
        <v>0.99007453999999995</v>
      </c>
      <c r="G1928" s="33">
        <v>70951.034</v>
      </c>
      <c r="H1928" s="39">
        <v>70598.923999999999</v>
      </c>
    </row>
    <row r="1929" spans="1:8">
      <c r="A1929" s="38" t="s">
        <v>8</v>
      </c>
      <c r="B1929" s="31">
        <v>2009</v>
      </c>
      <c r="C1929" s="31">
        <v>47</v>
      </c>
      <c r="D1929" s="32">
        <v>1.043406E-2</v>
      </c>
      <c r="E1929" s="32">
        <v>1.0379899999999999E-2</v>
      </c>
      <c r="F1929" s="32">
        <v>0.9896201</v>
      </c>
      <c r="G1929" s="33">
        <v>70246.812999999995</v>
      </c>
      <c r="H1929" s="39">
        <v>69882.235000000001</v>
      </c>
    </row>
    <row r="1930" spans="1:8">
      <c r="A1930" s="38" t="s">
        <v>8</v>
      </c>
      <c r="B1930" s="31">
        <v>2009</v>
      </c>
      <c r="C1930" s="31">
        <v>48</v>
      </c>
      <c r="D1930" s="32">
        <v>1.1058439999999999E-2</v>
      </c>
      <c r="E1930" s="32">
        <v>1.099763E-2</v>
      </c>
      <c r="F1930" s="32">
        <v>0.98900237000000002</v>
      </c>
      <c r="G1930" s="33">
        <v>69517.657999999996</v>
      </c>
      <c r="H1930" s="39">
        <v>69135.392999999996</v>
      </c>
    </row>
    <row r="1931" spans="1:8">
      <c r="A1931" s="38" t="s">
        <v>8</v>
      </c>
      <c r="B1931" s="31">
        <v>2009</v>
      </c>
      <c r="C1931" s="31">
        <v>49</v>
      </c>
      <c r="D1931" s="32">
        <v>1.165572E-2</v>
      </c>
      <c r="E1931" s="32">
        <v>1.158819E-2</v>
      </c>
      <c r="F1931" s="32">
        <v>0.98841181</v>
      </c>
      <c r="G1931" s="33">
        <v>68753.127999999997</v>
      </c>
      <c r="H1931" s="39">
        <v>68354.766000000003</v>
      </c>
    </row>
    <row r="1932" spans="1:8">
      <c r="A1932" s="38" t="s">
        <v>8</v>
      </c>
      <c r="B1932" s="31">
        <v>2009</v>
      </c>
      <c r="C1932" s="31">
        <v>50</v>
      </c>
      <c r="D1932" s="32">
        <v>1.251714E-2</v>
      </c>
      <c r="E1932" s="32">
        <v>1.243929E-2</v>
      </c>
      <c r="F1932" s="32">
        <v>0.98756071000000001</v>
      </c>
      <c r="G1932" s="33">
        <v>67956.403999999995</v>
      </c>
      <c r="H1932" s="39">
        <v>67533.739000000001</v>
      </c>
    </row>
    <row r="1933" spans="1:8">
      <c r="A1933" s="38" t="s">
        <v>8</v>
      </c>
      <c r="B1933" s="31">
        <v>2009</v>
      </c>
      <c r="C1933" s="31">
        <v>51</v>
      </c>
      <c r="D1933" s="32">
        <v>1.2999480000000001E-2</v>
      </c>
      <c r="E1933" s="32">
        <v>1.291553E-2</v>
      </c>
      <c r="F1933" s="32">
        <v>0.98708446999999999</v>
      </c>
      <c r="G1933" s="33">
        <v>67111.074999999997</v>
      </c>
      <c r="H1933" s="39">
        <v>66677.687000000005</v>
      </c>
    </row>
    <row r="1934" spans="1:8">
      <c r="A1934" s="38" t="s">
        <v>8</v>
      </c>
      <c r="B1934" s="31">
        <v>2009</v>
      </c>
      <c r="C1934" s="31">
        <v>52</v>
      </c>
      <c r="D1934" s="32">
        <v>1.394243E-2</v>
      </c>
      <c r="E1934" s="32">
        <v>1.3845909999999999E-2</v>
      </c>
      <c r="F1934" s="32">
        <v>0.98615408999999998</v>
      </c>
      <c r="G1934" s="33">
        <v>66244.298999999999</v>
      </c>
      <c r="H1934" s="39">
        <v>65785.692999999999</v>
      </c>
    </row>
    <row r="1935" spans="1:8">
      <c r="A1935" s="38" t="s">
        <v>8</v>
      </c>
      <c r="B1935" s="31">
        <v>2009</v>
      </c>
      <c r="C1935" s="31">
        <v>53</v>
      </c>
      <c r="D1935" s="32">
        <v>1.461463E-2</v>
      </c>
      <c r="E1935" s="32">
        <v>1.450861E-2</v>
      </c>
      <c r="F1935" s="32">
        <v>0.98549138999999997</v>
      </c>
      <c r="G1935" s="33">
        <v>65327.087</v>
      </c>
      <c r="H1935" s="39">
        <v>64853.184000000001</v>
      </c>
    </row>
    <row r="1936" spans="1:8">
      <c r="A1936" s="38" t="s">
        <v>8</v>
      </c>
      <c r="B1936" s="31">
        <v>2009</v>
      </c>
      <c r="C1936" s="31">
        <v>54</v>
      </c>
      <c r="D1936" s="32">
        <v>1.543246E-2</v>
      </c>
      <c r="E1936" s="32">
        <v>1.5314299999999999E-2</v>
      </c>
      <c r="F1936" s="32">
        <v>0.9846857</v>
      </c>
      <c r="G1936" s="33">
        <v>64379.281999999999</v>
      </c>
      <c r="H1936" s="39">
        <v>63886.32</v>
      </c>
    </row>
    <row r="1937" spans="1:8">
      <c r="A1937" s="38" t="s">
        <v>8</v>
      </c>
      <c r="B1937" s="31">
        <v>2009</v>
      </c>
      <c r="C1937" s="31">
        <v>55</v>
      </c>
      <c r="D1937" s="32">
        <v>1.6235510000000002E-2</v>
      </c>
      <c r="E1937" s="32">
        <v>1.6104779999999999E-2</v>
      </c>
      <c r="F1937" s="32">
        <v>0.98389521999999996</v>
      </c>
      <c r="G1937" s="33">
        <v>63393.358</v>
      </c>
      <c r="H1937" s="39">
        <v>62882.89</v>
      </c>
    </row>
    <row r="1938" spans="1:8">
      <c r="A1938" s="38" t="s">
        <v>8</v>
      </c>
      <c r="B1938" s="31">
        <v>2009</v>
      </c>
      <c r="C1938" s="31">
        <v>56</v>
      </c>
      <c r="D1938" s="32">
        <v>1.7165280000000002E-2</v>
      </c>
      <c r="E1938" s="32">
        <v>1.701921E-2</v>
      </c>
      <c r="F1938" s="32">
        <v>0.98298079000000005</v>
      </c>
      <c r="G1938" s="33">
        <v>62372.421999999999</v>
      </c>
      <c r="H1938" s="39">
        <v>61841.658000000003</v>
      </c>
    </row>
    <row r="1939" spans="1:8">
      <c r="A1939" s="38" t="s">
        <v>8</v>
      </c>
      <c r="B1939" s="31">
        <v>2009</v>
      </c>
      <c r="C1939" s="31">
        <v>57</v>
      </c>
      <c r="D1939" s="32">
        <v>1.8116710000000001E-2</v>
      </c>
      <c r="E1939" s="32">
        <v>1.7954080000000001E-2</v>
      </c>
      <c r="F1939" s="32">
        <v>0.98204592000000002</v>
      </c>
      <c r="G1939" s="33">
        <v>61310.892999999996</v>
      </c>
      <c r="H1939" s="39">
        <v>60760.502999999997</v>
      </c>
    </row>
    <row r="1940" spans="1:8">
      <c r="A1940" s="38" t="s">
        <v>8</v>
      </c>
      <c r="B1940" s="31">
        <v>2009</v>
      </c>
      <c r="C1940" s="31">
        <v>58</v>
      </c>
      <c r="D1940" s="32">
        <v>1.9489019999999999E-2</v>
      </c>
      <c r="E1940" s="32">
        <v>1.9300939999999999E-2</v>
      </c>
      <c r="F1940" s="32">
        <v>0.98069905999999996</v>
      </c>
      <c r="G1940" s="33">
        <v>60210.112000000001</v>
      </c>
      <c r="H1940" s="39">
        <v>59629.057000000001</v>
      </c>
    </row>
    <row r="1941" spans="1:8">
      <c r="A1941" s="38" t="s">
        <v>8</v>
      </c>
      <c r="B1941" s="31">
        <v>2009</v>
      </c>
      <c r="C1941" s="31">
        <v>59</v>
      </c>
      <c r="D1941" s="32">
        <v>2.0883269999999999E-2</v>
      </c>
      <c r="E1941" s="32">
        <v>2.066747E-2</v>
      </c>
      <c r="F1941" s="32">
        <v>0.97933252999999998</v>
      </c>
      <c r="G1941" s="33">
        <v>59048.000999999997</v>
      </c>
      <c r="H1941" s="39">
        <v>58437.813999999998</v>
      </c>
    </row>
    <row r="1942" spans="1:8">
      <c r="A1942" s="38" t="s">
        <v>8</v>
      </c>
      <c r="B1942" s="31">
        <v>2009</v>
      </c>
      <c r="C1942" s="31">
        <v>60</v>
      </c>
      <c r="D1942" s="32">
        <v>2.296465E-2</v>
      </c>
      <c r="E1942" s="32">
        <v>2.2703959999999999E-2</v>
      </c>
      <c r="F1942" s="32">
        <v>0.97729604000000003</v>
      </c>
      <c r="G1942" s="33">
        <v>57827.627999999997</v>
      </c>
      <c r="H1942" s="39">
        <v>57171.17</v>
      </c>
    </row>
    <row r="1943" spans="1:8">
      <c r="A1943" s="38" t="s">
        <v>8</v>
      </c>
      <c r="B1943" s="31">
        <v>2009</v>
      </c>
      <c r="C1943" s="31">
        <v>61</v>
      </c>
      <c r="D1943" s="32">
        <v>2.428145E-2</v>
      </c>
      <c r="E1943" s="32">
        <v>2.3990190000000002E-2</v>
      </c>
      <c r="F1943" s="32">
        <v>0.97600980999999998</v>
      </c>
      <c r="G1943" s="33">
        <v>56514.712</v>
      </c>
      <c r="H1943" s="39">
        <v>55836.811999999998</v>
      </c>
    </row>
    <row r="1944" spans="1:8">
      <c r="A1944" s="38" t="s">
        <v>8</v>
      </c>
      <c r="B1944" s="31">
        <v>2009</v>
      </c>
      <c r="C1944" s="31">
        <v>62</v>
      </c>
      <c r="D1944" s="32">
        <v>2.6673369999999998E-2</v>
      </c>
      <c r="E1944" s="32">
        <v>2.6322310000000002E-2</v>
      </c>
      <c r="F1944" s="32">
        <v>0.97367769000000004</v>
      </c>
      <c r="G1944" s="33">
        <v>55158.913</v>
      </c>
      <c r="H1944" s="39">
        <v>54432.957999999999</v>
      </c>
    </row>
    <row r="1945" spans="1:8">
      <c r="A1945" s="38" t="s">
        <v>8</v>
      </c>
      <c r="B1945" s="31">
        <v>2009</v>
      </c>
      <c r="C1945" s="31">
        <v>63</v>
      </c>
      <c r="D1945" s="32">
        <v>2.8826460000000002E-2</v>
      </c>
      <c r="E1945" s="32">
        <v>2.8416879999999999E-2</v>
      </c>
      <c r="F1945" s="32">
        <v>0.97158312000000002</v>
      </c>
      <c r="G1945" s="33">
        <v>53707.002999999997</v>
      </c>
      <c r="H1945" s="39">
        <v>52943.91</v>
      </c>
    </row>
    <row r="1946" spans="1:8">
      <c r="A1946" s="38" t="s">
        <v>8</v>
      </c>
      <c r="B1946" s="31">
        <v>2009</v>
      </c>
      <c r="C1946" s="31">
        <v>64</v>
      </c>
      <c r="D1946" s="32">
        <v>3.1213069999999999E-2</v>
      </c>
      <c r="E1946" s="32">
        <v>3.0733420000000001E-2</v>
      </c>
      <c r="F1946" s="32">
        <v>0.96926657999999999</v>
      </c>
      <c r="G1946" s="33">
        <v>52180.817000000003</v>
      </c>
      <c r="H1946" s="39">
        <v>51378.97</v>
      </c>
    </row>
    <row r="1947" spans="1:8">
      <c r="A1947" s="38" t="s">
        <v>8</v>
      </c>
      <c r="B1947" s="31">
        <v>2009</v>
      </c>
      <c r="C1947" s="31">
        <v>65</v>
      </c>
      <c r="D1947" s="32">
        <v>3.3905190000000002E-2</v>
      </c>
      <c r="E1947" s="32">
        <v>3.333999E-2</v>
      </c>
      <c r="F1947" s="32">
        <v>0.96666001000000001</v>
      </c>
      <c r="G1947" s="33">
        <v>50577.122000000003</v>
      </c>
      <c r="H1947" s="39">
        <v>49734.002</v>
      </c>
    </row>
    <row r="1948" spans="1:8">
      <c r="A1948" s="38" t="s">
        <v>8</v>
      </c>
      <c r="B1948" s="31">
        <v>2009</v>
      </c>
      <c r="C1948" s="31">
        <v>66</v>
      </c>
      <c r="D1948" s="32">
        <v>3.6438150000000002E-2</v>
      </c>
      <c r="E1948" s="32">
        <v>3.5786159999999997E-2</v>
      </c>
      <c r="F1948" s="32">
        <v>0.96421383999999999</v>
      </c>
      <c r="G1948" s="33">
        <v>48890.881999999998</v>
      </c>
      <c r="H1948" s="39">
        <v>48016.072999999997</v>
      </c>
    </row>
    <row r="1949" spans="1:8">
      <c r="A1949" s="38" t="s">
        <v>8</v>
      </c>
      <c r="B1949" s="31">
        <v>2009</v>
      </c>
      <c r="C1949" s="31">
        <v>67</v>
      </c>
      <c r="D1949" s="32">
        <v>3.9582279999999997E-2</v>
      </c>
      <c r="E1949" s="32">
        <v>3.8814099999999997E-2</v>
      </c>
      <c r="F1949" s="32">
        <v>0.96118590000000004</v>
      </c>
      <c r="G1949" s="33">
        <v>47141.264999999999</v>
      </c>
      <c r="H1949" s="39">
        <v>46226.392</v>
      </c>
    </row>
    <row r="1950" spans="1:8">
      <c r="A1950" s="38" t="s">
        <v>8</v>
      </c>
      <c r="B1950" s="31">
        <v>2009</v>
      </c>
      <c r="C1950" s="31">
        <v>68</v>
      </c>
      <c r="D1950" s="32">
        <v>4.3278030000000002E-2</v>
      </c>
      <c r="E1950" s="32">
        <v>4.2361370000000002E-2</v>
      </c>
      <c r="F1950" s="32">
        <v>0.95763863000000005</v>
      </c>
      <c r="G1950" s="33">
        <v>45311.519</v>
      </c>
      <c r="H1950" s="39">
        <v>44351.79</v>
      </c>
    </row>
    <row r="1951" spans="1:8">
      <c r="A1951" s="38" t="s">
        <v>8</v>
      </c>
      <c r="B1951" s="31">
        <v>2009</v>
      </c>
      <c r="C1951" s="31">
        <v>69</v>
      </c>
      <c r="D1951" s="32">
        <v>4.7016700000000002E-2</v>
      </c>
      <c r="E1951" s="32">
        <v>4.5936810000000002E-2</v>
      </c>
      <c r="F1951" s="32">
        <v>0.95406318999999995</v>
      </c>
      <c r="G1951" s="33">
        <v>43392.061000000002</v>
      </c>
      <c r="H1951" s="39">
        <v>42395.415000000001</v>
      </c>
    </row>
    <row r="1952" spans="1:8">
      <c r="A1952" s="38" t="s">
        <v>8</v>
      </c>
      <c r="B1952" s="31">
        <v>2009</v>
      </c>
      <c r="C1952" s="31">
        <v>70</v>
      </c>
      <c r="D1952" s="32">
        <v>5.2579019999999997E-2</v>
      </c>
      <c r="E1952" s="32">
        <v>5.1232149999999997E-2</v>
      </c>
      <c r="F1952" s="32">
        <v>0.94876784999999997</v>
      </c>
      <c r="G1952" s="33">
        <v>41398.767999999996</v>
      </c>
      <c r="H1952" s="39">
        <v>40338.294000000002</v>
      </c>
    </row>
    <row r="1953" spans="1:8">
      <c r="A1953" s="38" t="s">
        <v>8</v>
      </c>
      <c r="B1953" s="31">
        <v>2009</v>
      </c>
      <c r="C1953" s="31">
        <v>71</v>
      </c>
      <c r="D1953" s="32">
        <v>5.6236109999999999E-2</v>
      </c>
      <c r="E1953" s="32">
        <v>5.4698099999999999E-2</v>
      </c>
      <c r="F1953" s="32">
        <v>0.94530190000000003</v>
      </c>
      <c r="G1953" s="33">
        <v>39277.82</v>
      </c>
      <c r="H1953" s="39">
        <v>38203.608999999997</v>
      </c>
    </row>
    <row r="1954" spans="1:8">
      <c r="A1954" s="38" t="s">
        <v>8</v>
      </c>
      <c r="B1954" s="31">
        <v>2009</v>
      </c>
      <c r="C1954" s="31">
        <v>72</v>
      </c>
      <c r="D1954" s="32">
        <v>6.2658350000000002E-2</v>
      </c>
      <c r="E1954" s="32">
        <v>6.0754950000000002E-2</v>
      </c>
      <c r="F1954" s="32">
        <v>0.93924505000000003</v>
      </c>
      <c r="G1954" s="33">
        <v>37129.398000000001</v>
      </c>
      <c r="H1954" s="39">
        <v>36001.500999999997</v>
      </c>
    </row>
    <row r="1955" spans="1:8">
      <c r="A1955" s="38" t="s">
        <v>8</v>
      </c>
      <c r="B1955" s="31">
        <v>2009</v>
      </c>
      <c r="C1955" s="31">
        <v>73</v>
      </c>
      <c r="D1955" s="32">
        <v>6.82947E-2</v>
      </c>
      <c r="E1955" s="32">
        <v>6.6039630000000002E-2</v>
      </c>
      <c r="F1955" s="32">
        <v>0.93396036999999998</v>
      </c>
      <c r="G1955" s="33">
        <v>34873.603000000003</v>
      </c>
      <c r="H1955" s="39">
        <v>33722.084000000003</v>
      </c>
    </row>
    <row r="1956" spans="1:8">
      <c r="A1956" s="38" t="s">
        <v>8</v>
      </c>
      <c r="B1956" s="31">
        <v>2009</v>
      </c>
      <c r="C1956" s="31">
        <v>74</v>
      </c>
      <c r="D1956" s="32">
        <v>7.4738789999999999E-2</v>
      </c>
      <c r="E1956" s="32">
        <v>7.2046460000000007E-2</v>
      </c>
      <c r="F1956" s="32">
        <v>0.92795353999999997</v>
      </c>
      <c r="G1956" s="33">
        <v>32570.563999999998</v>
      </c>
      <c r="H1956" s="39">
        <v>31397.267</v>
      </c>
    </row>
    <row r="1957" spans="1:8">
      <c r="A1957" s="38" t="s">
        <v>8</v>
      </c>
      <c r="B1957" s="31">
        <v>2009</v>
      </c>
      <c r="C1957" s="31">
        <v>75</v>
      </c>
      <c r="D1957" s="32">
        <v>8.1863290000000005E-2</v>
      </c>
      <c r="E1957" s="32">
        <v>7.8644249999999999E-2</v>
      </c>
      <c r="F1957" s="32">
        <v>0.92135575000000003</v>
      </c>
      <c r="G1957" s="33">
        <v>30223.97</v>
      </c>
      <c r="H1957" s="39">
        <v>29035.499</v>
      </c>
    </row>
    <row r="1958" spans="1:8">
      <c r="A1958" s="38" t="s">
        <v>8</v>
      </c>
      <c r="B1958" s="31">
        <v>2009</v>
      </c>
      <c r="C1958" s="31">
        <v>76</v>
      </c>
      <c r="D1958" s="32">
        <v>8.8809550000000001E-2</v>
      </c>
      <c r="E1958" s="32">
        <v>8.5033650000000002E-2</v>
      </c>
      <c r="F1958" s="32">
        <v>0.91496635000000004</v>
      </c>
      <c r="G1958" s="33">
        <v>27847.027999999998</v>
      </c>
      <c r="H1958" s="39">
        <v>26663.061000000002</v>
      </c>
    </row>
    <row r="1959" spans="1:8">
      <c r="A1959" s="38" t="s">
        <v>8</v>
      </c>
      <c r="B1959" s="31">
        <v>2009</v>
      </c>
      <c r="C1959" s="31">
        <v>77</v>
      </c>
      <c r="D1959" s="32">
        <v>9.6340309999999998E-2</v>
      </c>
      <c r="E1959" s="32">
        <v>9.1912850000000004E-2</v>
      </c>
      <c r="F1959" s="32">
        <v>0.90808714999999995</v>
      </c>
      <c r="G1959" s="33">
        <v>25479.094000000001</v>
      </c>
      <c r="H1959" s="39">
        <v>24308.166000000001</v>
      </c>
    </row>
    <row r="1960" spans="1:8">
      <c r="A1960" s="38" t="s">
        <v>8</v>
      </c>
      <c r="B1960" s="31">
        <v>2009</v>
      </c>
      <c r="C1960" s="31">
        <v>78</v>
      </c>
      <c r="D1960" s="32">
        <v>0.10569402</v>
      </c>
      <c r="E1960" s="32">
        <v>0.10038878</v>
      </c>
      <c r="F1960" s="32">
        <v>0.89961122000000004</v>
      </c>
      <c r="G1960" s="33">
        <v>23137.238000000001</v>
      </c>
      <c r="H1960" s="39">
        <v>21975.878000000001</v>
      </c>
    </row>
    <row r="1961" spans="1:8">
      <c r="A1961" s="38" t="s">
        <v>8</v>
      </c>
      <c r="B1961" s="31">
        <v>2009</v>
      </c>
      <c r="C1961" s="31">
        <v>79</v>
      </c>
      <c r="D1961" s="32">
        <v>0.11416659999999999</v>
      </c>
      <c r="E1961" s="32">
        <v>0.10800151</v>
      </c>
      <c r="F1961" s="32">
        <v>0.89199848999999998</v>
      </c>
      <c r="G1961" s="33">
        <v>20814.519</v>
      </c>
      <c r="H1961" s="39">
        <v>19690.519</v>
      </c>
    </row>
    <row r="1962" spans="1:8">
      <c r="A1962" s="38" t="s">
        <v>8</v>
      </c>
      <c r="B1962" s="31">
        <v>2009</v>
      </c>
      <c r="C1962" s="31">
        <v>80</v>
      </c>
      <c r="D1962" s="32">
        <v>0.12524954999999999</v>
      </c>
      <c r="E1962" s="32">
        <v>0.11786808999999999</v>
      </c>
      <c r="F1962" s="32">
        <v>0.88213191000000002</v>
      </c>
      <c r="G1962" s="33">
        <v>18566.519</v>
      </c>
      <c r="H1962" s="39">
        <v>17472.319</v>
      </c>
    </row>
    <row r="1963" spans="1:8">
      <c r="A1963" s="38" t="s">
        <v>8</v>
      </c>
      <c r="B1963" s="31">
        <v>2009</v>
      </c>
      <c r="C1963" s="31">
        <v>81</v>
      </c>
      <c r="D1963" s="32">
        <v>0.13335382000000001</v>
      </c>
      <c r="E1963" s="32">
        <v>0.12501799999999999</v>
      </c>
      <c r="F1963" s="32">
        <v>0.87498200000000004</v>
      </c>
      <c r="G1963" s="33">
        <v>16378.119000000001</v>
      </c>
      <c r="H1963" s="39">
        <v>15354.339</v>
      </c>
    </row>
    <row r="1964" spans="1:8">
      <c r="A1964" s="38" t="s">
        <v>8</v>
      </c>
      <c r="B1964" s="31">
        <v>2009</v>
      </c>
      <c r="C1964" s="31">
        <v>82</v>
      </c>
      <c r="D1964" s="32">
        <v>0.14750179999999999</v>
      </c>
      <c r="E1964" s="32">
        <v>0.13737060000000001</v>
      </c>
      <c r="F1964" s="32">
        <v>0.86262939999999999</v>
      </c>
      <c r="G1964" s="33">
        <v>14330.56</v>
      </c>
      <c r="H1964" s="39">
        <v>13346.261</v>
      </c>
    </row>
    <row r="1965" spans="1:8">
      <c r="A1965" s="38" t="s">
        <v>8</v>
      </c>
      <c r="B1965" s="31">
        <v>2009</v>
      </c>
      <c r="C1965" s="31">
        <v>83</v>
      </c>
      <c r="D1965" s="32">
        <v>0.16017645999999999</v>
      </c>
      <c r="E1965" s="32">
        <v>0.14829941999999999</v>
      </c>
      <c r="F1965" s="32">
        <v>0.85170058000000004</v>
      </c>
      <c r="G1965" s="33">
        <v>12361.962</v>
      </c>
      <c r="H1965" s="39">
        <v>11445.325999999999</v>
      </c>
    </row>
    <row r="1966" spans="1:8">
      <c r="A1966" s="38" t="s">
        <v>8</v>
      </c>
      <c r="B1966" s="31">
        <v>2009</v>
      </c>
      <c r="C1966" s="31">
        <v>84</v>
      </c>
      <c r="D1966" s="32">
        <v>0.17504513999999999</v>
      </c>
      <c r="E1966" s="32">
        <v>0.16095771</v>
      </c>
      <c r="F1966" s="32">
        <v>0.83904228999999997</v>
      </c>
      <c r="G1966" s="33">
        <v>10528.69</v>
      </c>
      <c r="H1966" s="39">
        <v>9681.3529999999992</v>
      </c>
    </row>
    <row r="1967" spans="1:8">
      <c r="A1967" s="38" t="s">
        <v>8</v>
      </c>
      <c r="B1967" s="31">
        <v>2009</v>
      </c>
      <c r="C1967" s="31">
        <v>85</v>
      </c>
      <c r="D1967" s="32">
        <v>0.18875233</v>
      </c>
      <c r="E1967" s="32">
        <v>0.17247482</v>
      </c>
      <c r="F1967" s="32">
        <v>0.82752517999999997</v>
      </c>
      <c r="G1967" s="33">
        <v>8834.0159999999996</v>
      </c>
      <c r="H1967" s="39">
        <v>8072.1940000000004</v>
      </c>
    </row>
    <row r="1968" spans="1:8">
      <c r="A1968" s="38" t="s">
        <v>8</v>
      </c>
      <c r="B1968" s="31">
        <v>2009</v>
      </c>
      <c r="C1968" s="31">
        <v>86</v>
      </c>
      <c r="D1968" s="32">
        <v>0.20367046</v>
      </c>
      <c r="E1968" s="32">
        <v>0.18484656999999999</v>
      </c>
      <c r="F1968" s="32">
        <v>0.81515342999999996</v>
      </c>
      <c r="G1968" s="33">
        <v>7310.3710000000001</v>
      </c>
      <c r="H1968" s="39">
        <v>6634.7219999999998</v>
      </c>
    </row>
    <row r="1969" spans="1:8">
      <c r="A1969" s="38" t="s">
        <v>8</v>
      </c>
      <c r="B1969" s="31">
        <v>2009</v>
      </c>
      <c r="C1969" s="31">
        <v>87</v>
      </c>
      <c r="D1969" s="32">
        <v>0.2186641</v>
      </c>
      <c r="E1969" s="32">
        <v>0.19711329999999999</v>
      </c>
      <c r="F1969" s="32">
        <v>0.80288669999999995</v>
      </c>
      <c r="G1969" s="33">
        <v>5959.0739999999996</v>
      </c>
      <c r="H1969" s="39">
        <v>5371.768</v>
      </c>
    </row>
    <row r="1970" spans="1:8">
      <c r="A1970" s="38" t="s">
        <v>8</v>
      </c>
      <c r="B1970" s="31">
        <v>2009</v>
      </c>
      <c r="C1970" s="31">
        <v>88</v>
      </c>
      <c r="D1970" s="32">
        <v>0.23540164999999999</v>
      </c>
      <c r="E1970" s="32">
        <v>0.21061240000000001</v>
      </c>
      <c r="F1970" s="32">
        <v>0.78938759999999997</v>
      </c>
      <c r="G1970" s="33">
        <v>4784.4610000000002</v>
      </c>
      <c r="H1970" s="39">
        <v>4280.6279999999997</v>
      </c>
    </row>
    <row r="1971" spans="1:8">
      <c r="A1971" s="38" t="s">
        <v>8</v>
      </c>
      <c r="B1971" s="31">
        <v>2009</v>
      </c>
      <c r="C1971" s="31">
        <v>89</v>
      </c>
      <c r="D1971" s="32">
        <v>0.25115733000000001</v>
      </c>
      <c r="E1971" s="32">
        <v>0.22313617999999999</v>
      </c>
      <c r="F1971" s="32">
        <v>0.77686381999999998</v>
      </c>
      <c r="G1971" s="33">
        <v>3776.7939999999999</v>
      </c>
      <c r="H1971" s="39">
        <v>3355.4250000000002</v>
      </c>
    </row>
    <row r="1972" spans="1:8">
      <c r="A1972" s="38" t="s">
        <v>8</v>
      </c>
      <c r="B1972" s="31">
        <v>2009</v>
      </c>
      <c r="C1972" s="31">
        <v>90</v>
      </c>
      <c r="D1972" s="32">
        <v>0.27259544000000002</v>
      </c>
      <c r="E1972" s="32">
        <v>0.2398979</v>
      </c>
      <c r="F1972" s="32">
        <v>0.7601021</v>
      </c>
      <c r="G1972" s="33">
        <v>2934.0549999999998</v>
      </c>
      <c r="H1972" s="39">
        <v>2582.1179999999999</v>
      </c>
    </row>
    <row r="1973" spans="1:8">
      <c r="A1973" s="38" t="s">
        <v>8</v>
      </c>
      <c r="B1973" s="31">
        <v>2009</v>
      </c>
      <c r="C1973" s="31">
        <v>91</v>
      </c>
      <c r="D1973" s="32">
        <v>0.28624473</v>
      </c>
      <c r="E1973" s="32">
        <v>0.25040603</v>
      </c>
      <c r="F1973" s="32">
        <v>0.74959397000000005</v>
      </c>
      <c r="G1973" s="33">
        <v>2230.181</v>
      </c>
      <c r="H1973" s="39">
        <v>1950.9559999999999</v>
      </c>
    </row>
    <row r="1974" spans="1:8">
      <c r="A1974" s="38" t="s">
        <v>8</v>
      </c>
      <c r="B1974" s="31">
        <v>2009</v>
      </c>
      <c r="C1974" s="31">
        <v>92</v>
      </c>
      <c r="D1974" s="32">
        <v>0.30869998999999998</v>
      </c>
      <c r="E1974" s="32">
        <v>0.26742322000000002</v>
      </c>
      <c r="F1974" s="32">
        <v>0.73257678000000004</v>
      </c>
      <c r="G1974" s="33">
        <v>1671.73</v>
      </c>
      <c r="H1974" s="39">
        <v>1448.201</v>
      </c>
    </row>
    <row r="1975" spans="1:8">
      <c r="A1975" s="38" t="s">
        <v>8</v>
      </c>
      <c r="B1975" s="31">
        <v>2009</v>
      </c>
      <c r="C1975" s="31">
        <v>93</v>
      </c>
      <c r="D1975" s="32">
        <v>0.32911014</v>
      </c>
      <c r="E1975" s="32">
        <v>0.28260591000000002</v>
      </c>
      <c r="F1975" s="32">
        <v>0.71739408999999998</v>
      </c>
      <c r="G1975" s="33">
        <v>1224.671</v>
      </c>
      <c r="H1975" s="39">
        <v>1051.6210000000001</v>
      </c>
    </row>
    <row r="1976" spans="1:8">
      <c r="A1976" s="38" t="s">
        <v>8</v>
      </c>
      <c r="B1976" s="31">
        <v>2009</v>
      </c>
      <c r="C1976" s="31">
        <v>94</v>
      </c>
      <c r="D1976" s="32">
        <v>0.35145781999999998</v>
      </c>
      <c r="E1976" s="32">
        <v>0.29892760000000002</v>
      </c>
      <c r="F1976" s="32">
        <v>0.70107240000000004</v>
      </c>
      <c r="G1976" s="33">
        <v>878.572</v>
      </c>
      <c r="H1976" s="39">
        <v>747.25699999999995</v>
      </c>
    </row>
    <row r="1977" spans="1:8">
      <c r="A1977" s="38" t="s">
        <v>8</v>
      </c>
      <c r="B1977" s="31">
        <v>2009</v>
      </c>
      <c r="C1977" s="31">
        <v>95</v>
      </c>
      <c r="D1977" s="32">
        <v>0.37618100999999998</v>
      </c>
      <c r="E1977" s="32">
        <v>0.31662656</v>
      </c>
      <c r="F1977" s="32">
        <v>0.68337344</v>
      </c>
      <c r="G1977" s="33">
        <v>615.94200000000001</v>
      </c>
      <c r="H1977" s="39">
        <v>518.43100000000004</v>
      </c>
    </row>
    <row r="1978" spans="1:8">
      <c r="A1978" s="38" t="s">
        <v>8</v>
      </c>
      <c r="B1978" s="31">
        <v>2009</v>
      </c>
      <c r="C1978" s="31">
        <v>96</v>
      </c>
      <c r="D1978" s="32">
        <v>0.39858988000000001</v>
      </c>
      <c r="E1978" s="32">
        <v>0.33235351000000002</v>
      </c>
      <c r="F1978" s="32">
        <v>0.66764648999999998</v>
      </c>
      <c r="G1978" s="33">
        <v>420.91899999999998</v>
      </c>
      <c r="H1978" s="39">
        <v>350.97199999999998</v>
      </c>
    </row>
    <row r="1979" spans="1:8">
      <c r="A1979" s="38" t="s">
        <v>8</v>
      </c>
      <c r="B1979" s="31">
        <v>2009</v>
      </c>
      <c r="C1979" s="31">
        <v>97</v>
      </c>
      <c r="D1979" s="32">
        <v>0.42036173999999998</v>
      </c>
      <c r="E1979" s="32">
        <v>0.34735448000000002</v>
      </c>
      <c r="F1979" s="32">
        <v>0.65264551999999998</v>
      </c>
      <c r="G1979" s="33">
        <v>281.02499999999998</v>
      </c>
      <c r="H1979" s="39">
        <v>232.21700000000001</v>
      </c>
    </row>
    <row r="1980" spans="1:8">
      <c r="A1980" s="38" t="s">
        <v>8</v>
      </c>
      <c r="B1980" s="31">
        <v>2009</v>
      </c>
      <c r="C1980" s="31">
        <v>98</v>
      </c>
      <c r="D1980" s="32">
        <v>0.44135171000000001</v>
      </c>
      <c r="E1980" s="32">
        <v>0.36156339999999998</v>
      </c>
      <c r="F1980" s="32">
        <v>0.63843660000000002</v>
      </c>
      <c r="G1980" s="33">
        <v>183.41</v>
      </c>
      <c r="H1980" s="39">
        <v>150.25299999999999</v>
      </c>
    </row>
    <row r="1981" spans="1:8">
      <c r="A1981" s="38" t="s">
        <v>8</v>
      </c>
      <c r="B1981" s="31">
        <v>2009</v>
      </c>
      <c r="C1981" s="31">
        <v>99</v>
      </c>
      <c r="D1981" s="32">
        <v>0.46796390999999998</v>
      </c>
      <c r="E1981" s="32">
        <v>0.37923075000000001</v>
      </c>
      <c r="F1981" s="32">
        <v>0.62076925000000005</v>
      </c>
      <c r="G1981" s="33">
        <v>117.095</v>
      </c>
      <c r="H1981" s="39">
        <v>94.891999999999996</v>
      </c>
    </row>
    <row r="1982" spans="1:8">
      <c r="A1982" s="38" t="s">
        <v>8</v>
      </c>
      <c r="B1982" s="31">
        <v>2010</v>
      </c>
      <c r="C1982" s="31">
        <v>1</v>
      </c>
      <c r="D1982" s="32">
        <v>2.0686909999999999E-2</v>
      </c>
      <c r="E1982" s="32">
        <v>2.0475119999999999E-2</v>
      </c>
      <c r="F1982" s="32">
        <v>0.97952488000000004</v>
      </c>
      <c r="G1982" s="33">
        <v>92278.099000000002</v>
      </c>
      <c r="H1982" s="39">
        <v>91333.395999999993</v>
      </c>
    </row>
    <row r="1983" spans="1:8">
      <c r="A1983" s="38" t="s">
        <v>8</v>
      </c>
      <c r="B1983" s="31">
        <v>2010</v>
      </c>
      <c r="C1983" s="31">
        <v>2</v>
      </c>
      <c r="D1983" s="32">
        <v>1.256675E-2</v>
      </c>
      <c r="E1983" s="32">
        <v>1.2488279999999999E-2</v>
      </c>
      <c r="F1983" s="32">
        <v>0.98751171999999998</v>
      </c>
      <c r="G1983" s="33">
        <v>90388.694000000003</v>
      </c>
      <c r="H1983" s="39">
        <v>89824.293999999994</v>
      </c>
    </row>
    <row r="1984" spans="1:8">
      <c r="A1984" s="38" t="s">
        <v>8</v>
      </c>
      <c r="B1984" s="31">
        <v>2010</v>
      </c>
      <c r="C1984" s="31">
        <v>3</v>
      </c>
      <c r="D1984" s="32">
        <v>8.4633099999999999E-3</v>
      </c>
      <c r="E1984" s="32">
        <v>8.4276500000000001E-3</v>
      </c>
      <c r="F1984" s="32">
        <v>0.99157234999999999</v>
      </c>
      <c r="G1984" s="33">
        <v>89259.894</v>
      </c>
      <c r="H1984" s="39">
        <v>88883.769</v>
      </c>
    </row>
    <row r="1985" spans="1:8">
      <c r="A1985" s="38" t="s">
        <v>8</v>
      </c>
      <c r="B1985" s="31">
        <v>2010</v>
      </c>
      <c r="C1985" s="31">
        <v>4</v>
      </c>
      <c r="D1985" s="32">
        <v>5.8258099999999998E-3</v>
      </c>
      <c r="E1985" s="32">
        <v>5.8088899999999997E-3</v>
      </c>
      <c r="F1985" s="32">
        <v>0.99419111000000004</v>
      </c>
      <c r="G1985" s="33">
        <v>88507.642999999996</v>
      </c>
      <c r="H1985" s="39">
        <v>88250.577999999994</v>
      </c>
    </row>
    <row r="1986" spans="1:8">
      <c r="A1986" s="38" t="s">
        <v>8</v>
      </c>
      <c r="B1986" s="31">
        <v>2010</v>
      </c>
      <c r="C1986" s="31">
        <v>5</v>
      </c>
      <c r="D1986" s="32">
        <v>4.3215099999999998E-3</v>
      </c>
      <c r="E1986" s="32">
        <v>4.3121899999999996E-3</v>
      </c>
      <c r="F1986" s="32">
        <v>0.99568780999999995</v>
      </c>
      <c r="G1986" s="33">
        <v>87993.512000000002</v>
      </c>
      <c r="H1986" s="39">
        <v>87803.79</v>
      </c>
    </row>
    <row r="1987" spans="1:8">
      <c r="A1987" s="38" t="s">
        <v>8</v>
      </c>
      <c r="B1987" s="31">
        <v>2010</v>
      </c>
      <c r="C1987" s="31">
        <v>6</v>
      </c>
      <c r="D1987" s="32">
        <v>3.5066300000000002E-3</v>
      </c>
      <c r="E1987" s="32">
        <v>3.5005000000000001E-3</v>
      </c>
      <c r="F1987" s="32">
        <v>0.99649949999999998</v>
      </c>
      <c r="G1987" s="33">
        <v>87614.066999999995</v>
      </c>
      <c r="H1987" s="39">
        <v>87460.721000000005</v>
      </c>
    </row>
    <row r="1988" spans="1:8">
      <c r="A1988" s="38" t="s">
        <v>8</v>
      </c>
      <c r="B1988" s="31">
        <v>2010</v>
      </c>
      <c r="C1988" s="31">
        <v>7</v>
      </c>
      <c r="D1988" s="32">
        <v>2.9226899999999999E-3</v>
      </c>
      <c r="E1988" s="32">
        <v>2.9184300000000001E-3</v>
      </c>
      <c r="F1988" s="32">
        <v>0.99708156999999997</v>
      </c>
      <c r="G1988" s="33">
        <v>87307.375</v>
      </c>
      <c r="H1988" s="39">
        <v>87179.974000000002</v>
      </c>
    </row>
    <row r="1989" spans="1:8">
      <c r="A1989" s="38" t="s">
        <v>8</v>
      </c>
      <c r="B1989" s="31">
        <v>2010</v>
      </c>
      <c r="C1989" s="31">
        <v>8</v>
      </c>
      <c r="D1989" s="32">
        <v>2.52856E-3</v>
      </c>
      <c r="E1989" s="32">
        <v>2.5253599999999999E-3</v>
      </c>
      <c r="F1989" s="32">
        <v>0.99747463999999997</v>
      </c>
      <c r="G1989" s="33">
        <v>87052.573999999993</v>
      </c>
      <c r="H1989" s="39">
        <v>86942.654999999999</v>
      </c>
    </row>
    <row r="1990" spans="1:8">
      <c r="A1990" s="38" t="s">
        <v>8</v>
      </c>
      <c r="B1990" s="31">
        <v>2010</v>
      </c>
      <c r="C1990" s="31">
        <v>9</v>
      </c>
      <c r="D1990" s="32">
        <v>2.2708099999999998E-3</v>
      </c>
      <c r="E1990" s="32">
        <v>2.26823E-3</v>
      </c>
      <c r="F1990" s="32">
        <v>0.99773177000000002</v>
      </c>
      <c r="G1990" s="33">
        <v>86832.735000000001</v>
      </c>
      <c r="H1990" s="39">
        <v>86734.256999999998</v>
      </c>
    </row>
    <row r="1991" spans="1:8">
      <c r="A1991" s="38" t="s">
        <v>8</v>
      </c>
      <c r="B1991" s="31">
        <v>2010</v>
      </c>
      <c r="C1991" s="31">
        <v>10</v>
      </c>
      <c r="D1991" s="32">
        <v>2.1148E-3</v>
      </c>
      <c r="E1991" s="32">
        <v>2.1125699999999998E-3</v>
      </c>
      <c r="F1991" s="32">
        <v>0.99788743000000002</v>
      </c>
      <c r="G1991" s="33">
        <v>86635.778000000006</v>
      </c>
      <c r="H1991" s="39">
        <v>86544.266000000003</v>
      </c>
    </row>
    <row r="1992" spans="1:8">
      <c r="A1992" s="38" t="s">
        <v>8</v>
      </c>
      <c r="B1992" s="31">
        <v>2010</v>
      </c>
      <c r="C1992" s="31">
        <v>11</v>
      </c>
      <c r="D1992" s="32">
        <v>2.02366E-3</v>
      </c>
      <c r="E1992" s="32">
        <v>2.02162E-3</v>
      </c>
      <c r="F1992" s="32">
        <v>0.99797838000000005</v>
      </c>
      <c r="G1992" s="33">
        <v>86452.754000000001</v>
      </c>
      <c r="H1992" s="39">
        <v>86365.366999999998</v>
      </c>
    </row>
    <row r="1993" spans="1:8">
      <c r="A1993" s="38" t="s">
        <v>8</v>
      </c>
      <c r="B1993" s="31">
        <v>2010</v>
      </c>
      <c r="C1993" s="31">
        <v>12</v>
      </c>
      <c r="D1993" s="32">
        <v>2.0231400000000001E-3</v>
      </c>
      <c r="E1993" s="32">
        <v>2.0210900000000001E-3</v>
      </c>
      <c r="F1993" s="32">
        <v>0.99797891000000005</v>
      </c>
      <c r="G1993" s="33">
        <v>86277.98</v>
      </c>
      <c r="H1993" s="39">
        <v>86190.792000000001</v>
      </c>
    </row>
    <row r="1994" spans="1:8">
      <c r="A1994" s="38" t="s">
        <v>8</v>
      </c>
      <c r="B1994" s="31">
        <v>2010</v>
      </c>
      <c r="C1994" s="31">
        <v>13</v>
      </c>
      <c r="D1994" s="32">
        <v>2.0747199999999999E-3</v>
      </c>
      <c r="E1994" s="32">
        <v>2.0725700000000001E-3</v>
      </c>
      <c r="F1994" s="32">
        <v>0.99792742999999995</v>
      </c>
      <c r="G1994" s="33">
        <v>86103.604000000007</v>
      </c>
      <c r="H1994" s="39">
        <v>86014.376000000004</v>
      </c>
    </row>
    <row r="1995" spans="1:8">
      <c r="A1995" s="38" t="s">
        <v>8</v>
      </c>
      <c r="B1995" s="31">
        <v>2010</v>
      </c>
      <c r="C1995" s="31">
        <v>14</v>
      </c>
      <c r="D1995" s="32">
        <v>2.1897399999999999E-3</v>
      </c>
      <c r="E1995" s="32">
        <v>2.1873499999999998E-3</v>
      </c>
      <c r="F1995" s="32">
        <v>0.99781264999999997</v>
      </c>
      <c r="G1995" s="33">
        <v>85925.148000000001</v>
      </c>
      <c r="H1995" s="39">
        <v>85831.173999999999</v>
      </c>
    </row>
    <row r="1996" spans="1:8">
      <c r="A1996" s="38" t="s">
        <v>8</v>
      </c>
      <c r="B1996" s="31">
        <v>2010</v>
      </c>
      <c r="C1996" s="31">
        <v>15</v>
      </c>
      <c r="D1996" s="32">
        <v>2.3393699999999999E-3</v>
      </c>
      <c r="E1996" s="32">
        <v>2.3366300000000001E-3</v>
      </c>
      <c r="F1996" s="32">
        <v>0.99766337000000005</v>
      </c>
      <c r="G1996" s="33">
        <v>85737.2</v>
      </c>
      <c r="H1996" s="39">
        <v>85637.032000000007</v>
      </c>
    </row>
    <row r="1997" spans="1:8">
      <c r="A1997" s="38" t="s">
        <v>8</v>
      </c>
      <c r="B1997" s="31">
        <v>2010</v>
      </c>
      <c r="C1997" s="31">
        <v>16</v>
      </c>
      <c r="D1997" s="32">
        <v>2.55032E-3</v>
      </c>
      <c r="E1997" s="32">
        <v>2.5470699999999998E-3</v>
      </c>
      <c r="F1997" s="32">
        <v>0.99745293000000002</v>
      </c>
      <c r="G1997" s="33">
        <v>85536.862999999998</v>
      </c>
      <c r="H1997" s="39">
        <v>85427.929000000004</v>
      </c>
    </row>
    <row r="1998" spans="1:8">
      <c r="A1998" s="38" t="s">
        <v>8</v>
      </c>
      <c r="B1998" s="31">
        <v>2010</v>
      </c>
      <c r="C1998" s="31">
        <v>17</v>
      </c>
      <c r="D1998" s="32">
        <v>2.77298E-3</v>
      </c>
      <c r="E1998" s="32">
        <v>2.7691500000000002E-3</v>
      </c>
      <c r="F1998" s="32">
        <v>0.99723085</v>
      </c>
      <c r="G1998" s="33">
        <v>85318.994999999995</v>
      </c>
      <c r="H1998" s="39">
        <v>85200.864000000001</v>
      </c>
    </row>
    <row r="1999" spans="1:8">
      <c r="A1999" s="38" t="s">
        <v>8</v>
      </c>
      <c r="B1999" s="31">
        <v>2010</v>
      </c>
      <c r="C1999" s="31">
        <v>18</v>
      </c>
      <c r="D1999" s="32">
        <v>3.01147E-3</v>
      </c>
      <c r="E1999" s="32">
        <v>3.00694E-3</v>
      </c>
      <c r="F1999" s="32">
        <v>0.99699305999999999</v>
      </c>
      <c r="G1999" s="33">
        <v>85082.733999999997</v>
      </c>
      <c r="H1999" s="39">
        <v>84954.815000000002</v>
      </c>
    </row>
    <row r="2000" spans="1:8">
      <c r="A2000" s="38" t="s">
        <v>8</v>
      </c>
      <c r="B2000" s="31">
        <v>2010</v>
      </c>
      <c r="C2000" s="31">
        <v>19</v>
      </c>
      <c r="D2000" s="32">
        <v>3.2607600000000001E-3</v>
      </c>
      <c r="E2000" s="32">
        <v>3.25545E-3</v>
      </c>
      <c r="F2000" s="32">
        <v>0.99674454999999995</v>
      </c>
      <c r="G2000" s="33">
        <v>84826.895000000004</v>
      </c>
      <c r="H2000" s="39">
        <v>84688.82</v>
      </c>
    </row>
    <row r="2001" spans="1:8">
      <c r="A2001" s="38" t="s">
        <v>8</v>
      </c>
      <c r="B2001" s="31">
        <v>2010</v>
      </c>
      <c r="C2001" s="31">
        <v>20</v>
      </c>
      <c r="D2001" s="32">
        <v>3.5170700000000002E-3</v>
      </c>
      <c r="E2001" s="32">
        <v>3.51089E-3</v>
      </c>
      <c r="F2001" s="32">
        <v>0.99648910999999996</v>
      </c>
      <c r="G2001" s="33">
        <v>84550.744999999995</v>
      </c>
      <c r="H2001" s="39">
        <v>84402.320999999996</v>
      </c>
    </row>
    <row r="2002" spans="1:8">
      <c r="A2002" s="38" t="s">
        <v>8</v>
      </c>
      <c r="B2002" s="31">
        <v>2010</v>
      </c>
      <c r="C2002" s="31">
        <v>21</v>
      </c>
      <c r="D2002" s="32">
        <v>3.7543199999999998E-3</v>
      </c>
      <c r="E2002" s="32">
        <v>3.74728E-3</v>
      </c>
      <c r="F2002" s="32">
        <v>0.99625271999999998</v>
      </c>
      <c r="G2002" s="33">
        <v>84253.896999999997</v>
      </c>
      <c r="H2002" s="39">
        <v>84096.035000000003</v>
      </c>
    </row>
    <row r="2003" spans="1:8">
      <c r="A2003" s="38" t="s">
        <v>8</v>
      </c>
      <c r="B2003" s="31">
        <v>2010</v>
      </c>
      <c r="C2003" s="31">
        <v>22</v>
      </c>
      <c r="D2003" s="32">
        <v>3.9646000000000004E-3</v>
      </c>
      <c r="E2003" s="32">
        <v>3.9567500000000002E-3</v>
      </c>
      <c r="F2003" s="32">
        <v>0.99604325000000005</v>
      </c>
      <c r="G2003" s="33">
        <v>83938.173999999999</v>
      </c>
      <c r="H2003" s="39">
        <v>83772.111999999994</v>
      </c>
    </row>
    <row r="2004" spans="1:8">
      <c r="A2004" s="38" t="s">
        <v>8</v>
      </c>
      <c r="B2004" s="31">
        <v>2010</v>
      </c>
      <c r="C2004" s="31">
        <v>23</v>
      </c>
      <c r="D2004" s="32">
        <v>4.1365799999999999E-3</v>
      </c>
      <c r="E2004" s="32">
        <v>4.1280500000000003E-3</v>
      </c>
      <c r="F2004" s="32">
        <v>0.99587194999999995</v>
      </c>
      <c r="G2004" s="33">
        <v>83606.051000000007</v>
      </c>
      <c r="H2004" s="39">
        <v>83433.486000000004</v>
      </c>
    </row>
    <row r="2005" spans="1:8">
      <c r="A2005" s="38" t="s">
        <v>8</v>
      </c>
      <c r="B2005" s="31">
        <v>2010</v>
      </c>
      <c r="C2005" s="31">
        <v>24</v>
      </c>
      <c r="D2005" s="32">
        <v>4.2922000000000004E-3</v>
      </c>
      <c r="E2005" s="32">
        <v>4.2830000000000003E-3</v>
      </c>
      <c r="F2005" s="32">
        <v>0.99571699999999996</v>
      </c>
      <c r="G2005" s="33">
        <v>83260.921000000002</v>
      </c>
      <c r="H2005" s="39">
        <v>83082.618000000002</v>
      </c>
    </row>
    <row r="2006" spans="1:8">
      <c r="A2006" s="38" t="s">
        <v>8</v>
      </c>
      <c r="B2006" s="31">
        <v>2010</v>
      </c>
      <c r="C2006" s="31">
        <v>25</v>
      </c>
      <c r="D2006" s="32">
        <v>4.4333599999999999E-3</v>
      </c>
      <c r="E2006" s="32">
        <v>4.42356E-3</v>
      </c>
      <c r="F2006" s="32">
        <v>0.99557644000000001</v>
      </c>
      <c r="G2006" s="33">
        <v>82904.315000000002</v>
      </c>
      <c r="H2006" s="39">
        <v>82720.948999999993</v>
      </c>
    </row>
    <row r="2007" spans="1:8">
      <c r="A2007" s="38" t="s">
        <v>8</v>
      </c>
      <c r="B2007" s="31">
        <v>2010</v>
      </c>
      <c r="C2007" s="31">
        <v>26</v>
      </c>
      <c r="D2007" s="32">
        <v>4.5636100000000001E-3</v>
      </c>
      <c r="E2007" s="32">
        <v>4.5532200000000002E-3</v>
      </c>
      <c r="F2007" s="32">
        <v>0.99544677999999998</v>
      </c>
      <c r="G2007" s="33">
        <v>82537.582999999999</v>
      </c>
      <c r="H2007" s="39">
        <v>82349.676999999996</v>
      </c>
    </row>
    <row r="2008" spans="1:8">
      <c r="A2008" s="38" t="s">
        <v>8</v>
      </c>
      <c r="B2008" s="31">
        <v>2010</v>
      </c>
      <c r="C2008" s="31">
        <v>27</v>
      </c>
      <c r="D2008" s="32">
        <v>4.6963700000000001E-3</v>
      </c>
      <c r="E2008" s="32">
        <v>4.6853600000000004E-3</v>
      </c>
      <c r="F2008" s="32">
        <v>0.99531464000000003</v>
      </c>
      <c r="G2008" s="33">
        <v>82161.770999999993</v>
      </c>
      <c r="H2008" s="39">
        <v>81969.292000000001</v>
      </c>
    </row>
    <row r="2009" spans="1:8">
      <c r="A2009" s="38" t="s">
        <v>8</v>
      </c>
      <c r="B2009" s="31">
        <v>2010</v>
      </c>
      <c r="C2009" s="31">
        <v>28</v>
      </c>
      <c r="D2009" s="32">
        <v>4.8522599999999997E-3</v>
      </c>
      <c r="E2009" s="32">
        <v>4.8405200000000001E-3</v>
      </c>
      <c r="F2009" s="32">
        <v>0.99515947999999999</v>
      </c>
      <c r="G2009" s="33">
        <v>81776.812999999995</v>
      </c>
      <c r="H2009" s="39">
        <v>81578.892000000007</v>
      </c>
    </row>
    <row r="2010" spans="1:8">
      <c r="A2010" s="38" t="s">
        <v>8</v>
      </c>
      <c r="B2010" s="31">
        <v>2010</v>
      </c>
      <c r="C2010" s="31">
        <v>29</v>
      </c>
      <c r="D2010" s="32">
        <v>4.9845699999999998E-3</v>
      </c>
      <c r="E2010" s="32">
        <v>4.9721799999999997E-3</v>
      </c>
      <c r="F2010" s="32">
        <v>0.99502782000000001</v>
      </c>
      <c r="G2010" s="33">
        <v>81380.971000000005</v>
      </c>
      <c r="H2010" s="39">
        <v>81178.649999999994</v>
      </c>
    </row>
    <row r="2011" spans="1:8">
      <c r="A2011" s="38" t="s">
        <v>8</v>
      </c>
      <c r="B2011" s="31">
        <v>2010</v>
      </c>
      <c r="C2011" s="31">
        <v>30</v>
      </c>
      <c r="D2011" s="32">
        <v>5.2001399999999998E-3</v>
      </c>
      <c r="E2011" s="32">
        <v>5.1866500000000001E-3</v>
      </c>
      <c r="F2011" s="32">
        <v>0.99481335000000004</v>
      </c>
      <c r="G2011" s="33">
        <v>80976.33</v>
      </c>
      <c r="H2011" s="39">
        <v>80766.331999999995</v>
      </c>
    </row>
    <row r="2012" spans="1:8">
      <c r="A2012" s="38" t="s">
        <v>8</v>
      </c>
      <c r="B2012" s="31">
        <v>2010</v>
      </c>
      <c r="C2012" s="31">
        <v>31</v>
      </c>
      <c r="D2012" s="32">
        <v>5.3207699999999998E-3</v>
      </c>
      <c r="E2012" s="32">
        <v>5.3066600000000004E-3</v>
      </c>
      <c r="F2012" s="32">
        <v>0.99469333999999998</v>
      </c>
      <c r="G2012" s="33">
        <v>80556.334000000003</v>
      </c>
      <c r="H2012" s="39">
        <v>80342.591</v>
      </c>
    </row>
    <row r="2013" spans="1:8">
      <c r="A2013" s="38" t="s">
        <v>8</v>
      </c>
      <c r="B2013" s="31">
        <v>2010</v>
      </c>
      <c r="C2013" s="31">
        <v>32</v>
      </c>
      <c r="D2013" s="32">
        <v>5.5762099999999998E-3</v>
      </c>
      <c r="E2013" s="32">
        <v>5.5607E-3</v>
      </c>
      <c r="F2013" s="32">
        <v>0.99443930000000003</v>
      </c>
      <c r="G2013" s="33">
        <v>80128.849000000002</v>
      </c>
      <c r="H2013" s="39">
        <v>79906.062999999995</v>
      </c>
    </row>
    <row r="2014" spans="1:8">
      <c r="A2014" s="38" t="s">
        <v>8</v>
      </c>
      <c r="B2014" s="31">
        <v>2010</v>
      </c>
      <c r="C2014" s="31">
        <v>33</v>
      </c>
      <c r="D2014" s="32">
        <v>5.78941E-3</v>
      </c>
      <c r="E2014" s="32">
        <v>5.7727000000000004E-3</v>
      </c>
      <c r="F2014" s="32">
        <v>0.99422730000000004</v>
      </c>
      <c r="G2014" s="33">
        <v>79683.275999999998</v>
      </c>
      <c r="H2014" s="39">
        <v>79453.282000000007</v>
      </c>
    </row>
    <row r="2015" spans="1:8">
      <c r="A2015" s="38" t="s">
        <v>8</v>
      </c>
      <c r="B2015" s="31">
        <v>2010</v>
      </c>
      <c r="C2015" s="31">
        <v>34</v>
      </c>
      <c r="D2015" s="32">
        <v>6.0183099999999998E-3</v>
      </c>
      <c r="E2015" s="32">
        <v>6.0002600000000003E-3</v>
      </c>
      <c r="F2015" s="32">
        <v>0.99399974000000002</v>
      </c>
      <c r="G2015" s="33">
        <v>79223.288</v>
      </c>
      <c r="H2015" s="39">
        <v>78985.607999999993</v>
      </c>
    </row>
    <row r="2016" spans="1:8">
      <c r="A2016" s="38" t="s">
        <v>8</v>
      </c>
      <c r="B2016" s="31">
        <v>2010</v>
      </c>
      <c r="C2016" s="31">
        <v>35</v>
      </c>
      <c r="D2016" s="32">
        <v>6.2849899999999998E-3</v>
      </c>
      <c r="E2016" s="32">
        <v>6.2652999999999997E-3</v>
      </c>
      <c r="F2016" s="32">
        <v>0.99373469999999997</v>
      </c>
      <c r="G2016" s="33">
        <v>78747.928</v>
      </c>
      <c r="H2016" s="39">
        <v>78501.237999999998</v>
      </c>
    </row>
    <row r="2017" spans="1:8">
      <c r="A2017" s="38" t="s">
        <v>8</v>
      </c>
      <c r="B2017" s="31">
        <v>2010</v>
      </c>
      <c r="C2017" s="31">
        <v>36</v>
      </c>
      <c r="D2017" s="32">
        <v>6.5396400000000002E-3</v>
      </c>
      <c r="E2017" s="32">
        <v>6.5183300000000001E-3</v>
      </c>
      <c r="F2017" s="32">
        <v>0.99348166999999998</v>
      </c>
      <c r="G2017" s="33">
        <v>78254.547999999995</v>
      </c>
      <c r="H2017" s="39">
        <v>77999.504000000001</v>
      </c>
    </row>
    <row r="2018" spans="1:8">
      <c r="A2018" s="38" t="s">
        <v>8</v>
      </c>
      <c r="B2018" s="31">
        <v>2010</v>
      </c>
      <c r="C2018" s="31">
        <v>37</v>
      </c>
      <c r="D2018" s="32">
        <v>6.7852700000000004E-3</v>
      </c>
      <c r="E2018" s="32">
        <v>6.7623300000000004E-3</v>
      </c>
      <c r="F2018" s="32">
        <v>0.99323766999999996</v>
      </c>
      <c r="G2018" s="33">
        <v>77744.460000000006</v>
      </c>
      <c r="H2018" s="39">
        <v>77481.592999999993</v>
      </c>
    </row>
    <row r="2019" spans="1:8">
      <c r="A2019" s="38" t="s">
        <v>8</v>
      </c>
      <c r="B2019" s="31">
        <v>2010</v>
      </c>
      <c r="C2019" s="31">
        <v>38</v>
      </c>
      <c r="D2019" s="32">
        <v>7.0999599999999998E-3</v>
      </c>
      <c r="E2019" s="32">
        <v>7.0748499999999997E-3</v>
      </c>
      <c r="F2019" s="32">
        <v>0.99292515000000003</v>
      </c>
      <c r="G2019" s="33">
        <v>77218.725999999995</v>
      </c>
      <c r="H2019" s="39">
        <v>76945.570999999996</v>
      </c>
    </row>
    <row r="2020" spans="1:8">
      <c r="A2020" s="38" t="s">
        <v>8</v>
      </c>
      <c r="B2020" s="31">
        <v>2010</v>
      </c>
      <c r="C2020" s="31">
        <v>39</v>
      </c>
      <c r="D2020" s="32">
        <v>7.3510700000000003E-3</v>
      </c>
      <c r="E2020" s="32">
        <v>7.3241499999999998E-3</v>
      </c>
      <c r="F2020" s="32">
        <v>0.99267585000000003</v>
      </c>
      <c r="G2020" s="33">
        <v>76672.414999999994</v>
      </c>
      <c r="H2020" s="39">
        <v>76391.634999999995</v>
      </c>
    </row>
    <row r="2021" spans="1:8">
      <c r="A2021" s="38" t="s">
        <v>8</v>
      </c>
      <c r="B2021" s="31">
        <v>2010</v>
      </c>
      <c r="C2021" s="31">
        <v>40</v>
      </c>
      <c r="D2021" s="32">
        <v>7.7335099999999999E-3</v>
      </c>
      <c r="E2021" s="32">
        <v>7.7037199999999998E-3</v>
      </c>
      <c r="F2021" s="32">
        <v>0.99229628000000003</v>
      </c>
      <c r="G2021" s="33">
        <v>76110.854999999996</v>
      </c>
      <c r="H2021" s="39">
        <v>75817.686000000002</v>
      </c>
    </row>
    <row r="2022" spans="1:8">
      <c r="A2022" s="38" t="s">
        <v>8</v>
      </c>
      <c r="B2022" s="31">
        <v>2010</v>
      </c>
      <c r="C2022" s="31">
        <v>41</v>
      </c>
      <c r="D2022" s="32">
        <v>7.8959400000000006E-3</v>
      </c>
      <c r="E2022" s="32">
        <v>7.8648899999999994E-3</v>
      </c>
      <c r="F2022" s="32">
        <v>0.99213510999999999</v>
      </c>
      <c r="G2022" s="33">
        <v>75524.517999999996</v>
      </c>
      <c r="H2022" s="39">
        <v>75227.521999999997</v>
      </c>
    </row>
    <row r="2023" spans="1:8">
      <c r="A2023" s="38" t="s">
        <v>8</v>
      </c>
      <c r="B2023" s="31">
        <v>2010</v>
      </c>
      <c r="C2023" s="31">
        <v>42</v>
      </c>
      <c r="D2023" s="32">
        <v>8.3329000000000007E-3</v>
      </c>
      <c r="E2023" s="32">
        <v>8.2983199999999997E-3</v>
      </c>
      <c r="F2023" s="32">
        <v>0.99170168000000003</v>
      </c>
      <c r="G2023" s="33">
        <v>74930.525999999998</v>
      </c>
      <c r="H2023" s="39">
        <v>74619.626999999993</v>
      </c>
    </row>
    <row r="2024" spans="1:8">
      <c r="A2024" s="38" t="s">
        <v>8</v>
      </c>
      <c r="B2024" s="31">
        <v>2010</v>
      </c>
      <c r="C2024" s="31">
        <v>43</v>
      </c>
      <c r="D2024" s="32">
        <v>8.5768300000000006E-3</v>
      </c>
      <c r="E2024" s="32">
        <v>8.5401999999999995E-3</v>
      </c>
      <c r="F2024" s="32">
        <v>0.9914598</v>
      </c>
      <c r="G2024" s="33">
        <v>74308.728000000003</v>
      </c>
      <c r="H2024" s="39">
        <v>73991.422999999995</v>
      </c>
    </row>
    <row r="2025" spans="1:8">
      <c r="A2025" s="38" t="s">
        <v>8</v>
      </c>
      <c r="B2025" s="31">
        <v>2010</v>
      </c>
      <c r="C2025" s="31">
        <v>44</v>
      </c>
      <c r="D2025" s="32">
        <v>8.9308900000000004E-3</v>
      </c>
      <c r="E2025" s="32">
        <v>8.8911900000000002E-3</v>
      </c>
      <c r="F2025" s="32">
        <v>0.99110880999999995</v>
      </c>
      <c r="G2025" s="33">
        <v>73674.116999999998</v>
      </c>
      <c r="H2025" s="39">
        <v>73346.592000000004</v>
      </c>
    </row>
    <row r="2026" spans="1:8">
      <c r="A2026" s="38" t="s">
        <v>8</v>
      </c>
      <c r="B2026" s="31">
        <v>2010</v>
      </c>
      <c r="C2026" s="31">
        <v>45</v>
      </c>
      <c r="D2026" s="32">
        <v>9.3600300000000001E-3</v>
      </c>
      <c r="E2026" s="32">
        <v>9.3164300000000005E-3</v>
      </c>
      <c r="F2026" s="32">
        <v>0.99068356999999996</v>
      </c>
      <c r="G2026" s="33">
        <v>73019.066000000006</v>
      </c>
      <c r="H2026" s="39">
        <v>72678.928</v>
      </c>
    </row>
    <row r="2027" spans="1:8">
      <c r="A2027" s="38" t="s">
        <v>8</v>
      </c>
      <c r="B2027" s="31">
        <v>2010</v>
      </c>
      <c r="C2027" s="31">
        <v>46</v>
      </c>
      <c r="D2027" s="32">
        <v>9.7114899999999997E-3</v>
      </c>
      <c r="E2027" s="32">
        <v>9.6645600000000009E-3</v>
      </c>
      <c r="F2027" s="32">
        <v>0.99033543999999996</v>
      </c>
      <c r="G2027" s="33">
        <v>72338.789000000004</v>
      </c>
      <c r="H2027" s="39">
        <v>71989.228000000003</v>
      </c>
    </row>
    <row r="2028" spans="1:8">
      <c r="A2028" s="38" t="s">
        <v>8</v>
      </c>
      <c r="B2028" s="31">
        <v>2010</v>
      </c>
      <c r="C2028" s="31">
        <v>47</v>
      </c>
      <c r="D2028" s="32">
        <v>1.017493E-2</v>
      </c>
      <c r="E2028" s="32">
        <v>1.0123419999999999E-2</v>
      </c>
      <c r="F2028" s="32">
        <v>0.98987658000000001</v>
      </c>
      <c r="G2028" s="33">
        <v>71639.667000000001</v>
      </c>
      <c r="H2028" s="39">
        <v>71277.047000000006</v>
      </c>
    </row>
    <row r="2029" spans="1:8">
      <c r="A2029" s="38" t="s">
        <v>8</v>
      </c>
      <c r="B2029" s="31">
        <v>2010</v>
      </c>
      <c r="C2029" s="31">
        <v>48</v>
      </c>
      <c r="D2029" s="32">
        <v>1.0796190000000001E-2</v>
      </c>
      <c r="E2029" s="32">
        <v>1.073822E-2</v>
      </c>
      <c r="F2029" s="32">
        <v>0.98926177999999998</v>
      </c>
      <c r="G2029" s="33">
        <v>70914.428</v>
      </c>
      <c r="H2029" s="39">
        <v>70533.680999999997</v>
      </c>
    </row>
    <row r="2030" spans="1:8">
      <c r="A2030" s="38" t="s">
        <v>8</v>
      </c>
      <c r="B2030" s="31">
        <v>2010</v>
      </c>
      <c r="C2030" s="31">
        <v>49</v>
      </c>
      <c r="D2030" s="32">
        <v>1.1391460000000001E-2</v>
      </c>
      <c r="E2030" s="32">
        <v>1.1326950000000001E-2</v>
      </c>
      <c r="F2030" s="32">
        <v>0.98867305000000005</v>
      </c>
      <c r="G2030" s="33">
        <v>70152.933000000005</v>
      </c>
      <c r="H2030" s="39">
        <v>69755.623999999996</v>
      </c>
    </row>
    <row r="2031" spans="1:8">
      <c r="A2031" s="38" t="s">
        <v>8</v>
      </c>
      <c r="B2031" s="31">
        <v>2010</v>
      </c>
      <c r="C2031" s="31">
        <v>50</v>
      </c>
      <c r="D2031" s="32">
        <v>1.224189E-2</v>
      </c>
      <c r="E2031" s="32">
        <v>1.216742E-2</v>
      </c>
      <c r="F2031" s="32">
        <v>0.98783257999999996</v>
      </c>
      <c r="G2031" s="33">
        <v>69358.313999999998</v>
      </c>
      <c r="H2031" s="39">
        <v>68936.358999999997</v>
      </c>
    </row>
    <row r="2032" spans="1:8">
      <c r="A2032" s="38" t="s">
        <v>8</v>
      </c>
      <c r="B2032" s="31">
        <v>2010</v>
      </c>
      <c r="C2032" s="31">
        <v>51</v>
      </c>
      <c r="D2032" s="32">
        <v>1.2727769999999999E-2</v>
      </c>
      <c r="E2032" s="32">
        <v>1.264728E-2</v>
      </c>
      <c r="F2032" s="32">
        <v>0.98735271999999996</v>
      </c>
      <c r="G2032" s="33">
        <v>68514.403000000006</v>
      </c>
      <c r="H2032" s="39">
        <v>68081.142000000007</v>
      </c>
    </row>
    <row r="2033" spans="1:8">
      <c r="A2033" s="38" t="s">
        <v>8</v>
      </c>
      <c r="B2033" s="31">
        <v>2010</v>
      </c>
      <c r="C2033" s="31">
        <v>52</v>
      </c>
      <c r="D2033" s="32">
        <v>1.3660820000000001E-2</v>
      </c>
      <c r="E2033" s="32">
        <v>1.3568149999999999E-2</v>
      </c>
      <c r="F2033" s="32">
        <v>0.98643185</v>
      </c>
      <c r="G2033" s="33">
        <v>67647.881999999998</v>
      </c>
      <c r="H2033" s="39">
        <v>67188.953999999998</v>
      </c>
    </row>
    <row r="2034" spans="1:8">
      <c r="A2034" s="38" t="s">
        <v>8</v>
      </c>
      <c r="B2034" s="31">
        <v>2010</v>
      </c>
      <c r="C2034" s="31">
        <v>53</v>
      </c>
      <c r="D2034" s="32">
        <v>1.433479E-2</v>
      </c>
      <c r="E2034" s="32">
        <v>1.423278E-2</v>
      </c>
      <c r="F2034" s="32">
        <v>0.98576722000000006</v>
      </c>
      <c r="G2034" s="33">
        <v>66730.024999999994</v>
      </c>
      <c r="H2034" s="39">
        <v>66255.149000000005</v>
      </c>
    </row>
    <row r="2035" spans="1:8">
      <c r="A2035" s="38" t="s">
        <v>8</v>
      </c>
      <c r="B2035" s="31">
        <v>2010</v>
      </c>
      <c r="C2035" s="31">
        <v>54</v>
      </c>
      <c r="D2035" s="32">
        <v>1.515145E-2</v>
      </c>
      <c r="E2035" s="32">
        <v>1.503753E-2</v>
      </c>
      <c r="F2035" s="32">
        <v>0.98496247000000003</v>
      </c>
      <c r="G2035" s="33">
        <v>65780.271999999997</v>
      </c>
      <c r="H2035" s="39">
        <v>65285.684999999998</v>
      </c>
    </row>
    <row r="2036" spans="1:8">
      <c r="A2036" s="38" t="s">
        <v>8</v>
      </c>
      <c r="B2036" s="31">
        <v>2010</v>
      </c>
      <c r="C2036" s="31">
        <v>55</v>
      </c>
      <c r="D2036" s="32">
        <v>1.595705E-2</v>
      </c>
      <c r="E2036" s="32">
        <v>1.5830739999999999E-2</v>
      </c>
      <c r="F2036" s="32">
        <v>0.98416926000000005</v>
      </c>
      <c r="G2036" s="33">
        <v>64791.099000000002</v>
      </c>
      <c r="H2036" s="39">
        <v>64278.252999999997</v>
      </c>
    </row>
    <row r="2037" spans="1:8">
      <c r="A2037" s="38" t="s">
        <v>8</v>
      </c>
      <c r="B2037" s="31">
        <v>2010</v>
      </c>
      <c r="C2037" s="31">
        <v>56</v>
      </c>
      <c r="D2037" s="32">
        <v>1.688798E-2</v>
      </c>
      <c r="E2037" s="32">
        <v>1.6746569999999999E-2</v>
      </c>
      <c r="F2037" s="32">
        <v>0.98325342999999998</v>
      </c>
      <c r="G2037" s="33">
        <v>63765.408000000003</v>
      </c>
      <c r="H2037" s="39">
        <v>63231.482000000004</v>
      </c>
    </row>
    <row r="2038" spans="1:8">
      <c r="A2038" s="38" t="s">
        <v>8</v>
      </c>
      <c r="B2038" s="31">
        <v>2010</v>
      </c>
      <c r="C2038" s="31">
        <v>57</v>
      </c>
      <c r="D2038" s="32">
        <v>1.784287E-2</v>
      </c>
      <c r="E2038" s="32">
        <v>1.7685099999999999E-2</v>
      </c>
      <c r="F2038" s="32">
        <v>0.98231489999999999</v>
      </c>
      <c r="G2038" s="33">
        <v>62697.555999999997</v>
      </c>
      <c r="H2038" s="39">
        <v>62143.15</v>
      </c>
    </row>
    <row r="2039" spans="1:8">
      <c r="A2039" s="38" t="s">
        <v>8</v>
      </c>
      <c r="B2039" s="31">
        <v>2010</v>
      </c>
      <c r="C2039" s="31">
        <v>58</v>
      </c>
      <c r="D2039" s="32">
        <v>1.920498E-2</v>
      </c>
      <c r="E2039" s="32">
        <v>1.9022310000000001E-2</v>
      </c>
      <c r="F2039" s="32">
        <v>0.98097769000000001</v>
      </c>
      <c r="G2039" s="33">
        <v>61588.743000000002</v>
      </c>
      <c r="H2039" s="39">
        <v>61002.963000000003</v>
      </c>
    </row>
    <row r="2040" spans="1:8">
      <c r="A2040" s="38" t="s">
        <v>8</v>
      </c>
      <c r="B2040" s="31">
        <v>2010</v>
      </c>
      <c r="C2040" s="31">
        <v>59</v>
      </c>
      <c r="D2040" s="32">
        <v>2.0580060000000001E-2</v>
      </c>
      <c r="E2040" s="32">
        <v>2.0370449999999998E-2</v>
      </c>
      <c r="F2040" s="32">
        <v>0.97962954999999996</v>
      </c>
      <c r="G2040" s="33">
        <v>60417.182999999997</v>
      </c>
      <c r="H2040" s="39">
        <v>59801.82</v>
      </c>
    </row>
    <row r="2041" spans="1:8">
      <c r="A2041" s="38" t="s">
        <v>8</v>
      </c>
      <c r="B2041" s="31">
        <v>2010</v>
      </c>
      <c r="C2041" s="31">
        <v>60</v>
      </c>
      <c r="D2041" s="32">
        <v>2.263927E-2</v>
      </c>
      <c r="E2041" s="32">
        <v>2.2385869999999999E-2</v>
      </c>
      <c r="F2041" s="32">
        <v>0.97761412999999997</v>
      </c>
      <c r="G2041" s="33">
        <v>59186.457999999999</v>
      </c>
      <c r="H2041" s="39">
        <v>58523.987999999998</v>
      </c>
    </row>
    <row r="2042" spans="1:8">
      <c r="A2042" s="38" t="s">
        <v>8</v>
      </c>
      <c r="B2042" s="31">
        <v>2010</v>
      </c>
      <c r="C2042" s="31">
        <v>61</v>
      </c>
      <c r="D2042" s="32">
        <v>2.3952640000000001E-2</v>
      </c>
      <c r="E2042" s="32">
        <v>2.366917E-2</v>
      </c>
      <c r="F2042" s="32">
        <v>0.97633082999999998</v>
      </c>
      <c r="G2042" s="33">
        <v>57861.517</v>
      </c>
      <c r="H2042" s="39">
        <v>57176.75</v>
      </c>
    </row>
    <row r="2043" spans="1:8">
      <c r="A2043" s="38" t="s">
        <v>8</v>
      </c>
      <c r="B2043" s="31">
        <v>2010</v>
      </c>
      <c r="C2043" s="31">
        <v>62</v>
      </c>
      <c r="D2043" s="32">
        <v>2.6295840000000001E-2</v>
      </c>
      <c r="E2043" s="32">
        <v>2.595459E-2</v>
      </c>
      <c r="F2043" s="32">
        <v>0.97404541</v>
      </c>
      <c r="G2043" s="33">
        <v>56491.983</v>
      </c>
      <c r="H2043" s="39">
        <v>55758.87</v>
      </c>
    </row>
    <row r="2044" spans="1:8">
      <c r="A2044" s="38" t="s">
        <v>8</v>
      </c>
      <c r="B2044" s="31">
        <v>2010</v>
      </c>
      <c r="C2044" s="31">
        <v>63</v>
      </c>
      <c r="D2044" s="32">
        <v>2.8420850000000001E-2</v>
      </c>
      <c r="E2044" s="32">
        <v>2.802263E-2</v>
      </c>
      <c r="F2044" s="32">
        <v>0.97197736999999995</v>
      </c>
      <c r="G2044" s="33">
        <v>55025.756999999998</v>
      </c>
      <c r="H2044" s="39">
        <v>54254.773999999998</v>
      </c>
    </row>
    <row r="2045" spans="1:8">
      <c r="A2045" s="38" t="s">
        <v>8</v>
      </c>
      <c r="B2045" s="31">
        <v>2010</v>
      </c>
      <c r="C2045" s="31">
        <v>64</v>
      </c>
      <c r="D2045" s="32">
        <v>3.077156E-2</v>
      </c>
      <c r="E2045" s="32">
        <v>3.0305289999999999E-2</v>
      </c>
      <c r="F2045" s="32">
        <v>0.96969470999999996</v>
      </c>
      <c r="G2045" s="33">
        <v>53483.790999999997</v>
      </c>
      <c r="H2045" s="39">
        <v>52673.37</v>
      </c>
    </row>
    <row r="2046" spans="1:8">
      <c r="A2046" s="38" t="s">
        <v>8</v>
      </c>
      <c r="B2046" s="31">
        <v>2010</v>
      </c>
      <c r="C2046" s="31">
        <v>65</v>
      </c>
      <c r="D2046" s="32">
        <v>3.34198E-2</v>
      </c>
      <c r="E2046" s="32">
        <v>3.2870539999999997E-2</v>
      </c>
      <c r="F2046" s="32">
        <v>0.96712946</v>
      </c>
      <c r="G2046" s="33">
        <v>51862.949000000001</v>
      </c>
      <c r="H2046" s="39">
        <v>51010.567000000003</v>
      </c>
    </row>
    <row r="2047" spans="1:8">
      <c r="A2047" s="38" t="s">
        <v>8</v>
      </c>
      <c r="B2047" s="31">
        <v>2010</v>
      </c>
      <c r="C2047" s="31">
        <v>66</v>
      </c>
      <c r="D2047" s="32">
        <v>3.5910169999999998E-2</v>
      </c>
      <c r="E2047" s="32">
        <v>3.5276769999999999E-2</v>
      </c>
      <c r="F2047" s="32">
        <v>0.96472323000000004</v>
      </c>
      <c r="G2047" s="33">
        <v>50158.186000000002</v>
      </c>
      <c r="H2047" s="39">
        <v>49273.476999999999</v>
      </c>
    </row>
    <row r="2048" spans="1:8">
      <c r="A2048" s="38" t="s">
        <v>8</v>
      </c>
      <c r="B2048" s="31">
        <v>2010</v>
      </c>
      <c r="C2048" s="31">
        <v>67</v>
      </c>
      <c r="D2048" s="32">
        <v>3.9003749999999997E-2</v>
      </c>
      <c r="E2048" s="32">
        <v>3.8257659999999999E-2</v>
      </c>
      <c r="F2048" s="32">
        <v>0.96174234000000003</v>
      </c>
      <c r="G2048" s="33">
        <v>48388.767</v>
      </c>
      <c r="H2048" s="39">
        <v>47463.146999999997</v>
      </c>
    </row>
    <row r="2049" spans="1:8">
      <c r="A2049" s="38" t="s">
        <v>8</v>
      </c>
      <c r="B2049" s="31">
        <v>2010</v>
      </c>
      <c r="C2049" s="31">
        <v>68</v>
      </c>
      <c r="D2049" s="32">
        <v>4.2635689999999997E-2</v>
      </c>
      <c r="E2049" s="32">
        <v>4.174576E-2</v>
      </c>
      <c r="F2049" s="32">
        <v>0.95825424000000003</v>
      </c>
      <c r="G2049" s="33">
        <v>46537.525999999998</v>
      </c>
      <c r="H2049" s="39">
        <v>45566.154000000002</v>
      </c>
    </row>
    <row r="2050" spans="1:8">
      <c r="A2050" s="38" t="s">
        <v>8</v>
      </c>
      <c r="B2050" s="31">
        <v>2010</v>
      </c>
      <c r="C2050" s="31">
        <v>69</v>
      </c>
      <c r="D2050" s="32">
        <v>4.63142E-2</v>
      </c>
      <c r="E2050" s="32">
        <v>4.5265970000000003E-2</v>
      </c>
      <c r="F2050" s="32">
        <v>0.95473403000000001</v>
      </c>
      <c r="G2050" s="33">
        <v>44594.781999999999</v>
      </c>
      <c r="H2050" s="39">
        <v>43585.468999999997</v>
      </c>
    </row>
    <row r="2051" spans="1:8">
      <c r="A2051" s="38" t="s">
        <v>8</v>
      </c>
      <c r="B2051" s="31">
        <v>2010</v>
      </c>
      <c r="C2051" s="31">
        <v>70</v>
      </c>
      <c r="D2051" s="32">
        <v>5.1759180000000002E-2</v>
      </c>
      <c r="E2051" s="32">
        <v>5.0453459999999999E-2</v>
      </c>
      <c r="F2051" s="32">
        <v>0.94954654000000005</v>
      </c>
      <c r="G2051" s="33">
        <v>42576.156000000003</v>
      </c>
      <c r="H2051" s="39">
        <v>41502.097999999998</v>
      </c>
    </row>
    <row r="2052" spans="1:8">
      <c r="A2052" s="38" t="s">
        <v>8</v>
      </c>
      <c r="B2052" s="31">
        <v>2010</v>
      </c>
      <c r="C2052" s="31">
        <v>71</v>
      </c>
      <c r="D2052" s="32">
        <v>5.5378320000000002E-2</v>
      </c>
      <c r="E2052" s="32">
        <v>5.3886259999999998E-2</v>
      </c>
      <c r="F2052" s="32">
        <v>0.94611374000000004</v>
      </c>
      <c r="G2052" s="33">
        <v>40428.040999999997</v>
      </c>
      <c r="H2052" s="39">
        <v>39338.783000000003</v>
      </c>
    </row>
    <row r="2053" spans="1:8">
      <c r="A2053" s="38" t="s">
        <v>8</v>
      </c>
      <c r="B2053" s="31">
        <v>2010</v>
      </c>
      <c r="C2053" s="31">
        <v>72</v>
      </c>
      <c r="D2053" s="32">
        <v>6.1700230000000002E-2</v>
      </c>
      <c r="E2053" s="32">
        <v>5.9853730000000001E-2</v>
      </c>
      <c r="F2053" s="32">
        <v>0.94014626999999995</v>
      </c>
      <c r="G2053" s="33">
        <v>38249.525000000001</v>
      </c>
      <c r="H2053" s="39">
        <v>37104.837</v>
      </c>
    </row>
    <row r="2054" spans="1:8">
      <c r="A2054" s="38" t="s">
        <v>8</v>
      </c>
      <c r="B2054" s="31">
        <v>2010</v>
      </c>
      <c r="C2054" s="31">
        <v>73</v>
      </c>
      <c r="D2054" s="32">
        <v>6.7254599999999998E-2</v>
      </c>
      <c r="E2054" s="32">
        <v>6.5066579999999999E-2</v>
      </c>
      <c r="F2054" s="32">
        <v>0.93493342000000002</v>
      </c>
      <c r="G2054" s="33">
        <v>35960.148000000001</v>
      </c>
      <c r="H2054" s="39">
        <v>34790.247000000003</v>
      </c>
    </row>
    <row r="2055" spans="1:8">
      <c r="A2055" s="38" t="s">
        <v>8</v>
      </c>
      <c r="B2055" s="31">
        <v>2010</v>
      </c>
      <c r="C2055" s="31">
        <v>74</v>
      </c>
      <c r="D2055" s="32">
        <v>7.3614899999999997E-2</v>
      </c>
      <c r="E2055" s="32">
        <v>7.1001519999999999E-2</v>
      </c>
      <c r="F2055" s="32">
        <v>0.92899847999999996</v>
      </c>
      <c r="G2055" s="33">
        <v>33620.345000000001</v>
      </c>
      <c r="H2055" s="39">
        <v>32426.796999999999</v>
      </c>
    </row>
    <row r="2056" spans="1:8">
      <c r="A2056" s="38" t="s">
        <v>8</v>
      </c>
      <c r="B2056" s="31">
        <v>2010</v>
      </c>
      <c r="C2056" s="31">
        <v>75</v>
      </c>
      <c r="D2056" s="32">
        <v>8.0641240000000003E-2</v>
      </c>
      <c r="E2056" s="32">
        <v>7.7515749999999994E-2</v>
      </c>
      <c r="F2056" s="32">
        <v>0.92248425000000001</v>
      </c>
      <c r="G2056" s="33">
        <v>31233.249</v>
      </c>
      <c r="H2056" s="39">
        <v>30022.715</v>
      </c>
    </row>
    <row r="2057" spans="1:8">
      <c r="A2057" s="38" t="s">
        <v>8</v>
      </c>
      <c r="B2057" s="31">
        <v>2010</v>
      </c>
      <c r="C2057" s="31">
        <v>76</v>
      </c>
      <c r="D2057" s="32">
        <v>8.7520749999999994E-2</v>
      </c>
      <c r="E2057" s="32">
        <v>8.3851380000000003E-2</v>
      </c>
      <c r="F2057" s="32">
        <v>0.91614861999999997</v>
      </c>
      <c r="G2057" s="33">
        <v>28812.18</v>
      </c>
      <c r="H2057" s="39">
        <v>27604.21</v>
      </c>
    </row>
    <row r="2058" spans="1:8">
      <c r="A2058" s="38" t="s">
        <v>8</v>
      </c>
      <c r="B2058" s="31">
        <v>2010</v>
      </c>
      <c r="C2058" s="31">
        <v>77</v>
      </c>
      <c r="D2058" s="32">
        <v>9.4982830000000004E-2</v>
      </c>
      <c r="E2058" s="32">
        <v>9.0676480000000004E-2</v>
      </c>
      <c r="F2058" s="32">
        <v>0.90932352000000005</v>
      </c>
      <c r="G2058" s="33">
        <v>26396.239000000001</v>
      </c>
      <c r="H2058" s="39">
        <v>25199.48</v>
      </c>
    </row>
    <row r="2059" spans="1:8">
      <c r="A2059" s="38" t="s">
        <v>8</v>
      </c>
      <c r="B2059" s="31">
        <v>2010</v>
      </c>
      <c r="C2059" s="31">
        <v>78</v>
      </c>
      <c r="D2059" s="32">
        <v>0.10425411</v>
      </c>
      <c r="E2059" s="32">
        <v>9.9088899999999994E-2</v>
      </c>
      <c r="F2059" s="32">
        <v>0.90091109999999996</v>
      </c>
      <c r="G2059" s="33">
        <v>24002.721000000001</v>
      </c>
      <c r="H2059" s="39">
        <v>22813.52</v>
      </c>
    </row>
    <row r="2060" spans="1:8">
      <c r="A2060" s="38" t="s">
        <v>8</v>
      </c>
      <c r="B2060" s="31">
        <v>2010</v>
      </c>
      <c r="C2060" s="31">
        <v>79</v>
      </c>
      <c r="D2060" s="32">
        <v>0.11266057</v>
      </c>
      <c r="E2060" s="32">
        <v>0.10665278</v>
      </c>
      <c r="F2060" s="32">
        <v>0.89334722</v>
      </c>
      <c r="G2060" s="33">
        <v>21624.317999999999</v>
      </c>
      <c r="H2060" s="39">
        <v>20471.170999999998</v>
      </c>
    </row>
    <row r="2061" spans="1:8">
      <c r="A2061" s="38" t="s">
        <v>8</v>
      </c>
      <c r="B2061" s="31">
        <v>2010</v>
      </c>
      <c r="C2061" s="31">
        <v>80</v>
      </c>
      <c r="D2061" s="32">
        <v>0.12366688000000001</v>
      </c>
      <c r="E2061" s="32">
        <v>0.11646542</v>
      </c>
      <c r="F2061" s="32">
        <v>0.88353457999999996</v>
      </c>
      <c r="G2061" s="33">
        <v>19318.024000000001</v>
      </c>
      <c r="H2061" s="39">
        <v>18193.082999999999</v>
      </c>
    </row>
    <row r="2062" spans="1:8">
      <c r="A2062" s="38" t="s">
        <v>8</v>
      </c>
      <c r="B2062" s="31">
        <v>2010</v>
      </c>
      <c r="C2062" s="31">
        <v>81</v>
      </c>
      <c r="D2062" s="32">
        <v>0.13174499000000001</v>
      </c>
      <c r="E2062" s="32">
        <v>0.12360296</v>
      </c>
      <c r="F2062" s="32">
        <v>0.87639703999999996</v>
      </c>
      <c r="G2062" s="33">
        <v>17068.143</v>
      </c>
      <c r="H2062" s="39">
        <v>16013.306</v>
      </c>
    </row>
    <row r="2063" spans="1:8">
      <c r="A2063" s="38" t="s">
        <v>8</v>
      </c>
      <c r="B2063" s="31">
        <v>2010</v>
      </c>
      <c r="C2063" s="31">
        <v>82</v>
      </c>
      <c r="D2063" s="32">
        <v>0.14571724</v>
      </c>
      <c r="E2063" s="32">
        <v>0.13582147999999999</v>
      </c>
      <c r="F2063" s="32">
        <v>0.86417851999999995</v>
      </c>
      <c r="G2063" s="33">
        <v>14958.47</v>
      </c>
      <c r="H2063" s="39">
        <v>13942.629000000001</v>
      </c>
    </row>
    <row r="2064" spans="1:8">
      <c r="A2064" s="38" t="s">
        <v>8</v>
      </c>
      <c r="B2064" s="31">
        <v>2010</v>
      </c>
      <c r="C2064" s="31">
        <v>83</v>
      </c>
      <c r="D2064" s="32">
        <v>0.15828526000000001</v>
      </c>
      <c r="E2064" s="32">
        <v>0.14667686999999999</v>
      </c>
      <c r="F2064" s="32">
        <v>0.85332313000000004</v>
      </c>
      <c r="G2064" s="33">
        <v>12926.788</v>
      </c>
      <c r="H2064" s="39">
        <v>11978.758</v>
      </c>
    </row>
    <row r="2065" spans="1:8">
      <c r="A2065" s="38" t="s">
        <v>8</v>
      </c>
      <c r="B2065" s="31">
        <v>2010</v>
      </c>
      <c r="C2065" s="31">
        <v>84</v>
      </c>
      <c r="D2065" s="32">
        <v>0.17304217999999999</v>
      </c>
      <c r="E2065" s="32">
        <v>0.15926261</v>
      </c>
      <c r="F2065" s="32">
        <v>0.84073739000000003</v>
      </c>
      <c r="G2065" s="33">
        <v>11030.727000000001</v>
      </c>
      <c r="H2065" s="39">
        <v>10152.335999999999</v>
      </c>
    </row>
    <row r="2066" spans="1:8">
      <c r="A2066" s="38" t="s">
        <v>8</v>
      </c>
      <c r="B2066" s="31">
        <v>2010</v>
      </c>
      <c r="C2066" s="31">
        <v>85</v>
      </c>
      <c r="D2066" s="32">
        <v>0.18669280999999999</v>
      </c>
      <c r="E2066" s="32">
        <v>0.17075357999999999</v>
      </c>
      <c r="F2066" s="32">
        <v>0.82924642000000004</v>
      </c>
      <c r="G2066" s="33">
        <v>9273.9449999999997</v>
      </c>
      <c r="H2066" s="39">
        <v>8482.1650000000009</v>
      </c>
    </row>
    <row r="2067" spans="1:8">
      <c r="A2067" s="38" t="s">
        <v>8</v>
      </c>
      <c r="B2067" s="31">
        <v>2010</v>
      </c>
      <c r="C2067" s="31">
        <v>86</v>
      </c>
      <c r="D2067" s="32">
        <v>0.20157251000000001</v>
      </c>
      <c r="E2067" s="32">
        <v>0.18311685</v>
      </c>
      <c r="F2067" s="32">
        <v>0.81688315</v>
      </c>
      <c r="G2067" s="33">
        <v>7690.3860000000004</v>
      </c>
      <c r="H2067" s="39">
        <v>6986.2659999999996</v>
      </c>
    </row>
    <row r="2068" spans="1:8">
      <c r="A2068" s="38" t="s">
        <v>8</v>
      </c>
      <c r="B2068" s="31">
        <v>2010</v>
      </c>
      <c r="C2068" s="31">
        <v>87</v>
      </c>
      <c r="D2068" s="32">
        <v>0.21653449</v>
      </c>
      <c r="E2068" s="32">
        <v>0.19538111999999999</v>
      </c>
      <c r="F2068" s="32">
        <v>0.80461888000000004</v>
      </c>
      <c r="G2068" s="33">
        <v>6282.1459999999997</v>
      </c>
      <c r="H2068" s="39">
        <v>5668.44</v>
      </c>
    </row>
    <row r="2069" spans="1:8">
      <c r="A2069" s="38" t="s">
        <v>8</v>
      </c>
      <c r="B2069" s="31">
        <v>2010</v>
      </c>
      <c r="C2069" s="31">
        <v>88</v>
      </c>
      <c r="D2069" s="32">
        <v>0.23320178</v>
      </c>
      <c r="E2069" s="32">
        <v>0.20884971999999999</v>
      </c>
      <c r="F2069" s="32">
        <v>0.79115027999999998</v>
      </c>
      <c r="G2069" s="33">
        <v>5054.7340000000004</v>
      </c>
      <c r="H2069" s="39">
        <v>4526.8940000000002</v>
      </c>
    </row>
    <row r="2070" spans="1:8">
      <c r="A2070" s="38" t="s">
        <v>8</v>
      </c>
      <c r="B2070" s="31">
        <v>2010</v>
      </c>
      <c r="C2070" s="31">
        <v>89</v>
      </c>
      <c r="D2070" s="32">
        <v>0.24894901</v>
      </c>
      <c r="E2070" s="32">
        <v>0.22139142000000001</v>
      </c>
      <c r="F2070" s="32">
        <v>0.77860857999999999</v>
      </c>
      <c r="G2070" s="33">
        <v>3999.0540000000001</v>
      </c>
      <c r="H2070" s="39">
        <v>3556.3760000000002</v>
      </c>
    </row>
    <row r="2071" spans="1:8">
      <c r="A2071" s="38" t="s">
        <v>8</v>
      </c>
      <c r="B2071" s="31">
        <v>2010</v>
      </c>
      <c r="C2071" s="31">
        <v>90</v>
      </c>
      <c r="D2071" s="32">
        <v>0.27024456000000002</v>
      </c>
      <c r="E2071" s="32">
        <v>0.23807528999999999</v>
      </c>
      <c r="F2071" s="32">
        <v>0.76192470999999995</v>
      </c>
      <c r="G2071" s="33">
        <v>3113.6979999999999</v>
      </c>
      <c r="H2071" s="39">
        <v>2743.05</v>
      </c>
    </row>
    <row r="2072" spans="1:8">
      <c r="A2072" s="38" t="s">
        <v>8</v>
      </c>
      <c r="B2072" s="31">
        <v>2010</v>
      </c>
      <c r="C2072" s="31">
        <v>91</v>
      </c>
      <c r="D2072" s="32">
        <v>0.28395726999999998</v>
      </c>
      <c r="E2072" s="32">
        <v>0.24865375000000001</v>
      </c>
      <c r="F2072" s="32">
        <v>0.75134624999999999</v>
      </c>
      <c r="G2072" s="33">
        <v>2372.4029999999998</v>
      </c>
      <c r="H2072" s="39">
        <v>2077.4499999999998</v>
      </c>
    </row>
    <row r="2073" spans="1:8">
      <c r="A2073" s="38" t="s">
        <v>8</v>
      </c>
      <c r="B2073" s="31">
        <v>2010</v>
      </c>
      <c r="C2073" s="31">
        <v>92</v>
      </c>
      <c r="D2073" s="32">
        <v>0.30634233999999999</v>
      </c>
      <c r="E2073" s="32">
        <v>0.2656521</v>
      </c>
      <c r="F2073" s="32">
        <v>0.73434790000000005</v>
      </c>
      <c r="G2073" s="33">
        <v>1782.4960000000001</v>
      </c>
      <c r="H2073" s="39">
        <v>1545.7339999999999</v>
      </c>
    </row>
    <row r="2074" spans="1:8">
      <c r="A2074" s="38" t="s">
        <v>8</v>
      </c>
      <c r="B2074" s="31">
        <v>2010</v>
      </c>
      <c r="C2074" s="31">
        <v>93</v>
      </c>
      <c r="D2074" s="32">
        <v>0.32671012999999999</v>
      </c>
      <c r="E2074" s="32">
        <v>0.28083440999999998</v>
      </c>
      <c r="F2074" s="32">
        <v>0.71916559000000002</v>
      </c>
      <c r="G2074" s="33">
        <v>1308.972</v>
      </c>
      <c r="H2074" s="39">
        <v>1125.17</v>
      </c>
    </row>
    <row r="2075" spans="1:8">
      <c r="A2075" s="38" t="s">
        <v>8</v>
      </c>
      <c r="B2075" s="31">
        <v>2010</v>
      </c>
      <c r="C2075" s="31">
        <v>94</v>
      </c>
      <c r="D2075" s="32">
        <v>0.34903782</v>
      </c>
      <c r="E2075" s="32">
        <v>0.29717514</v>
      </c>
      <c r="F2075" s="32">
        <v>0.70282486</v>
      </c>
      <c r="G2075" s="33">
        <v>941.36800000000005</v>
      </c>
      <c r="H2075" s="39">
        <v>801.49199999999996</v>
      </c>
    </row>
    <row r="2076" spans="1:8">
      <c r="A2076" s="38" t="s">
        <v>8</v>
      </c>
      <c r="B2076" s="31">
        <v>2010</v>
      </c>
      <c r="C2076" s="31">
        <v>95</v>
      </c>
      <c r="D2076" s="32">
        <v>0.37370798999999999</v>
      </c>
      <c r="E2076" s="32">
        <v>0.31487275999999997</v>
      </c>
      <c r="F2076" s="32">
        <v>0.68512724000000003</v>
      </c>
      <c r="G2076" s="33">
        <v>661.61699999999996</v>
      </c>
      <c r="H2076" s="39">
        <v>557.45399999999995</v>
      </c>
    </row>
    <row r="2077" spans="1:8">
      <c r="A2077" s="38" t="s">
        <v>8</v>
      </c>
      <c r="B2077" s="31">
        <v>2010</v>
      </c>
      <c r="C2077" s="31">
        <v>96</v>
      </c>
      <c r="D2077" s="32">
        <v>0.39604614999999999</v>
      </c>
      <c r="E2077" s="32">
        <v>0.33058306999999998</v>
      </c>
      <c r="F2077" s="32">
        <v>0.66941693000000002</v>
      </c>
      <c r="G2077" s="33">
        <v>453.29199999999997</v>
      </c>
      <c r="H2077" s="39">
        <v>378.36599999999999</v>
      </c>
    </row>
    <row r="2078" spans="1:8">
      <c r="A2078" s="38" t="s">
        <v>8</v>
      </c>
      <c r="B2078" s="31">
        <v>2010</v>
      </c>
      <c r="C2078" s="31">
        <v>97</v>
      </c>
      <c r="D2078" s="32">
        <v>0.41785234999999998</v>
      </c>
      <c r="E2078" s="32">
        <v>0.34563926</v>
      </c>
      <c r="F2078" s="32">
        <v>0.65436074</v>
      </c>
      <c r="G2078" s="33">
        <v>303.44099999999997</v>
      </c>
      <c r="H2078" s="39">
        <v>251.001</v>
      </c>
    </row>
    <row r="2079" spans="1:8">
      <c r="A2079" s="38" t="s">
        <v>8</v>
      </c>
      <c r="B2079" s="31">
        <v>2010</v>
      </c>
      <c r="C2079" s="31">
        <v>98</v>
      </c>
      <c r="D2079" s="32">
        <v>0.43889267999999998</v>
      </c>
      <c r="E2079" s="32">
        <v>0.35991142999999998</v>
      </c>
      <c r="F2079" s="32">
        <v>0.64008856999999997</v>
      </c>
      <c r="G2079" s="33">
        <v>198.56</v>
      </c>
      <c r="H2079" s="39">
        <v>162.828</v>
      </c>
    </row>
    <row r="2080" spans="1:8">
      <c r="A2080" s="38" t="s">
        <v>8</v>
      </c>
      <c r="B2080" s="31">
        <v>2010</v>
      </c>
      <c r="C2080" s="31">
        <v>99</v>
      </c>
      <c r="D2080" s="32">
        <v>0.46554327000000001</v>
      </c>
      <c r="E2080" s="32">
        <v>0.37763950000000002</v>
      </c>
      <c r="F2080" s="32">
        <v>0.62236049999999998</v>
      </c>
      <c r="G2080" s="33">
        <v>127.096</v>
      </c>
      <c r="H2080" s="39">
        <v>103.098</v>
      </c>
    </row>
    <row r="2081" spans="1:8">
      <c r="A2081" s="38" t="s">
        <v>8</v>
      </c>
      <c r="B2081" s="31">
        <v>2011</v>
      </c>
      <c r="C2081" s="31">
        <v>1</v>
      </c>
      <c r="D2081" s="32">
        <v>1.8826760000000001E-2</v>
      </c>
      <c r="E2081" s="32">
        <v>1.8651190000000002E-2</v>
      </c>
      <c r="F2081" s="32">
        <v>0.98134880999999996</v>
      </c>
      <c r="G2081" s="33">
        <v>92702.104000000007</v>
      </c>
      <c r="H2081" s="39">
        <v>91837.601999999999</v>
      </c>
    </row>
    <row r="2082" spans="1:8">
      <c r="A2082" s="38" t="s">
        <v>8</v>
      </c>
      <c r="B2082" s="31">
        <v>2011</v>
      </c>
      <c r="C2082" s="31">
        <v>2</v>
      </c>
      <c r="D2082" s="32">
        <v>1.1443129999999999E-2</v>
      </c>
      <c r="E2082" s="32">
        <v>1.1378030000000001E-2</v>
      </c>
      <c r="F2082" s="32">
        <v>0.98862196999999996</v>
      </c>
      <c r="G2082" s="33">
        <v>90973.1</v>
      </c>
      <c r="H2082" s="39">
        <v>90455.553</v>
      </c>
    </row>
    <row r="2083" spans="1:8">
      <c r="A2083" s="38" t="s">
        <v>8</v>
      </c>
      <c r="B2083" s="31">
        <v>2011</v>
      </c>
      <c r="C2083" s="31">
        <v>3</v>
      </c>
      <c r="D2083" s="32">
        <v>7.7205099999999999E-3</v>
      </c>
      <c r="E2083" s="32">
        <v>7.6908200000000001E-3</v>
      </c>
      <c r="F2083" s="32">
        <v>0.99230918000000001</v>
      </c>
      <c r="G2083" s="33">
        <v>89938.005999999994</v>
      </c>
      <c r="H2083" s="39">
        <v>89592.157000000007</v>
      </c>
    </row>
    <row r="2084" spans="1:8">
      <c r="A2084" s="38" t="s">
        <v>8</v>
      </c>
      <c r="B2084" s="31">
        <v>2011</v>
      </c>
      <c r="C2084" s="31">
        <v>4</v>
      </c>
      <c r="D2084" s="32">
        <v>5.3348099999999997E-3</v>
      </c>
      <c r="E2084" s="32">
        <v>5.3206199999999999E-3</v>
      </c>
      <c r="F2084" s="32">
        <v>0.99467938</v>
      </c>
      <c r="G2084" s="33">
        <v>89246.308999999994</v>
      </c>
      <c r="H2084" s="39">
        <v>89008.885999999999</v>
      </c>
    </row>
    <row r="2085" spans="1:8">
      <c r="A2085" s="38" t="s">
        <v>8</v>
      </c>
      <c r="B2085" s="31">
        <v>2011</v>
      </c>
      <c r="C2085" s="31">
        <v>5</v>
      </c>
      <c r="D2085" s="32">
        <v>3.9674200000000001E-3</v>
      </c>
      <c r="E2085" s="32">
        <v>3.9595699999999999E-3</v>
      </c>
      <c r="F2085" s="32">
        <v>0.99604042999999998</v>
      </c>
      <c r="G2085" s="33">
        <v>88771.463000000003</v>
      </c>
      <c r="H2085" s="39">
        <v>88595.714999999997</v>
      </c>
    </row>
    <row r="2086" spans="1:8">
      <c r="A2086" s="38" t="s">
        <v>8</v>
      </c>
      <c r="B2086" s="31">
        <v>2011</v>
      </c>
      <c r="C2086" s="31">
        <v>6</v>
      </c>
      <c r="D2086" s="32">
        <v>3.2270100000000002E-3</v>
      </c>
      <c r="E2086" s="32">
        <v>3.2218099999999999E-3</v>
      </c>
      <c r="F2086" s="32">
        <v>0.99677819000000001</v>
      </c>
      <c r="G2086" s="33">
        <v>88419.966</v>
      </c>
      <c r="H2086" s="39">
        <v>88277.53</v>
      </c>
    </row>
    <row r="2087" spans="1:8">
      <c r="A2087" s="38" t="s">
        <v>8</v>
      </c>
      <c r="B2087" s="31">
        <v>2011</v>
      </c>
      <c r="C2087" s="31">
        <v>7</v>
      </c>
      <c r="D2087" s="32">
        <v>2.6984600000000002E-3</v>
      </c>
      <c r="E2087" s="32">
        <v>2.6948200000000001E-3</v>
      </c>
      <c r="F2087" s="32">
        <v>0.99730518000000001</v>
      </c>
      <c r="G2087" s="33">
        <v>88135.093999999997</v>
      </c>
      <c r="H2087" s="39">
        <v>88016.34</v>
      </c>
    </row>
    <row r="2088" spans="1:8">
      <c r="A2088" s="38" t="s">
        <v>8</v>
      </c>
      <c r="B2088" s="31">
        <v>2011</v>
      </c>
      <c r="C2088" s="31">
        <v>8</v>
      </c>
      <c r="D2088" s="32">
        <v>2.3394100000000001E-3</v>
      </c>
      <c r="E2088" s="32">
        <v>2.3366799999999998E-3</v>
      </c>
      <c r="F2088" s="32">
        <v>0.99766332000000002</v>
      </c>
      <c r="G2088" s="33">
        <v>87897.585999999996</v>
      </c>
      <c r="H2088" s="39">
        <v>87794.891000000003</v>
      </c>
    </row>
    <row r="2089" spans="1:8">
      <c r="A2089" s="38" t="s">
        <v>8</v>
      </c>
      <c r="B2089" s="31">
        <v>2011</v>
      </c>
      <c r="C2089" s="31">
        <v>9</v>
      </c>
      <c r="D2089" s="32">
        <v>2.1047700000000002E-3</v>
      </c>
      <c r="E2089" s="32">
        <v>2.1025599999999998E-3</v>
      </c>
      <c r="F2089" s="32">
        <v>0.99789744000000002</v>
      </c>
      <c r="G2089" s="33">
        <v>87692.197</v>
      </c>
      <c r="H2089" s="39">
        <v>87600.008000000002</v>
      </c>
    </row>
    <row r="2090" spans="1:8">
      <c r="A2090" s="38" t="s">
        <v>8</v>
      </c>
      <c r="B2090" s="31">
        <v>2011</v>
      </c>
      <c r="C2090" s="31">
        <v>10</v>
      </c>
      <c r="D2090" s="32">
        <v>1.9635299999999998E-3</v>
      </c>
      <c r="E2090" s="32">
        <v>1.9616E-3</v>
      </c>
      <c r="F2090" s="32">
        <v>0.99803839999999999</v>
      </c>
      <c r="G2090" s="33">
        <v>87507.819000000003</v>
      </c>
      <c r="H2090" s="39">
        <v>87421.990999999995</v>
      </c>
    </row>
    <row r="2091" spans="1:8">
      <c r="A2091" s="38" t="s">
        <v>8</v>
      </c>
      <c r="B2091" s="31">
        <v>2011</v>
      </c>
      <c r="C2091" s="31">
        <v>11</v>
      </c>
      <c r="D2091" s="32">
        <v>1.8831200000000001E-3</v>
      </c>
      <c r="E2091" s="32">
        <v>1.8813499999999999E-3</v>
      </c>
      <c r="F2091" s="32">
        <v>0.99811865</v>
      </c>
      <c r="G2091" s="33">
        <v>87336.164000000004</v>
      </c>
      <c r="H2091" s="39">
        <v>87254.009000000005</v>
      </c>
    </row>
    <row r="2092" spans="1:8">
      <c r="A2092" s="38" t="s">
        <v>8</v>
      </c>
      <c r="B2092" s="31">
        <v>2011</v>
      </c>
      <c r="C2092" s="31">
        <v>12</v>
      </c>
      <c r="D2092" s="32">
        <v>1.88656E-3</v>
      </c>
      <c r="E2092" s="32">
        <v>1.88478E-3</v>
      </c>
      <c r="F2092" s="32">
        <v>0.99811521999999997</v>
      </c>
      <c r="G2092" s="33">
        <v>87171.854000000007</v>
      </c>
      <c r="H2092" s="39">
        <v>87089.703999999998</v>
      </c>
    </row>
    <row r="2093" spans="1:8">
      <c r="A2093" s="38" t="s">
        <v>8</v>
      </c>
      <c r="B2093" s="31">
        <v>2011</v>
      </c>
      <c r="C2093" s="31">
        <v>13</v>
      </c>
      <c r="D2093" s="32">
        <v>1.94064E-3</v>
      </c>
      <c r="E2093" s="32">
        <v>1.9387600000000001E-3</v>
      </c>
      <c r="F2093" s="32">
        <v>0.99806123999999996</v>
      </c>
      <c r="G2093" s="33">
        <v>87007.554000000004</v>
      </c>
      <c r="H2093" s="39">
        <v>86923.210999999996</v>
      </c>
    </row>
    <row r="2094" spans="1:8">
      <c r="A2094" s="38" t="s">
        <v>8</v>
      </c>
      <c r="B2094" s="31">
        <v>2011</v>
      </c>
      <c r="C2094" s="31">
        <v>14</v>
      </c>
      <c r="D2094" s="32">
        <v>2.05514E-3</v>
      </c>
      <c r="E2094" s="32">
        <v>2.05303E-3</v>
      </c>
      <c r="F2094" s="32">
        <v>0.99794696999999999</v>
      </c>
      <c r="G2094" s="33">
        <v>86838.866999999998</v>
      </c>
      <c r="H2094" s="39">
        <v>86749.725999999995</v>
      </c>
    </row>
    <row r="2095" spans="1:8">
      <c r="A2095" s="38" t="s">
        <v>8</v>
      </c>
      <c r="B2095" s="31">
        <v>2011</v>
      </c>
      <c r="C2095" s="31">
        <v>15</v>
      </c>
      <c r="D2095" s="32">
        <v>2.2049000000000001E-3</v>
      </c>
      <c r="E2095" s="32">
        <v>2.2024800000000001E-3</v>
      </c>
      <c r="F2095" s="32">
        <v>0.99779751999999999</v>
      </c>
      <c r="G2095" s="33">
        <v>86660.584000000003</v>
      </c>
      <c r="H2095" s="39">
        <v>86565.15</v>
      </c>
    </row>
    <row r="2096" spans="1:8">
      <c r="A2096" s="38" t="s">
        <v>8</v>
      </c>
      <c r="B2096" s="31">
        <v>2011</v>
      </c>
      <c r="C2096" s="31">
        <v>16</v>
      </c>
      <c r="D2096" s="32">
        <v>2.41202E-3</v>
      </c>
      <c r="E2096" s="32">
        <v>2.4091099999999999E-3</v>
      </c>
      <c r="F2096" s="32">
        <v>0.99759089000000001</v>
      </c>
      <c r="G2096" s="33">
        <v>86469.716</v>
      </c>
      <c r="H2096" s="39">
        <v>86365.558999999994</v>
      </c>
    </row>
    <row r="2097" spans="1:8">
      <c r="A2097" s="38" t="s">
        <v>8</v>
      </c>
      <c r="B2097" s="31">
        <v>2011</v>
      </c>
      <c r="C2097" s="31">
        <v>17</v>
      </c>
      <c r="D2097" s="32">
        <v>2.6301300000000001E-3</v>
      </c>
      <c r="E2097" s="32">
        <v>2.6266800000000002E-3</v>
      </c>
      <c r="F2097" s="32">
        <v>0.99737332000000001</v>
      </c>
      <c r="G2097" s="33">
        <v>86261.400999999998</v>
      </c>
      <c r="H2097" s="39">
        <v>86148.111000000004</v>
      </c>
    </row>
    <row r="2098" spans="1:8">
      <c r="A2098" s="38" t="s">
        <v>8</v>
      </c>
      <c r="B2098" s="31">
        <v>2011</v>
      </c>
      <c r="C2098" s="31">
        <v>18</v>
      </c>
      <c r="D2098" s="32">
        <v>2.8629900000000002E-3</v>
      </c>
      <c r="E2098" s="32">
        <v>2.8589000000000002E-3</v>
      </c>
      <c r="F2098" s="32">
        <v>0.9971411</v>
      </c>
      <c r="G2098" s="33">
        <v>86034.82</v>
      </c>
      <c r="H2098" s="39">
        <v>85911.838000000003</v>
      </c>
    </row>
    <row r="2099" spans="1:8">
      <c r="A2099" s="38" t="s">
        <v>8</v>
      </c>
      <c r="B2099" s="31">
        <v>2011</v>
      </c>
      <c r="C2099" s="31">
        <v>19</v>
      </c>
      <c r="D2099" s="32">
        <v>3.10086E-3</v>
      </c>
      <c r="E2099" s="32">
        <v>3.0960599999999999E-3</v>
      </c>
      <c r="F2099" s="32">
        <v>0.99690394000000004</v>
      </c>
      <c r="G2099" s="33">
        <v>85788.854999999996</v>
      </c>
      <c r="H2099" s="39">
        <v>85656.051999999996</v>
      </c>
    </row>
    <row r="2100" spans="1:8">
      <c r="A2100" s="38" t="s">
        <v>8</v>
      </c>
      <c r="B2100" s="31">
        <v>2011</v>
      </c>
      <c r="C2100" s="31">
        <v>20</v>
      </c>
      <c r="D2100" s="32">
        <v>3.3436400000000002E-3</v>
      </c>
      <c r="E2100" s="32">
        <v>3.3380599999999999E-3</v>
      </c>
      <c r="F2100" s="32">
        <v>0.99666193999999997</v>
      </c>
      <c r="G2100" s="33">
        <v>85523.248000000007</v>
      </c>
      <c r="H2100" s="39">
        <v>85380.506999999998</v>
      </c>
    </row>
    <row r="2101" spans="1:8">
      <c r="A2101" s="38" t="s">
        <v>8</v>
      </c>
      <c r="B2101" s="31">
        <v>2011</v>
      </c>
      <c r="C2101" s="31">
        <v>21</v>
      </c>
      <c r="D2101" s="32">
        <v>3.56683E-3</v>
      </c>
      <c r="E2101" s="32">
        <v>3.56048E-3</v>
      </c>
      <c r="F2101" s="32">
        <v>0.99643952000000002</v>
      </c>
      <c r="G2101" s="33">
        <v>85237.766000000003</v>
      </c>
      <c r="H2101" s="39">
        <v>85086.023000000001</v>
      </c>
    </row>
    <row r="2102" spans="1:8">
      <c r="A2102" s="38" t="s">
        <v>8</v>
      </c>
      <c r="B2102" s="31">
        <v>2011</v>
      </c>
      <c r="C2102" s="31">
        <v>22</v>
      </c>
      <c r="D2102" s="32">
        <v>3.7664899999999999E-3</v>
      </c>
      <c r="E2102" s="32">
        <v>3.7594099999999999E-3</v>
      </c>
      <c r="F2102" s="32">
        <v>0.99624058999999998</v>
      </c>
      <c r="G2102" s="33">
        <v>84934.278999999995</v>
      </c>
      <c r="H2102" s="39">
        <v>84774.627999999997</v>
      </c>
    </row>
    <row r="2103" spans="1:8">
      <c r="A2103" s="38" t="s">
        <v>8</v>
      </c>
      <c r="B2103" s="31">
        <v>2011</v>
      </c>
      <c r="C2103" s="31">
        <v>23</v>
      </c>
      <c r="D2103" s="32">
        <v>3.9308199999999998E-3</v>
      </c>
      <c r="E2103" s="32">
        <v>3.9231099999999996E-3</v>
      </c>
      <c r="F2103" s="32">
        <v>0.99607688999999999</v>
      </c>
      <c r="G2103" s="33">
        <v>84614.976999999999</v>
      </c>
      <c r="H2103" s="39">
        <v>84449</v>
      </c>
    </row>
    <row r="2104" spans="1:8">
      <c r="A2104" s="38" t="s">
        <v>8</v>
      </c>
      <c r="B2104" s="31">
        <v>2011</v>
      </c>
      <c r="C2104" s="31">
        <v>24</v>
      </c>
      <c r="D2104" s="32">
        <v>4.0803100000000002E-3</v>
      </c>
      <c r="E2104" s="32">
        <v>4.0720000000000001E-3</v>
      </c>
      <c r="F2104" s="32">
        <v>0.99592800000000004</v>
      </c>
      <c r="G2104" s="33">
        <v>84283.023000000001</v>
      </c>
      <c r="H2104" s="39">
        <v>84111.422000000006</v>
      </c>
    </row>
    <row r="2105" spans="1:8">
      <c r="A2105" s="38" t="s">
        <v>8</v>
      </c>
      <c r="B2105" s="31">
        <v>2011</v>
      </c>
      <c r="C2105" s="31">
        <v>25</v>
      </c>
      <c r="D2105" s="32">
        <v>4.2166399999999998E-3</v>
      </c>
      <c r="E2105" s="32">
        <v>4.2077699999999996E-3</v>
      </c>
      <c r="F2105" s="32">
        <v>0.99579222999999994</v>
      </c>
      <c r="G2105" s="33">
        <v>83939.822</v>
      </c>
      <c r="H2105" s="39">
        <v>83763.221999999994</v>
      </c>
    </row>
    <row r="2106" spans="1:8">
      <c r="A2106" s="38" t="s">
        <v>8</v>
      </c>
      <c r="B2106" s="31">
        <v>2011</v>
      </c>
      <c r="C2106" s="31">
        <v>26</v>
      </c>
      <c r="D2106" s="32">
        <v>4.3443700000000002E-3</v>
      </c>
      <c r="E2106" s="32">
        <v>4.3349599999999997E-3</v>
      </c>
      <c r="F2106" s="32">
        <v>0.99566504</v>
      </c>
      <c r="G2106" s="33">
        <v>83586.623000000007</v>
      </c>
      <c r="H2106" s="39">
        <v>83405.45</v>
      </c>
    </row>
    <row r="2107" spans="1:8">
      <c r="A2107" s="38" t="s">
        <v>8</v>
      </c>
      <c r="B2107" s="31">
        <v>2011</v>
      </c>
      <c r="C2107" s="31">
        <v>27</v>
      </c>
      <c r="D2107" s="32">
        <v>4.4752799999999999E-3</v>
      </c>
      <c r="E2107" s="32">
        <v>4.4652900000000002E-3</v>
      </c>
      <c r="F2107" s="32">
        <v>0.99553471000000004</v>
      </c>
      <c r="G2107" s="33">
        <v>83224.278000000006</v>
      </c>
      <c r="H2107" s="39">
        <v>83038.467999999993</v>
      </c>
    </row>
    <row r="2108" spans="1:8">
      <c r="A2108" s="38" t="s">
        <v>8</v>
      </c>
      <c r="B2108" s="31">
        <v>2011</v>
      </c>
      <c r="C2108" s="31">
        <v>28</v>
      </c>
      <c r="D2108" s="32">
        <v>4.6276900000000003E-3</v>
      </c>
      <c r="E2108" s="32">
        <v>4.6169999999999996E-3</v>
      </c>
      <c r="F2108" s="32">
        <v>0.99538300000000002</v>
      </c>
      <c r="G2108" s="33">
        <v>82852.657999999996</v>
      </c>
      <c r="H2108" s="39">
        <v>82661.392999999996</v>
      </c>
    </row>
    <row r="2109" spans="1:8">
      <c r="A2109" s="38" t="s">
        <v>8</v>
      </c>
      <c r="B2109" s="31">
        <v>2011</v>
      </c>
      <c r="C2109" s="31">
        <v>29</v>
      </c>
      <c r="D2109" s="32">
        <v>4.7603599999999999E-3</v>
      </c>
      <c r="E2109" s="32">
        <v>4.7490600000000003E-3</v>
      </c>
      <c r="F2109" s="32">
        <v>0.99525094000000003</v>
      </c>
      <c r="G2109" s="33">
        <v>82470.126999999993</v>
      </c>
      <c r="H2109" s="39">
        <v>82274.298999999999</v>
      </c>
    </row>
    <row r="2110" spans="1:8">
      <c r="A2110" s="38" t="s">
        <v>8</v>
      </c>
      <c r="B2110" s="31">
        <v>2011</v>
      </c>
      <c r="C2110" s="31">
        <v>30</v>
      </c>
      <c r="D2110" s="32">
        <v>4.9701700000000003E-3</v>
      </c>
      <c r="E2110" s="32">
        <v>4.9578499999999998E-3</v>
      </c>
      <c r="F2110" s="32">
        <v>0.99504214999999996</v>
      </c>
      <c r="G2110" s="33">
        <v>82078.471999999994</v>
      </c>
      <c r="H2110" s="39">
        <v>81875.005000000005</v>
      </c>
    </row>
    <row r="2111" spans="1:8">
      <c r="A2111" s="38" t="s">
        <v>8</v>
      </c>
      <c r="B2111" s="31">
        <v>2011</v>
      </c>
      <c r="C2111" s="31">
        <v>31</v>
      </c>
      <c r="D2111" s="32">
        <v>5.0910199999999999E-3</v>
      </c>
      <c r="E2111" s="32">
        <v>5.0781000000000003E-3</v>
      </c>
      <c r="F2111" s="32">
        <v>0.99492190000000003</v>
      </c>
      <c r="G2111" s="33">
        <v>81671.539000000004</v>
      </c>
      <c r="H2111" s="39">
        <v>81464.171000000002</v>
      </c>
    </row>
    <row r="2112" spans="1:8">
      <c r="A2112" s="38" t="s">
        <v>8</v>
      </c>
      <c r="B2112" s="31">
        <v>2011</v>
      </c>
      <c r="C2112" s="31">
        <v>32</v>
      </c>
      <c r="D2112" s="32">
        <v>5.3412800000000003E-3</v>
      </c>
      <c r="E2112" s="32">
        <v>5.3270499999999998E-3</v>
      </c>
      <c r="F2112" s="32">
        <v>0.99467295</v>
      </c>
      <c r="G2112" s="33">
        <v>81256.803</v>
      </c>
      <c r="H2112" s="39">
        <v>81040.373999999996</v>
      </c>
    </row>
    <row r="2113" spans="1:8">
      <c r="A2113" s="38" t="s">
        <v>8</v>
      </c>
      <c r="B2113" s="31">
        <v>2011</v>
      </c>
      <c r="C2113" s="31">
        <v>33</v>
      </c>
      <c r="D2113" s="32">
        <v>5.5519000000000002E-3</v>
      </c>
      <c r="E2113" s="32">
        <v>5.5365299999999996E-3</v>
      </c>
      <c r="F2113" s="32">
        <v>0.99446347000000002</v>
      </c>
      <c r="G2113" s="33">
        <v>80823.944000000003</v>
      </c>
      <c r="H2113" s="39">
        <v>80600.202000000005</v>
      </c>
    </row>
    <row r="2114" spans="1:8">
      <c r="A2114" s="38" t="s">
        <v>8</v>
      </c>
      <c r="B2114" s="31">
        <v>2011</v>
      </c>
      <c r="C2114" s="31">
        <v>34</v>
      </c>
      <c r="D2114" s="32">
        <v>5.77905E-3</v>
      </c>
      <c r="E2114" s="32">
        <v>5.7624E-3</v>
      </c>
      <c r="F2114" s="32">
        <v>0.99423760000000005</v>
      </c>
      <c r="G2114" s="33">
        <v>80376.460000000006</v>
      </c>
      <c r="H2114" s="39">
        <v>80144.879000000001</v>
      </c>
    </row>
    <row r="2115" spans="1:8">
      <c r="A2115" s="38" t="s">
        <v>8</v>
      </c>
      <c r="B2115" s="31">
        <v>2011</v>
      </c>
      <c r="C2115" s="31">
        <v>35</v>
      </c>
      <c r="D2115" s="32">
        <v>6.0440800000000003E-3</v>
      </c>
      <c r="E2115" s="32">
        <v>6.02587E-3</v>
      </c>
      <c r="F2115" s="32">
        <v>0.99397413000000001</v>
      </c>
      <c r="G2115" s="33">
        <v>79913.297999999995</v>
      </c>
      <c r="H2115" s="39">
        <v>79672.524000000005</v>
      </c>
    </row>
    <row r="2116" spans="1:8">
      <c r="A2116" s="38" t="s">
        <v>8</v>
      </c>
      <c r="B2116" s="31">
        <v>2011</v>
      </c>
      <c r="C2116" s="31">
        <v>36</v>
      </c>
      <c r="D2116" s="32">
        <v>6.2968900000000003E-3</v>
      </c>
      <c r="E2116" s="32">
        <v>6.2771199999999997E-3</v>
      </c>
      <c r="F2116" s="32">
        <v>0.99372287999999998</v>
      </c>
      <c r="G2116" s="33">
        <v>79431.751000000004</v>
      </c>
      <c r="H2116" s="39">
        <v>79182.448999999993</v>
      </c>
    </row>
    <row r="2117" spans="1:8">
      <c r="A2117" s="38" t="s">
        <v>8</v>
      </c>
      <c r="B2117" s="31">
        <v>2011</v>
      </c>
      <c r="C2117" s="31">
        <v>37</v>
      </c>
      <c r="D2117" s="32">
        <v>6.54332E-3</v>
      </c>
      <c r="E2117" s="32">
        <v>6.5219800000000001E-3</v>
      </c>
      <c r="F2117" s="32">
        <v>0.99347801999999996</v>
      </c>
      <c r="G2117" s="33">
        <v>78933.148000000001</v>
      </c>
      <c r="H2117" s="39">
        <v>78675.747000000003</v>
      </c>
    </row>
    <row r="2118" spans="1:8">
      <c r="A2118" s="38" t="s">
        <v>8</v>
      </c>
      <c r="B2118" s="31">
        <v>2011</v>
      </c>
      <c r="C2118" s="31">
        <v>38</v>
      </c>
      <c r="D2118" s="32">
        <v>6.8560699999999997E-3</v>
      </c>
      <c r="E2118" s="32">
        <v>6.83265E-3</v>
      </c>
      <c r="F2118" s="32">
        <v>0.99316735</v>
      </c>
      <c r="G2118" s="33">
        <v>78418.346999999994</v>
      </c>
      <c r="H2118" s="39">
        <v>78150.444000000003</v>
      </c>
    </row>
    <row r="2119" spans="1:8">
      <c r="A2119" s="38" t="s">
        <v>8</v>
      </c>
      <c r="B2119" s="31">
        <v>2011</v>
      </c>
      <c r="C2119" s="31">
        <v>39</v>
      </c>
      <c r="D2119" s="32">
        <v>7.10957E-3</v>
      </c>
      <c r="E2119" s="32">
        <v>7.0843800000000004E-3</v>
      </c>
      <c r="F2119" s="32">
        <v>0.99291562</v>
      </c>
      <c r="G2119" s="33">
        <v>77882.542000000001</v>
      </c>
      <c r="H2119" s="39">
        <v>77606.667000000001</v>
      </c>
    </row>
    <row r="2120" spans="1:8">
      <c r="A2120" s="38" t="s">
        <v>8</v>
      </c>
      <c r="B2120" s="31">
        <v>2011</v>
      </c>
      <c r="C2120" s="31">
        <v>40</v>
      </c>
      <c r="D2120" s="32">
        <v>7.4886700000000002E-3</v>
      </c>
      <c r="E2120" s="32">
        <v>7.4607299999999996E-3</v>
      </c>
      <c r="F2120" s="32">
        <v>0.99253926999999997</v>
      </c>
      <c r="G2120" s="33">
        <v>77330.792000000001</v>
      </c>
      <c r="H2120" s="39">
        <v>77042.320000000007</v>
      </c>
    </row>
    <row r="2121" spans="1:8">
      <c r="A2121" s="38" t="s">
        <v>8</v>
      </c>
      <c r="B2121" s="31">
        <v>2011</v>
      </c>
      <c r="C2121" s="31">
        <v>41</v>
      </c>
      <c r="D2121" s="32">
        <v>7.6578899999999997E-3</v>
      </c>
      <c r="E2121" s="32">
        <v>7.6286799999999997E-3</v>
      </c>
      <c r="F2121" s="32">
        <v>0.99237131999999995</v>
      </c>
      <c r="G2121" s="33">
        <v>76753.847999999998</v>
      </c>
      <c r="H2121" s="39">
        <v>76461.082999999999</v>
      </c>
    </row>
    <row r="2122" spans="1:8">
      <c r="A2122" s="38" t="s">
        <v>8</v>
      </c>
      <c r="B2122" s="31">
        <v>2011</v>
      </c>
      <c r="C2122" s="31">
        <v>42</v>
      </c>
      <c r="D2122" s="32">
        <v>8.0873799999999999E-3</v>
      </c>
      <c r="E2122" s="32">
        <v>8.0548000000000008E-3</v>
      </c>
      <c r="F2122" s="32">
        <v>0.99194519999999997</v>
      </c>
      <c r="G2122" s="33">
        <v>76168.316999999995</v>
      </c>
      <c r="H2122" s="39">
        <v>75861.557000000001</v>
      </c>
    </row>
    <row r="2123" spans="1:8">
      <c r="A2123" s="38" t="s">
        <v>8</v>
      </c>
      <c r="B2123" s="31">
        <v>2011</v>
      </c>
      <c r="C2123" s="31">
        <v>43</v>
      </c>
      <c r="D2123" s="32">
        <v>8.3371199999999999E-3</v>
      </c>
      <c r="E2123" s="32">
        <v>8.3025100000000008E-3</v>
      </c>
      <c r="F2123" s="32">
        <v>0.99169748999999996</v>
      </c>
      <c r="G2123" s="33">
        <v>75554.796000000002</v>
      </c>
      <c r="H2123" s="39">
        <v>75241.149000000005</v>
      </c>
    </row>
    <row r="2124" spans="1:8">
      <c r="A2124" s="38" t="s">
        <v>8</v>
      </c>
      <c r="B2124" s="31">
        <v>2011</v>
      </c>
      <c r="C2124" s="31">
        <v>44</v>
      </c>
      <c r="D2124" s="32">
        <v>8.6929799999999995E-3</v>
      </c>
      <c r="E2124" s="32">
        <v>8.6553499999999992E-3</v>
      </c>
      <c r="F2124" s="32">
        <v>0.99134465000000005</v>
      </c>
      <c r="G2124" s="33">
        <v>74927.501999999993</v>
      </c>
      <c r="H2124" s="39">
        <v>74603.240000000005</v>
      </c>
    </row>
    <row r="2125" spans="1:8">
      <c r="A2125" s="38" t="s">
        <v>8</v>
      </c>
      <c r="B2125" s="31">
        <v>2011</v>
      </c>
      <c r="C2125" s="31">
        <v>45</v>
      </c>
      <c r="D2125" s="32">
        <v>9.12519E-3</v>
      </c>
      <c r="E2125" s="32">
        <v>9.0837399999999999E-3</v>
      </c>
      <c r="F2125" s="32">
        <v>0.99091625999999999</v>
      </c>
      <c r="G2125" s="33">
        <v>74278.978000000003</v>
      </c>
      <c r="H2125" s="39">
        <v>73941.611999999994</v>
      </c>
    </row>
    <row r="2126" spans="1:8">
      <c r="A2126" s="38" t="s">
        <v>8</v>
      </c>
      <c r="B2126" s="31">
        <v>2011</v>
      </c>
      <c r="C2126" s="31">
        <v>46</v>
      </c>
      <c r="D2126" s="32">
        <v>9.4843500000000008E-3</v>
      </c>
      <c r="E2126" s="32">
        <v>9.4395899999999994E-3</v>
      </c>
      <c r="F2126" s="32">
        <v>0.99056040999999995</v>
      </c>
      <c r="G2126" s="33">
        <v>73604.247000000003</v>
      </c>
      <c r="H2126" s="39">
        <v>73256.850000000006</v>
      </c>
    </row>
    <row r="2127" spans="1:8">
      <c r="A2127" s="38" t="s">
        <v>8</v>
      </c>
      <c r="B2127" s="31">
        <v>2011</v>
      </c>
      <c r="C2127" s="31">
        <v>47</v>
      </c>
      <c r="D2127" s="32">
        <v>9.9532400000000004E-3</v>
      </c>
      <c r="E2127" s="32">
        <v>9.9039499999999999E-3</v>
      </c>
      <c r="F2127" s="32">
        <v>0.99009605000000001</v>
      </c>
      <c r="G2127" s="33">
        <v>72909.452999999994</v>
      </c>
      <c r="H2127" s="39">
        <v>72548.407000000007</v>
      </c>
    </row>
    <row r="2128" spans="1:8">
      <c r="A2128" s="38" t="s">
        <v>8</v>
      </c>
      <c r="B2128" s="31">
        <v>2011</v>
      </c>
      <c r="C2128" s="31">
        <v>48</v>
      </c>
      <c r="D2128" s="32">
        <v>1.0573600000000001E-2</v>
      </c>
      <c r="E2128" s="32">
        <v>1.0518E-2</v>
      </c>
      <c r="F2128" s="32">
        <v>0.98948199999999997</v>
      </c>
      <c r="G2128" s="33">
        <v>72187.361000000004</v>
      </c>
      <c r="H2128" s="39">
        <v>71807.728000000003</v>
      </c>
    </row>
    <row r="2129" spans="1:8">
      <c r="A2129" s="38" t="s">
        <v>8</v>
      </c>
      <c r="B2129" s="31">
        <v>2011</v>
      </c>
      <c r="C2129" s="31">
        <v>49</v>
      </c>
      <c r="D2129" s="32">
        <v>1.117107E-2</v>
      </c>
      <c r="E2129" s="32">
        <v>1.1109020000000001E-2</v>
      </c>
      <c r="F2129" s="32">
        <v>0.98889097999999998</v>
      </c>
      <c r="G2129" s="33">
        <v>71428.095000000001</v>
      </c>
      <c r="H2129" s="39">
        <v>71031.346999999994</v>
      </c>
    </row>
    <row r="2130" spans="1:8">
      <c r="A2130" s="38" t="s">
        <v>8</v>
      </c>
      <c r="B2130" s="31">
        <v>2011</v>
      </c>
      <c r="C2130" s="31">
        <v>50</v>
      </c>
      <c r="D2130" s="32">
        <v>1.201341E-2</v>
      </c>
      <c r="E2130" s="32">
        <v>1.194168E-2</v>
      </c>
      <c r="F2130" s="32">
        <v>0.98805832000000005</v>
      </c>
      <c r="G2130" s="33">
        <v>70634.599000000002</v>
      </c>
      <c r="H2130" s="39">
        <v>70212.850999999995</v>
      </c>
    </row>
    <row r="2131" spans="1:8">
      <c r="A2131" s="38" t="s">
        <v>8</v>
      </c>
      <c r="B2131" s="31">
        <v>2011</v>
      </c>
      <c r="C2131" s="31">
        <v>51</v>
      </c>
      <c r="D2131" s="32">
        <v>1.2504370000000001E-2</v>
      </c>
      <c r="E2131" s="32">
        <v>1.2426680000000001E-2</v>
      </c>
      <c r="F2131" s="32">
        <v>0.98757331999999998</v>
      </c>
      <c r="G2131" s="33">
        <v>69791.103000000003</v>
      </c>
      <c r="H2131" s="39">
        <v>69357.467000000004</v>
      </c>
    </row>
    <row r="2132" spans="1:8">
      <c r="A2132" s="38" t="s">
        <v>8</v>
      </c>
      <c r="B2132" s="31">
        <v>2011</v>
      </c>
      <c r="C2132" s="31">
        <v>52</v>
      </c>
      <c r="D2132" s="32">
        <v>1.3431139999999999E-2</v>
      </c>
      <c r="E2132" s="32">
        <v>1.3341550000000001E-2</v>
      </c>
      <c r="F2132" s="32">
        <v>0.98665844999999996</v>
      </c>
      <c r="G2132" s="33">
        <v>68923.831999999995</v>
      </c>
      <c r="H2132" s="39">
        <v>68464.055999999997</v>
      </c>
    </row>
    <row r="2133" spans="1:8">
      <c r="A2133" s="38" t="s">
        <v>8</v>
      </c>
      <c r="B2133" s="31">
        <v>2011</v>
      </c>
      <c r="C2133" s="31">
        <v>53</v>
      </c>
      <c r="D2133" s="32">
        <v>1.4109709999999999E-2</v>
      </c>
      <c r="E2133" s="32">
        <v>1.401086E-2</v>
      </c>
      <c r="F2133" s="32">
        <v>0.98598914000000004</v>
      </c>
      <c r="G2133" s="33">
        <v>68004.281000000003</v>
      </c>
      <c r="H2133" s="39">
        <v>67527.881999999998</v>
      </c>
    </row>
    <row r="2134" spans="1:8">
      <c r="A2134" s="38" t="s">
        <v>8</v>
      </c>
      <c r="B2134" s="31">
        <v>2011</v>
      </c>
      <c r="C2134" s="31">
        <v>54</v>
      </c>
      <c r="D2134" s="32">
        <v>1.492895E-2</v>
      </c>
      <c r="E2134" s="32">
        <v>1.4818339999999999E-2</v>
      </c>
      <c r="F2134" s="32">
        <v>0.98518165999999996</v>
      </c>
      <c r="G2134" s="33">
        <v>67051.482999999993</v>
      </c>
      <c r="H2134" s="39">
        <v>66554.687000000005</v>
      </c>
    </row>
    <row r="2135" spans="1:8">
      <c r="A2135" s="38" t="s">
        <v>8</v>
      </c>
      <c r="B2135" s="31">
        <v>2011</v>
      </c>
      <c r="C2135" s="31">
        <v>55</v>
      </c>
      <c r="D2135" s="32">
        <v>1.5740239999999999E-2</v>
      </c>
      <c r="E2135" s="32">
        <v>1.561733E-2</v>
      </c>
      <c r="F2135" s="32">
        <v>0.98438267000000002</v>
      </c>
      <c r="G2135" s="33">
        <v>66057.891000000003</v>
      </c>
      <c r="H2135" s="39">
        <v>65542.066999999995</v>
      </c>
    </row>
    <row r="2136" spans="1:8">
      <c r="A2136" s="38" t="s">
        <v>8</v>
      </c>
      <c r="B2136" s="31">
        <v>2011</v>
      </c>
      <c r="C2136" s="31">
        <v>56</v>
      </c>
      <c r="D2136" s="32">
        <v>1.667712E-2</v>
      </c>
      <c r="E2136" s="32">
        <v>1.6539209999999999E-2</v>
      </c>
      <c r="F2136" s="32">
        <v>0.98346078999999997</v>
      </c>
      <c r="G2136" s="33">
        <v>65026.243000000002</v>
      </c>
      <c r="H2136" s="39">
        <v>64488.502</v>
      </c>
    </row>
    <row r="2137" spans="1:8">
      <c r="A2137" s="38" t="s">
        <v>8</v>
      </c>
      <c r="B2137" s="31">
        <v>2011</v>
      </c>
      <c r="C2137" s="31">
        <v>57</v>
      </c>
      <c r="D2137" s="32">
        <v>1.7640579999999999E-2</v>
      </c>
      <c r="E2137" s="32">
        <v>1.7486350000000001E-2</v>
      </c>
      <c r="F2137" s="32">
        <v>0.98251365000000002</v>
      </c>
      <c r="G2137" s="33">
        <v>63950.760999999999</v>
      </c>
      <c r="H2137" s="39">
        <v>63391.627999999997</v>
      </c>
    </row>
    <row r="2138" spans="1:8">
      <c r="A2138" s="38" t="s">
        <v>8</v>
      </c>
      <c r="B2138" s="31">
        <v>2011</v>
      </c>
      <c r="C2138" s="31">
        <v>58</v>
      </c>
      <c r="D2138" s="32">
        <v>1.8999510000000001E-2</v>
      </c>
      <c r="E2138" s="32">
        <v>1.8820719999999999E-2</v>
      </c>
      <c r="F2138" s="32">
        <v>0.98117927999999999</v>
      </c>
      <c r="G2138" s="33">
        <v>62832.495999999999</v>
      </c>
      <c r="H2138" s="39">
        <v>62241.218999999997</v>
      </c>
    </row>
    <row r="2139" spans="1:8">
      <c r="A2139" s="38" t="s">
        <v>8</v>
      </c>
      <c r="B2139" s="31">
        <v>2011</v>
      </c>
      <c r="C2139" s="31">
        <v>59</v>
      </c>
      <c r="D2139" s="32">
        <v>2.037251E-2</v>
      </c>
      <c r="E2139" s="32">
        <v>2.016708E-2</v>
      </c>
      <c r="F2139" s="32">
        <v>0.97983292</v>
      </c>
      <c r="G2139" s="33">
        <v>61649.942999999999</v>
      </c>
      <c r="H2139" s="39">
        <v>61028.292999999998</v>
      </c>
    </row>
    <row r="2140" spans="1:8">
      <c r="A2140" s="38" t="s">
        <v>8</v>
      </c>
      <c r="B2140" s="31">
        <v>2011</v>
      </c>
      <c r="C2140" s="31">
        <v>60</v>
      </c>
      <c r="D2140" s="32">
        <v>2.240284E-2</v>
      </c>
      <c r="E2140" s="32">
        <v>2.215468E-2</v>
      </c>
      <c r="F2140" s="32">
        <v>0.97784532000000002</v>
      </c>
      <c r="G2140" s="33">
        <v>60406.642999999996</v>
      </c>
      <c r="H2140" s="39">
        <v>59737.498</v>
      </c>
    </row>
    <row r="2141" spans="1:8">
      <c r="A2141" s="38" t="s">
        <v>8</v>
      </c>
      <c r="B2141" s="31">
        <v>2011</v>
      </c>
      <c r="C2141" s="31">
        <v>61</v>
      </c>
      <c r="D2141" s="32">
        <v>2.3728490000000001E-2</v>
      </c>
      <c r="E2141" s="32">
        <v>2.3450269999999999E-2</v>
      </c>
      <c r="F2141" s="32">
        <v>0.97654973</v>
      </c>
      <c r="G2141" s="33">
        <v>59068.353999999999</v>
      </c>
      <c r="H2141" s="39">
        <v>58375.769</v>
      </c>
    </row>
    <row r="2142" spans="1:8">
      <c r="A2142" s="38" t="s">
        <v>8</v>
      </c>
      <c r="B2142" s="31">
        <v>2011</v>
      </c>
      <c r="C2142" s="31">
        <v>62</v>
      </c>
      <c r="D2142" s="32">
        <v>2.605203E-2</v>
      </c>
      <c r="E2142" s="32">
        <v>2.571704E-2</v>
      </c>
      <c r="F2142" s="32">
        <v>0.97428296000000003</v>
      </c>
      <c r="G2142" s="33">
        <v>57683.184999999998</v>
      </c>
      <c r="H2142" s="39">
        <v>56941.464</v>
      </c>
    </row>
    <row r="2143" spans="1:8">
      <c r="A2143" s="38" t="s">
        <v>8</v>
      </c>
      <c r="B2143" s="31">
        <v>2011</v>
      </c>
      <c r="C2143" s="31">
        <v>63</v>
      </c>
      <c r="D2143" s="32">
        <v>2.8146930000000001E-2</v>
      </c>
      <c r="E2143" s="32">
        <v>2.7756300000000001E-2</v>
      </c>
      <c r="F2143" s="32">
        <v>0.97224370000000004</v>
      </c>
      <c r="G2143" s="33">
        <v>56199.743999999999</v>
      </c>
      <c r="H2143" s="39">
        <v>55419.796000000002</v>
      </c>
    </row>
    <row r="2144" spans="1:8">
      <c r="A2144" s="38" t="s">
        <v>8</v>
      </c>
      <c r="B2144" s="31">
        <v>2011</v>
      </c>
      <c r="C2144" s="31">
        <v>64</v>
      </c>
      <c r="D2144" s="32">
        <v>3.0480989999999999E-2</v>
      </c>
      <c r="E2144" s="32">
        <v>3.0023419999999999E-2</v>
      </c>
      <c r="F2144" s="32">
        <v>0.96997657999999998</v>
      </c>
      <c r="G2144" s="33">
        <v>54639.847000000002</v>
      </c>
      <c r="H2144" s="39">
        <v>53819.61</v>
      </c>
    </row>
    <row r="2145" spans="1:8">
      <c r="A2145" s="38" t="s">
        <v>8</v>
      </c>
      <c r="B2145" s="31">
        <v>2011</v>
      </c>
      <c r="C2145" s="31">
        <v>65</v>
      </c>
      <c r="D2145" s="32">
        <v>3.3105629999999997E-2</v>
      </c>
      <c r="E2145" s="32">
        <v>3.2566560000000001E-2</v>
      </c>
      <c r="F2145" s="32">
        <v>0.96743343999999998</v>
      </c>
      <c r="G2145" s="33">
        <v>52999.372000000003</v>
      </c>
      <c r="H2145" s="39">
        <v>52136.368000000002</v>
      </c>
    </row>
    <row r="2146" spans="1:8">
      <c r="A2146" s="38" t="s">
        <v>8</v>
      </c>
      <c r="B2146" s="31">
        <v>2011</v>
      </c>
      <c r="C2146" s="31">
        <v>66</v>
      </c>
      <c r="D2146" s="32">
        <v>3.5571569999999997E-2</v>
      </c>
      <c r="E2146" s="32">
        <v>3.4949960000000002E-2</v>
      </c>
      <c r="F2146" s="32">
        <v>0.96505004000000005</v>
      </c>
      <c r="G2146" s="33">
        <v>51273.364999999998</v>
      </c>
      <c r="H2146" s="39">
        <v>50377.364000000001</v>
      </c>
    </row>
    <row r="2147" spans="1:8">
      <c r="A2147" s="38" t="s">
        <v>8</v>
      </c>
      <c r="B2147" s="31">
        <v>2011</v>
      </c>
      <c r="C2147" s="31">
        <v>67</v>
      </c>
      <c r="D2147" s="32">
        <v>3.8634740000000001E-2</v>
      </c>
      <c r="E2147" s="32">
        <v>3.7902560000000002E-2</v>
      </c>
      <c r="F2147" s="32">
        <v>0.96209743999999997</v>
      </c>
      <c r="G2147" s="33">
        <v>49481.362999999998</v>
      </c>
      <c r="H2147" s="39">
        <v>48543.627</v>
      </c>
    </row>
    <row r="2148" spans="1:8">
      <c r="A2148" s="38" t="s">
        <v>8</v>
      </c>
      <c r="B2148" s="31">
        <v>2011</v>
      </c>
      <c r="C2148" s="31">
        <v>68</v>
      </c>
      <c r="D2148" s="32">
        <v>4.2221979999999999E-2</v>
      </c>
      <c r="E2148" s="32">
        <v>4.134906E-2</v>
      </c>
      <c r="F2148" s="32">
        <v>0.95865093999999995</v>
      </c>
      <c r="G2148" s="33">
        <v>47605.892</v>
      </c>
      <c r="H2148" s="39">
        <v>46621.663</v>
      </c>
    </row>
    <row r="2149" spans="1:8">
      <c r="A2149" s="38" t="s">
        <v>8</v>
      </c>
      <c r="B2149" s="31">
        <v>2011</v>
      </c>
      <c r="C2149" s="31">
        <v>69</v>
      </c>
      <c r="D2149" s="32">
        <v>4.5860440000000002E-2</v>
      </c>
      <c r="E2149" s="32">
        <v>4.4832419999999998E-2</v>
      </c>
      <c r="F2149" s="32">
        <v>0.95516758000000002</v>
      </c>
      <c r="G2149" s="33">
        <v>45637.432999999997</v>
      </c>
      <c r="H2149" s="39">
        <v>44614.415000000001</v>
      </c>
    </row>
    <row r="2150" spans="1:8">
      <c r="A2150" s="38" t="s">
        <v>8</v>
      </c>
      <c r="B2150" s="31">
        <v>2011</v>
      </c>
      <c r="C2150" s="31">
        <v>70</v>
      </c>
      <c r="D2150" s="32">
        <v>5.1218840000000002E-2</v>
      </c>
      <c r="E2150" s="32">
        <v>4.9939909999999997E-2</v>
      </c>
      <c r="F2150" s="32">
        <v>0.95006009000000002</v>
      </c>
      <c r="G2150" s="33">
        <v>43591.396999999997</v>
      </c>
      <c r="H2150" s="39">
        <v>42502.921999999999</v>
      </c>
    </row>
    <row r="2151" spans="1:8">
      <c r="A2151" s="38" t="s">
        <v>8</v>
      </c>
      <c r="B2151" s="31">
        <v>2011</v>
      </c>
      <c r="C2151" s="31">
        <v>71</v>
      </c>
      <c r="D2151" s="32">
        <v>5.4811510000000001E-2</v>
      </c>
      <c r="E2151" s="32">
        <v>5.3349430000000003E-2</v>
      </c>
      <c r="F2151" s="32">
        <v>0.94665056999999997</v>
      </c>
      <c r="G2151" s="33">
        <v>41414.446000000004</v>
      </c>
      <c r="H2151" s="39">
        <v>40309.728000000003</v>
      </c>
    </row>
    <row r="2152" spans="1:8">
      <c r="A2152" s="38" t="s">
        <v>8</v>
      </c>
      <c r="B2152" s="31">
        <v>2011</v>
      </c>
      <c r="C2152" s="31">
        <v>72</v>
      </c>
      <c r="D2152" s="32">
        <v>6.1051149999999998E-2</v>
      </c>
      <c r="E2152" s="32">
        <v>5.924273E-2</v>
      </c>
      <c r="F2152" s="32">
        <v>0.94075726999999998</v>
      </c>
      <c r="G2152" s="33">
        <v>39205.008999999998</v>
      </c>
      <c r="H2152" s="39">
        <v>38043.703999999998</v>
      </c>
    </row>
    <row r="2153" spans="1:8">
      <c r="A2153" s="38" t="s">
        <v>8</v>
      </c>
      <c r="B2153" s="31">
        <v>2011</v>
      </c>
      <c r="C2153" s="31">
        <v>73</v>
      </c>
      <c r="D2153" s="32">
        <v>6.6560670000000002E-2</v>
      </c>
      <c r="E2153" s="32">
        <v>6.4416849999999998E-2</v>
      </c>
      <c r="F2153" s="32">
        <v>0.93558315000000003</v>
      </c>
      <c r="G2153" s="33">
        <v>36882.398000000001</v>
      </c>
      <c r="H2153" s="39">
        <v>35694.474000000002</v>
      </c>
    </row>
    <row r="2154" spans="1:8">
      <c r="A2154" s="38" t="s">
        <v>8</v>
      </c>
      <c r="B2154" s="31">
        <v>2011</v>
      </c>
      <c r="C2154" s="31">
        <v>74</v>
      </c>
      <c r="D2154" s="32">
        <v>7.2858989999999998E-2</v>
      </c>
      <c r="E2154" s="32">
        <v>7.0298070000000004E-2</v>
      </c>
      <c r="F2154" s="32">
        <v>0.92970193000000001</v>
      </c>
      <c r="G2154" s="33">
        <v>34506.550000000003</v>
      </c>
      <c r="H2154" s="39">
        <v>33293.678</v>
      </c>
    </row>
    <row r="2155" spans="1:8">
      <c r="A2155" s="38" t="s">
        <v>8</v>
      </c>
      <c r="B2155" s="31">
        <v>2011</v>
      </c>
      <c r="C2155" s="31">
        <v>75</v>
      </c>
      <c r="D2155" s="32">
        <v>7.9819760000000003E-2</v>
      </c>
      <c r="E2155" s="32">
        <v>7.6756420000000006E-2</v>
      </c>
      <c r="F2155" s="32">
        <v>0.92324357999999995</v>
      </c>
      <c r="G2155" s="33">
        <v>32080.806</v>
      </c>
      <c r="H2155" s="39">
        <v>30849.601999999999</v>
      </c>
    </row>
    <row r="2156" spans="1:8">
      <c r="A2156" s="38" t="s">
        <v>8</v>
      </c>
      <c r="B2156" s="31">
        <v>2011</v>
      </c>
      <c r="C2156" s="31">
        <v>76</v>
      </c>
      <c r="D2156" s="32">
        <v>8.6663199999999996E-2</v>
      </c>
      <c r="E2156" s="32">
        <v>8.3063910000000005E-2</v>
      </c>
      <c r="F2156" s="32">
        <v>0.91693608999999998</v>
      </c>
      <c r="G2156" s="33">
        <v>29618.398000000001</v>
      </c>
      <c r="H2156" s="39">
        <v>28388.288</v>
      </c>
    </row>
    <row r="2157" spans="1:8">
      <c r="A2157" s="38" t="s">
        <v>8</v>
      </c>
      <c r="B2157" s="31">
        <v>2011</v>
      </c>
      <c r="C2157" s="31">
        <v>77</v>
      </c>
      <c r="D2157" s="32">
        <v>9.4075980000000003E-2</v>
      </c>
      <c r="E2157" s="32">
        <v>8.984963E-2</v>
      </c>
      <c r="F2157" s="32">
        <v>0.91015036999999999</v>
      </c>
      <c r="G2157" s="33">
        <v>27158.178</v>
      </c>
      <c r="H2157" s="39">
        <v>25938.101999999999</v>
      </c>
    </row>
    <row r="2158" spans="1:8">
      <c r="A2158" s="38" t="s">
        <v>8</v>
      </c>
      <c r="B2158" s="31">
        <v>2011</v>
      </c>
      <c r="C2158" s="31">
        <v>78</v>
      </c>
      <c r="D2158" s="32">
        <v>0.1032981</v>
      </c>
      <c r="E2158" s="32">
        <v>9.8224870000000006E-2</v>
      </c>
      <c r="F2158" s="32">
        <v>0.90177512999999998</v>
      </c>
      <c r="G2158" s="33">
        <v>24718.026000000002</v>
      </c>
      <c r="H2158" s="39">
        <v>23504.062999999998</v>
      </c>
    </row>
    <row r="2159" spans="1:8">
      <c r="A2159" s="38" t="s">
        <v>8</v>
      </c>
      <c r="B2159" s="31">
        <v>2011</v>
      </c>
      <c r="C2159" s="31">
        <v>79</v>
      </c>
      <c r="D2159" s="32">
        <v>0.11169015</v>
      </c>
      <c r="E2159" s="32">
        <v>0.10578271</v>
      </c>
      <c r="F2159" s="32">
        <v>0.89421729000000005</v>
      </c>
      <c r="G2159" s="33">
        <v>22290.100999999999</v>
      </c>
      <c r="H2159" s="39">
        <v>21111.147000000001</v>
      </c>
    </row>
    <row r="2160" spans="1:8">
      <c r="A2160" s="38" t="s">
        <v>8</v>
      </c>
      <c r="B2160" s="31">
        <v>2011</v>
      </c>
      <c r="C2160" s="31">
        <v>80</v>
      </c>
      <c r="D2160" s="32">
        <v>0.12265533000000001</v>
      </c>
      <c r="E2160" s="32">
        <v>0.11556783</v>
      </c>
      <c r="F2160" s="32">
        <v>0.88443216999999996</v>
      </c>
      <c r="G2160" s="33">
        <v>19932.194</v>
      </c>
      <c r="H2160" s="39">
        <v>18780.433000000001</v>
      </c>
    </row>
    <row r="2161" spans="1:8">
      <c r="A2161" s="38" t="s">
        <v>8</v>
      </c>
      <c r="B2161" s="31">
        <v>2011</v>
      </c>
      <c r="C2161" s="31">
        <v>81</v>
      </c>
      <c r="D2161" s="32">
        <v>0.13077209000000001</v>
      </c>
      <c r="E2161" s="32">
        <v>0.1227462</v>
      </c>
      <c r="F2161" s="32">
        <v>0.87725379999999997</v>
      </c>
      <c r="G2161" s="33">
        <v>17628.672999999999</v>
      </c>
      <c r="H2161" s="39">
        <v>16546.746999999999</v>
      </c>
    </row>
    <row r="2162" spans="1:8">
      <c r="A2162" s="38" t="s">
        <v>8</v>
      </c>
      <c r="B2162" s="31">
        <v>2011</v>
      </c>
      <c r="C2162" s="31">
        <v>82</v>
      </c>
      <c r="D2162" s="32">
        <v>0.1446422</v>
      </c>
      <c r="E2162" s="32">
        <v>0.13488702</v>
      </c>
      <c r="F2162" s="32">
        <v>0.86511298000000003</v>
      </c>
      <c r="G2162" s="33">
        <v>15464.821</v>
      </c>
      <c r="H2162" s="39">
        <v>14421.819</v>
      </c>
    </row>
    <row r="2163" spans="1:8">
      <c r="A2163" s="38" t="s">
        <v>8</v>
      </c>
      <c r="B2163" s="31">
        <v>2011</v>
      </c>
      <c r="C2163" s="31">
        <v>83</v>
      </c>
      <c r="D2163" s="32">
        <v>0.15714254999999999</v>
      </c>
      <c r="E2163" s="32">
        <v>0.14569509999999999</v>
      </c>
      <c r="F2163" s="32">
        <v>0.85430490000000003</v>
      </c>
      <c r="G2163" s="33">
        <v>13378.816999999999</v>
      </c>
      <c r="H2163" s="39">
        <v>12404.203</v>
      </c>
    </row>
    <row r="2164" spans="1:8">
      <c r="A2164" s="38" t="s">
        <v>8</v>
      </c>
      <c r="B2164" s="31">
        <v>2011</v>
      </c>
      <c r="C2164" s="31">
        <v>84</v>
      </c>
      <c r="D2164" s="32">
        <v>0.17181207000000001</v>
      </c>
      <c r="E2164" s="32">
        <v>0.15822001999999999</v>
      </c>
      <c r="F2164" s="32">
        <v>0.84177997999999998</v>
      </c>
      <c r="G2164" s="33">
        <v>11429.589</v>
      </c>
      <c r="H2164" s="39">
        <v>10525.394</v>
      </c>
    </row>
    <row r="2165" spans="1:8">
      <c r="A2165" s="38" t="s">
        <v>8</v>
      </c>
      <c r="B2165" s="31">
        <v>2011</v>
      </c>
      <c r="C2165" s="31">
        <v>85</v>
      </c>
      <c r="D2165" s="32">
        <v>0.18546594</v>
      </c>
      <c r="E2165" s="32">
        <v>0.16972667999999999</v>
      </c>
      <c r="F2165" s="32">
        <v>0.83027331999999998</v>
      </c>
      <c r="G2165" s="33">
        <v>9621.1990000000005</v>
      </c>
      <c r="H2165" s="39">
        <v>8804.7119999999995</v>
      </c>
    </row>
    <row r="2166" spans="1:8">
      <c r="A2166" s="38" t="s">
        <v>8</v>
      </c>
      <c r="B2166" s="31">
        <v>2011</v>
      </c>
      <c r="C2166" s="31">
        <v>86</v>
      </c>
      <c r="D2166" s="32">
        <v>0.20037545000000001</v>
      </c>
      <c r="E2166" s="32">
        <v>0.18212842000000001</v>
      </c>
      <c r="F2166" s="32">
        <v>0.81787158000000004</v>
      </c>
      <c r="G2166" s="33">
        <v>7988.2250000000004</v>
      </c>
      <c r="H2166" s="39">
        <v>7260.7839999999997</v>
      </c>
    </row>
    <row r="2167" spans="1:8">
      <c r="A2167" s="38" t="s">
        <v>8</v>
      </c>
      <c r="B2167" s="31">
        <v>2011</v>
      </c>
      <c r="C2167" s="31">
        <v>87</v>
      </c>
      <c r="D2167" s="32">
        <v>0.21535576000000001</v>
      </c>
      <c r="E2167" s="32">
        <v>0.19442092</v>
      </c>
      <c r="F2167" s="32">
        <v>0.80557908</v>
      </c>
      <c r="G2167" s="33">
        <v>6533.3419999999996</v>
      </c>
      <c r="H2167" s="39">
        <v>5898.2330000000002</v>
      </c>
    </row>
    <row r="2168" spans="1:8">
      <c r="A2168" s="38" t="s">
        <v>8</v>
      </c>
      <c r="B2168" s="31">
        <v>2011</v>
      </c>
      <c r="C2168" s="31">
        <v>88</v>
      </c>
      <c r="D2168" s="32">
        <v>0.23204037999999999</v>
      </c>
      <c r="E2168" s="32">
        <v>0.20791772</v>
      </c>
      <c r="F2168" s="32">
        <v>0.79208228000000003</v>
      </c>
      <c r="G2168" s="33">
        <v>5263.1239999999998</v>
      </c>
      <c r="H2168" s="39">
        <v>4715.9750000000004</v>
      </c>
    </row>
    <row r="2169" spans="1:8">
      <c r="A2169" s="38" t="s">
        <v>8</v>
      </c>
      <c r="B2169" s="31">
        <v>2011</v>
      </c>
      <c r="C2169" s="31">
        <v>89</v>
      </c>
      <c r="D2169" s="32">
        <v>0.24786648</v>
      </c>
      <c r="E2169" s="32">
        <v>0.22053487999999999</v>
      </c>
      <c r="F2169" s="32">
        <v>0.77946512000000001</v>
      </c>
      <c r="G2169" s="33">
        <v>4168.8270000000002</v>
      </c>
      <c r="H2169" s="39">
        <v>3709.1410000000001</v>
      </c>
    </row>
    <row r="2170" spans="1:8">
      <c r="A2170" s="38" t="s">
        <v>8</v>
      </c>
      <c r="B2170" s="31">
        <v>2011</v>
      </c>
      <c r="C2170" s="31">
        <v>90</v>
      </c>
      <c r="D2170" s="32">
        <v>0.26910964999999998</v>
      </c>
      <c r="E2170" s="32">
        <v>0.23719404999999999</v>
      </c>
      <c r="F2170" s="32">
        <v>0.76280594999999995</v>
      </c>
      <c r="G2170" s="33">
        <v>3249.4549999999999</v>
      </c>
      <c r="H2170" s="39">
        <v>2864.08</v>
      </c>
    </row>
    <row r="2171" spans="1:8">
      <c r="A2171" s="38" t="s">
        <v>8</v>
      </c>
      <c r="B2171" s="31">
        <v>2011</v>
      </c>
      <c r="C2171" s="31">
        <v>91</v>
      </c>
      <c r="D2171" s="32">
        <v>0.28297942999999998</v>
      </c>
      <c r="E2171" s="32">
        <v>0.24790361999999999</v>
      </c>
      <c r="F2171" s="32">
        <v>0.75209638000000001</v>
      </c>
      <c r="G2171" s="33">
        <v>2478.7040000000002</v>
      </c>
      <c r="H2171" s="39">
        <v>2171.4639999999999</v>
      </c>
    </row>
    <row r="2172" spans="1:8">
      <c r="A2172" s="38" t="s">
        <v>8</v>
      </c>
      <c r="B2172" s="31">
        <v>2011</v>
      </c>
      <c r="C2172" s="31">
        <v>92</v>
      </c>
      <c r="D2172" s="32">
        <v>0.30536454000000002</v>
      </c>
      <c r="E2172" s="32">
        <v>0.26491649</v>
      </c>
      <c r="F2172" s="32">
        <v>0.73508351000000005</v>
      </c>
      <c r="G2172" s="33">
        <v>1864.2239999999999</v>
      </c>
      <c r="H2172" s="39">
        <v>1617.2919999999999</v>
      </c>
    </row>
    <row r="2173" spans="1:8">
      <c r="A2173" s="38" t="s">
        <v>8</v>
      </c>
      <c r="B2173" s="31">
        <v>2011</v>
      </c>
      <c r="C2173" s="31">
        <v>93</v>
      </c>
      <c r="D2173" s="32">
        <v>0.32581956000000001</v>
      </c>
      <c r="E2173" s="32">
        <v>0.28017613000000002</v>
      </c>
      <c r="F2173" s="32">
        <v>0.71982387000000003</v>
      </c>
      <c r="G2173" s="33">
        <v>1370.36</v>
      </c>
      <c r="H2173" s="39">
        <v>1178.3889999999999</v>
      </c>
    </row>
    <row r="2174" spans="1:8">
      <c r="A2174" s="38" t="s">
        <v>8</v>
      </c>
      <c r="B2174" s="31">
        <v>2011</v>
      </c>
      <c r="C2174" s="31">
        <v>94</v>
      </c>
      <c r="D2174" s="32">
        <v>0.34814537000000001</v>
      </c>
      <c r="E2174" s="32">
        <v>0.29652795999999998</v>
      </c>
      <c r="F2174" s="32">
        <v>0.70347203999999997</v>
      </c>
      <c r="G2174" s="33">
        <v>986.41800000000001</v>
      </c>
      <c r="H2174" s="39">
        <v>840.16800000000001</v>
      </c>
    </row>
    <row r="2175" spans="1:8">
      <c r="A2175" s="38" t="s">
        <v>8</v>
      </c>
      <c r="B2175" s="31">
        <v>2011</v>
      </c>
      <c r="C2175" s="31">
        <v>95</v>
      </c>
      <c r="D2175" s="32">
        <v>0.37277378999999999</v>
      </c>
      <c r="E2175" s="32">
        <v>0.31420928999999997</v>
      </c>
      <c r="F2175" s="32">
        <v>0.68579071000000003</v>
      </c>
      <c r="G2175" s="33">
        <v>693.91800000000001</v>
      </c>
      <c r="H2175" s="39">
        <v>584.9</v>
      </c>
    </row>
    <row r="2176" spans="1:8">
      <c r="A2176" s="38" t="s">
        <v>8</v>
      </c>
      <c r="B2176" s="31">
        <v>2011</v>
      </c>
      <c r="C2176" s="31">
        <v>96</v>
      </c>
      <c r="D2176" s="32">
        <v>0.39521133000000003</v>
      </c>
      <c r="E2176" s="32">
        <v>0.33000121999999998</v>
      </c>
      <c r="F2176" s="32">
        <v>0.66999878000000002</v>
      </c>
      <c r="G2176" s="33">
        <v>475.88200000000001</v>
      </c>
      <c r="H2176" s="39">
        <v>397.36099999999999</v>
      </c>
    </row>
    <row r="2177" spans="1:8">
      <c r="A2177" s="38" t="s">
        <v>8</v>
      </c>
      <c r="B2177" s="31">
        <v>2011</v>
      </c>
      <c r="C2177" s="31">
        <v>97</v>
      </c>
      <c r="D2177" s="32">
        <v>0.41701776000000002</v>
      </c>
      <c r="E2177" s="32">
        <v>0.34506800999999998</v>
      </c>
      <c r="F2177" s="32">
        <v>0.65493199000000002</v>
      </c>
      <c r="G2177" s="33">
        <v>318.84100000000001</v>
      </c>
      <c r="H2177" s="39">
        <v>263.83</v>
      </c>
    </row>
    <row r="2178" spans="1:8">
      <c r="A2178" s="38" t="s">
        <v>8</v>
      </c>
      <c r="B2178" s="31">
        <v>2011</v>
      </c>
      <c r="C2178" s="31">
        <v>98</v>
      </c>
      <c r="D2178" s="32">
        <v>0.43809304999999998</v>
      </c>
      <c r="E2178" s="32">
        <v>0.35937353</v>
      </c>
      <c r="F2178" s="32">
        <v>0.64062646999999995</v>
      </c>
      <c r="G2178" s="33">
        <v>208.81899999999999</v>
      </c>
      <c r="H2178" s="39">
        <v>171.297</v>
      </c>
    </row>
    <row r="2179" spans="1:8">
      <c r="A2179" s="38" t="s">
        <v>8</v>
      </c>
      <c r="B2179" s="31">
        <v>2011</v>
      </c>
      <c r="C2179" s="31">
        <v>99</v>
      </c>
      <c r="D2179" s="32">
        <v>0.46487422</v>
      </c>
      <c r="E2179" s="32">
        <v>0.37719913999999999</v>
      </c>
      <c r="F2179" s="32">
        <v>0.62280086000000001</v>
      </c>
      <c r="G2179" s="33">
        <v>133.77500000000001</v>
      </c>
      <c r="H2179" s="39">
        <v>108.545</v>
      </c>
    </row>
    <row r="2180" spans="1:8">
      <c r="A2180" s="38" t="s">
        <v>8</v>
      </c>
      <c r="B2180" s="31">
        <v>2012</v>
      </c>
      <c r="C2180" s="31">
        <v>1</v>
      </c>
      <c r="D2180" s="32">
        <v>1.702967E-2</v>
      </c>
      <c r="E2180" s="32">
        <v>1.6885890000000001E-2</v>
      </c>
      <c r="F2180" s="32">
        <v>0.98311411000000004</v>
      </c>
      <c r="G2180" s="33">
        <v>93123.956999999995</v>
      </c>
      <c r="H2180" s="39">
        <v>92337.717000000004</v>
      </c>
    </row>
    <row r="2181" spans="1:8">
      <c r="A2181" s="38" t="s">
        <v>8</v>
      </c>
      <c r="B2181" s="31">
        <v>2012</v>
      </c>
      <c r="C2181" s="31">
        <v>2</v>
      </c>
      <c r="D2181" s="32">
        <v>1.036131E-2</v>
      </c>
      <c r="E2181" s="32">
        <v>1.030791E-2</v>
      </c>
      <c r="F2181" s="32">
        <v>0.98969209000000002</v>
      </c>
      <c r="G2181" s="33">
        <v>91551.475999999995</v>
      </c>
      <c r="H2181" s="39">
        <v>91079.623999999996</v>
      </c>
    </row>
    <row r="2182" spans="1:8">
      <c r="A2182" s="38" t="s">
        <v>8</v>
      </c>
      <c r="B2182" s="31">
        <v>2012</v>
      </c>
      <c r="C2182" s="31">
        <v>3</v>
      </c>
      <c r="D2182" s="32">
        <v>7.0058000000000004E-3</v>
      </c>
      <c r="E2182" s="32">
        <v>6.9813499999999999E-3</v>
      </c>
      <c r="F2182" s="32">
        <v>0.99301865</v>
      </c>
      <c r="G2182" s="33">
        <v>90607.771999999997</v>
      </c>
      <c r="H2182" s="39">
        <v>90291.49</v>
      </c>
    </row>
    <row r="2183" spans="1:8">
      <c r="A2183" s="38" t="s">
        <v>8</v>
      </c>
      <c r="B2183" s="31">
        <v>2012</v>
      </c>
      <c r="C2183" s="31">
        <v>4</v>
      </c>
      <c r="D2183" s="32">
        <v>4.8589799999999997E-3</v>
      </c>
      <c r="E2183" s="32">
        <v>4.8472100000000002E-3</v>
      </c>
      <c r="F2183" s="32">
        <v>0.99515279000000001</v>
      </c>
      <c r="G2183" s="33">
        <v>89975.207999999999</v>
      </c>
      <c r="H2183" s="39">
        <v>89757.142999999996</v>
      </c>
    </row>
    <row r="2184" spans="1:8">
      <c r="A2184" s="38" t="s">
        <v>8</v>
      </c>
      <c r="B2184" s="31">
        <v>2012</v>
      </c>
      <c r="C2184" s="31">
        <v>5</v>
      </c>
      <c r="D2184" s="32">
        <v>3.6222899999999998E-3</v>
      </c>
      <c r="E2184" s="32">
        <v>3.6157400000000001E-3</v>
      </c>
      <c r="F2184" s="32">
        <v>0.99638426000000002</v>
      </c>
      <c r="G2184" s="33">
        <v>89539.078999999998</v>
      </c>
      <c r="H2184" s="39">
        <v>89377.203999999998</v>
      </c>
    </row>
    <row r="2185" spans="1:8">
      <c r="A2185" s="38" t="s">
        <v>8</v>
      </c>
      <c r="B2185" s="31">
        <v>2012</v>
      </c>
      <c r="C2185" s="31">
        <v>6</v>
      </c>
      <c r="D2185" s="32">
        <v>2.9520599999999998E-3</v>
      </c>
      <c r="E2185" s="32">
        <v>2.9477100000000001E-3</v>
      </c>
      <c r="F2185" s="32">
        <v>0.99705228999999995</v>
      </c>
      <c r="G2185" s="33">
        <v>89215.328999999998</v>
      </c>
      <c r="H2185" s="39">
        <v>89083.839000000007</v>
      </c>
    </row>
    <row r="2186" spans="1:8">
      <c r="A2186" s="38" t="s">
        <v>8</v>
      </c>
      <c r="B2186" s="31">
        <v>2012</v>
      </c>
      <c r="C2186" s="31">
        <v>7</v>
      </c>
      <c r="D2186" s="32">
        <v>2.4745499999999998E-3</v>
      </c>
      <c r="E2186" s="32">
        <v>2.4715000000000002E-3</v>
      </c>
      <c r="F2186" s="32">
        <v>0.99752850000000004</v>
      </c>
      <c r="G2186" s="33">
        <v>88952.347999999998</v>
      </c>
      <c r="H2186" s="39">
        <v>88842.426000000007</v>
      </c>
    </row>
    <row r="2187" spans="1:8">
      <c r="A2187" s="38" t="s">
        <v>8</v>
      </c>
      <c r="B2187" s="31">
        <v>2012</v>
      </c>
      <c r="C2187" s="31">
        <v>8</v>
      </c>
      <c r="D2187" s="32">
        <v>2.1485800000000002E-3</v>
      </c>
      <c r="E2187" s="32">
        <v>2.14627E-3</v>
      </c>
      <c r="F2187" s="32">
        <v>0.99785372999999999</v>
      </c>
      <c r="G2187" s="33">
        <v>88732.502999999997</v>
      </c>
      <c r="H2187" s="39">
        <v>88637.281000000003</v>
      </c>
    </row>
    <row r="2188" spans="1:8">
      <c r="A2188" s="38" t="s">
        <v>8</v>
      </c>
      <c r="B2188" s="31">
        <v>2012</v>
      </c>
      <c r="C2188" s="31">
        <v>9</v>
      </c>
      <c r="D2188" s="32">
        <v>1.9355799999999999E-3</v>
      </c>
      <c r="E2188" s="32">
        <v>1.9337E-3</v>
      </c>
      <c r="F2188" s="32">
        <v>0.99806629999999996</v>
      </c>
      <c r="G2188" s="33">
        <v>88542.058999999994</v>
      </c>
      <c r="H2188" s="39">
        <v>88456.452000000005</v>
      </c>
    </row>
    <row r="2189" spans="1:8">
      <c r="A2189" s="38" t="s">
        <v>8</v>
      </c>
      <c r="B2189" s="31">
        <v>2012</v>
      </c>
      <c r="C2189" s="31">
        <v>10</v>
      </c>
      <c r="D2189" s="32">
        <v>1.80839E-3</v>
      </c>
      <c r="E2189" s="32">
        <v>1.8067599999999999E-3</v>
      </c>
      <c r="F2189" s="32">
        <v>0.99819323999999998</v>
      </c>
      <c r="G2189" s="33">
        <v>88370.845000000001</v>
      </c>
      <c r="H2189" s="39">
        <v>88291.012000000002</v>
      </c>
    </row>
    <row r="2190" spans="1:8">
      <c r="A2190" s="38" t="s">
        <v>8</v>
      </c>
      <c r="B2190" s="31">
        <v>2012</v>
      </c>
      <c r="C2190" s="31">
        <v>11</v>
      </c>
      <c r="D2190" s="32">
        <v>1.7381300000000001E-3</v>
      </c>
      <c r="E2190" s="32">
        <v>1.7366199999999999E-3</v>
      </c>
      <c r="F2190" s="32">
        <v>0.99826338000000003</v>
      </c>
      <c r="G2190" s="33">
        <v>88211.18</v>
      </c>
      <c r="H2190" s="39">
        <v>88134.585000000006</v>
      </c>
    </row>
    <row r="2191" spans="1:8">
      <c r="A2191" s="38" t="s">
        <v>8</v>
      </c>
      <c r="B2191" s="31">
        <v>2012</v>
      </c>
      <c r="C2191" s="31">
        <v>12</v>
      </c>
      <c r="D2191" s="32">
        <v>1.7443000000000001E-3</v>
      </c>
      <c r="E2191" s="32">
        <v>1.74278E-3</v>
      </c>
      <c r="F2191" s="32">
        <v>0.99825721999999995</v>
      </c>
      <c r="G2191" s="33">
        <v>88057.99</v>
      </c>
      <c r="H2191" s="39">
        <v>87981.258000000002</v>
      </c>
    </row>
    <row r="2192" spans="1:8">
      <c r="A2192" s="38" t="s">
        <v>8</v>
      </c>
      <c r="B2192" s="31">
        <v>2012</v>
      </c>
      <c r="C2192" s="31">
        <v>13</v>
      </c>
      <c r="D2192" s="32">
        <v>1.79872E-3</v>
      </c>
      <c r="E2192" s="32">
        <v>1.79711E-3</v>
      </c>
      <c r="F2192" s="32">
        <v>0.99820288999999995</v>
      </c>
      <c r="G2192" s="33">
        <v>87904.524999999994</v>
      </c>
      <c r="H2192" s="39">
        <v>87825.538</v>
      </c>
    </row>
    <row r="2193" spans="1:8">
      <c r="A2193" s="38" t="s">
        <v>8</v>
      </c>
      <c r="B2193" s="31">
        <v>2012</v>
      </c>
      <c r="C2193" s="31">
        <v>14</v>
      </c>
      <c r="D2193" s="32">
        <v>1.9103600000000001E-3</v>
      </c>
      <c r="E2193" s="32">
        <v>1.90854E-3</v>
      </c>
      <c r="F2193" s="32">
        <v>0.99809146000000004</v>
      </c>
      <c r="G2193" s="33">
        <v>87746.551000000007</v>
      </c>
      <c r="H2193" s="39">
        <v>87662.816999999995</v>
      </c>
    </row>
    <row r="2194" spans="1:8">
      <c r="A2194" s="38" t="s">
        <v>8</v>
      </c>
      <c r="B2194" s="31">
        <v>2012</v>
      </c>
      <c r="C2194" s="31">
        <v>15</v>
      </c>
      <c r="D2194" s="32">
        <v>2.0569E-3</v>
      </c>
      <c r="E2194" s="32">
        <v>2.0547899999999999E-3</v>
      </c>
      <c r="F2194" s="32">
        <v>0.99794521000000003</v>
      </c>
      <c r="G2194" s="33">
        <v>87579.082999999999</v>
      </c>
      <c r="H2194" s="39">
        <v>87489.104999999996</v>
      </c>
    </row>
    <row r="2195" spans="1:8">
      <c r="A2195" s="38" t="s">
        <v>8</v>
      </c>
      <c r="B2195" s="31">
        <v>2012</v>
      </c>
      <c r="C2195" s="31">
        <v>16</v>
      </c>
      <c r="D2195" s="32">
        <v>2.2576300000000001E-3</v>
      </c>
      <c r="E2195" s="32">
        <v>2.25508E-3</v>
      </c>
      <c r="F2195" s="32">
        <v>0.99774492000000004</v>
      </c>
      <c r="G2195" s="33">
        <v>87399.126000000004</v>
      </c>
      <c r="H2195" s="39">
        <v>87300.58</v>
      </c>
    </row>
    <row r="2196" spans="1:8">
      <c r="A2196" s="38" t="s">
        <v>8</v>
      </c>
      <c r="B2196" s="31">
        <v>2012</v>
      </c>
      <c r="C2196" s="31">
        <v>17</v>
      </c>
      <c r="D2196" s="32">
        <v>2.4677200000000001E-3</v>
      </c>
      <c r="E2196" s="32">
        <v>2.4646799999999999E-3</v>
      </c>
      <c r="F2196" s="32">
        <v>0.99753532</v>
      </c>
      <c r="G2196" s="33">
        <v>87202.034</v>
      </c>
      <c r="H2196" s="39">
        <v>87094.572</v>
      </c>
    </row>
    <row r="2197" spans="1:8">
      <c r="A2197" s="38" t="s">
        <v>8</v>
      </c>
      <c r="B2197" s="31">
        <v>2012</v>
      </c>
      <c r="C2197" s="31">
        <v>18</v>
      </c>
      <c r="D2197" s="32">
        <v>2.6913200000000001E-3</v>
      </c>
      <c r="E2197" s="32">
        <v>2.6877099999999998E-3</v>
      </c>
      <c r="F2197" s="32">
        <v>0.99731228999999999</v>
      </c>
      <c r="G2197" s="33">
        <v>86987.108999999997</v>
      </c>
      <c r="H2197" s="39">
        <v>86870.210999999996</v>
      </c>
    </row>
    <row r="2198" spans="1:8">
      <c r="A2198" s="38" t="s">
        <v>8</v>
      </c>
      <c r="B2198" s="31">
        <v>2012</v>
      </c>
      <c r="C2198" s="31">
        <v>19</v>
      </c>
      <c r="D2198" s="32">
        <v>2.9145799999999999E-3</v>
      </c>
      <c r="E2198" s="32">
        <v>2.91034E-3</v>
      </c>
      <c r="F2198" s="32">
        <v>0.99708965999999999</v>
      </c>
      <c r="G2198" s="33">
        <v>86753.313999999998</v>
      </c>
      <c r="H2198" s="39">
        <v>86627.073000000004</v>
      </c>
    </row>
    <row r="2199" spans="1:8">
      <c r="A2199" s="38" t="s">
        <v>8</v>
      </c>
      <c r="B2199" s="31">
        <v>2012</v>
      </c>
      <c r="C2199" s="31">
        <v>20</v>
      </c>
      <c r="D2199" s="32">
        <v>3.14044E-3</v>
      </c>
      <c r="E2199" s="32">
        <v>3.1355200000000001E-3</v>
      </c>
      <c r="F2199" s="32">
        <v>0.99686448000000005</v>
      </c>
      <c r="G2199" s="33">
        <v>86500.831999999995</v>
      </c>
      <c r="H2199" s="39">
        <v>86365.22</v>
      </c>
    </row>
    <row r="2200" spans="1:8">
      <c r="A2200" s="38" t="s">
        <v>8</v>
      </c>
      <c r="B2200" s="31">
        <v>2012</v>
      </c>
      <c r="C2200" s="31">
        <v>21</v>
      </c>
      <c r="D2200" s="32">
        <v>3.3471799999999999E-3</v>
      </c>
      <c r="E2200" s="32">
        <v>3.3415900000000002E-3</v>
      </c>
      <c r="F2200" s="32">
        <v>0.99665840999999999</v>
      </c>
      <c r="G2200" s="33">
        <v>86229.607000000004</v>
      </c>
      <c r="H2200" s="39">
        <v>86085.535000000003</v>
      </c>
    </row>
    <row r="2201" spans="1:8">
      <c r="A2201" s="38" t="s">
        <v>8</v>
      </c>
      <c r="B2201" s="31">
        <v>2012</v>
      </c>
      <c r="C2201" s="31">
        <v>22</v>
      </c>
      <c r="D2201" s="32">
        <v>3.5321200000000001E-3</v>
      </c>
      <c r="E2201" s="32">
        <v>3.5258899999999998E-3</v>
      </c>
      <c r="F2201" s="32">
        <v>0.99647410999999997</v>
      </c>
      <c r="G2201" s="33">
        <v>85941.463000000003</v>
      </c>
      <c r="H2201" s="39">
        <v>85789.952999999994</v>
      </c>
    </row>
    <row r="2202" spans="1:8">
      <c r="A2202" s="38" t="s">
        <v>8</v>
      </c>
      <c r="B2202" s="31">
        <v>2012</v>
      </c>
      <c r="C2202" s="31">
        <v>23</v>
      </c>
      <c r="D2202" s="32">
        <v>3.6846700000000001E-3</v>
      </c>
      <c r="E2202" s="32">
        <v>3.6778900000000001E-3</v>
      </c>
      <c r="F2202" s="32">
        <v>0.99632211000000004</v>
      </c>
      <c r="G2202" s="33">
        <v>85638.442999999999</v>
      </c>
      <c r="H2202" s="39">
        <v>85480.959000000003</v>
      </c>
    </row>
    <row r="2203" spans="1:8">
      <c r="A2203" s="38" t="s">
        <v>8</v>
      </c>
      <c r="B2203" s="31">
        <v>2012</v>
      </c>
      <c r="C2203" s="31">
        <v>24</v>
      </c>
      <c r="D2203" s="32">
        <v>3.8235500000000002E-3</v>
      </c>
      <c r="E2203" s="32">
        <v>3.8162500000000002E-3</v>
      </c>
      <c r="F2203" s="32">
        <v>0.99618375000000003</v>
      </c>
      <c r="G2203" s="33">
        <v>85323.474000000002</v>
      </c>
      <c r="H2203" s="39">
        <v>85160.665999999997</v>
      </c>
    </row>
    <row r="2204" spans="1:8">
      <c r="A2204" s="38" t="s">
        <v>8</v>
      </c>
      <c r="B2204" s="31">
        <v>2012</v>
      </c>
      <c r="C2204" s="31">
        <v>25</v>
      </c>
      <c r="D2204" s="32">
        <v>3.9504099999999997E-3</v>
      </c>
      <c r="E2204" s="32">
        <v>3.94262E-3</v>
      </c>
      <c r="F2204" s="32">
        <v>0.99605737999999999</v>
      </c>
      <c r="G2204" s="33">
        <v>84997.857999999993</v>
      </c>
      <c r="H2204" s="39">
        <v>84830.301000000007</v>
      </c>
    </row>
    <row r="2205" spans="1:8">
      <c r="A2205" s="38" t="s">
        <v>8</v>
      </c>
      <c r="B2205" s="31">
        <v>2012</v>
      </c>
      <c r="C2205" s="31">
        <v>26</v>
      </c>
      <c r="D2205" s="32">
        <v>4.0707299999999998E-3</v>
      </c>
      <c r="E2205" s="32">
        <v>4.0624600000000004E-3</v>
      </c>
      <c r="F2205" s="32">
        <v>0.99593754000000001</v>
      </c>
      <c r="G2205" s="33">
        <v>84662.744000000006</v>
      </c>
      <c r="H2205" s="39">
        <v>84490.774000000005</v>
      </c>
    </row>
    <row r="2206" spans="1:8">
      <c r="A2206" s="38" t="s">
        <v>8</v>
      </c>
      <c r="B2206" s="31">
        <v>2012</v>
      </c>
      <c r="C2206" s="31">
        <v>27</v>
      </c>
      <c r="D2206" s="32">
        <v>4.19513E-3</v>
      </c>
      <c r="E2206" s="32">
        <v>4.1863500000000001E-3</v>
      </c>
      <c r="F2206" s="32">
        <v>0.99581364999999999</v>
      </c>
      <c r="G2206" s="33">
        <v>84318.804999999993</v>
      </c>
      <c r="H2206" s="39">
        <v>84142.311000000002</v>
      </c>
    </row>
    <row r="2207" spans="1:8">
      <c r="A2207" s="38" t="s">
        <v>8</v>
      </c>
      <c r="B2207" s="31">
        <v>2012</v>
      </c>
      <c r="C2207" s="31">
        <v>28</v>
      </c>
      <c r="D2207" s="32">
        <v>4.3400899999999996E-3</v>
      </c>
      <c r="E2207" s="32">
        <v>4.3306899999999999E-3</v>
      </c>
      <c r="F2207" s="32">
        <v>0.99566931000000003</v>
      </c>
      <c r="G2207" s="33">
        <v>83965.816999999995</v>
      </c>
      <c r="H2207" s="39">
        <v>83784.001999999993</v>
      </c>
    </row>
    <row r="2208" spans="1:8">
      <c r="A2208" s="38" t="s">
        <v>8</v>
      </c>
      <c r="B2208" s="31">
        <v>2012</v>
      </c>
      <c r="C2208" s="31">
        <v>29</v>
      </c>
      <c r="D2208" s="32">
        <v>4.4685100000000002E-3</v>
      </c>
      <c r="E2208" s="32">
        <v>4.4585500000000004E-3</v>
      </c>
      <c r="F2208" s="32">
        <v>0.99554145000000005</v>
      </c>
      <c r="G2208" s="33">
        <v>83602.187000000005</v>
      </c>
      <c r="H2208" s="39">
        <v>83415.813999999998</v>
      </c>
    </row>
    <row r="2209" spans="1:8">
      <c r="A2209" s="38" t="s">
        <v>8</v>
      </c>
      <c r="B2209" s="31">
        <v>2012</v>
      </c>
      <c r="C2209" s="31">
        <v>30</v>
      </c>
      <c r="D2209" s="32">
        <v>4.6687100000000004E-3</v>
      </c>
      <c r="E2209" s="32">
        <v>4.6578399999999999E-3</v>
      </c>
      <c r="F2209" s="32">
        <v>0.99534215999999998</v>
      </c>
      <c r="G2209" s="33">
        <v>83229.441999999995</v>
      </c>
      <c r="H2209" s="39">
        <v>83035.607000000004</v>
      </c>
    </row>
    <row r="2210" spans="1:8">
      <c r="A2210" s="38" t="s">
        <v>8</v>
      </c>
      <c r="B2210" s="31">
        <v>2012</v>
      </c>
      <c r="C2210" s="31">
        <v>31</v>
      </c>
      <c r="D2210" s="32">
        <v>4.7862499999999997E-3</v>
      </c>
      <c r="E2210" s="32">
        <v>4.7748199999999999E-3</v>
      </c>
      <c r="F2210" s="32">
        <v>0.99522518000000004</v>
      </c>
      <c r="G2210" s="33">
        <v>82841.771999999997</v>
      </c>
      <c r="H2210" s="39">
        <v>82643.994999999995</v>
      </c>
    </row>
    <row r="2211" spans="1:8">
      <c r="A2211" s="38" t="s">
        <v>8</v>
      </c>
      <c r="B2211" s="31">
        <v>2012</v>
      </c>
      <c r="C2211" s="31">
        <v>32</v>
      </c>
      <c r="D2211" s="32">
        <v>5.0266800000000004E-3</v>
      </c>
      <c r="E2211" s="32">
        <v>5.0140799999999998E-3</v>
      </c>
      <c r="F2211" s="32">
        <v>0.99498591999999997</v>
      </c>
      <c r="G2211" s="33">
        <v>82446.217999999993</v>
      </c>
      <c r="H2211" s="39">
        <v>82239.521999999997</v>
      </c>
    </row>
    <row r="2212" spans="1:8">
      <c r="A2212" s="38" t="s">
        <v>8</v>
      </c>
      <c r="B2212" s="31">
        <v>2012</v>
      </c>
      <c r="C2212" s="31">
        <v>33</v>
      </c>
      <c r="D2212" s="32">
        <v>5.2304200000000004E-3</v>
      </c>
      <c r="E2212" s="32">
        <v>5.2167799999999999E-3</v>
      </c>
      <c r="F2212" s="32">
        <v>0.99478321999999997</v>
      </c>
      <c r="G2212" s="33">
        <v>82032.826000000001</v>
      </c>
      <c r="H2212" s="39">
        <v>81818.851999999999</v>
      </c>
    </row>
    <row r="2213" spans="1:8">
      <c r="A2213" s="38" t="s">
        <v>8</v>
      </c>
      <c r="B2213" s="31">
        <v>2012</v>
      </c>
      <c r="C2213" s="31">
        <v>34</v>
      </c>
      <c r="D2213" s="32">
        <v>5.4508999999999998E-3</v>
      </c>
      <c r="E2213" s="32">
        <v>5.4360900000000002E-3</v>
      </c>
      <c r="F2213" s="32">
        <v>0.99456391</v>
      </c>
      <c r="G2213" s="33">
        <v>81604.879000000001</v>
      </c>
      <c r="H2213" s="39">
        <v>81383.073000000004</v>
      </c>
    </row>
    <row r="2214" spans="1:8">
      <c r="A2214" s="38" t="s">
        <v>8</v>
      </c>
      <c r="B2214" s="31">
        <v>2012</v>
      </c>
      <c r="C2214" s="31">
        <v>35</v>
      </c>
      <c r="D2214" s="32">
        <v>5.7086000000000003E-3</v>
      </c>
      <c r="E2214" s="32">
        <v>5.6923599999999996E-3</v>
      </c>
      <c r="F2214" s="32">
        <v>0.99430764000000005</v>
      </c>
      <c r="G2214" s="33">
        <v>81161.267999999996</v>
      </c>
      <c r="H2214" s="39">
        <v>80930.267999999996</v>
      </c>
    </row>
    <row r="2215" spans="1:8">
      <c r="A2215" s="38" t="s">
        <v>8</v>
      </c>
      <c r="B2215" s="31">
        <v>2012</v>
      </c>
      <c r="C2215" s="31">
        <v>36</v>
      </c>
      <c r="D2215" s="32">
        <v>5.9550799999999997E-3</v>
      </c>
      <c r="E2215" s="32">
        <v>5.9373999999999998E-3</v>
      </c>
      <c r="F2215" s="32">
        <v>0.99406260000000002</v>
      </c>
      <c r="G2215" s="33">
        <v>80699.269</v>
      </c>
      <c r="H2215" s="39">
        <v>80459.697</v>
      </c>
    </row>
    <row r="2216" spans="1:8">
      <c r="A2216" s="38" t="s">
        <v>8</v>
      </c>
      <c r="B2216" s="31">
        <v>2012</v>
      </c>
      <c r="C2216" s="31">
        <v>37</v>
      </c>
      <c r="D2216" s="32">
        <v>6.1975800000000003E-3</v>
      </c>
      <c r="E2216" s="32">
        <v>6.1784400000000003E-3</v>
      </c>
      <c r="F2216" s="32">
        <v>0.99382155999999999</v>
      </c>
      <c r="G2216" s="33">
        <v>80220.125</v>
      </c>
      <c r="H2216" s="39">
        <v>79972.307000000001</v>
      </c>
    </row>
    <row r="2217" spans="1:8">
      <c r="A2217" s="38" t="s">
        <v>8</v>
      </c>
      <c r="B2217" s="31">
        <v>2012</v>
      </c>
      <c r="C2217" s="31">
        <v>38</v>
      </c>
      <c r="D2217" s="32">
        <v>6.5038700000000001E-3</v>
      </c>
      <c r="E2217" s="32">
        <v>6.4827900000000004E-3</v>
      </c>
      <c r="F2217" s="32">
        <v>0.99351721000000004</v>
      </c>
      <c r="G2217" s="33">
        <v>79724.490000000005</v>
      </c>
      <c r="H2217" s="39">
        <v>79466.070999999996</v>
      </c>
    </row>
    <row r="2218" spans="1:8">
      <c r="A2218" s="38" t="s">
        <v>8</v>
      </c>
      <c r="B2218" s="31">
        <v>2012</v>
      </c>
      <c r="C2218" s="31">
        <v>39</v>
      </c>
      <c r="D2218" s="32">
        <v>6.75554E-3</v>
      </c>
      <c r="E2218" s="32">
        <v>6.7327899999999998E-3</v>
      </c>
      <c r="F2218" s="32">
        <v>0.99326720999999996</v>
      </c>
      <c r="G2218" s="33">
        <v>79207.652000000002</v>
      </c>
      <c r="H2218" s="39">
        <v>78941.008000000002</v>
      </c>
    </row>
    <row r="2219" spans="1:8">
      <c r="A2219" s="38" t="s">
        <v>8</v>
      </c>
      <c r="B2219" s="31">
        <v>2012</v>
      </c>
      <c r="C2219" s="31">
        <v>40</v>
      </c>
      <c r="D2219" s="32">
        <v>7.1266899999999998E-3</v>
      </c>
      <c r="E2219" s="32">
        <v>7.10138E-3</v>
      </c>
      <c r="F2219" s="32">
        <v>0.99289861999999995</v>
      </c>
      <c r="G2219" s="33">
        <v>78674.364000000001</v>
      </c>
      <c r="H2219" s="39">
        <v>78395.014999999999</v>
      </c>
    </row>
    <row r="2220" spans="1:8">
      <c r="A2220" s="38" t="s">
        <v>8</v>
      </c>
      <c r="B2220" s="31">
        <v>2012</v>
      </c>
      <c r="C2220" s="31">
        <v>41</v>
      </c>
      <c r="D2220" s="32">
        <v>7.3009800000000003E-3</v>
      </c>
      <c r="E2220" s="32">
        <v>7.2744300000000001E-3</v>
      </c>
      <c r="F2220" s="32">
        <v>0.99272556999999995</v>
      </c>
      <c r="G2220" s="33">
        <v>78115.667000000001</v>
      </c>
      <c r="H2220" s="39">
        <v>77831.543000000005</v>
      </c>
    </row>
    <row r="2221" spans="1:8">
      <c r="A2221" s="38" t="s">
        <v>8</v>
      </c>
      <c r="B2221" s="31">
        <v>2012</v>
      </c>
      <c r="C2221" s="31">
        <v>42</v>
      </c>
      <c r="D2221" s="32">
        <v>7.7213500000000001E-3</v>
      </c>
      <c r="E2221" s="32">
        <v>7.6916600000000003E-3</v>
      </c>
      <c r="F2221" s="32">
        <v>0.99230834000000001</v>
      </c>
      <c r="G2221" s="33">
        <v>77547.42</v>
      </c>
      <c r="H2221" s="39">
        <v>77249.186000000002</v>
      </c>
    </row>
    <row r="2222" spans="1:8">
      <c r="A2222" s="38" t="s">
        <v>8</v>
      </c>
      <c r="B2222" s="31">
        <v>2012</v>
      </c>
      <c r="C2222" s="31">
        <v>43</v>
      </c>
      <c r="D2222" s="32">
        <v>7.9712299999999993E-3</v>
      </c>
      <c r="E2222" s="32">
        <v>7.9395799999999999E-3</v>
      </c>
      <c r="F2222" s="32">
        <v>0.99206042000000005</v>
      </c>
      <c r="G2222" s="33">
        <v>76950.952000000005</v>
      </c>
      <c r="H2222" s="39">
        <v>76645.471999999994</v>
      </c>
    </row>
    <row r="2223" spans="1:8">
      <c r="A2223" s="38" t="s">
        <v>8</v>
      </c>
      <c r="B2223" s="31">
        <v>2012</v>
      </c>
      <c r="C2223" s="31">
        <v>44</v>
      </c>
      <c r="D2223" s="32">
        <v>8.3234699999999995E-3</v>
      </c>
      <c r="E2223" s="32">
        <v>8.2889699999999997E-3</v>
      </c>
      <c r="F2223" s="32">
        <v>0.99171103000000005</v>
      </c>
      <c r="G2223" s="33">
        <v>76339.993000000002</v>
      </c>
      <c r="H2223" s="39">
        <v>76023.603000000003</v>
      </c>
    </row>
    <row r="2224" spans="1:8">
      <c r="A2224" s="38" t="s">
        <v>8</v>
      </c>
      <c r="B2224" s="31">
        <v>2012</v>
      </c>
      <c r="C2224" s="31">
        <v>45</v>
      </c>
      <c r="D2224" s="32">
        <v>8.7527600000000001E-3</v>
      </c>
      <c r="E2224" s="32">
        <v>8.7146299999999993E-3</v>
      </c>
      <c r="F2224" s="32">
        <v>0.99128537000000005</v>
      </c>
      <c r="G2224" s="33">
        <v>75707.213000000003</v>
      </c>
      <c r="H2224" s="39">
        <v>75377.332999999999</v>
      </c>
    </row>
    <row r="2225" spans="1:8">
      <c r="A2225" s="38" t="s">
        <v>8</v>
      </c>
      <c r="B2225" s="31">
        <v>2012</v>
      </c>
      <c r="C2225" s="31">
        <v>46</v>
      </c>
      <c r="D2225" s="32">
        <v>9.1138399999999998E-3</v>
      </c>
      <c r="E2225" s="32">
        <v>9.0725000000000007E-3</v>
      </c>
      <c r="F2225" s="32">
        <v>0.99092749999999996</v>
      </c>
      <c r="G2225" s="33">
        <v>75047.452999999994</v>
      </c>
      <c r="H2225" s="39">
        <v>74707.019</v>
      </c>
    </row>
    <row r="2226" spans="1:8">
      <c r="A2226" s="38" t="s">
        <v>8</v>
      </c>
      <c r="B2226" s="31">
        <v>2012</v>
      </c>
      <c r="C2226" s="31">
        <v>47</v>
      </c>
      <c r="D2226" s="32">
        <v>9.5824900000000008E-3</v>
      </c>
      <c r="E2226" s="32">
        <v>9.5367899999999999E-3</v>
      </c>
      <c r="F2226" s="32">
        <v>0.99046321000000004</v>
      </c>
      <c r="G2226" s="33">
        <v>74366.585000000006</v>
      </c>
      <c r="H2226" s="39">
        <v>74011.975999999995</v>
      </c>
    </row>
    <row r="2227" spans="1:8">
      <c r="A2227" s="38" t="s">
        <v>8</v>
      </c>
      <c r="B2227" s="31">
        <v>2012</v>
      </c>
      <c r="C2227" s="31">
        <v>48</v>
      </c>
      <c r="D2227" s="32">
        <v>1.0195569999999999E-2</v>
      </c>
      <c r="E2227" s="32">
        <v>1.0143859999999999E-2</v>
      </c>
      <c r="F2227" s="32">
        <v>0.98985614</v>
      </c>
      <c r="G2227" s="33">
        <v>73657.365999999995</v>
      </c>
      <c r="H2227" s="39">
        <v>73283.781000000003</v>
      </c>
    </row>
    <row r="2228" spans="1:8">
      <c r="A2228" s="38" t="s">
        <v>8</v>
      </c>
      <c r="B2228" s="31">
        <v>2012</v>
      </c>
      <c r="C2228" s="31">
        <v>49</v>
      </c>
      <c r="D2228" s="32">
        <v>1.078869E-2</v>
      </c>
      <c r="E2228" s="32">
        <v>1.073081E-2</v>
      </c>
      <c r="F2228" s="32">
        <v>0.98926919000000002</v>
      </c>
      <c r="G2228" s="33">
        <v>72910.197</v>
      </c>
      <c r="H2228" s="39">
        <v>72519.004000000001</v>
      </c>
    </row>
    <row r="2229" spans="1:8">
      <c r="A2229" s="38" t="s">
        <v>8</v>
      </c>
      <c r="B2229" s="31">
        <v>2012</v>
      </c>
      <c r="C2229" s="31">
        <v>50</v>
      </c>
      <c r="D2229" s="32">
        <v>1.161767E-2</v>
      </c>
      <c r="E2229" s="32">
        <v>1.155057E-2</v>
      </c>
      <c r="F2229" s="32">
        <v>0.98844942999999996</v>
      </c>
      <c r="G2229" s="33">
        <v>72127.811000000002</v>
      </c>
      <c r="H2229" s="39">
        <v>71711.251999999993</v>
      </c>
    </row>
    <row r="2230" spans="1:8">
      <c r="A2230" s="38" t="s">
        <v>8</v>
      </c>
      <c r="B2230" s="31">
        <v>2012</v>
      </c>
      <c r="C2230" s="31">
        <v>51</v>
      </c>
      <c r="D2230" s="32">
        <v>1.2107390000000001E-2</v>
      </c>
      <c r="E2230" s="32">
        <v>1.203454E-2</v>
      </c>
      <c r="F2230" s="32">
        <v>0.98796545999999996</v>
      </c>
      <c r="G2230" s="33">
        <v>71294.694000000003</v>
      </c>
      <c r="H2230" s="39">
        <v>70865.694000000003</v>
      </c>
    </row>
    <row r="2231" spans="1:8">
      <c r="A2231" s="38" t="s">
        <v>8</v>
      </c>
      <c r="B2231" s="31">
        <v>2012</v>
      </c>
      <c r="C2231" s="31">
        <v>52</v>
      </c>
      <c r="D2231" s="32">
        <v>1.301974E-2</v>
      </c>
      <c r="E2231" s="32">
        <v>1.2935530000000001E-2</v>
      </c>
      <c r="F2231" s="32">
        <v>0.98706446999999997</v>
      </c>
      <c r="G2231" s="33">
        <v>70436.695000000007</v>
      </c>
      <c r="H2231" s="39">
        <v>69981.126999999993</v>
      </c>
    </row>
    <row r="2232" spans="1:8">
      <c r="A2232" s="38" t="s">
        <v>8</v>
      </c>
      <c r="B2232" s="31">
        <v>2012</v>
      </c>
      <c r="C2232" s="31">
        <v>53</v>
      </c>
      <c r="D2232" s="32">
        <v>1.3695519999999999E-2</v>
      </c>
      <c r="E2232" s="32">
        <v>1.3602370000000001E-2</v>
      </c>
      <c r="F2232" s="32">
        <v>0.98639763000000003</v>
      </c>
      <c r="G2232" s="33">
        <v>69525.558999999994</v>
      </c>
      <c r="H2232" s="39">
        <v>69052.702000000005</v>
      </c>
    </row>
    <row r="2233" spans="1:8">
      <c r="A2233" s="38" t="s">
        <v>8</v>
      </c>
      <c r="B2233" s="31">
        <v>2012</v>
      </c>
      <c r="C2233" s="31">
        <v>54</v>
      </c>
      <c r="D2233" s="32">
        <v>1.4508729999999999E-2</v>
      </c>
      <c r="E2233" s="32">
        <v>1.440424E-2</v>
      </c>
      <c r="F2233" s="32">
        <v>0.98559576000000004</v>
      </c>
      <c r="G2233" s="33">
        <v>68579.846000000005</v>
      </c>
      <c r="H2233" s="39">
        <v>68085.926000000007</v>
      </c>
    </row>
    <row r="2234" spans="1:8">
      <c r="A2234" s="38" t="s">
        <v>8</v>
      </c>
      <c r="B2234" s="31">
        <v>2012</v>
      </c>
      <c r="C2234" s="31">
        <v>55</v>
      </c>
      <c r="D2234" s="32">
        <v>1.531646E-2</v>
      </c>
      <c r="E2234" s="32">
        <v>1.520006E-2</v>
      </c>
      <c r="F2234" s="32">
        <v>0.98479994000000004</v>
      </c>
      <c r="G2234" s="33">
        <v>67592.005999999994</v>
      </c>
      <c r="H2234" s="39">
        <v>67078.304000000004</v>
      </c>
    </row>
    <row r="2235" spans="1:8">
      <c r="A2235" s="38" t="s">
        <v>8</v>
      </c>
      <c r="B2235" s="31">
        <v>2012</v>
      </c>
      <c r="C2235" s="31">
        <v>56</v>
      </c>
      <c r="D2235" s="32">
        <v>1.6248930000000002E-2</v>
      </c>
      <c r="E2235" s="32">
        <v>1.6117980000000001E-2</v>
      </c>
      <c r="F2235" s="32">
        <v>0.98388202000000002</v>
      </c>
      <c r="G2235" s="33">
        <v>66564.603000000003</v>
      </c>
      <c r="H2235" s="39">
        <v>66028.160000000003</v>
      </c>
    </row>
    <row r="2236" spans="1:8">
      <c r="A2236" s="38" t="s">
        <v>8</v>
      </c>
      <c r="B2236" s="31">
        <v>2012</v>
      </c>
      <c r="C2236" s="31">
        <v>57</v>
      </c>
      <c r="D2236" s="32">
        <v>1.720913E-2</v>
      </c>
      <c r="E2236" s="32">
        <v>1.7062319999999999E-2</v>
      </c>
      <c r="F2236" s="32">
        <v>0.98293768000000004</v>
      </c>
      <c r="G2236" s="33">
        <v>65491.716</v>
      </c>
      <c r="H2236" s="39">
        <v>64932.995999999999</v>
      </c>
    </row>
    <row r="2237" spans="1:8">
      <c r="A2237" s="38" t="s">
        <v>8</v>
      </c>
      <c r="B2237" s="31">
        <v>2012</v>
      </c>
      <c r="C2237" s="31">
        <v>58</v>
      </c>
      <c r="D2237" s="32">
        <v>1.8552579999999999E-2</v>
      </c>
      <c r="E2237" s="32">
        <v>1.838207E-2</v>
      </c>
      <c r="F2237" s="32">
        <v>0.98161792999999997</v>
      </c>
      <c r="G2237" s="33">
        <v>64374.275999999998</v>
      </c>
      <c r="H2237" s="39">
        <v>63782.61</v>
      </c>
    </row>
    <row r="2238" spans="1:8">
      <c r="A2238" s="38" t="s">
        <v>8</v>
      </c>
      <c r="B2238" s="31">
        <v>2012</v>
      </c>
      <c r="C2238" s="31">
        <v>59</v>
      </c>
      <c r="D2238" s="32">
        <v>1.990975E-2</v>
      </c>
      <c r="E2238" s="32">
        <v>1.971351E-2</v>
      </c>
      <c r="F2238" s="32">
        <v>0.98028649000000001</v>
      </c>
      <c r="G2238" s="33">
        <v>63190.944000000003</v>
      </c>
      <c r="H2238" s="39">
        <v>62568.086000000003</v>
      </c>
    </row>
    <row r="2239" spans="1:8">
      <c r="A2239" s="38" t="s">
        <v>8</v>
      </c>
      <c r="B2239" s="31">
        <v>2012</v>
      </c>
      <c r="C2239" s="31">
        <v>60</v>
      </c>
      <c r="D2239" s="32">
        <v>2.190806E-2</v>
      </c>
      <c r="E2239" s="32">
        <v>2.167067E-2</v>
      </c>
      <c r="F2239" s="32">
        <v>0.97832933</v>
      </c>
      <c r="G2239" s="33">
        <v>61945.228999999999</v>
      </c>
      <c r="H2239" s="39">
        <v>61274.031000000003</v>
      </c>
    </row>
    <row r="2240" spans="1:8">
      <c r="A2240" s="38" t="s">
        <v>8</v>
      </c>
      <c r="B2240" s="31">
        <v>2012</v>
      </c>
      <c r="C2240" s="31">
        <v>61</v>
      </c>
      <c r="D2240" s="32">
        <v>2.321223E-2</v>
      </c>
      <c r="E2240" s="32">
        <v>2.2945920000000002E-2</v>
      </c>
      <c r="F2240" s="32">
        <v>0.97705408000000005</v>
      </c>
      <c r="G2240" s="33">
        <v>60602.834000000003</v>
      </c>
      <c r="H2240" s="39">
        <v>59907.54</v>
      </c>
    </row>
    <row r="2241" spans="1:8">
      <c r="A2241" s="38" t="s">
        <v>8</v>
      </c>
      <c r="B2241" s="31">
        <v>2012</v>
      </c>
      <c r="C2241" s="31">
        <v>62</v>
      </c>
      <c r="D2241" s="32">
        <v>2.550519E-2</v>
      </c>
      <c r="E2241" s="32">
        <v>2.5184020000000001E-2</v>
      </c>
      <c r="F2241" s="32">
        <v>0.97481598000000003</v>
      </c>
      <c r="G2241" s="33">
        <v>59212.245999999999</v>
      </c>
      <c r="H2241" s="39">
        <v>58466.644999999997</v>
      </c>
    </row>
    <row r="2242" spans="1:8">
      <c r="A2242" s="38" t="s">
        <v>8</v>
      </c>
      <c r="B2242" s="31">
        <v>2012</v>
      </c>
      <c r="C2242" s="31">
        <v>63</v>
      </c>
      <c r="D2242" s="32">
        <v>2.7567379999999999E-2</v>
      </c>
      <c r="E2242" s="32">
        <v>2.7192560000000001E-2</v>
      </c>
      <c r="F2242" s="32">
        <v>0.97280743999999997</v>
      </c>
      <c r="G2242" s="33">
        <v>57721.042999999998</v>
      </c>
      <c r="H2242" s="39">
        <v>56936.252</v>
      </c>
    </row>
    <row r="2243" spans="1:8">
      <c r="A2243" s="38" t="s">
        <v>8</v>
      </c>
      <c r="B2243" s="31">
        <v>2012</v>
      </c>
      <c r="C2243" s="31">
        <v>64</v>
      </c>
      <c r="D2243" s="32">
        <v>2.9846080000000001E-2</v>
      </c>
      <c r="E2243" s="32">
        <v>2.9407229999999999E-2</v>
      </c>
      <c r="F2243" s="32">
        <v>0.97059276999999999</v>
      </c>
      <c r="G2243" s="33">
        <v>56151.46</v>
      </c>
      <c r="H2243" s="39">
        <v>55325.830999999998</v>
      </c>
    </row>
    <row r="2244" spans="1:8">
      <c r="A2244" s="38" t="s">
        <v>8</v>
      </c>
      <c r="B2244" s="31">
        <v>2012</v>
      </c>
      <c r="C2244" s="31">
        <v>65</v>
      </c>
      <c r="D2244" s="32">
        <v>3.2427259999999999E-2</v>
      </c>
      <c r="E2244" s="32">
        <v>3.1909890000000003E-2</v>
      </c>
      <c r="F2244" s="32">
        <v>0.96809011</v>
      </c>
      <c r="G2244" s="33">
        <v>54500.201000000001</v>
      </c>
      <c r="H2244" s="39">
        <v>53630.654000000002</v>
      </c>
    </row>
    <row r="2245" spans="1:8">
      <c r="A2245" s="38" t="s">
        <v>8</v>
      </c>
      <c r="B2245" s="31">
        <v>2012</v>
      </c>
      <c r="C2245" s="31">
        <v>66</v>
      </c>
      <c r="D2245" s="32">
        <v>3.4843810000000003E-2</v>
      </c>
      <c r="E2245" s="32">
        <v>3.4247159999999999E-2</v>
      </c>
      <c r="F2245" s="32">
        <v>0.96575283999999995</v>
      </c>
      <c r="G2245" s="33">
        <v>52761.106</v>
      </c>
      <c r="H2245" s="39">
        <v>51857.646999999997</v>
      </c>
    </row>
    <row r="2246" spans="1:8">
      <c r="A2246" s="38" t="s">
        <v>8</v>
      </c>
      <c r="B2246" s="31">
        <v>2012</v>
      </c>
      <c r="C2246" s="31">
        <v>67</v>
      </c>
      <c r="D2246" s="32">
        <v>3.7848130000000001E-2</v>
      </c>
      <c r="E2246" s="32">
        <v>3.7145190000000002E-2</v>
      </c>
      <c r="F2246" s="32">
        <v>0.96285480999999995</v>
      </c>
      <c r="G2246" s="33">
        <v>50954.188000000002</v>
      </c>
      <c r="H2246" s="39">
        <v>50007.836000000003</v>
      </c>
    </row>
    <row r="2247" spans="1:8">
      <c r="A2247" s="38" t="s">
        <v>8</v>
      </c>
      <c r="B2247" s="31">
        <v>2012</v>
      </c>
      <c r="C2247" s="31">
        <v>68</v>
      </c>
      <c r="D2247" s="32">
        <v>4.1359880000000002E-2</v>
      </c>
      <c r="E2247" s="32">
        <v>4.0521889999999998E-2</v>
      </c>
      <c r="F2247" s="32">
        <v>0.95947811000000005</v>
      </c>
      <c r="G2247" s="33">
        <v>49061.485000000001</v>
      </c>
      <c r="H2247" s="39">
        <v>48067.451999999997</v>
      </c>
    </row>
    <row r="2248" spans="1:8">
      <c r="A2248" s="38" t="s">
        <v>8</v>
      </c>
      <c r="B2248" s="31">
        <v>2012</v>
      </c>
      <c r="C2248" s="31">
        <v>69</v>
      </c>
      <c r="D2248" s="32">
        <v>4.4919189999999998E-2</v>
      </c>
      <c r="E2248" s="32">
        <v>4.3932480000000003E-2</v>
      </c>
      <c r="F2248" s="32">
        <v>0.95606751999999995</v>
      </c>
      <c r="G2248" s="33">
        <v>47073.42</v>
      </c>
      <c r="H2248" s="39">
        <v>46039.394</v>
      </c>
    </row>
    <row r="2249" spans="1:8">
      <c r="A2249" s="38" t="s">
        <v>8</v>
      </c>
      <c r="B2249" s="31">
        <v>2012</v>
      </c>
      <c r="C2249" s="31">
        <v>70</v>
      </c>
      <c r="D2249" s="32">
        <v>5.0158309999999998E-2</v>
      </c>
      <c r="E2249" s="32">
        <v>4.8931160000000001E-2</v>
      </c>
      <c r="F2249" s="32">
        <v>0.95106884000000003</v>
      </c>
      <c r="G2249" s="33">
        <v>45005.368000000002</v>
      </c>
      <c r="H2249" s="39">
        <v>43904.286</v>
      </c>
    </row>
    <row r="2250" spans="1:8">
      <c r="A2250" s="38" t="s">
        <v>8</v>
      </c>
      <c r="B2250" s="31">
        <v>2012</v>
      </c>
      <c r="C2250" s="31">
        <v>71</v>
      </c>
      <c r="D2250" s="32">
        <v>5.3685940000000001E-2</v>
      </c>
      <c r="E2250" s="32">
        <v>5.2282519999999999E-2</v>
      </c>
      <c r="F2250" s="32">
        <v>0.94771748</v>
      </c>
      <c r="G2250" s="33">
        <v>42803.203000000001</v>
      </c>
      <c r="H2250" s="39">
        <v>41684.273999999998</v>
      </c>
    </row>
    <row r="2251" spans="1:8">
      <c r="A2251" s="38" t="s">
        <v>8</v>
      </c>
      <c r="B2251" s="31">
        <v>2012</v>
      </c>
      <c r="C2251" s="31">
        <v>72</v>
      </c>
      <c r="D2251" s="32">
        <v>5.9792150000000002E-2</v>
      </c>
      <c r="E2251" s="32">
        <v>5.8056490000000002E-2</v>
      </c>
      <c r="F2251" s="32">
        <v>0.94194350999999998</v>
      </c>
      <c r="G2251" s="33">
        <v>40565.343999999997</v>
      </c>
      <c r="H2251" s="39">
        <v>39387.803</v>
      </c>
    </row>
    <row r="2252" spans="1:8">
      <c r="A2252" s="38" t="s">
        <v>8</v>
      </c>
      <c r="B2252" s="31">
        <v>2012</v>
      </c>
      <c r="C2252" s="31">
        <v>73</v>
      </c>
      <c r="D2252" s="32">
        <v>6.5200179999999996E-2</v>
      </c>
      <c r="E2252" s="32">
        <v>6.3141749999999996E-2</v>
      </c>
      <c r="F2252" s="32">
        <v>0.93685825</v>
      </c>
      <c r="G2252" s="33">
        <v>38210.262999999999</v>
      </c>
      <c r="H2252" s="39">
        <v>37003.930999999997</v>
      </c>
    </row>
    <row r="2253" spans="1:8">
      <c r="A2253" s="38" t="s">
        <v>8</v>
      </c>
      <c r="B2253" s="31">
        <v>2012</v>
      </c>
      <c r="C2253" s="31">
        <v>74</v>
      </c>
      <c r="D2253" s="32">
        <v>7.1396680000000004E-2</v>
      </c>
      <c r="E2253" s="32">
        <v>6.8935780000000002E-2</v>
      </c>
      <c r="F2253" s="32">
        <v>0.93106422</v>
      </c>
      <c r="G2253" s="33">
        <v>35797.599999999999</v>
      </c>
      <c r="H2253" s="39">
        <v>34563.732000000004</v>
      </c>
    </row>
    <row r="2254" spans="1:8">
      <c r="A2254" s="38" t="s">
        <v>8</v>
      </c>
      <c r="B2254" s="31">
        <v>2012</v>
      </c>
      <c r="C2254" s="31">
        <v>75</v>
      </c>
      <c r="D2254" s="32">
        <v>7.8231819999999994E-2</v>
      </c>
      <c r="E2254" s="32">
        <v>7.5286900000000004E-2</v>
      </c>
      <c r="F2254" s="32">
        <v>0.92471309999999995</v>
      </c>
      <c r="G2254" s="33">
        <v>33329.864000000001</v>
      </c>
      <c r="H2254" s="39">
        <v>32075.213</v>
      </c>
    </row>
    <row r="2255" spans="1:8">
      <c r="A2255" s="38" t="s">
        <v>8</v>
      </c>
      <c r="B2255" s="31">
        <v>2012</v>
      </c>
      <c r="C2255" s="31">
        <v>76</v>
      </c>
      <c r="D2255" s="32">
        <v>8.4983890000000006E-2</v>
      </c>
      <c r="E2255" s="32">
        <v>8.1519949999999994E-2</v>
      </c>
      <c r="F2255" s="32">
        <v>0.91848004999999999</v>
      </c>
      <c r="G2255" s="33">
        <v>30820.562000000002</v>
      </c>
      <c r="H2255" s="39">
        <v>29564.316999999999</v>
      </c>
    </row>
    <row r="2256" spans="1:8">
      <c r="A2256" s="38" t="s">
        <v>8</v>
      </c>
      <c r="B2256" s="31">
        <v>2012</v>
      </c>
      <c r="C2256" s="31">
        <v>77</v>
      </c>
      <c r="D2256" s="32">
        <v>9.228227E-2</v>
      </c>
      <c r="E2256" s="32">
        <v>8.8212070000000004E-2</v>
      </c>
      <c r="F2256" s="32">
        <v>0.91178793000000002</v>
      </c>
      <c r="G2256" s="33">
        <v>28308.071</v>
      </c>
      <c r="H2256" s="39">
        <v>27059.513999999999</v>
      </c>
    </row>
    <row r="2257" spans="1:8">
      <c r="A2257" s="38" t="s">
        <v>8</v>
      </c>
      <c r="B2257" s="31">
        <v>2012</v>
      </c>
      <c r="C2257" s="31">
        <v>78</v>
      </c>
      <c r="D2257" s="32">
        <v>0.10138751</v>
      </c>
      <c r="E2257" s="32">
        <v>9.6495780000000003E-2</v>
      </c>
      <c r="F2257" s="32">
        <v>0.90350421999999997</v>
      </c>
      <c r="G2257" s="33">
        <v>25810.957999999999</v>
      </c>
      <c r="H2257" s="39">
        <v>24565.633000000002</v>
      </c>
    </row>
    <row r="2258" spans="1:8">
      <c r="A2258" s="38" t="s">
        <v>8</v>
      </c>
      <c r="B2258" s="31">
        <v>2012</v>
      </c>
      <c r="C2258" s="31">
        <v>79</v>
      </c>
      <c r="D2258" s="32">
        <v>0.10968883</v>
      </c>
      <c r="E2258" s="32">
        <v>0.10398578999999999</v>
      </c>
      <c r="F2258" s="32">
        <v>0.89601421000000003</v>
      </c>
      <c r="G2258" s="33">
        <v>23320.309000000001</v>
      </c>
      <c r="H2258" s="39">
        <v>22107.819</v>
      </c>
    </row>
    <row r="2259" spans="1:8">
      <c r="A2259" s="38" t="s">
        <v>8</v>
      </c>
      <c r="B2259" s="31">
        <v>2012</v>
      </c>
      <c r="C2259" s="31">
        <v>80</v>
      </c>
      <c r="D2259" s="32">
        <v>0.12056306</v>
      </c>
      <c r="E2259" s="32">
        <v>0.11370853</v>
      </c>
      <c r="F2259" s="32">
        <v>0.88629146999999997</v>
      </c>
      <c r="G2259" s="33">
        <v>20895.328000000001</v>
      </c>
      <c r="H2259" s="39">
        <v>19707.34</v>
      </c>
    </row>
    <row r="2260" spans="1:8">
      <c r="A2260" s="38" t="s">
        <v>8</v>
      </c>
      <c r="B2260" s="31">
        <v>2012</v>
      </c>
      <c r="C2260" s="31">
        <v>81</v>
      </c>
      <c r="D2260" s="32">
        <v>0.12861132</v>
      </c>
      <c r="E2260" s="32">
        <v>0.12084059</v>
      </c>
      <c r="F2260" s="32">
        <v>0.87915940999999997</v>
      </c>
      <c r="G2260" s="33">
        <v>18519.350999999999</v>
      </c>
      <c r="H2260" s="39">
        <v>17400.406999999999</v>
      </c>
    </row>
    <row r="2261" spans="1:8">
      <c r="A2261" s="38" t="s">
        <v>8</v>
      </c>
      <c r="B2261" s="31">
        <v>2012</v>
      </c>
      <c r="C2261" s="31">
        <v>82</v>
      </c>
      <c r="D2261" s="32">
        <v>0.14233130999999999</v>
      </c>
      <c r="E2261" s="32">
        <v>0.13287516999999999</v>
      </c>
      <c r="F2261" s="32">
        <v>0.86712482999999996</v>
      </c>
      <c r="G2261" s="33">
        <v>16281.462</v>
      </c>
      <c r="H2261" s="39">
        <v>15199.761</v>
      </c>
    </row>
    <row r="2262" spans="1:8">
      <c r="A2262" s="38" t="s">
        <v>8</v>
      </c>
      <c r="B2262" s="31">
        <v>2012</v>
      </c>
      <c r="C2262" s="31">
        <v>83</v>
      </c>
      <c r="D2262" s="32">
        <v>0.15470275</v>
      </c>
      <c r="E2262" s="32">
        <v>0.14359545000000001</v>
      </c>
      <c r="F2262" s="32">
        <v>0.85640455000000004</v>
      </c>
      <c r="G2262" s="33">
        <v>14118.06</v>
      </c>
      <c r="H2262" s="39">
        <v>13104.415000000001</v>
      </c>
    </row>
    <row r="2263" spans="1:8">
      <c r="A2263" s="38" t="s">
        <v>8</v>
      </c>
      <c r="B2263" s="31">
        <v>2012</v>
      </c>
      <c r="C2263" s="31">
        <v>84</v>
      </c>
      <c r="D2263" s="32">
        <v>0.16918685999999999</v>
      </c>
      <c r="E2263" s="32">
        <v>0.15599104</v>
      </c>
      <c r="F2263" s="32">
        <v>0.84400896000000003</v>
      </c>
      <c r="G2263" s="33">
        <v>12090.771000000001</v>
      </c>
      <c r="H2263" s="39">
        <v>11147.745000000001</v>
      </c>
    </row>
    <row r="2264" spans="1:8">
      <c r="A2264" s="38" t="s">
        <v>8</v>
      </c>
      <c r="B2264" s="31">
        <v>2012</v>
      </c>
      <c r="C2264" s="31">
        <v>85</v>
      </c>
      <c r="D2264" s="32">
        <v>0.18271065</v>
      </c>
      <c r="E2264" s="32">
        <v>0.16741629</v>
      </c>
      <c r="F2264" s="32">
        <v>0.83258370999999998</v>
      </c>
      <c r="G2264" s="33">
        <v>10204.718999999999</v>
      </c>
      <c r="H2264" s="39">
        <v>9350.5010000000002</v>
      </c>
    </row>
    <row r="2265" spans="1:8">
      <c r="A2265" s="38" t="s">
        <v>8</v>
      </c>
      <c r="B2265" s="31">
        <v>2012</v>
      </c>
      <c r="C2265" s="31">
        <v>86</v>
      </c>
      <c r="D2265" s="32">
        <v>0.19754791999999999</v>
      </c>
      <c r="E2265" s="32">
        <v>0.17978941000000001</v>
      </c>
      <c r="F2265" s="32">
        <v>0.82021058999999996</v>
      </c>
      <c r="G2265" s="33">
        <v>8496.2829999999994</v>
      </c>
      <c r="H2265" s="39">
        <v>7732.5119999999997</v>
      </c>
    </row>
    <row r="2266" spans="1:8">
      <c r="A2266" s="38" t="s">
        <v>8</v>
      </c>
      <c r="B2266" s="31">
        <v>2012</v>
      </c>
      <c r="C2266" s="31">
        <v>87</v>
      </c>
      <c r="D2266" s="32">
        <v>0.21242174999999999</v>
      </c>
      <c r="E2266" s="32">
        <v>0.19202644999999999</v>
      </c>
      <c r="F2266" s="32">
        <v>0.80797355000000004</v>
      </c>
      <c r="G2266" s="33">
        <v>6968.741</v>
      </c>
      <c r="H2266" s="39">
        <v>6299.65</v>
      </c>
    </row>
    <row r="2267" spans="1:8">
      <c r="A2267" s="38" t="s">
        <v>8</v>
      </c>
      <c r="B2267" s="31">
        <v>2012</v>
      </c>
      <c r="C2267" s="31">
        <v>88</v>
      </c>
      <c r="D2267" s="32">
        <v>0.22898982000000001</v>
      </c>
      <c r="E2267" s="32">
        <v>0.20546511000000001</v>
      </c>
      <c r="F2267" s="32">
        <v>0.79453488999999999</v>
      </c>
      <c r="G2267" s="33">
        <v>5630.558</v>
      </c>
      <c r="H2267" s="39">
        <v>5052.1170000000002</v>
      </c>
    </row>
    <row r="2268" spans="1:8">
      <c r="A2268" s="38" t="s">
        <v>8</v>
      </c>
      <c r="B2268" s="31">
        <v>2012</v>
      </c>
      <c r="C2268" s="31">
        <v>89</v>
      </c>
      <c r="D2268" s="32">
        <v>0.24477536</v>
      </c>
      <c r="E2268" s="32">
        <v>0.21808449999999999</v>
      </c>
      <c r="F2268" s="32">
        <v>0.78191549999999999</v>
      </c>
      <c r="G2268" s="33">
        <v>4473.6750000000002</v>
      </c>
      <c r="H2268" s="39">
        <v>3985.8560000000002</v>
      </c>
    </row>
    <row r="2269" spans="1:8">
      <c r="A2269" s="38" t="s">
        <v>8</v>
      </c>
      <c r="B2269" s="31">
        <v>2012</v>
      </c>
      <c r="C2269" s="31">
        <v>90</v>
      </c>
      <c r="D2269" s="32">
        <v>0.26586989</v>
      </c>
      <c r="E2269" s="32">
        <v>0.23467357</v>
      </c>
      <c r="F2269" s="32">
        <v>0.76532643</v>
      </c>
      <c r="G2269" s="33">
        <v>3498.0360000000001</v>
      </c>
      <c r="H2269" s="39">
        <v>3087.5880000000002</v>
      </c>
    </row>
    <row r="2270" spans="1:8">
      <c r="A2270" s="38" t="s">
        <v>8</v>
      </c>
      <c r="B2270" s="31">
        <v>2012</v>
      </c>
      <c r="C2270" s="31">
        <v>91</v>
      </c>
      <c r="D2270" s="32">
        <v>0.27972075000000002</v>
      </c>
      <c r="E2270" s="32">
        <v>0.24539913999999999</v>
      </c>
      <c r="F2270" s="32">
        <v>0.75460086000000004</v>
      </c>
      <c r="G2270" s="33">
        <v>2677.1390000000001</v>
      </c>
      <c r="H2270" s="39">
        <v>2348.6559999999999</v>
      </c>
    </row>
    <row r="2271" spans="1:8">
      <c r="A2271" s="38" t="s">
        <v>8</v>
      </c>
      <c r="B2271" s="31">
        <v>2012</v>
      </c>
      <c r="C2271" s="31">
        <v>92</v>
      </c>
      <c r="D2271" s="32">
        <v>0.30198909000000002</v>
      </c>
      <c r="E2271" s="32">
        <v>0.2623723</v>
      </c>
      <c r="F2271" s="32">
        <v>0.7376277</v>
      </c>
      <c r="G2271" s="33">
        <v>2020.172</v>
      </c>
      <c r="H2271" s="39">
        <v>1755.153</v>
      </c>
    </row>
    <row r="2272" spans="1:8">
      <c r="A2272" s="38" t="s">
        <v>8</v>
      </c>
      <c r="B2272" s="31">
        <v>2012</v>
      </c>
      <c r="C2272" s="31">
        <v>93</v>
      </c>
      <c r="D2272" s="32">
        <v>0.32239069999999997</v>
      </c>
      <c r="E2272" s="32">
        <v>0.27763692000000001</v>
      </c>
      <c r="F2272" s="32">
        <v>0.72236308000000005</v>
      </c>
      <c r="G2272" s="33">
        <v>1490.135</v>
      </c>
      <c r="H2272" s="39">
        <v>1283.2760000000001</v>
      </c>
    </row>
    <row r="2273" spans="1:8">
      <c r="A2273" s="38" t="s">
        <v>8</v>
      </c>
      <c r="B2273" s="31">
        <v>2012</v>
      </c>
      <c r="C2273" s="31">
        <v>94</v>
      </c>
      <c r="D2273" s="32">
        <v>0.34467045000000002</v>
      </c>
      <c r="E2273" s="32">
        <v>0.29400332000000001</v>
      </c>
      <c r="F2273" s="32">
        <v>0.70599668000000004</v>
      </c>
      <c r="G2273" s="33">
        <v>1076.4179999999999</v>
      </c>
      <c r="H2273" s="39">
        <v>918.18299999999999</v>
      </c>
    </row>
    <row r="2274" spans="1:8">
      <c r="A2274" s="38" t="s">
        <v>8</v>
      </c>
      <c r="B2274" s="31">
        <v>2012</v>
      </c>
      <c r="C2274" s="31">
        <v>95</v>
      </c>
      <c r="D2274" s="32">
        <v>0.36914390000000002</v>
      </c>
      <c r="E2274" s="32">
        <v>0.31162641000000002</v>
      </c>
      <c r="F2274" s="32">
        <v>0.68837358999999998</v>
      </c>
      <c r="G2274" s="33">
        <v>759.94799999999998</v>
      </c>
      <c r="H2274" s="39">
        <v>641.53800000000001</v>
      </c>
    </row>
    <row r="2275" spans="1:8">
      <c r="A2275" s="38" t="s">
        <v>8</v>
      </c>
      <c r="B2275" s="31">
        <v>2012</v>
      </c>
      <c r="C2275" s="31">
        <v>96</v>
      </c>
      <c r="D2275" s="32">
        <v>0.39155623000000001</v>
      </c>
      <c r="E2275" s="32">
        <v>0.32744889999999999</v>
      </c>
      <c r="F2275" s="32">
        <v>0.67255109999999996</v>
      </c>
      <c r="G2275" s="33">
        <v>523.12800000000004</v>
      </c>
      <c r="H2275" s="39">
        <v>437.47899999999998</v>
      </c>
    </row>
    <row r="2276" spans="1:8">
      <c r="A2276" s="38" t="s">
        <v>8</v>
      </c>
      <c r="B2276" s="31">
        <v>2012</v>
      </c>
      <c r="C2276" s="31">
        <v>97</v>
      </c>
      <c r="D2276" s="32">
        <v>0.41341803999999999</v>
      </c>
      <c r="E2276" s="32">
        <v>0.34259961</v>
      </c>
      <c r="F2276" s="32">
        <v>0.65740038999999995</v>
      </c>
      <c r="G2276" s="33">
        <v>351.83</v>
      </c>
      <c r="H2276" s="39">
        <v>291.56200000000001</v>
      </c>
    </row>
    <row r="2277" spans="1:8">
      <c r="A2277" s="38" t="s">
        <v>8</v>
      </c>
      <c r="B2277" s="31">
        <v>2012</v>
      </c>
      <c r="C2277" s="31">
        <v>98</v>
      </c>
      <c r="D2277" s="32">
        <v>0.43442900000000001</v>
      </c>
      <c r="E2277" s="32">
        <v>0.35690422999999999</v>
      </c>
      <c r="F2277" s="32">
        <v>0.64309576999999996</v>
      </c>
      <c r="G2277" s="33">
        <v>231.29300000000001</v>
      </c>
      <c r="H2277" s="39">
        <v>190.01900000000001</v>
      </c>
    </row>
    <row r="2278" spans="1:8">
      <c r="A2278" s="38" t="s">
        <v>8</v>
      </c>
      <c r="B2278" s="31">
        <v>2012</v>
      </c>
      <c r="C2278" s="31">
        <v>99</v>
      </c>
      <c r="D2278" s="32">
        <v>0.46122744999999998</v>
      </c>
      <c r="E2278" s="32">
        <v>0.37479465000000001</v>
      </c>
      <c r="F2278" s="32">
        <v>0.62520534999999999</v>
      </c>
      <c r="G2278" s="33">
        <v>148.744</v>
      </c>
      <c r="H2278" s="39">
        <v>120.87</v>
      </c>
    </row>
    <row r="2279" spans="1:8">
      <c r="A2279" s="38" t="s">
        <v>8</v>
      </c>
      <c r="B2279" s="31">
        <v>2013</v>
      </c>
      <c r="C2279" s="31">
        <v>1</v>
      </c>
      <c r="D2279" s="32">
        <v>1.563589E-2</v>
      </c>
      <c r="E2279" s="32">
        <v>1.55146E-2</v>
      </c>
      <c r="F2279" s="32">
        <v>0.98448539999999995</v>
      </c>
      <c r="G2279" s="33">
        <v>93481.456999999995</v>
      </c>
      <c r="H2279" s="39">
        <v>92756.293999999994</v>
      </c>
    </row>
    <row r="2280" spans="1:8">
      <c r="A2280" s="38" t="s">
        <v>8</v>
      </c>
      <c r="B2280" s="31">
        <v>2013</v>
      </c>
      <c r="C2280" s="31">
        <v>2</v>
      </c>
      <c r="D2280" s="32">
        <v>9.5272299999999994E-3</v>
      </c>
      <c r="E2280" s="32">
        <v>9.4820600000000005E-3</v>
      </c>
      <c r="F2280" s="32">
        <v>0.99051794000000004</v>
      </c>
      <c r="G2280" s="33">
        <v>92031.13</v>
      </c>
      <c r="H2280" s="39">
        <v>91594.808000000005</v>
      </c>
    </row>
    <row r="2281" spans="1:8">
      <c r="A2281" s="38" t="s">
        <v>8</v>
      </c>
      <c r="B2281" s="31">
        <v>2013</v>
      </c>
      <c r="C2281" s="31">
        <v>3</v>
      </c>
      <c r="D2281" s="32">
        <v>6.4519399999999998E-3</v>
      </c>
      <c r="E2281" s="32">
        <v>6.4311999999999998E-3</v>
      </c>
      <c r="F2281" s="32">
        <v>0.99356880000000003</v>
      </c>
      <c r="G2281" s="33">
        <v>91158.485000000001</v>
      </c>
      <c r="H2281" s="39">
        <v>90865.356</v>
      </c>
    </row>
    <row r="2282" spans="1:8">
      <c r="A2282" s="38" t="s">
        <v>8</v>
      </c>
      <c r="B2282" s="31">
        <v>2013</v>
      </c>
      <c r="C2282" s="31">
        <v>4</v>
      </c>
      <c r="D2282" s="32">
        <v>4.4881699999999997E-3</v>
      </c>
      <c r="E2282" s="32">
        <v>4.4781200000000004E-3</v>
      </c>
      <c r="F2282" s="32">
        <v>0.99552187999999997</v>
      </c>
      <c r="G2282" s="33">
        <v>90572.226999999999</v>
      </c>
      <c r="H2282" s="39">
        <v>90369.43</v>
      </c>
    </row>
    <row r="2283" spans="1:8">
      <c r="A2283" s="38" t="s">
        <v>8</v>
      </c>
      <c r="B2283" s="31">
        <v>2013</v>
      </c>
      <c r="C2283" s="31">
        <v>5</v>
      </c>
      <c r="D2283" s="32">
        <v>3.35119E-3</v>
      </c>
      <c r="E2283" s="32">
        <v>3.3455899999999998E-3</v>
      </c>
      <c r="F2283" s="32">
        <v>0.99665440999999999</v>
      </c>
      <c r="G2283" s="33">
        <v>90166.634000000005</v>
      </c>
      <c r="H2283" s="39">
        <v>90015.804000000004</v>
      </c>
    </row>
    <row r="2284" spans="1:8">
      <c r="A2284" s="38" t="s">
        <v>8</v>
      </c>
      <c r="B2284" s="31">
        <v>2013</v>
      </c>
      <c r="C2284" s="31">
        <v>6</v>
      </c>
      <c r="D2284" s="32">
        <v>2.7357100000000001E-3</v>
      </c>
      <c r="E2284" s="32">
        <v>2.7319800000000002E-3</v>
      </c>
      <c r="F2284" s="32">
        <v>0.99726802000000003</v>
      </c>
      <c r="G2284" s="33">
        <v>89864.972999999998</v>
      </c>
      <c r="H2284" s="39">
        <v>89742.218999999997</v>
      </c>
    </row>
    <row r="2285" spans="1:8">
      <c r="A2285" s="38" t="s">
        <v>8</v>
      </c>
      <c r="B2285" s="31">
        <v>2013</v>
      </c>
      <c r="C2285" s="31">
        <v>7</v>
      </c>
      <c r="D2285" s="32">
        <v>2.29941E-3</v>
      </c>
      <c r="E2285" s="32">
        <v>2.2967700000000001E-3</v>
      </c>
      <c r="F2285" s="32">
        <v>0.99770323000000005</v>
      </c>
      <c r="G2285" s="33">
        <v>89619.464000000007</v>
      </c>
      <c r="H2285" s="39">
        <v>89516.547000000006</v>
      </c>
    </row>
    <row r="2286" spans="1:8">
      <c r="A2286" s="38" t="s">
        <v>8</v>
      </c>
      <c r="B2286" s="31">
        <v>2013</v>
      </c>
      <c r="C2286" s="31">
        <v>8</v>
      </c>
      <c r="D2286" s="32">
        <v>1.9997600000000002E-3</v>
      </c>
      <c r="E2286" s="32">
        <v>1.9977599999999999E-3</v>
      </c>
      <c r="F2286" s="32">
        <v>0.99800224000000004</v>
      </c>
      <c r="G2286" s="33">
        <v>89413.629000000001</v>
      </c>
      <c r="H2286" s="39">
        <v>89324.316000000006</v>
      </c>
    </row>
    <row r="2287" spans="1:8">
      <c r="A2287" s="38" t="s">
        <v>8</v>
      </c>
      <c r="B2287" s="31">
        <v>2013</v>
      </c>
      <c r="C2287" s="31">
        <v>9</v>
      </c>
      <c r="D2287" s="32">
        <v>1.80416E-3</v>
      </c>
      <c r="E2287" s="32">
        <v>1.80254E-3</v>
      </c>
      <c r="F2287" s="32">
        <v>0.99819745999999998</v>
      </c>
      <c r="G2287" s="33">
        <v>89235.002999999997</v>
      </c>
      <c r="H2287" s="39">
        <v>89154.577999999994</v>
      </c>
    </row>
    <row r="2288" spans="1:8">
      <c r="A2288" s="38" t="s">
        <v>8</v>
      </c>
      <c r="B2288" s="31">
        <v>2013</v>
      </c>
      <c r="C2288" s="31">
        <v>10</v>
      </c>
      <c r="D2288" s="32">
        <v>1.6879499999999999E-3</v>
      </c>
      <c r="E2288" s="32">
        <v>1.6865300000000001E-3</v>
      </c>
      <c r="F2288" s="32">
        <v>0.99831347000000004</v>
      </c>
      <c r="G2288" s="33">
        <v>89074.153000000006</v>
      </c>
      <c r="H2288" s="39">
        <v>88999.039999999994</v>
      </c>
    </row>
    <row r="2289" spans="1:8">
      <c r="A2289" s="38" t="s">
        <v>8</v>
      </c>
      <c r="B2289" s="31">
        <v>2013</v>
      </c>
      <c r="C2289" s="31">
        <v>11</v>
      </c>
      <c r="D2289" s="32">
        <v>1.6258100000000001E-3</v>
      </c>
      <c r="E2289" s="32">
        <v>1.6244899999999999E-3</v>
      </c>
      <c r="F2289" s="32">
        <v>0.99837551000000002</v>
      </c>
      <c r="G2289" s="33">
        <v>88923.926999999996</v>
      </c>
      <c r="H2289" s="39">
        <v>88851.698999999993</v>
      </c>
    </row>
    <row r="2290" spans="1:8">
      <c r="A2290" s="38" t="s">
        <v>8</v>
      </c>
      <c r="B2290" s="31">
        <v>2013</v>
      </c>
      <c r="C2290" s="31">
        <v>12</v>
      </c>
      <c r="D2290" s="32">
        <v>1.6346900000000001E-3</v>
      </c>
      <c r="E2290" s="32">
        <v>1.63335E-3</v>
      </c>
      <c r="F2290" s="32">
        <v>0.99836665000000002</v>
      </c>
      <c r="G2290" s="33">
        <v>88779.471999999994</v>
      </c>
      <c r="H2290" s="39">
        <v>88706.967999999993</v>
      </c>
    </row>
    <row r="2291" spans="1:8">
      <c r="A2291" s="38" t="s">
        <v>8</v>
      </c>
      <c r="B2291" s="31">
        <v>2013</v>
      </c>
      <c r="C2291" s="31">
        <v>13</v>
      </c>
      <c r="D2291" s="32">
        <v>1.69023E-3</v>
      </c>
      <c r="E2291" s="32">
        <v>1.68881E-3</v>
      </c>
      <c r="F2291" s="32">
        <v>0.99831119000000001</v>
      </c>
      <c r="G2291" s="33">
        <v>88634.464000000007</v>
      </c>
      <c r="H2291" s="39">
        <v>88559.62</v>
      </c>
    </row>
    <row r="2292" spans="1:8">
      <c r="A2292" s="38" t="s">
        <v>8</v>
      </c>
      <c r="B2292" s="31">
        <v>2013</v>
      </c>
      <c r="C2292" s="31">
        <v>14</v>
      </c>
      <c r="D2292" s="32">
        <v>1.7999699999999999E-3</v>
      </c>
      <c r="E2292" s="32">
        <v>1.79835E-3</v>
      </c>
      <c r="F2292" s="32">
        <v>0.99820165000000005</v>
      </c>
      <c r="G2292" s="33">
        <v>88484.777000000002</v>
      </c>
      <c r="H2292" s="39">
        <v>88405.214000000007</v>
      </c>
    </row>
    <row r="2293" spans="1:8">
      <c r="A2293" s="38" t="s">
        <v>8</v>
      </c>
      <c r="B2293" s="31">
        <v>2013</v>
      </c>
      <c r="C2293" s="31">
        <v>15</v>
      </c>
      <c r="D2293" s="32">
        <v>1.94491E-3</v>
      </c>
      <c r="E2293" s="32">
        <v>1.9430199999999999E-3</v>
      </c>
      <c r="F2293" s="32">
        <v>0.99805697999999998</v>
      </c>
      <c r="G2293" s="33">
        <v>88325.65</v>
      </c>
      <c r="H2293" s="39">
        <v>88239.841</v>
      </c>
    </row>
    <row r="2294" spans="1:8">
      <c r="A2294" s="38" t="s">
        <v>8</v>
      </c>
      <c r="B2294" s="31">
        <v>2013</v>
      </c>
      <c r="C2294" s="31">
        <v>16</v>
      </c>
      <c r="D2294" s="32">
        <v>2.1407900000000001E-3</v>
      </c>
      <c r="E2294" s="32">
        <v>2.1385000000000002E-3</v>
      </c>
      <c r="F2294" s="32">
        <v>0.99786149999999996</v>
      </c>
      <c r="G2294" s="33">
        <v>88154.032000000007</v>
      </c>
      <c r="H2294" s="39">
        <v>88059.773000000001</v>
      </c>
    </row>
    <row r="2295" spans="1:8">
      <c r="A2295" s="38" t="s">
        <v>8</v>
      </c>
      <c r="B2295" s="31">
        <v>2013</v>
      </c>
      <c r="C2295" s="31">
        <v>17</v>
      </c>
      <c r="D2295" s="32">
        <v>2.34622E-3</v>
      </c>
      <c r="E2295" s="32">
        <v>2.3434699999999998E-3</v>
      </c>
      <c r="F2295" s="32">
        <v>0.99765652999999999</v>
      </c>
      <c r="G2295" s="33">
        <v>87965.513999999996</v>
      </c>
      <c r="H2295" s="39">
        <v>87862.441999999995</v>
      </c>
    </row>
    <row r="2296" spans="1:8">
      <c r="A2296" s="38" t="s">
        <v>8</v>
      </c>
      <c r="B2296" s="31">
        <v>2013</v>
      </c>
      <c r="C2296" s="31">
        <v>18</v>
      </c>
      <c r="D2296" s="32">
        <v>2.5634E-3</v>
      </c>
      <c r="E2296" s="32">
        <v>2.5601199999999999E-3</v>
      </c>
      <c r="F2296" s="32">
        <v>0.99743987999999995</v>
      </c>
      <c r="G2296" s="33">
        <v>87759.37</v>
      </c>
      <c r="H2296" s="39">
        <v>87647.032000000007</v>
      </c>
    </row>
    <row r="2297" spans="1:8">
      <c r="A2297" s="38" t="s">
        <v>8</v>
      </c>
      <c r="B2297" s="31">
        <v>2013</v>
      </c>
      <c r="C2297" s="31">
        <v>19</v>
      </c>
      <c r="D2297" s="32">
        <v>2.77685E-3</v>
      </c>
      <c r="E2297" s="32">
        <v>2.7729999999999999E-3</v>
      </c>
      <c r="F2297" s="32">
        <v>0.99722699999999997</v>
      </c>
      <c r="G2297" s="33">
        <v>87534.695000000007</v>
      </c>
      <c r="H2297" s="39">
        <v>87413.327999999994</v>
      </c>
    </row>
    <row r="2298" spans="1:8">
      <c r="A2298" s="38" t="s">
        <v>8</v>
      </c>
      <c r="B2298" s="31">
        <v>2013</v>
      </c>
      <c r="C2298" s="31">
        <v>20</v>
      </c>
      <c r="D2298" s="32">
        <v>2.9915900000000001E-3</v>
      </c>
      <c r="E2298" s="32">
        <v>2.9871199999999998E-3</v>
      </c>
      <c r="F2298" s="32">
        <v>0.99701287999999999</v>
      </c>
      <c r="G2298" s="33">
        <v>87291.960999999996</v>
      </c>
      <c r="H2298" s="39">
        <v>87161.585000000006</v>
      </c>
    </row>
    <row r="2299" spans="1:8">
      <c r="A2299" s="38" t="s">
        <v>8</v>
      </c>
      <c r="B2299" s="31">
        <v>2013</v>
      </c>
      <c r="C2299" s="31">
        <v>21</v>
      </c>
      <c r="D2299" s="32">
        <v>3.18761E-3</v>
      </c>
      <c r="E2299" s="32">
        <v>3.1825400000000002E-3</v>
      </c>
      <c r="F2299" s="32">
        <v>0.99681746000000004</v>
      </c>
      <c r="G2299" s="33">
        <v>87031.209000000003</v>
      </c>
      <c r="H2299" s="39">
        <v>86892.718999999997</v>
      </c>
    </row>
    <row r="2300" spans="1:8">
      <c r="A2300" s="38" t="s">
        <v>8</v>
      </c>
      <c r="B2300" s="31">
        <v>2013</v>
      </c>
      <c r="C2300" s="31">
        <v>22</v>
      </c>
      <c r="D2300" s="32">
        <v>3.3648599999999999E-3</v>
      </c>
      <c r="E2300" s="32">
        <v>3.3592000000000001E-3</v>
      </c>
      <c r="F2300" s="32">
        <v>0.99664079999999999</v>
      </c>
      <c r="G2300" s="33">
        <v>86754.229000000007</v>
      </c>
      <c r="H2300" s="39">
        <v>86608.516000000003</v>
      </c>
    </row>
    <row r="2301" spans="1:8">
      <c r="A2301" s="38" t="s">
        <v>8</v>
      </c>
      <c r="B2301" s="31">
        <v>2013</v>
      </c>
      <c r="C2301" s="31">
        <v>23</v>
      </c>
      <c r="D2301" s="32">
        <v>3.5124499999999999E-3</v>
      </c>
      <c r="E2301" s="32">
        <v>3.50629E-3</v>
      </c>
      <c r="F2301" s="32">
        <v>0.99649370999999998</v>
      </c>
      <c r="G2301" s="33">
        <v>86462.804000000004</v>
      </c>
      <c r="H2301" s="39">
        <v>86311.221999999994</v>
      </c>
    </row>
    <row r="2302" spans="1:8">
      <c r="A2302" s="38" t="s">
        <v>8</v>
      </c>
      <c r="B2302" s="31">
        <v>2013</v>
      </c>
      <c r="C2302" s="31">
        <v>24</v>
      </c>
      <c r="D2302" s="32">
        <v>3.6476799999999999E-3</v>
      </c>
      <c r="E2302" s="32">
        <v>3.6410399999999999E-3</v>
      </c>
      <c r="F2302" s="32">
        <v>0.99635896000000002</v>
      </c>
      <c r="G2302" s="33">
        <v>86159.64</v>
      </c>
      <c r="H2302" s="39">
        <v>86002.784</v>
      </c>
    </row>
    <row r="2303" spans="1:8">
      <c r="A2303" s="38" t="s">
        <v>8</v>
      </c>
      <c r="B2303" s="31">
        <v>2013</v>
      </c>
      <c r="C2303" s="31">
        <v>25</v>
      </c>
      <c r="D2303" s="32">
        <v>3.7715399999999999E-3</v>
      </c>
      <c r="E2303" s="32">
        <v>3.76444E-3</v>
      </c>
      <c r="F2303" s="32">
        <v>0.99623556000000002</v>
      </c>
      <c r="G2303" s="33">
        <v>85845.929000000004</v>
      </c>
      <c r="H2303" s="39">
        <v>85684.347999999998</v>
      </c>
    </row>
    <row r="2304" spans="1:8">
      <c r="A2304" s="38" t="s">
        <v>8</v>
      </c>
      <c r="B2304" s="31">
        <v>2013</v>
      </c>
      <c r="C2304" s="31">
        <v>26</v>
      </c>
      <c r="D2304" s="32">
        <v>3.8911800000000002E-3</v>
      </c>
      <c r="E2304" s="32">
        <v>3.88362E-3</v>
      </c>
      <c r="F2304" s="32">
        <v>0.99611638000000002</v>
      </c>
      <c r="G2304" s="33">
        <v>85522.767000000007</v>
      </c>
      <c r="H2304" s="39">
        <v>85356.698000000004</v>
      </c>
    </row>
    <row r="2305" spans="1:8">
      <c r="A2305" s="38" t="s">
        <v>8</v>
      </c>
      <c r="B2305" s="31">
        <v>2013</v>
      </c>
      <c r="C2305" s="31">
        <v>27</v>
      </c>
      <c r="D2305" s="32">
        <v>4.0156200000000001E-3</v>
      </c>
      <c r="E2305" s="32">
        <v>4.0075800000000002E-3</v>
      </c>
      <c r="F2305" s="32">
        <v>0.99599241999999999</v>
      </c>
      <c r="G2305" s="33">
        <v>85190.629000000001</v>
      </c>
      <c r="H2305" s="39">
        <v>85019.925000000003</v>
      </c>
    </row>
    <row r="2306" spans="1:8">
      <c r="A2306" s="38" t="s">
        <v>8</v>
      </c>
      <c r="B2306" s="31">
        <v>2013</v>
      </c>
      <c r="C2306" s="31">
        <v>28</v>
      </c>
      <c r="D2306" s="32">
        <v>4.1594800000000001E-3</v>
      </c>
      <c r="E2306" s="32">
        <v>4.1508500000000002E-3</v>
      </c>
      <c r="F2306" s="32">
        <v>0.99584914999999996</v>
      </c>
      <c r="G2306" s="33">
        <v>84849.22</v>
      </c>
      <c r="H2306" s="39">
        <v>84673.122000000003</v>
      </c>
    </row>
    <row r="2307" spans="1:8">
      <c r="A2307" s="38" t="s">
        <v>8</v>
      </c>
      <c r="B2307" s="31">
        <v>2013</v>
      </c>
      <c r="C2307" s="31">
        <v>29</v>
      </c>
      <c r="D2307" s="32">
        <v>4.2893499999999999E-3</v>
      </c>
      <c r="E2307" s="32">
        <v>4.2801699999999998E-3</v>
      </c>
      <c r="F2307" s="32">
        <v>0.99571982999999997</v>
      </c>
      <c r="G2307" s="33">
        <v>84497.024000000005</v>
      </c>
      <c r="H2307" s="39">
        <v>84316.194000000003</v>
      </c>
    </row>
    <row r="2308" spans="1:8">
      <c r="A2308" s="38" t="s">
        <v>8</v>
      </c>
      <c r="B2308" s="31">
        <v>2013</v>
      </c>
      <c r="C2308" s="31">
        <v>30</v>
      </c>
      <c r="D2308" s="32">
        <v>4.4866899999999998E-3</v>
      </c>
      <c r="E2308" s="32">
        <v>4.4766500000000004E-3</v>
      </c>
      <c r="F2308" s="32">
        <v>0.99552335000000003</v>
      </c>
      <c r="G2308" s="33">
        <v>84135.362999999998</v>
      </c>
      <c r="H2308" s="39">
        <v>83947.040999999997</v>
      </c>
    </row>
    <row r="2309" spans="1:8">
      <c r="A2309" s="38" t="s">
        <v>8</v>
      </c>
      <c r="B2309" s="31">
        <v>2013</v>
      </c>
      <c r="C2309" s="31">
        <v>31</v>
      </c>
      <c r="D2309" s="32">
        <v>4.6054499999999996E-3</v>
      </c>
      <c r="E2309" s="32">
        <v>4.59487E-3</v>
      </c>
      <c r="F2309" s="32">
        <v>0.99540512999999997</v>
      </c>
      <c r="G2309" s="33">
        <v>83758.718999999997</v>
      </c>
      <c r="H2309" s="39">
        <v>83566.288</v>
      </c>
    </row>
    <row r="2310" spans="1:8">
      <c r="A2310" s="38" t="s">
        <v>8</v>
      </c>
      <c r="B2310" s="31">
        <v>2013</v>
      </c>
      <c r="C2310" s="31">
        <v>32</v>
      </c>
      <c r="D2310" s="32">
        <v>4.8438300000000004E-3</v>
      </c>
      <c r="E2310" s="32">
        <v>4.8321299999999996E-3</v>
      </c>
      <c r="F2310" s="32">
        <v>0.99516786999999995</v>
      </c>
      <c r="G2310" s="33">
        <v>83373.857999999993</v>
      </c>
      <c r="H2310" s="39">
        <v>83172.422000000006</v>
      </c>
    </row>
    <row r="2311" spans="1:8">
      <c r="A2311" s="38" t="s">
        <v>8</v>
      </c>
      <c r="B2311" s="31">
        <v>2013</v>
      </c>
      <c r="C2311" s="31">
        <v>33</v>
      </c>
      <c r="D2311" s="32">
        <v>5.0473699999999998E-3</v>
      </c>
      <c r="E2311" s="32">
        <v>5.0346699999999998E-3</v>
      </c>
      <c r="F2311" s="32">
        <v>0.99496532999999998</v>
      </c>
      <c r="G2311" s="33">
        <v>82970.986000000004</v>
      </c>
      <c r="H2311" s="39">
        <v>82762.12</v>
      </c>
    </row>
    <row r="2312" spans="1:8">
      <c r="A2312" s="38" t="s">
        <v>8</v>
      </c>
      <c r="B2312" s="31">
        <v>2013</v>
      </c>
      <c r="C2312" s="31">
        <v>34</v>
      </c>
      <c r="D2312" s="32">
        <v>5.2682600000000003E-3</v>
      </c>
      <c r="E2312" s="32">
        <v>5.2544200000000001E-3</v>
      </c>
      <c r="F2312" s="32">
        <v>0.99474558000000002</v>
      </c>
      <c r="G2312" s="33">
        <v>82553.254000000001</v>
      </c>
      <c r="H2312" s="39">
        <v>82336.369000000006</v>
      </c>
    </row>
    <row r="2313" spans="1:8">
      <c r="A2313" s="38" t="s">
        <v>8</v>
      </c>
      <c r="B2313" s="31">
        <v>2013</v>
      </c>
      <c r="C2313" s="31">
        <v>35</v>
      </c>
      <c r="D2313" s="32">
        <v>5.5267399999999996E-3</v>
      </c>
      <c r="E2313" s="32">
        <v>5.5115099999999998E-3</v>
      </c>
      <c r="F2313" s="32">
        <v>0.99448848999999995</v>
      </c>
      <c r="G2313" s="33">
        <v>82119.485000000001</v>
      </c>
      <c r="H2313" s="39">
        <v>81893.183999999994</v>
      </c>
    </row>
    <row r="2314" spans="1:8">
      <c r="A2314" s="38" t="s">
        <v>8</v>
      </c>
      <c r="B2314" s="31">
        <v>2013</v>
      </c>
      <c r="C2314" s="31">
        <v>36</v>
      </c>
      <c r="D2314" s="32">
        <v>5.77365E-3</v>
      </c>
      <c r="E2314" s="32">
        <v>5.7570299999999998E-3</v>
      </c>
      <c r="F2314" s="32">
        <v>0.99424296999999995</v>
      </c>
      <c r="G2314" s="33">
        <v>81666.883000000002</v>
      </c>
      <c r="H2314" s="39">
        <v>81431.803</v>
      </c>
    </row>
    <row r="2315" spans="1:8">
      <c r="A2315" s="38" t="s">
        <v>8</v>
      </c>
      <c r="B2315" s="31">
        <v>2013</v>
      </c>
      <c r="C2315" s="31">
        <v>37</v>
      </c>
      <c r="D2315" s="32">
        <v>6.0189900000000001E-3</v>
      </c>
      <c r="E2315" s="32">
        <v>6.0009299999999998E-3</v>
      </c>
      <c r="F2315" s="32">
        <v>0.99399906999999998</v>
      </c>
      <c r="G2315" s="33">
        <v>81196.724000000002</v>
      </c>
      <c r="H2315" s="39">
        <v>80953.096000000005</v>
      </c>
    </row>
    <row r="2316" spans="1:8">
      <c r="A2316" s="38" t="s">
        <v>8</v>
      </c>
      <c r="B2316" s="31">
        <v>2013</v>
      </c>
      <c r="C2316" s="31">
        <v>38</v>
      </c>
      <c r="D2316" s="32">
        <v>6.3264000000000003E-3</v>
      </c>
      <c r="E2316" s="32">
        <v>6.3064499999999999E-3</v>
      </c>
      <c r="F2316" s="32">
        <v>0.99369355000000004</v>
      </c>
      <c r="G2316" s="33">
        <v>80709.467999999993</v>
      </c>
      <c r="H2316" s="39">
        <v>80454.972999999998</v>
      </c>
    </row>
    <row r="2317" spans="1:8">
      <c r="A2317" s="38" t="s">
        <v>8</v>
      </c>
      <c r="B2317" s="31">
        <v>2013</v>
      </c>
      <c r="C2317" s="31">
        <v>39</v>
      </c>
      <c r="D2317" s="32">
        <v>6.5819700000000004E-3</v>
      </c>
      <c r="E2317" s="32">
        <v>6.5603800000000002E-3</v>
      </c>
      <c r="F2317" s="32">
        <v>0.99343961999999997</v>
      </c>
      <c r="G2317" s="33">
        <v>80200.478000000003</v>
      </c>
      <c r="H2317" s="39">
        <v>79937.404999999999</v>
      </c>
    </row>
    <row r="2318" spans="1:8">
      <c r="A2318" s="38" t="s">
        <v>8</v>
      </c>
      <c r="B2318" s="31">
        <v>2013</v>
      </c>
      <c r="C2318" s="31">
        <v>40</v>
      </c>
      <c r="D2318" s="32">
        <v>6.95388E-3</v>
      </c>
      <c r="E2318" s="32">
        <v>6.92978E-3</v>
      </c>
      <c r="F2318" s="32">
        <v>0.99307022</v>
      </c>
      <c r="G2318" s="33">
        <v>79674.331999999995</v>
      </c>
      <c r="H2318" s="39">
        <v>79398.269</v>
      </c>
    </row>
    <row r="2319" spans="1:8">
      <c r="A2319" s="38" t="s">
        <v>8</v>
      </c>
      <c r="B2319" s="31">
        <v>2013</v>
      </c>
      <c r="C2319" s="31">
        <v>41</v>
      </c>
      <c r="D2319" s="32">
        <v>7.1362700000000001E-3</v>
      </c>
      <c r="E2319" s="32">
        <v>7.1108899999999999E-3</v>
      </c>
      <c r="F2319" s="32">
        <v>0.99288911000000002</v>
      </c>
      <c r="G2319" s="33">
        <v>79122.206999999995</v>
      </c>
      <c r="H2319" s="39">
        <v>78840.892000000007</v>
      </c>
    </row>
    <row r="2320" spans="1:8">
      <c r="A2320" s="38" t="s">
        <v>8</v>
      </c>
      <c r="B2320" s="31">
        <v>2013</v>
      </c>
      <c r="C2320" s="31">
        <v>42</v>
      </c>
      <c r="D2320" s="32">
        <v>7.5579699999999998E-3</v>
      </c>
      <c r="E2320" s="32">
        <v>7.5295199999999996E-3</v>
      </c>
      <c r="F2320" s="32">
        <v>0.99247048000000004</v>
      </c>
      <c r="G2320" s="33">
        <v>78559.577000000005</v>
      </c>
      <c r="H2320" s="39">
        <v>78263.819000000003</v>
      </c>
    </row>
    <row r="2321" spans="1:8">
      <c r="A2321" s="38" t="s">
        <v>8</v>
      </c>
      <c r="B2321" s="31">
        <v>2013</v>
      </c>
      <c r="C2321" s="31">
        <v>43</v>
      </c>
      <c r="D2321" s="32">
        <v>7.8140899999999992E-3</v>
      </c>
      <c r="E2321" s="32">
        <v>7.7836700000000003E-3</v>
      </c>
      <c r="F2321" s="32">
        <v>0.99221632999999998</v>
      </c>
      <c r="G2321" s="33">
        <v>77968.061000000002</v>
      </c>
      <c r="H2321" s="39">
        <v>77664.622000000003</v>
      </c>
    </row>
    <row r="2322" spans="1:8">
      <c r="A2322" s="38" t="s">
        <v>8</v>
      </c>
      <c r="B2322" s="31">
        <v>2013</v>
      </c>
      <c r="C2322" s="31">
        <v>44</v>
      </c>
      <c r="D2322" s="32">
        <v>8.1671799999999996E-3</v>
      </c>
      <c r="E2322" s="32">
        <v>8.1339700000000008E-3</v>
      </c>
      <c r="F2322" s="32">
        <v>0.99186602999999995</v>
      </c>
      <c r="G2322" s="33">
        <v>77361.183000000005</v>
      </c>
      <c r="H2322" s="39">
        <v>77046.557000000001</v>
      </c>
    </row>
    <row r="2323" spans="1:8">
      <c r="A2323" s="38" t="s">
        <v>8</v>
      </c>
      <c r="B2323" s="31">
        <v>2013</v>
      </c>
      <c r="C2323" s="31">
        <v>45</v>
      </c>
      <c r="D2323" s="32">
        <v>8.5998600000000008E-3</v>
      </c>
      <c r="E2323" s="32">
        <v>8.5630399999999992E-3</v>
      </c>
      <c r="F2323" s="32">
        <v>0.99143696000000003</v>
      </c>
      <c r="G2323" s="33">
        <v>76731.929999999993</v>
      </c>
      <c r="H2323" s="39">
        <v>76403.400999999998</v>
      </c>
    </row>
    <row r="2324" spans="1:8">
      <c r="A2324" s="38" t="s">
        <v>8</v>
      </c>
      <c r="B2324" s="31">
        <v>2013</v>
      </c>
      <c r="C2324" s="31">
        <v>46</v>
      </c>
      <c r="D2324" s="32">
        <v>8.9672799999999993E-3</v>
      </c>
      <c r="E2324" s="32">
        <v>8.9272499999999994E-3</v>
      </c>
      <c r="F2324" s="32">
        <v>0.99107274999999995</v>
      </c>
      <c r="G2324" s="33">
        <v>76074.872000000003</v>
      </c>
      <c r="H2324" s="39">
        <v>75735.301999999996</v>
      </c>
    </row>
    <row r="2325" spans="1:8">
      <c r="A2325" s="38" t="s">
        <v>8</v>
      </c>
      <c r="B2325" s="31">
        <v>2013</v>
      </c>
      <c r="C2325" s="31">
        <v>47</v>
      </c>
      <c r="D2325" s="32">
        <v>9.4423400000000005E-3</v>
      </c>
      <c r="E2325" s="32">
        <v>9.3979700000000003E-3</v>
      </c>
      <c r="F2325" s="32">
        <v>0.99060203000000002</v>
      </c>
      <c r="G2325" s="33">
        <v>75395.732000000004</v>
      </c>
      <c r="H2325" s="39">
        <v>75041.448999999993</v>
      </c>
    </row>
    <row r="2326" spans="1:8">
      <c r="A2326" s="38" t="s">
        <v>8</v>
      </c>
      <c r="B2326" s="31">
        <v>2013</v>
      </c>
      <c r="C2326" s="31">
        <v>48</v>
      </c>
      <c r="D2326" s="32">
        <v>1.005849E-2</v>
      </c>
      <c r="E2326" s="32">
        <v>1.000816E-2</v>
      </c>
      <c r="F2326" s="32">
        <v>0.98999183999999996</v>
      </c>
      <c r="G2326" s="33">
        <v>74687.164999999994</v>
      </c>
      <c r="H2326" s="39">
        <v>74313.425000000003</v>
      </c>
    </row>
    <row r="2327" spans="1:8">
      <c r="A2327" s="38" t="s">
        <v>8</v>
      </c>
      <c r="B2327" s="31">
        <v>2013</v>
      </c>
      <c r="C2327" s="31">
        <v>49</v>
      </c>
      <c r="D2327" s="32">
        <v>1.065643E-2</v>
      </c>
      <c r="E2327" s="32">
        <v>1.059995E-2</v>
      </c>
      <c r="F2327" s="32">
        <v>0.98940004999999998</v>
      </c>
      <c r="G2327" s="33">
        <v>73939.683999999994</v>
      </c>
      <c r="H2327" s="39">
        <v>73547.805999999997</v>
      </c>
    </row>
    <row r="2328" spans="1:8">
      <c r="A2328" s="38" t="s">
        <v>8</v>
      </c>
      <c r="B2328" s="31">
        <v>2013</v>
      </c>
      <c r="C2328" s="31">
        <v>50</v>
      </c>
      <c r="D2328" s="32">
        <v>1.148661E-2</v>
      </c>
      <c r="E2328" s="32">
        <v>1.142102E-2</v>
      </c>
      <c r="F2328" s="32">
        <v>0.98857898</v>
      </c>
      <c r="G2328" s="33">
        <v>73155.926999999996</v>
      </c>
      <c r="H2328" s="39">
        <v>72738.17</v>
      </c>
    </row>
    <row r="2329" spans="1:8">
      <c r="A2329" s="38" t="s">
        <v>8</v>
      </c>
      <c r="B2329" s="31">
        <v>2013</v>
      </c>
      <c r="C2329" s="31">
        <v>51</v>
      </c>
      <c r="D2329" s="32">
        <v>1.198345E-2</v>
      </c>
      <c r="E2329" s="32">
        <v>1.191208E-2</v>
      </c>
      <c r="F2329" s="32">
        <v>0.98808792000000001</v>
      </c>
      <c r="G2329" s="33">
        <v>72320.411999999997</v>
      </c>
      <c r="H2329" s="39">
        <v>71889.668999999994</v>
      </c>
    </row>
    <row r="2330" spans="1:8">
      <c r="A2330" s="38" t="s">
        <v>8</v>
      </c>
      <c r="B2330" s="31">
        <v>2013</v>
      </c>
      <c r="C2330" s="31">
        <v>52</v>
      </c>
      <c r="D2330" s="32">
        <v>1.2895759999999999E-2</v>
      </c>
      <c r="E2330" s="32">
        <v>1.2813140000000001E-2</v>
      </c>
      <c r="F2330" s="32">
        <v>0.98718686</v>
      </c>
      <c r="G2330" s="33">
        <v>71458.925000000003</v>
      </c>
      <c r="H2330" s="39">
        <v>71001.119000000006</v>
      </c>
    </row>
    <row r="2331" spans="1:8">
      <c r="A2331" s="38" t="s">
        <v>8</v>
      </c>
      <c r="B2331" s="31">
        <v>2013</v>
      </c>
      <c r="C2331" s="31">
        <v>53</v>
      </c>
      <c r="D2331" s="32">
        <v>1.3577240000000001E-2</v>
      </c>
      <c r="E2331" s="32">
        <v>1.348569E-2</v>
      </c>
      <c r="F2331" s="32">
        <v>0.98651431000000001</v>
      </c>
      <c r="G2331" s="33">
        <v>70543.312000000005</v>
      </c>
      <c r="H2331" s="39">
        <v>70067.649000000005</v>
      </c>
    </row>
    <row r="2332" spans="1:8">
      <c r="A2332" s="38" t="s">
        <v>8</v>
      </c>
      <c r="B2332" s="31">
        <v>2013</v>
      </c>
      <c r="C2332" s="31">
        <v>54</v>
      </c>
      <c r="D2332" s="32">
        <v>1.439618E-2</v>
      </c>
      <c r="E2332" s="32">
        <v>1.42933E-2</v>
      </c>
      <c r="F2332" s="32">
        <v>0.98570670000000005</v>
      </c>
      <c r="G2332" s="33">
        <v>69591.986000000004</v>
      </c>
      <c r="H2332" s="39">
        <v>69094.637000000002</v>
      </c>
    </row>
    <row r="2333" spans="1:8">
      <c r="A2333" s="38" t="s">
        <v>8</v>
      </c>
      <c r="B2333" s="31">
        <v>2013</v>
      </c>
      <c r="C2333" s="31">
        <v>55</v>
      </c>
      <c r="D2333" s="32">
        <v>1.5211840000000001E-2</v>
      </c>
      <c r="E2333" s="32">
        <v>1.5097009999999999E-2</v>
      </c>
      <c r="F2333" s="32">
        <v>0.98490299000000003</v>
      </c>
      <c r="G2333" s="33">
        <v>68597.288</v>
      </c>
      <c r="H2333" s="39">
        <v>68079.48</v>
      </c>
    </row>
    <row r="2334" spans="1:8">
      <c r="A2334" s="38" t="s">
        <v>8</v>
      </c>
      <c r="B2334" s="31">
        <v>2013</v>
      </c>
      <c r="C2334" s="31">
        <v>56</v>
      </c>
      <c r="D2334" s="32">
        <v>1.615341E-2</v>
      </c>
      <c r="E2334" s="32">
        <v>1.6023989999999998E-2</v>
      </c>
      <c r="F2334" s="32">
        <v>0.98397601000000001</v>
      </c>
      <c r="G2334" s="33">
        <v>67561.672999999995</v>
      </c>
      <c r="H2334" s="39">
        <v>67020.369000000006</v>
      </c>
    </row>
    <row r="2335" spans="1:8">
      <c r="A2335" s="38" t="s">
        <v>8</v>
      </c>
      <c r="B2335" s="31">
        <v>2013</v>
      </c>
      <c r="C2335" s="31">
        <v>57</v>
      </c>
      <c r="D2335" s="32">
        <v>1.7123849999999999E-2</v>
      </c>
      <c r="E2335" s="32">
        <v>1.6978480000000001E-2</v>
      </c>
      <c r="F2335" s="32">
        <v>0.98302151999999998</v>
      </c>
      <c r="G2335" s="33">
        <v>66479.066000000006</v>
      </c>
      <c r="H2335" s="39">
        <v>65914.709000000003</v>
      </c>
    </row>
    <row r="2336" spans="1:8">
      <c r="A2336" s="38" t="s">
        <v>8</v>
      </c>
      <c r="B2336" s="31">
        <v>2013</v>
      </c>
      <c r="C2336" s="31">
        <v>58</v>
      </c>
      <c r="D2336" s="32">
        <v>1.8471000000000001E-2</v>
      </c>
      <c r="E2336" s="32">
        <v>1.8301970000000001E-2</v>
      </c>
      <c r="F2336" s="32">
        <v>0.98169803</v>
      </c>
      <c r="G2336" s="33">
        <v>65350.351999999999</v>
      </c>
      <c r="H2336" s="39">
        <v>64752.332000000002</v>
      </c>
    </row>
    <row r="2337" spans="1:8">
      <c r="A2337" s="38" t="s">
        <v>8</v>
      </c>
      <c r="B2337" s="31">
        <v>2013</v>
      </c>
      <c r="C2337" s="31">
        <v>59</v>
      </c>
      <c r="D2337" s="32">
        <v>1.9831379999999999E-2</v>
      </c>
      <c r="E2337" s="32">
        <v>1.9636669999999998E-2</v>
      </c>
      <c r="F2337" s="32">
        <v>0.98036332999999998</v>
      </c>
      <c r="G2337" s="33">
        <v>64154.311000000002</v>
      </c>
      <c r="H2337" s="39">
        <v>63524.423000000003</v>
      </c>
    </row>
    <row r="2338" spans="1:8">
      <c r="A2338" s="38" t="s">
        <v>8</v>
      </c>
      <c r="B2338" s="31">
        <v>2013</v>
      </c>
      <c r="C2338" s="31">
        <v>60</v>
      </c>
      <c r="D2338" s="32">
        <v>2.182928E-2</v>
      </c>
      <c r="E2338" s="32">
        <v>2.1593589999999999E-2</v>
      </c>
      <c r="F2338" s="32">
        <v>0.97840640999999995</v>
      </c>
      <c r="G2338" s="33">
        <v>62894.534</v>
      </c>
      <c r="H2338" s="39">
        <v>62215.474999999999</v>
      </c>
    </row>
    <row r="2339" spans="1:8">
      <c r="A2339" s="38" t="s">
        <v>8</v>
      </c>
      <c r="B2339" s="31">
        <v>2013</v>
      </c>
      <c r="C2339" s="31">
        <v>61</v>
      </c>
      <c r="D2339" s="32">
        <v>2.3143919999999998E-2</v>
      </c>
      <c r="E2339" s="32">
        <v>2.2879159999999999E-2</v>
      </c>
      <c r="F2339" s="32">
        <v>0.97712083999999999</v>
      </c>
      <c r="G2339" s="33">
        <v>61536.415000000001</v>
      </c>
      <c r="H2339" s="39">
        <v>60832.464999999997</v>
      </c>
    </row>
    <row r="2340" spans="1:8">
      <c r="A2340" s="38" t="s">
        <v>8</v>
      </c>
      <c r="B2340" s="31">
        <v>2013</v>
      </c>
      <c r="C2340" s="31">
        <v>62</v>
      </c>
      <c r="D2340" s="32">
        <v>2.5424619999999998E-2</v>
      </c>
      <c r="E2340" s="32">
        <v>2.5105470000000001E-2</v>
      </c>
      <c r="F2340" s="32">
        <v>0.97489453000000004</v>
      </c>
      <c r="G2340" s="33">
        <v>60128.514000000003</v>
      </c>
      <c r="H2340" s="39">
        <v>59373.735999999997</v>
      </c>
    </row>
    <row r="2341" spans="1:8">
      <c r="A2341" s="38" t="s">
        <v>8</v>
      </c>
      <c r="B2341" s="31">
        <v>2013</v>
      </c>
      <c r="C2341" s="31">
        <v>63</v>
      </c>
      <c r="D2341" s="32">
        <v>2.7493190000000001E-2</v>
      </c>
      <c r="E2341" s="32">
        <v>2.7120370000000001E-2</v>
      </c>
      <c r="F2341" s="32">
        <v>0.97287963</v>
      </c>
      <c r="G2341" s="33">
        <v>58618.959000000003</v>
      </c>
      <c r="H2341" s="39">
        <v>57824.074999999997</v>
      </c>
    </row>
    <row r="2342" spans="1:8">
      <c r="A2342" s="38" t="s">
        <v>8</v>
      </c>
      <c r="B2342" s="31">
        <v>2013</v>
      </c>
      <c r="C2342" s="31">
        <v>64</v>
      </c>
      <c r="D2342" s="32">
        <v>2.9772199999999999E-2</v>
      </c>
      <c r="E2342" s="32">
        <v>2.9335509999999999E-2</v>
      </c>
      <c r="F2342" s="32">
        <v>0.97066448999999999</v>
      </c>
      <c r="G2342" s="33">
        <v>57029.190999999999</v>
      </c>
      <c r="H2342" s="39">
        <v>56192.701000000001</v>
      </c>
    </row>
    <row r="2343" spans="1:8">
      <c r="A2343" s="38" t="s">
        <v>8</v>
      </c>
      <c r="B2343" s="31">
        <v>2013</v>
      </c>
      <c r="C2343" s="31">
        <v>65</v>
      </c>
      <c r="D2343" s="32">
        <v>3.2333090000000002E-2</v>
      </c>
      <c r="E2343" s="32">
        <v>3.1818689999999997E-2</v>
      </c>
      <c r="F2343" s="32">
        <v>0.96818130999999996</v>
      </c>
      <c r="G2343" s="33">
        <v>55356.211000000003</v>
      </c>
      <c r="H2343" s="39">
        <v>54475.529000000002</v>
      </c>
    </row>
    <row r="2344" spans="1:8">
      <c r="A2344" s="38" t="s">
        <v>8</v>
      </c>
      <c r="B2344" s="31">
        <v>2013</v>
      </c>
      <c r="C2344" s="31">
        <v>66</v>
      </c>
      <c r="D2344" s="32">
        <v>3.4744299999999999E-2</v>
      </c>
      <c r="E2344" s="32">
        <v>3.4151029999999999E-2</v>
      </c>
      <c r="F2344" s="32">
        <v>0.96584897000000003</v>
      </c>
      <c r="G2344" s="33">
        <v>53594.847999999998</v>
      </c>
      <c r="H2344" s="39">
        <v>52679.688999999998</v>
      </c>
    </row>
    <row r="2345" spans="1:8">
      <c r="A2345" s="38" t="s">
        <v>8</v>
      </c>
      <c r="B2345" s="31">
        <v>2013</v>
      </c>
      <c r="C2345" s="31">
        <v>67</v>
      </c>
      <c r="D2345" s="32">
        <v>3.774098E-2</v>
      </c>
      <c r="E2345" s="32">
        <v>3.7041980000000002E-2</v>
      </c>
      <c r="F2345" s="32">
        <v>0.96295801999999997</v>
      </c>
      <c r="G2345" s="33">
        <v>51764.529000000002</v>
      </c>
      <c r="H2345" s="39">
        <v>50805.798999999999</v>
      </c>
    </row>
    <row r="2346" spans="1:8">
      <c r="A2346" s="38" t="s">
        <v>8</v>
      </c>
      <c r="B2346" s="31">
        <v>2013</v>
      </c>
      <c r="C2346" s="31">
        <v>68</v>
      </c>
      <c r="D2346" s="32">
        <v>4.1233069999999997E-2</v>
      </c>
      <c r="E2346" s="32">
        <v>4.0400159999999997E-2</v>
      </c>
      <c r="F2346" s="32">
        <v>0.95959983999999998</v>
      </c>
      <c r="G2346" s="33">
        <v>49847.069000000003</v>
      </c>
      <c r="H2346" s="39">
        <v>48840.154000000002</v>
      </c>
    </row>
    <row r="2347" spans="1:8">
      <c r="A2347" s="38" t="s">
        <v>8</v>
      </c>
      <c r="B2347" s="31">
        <v>2013</v>
      </c>
      <c r="C2347" s="31">
        <v>69</v>
      </c>
      <c r="D2347" s="32">
        <v>4.4766170000000001E-2</v>
      </c>
      <c r="E2347" s="32">
        <v>4.3786100000000001E-2</v>
      </c>
      <c r="F2347" s="32">
        <v>0.95621389999999995</v>
      </c>
      <c r="G2347" s="33">
        <v>47833.239000000001</v>
      </c>
      <c r="H2347" s="39">
        <v>46786.023999999998</v>
      </c>
    </row>
    <row r="2348" spans="1:8">
      <c r="A2348" s="38" t="s">
        <v>8</v>
      </c>
      <c r="B2348" s="31">
        <v>2013</v>
      </c>
      <c r="C2348" s="31">
        <v>70</v>
      </c>
      <c r="D2348" s="32">
        <v>4.9959940000000001E-2</v>
      </c>
      <c r="E2348" s="32">
        <v>4.8742349999999997E-2</v>
      </c>
      <c r="F2348" s="32">
        <v>0.95125764999999995</v>
      </c>
      <c r="G2348" s="33">
        <v>45738.807999999997</v>
      </c>
      <c r="H2348" s="39">
        <v>44624.1</v>
      </c>
    </row>
    <row r="2349" spans="1:8">
      <c r="A2349" s="38" t="s">
        <v>8</v>
      </c>
      <c r="B2349" s="31">
        <v>2013</v>
      </c>
      <c r="C2349" s="31">
        <v>71</v>
      </c>
      <c r="D2349" s="32">
        <v>5.3473739999999999E-2</v>
      </c>
      <c r="E2349" s="32">
        <v>5.2081250000000003E-2</v>
      </c>
      <c r="F2349" s="32">
        <v>0.94791875000000003</v>
      </c>
      <c r="G2349" s="33">
        <v>43509.391000000003</v>
      </c>
      <c r="H2349" s="39">
        <v>42376.379000000001</v>
      </c>
    </row>
    <row r="2350" spans="1:8">
      <c r="A2350" s="38" t="s">
        <v>8</v>
      </c>
      <c r="B2350" s="31">
        <v>2013</v>
      </c>
      <c r="C2350" s="31">
        <v>72</v>
      </c>
      <c r="D2350" s="32">
        <v>5.9536449999999998E-2</v>
      </c>
      <c r="E2350" s="32">
        <v>5.7815390000000001E-2</v>
      </c>
      <c r="F2350" s="32">
        <v>0.94218460999999998</v>
      </c>
      <c r="G2350" s="33">
        <v>41243.368000000002</v>
      </c>
      <c r="H2350" s="39">
        <v>40051.116999999998</v>
      </c>
    </row>
    <row r="2351" spans="1:8">
      <c r="A2351" s="38" t="s">
        <v>8</v>
      </c>
      <c r="B2351" s="31">
        <v>2013</v>
      </c>
      <c r="C2351" s="31">
        <v>73</v>
      </c>
      <c r="D2351" s="32">
        <v>6.4896410000000002E-2</v>
      </c>
      <c r="E2351" s="32">
        <v>6.2856819999999994E-2</v>
      </c>
      <c r="F2351" s="32">
        <v>0.93714317999999996</v>
      </c>
      <c r="G2351" s="33">
        <v>38858.866000000002</v>
      </c>
      <c r="H2351" s="39">
        <v>37637.593999999997</v>
      </c>
    </row>
    <row r="2352" spans="1:8">
      <c r="A2352" s="38" t="s">
        <v>8</v>
      </c>
      <c r="B2352" s="31">
        <v>2013</v>
      </c>
      <c r="C2352" s="31">
        <v>74</v>
      </c>
      <c r="D2352" s="32">
        <v>7.1057830000000002E-2</v>
      </c>
      <c r="E2352" s="32">
        <v>6.8619840000000001E-2</v>
      </c>
      <c r="F2352" s="32">
        <v>0.93138016000000001</v>
      </c>
      <c r="G2352" s="33">
        <v>36416.321000000004</v>
      </c>
      <c r="H2352" s="39">
        <v>35166.879999999997</v>
      </c>
    </row>
    <row r="2353" spans="1:8">
      <c r="A2353" s="38" t="s">
        <v>8</v>
      </c>
      <c r="B2353" s="31">
        <v>2013</v>
      </c>
      <c r="C2353" s="31">
        <v>75</v>
      </c>
      <c r="D2353" s="32">
        <v>7.7855279999999999E-2</v>
      </c>
      <c r="E2353" s="32">
        <v>7.4938110000000002E-2</v>
      </c>
      <c r="F2353" s="32">
        <v>0.92506189000000005</v>
      </c>
      <c r="G2353" s="33">
        <v>33917.438999999998</v>
      </c>
      <c r="H2353" s="39">
        <v>32646.584999999999</v>
      </c>
    </row>
    <row r="2354" spans="1:8">
      <c r="A2354" s="38" t="s">
        <v>8</v>
      </c>
      <c r="B2354" s="31">
        <v>2013</v>
      </c>
      <c r="C2354" s="31">
        <v>76</v>
      </c>
      <c r="D2354" s="32">
        <v>8.4579779999999993E-2</v>
      </c>
      <c r="E2354" s="32">
        <v>8.1148040000000005E-2</v>
      </c>
      <c r="F2354" s="32">
        <v>0.91885196000000002</v>
      </c>
      <c r="G2354" s="33">
        <v>31375.73</v>
      </c>
      <c r="H2354" s="39">
        <v>30102.690999999999</v>
      </c>
    </row>
    <row r="2355" spans="1:8">
      <c r="A2355" s="38" t="s">
        <v>8</v>
      </c>
      <c r="B2355" s="31">
        <v>2013</v>
      </c>
      <c r="C2355" s="31">
        <v>77</v>
      </c>
      <c r="D2355" s="32">
        <v>9.1839279999999995E-2</v>
      </c>
      <c r="E2355" s="32">
        <v>8.7807200000000002E-2</v>
      </c>
      <c r="F2355" s="32">
        <v>0.91219280000000003</v>
      </c>
      <c r="G2355" s="33">
        <v>28829.651000000002</v>
      </c>
      <c r="H2355" s="39">
        <v>27563.925999999999</v>
      </c>
    </row>
    <row r="2356" spans="1:8">
      <c r="A2356" s="38" t="s">
        <v>8</v>
      </c>
      <c r="B2356" s="31">
        <v>2013</v>
      </c>
      <c r="C2356" s="31">
        <v>78</v>
      </c>
      <c r="D2356" s="32">
        <v>0.10091182</v>
      </c>
      <c r="E2356" s="32">
        <v>9.6064780000000002E-2</v>
      </c>
      <c r="F2356" s="32">
        <v>0.90393522000000004</v>
      </c>
      <c r="G2356" s="33">
        <v>26298.2</v>
      </c>
      <c r="H2356" s="39">
        <v>25035.035</v>
      </c>
    </row>
    <row r="2357" spans="1:8">
      <c r="A2357" s="38" t="s">
        <v>8</v>
      </c>
      <c r="B2357" s="31">
        <v>2013</v>
      </c>
      <c r="C2357" s="31">
        <v>79</v>
      </c>
      <c r="D2357" s="32">
        <v>0.10917953</v>
      </c>
      <c r="E2357" s="32">
        <v>0.10352797</v>
      </c>
      <c r="F2357" s="32">
        <v>0.89647202999999998</v>
      </c>
      <c r="G2357" s="33">
        <v>23771.868999999999</v>
      </c>
      <c r="H2357" s="39">
        <v>22541.343000000001</v>
      </c>
    </row>
    <row r="2358" spans="1:8">
      <c r="A2358" s="38" t="s">
        <v>8</v>
      </c>
      <c r="B2358" s="31">
        <v>2013</v>
      </c>
      <c r="C2358" s="31">
        <v>80</v>
      </c>
      <c r="D2358" s="32">
        <v>0.12006617999999999</v>
      </c>
      <c r="E2358" s="32">
        <v>0.11326644</v>
      </c>
      <c r="F2358" s="32">
        <v>0.88673356000000003</v>
      </c>
      <c r="G2358" s="33">
        <v>21310.815999999999</v>
      </c>
      <c r="H2358" s="39">
        <v>20103.916000000001</v>
      </c>
    </row>
    <row r="2359" spans="1:8">
      <c r="A2359" s="38" t="s">
        <v>8</v>
      </c>
      <c r="B2359" s="31">
        <v>2013</v>
      </c>
      <c r="C2359" s="31">
        <v>81</v>
      </c>
      <c r="D2359" s="32">
        <v>0.12813325</v>
      </c>
      <c r="E2359" s="32">
        <v>0.12041845</v>
      </c>
      <c r="F2359" s="32">
        <v>0.87958155000000005</v>
      </c>
      <c r="G2359" s="33">
        <v>18897.016</v>
      </c>
      <c r="H2359" s="39">
        <v>17759.241000000002</v>
      </c>
    </row>
    <row r="2360" spans="1:8">
      <c r="A2360" s="38" t="s">
        <v>8</v>
      </c>
      <c r="B2360" s="31">
        <v>2013</v>
      </c>
      <c r="C2360" s="31">
        <v>82</v>
      </c>
      <c r="D2360" s="32">
        <v>0.14180634</v>
      </c>
      <c r="E2360" s="32">
        <v>0.13241752000000001</v>
      </c>
      <c r="F2360" s="32">
        <v>0.86758248000000004</v>
      </c>
      <c r="G2360" s="33">
        <v>16621.466</v>
      </c>
      <c r="H2360" s="39">
        <v>15520.98</v>
      </c>
    </row>
    <row r="2361" spans="1:8">
      <c r="A2361" s="38" t="s">
        <v>8</v>
      </c>
      <c r="B2361" s="31">
        <v>2013</v>
      </c>
      <c r="C2361" s="31">
        <v>83</v>
      </c>
      <c r="D2361" s="32">
        <v>0.15415562999999999</v>
      </c>
      <c r="E2361" s="32">
        <v>0.14312395</v>
      </c>
      <c r="F2361" s="32">
        <v>0.85687605</v>
      </c>
      <c r="G2361" s="33">
        <v>14420.493</v>
      </c>
      <c r="H2361" s="39">
        <v>13388.534</v>
      </c>
    </row>
    <row r="2362" spans="1:8">
      <c r="A2362" s="38" t="s">
        <v>8</v>
      </c>
      <c r="B2362" s="31">
        <v>2013</v>
      </c>
      <c r="C2362" s="31">
        <v>84</v>
      </c>
      <c r="D2362" s="32">
        <v>0.16859082</v>
      </c>
      <c r="E2362" s="32">
        <v>0.15548421000000001</v>
      </c>
      <c r="F2362" s="32">
        <v>0.84451578999999999</v>
      </c>
      <c r="G2362" s="33">
        <v>12356.575000000001</v>
      </c>
      <c r="H2362" s="39">
        <v>11395.949000000001</v>
      </c>
    </row>
    <row r="2363" spans="1:8">
      <c r="A2363" s="38" t="s">
        <v>8</v>
      </c>
      <c r="B2363" s="31">
        <v>2013</v>
      </c>
      <c r="C2363" s="31">
        <v>85</v>
      </c>
      <c r="D2363" s="32">
        <v>0.18205843999999999</v>
      </c>
      <c r="E2363" s="32">
        <v>0.16686852999999999</v>
      </c>
      <c r="F2363" s="32">
        <v>0.83313146999999999</v>
      </c>
      <c r="G2363" s="33">
        <v>10435.323</v>
      </c>
      <c r="H2363" s="39">
        <v>9564.6589999999997</v>
      </c>
    </row>
    <row r="2364" spans="1:8">
      <c r="A2364" s="38" t="s">
        <v>8</v>
      </c>
      <c r="B2364" s="31">
        <v>2013</v>
      </c>
      <c r="C2364" s="31">
        <v>86</v>
      </c>
      <c r="D2364" s="32">
        <v>0.19687866000000001</v>
      </c>
      <c r="E2364" s="32">
        <v>0.1792349</v>
      </c>
      <c r="F2364" s="32">
        <v>0.82076510000000003</v>
      </c>
      <c r="G2364" s="33">
        <v>8693.9959999999992</v>
      </c>
      <c r="H2364" s="39">
        <v>7914.8620000000001</v>
      </c>
    </row>
    <row r="2365" spans="1:8">
      <c r="A2365" s="38" t="s">
        <v>8</v>
      </c>
      <c r="B2365" s="31">
        <v>2013</v>
      </c>
      <c r="C2365" s="31">
        <v>87</v>
      </c>
      <c r="D2365" s="32">
        <v>0.21173243</v>
      </c>
      <c r="E2365" s="32">
        <v>0.19146297000000001</v>
      </c>
      <c r="F2365" s="32">
        <v>0.80853702999999999</v>
      </c>
      <c r="G2365" s="33">
        <v>7135.7280000000001</v>
      </c>
      <c r="H2365" s="39">
        <v>6452.6139999999996</v>
      </c>
    </row>
    <row r="2366" spans="1:8">
      <c r="A2366" s="38" t="s">
        <v>8</v>
      </c>
      <c r="B2366" s="31">
        <v>2013</v>
      </c>
      <c r="C2366" s="31">
        <v>88</v>
      </c>
      <c r="D2366" s="32">
        <v>0.22827056000000001</v>
      </c>
      <c r="E2366" s="32">
        <v>0.20488585000000001</v>
      </c>
      <c r="F2366" s="32">
        <v>0.79511414999999996</v>
      </c>
      <c r="G2366" s="33">
        <v>5769.5010000000002</v>
      </c>
      <c r="H2366" s="39">
        <v>5178.4560000000001</v>
      </c>
    </row>
    <row r="2367" spans="1:8">
      <c r="A2367" s="38" t="s">
        <v>8</v>
      </c>
      <c r="B2367" s="31">
        <v>2013</v>
      </c>
      <c r="C2367" s="31">
        <v>89</v>
      </c>
      <c r="D2367" s="32">
        <v>0.24407108999999999</v>
      </c>
      <c r="E2367" s="32">
        <v>0.21752527999999999</v>
      </c>
      <c r="F2367" s="32">
        <v>0.78247471999999996</v>
      </c>
      <c r="G2367" s="33">
        <v>4587.4120000000003</v>
      </c>
      <c r="H2367" s="39">
        <v>4088.473</v>
      </c>
    </row>
    <row r="2368" spans="1:8">
      <c r="A2368" s="38" t="s">
        <v>8</v>
      </c>
      <c r="B2368" s="31">
        <v>2013</v>
      </c>
      <c r="C2368" s="31">
        <v>90</v>
      </c>
      <c r="D2368" s="32">
        <v>0.26514883</v>
      </c>
      <c r="E2368" s="32">
        <v>0.23411161999999999</v>
      </c>
      <c r="F2368" s="32">
        <v>0.76588838000000004</v>
      </c>
      <c r="G2368" s="33">
        <v>3589.5340000000001</v>
      </c>
      <c r="H2368" s="39">
        <v>3169.3580000000002</v>
      </c>
    </row>
    <row r="2369" spans="1:8">
      <c r="A2369" s="38" t="s">
        <v>8</v>
      </c>
      <c r="B2369" s="31">
        <v>2013</v>
      </c>
      <c r="C2369" s="31">
        <v>91</v>
      </c>
      <c r="D2369" s="32">
        <v>0.27904470999999997</v>
      </c>
      <c r="E2369" s="32">
        <v>0.24487866</v>
      </c>
      <c r="F2369" s="32">
        <v>0.75512133999999997</v>
      </c>
      <c r="G2369" s="33">
        <v>2749.1819999999998</v>
      </c>
      <c r="H2369" s="39">
        <v>2412.5740000000001</v>
      </c>
    </row>
    <row r="2370" spans="1:8">
      <c r="A2370" s="38" t="s">
        <v>8</v>
      </c>
      <c r="B2370" s="31">
        <v>2013</v>
      </c>
      <c r="C2370" s="31">
        <v>92</v>
      </c>
      <c r="D2370" s="32">
        <v>0.30130272000000002</v>
      </c>
      <c r="E2370" s="32">
        <v>0.26185405</v>
      </c>
      <c r="F2370" s="32">
        <v>0.73814595000000005</v>
      </c>
      <c r="G2370" s="33">
        <v>2075.9659999999999</v>
      </c>
      <c r="H2370" s="39">
        <v>1804.1659999999999</v>
      </c>
    </row>
    <row r="2371" spans="1:8">
      <c r="A2371" s="38" t="s">
        <v>8</v>
      </c>
      <c r="B2371" s="31">
        <v>2013</v>
      </c>
      <c r="C2371" s="31">
        <v>93</v>
      </c>
      <c r="D2371" s="32">
        <v>0.32169527999999997</v>
      </c>
      <c r="E2371" s="32">
        <v>0.27712102</v>
      </c>
      <c r="F2371" s="32">
        <v>0.72287897999999995</v>
      </c>
      <c r="G2371" s="33">
        <v>1532.366</v>
      </c>
      <c r="H2371" s="39">
        <v>1320.0409999999999</v>
      </c>
    </row>
    <row r="2372" spans="1:8">
      <c r="A2372" s="38" t="s">
        <v>8</v>
      </c>
      <c r="B2372" s="31">
        <v>2013</v>
      </c>
      <c r="C2372" s="31">
        <v>94</v>
      </c>
      <c r="D2372" s="32">
        <v>0.34395986000000001</v>
      </c>
      <c r="E2372" s="32">
        <v>0.29348613000000001</v>
      </c>
      <c r="F2372" s="32">
        <v>0.70651386999999999</v>
      </c>
      <c r="G2372" s="33">
        <v>1107.7149999999999</v>
      </c>
      <c r="H2372" s="39">
        <v>945.16600000000005</v>
      </c>
    </row>
    <row r="2373" spans="1:8">
      <c r="A2373" s="38" t="s">
        <v>8</v>
      </c>
      <c r="B2373" s="31">
        <v>2013</v>
      </c>
      <c r="C2373" s="31">
        <v>95</v>
      </c>
      <c r="D2373" s="32">
        <v>0.36835939000000001</v>
      </c>
      <c r="E2373" s="32">
        <v>0.31106714000000002</v>
      </c>
      <c r="F2373" s="32">
        <v>0.68893285999999998</v>
      </c>
      <c r="G2373" s="33">
        <v>782.61599999999999</v>
      </c>
      <c r="H2373" s="39">
        <v>660.89300000000003</v>
      </c>
    </row>
    <row r="2374" spans="1:8">
      <c r="A2374" s="38" t="s">
        <v>8</v>
      </c>
      <c r="B2374" s="31">
        <v>2013</v>
      </c>
      <c r="C2374" s="31">
        <v>96</v>
      </c>
      <c r="D2374" s="32">
        <v>0.39069487000000003</v>
      </c>
      <c r="E2374" s="32">
        <v>0.32684628999999998</v>
      </c>
      <c r="F2374" s="32">
        <v>0.67315371000000002</v>
      </c>
      <c r="G2374" s="33">
        <v>539.16999999999996</v>
      </c>
      <c r="H2374" s="39">
        <v>451.05700000000002</v>
      </c>
    </row>
    <row r="2375" spans="1:8">
      <c r="A2375" s="38" t="s">
        <v>8</v>
      </c>
      <c r="B2375" s="31">
        <v>2013</v>
      </c>
      <c r="C2375" s="31">
        <v>97</v>
      </c>
      <c r="D2375" s="32">
        <v>0.41250554</v>
      </c>
      <c r="E2375" s="32">
        <v>0.34197272000000001</v>
      </c>
      <c r="F2375" s="32">
        <v>0.65802727999999999</v>
      </c>
      <c r="G2375" s="33">
        <v>362.94400000000002</v>
      </c>
      <c r="H2375" s="39">
        <v>300.88600000000002</v>
      </c>
    </row>
    <row r="2376" spans="1:8">
      <c r="A2376" s="38" t="s">
        <v>8</v>
      </c>
      <c r="B2376" s="31">
        <v>2013</v>
      </c>
      <c r="C2376" s="31">
        <v>98</v>
      </c>
      <c r="D2376" s="32">
        <v>0.43351418000000003</v>
      </c>
      <c r="E2376" s="32">
        <v>0.35628654999999998</v>
      </c>
      <c r="F2376" s="32">
        <v>0.64371345000000002</v>
      </c>
      <c r="G2376" s="33">
        <v>238.827</v>
      </c>
      <c r="H2376" s="39">
        <v>196.28200000000001</v>
      </c>
    </row>
    <row r="2377" spans="1:8">
      <c r="A2377" s="38" t="s">
        <v>8</v>
      </c>
      <c r="B2377" s="31">
        <v>2013</v>
      </c>
      <c r="C2377" s="31">
        <v>99</v>
      </c>
      <c r="D2377" s="32">
        <v>0.46030436000000002</v>
      </c>
      <c r="E2377" s="32">
        <v>0.37418488999999999</v>
      </c>
      <c r="F2377" s="32">
        <v>0.62581511000000001</v>
      </c>
      <c r="G2377" s="33">
        <v>153.73599999999999</v>
      </c>
      <c r="H2377" s="39">
        <v>124.973</v>
      </c>
    </row>
    <row r="2378" spans="1:8">
      <c r="A2378" s="38" t="s">
        <v>8</v>
      </c>
      <c r="B2378" s="31">
        <v>2014</v>
      </c>
      <c r="C2378" s="31">
        <v>1</v>
      </c>
      <c r="D2378" s="32">
        <v>1.4381970000000001E-2</v>
      </c>
      <c r="E2378" s="32">
        <v>1.427928E-2</v>
      </c>
      <c r="F2378" s="32">
        <v>0.98572071999999999</v>
      </c>
      <c r="G2378" s="33">
        <v>93797.948000000004</v>
      </c>
      <c r="H2378" s="39">
        <v>93128.264999999999</v>
      </c>
    </row>
    <row r="2379" spans="1:8">
      <c r="A2379" s="38" t="s">
        <v>8</v>
      </c>
      <c r="B2379" s="31">
        <v>2014</v>
      </c>
      <c r="C2379" s="31">
        <v>2</v>
      </c>
      <c r="D2379" s="32">
        <v>8.7671199999999998E-3</v>
      </c>
      <c r="E2379" s="32">
        <v>8.7288499999999998E-3</v>
      </c>
      <c r="F2379" s="32">
        <v>0.99127114999999999</v>
      </c>
      <c r="G2379" s="33">
        <v>92458.581000000006</v>
      </c>
      <c r="H2379" s="39">
        <v>92055.051999999996</v>
      </c>
    </row>
    <row r="2380" spans="1:8">
      <c r="A2380" s="38" t="s">
        <v>8</v>
      </c>
      <c r="B2380" s="31">
        <v>2014</v>
      </c>
      <c r="C2380" s="31">
        <v>3</v>
      </c>
      <c r="D2380" s="32">
        <v>5.9470599999999997E-3</v>
      </c>
      <c r="E2380" s="32">
        <v>5.9294300000000003E-3</v>
      </c>
      <c r="F2380" s="32">
        <v>0.99407056999999999</v>
      </c>
      <c r="G2380" s="33">
        <v>91651.524000000005</v>
      </c>
      <c r="H2380" s="39">
        <v>91379.803</v>
      </c>
    </row>
    <row r="2381" spans="1:8">
      <c r="A2381" s="38" t="s">
        <v>8</v>
      </c>
      <c r="B2381" s="31">
        <v>2014</v>
      </c>
      <c r="C2381" s="31">
        <v>4</v>
      </c>
      <c r="D2381" s="32">
        <v>4.1505999999999999E-3</v>
      </c>
      <c r="E2381" s="32">
        <v>4.1420099999999998E-3</v>
      </c>
      <c r="F2381" s="32">
        <v>0.99585798999999997</v>
      </c>
      <c r="G2381" s="33">
        <v>91108.081999999995</v>
      </c>
      <c r="H2381" s="39">
        <v>90919.396999999997</v>
      </c>
    </row>
    <row r="2382" spans="1:8">
      <c r="A2382" s="38" t="s">
        <v>8</v>
      </c>
      <c r="B2382" s="31">
        <v>2014</v>
      </c>
      <c r="C2382" s="31">
        <v>5</v>
      </c>
      <c r="D2382" s="32">
        <v>3.1060100000000002E-3</v>
      </c>
      <c r="E2382" s="32">
        <v>3.1012000000000001E-3</v>
      </c>
      <c r="F2382" s="32">
        <v>0.99689879999999997</v>
      </c>
      <c r="G2382" s="33">
        <v>90730.712</v>
      </c>
      <c r="H2382" s="39">
        <v>90590.024999999994</v>
      </c>
    </row>
    <row r="2383" spans="1:8">
      <c r="A2383" s="38" t="s">
        <v>8</v>
      </c>
      <c r="B2383" s="31">
        <v>2014</v>
      </c>
      <c r="C2383" s="31">
        <v>6</v>
      </c>
      <c r="D2383" s="32">
        <v>2.5410099999999998E-3</v>
      </c>
      <c r="E2383" s="32">
        <v>2.5377799999999999E-3</v>
      </c>
      <c r="F2383" s="32">
        <v>0.99746221999999996</v>
      </c>
      <c r="G2383" s="33">
        <v>90449.338000000003</v>
      </c>
      <c r="H2383" s="39">
        <v>90334.566999999995</v>
      </c>
    </row>
    <row r="2384" spans="1:8">
      <c r="A2384" s="38" t="s">
        <v>8</v>
      </c>
      <c r="B2384" s="31">
        <v>2014</v>
      </c>
      <c r="C2384" s="31">
        <v>7</v>
      </c>
      <c r="D2384" s="32">
        <v>2.1412800000000002E-3</v>
      </c>
      <c r="E2384" s="32">
        <v>2.1389899999999999E-3</v>
      </c>
      <c r="F2384" s="32">
        <v>0.99786101000000005</v>
      </c>
      <c r="G2384" s="33">
        <v>90219.797000000006</v>
      </c>
      <c r="H2384" s="39">
        <v>90123.307000000001</v>
      </c>
    </row>
    <row r="2385" spans="1:8">
      <c r="A2385" s="38" t="s">
        <v>8</v>
      </c>
      <c r="B2385" s="31">
        <v>2014</v>
      </c>
      <c r="C2385" s="31">
        <v>8</v>
      </c>
      <c r="D2385" s="32">
        <v>1.8655099999999999E-3</v>
      </c>
      <c r="E2385" s="32">
        <v>1.8637700000000001E-3</v>
      </c>
      <c r="F2385" s="32">
        <v>0.99813622999999996</v>
      </c>
      <c r="G2385" s="33">
        <v>90026.817999999999</v>
      </c>
      <c r="H2385" s="39">
        <v>89942.922999999995</v>
      </c>
    </row>
    <row r="2386" spans="1:8">
      <c r="A2386" s="38" t="s">
        <v>8</v>
      </c>
      <c r="B2386" s="31">
        <v>2014</v>
      </c>
      <c r="C2386" s="31">
        <v>9</v>
      </c>
      <c r="D2386" s="32">
        <v>1.6856499999999999E-3</v>
      </c>
      <c r="E2386" s="32">
        <v>1.6842300000000001E-3</v>
      </c>
      <c r="F2386" s="32">
        <v>0.99831577000000005</v>
      </c>
      <c r="G2386" s="33">
        <v>89859.028999999995</v>
      </c>
      <c r="H2386" s="39">
        <v>89783.357000000004</v>
      </c>
    </row>
    <row r="2387" spans="1:8">
      <c r="A2387" s="38" t="s">
        <v>8</v>
      </c>
      <c r="B2387" s="31">
        <v>2014</v>
      </c>
      <c r="C2387" s="31">
        <v>10</v>
      </c>
      <c r="D2387" s="32">
        <v>1.5796499999999999E-3</v>
      </c>
      <c r="E2387" s="32">
        <v>1.5784E-3</v>
      </c>
      <c r="F2387" s="32">
        <v>0.99842160000000002</v>
      </c>
      <c r="G2387" s="33">
        <v>89707.686000000002</v>
      </c>
      <c r="H2387" s="39">
        <v>89636.888000000006</v>
      </c>
    </row>
    <row r="2388" spans="1:8">
      <c r="A2388" s="38" t="s">
        <v>8</v>
      </c>
      <c r="B2388" s="31">
        <v>2014</v>
      </c>
      <c r="C2388" s="31">
        <v>11</v>
      </c>
      <c r="D2388" s="32">
        <v>1.52457E-3</v>
      </c>
      <c r="E2388" s="32">
        <v>1.52341E-3</v>
      </c>
      <c r="F2388" s="32">
        <v>0.99847659</v>
      </c>
      <c r="G2388" s="33">
        <v>89566.091</v>
      </c>
      <c r="H2388" s="39">
        <v>89497.868000000002</v>
      </c>
    </row>
    <row r="2389" spans="1:8">
      <c r="A2389" s="38" t="s">
        <v>8</v>
      </c>
      <c r="B2389" s="31">
        <v>2014</v>
      </c>
      <c r="C2389" s="31">
        <v>12</v>
      </c>
      <c r="D2389" s="32">
        <v>1.53554E-3</v>
      </c>
      <c r="E2389" s="32">
        <v>1.53436E-3</v>
      </c>
      <c r="F2389" s="32">
        <v>0.99846564000000004</v>
      </c>
      <c r="G2389" s="33">
        <v>89429.645000000004</v>
      </c>
      <c r="H2389" s="39">
        <v>89361.035999999993</v>
      </c>
    </row>
    <row r="2390" spans="1:8">
      <c r="A2390" s="38" t="s">
        <v>8</v>
      </c>
      <c r="B2390" s="31">
        <v>2014</v>
      </c>
      <c r="C2390" s="31">
        <v>13</v>
      </c>
      <c r="D2390" s="32">
        <v>1.5917699999999999E-3</v>
      </c>
      <c r="E2390" s="32">
        <v>1.5905100000000001E-3</v>
      </c>
      <c r="F2390" s="32">
        <v>0.99840949000000001</v>
      </c>
      <c r="G2390" s="33">
        <v>89292.428</v>
      </c>
      <c r="H2390" s="39">
        <v>89221.418000000005</v>
      </c>
    </row>
    <row r="2391" spans="1:8">
      <c r="A2391" s="38" t="s">
        <v>8</v>
      </c>
      <c r="B2391" s="31">
        <v>2014</v>
      </c>
      <c r="C2391" s="31">
        <v>14</v>
      </c>
      <c r="D2391" s="32">
        <v>1.70032E-3</v>
      </c>
      <c r="E2391" s="32">
        <v>1.6988800000000001E-3</v>
      </c>
      <c r="F2391" s="32">
        <v>0.99830112000000004</v>
      </c>
      <c r="G2391" s="33">
        <v>89150.407999999996</v>
      </c>
      <c r="H2391" s="39">
        <v>89074.68</v>
      </c>
    </row>
    <row r="2392" spans="1:8">
      <c r="A2392" s="38" t="s">
        <v>8</v>
      </c>
      <c r="B2392" s="31">
        <v>2014</v>
      </c>
      <c r="C2392" s="31">
        <v>15</v>
      </c>
      <c r="D2392" s="32">
        <v>1.8439999999999999E-3</v>
      </c>
      <c r="E2392" s="32">
        <v>1.8423000000000001E-3</v>
      </c>
      <c r="F2392" s="32">
        <v>0.99815770000000004</v>
      </c>
      <c r="G2392" s="33">
        <v>88998.952000000005</v>
      </c>
      <c r="H2392" s="39">
        <v>88916.971000000005</v>
      </c>
    </row>
    <row r="2393" spans="1:8">
      <c r="A2393" s="38" t="s">
        <v>8</v>
      </c>
      <c r="B2393" s="31">
        <v>2014</v>
      </c>
      <c r="C2393" s="31">
        <v>16</v>
      </c>
      <c r="D2393" s="32">
        <v>2.0359699999999998E-3</v>
      </c>
      <c r="E2393" s="32">
        <v>2.0338999999999999E-3</v>
      </c>
      <c r="F2393" s="32">
        <v>0.99796609999999997</v>
      </c>
      <c r="G2393" s="33">
        <v>88834.99</v>
      </c>
      <c r="H2393" s="39">
        <v>88744.649000000005</v>
      </c>
    </row>
    <row r="2394" spans="1:8">
      <c r="A2394" s="38" t="s">
        <v>8</v>
      </c>
      <c r="B2394" s="31">
        <v>2014</v>
      </c>
      <c r="C2394" s="31">
        <v>17</v>
      </c>
      <c r="D2394" s="32">
        <v>2.2366999999999999E-3</v>
      </c>
      <c r="E2394" s="32">
        <v>2.2342E-3</v>
      </c>
      <c r="F2394" s="32">
        <v>0.99776580000000004</v>
      </c>
      <c r="G2394" s="33">
        <v>88654.308999999994</v>
      </c>
      <c r="H2394" s="39">
        <v>88555.273000000001</v>
      </c>
    </row>
    <row r="2395" spans="1:8">
      <c r="A2395" s="38" t="s">
        <v>8</v>
      </c>
      <c r="B2395" s="31">
        <v>2014</v>
      </c>
      <c r="C2395" s="31">
        <v>18</v>
      </c>
      <c r="D2395" s="32">
        <v>2.4490699999999998E-3</v>
      </c>
      <c r="E2395" s="32">
        <v>2.4460800000000002E-3</v>
      </c>
      <c r="F2395" s="32">
        <v>0.99755391999999998</v>
      </c>
      <c r="G2395" s="33">
        <v>88456.236999999994</v>
      </c>
      <c r="H2395" s="39">
        <v>88348.051999999996</v>
      </c>
    </row>
    <row r="2396" spans="1:8">
      <c r="A2396" s="38" t="s">
        <v>8</v>
      </c>
      <c r="B2396" s="31">
        <v>2014</v>
      </c>
      <c r="C2396" s="31">
        <v>19</v>
      </c>
      <c r="D2396" s="32">
        <v>2.6533899999999998E-3</v>
      </c>
      <c r="E2396" s="32">
        <v>2.6498699999999999E-3</v>
      </c>
      <c r="F2396" s="32">
        <v>0.99735012999999995</v>
      </c>
      <c r="G2396" s="33">
        <v>88239.865999999995</v>
      </c>
      <c r="H2396" s="39">
        <v>88122.953999999998</v>
      </c>
    </row>
    <row r="2397" spans="1:8">
      <c r="A2397" s="38" t="s">
        <v>8</v>
      </c>
      <c r="B2397" s="31">
        <v>2014</v>
      </c>
      <c r="C2397" s="31">
        <v>20</v>
      </c>
      <c r="D2397" s="32">
        <v>2.8574999999999998E-3</v>
      </c>
      <c r="E2397" s="32">
        <v>2.8534200000000002E-3</v>
      </c>
      <c r="F2397" s="32">
        <v>0.99714658</v>
      </c>
      <c r="G2397" s="33">
        <v>88006.042000000001</v>
      </c>
      <c r="H2397" s="39">
        <v>87880.482999999993</v>
      </c>
    </row>
    <row r="2398" spans="1:8">
      <c r="A2398" s="38" t="s">
        <v>8</v>
      </c>
      <c r="B2398" s="31">
        <v>2014</v>
      </c>
      <c r="C2398" s="31">
        <v>21</v>
      </c>
      <c r="D2398" s="32">
        <v>3.0428299999999998E-3</v>
      </c>
      <c r="E2398" s="32">
        <v>3.03821E-3</v>
      </c>
      <c r="F2398" s="32">
        <v>0.99696178999999996</v>
      </c>
      <c r="G2398" s="33">
        <v>87754.923999999999</v>
      </c>
      <c r="H2398" s="39">
        <v>87621.615000000005</v>
      </c>
    </row>
    <row r="2399" spans="1:8">
      <c r="A2399" s="38" t="s">
        <v>8</v>
      </c>
      <c r="B2399" s="31">
        <v>2014</v>
      </c>
      <c r="C2399" s="31">
        <v>22</v>
      </c>
      <c r="D2399" s="32">
        <v>3.21134E-3</v>
      </c>
      <c r="E2399" s="32">
        <v>3.2061899999999998E-3</v>
      </c>
      <c r="F2399" s="32">
        <v>0.99679381</v>
      </c>
      <c r="G2399" s="33">
        <v>87488.305999999997</v>
      </c>
      <c r="H2399" s="39">
        <v>87348.054000000004</v>
      </c>
    </row>
    <row r="2400" spans="1:8">
      <c r="A2400" s="38" t="s">
        <v>8</v>
      </c>
      <c r="B2400" s="31">
        <v>2014</v>
      </c>
      <c r="C2400" s="31">
        <v>23</v>
      </c>
      <c r="D2400" s="32">
        <v>3.3520400000000001E-3</v>
      </c>
      <c r="E2400" s="32">
        <v>3.3464300000000001E-3</v>
      </c>
      <c r="F2400" s="32">
        <v>0.99665356999999999</v>
      </c>
      <c r="G2400" s="33">
        <v>87207.801999999996</v>
      </c>
      <c r="H2400" s="39">
        <v>87061.884000000005</v>
      </c>
    </row>
    <row r="2401" spans="1:8">
      <c r="A2401" s="38" t="s">
        <v>8</v>
      </c>
      <c r="B2401" s="31">
        <v>2014</v>
      </c>
      <c r="C2401" s="31">
        <v>24</v>
      </c>
      <c r="D2401" s="32">
        <v>3.4811E-3</v>
      </c>
      <c r="E2401" s="32">
        <v>3.4750499999999999E-3</v>
      </c>
      <c r="F2401" s="32">
        <v>0.99652494999999996</v>
      </c>
      <c r="G2401" s="33">
        <v>86915.967000000004</v>
      </c>
      <c r="H2401" s="39">
        <v>86764.948000000004</v>
      </c>
    </row>
    <row r="2402" spans="1:8">
      <c r="A2402" s="38" t="s">
        <v>8</v>
      </c>
      <c r="B2402" s="31">
        <v>2014</v>
      </c>
      <c r="C2402" s="31">
        <v>25</v>
      </c>
      <c r="D2402" s="32">
        <v>3.5999199999999999E-3</v>
      </c>
      <c r="E2402" s="32">
        <v>3.5934500000000002E-3</v>
      </c>
      <c r="F2402" s="32">
        <v>0.99640655</v>
      </c>
      <c r="G2402" s="33">
        <v>86613.93</v>
      </c>
      <c r="H2402" s="39">
        <v>86458.308000000005</v>
      </c>
    </row>
    <row r="2403" spans="1:8">
      <c r="A2403" s="38" t="s">
        <v>8</v>
      </c>
      <c r="B2403" s="31">
        <v>2014</v>
      </c>
      <c r="C2403" s="31">
        <v>26</v>
      </c>
      <c r="D2403" s="32">
        <v>3.7155399999999998E-3</v>
      </c>
      <c r="E2403" s="32">
        <v>3.70865E-3</v>
      </c>
      <c r="F2403" s="32">
        <v>0.99629135000000002</v>
      </c>
      <c r="G2403" s="33">
        <v>86302.687000000005</v>
      </c>
      <c r="H2403" s="39">
        <v>86142.653999999995</v>
      </c>
    </row>
    <row r="2404" spans="1:8">
      <c r="A2404" s="38" t="s">
        <v>8</v>
      </c>
      <c r="B2404" s="31">
        <v>2014</v>
      </c>
      <c r="C2404" s="31">
        <v>27</v>
      </c>
      <c r="D2404" s="32">
        <v>3.8365399999999998E-3</v>
      </c>
      <c r="E2404" s="32">
        <v>3.8291900000000001E-3</v>
      </c>
      <c r="F2404" s="32">
        <v>0.99617080999999996</v>
      </c>
      <c r="G2404" s="33">
        <v>85982.620999999999</v>
      </c>
      <c r="H2404" s="39">
        <v>85817.998999999996</v>
      </c>
    </row>
    <row r="2405" spans="1:8">
      <c r="A2405" s="38" t="s">
        <v>8</v>
      </c>
      <c r="B2405" s="31">
        <v>2014</v>
      </c>
      <c r="C2405" s="31">
        <v>28</v>
      </c>
      <c r="D2405" s="32">
        <v>3.9760400000000001E-3</v>
      </c>
      <c r="E2405" s="32">
        <v>3.9681500000000001E-3</v>
      </c>
      <c r="F2405" s="32">
        <v>0.99603185000000005</v>
      </c>
      <c r="G2405" s="33">
        <v>85653.376999999993</v>
      </c>
      <c r="H2405" s="39">
        <v>85483.433999999994</v>
      </c>
    </row>
    <row r="2406" spans="1:8">
      <c r="A2406" s="38" t="s">
        <v>8</v>
      </c>
      <c r="B2406" s="31">
        <v>2014</v>
      </c>
      <c r="C2406" s="31">
        <v>29</v>
      </c>
      <c r="D2406" s="32">
        <v>4.1041999999999997E-3</v>
      </c>
      <c r="E2406" s="32">
        <v>4.0957900000000002E-3</v>
      </c>
      <c r="F2406" s="32">
        <v>0.99590420999999996</v>
      </c>
      <c r="G2406" s="33">
        <v>85313.490999999995</v>
      </c>
      <c r="H2406" s="39">
        <v>85138.778000000006</v>
      </c>
    </row>
    <row r="2407" spans="1:8">
      <c r="A2407" s="38" t="s">
        <v>8</v>
      </c>
      <c r="B2407" s="31">
        <v>2014</v>
      </c>
      <c r="C2407" s="31">
        <v>30</v>
      </c>
      <c r="D2407" s="32">
        <v>4.2954899999999999E-3</v>
      </c>
      <c r="E2407" s="32">
        <v>4.28628E-3</v>
      </c>
      <c r="F2407" s="32">
        <v>0.99571372000000002</v>
      </c>
      <c r="G2407" s="33">
        <v>84964.065000000002</v>
      </c>
      <c r="H2407" s="39">
        <v>84781.975000000006</v>
      </c>
    </row>
    <row r="2408" spans="1:8">
      <c r="A2408" s="38" t="s">
        <v>8</v>
      </c>
      <c r="B2408" s="31">
        <v>2014</v>
      </c>
      <c r="C2408" s="31">
        <v>31</v>
      </c>
      <c r="D2408" s="32">
        <v>4.4128300000000004E-3</v>
      </c>
      <c r="E2408" s="32">
        <v>4.40312E-3</v>
      </c>
      <c r="F2408" s="32">
        <v>0.99559688000000002</v>
      </c>
      <c r="G2408" s="33">
        <v>84599.884999999995</v>
      </c>
      <c r="H2408" s="39">
        <v>84413.633000000002</v>
      </c>
    </row>
    <row r="2409" spans="1:8">
      <c r="A2409" s="38" t="s">
        <v>8</v>
      </c>
      <c r="B2409" s="31">
        <v>2014</v>
      </c>
      <c r="C2409" s="31">
        <v>32</v>
      </c>
      <c r="D2409" s="32">
        <v>4.6448599999999998E-3</v>
      </c>
      <c r="E2409" s="32">
        <v>4.6341000000000004E-3</v>
      </c>
      <c r="F2409" s="32">
        <v>0.99536590000000003</v>
      </c>
      <c r="G2409" s="33">
        <v>84227.381999999998</v>
      </c>
      <c r="H2409" s="39">
        <v>84032.222999999998</v>
      </c>
    </row>
    <row r="2410" spans="1:8">
      <c r="A2410" s="38" t="s">
        <v>8</v>
      </c>
      <c r="B2410" s="31">
        <v>2014</v>
      </c>
      <c r="C2410" s="31">
        <v>33</v>
      </c>
      <c r="D2410" s="32">
        <v>4.8442499999999996E-3</v>
      </c>
      <c r="E2410" s="32">
        <v>4.8325499999999997E-3</v>
      </c>
      <c r="F2410" s="32">
        <v>0.99516744999999995</v>
      </c>
      <c r="G2410" s="33">
        <v>83837.063999999998</v>
      </c>
      <c r="H2410" s="39">
        <v>83634.490000000005</v>
      </c>
    </row>
    <row r="2411" spans="1:8">
      <c r="A2411" s="38" t="s">
        <v>8</v>
      </c>
      <c r="B2411" s="31">
        <v>2014</v>
      </c>
      <c r="C2411" s="31">
        <v>34</v>
      </c>
      <c r="D2411" s="32">
        <v>5.0611900000000001E-3</v>
      </c>
      <c r="E2411" s="32">
        <v>5.0484099999999997E-3</v>
      </c>
      <c r="F2411" s="32">
        <v>0.99495159</v>
      </c>
      <c r="G2411" s="33">
        <v>83431.917000000001</v>
      </c>
      <c r="H2411" s="39">
        <v>83221.317999999999</v>
      </c>
    </row>
    <row r="2412" spans="1:8">
      <c r="A2412" s="38" t="s">
        <v>8</v>
      </c>
      <c r="B2412" s="31">
        <v>2014</v>
      </c>
      <c r="C2412" s="31">
        <v>35</v>
      </c>
      <c r="D2412" s="32">
        <v>5.3150799999999998E-3</v>
      </c>
      <c r="E2412" s="32">
        <v>5.3010000000000002E-3</v>
      </c>
      <c r="F2412" s="32">
        <v>0.994699</v>
      </c>
      <c r="G2412" s="33">
        <v>83010.717999999993</v>
      </c>
      <c r="H2412" s="39">
        <v>82790.698000000004</v>
      </c>
    </row>
    <row r="2413" spans="1:8">
      <c r="A2413" s="38" t="s">
        <v>8</v>
      </c>
      <c r="B2413" s="31">
        <v>2014</v>
      </c>
      <c r="C2413" s="31">
        <v>36</v>
      </c>
      <c r="D2413" s="32">
        <v>5.5577700000000001E-3</v>
      </c>
      <c r="E2413" s="32">
        <v>5.5423699999999996E-3</v>
      </c>
      <c r="F2413" s="32">
        <v>0.99445762999999998</v>
      </c>
      <c r="G2413" s="33">
        <v>82570.679000000004</v>
      </c>
      <c r="H2413" s="39">
        <v>82341.86</v>
      </c>
    </row>
    <row r="2414" spans="1:8">
      <c r="A2414" s="38" t="s">
        <v>8</v>
      </c>
      <c r="B2414" s="31">
        <v>2014</v>
      </c>
      <c r="C2414" s="31">
        <v>37</v>
      </c>
      <c r="D2414" s="32">
        <v>5.8009100000000003E-3</v>
      </c>
      <c r="E2414" s="32">
        <v>5.7841400000000001E-3</v>
      </c>
      <c r="F2414" s="32">
        <v>0.99421585999999995</v>
      </c>
      <c r="G2414" s="33">
        <v>82113.040999999997</v>
      </c>
      <c r="H2414" s="39">
        <v>81875.565000000002</v>
      </c>
    </row>
    <row r="2415" spans="1:8">
      <c r="A2415" s="38" t="s">
        <v>8</v>
      </c>
      <c r="B2415" s="31">
        <v>2014</v>
      </c>
      <c r="C2415" s="31">
        <v>38</v>
      </c>
      <c r="D2415" s="32">
        <v>6.10401E-3</v>
      </c>
      <c r="E2415" s="32">
        <v>6.0854300000000002E-3</v>
      </c>
      <c r="F2415" s="32">
        <v>0.99391457000000005</v>
      </c>
      <c r="G2415" s="33">
        <v>81638.088000000003</v>
      </c>
      <c r="H2415" s="39">
        <v>81389.687000000005</v>
      </c>
    </row>
    <row r="2416" spans="1:8">
      <c r="A2416" s="38" t="s">
        <v>8</v>
      </c>
      <c r="B2416" s="31">
        <v>2014</v>
      </c>
      <c r="C2416" s="31">
        <v>39</v>
      </c>
      <c r="D2416" s="32">
        <v>6.3592299999999996E-3</v>
      </c>
      <c r="E2416" s="32">
        <v>6.3390800000000004E-3</v>
      </c>
      <c r="F2416" s="32">
        <v>0.99366091999999995</v>
      </c>
      <c r="G2416" s="33">
        <v>81141.285000000003</v>
      </c>
      <c r="H2416" s="39">
        <v>80884.104999999996</v>
      </c>
    </row>
    <row r="2417" spans="1:8">
      <c r="A2417" s="38" t="s">
        <v>8</v>
      </c>
      <c r="B2417" s="31">
        <v>2014</v>
      </c>
      <c r="C2417" s="31">
        <v>40</v>
      </c>
      <c r="D2417" s="32">
        <v>6.7255300000000004E-3</v>
      </c>
      <c r="E2417" s="32">
        <v>6.7029899999999998E-3</v>
      </c>
      <c r="F2417" s="32">
        <v>0.99329701000000004</v>
      </c>
      <c r="G2417" s="33">
        <v>80626.923999999999</v>
      </c>
      <c r="H2417" s="39">
        <v>80356.702999999994</v>
      </c>
    </row>
    <row r="2418" spans="1:8">
      <c r="A2418" s="38" t="s">
        <v>8</v>
      </c>
      <c r="B2418" s="31">
        <v>2014</v>
      </c>
      <c r="C2418" s="31">
        <v>41</v>
      </c>
      <c r="D2418" s="32">
        <v>6.9129200000000003E-3</v>
      </c>
      <c r="E2418" s="32">
        <v>6.8891000000000004E-3</v>
      </c>
      <c r="F2418" s="32">
        <v>0.99311090000000002</v>
      </c>
      <c r="G2418" s="33">
        <v>80086.482000000004</v>
      </c>
      <c r="H2418" s="39">
        <v>79810.62</v>
      </c>
    </row>
    <row r="2419" spans="1:8">
      <c r="A2419" s="38" t="s">
        <v>8</v>
      </c>
      <c r="B2419" s="31">
        <v>2014</v>
      </c>
      <c r="C2419" s="31">
        <v>42</v>
      </c>
      <c r="D2419" s="32">
        <v>7.3286599999999999E-3</v>
      </c>
      <c r="E2419" s="32">
        <v>7.3019000000000001E-3</v>
      </c>
      <c r="F2419" s="32">
        <v>0.99269810000000003</v>
      </c>
      <c r="G2419" s="33">
        <v>79534.758000000002</v>
      </c>
      <c r="H2419" s="39">
        <v>79244.380999999994</v>
      </c>
    </row>
    <row r="2420" spans="1:8">
      <c r="A2420" s="38" t="s">
        <v>8</v>
      </c>
      <c r="B2420" s="31">
        <v>2014</v>
      </c>
      <c r="C2420" s="31">
        <v>43</v>
      </c>
      <c r="D2420" s="32">
        <v>7.5887799999999998E-3</v>
      </c>
      <c r="E2420" s="32">
        <v>7.5600900000000002E-3</v>
      </c>
      <c r="F2420" s="32">
        <v>0.99243990999999998</v>
      </c>
      <c r="G2420" s="33">
        <v>78954.004000000001</v>
      </c>
      <c r="H2420" s="39">
        <v>78655.554000000004</v>
      </c>
    </row>
    <row r="2421" spans="1:8">
      <c r="A2421" s="38" t="s">
        <v>8</v>
      </c>
      <c r="B2421" s="31">
        <v>2014</v>
      </c>
      <c r="C2421" s="31">
        <v>44</v>
      </c>
      <c r="D2421" s="32">
        <v>7.9386600000000002E-3</v>
      </c>
      <c r="E2421" s="32">
        <v>7.9072799999999992E-3</v>
      </c>
      <c r="F2421" s="32">
        <v>0.99209272000000004</v>
      </c>
      <c r="G2421" s="33">
        <v>78357.104000000007</v>
      </c>
      <c r="H2421" s="39">
        <v>78047.308000000005</v>
      </c>
    </row>
    <row r="2422" spans="1:8">
      <c r="A2422" s="38" t="s">
        <v>8</v>
      </c>
      <c r="B2422" s="31">
        <v>2014</v>
      </c>
      <c r="C2422" s="31">
        <v>45</v>
      </c>
      <c r="D2422" s="32">
        <v>8.3651000000000003E-3</v>
      </c>
      <c r="E2422" s="32">
        <v>8.3302600000000008E-3</v>
      </c>
      <c r="F2422" s="32">
        <v>0.99166973999999997</v>
      </c>
      <c r="G2422" s="33">
        <v>77737.513000000006</v>
      </c>
      <c r="H2422" s="39">
        <v>77413.725999999995</v>
      </c>
    </row>
    <row r="2423" spans="1:8">
      <c r="A2423" s="38" t="s">
        <v>8</v>
      </c>
      <c r="B2423" s="31">
        <v>2014</v>
      </c>
      <c r="C2423" s="31">
        <v>46</v>
      </c>
      <c r="D2423" s="32">
        <v>8.7315399999999994E-3</v>
      </c>
      <c r="E2423" s="32">
        <v>8.6935899999999993E-3</v>
      </c>
      <c r="F2423" s="32">
        <v>0.99130640999999997</v>
      </c>
      <c r="G2423" s="33">
        <v>77089.938999999998</v>
      </c>
      <c r="H2423" s="39">
        <v>76754.845000000001</v>
      </c>
    </row>
    <row r="2424" spans="1:8">
      <c r="A2424" s="38" t="s">
        <v>8</v>
      </c>
      <c r="B2424" s="31">
        <v>2014</v>
      </c>
      <c r="C2424" s="31">
        <v>47</v>
      </c>
      <c r="D2424" s="32">
        <v>9.2043400000000001E-3</v>
      </c>
      <c r="E2424" s="32">
        <v>9.1621700000000007E-3</v>
      </c>
      <c r="F2424" s="32">
        <v>0.99083783000000003</v>
      </c>
      <c r="G2424" s="33">
        <v>76419.751000000004</v>
      </c>
      <c r="H2424" s="39">
        <v>76069.665999999997</v>
      </c>
    </row>
    <row r="2425" spans="1:8">
      <c r="A2425" s="38" t="s">
        <v>8</v>
      </c>
      <c r="B2425" s="31">
        <v>2014</v>
      </c>
      <c r="C2425" s="31">
        <v>48</v>
      </c>
      <c r="D2425" s="32">
        <v>9.8136600000000001E-3</v>
      </c>
      <c r="E2425" s="32">
        <v>9.7657400000000002E-3</v>
      </c>
      <c r="F2425" s="32">
        <v>0.99023426000000003</v>
      </c>
      <c r="G2425" s="33">
        <v>75719.58</v>
      </c>
      <c r="H2425" s="39">
        <v>75349.850999999995</v>
      </c>
    </row>
    <row r="2426" spans="1:8">
      <c r="A2426" s="38" t="s">
        <v>8</v>
      </c>
      <c r="B2426" s="31">
        <v>2014</v>
      </c>
      <c r="C2426" s="31">
        <v>49</v>
      </c>
      <c r="D2426" s="32">
        <v>1.040899E-2</v>
      </c>
      <c r="E2426" s="32">
        <v>1.0355100000000001E-2</v>
      </c>
      <c r="F2426" s="32">
        <v>0.98964490000000005</v>
      </c>
      <c r="G2426" s="33">
        <v>74980.122000000003</v>
      </c>
      <c r="H2426" s="39">
        <v>74591.909</v>
      </c>
    </row>
    <row r="2427" spans="1:8">
      <c r="A2427" s="38" t="s">
        <v>8</v>
      </c>
      <c r="B2427" s="31">
        <v>2014</v>
      </c>
      <c r="C2427" s="31">
        <v>50</v>
      </c>
      <c r="D2427" s="32">
        <v>1.1228470000000001E-2</v>
      </c>
      <c r="E2427" s="32">
        <v>1.116578E-2</v>
      </c>
      <c r="F2427" s="32">
        <v>0.98883421999999999</v>
      </c>
      <c r="G2427" s="33">
        <v>74203.695999999996</v>
      </c>
      <c r="H2427" s="39">
        <v>73789.425000000003</v>
      </c>
    </row>
    <row r="2428" spans="1:8">
      <c r="A2428" s="38" t="s">
        <v>8</v>
      </c>
      <c r="B2428" s="31">
        <v>2014</v>
      </c>
      <c r="C2428" s="31">
        <v>51</v>
      </c>
      <c r="D2428" s="32">
        <v>1.1728300000000001E-2</v>
      </c>
      <c r="E2428" s="32">
        <v>1.1659930000000001E-2</v>
      </c>
      <c r="F2428" s="32">
        <v>0.98834007000000001</v>
      </c>
      <c r="G2428" s="33">
        <v>73375.153000000006</v>
      </c>
      <c r="H2428" s="39">
        <v>72947.379000000001</v>
      </c>
    </row>
    <row r="2429" spans="1:8">
      <c r="A2429" s="38" t="s">
        <v>8</v>
      </c>
      <c r="B2429" s="31">
        <v>2014</v>
      </c>
      <c r="C2429" s="31">
        <v>52</v>
      </c>
      <c r="D2429" s="32">
        <v>1.26301E-2</v>
      </c>
      <c r="E2429" s="32">
        <v>1.2550840000000001E-2</v>
      </c>
      <c r="F2429" s="32">
        <v>0.98744916000000005</v>
      </c>
      <c r="G2429" s="33">
        <v>72519.604999999996</v>
      </c>
      <c r="H2429" s="39">
        <v>72064.513000000006</v>
      </c>
    </row>
    <row r="2430" spans="1:8">
      <c r="A2430" s="38" t="s">
        <v>8</v>
      </c>
      <c r="B2430" s="31">
        <v>2014</v>
      </c>
      <c r="C2430" s="31">
        <v>53</v>
      </c>
      <c r="D2430" s="32">
        <v>1.330901E-2</v>
      </c>
      <c r="E2430" s="32">
        <v>1.322103E-2</v>
      </c>
      <c r="F2430" s="32">
        <v>0.98677897000000003</v>
      </c>
      <c r="G2430" s="33">
        <v>71609.422000000006</v>
      </c>
      <c r="H2430" s="39">
        <v>71136.047000000006</v>
      </c>
    </row>
    <row r="2431" spans="1:8">
      <c r="A2431" s="38" t="s">
        <v>8</v>
      </c>
      <c r="B2431" s="31">
        <v>2014</v>
      </c>
      <c r="C2431" s="31">
        <v>54</v>
      </c>
      <c r="D2431" s="32">
        <v>1.41218E-2</v>
      </c>
      <c r="E2431" s="32">
        <v>1.402279E-2</v>
      </c>
      <c r="F2431" s="32">
        <v>0.98597721000000005</v>
      </c>
      <c r="G2431" s="33">
        <v>70662.672000000006</v>
      </c>
      <c r="H2431" s="39">
        <v>70167.228000000003</v>
      </c>
    </row>
    <row r="2432" spans="1:8">
      <c r="A2432" s="38" t="s">
        <v>8</v>
      </c>
      <c r="B2432" s="31">
        <v>2014</v>
      </c>
      <c r="C2432" s="31">
        <v>55</v>
      </c>
      <c r="D2432" s="32">
        <v>1.493473E-2</v>
      </c>
      <c r="E2432" s="32">
        <v>1.482404E-2</v>
      </c>
      <c r="F2432" s="32">
        <v>0.98517595999999996</v>
      </c>
      <c r="G2432" s="33">
        <v>69671.784</v>
      </c>
      <c r="H2432" s="39">
        <v>69155.375</v>
      </c>
    </row>
    <row r="2433" spans="1:8">
      <c r="A2433" s="38" t="s">
        <v>8</v>
      </c>
      <c r="B2433" s="31">
        <v>2014</v>
      </c>
      <c r="C2433" s="31">
        <v>56</v>
      </c>
      <c r="D2433" s="32">
        <v>1.5871940000000001E-2</v>
      </c>
      <c r="E2433" s="32">
        <v>1.5746969999999999E-2</v>
      </c>
      <c r="F2433" s="32">
        <v>0.98425302999999997</v>
      </c>
      <c r="G2433" s="33">
        <v>68638.967000000004</v>
      </c>
      <c r="H2433" s="39">
        <v>68098.539000000004</v>
      </c>
    </row>
    <row r="2434" spans="1:8">
      <c r="A2434" s="38" t="s">
        <v>8</v>
      </c>
      <c r="B2434" s="31">
        <v>2014</v>
      </c>
      <c r="C2434" s="31">
        <v>57</v>
      </c>
      <c r="D2434" s="32">
        <v>1.6840310000000001E-2</v>
      </c>
      <c r="E2434" s="32">
        <v>1.669969E-2</v>
      </c>
      <c r="F2434" s="32">
        <v>0.98330030999999996</v>
      </c>
      <c r="G2434" s="33">
        <v>67558.111000000004</v>
      </c>
      <c r="H2434" s="39">
        <v>66994.010999999999</v>
      </c>
    </row>
    <row r="2435" spans="1:8">
      <c r="A2435" s="38" t="s">
        <v>8</v>
      </c>
      <c r="B2435" s="31">
        <v>2014</v>
      </c>
      <c r="C2435" s="31">
        <v>58</v>
      </c>
      <c r="D2435" s="32">
        <v>1.8173849999999998E-2</v>
      </c>
      <c r="E2435" s="32">
        <v>1.8010189999999999E-2</v>
      </c>
      <c r="F2435" s="32">
        <v>0.98198980999999996</v>
      </c>
      <c r="G2435" s="33">
        <v>66429.911999999997</v>
      </c>
      <c r="H2435" s="39">
        <v>65831.703999999998</v>
      </c>
    </row>
    <row r="2436" spans="1:8">
      <c r="A2436" s="38" t="s">
        <v>8</v>
      </c>
      <c r="B2436" s="31">
        <v>2014</v>
      </c>
      <c r="C2436" s="31">
        <v>59</v>
      </c>
      <c r="D2436" s="32">
        <v>1.952336E-2</v>
      </c>
      <c r="E2436" s="32">
        <v>1.933462E-2</v>
      </c>
      <c r="F2436" s="32">
        <v>0.98066538000000003</v>
      </c>
      <c r="G2436" s="33">
        <v>65233.495999999999</v>
      </c>
      <c r="H2436" s="39">
        <v>64602.864000000001</v>
      </c>
    </row>
    <row r="2437" spans="1:8">
      <c r="A2437" s="38" t="s">
        <v>8</v>
      </c>
      <c r="B2437" s="31">
        <v>2014</v>
      </c>
      <c r="C2437" s="31">
        <v>60</v>
      </c>
      <c r="D2437" s="32">
        <v>2.149357E-2</v>
      </c>
      <c r="E2437" s="32">
        <v>2.1265039999999999E-2</v>
      </c>
      <c r="F2437" s="32">
        <v>0.97873496000000004</v>
      </c>
      <c r="G2437" s="33">
        <v>63972.231</v>
      </c>
      <c r="H2437" s="39">
        <v>63292.044999999998</v>
      </c>
    </row>
    <row r="2438" spans="1:8">
      <c r="A2438" s="38" t="s">
        <v>8</v>
      </c>
      <c r="B2438" s="31">
        <v>2014</v>
      </c>
      <c r="C2438" s="31">
        <v>61</v>
      </c>
      <c r="D2438" s="32">
        <v>2.2807689999999999E-2</v>
      </c>
      <c r="E2438" s="32">
        <v>2.2550529999999999E-2</v>
      </c>
      <c r="F2438" s="32">
        <v>0.97744947000000004</v>
      </c>
      <c r="G2438" s="33">
        <v>62611.86</v>
      </c>
      <c r="H2438" s="39">
        <v>61905.894</v>
      </c>
    </row>
    <row r="2439" spans="1:8">
      <c r="A2439" s="38" t="s">
        <v>8</v>
      </c>
      <c r="B2439" s="31">
        <v>2014</v>
      </c>
      <c r="C2439" s="31">
        <v>62</v>
      </c>
      <c r="D2439" s="32">
        <v>2.5060639999999999E-2</v>
      </c>
      <c r="E2439" s="32">
        <v>2.475051E-2</v>
      </c>
      <c r="F2439" s="32">
        <v>0.97524949000000005</v>
      </c>
      <c r="G2439" s="33">
        <v>61199.928999999996</v>
      </c>
      <c r="H2439" s="39">
        <v>60442.563999999998</v>
      </c>
    </row>
    <row r="2440" spans="1:8">
      <c r="A2440" s="38" t="s">
        <v>8</v>
      </c>
      <c r="B2440" s="31">
        <v>2014</v>
      </c>
      <c r="C2440" s="31">
        <v>63</v>
      </c>
      <c r="D2440" s="32">
        <v>2.7097389999999999E-2</v>
      </c>
      <c r="E2440" s="32">
        <v>2.6735169999999999E-2</v>
      </c>
      <c r="F2440" s="32">
        <v>0.97326482999999997</v>
      </c>
      <c r="G2440" s="33">
        <v>59685.2</v>
      </c>
      <c r="H2440" s="39">
        <v>58887.353000000003</v>
      </c>
    </row>
    <row r="2441" spans="1:8">
      <c r="A2441" s="38" t="s">
        <v>8</v>
      </c>
      <c r="B2441" s="31">
        <v>2014</v>
      </c>
      <c r="C2441" s="31">
        <v>64</v>
      </c>
      <c r="D2441" s="32">
        <v>2.9360239999999999E-2</v>
      </c>
      <c r="E2441" s="32">
        <v>2.893546E-2</v>
      </c>
      <c r="F2441" s="32">
        <v>0.97106453999999998</v>
      </c>
      <c r="G2441" s="33">
        <v>58089.506000000001</v>
      </c>
      <c r="H2441" s="39">
        <v>57249.082999999999</v>
      </c>
    </row>
    <row r="2442" spans="1:8">
      <c r="A2442" s="38" t="s">
        <v>8</v>
      </c>
      <c r="B2442" s="31">
        <v>2014</v>
      </c>
      <c r="C2442" s="31">
        <v>65</v>
      </c>
      <c r="D2442" s="32">
        <v>3.1894619999999999E-2</v>
      </c>
      <c r="E2442" s="32">
        <v>3.139397E-2</v>
      </c>
      <c r="F2442" s="32">
        <v>0.96860603000000001</v>
      </c>
      <c r="G2442" s="33">
        <v>56408.659</v>
      </c>
      <c r="H2442" s="39">
        <v>55523.213000000003</v>
      </c>
    </row>
    <row r="2443" spans="1:8">
      <c r="A2443" s="38" t="s">
        <v>8</v>
      </c>
      <c r="B2443" s="31">
        <v>2014</v>
      </c>
      <c r="C2443" s="31">
        <v>66</v>
      </c>
      <c r="D2443" s="32">
        <v>3.4263050000000003E-2</v>
      </c>
      <c r="E2443" s="32">
        <v>3.3685960000000001E-2</v>
      </c>
      <c r="F2443" s="32">
        <v>0.96631403999999999</v>
      </c>
      <c r="G2443" s="33">
        <v>54637.767</v>
      </c>
      <c r="H2443" s="39">
        <v>53717.504999999997</v>
      </c>
    </row>
    <row r="2444" spans="1:8">
      <c r="A2444" s="38" t="s">
        <v>8</v>
      </c>
      <c r="B2444" s="31">
        <v>2014</v>
      </c>
      <c r="C2444" s="31">
        <v>67</v>
      </c>
      <c r="D2444" s="32">
        <v>3.722777E-2</v>
      </c>
      <c r="E2444" s="32">
        <v>3.654748E-2</v>
      </c>
      <c r="F2444" s="32">
        <v>0.96345252000000003</v>
      </c>
      <c r="G2444" s="33">
        <v>52797.241999999998</v>
      </c>
      <c r="H2444" s="39">
        <v>51832.438999999998</v>
      </c>
    </row>
    <row r="2445" spans="1:8">
      <c r="A2445" s="38" t="s">
        <v>8</v>
      </c>
      <c r="B2445" s="31">
        <v>2014</v>
      </c>
      <c r="C2445" s="31">
        <v>68</v>
      </c>
      <c r="D2445" s="32">
        <v>4.0669139999999999E-2</v>
      </c>
      <c r="E2445" s="32">
        <v>3.9858629999999999E-2</v>
      </c>
      <c r="F2445" s="32">
        <v>0.96014136999999999</v>
      </c>
      <c r="G2445" s="33">
        <v>50867.635999999999</v>
      </c>
      <c r="H2445" s="39">
        <v>49853.877999999997</v>
      </c>
    </row>
    <row r="2446" spans="1:8">
      <c r="A2446" s="38" t="s">
        <v>8</v>
      </c>
      <c r="B2446" s="31">
        <v>2014</v>
      </c>
      <c r="C2446" s="31">
        <v>69</v>
      </c>
      <c r="D2446" s="32">
        <v>4.4153560000000001E-2</v>
      </c>
      <c r="E2446" s="32">
        <v>4.3199849999999998E-2</v>
      </c>
      <c r="F2446" s="32">
        <v>0.95680014999999996</v>
      </c>
      <c r="G2446" s="33">
        <v>48840.120999999999</v>
      </c>
      <c r="H2446" s="39">
        <v>47785.178</v>
      </c>
    </row>
    <row r="2447" spans="1:8">
      <c r="A2447" s="38" t="s">
        <v>8</v>
      </c>
      <c r="B2447" s="31">
        <v>2014</v>
      </c>
      <c r="C2447" s="31">
        <v>70</v>
      </c>
      <c r="D2447" s="32">
        <v>4.9243719999999998E-2</v>
      </c>
      <c r="E2447" s="32">
        <v>4.8060390000000001E-2</v>
      </c>
      <c r="F2447" s="32">
        <v>0.95193961000000005</v>
      </c>
      <c r="G2447" s="33">
        <v>46730.235000000001</v>
      </c>
      <c r="H2447" s="39">
        <v>45607.298999999999</v>
      </c>
    </row>
    <row r="2448" spans="1:8">
      <c r="A2448" s="38" t="s">
        <v>8</v>
      </c>
      <c r="B2448" s="31">
        <v>2014</v>
      </c>
      <c r="C2448" s="31">
        <v>71</v>
      </c>
      <c r="D2448" s="32">
        <v>5.2724279999999998E-2</v>
      </c>
      <c r="E2448" s="32">
        <v>5.1370060000000002E-2</v>
      </c>
      <c r="F2448" s="32">
        <v>0.94862994</v>
      </c>
      <c r="G2448" s="33">
        <v>44484.362000000001</v>
      </c>
      <c r="H2448" s="39">
        <v>43341.78</v>
      </c>
    </row>
    <row r="2449" spans="1:8">
      <c r="A2449" s="38" t="s">
        <v>8</v>
      </c>
      <c r="B2449" s="31">
        <v>2014</v>
      </c>
      <c r="C2449" s="31">
        <v>72</v>
      </c>
      <c r="D2449" s="32">
        <v>5.8683689999999997E-2</v>
      </c>
      <c r="E2449" s="32">
        <v>5.701088E-2</v>
      </c>
      <c r="F2449" s="32">
        <v>0.94298912000000001</v>
      </c>
      <c r="G2449" s="33">
        <v>42199.197999999997</v>
      </c>
      <c r="H2449" s="39">
        <v>40996.290999999997</v>
      </c>
    </row>
    <row r="2450" spans="1:8">
      <c r="A2450" s="38" t="s">
        <v>8</v>
      </c>
      <c r="B2450" s="31">
        <v>2014</v>
      </c>
      <c r="C2450" s="31">
        <v>73</v>
      </c>
      <c r="D2450" s="32">
        <v>6.3972929999999997E-2</v>
      </c>
      <c r="E2450" s="32">
        <v>6.1990089999999998E-2</v>
      </c>
      <c r="F2450" s="32">
        <v>0.93800991</v>
      </c>
      <c r="G2450" s="33">
        <v>39793.385000000002</v>
      </c>
      <c r="H2450" s="39">
        <v>38559.987000000001</v>
      </c>
    </row>
    <row r="2451" spans="1:8">
      <c r="A2451" s="38" t="s">
        <v>8</v>
      </c>
      <c r="B2451" s="31">
        <v>2014</v>
      </c>
      <c r="C2451" s="31">
        <v>74</v>
      </c>
      <c r="D2451" s="32">
        <v>7.0039210000000005E-2</v>
      </c>
      <c r="E2451" s="32">
        <v>6.7669450000000006E-2</v>
      </c>
      <c r="F2451" s="32">
        <v>0.93233054999999998</v>
      </c>
      <c r="G2451" s="33">
        <v>37326.589</v>
      </c>
      <c r="H2451" s="39">
        <v>36063.654000000002</v>
      </c>
    </row>
    <row r="2452" spans="1:8">
      <c r="A2452" s="38" t="s">
        <v>8</v>
      </c>
      <c r="B2452" s="31">
        <v>2014</v>
      </c>
      <c r="C2452" s="31">
        <v>75</v>
      </c>
      <c r="D2452" s="32">
        <v>7.6746670000000003E-2</v>
      </c>
      <c r="E2452" s="32">
        <v>7.3910480000000001E-2</v>
      </c>
      <c r="F2452" s="32">
        <v>0.92608952</v>
      </c>
      <c r="G2452" s="33">
        <v>34800.718999999997</v>
      </c>
      <c r="H2452" s="39">
        <v>33514.65</v>
      </c>
    </row>
    <row r="2453" spans="1:8">
      <c r="A2453" s="38" t="s">
        <v>8</v>
      </c>
      <c r="B2453" s="31">
        <v>2014</v>
      </c>
      <c r="C2453" s="31">
        <v>76</v>
      </c>
      <c r="D2453" s="32">
        <v>8.3417560000000002E-2</v>
      </c>
      <c r="E2453" s="32">
        <v>8.0077620000000002E-2</v>
      </c>
      <c r="F2453" s="32">
        <v>0.91992238000000004</v>
      </c>
      <c r="G2453" s="33">
        <v>32228.580999999998</v>
      </c>
      <c r="H2453" s="39">
        <v>30938.187000000002</v>
      </c>
    </row>
    <row r="2454" spans="1:8">
      <c r="A2454" s="38" t="s">
        <v>8</v>
      </c>
      <c r="B2454" s="31">
        <v>2014</v>
      </c>
      <c r="C2454" s="31">
        <v>77</v>
      </c>
      <c r="D2454" s="32">
        <v>9.0601340000000002E-2</v>
      </c>
      <c r="E2454" s="32">
        <v>8.6674909999999994E-2</v>
      </c>
      <c r="F2454" s="32">
        <v>0.91332508999999995</v>
      </c>
      <c r="G2454" s="33">
        <v>29647.793000000001</v>
      </c>
      <c r="H2454" s="39">
        <v>28362.933000000001</v>
      </c>
    </row>
    <row r="2455" spans="1:8">
      <c r="A2455" s="38" t="s">
        <v>8</v>
      </c>
      <c r="B2455" s="31">
        <v>2014</v>
      </c>
      <c r="C2455" s="31">
        <v>78</v>
      </c>
      <c r="D2455" s="32">
        <v>9.9584069999999997E-2</v>
      </c>
      <c r="E2455" s="32">
        <v>9.4860760000000002E-2</v>
      </c>
      <c r="F2455" s="32">
        <v>0.90513924000000001</v>
      </c>
      <c r="G2455" s="33">
        <v>27078.074000000001</v>
      </c>
      <c r="H2455" s="39">
        <v>25793.75</v>
      </c>
    </row>
    <row r="2456" spans="1:8">
      <c r="A2456" s="38" t="s">
        <v>8</v>
      </c>
      <c r="B2456" s="31">
        <v>2014</v>
      </c>
      <c r="C2456" s="31">
        <v>79</v>
      </c>
      <c r="D2456" s="32">
        <v>0.10779817</v>
      </c>
      <c r="E2456" s="32">
        <v>0.1022851</v>
      </c>
      <c r="F2456" s="32">
        <v>0.89771489999999998</v>
      </c>
      <c r="G2456" s="33">
        <v>24509.427</v>
      </c>
      <c r="H2456" s="39">
        <v>23255.952000000001</v>
      </c>
    </row>
    <row r="2457" spans="1:8">
      <c r="A2457" s="38" t="s">
        <v>8</v>
      </c>
      <c r="B2457" s="31">
        <v>2014</v>
      </c>
      <c r="C2457" s="31">
        <v>80</v>
      </c>
      <c r="D2457" s="32">
        <v>0.11859744</v>
      </c>
      <c r="E2457" s="32">
        <v>0.11195845</v>
      </c>
      <c r="F2457" s="32">
        <v>0.88804154999999996</v>
      </c>
      <c r="G2457" s="33">
        <v>22002.477999999999</v>
      </c>
      <c r="H2457" s="39">
        <v>20770.795999999998</v>
      </c>
    </row>
    <row r="2458" spans="1:8">
      <c r="A2458" s="38" t="s">
        <v>8</v>
      </c>
      <c r="B2458" s="31">
        <v>2014</v>
      </c>
      <c r="C2458" s="31">
        <v>81</v>
      </c>
      <c r="D2458" s="32">
        <v>0.12668419</v>
      </c>
      <c r="E2458" s="32">
        <v>0.11913776</v>
      </c>
      <c r="F2458" s="32">
        <v>0.88086224000000002</v>
      </c>
      <c r="G2458" s="33">
        <v>19539.114000000001</v>
      </c>
      <c r="H2458" s="39">
        <v>18375.190999999999</v>
      </c>
    </row>
    <row r="2459" spans="1:8">
      <c r="A2459" s="38" t="s">
        <v>8</v>
      </c>
      <c r="B2459" s="31">
        <v>2014</v>
      </c>
      <c r="C2459" s="31">
        <v>82</v>
      </c>
      <c r="D2459" s="32">
        <v>0.14025203</v>
      </c>
      <c r="E2459" s="32">
        <v>0.13106123</v>
      </c>
      <c r="F2459" s="32">
        <v>0.86893876999999997</v>
      </c>
      <c r="G2459" s="33">
        <v>17211.268</v>
      </c>
      <c r="H2459" s="39">
        <v>16083.403</v>
      </c>
    </row>
    <row r="2460" spans="1:8">
      <c r="A2460" s="38" t="s">
        <v>8</v>
      </c>
      <c r="B2460" s="31">
        <v>2014</v>
      </c>
      <c r="C2460" s="31">
        <v>83</v>
      </c>
      <c r="D2460" s="32">
        <v>0.15254756999999999</v>
      </c>
      <c r="E2460" s="32">
        <v>0.14173677000000001</v>
      </c>
      <c r="F2460" s="32">
        <v>0.85826323000000004</v>
      </c>
      <c r="G2460" s="33">
        <v>14955.538</v>
      </c>
      <c r="H2460" s="39">
        <v>13895.663</v>
      </c>
    </row>
    <row r="2461" spans="1:8">
      <c r="A2461" s="38" t="s">
        <v>8</v>
      </c>
      <c r="B2461" s="31">
        <v>2014</v>
      </c>
      <c r="C2461" s="31">
        <v>84</v>
      </c>
      <c r="D2461" s="32">
        <v>0.16689723000000001</v>
      </c>
      <c r="E2461" s="32">
        <v>0.15404259000000001</v>
      </c>
      <c r="F2461" s="32">
        <v>0.84595741000000002</v>
      </c>
      <c r="G2461" s="33">
        <v>12835.788</v>
      </c>
      <c r="H2461" s="39">
        <v>11847.159</v>
      </c>
    </row>
    <row r="2462" spans="1:8">
      <c r="A2462" s="38" t="s">
        <v>8</v>
      </c>
      <c r="B2462" s="31">
        <v>2014</v>
      </c>
      <c r="C2462" s="31">
        <v>85</v>
      </c>
      <c r="D2462" s="32">
        <v>0.18032229</v>
      </c>
      <c r="E2462" s="32">
        <v>0.16540884</v>
      </c>
      <c r="F2462" s="32">
        <v>0.83459116</v>
      </c>
      <c r="G2462" s="33">
        <v>10858.53</v>
      </c>
      <c r="H2462" s="39">
        <v>9960.482</v>
      </c>
    </row>
    <row r="2463" spans="1:8">
      <c r="A2463" s="38" t="s">
        <v>8</v>
      </c>
      <c r="B2463" s="31">
        <v>2014</v>
      </c>
      <c r="C2463" s="31">
        <v>86</v>
      </c>
      <c r="D2463" s="32">
        <v>0.19509009999999999</v>
      </c>
      <c r="E2463" s="32">
        <v>0.17775133000000001</v>
      </c>
      <c r="F2463" s="32">
        <v>0.82224867000000001</v>
      </c>
      <c r="G2463" s="33">
        <v>9062.4330000000009</v>
      </c>
      <c r="H2463" s="39">
        <v>8257.0040000000008</v>
      </c>
    </row>
    <row r="2464" spans="1:8">
      <c r="A2464" s="38" t="s">
        <v>8</v>
      </c>
      <c r="B2464" s="31">
        <v>2014</v>
      </c>
      <c r="C2464" s="31">
        <v>87</v>
      </c>
      <c r="D2464" s="32">
        <v>0.20990729999999999</v>
      </c>
      <c r="E2464" s="32">
        <v>0.18996932999999999</v>
      </c>
      <c r="F2464" s="32">
        <v>0.81003066999999995</v>
      </c>
      <c r="G2464" s="33">
        <v>7451.5739999999996</v>
      </c>
      <c r="H2464" s="39">
        <v>6743.7889999999998</v>
      </c>
    </row>
    <row r="2465" spans="1:8">
      <c r="A2465" s="38" t="s">
        <v>8</v>
      </c>
      <c r="B2465" s="31">
        <v>2014</v>
      </c>
      <c r="C2465" s="31">
        <v>88</v>
      </c>
      <c r="D2465" s="32">
        <v>0.22641681999999999</v>
      </c>
      <c r="E2465" s="32">
        <v>0.20339122000000001</v>
      </c>
      <c r="F2465" s="32">
        <v>0.79660878000000002</v>
      </c>
      <c r="G2465" s="33">
        <v>6036.0029999999997</v>
      </c>
      <c r="H2465" s="39">
        <v>5422.1679999999997</v>
      </c>
    </row>
    <row r="2466" spans="1:8">
      <c r="A2466" s="38" t="s">
        <v>8</v>
      </c>
      <c r="B2466" s="31">
        <v>2014</v>
      </c>
      <c r="C2466" s="31">
        <v>89</v>
      </c>
      <c r="D2466" s="32">
        <v>0.24226286999999999</v>
      </c>
      <c r="E2466" s="32">
        <v>0.21608784</v>
      </c>
      <c r="F2466" s="32">
        <v>0.78391215999999997</v>
      </c>
      <c r="G2466" s="33">
        <v>4808.3329999999996</v>
      </c>
      <c r="H2466" s="39">
        <v>4288.8220000000001</v>
      </c>
    </row>
    <row r="2467" spans="1:8">
      <c r="A2467" s="38" t="s">
        <v>8</v>
      </c>
      <c r="B2467" s="31">
        <v>2014</v>
      </c>
      <c r="C2467" s="31">
        <v>90</v>
      </c>
      <c r="D2467" s="32">
        <v>0.26326933000000002</v>
      </c>
      <c r="E2467" s="32">
        <v>0.23264515999999999</v>
      </c>
      <c r="F2467" s="32">
        <v>0.76735483999999998</v>
      </c>
      <c r="G2467" s="33">
        <v>3769.3110000000001</v>
      </c>
      <c r="H2467" s="39">
        <v>3330.855</v>
      </c>
    </row>
    <row r="2468" spans="1:8">
      <c r="A2468" s="38" t="s">
        <v>8</v>
      </c>
      <c r="B2468" s="31">
        <v>2014</v>
      </c>
      <c r="C2468" s="31">
        <v>91</v>
      </c>
      <c r="D2468" s="32">
        <v>0.27734217999999999</v>
      </c>
      <c r="E2468" s="32">
        <v>0.24356654</v>
      </c>
      <c r="F2468" s="32">
        <v>0.75643346</v>
      </c>
      <c r="G2468" s="33">
        <v>2892.3989999999999</v>
      </c>
      <c r="H2468" s="39">
        <v>2540.1529999999998</v>
      </c>
    </row>
    <row r="2469" spans="1:8">
      <c r="A2469" s="38" t="s">
        <v>8</v>
      </c>
      <c r="B2469" s="31">
        <v>2014</v>
      </c>
      <c r="C2469" s="31">
        <v>92</v>
      </c>
      <c r="D2469" s="32">
        <v>0.29958862000000003</v>
      </c>
      <c r="E2469" s="32">
        <v>0.26055845</v>
      </c>
      <c r="F2469" s="32">
        <v>0.73944155</v>
      </c>
      <c r="G2469" s="33">
        <v>2187.9070000000002</v>
      </c>
      <c r="H2469" s="39">
        <v>1902.8679999999999</v>
      </c>
    </row>
    <row r="2470" spans="1:8">
      <c r="A2470" s="38" t="s">
        <v>8</v>
      </c>
      <c r="B2470" s="31">
        <v>2014</v>
      </c>
      <c r="C2470" s="31">
        <v>93</v>
      </c>
      <c r="D2470" s="32">
        <v>0.32003372000000002</v>
      </c>
      <c r="E2470" s="32">
        <v>0.27588712999999998</v>
      </c>
      <c r="F2470" s="32">
        <v>0.72411287000000002</v>
      </c>
      <c r="G2470" s="33">
        <v>1617.83</v>
      </c>
      <c r="H2470" s="39">
        <v>1394.66</v>
      </c>
    </row>
    <row r="2471" spans="1:8">
      <c r="A2471" s="38" t="s">
        <v>8</v>
      </c>
      <c r="B2471" s="31">
        <v>2014</v>
      </c>
      <c r="C2471" s="31">
        <v>94</v>
      </c>
      <c r="D2471" s="32">
        <v>0.34229762000000002</v>
      </c>
      <c r="E2471" s="32">
        <v>0.29227508000000002</v>
      </c>
      <c r="F2471" s="32">
        <v>0.70772491999999998</v>
      </c>
      <c r="G2471" s="33">
        <v>1171.491</v>
      </c>
      <c r="H2471" s="39">
        <v>1000.292</v>
      </c>
    </row>
    <row r="2472" spans="1:8">
      <c r="A2472" s="38" t="s">
        <v>8</v>
      </c>
      <c r="B2472" s="31">
        <v>2014</v>
      </c>
      <c r="C2472" s="31">
        <v>95</v>
      </c>
      <c r="D2472" s="32">
        <v>0.36669168000000002</v>
      </c>
      <c r="E2472" s="32">
        <v>0.30987702</v>
      </c>
      <c r="F2472" s="32">
        <v>0.69012298000000005</v>
      </c>
      <c r="G2472" s="33">
        <v>829.09400000000005</v>
      </c>
      <c r="H2472" s="39">
        <v>700.63499999999999</v>
      </c>
    </row>
    <row r="2473" spans="1:8">
      <c r="A2473" s="38" t="s">
        <v>8</v>
      </c>
      <c r="B2473" s="31">
        <v>2014</v>
      </c>
      <c r="C2473" s="31">
        <v>96</v>
      </c>
      <c r="D2473" s="32">
        <v>0.38909415000000003</v>
      </c>
      <c r="E2473" s="32">
        <v>0.32572525000000002</v>
      </c>
      <c r="F2473" s="32">
        <v>0.67427475000000003</v>
      </c>
      <c r="G2473" s="33">
        <v>572.17700000000002</v>
      </c>
      <c r="H2473" s="39">
        <v>478.99</v>
      </c>
    </row>
    <row r="2474" spans="1:8">
      <c r="A2474" s="38" t="s">
        <v>8</v>
      </c>
      <c r="B2474" s="31">
        <v>2014</v>
      </c>
      <c r="C2474" s="31">
        <v>97</v>
      </c>
      <c r="D2474" s="32">
        <v>0.41090380999999998</v>
      </c>
      <c r="E2474" s="32">
        <v>0.34087117</v>
      </c>
      <c r="F2474" s="32">
        <v>0.65912883</v>
      </c>
      <c r="G2474" s="33">
        <v>385.80399999999997</v>
      </c>
      <c r="H2474" s="39">
        <v>320.04899999999998</v>
      </c>
    </row>
    <row r="2475" spans="1:8">
      <c r="A2475" s="38" t="s">
        <v>8</v>
      </c>
      <c r="B2475" s="31">
        <v>2014</v>
      </c>
      <c r="C2475" s="31">
        <v>98</v>
      </c>
      <c r="D2475" s="32">
        <v>0.43199449000000001</v>
      </c>
      <c r="E2475" s="32">
        <v>0.35525942999999999</v>
      </c>
      <c r="F2475" s="32">
        <v>0.64474056999999996</v>
      </c>
      <c r="G2475" s="33">
        <v>254.29499999999999</v>
      </c>
      <c r="H2475" s="39">
        <v>209.124</v>
      </c>
    </row>
    <row r="2476" spans="1:8">
      <c r="A2476" s="38" t="s">
        <v>8</v>
      </c>
      <c r="B2476" s="31">
        <v>2014</v>
      </c>
      <c r="C2476" s="31">
        <v>99</v>
      </c>
      <c r="D2476" s="32">
        <v>0.45892347999999999</v>
      </c>
      <c r="E2476" s="32">
        <v>0.37327187000000001</v>
      </c>
      <c r="F2476" s="32">
        <v>0.62672813000000005</v>
      </c>
      <c r="G2476" s="33">
        <v>163.95400000000001</v>
      </c>
      <c r="H2476" s="39">
        <v>133.35400000000001</v>
      </c>
    </row>
    <row r="2477" spans="1:8">
      <c r="A2477" s="38" t="s">
        <v>8</v>
      </c>
      <c r="B2477" s="31">
        <v>2015</v>
      </c>
      <c r="C2477" s="31">
        <v>1</v>
      </c>
      <c r="D2477" s="32">
        <v>1.338231E-2</v>
      </c>
      <c r="E2477" s="32">
        <v>1.3293360000000001E-2</v>
      </c>
      <c r="F2477" s="32">
        <v>0.98670663999999997</v>
      </c>
      <c r="G2477" s="33">
        <v>94064.475999999995</v>
      </c>
      <c r="H2477" s="39">
        <v>93439.26</v>
      </c>
    </row>
    <row r="2478" spans="1:8">
      <c r="A2478" s="38" t="s">
        <v>8</v>
      </c>
      <c r="B2478" s="31">
        <v>2015</v>
      </c>
      <c r="C2478" s="31">
        <v>2</v>
      </c>
      <c r="D2478" s="32">
        <v>8.1598E-3</v>
      </c>
      <c r="E2478" s="32">
        <v>8.1266499999999992E-3</v>
      </c>
      <c r="F2478" s="32">
        <v>0.99187334999999999</v>
      </c>
      <c r="G2478" s="33">
        <v>92814.043000000005</v>
      </c>
      <c r="H2478" s="39">
        <v>92436.91</v>
      </c>
    </row>
    <row r="2479" spans="1:8">
      <c r="A2479" s="38" t="s">
        <v>8</v>
      </c>
      <c r="B2479" s="31">
        <v>2015</v>
      </c>
      <c r="C2479" s="31">
        <v>3</v>
      </c>
      <c r="D2479" s="32">
        <v>5.5437799999999999E-3</v>
      </c>
      <c r="E2479" s="32">
        <v>5.5284599999999998E-3</v>
      </c>
      <c r="F2479" s="32">
        <v>0.99447154000000004</v>
      </c>
      <c r="G2479" s="33">
        <v>92059.775999999998</v>
      </c>
      <c r="H2479" s="39">
        <v>91805.301999999996</v>
      </c>
    </row>
    <row r="2480" spans="1:8">
      <c r="A2480" s="38" t="s">
        <v>8</v>
      </c>
      <c r="B2480" s="31">
        <v>2015</v>
      </c>
      <c r="C2480" s="31">
        <v>4</v>
      </c>
      <c r="D2480" s="32">
        <v>3.88135E-3</v>
      </c>
      <c r="E2480" s="32">
        <v>3.87383E-3</v>
      </c>
      <c r="F2480" s="32">
        <v>0.99612617000000003</v>
      </c>
      <c r="G2480" s="33">
        <v>91550.827000000005</v>
      </c>
      <c r="H2480" s="39">
        <v>91373.501000000004</v>
      </c>
    </row>
    <row r="2481" spans="1:8">
      <c r="A2481" s="38" t="s">
        <v>8</v>
      </c>
      <c r="B2481" s="31">
        <v>2015</v>
      </c>
      <c r="C2481" s="31">
        <v>5</v>
      </c>
      <c r="D2481" s="32">
        <v>2.9106900000000001E-3</v>
      </c>
      <c r="E2481" s="32">
        <v>2.90646E-3</v>
      </c>
      <c r="F2481" s="32">
        <v>0.99709353999999994</v>
      </c>
      <c r="G2481" s="33">
        <v>91196.175000000003</v>
      </c>
      <c r="H2481" s="39">
        <v>91063.645000000004</v>
      </c>
    </row>
    <row r="2482" spans="1:8">
      <c r="A2482" s="38" t="s">
        <v>8</v>
      </c>
      <c r="B2482" s="31">
        <v>2015</v>
      </c>
      <c r="C2482" s="31">
        <v>6</v>
      </c>
      <c r="D2482" s="32">
        <v>2.3853300000000002E-3</v>
      </c>
      <c r="E2482" s="32">
        <v>2.3824800000000002E-3</v>
      </c>
      <c r="F2482" s="32">
        <v>0.99761752000000004</v>
      </c>
      <c r="G2482" s="33">
        <v>90931.115999999995</v>
      </c>
      <c r="H2482" s="39">
        <v>90822.794999999998</v>
      </c>
    </row>
    <row r="2483" spans="1:8">
      <c r="A2483" s="38" t="s">
        <v>8</v>
      </c>
      <c r="B2483" s="31">
        <v>2015</v>
      </c>
      <c r="C2483" s="31">
        <v>7</v>
      </c>
      <c r="D2483" s="32">
        <v>2.01454E-3</v>
      </c>
      <c r="E2483" s="32">
        <v>2.0125099999999999E-3</v>
      </c>
      <c r="F2483" s="32">
        <v>0.99798748999999998</v>
      </c>
      <c r="G2483" s="33">
        <v>90714.474000000002</v>
      </c>
      <c r="H2483" s="39">
        <v>90623.191999999995</v>
      </c>
    </row>
    <row r="2484" spans="1:8">
      <c r="A2484" s="38" t="s">
        <v>8</v>
      </c>
      <c r="B2484" s="31">
        <v>2015</v>
      </c>
      <c r="C2484" s="31">
        <v>8</v>
      </c>
      <c r="D2484" s="32">
        <v>1.7574000000000001E-3</v>
      </c>
      <c r="E2484" s="32">
        <v>1.75585E-3</v>
      </c>
      <c r="F2484" s="32">
        <v>0.99824415</v>
      </c>
      <c r="G2484" s="33">
        <v>90531.91</v>
      </c>
      <c r="H2484" s="39">
        <v>90452.43</v>
      </c>
    </row>
    <row r="2485" spans="1:8">
      <c r="A2485" s="38" t="s">
        <v>8</v>
      </c>
      <c r="B2485" s="31">
        <v>2015</v>
      </c>
      <c r="C2485" s="31">
        <v>9</v>
      </c>
      <c r="D2485" s="32">
        <v>1.5897299999999999E-3</v>
      </c>
      <c r="E2485" s="32">
        <v>1.58847E-3</v>
      </c>
      <c r="F2485" s="32">
        <v>0.99841153000000005</v>
      </c>
      <c r="G2485" s="33">
        <v>90372.948999999993</v>
      </c>
      <c r="H2485" s="39">
        <v>90301.172000000006</v>
      </c>
    </row>
    <row r="2486" spans="1:8">
      <c r="A2486" s="38" t="s">
        <v>8</v>
      </c>
      <c r="B2486" s="31">
        <v>2015</v>
      </c>
      <c r="C2486" s="31">
        <v>10</v>
      </c>
      <c r="D2486" s="32">
        <v>1.4915499999999999E-3</v>
      </c>
      <c r="E2486" s="32">
        <v>1.49044E-3</v>
      </c>
      <c r="F2486" s="32">
        <v>0.99850956000000002</v>
      </c>
      <c r="G2486" s="33">
        <v>90229.395000000004</v>
      </c>
      <c r="H2486" s="39">
        <v>90162.154999999999</v>
      </c>
    </row>
    <row r="2487" spans="1:8">
      <c r="A2487" s="38" t="s">
        <v>8</v>
      </c>
      <c r="B2487" s="31">
        <v>2015</v>
      </c>
      <c r="C2487" s="31">
        <v>11</v>
      </c>
      <c r="D2487" s="32">
        <v>1.4420100000000001E-3</v>
      </c>
      <c r="E2487" s="32">
        <v>1.44097E-3</v>
      </c>
      <c r="F2487" s="32">
        <v>0.99855903000000001</v>
      </c>
      <c r="G2487" s="33">
        <v>90094.914000000004</v>
      </c>
      <c r="H2487" s="39">
        <v>90030.001999999993</v>
      </c>
    </row>
    <row r="2488" spans="1:8">
      <c r="A2488" s="38" t="s">
        <v>8</v>
      </c>
      <c r="B2488" s="31">
        <v>2015</v>
      </c>
      <c r="C2488" s="31">
        <v>12</v>
      </c>
      <c r="D2488" s="32">
        <v>1.4543900000000001E-3</v>
      </c>
      <c r="E2488" s="32">
        <v>1.4533300000000001E-3</v>
      </c>
      <c r="F2488" s="32">
        <v>0.99854666999999997</v>
      </c>
      <c r="G2488" s="33">
        <v>89965.09</v>
      </c>
      <c r="H2488" s="39">
        <v>89899.716</v>
      </c>
    </row>
    <row r="2489" spans="1:8">
      <c r="A2489" s="38" t="s">
        <v>8</v>
      </c>
      <c r="B2489" s="31">
        <v>2015</v>
      </c>
      <c r="C2489" s="31">
        <v>13</v>
      </c>
      <c r="D2489" s="32">
        <v>1.5107199999999999E-3</v>
      </c>
      <c r="E2489" s="32">
        <v>1.5095799999999999E-3</v>
      </c>
      <c r="F2489" s="32">
        <v>0.99849041999999999</v>
      </c>
      <c r="G2489" s="33">
        <v>89834.341</v>
      </c>
      <c r="H2489" s="39">
        <v>89766.535000000003</v>
      </c>
    </row>
    <row r="2490" spans="1:8">
      <c r="A2490" s="38" t="s">
        <v>8</v>
      </c>
      <c r="B2490" s="31">
        <v>2015</v>
      </c>
      <c r="C2490" s="31">
        <v>14</v>
      </c>
      <c r="D2490" s="32">
        <v>1.61765E-3</v>
      </c>
      <c r="E2490" s="32">
        <v>1.6163499999999999E-3</v>
      </c>
      <c r="F2490" s="32">
        <v>0.99838364999999996</v>
      </c>
      <c r="G2490" s="33">
        <v>89698.729000000007</v>
      </c>
      <c r="H2490" s="39">
        <v>89626.236000000004</v>
      </c>
    </row>
    <row r="2491" spans="1:8">
      <c r="A2491" s="38" t="s">
        <v>8</v>
      </c>
      <c r="B2491" s="31">
        <v>2015</v>
      </c>
      <c r="C2491" s="31">
        <v>15</v>
      </c>
      <c r="D2491" s="32">
        <v>1.7596599999999999E-3</v>
      </c>
      <c r="E2491" s="32">
        <v>1.75811E-3</v>
      </c>
      <c r="F2491" s="32">
        <v>0.99824188999999997</v>
      </c>
      <c r="G2491" s="33">
        <v>89553.744000000006</v>
      </c>
      <c r="H2491" s="39">
        <v>89475.020999999993</v>
      </c>
    </row>
    <row r="2492" spans="1:8">
      <c r="A2492" s="38" t="s">
        <v>8</v>
      </c>
      <c r="B2492" s="31">
        <v>2015</v>
      </c>
      <c r="C2492" s="31">
        <v>16</v>
      </c>
      <c r="D2492" s="32">
        <v>1.94813E-3</v>
      </c>
      <c r="E2492" s="32">
        <v>1.94623E-3</v>
      </c>
      <c r="F2492" s="32">
        <v>0.99805376999999995</v>
      </c>
      <c r="G2492" s="33">
        <v>89396.297999999995</v>
      </c>
      <c r="H2492" s="39">
        <v>89309.304999999993</v>
      </c>
    </row>
    <row r="2493" spans="1:8">
      <c r="A2493" s="38" t="s">
        <v>8</v>
      </c>
      <c r="B2493" s="31">
        <v>2015</v>
      </c>
      <c r="C2493" s="31">
        <v>17</v>
      </c>
      <c r="D2493" s="32">
        <v>2.1445600000000002E-3</v>
      </c>
      <c r="E2493" s="32">
        <v>2.14226E-3</v>
      </c>
      <c r="F2493" s="32">
        <v>0.99785774000000005</v>
      </c>
      <c r="G2493" s="33">
        <v>89222.312000000005</v>
      </c>
      <c r="H2493" s="39">
        <v>89126.744000000006</v>
      </c>
    </row>
    <row r="2494" spans="1:8">
      <c r="A2494" s="38" t="s">
        <v>8</v>
      </c>
      <c r="B2494" s="31">
        <v>2015</v>
      </c>
      <c r="C2494" s="31">
        <v>18</v>
      </c>
      <c r="D2494" s="32">
        <v>2.3522199999999999E-3</v>
      </c>
      <c r="E2494" s="32">
        <v>2.3494599999999998E-3</v>
      </c>
      <c r="F2494" s="32">
        <v>0.99765053999999997</v>
      </c>
      <c r="G2494" s="33">
        <v>89031.175000000003</v>
      </c>
      <c r="H2494" s="39">
        <v>88926.587</v>
      </c>
    </row>
    <row r="2495" spans="1:8">
      <c r="A2495" s="38" t="s">
        <v>8</v>
      </c>
      <c r="B2495" s="31">
        <v>2015</v>
      </c>
      <c r="C2495" s="31">
        <v>19</v>
      </c>
      <c r="D2495" s="32">
        <v>2.5487399999999999E-3</v>
      </c>
      <c r="E2495" s="32">
        <v>2.5455E-3</v>
      </c>
      <c r="F2495" s="32">
        <v>0.99745450000000002</v>
      </c>
      <c r="G2495" s="33">
        <v>88822</v>
      </c>
      <c r="H2495" s="39">
        <v>88708.952000000005</v>
      </c>
    </row>
    <row r="2496" spans="1:8">
      <c r="A2496" s="38" t="s">
        <v>8</v>
      </c>
      <c r="B2496" s="31">
        <v>2015</v>
      </c>
      <c r="C2496" s="31">
        <v>20</v>
      </c>
      <c r="D2496" s="32">
        <v>2.7437300000000002E-3</v>
      </c>
      <c r="E2496" s="32">
        <v>2.73997E-3</v>
      </c>
      <c r="F2496" s="32">
        <v>0.99726002999999996</v>
      </c>
      <c r="G2496" s="33">
        <v>88595.903999999995</v>
      </c>
      <c r="H2496" s="39">
        <v>88474.528999999995</v>
      </c>
    </row>
    <row r="2497" spans="1:8">
      <c r="A2497" s="38" t="s">
        <v>8</v>
      </c>
      <c r="B2497" s="31">
        <v>2015</v>
      </c>
      <c r="C2497" s="31">
        <v>21</v>
      </c>
      <c r="D2497" s="32">
        <v>2.9198700000000002E-3</v>
      </c>
      <c r="E2497" s="32">
        <v>2.9156099999999999E-3</v>
      </c>
      <c r="F2497" s="32">
        <v>0.99708439000000004</v>
      </c>
      <c r="G2497" s="33">
        <v>88353.153999999995</v>
      </c>
      <c r="H2497" s="39">
        <v>88224.351999999999</v>
      </c>
    </row>
    <row r="2498" spans="1:8">
      <c r="A2498" s="38" t="s">
        <v>8</v>
      </c>
      <c r="B2498" s="31">
        <v>2015</v>
      </c>
      <c r="C2498" s="31">
        <v>22</v>
      </c>
      <c r="D2498" s="32">
        <v>3.0802400000000001E-3</v>
      </c>
      <c r="E2498" s="32">
        <v>3.0755000000000001E-3</v>
      </c>
      <c r="F2498" s="32">
        <v>0.99692449999999999</v>
      </c>
      <c r="G2498" s="33">
        <v>88095.55</v>
      </c>
      <c r="H2498" s="39">
        <v>87960.081000000006</v>
      </c>
    </row>
    <row r="2499" spans="1:8">
      <c r="A2499" s="38" t="s">
        <v>8</v>
      </c>
      <c r="B2499" s="31">
        <v>2015</v>
      </c>
      <c r="C2499" s="31">
        <v>23</v>
      </c>
      <c r="D2499" s="32">
        <v>3.2144999999999999E-3</v>
      </c>
      <c r="E2499" s="32">
        <v>3.2093400000000002E-3</v>
      </c>
      <c r="F2499" s="32">
        <v>0.99679066000000005</v>
      </c>
      <c r="G2499" s="33">
        <v>87824.611999999994</v>
      </c>
      <c r="H2499" s="39">
        <v>87683.683000000005</v>
      </c>
    </row>
    <row r="2500" spans="1:8">
      <c r="A2500" s="38" t="s">
        <v>8</v>
      </c>
      <c r="B2500" s="31">
        <v>2015</v>
      </c>
      <c r="C2500" s="31">
        <v>24</v>
      </c>
      <c r="D2500" s="32">
        <v>3.3378499999999998E-3</v>
      </c>
      <c r="E2500" s="32">
        <v>3.3322899999999999E-3</v>
      </c>
      <c r="F2500" s="32">
        <v>0.99666770999999998</v>
      </c>
      <c r="G2500" s="33">
        <v>87542.752999999997</v>
      </c>
      <c r="H2500" s="39">
        <v>87396.894</v>
      </c>
    </row>
    <row r="2501" spans="1:8">
      <c r="A2501" s="38" t="s">
        <v>8</v>
      </c>
      <c r="B2501" s="31">
        <v>2015</v>
      </c>
      <c r="C2501" s="31">
        <v>25</v>
      </c>
      <c r="D2501" s="32">
        <v>3.45153E-3</v>
      </c>
      <c r="E2501" s="32">
        <v>3.4455800000000002E-3</v>
      </c>
      <c r="F2501" s="32">
        <v>0.99655442000000005</v>
      </c>
      <c r="G2501" s="33">
        <v>87251.035000000003</v>
      </c>
      <c r="H2501" s="39">
        <v>87100.72</v>
      </c>
    </row>
    <row r="2502" spans="1:8">
      <c r="A2502" s="38" t="s">
        <v>8</v>
      </c>
      <c r="B2502" s="31">
        <v>2015</v>
      </c>
      <c r="C2502" s="31">
        <v>26</v>
      </c>
      <c r="D2502" s="32">
        <v>3.5630900000000001E-3</v>
      </c>
      <c r="E2502" s="32">
        <v>3.55675E-3</v>
      </c>
      <c r="F2502" s="32">
        <v>0.99644325</v>
      </c>
      <c r="G2502" s="33">
        <v>86950.404999999999</v>
      </c>
      <c r="H2502" s="39">
        <v>86795.774999999994</v>
      </c>
    </row>
    <row r="2503" spans="1:8">
      <c r="A2503" s="38" t="s">
        <v>8</v>
      </c>
      <c r="B2503" s="31">
        <v>2015</v>
      </c>
      <c r="C2503" s="31">
        <v>27</v>
      </c>
      <c r="D2503" s="32">
        <v>3.6804300000000002E-3</v>
      </c>
      <c r="E2503" s="32">
        <v>3.67367E-3</v>
      </c>
      <c r="F2503" s="32">
        <v>0.99632633000000004</v>
      </c>
      <c r="G2503" s="33">
        <v>86641.144</v>
      </c>
      <c r="H2503" s="39">
        <v>86481.998999999996</v>
      </c>
    </row>
    <row r="2504" spans="1:8">
      <c r="A2504" s="38" t="s">
        <v>8</v>
      </c>
      <c r="B2504" s="31">
        <v>2015</v>
      </c>
      <c r="C2504" s="31">
        <v>28</v>
      </c>
      <c r="D2504" s="32">
        <v>3.8157199999999999E-3</v>
      </c>
      <c r="E2504" s="32">
        <v>3.8084600000000001E-3</v>
      </c>
      <c r="F2504" s="32">
        <v>0.99619153999999999</v>
      </c>
      <c r="G2504" s="33">
        <v>86322.853000000003</v>
      </c>
      <c r="H2504" s="39">
        <v>86158.475000000006</v>
      </c>
    </row>
    <row r="2505" spans="1:8">
      <c r="A2505" s="38" t="s">
        <v>8</v>
      </c>
      <c r="B2505" s="31">
        <v>2015</v>
      </c>
      <c r="C2505" s="31">
        <v>29</v>
      </c>
      <c r="D2505" s="32">
        <v>3.9415800000000001E-3</v>
      </c>
      <c r="E2505" s="32">
        <v>3.9338300000000001E-3</v>
      </c>
      <c r="F2505" s="32">
        <v>0.99606616999999997</v>
      </c>
      <c r="G2505" s="33">
        <v>85994.096000000005</v>
      </c>
      <c r="H2505" s="39">
        <v>85824.952999999994</v>
      </c>
    </row>
    <row r="2506" spans="1:8">
      <c r="A2506" s="38" t="s">
        <v>8</v>
      </c>
      <c r="B2506" s="31">
        <v>2015</v>
      </c>
      <c r="C2506" s="31">
        <v>30</v>
      </c>
      <c r="D2506" s="32">
        <v>4.12722E-3</v>
      </c>
      <c r="E2506" s="32">
        <v>4.1187200000000002E-3</v>
      </c>
      <c r="F2506" s="32">
        <v>0.99588127999999998</v>
      </c>
      <c r="G2506" s="33">
        <v>85655.811000000002</v>
      </c>
      <c r="H2506" s="39">
        <v>85479.414000000004</v>
      </c>
    </row>
    <row r="2507" spans="1:8">
      <c r="A2507" s="38" t="s">
        <v>8</v>
      </c>
      <c r="B2507" s="31">
        <v>2015</v>
      </c>
      <c r="C2507" s="31">
        <v>31</v>
      </c>
      <c r="D2507" s="32">
        <v>4.2427400000000001E-3</v>
      </c>
      <c r="E2507" s="32">
        <v>4.2337599999999996E-3</v>
      </c>
      <c r="F2507" s="32">
        <v>0.99576624000000002</v>
      </c>
      <c r="G2507" s="33">
        <v>85303.017999999996</v>
      </c>
      <c r="H2507" s="39">
        <v>85122.441999999995</v>
      </c>
    </row>
    <row r="2508" spans="1:8">
      <c r="A2508" s="38" t="s">
        <v>8</v>
      </c>
      <c r="B2508" s="31">
        <v>2015</v>
      </c>
      <c r="C2508" s="31">
        <v>32</v>
      </c>
      <c r="D2508" s="32">
        <v>4.4688699999999998E-3</v>
      </c>
      <c r="E2508" s="32">
        <v>4.45891E-3</v>
      </c>
      <c r="F2508" s="32">
        <v>0.99554109000000002</v>
      </c>
      <c r="G2508" s="33">
        <v>84941.865000000005</v>
      </c>
      <c r="H2508" s="39">
        <v>84752.490999999995</v>
      </c>
    </row>
    <row r="2509" spans="1:8">
      <c r="A2509" s="38" t="s">
        <v>8</v>
      </c>
      <c r="B2509" s="31">
        <v>2015</v>
      </c>
      <c r="C2509" s="31">
        <v>33</v>
      </c>
      <c r="D2509" s="32">
        <v>4.6642000000000003E-3</v>
      </c>
      <c r="E2509" s="32">
        <v>4.6533399999999997E-3</v>
      </c>
      <c r="F2509" s="32">
        <v>0.99534666000000005</v>
      </c>
      <c r="G2509" s="33">
        <v>84563.118000000002</v>
      </c>
      <c r="H2509" s="39">
        <v>84366.366999999998</v>
      </c>
    </row>
    <row r="2510" spans="1:8">
      <c r="A2510" s="38" t="s">
        <v>8</v>
      </c>
      <c r="B2510" s="31">
        <v>2015</v>
      </c>
      <c r="C2510" s="31">
        <v>34</v>
      </c>
      <c r="D2510" s="32">
        <v>4.8773000000000002E-3</v>
      </c>
      <c r="E2510" s="32">
        <v>4.8654400000000004E-3</v>
      </c>
      <c r="F2510" s="32">
        <v>0.99513456</v>
      </c>
      <c r="G2510" s="33">
        <v>84169.615999999995</v>
      </c>
      <c r="H2510" s="39">
        <v>83964.854999999996</v>
      </c>
    </row>
    <row r="2511" spans="1:8">
      <c r="A2511" s="38" t="s">
        <v>8</v>
      </c>
      <c r="B2511" s="31">
        <v>2015</v>
      </c>
      <c r="C2511" s="31">
        <v>35</v>
      </c>
      <c r="D2511" s="32">
        <v>5.1267099999999996E-3</v>
      </c>
      <c r="E2511" s="32">
        <v>5.1136000000000003E-3</v>
      </c>
      <c r="F2511" s="32">
        <v>0.99488639999999995</v>
      </c>
      <c r="G2511" s="33">
        <v>83760.093999999997</v>
      </c>
      <c r="H2511" s="39">
        <v>83545.936000000002</v>
      </c>
    </row>
    <row r="2512" spans="1:8">
      <c r="A2512" s="38" t="s">
        <v>8</v>
      </c>
      <c r="B2512" s="31">
        <v>2015</v>
      </c>
      <c r="C2512" s="31">
        <v>36</v>
      </c>
      <c r="D2512" s="32">
        <v>5.36543E-3</v>
      </c>
      <c r="E2512" s="32">
        <v>5.3510700000000003E-3</v>
      </c>
      <c r="F2512" s="32">
        <v>0.99464892999999999</v>
      </c>
      <c r="G2512" s="33">
        <v>83331.778000000006</v>
      </c>
      <c r="H2512" s="39">
        <v>83108.820999999996</v>
      </c>
    </row>
    <row r="2513" spans="1:8">
      <c r="A2513" s="38" t="s">
        <v>8</v>
      </c>
      <c r="B2513" s="31">
        <v>2015</v>
      </c>
      <c r="C2513" s="31">
        <v>37</v>
      </c>
      <c r="D2513" s="32">
        <v>5.6061000000000001E-3</v>
      </c>
      <c r="E2513" s="32">
        <v>5.5904300000000004E-3</v>
      </c>
      <c r="F2513" s="32">
        <v>0.99440956999999996</v>
      </c>
      <c r="G2513" s="33">
        <v>82885.864000000001</v>
      </c>
      <c r="H2513" s="39">
        <v>82654.179999999993</v>
      </c>
    </row>
    <row r="2514" spans="1:8">
      <c r="A2514" s="38" t="s">
        <v>8</v>
      </c>
      <c r="B2514" s="31">
        <v>2015</v>
      </c>
      <c r="C2514" s="31">
        <v>38</v>
      </c>
      <c r="D2514" s="32">
        <v>5.9054499999999996E-3</v>
      </c>
      <c r="E2514" s="32">
        <v>5.8880599999999996E-3</v>
      </c>
      <c r="F2514" s="32">
        <v>0.99411194000000003</v>
      </c>
      <c r="G2514" s="33">
        <v>82422.497000000003</v>
      </c>
      <c r="H2514" s="39">
        <v>82179.842000000004</v>
      </c>
    </row>
    <row r="2515" spans="1:8">
      <c r="A2515" s="38" t="s">
        <v>8</v>
      </c>
      <c r="B2515" s="31">
        <v>2015</v>
      </c>
      <c r="C2515" s="31">
        <v>39</v>
      </c>
      <c r="D2515" s="32">
        <v>6.1601099999999999E-3</v>
      </c>
      <c r="E2515" s="32">
        <v>6.1411900000000004E-3</v>
      </c>
      <c r="F2515" s="32">
        <v>0.99385880999999998</v>
      </c>
      <c r="G2515" s="33">
        <v>81937.187999999995</v>
      </c>
      <c r="H2515" s="39">
        <v>81685.592000000004</v>
      </c>
    </row>
    <row r="2516" spans="1:8">
      <c r="A2516" s="38" t="s">
        <v>8</v>
      </c>
      <c r="B2516" s="31">
        <v>2015</v>
      </c>
      <c r="C2516" s="31">
        <v>40</v>
      </c>
      <c r="D2516" s="32">
        <v>6.5221699999999999E-3</v>
      </c>
      <c r="E2516" s="32">
        <v>6.50097E-3</v>
      </c>
      <c r="F2516" s="32">
        <v>0.99349902999999995</v>
      </c>
      <c r="G2516" s="33">
        <v>81433.995999999999</v>
      </c>
      <c r="H2516" s="39">
        <v>81169.296000000002</v>
      </c>
    </row>
    <row r="2517" spans="1:8">
      <c r="A2517" s="38" t="s">
        <v>8</v>
      </c>
      <c r="B2517" s="31">
        <v>2015</v>
      </c>
      <c r="C2517" s="31">
        <v>41</v>
      </c>
      <c r="D2517" s="32">
        <v>6.7134999999999998E-3</v>
      </c>
      <c r="E2517" s="32">
        <v>6.6910399999999997E-3</v>
      </c>
      <c r="F2517" s="32">
        <v>0.99330896000000002</v>
      </c>
      <c r="G2517" s="33">
        <v>80904.596000000005</v>
      </c>
      <c r="H2517" s="39">
        <v>80633.928</v>
      </c>
    </row>
    <row r="2518" spans="1:8">
      <c r="A2518" s="38" t="s">
        <v>8</v>
      </c>
      <c r="B2518" s="31">
        <v>2015</v>
      </c>
      <c r="C2518" s="31">
        <v>42</v>
      </c>
      <c r="D2518" s="32">
        <v>7.1255099999999998E-3</v>
      </c>
      <c r="E2518" s="32">
        <v>7.10021E-3</v>
      </c>
      <c r="F2518" s="32">
        <v>0.99289978999999995</v>
      </c>
      <c r="G2518" s="33">
        <v>80363.259000000005</v>
      </c>
      <c r="H2518" s="39">
        <v>80077.960999999996</v>
      </c>
    </row>
    <row r="2519" spans="1:8">
      <c r="A2519" s="38" t="s">
        <v>8</v>
      </c>
      <c r="B2519" s="31">
        <v>2015</v>
      </c>
      <c r="C2519" s="31">
        <v>43</v>
      </c>
      <c r="D2519" s="32">
        <v>7.3890500000000003E-3</v>
      </c>
      <c r="E2519" s="32">
        <v>7.3618499999999996E-3</v>
      </c>
      <c r="F2519" s="32">
        <v>0.99263815</v>
      </c>
      <c r="G2519" s="33">
        <v>79792.663</v>
      </c>
      <c r="H2519" s="39">
        <v>79498.952000000005</v>
      </c>
    </row>
    <row r="2520" spans="1:8">
      <c r="A2520" s="38" t="s">
        <v>8</v>
      </c>
      <c r="B2520" s="31">
        <v>2015</v>
      </c>
      <c r="C2520" s="31">
        <v>44</v>
      </c>
      <c r="D2520" s="32">
        <v>7.7390899999999997E-3</v>
      </c>
      <c r="E2520" s="32">
        <v>7.7092599999999999E-3</v>
      </c>
      <c r="F2520" s="32">
        <v>0.99229073999999995</v>
      </c>
      <c r="G2520" s="33">
        <v>79205.240999999995</v>
      </c>
      <c r="H2520" s="39">
        <v>78899.934999999998</v>
      </c>
    </row>
    <row r="2521" spans="1:8">
      <c r="A2521" s="38" t="s">
        <v>8</v>
      </c>
      <c r="B2521" s="31">
        <v>2015</v>
      </c>
      <c r="C2521" s="31">
        <v>45</v>
      </c>
      <c r="D2521" s="32">
        <v>8.1624799999999997E-3</v>
      </c>
      <c r="E2521" s="32">
        <v>8.1293000000000008E-3</v>
      </c>
      <c r="F2521" s="32">
        <v>0.99187069999999999</v>
      </c>
      <c r="G2521" s="33">
        <v>78594.627999999997</v>
      </c>
      <c r="H2521" s="39">
        <v>78275.168000000005</v>
      </c>
    </row>
    <row r="2522" spans="1:8">
      <c r="A2522" s="38" t="s">
        <v>8</v>
      </c>
      <c r="B2522" s="31">
        <v>2015</v>
      </c>
      <c r="C2522" s="31">
        <v>46</v>
      </c>
      <c r="D2522" s="32">
        <v>8.5256399999999993E-3</v>
      </c>
      <c r="E2522" s="32">
        <v>8.4894500000000008E-3</v>
      </c>
      <c r="F2522" s="32">
        <v>0.99151054999999999</v>
      </c>
      <c r="G2522" s="33">
        <v>77955.709000000003</v>
      </c>
      <c r="H2522" s="39">
        <v>77624.808000000005</v>
      </c>
    </row>
    <row r="2523" spans="1:8">
      <c r="A2523" s="38" t="s">
        <v>8</v>
      </c>
      <c r="B2523" s="31">
        <v>2015</v>
      </c>
      <c r="C2523" s="31">
        <v>47</v>
      </c>
      <c r="D2523" s="32">
        <v>8.9951100000000006E-3</v>
      </c>
      <c r="E2523" s="32">
        <v>8.9548400000000004E-3</v>
      </c>
      <c r="F2523" s="32">
        <v>0.99104515999999998</v>
      </c>
      <c r="G2523" s="33">
        <v>77293.907000000007</v>
      </c>
      <c r="H2523" s="39">
        <v>76947.83</v>
      </c>
    </row>
    <row r="2524" spans="1:8">
      <c r="A2524" s="38" t="s">
        <v>8</v>
      </c>
      <c r="B2524" s="31">
        <v>2015</v>
      </c>
      <c r="C2524" s="31">
        <v>48</v>
      </c>
      <c r="D2524" s="32">
        <v>9.59811E-3</v>
      </c>
      <c r="E2524" s="32">
        <v>9.5522699999999999E-3</v>
      </c>
      <c r="F2524" s="32">
        <v>0.99044772999999997</v>
      </c>
      <c r="G2524" s="33">
        <v>76601.752999999997</v>
      </c>
      <c r="H2524" s="39">
        <v>76235.892000000007</v>
      </c>
    </row>
    <row r="2525" spans="1:8">
      <c r="A2525" s="38" t="s">
        <v>8</v>
      </c>
      <c r="B2525" s="31">
        <v>2015</v>
      </c>
      <c r="C2525" s="31">
        <v>49</v>
      </c>
      <c r="D2525" s="32">
        <v>1.019044E-2</v>
      </c>
      <c r="E2525" s="32">
        <v>1.013878E-2</v>
      </c>
      <c r="F2525" s="32">
        <v>0.98986121999999999</v>
      </c>
      <c r="G2525" s="33">
        <v>75870.032000000007</v>
      </c>
      <c r="H2525" s="39">
        <v>75485.417000000001</v>
      </c>
    </row>
    <row r="2526" spans="1:8">
      <c r="A2526" s="38" t="s">
        <v>8</v>
      </c>
      <c r="B2526" s="31">
        <v>2015</v>
      </c>
      <c r="C2526" s="31">
        <v>50</v>
      </c>
      <c r="D2526" s="32">
        <v>1.100254E-2</v>
      </c>
      <c r="E2526" s="32">
        <v>1.094235E-2</v>
      </c>
      <c r="F2526" s="32">
        <v>0.98905765000000001</v>
      </c>
      <c r="G2526" s="33">
        <v>75100.801999999996</v>
      </c>
      <c r="H2526" s="39">
        <v>74689.913</v>
      </c>
    </row>
    <row r="2527" spans="1:8">
      <c r="A2527" s="38" t="s">
        <v>8</v>
      </c>
      <c r="B2527" s="31">
        <v>2015</v>
      </c>
      <c r="C2527" s="31">
        <v>51</v>
      </c>
      <c r="D2527" s="32">
        <v>1.1504729999999999E-2</v>
      </c>
      <c r="E2527" s="32">
        <v>1.143893E-2</v>
      </c>
      <c r="F2527" s="32">
        <v>0.98856107000000004</v>
      </c>
      <c r="G2527" s="33">
        <v>74279.023000000001</v>
      </c>
      <c r="H2527" s="39">
        <v>73854.187000000005</v>
      </c>
    </row>
    <row r="2528" spans="1:8">
      <c r="A2528" s="38" t="s">
        <v>8</v>
      </c>
      <c r="B2528" s="31">
        <v>2015</v>
      </c>
      <c r="C2528" s="31">
        <v>52</v>
      </c>
      <c r="D2528" s="32">
        <v>1.240084E-2</v>
      </c>
      <c r="E2528" s="32">
        <v>1.2324430000000001E-2</v>
      </c>
      <c r="F2528" s="32">
        <v>0.98767556999999995</v>
      </c>
      <c r="G2528" s="33">
        <v>73429.350999999995</v>
      </c>
      <c r="H2528" s="39">
        <v>72976.862999999998</v>
      </c>
    </row>
    <row r="2529" spans="1:8">
      <c r="A2529" s="38" t="s">
        <v>8</v>
      </c>
      <c r="B2529" s="31">
        <v>2015</v>
      </c>
      <c r="C2529" s="31">
        <v>53</v>
      </c>
      <c r="D2529" s="32">
        <v>1.3080949999999999E-2</v>
      </c>
      <c r="E2529" s="32">
        <v>1.2995949999999999E-2</v>
      </c>
      <c r="F2529" s="32">
        <v>0.98700405000000002</v>
      </c>
      <c r="G2529" s="33">
        <v>72524.376000000004</v>
      </c>
      <c r="H2529" s="39">
        <v>72053.115000000005</v>
      </c>
    </row>
    <row r="2530" spans="1:8">
      <c r="A2530" s="38" t="s">
        <v>8</v>
      </c>
      <c r="B2530" s="31">
        <v>2015</v>
      </c>
      <c r="C2530" s="31">
        <v>54</v>
      </c>
      <c r="D2530" s="32">
        <v>1.389081E-2</v>
      </c>
      <c r="E2530" s="32">
        <v>1.3795E-2</v>
      </c>
      <c r="F2530" s="32">
        <v>0.986205</v>
      </c>
      <c r="G2530" s="33">
        <v>71581.853000000003</v>
      </c>
      <c r="H2530" s="39">
        <v>71088.116999999998</v>
      </c>
    </row>
    <row r="2531" spans="1:8">
      <c r="A2531" s="38" t="s">
        <v>8</v>
      </c>
      <c r="B2531" s="31">
        <v>2015</v>
      </c>
      <c r="C2531" s="31">
        <v>55</v>
      </c>
      <c r="D2531" s="32">
        <v>1.4701820000000001E-2</v>
      </c>
      <c r="E2531" s="32">
        <v>1.459454E-2</v>
      </c>
      <c r="F2531" s="32">
        <v>0.98540545999999996</v>
      </c>
      <c r="G2531" s="33">
        <v>70594.381999999998</v>
      </c>
      <c r="H2531" s="39">
        <v>70079.235000000001</v>
      </c>
    </row>
    <row r="2532" spans="1:8">
      <c r="A2532" s="38" t="s">
        <v>8</v>
      </c>
      <c r="B2532" s="31">
        <v>2015</v>
      </c>
      <c r="C2532" s="31">
        <v>56</v>
      </c>
      <c r="D2532" s="32">
        <v>1.563786E-2</v>
      </c>
      <c r="E2532" s="32">
        <v>1.5516530000000001E-2</v>
      </c>
      <c r="F2532" s="32">
        <v>0.98448347000000003</v>
      </c>
      <c r="G2532" s="33">
        <v>69564.089000000007</v>
      </c>
      <c r="H2532" s="39">
        <v>69024.392000000007</v>
      </c>
    </row>
    <row r="2533" spans="1:8">
      <c r="A2533" s="38" t="s">
        <v>8</v>
      </c>
      <c r="B2533" s="31">
        <v>2015</v>
      </c>
      <c r="C2533" s="31">
        <v>57</v>
      </c>
      <c r="D2533" s="32">
        <v>1.6605729999999999E-2</v>
      </c>
      <c r="E2533" s="32">
        <v>1.6468989999999999E-2</v>
      </c>
      <c r="F2533" s="32">
        <v>0.98353100999999998</v>
      </c>
      <c r="G2533" s="33">
        <v>68484.695999999996</v>
      </c>
      <c r="H2533" s="39">
        <v>67920.759000000005</v>
      </c>
    </row>
    <row r="2534" spans="1:8">
      <c r="A2534" s="38" t="s">
        <v>8</v>
      </c>
      <c r="B2534" s="31">
        <v>2015</v>
      </c>
      <c r="C2534" s="31">
        <v>58</v>
      </c>
      <c r="D2534" s="32">
        <v>1.7931059999999999E-2</v>
      </c>
      <c r="E2534" s="32">
        <v>1.7771729999999999E-2</v>
      </c>
      <c r="F2534" s="32">
        <v>0.98222827000000001</v>
      </c>
      <c r="G2534" s="33">
        <v>67356.822</v>
      </c>
      <c r="H2534" s="39">
        <v>66758.297999999995</v>
      </c>
    </row>
    <row r="2535" spans="1:8">
      <c r="A2535" s="38" t="s">
        <v>8</v>
      </c>
      <c r="B2535" s="31">
        <v>2015</v>
      </c>
      <c r="C2535" s="31">
        <v>59</v>
      </c>
      <c r="D2535" s="32">
        <v>1.9272830000000001E-2</v>
      </c>
      <c r="E2535" s="32">
        <v>1.9088879999999999E-2</v>
      </c>
      <c r="F2535" s="32">
        <v>0.98091112000000003</v>
      </c>
      <c r="G2535" s="33">
        <v>66159.774000000005</v>
      </c>
      <c r="H2535" s="39">
        <v>65528.315999999999</v>
      </c>
    </row>
    <row r="2536" spans="1:8">
      <c r="A2536" s="38" t="s">
        <v>8</v>
      </c>
      <c r="B2536" s="31">
        <v>2015</v>
      </c>
      <c r="C2536" s="31">
        <v>60</v>
      </c>
      <c r="D2536" s="32">
        <v>2.1225910000000001E-2</v>
      </c>
      <c r="E2536" s="32">
        <v>2.1003009999999999E-2</v>
      </c>
      <c r="F2536" s="32">
        <v>0.97899698999999996</v>
      </c>
      <c r="G2536" s="33">
        <v>64896.858</v>
      </c>
      <c r="H2536" s="39">
        <v>64215.343999999997</v>
      </c>
    </row>
    <row r="2537" spans="1:8">
      <c r="A2537" s="38" t="s">
        <v>8</v>
      </c>
      <c r="B2537" s="31">
        <v>2015</v>
      </c>
      <c r="C2537" s="31">
        <v>61</v>
      </c>
      <c r="D2537" s="32">
        <v>2.2539880000000002E-2</v>
      </c>
      <c r="E2537" s="32">
        <v>2.228869E-2</v>
      </c>
      <c r="F2537" s="32">
        <v>0.97771131</v>
      </c>
      <c r="G2537" s="33">
        <v>63533.828999999998</v>
      </c>
      <c r="H2537" s="39">
        <v>62825.786</v>
      </c>
    </row>
    <row r="2538" spans="1:8">
      <c r="A2538" s="38" t="s">
        <v>8</v>
      </c>
      <c r="B2538" s="31">
        <v>2015</v>
      </c>
      <c r="C2538" s="31">
        <v>62</v>
      </c>
      <c r="D2538" s="32">
        <v>2.4777670000000002E-2</v>
      </c>
      <c r="E2538" s="32">
        <v>2.447446E-2</v>
      </c>
      <c r="F2538" s="32">
        <v>0.97552554000000002</v>
      </c>
      <c r="G2538" s="33">
        <v>62117.743000000002</v>
      </c>
      <c r="H2538" s="39">
        <v>61357.593999999997</v>
      </c>
    </row>
    <row r="2539" spans="1:8">
      <c r="A2539" s="38" t="s">
        <v>8</v>
      </c>
      <c r="B2539" s="31">
        <v>2015</v>
      </c>
      <c r="C2539" s="31">
        <v>63</v>
      </c>
      <c r="D2539" s="32">
        <v>2.680399E-2</v>
      </c>
      <c r="E2539" s="32">
        <v>2.6449520000000001E-2</v>
      </c>
      <c r="F2539" s="32">
        <v>0.97355048</v>
      </c>
      <c r="G2539" s="33">
        <v>60597.445</v>
      </c>
      <c r="H2539" s="39">
        <v>59796.059000000001</v>
      </c>
    </row>
    <row r="2540" spans="1:8">
      <c r="A2540" s="38" t="s">
        <v>8</v>
      </c>
      <c r="B2540" s="31">
        <v>2015</v>
      </c>
      <c r="C2540" s="31">
        <v>64</v>
      </c>
      <c r="D2540" s="32">
        <v>2.9041959999999999E-2</v>
      </c>
      <c r="E2540" s="32">
        <v>2.8626269999999999E-2</v>
      </c>
      <c r="F2540" s="32">
        <v>0.97137373000000005</v>
      </c>
      <c r="G2540" s="33">
        <v>58994.671999999999</v>
      </c>
      <c r="H2540" s="39">
        <v>58150.273000000001</v>
      </c>
    </row>
    <row r="2541" spans="1:8">
      <c r="A2541" s="38" t="s">
        <v>8</v>
      </c>
      <c r="B2541" s="31">
        <v>2015</v>
      </c>
      <c r="C2541" s="31">
        <v>65</v>
      </c>
      <c r="D2541" s="32">
        <v>3.1569460000000001E-2</v>
      </c>
      <c r="E2541" s="32">
        <v>3.1078890000000001E-2</v>
      </c>
      <c r="F2541" s="32">
        <v>0.96892111000000003</v>
      </c>
      <c r="G2541" s="33">
        <v>57305.874000000003</v>
      </c>
      <c r="H2541" s="39">
        <v>56415.373</v>
      </c>
    </row>
    <row r="2542" spans="1:8">
      <c r="A2542" s="38" t="s">
        <v>8</v>
      </c>
      <c r="B2542" s="31">
        <v>2015</v>
      </c>
      <c r="C2542" s="31">
        <v>66</v>
      </c>
      <c r="D2542" s="32">
        <v>3.3924570000000001E-2</v>
      </c>
      <c r="E2542" s="32">
        <v>3.3358730000000003E-2</v>
      </c>
      <c r="F2542" s="32">
        <v>0.96664127</v>
      </c>
      <c r="G2542" s="33">
        <v>55524.870999999999</v>
      </c>
      <c r="H2542" s="39">
        <v>54598.752</v>
      </c>
    </row>
    <row r="2543" spans="1:8">
      <c r="A2543" s="38" t="s">
        <v>8</v>
      </c>
      <c r="B2543" s="31">
        <v>2015</v>
      </c>
      <c r="C2543" s="31">
        <v>67</v>
      </c>
      <c r="D2543" s="32">
        <v>3.6850689999999998E-2</v>
      </c>
      <c r="E2543" s="32">
        <v>3.6183989999999999E-2</v>
      </c>
      <c r="F2543" s="32">
        <v>0.96381600999999995</v>
      </c>
      <c r="G2543" s="33">
        <v>53672.633000000002</v>
      </c>
      <c r="H2543" s="39">
        <v>52701.588000000003</v>
      </c>
    </row>
    <row r="2544" spans="1:8">
      <c r="A2544" s="38" t="s">
        <v>8</v>
      </c>
      <c r="B2544" s="31">
        <v>2015</v>
      </c>
      <c r="C2544" s="31">
        <v>68</v>
      </c>
      <c r="D2544" s="32">
        <v>4.0263960000000001E-2</v>
      </c>
      <c r="E2544" s="32">
        <v>3.9469360000000002E-2</v>
      </c>
      <c r="F2544" s="32">
        <v>0.96053063999999999</v>
      </c>
      <c r="G2544" s="33">
        <v>51730.542999999998</v>
      </c>
      <c r="H2544" s="39">
        <v>50709.656999999999</v>
      </c>
    </row>
    <row r="2545" spans="1:8">
      <c r="A2545" s="38" t="s">
        <v>8</v>
      </c>
      <c r="B2545" s="31">
        <v>2015</v>
      </c>
      <c r="C2545" s="31">
        <v>69</v>
      </c>
      <c r="D2545" s="32">
        <v>4.371444E-2</v>
      </c>
      <c r="E2545" s="32">
        <v>4.2779400000000002E-2</v>
      </c>
      <c r="F2545" s="32">
        <v>0.95722059999999998</v>
      </c>
      <c r="G2545" s="33">
        <v>49688.771000000001</v>
      </c>
      <c r="H2545" s="39">
        <v>48625.942999999999</v>
      </c>
    </row>
    <row r="2546" spans="1:8">
      <c r="A2546" s="38" t="s">
        <v>8</v>
      </c>
      <c r="B2546" s="31">
        <v>2015</v>
      </c>
      <c r="C2546" s="31">
        <v>70</v>
      </c>
      <c r="D2546" s="32">
        <v>4.8737040000000002E-2</v>
      </c>
      <c r="E2546" s="32">
        <v>4.7577639999999997E-2</v>
      </c>
      <c r="F2546" s="32">
        <v>0.95242236000000002</v>
      </c>
      <c r="G2546" s="33">
        <v>47563.114999999998</v>
      </c>
      <c r="H2546" s="39">
        <v>46431.644999999997</v>
      </c>
    </row>
    <row r="2547" spans="1:8">
      <c r="A2547" s="38" t="s">
        <v>8</v>
      </c>
      <c r="B2547" s="31">
        <v>2015</v>
      </c>
      <c r="C2547" s="31">
        <v>71</v>
      </c>
      <c r="D2547" s="32">
        <v>5.2186639999999999E-2</v>
      </c>
      <c r="E2547" s="32">
        <v>5.0859540000000002E-2</v>
      </c>
      <c r="F2547" s="32">
        <v>0.94914045999999996</v>
      </c>
      <c r="G2547" s="33">
        <v>45300.173999999999</v>
      </c>
      <c r="H2547" s="39">
        <v>44148.201000000001</v>
      </c>
    </row>
    <row r="2548" spans="1:8">
      <c r="A2548" s="38" t="s">
        <v>8</v>
      </c>
      <c r="B2548" s="31">
        <v>2015</v>
      </c>
      <c r="C2548" s="31">
        <v>72</v>
      </c>
      <c r="D2548" s="32">
        <v>5.8073399999999997E-2</v>
      </c>
      <c r="E2548" s="32">
        <v>5.6434720000000001E-2</v>
      </c>
      <c r="F2548" s="32">
        <v>0.94356527999999995</v>
      </c>
      <c r="G2548" s="33">
        <v>42996.228000000003</v>
      </c>
      <c r="H2548" s="39">
        <v>41782.987999999998</v>
      </c>
    </row>
    <row r="2549" spans="1:8">
      <c r="A2549" s="38" t="s">
        <v>8</v>
      </c>
      <c r="B2549" s="31">
        <v>2015</v>
      </c>
      <c r="C2549" s="31">
        <v>73</v>
      </c>
      <c r="D2549" s="32">
        <v>6.3305509999999995E-2</v>
      </c>
      <c r="E2549" s="32">
        <v>6.1363189999999998E-2</v>
      </c>
      <c r="F2549" s="32">
        <v>0.93863680999999999</v>
      </c>
      <c r="G2549" s="33">
        <v>40569.748</v>
      </c>
      <c r="H2549" s="39">
        <v>39325.002999999997</v>
      </c>
    </row>
    <row r="2550" spans="1:8">
      <c r="A2550" s="38" t="s">
        <v>8</v>
      </c>
      <c r="B2550" s="31">
        <v>2015</v>
      </c>
      <c r="C2550" s="31">
        <v>74</v>
      </c>
      <c r="D2550" s="32">
        <v>6.9311230000000001E-2</v>
      </c>
      <c r="E2550" s="32">
        <v>6.6989660000000006E-2</v>
      </c>
      <c r="F2550" s="32">
        <v>0.93301034000000005</v>
      </c>
      <c r="G2550" s="33">
        <v>38080.258999999998</v>
      </c>
      <c r="H2550" s="39">
        <v>36804.767</v>
      </c>
    </row>
    <row r="2551" spans="1:8">
      <c r="A2551" s="38" t="s">
        <v>8</v>
      </c>
      <c r="B2551" s="31">
        <v>2015</v>
      </c>
      <c r="C2551" s="31">
        <v>75</v>
      </c>
      <c r="D2551" s="32">
        <v>7.5934970000000004E-2</v>
      </c>
      <c r="E2551" s="32">
        <v>7.3157369999999999E-2</v>
      </c>
      <c r="F2551" s="32">
        <v>0.92684263</v>
      </c>
      <c r="G2551" s="33">
        <v>35529.275000000001</v>
      </c>
      <c r="H2551" s="39">
        <v>34229.661</v>
      </c>
    </row>
    <row r="2552" spans="1:8">
      <c r="A2552" s="38" t="s">
        <v>8</v>
      </c>
      <c r="B2552" s="31">
        <v>2015</v>
      </c>
      <c r="C2552" s="31">
        <v>76</v>
      </c>
      <c r="D2552" s="32">
        <v>8.2555519999999993E-2</v>
      </c>
      <c r="E2552" s="32">
        <v>7.9282900000000003E-2</v>
      </c>
      <c r="F2552" s="32">
        <v>0.92071709999999995</v>
      </c>
      <c r="G2552" s="33">
        <v>32930.046999999999</v>
      </c>
      <c r="H2552" s="39">
        <v>31624.651999999998</v>
      </c>
    </row>
    <row r="2553" spans="1:8">
      <c r="A2553" s="38" t="s">
        <v>8</v>
      </c>
      <c r="B2553" s="31">
        <v>2015</v>
      </c>
      <c r="C2553" s="31">
        <v>77</v>
      </c>
      <c r="D2553" s="32">
        <v>8.9684949999999999E-2</v>
      </c>
      <c r="E2553" s="32">
        <v>8.583586E-2</v>
      </c>
      <c r="F2553" s="32">
        <v>0.91416414000000001</v>
      </c>
      <c r="G2553" s="33">
        <v>30319.257000000001</v>
      </c>
      <c r="H2553" s="39">
        <v>29018.017</v>
      </c>
    </row>
    <row r="2554" spans="1:8">
      <c r="A2554" s="38" t="s">
        <v>8</v>
      </c>
      <c r="B2554" s="31">
        <v>2015</v>
      </c>
      <c r="C2554" s="31">
        <v>78</v>
      </c>
      <c r="D2554" s="32">
        <v>9.8594420000000002E-2</v>
      </c>
      <c r="E2554" s="32">
        <v>9.3962340000000005E-2</v>
      </c>
      <c r="F2554" s="32">
        <v>0.90603765999999997</v>
      </c>
      <c r="G2554" s="33">
        <v>27716.777999999998</v>
      </c>
      <c r="H2554" s="39">
        <v>26414.611000000001</v>
      </c>
    </row>
    <row r="2555" spans="1:8">
      <c r="A2555" s="38" t="s">
        <v>8</v>
      </c>
      <c r="B2555" s="31">
        <v>2015</v>
      </c>
      <c r="C2555" s="31">
        <v>79</v>
      </c>
      <c r="D2555" s="32">
        <v>0.10675672</v>
      </c>
      <c r="E2555" s="32">
        <v>0.10134698</v>
      </c>
      <c r="F2555" s="32">
        <v>0.89865302000000002</v>
      </c>
      <c r="G2555" s="33">
        <v>25112.444</v>
      </c>
      <c r="H2555" s="39">
        <v>23839.909</v>
      </c>
    </row>
    <row r="2556" spans="1:8">
      <c r="A2556" s="38" t="s">
        <v>8</v>
      </c>
      <c r="B2556" s="31">
        <v>2015</v>
      </c>
      <c r="C2556" s="31">
        <v>80</v>
      </c>
      <c r="D2556" s="32">
        <v>0.11749925999999999</v>
      </c>
      <c r="E2556" s="32">
        <v>0.11097927</v>
      </c>
      <c r="F2556" s="32">
        <v>0.88902073000000004</v>
      </c>
      <c r="G2556" s="33">
        <v>22567.374</v>
      </c>
      <c r="H2556" s="39">
        <v>21315.118999999999</v>
      </c>
    </row>
    <row r="2557" spans="1:8">
      <c r="A2557" s="38" t="s">
        <v>8</v>
      </c>
      <c r="B2557" s="31">
        <v>2015</v>
      </c>
      <c r="C2557" s="31">
        <v>81</v>
      </c>
      <c r="D2557" s="32">
        <v>0.12556055999999999</v>
      </c>
      <c r="E2557" s="32">
        <v>0.11814348</v>
      </c>
      <c r="F2557" s="32">
        <v>0.88185652000000003</v>
      </c>
      <c r="G2557" s="33">
        <v>20062.863000000001</v>
      </c>
      <c r="H2557" s="39">
        <v>18877.715</v>
      </c>
    </row>
    <row r="2558" spans="1:8">
      <c r="A2558" s="38" t="s">
        <v>8</v>
      </c>
      <c r="B2558" s="31">
        <v>2015</v>
      </c>
      <c r="C2558" s="31">
        <v>82</v>
      </c>
      <c r="D2558" s="32">
        <v>0.13906123000000001</v>
      </c>
      <c r="E2558" s="32">
        <v>0.13002079999999999</v>
      </c>
      <c r="F2558" s="32">
        <v>0.86997919999999995</v>
      </c>
      <c r="G2558" s="33">
        <v>17692.566999999999</v>
      </c>
      <c r="H2558" s="39">
        <v>16542.366000000002</v>
      </c>
    </row>
    <row r="2559" spans="1:8">
      <c r="A2559" s="38" t="s">
        <v>8</v>
      </c>
      <c r="B2559" s="31">
        <v>2015</v>
      </c>
      <c r="C2559" s="31">
        <v>83</v>
      </c>
      <c r="D2559" s="32">
        <v>0.15132224</v>
      </c>
      <c r="E2559" s="32">
        <v>0.14067836</v>
      </c>
      <c r="F2559" s="32">
        <v>0.85932164</v>
      </c>
      <c r="G2559" s="33">
        <v>15392.165000000001</v>
      </c>
      <c r="H2559" s="39">
        <v>14309.493</v>
      </c>
    </row>
    <row r="2560" spans="1:8">
      <c r="A2560" s="38" t="s">
        <v>8</v>
      </c>
      <c r="B2560" s="31">
        <v>2015</v>
      </c>
      <c r="C2560" s="31">
        <v>84</v>
      </c>
      <c r="D2560" s="32">
        <v>0.16560558</v>
      </c>
      <c r="E2560" s="32">
        <v>0.15294158999999999</v>
      </c>
      <c r="F2560" s="32">
        <v>0.84705841000000004</v>
      </c>
      <c r="G2560" s="33">
        <v>13226.821</v>
      </c>
      <c r="H2560" s="39">
        <v>12215.355</v>
      </c>
    </row>
    <row r="2561" spans="1:8">
      <c r="A2561" s="38" t="s">
        <v>8</v>
      </c>
      <c r="B2561" s="31">
        <v>2015</v>
      </c>
      <c r="C2561" s="31">
        <v>85</v>
      </c>
      <c r="D2561" s="32">
        <v>0.17900015</v>
      </c>
      <c r="E2561" s="32">
        <v>0.16429568</v>
      </c>
      <c r="F2561" s="32">
        <v>0.83570431999999994</v>
      </c>
      <c r="G2561" s="33">
        <v>11203.89</v>
      </c>
      <c r="H2561" s="39">
        <v>10283.513999999999</v>
      </c>
    </row>
    <row r="2562" spans="1:8">
      <c r="A2562" s="38" t="s">
        <v>8</v>
      </c>
      <c r="B2562" s="31">
        <v>2015</v>
      </c>
      <c r="C2562" s="31">
        <v>86</v>
      </c>
      <c r="D2562" s="32">
        <v>0.19374194</v>
      </c>
      <c r="E2562" s="32">
        <v>0.17663148000000001</v>
      </c>
      <c r="F2562" s="32">
        <v>0.82336852000000005</v>
      </c>
      <c r="G2562" s="33">
        <v>9363.1389999999992</v>
      </c>
      <c r="H2562" s="39">
        <v>8536.2260000000006</v>
      </c>
    </row>
    <row r="2563" spans="1:8">
      <c r="A2563" s="38" t="s">
        <v>8</v>
      </c>
      <c r="B2563" s="31">
        <v>2015</v>
      </c>
      <c r="C2563" s="31">
        <v>87</v>
      </c>
      <c r="D2563" s="32">
        <v>0.20848326</v>
      </c>
      <c r="E2563" s="32">
        <v>0.18880221</v>
      </c>
      <c r="F2563" s="32">
        <v>0.81119779000000003</v>
      </c>
      <c r="G2563" s="33">
        <v>7709.3140000000003</v>
      </c>
      <c r="H2563" s="39">
        <v>6981.5460000000003</v>
      </c>
    </row>
    <row r="2564" spans="1:8">
      <c r="A2564" s="38" t="s">
        <v>8</v>
      </c>
      <c r="B2564" s="31">
        <v>2015</v>
      </c>
      <c r="C2564" s="31">
        <v>88</v>
      </c>
      <c r="D2564" s="32">
        <v>0.22492085000000001</v>
      </c>
      <c r="E2564" s="32">
        <v>0.20218323999999999</v>
      </c>
      <c r="F2564" s="32">
        <v>0.79781676000000001</v>
      </c>
      <c r="G2564" s="33">
        <v>6253.7780000000002</v>
      </c>
      <c r="H2564" s="39">
        <v>5621.5739999999996</v>
      </c>
    </row>
    <row r="2565" spans="1:8">
      <c r="A2565" s="38" t="s">
        <v>8</v>
      </c>
      <c r="B2565" s="31">
        <v>2015</v>
      </c>
      <c r="C2565" s="31">
        <v>89</v>
      </c>
      <c r="D2565" s="32">
        <v>0.24077422000000001</v>
      </c>
      <c r="E2565" s="32">
        <v>0.2149027</v>
      </c>
      <c r="F2565" s="32">
        <v>0.7850973</v>
      </c>
      <c r="G2565" s="33">
        <v>4989.3689999999997</v>
      </c>
      <c r="H2565" s="39">
        <v>4453.2550000000001</v>
      </c>
    </row>
    <row r="2566" spans="1:8">
      <c r="A2566" s="38" t="s">
        <v>8</v>
      </c>
      <c r="B2566" s="31">
        <v>2015</v>
      </c>
      <c r="C2566" s="31">
        <v>90</v>
      </c>
      <c r="D2566" s="32">
        <v>0.26172485000000001</v>
      </c>
      <c r="E2566" s="32">
        <v>0.23143828</v>
      </c>
      <c r="F2566" s="32">
        <v>0.76856172</v>
      </c>
      <c r="G2566" s="33">
        <v>3917.14</v>
      </c>
      <c r="H2566" s="39">
        <v>3463.8519999999999</v>
      </c>
    </row>
    <row r="2567" spans="1:8">
      <c r="A2567" s="38" t="s">
        <v>8</v>
      </c>
      <c r="B2567" s="31">
        <v>2015</v>
      </c>
      <c r="C2567" s="31">
        <v>91</v>
      </c>
      <c r="D2567" s="32">
        <v>0.27585019</v>
      </c>
      <c r="E2567" s="32">
        <v>0.24241507000000001</v>
      </c>
      <c r="F2567" s="32">
        <v>0.75758493000000005</v>
      </c>
      <c r="G2567" s="33">
        <v>3010.5639999999999</v>
      </c>
      <c r="H2567" s="39">
        <v>2645.6610000000001</v>
      </c>
    </row>
    <row r="2568" spans="1:8">
      <c r="A2568" s="38" t="s">
        <v>8</v>
      </c>
      <c r="B2568" s="31">
        <v>2015</v>
      </c>
      <c r="C2568" s="31">
        <v>92</v>
      </c>
      <c r="D2568" s="32">
        <v>0.29810587999999999</v>
      </c>
      <c r="E2568" s="32">
        <v>0.25943614999999998</v>
      </c>
      <c r="F2568" s="32">
        <v>0.74056385000000002</v>
      </c>
      <c r="G2568" s="33">
        <v>2280.7579999999998</v>
      </c>
      <c r="H2568" s="39">
        <v>1984.902</v>
      </c>
    </row>
    <row r="2569" spans="1:8">
      <c r="A2569" s="38" t="s">
        <v>8</v>
      </c>
      <c r="B2569" s="31">
        <v>2015</v>
      </c>
      <c r="C2569" s="31">
        <v>93</v>
      </c>
      <c r="D2569" s="32">
        <v>0.31856631000000002</v>
      </c>
      <c r="E2569" s="32">
        <v>0.27479595000000001</v>
      </c>
      <c r="F2569" s="32">
        <v>0.72520404999999999</v>
      </c>
      <c r="G2569" s="33">
        <v>1689.047</v>
      </c>
      <c r="H2569" s="39">
        <v>1456.9749999999999</v>
      </c>
    </row>
    <row r="2570" spans="1:8">
      <c r="A2570" s="38" t="s">
        <v>8</v>
      </c>
      <c r="B2570" s="31">
        <v>2015</v>
      </c>
      <c r="C2570" s="31">
        <v>94</v>
      </c>
      <c r="D2570" s="32">
        <v>0.34083671999999998</v>
      </c>
      <c r="E2570" s="32">
        <v>0.29120931</v>
      </c>
      <c r="F2570" s="32">
        <v>0.70879068999999995</v>
      </c>
      <c r="G2570" s="33">
        <v>1224.904</v>
      </c>
      <c r="H2570" s="39">
        <v>1046.5519999999999</v>
      </c>
    </row>
    <row r="2571" spans="1:8">
      <c r="A2571" s="38" t="s">
        <v>8</v>
      </c>
      <c r="B2571" s="31">
        <v>2015</v>
      </c>
      <c r="C2571" s="31">
        <v>95</v>
      </c>
      <c r="D2571" s="32">
        <v>0.36516442999999998</v>
      </c>
      <c r="E2571" s="32">
        <v>0.30878566000000002</v>
      </c>
      <c r="F2571" s="32">
        <v>0.69121434000000004</v>
      </c>
      <c r="G2571" s="33">
        <v>868.2</v>
      </c>
      <c r="H2571" s="39">
        <v>734.15599999999995</v>
      </c>
    </row>
    <row r="2572" spans="1:8">
      <c r="A2572" s="38" t="s">
        <v>8</v>
      </c>
      <c r="B2572" s="31">
        <v>2015</v>
      </c>
      <c r="C2572" s="31">
        <v>96</v>
      </c>
      <c r="D2572" s="32">
        <v>0.38758081999999999</v>
      </c>
      <c r="E2572" s="32">
        <v>0.32466403999999999</v>
      </c>
      <c r="F2572" s="32">
        <v>0.67533595999999996</v>
      </c>
      <c r="G2572" s="33">
        <v>600.11300000000006</v>
      </c>
      <c r="H2572" s="39">
        <v>502.69499999999999</v>
      </c>
    </row>
    <row r="2573" spans="1:8">
      <c r="A2573" s="38" t="s">
        <v>8</v>
      </c>
      <c r="B2573" s="31">
        <v>2015</v>
      </c>
      <c r="C2573" s="31">
        <v>97</v>
      </c>
      <c r="D2573" s="32">
        <v>0.40945651999999999</v>
      </c>
      <c r="E2573" s="32">
        <v>0.33987458999999998</v>
      </c>
      <c r="F2573" s="32">
        <v>0.66012541000000002</v>
      </c>
      <c r="G2573" s="33">
        <v>405.27800000000002</v>
      </c>
      <c r="H2573" s="39">
        <v>336.40600000000001</v>
      </c>
    </row>
    <row r="2574" spans="1:8">
      <c r="A2574" s="38" t="s">
        <v>8</v>
      </c>
      <c r="B2574" s="31">
        <v>2015</v>
      </c>
      <c r="C2574" s="31">
        <v>98</v>
      </c>
      <c r="D2574" s="32">
        <v>0.43053605</v>
      </c>
      <c r="E2574" s="32">
        <v>0.35427249999999999</v>
      </c>
      <c r="F2574" s="32">
        <v>0.64572750000000001</v>
      </c>
      <c r="G2574" s="33">
        <v>267.53399999999999</v>
      </c>
      <c r="H2574" s="39">
        <v>220.14400000000001</v>
      </c>
    </row>
    <row r="2575" spans="1:8">
      <c r="A2575" s="38" t="s">
        <v>8</v>
      </c>
      <c r="B2575" s="31">
        <v>2015</v>
      </c>
      <c r="C2575" s="31">
        <v>99</v>
      </c>
      <c r="D2575" s="32">
        <v>0.45751606</v>
      </c>
      <c r="E2575" s="32">
        <v>0.37234023999999999</v>
      </c>
      <c r="F2575" s="32">
        <v>0.62765976000000001</v>
      </c>
      <c r="G2575" s="33">
        <v>172.75399999999999</v>
      </c>
      <c r="H2575" s="39">
        <v>140.59200000000001</v>
      </c>
    </row>
    <row r="2576" spans="1:8">
      <c r="A2576" s="38" t="s">
        <v>8</v>
      </c>
      <c r="B2576" s="31">
        <v>2016</v>
      </c>
      <c r="C2576" s="31">
        <v>1</v>
      </c>
      <c r="D2576" s="32">
        <v>1.2517260000000001E-2</v>
      </c>
      <c r="E2576" s="32">
        <v>1.243941E-2</v>
      </c>
      <c r="F2576" s="32">
        <v>0.98756058999999996</v>
      </c>
      <c r="G2576" s="33">
        <v>94299.525999999998</v>
      </c>
      <c r="H2576" s="39">
        <v>93713.010999999999</v>
      </c>
    </row>
    <row r="2577" spans="1:8">
      <c r="A2577" s="38" t="s">
        <v>8</v>
      </c>
      <c r="B2577" s="31">
        <v>2016</v>
      </c>
      <c r="C2577" s="31">
        <v>2</v>
      </c>
      <c r="D2577" s="32">
        <v>7.6367700000000002E-3</v>
      </c>
      <c r="E2577" s="32">
        <v>7.6077200000000001E-3</v>
      </c>
      <c r="F2577" s="32">
        <v>0.99239228000000002</v>
      </c>
      <c r="G2577" s="33">
        <v>93126.495999999999</v>
      </c>
      <c r="H2577" s="39">
        <v>92772.255999999994</v>
      </c>
    </row>
    <row r="2578" spans="1:8">
      <c r="A2578" s="38" t="s">
        <v>8</v>
      </c>
      <c r="B2578" s="31">
        <v>2016</v>
      </c>
      <c r="C2578" s="31">
        <v>3</v>
      </c>
      <c r="D2578" s="32">
        <v>5.1945400000000001E-3</v>
      </c>
      <c r="E2578" s="32">
        <v>5.1810800000000002E-3</v>
      </c>
      <c r="F2578" s="32">
        <v>0.99481892000000005</v>
      </c>
      <c r="G2578" s="33">
        <v>92418.014999999999</v>
      </c>
      <c r="H2578" s="39">
        <v>92178.603000000003</v>
      </c>
    </row>
    <row r="2579" spans="1:8">
      <c r="A2579" s="38" t="s">
        <v>8</v>
      </c>
      <c r="B2579" s="31">
        <v>2016</v>
      </c>
      <c r="C2579" s="31">
        <v>4</v>
      </c>
      <c r="D2579" s="32">
        <v>3.6467299999999999E-3</v>
      </c>
      <c r="E2579" s="32">
        <v>3.6400899999999999E-3</v>
      </c>
      <c r="F2579" s="32">
        <v>0.99635991000000002</v>
      </c>
      <c r="G2579" s="33">
        <v>91939.19</v>
      </c>
      <c r="H2579" s="39">
        <v>91771.857000000004</v>
      </c>
    </row>
    <row r="2580" spans="1:8">
      <c r="A2580" s="38" t="s">
        <v>8</v>
      </c>
      <c r="B2580" s="31">
        <v>2016</v>
      </c>
      <c r="C2580" s="31">
        <v>5</v>
      </c>
      <c r="D2580" s="32">
        <v>2.7400100000000002E-3</v>
      </c>
      <c r="E2580" s="32">
        <v>2.7362599999999999E-3</v>
      </c>
      <c r="F2580" s="32">
        <v>0.99726373999999995</v>
      </c>
      <c r="G2580" s="33">
        <v>91604.523000000001</v>
      </c>
      <c r="H2580" s="39">
        <v>91479.195999999996</v>
      </c>
    </row>
    <row r="2581" spans="1:8">
      <c r="A2581" s="38" t="s">
        <v>8</v>
      </c>
      <c r="B2581" s="31">
        <v>2016</v>
      </c>
      <c r="C2581" s="31">
        <v>6</v>
      </c>
      <c r="D2581" s="32">
        <v>2.24961E-3</v>
      </c>
      <c r="E2581" s="32">
        <v>2.2470799999999998E-3</v>
      </c>
      <c r="F2581" s="32">
        <v>0.99775292000000004</v>
      </c>
      <c r="G2581" s="33">
        <v>91353.869000000006</v>
      </c>
      <c r="H2581" s="39">
        <v>91251.23</v>
      </c>
    </row>
    <row r="2582" spans="1:8">
      <c r="A2582" s="38" t="s">
        <v>8</v>
      </c>
      <c r="B2582" s="31">
        <v>2016</v>
      </c>
      <c r="C2582" s="31">
        <v>7</v>
      </c>
      <c r="D2582" s="32">
        <v>1.90493E-3</v>
      </c>
      <c r="E2582" s="32">
        <v>1.90311E-3</v>
      </c>
      <c r="F2582" s="32">
        <v>0.99809689000000001</v>
      </c>
      <c r="G2582" s="33">
        <v>91148.59</v>
      </c>
      <c r="H2582" s="39">
        <v>91061.857000000004</v>
      </c>
    </row>
    <row r="2583" spans="1:8">
      <c r="A2583" s="38" t="s">
        <v>8</v>
      </c>
      <c r="B2583" s="31">
        <v>2016</v>
      </c>
      <c r="C2583" s="31">
        <v>8</v>
      </c>
      <c r="D2583" s="32">
        <v>1.66453E-3</v>
      </c>
      <c r="E2583" s="32">
        <v>1.66315E-3</v>
      </c>
      <c r="F2583" s="32">
        <v>0.99833685000000005</v>
      </c>
      <c r="G2583" s="33">
        <v>90975.123999999996</v>
      </c>
      <c r="H2583" s="39">
        <v>90899.471000000005</v>
      </c>
    </row>
    <row r="2584" spans="1:8">
      <c r="A2584" s="38" t="s">
        <v>8</v>
      </c>
      <c r="B2584" s="31">
        <v>2016</v>
      </c>
      <c r="C2584" s="31">
        <v>9</v>
      </c>
      <c r="D2584" s="32">
        <v>1.5080600000000001E-3</v>
      </c>
      <c r="E2584" s="32">
        <v>1.5069199999999999E-3</v>
      </c>
      <c r="F2584" s="32">
        <v>0.99849308000000003</v>
      </c>
      <c r="G2584" s="33">
        <v>90823.819000000003</v>
      </c>
      <c r="H2584" s="39">
        <v>90755.385999999999</v>
      </c>
    </row>
    <row r="2585" spans="1:8">
      <c r="A2585" s="38" t="s">
        <v>8</v>
      </c>
      <c r="B2585" s="31">
        <v>2016</v>
      </c>
      <c r="C2585" s="31">
        <v>10</v>
      </c>
      <c r="D2585" s="32">
        <v>1.41687E-3</v>
      </c>
      <c r="E2585" s="32">
        <v>1.4158700000000001E-3</v>
      </c>
      <c r="F2585" s="32">
        <v>0.99858413000000001</v>
      </c>
      <c r="G2585" s="33">
        <v>90686.953999999998</v>
      </c>
      <c r="H2585" s="39">
        <v>90622.754000000001</v>
      </c>
    </row>
    <row r="2586" spans="1:8">
      <c r="A2586" s="38" t="s">
        <v>8</v>
      </c>
      <c r="B2586" s="31">
        <v>2016</v>
      </c>
      <c r="C2586" s="31">
        <v>11</v>
      </c>
      <c r="D2586" s="32">
        <v>1.3720900000000001E-3</v>
      </c>
      <c r="E2586" s="32">
        <v>1.37115E-3</v>
      </c>
      <c r="F2586" s="32">
        <v>0.99862885000000001</v>
      </c>
      <c r="G2586" s="33">
        <v>90558.553</v>
      </c>
      <c r="H2586" s="39">
        <v>90496.467999999993</v>
      </c>
    </row>
    <row r="2587" spans="1:8">
      <c r="A2587" s="38" t="s">
        <v>8</v>
      </c>
      <c r="B2587" s="31">
        <v>2016</v>
      </c>
      <c r="C2587" s="31">
        <v>12</v>
      </c>
      <c r="D2587" s="32">
        <v>1.38634E-3</v>
      </c>
      <c r="E2587" s="32">
        <v>1.3853800000000001E-3</v>
      </c>
      <c r="F2587" s="32">
        <v>0.99861462000000001</v>
      </c>
      <c r="G2587" s="33">
        <v>90434.384000000005</v>
      </c>
      <c r="H2587" s="39">
        <v>90371.740999999995</v>
      </c>
    </row>
    <row r="2588" spans="1:8">
      <c r="A2588" s="38" t="s">
        <v>8</v>
      </c>
      <c r="B2588" s="31">
        <v>2016</v>
      </c>
      <c r="C2588" s="31">
        <v>13</v>
      </c>
      <c r="D2588" s="32">
        <v>1.44403E-3</v>
      </c>
      <c r="E2588" s="32">
        <v>1.4429899999999999E-3</v>
      </c>
      <c r="F2588" s="32">
        <v>0.99855700999999997</v>
      </c>
      <c r="G2588" s="33">
        <v>90309.097999999998</v>
      </c>
      <c r="H2588" s="39">
        <v>90243.941000000006</v>
      </c>
    </row>
    <row r="2589" spans="1:8">
      <c r="A2589" s="38" t="s">
        <v>8</v>
      </c>
      <c r="B2589" s="31">
        <v>2016</v>
      </c>
      <c r="C2589" s="31">
        <v>14</v>
      </c>
      <c r="D2589" s="32">
        <v>1.5510700000000001E-3</v>
      </c>
      <c r="E2589" s="32">
        <v>1.5498599999999999E-3</v>
      </c>
      <c r="F2589" s="32">
        <v>0.99845013999999999</v>
      </c>
      <c r="G2589" s="33">
        <v>90178.782999999996</v>
      </c>
      <c r="H2589" s="39">
        <v>90108.900999999998</v>
      </c>
    </row>
    <row r="2590" spans="1:8">
      <c r="A2590" s="38" t="s">
        <v>8</v>
      </c>
      <c r="B2590" s="31">
        <v>2016</v>
      </c>
      <c r="C2590" s="31">
        <v>15</v>
      </c>
      <c r="D2590" s="32">
        <v>1.6938299999999999E-3</v>
      </c>
      <c r="E2590" s="32">
        <v>1.69239E-3</v>
      </c>
      <c r="F2590" s="32">
        <v>0.99830761000000001</v>
      </c>
      <c r="G2590" s="33">
        <v>90039.019</v>
      </c>
      <c r="H2590" s="39">
        <v>89962.827999999994</v>
      </c>
    </row>
    <row r="2591" spans="1:8">
      <c r="A2591" s="38" t="s">
        <v>8</v>
      </c>
      <c r="B2591" s="31">
        <v>2016</v>
      </c>
      <c r="C2591" s="31">
        <v>16</v>
      </c>
      <c r="D2591" s="32">
        <v>1.88101E-3</v>
      </c>
      <c r="E2591" s="32">
        <v>1.8792399999999999E-3</v>
      </c>
      <c r="F2591" s="32">
        <v>0.99812076000000005</v>
      </c>
      <c r="G2591" s="33">
        <v>89886.637000000002</v>
      </c>
      <c r="H2591" s="39">
        <v>89802.178</v>
      </c>
    </row>
    <row r="2592" spans="1:8">
      <c r="A2592" s="38" t="s">
        <v>8</v>
      </c>
      <c r="B2592" s="31">
        <v>2016</v>
      </c>
      <c r="C2592" s="31">
        <v>17</v>
      </c>
      <c r="D2592" s="32">
        <v>2.0763000000000001E-3</v>
      </c>
      <c r="E2592" s="32">
        <v>2.0741399999999999E-3</v>
      </c>
      <c r="F2592" s="32">
        <v>0.99792586000000005</v>
      </c>
      <c r="G2592" s="33">
        <v>89717.718999999997</v>
      </c>
      <c r="H2592" s="39">
        <v>89624.675000000003</v>
      </c>
    </row>
    <row r="2593" spans="1:8">
      <c r="A2593" s="38" t="s">
        <v>8</v>
      </c>
      <c r="B2593" s="31">
        <v>2016</v>
      </c>
      <c r="C2593" s="31">
        <v>18</v>
      </c>
      <c r="D2593" s="32">
        <v>2.2827199999999998E-3</v>
      </c>
      <c r="E2593" s="32">
        <v>2.2801200000000001E-3</v>
      </c>
      <c r="F2593" s="32">
        <v>0.99771988</v>
      </c>
      <c r="G2593" s="33">
        <v>89531.630999999994</v>
      </c>
      <c r="H2593" s="39">
        <v>89429.56</v>
      </c>
    </row>
    <row r="2594" spans="1:8">
      <c r="A2594" s="38" t="s">
        <v>8</v>
      </c>
      <c r="B2594" s="31">
        <v>2016</v>
      </c>
      <c r="C2594" s="31">
        <v>19</v>
      </c>
      <c r="D2594" s="32">
        <v>2.4756299999999999E-3</v>
      </c>
      <c r="E2594" s="32">
        <v>2.4725699999999999E-3</v>
      </c>
      <c r="F2594" s="32">
        <v>0.99752742999999999</v>
      </c>
      <c r="G2594" s="33">
        <v>89327.489000000001</v>
      </c>
      <c r="H2594" s="39">
        <v>89217.054999999993</v>
      </c>
    </row>
    <row r="2595" spans="1:8">
      <c r="A2595" s="38" t="s">
        <v>8</v>
      </c>
      <c r="B2595" s="31">
        <v>2016</v>
      </c>
      <c r="C2595" s="31">
        <v>20</v>
      </c>
      <c r="D2595" s="32">
        <v>2.6661800000000002E-3</v>
      </c>
      <c r="E2595" s="32">
        <v>2.66263E-3</v>
      </c>
      <c r="F2595" s="32">
        <v>0.99733737</v>
      </c>
      <c r="G2595" s="33">
        <v>89106.620999999999</v>
      </c>
      <c r="H2595" s="39">
        <v>88987.991999999998</v>
      </c>
    </row>
    <row r="2596" spans="1:8">
      <c r="A2596" s="38" t="s">
        <v>8</v>
      </c>
      <c r="B2596" s="31">
        <v>2016</v>
      </c>
      <c r="C2596" s="31">
        <v>21</v>
      </c>
      <c r="D2596" s="32">
        <v>2.8368099999999999E-3</v>
      </c>
      <c r="E2596" s="32">
        <v>2.83279E-3</v>
      </c>
      <c r="F2596" s="32">
        <v>0.99716720999999997</v>
      </c>
      <c r="G2596" s="33">
        <v>88869.362999999998</v>
      </c>
      <c r="H2596" s="39">
        <v>88743.489000000001</v>
      </c>
    </row>
    <row r="2597" spans="1:8">
      <c r="A2597" s="38" t="s">
        <v>8</v>
      </c>
      <c r="B2597" s="31">
        <v>2016</v>
      </c>
      <c r="C2597" s="31">
        <v>22</v>
      </c>
      <c r="D2597" s="32">
        <v>2.99307E-3</v>
      </c>
      <c r="E2597" s="32">
        <v>2.9886000000000001E-3</v>
      </c>
      <c r="F2597" s="32">
        <v>0.99701139999999999</v>
      </c>
      <c r="G2597" s="33">
        <v>88617.615000000005</v>
      </c>
      <c r="H2597" s="39">
        <v>88485.192999999999</v>
      </c>
    </row>
    <row r="2598" spans="1:8">
      <c r="A2598" s="38" t="s">
        <v>8</v>
      </c>
      <c r="B2598" s="31">
        <v>2016</v>
      </c>
      <c r="C2598" s="31">
        <v>23</v>
      </c>
      <c r="D2598" s="32">
        <v>3.1242399999999999E-3</v>
      </c>
      <c r="E2598" s="32">
        <v>3.1193700000000002E-3</v>
      </c>
      <c r="F2598" s="32">
        <v>0.99688063000000005</v>
      </c>
      <c r="G2598" s="33">
        <v>88352.771999999997</v>
      </c>
      <c r="H2598" s="39">
        <v>88214.97</v>
      </c>
    </row>
    <row r="2599" spans="1:8">
      <c r="A2599" s="38" t="s">
        <v>8</v>
      </c>
      <c r="B2599" s="31">
        <v>2016</v>
      </c>
      <c r="C2599" s="31">
        <v>24</v>
      </c>
      <c r="D2599" s="32">
        <v>3.24516E-3</v>
      </c>
      <c r="E2599" s="32">
        <v>3.2399E-3</v>
      </c>
      <c r="F2599" s="32">
        <v>0.99676010000000004</v>
      </c>
      <c r="G2599" s="33">
        <v>88077.167000000001</v>
      </c>
      <c r="H2599" s="39">
        <v>87934.486999999994</v>
      </c>
    </row>
    <row r="2600" spans="1:8">
      <c r="A2600" s="38" t="s">
        <v>8</v>
      </c>
      <c r="B2600" s="31">
        <v>2016</v>
      </c>
      <c r="C2600" s="31">
        <v>25</v>
      </c>
      <c r="D2600" s="32">
        <v>3.3570499999999999E-3</v>
      </c>
      <c r="E2600" s="32">
        <v>3.3514299999999999E-3</v>
      </c>
      <c r="F2600" s="32">
        <v>0.99664856999999996</v>
      </c>
      <c r="G2600" s="33">
        <v>87791.805999999997</v>
      </c>
      <c r="H2600" s="39">
        <v>87644.691999999995</v>
      </c>
    </row>
    <row r="2601" spans="1:8">
      <c r="A2601" s="38" t="s">
        <v>8</v>
      </c>
      <c r="B2601" s="31">
        <v>2016</v>
      </c>
      <c r="C2601" s="31">
        <v>26</v>
      </c>
      <c r="D2601" s="32">
        <v>3.4679099999999998E-3</v>
      </c>
      <c r="E2601" s="32">
        <v>3.4619E-3</v>
      </c>
      <c r="F2601" s="32">
        <v>0.99653809999999998</v>
      </c>
      <c r="G2601" s="33">
        <v>87497.577999999994</v>
      </c>
      <c r="H2601" s="39">
        <v>87346.123999999996</v>
      </c>
    </row>
    <row r="2602" spans="1:8">
      <c r="A2602" s="38" t="s">
        <v>8</v>
      </c>
      <c r="B2602" s="31">
        <v>2016</v>
      </c>
      <c r="C2602" s="31">
        <v>27</v>
      </c>
      <c r="D2602" s="32">
        <v>3.58472E-3</v>
      </c>
      <c r="E2602" s="32">
        <v>3.5783099999999999E-3</v>
      </c>
      <c r="F2602" s="32">
        <v>0.99642169000000003</v>
      </c>
      <c r="G2602" s="33">
        <v>87194.67</v>
      </c>
      <c r="H2602" s="39">
        <v>87038.664999999994</v>
      </c>
    </row>
    <row r="2603" spans="1:8">
      <c r="A2603" s="38" t="s">
        <v>8</v>
      </c>
      <c r="B2603" s="31">
        <v>2016</v>
      </c>
      <c r="C2603" s="31">
        <v>28</v>
      </c>
      <c r="D2603" s="32">
        <v>3.71829E-3</v>
      </c>
      <c r="E2603" s="32">
        <v>3.7113900000000002E-3</v>
      </c>
      <c r="F2603" s="32">
        <v>0.99628861000000002</v>
      </c>
      <c r="G2603" s="33">
        <v>86882.66</v>
      </c>
      <c r="H2603" s="39">
        <v>86721.433000000005</v>
      </c>
    </row>
    <row r="2604" spans="1:8">
      <c r="A2604" s="38" t="s">
        <v>8</v>
      </c>
      <c r="B2604" s="31">
        <v>2016</v>
      </c>
      <c r="C2604" s="31">
        <v>29</v>
      </c>
      <c r="D2604" s="32">
        <v>3.8446700000000001E-3</v>
      </c>
      <c r="E2604" s="32">
        <v>3.8373000000000001E-3</v>
      </c>
      <c r="F2604" s="32">
        <v>0.99616269999999996</v>
      </c>
      <c r="G2604" s="33">
        <v>86560.205000000002</v>
      </c>
      <c r="H2604" s="39">
        <v>86394.126999999993</v>
      </c>
    </row>
    <row r="2605" spans="1:8">
      <c r="A2605" s="38" t="s">
        <v>8</v>
      </c>
      <c r="B2605" s="31">
        <v>2016</v>
      </c>
      <c r="C2605" s="31">
        <v>30</v>
      </c>
      <c r="D2605" s="32">
        <v>4.02732E-3</v>
      </c>
      <c r="E2605" s="32">
        <v>4.0192300000000004E-3</v>
      </c>
      <c r="F2605" s="32">
        <v>0.99598076999999996</v>
      </c>
      <c r="G2605" s="33">
        <v>86228.047999999995</v>
      </c>
      <c r="H2605" s="39">
        <v>86054.763000000006</v>
      </c>
    </row>
    <row r="2606" spans="1:8">
      <c r="A2606" s="38" t="s">
        <v>8</v>
      </c>
      <c r="B2606" s="31">
        <v>2016</v>
      </c>
      <c r="C2606" s="31">
        <v>31</v>
      </c>
      <c r="D2606" s="32">
        <v>4.14299E-3</v>
      </c>
      <c r="E2606" s="32">
        <v>4.1344199999999998E-3</v>
      </c>
      <c r="F2606" s="32">
        <v>0.99586558000000003</v>
      </c>
      <c r="G2606" s="33">
        <v>85881.478000000003</v>
      </c>
      <c r="H2606" s="39">
        <v>85703.942999999999</v>
      </c>
    </row>
    <row r="2607" spans="1:8">
      <c r="A2607" s="38" t="s">
        <v>8</v>
      </c>
      <c r="B2607" s="31">
        <v>2016</v>
      </c>
      <c r="C2607" s="31">
        <v>32</v>
      </c>
      <c r="D2607" s="32">
        <v>4.3667000000000003E-3</v>
      </c>
      <c r="E2607" s="32">
        <v>4.3571800000000004E-3</v>
      </c>
      <c r="F2607" s="32">
        <v>0.99564282000000004</v>
      </c>
      <c r="G2607" s="33">
        <v>85526.407999999996</v>
      </c>
      <c r="H2607" s="39">
        <v>85340.081000000006</v>
      </c>
    </row>
    <row r="2608" spans="1:8">
      <c r="A2608" s="38" t="s">
        <v>8</v>
      </c>
      <c r="B2608" s="31">
        <v>2016</v>
      </c>
      <c r="C2608" s="31">
        <v>33</v>
      </c>
      <c r="D2608" s="32">
        <v>4.5607399999999998E-3</v>
      </c>
      <c r="E2608" s="32">
        <v>4.5503599999999998E-3</v>
      </c>
      <c r="F2608" s="32">
        <v>0.99544964000000002</v>
      </c>
      <c r="G2608" s="33">
        <v>85153.752999999997</v>
      </c>
      <c r="H2608" s="39">
        <v>84960.013000000006</v>
      </c>
    </row>
    <row r="2609" spans="1:8">
      <c r="A2609" s="38" t="s">
        <v>8</v>
      </c>
      <c r="B2609" s="31">
        <v>2016</v>
      </c>
      <c r="C2609" s="31">
        <v>34</v>
      </c>
      <c r="D2609" s="32">
        <v>4.77305E-3</v>
      </c>
      <c r="E2609" s="32">
        <v>4.7616799999999999E-3</v>
      </c>
      <c r="F2609" s="32">
        <v>0.99523832000000001</v>
      </c>
      <c r="G2609" s="33">
        <v>84766.273000000001</v>
      </c>
      <c r="H2609" s="39">
        <v>84564.457999999999</v>
      </c>
    </row>
    <row r="2610" spans="1:8">
      <c r="A2610" s="38" t="s">
        <v>8</v>
      </c>
      <c r="B2610" s="31">
        <v>2016</v>
      </c>
      <c r="C2610" s="31">
        <v>35</v>
      </c>
      <c r="D2610" s="32">
        <v>5.0218900000000002E-3</v>
      </c>
      <c r="E2610" s="32">
        <v>5.0093100000000003E-3</v>
      </c>
      <c r="F2610" s="32">
        <v>0.99499068999999996</v>
      </c>
      <c r="G2610" s="33">
        <v>84362.642999999996</v>
      </c>
      <c r="H2610" s="39">
        <v>84151.343999999997</v>
      </c>
    </row>
    <row r="2611" spans="1:8">
      <c r="A2611" s="38" t="s">
        <v>8</v>
      </c>
      <c r="B2611" s="31">
        <v>2016</v>
      </c>
      <c r="C2611" s="31">
        <v>36</v>
      </c>
      <c r="D2611" s="32">
        <v>5.2595999999999997E-3</v>
      </c>
      <c r="E2611" s="32">
        <v>5.2458100000000001E-3</v>
      </c>
      <c r="F2611" s="32">
        <v>0.99475418999999998</v>
      </c>
      <c r="G2611" s="33">
        <v>83940.044999999998</v>
      </c>
      <c r="H2611" s="39">
        <v>83719.877999999997</v>
      </c>
    </row>
    <row r="2612" spans="1:8">
      <c r="A2612" s="38" t="s">
        <v>8</v>
      </c>
      <c r="B2612" s="31">
        <v>2016</v>
      </c>
      <c r="C2612" s="31">
        <v>37</v>
      </c>
      <c r="D2612" s="32">
        <v>5.5005499999999999E-3</v>
      </c>
      <c r="E2612" s="32">
        <v>5.4854600000000002E-3</v>
      </c>
      <c r="F2612" s="32">
        <v>0.99451453999999995</v>
      </c>
      <c r="G2612" s="33">
        <v>83499.710999999996</v>
      </c>
      <c r="H2612" s="39">
        <v>83270.694000000003</v>
      </c>
    </row>
    <row r="2613" spans="1:8">
      <c r="A2613" s="38" t="s">
        <v>8</v>
      </c>
      <c r="B2613" s="31">
        <v>2016</v>
      </c>
      <c r="C2613" s="31">
        <v>38</v>
      </c>
      <c r="D2613" s="32">
        <v>5.7989799999999996E-3</v>
      </c>
      <c r="E2613" s="32">
        <v>5.7822200000000002E-3</v>
      </c>
      <c r="F2613" s="32">
        <v>0.99421778000000005</v>
      </c>
      <c r="G2613" s="33">
        <v>83041.676000000007</v>
      </c>
      <c r="H2613" s="39">
        <v>82801.593999999997</v>
      </c>
    </row>
    <row r="2614" spans="1:8">
      <c r="A2614" s="38" t="s">
        <v>8</v>
      </c>
      <c r="B2614" s="31">
        <v>2016</v>
      </c>
      <c r="C2614" s="31">
        <v>39</v>
      </c>
      <c r="D2614" s="32">
        <v>6.0554600000000004E-3</v>
      </c>
      <c r="E2614" s="32">
        <v>6.0371799999999996E-3</v>
      </c>
      <c r="F2614" s="32">
        <v>0.99396282000000002</v>
      </c>
      <c r="G2614" s="33">
        <v>82561.512000000002</v>
      </c>
      <c r="H2614" s="39">
        <v>82312.292000000001</v>
      </c>
    </row>
    <row r="2615" spans="1:8">
      <c r="A2615" s="38" t="s">
        <v>8</v>
      </c>
      <c r="B2615" s="31">
        <v>2016</v>
      </c>
      <c r="C2615" s="31">
        <v>40</v>
      </c>
      <c r="D2615" s="32">
        <v>6.4162000000000004E-3</v>
      </c>
      <c r="E2615" s="32">
        <v>6.3956799999999999E-3</v>
      </c>
      <c r="F2615" s="32">
        <v>0.99360431999999999</v>
      </c>
      <c r="G2615" s="33">
        <v>82063.073000000004</v>
      </c>
      <c r="H2615" s="39">
        <v>81800.648000000001</v>
      </c>
    </row>
    <row r="2616" spans="1:8">
      <c r="A2616" s="38" t="s">
        <v>8</v>
      </c>
      <c r="B2616" s="31">
        <v>2016</v>
      </c>
      <c r="C2616" s="31">
        <v>41</v>
      </c>
      <c r="D2616" s="32">
        <v>6.6137699999999997E-3</v>
      </c>
      <c r="E2616" s="32">
        <v>6.5919699999999999E-3</v>
      </c>
      <c r="F2616" s="32">
        <v>0.99340803</v>
      </c>
      <c r="G2616" s="33">
        <v>81538.224000000002</v>
      </c>
      <c r="H2616" s="39">
        <v>81269.475000000006</v>
      </c>
    </row>
    <row r="2617" spans="1:8">
      <c r="A2617" s="38" t="s">
        <v>8</v>
      </c>
      <c r="B2617" s="31">
        <v>2016</v>
      </c>
      <c r="C2617" s="31">
        <v>42</v>
      </c>
      <c r="D2617" s="32">
        <v>7.0248300000000001E-3</v>
      </c>
      <c r="E2617" s="32">
        <v>7.0002399999999996E-3</v>
      </c>
      <c r="F2617" s="32">
        <v>0.99299976000000001</v>
      </c>
      <c r="G2617" s="33">
        <v>81000.725999999995</v>
      </c>
      <c r="H2617" s="39">
        <v>80717.213000000003</v>
      </c>
    </row>
    <row r="2618" spans="1:8">
      <c r="A2618" s="38" t="s">
        <v>8</v>
      </c>
      <c r="B2618" s="31">
        <v>2016</v>
      </c>
      <c r="C2618" s="31">
        <v>43</v>
      </c>
      <c r="D2618" s="32">
        <v>7.2945199999999997E-3</v>
      </c>
      <c r="E2618" s="32">
        <v>7.2680100000000001E-3</v>
      </c>
      <c r="F2618" s="32">
        <v>0.99273199000000001</v>
      </c>
      <c r="G2618" s="33">
        <v>80433.701000000001</v>
      </c>
      <c r="H2618" s="39">
        <v>80141.404999999999</v>
      </c>
    </row>
    <row r="2619" spans="1:8">
      <c r="A2619" s="38" t="s">
        <v>8</v>
      </c>
      <c r="B2619" s="31">
        <v>2016</v>
      </c>
      <c r="C2619" s="31">
        <v>44</v>
      </c>
      <c r="D2619" s="32">
        <v>7.6477300000000002E-3</v>
      </c>
      <c r="E2619" s="32">
        <v>7.6185899999999997E-3</v>
      </c>
      <c r="F2619" s="32">
        <v>0.99238141000000002</v>
      </c>
      <c r="G2619" s="33">
        <v>79849.107999999993</v>
      </c>
      <c r="H2619" s="39">
        <v>79544.938999999998</v>
      </c>
    </row>
    <row r="2620" spans="1:8">
      <c r="A2620" s="38" t="s">
        <v>8</v>
      </c>
      <c r="B2620" s="31">
        <v>2016</v>
      </c>
      <c r="C2620" s="31">
        <v>45</v>
      </c>
      <c r="D2620" s="32">
        <v>8.0748999999999994E-3</v>
      </c>
      <c r="E2620" s="32">
        <v>8.0424299999999997E-3</v>
      </c>
      <c r="F2620" s="32">
        <v>0.99195756999999996</v>
      </c>
      <c r="G2620" s="33">
        <v>79240.77</v>
      </c>
      <c r="H2620" s="39">
        <v>78922.126000000004</v>
      </c>
    </row>
    <row r="2621" spans="1:8">
      <c r="A2621" s="38" t="s">
        <v>8</v>
      </c>
      <c r="B2621" s="31">
        <v>2016</v>
      </c>
      <c r="C2621" s="31">
        <v>46</v>
      </c>
      <c r="D2621" s="32">
        <v>8.4405399999999998E-3</v>
      </c>
      <c r="E2621" s="32">
        <v>8.4050700000000006E-3</v>
      </c>
      <c r="F2621" s="32">
        <v>0.99159492999999999</v>
      </c>
      <c r="G2621" s="33">
        <v>78603.482000000004</v>
      </c>
      <c r="H2621" s="39">
        <v>78273.148000000001</v>
      </c>
    </row>
    <row r="2622" spans="1:8">
      <c r="A2622" s="38" t="s">
        <v>8</v>
      </c>
      <c r="B2622" s="31">
        <v>2016</v>
      </c>
      <c r="C2622" s="31">
        <v>47</v>
      </c>
      <c r="D2622" s="32">
        <v>8.9086100000000008E-3</v>
      </c>
      <c r="E2622" s="32">
        <v>8.8690999999999996E-3</v>
      </c>
      <c r="F2622" s="32">
        <v>0.99113090000000004</v>
      </c>
      <c r="G2622" s="33">
        <v>77942.813999999998</v>
      </c>
      <c r="H2622" s="39">
        <v>77597.172999999995</v>
      </c>
    </row>
    <row r="2623" spans="1:8">
      <c r="A2623" s="38" t="s">
        <v>8</v>
      </c>
      <c r="B2623" s="31">
        <v>2016</v>
      </c>
      <c r="C2623" s="31">
        <v>48</v>
      </c>
      <c r="D2623" s="32">
        <v>9.5080700000000004E-3</v>
      </c>
      <c r="E2623" s="32">
        <v>9.4630800000000004E-3</v>
      </c>
      <c r="F2623" s="32">
        <v>0.99053692000000004</v>
      </c>
      <c r="G2623" s="33">
        <v>77251.532000000007</v>
      </c>
      <c r="H2623" s="39">
        <v>76886.013000000006</v>
      </c>
    </row>
    <row r="2624" spans="1:8">
      <c r="A2624" s="38" t="s">
        <v>8</v>
      </c>
      <c r="B2624" s="31">
        <v>2016</v>
      </c>
      <c r="C2624" s="31">
        <v>49</v>
      </c>
      <c r="D2624" s="32">
        <v>1.0100339999999999E-2</v>
      </c>
      <c r="E2624" s="32">
        <v>1.0049590000000001E-2</v>
      </c>
      <c r="F2624" s="32">
        <v>0.98995040999999995</v>
      </c>
      <c r="G2624" s="33">
        <v>76520.494000000006</v>
      </c>
      <c r="H2624" s="39">
        <v>76135.994999999995</v>
      </c>
    </row>
    <row r="2625" spans="1:8">
      <c r="A2625" s="38" t="s">
        <v>8</v>
      </c>
      <c r="B2625" s="31">
        <v>2016</v>
      </c>
      <c r="C2625" s="31">
        <v>50</v>
      </c>
      <c r="D2625" s="32">
        <v>1.090824E-2</v>
      </c>
      <c r="E2625" s="32">
        <v>1.0849070000000001E-2</v>
      </c>
      <c r="F2625" s="32">
        <v>0.98915092999999998</v>
      </c>
      <c r="G2625" s="33">
        <v>75751.494999999995</v>
      </c>
      <c r="H2625" s="39">
        <v>75340.577999999994</v>
      </c>
    </row>
    <row r="2626" spans="1:8">
      <c r="A2626" s="38" t="s">
        <v>8</v>
      </c>
      <c r="B2626" s="31">
        <v>2016</v>
      </c>
      <c r="C2626" s="31">
        <v>51</v>
      </c>
      <c r="D2626" s="32">
        <v>1.141615E-2</v>
      </c>
      <c r="E2626" s="32">
        <v>1.135136E-2</v>
      </c>
      <c r="F2626" s="32">
        <v>0.98864863999999997</v>
      </c>
      <c r="G2626" s="33">
        <v>74929.661999999997</v>
      </c>
      <c r="H2626" s="39">
        <v>74504.384999999995</v>
      </c>
    </row>
    <row r="2627" spans="1:8">
      <c r="A2627" s="38" t="s">
        <v>8</v>
      </c>
      <c r="B2627" s="31">
        <v>2016</v>
      </c>
      <c r="C2627" s="31">
        <v>52</v>
      </c>
      <c r="D2627" s="32">
        <v>1.2310700000000001E-2</v>
      </c>
      <c r="E2627" s="32">
        <v>1.2235390000000001E-2</v>
      </c>
      <c r="F2627" s="32">
        <v>0.98776461000000004</v>
      </c>
      <c r="G2627" s="33">
        <v>74079.107999999993</v>
      </c>
      <c r="H2627" s="39">
        <v>73625.914999999994</v>
      </c>
    </row>
    <row r="2628" spans="1:8">
      <c r="A2628" s="38" t="s">
        <v>8</v>
      </c>
      <c r="B2628" s="31">
        <v>2016</v>
      </c>
      <c r="C2628" s="31">
        <v>53</v>
      </c>
      <c r="D2628" s="32">
        <v>1.2996239999999999E-2</v>
      </c>
      <c r="E2628" s="32">
        <v>1.291233E-2</v>
      </c>
      <c r="F2628" s="32">
        <v>0.98708766999999997</v>
      </c>
      <c r="G2628" s="33">
        <v>73172.721999999994</v>
      </c>
      <c r="H2628" s="39">
        <v>72700.305999999997</v>
      </c>
    </row>
    <row r="2629" spans="1:8">
      <c r="A2629" s="38" t="s">
        <v>8</v>
      </c>
      <c r="B2629" s="31">
        <v>2016</v>
      </c>
      <c r="C2629" s="31">
        <v>54</v>
      </c>
      <c r="D2629" s="32">
        <v>1.380997E-2</v>
      </c>
      <c r="E2629" s="32">
        <v>1.371526E-2</v>
      </c>
      <c r="F2629" s="32">
        <v>0.98628473999999999</v>
      </c>
      <c r="G2629" s="33">
        <v>72227.891000000003</v>
      </c>
      <c r="H2629" s="39">
        <v>71732.578999999998</v>
      </c>
    </row>
    <row r="2630" spans="1:8">
      <c r="A2630" s="38" t="s">
        <v>8</v>
      </c>
      <c r="B2630" s="31">
        <v>2016</v>
      </c>
      <c r="C2630" s="31">
        <v>55</v>
      </c>
      <c r="D2630" s="32">
        <v>1.462456E-2</v>
      </c>
      <c r="E2630" s="32">
        <v>1.4518400000000001E-2</v>
      </c>
      <c r="F2630" s="32">
        <v>0.98548159999999996</v>
      </c>
      <c r="G2630" s="33">
        <v>71237.267000000007</v>
      </c>
      <c r="H2630" s="39">
        <v>70720.141000000003</v>
      </c>
    </row>
    <row r="2631" spans="1:8">
      <c r="A2631" s="38" t="s">
        <v>8</v>
      </c>
      <c r="B2631" s="31">
        <v>2016</v>
      </c>
      <c r="C2631" s="31">
        <v>56</v>
      </c>
      <c r="D2631" s="32">
        <v>1.556372E-2</v>
      </c>
      <c r="E2631" s="32">
        <v>1.544354E-2</v>
      </c>
      <c r="F2631" s="32">
        <v>0.98455645999999997</v>
      </c>
      <c r="G2631" s="33">
        <v>70203.016000000003</v>
      </c>
      <c r="H2631" s="39">
        <v>69660.923999999999</v>
      </c>
    </row>
    <row r="2632" spans="1:8">
      <c r="A2632" s="38" t="s">
        <v>8</v>
      </c>
      <c r="B2632" s="31">
        <v>2016</v>
      </c>
      <c r="C2632" s="31">
        <v>57</v>
      </c>
      <c r="D2632" s="32">
        <v>1.6536950000000002E-2</v>
      </c>
      <c r="E2632" s="32">
        <v>1.640134E-2</v>
      </c>
      <c r="F2632" s="32">
        <v>0.98359865999999996</v>
      </c>
      <c r="G2632" s="33">
        <v>69118.832999999999</v>
      </c>
      <c r="H2632" s="39">
        <v>68552.012000000002</v>
      </c>
    </row>
    <row r="2633" spans="1:8">
      <c r="A2633" s="38" t="s">
        <v>8</v>
      </c>
      <c r="B2633" s="31">
        <v>2016</v>
      </c>
      <c r="C2633" s="31">
        <v>58</v>
      </c>
      <c r="D2633" s="32">
        <v>1.7859819999999998E-2</v>
      </c>
      <c r="E2633" s="32">
        <v>1.7701749999999999E-2</v>
      </c>
      <c r="F2633" s="32">
        <v>0.98229825000000004</v>
      </c>
      <c r="G2633" s="33">
        <v>67985.191000000006</v>
      </c>
      <c r="H2633" s="39">
        <v>67383.463000000003</v>
      </c>
    </row>
    <row r="2634" spans="1:8">
      <c r="A2634" s="38" t="s">
        <v>8</v>
      </c>
      <c r="B2634" s="31">
        <v>2016</v>
      </c>
      <c r="C2634" s="31">
        <v>59</v>
      </c>
      <c r="D2634" s="32">
        <v>1.9201309999999999E-2</v>
      </c>
      <c r="E2634" s="32">
        <v>1.9018710000000001E-2</v>
      </c>
      <c r="F2634" s="32">
        <v>0.98098129000000001</v>
      </c>
      <c r="G2634" s="33">
        <v>66781.735000000001</v>
      </c>
      <c r="H2634" s="39">
        <v>66146.683999999994</v>
      </c>
    </row>
    <row r="2635" spans="1:8">
      <c r="A2635" s="38" t="s">
        <v>8</v>
      </c>
      <c r="B2635" s="31">
        <v>2016</v>
      </c>
      <c r="C2635" s="31">
        <v>60</v>
      </c>
      <c r="D2635" s="32">
        <v>2.1143550000000001E-2</v>
      </c>
      <c r="E2635" s="32">
        <v>2.0922360000000001E-2</v>
      </c>
      <c r="F2635" s="32">
        <v>0.97907763999999997</v>
      </c>
      <c r="G2635" s="33">
        <v>65511.631999999998</v>
      </c>
      <c r="H2635" s="39">
        <v>64826.303</v>
      </c>
    </row>
    <row r="2636" spans="1:8">
      <c r="A2636" s="38" t="s">
        <v>8</v>
      </c>
      <c r="B2636" s="31">
        <v>2016</v>
      </c>
      <c r="C2636" s="31">
        <v>61</v>
      </c>
      <c r="D2636" s="32">
        <v>2.2467939999999999E-2</v>
      </c>
      <c r="E2636" s="32">
        <v>2.221834E-2</v>
      </c>
      <c r="F2636" s="32">
        <v>0.97778166</v>
      </c>
      <c r="G2636" s="33">
        <v>64140.974000000002</v>
      </c>
      <c r="H2636" s="39">
        <v>63428.421000000002</v>
      </c>
    </row>
    <row r="2637" spans="1:8">
      <c r="A2637" s="38" t="s">
        <v>8</v>
      </c>
      <c r="B2637" s="31">
        <v>2016</v>
      </c>
      <c r="C2637" s="31">
        <v>62</v>
      </c>
      <c r="D2637" s="32">
        <v>2.470031E-2</v>
      </c>
      <c r="E2637" s="32">
        <v>2.4398980000000001E-2</v>
      </c>
      <c r="F2637" s="32">
        <v>0.97560102000000004</v>
      </c>
      <c r="G2637" s="33">
        <v>62715.868000000002</v>
      </c>
      <c r="H2637" s="39">
        <v>61950.767</v>
      </c>
    </row>
    <row r="2638" spans="1:8">
      <c r="A2638" s="38" t="s">
        <v>8</v>
      </c>
      <c r="B2638" s="31">
        <v>2016</v>
      </c>
      <c r="C2638" s="31">
        <v>63</v>
      </c>
      <c r="D2638" s="32">
        <v>2.673008E-2</v>
      </c>
      <c r="E2638" s="32">
        <v>2.6377540000000001E-2</v>
      </c>
      <c r="F2638" s="32">
        <v>0.97362245999999997</v>
      </c>
      <c r="G2638" s="33">
        <v>61185.665999999997</v>
      </c>
      <c r="H2638" s="39">
        <v>60378.701999999997</v>
      </c>
    </row>
    <row r="2639" spans="1:8">
      <c r="A2639" s="38" t="s">
        <v>8</v>
      </c>
      <c r="B2639" s="31">
        <v>2016</v>
      </c>
      <c r="C2639" s="31">
        <v>64</v>
      </c>
      <c r="D2639" s="32">
        <v>2.8972830000000001E-2</v>
      </c>
      <c r="E2639" s="32">
        <v>2.8559109999999999E-2</v>
      </c>
      <c r="F2639" s="32">
        <v>0.97144089</v>
      </c>
      <c r="G2639" s="33">
        <v>59571.737999999998</v>
      </c>
      <c r="H2639" s="39">
        <v>58721.08</v>
      </c>
    </row>
    <row r="2640" spans="1:8">
      <c r="A2640" s="38" t="s">
        <v>8</v>
      </c>
      <c r="B2640" s="31">
        <v>2016</v>
      </c>
      <c r="C2640" s="31">
        <v>65</v>
      </c>
      <c r="D2640" s="32">
        <v>3.1491909999999998E-2</v>
      </c>
      <c r="E2640" s="32">
        <v>3.100373E-2</v>
      </c>
      <c r="F2640" s="32">
        <v>0.96899626999999999</v>
      </c>
      <c r="G2640" s="33">
        <v>57870.421999999999</v>
      </c>
      <c r="H2640" s="39">
        <v>56973.322999999997</v>
      </c>
    </row>
    <row r="2641" spans="1:8">
      <c r="A2641" s="38" t="s">
        <v>8</v>
      </c>
      <c r="B2641" s="31">
        <v>2016</v>
      </c>
      <c r="C2641" s="31">
        <v>66</v>
      </c>
      <c r="D2641" s="32">
        <v>3.3863690000000002E-2</v>
      </c>
      <c r="E2641" s="32">
        <v>3.3299870000000002E-2</v>
      </c>
      <c r="F2641" s="32">
        <v>0.96670012999999999</v>
      </c>
      <c r="G2641" s="33">
        <v>56076.222999999998</v>
      </c>
      <c r="H2641" s="39">
        <v>55142.557999999997</v>
      </c>
    </row>
    <row r="2642" spans="1:8">
      <c r="A2642" s="38" t="s">
        <v>8</v>
      </c>
      <c r="B2642" s="31">
        <v>2016</v>
      </c>
      <c r="C2642" s="31">
        <v>67</v>
      </c>
      <c r="D2642" s="32">
        <v>3.6799360000000003E-2</v>
      </c>
      <c r="E2642" s="32">
        <v>3.61345E-2</v>
      </c>
      <c r="F2642" s="32">
        <v>0.96386550000000004</v>
      </c>
      <c r="G2642" s="33">
        <v>54208.892999999996</v>
      </c>
      <c r="H2642" s="39">
        <v>53229.487000000001</v>
      </c>
    </row>
    <row r="2643" spans="1:8">
      <c r="A2643" s="38" t="s">
        <v>8</v>
      </c>
      <c r="B2643" s="31">
        <v>2016</v>
      </c>
      <c r="C2643" s="31">
        <v>68</v>
      </c>
      <c r="D2643" s="32">
        <v>4.019139E-2</v>
      </c>
      <c r="E2643" s="32">
        <v>3.9399620000000003E-2</v>
      </c>
      <c r="F2643" s="32">
        <v>0.96060038000000003</v>
      </c>
      <c r="G2643" s="33">
        <v>52250.080999999998</v>
      </c>
      <c r="H2643" s="39">
        <v>51220.764999999999</v>
      </c>
    </row>
    <row r="2644" spans="1:8">
      <c r="A2644" s="38" t="s">
        <v>8</v>
      </c>
      <c r="B2644" s="31">
        <v>2016</v>
      </c>
      <c r="C2644" s="31">
        <v>69</v>
      </c>
      <c r="D2644" s="32">
        <v>4.3646570000000003E-2</v>
      </c>
      <c r="E2644" s="32">
        <v>4.27144E-2</v>
      </c>
      <c r="F2644" s="32">
        <v>0.95728559999999996</v>
      </c>
      <c r="G2644" s="33">
        <v>50191.447999999997</v>
      </c>
      <c r="H2644" s="39">
        <v>49119.499000000003</v>
      </c>
    </row>
    <row r="2645" spans="1:8">
      <c r="A2645" s="38" t="s">
        <v>8</v>
      </c>
      <c r="B2645" s="31">
        <v>2016</v>
      </c>
      <c r="C2645" s="31">
        <v>70</v>
      </c>
      <c r="D2645" s="32">
        <v>4.863365E-2</v>
      </c>
      <c r="E2645" s="32">
        <v>4.7479109999999998E-2</v>
      </c>
      <c r="F2645" s="32">
        <v>0.95252088999999995</v>
      </c>
      <c r="G2645" s="33">
        <v>48047.55</v>
      </c>
      <c r="H2645" s="39">
        <v>46906.923000000003</v>
      </c>
    </row>
    <row r="2646" spans="1:8">
      <c r="A2646" s="38" t="s">
        <v>8</v>
      </c>
      <c r="B2646" s="31">
        <v>2016</v>
      </c>
      <c r="C2646" s="31">
        <v>71</v>
      </c>
      <c r="D2646" s="32">
        <v>5.2099720000000002E-2</v>
      </c>
      <c r="E2646" s="32">
        <v>5.0776979999999999E-2</v>
      </c>
      <c r="F2646" s="32">
        <v>0.94922302000000003</v>
      </c>
      <c r="G2646" s="33">
        <v>45766.296000000002</v>
      </c>
      <c r="H2646" s="39">
        <v>44604.358</v>
      </c>
    </row>
    <row r="2647" spans="1:8">
      <c r="A2647" s="38" t="s">
        <v>8</v>
      </c>
      <c r="B2647" s="31">
        <v>2016</v>
      </c>
      <c r="C2647" s="31">
        <v>72</v>
      </c>
      <c r="D2647" s="32">
        <v>5.795119E-2</v>
      </c>
      <c r="E2647" s="32">
        <v>5.6319300000000003E-2</v>
      </c>
      <c r="F2647" s="32">
        <v>0.94368070000000004</v>
      </c>
      <c r="G2647" s="33">
        <v>43442.421000000002</v>
      </c>
      <c r="H2647" s="39">
        <v>42219.097999999998</v>
      </c>
    </row>
    <row r="2648" spans="1:8">
      <c r="A2648" s="38" t="s">
        <v>8</v>
      </c>
      <c r="B2648" s="31">
        <v>2016</v>
      </c>
      <c r="C2648" s="31">
        <v>73</v>
      </c>
      <c r="D2648" s="32">
        <v>6.3170500000000004E-2</v>
      </c>
      <c r="E2648" s="32">
        <v>6.123634E-2</v>
      </c>
      <c r="F2648" s="32">
        <v>0.93876366</v>
      </c>
      <c r="G2648" s="33">
        <v>40995.773999999998</v>
      </c>
      <c r="H2648" s="39">
        <v>39740.559000000001</v>
      </c>
    </row>
    <row r="2649" spans="1:8">
      <c r="A2649" s="38" t="s">
        <v>8</v>
      </c>
      <c r="B2649" s="31">
        <v>2016</v>
      </c>
      <c r="C2649" s="31">
        <v>74</v>
      </c>
      <c r="D2649" s="32">
        <v>6.9160730000000004E-2</v>
      </c>
      <c r="E2649" s="32">
        <v>6.6849060000000002E-2</v>
      </c>
      <c r="F2649" s="32">
        <v>0.93315093999999998</v>
      </c>
      <c r="G2649" s="33">
        <v>38485.343000000001</v>
      </c>
      <c r="H2649" s="39">
        <v>37198.989000000001</v>
      </c>
    </row>
    <row r="2650" spans="1:8">
      <c r="A2650" s="38" t="s">
        <v>8</v>
      </c>
      <c r="B2650" s="31">
        <v>2016</v>
      </c>
      <c r="C2650" s="31">
        <v>75</v>
      </c>
      <c r="D2650" s="32">
        <v>7.5763129999999998E-2</v>
      </c>
      <c r="E2650" s="32">
        <v>7.2997850000000003E-2</v>
      </c>
      <c r="F2650" s="32">
        <v>0.92700214999999997</v>
      </c>
      <c r="G2650" s="33">
        <v>35912.633999999998</v>
      </c>
      <c r="H2650" s="39">
        <v>34601.862000000001</v>
      </c>
    </row>
    <row r="2651" spans="1:8">
      <c r="A2651" s="38" t="s">
        <v>8</v>
      </c>
      <c r="B2651" s="31">
        <v>2016</v>
      </c>
      <c r="C2651" s="31">
        <v>76</v>
      </c>
      <c r="D2651" s="32">
        <v>8.2373580000000002E-2</v>
      </c>
      <c r="E2651" s="32">
        <v>7.9115089999999999E-2</v>
      </c>
      <c r="F2651" s="32">
        <v>0.92088490999999995</v>
      </c>
      <c r="G2651" s="33">
        <v>33291.089</v>
      </c>
      <c r="H2651" s="39">
        <v>31974.174999999999</v>
      </c>
    </row>
    <row r="2652" spans="1:8">
      <c r="A2652" s="38" t="s">
        <v>8</v>
      </c>
      <c r="B2652" s="31">
        <v>2016</v>
      </c>
      <c r="C2652" s="31">
        <v>77</v>
      </c>
      <c r="D2652" s="32">
        <v>8.9497989999999999E-2</v>
      </c>
      <c r="E2652" s="32">
        <v>8.5664580000000004E-2</v>
      </c>
      <c r="F2652" s="32">
        <v>0.91433542000000001</v>
      </c>
      <c r="G2652" s="33">
        <v>30657.261999999999</v>
      </c>
      <c r="H2652" s="39">
        <v>29344.141</v>
      </c>
    </row>
    <row r="2653" spans="1:8">
      <c r="A2653" s="38" t="s">
        <v>8</v>
      </c>
      <c r="B2653" s="31">
        <v>2016</v>
      </c>
      <c r="C2653" s="31">
        <v>78</v>
      </c>
      <c r="D2653" s="32">
        <v>9.8399840000000002E-2</v>
      </c>
      <c r="E2653" s="32">
        <v>9.3785599999999997E-2</v>
      </c>
      <c r="F2653" s="32">
        <v>0.90621439999999998</v>
      </c>
      <c r="G2653" s="33">
        <v>28031.02</v>
      </c>
      <c r="H2653" s="39">
        <v>26716.566999999999</v>
      </c>
    </row>
    <row r="2654" spans="1:8">
      <c r="A2654" s="38" t="s">
        <v>8</v>
      </c>
      <c r="B2654" s="31">
        <v>2016</v>
      </c>
      <c r="C2654" s="31">
        <v>79</v>
      </c>
      <c r="D2654" s="32">
        <v>0.10657177</v>
      </c>
      <c r="E2654" s="32">
        <v>0.10118029000000001</v>
      </c>
      <c r="F2654" s="32">
        <v>0.89881971000000005</v>
      </c>
      <c r="G2654" s="33">
        <v>25402.114000000001</v>
      </c>
      <c r="H2654" s="39">
        <v>24117.017</v>
      </c>
    </row>
    <row r="2655" spans="1:8">
      <c r="A2655" s="38" t="s">
        <v>8</v>
      </c>
      <c r="B2655" s="31">
        <v>2016</v>
      </c>
      <c r="C2655" s="31">
        <v>80</v>
      </c>
      <c r="D2655" s="32">
        <v>0.11731873</v>
      </c>
      <c r="E2655" s="32">
        <v>0.11081821</v>
      </c>
      <c r="F2655" s="32">
        <v>0.88918178999999997</v>
      </c>
      <c r="G2655" s="33">
        <v>22831.920999999998</v>
      </c>
      <c r="H2655" s="39">
        <v>21566.825000000001</v>
      </c>
    </row>
    <row r="2656" spans="1:8">
      <c r="A2656" s="38" t="s">
        <v>8</v>
      </c>
      <c r="B2656" s="31">
        <v>2016</v>
      </c>
      <c r="C2656" s="31">
        <v>81</v>
      </c>
      <c r="D2656" s="32">
        <v>0.12545073000000001</v>
      </c>
      <c r="E2656" s="32">
        <v>0.11804624</v>
      </c>
      <c r="F2656" s="32">
        <v>0.88195376000000003</v>
      </c>
      <c r="G2656" s="33">
        <v>20301.727999999999</v>
      </c>
      <c r="H2656" s="39">
        <v>19103.456999999999</v>
      </c>
    </row>
    <row r="2657" spans="1:8">
      <c r="A2657" s="38" t="s">
        <v>8</v>
      </c>
      <c r="B2657" s="31">
        <v>2016</v>
      </c>
      <c r="C2657" s="31">
        <v>82</v>
      </c>
      <c r="D2657" s="32">
        <v>0.13892467999999999</v>
      </c>
      <c r="E2657" s="32">
        <v>0.12990141999999999</v>
      </c>
      <c r="F2657" s="32">
        <v>0.87009857999999995</v>
      </c>
      <c r="G2657" s="33">
        <v>17905.186000000002</v>
      </c>
      <c r="H2657" s="39">
        <v>16742.231</v>
      </c>
    </row>
    <row r="2658" spans="1:8">
      <c r="A2658" s="38" t="s">
        <v>8</v>
      </c>
      <c r="B2658" s="31">
        <v>2016</v>
      </c>
      <c r="C2658" s="31">
        <v>83</v>
      </c>
      <c r="D2658" s="32">
        <v>0.15123528</v>
      </c>
      <c r="E2658" s="32">
        <v>0.14060320000000001</v>
      </c>
      <c r="F2658" s="32">
        <v>0.85939679999999996</v>
      </c>
      <c r="G2658" s="33">
        <v>15579.277</v>
      </c>
      <c r="H2658" s="39">
        <v>14484.028</v>
      </c>
    </row>
    <row r="2659" spans="1:8">
      <c r="A2659" s="38" t="s">
        <v>8</v>
      </c>
      <c r="B2659" s="31">
        <v>2016</v>
      </c>
      <c r="C2659" s="31">
        <v>84</v>
      </c>
      <c r="D2659" s="32">
        <v>0.16555074</v>
      </c>
      <c r="E2659" s="32">
        <v>0.15289481999999999</v>
      </c>
      <c r="F2659" s="32">
        <v>0.84710518000000001</v>
      </c>
      <c r="G2659" s="33">
        <v>13388.78</v>
      </c>
      <c r="H2659" s="39">
        <v>12365.243</v>
      </c>
    </row>
    <row r="2660" spans="1:8">
      <c r="A2660" s="38" t="s">
        <v>8</v>
      </c>
      <c r="B2660" s="31">
        <v>2016</v>
      </c>
      <c r="C2660" s="31">
        <v>85</v>
      </c>
      <c r="D2660" s="32">
        <v>0.17901241000000001</v>
      </c>
      <c r="E2660" s="32">
        <v>0.16430600000000001</v>
      </c>
      <c r="F2660" s="32">
        <v>0.83569400000000005</v>
      </c>
      <c r="G2660" s="33">
        <v>11341.705</v>
      </c>
      <c r="H2660" s="39">
        <v>10409.950000000001</v>
      </c>
    </row>
    <row r="2661" spans="1:8">
      <c r="A2661" s="38" t="s">
        <v>8</v>
      </c>
      <c r="B2661" s="31">
        <v>2016</v>
      </c>
      <c r="C2661" s="31">
        <v>86</v>
      </c>
      <c r="D2661" s="32">
        <v>0.19385447</v>
      </c>
      <c r="E2661" s="32">
        <v>0.17672499999999999</v>
      </c>
      <c r="F2661" s="32">
        <v>0.82327499999999998</v>
      </c>
      <c r="G2661" s="33">
        <v>9478.1949999999997</v>
      </c>
      <c r="H2661" s="39">
        <v>8640.6779999999999</v>
      </c>
    </row>
    <row r="2662" spans="1:8">
      <c r="A2662" s="38" t="s">
        <v>8</v>
      </c>
      <c r="B2662" s="31">
        <v>2016</v>
      </c>
      <c r="C2662" s="31">
        <v>87</v>
      </c>
      <c r="D2662" s="32">
        <v>0.20868155999999999</v>
      </c>
      <c r="E2662" s="32">
        <v>0.18896482000000001</v>
      </c>
      <c r="F2662" s="32">
        <v>0.81103517999999997</v>
      </c>
      <c r="G2662" s="33">
        <v>7803.1610000000001</v>
      </c>
      <c r="H2662" s="39">
        <v>7065.9</v>
      </c>
    </row>
    <row r="2663" spans="1:8">
      <c r="A2663" s="38" t="s">
        <v>8</v>
      </c>
      <c r="B2663" s="31">
        <v>2016</v>
      </c>
      <c r="C2663" s="31">
        <v>88</v>
      </c>
      <c r="D2663" s="32">
        <v>0.22515847</v>
      </c>
      <c r="E2663" s="32">
        <v>0.20237521999999999</v>
      </c>
      <c r="F2663" s="32">
        <v>0.79762478000000003</v>
      </c>
      <c r="G2663" s="33">
        <v>6328.6379999999999</v>
      </c>
      <c r="H2663" s="39">
        <v>5688.2579999999998</v>
      </c>
    </row>
    <row r="2664" spans="1:8">
      <c r="A2664" s="38" t="s">
        <v>8</v>
      </c>
      <c r="B2664" s="31">
        <v>2016</v>
      </c>
      <c r="C2664" s="31">
        <v>89</v>
      </c>
      <c r="D2664" s="32">
        <v>0.24112670999999999</v>
      </c>
      <c r="E2664" s="32">
        <v>0.21518346999999999</v>
      </c>
      <c r="F2664" s="32">
        <v>0.78481652999999996</v>
      </c>
      <c r="G2664" s="33">
        <v>5047.8789999999999</v>
      </c>
      <c r="H2664" s="39">
        <v>4504.7690000000002</v>
      </c>
    </row>
    <row r="2665" spans="1:8">
      <c r="A2665" s="38" t="s">
        <v>8</v>
      </c>
      <c r="B2665" s="31">
        <v>2016</v>
      </c>
      <c r="C2665" s="31">
        <v>90</v>
      </c>
      <c r="D2665" s="32">
        <v>0.26211096</v>
      </c>
      <c r="E2665" s="32">
        <v>0.23174014000000001</v>
      </c>
      <c r="F2665" s="32">
        <v>0.76825986000000002</v>
      </c>
      <c r="G2665" s="33">
        <v>3961.6590000000001</v>
      </c>
      <c r="H2665" s="39">
        <v>3502.6210000000001</v>
      </c>
    </row>
    <row r="2666" spans="1:8">
      <c r="A2666" s="38" t="s">
        <v>8</v>
      </c>
      <c r="B2666" s="31">
        <v>2016</v>
      </c>
      <c r="C2666" s="31">
        <v>91</v>
      </c>
      <c r="D2666" s="32">
        <v>0.276472</v>
      </c>
      <c r="E2666" s="32">
        <v>0.24289515</v>
      </c>
      <c r="F2666" s="32">
        <v>0.75710485000000005</v>
      </c>
      <c r="G2666" s="33">
        <v>3043.5830000000001</v>
      </c>
      <c r="H2666" s="39">
        <v>2673.9470000000001</v>
      </c>
    </row>
    <row r="2667" spans="1:8">
      <c r="A2667" s="38" t="s">
        <v>8</v>
      </c>
      <c r="B2667" s="31">
        <v>2016</v>
      </c>
      <c r="C2667" s="31">
        <v>92</v>
      </c>
      <c r="D2667" s="32">
        <v>0.29881108000000001</v>
      </c>
      <c r="E2667" s="32">
        <v>0.25997010999999998</v>
      </c>
      <c r="F2667" s="32">
        <v>0.74002988999999997</v>
      </c>
      <c r="G2667" s="33">
        <v>2304.3119999999999</v>
      </c>
      <c r="H2667" s="39">
        <v>2004.7860000000001</v>
      </c>
    </row>
    <row r="2668" spans="1:8">
      <c r="A2668" s="38" t="s">
        <v>8</v>
      </c>
      <c r="B2668" s="31">
        <v>2016</v>
      </c>
      <c r="C2668" s="31">
        <v>93</v>
      </c>
      <c r="D2668" s="32">
        <v>0.31944179</v>
      </c>
      <c r="E2668" s="32">
        <v>0.27544712999999998</v>
      </c>
      <c r="F2668" s="32">
        <v>0.72455287000000002</v>
      </c>
      <c r="G2668" s="33">
        <v>1705.259</v>
      </c>
      <c r="H2668" s="39">
        <v>1470.405</v>
      </c>
    </row>
    <row r="2669" spans="1:8">
      <c r="A2669" s="38" t="s">
        <v>8</v>
      </c>
      <c r="B2669" s="31">
        <v>2016</v>
      </c>
      <c r="C2669" s="31">
        <v>94</v>
      </c>
      <c r="D2669" s="32">
        <v>0.34181662000000002</v>
      </c>
      <c r="E2669" s="32">
        <v>0.29192433000000001</v>
      </c>
      <c r="F2669" s="32">
        <v>0.70807567000000005</v>
      </c>
      <c r="G2669" s="33">
        <v>1235.5509999999999</v>
      </c>
      <c r="H2669" s="39">
        <v>1055.2070000000001</v>
      </c>
    </row>
    <row r="2670" spans="1:8">
      <c r="A2670" s="38" t="s">
        <v>8</v>
      </c>
      <c r="B2670" s="31">
        <v>2016</v>
      </c>
      <c r="C2670" s="31">
        <v>95</v>
      </c>
      <c r="D2670" s="32">
        <v>0.36620732</v>
      </c>
      <c r="E2670" s="32">
        <v>0.30953104999999997</v>
      </c>
      <c r="F2670" s="32">
        <v>0.69046894999999997</v>
      </c>
      <c r="G2670" s="33">
        <v>874.86300000000006</v>
      </c>
      <c r="H2670" s="39">
        <v>739.46500000000003</v>
      </c>
    </row>
    <row r="2671" spans="1:8">
      <c r="A2671" s="38" t="s">
        <v>8</v>
      </c>
      <c r="B2671" s="31">
        <v>2016</v>
      </c>
      <c r="C2671" s="31">
        <v>96</v>
      </c>
      <c r="D2671" s="32">
        <v>0.38873322999999999</v>
      </c>
      <c r="E2671" s="32">
        <v>0.32547229</v>
      </c>
      <c r="F2671" s="32">
        <v>0.67452771</v>
      </c>
      <c r="G2671" s="33">
        <v>604.06600000000003</v>
      </c>
      <c r="H2671" s="39">
        <v>505.76299999999998</v>
      </c>
    </row>
    <row r="2672" spans="1:8">
      <c r="A2672" s="38" t="s">
        <v>8</v>
      </c>
      <c r="B2672" s="31">
        <v>2016</v>
      </c>
      <c r="C2672" s="31">
        <v>97</v>
      </c>
      <c r="D2672" s="32">
        <v>0.41067513999999999</v>
      </c>
      <c r="E2672" s="32">
        <v>0.34071380000000001</v>
      </c>
      <c r="F2672" s="32">
        <v>0.65928620000000004</v>
      </c>
      <c r="G2672" s="33">
        <v>407.459</v>
      </c>
      <c r="H2672" s="39">
        <v>338.04599999999999</v>
      </c>
    </row>
    <row r="2673" spans="1:8">
      <c r="A2673" s="38" t="s">
        <v>8</v>
      </c>
      <c r="B2673" s="31">
        <v>2016</v>
      </c>
      <c r="C2673" s="31">
        <v>98</v>
      </c>
      <c r="D2673" s="32">
        <v>0.43186753</v>
      </c>
      <c r="E2673" s="32">
        <v>0.35517356</v>
      </c>
      <c r="F2673" s="32">
        <v>0.64482644</v>
      </c>
      <c r="G2673" s="33">
        <v>268.63200000000001</v>
      </c>
      <c r="H2673" s="39">
        <v>220.92699999999999</v>
      </c>
    </row>
    <row r="2674" spans="1:8">
      <c r="A2674" s="38" t="s">
        <v>8</v>
      </c>
      <c r="B2674" s="31">
        <v>2016</v>
      </c>
      <c r="C2674" s="31">
        <v>99</v>
      </c>
      <c r="D2674" s="32">
        <v>0.45891204000000002</v>
      </c>
      <c r="E2674" s="32">
        <v>0.37326429999999999</v>
      </c>
      <c r="F2674" s="32">
        <v>0.62673570000000001</v>
      </c>
      <c r="G2674" s="33">
        <v>173.221</v>
      </c>
      <c r="H2674" s="39">
        <v>140.893</v>
      </c>
    </row>
    <row r="2675" spans="1:8">
      <c r="A2675" s="38" t="s">
        <v>8</v>
      </c>
      <c r="B2675" s="31">
        <v>2017</v>
      </c>
      <c r="C2675" s="31">
        <v>1</v>
      </c>
      <c r="D2675" s="32">
        <v>1.175227E-2</v>
      </c>
      <c r="E2675" s="32">
        <v>1.1683610000000001E-2</v>
      </c>
      <c r="F2675" s="32">
        <v>0.98831639000000004</v>
      </c>
      <c r="G2675" s="33">
        <v>94507.293000000005</v>
      </c>
      <c r="H2675" s="39">
        <v>93955.199999999997</v>
      </c>
    </row>
    <row r="2676" spans="1:8">
      <c r="A2676" s="38" t="s">
        <v>8</v>
      </c>
      <c r="B2676" s="31">
        <v>2017</v>
      </c>
      <c r="C2676" s="31">
        <v>2</v>
      </c>
      <c r="D2676" s="32">
        <v>7.17265E-3</v>
      </c>
      <c r="E2676" s="32">
        <v>7.1470199999999996E-3</v>
      </c>
      <c r="F2676" s="32">
        <v>0.99285298</v>
      </c>
      <c r="G2676" s="33">
        <v>93403.106</v>
      </c>
      <c r="H2676" s="39">
        <v>93069.328999999998</v>
      </c>
    </row>
    <row r="2677" spans="1:8">
      <c r="A2677" s="38" t="s">
        <v>8</v>
      </c>
      <c r="B2677" s="31">
        <v>2017</v>
      </c>
      <c r="C2677" s="31">
        <v>3</v>
      </c>
      <c r="D2677" s="32">
        <v>4.8862300000000001E-3</v>
      </c>
      <c r="E2677" s="32">
        <v>4.8743199999999997E-3</v>
      </c>
      <c r="F2677" s="32">
        <v>0.99512568000000001</v>
      </c>
      <c r="G2677" s="33">
        <v>92735.551999999996</v>
      </c>
      <c r="H2677" s="39">
        <v>92509.540999999997</v>
      </c>
    </row>
    <row r="2678" spans="1:8">
      <c r="A2678" s="38" t="s">
        <v>8</v>
      </c>
      <c r="B2678" s="31">
        <v>2017</v>
      </c>
      <c r="C2678" s="31">
        <v>4</v>
      </c>
      <c r="D2678" s="32">
        <v>3.4379599999999999E-3</v>
      </c>
      <c r="E2678" s="32">
        <v>3.4320599999999998E-3</v>
      </c>
      <c r="F2678" s="32">
        <v>0.99656794000000004</v>
      </c>
      <c r="G2678" s="33">
        <v>92283.53</v>
      </c>
      <c r="H2678" s="39">
        <v>92125.168999999994</v>
      </c>
    </row>
    <row r="2679" spans="1:8">
      <c r="A2679" s="38" t="s">
        <v>8</v>
      </c>
      <c r="B2679" s="31">
        <v>2017</v>
      </c>
      <c r="C2679" s="31">
        <v>5</v>
      </c>
      <c r="D2679" s="32">
        <v>2.5878300000000002E-3</v>
      </c>
      <c r="E2679" s="32">
        <v>2.5844900000000001E-3</v>
      </c>
      <c r="F2679" s="32">
        <v>0.99741550999999995</v>
      </c>
      <c r="G2679" s="33">
        <v>91966.807000000001</v>
      </c>
      <c r="H2679" s="39">
        <v>91847.964000000007</v>
      </c>
    </row>
    <row r="2680" spans="1:8">
      <c r="A2680" s="38" t="s">
        <v>8</v>
      </c>
      <c r="B2680" s="31">
        <v>2017</v>
      </c>
      <c r="C2680" s="31">
        <v>6</v>
      </c>
      <c r="D2680" s="32">
        <v>2.1269700000000002E-3</v>
      </c>
      <c r="E2680" s="32">
        <v>2.1247100000000001E-3</v>
      </c>
      <c r="F2680" s="32">
        <v>0.99787528999999997</v>
      </c>
      <c r="G2680" s="33">
        <v>91729.12</v>
      </c>
      <c r="H2680" s="39">
        <v>91631.671000000002</v>
      </c>
    </row>
    <row r="2681" spans="1:8">
      <c r="A2681" s="38" t="s">
        <v>8</v>
      </c>
      <c r="B2681" s="31">
        <v>2017</v>
      </c>
      <c r="C2681" s="31">
        <v>7</v>
      </c>
      <c r="D2681" s="32">
        <v>1.80342E-3</v>
      </c>
      <c r="E2681" s="32">
        <v>1.8017899999999999E-3</v>
      </c>
      <c r="F2681" s="32">
        <v>0.99819820999999997</v>
      </c>
      <c r="G2681" s="33">
        <v>91534.222999999998</v>
      </c>
      <c r="H2681" s="39">
        <v>91451.76</v>
      </c>
    </row>
    <row r="2682" spans="1:8">
      <c r="A2682" s="38" t="s">
        <v>8</v>
      </c>
      <c r="B2682" s="31">
        <v>2017</v>
      </c>
      <c r="C2682" s="31">
        <v>8</v>
      </c>
      <c r="D2682" s="32">
        <v>1.5771100000000001E-3</v>
      </c>
      <c r="E2682" s="32">
        <v>1.57587E-3</v>
      </c>
      <c r="F2682" s="32">
        <v>0.99842412999999997</v>
      </c>
      <c r="G2682" s="33">
        <v>91369.297000000006</v>
      </c>
      <c r="H2682" s="39">
        <v>91297.304000000004</v>
      </c>
    </row>
    <row r="2683" spans="1:8">
      <c r="A2683" s="38" t="s">
        <v>8</v>
      </c>
      <c r="B2683" s="31">
        <v>2017</v>
      </c>
      <c r="C2683" s="31">
        <v>9</v>
      </c>
      <c r="D2683" s="32">
        <v>1.4300000000000001E-3</v>
      </c>
      <c r="E2683" s="32">
        <v>1.4289800000000001E-3</v>
      </c>
      <c r="F2683" s="32">
        <v>0.99857101999999998</v>
      </c>
      <c r="G2683" s="33">
        <v>91225.311000000002</v>
      </c>
      <c r="H2683" s="39">
        <v>91160.130999999994</v>
      </c>
    </row>
    <row r="2684" spans="1:8">
      <c r="A2684" s="38" t="s">
        <v>8</v>
      </c>
      <c r="B2684" s="31">
        <v>2017</v>
      </c>
      <c r="C2684" s="31">
        <v>10</v>
      </c>
      <c r="D2684" s="32">
        <v>1.34461E-3</v>
      </c>
      <c r="E2684" s="32">
        <v>1.3437099999999999E-3</v>
      </c>
      <c r="F2684" s="32">
        <v>0.99865629</v>
      </c>
      <c r="G2684" s="33">
        <v>91094.952000000005</v>
      </c>
      <c r="H2684" s="39">
        <v>91033.748999999996</v>
      </c>
    </row>
    <row r="2685" spans="1:8">
      <c r="A2685" s="38" t="s">
        <v>8</v>
      </c>
      <c r="B2685" s="31">
        <v>2017</v>
      </c>
      <c r="C2685" s="31">
        <v>11</v>
      </c>
      <c r="D2685" s="32">
        <v>1.3035500000000001E-3</v>
      </c>
      <c r="E2685" s="32">
        <v>1.3027E-3</v>
      </c>
      <c r="F2685" s="32">
        <v>0.99869730000000001</v>
      </c>
      <c r="G2685" s="33">
        <v>90972.547000000006</v>
      </c>
      <c r="H2685" s="39">
        <v>90913.292000000001</v>
      </c>
    </row>
    <row r="2686" spans="1:8">
      <c r="A2686" s="38" t="s">
        <v>8</v>
      </c>
      <c r="B2686" s="31">
        <v>2017</v>
      </c>
      <c r="C2686" s="31">
        <v>12</v>
      </c>
      <c r="D2686" s="32">
        <v>1.3183800000000001E-3</v>
      </c>
      <c r="E2686" s="32">
        <v>1.31751E-3</v>
      </c>
      <c r="F2686" s="32">
        <v>0.99868248999999998</v>
      </c>
      <c r="G2686" s="33">
        <v>90854.036999999997</v>
      </c>
      <c r="H2686" s="39">
        <v>90794.186000000002</v>
      </c>
    </row>
    <row r="2687" spans="1:8">
      <c r="A2687" s="38" t="s">
        <v>8</v>
      </c>
      <c r="B2687" s="31">
        <v>2017</v>
      </c>
      <c r="C2687" s="31">
        <v>13</v>
      </c>
      <c r="D2687" s="32">
        <v>1.3751799999999999E-3</v>
      </c>
      <c r="E2687" s="32">
        <v>1.3742299999999999E-3</v>
      </c>
      <c r="F2687" s="32">
        <v>0.99862576999999997</v>
      </c>
      <c r="G2687" s="33">
        <v>90734.335999999996</v>
      </c>
      <c r="H2687" s="39">
        <v>90671.990999999995</v>
      </c>
    </row>
    <row r="2688" spans="1:8">
      <c r="A2688" s="38" t="s">
        <v>8</v>
      </c>
      <c r="B2688" s="31">
        <v>2017</v>
      </c>
      <c r="C2688" s="31">
        <v>14</v>
      </c>
      <c r="D2688" s="32">
        <v>1.4793499999999999E-3</v>
      </c>
      <c r="E2688" s="32">
        <v>1.47825E-3</v>
      </c>
      <c r="F2688" s="32">
        <v>0.99852174999999999</v>
      </c>
      <c r="G2688" s="33">
        <v>90609.645999999993</v>
      </c>
      <c r="H2688" s="39">
        <v>90542.673999999999</v>
      </c>
    </row>
    <row r="2689" spans="1:8">
      <c r="A2689" s="38" t="s">
        <v>8</v>
      </c>
      <c r="B2689" s="31">
        <v>2017</v>
      </c>
      <c r="C2689" s="31">
        <v>15</v>
      </c>
      <c r="D2689" s="32">
        <v>1.61849E-3</v>
      </c>
      <c r="E2689" s="32">
        <v>1.61718E-3</v>
      </c>
      <c r="F2689" s="32">
        <v>0.99838282</v>
      </c>
      <c r="G2689" s="33">
        <v>90475.702000000005</v>
      </c>
      <c r="H2689" s="39">
        <v>90402.543999999994</v>
      </c>
    </row>
    <row r="2690" spans="1:8">
      <c r="A2690" s="38" t="s">
        <v>8</v>
      </c>
      <c r="B2690" s="31">
        <v>2017</v>
      </c>
      <c r="C2690" s="31">
        <v>16</v>
      </c>
      <c r="D2690" s="32">
        <v>1.8009199999999999E-3</v>
      </c>
      <c r="E2690" s="32">
        <v>1.7993E-3</v>
      </c>
      <c r="F2690" s="32">
        <v>0.99820070000000005</v>
      </c>
      <c r="G2690" s="33">
        <v>90329.385999999999</v>
      </c>
      <c r="H2690" s="39">
        <v>90248.120999999999</v>
      </c>
    </row>
    <row r="2691" spans="1:8">
      <c r="A2691" s="38" t="s">
        <v>8</v>
      </c>
      <c r="B2691" s="31">
        <v>2017</v>
      </c>
      <c r="C2691" s="31">
        <v>17</v>
      </c>
      <c r="D2691" s="32">
        <v>1.9900500000000002E-3</v>
      </c>
      <c r="E2691" s="32">
        <v>1.9880700000000002E-3</v>
      </c>
      <c r="F2691" s="32">
        <v>0.99801192999999999</v>
      </c>
      <c r="G2691" s="33">
        <v>90166.856</v>
      </c>
      <c r="H2691" s="39">
        <v>90077.226999999999</v>
      </c>
    </row>
    <row r="2692" spans="1:8">
      <c r="A2692" s="38" t="s">
        <v>8</v>
      </c>
      <c r="B2692" s="31">
        <v>2017</v>
      </c>
      <c r="C2692" s="31">
        <v>18</v>
      </c>
      <c r="D2692" s="32">
        <v>2.1896900000000002E-3</v>
      </c>
      <c r="E2692" s="32">
        <v>2.1872900000000002E-3</v>
      </c>
      <c r="F2692" s="32">
        <v>0.99781271000000005</v>
      </c>
      <c r="G2692" s="33">
        <v>89987.597999999998</v>
      </c>
      <c r="H2692" s="39">
        <v>89889.183000000005</v>
      </c>
    </row>
    <row r="2693" spans="1:8">
      <c r="A2693" s="38" t="s">
        <v>8</v>
      </c>
      <c r="B2693" s="31">
        <v>2017</v>
      </c>
      <c r="C2693" s="31">
        <v>19</v>
      </c>
      <c r="D2693" s="32">
        <v>2.3735399999999999E-3</v>
      </c>
      <c r="E2693" s="32">
        <v>2.3707200000000002E-3</v>
      </c>
      <c r="F2693" s="32">
        <v>0.99762927999999995</v>
      </c>
      <c r="G2693" s="33">
        <v>89790.769</v>
      </c>
      <c r="H2693" s="39">
        <v>89684.334000000003</v>
      </c>
    </row>
    <row r="2694" spans="1:8">
      <c r="A2694" s="38" t="s">
        <v>8</v>
      </c>
      <c r="B2694" s="31">
        <v>2017</v>
      </c>
      <c r="C2694" s="31">
        <v>20</v>
      </c>
      <c r="D2694" s="32">
        <v>2.5535699999999998E-3</v>
      </c>
      <c r="E2694" s="32">
        <v>2.5503100000000001E-3</v>
      </c>
      <c r="F2694" s="32">
        <v>0.99744969000000006</v>
      </c>
      <c r="G2694" s="33">
        <v>89577.9</v>
      </c>
      <c r="H2694" s="39">
        <v>89463.673999999999</v>
      </c>
    </row>
    <row r="2695" spans="1:8">
      <c r="A2695" s="38" t="s">
        <v>8</v>
      </c>
      <c r="B2695" s="31">
        <v>2017</v>
      </c>
      <c r="C2695" s="31">
        <v>21</v>
      </c>
      <c r="D2695" s="32">
        <v>2.7141299999999999E-3</v>
      </c>
      <c r="E2695" s="32">
        <v>2.71046E-3</v>
      </c>
      <c r="F2695" s="32">
        <v>0.99728954000000003</v>
      </c>
      <c r="G2695" s="33">
        <v>89349.448000000004</v>
      </c>
      <c r="H2695" s="39">
        <v>89228.358999999997</v>
      </c>
    </row>
    <row r="2696" spans="1:8">
      <c r="A2696" s="38" t="s">
        <v>8</v>
      </c>
      <c r="B2696" s="31">
        <v>2017</v>
      </c>
      <c r="C2696" s="31">
        <v>22</v>
      </c>
      <c r="D2696" s="32">
        <v>2.86105E-3</v>
      </c>
      <c r="E2696" s="32">
        <v>2.85696E-3</v>
      </c>
      <c r="F2696" s="32">
        <v>0.99714303999999998</v>
      </c>
      <c r="G2696" s="33">
        <v>89107.27</v>
      </c>
      <c r="H2696" s="39">
        <v>88979.982000000004</v>
      </c>
    </row>
    <row r="2697" spans="1:8">
      <c r="A2697" s="38" t="s">
        <v>8</v>
      </c>
      <c r="B2697" s="31">
        <v>2017</v>
      </c>
      <c r="C2697" s="31">
        <v>23</v>
      </c>
      <c r="D2697" s="32">
        <v>2.9843700000000001E-3</v>
      </c>
      <c r="E2697" s="32">
        <v>2.97993E-3</v>
      </c>
      <c r="F2697" s="32">
        <v>0.99702007000000004</v>
      </c>
      <c r="G2697" s="33">
        <v>88852.694000000003</v>
      </c>
      <c r="H2697" s="39">
        <v>88720.307000000001</v>
      </c>
    </row>
    <row r="2698" spans="1:8">
      <c r="A2698" s="38" t="s">
        <v>8</v>
      </c>
      <c r="B2698" s="31">
        <v>2017</v>
      </c>
      <c r="C2698" s="31">
        <v>24</v>
      </c>
      <c r="D2698" s="32">
        <v>3.0979900000000001E-3</v>
      </c>
      <c r="E2698" s="32">
        <v>3.0931999999999999E-3</v>
      </c>
      <c r="F2698" s="32">
        <v>0.99690679999999998</v>
      </c>
      <c r="G2698" s="33">
        <v>88587.92</v>
      </c>
      <c r="H2698" s="39">
        <v>88450.91</v>
      </c>
    </row>
    <row r="2699" spans="1:8">
      <c r="A2699" s="38" t="s">
        <v>8</v>
      </c>
      <c r="B2699" s="31">
        <v>2017</v>
      </c>
      <c r="C2699" s="31">
        <v>25</v>
      </c>
      <c r="D2699" s="32">
        <v>3.2028400000000002E-3</v>
      </c>
      <c r="E2699" s="32">
        <v>3.1977199999999998E-3</v>
      </c>
      <c r="F2699" s="32">
        <v>0.99680228000000004</v>
      </c>
      <c r="G2699" s="33">
        <v>88313.9</v>
      </c>
      <c r="H2699" s="39">
        <v>88172.698000000004</v>
      </c>
    </row>
    <row r="2700" spans="1:8">
      <c r="A2700" s="38" t="s">
        <v>8</v>
      </c>
      <c r="B2700" s="31">
        <v>2017</v>
      </c>
      <c r="C2700" s="31">
        <v>26</v>
      </c>
      <c r="D2700" s="32">
        <v>3.3077800000000002E-3</v>
      </c>
      <c r="E2700" s="32">
        <v>3.3023200000000001E-3</v>
      </c>
      <c r="F2700" s="32">
        <v>0.99669768000000003</v>
      </c>
      <c r="G2700" s="33">
        <v>88031.495999999999</v>
      </c>
      <c r="H2700" s="39">
        <v>87886.142000000007</v>
      </c>
    </row>
    <row r="2701" spans="1:8">
      <c r="A2701" s="38" t="s">
        <v>8</v>
      </c>
      <c r="B2701" s="31">
        <v>2017</v>
      </c>
      <c r="C2701" s="31">
        <v>27</v>
      </c>
      <c r="D2701" s="32">
        <v>3.41873E-3</v>
      </c>
      <c r="E2701" s="32">
        <v>3.41289E-3</v>
      </c>
      <c r="F2701" s="32">
        <v>0.99658711</v>
      </c>
      <c r="G2701" s="33">
        <v>87740.788</v>
      </c>
      <c r="H2701" s="39">
        <v>87591.062999999995</v>
      </c>
    </row>
    <row r="2702" spans="1:8">
      <c r="A2702" s="38" t="s">
        <v>8</v>
      </c>
      <c r="B2702" s="31">
        <v>2017</v>
      </c>
      <c r="C2702" s="31">
        <v>28</v>
      </c>
      <c r="D2702" s="32">
        <v>3.54617E-3</v>
      </c>
      <c r="E2702" s="32">
        <v>3.53989E-3</v>
      </c>
      <c r="F2702" s="32">
        <v>0.99646011000000001</v>
      </c>
      <c r="G2702" s="33">
        <v>87441.338000000003</v>
      </c>
      <c r="H2702" s="39">
        <v>87286.572</v>
      </c>
    </row>
    <row r="2703" spans="1:8">
      <c r="A2703" s="38" t="s">
        <v>8</v>
      </c>
      <c r="B2703" s="31">
        <v>2017</v>
      </c>
      <c r="C2703" s="31">
        <v>29</v>
      </c>
      <c r="D2703" s="32">
        <v>3.6677900000000002E-3</v>
      </c>
      <c r="E2703" s="32">
        <v>3.6610800000000002E-3</v>
      </c>
      <c r="F2703" s="32">
        <v>0.99633892000000002</v>
      </c>
      <c r="G2703" s="33">
        <v>87131.805999999997</v>
      </c>
      <c r="H2703" s="39">
        <v>86972.308000000005</v>
      </c>
    </row>
    <row r="2704" spans="1:8">
      <c r="A2704" s="38" t="s">
        <v>8</v>
      </c>
      <c r="B2704" s="31">
        <v>2017</v>
      </c>
      <c r="C2704" s="31">
        <v>30</v>
      </c>
      <c r="D2704" s="32">
        <v>3.8430999999999999E-3</v>
      </c>
      <c r="E2704" s="32">
        <v>3.8357299999999999E-3</v>
      </c>
      <c r="F2704" s="32">
        <v>0.99616426999999996</v>
      </c>
      <c r="G2704" s="33">
        <v>86812.808999999994</v>
      </c>
      <c r="H2704" s="39">
        <v>86646.313999999998</v>
      </c>
    </row>
    <row r="2705" spans="1:8">
      <c r="A2705" s="38" t="s">
        <v>8</v>
      </c>
      <c r="B2705" s="31">
        <v>2017</v>
      </c>
      <c r="C2705" s="31">
        <v>31</v>
      </c>
      <c r="D2705" s="32">
        <v>3.9549600000000004E-3</v>
      </c>
      <c r="E2705" s="32">
        <v>3.94715E-3</v>
      </c>
      <c r="F2705" s="32">
        <v>0.99605284999999999</v>
      </c>
      <c r="G2705" s="33">
        <v>86479.819000000003</v>
      </c>
      <c r="H2705" s="39">
        <v>86309.144</v>
      </c>
    </row>
    <row r="2706" spans="1:8">
      <c r="A2706" s="38" t="s">
        <v>8</v>
      </c>
      <c r="B2706" s="31">
        <v>2017</v>
      </c>
      <c r="C2706" s="31">
        <v>32</v>
      </c>
      <c r="D2706" s="32">
        <v>4.1711200000000004E-3</v>
      </c>
      <c r="E2706" s="32">
        <v>4.1624399999999999E-3</v>
      </c>
      <c r="F2706" s="32">
        <v>0.99583756000000001</v>
      </c>
      <c r="G2706" s="33">
        <v>86138.468999999997</v>
      </c>
      <c r="H2706" s="39">
        <v>85959.195999999996</v>
      </c>
    </row>
    <row r="2707" spans="1:8">
      <c r="A2707" s="38" t="s">
        <v>8</v>
      </c>
      <c r="B2707" s="31">
        <v>2017</v>
      </c>
      <c r="C2707" s="31">
        <v>33</v>
      </c>
      <c r="D2707" s="32">
        <v>4.3590699999999996E-3</v>
      </c>
      <c r="E2707" s="32">
        <v>4.3495900000000004E-3</v>
      </c>
      <c r="F2707" s="32">
        <v>0.99565040999999999</v>
      </c>
      <c r="G2707" s="33">
        <v>85779.922999999995</v>
      </c>
      <c r="H2707" s="39">
        <v>85593.369000000006</v>
      </c>
    </row>
    <row r="2708" spans="1:8">
      <c r="A2708" s="38" t="s">
        <v>8</v>
      </c>
      <c r="B2708" s="31">
        <v>2017</v>
      </c>
      <c r="C2708" s="31">
        <v>34</v>
      </c>
      <c r="D2708" s="32">
        <v>4.5649599999999999E-3</v>
      </c>
      <c r="E2708" s="32">
        <v>4.55456E-3</v>
      </c>
      <c r="F2708" s="32">
        <v>0.99544544000000001</v>
      </c>
      <c r="G2708" s="33">
        <v>85406.815000000002</v>
      </c>
      <c r="H2708" s="39">
        <v>85212.32</v>
      </c>
    </row>
    <row r="2709" spans="1:8">
      <c r="A2709" s="38" t="s">
        <v>8</v>
      </c>
      <c r="B2709" s="31">
        <v>2017</v>
      </c>
      <c r="C2709" s="31">
        <v>35</v>
      </c>
      <c r="D2709" s="32">
        <v>4.8067400000000003E-3</v>
      </c>
      <c r="E2709" s="32">
        <v>4.7952100000000003E-3</v>
      </c>
      <c r="F2709" s="32">
        <v>0.99520478999999995</v>
      </c>
      <c r="G2709" s="33">
        <v>85017.823999999993</v>
      </c>
      <c r="H2709" s="39">
        <v>84813.985000000001</v>
      </c>
    </row>
    <row r="2710" spans="1:8">
      <c r="A2710" s="38" t="s">
        <v>8</v>
      </c>
      <c r="B2710" s="31">
        <v>2017</v>
      </c>
      <c r="C2710" s="31">
        <v>36</v>
      </c>
      <c r="D2710" s="32">
        <v>5.0383499999999996E-3</v>
      </c>
      <c r="E2710" s="32">
        <v>5.0256900000000002E-3</v>
      </c>
      <c r="F2710" s="32">
        <v>0.99497431000000003</v>
      </c>
      <c r="G2710" s="33">
        <v>84610.145999999993</v>
      </c>
      <c r="H2710" s="39">
        <v>84397.534</v>
      </c>
    </row>
    <row r="2711" spans="1:8">
      <c r="A2711" s="38" t="s">
        <v>8</v>
      </c>
      <c r="B2711" s="31">
        <v>2017</v>
      </c>
      <c r="C2711" s="31">
        <v>37</v>
      </c>
      <c r="D2711" s="32">
        <v>5.2740399999999998E-3</v>
      </c>
      <c r="E2711" s="32">
        <v>5.2601599999999998E-3</v>
      </c>
      <c r="F2711" s="32">
        <v>0.99473984000000004</v>
      </c>
      <c r="G2711" s="33">
        <v>84184.922000000006</v>
      </c>
      <c r="H2711" s="39">
        <v>83963.508000000002</v>
      </c>
    </row>
    <row r="2712" spans="1:8">
      <c r="A2712" s="38" t="s">
        <v>8</v>
      </c>
      <c r="B2712" s="31">
        <v>2017</v>
      </c>
      <c r="C2712" s="31">
        <v>38</v>
      </c>
      <c r="D2712" s="32">
        <v>5.5664299999999998E-3</v>
      </c>
      <c r="E2712" s="32">
        <v>5.5509799999999996E-3</v>
      </c>
      <c r="F2712" s="32">
        <v>0.99444902000000002</v>
      </c>
      <c r="G2712" s="33">
        <v>83742.095000000001</v>
      </c>
      <c r="H2712" s="39">
        <v>83509.67</v>
      </c>
    </row>
    <row r="2713" spans="1:8">
      <c r="A2713" s="38" t="s">
        <v>8</v>
      </c>
      <c r="B2713" s="31">
        <v>2017</v>
      </c>
      <c r="C2713" s="31">
        <v>39</v>
      </c>
      <c r="D2713" s="32">
        <v>5.8193699999999999E-3</v>
      </c>
      <c r="E2713" s="32">
        <v>5.8024799999999996E-3</v>
      </c>
      <c r="F2713" s="32">
        <v>0.99419751999999995</v>
      </c>
      <c r="G2713" s="33">
        <v>83277.244999999995</v>
      </c>
      <c r="H2713" s="39">
        <v>83035.637000000002</v>
      </c>
    </row>
    <row r="2714" spans="1:8">
      <c r="A2714" s="38" t="s">
        <v>8</v>
      </c>
      <c r="B2714" s="31">
        <v>2017</v>
      </c>
      <c r="C2714" s="31">
        <v>40</v>
      </c>
      <c r="D2714" s="32">
        <v>6.1735699999999998E-3</v>
      </c>
      <c r="E2714" s="32">
        <v>6.1545799999999998E-3</v>
      </c>
      <c r="F2714" s="32">
        <v>0.99384541999999998</v>
      </c>
      <c r="G2714" s="33">
        <v>82794.03</v>
      </c>
      <c r="H2714" s="39">
        <v>82539.248999999996</v>
      </c>
    </row>
    <row r="2715" spans="1:8">
      <c r="A2715" s="38" t="s">
        <v>8</v>
      </c>
      <c r="B2715" s="31">
        <v>2017</v>
      </c>
      <c r="C2715" s="31">
        <v>41</v>
      </c>
      <c r="D2715" s="32">
        <v>6.3721300000000002E-3</v>
      </c>
      <c r="E2715" s="32">
        <v>6.3518899999999998E-3</v>
      </c>
      <c r="F2715" s="32">
        <v>0.99364810999999997</v>
      </c>
      <c r="G2715" s="33">
        <v>82284.467999999993</v>
      </c>
      <c r="H2715" s="39">
        <v>82023.137000000002</v>
      </c>
    </row>
    <row r="2716" spans="1:8">
      <c r="A2716" s="38" t="s">
        <v>8</v>
      </c>
      <c r="B2716" s="31">
        <v>2017</v>
      </c>
      <c r="C2716" s="31">
        <v>42</v>
      </c>
      <c r="D2716" s="32">
        <v>6.7783899999999996E-3</v>
      </c>
      <c r="E2716" s="32">
        <v>6.7554900000000003E-3</v>
      </c>
      <c r="F2716" s="32">
        <v>0.99324451000000002</v>
      </c>
      <c r="G2716" s="33">
        <v>81761.804999999993</v>
      </c>
      <c r="H2716" s="39">
        <v>81485.634999999995</v>
      </c>
    </row>
    <row r="2717" spans="1:8">
      <c r="A2717" s="38" t="s">
        <v>8</v>
      </c>
      <c r="B2717" s="31">
        <v>2017</v>
      </c>
      <c r="C2717" s="31">
        <v>43</v>
      </c>
      <c r="D2717" s="32">
        <v>7.0487700000000002E-3</v>
      </c>
      <c r="E2717" s="32">
        <v>7.0240099999999998E-3</v>
      </c>
      <c r="F2717" s="32">
        <v>0.99297599000000003</v>
      </c>
      <c r="G2717" s="33">
        <v>81209.464000000007</v>
      </c>
      <c r="H2717" s="39">
        <v>80924.255999999994</v>
      </c>
    </row>
    <row r="2718" spans="1:8">
      <c r="A2718" s="38" t="s">
        <v>8</v>
      </c>
      <c r="B2718" s="31">
        <v>2017</v>
      </c>
      <c r="C2718" s="31">
        <v>44</v>
      </c>
      <c r="D2718" s="32">
        <v>7.3996799999999996E-3</v>
      </c>
      <c r="E2718" s="32">
        <v>7.3724000000000003E-3</v>
      </c>
      <c r="F2718" s="32">
        <v>0.99262760000000005</v>
      </c>
      <c r="G2718" s="33">
        <v>80639.047999999995</v>
      </c>
      <c r="H2718" s="39">
        <v>80341.796000000002</v>
      </c>
    </row>
    <row r="2719" spans="1:8">
      <c r="A2719" s="38" t="s">
        <v>8</v>
      </c>
      <c r="B2719" s="31">
        <v>2017</v>
      </c>
      <c r="C2719" s="31">
        <v>45</v>
      </c>
      <c r="D2719" s="32">
        <v>7.8240199999999992E-3</v>
      </c>
      <c r="E2719" s="32">
        <v>7.7935299999999999E-3</v>
      </c>
      <c r="F2719" s="32">
        <v>0.99220646999999995</v>
      </c>
      <c r="G2719" s="33">
        <v>80044.544999999998</v>
      </c>
      <c r="H2719" s="39">
        <v>79732.63</v>
      </c>
    </row>
    <row r="2720" spans="1:8">
      <c r="A2720" s="38" t="s">
        <v>8</v>
      </c>
      <c r="B2720" s="31">
        <v>2017</v>
      </c>
      <c r="C2720" s="31">
        <v>46</v>
      </c>
      <c r="D2720" s="32">
        <v>8.1888199999999994E-3</v>
      </c>
      <c r="E2720" s="32">
        <v>8.15543E-3</v>
      </c>
      <c r="F2720" s="32">
        <v>0.99184457000000004</v>
      </c>
      <c r="G2720" s="33">
        <v>79420.714999999997</v>
      </c>
      <c r="H2720" s="39">
        <v>79096.86</v>
      </c>
    </row>
    <row r="2721" spans="1:8">
      <c r="A2721" s="38" t="s">
        <v>8</v>
      </c>
      <c r="B2721" s="31">
        <v>2017</v>
      </c>
      <c r="C2721" s="31">
        <v>47</v>
      </c>
      <c r="D2721" s="32">
        <v>8.6513000000000007E-3</v>
      </c>
      <c r="E2721" s="32">
        <v>8.6140399999999999E-3</v>
      </c>
      <c r="F2721" s="32">
        <v>0.99138596000000001</v>
      </c>
      <c r="G2721" s="33">
        <v>78773.005000000005</v>
      </c>
      <c r="H2721" s="39">
        <v>78433.728000000003</v>
      </c>
    </row>
    <row r="2722" spans="1:8">
      <c r="A2722" s="38" t="s">
        <v>8</v>
      </c>
      <c r="B2722" s="31">
        <v>2017</v>
      </c>
      <c r="C2722" s="31">
        <v>48</v>
      </c>
      <c r="D2722" s="32">
        <v>9.2385000000000002E-3</v>
      </c>
      <c r="E2722" s="32">
        <v>9.1960199999999992E-3</v>
      </c>
      <c r="F2722" s="32">
        <v>0.99080398000000003</v>
      </c>
      <c r="G2722" s="33">
        <v>78094.451000000001</v>
      </c>
      <c r="H2722" s="39">
        <v>77735.372000000003</v>
      </c>
    </row>
    <row r="2723" spans="1:8">
      <c r="A2723" s="38" t="s">
        <v>8</v>
      </c>
      <c r="B2723" s="31">
        <v>2017</v>
      </c>
      <c r="C2723" s="31">
        <v>49</v>
      </c>
      <c r="D2723" s="32">
        <v>9.8219599999999994E-3</v>
      </c>
      <c r="E2723" s="32">
        <v>9.7739599999999999E-3</v>
      </c>
      <c r="F2723" s="32">
        <v>0.99022604000000003</v>
      </c>
      <c r="G2723" s="33">
        <v>77376.293000000005</v>
      </c>
      <c r="H2723" s="39">
        <v>76998.156000000003</v>
      </c>
    </row>
    <row r="2724" spans="1:8">
      <c r="A2724" s="38" t="s">
        <v>8</v>
      </c>
      <c r="B2724" s="31">
        <v>2017</v>
      </c>
      <c r="C2724" s="31">
        <v>50</v>
      </c>
      <c r="D2724" s="32">
        <v>1.061759E-2</v>
      </c>
      <c r="E2724" s="32">
        <v>1.056152E-2</v>
      </c>
      <c r="F2724" s="32">
        <v>0.98943848000000001</v>
      </c>
      <c r="G2724" s="33">
        <v>76620.02</v>
      </c>
      <c r="H2724" s="39">
        <v>76215.407999999996</v>
      </c>
    </row>
    <row r="2725" spans="1:8">
      <c r="A2725" s="38" t="s">
        <v>8</v>
      </c>
      <c r="B2725" s="31">
        <v>2017</v>
      </c>
      <c r="C2725" s="31">
        <v>51</v>
      </c>
      <c r="D2725" s="32">
        <v>1.1123030000000001E-2</v>
      </c>
      <c r="E2725" s="32">
        <v>1.106151E-2</v>
      </c>
      <c r="F2725" s="32">
        <v>0.98893849</v>
      </c>
      <c r="G2725" s="33">
        <v>75810.796000000002</v>
      </c>
      <c r="H2725" s="39">
        <v>75391.505000000005</v>
      </c>
    </row>
    <row r="2726" spans="1:8">
      <c r="A2726" s="38" t="s">
        <v>8</v>
      </c>
      <c r="B2726" s="31">
        <v>2017</v>
      </c>
      <c r="C2726" s="31">
        <v>52</v>
      </c>
      <c r="D2726" s="32">
        <v>1.2010120000000001E-2</v>
      </c>
      <c r="E2726" s="32">
        <v>1.193843E-2</v>
      </c>
      <c r="F2726" s="32">
        <v>0.98806156999999994</v>
      </c>
      <c r="G2726" s="33">
        <v>74972.214000000007</v>
      </c>
      <c r="H2726" s="39">
        <v>74524.688999999998</v>
      </c>
    </row>
    <row r="2727" spans="1:8">
      <c r="A2727" s="38" t="s">
        <v>8</v>
      </c>
      <c r="B2727" s="31">
        <v>2017</v>
      </c>
      <c r="C2727" s="31">
        <v>53</v>
      </c>
      <c r="D2727" s="32">
        <v>1.269407E-2</v>
      </c>
      <c r="E2727" s="32">
        <v>1.261401E-2</v>
      </c>
      <c r="F2727" s="32">
        <v>0.98738599000000005</v>
      </c>
      <c r="G2727" s="33">
        <v>74077.163</v>
      </c>
      <c r="H2727" s="39">
        <v>73609.957999999999</v>
      </c>
    </row>
    <row r="2728" spans="1:8">
      <c r="A2728" s="38" t="s">
        <v>8</v>
      </c>
      <c r="B2728" s="31">
        <v>2017</v>
      </c>
      <c r="C2728" s="31">
        <v>54</v>
      </c>
      <c r="D2728" s="32">
        <v>1.350487E-2</v>
      </c>
      <c r="E2728" s="32">
        <v>1.3414290000000001E-2</v>
      </c>
      <c r="F2728" s="32">
        <v>0.98658570999999995</v>
      </c>
      <c r="G2728" s="33">
        <v>73142.752999999997</v>
      </c>
      <c r="H2728" s="39">
        <v>72652.173999999999</v>
      </c>
    </row>
    <row r="2729" spans="1:8">
      <c r="A2729" s="38" t="s">
        <v>8</v>
      </c>
      <c r="B2729" s="31">
        <v>2017</v>
      </c>
      <c r="C2729" s="31">
        <v>55</v>
      </c>
      <c r="D2729" s="32">
        <v>1.4316270000000001E-2</v>
      </c>
      <c r="E2729" s="32">
        <v>1.421452E-2</v>
      </c>
      <c r="F2729" s="32">
        <v>0.98578547999999999</v>
      </c>
      <c r="G2729" s="33">
        <v>72161.595000000001</v>
      </c>
      <c r="H2729" s="39">
        <v>71648.724000000002</v>
      </c>
    </row>
    <row r="2730" spans="1:8">
      <c r="A2730" s="38" t="s">
        <v>8</v>
      </c>
      <c r="B2730" s="31">
        <v>2017</v>
      </c>
      <c r="C2730" s="31">
        <v>56</v>
      </c>
      <c r="D2730" s="32">
        <v>1.525086E-2</v>
      </c>
      <c r="E2730" s="32">
        <v>1.513545E-2</v>
      </c>
      <c r="F2730" s="32">
        <v>0.98486454999999995</v>
      </c>
      <c r="G2730" s="33">
        <v>71135.853000000003</v>
      </c>
      <c r="H2730" s="39">
        <v>70597.516000000003</v>
      </c>
    </row>
    <row r="2731" spans="1:8">
      <c r="A2731" s="38" t="s">
        <v>8</v>
      </c>
      <c r="B2731" s="31">
        <v>2017</v>
      </c>
      <c r="C2731" s="31">
        <v>57</v>
      </c>
      <c r="D2731" s="32">
        <v>1.621819E-2</v>
      </c>
      <c r="E2731" s="32">
        <v>1.608774E-2</v>
      </c>
      <c r="F2731" s="32">
        <v>0.98391225999999998</v>
      </c>
      <c r="G2731" s="33">
        <v>70059.179999999993</v>
      </c>
      <c r="H2731" s="39">
        <v>69495.633000000002</v>
      </c>
    </row>
    <row r="2732" spans="1:8">
      <c r="A2732" s="38" t="s">
        <v>8</v>
      </c>
      <c r="B2732" s="31">
        <v>2017</v>
      </c>
      <c r="C2732" s="31">
        <v>58</v>
      </c>
      <c r="D2732" s="32">
        <v>1.7529630000000001E-2</v>
      </c>
      <c r="E2732" s="32">
        <v>1.737733E-2</v>
      </c>
      <c r="F2732" s="32">
        <v>0.98262267000000003</v>
      </c>
      <c r="G2732" s="33">
        <v>68932.085999999996</v>
      </c>
      <c r="H2732" s="39">
        <v>68333.159</v>
      </c>
    </row>
    <row r="2733" spans="1:8">
      <c r="A2733" s="38" t="s">
        <v>8</v>
      </c>
      <c r="B2733" s="31">
        <v>2017</v>
      </c>
      <c r="C2733" s="31">
        <v>59</v>
      </c>
      <c r="D2733" s="32">
        <v>1.8858320000000001E-2</v>
      </c>
      <c r="E2733" s="32">
        <v>1.868216E-2</v>
      </c>
      <c r="F2733" s="32">
        <v>0.98131784</v>
      </c>
      <c r="G2733" s="33">
        <v>67734.231</v>
      </c>
      <c r="H2733" s="39">
        <v>67101.52</v>
      </c>
    </row>
    <row r="2734" spans="1:8">
      <c r="A2734" s="38" t="s">
        <v>8</v>
      </c>
      <c r="B2734" s="31">
        <v>2017</v>
      </c>
      <c r="C2734" s="31">
        <v>60</v>
      </c>
      <c r="D2734" s="32">
        <v>2.0779590000000001E-2</v>
      </c>
      <c r="E2734" s="32">
        <v>2.0565920000000001E-2</v>
      </c>
      <c r="F2734" s="32">
        <v>0.97943407999999998</v>
      </c>
      <c r="G2734" s="33">
        <v>66468.808999999994</v>
      </c>
      <c r="H2734" s="39">
        <v>65785.312999999995</v>
      </c>
    </row>
    <row r="2735" spans="1:8">
      <c r="A2735" s="38" t="s">
        <v>8</v>
      </c>
      <c r="B2735" s="31">
        <v>2017</v>
      </c>
      <c r="C2735" s="31">
        <v>61</v>
      </c>
      <c r="D2735" s="32">
        <v>2.2095409999999999E-2</v>
      </c>
      <c r="E2735" s="32">
        <v>2.1853979999999999E-2</v>
      </c>
      <c r="F2735" s="32">
        <v>0.97814601999999995</v>
      </c>
      <c r="G2735" s="33">
        <v>65101.817000000003</v>
      </c>
      <c r="H2735" s="39">
        <v>64390.45</v>
      </c>
    </row>
    <row r="2736" spans="1:8">
      <c r="A2736" s="38" t="s">
        <v>8</v>
      </c>
      <c r="B2736" s="31">
        <v>2017</v>
      </c>
      <c r="C2736" s="31">
        <v>62</v>
      </c>
      <c r="D2736" s="32">
        <v>2.430943E-2</v>
      </c>
      <c r="E2736" s="32">
        <v>2.4017500000000001E-2</v>
      </c>
      <c r="F2736" s="32">
        <v>0.97598249999999998</v>
      </c>
      <c r="G2736" s="33">
        <v>63679.084000000003</v>
      </c>
      <c r="H2736" s="39">
        <v>62914.377</v>
      </c>
    </row>
    <row r="2737" spans="1:8">
      <c r="A2737" s="38" t="s">
        <v>8</v>
      </c>
      <c r="B2737" s="31">
        <v>2017</v>
      </c>
      <c r="C2737" s="31">
        <v>63</v>
      </c>
      <c r="D2737" s="32">
        <v>2.6324759999999999E-2</v>
      </c>
      <c r="E2737" s="32">
        <v>2.5982760000000001E-2</v>
      </c>
      <c r="F2737" s="32">
        <v>0.97401724000000001</v>
      </c>
      <c r="G2737" s="33">
        <v>62149.671000000002</v>
      </c>
      <c r="H2737" s="39">
        <v>61342.260999999999</v>
      </c>
    </row>
    <row r="2738" spans="1:8">
      <c r="A2738" s="38" t="s">
        <v>8</v>
      </c>
      <c r="B2738" s="31">
        <v>2017</v>
      </c>
      <c r="C2738" s="31">
        <v>64</v>
      </c>
      <c r="D2738" s="32">
        <v>2.8553419999999999E-2</v>
      </c>
      <c r="E2738" s="32">
        <v>2.8151510000000001E-2</v>
      </c>
      <c r="F2738" s="32">
        <v>0.97184848999999995</v>
      </c>
      <c r="G2738" s="33">
        <v>60534.851000000002</v>
      </c>
      <c r="H2738" s="39">
        <v>59682.777000000002</v>
      </c>
    </row>
    <row r="2739" spans="1:8">
      <c r="A2739" s="38" t="s">
        <v>8</v>
      </c>
      <c r="B2739" s="31">
        <v>2017</v>
      </c>
      <c r="C2739" s="31">
        <v>65</v>
      </c>
      <c r="D2739" s="32">
        <v>3.105805E-2</v>
      </c>
      <c r="E2739" s="32">
        <v>3.0583119999999998E-2</v>
      </c>
      <c r="F2739" s="32">
        <v>0.96941688000000004</v>
      </c>
      <c r="G2739" s="33">
        <v>58830.703000000001</v>
      </c>
      <c r="H2739" s="39">
        <v>57931.09</v>
      </c>
    </row>
    <row r="2740" spans="1:8">
      <c r="A2740" s="38" t="s">
        <v>8</v>
      </c>
      <c r="B2740" s="31">
        <v>2017</v>
      </c>
      <c r="C2740" s="31">
        <v>66</v>
      </c>
      <c r="D2740" s="32">
        <v>3.3398860000000002E-2</v>
      </c>
      <c r="E2740" s="32">
        <v>3.2850280000000003E-2</v>
      </c>
      <c r="F2740" s="32">
        <v>0.96714971999999999</v>
      </c>
      <c r="G2740" s="33">
        <v>57031.476999999999</v>
      </c>
      <c r="H2740" s="39">
        <v>56094.726999999999</v>
      </c>
    </row>
    <row r="2741" spans="1:8">
      <c r="A2741" s="38" t="s">
        <v>8</v>
      </c>
      <c r="B2741" s="31">
        <v>2017</v>
      </c>
      <c r="C2741" s="31">
        <v>67</v>
      </c>
      <c r="D2741" s="32">
        <v>3.6324719999999998E-2</v>
      </c>
      <c r="E2741" s="32">
        <v>3.567675E-2</v>
      </c>
      <c r="F2741" s="32">
        <v>0.96432324999999997</v>
      </c>
      <c r="G2741" s="33">
        <v>55157.976999999999</v>
      </c>
      <c r="H2741" s="39">
        <v>54174.048000000003</v>
      </c>
    </row>
    <row r="2742" spans="1:8">
      <c r="A2742" s="38" t="s">
        <v>8</v>
      </c>
      <c r="B2742" s="31">
        <v>2017</v>
      </c>
      <c r="C2742" s="31">
        <v>68</v>
      </c>
      <c r="D2742" s="32">
        <v>3.9693230000000003E-2</v>
      </c>
      <c r="E2742" s="32">
        <v>3.8920780000000002E-2</v>
      </c>
      <c r="F2742" s="32">
        <v>0.96107922000000001</v>
      </c>
      <c r="G2742" s="33">
        <v>53190.12</v>
      </c>
      <c r="H2742" s="39">
        <v>52155.019</v>
      </c>
    </row>
    <row r="2743" spans="1:8">
      <c r="A2743" s="38" t="s">
        <v>8</v>
      </c>
      <c r="B2743" s="31">
        <v>2017</v>
      </c>
      <c r="C2743" s="31">
        <v>69</v>
      </c>
      <c r="D2743" s="32">
        <v>4.30981E-2</v>
      </c>
      <c r="E2743" s="32">
        <v>4.2188969999999999E-2</v>
      </c>
      <c r="F2743" s="32">
        <v>0.95781103000000001</v>
      </c>
      <c r="G2743" s="33">
        <v>51119.919000000002</v>
      </c>
      <c r="H2743" s="39">
        <v>50041.57</v>
      </c>
    </row>
    <row r="2744" spans="1:8">
      <c r="A2744" s="38" t="s">
        <v>8</v>
      </c>
      <c r="B2744" s="31">
        <v>2017</v>
      </c>
      <c r="C2744" s="31">
        <v>70</v>
      </c>
      <c r="D2744" s="32">
        <v>4.8035210000000002E-2</v>
      </c>
      <c r="E2744" s="32">
        <v>4.6908579999999998E-2</v>
      </c>
      <c r="F2744" s="32">
        <v>0.95309142000000002</v>
      </c>
      <c r="G2744" s="33">
        <v>48963.222000000002</v>
      </c>
      <c r="H2744" s="39">
        <v>47814.824000000001</v>
      </c>
    </row>
    <row r="2745" spans="1:8">
      <c r="A2745" s="38" t="s">
        <v>8</v>
      </c>
      <c r="B2745" s="31">
        <v>2017</v>
      </c>
      <c r="C2745" s="31">
        <v>71</v>
      </c>
      <c r="D2745" s="32">
        <v>5.1469630000000002E-2</v>
      </c>
      <c r="E2745" s="32">
        <v>5.0178300000000002E-2</v>
      </c>
      <c r="F2745" s="32">
        <v>0.94982169999999999</v>
      </c>
      <c r="G2745" s="33">
        <v>46666.427000000003</v>
      </c>
      <c r="H2745" s="39">
        <v>45495.606</v>
      </c>
    </row>
    <row r="2746" spans="1:8">
      <c r="A2746" s="38" t="s">
        <v>8</v>
      </c>
      <c r="B2746" s="31">
        <v>2017</v>
      </c>
      <c r="C2746" s="31">
        <v>72</v>
      </c>
      <c r="D2746" s="32">
        <v>5.7261380000000001E-2</v>
      </c>
      <c r="E2746" s="32">
        <v>5.5667580000000001E-2</v>
      </c>
      <c r="F2746" s="32">
        <v>0.94433241999999995</v>
      </c>
      <c r="G2746" s="33">
        <v>44324.785000000003</v>
      </c>
      <c r="H2746" s="39">
        <v>43091.057999999997</v>
      </c>
    </row>
    <row r="2747" spans="1:8">
      <c r="A2747" s="38" t="s">
        <v>8</v>
      </c>
      <c r="B2747" s="31">
        <v>2017</v>
      </c>
      <c r="C2747" s="31">
        <v>73</v>
      </c>
      <c r="D2747" s="32">
        <v>6.2423770000000003E-2</v>
      </c>
      <c r="E2747" s="32">
        <v>6.0534379999999999E-2</v>
      </c>
      <c r="F2747" s="32">
        <v>0.93946562</v>
      </c>
      <c r="G2747" s="33">
        <v>41857.330999999998</v>
      </c>
      <c r="H2747" s="39">
        <v>40590.428</v>
      </c>
    </row>
    <row r="2748" spans="1:8">
      <c r="A2748" s="38" t="s">
        <v>8</v>
      </c>
      <c r="B2748" s="31">
        <v>2017</v>
      </c>
      <c r="C2748" s="31">
        <v>74</v>
      </c>
      <c r="D2748" s="32">
        <v>6.8352640000000006E-2</v>
      </c>
      <c r="E2748" s="32">
        <v>6.6093799999999994E-2</v>
      </c>
      <c r="F2748" s="32">
        <v>0.93390620000000002</v>
      </c>
      <c r="G2748" s="33">
        <v>39323.523999999998</v>
      </c>
      <c r="H2748" s="39">
        <v>38024.002999999997</v>
      </c>
    </row>
    <row r="2749" spans="1:8">
      <c r="A2749" s="38" t="s">
        <v>8</v>
      </c>
      <c r="B2749" s="31">
        <v>2017</v>
      </c>
      <c r="C2749" s="31">
        <v>75</v>
      </c>
      <c r="D2749" s="32">
        <v>7.4886480000000005E-2</v>
      </c>
      <c r="E2749" s="32">
        <v>7.2183689999999995E-2</v>
      </c>
      <c r="F2749" s="32">
        <v>0.92781630999999998</v>
      </c>
      <c r="G2749" s="33">
        <v>36724.483</v>
      </c>
      <c r="H2749" s="39">
        <v>35399.027999999998</v>
      </c>
    </row>
    <row r="2750" spans="1:8">
      <c r="A2750" s="38" t="s">
        <v>8</v>
      </c>
      <c r="B2750" s="31">
        <v>2017</v>
      </c>
      <c r="C2750" s="31">
        <v>76</v>
      </c>
      <c r="D2750" s="32">
        <v>8.1445069999999994E-2</v>
      </c>
      <c r="E2750" s="32">
        <v>7.82582E-2</v>
      </c>
      <c r="F2750" s="32">
        <v>0.92174179999999994</v>
      </c>
      <c r="G2750" s="33">
        <v>34073.574000000001</v>
      </c>
      <c r="H2750" s="39">
        <v>32740.306</v>
      </c>
    </row>
    <row r="2751" spans="1:8">
      <c r="A2751" s="38" t="s">
        <v>8</v>
      </c>
      <c r="B2751" s="31">
        <v>2017</v>
      </c>
      <c r="C2751" s="31">
        <v>77</v>
      </c>
      <c r="D2751" s="32">
        <v>8.8487620000000003E-2</v>
      </c>
      <c r="E2751" s="32">
        <v>8.4738469999999996E-2</v>
      </c>
      <c r="F2751" s="32">
        <v>0.91526152999999999</v>
      </c>
      <c r="G2751" s="33">
        <v>31407.037</v>
      </c>
      <c r="H2751" s="39">
        <v>30076.345000000001</v>
      </c>
    </row>
    <row r="2752" spans="1:8">
      <c r="A2752" s="38" t="s">
        <v>8</v>
      </c>
      <c r="B2752" s="31">
        <v>2017</v>
      </c>
      <c r="C2752" s="31">
        <v>78</v>
      </c>
      <c r="D2752" s="32">
        <v>9.7327200000000003E-2</v>
      </c>
      <c r="E2752" s="32">
        <v>9.2810690000000001E-2</v>
      </c>
      <c r="F2752" s="32">
        <v>0.90718931000000003</v>
      </c>
      <c r="G2752" s="33">
        <v>28745.652999999998</v>
      </c>
      <c r="H2752" s="39">
        <v>27411.701000000001</v>
      </c>
    </row>
    <row r="2753" spans="1:8">
      <c r="A2753" s="38" t="s">
        <v>8</v>
      </c>
      <c r="B2753" s="31">
        <v>2017</v>
      </c>
      <c r="C2753" s="31">
        <v>79</v>
      </c>
      <c r="D2753" s="32">
        <v>0.10544568</v>
      </c>
      <c r="E2753" s="32">
        <v>0.10016471</v>
      </c>
      <c r="F2753" s="32">
        <v>0.89983528999999995</v>
      </c>
      <c r="G2753" s="33">
        <v>26077.749</v>
      </c>
      <c r="H2753" s="39">
        <v>24771.714</v>
      </c>
    </row>
    <row r="2754" spans="1:8">
      <c r="A2754" s="38" t="s">
        <v>8</v>
      </c>
      <c r="B2754" s="31">
        <v>2017</v>
      </c>
      <c r="C2754" s="31">
        <v>80</v>
      </c>
      <c r="D2754" s="32">
        <v>0.11613123</v>
      </c>
      <c r="E2754" s="32">
        <v>0.10975806</v>
      </c>
      <c r="F2754" s="32">
        <v>0.89024194000000001</v>
      </c>
      <c r="G2754" s="33">
        <v>23465.679</v>
      </c>
      <c r="H2754" s="39">
        <v>22177.904999999999</v>
      </c>
    </row>
    <row r="2755" spans="1:8">
      <c r="A2755" s="38" t="s">
        <v>8</v>
      </c>
      <c r="B2755" s="31">
        <v>2017</v>
      </c>
      <c r="C2755" s="31">
        <v>81</v>
      </c>
      <c r="D2755" s="32">
        <v>0.12421718</v>
      </c>
      <c r="E2755" s="32">
        <v>0.11695337</v>
      </c>
      <c r="F2755" s="32">
        <v>0.88304663000000005</v>
      </c>
      <c r="G2755" s="33">
        <v>20890.132000000001</v>
      </c>
      <c r="H2755" s="39">
        <v>19668.545999999998</v>
      </c>
    </row>
    <row r="2756" spans="1:8">
      <c r="A2756" s="38" t="s">
        <v>8</v>
      </c>
      <c r="B2756" s="31">
        <v>2017</v>
      </c>
      <c r="C2756" s="31">
        <v>82</v>
      </c>
      <c r="D2756" s="32">
        <v>0.13762103000000001</v>
      </c>
      <c r="E2756" s="32">
        <v>0.12876092</v>
      </c>
      <c r="F2756" s="32">
        <v>0.87123908000000005</v>
      </c>
      <c r="G2756" s="33">
        <v>18446.96</v>
      </c>
      <c r="H2756" s="39">
        <v>17259.335999999999</v>
      </c>
    </row>
    <row r="2757" spans="1:8">
      <c r="A2757" s="38" t="s">
        <v>8</v>
      </c>
      <c r="B2757" s="31">
        <v>2017</v>
      </c>
      <c r="C2757" s="31">
        <v>83</v>
      </c>
      <c r="D2757" s="32">
        <v>0.14987400000000001</v>
      </c>
      <c r="E2757" s="32">
        <v>0.13942584999999999</v>
      </c>
      <c r="F2757" s="32">
        <v>0.86057415000000004</v>
      </c>
      <c r="G2757" s="33">
        <v>16071.713</v>
      </c>
      <c r="H2757" s="39">
        <v>14951.307000000001</v>
      </c>
    </row>
    <row r="2758" spans="1:8">
      <c r="A2758" s="38" t="s">
        <v>8</v>
      </c>
      <c r="B2758" s="31">
        <v>2017</v>
      </c>
      <c r="C2758" s="31">
        <v>84</v>
      </c>
      <c r="D2758" s="32">
        <v>0.16414475000000001</v>
      </c>
      <c r="E2758" s="32">
        <v>0.15169479999999999</v>
      </c>
      <c r="F2758" s="32">
        <v>0.84830519999999998</v>
      </c>
      <c r="G2758" s="33">
        <v>13830.9</v>
      </c>
      <c r="H2758" s="39">
        <v>12781.862999999999</v>
      </c>
    </row>
    <row r="2759" spans="1:8">
      <c r="A2759" s="38" t="s">
        <v>8</v>
      </c>
      <c r="B2759" s="31">
        <v>2017</v>
      </c>
      <c r="C2759" s="31">
        <v>85</v>
      </c>
      <c r="D2759" s="32">
        <v>0.17757825999999999</v>
      </c>
      <c r="E2759" s="32">
        <v>0.16309702000000001</v>
      </c>
      <c r="F2759" s="32">
        <v>0.83690297999999996</v>
      </c>
      <c r="G2759" s="33">
        <v>11732.825000000001</v>
      </c>
      <c r="H2759" s="39">
        <v>10776.03</v>
      </c>
    </row>
    <row r="2760" spans="1:8">
      <c r="A2760" s="38" t="s">
        <v>8</v>
      </c>
      <c r="B2760" s="31">
        <v>2017</v>
      </c>
      <c r="C2760" s="31">
        <v>86</v>
      </c>
      <c r="D2760" s="32">
        <v>0.19240412000000001</v>
      </c>
      <c r="E2760" s="32">
        <v>0.17551884000000001</v>
      </c>
      <c r="F2760" s="32">
        <v>0.82448116000000005</v>
      </c>
      <c r="G2760" s="33">
        <v>9819.2360000000008</v>
      </c>
      <c r="H2760" s="39">
        <v>8957.5059999999994</v>
      </c>
    </row>
    <row r="2761" spans="1:8">
      <c r="A2761" s="38" t="s">
        <v>8</v>
      </c>
      <c r="B2761" s="31">
        <v>2017</v>
      </c>
      <c r="C2761" s="31">
        <v>87</v>
      </c>
      <c r="D2761" s="32">
        <v>0.20718971</v>
      </c>
      <c r="E2761" s="32">
        <v>0.18774073999999999</v>
      </c>
      <c r="F2761" s="32">
        <v>0.81225926000000004</v>
      </c>
      <c r="G2761" s="33">
        <v>8095.7749999999996</v>
      </c>
      <c r="H2761" s="39">
        <v>7335.8220000000001</v>
      </c>
    </row>
    <row r="2762" spans="1:8">
      <c r="A2762" s="38" t="s">
        <v>8</v>
      </c>
      <c r="B2762" s="31">
        <v>2017</v>
      </c>
      <c r="C2762" s="31">
        <v>88</v>
      </c>
      <c r="D2762" s="32">
        <v>0.22360685</v>
      </c>
      <c r="E2762" s="32">
        <v>0.20112084999999999</v>
      </c>
      <c r="F2762" s="32">
        <v>0.79887914999999998</v>
      </c>
      <c r="G2762" s="33">
        <v>6575.8680000000004</v>
      </c>
      <c r="H2762" s="39">
        <v>5914.5959999999995</v>
      </c>
    </row>
    <row r="2763" spans="1:8">
      <c r="A2763" s="38" t="s">
        <v>8</v>
      </c>
      <c r="B2763" s="31">
        <v>2017</v>
      </c>
      <c r="C2763" s="31">
        <v>89</v>
      </c>
      <c r="D2763" s="32">
        <v>0.23951968000000001</v>
      </c>
      <c r="E2763" s="32">
        <v>0.21390273000000001</v>
      </c>
      <c r="F2763" s="32">
        <v>0.78609726999999996</v>
      </c>
      <c r="G2763" s="33">
        <v>5253.3239999999996</v>
      </c>
      <c r="H2763" s="39">
        <v>4691.4740000000002</v>
      </c>
    </row>
    <row r="2764" spans="1:8">
      <c r="A2764" s="38" t="s">
        <v>8</v>
      </c>
      <c r="B2764" s="31">
        <v>2017</v>
      </c>
      <c r="C2764" s="31">
        <v>90</v>
      </c>
      <c r="D2764" s="32">
        <v>0.26043738</v>
      </c>
      <c r="E2764" s="32">
        <v>0.23043095999999999</v>
      </c>
      <c r="F2764" s="32">
        <v>0.76956904000000004</v>
      </c>
      <c r="G2764" s="33">
        <v>4129.6239999999998</v>
      </c>
      <c r="H2764" s="39">
        <v>3653.8270000000002</v>
      </c>
    </row>
    <row r="2765" spans="1:8">
      <c r="A2765" s="38" t="s">
        <v>8</v>
      </c>
      <c r="B2765" s="31">
        <v>2017</v>
      </c>
      <c r="C2765" s="31">
        <v>91</v>
      </c>
      <c r="D2765" s="32">
        <v>0.27479595000000001</v>
      </c>
      <c r="E2765" s="32">
        <v>0.24160052000000001</v>
      </c>
      <c r="F2765" s="32">
        <v>0.75839948000000001</v>
      </c>
      <c r="G2765" s="33">
        <v>3178.0309999999999</v>
      </c>
      <c r="H2765" s="39">
        <v>2794.1239999999998</v>
      </c>
    </row>
    <row r="2766" spans="1:8">
      <c r="A2766" s="38" t="s">
        <v>8</v>
      </c>
      <c r="B2766" s="31">
        <v>2017</v>
      </c>
      <c r="C2766" s="31">
        <v>92</v>
      </c>
      <c r="D2766" s="32">
        <v>0.29713073000000001</v>
      </c>
      <c r="E2766" s="32">
        <v>0.25869727999999997</v>
      </c>
      <c r="F2766" s="32">
        <v>0.74130271999999997</v>
      </c>
      <c r="G2766" s="33">
        <v>2410.2170000000001</v>
      </c>
      <c r="H2766" s="39">
        <v>2098.4580000000001</v>
      </c>
    </row>
    <row r="2767" spans="1:8">
      <c r="A2767" s="38" t="s">
        <v>8</v>
      </c>
      <c r="B2767" s="31">
        <v>2017</v>
      </c>
      <c r="C2767" s="31">
        <v>93</v>
      </c>
      <c r="D2767" s="32">
        <v>0.31776095999999998</v>
      </c>
      <c r="E2767" s="32">
        <v>0.27419649000000001</v>
      </c>
      <c r="F2767" s="32">
        <v>0.72580350999999999</v>
      </c>
      <c r="G2767" s="33">
        <v>1786.7</v>
      </c>
      <c r="H2767" s="39">
        <v>1541.7470000000001</v>
      </c>
    </row>
    <row r="2768" spans="1:8">
      <c r="A2768" s="38" t="s">
        <v>8</v>
      </c>
      <c r="B2768" s="31">
        <v>2017</v>
      </c>
      <c r="C2768" s="31">
        <v>94</v>
      </c>
      <c r="D2768" s="32">
        <v>0.34016561000000001</v>
      </c>
      <c r="E2768" s="32">
        <v>0.29071925999999998</v>
      </c>
      <c r="F2768" s="32">
        <v>0.70928073999999997</v>
      </c>
      <c r="G2768" s="33">
        <v>1296.7929999999999</v>
      </c>
      <c r="H2768" s="39">
        <v>1108.2919999999999</v>
      </c>
    </row>
    <row r="2769" spans="1:8">
      <c r="A2769" s="38" t="s">
        <v>8</v>
      </c>
      <c r="B2769" s="31">
        <v>2017</v>
      </c>
      <c r="C2769" s="31">
        <v>95</v>
      </c>
      <c r="D2769" s="32">
        <v>0.36451818000000002</v>
      </c>
      <c r="E2769" s="32">
        <v>0.30832343000000001</v>
      </c>
      <c r="F2769" s="32">
        <v>0.69167657000000005</v>
      </c>
      <c r="G2769" s="33">
        <v>919.79100000000005</v>
      </c>
      <c r="H2769" s="39">
        <v>777.99400000000003</v>
      </c>
    </row>
    <row r="2770" spans="1:8">
      <c r="A2770" s="38" t="s">
        <v>8</v>
      </c>
      <c r="B2770" s="31">
        <v>2017</v>
      </c>
      <c r="C2770" s="31">
        <v>96</v>
      </c>
      <c r="D2770" s="32">
        <v>0.38704432</v>
      </c>
      <c r="E2770" s="32">
        <v>0.32428750000000001</v>
      </c>
      <c r="F2770" s="32">
        <v>0.67571250000000005</v>
      </c>
      <c r="G2770" s="33">
        <v>636.19799999999998</v>
      </c>
      <c r="H2770" s="39">
        <v>533.04200000000003</v>
      </c>
    </row>
    <row r="2771" spans="1:8">
      <c r="A2771" s="38" t="s">
        <v>8</v>
      </c>
      <c r="B2771" s="31">
        <v>2017</v>
      </c>
      <c r="C2771" s="31">
        <v>97</v>
      </c>
      <c r="D2771" s="32">
        <v>0.40901345</v>
      </c>
      <c r="E2771" s="32">
        <v>0.33956924999999999</v>
      </c>
      <c r="F2771" s="32">
        <v>0.66043074999999996</v>
      </c>
      <c r="G2771" s="33">
        <v>429.887</v>
      </c>
      <c r="H2771" s="39">
        <v>356.89800000000002</v>
      </c>
    </row>
    <row r="2772" spans="1:8">
      <c r="A2772" s="38" t="s">
        <v>8</v>
      </c>
      <c r="B2772" s="31">
        <v>2017</v>
      </c>
      <c r="C2772" s="31">
        <v>98</v>
      </c>
      <c r="D2772" s="32">
        <v>0.43021767</v>
      </c>
      <c r="E2772" s="32">
        <v>0.35405690000000001</v>
      </c>
      <c r="F2772" s="32">
        <v>0.64594309999999999</v>
      </c>
      <c r="G2772" s="33">
        <v>283.91000000000003</v>
      </c>
      <c r="H2772" s="39">
        <v>233.65</v>
      </c>
    </row>
    <row r="2773" spans="1:8">
      <c r="A2773" s="38" t="s">
        <v>8</v>
      </c>
      <c r="B2773" s="31">
        <v>2017</v>
      </c>
      <c r="C2773" s="31">
        <v>99</v>
      </c>
      <c r="D2773" s="32">
        <v>0.45733701999999998</v>
      </c>
      <c r="E2773" s="32">
        <v>0.37222165000000002</v>
      </c>
      <c r="F2773" s="32">
        <v>0.62777835000000004</v>
      </c>
      <c r="G2773" s="33">
        <v>183.39</v>
      </c>
      <c r="H2773" s="39">
        <v>149.25899999999999</v>
      </c>
    </row>
    <row r="2774" spans="1:8">
      <c r="A2774" s="38" t="s">
        <v>8</v>
      </c>
      <c r="B2774" s="31">
        <v>2018</v>
      </c>
      <c r="C2774" s="31">
        <v>1</v>
      </c>
      <c r="D2774" s="32">
        <v>1.10963E-2</v>
      </c>
      <c r="E2774" s="32">
        <v>1.1035079999999999E-2</v>
      </c>
      <c r="F2774" s="32">
        <v>0.98896492000000003</v>
      </c>
      <c r="G2774" s="33">
        <v>94696.797000000006</v>
      </c>
      <c r="H2774" s="39">
        <v>94174.303</v>
      </c>
    </row>
    <row r="2775" spans="1:8">
      <c r="A2775" s="38" t="s">
        <v>8</v>
      </c>
      <c r="B2775" s="31">
        <v>2018</v>
      </c>
      <c r="C2775" s="31">
        <v>2</v>
      </c>
      <c r="D2775" s="32">
        <v>6.7807199999999996E-3</v>
      </c>
      <c r="E2775" s="32">
        <v>6.7578100000000004E-3</v>
      </c>
      <c r="F2775" s="32">
        <v>0.99324219000000002</v>
      </c>
      <c r="G2775" s="33">
        <v>93651.81</v>
      </c>
      <c r="H2775" s="39">
        <v>93335.37</v>
      </c>
    </row>
    <row r="2776" spans="1:8">
      <c r="A2776" s="38" t="s">
        <v>8</v>
      </c>
      <c r="B2776" s="31">
        <v>2018</v>
      </c>
      <c r="C2776" s="31">
        <v>3</v>
      </c>
      <c r="D2776" s="32">
        <v>4.6266600000000003E-3</v>
      </c>
      <c r="E2776" s="32">
        <v>4.6159800000000004E-3</v>
      </c>
      <c r="F2776" s="32">
        <v>0.99538402000000004</v>
      </c>
      <c r="G2776" s="33">
        <v>93018.929000000004</v>
      </c>
      <c r="H2776" s="39">
        <v>92804.241999999998</v>
      </c>
    </row>
    <row r="2777" spans="1:8">
      <c r="A2777" s="38" t="s">
        <v>8</v>
      </c>
      <c r="B2777" s="31">
        <v>2018</v>
      </c>
      <c r="C2777" s="31">
        <v>4</v>
      </c>
      <c r="D2777" s="32">
        <v>3.2644100000000001E-3</v>
      </c>
      <c r="E2777" s="32">
        <v>3.2590900000000001E-3</v>
      </c>
      <c r="F2777" s="32">
        <v>0.99674090999999998</v>
      </c>
      <c r="G2777" s="33">
        <v>92589.555999999997</v>
      </c>
      <c r="H2777" s="39">
        <v>92438.676000000007</v>
      </c>
    </row>
    <row r="2778" spans="1:8">
      <c r="A2778" s="38" t="s">
        <v>8</v>
      </c>
      <c r="B2778" s="31">
        <v>2018</v>
      </c>
      <c r="C2778" s="31">
        <v>5</v>
      </c>
      <c r="D2778" s="32">
        <v>2.4606599999999999E-3</v>
      </c>
      <c r="E2778" s="32">
        <v>2.4576400000000001E-3</v>
      </c>
      <c r="F2778" s="32">
        <v>0.99754235999999996</v>
      </c>
      <c r="G2778" s="33">
        <v>92287.797000000006</v>
      </c>
      <c r="H2778" s="39">
        <v>92174.392000000007</v>
      </c>
    </row>
    <row r="2779" spans="1:8">
      <c r="A2779" s="38" t="s">
        <v>8</v>
      </c>
      <c r="B2779" s="31">
        <v>2018</v>
      </c>
      <c r="C2779" s="31">
        <v>6</v>
      </c>
      <c r="D2779" s="32">
        <v>2.0251900000000001E-3</v>
      </c>
      <c r="E2779" s="32">
        <v>2.02315E-3</v>
      </c>
      <c r="F2779" s="32">
        <v>0.99797685000000003</v>
      </c>
      <c r="G2779" s="33">
        <v>92060.986999999994</v>
      </c>
      <c r="H2779" s="39">
        <v>91967.861000000004</v>
      </c>
    </row>
    <row r="2780" spans="1:8">
      <c r="A2780" s="38" t="s">
        <v>8</v>
      </c>
      <c r="B2780" s="31">
        <v>2018</v>
      </c>
      <c r="C2780" s="31">
        <v>7</v>
      </c>
      <c r="D2780" s="32">
        <v>1.7198999999999999E-3</v>
      </c>
      <c r="E2780" s="32">
        <v>1.71842E-3</v>
      </c>
      <c r="F2780" s="32">
        <v>0.99828158</v>
      </c>
      <c r="G2780" s="33">
        <v>91874.733999999997</v>
      </c>
      <c r="H2780" s="39">
        <v>91795.793999999994</v>
      </c>
    </row>
    <row r="2781" spans="1:8">
      <c r="A2781" s="38" t="s">
        <v>8</v>
      </c>
      <c r="B2781" s="31">
        <v>2018</v>
      </c>
      <c r="C2781" s="31">
        <v>8</v>
      </c>
      <c r="D2781" s="32">
        <v>1.50523E-3</v>
      </c>
      <c r="E2781" s="32">
        <v>1.5041E-3</v>
      </c>
      <c r="F2781" s="32">
        <v>0.99849589999999999</v>
      </c>
      <c r="G2781" s="33">
        <v>91716.854999999996</v>
      </c>
      <c r="H2781" s="39">
        <v>91647.879000000001</v>
      </c>
    </row>
    <row r="2782" spans="1:8">
      <c r="A2782" s="38" t="s">
        <v>8</v>
      </c>
      <c r="B2782" s="31">
        <v>2018</v>
      </c>
      <c r="C2782" s="31">
        <v>9</v>
      </c>
      <c r="D2782" s="32">
        <v>1.3654100000000001E-3</v>
      </c>
      <c r="E2782" s="32">
        <v>1.36447E-3</v>
      </c>
      <c r="F2782" s="32">
        <v>0.99863553000000005</v>
      </c>
      <c r="G2782" s="33">
        <v>91578.903000000006</v>
      </c>
      <c r="H2782" s="39">
        <v>91516.423999999999</v>
      </c>
    </row>
    <row r="2783" spans="1:8">
      <c r="A2783" s="38" t="s">
        <v>8</v>
      </c>
      <c r="B2783" s="31">
        <v>2018</v>
      </c>
      <c r="C2783" s="31">
        <v>10</v>
      </c>
      <c r="D2783" s="32">
        <v>1.2850800000000001E-3</v>
      </c>
      <c r="E2783" s="32">
        <v>1.28425E-3</v>
      </c>
      <c r="F2783" s="32">
        <v>0.99871575000000001</v>
      </c>
      <c r="G2783" s="33">
        <v>91453.945999999996</v>
      </c>
      <c r="H2783" s="39">
        <v>91395.221000000005</v>
      </c>
    </row>
    <row r="2784" spans="1:8">
      <c r="A2784" s="38" t="s">
        <v>8</v>
      </c>
      <c r="B2784" s="31">
        <v>2018</v>
      </c>
      <c r="C2784" s="31">
        <v>11</v>
      </c>
      <c r="D2784" s="32">
        <v>1.24803E-3</v>
      </c>
      <c r="E2784" s="32">
        <v>1.2472500000000001E-3</v>
      </c>
      <c r="F2784" s="32">
        <v>0.99875274999999997</v>
      </c>
      <c r="G2784" s="33">
        <v>91336.495999999999</v>
      </c>
      <c r="H2784" s="39">
        <v>91279.535999999993</v>
      </c>
    </row>
    <row r="2785" spans="1:8">
      <c r="A2785" s="38" t="s">
        <v>8</v>
      </c>
      <c r="B2785" s="31">
        <v>2018</v>
      </c>
      <c r="C2785" s="31">
        <v>12</v>
      </c>
      <c r="D2785" s="32">
        <v>1.26344E-3</v>
      </c>
      <c r="E2785" s="32">
        <v>1.2626499999999999E-3</v>
      </c>
      <c r="F2785" s="32">
        <v>0.99873734999999997</v>
      </c>
      <c r="G2785" s="33">
        <v>91222.576000000001</v>
      </c>
      <c r="H2785" s="39">
        <v>91164.985000000001</v>
      </c>
    </row>
    <row r="2786" spans="1:8">
      <c r="A2786" s="38" t="s">
        <v>8</v>
      </c>
      <c r="B2786" s="31">
        <v>2018</v>
      </c>
      <c r="C2786" s="31">
        <v>13</v>
      </c>
      <c r="D2786" s="32">
        <v>1.31934E-3</v>
      </c>
      <c r="E2786" s="32">
        <v>1.31847E-3</v>
      </c>
      <c r="F2786" s="32">
        <v>0.99868153000000004</v>
      </c>
      <c r="G2786" s="33">
        <v>91107.394</v>
      </c>
      <c r="H2786" s="39">
        <v>91047.332999999999</v>
      </c>
    </row>
    <row r="2787" spans="1:8">
      <c r="A2787" s="38" t="s">
        <v>8</v>
      </c>
      <c r="B2787" s="31">
        <v>2018</v>
      </c>
      <c r="C2787" s="31">
        <v>14</v>
      </c>
      <c r="D2787" s="32">
        <v>1.4214900000000001E-3</v>
      </c>
      <c r="E2787" s="32">
        <v>1.42048E-3</v>
      </c>
      <c r="F2787" s="32">
        <v>0.99857952000000005</v>
      </c>
      <c r="G2787" s="33">
        <v>90987.271999999997</v>
      </c>
      <c r="H2787" s="39">
        <v>90922.649000000005</v>
      </c>
    </row>
    <row r="2788" spans="1:8">
      <c r="A2788" s="38" t="s">
        <v>8</v>
      </c>
      <c r="B2788" s="31">
        <v>2018</v>
      </c>
      <c r="C2788" s="31">
        <v>15</v>
      </c>
      <c r="D2788" s="32">
        <v>1.55828E-3</v>
      </c>
      <c r="E2788" s="32">
        <v>1.55707E-3</v>
      </c>
      <c r="F2788" s="32">
        <v>0.99844292999999995</v>
      </c>
      <c r="G2788" s="33">
        <v>90858.025999999998</v>
      </c>
      <c r="H2788" s="39">
        <v>90787.29</v>
      </c>
    </row>
    <row r="2789" spans="1:8">
      <c r="A2789" s="38" t="s">
        <v>8</v>
      </c>
      <c r="B2789" s="31">
        <v>2018</v>
      </c>
      <c r="C2789" s="31">
        <v>16</v>
      </c>
      <c r="D2789" s="32">
        <v>1.7372799999999999E-3</v>
      </c>
      <c r="E2789" s="32">
        <v>1.73577E-3</v>
      </c>
      <c r="F2789" s="32">
        <v>0.99826422999999997</v>
      </c>
      <c r="G2789" s="33">
        <v>90716.553</v>
      </c>
      <c r="H2789" s="39">
        <v>90637.822</v>
      </c>
    </row>
    <row r="2790" spans="1:8">
      <c r="A2790" s="38" t="s">
        <v>8</v>
      </c>
      <c r="B2790" s="31">
        <v>2018</v>
      </c>
      <c r="C2790" s="31">
        <v>17</v>
      </c>
      <c r="D2790" s="32">
        <v>1.92278E-3</v>
      </c>
      <c r="E2790" s="32">
        <v>1.9209400000000001E-3</v>
      </c>
      <c r="F2790" s="32">
        <v>0.99807906000000002</v>
      </c>
      <c r="G2790" s="33">
        <v>90559.09</v>
      </c>
      <c r="H2790" s="39">
        <v>90472.111000000004</v>
      </c>
    </row>
    <row r="2791" spans="1:8">
      <c r="A2791" s="38" t="s">
        <v>8</v>
      </c>
      <c r="B2791" s="31">
        <v>2018</v>
      </c>
      <c r="C2791" s="31">
        <v>18</v>
      </c>
      <c r="D2791" s="32">
        <v>2.11824E-3</v>
      </c>
      <c r="E2791" s="32">
        <v>2.1159999999999998E-3</v>
      </c>
      <c r="F2791" s="32">
        <v>0.99788399999999999</v>
      </c>
      <c r="G2791" s="33">
        <v>90385.131999999998</v>
      </c>
      <c r="H2791" s="39">
        <v>90289.504000000001</v>
      </c>
    </row>
    <row r="2792" spans="1:8">
      <c r="A2792" s="38" t="s">
        <v>8</v>
      </c>
      <c r="B2792" s="31">
        <v>2018</v>
      </c>
      <c r="C2792" s="31">
        <v>19</v>
      </c>
      <c r="D2792" s="32">
        <v>2.29532E-3</v>
      </c>
      <c r="E2792" s="32">
        <v>2.2926800000000001E-3</v>
      </c>
      <c r="F2792" s="32">
        <v>0.99770731999999995</v>
      </c>
      <c r="G2792" s="33">
        <v>90193.876000000004</v>
      </c>
      <c r="H2792" s="39">
        <v>90090.482999999993</v>
      </c>
    </row>
    <row r="2793" spans="1:8">
      <c r="A2793" s="38" t="s">
        <v>8</v>
      </c>
      <c r="B2793" s="31">
        <v>2018</v>
      </c>
      <c r="C2793" s="31">
        <v>20</v>
      </c>
      <c r="D2793" s="32">
        <v>2.4678500000000002E-3</v>
      </c>
      <c r="E2793" s="32">
        <v>2.46481E-3</v>
      </c>
      <c r="F2793" s="32">
        <v>0.99753519000000002</v>
      </c>
      <c r="G2793" s="33">
        <v>89987.09</v>
      </c>
      <c r="H2793" s="39">
        <v>89876.19</v>
      </c>
    </row>
    <row r="2794" spans="1:8">
      <c r="A2794" s="38" t="s">
        <v>8</v>
      </c>
      <c r="B2794" s="31">
        <v>2018</v>
      </c>
      <c r="C2794" s="31">
        <v>21</v>
      </c>
      <c r="D2794" s="32">
        <v>2.6219699999999999E-3</v>
      </c>
      <c r="E2794" s="32">
        <v>2.6185399999999999E-3</v>
      </c>
      <c r="F2794" s="32">
        <v>0.99738146000000005</v>
      </c>
      <c r="G2794" s="33">
        <v>89765.29</v>
      </c>
      <c r="H2794" s="39">
        <v>89647.763000000006</v>
      </c>
    </row>
    <row r="2795" spans="1:8">
      <c r="A2795" s="38" t="s">
        <v>8</v>
      </c>
      <c r="B2795" s="31">
        <v>2018</v>
      </c>
      <c r="C2795" s="31">
        <v>22</v>
      </c>
      <c r="D2795" s="32">
        <v>2.7630200000000001E-3</v>
      </c>
      <c r="E2795" s="32">
        <v>2.7592099999999998E-3</v>
      </c>
      <c r="F2795" s="32">
        <v>0.99724078999999999</v>
      </c>
      <c r="G2795" s="33">
        <v>89530.236000000004</v>
      </c>
      <c r="H2795" s="39">
        <v>89406.718999999997</v>
      </c>
    </row>
    <row r="2796" spans="1:8">
      <c r="A2796" s="38" t="s">
        <v>8</v>
      </c>
      <c r="B2796" s="31">
        <v>2018</v>
      </c>
      <c r="C2796" s="31">
        <v>23</v>
      </c>
      <c r="D2796" s="32">
        <v>2.8819399999999999E-3</v>
      </c>
      <c r="E2796" s="32">
        <v>2.8777899999999999E-3</v>
      </c>
      <c r="F2796" s="32">
        <v>0.99712221000000001</v>
      </c>
      <c r="G2796" s="33">
        <v>89283.202999999994</v>
      </c>
      <c r="H2796" s="39">
        <v>89154.733999999997</v>
      </c>
    </row>
    <row r="2797" spans="1:8">
      <c r="A2797" s="38" t="s">
        <v>8</v>
      </c>
      <c r="B2797" s="31">
        <v>2018</v>
      </c>
      <c r="C2797" s="31">
        <v>24</v>
      </c>
      <c r="D2797" s="32">
        <v>2.9914299999999998E-3</v>
      </c>
      <c r="E2797" s="32">
        <v>2.9869599999999999E-3</v>
      </c>
      <c r="F2797" s="32">
        <v>0.99701304000000002</v>
      </c>
      <c r="G2797" s="33">
        <v>89026.263999999996</v>
      </c>
      <c r="H2797" s="39">
        <v>88893.304999999993</v>
      </c>
    </row>
    <row r="2798" spans="1:8">
      <c r="A2798" s="38" t="s">
        <v>8</v>
      </c>
      <c r="B2798" s="31">
        <v>2018</v>
      </c>
      <c r="C2798" s="31">
        <v>25</v>
      </c>
      <c r="D2798" s="32">
        <v>3.09268E-3</v>
      </c>
      <c r="E2798" s="32">
        <v>3.0879000000000002E-3</v>
      </c>
      <c r="F2798" s="32">
        <v>0.99691209999999997</v>
      </c>
      <c r="G2798" s="33">
        <v>88760.346999999994</v>
      </c>
      <c r="H2798" s="39">
        <v>88623.304999999993</v>
      </c>
    </row>
    <row r="2799" spans="1:8">
      <c r="A2799" s="38" t="s">
        <v>8</v>
      </c>
      <c r="B2799" s="31">
        <v>2018</v>
      </c>
      <c r="C2799" s="31">
        <v>26</v>
      </c>
      <c r="D2799" s="32">
        <v>3.19426E-3</v>
      </c>
      <c r="E2799" s="32">
        <v>3.1891699999999999E-3</v>
      </c>
      <c r="F2799" s="32">
        <v>0.99681083000000004</v>
      </c>
      <c r="G2799" s="33">
        <v>88486.263000000006</v>
      </c>
      <c r="H2799" s="39">
        <v>88345.164000000004</v>
      </c>
    </row>
    <row r="2800" spans="1:8">
      <c r="A2800" s="38" t="s">
        <v>8</v>
      </c>
      <c r="B2800" s="31">
        <v>2018</v>
      </c>
      <c r="C2800" s="31">
        <v>27</v>
      </c>
      <c r="D2800" s="32">
        <v>3.3026900000000001E-3</v>
      </c>
      <c r="E2800" s="32">
        <v>3.2972499999999998E-3</v>
      </c>
      <c r="F2800" s="32">
        <v>0.99670274999999997</v>
      </c>
      <c r="G2800" s="33">
        <v>88204.066000000006</v>
      </c>
      <c r="H2800" s="39">
        <v>88058.65</v>
      </c>
    </row>
    <row r="2801" spans="1:8">
      <c r="A2801" s="38" t="s">
        <v>8</v>
      </c>
      <c r="B2801" s="31">
        <v>2018</v>
      </c>
      <c r="C2801" s="31">
        <v>28</v>
      </c>
      <c r="D2801" s="32">
        <v>3.4272999999999999E-3</v>
      </c>
      <c r="E2801" s="32">
        <v>3.42144E-3</v>
      </c>
      <c r="F2801" s="32">
        <v>0.99657856</v>
      </c>
      <c r="G2801" s="33">
        <v>87913.235000000001</v>
      </c>
      <c r="H2801" s="39">
        <v>87762.84</v>
      </c>
    </row>
    <row r="2802" spans="1:8">
      <c r="A2802" s="38" t="s">
        <v>8</v>
      </c>
      <c r="B2802" s="31">
        <v>2018</v>
      </c>
      <c r="C2802" s="31">
        <v>29</v>
      </c>
      <c r="D2802" s="32">
        <v>3.5468100000000001E-3</v>
      </c>
      <c r="E2802" s="32">
        <v>3.5405300000000001E-3</v>
      </c>
      <c r="F2802" s="32">
        <v>0.99645947000000001</v>
      </c>
      <c r="G2802" s="33">
        <v>87612.445000000007</v>
      </c>
      <c r="H2802" s="39">
        <v>87457.347999999998</v>
      </c>
    </row>
    <row r="2803" spans="1:8">
      <c r="A2803" s="38" t="s">
        <v>8</v>
      </c>
      <c r="B2803" s="31">
        <v>2018</v>
      </c>
      <c r="C2803" s="31">
        <v>30</v>
      </c>
      <c r="D2803" s="32">
        <v>3.7187399999999999E-3</v>
      </c>
      <c r="E2803" s="32">
        <v>3.7118400000000001E-3</v>
      </c>
      <c r="F2803" s="32">
        <v>0.99628815999999998</v>
      </c>
      <c r="G2803" s="33">
        <v>87302.251000000004</v>
      </c>
      <c r="H2803" s="39">
        <v>87140.225000000006</v>
      </c>
    </row>
    <row r="2804" spans="1:8">
      <c r="A2804" s="38" t="s">
        <v>8</v>
      </c>
      <c r="B2804" s="31">
        <v>2018</v>
      </c>
      <c r="C2804" s="31">
        <v>31</v>
      </c>
      <c r="D2804" s="32">
        <v>3.8295500000000001E-3</v>
      </c>
      <c r="E2804" s="32">
        <v>3.8222299999999998E-3</v>
      </c>
      <c r="F2804" s="32">
        <v>0.99617776999999996</v>
      </c>
      <c r="G2804" s="33">
        <v>86978.198999999993</v>
      </c>
      <c r="H2804" s="39">
        <v>86811.974000000002</v>
      </c>
    </row>
    <row r="2805" spans="1:8">
      <c r="A2805" s="38" t="s">
        <v>8</v>
      </c>
      <c r="B2805" s="31">
        <v>2018</v>
      </c>
      <c r="C2805" s="31">
        <v>32</v>
      </c>
      <c r="D2805" s="32">
        <v>4.0417600000000001E-3</v>
      </c>
      <c r="E2805" s="32">
        <v>4.03361E-3</v>
      </c>
      <c r="F2805" s="32">
        <v>0.99596638999999998</v>
      </c>
      <c r="G2805" s="33">
        <v>86645.748999999996</v>
      </c>
      <c r="H2805" s="39">
        <v>86471.001000000004</v>
      </c>
    </row>
    <row r="2806" spans="1:8">
      <c r="A2806" s="38" t="s">
        <v>8</v>
      </c>
      <c r="B2806" s="31">
        <v>2018</v>
      </c>
      <c r="C2806" s="31">
        <v>33</v>
      </c>
      <c r="D2806" s="32">
        <v>4.2273099999999997E-3</v>
      </c>
      <c r="E2806" s="32">
        <v>4.2183999999999998E-3</v>
      </c>
      <c r="F2806" s="32">
        <v>0.99578160000000004</v>
      </c>
      <c r="G2806" s="33">
        <v>86296.252999999997</v>
      </c>
      <c r="H2806" s="39">
        <v>86114.236999999994</v>
      </c>
    </row>
    <row r="2807" spans="1:8">
      <c r="A2807" s="38" t="s">
        <v>8</v>
      </c>
      <c r="B2807" s="31">
        <v>2018</v>
      </c>
      <c r="C2807" s="31">
        <v>34</v>
      </c>
      <c r="D2807" s="32">
        <v>4.43101E-3</v>
      </c>
      <c r="E2807" s="32">
        <v>4.42122E-3</v>
      </c>
      <c r="F2807" s="32">
        <v>0.99557878</v>
      </c>
      <c r="G2807" s="33">
        <v>85932.221999999994</v>
      </c>
      <c r="H2807" s="39">
        <v>85742.259000000005</v>
      </c>
    </row>
    <row r="2808" spans="1:8">
      <c r="A2808" s="38" t="s">
        <v>8</v>
      </c>
      <c r="B2808" s="31">
        <v>2018</v>
      </c>
      <c r="C2808" s="31">
        <v>35</v>
      </c>
      <c r="D2808" s="32">
        <v>4.6694900000000001E-3</v>
      </c>
      <c r="E2808" s="32">
        <v>4.6586099999999997E-3</v>
      </c>
      <c r="F2808" s="32">
        <v>0.99534138999999999</v>
      </c>
      <c r="G2808" s="33">
        <v>85552.297000000006</v>
      </c>
      <c r="H2808" s="39">
        <v>85353.019</v>
      </c>
    </row>
    <row r="2809" spans="1:8">
      <c r="A2809" s="38" t="s">
        <v>8</v>
      </c>
      <c r="B2809" s="31">
        <v>2018</v>
      </c>
      <c r="C2809" s="31">
        <v>36</v>
      </c>
      <c r="D2809" s="32">
        <v>4.8986000000000003E-3</v>
      </c>
      <c r="E2809" s="32">
        <v>4.8866300000000003E-3</v>
      </c>
      <c r="F2809" s="32">
        <v>0.99511337</v>
      </c>
      <c r="G2809" s="33">
        <v>85153.741999999998</v>
      </c>
      <c r="H2809" s="39">
        <v>84945.683999999994</v>
      </c>
    </row>
    <row r="2810" spans="1:8">
      <c r="A2810" s="38" t="s">
        <v>8</v>
      </c>
      <c r="B2810" s="31">
        <v>2018</v>
      </c>
      <c r="C2810" s="31">
        <v>37</v>
      </c>
      <c r="D2810" s="32">
        <v>5.1328900000000002E-3</v>
      </c>
      <c r="E2810" s="32">
        <v>5.1197500000000002E-3</v>
      </c>
      <c r="F2810" s="32">
        <v>0.99488025000000002</v>
      </c>
      <c r="G2810" s="33">
        <v>84737.626999999993</v>
      </c>
      <c r="H2810" s="39">
        <v>84520.709000000003</v>
      </c>
    </row>
    <row r="2811" spans="1:8">
      <c r="A2811" s="38" t="s">
        <v>8</v>
      </c>
      <c r="B2811" s="31">
        <v>2018</v>
      </c>
      <c r="C2811" s="31">
        <v>38</v>
      </c>
      <c r="D2811" s="32">
        <v>5.4223199999999996E-3</v>
      </c>
      <c r="E2811" s="32">
        <v>5.4076599999999999E-3</v>
      </c>
      <c r="F2811" s="32">
        <v>0.99459233999999996</v>
      </c>
      <c r="G2811" s="33">
        <v>84303.792000000001</v>
      </c>
      <c r="H2811" s="39">
        <v>84075.849000000002</v>
      </c>
    </row>
    <row r="2812" spans="1:8">
      <c r="A2812" s="38" t="s">
        <v>8</v>
      </c>
      <c r="B2812" s="31">
        <v>2018</v>
      </c>
      <c r="C2812" s="31">
        <v>39</v>
      </c>
      <c r="D2812" s="32">
        <v>5.6742700000000004E-3</v>
      </c>
      <c r="E2812" s="32">
        <v>5.6582200000000003E-3</v>
      </c>
      <c r="F2812" s="32">
        <v>0.99434177999999995</v>
      </c>
      <c r="G2812" s="33">
        <v>83847.906000000003</v>
      </c>
      <c r="H2812" s="39">
        <v>83610.691000000006</v>
      </c>
    </row>
    <row r="2813" spans="1:8">
      <c r="A2813" s="38" t="s">
        <v>8</v>
      </c>
      <c r="B2813" s="31">
        <v>2018</v>
      </c>
      <c r="C2813" s="31">
        <v>40</v>
      </c>
      <c r="D2813" s="32">
        <v>6.0256099999999998E-3</v>
      </c>
      <c r="E2813" s="32">
        <v>6.0075099999999998E-3</v>
      </c>
      <c r="F2813" s="32">
        <v>0.99399249000000001</v>
      </c>
      <c r="G2813" s="33">
        <v>83373.475999999995</v>
      </c>
      <c r="H2813" s="39">
        <v>83123.042000000001</v>
      </c>
    </row>
    <row r="2814" spans="1:8">
      <c r="A2814" s="38" t="s">
        <v>8</v>
      </c>
      <c r="B2814" s="31">
        <v>2018</v>
      </c>
      <c r="C2814" s="31">
        <v>41</v>
      </c>
      <c r="D2814" s="32">
        <v>6.2256999999999998E-3</v>
      </c>
      <c r="E2814" s="32">
        <v>6.2063800000000001E-3</v>
      </c>
      <c r="F2814" s="32">
        <v>0.99379362000000004</v>
      </c>
      <c r="G2814" s="33">
        <v>82872.608999999997</v>
      </c>
      <c r="H2814" s="39">
        <v>82615.438999999998</v>
      </c>
    </row>
    <row r="2815" spans="1:8">
      <c r="A2815" s="38" t="s">
        <v>8</v>
      </c>
      <c r="B2815" s="31">
        <v>2018</v>
      </c>
      <c r="C2815" s="31">
        <v>42</v>
      </c>
      <c r="D2815" s="32">
        <v>6.6298299999999998E-3</v>
      </c>
      <c r="E2815" s="32">
        <v>6.6079199999999998E-3</v>
      </c>
      <c r="F2815" s="32">
        <v>0.99339208000000001</v>
      </c>
      <c r="G2815" s="33">
        <v>82358.27</v>
      </c>
      <c r="H2815" s="39">
        <v>82086.160999999993</v>
      </c>
    </row>
    <row r="2816" spans="1:8">
      <c r="A2816" s="38" t="s">
        <v>8</v>
      </c>
      <c r="B2816" s="31">
        <v>2018</v>
      </c>
      <c r="C2816" s="31">
        <v>43</v>
      </c>
      <c r="D2816" s="32">
        <v>6.90232E-3</v>
      </c>
      <c r="E2816" s="32">
        <v>6.8785799999999996E-3</v>
      </c>
      <c r="F2816" s="32">
        <v>0.99312142000000003</v>
      </c>
      <c r="G2816" s="33">
        <v>81814.053</v>
      </c>
      <c r="H2816" s="39">
        <v>81532.671000000002</v>
      </c>
    </row>
    <row r="2817" spans="1:8">
      <c r="A2817" s="38" t="s">
        <v>8</v>
      </c>
      <c r="B2817" s="31">
        <v>2018</v>
      </c>
      <c r="C2817" s="31">
        <v>44</v>
      </c>
      <c r="D2817" s="32">
        <v>7.2531899999999996E-3</v>
      </c>
      <c r="E2817" s="32">
        <v>7.22698E-3</v>
      </c>
      <c r="F2817" s="32">
        <v>0.99277302000000001</v>
      </c>
      <c r="G2817" s="33">
        <v>81251.288</v>
      </c>
      <c r="H2817" s="39">
        <v>80957.687999999995</v>
      </c>
    </row>
    <row r="2818" spans="1:8">
      <c r="A2818" s="38" t="s">
        <v>8</v>
      </c>
      <c r="B2818" s="31">
        <v>2018</v>
      </c>
      <c r="C2818" s="31">
        <v>45</v>
      </c>
      <c r="D2818" s="32">
        <v>7.6768699999999997E-3</v>
      </c>
      <c r="E2818" s="32">
        <v>7.6475099999999997E-3</v>
      </c>
      <c r="F2818" s="32">
        <v>0.99235249000000003</v>
      </c>
      <c r="G2818" s="33">
        <v>80664.087</v>
      </c>
      <c r="H2818" s="39">
        <v>80355.646999999997</v>
      </c>
    </row>
    <row r="2819" spans="1:8">
      <c r="A2819" s="38" t="s">
        <v>8</v>
      </c>
      <c r="B2819" s="31">
        <v>2018</v>
      </c>
      <c r="C2819" s="31">
        <v>46</v>
      </c>
      <c r="D2819" s="32">
        <v>8.0420100000000005E-3</v>
      </c>
      <c r="E2819" s="32">
        <v>8.0097999999999992E-3</v>
      </c>
      <c r="F2819" s="32">
        <v>0.99199020000000004</v>
      </c>
      <c r="G2819" s="33">
        <v>80047.206999999995</v>
      </c>
      <c r="H2819" s="39">
        <v>79726.626000000004</v>
      </c>
    </row>
    <row r="2820" spans="1:8">
      <c r="A2820" s="38" t="s">
        <v>8</v>
      </c>
      <c r="B2820" s="31">
        <v>2018</v>
      </c>
      <c r="C2820" s="31">
        <v>47</v>
      </c>
      <c r="D2820" s="32">
        <v>8.5033699999999997E-3</v>
      </c>
      <c r="E2820" s="32">
        <v>8.4673700000000001E-3</v>
      </c>
      <c r="F2820" s="32">
        <v>0.99153263000000003</v>
      </c>
      <c r="G2820" s="33">
        <v>79406.044999999998</v>
      </c>
      <c r="H2820" s="39">
        <v>79069.865000000005</v>
      </c>
    </row>
    <row r="2821" spans="1:8">
      <c r="A2821" s="38" t="s">
        <v>8</v>
      </c>
      <c r="B2821" s="31">
        <v>2018</v>
      </c>
      <c r="C2821" s="31">
        <v>48</v>
      </c>
      <c r="D2821" s="32">
        <v>9.0829099999999996E-3</v>
      </c>
      <c r="E2821" s="32">
        <v>9.0418500000000006E-3</v>
      </c>
      <c r="F2821" s="32">
        <v>0.99095814999999998</v>
      </c>
      <c r="G2821" s="33">
        <v>78733.684999999998</v>
      </c>
      <c r="H2821" s="39">
        <v>78377.736000000004</v>
      </c>
    </row>
    <row r="2822" spans="1:8">
      <c r="A2822" s="38" t="s">
        <v>8</v>
      </c>
      <c r="B2822" s="31">
        <v>2018</v>
      </c>
      <c r="C2822" s="31">
        <v>49</v>
      </c>
      <c r="D2822" s="32">
        <v>9.6568599999999997E-3</v>
      </c>
      <c r="E2822" s="32">
        <v>9.6104599999999995E-3</v>
      </c>
      <c r="F2822" s="32">
        <v>0.99038954000000001</v>
      </c>
      <c r="G2822" s="33">
        <v>78021.786999999997</v>
      </c>
      <c r="H2822" s="39">
        <v>77646.873999999996</v>
      </c>
    </row>
    <row r="2823" spans="1:8">
      <c r="A2823" s="38" t="s">
        <v>8</v>
      </c>
      <c r="B2823" s="31">
        <v>2018</v>
      </c>
      <c r="C2823" s="31">
        <v>50</v>
      </c>
      <c r="D2823" s="32">
        <v>1.04431E-2</v>
      </c>
      <c r="E2823" s="32">
        <v>1.038885E-2</v>
      </c>
      <c r="F2823" s="32">
        <v>0.98961114999999999</v>
      </c>
      <c r="G2823" s="33">
        <v>77271.962</v>
      </c>
      <c r="H2823" s="39">
        <v>76870.577999999994</v>
      </c>
    </row>
    <row r="2824" spans="1:8">
      <c r="A2824" s="38" t="s">
        <v>8</v>
      </c>
      <c r="B2824" s="31">
        <v>2018</v>
      </c>
      <c r="C2824" s="31">
        <v>51</v>
      </c>
      <c r="D2824" s="32">
        <v>1.094549E-2</v>
      </c>
      <c r="E2824" s="32">
        <v>1.088592E-2</v>
      </c>
      <c r="F2824" s="32">
        <v>0.98911408000000001</v>
      </c>
      <c r="G2824" s="33">
        <v>76469.195000000007</v>
      </c>
      <c r="H2824" s="39">
        <v>76052.975999999995</v>
      </c>
    </row>
    <row r="2825" spans="1:8">
      <c r="A2825" s="38" t="s">
        <v>8</v>
      </c>
      <c r="B2825" s="31">
        <v>2018</v>
      </c>
      <c r="C2825" s="31">
        <v>52</v>
      </c>
      <c r="D2825" s="32">
        <v>1.182652E-2</v>
      </c>
      <c r="E2825" s="32">
        <v>1.1757E-2</v>
      </c>
      <c r="F2825" s="32">
        <v>0.98824299999999998</v>
      </c>
      <c r="G2825" s="33">
        <v>75636.756999999998</v>
      </c>
      <c r="H2825" s="39">
        <v>75192.126999999993</v>
      </c>
    </row>
    <row r="2826" spans="1:8">
      <c r="A2826" s="38" t="s">
        <v>8</v>
      </c>
      <c r="B2826" s="31">
        <v>2018</v>
      </c>
      <c r="C2826" s="31">
        <v>53</v>
      </c>
      <c r="D2826" s="32">
        <v>1.250982E-2</v>
      </c>
      <c r="E2826" s="32">
        <v>1.243205E-2</v>
      </c>
      <c r="F2826" s="32">
        <v>0.98756794999999997</v>
      </c>
      <c r="G2826" s="33">
        <v>74747.495999999999</v>
      </c>
      <c r="H2826" s="39">
        <v>74282.864000000001</v>
      </c>
    </row>
    <row r="2827" spans="1:8">
      <c r="A2827" s="38" t="s">
        <v>8</v>
      </c>
      <c r="B2827" s="31">
        <v>2018</v>
      </c>
      <c r="C2827" s="31">
        <v>54</v>
      </c>
      <c r="D2827" s="32">
        <v>1.3318999999999999E-2</v>
      </c>
      <c r="E2827" s="32">
        <v>1.323089E-2</v>
      </c>
      <c r="F2827" s="32">
        <v>0.98676911</v>
      </c>
      <c r="G2827" s="33">
        <v>73818.231</v>
      </c>
      <c r="H2827" s="39">
        <v>73329.891000000003</v>
      </c>
    </row>
    <row r="2828" spans="1:8">
      <c r="A2828" s="38" t="s">
        <v>8</v>
      </c>
      <c r="B2828" s="31">
        <v>2018</v>
      </c>
      <c r="C2828" s="31">
        <v>55</v>
      </c>
      <c r="D2828" s="32">
        <v>1.413008E-2</v>
      </c>
      <c r="E2828" s="32">
        <v>1.403096E-2</v>
      </c>
      <c r="F2828" s="32">
        <v>0.98596903999999996</v>
      </c>
      <c r="G2828" s="33">
        <v>72841.55</v>
      </c>
      <c r="H2828" s="39">
        <v>72330.532000000007</v>
      </c>
    </row>
    <row r="2829" spans="1:8">
      <c r="A2829" s="38" t="s">
        <v>8</v>
      </c>
      <c r="B2829" s="31">
        <v>2018</v>
      </c>
      <c r="C2829" s="31">
        <v>56</v>
      </c>
      <c r="D2829" s="32">
        <v>1.5061980000000001E-2</v>
      </c>
      <c r="E2829" s="32">
        <v>1.49494E-2</v>
      </c>
      <c r="F2829" s="32">
        <v>0.9850506</v>
      </c>
      <c r="G2829" s="33">
        <v>71819.513999999996</v>
      </c>
      <c r="H2829" s="39">
        <v>71282.684999999998</v>
      </c>
    </row>
    <row r="2830" spans="1:8">
      <c r="A2830" s="38" t="s">
        <v>8</v>
      </c>
      <c r="B2830" s="31">
        <v>2018</v>
      </c>
      <c r="C2830" s="31">
        <v>57</v>
      </c>
      <c r="D2830" s="32">
        <v>1.602514E-2</v>
      </c>
      <c r="E2830" s="32">
        <v>1.589776E-2</v>
      </c>
      <c r="F2830" s="32">
        <v>0.98410224000000002</v>
      </c>
      <c r="G2830" s="33">
        <v>70745.854999999996</v>
      </c>
      <c r="H2830" s="39">
        <v>70183.505000000005</v>
      </c>
    </row>
    <row r="2831" spans="1:8">
      <c r="A2831" s="38" t="s">
        <v>8</v>
      </c>
      <c r="B2831" s="31">
        <v>2018</v>
      </c>
      <c r="C2831" s="31">
        <v>58</v>
      </c>
      <c r="D2831" s="32">
        <v>1.7326669999999999E-2</v>
      </c>
      <c r="E2831" s="32">
        <v>1.7177850000000001E-2</v>
      </c>
      <c r="F2831" s="32">
        <v>0.98282214999999995</v>
      </c>
      <c r="G2831" s="33">
        <v>69621.154999999999</v>
      </c>
      <c r="H2831" s="39">
        <v>69023.183999999994</v>
      </c>
    </row>
    <row r="2832" spans="1:8">
      <c r="A2832" s="38" t="s">
        <v>8</v>
      </c>
      <c r="B2832" s="31">
        <v>2018</v>
      </c>
      <c r="C2832" s="31">
        <v>59</v>
      </c>
      <c r="D2832" s="32">
        <v>1.864621E-2</v>
      </c>
      <c r="E2832" s="32">
        <v>1.8473969999999999E-2</v>
      </c>
      <c r="F2832" s="32">
        <v>0.98152603000000005</v>
      </c>
      <c r="G2832" s="33">
        <v>68425.213000000003</v>
      </c>
      <c r="H2832" s="39">
        <v>67793.17</v>
      </c>
    </row>
    <row r="2833" spans="1:8">
      <c r="A2833" s="38" t="s">
        <v>8</v>
      </c>
      <c r="B2833" s="31">
        <v>2018</v>
      </c>
      <c r="C2833" s="31">
        <v>60</v>
      </c>
      <c r="D2833" s="32">
        <v>2.0555520000000001E-2</v>
      </c>
      <c r="E2833" s="32">
        <v>2.0346400000000001E-2</v>
      </c>
      <c r="F2833" s="32">
        <v>0.97965360000000001</v>
      </c>
      <c r="G2833" s="33">
        <v>67161.126999999993</v>
      </c>
      <c r="H2833" s="39">
        <v>66477.884000000005</v>
      </c>
    </row>
    <row r="2834" spans="1:8">
      <c r="A2834" s="38" t="s">
        <v>8</v>
      </c>
      <c r="B2834" s="31">
        <v>2018</v>
      </c>
      <c r="C2834" s="31">
        <v>61</v>
      </c>
      <c r="D2834" s="32">
        <v>2.1862889999999999E-2</v>
      </c>
      <c r="E2834" s="32">
        <v>2.162648E-2</v>
      </c>
      <c r="F2834" s="32">
        <v>0.97837352</v>
      </c>
      <c r="G2834" s="33">
        <v>65794.64</v>
      </c>
      <c r="H2834" s="39">
        <v>65083.186999999998</v>
      </c>
    </row>
    <row r="2835" spans="1:8">
      <c r="A2835" s="38" t="s">
        <v>8</v>
      </c>
      <c r="B2835" s="31">
        <v>2018</v>
      </c>
      <c r="C2835" s="31">
        <v>62</v>
      </c>
      <c r="D2835" s="32">
        <v>2.406171E-2</v>
      </c>
      <c r="E2835" s="32">
        <v>2.3775669999999999E-2</v>
      </c>
      <c r="F2835" s="32">
        <v>0.97622432999999997</v>
      </c>
      <c r="G2835" s="33">
        <v>64371.733</v>
      </c>
      <c r="H2835" s="39">
        <v>63606.493000000002</v>
      </c>
    </row>
    <row r="2836" spans="1:8">
      <c r="A2836" s="38" t="s">
        <v>8</v>
      </c>
      <c r="B2836" s="31">
        <v>2018</v>
      </c>
      <c r="C2836" s="31">
        <v>63</v>
      </c>
      <c r="D2836" s="32">
        <v>2.6062140000000001E-2</v>
      </c>
      <c r="E2836" s="32">
        <v>2.5726889999999999E-2</v>
      </c>
      <c r="F2836" s="32">
        <v>0.97427311000000005</v>
      </c>
      <c r="G2836" s="33">
        <v>62841.252</v>
      </c>
      <c r="H2836" s="39">
        <v>62032.896999999997</v>
      </c>
    </row>
    <row r="2837" spans="1:8">
      <c r="A2837" s="38" t="s">
        <v>8</v>
      </c>
      <c r="B2837" s="31">
        <v>2018</v>
      </c>
      <c r="C2837" s="31">
        <v>64</v>
      </c>
      <c r="D2837" s="32">
        <v>2.8275910000000001E-2</v>
      </c>
      <c r="E2837" s="32">
        <v>2.7881719999999999E-2</v>
      </c>
      <c r="F2837" s="32">
        <v>0.97211828</v>
      </c>
      <c r="G2837" s="33">
        <v>61224.542000000001</v>
      </c>
      <c r="H2837" s="39">
        <v>60371.019</v>
      </c>
    </row>
    <row r="2838" spans="1:8">
      <c r="A2838" s="38" t="s">
        <v>8</v>
      </c>
      <c r="B2838" s="31">
        <v>2018</v>
      </c>
      <c r="C2838" s="31">
        <v>65</v>
      </c>
      <c r="D2838" s="32">
        <v>3.0763430000000001E-2</v>
      </c>
      <c r="E2838" s="32">
        <v>3.0297399999999999E-2</v>
      </c>
      <c r="F2838" s="32">
        <v>0.96970259999999997</v>
      </c>
      <c r="G2838" s="33">
        <v>59517.497000000003</v>
      </c>
      <c r="H2838" s="39">
        <v>58615.883999999998</v>
      </c>
    </row>
    <row r="2839" spans="1:8">
      <c r="A2839" s="38" t="s">
        <v>8</v>
      </c>
      <c r="B2839" s="31">
        <v>2018</v>
      </c>
      <c r="C2839" s="31">
        <v>66</v>
      </c>
      <c r="D2839" s="32">
        <v>3.3085370000000003E-2</v>
      </c>
      <c r="E2839" s="32">
        <v>3.2546949999999998E-2</v>
      </c>
      <c r="F2839" s="32">
        <v>0.96745305000000004</v>
      </c>
      <c r="G2839" s="33">
        <v>57714.271000000001</v>
      </c>
      <c r="H2839" s="39">
        <v>56775.059000000001</v>
      </c>
    </row>
    <row r="2840" spans="1:8">
      <c r="A2840" s="38" t="s">
        <v>8</v>
      </c>
      <c r="B2840" s="31">
        <v>2018</v>
      </c>
      <c r="C2840" s="31">
        <v>67</v>
      </c>
      <c r="D2840" s="32">
        <v>3.5973900000000003E-2</v>
      </c>
      <c r="E2840" s="32">
        <v>3.5338269999999998E-2</v>
      </c>
      <c r="F2840" s="32">
        <v>0.96466173</v>
      </c>
      <c r="G2840" s="33">
        <v>55835.847000000002</v>
      </c>
      <c r="H2840" s="39">
        <v>54849.275999999998</v>
      </c>
    </row>
    <row r="2841" spans="1:8">
      <c r="A2841" s="38" t="s">
        <v>8</v>
      </c>
      <c r="B2841" s="31">
        <v>2018</v>
      </c>
      <c r="C2841" s="31">
        <v>68</v>
      </c>
      <c r="D2841" s="32">
        <v>3.9321120000000001E-2</v>
      </c>
      <c r="E2841" s="32">
        <v>3.8562949999999999E-2</v>
      </c>
      <c r="F2841" s="32">
        <v>0.96143705000000002</v>
      </c>
      <c r="G2841" s="33">
        <v>53862.705000000002</v>
      </c>
      <c r="H2841" s="39">
        <v>52824.152999999998</v>
      </c>
    </row>
    <row r="2842" spans="1:8">
      <c r="A2842" s="38" t="s">
        <v>8</v>
      </c>
      <c r="B2842" s="31">
        <v>2018</v>
      </c>
      <c r="C2842" s="31">
        <v>69</v>
      </c>
      <c r="D2842" s="32">
        <v>4.2690859999999997E-2</v>
      </c>
      <c r="E2842" s="32">
        <v>4.179865E-2</v>
      </c>
      <c r="F2842" s="32">
        <v>0.95820134999999995</v>
      </c>
      <c r="G2842" s="33">
        <v>51785.599999999999</v>
      </c>
      <c r="H2842" s="39">
        <v>50703.315999999999</v>
      </c>
    </row>
    <row r="2843" spans="1:8">
      <c r="A2843" s="38" t="s">
        <v>8</v>
      </c>
      <c r="B2843" s="31">
        <v>2018</v>
      </c>
      <c r="C2843" s="31">
        <v>70</v>
      </c>
      <c r="D2843" s="32">
        <v>4.7556439999999998E-2</v>
      </c>
      <c r="E2843" s="32">
        <v>4.6451899999999997E-2</v>
      </c>
      <c r="F2843" s="32">
        <v>0.95354810000000001</v>
      </c>
      <c r="G2843" s="33">
        <v>49621.031999999999</v>
      </c>
      <c r="H2843" s="39">
        <v>48468.536</v>
      </c>
    </row>
    <row r="2844" spans="1:8">
      <c r="A2844" s="38" t="s">
        <v>8</v>
      </c>
      <c r="B2844" s="31">
        <v>2018</v>
      </c>
      <c r="C2844" s="31">
        <v>71</v>
      </c>
      <c r="D2844" s="32">
        <v>5.0949090000000002E-2</v>
      </c>
      <c r="E2844" s="32">
        <v>4.9683430000000001E-2</v>
      </c>
      <c r="F2844" s="32">
        <v>0.95031657000000003</v>
      </c>
      <c r="G2844" s="33">
        <v>47316.040999999997</v>
      </c>
      <c r="H2844" s="39">
        <v>46140.629000000001</v>
      </c>
    </row>
    <row r="2845" spans="1:8">
      <c r="A2845" s="38" t="s">
        <v>8</v>
      </c>
      <c r="B2845" s="31">
        <v>2018</v>
      </c>
      <c r="C2845" s="31">
        <v>72</v>
      </c>
      <c r="D2845" s="32">
        <v>5.667502E-2</v>
      </c>
      <c r="E2845" s="32">
        <v>5.5113250000000003E-2</v>
      </c>
      <c r="F2845" s="32">
        <v>0.94488675</v>
      </c>
      <c r="G2845" s="33">
        <v>44965.218000000001</v>
      </c>
      <c r="H2845" s="39">
        <v>43726.127999999997</v>
      </c>
    </row>
    <row r="2846" spans="1:8">
      <c r="A2846" s="38" t="s">
        <v>8</v>
      </c>
      <c r="B2846" s="31">
        <v>2018</v>
      </c>
      <c r="C2846" s="31">
        <v>73</v>
      </c>
      <c r="D2846" s="32">
        <v>6.1765849999999997E-2</v>
      </c>
      <c r="E2846" s="32">
        <v>5.991548E-2</v>
      </c>
      <c r="F2846" s="32">
        <v>0.94008451999999998</v>
      </c>
      <c r="G2846" s="33">
        <v>42487.038999999997</v>
      </c>
      <c r="H2846" s="39">
        <v>41214.222999999998</v>
      </c>
    </row>
    <row r="2847" spans="1:8">
      <c r="A2847" s="38" t="s">
        <v>8</v>
      </c>
      <c r="B2847" s="31">
        <v>2018</v>
      </c>
      <c r="C2847" s="31">
        <v>74</v>
      </c>
      <c r="D2847" s="32">
        <v>6.7614289999999994E-2</v>
      </c>
      <c r="E2847" s="32">
        <v>6.540319E-2</v>
      </c>
      <c r="F2847" s="32">
        <v>0.93459680999999994</v>
      </c>
      <c r="G2847" s="33">
        <v>39941.406999999999</v>
      </c>
      <c r="H2847" s="39">
        <v>38635.258999999998</v>
      </c>
    </row>
    <row r="2848" spans="1:8">
      <c r="A2848" s="38" t="s">
        <v>8</v>
      </c>
      <c r="B2848" s="31">
        <v>2018</v>
      </c>
      <c r="C2848" s="31">
        <v>75</v>
      </c>
      <c r="D2848" s="32">
        <v>7.4059059999999996E-2</v>
      </c>
      <c r="E2848" s="32">
        <v>7.1414610000000003E-2</v>
      </c>
      <c r="F2848" s="32">
        <v>0.92858538999999996</v>
      </c>
      <c r="G2848" s="33">
        <v>37329.112000000001</v>
      </c>
      <c r="H2848" s="39">
        <v>35996.19</v>
      </c>
    </row>
    <row r="2849" spans="1:8">
      <c r="A2849" s="38" t="s">
        <v>8</v>
      </c>
      <c r="B2849" s="31">
        <v>2018</v>
      </c>
      <c r="C2849" s="31">
        <v>76</v>
      </c>
      <c r="D2849" s="32">
        <v>8.0533439999999998E-2</v>
      </c>
      <c r="E2849" s="32">
        <v>7.7416139999999994E-2</v>
      </c>
      <c r="F2849" s="32">
        <v>0.92258386000000003</v>
      </c>
      <c r="G2849" s="33">
        <v>34663.267999999996</v>
      </c>
      <c r="H2849" s="39">
        <v>33321.519</v>
      </c>
    </row>
    <row r="2850" spans="1:8">
      <c r="A2850" s="38" t="s">
        <v>8</v>
      </c>
      <c r="B2850" s="31">
        <v>2018</v>
      </c>
      <c r="C2850" s="31">
        <v>77</v>
      </c>
      <c r="D2850" s="32">
        <v>8.7480160000000001E-2</v>
      </c>
      <c r="E2850" s="32">
        <v>8.3814120000000006E-2</v>
      </c>
      <c r="F2850" s="32">
        <v>0.91618588000000001</v>
      </c>
      <c r="G2850" s="33">
        <v>31979.771000000001</v>
      </c>
      <c r="H2850" s="39">
        <v>30639.593000000001</v>
      </c>
    </row>
    <row r="2851" spans="1:8">
      <c r="A2851" s="38" t="s">
        <v>8</v>
      </c>
      <c r="B2851" s="31">
        <v>2018</v>
      </c>
      <c r="C2851" s="31">
        <v>78</v>
      </c>
      <c r="D2851" s="32">
        <v>9.6213530000000005E-2</v>
      </c>
      <c r="E2851" s="32">
        <v>9.1797450000000003E-2</v>
      </c>
      <c r="F2851" s="32">
        <v>0.90820255000000005</v>
      </c>
      <c r="G2851" s="33">
        <v>29299.415000000001</v>
      </c>
      <c r="H2851" s="39">
        <v>27954.609</v>
      </c>
    </row>
    <row r="2852" spans="1:8">
      <c r="A2852" s="38" t="s">
        <v>8</v>
      </c>
      <c r="B2852" s="31">
        <v>2018</v>
      </c>
      <c r="C2852" s="31">
        <v>79</v>
      </c>
      <c r="D2852" s="32">
        <v>0.10422801</v>
      </c>
      <c r="E2852" s="32">
        <v>9.9065319999999998E-2</v>
      </c>
      <c r="F2852" s="32">
        <v>0.90093467999999999</v>
      </c>
      <c r="G2852" s="33">
        <v>26609.803</v>
      </c>
      <c r="H2852" s="39">
        <v>25291.749</v>
      </c>
    </row>
    <row r="2853" spans="1:8">
      <c r="A2853" s="38" t="s">
        <v>8</v>
      </c>
      <c r="B2853" s="31">
        <v>2018</v>
      </c>
      <c r="C2853" s="31">
        <v>80</v>
      </c>
      <c r="D2853" s="32">
        <v>0.11484444000000001</v>
      </c>
      <c r="E2853" s="32">
        <v>0.10860793000000001</v>
      </c>
      <c r="F2853" s="32">
        <v>0.89139206999999998</v>
      </c>
      <c r="G2853" s="33">
        <v>23973.694</v>
      </c>
      <c r="H2853" s="39">
        <v>22671.828000000001</v>
      </c>
    </row>
    <row r="2854" spans="1:8">
      <c r="A2854" s="38" t="s">
        <v>8</v>
      </c>
      <c r="B2854" s="31">
        <v>2018</v>
      </c>
      <c r="C2854" s="31">
        <v>81</v>
      </c>
      <c r="D2854" s="32">
        <v>0.1228147</v>
      </c>
      <c r="E2854" s="32">
        <v>0.1157093</v>
      </c>
      <c r="F2854" s="32">
        <v>0.88429069999999999</v>
      </c>
      <c r="G2854" s="33">
        <v>21369.960999999999</v>
      </c>
      <c r="H2854" s="39">
        <v>20133.61</v>
      </c>
    </row>
    <row r="2855" spans="1:8">
      <c r="A2855" s="38" t="s">
        <v>8</v>
      </c>
      <c r="B2855" s="31">
        <v>2018</v>
      </c>
      <c r="C2855" s="31">
        <v>82</v>
      </c>
      <c r="D2855" s="32">
        <v>0.13611439</v>
      </c>
      <c r="E2855" s="32">
        <v>0.12744111</v>
      </c>
      <c r="F2855" s="32">
        <v>0.87255888999999998</v>
      </c>
      <c r="G2855" s="33">
        <v>18897.258000000002</v>
      </c>
      <c r="H2855" s="39">
        <v>17693.114000000001</v>
      </c>
    </row>
    <row r="2856" spans="1:8">
      <c r="A2856" s="38" t="s">
        <v>8</v>
      </c>
      <c r="B2856" s="31">
        <v>2018</v>
      </c>
      <c r="C2856" s="31">
        <v>83</v>
      </c>
      <c r="D2856" s="32">
        <v>0.14825268999999999</v>
      </c>
      <c r="E2856" s="32">
        <v>0.13802165</v>
      </c>
      <c r="F2856" s="32">
        <v>0.86197835</v>
      </c>
      <c r="G2856" s="33">
        <v>16488.97</v>
      </c>
      <c r="H2856" s="39">
        <v>15351.053</v>
      </c>
    </row>
    <row r="2857" spans="1:8">
      <c r="A2857" s="38" t="s">
        <v>8</v>
      </c>
      <c r="B2857" s="31">
        <v>2018</v>
      </c>
      <c r="C2857" s="31">
        <v>84</v>
      </c>
      <c r="D2857" s="32">
        <v>0.16240209999999999</v>
      </c>
      <c r="E2857" s="32">
        <v>0.15020528</v>
      </c>
      <c r="F2857" s="32">
        <v>0.84979472</v>
      </c>
      <c r="G2857" s="33">
        <v>14213.136</v>
      </c>
      <c r="H2857" s="39">
        <v>13145.691999999999</v>
      </c>
    </row>
    <row r="2858" spans="1:8">
      <c r="A2858" s="38" t="s">
        <v>8</v>
      </c>
      <c r="B2858" s="31">
        <v>2018</v>
      </c>
      <c r="C2858" s="31">
        <v>85</v>
      </c>
      <c r="D2858" s="32">
        <v>0.17574281</v>
      </c>
      <c r="E2858" s="32">
        <v>0.16154742</v>
      </c>
      <c r="F2858" s="32">
        <v>0.83845258</v>
      </c>
      <c r="G2858" s="33">
        <v>12078.248</v>
      </c>
      <c r="H2858" s="39">
        <v>11102.643</v>
      </c>
    </row>
    <row r="2859" spans="1:8">
      <c r="A2859" s="38" t="s">
        <v>8</v>
      </c>
      <c r="B2859" s="31">
        <v>2018</v>
      </c>
      <c r="C2859" s="31">
        <v>86</v>
      </c>
      <c r="D2859" s="32">
        <v>0.19047697999999999</v>
      </c>
      <c r="E2859" s="32">
        <v>0.1739137</v>
      </c>
      <c r="F2859" s="32">
        <v>0.82608630000000005</v>
      </c>
      <c r="G2859" s="33">
        <v>10127.038</v>
      </c>
      <c r="H2859" s="39">
        <v>9246.4230000000007</v>
      </c>
    </row>
    <row r="2860" spans="1:8">
      <c r="A2860" s="38" t="s">
        <v>8</v>
      </c>
      <c r="B2860" s="31">
        <v>2018</v>
      </c>
      <c r="C2860" s="31">
        <v>87</v>
      </c>
      <c r="D2860" s="32">
        <v>0.20511756</v>
      </c>
      <c r="E2860" s="32">
        <v>0.18603776</v>
      </c>
      <c r="F2860" s="32">
        <v>0.81396223999999995</v>
      </c>
      <c r="G2860" s="33">
        <v>8365.8070000000007</v>
      </c>
      <c r="H2860" s="39">
        <v>7587.6289999999999</v>
      </c>
    </row>
    <row r="2861" spans="1:8">
      <c r="A2861" s="38" t="s">
        <v>8</v>
      </c>
      <c r="B2861" s="31">
        <v>2018</v>
      </c>
      <c r="C2861" s="31">
        <v>88</v>
      </c>
      <c r="D2861" s="32">
        <v>0.22139877999999999</v>
      </c>
      <c r="E2861" s="32">
        <v>0.19933276</v>
      </c>
      <c r="F2861" s="32">
        <v>0.80066724</v>
      </c>
      <c r="G2861" s="33">
        <v>6809.451</v>
      </c>
      <c r="H2861" s="39">
        <v>6130.7780000000002</v>
      </c>
    </row>
    <row r="2862" spans="1:8">
      <c r="A2862" s="38" t="s">
        <v>8</v>
      </c>
      <c r="B2862" s="31">
        <v>2018</v>
      </c>
      <c r="C2862" s="31">
        <v>89</v>
      </c>
      <c r="D2862" s="32">
        <v>0.23716334</v>
      </c>
      <c r="E2862" s="32">
        <v>0.21202148000000001</v>
      </c>
      <c r="F2862" s="32">
        <v>0.78797852000000002</v>
      </c>
      <c r="G2862" s="33">
        <v>5452.1040000000003</v>
      </c>
      <c r="H2862" s="39">
        <v>4874.1229999999996</v>
      </c>
    </row>
    <row r="2863" spans="1:8">
      <c r="A2863" s="38" t="s">
        <v>8</v>
      </c>
      <c r="B2863" s="31">
        <v>2018</v>
      </c>
      <c r="C2863" s="31">
        <v>90</v>
      </c>
      <c r="D2863" s="32">
        <v>0.25792657000000002</v>
      </c>
      <c r="E2863" s="32">
        <v>0.22846320000000001</v>
      </c>
      <c r="F2863" s="32">
        <v>0.77153680000000002</v>
      </c>
      <c r="G2863" s="33">
        <v>4296.1409999999996</v>
      </c>
      <c r="H2863" s="39">
        <v>3805.386</v>
      </c>
    </row>
    <row r="2864" spans="1:8">
      <c r="A2864" s="38" t="s">
        <v>8</v>
      </c>
      <c r="B2864" s="31">
        <v>2018</v>
      </c>
      <c r="C2864" s="31">
        <v>91</v>
      </c>
      <c r="D2864" s="32">
        <v>0.27211136000000002</v>
      </c>
      <c r="E2864" s="32">
        <v>0.23952291000000001</v>
      </c>
      <c r="F2864" s="32">
        <v>0.76047708999999997</v>
      </c>
      <c r="G2864" s="33">
        <v>3314.6309999999999</v>
      </c>
      <c r="H2864" s="39">
        <v>2917.6660000000002</v>
      </c>
    </row>
    <row r="2865" spans="1:8">
      <c r="A2865" s="38" t="s">
        <v>8</v>
      </c>
      <c r="B2865" s="31">
        <v>2018</v>
      </c>
      <c r="C2865" s="31">
        <v>92</v>
      </c>
      <c r="D2865" s="32">
        <v>0.29435533000000003</v>
      </c>
      <c r="E2865" s="32">
        <v>0.25659088000000002</v>
      </c>
      <c r="F2865" s="32">
        <v>0.74340912000000003</v>
      </c>
      <c r="G2865" s="33">
        <v>2520.701</v>
      </c>
      <c r="H2865" s="39">
        <v>2197.3069999999998</v>
      </c>
    </row>
    <row r="2866" spans="1:8">
      <c r="A2866" s="38" t="s">
        <v>8</v>
      </c>
      <c r="B2866" s="31">
        <v>2018</v>
      </c>
      <c r="C2866" s="31">
        <v>93</v>
      </c>
      <c r="D2866" s="32">
        <v>0.31490559000000001</v>
      </c>
      <c r="E2866" s="32">
        <v>0.27206775999999999</v>
      </c>
      <c r="F2866" s="32">
        <v>0.72793224000000001</v>
      </c>
      <c r="G2866" s="33">
        <v>1873.912</v>
      </c>
      <c r="H2866" s="39">
        <v>1618.9970000000001</v>
      </c>
    </row>
    <row r="2867" spans="1:8">
      <c r="A2867" s="38" t="s">
        <v>8</v>
      </c>
      <c r="B2867" s="31">
        <v>2018</v>
      </c>
      <c r="C2867" s="31">
        <v>94</v>
      </c>
      <c r="D2867" s="32">
        <v>0.33722062000000003</v>
      </c>
      <c r="E2867" s="32">
        <v>0.28856549999999997</v>
      </c>
      <c r="F2867" s="32">
        <v>0.71143449999999997</v>
      </c>
      <c r="G2867" s="33">
        <v>1364.0809999999999</v>
      </c>
      <c r="H2867" s="39">
        <v>1167.268</v>
      </c>
    </row>
    <row r="2868" spans="1:8">
      <c r="A2868" s="38" t="s">
        <v>8</v>
      </c>
      <c r="B2868" s="31">
        <v>2018</v>
      </c>
      <c r="C2868" s="31">
        <v>95</v>
      </c>
      <c r="D2868" s="32">
        <v>0.36151199000000001</v>
      </c>
      <c r="E2868" s="32">
        <v>0.30616993999999997</v>
      </c>
      <c r="F2868" s="32">
        <v>0.69383006000000003</v>
      </c>
      <c r="G2868" s="33">
        <v>970.45399999999995</v>
      </c>
      <c r="H2868" s="39">
        <v>821.89200000000005</v>
      </c>
    </row>
    <row r="2869" spans="1:8">
      <c r="A2869" s="38" t="s">
        <v>8</v>
      </c>
      <c r="B2869" s="31">
        <v>2018</v>
      </c>
      <c r="C2869" s="31">
        <v>96</v>
      </c>
      <c r="D2869" s="32">
        <v>0.38397232999999997</v>
      </c>
      <c r="E2869" s="32">
        <v>0.32212817999999999</v>
      </c>
      <c r="F2869" s="32">
        <v>0.67787182000000001</v>
      </c>
      <c r="G2869" s="33">
        <v>673.33</v>
      </c>
      <c r="H2869" s="39">
        <v>564.88099999999997</v>
      </c>
    </row>
    <row r="2870" spans="1:8">
      <c r="A2870" s="38" t="s">
        <v>8</v>
      </c>
      <c r="B2870" s="31">
        <v>2018</v>
      </c>
      <c r="C2870" s="31">
        <v>97</v>
      </c>
      <c r="D2870" s="32">
        <v>0.40588169000000002</v>
      </c>
      <c r="E2870" s="32">
        <v>0.33740785000000001</v>
      </c>
      <c r="F2870" s="32">
        <v>0.66259215000000005</v>
      </c>
      <c r="G2870" s="33">
        <v>456.43200000000002</v>
      </c>
      <c r="H2870" s="39">
        <v>379.43</v>
      </c>
    </row>
    <row r="2871" spans="1:8">
      <c r="A2871" s="38" t="s">
        <v>8</v>
      </c>
      <c r="B2871" s="31">
        <v>2018</v>
      </c>
      <c r="C2871" s="31">
        <v>98</v>
      </c>
      <c r="D2871" s="32">
        <v>0.42706640000000001</v>
      </c>
      <c r="E2871" s="32">
        <v>0.35191982999999999</v>
      </c>
      <c r="F2871" s="32">
        <v>0.64808016999999996</v>
      </c>
      <c r="G2871" s="33">
        <v>302.428</v>
      </c>
      <c r="H2871" s="39">
        <v>249.21299999999999</v>
      </c>
    </row>
    <row r="2872" spans="1:8">
      <c r="A2872" s="38" t="s">
        <v>8</v>
      </c>
      <c r="B2872" s="31">
        <v>2018</v>
      </c>
      <c r="C2872" s="31">
        <v>99</v>
      </c>
      <c r="D2872" s="32">
        <v>0.45428068999999999</v>
      </c>
      <c r="E2872" s="32">
        <v>0.37019457</v>
      </c>
      <c r="F2872" s="32">
        <v>0.62980543</v>
      </c>
      <c r="G2872" s="33">
        <v>195.99799999999999</v>
      </c>
      <c r="H2872" s="39">
        <v>159.71899999999999</v>
      </c>
    </row>
    <row r="2873" spans="1:8">
      <c r="A2873" s="38" t="s">
        <v>8</v>
      </c>
      <c r="B2873" s="31">
        <v>2019</v>
      </c>
      <c r="C2873" s="31">
        <v>1</v>
      </c>
      <c r="D2873" s="32">
        <v>1.0508399999999999E-2</v>
      </c>
      <c r="E2873" s="32">
        <v>1.0453469999999999E-2</v>
      </c>
      <c r="F2873" s="32">
        <v>0.98954653000000004</v>
      </c>
      <c r="G2873" s="33">
        <v>94874.573000000004</v>
      </c>
      <c r="H2873" s="39">
        <v>94378.688999999998</v>
      </c>
    </row>
    <row r="2874" spans="1:8">
      <c r="A2874" s="38" t="s">
        <v>8</v>
      </c>
      <c r="B2874" s="31">
        <v>2019</v>
      </c>
      <c r="C2874" s="31">
        <v>2</v>
      </c>
      <c r="D2874" s="32">
        <v>6.4278199999999999E-3</v>
      </c>
      <c r="E2874" s="32">
        <v>6.4072299999999999E-3</v>
      </c>
      <c r="F2874" s="32">
        <v>0.99359277000000001</v>
      </c>
      <c r="G2874" s="33">
        <v>93882.804000000004</v>
      </c>
      <c r="H2874" s="39">
        <v>93582.04</v>
      </c>
    </row>
    <row r="2875" spans="1:8">
      <c r="A2875" s="38" t="s">
        <v>8</v>
      </c>
      <c r="B2875" s="31">
        <v>2019</v>
      </c>
      <c r="C2875" s="31">
        <v>3</v>
      </c>
      <c r="D2875" s="32">
        <v>4.3877600000000001E-3</v>
      </c>
      <c r="E2875" s="32">
        <v>4.3781499999999999E-3</v>
      </c>
      <c r="F2875" s="32">
        <v>0.99562185000000003</v>
      </c>
      <c r="G2875" s="33">
        <v>93281.274999999994</v>
      </c>
      <c r="H2875" s="39">
        <v>93077.076000000001</v>
      </c>
    </row>
    <row r="2876" spans="1:8">
      <c r="A2876" s="38" t="s">
        <v>8</v>
      </c>
      <c r="B2876" s="31">
        <v>2019</v>
      </c>
      <c r="C2876" s="31">
        <v>4</v>
      </c>
      <c r="D2876" s="32">
        <v>3.1023999999999999E-3</v>
      </c>
      <c r="E2876" s="32">
        <v>3.0975999999999998E-3</v>
      </c>
      <c r="F2876" s="32">
        <v>0.99690239999999997</v>
      </c>
      <c r="G2876" s="33">
        <v>92872.876000000004</v>
      </c>
      <c r="H2876" s="39">
        <v>92729.034</v>
      </c>
    </row>
    <row r="2877" spans="1:8">
      <c r="A2877" s="38" t="s">
        <v>8</v>
      </c>
      <c r="B2877" s="31">
        <v>2019</v>
      </c>
      <c r="C2877" s="31">
        <v>5</v>
      </c>
      <c r="D2877" s="32">
        <v>2.3407200000000001E-3</v>
      </c>
      <c r="E2877" s="32">
        <v>2.3379799999999999E-3</v>
      </c>
      <c r="F2877" s="32">
        <v>0.99766202000000004</v>
      </c>
      <c r="G2877" s="33">
        <v>92585.192999999999</v>
      </c>
      <c r="H2877" s="39">
        <v>92476.962</v>
      </c>
    </row>
    <row r="2878" spans="1:8">
      <c r="A2878" s="38" t="s">
        <v>8</v>
      </c>
      <c r="B2878" s="31">
        <v>2019</v>
      </c>
      <c r="C2878" s="31">
        <v>6</v>
      </c>
      <c r="D2878" s="32">
        <v>1.92968E-3</v>
      </c>
      <c r="E2878" s="32">
        <v>1.92782E-3</v>
      </c>
      <c r="F2878" s="32">
        <v>0.99807217999999998</v>
      </c>
      <c r="G2878" s="33">
        <v>92368.73</v>
      </c>
      <c r="H2878" s="39">
        <v>92279.695000000007</v>
      </c>
    </row>
    <row r="2879" spans="1:8">
      <c r="A2879" s="38" t="s">
        <v>8</v>
      </c>
      <c r="B2879" s="31">
        <v>2019</v>
      </c>
      <c r="C2879" s="31">
        <v>7</v>
      </c>
      <c r="D2879" s="32">
        <v>1.64285E-3</v>
      </c>
      <c r="E2879" s="32">
        <v>1.6414999999999999E-3</v>
      </c>
      <c r="F2879" s="32">
        <v>0.99835850000000004</v>
      </c>
      <c r="G2879" s="33">
        <v>92190.66</v>
      </c>
      <c r="H2879" s="39">
        <v>92114.994000000006</v>
      </c>
    </row>
    <row r="2880" spans="1:8">
      <c r="A2880" s="38" t="s">
        <v>8</v>
      </c>
      <c r="B2880" s="31">
        <v>2019</v>
      </c>
      <c r="C2880" s="31">
        <v>8</v>
      </c>
      <c r="D2880" s="32">
        <v>1.4398499999999999E-3</v>
      </c>
      <c r="E2880" s="32">
        <v>1.43881E-3</v>
      </c>
      <c r="F2880" s="32">
        <v>0.99856118999999999</v>
      </c>
      <c r="G2880" s="33">
        <v>92039.328999999998</v>
      </c>
      <c r="H2880" s="39">
        <v>91973.115000000005</v>
      </c>
    </row>
    <row r="2881" spans="1:8">
      <c r="A2881" s="38" t="s">
        <v>8</v>
      </c>
      <c r="B2881" s="31">
        <v>2019</v>
      </c>
      <c r="C2881" s="31">
        <v>9</v>
      </c>
      <c r="D2881" s="32">
        <v>1.30766E-3</v>
      </c>
      <c r="E2881" s="32">
        <v>1.30681E-3</v>
      </c>
      <c r="F2881" s="32">
        <v>0.99869319000000001</v>
      </c>
      <c r="G2881" s="33">
        <v>91906.900999999998</v>
      </c>
      <c r="H2881" s="39">
        <v>91846.849000000002</v>
      </c>
    </row>
    <row r="2882" spans="1:8">
      <c r="A2882" s="38" t="s">
        <v>8</v>
      </c>
      <c r="B2882" s="31">
        <v>2019</v>
      </c>
      <c r="C2882" s="31">
        <v>10</v>
      </c>
      <c r="D2882" s="32">
        <v>1.2323799999999999E-3</v>
      </c>
      <c r="E2882" s="32">
        <v>1.2316199999999999E-3</v>
      </c>
      <c r="F2882" s="32">
        <v>0.99876838000000001</v>
      </c>
      <c r="G2882" s="33">
        <v>91786.797000000006</v>
      </c>
      <c r="H2882" s="39">
        <v>91730.274000000005</v>
      </c>
    </row>
    <row r="2883" spans="1:8">
      <c r="A2883" s="38" t="s">
        <v>8</v>
      </c>
      <c r="B2883" s="31">
        <v>2019</v>
      </c>
      <c r="C2883" s="31">
        <v>11</v>
      </c>
      <c r="D2883" s="32">
        <v>1.19889E-3</v>
      </c>
      <c r="E2883" s="32">
        <v>1.1981699999999999E-3</v>
      </c>
      <c r="F2883" s="32">
        <v>0.99880183</v>
      </c>
      <c r="G2883" s="33">
        <v>91673.751000000004</v>
      </c>
      <c r="H2883" s="39">
        <v>91618.83</v>
      </c>
    </row>
    <row r="2884" spans="1:8">
      <c r="A2884" s="38" t="s">
        <v>8</v>
      </c>
      <c r="B2884" s="31">
        <v>2019</v>
      </c>
      <c r="C2884" s="31">
        <v>12</v>
      </c>
      <c r="D2884" s="32">
        <v>1.2156999999999999E-3</v>
      </c>
      <c r="E2884" s="32">
        <v>1.2149699999999999E-3</v>
      </c>
      <c r="F2884" s="32">
        <v>0.99878502999999996</v>
      </c>
      <c r="G2884" s="33">
        <v>91563.91</v>
      </c>
      <c r="H2884" s="39">
        <v>91508.285999999993</v>
      </c>
    </row>
    <row r="2885" spans="1:8">
      <c r="A2885" s="38" t="s">
        <v>8</v>
      </c>
      <c r="B2885" s="31">
        <v>2019</v>
      </c>
      <c r="C2885" s="31">
        <v>13</v>
      </c>
      <c r="D2885" s="32">
        <v>1.27257E-3</v>
      </c>
      <c r="E2885" s="32">
        <v>1.27177E-3</v>
      </c>
      <c r="F2885" s="32">
        <v>0.99872822999999999</v>
      </c>
      <c r="G2885" s="33">
        <v>91452.663</v>
      </c>
      <c r="H2885" s="39">
        <v>91394.51</v>
      </c>
    </row>
    <row r="2886" spans="1:8">
      <c r="A2886" s="38" t="s">
        <v>8</v>
      </c>
      <c r="B2886" s="31">
        <v>2019</v>
      </c>
      <c r="C2886" s="31">
        <v>14</v>
      </c>
      <c r="D2886" s="32">
        <v>1.37502E-3</v>
      </c>
      <c r="E2886" s="32">
        <v>1.37408E-3</v>
      </c>
      <c r="F2886" s="32">
        <v>0.99862591999999994</v>
      </c>
      <c r="G2886" s="33">
        <v>91336.356</v>
      </c>
      <c r="H2886" s="39">
        <v>91273.604999999996</v>
      </c>
    </row>
    <row r="2887" spans="1:8">
      <c r="A2887" s="38" t="s">
        <v>8</v>
      </c>
      <c r="B2887" s="31">
        <v>2019</v>
      </c>
      <c r="C2887" s="31">
        <v>15</v>
      </c>
      <c r="D2887" s="32">
        <v>1.5129099999999999E-3</v>
      </c>
      <c r="E2887" s="32">
        <v>1.51176E-3</v>
      </c>
      <c r="F2887" s="32">
        <v>0.99848824000000003</v>
      </c>
      <c r="G2887" s="33">
        <v>91210.853000000003</v>
      </c>
      <c r="H2887" s="39">
        <v>91141.907999999996</v>
      </c>
    </row>
    <row r="2888" spans="1:8">
      <c r="A2888" s="38" t="s">
        <v>8</v>
      </c>
      <c r="B2888" s="31">
        <v>2019</v>
      </c>
      <c r="C2888" s="31">
        <v>16</v>
      </c>
      <c r="D2888" s="32">
        <v>1.6907199999999999E-3</v>
      </c>
      <c r="E2888" s="32">
        <v>1.68929E-3</v>
      </c>
      <c r="F2888" s="32">
        <v>0.99831071000000005</v>
      </c>
      <c r="G2888" s="33">
        <v>91072.964000000007</v>
      </c>
      <c r="H2888" s="39">
        <v>90996.039000000004</v>
      </c>
    </row>
    <row r="2889" spans="1:8">
      <c r="A2889" s="38" t="s">
        <v>8</v>
      </c>
      <c r="B2889" s="31">
        <v>2019</v>
      </c>
      <c r="C2889" s="31">
        <v>17</v>
      </c>
      <c r="D2889" s="32">
        <v>1.87641E-3</v>
      </c>
      <c r="E2889" s="32">
        <v>1.8746500000000001E-3</v>
      </c>
      <c r="F2889" s="32">
        <v>0.99812535000000002</v>
      </c>
      <c r="G2889" s="33">
        <v>90919.115000000005</v>
      </c>
      <c r="H2889" s="39">
        <v>90833.894</v>
      </c>
    </row>
    <row r="2890" spans="1:8">
      <c r="A2890" s="38" t="s">
        <v>8</v>
      </c>
      <c r="B2890" s="31">
        <v>2019</v>
      </c>
      <c r="C2890" s="31">
        <v>18</v>
      </c>
      <c r="D2890" s="32">
        <v>2.0720700000000001E-3</v>
      </c>
      <c r="E2890" s="32">
        <v>2.0699199999999998E-3</v>
      </c>
      <c r="F2890" s="32">
        <v>0.99793008000000005</v>
      </c>
      <c r="G2890" s="33">
        <v>90748.673999999999</v>
      </c>
      <c r="H2890" s="39">
        <v>90654.751999999993</v>
      </c>
    </row>
    <row r="2891" spans="1:8">
      <c r="A2891" s="38" t="s">
        <v>8</v>
      </c>
      <c r="B2891" s="31">
        <v>2019</v>
      </c>
      <c r="C2891" s="31">
        <v>19</v>
      </c>
      <c r="D2891" s="32">
        <v>2.2477600000000001E-3</v>
      </c>
      <c r="E2891" s="32">
        <v>2.2452399999999999E-3</v>
      </c>
      <c r="F2891" s="32">
        <v>0.99775475999999996</v>
      </c>
      <c r="G2891" s="33">
        <v>90560.831000000006</v>
      </c>
      <c r="H2891" s="39">
        <v>90459.165999999997</v>
      </c>
    </row>
    <row r="2892" spans="1:8">
      <c r="A2892" s="38" t="s">
        <v>8</v>
      </c>
      <c r="B2892" s="31">
        <v>2019</v>
      </c>
      <c r="C2892" s="31">
        <v>20</v>
      </c>
      <c r="D2892" s="32">
        <v>2.4191E-3</v>
      </c>
      <c r="E2892" s="32">
        <v>2.41618E-3</v>
      </c>
      <c r="F2892" s="32">
        <v>0.99758382000000001</v>
      </c>
      <c r="G2892" s="33">
        <v>90357.5</v>
      </c>
      <c r="H2892" s="39">
        <v>90248.34</v>
      </c>
    </row>
    <row r="2893" spans="1:8">
      <c r="A2893" s="38" t="s">
        <v>8</v>
      </c>
      <c r="B2893" s="31">
        <v>2019</v>
      </c>
      <c r="C2893" s="31">
        <v>21</v>
      </c>
      <c r="D2893" s="32">
        <v>2.57106E-3</v>
      </c>
      <c r="E2893" s="32">
        <v>2.5677600000000001E-3</v>
      </c>
      <c r="F2893" s="32">
        <v>0.99743223999999997</v>
      </c>
      <c r="G2893" s="33">
        <v>90139.180999999997</v>
      </c>
      <c r="H2893" s="39">
        <v>90023.452999999994</v>
      </c>
    </row>
    <row r="2894" spans="1:8">
      <c r="A2894" s="38" t="s">
        <v>8</v>
      </c>
      <c r="B2894" s="31">
        <v>2019</v>
      </c>
      <c r="C2894" s="31">
        <v>22</v>
      </c>
      <c r="D2894" s="32">
        <v>2.7117899999999999E-3</v>
      </c>
      <c r="E2894" s="32">
        <v>2.7081200000000001E-3</v>
      </c>
      <c r="F2894" s="32">
        <v>0.99729188000000002</v>
      </c>
      <c r="G2894" s="33">
        <v>89907.725000000006</v>
      </c>
      <c r="H2894" s="39">
        <v>89785.983999999997</v>
      </c>
    </row>
    <row r="2895" spans="1:8">
      <c r="A2895" s="38" t="s">
        <v>8</v>
      </c>
      <c r="B2895" s="31">
        <v>2019</v>
      </c>
      <c r="C2895" s="31">
        <v>23</v>
      </c>
      <c r="D2895" s="32">
        <v>2.8314999999999998E-3</v>
      </c>
      <c r="E2895" s="32">
        <v>2.8275000000000002E-3</v>
      </c>
      <c r="F2895" s="32">
        <v>0.99717250000000002</v>
      </c>
      <c r="G2895" s="33">
        <v>89664.244000000006</v>
      </c>
      <c r="H2895" s="39">
        <v>89537.481</v>
      </c>
    </row>
    <row r="2896" spans="1:8">
      <c r="A2896" s="38" t="s">
        <v>8</v>
      </c>
      <c r="B2896" s="31">
        <v>2019</v>
      </c>
      <c r="C2896" s="31">
        <v>24</v>
      </c>
      <c r="D2896" s="32">
        <v>2.9420499999999999E-3</v>
      </c>
      <c r="E2896" s="32">
        <v>2.9377299999999999E-3</v>
      </c>
      <c r="F2896" s="32">
        <v>0.99706227000000003</v>
      </c>
      <c r="G2896" s="33">
        <v>89410.718999999997</v>
      </c>
      <c r="H2896" s="39">
        <v>89279.385999999999</v>
      </c>
    </row>
    <row r="2897" spans="1:8">
      <c r="A2897" s="38" t="s">
        <v>8</v>
      </c>
      <c r="B2897" s="31">
        <v>2019</v>
      </c>
      <c r="C2897" s="31">
        <v>25</v>
      </c>
      <c r="D2897" s="32">
        <v>3.04499E-3</v>
      </c>
      <c r="E2897" s="32">
        <v>3.0403600000000002E-3</v>
      </c>
      <c r="F2897" s="32">
        <v>0.99695964000000004</v>
      </c>
      <c r="G2897" s="33">
        <v>89148.054000000004</v>
      </c>
      <c r="H2897" s="39">
        <v>89012.532999999996</v>
      </c>
    </row>
    <row r="2898" spans="1:8">
      <c r="A2898" s="38" t="s">
        <v>8</v>
      </c>
      <c r="B2898" s="31">
        <v>2019</v>
      </c>
      <c r="C2898" s="31">
        <v>26</v>
      </c>
      <c r="D2898" s="32">
        <v>3.1484299999999998E-3</v>
      </c>
      <c r="E2898" s="32">
        <v>3.1434800000000001E-3</v>
      </c>
      <c r="F2898" s="32">
        <v>0.99685652000000002</v>
      </c>
      <c r="G2898" s="33">
        <v>88877.012000000002</v>
      </c>
      <c r="H2898" s="39">
        <v>88737.32</v>
      </c>
    </row>
    <row r="2899" spans="1:8">
      <c r="A2899" s="38" t="s">
        <v>8</v>
      </c>
      <c r="B2899" s="31">
        <v>2019</v>
      </c>
      <c r="C2899" s="31">
        <v>27</v>
      </c>
      <c r="D2899" s="32">
        <v>3.2593600000000002E-3</v>
      </c>
      <c r="E2899" s="32">
        <v>3.25406E-3</v>
      </c>
      <c r="F2899" s="32">
        <v>0.99674594000000005</v>
      </c>
      <c r="G2899" s="33">
        <v>88597.629000000001</v>
      </c>
      <c r="H2899" s="39">
        <v>88453.478000000003</v>
      </c>
    </row>
    <row r="2900" spans="1:8">
      <c r="A2900" s="38" t="s">
        <v>8</v>
      </c>
      <c r="B2900" s="31">
        <v>2019</v>
      </c>
      <c r="C2900" s="31">
        <v>28</v>
      </c>
      <c r="D2900" s="32">
        <v>3.3850799999999999E-3</v>
      </c>
      <c r="E2900" s="32">
        <v>3.3793600000000001E-3</v>
      </c>
      <c r="F2900" s="32">
        <v>0.99662063999999995</v>
      </c>
      <c r="G2900" s="33">
        <v>88309.327000000005</v>
      </c>
      <c r="H2900" s="39">
        <v>88160.111999999994</v>
      </c>
    </row>
    <row r="2901" spans="1:8">
      <c r="A2901" s="38" t="s">
        <v>8</v>
      </c>
      <c r="B2901" s="31">
        <v>2019</v>
      </c>
      <c r="C2901" s="31">
        <v>29</v>
      </c>
      <c r="D2901" s="32">
        <v>3.5072300000000001E-3</v>
      </c>
      <c r="E2901" s="32">
        <v>3.5010900000000001E-3</v>
      </c>
      <c r="F2901" s="32">
        <v>0.99649891000000002</v>
      </c>
      <c r="G2901" s="33">
        <v>88010.898000000001</v>
      </c>
      <c r="H2901" s="39">
        <v>87856.831000000006</v>
      </c>
    </row>
    <row r="2902" spans="1:8">
      <c r="A2902" s="38" t="s">
        <v>8</v>
      </c>
      <c r="B2902" s="31">
        <v>2019</v>
      </c>
      <c r="C2902" s="31">
        <v>30</v>
      </c>
      <c r="D2902" s="32">
        <v>3.6794900000000001E-3</v>
      </c>
      <c r="E2902" s="32">
        <v>3.6727299999999999E-3</v>
      </c>
      <c r="F2902" s="32">
        <v>0.99632726999999999</v>
      </c>
      <c r="G2902" s="33">
        <v>87702.763999999996</v>
      </c>
      <c r="H2902" s="39">
        <v>87541.709000000003</v>
      </c>
    </row>
    <row r="2903" spans="1:8">
      <c r="A2903" s="38" t="s">
        <v>8</v>
      </c>
      <c r="B2903" s="31">
        <v>2019</v>
      </c>
      <c r="C2903" s="31">
        <v>31</v>
      </c>
      <c r="D2903" s="32">
        <v>3.79212E-3</v>
      </c>
      <c r="E2903" s="32">
        <v>3.7849400000000001E-3</v>
      </c>
      <c r="F2903" s="32">
        <v>0.99621506000000004</v>
      </c>
      <c r="G2903" s="33">
        <v>87380.654999999999</v>
      </c>
      <c r="H2903" s="39">
        <v>87215.29</v>
      </c>
    </row>
    <row r="2904" spans="1:8">
      <c r="A2904" s="38" t="s">
        <v>8</v>
      </c>
      <c r="B2904" s="31">
        <v>2019</v>
      </c>
      <c r="C2904" s="31">
        <v>32</v>
      </c>
      <c r="D2904" s="32">
        <v>4.0046500000000002E-3</v>
      </c>
      <c r="E2904" s="32">
        <v>3.9966400000000001E-3</v>
      </c>
      <c r="F2904" s="32">
        <v>0.99600336</v>
      </c>
      <c r="G2904" s="33">
        <v>87049.925000000003</v>
      </c>
      <c r="H2904" s="39">
        <v>86875.971000000005</v>
      </c>
    </row>
    <row r="2905" spans="1:8">
      <c r="A2905" s="38" t="s">
        <v>8</v>
      </c>
      <c r="B2905" s="31">
        <v>2019</v>
      </c>
      <c r="C2905" s="31">
        <v>33</v>
      </c>
      <c r="D2905" s="32">
        <v>4.1913999999999996E-3</v>
      </c>
      <c r="E2905" s="32">
        <v>4.1826299999999997E-3</v>
      </c>
      <c r="F2905" s="32">
        <v>0.99581737000000004</v>
      </c>
      <c r="G2905" s="33">
        <v>86702.017000000007</v>
      </c>
      <c r="H2905" s="39">
        <v>86520.695999999996</v>
      </c>
    </row>
    <row r="2906" spans="1:8">
      <c r="A2906" s="38" t="s">
        <v>8</v>
      </c>
      <c r="B2906" s="31">
        <v>2019</v>
      </c>
      <c r="C2906" s="31">
        <v>34</v>
      </c>
      <c r="D2906" s="32">
        <v>4.3968499999999999E-3</v>
      </c>
      <c r="E2906" s="32">
        <v>4.3872099999999999E-3</v>
      </c>
      <c r="F2906" s="32">
        <v>0.99561279000000003</v>
      </c>
      <c r="G2906" s="33">
        <v>86339.373999999996</v>
      </c>
      <c r="H2906" s="39">
        <v>86149.98</v>
      </c>
    </row>
    <row r="2907" spans="1:8">
      <c r="A2907" s="38" t="s">
        <v>8</v>
      </c>
      <c r="B2907" s="31">
        <v>2019</v>
      </c>
      <c r="C2907" s="31">
        <v>35</v>
      </c>
      <c r="D2907" s="32">
        <v>4.6371399999999997E-3</v>
      </c>
      <c r="E2907" s="32">
        <v>4.6264100000000001E-3</v>
      </c>
      <c r="F2907" s="32">
        <v>0.99537359000000003</v>
      </c>
      <c r="G2907" s="33">
        <v>85960.585999999996</v>
      </c>
      <c r="H2907" s="39">
        <v>85761.740999999995</v>
      </c>
    </row>
    <row r="2908" spans="1:8">
      <c r="A2908" s="38" t="s">
        <v>8</v>
      </c>
      <c r="B2908" s="31">
        <v>2019</v>
      </c>
      <c r="C2908" s="31">
        <v>36</v>
      </c>
      <c r="D2908" s="32">
        <v>4.8671599999999997E-3</v>
      </c>
      <c r="E2908" s="32">
        <v>4.8553399999999997E-3</v>
      </c>
      <c r="F2908" s="32">
        <v>0.99514466000000001</v>
      </c>
      <c r="G2908" s="33">
        <v>85562.896999999997</v>
      </c>
      <c r="H2908" s="39">
        <v>85355.178</v>
      </c>
    </row>
    <row r="2909" spans="1:8">
      <c r="A2909" s="38" t="s">
        <v>8</v>
      </c>
      <c r="B2909" s="31">
        <v>2019</v>
      </c>
      <c r="C2909" s="31">
        <v>37</v>
      </c>
      <c r="D2909" s="32">
        <v>5.1030700000000003E-3</v>
      </c>
      <c r="E2909" s="32">
        <v>5.0900800000000003E-3</v>
      </c>
      <c r="F2909" s="32">
        <v>0.99490992</v>
      </c>
      <c r="G2909" s="33">
        <v>85147.46</v>
      </c>
      <c r="H2909" s="39">
        <v>84930.755999999994</v>
      </c>
    </row>
    <row r="2910" spans="1:8">
      <c r="A2910" s="38" t="s">
        <v>8</v>
      </c>
      <c r="B2910" s="31">
        <v>2019</v>
      </c>
      <c r="C2910" s="31">
        <v>38</v>
      </c>
      <c r="D2910" s="32">
        <v>5.3923900000000004E-3</v>
      </c>
      <c r="E2910" s="32">
        <v>5.3778899999999998E-3</v>
      </c>
      <c r="F2910" s="32">
        <v>0.99462211</v>
      </c>
      <c r="G2910" s="33">
        <v>84714.051999999996</v>
      </c>
      <c r="H2910" s="39">
        <v>84486.260999999999</v>
      </c>
    </row>
    <row r="2911" spans="1:8">
      <c r="A2911" s="38" t="s">
        <v>8</v>
      </c>
      <c r="B2911" s="31">
        <v>2019</v>
      </c>
      <c r="C2911" s="31">
        <v>39</v>
      </c>
      <c r="D2911" s="32">
        <v>5.6461300000000001E-3</v>
      </c>
      <c r="E2911" s="32">
        <v>5.63023E-3</v>
      </c>
      <c r="F2911" s="32">
        <v>0.99436977000000004</v>
      </c>
      <c r="G2911" s="33">
        <v>84258.468999999997</v>
      </c>
      <c r="H2911" s="39">
        <v>84021.271999999997</v>
      </c>
    </row>
    <row r="2912" spans="1:8">
      <c r="A2912" s="38" t="s">
        <v>8</v>
      </c>
      <c r="B2912" s="31">
        <v>2019</v>
      </c>
      <c r="C2912" s="31">
        <v>40</v>
      </c>
      <c r="D2912" s="32">
        <v>5.9962799999999997E-3</v>
      </c>
      <c r="E2912" s="32">
        <v>5.9783600000000003E-3</v>
      </c>
      <c r="F2912" s="32">
        <v>0.99402164000000004</v>
      </c>
      <c r="G2912" s="33">
        <v>83784.074999999997</v>
      </c>
      <c r="H2912" s="39">
        <v>83533.629000000001</v>
      </c>
    </row>
    <row r="2913" spans="1:8">
      <c r="A2913" s="38" t="s">
        <v>8</v>
      </c>
      <c r="B2913" s="31">
        <v>2019</v>
      </c>
      <c r="C2913" s="31">
        <v>41</v>
      </c>
      <c r="D2913" s="32">
        <v>6.2002300000000002E-3</v>
      </c>
      <c r="E2913" s="32">
        <v>6.1810700000000003E-3</v>
      </c>
      <c r="F2913" s="32">
        <v>0.99381892999999999</v>
      </c>
      <c r="G2913" s="33">
        <v>83283.183000000005</v>
      </c>
      <c r="H2913" s="39">
        <v>83025.793999999994</v>
      </c>
    </row>
    <row r="2914" spans="1:8">
      <c r="A2914" s="38" t="s">
        <v>8</v>
      </c>
      <c r="B2914" s="31">
        <v>2019</v>
      </c>
      <c r="C2914" s="31">
        <v>42</v>
      </c>
      <c r="D2914" s="32">
        <v>6.6020200000000001E-3</v>
      </c>
      <c r="E2914" s="32">
        <v>6.5802999999999999E-3</v>
      </c>
      <c r="F2914" s="32">
        <v>0.99341970000000002</v>
      </c>
      <c r="G2914" s="33">
        <v>82768.403999999995</v>
      </c>
      <c r="H2914" s="39">
        <v>82496.084000000003</v>
      </c>
    </row>
    <row r="2915" spans="1:8">
      <c r="A2915" s="38" t="s">
        <v>8</v>
      </c>
      <c r="B2915" s="31">
        <v>2019</v>
      </c>
      <c r="C2915" s="31">
        <v>43</v>
      </c>
      <c r="D2915" s="32">
        <v>6.8788199999999999E-3</v>
      </c>
      <c r="E2915" s="32">
        <v>6.8552400000000003E-3</v>
      </c>
      <c r="F2915" s="32">
        <v>0.99314475999999996</v>
      </c>
      <c r="G2915" s="33">
        <v>82223.763000000006</v>
      </c>
      <c r="H2915" s="39">
        <v>81941.930999999997</v>
      </c>
    </row>
    <row r="2916" spans="1:8">
      <c r="A2916" s="38" t="s">
        <v>8</v>
      </c>
      <c r="B2916" s="31">
        <v>2019</v>
      </c>
      <c r="C2916" s="31">
        <v>44</v>
      </c>
      <c r="D2916" s="32">
        <v>7.2315699999999997E-3</v>
      </c>
      <c r="E2916" s="32">
        <v>7.20551E-3</v>
      </c>
      <c r="F2916" s="32">
        <v>0.99279448999999997</v>
      </c>
      <c r="G2916" s="33">
        <v>81660.099000000002</v>
      </c>
      <c r="H2916" s="39">
        <v>81365.898000000001</v>
      </c>
    </row>
    <row r="2917" spans="1:8">
      <c r="A2917" s="38" t="s">
        <v>8</v>
      </c>
      <c r="B2917" s="31">
        <v>2019</v>
      </c>
      <c r="C2917" s="31">
        <v>45</v>
      </c>
      <c r="D2917" s="32">
        <v>7.6572999999999997E-3</v>
      </c>
      <c r="E2917" s="32">
        <v>7.6280999999999996E-3</v>
      </c>
      <c r="F2917" s="32">
        <v>0.99237189999999997</v>
      </c>
      <c r="G2917" s="33">
        <v>81071.695999999996</v>
      </c>
      <c r="H2917" s="39">
        <v>80762.485000000001</v>
      </c>
    </row>
    <row r="2918" spans="1:8">
      <c r="A2918" s="38" t="s">
        <v>8</v>
      </c>
      <c r="B2918" s="31">
        <v>2019</v>
      </c>
      <c r="C2918" s="31">
        <v>46</v>
      </c>
      <c r="D2918" s="32">
        <v>8.02574E-3</v>
      </c>
      <c r="E2918" s="32">
        <v>7.9936599999999997E-3</v>
      </c>
      <c r="F2918" s="32">
        <v>0.99200633999999999</v>
      </c>
      <c r="G2918" s="33">
        <v>80453.274000000005</v>
      </c>
      <c r="H2918" s="39">
        <v>80131.714999999997</v>
      </c>
    </row>
    <row r="2919" spans="1:8">
      <c r="A2919" s="38" t="s">
        <v>8</v>
      </c>
      <c r="B2919" s="31">
        <v>2019</v>
      </c>
      <c r="C2919" s="31">
        <v>47</v>
      </c>
      <c r="D2919" s="32">
        <v>8.4890599999999997E-3</v>
      </c>
      <c r="E2919" s="32">
        <v>8.4531799999999994E-3</v>
      </c>
      <c r="F2919" s="32">
        <v>0.99154682000000005</v>
      </c>
      <c r="G2919" s="33">
        <v>79810.157000000007</v>
      </c>
      <c r="H2919" s="39">
        <v>79472.832999999999</v>
      </c>
    </row>
    <row r="2920" spans="1:8">
      <c r="A2920" s="38" t="s">
        <v>8</v>
      </c>
      <c r="B2920" s="31">
        <v>2019</v>
      </c>
      <c r="C2920" s="31">
        <v>48</v>
      </c>
      <c r="D2920" s="32">
        <v>9.0674699999999993E-3</v>
      </c>
      <c r="E2920" s="32">
        <v>9.0265399999999996E-3</v>
      </c>
      <c r="F2920" s="32">
        <v>0.99097345999999997</v>
      </c>
      <c r="G2920" s="33">
        <v>79135.508000000002</v>
      </c>
      <c r="H2920" s="39">
        <v>78778.347999999998</v>
      </c>
    </row>
    <row r="2921" spans="1:8">
      <c r="A2921" s="38" t="s">
        <v>8</v>
      </c>
      <c r="B2921" s="31">
        <v>2019</v>
      </c>
      <c r="C2921" s="31">
        <v>49</v>
      </c>
      <c r="D2921" s="32">
        <v>9.6374800000000004E-3</v>
      </c>
      <c r="E2921" s="32">
        <v>9.5912600000000008E-3</v>
      </c>
      <c r="F2921" s="32">
        <v>0.99040874000000001</v>
      </c>
      <c r="G2921" s="33">
        <v>78421.187999999995</v>
      </c>
      <c r="H2921" s="39">
        <v>78045.108999999997</v>
      </c>
    </row>
    <row r="2922" spans="1:8">
      <c r="A2922" s="38" t="s">
        <v>8</v>
      </c>
      <c r="B2922" s="31">
        <v>2019</v>
      </c>
      <c r="C2922" s="31">
        <v>50</v>
      </c>
      <c r="D2922" s="32">
        <v>1.041157E-2</v>
      </c>
      <c r="E2922" s="32">
        <v>1.0357649999999999E-2</v>
      </c>
      <c r="F2922" s="32">
        <v>0.98964235</v>
      </c>
      <c r="G2922" s="33">
        <v>77669.03</v>
      </c>
      <c r="H2922" s="39">
        <v>77266.796000000002</v>
      </c>
    </row>
    <row r="2923" spans="1:8">
      <c r="A2923" s="38" t="s">
        <v>8</v>
      </c>
      <c r="B2923" s="31">
        <v>2019</v>
      </c>
      <c r="C2923" s="31">
        <v>51</v>
      </c>
      <c r="D2923" s="32">
        <v>1.091045E-2</v>
      </c>
      <c r="E2923" s="32">
        <v>1.085125E-2</v>
      </c>
      <c r="F2923" s="32">
        <v>0.98914875000000002</v>
      </c>
      <c r="G2923" s="33">
        <v>76864.561000000002</v>
      </c>
      <c r="H2923" s="39">
        <v>76447.523000000001</v>
      </c>
    </row>
    <row r="2924" spans="1:8">
      <c r="A2924" s="38" t="s">
        <v>8</v>
      </c>
      <c r="B2924" s="31">
        <v>2019</v>
      </c>
      <c r="C2924" s="31">
        <v>52</v>
      </c>
      <c r="D2924" s="32">
        <v>1.1781150000000001E-2</v>
      </c>
      <c r="E2924" s="32">
        <v>1.1712159999999999E-2</v>
      </c>
      <c r="F2924" s="32">
        <v>0.98828784000000003</v>
      </c>
      <c r="G2924" s="33">
        <v>76030.485000000001</v>
      </c>
      <c r="H2924" s="39">
        <v>75585.244000000006</v>
      </c>
    </row>
    <row r="2925" spans="1:8">
      <c r="A2925" s="38" t="s">
        <v>8</v>
      </c>
      <c r="B2925" s="31">
        <v>2019</v>
      </c>
      <c r="C2925" s="31">
        <v>53</v>
      </c>
      <c r="D2925" s="32">
        <v>1.246104E-2</v>
      </c>
      <c r="E2925" s="32">
        <v>1.238389E-2</v>
      </c>
      <c r="F2925" s="32">
        <v>0.98761611000000005</v>
      </c>
      <c r="G2925" s="33">
        <v>75140.004000000001</v>
      </c>
      <c r="H2925" s="39">
        <v>74674.740999999995</v>
      </c>
    </row>
    <row r="2926" spans="1:8">
      <c r="A2926" s="38" t="s">
        <v>8</v>
      </c>
      <c r="B2926" s="31">
        <v>2019</v>
      </c>
      <c r="C2926" s="31">
        <v>54</v>
      </c>
      <c r="D2926" s="32">
        <v>1.3266709999999999E-2</v>
      </c>
      <c r="E2926" s="32">
        <v>1.317928E-2</v>
      </c>
      <c r="F2926" s="32">
        <v>0.98682071999999998</v>
      </c>
      <c r="G2926" s="33">
        <v>74209.478000000003</v>
      </c>
      <c r="H2926" s="39">
        <v>73720.464000000007</v>
      </c>
    </row>
    <row r="2927" spans="1:8">
      <c r="A2927" s="38" t="s">
        <v>8</v>
      </c>
      <c r="B2927" s="31">
        <v>2019</v>
      </c>
      <c r="C2927" s="31">
        <v>55</v>
      </c>
      <c r="D2927" s="32">
        <v>1.407741E-2</v>
      </c>
      <c r="E2927" s="32">
        <v>1.397902E-2</v>
      </c>
      <c r="F2927" s="32">
        <v>0.98602098000000005</v>
      </c>
      <c r="G2927" s="33">
        <v>73231.451000000001</v>
      </c>
      <c r="H2927" s="39">
        <v>72719.599000000002</v>
      </c>
    </row>
    <row r="2928" spans="1:8">
      <c r="A2928" s="38" t="s">
        <v>8</v>
      </c>
      <c r="B2928" s="31">
        <v>2019</v>
      </c>
      <c r="C2928" s="31">
        <v>56</v>
      </c>
      <c r="D2928" s="32">
        <v>1.500606E-2</v>
      </c>
      <c r="E2928" s="32">
        <v>1.4894309999999999E-2</v>
      </c>
      <c r="F2928" s="32">
        <v>0.98510569000000003</v>
      </c>
      <c r="G2928" s="33">
        <v>72207.747000000003</v>
      </c>
      <c r="H2928" s="39">
        <v>71670.005000000005</v>
      </c>
    </row>
    <row r="2929" spans="1:8">
      <c r="A2929" s="38" t="s">
        <v>8</v>
      </c>
      <c r="B2929" s="31">
        <v>2019</v>
      </c>
      <c r="C2929" s="31">
        <v>57</v>
      </c>
      <c r="D2929" s="32">
        <v>1.596823E-2</v>
      </c>
      <c r="E2929" s="32">
        <v>1.584174E-2</v>
      </c>
      <c r="F2929" s="32">
        <v>0.98415825999999995</v>
      </c>
      <c r="G2929" s="33">
        <v>71132.263000000006</v>
      </c>
      <c r="H2929" s="39">
        <v>70568.832999999999</v>
      </c>
    </row>
    <row r="2930" spans="1:8">
      <c r="A2930" s="38" t="s">
        <v>8</v>
      </c>
      <c r="B2930" s="31">
        <v>2019</v>
      </c>
      <c r="C2930" s="31">
        <v>58</v>
      </c>
      <c r="D2930" s="32">
        <v>1.7257720000000001E-2</v>
      </c>
      <c r="E2930" s="32">
        <v>1.711008E-2</v>
      </c>
      <c r="F2930" s="32">
        <v>0.98288991999999997</v>
      </c>
      <c r="G2930" s="33">
        <v>70005.403999999995</v>
      </c>
      <c r="H2930" s="39">
        <v>69406.504000000001</v>
      </c>
    </row>
    <row r="2931" spans="1:8">
      <c r="A2931" s="38" t="s">
        <v>8</v>
      </c>
      <c r="B2931" s="31">
        <v>2019</v>
      </c>
      <c r="C2931" s="31">
        <v>59</v>
      </c>
      <c r="D2931" s="32">
        <v>1.856791E-2</v>
      </c>
      <c r="E2931" s="32">
        <v>1.8397119999999999E-2</v>
      </c>
      <c r="F2931" s="32">
        <v>0.98160287999999996</v>
      </c>
      <c r="G2931" s="33">
        <v>68807.604999999996</v>
      </c>
      <c r="H2931" s="39">
        <v>68174.673999999999</v>
      </c>
    </row>
    <row r="2932" spans="1:8">
      <c r="A2932" s="38" t="s">
        <v>8</v>
      </c>
      <c r="B2932" s="31">
        <v>2019</v>
      </c>
      <c r="C2932" s="31">
        <v>60</v>
      </c>
      <c r="D2932" s="32">
        <v>2.045777E-2</v>
      </c>
      <c r="E2932" s="32">
        <v>2.0250629999999999E-2</v>
      </c>
      <c r="F2932" s="32">
        <v>0.97974936999999995</v>
      </c>
      <c r="G2932" s="33">
        <v>67541.744000000006</v>
      </c>
      <c r="H2932" s="39">
        <v>66857.861999999994</v>
      </c>
    </row>
    <row r="2933" spans="1:8">
      <c r="A2933" s="38" t="s">
        <v>8</v>
      </c>
      <c r="B2933" s="31">
        <v>2019</v>
      </c>
      <c r="C2933" s="31">
        <v>61</v>
      </c>
      <c r="D2933" s="32">
        <v>2.176527E-2</v>
      </c>
      <c r="E2933" s="32">
        <v>2.1530959999999998E-2</v>
      </c>
      <c r="F2933" s="32">
        <v>0.97846904000000001</v>
      </c>
      <c r="G2933" s="33">
        <v>66173.981</v>
      </c>
      <c r="H2933" s="39">
        <v>65461.586000000003</v>
      </c>
    </row>
    <row r="2934" spans="1:8">
      <c r="A2934" s="38" t="s">
        <v>8</v>
      </c>
      <c r="B2934" s="31">
        <v>2019</v>
      </c>
      <c r="C2934" s="31">
        <v>62</v>
      </c>
      <c r="D2934" s="32">
        <v>2.3943909999999999E-2</v>
      </c>
      <c r="E2934" s="32">
        <v>2.366064E-2</v>
      </c>
      <c r="F2934" s="32">
        <v>0.97633935999999999</v>
      </c>
      <c r="G2934" s="33">
        <v>64749.192000000003</v>
      </c>
      <c r="H2934" s="39">
        <v>63983.188000000002</v>
      </c>
    </row>
    <row r="2935" spans="1:8">
      <c r="A2935" s="38" t="s">
        <v>8</v>
      </c>
      <c r="B2935" s="31">
        <v>2019</v>
      </c>
      <c r="C2935" s="31">
        <v>63</v>
      </c>
      <c r="D2935" s="32">
        <v>2.593357E-2</v>
      </c>
      <c r="E2935" s="32">
        <v>2.5601599999999999E-2</v>
      </c>
      <c r="F2935" s="32">
        <v>0.9743984</v>
      </c>
      <c r="G2935" s="33">
        <v>63217.184000000001</v>
      </c>
      <c r="H2935" s="39">
        <v>62407.953999999998</v>
      </c>
    </row>
    <row r="2936" spans="1:8">
      <c r="A2936" s="38" t="s">
        <v>8</v>
      </c>
      <c r="B2936" s="31">
        <v>2019</v>
      </c>
      <c r="C2936" s="31">
        <v>64</v>
      </c>
      <c r="D2936" s="32">
        <v>2.813823E-2</v>
      </c>
      <c r="E2936" s="32">
        <v>2.7747850000000001E-2</v>
      </c>
      <c r="F2936" s="32">
        <v>0.97225214999999998</v>
      </c>
      <c r="G2936" s="33">
        <v>61598.722999999998</v>
      </c>
      <c r="H2936" s="39">
        <v>60744.107000000004</v>
      </c>
    </row>
    <row r="2937" spans="1:8">
      <c r="A2937" s="38" t="s">
        <v>8</v>
      </c>
      <c r="B2937" s="31">
        <v>2019</v>
      </c>
      <c r="C2937" s="31">
        <v>65</v>
      </c>
      <c r="D2937" s="32">
        <v>3.061699E-2</v>
      </c>
      <c r="E2937" s="32">
        <v>3.0155350000000001E-2</v>
      </c>
      <c r="F2937" s="32">
        <v>0.96984464999999997</v>
      </c>
      <c r="G2937" s="33">
        <v>59889.491000000002</v>
      </c>
      <c r="H2937" s="39">
        <v>58986.497000000003</v>
      </c>
    </row>
    <row r="2938" spans="1:8">
      <c r="A2938" s="38" t="s">
        <v>8</v>
      </c>
      <c r="B2938" s="31">
        <v>2019</v>
      </c>
      <c r="C2938" s="31">
        <v>66</v>
      </c>
      <c r="D2938" s="32">
        <v>3.2942819999999998E-2</v>
      </c>
      <c r="E2938" s="32">
        <v>3.2409E-2</v>
      </c>
      <c r="F2938" s="32">
        <v>0.96759099999999998</v>
      </c>
      <c r="G2938" s="33">
        <v>58083.502999999997</v>
      </c>
      <c r="H2938" s="39">
        <v>57142.288</v>
      </c>
    </row>
    <row r="2939" spans="1:8">
      <c r="A2939" s="38" t="s">
        <v>8</v>
      </c>
      <c r="B2939" s="31">
        <v>2019</v>
      </c>
      <c r="C2939" s="31">
        <v>67</v>
      </c>
      <c r="D2939" s="32">
        <v>3.5828810000000003E-2</v>
      </c>
      <c r="E2939" s="32">
        <v>3.5198260000000002E-2</v>
      </c>
      <c r="F2939" s="32">
        <v>0.96480173999999996</v>
      </c>
      <c r="G2939" s="33">
        <v>56201.074000000001</v>
      </c>
      <c r="H2939" s="39">
        <v>55211.983999999997</v>
      </c>
    </row>
    <row r="2940" spans="1:8">
      <c r="A2940" s="38" t="s">
        <v>8</v>
      </c>
      <c r="B2940" s="31">
        <v>2019</v>
      </c>
      <c r="C2940" s="31">
        <v>68</v>
      </c>
      <c r="D2940" s="32">
        <v>3.9151600000000002E-2</v>
      </c>
      <c r="E2940" s="32">
        <v>3.8399889999999999E-2</v>
      </c>
      <c r="F2940" s="32">
        <v>0.96160011000000001</v>
      </c>
      <c r="G2940" s="33">
        <v>54222.894</v>
      </c>
      <c r="H2940" s="39">
        <v>53181.817999999999</v>
      </c>
    </row>
    <row r="2941" spans="1:8">
      <c r="A2941" s="38" t="s">
        <v>8</v>
      </c>
      <c r="B2941" s="31">
        <v>2019</v>
      </c>
      <c r="C2941" s="31">
        <v>69</v>
      </c>
      <c r="D2941" s="32">
        <v>4.2530800000000001E-2</v>
      </c>
      <c r="E2941" s="32">
        <v>4.1645189999999999E-2</v>
      </c>
      <c r="F2941" s="32">
        <v>0.95835481</v>
      </c>
      <c r="G2941" s="33">
        <v>52140.741000000002</v>
      </c>
      <c r="H2941" s="39">
        <v>51055.036</v>
      </c>
    </row>
    <row r="2942" spans="1:8">
      <c r="A2942" s="38" t="s">
        <v>8</v>
      </c>
      <c r="B2942" s="31">
        <v>2019</v>
      </c>
      <c r="C2942" s="31">
        <v>70</v>
      </c>
      <c r="D2942" s="32">
        <v>4.7364169999999997E-2</v>
      </c>
      <c r="E2942" s="32">
        <v>4.6268429999999999E-2</v>
      </c>
      <c r="F2942" s="32">
        <v>0.95373156999999997</v>
      </c>
      <c r="G2942" s="33">
        <v>49969.33</v>
      </c>
      <c r="H2942" s="39">
        <v>48813.328999999998</v>
      </c>
    </row>
    <row r="2943" spans="1:8">
      <c r="A2943" s="38" t="s">
        <v>8</v>
      </c>
      <c r="B2943" s="31">
        <v>2019</v>
      </c>
      <c r="C2943" s="31">
        <v>71</v>
      </c>
      <c r="D2943" s="32">
        <v>5.0756660000000002E-2</v>
      </c>
      <c r="E2943" s="32">
        <v>4.9500420000000003E-2</v>
      </c>
      <c r="F2943" s="32">
        <v>0.95049958000000001</v>
      </c>
      <c r="G2943" s="33">
        <v>47657.326999999997</v>
      </c>
      <c r="H2943" s="39">
        <v>46477.798000000003</v>
      </c>
    </row>
    <row r="2944" spans="1:8">
      <c r="A2944" s="38" t="s">
        <v>8</v>
      </c>
      <c r="B2944" s="31">
        <v>2019</v>
      </c>
      <c r="C2944" s="31">
        <v>72</v>
      </c>
      <c r="D2944" s="32">
        <v>5.644768E-2</v>
      </c>
      <c r="E2944" s="32">
        <v>5.4898240000000001E-2</v>
      </c>
      <c r="F2944" s="32">
        <v>0.94510176000000001</v>
      </c>
      <c r="G2944" s="33">
        <v>45298.27</v>
      </c>
      <c r="H2944" s="39">
        <v>44054.872000000003</v>
      </c>
    </row>
    <row r="2945" spans="1:8">
      <c r="A2945" s="38" t="s">
        <v>8</v>
      </c>
      <c r="B2945" s="31">
        <v>2019</v>
      </c>
      <c r="C2945" s="31">
        <v>73</v>
      </c>
      <c r="D2945" s="32">
        <v>6.1528079999999999E-2</v>
      </c>
      <c r="E2945" s="32">
        <v>5.9691719999999997E-2</v>
      </c>
      <c r="F2945" s="32">
        <v>0.94030828</v>
      </c>
      <c r="G2945" s="33">
        <v>42811.474000000002</v>
      </c>
      <c r="H2945" s="39">
        <v>41533.728999999999</v>
      </c>
    </row>
    <row r="2946" spans="1:8">
      <c r="A2946" s="38" t="s">
        <v>8</v>
      </c>
      <c r="B2946" s="31">
        <v>2019</v>
      </c>
      <c r="C2946" s="31">
        <v>74</v>
      </c>
      <c r="D2946" s="32">
        <v>6.7354250000000004E-2</v>
      </c>
      <c r="E2946" s="32">
        <v>6.515986E-2</v>
      </c>
      <c r="F2946" s="32">
        <v>0.93484014000000004</v>
      </c>
      <c r="G2946" s="33">
        <v>40255.983999999997</v>
      </c>
      <c r="H2946" s="39">
        <v>38944.447</v>
      </c>
    </row>
    <row r="2947" spans="1:8">
      <c r="A2947" s="38" t="s">
        <v>8</v>
      </c>
      <c r="B2947" s="31">
        <v>2019</v>
      </c>
      <c r="C2947" s="31">
        <v>75</v>
      </c>
      <c r="D2947" s="32">
        <v>7.376771E-2</v>
      </c>
      <c r="E2947" s="32">
        <v>7.1143650000000003E-2</v>
      </c>
      <c r="F2947" s="32">
        <v>0.92885635</v>
      </c>
      <c r="G2947" s="33">
        <v>37632.910000000003</v>
      </c>
      <c r="H2947" s="39">
        <v>36294.239000000001</v>
      </c>
    </row>
    <row r="2948" spans="1:8">
      <c r="A2948" s="38" t="s">
        <v>8</v>
      </c>
      <c r="B2948" s="31">
        <v>2019</v>
      </c>
      <c r="C2948" s="31">
        <v>76</v>
      </c>
      <c r="D2948" s="32">
        <v>8.0229229999999999E-2</v>
      </c>
      <c r="E2948" s="32">
        <v>7.713499E-2</v>
      </c>
      <c r="F2948" s="32">
        <v>0.92286500999999999</v>
      </c>
      <c r="G2948" s="33">
        <v>34955.567000000003</v>
      </c>
      <c r="H2948" s="39">
        <v>33607.419000000002</v>
      </c>
    </row>
    <row r="2949" spans="1:8">
      <c r="A2949" s="38" t="s">
        <v>8</v>
      </c>
      <c r="B2949" s="31">
        <v>2019</v>
      </c>
      <c r="C2949" s="31">
        <v>77</v>
      </c>
      <c r="D2949" s="32">
        <v>8.7160790000000002E-2</v>
      </c>
      <c r="E2949" s="32">
        <v>8.3520919999999998E-2</v>
      </c>
      <c r="F2949" s="32">
        <v>0.91647908</v>
      </c>
      <c r="G2949" s="33">
        <v>32259.27</v>
      </c>
      <c r="H2949" s="39">
        <v>30912.108</v>
      </c>
    </row>
    <row r="2950" spans="1:8">
      <c r="A2950" s="38" t="s">
        <v>8</v>
      </c>
      <c r="B2950" s="31">
        <v>2019</v>
      </c>
      <c r="C2950" s="31">
        <v>78</v>
      </c>
      <c r="D2950" s="32">
        <v>9.5853659999999993E-2</v>
      </c>
      <c r="E2950" s="32">
        <v>9.1469809999999999E-2</v>
      </c>
      <c r="F2950" s="32">
        <v>0.90853019000000002</v>
      </c>
      <c r="G2950" s="33">
        <v>29564.946</v>
      </c>
      <c r="H2950" s="39">
        <v>28212.795999999998</v>
      </c>
    </row>
    <row r="2951" spans="1:8">
      <c r="A2951" s="38" t="s">
        <v>8</v>
      </c>
      <c r="B2951" s="31">
        <v>2019</v>
      </c>
      <c r="C2951" s="31">
        <v>79</v>
      </c>
      <c r="D2951" s="32">
        <v>0.10384835000000001</v>
      </c>
      <c r="E2951" s="32">
        <v>9.8722279999999996E-2</v>
      </c>
      <c r="F2951" s="32">
        <v>0.90127771999999995</v>
      </c>
      <c r="G2951" s="33">
        <v>26860.646000000001</v>
      </c>
      <c r="H2951" s="39">
        <v>25534.774000000001</v>
      </c>
    </row>
    <row r="2952" spans="1:8">
      <c r="A2952" s="38" t="s">
        <v>8</v>
      </c>
      <c r="B2952" s="31">
        <v>2019</v>
      </c>
      <c r="C2952" s="31">
        <v>80</v>
      </c>
      <c r="D2952" s="32">
        <v>0.11443786</v>
      </c>
      <c r="E2952" s="32">
        <v>0.10824424000000001</v>
      </c>
      <c r="F2952" s="32">
        <v>0.89175576000000001</v>
      </c>
      <c r="G2952" s="33">
        <v>24208.901999999998</v>
      </c>
      <c r="H2952" s="39">
        <v>22898.665000000001</v>
      </c>
    </row>
    <row r="2953" spans="1:8">
      <c r="A2953" s="38" t="s">
        <v>8</v>
      </c>
      <c r="B2953" s="31">
        <v>2019</v>
      </c>
      <c r="C2953" s="31">
        <v>81</v>
      </c>
      <c r="D2953" s="32">
        <v>0.12246941</v>
      </c>
      <c r="E2953" s="32">
        <v>0.11540275</v>
      </c>
      <c r="F2953" s="32">
        <v>0.88459725</v>
      </c>
      <c r="G2953" s="33">
        <v>21588.428</v>
      </c>
      <c r="H2953" s="39">
        <v>20342.745999999999</v>
      </c>
    </row>
    <row r="2954" spans="1:8">
      <c r="A2954" s="38" t="s">
        <v>8</v>
      </c>
      <c r="B2954" s="31">
        <v>2019</v>
      </c>
      <c r="C2954" s="31">
        <v>82</v>
      </c>
      <c r="D2954" s="32">
        <v>0.13569107</v>
      </c>
      <c r="E2954" s="32">
        <v>0.12706994999999999</v>
      </c>
      <c r="F2954" s="32">
        <v>0.87293005000000001</v>
      </c>
      <c r="G2954" s="33">
        <v>19097.063999999998</v>
      </c>
      <c r="H2954" s="39">
        <v>17883.732</v>
      </c>
    </row>
    <row r="2955" spans="1:8">
      <c r="A2955" s="38" t="s">
        <v>8</v>
      </c>
      <c r="B2955" s="31">
        <v>2019</v>
      </c>
      <c r="C2955" s="31">
        <v>83</v>
      </c>
      <c r="D2955" s="32">
        <v>0.14782830999999999</v>
      </c>
      <c r="E2955" s="32">
        <v>0.13765374999999999</v>
      </c>
      <c r="F2955" s="32">
        <v>0.86234624999999998</v>
      </c>
      <c r="G2955" s="33">
        <v>16670.401000000002</v>
      </c>
      <c r="H2955" s="39">
        <v>15523.029</v>
      </c>
    </row>
    <row r="2956" spans="1:8">
      <c r="A2956" s="38" t="s">
        <v>8</v>
      </c>
      <c r="B2956" s="31">
        <v>2019</v>
      </c>
      <c r="C2956" s="31">
        <v>84</v>
      </c>
      <c r="D2956" s="32">
        <v>0.16194064999999999</v>
      </c>
      <c r="E2956" s="32">
        <v>0.14981045000000001</v>
      </c>
      <c r="F2956" s="32">
        <v>0.85018954999999996</v>
      </c>
      <c r="G2956" s="33">
        <v>14375.657999999999</v>
      </c>
      <c r="H2956" s="39">
        <v>13298.846</v>
      </c>
    </row>
    <row r="2957" spans="1:8">
      <c r="A2957" s="38" t="s">
        <v>8</v>
      </c>
      <c r="B2957" s="31">
        <v>2019</v>
      </c>
      <c r="C2957" s="31">
        <v>85</v>
      </c>
      <c r="D2957" s="32">
        <v>0.17530666</v>
      </c>
      <c r="E2957" s="32">
        <v>0.16117880000000001</v>
      </c>
      <c r="F2957" s="32">
        <v>0.83882120000000004</v>
      </c>
      <c r="G2957" s="33">
        <v>12222.034</v>
      </c>
      <c r="H2957" s="39">
        <v>11237.067999999999</v>
      </c>
    </row>
    <row r="2958" spans="1:8">
      <c r="A2958" s="38" t="s">
        <v>8</v>
      </c>
      <c r="B2958" s="31">
        <v>2019</v>
      </c>
      <c r="C2958" s="31">
        <v>86</v>
      </c>
      <c r="D2958" s="32">
        <v>0.19009111000000001</v>
      </c>
      <c r="E2958" s="32">
        <v>0.17359195999999999</v>
      </c>
      <c r="F2958" s="32">
        <v>0.82640804000000001</v>
      </c>
      <c r="G2958" s="33">
        <v>10252.101000000001</v>
      </c>
      <c r="H2958" s="39">
        <v>9362.26</v>
      </c>
    </row>
    <row r="2959" spans="1:8">
      <c r="A2959" s="38" t="s">
        <v>8</v>
      </c>
      <c r="B2959" s="31">
        <v>2019</v>
      </c>
      <c r="C2959" s="31">
        <v>87</v>
      </c>
      <c r="D2959" s="32">
        <v>0.20480453000000001</v>
      </c>
      <c r="E2959" s="32">
        <v>0.18578021</v>
      </c>
      <c r="F2959" s="32">
        <v>0.81421979</v>
      </c>
      <c r="G2959" s="33">
        <v>8472.4189999999999</v>
      </c>
      <c r="H2959" s="39">
        <v>7685.415</v>
      </c>
    </row>
    <row r="2960" spans="1:8">
      <c r="A2960" s="38" t="s">
        <v>8</v>
      </c>
      <c r="B2960" s="31">
        <v>2019</v>
      </c>
      <c r="C2960" s="31">
        <v>88</v>
      </c>
      <c r="D2960" s="32">
        <v>0.22111874000000001</v>
      </c>
      <c r="E2960" s="32">
        <v>0.19910574</v>
      </c>
      <c r="F2960" s="32">
        <v>0.80089425999999997</v>
      </c>
      <c r="G2960" s="33">
        <v>6898.4110000000001</v>
      </c>
      <c r="H2960" s="39">
        <v>6211.6540000000005</v>
      </c>
    </row>
    <row r="2961" spans="1:8">
      <c r="A2961" s="38" t="s">
        <v>8</v>
      </c>
      <c r="B2961" s="31">
        <v>2019</v>
      </c>
      <c r="C2961" s="31">
        <v>89</v>
      </c>
      <c r="D2961" s="32">
        <v>0.23699092999999999</v>
      </c>
      <c r="E2961" s="32">
        <v>0.21188367999999999</v>
      </c>
      <c r="F2961" s="32">
        <v>0.78811631999999998</v>
      </c>
      <c r="G2961" s="33">
        <v>5524.8980000000001</v>
      </c>
      <c r="H2961" s="39">
        <v>4939.58</v>
      </c>
    </row>
    <row r="2962" spans="1:8">
      <c r="A2962" s="38" t="s">
        <v>8</v>
      </c>
      <c r="B2962" s="31">
        <v>2019</v>
      </c>
      <c r="C2962" s="31">
        <v>90</v>
      </c>
      <c r="D2962" s="32">
        <v>0.25773035999999999</v>
      </c>
      <c r="E2962" s="32">
        <v>0.22830924</v>
      </c>
      <c r="F2962" s="32">
        <v>0.77169076000000003</v>
      </c>
      <c r="G2962" s="33">
        <v>4354.2619999999997</v>
      </c>
      <c r="H2962" s="39">
        <v>3857.203</v>
      </c>
    </row>
    <row r="2963" spans="1:8">
      <c r="A2963" s="38" t="s">
        <v>8</v>
      </c>
      <c r="B2963" s="31">
        <v>2019</v>
      </c>
      <c r="C2963" s="31">
        <v>91</v>
      </c>
      <c r="D2963" s="32">
        <v>0.27205645000000001</v>
      </c>
      <c r="E2963" s="32">
        <v>0.23948036</v>
      </c>
      <c r="F2963" s="32">
        <v>0.76051964000000005</v>
      </c>
      <c r="G2963" s="33">
        <v>3360.1439999999998</v>
      </c>
      <c r="H2963" s="39">
        <v>2957.8</v>
      </c>
    </row>
    <row r="2964" spans="1:8">
      <c r="A2964" s="38" t="s">
        <v>8</v>
      </c>
      <c r="B2964" s="31">
        <v>2019</v>
      </c>
      <c r="C2964" s="31">
        <v>92</v>
      </c>
      <c r="D2964" s="32">
        <v>0.29427639999999999</v>
      </c>
      <c r="E2964" s="32">
        <v>0.25653090000000001</v>
      </c>
      <c r="F2964" s="32">
        <v>0.74346909999999999</v>
      </c>
      <c r="G2964" s="33">
        <v>2555.4549999999999</v>
      </c>
      <c r="H2964" s="39">
        <v>2227.6790000000001</v>
      </c>
    </row>
    <row r="2965" spans="1:8">
      <c r="A2965" s="38" t="s">
        <v>8</v>
      </c>
      <c r="B2965" s="31">
        <v>2019</v>
      </c>
      <c r="C2965" s="31">
        <v>93</v>
      </c>
      <c r="D2965" s="32">
        <v>0.31488240000000001</v>
      </c>
      <c r="E2965" s="32">
        <v>0.27205045</v>
      </c>
      <c r="F2965" s="32">
        <v>0.72794954999999995</v>
      </c>
      <c r="G2965" s="33">
        <v>1899.902</v>
      </c>
      <c r="H2965" s="39">
        <v>1641.4680000000001</v>
      </c>
    </row>
    <row r="2966" spans="1:8">
      <c r="A2966" s="38" t="s">
        <v>8</v>
      </c>
      <c r="B2966" s="31">
        <v>2019</v>
      </c>
      <c r="C2966" s="31">
        <v>94</v>
      </c>
      <c r="D2966" s="32">
        <v>0.33722087000000001</v>
      </c>
      <c r="E2966" s="32">
        <v>0.28856567999999999</v>
      </c>
      <c r="F2966" s="32">
        <v>0.71143431999999995</v>
      </c>
      <c r="G2966" s="33">
        <v>1383.0329999999999</v>
      </c>
      <c r="H2966" s="39">
        <v>1183.4849999999999</v>
      </c>
    </row>
    <row r="2967" spans="1:8">
      <c r="A2967" s="38" t="s">
        <v>8</v>
      </c>
      <c r="B2967" s="31">
        <v>2019</v>
      </c>
      <c r="C2967" s="31">
        <v>95</v>
      </c>
      <c r="D2967" s="32">
        <v>0.36147447999999999</v>
      </c>
      <c r="E2967" s="32">
        <v>0.30614303999999998</v>
      </c>
      <c r="F2967" s="32">
        <v>0.69385695999999997</v>
      </c>
      <c r="G2967" s="33">
        <v>983.93700000000001</v>
      </c>
      <c r="H2967" s="39">
        <v>833.32399999999996</v>
      </c>
    </row>
    <row r="2968" spans="1:8">
      <c r="A2968" s="38" t="s">
        <v>8</v>
      </c>
      <c r="B2968" s="31">
        <v>2019</v>
      </c>
      <c r="C2968" s="31">
        <v>96</v>
      </c>
      <c r="D2968" s="32">
        <v>0.38395544999999998</v>
      </c>
      <c r="E2968" s="32">
        <v>0.32211630000000002</v>
      </c>
      <c r="F2968" s="32">
        <v>0.67788369999999998</v>
      </c>
      <c r="G2968" s="33">
        <v>682.71199999999999</v>
      </c>
      <c r="H2968" s="39">
        <v>572.755</v>
      </c>
    </row>
    <row r="2969" spans="1:8">
      <c r="A2969" s="38" t="s">
        <v>8</v>
      </c>
      <c r="B2969" s="31">
        <v>2019</v>
      </c>
      <c r="C2969" s="31">
        <v>97</v>
      </c>
      <c r="D2969" s="32">
        <v>0.40583979999999997</v>
      </c>
      <c r="E2969" s="32">
        <v>0.33737889999999998</v>
      </c>
      <c r="F2969" s="32">
        <v>0.66262109999999996</v>
      </c>
      <c r="G2969" s="33">
        <v>462.79899999999998</v>
      </c>
      <c r="H2969" s="39">
        <v>384.73</v>
      </c>
    </row>
    <row r="2970" spans="1:8">
      <c r="A2970" s="38" t="s">
        <v>8</v>
      </c>
      <c r="B2970" s="31">
        <v>2019</v>
      </c>
      <c r="C2970" s="31">
        <v>98</v>
      </c>
      <c r="D2970" s="32">
        <v>0.42695498999999998</v>
      </c>
      <c r="E2970" s="32">
        <v>0.35184417000000001</v>
      </c>
      <c r="F2970" s="32">
        <v>0.64815582999999999</v>
      </c>
      <c r="G2970" s="33">
        <v>306.66000000000003</v>
      </c>
      <c r="H2970" s="39">
        <v>252.71199999999999</v>
      </c>
    </row>
    <row r="2971" spans="1:8">
      <c r="A2971" s="38" t="s">
        <v>8</v>
      </c>
      <c r="B2971" s="31">
        <v>2019</v>
      </c>
      <c r="C2971" s="31">
        <v>99</v>
      </c>
      <c r="D2971" s="32">
        <v>0.45407027</v>
      </c>
      <c r="E2971" s="32">
        <v>0.37005482000000001</v>
      </c>
      <c r="F2971" s="32">
        <v>0.62994517999999999</v>
      </c>
      <c r="G2971" s="33">
        <v>198.76400000000001</v>
      </c>
      <c r="H2971" s="39">
        <v>161.98699999999999</v>
      </c>
    </row>
    <row r="2972" spans="1:8">
      <c r="A2972" s="35" t="s">
        <v>8</v>
      </c>
      <c r="B2972" s="35">
        <v>2020</v>
      </c>
      <c r="C2972" s="35">
        <v>1</v>
      </c>
      <c r="D2972" s="35"/>
      <c r="E2972" s="6">
        <v>1.9068642738155669E-2</v>
      </c>
      <c r="F2972" s="35">
        <f>1-'[1]Life Table'!$E2972</f>
        <v>0.98093135726184433</v>
      </c>
      <c r="G2972" s="35"/>
      <c r="H2972" s="35"/>
    </row>
    <row r="2973" spans="1:8">
      <c r="A2973" s="35" t="s">
        <v>8</v>
      </c>
      <c r="B2973" s="35">
        <v>2020</v>
      </c>
      <c r="C2973" s="35">
        <f>C2972+1</f>
        <v>2</v>
      </c>
      <c r="D2973" s="35"/>
      <c r="E2973" s="6">
        <v>1.161161142539557E-2</v>
      </c>
      <c r="F2973" s="35">
        <f>1-'[1]Life Table'!$E2973</f>
        <v>0.98838838857460443</v>
      </c>
      <c r="G2973" s="35"/>
      <c r="H2973" s="35"/>
    </row>
    <row r="2974" spans="1:8">
      <c r="A2974" s="35" t="s">
        <v>8</v>
      </c>
      <c r="B2974" s="35">
        <v>2020</v>
      </c>
      <c r="C2974" s="35">
        <f t="shared" ref="C2974:C3037" si="3">C2973+1</f>
        <v>3</v>
      </c>
      <c r="D2974" s="35"/>
      <c r="E2974" s="6">
        <v>7.833753849780245E-3</v>
      </c>
      <c r="F2974" s="35">
        <f>1-'[1]Life Table'!$E2974</f>
        <v>0.99216624615021975</v>
      </c>
      <c r="G2974" s="35"/>
      <c r="H2974" s="35"/>
    </row>
    <row r="2975" spans="1:8">
      <c r="A2975" s="35" t="s">
        <v>8</v>
      </c>
      <c r="B2975" s="35">
        <v>2020</v>
      </c>
      <c r="C2975" s="35">
        <f t="shared" si="3"/>
        <v>4</v>
      </c>
      <c r="D2975" s="35"/>
      <c r="E2975" s="6">
        <v>5.4078223471641929E-3</v>
      </c>
      <c r="F2975" s="35">
        <f>1-'[1]Life Table'!$E2975</f>
        <v>0.99459217765283581</v>
      </c>
      <c r="G2975" s="35"/>
      <c r="H2975" s="35"/>
    </row>
    <row r="2976" spans="1:8">
      <c r="A2976" s="35" t="s">
        <v>8</v>
      </c>
      <c r="B2976" s="35">
        <v>2020</v>
      </c>
      <c r="C2976" s="35">
        <f t="shared" si="3"/>
        <v>5</v>
      </c>
      <c r="D2976" s="35"/>
      <c r="E2976" s="6">
        <v>4.0155703039522761E-3</v>
      </c>
      <c r="F2976" s="35">
        <f>1-'[1]Life Table'!$E2976</f>
        <v>0.99598442969604772</v>
      </c>
      <c r="G2976" s="35"/>
      <c r="H2976" s="35"/>
    </row>
    <row r="2977" spans="1:8">
      <c r="A2977" s="35" t="s">
        <v>8</v>
      </c>
      <c r="B2977" s="35">
        <v>2020</v>
      </c>
      <c r="C2977" s="35">
        <f t="shared" si="3"/>
        <v>6</v>
      </c>
      <c r="D2977" s="35"/>
      <c r="E2977" s="6">
        <v>3.2576402581731001E-3</v>
      </c>
      <c r="F2977" s="35">
        <f>1-'[1]Life Table'!$E2977</f>
        <v>0.9967423597418269</v>
      </c>
      <c r="G2977" s="35"/>
      <c r="H2977" s="35"/>
    </row>
    <row r="2978" spans="1:8">
      <c r="A2978" s="35" t="s">
        <v>8</v>
      </c>
      <c r="B2978" s="35">
        <v>2020</v>
      </c>
      <c r="C2978" s="35">
        <f t="shared" si="3"/>
        <v>7</v>
      </c>
      <c r="D2978" s="35"/>
      <c r="E2978" s="6">
        <v>2.716850977426799E-3</v>
      </c>
      <c r="F2978" s="35">
        <f>1-'[1]Life Table'!$E2978</f>
        <v>0.9972831490225732</v>
      </c>
      <c r="G2978" s="35"/>
      <c r="H2978" s="35"/>
    </row>
    <row r="2979" spans="1:8">
      <c r="A2979" s="35" t="s">
        <v>8</v>
      </c>
      <c r="B2979" s="35">
        <v>2020</v>
      </c>
      <c r="C2979" s="35">
        <f t="shared" si="3"/>
        <v>8</v>
      </c>
      <c r="D2979" s="35"/>
      <c r="E2979" s="6">
        <v>2.348639047738077E-3</v>
      </c>
      <c r="F2979" s="35">
        <f>1-'[1]Life Table'!$E2979</f>
        <v>0.99765136095226192</v>
      </c>
      <c r="G2979" s="35"/>
      <c r="H2979" s="35"/>
    </row>
    <row r="2980" spans="1:8">
      <c r="A2980" s="35" t="s">
        <v>8</v>
      </c>
      <c r="B2980" s="35">
        <v>2020</v>
      </c>
      <c r="C2980" s="35">
        <f t="shared" si="3"/>
        <v>9</v>
      </c>
      <c r="D2980" s="35"/>
      <c r="E2980" s="6">
        <v>2.1067816351627582E-3</v>
      </c>
      <c r="F2980" s="35">
        <f>1-'[1]Life Table'!$E2980</f>
        <v>0.99789321836483724</v>
      </c>
      <c r="G2980" s="35"/>
      <c r="H2980" s="35"/>
    </row>
    <row r="2981" spans="1:8">
      <c r="A2981" s="35" t="s">
        <v>8</v>
      </c>
      <c r="B2981" s="35">
        <v>2020</v>
      </c>
      <c r="C2981" s="35">
        <f t="shared" si="3"/>
        <v>10</v>
      </c>
      <c r="D2981" s="35"/>
      <c r="E2981" s="6">
        <v>1.9597299695083281E-3</v>
      </c>
      <c r="F2981" s="35">
        <f>1-'[1]Life Table'!$E2981</f>
        <v>0.99804027003049167</v>
      </c>
      <c r="G2981" s="35"/>
      <c r="H2981" s="35"/>
    </row>
    <row r="2982" spans="1:8">
      <c r="A2982" s="35" t="s">
        <v>8</v>
      </c>
      <c r="B2982" s="35">
        <v>2020</v>
      </c>
      <c r="C2982" s="35">
        <f t="shared" si="3"/>
        <v>11</v>
      </c>
      <c r="D2982" s="35"/>
      <c r="E2982" s="6">
        <v>1.924428501201003E-3</v>
      </c>
      <c r="F2982" s="35">
        <f>1-'[1]Life Table'!$E2982</f>
        <v>0.998075571498799</v>
      </c>
      <c r="G2982" s="35"/>
      <c r="H2982" s="35"/>
    </row>
    <row r="2983" spans="1:8">
      <c r="A2983" s="35" t="s">
        <v>8</v>
      </c>
      <c r="B2983" s="35">
        <v>2020</v>
      </c>
      <c r="C2983" s="35">
        <f t="shared" si="3"/>
        <v>12</v>
      </c>
      <c r="D2983" s="35"/>
      <c r="E2983" s="6">
        <v>1.9217732530887319E-3</v>
      </c>
      <c r="F2983" s="35">
        <f>1-'[1]Life Table'!$E2983</f>
        <v>0.99807822674691127</v>
      </c>
      <c r="G2983" s="35"/>
      <c r="H2983" s="35"/>
    </row>
    <row r="2984" spans="1:8">
      <c r="A2984" s="35" t="s">
        <v>8</v>
      </c>
      <c r="B2984" s="35">
        <v>2020</v>
      </c>
      <c r="C2984" s="35">
        <f t="shared" si="3"/>
        <v>13</v>
      </c>
      <c r="D2984" s="35"/>
      <c r="E2984" s="6">
        <v>1.9714805861196232E-3</v>
      </c>
      <c r="F2984" s="35">
        <f>1-'[1]Life Table'!$E2984</f>
        <v>0.99802851941388038</v>
      </c>
      <c r="G2984" s="35"/>
      <c r="H2984" s="35"/>
    </row>
    <row r="2985" spans="1:8">
      <c r="A2985" s="35" t="s">
        <v>8</v>
      </c>
      <c r="B2985" s="35">
        <v>2020</v>
      </c>
      <c r="C2985" s="35">
        <f t="shared" si="3"/>
        <v>14</v>
      </c>
      <c r="D2985" s="35"/>
      <c r="E2985" s="6">
        <v>2.083712349495781E-3</v>
      </c>
      <c r="F2985" s="35">
        <f>1-'[1]Life Table'!$E2985</f>
        <v>0.99791628765050422</v>
      </c>
      <c r="G2985" s="35"/>
      <c r="H2985" s="35"/>
    </row>
    <row r="2986" spans="1:8">
      <c r="A2986" s="35" t="s">
        <v>8</v>
      </c>
      <c r="B2986" s="35">
        <v>2020</v>
      </c>
      <c r="C2986" s="35">
        <f t="shared" si="3"/>
        <v>15</v>
      </c>
      <c r="D2986" s="35"/>
      <c r="E2986" s="6">
        <v>2.2320700285911599E-3</v>
      </c>
      <c r="F2986" s="35">
        <f>1-'[1]Life Table'!$E2986</f>
        <v>0.99776792997140884</v>
      </c>
      <c r="G2986" s="35"/>
      <c r="H2986" s="35"/>
    </row>
    <row r="2987" spans="1:8">
      <c r="A2987" s="35" t="s">
        <v>8</v>
      </c>
      <c r="B2987" s="35">
        <v>2020</v>
      </c>
      <c r="C2987" s="35">
        <f t="shared" si="3"/>
        <v>16</v>
      </c>
      <c r="D2987" s="35"/>
      <c r="E2987" s="6">
        <v>2.439231814693299E-3</v>
      </c>
      <c r="F2987" s="35">
        <f>1-'[1]Life Table'!$E2987</f>
        <v>0.9975607681853067</v>
      </c>
      <c r="G2987" s="35"/>
      <c r="H2987" s="35"/>
    </row>
    <row r="2988" spans="1:8">
      <c r="A2988" s="35" t="s">
        <v>8</v>
      </c>
      <c r="B2988" s="35">
        <v>2020</v>
      </c>
      <c r="C2988" s="35">
        <f t="shared" si="3"/>
        <v>17</v>
      </c>
      <c r="D2988" s="35"/>
      <c r="E2988" s="6">
        <v>2.6556562348062358E-3</v>
      </c>
      <c r="F2988" s="35">
        <f>1-'[1]Life Table'!$E2988</f>
        <v>0.99734434376519376</v>
      </c>
      <c r="G2988" s="35"/>
      <c r="H2988" s="35"/>
    </row>
    <row r="2989" spans="1:8">
      <c r="A2989" s="35" t="s">
        <v>8</v>
      </c>
      <c r="B2989" s="35">
        <v>2020</v>
      </c>
      <c r="C2989" s="35">
        <f t="shared" si="3"/>
        <v>18</v>
      </c>
      <c r="D2989" s="35"/>
      <c r="E2989" s="6">
        <v>2.8867454613885619E-3</v>
      </c>
      <c r="F2989" s="35">
        <f>1-'[1]Life Table'!$E2989</f>
        <v>0.99711325453861144</v>
      </c>
      <c r="G2989" s="35"/>
      <c r="H2989" s="35"/>
    </row>
    <row r="2990" spans="1:8">
      <c r="A2990" s="35" t="s">
        <v>8</v>
      </c>
      <c r="B2990" s="35">
        <v>2020</v>
      </c>
      <c r="C2990" s="35">
        <f t="shared" si="3"/>
        <v>19</v>
      </c>
      <c r="D2990" s="35"/>
      <c r="E2990" s="6">
        <v>3.1218999030505619E-3</v>
      </c>
      <c r="F2990" s="35">
        <f>1-'[1]Life Table'!$E2990</f>
        <v>0.99687810009694944</v>
      </c>
      <c r="G2990" s="35"/>
      <c r="H2990" s="35"/>
    </row>
    <row r="2991" spans="1:8">
      <c r="A2991" s="35" t="s">
        <v>8</v>
      </c>
      <c r="B2991" s="35">
        <v>2020</v>
      </c>
      <c r="C2991" s="35">
        <f t="shared" si="3"/>
        <v>20</v>
      </c>
      <c r="D2991" s="35"/>
      <c r="E2991" s="6">
        <v>3.359226632533185E-3</v>
      </c>
      <c r="F2991" s="35">
        <f>1-'[1]Life Table'!$E2991</f>
        <v>0.99664077336746681</v>
      </c>
      <c r="G2991" s="35"/>
      <c r="H2991" s="35"/>
    </row>
    <row r="2992" spans="1:8">
      <c r="A2992" s="35" t="s">
        <v>8</v>
      </c>
      <c r="B2992" s="35">
        <v>2020</v>
      </c>
      <c r="C2992" s="35">
        <f t="shared" si="3"/>
        <v>21</v>
      </c>
      <c r="D2992" s="35"/>
      <c r="E2992" s="6">
        <v>3.6664985701574389E-3</v>
      </c>
      <c r="F2992" s="35">
        <f>1-'[1]Life Table'!$E2992</f>
        <v>0.99633350142984256</v>
      </c>
      <c r="G2992" s="35"/>
      <c r="H2992" s="35"/>
    </row>
    <row r="2993" spans="1:8">
      <c r="A2993" s="35" t="s">
        <v>8</v>
      </c>
      <c r="B2993" s="35">
        <v>2020</v>
      </c>
      <c r="C2993" s="35">
        <f t="shared" si="3"/>
        <v>22</v>
      </c>
      <c r="D2993" s="35"/>
      <c r="E2993" s="6">
        <v>3.858182808492816E-3</v>
      </c>
      <c r="F2993" s="35">
        <f>1-'[1]Life Table'!$E2993</f>
        <v>0.99614181719150718</v>
      </c>
      <c r="G2993" s="35"/>
      <c r="H2993" s="35"/>
    </row>
    <row r="2994" spans="1:8">
      <c r="A2994" s="35" t="s">
        <v>8</v>
      </c>
      <c r="B2994" s="35">
        <v>2020</v>
      </c>
      <c r="C2994" s="35">
        <f t="shared" si="3"/>
        <v>23</v>
      </c>
      <c r="D2994" s="35"/>
      <c r="E2994" s="6">
        <v>4.0109203683984518E-3</v>
      </c>
      <c r="F2994" s="35">
        <f>1-'[1]Life Table'!$E2994</f>
        <v>0.99598907963160155</v>
      </c>
      <c r="G2994" s="35"/>
      <c r="H2994" s="35"/>
    </row>
    <row r="2995" spans="1:8">
      <c r="A2995" s="35" t="s">
        <v>8</v>
      </c>
      <c r="B2995" s="35">
        <v>2020</v>
      </c>
      <c r="C2995" s="35">
        <f t="shared" si="3"/>
        <v>24</v>
      </c>
      <c r="D2995" s="35"/>
      <c r="E2995" s="6">
        <v>4.1479749184579751E-3</v>
      </c>
      <c r="F2995" s="35">
        <f>1-'[1]Life Table'!$E2995</f>
        <v>0.99585202508154202</v>
      </c>
      <c r="G2995" s="35"/>
      <c r="H2995" s="35"/>
    </row>
    <row r="2996" spans="1:8">
      <c r="A2996" s="35" t="s">
        <v>8</v>
      </c>
      <c r="B2996" s="35">
        <v>2020</v>
      </c>
      <c r="C2996" s="35">
        <f t="shared" si="3"/>
        <v>25</v>
      </c>
      <c r="D2996" s="35"/>
      <c r="E2996" s="6">
        <v>4.2709209471434306E-3</v>
      </c>
      <c r="F2996" s="35">
        <f>1-'[1]Life Table'!$E2996</f>
        <v>0.99572907905285657</v>
      </c>
      <c r="G2996" s="35"/>
      <c r="H2996" s="35"/>
    </row>
    <row r="2997" spans="1:8">
      <c r="A2997" s="35" t="s">
        <v>8</v>
      </c>
      <c r="B2997" s="35">
        <v>2020</v>
      </c>
      <c r="C2997" s="35">
        <f t="shared" si="3"/>
        <v>26</v>
      </c>
      <c r="D2997" s="35"/>
      <c r="E2997" s="6">
        <v>4.3853823476688314E-3</v>
      </c>
      <c r="F2997" s="35">
        <f>1-'[1]Life Table'!$E2997</f>
        <v>0.99561461765233117</v>
      </c>
      <c r="G2997" s="35"/>
      <c r="H2997" s="35"/>
    </row>
    <row r="2998" spans="1:8">
      <c r="A2998" s="35" t="s">
        <v>8</v>
      </c>
      <c r="B2998" s="35">
        <v>2020</v>
      </c>
      <c r="C2998" s="35">
        <f t="shared" si="3"/>
        <v>27</v>
      </c>
      <c r="D2998" s="35"/>
      <c r="E2998" s="6">
        <v>4.5031797724538469E-3</v>
      </c>
      <c r="F2998" s="35">
        <f>1-'[1]Life Table'!$E2998</f>
        <v>0.99549682022754615</v>
      </c>
      <c r="G2998" s="35"/>
      <c r="H2998" s="35"/>
    </row>
    <row r="2999" spans="1:8">
      <c r="A2999" s="35" t="s">
        <v>8</v>
      </c>
      <c r="B2999" s="35">
        <v>2020</v>
      </c>
      <c r="C2999" s="35">
        <f t="shared" si="3"/>
        <v>28</v>
      </c>
      <c r="D2999" s="35"/>
      <c r="E2999" s="6">
        <v>4.6424227312250599E-3</v>
      </c>
      <c r="F2999" s="35">
        <f>1-'[1]Life Table'!$E2999</f>
        <v>0.99535757726877494</v>
      </c>
      <c r="G2999" s="35"/>
      <c r="H2999" s="35"/>
    </row>
    <row r="3000" spans="1:8">
      <c r="A3000" s="35" t="s">
        <v>8</v>
      </c>
      <c r="B3000" s="35">
        <v>2020</v>
      </c>
      <c r="C3000" s="35">
        <f t="shared" si="3"/>
        <v>29</v>
      </c>
      <c r="D3000" s="35"/>
      <c r="E3000" s="6">
        <v>4.7608599117926484E-3</v>
      </c>
      <c r="F3000" s="35">
        <f>1-'[1]Life Table'!$E3000</f>
        <v>0.99523914008820735</v>
      </c>
      <c r="G3000" s="35"/>
      <c r="H3000" s="35"/>
    </row>
    <row r="3001" spans="1:8">
      <c r="A3001" s="35" t="s">
        <v>8</v>
      </c>
      <c r="B3001" s="35">
        <v>2020</v>
      </c>
      <c r="C3001" s="35">
        <f t="shared" si="3"/>
        <v>30</v>
      </c>
      <c r="D3001" s="35"/>
      <c r="E3001" s="6">
        <v>4.9562585550054772E-3</v>
      </c>
      <c r="F3001" s="35">
        <f>1-'[1]Life Table'!$E3001</f>
        <v>0.99504374144499452</v>
      </c>
      <c r="G3001" s="35"/>
      <c r="H3001" s="35"/>
    </row>
    <row r="3002" spans="1:8">
      <c r="A3002" s="35" t="s">
        <v>8</v>
      </c>
      <c r="B3002" s="35">
        <v>2020</v>
      </c>
      <c r="C3002" s="35">
        <f t="shared" si="3"/>
        <v>31</v>
      </c>
      <c r="D3002" s="35"/>
      <c r="E3002" s="6">
        <v>5.1730710231385757E-3</v>
      </c>
      <c r="F3002" s="35">
        <f>1-'[1]Life Table'!$E3002</f>
        <v>0.99482692897686142</v>
      </c>
      <c r="G3002" s="35"/>
      <c r="H3002" s="35"/>
    </row>
    <row r="3003" spans="1:8">
      <c r="A3003" s="35" t="s">
        <v>8</v>
      </c>
      <c r="B3003" s="35">
        <v>2020</v>
      </c>
      <c r="C3003" s="35">
        <f t="shared" si="3"/>
        <v>32</v>
      </c>
      <c r="D3003" s="35"/>
      <c r="E3003" s="6">
        <v>5.4109360868929146E-3</v>
      </c>
      <c r="F3003" s="35">
        <f>1-'[1]Life Table'!$E3003</f>
        <v>0.99458906391310709</v>
      </c>
      <c r="G3003" s="35"/>
      <c r="H3003" s="35"/>
    </row>
    <row r="3004" spans="1:8">
      <c r="A3004" s="35" t="s">
        <v>8</v>
      </c>
      <c r="B3004" s="35">
        <v>2020</v>
      </c>
      <c r="C3004" s="35">
        <f t="shared" si="3"/>
        <v>33</v>
      </c>
      <c r="D3004" s="35"/>
      <c r="E3004" s="6">
        <v>5.6093209645581288E-3</v>
      </c>
      <c r="F3004" s="35">
        <f>1-'[1]Life Table'!$E3004</f>
        <v>0.99439067903544187</v>
      </c>
      <c r="G3004" s="35"/>
      <c r="H3004" s="35"/>
    </row>
    <row r="3005" spans="1:8">
      <c r="A3005" s="35" t="s">
        <v>8</v>
      </c>
      <c r="B3005" s="35">
        <v>2020</v>
      </c>
      <c r="C3005" s="35">
        <f t="shared" si="3"/>
        <v>34</v>
      </c>
      <c r="D3005" s="35"/>
      <c r="E3005" s="6">
        <v>5.8241989433905914E-3</v>
      </c>
      <c r="F3005" s="35">
        <f>1-'[1]Life Table'!$E3005</f>
        <v>0.99417580105660941</v>
      </c>
      <c r="G3005" s="35"/>
      <c r="H3005" s="35"/>
    </row>
    <row r="3006" spans="1:8">
      <c r="A3006" s="35" t="s">
        <v>8</v>
      </c>
      <c r="B3006" s="35">
        <v>2020</v>
      </c>
      <c r="C3006" s="35">
        <f t="shared" si="3"/>
        <v>35</v>
      </c>
      <c r="D3006" s="35"/>
      <c r="E3006" s="6">
        <v>6.0766679533343906E-3</v>
      </c>
      <c r="F3006" s="35">
        <f>1-'[1]Life Table'!$E3006</f>
        <v>0.99392333204666561</v>
      </c>
      <c r="G3006" s="35"/>
      <c r="H3006" s="35"/>
    </row>
    <row r="3007" spans="1:8">
      <c r="A3007" s="35" t="s">
        <v>8</v>
      </c>
      <c r="B3007" s="35">
        <v>2020</v>
      </c>
      <c r="C3007" s="35">
        <f t="shared" si="3"/>
        <v>36</v>
      </c>
      <c r="D3007" s="35"/>
      <c r="E3007" s="6">
        <v>6.3180326241292217E-3</v>
      </c>
      <c r="F3007" s="35">
        <f>1-'[1]Life Table'!$E3007</f>
        <v>0.99368196737587078</v>
      </c>
      <c r="G3007" s="35"/>
      <c r="H3007" s="35"/>
    </row>
    <row r="3008" spans="1:8">
      <c r="A3008" s="35" t="s">
        <v>8</v>
      </c>
      <c r="B3008" s="35">
        <v>2020</v>
      </c>
      <c r="C3008" s="35">
        <f t="shared" si="3"/>
        <v>37</v>
      </c>
      <c r="D3008" s="35"/>
      <c r="E3008" s="6">
        <v>6.5534469656051142E-3</v>
      </c>
      <c r="F3008" s="35">
        <f>1-'[1]Life Table'!$E3008</f>
        <v>0.99344655303439489</v>
      </c>
      <c r="G3008" s="35"/>
      <c r="H3008" s="35"/>
    </row>
    <row r="3009" spans="1:8">
      <c r="A3009" s="35" t="s">
        <v>8</v>
      </c>
      <c r="B3009" s="35">
        <v>2020</v>
      </c>
      <c r="C3009" s="35">
        <f t="shared" si="3"/>
        <v>38</v>
      </c>
      <c r="D3009" s="35"/>
      <c r="E3009" s="6">
        <v>6.8561991562764426E-3</v>
      </c>
      <c r="F3009" s="35">
        <f>1-'[1]Life Table'!$E3009</f>
        <v>0.99314380084372356</v>
      </c>
      <c r="G3009" s="35"/>
      <c r="H3009" s="35"/>
    </row>
    <row r="3010" spans="1:8">
      <c r="A3010" s="35" t="s">
        <v>8</v>
      </c>
      <c r="B3010" s="35">
        <v>2020</v>
      </c>
      <c r="C3010" s="35">
        <f t="shared" si="3"/>
        <v>39</v>
      </c>
      <c r="D3010" s="35"/>
      <c r="E3010" s="6">
        <v>7.1000717135231151E-3</v>
      </c>
      <c r="F3010" s="35">
        <f>1-'[1]Life Table'!$E3010</f>
        <v>0.99289992828647688</v>
      </c>
      <c r="G3010" s="35"/>
      <c r="H3010" s="35"/>
    </row>
    <row r="3011" spans="1:8">
      <c r="A3011" s="35" t="s">
        <v>8</v>
      </c>
      <c r="B3011" s="35">
        <v>2020</v>
      </c>
      <c r="C3011" s="35">
        <f t="shared" si="3"/>
        <v>40</v>
      </c>
      <c r="D3011" s="35"/>
      <c r="E3011" s="6">
        <v>7.4700151941188286E-3</v>
      </c>
      <c r="F3011" s="35">
        <f>1-'[1]Life Table'!$E3011</f>
        <v>0.99252998480588117</v>
      </c>
      <c r="G3011" s="35"/>
      <c r="H3011" s="35"/>
    </row>
    <row r="3012" spans="1:8">
      <c r="A3012" s="35" t="s">
        <v>8</v>
      </c>
      <c r="B3012" s="35">
        <v>2020</v>
      </c>
      <c r="C3012" s="35">
        <f t="shared" si="3"/>
        <v>41</v>
      </c>
      <c r="D3012" s="35"/>
      <c r="E3012" s="6">
        <v>7.7513034527625368E-3</v>
      </c>
      <c r="F3012" s="35">
        <f>1-'[1]Life Table'!$E3012</f>
        <v>0.99224869654723746</v>
      </c>
      <c r="G3012" s="35"/>
      <c r="H3012" s="35"/>
    </row>
    <row r="3013" spans="1:8">
      <c r="A3013" s="35" t="s">
        <v>8</v>
      </c>
      <c r="B3013" s="35">
        <v>2020</v>
      </c>
      <c r="C3013" s="35">
        <f t="shared" si="3"/>
        <v>42</v>
      </c>
      <c r="D3013" s="35"/>
      <c r="E3013" s="6">
        <v>8.1735792059481893E-3</v>
      </c>
      <c r="F3013" s="35">
        <f>1-'[1]Life Table'!$E3013</f>
        <v>0.99182642079405181</v>
      </c>
      <c r="G3013" s="35"/>
      <c r="H3013" s="35"/>
    </row>
    <row r="3014" spans="1:8">
      <c r="A3014" s="35" t="s">
        <v>8</v>
      </c>
      <c r="B3014" s="35">
        <v>2020</v>
      </c>
      <c r="C3014" s="35">
        <f t="shared" si="3"/>
        <v>43</v>
      </c>
      <c r="D3014" s="35"/>
      <c r="E3014" s="6">
        <v>8.408988240154236E-3</v>
      </c>
      <c r="F3014" s="35">
        <f>1-'[1]Life Table'!$E3014</f>
        <v>0.99159101175984576</v>
      </c>
      <c r="G3014" s="35"/>
      <c r="H3014" s="35"/>
    </row>
    <row r="3015" spans="1:8">
      <c r="A3015" s="35" t="s">
        <v>8</v>
      </c>
      <c r="B3015" s="35">
        <v>2020</v>
      </c>
      <c r="C3015" s="35">
        <f t="shared" si="3"/>
        <v>44</v>
      </c>
      <c r="D3015" s="35"/>
      <c r="E3015" s="6">
        <v>8.7486479077325541E-3</v>
      </c>
      <c r="F3015" s="35">
        <f>1-'[1]Life Table'!$E3015</f>
        <v>0.99125135209226745</v>
      </c>
      <c r="G3015" s="35"/>
      <c r="H3015" s="35"/>
    </row>
    <row r="3016" spans="1:8">
      <c r="A3016" s="35" t="s">
        <v>8</v>
      </c>
      <c r="B3016" s="35">
        <v>2020</v>
      </c>
      <c r="C3016" s="35">
        <f t="shared" si="3"/>
        <v>45</v>
      </c>
      <c r="D3016" s="35"/>
      <c r="E3016" s="6">
        <v>9.1631951580263271E-3</v>
      </c>
      <c r="F3016" s="35">
        <f>1-'[1]Life Table'!$E3016</f>
        <v>0.99083680484197367</v>
      </c>
      <c r="G3016" s="35"/>
      <c r="H3016" s="35"/>
    </row>
    <row r="3017" spans="1:8">
      <c r="A3017" s="35" t="s">
        <v>8</v>
      </c>
      <c r="B3017" s="35">
        <v>2020</v>
      </c>
      <c r="C3017" s="35">
        <f t="shared" si="3"/>
        <v>46</v>
      </c>
      <c r="D3017" s="35"/>
      <c r="E3017" s="6">
        <v>9.5032559475799472E-3</v>
      </c>
      <c r="F3017" s="35">
        <f>1-'[1]Life Table'!$E3017</f>
        <v>0.99049674405242005</v>
      </c>
      <c r="G3017" s="35"/>
      <c r="H3017" s="35"/>
    </row>
    <row r="3018" spans="1:8">
      <c r="A3018" s="35" t="s">
        <v>8</v>
      </c>
      <c r="B3018" s="35">
        <v>2020</v>
      </c>
      <c r="C3018" s="35">
        <f t="shared" si="3"/>
        <v>47</v>
      </c>
      <c r="D3018" s="35"/>
      <c r="E3018" s="6">
        <v>9.9536516821505661E-3</v>
      </c>
      <c r="F3018" s="35">
        <f>1-'[1]Life Table'!$E3018</f>
        <v>0.99004634831784943</v>
      </c>
      <c r="G3018" s="35"/>
      <c r="H3018" s="35"/>
    </row>
    <row r="3019" spans="1:8">
      <c r="A3019" s="35" t="s">
        <v>8</v>
      </c>
      <c r="B3019" s="35">
        <v>2020</v>
      </c>
      <c r="C3019" s="35">
        <f t="shared" si="3"/>
        <v>48</v>
      </c>
      <c r="D3019" s="35"/>
      <c r="E3019" s="6">
        <v>1.0555478254126839E-2</v>
      </c>
      <c r="F3019" s="35">
        <f>1-'[1]Life Table'!$E3019</f>
        <v>0.98944452174587316</v>
      </c>
      <c r="G3019" s="35"/>
      <c r="H3019" s="35"/>
    </row>
    <row r="3020" spans="1:8">
      <c r="A3020" s="35" t="s">
        <v>8</v>
      </c>
      <c r="B3020" s="35">
        <v>2020</v>
      </c>
      <c r="C3020" s="35">
        <f t="shared" si="3"/>
        <v>49</v>
      </c>
      <c r="D3020" s="35"/>
      <c r="E3020" s="6">
        <v>1.113476530454216E-2</v>
      </c>
      <c r="F3020" s="35">
        <f>1-'[1]Life Table'!$E3020</f>
        <v>0.98886523469545784</v>
      </c>
      <c r="G3020" s="35"/>
      <c r="H3020" s="35"/>
    </row>
    <row r="3021" spans="1:8">
      <c r="A3021" s="35" t="s">
        <v>8</v>
      </c>
      <c r="B3021" s="35">
        <v>2020</v>
      </c>
      <c r="C3021" s="35">
        <f t="shared" si="3"/>
        <v>50</v>
      </c>
      <c r="D3021" s="35"/>
      <c r="E3021" s="6">
        <v>1.1959489735359321E-2</v>
      </c>
      <c r="F3021" s="35">
        <f>1-'[1]Life Table'!$E3021</f>
        <v>0.98804051026464068</v>
      </c>
      <c r="G3021" s="35"/>
      <c r="H3021" s="35"/>
    </row>
    <row r="3022" spans="1:8">
      <c r="A3022" s="35" t="s">
        <v>8</v>
      </c>
      <c r="B3022" s="35">
        <v>2020</v>
      </c>
      <c r="C3022" s="35">
        <f t="shared" si="3"/>
        <v>51</v>
      </c>
      <c r="D3022" s="35"/>
      <c r="E3022" s="6">
        <v>1.2559167537539381E-2</v>
      </c>
      <c r="F3022" s="35">
        <f>1-'[1]Life Table'!$E3022</f>
        <v>0.98744083246246062</v>
      </c>
      <c r="G3022" s="35"/>
      <c r="H3022" s="35"/>
    </row>
    <row r="3023" spans="1:8">
      <c r="A3023" s="35" t="s">
        <v>8</v>
      </c>
      <c r="B3023" s="35">
        <v>2020</v>
      </c>
      <c r="C3023" s="35">
        <f t="shared" si="3"/>
        <v>52</v>
      </c>
      <c r="D3023" s="35"/>
      <c r="E3023" s="6">
        <v>1.3470252859375529E-2</v>
      </c>
      <c r="F3023" s="35">
        <f>1-'[1]Life Table'!$E3023</f>
        <v>0.98652974714062447</v>
      </c>
      <c r="G3023" s="35"/>
      <c r="H3023" s="35"/>
    </row>
    <row r="3024" spans="1:8">
      <c r="A3024" s="35" t="s">
        <v>8</v>
      </c>
      <c r="B3024" s="35">
        <v>2020</v>
      </c>
      <c r="C3024" s="35">
        <f t="shared" si="3"/>
        <v>53</v>
      </c>
      <c r="D3024" s="35"/>
      <c r="E3024" s="6">
        <v>1.413054875102715E-2</v>
      </c>
      <c r="F3024" s="35">
        <f>1-'[1]Life Table'!$E3024</f>
        <v>0.98586945124897285</v>
      </c>
      <c r="G3024" s="35"/>
      <c r="H3024" s="35"/>
    </row>
    <row r="3025" spans="1:8">
      <c r="A3025" s="35" t="s">
        <v>8</v>
      </c>
      <c r="B3025" s="35">
        <v>2020</v>
      </c>
      <c r="C3025" s="35">
        <f t="shared" si="3"/>
        <v>54</v>
      </c>
      <c r="D3025" s="35"/>
      <c r="E3025" s="6">
        <v>1.4931634348346431E-2</v>
      </c>
      <c r="F3025" s="35">
        <f>1-'[1]Life Table'!$E3025</f>
        <v>0.98506836565165357</v>
      </c>
      <c r="G3025" s="35"/>
      <c r="H3025" s="35"/>
    </row>
    <row r="3026" spans="1:8">
      <c r="A3026" s="35" t="s">
        <v>8</v>
      </c>
      <c r="B3026" s="35">
        <v>2020</v>
      </c>
      <c r="C3026" s="35">
        <f t="shared" si="3"/>
        <v>55</v>
      </c>
      <c r="D3026" s="35"/>
      <c r="E3026" s="6">
        <v>1.5722934498651479E-2</v>
      </c>
      <c r="F3026" s="35">
        <f>1-'[1]Life Table'!$E3026</f>
        <v>0.98427706550134852</v>
      </c>
      <c r="G3026" s="35"/>
      <c r="H3026" s="35"/>
    </row>
    <row r="3027" spans="1:8">
      <c r="A3027" s="35" t="s">
        <v>8</v>
      </c>
      <c r="B3027" s="35">
        <v>2020</v>
      </c>
      <c r="C3027" s="35">
        <f t="shared" si="3"/>
        <v>56</v>
      </c>
      <c r="D3027" s="35"/>
      <c r="E3027" s="6">
        <v>1.6640512169913801E-2</v>
      </c>
      <c r="F3027" s="35">
        <f>1-'[1]Life Table'!$E3027</f>
        <v>0.9833594878300862</v>
      </c>
      <c r="G3027" s="35"/>
      <c r="H3027" s="35"/>
    </row>
    <row r="3028" spans="1:8">
      <c r="A3028" s="35" t="s">
        <v>8</v>
      </c>
      <c r="B3028" s="35">
        <v>2020</v>
      </c>
      <c r="C3028" s="35">
        <f t="shared" si="3"/>
        <v>57</v>
      </c>
      <c r="D3028" s="35"/>
      <c r="E3028" s="6">
        <v>1.75830415097642E-2</v>
      </c>
      <c r="F3028" s="35">
        <f>1-'[1]Life Table'!$E3028</f>
        <v>0.9824169584902358</v>
      </c>
      <c r="G3028" s="35"/>
      <c r="H3028" s="35"/>
    </row>
    <row r="3029" spans="1:8">
      <c r="A3029" s="35" t="s">
        <v>8</v>
      </c>
      <c r="B3029" s="35">
        <v>2020</v>
      </c>
      <c r="C3029" s="35">
        <f t="shared" si="3"/>
        <v>58</v>
      </c>
      <c r="D3029" s="35"/>
      <c r="E3029" s="6">
        <v>1.8920284181124462E-2</v>
      </c>
      <c r="F3029" s="35">
        <f>1-'[1]Life Table'!$E3029</f>
        <v>0.98107971581887554</v>
      </c>
      <c r="G3029" s="35"/>
      <c r="H3029" s="35"/>
    </row>
    <row r="3030" spans="1:8">
      <c r="A3030" s="35" t="s">
        <v>8</v>
      </c>
      <c r="B3030" s="35">
        <v>2020</v>
      </c>
      <c r="C3030" s="35">
        <f t="shared" si="3"/>
        <v>59</v>
      </c>
      <c r="D3030" s="35"/>
      <c r="E3030" s="6">
        <v>2.0270397014330199E-2</v>
      </c>
      <c r="F3030" s="35">
        <f>1-'[1]Life Table'!$E3030</f>
        <v>0.9797296029856698</v>
      </c>
      <c r="G3030" s="35"/>
      <c r="H3030" s="35"/>
    </row>
    <row r="3031" spans="1:8">
      <c r="A3031" s="35" t="s">
        <v>8</v>
      </c>
      <c r="B3031" s="35">
        <v>2020</v>
      </c>
      <c r="C3031" s="35">
        <f t="shared" si="3"/>
        <v>60</v>
      </c>
      <c r="D3031" s="35"/>
      <c r="E3031" s="6">
        <v>2.2276389620810581E-2</v>
      </c>
      <c r="F3031" s="35">
        <f>1-'[1]Life Table'!$E3031</f>
        <v>0.97772361037918942</v>
      </c>
      <c r="G3031" s="35"/>
      <c r="H3031" s="35"/>
    </row>
    <row r="3032" spans="1:8">
      <c r="A3032" s="35" t="s">
        <v>8</v>
      </c>
      <c r="B3032" s="35">
        <v>2020</v>
      </c>
      <c r="C3032" s="35">
        <f t="shared" si="3"/>
        <v>61</v>
      </c>
      <c r="D3032" s="35"/>
      <c r="E3032" s="6">
        <v>2.3746314009003289E-2</v>
      </c>
      <c r="F3032" s="35">
        <f>1-'[1]Life Table'!$E3032</f>
        <v>0.97625368599099671</v>
      </c>
      <c r="G3032" s="35"/>
      <c r="H3032" s="35"/>
    </row>
    <row r="3033" spans="1:8">
      <c r="A3033" s="35" t="s">
        <v>8</v>
      </c>
      <c r="B3033" s="35">
        <v>2020</v>
      </c>
      <c r="C3033" s="35">
        <f t="shared" si="3"/>
        <v>62</v>
      </c>
      <c r="D3033" s="35"/>
      <c r="E3033" s="6">
        <v>2.605104731617525E-2</v>
      </c>
      <c r="F3033" s="35">
        <f>1-'[1]Life Table'!$E3033</f>
        <v>0.97394895268382475</v>
      </c>
      <c r="G3033" s="35"/>
      <c r="H3033" s="35"/>
    </row>
    <row r="3034" spans="1:8">
      <c r="A3034" s="35" t="s">
        <v>8</v>
      </c>
      <c r="B3034" s="35">
        <v>2020</v>
      </c>
      <c r="C3034" s="35">
        <f t="shared" si="3"/>
        <v>63</v>
      </c>
      <c r="D3034" s="35"/>
      <c r="E3034" s="6">
        <v>2.8124085972880412E-2</v>
      </c>
      <c r="F3034" s="35">
        <f>1-'[1]Life Table'!$E3034</f>
        <v>0.97187591402711959</v>
      </c>
      <c r="G3034" s="35"/>
      <c r="H3034" s="35"/>
    </row>
    <row r="3035" spans="1:8">
      <c r="A3035" s="35" t="s">
        <v>8</v>
      </c>
      <c r="B3035" s="35">
        <v>2020</v>
      </c>
      <c r="C3035" s="35">
        <f t="shared" si="3"/>
        <v>64</v>
      </c>
      <c r="D3035" s="35"/>
      <c r="E3035" s="6">
        <v>3.041462389807259E-2</v>
      </c>
      <c r="F3035" s="35">
        <f>1-'[1]Life Table'!$E3035</f>
        <v>0.96958537610192741</v>
      </c>
      <c r="G3035" s="35"/>
      <c r="H3035" s="35"/>
    </row>
    <row r="3036" spans="1:8">
      <c r="A3036" s="35" t="s">
        <v>8</v>
      </c>
      <c r="B3036" s="35">
        <v>2020</v>
      </c>
      <c r="C3036" s="35">
        <f t="shared" si="3"/>
        <v>65</v>
      </c>
      <c r="D3036" s="35"/>
      <c r="E3036" s="6">
        <v>3.298529609407308E-2</v>
      </c>
      <c r="F3036" s="35">
        <f>1-'[1]Life Table'!$E3036</f>
        <v>0.96701470390592692</v>
      </c>
      <c r="G3036" s="35"/>
      <c r="H3036" s="35"/>
    </row>
    <row r="3037" spans="1:8">
      <c r="A3037" s="35" t="s">
        <v>8</v>
      </c>
      <c r="B3037" s="35">
        <v>2020</v>
      </c>
      <c r="C3037" s="35">
        <f t="shared" si="3"/>
        <v>66</v>
      </c>
      <c r="D3037" s="35"/>
      <c r="E3037" s="6">
        <v>3.538275164040916E-2</v>
      </c>
      <c r="F3037" s="35">
        <f>1-'[1]Life Table'!$E3037</f>
        <v>0.96461724835959084</v>
      </c>
      <c r="G3037" s="35"/>
      <c r="H3037" s="35"/>
    </row>
    <row r="3038" spans="1:8">
      <c r="A3038" s="35" t="s">
        <v>8</v>
      </c>
      <c r="B3038" s="35">
        <v>2020</v>
      </c>
      <c r="C3038" s="35">
        <f t="shared" ref="C3038:C3070" si="4">C3037+1</f>
        <v>67</v>
      </c>
      <c r="D3038" s="35"/>
      <c r="E3038" s="6">
        <v>3.835165806304508E-2</v>
      </c>
      <c r="F3038" s="35">
        <f>1-'[1]Life Table'!$E3038</f>
        <v>0.96164834193695492</v>
      </c>
      <c r="G3038" s="35"/>
      <c r="H3038" s="35"/>
    </row>
    <row r="3039" spans="1:8">
      <c r="A3039" s="35" t="s">
        <v>8</v>
      </c>
      <c r="B3039" s="35">
        <v>2020</v>
      </c>
      <c r="C3039" s="35">
        <f t="shared" si="4"/>
        <v>68</v>
      </c>
      <c r="D3039" s="35"/>
      <c r="E3039" s="6">
        <v>4.1808788091271983E-2</v>
      </c>
      <c r="F3039" s="35">
        <f>1-'[1]Life Table'!$E3039</f>
        <v>0.95819121190872802</v>
      </c>
      <c r="G3039" s="35"/>
      <c r="H3039" s="35"/>
    </row>
    <row r="3040" spans="1:8">
      <c r="A3040" s="35" t="s">
        <v>8</v>
      </c>
      <c r="B3040" s="35">
        <v>2020</v>
      </c>
      <c r="C3040" s="35">
        <f t="shared" si="4"/>
        <v>69</v>
      </c>
      <c r="D3040" s="35"/>
      <c r="E3040" s="6">
        <v>4.5283504205691383E-2</v>
      </c>
      <c r="F3040" s="35">
        <f>1-'[1]Life Table'!$E3040</f>
        <v>0.95471649579430862</v>
      </c>
      <c r="G3040" s="35"/>
      <c r="H3040" s="35"/>
    </row>
    <row r="3041" spans="1:8">
      <c r="A3041" s="35" t="s">
        <v>8</v>
      </c>
      <c r="B3041" s="35">
        <v>2020</v>
      </c>
      <c r="C3041" s="35">
        <f t="shared" si="4"/>
        <v>70</v>
      </c>
      <c r="D3041" s="35"/>
      <c r="E3041" s="6">
        <v>5.0394161012854988E-2</v>
      </c>
      <c r="F3041" s="35">
        <f>1-'[1]Life Table'!$E3041</f>
        <v>0.94960583898714501</v>
      </c>
      <c r="G3041" s="35"/>
      <c r="H3041" s="35"/>
    </row>
    <row r="3042" spans="1:8">
      <c r="A3042" s="35" t="s">
        <v>8</v>
      </c>
      <c r="B3042" s="35">
        <v>2020</v>
      </c>
      <c r="C3042" s="35">
        <f t="shared" si="4"/>
        <v>71</v>
      </c>
      <c r="D3042" s="35"/>
      <c r="E3042" s="6">
        <v>5.412768593525108E-2</v>
      </c>
      <c r="F3042" s="35">
        <f>1-'[1]Life Table'!$E3042</f>
        <v>0.94587231406474892</v>
      </c>
      <c r="G3042" s="35"/>
      <c r="H3042" s="35"/>
    </row>
    <row r="3043" spans="1:8">
      <c r="A3043" s="35" t="s">
        <v>8</v>
      </c>
      <c r="B3043" s="35">
        <v>2020</v>
      </c>
      <c r="C3043" s="35">
        <f t="shared" si="4"/>
        <v>72</v>
      </c>
      <c r="D3043" s="35"/>
      <c r="E3043" s="6">
        <v>6.0032498703896042E-2</v>
      </c>
      <c r="F3043" s="35">
        <f>1-'[1]Life Table'!$E3043</f>
        <v>0.93996750129610396</v>
      </c>
      <c r="G3043" s="35"/>
      <c r="H3043" s="35"/>
    </row>
    <row r="3044" spans="1:8">
      <c r="A3044" s="35" t="s">
        <v>8</v>
      </c>
      <c r="B3044" s="35">
        <v>2020</v>
      </c>
      <c r="C3044" s="35">
        <f t="shared" si="4"/>
        <v>73</v>
      </c>
      <c r="D3044" s="35"/>
      <c r="E3044" s="6">
        <v>6.5181826924407549E-2</v>
      </c>
      <c r="F3044" s="35">
        <f>1-'[1]Life Table'!$E3044</f>
        <v>0.93481817307559245</v>
      </c>
      <c r="G3044" s="35"/>
      <c r="H3044" s="35"/>
    </row>
    <row r="3045" spans="1:8">
      <c r="A3045" s="35" t="s">
        <v>8</v>
      </c>
      <c r="B3045" s="35">
        <v>2020</v>
      </c>
      <c r="C3045" s="35">
        <f t="shared" si="4"/>
        <v>74</v>
      </c>
      <c r="D3045" s="35"/>
      <c r="E3045" s="6">
        <v>7.1047373030902361E-2</v>
      </c>
      <c r="F3045" s="35">
        <f>1-'[1]Life Table'!$E3045</f>
        <v>0.92895262696909764</v>
      </c>
      <c r="G3045" s="35"/>
      <c r="H3045" s="35"/>
    </row>
    <row r="3046" spans="1:8">
      <c r="A3046" s="35" t="s">
        <v>8</v>
      </c>
      <c r="B3046" s="35">
        <v>2020</v>
      </c>
      <c r="C3046" s="35">
        <f t="shared" si="4"/>
        <v>75</v>
      </c>
      <c r="D3046" s="35"/>
      <c r="E3046" s="6">
        <v>7.7477273849368866E-2</v>
      </c>
      <c r="F3046" s="35">
        <f>1-'[1]Life Table'!$E3046</f>
        <v>0.92252272615063113</v>
      </c>
      <c r="G3046" s="35"/>
      <c r="H3046" s="35"/>
    </row>
    <row r="3047" spans="1:8">
      <c r="A3047" s="35" t="s">
        <v>8</v>
      </c>
      <c r="B3047" s="35">
        <v>2020</v>
      </c>
      <c r="C3047" s="35">
        <f t="shared" si="4"/>
        <v>76</v>
      </c>
      <c r="D3047" s="35"/>
      <c r="E3047" s="6">
        <v>8.3742142228760752E-2</v>
      </c>
      <c r="F3047" s="35">
        <f>1-'[1]Life Table'!$E3047</f>
        <v>0.91625785777123925</v>
      </c>
      <c r="G3047" s="35"/>
      <c r="H3047" s="35"/>
    </row>
    <row r="3048" spans="1:8">
      <c r="A3048" s="35" t="s">
        <v>8</v>
      </c>
      <c r="B3048" s="35">
        <v>2020</v>
      </c>
      <c r="C3048" s="35">
        <f t="shared" si="4"/>
        <v>77</v>
      </c>
      <c r="D3048" s="35"/>
      <c r="E3048" s="6">
        <v>9.046378381307929E-2</v>
      </c>
      <c r="F3048" s="35">
        <f>1-'[1]Life Table'!$E3048</f>
        <v>0.90953621618692071</v>
      </c>
      <c r="G3048" s="35"/>
      <c r="H3048" s="35"/>
    </row>
    <row r="3049" spans="1:8">
      <c r="A3049" s="35" t="s">
        <v>8</v>
      </c>
      <c r="B3049" s="35">
        <v>2020</v>
      </c>
      <c r="C3049" s="35">
        <f t="shared" si="4"/>
        <v>78</v>
      </c>
      <c r="D3049" s="35"/>
      <c r="E3049" s="6">
        <v>9.8794269614655428E-2</v>
      </c>
      <c r="F3049" s="35">
        <f>1-'[1]Life Table'!$E3049</f>
        <v>0.90120573038534457</v>
      </c>
      <c r="G3049" s="35"/>
      <c r="H3049" s="35"/>
    </row>
    <row r="3050" spans="1:8">
      <c r="A3050" s="35" t="s">
        <v>8</v>
      </c>
      <c r="B3050" s="35">
        <v>2020</v>
      </c>
      <c r="C3050" s="35">
        <f t="shared" si="4"/>
        <v>79</v>
      </c>
      <c r="D3050" s="35"/>
      <c r="E3050" s="6">
        <v>0.1062793869392151</v>
      </c>
      <c r="F3050" s="35">
        <f>1-'[1]Life Table'!$E3050</f>
        <v>0.89372061306078487</v>
      </c>
      <c r="G3050" s="35"/>
      <c r="H3050" s="35"/>
    </row>
    <row r="3051" spans="1:8">
      <c r="A3051" s="35" t="s">
        <v>8</v>
      </c>
      <c r="B3051" s="35">
        <v>2020</v>
      </c>
      <c r="C3051" s="35">
        <f t="shared" si="4"/>
        <v>80</v>
      </c>
      <c r="D3051" s="35"/>
      <c r="E3051" s="6">
        <v>0.1160440973853899</v>
      </c>
      <c r="F3051" s="35">
        <f>1-'[1]Life Table'!$E3051</f>
        <v>0.8839559026146101</v>
      </c>
      <c r="G3051" s="35"/>
      <c r="H3051" s="35"/>
    </row>
    <row r="3052" spans="1:8">
      <c r="A3052" s="35" t="s">
        <v>8</v>
      </c>
      <c r="B3052" s="35">
        <v>2020</v>
      </c>
      <c r="C3052" s="35">
        <f t="shared" si="4"/>
        <v>81</v>
      </c>
      <c r="D3052" s="35"/>
      <c r="E3052" s="6">
        <v>0.1237474157782323</v>
      </c>
      <c r="F3052" s="35">
        <f>1-'[1]Life Table'!$E3052</f>
        <v>0.87625258422176766</v>
      </c>
      <c r="G3052" s="35"/>
      <c r="H3052" s="35"/>
    </row>
    <row r="3053" spans="1:8">
      <c r="A3053" s="35" t="s">
        <v>8</v>
      </c>
      <c r="B3053" s="35">
        <v>2020</v>
      </c>
      <c r="C3053" s="35">
        <f t="shared" si="4"/>
        <v>82</v>
      </c>
      <c r="D3053" s="35"/>
      <c r="E3053" s="6">
        <v>0.13589579579494199</v>
      </c>
      <c r="F3053" s="35">
        <f>1-'[1]Life Table'!$E3053</f>
        <v>0.86410420420505796</v>
      </c>
      <c r="G3053" s="35"/>
      <c r="H3053" s="35"/>
    </row>
    <row r="3054" spans="1:8">
      <c r="A3054" s="35" t="s">
        <v>8</v>
      </c>
      <c r="B3054" s="35">
        <v>2020</v>
      </c>
      <c r="C3054" s="35">
        <f t="shared" si="4"/>
        <v>83</v>
      </c>
      <c r="D3054" s="35"/>
      <c r="E3054" s="6">
        <v>0.14664500367431291</v>
      </c>
      <c r="F3054" s="35">
        <f>1-'[1]Life Table'!$E3054</f>
        <v>0.85335499632568712</v>
      </c>
      <c r="G3054" s="35"/>
      <c r="H3054" s="35"/>
    </row>
    <row r="3055" spans="1:8">
      <c r="A3055" s="35" t="s">
        <v>8</v>
      </c>
      <c r="B3055" s="35">
        <v>2020</v>
      </c>
      <c r="C3055" s="35">
        <f t="shared" si="4"/>
        <v>84</v>
      </c>
      <c r="D3055" s="35"/>
      <c r="E3055" s="6">
        <v>0.1590806376059668</v>
      </c>
      <c r="F3055" s="35">
        <f>1-'[1]Life Table'!$E3055</f>
        <v>0.8409193623940332</v>
      </c>
      <c r="G3055" s="35"/>
      <c r="H3055" s="35"/>
    </row>
    <row r="3056" spans="1:8">
      <c r="A3056" s="35" t="s">
        <v>8</v>
      </c>
      <c r="B3056" s="35">
        <v>2020</v>
      </c>
      <c r="C3056" s="35">
        <f t="shared" si="4"/>
        <v>85</v>
      </c>
      <c r="D3056" s="35"/>
      <c r="E3056" s="6">
        <v>0.1704340762678983</v>
      </c>
      <c r="F3056" s="35">
        <f>1-'[1]Life Table'!$E3056</f>
        <v>0.8295659237321017</v>
      </c>
      <c r="G3056" s="35"/>
      <c r="H3056" s="35"/>
    </row>
    <row r="3057" spans="1:8">
      <c r="A3057" s="35" t="s">
        <v>8</v>
      </c>
      <c r="B3057" s="35">
        <v>2020</v>
      </c>
      <c r="C3057" s="35">
        <f t="shared" si="4"/>
        <v>86</v>
      </c>
      <c r="D3057" s="35"/>
      <c r="E3057" s="6">
        <v>0.18268039211759871</v>
      </c>
      <c r="F3057" s="35">
        <f>1-'[1]Life Table'!$E3057</f>
        <v>0.81731960788240132</v>
      </c>
      <c r="G3057" s="35"/>
      <c r="H3057" s="35"/>
    </row>
    <row r="3058" spans="1:8">
      <c r="A3058" s="35" t="s">
        <v>8</v>
      </c>
      <c r="B3058" s="35">
        <v>2020</v>
      </c>
      <c r="C3058" s="35">
        <f t="shared" si="4"/>
        <v>87</v>
      </c>
      <c r="D3058" s="35"/>
      <c r="E3058" s="6">
        <v>0.19477172840899101</v>
      </c>
      <c r="F3058" s="35">
        <f>1-'[1]Life Table'!$E3058</f>
        <v>0.80522827159100896</v>
      </c>
      <c r="G3058" s="35"/>
      <c r="H3058" s="35"/>
    </row>
    <row r="3059" spans="1:8">
      <c r="A3059" s="35" t="s">
        <v>8</v>
      </c>
      <c r="B3059" s="35">
        <v>2020</v>
      </c>
      <c r="C3059" s="35">
        <f t="shared" si="4"/>
        <v>88</v>
      </c>
      <c r="D3059" s="35"/>
      <c r="E3059" s="6">
        <v>0.20805782448692739</v>
      </c>
      <c r="F3059" s="35">
        <f>1-'[1]Life Table'!$E3059</f>
        <v>0.79194217551307267</v>
      </c>
      <c r="G3059" s="35"/>
      <c r="H3059" s="35"/>
    </row>
    <row r="3060" spans="1:8">
      <c r="A3060" s="35" t="s">
        <v>8</v>
      </c>
      <c r="B3060" s="35">
        <v>2020</v>
      </c>
      <c r="C3060" s="35">
        <f t="shared" si="4"/>
        <v>89</v>
      </c>
      <c r="D3060" s="35"/>
      <c r="E3060" s="6">
        <v>0.22045537334331519</v>
      </c>
      <c r="F3060" s="35">
        <f>1-'[1]Life Table'!$E3060</f>
        <v>0.77954462665668478</v>
      </c>
      <c r="G3060" s="35"/>
      <c r="H3060" s="35"/>
    </row>
    <row r="3061" spans="1:8">
      <c r="A3061" s="35" t="s">
        <v>8</v>
      </c>
      <c r="B3061" s="35">
        <v>2020</v>
      </c>
      <c r="C3061" s="35">
        <f t="shared" si="4"/>
        <v>90</v>
      </c>
      <c r="D3061" s="35"/>
      <c r="E3061" s="6">
        <v>0.23687190852266801</v>
      </c>
      <c r="F3061" s="35">
        <f>1-'[1]Life Table'!$E3061</f>
        <v>0.76312809147733196</v>
      </c>
      <c r="G3061" s="35"/>
      <c r="H3061" s="35"/>
    </row>
    <row r="3062" spans="1:8">
      <c r="A3062" s="35" t="s">
        <v>8</v>
      </c>
      <c r="B3062" s="35">
        <v>2020</v>
      </c>
      <c r="C3062" s="35">
        <f t="shared" si="4"/>
        <v>91</v>
      </c>
      <c r="D3062" s="35"/>
      <c r="E3062" s="6">
        <v>0.24801696007852789</v>
      </c>
      <c r="F3062" s="35">
        <f>1-'[1]Life Table'!$E3062</f>
        <v>0.75198303992147209</v>
      </c>
      <c r="G3062" s="35"/>
      <c r="H3062" s="35"/>
    </row>
    <row r="3063" spans="1:8">
      <c r="A3063" s="35" t="s">
        <v>8</v>
      </c>
      <c r="B3063" s="35">
        <v>2020</v>
      </c>
      <c r="C3063" s="35">
        <f t="shared" si="4"/>
        <v>92</v>
      </c>
      <c r="D3063" s="35"/>
      <c r="E3063" s="6">
        <v>0.2646889934104375</v>
      </c>
      <c r="F3063" s="35">
        <f>1-'[1]Life Table'!$E3063</f>
        <v>0.7353110065895625</v>
      </c>
      <c r="G3063" s="35"/>
      <c r="H3063" s="35"/>
    </row>
    <row r="3064" spans="1:8">
      <c r="A3064" s="35" t="s">
        <v>8</v>
      </c>
      <c r="B3064" s="35">
        <v>2020</v>
      </c>
      <c r="C3064" s="35">
        <f t="shared" si="4"/>
        <v>93</v>
      </c>
      <c r="D3064" s="35"/>
      <c r="E3064" s="6">
        <v>0.27954452726707618</v>
      </c>
      <c r="F3064" s="35">
        <f>1-'[1]Life Table'!$E3064</f>
        <v>0.72045547273292376</v>
      </c>
      <c r="G3064" s="35"/>
      <c r="H3064" s="35"/>
    </row>
    <row r="3065" spans="1:8">
      <c r="A3065" s="35" t="s">
        <v>8</v>
      </c>
      <c r="B3065" s="35">
        <v>2020</v>
      </c>
      <c r="C3065" s="35">
        <f t="shared" si="4"/>
        <v>94</v>
      </c>
      <c r="D3065" s="35"/>
      <c r="E3065" s="6">
        <v>0.29544004129070689</v>
      </c>
      <c r="F3065" s="35">
        <f>1-'[1]Life Table'!$E3065</f>
        <v>0.70455995870929311</v>
      </c>
      <c r="G3065" s="35"/>
      <c r="H3065" s="35"/>
    </row>
    <row r="3066" spans="1:8">
      <c r="A3066" s="35" t="s">
        <v>8</v>
      </c>
      <c r="B3066" s="35">
        <v>2020</v>
      </c>
      <c r="C3066" s="35">
        <f t="shared" si="4"/>
        <v>95</v>
      </c>
      <c r="D3066" s="35"/>
      <c r="E3066" s="6">
        <v>0.31254783794455421</v>
      </c>
      <c r="F3066" s="35">
        <f>1-'[1]Life Table'!$E3066</f>
        <v>0.68745216205544579</v>
      </c>
      <c r="G3066" s="35"/>
      <c r="H3066" s="35"/>
    </row>
    <row r="3067" spans="1:8">
      <c r="A3067" s="35" t="s">
        <v>8</v>
      </c>
      <c r="B3067" s="35">
        <v>2020</v>
      </c>
      <c r="C3067" s="35">
        <f t="shared" si="4"/>
        <v>96</v>
      </c>
      <c r="D3067" s="35"/>
      <c r="E3067" s="6">
        <v>0.32773396490785689</v>
      </c>
      <c r="F3067" s="35">
        <f>1-'[1]Life Table'!$E3067</f>
        <v>0.67226603509214311</v>
      </c>
      <c r="G3067" s="35"/>
      <c r="H3067" s="35"/>
    </row>
    <row r="3068" spans="1:8">
      <c r="A3068" s="35" t="s">
        <v>8</v>
      </c>
      <c r="B3068" s="35">
        <v>2020</v>
      </c>
      <c r="C3068" s="35">
        <f t="shared" si="4"/>
        <v>97</v>
      </c>
      <c r="D3068" s="35"/>
      <c r="E3068" s="6">
        <v>0.34220554803678482</v>
      </c>
      <c r="F3068" s="35">
        <f>1-'[1]Life Table'!$E3068</f>
        <v>0.65779445196321518</v>
      </c>
      <c r="G3068" s="35"/>
      <c r="H3068" s="35"/>
    </row>
    <row r="3069" spans="1:8">
      <c r="A3069" s="35" t="s">
        <v>8</v>
      </c>
      <c r="B3069" s="35">
        <v>2020</v>
      </c>
      <c r="C3069" s="35">
        <f t="shared" si="4"/>
        <v>98</v>
      </c>
      <c r="D3069" s="35"/>
      <c r="E3069" s="6">
        <v>0.3558723542052632</v>
      </c>
      <c r="F3069" s="35">
        <f>1-'[1]Life Table'!$E3069</f>
        <v>0.6441276457947368</v>
      </c>
      <c r="G3069" s="35"/>
      <c r="H3069" s="35"/>
    </row>
    <row r="3070" spans="1:8">
      <c r="A3070" s="35" t="s">
        <v>8</v>
      </c>
      <c r="B3070" s="35">
        <v>2020</v>
      </c>
      <c r="C3070" s="35">
        <f t="shared" si="4"/>
        <v>99</v>
      </c>
      <c r="D3070" s="35"/>
      <c r="E3070" s="6">
        <v>0.37288272813080442</v>
      </c>
      <c r="F3070" s="35">
        <f>1-'[1]Life Table'!$E3070</f>
        <v>0.62711727186919553</v>
      </c>
      <c r="G3070" s="35"/>
      <c r="H3070" s="35"/>
    </row>
    <row r="3071" spans="1:8">
      <c r="A3071" s="35" t="s">
        <v>8</v>
      </c>
      <c r="B3071" s="35">
        <v>2021</v>
      </c>
      <c r="C3071" s="35">
        <v>1</v>
      </c>
      <c r="D3071" s="35"/>
      <c r="E3071" s="6">
        <v>1.8530964639053901E-2</v>
      </c>
      <c r="F3071" s="35">
        <f>1-'[1]Life Table'!$E3071</f>
        <v>0.9814690353609461</v>
      </c>
      <c r="G3071" s="35"/>
      <c r="H3071" s="35"/>
    </row>
    <row r="3072" spans="1:8">
      <c r="A3072" s="35" t="s">
        <v>8</v>
      </c>
      <c r="B3072" s="35">
        <v>2021</v>
      </c>
      <c r="C3072" s="35">
        <f t="shared" ref="C3072:C3135" si="5">C3071+1</f>
        <v>2</v>
      </c>
      <c r="D3072" s="35"/>
      <c r="E3072" s="6">
        <v>1.16486021060811E-2</v>
      </c>
      <c r="F3072" s="35">
        <f>1-'[1]Life Table'!$E3072</f>
        <v>0.9883513978939189</v>
      </c>
      <c r="G3072" s="35"/>
      <c r="H3072" s="35"/>
    </row>
    <row r="3073" spans="1:8">
      <c r="A3073" s="35" t="s">
        <v>8</v>
      </c>
      <c r="B3073" s="35">
        <v>2021</v>
      </c>
      <c r="C3073" s="35">
        <f t="shared" si="5"/>
        <v>3</v>
      </c>
      <c r="D3073" s="35"/>
      <c r="E3073" s="6">
        <v>7.858483798664162E-3</v>
      </c>
      <c r="F3073" s="35">
        <f>1-'[1]Life Table'!$E3073</f>
        <v>0.99214151620133584</v>
      </c>
      <c r="G3073" s="35"/>
      <c r="H3073" s="35"/>
    </row>
    <row r="3074" spans="1:8">
      <c r="A3074" s="35" t="s">
        <v>8</v>
      </c>
      <c r="B3074" s="35">
        <v>2021</v>
      </c>
      <c r="C3074" s="35">
        <f t="shared" si="5"/>
        <v>4</v>
      </c>
      <c r="D3074" s="35"/>
      <c r="E3074" s="6">
        <v>5.4244464666731718E-3</v>
      </c>
      <c r="F3074" s="35">
        <f>1-'[1]Life Table'!$E3074</f>
        <v>0.99457555353332683</v>
      </c>
      <c r="G3074" s="35"/>
      <c r="H3074" s="35"/>
    </row>
    <row r="3075" spans="1:8">
      <c r="A3075" s="35" t="s">
        <v>8</v>
      </c>
      <c r="B3075" s="35">
        <v>2021</v>
      </c>
      <c r="C3075" s="35">
        <f t="shared" si="5"/>
        <v>5</v>
      </c>
      <c r="D3075" s="35"/>
      <c r="E3075" s="6">
        <v>4.0277174143569239E-3</v>
      </c>
      <c r="F3075" s="35">
        <f>1-'[1]Life Table'!$E3075</f>
        <v>0.99597228258564308</v>
      </c>
      <c r="G3075" s="35"/>
      <c r="H3075" s="35"/>
    </row>
    <row r="3076" spans="1:8">
      <c r="A3076" s="35" t="s">
        <v>8</v>
      </c>
      <c r="B3076" s="35">
        <v>2021</v>
      </c>
      <c r="C3076" s="35">
        <f t="shared" si="5"/>
        <v>6</v>
      </c>
      <c r="D3076" s="35"/>
      <c r="E3076" s="6">
        <v>3.267298808015795E-3</v>
      </c>
      <c r="F3076" s="35">
        <f>1-'[1]Life Table'!$E3076</f>
        <v>0.99673270119198421</v>
      </c>
      <c r="G3076" s="35"/>
      <c r="H3076" s="35"/>
    </row>
    <row r="3077" spans="1:8">
      <c r="A3077" s="35" t="s">
        <v>8</v>
      </c>
      <c r="B3077" s="35">
        <v>2021</v>
      </c>
      <c r="C3077" s="35">
        <f t="shared" si="5"/>
        <v>7</v>
      </c>
      <c r="D3077" s="35"/>
      <c r="E3077" s="6">
        <v>2.724677314545509E-3</v>
      </c>
      <c r="F3077" s="35">
        <f>1-'[1]Life Table'!$E3077</f>
        <v>0.99727532268545449</v>
      </c>
      <c r="G3077" s="35"/>
      <c r="H3077" s="35"/>
    </row>
    <row r="3078" spans="1:8">
      <c r="A3078" s="35" t="s">
        <v>8</v>
      </c>
      <c r="B3078" s="35">
        <v>2021</v>
      </c>
      <c r="C3078" s="35">
        <f t="shared" si="5"/>
        <v>8</v>
      </c>
      <c r="D3078" s="35"/>
      <c r="E3078" s="6">
        <v>2.355263617901171E-3</v>
      </c>
      <c r="F3078" s="35">
        <f>1-'[1]Life Table'!$E3078</f>
        <v>0.99764473638209883</v>
      </c>
      <c r="G3078" s="35"/>
      <c r="H3078" s="35"/>
    </row>
    <row r="3079" spans="1:8">
      <c r="A3079" s="35" t="s">
        <v>8</v>
      </c>
      <c r="B3079" s="35">
        <v>2021</v>
      </c>
      <c r="C3079" s="35">
        <f t="shared" si="5"/>
        <v>9</v>
      </c>
      <c r="D3079" s="35"/>
      <c r="E3079" s="6">
        <v>2.1125946923583609E-3</v>
      </c>
      <c r="F3079" s="35">
        <f>1-'[1]Life Table'!$E3079</f>
        <v>0.99788740530764164</v>
      </c>
      <c r="G3079" s="35"/>
      <c r="H3079" s="35"/>
    </row>
    <row r="3080" spans="1:8">
      <c r="A3080" s="35" t="s">
        <v>8</v>
      </c>
      <c r="B3080" s="35">
        <v>2021</v>
      </c>
      <c r="C3080" s="35">
        <f t="shared" si="5"/>
        <v>10</v>
      </c>
      <c r="D3080" s="35"/>
      <c r="E3080" s="6">
        <v>1.9650060881263309E-3</v>
      </c>
      <c r="F3080" s="35">
        <f>1-'[1]Life Table'!$E3080</f>
        <v>0.99803499391187367</v>
      </c>
      <c r="G3080" s="35"/>
      <c r="H3080" s="35"/>
    </row>
    <row r="3081" spans="1:8">
      <c r="A3081" s="35" t="s">
        <v>8</v>
      </c>
      <c r="B3081" s="35">
        <v>2021</v>
      </c>
      <c r="C3081" s="35">
        <f t="shared" si="5"/>
        <v>11</v>
      </c>
      <c r="D3081" s="35"/>
      <c r="E3081" s="6">
        <v>1.879803253143963E-3</v>
      </c>
      <c r="F3081" s="35">
        <f>1-'[1]Life Table'!$E3081</f>
        <v>0.99812019674685604</v>
      </c>
      <c r="G3081" s="35"/>
      <c r="H3081" s="35"/>
    </row>
    <row r="3082" spans="1:8">
      <c r="A3082" s="35" t="s">
        <v>8</v>
      </c>
      <c r="B3082" s="35">
        <v>2021</v>
      </c>
      <c r="C3082" s="35">
        <f t="shared" si="5"/>
        <v>12</v>
      </c>
      <c r="D3082" s="35"/>
      <c r="E3082" s="6">
        <v>1.926656811829464E-3</v>
      </c>
      <c r="F3082" s="35">
        <f>1-'[1]Life Table'!$E3082</f>
        <v>0.99807334318817054</v>
      </c>
      <c r="G3082" s="35"/>
      <c r="H3082" s="35"/>
    </row>
    <row r="3083" spans="1:8">
      <c r="A3083" s="35" t="s">
        <v>8</v>
      </c>
      <c r="B3083" s="35">
        <v>2021</v>
      </c>
      <c r="C3083" s="35">
        <f t="shared" si="5"/>
        <v>13</v>
      </c>
      <c r="D3083" s="35"/>
      <c r="E3083" s="6">
        <v>1.9763583909497839E-3</v>
      </c>
      <c r="F3083" s="35">
        <f>1-'[1]Life Table'!$E3083</f>
        <v>0.99802364160905022</v>
      </c>
      <c r="G3083" s="35"/>
      <c r="H3083" s="35"/>
    </row>
    <row r="3084" spans="1:8">
      <c r="A3084" s="35" t="s">
        <v>8</v>
      </c>
      <c r="B3084" s="35">
        <v>2021</v>
      </c>
      <c r="C3084" s="35">
        <f t="shared" si="5"/>
        <v>14</v>
      </c>
      <c r="D3084" s="35"/>
      <c r="E3084" s="6">
        <v>2.0887819114263628E-3</v>
      </c>
      <c r="F3084" s="35">
        <f>1-'[1]Life Table'!$E3084</f>
        <v>0.99791121808857364</v>
      </c>
      <c r="G3084" s="35"/>
      <c r="H3084" s="35"/>
    </row>
    <row r="3085" spans="1:8">
      <c r="A3085" s="35" t="s">
        <v>8</v>
      </c>
      <c r="B3085" s="35">
        <v>2021</v>
      </c>
      <c r="C3085" s="35">
        <f t="shared" si="5"/>
        <v>15</v>
      </c>
      <c r="D3085" s="35"/>
      <c r="E3085" s="6">
        <v>2.2373958759606132E-3</v>
      </c>
      <c r="F3085" s="35">
        <f>1-'[1]Life Table'!$E3085</f>
        <v>0.99776260412403939</v>
      </c>
      <c r="G3085" s="35"/>
      <c r="H3085" s="35"/>
    </row>
    <row r="3086" spans="1:8">
      <c r="A3086" s="35" t="s">
        <v>8</v>
      </c>
      <c r="B3086" s="35">
        <v>2021</v>
      </c>
      <c r="C3086" s="35">
        <f t="shared" si="5"/>
        <v>16</v>
      </c>
      <c r="D3086" s="35"/>
      <c r="E3086" s="6">
        <v>2.4449833232534912E-3</v>
      </c>
      <c r="F3086" s="35">
        <f>1-'[1]Life Table'!$E3086</f>
        <v>0.99755501667674651</v>
      </c>
      <c r="G3086" s="35"/>
      <c r="H3086" s="35"/>
    </row>
    <row r="3087" spans="1:8">
      <c r="A3087" s="35" t="s">
        <v>8</v>
      </c>
      <c r="B3087" s="35">
        <v>2021</v>
      </c>
      <c r="C3087" s="35">
        <f t="shared" si="5"/>
        <v>17</v>
      </c>
      <c r="D3087" s="35"/>
      <c r="E3087" s="6">
        <v>2.6618537586593489E-3</v>
      </c>
      <c r="F3087" s="35">
        <f>1-'[1]Life Table'!$E3087</f>
        <v>0.99733814624134065</v>
      </c>
      <c r="G3087" s="35"/>
      <c r="H3087" s="35"/>
    </row>
    <row r="3088" spans="1:8">
      <c r="A3088" s="35" t="s">
        <v>8</v>
      </c>
      <c r="B3088" s="35">
        <v>2021</v>
      </c>
      <c r="C3088" s="35">
        <f t="shared" si="5"/>
        <v>18</v>
      </c>
      <c r="D3088" s="35"/>
      <c r="E3088" s="6">
        <v>2.893499680495792E-3</v>
      </c>
      <c r="F3088" s="35">
        <f>1-'[1]Life Table'!$E3088</f>
        <v>0.99710650031950421</v>
      </c>
      <c r="G3088" s="35"/>
      <c r="H3088" s="35"/>
    </row>
    <row r="3089" spans="1:8">
      <c r="A3089" s="35" t="s">
        <v>8</v>
      </c>
      <c r="B3089" s="35">
        <v>2021</v>
      </c>
      <c r="C3089" s="35">
        <f t="shared" si="5"/>
        <v>19</v>
      </c>
      <c r="D3089" s="35"/>
      <c r="E3089" s="6">
        <v>3.1294519267263121E-3</v>
      </c>
      <c r="F3089" s="35">
        <f>1-'[1]Life Table'!$E3089</f>
        <v>0.99687054807327369</v>
      </c>
      <c r="G3089" s="35"/>
      <c r="H3089" s="35"/>
    </row>
    <row r="3090" spans="1:8">
      <c r="A3090" s="35" t="s">
        <v>8</v>
      </c>
      <c r="B3090" s="35">
        <v>2021</v>
      </c>
      <c r="C3090" s="35">
        <f t="shared" si="5"/>
        <v>20</v>
      </c>
      <c r="D3090" s="35"/>
      <c r="E3090" s="6">
        <v>3.367613510491529E-3</v>
      </c>
      <c r="F3090" s="35">
        <f>1-'[1]Life Table'!$E3090</f>
        <v>0.99663238648950847</v>
      </c>
      <c r="G3090" s="35"/>
      <c r="H3090" s="35"/>
    </row>
    <row r="3091" spans="1:8">
      <c r="A3091" s="35" t="s">
        <v>8</v>
      </c>
      <c r="B3091" s="35">
        <v>2021</v>
      </c>
      <c r="C3091" s="35">
        <f t="shared" si="5"/>
        <v>21</v>
      </c>
      <c r="D3091" s="35"/>
      <c r="E3091" s="6">
        <v>3.583392954765952E-3</v>
      </c>
      <c r="F3091" s="35">
        <f>1-'[1]Life Table'!$E3091</f>
        <v>0.99641660704523405</v>
      </c>
      <c r="G3091" s="35"/>
      <c r="H3091" s="35"/>
    </row>
    <row r="3092" spans="1:8">
      <c r="A3092" s="35" t="s">
        <v>8</v>
      </c>
      <c r="B3092" s="35">
        <v>2021</v>
      </c>
      <c r="C3092" s="35">
        <f t="shared" si="5"/>
        <v>22</v>
      </c>
      <c r="D3092" s="35"/>
      <c r="E3092" s="6">
        <v>3.8680072914040191E-3</v>
      </c>
      <c r="F3092" s="35">
        <f>1-'[1]Life Table'!$E3092</f>
        <v>0.99613199270859598</v>
      </c>
      <c r="G3092" s="35"/>
      <c r="H3092" s="35"/>
    </row>
    <row r="3093" spans="1:8">
      <c r="A3093" s="35" t="s">
        <v>8</v>
      </c>
      <c r="B3093" s="35">
        <v>2021</v>
      </c>
      <c r="C3093" s="35">
        <f t="shared" si="5"/>
        <v>23</v>
      </c>
      <c r="D3093" s="35"/>
      <c r="E3093" s="6">
        <v>4.0210043371630144E-3</v>
      </c>
      <c r="F3093" s="35">
        <f>1-'[1]Life Table'!$E3093</f>
        <v>0.99597899566283699</v>
      </c>
      <c r="G3093" s="35"/>
      <c r="H3093" s="35"/>
    </row>
    <row r="3094" spans="1:8">
      <c r="A3094" s="35" t="s">
        <v>8</v>
      </c>
      <c r="B3094" s="35">
        <v>2021</v>
      </c>
      <c r="C3094" s="35">
        <f t="shared" si="5"/>
        <v>24</v>
      </c>
      <c r="D3094" s="35"/>
      <c r="E3094" s="6">
        <v>4.1582748607167366E-3</v>
      </c>
      <c r="F3094" s="35">
        <f>1-'[1]Life Table'!$E3094</f>
        <v>0.99584172513928326</v>
      </c>
      <c r="G3094" s="35"/>
      <c r="H3094" s="35"/>
    </row>
    <row r="3095" spans="1:8">
      <c r="A3095" s="35" t="s">
        <v>8</v>
      </c>
      <c r="B3095" s="35">
        <v>2021</v>
      </c>
      <c r="C3095" s="35">
        <f t="shared" si="5"/>
        <v>25</v>
      </c>
      <c r="D3095" s="35"/>
      <c r="E3095" s="6">
        <v>4.2813942174491082E-3</v>
      </c>
      <c r="F3095" s="35">
        <f>1-'[1]Life Table'!$E3095</f>
        <v>0.99571860578255089</v>
      </c>
      <c r="G3095" s="35"/>
      <c r="H3095" s="35"/>
    </row>
    <row r="3096" spans="1:8">
      <c r="A3096" s="35" t="s">
        <v>8</v>
      </c>
      <c r="B3096" s="35">
        <v>2021</v>
      </c>
      <c r="C3096" s="35">
        <f t="shared" si="5"/>
        <v>26</v>
      </c>
      <c r="D3096" s="35"/>
      <c r="E3096" s="6">
        <v>4.3959709481360409E-3</v>
      </c>
      <c r="F3096" s="35">
        <f>1-'[1]Life Table'!$E3096</f>
        <v>0.99560402905186396</v>
      </c>
      <c r="G3096" s="35"/>
      <c r="H3096" s="35"/>
    </row>
    <row r="3097" spans="1:8">
      <c r="A3097" s="35" t="s">
        <v>8</v>
      </c>
      <c r="B3097" s="35">
        <v>2021</v>
      </c>
      <c r="C3097" s="35">
        <f t="shared" si="5"/>
        <v>27</v>
      </c>
      <c r="D3097" s="35"/>
      <c r="E3097" s="6">
        <v>4.5138630007811598E-3</v>
      </c>
      <c r="F3097" s="35">
        <f>1-'[1]Life Table'!$E3097</f>
        <v>0.99548613699921884</v>
      </c>
      <c r="G3097" s="35"/>
      <c r="H3097" s="35"/>
    </row>
    <row r="3098" spans="1:8">
      <c r="A3098" s="35" t="s">
        <v>8</v>
      </c>
      <c r="B3098" s="35">
        <v>2021</v>
      </c>
      <c r="C3098" s="35">
        <f t="shared" si="5"/>
        <v>28</v>
      </c>
      <c r="D3098" s="35"/>
      <c r="E3098" s="6">
        <v>4.6532218573710482E-3</v>
      </c>
      <c r="F3098" s="35">
        <f>1-'[1]Life Table'!$E3098</f>
        <v>0.99534677814262895</v>
      </c>
      <c r="G3098" s="35"/>
      <c r="H3098" s="35"/>
    </row>
    <row r="3099" spans="1:8">
      <c r="A3099" s="35" t="s">
        <v>8</v>
      </c>
      <c r="B3099" s="35">
        <v>2021</v>
      </c>
      <c r="C3099" s="35">
        <f t="shared" si="5"/>
        <v>29</v>
      </c>
      <c r="D3099" s="35"/>
      <c r="E3099" s="6">
        <v>4.7716270295202756E-3</v>
      </c>
      <c r="F3099" s="35">
        <f>1-'[1]Life Table'!$E3099</f>
        <v>0.99522837297047972</v>
      </c>
      <c r="G3099" s="35"/>
      <c r="H3099" s="35"/>
    </row>
    <row r="3100" spans="1:8">
      <c r="A3100" s="35" t="s">
        <v>8</v>
      </c>
      <c r="B3100" s="35">
        <v>2021</v>
      </c>
      <c r="C3100" s="35">
        <f t="shared" si="5"/>
        <v>30</v>
      </c>
      <c r="D3100" s="35"/>
      <c r="E3100" s="6">
        <v>4.9671617015257796E-3</v>
      </c>
      <c r="F3100" s="35">
        <f>1-'[1]Life Table'!$E3100</f>
        <v>0.99503283829847422</v>
      </c>
      <c r="G3100" s="35"/>
      <c r="H3100" s="35"/>
    </row>
    <row r="3101" spans="1:8">
      <c r="A3101" s="35" t="s">
        <v>8</v>
      </c>
      <c r="B3101" s="35">
        <v>2021</v>
      </c>
      <c r="C3101" s="35">
        <f t="shared" si="5"/>
        <v>31</v>
      </c>
      <c r="D3101" s="35"/>
      <c r="E3101" s="6">
        <v>5.0743798675602081E-3</v>
      </c>
      <c r="F3101" s="35">
        <f>1-'[1]Life Table'!$E3101</f>
        <v>0.99492562013243979</v>
      </c>
      <c r="G3101" s="35"/>
      <c r="H3101" s="35"/>
    </row>
    <row r="3102" spans="1:8">
      <c r="A3102" s="35" t="s">
        <v>8</v>
      </c>
      <c r="B3102" s="35">
        <v>2021</v>
      </c>
      <c r="C3102" s="35">
        <f t="shared" si="5"/>
        <v>32</v>
      </c>
      <c r="D3102" s="35"/>
      <c r="E3102" s="6">
        <v>5.4221877589736289E-3</v>
      </c>
      <c r="F3102" s="35">
        <f>1-'[1]Life Table'!$E3102</f>
        <v>0.99457781224102637</v>
      </c>
      <c r="G3102" s="35"/>
      <c r="H3102" s="35"/>
    </row>
    <row r="3103" spans="1:8">
      <c r="A3103" s="35" t="s">
        <v>8</v>
      </c>
      <c r="B3103" s="35">
        <v>2021</v>
      </c>
      <c r="C3103" s="35">
        <f t="shared" si="5"/>
        <v>33</v>
      </c>
      <c r="D3103" s="35"/>
      <c r="E3103" s="6">
        <v>5.6206793122256524E-3</v>
      </c>
      <c r="F3103" s="35">
        <f>1-'[1]Life Table'!$E3103</f>
        <v>0.99437932068777435</v>
      </c>
      <c r="G3103" s="35"/>
      <c r="H3103" s="35"/>
    </row>
    <row r="3104" spans="1:8">
      <c r="A3104" s="35" t="s">
        <v>8</v>
      </c>
      <c r="B3104" s="35">
        <v>2021</v>
      </c>
      <c r="C3104" s="35">
        <f t="shared" si="5"/>
        <v>34</v>
      </c>
      <c r="D3104" s="35"/>
      <c r="E3104" s="6">
        <v>5.8356622640064471E-3</v>
      </c>
      <c r="F3104" s="35">
        <f>1-'[1]Life Table'!$E3104</f>
        <v>0.99416433773599355</v>
      </c>
      <c r="G3104" s="35"/>
      <c r="H3104" s="35"/>
    </row>
    <row r="3105" spans="1:8">
      <c r="A3105" s="35" t="s">
        <v>8</v>
      </c>
      <c r="B3105" s="35">
        <v>2021</v>
      </c>
      <c r="C3105" s="35">
        <f t="shared" si="5"/>
        <v>35</v>
      </c>
      <c r="D3105" s="35"/>
      <c r="E3105" s="6">
        <v>6.0882598906482066E-3</v>
      </c>
      <c r="F3105" s="35">
        <f>1-'[1]Life Table'!$E3105</f>
        <v>0.99391174010935179</v>
      </c>
      <c r="G3105" s="35"/>
      <c r="H3105" s="35"/>
    </row>
    <row r="3106" spans="1:8">
      <c r="A3106" s="35" t="s">
        <v>8</v>
      </c>
      <c r="B3106" s="35">
        <v>2021</v>
      </c>
      <c r="C3106" s="35">
        <f t="shared" si="5"/>
        <v>36</v>
      </c>
      <c r="D3106" s="35"/>
      <c r="E3106" s="6">
        <v>6.3297530489119236E-3</v>
      </c>
      <c r="F3106" s="35">
        <f>1-'[1]Life Table'!$E3106</f>
        <v>0.99367024695108808</v>
      </c>
      <c r="G3106" s="35"/>
      <c r="H3106" s="35"/>
    </row>
    <row r="3107" spans="1:8">
      <c r="A3107" s="35" t="s">
        <v>8</v>
      </c>
      <c r="B3107" s="35">
        <v>2021</v>
      </c>
      <c r="C3107" s="35">
        <f t="shared" si="5"/>
        <v>37</v>
      </c>
      <c r="D3107" s="35"/>
      <c r="E3107" s="6">
        <v>6.5652208665110123E-3</v>
      </c>
      <c r="F3107" s="35">
        <f>1-'[1]Life Table'!$E3107</f>
        <v>0.99343477913348899</v>
      </c>
      <c r="G3107" s="35"/>
      <c r="H3107" s="35"/>
    </row>
    <row r="3108" spans="1:8">
      <c r="A3108" s="35" t="s">
        <v>8</v>
      </c>
      <c r="B3108" s="35">
        <v>2021</v>
      </c>
      <c r="C3108" s="35">
        <f t="shared" si="5"/>
        <v>38</v>
      </c>
      <c r="D3108" s="35"/>
      <c r="E3108" s="6">
        <v>6.8681186621945001E-3</v>
      </c>
      <c r="F3108" s="35">
        <f>1-'[1]Life Table'!$E3108</f>
        <v>0.9931318813378055</v>
      </c>
      <c r="G3108" s="35"/>
      <c r="H3108" s="35"/>
    </row>
    <row r="3109" spans="1:8">
      <c r="A3109" s="35" t="s">
        <v>8</v>
      </c>
      <c r="B3109" s="35">
        <v>2021</v>
      </c>
      <c r="C3109" s="35">
        <f t="shared" si="5"/>
        <v>39</v>
      </c>
      <c r="D3109" s="35"/>
      <c r="E3109" s="6">
        <v>7.1119891057633833E-3</v>
      </c>
      <c r="F3109" s="35">
        <f>1-'[1]Life Table'!$E3109</f>
        <v>0.99288801089423662</v>
      </c>
      <c r="G3109" s="35"/>
      <c r="H3109" s="35"/>
    </row>
    <row r="3110" spans="1:8">
      <c r="A3110" s="35" t="s">
        <v>8</v>
      </c>
      <c r="B3110" s="35">
        <v>2021</v>
      </c>
      <c r="C3110" s="35">
        <f t="shared" si="5"/>
        <v>40</v>
      </c>
      <c r="D3110" s="35"/>
      <c r="E3110" s="6">
        <v>7.4821314795947558E-3</v>
      </c>
      <c r="F3110" s="35">
        <f>1-'[1]Life Table'!$E3110</f>
        <v>0.99251786852040524</v>
      </c>
      <c r="G3110" s="35"/>
      <c r="H3110" s="35"/>
    </row>
    <row r="3111" spans="1:8">
      <c r="A3111" s="35" t="s">
        <v>8</v>
      </c>
      <c r="B3111" s="35">
        <v>2021</v>
      </c>
      <c r="C3111" s="35">
        <f t="shared" si="5"/>
        <v>41</v>
      </c>
      <c r="D3111" s="35"/>
      <c r="E3111" s="6">
        <v>7.6432860485424747E-3</v>
      </c>
      <c r="F3111" s="35">
        <f>1-'[1]Life Table'!$E3111</f>
        <v>0.99235671395145753</v>
      </c>
      <c r="G3111" s="35"/>
      <c r="H3111" s="35"/>
    </row>
    <row r="3112" spans="1:8">
      <c r="A3112" s="35" t="s">
        <v>8</v>
      </c>
      <c r="B3112" s="35">
        <v>2021</v>
      </c>
      <c r="C3112" s="35">
        <f t="shared" si="5"/>
        <v>42</v>
      </c>
      <c r="D3112" s="35"/>
      <c r="E3112" s="6">
        <v>8.1858839890597279E-3</v>
      </c>
      <c r="F3112" s="35">
        <f>1-'[1]Life Table'!$E3112</f>
        <v>0.99181411601094027</v>
      </c>
      <c r="G3112" s="35"/>
      <c r="H3112" s="35"/>
    </row>
    <row r="3113" spans="1:8">
      <c r="A3113" s="35" t="s">
        <v>8</v>
      </c>
      <c r="B3113" s="35">
        <v>2021</v>
      </c>
      <c r="C3113" s="35">
        <f t="shared" si="5"/>
        <v>43</v>
      </c>
      <c r="D3113" s="35"/>
      <c r="E3113" s="6">
        <v>8.4211223789584233E-3</v>
      </c>
      <c r="F3113" s="35">
        <f>1-'[1]Life Table'!$E3113</f>
        <v>0.99157887762104158</v>
      </c>
      <c r="G3113" s="35"/>
      <c r="H3113" s="35"/>
    </row>
    <row r="3114" spans="1:8">
      <c r="A3114" s="35" t="s">
        <v>8</v>
      </c>
      <c r="B3114" s="35">
        <v>2021</v>
      </c>
      <c r="C3114" s="35">
        <f t="shared" si="5"/>
        <v>44</v>
      </c>
      <c r="D3114" s="35"/>
      <c r="E3114" s="6">
        <v>8.7607814270216355E-3</v>
      </c>
      <c r="F3114" s="35">
        <f>1-'[1]Life Table'!$E3114</f>
        <v>0.99123921857297836</v>
      </c>
      <c r="G3114" s="35"/>
      <c r="H3114" s="35"/>
    </row>
    <row r="3115" spans="1:8">
      <c r="A3115" s="35" t="s">
        <v>8</v>
      </c>
      <c r="B3115" s="35">
        <v>2021</v>
      </c>
      <c r="C3115" s="35">
        <f t="shared" si="5"/>
        <v>45</v>
      </c>
      <c r="D3115" s="35"/>
      <c r="E3115" s="6">
        <v>9.1753412402055812E-3</v>
      </c>
      <c r="F3115" s="35">
        <f>1-'[1]Life Table'!$E3115</f>
        <v>0.99082465875979442</v>
      </c>
      <c r="G3115" s="35"/>
      <c r="H3115" s="35"/>
    </row>
    <row r="3116" spans="1:8">
      <c r="A3116" s="35" t="s">
        <v>8</v>
      </c>
      <c r="B3116" s="35">
        <v>2021</v>
      </c>
      <c r="C3116" s="35">
        <f t="shared" si="5"/>
        <v>46</v>
      </c>
      <c r="D3116" s="35"/>
      <c r="E3116" s="6">
        <v>9.5152910246389943E-3</v>
      </c>
      <c r="F3116" s="35">
        <f>1-'[1]Life Table'!$E3116</f>
        <v>0.99048470897536101</v>
      </c>
      <c r="G3116" s="35"/>
      <c r="H3116" s="35"/>
    </row>
    <row r="3117" spans="1:8">
      <c r="A3117" s="35" t="s">
        <v>8</v>
      </c>
      <c r="B3117" s="35">
        <v>2021</v>
      </c>
      <c r="C3117" s="35">
        <f t="shared" si="5"/>
        <v>47</v>
      </c>
      <c r="D3117" s="35"/>
      <c r="E3117" s="6">
        <v>9.9656612883064488E-3</v>
      </c>
      <c r="F3117" s="35">
        <f>1-'[1]Life Table'!$E3117</f>
        <v>0.99003433871169355</v>
      </c>
      <c r="G3117" s="35"/>
      <c r="H3117" s="35"/>
    </row>
    <row r="3118" spans="1:8">
      <c r="A3118" s="35" t="s">
        <v>8</v>
      </c>
      <c r="B3118" s="35">
        <v>2021</v>
      </c>
      <c r="C3118" s="35">
        <f t="shared" si="5"/>
        <v>48</v>
      </c>
      <c r="D3118" s="35"/>
      <c r="E3118" s="6">
        <v>1.0567670781223559E-2</v>
      </c>
      <c r="F3118" s="35">
        <f>1-'[1]Life Table'!$E3118</f>
        <v>0.98943232921877644</v>
      </c>
      <c r="G3118" s="35"/>
      <c r="H3118" s="35"/>
    </row>
    <row r="3119" spans="1:8">
      <c r="A3119" s="35" t="s">
        <v>8</v>
      </c>
      <c r="B3119" s="35">
        <v>2021</v>
      </c>
      <c r="C3119" s="35">
        <f t="shared" si="5"/>
        <v>49</v>
      </c>
      <c r="D3119" s="35"/>
      <c r="E3119" s="6">
        <v>1.11470310000924E-2</v>
      </c>
      <c r="F3119" s="35">
        <f>1-'[1]Life Table'!$E3119</f>
        <v>0.9888529689999076</v>
      </c>
      <c r="G3119" s="35"/>
      <c r="H3119" s="35"/>
    </row>
    <row r="3120" spans="1:8">
      <c r="A3120" s="35" t="s">
        <v>8</v>
      </c>
      <c r="B3120" s="35">
        <v>2021</v>
      </c>
      <c r="C3120" s="35">
        <f t="shared" si="5"/>
        <v>50</v>
      </c>
      <c r="D3120" s="35"/>
      <c r="E3120" s="6">
        <v>1.1972122742096469E-2</v>
      </c>
      <c r="F3120" s="35">
        <f>1-'[1]Life Table'!$E3120</f>
        <v>0.98802787725790353</v>
      </c>
      <c r="G3120" s="35"/>
      <c r="H3120" s="35"/>
    </row>
    <row r="3121" spans="1:8">
      <c r="A3121" s="35" t="s">
        <v>8</v>
      </c>
      <c r="B3121" s="35">
        <v>2021</v>
      </c>
      <c r="C3121" s="35">
        <f t="shared" si="5"/>
        <v>51</v>
      </c>
      <c r="D3121" s="35"/>
      <c r="E3121" s="6">
        <v>1.2445639025497109E-2</v>
      </c>
      <c r="F3121" s="35">
        <f>1-'[1]Life Table'!$E3121</f>
        <v>0.98755436097450289</v>
      </c>
      <c r="G3121" s="35"/>
      <c r="H3121" s="35"/>
    </row>
    <row r="3122" spans="1:8">
      <c r="A3122" s="35" t="s">
        <v>8</v>
      </c>
      <c r="B3122" s="35">
        <v>2021</v>
      </c>
      <c r="C3122" s="35">
        <f t="shared" si="5"/>
        <v>52</v>
      </c>
      <c r="D3122" s="35"/>
      <c r="E3122" s="6">
        <v>1.3483335709389749E-2</v>
      </c>
      <c r="F3122" s="35">
        <f>1-'[1]Life Table'!$E3122</f>
        <v>0.98651666429061025</v>
      </c>
      <c r="G3122" s="35"/>
      <c r="H3122" s="35"/>
    </row>
    <row r="3123" spans="1:8">
      <c r="A3123" s="35" t="s">
        <v>8</v>
      </c>
      <c r="B3123" s="35">
        <v>2021</v>
      </c>
      <c r="C3123" s="35">
        <f t="shared" si="5"/>
        <v>53</v>
      </c>
      <c r="D3123" s="35"/>
      <c r="E3123" s="6">
        <v>1.4143727927236061E-2</v>
      </c>
      <c r="F3123" s="35">
        <f>1-'[1]Life Table'!$E3123</f>
        <v>0.98585627207276394</v>
      </c>
      <c r="G3123" s="35"/>
      <c r="H3123" s="35"/>
    </row>
    <row r="3124" spans="1:8">
      <c r="A3124" s="35" t="s">
        <v>8</v>
      </c>
      <c r="B3124" s="35">
        <v>2021</v>
      </c>
      <c r="C3124" s="35">
        <f t="shared" si="5"/>
        <v>54</v>
      </c>
      <c r="D3124" s="35"/>
      <c r="E3124" s="6">
        <v>1.494508969237629E-2</v>
      </c>
      <c r="F3124" s="35">
        <f>1-'[1]Life Table'!$E3124</f>
        <v>0.98505491030762371</v>
      </c>
      <c r="G3124" s="35"/>
      <c r="H3124" s="35"/>
    </row>
    <row r="3125" spans="1:8">
      <c r="A3125" s="35" t="s">
        <v>8</v>
      </c>
      <c r="B3125" s="35">
        <v>2021</v>
      </c>
      <c r="C3125" s="35">
        <f t="shared" si="5"/>
        <v>55</v>
      </c>
      <c r="D3125" s="35"/>
      <c r="E3125" s="6">
        <v>1.5736618727147041E-2</v>
      </c>
      <c r="F3125" s="35">
        <f>1-'[1]Life Table'!$E3125</f>
        <v>0.98426338127285296</v>
      </c>
      <c r="G3125" s="35"/>
      <c r="H3125" s="35"/>
    </row>
    <row r="3126" spans="1:8">
      <c r="A3126" s="35" t="s">
        <v>8</v>
      </c>
      <c r="B3126" s="35">
        <v>2021</v>
      </c>
      <c r="C3126" s="35">
        <f t="shared" si="5"/>
        <v>56</v>
      </c>
      <c r="D3126" s="35"/>
      <c r="E3126" s="6">
        <v>1.6654510971855999E-2</v>
      </c>
      <c r="F3126" s="35">
        <f>1-'[1]Life Table'!$E3126</f>
        <v>0.983345489028144</v>
      </c>
      <c r="G3126" s="35"/>
      <c r="H3126" s="35"/>
    </row>
    <row r="3127" spans="1:8">
      <c r="A3127" s="35" t="s">
        <v>8</v>
      </c>
      <c r="B3127" s="35">
        <v>2021</v>
      </c>
      <c r="C3127" s="35">
        <f t="shared" si="5"/>
        <v>57</v>
      </c>
      <c r="D3127" s="35"/>
      <c r="E3127" s="6">
        <v>1.7597305317760381E-2</v>
      </c>
      <c r="F3127" s="35">
        <f>1-'[1]Life Table'!$E3127</f>
        <v>0.98240269468223962</v>
      </c>
      <c r="G3127" s="35"/>
      <c r="H3127" s="35"/>
    </row>
    <row r="3128" spans="1:8">
      <c r="A3128" s="35" t="s">
        <v>8</v>
      </c>
      <c r="B3128" s="35">
        <v>2021</v>
      </c>
      <c r="C3128" s="35">
        <f t="shared" si="5"/>
        <v>58</v>
      </c>
      <c r="D3128" s="35"/>
      <c r="E3128" s="6">
        <v>1.8935260601881779E-2</v>
      </c>
      <c r="F3128" s="35">
        <f>1-'[1]Life Table'!$E3128</f>
        <v>0.98106473939811822</v>
      </c>
      <c r="G3128" s="35"/>
      <c r="H3128" s="35"/>
    </row>
    <row r="3129" spans="1:8">
      <c r="A3129" s="35" t="s">
        <v>8</v>
      </c>
      <c r="B3129" s="35">
        <v>2021</v>
      </c>
      <c r="C3129" s="35">
        <f t="shared" si="5"/>
        <v>59</v>
      </c>
      <c r="D3129" s="35"/>
      <c r="E3129" s="6">
        <v>2.0286074838524511E-2</v>
      </c>
      <c r="F3129" s="35">
        <f>1-'[1]Life Table'!$E3129</f>
        <v>0.97971392516147549</v>
      </c>
      <c r="G3129" s="35"/>
      <c r="H3129" s="35"/>
    </row>
    <row r="3130" spans="1:8">
      <c r="A3130" s="35" t="s">
        <v>8</v>
      </c>
      <c r="B3130" s="35">
        <v>2021</v>
      </c>
      <c r="C3130" s="35">
        <f t="shared" si="5"/>
        <v>60</v>
      </c>
      <c r="D3130" s="35"/>
      <c r="E3130" s="6">
        <v>2.2293412567536249E-2</v>
      </c>
      <c r="F3130" s="35">
        <f>1-'[1]Life Table'!$E3130</f>
        <v>0.97770658743246375</v>
      </c>
      <c r="G3130" s="35"/>
      <c r="H3130" s="35"/>
    </row>
    <row r="3131" spans="1:8">
      <c r="A3131" s="35" t="s">
        <v>8</v>
      </c>
      <c r="B3131" s="35">
        <v>2021</v>
      </c>
      <c r="C3131" s="35">
        <f t="shared" si="5"/>
        <v>61</v>
      </c>
      <c r="D3131" s="35"/>
      <c r="E3131" s="6">
        <v>2.3588201545267421E-2</v>
      </c>
      <c r="F3131" s="35">
        <f>1-'[1]Life Table'!$E3131</f>
        <v>0.97641179845473258</v>
      </c>
      <c r="G3131" s="35"/>
      <c r="H3131" s="35"/>
    </row>
    <row r="3132" spans="1:8">
      <c r="A3132" s="35" t="s">
        <v>8</v>
      </c>
      <c r="B3132" s="35">
        <v>2021</v>
      </c>
      <c r="C3132" s="35">
        <f t="shared" si="5"/>
        <v>62</v>
      </c>
      <c r="D3132" s="35"/>
      <c r="E3132" s="6">
        <v>2.6070191400237919E-2</v>
      </c>
      <c r="F3132" s="35">
        <f>1-'[1]Life Table'!$E3132</f>
        <v>0.97392980859976208</v>
      </c>
      <c r="G3132" s="35"/>
      <c r="H3132" s="35"/>
    </row>
    <row r="3133" spans="1:8">
      <c r="A3133" s="35" t="s">
        <v>8</v>
      </c>
      <c r="B3133" s="35">
        <v>2021</v>
      </c>
      <c r="C3133" s="35">
        <f t="shared" si="5"/>
        <v>63</v>
      </c>
      <c r="D3133" s="35"/>
      <c r="E3133" s="6">
        <v>2.8144539058716059E-2</v>
      </c>
      <c r="F3133" s="35">
        <f>1-'[1]Life Table'!$E3133</f>
        <v>0.97185546094128394</v>
      </c>
      <c r="G3133" s="35"/>
      <c r="H3133" s="35"/>
    </row>
    <row r="3134" spans="1:8">
      <c r="A3134" s="35" t="s">
        <v>8</v>
      </c>
      <c r="B3134" s="35">
        <v>2021</v>
      </c>
      <c r="C3134" s="35">
        <f t="shared" si="5"/>
        <v>64</v>
      </c>
      <c r="D3134" s="35"/>
      <c r="E3134" s="6">
        <v>3.0436556794684381E-2</v>
      </c>
      <c r="F3134" s="35">
        <f>1-'[1]Life Table'!$E3134</f>
        <v>0.96956344320531562</v>
      </c>
      <c r="G3134" s="35"/>
      <c r="H3134" s="35"/>
    </row>
    <row r="3135" spans="1:8">
      <c r="A3135" s="35" t="s">
        <v>8</v>
      </c>
      <c r="B3135" s="35">
        <v>2021</v>
      </c>
      <c r="C3135" s="35">
        <f t="shared" si="5"/>
        <v>65</v>
      </c>
      <c r="D3135" s="35"/>
      <c r="E3135" s="6">
        <v>3.3008881140776603E-2</v>
      </c>
      <c r="F3135" s="35">
        <f>1-'[1]Life Table'!$E3135</f>
        <v>0.9669911188592234</v>
      </c>
      <c r="G3135" s="35"/>
      <c r="H3135" s="35"/>
    </row>
    <row r="3136" spans="1:8">
      <c r="A3136" s="35" t="s">
        <v>8</v>
      </c>
      <c r="B3136" s="35">
        <v>2021</v>
      </c>
      <c r="C3136" s="35">
        <f t="shared" ref="C3136:C3169" si="6">C3135+1</f>
        <v>66</v>
      </c>
      <c r="D3136" s="35"/>
      <c r="E3136" s="6">
        <v>3.5407856649835028E-2</v>
      </c>
      <c r="F3136" s="35">
        <f>1-'[1]Life Table'!$E3136</f>
        <v>0.96459214335016497</v>
      </c>
      <c r="G3136" s="35"/>
      <c r="H3136" s="35"/>
    </row>
    <row r="3137" spans="1:8">
      <c r="A3137" s="35" t="s">
        <v>8</v>
      </c>
      <c r="B3137" s="35">
        <v>2021</v>
      </c>
      <c r="C3137" s="35">
        <f t="shared" si="6"/>
        <v>67</v>
      </c>
      <c r="D3137" s="35"/>
      <c r="E3137" s="6">
        <v>3.8378522968586133E-2</v>
      </c>
      <c r="F3137" s="35">
        <f>1-'[1]Life Table'!$E3137</f>
        <v>0.96162147703141387</v>
      </c>
      <c r="G3137" s="35"/>
      <c r="H3137" s="35"/>
    </row>
    <row r="3138" spans="1:8">
      <c r="A3138" s="35" t="s">
        <v>8</v>
      </c>
      <c r="B3138" s="35">
        <v>2021</v>
      </c>
      <c r="C3138" s="35">
        <f t="shared" si="6"/>
        <v>68</v>
      </c>
      <c r="D3138" s="35"/>
      <c r="E3138" s="6">
        <v>4.18378281851568E-2</v>
      </c>
      <c r="F3138" s="35">
        <f>1-'[1]Life Table'!$E3138</f>
        <v>0.9581621718148432</v>
      </c>
      <c r="G3138" s="35"/>
      <c r="H3138" s="35"/>
    </row>
    <row r="3139" spans="1:8">
      <c r="A3139" s="35" t="s">
        <v>8</v>
      </c>
      <c r="B3139" s="35">
        <v>2021</v>
      </c>
      <c r="C3139" s="35">
        <f t="shared" si="6"/>
        <v>69</v>
      </c>
      <c r="D3139" s="35"/>
      <c r="E3139" s="6">
        <v>4.5314576044507948E-2</v>
      </c>
      <c r="F3139" s="35">
        <f>1-'[1]Life Table'!$E3139</f>
        <v>0.95468542395549205</v>
      </c>
      <c r="G3139" s="35"/>
      <c r="H3139" s="35"/>
    </row>
    <row r="3140" spans="1:8">
      <c r="A3140" s="35" t="s">
        <v>8</v>
      </c>
      <c r="B3140" s="35">
        <v>2021</v>
      </c>
      <c r="C3140" s="35">
        <f t="shared" si="6"/>
        <v>70</v>
      </c>
      <c r="D3140" s="35"/>
      <c r="E3140" s="6">
        <v>5.0428841109174338E-2</v>
      </c>
      <c r="F3140" s="35">
        <f>1-'[1]Life Table'!$E3140</f>
        <v>0.94957115889082566</v>
      </c>
      <c r="G3140" s="35"/>
      <c r="H3140" s="35"/>
    </row>
    <row r="3141" spans="1:8">
      <c r="A3141" s="35" t="s">
        <v>8</v>
      </c>
      <c r="B3141" s="35">
        <v>2021</v>
      </c>
      <c r="C3141" s="35">
        <f t="shared" si="6"/>
        <v>71</v>
      </c>
      <c r="D3141" s="35"/>
      <c r="E3141" s="6">
        <v>5.380249505683532E-2</v>
      </c>
      <c r="F3141" s="35">
        <f>1-'[1]Life Table'!$E3141</f>
        <v>0.94619750494316468</v>
      </c>
      <c r="G3141" s="35"/>
      <c r="H3141" s="35"/>
    </row>
    <row r="3142" spans="1:8">
      <c r="A3142" s="35" t="s">
        <v>8</v>
      </c>
      <c r="B3142" s="35">
        <v>2021</v>
      </c>
      <c r="C3142" s="35">
        <f t="shared" si="6"/>
        <v>72</v>
      </c>
      <c r="D3142" s="35"/>
      <c r="E3142" s="6">
        <v>6.007235990592108E-2</v>
      </c>
      <c r="F3142" s="35">
        <f>1-'[1]Life Table'!$E3142</f>
        <v>0.93992764009407892</v>
      </c>
      <c r="G3142" s="35"/>
      <c r="H3142" s="35"/>
    </row>
    <row r="3143" spans="1:8">
      <c r="A3143" s="35" t="s">
        <v>8</v>
      </c>
      <c r="B3143" s="35">
        <v>2021</v>
      </c>
      <c r="C3143" s="35">
        <f t="shared" si="6"/>
        <v>73</v>
      </c>
      <c r="D3143" s="35"/>
      <c r="E3143" s="6">
        <v>6.5224402138992166E-2</v>
      </c>
      <c r="F3143" s="35">
        <f>1-'[1]Life Table'!$E3143</f>
        <v>0.93477559786100783</v>
      </c>
      <c r="G3143" s="35"/>
      <c r="H3143" s="35"/>
    </row>
    <row r="3144" spans="1:8">
      <c r="A3144" s="35" t="s">
        <v>8</v>
      </c>
      <c r="B3144" s="35">
        <v>2021</v>
      </c>
      <c r="C3144" s="35">
        <f t="shared" si="6"/>
        <v>74</v>
      </c>
      <c r="D3144" s="35"/>
      <c r="E3144" s="6">
        <v>7.1093047233067197E-2</v>
      </c>
      <c r="F3144" s="35">
        <f>1-'[1]Life Table'!$E3144</f>
        <v>0.9289069527669328</v>
      </c>
      <c r="G3144" s="35"/>
      <c r="H3144" s="35"/>
    </row>
    <row r="3145" spans="1:8">
      <c r="A3145" s="35" t="s">
        <v>8</v>
      </c>
      <c r="B3145" s="35">
        <v>2021</v>
      </c>
      <c r="C3145" s="35">
        <f t="shared" si="6"/>
        <v>75</v>
      </c>
      <c r="D3145" s="35"/>
      <c r="E3145" s="6">
        <v>7.7526332918919971E-2</v>
      </c>
      <c r="F3145" s="35">
        <f>1-'[1]Life Table'!$E3145</f>
        <v>0.92247366708108003</v>
      </c>
      <c r="G3145" s="35"/>
      <c r="H3145" s="35"/>
    </row>
    <row r="3146" spans="1:8">
      <c r="A3146" s="35" t="s">
        <v>8</v>
      </c>
      <c r="B3146" s="35">
        <v>2021</v>
      </c>
      <c r="C3146" s="35">
        <f t="shared" si="6"/>
        <v>76</v>
      </c>
      <c r="D3146" s="35"/>
      <c r="E3146" s="6">
        <v>8.3793521788986913E-2</v>
      </c>
      <c r="F3146" s="35">
        <f>1-'[1]Life Table'!$E3146</f>
        <v>0.91620647821101309</v>
      </c>
      <c r="G3146" s="35"/>
      <c r="H3146" s="35"/>
    </row>
    <row r="3147" spans="1:8">
      <c r="A3147" s="35" t="s">
        <v>8</v>
      </c>
      <c r="B3147" s="35">
        <v>2021</v>
      </c>
      <c r="C3147" s="35">
        <f t="shared" si="6"/>
        <v>77</v>
      </c>
      <c r="D3147" s="35"/>
      <c r="E3147" s="6">
        <v>9.0517593524538476E-2</v>
      </c>
      <c r="F3147" s="35">
        <f>1-'[1]Life Table'!$E3147</f>
        <v>0.90948240647546152</v>
      </c>
      <c r="G3147" s="35"/>
      <c r="H3147" s="35"/>
    </row>
    <row r="3148" spans="1:8">
      <c r="A3148" s="35" t="s">
        <v>8</v>
      </c>
      <c r="B3148" s="35">
        <v>2021</v>
      </c>
      <c r="C3148" s="35">
        <f t="shared" si="6"/>
        <v>78</v>
      </c>
      <c r="D3148" s="35"/>
      <c r="E3148" s="6">
        <v>9.8850875853011999E-2</v>
      </c>
      <c r="F3148" s="35">
        <f>1-'[1]Life Table'!$E3148</f>
        <v>0.901149124146988</v>
      </c>
      <c r="G3148" s="35"/>
      <c r="H3148" s="35"/>
    </row>
    <row r="3149" spans="1:8">
      <c r="A3149" s="35" t="s">
        <v>8</v>
      </c>
      <c r="B3149" s="35">
        <v>2021</v>
      </c>
      <c r="C3149" s="35">
        <f t="shared" si="6"/>
        <v>79</v>
      </c>
      <c r="D3149" s="35"/>
      <c r="E3149" s="6">
        <v>0.1063377839381536</v>
      </c>
      <c r="F3149" s="35">
        <f>1-'[1]Life Table'!$E3149</f>
        <v>0.89366221606184637</v>
      </c>
      <c r="G3149" s="35"/>
      <c r="H3149" s="35"/>
    </row>
    <row r="3150" spans="1:8">
      <c r="A3150" s="35" t="s">
        <v>8</v>
      </c>
      <c r="B3150" s="35">
        <v>2021</v>
      </c>
      <c r="C3150" s="35">
        <f t="shared" si="6"/>
        <v>80</v>
      </c>
      <c r="D3150" s="35"/>
      <c r="E3150" s="6">
        <v>0.11610492927098071</v>
      </c>
      <c r="F3150" s="35">
        <f>1-'[1]Life Table'!$E3150</f>
        <v>0.88389507072901929</v>
      </c>
      <c r="G3150" s="35"/>
      <c r="H3150" s="35"/>
    </row>
    <row r="3151" spans="1:8">
      <c r="A3151" s="35" t="s">
        <v>8</v>
      </c>
      <c r="B3151" s="35">
        <v>2021</v>
      </c>
      <c r="C3151" s="35">
        <f t="shared" si="6"/>
        <v>81</v>
      </c>
      <c r="D3151" s="35"/>
      <c r="E3151" s="6">
        <v>0.1231967486555267</v>
      </c>
      <c r="F3151" s="35">
        <f>1-'[1]Life Table'!$E3151</f>
        <v>0.87680325134447334</v>
      </c>
      <c r="G3151" s="35"/>
      <c r="H3151" s="35"/>
    </row>
    <row r="3152" spans="1:8">
      <c r="A3152" s="35" t="s">
        <v>8</v>
      </c>
      <c r="B3152" s="35">
        <v>2021</v>
      </c>
      <c r="C3152" s="35">
        <f t="shared" si="6"/>
        <v>82</v>
      </c>
      <c r="D3152" s="35"/>
      <c r="E3152" s="6">
        <v>0.1359609579818867</v>
      </c>
      <c r="F3152" s="35">
        <f>1-'[1]Life Table'!$E3152</f>
        <v>0.86403904201811332</v>
      </c>
      <c r="G3152" s="35"/>
      <c r="H3152" s="35"/>
    </row>
    <row r="3153" spans="1:8">
      <c r="A3153" s="35" t="s">
        <v>8</v>
      </c>
      <c r="B3153" s="35">
        <v>2021</v>
      </c>
      <c r="C3153" s="35">
        <f t="shared" si="6"/>
        <v>83</v>
      </c>
      <c r="D3153" s="35"/>
      <c r="E3153" s="6">
        <v>0.14671218117009521</v>
      </c>
      <c r="F3153" s="35">
        <f>1-'[1]Life Table'!$E3153</f>
        <v>0.85328781882990479</v>
      </c>
      <c r="G3153" s="35"/>
      <c r="H3153" s="35"/>
    </row>
    <row r="3154" spans="1:8">
      <c r="A3154" s="35" t="s">
        <v>8</v>
      </c>
      <c r="B3154" s="35">
        <v>2021</v>
      </c>
      <c r="C3154" s="35">
        <f t="shared" si="6"/>
        <v>84</v>
      </c>
      <c r="D3154" s="35"/>
      <c r="E3154" s="6">
        <v>0.15915070829582831</v>
      </c>
      <c r="F3154" s="35">
        <f>1-'[1]Life Table'!$E3154</f>
        <v>0.84084929170417166</v>
      </c>
      <c r="G3154" s="35"/>
      <c r="H3154" s="35"/>
    </row>
    <row r="3155" spans="1:8">
      <c r="A3155" s="35" t="s">
        <v>8</v>
      </c>
      <c r="B3155" s="35">
        <v>2021</v>
      </c>
      <c r="C3155" s="35">
        <f t="shared" si="6"/>
        <v>85</v>
      </c>
      <c r="D3155" s="35"/>
      <c r="E3155" s="6">
        <v>0.17050535330733571</v>
      </c>
      <c r="F3155" s="35">
        <f>1-'[1]Life Table'!$E3155</f>
        <v>0.82949464669266426</v>
      </c>
      <c r="G3155" s="35"/>
      <c r="H3155" s="35"/>
    </row>
    <row r="3156" spans="1:8">
      <c r="A3156" s="35" t="s">
        <v>8</v>
      </c>
      <c r="B3156" s="35">
        <v>2021</v>
      </c>
      <c r="C3156" s="35">
        <f t="shared" si="6"/>
        <v>86</v>
      </c>
      <c r="D3156" s="35"/>
      <c r="E3156" s="6">
        <v>0.18275230244139901</v>
      </c>
      <c r="F3156" s="35">
        <f>1-'[1]Life Table'!$E3156</f>
        <v>0.81724769755860094</v>
      </c>
      <c r="G3156" s="35"/>
      <c r="H3156" s="35"/>
    </row>
    <row r="3157" spans="1:8">
      <c r="A3157" s="35" t="s">
        <v>8</v>
      </c>
      <c r="B3157" s="35">
        <v>2021</v>
      </c>
      <c r="C3157" s="35">
        <f t="shared" si="6"/>
        <v>87</v>
      </c>
      <c r="D3157" s="35"/>
      <c r="E3157" s="6">
        <v>0.1948443742454822</v>
      </c>
      <c r="F3157" s="35">
        <f>1-'[1]Life Table'!$E3157</f>
        <v>0.80515562575451782</v>
      </c>
      <c r="G3157" s="35"/>
      <c r="H3157" s="35"/>
    </row>
    <row r="3158" spans="1:8">
      <c r="A3158" s="35" t="s">
        <v>8</v>
      </c>
      <c r="B3158" s="35">
        <v>2021</v>
      </c>
      <c r="C3158" s="35">
        <f t="shared" si="6"/>
        <v>88</v>
      </c>
      <c r="D3158" s="35"/>
      <c r="E3158" s="6">
        <v>0.20813166616391601</v>
      </c>
      <c r="F3158" s="35">
        <f>1-'[1]Life Table'!$E3158</f>
        <v>0.79186833383608402</v>
      </c>
      <c r="G3158" s="35"/>
      <c r="H3158" s="35"/>
    </row>
    <row r="3159" spans="1:8">
      <c r="A3159" s="35" t="s">
        <v>8</v>
      </c>
      <c r="B3159" s="35">
        <v>2021</v>
      </c>
      <c r="C3159" s="35">
        <f t="shared" si="6"/>
        <v>89</v>
      </c>
      <c r="D3159" s="35"/>
      <c r="E3159" s="6">
        <v>0.22052846541539131</v>
      </c>
      <c r="F3159" s="35">
        <f>1-'[1]Life Table'!$E3159</f>
        <v>0.77947153458460872</v>
      </c>
      <c r="G3159" s="35"/>
      <c r="H3159" s="35"/>
    </row>
    <row r="3160" spans="1:8">
      <c r="A3160" s="35" t="s">
        <v>8</v>
      </c>
      <c r="B3160" s="35">
        <v>2021</v>
      </c>
      <c r="C3160" s="35">
        <f t="shared" si="6"/>
        <v>90</v>
      </c>
      <c r="D3160" s="35"/>
      <c r="E3160" s="6">
        <v>0.2369469124077529</v>
      </c>
      <c r="F3160" s="35">
        <f>1-'[1]Life Table'!$E3160</f>
        <v>0.7630530875922471</v>
      </c>
      <c r="G3160" s="35"/>
      <c r="H3160" s="35"/>
    </row>
    <row r="3161" spans="1:8">
      <c r="A3161" s="35" t="s">
        <v>8</v>
      </c>
      <c r="B3161" s="35">
        <v>2021</v>
      </c>
      <c r="C3161" s="35">
        <f t="shared" si="6"/>
        <v>91</v>
      </c>
      <c r="D3161" s="35"/>
      <c r="E3161" s="6">
        <v>0.24737012217588791</v>
      </c>
      <c r="F3161" s="35">
        <f>1-'[1]Life Table'!$E3161</f>
        <v>0.75262987782411206</v>
      </c>
      <c r="G3161" s="35"/>
      <c r="H3161" s="35"/>
    </row>
    <row r="3162" spans="1:8">
      <c r="A3162" s="35" t="s">
        <v>8</v>
      </c>
      <c r="B3162" s="35">
        <v>2021</v>
      </c>
      <c r="C3162" s="35">
        <f t="shared" si="6"/>
        <v>92</v>
      </c>
      <c r="D3162" s="35"/>
      <c r="E3162" s="6">
        <v>0.26476113627497838</v>
      </c>
      <c r="F3162" s="35">
        <f>1-'[1]Life Table'!$E3162</f>
        <v>0.73523886372502156</v>
      </c>
      <c r="G3162" s="35"/>
      <c r="H3162" s="35"/>
    </row>
    <row r="3163" spans="1:8">
      <c r="A3163" s="35" t="s">
        <v>8</v>
      </c>
      <c r="B3163" s="35">
        <v>2021</v>
      </c>
      <c r="C3163" s="35">
        <f t="shared" si="6"/>
        <v>93</v>
      </c>
      <c r="D3163" s="35"/>
      <c r="E3163" s="6">
        <v>0.2796152225455425</v>
      </c>
      <c r="F3163" s="35">
        <f>1-'[1]Life Table'!$E3163</f>
        <v>0.7203847774544575</v>
      </c>
      <c r="G3163" s="35"/>
      <c r="H3163" s="35"/>
    </row>
    <row r="3164" spans="1:8">
      <c r="A3164" s="35" t="s">
        <v>8</v>
      </c>
      <c r="B3164" s="35">
        <v>2021</v>
      </c>
      <c r="C3164" s="35">
        <f t="shared" si="6"/>
        <v>94</v>
      </c>
      <c r="D3164" s="35"/>
      <c r="E3164" s="6">
        <v>0.29550984651343348</v>
      </c>
      <c r="F3164" s="35">
        <f>1-'[1]Life Table'!$E3164</f>
        <v>0.70449015348656652</v>
      </c>
      <c r="G3164" s="35"/>
      <c r="H3164" s="35"/>
    </row>
    <row r="3165" spans="1:8">
      <c r="A3165" s="35" t="s">
        <v>8</v>
      </c>
      <c r="B3165" s="35">
        <v>2021</v>
      </c>
      <c r="C3165" s="35">
        <f t="shared" si="6"/>
        <v>95</v>
      </c>
      <c r="D3165" s="35"/>
      <c r="E3165" s="6">
        <v>0.31261799545718683</v>
      </c>
      <c r="F3165" s="35">
        <f>1-'[1]Life Table'!$E3165</f>
        <v>0.68738200454281317</v>
      </c>
      <c r="G3165" s="35"/>
      <c r="H3165" s="35"/>
    </row>
    <row r="3166" spans="1:8">
      <c r="A3166" s="35" t="s">
        <v>8</v>
      </c>
      <c r="B3166" s="35">
        <v>2021</v>
      </c>
      <c r="C3166" s="35">
        <f t="shared" si="6"/>
        <v>96</v>
      </c>
      <c r="D3166" s="35"/>
      <c r="E3166" s="6">
        <v>0.32780265915900092</v>
      </c>
      <c r="F3166" s="35">
        <f>1-'[1]Life Table'!$E3166</f>
        <v>0.67219734084099914</v>
      </c>
      <c r="G3166" s="35"/>
      <c r="H3166" s="35"/>
    </row>
    <row r="3167" spans="1:8">
      <c r="A3167" s="35" t="s">
        <v>8</v>
      </c>
      <c r="B3167" s="35">
        <v>2021</v>
      </c>
      <c r="C3167" s="35">
        <f t="shared" si="6"/>
        <v>97</v>
      </c>
      <c r="D3167" s="35"/>
      <c r="E3167" s="6">
        <v>0.34227284549415549</v>
      </c>
      <c r="F3167" s="35">
        <f>1-'[1]Life Table'!$E3167</f>
        <v>0.65772715450584451</v>
      </c>
      <c r="G3167" s="35"/>
      <c r="H3167" s="35"/>
    </row>
    <row r="3168" spans="1:8">
      <c r="A3168" s="35" t="s">
        <v>8</v>
      </c>
      <c r="B3168" s="35">
        <v>2021</v>
      </c>
      <c r="C3168" s="35">
        <f t="shared" si="6"/>
        <v>98</v>
      </c>
      <c r="D3168" s="35"/>
      <c r="E3168" s="6">
        <v>0.35593829582029612</v>
      </c>
      <c r="F3168" s="35">
        <f>1-'[1]Life Table'!$E3168</f>
        <v>0.64406170417970388</v>
      </c>
      <c r="G3168" s="35"/>
      <c r="H3168" s="35"/>
    </row>
    <row r="3169" spans="1:8">
      <c r="A3169" s="35" t="s">
        <v>8</v>
      </c>
      <c r="B3169" s="35">
        <v>2021</v>
      </c>
      <c r="C3169" s="35">
        <f t="shared" si="6"/>
        <v>99</v>
      </c>
      <c r="D3169" s="35"/>
      <c r="E3169" s="6">
        <v>0.3729465888097665</v>
      </c>
      <c r="F3169" s="35">
        <f>1-'[1]Life Table'!$E3169</f>
        <v>0.6270534111902335</v>
      </c>
      <c r="G3169" s="35"/>
      <c r="H3169" s="35"/>
    </row>
    <row r="3170" spans="1:8">
      <c r="A3170" s="35" t="s">
        <v>8</v>
      </c>
      <c r="B3170" s="35">
        <v>2022</v>
      </c>
      <c r="C3170" s="35">
        <v>1</v>
      </c>
      <c r="D3170" s="35"/>
      <c r="E3170" s="6">
        <v>1.8589957216685219E-2</v>
      </c>
      <c r="F3170" s="35">
        <f>1-'[1]Life Table'!$E3170</f>
        <v>0.98141004278331478</v>
      </c>
      <c r="G3170" s="35"/>
      <c r="H3170" s="35"/>
    </row>
    <row r="3171" spans="1:8">
      <c r="A3171" s="35" t="s">
        <v>8</v>
      </c>
      <c r="B3171" s="35">
        <v>2022</v>
      </c>
      <c r="C3171" s="35">
        <f t="shared" ref="C3171:C3234" si="7">C3170+1</f>
        <v>2</v>
      </c>
      <c r="D3171" s="35"/>
      <c r="E3171" s="6">
        <v>1.131985947408887E-2</v>
      </c>
      <c r="F3171" s="35">
        <f>1-'[1]Life Table'!$E3171</f>
        <v>0.98868014052591113</v>
      </c>
      <c r="G3171" s="35"/>
      <c r="H3171" s="35"/>
    </row>
    <row r="3172" spans="1:8">
      <c r="A3172" s="35" t="s">
        <v>8</v>
      </c>
      <c r="B3172" s="35">
        <v>2022</v>
      </c>
      <c r="C3172" s="35">
        <f t="shared" si="7"/>
        <v>3</v>
      </c>
      <c r="D3172" s="35"/>
      <c r="E3172" s="6">
        <v>7.8832915056102904E-3</v>
      </c>
      <c r="F3172" s="35">
        <f>1-'[1]Life Table'!$E3172</f>
        <v>0.99211670849438971</v>
      </c>
      <c r="G3172" s="35"/>
      <c r="H3172" s="35"/>
    </row>
    <row r="3173" spans="1:8">
      <c r="A3173" s="35" t="s">
        <v>8</v>
      </c>
      <c r="B3173" s="35">
        <v>2022</v>
      </c>
      <c r="C3173" s="35">
        <f t="shared" si="7"/>
        <v>4</v>
      </c>
      <c r="D3173" s="35"/>
      <c r="E3173" s="6">
        <v>5.4411215502661037E-3</v>
      </c>
      <c r="F3173" s="35">
        <f>1-'[1]Life Table'!$E3173</f>
        <v>0.9945588784497339</v>
      </c>
      <c r="G3173" s="35"/>
      <c r="H3173" s="35"/>
    </row>
    <row r="3174" spans="1:8">
      <c r="A3174" s="35" t="s">
        <v>8</v>
      </c>
      <c r="B3174" s="35">
        <v>2022</v>
      </c>
      <c r="C3174" s="35">
        <f t="shared" si="7"/>
        <v>5</v>
      </c>
      <c r="D3174" s="35"/>
      <c r="E3174" s="6">
        <v>4.0399011952284569E-3</v>
      </c>
      <c r="F3174" s="35">
        <f>1-'[1]Life Table'!$E3174</f>
        <v>0.99596009880477154</v>
      </c>
      <c r="G3174" s="35"/>
      <c r="H3174" s="35"/>
    </row>
    <row r="3175" spans="1:8">
      <c r="A3175" s="35" t="s">
        <v>8</v>
      </c>
      <c r="B3175" s="35">
        <v>2022</v>
      </c>
      <c r="C3175" s="35">
        <f t="shared" si="7"/>
        <v>6</v>
      </c>
      <c r="D3175" s="35"/>
      <c r="E3175" s="6">
        <v>3.2769859473105178E-3</v>
      </c>
      <c r="F3175" s="35">
        <f>1-'[1]Life Table'!$E3175</f>
        <v>0.99672301405268948</v>
      </c>
      <c r="G3175" s="35"/>
      <c r="H3175" s="35"/>
    </row>
    <row r="3176" spans="1:8">
      <c r="A3176" s="35" t="s">
        <v>8</v>
      </c>
      <c r="B3176" s="35">
        <v>2022</v>
      </c>
      <c r="C3176" s="35">
        <f t="shared" si="7"/>
        <v>7</v>
      </c>
      <c r="D3176" s="35"/>
      <c r="E3176" s="6">
        <v>2.7325261658178719E-3</v>
      </c>
      <c r="F3176" s="35">
        <f>1-'[1]Life Table'!$E3176</f>
        <v>0.99726747383418213</v>
      </c>
      <c r="G3176" s="35"/>
      <c r="H3176" s="35"/>
    </row>
    <row r="3177" spans="1:8">
      <c r="A3177" s="35" t="s">
        <v>8</v>
      </c>
      <c r="B3177" s="35">
        <v>2022</v>
      </c>
      <c r="C3177" s="35">
        <f t="shared" si="7"/>
        <v>8</v>
      </c>
      <c r="D3177" s="35"/>
      <c r="E3177" s="6">
        <v>2.3619068511964159E-3</v>
      </c>
      <c r="F3177" s="35">
        <f>1-'[1]Life Table'!$E3177</f>
        <v>0.99763809314880358</v>
      </c>
      <c r="G3177" s="35"/>
      <c r="H3177" s="35"/>
    </row>
    <row r="3178" spans="1:8">
      <c r="A3178" s="35" t="s">
        <v>8</v>
      </c>
      <c r="B3178" s="35">
        <v>2022</v>
      </c>
      <c r="C3178" s="35">
        <f t="shared" si="7"/>
        <v>9</v>
      </c>
      <c r="D3178" s="35"/>
      <c r="E3178" s="6">
        <v>2.1184237719802379E-3</v>
      </c>
      <c r="F3178" s="35">
        <f>1-'[1]Life Table'!$E3178</f>
        <v>0.99788157622801976</v>
      </c>
      <c r="G3178" s="35"/>
      <c r="H3178" s="35"/>
    </row>
    <row r="3179" spans="1:8">
      <c r="A3179" s="35" t="s">
        <v>8</v>
      </c>
      <c r="B3179" s="35">
        <v>2022</v>
      </c>
      <c r="C3179" s="35">
        <f t="shared" si="7"/>
        <v>10</v>
      </c>
      <c r="D3179" s="35"/>
      <c r="E3179" s="6">
        <v>1.9702963974446148E-3</v>
      </c>
      <c r="F3179" s="35">
        <f>1-'[1]Life Table'!$E3179</f>
        <v>0.99802970360255538</v>
      </c>
      <c r="G3179" s="35"/>
      <c r="H3179" s="35"/>
    </row>
    <row r="3180" spans="1:8">
      <c r="A3180" s="35" t="s">
        <v>8</v>
      </c>
      <c r="B3180" s="35">
        <v>2022</v>
      </c>
      <c r="C3180" s="35">
        <f t="shared" si="7"/>
        <v>11</v>
      </c>
      <c r="D3180" s="35"/>
      <c r="E3180" s="6">
        <v>1.884710116790145E-3</v>
      </c>
      <c r="F3180" s="35">
        <f>1-'[1]Life Table'!$E3180</f>
        <v>0.99811528988320986</v>
      </c>
      <c r="G3180" s="35"/>
      <c r="H3180" s="35"/>
    </row>
    <row r="3181" spans="1:8">
      <c r="A3181" s="35" t="s">
        <v>8</v>
      </c>
      <c r="B3181" s="35">
        <v>2022</v>
      </c>
      <c r="C3181" s="35">
        <f t="shared" si="7"/>
        <v>12</v>
      </c>
      <c r="D3181" s="35"/>
      <c r="E3181" s="6">
        <v>1.883147365961624E-3</v>
      </c>
      <c r="F3181" s="35">
        <f>1-'[1]Life Table'!$E3181</f>
        <v>0.99811685263403838</v>
      </c>
      <c r="G3181" s="35"/>
      <c r="H3181" s="35"/>
    </row>
    <row r="3182" spans="1:8">
      <c r="A3182" s="35" t="s">
        <v>8</v>
      </c>
      <c r="B3182" s="35">
        <v>2022</v>
      </c>
      <c r="C3182" s="35">
        <f t="shared" si="7"/>
        <v>13</v>
      </c>
      <c r="D3182" s="35"/>
      <c r="E3182" s="6">
        <v>1.9812482523813291E-3</v>
      </c>
      <c r="F3182" s="35">
        <f>1-'[1]Life Table'!$E3182</f>
        <v>0.99801875174761867</v>
      </c>
      <c r="G3182" s="35"/>
      <c r="H3182" s="35"/>
    </row>
    <row r="3183" spans="1:8">
      <c r="A3183" s="35" t="s">
        <v>8</v>
      </c>
      <c r="B3183" s="35">
        <v>2022</v>
      </c>
      <c r="C3183" s="35">
        <f t="shared" si="7"/>
        <v>14</v>
      </c>
      <c r="D3183" s="35"/>
      <c r="E3183" s="6">
        <v>2.0938637943886951E-3</v>
      </c>
      <c r="F3183" s="35">
        <f>1-'[1]Life Table'!$E3183</f>
        <v>0.9979061362056113</v>
      </c>
      <c r="G3183" s="35"/>
      <c r="H3183" s="35"/>
    </row>
    <row r="3184" spans="1:8">
      <c r="A3184" s="35" t="s">
        <v>8</v>
      </c>
      <c r="B3184" s="35">
        <v>2022</v>
      </c>
      <c r="C3184" s="35">
        <f t="shared" si="7"/>
        <v>15</v>
      </c>
      <c r="D3184" s="35"/>
      <c r="E3184" s="6">
        <v>2.242734416820658E-3</v>
      </c>
      <c r="F3184" s="35">
        <f>1-'[1]Life Table'!$E3184</f>
        <v>0.99775726558317934</v>
      </c>
      <c r="G3184" s="35"/>
      <c r="H3184" s="35"/>
    </row>
    <row r="3185" spans="1:8">
      <c r="A3185" s="35" t="s">
        <v>8</v>
      </c>
      <c r="B3185" s="35">
        <v>2022</v>
      </c>
      <c r="C3185" s="35">
        <f t="shared" si="7"/>
        <v>16</v>
      </c>
      <c r="D3185" s="35"/>
      <c r="E3185" s="6">
        <v>2.4507483767335358E-3</v>
      </c>
      <c r="F3185" s="35">
        <f>1-'[1]Life Table'!$E3185</f>
        <v>0.99754925162326646</v>
      </c>
      <c r="G3185" s="35"/>
      <c r="H3185" s="35"/>
    </row>
    <row r="3186" spans="1:8">
      <c r="A3186" s="35" t="s">
        <v>8</v>
      </c>
      <c r="B3186" s="35">
        <v>2022</v>
      </c>
      <c r="C3186" s="35">
        <f t="shared" si="7"/>
        <v>17</v>
      </c>
      <c r="D3186" s="35"/>
      <c r="E3186" s="6">
        <v>2.6680657263636891E-3</v>
      </c>
      <c r="F3186" s="35">
        <f>1-'[1]Life Table'!$E3186</f>
        <v>0.99733193427363631</v>
      </c>
      <c r="G3186" s="35"/>
      <c r="H3186" s="35"/>
    </row>
    <row r="3187" spans="1:8">
      <c r="A3187" s="35" t="s">
        <v>8</v>
      </c>
      <c r="B3187" s="35">
        <v>2022</v>
      </c>
      <c r="C3187" s="35">
        <f t="shared" si="7"/>
        <v>18</v>
      </c>
      <c r="D3187" s="35"/>
      <c r="E3187" s="6">
        <v>2.900269679690926E-3</v>
      </c>
      <c r="F3187" s="35">
        <f>1-'[1]Life Table'!$E3187</f>
        <v>0.99709973032030907</v>
      </c>
      <c r="G3187" s="35"/>
      <c r="H3187" s="35"/>
    </row>
    <row r="3188" spans="1:8">
      <c r="A3188" s="35" t="s">
        <v>8</v>
      </c>
      <c r="B3188" s="35">
        <v>2022</v>
      </c>
      <c r="C3188" s="35">
        <f t="shared" si="7"/>
        <v>19</v>
      </c>
      <c r="D3188" s="35"/>
      <c r="E3188" s="6">
        <v>3.137022190345395E-3</v>
      </c>
      <c r="F3188" s="35">
        <f>1-'[1]Life Table'!$E3188</f>
        <v>0.9968629778096546</v>
      </c>
      <c r="G3188" s="35"/>
      <c r="H3188" s="35"/>
    </row>
    <row r="3189" spans="1:8">
      <c r="A3189" s="35" t="s">
        <v>8</v>
      </c>
      <c r="B3189" s="35">
        <v>2022</v>
      </c>
      <c r="C3189" s="35">
        <f t="shared" si="7"/>
        <v>20</v>
      </c>
      <c r="D3189" s="35"/>
      <c r="E3189" s="6">
        <v>3.3760212922254729E-3</v>
      </c>
      <c r="F3189" s="35">
        <f>1-'[1]Life Table'!$E3189</f>
        <v>0.99662397870777453</v>
      </c>
      <c r="G3189" s="35"/>
      <c r="H3189" s="35"/>
    </row>
    <row r="3190" spans="1:8">
      <c r="A3190" s="35" t="s">
        <v>8</v>
      </c>
      <c r="B3190" s="35">
        <v>2022</v>
      </c>
      <c r="C3190" s="35">
        <f t="shared" si="7"/>
        <v>21</v>
      </c>
      <c r="D3190" s="35"/>
      <c r="E3190" s="6">
        <v>3.592533269192955E-3</v>
      </c>
      <c r="F3190" s="35">
        <f>1-'[1]Life Table'!$E3190</f>
        <v>0.99640746673080705</v>
      </c>
      <c r="G3190" s="35"/>
      <c r="H3190" s="35"/>
    </row>
    <row r="3191" spans="1:8">
      <c r="A3191" s="35" t="s">
        <v>8</v>
      </c>
      <c r="B3191" s="35">
        <v>2022</v>
      </c>
      <c r="C3191" s="35">
        <f t="shared" si="7"/>
        <v>22</v>
      </c>
      <c r="D3191" s="35"/>
      <c r="E3191" s="6">
        <v>3.7804782731722941E-3</v>
      </c>
      <c r="F3191" s="35">
        <f>1-'[1]Life Table'!$E3191</f>
        <v>0.99621952172682771</v>
      </c>
      <c r="G3191" s="35"/>
      <c r="H3191" s="35"/>
    </row>
    <row r="3192" spans="1:8">
      <c r="A3192" s="35" t="s">
        <v>8</v>
      </c>
      <c r="B3192" s="35">
        <v>2022</v>
      </c>
      <c r="C3192" s="35">
        <f t="shared" si="7"/>
        <v>23</v>
      </c>
      <c r="D3192" s="35"/>
      <c r="E3192" s="6">
        <v>4.0311136069799414E-3</v>
      </c>
      <c r="F3192" s="35">
        <f>1-'[1]Life Table'!$E3192</f>
        <v>0.99596888639302006</v>
      </c>
      <c r="G3192" s="35"/>
      <c r="H3192" s="35"/>
    </row>
    <row r="3193" spans="1:8">
      <c r="A3193" s="35" t="s">
        <v>8</v>
      </c>
      <c r="B3193" s="35">
        <v>2022</v>
      </c>
      <c r="C3193" s="35">
        <f t="shared" si="7"/>
        <v>24</v>
      </c>
      <c r="D3193" s="35"/>
      <c r="E3193" s="6">
        <v>4.1686003254570716E-3</v>
      </c>
      <c r="F3193" s="35">
        <f>1-'[1]Life Table'!$E3193</f>
        <v>0.99583139967454293</v>
      </c>
      <c r="G3193" s="35"/>
      <c r="H3193" s="35"/>
    </row>
    <row r="3194" spans="1:8">
      <c r="A3194" s="35" t="s">
        <v>8</v>
      </c>
      <c r="B3194" s="35">
        <v>2022</v>
      </c>
      <c r="C3194" s="35">
        <f t="shared" si="7"/>
        <v>25</v>
      </c>
      <c r="D3194" s="35"/>
      <c r="E3194" s="6">
        <v>4.2918931152071682E-3</v>
      </c>
      <c r="F3194" s="35">
        <f>1-'[1]Life Table'!$E3194</f>
        <v>0.99570810688479283</v>
      </c>
      <c r="G3194" s="35"/>
      <c r="H3194" s="35"/>
    </row>
    <row r="3195" spans="1:8">
      <c r="A3195" s="35" t="s">
        <v>8</v>
      </c>
      <c r="B3195" s="35">
        <v>2022</v>
      </c>
      <c r="C3195" s="35">
        <f t="shared" si="7"/>
        <v>26</v>
      </c>
      <c r="D3195" s="35"/>
      <c r="E3195" s="6">
        <v>4.4065850583877566E-3</v>
      </c>
      <c r="F3195" s="35">
        <f>1-'[1]Life Table'!$E3195</f>
        <v>0.99559341494161224</v>
      </c>
      <c r="G3195" s="35"/>
      <c r="H3195" s="35"/>
    </row>
    <row r="3196" spans="1:8">
      <c r="A3196" s="35" t="s">
        <v>8</v>
      </c>
      <c r="B3196" s="35">
        <v>2022</v>
      </c>
      <c r="C3196" s="35">
        <f t="shared" si="7"/>
        <v>27</v>
      </c>
      <c r="D3196" s="35"/>
      <c r="E3196" s="6">
        <v>4.5245715160856506E-3</v>
      </c>
      <c r="F3196" s="35">
        <f>1-'[1]Life Table'!$E3196</f>
        <v>0.99547542848391435</v>
      </c>
      <c r="G3196" s="35"/>
      <c r="H3196" s="35"/>
    </row>
    <row r="3197" spans="1:8">
      <c r="A3197" s="35" t="s">
        <v>8</v>
      </c>
      <c r="B3197" s="35">
        <v>2022</v>
      </c>
      <c r="C3197" s="35">
        <f t="shared" si="7"/>
        <v>28</v>
      </c>
      <c r="D3197" s="35"/>
      <c r="E3197" s="6">
        <v>4.6640460453621913E-3</v>
      </c>
      <c r="F3197" s="35">
        <f>1-'[1]Life Table'!$E3197</f>
        <v>0.99533595395463781</v>
      </c>
      <c r="G3197" s="35"/>
      <c r="H3197" s="35"/>
    </row>
    <row r="3198" spans="1:8">
      <c r="A3198" s="35" t="s">
        <v>8</v>
      </c>
      <c r="B3198" s="35">
        <v>2022</v>
      </c>
      <c r="C3198" s="35">
        <f t="shared" si="7"/>
        <v>29</v>
      </c>
      <c r="D3198" s="35"/>
      <c r="E3198" s="6">
        <v>4.7824184395107716E-3</v>
      </c>
      <c r="F3198" s="35">
        <f>1-'[1]Life Table'!$E3198</f>
        <v>0.99521758156048923</v>
      </c>
      <c r="G3198" s="35"/>
      <c r="H3198" s="35"/>
    </row>
    <row r="3199" spans="1:8">
      <c r="A3199" s="35" t="s">
        <v>8</v>
      </c>
      <c r="B3199" s="35">
        <v>2022</v>
      </c>
      <c r="C3199" s="35">
        <f t="shared" si="7"/>
        <v>30</v>
      </c>
      <c r="D3199" s="35"/>
      <c r="E3199" s="6">
        <v>4.9780887735508816E-3</v>
      </c>
      <c r="F3199" s="35">
        <f>1-'[1]Life Table'!$E3199</f>
        <v>0.99502191122644912</v>
      </c>
      <c r="G3199" s="35"/>
      <c r="H3199" s="35"/>
    </row>
    <row r="3200" spans="1:8">
      <c r="A3200" s="35" t="s">
        <v>8</v>
      </c>
      <c r="B3200" s="35">
        <v>2022</v>
      </c>
      <c r="C3200" s="35">
        <f t="shared" si="7"/>
        <v>31</v>
      </c>
      <c r="D3200" s="35"/>
      <c r="E3200" s="6">
        <v>5.0852521487720903E-3</v>
      </c>
      <c r="F3200" s="35">
        <f>1-'[1]Life Table'!$E3200</f>
        <v>0.99491474785122791</v>
      </c>
      <c r="G3200" s="35"/>
      <c r="H3200" s="35"/>
    </row>
    <row r="3201" spans="1:8">
      <c r="A3201" s="35" t="s">
        <v>8</v>
      </c>
      <c r="B3201" s="35">
        <v>2022</v>
      </c>
      <c r="C3201" s="35">
        <f t="shared" si="7"/>
        <v>32</v>
      </c>
      <c r="D3201" s="35"/>
      <c r="E3201" s="6">
        <v>5.321756960230406E-3</v>
      </c>
      <c r="F3201" s="35">
        <f>1-'[1]Life Table'!$E3201</f>
        <v>0.99467824303976959</v>
      </c>
      <c r="G3201" s="35"/>
      <c r="H3201" s="35"/>
    </row>
    <row r="3202" spans="1:8">
      <c r="A3202" s="35" t="s">
        <v>8</v>
      </c>
      <c r="B3202" s="35">
        <v>2022</v>
      </c>
      <c r="C3202" s="35">
        <f t="shared" si="7"/>
        <v>33</v>
      </c>
      <c r="D3202" s="35"/>
      <c r="E3202" s="6">
        <v>5.6320605942850044E-3</v>
      </c>
      <c r="F3202" s="35">
        <f>1-'[1]Life Table'!$E3202</f>
        <v>0.994367939405715</v>
      </c>
      <c r="G3202" s="35"/>
      <c r="H3202" s="35"/>
    </row>
    <row r="3203" spans="1:8">
      <c r="A3203" s="35" t="s">
        <v>8</v>
      </c>
      <c r="B3203" s="35">
        <v>2022</v>
      </c>
      <c r="C3203" s="35">
        <f t="shared" si="7"/>
        <v>34</v>
      </c>
      <c r="D3203" s="35"/>
      <c r="E3203" s="6">
        <v>5.8471480805760701E-3</v>
      </c>
      <c r="F3203" s="35">
        <f>1-'[1]Life Table'!$E3203</f>
        <v>0.99415285191942393</v>
      </c>
      <c r="G3203" s="35"/>
      <c r="H3203" s="35"/>
    </row>
    <row r="3204" spans="1:8">
      <c r="A3204" s="35" t="s">
        <v>8</v>
      </c>
      <c r="B3204" s="35">
        <v>2022</v>
      </c>
      <c r="C3204" s="35">
        <f t="shared" si="7"/>
        <v>35</v>
      </c>
      <c r="D3204" s="35"/>
      <c r="E3204" s="6">
        <v>6.099873872979944E-3</v>
      </c>
      <c r="F3204" s="35">
        <f>1-'[1]Life Table'!$E3204</f>
        <v>0.99390012612702006</v>
      </c>
      <c r="G3204" s="35"/>
      <c r="H3204" s="35"/>
    </row>
    <row r="3205" spans="1:8">
      <c r="A3205" s="35" t="s">
        <v>8</v>
      </c>
      <c r="B3205" s="35">
        <v>2022</v>
      </c>
      <c r="C3205" s="35">
        <f t="shared" si="7"/>
        <v>36</v>
      </c>
      <c r="D3205" s="35"/>
      <c r="E3205" s="6">
        <v>6.3414951465111669E-3</v>
      </c>
      <c r="F3205" s="35">
        <f>1-'[1]Life Table'!$E3205</f>
        <v>0.99365850485348883</v>
      </c>
      <c r="G3205" s="35"/>
      <c r="H3205" s="35"/>
    </row>
    <row r="3206" spans="1:8">
      <c r="A3206" s="35" t="s">
        <v>8</v>
      </c>
      <c r="B3206" s="35">
        <v>2022</v>
      </c>
      <c r="C3206" s="35">
        <f t="shared" si="7"/>
        <v>37</v>
      </c>
      <c r="D3206" s="35"/>
      <c r="E3206" s="6">
        <v>6.5770158502700404E-3</v>
      </c>
      <c r="F3206" s="35">
        <f>1-'[1]Life Table'!$E3206</f>
        <v>0.99342298414972996</v>
      </c>
      <c r="G3206" s="35"/>
      <c r="H3206" s="35"/>
    </row>
    <row r="3207" spans="1:8">
      <c r="A3207" s="35" t="s">
        <v>8</v>
      </c>
      <c r="B3207" s="35">
        <v>2022</v>
      </c>
      <c r="C3207" s="35">
        <f t="shared" si="7"/>
        <v>38</v>
      </c>
      <c r="D3207" s="35"/>
      <c r="E3207" s="6">
        <v>6.8800588183204336E-3</v>
      </c>
      <c r="F3207" s="35">
        <f>1-'[1]Life Table'!$E3207</f>
        <v>0.99311994118167957</v>
      </c>
      <c r="G3207" s="35"/>
      <c r="H3207" s="35"/>
    </row>
    <row r="3208" spans="1:8">
      <c r="A3208" s="35" t="s">
        <v>8</v>
      </c>
      <c r="B3208" s="35">
        <v>2022</v>
      </c>
      <c r="C3208" s="35">
        <f t="shared" si="7"/>
        <v>39</v>
      </c>
      <c r="D3208" s="35"/>
      <c r="E3208" s="6">
        <v>7.1239264293694324E-3</v>
      </c>
      <c r="F3208" s="35">
        <f>1-'[1]Life Table'!$E3208</f>
        <v>0.99287607357063057</v>
      </c>
      <c r="G3208" s="35"/>
      <c r="H3208" s="35"/>
    </row>
    <row r="3209" spans="1:8">
      <c r="A3209" s="35" t="s">
        <v>8</v>
      </c>
      <c r="B3209" s="35">
        <v>2022</v>
      </c>
      <c r="C3209" s="35">
        <f t="shared" si="7"/>
        <v>40</v>
      </c>
      <c r="D3209" s="35"/>
      <c r="E3209" s="6">
        <v>7.4942673432693008E-3</v>
      </c>
      <c r="F3209" s="35">
        <f>1-'[1]Life Table'!$E3209</f>
        <v>0.9925057326567307</v>
      </c>
      <c r="G3209" s="35"/>
      <c r="H3209" s="35"/>
    </row>
    <row r="3210" spans="1:8">
      <c r="A3210" s="35" t="s">
        <v>8</v>
      </c>
      <c r="B3210" s="35">
        <v>2022</v>
      </c>
      <c r="C3210" s="35">
        <f t="shared" si="7"/>
        <v>41</v>
      </c>
      <c r="D3210" s="35"/>
      <c r="E3210" s="6">
        <v>7.6552135503965557E-3</v>
      </c>
      <c r="F3210" s="35">
        <f>1-'[1]Life Table'!$E3210</f>
        <v>0.99234478644960344</v>
      </c>
      <c r="G3210" s="35"/>
      <c r="H3210" s="35"/>
    </row>
    <row r="3211" spans="1:8">
      <c r="A3211" s="35" t="s">
        <v>8</v>
      </c>
      <c r="B3211" s="35">
        <v>2022</v>
      </c>
      <c r="C3211" s="35">
        <f t="shared" si="7"/>
        <v>42</v>
      </c>
      <c r="D3211" s="35"/>
      <c r="E3211" s="6">
        <v>8.0758017687446726E-3</v>
      </c>
      <c r="F3211" s="35">
        <f>1-'[1]Life Table'!$E3211</f>
        <v>0.99192419823125533</v>
      </c>
      <c r="G3211" s="35"/>
      <c r="H3211" s="35"/>
    </row>
    <row r="3212" spans="1:8">
      <c r="A3212" s="35" t="s">
        <v>8</v>
      </c>
      <c r="B3212" s="35">
        <v>2022</v>
      </c>
      <c r="C3212" s="35">
        <f t="shared" si="7"/>
        <v>43</v>
      </c>
      <c r="D3212" s="35"/>
      <c r="E3212" s="6">
        <v>8.4332739527170908E-3</v>
      </c>
      <c r="F3212" s="35">
        <f>1-'[1]Life Table'!$E3212</f>
        <v>0.99156672604728291</v>
      </c>
      <c r="G3212" s="35"/>
      <c r="H3212" s="35"/>
    </row>
    <row r="3213" spans="1:8">
      <c r="A3213" s="35" t="s">
        <v>8</v>
      </c>
      <c r="B3213" s="35">
        <v>2022</v>
      </c>
      <c r="C3213" s="35">
        <f t="shared" si="7"/>
        <v>44</v>
      </c>
      <c r="D3213" s="35"/>
      <c r="E3213" s="6">
        <v>8.7729316997390283E-3</v>
      </c>
      <c r="F3213" s="35">
        <f>1-'[1]Life Table'!$E3213</f>
        <v>0.99122706830026097</v>
      </c>
      <c r="G3213" s="35"/>
      <c r="H3213" s="35"/>
    </row>
    <row r="3214" spans="1:8">
      <c r="A3214" s="35" t="s">
        <v>8</v>
      </c>
      <c r="B3214" s="35">
        <v>2022</v>
      </c>
      <c r="C3214" s="35">
        <f t="shared" si="7"/>
        <v>45</v>
      </c>
      <c r="D3214" s="35"/>
      <c r="E3214" s="6">
        <v>9.1875033476123136E-3</v>
      </c>
      <c r="F3214" s="35">
        <f>1-'[1]Life Table'!$E3214</f>
        <v>0.99081249665238769</v>
      </c>
      <c r="G3214" s="35"/>
      <c r="H3214" s="35"/>
    </row>
    <row r="3215" spans="1:8">
      <c r="A3215" s="35" t="s">
        <v>8</v>
      </c>
      <c r="B3215" s="35">
        <v>2022</v>
      </c>
      <c r="C3215" s="35">
        <f t="shared" si="7"/>
        <v>46</v>
      </c>
      <c r="D3215" s="35"/>
      <c r="E3215" s="6">
        <v>9.5273412696953441E-3</v>
      </c>
      <c r="F3215" s="35">
        <f>1-'[1]Life Table'!$E3215</f>
        <v>0.99047265873030466</v>
      </c>
      <c r="G3215" s="35"/>
      <c r="H3215" s="35"/>
    </row>
    <row r="3216" spans="1:8">
      <c r="A3216" s="35" t="s">
        <v>8</v>
      </c>
      <c r="B3216" s="35">
        <v>2022</v>
      </c>
      <c r="C3216" s="35">
        <f t="shared" si="7"/>
        <v>47</v>
      </c>
      <c r="D3216" s="35"/>
      <c r="E3216" s="6">
        <v>9.9776853115475239E-3</v>
      </c>
      <c r="F3216" s="35">
        <f>1-'[1]Life Table'!$E3216</f>
        <v>0.99002231468845248</v>
      </c>
      <c r="G3216" s="35"/>
      <c r="H3216" s="35"/>
    </row>
    <row r="3217" spans="1:8">
      <c r="A3217" s="35" t="s">
        <v>8</v>
      </c>
      <c r="B3217" s="35">
        <v>2022</v>
      </c>
      <c r="C3217" s="35">
        <f t="shared" si="7"/>
        <v>48</v>
      </c>
      <c r="D3217" s="35"/>
      <c r="E3217" s="6">
        <v>1.057987731635701E-2</v>
      </c>
      <c r="F3217" s="35">
        <f>1-'[1]Life Table'!$E3217</f>
        <v>0.98942012268364299</v>
      </c>
      <c r="G3217" s="35"/>
      <c r="H3217" s="35"/>
    </row>
    <row r="3218" spans="1:8">
      <c r="A3218" s="35" t="s">
        <v>8</v>
      </c>
      <c r="B3218" s="35">
        <v>2022</v>
      </c>
      <c r="C3218" s="35">
        <f t="shared" si="7"/>
        <v>49</v>
      </c>
      <c r="D3218" s="35"/>
      <c r="E3218" s="6">
        <v>1.115931013075289E-2</v>
      </c>
      <c r="F3218" s="35">
        <f>1-'[1]Life Table'!$E3218</f>
        <v>0.98884068986924711</v>
      </c>
      <c r="G3218" s="35"/>
      <c r="H3218" s="35"/>
    </row>
    <row r="3219" spans="1:8">
      <c r="A3219" s="35" t="s">
        <v>8</v>
      </c>
      <c r="B3219" s="35">
        <v>2022</v>
      </c>
      <c r="C3219" s="35">
        <f t="shared" si="7"/>
        <v>50</v>
      </c>
      <c r="D3219" s="35"/>
      <c r="E3219" s="6">
        <v>1.198476901219148E-2</v>
      </c>
      <c r="F3219" s="35">
        <f>1-'[1]Life Table'!$E3219</f>
        <v>0.98801523098780852</v>
      </c>
      <c r="G3219" s="35"/>
      <c r="H3219" s="35"/>
    </row>
    <row r="3220" spans="1:8">
      <c r="A3220" s="35" t="s">
        <v>8</v>
      </c>
      <c r="B3220" s="35">
        <v>2022</v>
      </c>
      <c r="C3220" s="35">
        <f t="shared" si="7"/>
        <v>51</v>
      </c>
      <c r="D3220" s="35"/>
      <c r="E3220" s="6">
        <v>1.24582027770247E-2</v>
      </c>
      <c r="F3220" s="35">
        <f>1-'[1]Life Table'!$E3220</f>
        <v>0.9875417972229753</v>
      </c>
      <c r="G3220" s="35"/>
      <c r="H3220" s="35"/>
    </row>
    <row r="3221" spans="1:8">
      <c r="A3221" s="35" t="s">
        <v>8</v>
      </c>
      <c r="B3221" s="35">
        <v>2022</v>
      </c>
      <c r="C3221" s="35">
        <f t="shared" si="7"/>
        <v>52</v>
      </c>
      <c r="D3221" s="35"/>
      <c r="E3221" s="6">
        <v>1.3366042923682819E-2</v>
      </c>
      <c r="F3221" s="35">
        <f>1-'[1]Life Table'!$E3221</f>
        <v>0.98663395707631718</v>
      </c>
      <c r="G3221" s="35"/>
      <c r="H3221" s="35"/>
    </row>
    <row r="3222" spans="1:8">
      <c r="A3222" s="35" t="s">
        <v>8</v>
      </c>
      <c r="B3222" s="35">
        <v>2022</v>
      </c>
      <c r="C3222" s="35">
        <f t="shared" si="7"/>
        <v>53</v>
      </c>
      <c r="D3222" s="35"/>
      <c r="E3222" s="6">
        <v>1.415691930683749E-2</v>
      </c>
      <c r="F3222" s="35">
        <f>1-'[1]Life Table'!$E3222</f>
        <v>0.98584308069316251</v>
      </c>
      <c r="G3222" s="35"/>
      <c r="H3222" s="35"/>
    </row>
    <row r="3223" spans="1:8">
      <c r="A3223" s="35" t="s">
        <v>8</v>
      </c>
      <c r="B3223" s="35">
        <v>2022</v>
      </c>
      <c r="C3223" s="35">
        <f t="shared" si="7"/>
        <v>54</v>
      </c>
      <c r="D3223" s="35"/>
      <c r="E3223" s="6">
        <v>1.4958557069127959E-2</v>
      </c>
      <c r="F3223" s="35">
        <f>1-'[1]Life Table'!$E3223</f>
        <v>0.98504144293087204</v>
      </c>
      <c r="G3223" s="35"/>
      <c r="H3223" s="35"/>
    </row>
    <row r="3224" spans="1:8">
      <c r="A3224" s="35" t="s">
        <v>8</v>
      </c>
      <c r="B3224" s="35">
        <v>2022</v>
      </c>
      <c r="C3224" s="35">
        <f t="shared" si="7"/>
        <v>55</v>
      </c>
      <c r="D3224" s="35"/>
      <c r="E3224" s="6">
        <v>1.5750314769969909E-2</v>
      </c>
      <c r="F3224" s="35">
        <f>1-'[1]Life Table'!$E3224</f>
        <v>0.98424968523003009</v>
      </c>
      <c r="G3224" s="35"/>
      <c r="H3224" s="35"/>
    </row>
    <row r="3225" spans="1:8">
      <c r="A3225" s="35" t="s">
        <v>8</v>
      </c>
      <c r="B3225" s="35">
        <v>2022</v>
      </c>
      <c r="C3225" s="35">
        <f t="shared" si="7"/>
        <v>56</v>
      </c>
      <c r="D3225" s="35"/>
      <c r="E3225" s="6">
        <v>1.6668521450176828E-2</v>
      </c>
      <c r="F3225" s="35">
        <f>1-'[1]Life Table'!$E3225</f>
        <v>0.98333147854982317</v>
      </c>
      <c r="G3225" s="35"/>
      <c r="H3225" s="35"/>
    </row>
    <row r="3226" spans="1:8">
      <c r="A3226" s="35" t="s">
        <v>8</v>
      </c>
      <c r="B3226" s="35">
        <v>2022</v>
      </c>
      <c r="C3226" s="35">
        <f t="shared" si="7"/>
        <v>57</v>
      </c>
      <c r="D3226" s="35"/>
      <c r="E3226" s="6">
        <v>1.7611580592893809E-2</v>
      </c>
      <c r="F3226" s="35">
        <f>1-'[1]Life Table'!$E3226</f>
        <v>0.98238841940710619</v>
      </c>
      <c r="G3226" s="35"/>
      <c r="H3226" s="35"/>
    </row>
    <row r="3227" spans="1:8">
      <c r="A3227" s="35" t="s">
        <v>8</v>
      </c>
      <c r="B3227" s="35">
        <v>2022</v>
      </c>
      <c r="C3227" s="35">
        <f t="shared" si="7"/>
        <v>58</v>
      </c>
      <c r="D3227" s="35"/>
      <c r="E3227" s="6">
        <v>1.895024876242413E-2</v>
      </c>
      <c r="F3227" s="35">
        <f>1-'[1]Life Table'!$E3227</f>
        <v>0.98104975123757587</v>
      </c>
      <c r="G3227" s="35"/>
      <c r="H3227" s="35"/>
    </row>
    <row r="3228" spans="1:8">
      <c r="A3228" s="35" t="s">
        <v>8</v>
      </c>
      <c r="B3228" s="35">
        <v>2022</v>
      </c>
      <c r="C3228" s="35">
        <f t="shared" si="7"/>
        <v>59</v>
      </c>
      <c r="D3228" s="35"/>
      <c r="E3228" s="6">
        <v>2.0301764662424841E-2</v>
      </c>
      <c r="F3228" s="35">
        <f>1-'[1]Life Table'!$E3228</f>
        <v>0.97969823533757516</v>
      </c>
      <c r="G3228" s="35"/>
      <c r="H3228" s="35"/>
    </row>
    <row r="3229" spans="1:8">
      <c r="A3229" s="35" t="s">
        <v>8</v>
      </c>
      <c r="B3229" s="35">
        <v>2022</v>
      </c>
      <c r="C3229" s="35">
        <f t="shared" si="7"/>
        <v>60</v>
      </c>
      <c r="D3229" s="35"/>
      <c r="E3229" s="6">
        <v>2.2310448373708439E-2</v>
      </c>
      <c r="F3229" s="35">
        <f>1-'[1]Life Table'!$E3229</f>
        <v>0.97768955162629156</v>
      </c>
      <c r="G3229" s="35"/>
      <c r="H3229" s="35"/>
    </row>
    <row r="3230" spans="1:8">
      <c r="A3230" s="35" t="s">
        <v>8</v>
      </c>
      <c r="B3230" s="35">
        <v>2022</v>
      </c>
      <c r="C3230" s="35">
        <f t="shared" si="7"/>
        <v>61</v>
      </c>
      <c r="D3230" s="35"/>
      <c r="E3230" s="6">
        <v>2.3605718111751939E-2</v>
      </c>
      <c r="F3230" s="35">
        <f>1-'[1]Life Table'!$E3230</f>
        <v>0.97639428188824806</v>
      </c>
      <c r="G3230" s="35"/>
      <c r="H3230" s="35"/>
    </row>
    <row r="3231" spans="1:8">
      <c r="A3231" s="35" t="s">
        <v>8</v>
      </c>
      <c r="B3231" s="35">
        <v>2022</v>
      </c>
      <c r="C3231" s="35">
        <f t="shared" si="7"/>
        <v>62</v>
      </c>
      <c r="D3231" s="35"/>
      <c r="E3231" s="6">
        <v>2.5898393120343029E-2</v>
      </c>
      <c r="F3231" s="35">
        <f>1-'[1]Life Table'!$E3231</f>
        <v>0.97410160687965697</v>
      </c>
      <c r="G3231" s="35"/>
      <c r="H3231" s="35"/>
    </row>
    <row r="3232" spans="1:8">
      <c r="A3232" s="35" t="s">
        <v>8</v>
      </c>
      <c r="B3232" s="35">
        <v>2022</v>
      </c>
      <c r="C3232" s="35">
        <f t="shared" si="7"/>
        <v>63</v>
      </c>
      <c r="D3232" s="35"/>
      <c r="E3232" s="6">
        <v>2.8165006802387201E-2</v>
      </c>
      <c r="F3232" s="35">
        <f>1-'[1]Life Table'!$E3232</f>
        <v>0.9718349931976128</v>
      </c>
      <c r="G3232" s="35"/>
      <c r="H3232" s="35"/>
    </row>
    <row r="3233" spans="1:8">
      <c r="A3233" s="35" t="s">
        <v>8</v>
      </c>
      <c r="B3233" s="35">
        <v>2022</v>
      </c>
      <c r="C3233" s="35">
        <f t="shared" si="7"/>
        <v>64</v>
      </c>
      <c r="D3233" s="35"/>
      <c r="E3233" s="6">
        <v>3.04585052580536E-2</v>
      </c>
      <c r="F3233" s="35">
        <f>1-'[1]Life Table'!$E3233</f>
        <v>0.9695414947419464</v>
      </c>
      <c r="G3233" s="35"/>
      <c r="H3233" s="35"/>
    </row>
    <row r="3234" spans="1:8">
      <c r="A3234" s="35" t="s">
        <v>8</v>
      </c>
      <c r="B3234" s="35">
        <v>2022</v>
      </c>
      <c r="C3234" s="35">
        <f t="shared" si="7"/>
        <v>65</v>
      </c>
      <c r="D3234" s="35"/>
      <c r="E3234" s="6">
        <v>3.3032482761548347E-2</v>
      </c>
      <c r="F3234" s="35">
        <f>1-'[1]Life Table'!$E3234</f>
        <v>0.96696751723845165</v>
      </c>
      <c r="G3234" s="35"/>
      <c r="H3234" s="35"/>
    </row>
    <row r="3235" spans="1:8">
      <c r="A3235" s="35" t="s">
        <v>8</v>
      </c>
      <c r="B3235" s="35">
        <v>2022</v>
      </c>
      <c r="C3235" s="35">
        <f t="shared" ref="C3235:C3268" si="8">C3234+1</f>
        <v>66</v>
      </c>
      <c r="D3235" s="35"/>
      <c r="E3235" s="6">
        <v>3.5432979142813403E-2</v>
      </c>
      <c r="F3235" s="35">
        <f>1-'[1]Life Table'!$E3235</f>
        <v>0.9645670208571866</v>
      </c>
      <c r="G3235" s="35"/>
      <c r="H3235" s="35"/>
    </row>
    <row r="3236" spans="1:8">
      <c r="A3236" s="35" t="s">
        <v>8</v>
      </c>
      <c r="B3236" s="35">
        <v>2022</v>
      </c>
      <c r="C3236" s="35">
        <f t="shared" si="8"/>
        <v>67</v>
      </c>
      <c r="D3236" s="35"/>
      <c r="E3236" s="6">
        <v>3.8405406314456443E-2</v>
      </c>
      <c r="F3236" s="35">
        <f>1-'[1]Life Table'!$E3236</f>
        <v>0.96159459368554356</v>
      </c>
      <c r="G3236" s="35"/>
      <c r="H3236" s="35"/>
    </row>
    <row r="3237" spans="1:8">
      <c r="A3237" s="35" t="s">
        <v>8</v>
      </c>
      <c r="B3237" s="35">
        <v>2022</v>
      </c>
      <c r="C3237" s="35">
        <f t="shared" si="8"/>
        <v>68</v>
      </c>
      <c r="D3237" s="35"/>
      <c r="E3237" s="6">
        <v>4.1866888006270253E-2</v>
      </c>
      <c r="F3237" s="35">
        <f>1-'[1]Life Table'!$E3237</f>
        <v>0.95813311199372975</v>
      </c>
      <c r="G3237" s="35"/>
      <c r="H3237" s="35"/>
    </row>
    <row r="3238" spans="1:8">
      <c r="A3238" s="35" t="s">
        <v>8</v>
      </c>
      <c r="B3238" s="35">
        <v>2022</v>
      </c>
      <c r="C3238" s="35">
        <f t="shared" si="8"/>
        <v>69</v>
      </c>
      <c r="D3238" s="35"/>
      <c r="E3238" s="6">
        <v>4.5345668693410952E-2</v>
      </c>
      <c r="F3238" s="35">
        <f>1-'[1]Life Table'!$E3238</f>
        <v>0.95465433130658905</v>
      </c>
      <c r="G3238" s="35"/>
      <c r="H3238" s="35"/>
    </row>
    <row r="3239" spans="1:8">
      <c r="A3239" s="35" t="s">
        <v>8</v>
      </c>
      <c r="B3239" s="35">
        <v>2022</v>
      </c>
      <c r="C3239" s="35">
        <f t="shared" si="8"/>
        <v>70</v>
      </c>
      <c r="D3239" s="35"/>
      <c r="E3239" s="6">
        <v>5.0463544431914358E-2</v>
      </c>
      <c r="F3239" s="35">
        <f>1-'[1]Life Table'!$E3239</f>
        <v>0.94953645556808564</v>
      </c>
      <c r="G3239" s="35"/>
      <c r="H3239" s="35"/>
    </row>
    <row r="3240" spans="1:8">
      <c r="A3240" s="35" t="s">
        <v>8</v>
      </c>
      <c r="B3240" s="35">
        <v>2022</v>
      </c>
      <c r="C3240" s="35">
        <f t="shared" si="8"/>
        <v>71</v>
      </c>
      <c r="D3240" s="35"/>
      <c r="E3240" s="6">
        <v>5.383853345926215E-2</v>
      </c>
      <c r="F3240" s="35">
        <f>1-'[1]Life Table'!$E3240</f>
        <v>0.94616146654073785</v>
      </c>
      <c r="G3240" s="35"/>
      <c r="H3240" s="35"/>
    </row>
    <row r="3241" spans="1:8">
      <c r="A3241" s="35" t="s">
        <v>8</v>
      </c>
      <c r="B3241" s="35">
        <v>2022</v>
      </c>
      <c r="C3241" s="35">
        <f t="shared" si="8"/>
        <v>72</v>
      </c>
      <c r="D3241" s="35"/>
      <c r="E3241" s="6">
        <v>5.9714529304939257E-2</v>
      </c>
      <c r="F3241" s="35">
        <f>1-'[1]Life Table'!$E3241</f>
        <v>0.94028547069506074</v>
      </c>
      <c r="G3241" s="35"/>
      <c r="H3241" s="35"/>
    </row>
    <row r="3242" spans="1:8">
      <c r="A3242" s="35" t="s">
        <v>8</v>
      </c>
      <c r="B3242" s="35">
        <v>2022</v>
      </c>
      <c r="C3242" s="35">
        <f t="shared" si="8"/>
        <v>73</v>
      </c>
      <c r="D3242" s="35"/>
      <c r="E3242" s="6">
        <v>6.5267004180970756E-2</v>
      </c>
      <c r="F3242" s="35">
        <f>1-'[1]Life Table'!$E3242</f>
        <v>0.93473299581902924</v>
      </c>
      <c r="G3242" s="35"/>
      <c r="H3242" s="35"/>
    </row>
    <row r="3243" spans="1:8">
      <c r="A3243" s="35" t="s">
        <v>8</v>
      </c>
      <c r="B3243" s="35">
        <v>2022</v>
      </c>
      <c r="C3243" s="35">
        <f t="shared" si="8"/>
        <v>74</v>
      </c>
      <c r="D3243" s="35"/>
      <c r="E3243" s="6">
        <v>7.1138749659661382E-2</v>
      </c>
      <c r="F3243" s="35">
        <f>1-'[1]Life Table'!$E3243</f>
        <v>0.92886125034033862</v>
      </c>
      <c r="G3243" s="35"/>
      <c r="H3243" s="35"/>
    </row>
    <row r="3244" spans="1:8">
      <c r="A3244" s="35" t="s">
        <v>8</v>
      </c>
      <c r="B3244" s="35">
        <v>2022</v>
      </c>
      <c r="C3244" s="35">
        <f t="shared" si="8"/>
        <v>75</v>
      </c>
      <c r="D3244" s="35"/>
      <c r="E3244" s="6">
        <v>7.7575421729251026E-2</v>
      </c>
      <c r="F3244" s="35">
        <f>1-'[1]Life Table'!$E3244</f>
        <v>0.92242457827074897</v>
      </c>
      <c r="G3244" s="35"/>
      <c r="H3244" s="35"/>
    </row>
    <row r="3245" spans="1:8">
      <c r="A3245" s="35" t="s">
        <v>8</v>
      </c>
      <c r="B3245" s="35">
        <v>2022</v>
      </c>
      <c r="C3245" s="35">
        <f t="shared" si="8"/>
        <v>76</v>
      </c>
      <c r="D3245" s="35"/>
      <c r="E3245" s="6">
        <v>8.3844931409468804E-2</v>
      </c>
      <c r="F3245" s="35">
        <f>1-'[1]Life Table'!$E3245</f>
        <v>0.9161550685905312</v>
      </c>
      <c r="G3245" s="35"/>
      <c r="H3245" s="35"/>
    </row>
    <row r="3246" spans="1:8">
      <c r="A3246" s="35" t="s">
        <v>8</v>
      </c>
      <c r="B3246" s="35">
        <v>2022</v>
      </c>
      <c r="C3246" s="35">
        <f t="shared" si="8"/>
        <v>77</v>
      </c>
      <c r="D3246" s="35"/>
      <c r="E3246" s="6">
        <v>9.0571433624241027E-2</v>
      </c>
      <c r="F3246" s="35">
        <f>1-'[1]Life Table'!$E3246</f>
        <v>0.90942856637575897</v>
      </c>
      <c r="G3246" s="35"/>
      <c r="H3246" s="35"/>
    </row>
    <row r="3247" spans="1:8">
      <c r="A3247" s="35" t="s">
        <v>8</v>
      </c>
      <c r="B3247" s="35">
        <v>2022</v>
      </c>
      <c r="C3247" s="35">
        <f t="shared" si="8"/>
        <v>78</v>
      </c>
      <c r="D3247" s="35"/>
      <c r="E3247" s="6">
        <v>9.890751271436482E-2</v>
      </c>
      <c r="F3247" s="35">
        <f>1-'[1]Life Table'!$E3247</f>
        <v>0.90109248728563518</v>
      </c>
      <c r="G3247" s="35"/>
      <c r="H3247" s="35"/>
    </row>
    <row r="3248" spans="1:8">
      <c r="A3248" s="35" t="s">
        <v>8</v>
      </c>
      <c r="B3248" s="35">
        <v>2022</v>
      </c>
      <c r="C3248" s="35">
        <f t="shared" si="8"/>
        <v>79</v>
      </c>
      <c r="D3248" s="35"/>
      <c r="E3248" s="6">
        <v>0.1063962110784936</v>
      </c>
      <c r="F3248" s="35">
        <f>1-'[1]Life Table'!$E3248</f>
        <v>0.89360378892150638</v>
      </c>
      <c r="G3248" s="35"/>
      <c r="H3248" s="35"/>
    </row>
    <row r="3249" spans="1:8">
      <c r="A3249" s="35" t="s">
        <v>8</v>
      </c>
      <c r="B3249" s="35">
        <v>2022</v>
      </c>
      <c r="C3249" s="35">
        <f t="shared" si="8"/>
        <v>80</v>
      </c>
      <c r="D3249" s="35"/>
      <c r="E3249" s="6">
        <v>0.1161657909069546</v>
      </c>
      <c r="F3249" s="35">
        <f>1-'[1]Life Table'!$E3249</f>
        <v>0.88383420909304544</v>
      </c>
      <c r="G3249" s="35"/>
      <c r="H3249" s="35"/>
    </row>
    <row r="3250" spans="1:8">
      <c r="A3250" s="35" t="s">
        <v>8</v>
      </c>
      <c r="B3250" s="35">
        <v>2022</v>
      </c>
      <c r="C3250" s="35">
        <f t="shared" si="8"/>
        <v>81</v>
      </c>
      <c r="D3250" s="35"/>
      <c r="E3250" s="6">
        <v>0.1232578213918774</v>
      </c>
      <c r="F3250" s="35">
        <f>1-'[1]Life Table'!$E3250</f>
        <v>0.87674217860812265</v>
      </c>
      <c r="G3250" s="35"/>
      <c r="H3250" s="35"/>
    </row>
    <row r="3251" spans="1:8">
      <c r="A3251" s="35" t="s">
        <v>8</v>
      </c>
      <c r="B3251" s="35">
        <v>2022</v>
      </c>
      <c r="C3251" s="35">
        <f t="shared" si="8"/>
        <v>82</v>
      </c>
      <c r="D3251" s="35"/>
      <c r="E3251" s="6">
        <v>0.13537553122342011</v>
      </c>
      <c r="F3251" s="35">
        <f>1-'[1]Life Table'!$E3251</f>
        <v>0.86462446877657984</v>
      </c>
      <c r="G3251" s="35"/>
      <c r="H3251" s="35"/>
    </row>
    <row r="3252" spans="1:8">
      <c r="A3252" s="35" t="s">
        <v>8</v>
      </c>
      <c r="B3252" s="35">
        <v>2022</v>
      </c>
      <c r="C3252" s="35">
        <f t="shared" si="8"/>
        <v>83</v>
      </c>
      <c r="D3252" s="35"/>
      <c r="E3252" s="6">
        <v>0.14677938672297999</v>
      </c>
      <c r="F3252" s="35">
        <f>1-'[1]Life Table'!$E3252</f>
        <v>0.85322061327702003</v>
      </c>
      <c r="G3252" s="35"/>
      <c r="H3252" s="35"/>
    </row>
    <row r="3253" spans="1:8">
      <c r="A3253" s="35" t="s">
        <v>8</v>
      </c>
      <c r="B3253" s="35">
        <v>2022</v>
      </c>
      <c r="C3253" s="35">
        <f t="shared" si="8"/>
        <v>84</v>
      </c>
      <c r="D3253" s="35"/>
      <c r="E3253" s="6">
        <v>0.15922080684348799</v>
      </c>
      <c r="F3253" s="35">
        <f>1-'[1]Life Table'!$E3253</f>
        <v>0.84077919315651206</v>
      </c>
      <c r="G3253" s="35"/>
      <c r="H3253" s="35"/>
    </row>
    <row r="3254" spans="1:8">
      <c r="A3254" s="35" t="s">
        <v>8</v>
      </c>
      <c r="B3254" s="35">
        <v>2022</v>
      </c>
      <c r="C3254" s="35">
        <f t="shared" si="8"/>
        <v>85</v>
      </c>
      <c r="D3254" s="35"/>
      <c r="E3254" s="6">
        <v>0.17057665699524749</v>
      </c>
      <c r="F3254" s="35">
        <f>1-'[1]Life Table'!$E3254</f>
        <v>0.82942334300475251</v>
      </c>
      <c r="G3254" s="35"/>
      <c r="H3254" s="35"/>
    </row>
    <row r="3255" spans="1:8">
      <c r="A3255" s="35" t="s">
        <v>8</v>
      </c>
      <c r="B3255" s="35">
        <v>2022</v>
      </c>
      <c r="C3255" s="35">
        <f t="shared" si="8"/>
        <v>86</v>
      </c>
      <c r="D3255" s="35"/>
      <c r="E3255" s="6">
        <v>0.18282423779949189</v>
      </c>
      <c r="F3255" s="35">
        <f>1-'[1]Life Table'!$E3255</f>
        <v>0.81717576220050814</v>
      </c>
      <c r="G3255" s="35"/>
      <c r="H3255" s="35"/>
    </row>
    <row r="3256" spans="1:8">
      <c r="A3256" s="35" t="s">
        <v>8</v>
      </c>
      <c r="B3256" s="35">
        <v>2022</v>
      </c>
      <c r="C3256" s="35">
        <f t="shared" si="8"/>
        <v>87</v>
      </c>
      <c r="D3256" s="35"/>
      <c r="E3256" s="6">
        <v>0.19491704377944941</v>
      </c>
      <c r="F3256" s="35">
        <f>1-'[1]Life Table'!$E3256</f>
        <v>0.80508295622055059</v>
      </c>
      <c r="G3256" s="35"/>
      <c r="H3256" s="35"/>
    </row>
    <row r="3257" spans="1:8">
      <c r="A3257" s="35" t="s">
        <v>8</v>
      </c>
      <c r="B3257" s="35">
        <v>2022</v>
      </c>
      <c r="C3257" s="35">
        <f t="shared" si="8"/>
        <v>88</v>
      </c>
      <c r="D3257" s="35"/>
      <c r="E3257" s="6">
        <v>0.2082055304689944</v>
      </c>
      <c r="F3257" s="35">
        <f>1-'[1]Life Table'!$E3257</f>
        <v>0.79179446953100563</v>
      </c>
      <c r="G3257" s="35"/>
      <c r="H3257" s="35"/>
    </row>
    <row r="3258" spans="1:8">
      <c r="A3258" s="35" t="s">
        <v>8</v>
      </c>
      <c r="B3258" s="35">
        <v>2022</v>
      </c>
      <c r="C3258" s="35">
        <f t="shared" si="8"/>
        <v>89</v>
      </c>
      <c r="D3258" s="35"/>
      <c r="E3258" s="6">
        <v>0.22060157814986051</v>
      </c>
      <c r="F3258" s="35">
        <f>1-'[1]Life Table'!$E3258</f>
        <v>0.77939842185013952</v>
      </c>
      <c r="G3258" s="35"/>
      <c r="H3258" s="35"/>
    </row>
    <row r="3259" spans="1:8">
      <c r="A3259" s="35" t="s">
        <v>8</v>
      </c>
      <c r="B3259" s="35">
        <v>2022</v>
      </c>
      <c r="C3259" s="35">
        <f t="shared" si="8"/>
        <v>90</v>
      </c>
      <c r="D3259" s="35"/>
      <c r="E3259" s="6">
        <v>0.23702193618789399</v>
      </c>
      <c r="F3259" s="35">
        <f>1-'[1]Life Table'!$E3259</f>
        <v>0.76297806381210598</v>
      </c>
      <c r="G3259" s="35"/>
      <c r="H3259" s="35"/>
    </row>
    <row r="3260" spans="1:8">
      <c r="A3260" s="35" t="s">
        <v>8</v>
      </c>
      <c r="B3260" s="35">
        <v>2022</v>
      </c>
      <c r="C3260" s="35">
        <f t="shared" si="8"/>
        <v>91</v>
      </c>
      <c r="D3260" s="35"/>
      <c r="E3260" s="6">
        <v>0.24744192402889831</v>
      </c>
      <c r="F3260" s="35">
        <f>1-'[1]Life Table'!$E3260</f>
        <v>0.75255807597110169</v>
      </c>
      <c r="G3260" s="35"/>
      <c r="H3260" s="35"/>
    </row>
    <row r="3261" spans="1:8">
      <c r="A3261" s="35" t="s">
        <v>8</v>
      </c>
      <c r="B3261" s="35">
        <v>2022</v>
      </c>
      <c r="C3261" s="35">
        <f t="shared" si="8"/>
        <v>92</v>
      </c>
      <c r="D3261" s="35"/>
      <c r="E3261" s="6">
        <v>0.26411242420670172</v>
      </c>
      <c r="F3261" s="35">
        <f>1-'[1]Life Table'!$E3261</f>
        <v>0.73588757579329833</v>
      </c>
      <c r="G3261" s="35"/>
      <c r="H3261" s="35"/>
    </row>
    <row r="3262" spans="1:8">
      <c r="A3262" s="35" t="s">
        <v>8</v>
      </c>
      <c r="B3262" s="35">
        <v>2022</v>
      </c>
      <c r="C3262" s="35">
        <f t="shared" si="8"/>
        <v>93</v>
      </c>
      <c r="D3262" s="35"/>
      <c r="E3262" s="6">
        <v>0.27968593204266567</v>
      </c>
      <c r="F3262" s="35">
        <f>1-'[1]Life Table'!$E3262</f>
        <v>0.72031406795733433</v>
      </c>
      <c r="G3262" s="35"/>
      <c r="H3262" s="35"/>
    </row>
    <row r="3263" spans="1:8">
      <c r="A3263" s="35" t="s">
        <v>8</v>
      </c>
      <c r="B3263" s="35">
        <v>2022</v>
      </c>
      <c r="C3263" s="35">
        <f t="shared" si="8"/>
        <v>94</v>
      </c>
      <c r="D3263" s="35"/>
      <c r="E3263" s="6">
        <v>0.29557966456802748</v>
      </c>
      <c r="F3263" s="35">
        <f>1-'[1]Life Table'!$E3263</f>
        <v>0.70442033543197247</v>
      </c>
      <c r="G3263" s="35"/>
      <c r="H3263" s="35"/>
    </row>
    <row r="3264" spans="1:8">
      <c r="A3264" s="35" t="s">
        <v>8</v>
      </c>
      <c r="B3264" s="35">
        <v>2022</v>
      </c>
      <c r="C3264" s="35">
        <f t="shared" si="8"/>
        <v>95</v>
      </c>
      <c r="D3264" s="35"/>
      <c r="E3264" s="6">
        <v>0.31268816491307933</v>
      </c>
      <c r="F3264" s="35">
        <f>1-'[1]Life Table'!$E3264</f>
        <v>0.68731183508692073</v>
      </c>
      <c r="G3264" s="35"/>
      <c r="H3264" s="35"/>
    </row>
    <row r="3265" spans="1:8">
      <c r="A3265" s="35" t="s">
        <v>8</v>
      </c>
      <c r="B3265" s="35">
        <v>2022</v>
      </c>
      <c r="C3265" s="35">
        <f t="shared" si="8"/>
        <v>96</v>
      </c>
      <c r="D3265" s="35"/>
      <c r="E3265" s="6">
        <v>0.32787136406553452</v>
      </c>
      <c r="F3265" s="35">
        <f>1-'[1]Life Table'!$E3265</f>
        <v>0.67212863593446548</v>
      </c>
      <c r="G3265" s="35"/>
      <c r="H3265" s="35"/>
    </row>
    <row r="3266" spans="1:8">
      <c r="A3266" s="35" t="s">
        <v>8</v>
      </c>
      <c r="B3266" s="35">
        <v>2022</v>
      </c>
      <c r="C3266" s="35">
        <f t="shared" si="8"/>
        <v>97</v>
      </c>
      <c r="D3266" s="35"/>
      <c r="E3266" s="6">
        <v>0.34234015250227778</v>
      </c>
      <c r="F3266" s="35">
        <f>1-'[1]Life Table'!$E3266</f>
        <v>0.65765984749772222</v>
      </c>
      <c r="G3266" s="35"/>
      <c r="H3266" s="35"/>
    </row>
    <row r="3267" spans="1:8">
      <c r="A3267" s="35" t="s">
        <v>8</v>
      </c>
      <c r="B3267" s="35">
        <v>2022</v>
      </c>
      <c r="C3267" s="35">
        <f t="shared" si="8"/>
        <v>98</v>
      </c>
      <c r="D3267" s="35"/>
      <c r="E3267" s="6">
        <v>0.35600424603046638</v>
      </c>
      <c r="F3267" s="35">
        <f>1-'[1]Life Table'!$E3267</f>
        <v>0.64399575396953357</v>
      </c>
      <c r="G3267" s="35"/>
      <c r="H3267" s="35"/>
    </row>
    <row r="3268" spans="1:8">
      <c r="A3268" s="35" t="s">
        <v>8</v>
      </c>
      <c r="B3268" s="35">
        <v>2022</v>
      </c>
      <c r="C3268" s="35">
        <f t="shared" si="8"/>
        <v>99</v>
      </c>
      <c r="D3268" s="35"/>
      <c r="E3268" s="6">
        <v>0.37301045692072948</v>
      </c>
      <c r="F3268" s="35">
        <f>1-'[1]Life Table'!$E3268</f>
        <v>0.62698954307927046</v>
      </c>
      <c r="G3268" s="35"/>
      <c r="H3268" s="35"/>
    </row>
    <row r="3269" spans="1:8">
      <c r="A3269" s="35" t="s">
        <v>8</v>
      </c>
      <c r="B3269" s="35">
        <v>2023</v>
      </c>
      <c r="C3269" s="35">
        <v>1</v>
      </c>
      <c r="D3269" s="35"/>
      <c r="E3269" s="6">
        <v>1.864913580494976E-2</v>
      </c>
      <c r="F3269" s="35">
        <f>1-'[1]Life Table'!$E3269</f>
        <v>0.98135086419505024</v>
      </c>
      <c r="G3269" s="35"/>
      <c r="H3269" s="35"/>
    </row>
    <row r="3270" spans="1:8">
      <c r="A3270" s="35" t="s">
        <v>8</v>
      </c>
      <c r="B3270" s="35">
        <v>2023</v>
      </c>
      <c r="C3270" s="35">
        <f t="shared" ref="C3270:C3333" si="9">C3269+1</f>
        <v>2</v>
      </c>
      <c r="D3270" s="35"/>
      <c r="E3270" s="6">
        <v>1.135592608054559E-2</v>
      </c>
      <c r="F3270" s="35">
        <f>1-'[1]Life Table'!$E3270</f>
        <v>0.98864407391945441</v>
      </c>
      <c r="G3270" s="35"/>
      <c r="H3270" s="35"/>
    </row>
    <row r="3271" spans="1:8">
      <c r="A3271" s="35" t="s">
        <v>8</v>
      </c>
      <c r="B3271" s="35">
        <v>2023</v>
      </c>
      <c r="C3271" s="35">
        <f t="shared" si="9"/>
        <v>3</v>
      </c>
      <c r="D3271" s="35"/>
      <c r="E3271" s="6">
        <v>7.662801216477666E-3</v>
      </c>
      <c r="F3271" s="35">
        <f>1-'[1]Life Table'!$E3271</f>
        <v>0.99233719878352233</v>
      </c>
      <c r="G3271" s="35"/>
      <c r="H3271" s="35"/>
    </row>
    <row r="3272" spans="1:8">
      <c r="A3272" s="35" t="s">
        <v>8</v>
      </c>
      <c r="B3272" s="35">
        <v>2023</v>
      </c>
      <c r="C3272" s="35">
        <f t="shared" si="9"/>
        <v>4</v>
      </c>
      <c r="D3272" s="35"/>
      <c r="E3272" s="6">
        <v>5.4578477533190339E-3</v>
      </c>
      <c r="F3272" s="35">
        <f>1-'[1]Life Table'!$E3272</f>
        <v>0.99454215224668097</v>
      </c>
      <c r="G3272" s="35"/>
      <c r="H3272" s="35"/>
    </row>
    <row r="3273" spans="1:8">
      <c r="A3273" s="35" t="s">
        <v>8</v>
      </c>
      <c r="B3273" s="35">
        <v>2023</v>
      </c>
      <c r="C3273" s="35">
        <f t="shared" si="9"/>
        <v>5</v>
      </c>
      <c r="D3273" s="35"/>
      <c r="E3273" s="6">
        <v>4.0521217568176837E-3</v>
      </c>
      <c r="F3273" s="35">
        <f>1-'[1]Life Table'!$E3273</f>
        <v>0.99594787824318232</v>
      </c>
      <c r="G3273" s="35"/>
      <c r="H3273" s="35"/>
    </row>
    <row r="3274" spans="1:8">
      <c r="A3274" s="35" t="s">
        <v>8</v>
      </c>
      <c r="B3274" s="35">
        <v>2023</v>
      </c>
      <c r="C3274" s="35">
        <f t="shared" si="9"/>
        <v>6</v>
      </c>
      <c r="D3274" s="35"/>
      <c r="E3274" s="6">
        <v>3.2867017604024662E-3</v>
      </c>
      <c r="F3274" s="35">
        <f>1-'[1]Life Table'!$E3274</f>
        <v>0.99671329823959753</v>
      </c>
      <c r="G3274" s="35"/>
      <c r="H3274" s="35"/>
    </row>
    <row r="3275" spans="1:8">
      <c r="A3275" s="35" t="s">
        <v>8</v>
      </c>
      <c r="B3275" s="35">
        <v>2023</v>
      </c>
      <c r="C3275" s="35">
        <f t="shared" si="9"/>
        <v>7</v>
      </c>
      <c r="D3275" s="35"/>
      <c r="E3275" s="6">
        <v>2.740397595832333E-3</v>
      </c>
      <c r="F3275" s="35">
        <f>1-'[1]Life Table'!$E3275</f>
        <v>0.99725960240416767</v>
      </c>
      <c r="G3275" s="35"/>
      <c r="H3275" s="35"/>
    </row>
    <row r="3276" spans="1:8">
      <c r="A3276" s="35" t="s">
        <v>8</v>
      </c>
      <c r="B3276" s="35">
        <v>2023</v>
      </c>
      <c r="C3276" s="35">
        <f t="shared" si="9"/>
        <v>8</v>
      </c>
      <c r="D3276" s="35"/>
      <c r="E3276" s="6">
        <v>2.3685688000778531E-3</v>
      </c>
      <c r="F3276" s="35">
        <f>1-'[1]Life Table'!$E3276</f>
        <v>0.99763143119992215</v>
      </c>
      <c r="G3276" s="35"/>
      <c r="H3276" s="35"/>
    </row>
    <row r="3277" spans="1:8">
      <c r="A3277" s="35" t="s">
        <v>8</v>
      </c>
      <c r="B3277" s="35">
        <v>2023</v>
      </c>
      <c r="C3277" s="35">
        <f t="shared" si="9"/>
        <v>9</v>
      </c>
      <c r="D3277" s="35"/>
      <c r="E3277" s="6">
        <v>2.12426891809625E-3</v>
      </c>
      <c r="F3277" s="35">
        <f>1-'[1]Life Table'!$E3277</f>
        <v>0.99787573108190375</v>
      </c>
      <c r="G3277" s="35"/>
      <c r="H3277" s="35"/>
    </row>
    <row r="3278" spans="1:8">
      <c r="A3278" s="35" t="s">
        <v>8</v>
      </c>
      <c r="B3278" s="35">
        <v>2023</v>
      </c>
      <c r="C3278" s="35">
        <f t="shared" si="9"/>
        <v>10</v>
      </c>
      <c r="D3278" s="35"/>
      <c r="E3278" s="6">
        <v>1.9756009355551551E-3</v>
      </c>
      <c r="F3278" s="35">
        <f>1-'[1]Life Table'!$E3278</f>
        <v>0.99802439906444484</v>
      </c>
      <c r="G3278" s="35"/>
      <c r="H3278" s="35"/>
    </row>
    <row r="3279" spans="1:8">
      <c r="A3279" s="35" t="s">
        <v>8</v>
      </c>
      <c r="B3279" s="35">
        <v>2023</v>
      </c>
      <c r="C3279" s="35">
        <f t="shared" si="9"/>
        <v>11</v>
      </c>
      <c r="D3279" s="35"/>
      <c r="E3279" s="6">
        <v>1.889629776728796E-3</v>
      </c>
      <c r="F3279" s="35">
        <f>1-'[1]Life Table'!$E3279</f>
        <v>0.9981103702232712</v>
      </c>
      <c r="G3279" s="35"/>
      <c r="H3279" s="35"/>
    </row>
    <row r="3280" spans="1:8">
      <c r="A3280" s="35" t="s">
        <v>8</v>
      </c>
      <c r="B3280" s="35">
        <v>2023</v>
      </c>
      <c r="C3280" s="35">
        <f t="shared" si="9"/>
        <v>12</v>
      </c>
      <c r="D3280" s="35"/>
      <c r="E3280" s="6">
        <v>1.887932862494224E-3</v>
      </c>
      <c r="F3280" s="35">
        <f>1-'[1]Life Table'!$E3280</f>
        <v>0.99811206713750578</v>
      </c>
      <c r="G3280" s="35"/>
      <c r="H3280" s="35"/>
    </row>
    <row r="3281" spans="1:8">
      <c r="A3281" s="35" t="s">
        <v>8</v>
      </c>
      <c r="B3281" s="35">
        <v>2023</v>
      </c>
      <c r="C3281" s="35">
        <f t="shared" si="9"/>
        <v>13</v>
      </c>
      <c r="D3281" s="35"/>
      <c r="E3281" s="6">
        <v>1.9376710541495481E-3</v>
      </c>
      <c r="F3281" s="35">
        <f>1-'[1]Life Table'!$E3281</f>
        <v>0.99806232894585045</v>
      </c>
      <c r="G3281" s="35"/>
      <c r="H3281" s="35"/>
    </row>
    <row r="3282" spans="1:8">
      <c r="A3282" s="35" t="s">
        <v>8</v>
      </c>
      <c r="B3282" s="35">
        <v>2023</v>
      </c>
      <c r="C3282" s="35">
        <f t="shared" si="9"/>
        <v>14</v>
      </c>
      <c r="D3282" s="35"/>
      <c r="E3282" s="6">
        <v>2.098958028264541E-3</v>
      </c>
      <c r="F3282" s="35">
        <f>1-'[1]Life Table'!$E3282</f>
        <v>0.99790104197173546</v>
      </c>
      <c r="G3282" s="35"/>
      <c r="H3282" s="35"/>
    </row>
    <row r="3283" spans="1:8">
      <c r="A3283" s="35" t="s">
        <v>8</v>
      </c>
      <c r="B3283" s="35">
        <v>2023</v>
      </c>
      <c r="C3283" s="35">
        <f t="shared" si="9"/>
        <v>15</v>
      </c>
      <c r="D3283" s="35"/>
      <c r="E3283" s="6">
        <v>2.24808568135626E-3</v>
      </c>
      <c r="F3283" s="35">
        <f>1-'[1]Life Table'!$E3283</f>
        <v>0.99775191431864374</v>
      </c>
      <c r="G3283" s="35"/>
      <c r="H3283" s="35"/>
    </row>
    <row r="3284" spans="1:8">
      <c r="A3284" s="35" t="s">
        <v>8</v>
      </c>
      <c r="B3284" s="35">
        <v>2023</v>
      </c>
      <c r="C3284" s="35">
        <f t="shared" si="9"/>
        <v>16</v>
      </c>
      <c r="D3284" s="35"/>
      <c r="E3284" s="6">
        <v>2.456527006953535E-3</v>
      </c>
      <c r="F3284" s="35">
        <f>1-'[1]Life Table'!$E3284</f>
        <v>0.99754347299304647</v>
      </c>
      <c r="G3284" s="35"/>
      <c r="H3284" s="35"/>
    </row>
    <row r="3285" spans="1:8">
      <c r="A3285" s="35" t="s">
        <v>8</v>
      </c>
      <c r="B3285" s="35">
        <v>2023</v>
      </c>
      <c r="C3285" s="35">
        <f t="shared" si="9"/>
        <v>17</v>
      </c>
      <c r="D3285" s="35"/>
      <c r="E3285" s="6">
        <v>2.6742921714910661E-3</v>
      </c>
      <c r="F3285" s="35">
        <f>1-'[1]Life Table'!$E3285</f>
        <v>0.99732570782850893</v>
      </c>
      <c r="G3285" s="35"/>
      <c r="H3285" s="35"/>
    </row>
    <row r="3286" spans="1:8">
      <c r="A3286" s="35" t="s">
        <v>8</v>
      </c>
      <c r="B3286" s="35">
        <v>2023</v>
      </c>
      <c r="C3286" s="35">
        <f t="shared" si="9"/>
        <v>18</v>
      </c>
      <c r="D3286" s="35"/>
      <c r="E3286" s="6">
        <v>2.9070554957338901E-3</v>
      </c>
      <c r="F3286" s="35">
        <f>1-'[1]Life Table'!$E3286</f>
        <v>0.99709294450426611</v>
      </c>
      <c r="G3286" s="35"/>
      <c r="H3286" s="35"/>
    </row>
    <row r="3287" spans="1:8">
      <c r="A3287" s="35" t="s">
        <v>8</v>
      </c>
      <c r="B3287" s="35">
        <v>2023</v>
      </c>
      <c r="C3287" s="35">
        <f t="shared" si="9"/>
        <v>19</v>
      </c>
      <c r="D3287" s="35"/>
      <c r="E3287" s="6">
        <v>3.1446107378221289E-3</v>
      </c>
      <c r="F3287" s="35">
        <f>1-'[1]Life Table'!$E3287</f>
        <v>0.99685538926217787</v>
      </c>
      <c r="G3287" s="35"/>
      <c r="H3287" s="35"/>
    </row>
    <row r="3288" spans="1:8">
      <c r="A3288" s="35" t="s">
        <v>8</v>
      </c>
      <c r="B3288" s="35">
        <v>2023</v>
      </c>
      <c r="C3288" s="35">
        <f t="shared" si="9"/>
        <v>20</v>
      </c>
      <c r="D3288" s="35"/>
      <c r="E3288" s="6">
        <v>3.3844500296589248E-3</v>
      </c>
      <c r="F3288" s="35">
        <f>1-'[1]Life Table'!$E3288</f>
        <v>0.99661554997034107</v>
      </c>
      <c r="G3288" s="35"/>
      <c r="H3288" s="35"/>
    </row>
    <row r="3289" spans="1:8">
      <c r="A3289" s="35" t="s">
        <v>8</v>
      </c>
      <c r="B3289" s="35">
        <v>2023</v>
      </c>
      <c r="C3289" s="35">
        <f t="shared" si="9"/>
        <v>21</v>
      </c>
      <c r="D3289" s="35"/>
      <c r="E3289" s="6">
        <v>3.6016968560501632E-3</v>
      </c>
      <c r="F3289" s="35">
        <f>1-'[1]Life Table'!$E3289</f>
        <v>0.99639830314394984</v>
      </c>
      <c r="G3289" s="35"/>
      <c r="H3289" s="35"/>
    </row>
    <row r="3290" spans="1:8">
      <c r="A3290" s="35" t="s">
        <v>8</v>
      </c>
      <c r="B3290" s="35">
        <v>2023</v>
      </c>
      <c r="C3290" s="35">
        <f t="shared" si="9"/>
        <v>22</v>
      </c>
      <c r="D3290" s="35"/>
      <c r="E3290" s="6">
        <v>3.790105265784272E-3</v>
      </c>
      <c r="F3290" s="35">
        <f>1-'[1]Life Table'!$E3290</f>
        <v>0.99620989473421573</v>
      </c>
      <c r="G3290" s="35"/>
      <c r="H3290" s="35"/>
    </row>
    <row r="3291" spans="1:8">
      <c r="A3291" s="35" t="s">
        <v>8</v>
      </c>
      <c r="B3291" s="35">
        <v>2023</v>
      </c>
      <c r="C3291" s="35">
        <f t="shared" si="9"/>
        <v>23</v>
      </c>
      <c r="D3291" s="35"/>
      <c r="E3291" s="6">
        <v>3.9410357385553096E-3</v>
      </c>
      <c r="F3291" s="35">
        <f>1-'[1]Life Table'!$E3291</f>
        <v>0.99605896426144469</v>
      </c>
      <c r="G3291" s="35"/>
      <c r="H3291" s="35"/>
    </row>
    <row r="3292" spans="1:8">
      <c r="A3292" s="35" t="s">
        <v>8</v>
      </c>
      <c r="B3292" s="35">
        <v>2023</v>
      </c>
      <c r="C3292" s="35">
        <f t="shared" si="9"/>
        <v>24</v>
      </c>
      <c r="D3292" s="35"/>
      <c r="E3292" s="6">
        <v>4.1789513756549379E-3</v>
      </c>
      <c r="F3292" s="35">
        <f>1-'[1]Life Table'!$E3292</f>
        <v>0.99582104862434506</v>
      </c>
      <c r="G3292" s="35"/>
      <c r="H3292" s="35"/>
    </row>
    <row r="3293" spans="1:8">
      <c r="A3293" s="35" t="s">
        <v>8</v>
      </c>
      <c r="B3293" s="35">
        <v>2023</v>
      </c>
      <c r="C3293" s="35">
        <f t="shared" si="9"/>
        <v>25</v>
      </c>
      <c r="D3293" s="35"/>
      <c r="E3293" s="6">
        <v>4.3024177028541111E-3</v>
      </c>
      <c r="F3293" s="35">
        <f>1-'[1]Life Table'!$E3293</f>
        <v>0.99569758229714589</v>
      </c>
      <c r="G3293" s="35"/>
      <c r="H3293" s="35"/>
    </row>
    <row r="3294" spans="1:8">
      <c r="A3294" s="35" t="s">
        <v>8</v>
      </c>
      <c r="B3294" s="35">
        <v>2023</v>
      </c>
      <c r="C3294" s="35">
        <f t="shared" si="9"/>
        <v>26</v>
      </c>
      <c r="D3294" s="35"/>
      <c r="E3294" s="6">
        <v>4.4172247396072617E-3</v>
      </c>
      <c r="F3294" s="35">
        <f>1-'[1]Life Table'!$E3294</f>
        <v>0.99558277526039274</v>
      </c>
      <c r="G3294" s="35"/>
      <c r="H3294" s="35"/>
    </row>
    <row r="3295" spans="1:8">
      <c r="A3295" s="35" t="s">
        <v>8</v>
      </c>
      <c r="B3295" s="35">
        <v>2023</v>
      </c>
      <c r="C3295" s="35">
        <f t="shared" si="9"/>
        <v>27</v>
      </c>
      <c r="D3295" s="35"/>
      <c r="E3295" s="6">
        <v>4.5353053779471084E-3</v>
      </c>
      <c r="F3295" s="35">
        <f>1-'[1]Life Table'!$E3295</f>
        <v>0.99546469462205289</v>
      </c>
      <c r="G3295" s="35"/>
      <c r="H3295" s="35"/>
    </row>
    <row r="3296" spans="1:8">
      <c r="A3296" s="35" t="s">
        <v>8</v>
      </c>
      <c r="B3296" s="35">
        <v>2023</v>
      </c>
      <c r="C3296" s="35">
        <f t="shared" si="9"/>
        <v>28</v>
      </c>
      <c r="D3296" s="35"/>
      <c r="E3296" s="6">
        <v>4.6748953530856294E-3</v>
      </c>
      <c r="F3296" s="35">
        <f>1-'[1]Life Table'!$E3296</f>
        <v>0.99532510464691437</v>
      </c>
      <c r="G3296" s="35"/>
      <c r="H3296" s="35"/>
    </row>
    <row r="3297" spans="1:8">
      <c r="A3297" s="35" t="s">
        <v>8</v>
      </c>
      <c r="B3297" s="35">
        <v>2023</v>
      </c>
      <c r="C3297" s="35">
        <f t="shared" si="9"/>
        <v>29</v>
      </c>
      <c r="D3297" s="35"/>
      <c r="E3297" s="6">
        <v>4.7932341963053959E-3</v>
      </c>
      <c r="F3297" s="35">
        <f>1-'[1]Life Table'!$E3297</f>
        <v>0.9952067658036946</v>
      </c>
      <c r="G3297" s="35"/>
      <c r="H3297" s="35"/>
    </row>
    <row r="3298" spans="1:8">
      <c r="A3298" s="35" t="s">
        <v>8</v>
      </c>
      <c r="B3298" s="35">
        <v>2023</v>
      </c>
      <c r="C3298" s="35">
        <f t="shared" si="9"/>
        <v>30</v>
      </c>
      <c r="D3298" s="35"/>
      <c r="E3298" s="6">
        <v>4.9890398233171096E-3</v>
      </c>
      <c r="F3298" s="35">
        <f>1-'[1]Life Table'!$E3298</f>
        <v>0.99501096017668289</v>
      </c>
      <c r="G3298" s="35"/>
      <c r="H3298" s="35"/>
    </row>
    <row r="3299" spans="1:8">
      <c r="A3299" s="35" t="s">
        <v>8</v>
      </c>
      <c r="B3299" s="35">
        <v>2023</v>
      </c>
      <c r="C3299" s="35">
        <f t="shared" si="9"/>
        <v>31</v>
      </c>
      <c r="D3299" s="35"/>
      <c r="E3299" s="6">
        <v>5.09614766504074E-3</v>
      </c>
      <c r="F3299" s="35">
        <f>1-'[1]Life Table'!$E3299</f>
        <v>0.99490385233495926</v>
      </c>
      <c r="G3299" s="35"/>
      <c r="H3299" s="35"/>
    </row>
    <row r="3300" spans="1:8">
      <c r="A3300" s="35" t="s">
        <v>8</v>
      </c>
      <c r="B3300" s="35">
        <v>2023</v>
      </c>
      <c r="C3300" s="35">
        <f t="shared" si="9"/>
        <v>32</v>
      </c>
      <c r="D3300" s="35"/>
      <c r="E3300" s="6">
        <v>5.332823687998367E-3</v>
      </c>
      <c r="F3300" s="35">
        <f>1-'[1]Life Table'!$E3300</f>
        <v>0.99466717631200163</v>
      </c>
      <c r="G3300" s="35"/>
      <c r="H3300" s="35"/>
    </row>
    <row r="3301" spans="1:8">
      <c r="A3301" s="35" t="s">
        <v>8</v>
      </c>
      <c r="B3301" s="35">
        <v>2023</v>
      </c>
      <c r="C3301" s="35">
        <f t="shared" si="9"/>
        <v>33</v>
      </c>
      <c r="D3301" s="35"/>
      <c r="E3301" s="6">
        <v>5.5304508453034584E-3</v>
      </c>
      <c r="F3301" s="35">
        <f>1-'[1]Life Table'!$E3301</f>
        <v>0.99446954915469654</v>
      </c>
      <c r="G3301" s="35"/>
      <c r="H3301" s="35"/>
    </row>
    <row r="3302" spans="1:8">
      <c r="A3302" s="35" t="s">
        <v>8</v>
      </c>
      <c r="B3302" s="35">
        <v>2023</v>
      </c>
      <c r="C3302" s="35">
        <f t="shared" si="9"/>
        <v>34</v>
      </c>
      <c r="D3302" s="35"/>
      <c r="E3302" s="6">
        <v>5.8586564369839111E-3</v>
      </c>
      <c r="F3302" s="35">
        <f>1-'[1]Life Table'!$E3302</f>
        <v>0.99414134356301609</v>
      </c>
      <c r="G3302" s="35"/>
      <c r="H3302" s="35"/>
    </row>
    <row r="3303" spans="1:8">
      <c r="A3303" s="35" t="s">
        <v>8</v>
      </c>
      <c r="B3303" s="35">
        <v>2023</v>
      </c>
      <c r="C3303" s="35">
        <f t="shared" si="9"/>
        <v>35</v>
      </c>
      <c r="D3303" s="35"/>
      <c r="E3303" s="6">
        <v>6.1115099419938312E-3</v>
      </c>
      <c r="F3303" s="35">
        <f>1-'[1]Life Table'!$E3303</f>
        <v>0.99388849005800617</v>
      </c>
      <c r="G3303" s="35"/>
      <c r="H3303" s="35"/>
    </row>
    <row r="3304" spans="1:8">
      <c r="A3304" s="35" t="s">
        <v>8</v>
      </c>
      <c r="B3304" s="35">
        <v>2023</v>
      </c>
      <c r="C3304" s="35">
        <f t="shared" si="9"/>
        <v>36</v>
      </c>
      <c r="D3304" s="35"/>
      <c r="E3304" s="6">
        <v>6.3532589567444342E-3</v>
      </c>
      <c r="F3304" s="35">
        <f>1-'[1]Life Table'!$E3304</f>
        <v>0.99364674104325557</v>
      </c>
      <c r="G3304" s="35"/>
      <c r="H3304" s="35"/>
    </row>
    <row r="3305" spans="1:8">
      <c r="A3305" s="35" t="s">
        <v>8</v>
      </c>
      <c r="B3305" s="35">
        <v>2023</v>
      </c>
      <c r="C3305" s="35">
        <f t="shared" si="9"/>
        <v>37</v>
      </c>
      <c r="D3305" s="35"/>
      <c r="E3305" s="6">
        <v>6.5888319543815346E-3</v>
      </c>
      <c r="F3305" s="35">
        <f>1-'[1]Life Table'!$E3305</f>
        <v>0.99341116804561846</v>
      </c>
      <c r="G3305" s="35"/>
      <c r="H3305" s="35"/>
    </row>
    <row r="3306" spans="1:8">
      <c r="A3306" s="35" t="s">
        <v>8</v>
      </c>
      <c r="B3306" s="35">
        <v>2023</v>
      </c>
      <c r="C3306" s="35">
        <f t="shared" si="9"/>
        <v>38</v>
      </c>
      <c r="D3306" s="35"/>
      <c r="E3306" s="6">
        <v>6.8920196601794936E-3</v>
      </c>
      <c r="F3306" s="35">
        <f>1-'[1]Life Table'!$E3306</f>
        <v>0.99310798033982051</v>
      </c>
      <c r="G3306" s="35"/>
      <c r="H3306" s="35"/>
    </row>
    <row r="3307" spans="1:8">
      <c r="A3307" s="35" t="s">
        <v>8</v>
      </c>
      <c r="B3307" s="35">
        <v>2023</v>
      </c>
      <c r="C3307" s="35">
        <f t="shared" si="9"/>
        <v>39</v>
      </c>
      <c r="D3307" s="35"/>
      <c r="E3307" s="6">
        <v>7.1358837174335674E-3</v>
      </c>
      <c r="F3307" s="35">
        <f>1-'[1]Life Table'!$E3307</f>
        <v>0.99286411628256643</v>
      </c>
      <c r="G3307" s="35"/>
      <c r="H3307" s="35"/>
    </row>
    <row r="3308" spans="1:8">
      <c r="A3308" s="35" t="s">
        <v>8</v>
      </c>
      <c r="B3308" s="35">
        <v>2023</v>
      </c>
      <c r="C3308" s="35">
        <f t="shared" si="9"/>
        <v>40</v>
      </c>
      <c r="D3308" s="35"/>
      <c r="E3308" s="6">
        <v>7.5064228165361291E-3</v>
      </c>
      <c r="F3308" s="35">
        <f>1-'[1]Life Table'!$E3308</f>
        <v>0.99249357718346387</v>
      </c>
      <c r="G3308" s="35"/>
      <c r="H3308" s="35"/>
    </row>
    <row r="3309" spans="1:8">
      <c r="A3309" s="35" t="s">
        <v>8</v>
      </c>
      <c r="B3309" s="35">
        <v>2023</v>
      </c>
      <c r="C3309" s="35">
        <f t="shared" si="9"/>
        <v>41</v>
      </c>
      <c r="D3309" s="35"/>
      <c r="E3309" s="6">
        <v>7.6671595933606174E-3</v>
      </c>
      <c r="F3309" s="35">
        <f>1-'[1]Life Table'!$E3309</f>
        <v>0.99233284040663938</v>
      </c>
      <c r="G3309" s="35"/>
      <c r="H3309" s="35"/>
    </row>
    <row r="3310" spans="1:8">
      <c r="A3310" s="35" t="s">
        <v>8</v>
      </c>
      <c r="B3310" s="35">
        <v>2023</v>
      </c>
      <c r="C3310" s="35">
        <f t="shared" si="9"/>
        <v>42</v>
      </c>
      <c r="D3310" s="35"/>
      <c r="E3310" s="6">
        <v>8.0879599553616011E-3</v>
      </c>
      <c r="F3310" s="35">
        <f>1-'[1]Life Table'!$E3310</f>
        <v>0.9919120400446384</v>
      </c>
      <c r="G3310" s="35"/>
      <c r="H3310" s="35"/>
    </row>
    <row r="3311" spans="1:8">
      <c r="A3311" s="35" t="s">
        <v>8</v>
      </c>
      <c r="B3311" s="35">
        <v>2023</v>
      </c>
      <c r="C3311" s="35">
        <f t="shared" si="9"/>
        <v>43</v>
      </c>
      <c r="D3311" s="35"/>
      <c r="E3311" s="6">
        <v>8.3245353683444323E-3</v>
      </c>
      <c r="F3311" s="35">
        <f>1-'[1]Life Table'!$E3311</f>
        <v>0.99167546463165557</v>
      </c>
      <c r="G3311" s="35"/>
      <c r="H3311" s="35"/>
    </row>
    <row r="3312" spans="1:8">
      <c r="A3312" s="35" t="s">
        <v>8</v>
      </c>
      <c r="B3312" s="35">
        <v>2023</v>
      </c>
      <c r="C3312" s="35">
        <f t="shared" si="9"/>
        <v>44</v>
      </c>
      <c r="D3312" s="35"/>
      <c r="E3312" s="6">
        <v>8.7850987488095056E-3</v>
      </c>
      <c r="F3312" s="35">
        <f>1-'[1]Life Table'!$E3312</f>
        <v>0.99121490125119049</v>
      </c>
      <c r="G3312" s="35"/>
      <c r="H3312" s="35"/>
    </row>
    <row r="3313" spans="1:8">
      <c r="A3313" s="35" t="s">
        <v>8</v>
      </c>
      <c r="B3313" s="35">
        <v>2023</v>
      </c>
      <c r="C3313" s="35">
        <f t="shared" si="9"/>
        <v>45</v>
      </c>
      <c r="D3313" s="35"/>
      <c r="E3313" s="6">
        <v>9.1996815011907707E-3</v>
      </c>
      <c r="F3313" s="35">
        <f>1-'[1]Life Table'!$E3313</f>
        <v>0.99080031849880923</v>
      </c>
      <c r="G3313" s="35"/>
      <c r="H3313" s="35"/>
    </row>
    <row r="3314" spans="1:8">
      <c r="A3314" s="35" t="s">
        <v>8</v>
      </c>
      <c r="B3314" s="35">
        <v>2023</v>
      </c>
      <c r="C3314" s="35">
        <f t="shared" si="9"/>
        <v>46</v>
      </c>
      <c r="D3314" s="35"/>
      <c r="E3314" s="6">
        <v>9.5394067016788542E-3</v>
      </c>
      <c r="F3314" s="35">
        <f>1-'[1]Life Table'!$E3314</f>
        <v>0.99046059329832115</v>
      </c>
      <c r="G3314" s="35"/>
      <c r="H3314" s="35"/>
    </row>
    <row r="3315" spans="1:8">
      <c r="A3315" s="35" t="s">
        <v>8</v>
      </c>
      <c r="B3315" s="35">
        <v>2023</v>
      </c>
      <c r="C3315" s="35">
        <f t="shared" si="9"/>
        <v>47</v>
      </c>
      <c r="D3315" s="35"/>
      <c r="E3315" s="6">
        <v>9.9897237690037555E-3</v>
      </c>
      <c r="F3315" s="35">
        <f>1-'[1]Life Table'!$E3315</f>
        <v>0.99001027623099624</v>
      </c>
      <c r="G3315" s="35"/>
      <c r="H3315" s="35"/>
    </row>
    <row r="3316" spans="1:8">
      <c r="A3316" s="35" t="s">
        <v>8</v>
      </c>
      <c r="B3316" s="35">
        <v>2023</v>
      </c>
      <c r="C3316" s="35">
        <f t="shared" si="9"/>
        <v>48</v>
      </c>
      <c r="D3316" s="35"/>
      <c r="E3316" s="6">
        <v>1.059209787544579E-2</v>
      </c>
      <c r="F3316" s="35">
        <f>1-'[1]Life Table'!$E3316</f>
        <v>0.98940790212455421</v>
      </c>
      <c r="G3316" s="35"/>
      <c r="H3316" s="35"/>
    </row>
    <row r="3317" spans="1:8">
      <c r="A3317" s="35" t="s">
        <v>8</v>
      </c>
      <c r="B3317" s="35">
        <v>2023</v>
      </c>
      <c r="C3317" s="35">
        <f t="shared" si="9"/>
        <v>49</v>
      </c>
      <c r="D3317" s="35"/>
      <c r="E3317" s="6">
        <v>1.117160271107065E-2</v>
      </c>
      <c r="F3317" s="35">
        <f>1-'[1]Life Table'!$E3317</f>
        <v>0.98882839728892935</v>
      </c>
      <c r="G3317" s="35"/>
      <c r="H3317" s="35"/>
    </row>
    <row r="3318" spans="1:8">
      <c r="A3318" s="35" t="s">
        <v>8</v>
      </c>
      <c r="B3318" s="35">
        <v>2023</v>
      </c>
      <c r="C3318" s="35">
        <f t="shared" si="9"/>
        <v>50</v>
      </c>
      <c r="D3318" s="35"/>
      <c r="E3318" s="6">
        <v>1.1997428559397449E-2</v>
      </c>
      <c r="F3318" s="35">
        <f>1-'[1]Life Table'!$E3318</f>
        <v>0.98800257144060255</v>
      </c>
      <c r="G3318" s="35"/>
      <c r="H3318" s="35"/>
    </row>
    <row r="3319" spans="1:8">
      <c r="A3319" s="35" t="s">
        <v>8</v>
      </c>
      <c r="B3319" s="35">
        <v>2023</v>
      </c>
      <c r="C3319" s="35">
        <f t="shared" si="9"/>
        <v>51</v>
      </c>
      <c r="D3319" s="35"/>
      <c r="E3319" s="6">
        <v>1.2470779131289359E-2</v>
      </c>
      <c r="F3319" s="35">
        <f>1-'[1]Life Table'!$E3319</f>
        <v>0.98752922086871064</v>
      </c>
      <c r="G3319" s="35"/>
      <c r="H3319" s="35"/>
    </row>
    <row r="3320" spans="1:8">
      <c r="A3320" s="35" t="s">
        <v>8</v>
      </c>
      <c r="B3320" s="35">
        <v>2023</v>
      </c>
      <c r="C3320" s="35">
        <f t="shared" si="9"/>
        <v>52</v>
      </c>
      <c r="D3320" s="35"/>
      <c r="E3320" s="6">
        <v>1.337902524866608E-2</v>
      </c>
      <c r="F3320" s="35">
        <f>1-'[1]Life Table'!$E3320</f>
        <v>0.98662097475133392</v>
      </c>
      <c r="G3320" s="35"/>
      <c r="H3320" s="35"/>
    </row>
    <row r="3321" spans="1:8">
      <c r="A3321" s="35" t="s">
        <v>8</v>
      </c>
      <c r="B3321" s="35">
        <v>2023</v>
      </c>
      <c r="C3321" s="35">
        <f t="shared" si="9"/>
        <v>53</v>
      </c>
      <c r="D3321" s="35"/>
      <c r="E3321" s="6">
        <v>1.403863527936333E-2</v>
      </c>
      <c r="F3321" s="35">
        <f>1-'[1]Life Table'!$E3321</f>
        <v>0.98596136472063667</v>
      </c>
      <c r="G3321" s="35"/>
      <c r="H3321" s="35"/>
    </row>
    <row r="3322" spans="1:8">
      <c r="A3322" s="35" t="s">
        <v>8</v>
      </c>
      <c r="B3322" s="35">
        <v>2023</v>
      </c>
      <c r="C3322" s="35">
        <f t="shared" si="9"/>
        <v>54</v>
      </c>
      <c r="D3322" s="35"/>
      <c r="E3322" s="6">
        <v>1.497203648919487E-2</v>
      </c>
      <c r="F3322" s="35">
        <f>1-'[1]Life Table'!$E3322</f>
        <v>0.98502796351080513</v>
      </c>
      <c r="G3322" s="35"/>
      <c r="H3322" s="35"/>
    </row>
    <row r="3323" spans="1:8">
      <c r="A3323" s="35" t="s">
        <v>8</v>
      </c>
      <c r="B3323" s="35">
        <v>2023</v>
      </c>
      <c r="C3323" s="35">
        <f t="shared" si="9"/>
        <v>55</v>
      </c>
      <c r="D3323" s="35"/>
      <c r="E3323" s="6">
        <v>1.5764022637152712E-2</v>
      </c>
      <c r="F3323" s="35">
        <f>1-'[1]Life Table'!$E3323</f>
        <v>0.98423597736284729</v>
      </c>
      <c r="G3323" s="35"/>
      <c r="H3323" s="35"/>
    </row>
    <row r="3324" spans="1:8">
      <c r="A3324" s="35" t="s">
        <v>8</v>
      </c>
      <c r="B3324" s="35">
        <v>2023</v>
      </c>
      <c r="C3324" s="35">
        <f t="shared" si="9"/>
        <v>56</v>
      </c>
      <c r="D3324" s="35"/>
      <c r="E3324" s="6">
        <v>1.668254361444621E-2</v>
      </c>
      <c r="F3324" s="35">
        <f>1-'[1]Life Table'!$E3324</f>
        <v>0.98331745638555379</v>
      </c>
      <c r="G3324" s="35"/>
      <c r="H3324" s="35"/>
    </row>
    <row r="3325" spans="1:8">
      <c r="A3325" s="35" t="s">
        <v>8</v>
      </c>
      <c r="B3325" s="35">
        <v>2023</v>
      </c>
      <c r="C3325" s="35">
        <f t="shared" si="9"/>
        <v>57</v>
      </c>
      <c r="D3325" s="35"/>
      <c r="E3325" s="6">
        <v>1.762586734421356E-2</v>
      </c>
      <c r="F3325" s="35">
        <f>1-'[1]Life Table'!$E3325</f>
        <v>0.98237413265578644</v>
      </c>
      <c r="G3325" s="35"/>
      <c r="H3325" s="35"/>
    </row>
    <row r="3326" spans="1:8">
      <c r="A3326" s="35" t="s">
        <v>8</v>
      </c>
      <c r="B3326" s="35">
        <v>2023</v>
      </c>
      <c r="C3326" s="35">
        <f t="shared" si="9"/>
        <v>58</v>
      </c>
      <c r="D3326" s="35"/>
      <c r="E3326" s="6">
        <v>1.896524867177107E-2</v>
      </c>
      <c r="F3326" s="35">
        <f>1-'[1]Life Table'!$E3326</f>
        <v>0.98103475132822893</v>
      </c>
      <c r="G3326" s="35"/>
      <c r="H3326" s="35"/>
    </row>
    <row r="3327" spans="1:8">
      <c r="A3327" s="35" t="s">
        <v>8</v>
      </c>
      <c r="B3327" s="35">
        <v>2023</v>
      </c>
      <c r="C3327" s="35">
        <f t="shared" si="9"/>
        <v>59</v>
      </c>
      <c r="D3327" s="35"/>
      <c r="E3327" s="6">
        <v>2.0317466495019091E-2</v>
      </c>
      <c r="F3327" s="35">
        <f>1-'[1]Life Table'!$E3327</f>
        <v>0.97968253350498091</v>
      </c>
      <c r="G3327" s="35"/>
      <c r="H3327" s="35"/>
    </row>
    <row r="3328" spans="1:8">
      <c r="A3328" s="35" t="s">
        <v>8</v>
      </c>
      <c r="B3328" s="35">
        <v>2023</v>
      </c>
      <c r="C3328" s="35">
        <f t="shared" si="9"/>
        <v>60</v>
      </c>
      <c r="D3328" s="35"/>
      <c r="E3328" s="6">
        <v>2.2327497048812091E-2</v>
      </c>
      <c r="F3328" s="35">
        <f>1-'[1]Life Table'!$E3328</f>
        <v>0.97767250295118791</v>
      </c>
      <c r="G3328" s="35"/>
      <c r="H3328" s="35"/>
    </row>
    <row r="3329" spans="1:8">
      <c r="A3329" s="35" t="s">
        <v>8</v>
      </c>
      <c r="B3329" s="35">
        <v>2023</v>
      </c>
      <c r="C3329" s="35">
        <f t="shared" si="9"/>
        <v>61</v>
      </c>
      <c r="D3329" s="35"/>
      <c r="E3329" s="6">
        <v>2.362324752803235E-2</v>
      </c>
      <c r="F3329" s="35">
        <f>1-'[1]Life Table'!$E3329</f>
        <v>0.97637675247196765</v>
      </c>
      <c r="G3329" s="35"/>
      <c r="H3329" s="35"/>
    </row>
    <row r="3330" spans="1:8">
      <c r="A3330" s="35" t="s">
        <v>8</v>
      </c>
      <c r="B3330" s="35">
        <v>2023</v>
      </c>
      <c r="C3330" s="35">
        <f t="shared" si="9"/>
        <v>62</v>
      </c>
      <c r="D3330" s="35"/>
      <c r="E3330" s="6">
        <v>2.591742652280404E-2</v>
      </c>
      <c r="F3330" s="35">
        <f>1-'[1]Life Table'!$E3330</f>
        <v>0.97408257347719596</v>
      </c>
      <c r="G3330" s="35"/>
      <c r="H3330" s="35"/>
    </row>
    <row r="3331" spans="1:8">
      <c r="A3331" s="35" t="s">
        <v>8</v>
      </c>
      <c r="B3331" s="35">
        <v>2023</v>
      </c>
      <c r="C3331" s="35">
        <f t="shared" si="9"/>
        <v>63</v>
      </c>
      <c r="D3331" s="35"/>
      <c r="E3331" s="6">
        <v>2.798132393714103E-2</v>
      </c>
      <c r="F3331" s="35">
        <f>1-'[1]Life Table'!$E3331</f>
        <v>0.97201867606285897</v>
      </c>
      <c r="G3331" s="35"/>
      <c r="H3331" s="35"/>
    </row>
    <row r="3332" spans="1:8">
      <c r="A3332" s="35" t="s">
        <v>8</v>
      </c>
      <c r="B3332" s="35">
        <v>2023</v>
      </c>
      <c r="C3332" s="35">
        <f t="shared" si="9"/>
        <v>64</v>
      </c>
      <c r="D3332" s="35"/>
      <c r="E3332" s="6">
        <v>3.0480469298864721E-2</v>
      </c>
      <c r="F3332" s="35">
        <f>1-'[1]Life Table'!$E3332</f>
        <v>0.96951953070113528</v>
      </c>
      <c r="G3332" s="35"/>
      <c r="H3332" s="35"/>
    </row>
    <row r="3333" spans="1:8">
      <c r="A3333" s="35" t="s">
        <v>8</v>
      </c>
      <c r="B3333" s="35">
        <v>2023</v>
      </c>
      <c r="C3333" s="35">
        <f t="shared" si="9"/>
        <v>65</v>
      </c>
      <c r="D3333" s="35"/>
      <c r="E3333" s="6">
        <v>3.3056100967616693E-2</v>
      </c>
      <c r="F3333" s="35">
        <f>1-'[1]Life Table'!$E3333</f>
        <v>0.96694389903238331</v>
      </c>
      <c r="G3333" s="35"/>
      <c r="H3333" s="35"/>
    </row>
    <row r="3334" spans="1:8">
      <c r="A3334" s="35" t="s">
        <v>8</v>
      </c>
      <c r="B3334" s="35">
        <v>2023</v>
      </c>
      <c r="C3334" s="35">
        <f t="shared" ref="C3334:C3367" si="10">C3333+1</f>
        <v>66</v>
      </c>
      <c r="D3334" s="35"/>
      <c r="E3334" s="6">
        <v>3.5458119131047572E-2</v>
      </c>
      <c r="F3334" s="35">
        <f>1-'[1]Life Table'!$E3334</f>
        <v>0.96454188086895243</v>
      </c>
      <c r="G3334" s="35"/>
      <c r="H3334" s="35"/>
    </row>
    <row r="3335" spans="1:8">
      <c r="A3335" s="35" t="s">
        <v>8</v>
      </c>
      <c r="B3335" s="35">
        <v>2023</v>
      </c>
      <c r="C3335" s="35">
        <f t="shared" si="10"/>
        <v>67</v>
      </c>
      <c r="D3335" s="35"/>
      <c r="E3335" s="6">
        <v>3.8432308112776432E-2</v>
      </c>
      <c r="F3335" s="35">
        <f>1-'[1]Life Table'!$E3335</f>
        <v>0.96156769188722357</v>
      </c>
      <c r="G3335" s="35"/>
      <c r="H3335" s="35"/>
    </row>
    <row r="3336" spans="1:8">
      <c r="A3336" s="35" t="s">
        <v>8</v>
      </c>
      <c r="B3336" s="35">
        <v>2023</v>
      </c>
      <c r="C3336" s="35">
        <f t="shared" si="10"/>
        <v>68</v>
      </c>
      <c r="D3336" s="35"/>
      <c r="E3336" s="6">
        <v>4.1895967567387338E-2</v>
      </c>
      <c r="F3336" s="35">
        <f>1-'[1]Life Table'!$E3336</f>
        <v>0.95810403243261266</v>
      </c>
      <c r="G3336" s="35"/>
      <c r="H3336" s="35"/>
    </row>
    <row r="3337" spans="1:8">
      <c r="A3337" s="35" t="s">
        <v>8</v>
      </c>
      <c r="B3337" s="35">
        <v>2023</v>
      </c>
      <c r="C3337" s="35">
        <f t="shared" si="10"/>
        <v>69</v>
      </c>
      <c r="D3337" s="35"/>
      <c r="E3337" s="6">
        <v>4.5376782165626461E-2</v>
      </c>
      <c r="F3337" s="35">
        <f>1-'[1]Life Table'!$E3337</f>
        <v>0.95462321783437354</v>
      </c>
      <c r="G3337" s="35"/>
      <c r="H3337" s="35"/>
    </row>
    <row r="3338" spans="1:8">
      <c r="A3338" s="35" t="s">
        <v>8</v>
      </c>
      <c r="B3338" s="35">
        <v>2023</v>
      </c>
      <c r="C3338" s="35">
        <f t="shared" si="10"/>
        <v>70</v>
      </c>
      <c r="D3338" s="35"/>
      <c r="E3338" s="6">
        <v>5.0498270995734451E-2</v>
      </c>
      <c r="F3338" s="35">
        <f>1-'[1]Life Table'!$E3338</f>
        <v>0.94950172900426555</v>
      </c>
      <c r="G3338" s="35"/>
      <c r="H3338" s="35"/>
    </row>
    <row r="3339" spans="1:8">
      <c r="A3339" s="35" t="s">
        <v>8</v>
      </c>
      <c r="B3339" s="35">
        <v>2023</v>
      </c>
      <c r="C3339" s="35">
        <f t="shared" si="10"/>
        <v>71</v>
      </c>
      <c r="D3339" s="35"/>
      <c r="E3339" s="6">
        <v>5.3874595307630058E-2</v>
      </c>
      <c r="F3339" s="35">
        <f>1-'[1]Life Table'!$E3339</f>
        <v>0.94612540469236994</v>
      </c>
      <c r="G3339" s="35"/>
      <c r="H3339" s="35"/>
    </row>
    <row r="3340" spans="1:8">
      <c r="A3340" s="35" t="s">
        <v>8</v>
      </c>
      <c r="B3340" s="35">
        <v>2023</v>
      </c>
      <c r="C3340" s="35">
        <f t="shared" si="10"/>
        <v>72</v>
      </c>
      <c r="D3340" s="35"/>
      <c r="E3340" s="6">
        <v>5.9754186156666611E-2</v>
      </c>
      <c r="F3340" s="35">
        <f>1-'[1]Life Table'!$E3340</f>
        <v>0.94024581384333339</v>
      </c>
      <c r="G3340" s="35"/>
      <c r="H3340" s="35"/>
    </row>
    <row r="3341" spans="1:8">
      <c r="A3341" s="35" t="s">
        <v>8</v>
      </c>
      <c r="B3341" s="35">
        <v>2023</v>
      </c>
      <c r="C3341" s="35">
        <f t="shared" si="10"/>
        <v>73</v>
      </c>
      <c r="D3341" s="35"/>
      <c r="E3341" s="6">
        <v>6.4884550281138709E-2</v>
      </c>
      <c r="F3341" s="35">
        <f>1-'[1]Life Table'!$E3341</f>
        <v>0.93511544971886129</v>
      </c>
      <c r="G3341" s="35"/>
      <c r="H3341" s="35"/>
    </row>
    <row r="3342" spans="1:8">
      <c r="A3342" s="35" t="s">
        <v>8</v>
      </c>
      <c r="B3342" s="35">
        <v>2023</v>
      </c>
      <c r="C3342" s="35">
        <f t="shared" si="10"/>
        <v>74</v>
      </c>
      <c r="D3342" s="35"/>
      <c r="E3342" s="6">
        <v>7.118448032662561E-2</v>
      </c>
      <c r="F3342" s="35">
        <f>1-'[1]Life Table'!$E3342</f>
        <v>0.92881551967337439</v>
      </c>
      <c r="G3342" s="35"/>
      <c r="H3342" s="35"/>
    </row>
    <row r="3343" spans="1:8">
      <c r="A3343" s="35" t="s">
        <v>8</v>
      </c>
      <c r="B3343" s="35">
        <v>2023</v>
      </c>
      <c r="C3343" s="35">
        <f t="shared" si="10"/>
        <v>75</v>
      </c>
      <c r="D3343" s="35"/>
      <c r="E3343" s="6">
        <v>7.762454029666821E-2</v>
      </c>
      <c r="F3343" s="35">
        <f>1-'[1]Life Table'!$E3343</f>
        <v>0.92237545970333179</v>
      </c>
      <c r="G3343" s="35"/>
      <c r="H3343" s="35"/>
    </row>
    <row r="3344" spans="1:8">
      <c r="A3344" s="35" t="s">
        <v>8</v>
      </c>
      <c r="B3344" s="35">
        <v>2023</v>
      </c>
      <c r="C3344" s="35">
        <f t="shared" si="10"/>
        <v>76</v>
      </c>
      <c r="D3344" s="35"/>
      <c r="E3344" s="6">
        <v>8.3896371105943501E-2</v>
      </c>
      <c r="F3344" s="35">
        <f>1-'[1]Life Table'!$E3344</f>
        <v>0.9161036288940565</v>
      </c>
      <c r="G3344" s="35"/>
      <c r="H3344" s="35"/>
    </row>
    <row r="3345" spans="1:8">
      <c r="A3345" s="35" t="s">
        <v>8</v>
      </c>
      <c r="B3345" s="35">
        <v>2023</v>
      </c>
      <c r="C3345" s="35">
        <f t="shared" si="10"/>
        <v>77</v>
      </c>
      <c r="D3345" s="35"/>
      <c r="E3345" s="6">
        <v>9.062530412735903E-2</v>
      </c>
      <c r="F3345" s="35">
        <f>1-'[1]Life Table'!$E3345</f>
        <v>0.90937469587264097</v>
      </c>
      <c r="G3345" s="35"/>
      <c r="H3345" s="35"/>
    </row>
    <row r="3346" spans="1:8">
      <c r="A3346" s="35" t="s">
        <v>8</v>
      </c>
      <c r="B3346" s="35">
        <v>2023</v>
      </c>
      <c r="C3346" s="35">
        <f t="shared" si="10"/>
        <v>78</v>
      </c>
      <c r="D3346" s="35"/>
      <c r="E3346" s="6">
        <v>9.8964180213130248E-2</v>
      </c>
      <c r="F3346" s="35">
        <f>1-'[1]Life Table'!$E3346</f>
        <v>0.90103581978686975</v>
      </c>
      <c r="G3346" s="35"/>
      <c r="H3346" s="35"/>
    </row>
    <row r="3347" spans="1:8">
      <c r="A3347" s="35" t="s">
        <v>8</v>
      </c>
      <c r="B3347" s="35">
        <v>2023</v>
      </c>
      <c r="C3347" s="35">
        <f t="shared" si="10"/>
        <v>79</v>
      </c>
      <c r="D3347" s="35"/>
      <c r="E3347" s="6">
        <v>0.1064546683735703</v>
      </c>
      <c r="F3347" s="35">
        <f>1-'[1]Life Table'!$E3347</f>
        <v>0.89354533162642968</v>
      </c>
      <c r="G3347" s="35"/>
      <c r="H3347" s="35"/>
    </row>
    <row r="3348" spans="1:8">
      <c r="A3348" s="35" t="s">
        <v>8</v>
      </c>
      <c r="B3348" s="35">
        <v>2023</v>
      </c>
      <c r="C3348" s="35">
        <f t="shared" si="10"/>
        <v>80</v>
      </c>
      <c r="D3348" s="35"/>
      <c r="E3348" s="6">
        <v>0.11622668230552249</v>
      </c>
      <c r="F3348" s="35">
        <f>1-'[1]Life Table'!$E3348</f>
        <v>0.88377331769447753</v>
      </c>
      <c r="G3348" s="35"/>
      <c r="H3348" s="35"/>
    </row>
    <row r="3349" spans="1:8">
      <c r="A3349" s="35" t="s">
        <v>8</v>
      </c>
      <c r="B3349" s="35">
        <v>2023</v>
      </c>
      <c r="C3349" s="35">
        <f t="shared" si="10"/>
        <v>81</v>
      </c>
      <c r="D3349" s="35"/>
      <c r="E3349" s="6">
        <v>0.1233189222281964</v>
      </c>
      <c r="F3349" s="35">
        <f>1-'[1]Life Table'!$E3349</f>
        <v>0.8766810777718036</v>
      </c>
      <c r="G3349" s="35"/>
      <c r="H3349" s="35"/>
    </row>
    <row r="3350" spans="1:8">
      <c r="A3350" s="35" t="s">
        <v>8</v>
      </c>
      <c r="B3350" s="35">
        <v>2023</v>
      </c>
      <c r="C3350" s="35">
        <f t="shared" si="10"/>
        <v>82</v>
      </c>
      <c r="D3350" s="35"/>
      <c r="E3350" s="6">
        <v>0.13544046396613341</v>
      </c>
      <c r="F3350" s="35">
        <f>1-'[1]Life Table'!$E3350</f>
        <v>0.86455953603386659</v>
      </c>
      <c r="G3350" s="35"/>
      <c r="H3350" s="35"/>
    </row>
    <row r="3351" spans="1:8">
      <c r="A3351" s="35" t="s">
        <v>8</v>
      </c>
      <c r="B3351" s="35">
        <v>2023</v>
      </c>
      <c r="C3351" s="35">
        <f t="shared" si="10"/>
        <v>83</v>
      </c>
      <c r="D3351" s="35"/>
      <c r="E3351" s="6">
        <v>0.14617554603920921</v>
      </c>
      <c r="F3351" s="35">
        <f>1-'[1]Life Table'!$E3351</f>
        <v>0.85382445396079076</v>
      </c>
      <c r="G3351" s="35"/>
      <c r="H3351" s="35"/>
    </row>
    <row r="3352" spans="1:8">
      <c r="A3352" s="35" t="s">
        <v>8</v>
      </c>
      <c r="B3352" s="35">
        <v>2023</v>
      </c>
      <c r="C3352" s="35">
        <f t="shared" si="10"/>
        <v>84</v>
      </c>
      <c r="D3352" s="35"/>
      <c r="E3352" s="6">
        <v>0.1592909332572098</v>
      </c>
      <c r="F3352" s="35">
        <f>1-'[1]Life Table'!$E3352</f>
        <v>0.84070906674279022</v>
      </c>
      <c r="G3352" s="35"/>
      <c r="H3352" s="35"/>
    </row>
    <row r="3353" spans="1:8">
      <c r="A3353" s="35" t="s">
        <v>8</v>
      </c>
      <c r="B3353" s="35">
        <v>2023</v>
      </c>
      <c r="C3353" s="35">
        <f t="shared" si="10"/>
        <v>85</v>
      </c>
      <c r="D3353" s="35"/>
      <c r="E3353" s="6">
        <v>0.17064798733877759</v>
      </c>
      <c r="F3353" s="35">
        <f>1-'[1]Life Table'!$E3353</f>
        <v>0.82935201266122238</v>
      </c>
      <c r="G3353" s="35"/>
      <c r="H3353" s="35"/>
    </row>
    <row r="3354" spans="1:8">
      <c r="A3354" s="35" t="s">
        <v>8</v>
      </c>
      <c r="B3354" s="35">
        <v>2023</v>
      </c>
      <c r="C3354" s="35">
        <f t="shared" si="10"/>
        <v>86</v>
      </c>
      <c r="D3354" s="35"/>
      <c r="E3354" s="6">
        <v>0.18289619819783021</v>
      </c>
      <c r="F3354" s="35">
        <f>1-'[1]Life Table'!$E3354</f>
        <v>0.81710380180216979</v>
      </c>
      <c r="G3354" s="35"/>
      <c r="H3354" s="35"/>
    </row>
    <row r="3355" spans="1:8">
      <c r="A3355" s="35" t="s">
        <v>8</v>
      </c>
      <c r="B3355" s="35">
        <v>2023</v>
      </c>
      <c r="C3355" s="35">
        <f t="shared" si="10"/>
        <v>87</v>
      </c>
      <c r="D3355" s="35"/>
      <c r="E3355" s="6">
        <v>0.19498973701589101</v>
      </c>
      <c r="F3355" s="35">
        <f>1-'[1]Life Table'!$E3355</f>
        <v>0.80501026298410894</v>
      </c>
      <c r="G3355" s="35"/>
      <c r="H3355" s="35"/>
    </row>
    <row r="3356" spans="1:8">
      <c r="A3356" s="35" t="s">
        <v>8</v>
      </c>
      <c r="B3356" s="35">
        <v>2023</v>
      </c>
      <c r="C3356" s="35">
        <f t="shared" si="10"/>
        <v>88</v>
      </c>
      <c r="D3356" s="35"/>
      <c r="E3356" s="6">
        <v>0.2082794174063424</v>
      </c>
      <c r="F3356" s="35">
        <f>1-'[1]Life Table'!$E3356</f>
        <v>0.79172058259365763</v>
      </c>
      <c r="G3356" s="35"/>
      <c r="H3356" s="35"/>
    </row>
    <row r="3357" spans="1:8">
      <c r="A3357" s="35" t="s">
        <v>8</v>
      </c>
      <c r="B3357" s="35">
        <v>2023</v>
      </c>
      <c r="C3357" s="35">
        <f t="shared" si="10"/>
        <v>89</v>
      </c>
      <c r="D3357" s="35"/>
      <c r="E3357" s="6">
        <v>0.22067471154998131</v>
      </c>
      <c r="F3357" s="35">
        <f>1-'[1]Life Table'!$E3357</f>
        <v>0.77932528845001869</v>
      </c>
      <c r="G3357" s="35"/>
      <c r="H3357" s="35"/>
    </row>
    <row r="3358" spans="1:8">
      <c r="A3358" s="35" t="s">
        <v>8</v>
      </c>
      <c r="B3358" s="35">
        <v>2023</v>
      </c>
      <c r="C3358" s="35">
        <f t="shared" si="10"/>
        <v>90</v>
      </c>
      <c r="D3358" s="35"/>
      <c r="E3358" s="6">
        <v>0.2370969798656862</v>
      </c>
      <c r="F3358" s="35">
        <f>1-'[1]Life Table'!$E3358</f>
        <v>0.76290302013431377</v>
      </c>
      <c r="G3358" s="35"/>
      <c r="H3358" s="35"/>
    </row>
    <row r="3359" spans="1:8">
      <c r="A3359" s="35" t="s">
        <v>8</v>
      </c>
      <c r="B3359" s="35">
        <v>2023</v>
      </c>
      <c r="C3359" s="35">
        <f t="shared" si="10"/>
        <v>91</v>
      </c>
      <c r="D3359" s="35"/>
      <c r="E3359" s="6">
        <v>0.24751374313387661</v>
      </c>
      <c r="F3359" s="35">
        <f>1-'[1]Life Table'!$E3359</f>
        <v>0.75248625686612336</v>
      </c>
      <c r="G3359" s="35"/>
      <c r="H3359" s="35"/>
    </row>
    <row r="3360" spans="1:8">
      <c r="A3360" s="35" t="s">
        <v>8</v>
      </c>
      <c r="B3360" s="35">
        <v>2023</v>
      </c>
      <c r="C3360" s="35">
        <f t="shared" si="10"/>
        <v>92</v>
      </c>
      <c r="D3360" s="35"/>
      <c r="E3360" s="6">
        <v>0.26418443959140159</v>
      </c>
      <c r="F3360" s="35">
        <f>1-'[1]Life Table'!$E3360</f>
        <v>0.73581556040859841</v>
      </c>
      <c r="G3360" s="35"/>
      <c r="H3360" s="35"/>
    </row>
    <row r="3361" spans="1:8">
      <c r="A3361" s="35" t="s">
        <v>8</v>
      </c>
      <c r="B3361" s="35">
        <v>2023</v>
      </c>
      <c r="C3361" s="35">
        <f t="shared" si="10"/>
        <v>93</v>
      </c>
      <c r="D3361" s="35"/>
      <c r="E3361" s="6">
        <v>0.27905005837421981</v>
      </c>
      <c r="F3361" s="35">
        <f>1-'[1]Life Table'!$E3361</f>
        <v>0.72094994162578019</v>
      </c>
      <c r="G3361" s="35"/>
      <c r="H3361" s="35"/>
    </row>
    <row r="3362" spans="1:8">
      <c r="A3362" s="35" t="s">
        <v>8</v>
      </c>
      <c r="B3362" s="35">
        <v>2023</v>
      </c>
      <c r="C3362" s="35">
        <f t="shared" si="10"/>
        <v>94</v>
      </c>
      <c r="D3362" s="35"/>
      <c r="E3362" s="6">
        <v>0.29564949545488989</v>
      </c>
      <c r="F3362" s="35">
        <f>1-'[1]Life Table'!$E3362</f>
        <v>0.70435050454511017</v>
      </c>
      <c r="G3362" s="35"/>
      <c r="H3362" s="35"/>
    </row>
    <row r="3363" spans="1:8">
      <c r="A3363" s="35" t="s">
        <v>8</v>
      </c>
      <c r="B3363" s="35">
        <v>2023</v>
      </c>
      <c r="C3363" s="35">
        <f t="shared" si="10"/>
        <v>95</v>
      </c>
      <c r="D3363" s="35"/>
      <c r="E3363" s="6">
        <v>0.31275834631231381</v>
      </c>
      <c r="F3363" s="35">
        <f>1-'[1]Life Table'!$E3363</f>
        <v>0.68724165368768619</v>
      </c>
      <c r="G3363" s="35"/>
      <c r="H3363" s="35"/>
    </row>
    <row r="3364" spans="1:8">
      <c r="A3364" s="35" t="s">
        <v>8</v>
      </c>
      <c r="B3364" s="35">
        <v>2023</v>
      </c>
      <c r="C3364" s="35">
        <f t="shared" si="10"/>
        <v>96</v>
      </c>
      <c r="D3364" s="35"/>
      <c r="E3364" s="6">
        <v>0.32794007962730348</v>
      </c>
      <c r="F3364" s="35">
        <f>1-'[1]Life Table'!$E3364</f>
        <v>0.67205992037269646</v>
      </c>
      <c r="G3364" s="35"/>
      <c r="H3364" s="35"/>
    </row>
    <row r="3365" spans="1:8">
      <c r="A3365" s="35" t="s">
        <v>8</v>
      </c>
      <c r="B3365" s="35">
        <v>2023</v>
      </c>
      <c r="C3365" s="35">
        <f t="shared" si="10"/>
        <v>97</v>
      </c>
      <c r="D3365" s="35"/>
      <c r="E3365" s="6">
        <v>0.34240746906082459</v>
      </c>
      <c r="F3365" s="35">
        <f>1-'[1]Life Table'!$E3365</f>
        <v>0.65759253093917547</v>
      </c>
      <c r="G3365" s="35"/>
      <c r="H3365" s="35"/>
    </row>
    <row r="3366" spans="1:8">
      <c r="A3366" s="35" t="s">
        <v>8</v>
      </c>
      <c r="B3366" s="35">
        <v>2023</v>
      </c>
      <c r="C3366" s="35">
        <f t="shared" si="10"/>
        <v>98</v>
      </c>
      <c r="D3366" s="35"/>
      <c r="E3366" s="6">
        <v>0.3560702048353227</v>
      </c>
      <c r="F3366" s="35">
        <f>1-'[1]Life Table'!$E3366</f>
        <v>0.6439297951646773</v>
      </c>
      <c r="G3366" s="35"/>
      <c r="H3366" s="35"/>
    </row>
    <row r="3367" spans="1:8">
      <c r="A3367" s="35" t="s">
        <v>8</v>
      </c>
      <c r="B3367" s="35">
        <v>2023</v>
      </c>
      <c r="C3367" s="35">
        <f t="shared" si="10"/>
        <v>99</v>
      </c>
      <c r="D3367" s="35"/>
      <c r="E3367" s="6">
        <v>0.37307433246313843</v>
      </c>
      <c r="F3367" s="35">
        <f>1-'[1]Life Table'!$E3367</f>
        <v>0.62692566753686152</v>
      </c>
      <c r="G3367" s="35"/>
      <c r="H3367" s="35"/>
    </row>
    <row r="3368" spans="1:8">
      <c r="A3368" s="35" t="s">
        <v>8</v>
      </c>
      <c r="B3368" s="35">
        <v>2024</v>
      </c>
      <c r="C3368" s="35">
        <v>1</v>
      </c>
      <c r="D3368" s="35"/>
      <c r="E3368" s="6">
        <v>1.870850097887589E-2</v>
      </c>
      <c r="F3368" s="35">
        <f>1-'[1]Life Table'!$E3368</f>
        <v>0.98129149902112411</v>
      </c>
      <c r="G3368" s="35"/>
      <c r="H3368" s="35"/>
    </row>
    <row r="3369" spans="1:8">
      <c r="A3369" s="35" t="s">
        <v>8</v>
      </c>
      <c r="B3369" s="35">
        <v>2024</v>
      </c>
      <c r="C3369" s="35">
        <f>C3368+1</f>
        <v>2</v>
      </c>
      <c r="D3369" s="35"/>
      <c r="E3369" s="6">
        <v>1.1392106936780831E-2</v>
      </c>
      <c r="F3369" s="35">
        <f>1-'[1]Life Table'!$E3369</f>
        <v>0.98860789306321917</v>
      </c>
      <c r="G3369" s="35"/>
      <c r="H3369" s="35"/>
    </row>
    <row r="3370" spans="1:8">
      <c r="A3370" s="35" t="s">
        <v>8</v>
      </c>
      <c r="B3370" s="35">
        <v>2024</v>
      </c>
      <c r="C3370" s="35">
        <f t="shared" ref="C3370:C3433" si="11">C3369+1</f>
        <v>3</v>
      </c>
      <c r="D3370" s="35"/>
      <c r="E3370" s="6">
        <v>7.6869935875860662E-3</v>
      </c>
      <c r="F3370" s="35">
        <f>1-'[1]Life Table'!$E3370</f>
        <v>0.99231300641241393</v>
      </c>
      <c r="G3370" s="35"/>
      <c r="H3370" s="35"/>
    </row>
    <row r="3371" spans="1:8">
      <c r="A3371" s="35" t="s">
        <v>8</v>
      </c>
      <c r="B3371" s="35">
        <v>2024</v>
      </c>
      <c r="C3371" s="35">
        <f t="shared" si="11"/>
        <v>4</v>
      </c>
      <c r="D3371" s="35"/>
      <c r="E3371" s="6">
        <v>5.3091392334843057E-3</v>
      </c>
      <c r="F3371" s="35">
        <f>1-'[1]Life Table'!$E3371</f>
        <v>0.99469086076651569</v>
      </c>
      <c r="G3371" s="35"/>
      <c r="H3371" s="35"/>
    </row>
    <row r="3372" spans="1:8">
      <c r="A3372" s="35" t="s">
        <v>8</v>
      </c>
      <c r="B3372" s="35">
        <v>2024</v>
      </c>
      <c r="C3372" s="35">
        <f t="shared" si="11"/>
        <v>5</v>
      </c>
      <c r="D3372" s="35"/>
      <c r="E3372" s="6">
        <v>4.0643792097039277E-3</v>
      </c>
      <c r="F3372" s="35">
        <f>1-'[1]Life Table'!$E3372</f>
        <v>0.99593562079029607</v>
      </c>
      <c r="G3372" s="35"/>
      <c r="H3372" s="35"/>
    </row>
    <row r="3373" spans="1:8">
      <c r="A3373" s="35" t="s">
        <v>8</v>
      </c>
      <c r="B3373" s="35">
        <v>2024</v>
      </c>
      <c r="C3373" s="35">
        <f t="shared" si="11"/>
        <v>6</v>
      </c>
      <c r="D3373" s="35"/>
      <c r="E3373" s="6">
        <v>3.2964463318840842E-3</v>
      </c>
      <c r="F3373" s="35">
        <f>1-'[1]Life Table'!$E3373</f>
        <v>0.99670355366811592</v>
      </c>
      <c r="G3373" s="35"/>
      <c r="H3373" s="35"/>
    </row>
    <row r="3374" spans="1:8">
      <c r="A3374" s="35" t="s">
        <v>8</v>
      </c>
      <c r="B3374" s="35">
        <v>2024</v>
      </c>
      <c r="C3374" s="35">
        <f t="shared" si="11"/>
        <v>7</v>
      </c>
      <c r="D3374" s="35"/>
      <c r="E3374" s="6">
        <v>2.7482916693616351E-3</v>
      </c>
      <c r="F3374" s="35">
        <f>1-'[1]Life Table'!$E3374</f>
        <v>0.99725170833063836</v>
      </c>
      <c r="G3374" s="35"/>
      <c r="H3374" s="35"/>
    </row>
    <row r="3375" spans="1:8">
      <c r="A3375" s="35" t="s">
        <v>8</v>
      </c>
      <c r="B3375" s="35">
        <v>2024</v>
      </c>
      <c r="C3375" s="35">
        <f t="shared" si="11"/>
        <v>8</v>
      </c>
      <c r="D3375" s="35"/>
      <c r="E3375" s="6">
        <v>2.3752495171457388E-3</v>
      </c>
      <c r="F3375" s="35">
        <f>1-'[1]Life Table'!$E3375</f>
        <v>0.99762475048285426</v>
      </c>
      <c r="G3375" s="35"/>
      <c r="H3375" s="35"/>
    </row>
    <row r="3376" spans="1:8">
      <c r="A3376" s="35" t="s">
        <v>8</v>
      </c>
      <c r="B3376" s="35">
        <v>2024</v>
      </c>
      <c r="C3376" s="35">
        <f t="shared" si="11"/>
        <v>9</v>
      </c>
      <c r="D3376" s="35"/>
      <c r="E3376" s="6">
        <v>2.1301301748954948E-3</v>
      </c>
      <c r="F3376" s="35">
        <f>1-'[1]Life Table'!$E3376</f>
        <v>0.99786986982510451</v>
      </c>
      <c r="G3376" s="35"/>
      <c r="H3376" s="35"/>
    </row>
    <row r="3377" spans="1:8">
      <c r="A3377" s="35" t="s">
        <v>8</v>
      </c>
      <c r="B3377" s="35">
        <v>2024</v>
      </c>
      <c r="C3377" s="35">
        <f t="shared" si="11"/>
        <v>10</v>
      </c>
      <c r="D3377" s="35"/>
      <c r="E3377" s="6">
        <v>1.980919740651288E-3</v>
      </c>
      <c r="F3377" s="35">
        <f>1-'[1]Life Table'!$E3377</f>
        <v>0.99801908025934871</v>
      </c>
      <c r="G3377" s="35"/>
      <c r="H3377" s="35"/>
    </row>
    <row r="3378" spans="1:8">
      <c r="A3378" s="35" t="s">
        <v>8</v>
      </c>
      <c r="B3378" s="35">
        <v>2024</v>
      </c>
      <c r="C3378" s="35">
        <f t="shared" si="11"/>
        <v>11</v>
      </c>
      <c r="D3378" s="35"/>
      <c r="E3378" s="6">
        <v>1.8945622662670521E-3</v>
      </c>
      <c r="F3378" s="35">
        <f>1-'[1]Life Table'!$E3378</f>
        <v>0.99810543773373295</v>
      </c>
      <c r="G3378" s="35"/>
      <c r="H3378" s="35"/>
    </row>
    <row r="3379" spans="1:8">
      <c r="A3379" s="35" t="s">
        <v>8</v>
      </c>
      <c r="B3379" s="35">
        <v>2024</v>
      </c>
      <c r="C3379" s="35">
        <f t="shared" si="11"/>
        <v>12</v>
      </c>
      <c r="D3379" s="35"/>
      <c r="E3379" s="6">
        <v>1.8927305085043591E-3</v>
      </c>
      <c r="F3379" s="35">
        <f>1-'[1]Life Table'!$E3379</f>
        <v>0.99810726949149564</v>
      </c>
      <c r="G3379" s="35"/>
      <c r="H3379" s="35"/>
    </row>
    <row r="3380" spans="1:8">
      <c r="A3380" s="35" t="s">
        <v>8</v>
      </c>
      <c r="B3380" s="35">
        <v>2024</v>
      </c>
      <c r="C3380" s="35">
        <f t="shared" si="11"/>
        <v>13</v>
      </c>
      <c r="D3380" s="35"/>
      <c r="E3380" s="6">
        <v>1.9424652894229899E-3</v>
      </c>
      <c r="F3380" s="35">
        <f>1-'[1]Life Table'!$E3380</f>
        <v>0.99805753471057701</v>
      </c>
      <c r="G3380" s="35"/>
      <c r="H3380" s="35"/>
    </row>
    <row r="3381" spans="1:8">
      <c r="A3381" s="35" t="s">
        <v>8</v>
      </c>
      <c r="B3381" s="35">
        <v>2024</v>
      </c>
      <c r="C3381" s="35">
        <f t="shared" si="11"/>
        <v>14</v>
      </c>
      <c r="D3381" s="35"/>
      <c r="E3381" s="6">
        <v>2.053552055243268E-3</v>
      </c>
      <c r="F3381" s="35">
        <f>1-'[1]Life Table'!$E3381</f>
        <v>0.99794644794475673</v>
      </c>
      <c r="G3381" s="35"/>
      <c r="H3381" s="35"/>
    </row>
    <row r="3382" spans="1:8">
      <c r="A3382" s="35" t="s">
        <v>8</v>
      </c>
      <c r="B3382" s="35">
        <v>2024</v>
      </c>
      <c r="C3382" s="35">
        <f t="shared" si="11"/>
        <v>15</v>
      </c>
      <c r="D3382" s="35"/>
      <c r="E3382" s="6">
        <v>2.253449699823884E-3</v>
      </c>
      <c r="F3382" s="35">
        <f>1-'[1]Life Table'!$E3382</f>
        <v>0.99774655030017612</v>
      </c>
      <c r="G3382" s="35"/>
      <c r="H3382" s="35"/>
    </row>
    <row r="3383" spans="1:8">
      <c r="A3383" s="35" t="s">
        <v>8</v>
      </c>
      <c r="B3383" s="35">
        <v>2024</v>
      </c>
      <c r="C3383" s="35">
        <f t="shared" si="11"/>
        <v>16</v>
      </c>
      <c r="D3383" s="35"/>
      <c r="E3383" s="6">
        <v>2.462319245807421E-3</v>
      </c>
      <c r="F3383" s="35">
        <f>1-'[1]Life Table'!$E3383</f>
        <v>0.99753768075419258</v>
      </c>
      <c r="G3383" s="35"/>
      <c r="H3383" s="35"/>
    </row>
    <row r="3384" spans="1:8">
      <c r="A3384" s="35" t="s">
        <v>8</v>
      </c>
      <c r="B3384" s="35">
        <v>2024</v>
      </c>
      <c r="C3384" s="35">
        <f t="shared" si="11"/>
        <v>17</v>
      </c>
      <c r="D3384" s="35"/>
      <c r="E3384" s="6">
        <v>2.680533127691453E-3</v>
      </c>
      <c r="F3384" s="35">
        <f>1-'[1]Life Table'!$E3384</f>
        <v>0.99731946687230855</v>
      </c>
      <c r="G3384" s="35"/>
      <c r="H3384" s="35"/>
    </row>
    <row r="3385" spans="1:8">
      <c r="A3385" s="35" t="s">
        <v>8</v>
      </c>
      <c r="B3385" s="35">
        <v>2024</v>
      </c>
      <c r="C3385" s="35">
        <f t="shared" si="11"/>
        <v>18</v>
      </c>
      <c r="D3385" s="35"/>
      <c r="E3385" s="6">
        <v>2.913857165469325E-3</v>
      </c>
      <c r="F3385" s="35">
        <f>1-'[1]Life Table'!$E3385</f>
        <v>0.99708614283453068</v>
      </c>
      <c r="G3385" s="35"/>
      <c r="H3385" s="35"/>
    </row>
    <row r="3386" spans="1:8">
      <c r="A3386" s="35" t="s">
        <v>8</v>
      </c>
      <c r="B3386" s="35">
        <v>2024</v>
      </c>
      <c r="C3386" s="35">
        <f t="shared" si="11"/>
        <v>19</v>
      </c>
      <c r="D3386" s="35"/>
      <c r="E3386" s="6">
        <v>3.1522176131759672E-3</v>
      </c>
      <c r="F3386" s="35">
        <f>1-'[1]Life Table'!$E3386</f>
        <v>0.99684778238682403</v>
      </c>
      <c r="G3386" s="35"/>
      <c r="H3386" s="35"/>
    </row>
    <row r="3387" spans="1:8">
      <c r="A3387" s="35" t="s">
        <v>8</v>
      </c>
      <c r="B3387" s="35">
        <v>2024</v>
      </c>
      <c r="C3387" s="35">
        <f t="shared" si="11"/>
        <v>20</v>
      </c>
      <c r="D3387" s="35"/>
      <c r="E3387" s="6">
        <v>3.392899774843694E-3</v>
      </c>
      <c r="F3387" s="35">
        <f>1-'[1]Life Table'!$E3387</f>
        <v>0.99660710022515631</v>
      </c>
      <c r="G3387" s="35"/>
      <c r="H3387" s="35"/>
    </row>
    <row r="3388" spans="1:8">
      <c r="A3388" s="35" t="s">
        <v>8</v>
      </c>
      <c r="B3388" s="35">
        <v>2024</v>
      </c>
      <c r="C3388" s="35">
        <f t="shared" si="11"/>
        <v>21</v>
      </c>
      <c r="D3388" s="35"/>
      <c r="E3388" s="6">
        <v>3.6108837743769051E-3</v>
      </c>
      <c r="F3388" s="35">
        <f>1-'[1]Life Table'!$E3388</f>
        <v>0.99638911622562309</v>
      </c>
      <c r="G3388" s="35"/>
      <c r="H3388" s="35"/>
    </row>
    <row r="3389" spans="1:8">
      <c r="A3389" s="35" t="s">
        <v>8</v>
      </c>
      <c r="B3389" s="35">
        <v>2024</v>
      </c>
      <c r="C3389" s="35">
        <f t="shared" si="11"/>
        <v>22</v>
      </c>
      <c r="D3389" s="35"/>
      <c r="E3389" s="6">
        <v>3.799756726762471E-3</v>
      </c>
      <c r="F3389" s="35">
        <f>1-'[1]Life Table'!$E3389</f>
        <v>0.99620024327323753</v>
      </c>
      <c r="G3389" s="35"/>
      <c r="H3389" s="35"/>
    </row>
    <row r="3390" spans="1:8">
      <c r="A3390" s="35" t="s">
        <v>8</v>
      </c>
      <c r="B3390" s="35">
        <v>2024</v>
      </c>
      <c r="C3390" s="35">
        <f t="shared" si="11"/>
        <v>23</v>
      </c>
      <c r="D3390" s="35"/>
      <c r="E3390" s="6">
        <v>3.9509443571005276E-3</v>
      </c>
      <c r="F3390" s="35">
        <f>1-'[1]Life Table'!$E3390</f>
        <v>0.99604905564289947</v>
      </c>
      <c r="G3390" s="35"/>
      <c r="H3390" s="35"/>
    </row>
    <row r="3391" spans="1:8">
      <c r="A3391" s="35" t="s">
        <v>8</v>
      </c>
      <c r="B3391" s="35">
        <v>2024</v>
      </c>
      <c r="C3391" s="35">
        <f t="shared" si="11"/>
        <v>24</v>
      </c>
      <c r="D3391" s="35"/>
      <c r="E3391" s="6">
        <v>4.0867077296770082E-3</v>
      </c>
      <c r="F3391" s="35">
        <f>1-'[1]Life Table'!$E3391</f>
        <v>0.99591329227032299</v>
      </c>
      <c r="G3391" s="35"/>
      <c r="H3391" s="35"/>
    </row>
    <row r="3392" spans="1:8">
      <c r="A3392" s="35" t="s">
        <v>8</v>
      </c>
      <c r="B3392" s="35">
        <v>2024</v>
      </c>
      <c r="C3392" s="35">
        <f t="shared" si="11"/>
        <v>25</v>
      </c>
      <c r="D3392" s="35"/>
      <c r="E3392" s="6">
        <v>4.3129680429769826E-3</v>
      </c>
      <c r="F3392" s="35">
        <f>1-'[1]Life Table'!$E3392</f>
        <v>0.99568703195702302</v>
      </c>
      <c r="G3392" s="35"/>
      <c r="H3392" s="35"/>
    </row>
    <row r="3393" spans="1:8">
      <c r="A3393" s="35" t="s">
        <v>8</v>
      </c>
      <c r="B3393" s="35">
        <v>2024</v>
      </c>
      <c r="C3393" s="35">
        <f t="shared" si="11"/>
        <v>26</v>
      </c>
      <c r="D3393" s="35"/>
      <c r="E3393" s="6">
        <v>4.4278900531234946E-3</v>
      </c>
      <c r="F3393" s="35">
        <f>1-'[1]Life Table'!$E3393</f>
        <v>0.9955721099468765</v>
      </c>
      <c r="G3393" s="35"/>
      <c r="H3393" s="35"/>
    </row>
    <row r="3394" spans="1:8">
      <c r="A3394" s="35" t="s">
        <v>8</v>
      </c>
      <c r="B3394" s="35">
        <v>2024</v>
      </c>
      <c r="C3394" s="35">
        <f t="shared" si="11"/>
        <v>27</v>
      </c>
      <c r="D3394" s="35"/>
      <c r="E3394" s="6">
        <v>4.5460646460839804E-3</v>
      </c>
      <c r="F3394" s="35">
        <f>1-'[1]Life Table'!$E3394</f>
        <v>0.99545393535391602</v>
      </c>
      <c r="G3394" s="35"/>
      <c r="H3394" s="35"/>
    </row>
    <row r="3395" spans="1:8">
      <c r="A3395" s="35" t="s">
        <v>8</v>
      </c>
      <c r="B3395" s="35">
        <v>2024</v>
      </c>
      <c r="C3395" s="35">
        <f t="shared" si="11"/>
        <v>28</v>
      </c>
      <c r="D3395" s="35"/>
      <c r="E3395" s="6">
        <v>4.6857698385606161E-3</v>
      </c>
      <c r="F3395" s="35">
        <f>1-'[1]Life Table'!$E3395</f>
        <v>0.99531423016143938</v>
      </c>
      <c r="G3395" s="35"/>
      <c r="H3395" s="35"/>
    </row>
    <row r="3396" spans="1:8">
      <c r="A3396" s="35" t="s">
        <v>8</v>
      </c>
      <c r="B3396" s="35">
        <v>2024</v>
      </c>
      <c r="C3396" s="35">
        <f t="shared" si="11"/>
        <v>29</v>
      </c>
      <c r="D3396" s="35"/>
      <c r="E3396" s="6">
        <v>4.8040743545668674E-3</v>
      </c>
      <c r="F3396" s="35">
        <f>1-'[1]Life Table'!$E3396</f>
        <v>0.99519592564543313</v>
      </c>
      <c r="G3396" s="35"/>
      <c r="H3396" s="35"/>
    </row>
    <row r="3397" spans="1:8">
      <c r="A3397" s="35" t="s">
        <v>8</v>
      </c>
      <c r="B3397" s="35">
        <v>2024</v>
      </c>
      <c r="C3397" s="35">
        <f t="shared" si="11"/>
        <v>30</v>
      </c>
      <c r="D3397" s="35"/>
      <c r="E3397" s="6">
        <v>5.0000149031738106E-3</v>
      </c>
      <c r="F3397" s="35">
        <f>1-'[1]Life Table'!$E3397</f>
        <v>0.99499998509682619</v>
      </c>
      <c r="G3397" s="35"/>
      <c r="H3397" s="35"/>
    </row>
    <row r="3398" spans="1:8">
      <c r="A3398" s="35" t="s">
        <v>8</v>
      </c>
      <c r="B3398" s="35">
        <v>2024</v>
      </c>
      <c r="C3398" s="35">
        <f t="shared" si="11"/>
        <v>31</v>
      </c>
      <c r="D3398" s="35"/>
      <c r="E3398" s="6">
        <v>5.1070664657650866E-3</v>
      </c>
      <c r="F3398" s="35">
        <f>1-'[1]Life Table'!$E3398</f>
        <v>0.99489293353423491</v>
      </c>
      <c r="G3398" s="35"/>
      <c r="H3398" s="35"/>
    </row>
    <row r="3399" spans="1:8">
      <c r="A3399" s="35" t="s">
        <v>8</v>
      </c>
      <c r="B3399" s="35">
        <v>2024</v>
      </c>
      <c r="C3399" s="35">
        <f t="shared" si="11"/>
        <v>32</v>
      </c>
      <c r="D3399" s="35"/>
      <c r="E3399" s="6">
        <v>5.3439133674301198E-3</v>
      </c>
      <c r="F3399" s="35">
        <f>1-'[1]Life Table'!$E3399</f>
        <v>0.99465608663256988</v>
      </c>
      <c r="G3399" s="35"/>
      <c r="H3399" s="35"/>
    </row>
    <row r="3400" spans="1:8">
      <c r="A3400" s="35" t="s">
        <v>8</v>
      </c>
      <c r="B3400" s="35">
        <v>2024</v>
      </c>
      <c r="C3400" s="35">
        <f t="shared" si="11"/>
        <v>33</v>
      </c>
      <c r="D3400" s="35"/>
      <c r="E3400" s="6">
        <v>5.5416499338102332E-3</v>
      </c>
      <c r="F3400" s="35">
        <f>1-'[1]Life Table'!$E3400</f>
        <v>0.99445835006618977</v>
      </c>
      <c r="G3400" s="35"/>
      <c r="H3400" s="35"/>
    </row>
    <row r="3401" spans="1:8">
      <c r="A3401" s="35" t="s">
        <v>8</v>
      </c>
      <c r="B3401" s="35">
        <v>2024</v>
      </c>
      <c r="C3401" s="35">
        <f t="shared" si="11"/>
        <v>34</v>
      </c>
      <c r="D3401" s="35"/>
      <c r="E3401" s="6">
        <v>5.7558889878053243E-3</v>
      </c>
      <c r="F3401" s="35">
        <f>1-'[1]Life Table'!$E3401</f>
        <v>0.99424411101219468</v>
      </c>
      <c r="G3401" s="35"/>
      <c r="H3401" s="35"/>
    </row>
    <row r="3402" spans="1:8">
      <c r="A3402" s="35" t="s">
        <v>8</v>
      </c>
      <c r="B3402" s="35">
        <v>2024</v>
      </c>
      <c r="C3402" s="35">
        <f t="shared" si="11"/>
        <v>35</v>
      </c>
      <c r="D3402" s="35"/>
      <c r="E3402" s="6">
        <v>6.1231681394319226E-3</v>
      </c>
      <c r="F3402" s="35">
        <f>1-'[1]Life Table'!$E3402</f>
        <v>0.99387683186056808</v>
      </c>
      <c r="G3402" s="35"/>
      <c r="H3402" s="35"/>
    </row>
    <row r="3403" spans="1:8">
      <c r="A3403" s="35" t="s">
        <v>8</v>
      </c>
      <c r="B3403" s="35">
        <v>2024</v>
      </c>
      <c r="C3403" s="35">
        <f t="shared" si="11"/>
        <v>36</v>
      </c>
      <c r="D3403" s="35"/>
      <c r="E3403" s="6">
        <v>6.3650445195019278E-3</v>
      </c>
      <c r="F3403" s="35">
        <f>1-'[1]Life Table'!$E3403</f>
        <v>0.99363495548049807</v>
      </c>
      <c r="G3403" s="35"/>
      <c r="H3403" s="35"/>
    </row>
    <row r="3404" spans="1:8">
      <c r="A3404" s="35" t="s">
        <v>8</v>
      </c>
      <c r="B3404" s="35">
        <v>2024</v>
      </c>
      <c r="C3404" s="35">
        <f t="shared" si="11"/>
        <v>37</v>
      </c>
      <c r="D3404" s="35"/>
      <c r="E3404" s="6">
        <v>6.6006692164103384E-3</v>
      </c>
      <c r="F3404" s="35">
        <f>1-'[1]Life Table'!$E3404</f>
        <v>0.99339933078358966</v>
      </c>
      <c r="G3404" s="35"/>
      <c r="H3404" s="35"/>
    </row>
    <row r="3405" spans="1:8">
      <c r="A3405" s="35" t="s">
        <v>8</v>
      </c>
      <c r="B3405" s="35">
        <v>2024</v>
      </c>
      <c r="C3405" s="35">
        <f t="shared" si="11"/>
        <v>38</v>
      </c>
      <c r="D3405" s="35"/>
      <c r="E3405" s="6">
        <v>6.9040012233573256E-3</v>
      </c>
      <c r="F3405" s="35">
        <f>1-'[1]Life Table'!$E3405</f>
        <v>0.99309599877664267</v>
      </c>
      <c r="G3405" s="35"/>
      <c r="H3405" s="35"/>
    </row>
    <row r="3406" spans="1:8">
      <c r="A3406" s="35" t="s">
        <v>8</v>
      </c>
      <c r="B3406" s="35">
        <v>2024</v>
      </c>
      <c r="C3406" s="35">
        <f t="shared" si="11"/>
        <v>39</v>
      </c>
      <c r="D3406" s="35"/>
      <c r="E3406" s="6">
        <v>7.1478610031026069E-3</v>
      </c>
      <c r="F3406" s="35">
        <f>1-'[1]Life Table'!$E3406</f>
        <v>0.99285213899689739</v>
      </c>
      <c r="G3406" s="35"/>
      <c r="H3406" s="35"/>
    </row>
    <row r="3407" spans="1:8">
      <c r="A3407" s="35" t="s">
        <v>8</v>
      </c>
      <c r="B3407" s="35">
        <v>2024</v>
      </c>
      <c r="C3407" s="35">
        <f t="shared" si="11"/>
        <v>40</v>
      </c>
      <c r="D3407" s="35"/>
      <c r="E3407" s="6">
        <v>7.5185979308387552E-3</v>
      </c>
      <c r="F3407" s="35">
        <f>1-'[1]Life Table'!$E3407</f>
        <v>0.99248140206916124</v>
      </c>
      <c r="G3407" s="35"/>
      <c r="H3407" s="35"/>
    </row>
    <row r="3408" spans="1:8">
      <c r="A3408" s="35" t="s">
        <v>8</v>
      </c>
      <c r="B3408" s="35">
        <v>2024</v>
      </c>
      <c r="C3408" s="35">
        <f t="shared" si="11"/>
        <v>41</v>
      </c>
      <c r="D3408" s="35"/>
      <c r="E3408" s="6">
        <v>7.6791242060311182E-3</v>
      </c>
      <c r="F3408" s="35">
        <f>1-'[1]Life Table'!$E3408</f>
        <v>0.99232087579396888</v>
      </c>
      <c r="G3408" s="35"/>
      <c r="H3408" s="35"/>
    </row>
    <row r="3409" spans="1:8">
      <c r="A3409" s="35" t="s">
        <v>8</v>
      </c>
      <c r="B3409" s="35">
        <v>2024</v>
      </c>
      <c r="C3409" s="35">
        <f t="shared" si="11"/>
        <v>42</v>
      </c>
      <c r="D3409" s="35"/>
      <c r="E3409" s="6">
        <v>8.1001363713909535E-3</v>
      </c>
      <c r="F3409" s="35">
        <f>1-'[1]Life Table'!$E3409</f>
        <v>0.99189986362860905</v>
      </c>
      <c r="G3409" s="35"/>
      <c r="H3409" s="35"/>
    </row>
    <row r="3410" spans="1:8">
      <c r="A3410" s="35" t="s">
        <v>8</v>
      </c>
      <c r="B3410" s="35">
        <v>2024</v>
      </c>
      <c r="C3410" s="35">
        <f t="shared" si="11"/>
        <v>43</v>
      </c>
      <c r="D3410" s="35"/>
      <c r="E3410" s="6">
        <v>8.3365481549518838E-3</v>
      </c>
      <c r="F3410" s="35">
        <f>1-'[1]Life Table'!$E3410</f>
        <v>0.99166345184504812</v>
      </c>
      <c r="G3410" s="35"/>
      <c r="H3410" s="35"/>
    </row>
    <row r="3411" spans="1:8">
      <c r="A3411" s="35" t="s">
        <v>8</v>
      </c>
      <c r="B3411" s="35">
        <v>2024</v>
      </c>
      <c r="C3411" s="35">
        <f t="shared" si="11"/>
        <v>44</v>
      </c>
      <c r="D3411" s="35"/>
      <c r="E3411" s="6">
        <v>8.6761973340749865E-3</v>
      </c>
      <c r="F3411" s="35">
        <f>1-'[1]Life Table'!$E3411</f>
        <v>0.99132380266592501</v>
      </c>
      <c r="G3411" s="35"/>
      <c r="H3411" s="35"/>
    </row>
    <row r="3412" spans="1:8">
      <c r="A3412" s="35" t="s">
        <v>8</v>
      </c>
      <c r="B3412" s="35">
        <v>2024</v>
      </c>
      <c r="C3412" s="35">
        <f t="shared" si="11"/>
        <v>45</v>
      </c>
      <c r="D3412" s="35"/>
      <c r="E3412" s="6">
        <v>9.2118757219121772E-3</v>
      </c>
      <c r="F3412" s="35">
        <f>1-'[1]Life Table'!$E3412</f>
        <v>0.99078812427808782</v>
      </c>
      <c r="G3412" s="35"/>
      <c r="H3412" s="35"/>
    </row>
    <row r="3413" spans="1:8">
      <c r="A3413" s="35" t="s">
        <v>8</v>
      </c>
      <c r="B3413" s="35">
        <v>2024</v>
      </c>
      <c r="C3413" s="35">
        <f t="shared" si="11"/>
        <v>46</v>
      </c>
      <c r="D3413" s="35"/>
      <c r="E3413" s="6">
        <v>9.5514873395424749E-3</v>
      </c>
      <c r="F3413" s="35">
        <f>1-'[1]Life Table'!$E3413</f>
        <v>0.99044851266045753</v>
      </c>
      <c r="G3413" s="35"/>
      <c r="H3413" s="35"/>
    </row>
    <row r="3414" spans="1:8">
      <c r="A3414" s="35" t="s">
        <v>8</v>
      </c>
      <c r="B3414" s="35">
        <v>2024</v>
      </c>
      <c r="C3414" s="35">
        <f t="shared" si="11"/>
        <v>47</v>
      </c>
      <c r="D3414" s="35"/>
      <c r="E3414" s="6">
        <v>1.0001776677825199E-2</v>
      </c>
      <c r="F3414" s="35">
        <f>1-'[1]Life Table'!$E3414</f>
        <v>0.9899982233221748</v>
      </c>
      <c r="G3414" s="35"/>
      <c r="H3414" s="35"/>
    </row>
    <row r="3415" spans="1:8">
      <c r="A3415" s="35" t="s">
        <v>8</v>
      </c>
      <c r="B3415" s="35">
        <v>2024</v>
      </c>
      <c r="C3415" s="35">
        <f t="shared" si="11"/>
        <v>48</v>
      </c>
      <c r="D3415" s="35"/>
      <c r="E3415" s="6">
        <v>1.0604332474426711E-2</v>
      </c>
      <c r="F3415" s="35">
        <f>1-'[1]Life Table'!$E3415</f>
        <v>0.98939566752557329</v>
      </c>
      <c r="G3415" s="35"/>
      <c r="H3415" s="35"/>
    </row>
    <row r="3416" spans="1:8">
      <c r="A3416" s="35" t="s">
        <v>8</v>
      </c>
      <c r="B3416" s="35">
        <v>2024</v>
      </c>
      <c r="C3416" s="35">
        <f t="shared" si="11"/>
        <v>49</v>
      </c>
      <c r="D3416" s="35"/>
      <c r="E3416" s="6">
        <v>1.118390875560815E-2</v>
      </c>
      <c r="F3416" s="35">
        <f>1-'[1]Life Table'!$E3416</f>
        <v>0.98881609124439185</v>
      </c>
      <c r="G3416" s="35"/>
      <c r="H3416" s="35"/>
    </row>
    <row r="3417" spans="1:8">
      <c r="A3417" s="35" t="s">
        <v>8</v>
      </c>
      <c r="B3417" s="35">
        <v>2024</v>
      </c>
      <c r="C3417" s="35">
        <f t="shared" si="11"/>
        <v>50</v>
      </c>
      <c r="D3417" s="35"/>
      <c r="E3417" s="6">
        <v>1.2010101397481271E-2</v>
      </c>
      <c r="F3417" s="35">
        <f>1-'[1]Life Table'!$E3417</f>
        <v>0.98798989860251873</v>
      </c>
      <c r="G3417" s="35"/>
      <c r="H3417" s="35"/>
    </row>
    <row r="3418" spans="1:8">
      <c r="A3418" s="35" t="s">
        <v>8</v>
      </c>
      <c r="B3418" s="35">
        <v>2024</v>
      </c>
      <c r="C3418" s="35">
        <f t="shared" si="11"/>
        <v>51</v>
      </c>
      <c r="D3418" s="35"/>
      <c r="E3418" s="6">
        <v>1.248336810077022E-2</v>
      </c>
      <c r="F3418" s="35">
        <f>1-'[1]Life Table'!$E3418</f>
        <v>0.98751663189922978</v>
      </c>
      <c r="G3418" s="35"/>
      <c r="H3418" s="35"/>
    </row>
    <row r="3419" spans="1:8">
      <c r="A3419" s="35" t="s">
        <v>8</v>
      </c>
      <c r="B3419" s="35">
        <v>2024</v>
      </c>
      <c r="C3419" s="35">
        <f t="shared" si="11"/>
        <v>52</v>
      </c>
      <c r="D3419" s="35"/>
      <c r="E3419" s="6">
        <v>1.339202009750173E-2</v>
      </c>
      <c r="F3419" s="35">
        <f>1-'[1]Life Table'!$E3419</f>
        <v>0.98660797990249827</v>
      </c>
      <c r="G3419" s="35"/>
      <c r="H3419" s="35"/>
    </row>
    <row r="3420" spans="1:8">
      <c r="A3420" s="35" t="s">
        <v>8</v>
      </c>
      <c r="B3420" s="35">
        <v>2024</v>
      </c>
      <c r="C3420" s="35">
        <f t="shared" si="11"/>
        <v>53</v>
      </c>
      <c r="D3420" s="35"/>
      <c r="E3420" s="6">
        <v>1.4051729342751011E-2</v>
      </c>
      <c r="F3420" s="35">
        <f>1-'[1]Life Table'!$E3420</f>
        <v>0.98594827065724899</v>
      </c>
      <c r="G3420" s="35"/>
      <c r="H3420" s="35"/>
    </row>
    <row r="3421" spans="1:8">
      <c r="A3421" s="35" t="s">
        <v>8</v>
      </c>
      <c r="B3421" s="35">
        <v>2024</v>
      </c>
      <c r="C3421" s="35">
        <f t="shared" si="11"/>
        <v>54</v>
      </c>
      <c r="D3421" s="35"/>
      <c r="E3421" s="6">
        <v>1.4851154379238009E-2</v>
      </c>
      <c r="F3421" s="35">
        <f>1-'[1]Life Table'!$E3421</f>
        <v>0.98514884562076199</v>
      </c>
      <c r="G3421" s="35"/>
      <c r="H3421" s="35"/>
    </row>
    <row r="3422" spans="1:8">
      <c r="A3422" s="35" t="s">
        <v>8</v>
      </c>
      <c r="B3422" s="35">
        <v>2024</v>
      </c>
      <c r="C3422" s="35">
        <f t="shared" si="11"/>
        <v>55</v>
      </c>
      <c r="D3422" s="35"/>
      <c r="E3422" s="6">
        <v>1.5777742338736519E-2</v>
      </c>
      <c r="F3422" s="35">
        <f>1-'[1]Life Table'!$E3422</f>
        <v>0.98422225766126348</v>
      </c>
      <c r="G3422" s="35"/>
      <c r="H3422" s="35"/>
    </row>
    <row r="3423" spans="1:8">
      <c r="A3423" s="35" t="s">
        <v>8</v>
      </c>
      <c r="B3423" s="35">
        <v>2024</v>
      </c>
      <c r="C3423" s="35">
        <f t="shared" si="11"/>
        <v>56</v>
      </c>
      <c r="D3423" s="35"/>
      <c r="E3423" s="6">
        <v>1.669657747424147E-2</v>
      </c>
      <c r="F3423" s="35">
        <f>1-'[1]Life Table'!$E3423</f>
        <v>0.98330342252575853</v>
      </c>
      <c r="G3423" s="35"/>
      <c r="H3423" s="35"/>
    </row>
    <row r="3424" spans="1:8">
      <c r="A3424" s="35" t="s">
        <v>8</v>
      </c>
      <c r="B3424" s="35">
        <v>2024</v>
      </c>
      <c r="C3424" s="35">
        <f t="shared" si="11"/>
        <v>57</v>
      </c>
      <c r="D3424" s="35"/>
      <c r="E3424" s="6">
        <v>1.7640165580775299E-2</v>
      </c>
      <c r="F3424" s="35">
        <f>1-'[1]Life Table'!$E3424</f>
        <v>0.9823598344192247</v>
      </c>
      <c r="G3424" s="35"/>
      <c r="H3424" s="35"/>
    </row>
    <row r="3425" spans="1:8">
      <c r="A3425" s="35" t="s">
        <v>8</v>
      </c>
      <c r="B3425" s="35">
        <v>2024</v>
      </c>
      <c r="C3425" s="35">
        <f t="shared" si="11"/>
        <v>58</v>
      </c>
      <c r="D3425" s="35"/>
      <c r="E3425" s="6">
        <v>1.8980260338948951E-2</v>
      </c>
      <c r="F3425" s="35">
        <f>1-'[1]Life Table'!$E3425</f>
        <v>0.98101973966105105</v>
      </c>
      <c r="G3425" s="35"/>
      <c r="H3425" s="35"/>
    </row>
    <row r="3426" spans="1:8">
      <c r="A3426" s="35" t="s">
        <v>8</v>
      </c>
      <c r="B3426" s="35">
        <v>2024</v>
      </c>
      <c r="C3426" s="35">
        <f t="shared" si="11"/>
        <v>59</v>
      </c>
      <c r="D3426" s="35"/>
      <c r="E3426" s="6">
        <v>2.0333180345301849E-2</v>
      </c>
      <c r="F3426" s="35">
        <f>1-'[1]Life Table'!$E3426</f>
        <v>0.97966681965469815</v>
      </c>
      <c r="G3426" s="35"/>
      <c r="H3426" s="35"/>
    </row>
    <row r="3427" spans="1:8">
      <c r="A3427" s="35" t="s">
        <v>8</v>
      </c>
      <c r="B3427" s="35">
        <v>2024</v>
      </c>
      <c r="C3427" s="35">
        <f t="shared" si="11"/>
        <v>60</v>
      </c>
      <c r="D3427" s="35"/>
      <c r="E3427" s="6">
        <v>2.234455860233853E-2</v>
      </c>
      <c r="F3427" s="35">
        <f>1-'[1]Life Table'!$E3427</f>
        <v>0.97765544139766147</v>
      </c>
      <c r="G3427" s="35"/>
      <c r="H3427" s="35"/>
    </row>
    <row r="3428" spans="1:8">
      <c r="A3428" s="35" t="s">
        <v>8</v>
      </c>
      <c r="B3428" s="35">
        <v>2024</v>
      </c>
      <c r="C3428" s="35">
        <f t="shared" si="11"/>
        <v>61</v>
      </c>
      <c r="D3428" s="35"/>
      <c r="E3428" s="6">
        <v>2.3640789803298531E-2</v>
      </c>
      <c r="F3428" s="35">
        <f>1-'[1]Life Table'!$E3428</f>
        <v>0.97635921019670147</v>
      </c>
      <c r="G3428" s="35"/>
      <c r="H3428" s="35"/>
    </row>
    <row r="3429" spans="1:8">
      <c r="A3429" s="35" t="s">
        <v>8</v>
      </c>
      <c r="B3429" s="35">
        <v>2024</v>
      </c>
      <c r="C3429" s="35">
        <f t="shared" si="11"/>
        <v>62</v>
      </c>
      <c r="D3429" s="35"/>
      <c r="E3429" s="6">
        <v>2.5936473726365979E-2</v>
      </c>
      <c r="F3429" s="35">
        <f>1-'[1]Life Table'!$E3429</f>
        <v>0.97406352627363402</v>
      </c>
      <c r="G3429" s="35"/>
      <c r="H3429" s="35"/>
    </row>
    <row r="3430" spans="1:8">
      <c r="A3430" s="35" t="s">
        <v>8</v>
      </c>
      <c r="B3430" s="35">
        <v>2024</v>
      </c>
      <c r="C3430" s="35">
        <f t="shared" si="11"/>
        <v>63</v>
      </c>
      <c r="D3430" s="35"/>
      <c r="E3430" s="6">
        <v>2.8001674702796801E-2</v>
      </c>
      <c r="F3430" s="35">
        <f>1-'[1]Life Table'!$E3430</f>
        <v>0.9719983252972032</v>
      </c>
      <c r="G3430" s="35"/>
      <c r="H3430" s="35"/>
    </row>
    <row r="3431" spans="1:8">
      <c r="A3431" s="35" t="s">
        <v>8</v>
      </c>
      <c r="B3431" s="35">
        <v>2024</v>
      </c>
      <c r="C3431" s="35">
        <f t="shared" si="11"/>
        <v>64</v>
      </c>
      <c r="D3431" s="35"/>
      <c r="E3431" s="6">
        <v>3.0283352822838231E-2</v>
      </c>
      <c r="F3431" s="35">
        <f>1-'[1]Life Table'!$E3431</f>
        <v>0.96971664717716177</v>
      </c>
      <c r="G3431" s="35"/>
      <c r="H3431" s="35"/>
    </row>
    <row r="3432" spans="1:8">
      <c r="A3432" s="35" t="s">
        <v>8</v>
      </c>
      <c r="B3432" s="35">
        <v>2024</v>
      </c>
      <c r="C3432" s="35">
        <f t="shared" si="11"/>
        <v>65</v>
      </c>
      <c r="D3432" s="35"/>
      <c r="E3432" s="6">
        <v>3.3079735770216612E-2</v>
      </c>
      <c r="F3432" s="35">
        <f>1-'[1]Life Table'!$E3432</f>
        <v>0.96692026422978339</v>
      </c>
      <c r="G3432" s="35"/>
      <c r="H3432" s="35"/>
    </row>
    <row r="3433" spans="1:8">
      <c r="A3433" s="35" t="s">
        <v>8</v>
      </c>
      <c r="B3433" s="35">
        <v>2024</v>
      </c>
      <c r="C3433" s="35">
        <f t="shared" si="11"/>
        <v>66</v>
      </c>
      <c r="D3433" s="35"/>
      <c r="E3433" s="6">
        <v>3.5483276626247277E-2</v>
      </c>
      <c r="F3433" s="35">
        <f>1-'[1]Life Table'!$E3433</f>
        <v>0.96451672337375272</v>
      </c>
      <c r="G3433" s="35"/>
      <c r="H3433" s="35"/>
    </row>
    <row r="3434" spans="1:8">
      <c r="A3434" s="35" t="s">
        <v>8</v>
      </c>
      <c r="B3434" s="35">
        <v>2024</v>
      </c>
      <c r="C3434" s="35">
        <f t="shared" ref="C3434:C3466" si="12">C3433+1</f>
        <v>67</v>
      </c>
      <c r="D3434" s="35"/>
      <c r="E3434" s="6">
        <v>3.8459228375674059E-2</v>
      </c>
      <c r="F3434" s="35">
        <f>1-'[1]Life Table'!$E3434</f>
        <v>0.96154077162432594</v>
      </c>
      <c r="G3434" s="35"/>
      <c r="H3434" s="35"/>
    </row>
    <row r="3435" spans="1:8">
      <c r="A3435" s="35" t="s">
        <v>8</v>
      </c>
      <c r="B3435" s="35">
        <v>2024</v>
      </c>
      <c r="C3435" s="35">
        <f t="shared" si="12"/>
        <v>68</v>
      </c>
      <c r="D3435" s="35"/>
      <c r="E3435" s="6">
        <v>4.192506688129094E-2</v>
      </c>
      <c r="F3435" s="35">
        <f>1-'[1]Life Table'!$E3435</f>
        <v>0.95807493311870906</v>
      </c>
      <c r="G3435" s="35"/>
      <c r="H3435" s="35"/>
    </row>
    <row r="3436" spans="1:8">
      <c r="A3436" s="35" t="s">
        <v>8</v>
      </c>
      <c r="B3436" s="35">
        <v>2024</v>
      </c>
      <c r="C3436" s="35">
        <f t="shared" si="12"/>
        <v>69</v>
      </c>
      <c r="D3436" s="35"/>
      <c r="E3436" s="6">
        <v>4.5407916474387577E-2</v>
      </c>
      <c r="F3436" s="35">
        <f>1-'[1]Life Table'!$E3436</f>
        <v>0.95459208352561242</v>
      </c>
      <c r="G3436" s="35"/>
      <c r="H3436" s="35"/>
    </row>
    <row r="3437" spans="1:8">
      <c r="A3437" s="35" t="s">
        <v>8</v>
      </c>
      <c r="B3437" s="35">
        <v>2024</v>
      </c>
      <c r="C3437" s="35">
        <f t="shared" si="12"/>
        <v>70</v>
      </c>
      <c r="D3437" s="35"/>
      <c r="E3437" s="6">
        <v>5.0533020815302199E-2</v>
      </c>
      <c r="F3437" s="35">
        <f>1-'[1]Life Table'!$E3437</f>
        <v>0.9494669791846978</v>
      </c>
      <c r="G3437" s="35"/>
      <c r="H3437" s="35"/>
    </row>
    <row r="3438" spans="1:8">
      <c r="A3438" s="35" t="s">
        <v>8</v>
      </c>
      <c r="B3438" s="35">
        <v>2024</v>
      </c>
      <c r="C3438" s="35">
        <f t="shared" si="12"/>
        <v>71</v>
      </c>
      <c r="D3438" s="35"/>
      <c r="E3438" s="6">
        <v>5.3910680616245932E-2</v>
      </c>
      <c r="F3438" s="35">
        <f>1-'[1]Life Table'!$E3438</f>
        <v>0.94608931938375407</v>
      </c>
      <c r="G3438" s="35"/>
      <c r="H3438" s="35"/>
    </row>
    <row r="3439" spans="1:8">
      <c r="A3439" s="35" t="s">
        <v>8</v>
      </c>
      <c r="B3439" s="35">
        <v>2024</v>
      </c>
      <c r="C3439" s="35">
        <f t="shared" si="12"/>
        <v>72</v>
      </c>
      <c r="D3439" s="35"/>
      <c r="E3439" s="6">
        <v>5.9793868498798863E-2</v>
      </c>
      <c r="F3439" s="35">
        <f>1-'[1]Life Table'!$E3439</f>
        <v>0.94020613150120114</v>
      </c>
      <c r="G3439" s="35"/>
      <c r="H3439" s="35"/>
    </row>
    <row r="3440" spans="1:8">
      <c r="A3440" s="35" t="s">
        <v>8</v>
      </c>
      <c r="B3440" s="35">
        <v>2024</v>
      </c>
      <c r="C3440" s="35">
        <f t="shared" si="12"/>
        <v>73</v>
      </c>
      <c r="D3440" s="35"/>
      <c r="E3440" s="6">
        <v>6.4926938139932555E-2</v>
      </c>
      <c r="F3440" s="35">
        <f>1-'[1]Life Table'!$E3440</f>
        <v>0.93507306186006744</v>
      </c>
      <c r="G3440" s="35"/>
      <c r="H3440" s="35"/>
    </row>
    <row r="3441" spans="1:8">
      <c r="A3441" s="35" t="s">
        <v>8</v>
      </c>
      <c r="B3441" s="35">
        <v>2024</v>
      </c>
      <c r="C3441" s="35">
        <f t="shared" si="12"/>
        <v>74</v>
      </c>
      <c r="D3441" s="35"/>
      <c r="E3441" s="6">
        <v>7.0773919639131933E-2</v>
      </c>
      <c r="F3441" s="35">
        <f>1-'[1]Life Table'!$E3441</f>
        <v>0.92922608036086807</v>
      </c>
      <c r="G3441" s="35"/>
      <c r="H3441" s="35"/>
    </row>
    <row r="3442" spans="1:8">
      <c r="A3442" s="35" t="s">
        <v>8</v>
      </c>
      <c r="B3442" s="35">
        <v>2024</v>
      </c>
      <c r="C3442" s="35">
        <f t="shared" si="12"/>
        <v>75</v>
      </c>
      <c r="D3442" s="35"/>
      <c r="E3442" s="6">
        <v>7.7673688637484806E-2</v>
      </c>
      <c r="F3442" s="35">
        <f>1-'[1]Life Table'!$E3442</f>
        <v>0.92232631136251519</v>
      </c>
      <c r="G3442" s="35"/>
      <c r="H3442" s="35"/>
    </row>
    <row r="3443" spans="1:8">
      <c r="A3443" s="35" t="s">
        <v>8</v>
      </c>
      <c r="B3443" s="35">
        <v>2024</v>
      </c>
      <c r="C3443" s="35">
        <f t="shared" si="12"/>
        <v>76</v>
      </c>
      <c r="D3443" s="35"/>
      <c r="E3443" s="6">
        <v>8.3947840894153636E-2</v>
      </c>
      <c r="F3443" s="35">
        <f>1-'[1]Life Table'!$E3443</f>
        <v>0.91605215910584636</v>
      </c>
      <c r="G3443" s="35"/>
      <c r="H3443" s="35"/>
    </row>
    <row r="3444" spans="1:8">
      <c r="A3444" s="35" t="s">
        <v>8</v>
      </c>
      <c r="B3444" s="35">
        <v>2024</v>
      </c>
      <c r="C3444" s="35">
        <f t="shared" si="12"/>
        <v>77</v>
      </c>
      <c r="D3444" s="35"/>
      <c r="E3444" s="6">
        <v>9.0679205049069678E-2</v>
      </c>
      <c r="F3444" s="35">
        <f>1-'[1]Life Table'!$E3444</f>
        <v>0.90932079495093032</v>
      </c>
      <c r="G3444" s="35"/>
      <c r="H3444" s="35"/>
    </row>
    <row r="3445" spans="1:8">
      <c r="A3445" s="35" t="s">
        <v>8</v>
      </c>
      <c r="B3445" s="35">
        <v>2024</v>
      </c>
      <c r="C3445" s="35">
        <f t="shared" si="12"/>
        <v>78</v>
      </c>
      <c r="D3445" s="35"/>
      <c r="E3445" s="6">
        <v>9.902087836372897E-2</v>
      </c>
      <c r="F3445" s="35">
        <f>1-'[1]Life Table'!$E3445</f>
        <v>0.90097912163627103</v>
      </c>
      <c r="G3445" s="35"/>
      <c r="H3445" s="35"/>
    </row>
    <row r="3446" spans="1:8">
      <c r="A3446" s="35" t="s">
        <v>8</v>
      </c>
      <c r="B3446" s="35">
        <v>2024</v>
      </c>
      <c r="C3446" s="35">
        <f t="shared" si="12"/>
        <v>79</v>
      </c>
      <c r="D3446" s="35"/>
      <c r="E3446" s="6">
        <v>0.1065131558367224</v>
      </c>
      <c r="F3446" s="35">
        <f>1-'[1]Life Table'!$E3446</f>
        <v>0.89348684416327762</v>
      </c>
      <c r="G3446" s="35"/>
      <c r="H3446" s="35"/>
    </row>
    <row r="3447" spans="1:8">
      <c r="A3447" s="35" t="s">
        <v>8</v>
      </c>
      <c r="B3447" s="35">
        <v>2024</v>
      </c>
      <c r="C3447" s="35">
        <f t="shared" si="12"/>
        <v>80</v>
      </c>
      <c r="D3447" s="35"/>
      <c r="E3447" s="6">
        <v>0.1162876034788977</v>
      </c>
      <c r="F3447" s="35">
        <f>1-'[1]Life Table'!$E3447</f>
        <v>0.88371239652110234</v>
      </c>
      <c r="G3447" s="35"/>
      <c r="H3447" s="35"/>
    </row>
    <row r="3448" spans="1:8">
      <c r="A3448" s="35" t="s">
        <v>8</v>
      </c>
      <c r="B3448" s="35">
        <v>2024</v>
      </c>
      <c r="C3448" s="35">
        <f t="shared" si="12"/>
        <v>81</v>
      </c>
      <c r="D3448" s="35"/>
      <c r="E3448" s="6">
        <v>0.1233800511751562</v>
      </c>
      <c r="F3448" s="35">
        <f>1-'[1]Life Table'!$E3448</f>
        <v>0.87661994882484384</v>
      </c>
      <c r="G3448" s="35"/>
      <c r="H3448" s="35"/>
    </row>
    <row r="3449" spans="1:8">
      <c r="A3449" s="35" t="s">
        <v>8</v>
      </c>
      <c r="B3449" s="35">
        <v>2024</v>
      </c>
      <c r="C3449" s="35">
        <f t="shared" si="12"/>
        <v>82</v>
      </c>
      <c r="D3449" s="35"/>
      <c r="E3449" s="6">
        <v>0.13550542535396271</v>
      </c>
      <c r="F3449" s="35">
        <f>1-'[1]Life Table'!$E3449</f>
        <v>0.86449457464603729</v>
      </c>
      <c r="G3449" s="35"/>
      <c r="H3449" s="35"/>
    </row>
    <row r="3450" spans="1:8">
      <c r="A3450" s="35" t="s">
        <v>8</v>
      </c>
      <c r="B3450" s="35">
        <v>2024</v>
      </c>
      <c r="C3450" s="35">
        <f t="shared" si="12"/>
        <v>83</v>
      </c>
      <c r="D3450" s="35"/>
      <c r="E3450" s="6">
        <v>0.14624252738976851</v>
      </c>
      <c r="F3450" s="35">
        <f>1-'[1]Life Table'!$E3450</f>
        <v>0.85375747261023149</v>
      </c>
      <c r="G3450" s="35"/>
      <c r="H3450" s="35"/>
    </row>
    <row r="3451" spans="1:8">
      <c r="A3451" s="35" t="s">
        <v>8</v>
      </c>
      <c r="B3451" s="35">
        <v>2024</v>
      </c>
      <c r="C3451" s="35">
        <f t="shared" si="12"/>
        <v>84</v>
      </c>
      <c r="D3451" s="35"/>
      <c r="E3451" s="6">
        <v>0.15866079801772581</v>
      </c>
      <c r="F3451" s="35">
        <f>1-'[1]Life Table'!$E3451</f>
        <v>0.84133920198227419</v>
      </c>
      <c r="G3451" s="35"/>
      <c r="H3451" s="35"/>
    </row>
    <row r="3452" spans="1:8">
      <c r="A3452" s="35" t="s">
        <v>8</v>
      </c>
      <c r="B3452" s="35">
        <v>2024</v>
      </c>
      <c r="C3452" s="35">
        <f t="shared" si="12"/>
        <v>85</v>
      </c>
      <c r="D3452" s="35"/>
      <c r="E3452" s="6">
        <v>0.17071934434506919</v>
      </c>
      <c r="F3452" s="35">
        <f>1-'[1]Life Table'!$E3452</f>
        <v>0.82928065565493081</v>
      </c>
      <c r="G3452" s="35"/>
      <c r="H3452" s="35"/>
    </row>
    <row r="3453" spans="1:8">
      <c r="A3453" s="35" t="s">
        <v>8</v>
      </c>
      <c r="B3453" s="35">
        <v>2024</v>
      </c>
      <c r="C3453" s="35">
        <f t="shared" si="12"/>
        <v>86</v>
      </c>
      <c r="D3453" s="35"/>
      <c r="E3453" s="6">
        <v>0.18296818364236611</v>
      </c>
      <c r="F3453" s="35">
        <f>1-'[1]Life Table'!$E3453</f>
        <v>0.81703181635763389</v>
      </c>
      <c r="G3453" s="35"/>
      <c r="H3453" s="35"/>
    </row>
    <row r="3454" spans="1:8">
      <c r="A3454" s="35" t="s">
        <v>8</v>
      </c>
      <c r="B3454" s="35">
        <v>2024</v>
      </c>
      <c r="C3454" s="35">
        <f t="shared" si="12"/>
        <v>87</v>
      </c>
      <c r="D3454" s="35"/>
      <c r="E3454" s="6">
        <v>0.19506245395980379</v>
      </c>
      <c r="F3454" s="35">
        <f>1-'[1]Life Table'!$E3454</f>
        <v>0.80493754604019618</v>
      </c>
      <c r="G3454" s="35"/>
      <c r="H3454" s="35"/>
    </row>
    <row r="3455" spans="1:8">
      <c r="A3455" s="35" t="s">
        <v>8</v>
      </c>
      <c r="B3455" s="35">
        <v>2024</v>
      </c>
      <c r="C3455" s="35">
        <f t="shared" si="12"/>
        <v>88</v>
      </c>
      <c r="D3455" s="35"/>
      <c r="E3455" s="6">
        <v>0.20835332698013781</v>
      </c>
      <c r="F3455" s="35">
        <f>1-'[1]Life Table'!$E3455</f>
        <v>0.79164667301986213</v>
      </c>
      <c r="G3455" s="35"/>
      <c r="H3455" s="35"/>
    </row>
    <row r="3456" spans="1:8">
      <c r="A3456" s="35" t="s">
        <v>8</v>
      </c>
      <c r="B3456" s="35">
        <v>2024</v>
      </c>
      <c r="C3456" s="35">
        <f t="shared" si="12"/>
        <v>89</v>
      </c>
      <c r="D3456" s="35"/>
      <c r="E3456" s="6">
        <v>0.22074786561901119</v>
      </c>
      <c r="F3456" s="35">
        <f>1-'[1]Life Table'!$E3456</f>
        <v>0.77925213438098884</v>
      </c>
      <c r="G3456" s="35"/>
      <c r="H3456" s="35"/>
    </row>
    <row r="3457" spans="1:8">
      <c r="A3457" s="35" t="s">
        <v>8</v>
      </c>
      <c r="B3457" s="35">
        <v>2024</v>
      </c>
      <c r="C3457" s="35">
        <f t="shared" si="12"/>
        <v>90</v>
      </c>
      <c r="D3457" s="35"/>
      <c r="E3457" s="6">
        <v>0.2371720434437227</v>
      </c>
      <c r="F3457" s="35">
        <f>1-'[1]Life Table'!$E3457</f>
        <v>0.76282795655627733</v>
      </c>
      <c r="G3457" s="35"/>
      <c r="H3457" s="35"/>
    </row>
    <row r="3458" spans="1:8">
      <c r="A3458" s="35" t="s">
        <v>8</v>
      </c>
      <c r="B3458" s="35">
        <v>2024</v>
      </c>
      <c r="C3458" s="35">
        <f t="shared" si="12"/>
        <v>91</v>
      </c>
      <c r="D3458" s="35"/>
      <c r="E3458" s="6">
        <v>0.2475855794926666</v>
      </c>
      <c r="F3458" s="35">
        <f>1-'[1]Life Table'!$E3458</f>
        <v>0.75241442050733343</v>
      </c>
      <c r="G3458" s="35"/>
      <c r="H3458" s="35"/>
    </row>
    <row r="3459" spans="1:8">
      <c r="A3459" s="35" t="s">
        <v>8</v>
      </c>
      <c r="B3459" s="35">
        <v>2024</v>
      </c>
      <c r="C3459" s="35">
        <f t="shared" si="12"/>
        <v>92</v>
      </c>
      <c r="D3459" s="35"/>
      <c r="E3459" s="6">
        <v>0.2642564709066344</v>
      </c>
      <c r="F3459" s="35">
        <f>1-'[1]Life Table'!$E3459</f>
        <v>0.7357435290933656</v>
      </c>
      <c r="G3459" s="35"/>
      <c r="H3459" s="35"/>
    </row>
    <row r="3460" spans="1:8">
      <c r="A3460" s="35" t="s">
        <v>8</v>
      </c>
      <c r="B3460" s="35">
        <v>2024</v>
      </c>
      <c r="C3460" s="35">
        <f t="shared" si="12"/>
        <v>93</v>
      </c>
      <c r="D3460" s="35"/>
      <c r="E3460" s="6">
        <v>0.27912065414410098</v>
      </c>
      <c r="F3460" s="35">
        <f>1-'[1]Life Table'!$E3460</f>
        <v>0.72087934585589908</v>
      </c>
      <c r="G3460" s="35"/>
      <c r="H3460" s="35"/>
    </row>
    <row r="3461" spans="1:8">
      <c r="A3461" s="35" t="s">
        <v>8</v>
      </c>
      <c r="B3461" s="35">
        <v>2024</v>
      </c>
      <c r="C3461" s="35">
        <f t="shared" si="12"/>
        <v>94</v>
      </c>
      <c r="D3461" s="35"/>
      <c r="E3461" s="6">
        <v>0.29502147940096263</v>
      </c>
      <c r="F3461" s="35">
        <f>1-'[1]Life Table'!$E3461</f>
        <v>0.70497852059903732</v>
      </c>
      <c r="G3461" s="35"/>
      <c r="H3461" s="35"/>
    </row>
    <row r="3462" spans="1:8">
      <c r="A3462" s="35" t="s">
        <v>8</v>
      </c>
      <c r="B3462" s="35">
        <v>2024</v>
      </c>
      <c r="C3462" s="35">
        <f t="shared" si="12"/>
        <v>95</v>
      </c>
      <c r="D3462" s="35"/>
      <c r="E3462" s="6">
        <v>0.31282853965497148</v>
      </c>
      <c r="F3462" s="35">
        <f>1-'[1]Life Table'!$E3462</f>
        <v>0.68717146034502852</v>
      </c>
      <c r="G3462" s="35"/>
      <c r="H3462" s="35"/>
    </row>
    <row r="3463" spans="1:8">
      <c r="A3463" s="35" t="s">
        <v>8</v>
      </c>
      <c r="B3463" s="35">
        <v>2024</v>
      </c>
      <c r="C3463" s="35">
        <f t="shared" si="12"/>
        <v>96</v>
      </c>
      <c r="D3463" s="35"/>
      <c r="E3463" s="6">
        <v>0.32800880584415232</v>
      </c>
      <c r="F3463" s="35">
        <f>1-'[1]Life Table'!$E3463</f>
        <v>0.67199119415584763</v>
      </c>
      <c r="G3463" s="35"/>
      <c r="H3463" s="35"/>
    </row>
    <row r="3464" spans="1:8">
      <c r="A3464" s="35" t="s">
        <v>8</v>
      </c>
      <c r="B3464" s="35">
        <v>2024</v>
      </c>
      <c r="C3464" s="35">
        <f t="shared" si="12"/>
        <v>97</v>
      </c>
      <c r="D3464" s="35"/>
      <c r="E3464" s="6">
        <v>0.3424747951694681</v>
      </c>
      <c r="F3464" s="35">
        <f>1-'[1]Life Table'!$E3464</f>
        <v>0.6575252048305319</v>
      </c>
      <c r="G3464" s="35"/>
      <c r="H3464" s="35"/>
    </row>
    <row r="3465" spans="1:8">
      <c r="A3465" s="35" t="s">
        <v>8</v>
      </c>
      <c r="B3465" s="35">
        <v>2024</v>
      </c>
      <c r="C3465" s="35">
        <f t="shared" si="12"/>
        <v>98</v>
      </c>
      <c r="D3465" s="35"/>
      <c r="E3465" s="6">
        <v>0.35613617223441252</v>
      </c>
      <c r="F3465" s="35">
        <f>1-'[1]Life Table'!$E3465</f>
        <v>0.64386382776558748</v>
      </c>
      <c r="G3465" s="35"/>
      <c r="H3465" s="35"/>
    </row>
    <row r="3466" spans="1:8">
      <c r="A3466" s="35" t="s">
        <v>8</v>
      </c>
      <c r="B3466" s="35">
        <v>2024</v>
      </c>
      <c r="C3466" s="35">
        <f t="shared" si="12"/>
        <v>99</v>
      </c>
      <c r="D3466" s="35"/>
      <c r="E3466" s="6">
        <v>0.37313821543643749</v>
      </c>
      <c r="F3466" s="35">
        <f>1-'[1]Life Table'!$E3466</f>
        <v>0.62686178456356245</v>
      </c>
      <c r="G3466" s="35"/>
      <c r="H3466" s="35"/>
    </row>
    <row r="3467" spans="1:8">
      <c r="A3467" s="35" t="s">
        <v>8</v>
      </c>
      <c r="B3467" s="35">
        <v>2025</v>
      </c>
      <c r="C3467" s="35">
        <v>1</v>
      </c>
      <c r="D3467" s="35"/>
      <c r="E3467" s="6">
        <v>1.8768053315195599E-2</v>
      </c>
      <c r="F3467" s="35">
        <f>1-'[1]Life Table'!$E3467</f>
        <v>0.9812319466848044</v>
      </c>
      <c r="G3467" s="35"/>
      <c r="H3467" s="35"/>
    </row>
    <row r="3468" spans="1:8">
      <c r="A3468" s="35" t="s">
        <v>8</v>
      </c>
      <c r="B3468" s="35">
        <v>2025</v>
      </c>
      <c r="C3468" s="35">
        <f>C3467+1</f>
        <v>2</v>
      </c>
      <c r="D3468" s="35"/>
      <c r="E3468" s="6">
        <v>1.1428402400459061E-2</v>
      </c>
      <c r="F3468" s="35">
        <f>1-'[1]Life Table'!$E3468</f>
        <v>0.98857159759954094</v>
      </c>
      <c r="G3468" s="35"/>
      <c r="H3468" s="35"/>
    </row>
    <row r="3469" spans="1:8">
      <c r="A3469" s="35" t="s">
        <v>8</v>
      </c>
      <c r="B3469" s="35">
        <v>2025</v>
      </c>
      <c r="C3469" s="35">
        <f t="shared" ref="C3469:C3532" si="13">C3468+1</f>
        <v>3</v>
      </c>
      <c r="D3469" s="35"/>
      <c r="E3469" s="6">
        <v>7.7112620397303822E-3</v>
      </c>
      <c r="F3469" s="35">
        <f>1-'[1]Life Table'!$E3469</f>
        <v>0.99228873796026962</v>
      </c>
      <c r="G3469" s="35"/>
      <c r="H3469" s="35"/>
    </row>
    <row r="3470" spans="1:8">
      <c r="A3470" s="35" t="s">
        <v>8</v>
      </c>
      <c r="B3470" s="35">
        <v>2025</v>
      </c>
      <c r="C3470" s="35">
        <f t="shared" si="13"/>
        <v>4</v>
      </c>
      <c r="D3470" s="35"/>
      <c r="E3470" s="6">
        <v>5.325460805330251E-3</v>
      </c>
      <c r="F3470" s="35">
        <f>1-'[1]Life Table'!$E3470</f>
        <v>0.99467453919466975</v>
      </c>
      <c r="G3470" s="35"/>
      <c r="H3470" s="35"/>
    </row>
    <row r="3471" spans="1:8">
      <c r="A3471" s="35" t="s">
        <v>8</v>
      </c>
      <c r="B3471" s="35">
        <v>2025</v>
      </c>
      <c r="C3471" s="35">
        <f t="shared" si="13"/>
        <v>5</v>
      </c>
      <c r="D3471" s="35"/>
      <c r="E3471" s="6">
        <v>3.9553809730493716E-3</v>
      </c>
      <c r="F3471" s="35">
        <f>1-'[1]Life Table'!$E3471</f>
        <v>0.99604461902695063</v>
      </c>
      <c r="G3471" s="35"/>
      <c r="H3471" s="35"/>
    </row>
    <row r="3472" spans="1:8">
      <c r="A3472" s="35" t="s">
        <v>8</v>
      </c>
      <c r="B3472" s="35">
        <v>2025</v>
      </c>
      <c r="C3472" s="35">
        <f t="shared" si="13"/>
        <v>6</v>
      </c>
      <c r="D3472" s="35"/>
      <c r="E3472" s="6">
        <v>3.3062197465956178E-3</v>
      </c>
      <c r="F3472" s="35">
        <f>1-'[1]Life Table'!$E3472</f>
        <v>0.99669378025340438</v>
      </c>
      <c r="G3472" s="35"/>
      <c r="H3472" s="35"/>
    </row>
    <row r="3473" spans="1:8">
      <c r="A3473" s="35" t="s">
        <v>8</v>
      </c>
      <c r="B3473" s="35">
        <v>2025</v>
      </c>
      <c r="C3473" s="35">
        <f t="shared" si="13"/>
        <v>7</v>
      </c>
      <c r="D3473" s="35"/>
      <c r="E3473" s="6">
        <v>2.7562084513630398E-3</v>
      </c>
      <c r="F3473" s="35">
        <f>1-'[1]Life Table'!$E3473</f>
        <v>0.99724379154863696</v>
      </c>
      <c r="G3473" s="35"/>
      <c r="H3473" s="35"/>
    </row>
    <row r="3474" spans="1:8">
      <c r="A3474" s="35" t="s">
        <v>8</v>
      </c>
      <c r="B3474" s="35">
        <v>2025</v>
      </c>
      <c r="C3474" s="35">
        <f t="shared" si="13"/>
        <v>8</v>
      </c>
      <c r="D3474" s="35"/>
      <c r="E3474" s="6">
        <v>2.381949055147881E-3</v>
      </c>
      <c r="F3474" s="35">
        <f>1-'[1]Life Table'!$E3474</f>
        <v>0.99761805094485212</v>
      </c>
      <c r="G3474" s="35"/>
      <c r="H3474" s="35"/>
    </row>
    <row r="3475" spans="1:8">
      <c r="A3475" s="35" t="s">
        <v>8</v>
      </c>
      <c r="B3475" s="35">
        <v>2025</v>
      </c>
      <c r="C3475" s="35">
        <f t="shared" si="13"/>
        <v>9</v>
      </c>
      <c r="D3475" s="35"/>
      <c r="E3475" s="6">
        <v>2.1360075866876378E-3</v>
      </c>
      <c r="F3475" s="35">
        <f>1-'[1]Life Table'!$E3475</f>
        <v>0.99786399241331236</v>
      </c>
      <c r="G3475" s="35"/>
      <c r="H3475" s="35"/>
    </row>
    <row r="3476" spans="1:8">
      <c r="A3476" s="35" t="s">
        <v>8</v>
      </c>
      <c r="B3476" s="35">
        <v>2025</v>
      </c>
      <c r="C3476" s="35">
        <f t="shared" si="13"/>
        <v>10</v>
      </c>
      <c r="D3476" s="35"/>
      <c r="E3476" s="6">
        <v>1.9862528510289361E-3</v>
      </c>
      <c r="F3476" s="35">
        <f>1-'[1]Life Table'!$E3476</f>
        <v>0.99801374714897106</v>
      </c>
      <c r="G3476" s="35"/>
      <c r="H3476" s="35"/>
    </row>
    <row r="3477" spans="1:8">
      <c r="A3477" s="35" t="s">
        <v>8</v>
      </c>
      <c r="B3477" s="35">
        <v>2025</v>
      </c>
      <c r="C3477" s="35">
        <f t="shared" si="13"/>
        <v>11</v>
      </c>
      <c r="D3477" s="35"/>
      <c r="E3477" s="6">
        <v>1.8995076187985349E-3</v>
      </c>
      <c r="F3477" s="35">
        <f>1-'[1]Life Table'!$E3477</f>
        <v>0.99810049238120147</v>
      </c>
      <c r="G3477" s="35"/>
      <c r="H3477" s="35"/>
    </row>
    <row r="3478" spans="1:8">
      <c r="A3478" s="35" t="s">
        <v>8</v>
      </c>
      <c r="B3478" s="35">
        <v>2025</v>
      </c>
      <c r="C3478" s="35">
        <f t="shared" si="13"/>
        <v>12</v>
      </c>
      <c r="D3478" s="35"/>
      <c r="E3478" s="6">
        <v>1.897540334778625E-3</v>
      </c>
      <c r="F3478" s="35">
        <f>1-'[1]Life Table'!$E3478</f>
        <v>0.99810245966522138</v>
      </c>
      <c r="G3478" s="35"/>
      <c r="H3478" s="35"/>
    </row>
    <row r="3479" spans="1:8">
      <c r="A3479" s="35" t="s">
        <v>8</v>
      </c>
      <c r="B3479" s="35">
        <v>2025</v>
      </c>
      <c r="C3479" s="35">
        <f t="shared" si="13"/>
        <v>13</v>
      </c>
      <c r="D3479" s="35"/>
      <c r="E3479" s="6">
        <v>1.947271375140391E-3</v>
      </c>
      <c r="F3479" s="35">
        <f>1-'[1]Life Table'!$E3479</f>
        <v>0.99805272862485961</v>
      </c>
      <c r="G3479" s="35"/>
      <c r="H3479" s="35"/>
    </row>
    <row r="3480" spans="1:8">
      <c r="A3480" s="35" t="s">
        <v>8</v>
      </c>
      <c r="B3480" s="35">
        <v>2025</v>
      </c>
      <c r="C3480" s="35">
        <f t="shared" si="13"/>
        <v>14</v>
      </c>
      <c r="D3480" s="35"/>
      <c r="E3480" s="6">
        <v>2.0585483144830441E-3</v>
      </c>
      <c r="F3480" s="35">
        <f>1-'[1]Life Table'!$E3480</f>
        <v>0.99794145168551696</v>
      </c>
      <c r="G3480" s="35"/>
      <c r="H3480" s="35"/>
    </row>
    <row r="3481" spans="1:8">
      <c r="A3481" s="35" t="s">
        <v>8</v>
      </c>
      <c r="B3481" s="35">
        <v>2025</v>
      </c>
      <c r="C3481" s="35">
        <f t="shared" si="13"/>
        <v>15</v>
      </c>
      <c r="D3481" s="35"/>
      <c r="E3481" s="6">
        <v>2.2056301426072178E-3</v>
      </c>
      <c r="F3481" s="35">
        <f>1-'[1]Life Table'!$E3481</f>
        <v>0.99779436985739278</v>
      </c>
      <c r="G3481" s="35"/>
      <c r="H3481" s="35"/>
    </row>
    <row r="3482" spans="1:8">
      <c r="A3482" s="35" t="s">
        <v>8</v>
      </c>
      <c r="B3482" s="35">
        <v>2025</v>
      </c>
      <c r="C3482" s="35">
        <f t="shared" si="13"/>
        <v>16</v>
      </c>
      <c r="D3482" s="35"/>
      <c r="E3482" s="6">
        <v>2.468125125264065E-3</v>
      </c>
      <c r="F3482" s="35">
        <f>1-'[1]Life Table'!$E3482</f>
        <v>0.99753187487473594</v>
      </c>
      <c r="G3482" s="35"/>
      <c r="H3482" s="35"/>
    </row>
    <row r="3483" spans="1:8">
      <c r="A3483" s="35" t="s">
        <v>8</v>
      </c>
      <c r="B3483" s="35">
        <v>2025</v>
      </c>
      <c r="C3483" s="35">
        <f t="shared" si="13"/>
        <v>17</v>
      </c>
      <c r="D3483" s="35"/>
      <c r="E3483" s="6">
        <v>2.6867886286922049E-3</v>
      </c>
      <c r="F3483" s="35">
        <f>1-'[1]Life Table'!$E3483</f>
        <v>0.9973132113713078</v>
      </c>
      <c r="G3483" s="35"/>
      <c r="H3483" s="35"/>
    </row>
    <row r="3484" spans="1:8">
      <c r="A3484" s="35" t="s">
        <v>8</v>
      </c>
      <c r="B3484" s="35">
        <v>2025</v>
      </c>
      <c r="C3484" s="35">
        <f t="shared" si="13"/>
        <v>18</v>
      </c>
      <c r="D3484" s="35"/>
      <c r="E3484" s="6">
        <v>2.9206747258273551E-3</v>
      </c>
      <c r="F3484" s="35">
        <f>1-'[1]Life Table'!$E3484</f>
        <v>0.99707932527417265</v>
      </c>
      <c r="G3484" s="35"/>
      <c r="H3484" s="35"/>
    </row>
    <row r="3485" spans="1:8">
      <c r="A3485" s="35" t="s">
        <v>8</v>
      </c>
      <c r="B3485" s="35">
        <v>2025</v>
      </c>
      <c r="C3485" s="35">
        <f t="shared" si="13"/>
        <v>19</v>
      </c>
      <c r="D3485" s="35"/>
      <c r="E3485" s="6">
        <v>3.1598428605316138E-3</v>
      </c>
      <c r="F3485" s="35">
        <f>1-'[1]Life Table'!$E3485</f>
        <v>0.99684015713946839</v>
      </c>
      <c r="G3485" s="35"/>
      <c r="H3485" s="35"/>
    </row>
    <row r="3486" spans="1:8">
      <c r="A3486" s="35" t="s">
        <v>8</v>
      </c>
      <c r="B3486" s="35">
        <v>2025</v>
      </c>
      <c r="C3486" s="35">
        <f t="shared" si="13"/>
        <v>20</v>
      </c>
      <c r="D3486" s="35"/>
      <c r="E3486" s="6">
        <v>3.4013705799599281E-3</v>
      </c>
      <c r="F3486" s="35">
        <f>1-'[1]Life Table'!$E3486</f>
        <v>0.99659862942004007</v>
      </c>
      <c r="G3486" s="35"/>
      <c r="H3486" s="35"/>
    </row>
    <row r="3487" spans="1:8">
      <c r="A3487" s="35" t="s">
        <v>8</v>
      </c>
      <c r="B3487" s="35">
        <v>2025</v>
      </c>
      <c r="C3487" s="35">
        <f t="shared" si="13"/>
        <v>21</v>
      </c>
      <c r="D3487" s="35"/>
      <c r="E3487" s="6">
        <v>3.6200940833606139E-3</v>
      </c>
      <c r="F3487" s="35">
        <f>1-'[1]Life Table'!$E3487</f>
        <v>0.99637990591663939</v>
      </c>
      <c r="G3487" s="35"/>
      <c r="H3487" s="35"/>
    </row>
    <row r="3488" spans="1:8">
      <c r="A3488" s="35" t="s">
        <v>8</v>
      </c>
      <c r="B3488" s="35">
        <v>2025</v>
      </c>
      <c r="C3488" s="35">
        <f t="shared" si="13"/>
        <v>22</v>
      </c>
      <c r="D3488" s="35"/>
      <c r="E3488" s="6">
        <v>3.809432718058003E-3</v>
      </c>
      <c r="F3488" s="35">
        <f>1-'[1]Life Table'!$E3488</f>
        <v>0.996190567281942</v>
      </c>
      <c r="G3488" s="35"/>
      <c r="H3488" s="35"/>
    </row>
    <row r="3489" spans="1:8">
      <c r="A3489" s="35" t="s">
        <v>8</v>
      </c>
      <c r="B3489" s="35">
        <v>2025</v>
      </c>
      <c r="C3489" s="35">
        <f t="shared" si="13"/>
        <v>23</v>
      </c>
      <c r="D3489" s="35"/>
      <c r="E3489" s="6">
        <v>3.9608778384959686E-3</v>
      </c>
      <c r="F3489" s="35">
        <f>1-'[1]Life Table'!$E3489</f>
        <v>0.99603912216150403</v>
      </c>
      <c r="G3489" s="35"/>
      <c r="H3489" s="35"/>
    </row>
    <row r="3490" spans="1:8">
      <c r="A3490" s="35" t="s">
        <v>8</v>
      </c>
      <c r="B3490" s="35">
        <v>2025</v>
      </c>
      <c r="C3490" s="35">
        <f t="shared" si="13"/>
        <v>24</v>
      </c>
      <c r="D3490" s="35"/>
      <c r="E3490" s="6">
        <v>4.0968558509627551E-3</v>
      </c>
      <c r="F3490" s="35">
        <f>1-'[1]Life Table'!$E3490</f>
        <v>0.99590314414903724</v>
      </c>
      <c r="G3490" s="35"/>
      <c r="H3490" s="35"/>
    </row>
    <row r="3491" spans="1:8">
      <c r="A3491" s="35" t="s">
        <v>8</v>
      </c>
      <c r="B3491" s="35">
        <v>2025</v>
      </c>
      <c r="C3491" s="35">
        <f t="shared" si="13"/>
        <v>25</v>
      </c>
      <c r="D3491" s="35"/>
      <c r="E3491" s="6">
        <v>4.2189368326360777E-3</v>
      </c>
      <c r="F3491" s="35">
        <f>1-'[1]Life Table'!$E3491</f>
        <v>0.99578106316736392</v>
      </c>
      <c r="G3491" s="35"/>
      <c r="H3491" s="35"/>
    </row>
    <row r="3492" spans="1:8">
      <c r="A3492" s="35" t="s">
        <v>8</v>
      </c>
      <c r="B3492" s="35">
        <v>2025</v>
      </c>
      <c r="C3492" s="35">
        <f t="shared" si="13"/>
        <v>26</v>
      </c>
      <c r="D3492" s="35"/>
      <c r="E3492" s="6">
        <v>4.438581060410729E-3</v>
      </c>
      <c r="F3492" s="35">
        <f>1-'[1]Life Table'!$E3492</f>
        <v>0.99556141893958927</v>
      </c>
      <c r="G3492" s="35"/>
      <c r="H3492" s="35"/>
    </row>
    <row r="3493" spans="1:8">
      <c r="A3493" s="35" t="s">
        <v>8</v>
      </c>
      <c r="B3493" s="35">
        <v>2025</v>
      </c>
      <c r="C3493" s="35">
        <f t="shared" si="13"/>
        <v>27</v>
      </c>
      <c r="D3493" s="35"/>
      <c r="E3493" s="6">
        <v>4.5568493803542784E-3</v>
      </c>
      <c r="F3493" s="35">
        <f>1-'[1]Life Table'!$E3493</f>
        <v>0.99544315061964572</v>
      </c>
      <c r="G3493" s="35"/>
      <c r="H3493" s="35"/>
    </row>
    <row r="3494" spans="1:8">
      <c r="A3494" s="35" t="s">
        <v>8</v>
      </c>
      <c r="B3494" s="35">
        <v>2025</v>
      </c>
      <c r="C3494" s="35">
        <f t="shared" si="13"/>
        <v>28</v>
      </c>
      <c r="D3494" s="35"/>
      <c r="E3494" s="6">
        <v>4.6966695599394148E-3</v>
      </c>
      <c r="F3494" s="35">
        <f>1-'[1]Life Table'!$E3494</f>
        <v>0.99530333044006059</v>
      </c>
      <c r="G3494" s="35"/>
      <c r="H3494" s="35"/>
    </row>
    <row r="3495" spans="1:8">
      <c r="A3495" s="35" t="s">
        <v>8</v>
      </c>
      <c r="B3495" s="35">
        <v>2025</v>
      </c>
      <c r="C3495" s="35">
        <f t="shared" si="13"/>
        <v>29</v>
      </c>
      <c r="D3495" s="35"/>
      <c r="E3495" s="6">
        <v>4.8149389690795852E-3</v>
      </c>
      <c r="F3495" s="35">
        <f>1-'[1]Life Table'!$E3495</f>
        <v>0.99518506103092041</v>
      </c>
      <c r="G3495" s="35"/>
      <c r="H3495" s="35"/>
    </row>
    <row r="3496" spans="1:8">
      <c r="A3496" s="35" t="s">
        <v>8</v>
      </c>
      <c r="B3496" s="35">
        <v>2025</v>
      </c>
      <c r="C3496" s="35">
        <f t="shared" si="13"/>
        <v>30</v>
      </c>
      <c r="D3496" s="35"/>
      <c r="E3496" s="6">
        <v>5.0110140655834634E-3</v>
      </c>
      <c r="F3496" s="35">
        <f>1-'[1]Life Table'!$E3496</f>
        <v>0.99498898593441654</v>
      </c>
      <c r="G3496" s="35"/>
      <c r="H3496" s="35"/>
    </row>
    <row r="3497" spans="1:8">
      <c r="A3497" s="35" t="s">
        <v>8</v>
      </c>
      <c r="B3497" s="35">
        <v>2025</v>
      </c>
      <c r="C3497" s="35">
        <f t="shared" si="13"/>
        <v>31</v>
      </c>
      <c r="D3497" s="35"/>
      <c r="E3497" s="6">
        <v>5.1180086004479763E-3</v>
      </c>
      <c r="F3497" s="35">
        <f>1-'[1]Life Table'!$E3497</f>
        <v>0.99488199139955202</v>
      </c>
      <c r="G3497" s="35"/>
      <c r="H3497" s="35"/>
    </row>
    <row r="3498" spans="1:8">
      <c r="A3498" s="35" t="s">
        <v>8</v>
      </c>
      <c r="B3498" s="35">
        <v>2025</v>
      </c>
      <c r="C3498" s="35">
        <f t="shared" si="13"/>
        <v>32</v>
      </c>
      <c r="D3498" s="35"/>
      <c r="E3498" s="6">
        <v>5.3550260458679064E-3</v>
      </c>
      <c r="F3498" s="35">
        <f>1-'[1]Life Table'!$E3498</f>
        <v>0.99464497395413209</v>
      </c>
      <c r="G3498" s="35"/>
      <c r="H3498" s="35"/>
    </row>
    <row r="3499" spans="1:8">
      <c r="A3499" s="35" t="s">
        <v>8</v>
      </c>
      <c r="B3499" s="35">
        <v>2025</v>
      </c>
      <c r="C3499" s="35">
        <f t="shared" si="13"/>
        <v>33</v>
      </c>
      <c r="D3499" s="35"/>
      <c r="E3499" s="6">
        <v>5.5528716369471756E-3</v>
      </c>
      <c r="F3499" s="35">
        <f>1-'[1]Life Table'!$E3499</f>
        <v>0.99444712836305282</v>
      </c>
      <c r="G3499" s="35"/>
      <c r="H3499" s="35"/>
    </row>
    <row r="3500" spans="1:8">
      <c r="A3500" s="35" t="s">
        <v>8</v>
      </c>
      <c r="B3500" s="35">
        <v>2025</v>
      </c>
      <c r="C3500" s="35">
        <f t="shared" si="13"/>
        <v>34</v>
      </c>
      <c r="D3500" s="35"/>
      <c r="E3500" s="6">
        <v>5.7672182495579483E-3</v>
      </c>
      <c r="F3500" s="35">
        <f>1-'[1]Life Table'!$E3500</f>
        <v>0.99423278175044205</v>
      </c>
      <c r="G3500" s="35"/>
      <c r="H3500" s="35"/>
    </row>
    <row r="3501" spans="1:8">
      <c r="A3501" s="35" t="s">
        <v>8</v>
      </c>
      <c r="B3501" s="35">
        <v>2025</v>
      </c>
      <c r="C3501" s="35">
        <f t="shared" si="13"/>
        <v>35</v>
      </c>
      <c r="D3501" s="35"/>
      <c r="E3501" s="6">
        <v>6.0190374892084009E-3</v>
      </c>
      <c r="F3501" s="35">
        <f>1-'[1]Life Table'!$E3501</f>
        <v>0.9939809625107916</v>
      </c>
      <c r="G3501" s="35"/>
      <c r="H3501" s="35"/>
    </row>
    <row r="3502" spans="1:8">
      <c r="A3502" s="35" t="s">
        <v>8</v>
      </c>
      <c r="B3502" s="35">
        <v>2025</v>
      </c>
      <c r="C3502" s="35">
        <f t="shared" si="13"/>
        <v>36</v>
      </c>
      <c r="D3502" s="35"/>
      <c r="E3502" s="6">
        <v>6.3768518747460154E-3</v>
      </c>
      <c r="F3502" s="35">
        <f>1-'[1]Life Table'!$E3502</f>
        <v>0.99362314812525399</v>
      </c>
      <c r="G3502" s="35"/>
      <c r="H3502" s="35"/>
    </row>
    <row r="3503" spans="1:8">
      <c r="A3503" s="35" t="s">
        <v>8</v>
      </c>
      <c r="B3503" s="35">
        <v>2025</v>
      </c>
      <c r="C3503" s="35">
        <f t="shared" si="13"/>
        <v>37</v>
      </c>
      <c r="D3503" s="35"/>
      <c r="E3503" s="6">
        <v>6.6125276739874561E-3</v>
      </c>
      <c r="F3503" s="35">
        <f>1-'[1]Life Table'!$E3503</f>
        <v>0.99338747232601254</v>
      </c>
      <c r="G3503" s="35"/>
      <c r="H3503" s="35"/>
    </row>
    <row r="3504" spans="1:8">
      <c r="A3504" s="35" t="s">
        <v>8</v>
      </c>
      <c r="B3504" s="35">
        <v>2025</v>
      </c>
      <c r="C3504" s="35">
        <f t="shared" si="13"/>
        <v>38</v>
      </c>
      <c r="D3504" s="35"/>
      <c r="E3504" s="6">
        <v>6.9160035434997491E-3</v>
      </c>
      <c r="F3504" s="35">
        <f>1-'[1]Life Table'!$E3504</f>
        <v>0.99308399645650025</v>
      </c>
      <c r="G3504" s="35"/>
      <c r="H3504" s="35"/>
    </row>
    <row r="3505" spans="1:8">
      <c r="A3505" s="35" t="s">
        <v>8</v>
      </c>
      <c r="B3505" s="35">
        <v>2025</v>
      </c>
      <c r="C3505" s="35">
        <f t="shared" si="13"/>
        <v>39</v>
      </c>
      <c r="D3505" s="35"/>
      <c r="E3505" s="6">
        <v>7.1598583195771059E-3</v>
      </c>
      <c r="F3505" s="35">
        <f>1-'[1]Life Table'!$E3505</f>
        <v>0.99284014168042289</v>
      </c>
      <c r="G3505" s="35"/>
      <c r="H3505" s="35"/>
    </row>
    <row r="3506" spans="1:8">
      <c r="A3506" s="35" t="s">
        <v>8</v>
      </c>
      <c r="B3506" s="35">
        <v>2025</v>
      </c>
      <c r="C3506" s="35">
        <f t="shared" si="13"/>
        <v>40</v>
      </c>
      <c r="D3506" s="35"/>
      <c r="E3506" s="6">
        <v>7.5307927176700984E-3</v>
      </c>
      <c r="F3506" s="35">
        <f>1-'[1]Life Table'!$E3506</f>
        <v>0.9924692072823299</v>
      </c>
      <c r="G3506" s="35"/>
      <c r="H3506" s="35"/>
    </row>
    <row r="3507" spans="1:8">
      <c r="A3507" s="35" t="s">
        <v>8</v>
      </c>
      <c r="B3507" s="35">
        <v>2025</v>
      </c>
      <c r="C3507" s="35">
        <f t="shared" si="13"/>
        <v>41</v>
      </c>
      <c r="D3507" s="35"/>
      <c r="E3507" s="6">
        <v>7.6911074170477054E-3</v>
      </c>
      <c r="F3507" s="35">
        <f>1-'[1]Life Table'!$E3507</f>
        <v>0.9923088925829523</v>
      </c>
      <c r="G3507" s="35"/>
      <c r="H3507" s="35"/>
    </row>
    <row r="3508" spans="1:8">
      <c r="A3508" s="35" t="s">
        <v>8</v>
      </c>
      <c r="B3508" s="35">
        <v>2025</v>
      </c>
      <c r="C3508" s="35">
        <f t="shared" si="13"/>
        <v>42</v>
      </c>
      <c r="D3508" s="35"/>
      <c r="E3508" s="6">
        <v>8.1123310439387142E-3</v>
      </c>
      <c r="F3508" s="35">
        <f>1-'[1]Life Table'!$E3508</f>
        <v>0.99188766895606129</v>
      </c>
      <c r="G3508" s="35"/>
      <c r="H3508" s="35"/>
    </row>
    <row r="3509" spans="1:8">
      <c r="A3509" s="35" t="s">
        <v>8</v>
      </c>
      <c r="B3509" s="35">
        <v>2025</v>
      </c>
      <c r="C3509" s="35">
        <f t="shared" si="13"/>
        <v>43</v>
      </c>
      <c r="D3509" s="35"/>
      <c r="E3509" s="6">
        <v>8.3485782036345491E-3</v>
      </c>
      <c r="F3509" s="35">
        <f>1-'[1]Life Table'!$E3509</f>
        <v>0.99165142179636545</v>
      </c>
      <c r="G3509" s="35"/>
      <c r="H3509" s="35"/>
    </row>
    <row r="3510" spans="1:8">
      <c r="A3510" s="35" t="s">
        <v>8</v>
      </c>
      <c r="B3510" s="35">
        <v>2025</v>
      </c>
      <c r="C3510" s="35">
        <f t="shared" si="13"/>
        <v>44</v>
      </c>
      <c r="D3510" s="35"/>
      <c r="E3510" s="6">
        <v>8.6882308124952567E-3</v>
      </c>
      <c r="F3510" s="35">
        <f>1-'[1]Life Table'!$E3510</f>
        <v>0.99131176918750474</v>
      </c>
      <c r="G3510" s="35"/>
      <c r="H3510" s="35"/>
    </row>
    <row r="3511" spans="1:8">
      <c r="A3511" s="35" t="s">
        <v>8</v>
      </c>
      <c r="B3511" s="35">
        <v>2025</v>
      </c>
      <c r="C3511" s="35">
        <f t="shared" si="13"/>
        <v>45</v>
      </c>
      <c r="D3511" s="35"/>
      <c r="E3511" s="6">
        <v>9.1027043943638919E-3</v>
      </c>
      <c r="F3511" s="35">
        <f>1-'[1]Life Table'!$E3511</f>
        <v>0.99089729560563611</v>
      </c>
      <c r="G3511" s="35"/>
      <c r="H3511" s="35"/>
    </row>
    <row r="3512" spans="1:8">
      <c r="A3512" s="35" t="s">
        <v>8</v>
      </c>
      <c r="B3512" s="35">
        <v>2025</v>
      </c>
      <c r="C3512" s="35">
        <f t="shared" si="13"/>
        <v>46</v>
      </c>
      <c r="D3512" s="35"/>
      <c r="E3512" s="6">
        <v>9.5635832022622491E-3</v>
      </c>
      <c r="F3512" s="35">
        <f>1-'[1]Life Table'!$E3512</f>
        <v>0.99043641679773775</v>
      </c>
      <c r="G3512" s="35"/>
      <c r="H3512" s="35"/>
    </row>
    <row r="3513" spans="1:8">
      <c r="A3513" s="35" t="s">
        <v>8</v>
      </c>
      <c r="B3513" s="35">
        <v>2025</v>
      </c>
      <c r="C3513" s="35">
        <f t="shared" si="13"/>
        <v>47</v>
      </c>
      <c r="D3513" s="35"/>
      <c r="E3513" s="6">
        <v>1.0013844055181459E-2</v>
      </c>
      <c r="F3513" s="35">
        <f>1-'[1]Life Table'!$E3513</f>
        <v>0.98998615594481854</v>
      </c>
      <c r="G3513" s="35"/>
      <c r="H3513" s="35"/>
    </row>
    <row r="3514" spans="1:8">
      <c r="A3514" s="35" t="s">
        <v>8</v>
      </c>
      <c r="B3514" s="35">
        <v>2025</v>
      </c>
      <c r="C3514" s="35">
        <f t="shared" si="13"/>
        <v>48</v>
      </c>
      <c r="D3514" s="35"/>
      <c r="E3514" s="6">
        <v>1.061658112925401E-2</v>
      </c>
      <c r="F3514" s="35">
        <f>1-'[1]Life Table'!$E3514</f>
        <v>0.98938341887074599</v>
      </c>
      <c r="G3514" s="35"/>
      <c r="H3514" s="35"/>
    </row>
    <row r="3515" spans="1:8">
      <c r="A3515" s="35" t="s">
        <v>8</v>
      </c>
      <c r="B3515" s="35">
        <v>2025</v>
      </c>
      <c r="C3515" s="35">
        <f t="shared" si="13"/>
        <v>49</v>
      </c>
      <c r="D3515" s="35"/>
      <c r="E3515" s="6">
        <v>1.1196228278943071E-2</v>
      </c>
      <c r="F3515" s="35">
        <f>1-'[1]Life Table'!$E3515</f>
        <v>0.98880377172105693</v>
      </c>
      <c r="G3515" s="35"/>
      <c r="H3515" s="35"/>
    </row>
    <row r="3516" spans="1:8">
      <c r="A3516" s="35" t="s">
        <v>8</v>
      </c>
      <c r="B3516" s="35">
        <v>2025</v>
      </c>
      <c r="C3516" s="35">
        <f t="shared" si="13"/>
        <v>50</v>
      </c>
      <c r="D3516" s="35"/>
      <c r="E3516" s="6">
        <v>1.20227875402239E-2</v>
      </c>
      <c r="F3516" s="35">
        <f>1-'[1]Life Table'!$E3516</f>
        <v>0.9879772124597761</v>
      </c>
      <c r="G3516" s="35"/>
      <c r="H3516" s="35"/>
    </row>
    <row r="3517" spans="1:8">
      <c r="A3517" s="35" t="s">
        <v>8</v>
      </c>
      <c r="B3517" s="35">
        <v>2025</v>
      </c>
      <c r="C3517" s="35">
        <f t="shared" si="13"/>
        <v>51</v>
      </c>
      <c r="D3517" s="35"/>
      <c r="E3517" s="6">
        <v>1.24959696979583E-2</v>
      </c>
      <c r="F3517" s="35">
        <f>1-'[1]Life Table'!$E3517</f>
        <v>0.9875040303020417</v>
      </c>
      <c r="G3517" s="35"/>
      <c r="H3517" s="35"/>
    </row>
    <row r="3518" spans="1:8">
      <c r="A3518" s="35" t="s">
        <v>8</v>
      </c>
      <c r="B3518" s="35">
        <v>2025</v>
      </c>
      <c r="C3518" s="35">
        <f t="shared" si="13"/>
        <v>52</v>
      </c>
      <c r="D3518" s="35"/>
      <c r="E3518" s="6">
        <v>1.3405027482103701E-2</v>
      </c>
      <c r="F3518" s="35">
        <f>1-'[1]Life Table'!$E3518</f>
        <v>0.9865949725178963</v>
      </c>
      <c r="G3518" s="35"/>
      <c r="H3518" s="35"/>
    </row>
    <row r="3519" spans="1:8">
      <c r="A3519" s="35" t="s">
        <v>8</v>
      </c>
      <c r="B3519" s="35">
        <v>2025</v>
      </c>
      <c r="C3519" s="35">
        <f t="shared" si="13"/>
        <v>53</v>
      </c>
      <c r="D3519" s="35"/>
      <c r="E3519" s="6">
        <v>1.4064835531868439E-2</v>
      </c>
      <c r="F3519" s="35">
        <f>1-'[1]Life Table'!$E3519</f>
        <v>0.98593516446813156</v>
      </c>
      <c r="G3519" s="35"/>
      <c r="H3519" s="35"/>
    </row>
    <row r="3520" spans="1:8">
      <c r="A3520" s="35" t="s">
        <v>8</v>
      </c>
      <c r="B3520" s="35">
        <v>2025</v>
      </c>
      <c r="C3520" s="35">
        <f t="shared" si="13"/>
        <v>54</v>
      </c>
      <c r="D3520" s="35"/>
      <c r="E3520" s="6">
        <v>1.486453774889107E-2</v>
      </c>
      <c r="F3520" s="35">
        <f>1-'[1]Life Table'!$E3520</f>
        <v>0.98513546225110893</v>
      </c>
      <c r="G3520" s="35"/>
      <c r="H3520" s="35"/>
    </row>
    <row r="3521" spans="1:8">
      <c r="A3521" s="35" t="s">
        <v>8</v>
      </c>
      <c r="B3521" s="35">
        <v>2025</v>
      </c>
      <c r="C3521" s="35">
        <f t="shared" si="13"/>
        <v>55</v>
      </c>
      <c r="D3521" s="35"/>
      <c r="E3521" s="6">
        <v>1.5654690220514689E-2</v>
      </c>
      <c r="F3521" s="35">
        <f>1-'[1]Life Table'!$E3521</f>
        <v>0.98434530977948531</v>
      </c>
      <c r="G3521" s="35"/>
      <c r="H3521" s="35"/>
    </row>
    <row r="3522" spans="1:8">
      <c r="A3522" s="35" t="s">
        <v>8</v>
      </c>
      <c r="B3522" s="35">
        <v>2025</v>
      </c>
      <c r="C3522" s="35">
        <f t="shared" si="13"/>
        <v>56</v>
      </c>
      <c r="D3522" s="35"/>
      <c r="E3522" s="6">
        <v>1.671062303914761E-2</v>
      </c>
      <c r="F3522" s="35">
        <f>1-'[1]Life Table'!$E3522</f>
        <v>0.98328937696085239</v>
      </c>
      <c r="G3522" s="35"/>
      <c r="H3522" s="35"/>
    </row>
    <row r="3523" spans="1:8">
      <c r="A3523" s="35" t="s">
        <v>8</v>
      </c>
      <c r="B3523" s="35">
        <v>2025</v>
      </c>
      <c r="C3523" s="35">
        <f t="shared" si="13"/>
        <v>57</v>
      </c>
      <c r="D3523" s="35"/>
      <c r="E3523" s="6">
        <v>1.7654475311641771E-2</v>
      </c>
      <c r="F3523" s="35">
        <f>1-'[1]Life Table'!$E3523</f>
        <v>0.98234552468835823</v>
      </c>
      <c r="G3523" s="35"/>
      <c r="H3523" s="35"/>
    </row>
    <row r="3524" spans="1:8">
      <c r="A3524" s="35" t="s">
        <v>8</v>
      </c>
      <c r="B3524" s="35">
        <v>2025</v>
      </c>
      <c r="C3524" s="35">
        <f t="shared" si="13"/>
        <v>58</v>
      </c>
      <c r="D3524" s="35"/>
      <c r="E3524" s="6">
        <v>1.8995283772990531E-2</v>
      </c>
      <c r="F3524" s="35">
        <f>1-'[1]Life Table'!$E3524</f>
        <v>0.98100471622700947</v>
      </c>
      <c r="G3524" s="35"/>
      <c r="H3524" s="35"/>
    </row>
    <row r="3525" spans="1:8">
      <c r="A3525" s="35" t="s">
        <v>8</v>
      </c>
      <c r="B3525" s="35">
        <v>2025</v>
      </c>
      <c r="C3525" s="35">
        <f t="shared" si="13"/>
        <v>59</v>
      </c>
      <c r="D3525" s="35"/>
      <c r="E3525" s="6">
        <v>2.0348906222274029E-2</v>
      </c>
      <c r="F3525" s="35">
        <f>1-'[1]Life Table'!$E3525</f>
        <v>0.97965109377772597</v>
      </c>
      <c r="G3525" s="35"/>
      <c r="H3525" s="35"/>
    </row>
    <row r="3526" spans="1:8">
      <c r="A3526" s="35" t="s">
        <v>8</v>
      </c>
      <c r="B3526" s="35">
        <v>2025</v>
      </c>
      <c r="C3526" s="35">
        <f t="shared" si="13"/>
        <v>60</v>
      </c>
      <c r="D3526" s="35"/>
      <c r="E3526" s="6">
        <v>2.23616330437858E-2</v>
      </c>
      <c r="F3526" s="35">
        <f>1-'[1]Life Table'!$E3526</f>
        <v>0.9776383669562142</v>
      </c>
      <c r="G3526" s="35"/>
      <c r="H3526" s="35"/>
    </row>
    <row r="3527" spans="1:8">
      <c r="A3527" s="35" t="s">
        <v>8</v>
      </c>
      <c r="B3527" s="35">
        <v>2025</v>
      </c>
      <c r="C3527" s="35">
        <f t="shared" si="13"/>
        <v>61</v>
      </c>
      <c r="D3527" s="35"/>
      <c r="E3527" s="6">
        <v>2.3658344946746231E-2</v>
      </c>
      <c r="F3527" s="35">
        <f>1-'[1]Life Table'!$E3527</f>
        <v>0.97634165505325377</v>
      </c>
      <c r="G3527" s="35"/>
      <c r="H3527" s="35"/>
    </row>
    <row r="3528" spans="1:8">
      <c r="A3528" s="35" t="s">
        <v>8</v>
      </c>
      <c r="B3528" s="35">
        <v>2025</v>
      </c>
      <c r="C3528" s="35">
        <f t="shared" si="13"/>
        <v>62</v>
      </c>
      <c r="D3528" s="35"/>
      <c r="E3528" s="6">
        <v>2.595553474075862E-2</v>
      </c>
      <c r="F3528" s="35">
        <f>1-'[1]Life Table'!$E3528</f>
        <v>0.97404446525924138</v>
      </c>
      <c r="G3528" s="35"/>
      <c r="H3528" s="35"/>
    </row>
    <row r="3529" spans="1:8">
      <c r="A3529" s="35" t="s">
        <v>8</v>
      </c>
      <c r="B3529" s="35">
        <v>2025</v>
      </c>
      <c r="C3529" s="35">
        <f t="shared" si="13"/>
        <v>63</v>
      </c>
      <c r="D3529" s="35"/>
      <c r="E3529" s="6">
        <v>2.8022040055167171E-2</v>
      </c>
      <c r="F3529" s="35">
        <f>1-'[1]Life Table'!$E3529</f>
        <v>0.97197795994483283</v>
      </c>
      <c r="G3529" s="35"/>
      <c r="H3529" s="35"/>
    </row>
    <row r="3530" spans="1:8">
      <c r="A3530" s="35" t="s">
        <v>8</v>
      </c>
      <c r="B3530" s="35">
        <v>2025</v>
      </c>
      <c r="C3530" s="35">
        <f t="shared" si="13"/>
        <v>64</v>
      </c>
      <c r="D3530" s="35"/>
      <c r="E3530" s="6">
        <v>3.0305192542897319E-2</v>
      </c>
      <c r="F3530" s="35">
        <f>1-'[1]Life Table'!$E3530</f>
        <v>0.96969480745710268</v>
      </c>
      <c r="G3530" s="35"/>
      <c r="H3530" s="35"/>
    </row>
    <row r="3531" spans="1:8">
      <c r="A3531" s="35" t="s">
        <v>8</v>
      </c>
      <c r="B3531" s="35">
        <v>2025</v>
      </c>
      <c r="C3531" s="35">
        <f t="shared" si="13"/>
        <v>65</v>
      </c>
      <c r="D3531" s="35"/>
      <c r="E3531" s="6">
        <v>3.2867619079083421E-2</v>
      </c>
      <c r="F3531" s="35">
        <f>1-'[1]Life Table'!$E3531</f>
        <v>0.96713238092091658</v>
      </c>
      <c r="G3531" s="35"/>
      <c r="H3531" s="35"/>
    </row>
    <row r="3532" spans="1:8">
      <c r="A3532" s="35" t="s">
        <v>8</v>
      </c>
      <c r="B3532" s="35">
        <v>2025</v>
      </c>
      <c r="C3532" s="35">
        <f t="shared" si="13"/>
        <v>66</v>
      </c>
      <c r="D3532" s="35"/>
      <c r="E3532" s="6">
        <v>3.5508451640130168E-2</v>
      </c>
      <c r="F3532" s="35">
        <f>1-'[1]Life Table'!$E3532</f>
        <v>0.96449154835986983</v>
      </c>
      <c r="G3532" s="35"/>
      <c r="H3532" s="35"/>
    </row>
    <row r="3533" spans="1:8">
      <c r="A3533" s="35" t="s">
        <v>8</v>
      </c>
      <c r="B3533" s="35">
        <v>2025</v>
      </c>
      <c r="C3533" s="35">
        <f t="shared" ref="C3533:C3565" si="14">C3532+1</f>
        <v>67</v>
      </c>
      <c r="D3533" s="35"/>
      <c r="E3533" s="6">
        <v>3.8486167115283958E-2</v>
      </c>
      <c r="F3533" s="35">
        <f>1-'[1]Life Table'!$E3533</f>
        <v>0.96151383288471604</v>
      </c>
      <c r="G3533" s="35"/>
      <c r="H3533" s="35"/>
    </row>
    <row r="3534" spans="1:8">
      <c r="A3534" s="35" t="s">
        <v>8</v>
      </c>
      <c r="B3534" s="35">
        <v>2025</v>
      </c>
      <c r="C3534" s="35">
        <f t="shared" si="14"/>
        <v>68</v>
      </c>
      <c r="D3534" s="35"/>
      <c r="E3534" s="6">
        <v>4.195418596077094E-2</v>
      </c>
      <c r="F3534" s="35">
        <f>1-'[1]Life Table'!$E3534</f>
        <v>0.95804581403922906</v>
      </c>
      <c r="G3534" s="35"/>
      <c r="H3534" s="35"/>
    </row>
    <row r="3535" spans="1:8">
      <c r="A3535" s="35" t="s">
        <v>8</v>
      </c>
      <c r="B3535" s="35">
        <v>2025</v>
      </c>
      <c r="C3535" s="35">
        <f t="shared" si="14"/>
        <v>69</v>
      </c>
      <c r="D3535" s="35"/>
      <c r="E3535" s="6">
        <v>4.5439071632935257E-2</v>
      </c>
      <c r="F3535" s="35">
        <f>1-'[1]Life Table'!$E3535</f>
        <v>0.95456092836706474</v>
      </c>
      <c r="G3535" s="35"/>
      <c r="H3535" s="35"/>
    </row>
    <row r="3536" spans="1:8">
      <c r="A3536" s="35" t="s">
        <v>8</v>
      </c>
      <c r="B3536" s="35">
        <v>2025</v>
      </c>
      <c r="C3536" s="35">
        <f t="shared" si="14"/>
        <v>70</v>
      </c>
      <c r="D3536" s="35"/>
      <c r="E3536" s="6">
        <v>5.0567793905292868E-2</v>
      </c>
      <c r="F3536" s="35">
        <f>1-'[1]Life Table'!$E3536</f>
        <v>0.94943220609470713</v>
      </c>
      <c r="G3536" s="35"/>
      <c r="H3536" s="35"/>
    </row>
    <row r="3537" spans="1:8">
      <c r="A3537" s="35" t="s">
        <v>8</v>
      </c>
      <c r="B3537" s="35">
        <v>2025</v>
      </c>
      <c r="C3537" s="35">
        <f t="shared" si="14"/>
        <v>71</v>
      </c>
      <c r="D3537" s="35"/>
      <c r="E3537" s="6">
        <v>5.3946789399423663E-2</v>
      </c>
      <c r="F3537" s="35">
        <f>1-'[1]Life Table'!$E3537</f>
        <v>0.94605321060057634</v>
      </c>
      <c r="G3537" s="35"/>
      <c r="H3537" s="35"/>
    </row>
    <row r="3538" spans="1:8">
      <c r="A3538" s="35" t="s">
        <v>8</v>
      </c>
      <c r="B3538" s="35">
        <v>2025</v>
      </c>
      <c r="C3538" s="35">
        <f t="shared" si="14"/>
        <v>72</v>
      </c>
      <c r="D3538" s="35"/>
      <c r="E3538" s="6">
        <v>5.9833576346573047E-2</v>
      </c>
      <c r="F3538" s="35">
        <f>1-'[1]Life Table'!$E3538</f>
        <v>0.94016642365342695</v>
      </c>
      <c r="G3538" s="35"/>
      <c r="H3538" s="35"/>
    </row>
    <row r="3539" spans="1:8">
      <c r="A3539" s="35" t="s">
        <v>8</v>
      </c>
      <c r="B3539" s="35">
        <v>2025</v>
      </c>
      <c r="C3539" s="35">
        <f t="shared" si="14"/>
        <v>73</v>
      </c>
      <c r="D3539" s="35"/>
      <c r="E3539" s="6">
        <v>6.4969352717179629E-2</v>
      </c>
      <c r="F3539" s="35">
        <f>1-'[1]Life Table'!$E3539</f>
        <v>0.93503064728282037</v>
      </c>
      <c r="G3539" s="35"/>
      <c r="H3539" s="35"/>
    </row>
    <row r="3540" spans="1:8">
      <c r="A3540" s="35" t="s">
        <v>8</v>
      </c>
      <c r="B3540" s="35">
        <v>2025</v>
      </c>
      <c r="C3540" s="35">
        <f t="shared" si="14"/>
        <v>74</v>
      </c>
      <c r="D3540" s="35"/>
      <c r="E3540" s="6">
        <v>7.0819424829083544E-2</v>
      </c>
      <c r="F3540" s="35">
        <f>1-'[1]Life Table'!$E3540</f>
        <v>0.92918057517091646</v>
      </c>
      <c r="G3540" s="35"/>
      <c r="H3540" s="35"/>
    </row>
    <row r="3541" spans="1:8">
      <c r="A3541" s="35" t="s">
        <v>8</v>
      </c>
      <c r="B3541" s="35">
        <v>2025</v>
      </c>
      <c r="C3541" s="35">
        <f t="shared" si="14"/>
        <v>75</v>
      </c>
      <c r="D3541" s="35"/>
      <c r="E3541" s="6">
        <v>7.7232424043052639E-2</v>
      </c>
      <c r="F3541" s="35">
        <f>1-'[1]Life Table'!$E3541</f>
        <v>0.92276757595694736</v>
      </c>
      <c r="G3541" s="35"/>
      <c r="H3541" s="35"/>
    </row>
    <row r="3542" spans="1:8">
      <c r="A3542" s="35" t="s">
        <v>8</v>
      </c>
      <c r="B3542" s="35">
        <v>2025</v>
      </c>
      <c r="C3542" s="35">
        <f t="shared" si="14"/>
        <v>76</v>
      </c>
      <c r="D3542" s="35"/>
      <c r="E3542" s="6">
        <v>8.3999340789847943E-2</v>
      </c>
      <c r="F3542" s="35">
        <f>1-'[1]Life Table'!$E3542</f>
        <v>0.91600065921015206</v>
      </c>
      <c r="G3542" s="35"/>
      <c r="H3542" s="35"/>
    </row>
    <row r="3543" spans="1:8">
      <c r="A3543" s="35" t="s">
        <v>8</v>
      </c>
      <c r="B3543" s="35">
        <v>2025</v>
      </c>
      <c r="C3543" s="35">
        <f t="shared" si="14"/>
        <v>77</v>
      </c>
      <c r="D3543" s="35"/>
      <c r="E3543" s="6">
        <v>9.0733136404555048E-2</v>
      </c>
      <c r="F3543" s="35">
        <f>1-'[1]Life Table'!$E3543</f>
        <v>0.90926686359544495</v>
      </c>
      <c r="G3543" s="35"/>
      <c r="H3543" s="35"/>
    </row>
    <row r="3544" spans="1:8">
      <c r="A3544" s="35" t="s">
        <v>8</v>
      </c>
      <c r="B3544" s="35">
        <v>2025</v>
      </c>
      <c r="C3544" s="35">
        <f t="shared" si="14"/>
        <v>78</v>
      </c>
      <c r="D3544" s="35"/>
      <c r="E3544" s="6">
        <v>9.907760718058567E-2</v>
      </c>
      <c r="F3544" s="35">
        <f>1-'[1]Life Table'!$E3544</f>
        <v>0.90092239281941433</v>
      </c>
      <c r="G3544" s="35"/>
      <c r="H3544" s="35"/>
    </row>
    <row r="3545" spans="1:8">
      <c r="A3545" s="35" t="s">
        <v>8</v>
      </c>
      <c r="B3545" s="35">
        <v>2025</v>
      </c>
      <c r="C3545" s="35">
        <f t="shared" si="14"/>
        <v>79</v>
      </c>
      <c r="D3545" s="35"/>
      <c r="E3545" s="6">
        <v>0.10657167348129171</v>
      </c>
      <c r="F3545" s="35">
        <f>1-'[1]Life Table'!$E3545</f>
        <v>0.89342832651870829</v>
      </c>
      <c r="G3545" s="35"/>
      <c r="H3545" s="35"/>
    </row>
    <row r="3546" spans="1:8">
      <c r="A3546" s="35" t="s">
        <v>8</v>
      </c>
      <c r="B3546" s="35">
        <v>2025</v>
      </c>
      <c r="C3546" s="35">
        <f t="shared" si="14"/>
        <v>80</v>
      </c>
      <c r="D3546" s="35"/>
      <c r="E3546" s="6">
        <v>0.116348554439296</v>
      </c>
      <c r="F3546" s="35">
        <f>1-'[1]Life Table'!$E3546</f>
        <v>0.88365144556070396</v>
      </c>
      <c r="G3546" s="35"/>
      <c r="H3546" s="35"/>
    </row>
    <row r="3547" spans="1:8">
      <c r="A3547" s="35" t="s">
        <v>8</v>
      </c>
      <c r="B3547" s="35">
        <v>2025</v>
      </c>
      <c r="C3547" s="35">
        <f t="shared" si="14"/>
        <v>81</v>
      </c>
      <c r="D3547" s="35"/>
      <c r="E3547" s="6">
        <v>0.1234412082434307</v>
      </c>
      <c r="F3547" s="35">
        <f>1-'[1]Life Table'!$E3547</f>
        <v>0.87655879175656926</v>
      </c>
      <c r="G3547" s="35"/>
      <c r="H3547" s="35"/>
    </row>
    <row r="3548" spans="1:8">
      <c r="A3548" s="35" t="s">
        <v>8</v>
      </c>
      <c r="B3548" s="35">
        <v>2025</v>
      </c>
      <c r="C3548" s="35">
        <f t="shared" si="14"/>
        <v>82</v>
      </c>
      <c r="D3548" s="35"/>
      <c r="E3548" s="6">
        <v>0.13557041539702419</v>
      </c>
      <c r="F3548" s="35">
        <f>1-'[1]Life Table'!$E3548</f>
        <v>0.86442958460297581</v>
      </c>
      <c r="G3548" s="35"/>
      <c r="H3548" s="35"/>
    </row>
    <row r="3549" spans="1:8">
      <c r="A3549" s="35" t="s">
        <v>8</v>
      </c>
      <c r="B3549" s="35">
        <v>2025</v>
      </c>
      <c r="C3549" s="35">
        <f t="shared" si="14"/>
        <v>83</v>
      </c>
      <c r="D3549" s="35"/>
      <c r="E3549" s="6">
        <v>0.14630953673380889</v>
      </c>
      <c r="F3549" s="35">
        <f>1-'[1]Life Table'!$E3549</f>
        <v>0.85369046326619114</v>
      </c>
      <c r="G3549" s="35"/>
      <c r="H3549" s="35"/>
    </row>
    <row r="3550" spans="1:8">
      <c r="A3550" s="35" t="s">
        <v>8</v>
      </c>
      <c r="B3550" s="35">
        <v>2025</v>
      </c>
      <c r="C3550" s="35">
        <f t="shared" si="14"/>
        <v>84</v>
      </c>
      <c r="D3550" s="35"/>
      <c r="E3550" s="6">
        <v>0.1587307017343631</v>
      </c>
      <c r="F3550" s="35">
        <f>1-'[1]Life Table'!$E3550</f>
        <v>0.8412692982656369</v>
      </c>
      <c r="G3550" s="35"/>
      <c r="H3550" s="35"/>
    </row>
    <row r="3551" spans="1:8">
      <c r="A3551" s="35" t="s">
        <v>8</v>
      </c>
      <c r="B3551" s="35">
        <v>2025</v>
      </c>
      <c r="C3551" s="35">
        <f t="shared" si="14"/>
        <v>85</v>
      </c>
      <c r="D3551" s="35"/>
      <c r="E3551" s="6">
        <v>0.1700780905477336</v>
      </c>
      <c r="F3551" s="35">
        <f>1-'[1]Life Table'!$E3551</f>
        <v>0.8299219094522664</v>
      </c>
      <c r="G3551" s="35"/>
      <c r="H3551" s="35"/>
    </row>
    <row r="3552" spans="1:8">
      <c r="A3552" s="35" t="s">
        <v>8</v>
      </c>
      <c r="B3552" s="35">
        <v>2025</v>
      </c>
      <c r="C3552" s="35">
        <f t="shared" si="14"/>
        <v>86</v>
      </c>
      <c r="D3552" s="35"/>
      <c r="E3552" s="6">
        <v>0.18304019413905009</v>
      </c>
      <c r="F3552" s="35">
        <f>1-'[1]Life Table'!$E3552</f>
        <v>0.81695980586094996</v>
      </c>
      <c r="G3552" s="35"/>
      <c r="H3552" s="35"/>
    </row>
    <row r="3553" spans="1:8">
      <c r="A3553" s="35" t="s">
        <v>8</v>
      </c>
      <c r="B3553" s="35">
        <v>2025</v>
      </c>
      <c r="C3553" s="35">
        <f t="shared" si="14"/>
        <v>87</v>
      </c>
      <c r="D3553" s="35"/>
      <c r="E3553" s="6">
        <v>0.19513519461618339</v>
      </c>
      <c r="F3553" s="35">
        <f>1-'[1]Life Table'!$E3553</f>
        <v>0.80486480538381655</v>
      </c>
      <c r="G3553" s="35"/>
      <c r="H3553" s="35"/>
    </row>
    <row r="3554" spans="1:8">
      <c r="A3554" s="35" t="s">
        <v>8</v>
      </c>
      <c r="B3554" s="35">
        <v>2025</v>
      </c>
      <c r="C3554" s="35">
        <f t="shared" si="14"/>
        <v>88</v>
      </c>
      <c r="D3554" s="35"/>
      <c r="E3554" s="6">
        <v>0.20842725919455729</v>
      </c>
      <c r="F3554" s="35">
        <f>1-'[1]Life Table'!$E3554</f>
        <v>0.79157274080544271</v>
      </c>
      <c r="G3554" s="35"/>
      <c r="H3554" s="35"/>
    </row>
    <row r="3555" spans="1:8">
      <c r="A3555" s="35" t="s">
        <v>8</v>
      </c>
      <c r="B3555" s="35">
        <v>2025</v>
      </c>
      <c r="C3555" s="35">
        <f t="shared" si="14"/>
        <v>89</v>
      </c>
      <c r="D3555" s="35"/>
      <c r="E3555" s="6">
        <v>0.22082104036020561</v>
      </c>
      <c r="F3555" s="35">
        <f>1-'[1]Life Table'!$E3555</f>
        <v>0.77917895963979444</v>
      </c>
      <c r="G3555" s="35"/>
      <c r="H3555" s="35"/>
    </row>
    <row r="3556" spans="1:8">
      <c r="A3556" s="35" t="s">
        <v>8</v>
      </c>
      <c r="B3556" s="35">
        <v>2025</v>
      </c>
      <c r="C3556" s="35">
        <f t="shared" si="14"/>
        <v>90</v>
      </c>
      <c r="D3556" s="35"/>
      <c r="E3556" s="6">
        <v>0.23724712692459479</v>
      </c>
      <c r="F3556" s="35">
        <f>1-'[1]Life Table'!$E3556</f>
        <v>0.76275287307540518</v>
      </c>
      <c r="G3556" s="35"/>
      <c r="H3556" s="35"/>
    </row>
    <row r="3557" spans="1:8">
      <c r="A3557" s="35" t="s">
        <v>8</v>
      </c>
      <c r="B3557" s="35">
        <v>2025</v>
      </c>
      <c r="C3557" s="35">
        <f t="shared" si="14"/>
        <v>91</v>
      </c>
      <c r="D3557" s="35"/>
      <c r="E3557" s="6">
        <v>0.24765743310711061</v>
      </c>
      <c r="F3557" s="35">
        <f>1-'[1]Life Table'!$E3557</f>
        <v>0.75234256689288936</v>
      </c>
      <c r="G3557" s="35"/>
      <c r="H3557" s="35"/>
    </row>
    <row r="3558" spans="1:8">
      <c r="A3558" s="35" t="s">
        <v>8</v>
      </c>
      <c r="B3558" s="35">
        <v>2025</v>
      </c>
      <c r="C3558" s="35">
        <f t="shared" si="14"/>
        <v>92</v>
      </c>
      <c r="D3558" s="35"/>
      <c r="E3558" s="6">
        <v>0.26432851815367359</v>
      </c>
      <c r="F3558" s="35">
        <f>1-'[1]Life Table'!$E3558</f>
        <v>0.73567148184632636</v>
      </c>
      <c r="G3558" s="35"/>
      <c r="H3558" s="35"/>
    </row>
    <row r="3559" spans="1:8">
      <c r="A3559" s="35" t="s">
        <v>8</v>
      </c>
      <c r="B3559" s="35">
        <v>2025</v>
      </c>
      <c r="C3559" s="35">
        <f t="shared" si="14"/>
        <v>93</v>
      </c>
      <c r="D3559" s="35"/>
      <c r="E3559" s="6">
        <v>0.27919126412712669</v>
      </c>
      <c r="F3559" s="35">
        <f>1-'[1]Life Table'!$E3559</f>
        <v>0.72080873587287331</v>
      </c>
      <c r="G3559" s="35"/>
      <c r="H3559" s="35"/>
    </row>
    <row r="3560" spans="1:8">
      <c r="A3560" s="35" t="s">
        <v>8</v>
      </c>
      <c r="B3560" s="35">
        <v>2025</v>
      </c>
      <c r="C3560" s="35">
        <f t="shared" si="14"/>
        <v>94</v>
      </c>
      <c r="D3560" s="35"/>
      <c r="E3560" s="6">
        <v>0.29509120764097019</v>
      </c>
      <c r="F3560" s="35">
        <f>1-'[1]Life Table'!$E3560</f>
        <v>0.70490879235902981</v>
      </c>
      <c r="G3560" s="35"/>
      <c r="H3560" s="35"/>
    </row>
    <row r="3561" spans="1:8">
      <c r="A3561" s="35" t="s">
        <v>8</v>
      </c>
      <c r="B3561" s="35">
        <v>2025</v>
      </c>
      <c r="C3561" s="35">
        <f t="shared" si="14"/>
        <v>95</v>
      </c>
      <c r="D3561" s="35"/>
      <c r="E3561" s="6">
        <v>0.31219722952732631</v>
      </c>
      <c r="F3561" s="35">
        <f>1-'[1]Life Table'!$E3561</f>
        <v>0.68780277047267369</v>
      </c>
      <c r="G3561" s="35"/>
      <c r="H3561" s="35"/>
    </row>
    <row r="3562" spans="1:8">
      <c r="A3562" s="35" t="s">
        <v>8</v>
      </c>
      <c r="B3562" s="35">
        <v>2025</v>
      </c>
      <c r="C3562" s="35">
        <f t="shared" si="14"/>
        <v>96</v>
      </c>
      <c r="D3562" s="35"/>
      <c r="E3562" s="6">
        <v>0.32807754271592432</v>
      </c>
      <c r="F3562" s="35">
        <f>1-'[1]Life Table'!$E3562</f>
        <v>0.67192245728407562</v>
      </c>
      <c r="G3562" s="35"/>
      <c r="H3562" s="35"/>
    </row>
    <row r="3563" spans="1:8">
      <c r="A3563" s="35" t="s">
        <v>8</v>
      </c>
      <c r="B3563" s="35">
        <v>2025</v>
      </c>
      <c r="C3563" s="35">
        <f t="shared" si="14"/>
        <v>97</v>
      </c>
      <c r="D3563" s="35"/>
      <c r="E3563" s="6">
        <v>0.3425421308278791</v>
      </c>
      <c r="F3563" s="35">
        <f>1-'[1]Life Table'!$E3563</f>
        <v>0.6574578691721209</v>
      </c>
      <c r="G3563" s="35"/>
      <c r="H3563" s="35"/>
    </row>
    <row r="3564" spans="1:8">
      <c r="A3564" s="35" t="s">
        <v>8</v>
      </c>
      <c r="B3564" s="35">
        <v>2025</v>
      </c>
      <c r="C3564" s="35">
        <f t="shared" si="14"/>
        <v>98</v>
      </c>
      <c r="D3564" s="35"/>
      <c r="E3564" s="6">
        <v>0.35620214822728252</v>
      </c>
      <c r="F3564" s="35">
        <f>1-'[1]Life Table'!$E3564</f>
        <v>0.64379785177271742</v>
      </c>
      <c r="G3564" s="35"/>
      <c r="H3564" s="35"/>
    </row>
    <row r="3565" spans="1:8">
      <c r="A3565" s="35" t="s">
        <v>8</v>
      </c>
      <c r="B3565" s="35">
        <v>2025</v>
      </c>
      <c r="C3565" s="35">
        <f t="shared" si="14"/>
        <v>99</v>
      </c>
      <c r="D3565" s="35"/>
      <c r="E3565" s="6">
        <v>0.37320210584007069</v>
      </c>
      <c r="F3565" s="35">
        <f>1-'[1]Life Table'!$E3565</f>
        <v>0.62679789415992926</v>
      </c>
      <c r="G3565" s="35"/>
      <c r="H3565" s="35"/>
    </row>
    <row r="3566" spans="1:8">
      <c r="A3566" s="35" t="s">
        <v>8</v>
      </c>
      <c r="B3566" s="35">
        <v>2026</v>
      </c>
      <c r="C3566" s="35">
        <v>1</v>
      </c>
      <c r="D3566" s="35"/>
      <c r="E3566" s="6">
        <v>1.8827793392349409E-2</v>
      </c>
      <c r="F3566" s="35">
        <f>1-'[1]Life Table'!$E3566</f>
        <v>0.98117220660765059</v>
      </c>
      <c r="G3566" s="35"/>
      <c r="H3566" s="35"/>
    </row>
    <row r="3567" spans="1:8">
      <c r="A3567" s="35" t="s">
        <v>8</v>
      </c>
      <c r="B3567" s="35">
        <v>2026</v>
      </c>
      <c r="C3567" s="35">
        <f>C3566+1</f>
        <v>2</v>
      </c>
      <c r="D3567" s="35"/>
      <c r="E3567" s="6">
        <v>1.146481283033707E-2</v>
      </c>
      <c r="F3567" s="35">
        <f>1-'[1]Life Table'!$E3567</f>
        <v>0.98853518716966293</v>
      </c>
      <c r="G3567" s="35"/>
      <c r="H3567" s="35"/>
    </row>
    <row r="3568" spans="1:8">
      <c r="A3568" s="35" t="s">
        <v>8</v>
      </c>
      <c r="B3568" s="35">
        <v>2026</v>
      </c>
      <c r="C3568" s="35">
        <f t="shared" ref="C3568:C3631" si="15">C3567+1</f>
        <v>3</v>
      </c>
      <c r="D3568" s="35"/>
      <c r="E3568" s="6">
        <v>7.735606810288842E-3</v>
      </c>
      <c r="F3568" s="35">
        <f>1-'[1]Life Table'!$E3568</f>
        <v>0.99226439318971116</v>
      </c>
      <c r="G3568" s="35"/>
      <c r="H3568" s="35"/>
    </row>
    <row r="3569" spans="1:8">
      <c r="A3569" s="35" t="s">
        <v>8</v>
      </c>
      <c r="B3569" s="35">
        <v>2026</v>
      </c>
      <c r="C3569" s="35">
        <f t="shared" si="15"/>
        <v>4</v>
      </c>
      <c r="D3569" s="35"/>
      <c r="E3569" s="6">
        <v>5.3418324187629604E-3</v>
      </c>
      <c r="F3569" s="35">
        <f>1-'[1]Life Table'!$E3569</f>
        <v>0.99465816758123704</v>
      </c>
      <c r="G3569" s="35"/>
      <c r="H3569" s="35"/>
    </row>
    <row r="3570" spans="1:8">
      <c r="A3570" s="35" t="s">
        <v>8</v>
      </c>
      <c r="B3570" s="35">
        <v>2026</v>
      </c>
      <c r="C3570" s="35">
        <f t="shared" si="15"/>
        <v>5</v>
      </c>
      <c r="D3570" s="35"/>
      <c r="E3570" s="6">
        <v>3.9673463734412051E-3</v>
      </c>
      <c r="F3570" s="35">
        <f>1-'[1]Life Table'!$E3570</f>
        <v>0.99603265362655879</v>
      </c>
      <c r="G3570" s="35"/>
      <c r="H3570" s="35"/>
    </row>
    <row r="3571" spans="1:8">
      <c r="A3571" s="35" t="s">
        <v>8</v>
      </c>
      <c r="B3571" s="35">
        <v>2026</v>
      </c>
      <c r="C3571" s="35">
        <f t="shared" si="15"/>
        <v>6</v>
      </c>
      <c r="D3571" s="35"/>
      <c r="E3571" s="6">
        <v>3.2192902750307621E-3</v>
      </c>
      <c r="F3571" s="35">
        <f>1-'[1]Life Table'!$E3571</f>
        <v>0.99678070972496924</v>
      </c>
      <c r="G3571" s="35"/>
      <c r="H3571" s="35"/>
    </row>
    <row r="3572" spans="1:8">
      <c r="A3572" s="35" t="s">
        <v>8</v>
      </c>
      <c r="B3572" s="35">
        <v>2026</v>
      </c>
      <c r="C3572" s="35">
        <f t="shared" si="15"/>
        <v>7</v>
      </c>
      <c r="D3572" s="35"/>
      <c r="E3572" s="6">
        <v>2.7641480069794389E-3</v>
      </c>
      <c r="F3572" s="35">
        <f>1-'[1]Life Table'!$E3572</f>
        <v>0.99723585199302056</v>
      </c>
      <c r="G3572" s="35"/>
      <c r="H3572" s="35"/>
    </row>
    <row r="3573" spans="1:8">
      <c r="A3573" s="35" t="s">
        <v>8</v>
      </c>
      <c r="B3573" s="35">
        <v>2026</v>
      </c>
      <c r="C3573" s="35">
        <f t="shared" si="15"/>
        <v>8</v>
      </c>
      <c r="D3573" s="35"/>
      <c r="E3573" s="6">
        <v>2.3886674669793E-3</v>
      </c>
      <c r="F3573" s="35">
        <f>1-'[1]Life Table'!$E3573</f>
        <v>0.9976113325330207</v>
      </c>
      <c r="G3573" s="35"/>
      <c r="H3573" s="35"/>
    </row>
    <row r="3574" spans="1:8">
      <c r="A3574" s="35" t="s">
        <v>8</v>
      </c>
      <c r="B3574" s="35">
        <v>2026</v>
      </c>
      <c r="C3574" s="35">
        <f t="shared" si="15"/>
        <v>9</v>
      </c>
      <c r="D3574" s="35"/>
      <c r="E3574" s="6">
        <v>2.1419011979039171E-3</v>
      </c>
      <c r="F3574" s="35">
        <f>1-'[1]Life Table'!$E3574</f>
        <v>0.99785809880209608</v>
      </c>
      <c r="G3574" s="35"/>
      <c r="H3574" s="35"/>
    </row>
    <row r="3575" spans="1:8">
      <c r="A3575" s="35" t="s">
        <v>8</v>
      </c>
      <c r="B3575" s="35">
        <v>2026</v>
      </c>
      <c r="C3575" s="35">
        <f t="shared" si="15"/>
        <v>10</v>
      </c>
      <c r="D3575" s="35"/>
      <c r="E3575" s="6">
        <v>1.9916003050861608E-3</v>
      </c>
      <c r="F3575" s="35">
        <f>1-'[1]Life Table'!$E3575</f>
        <v>0.99800839969491384</v>
      </c>
      <c r="G3575" s="35"/>
      <c r="H3575" s="35"/>
    </row>
    <row r="3576" spans="1:8">
      <c r="A3576" s="35" t="s">
        <v>8</v>
      </c>
      <c r="B3576" s="35">
        <v>2026</v>
      </c>
      <c r="C3576" s="35">
        <f t="shared" si="15"/>
        <v>11</v>
      </c>
      <c r="D3576" s="35"/>
      <c r="E3576" s="6">
        <v>1.90446586780324E-3</v>
      </c>
      <c r="F3576" s="35">
        <f>1-'[1]Life Table'!$E3576</f>
        <v>0.99809553413219676</v>
      </c>
      <c r="G3576" s="35"/>
      <c r="H3576" s="35"/>
    </row>
    <row r="3577" spans="1:8">
      <c r="A3577" s="35" t="s">
        <v>8</v>
      </c>
      <c r="B3577" s="35">
        <v>2026</v>
      </c>
      <c r="C3577" s="35">
        <f t="shared" si="15"/>
        <v>12</v>
      </c>
      <c r="D3577" s="35"/>
      <c r="E3577" s="6">
        <v>1.902362372180999E-3</v>
      </c>
      <c r="F3577" s="35">
        <f>1-'[1]Life Table'!$E3577</f>
        <v>0.998097637627819</v>
      </c>
      <c r="G3577" s="35"/>
      <c r="H3577" s="35"/>
    </row>
    <row r="3578" spans="1:8">
      <c r="A3578" s="35" t="s">
        <v>8</v>
      </c>
      <c r="B3578" s="35">
        <v>2026</v>
      </c>
      <c r="C3578" s="35">
        <f t="shared" si="15"/>
        <v>13</v>
      </c>
      <c r="D3578" s="35"/>
      <c r="E3578" s="6">
        <v>1.9520893405365889E-3</v>
      </c>
      <c r="F3578" s="35">
        <f>1-'[1]Life Table'!$E3578</f>
        <v>0.99804791065946341</v>
      </c>
      <c r="G3578" s="35"/>
      <c r="H3578" s="35"/>
    </row>
    <row r="3579" spans="1:8">
      <c r="A3579" s="35" t="s">
        <v>8</v>
      </c>
      <c r="B3579" s="35">
        <v>2026</v>
      </c>
      <c r="C3579" s="35">
        <f t="shared" si="15"/>
        <v>14</v>
      </c>
      <c r="D3579" s="35"/>
      <c r="E3579" s="6">
        <v>2.0635567169693392E-3</v>
      </c>
      <c r="F3579" s="35">
        <f>1-'[1]Life Table'!$E3579</f>
        <v>0.99793644328303066</v>
      </c>
      <c r="G3579" s="35"/>
      <c r="H3579" s="35"/>
    </row>
    <row r="3580" spans="1:8">
      <c r="A3580" s="35" t="s">
        <v>8</v>
      </c>
      <c r="B3580" s="35">
        <v>2026</v>
      </c>
      <c r="C3580" s="35">
        <f t="shared" si="15"/>
        <v>15</v>
      </c>
      <c r="D3580" s="35"/>
      <c r="E3580" s="6">
        <v>2.210892972810075E-3</v>
      </c>
      <c r="F3580" s="35">
        <f>1-'[1]Life Table'!$E3580</f>
        <v>0.99778910702718993</v>
      </c>
      <c r="G3580" s="35"/>
      <c r="H3580" s="35"/>
    </row>
    <row r="3581" spans="1:8">
      <c r="A3581" s="35" t="s">
        <v>8</v>
      </c>
      <c r="B3581" s="35">
        <v>2026</v>
      </c>
      <c r="C3581" s="35">
        <f t="shared" si="15"/>
        <v>16</v>
      </c>
      <c r="D3581" s="35"/>
      <c r="E3581" s="6">
        <v>2.4163605958495982E-3</v>
      </c>
      <c r="F3581" s="35">
        <f>1-'[1]Life Table'!$E3581</f>
        <v>0.9975836394041504</v>
      </c>
      <c r="G3581" s="35"/>
      <c r="H3581" s="35"/>
    </row>
    <row r="3582" spans="1:8">
      <c r="A3582" s="35" t="s">
        <v>8</v>
      </c>
      <c r="B3582" s="35">
        <v>2026</v>
      </c>
      <c r="C3582" s="35">
        <f t="shared" si="15"/>
        <v>17</v>
      </c>
      <c r="D3582" s="35"/>
      <c r="E3582" s="6">
        <v>2.693058708298723E-3</v>
      </c>
      <c r="F3582" s="35">
        <f>1-'[1]Life Table'!$E3582</f>
        <v>0.99730694129170128</v>
      </c>
      <c r="G3582" s="35"/>
      <c r="H3582" s="35"/>
    </row>
    <row r="3583" spans="1:8">
      <c r="A3583" s="35" t="s">
        <v>8</v>
      </c>
      <c r="B3583" s="35">
        <v>2026</v>
      </c>
      <c r="C3583" s="35">
        <f t="shared" si="15"/>
        <v>18</v>
      </c>
      <c r="D3583" s="35"/>
      <c r="E3583" s="6">
        <v>2.9275082138237041E-3</v>
      </c>
      <c r="F3583" s="35">
        <f>1-'[1]Life Table'!$E3583</f>
        <v>0.9970724917861763</v>
      </c>
      <c r="G3583" s="35"/>
      <c r="H3583" s="35"/>
    </row>
    <row r="3584" spans="1:8">
      <c r="A3584" s="35" t="s">
        <v>8</v>
      </c>
      <c r="B3584" s="35">
        <v>2026</v>
      </c>
      <c r="C3584" s="35">
        <f t="shared" si="15"/>
        <v>19</v>
      </c>
      <c r="D3584" s="35"/>
      <c r="E3584" s="6">
        <v>3.1674865241193562E-3</v>
      </c>
      <c r="F3584" s="35">
        <f>1-'[1]Life Table'!$E3584</f>
        <v>0.99683251347588064</v>
      </c>
      <c r="G3584" s="35"/>
      <c r="H3584" s="35"/>
    </row>
    <row r="3585" spans="1:8">
      <c r="A3585" s="35" t="s">
        <v>8</v>
      </c>
      <c r="B3585" s="35">
        <v>2026</v>
      </c>
      <c r="C3585" s="35">
        <f t="shared" si="15"/>
        <v>20</v>
      </c>
      <c r="D3585" s="35"/>
      <c r="E3585" s="6">
        <v>3.409862497316674E-3</v>
      </c>
      <c r="F3585" s="35">
        <f>1-'[1]Life Table'!$E3585</f>
        <v>0.99659013750268333</v>
      </c>
      <c r="G3585" s="35"/>
      <c r="H3585" s="35"/>
    </row>
    <row r="3586" spans="1:8">
      <c r="A3586" s="35" t="s">
        <v>8</v>
      </c>
      <c r="B3586" s="35">
        <v>2026</v>
      </c>
      <c r="C3586" s="35">
        <f t="shared" si="15"/>
        <v>21</v>
      </c>
      <c r="D3586" s="35"/>
      <c r="E3586" s="6">
        <v>3.6293278423380482E-3</v>
      </c>
      <c r="F3586" s="35">
        <f>1-'[1]Life Table'!$E3586</f>
        <v>0.99637067215766195</v>
      </c>
      <c r="G3586" s="35"/>
      <c r="H3586" s="35"/>
    </row>
    <row r="3587" spans="1:8">
      <c r="A3587" s="35" t="s">
        <v>8</v>
      </c>
      <c r="B3587" s="35">
        <v>2026</v>
      </c>
      <c r="C3587" s="35">
        <f t="shared" si="15"/>
        <v>22</v>
      </c>
      <c r="D3587" s="35"/>
      <c r="E3587" s="6">
        <v>3.8191333017772999E-3</v>
      </c>
      <c r="F3587" s="35">
        <f>1-'[1]Life Table'!$E3587</f>
        <v>0.9961808666982227</v>
      </c>
      <c r="G3587" s="35"/>
      <c r="H3587" s="35"/>
    </row>
    <row r="3588" spans="1:8">
      <c r="A3588" s="35" t="s">
        <v>8</v>
      </c>
      <c r="B3588" s="35">
        <v>2026</v>
      </c>
      <c r="C3588" s="35">
        <f t="shared" si="15"/>
        <v>23</v>
      </c>
      <c r="D3588" s="35"/>
      <c r="E3588" s="6">
        <v>3.9708362448780399E-3</v>
      </c>
      <c r="F3588" s="35">
        <f>1-'[1]Life Table'!$E3588</f>
        <v>0.99602916375512196</v>
      </c>
      <c r="G3588" s="35"/>
      <c r="H3588" s="35"/>
    </row>
    <row r="3589" spans="1:8">
      <c r="A3589" s="35" t="s">
        <v>8</v>
      </c>
      <c r="B3589" s="35">
        <v>2026</v>
      </c>
      <c r="C3589" s="35">
        <f t="shared" si="15"/>
        <v>24</v>
      </c>
      <c r="D3589" s="35"/>
      <c r="E3589" s="6">
        <v>4.1070291200884226E-3</v>
      </c>
      <c r="F3589" s="35">
        <f>1-'[1]Life Table'!$E3589</f>
        <v>0.99589297087991158</v>
      </c>
      <c r="G3589" s="35"/>
      <c r="H3589" s="35"/>
    </row>
    <row r="3590" spans="1:8">
      <c r="A3590" s="35" t="s">
        <v>8</v>
      </c>
      <c r="B3590" s="35">
        <v>2026</v>
      </c>
      <c r="C3590" s="35">
        <f t="shared" si="15"/>
        <v>25</v>
      </c>
      <c r="D3590" s="35"/>
      <c r="E3590" s="6">
        <v>4.2292828969737739E-3</v>
      </c>
      <c r="F3590" s="35">
        <f>1-'[1]Life Table'!$E3590</f>
        <v>0.99577071710302623</v>
      </c>
      <c r="G3590" s="35"/>
      <c r="H3590" s="35"/>
    </row>
    <row r="3591" spans="1:8">
      <c r="A3591" s="35" t="s">
        <v>8</v>
      </c>
      <c r="B3591" s="35">
        <v>2026</v>
      </c>
      <c r="C3591" s="35">
        <f t="shared" si="15"/>
        <v>26</v>
      </c>
      <c r="D3591" s="35"/>
      <c r="E3591" s="6">
        <v>4.34328182504784E-3</v>
      </c>
      <c r="F3591" s="35">
        <f>1-'[1]Life Table'!$E3591</f>
        <v>0.99565671817495216</v>
      </c>
      <c r="G3591" s="35"/>
      <c r="H3591" s="35"/>
    </row>
    <row r="3592" spans="1:8">
      <c r="A3592" s="35" t="s">
        <v>8</v>
      </c>
      <c r="B3592" s="35">
        <v>2026</v>
      </c>
      <c r="C3592" s="35">
        <f t="shared" si="15"/>
        <v>27</v>
      </c>
      <c r="D3592" s="35"/>
      <c r="E3592" s="6">
        <v>4.5676596407556716E-3</v>
      </c>
      <c r="F3592" s="35">
        <f>1-'[1]Life Table'!$E3592</f>
        <v>0.99543234035924433</v>
      </c>
      <c r="G3592" s="35"/>
      <c r="H3592" s="35"/>
    </row>
    <row r="3593" spans="1:8">
      <c r="A3593" s="35" t="s">
        <v>8</v>
      </c>
      <c r="B3593" s="35">
        <v>2026</v>
      </c>
      <c r="C3593" s="35">
        <f t="shared" si="15"/>
        <v>28</v>
      </c>
      <c r="D3593" s="35"/>
      <c r="E3593" s="6">
        <v>4.7075945755070681E-3</v>
      </c>
      <c r="F3593" s="35">
        <f>1-'[1]Life Table'!$E3593</f>
        <v>0.99529240542449293</v>
      </c>
      <c r="G3593" s="35"/>
      <c r="H3593" s="35"/>
    </row>
    <row r="3594" spans="1:8">
      <c r="A3594" s="35" t="s">
        <v>8</v>
      </c>
      <c r="B3594" s="35">
        <v>2026</v>
      </c>
      <c r="C3594" s="35">
        <f t="shared" si="15"/>
        <v>29</v>
      </c>
      <c r="D3594" s="35"/>
      <c r="E3594" s="6">
        <v>4.825828094749629E-3</v>
      </c>
      <c r="F3594" s="35">
        <f>1-'[1]Life Table'!$E3594</f>
        <v>0.99517417190525037</v>
      </c>
      <c r="G3594" s="35"/>
      <c r="H3594" s="35"/>
    </row>
    <row r="3595" spans="1:8">
      <c r="A3595" s="35" t="s">
        <v>8</v>
      </c>
      <c r="B3595" s="35">
        <v>2026</v>
      </c>
      <c r="C3595" s="35">
        <f t="shared" si="15"/>
        <v>30</v>
      </c>
      <c r="D3595" s="35"/>
      <c r="E3595" s="6">
        <v>5.0220373631216786E-3</v>
      </c>
      <c r="F3595" s="35">
        <f>1-'[1]Life Table'!$E3595</f>
        <v>0.99497796263687832</v>
      </c>
      <c r="G3595" s="35"/>
      <c r="H3595" s="35"/>
    </row>
    <row r="3596" spans="1:8">
      <c r="A3596" s="35" t="s">
        <v>8</v>
      </c>
      <c r="B3596" s="35">
        <v>2026</v>
      </c>
      <c r="C3596" s="35">
        <f t="shared" si="15"/>
        <v>31</v>
      </c>
      <c r="D3596" s="35"/>
      <c r="E3596" s="6">
        <v>5.1289741186961724E-3</v>
      </c>
      <c r="F3596" s="35">
        <f>1-'[1]Life Table'!$E3596</f>
        <v>0.99487102588130383</v>
      </c>
      <c r="G3596" s="35"/>
      <c r="H3596" s="35"/>
    </row>
    <row r="3597" spans="1:8">
      <c r="A3597" s="35" t="s">
        <v>8</v>
      </c>
      <c r="B3597" s="35">
        <v>2026</v>
      </c>
      <c r="C3597" s="35">
        <f t="shared" si="15"/>
        <v>32</v>
      </c>
      <c r="D3597" s="35"/>
      <c r="E3597" s="6">
        <v>5.3661617707503328E-3</v>
      </c>
      <c r="F3597" s="35">
        <f>1-'[1]Life Table'!$E3597</f>
        <v>0.99463383822924967</v>
      </c>
      <c r="G3597" s="35"/>
      <c r="H3597" s="35"/>
    </row>
    <row r="3598" spans="1:8">
      <c r="A3598" s="35" t="s">
        <v>8</v>
      </c>
      <c r="B3598" s="35">
        <v>2026</v>
      </c>
      <c r="C3598" s="35">
        <f t="shared" si="15"/>
        <v>33</v>
      </c>
      <c r="D3598" s="35"/>
      <c r="E3598" s="6">
        <v>5.5641160001234091E-3</v>
      </c>
      <c r="F3598" s="35">
        <f>1-'[1]Life Table'!$E3598</f>
        <v>0.99443588399987659</v>
      </c>
      <c r="G3598" s="35"/>
      <c r="H3598" s="35"/>
    </row>
    <row r="3599" spans="1:8">
      <c r="A3599" s="35" t="s">
        <v>8</v>
      </c>
      <c r="B3599" s="35">
        <v>2026</v>
      </c>
      <c r="C3599" s="35">
        <f t="shared" si="15"/>
        <v>34</v>
      </c>
      <c r="D3599" s="35"/>
      <c r="E3599" s="6">
        <v>5.7785697457243268E-3</v>
      </c>
      <c r="F3599" s="35">
        <f>1-'[1]Life Table'!$E3599</f>
        <v>0.99422143025427567</v>
      </c>
      <c r="G3599" s="35"/>
      <c r="H3599" s="35"/>
    </row>
    <row r="3600" spans="1:8">
      <c r="A3600" s="35" t="s">
        <v>8</v>
      </c>
      <c r="B3600" s="35">
        <v>2026</v>
      </c>
      <c r="C3600" s="35">
        <f t="shared" si="15"/>
        <v>35</v>
      </c>
      <c r="D3600" s="35"/>
      <c r="E3600" s="6">
        <v>6.0305198236857427E-3</v>
      </c>
      <c r="F3600" s="35">
        <f>1-'[1]Life Table'!$E3600</f>
        <v>0.99396948017631426</v>
      </c>
      <c r="G3600" s="35"/>
      <c r="H3600" s="35"/>
    </row>
    <row r="3601" spans="1:8">
      <c r="A3601" s="35" t="s">
        <v>8</v>
      </c>
      <c r="B3601" s="35">
        <v>2026</v>
      </c>
      <c r="C3601" s="35">
        <f t="shared" si="15"/>
        <v>36</v>
      </c>
      <c r="D3601" s="35"/>
      <c r="E3601" s="6">
        <v>6.271366859324945E-3</v>
      </c>
      <c r="F3601" s="35">
        <f>1-'[1]Life Table'!$E3601</f>
        <v>0.99372863314067506</v>
      </c>
      <c r="G3601" s="35"/>
      <c r="H3601" s="35"/>
    </row>
    <row r="3602" spans="1:8">
      <c r="A3602" s="35" t="s">
        <v>8</v>
      </c>
      <c r="B3602" s="35">
        <v>2026</v>
      </c>
      <c r="C3602" s="35">
        <f t="shared" si="15"/>
        <v>37</v>
      </c>
      <c r="D3602" s="35"/>
      <c r="E3602" s="6">
        <v>6.6244073648097368E-3</v>
      </c>
      <c r="F3602" s="35">
        <f>1-'[1]Life Table'!$E3602</f>
        <v>0.99337559263519026</v>
      </c>
      <c r="G3602" s="35"/>
      <c r="H3602" s="35"/>
    </row>
    <row r="3603" spans="1:8">
      <c r="A3603" s="35" t="s">
        <v>8</v>
      </c>
      <c r="B3603" s="35">
        <v>2026</v>
      </c>
      <c r="C3603" s="35">
        <f t="shared" si="15"/>
        <v>38</v>
      </c>
      <c r="D3603" s="35"/>
      <c r="E3603" s="6">
        <v>6.928026656312869E-3</v>
      </c>
      <c r="F3603" s="35">
        <f>1-'[1]Life Table'!$E3603</f>
        <v>0.99307197334368713</v>
      </c>
      <c r="G3603" s="35"/>
      <c r="H3603" s="35"/>
    </row>
    <row r="3604" spans="1:8">
      <c r="A3604" s="35" t="s">
        <v>8</v>
      </c>
      <c r="B3604" s="35">
        <v>2026</v>
      </c>
      <c r="C3604" s="35">
        <f t="shared" si="15"/>
        <v>39</v>
      </c>
      <c r="D3604" s="35"/>
      <c r="E3604" s="6">
        <v>7.1718757001123512E-3</v>
      </c>
      <c r="F3604" s="35">
        <f>1-'[1]Life Table'!$E3604</f>
        <v>0.99282812429988765</v>
      </c>
      <c r="G3604" s="35"/>
      <c r="H3604" s="35"/>
    </row>
    <row r="3605" spans="1:8">
      <c r="A3605" s="35" t="s">
        <v>8</v>
      </c>
      <c r="B3605" s="35">
        <v>2026</v>
      </c>
      <c r="C3605" s="35">
        <f t="shared" si="15"/>
        <v>40</v>
      </c>
      <c r="D3605" s="35"/>
      <c r="E3605" s="6">
        <v>7.5430072085729272E-3</v>
      </c>
      <c r="F3605" s="35">
        <f>1-'[1]Life Table'!$E3605</f>
        <v>0.99245699279142707</v>
      </c>
      <c r="G3605" s="35"/>
      <c r="H3605" s="35"/>
    </row>
    <row r="3606" spans="1:8">
      <c r="A3606" s="35" t="s">
        <v>8</v>
      </c>
      <c r="B3606" s="35">
        <v>2026</v>
      </c>
      <c r="C3606" s="35">
        <f t="shared" si="15"/>
        <v>41</v>
      </c>
      <c r="D3606" s="35"/>
      <c r="E3606" s="6">
        <v>7.7031092550937652E-3</v>
      </c>
      <c r="F3606" s="35">
        <f>1-'[1]Life Table'!$E3606</f>
        <v>0.99229689074490623</v>
      </c>
      <c r="G3606" s="35"/>
      <c r="H3606" s="35"/>
    </row>
    <row r="3607" spans="1:8">
      <c r="A3607" s="35" t="s">
        <v>8</v>
      </c>
      <c r="B3607" s="35">
        <v>2026</v>
      </c>
      <c r="C3607" s="35">
        <f t="shared" si="15"/>
        <v>42</v>
      </c>
      <c r="D3607" s="35"/>
      <c r="E3607" s="6">
        <v>8.1245440001507241E-3</v>
      </c>
      <c r="F3607" s="35">
        <f>1-'[1]Life Table'!$E3607</f>
        <v>0.99187545599984928</v>
      </c>
      <c r="G3607" s="35"/>
      <c r="H3607" s="35"/>
    </row>
    <row r="3608" spans="1:8">
      <c r="A3608" s="35" t="s">
        <v>8</v>
      </c>
      <c r="B3608" s="35">
        <v>2026</v>
      </c>
      <c r="C3608" s="35">
        <f t="shared" si="15"/>
        <v>43</v>
      </c>
      <c r="D3608" s="35"/>
      <c r="E3608" s="6">
        <v>8.3606255389858664E-3</v>
      </c>
      <c r="F3608" s="35">
        <f>1-'[1]Life Table'!$E3608</f>
        <v>0.99163937446101413</v>
      </c>
      <c r="G3608" s="35"/>
      <c r="H3608" s="35"/>
    </row>
    <row r="3609" spans="1:8">
      <c r="A3609" s="35" t="s">
        <v>8</v>
      </c>
      <c r="B3609" s="35">
        <v>2026</v>
      </c>
      <c r="C3609" s="35">
        <f t="shared" si="15"/>
        <v>44</v>
      </c>
      <c r="D3609" s="35"/>
      <c r="E3609" s="6">
        <v>8.7002809074394616E-3</v>
      </c>
      <c r="F3609" s="35">
        <f>1-'[1]Life Table'!$E3609</f>
        <v>0.99129971909256054</v>
      </c>
      <c r="G3609" s="35"/>
      <c r="H3609" s="35"/>
    </row>
    <row r="3610" spans="1:8">
      <c r="A3610" s="35" t="s">
        <v>8</v>
      </c>
      <c r="B3610" s="35">
        <v>2026</v>
      </c>
      <c r="C3610" s="35">
        <f t="shared" si="15"/>
        <v>45</v>
      </c>
      <c r="D3610" s="35"/>
      <c r="E3610" s="6">
        <v>9.1147706636340864E-3</v>
      </c>
      <c r="F3610" s="35">
        <f>1-'[1]Life Table'!$E3610</f>
        <v>0.99088522933636591</v>
      </c>
      <c r="G3610" s="35"/>
      <c r="H3610" s="35"/>
    </row>
    <row r="3611" spans="1:8">
      <c r="A3611" s="35" t="s">
        <v>8</v>
      </c>
      <c r="B3611" s="35">
        <v>2026</v>
      </c>
      <c r="C3611" s="35">
        <f t="shared" si="15"/>
        <v>46</v>
      </c>
      <c r="D3611" s="35"/>
      <c r="E3611" s="6">
        <v>9.4552669415296497E-3</v>
      </c>
      <c r="F3611" s="35">
        <f>1-'[1]Life Table'!$E3611</f>
        <v>0.99054473305847035</v>
      </c>
      <c r="G3611" s="35"/>
      <c r="H3611" s="35"/>
    </row>
    <row r="3612" spans="1:8">
      <c r="A3612" s="35" t="s">
        <v>8</v>
      </c>
      <c r="B3612" s="35">
        <v>2026</v>
      </c>
      <c r="C3612" s="35">
        <f t="shared" si="15"/>
        <v>47</v>
      </c>
      <c r="D3612" s="35"/>
      <c r="E3612" s="6">
        <v>1.002592591826257E-2</v>
      </c>
      <c r="F3612" s="35">
        <f>1-'[1]Life Table'!$E3612</f>
        <v>0.98997407408173743</v>
      </c>
      <c r="G3612" s="35"/>
      <c r="H3612" s="35"/>
    </row>
    <row r="3613" spans="1:8">
      <c r="A3613" s="35" t="s">
        <v>8</v>
      </c>
      <c r="B3613" s="35">
        <v>2026</v>
      </c>
      <c r="C3613" s="35">
        <f t="shared" si="15"/>
        <v>48</v>
      </c>
      <c r="D3613" s="35"/>
      <c r="E3613" s="6">
        <v>1.062884385589968E-2</v>
      </c>
      <c r="F3613" s="35">
        <f>1-'[1]Life Table'!$E3613</f>
        <v>0.98937115614410032</v>
      </c>
      <c r="G3613" s="35"/>
      <c r="H3613" s="35"/>
    </row>
    <row r="3614" spans="1:8">
      <c r="A3614" s="35" t="s">
        <v>8</v>
      </c>
      <c r="B3614" s="35">
        <v>2026</v>
      </c>
      <c r="C3614" s="35">
        <f t="shared" si="15"/>
        <v>49</v>
      </c>
      <c r="D3614" s="35"/>
      <c r="E3614" s="6">
        <v>1.1208561295668719E-2</v>
      </c>
      <c r="F3614" s="35">
        <f>1-'[1]Life Table'!$E3614</f>
        <v>0.98879143870433128</v>
      </c>
      <c r="G3614" s="35"/>
      <c r="H3614" s="35"/>
    </row>
    <row r="3615" spans="1:8">
      <c r="A3615" s="35" t="s">
        <v>8</v>
      </c>
      <c r="B3615" s="35">
        <v>2026</v>
      </c>
      <c r="C3615" s="35">
        <f t="shared" si="15"/>
        <v>50</v>
      </c>
      <c r="D3615" s="35"/>
      <c r="E3615" s="6">
        <v>1.2035487001420099E-2</v>
      </c>
      <c r="F3615" s="35">
        <f>1-'[1]Life Table'!$E3615</f>
        <v>0.9879645129985799</v>
      </c>
      <c r="G3615" s="35"/>
      <c r="H3615" s="35"/>
    </row>
    <row r="3616" spans="1:8">
      <c r="A3616" s="35" t="s">
        <v>8</v>
      </c>
      <c r="B3616" s="35">
        <v>2026</v>
      </c>
      <c r="C3616" s="35">
        <f t="shared" si="15"/>
        <v>51</v>
      </c>
      <c r="D3616" s="35"/>
      <c r="E3616" s="6">
        <v>1.250858393535681E-2</v>
      </c>
      <c r="F3616" s="35">
        <f>1-'[1]Life Table'!$E3616</f>
        <v>0.98749141606464319</v>
      </c>
      <c r="G3616" s="35"/>
      <c r="H3616" s="35"/>
    </row>
    <row r="3617" spans="1:8">
      <c r="A3617" s="35" t="s">
        <v>8</v>
      </c>
      <c r="B3617" s="35">
        <v>2026</v>
      </c>
      <c r="C3617" s="35">
        <f t="shared" si="15"/>
        <v>52</v>
      </c>
      <c r="D3617" s="35"/>
      <c r="E3617" s="6">
        <v>1.341804741439734E-2</v>
      </c>
      <c r="F3617" s="35">
        <f>1-'[1]Life Table'!$E3617</f>
        <v>0.98658195258560266</v>
      </c>
      <c r="G3617" s="35"/>
      <c r="H3617" s="35"/>
    </row>
    <row r="3618" spans="1:8">
      <c r="A3618" s="35" t="s">
        <v>8</v>
      </c>
      <c r="B3618" s="35">
        <v>2026</v>
      </c>
      <c r="C3618" s="35">
        <f t="shared" si="15"/>
        <v>53</v>
      </c>
      <c r="D3618" s="35"/>
      <c r="E3618" s="6">
        <v>1.407795385778066E-2</v>
      </c>
      <c r="F3618" s="35">
        <f>1-'[1]Life Table'!$E3618</f>
        <v>0.98592204614221934</v>
      </c>
      <c r="G3618" s="35"/>
      <c r="H3618" s="35"/>
    </row>
    <row r="3619" spans="1:8">
      <c r="A3619" s="35" t="s">
        <v>8</v>
      </c>
      <c r="B3619" s="35">
        <v>2026</v>
      </c>
      <c r="C3619" s="35">
        <f t="shared" si="15"/>
        <v>54</v>
      </c>
      <c r="D3619" s="35"/>
      <c r="E3619" s="6">
        <v>1.487793308789542E-2</v>
      </c>
      <c r="F3619" s="35">
        <f>1-'[1]Life Table'!$E3619</f>
        <v>0.98512206691210458</v>
      </c>
      <c r="G3619" s="35"/>
      <c r="H3619" s="35"/>
    </row>
    <row r="3620" spans="1:8">
      <c r="A3620" s="35" t="s">
        <v>8</v>
      </c>
      <c r="B3620" s="35">
        <v>2026</v>
      </c>
      <c r="C3620" s="35">
        <f t="shared" si="15"/>
        <v>55</v>
      </c>
      <c r="D3620" s="35"/>
      <c r="E3620" s="6">
        <v>1.5668315527576419E-2</v>
      </c>
      <c r="F3620" s="35">
        <f>1-'[1]Life Table'!$E3620</f>
        <v>0.98433168447242358</v>
      </c>
      <c r="G3620" s="35"/>
      <c r="H3620" s="35"/>
    </row>
    <row r="3621" spans="1:8">
      <c r="A3621" s="35" t="s">
        <v>8</v>
      </c>
      <c r="B3621" s="35">
        <v>2026</v>
      </c>
      <c r="C3621" s="35">
        <f t="shared" si="15"/>
        <v>56</v>
      </c>
      <c r="D3621" s="35"/>
      <c r="E3621" s="6">
        <v>1.658463353479955E-2</v>
      </c>
      <c r="F3621" s="35">
        <f>1-'[1]Life Table'!$E3621</f>
        <v>0.98341536646520045</v>
      </c>
      <c r="G3621" s="35"/>
      <c r="H3621" s="35"/>
    </row>
    <row r="3622" spans="1:8">
      <c r="A3622" s="35" t="s">
        <v>8</v>
      </c>
      <c r="B3622" s="35">
        <v>2026</v>
      </c>
      <c r="C3622" s="35">
        <f t="shared" si="15"/>
        <v>57</v>
      </c>
      <c r="D3622" s="35"/>
      <c r="E3622" s="6">
        <v>1.76687965458826E-2</v>
      </c>
      <c r="F3622" s="35">
        <f>1-'[1]Life Table'!$E3622</f>
        <v>0.9823312034541174</v>
      </c>
      <c r="G3622" s="35"/>
      <c r="H3622" s="35"/>
    </row>
    <row r="3623" spans="1:8">
      <c r="A3623" s="35" t="s">
        <v>8</v>
      </c>
      <c r="B3623" s="35">
        <v>2026</v>
      </c>
      <c r="C3623" s="35">
        <f t="shared" si="15"/>
        <v>58</v>
      </c>
      <c r="D3623" s="35"/>
      <c r="E3623" s="6">
        <v>1.9010318982935259E-2</v>
      </c>
      <c r="F3623" s="35">
        <f>1-'[1]Life Table'!$E3623</f>
        <v>0.98098968101706474</v>
      </c>
      <c r="G3623" s="35"/>
      <c r="H3623" s="35"/>
    </row>
    <row r="3624" spans="1:8">
      <c r="A3624" s="35" t="s">
        <v>8</v>
      </c>
      <c r="B3624" s="35">
        <v>2026</v>
      </c>
      <c r="C3624" s="35">
        <f t="shared" si="15"/>
        <v>59</v>
      </c>
      <c r="D3624" s="35"/>
      <c r="E3624" s="6">
        <v>2.03646441349431E-2</v>
      </c>
      <c r="F3624" s="35">
        <f>1-'[1]Life Table'!$E3624</f>
        <v>0.9796353558650569</v>
      </c>
      <c r="G3624" s="35"/>
      <c r="H3624" s="35"/>
    </row>
    <row r="3625" spans="1:8">
      <c r="A3625" s="35" t="s">
        <v>8</v>
      </c>
      <c r="B3625" s="35">
        <v>2026</v>
      </c>
      <c r="C3625" s="35">
        <f t="shared" si="15"/>
        <v>60</v>
      </c>
      <c r="D3625" s="35"/>
      <c r="E3625" s="6">
        <v>2.2378720382658649E-2</v>
      </c>
      <c r="F3625" s="35">
        <f>1-'[1]Life Table'!$E3625</f>
        <v>0.97762127961734135</v>
      </c>
      <c r="G3625" s="35"/>
      <c r="H3625" s="35"/>
    </row>
    <row r="3626" spans="1:8">
      <c r="A3626" s="35" t="s">
        <v>8</v>
      </c>
      <c r="B3626" s="35">
        <v>2026</v>
      </c>
      <c r="C3626" s="35">
        <f t="shared" si="15"/>
        <v>61</v>
      </c>
      <c r="D3626" s="35"/>
      <c r="E3626" s="6">
        <v>2.3675912967577761E-2</v>
      </c>
      <c r="F3626" s="35">
        <f>1-'[1]Life Table'!$E3626</f>
        <v>0.97632408703242224</v>
      </c>
      <c r="G3626" s="35"/>
      <c r="H3626" s="35"/>
    </row>
    <row r="3627" spans="1:8">
      <c r="A3627" s="35" t="s">
        <v>8</v>
      </c>
      <c r="B3627" s="35">
        <v>2026</v>
      </c>
      <c r="C3627" s="35">
        <f t="shared" si="15"/>
        <v>62</v>
      </c>
      <c r="D3627" s="35"/>
      <c r="E3627" s="6">
        <v>2.5974609575718292E-2</v>
      </c>
      <c r="F3627" s="35">
        <f>1-'[1]Life Table'!$E3627</f>
        <v>0.97402539042428171</v>
      </c>
      <c r="G3627" s="35"/>
      <c r="H3627" s="35"/>
    </row>
    <row r="3628" spans="1:8">
      <c r="A3628" s="35" t="s">
        <v>8</v>
      </c>
      <c r="B3628" s="35">
        <v>2026</v>
      </c>
      <c r="C3628" s="35">
        <f t="shared" si="15"/>
        <v>63</v>
      </c>
      <c r="D3628" s="35"/>
      <c r="E3628" s="6">
        <v>2.8042420004392499E-2</v>
      </c>
      <c r="F3628" s="35">
        <f>1-'[1]Life Table'!$E3628</f>
        <v>0.9719575799956075</v>
      </c>
      <c r="G3628" s="35"/>
      <c r="H3628" s="35"/>
    </row>
    <row r="3629" spans="1:8">
      <c r="A3629" s="35" t="s">
        <v>8</v>
      </c>
      <c r="B3629" s="35">
        <v>2026</v>
      </c>
      <c r="C3629" s="35">
        <f t="shared" si="15"/>
        <v>64</v>
      </c>
      <c r="D3629" s="35"/>
      <c r="E3629" s="6">
        <v>3.0327047765750011E-2</v>
      </c>
      <c r="F3629" s="35">
        <f>1-'[1]Life Table'!$E3629</f>
        <v>0.96967295223424999</v>
      </c>
      <c r="G3629" s="35"/>
      <c r="H3629" s="35"/>
    </row>
    <row r="3630" spans="1:8">
      <c r="A3630" s="35" t="s">
        <v>8</v>
      </c>
      <c r="B3630" s="35">
        <v>2026</v>
      </c>
      <c r="C3630" s="35">
        <f t="shared" si="15"/>
        <v>65</v>
      </c>
      <c r="D3630" s="35"/>
      <c r="E3630" s="6">
        <v>3.2891121423623382E-2</v>
      </c>
      <c r="F3630" s="35">
        <f>1-'[1]Life Table'!$E3630</f>
        <v>0.96710887857637662</v>
      </c>
      <c r="G3630" s="35"/>
      <c r="H3630" s="35"/>
    </row>
    <row r="3631" spans="1:8">
      <c r="A3631" s="35" t="s">
        <v>8</v>
      </c>
      <c r="B3631" s="35">
        <v>2026</v>
      </c>
      <c r="C3631" s="35">
        <f t="shared" si="15"/>
        <v>66</v>
      </c>
      <c r="D3631" s="35"/>
      <c r="E3631" s="6">
        <v>3.5282506204423407E-2</v>
      </c>
      <c r="F3631" s="35">
        <f>1-'[1]Life Table'!$E3631</f>
        <v>0.96471749379557659</v>
      </c>
      <c r="G3631" s="35"/>
      <c r="H3631" s="35"/>
    </row>
    <row r="3632" spans="1:8">
      <c r="A3632" s="35" t="s">
        <v>8</v>
      </c>
      <c r="B3632" s="35">
        <v>2026</v>
      </c>
      <c r="C3632" s="35">
        <f t="shared" ref="C3632:C3664" si="16">C3631+1</f>
        <v>67</v>
      </c>
      <c r="D3632" s="35"/>
      <c r="E3632" s="6">
        <v>3.851312434374865E-2</v>
      </c>
      <c r="F3632" s="35">
        <f>1-'[1]Life Table'!$E3632</f>
        <v>0.96148687565625135</v>
      </c>
      <c r="G3632" s="35"/>
      <c r="H3632" s="35"/>
    </row>
    <row r="3633" spans="1:8">
      <c r="A3633" s="35" t="s">
        <v>8</v>
      </c>
      <c r="B3633" s="35">
        <v>2026</v>
      </c>
      <c r="C3633" s="35">
        <f t="shared" si="16"/>
        <v>68</v>
      </c>
      <c r="D3633" s="35"/>
      <c r="E3633" s="6">
        <v>4.1983324818624657E-2</v>
      </c>
      <c r="F3633" s="35">
        <f>1-'[1]Life Table'!$E3633</f>
        <v>0.95801667518137534</v>
      </c>
      <c r="G3633" s="35"/>
      <c r="H3633" s="35"/>
    </row>
    <row r="3634" spans="1:8">
      <c r="A3634" s="35" t="s">
        <v>8</v>
      </c>
      <c r="B3634" s="35">
        <v>2026</v>
      </c>
      <c r="C3634" s="35">
        <f t="shared" si="16"/>
        <v>69</v>
      </c>
      <c r="D3634" s="35"/>
      <c r="E3634" s="6">
        <v>4.5470247654517681E-2</v>
      </c>
      <c r="F3634" s="35">
        <f>1-'[1]Life Table'!$E3634</f>
        <v>0.95452975234548232</v>
      </c>
      <c r="G3634" s="35"/>
      <c r="H3634" s="35"/>
    </row>
    <row r="3635" spans="1:8">
      <c r="A3635" s="35" t="s">
        <v>8</v>
      </c>
      <c r="B3635" s="35">
        <v>2026</v>
      </c>
      <c r="C3635" s="35">
        <f t="shared" si="16"/>
        <v>70</v>
      </c>
      <c r="D3635" s="35"/>
      <c r="E3635" s="6">
        <v>5.0602590280389943E-2</v>
      </c>
      <c r="F3635" s="35">
        <f>1-'[1]Life Table'!$E3635</f>
        <v>0.94939740971961006</v>
      </c>
      <c r="G3635" s="35"/>
      <c r="H3635" s="35"/>
    </row>
    <row r="3636" spans="1:8">
      <c r="A3636" s="35" t="s">
        <v>8</v>
      </c>
      <c r="B3636" s="35">
        <v>2026</v>
      </c>
      <c r="C3636" s="35">
        <f t="shared" si="16"/>
        <v>71</v>
      </c>
      <c r="D3636" s="35"/>
      <c r="E3636" s="6">
        <v>5.3982921671484663E-2</v>
      </c>
      <c r="F3636" s="35">
        <f>1-'[1]Life Table'!$E3636</f>
        <v>0.94601707832851534</v>
      </c>
      <c r="G3636" s="35"/>
      <c r="H3636" s="35"/>
    </row>
    <row r="3637" spans="1:8">
      <c r="A3637" s="35" t="s">
        <v>8</v>
      </c>
      <c r="B3637" s="35">
        <v>2026</v>
      </c>
      <c r="C3637" s="35">
        <f t="shared" si="16"/>
        <v>72</v>
      </c>
      <c r="D3637" s="35"/>
      <c r="E3637" s="6">
        <v>5.9873309715233747E-2</v>
      </c>
      <c r="F3637" s="35">
        <f>1-'[1]Life Table'!$E3637</f>
        <v>0.94012669028476625</v>
      </c>
      <c r="G3637" s="35"/>
      <c r="H3637" s="35"/>
    </row>
    <row r="3638" spans="1:8">
      <c r="A3638" s="35" t="s">
        <v>8</v>
      </c>
      <c r="B3638" s="35">
        <v>2026</v>
      </c>
      <c r="C3638" s="35">
        <f t="shared" si="16"/>
        <v>73</v>
      </c>
      <c r="D3638" s="35"/>
      <c r="E3638" s="6">
        <v>6.5011794028421166E-2</v>
      </c>
      <c r="F3638" s="35">
        <f>1-'[1]Life Table'!$E3638</f>
        <v>0.93498820597157883</v>
      </c>
      <c r="G3638" s="35"/>
      <c r="H3638" s="35"/>
    </row>
    <row r="3639" spans="1:8">
      <c r="A3639" s="35" t="s">
        <v>8</v>
      </c>
      <c r="B3639" s="35">
        <v>2026</v>
      </c>
      <c r="C3639" s="35">
        <f t="shared" si="16"/>
        <v>74</v>
      </c>
      <c r="D3639" s="35"/>
      <c r="E3639" s="6">
        <v>7.0864958147967227E-2</v>
      </c>
      <c r="F3639" s="35">
        <f>1-'[1]Life Table'!$E3639</f>
        <v>0.92913504185203277</v>
      </c>
      <c r="G3639" s="35"/>
      <c r="H3639" s="35"/>
    </row>
    <row r="3640" spans="1:8">
      <c r="A3640" s="35" t="s">
        <v>8</v>
      </c>
      <c r="B3640" s="35">
        <v>2026</v>
      </c>
      <c r="C3640" s="35">
        <f t="shared" si="16"/>
        <v>75</v>
      </c>
      <c r="D3640" s="35"/>
      <c r="E3640" s="6">
        <v>7.7281334653067524E-2</v>
      </c>
      <c r="F3640" s="35">
        <f>1-'[1]Life Table'!$E3640</f>
        <v>0.92271866534693248</v>
      </c>
      <c r="G3640" s="35"/>
      <c r="H3640" s="35"/>
    </row>
    <row r="3641" spans="1:8">
      <c r="A3641" s="35" t="s">
        <v>8</v>
      </c>
      <c r="B3641" s="35">
        <v>2026</v>
      </c>
      <c r="C3641" s="35">
        <f t="shared" si="16"/>
        <v>76</v>
      </c>
      <c r="D3641" s="35"/>
      <c r="E3641" s="6">
        <v>8.3536924275878999E-2</v>
      </c>
      <c r="F3641" s="35">
        <f>1-'[1]Life Table'!$E3641</f>
        <v>0.916463075724121</v>
      </c>
      <c r="G3641" s="35"/>
      <c r="H3641" s="35"/>
    </row>
    <row r="3642" spans="1:8">
      <c r="A3642" s="35" t="s">
        <v>8</v>
      </c>
      <c r="B3642" s="35">
        <v>2026</v>
      </c>
      <c r="C3642" s="35">
        <f t="shared" si="16"/>
        <v>77</v>
      </c>
      <c r="D3642" s="35"/>
      <c r="E3642" s="6">
        <v>9.0787098209002548E-2</v>
      </c>
      <c r="F3642" s="35">
        <f>1-'[1]Life Table'!$E3642</f>
        <v>0.90921290179099745</v>
      </c>
      <c r="G3642" s="35"/>
      <c r="H3642" s="35"/>
    </row>
    <row r="3643" spans="1:8">
      <c r="A3643" s="35" t="s">
        <v>8</v>
      </c>
      <c r="B3643" s="35">
        <v>2026</v>
      </c>
      <c r="C3643" s="35">
        <f t="shared" si="16"/>
        <v>78</v>
      </c>
      <c r="D3643" s="35"/>
      <c r="E3643" s="6">
        <v>9.9134366678129471E-2</v>
      </c>
      <c r="F3643" s="35">
        <f>1-'[1]Life Table'!$E3643</f>
        <v>0.90086563332187053</v>
      </c>
      <c r="G3643" s="35"/>
      <c r="H3643" s="35"/>
    </row>
    <row r="3644" spans="1:8">
      <c r="A3644" s="35" t="s">
        <v>8</v>
      </c>
      <c r="B3644" s="35">
        <v>2026</v>
      </c>
      <c r="C3644" s="35">
        <f t="shared" si="16"/>
        <v>79</v>
      </c>
      <c r="D3644" s="35"/>
      <c r="E3644" s="6">
        <v>0.10663022132062371</v>
      </c>
      <c r="F3644" s="35">
        <f>1-'[1]Life Table'!$E3644</f>
        <v>0.89336977867937628</v>
      </c>
      <c r="G3644" s="35"/>
      <c r="H3644" s="35"/>
    </row>
    <row r="3645" spans="1:8">
      <c r="A3645" s="35" t="s">
        <v>8</v>
      </c>
      <c r="B3645" s="35">
        <v>2026</v>
      </c>
      <c r="C3645" s="35">
        <f t="shared" si="16"/>
        <v>80</v>
      </c>
      <c r="D3645" s="35"/>
      <c r="E3645" s="6">
        <v>0.1164095351989356</v>
      </c>
      <c r="F3645" s="35">
        <f>1-'[1]Life Table'!$E3645</f>
        <v>0.8835904648010644</v>
      </c>
      <c r="G3645" s="35"/>
      <c r="H3645" s="35"/>
    </row>
    <row r="3646" spans="1:8">
      <c r="A3646" s="35" t="s">
        <v>8</v>
      </c>
      <c r="B3646" s="35">
        <v>2026</v>
      </c>
      <c r="C3646" s="35">
        <f t="shared" si="16"/>
        <v>81</v>
      </c>
      <c r="D3646" s="35"/>
      <c r="E3646" s="6">
        <v>0.1235023934436958</v>
      </c>
      <c r="F3646" s="35">
        <f>1-'[1]Life Table'!$E3646</f>
        <v>0.87649760655630415</v>
      </c>
      <c r="G3646" s="35"/>
      <c r="H3646" s="35"/>
    </row>
    <row r="3647" spans="1:8">
      <c r="A3647" s="35" t="s">
        <v>8</v>
      </c>
      <c r="B3647" s="35">
        <v>2026</v>
      </c>
      <c r="C3647" s="35">
        <f t="shared" si="16"/>
        <v>82</v>
      </c>
      <c r="D3647" s="35"/>
      <c r="E3647" s="6">
        <v>0.1356354341054348</v>
      </c>
      <c r="F3647" s="35">
        <f>1-'[1]Life Table'!$E3647</f>
        <v>0.86436456589456523</v>
      </c>
      <c r="G3647" s="35"/>
      <c r="H3647" s="35"/>
    </row>
    <row r="3648" spans="1:8">
      <c r="A3648" s="35" t="s">
        <v>8</v>
      </c>
      <c r="B3648" s="35">
        <v>2026</v>
      </c>
      <c r="C3648" s="35">
        <f t="shared" si="16"/>
        <v>83</v>
      </c>
      <c r="D3648" s="35"/>
      <c r="E3648" s="6">
        <v>0.1463765740804184</v>
      </c>
      <c r="F3648" s="35">
        <f>1-'[1]Life Table'!$E3648</f>
        <v>0.85362342591958162</v>
      </c>
      <c r="G3648" s="35"/>
      <c r="H3648" s="35"/>
    </row>
    <row r="3649" spans="1:8">
      <c r="A3649" s="35" t="s">
        <v>8</v>
      </c>
      <c r="B3649" s="35">
        <v>2026</v>
      </c>
      <c r="C3649" s="35">
        <f t="shared" si="16"/>
        <v>84</v>
      </c>
      <c r="D3649" s="35"/>
      <c r="E3649" s="6">
        <v>0.15880063325920721</v>
      </c>
      <c r="F3649" s="35">
        <f>1-'[1]Life Table'!$E3649</f>
        <v>0.84119936674079276</v>
      </c>
      <c r="G3649" s="35"/>
      <c r="H3649" s="35"/>
    </row>
    <row r="3650" spans="1:8">
      <c r="A3650" s="35" t="s">
        <v>8</v>
      </c>
      <c r="B3650" s="35">
        <v>2026</v>
      </c>
      <c r="C3650" s="35">
        <f t="shared" si="16"/>
        <v>85</v>
      </c>
      <c r="D3650" s="35"/>
      <c r="E3650" s="6">
        <v>0.1701492344519854</v>
      </c>
      <c r="F3650" s="35">
        <f>1-'[1]Life Table'!$E3650</f>
        <v>0.82985076554801462</v>
      </c>
      <c r="G3650" s="35"/>
      <c r="H3650" s="35"/>
    </row>
    <row r="3651" spans="1:8">
      <c r="A3651" s="35" t="s">
        <v>8</v>
      </c>
      <c r="B3651" s="35">
        <v>2026</v>
      </c>
      <c r="C3651" s="35">
        <f t="shared" si="16"/>
        <v>86</v>
      </c>
      <c r="D3651" s="35"/>
      <c r="E3651" s="6">
        <v>0.18239300104622691</v>
      </c>
      <c r="F3651" s="35">
        <f>1-'[1]Life Table'!$E3651</f>
        <v>0.81760699895377309</v>
      </c>
      <c r="G3651" s="35"/>
      <c r="H3651" s="35"/>
    </row>
    <row r="3652" spans="1:8">
      <c r="A3652" s="35" t="s">
        <v>8</v>
      </c>
      <c r="B3652" s="35">
        <v>2026</v>
      </c>
      <c r="C3652" s="35">
        <f t="shared" si="16"/>
        <v>87</v>
      </c>
      <c r="D3652" s="35"/>
      <c r="E3652" s="6">
        <v>0.19520795899002419</v>
      </c>
      <c r="F3652" s="35">
        <f>1-'[1]Life Table'!$E3652</f>
        <v>0.80479204100997581</v>
      </c>
      <c r="G3652" s="35"/>
      <c r="H3652" s="35"/>
    </row>
    <row r="3653" spans="1:8">
      <c r="A3653" s="35" t="s">
        <v>8</v>
      </c>
      <c r="B3653" s="35">
        <v>2026</v>
      </c>
      <c r="C3653" s="35">
        <f t="shared" si="16"/>
        <v>88</v>
      </c>
      <c r="D3653" s="35"/>
      <c r="E3653" s="6">
        <v>0.20850121405377589</v>
      </c>
      <c r="F3653" s="35">
        <f>1-'[1]Life Table'!$E3653</f>
        <v>0.79149878594622414</v>
      </c>
      <c r="G3653" s="35"/>
      <c r="H3653" s="35"/>
    </row>
    <row r="3654" spans="1:8">
      <c r="A3654" s="35" t="s">
        <v>8</v>
      </c>
      <c r="B3654" s="35">
        <v>2026</v>
      </c>
      <c r="C3654" s="35">
        <f t="shared" si="16"/>
        <v>89</v>
      </c>
      <c r="D3654" s="35"/>
      <c r="E3654" s="6">
        <v>0.22089423577681869</v>
      </c>
      <c r="F3654" s="35">
        <f>1-'[1]Life Table'!$E3654</f>
        <v>0.77910576422318134</v>
      </c>
      <c r="G3654" s="35"/>
      <c r="H3654" s="35"/>
    </row>
    <row r="3655" spans="1:8">
      <c r="A3655" s="35" t="s">
        <v>8</v>
      </c>
      <c r="B3655" s="35">
        <v>2026</v>
      </c>
      <c r="C3655" s="35">
        <f t="shared" si="16"/>
        <v>90</v>
      </c>
      <c r="D3655" s="35"/>
      <c r="E3655" s="6">
        <v>0.2373222303108925</v>
      </c>
      <c r="F3655" s="35">
        <f>1-'[1]Life Table'!$E3655</f>
        <v>0.7626777696891075</v>
      </c>
      <c r="G3655" s="35"/>
      <c r="H3655" s="35"/>
    </row>
    <row r="3656" spans="1:8">
      <c r="A3656" s="35" t="s">
        <v>8</v>
      </c>
      <c r="B3656" s="35">
        <v>2026</v>
      </c>
      <c r="C3656" s="35">
        <f t="shared" si="16"/>
        <v>91</v>
      </c>
      <c r="D3656" s="35"/>
      <c r="E3656" s="6">
        <v>0.24772930397904991</v>
      </c>
      <c r="F3656" s="35">
        <f>1-'[1]Life Table'!$E3656</f>
        <v>0.75227069602095009</v>
      </c>
      <c r="G3656" s="35"/>
      <c r="H3656" s="35"/>
    </row>
    <row r="3657" spans="1:8">
      <c r="A3657" s="35" t="s">
        <v>8</v>
      </c>
      <c r="B3657" s="35">
        <v>2026</v>
      </c>
      <c r="C3657" s="35">
        <f t="shared" si="16"/>
        <v>92</v>
      </c>
      <c r="D3657" s="35"/>
      <c r="E3657" s="6">
        <v>0.26440058133379118</v>
      </c>
      <c r="F3657" s="35">
        <f>1-'[1]Life Table'!$E3657</f>
        <v>0.73559941866620882</v>
      </c>
      <c r="G3657" s="35"/>
      <c r="H3657" s="35"/>
    </row>
    <row r="3658" spans="1:8">
      <c r="A3658" s="35" t="s">
        <v>8</v>
      </c>
      <c r="B3658" s="35">
        <v>2026</v>
      </c>
      <c r="C3658" s="35">
        <f t="shared" si="16"/>
        <v>93</v>
      </c>
      <c r="D3658" s="35"/>
      <c r="E3658" s="6">
        <v>0.27926188832408838</v>
      </c>
      <c r="F3658" s="35">
        <f>1-'[1]Life Table'!$E3658</f>
        <v>0.72073811167591162</v>
      </c>
      <c r="G3658" s="35"/>
      <c r="H3658" s="35"/>
    </row>
    <row r="3659" spans="1:8">
      <c r="A3659" s="35" t="s">
        <v>8</v>
      </c>
      <c r="B3659" s="35">
        <v>2026</v>
      </c>
      <c r="C3659" s="35">
        <f t="shared" si="16"/>
        <v>94</v>
      </c>
      <c r="D3659" s="35"/>
      <c r="E3659" s="6">
        <v>0.29516094871041482</v>
      </c>
      <c r="F3659" s="35">
        <f>1-'[1]Life Table'!$E3659</f>
        <v>0.70483905128958524</v>
      </c>
      <c r="G3659" s="35"/>
      <c r="H3659" s="35"/>
    </row>
    <row r="3660" spans="1:8">
      <c r="A3660" s="35" t="s">
        <v>8</v>
      </c>
      <c r="B3660" s="35">
        <v>2026</v>
      </c>
      <c r="C3660" s="35">
        <f t="shared" si="16"/>
        <v>95</v>
      </c>
      <c r="D3660" s="35"/>
      <c r="E3660" s="6">
        <v>0.31226732732493517</v>
      </c>
      <c r="F3660" s="35">
        <f>1-'[1]Life Table'!$E3660</f>
        <v>0.68773267267506477</v>
      </c>
      <c r="G3660" s="35"/>
      <c r="H3660" s="35"/>
    </row>
    <row r="3661" spans="1:8">
      <c r="A3661" s="35" t="s">
        <v>8</v>
      </c>
      <c r="B3661" s="35">
        <v>2026</v>
      </c>
      <c r="C3661" s="35">
        <f t="shared" si="16"/>
        <v>96</v>
      </c>
      <c r="D3661" s="35"/>
      <c r="E3661" s="6">
        <v>0.32745929446023009</v>
      </c>
      <c r="F3661" s="35">
        <f>1-'[1]Life Table'!$E3661</f>
        <v>0.67254070553976986</v>
      </c>
      <c r="G3661" s="35"/>
      <c r="H3661" s="35"/>
    </row>
    <row r="3662" spans="1:8">
      <c r="A3662" s="35" t="s">
        <v>8</v>
      </c>
      <c r="B3662" s="35">
        <v>2026</v>
      </c>
      <c r="C3662" s="35">
        <f t="shared" si="16"/>
        <v>97</v>
      </c>
      <c r="D3662" s="35"/>
      <c r="E3662" s="6">
        <v>0.34260947603572778</v>
      </c>
      <c r="F3662" s="35">
        <f>1-'[1]Life Table'!$E3662</f>
        <v>0.65739052396427222</v>
      </c>
      <c r="G3662" s="35"/>
      <c r="H3662" s="35"/>
    </row>
    <row r="3663" spans="1:8">
      <c r="A3663" s="35" t="s">
        <v>8</v>
      </c>
      <c r="B3663" s="35">
        <v>2026</v>
      </c>
      <c r="C3663" s="35">
        <f t="shared" si="16"/>
        <v>98</v>
      </c>
      <c r="D3663" s="35"/>
      <c r="E3663" s="6">
        <v>0.35626813281347869</v>
      </c>
      <c r="F3663" s="35">
        <f>1-'[1]Life Table'!$E3663</f>
        <v>0.64373186718652131</v>
      </c>
      <c r="G3663" s="35"/>
      <c r="H3663" s="35"/>
    </row>
    <row r="3664" spans="1:8">
      <c r="A3664" s="35" t="s">
        <v>8</v>
      </c>
      <c r="B3664" s="35">
        <v>2026</v>
      </c>
      <c r="C3664" s="35">
        <f t="shared" si="16"/>
        <v>99</v>
      </c>
      <c r="D3664" s="35"/>
      <c r="E3664" s="6">
        <v>0.37326600367348078</v>
      </c>
      <c r="F3664" s="35">
        <f>1-'[1]Life Table'!$E3664</f>
        <v>0.62673399632651927</v>
      </c>
      <c r="G3664" s="35"/>
      <c r="H3664" s="35"/>
    </row>
    <row r="3665" spans="1:8">
      <c r="A3665" s="35" t="s">
        <v>8</v>
      </c>
      <c r="B3665" s="35">
        <v>2027</v>
      </c>
      <c r="C3665" s="35">
        <v>1</v>
      </c>
      <c r="D3665" s="35"/>
      <c r="E3665" s="6">
        <v>1.8887721790490249E-2</v>
      </c>
      <c r="F3665" s="35">
        <f>1-'[1]Life Table'!$E3665</f>
        <v>0.98111227820950975</v>
      </c>
      <c r="G3665" s="35"/>
      <c r="H3665" s="35"/>
    </row>
    <row r="3666" spans="1:8">
      <c r="A3666" s="35" t="s">
        <v>8</v>
      </c>
      <c r="B3666" s="35">
        <v>2027</v>
      </c>
      <c r="C3666" s="35">
        <f>C3665+1</f>
        <v>2</v>
      </c>
      <c r="D3666" s="35"/>
      <c r="E3666" s="6">
        <v>1.150133858626734E-2</v>
      </c>
      <c r="F3666" s="35">
        <f>1-'[1]Life Table'!$E3666</f>
        <v>0.98849866141373266</v>
      </c>
      <c r="G3666" s="35"/>
      <c r="H3666" s="35"/>
    </row>
    <row r="3667" spans="1:8">
      <c r="A3667" s="35" t="s">
        <v>8</v>
      </c>
      <c r="B3667" s="35">
        <v>2027</v>
      </c>
      <c r="C3667" s="35">
        <f t="shared" ref="C3667:C3730" si="17">C3666+1</f>
        <v>3</v>
      </c>
      <c r="D3667" s="35"/>
      <c r="E3667" s="6">
        <v>7.7600281373684243E-3</v>
      </c>
      <c r="F3667" s="35">
        <f>1-'[1]Life Table'!$E3667</f>
        <v>0.99223997186263158</v>
      </c>
      <c r="G3667" s="35"/>
      <c r="H3667" s="35"/>
    </row>
    <row r="3668" spans="1:8">
      <c r="A3668" s="35" t="s">
        <v>8</v>
      </c>
      <c r="B3668" s="35">
        <v>2027</v>
      </c>
      <c r="C3668" s="35">
        <f t="shared" si="17"/>
        <v>4</v>
      </c>
      <c r="D3668" s="35"/>
      <c r="E3668" s="6">
        <v>5.358254226377146E-3</v>
      </c>
      <c r="F3668" s="35">
        <f>1-'[1]Life Table'!$E3668</f>
        <v>0.99464174577362285</v>
      </c>
      <c r="G3668" s="35"/>
      <c r="H3668" s="35"/>
    </row>
    <row r="3669" spans="1:8">
      <c r="A3669" s="35" t="s">
        <v>8</v>
      </c>
      <c r="B3669" s="35">
        <v>2027</v>
      </c>
      <c r="C3669" s="35">
        <f t="shared" si="17"/>
        <v>5</v>
      </c>
      <c r="D3669" s="35"/>
      <c r="E3669" s="6">
        <v>3.9793478979438524E-3</v>
      </c>
      <c r="F3669" s="35">
        <f>1-'[1]Life Table'!$E3669</f>
        <v>0.99602065210205615</v>
      </c>
      <c r="G3669" s="35"/>
      <c r="H3669" s="35"/>
    </row>
    <row r="3670" spans="1:8">
      <c r="A3670" s="35" t="s">
        <v>8</v>
      </c>
      <c r="B3670" s="35">
        <v>2027</v>
      </c>
      <c r="C3670" s="35">
        <f t="shared" si="17"/>
        <v>6</v>
      </c>
      <c r="D3670" s="35"/>
      <c r="E3670" s="6">
        <v>3.228835305598476E-3</v>
      </c>
      <c r="F3670" s="35">
        <f>1-'[1]Life Table'!$E3670</f>
        <v>0.99677116469440152</v>
      </c>
      <c r="G3670" s="35"/>
      <c r="H3670" s="35"/>
    </row>
    <row r="3671" spans="1:8">
      <c r="A3671" s="35" t="s">
        <v>8</v>
      </c>
      <c r="B3671" s="35">
        <v>2027</v>
      </c>
      <c r="C3671" s="35">
        <f t="shared" si="17"/>
        <v>7</v>
      </c>
      <c r="D3671" s="35"/>
      <c r="E3671" s="6">
        <v>2.6935064078619231E-3</v>
      </c>
      <c r="F3671" s="35">
        <f>1-'[1]Life Table'!$E3671</f>
        <v>0.99730649359213808</v>
      </c>
      <c r="G3671" s="35"/>
      <c r="H3671" s="35"/>
    </row>
    <row r="3672" spans="1:8">
      <c r="A3672" s="35" t="s">
        <v>8</v>
      </c>
      <c r="B3672" s="35">
        <v>2027</v>
      </c>
      <c r="C3672" s="35">
        <f t="shared" si="17"/>
        <v>8</v>
      </c>
      <c r="D3672" s="35"/>
      <c r="E3672" s="6">
        <v>2.3954048056832318E-3</v>
      </c>
      <c r="F3672" s="35">
        <f>1-'[1]Life Table'!$E3672</f>
        <v>0.99760459519431677</v>
      </c>
      <c r="G3672" s="35"/>
      <c r="H3672" s="35"/>
    </row>
    <row r="3673" spans="1:8">
      <c r="A3673" s="35" t="s">
        <v>8</v>
      </c>
      <c r="B3673" s="35">
        <v>2027</v>
      </c>
      <c r="C3673" s="35">
        <f t="shared" si="17"/>
        <v>9</v>
      </c>
      <c r="D3673" s="35"/>
      <c r="E3673" s="6">
        <v>2.1478110530972479E-3</v>
      </c>
      <c r="F3673" s="35">
        <f>1-'[1]Life Table'!$E3673</f>
        <v>0.99785218894690275</v>
      </c>
      <c r="G3673" s="35"/>
      <c r="H3673" s="35"/>
    </row>
    <row r="3674" spans="1:8">
      <c r="A3674" s="35" t="s">
        <v>8</v>
      </c>
      <c r="B3674" s="35">
        <v>2027</v>
      </c>
      <c r="C3674" s="35">
        <f t="shared" si="17"/>
        <v>10</v>
      </c>
      <c r="D3674" s="35"/>
      <c r="E3674" s="6">
        <v>1.996962141323722E-3</v>
      </c>
      <c r="F3674" s="35">
        <f>1-'[1]Life Table'!$E3674</f>
        <v>0.99800303785867628</v>
      </c>
      <c r="G3674" s="35"/>
      <c r="H3674" s="35"/>
    </row>
    <row r="3675" spans="1:8">
      <c r="A3675" s="35" t="s">
        <v>8</v>
      </c>
      <c r="B3675" s="35">
        <v>2027</v>
      </c>
      <c r="C3675" s="35">
        <f t="shared" si="17"/>
        <v>11</v>
      </c>
      <c r="D3675" s="35"/>
      <c r="E3675" s="6">
        <v>1.909437046848206E-3</v>
      </c>
      <c r="F3675" s="35">
        <f>1-'[1]Life Table'!$E3675</f>
        <v>0.99809056295315179</v>
      </c>
      <c r="G3675" s="35"/>
      <c r="H3675" s="35"/>
    </row>
    <row r="3676" spans="1:8">
      <c r="A3676" s="35" t="s">
        <v>8</v>
      </c>
      <c r="B3676" s="35">
        <v>2027</v>
      </c>
      <c r="C3676" s="35">
        <f t="shared" si="17"/>
        <v>12</v>
      </c>
      <c r="D3676" s="35"/>
      <c r="E3676" s="6">
        <v>1.9071966516538421E-3</v>
      </c>
      <c r="F3676" s="35">
        <f>1-'[1]Life Table'!$E3676</f>
        <v>0.99809280334834616</v>
      </c>
      <c r="G3676" s="35"/>
      <c r="H3676" s="35"/>
    </row>
    <row r="3677" spans="1:8">
      <c r="A3677" s="35" t="s">
        <v>8</v>
      </c>
      <c r="B3677" s="35">
        <v>2027</v>
      </c>
      <c r="C3677" s="35">
        <f t="shared" si="17"/>
        <v>13</v>
      </c>
      <c r="D3677" s="35"/>
      <c r="E3677" s="6">
        <v>1.9569192149179182E-3</v>
      </c>
      <c r="F3677" s="35">
        <f>1-'[1]Life Table'!$E3677</f>
        <v>0.99804308078508208</v>
      </c>
      <c r="G3677" s="35"/>
      <c r="H3677" s="35"/>
    </row>
    <row r="3678" spans="1:8">
      <c r="A3678" s="35" t="s">
        <v>8</v>
      </c>
      <c r="B3678" s="35">
        <v>2027</v>
      </c>
      <c r="C3678" s="35">
        <f t="shared" si="17"/>
        <v>14</v>
      </c>
      <c r="D3678" s="35"/>
      <c r="E3678" s="6">
        <v>2.0685772921544832E-3</v>
      </c>
      <c r="F3678" s="35">
        <f>1-'[1]Life Table'!$E3678</f>
        <v>0.99793142270784552</v>
      </c>
      <c r="G3678" s="35"/>
      <c r="H3678" s="35"/>
    </row>
    <row r="3679" spans="1:8">
      <c r="A3679" s="35" t="s">
        <v>8</v>
      </c>
      <c r="B3679" s="35">
        <v>2027</v>
      </c>
      <c r="C3679" s="35">
        <f t="shared" si="17"/>
        <v>15</v>
      </c>
      <c r="D3679" s="35"/>
      <c r="E3679" s="6">
        <v>2.2161683466443982E-3</v>
      </c>
      <c r="F3679" s="35">
        <f>1-'[1]Life Table'!$E3679</f>
        <v>0.9977838316533556</v>
      </c>
      <c r="G3679" s="35"/>
      <c r="H3679" s="35"/>
    </row>
    <row r="3680" spans="1:8">
      <c r="A3680" s="35" t="s">
        <v>8</v>
      </c>
      <c r="B3680" s="35">
        <v>2027</v>
      </c>
      <c r="C3680" s="35">
        <f t="shared" si="17"/>
        <v>16</v>
      </c>
      <c r="D3680" s="35"/>
      <c r="E3680" s="6">
        <v>2.4220582414464791E-3</v>
      </c>
      <c r="F3680" s="35">
        <f>1-'[1]Life Table'!$E3680</f>
        <v>0.99757794175855352</v>
      </c>
      <c r="G3680" s="35"/>
      <c r="H3680" s="35"/>
    </row>
    <row r="3681" spans="1:8">
      <c r="A3681" s="35" t="s">
        <v>8</v>
      </c>
      <c r="B3681" s="35">
        <v>2027</v>
      </c>
      <c r="C3681" s="35">
        <f t="shared" si="17"/>
        <v>17</v>
      </c>
      <c r="D3681" s="35"/>
      <c r="E3681" s="6">
        <v>2.6371499917927639E-3</v>
      </c>
      <c r="F3681" s="35">
        <f>1-'[1]Life Table'!$E3681</f>
        <v>0.99736285000820724</v>
      </c>
      <c r="G3681" s="35"/>
      <c r="H3681" s="35"/>
    </row>
    <row r="3682" spans="1:8">
      <c r="A3682" s="35" t="s">
        <v>8</v>
      </c>
      <c r="B3682" s="35">
        <v>2027</v>
      </c>
      <c r="C3682" s="35">
        <f t="shared" si="17"/>
        <v>18</v>
      </c>
      <c r="D3682" s="35"/>
      <c r="E3682" s="6">
        <v>2.9343576665596949E-3</v>
      </c>
      <c r="F3682" s="35">
        <f>1-'[1]Life Table'!$E3682</f>
        <v>0.99706564233344031</v>
      </c>
      <c r="G3682" s="35"/>
      <c r="H3682" s="35"/>
    </row>
    <row r="3683" spans="1:8">
      <c r="A3683" s="35" t="s">
        <v>8</v>
      </c>
      <c r="B3683" s="35">
        <v>2027</v>
      </c>
      <c r="C3683" s="35">
        <f t="shared" si="17"/>
        <v>19</v>
      </c>
      <c r="D3683" s="35"/>
      <c r="E3683" s="6">
        <v>3.1751486482751719E-3</v>
      </c>
      <c r="F3683" s="35">
        <f>1-'[1]Life Table'!$E3683</f>
        <v>0.99682485135172483</v>
      </c>
      <c r="G3683" s="35"/>
      <c r="H3683" s="35"/>
    </row>
    <row r="3684" spans="1:8">
      <c r="A3684" s="35" t="s">
        <v>8</v>
      </c>
      <c r="B3684" s="35">
        <v>2027</v>
      </c>
      <c r="C3684" s="35">
        <f t="shared" si="17"/>
        <v>20</v>
      </c>
      <c r="D3684" s="35"/>
      <c r="E3684" s="6">
        <v>3.4183755793519839E-3</v>
      </c>
      <c r="F3684" s="35">
        <f>1-'[1]Life Table'!$E3684</f>
        <v>0.99658162442064802</v>
      </c>
      <c r="G3684" s="35"/>
      <c r="H3684" s="35"/>
    </row>
    <row r="3685" spans="1:8">
      <c r="A3685" s="35" t="s">
        <v>8</v>
      </c>
      <c r="B3685" s="35">
        <v>2027</v>
      </c>
      <c r="C3685" s="35">
        <f t="shared" si="17"/>
        <v>21</v>
      </c>
      <c r="D3685" s="35"/>
      <c r="E3685" s="6">
        <v>3.638585110795511E-3</v>
      </c>
      <c r="F3685" s="35">
        <f>1-'[1]Life Table'!$E3685</f>
        <v>0.99636141488920449</v>
      </c>
      <c r="G3685" s="35"/>
      <c r="H3685" s="35"/>
    </row>
    <row r="3686" spans="1:8">
      <c r="A3686" s="35" t="s">
        <v>8</v>
      </c>
      <c r="B3686" s="35">
        <v>2027</v>
      </c>
      <c r="C3686" s="35">
        <f t="shared" si="17"/>
        <v>22</v>
      </c>
      <c r="D3686" s="35"/>
      <c r="E3686" s="6">
        <v>3.828858540183E-3</v>
      </c>
      <c r="F3686" s="35">
        <f>1-'[1]Life Table'!$E3686</f>
        <v>0.996171141459817</v>
      </c>
      <c r="G3686" s="35"/>
      <c r="H3686" s="35"/>
    </row>
    <row r="3687" spans="1:8">
      <c r="A3687" s="35" t="s">
        <v>8</v>
      </c>
      <c r="B3687" s="35">
        <v>2027</v>
      </c>
      <c r="C3687" s="35">
        <f t="shared" si="17"/>
        <v>23</v>
      </c>
      <c r="D3687" s="35"/>
      <c r="E3687" s="6">
        <v>3.9808196385371364E-3</v>
      </c>
      <c r="F3687" s="35">
        <f>1-'[1]Life Table'!$E3687</f>
        <v>0.99601918036146286</v>
      </c>
      <c r="G3687" s="35"/>
      <c r="H3687" s="35"/>
    </row>
    <row r="3688" spans="1:8">
      <c r="A3688" s="35" t="s">
        <v>8</v>
      </c>
      <c r="B3688" s="35">
        <v>2027</v>
      </c>
      <c r="C3688" s="35">
        <f t="shared" si="17"/>
        <v>24</v>
      </c>
      <c r="D3688" s="35"/>
      <c r="E3688" s="6">
        <v>4.1172275991133711E-3</v>
      </c>
      <c r="F3688" s="35">
        <f>1-'[1]Life Table'!$E3688</f>
        <v>0.99588277240088663</v>
      </c>
      <c r="G3688" s="35"/>
      <c r="H3688" s="35"/>
    </row>
    <row r="3689" spans="1:8">
      <c r="A3689" s="35" t="s">
        <v>8</v>
      </c>
      <c r="B3689" s="35">
        <v>2027</v>
      </c>
      <c r="C3689" s="35">
        <f t="shared" si="17"/>
        <v>25</v>
      </c>
      <c r="D3689" s="35"/>
      <c r="E3689" s="6">
        <v>4.2396542788309946E-3</v>
      </c>
      <c r="F3689" s="35">
        <f>1-'[1]Life Table'!$E3689</f>
        <v>0.995760345721169</v>
      </c>
      <c r="G3689" s="35"/>
      <c r="H3689" s="35"/>
    </row>
    <row r="3690" spans="1:8">
      <c r="A3690" s="35" t="s">
        <v>8</v>
      </c>
      <c r="B3690" s="35">
        <v>2027</v>
      </c>
      <c r="C3690" s="35">
        <f t="shared" si="17"/>
        <v>26</v>
      </c>
      <c r="D3690" s="35"/>
      <c r="E3690" s="6">
        <v>4.3537689953143674E-3</v>
      </c>
      <c r="F3690" s="35">
        <f>1-'[1]Life Table'!$E3690</f>
        <v>0.99564623100468563</v>
      </c>
      <c r="G3690" s="35"/>
      <c r="H3690" s="35"/>
    </row>
    <row r="3691" spans="1:8">
      <c r="A3691" s="35" t="s">
        <v>8</v>
      </c>
      <c r="B3691" s="35">
        <v>2027</v>
      </c>
      <c r="C3691" s="35">
        <f t="shared" si="17"/>
        <v>27</v>
      </c>
      <c r="D3691" s="35"/>
      <c r="E3691" s="6">
        <v>4.4712812156202384E-3</v>
      </c>
      <c r="F3691" s="35">
        <f>1-'[1]Life Table'!$E3691</f>
        <v>0.99552871878437976</v>
      </c>
      <c r="G3691" s="35"/>
      <c r="H3691" s="35"/>
    </row>
    <row r="3692" spans="1:8">
      <c r="A3692" s="35" t="s">
        <v>8</v>
      </c>
      <c r="B3692" s="35">
        <v>2027</v>
      </c>
      <c r="C3692" s="35">
        <f t="shared" si="17"/>
        <v>28</v>
      </c>
      <c r="D3692" s="35"/>
      <c r="E3692" s="6">
        <v>4.7185449436819571E-3</v>
      </c>
      <c r="F3692" s="35">
        <f>1-'[1]Life Table'!$E3692</f>
        <v>0.99528145505631804</v>
      </c>
      <c r="G3692" s="35"/>
      <c r="H3692" s="35"/>
    </row>
    <row r="3693" spans="1:8">
      <c r="A3693" s="35" t="s">
        <v>8</v>
      </c>
      <c r="B3693" s="35">
        <v>2027</v>
      </c>
      <c r="C3693" s="35">
        <f t="shared" si="17"/>
        <v>29</v>
      </c>
      <c r="D3693" s="35"/>
      <c r="E3693" s="6">
        <v>4.8367417866048701E-3</v>
      </c>
      <c r="F3693" s="35">
        <f>1-'[1]Life Table'!$E3693</f>
        <v>0.99516325821339513</v>
      </c>
      <c r="G3693" s="35"/>
      <c r="H3693" s="35"/>
    </row>
    <row r="3694" spans="1:8">
      <c r="A3694" s="35" t="s">
        <v>8</v>
      </c>
      <c r="B3694" s="35">
        <v>2027</v>
      </c>
      <c r="C3694" s="35">
        <f t="shared" si="17"/>
        <v>30</v>
      </c>
      <c r="D3694" s="35"/>
      <c r="E3694" s="6">
        <v>5.0330848484778654E-3</v>
      </c>
      <c r="F3694" s="35">
        <f>1-'[1]Life Table'!$E3694</f>
        <v>0.99496691515152214</v>
      </c>
      <c r="G3694" s="35"/>
      <c r="H3694" s="35"/>
    </row>
    <row r="3695" spans="1:8">
      <c r="A3695" s="35" t="s">
        <v>8</v>
      </c>
      <c r="B3695" s="35">
        <v>2027</v>
      </c>
      <c r="C3695" s="35">
        <f t="shared" si="17"/>
        <v>31</v>
      </c>
      <c r="D3695" s="35"/>
      <c r="E3695" s="6">
        <v>5.1399630702212429E-3</v>
      </c>
      <c r="F3695" s="35">
        <f>1-'[1]Life Table'!$E3695</f>
        <v>0.99486003692977876</v>
      </c>
      <c r="G3695" s="35"/>
      <c r="H3695" s="35"/>
    </row>
    <row r="3696" spans="1:8">
      <c r="A3696" s="35" t="s">
        <v>8</v>
      </c>
      <c r="B3696" s="35">
        <v>2027</v>
      </c>
      <c r="C3696" s="35">
        <f t="shared" si="17"/>
        <v>32</v>
      </c>
      <c r="D3696" s="35"/>
      <c r="E3696" s="6">
        <v>5.3773205896129328E-3</v>
      </c>
      <c r="F3696" s="35">
        <f>1-'[1]Life Table'!$E3696</f>
        <v>0.99462267941038707</v>
      </c>
      <c r="G3696" s="35"/>
      <c r="H3696" s="35"/>
    </row>
    <row r="3697" spans="1:8">
      <c r="A3697" s="35" t="s">
        <v>8</v>
      </c>
      <c r="B3697" s="35">
        <v>2027</v>
      </c>
      <c r="C3697" s="35">
        <f t="shared" si="17"/>
        <v>33</v>
      </c>
      <c r="D3697" s="35"/>
      <c r="E3697" s="6">
        <v>5.5753830688379802E-3</v>
      </c>
      <c r="F3697" s="35">
        <f>1-'[1]Life Table'!$E3697</f>
        <v>0.99442461693116202</v>
      </c>
      <c r="G3697" s="35"/>
      <c r="H3697" s="35"/>
    </row>
    <row r="3698" spans="1:8">
      <c r="A3698" s="35" t="s">
        <v>8</v>
      </c>
      <c r="B3698" s="35">
        <v>2027</v>
      </c>
      <c r="C3698" s="35">
        <f t="shared" si="17"/>
        <v>34</v>
      </c>
      <c r="D3698" s="35"/>
      <c r="E3698" s="6">
        <v>5.7899435196847593E-3</v>
      </c>
      <c r="F3698" s="35">
        <f>1-'[1]Life Table'!$E3698</f>
        <v>0.99421005648031524</v>
      </c>
      <c r="G3698" s="35"/>
      <c r="H3698" s="35"/>
    </row>
    <row r="3699" spans="1:8">
      <c r="A3699" s="35" t="s">
        <v>8</v>
      </c>
      <c r="B3699" s="35">
        <v>2027</v>
      </c>
      <c r="C3699" s="35">
        <f t="shared" si="17"/>
        <v>35</v>
      </c>
      <c r="D3699" s="35"/>
      <c r="E3699" s="6">
        <v>6.0420239960208288E-3</v>
      </c>
      <c r="F3699" s="35">
        <f>1-'[1]Life Table'!$E3699</f>
        <v>0.99395797600397917</v>
      </c>
      <c r="G3699" s="35"/>
      <c r="H3699" s="35"/>
    </row>
    <row r="3700" spans="1:8">
      <c r="A3700" s="35" t="s">
        <v>8</v>
      </c>
      <c r="B3700" s="35">
        <v>2027</v>
      </c>
      <c r="C3700" s="35">
        <f t="shared" si="17"/>
        <v>36</v>
      </c>
      <c r="D3700" s="35"/>
      <c r="E3700" s="6">
        <v>6.2830009895811223E-3</v>
      </c>
      <c r="F3700" s="35">
        <f>1-'[1]Life Table'!$E3700</f>
        <v>0.99371699901041888</v>
      </c>
      <c r="G3700" s="35"/>
      <c r="H3700" s="35"/>
    </row>
    <row r="3701" spans="1:8">
      <c r="A3701" s="35" t="s">
        <v>8</v>
      </c>
      <c r="B3701" s="35">
        <v>2027</v>
      </c>
      <c r="C3701" s="35">
        <f t="shared" si="17"/>
        <v>37</v>
      </c>
      <c r="D3701" s="35"/>
      <c r="E3701" s="6">
        <v>6.518251385999152E-3</v>
      </c>
      <c r="F3701" s="35">
        <f>1-'[1]Life Table'!$E3701</f>
        <v>0.99348174861400085</v>
      </c>
      <c r="G3701" s="35"/>
      <c r="H3701" s="35"/>
    </row>
    <row r="3702" spans="1:8">
      <c r="A3702" s="35" t="s">
        <v>8</v>
      </c>
      <c r="B3702" s="35">
        <v>2027</v>
      </c>
      <c r="C3702" s="35">
        <f t="shared" si="17"/>
        <v>38</v>
      </c>
      <c r="D3702" s="35"/>
      <c r="E3702" s="6">
        <v>6.9400705975636301E-3</v>
      </c>
      <c r="F3702" s="35">
        <f>1-'[1]Life Table'!$E3702</f>
        <v>0.99305992940243637</v>
      </c>
      <c r="G3702" s="35"/>
      <c r="H3702" s="35"/>
    </row>
    <row r="3703" spans="1:8">
      <c r="A3703" s="35" t="s">
        <v>8</v>
      </c>
      <c r="B3703" s="35">
        <v>2027</v>
      </c>
      <c r="C3703" s="35">
        <f t="shared" si="17"/>
        <v>39</v>
      </c>
      <c r="D3703" s="35"/>
      <c r="E3703" s="6">
        <v>7.1839131780176979E-3</v>
      </c>
      <c r="F3703" s="35">
        <f>1-'[1]Life Table'!$E3703</f>
        <v>0.9928160868219823</v>
      </c>
      <c r="G3703" s="35"/>
      <c r="H3703" s="35"/>
    </row>
    <row r="3704" spans="1:8">
      <c r="A3704" s="35" t="s">
        <v>8</v>
      </c>
      <c r="B3704" s="35">
        <v>2027</v>
      </c>
      <c r="C3704" s="35">
        <f t="shared" si="17"/>
        <v>40</v>
      </c>
      <c r="D3704" s="35"/>
      <c r="E3704" s="6">
        <v>7.5552414351395258E-3</v>
      </c>
      <c r="F3704" s="35">
        <f>1-'[1]Life Table'!$E3704</f>
        <v>0.99244475856486047</v>
      </c>
      <c r="G3704" s="35"/>
      <c r="H3704" s="35"/>
    </row>
    <row r="3705" spans="1:8">
      <c r="A3705" s="35" t="s">
        <v>8</v>
      </c>
      <c r="B3705" s="35">
        <v>2027</v>
      </c>
      <c r="C3705" s="35">
        <f t="shared" si="17"/>
        <v>41</v>
      </c>
      <c r="D3705" s="35"/>
      <c r="E3705" s="6">
        <v>7.715129748896099E-3</v>
      </c>
      <c r="F3705" s="35">
        <f>1-'[1]Life Table'!$E3705</f>
        <v>0.9922848702511039</v>
      </c>
      <c r="G3705" s="35"/>
      <c r="H3705" s="35"/>
    </row>
    <row r="3706" spans="1:8">
      <c r="A3706" s="35" t="s">
        <v>8</v>
      </c>
      <c r="B3706" s="35">
        <v>2027</v>
      </c>
      <c r="C3706" s="35">
        <f t="shared" si="17"/>
        <v>42</v>
      </c>
      <c r="D3706" s="35"/>
      <c r="E3706" s="6">
        <v>8.1367752672125704E-3</v>
      </c>
      <c r="F3706" s="35">
        <f>1-'[1]Life Table'!$E3706</f>
        <v>0.99186322473278743</v>
      </c>
      <c r="G3706" s="35"/>
      <c r="H3706" s="35"/>
    </row>
    <row r="3707" spans="1:8">
      <c r="A3707" s="35" t="s">
        <v>8</v>
      </c>
      <c r="B3707" s="35">
        <v>2027</v>
      </c>
      <c r="C3707" s="35">
        <f t="shared" si="17"/>
        <v>43</v>
      </c>
      <c r="D3707" s="35"/>
      <c r="E3707" s="6">
        <v>8.3726901856338021E-3</v>
      </c>
      <c r="F3707" s="35">
        <f>1-'[1]Life Table'!$E3707</f>
        <v>0.9916273098143662</v>
      </c>
      <c r="G3707" s="35"/>
      <c r="H3707" s="35"/>
    </row>
    <row r="3708" spans="1:8">
      <c r="A3708" s="35" t="s">
        <v>8</v>
      </c>
      <c r="B3708" s="35">
        <v>2027</v>
      </c>
      <c r="C3708" s="35">
        <f t="shared" si="17"/>
        <v>44</v>
      </c>
      <c r="D3708" s="35"/>
      <c r="E3708" s="6">
        <v>8.7123476416486323E-3</v>
      </c>
      <c r="F3708" s="35">
        <f>1-'[1]Life Table'!$E3708</f>
        <v>0.99128765235835137</v>
      </c>
      <c r="G3708" s="35"/>
      <c r="H3708" s="35"/>
    </row>
    <row r="3709" spans="1:8">
      <c r="A3709" s="35" t="s">
        <v>8</v>
      </c>
      <c r="B3709" s="35">
        <v>2027</v>
      </c>
      <c r="C3709" s="35">
        <f t="shared" si="17"/>
        <v>45</v>
      </c>
      <c r="D3709" s="35"/>
      <c r="E3709" s="6">
        <v>9.1268528538114291E-3</v>
      </c>
      <c r="F3709" s="35">
        <f>1-'[1]Life Table'!$E3709</f>
        <v>0.99087314714618857</v>
      </c>
      <c r="G3709" s="35"/>
      <c r="H3709" s="35"/>
    </row>
    <row r="3710" spans="1:8">
      <c r="A3710" s="35" t="s">
        <v>8</v>
      </c>
      <c r="B3710" s="35">
        <v>2027</v>
      </c>
      <c r="C3710" s="35">
        <f t="shared" si="17"/>
        <v>46</v>
      </c>
      <c r="D3710" s="35"/>
      <c r="E3710" s="6">
        <v>9.4672415354353223E-3</v>
      </c>
      <c r="F3710" s="35">
        <f>1-'[1]Life Table'!$E3710</f>
        <v>0.99053275846456468</v>
      </c>
      <c r="G3710" s="35"/>
      <c r="H3710" s="35"/>
    </row>
    <row r="3711" spans="1:8">
      <c r="A3711" s="35" t="s">
        <v>8</v>
      </c>
      <c r="B3711" s="35">
        <v>2027</v>
      </c>
      <c r="C3711" s="35">
        <f t="shared" si="17"/>
        <v>47</v>
      </c>
      <c r="D3711" s="35"/>
      <c r="E3711" s="6">
        <v>9.9177091951926366E-3</v>
      </c>
      <c r="F3711" s="35">
        <f>1-'[1]Life Table'!$E3711</f>
        <v>0.99008229080480736</v>
      </c>
      <c r="G3711" s="35"/>
      <c r="H3711" s="35"/>
    </row>
    <row r="3712" spans="1:8">
      <c r="A3712" s="35" t="s">
        <v>8</v>
      </c>
      <c r="B3712" s="35">
        <v>2027</v>
      </c>
      <c r="C3712" s="35">
        <f t="shared" si="17"/>
        <v>48</v>
      </c>
      <c r="D3712" s="35"/>
      <c r="E3712" s="6">
        <v>1.0641120670353501E-2</v>
      </c>
      <c r="F3712" s="35">
        <f>1-'[1]Life Table'!$E3712</f>
        <v>0.9893588793296465</v>
      </c>
      <c r="G3712" s="35"/>
      <c r="H3712" s="35"/>
    </row>
    <row r="3713" spans="1:8">
      <c r="A3713" s="35" t="s">
        <v>8</v>
      </c>
      <c r="B3713" s="35">
        <v>2027</v>
      </c>
      <c r="C3713" s="35">
        <f t="shared" si="17"/>
        <v>49</v>
      </c>
      <c r="D3713" s="35"/>
      <c r="E3713" s="6">
        <v>1.122090782039353E-2</v>
      </c>
      <c r="F3713" s="35">
        <f>1-'[1]Life Table'!$E3713</f>
        <v>0.98877909217960647</v>
      </c>
      <c r="G3713" s="35"/>
      <c r="H3713" s="35"/>
    </row>
    <row r="3714" spans="1:8">
      <c r="A3714" s="35" t="s">
        <v>8</v>
      </c>
      <c r="B3714" s="35">
        <v>2027</v>
      </c>
      <c r="C3714" s="35">
        <f t="shared" si="17"/>
        <v>50</v>
      </c>
      <c r="D3714" s="35"/>
      <c r="E3714" s="6">
        <v>1.204819979487848E-2</v>
      </c>
      <c r="F3714" s="35">
        <f>1-'[1]Life Table'!$E3714</f>
        <v>0.98795180020512152</v>
      </c>
      <c r="G3714" s="35"/>
      <c r="H3714" s="35"/>
    </row>
    <row r="3715" spans="1:8">
      <c r="A3715" s="35" t="s">
        <v>8</v>
      </c>
      <c r="B3715" s="35">
        <v>2027</v>
      </c>
      <c r="C3715" s="35">
        <f t="shared" si="17"/>
        <v>51</v>
      </c>
      <c r="D3715" s="35"/>
      <c r="E3715" s="6">
        <v>1.252121082548097E-2</v>
      </c>
      <c r="F3715" s="35">
        <f>1-'[1]Life Table'!$E3715</f>
        <v>0.98747878917451903</v>
      </c>
      <c r="G3715" s="35"/>
      <c r="H3715" s="35"/>
    </row>
    <row r="3716" spans="1:8">
      <c r="A3716" s="35" t="s">
        <v>8</v>
      </c>
      <c r="B3716" s="35">
        <v>2027</v>
      </c>
      <c r="C3716" s="35">
        <f t="shared" si="17"/>
        <v>52</v>
      </c>
      <c r="D3716" s="35"/>
      <c r="E3716" s="6">
        <v>1.343107990631864E-2</v>
      </c>
      <c r="F3716" s="35">
        <f>1-'[1]Life Table'!$E3716</f>
        <v>0.98656892009368136</v>
      </c>
      <c r="G3716" s="35"/>
      <c r="H3716" s="35"/>
    </row>
    <row r="3717" spans="1:8">
      <c r="A3717" s="35" t="s">
        <v>8</v>
      </c>
      <c r="B3717" s="35">
        <v>2027</v>
      </c>
      <c r="C3717" s="35">
        <f t="shared" si="17"/>
        <v>53</v>
      </c>
      <c r="D3717" s="35"/>
      <c r="E3717" s="6">
        <v>1.409108433156281E-2</v>
      </c>
      <c r="F3717" s="35">
        <f>1-'[1]Life Table'!$E3717</f>
        <v>0.98590891566843719</v>
      </c>
      <c r="G3717" s="35"/>
      <c r="H3717" s="35"/>
    </row>
    <row r="3718" spans="1:8">
      <c r="A3718" s="35" t="s">
        <v>8</v>
      </c>
      <c r="B3718" s="35">
        <v>2027</v>
      </c>
      <c r="C3718" s="35">
        <f t="shared" si="17"/>
        <v>54</v>
      </c>
      <c r="D3718" s="35"/>
      <c r="E3718" s="6">
        <v>1.4891340406790301E-2</v>
      </c>
      <c r="F3718" s="35">
        <f>1-'[1]Life Table'!$E3718</f>
        <v>0.9851086595932097</v>
      </c>
      <c r="G3718" s="35"/>
      <c r="H3718" s="35"/>
    </row>
    <row r="3719" spans="1:8">
      <c r="A3719" s="35" t="s">
        <v>8</v>
      </c>
      <c r="B3719" s="35">
        <v>2027</v>
      </c>
      <c r="C3719" s="35">
        <f t="shared" si="17"/>
        <v>55</v>
      </c>
      <c r="D3719" s="35"/>
      <c r="E3719" s="6">
        <v>1.5681952598925131E-2</v>
      </c>
      <c r="F3719" s="35">
        <f>1-'[1]Life Table'!$E3719</f>
        <v>0.98431804740107487</v>
      </c>
      <c r="G3719" s="35"/>
      <c r="H3719" s="35"/>
    </row>
    <row r="3720" spans="1:8">
      <c r="A3720" s="35" t="s">
        <v>8</v>
      </c>
      <c r="B3720" s="35">
        <v>2027</v>
      </c>
      <c r="C3720" s="35">
        <f t="shared" si="17"/>
        <v>56</v>
      </c>
      <c r="D3720" s="35"/>
      <c r="E3720" s="6">
        <v>1.659858572677431E-2</v>
      </c>
      <c r="F3720" s="35">
        <f>1-'[1]Life Table'!$E3720</f>
        <v>0.98340141427322569</v>
      </c>
      <c r="G3720" s="35"/>
      <c r="H3720" s="35"/>
    </row>
    <row r="3721" spans="1:8">
      <c r="A3721" s="35" t="s">
        <v>8</v>
      </c>
      <c r="B3721" s="35">
        <v>2027</v>
      </c>
      <c r="C3721" s="35">
        <f t="shared" si="17"/>
        <v>57</v>
      </c>
      <c r="D3721" s="35"/>
      <c r="E3721" s="6">
        <v>1.754031879821261E-2</v>
      </c>
      <c r="F3721" s="35">
        <f>1-'[1]Life Table'!$E3721</f>
        <v>0.98245968120178739</v>
      </c>
      <c r="G3721" s="35"/>
      <c r="H3721" s="35"/>
    </row>
    <row r="3722" spans="1:8">
      <c r="A3722" s="35" t="s">
        <v>8</v>
      </c>
      <c r="B3722" s="35">
        <v>2027</v>
      </c>
      <c r="C3722" s="35">
        <f t="shared" si="17"/>
        <v>58</v>
      </c>
      <c r="D3722" s="35"/>
      <c r="E3722" s="6">
        <v>1.902536597782933E-2</v>
      </c>
      <c r="F3722" s="35">
        <f>1-'[1]Life Table'!$E3722</f>
        <v>0.98097463402217067</v>
      </c>
      <c r="G3722" s="35"/>
      <c r="H3722" s="35"/>
    </row>
    <row r="3723" spans="1:8">
      <c r="A3723" s="35" t="s">
        <v>8</v>
      </c>
      <c r="B3723" s="35">
        <v>2027</v>
      </c>
      <c r="C3723" s="35">
        <f t="shared" si="17"/>
        <v>59</v>
      </c>
      <c r="D3723" s="35"/>
      <c r="E3723" s="6">
        <v>2.0380394092322729E-2</v>
      </c>
      <c r="F3723" s="35">
        <f>1-'[1]Life Table'!$E3723</f>
        <v>0.97961960590767727</v>
      </c>
      <c r="G3723" s="35"/>
      <c r="H3723" s="35"/>
    </row>
    <row r="3724" spans="1:8">
      <c r="A3724" s="35" t="s">
        <v>8</v>
      </c>
      <c r="B3724" s="35">
        <v>2027</v>
      </c>
      <c r="C3724" s="35">
        <f t="shared" si="17"/>
        <v>60</v>
      </c>
      <c r="D3724" s="35"/>
      <c r="E3724" s="6">
        <v>2.2395820628468451E-2</v>
      </c>
      <c r="F3724" s="35">
        <f>1-'[1]Life Table'!$E3724</f>
        <v>0.97760417937153155</v>
      </c>
      <c r="G3724" s="35"/>
      <c r="H3724" s="35"/>
    </row>
    <row r="3725" spans="1:8">
      <c r="A3725" s="35" t="s">
        <v>8</v>
      </c>
      <c r="B3725" s="35">
        <v>2027</v>
      </c>
      <c r="C3725" s="35">
        <f t="shared" si="17"/>
        <v>61</v>
      </c>
      <c r="D3725" s="35"/>
      <c r="E3725" s="6">
        <v>2.3693493875001411E-2</v>
      </c>
      <c r="F3725" s="35">
        <f>1-'[1]Life Table'!$E3725</f>
        <v>0.97630650612499859</v>
      </c>
      <c r="G3725" s="35"/>
      <c r="H3725" s="35"/>
    </row>
    <row r="3726" spans="1:8">
      <c r="A3726" s="35" t="s">
        <v>8</v>
      </c>
      <c r="B3726" s="35">
        <v>2027</v>
      </c>
      <c r="C3726" s="35">
        <f t="shared" si="17"/>
        <v>62</v>
      </c>
      <c r="D3726" s="35"/>
      <c r="E3726" s="6">
        <v>2.5993698240987521E-2</v>
      </c>
      <c r="F3726" s="35">
        <f>1-'[1]Life Table'!$E3726</f>
        <v>0.97400630175901248</v>
      </c>
      <c r="G3726" s="35"/>
      <c r="H3726" s="35"/>
    </row>
    <row r="3727" spans="1:8">
      <c r="A3727" s="35" t="s">
        <v>8</v>
      </c>
      <c r="B3727" s="35">
        <v>2027</v>
      </c>
      <c r="C3727" s="35">
        <f t="shared" si="17"/>
        <v>63</v>
      </c>
      <c r="D3727" s="35"/>
      <c r="E3727" s="6">
        <v>2.806281456061965E-2</v>
      </c>
      <c r="F3727" s="35">
        <f>1-'[1]Life Table'!$E3727</f>
        <v>0.97193718543938035</v>
      </c>
      <c r="G3727" s="35"/>
      <c r="H3727" s="35"/>
    </row>
    <row r="3728" spans="1:8">
      <c r="A3728" s="35" t="s">
        <v>8</v>
      </c>
      <c r="B3728" s="35">
        <v>2027</v>
      </c>
      <c r="C3728" s="35">
        <f t="shared" si="17"/>
        <v>64</v>
      </c>
      <c r="D3728" s="35"/>
      <c r="E3728" s="6">
        <v>3.034891850204002E-2</v>
      </c>
      <c r="F3728" s="35">
        <f>1-'[1]Life Table'!$E3728</f>
        <v>0.96965108149795998</v>
      </c>
      <c r="G3728" s="35"/>
      <c r="H3728" s="35"/>
    </row>
    <row r="3729" spans="1:8">
      <c r="A3729" s="35" t="s">
        <v>8</v>
      </c>
      <c r="B3729" s="35">
        <v>2027</v>
      </c>
      <c r="C3729" s="35">
        <f t="shared" si="17"/>
        <v>65</v>
      </c>
      <c r="D3729" s="35"/>
      <c r="E3729" s="6">
        <v>3.2914640286195507E-2</v>
      </c>
      <c r="F3729" s="35">
        <f>1-'[1]Life Table'!$E3729</f>
        <v>0.96708535971380449</v>
      </c>
      <c r="G3729" s="35"/>
      <c r="H3729" s="35"/>
    </row>
    <row r="3730" spans="1:8">
      <c r="A3730" s="35" t="s">
        <v>8</v>
      </c>
      <c r="B3730" s="35">
        <v>2027</v>
      </c>
      <c r="C3730" s="35">
        <f t="shared" si="17"/>
        <v>66</v>
      </c>
      <c r="D3730" s="35"/>
      <c r="E3730" s="6">
        <v>3.5307541396525248E-2</v>
      </c>
      <c r="F3730" s="35">
        <f>1-'[1]Life Table'!$E3730</f>
        <v>0.96469245860347475</v>
      </c>
      <c r="G3730" s="35"/>
      <c r="H3730" s="35"/>
    </row>
    <row r="3731" spans="1:8">
      <c r="A3731" s="35" t="s">
        <v>8</v>
      </c>
      <c r="B3731" s="35">
        <v>2027</v>
      </c>
      <c r="C3731" s="35">
        <f t="shared" ref="C3731:C3763" si="18">C3730+1</f>
        <v>67</v>
      </c>
      <c r="D3731" s="35"/>
      <c r="E3731" s="6">
        <v>3.8271173867300057E-2</v>
      </c>
      <c r="F3731" s="35">
        <f>1-'[1]Life Table'!$E3731</f>
        <v>0.96172882613269994</v>
      </c>
      <c r="G3731" s="35"/>
      <c r="H3731" s="35"/>
    </row>
    <row r="3732" spans="1:8">
      <c r="A3732" s="35" t="s">
        <v>8</v>
      </c>
      <c r="B3732" s="35">
        <v>2027</v>
      </c>
      <c r="C3732" s="35">
        <f t="shared" si="18"/>
        <v>68</v>
      </c>
      <c r="D3732" s="35"/>
      <c r="E3732" s="6">
        <v>4.2012483467657069E-2</v>
      </c>
      <c r="F3732" s="35">
        <f>1-'[1]Life Table'!$E3732</f>
        <v>0.95798751653234293</v>
      </c>
      <c r="G3732" s="35"/>
      <c r="H3732" s="35"/>
    </row>
    <row r="3733" spans="1:8">
      <c r="A3733" s="35" t="s">
        <v>8</v>
      </c>
      <c r="B3733" s="35">
        <v>2027</v>
      </c>
      <c r="C3733" s="35">
        <f t="shared" si="18"/>
        <v>69</v>
      </c>
      <c r="D3733" s="35"/>
      <c r="E3733" s="6">
        <v>4.5501444552390247E-2</v>
      </c>
      <c r="F3733" s="35">
        <f>1-'[1]Life Table'!$E3733</f>
        <v>0.95449855544760975</v>
      </c>
      <c r="G3733" s="35"/>
      <c r="H3733" s="35"/>
    </row>
    <row r="3734" spans="1:8">
      <c r="A3734" s="35" t="s">
        <v>8</v>
      </c>
      <c r="B3734" s="35">
        <v>2027</v>
      </c>
      <c r="C3734" s="35">
        <f t="shared" si="18"/>
        <v>70</v>
      </c>
      <c r="D3734" s="35"/>
      <c r="E3734" s="6">
        <v>5.0637409955284651E-2</v>
      </c>
      <c r="F3734" s="35">
        <f>1-'[1]Life Table'!$E3734</f>
        <v>0.94936259004471535</v>
      </c>
      <c r="G3734" s="35"/>
      <c r="H3734" s="35"/>
    </row>
    <row r="3735" spans="1:8">
      <c r="A3735" s="35" t="s">
        <v>8</v>
      </c>
      <c r="B3735" s="35">
        <v>2027</v>
      </c>
      <c r="C3735" s="35">
        <f t="shared" si="18"/>
        <v>71</v>
      </c>
      <c r="D3735" s="35"/>
      <c r="E3735" s="6">
        <v>5.4019077446757928E-2</v>
      </c>
      <c r="F3735" s="35">
        <f>1-'[1]Life Table'!$E3735</f>
        <v>0.94598092255324207</v>
      </c>
      <c r="G3735" s="35"/>
      <c r="H3735" s="35"/>
    </row>
    <row r="3736" spans="1:8">
      <c r="A3736" s="35" t="s">
        <v>8</v>
      </c>
      <c r="B3736" s="35">
        <v>2027</v>
      </c>
      <c r="C3736" s="35">
        <f t="shared" si="18"/>
        <v>72</v>
      </c>
      <c r="D3736" s="35"/>
      <c r="E3736" s="6">
        <v>5.9913068620032983E-2</v>
      </c>
      <c r="F3736" s="35">
        <f>1-'[1]Life Table'!$E3736</f>
        <v>0.94008693137996702</v>
      </c>
      <c r="G3736" s="35"/>
      <c r="H3736" s="35"/>
    </row>
    <row r="3737" spans="1:8">
      <c r="A3737" s="35" t="s">
        <v>8</v>
      </c>
      <c r="B3737" s="35">
        <v>2027</v>
      </c>
      <c r="C3737" s="35">
        <f t="shared" si="18"/>
        <v>73</v>
      </c>
      <c r="D3737" s="35"/>
      <c r="E3737" s="6">
        <v>6.5054262089205395E-2</v>
      </c>
      <c r="F3737" s="35">
        <f>1-'[1]Life Table'!$E3737</f>
        <v>0.93494573791079461</v>
      </c>
      <c r="G3737" s="35"/>
      <c r="H3737" s="35"/>
    </row>
    <row r="3738" spans="1:8">
      <c r="A3738" s="35" t="s">
        <v>8</v>
      </c>
      <c r="B3738" s="35">
        <v>2027</v>
      </c>
      <c r="C3738" s="35">
        <f t="shared" si="18"/>
        <v>74</v>
      </c>
      <c r="D3738" s="35"/>
      <c r="E3738" s="6">
        <v>7.0910519611681821E-2</v>
      </c>
      <c r="F3738" s="35">
        <f>1-'[1]Life Table'!$E3738</f>
        <v>0.92908948038831818</v>
      </c>
      <c r="G3738" s="35"/>
      <c r="H3738" s="35"/>
    </row>
    <row r="3739" spans="1:8">
      <c r="A3739" s="35" t="s">
        <v>8</v>
      </c>
      <c r="B3739" s="35">
        <v>2027</v>
      </c>
      <c r="C3739" s="35">
        <f t="shared" si="18"/>
        <v>75</v>
      </c>
      <c r="D3739" s="35"/>
      <c r="E3739" s="6">
        <v>7.7330274922430164E-2</v>
      </c>
      <c r="F3739" s="35">
        <f>1-'[1]Life Table'!$E3739</f>
        <v>0.92266972507756984</v>
      </c>
      <c r="G3739" s="35"/>
      <c r="H3739" s="35"/>
    </row>
    <row r="3740" spans="1:8">
      <c r="A3740" s="35" t="s">
        <v>8</v>
      </c>
      <c r="B3740" s="35">
        <v>2027</v>
      </c>
      <c r="C3740" s="35">
        <f t="shared" si="18"/>
        <v>76</v>
      </c>
      <c r="D3740" s="35"/>
      <c r="E3740" s="6">
        <v>8.3588183752334677E-2</v>
      </c>
      <c r="F3740" s="35">
        <f>1-'[1]Life Table'!$E3740</f>
        <v>0.91641181624766532</v>
      </c>
      <c r="G3740" s="35"/>
      <c r="H3740" s="35"/>
    </row>
    <row r="3741" spans="1:8">
      <c r="A3741" s="35" t="s">
        <v>8</v>
      </c>
      <c r="B3741" s="35">
        <v>2027</v>
      </c>
      <c r="C3741" s="35">
        <f t="shared" si="18"/>
        <v>77</v>
      </c>
      <c r="D3741" s="35"/>
      <c r="E3741" s="6">
        <v>9.0302536856517679E-2</v>
      </c>
      <c r="F3741" s="35">
        <f>1-'[1]Life Table'!$E3741</f>
        <v>0.90969746314348232</v>
      </c>
      <c r="G3741" s="35"/>
      <c r="H3741" s="35"/>
    </row>
    <row r="3742" spans="1:8">
      <c r="A3742" s="35" t="s">
        <v>8</v>
      </c>
      <c r="B3742" s="35">
        <v>2027</v>
      </c>
      <c r="C3742" s="35">
        <f t="shared" si="18"/>
        <v>78</v>
      </c>
      <c r="D3742" s="35"/>
      <c r="E3742" s="6">
        <v>9.9191156870793495E-2</v>
      </c>
      <c r="F3742" s="35">
        <f>1-'[1]Life Table'!$E3742</f>
        <v>0.9008088431292065</v>
      </c>
      <c r="G3742" s="35"/>
      <c r="H3742" s="35"/>
    </row>
    <row r="3743" spans="1:8">
      <c r="A3743" s="35" t="s">
        <v>8</v>
      </c>
      <c r="B3743" s="35">
        <v>2027</v>
      </c>
      <c r="C3743" s="35">
        <f t="shared" si="18"/>
        <v>79</v>
      </c>
      <c r="D3743" s="35"/>
      <c r="E3743" s="6">
        <v>0.1066887993680667</v>
      </c>
      <c r="F3743" s="35">
        <f>1-'[1]Life Table'!$E3743</f>
        <v>0.89331120063193326</v>
      </c>
      <c r="G3743" s="35"/>
      <c r="H3743" s="35"/>
    </row>
    <row r="3744" spans="1:8">
      <c r="A3744" s="35" t="s">
        <v>8</v>
      </c>
      <c r="B3744" s="35">
        <v>2027</v>
      </c>
      <c r="C3744" s="35">
        <f t="shared" si="18"/>
        <v>80</v>
      </c>
      <c r="D3744" s="35"/>
      <c r="E3744" s="6">
        <v>0.1164705457700369</v>
      </c>
      <c r="F3744" s="35">
        <f>1-'[1]Life Table'!$E3744</f>
        <v>0.8835294542299631</v>
      </c>
      <c r="G3744" s="35"/>
      <c r="H3744" s="35"/>
    </row>
    <row r="3745" spans="1:8">
      <c r="A3745" s="35" t="s">
        <v>8</v>
      </c>
      <c r="B3745" s="35">
        <v>2027</v>
      </c>
      <c r="C3745" s="35">
        <f t="shared" si="18"/>
        <v>81</v>
      </c>
      <c r="D3745" s="35"/>
      <c r="E3745" s="6">
        <v>0.1235636067866288</v>
      </c>
      <c r="F3745" s="35">
        <f>1-'[1]Life Table'!$E3745</f>
        <v>0.87643639321337119</v>
      </c>
      <c r="G3745" s="35"/>
      <c r="H3745" s="35"/>
    </row>
    <row r="3746" spans="1:8">
      <c r="A3746" s="35" t="s">
        <v>8</v>
      </c>
      <c r="B3746" s="35">
        <v>2027</v>
      </c>
      <c r="C3746" s="35">
        <f t="shared" si="18"/>
        <v>82</v>
      </c>
      <c r="D3746" s="35"/>
      <c r="E3746" s="6">
        <v>0.13570048148931249</v>
      </c>
      <c r="F3746" s="35">
        <f>1-'[1]Life Table'!$E3746</f>
        <v>0.86429951851068754</v>
      </c>
      <c r="G3746" s="35"/>
      <c r="H3746" s="35"/>
    </row>
    <row r="3747" spans="1:8">
      <c r="A3747" s="35" t="s">
        <v>8</v>
      </c>
      <c r="B3747" s="35">
        <v>2027</v>
      </c>
      <c r="C3747" s="35">
        <f t="shared" si="18"/>
        <v>83</v>
      </c>
      <c r="D3747" s="35"/>
      <c r="E3747" s="6">
        <v>0.14644363943868491</v>
      </c>
      <c r="F3747" s="35">
        <f>1-'[1]Life Table'!$E3747</f>
        <v>0.85355636056131512</v>
      </c>
      <c r="G3747" s="35"/>
      <c r="H3747" s="35"/>
    </row>
    <row r="3748" spans="1:8">
      <c r="A3748" s="35" t="s">
        <v>8</v>
      </c>
      <c r="B3748" s="35">
        <v>2027</v>
      </c>
      <c r="C3748" s="35">
        <f t="shared" si="18"/>
        <v>84</v>
      </c>
      <c r="D3748" s="35"/>
      <c r="E3748" s="6">
        <v>0.15887059260052419</v>
      </c>
      <c r="F3748" s="35">
        <f>1-'[1]Life Table'!$E3748</f>
        <v>0.84112940739947584</v>
      </c>
      <c r="G3748" s="35"/>
      <c r="H3748" s="35"/>
    </row>
    <row r="3749" spans="1:8">
      <c r="A3749" s="35" t="s">
        <v>8</v>
      </c>
      <c r="B3749" s="35">
        <v>2027</v>
      </c>
      <c r="C3749" s="35">
        <f t="shared" si="18"/>
        <v>85</v>
      </c>
      <c r="D3749" s="35"/>
      <c r="E3749" s="6">
        <v>0.1702204049689805</v>
      </c>
      <c r="F3749" s="35">
        <f>1-'[1]Life Table'!$E3749</f>
        <v>0.8297795950310195</v>
      </c>
      <c r="G3749" s="35"/>
      <c r="H3749" s="35"/>
    </row>
    <row r="3750" spans="1:8">
      <c r="A3750" s="35" t="s">
        <v>8</v>
      </c>
      <c r="B3750" s="35">
        <v>2027</v>
      </c>
      <c r="C3750" s="35">
        <f t="shared" si="18"/>
        <v>86</v>
      </c>
      <c r="D3750" s="35"/>
      <c r="E3750" s="6">
        <v>0.18246481129240771</v>
      </c>
      <c r="F3750" s="35">
        <f>1-'[1]Life Table'!$E3750</f>
        <v>0.81753518870759234</v>
      </c>
      <c r="G3750" s="35"/>
      <c r="H3750" s="35"/>
    </row>
    <row r="3751" spans="1:8">
      <c r="A3751" s="35" t="s">
        <v>8</v>
      </c>
      <c r="B3751" s="35">
        <v>2027</v>
      </c>
      <c r="C3751" s="35">
        <f t="shared" si="18"/>
        <v>87</v>
      </c>
      <c r="D3751" s="35"/>
      <c r="E3751" s="6">
        <v>0.1945539330343731</v>
      </c>
      <c r="F3751" s="35">
        <f>1-'[1]Life Table'!$E3751</f>
        <v>0.80544606696562693</v>
      </c>
      <c r="G3751" s="35"/>
      <c r="H3751" s="35"/>
    </row>
    <row r="3752" spans="1:8">
      <c r="A3752" s="35" t="s">
        <v>8</v>
      </c>
      <c r="B3752" s="35">
        <v>2027</v>
      </c>
      <c r="C3752" s="35">
        <f t="shared" si="18"/>
        <v>88</v>
      </c>
      <c r="D3752" s="35"/>
      <c r="E3752" s="6">
        <v>0.20857519156196699</v>
      </c>
      <c r="F3752" s="35">
        <f>1-'[1]Life Table'!$E3752</f>
        <v>0.79142480843803298</v>
      </c>
      <c r="G3752" s="35"/>
      <c r="H3752" s="35"/>
    </row>
    <row r="3753" spans="1:8">
      <c r="A3753" s="35" t="s">
        <v>8</v>
      </c>
      <c r="B3753" s="35">
        <v>2027</v>
      </c>
      <c r="C3753" s="35">
        <f t="shared" si="18"/>
        <v>89</v>
      </c>
      <c r="D3753" s="35"/>
      <c r="E3753" s="6">
        <v>0.22096745187210309</v>
      </c>
      <c r="F3753" s="35">
        <f>1-'[1]Life Table'!$E3753</f>
        <v>0.77903254812789691</v>
      </c>
      <c r="G3753" s="35"/>
      <c r="H3753" s="35"/>
    </row>
    <row r="3754" spans="1:8">
      <c r="A3754" s="35" t="s">
        <v>8</v>
      </c>
      <c r="B3754" s="35">
        <v>2027</v>
      </c>
      <c r="C3754" s="35">
        <f t="shared" si="18"/>
        <v>90</v>
      </c>
      <c r="D3754" s="35"/>
      <c r="E3754" s="6">
        <v>0.23739735360520359</v>
      </c>
      <c r="F3754" s="35">
        <f>1-'[1]Life Table'!$E3754</f>
        <v>0.76260264639479636</v>
      </c>
      <c r="G3754" s="35"/>
      <c r="H3754" s="35"/>
    </row>
    <row r="3755" spans="1:8">
      <c r="A3755" s="35" t="s">
        <v>8</v>
      </c>
      <c r="B3755" s="35">
        <v>2027</v>
      </c>
      <c r="C3755" s="35">
        <f t="shared" si="18"/>
        <v>91</v>
      </c>
      <c r="D3755" s="35"/>
      <c r="E3755" s="6">
        <v>0.24780119211032381</v>
      </c>
      <c r="F3755" s="35">
        <f>1-'[1]Life Table'!$E3755</f>
        <v>0.75219880788967619</v>
      </c>
      <c r="G3755" s="35"/>
      <c r="H3755" s="35"/>
    </row>
    <row r="3756" spans="1:8">
      <c r="A3756" s="35" t="s">
        <v>8</v>
      </c>
      <c r="B3756" s="35">
        <v>2027</v>
      </c>
      <c r="C3756" s="35">
        <f t="shared" si="18"/>
        <v>92</v>
      </c>
      <c r="D3756" s="35"/>
      <c r="E3756" s="6">
        <v>0.2644726604482579</v>
      </c>
      <c r="F3756" s="35">
        <f>1-'[1]Life Table'!$E3756</f>
        <v>0.7355273395517421</v>
      </c>
      <c r="G3756" s="35"/>
      <c r="H3756" s="35"/>
    </row>
    <row r="3757" spans="1:8">
      <c r="A3757" s="35" t="s">
        <v>8</v>
      </c>
      <c r="B3757" s="35">
        <v>2027</v>
      </c>
      <c r="C3757" s="35">
        <f t="shared" si="18"/>
        <v>93</v>
      </c>
      <c r="D3757" s="35"/>
      <c r="E3757" s="6">
        <v>0.27933252673577602</v>
      </c>
      <c r="F3757" s="35">
        <f>1-'[1]Life Table'!$E3757</f>
        <v>0.72066747326422398</v>
      </c>
      <c r="G3757" s="35"/>
      <c r="H3757" s="35"/>
    </row>
    <row r="3758" spans="1:8">
      <c r="A3758" s="35" t="s">
        <v>8</v>
      </c>
      <c r="B3758" s="35">
        <v>2027</v>
      </c>
      <c r="C3758" s="35">
        <f t="shared" si="18"/>
        <v>94</v>
      </c>
      <c r="D3758" s="35"/>
      <c r="E3758" s="6">
        <v>0.29523070260970452</v>
      </c>
      <c r="F3758" s="35">
        <f>1-'[1]Life Table'!$E3758</f>
        <v>0.70476929739029548</v>
      </c>
      <c r="G3758" s="35"/>
      <c r="H3758" s="35"/>
    </row>
    <row r="3759" spans="1:8">
      <c r="A3759" s="35" t="s">
        <v>8</v>
      </c>
      <c r="B3759" s="35">
        <v>2027</v>
      </c>
      <c r="C3759" s="35">
        <f t="shared" si="18"/>
        <v>95</v>
      </c>
      <c r="D3759" s="35"/>
      <c r="E3759" s="6">
        <v>0.31233743706537492</v>
      </c>
      <c r="F3759" s="35">
        <f>1-'[1]Life Table'!$E3759</f>
        <v>0.68766256293462513</v>
      </c>
      <c r="G3759" s="35"/>
      <c r="H3759" s="35"/>
    </row>
    <row r="3760" spans="1:8">
      <c r="A3760" s="35" t="s">
        <v>8</v>
      </c>
      <c r="B3760" s="35">
        <v>2027</v>
      </c>
      <c r="C3760" s="35">
        <f t="shared" si="18"/>
        <v>96</v>
      </c>
      <c r="D3760" s="35"/>
      <c r="E3760" s="6">
        <v>0.32752794608829178</v>
      </c>
      <c r="F3760" s="35">
        <f>1-'[1]Life Table'!$E3760</f>
        <v>0.67247205391170817</v>
      </c>
      <c r="G3760" s="35"/>
      <c r="H3760" s="35"/>
    </row>
    <row r="3761" spans="1:8">
      <c r="A3761" s="35" t="s">
        <v>8</v>
      </c>
      <c r="B3761" s="35">
        <v>2027</v>
      </c>
      <c r="C3761" s="35">
        <f t="shared" si="18"/>
        <v>97</v>
      </c>
      <c r="D3761" s="35"/>
      <c r="E3761" s="6">
        <v>0.34200371297244031</v>
      </c>
      <c r="F3761" s="35">
        <f>1-'[1]Life Table'!$E3761</f>
        <v>0.65799628702755975</v>
      </c>
      <c r="G3761" s="35"/>
      <c r="H3761" s="35"/>
    </row>
    <row r="3762" spans="1:8">
      <c r="A3762" s="35" t="s">
        <v>8</v>
      </c>
      <c r="B3762" s="35">
        <v>2027</v>
      </c>
      <c r="C3762" s="35">
        <f t="shared" si="18"/>
        <v>98</v>
      </c>
      <c r="D3762" s="35"/>
      <c r="E3762" s="6">
        <v>0.35633412599254599</v>
      </c>
      <c r="F3762" s="35">
        <f>1-'[1]Life Table'!$E3762</f>
        <v>0.64366587400745401</v>
      </c>
      <c r="G3762" s="35"/>
      <c r="H3762" s="35"/>
    </row>
    <row r="3763" spans="1:8">
      <c r="A3763" s="35" t="s">
        <v>8</v>
      </c>
      <c r="B3763" s="35">
        <v>2027</v>
      </c>
      <c r="C3763" s="35">
        <f t="shared" si="18"/>
        <v>99</v>
      </c>
      <c r="D3763" s="35"/>
      <c r="E3763" s="6">
        <v>0.37332990893611029</v>
      </c>
      <c r="F3763" s="35">
        <f>1-'[1]Life Table'!$E3763</f>
        <v>0.62667009106388971</v>
      </c>
      <c r="G3763" s="35"/>
      <c r="H3763" s="35"/>
    </row>
    <row r="3764" spans="1:8">
      <c r="A3764" s="35" t="s">
        <v>8</v>
      </c>
      <c r="B3764" s="35">
        <v>2028</v>
      </c>
      <c r="C3764" s="35">
        <v>1</v>
      </c>
      <c r="D3764" s="35"/>
      <c r="E3764" s="6">
        <v>1.8947839091488668E-2</v>
      </c>
      <c r="F3764" s="35">
        <f>1-'[1]Life Table'!$E3764</f>
        <v>0.98105216090851133</v>
      </c>
      <c r="G3764" s="35"/>
      <c r="H3764" s="35"/>
    </row>
    <row r="3765" spans="1:8">
      <c r="A3765" s="35" t="s">
        <v>8</v>
      </c>
      <c r="B3765" s="35">
        <v>2028</v>
      </c>
      <c r="C3765" s="35">
        <f>C3764+1</f>
        <v>2</v>
      </c>
      <c r="D3765" s="35"/>
      <c r="E3765" s="6">
        <v>1.1537980029200919E-2</v>
      </c>
      <c r="F3765" s="35">
        <f>1-'[1]Life Table'!$E3765</f>
        <v>0.98846201997079908</v>
      </c>
      <c r="G3765" s="35"/>
      <c r="H3765" s="35"/>
    </row>
    <row r="3766" spans="1:8">
      <c r="A3766" s="35" t="s">
        <v>8</v>
      </c>
      <c r="B3766" s="35">
        <v>2028</v>
      </c>
      <c r="C3766" s="35">
        <f t="shared" ref="C3766:C3829" si="19">C3765+1</f>
        <v>3</v>
      </c>
      <c r="D3766" s="35"/>
      <c r="E3766" s="6">
        <v>7.7845262598070786E-3</v>
      </c>
      <c r="F3766" s="35">
        <f>1-'[1]Life Table'!$E3766</f>
        <v>0.99221547374019292</v>
      </c>
      <c r="G3766" s="35"/>
      <c r="H3766" s="35"/>
    </row>
    <row r="3767" spans="1:8">
      <c r="A3767" s="35" t="s">
        <v>8</v>
      </c>
      <c r="B3767" s="35">
        <v>2028</v>
      </c>
      <c r="C3767" s="35">
        <f t="shared" si="19"/>
        <v>4</v>
      </c>
      <c r="D3767" s="35"/>
      <c r="E3767" s="6">
        <v>5.3747263812273793E-3</v>
      </c>
      <c r="F3767" s="35">
        <f>1-'[1]Life Table'!$E3767</f>
        <v>0.99462527361877262</v>
      </c>
      <c r="G3767" s="35"/>
      <c r="H3767" s="35"/>
    </row>
    <row r="3768" spans="1:8">
      <c r="A3768" s="35" t="s">
        <v>8</v>
      </c>
      <c r="B3768" s="35">
        <v>2028</v>
      </c>
      <c r="C3768" s="35">
        <f t="shared" si="19"/>
        <v>5</v>
      </c>
      <c r="D3768" s="35"/>
      <c r="E3768" s="6">
        <v>3.9913856551789806E-3</v>
      </c>
      <c r="F3768" s="35">
        <f>1-'[1]Life Table'!$E3768</f>
        <v>0.99600861434482102</v>
      </c>
      <c r="G3768" s="35"/>
      <c r="H3768" s="35"/>
    </row>
    <row r="3769" spans="1:8">
      <c r="A3769" s="35" t="s">
        <v>8</v>
      </c>
      <c r="B3769" s="35">
        <v>2028</v>
      </c>
      <c r="C3769" s="35">
        <f t="shared" si="19"/>
        <v>6</v>
      </c>
      <c r="D3769" s="35"/>
      <c r="E3769" s="6">
        <v>3.2384085906949078E-3</v>
      </c>
      <c r="F3769" s="35">
        <f>1-'[1]Life Table'!$E3769</f>
        <v>0.99676159140930509</v>
      </c>
      <c r="G3769" s="35"/>
      <c r="H3769" s="35"/>
    </row>
    <row r="3770" spans="1:8">
      <c r="A3770" s="35" t="s">
        <v>8</v>
      </c>
      <c r="B3770" s="35">
        <v>2028</v>
      </c>
      <c r="C3770" s="35">
        <f t="shared" si="19"/>
        <v>7</v>
      </c>
      <c r="D3770" s="35"/>
      <c r="E3770" s="6">
        <v>2.70126558821504E-3</v>
      </c>
      <c r="F3770" s="35">
        <f>1-'[1]Life Table'!$E3770</f>
        <v>0.99729873441178496</v>
      </c>
      <c r="G3770" s="35"/>
      <c r="H3770" s="35"/>
    </row>
    <row r="3771" spans="1:8">
      <c r="A3771" s="35" t="s">
        <v>8</v>
      </c>
      <c r="B3771" s="35">
        <v>2028</v>
      </c>
      <c r="C3771" s="35">
        <f t="shared" si="19"/>
        <v>8</v>
      </c>
      <c r="D3771" s="35"/>
      <c r="E3771" s="6">
        <v>2.3354456877248131E-3</v>
      </c>
      <c r="F3771" s="35">
        <f>1-'[1]Life Table'!$E3771</f>
        <v>0.99766455431227519</v>
      </c>
      <c r="G3771" s="35"/>
      <c r="H3771" s="35"/>
    </row>
    <row r="3772" spans="1:8">
      <c r="A3772" s="35" t="s">
        <v>8</v>
      </c>
      <c r="B3772" s="35">
        <v>2028</v>
      </c>
      <c r="C3772" s="35">
        <f t="shared" si="19"/>
        <v>9</v>
      </c>
      <c r="D3772" s="35"/>
      <c r="E3772" s="6">
        <v>2.1537371969423398E-3</v>
      </c>
      <c r="F3772" s="35">
        <f>1-'[1]Life Table'!$E3772</f>
        <v>0.99784626280305766</v>
      </c>
      <c r="G3772" s="35"/>
      <c r="H3772" s="35"/>
    </row>
    <row r="3773" spans="1:8">
      <c r="A3773" s="35" t="s">
        <v>8</v>
      </c>
      <c r="B3773" s="35">
        <v>2028</v>
      </c>
      <c r="C3773" s="35">
        <f t="shared" si="19"/>
        <v>10</v>
      </c>
      <c r="D3773" s="35"/>
      <c r="E3773" s="6">
        <v>2.002338398345294E-3</v>
      </c>
      <c r="F3773" s="35">
        <f>1-'[1]Life Table'!$E3773</f>
        <v>0.99799766160165471</v>
      </c>
      <c r="G3773" s="35"/>
      <c r="H3773" s="35"/>
    </row>
    <row r="3774" spans="1:8">
      <c r="A3774" s="35" t="s">
        <v>8</v>
      </c>
      <c r="B3774" s="35">
        <v>2028</v>
      </c>
      <c r="C3774" s="35">
        <f t="shared" si="19"/>
        <v>11</v>
      </c>
      <c r="D3774" s="35"/>
      <c r="E3774" s="6">
        <v>1.9144211895875121E-3</v>
      </c>
      <c r="F3774" s="35">
        <f>1-'[1]Life Table'!$E3774</f>
        <v>0.99808557881041249</v>
      </c>
      <c r="G3774" s="35"/>
      <c r="H3774" s="35"/>
    </row>
    <row r="3775" spans="1:8">
      <c r="A3775" s="35" t="s">
        <v>8</v>
      </c>
      <c r="B3775" s="35">
        <v>2028</v>
      </c>
      <c r="C3775" s="35">
        <f t="shared" si="19"/>
        <v>12</v>
      </c>
      <c r="D3775" s="35"/>
      <c r="E3775" s="6">
        <v>1.9120432042173401E-3</v>
      </c>
      <c r="F3775" s="35">
        <f>1-'[1]Life Table'!$E3775</f>
        <v>0.99808795679578266</v>
      </c>
      <c r="G3775" s="35"/>
      <c r="H3775" s="35"/>
    </row>
    <row r="3776" spans="1:8">
      <c r="A3776" s="35" t="s">
        <v>8</v>
      </c>
      <c r="B3776" s="35">
        <v>2028</v>
      </c>
      <c r="C3776" s="35">
        <f t="shared" si="19"/>
        <v>13</v>
      </c>
      <c r="D3776" s="35"/>
      <c r="E3776" s="6">
        <v>1.9617610276630999E-3</v>
      </c>
      <c r="F3776" s="35">
        <f>1-'[1]Life Table'!$E3776</f>
        <v>0.9980382389723369</v>
      </c>
      <c r="G3776" s="35"/>
      <c r="H3776" s="35"/>
    </row>
    <row r="3777" spans="1:8">
      <c r="A3777" s="35" t="s">
        <v>8</v>
      </c>
      <c r="B3777" s="35">
        <v>2028</v>
      </c>
      <c r="C3777" s="35">
        <f t="shared" si="19"/>
        <v>14</v>
      </c>
      <c r="D3777" s="35"/>
      <c r="E3777" s="6">
        <v>2.0736100695620818E-3</v>
      </c>
      <c r="F3777" s="35">
        <f>1-'[1]Life Table'!$E3777</f>
        <v>0.99792638993043792</v>
      </c>
      <c r="G3777" s="35"/>
      <c r="H3777" s="35"/>
    </row>
    <row r="3778" spans="1:8">
      <c r="A3778" s="35" t="s">
        <v>8</v>
      </c>
      <c r="B3778" s="35">
        <v>2028</v>
      </c>
      <c r="C3778" s="35">
        <f t="shared" si="19"/>
        <v>15</v>
      </c>
      <c r="D3778" s="35"/>
      <c r="E3778" s="6">
        <v>2.221456293940216E-3</v>
      </c>
      <c r="F3778" s="35">
        <f>1-'[1]Life Table'!$E3778</f>
        <v>0.99777854370605978</v>
      </c>
      <c r="G3778" s="35"/>
      <c r="H3778" s="35"/>
    </row>
    <row r="3779" spans="1:8">
      <c r="A3779" s="35" t="s">
        <v>8</v>
      </c>
      <c r="B3779" s="35">
        <v>2028</v>
      </c>
      <c r="C3779" s="35">
        <f t="shared" si="19"/>
        <v>16</v>
      </c>
      <c r="D3779" s="35"/>
      <c r="E3779" s="6">
        <v>2.427769305424432E-3</v>
      </c>
      <c r="F3779" s="35">
        <f>1-'[1]Life Table'!$E3779</f>
        <v>0.99757223069457557</v>
      </c>
      <c r="G3779" s="35"/>
      <c r="H3779" s="35"/>
    </row>
    <row r="3780" spans="1:8">
      <c r="A3780" s="35" t="s">
        <v>8</v>
      </c>
      <c r="B3780" s="35">
        <v>2028</v>
      </c>
      <c r="C3780" s="35">
        <f t="shared" si="19"/>
        <v>17</v>
      </c>
      <c r="D3780" s="35"/>
      <c r="E3780" s="6">
        <v>2.643304384751799E-3</v>
      </c>
      <c r="F3780" s="35">
        <f>1-'[1]Life Table'!$E3780</f>
        <v>0.9973566956152482</v>
      </c>
      <c r="G3780" s="35"/>
      <c r="H3780" s="35"/>
    </row>
    <row r="3781" spans="1:8">
      <c r="A3781" s="35" t="s">
        <v>8</v>
      </c>
      <c r="B3781" s="35">
        <v>2028</v>
      </c>
      <c r="C3781" s="35">
        <f t="shared" si="19"/>
        <v>18</v>
      </c>
      <c r="D3781" s="35"/>
      <c r="E3781" s="6">
        <v>2.8732842168243118E-3</v>
      </c>
      <c r="F3781" s="35">
        <f>1-'[1]Life Table'!$E3781</f>
        <v>0.99712671578317569</v>
      </c>
      <c r="G3781" s="35"/>
      <c r="H3781" s="35"/>
    </row>
    <row r="3782" spans="1:8">
      <c r="A3782" s="35" t="s">
        <v>8</v>
      </c>
      <c r="B3782" s="35">
        <v>2028</v>
      </c>
      <c r="C3782" s="35">
        <f t="shared" si="19"/>
        <v>19</v>
      </c>
      <c r="D3782" s="35"/>
      <c r="E3782" s="6">
        <v>3.1828292774414009E-3</v>
      </c>
      <c r="F3782" s="35">
        <f>1-'[1]Life Table'!$E3782</f>
        <v>0.9968171707225586</v>
      </c>
      <c r="G3782" s="35"/>
      <c r="H3782" s="35"/>
    </row>
    <row r="3783" spans="1:8">
      <c r="A3783" s="35" t="s">
        <v>8</v>
      </c>
      <c r="B3783" s="35">
        <v>2028</v>
      </c>
      <c r="C3783" s="35">
        <f t="shared" si="19"/>
        <v>20</v>
      </c>
      <c r="D3783" s="35"/>
      <c r="E3783" s="6">
        <v>3.4269098786330332E-3</v>
      </c>
      <c r="F3783" s="35">
        <f>1-'[1]Life Table'!$E3783</f>
        <v>0.99657309012136697</v>
      </c>
      <c r="G3783" s="35"/>
      <c r="H3783" s="35"/>
    </row>
    <row r="3784" spans="1:8">
      <c r="A3784" s="35" t="s">
        <v>8</v>
      </c>
      <c r="B3784" s="35">
        <v>2028</v>
      </c>
      <c r="C3784" s="35">
        <f t="shared" si="19"/>
        <v>21</v>
      </c>
      <c r="D3784" s="35"/>
      <c r="E3784" s="6">
        <v>3.6478659483687452E-3</v>
      </c>
      <c r="F3784" s="35">
        <f>1-'[1]Life Table'!$E3784</f>
        <v>0.99635213405163126</v>
      </c>
      <c r="G3784" s="35"/>
      <c r="H3784" s="35"/>
    </row>
    <row r="3785" spans="1:8">
      <c r="A3785" s="35" t="s">
        <v>8</v>
      </c>
      <c r="B3785" s="35">
        <v>2028</v>
      </c>
      <c r="C3785" s="35">
        <f t="shared" si="19"/>
        <v>22</v>
      </c>
      <c r="D3785" s="35"/>
      <c r="E3785" s="6">
        <v>3.838608495694062E-3</v>
      </c>
      <c r="F3785" s="35">
        <f>1-'[1]Life Table'!$E3785</f>
        <v>0.99616139150430594</v>
      </c>
      <c r="G3785" s="35"/>
      <c r="H3785" s="35"/>
    </row>
    <row r="3786" spans="1:8">
      <c r="A3786" s="35" t="s">
        <v>8</v>
      </c>
      <c r="B3786" s="35">
        <v>2028</v>
      </c>
      <c r="C3786" s="35">
        <f t="shared" si="19"/>
        <v>23</v>
      </c>
      <c r="D3786" s="35"/>
      <c r="E3786" s="6">
        <v>3.9908280819179742E-3</v>
      </c>
      <c r="F3786" s="35">
        <f>1-'[1]Life Table'!$E3786</f>
        <v>0.99600917191808203</v>
      </c>
      <c r="G3786" s="35"/>
      <c r="H3786" s="35"/>
    </row>
    <row r="3787" spans="1:8">
      <c r="A3787" s="35" t="s">
        <v>8</v>
      </c>
      <c r="B3787" s="35">
        <v>2028</v>
      </c>
      <c r="C3787" s="35">
        <f t="shared" si="19"/>
        <v>24</v>
      </c>
      <c r="D3787" s="35"/>
      <c r="E3787" s="6">
        <v>4.1274513502488341E-3</v>
      </c>
      <c r="F3787" s="35">
        <f>1-'[1]Life Table'!$E3787</f>
        <v>0.99587254864975117</v>
      </c>
      <c r="G3787" s="35"/>
      <c r="H3787" s="35"/>
    </row>
    <row r="3788" spans="1:8">
      <c r="A3788" s="35" t="s">
        <v>8</v>
      </c>
      <c r="B3788" s="35">
        <v>2028</v>
      </c>
      <c r="C3788" s="35">
        <f t="shared" si="19"/>
        <v>25</v>
      </c>
      <c r="D3788" s="35"/>
      <c r="E3788" s="6">
        <v>4.2500510398955083E-3</v>
      </c>
      <c r="F3788" s="35">
        <f>1-'[1]Life Table'!$E3788</f>
        <v>0.99574994896010449</v>
      </c>
      <c r="G3788" s="35"/>
      <c r="H3788" s="35"/>
    </row>
    <row r="3789" spans="1:8">
      <c r="A3789" s="35" t="s">
        <v>8</v>
      </c>
      <c r="B3789" s="35">
        <v>2028</v>
      </c>
      <c r="C3789" s="35">
        <f t="shared" si="19"/>
        <v>26</v>
      </c>
      <c r="D3789" s="35"/>
      <c r="E3789" s="6">
        <v>4.3642814320793422E-3</v>
      </c>
      <c r="F3789" s="35">
        <f>1-'[1]Life Table'!$E3789</f>
        <v>0.99563571856792066</v>
      </c>
      <c r="G3789" s="35"/>
      <c r="H3789" s="35"/>
    </row>
    <row r="3790" spans="1:8">
      <c r="A3790" s="35" t="s">
        <v>8</v>
      </c>
      <c r="B3790" s="35">
        <v>2028</v>
      </c>
      <c r="C3790" s="35">
        <f t="shared" si="19"/>
        <v>27</v>
      </c>
      <c r="D3790" s="35"/>
      <c r="E3790" s="6">
        <v>4.4818889391067263E-3</v>
      </c>
      <c r="F3790" s="35">
        <f>1-'[1]Life Table'!$E3790</f>
        <v>0.99551811106089327</v>
      </c>
      <c r="G3790" s="35"/>
      <c r="H3790" s="35"/>
    </row>
    <row r="3791" spans="1:8">
      <c r="A3791" s="35" t="s">
        <v>8</v>
      </c>
      <c r="B3791" s="35">
        <v>2028</v>
      </c>
      <c r="C3791" s="35">
        <f t="shared" si="19"/>
        <v>28</v>
      </c>
      <c r="D3791" s="35"/>
      <c r="E3791" s="6">
        <v>4.6208994335813491E-3</v>
      </c>
      <c r="F3791" s="35">
        <f>1-'[1]Life Table'!$E3791</f>
        <v>0.99537910056641865</v>
      </c>
      <c r="G3791" s="35"/>
      <c r="H3791" s="35"/>
    </row>
    <row r="3792" spans="1:8">
      <c r="A3792" s="35" t="s">
        <v>8</v>
      </c>
      <c r="B3792" s="35">
        <v>2028</v>
      </c>
      <c r="C3792" s="35">
        <f t="shared" si="19"/>
        <v>29</v>
      </c>
      <c r="D3792" s="35"/>
      <c r="E3792" s="6">
        <v>4.8476800997957481E-3</v>
      </c>
      <c r="F3792" s="35">
        <f>1-'[1]Life Table'!$E3792</f>
        <v>0.99515231990020425</v>
      </c>
      <c r="G3792" s="35"/>
      <c r="H3792" s="35"/>
    </row>
    <row r="3793" spans="1:8">
      <c r="A3793" s="35" t="s">
        <v>8</v>
      </c>
      <c r="B3793" s="35">
        <v>2028</v>
      </c>
      <c r="C3793" s="35">
        <f t="shared" si="19"/>
        <v>30</v>
      </c>
      <c r="D3793" s="35"/>
      <c r="E3793" s="6">
        <v>5.0441565744552266E-3</v>
      </c>
      <c r="F3793" s="35">
        <f>1-'[1]Life Table'!$E3793</f>
        <v>0.99495584342554477</v>
      </c>
      <c r="G3793" s="35"/>
      <c r="H3793" s="35"/>
    </row>
    <row r="3794" spans="1:8">
      <c r="A3794" s="35" t="s">
        <v>8</v>
      </c>
      <c r="B3794" s="35">
        <v>2028</v>
      </c>
      <c r="C3794" s="35">
        <f t="shared" si="19"/>
        <v>31</v>
      </c>
      <c r="D3794" s="35"/>
      <c r="E3794" s="6">
        <v>5.1509755048386729E-3</v>
      </c>
      <c r="F3794" s="35">
        <f>1-'[1]Life Table'!$E3794</f>
        <v>0.99484902449516133</v>
      </c>
      <c r="G3794" s="35"/>
      <c r="H3794" s="35"/>
    </row>
    <row r="3795" spans="1:8">
      <c r="A3795" s="35" t="s">
        <v>8</v>
      </c>
      <c r="B3795" s="35">
        <v>2028</v>
      </c>
      <c r="C3795" s="35">
        <f t="shared" si="19"/>
        <v>32</v>
      </c>
      <c r="D3795" s="35"/>
      <c r="E3795" s="6">
        <v>5.3885025500882699E-3</v>
      </c>
      <c r="F3795" s="35">
        <f>1-'[1]Life Table'!$E3795</f>
        <v>0.99461149744991173</v>
      </c>
      <c r="G3795" s="35"/>
      <c r="H3795" s="35"/>
    </row>
    <row r="3796" spans="1:8">
      <c r="A3796" s="35" t="s">
        <v>8</v>
      </c>
      <c r="B3796" s="35">
        <v>2028</v>
      </c>
      <c r="C3796" s="35">
        <f t="shared" si="19"/>
        <v>33</v>
      </c>
      <c r="D3796" s="35"/>
      <c r="E3796" s="6">
        <v>5.5866728886801997E-3</v>
      </c>
      <c r="F3796" s="35">
        <f>1-'[1]Life Table'!$E3796</f>
        <v>0.9944133271113198</v>
      </c>
      <c r="G3796" s="35"/>
      <c r="H3796" s="35"/>
    </row>
    <row r="3797" spans="1:8">
      <c r="A3797" s="35" t="s">
        <v>8</v>
      </c>
      <c r="B3797" s="35">
        <v>2028</v>
      </c>
      <c r="C3797" s="35">
        <f t="shared" si="19"/>
        <v>34</v>
      </c>
      <c r="D3797" s="35"/>
      <c r="E3797" s="6">
        <v>5.8013396149034779E-3</v>
      </c>
      <c r="F3797" s="35">
        <f>1-'[1]Life Table'!$E3797</f>
        <v>0.99419866038509652</v>
      </c>
      <c r="G3797" s="35"/>
      <c r="H3797" s="35"/>
    </row>
    <row r="3798" spans="1:8">
      <c r="A3798" s="35" t="s">
        <v>8</v>
      </c>
      <c r="B3798" s="35">
        <v>2028</v>
      </c>
      <c r="C3798" s="35">
        <f t="shared" si="19"/>
        <v>35</v>
      </c>
      <c r="D3798" s="35"/>
      <c r="E3798" s="6">
        <v>6.0535500474913073E-3</v>
      </c>
      <c r="F3798" s="35">
        <f>1-'[1]Life Table'!$E3798</f>
        <v>0.99394644995250869</v>
      </c>
      <c r="G3798" s="35"/>
      <c r="H3798" s="35"/>
    </row>
    <row r="3799" spans="1:8">
      <c r="A3799" s="35" t="s">
        <v>8</v>
      </c>
      <c r="B3799" s="35">
        <v>2028</v>
      </c>
      <c r="C3799" s="35">
        <f t="shared" si="19"/>
        <v>36</v>
      </c>
      <c r="D3799" s="35"/>
      <c r="E3799" s="6">
        <v>6.2946566341016696E-3</v>
      </c>
      <c r="F3799" s="35">
        <f>1-'[1]Life Table'!$E3799</f>
        <v>0.99370534336589833</v>
      </c>
      <c r="G3799" s="35"/>
      <c r="H3799" s="35"/>
    </row>
    <row r="3800" spans="1:8">
      <c r="A3800" s="35" t="s">
        <v>8</v>
      </c>
      <c r="B3800" s="35">
        <v>2028</v>
      </c>
      <c r="C3800" s="35">
        <f t="shared" si="19"/>
        <v>37</v>
      </c>
      <c r="D3800" s="35"/>
      <c r="E3800" s="6">
        <v>6.52996226268443E-3</v>
      </c>
      <c r="F3800" s="35">
        <f>1-'[1]Life Table'!$E3800</f>
        <v>0.99347003773731557</v>
      </c>
      <c r="G3800" s="35"/>
      <c r="H3800" s="35"/>
    </row>
    <row r="3801" spans="1:8">
      <c r="A3801" s="35" t="s">
        <v>8</v>
      </c>
      <c r="B3801" s="35">
        <v>2028</v>
      </c>
      <c r="C3801" s="35">
        <f t="shared" si="19"/>
        <v>38</v>
      </c>
      <c r="D3801" s="35"/>
      <c r="E3801" s="6">
        <v>6.8324219532637231E-3</v>
      </c>
      <c r="F3801" s="35">
        <f>1-'[1]Life Table'!$E3801</f>
        <v>0.99316757804673628</v>
      </c>
      <c r="G3801" s="35"/>
      <c r="H3801" s="35"/>
    </row>
    <row r="3802" spans="1:8">
      <c r="A3802" s="35" t="s">
        <v>8</v>
      </c>
      <c r="B3802" s="35">
        <v>2028</v>
      </c>
      <c r="C3802" s="35">
        <f t="shared" si="19"/>
        <v>39</v>
      </c>
      <c r="D3802" s="35"/>
      <c r="E3802" s="6">
        <v>7.1959707866571243E-3</v>
      </c>
      <c r="F3802" s="35">
        <f>1-'[1]Life Table'!$E3802</f>
        <v>0.99280402921334288</v>
      </c>
      <c r="G3802" s="35"/>
      <c r="H3802" s="35"/>
    </row>
    <row r="3803" spans="1:8">
      <c r="A3803" s="35" t="s">
        <v>8</v>
      </c>
      <c r="B3803" s="35">
        <v>2028</v>
      </c>
      <c r="C3803" s="35">
        <f t="shared" si="19"/>
        <v>40</v>
      </c>
      <c r="D3803" s="35"/>
      <c r="E3803" s="6">
        <v>7.5674954290123608E-3</v>
      </c>
      <c r="F3803" s="35">
        <f>1-'[1]Life Table'!$E3803</f>
        <v>0.99243250457098764</v>
      </c>
      <c r="G3803" s="35"/>
      <c r="H3803" s="35"/>
    </row>
    <row r="3804" spans="1:8">
      <c r="A3804" s="35" t="s">
        <v>8</v>
      </c>
      <c r="B3804" s="35">
        <v>2028</v>
      </c>
      <c r="C3804" s="35">
        <f t="shared" si="19"/>
        <v>41</v>
      </c>
      <c r="D3804" s="35"/>
      <c r="E3804" s="6">
        <v>7.7271689272250246E-3</v>
      </c>
      <c r="F3804" s="35">
        <f>1-'[1]Life Table'!$E3804</f>
        <v>0.99227283107277497</v>
      </c>
      <c r="G3804" s="35"/>
      <c r="H3804" s="35"/>
    </row>
    <row r="3805" spans="1:8">
      <c r="A3805" s="35" t="s">
        <v>8</v>
      </c>
      <c r="B3805" s="35">
        <v>2028</v>
      </c>
      <c r="C3805" s="35">
        <f t="shared" si="19"/>
        <v>42</v>
      </c>
      <c r="D3805" s="35"/>
      <c r="E3805" s="6">
        <v>8.1490248723494751E-3</v>
      </c>
      <c r="F3805" s="35">
        <f>1-'[1]Life Table'!$E3805</f>
        <v>0.99185097512765052</v>
      </c>
      <c r="G3805" s="35"/>
      <c r="H3805" s="35"/>
    </row>
    <row r="3806" spans="1:8">
      <c r="A3806" s="35" t="s">
        <v>8</v>
      </c>
      <c r="B3806" s="35">
        <v>2028</v>
      </c>
      <c r="C3806" s="35">
        <f t="shared" si="19"/>
        <v>43</v>
      </c>
      <c r="D3806" s="35"/>
      <c r="E3806" s="6">
        <v>8.3847721682407395E-3</v>
      </c>
      <c r="F3806" s="35">
        <f>1-'[1]Life Table'!$E3806</f>
        <v>0.99161522783175926</v>
      </c>
      <c r="G3806" s="35"/>
      <c r="H3806" s="35"/>
    </row>
    <row r="3807" spans="1:8">
      <c r="A3807" s="35" t="s">
        <v>8</v>
      </c>
      <c r="B3807" s="35">
        <v>2028</v>
      </c>
      <c r="C3807" s="35">
        <f t="shared" si="19"/>
        <v>44</v>
      </c>
      <c r="D3807" s="35"/>
      <c r="E3807" s="6">
        <v>8.7244310378941092E-3</v>
      </c>
      <c r="F3807" s="35">
        <f>1-'[1]Life Table'!$E3807</f>
        <v>0.99127556896210589</v>
      </c>
      <c r="G3807" s="35"/>
      <c r="H3807" s="35"/>
    </row>
    <row r="3808" spans="1:8">
      <c r="A3808" s="35" t="s">
        <v>8</v>
      </c>
      <c r="B3808" s="35">
        <v>2028</v>
      </c>
      <c r="C3808" s="35">
        <f t="shared" si="19"/>
        <v>45</v>
      </c>
      <c r="D3808" s="35"/>
      <c r="E3808" s="6">
        <v>9.1389509857066065E-3</v>
      </c>
      <c r="F3808" s="35">
        <f>1-'[1]Life Table'!$E3808</f>
        <v>0.99086104901429339</v>
      </c>
      <c r="G3808" s="35"/>
      <c r="H3808" s="35"/>
    </row>
    <row r="3809" spans="1:8">
      <c r="A3809" s="35" t="s">
        <v>8</v>
      </c>
      <c r="B3809" s="35">
        <v>2028</v>
      </c>
      <c r="C3809" s="35">
        <f t="shared" si="19"/>
        <v>46</v>
      </c>
      <c r="D3809" s="35"/>
      <c r="E3809" s="6">
        <v>9.4792312218501262E-3</v>
      </c>
      <c r="F3809" s="35">
        <f>1-'[1]Life Table'!$E3809</f>
        <v>0.99052076877814987</v>
      </c>
      <c r="G3809" s="35"/>
      <c r="H3809" s="35"/>
    </row>
    <row r="3810" spans="1:8">
      <c r="A3810" s="35" t="s">
        <v>8</v>
      </c>
      <c r="B3810" s="35">
        <v>2028</v>
      </c>
      <c r="C3810" s="35">
        <f t="shared" si="19"/>
        <v>47</v>
      </c>
      <c r="D3810" s="35"/>
      <c r="E3810" s="6">
        <v>9.9296756526738861E-3</v>
      </c>
      <c r="F3810" s="35">
        <f>1-'[1]Life Table'!$E3810</f>
        <v>0.99007032434732611</v>
      </c>
      <c r="G3810" s="35"/>
      <c r="H3810" s="35"/>
    </row>
    <row r="3811" spans="1:8">
      <c r="A3811" s="35" t="s">
        <v>8</v>
      </c>
      <c r="B3811" s="35">
        <v>2028</v>
      </c>
      <c r="C3811" s="35">
        <f t="shared" si="19"/>
        <v>48</v>
      </c>
      <c r="D3811" s="35"/>
      <c r="E3811" s="6">
        <v>1.0531135160455561E-2</v>
      </c>
      <c r="F3811" s="35">
        <f>1-'[1]Life Table'!$E3811</f>
        <v>0.98946886483954444</v>
      </c>
      <c r="G3811" s="35"/>
      <c r="H3811" s="35"/>
    </row>
    <row r="3812" spans="1:8">
      <c r="A3812" s="35" t="s">
        <v>8</v>
      </c>
      <c r="B3812" s="35">
        <v>2028</v>
      </c>
      <c r="C3812" s="35">
        <f t="shared" si="19"/>
        <v>49</v>
      </c>
      <c r="D3812" s="35"/>
      <c r="E3812" s="6">
        <v>1.1233267867741811E-2</v>
      </c>
      <c r="F3812" s="35">
        <f>1-'[1]Life Table'!$E3812</f>
        <v>0.98876673213225819</v>
      </c>
      <c r="G3812" s="35"/>
      <c r="H3812" s="35"/>
    </row>
    <row r="3813" spans="1:8">
      <c r="A3813" s="35" t="s">
        <v>8</v>
      </c>
      <c r="B3813" s="35">
        <v>2028</v>
      </c>
      <c r="C3813" s="35">
        <f t="shared" si="19"/>
        <v>50</v>
      </c>
      <c r="D3813" s="35"/>
      <c r="E3813" s="6">
        <v>1.2060925934421761E-2</v>
      </c>
      <c r="F3813" s="35">
        <f>1-'[1]Life Table'!$E3813</f>
        <v>0.98793907406557824</v>
      </c>
      <c r="G3813" s="35"/>
      <c r="H3813" s="35"/>
    </row>
    <row r="3814" spans="1:8">
      <c r="A3814" s="35" t="s">
        <v>8</v>
      </c>
      <c r="B3814" s="35">
        <v>2028</v>
      </c>
      <c r="C3814" s="35">
        <f t="shared" si="19"/>
        <v>51</v>
      </c>
      <c r="D3814" s="35"/>
      <c r="E3814" s="6">
        <v>1.253385038085786E-2</v>
      </c>
      <c r="F3814" s="35">
        <f>1-'[1]Life Table'!$E3814</f>
        <v>0.98746614961914214</v>
      </c>
      <c r="G3814" s="35"/>
      <c r="H3814" s="35"/>
    </row>
    <row r="3815" spans="1:8">
      <c r="A3815" s="35" t="s">
        <v>8</v>
      </c>
      <c r="B3815" s="35">
        <v>2028</v>
      </c>
      <c r="C3815" s="35">
        <f t="shared" si="19"/>
        <v>52</v>
      </c>
      <c r="D3815" s="35"/>
      <c r="E3815" s="6">
        <v>1.344412496981473E-2</v>
      </c>
      <c r="F3815" s="35">
        <f>1-'[1]Life Table'!$E3815</f>
        <v>0.98655587503018527</v>
      </c>
      <c r="G3815" s="35"/>
      <c r="H3815" s="35"/>
    </row>
    <row r="3816" spans="1:8">
      <c r="A3816" s="35" t="s">
        <v>8</v>
      </c>
      <c r="B3816" s="35">
        <v>2028</v>
      </c>
      <c r="C3816" s="35">
        <f t="shared" si="19"/>
        <v>53</v>
      </c>
      <c r="D3816" s="35"/>
      <c r="E3816" s="6">
        <v>1.410422696429992E-2</v>
      </c>
      <c r="F3816" s="35">
        <f>1-'[1]Life Table'!$E3816</f>
        <v>0.98589577303570008</v>
      </c>
      <c r="G3816" s="35"/>
      <c r="H3816" s="35"/>
    </row>
    <row r="3817" spans="1:8">
      <c r="A3817" s="35" t="s">
        <v>8</v>
      </c>
      <c r="B3817" s="35">
        <v>2028</v>
      </c>
      <c r="C3817" s="35">
        <f t="shared" si="19"/>
        <v>54</v>
      </c>
      <c r="D3817" s="35"/>
      <c r="E3817" s="6">
        <v>1.490475971612415E-2</v>
      </c>
      <c r="F3817" s="35">
        <f>1-'[1]Life Table'!$E3817</f>
        <v>0.98509524028387585</v>
      </c>
      <c r="G3817" s="35"/>
      <c r="H3817" s="35"/>
    </row>
    <row r="3818" spans="1:8">
      <c r="A3818" s="35" t="s">
        <v>8</v>
      </c>
      <c r="B3818" s="35">
        <v>2028</v>
      </c>
      <c r="C3818" s="35">
        <f t="shared" si="19"/>
        <v>55</v>
      </c>
      <c r="D3818" s="35"/>
      <c r="E3818" s="6">
        <v>1.569560144455262E-2</v>
      </c>
      <c r="F3818" s="35">
        <f>1-'[1]Life Table'!$E3818</f>
        <v>0.98430439855544738</v>
      </c>
      <c r="G3818" s="35"/>
      <c r="H3818" s="35"/>
    </row>
    <row r="3819" spans="1:8">
      <c r="A3819" s="35" t="s">
        <v>8</v>
      </c>
      <c r="B3819" s="35">
        <v>2028</v>
      </c>
      <c r="C3819" s="35">
        <f t="shared" si="19"/>
        <v>56</v>
      </c>
      <c r="D3819" s="35"/>
      <c r="E3819" s="6">
        <v>1.6612549556923931E-2</v>
      </c>
      <c r="F3819" s="35">
        <f>1-'[1]Life Table'!$E3819</f>
        <v>0.98338745044307607</v>
      </c>
      <c r="G3819" s="35"/>
      <c r="H3819" s="35"/>
    </row>
    <row r="3820" spans="1:8">
      <c r="A3820" s="35" t="s">
        <v>8</v>
      </c>
      <c r="B3820" s="35">
        <v>2028</v>
      </c>
      <c r="C3820" s="35">
        <f t="shared" si="19"/>
        <v>57</v>
      </c>
      <c r="D3820" s="35"/>
      <c r="E3820" s="6">
        <v>1.755454825902214E-2</v>
      </c>
      <c r="F3820" s="35">
        <f>1-'[1]Life Table'!$E3820</f>
        <v>0.98244545174097786</v>
      </c>
      <c r="G3820" s="35"/>
      <c r="H3820" s="35"/>
    </row>
    <row r="3821" spans="1:8">
      <c r="A3821" s="35" t="s">
        <v>8</v>
      </c>
      <c r="B3821" s="35">
        <v>2028</v>
      </c>
      <c r="C3821" s="35">
        <f t="shared" si="19"/>
        <v>58</v>
      </c>
      <c r="D3821" s="35"/>
      <c r="E3821" s="6">
        <v>1.8890366522919869E-2</v>
      </c>
      <c r="F3821" s="35">
        <f>1-'[1]Life Table'!$E3821</f>
        <v>0.98110963347708013</v>
      </c>
      <c r="G3821" s="35"/>
      <c r="H3821" s="35"/>
    </row>
    <row r="3822" spans="1:8">
      <c r="A3822" s="35" t="s">
        <v>8</v>
      </c>
      <c r="B3822" s="35">
        <v>2028</v>
      </c>
      <c r="C3822" s="35">
        <f t="shared" si="19"/>
        <v>59</v>
      </c>
      <c r="D3822" s="35"/>
      <c r="E3822" s="6">
        <v>2.039615610343315E-2</v>
      </c>
      <c r="F3822" s="35">
        <f>1-'[1]Life Table'!$E3822</f>
        <v>0.97960384389656685</v>
      </c>
      <c r="G3822" s="35"/>
      <c r="H3822" s="35"/>
    </row>
    <row r="3823" spans="1:8">
      <c r="A3823" s="35" t="s">
        <v>8</v>
      </c>
      <c r="B3823" s="35">
        <v>2028</v>
      </c>
      <c r="C3823" s="35">
        <f t="shared" si="19"/>
        <v>60</v>
      </c>
      <c r="D3823" s="35"/>
      <c r="E3823" s="6">
        <v>2.2412933790733058E-2</v>
      </c>
      <c r="F3823" s="35">
        <f>1-'[1]Life Table'!$E3823</f>
        <v>0.97758706620926694</v>
      </c>
      <c r="G3823" s="35"/>
      <c r="H3823" s="35"/>
    </row>
    <row r="3824" spans="1:8">
      <c r="A3824" s="35" t="s">
        <v>8</v>
      </c>
      <c r="B3824" s="35">
        <v>2028</v>
      </c>
      <c r="C3824" s="35">
        <f t="shared" si="19"/>
        <v>61</v>
      </c>
      <c r="D3824" s="35"/>
      <c r="E3824" s="6">
        <v>2.3711087678232049E-2</v>
      </c>
      <c r="F3824" s="35">
        <f>1-'[1]Life Table'!$E3824</f>
        <v>0.97628891232176795</v>
      </c>
      <c r="G3824" s="35"/>
      <c r="H3824" s="35"/>
    </row>
    <row r="3825" spans="1:8">
      <c r="A3825" s="35" t="s">
        <v>8</v>
      </c>
      <c r="B3825" s="35">
        <v>2028</v>
      </c>
      <c r="C3825" s="35">
        <f t="shared" si="19"/>
        <v>62</v>
      </c>
      <c r="D3825" s="35"/>
      <c r="E3825" s="6">
        <v>2.601280074631529E-2</v>
      </c>
      <c r="F3825" s="35">
        <f>1-'[1]Life Table'!$E3825</f>
        <v>0.97398719925368471</v>
      </c>
      <c r="G3825" s="35"/>
      <c r="H3825" s="35"/>
    </row>
    <row r="3826" spans="1:8">
      <c r="A3826" s="35" t="s">
        <v>8</v>
      </c>
      <c r="B3826" s="35">
        <v>2028</v>
      </c>
      <c r="C3826" s="35">
        <f t="shared" si="19"/>
        <v>63</v>
      </c>
      <c r="D3826" s="35"/>
      <c r="E3826" s="6">
        <v>2.8083223734002179E-2</v>
      </c>
      <c r="F3826" s="35">
        <f>1-'[1]Life Table'!$E3826</f>
        <v>0.97191677626599782</v>
      </c>
      <c r="G3826" s="35"/>
      <c r="H3826" s="35"/>
    </row>
    <row r="3827" spans="1:8">
      <c r="A3827" s="35" t="s">
        <v>8</v>
      </c>
      <c r="B3827" s="35">
        <v>2028</v>
      </c>
      <c r="C3827" s="35">
        <f t="shared" si="19"/>
        <v>64</v>
      </c>
      <c r="D3827" s="35"/>
      <c r="E3827" s="6">
        <v>3.0370804762417821E-2</v>
      </c>
      <c r="F3827" s="35">
        <f>1-'[1]Life Table'!$E3827</f>
        <v>0.96962919523758218</v>
      </c>
      <c r="G3827" s="35"/>
      <c r="H3827" s="35"/>
    </row>
    <row r="3828" spans="1:8">
      <c r="A3828" s="35" t="s">
        <v>8</v>
      </c>
      <c r="B3828" s="35">
        <v>2028</v>
      </c>
      <c r="C3828" s="35">
        <f t="shared" si="19"/>
        <v>65</v>
      </c>
      <c r="D3828" s="35"/>
      <c r="E3828" s="6">
        <v>3.2938175677993287E-2</v>
      </c>
      <c r="F3828" s="35">
        <f>1-'[1]Life Table'!$E3828</f>
        <v>0.96706182432200671</v>
      </c>
      <c r="G3828" s="35"/>
      <c r="H3828" s="35"/>
    </row>
    <row r="3829" spans="1:8">
      <c r="A3829" s="35" t="s">
        <v>8</v>
      </c>
      <c r="B3829" s="35">
        <v>2028</v>
      </c>
      <c r="C3829" s="35">
        <f t="shared" si="19"/>
        <v>66</v>
      </c>
      <c r="D3829" s="35"/>
      <c r="E3829" s="6">
        <v>3.5332594025439423E-2</v>
      </c>
      <c r="F3829" s="35">
        <f>1-'[1]Life Table'!$E3829</f>
        <v>0.96466740597456058</v>
      </c>
      <c r="G3829" s="35"/>
      <c r="H3829" s="35"/>
    </row>
    <row r="3830" spans="1:8">
      <c r="A3830" s="35" t="s">
        <v>8</v>
      </c>
      <c r="B3830" s="35">
        <v>2028</v>
      </c>
      <c r="C3830" s="35">
        <f t="shared" ref="C3830:C3862" si="20">C3829+1</f>
        <v>67</v>
      </c>
      <c r="D3830" s="35"/>
      <c r="E3830" s="6">
        <v>3.8297983524504642E-2</v>
      </c>
      <c r="F3830" s="35">
        <f>1-'[1]Life Table'!$E3830</f>
        <v>0.96170201647549536</v>
      </c>
      <c r="G3830" s="35"/>
      <c r="H3830" s="35"/>
    </row>
    <row r="3831" spans="1:8">
      <c r="A3831" s="35" t="s">
        <v>8</v>
      </c>
      <c r="B3831" s="35">
        <v>2028</v>
      </c>
      <c r="C3831" s="35">
        <f t="shared" si="20"/>
        <v>68</v>
      </c>
      <c r="D3831" s="35"/>
      <c r="E3831" s="6">
        <v>4.1750767034123733E-2</v>
      </c>
      <c r="F3831" s="35">
        <f>1-'[1]Life Table'!$E3831</f>
        <v>0.95824923296587627</v>
      </c>
      <c r="G3831" s="35"/>
      <c r="H3831" s="35"/>
    </row>
    <row r="3832" spans="1:8">
      <c r="A3832" s="35" t="s">
        <v>8</v>
      </c>
      <c r="B3832" s="35">
        <v>2028</v>
      </c>
      <c r="C3832" s="35">
        <f t="shared" si="20"/>
        <v>69</v>
      </c>
      <c r="D3832" s="35"/>
      <c r="E3832" s="6">
        <v>4.553266233981601E-2</v>
      </c>
      <c r="F3832" s="35">
        <f>1-'[1]Life Table'!$E3832</f>
        <v>0.95446733766018399</v>
      </c>
      <c r="G3832" s="35"/>
      <c r="H3832" s="35"/>
    </row>
    <row r="3833" spans="1:8">
      <c r="A3833" s="35" t="s">
        <v>8</v>
      </c>
      <c r="B3833" s="35">
        <v>2028</v>
      </c>
      <c r="C3833" s="35">
        <f t="shared" si="20"/>
        <v>70</v>
      </c>
      <c r="D3833" s="35"/>
      <c r="E3833" s="6">
        <v>5.0672252944676588E-2</v>
      </c>
      <c r="F3833" s="35">
        <f>1-'[1]Life Table'!$E3833</f>
        <v>0.94932774705532341</v>
      </c>
      <c r="G3833" s="35"/>
      <c r="H3833" s="35"/>
    </row>
    <row r="3834" spans="1:8">
      <c r="A3834" s="35" t="s">
        <v>8</v>
      </c>
      <c r="B3834" s="35">
        <v>2028</v>
      </c>
      <c r="C3834" s="35">
        <f t="shared" si="20"/>
        <v>71</v>
      </c>
      <c r="D3834" s="35"/>
      <c r="E3834" s="6">
        <v>5.4055256739579671E-2</v>
      </c>
      <c r="F3834" s="35">
        <f>1-'[1]Life Table'!$E3834</f>
        <v>0.94594474326042033</v>
      </c>
      <c r="G3834" s="35"/>
      <c r="H3834" s="35"/>
    </row>
    <row r="3835" spans="1:8">
      <c r="A3835" s="35" t="s">
        <v>8</v>
      </c>
      <c r="B3835" s="35">
        <v>2028</v>
      </c>
      <c r="C3835" s="35">
        <f t="shared" si="20"/>
        <v>72</v>
      </c>
      <c r="D3835" s="35"/>
      <c r="E3835" s="6">
        <v>5.9952853076230439E-2</v>
      </c>
      <c r="F3835" s="35">
        <f>1-'[1]Life Table'!$E3835</f>
        <v>0.94004714692376956</v>
      </c>
      <c r="G3835" s="35"/>
      <c r="H3835" s="35"/>
    </row>
    <row r="3836" spans="1:8">
      <c r="A3836" s="35" t="s">
        <v>8</v>
      </c>
      <c r="B3836" s="35">
        <v>2028</v>
      </c>
      <c r="C3836" s="35">
        <f t="shared" si="20"/>
        <v>73</v>
      </c>
      <c r="D3836" s="35"/>
      <c r="E3836" s="6">
        <v>6.5096756915087983E-2</v>
      </c>
      <c r="F3836" s="35">
        <f>1-'[1]Life Table'!$E3836</f>
        <v>0.93490324308491202</v>
      </c>
      <c r="G3836" s="35"/>
      <c r="H3836" s="35"/>
    </row>
    <row r="3837" spans="1:8">
      <c r="A3837" s="35" t="s">
        <v>8</v>
      </c>
      <c r="B3837" s="35">
        <v>2028</v>
      </c>
      <c r="C3837" s="35">
        <f t="shared" si="20"/>
        <v>74</v>
      </c>
      <c r="D3837" s="35"/>
      <c r="E3837" s="6">
        <v>7.0956109236132825E-2</v>
      </c>
      <c r="F3837" s="35">
        <f>1-'[1]Life Table'!$E3837</f>
        <v>0.92904389076386718</v>
      </c>
      <c r="G3837" s="35"/>
      <c r="H3837" s="35"/>
    </row>
    <row r="3838" spans="1:8">
      <c r="A3838" s="35" t="s">
        <v>8</v>
      </c>
      <c r="B3838" s="35">
        <v>2028</v>
      </c>
      <c r="C3838" s="35">
        <f t="shared" si="20"/>
        <v>75</v>
      </c>
      <c r="D3838" s="35"/>
      <c r="E3838" s="6">
        <v>7.7379244867413655E-2</v>
      </c>
      <c r="F3838" s="35">
        <f>1-'[1]Life Table'!$E3838</f>
        <v>0.92262075513258635</v>
      </c>
      <c r="G3838" s="35"/>
      <c r="H3838" s="35"/>
    </row>
    <row r="3839" spans="1:8">
      <c r="A3839" s="35" t="s">
        <v>8</v>
      </c>
      <c r="B3839" s="35">
        <v>2028</v>
      </c>
      <c r="C3839" s="35">
        <f t="shared" si="20"/>
        <v>76</v>
      </c>
      <c r="D3839" s="35"/>
      <c r="E3839" s="6">
        <v>8.3639473226156946E-2</v>
      </c>
      <c r="F3839" s="35">
        <f>1-'[1]Life Table'!$E3839</f>
        <v>0.91636052677384305</v>
      </c>
      <c r="G3839" s="35"/>
      <c r="H3839" s="35"/>
    </row>
    <row r="3840" spans="1:8">
      <c r="A3840" s="35" t="s">
        <v>8</v>
      </c>
      <c r="B3840" s="35">
        <v>2028</v>
      </c>
      <c r="C3840" s="35">
        <f t="shared" si="20"/>
        <v>77</v>
      </c>
      <c r="D3840" s="35"/>
      <c r="E3840" s="6">
        <v>9.035625549422821E-2</v>
      </c>
      <c r="F3840" s="35">
        <f>1-'[1]Life Table'!$E3840</f>
        <v>0.90964374450577179</v>
      </c>
      <c r="G3840" s="35"/>
      <c r="H3840" s="35"/>
    </row>
    <row r="3841" spans="1:8">
      <c r="A3841" s="35" t="s">
        <v>8</v>
      </c>
      <c r="B3841" s="35">
        <v>2028</v>
      </c>
      <c r="C3841" s="35">
        <f t="shared" si="20"/>
        <v>78</v>
      </c>
      <c r="D3841" s="35"/>
      <c r="E3841" s="6">
        <v>9.8681148949285702E-2</v>
      </c>
      <c r="F3841" s="35">
        <f>1-'[1]Life Table'!$E3841</f>
        <v>0.9013188510507143</v>
      </c>
      <c r="G3841" s="35"/>
      <c r="H3841" s="35"/>
    </row>
    <row r="3842" spans="1:8">
      <c r="A3842" s="35" t="s">
        <v>8</v>
      </c>
      <c r="B3842" s="35">
        <v>2028</v>
      </c>
      <c r="C3842" s="35">
        <f t="shared" si="20"/>
        <v>79</v>
      </c>
      <c r="D3842" s="35"/>
      <c r="E3842" s="6">
        <v>0.1067474076369727</v>
      </c>
      <c r="F3842" s="35">
        <f>1-'[1]Life Table'!$E3842</f>
        <v>0.89325259236302734</v>
      </c>
      <c r="G3842" s="35"/>
      <c r="H3842" s="35"/>
    </row>
    <row r="3843" spans="1:8">
      <c r="A3843" s="35" t="s">
        <v>8</v>
      </c>
      <c r="B3843" s="35">
        <v>2028</v>
      </c>
      <c r="C3843" s="35">
        <f t="shared" si="20"/>
        <v>80</v>
      </c>
      <c r="D3843" s="35"/>
      <c r="E3843" s="6">
        <v>0.1165315861648227</v>
      </c>
      <c r="F3843" s="35">
        <f>1-'[1]Life Table'!$E3843</f>
        <v>0.88346841383517727</v>
      </c>
      <c r="G3843" s="35"/>
      <c r="H3843" s="35"/>
    </row>
    <row r="3844" spans="1:8">
      <c r="A3844" s="35" t="s">
        <v>8</v>
      </c>
      <c r="B3844" s="35">
        <v>2028</v>
      </c>
      <c r="C3844" s="35">
        <f t="shared" si="20"/>
        <v>81</v>
      </c>
      <c r="D3844" s="35"/>
      <c r="E3844" s="6">
        <v>0.1236248482829085</v>
      </c>
      <c r="F3844" s="35">
        <f>1-'[1]Life Table'!$E3844</f>
        <v>0.87637515171709146</v>
      </c>
      <c r="G3844" s="35"/>
      <c r="H3844" s="35"/>
    </row>
    <row r="3845" spans="1:8">
      <c r="A3845" s="35" t="s">
        <v>8</v>
      </c>
      <c r="B3845" s="35">
        <v>2028</v>
      </c>
      <c r="C3845" s="35">
        <f t="shared" si="20"/>
        <v>82</v>
      </c>
      <c r="D3845" s="35"/>
      <c r="E3845" s="6">
        <v>0.1357655575587762</v>
      </c>
      <c r="F3845" s="35">
        <f>1-'[1]Life Table'!$E3845</f>
        <v>0.86423444244122383</v>
      </c>
      <c r="G3845" s="35"/>
      <c r="H3845" s="35"/>
    </row>
    <row r="3846" spans="1:8">
      <c r="A3846" s="35" t="s">
        <v>8</v>
      </c>
      <c r="B3846" s="35">
        <v>2028</v>
      </c>
      <c r="C3846" s="35">
        <f t="shared" si="20"/>
        <v>83</v>
      </c>
      <c r="D3846" s="35"/>
      <c r="E3846" s="6">
        <v>0.14651073281769689</v>
      </c>
      <c r="F3846" s="35">
        <f>1-'[1]Life Table'!$E3846</f>
        <v>0.85348926718230311</v>
      </c>
      <c r="G3846" s="35"/>
      <c r="H3846" s="35"/>
    </row>
    <row r="3847" spans="1:8">
      <c r="A3847" s="35" t="s">
        <v>8</v>
      </c>
      <c r="B3847" s="35">
        <v>2028</v>
      </c>
      <c r="C3847" s="35">
        <f t="shared" si="20"/>
        <v>84</v>
      </c>
      <c r="D3847" s="35"/>
      <c r="E3847" s="6">
        <v>0.1589405797665796</v>
      </c>
      <c r="F3847" s="35">
        <f>1-'[1]Life Table'!$E3847</f>
        <v>0.8410594202334204</v>
      </c>
      <c r="G3847" s="35"/>
      <c r="H3847" s="35"/>
    </row>
    <row r="3848" spans="1:8">
      <c r="A3848" s="35" t="s">
        <v>8</v>
      </c>
      <c r="B3848" s="35">
        <v>2028</v>
      </c>
      <c r="C3848" s="35">
        <f t="shared" si="20"/>
        <v>85</v>
      </c>
      <c r="D3848" s="35"/>
      <c r="E3848" s="6">
        <v>0.17029160210586661</v>
      </c>
      <c r="F3848" s="35">
        <f>1-'[1]Life Table'!$E3848</f>
        <v>0.82970839789413342</v>
      </c>
      <c r="G3848" s="35"/>
      <c r="H3848" s="35"/>
    </row>
    <row r="3849" spans="1:8">
      <c r="A3849" s="35" t="s">
        <v>8</v>
      </c>
      <c r="B3849" s="35">
        <v>2028</v>
      </c>
      <c r="C3849" s="35">
        <f t="shared" si="20"/>
        <v>86</v>
      </c>
      <c r="D3849" s="35"/>
      <c r="E3849" s="6">
        <v>0.18253664654905871</v>
      </c>
      <c r="F3849" s="35">
        <f>1-'[1]Life Table'!$E3849</f>
        <v>0.81746335345094123</v>
      </c>
      <c r="G3849" s="35"/>
      <c r="H3849" s="35"/>
    </row>
    <row r="3850" spans="1:8">
      <c r="A3850" s="35" t="s">
        <v>8</v>
      </c>
      <c r="B3850" s="35">
        <v>2028</v>
      </c>
      <c r="C3850" s="35">
        <f t="shared" si="20"/>
        <v>87</v>
      </c>
      <c r="D3850" s="35"/>
      <c r="E3850" s="6">
        <v>0.19462650780843779</v>
      </c>
      <c r="F3850" s="35">
        <f>1-'[1]Life Table'!$E3850</f>
        <v>0.80537349219156218</v>
      </c>
      <c r="G3850" s="35"/>
      <c r="H3850" s="35"/>
    </row>
    <row r="3851" spans="1:8">
      <c r="A3851" s="35" t="s">
        <v>8</v>
      </c>
      <c r="B3851" s="35">
        <v>2028</v>
      </c>
      <c r="C3851" s="35">
        <f t="shared" si="20"/>
        <v>88</v>
      </c>
      <c r="D3851" s="35"/>
      <c r="E3851" s="6">
        <v>0.20791020900049409</v>
      </c>
      <c r="F3851" s="35">
        <f>1-'[1]Life Table'!$E3851</f>
        <v>0.79208979099950594</v>
      </c>
      <c r="G3851" s="35"/>
      <c r="H3851" s="35"/>
    </row>
    <row r="3852" spans="1:8">
      <c r="A3852" s="35" t="s">
        <v>8</v>
      </c>
      <c r="B3852" s="35">
        <v>2028</v>
      </c>
      <c r="C3852" s="35">
        <f t="shared" si="20"/>
        <v>89</v>
      </c>
      <c r="D3852" s="35"/>
      <c r="E3852" s="6">
        <v>0.2210406886493099</v>
      </c>
      <c r="F3852" s="35">
        <f>1-'[1]Life Table'!$E3852</f>
        <v>0.77895931135069008</v>
      </c>
      <c r="G3852" s="35"/>
      <c r="H3852" s="35"/>
    </row>
    <row r="3853" spans="1:8">
      <c r="A3853" s="35" t="s">
        <v>8</v>
      </c>
      <c r="B3853" s="35">
        <v>2028</v>
      </c>
      <c r="C3853" s="35">
        <f t="shared" si="20"/>
        <v>90</v>
      </c>
      <c r="D3853" s="35"/>
      <c r="E3853" s="6">
        <v>0.2374724968101147</v>
      </c>
      <c r="F3853" s="35">
        <f>1-'[1]Life Table'!$E3853</f>
        <v>0.76252750318988527</v>
      </c>
      <c r="G3853" s="35"/>
      <c r="H3853" s="35"/>
    </row>
    <row r="3854" spans="1:8">
      <c r="A3854" s="35" t="s">
        <v>8</v>
      </c>
      <c r="B3854" s="35">
        <v>2028</v>
      </c>
      <c r="C3854" s="35">
        <f t="shared" si="20"/>
        <v>91</v>
      </c>
      <c r="D3854" s="35"/>
      <c r="E3854" s="6">
        <v>0.24787309750277051</v>
      </c>
      <c r="F3854" s="35">
        <f>1-'[1]Life Table'!$E3854</f>
        <v>0.75212690249722947</v>
      </c>
      <c r="G3854" s="35"/>
      <c r="H3854" s="35"/>
    </row>
    <row r="3855" spans="1:8">
      <c r="A3855" s="35" t="s">
        <v>8</v>
      </c>
      <c r="B3855" s="35">
        <v>2028</v>
      </c>
      <c r="C3855" s="35">
        <f t="shared" si="20"/>
        <v>92</v>
      </c>
      <c r="D3855" s="35"/>
      <c r="E3855" s="6">
        <v>0.26454475549834289</v>
      </c>
      <c r="F3855" s="35">
        <f>1-'[1]Life Table'!$E3855</f>
        <v>0.73545524450165711</v>
      </c>
      <c r="G3855" s="35"/>
      <c r="H3855" s="35"/>
    </row>
    <row r="3856" spans="1:8">
      <c r="A3856" s="35" t="s">
        <v>8</v>
      </c>
      <c r="B3856" s="35">
        <v>2028</v>
      </c>
      <c r="C3856" s="35">
        <f t="shared" si="20"/>
        <v>93</v>
      </c>
      <c r="D3856" s="35"/>
      <c r="E3856" s="6">
        <v>0.27940317936297848</v>
      </c>
      <c r="F3856" s="35">
        <f>1-'[1]Life Table'!$E3856</f>
        <v>0.72059682063702146</v>
      </c>
      <c r="G3856" s="35"/>
      <c r="H3856" s="35"/>
    </row>
    <row r="3857" spans="1:8">
      <c r="A3857" s="35" t="s">
        <v>8</v>
      </c>
      <c r="B3857" s="35">
        <v>2028</v>
      </c>
      <c r="C3857" s="35">
        <f t="shared" si="20"/>
        <v>94</v>
      </c>
      <c r="D3857" s="35"/>
      <c r="E3857" s="6">
        <v>0.29530046933924609</v>
      </c>
      <c r="F3857" s="35">
        <f>1-'[1]Life Table'!$E3857</f>
        <v>0.70469953066075397</v>
      </c>
      <c r="G3857" s="35"/>
      <c r="H3857" s="35"/>
    </row>
    <row r="3858" spans="1:8">
      <c r="A3858" s="35" t="s">
        <v>8</v>
      </c>
      <c r="B3858" s="35">
        <v>2028</v>
      </c>
      <c r="C3858" s="35">
        <f t="shared" si="20"/>
        <v>95</v>
      </c>
      <c r="D3858" s="35"/>
      <c r="E3858" s="6">
        <v>0.31240755874873349</v>
      </c>
      <c r="F3858" s="35">
        <f>1-'[1]Life Table'!$E3858</f>
        <v>0.68759244125126651</v>
      </c>
      <c r="G3858" s="35"/>
      <c r="H3858" s="35"/>
    </row>
    <row r="3859" spans="1:8">
      <c r="A3859" s="35" t="s">
        <v>8</v>
      </c>
      <c r="B3859" s="35">
        <v>2028</v>
      </c>
      <c r="C3859" s="35">
        <f t="shared" si="20"/>
        <v>96</v>
      </c>
      <c r="D3859" s="35"/>
      <c r="E3859" s="6">
        <v>0.32759660837235061</v>
      </c>
      <c r="F3859" s="35">
        <f>1-'[1]Life Table'!$E3859</f>
        <v>0.67240339162764939</v>
      </c>
      <c r="G3859" s="35"/>
      <c r="H3859" s="35"/>
    </row>
    <row r="3860" spans="1:8">
      <c r="A3860" s="35" t="s">
        <v>8</v>
      </c>
      <c r="B3860" s="35">
        <v>2028</v>
      </c>
      <c r="C3860" s="35">
        <f t="shared" si="20"/>
        <v>97</v>
      </c>
      <c r="D3860" s="35"/>
      <c r="E3860" s="6">
        <v>0.34207098177560252</v>
      </c>
      <c r="F3860" s="35">
        <f>1-'[1]Life Table'!$E3860</f>
        <v>0.65792901822439753</v>
      </c>
      <c r="G3860" s="35"/>
      <c r="H3860" s="35"/>
    </row>
    <row r="3861" spans="1:8">
      <c r="A3861" s="35" t="s">
        <v>8</v>
      </c>
      <c r="B3861" s="35">
        <v>2028</v>
      </c>
      <c r="C3861" s="35">
        <f t="shared" si="20"/>
        <v>98</v>
      </c>
      <c r="D3861" s="35"/>
      <c r="E3861" s="6">
        <v>0.35574049676241221</v>
      </c>
      <c r="F3861" s="35">
        <f>1-'[1]Life Table'!$E3861</f>
        <v>0.64425950323758774</v>
      </c>
      <c r="G3861" s="35"/>
      <c r="H3861" s="35"/>
    </row>
    <row r="3862" spans="1:8">
      <c r="A3862" s="35" t="s">
        <v>8</v>
      </c>
      <c r="B3862" s="35">
        <v>2028</v>
      </c>
      <c r="C3862" s="35">
        <f t="shared" si="20"/>
        <v>99</v>
      </c>
      <c r="D3862" s="35"/>
      <c r="E3862" s="6">
        <v>0.37339382162740048</v>
      </c>
      <c r="F3862" s="35">
        <f>1-'[1]Life Table'!$E3862</f>
        <v>0.62660617837259958</v>
      </c>
      <c r="G3862" s="35"/>
      <c r="H3862" s="35"/>
    </row>
    <row r="3863" spans="1:8">
      <c r="A3863" s="35" t="s">
        <v>8</v>
      </c>
      <c r="B3863" s="35">
        <v>2029</v>
      </c>
      <c r="C3863" s="35">
        <v>1</v>
      </c>
      <c r="D3863" s="35"/>
      <c r="E3863" s="6">
        <v>1.900814587893751E-2</v>
      </c>
      <c r="F3863" s="35">
        <f>1-'[1]Life Table'!$E3863</f>
        <v>0.98099185412106249</v>
      </c>
      <c r="G3863" s="35"/>
      <c r="H3863" s="35"/>
    </row>
    <row r="3864" spans="1:8">
      <c r="A3864" s="35" t="s">
        <v>8</v>
      </c>
      <c r="B3864" s="35">
        <v>2029</v>
      </c>
      <c r="C3864" s="35">
        <f>C3863+1</f>
        <v>2</v>
      </c>
      <c r="D3864" s="35"/>
      <c r="E3864" s="6">
        <v>1.1574737521190979E-2</v>
      </c>
      <c r="F3864" s="35">
        <f>1-'[1]Life Table'!$E3864</f>
        <v>0.98842526247880902</v>
      </c>
      <c r="G3864" s="35"/>
      <c r="H3864" s="35"/>
    </row>
    <row r="3865" spans="1:8">
      <c r="A3865" s="35" t="s">
        <v>8</v>
      </c>
      <c r="B3865" s="35">
        <v>2029</v>
      </c>
      <c r="C3865" s="35">
        <f t="shared" ref="C3865:C3928" si="21">C3864+1</f>
        <v>3</v>
      </c>
      <c r="D3865" s="35"/>
      <c r="E3865" s="6">
        <v>7.8091014171756123E-3</v>
      </c>
      <c r="F3865" s="35">
        <f>1-'[1]Life Table'!$E3865</f>
        <v>0.99219089858282439</v>
      </c>
      <c r="G3865" s="35"/>
      <c r="H3865" s="35"/>
    </row>
    <row r="3866" spans="1:8">
      <c r="A3866" s="35" t="s">
        <v>8</v>
      </c>
      <c r="B3866" s="35">
        <v>2029</v>
      </c>
      <c r="C3866" s="35">
        <f t="shared" si="21"/>
        <v>4</v>
      </c>
      <c r="D3866" s="35"/>
      <c r="E3866" s="6">
        <v>5.3912490368300814E-3</v>
      </c>
      <c r="F3866" s="35">
        <f>1-'[1]Life Table'!$E3866</f>
        <v>0.99460875096316992</v>
      </c>
      <c r="G3866" s="35"/>
      <c r="H3866" s="35"/>
    </row>
    <row r="3867" spans="1:8">
      <c r="A3867" s="35" t="s">
        <v>8</v>
      </c>
      <c r="B3867" s="35">
        <v>2029</v>
      </c>
      <c r="C3867" s="35">
        <f t="shared" si="21"/>
        <v>5</v>
      </c>
      <c r="D3867" s="35"/>
      <c r="E3867" s="6">
        <v>4.003459754091665E-3</v>
      </c>
      <c r="F3867" s="35">
        <f>1-'[1]Life Table'!$E3867</f>
        <v>0.99599654024590834</v>
      </c>
      <c r="G3867" s="35"/>
      <c r="H3867" s="35"/>
    </row>
    <row r="3868" spans="1:8">
      <c r="A3868" s="35" t="s">
        <v>8</v>
      </c>
      <c r="B3868" s="35">
        <v>2029</v>
      </c>
      <c r="C3868" s="35">
        <f t="shared" si="21"/>
        <v>6</v>
      </c>
      <c r="D3868" s="35"/>
      <c r="E3868" s="6">
        <v>3.2480102136839268E-3</v>
      </c>
      <c r="F3868" s="35">
        <f>1-'[1]Life Table'!$E3868</f>
        <v>0.99675198978631607</v>
      </c>
      <c r="G3868" s="35"/>
      <c r="H3868" s="35"/>
    </row>
    <row r="3869" spans="1:8">
      <c r="A3869" s="35" t="s">
        <v>8</v>
      </c>
      <c r="B3869" s="35">
        <v>2029</v>
      </c>
      <c r="C3869" s="35">
        <f t="shared" si="21"/>
        <v>7</v>
      </c>
      <c r="D3869" s="35"/>
      <c r="E3869" s="6">
        <v>2.709047090057148E-3</v>
      </c>
      <c r="F3869" s="35">
        <f>1-'[1]Life Table'!$E3869</f>
        <v>0.99729095290994285</v>
      </c>
      <c r="G3869" s="35"/>
      <c r="H3869" s="35"/>
    </row>
    <row r="3870" spans="1:8">
      <c r="A3870" s="35" t="s">
        <v>8</v>
      </c>
      <c r="B3870" s="35">
        <v>2029</v>
      </c>
      <c r="C3870" s="35">
        <f t="shared" si="21"/>
        <v>8</v>
      </c>
      <c r="D3870" s="35"/>
      <c r="E3870" s="6">
        <v>2.3420330883998641E-3</v>
      </c>
      <c r="F3870" s="35">
        <f>1-'[1]Life Table'!$E3870</f>
        <v>0.99765796691160014</v>
      </c>
      <c r="G3870" s="35"/>
      <c r="H3870" s="35"/>
    </row>
    <row r="3871" spans="1:8">
      <c r="A3871" s="35" t="s">
        <v>8</v>
      </c>
      <c r="B3871" s="35">
        <v>2029</v>
      </c>
      <c r="C3871" s="35">
        <f t="shared" si="21"/>
        <v>9</v>
      </c>
      <c r="D3871" s="35"/>
      <c r="E3871" s="6">
        <v>2.1009845564454728E-3</v>
      </c>
      <c r="F3871" s="35">
        <f>1-'[1]Life Table'!$E3871</f>
        <v>0.99789901544355453</v>
      </c>
      <c r="G3871" s="35"/>
      <c r="H3871" s="35"/>
    </row>
    <row r="3872" spans="1:8">
      <c r="A3872" s="35" t="s">
        <v>8</v>
      </c>
      <c r="B3872" s="35">
        <v>2029</v>
      </c>
      <c r="C3872" s="35">
        <f t="shared" si="21"/>
        <v>10</v>
      </c>
      <c r="D3872" s="35"/>
      <c r="E3872" s="6">
        <v>2.007729114857693E-3</v>
      </c>
      <c r="F3872" s="35">
        <f>1-'[1]Life Table'!$E3872</f>
        <v>0.99799227088514231</v>
      </c>
      <c r="G3872" s="35"/>
      <c r="H3872" s="35"/>
    </row>
    <row r="3873" spans="1:8">
      <c r="A3873" s="35" t="s">
        <v>8</v>
      </c>
      <c r="B3873" s="35">
        <v>2029</v>
      </c>
      <c r="C3873" s="35">
        <f t="shared" si="21"/>
        <v>11</v>
      </c>
      <c r="D3873" s="35"/>
      <c r="E3873" s="6">
        <v>1.9194183297621681E-3</v>
      </c>
      <c r="F3873" s="35">
        <f>1-'[1]Life Table'!$E3873</f>
        <v>0.99808058167023783</v>
      </c>
      <c r="G3873" s="35"/>
      <c r="H3873" s="35"/>
    </row>
    <row r="3874" spans="1:8">
      <c r="A3874" s="35" t="s">
        <v>8</v>
      </c>
      <c r="B3874" s="35">
        <v>2029</v>
      </c>
      <c r="C3874" s="35">
        <f t="shared" si="21"/>
        <v>12</v>
      </c>
      <c r="D3874" s="35"/>
      <c r="E3874" s="6">
        <v>1.916902060969949E-3</v>
      </c>
      <c r="F3874" s="35">
        <f>1-'[1]Life Table'!$E3874</f>
        <v>0.99808309793903005</v>
      </c>
      <c r="G3874" s="35"/>
      <c r="H3874" s="35"/>
    </row>
    <row r="3875" spans="1:8">
      <c r="A3875" s="35" t="s">
        <v>8</v>
      </c>
      <c r="B3875" s="35">
        <v>2029</v>
      </c>
      <c r="C3875" s="35">
        <f t="shared" si="21"/>
        <v>13</v>
      </c>
      <c r="D3875" s="35"/>
      <c r="E3875" s="6">
        <v>1.966614808222578E-3</v>
      </c>
      <c r="F3875" s="35">
        <f>1-'[1]Life Table'!$E3875</f>
        <v>0.99803338519177742</v>
      </c>
      <c r="G3875" s="35"/>
      <c r="H3875" s="35"/>
    </row>
    <row r="3876" spans="1:8">
      <c r="A3876" s="35" t="s">
        <v>8</v>
      </c>
      <c r="B3876" s="35">
        <v>2029</v>
      </c>
      <c r="C3876" s="35">
        <f t="shared" si="21"/>
        <v>14</v>
      </c>
      <c r="D3876" s="35"/>
      <c r="E3876" s="6">
        <v>2.0786550787870168E-3</v>
      </c>
      <c r="F3876" s="35">
        <f>1-'[1]Life Table'!$E3876</f>
        <v>0.99792134492121298</v>
      </c>
      <c r="G3876" s="35"/>
      <c r="H3876" s="35"/>
    </row>
    <row r="3877" spans="1:8">
      <c r="A3877" s="35" t="s">
        <v>8</v>
      </c>
      <c r="B3877" s="35">
        <v>2029</v>
      </c>
      <c r="C3877" s="35">
        <f t="shared" si="21"/>
        <v>15</v>
      </c>
      <c r="D3877" s="35"/>
      <c r="E3877" s="6">
        <v>2.2267568445986101E-3</v>
      </c>
      <c r="F3877" s="35">
        <f>1-'[1]Life Table'!$E3877</f>
        <v>0.99777324315540139</v>
      </c>
      <c r="G3877" s="35"/>
      <c r="H3877" s="35"/>
    </row>
    <row r="3878" spans="1:8">
      <c r="A3878" s="35" t="s">
        <v>8</v>
      </c>
      <c r="B3878" s="35">
        <v>2029</v>
      </c>
      <c r="C3878" s="35">
        <f t="shared" si="21"/>
        <v>16</v>
      </c>
      <c r="D3878" s="35"/>
      <c r="E3878" s="6">
        <v>2.433493819307464E-3</v>
      </c>
      <c r="F3878" s="35">
        <f>1-'[1]Life Table'!$E3878</f>
        <v>0.99756650618069254</v>
      </c>
      <c r="G3878" s="35"/>
      <c r="H3878" s="35"/>
    </row>
    <row r="3879" spans="1:8">
      <c r="A3879" s="35" t="s">
        <v>8</v>
      </c>
      <c r="B3879" s="35">
        <v>2029</v>
      </c>
      <c r="C3879" s="35">
        <f t="shared" si="21"/>
        <v>17</v>
      </c>
      <c r="D3879" s="35"/>
      <c r="E3879" s="6">
        <v>2.6494731213094762E-3</v>
      </c>
      <c r="F3879" s="35">
        <f>1-'[1]Life Table'!$E3879</f>
        <v>0.99735052687869052</v>
      </c>
      <c r="G3879" s="35"/>
      <c r="H3879" s="35"/>
    </row>
    <row r="3880" spans="1:8">
      <c r="A3880" s="35" t="s">
        <v>8</v>
      </c>
      <c r="B3880" s="35">
        <v>2029</v>
      </c>
      <c r="C3880" s="35">
        <f t="shared" si="21"/>
        <v>18</v>
      </c>
      <c r="D3880" s="35"/>
      <c r="E3880" s="6">
        <v>2.8800069856947941E-3</v>
      </c>
      <c r="F3880" s="35">
        <f>1-'[1]Life Table'!$E3880</f>
        <v>0.99711999301430521</v>
      </c>
      <c r="G3880" s="35"/>
      <c r="H3880" s="35"/>
    </row>
    <row r="3881" spans="1:8">
      <c r="A3881" s="35" t="s">
        <v>8</v>
      </c>
      <c r="B3881" s="35">
        <v>2029</v>
      </c>
      <c r="C3881" s="35">
        <f t="shared" si="21"/>
        <v>19</v>
      </c>
      <c r="D3881" s="35"/>
      <c r="E3881" s="6">
        <v>3.114366075508523E-3</v>
      </c>
      <c r="F3881" s="35">
        <f>1-'[1]Life Table'!$E3881</f>
        <v>0.99688563392449148</v>
      </c>
      <c r="G3881" s="35"/>
      <c r="H3881" s="35"/>
    </row>
    <row r="3882" spans="1:8">
      <c r="A3882" s="35" t="s">
        <v>8</v>
      </c>
      <c r="B3882" s="35">
        <v>2029</v>
      </c>
      <c r="C3882" s="35">
        <f t="shared" si="21"/>
        <v>20</v>
      </c>
      <c r="D3882" s="35"/>
      <c r="E3882" s="6">
        <v>3.4354654478568891E-3</v>
      </c>
      <c r="F3882" s="35">
        <f>1-'[1]Life Table'!$E3882</f>
        <v>0.99656453455214311</v>
      </c>
      <c r="G3882" s="35"/>
      <c r="H3882" s="35"/>
    </row>
    <row r="3883" spans="1:8">
      <c r="A3883" s="35" t="s">
        <v>8</v>
      </c>
      <c r="B3883" s="35">
        <v>2029</v>
      </c>
      <c r="C3883" s="35">
        <f t="shared" si="21"/>
        <v>21</v>
      </c>
      <c r="D3883" s="35"/>
      <c r="E3883" s="6">
        <v>3.6571704148439239E-3</v>
      </c>
      <c r="F3883" s="35">
        <f>1-'[1]Life Table'!$E3883</f>
        <v>0.99634282958515608</v>
      </c>
      <c r="G3883" s="35"/>
      <c r="H3883" s="35"/>
    </row>
    <row r="3884" spans="1:8">
      <c r="A3884" s="35" t="s">
        <v>8</v>
      </c>
      <c r="B3884" s="35">
        <v>2029</v>
      </c>
      <c r="C3884" s="35">
        <f t="shared" si="21"/>
        <v>22</v>
      </c>
      <c r="D3884" s="35"/>
      <c r="E3884" s="6">
        <v>3.8483832308863208E-3</v>
      </c>
      <c r="F3884" s="35">
        <f>1-'[1]Life Table'!$E3884</f>
        <v>0.99615161676911368</v>
      </c>
      <c r="G3884" s="35"/>
      <c r="H3884" s="35"/>
    </row>
    <row r="3885" spans="1:8">
      <c r="A3885" s="35" t="s">
        <v>8</v>
      </c>
      <c r="B3885" s="35">
        <v>2029</v>
      </c>
      <c r="C3885" s="35">
        <f t="shared" si="21"/>
        <v>23</v>
      </c>
      <c r="D3885" s="35"/>
      <c r="E3885" s="6">
        <v>4.0008616376202566E-3</v>
      </c>
      <c r="F3885" s="35">
        <f>1-'[1]Life Table'!$E3885</f>
        <v>0.99599913836237974</v>
      </c>
      <c r="G3885" s="35"/>
      <c r="H3885" s="35"/>
    </row>
    <row r="3886" spans="1:8">
      <c r="A3886" s="35" t="s">
        <v>8</v>
      </c>
      <c r="B3886" s="35">
        <v>2029</v>
      </c>
      <c r="C3886" s="35">
        <f t="shared" si="21"/>
        <v>24</v>
      </c>
      <c r="D3886" s="35"/>
      <c r="E3886" s="6">
        <v>4.1377004358583713E-3</v>
      </c>
      <c r="F3886" s="35">
        <f>1-'[1]Life Table'!$E3886</f>
        <v>0.99586229956414163</v>
      </c>
      <c r="G3886" s="35"/>
      <c r="H3886" s="35"/>
    </row>
    <row r="3887" spans="1:8">
      <c r="A3887" s="35" t="s">
        <v>8</v>
      </c>
      <c r="B3887" s="35">
        <v>2029</v>
      </c>
      <c r="C3887" s="35">
        <f t="shared" si="21"/>
        <v>25</v>
      </c>
      <c r="D3887" s="35"/>
      <c r="E3887" s="6">
        <v>4.2604732420042923E-3</v>
      </c>
      <c r="F3887" s="35">
        <f>1-'[1]Life Table'!$E3887</f>
        <v>0.99573952675799571</v>
      </c>
      <c r="G3887" s="35"/>
      <c r="H3887" s="35"/>
    </row>
    <row r="3888" spans="1:8">
      <c r="A3888" s="35" t="s">
        <v>8</v>
      </c>
      <c r="B3888" s="35">
        <v>2029</v>
      </c>
      <c r="C3888" s="35">
        <f t="shared" si="21"/>
        <v>26</v>
      </c>
      <c r="D3888" s="35"/>
      <c r="E3888" s="6">
        <v>4.3748191959477323E-3</v>
      </c>
      <c r="F3888" s="35">
        <f>1-'[1]Life Table'!$E3888</f>
        <v>0.99562518080405227</v>
      </c>
      <c r="G3888" s="35"/>
      <c r="H3888" s="35"/>
    </row>
    <row r="3889" spans="1:8">
      <c r="A3889" s="35" t="s">
        <v>8</v>
      </c>
      <c r="B3889" s="35">
        <v>2029</v>
      </c>
      <c r="C3889" s="35">
        <f t="shared" si="21"/>
        <v>27</v>
      </c>
      <c r="D3889" s="35"/>
      <c r="E3889" s="6">
        <v>4.4925217716631494E-3</v>
      </c>
      <c r="F3889" s="35">
        <f>1-'[1]Life Table'!$E3889</f>
        <v>0.99550747822833685</v>
      </c>
      <c r="G3889" s="35"/>
      <c r="H3889" s="35"/>
    </row>
    <row r="3890" spans="1:8">
      <c r="A3890" s="35" t="s">
        <v>8</v>
      </c>
      <c r="B3890" s="35">
        <v>2029</v>
      </c>
      <c r="C3890" s="35">
        <f t="shared" si="21"/>
        <v>28</v>
      </c>
      <c r="D3890" s="35"/>
      <c r="E3890" s="6">
        <v>4.6316486091695364E-3</v>
      </c>
      <c r="F3890" s="35">
        <f>1-'[1]Life Table'!$E3890</f>
        <v>0.99536835139083046</v>
      </c>
      <c r="G3890" s="35"/>
      <c r="H3890" s="35"/>
    </row>
    <row r="3891" spans="1:8">
      <c r="A3891" s="35" t="s">
        <v>8</v>
      </c>
      <c r="B3891" s="35">
        <v>2029</v>
      </c>
      <c r="C3891" s="35">
        <f t="shared" si="21"/>
        <v>29</v>
      </c>
      <c r="D3891" s="35"/>
      <c r="E3891" s="6">
        <v>4.7501170319070862E-3</v>
      </c>
      <c r="F3891" s="35">
        <f>1-'[1]Life Table'!$E3891</f>
        <v>0.99524988296809291</v>
      </c>
      <c r="G3891" s="35"/>
      <c r="H3891" s="35"/>
    </row>
    <row r="3892" spans="1:8">
      <c r="A3892" s="35" t="s">
        <v>8</v>
      </c>
      <c r="B3892" s="35">
        <v>2029</v>
      </c>
      <c r="C3892" s="35">
        <f t="shared" si="21"/>
        <v>30</v>
      </c>
      <c r="D3892" s="35"/>
      <c r="E3892" s="6">
        <v>5.0552525939709936E-3</v>
      </c>
      <c r="F3892" s="35">
        <f>1-'[1]Life Table'!$E3892</f>
        <v>0.99494474740602901</v>
      </c>
      <c r="G3892" s="35"/>
      <c r="H3892" s="35"/>
    </row>
    <row r="3893" spans="1:8">
      <c r="A3893" s="35" t="s">
        <v>8</v>
      </c>
      <c r="B3893" s="35">
        <v>2029</v>
      </c>
      <c r="C3893" s="35">
        <f t="shared" si="21"/>
        <v>31</v>
      </c>
      <c r="D3893" s="35"/>
      <c r="E3893" s="6">
        <v>5.1620114724693078E-3</v>
      </c>
      <c r="F3893" s="35">
        <f>1-'[1]Life Table'!$E3893</f>
        <v>0.99483798852753069</v>
      </c>
      <c r="G3893" s="35"/>
      <c r="H3893" s="35"/>
    </row>
    <row r="3894" spans="1:8">
      <c r="A3894" s="35" t="s">
        <v>8</v>
      </c>
      <c r="B3894" s="35">
        <v>2029</v>
      </c>
      <c r="C3894" s="35">
        <f t="shared" si="21"/>
        <v>32</v>
      </c>
      <c r="D3894" s="35"/>
      <c r="E3894" s="6">
        <v>5.3997076999059423E-3</v>
      </c>
      <c r="F3894" s="35">
        <f>1-'[1]Life Table'!$E3894</f>
        <v>0.99460029230009406</v>
      </c>
      <c r="G3894" s="35"/>
      <c r="H3894" s="35"/>
    </row>
    <row r="3895" spans="1:8">
      <c r="A3895" s="35" t="s">
        <v>8</v>
      </c>
      <c r="B3895" s="35">
        <v>2029</v>
      </c>
      <c r="C3895" s="35">
        <f t="shared" si="21"/>
        <v>33</v>
      </c>
      <c r="D3895" s="35"/>
      <c r="E3895" s="6">
        <v>5.5979855053300831E-3</v>
      </c>
      <c r="F3895" s="35">
        <f>1-'[1]Life Table'!$E3895</f>
        <v>0.99440201449466992</v>
      </c>
      <c r="G3895" s="35"/>
      <c r="H3895" s="35"/>
    </row>
    <row r="3896" spans="1:8">
      <c r="A3896" s="35" t="s">
        <v>8</v>
      </c>
      <c r="B3896" s="35">
        <v>2029</v>
      </c>
      <c r="C3896" s="35">
        <f t="shared" si="21"/>
        <v>34</v>
      </c>
      <c r="D3896" s="35"/>
      <c r="E3896" s="6">
        <v>5.8127580749282037E-3</v>
      </c>
      <c r="F3896" s="35">
        <f>1-'[1]Life Table'!$E3896</f>
        <v>0.9941872419250718</v>
      </c>
      <c r="G3896" s="35"/>
      <c r="H3896" s="35"/>
    </row>
    <row r="3897" spans="1:8">
      <c r="A3897" s="35" t="s">
        <v>8</v>
      </c>
      <c r="B3897" s="35">
        <v>2029</v>
      </c>
      <c r="C3897" s="35">
        <f t="shared" si="21"/>
        <v>35</v>
      </c>
      <c r="D3897" s="35"/>
      <c r="E3897" s="6">
        <v>6.0650980194518764E-3</v>
      </c>
      <c r="F3897" s="35">
        <f>1-'[1]Life Table'!$E3897</f>
        <v>0.99393490198054812</v>
      </c>
      <c r="G3897" s="35"/>
      <c r="H3897" s="35"/>
    </row>
    <row r="3898" spans="1:8">
      <c r="A3898" s="35" t="s">
        <v>8</v>
      </c>
      <c r="B3898" s="35">
        <v>2029</v>
      </c>
      <c r="C3898" s="35">
        <f t="shared" si="21"/>
        <v>36</v>
      </c>
      <c r="D3898" s="35"/>
      <c r="E3898" s="6">
        <v>6.306333832416966E-3</v>
      </c>
      <c r="F3898" s="35">
        <f>1-'[1]Life Table'!$E3898</f>
        <v>0.99369366616758303</v>
      </c>
      <c r="G3898" s="35"/>
      <c r="H3898" s="35"/>
    </row>
    <row r="3899" spans="1:8">
      <c r="A3899" s="35" t="s">
        <v>8</v>
      </c>
      <c r="B3899" s="35">
        <v>2029</v>
      </c>
      <c r="C3899" s="35">
        <f t="shared" si="21"/>
        <v>37</v>
      </c>
      <c r="D3899" s="35"/>
      <c r="E3899" s="6">
        <v>6.5416941101189563E-3</v>
      </c>
      <c r="F3899" s="35">
        <f>1-'[1]Life Table'!$E3899</f>
        <v>0.99345830588988104</v>
      </c>
      <c r="G3899" s="35"/>
      <c r="H3899" s="35"/>
    </row>
    <row r="3900" spans="1:8">
      <c r="A3900" s="35" t="s">
        <v>8</v>
      </c>
      <c r="B3900" s="35">
        <v>2029</v>
      </c>
      <c r="C3900" s="35">
        <f t="shared" si="21"/>
        <v>38</v>
      </c>
      <c r="D3900" s="35"/>
      <c r="E3900" s="6">
        <v>6.8443002651011886E-3</v>
      </c>
      <c r="F3900" s="35">
        <f>1-'[1]Life Table'!$E3900</f>
        <v>0.99315569973489881</v>
      </c>
      <c r="G3900" s="35"/>
      <c r="H3900" s="35"/>
    </row>
    <row r="3901" spans="1:8">
      <c r="A3901" s="35" t="s">
        <v>8</v>
      </c>
      <c r="B3901" s="35">
        <v>2029</v>
      </c>
      <c r="C3901" s="35">
        <f t="shared" si="21"/>
        <v>39</v>
      </c>
      <c r="D3901" s="35"/>
      <c r="E3901" s="6">
        <v>7.088174219610166E-3</v>
      </c>
      <c r="F3901" s="35">
        <f>1-'[1]Life Table'!$E3901</f>
        <v>0.99291182578038983</v>
      </c>
      <c r="G3901" s="35"/>
      <c r="H3901" s="35"/>
    </row>
    <row r="3902" spans="1:8">
      <c r="A3902" s="35" t="s">
        <v>8</v>
      </c>
      <c r="B3902" s="35">
        <v>2029</v>
      </c>
      <c r="C3902" s="35">
        <f t="shared" si="21"/>
        <v>40</v>
      </c>
      <c r="D3902" s="35"/>
      <c r="E3902" s="6">
        <v>7.5797692218837476E-3</v>
      </c>
      <c r="F3902" s="35">
        <f>1-'[1]Life Table'!$E3902</f>
        <v>0.99242023077811625</v>
      </c>
      <c r="G3902" s="35"/>
      <c r="H3902" s="35"/>
    </row>
    <row r="3903" spans="1:8">
      <c r="A3903" s="35" t="s">
        <v>8</v>
      </c>
      <c r="B3903" s="35">
        <v>2029</v>
      </c>
      <c r="C3903" s="35">
        <f t="shared" si="21"/>
        <v>41</v>
      </c>
      <c r="D3903" s="35"/>
      <c r="E3903" s="6">
        <v>7.7392268188946067E-3</v>
      </c>
      <c r="F3903" s="35">
        <f>1-'[1]Life Table'!$E3903</f>
        <v>0.99226077318110539</v>
      </c>
      <c r="G3903" s="35"/>
      <c r="H3903" s="35"/>
    </row>
    <row r="3904" spans="1:8">
      <c r="A3904" s="35" t="s">
        <v>8</v>
      </c>
      <c r="B3904" s="35">
        <v>2029</v>
      </c>
      <c r="C3904" s="35">
        <f t="shared" si="21"/>
        <v>42</v>
      </c>
      <c r="D3904" s="35"/>
      <c r="E3904" s="6">
        <v>8.1612928428264064E-3</v>
      </c>
      <c r="F3904" s="35">
        <f>1-'[1]Life Table'!$E3904</f>
        <v>0.99183870715717359</v>
      </c>
      <c r="G3904" s="35"/>
      <c r="H3904" s="35"/>
    </row>
    <row r="3905" spans="1:8">
      <c r="A3905" s="35" t="s">
        <v>8</v>
      </c>
      <c r="B3905" s="35">
        <v>2029</v>
      </c>
      <c r="C3905" s="35">
        <f t="shared" si="21"/>
        <v>43</v>
      </c>
      <c r="D3905" s="35"/>
      <c r="E3905" s="6">
        <v>8.3968715115037007E-3</v>
      </c>
      <c r="F3905" s="35">
        <f>1-'[1]Life Table'!$E3905</f>
        <v>0.9916031284884963</v>
      </c>
      <c r="G3905" s="35"/>
      <c r="H3905" s="35"/>
    </row>
    <row r="3906" spans="1:8">
      <c r="A3906" s="35" t="s">
        <v>8</v>
      </c>
      <c r="B3906" s="35">
        <v>2029</v>
      </c>
      <c r="C3906" s="35">
        <f t="shared" si="21"/>
        <v>44</v>
      </c>
      <c r="D3906" s="35"/>
      <c r="E3906" s="6">
        <v>8.7365311189778749E-3</v>
      </c>
      <c r="F3906" s="35">
        <f>1-'[1]Life Table'!$E3906</f>
        <v>0.99126346888102213</v>
      </c>
      <c r="G3906" s="35"/>
      <c r="H3906" s="35"/>
    </row>
    <row r="3907" spans="1:8">
      <c r="A3907" s="35" t="s">
        <v>8</v>
      </c>
      <c r="B3907" s="35">
        <v>2029</v>
      </c>
      <c r="C3907" s="35">
        <f t="shared" si="21"/>
        <v>45</v>
      </c>
      <c r="D3907" s="35"/>
      <c r="E3907" s="6">
        <v>9.1510650801569504E-3</v>
      </c>
      <c r="F3907" s="35">
        <f>1-'[1]Life Table'!$E3907</f>
        <v>0.99084893491984305</v>
      </c>
      <c r="G3907" s="35"/>
      <c r="H3907" s="35"/>
    </row>
    <row r="3908" spans="1:8">
      <c r="A3908" s="35" t="s">
        <v>8</v>
      </c>
      <c r="B3908" s="35">
        <v>2029</v>
      </c>
      <c r="C3908" s="35">
        <f t="shared" si="21"/>
        <v>46</v>
      </c>
      <c r="D3908" s="35"/>
      <c r="E3908" s="6">
        <v>9.4912360196115486E-3</v>
      </c>
      <c r="F3908" s="35">
        <f>1-'[1]Life Table'!$E3908</f>
        <v>0.99050876398038845</v>
      </c>
      <c r="G3908" s="35"/>
      <c r="H3908" s="35"/>
    </row>
    <row r="3909" spans="1:8">
      <c r="A3909" s="35" t="s">
        <v>8</v>
      </c>
      <c r="B3909" s="35">
        <v>2029</v>
      </c>
      <c r="C3909" s="35">
        <f t="shared" si="21"/>
        <v>47</v>
      </c>
      <c r="D3909" s="35"/>
      <c r="E3909" s="6">
        <v>9.9416564759697845E-3</v>
      </c>
      <c r="F3909" s="35">
        <f>1-'[1]Life Table'!$E3909</f>
        <v>0.99005834352403022</v>
      </c>
      <c r="G3909" s="35"/>
      <c r="H3909" s="35"/>
    </row>
    <row r="3910" spans="1:8">
      <c r="A3910" s="35" t="s">
        <v>8</v>
      </c>
      <c r="B3910" s="35">
        <v>2029</v>
      </c>
      <c r="C3910" s="35">
        <f t="shared" si="21"/>
        <v>48</v>
      </c>
      <c r="D3910" s="35"/>
      <c r="E3910" s="6">
        <v>1.0543299719165339E-2</v>
      </c>
      <c r="F3910" s="35">
        <f>1-'[1]Life Table'!$E3910</f>
        <v>0.98945670028083466</v>
      </c>
      <c r="G3910" s="35"/>
      <c r="H3910" s="35"/>
    </row>
    <row r="3911" spans="1:8">
      <c r="A3911" s="35" t="s">
        <v>8</v>
      </c>
      <c r="B3911" s="35">
        <v>2029</v>
      </c>
      <c r="C3911" s="35">
        <f t="shared" si="21"/>
        <v>49</v>
      </c>
      <c r="D3911" s="35"/>
      <c r="E3911" s="6">
        <v>1.112251302957068E-2</v>
      </c>
      <c r="F3911" s="35">
        <f>1-'[1]Life Table'!$E3911</f>
        <v>0.98887748697042932</v>
      </c>
      <c r="G3911" s="35"/>
      <c r="H3911" s="35"/>
    </row>
    <row r="3912" spans="1:8">
      <c r="A3912" s="35" t="s">
        <v>8</v>
      </c>
      <c r="B3912" s="35">
        <v>2029</v>
      </c>
      <c r="C3912" s="35">
        <f t="shared" si="21"/>
        <v>50</v>
      </c>
      <c r="D3912" s="35"/>
      <c r="E3912" s="6">
        <v>1.2073665433886551E-2</v>
      </c>
      <c r="F3912" s="35">
        <f>1-'[1]Life Table'!$E3912</f>
        <v>0.98792633456611345</v>
      </c>
      <c r="G3912" s="35"/>
      <c r="H3912" s="35"/>
    </row>
    <row r="3913" spans="1:8">
      <c r="A3913" s="35" t="s">
        <v>8</v>
      </c>
      <c r="B3913" s="35">
        <v>2029</v>
      </c>
      <c r="C3913" s="35">
        <f t="shared" si="21"/>
        <v>51</v>
      </c>
      <c r="D3913" s="35"/>
      <c r="E3913" s="6">
        <v>1.25465026140269E-2</v>
      </c>
      <c r="F3913" s="35">
        <f>1-'[1]Life Table'!$E3913</f>
        <v>0.9874534973859731</v>
      </c>
      <c r="G3913" s="35"/>
      <c r="H3913" s="35"/>
    </row>
    <row r="3914" spans="1:8">
      <c r="A3914" s="35" t="s">
        <v>8</v>
      </c>
      <c r="B3914" s="35">
        <v>2029</v>
      </c>
      <c r="C3914" s="35">
        <f t="shared" si="21"/>
        <v>52</v>
      </c>
      <c r="D3914" s="35"/>
      <c r="E3914" s="6">
        <v>1.3457182616844031E-2</v>
      </c>
      <c r="F3914" s="35">
        <f>1-'[1]Life Table'!$E3914</f>
        <v>0.98654281738315597</v>
      </c>
      <c r="G3914" s="35"/>
      <c r="H3914" s="35"/>
    </row>
    <row r="3915" spans="1:8">
      <c r="A3915" s="35" t="s">
        <v>8</v>
      </c>
      <c r="B3915" s="35">
        <v>2029</v>
      </c>
      <c r="C3915" s="35">
        <f t="shared" si="21"/>
        <v>53</v>
      </c>
      <c r="D3915" s="35"/>
      <c r="E3915" s="6">
        <v>1.4117381767086551E-2</v>
      </c>
      <c r="F3915" s="35">
        <f>1-'[1]Life Table'!$E3915</f>
        <v>0.98588261823291345</v>
      </c>
      <c r="G3915" s="35"/>
      <c r="H3915" s="35"/>
    </row>
    <row r="3916" spans="1:8">
      <c r="A3916" s="35" t="s">
        <v>8</v>
      </c>
      <c r="B3916" s="35">
        <v>2029</v>
      </c>
      <c r="C3916" s="35">
        <f t="shared" si="21"/>
        <v>54</v>
      </c>
      <c r="D3916" s="35"/>
      <c r="E3916" s="6">
        <v>1.491819102645409E-2</v>
      </c>
      <c r="F3916" s="35">
        <f>1-'[1]Life Table'!$E3916</f>
        <v>0.98508180897354591</v>
      </c>
      <c r="G3916" s="35"/>
      <c r="H3916" s="35"/>
    </row>
    <row r="3917" spans="1:8">
      <c r="A3917" s="35" t="s">
        <v>8</v>
      </c>
      <c r="B3917" s="35">
        <v>2029</v>
      </c>
      <c r="C3917" s="35">
        <f t="shared" si="21"/>
        <v>55</v>
      </c>
      <c r="D3917" s="35"/>
      <c r="E3917" s="6">
        <v>1.5709262074458771E-2</v>
      </c>
      <c r="F3917" s="35">
        <f>1-'[1]Life Table'!$E3917</f>
        <v>0.98429073792554123</v>
      </c>
      <c r="G3917" s="35"/>
      <c r="H3917" s="35"/>
    </row>
    <row r="3918" spans="1:8">
      <c r="A3918" s="35" t="s">
        <v>8</v>
      </c>
      <c r="B3918" s="35">
        <v>2029</v>
      </c>
      <c r="C3918" s="35">
        <f t="shared" si="21"/>
        <v>56</v>
      </c>
      <c r="D3918" s="35"/>
      <c r="E3918" s="6">
        <v>1.6626525034788009E-2</v>
      </c>
      <c r="F3918" s="35">
        <f>1-'[1]Life Table'!$E3918</f>
        <v>0.98337347496521199</v>
      </c>
      <c r="G3918" s="35"/>
      <c r="H3918" s="35"/>
    </row>
    <row r="3919" spans="1:8">
      <c r="A3919" s="35" t="s">
        <v>8</v>
      </c>
      <c r="B3919" s="35">
        <v>2029</v>
      </c>
      <c r="C3919" s="35">
        <f t="shared" si="21"/>
        <v>57</v>
      </c>
      <c r="D3919" s="35"/>
      <c r="E3919" s="6">
        <v>1.7568789159863148E-2</v>
      </c>
      <c r="F3919" s="35">
        <f>1-'[1]Life Table'!$E3919</f>
        <v>0.98243121084013685</v>
      </c>
      <c r="G3919" s="35"/>
      <c r="H3919" s="35"/>
    </row>
    <row r="3920" spans="1:8">
      <c r="A3920" s="35" t="s">
        <v>8</v>
      </c>
      <c r="B3920" s="35">
        <v>2029</v>
      </c>
      <c r="C3920" s="35">
        <f t="shared" si="21"/>
        <v>58</v>
      </c>
      <c r="D3920" s="35"/>
      <c r="E3920" s="6">
        <v>1.8905319491139268E-2</v>
      </c>
      <c r="F3920" s="35">
        <f>1-'[1]Life Table'!$E3920</f>
        <v>0.98109468050886073</v>
      </c>
      <c r="G3920" s="35"/>
      <c r="H3920" s="35"/>
    </row>
    <row r="3921" spans="1:8">
      <c r="A3921" s="35" t="s">
        <v>8</v>
      </c>
      <c r="B3921" s="35">
        <v>2029</v>
      </c>
      <c r="C3921" s="35">
        <f t="shared" si="21"/>
        <v>59</v>
      </c>
      <c r="D3921" s="35"/>
      <c r="E3921" s="6">
        <v>2.0254731180860071E-2</v>
      </c>
      <c r="F3921" s="35">
        <f>1-'[1]Life Table'!$E3921</f>
        <v>0.97974526881913993</v>
      </c>
      <c r="G3921" s="35"/>
      <c r="H3921" s="35"/>
    </row>
    <row r="3922" spans="1:8">
      <c r="A3922" s="35" t="s">
        <v>8</v>
      </c>
      <c r="B3922" s="35">
        <v>2029</v>
      </c>
      <c r="C3922" s="35">
        <f t="shared" si="21"/>
        <v>60</v>
      </c>
      <c r="D3922" s="35"/>
      <c r="E3922" s="6">
        <v>2.243005987897739E-2</v>
      </c>
      <c r="F3922" s="35">
        <f>1-'[1]Life Table'!$E3922</f>
        <v>0.97756994012102261</v>
      </c>
      <c r="G3922" s="35"/>
      <c r="H3922" s="35"/>
    </row>
    <row r="3923" spans="1:8">
      <c r="A3923" s="35" t="s">
        <v>8</v>
      </c>
      <c r="B3923" s="35">
        <v>2029</v>
      </c>
      <c r="C3923" s="35">
        <f t="shared" si="21"/>
        <v>61</v>
      </c>
      <c r="D3923" s="35"/>
      <c r="E3923" s="6">
        <v>2.3728694386490279E-2</v>
      </c>
      <c r="F3923" s="35">
        <f>1-'[1]Life Table'!$E3923</f>
        <v>0.97627130561350972</v>
      </c>
      <c r="G3923" s="35"/>
      <c r="H3923" s="35"/>
    </row>
    <row r="3924" spans="1:8">
      <c r="A3924" s="35" t="s">
        <v>8</v>
      </c>
      <c r="B3924" s="35">
        <v>2029</v>
      </c>
      <c r="C3924" s="35">
        <f t="shared" si="21"/>
        <v>62</v>
      </c>
      <c r="D3924" s="35"/>
      <c r="E3924" s="6">
        <v>2.603191710145725E-2</v>
      </c>
      <c r="F3924" s="35">
        <f>1-'[1]Life Table'!$E3924</f>
        <v>0.97396808289854275</v>
      </c>
      <c r="G3924" s="35"/>
      <c r="H3924" s="35"/>
    </row>
    <row r="3925" spans="1:8">
      <c r="A3925" s="35" t="s">
        <v>8</v>
      </c>
      <c r="B3925" s="35">
        <v>2029</v>
      </c>
      <c r="C3925" s="35">
        <f t="shared" si="21"/>
        <v>63</v>
      </c>
      <c r="D3925" s="35"/>
      <c r="E3925" s="6">
        <v>2.8103647534700179E-2</v>
      </c>
      <c r="F3925" s="35">
        <f>1-'[1]Life Table'!$E3925</f>
        <v>0.97189635246529982</v>
      </c>
      <c r="G3925" s="35"/>
      <c r="H3925" s="35"/>
    </row>
    <row r="3926" spans="1:8">
      <c r="A3926" s="35" t="s">
        <v>8</v>
      </c>
      <c r="B3926" s="35">
        <v>2029</v>
      </c>
      <c r="C3926" s="35">
        <f t="shared" si="21"/>
        <v>64</v>
      </c>
      <c r="D3926" s="35"/>
      <c r="E3926" s="6">
        <v>3.0392706557540779E-2</v>
      </c>
      <c r="F3926" s="35">
        <f>1-'[1]Life Table'!$E3926</f>
        <v>0.96960729344245922</v>
      </c>
      <c r="G3926" s="35"/>
      <c r="H3926" s="35"/>
    </row>
    <row r="3927" spans="1:8">
      <c r="A3927" s="35" t="s">
        <v>8</v>
      </c>
      <c r="B3927" s="35">
        <v>2029</v>
      </c>
      <c r="C3927" s="35">
        <f t="shared" si="21"/>
        <v>65</v>
      </c>
      <c r="D3927" s="35"/>
      <c r="E3927" s="6">
        <v>3.2961727610216651E-2</v>
      </c>
      <c r="F3927" s="35">
        <f>1-'[1]Life Table'!$E3927</f>
        <v>0.96703827238978335</v>
      </c>
      <c r="G3927" s="35"/>
      <c r="H3927" s="35"/>
    </row>
    <row r="3928" spans="1:8">
      <c r="A3928" s="35" t="s">
        <v>8</v>
      </c>
      <c r="B3928" s="35">
        <v>2029</v>
      </c>
      <c r="C3928" s="35">
        <f t="shared" si="21"/>
        <v>66</v>
      </c>
      <c r="D3928" s="35"/>
      <c r="E3928" s="6">
        <v>3.5357664102840247E-2</v>
      </c>
      <c r="F3928" s="35">
        <f>1-'[1]Life Table'!$E3928</f>
        <v>0.96464233589715975</v>
      </c>
      <c r="G3928" s="35"/>
      <c r="H3928" s="35"/>
    </row>
    <row r="3929" spans="1:8">
      <c r="A3929" s="35" t="s">
        <v>8</v>
      </c>
      <c r="B3929" s="35">
        <v>2029</v>
      </c>
      <c r="C3929" s="35">
        <f t="shared" ref="C3929:C3961" si="22">C3928+1</f>
        <v>67</v>
      </c>
      <c r="D3929" s="35"/>
      <c r="E3929" s="6">
        <v>3.8324811585719987E-2</v>
      </c>
      <c r="F3929" s="35">
        <f>1-'[1]Life Table'!$E3929</f>
        <v>0.96167518841428001</v>
      </c>
      <c r="G3929" s="35"/>
      <c r="H3929" s="35"/>
    </row>
    <row r="3930" spans="1:8">
      <c r="A3930" s="35" t="s">
        <v>8</v>
      </c>
      <c r="B3930" s="35">
        <v>2029</v>
      </c>
      <c r="C3930" s="35">
        <f t="shared" si="22"/>
        <v>68</v>
      </c>
      <c r="D3930" s="35"/>
      <c r="E3930" s="6">
        <v>4.1779767711847771E-2</v>
      </c>
      <c r="F3930" s="35">
        <f>1-'[1]Life Table'!$E3930</f>
        <v>0.95822023228815223</v>
      </c>
      <c r="G3930" s="35"/>
      <c r="H3930" s="35"/>
    </row>
    <row r="3931" spans="1:8">
      <c r="A3931" s="35" t="s">
        <v>8</v>
      </c>
      <c r="B3931" s="35">
        <v>2029</v>
      </c>
      <c r="C3931" s="35">
        <f t="shared" si="22"/>
        <v>69</v>
      </c>
      <c r="D3931" s="35"/>
      <c r="E3931" s="6">
        <v>4.5252453163742823E-2</v>
      </c>
      <c r="F3931" s="35">
        <f>1-'[1]Life Table'!$E3931</f>
        <v>0.95474754683625718</v>
      </c>
      <c r="G3931" s="35"/>
      <c r="H3931" s="35"/>
    </row>
    <row r="3932" spans="1:8">
      <c r="A3932" s="35" t="s">
        <v>8</v>
      </c>
      <c r="B3932" s="35">
        <v>2029</v>
      </c>
      <c r="C3932" s="35">
        <f t="shared" si="22"/>
        <v>70</v>
      </c>
      <c r="D3932" s="35"/>
      <c r="E3932" s="6">
        <v>5.0707119263272982E-2</v>
      </c>
      <c r="F3932" s="35">
        <f>1-'[1]Life Table'!$E3932</f>
        <v>0.94929288073672702</v>
      </c>
      <c r="G3932" s="35"/>
      <c r="H3932" s="35"/>
    </row>
    <row r="3933" spans="1:8">
      <c r="A3933" s="35" t="s">
        <v>8</v>
      </c>
      <c r="B3933" s="35">
        <v>2029</v>
      </c>
      <c r="C3933" s="35">
        <f t="shared" si="22"/>
        <v>71</v>
      </c>
      <c r="D3933" s="35"/>
      <c r="E3933" s="6">
        <v>5.4091459564293731E-2</v>
      </c>
      <c r="F3933" s="35">
        <f>1-'[1]Life Table'!$E3933</f>
        <v>0.94590854043570627</v>
      </c>
      <c r="G3933" s="35"/>
      <c r="H3933" s="35"/>
    </row>
    <row r="3934" spans="1:8">
      <c r="A3934" s="35" t="s">
        <v>8</v>
      </c>
      <c r="B3934" s="35">
        <v>2029</v>
      </c>
      <c r="C3934" s="35">
        <f t="shared" si="22"/>
        <v>72</v>
      </c>
      <c r="D3934" s="35"/>
      <c r="E3934" s="6">
        <v>5.9992663099093242E-2</v>
      </c>
      <c r="F3934" s="35">
        <f>1-'[1]Life Table'!$E3934</f>
        <v>0.94000733690090676</v>
      </c>
      <c r="G3934" s="35"/>
      <c r="H3934" s="35"/>
    </row>
    <row r="3935" spans="1:8">
      <c r="A3935" s="35" t="s">
        <v>8</v>
      </c>
      <c r="B3935" s="35">
        <v>2029</v>
      </c>
      <c r="C3935" s="35">
        <f t="shared" si="22"/>
        <v>73</v>
      </c>
      <c r="D3935" s="35"/>
      <c r="E3935" s="6">
        <v>6.5139278521632038E-2</v>
      </c>
      <c r="F3935" s="35">
        <f>1-'[1]Life Table'!$E3935</f>
        <v>0.93486072147836796</v>
      </c>
      <c r="G3935" s="35"/>
      <c r="H3935" s="35"/>
    </row>
    <row r="3936" spans="1:8">
      <c r="A3936" s="35" t="s">
        <v>8</v>
      </c>
      <c r="B3936" s="35">
        <v>2029</v>
      </c>
      <c r="C3936" s="35">
        <f t="shared" si="22"/>
        <v>74</v>
      </c>
      <c r="D3936" s="35"/>
      <c r="E3936" s="6">
        <v>7.1001727037233175E-2</v>
      </c>
      <c r="F3936" s="35">
        <f>1-'[1]Life Table'!$E3936</f>
        <v>0.92899827296276682</v>
      </c>
      <c r="G3936" s="35"/>
      <c r="H3936" s="35"/>
    </row>
    <row r="3937" spans="1:8">
      <c r="A3937" s="35" t="s">
        <v>8</v>
      </c>
      <c r="B3937" s="35">
        <v>2029</v>
      </c>
      <c r="C3937" s="35">
        <f t="shared" si="22"/>
        <v>75</v>
      </c>
      <c r="D3937" s="35"/>
      <c r="E3937" s="6">
        <v>7.742824450429775E-2</v>
      </c>
      <c r="F3937" s="35">
        <f>1-'[1]Life Table'!$E3937</f>
        <v>0.92257175549570225</v>
      </c>
      <c r="G3937" s="35"/>
      <c r="H3937" s="35"/>
    </row>
    <row r="3938" spans="1:8">
      <c r="A3938" s="35" t="s">
        <v>8</v>
      </c>
      <c r="B3938" s="35">
        <v>2029</v>
      </c>
      <c r="C3938" s="35">
        <f t="shared" si="22"/>
        <v>76</v>
      </c>
      <c r="D3938" s="35"/>
      <c r="E3938" s="6">
        <v>8.3690792713059126E-2</v>
      </c>
      <c r="F3938" s="35">
        <f>1-'[1]Life Table'!$E3938</f>
        <v>0.91630920728694087</v>
      </c>
      <c r="G3938" s="35"/>
      <c r="H3938" s="35"/>
    </row>
    <row r="3939" spans="1:8">
      <c r="A3939" s="35" t="s">
        <v>8</v>
      </c>
      <c r="B3939" s="35">
        <v>2029</v>
      </c>
      <c r="C3939" s="35">
        <f t="shared" si="22"/>
        <v>77</v>
      </c>
      <c r="D3939" s="35"/>
      <c r="E3939" s="6">
        <v>9.0410004474696493E-2</v>
      </c>
      <c r="F3939" s="35">
        <f>1-'[1]Life Table'!$E3939</f>
        <v>0.90958999552530351</v>
      </c>
      <c r="G3939" s="35"/>
      <c r="H3939" s="35"/>
    </row>
    <row r="3940" spans="1:8">
      <c r="A3940" s="35" t="s">
        <v>8</v>
      </c>
      <c r="B3940" s="35">
        <v>2029</v>
      </c>
      <c r="C3940" s="35">
        <f t="shared" si="22"/>
        <v>78</v>
      </c>
      <c r="D3940" s="35"/>
      <c r="E3940" s="6">
        <v>9.8737693984882635E-2</v>
      </c>
      <c r="F3940" s="35">
        <f>1-'[1]Life Table'!$E3940</f>
        <v>0.90126230601511736</v>
      </c>
      <c r="G3940" s="35"/>
      <c r="H3940" s="35"/>
    </row>
    <row r="3941" spans="1:8">
      <c r="A3941" s="35" t="s">
        <v>8</v>
      </c>
      <c r="B3941" s="35">
        <v>2029</v>
      </c>
      <c r="C3941" s="35">
        <f t="shared" si="22"/>
        <v>79</v>
      </c>
      <c r="D3941" s="35"/>
      <c r="E3941" s="6">
        <v>0.10622102006834599</v>
      </c>
      <c r="F3941" s="35">
        <f>1-'[1]Life Table'!$E3941</f>
        <v>0.89377897993165401</v>
      </c>
      <c r="G3941" s="35"/>
      <c r="H3941" s="35"/>
    </row>
    <row r="3942" spans="1:8">
      <c r="A3942" s="35" t="s">
        <v>8</v>
      </c>
      <c r="B3942" s="35">
        <v>2029</v>
      </c>
      <c r="C3942" s="35">
        <f t="shared" si="22"/>
        <v>80</v>
      </c>
      <c r="D3942" s="35"/>
      <c r="E3942" s="6">
        <v>0.1165926563955183</v>
      </c>
      <c r="F3942" s="35">
        <f>1-'[1]Life Table'!$E3942</f>
        <v>0.8834073436044817</v>
      </c>
      <c r="G3942" s="35"/>
      <c r="H3942" s="35"/>
    </row>
    <row r="3943" spans="1:8">
      <c r="A3943" s="35" t="s">
        <v>8</v>
      </c>
      <c r="B3943" s="35">
        <v>2029</v>
      </c>
      <c r="C3943" s="35">
        <f t="shared" si="22"/>
        <v>81</v>
      </c>
      <c r="D3943" s="35"/>
      <c r="E3943" s="6">
        <v>0.1236861179432156</v>
      </c>
      <c r="F3943" s="35">
        <f>1-'[1]Life Table'!$E3943</f>
        <v>0.8763138820567844</v>
      </c>
      <c r="G3943" s="35"/>
      <c r="H3943" s="35"/>
    </row>
    <row r="3944" spans="1:8">
      <c r="A3944" s="35" t="s">
        <v>8</v>
      </c>
      <c r="B3944" s="35">
        <v>2029</v>
      </c>
      <c r="C3944" s="35">
        <f t="shared" si="22"/>
        <v>82</v>
      </c>
      <c r="D3944" s="35"/>
      <c r="E3944" s="6">
        <v>0.13583066232394569</v>
      </c>
      <c r="F3944" s="35">
        <f>1-'[1]Life Table'!$E3944</f>
        <v>0.86416933767605431</v>
      </c>
      <c r="G3944" s="35"/>
      <c r="H3944" s="35"/>
    </row>
    <row r="3945" spans="1:8">
      <c r="A3945" s="35" t="s">
        <v>8</v>
      </c>
      <c r="B3945" s="35">
        <v>2029</v>
      </c>
      <c r="C3945" s="35">
        <f t="shared" si="22"/>
        <v>83</v>
      </c>
      <c r="D3945" s="35"/>
      <c r="E3945" s="6">
        <v>0.14657785422654321</v>
      </c>
      <c r="F3945" s="35">
        <f>1-'[1]Life Table'!$E3945</f>
        <v>0.85342214577345676</v>
      </c>
      <c r="G3945" s="35"/>
      <c r="H3945" s="35"/>
    </row>
    <row r="3946" spans="1:8">
      <c r="A3946" s="35" t="s">
        <v>8</v>
      </c>
      <c r="B3946" s="35">
        <v>2029</v>
      </c>
      <c r="C3946" s="35">
        <f t="shared" si="22"/>
        <v>84</v>
      </c>
      <c r="D3946" s="35"/>
      <c r="E3946" s="6">
        <v>0.15901059476563881</v>
      </c>
      <c r="F3946" s="35">
        <f>1-'[1]Life Table'!$E3946</f>
        <v>0.84098940523436116</v>
      </c>
      <c r="G3946" s="35"/>
      <c r="H3946" s="35"/>
    </row>
    <row r="3947" spans="1:8">
      <c r="A3947" s="35" t="s">
        <v>8</v>
      </c>
      <c r="B3947" s="35">
        <v>2029</v>
      </c>
      <c r="C3947" s="35">
        <f t="shared" si="22"/>
        <v>85</v>
      </c>
      <c r="D3947" s="35"/>
      <c r="E3947" s="6">
        <v>0.17036282586979051</v>
      </c>
      <c r="F3947" s="35">
        <f>1-'[1]Life Table'!$E3947</f>
        <v>0.82963717413020954</v>
      </c>
      <c r="G3947" s="35"/>
      <c r="H3947" s="35"/>
    </row>
    <row r="3948" spans="1:8">
      <c r="A3948" s="35" t="s">
        <v>8</v>
      </c>
      <c r="B3948" s="35">
        <v>2029</v>
      </c>
      <c r="C3948" s="35">
        <f t="shared" si="22"/>
        <v>86</v>
      </c>
      <c r="D3948" s="35"/>
      <c r="E3948" s="6">
        <v>0.18260850682213689</v>
      </c>
      <c r="F3948" s="35">
        <f>1-'[1]Life Table'!$E3948</f>
        <v>0.81739149317786308</v>
      </c>
      <c r="G3948" s="35"/>
      <c r="H3948" s="35"/>
    </row>
    <row r="3949" spans="1:8">
      <c r="A3949" s="35" t="s">
        <v>8</v>
      </c>
      <c r="B3949" s="35">
        <v>2029</v>
      </c>
      <c r="C3949" s="35">
        <f t="shared" si="22"/>
        <v>87</v>
      </c>
      <c r="D3949" s="35"/>
      <c r="E3949" s="6">
        <v>0.19469910626497641</v>
      </c>
      <c r="F3949" s="35">
        <f>1-'[1]Life Table'!$E3949</f>
        <v>0.80530089373502356</v>
      </c>
      <c r="G3949" s="35"/>
      <c r="H3949" s="35"/>
    </row>
    <row r="3950" spans="1:8">
      <c r="A3950" s="35" t="s">
        <v>8</v>
      </c>
      <c r="B3950" s="35">
        <v>2029</v>
      </c>
      <c r="C3950" s="35">
        <f t="shared" si="22"/>
        <v>88</v>
      </c>
      <c r="D3950" s="35"/>
      <c r="E3950" s="6">
        <v>0.20798400543384771</v>
      </c>
      <c r="F3950" s="35">
        <f>1-'[1]Life Table'!$E3950</f>
        <v>0.79201599456615224</v>
      </c>
      <c r="G3950" s="35"/>
      <c r="H3950" s="35"/>
    </row>
    <row r="3951" spans="1:8">
      <c r="A3951" s="35" t="s">
        <v>8</v>
      </c>
      <c r="B3951" s="35">
        <v>2029</v>
      </c>
      <c r="C3951" s="35">
        <f t="shared" si="22"/>
        <v>89</v>
      </c>
      <c r="D3951" s="35"/>
      <c r="E3951" s="6">
        <v>0.220382301930372</v>
      </c>
      <c r="F3951" s="35">
        <f>1-'[1]Life Table'!$E3951</f>
        <v>0.779617698069628</v>
      </c>
      <c r="G3951" s="35"/>
      <c r="H3951" s="35"/>
    </row>
    <row r="3952" spans="1:8">
      <c r="A3952" s="35" t="s">
        <v>8</v>
      </c>
      <c r="B3952" s="35">
        <v>2029</v>
      </c>
      <c r="C3952" s="35">
        <f t="shared" si="22"/>
        <v>90</v>
      </c>
      <c r="D3952" s="35"/>
      <c r="E3952" s="6">
        <v>0.23754765992821009</v>
      </c>
      <c r="F3952" s="35">
        <f>1-'[1]Life Table'!$E3952</f>
        <v>0.76245234007178997</v>
      </c>
      <c r="G3952" s="35"/>
      <c r="H3952" s="35"/>
    </row>
    <row r="3953" spans="1:8">
      <c r="A3953" s="35" t="s">
        <v>8</v>
      </c>
      <c r="B3953" s="35">
        <v>2029</v>
      </c>
      <c r="C3953" s="35">
        <f t="shared" si="22"/>
        <v>91</v>
      </c>
      <c r="D3953" s="35"/>
      <c r="E3953" s="6">
        <v>0.24794502015822681</v>
      </c>
      <c r="F3953" s="35">
        <f>1-'[1]Life Table'!$E3953</f>
        <v>0.75205497984177316</v>
      </c>
      <c r="G3953" s="35"/>
      <c r="H3953" s="35"/>
    </row>
    <row r="3954" spans="1:8">
      <c r="A3954" s="35" t="s">
        <v>8</v>
      </c>
      <c r="B3954" s="35">
        <v>2029</v>
      </c>
      <c r="C3954" s="35">
        <f t="shared" si="22"/>
        <v>92</v>
      </c>
      <c r="D3954" s="35"/>
      <c r="E3954" s="6">
        <v>0.26461686648531402</v>
      </c>
      <c r="F3954" s="35">
        <f>1-'[1]Life Table'!$E3954</f>
        <v>0.73538313351468598</v>
      </c>
      <c r="G3954" s="35"/>
      <c r="H3954" s="35"/>
    </row>
    <row r="3955" spans="1:8">
      <c r="A3955" s="35" t="s">
        <v>8</v>
      </c>
      <c r="B3955" s="35">
        <v>2029</v>
      </c>
      <c r="C3955" s="35">
        <f t="shared" si="22"/>
        <v>93</v>
      </c>
      <c r="D3955" s="35"/>
      <c r="E3955" s="6">
        <v>0.27947384620648319</v>
      </c>
      <c r="F3955" s="35">
        <f>1-'[1]Life Table'!$E3955</f>
        <v>0.72052615379351681</v>
      </c>
      <c r="G3955" s="35"/>
      <c r="H3955" s="35"/>
    </row>
    <row r="3956" spans="1:8">
      <c r="A3956" s="35" t="s">
        <v>8</v>
      </c>
      <c r="B3956" s="35">
        <v>2029</v>
      </c>
      <c r="C3956" s="35">
        <f t="shared" si="22"/>
        <v>94</v>
      </c>
      <c r="D3956" s="35"/>
      <c r="E3956" s="6">
        <v>0.29537024889944552</v>
      </c>
      <c r="F3956" s="35">
        <f>1-'[1]Life Table'!$E3956</f>
        <v>0.70462975110055448</v>
      </c>
      <c r="G3956" s="35"/>
      <c r="H3956" s="35"/>
    </row>
    <row r="3957" spans="1:8">
      <c r="A3957" s="35" t="s">
        <v>8</v>
      </c>
      <c r="B3957" s="35">
        <v>2029</v>
      </c>
      <c r="C3957" s="35">
        <f t="shared" si="22"/>
        <v>95</v>
      </c>
      <c r="D3957" s="35"/>
      <c r="E3957" s="6">
        <v>0.31247769237509793</v>
      </c>
      <c r="F3957" s="35">
        <f>1-'[1]Life Table'!$E3957</f>
        <v>0.68752230762490207</v>
      </c>
      <c r="G3957" s="35"/>
      <c r="H3957" s="35"/>
    </row>
    <row r="3958" spans="1:8">
      <c r="A3958" s="35" t="s">
        <v>8</v>
      </c>
      <c r="B3958" s="35">
        <v>2029</v>
      </c>
      <c r="C3958" s="35">
        <f t="shared" si="22"/>
        <v>96</v>
      </c>
      <c r="D3958" s="35"/>
      <c r="E3958" s="6">
        <v>0.32766528131225597</v>
      </c>
      <c r="F3958" s="35">
        <f>1-'[1]Life Table'!$E3958</f>
        <v>0.67233471868774397</v>
      </c>
      <c r="G3958" s="35"/>
      <c r="H3958" s="35"/>
    </row>
    <row r="3959" spans="1:8">
      <c r="A3959" s="35" t="s">
        <v>8</v>
      </c>
      <c r="B3959" s="35">
        <v>2029</v>
      </c>
      <c r="C3959" s="35">
        <f t="shared" si="22"/>
        <v>97</v>
      </c>
      <c r="D3959" s="35"/>
      <c r="E3959" s="6">
        <v>0.34213826013049209</v>
      </c>
      <c r="F3959" s="35">
        <f>1-'[1]Life Table'!$E3959</f>
        <v>0.65786173986950791</v>
      </c>
      <c r="G3959" s="35"/>
      <c r="H3959" s="35"/>
    </row>
    <row r="3960" spans="1:8">
      <c r="A3960" s="35" t="s">
        <v>8</v>
      </c>
      <c r="B3960" s="35">
        <v>2029</v>
      </c>
      <c r="C3960" s="35">
        <f t="shared" si="22"/>
        <v>98</v>
      </c>
      <c r="D3960" s="35"/>
      <c r="E3960" s="6">
        <v>0.35580642118581862</v>
      </c>
      <c r="F3960" s="35">
        <f>1-'[1]Life Table'!$E3960</f>
        <v>0.64419357881418138</v>
      </c>
      <c r="G3960" s="35"/>
      <c r="H3960" s="35"/>
    </row>
    <row r="3961" spans="1:8">
      <c r="A3961" s="37" t="s">
        <v>8</v>
      </c>
      <c r="B3961" s="37">
        <v>2029</v>
      </c>
      <c r="C3961" s="37">
        <f t="shared" si="22"/>
        <v>99</v>
      </c>
      <c r="D3961" s="37"/>
      <c r="E3961" s="6">
        <v>0.37281887488439702</v>
      </c>
      <c r="F3961" s="37">
        <f>1-'[1]Life Table'!$E3961</f>
        <v>0.62718112511560298</v>
      </c>
      <c r="G3961" s="37"/>
      <c r="H3961" s="37"/>
    </row>
    <row r="3962" spans="1:8" hidden="1">
      <c r="A3962" s="38" t="s">
        <v>9</v>
      </c>
      <c r="B3962" s="31">
        <v>1990</v>
      </c>
      <c r="C3962" s="31">
        <v>1</v>
      </c>
      <c r="D3962" s="31">
        <v>9.0743300000000002E-3</v>
      </c>
      <c r="E3962" s="31">
        <v>9.0333400000000008E-3</v>
      </c>
      <c r="F3962" s="31">
        <v>0.99096666</v>
      </c>
      <c r="G3962" s="31">
        <v>91376.86</v>
      </c>
      <c r="H3962" s="31">
        <v>90964.141000000003</v>
      </c>
    </row>
    <row r="3963" spans="1:8" hidden="1">
      <c r="A3963" s="38" t="s">
        <v>9</v>
      </c>
      <c r="B3963" s="31">
        <v>1990</v>
      </c>
      <c r="C3963" s="31">
        <v>2</v>
      </c>
      <c r="D3963" s="31">
        <v>8.6484300000000004E-3</v>
      </c>
      <c r="E3963" s="31">
        <v>8.6111999999999994E-3</v>
      </c>
      <c r="F3963" s="31">
        <v>0.99138879999999996</v>
      </c>
      <c r="G3963" s="31">
        <v>90551.422000000006</v>
      </c>
      <c r="H3963" s="31">
        <v>90161.543999999994</v>
      </c>
    </row>
    <row r="3964" spans="1:8" hidden="1">
      <c r="A3964" s="38" t="s">
        <v>9</v>
      </c>
      <c r="B3964" s="31">
        <v>1990</v>
      </c>
      <c r="C3964" s="31">
        <v>3</v>
      </c>
      <c r="D3964" s="31">
        <v>8.1993199999999995E-3</v>
      </c>
      <c r="E3964" s="31">
        <v>8.1658400000000006E-3</v>
      </c>
      <c r="F3964" s="31">
        <v>0.99183416000000002</v>
      </c>
      <c r="G3964" s="31">
        <v>89771.665999999997</v>
      </c>
      <c r="H3964" s="31">
        <v>89405.134999999995</v>
      </c>
    </row>
    <row r="3965" spans="1:8" hidden="1">
      <c r="A3965" s="38" t="s">
        <v>9</v>
      </c>
      <c r="B3965" s="31">
        <v>1990</v>
      </c>
      <c r="C3965" s="31">
        <v>4</v>
      </c>
      <c r="D3965" s="31">
        <v>7.6843099999999998E-3</v>
      </c>
      <c r="E3965" s="31">
        <v>7.6549000000000001E-3</v>
      </c>
      <c r="F3965" s="31">
        <v>0.99234509999999998</v>
      </c>
      <c r="G3965" s="31">
        <v>89038.604000000007</v>
      </c>
      <c r="H3965" s="31">
        <v>88697.812999999995</v>
      </c>
    </row>
    <row r="3966" spans="1:8" hidden="1">
      <c r="A3966" s="38" t="s">
        <v>9</v>
      </c>
      <c r="B3966" s="31">
        <v>1990</v>
      </c>
      <c r="C3966" s="31">
        <v>5</v>
      </c>
      <c r="D3966" s="31">
        <v>7.0735499999999996E-3</v>
      </c>
      <c r="E3966" s="31">
        <v>7.0486200000000002E-3</v>
      </c>
      <c r="F3966" s="31">
        <v>0.99295138000000005</v>
      </c>
      <c r="G3966" s="31">
        <v>88357.021999999997</v>
      </c>
      <c r="H3966" s="31">
        <v>88045.625</v>
      </c>
    </row>
    <row r="3967" spans="1:8" hidden="1">
      <c r="A3967" s="38" t="s">
        <v>9</v>
      </c>
      <c r="B3967" s="31">
        <v>1990</v>
      </c>
      <c r="C3967" s="31">
        <v>6</v>
      </c>
      <c r="D3967" s="31">
        <v>6.3625399999999999E-3</v>
      </c>
      <c r="E3967" s="31">
        <v>6.34236E-3</v>
      </c>
      <c r="F3967" s="31">
        <v>0.99365764000000001</v>
      </c>
      <c r="G3967" s="31">
        <v>87734.226999999999</v>
      </c>
      <c r="H3967" s="31">
        <v>87456.005999999994</v>
      </c>
    </row>
    <row r="3968" spans="1:8" hidden="1">
      <c r="A3968" s="38" t="s">
        <v>9</v>
      </c>
      <c r="B3968" s="31">
        <v>1990</v>
      </c>
      <c r="C3968" s="31">
        <v>7</v>
      </c>
      <c r="D3968" s="31">
        <v>5.5810800000000004E-3</v>
      </c>
      <c r="E3968" s="31">
        <v>5.5655499999999998E-3</v>
      </c>
      <c r="F3968" s="31">
        <v>0.99443444999999997</v>
      </c>
      <c r="G3968" s="31">
        <v>87177.785000000003</v>
      </c>
      <c r="H3968" s="31">
        <v>86935.188999999998</v>
      </c>
    </row>
    <row r="3969" spans="1:8" hidden="1">
      <c r="A3969" s="38" t="s">
        <v>9</v>
      </c>
      <c r="B3969" s="31">
        <v>1990</v>
      </c>
      <c r="C3969" s="31">
        <v>8</v>
      </c>
      <c r="D3969" s="31">
        <v>4.8107499999999999E-3</v>
      </c>
      <c r="E3969" s="31">
        <v>4.7992E-3</v>
      </c>
      <c r="F3969" s="31">
        <v>0.9952008</v>
      </c>
      <c r="G3969" s="31">
        <v>86692.592999999993</v>
      </c>
      <c r="H3969" s="31">
        <v>86484.565000000002</v>
      </c>
    </row>
    <row r="3970" spans="1:8" hidden="1">
      <c r="A3970" s="38" t="s">
        <v>9</v>
      </c>
      <c r="B3970" s="31">
        <v>1990</v>
      </c>
      <c r="C3970" s="31">
        <v>9</v>
      </c>
      <c r="D3970" s="31">
        <v>4.1222699999999999E-3</v>
      </c>
      <c r="E3970" s="31">
        <v>4.11379E-3</v>
      </c>
      <c r="F3970" s="31">
        <v>0.99588620999999999</v>
      </c>
      <c r="G3970" s="31">
        <v>86276.536999999997</v>
      </c>
      <c r="H3970" s="31">
        <v>86099.074999999997</v>
      </c>
    </row>
    <row r="3971" spans="1:8" hidden="1">
      <c r="A3971" s="38" t="s">
        <v>9</v>
      </c>
      <c r="B3971" s="31">
        <v>1990</v>
      </c>
      <c r="C3971" s="31">
        <v>10</v>
      </c>
      <c r="D3971" s="31">
        <v>3.57684E-3</v>
      </c>
      <c r="E3971" s="31">
        <v>3.5704500000000002E-3</v>
      </c>
      <c r="F3971" s="31">
        <v>0.99642955</v>
      </c>
      <c r="G3971" s="31">
        <v>85921.612999999998</v>
      </c>
      <c r="H3971" s="31">
        <v>85768.224000000002</v>
      </c>
    </row>
    <row r="3972" spans="1:8" hidden="1">
      <c r="A3972" s="38" t="s">
        <v>9</v>
      </c>
      <c r="B3972" s="31">
        <v>1990</v>
      </c>
      <c r="C3972" s="31">
        <v>11</v>
      </c>
      <c r="D3972" s="31">
        <v>3.2008800000000001E-3</v>
      </c>
      <c r="E3972" s="31">
        <v>3.1957600000000002E-3</v>
      </c>
      <c r="F3972" s="31">
        <v>0.99680424000000001</v>
      </c>
      <c r="G3972" s="31">
        <v>85614.834000000003</v>
      </c>
      <c r="H3972" s="31">
        <v>85478.032000000007</v>
      </c>
    </row>
    <row r="3973" spans="1:8" hidden="1">
      <c r="A3973" s="38" t="s">
        <v>9</v>
      </c>
      <c r="B3973" s="31">
        <v>1990</v>
      </c>
      <c r="C3973" s="31">
        <v>12</v>
      </c>
      <c r="D3973" s="31">
        <v>2.9898899999999998E-3</v>
      </c>
      <c r="E3973" s="31">
        <v>2.9854299999999999E-3</v>
      </c>
      <c r="F3973" s="31">
        <v>0.99701457000000004</v>
      </c>
      <c r="G3973" s="31">
        <v>85341.229000000007</v>
      </c>
      <c r="H3973" s="31">
        <v>85213.84</v>
      </c>
    </row>
    <row r="3974" spans="1:8" hidden="1">
      <c r="A3974" s="38" t="s">
        <v>9</v>
      </c>
      <c r="B3974" s="31">
        <v>1990</v>
      </c>
      <c r="C3974" s="31">
        <v>13</v>
      </c>
      <c r="D3974" s="31">
        <v>2.9429199999999999E-3</v>
      </c>
      <c r="E3974" s="31">
        <v>2.93859E-3</v>
      </c>
      <c r="F3974" s="31">
        <v>0.99706141000000004</v>
      </c>
      <c r="G3974" s="31">
        <v>85086.45</v>
      </c>
      <c r="H3974" s="31">
        <v>84961.432000000001</v>
      </c>
    </row>
    <row r="3975" spans="1:8" hidden="1">
      <c r="A3975" s="38" t="s">
        <v>9</v>
      </c>
      <c r="B3975" s="31">
        <v>1990</v>
      </c>
      <c r="C3975" s="31">
        <v>14</v>
      </c>
      <c r="D3975" s="31">
        <v>3.0402300000000001E-3</v>
      </c>
      <c r="E3975" s="31">
        <v>3.0356200000000002E-3</v>
      </c>
      <c r="F3975" s="31">
        <v>0.99696437999999998</v>
      </c>
      <c r="G3975" s="31">
        <v>84836.414999999994</v>
      </c>
      <c r="H3975" s="31">
        <v>84707.65</v>
      </c>
    </row>
    <row r="3976" spans="1:8" hidden="1">
      <c r="A3976" s="38" t="s">
        <v>9</v>
      </c>
      <c r="B3976" s="31">
        <v>1990</v>
      </c>
      <c r="C3976" s="31">
        <v>15</v>
      </c>
      <c r="D3976" s="31">
        <v>3.2614800000000002E-3</v>
      </c>
      <c r="E3976" s="31">
        <v>3.2561700000000001E-3</v>
      </c>
      <c r="F3976" s="31">
        <v>0.99674383</v>
      </c>
      <c r="G3976" s="31">
        <v>84578.884000000005</v>
      </c>
      <c r="H3976" s="31">
        <v>84441.183000000005</v>
      </c>
    </row>
    <row r="3977" spans="1:8" hidden="1">
      <c r="A3977" s="38" t="s">
        <v>9</v>
      </c>
      <c r="B3977" s="31">
        <v>1990</v>
      </c>
      <c r="C3977" s="31">
        <v>16</v>
      </c>
      <c r="D3977" s="31">
        <v>3.5758700000000001E-3</v>
      </c>
      <c r="E3977" s="31">
        <v>3.5694899999999998E-3</v>
      </c>
      <c r="F3977" s="31">
        <v>0.99643051000000005</v>
      </c>
      <c r="G3977" s="31">
        <v>84303.481</v>
      </c>
      <c r="H3977" s="31">
        <v>84153.020999999993</v>
      </c>
    </row>
    <row r="3978" spans="1:8" hidden="1">
      <c r="A3978" s="38" t="s">
        <v>9</v>
      </c>
      <c r="B3978" s="31">
        <v>1990</v>
      </c>
      <c r="C3978" s="31">
        <v>17</v>
      </c>
      <c r="D3978" s="31">
        <v>3.9409199999999997E-3</v>
      </c>
      <c r="E3978" s="31">
        <v>3.9331699999999997E-3</v>
      </c>
      <c r="F3978" s="31">
        <v>0.99606682999999996</v>
      </c>
      <c r="G3978" s="31">
        <v>84002.561000000002</v>
      </c>
      <c r="H3978" s="31">
        <v>83837.362999999998</v>
      </c>
    </row>
    <row r="3979" spans="1:8" hidden="1">
      <c r="A3979" s="38" t="s">
        <v>9</v>
      </c>
      <c r="B3979" s="31">
        <v>1990</v>
      </c>
      <c r="C3979" s="31">
        <v>18</v>
      </c>
      <c r="D3979" s="31">
        <v>4.3300999999999999E-3</v>
      </c>
      <c r="E3979" s="31">
        <v>4.3207499999999999E-3</v>
      </c>
      <c r="F3979" s="31">
        <v>0.99567925000000002</v>
      </c>
      <c r="G3979" s="31">
        <v>83672.164999999994</v>
      </c>
      <c r="H3979" s="31">
        <v>83491.402000000002</v>
      </c>
    </row>
    <row r="3980" spans="1:8" hidden="1">
      <c r="A3980" s="38" t="s">
        <v>9</v>
      </c>
      <c r="B3980" s="31">
        <v>1990</v>
      </c>
      <c r="C3980" s="31">
        <v>19</v>
      </c>
      <c r="D3980" s="31">
        <v>4.7074400000000002E-3</v>
      </c>
      <c r="E3980" s="31">
        <v>4.6963899999999999E-3</v>
      </c>
      <c r="F3980" s="31">
        <v>0.99530361000000001</v>
      </c>
      <c r="G3980" s="31">
        <v>83310.638999999996</v>
      </c>
      <c r="H3980" s="31">
        <v>83115.009999999995</v>
      </c>
    </row>
    <row r="3981" spans="1:8" hidden="1">
      <c r="A3981" s="38" t="s">
        <v>9</v>
      </c>
      <c r="B3981" s="31">
        <v>1990</v>
      </c>
      <c r="C3981" s="31">
        <v>20</v>
      </c>
      <c r="D3981" s="31">
        <v>5.0399800000000003E-3</v>
      </c>
      <c r="E3981" s="31">
        <v>5.0273100000000001E-3</v>
      </c>
      <c r="F3981" s="31">
        <v>0.99497268999999999</v>
      </c>
      <c r="G3981" s="31">
        <v>82919.38</v>
      </c>
      <c r="H3981" s="31">
        <v>82710.948999999993</v>
      </c>
    </row>
    <row r="3982" spans="1:8" hidden="1">
      <c r="A3982" s="38" t="s">
        <v>9</v>
      </c>
      <c r="B3982" s="31">
        <v>1990</v>
      </c>
      <c r="C3982" s="31">
        <v>21</v>
      </c>
      <c r="D3982" s="31">
        <v>5.3029399999999999E-3</v>
      </c>
      <c r="E3982" s="31">
        <v>5.2889199999999999E-3</v>
      </c>
      <c r="F3982" s="31">
        <v>0.99471107999999997</v>
      </c>
      <c r="G3982" s="31">
        <v>82502.519</v>
      </c>
      <c r="H3982" s="31">
        <v>82284.343999999997</v>
      </c>
    </row>
    <row r="3983" spans="1:8" hidden="1">
      <c r="A3983" s="38" t="s">
        <v>9</v>
      </c>
      <c r="B3983" s="31">
        <v>1990</v>
      </c>
      <c r="C3983" s="31">
        <v>22</v>
      </c>
      <c r="D3983" s="31">
        <v>5.4837499999999999E-3</v>
      </c>
      <c r="E3983" s="31">
        <v>5.4687499999999997E-3</v>
      </c>
      <c r="F3983" s="31">
        <v>0.99453124999999998</v>
      </c>
      <c r="G3983" s="31">
        <v>82066.17</v>
      </c>
      <c r="H3983" s="31">
        <v>81841.77</v>
      </c>
    </row>
    <row r="3984" spans="1:8" hidden="1">
      <c r="A3984" s="38" t="s">
        <v>9</v>
      </c>
      <c r="B3984" s="31">
        <v>1990</v>
      </c>
      <c r="C3984" s="31">
        <v>23</v>
      </c>
      <c r="D3984" s="31">
        <v>5.5998200000000001E-3</v>
      </c>
      <c r="E3984" s="31">
        <v>5.5841800000000002E-3</v>
      </c>
      <c r="F3984" s="31">
        <v>0.99441581999999995</v>
      </c>
      <c r="G3984" s="31">
        <v>81617.37</v>
      </c>
      <c r="H3984" s="31">
        <v>81389.486999999994</v>
      </c>
    </row>
    <row r="3985" spans="1:8" hidden="1">
      <c r="A3985" s="38" t="s">
        <v>9</v>
      </c>
      <c r="B3985" s="31">
        <v>1990</v>
      </c>
      <c r="C3985" s="31">
        <v>24</v>
      </c>
      <c r="D3985" s="31">
        <v>5.6813100000000002E-3</v>
      </c>
      <c r="E3985" s="31">
        <v>5.6652100000000004E-3</v>
      </c>
      <c r="F3985" s="31">
        <v>0.99433479000000002</v>
      </c>
      <c r="G3985" s="31">
        <v>81161.604000000007</v>
      </c>
      <c r="H3985" s="31">
        <v>80931.705000000002</v>
      </c>
    </row>
    <row r="3986" spans="1:8" hidden="1">
      <c r="A3986" s="38" t="s">
        <v>9</v>
      </c>
      <c r="B3986" s="31">
        <v>1990</v>
      </c>
      <c r="C3986" s="31">
        <v>25</v>
      </c>
      <c r="D3986" s="31">
        <v>5.7463899999999997E-3</v>
      </c>
      <c r="E3986" s="31">
        <v>5.7299300000000003E-3</v>
      </c>
      <c r="F3986" s="31">
        <v>0.99427007000000001</v>
      </c>
      <c r="G3986" s="31">
        <v>80701.805999999997</v>
      </c>
      <c r="H3986" s="31">
        <v>80470.597999999998</v>
      </c>
    </row>
    <row r="3987" spans="1:8" hidden="1">
      <c r="A3987" s="38" t="s">
        <v>9</v>
      </c>
      <c r="B3987" s="31">
        <v>1990</v>
      </c>
      <c r="C3987" s="31">
        <v>26</v>
      </c>
      <c r="D3987" s="31">
        <v>5.8098300000000002E-3</v>
      </c>
      <c r="E3987" s="31">
        <v>5.7930100000000003E-3</v>
      </c>
      <c r="F3987" s="31">
        <v>0.99420699000000001</v>
      </c>
      <c r="G3987" s="31">
        <v>80239.391000000003</v>
      </c>
      <c r="H3987" s="31">
        <v>80006.976999999999</v>
      </c>
    </row>
    <row r="3988" spans="1:8" hidden="1">
      <c r="A3988" s="38" t="s">
        <v>9</v>
      </c>
      <c r="B3988" s="31">
        <v>1990</v>
      </c>
      <c r="C3988" s="31">
        <v>27</v>
      </c>
      <c r="D3988" s="31">
        <v>5.8829399999999997E-3</v>
      </c>
      <c r="E3988" s="31">
        <v>5.8656799999999999E-3</v>
      </c>
      <c r="F3988" s="31">
        <v>0.99413432000000002</v>
      </c>
      <c r="G3988" s="31">
        <v>79774.562999999995</v>
      </c>
      <c r="H3988" s="31">
        <v>79540.596999999994</v>
      </c>
    </row>
    <row r="3989" spans="1:8" hidden="1">
      <c r="A3989" s="38" t="s">
        <v>9</v>
      </c>
      <c r="B3989" s="31">
        <v>1990</v>
      </c>
      <c r="C3989" s="31">
        <v>28</v>
      </c>
      <c r="D3989" s="31">
        <v>5.9669199999999997E-3</v>
      </c>
      <c r="E3989" s="31">
        <v>5.9491700000000002E-3</v>
      </c>
      <c r="F3989" s="31">
        <v>0.99405083000000005</v>
      </c>
      <c r="G3989" s="31">
        <v>79306.630999999994</v>
      </c>
      <c r="H3989" s="31">
        <v>79070.726999999999</v>
      </c>
    </row>
    <row r="3990" spans="1:8" hidden="1">
      <c r="A3990" s="38" t="s">
        <v>9</v>
      </c>
      <c r="B3990" s="31">
        <v>1990</v>
      </c>
      <c r="C3990" s="31">
        <v>29</v>
      </c>
      <c r="D3990" s="31">
        <v>6.0583199999999999E-3</v>
      </c>
      <c r="E3990" s="31">
        <v>6.0400300000000001E-3</v>
      </c>
      <c r="F3990" s="31">
        <v>0.99395997000000003</v>
      </c>
      <c r="G3990" s="31">
        <v>78834.822</v>
      </c>
      <c r="H3990" s="31">
        <v>78596.740000000005</v>
      </c>
    </row>
    <row r="3991" spans="1:8" hidden="1">
      <c r="A3991" s="38" t="s">
        <v>9</v>
      </c>
      <c r="B3991" s="31">
        <v>1990</v>
      </c>
      <c r="C3991" s="31">
        <v>30</v>
      </c>
      <c r="D3991" s="31">
        <v>6.1544199999999999E-3</v>
      </c>
      <c r="E3991" s="31">
        <v>6.1355400000000001E-3</v>
      </c>
      <c r="F3991" s="31">
        <v>0.99386445999999995</v>
      </c>
      <c r="G3991" s="31">
        <v>78358.657999999996</v>
      </c>
      <c r="H3991" s="31">
        <v>78118.270999999993</v>
      </c>
    </row>
    <row r="3992" spans="1:8" hidden="1">
      <c r="A3992" s="38" t="s">
        <v>9</v>
      </c>
      <c r="B3992" s="31">
        <v>1990</v>
      </c>
      <c r="C3992" s="31">
        <v>31</v>
      </c>
      <c r="D3992" s="31">
        <v>6.2505800000000004E-3</v>
      </c>
      <c r="E3992" s="31">
        <v>6.2310999999999998E-3</v>
      </c>
      <c r="F3992" s="31">
        <v>0.99376889999999996</v>
      </c>
      <c r="G3992" s="31">
        <v>77877.884999999995</v>
      </c>
      <c r="H3992" s="31">
        <v>77635.251999999993</v>
      </c>
    </row>
    <row r="3993" spans="1:8" hidden="1">
      <c r="A3993" s="38" t="s">
        <v>9</v>
      </c>
      <c r="B3993" s="31">
        <v>1990</v>
      </c>
      <c r="C3993" s="31">
        <v>32</v>
      </c>
      <c r="D3993" s="31">
        <v>6.3462900000000001E-3</v>
      </c>
      <c r="E3993" s="31">
        <v>6.3262199999999996E-3</v>
      </c>
      <c r="F3993" s="31">
        <v>0.99367377999999995</v>
      </c>
      <c r="G3993" s="31">
        <v>77392.62</v>
      </c>
      <c r="H3993" s="31">
        <v>77147.817999999999</v>
      </c>
    </row>
    <row r="3994" spans="1:8" hidden="1">
      <c r="A3994" s="38" t="s">
        <v>9</v>
      </c>
      <c r="B3994" s="31">
        <v>1990</v>
      </c>
      <c r="C3994" s="31">
        <v>33</v>
      </c>
      <c r="D3994" s="31">
        <v>6.4425799999999998E-3</v>
      </c>
      <c r="E3994" s="31">
        <v>6.4218900000000004E-3</v>
      </c>
      <c r="F3994" s="31">
        <v>0.99357810999999996</v>
      </c>
      <c r="G3994" s="31">
        <v>76903.017000000007</v>
      </c>
      <c r="H3994" s="31">
        <v>76656.085999999996</v>
      </c>
    </row>
    <row r="3995" spans="1:8" hidden="1">
      <c r="A3995" s="38" t="s">
        <v>9</v>
      </c>
      <c r="B3995" s="31">
        <v>1990</v>
      </c>
      <c r="C3995" s="31">
        <v>34</v>
      </c>
      <c r="D3995" s="31">
        <v>6.5446000000000002E-3</v>
      </c>
      <c r="E3995" s="31">
        <v>6.5232600000000003E-3</v>
      </c>
      <c r="F3995" s="31">
        <v>0.99347673999999997</v>
      </c>
      <c r="G3995" s="31">
        <v>76409.153999999995</v>
      </c>
      <c r="H3995" s="31">
        <v>76159.936000000002</v>
      </c>
    </row>
    <row r="3996" spans="1:8" hidden="1">
      <c r="A3996" s="38" t="s">
        <v>9</v>
      </c>
      <c r="B3996" s="31">
        <v>1990</v>
      </c>
      <c r="C3996" s="31">
        <v>35</v>
      </c>
      <c r="D3996" s="31">
        <v>6.6653299999999997E-3</v>
      </c>
      <c r="E3996" s="31">
        <v>6.6431900000000002E-3</v>
      </c>
      <c r="F3996" s="31">
        <v>0.99335680999999998</v>
      </c>
      <c r="G3996" s="31">
        <v>75910.717999999993</v>
      </c>
      <c r="H3996" s="31">
        <v>75658.573000000004</v>
      </c>
    </row>
    <row r="3997" spans="1:8" hidden="1">
      <c r="A3997" s="38" t="s">
        <v>9</v>
      </c>
      <c r="B3997" s="31">
        <v>1990</v>
      </c>
      <c r="C3997" s="31">
        <v>36</v>
      </c>
      <c r="D3997" s="31">
        <v>6.81819E-3</v>
      </c>
      <c r="E3997" s="31">
        <v>6.7950299999999996E-3</v>
      </c>
      <c r="F3997" s="31">
        <v>0.99320496999999996</v>
      </c>
      <c r="G3997" s="31">
        <v>75406.429000000004</v>
      </c>
      <c r="H3997" s="31">
        <v>75150.233999999997</v>
      </c>
    </row>
    <row r="3998" spans="1:8" hidden="1">
      <c r="A3998" s="38" t="s">
        <v>9</v>
      </c>
      <c r="B3998" s="31">
        <v>1990</v>
      </c>
      <c r="C3998" s="31">
        <v>37</v>
      </c>
      <c r="D3998" s="31">
        <v>7.0158299999999998E-3</v>
      </c>
      <c r="E3998" s="31">
        <v>6.9912999999999998E-3</v>
      </c>
      <c r="F3998" s="31">
        <v>0.99300869999999997</v>
      </c>
      <c r="G3998" s="31">
        <v>74894.039999999994</v>
      </c>
      <c r="H3998" s="31">
        <v>74632.236999999994</v>
      </c>
    </row>
    <row r="3999" spans="1:8" hidden="1">
      <c r="A3999" s="38" t="s">
        <v>9</v>
      </c>
      <c r="B3999" s="31">
        <v>1990</v>
      </c>
      <c r="C3999" s="31">
        <v>38</v>
      </c>
      <c r="D3999" s="31">
        <v>7.2589100000000004E-3</v>
      </c>
      <c r="E3999" s="31">
        <v>7.2326600000000001E-3</v>
      </c>
      <c r="F3999" s="31">
        <v>0.99276734</v>
      </c>
      <c r="G3999" s="31">
        <v>74370.433000000005</v>
      </c>
      <c r="H3999" s="31">
        <v>74101.485000000001</v>
      </c>
    </row>
    <row r="4000" spans="1:8" hidden="1">
      <c r="A4000" s="38" t="s">
        <v>9</v>
      </c>
      <c r="B4000" s="31">
        <v>1990</v>
      </c>
      <c r="C4000" s="31">
        <v>39</v>
      </c>
      <c r="D4000" s="31">
        <v>7.53735E-3</v>
      </c>
      <c r="E4000" s="31">
        <v>7.5090499999999998E-3</v>
      </c>
      <c r="F4000" s="31">
        <v>0.99249094999999998</v>
      </c>
      <c r="G4000" s="31">
        <v>73832.536999999997</v>
      </c>
      <c r="H4000" s="31">
        <v>73555.331000000006</v>
      </c>
    </row>
    <row r="4001" spans="1:8" hidden="1">
      <c r="A4001" s="38" t="s">
        <v>9</v>
      </c>
      <c r="B4001" s="31">
        <v>1990</v>
      </c>
      <c r="C4001" s="31">
        <v>40</v>
      </c>
      <c r="D4001" s="31">
        <v>7.8332899999999997E-3</v>
      </c>
      <c r="E4001" s="31">
        <v>7.8027299999999999E-3</v>
      </c>
      <c r="F4001" s="31">
        <v>0.99219727000000002</v>
      </c>
      <c r="G4001" s="31">
        <v>73278.125</v>
      </c>
      <c r="H4001" s="31">
        <v>72992.240000000005</v>
      </c>
    </row>
    <row r="4002" spans="1:8" hidden="1">
      <c r="A4002" s="38" t="s">
        <v>9</v>
      </c>
      <c r="B4002" s="31">
        <v>1990</v>
      </c>
      <c r="C4002" s="31">
        <v>41</v>
      </c>
      <c r="D4002" s="31">
        <v>8.11892E-3</v>
      </c>
      <c r="E4002" s="31">
        <v>8.0860900000000006E-3</v>
      </c>
      <c r="F4002" s="31">
        <v>0.99191390999999995</v>
      </c>
      <c r="G4002" s="31">
        <v>72706.354999999996</v>
      </c>
      <c r="H4002" s="31">
        <v>72412.399999999994</v>
      </c>
    </row>
    <row r="4003" spans="1:8" hidden="1">
      <c r="A4003" s="38" t="s">
        <v>9</v>
      </c>
      <c r="B4003" s="31">
        <v>1990</v>
      </c>
      <c r="C4003" s="31">
        <v>42</v>
      </c>
      <c r="D4003" s="31">
        <v>8.3808500000000005E-3</v>
      </c>
      <c r="E4003" s="31">
        <v>8.34588E-3</v>
      </c>
      <c r="F4003" s="31">
        <v>0.99165411999999997</v>
      </c>
      <c r="G4003" s="31">
        <v>72118.445000000007</v>
      </c>
      <c r="H4003" s="31">
        <v>71817.498999999996</v>
      </c>
    </row>
    <row r="4004" spans="1:8" hidden="1">
      <c r="A4004" s="38" t="s">
        <v>9</v>
      </c>
      <c r="B4004" s="31">
        <v>1990</v>
      </c>
      <c r="C4004" s="31">
        <v>43</v>
      </c>
      <c r="D4004" s="31">
        <v>8.6149599999999996E-3</v>
      </c>
      <c r="E4004" s="31">
        <v>8.5780100000000005E-3</v>
      </c>
      <c r="F4004" s="31">
        <v>0.99142198999999998</v>
      </c>
      <c r="G4004" s="31">
        <v>71516.554000000004</v>
      </c>
      <c r="H4004" s="31">
        <v>71209.819000000003</v>
      </c>
    </row>
    <row r="4005" spans="1:8" hidden="1">
      <c r="A4005" s="38" t="s">
        <v>9</v>
      </c>
      <c r="B4005" s="31">
        <v>1990</v>
      </c>
      <c r="C4005" s="31">
        <v>44</v>
      </c>
      <c r="D4005" s="31">
        <v>8.8283300000000006E-3</v>
      </c>
      <c r="E4005" s="31">
        <v>8.7895300000000003E-3</v>
      </c>
      <c r="F4005" s="31">
        <v>0.99121046999999995</v>
      </c>
      <c r="G4005" s="31">
        <v>70903.084000000003</v>
      </c>
      <c r="H4005" s="31">
        <v>70591.481</v>
      </c>
    </row>
    <row r="4006" spans="1:8" hidden="1">
      <c r="A4006" s="38" t="s">
        <v>9</v>
      </c>
      <c r="B4006" s="31">
        <v>1990</v>
      </c>
      <c r="C4006" s="31">
        <v>45</v>
      </c>
      <c r="D4006" s="31">
        <v>9.0535700000000004E-3</v>
      </c>
      <c r="E4006" s="31">
        <v>9.0127699999999998E-3</v>
      </c>
      <c r="F4006" s="31">
        <v>0.99098723</v>
      </c>
      <c r="G4006" s="31">
        <v>70279.879000000001</v>
      </c>
      <c r="H4006" s="31">
        <v>69963.17</v>
      </c>
    </row>
    <row r="4007" spans="1:8" hidden="1">
      <c r="A4007" s="38" t="s">
        <v>9</v>
      </c>
      <c r="B4007" s="31">
        <v>1990</v>
      </c>
      <c r="C4007" s="31">
        <v>46</v>
      </c>
      <c r="D4007" s="31">
        <v>9.3267100000000002E-3</v>
      </c>
      <c r="E4007" s="31">
        <v>9.2834100000000006E-3</v>
      </c>
      <c r="F4007" s="31">
        <v>0.99071659000000001</v>
      </c>
      <c r="G4007" s="31">
        <v>69646.462</v>
      </c>
      <c r="H4007" s="31">
        <v>69323.183999999994</v>
      </c>
    </row>
    <row r="4008" spans="1:8" hidden="1">
      <c r="A4008" s="38" t="s">
        <v>9</v>
      </c>
      <c r="B4008" s="31">
        <v>1990</v>
      </c>
      <c r="C4008" s="31">
        <v>47</v>
      </c>
      <c r="D4008" s="31">
        <v>9.6853700000000004E-3</v>
      </c>
      <c r="E4008" s="31">
        <v>9.6387E-3</v>
      </c>
      <c r="F4008" s="31">
        <v>0.9903613</v>
      </c>
      <c r="G4008" s="31">
        <v>68999.904999999999</v>
      </c>
      <c r="H4008" s="31">
        <v>68667.37</v>
      </c>
    </row>
    <row r="4009" spans="1:8" hidden="1">
      <c r="A4009" s="38" t="s">
        <v>9</v>
      </c>
      <c r="B4009" s="31">
        <v>1990</v>
      </c>
      <c r="C4009" s="31">
        <v>48</v>
      </c>
      <c r="D4009" s="31">
        <v>1.0151550000000001E-2</v>
      </c>
      <c r="E4009" s="31">
        <v>1.010029E-2</v>
      </c>
      <c r="F4009" s="31">
        <v>0.98989970999999999</v>
      </c>
      <c r="G4009" s="31">
        <v>68334.835999999996</v>
      </c>
      <c r="H4009" s="31">
        <v>67989.735000000001</v>
      </c>
    </row>
    <row r="4010" spans="1:8" hidden="1">
      <c r="A4010" s="38" t="s">
        <v>9</v>
      </c>
      <c r="B4010" s="31">
        <v>1990</v>
      </c>
      <c r="C4010" s="31">
        <v>49</v>
      </c>
      <c r="D4010" s="31">
        <v>1.072887E-2</v>
      </c>
      <c r="E4010" s="31">
        <v>1.067162E-2</v>
      </c>
      <c r="F4010" s="31">
        <v>0.98932838000000001</v>
      </c>
      <c r="G4010" s="31">
        <v>67644.634000000005</v>
      </c>
      <c r="H4010" s="31">
        <v>67283.695999999996</v>
      </c>
    </row>
    <row r="4011" spans="1:8" hidden="1">
      <c r="A4011" s="38" t="s">
        <v>9</v>
      </c>
      <c r="B4011" s="31">
        <v>1990</v>
      </c>
      <c r="C4011" s="31">
        <v>50</v>
      </c>
      <c r="D4011" s="31">
        <v>1.140292E-2</v>
      </c>
      <c r="E4011" s="31">
        <v>1.1338279999999999E-2</v>
      </c>
      <c r="F4011" s="31">
        <v>0.98866171999999997</v>
      </c>
      <c r="G4011" s="31">
        <v>66922.756999999998</v>
      </c>
      <c r="H4011" s="31">
        <v>66543.361999999994</v>
      </c>
    </row>
    <row r="4012" spans="1:8" hidden="1">
      <c r="A4012" s="38" t="s">
        <v>9</v>
      </c>
      <c r="B4012" s="31">
        <v>1990</v>
      </c>
      <c r="C4012" s="31">
        <v>51</v>
      </c>
      <c r="D4012" s="31">
        <v>1.2135460000000001E-2</v>
      </c>
      <c r="E4012" s="31">
        <v>1.206227E-2</v>
      </c>
      <c r="F4012" s="31">
        <v>0.98793772999999996</v>
      </c>
      <c r="G4012" s="31">
        <v>66163.967999999993</v>
      </c>
      <c r="H4012" s="31">
        <v>65764.923999999999</v>
      </c>
    </row>
    <row r="4013" spans="1:8" hidden="1">
      <c r="A4013" s="38" t="s">
        <v>9</v>
      </c>
      <c r="B4013" s="31">
        <v>1990</v>
      </c>
      <c r="C4013" s="31">
        <v>52</v>
      </c>
      <c r="D4013" s="31">
        <v>1.288895E-2</v>
      </c>
      <c r="E4013" s="31">
        <v>1.2806420000000001E-2</v>
      </c>
      <c r="F4013" s="31">
        <v>0.98719358000000001</v>
      </c>
      <c r="G4013" s="31">
        <v>65365.881000000001</v>
      </c>
      <c r="H4013" s="31">
        <v>64947.328999999998</v>
      </c>
    </row>
    <row r="4014" spans="1:8" hidden="1">
      <c r="A4014" s="38" t="s">
        <v>9</v>
      </c>
      <c r="B4014" s="31">
        <v>1990</v>
      </c>
      <c r="C4014" s="31">
        <v>53</v>
      </c>
      <c r="D4014" s="31">
        <v>1.3637440000000001E-2</v>
      </c>
      <c r="E4014" s="31">
        <v>1.3545079999999999E-2</v>
      </c>
      <c r="F4014" s="31">
        <v>0.98645492000000001</v>
      </c>
      <c r="G4014" s="31">
        <v>64528.777000000002</v>
      </c>
      <c r="H4014" s="31">
        <v>64091.754000000001</v>
      </c>
    </row>
    <row r="4015" spans="1:8" hidden="1">
      <c r="A4015" s="38" t="s">
        <v>9</v>
      </c>
      <c r="B4015" s="31">
        <v>1990</v>
      </c>
      <c r="C4015" s="31">
        <v>54</v>
      </c>
      <c r="D4015" s="31">
        <v>1.43771E-2</v>
      </c>
      <c r="E4015" s="31">
        <v>1.4274490000000001E-2</v>
      </c>
      <c r="F4015" s="31">
        <v>0.98572550999999997</v>
      </c>
      <c r="G4015" s="31">
        <v>63654.73</v>
      </c>
      <c r="H4015" s="31">
        <v>63200.41</v>
      </c>
    </row>
    <row r="4016" spans="1:8" hidden="1">
      <c r="A4016" s="38" t="s">
        <v>9</v>
      </c>
      <c r="B4016" s="31">
        <v>1990</v>
      </c>
      <c r="C4016" s="31">
        <v>55</v>
      </c>
      <c r="D4016" s="31">
        <v>1.51421E-2</v>
      </c>
      <c r="E4016" s="31">
        <v>1.502832E-2</v>
      </c>
      <c r="F4016" s="31">
        <v>0.98497168000000002</v>
      </c>
      <c r="G4016" s="31">
        <v>62746.091</v>
      </c>
      <c r="H4016" s="31">
        <v>62274.607000000004</v>
      </c>
    </row>
    <row r="4017" spans="1:8" hidden="1">
      <c r="A4017" s="38" t="s">
        <v>9</v>
      </c>
      <c r="B4017" s="31">
        <v>1990</v>
      </c>
      <c r="C4017" s="31">
        <v>56</v>
      </c>
      <c r="D4017" s="31">
        <v>1.598397E-2</v>
      </c>
      <c r="E4017" s="31">
        <v>1.5857240000000002E-2</v>
      </c>
      <c r="F4017" s="31">
        <v>0.98414276000000001</v>
      </c>
      <c r="G4017" s="31">
        <v>61803.123</v>
      </c>
      <c r="H4017" s="31">
        <v>61313.108999999997</v>
      </c>
    </row>
    <row r="4018" spans="1:8" hidden="1">
      <c r="A4018" s="38" t="s">
        <v>9</v>
      </c>
      <c r="B4018" s="31">
        <v>1990</v>
      </c>
      <c r="C4018" s="31">
        <v>57</v>
      </c>
      <c r="D4018" s="31">
        <v>1.6966889999999998E-2</v>
      </c>
      <c r="E4018" s="31">
        <v>1.6824160000000001E-2</v>
      </c>
      <c r="F4018" s="31">
        <v>0.98317584000000002</v>
      </c>
      <c r="G4018" s="31">
        <v>60823.095999999998</v>
      </c>
      <c r="H4018" s="31">
        <v>60311.447</v>
      </c>
    </row>
    <row r="4019" spans="1:8" hidden="1">
      <c r="A4019" s="38" t="s">
        <v>9</v>
      </c>
      <c r="B4019" s="31">
        <v>1990</v>
      </c>
      <c r="C4019" s="31">
        <v>58</v>
      </c>
      <c r="D4019" s="31">
        <v>1.8148899999999999E-2</v>
      </c>
      <c r="E4019" s="31">
        <v>1.7985689999999999E-2</v>
      </c>
      <c r="F4019" s="31">
        <v>0.98201430999999995</v>
      </c>
      <c r="G4019" s="31">
        <v>59799.798000000003</v>
      </c>
      <c r="H4019" s="31">
        <v>59262.027999999998</v>
      </c>
    </row>
    <row r="4020" spans="1:8" hidden="1">
      <c r="A4020" s="38" t="s">
        <v>9</v>
      </c>
      <c r="B4020" s="31">
        <v>1990</v>
      </c>
      <c r="C4020" s="31">
        <v>59</v>
      </c>
      <c r="D4020" s="31">
        <v>1.9561930000000002E-2</v>
      </c>
      <c r="E4020" s="31">
        <v>1.9372449999999999E-2</v>
      </c>
      <c r="F4020" s="31">
        <v>0.98062755000000001</v>
      </c>
      <c r="G4020" s="31">
        <v>58724.258000000002</v>
      </c>
      <c r="H4020" s="31">
        <v>58155.440999999999</v>
      </c>
    </row>
    <row r="4021" spans="1:8" hidden="1">
      <c r="A4021" s="38" t="s">
        <v>9</v>
      </c>
      <c r="B4021" s="31">
        <v>1990</v>
      </c>
      <c r="C4021" s="31">
        <v>60</v>
      </c>
      <c r="D4021" s="31">
        <v>2.1216369999999998E-2</v>
      </c>
      <c r="E4021" s="31">
        <v>2.0993669999999999E-2</v>
      </c>
      <c r="F4021" s="31">
        <v>0.97900633000000004</v>
      </c>
      <c r="G4021" s="31">
        <v>57586.625</v>
      </c>
      <c r="H4021" s="31">
        <v>56982.148000000001</v>
      </c>
    </row>
    <row r="4022" spans="1:8" hidden="1">
      <c r="A4022" s="38" t="s">
        <v>9</v>
      </c>
      <c r="B4022" s="31">
        <v>1990</v>
      </c>
      <c r="C4022" s="31">
        <v>61</v>
      </c>
      <c r="D4022" s="31">
        <v>2.3089680000000001E-2</v>
      </c>
      <c r="E4022" s="31">
        <v>2.282615E-2</v>
      </c>
      <c r="F4022" s="31">
        <v>0.97717385000000001</v>
      </c>
      <c r="G4022" s="31">
        <v>56377.67</v>
      </c>
      <c r="H4022" s="31">
        <v>55734.228000000003</v>
      </c>
    </row>
    <row r="4023" spans="1:8" hidden="1">
      <c r="A4023" s="38" t="s">
        <v>9</v>
      </c>
      <c r="B4023" s="31">
        <v>1990</v>
      </c>
      <c r="C4023" s="31">
        <v>62</v>
      </c>
      <c r="D4023" s="31">
        <v>2.514928E-2</v>
      </c>
      <c r="E4023" s="31">
        <v>2.4836960000000002E-2</v>
      </c>
      <c r="F4023" s="31">
        <v>0.97516303999999998</v>
      </c>
      <c r="G4023" s="31">
        <v>55090.785000000003</v>
      </c>
      <c r="H4023" s="31">
        <v>54406.641000000003</v>
      </c>
    </row>
    <row r="4024" spans="1:8" hidden="1">
      <c r="A4024" s="38" t="s">
        <v>9</v>
      </c>
      <c r="B4024" s="31">
        <v>1990</v>
      </c>
      <c r="C4024" s="31">
        <v>63</v>
      </c>
      <c r="D4024" s="31">
        <v>2.7371380000000001E-2</v>
      </c>
      <c r="E4024" s="31">
        <v>2.7001839999999999E-2</v>
      </c>
      <c r="F4024" s="31">
        <v>0.97299815999999995</v>
      </c>
      <c r="G4024" s="31">
        <v>53722.497000000003</v>
      </c>
      <c r="H4024" s="31">
        <v>52997.194000000003</v>
      </c>
    </row>
    <row r="4025" spans="1:8" hidden="1">
      <c r="A4025" s="38" t="s">
        <v>9</v>
      </c>
      <c r="B4025" s="31">
        <v>1990</v>
      </c>
      <c r="C4025" s="31">
        <v>64</v>
      </c>
      <c r="D4025" s="31">
        <v>2.9748320000000002E-2</v>
      </c>
      <c r="E4025" s="31">
        <v>2.9312319999999999E-2</v>
      </c>
      <c r="F4025" s="31">
        <v>0.97068768000000005</v>
      </c>
      <c r="G4025" s="31">
        <v>52271.891000000003</v>
      </c>
      <c r="H4025" s="31">
        <v>51505.786</v>
      </c>
    </row>
    <row r="4026" spans="1:8" hidden="1">
      <c r="A4026" s="38" t="s">
        <v>9</v>
      </c>
      <c r="B4026" s="31">
        <v>1990</v>
      </c>
      <c r="C4026" s="31">
        <v>65</v>
      </c>
      <c r="D4026" s="31">
        <v>3.2317209999999999E-2</v>
      </c>
      <c r="E4026" s="31">
        <v>3.1803320000000003E-2</v>
      </c>
      <c r="F4026" s="31">
        <v>0.96819668000000003</v>
      </c>
      <c r="G4026" s="31">
        <v>50739.680999999997</v>
      </c>
      <c r="H4026" s="31">
        <v>49932.836000000003</v>
      </c>
    </row>
    <row r="4027" spans="1:8" hidden="1">
      <c r="A4027" s="38" t="s">
        <v>9</v>
      </c>
      <c r="B4027" s="31">
        <v>1990</v>
      </c>
      <c r="C4027" s="31">
        <v>66</v>
      </c>
      <c r="D4027" s="31">
        <v>3.513641E-2</v>
      </c>
      <c r="E4027" s="31">
        <v>3.4529789999999998E-2</v>
      </c>
      <c r="F4027" s="31">
        <v>0.96547021</v>
      </c>
      <c r="G4027" s="31">
        <v>49125.991000000002</v>
      </c>
      <c r="H4027" s="31">
        <v>48277.836000000003</v>
      </c>
    </row>
    <row r="4028" spans="1:8" hidden="1">
      <c r="A4028" s="38" t="s">
        <v>9</v>
      </c>
      <c r="B4028" s="31">
        <v>1990</v>
      </c>
      <c r="C4028" s="31">
        <v>67</v>
      </c>
      <c r="D4028" s="31">
        <v>3.8292649999999998E-2</v>
      </c>
      <c r="E4028" s="31">
        <v>3.7573259999999997E-2</v>
      </c>
      <c r="F4028" s="31">
        <v>0.96242673999999995</v>
      </c>
      <c r="G4028" s="31">
        <v>47429.680999999997</v>
      </c>
      <c r="H4028" s="31">
        <v>46538.637000000002</v>
      </c>
    </row>
    <row r="4029" spans="1:8" hidden="1">
      <c r="A4029" s="38" t="s">
        <v>9</v>
      </c>
      <c r="B4029" s="31">
        <v>1990</v>
      </c>
      <c r="C4029" s="31">
        <v>68</v>
      </c>
      <c r="D4029" s="31">
        <v>4.186227E-2</v>
      </c>
      <c r="E4029" s="31">
        <v>4.100401E-2</v>
      </c>
      <c r="F4029" s="31">
        <v>0.95899599000000002</v>
      </c>
      <c r="G4029" s="31">
        <v>45647.593000000001</v>
      </c>
      <c r="H4029" s="31">
        <v>44711.726000000002</v>
      </c>
    </row>
    <row r="4030" spans="1:8" hidden="1">
      <c r="A4030" s="38" t="s">
        <v>9</v>
      </c>
      <c r="B4030" s="31">
        <v>1990</v>
      </c>
      <c r="C4030" s="31">
        <v>69</v>
      </c>
      <c r="D4030" s="31">
        <v>4.5877029999999999E-2</v>
      </c>
      <c r="E4030" s="31">
        <v>4.4848279999999997E-2</v>
      </c>
      <c r="F4030" s="31">
        <v>0.95515172000000004</v>
      </c>
      <c r="G4030" s="31">
        <v>43775.858</v>
      </c>
      <c r="H4030" s="31">
        <v>42794.222000000002</v>
      </c>
    </row>
    <row r="4031" spans="1:8" hidden="1">
      <c r="A4031" s="38" t="s">
        <v>9</v>
      </c>
      <c r="B4031" s="31">
        <v>1990</v>
      </c>
      <c r="C4031" s="31">
        <v>70</v>
      </c>
      <c r="D4031" s="31">
        <v>5.0364029999999997E-2</v>
      </c>
      <c r="E4031" s="31">
        <v>4.9126919999999998E-2</v>
      </c>
      <c r="F4031" s="31">
        <v>0.95087308000000004</v>
      </c>
      <c r="G4031" s="31">
        <v>41812.586000000003</v>
      </c>
      <c r="H4031" s="31">
        <v>40785.525000000001</v>
      </c>
    </row>
    <row r="4032" spans="1:8" hidden="1">
      <c r="A4032" s="38" t="s">
        <v>9</v>
      </c>
      <c r="B4032" s="31">
        <v>1990</v>
      </c>
      <c r="C4032" s="31">
        <v>71</v>
      </c>
      <c r="D4032" s="31">
        <v>5.5302360000000002E-2</v>
      </c>
      <c r="E4032" s="31">
        <v>5.381433E-2</v>
      </c>
      <c r="F4032" s="31">
        <v>0.94618566999999998</v>
      </c>
      <c r="G4032" s="31">
        <v>39758.463000000003</v>
      </c>
      <c r="H4032" s="31">
        <v>38688.675000000003</v>
      </c>
    </row>
    <row r="4033" spans="1:8" hidden="1">
      <c r="A4033" s="38" t="s">
        <v>9</v>
      </c>
      <c r="B4033" s="31">
        <v>1990</v>
      </c>
      <c r="C4033" s="31">
        <v>72</v>
      </c>
      <c r="D4033" s="31">
        <v>6.0641180000000003E-2</v>
      </c>
      <c r="E4033" s="31">
        <v>5.8856619999999998E-2</v>
      </c>
      <c r="F4033" s="31">
        <v>0.94114337999999997</v>
      </c>
      <c r="G4033" s="31">
        <v>37618.887999999999</v>
      </c>
      <c r="H4033" s="31">
        <v>36511.828000000001</v>
      </c>
    </row>
    <row r="4034" spans="1:8" hidden="1">
      <c r="A4034" s="38" t="s">
        <v>9</v>
      </c>
      <c r="B4034" s="31">
        <v>1990</v>
      </c>
      <c r="C4034" s="31">
        <v>73</v>
      </c>
      <c r="D4034" s="31">
        <v>6.6367490000000001E-2</v>
      </c>
      <c r="E4034" s="31">
        <v>6.4235899999999999E-2</v>
      </c>
      <c r="F4034" s="31">
        <v>0.93576409999999999</v>
      </c>
      <c r="G4034" s="31">
        <v>35404.767999999996</v>
      </c>
      <c r="H4034" s="31">
        <v>34267.639000000003</v>
      </c>
    </row>
    <row r="4035" spans="1:8" hidden="1">
      <c r="A4035" s="38" t="s">
        <v>9</v>
      </c>
      <c r="B4035" s="31">
        <v>1990</v>
      </c>
      <c r="C4035" s="31">
        <v>74</v>
      </c>
      <c r="D4035" s="31">
        <v>7.2502860000000002E-2</v>
      </c>
      <c r="E4035" s="31">
        <v>6.9966470000000003E-2</v>
      </c>
      <c r="F4035" s="31">
        <v>0.93003353</v>
      </c>
      <c r="G4035" s="31">
        <v>33130.51</v>
      </c>
      <c r="H4035" s="31">
        <v>31971.498</v>
      </c>
    </row>
    <row r="4036" spans="1:8" hidden="1">
      <c r="A4036" s="38" t="s">
        <v>9</v>
      </c>
      <c r="B4036" s="31">
        <v>1990</v>
      </c>
      <c r="C4036" s="31">
        <v>75</v>
      </c>
      <c r="D4036" s="31">
        <v>7.9156790000000005E-2</v>
      </c>
      <c r="E4036" s="31">
        <v>7.6143169999999996E-2</v>
      </c>
      <c r="F4036" s="31">
        <v>0.92385682999999996</v>
      </c>
      <c r="G4036" s="31">
        <v>30812.485000000001</v>
      </c>
      <c r="H4036" s="31">
        <v>29639.404999999999</v>
      </c>
    </row>
    <row r="4037" spans="1:8" hidden="1">
      <c r="A4037" s="38" t="s">
        <v>9</v>
      </c>
      <c r="B4037" s="31">
        <v>1990</v>
      </c>
      <c r="C4037" s="31">
        <v>76</v>
      </c>
      <c r="D4037" s="31">
        <v>8.6450719999999995E-2</v>
      </c>
      <c r="E4037" s="31">
        <v>8.2868689999999995E-2</v>
      </c>
      <c r="F4037" s="31">
        <v>0.91713131000000003</v>
      </c>
      <c r="G4037" s="31">
        <v>28466.325000000001</v>
      </c>
      <c r="H4037" s="31">
        <v>27286.842000000001</v>
      </c>
    </row>
    <row r="4038" spans="1:8" hidden="1">
      <c r="A4038" s="38" t="s">
        <v>9</v>
      </c>
      <c r="B4038" s="31">
        <v>1990</v>
      </c>
      <c r="C4038" s="31">
        <v>77</v>
      </c>
      <c r="D4038" s="31">
        <v>9.4536120000000001E-2</v>
      </c>
      <c r="E4038" s="31">
        <v>9.0269269999999999E-2</v>
      </c>
      <c r="F4038" s="31">
        <v>0.90973073000000004</v>
      </c>
      <c r="G4038" s="31">
        <v>26107.358</v>
      </c>
      <c r="H4038" s="31">
        <v>24929.011999999999</v>
      </c>
    </row>
    <row r="4039" spans="1:8" hidden="1">
      <c r="A4039" s="38" t="s">
        <v>9</v>
      </c>
      <c r="B4039" s="31">
        <v>1990</v>
      </c>
      <c r="C4039" s="31">
        <v>78</v>
      </c>
      <c r="D4039" s="31">
        <v>0.10358843</v>
      </c>
      <c r="E4039" s="31">
        <v>9.8487350000000001E-2</v>
      </c>
      <c r="F4039" s="31">
        <v>0.90151265000000003</v>
      </c>
      <c r="G4039" s="31">
        <v>23750.666000000001</v>
      </c>
      <c r="H4039" s="31">
        <v>22581.096000000001</v>
      </c>
    </row>
    <row r="4040" spans="1:8" hidden="1">
      <c r="A4040" s="38" t="s">
        <v>9</v>
      </c>
      <c r="B4040" s="31">
        <v>1990</v>
      </c>
      <c r="C4040" s="31">
        <v>79</v>
      </c>
      <c r="D4040" s="31">
        <v>0.11365689</v>
      </c>
      <c r="E4040" s="31">
        <v>0.10754526</v>
      </c>
      <c r="F4040" s="31">
        <v>0.89245474000000002</v>
      </c>
      <c r="G4040" s="31">
        <v>21411.526000000002</v>
      </c>
      <c r="H4040" s="31">
        <v>20260.171999999999</v>
      </c>
    </row>
    <row r="4041" spans="1:8" hidden="1">
      <c r="A4041" s="38" t="s">
        <v>9</v>
      </c>
      <c r="B4041" s="31">
        <v>1990</v>
      </c>
      <c r="C4041" s="31">
        <v>80</v>
      </c>
      <c r="D4041" s="31">
        <v>0.12474915</v>
      </c>
      <c r="E4041" s="31">
        <v>0.11742482</v>
      </c>
      <c r="F4041" s="31">
        <v>0.88257518000000001</v>
      </c>
      <c r="G4041" s="31">
        <v>19108.817999999999</v>
      </c>
      <c r="H4041" s="31">
        <v>17986.893</v>
      </c>
    </row>
    <row r="4042" spans="1:8" hidden="1">
      <c r="A4042" s="38" t="s">
        <v>9</v>
      </c>
      <c r="B4042" s="31">
        <v>1990</v>
      </c>
      <c r="C4042" s="31">
        <v>81</v>
      </c>
      <c r="D4042" s="31">
        <v>0.13678218</v>
      </c>
      <c r="E4042" s="31">
        <v>0.12802632</v>
      </c>
      <c r="F4042" s="31">
        <v>0.87197367999999997</v>
      </c>
      <c r="G4042" s="31">
        <v>16864.968000000001</v>
      </c>
      <c r="H4042" s="31">
        <v>15785.388000000001</v>
      </c>
    </row>
    <row r="4043" spans="1:8" hidden="1">
      <c r="A4043" s="38" t="s">
        <v>9</v>
      </c>
      <c r="B4043" s="31">
        <v>1990</v>
      </c>
      <c r="C4043" s="31">
        <v>82</v>
      </c>
      <c r="D4043" s="31">
        <v>0.14963293999999999</v>
      </c>
      <c r="E4043" s="31">
        <v>0.13921720000000001</v>
      </c>
      <c r="F4043" s="31">
        <v>0.86078279999999996</v>
      </c>
      <c r="G4043" s="31">
        <v>14705.808000000001</v>
      </c>
      <c r="H4043" s="31">
        <v>13682.157999999999</v>
      </c>
    </row>
    <row r="4044" spans="1:8" hidden="1">
      <c r="A4044" s="38" t="s">
        <v>9</v>
      </c>
      <c r="B4044" s="31">
        <v>1990</v>
      </c>
      <c r="C4044" s="31">
        <v>83</v>
      </c>
      <c r="D4044" s="31">
        <v>0.16322128</v>
      </c>
      <c r="E4044" s="31">
        <v>0.15090576</v>
      </c>
      <c r="F4044" s="31">
        <v>0.84909424</v>
      </c>
      <c r="G4044" s="31">
        <v>12658.507</v>
      </c>
      <c r="H4044" s="31">
        <v>11703.386</v>
      </c>
    </row>
    <row r="4045" spans="1:8" hidden="1">
      <c r="A4045" s="38" t="s">
        <v>9</v>
      </c>
      <c r="B4045" s="31">
        <v>1990</v>
      </c>
      <c r="C4045" s="31">
        <v>84</v>
      </c>
      <c r="D4045" s="31">
        <v>0.17751982999999999</v>
      </c>
      <c r="E4045" s="31">
        <v>0.16304773</v>
      </c>
      <c r="F4045" s="31">
        <v>0.83695227000000005</v>
      </c>
      <c r="G4045" s="31">
        <v>10748.264999999999</v>
      </c>
      <c r="H4045" s="31">
        <v>9872.0249999999996</v>
      </c>
    </row>
    <row r="4046" spans="1:8" hidden="1">
      <c r="A4046" s="38" t="s">
        <v>9</v>
      </c>
      <c r="B4046" s="31">
        <v>1990</v>
      </c>
      <c r="C4046" s="31">
        <v>85</v>
      </c>
      <c r="D4046" s="31">
        <v>0.19259476</v>
      </c>
      <c r="E4046" s="31">
        <v>0.17567748</v>
      </c>
      <c r="F4046" s="31">
        <v>0.82432251999999995</v>
      </c>
      <c r="G4046" s="31">
        <v>8995.7849999999999</v>
      </c>
      <c r="H4046" s="31">
        <v>8205.607</v>
      </c>
    </row>
    <row r="4047" spans="1:8" hidden="1">
      <c r="A4047" s="38" t="s">
        <v>9</v>
      </c>
      <c r="B4047" s="31">
        <v>1990</v>
      </c>
      <c r="C4047" s="31">
        <v>86</v>
      </c>
      <c r="D4047" s="31">
        <v>0.20854786</v>
      </c>
      <c r="E4047" s="31">
        <v>0.18885519000000001</v>
      </c>
      <c r="F4047" s="31">
        <v>0.81114481000000005</v>
      </c>
      <c r="G4047" s="31">
        <v>7415.4279999999999</v>
      </c>
      <c r="H4047" s="31">
        <v>6715.2070000000003</v>
      </c>
    </row>
    <row r="4048" spans="1:8" hidden="1">
      <c r="A4048" s="38" t="s">
        <v>9</v>
      </c>
      <c r="B4048" s="31">
        <v>1990</v>
      </c>
      <c r="C4048" s="31">
        <v>87</v>
      </c>
      <c r="D4048" s="31">
        <v>0.22550592999999999</v>
      </c>
      <c r="E4048" s="31">
        <v>0.20265588000000001</v>
      </c>
      <c r="F4048" s="31">
        <v>0.79734411999999999</v>
      </c>
      <c r="G4048" s="31">
        <v>6014.9859999999999</v>
      </c>
      <c r="H4048" s="31">
        <v>5405.5</v>
      </c>
    </row>
    <row r="4049" spans="1:8" hidden="1">
      <c r="A4049" s="38" t="s">
        <v>9</v>
      </c>
      <c r="B4049" s="31">
        <v>1990</v>
      </c>
      <c r="C4049" s="31">
        <v>88</v>
      </c>
      <c r="D4049" s="31">
        <v>0.24361940000000001</v>
      </c>
      <c r="E4049" s="31">
        <v>0.21716642</v>
      </c>
      <c r="F4049" s="31">
        <v>0.78283358000000003</v>
      </c>
      <c r="G4049" s="31">
        <v>4796.0140000000001</v>
      </c>
      <c r="H4049" s="31">
        <v>4275.2470000000003</v>
      </c>
    </row>
    <row r="4050" spans="1:8" hidden="1">
      <c r="A4050" s="38" t="s">
        <v>9</v>
      </c>
      <c r="B4050" s="31">
        <v>1990</v>
      </c>
      <c r="C4050" s="31">
        <v>89</v>
      </c>
      <c r="D4050" s="31">
        <v>0.26303338999999998</v>
      </c>
      <c r="E4050" s="31">
        <v>0.2324609</v>
      </c>
      <c r="F4050" s="31">
        <v>0.76753910000000003</v>
      </c>
      <c r="G4050" s="31">
        <v>3754.4810000000002</v>
      </c>
      <c r="H4050" s="31">
        <v>3318.096</v>
      </c>
    </row>
    <row r="4051" spans="1:8" hidden="1">
      <c r="A4051" s="38" t="s">
        <v>9</v>
      </c>
      <c r="B4051" s="31">
        <v>1990</v>
      </c>
      <c r="C4051" s="31">
        <v>90</v>
      </c>
      <c r="D4051" s="31">
        <v>0.28383971000000002</v>
      </c>
      <c r="E4051" s="31">
        <v>0.2485636</v>
      </c>
      <c r="F4051" s="31">
        <v>0.7514364</v>
      </c>
      <c r="G4051" s="31">
        <v>2881.7109999999998</v>
      </c>
      <c r="H4051" s="31">
        <v>2523.5659999999998</v>
      </c>
    </row>
    <row r="4052" spans="1:8" hidden="1">
      <c r="A4052" s="38" t="s">
        <v>9</v>
      </c>
      <c r="B4052" s="31">
        <v>1990</v>
      </c>
      <c r="C4052" s="31">
        <v>91</v>
      </c>
      <c r="D4052" s="31">
        <v>0.30619878</v>
      </c>
      <c r="E4052" s="31">
        <v>0.26554413999999998</v>
      </c>
      <c r="F4052" s="31">
        <v>0.73445585999999996</v>
      </c>
      <c r="G4052" s="31">
        <v>2165.422</v>
      </c>
      <c r="H4052" s="31">
        <v>1877.915</v>
      </c>
    </row>
    <row r="4053" spans="1:8" hidden="1">
      <c r="A4053" s="38" t="s">
        <v>9</v>
      </c>
      <c r="B4053" s="31">
        <v>1990</v>
      </c>
      <c r="C4053" s="31">
        <v>92</v>
      </c>
      <c r="D4053" s="31">
        <v>0.33025914000000001</v>
      </c>
      <c r="E4053" s="31">
        <v>0.28345271999999999</v>
      </c>
      <c r="F4053" s="31">
        <v>0.71654728000000001</v>
      </c>
      <c r="G4053" s="31">
        <v>1590.4069999999999</v>
      </c>
      <c r="H4053" s="31">
        <v>1365.0039999999999</v>
      </c>
    </row>
    <row r="4054" spans="1:8" hidden="1">
      <c r="A4054" s="38" t="s">
        <v>9</v>
      </c>
      <c r="B4054" s="31">
        <v>1990</v>
      </c>
      <c r="C4054" s="31">
        <v>93</v>
      </c>
      <c r="D4054" s="31">
        <v>0.35594068000000001</v>
      </c>
      <c r="E4054" s="31">
        <v>0.30216438000000001</v>
      </c>
      <c r="F4054" s="31">
        <v>0.69783561999999999</v>
      </c>
      <c r="G4054" s="31">
        <v>1139.6020000000001</v>
      </c>
      <c r="H4054" s="31">
        <v>967.428</v>
      </c>
    </row>
    <row r="4055" spans="1:8" hidden="1">
      <c r="A4055" s="38" t="s">
        <v>9</v>
      </c>
      <c r="B4055" s="31">
        <v>1990</v>
      </c>
      <c r="C4055" s="31">
        <v>94</v>
      </c>
      <c r="D4055" s="31">
        <v>0.38317455</v>
      </c>
      <c r="E4055" s="31">
        <v>0.32156649999999998</v>
      </c>
      <c r="F4055" s="31">
        <v>0.67843350000000002</v>
      </c>
      <c r="G4055" s="31">
        <v>795.255</v>
      </c>
      <c r="H4055" s="31">
        <v>667.39099999999996</v>
      </c>
    </row>
    <row r="4056" spans="1:8" hidden="1">
      <c r="A4056" s="38" t="s">
        <v>9</v>
      </c>
      <c r="B4056" s="31">
        <v>1990</v>
      </c>
      <c r="C4056" s="31">
        <v>95</v>
      </c>
      <c r="D4056" s="31">
        <v>0.41147985999999998</v>
      </c>
      <c r="E4056" s="31">
        <v>0.3412675</v>
      </c>
      <c r="F4056" s="31">
        <v>0.65873250000000005</v>
      </c>
      <c r="G4056" s="31">
        <v>539.52700000000004</v>
      </c>
      <c r="H4056" s="31">
        <v>447.46600000000001</v>
      </c>
    </row>
    <row r="4057" spans="1:8" hidden="1">
      <c r="A4057" s="38" t="s">
        <v>9</v>
      </c>
      <c r="B4057" s="31">
        <v>1990</v>
      </c>
      <c r="C4057" s="31">
        <v>96</v>
      </c>
      <c r="D4057" s="31">
        <v>0.44013465000000002</v>
      </c>
      <c r="E4057" s="31">
        <v>0.36074620000000002</v>
      </c>
      <c r="F4057" s="31">
        <v>0.63925379999999998</v>
      </c>
      <c r="G4057" s="31">
        <v>355.404</v>
      </c>
      <c r="H4057" s="31">
        <v>291.29899999999998</v>
      </c>
    </row>
    <row r="4058" spans="1:8" hidden="1">
      <c r="A4058" s="38" t="s">
        <v>9</v>
      </c>
      <c r="B4058" s="31">
        <v>1990</v>
      </c>
      <c r="C4058" s="31">
        <v>97</v>
      </c>
      <c r="D4058" s="31">
        <v>0.46852221999999999</v>
      </c>
      <c r="E4058" s="31">
        <v>0.37959733000000001</v>
      </c>
      <c r="F4058" s="31">
        <v>0.62040267000000004</v>
      </c>
      <c r="G4058" s="31">
        <v>227.19399999999999</v>
      </c>
      <c r="H4058" s="31">
        <v>184.07300000000001</v>
      </c>
    </row>
    <row r="4059" spans="1:8" hidden="1">
      <c r="A4059" s="38" t="s">
        <v>9</v>
      </c>
      <c r="B4059" s="31">
        <v>1990</v>
      </c>
      <c r="C4059" s="31">
        <v>98</v>
      </c>
      <c r="D4059" s="31">
        <v>0.49605513000000001</v>
      </c>
      <c r="E4059" s="31">
        <v>0.39747128999999998</v>
      </c>
      <c r="F4059" s="31">
        <v>0.60252870999999997</v>
      </c>
      <c r="G4059" s="31">
        <v>140.95099999999999</v>
      </c>
      <c r="H4059" s="31">
        <v>112.93899999999999</v>
      </c>
    </row>
    <row r="4060" spans="1:8" hidden="1">
      <c r="A4060" s="38" t="s">
        <v>9</v>
      </c>
      <c r="B4060" s="31">
        <v>1990</v>
      </c>
      <c r="C4060" s="31">
        <v>99</v>
      </c>
      <c r="D4060" s="31">
        <v>0.52263866999999997</v>
      </c>
      <c r="E4060" s="31">
        <v>0.41435872000000001</v>
      </c>
      <c r="F4060" s="31">
        <v>0.58564128000000004</v>
      </c>
      <c r="G4060" s="31">
        <v>84.927000000000007</v>
      </c>
      <c r="H4060" s="31">
        <v>67.331999999999994</v>
      </c>
    </row>
    <row r="4061" spans="1:8" hidden="1">
      <c r="A4061" s="38" t="s">
        <v>9</v>
      </c>
      <c r="B4061" s="31">
        <v>1991</v>
      </c>
      <c r="C4061" s="31">
        <v>1</v>
      </c>
      <c r="D4061" s="31">
        <v>9.3065700000000001E-3</v>
      </c>
      <c r="E4061" s="31">
        <v>9.2634699999999993E-3</v>
      </c>
      <c r="F4061" s="31">
        <v>0.99073652999999995</v>
      </c>
      <c r="G4061" s="31">
        <v>91361.3</v>
      </c>
      <c r="H4061" s="31">
        <v>90938.138999999996</v>
      </c>
    </row>
    <row r="4062" spans="1:8" hidden="1">
      <c r="A4062" s="38" t="s">
        <v>9</v>
      </c>
      <c r="B4062" s="31">
        <v>1991</v>
      </c>
      <c r="C4062" s="31">
        <v>2</v>
      </c>
      <c r="D4062" s="31">
        <v>8.7391699999999992E-3</v>
      </c>
      <c r="E4062" s="31">
        <v>8.7011499999999995E-3</v>
      </c>
      <c r="F4062" s="31">
        <v>0.99129884999999995</v>
      </c>
      <c r="G4062" s="31">
        <v>90514.976999999999</v>
      </c>
      <c r="H4062" s="31">
        <v>90121.184999999998</v>
      </c>
    </row>
    <row r="4063" spans="1:8" hidden="1">
      <c r="A4063" s="38" t="s">
        <v>9</v>
      </c>
      <c r="B4063" s="31">
        <v>1991</v>
      </c>
      <c r="C4063" s="31">
        <v>3</v>
      </c>
      <c r="D4063" s="31">
        <v>8.1976299999999992E-3</v>
      </c>
      <c r="E4063" s="31">
        <v>8.1641700000000001E-3</v>
      </c>
      <c r="F4063" s="31">
        <v>0.99183582999999997</v>
      </c>
      <c r="G4063" s="31">
        <v>89727.392999999996</v>
      </c>
      <c r="H4063" s="31">
        <v>89361.118000000002</v>
      </c>
    </row>
    <row r="4064" spans="1:8" hidden="1">
      <c r="A4064" s="38" t="s">
        <v>9</v>
      </c>
      <c r="B4064" s="31">
        <v>1991</v>
      </c>
      <c r="C4064" s="31">
        <v>4</v>
      </c>
      <c r="D4064" s="31">
        <v>7.6147699999999999E-3</v>
      </c>
      <c r="E4064" s="31">
        <v>7.5858899999999996E-3</v>
      </c>
      <c r="F4064" s="31">
        <v>0.99241411000000002</v>
      </c>
      <c r="G4064" s="31">
        <v>88994.842999999993</v>
      </c>
      <c r="H4064" s="31">
        <v>88657.29</v>
      </c>
    </row>
    <row r="4065" spans="1:8" hidden="1">
      <c r="A4065" s="38" t="s">
        <v>9</v>
      </c>
      <c r="B4065" s="31">
        <v>1991</v>
      </c>
      <c r="C4065" s="31">
        <v>5</v>
      </c>
      <c r="D4065" s="31">
        <v>6.9575399999999999E-3</v>
      </c>
      <c r="E4065" s="31">
        <v>6.93342E-3</v>
      </c>
      <c r="F4065" s="31">
        <v>0.99306658000000003</v>
      </c>
      <c r="G4065" s="31">
        <v>88319.737999999998</v>
      </c>
      <c r="H4065" s="31">
        <v>88013.558999999994</v>
      </c>
    </row>
    <row r="4066" spans="1:8" hidden="1">
      <c r="A4066" s="38" t="s">
        <v>9</v>
      </c>
      <c r="B4066" s="31">
        <v>1991</v>
      </c>
      <c r="C4066" s="31">
        <v>6</v>
      </c>
      <c r="D4066" s="31">
        <v>6.2236499999999998E-3</v>
      </c>
      <c r="E4066" s="31">
        <v>6.20434E-3</v>
      </c>
      <c r="F4066" s="31">
        <v>0.99379565999999997</v>
      </c>
      <c r="G4066" s="31">
        <v>87707.38</v>
      </c>
      <c r="H4066" s="31">
        <v>87435.297000000006</v>
      </c>
    </row>
    <row r="4067" spans="1:8" hidden="1">
      <c r="A4067" s="38" t="s">
        <v>9</v>
      </c>
      <c r="B4067" s="31">
        <v>1991</v>
      </c>
      <c r="C4067" s="31">
        <v>7</v>
      </c>
      <c r="D4067" s="31">
        <v>5.4410700000000001E-3</v>
      </c>
      <c r="E4067" s="31">
        <v>5.4263100000000002E-3</v>
      </c>
      <c r="F4067" s="31">
        <v>0.99457368999999995</v>
      </c>
      <c r="G4067" s="31">
        <v>87163.214000000007</v>
      </c>
      <c r="H4067" s="31">
        <v>86926.726999999999</v>
      </c>
    </row>
    <row r="4068" spans="1:8" hidden="1">
      <c r="A4068" s="38" t="s">
        <v>9</v>
      </c>
      <c r="B4068" s="31">
        <v>1991</v>
      </c>
      <c r="C4068" s="31">
        <v>8</v>
      </c>
      <c r="D4068" s="31">
        <v>4.6838399999999999E-3</v>
      </c>
      <c r="E4068" s="31">
        <v>4.6728999999999998E-3</v>
      </c>
      <c r="F4068" s="31">
        <v>0.99532710000000002</v>
      </c>
      <c r="G4068" s="31">
        <v>86690.240000000005</v>
      </c>
      <c r="H4068" s="31">
        <v>86487.691999999995</v>
      </c>
    </row>
    <row r="4069" spans="1:8" hidden="1">
      <c r="A4069" s="38" t="s">
        <v>9</v>
      </c>
      <c r="B4069" s="31">
        <v>1991</v>
      </c>
      <c r="C4069" s="31">
        <v>9</v>
      </c>
      <c r="D4069" s="31">
        <v>4.0151099999999997E-3</v>
      </c>
      <c r="E4069" s="31">
        <v>4.0070699999999997E-3</v>
      </c>
      <c r="F4069" s="31">
        <v>0.99599293</v>
      </c>
      <c r="G4069" s="31">
        <v>86285.145000000004</v>
      </c>
      <c r="H4069" s="31">
        <v>86112.269</v>
      </c>
    </row>
    <row r="4070" spans="1:8" hidden="1">
      <c r="A4070" s="38" t="s">
        <v>9</v>
      </c>
      <c r="B4070" s="31">
        <v>1991</v>
      </c>
      <c r="C4070" s="31">
        <v>10</v>
      </c>
      <c r="D4070" s="31">
        <v>3.4892600000000001E-3</v>
      </c>
      <c r="E4070" s="31">
        <v>3.4831900000000002E-3</v>
      </c>
      <c r="F4070" s="31">
        <v>0.99651681000000003</v>
      </c>
      <c r="G4070" s="31">
        <v>85939.394</v>
      </c>
      <c r="H4070" s="31">
        <v>85789.722999999998</v>
      </c>
    </row>
    <row r="4071" spans="1:8" hidden="1">
      <c r="A4071" s="38" t="s">
        <v>9</v>
      </c>
      <c r="B4071" s="31">
        <v>1991</v>
      </c>
      <c r="C4071" s="31">
        <v>11</v>
      </c>
      <c r="D4071" s="31">
        <v>3.12927E-3</v>
      </c>
      <c r="E4071" s="31">
        <v>3.12438E-3</v>
      </c>
      <c r="F4071" s="31">
        <v>0.99687561999999996</v>
      </c>
      <c r="G4071" s="31">
        <v>85640.051000000007</v>
      </c>
      <c r="H4071" s="31">
        <v>85506.264999999999</v>
      </c>
    </row>
    <row r="4072" spans="1:8" hidden="1">
      <c r="A4072" s="38" t="s">
        <v>9</v>
      </c>
      <c r="B4072" s="31">
        <v>1991</v>
      </c>
      <c r="C4072" s="31">
        <v>12</v>
      </c>
      <c r="D4072" s="31">
        <v>2.9296499999999998E-3</v>
      </c>
      <c r="E4072" s="31">
        <v>2.9253700000000001E-3</v>
      </c>
      <c r="F4072" s="31">
        <v>0.99707462999999996</v>
      </c>
      <c r="G4072" s="31">
        <v>85372.479000000007</v>
      </c>
      <c r="H4072" s="31">
        <v>85247.606</v>
      </c>
    </row>
    <row r="4073" spans="1:8" hidden="1">
      <c r="A4073" s="38" t="s">
        <v>9</v>
      </c>
      <c r="B4073" s="31">
        <v>1991</v>
      </c>
      <c r="C4073" s="31">
        <v>13</v>
      </c>
      <c r="D4073" s="31">
        <v>2.8842400000000002E-3</v>
      </c>
      <c r="E4073" s="31">
        <v>2.8800800000000001E-3</v>
      </c>
      <c r="F4073" s="31">
        <v>0.99711992000000005</v>
      </c>
      <c r="G4073" s="31">
        <v>85122.732999999993</v>
      </c>
      <c r="H4073" s="31">
        <v>85000.153000000006</v>
      </c>
    </row>
    <row r="4074" spans="1:8" hidden="1">
      <c r="A4074" s="38" t="s">
        <v>9</v>
      </c>
      <c r="B4074" s="31">
        <v>1991</v>
      </c>
      <c r="C4074" s="31">
        <v>14</v>
      </c>
      <c r="D4074" s="31">
        <v>2.97175E-3</v>
      </c>
      <c r="E4074" s="31">
        <v>2.9673400000000002E-3</v>
      </c>
      <c r="F4074" s="31">
        <v>0.99703266000000002</v>
      </c>
      <c r="G4074" s="31">
        <v>84877.572</v>
      </c>
      <c r="H4074" s="31">
        <v>84751.642000000007</v>
      </c>
    </row>
    <row r="4075" spans="1:8" hidden="1">
      <c r="A4075" s="38" t="s">
        <v>9</v>
      </c>
      <c r="B4075" s="31">
        <v>1991</v>
      </c>
      <c r="C4075" s="31">
        <v>15</v>
      </c>
      <c r="D4075" s="31">
        <v>3.17279E-3</v>
      </c>
      <c r="E4075" s="31">
        <v>3.1677699999999999E-3</v>
      </c>
      <c r="F4075" s="31">
        <v>0.99683222999999999</v>
      </c>
      <c r="G4075" s="31">
        <v>84625.712</v>
      </c>
      <c r="H4075" s="31">
        <v>84491.673999999999</v>
      </c>
    </row>
    <row r="4076" spans="1:8" hidden="1">
      <c r="A4076" s="38" t="s">
        <v>9</v>
      </c>
      <c r="B4076" s="31">
        <v>1991</v>
      </c>
      <c r="C4076" s="31">
        <v>16</v>
      </c>
      <c r="D4076" s="31">
        <v>3.4592300000000002E-3</v>
      </c>
      <c r="E4076" s="31">
        <v>3.4532500000000002E-3</v>
      </c>
      <c r="F4076" s="31">
        <v>0.99654675000000004</v>
      </c>
      <c r="G4076" s="31">
        <v>84357.637000000002</v>
      </c>
      <c r="H4076" s="31">
        <v>84211.982999999993</v>
      </c>
    </row>
    <row r="4077" spans="1:8" hidden="1">
      <c r="A4077" s="38" t="s">
        <v>9</v>
      </c>
      <c r="B4077" s="31">
        <v>1991</v>
      </c>
      <c r="C4077" s="31">
        <v>17</v>
      </c>
      <c r="D4077" s="31">
        <v>3.7944900000000002E-3</v>
      </c>
      <c r="E4077" s="31">
        <v>3.7873E-3</v>
      </c>
      <c r="F4077" s="31">
        <v>0.99621269999999995</v>
      </c>
      <c r="G4077" s="31">
        <v>84066.328999999998</v>
      </c>
      <c r="H4077" s="31">
        <v>83907.137000000002</v>
      </c>
    </row>
    <row r="4078" spans="1:8" hidden="1">
      <c r="A4078" s="38" t="s">
        <v>9</v>
      </c>
      <c r="B4078" s="31">
        <v>1991</v>
      </c>
      <c r="C4078" s="31">
        <v>18</v>
      </c>
      <c r="D4078" s="31">
        <v>4.1450799999999998E-3</v>
      </c>
      <c r="E4078" s="31">
        <v>4.1365100000000004E-3</v>
      </c>
      <c r="F4078" s="31">
        <v>0.99586348999999996</v>
      </c>
      <c r="G4078" s="31">
        <v>83747.944000000003</v>
      </c>
      <c r="H4078" s="31">
        <v>83574.732000000004</v>
      </c>
    </row>
    <row r="4079" spans="1:8" hidden="1">
      <c r="A4079" s="38" t="s">
        <v>9</v>
      </c>
      <c r="B4079" s="31">
        <v>1991</v>
      </c>
      <c r="C4079" s="31">
        <v>19</v>
      </c>
      <c r="D4079" s="31">
        <v>4.4733899999999998E-3</v>
      </c>
      <c r="E4079" s="31">
        <v>4.4634100000000001E-3</v>
      </c>
      <c r="F4079" s="31">
        <v>0.99553659000000005</v>
      </c>
      <c r="G4079" s="31">
        <v>83401.52</v>
      </c>
      <c r="H4079" s="31">
        <v>83215.392000000007</v>
      </c>
    </row>
    <row r="4080" spans="1:8" hidden="1">
      <c r="A4080" s="38" t="s">
        <v>9</v>
      </c>
      <c r="B4080" s="31">
        <v>1991</v>
      </c>
      <c r="C4080" s="31">
        <v>20</v>
      </c>
      <c r="D4080" s="31">
        <v>4.7565200000000002E-3</v>
      </c>
      <c r="E4080" s="31">
        <v>4.7452299999999996E-3</v>
      </c>
      <c r="F4080" s="31">
        <v>0.99525476999999996</v>
      </c>
      <c r="G4080" s="31">
        <v>83029.264999999999</v>
      </c>
      <c r="H4080" s="31">
        <v>82832.267999999996</v>
      </c>
    </row>
    <row r="4081" spans="1:8" hidden="1">
      <c r="A4081" s="38" t="s">
        <v>9</v>
      </c>
      <c r="B4081" s="31">
        <v>1991</v>
      </c>
      <c r="C4081" s="31">
        <v>21</v>
      </c>
      <c r="D4081" s="31">
        <v>4.9818800000000002E-3</v>
      </c>
      <c r="E4081" s="31">
        <v>4.9695E-3</v>
      </c>
      <c r="F4081" s="31">
        <v>0.99503050000000004</v>
      </c>
      <c r="G4081" s="31">
        <v>82635.271999999997</v>
      </c>
      <c r="H4081" s="31">
        <v>82429.944000000003</v>
      </c>
    </row>
    <row r="4082" spans="1:8" hidden="1">
      <c r="A4082" s="38" t="s">
        <v>9</v>
      </c>
      <c r="B4082" s="31">
        <v>1991</v>
      </c>
      <c r="C4082" s="31">
        <v>22</v>
      </c>
      <c r="D4082" s="31">
        <v>5.1479100000000003E-3</v>
      </c>
      <c r="E4082" s="31">
        <v>5.1346999999999999E-3</v>
      </c>
      <c r="F4082" s="31">
        <v>0.99486529999999995</v>
      </c>
      <c r="G4082" s="31">
        <v>82224.615000000005</v>
      </c>
      <c r="H4082" s="31">
        <v>82013.516000000003</v>
      </c>
    </row>
    <row r="4083" spans="1:8" hidden="1">
      <c r="A4083" s="38" t="s">
        <v>9</v>
      </c>
      <c r="B4083" s="31">
        <v>1991</v>
      </c>
      <c r="C4083" s="31">
        <v>23</v>
      </c>
      <c r="D4083" s="31">
        <v>5.2646699999999999E-3</v>
      </c>
      <c r="E4083" s="31">
        <v>5.2508499999999996E-3</v>
      </c>
      <c r="F4083" s="31">
        <v>0.99474914999999997</v>
      </c>
      <c r="G4083" s="31">
        <v>81802.417000000001</v>
      </c>
      <c r="H4083" s="31">
        <v>81587.650999999998</v>
      </c>
    </row>
    <row r="4084" spans="1:8" hidden="1">
      <c r="A4084" s="38" t="s">
        <v>9</v>
      </c>
      <c r="B4084" s="31">
        <v>1991</v>
      </c>
      <c r="C4084" s="31">
        <v>24</v>
      </c>
      <c r="D4084" s="31">
        <v>5.3482499999999997E-3</v>
      </c>
      <c r="E4084" s="31">
        <v>5.3339900000000003E-3</v>
      </c>
      <c r="F4084" s="31">
        <v>0.99466600999999999</v>
      </c>
      <c r="G4084" s="31">
        <v>81372.884999999995</v>
      </c>
      <c r="H4084" s="31">
        <v>81155.864000000001</v>
      </c>
    </row>
    <row r="4085" spans="1:8" hidden="1">
      <c r="A4085" s="38" t="s">
        <v>9</v>
      </c>
      <c r="B4085" s="31">
        <v>1991</v>
      </c>
      <c r="C4085" s="31">
        <v>25</v>
      </c>
      <c r="D4085" s="31">
        <v>5.4163099999999997E-3</v>
      </c>
      <c r="E4085" s="31">
        <v>5.4016899999999998E-3</v>
      </c>
      <c r="F4085" s="31">
        <v>0.99459830999999999</v>
      </c>
      <c r="G4085" s="31">
        <v>80938.842999999993</v>
      </c>
      <c r="H4085" s="31">
        <v>80720.240000000005</v>
      </c>
    </row>
    <row r="4086" spans="1:8" hidden="1">
      <c r="A4086" s="38" t="s">
        <v>9</v>
      </c>
      <c r="B4086" s="31">
        <v>1991</v>
      </c>
      <c r="C4086" s="31">
        <v>26</v>
      </c>
      <c r="D4086" s="31">
        <v>5.4827599999999997E-3</v>
      </c>
      <c r="E4086" s="31">
        <v>5.4677700000000003E-3</v>
      </c>
      <c r="F4086" s="31">
        <v>0.99453223000000002</v>
      </c>
      <c r="G4086" s="31">
        <v>80501.637000000002</v>
      </c>
      <c r="H4086" s="31">
        <v>80281.554000000004</v>
      </c>
    </row>
    <row r="4087" spans="1:8" hidden="1">
      <c r="A4087" s="38" t="s">
        <v>9</v>
      </c>
      <c r="B4087" s="31">
        <v>1991</v>
      </c>
      <c r="C4087" s="31">
        <v>27</v>
      </c>
      <c r="D4087" s="31">
        <v>5.5591599999999996E-3</v>
      </c>
      <c r="E4087" s="31">
        <v>5.5437500000000001E-3</v>
      </c>
      <c r="F4087" s="31">
        <v>0.99445625000000004</v>
      </c>
      <c r="G4087" s="31">
        <v>80061.471999999994</v>
      </c>
      <c r="H4087" s="31">
        <v>79839.551999999996</v>
      </c>
    </row>
    <row r="4088" spans="1:8" hidden="1">
      <c r="A4088" s="38" t="s">
        <v>9</v>
      </c>
      <c r="B4088" s="31">
        <v>1991</v>
      </c>
      <c r="C4088" s="31">
        <v>28</v>
      </c>
      <c r="D4088" s="31">
        <v>5.6489899999999996E-3</v>
      </c>
      <c r="E4088" s="31">
        <v>5.6330800000000004E-3</v>
      </c>
      <c r="F4088" s="31">
        <v>0.99436692000000004</v>
      </c>
      <c r="G4088" s="31">
        <v>79617.630999999994</v>
      </c>
      <c r="H4088" s="31">
        <v>79393.384999999995</v>
      </c>
    </row>
    <row r="4089" spans="1:8" hidden="1">
      <c r="A4089" s="38" t="s">
        <v>9</v>
      </c>
      <c r="B4089" s="31">
        <v>1991</v>
      </c>
      <c r="C4089" s="31">
        <v>29</v>
      </c>
      <c r="D4089" s="31">
        <v>5.7499099999999996E-3</v>
      </c>
      <c r="E4089" s="31">
        <v>5.7334300000000003E-3</v>
      </c>
      <c r="F4089" s="31">
        <v>0.99426656999999996</v>
      </c>
      <c r="G4089" s="31">
        <v>79169.138999999996</v>
      </c>
      <c r="H4089" s="31">
        <v>78942.183000000005</v>
      </c>
    </row>
    <row r="4090" spans="1:8" hidden="1">
      <c r="A4090" s="38" t="s">
        <v>9</v>
      </c>
      <c r="B4090" s="31">
        <v>1991</v>
      </c>
      <c r="C4090" s="31">
        <v>30</v>
      </c>
      <c r="D4090" s="31">
        <v>5.8575600000000004E-3</v>
      </c>
      <c r="E4090" s="31">
        <v>5.8404499999999996E-3</v>
      </c>
      <c r="F4090" s="31">
        <v>0.99415955</v>
      </c>
      <c r="G4090" s="31">
        <v>78715.228000000003</v>
      </c>
      <c r="H4090" s="31">
        <v>78485.361999999994</v>
      </c>
    </row>
    <row r="4091" spans="1:8" hidden="1">
      <c r="A4091" s="38" t="s">
        <v>9</v>
      </c>
      <c r="B4091" s="31">
        <v>1991</v>
      </c>
      <c r="C4091" s="31">
        <v>31</v>
      </c>
      <c r="D4091" s="31">
        <v>5.9651699999999997E-3</v>
      </c>
      <c r="E4091" s="31">
        <v>5.9474300000000001E-3</v>
      </c>
      <c r="F4091" s="31">
        <v>0.99405257000000002</v>
      </c>
      <c r="G4091" s="31">
        <v>78255.494999999995</v>
      </c>
      <c r="H4091" s="31">
        <v>78022.785999999993</v>
      </c>
    </row>
    <row r="4092" spans="1:8" hidden="1">
      <c r="A4092" s="38" t="s">
        <v>9</v>
      </c>
      <c r="B4092" s="31">
        <v>1991</v>
      </c>
      <c r="C4092" s="31">
        <v>32</v>
      </c>
      <c r="D4092" s="31">
        <v>6.0709099999999997E-3</v>
      </c>
      <c r="E4092" s="31">
        <v>6.0525400000000004E-3</v>
      </c>
      <c r="F4092" s="31">
        <v>0.99394746</v>
      </c>
      <c r="G4092" s="31">
        <v>77790.076000000001</v>
      </c>
      <c r="H4092" s="31">
        <v>77554.661999999997</v>
      </c>
    </row>
    <row r="4093" spans="1:8" hidden="1">
      <c r="A4093" s="38" t="s">
        <v>9</v>
      </c>
      <c r="B4093" s="31">
        <v>1991</v>
      </c>
      <c r="C4093" s="31">
        <v>33</v>
      </c>
      <c r="D4093" s="31">
        <v>6.1761200000000002E-3</v>
      </c>
      <c r="E4093" s="31">
        <v>6.1571100000000004E-3</v>
      </c>
      <c r="F4093" s="31">
        <v>0.99384289000000003</v>
      </c>
      <c r="G4093" s="31">
        <v>77319.248999999996</v>
      </c>
      <c r="H4093" s="31">
        <v>77081.217000000004</v>
      </c>
    </row>
    <row r="4094" spans="1:8" hidden="1">
      <c r="A4094" s="38" t="s">
        <v>9</v>
      </c>
      <c r="B4094" s="31">
        <v>1991</v>
      </c>
      <c r="C4094" s="31">
        <v>34</v>
      </c>
      <c r="D4094" s="31">
        <v>6.2871400000000001E-3</v>
      </c>
      <c r="E4094" s="31">
        <v>6.26743E-3</v>
      </c>
      <c r="F4094" s="31">
        <v>0.99373257000000004</v>
      </c>
      <c r="G4094" s="31">
        <v>76843.186000000002</v>
      </c>
      <c r="H4094" s="31">
        <v>76602.380999999994</v>
      </c>
    </row>
    <row r="4095" spans="1:8" hidden="1">
      <c r="A4095" s="38" t="s">
        <v>9</v>
      </c>
      <c r="B4095" s="31">
        <v>1991</v>
      </c>
      <c r="C4095" s="31">
        <v>35</v>
      </c>
      <c r="D4095" s="31">
        <v>6.4155699999999998E-3</v>
      </c>
      <c r="E4095" s="31">
        <v>6.3950600000000002E-3</v>
      </c>
      <c r="F4095" s="31">
        <v>0.99360493999999999</v>
      </c>
      <c r="G4095" s="31">
        <v>76361.576000000001</v>
      </c>
      <c r="H4095" s="31">
        <v>76117.407999999996</v>
      </c>
    </row>
    <row r="4096" spans="1:8" hidden="1">
      <c r="A4096" s="38" t="s">
        <v>9</v>
      </c>
      <c r="B4096" s="31">
        <v>1991</v>
      </c>
      <c r="C4096" s="31">
        <v>36</v>
      </c>
      <c r="D4096" s="31">
        <v>6.5731699999999997E-3</v>
      </c>
      <c r="E4096" s="31">
        <v>6.5516400000000001E-3</v>
      </c>
      <c r="F4096" s="31">
        <v>0.99344836000000003</v>
      </c>
      <c r="G4096" s="31">
        <v>75873.239000000001</v>
      </c>
      <c r="H4096" s="31">
        <v>75624.691999999995</v>
      </c>
    </row>
    <row r="4097" spans="1:8" hidden="1">
      <c r="A4097" s="38" t="s">
        <v>9</v>
      </c>
      <c r="B4097" s="31">
        <v>1991</v>
      </c>
      <c r="C4097" s="31">
        <v>37</v>
      </c>
      <c r="D4097" s="31">
        <v>6.7720100000000002E-3</v>
      </c>
      <c r="E4097" s="31">
        <v>6.7491599999999997E-3</v>
      </c>
      <c r="F4097" s="31">
        <v>0.99325083999999997</v>
      </c>
      <c r="G4097" s="31">
        <v>75376.145000000004</v>
      </c>
      <c r="H4097" s="31">
        <v>75121.782000000007</v>
      </c>
    </row>
    <row r="4098" spans="1:8" hidden="1">
      <c r="A4098" s="38" t="s">
        <v>9</v>
      </c>
      <c r="B4098" s="31">
        <v>1991</v>
      </c>
      <c r="C4098" s="31">
        <v>38</v>
      </c>
      <c r="D4098" s="31">
        <v>7.0148700000000003E-3</v>
      </c>
      <c r="E4098" s="31">
        <v>6.9903500000000002E-3</v>
      </c>
      <c r="F4098" s="31">
        <v>0.99300964999999997</v>
      </c>
      <c r="G4098" s="31">
        <v>74867.42</v>
      </c>
      <c r="H4098" s="31">
        <v>74605.744999999995</v>
      </c>
    </row>
    <row r="4099" spans="1:8" hidden="1">
      <c r="A4099" s="38" t="s">
        <v>9</v>
      </c>
      <c r="B4099" s="31">
        <v>1991</v>
      </c>
      <c r="C4099" s="31">
        <v>39</v>
      </c>
      <c r="D4099" s="31">
        <v>7.2930900000000003E-3</v>
      </c>
      <c r="E4099" s="31">
        <v>7.2665899999999999E-3</v>
      </c>
      <c r="F4099" s="31">
        <v>0.99273341000000004</v>
      </c>
      <c r="G4099" s="31">
        <v>74344.070000000007</v>
      </c>
      <c r="H4099" s="31">
        <v>74073.956000000006</v>
      </c>
    </row>
    <row r="4100" spans="1:8" hidden="1">
      <c r="A4100" s="38" t="s">
        <v>9</v>
      </c>
      <c r="B4100" s="31">
        <v>1991</v>
      </c>
      <c r="C4100" s="31">
        <v>40</v>
      </c>
      <c r="D4100" s="31">
        <v>7.58787E-3</v>
      </c>
      <c r="E4100" s="31">
        <v>7.5591900000000004E-3</v>
      </c>
      <c r="F4100" s="31">
        <v>0.99244080999999995</v>
      </c>
      <c r="G4100" s="31">
        <v>73803.842000000004</v>
      </c>
      <c r="H4100" s="31">
        <v>73524.892999999996</v>
      </c>
    </row>
    <row r="4101" spans="1:8" hidden="1">
      <c r="A4101" s="38" t="s">
        <v>9</v>
      </c>
      <c r="B4101" s="31">
        <v>1991</v>
      </c>
      <c r="C4101" s="31">
        <v>41</v>
      </c>
      <c r="D4101" s="31">
        <v>7.8734200000000008E-3</v>
      </c>
      <c r="E4101" s="31">
        <v>7.8425500000000002E-3</v>
      </c>
      <c r="F4101" s="31">
        <v>0.99215745</v>
      </c>
      <c r="G4101" s="31">
        <v>73245.945000000007</v>
      </c>
      <c r="H4101" s="31">
        <v>72958.728000000003</v>
      </c>
    </row>
    <row r="4102" spans="1:8" hidden="1">
      <c r="A4102" s="38" t="s">
        <v>9</v>
      </c>
      <c r="B4102" s="31">
        <v>1991</v>
      </c>
      <c r="C4102" s="31">
        <v>42</v>
      </c>
      <c r="D4102" s="31">
        <v>8.1312199999999998E-3</v>
      </c>
      <c r="E4102" s="31">
        <v>8.0982999999999992E-3</v>
      </c>
      <c r="F4102" s="31">
        <v>0.9919017</v>
      </c>
      <c r="G4102" s="31">
        <v>72671.509999999995</v>
      </c>
      <c r="H4102" s="31">
        <v>72377.251999999993</v>
      </c>
    </row>
    <row r="4103" spans="1:8" hidden="1">
      <c r="A4103" s="38" t="s">
        <v>9</v>
      </c>
      <c r="B4103" s="31">
        <v>1991</v>
      </c>
      <c r="C4103" s="31">
        <v>43</v>
      </c>
      <c r="D4103" s="31">
        <v>8.3586500000000005E-3</v>
      </c>
      <c r="E4103" s="31">
        <v>8.3238600000000006E-3</v>
      </c>
      <c r="F4103" s="31">
        <v>0.99167614000000004</v>
      </c>
      <c r="G4103" s="31">
        <v>72082.994000000006</v>
      </c>
      <c r="H4103" s="31">
        <v>71782.990000000005</v>
      </c>
    </row>
    <row r="4104" spans="1:8" hidden="1">
      <c r="A4104" s="38" t="s">
        <v>9</v>
      </c>
      <c r="B4104" s="31">
        <v>1991</v>
      </c>
      <c r="C4104" s="31">
        <v>44</v>
      </c>
      <c r="D4104" s="31">
        <v>8.5710000000000005E-3</v>
      </c>
      <c r="E4104" s="31">
        <v>8.5344199999999992E-3</v>
      </c>
      <c r="F4104" s="31">
        <v>0.99146557999999996</v>
      </c>
      <c r="G4104" s="31">
        <v>71482.985000000001</v>
      </c>
      <c r="H4104" s="31">
        <v>71177.952000000005</v>
      </c>
    </row>
    <row r="4105" spans="1:8" hidden="1">
      <c r="A4105" s="38" t="s">
        <v>9</v>
      </c>
      <c r="B4105" s="31">
        <v>1991</v>
      </c>
      <c r="C4105" s="31">
        <v>45</v>
      </c>
      <c r="D4105" s="31">
        <v>8.7951100000000001E-3</v>
      </c>
      <c r="E4105" s="31">
        <v>8.7565999999999998E-3</v>
      </c>
      <c r="F4105" s="31">
        <v>0.9912434</v>
      </c>
      <c r="G4105" s="31">
        <v>70872.92</v>
      </c>
      <c r="H4105" s="31">
        <v>70562.616999999998</v>
      </c>
    </row>
    <row r="4106" spans="1:8" hidden="1">
      <c r="A4106" s="38" t="s">
        <v>9</v>
      </c>
      <c r="B4106" s="31">
        <v>1991</v>
      </c>
      <c r="C4106" s="31">
        <v>46</v>
      </c>
      <c r="D4106" s="31">
        <v>9.0683699999999992E-3</v>
      </c>
      <c r="E4106" s="31">
        <v>9.0274399999999994E-3</v>
      </c>
      <c r="F4106" s="31">
        <v>0.99097256</v>
      </c>
      <c r="G4106" s="31">
        <v>70252.313999999998</v>
      </c>
      <c r="H4106" s="31">
        <v>69935.214000000007</v>
      </c>
    </row>
    <row r="4107" spans="1:8" hidden="1">
      <c r="A4107" s="38" t="s">
        <v>9</v>
      </c>
      <c r="B4107" s="31">
        <v>1991</v>
      </c>
      <c r="C4107" s="31">
        <v>47</v>
      </c>
      <c r="D4107" s="31">
        <v>9.4289200000000004E-3</v>
      </c>
      <c r="E4107" s="31">
        <v>9.3846699999999995E-3</v>
      </c>
      <c r="F4107" s="31">
        <v>0.99061533000000002</v>
      </c>
      <c r="G4107" s="31">
        <v>69618.115000000005</v>
      </c>
      <c r="H4107" s="31">
        <v>69291.442999999999</v>
      </c>
    </row>
    <row r="4108" spans="1:8" hidden="1">
      <c r="A4108" s="38" t="s">
        <v>9</v>
      </c>
      <c r="B4108" s="31">
        <v>1991</v>
      </c>
      <c r="C4108" s="31">
        <v>48</v>
      </c>
      <c r="D4108" s="31">
        <v>9.8986200000000003E-3</v>
      </c>
      <c r="E4108" s="31">
        <v>9.8498700000000002E-3</v>
      </c>
      <c r="F4108" s="31">
        <v>0.99015012999999996</v>
      </c>
      <c r="G4108" s="31">
        <v>68964.771999999997</v>
      </c>
      <c r="H4108" s="31">
        <v>68625.125</v>
      </c>
    </row>
    <row r="4109" spans="1:8" hidden="1">
      <c r="A4109" s="38" t="s">
        <v>9</v>
      </c>
      <c r="B4109" s="31">
        <v>1991</v>
      </c>
      <c r="C4109" s="31">
        <v>49</v>
      </c>
      <c r="D4109" s="31">
        <v>1.0479540000000001E-2</v>
      </c>
      <c r="E4109" s="31">
        <v>1.0424920000000001E-2</v>
      </c>
      <c r="F4109" s="31">
        <v>0.98957508000000005</v>
      </c>
      <c r="G4109" s="31">
        <v>68285.478000000003</v>
      </c>
      <c r="H4109" s="31">
        <v>67929.542000000001</v>
      </c>
    </row>
    <row r="4110" spans="1:8" hidden="1">
      <c r="A4110" s="38" t="s">
        <v>9</v>
      </c>
      <c r="B4110" s="31">
        <v>1991</v>
      </c>
      <c r="C4110" s="31">
        <v>50</v>
      </c>
      <c r="D4110" s="31">
        <v>1.115593E-2</v>
      </c>
      <c r="E4110" s="31">
        <v>1.1094039999999999E-2</v>
      </c>
      <c r="F4110" s="31">
        <v>0.98890595999999997</v>
      </c>
      <c r="G4110" s="31">
        <v>67573.607000000004</v>
      </c>
      <c r="H4110" s="31">
        <v>67198.774999999994</v>
      </c>
    </row>
    <row r="4111" spans="1:8" hidden="1">
      <c r="A4111" s="38" t="s">
        <v>9</v>
      </c>
      <c r="B4111" s="31">
        <v>1991</v>
      </c>
      <c r="C4111" s="31">
        <v>51</v>
      </c>
      <c r="D4111" s="31">
        <v>1.1887689999999999E-2</v>
      </c>
      <c r="E4111" s="31">
        <v>1.181744E-2</v>
      </c>
      <c r="F4111" s="31">
        <v>0.98818256000000004</v>
      </c>
      <c r="G4111" s="31">
        <v>66823.942999999999</v>
      </c>
      <c r="H4111" s="31">
        <v>66429.097999999998</v>
      </c>
    </row>
    <row r="4112" spans="1:8" hidden="1">
      <c r="A4112" s="38" t="s">
        <v>9</v>
      </c>
      <c r="B4112" s="31">
        <v>1991</v>
      </c>
      <c r="C4112" s="31">
        <v>52</v>
      </c>
      <c r="D4112" s="31">
        <v>1.263572E-2</v>
      </c>
      <c r="E4112" s="31">
        <v>1.2556390000000001E-2</v>
      </c>
      <c r="F4112" s="31">
        <v>0.98744361000000003</v>
      </c>
      <c r="G4112" s="31">
        <v>66034.254000000001</v>
      </c>
      <c r="H4112" s="31">
        <v>65619.678</v>
      </c>
    </row>
    <row r="4113" spans="1:8" hidden="1">
      <c r="A4113" s="38" t="s">
        <v>9</v>
      </c>
      <c r="B4113" s="31">
        <v>1991</v>
      </c>
      <c r="C4113" s="31">
        <v>53</v>
      </c>
      <c r="D4113" s="31">
        <v>1.337432E-2</v>
      </c>
      <c r="E4113" s="31">
        <v>1.3285480000000001E-2</v>
      </c>
      <c r="F4113" s="31">
        <v>0.98671452000000004</v>
      </c>
      <c r="G4113" s="31">
        <v>65205.103000000003</v>
      </c>
      <c r="H4113" s="31">
        <v>64771.962</v>
      </c>
    </row>
    <row r="4114" spans="1:8" hidden="1">
      <c r="A4114" s="38" t="s">
        <v>9</v>
      </c>
      <c r="B4114" s="31">
        <v>1991</v>
      </c>
      <c r="C4114" s="31">
        <v>54</v>
      </c>
      <c r="D4114" s="31">
        <v>1.4101539999999999E-2</v>
      </c>
      <c r="E4114" s="31">
        <v>1.4002809999999999E-2</v>
      </c>
      <c r="F4114" s="31">
        <v>0.98599718999999997</v>
      </c>
      <c r="G4114" s="31">
        <v>64338.822</v>
      </c>
      <c r="H4114" s="31">
        <v>63888.36</v>
      </c>
    </row>
    <row r="4115" spans="1:8" hidden="1">
      <c r="A4115" s="38" t="s">
        <v>9</v>
      </c>
      <c r="B4115" s="31">
        <v>1991</v>
      </c>
      <c r="C4115" s="31">
        <v>55</v>
      </c>
      <c r="D4115" s="31">
        <v>1.485394E-2</v>
      </c>
      <c r="E4115" s="31">
        <v>1.4744429999999999E-2</v>
      </c>
      <c r="F4115" s="31">
        <v>0.98525556999999997</v>
      </c>
      <c r="G4115" s="31">
        <v>63437.898000000001</v>
      </c>
      <c r="H4115" s="31">
        <v>62970.22</v>
      </c>
    </row>
    <row r="4116" spans="1:8" hidden="1">
      <c r="A4116" s="38" t="s">
        <v>9</v>
      </c>
      <c r="B4116" s="31">
        <v>1991</v>
      </c>
      <c r="C4116" s="31">
        <v>56</v>
      </c>
      <c r="D4116" s="31">
        <v>1.5684710000000001E-2</v>
      </c>
      <c r="E4116" s="31">
        <v>1.5562660000000001E-2</v>
      </c>
      <c r="F4116" s="31">
        <v>0.98443734000000005</v>
      </c>
      <c r="G4116" s="31">
        <v>62502.542000000001</v>
      </c>
      <c r="H4116" s="31">
        <v>62016.188999999998</v>
      </c>
    </row>
    <row r="4117" spans="1:8" hidden="1">
      <c r="A4117" s="38" t="s">
        <v>9</v>
      </c>
      <c r="B4117" s="31">
        <v>1991</v>
      </c>
      <c r="C4117" s="31">
        <v>57</v>
      </c>
      <c r="D4117" s="31">
        <v>1.6658989999999999E-2</v>
      </c>
      <c r="E4117" s="31">
        <v>1.6521379999999999E-2</v>
      </c>
      <c r="F4117" s="31">
        <v>0.98347861999999997</v>
      </c>
      <c r="G4117" s="31">
        <v>61529.836000000003</v>
      </c>
      <c r="H4117" s="31">
        <v>61021.557000000001</v>
      </c>
    </row>
    <row r="4118" spans="1:8" hidden="1">
      <c r="A4118" s="38" t="s">
        <v>9</v>
      </c>
      <c r="B4118" s="31">
        <v>1991</v>
      </c>
      <c r="C4118" s="31">
        <v>58</v>
      </c>
      <c r="D4118" s="31">
        <v>1.7834510000000001E-2</v>
      </c>
      <c r="E4118" s="31">
        <v>1.7676879999999999E-2</v>
      </c>
      <c r="F4118" s="31">
        <v>0.98232311999999999</v>
      </c>
      <c r="G4118" s="31">
        <v>60513.277999999998</v>
      </c>
      <c r="H4118" s="31">
        <v>59978.434999999998</v>
      </c>
    </row>
    <row r="4119" spans="1:8" hidden="1">
      <c r="A4119" s="38" t="s">
        <v>9</v>
      </c>
      <c r="B4119" s="31">
        <v>1991</v>
      </c>
      <c r="C4119" s="31">
        <v>59</v>
      </c>
      <c r="D4119" s="31">
        <v>1.924259E-2</v>
      </c>
      <c r="E4119" s="31">
        <v>1.9059220000000002E-2</v>
      </c>
      <c r="F4119" s="31">
        <v>0.98094077999999996</v>
      </c>
      <c r="G4119" s="31">
        <v>59443.591999999997</v>
      </c>
      <c r="H4119" s="31">
        <v>58877.118000000002</v>
      </c>
    </row>
    <row r="4120" spans="1:8" hidden="1">
      <c r="A4120" s="38" t="s">
        <v>9</v>
      </c>
      <c r="B4120" s="31">
        <v>1991</v>
      </c>
      <c r="C4120" s="31">
        <v>60</v>
      </c>
      <c r="D4120" s="31">
        <v>2.089305E-2</v>
      </c>
      <c r="E4120" s="31">
        <v>2.0677049999999999E-2</v>
      </c>
      <c r="F4120" s="31">
        <v>0.97932295000000003</v>
      </c>
      <c r="G4120" s="31">
        <v>58310.644</v>
      </c>
      <c r="H4120" s="31">
        <v>57707.798000000003</v>
      </c>
    </row>
    <row r="4121" spans="1:8" hidden="1">
      <c r="A4121" s="38" t="s">
        <v>9</v>
      </c>
      <c r="B4121" s="31">
        <v>1991</v>
      </c>
      <c r="C4121" s="31">
        <v>61</v>
      </c>
      <c r="D4121" s="31">
        <v>2.276125E-2</v>
      </c>
      <c r="E4121" s="31">
        <v>2.250512E-2</v>
      </c>
      <c r="F4121" s="31">
        <v>0.97749487999999995</v>
      </c>
      <c r="G4121" s="31">
        <v>57104.951999999997</v>
      </c>
      <c r="H4121" s="31">
        <v>56462.375</v>
      </c>
    </row>
    <row r="4122" spans="1:8" hidden="1">
      <c r="A4122" s="38" t="s">
        <v>9</v>
      </c>
      <c r="B4122" s="31">
        <v>1991</v>
      </c>
      <c r="C4122" s="31">
        <v>62</v>
      </c>
      <c r="D4122" s="31">
        <v>2.4813700000000001E-2</v>
      </c>
      <c r="E4122" s="31">
        <v>2.4509610000000001E-2</v>
      </c>
      <c r="F4122" s="31">
        <v>0.97549039000000004</v>
      </c>
      <c r="G4122" s="31">
        <v>55819.798000000003</v>
      </c>
      <c r="H4122" s="31">
        <v>55135.737000000001</v>
      </c>
    </row>
    <row r="4123" spans="1:8" hidden="1">
      <c r="A4123" s="38" t="s">
        <v>9</v>
      </c>
      <c r="B4123" s="31">
        <v>1991</v>
      </c>
      <c r="C4123" s="31">
        <v>63</v>
      </c>
      <c r="D4123" s="31">
        <v>2.70257E-2</v>
      </c>
      <c r="E4123" s="31">
        <v>2.6665370000000001E-2</v>
      </c>
      <c r="F4123" s="31">
        <v>0.97333462999999998</v>
      </c>
      <c r="G4123" s="31">
        <v>54451.675999999999</v>
      </c>
      <c r="H4123" s="31">
        <v>53725.688999999998</v>
      </c>
    </row>
    <row r="4124" spans="1:8" hidden="1">
      <c r="A4124" s="38" t="s">
        <v>9</v>
      </c>
      <c r="B4124" s="31">
        <v>1991</v>
      </c>
      <c r="C4124" s="31">
        <v>64</v>
      </c>
      <c r="D4124" s="31">
        <v>2.938998E-2</v>
      </c>
      <c r="E4124" s="31">
        <v>2.896435E-2</v>
      </c>
      <c r="F4124" s="31">
        <v>0.97103565000000003</v>
      </c>
      <c r="G4124" s="31">
        <v>52999.701999999997</v>
      </c>
      <c r="H4124" s="31">
        <v>52232.150999999998</v>
      </c>
    </row>
    <row r="4125" spans="1:8" hidden="1">
      <c r="A4125" s="38" t="s">
        <v>9</v>
      </c>
      <c r="B4125" s="31">
        <v>1991</v>
      </c>
      <c r="C4125" s="31">
        <v>65</v>
      </c>
      <c r="D4125" s="31">
        <v>3.1943760000000002E-2</v>
      </c>
      <c r="E4125" s="31">
        <v>3.1441579999999997E-2</v>
      </c>
      <c r="F4125" s="31">
        <v>0.96855842000000003</v>
      </c>
      <c r="G4125" s="31">
        <v>51464.6</v>
      </c>
      <c r="H4125" s="31">
        <v>50655.536</v>
      </c>
    </row>
    <row r="4126" spans="1:8" hidden="1">
      <c r="A4126" s="38" t="s">
        <v>9</v>
      </c>
      <c r="B4126" s="31">
        <v>1991</v>
      </c>
      <c r="C4126" s="31">
        <v>66</v>
      </c>
      <c r="D4126" s="31">
        <v>3.474534E-2</v>
      </c>
      <c r="E4126" s="31">
        <v>3.415203E-2</v>
      </c>
      <c r="F4126" s="31">
        <v>0.96584797</v>
      </c>
      <c r="G4126" s="31">
        <v>49846.472000000002</v>
      </c>
      <c r="H4126" s="31">
        <v>48995.292999999998</v>
      </c>
    </row>
    <row r="4127" spans="1:8" hidden="1">
      <c r="A4127" s="38" t="s">
        <v>9</v>
      </c>
      <c r="B4127" s="31">
        <v>1991</v>
      </c>
      <c r="C4127" s="31">
        <v>67</v>
      </c>
      <c r="D4127" s="31">
        <v>3.7873230000000001E-2</v>
      </c>
      <c r="E4127" s="31">
        <v>3.716937E-2</v>
      </c>
      <c r="F4127" s="31">
        <v>0.96283063000000002</v>
      </c>
      <c r="G4127" s="31">
        <v>48144.114000000001</v>
      </c>
      <c r="H4127" s="31">
        <v>47249.370999999999</v>
      </c>
    </row>
    <row r="4128" spans="1:8" hidden="1">
      <c r="A4128" s="38" t="s">
        <v>9</v>
      </c>
      <c r="B4128" s="31">
        <v>1991</v>
      </c>
      <c r="C4128" s="31">
        <v>68</v>
      </c>
      <c r="D4128" s="31">
        <v>4.1417429999999998E-2</v>
      </c>
      <c r="E4128" s="31">
        <v>4.0577130000000003E-2</v>
      </c>
      <c r="F4128" s="31">
        <v>0.95942287000000004</v>
      </c>
      <c r="G4128" s="31">
        <v>46354.627999999997</v>
      </c>
      <c r="H4128" s="31">
        <v>45414.159</v>
      </c>
    </row>
    <row r="4129" spans="1:8" hidden="1">
      <c r="A4129" s="38" t="s">
        <v>9</v>
      </c>
      <c r="B4129" s="31">
        <v>1991</v>
      </c>
      <c r="C4129" s="31">
        <v>69</v>
      </c>
      <c r="D4129" s="31">
        <v>4.5415810000000001E-2</v>
      </c>
      <c r="E4129" s="31">
        <v>4.4407410000000001E-2</v>
      </c>
      <c r="F4129" s="31">
        <v>0.95559258999999996</v>
      </c>
      <c r="G4129" s="31">
        <v>44473.69</v>
      </c>
      <c r="H4129" s="31">
        <v>43486.209000000003</v>
      </c>
    </row>
    <row r="4130" spans="1:8" hidden="1">
      <c r="A4130" s="38" t="s">
        <v>9</v>
      </c>
      <c r="B4130" s="31">
        <v>1991</v>
      </c>
      <c r="C4130" s="31">
        <v>70</v>
      </c>
      <c r="D4130" s="31">
        <v>4.987225E-2</v>
      </c>
      <c r="E4130" s="31">
        <v>4.8658880000000002E-2</v>
      </c>
      <c r="F4130" s="31">
        <v>0.95134112000000004</v>
      </c>
      <c r="G4130" s="31">
        <v>42498.728000000003</v>
      </c>
      <c r="H4130" s="31">
        <v>41464.758000000002</v>
      </c>
    </row>
    <row r="4131" spans="1:8" hidden="1">
      <c r="A4131" s="38" t="s">
        <v>9</v>
      </c>
      <c r="B4131" s="31">
        <v>1991</v>
      </c>
      <c r="C4131" s="31">
        <v>71</v>
      </c>
      <c r="D4131" s="31">
        <v>5.4772620000000001E-2</v>
      </c>
      <c r="E4131" s="31">
        <v>5.3312579999999998E-2</v>
      </c>
      <c r="F4131" s="31">
        <v>0.94668741999999995</v>
      </c>
      <c r="G4131" s="31">
        <v>40430.786999999997</v>
      </c>
      <c r="H4131" s="31">
        <v>39353.053</v>
      </c>
    </row>
    <row r="4132" spans="1:8" hidden="1">
      <c r="A4132" s="38" t="s">
        <v>9</v>
      </c>
      <c r="B4132" s="31">
        <v>1991</v>
      </c>
      <c r="C4132" s="31">
        <v>72</v>
      </c>
      <c r="D4132" s="31">
        <v>6.0082240000000002E-2</v>
      </c>
      <c r="E4132" s="31">
        <v>5.8329939999999997E-2</v>
      </c>
      <c r="F4132" s="31">
        <v>0.94167005999999998</v>
      </c>
      <c r="G4132" s="31">
        <v>38275.317999999999</v>
      </c>
      <c r="H4132" s="31">
        <v>37159.019</v>
      </c>
    </row>
    <row r="4133" spans="1:8" hidden="1">
      <c r="A4133" s="38" t="s">
        <v>9</v>
      </c>
      <c r="B4133" s="31">
        <v>1991</v>
      </c>
      <c r="C4133" s="31">
        <v>73</v>
      </c>
      <c r="D4133" s="31">
        <v>6.5778929999999999E-2</v>
      </c>
      <c r="E4133" s="31">
        <v>6.3684389999999994E-2</v>
      </c>
      <c r="F4133" s="31">
        <v>0.93631560999999996</v>
      </c>
      <c r="G4133" s="31">
        <v>36042.720999999998</v>
      </c>
      <c r="H4133" s="31">
        <v>34895.040999999997</v>
      </c>
    </row>
    <row r="4134" spans="1:8" hidden="1">
      <c r="A4134" s="38" t="s">
        <v>9</v>
      </c>
      <c r="B4134" s="31">
        <v>1991</v>
      </c>
      <c r="C4134" s="31">
        <v>74</v>
      </c>
      <c r="D4134" s="31">
        <v>7.1883840000000004E-2</v>
      </c>
      <c r="E4134" s="31">
        <v>6.9389839999999994E-2</v>
      </c>
      <c r="F4134" s="31">
        <v>0.93061015999999996</v>
      </c>
      <c r="G4134" s="31">
        <v>33747.362000000001</v>
      </c>
      <c r="H4134" s="31">
        <v>32576.5</v>
      </c>
    </row>
    <row r="4135" spans="1:8" hidden="1">
      <c r="A4135" s="38" t="s">
        <v>9</v>
      </c>
      <c r="B4135" s="31">
        <v>1991</v>
      </c>
      <c r="C4135" s="31">
        <v>75</v>
      </c>
      <c r="D4135" s="31">
        <v>7.8491030000000003E-2</v>
      </c>
      <c r="E4135" s="31">
        <v>7.5526940000000001E-2</v>
      </c>
      <c r="F4135" s="31">
        <v>0.92447305999999996</v>
      </c>
      <c r="G4135" s="31">
        <v>31405.637999999999</v>
      </c>
      <c r="H4135" s="31">
        <v>30219.651999999998</v>
      </c>
    </row>
    <row r="4136" spans="1:8" hidden="1">
      <c r="A4136" s="38" t="s">
        <v>9</v>
      </c>
      <c r="B4136" s="31">
        <v>1991</v>
      </c>
      <c r="C4136" s="31">
        <v>76</v>
      </c>
      <c r="D4136" s="31">
        <v>8.5755600000000001E-2</v>
      </c>
      <c r="E4136" s="31">
        <v>8.2229759999999999E-2</v>
      </c>
      <c r="F4136" s="31">
        <v>0.91777023999999996</v>
      </c>
      <c r="G4136" s="31">
        <v>29033.667000000001</v>
      </c>
      <c r="H4136" s="31">
        <v>27839.951000000001</v>
      </c>
    </row>
    <row r="4137" spans="1:8" hidden="1">
      <c r="A4137" s="38" t="s">
        <v>9</v>
      </c>
      <c r="B4137" s="31">
        <v>1991</v>
      </c>
      <c r="C4137" s="31">
        <v>77</v>
      </c>
      <c r="D4137" s="31">
        <v>9.381536E-2</v>
      </c>
      <c r="E4137" s="31">
        <v>8.9611880000000005E-2</v>
      </c>
      <c r="F4137" s="31">
        <v>0.91038812000000002</v>
      </c>
      <c r="G4137" s="31">
        <v>26646.235000000001</v>
      </c>
      <c r="H4137" s="31">
        <v>25452.325000000001</v>
      </c>
    </row>
    <row r="4138" spans="1:8" hidden="1">
      <c r="A4138" s="38" t="s">
        <v>9</v>
      </c>
      <c r="B4138" s="31">
        <v>1991</v>
      </c>
      <c r="C4138" s="31">
        <v>78</v>
      </c>
      <c r="D4138" s="31">
        <v>0.10281313</v>
      </c>
      <c r="E4138" s="31">
        <v>9.7786269999999995E-2</v>
      </c>
      <c r="F4138" s="31">
        <v>0.90221373000000005</v>
      </c>
      <c r="G4138" s="31">
        <v>24258.416000000001</v>
      </c>
      <c r="H4138" s="31">
        <v>23072.346000000001</v>
      </c>
    </row>
    <row r="4139" spans="1:8" hidden="1">
      <c r="A4139" s="38" t="s">
        <v>9</v>
      </c>
      <c r="B4139" s="31">
        <v>1991</v>
      </c>
      <c r="C4139" s="31">
        <v>79</v>
      </c>
      <c r="D4139" s="31">
        <v>0.11284818000000001</v>
      </c>
      <c r="E4139" s="31">
        <v>0.1068209</v>
      </c>
      <c r="F4139" s="31">
        <v>0.8931791</v>
      </c>
      <c r="G4139" s="31">
        <v>21886.276000000002</v>
      </c>
      <c r="H4139" s="31">
        <v>20717.32</v>
      </c>
    </row>
    <row r="4140" spans="1:8" hidden="1">
      <c r="A4140" s="38" t="s">
        <v>9</v>
      </c>
      <c r="B4140" s="31">
        <v>1991</v>
      </c>
      <c r="C4140" s="31">
        <v>80</v>
      </c>
      <c r="D4140" s="31">
        <v>0.12389718</v>
      </c>
      <c r="E4140" s="31">
        <v>0.11666965999999999</v>
      </c>
      <c r="F4140" s="31">
        <v>0.88333033999999999</v>
      </c>
      <c r="G4140" s="31">
        <v>19548.364000000001</v>
      </c>
      <c r="H4140" s="31">
        <v>18408.012999999999</v>
      </c>
    </row>
    <row r="4141" spans="1:8" hidden="1">
      <c r="A4141" s="38" t="s">
        <v>9</v>
      </c>
      <c r="B4141" s="31">
        <v>1991</v>
      </c>
      <c r="C4141" s="31">
        <v>81</v>
      </c>
      <c r="D4141" s="31">
        <v>0.13588781</v>
      </c>
      <c r="E4141" s="31">
        <v>0.12724246</v>
      </c>
      <c r="F4141" s="31">
        <v>0.87275754000000005</v>
      </c>
      <c r="G4141" s="31">
        <v>17267.663</v>
      </c>
      <c r="H4141" s="31">
        <v>16169.073</v>
      </c>
    </row>
    <row r="4142" spans="1:8" hidden="1">
      <c r="A4142" s="38" t="s">
        <v>9</v>
      </c>
      <c r="B4142" s="31">
        <v>1991</v>
      </c>
      <c r="C4142" s="31">
        <v>82</v>
      </c>
      <c r="D4142" s="31">
        <v>0.14870022999999999</v>
      </c>
      <c r="E4142" s="31">
        <v>0.13840947000000001</v>
      </c>
      <c r="F4142" s="31">
        <v>0.86159052999999997</v>
      </c>
      <c r="G4142" s="31">
        <v>15070.483</v>
      </c>
      <c r="H4142" s="31">
        <v>14027.534</v>
      </c>
    </row>
    <row r="4143" spans="1:8" hidden="1">
      <c r="A4143" s="38" t="s">
        <v>9</v>
      </c>
      <c r="B4143" s="31">
        <v>1991</v>
      </c>
      <c r="C4143" s="31">
        <v>83</v>
      </c>
      <c r="D4143" s="31">
        <v>0.16225175999999999</v>
      </c>
      <c r="E4143" s="31">
        <v>0.15007666</v>
      </c>
      <c r="F4143" s="31">
        <v>0.84992334000000003</v>
      </c>
      <c r="G4143" s="31">
        <v>12984.584999999999</v>
      </c>
      <c r="H4143" s="31">
        <v>12010.244000000001</v>
      </c>
    </row>
    <row r="4144" spans="1:8" hidden="1">
      <c r="A4144" s="38" t="s">
        <v>9</v>
      </c>
      <c r="B4144" s="31">
        <v>1991</v>
      </c>
      <c r="C4144" s="31">
        <v>84</v>
      </c>
      <c r="D4144" s="31">
        <v>0.17651868000000001</v>
      </c>
      <c r="E4144" s="31">
        <v>0.16220277</v>
      </c>
      <c r="F4144" s="31">
        <v>0.83779722999999995</v>
      </c>
      <c r="G4144" s="31">
        <v>11035.902</v>
      </c>
      <c r="H4144" s="31">
        <v>10140.875</v>
      </c>
    </row>
    <row r="4145" spans="1:8" hidden="1">
      <c r="A4145" s="38" t="s">
        <v>9</v>
      </c>
      <c r="B4145" s="31">
        <v>1991</v>
      </c>
      <c r="C4145" s="31">
        <v>85</v>
      </c>
      <c r="D4145" s="31">
        <v>0.19155831000000001</v>
      </c>
      <c r="E4145" s="31">
        <v>0.17481469999999999</v>
      </c>
      <c r="F4145" s="31">
        <v>0.82518530000000001</v>
      </c>
      <c r="G4145" s="31">
        <v>9245.848</v>
      </c>
      <c r="H4145" s="31">
        <v>8437.6929999999993</v>
      </c>
    </row>
    <row r="4146" spans="1:8" hidden="1">
      <c r="A4146" s="38" t="s">
        <v>9</v>
      </c>
      <c r="B4146" s="31">
        <v>1991</v>
      </c>
      <c r="C4146" s="31">
        <v>86</v>
      </c>
      <c r="D4146" s="31">
        <v>0.20751124000000001</v>
      </c>
      <c r="E4146" s="31">
        <v>0.1880047</v>
      </c>
      <c r="F4146" s="31">
        <v>0.81199529999999998</v>
      </c>
      <c r="G4146" s="31">
        <v>7629.5379999999996</v>
      </c>
      <c r="H4146" s="31">
        <v>6912.3440000000001</v>
      </c>
    </row>
    <row r="4147" spans="1:8" hidden="1">
      <c r="A4147" s="38" t="s">
        <v>9</v>
      </c>
      <c r="B4147" s="31">
        <v>1991</v>
      </c>
      <c r="C4147" s="31">
        <v>87</v>
      </c>
      <c r="D4147" s="31">
        <v>0.22449621</v>
      </c>
      <c r="E4147" s="31">
        <v>0.20184004999999999</v>
      </c>
      <c r="F4147" s="31">
        <v>0.79815994999999995</v>
      </c>
      <c r="G4147" s="31">
        <v>6195.1490000000003</v>
      </c>
      <c r="H4147" s="31">
        <v>5569.9340000000002</v>
      </c>
    </row>
    <row r="4148" spans="1:8" hidden="1">
      <c r="A4148" s="38" t="s">
        <v>9</v>
      </c>
      <c r="B4148" s="31">
        <v>1991</v>
      </c>
      <c r="C4148" s="31">
        <v>88</v>
      </c>
      <c r="D4148" s="31">
        <v>0.24260609999999999</v>
      </c>
      <c r="E4148" s="31">
        <v>0.21636087000000001</v>
      </c>
      <c r="F4148" s="31">
        <v>0.78363912999999996</v>
      </c>
      <c r="G4148" s="31">
        <v>4944.72</v>
      </c>
      <c r="H4148" s="31">
        <v>4409.7979999999998</v>
      </c>
    </row>
    <row r="4149" spans="1:8" hidden="1">
      <c r="A4149" s="38" t="s">
        <v>9</v>
      </c>
      <c r="B4149" s="31">
        <v>1991</v>
      </c>
      <c r="C4149" s="31">
        <v>89</v>
      </c>
      <c r="D4149" s="31">
        <v>0.26200631000000002</v>
      </c>
      <c r="E4149" s="31">
        <v>0.23165833999999999</v>
      </c>
      <c r="F4149" s="31">
        <v>0.76834166000000004</v>
      </c>
      <c r="G4149" s="31">
        <v>3874.8760000000002</v>
      </c>
      <c r="H4149" s="31">
        <v>3426.0520000000001</v>
      </c>
    </row>
    <row r="4150" spans="1:8" hidden="1">
      <c r="A4150" s="38" t="s">
        <v>9</v>
      </c>
      <c r="B4150" s="31">
        <v>1991</v>
      </c>
      <c r="C4150" s="31">
        <v>90</v>
      </c>
      <c r="D4150" s="31">
        <v>0.28278581000000003</v>
      </c>
      <c r="E4150" s="31">
        <v>0.24775501</v>
      </c>
      <c r="F4150" s="31">
        <v>0.75224499</v>
      </c>
      <c r="G4150" s="31">
        <v>2977.2289999999998</v>
      </c>
      <c r="H4150" s="31">
        <v>2608.4169999999999</v>
      </c>
    </row>
    <row r="4151" spans="1:8" hidden="1">
      <c r="A4151" s="38" t="s">
        <v>9</v>
      </c>
      <c r="B4151" s="31">
        <v>1991</v>
      </c>
      <c r="C4151" s="31">
        <v>91</v>
      </c>
      <c r="D4151" s="31">
        <v>0.30509371000000002</v>
      </c>
      <c r="E4151" s="31">
        <v>0.26471263</v>
      </c>
      <c r="F4151" s="31">
        <v>0.73528737</v>
      </c>
      <c r="G4151" s="31">
        <v>2239.605</v>
      </c>
      <c r="H4151" s="31">
        <v>1943.1790000000001</v>
      </c>
    </row>
    <row r="4152" spans="1:8" hidden="1">
      <c r="A4152" s="38" t="s">
        <v>9</v>
      </c>
      <c r="B4152" s="31">
        <v>1991</v>
      </c>
      <c r="C4152" s="31">
        <v>92</v>
      </c>
      <c r="D4152" s="31">
        <v>0.32913196</v>
      </c>
      <c r="E4152" s="31">
        <v>0.28262199999999998</v>
      </c>
      <c r="F4152" s="31">
        <v>0.71737799999999996</v>
      </c>
      <c r="G4152" s="31">
        <v>1646.7539999999999</v>
      </c>
      <c r="H4152" s="31">
        <v>1414.049</v>
      </c>
    </row>
    <row r="4153" spans="1:8" hidden="1">
      <c r="A4153" s="38" t="s">
        <v>9</v>
      </c>
      <c r="B4153" s="31">
        <v>1991</v>
      </c>
      <c r="C4153" s="31">
        <v>93</v>
      </c>
      <c r="D4153" s="31">
        <v>0.35487206999999998</v>
      </c>
      <c r="E4153" s="31">
        <v>0.30139392999999998</v>
      </c>
      <c r="F4153" s="31">
        <v>0.69860606999999997</v>
      </c>
      <c r="G4153" s="31">
        <v>1181.345</v>
      </c>
      <c r="H4153" s="31">
        <v>1003.32</v>
      </c>
    </row>
    <row r="4154" spans="1:8" hidden="1">
      <c r="A4154" s="38" t="s">
        <v>9</v>
      </c>
      <c r="B4154" s="31">
        <v>1991</v>
      </c>
      <c r="C4154" s="31">
        <v>94</v>
      </c>
      <c r="D4154" s="31">
        <v>0.38218024</v>
      </c>
      <c r="E4154" s="31">
        <v>0.32086593000000002</v>
      </c>
      <c r="F4154" s="31">
        <v>0.67913407000000003</v>
      </c>
      <c r="G4154" s="31">
        <v>825.29499999999996</v>
      </c>
      <c r="H4154" s="31">
        <v>692.89</v>
      </c>
    </row>
    <row r="4155" spans="1:8" hidden="1">
      <c r="A4155" s="38" t="s">
        <v>9</v>
      </c>
      <c r="B4155" s="31">
        <v>1991</v>
      </c>
      <c r="C4155" s="31">
        <v>95</v>
      </c>
      <c r="D4155" s="31">
        <v>0.41056996000000001</v>
      </c>
      <c r="E4155" s="31">
        <v>0.34064138999999999</v>
      </c>
      <c r="F4155" s="31">
        <v>0.65935860999999996</v>
      </c>
      <c r="G4155" s="31">
        <v>560.48599999999999</v>
      </c>
      <c r="H4155" s="31">
        <v>465.02300000000002</v>
      </c>
    </row>
    <row r="4156" spans="1:8" hidden="1">
      <c r="A4156" s="38" t="s">
        <v>9</v>
      </c>
      <c r="B4156" s="31">
        <v>1991</v>
      </c>
      <c r="C4156" s="31">
        <v>96</v>
      </c>
      <c r="D4156" s="31">
        <v>0.43934757000000002</v>
      </c>
      <c r="E4156" s="31">
        <v>0.36021727999999997</v>
      </c>
      <c r="F4156" s="31">
        <v>0.63978272000000003</v>
      </c>
      <c r="G4156" s="31">
        <v>369.56099999999998</v>
      </c>
      <c r="H4156" s="31">
        <v>303</v>
      </c>
    </row>
    <row r="4157" spans="1:8" hidden="1">
      <c r="A4157" s="38" t="s">
        <v>9</v>
      </c>
      <c r="B4157" s="31">
        <v>1991</v>
      </c>
      <c r="C4157" s="31">
        <v>97</v>
      </c>
      <c r="D4157" s="31">
        <v>0.46784677000000002</v>
      </c>
      <c r="E4157" s="31">
        <v>0.37915383000000003</v>
      </c>
      <c r="F4157" s="31">
        <v>0.62084616999999997</v>
      </c>
      <c r="G4157" s="31">
        <v>236.43899999999999</v>
      </c>
      <c r="H4157" s="31">
        <v>191.61500000000001</v>
      </c>
    </row>
    <row r="4158" spans="1:8" hidden="1">
      <c r="A4158" s="38" t="s">
        <v>9</v>
      </c>
      <c r="B4158" s="31">
        <v>1991</v>
      </c>
      <c r="C4158" s="31">
        <v>98</v>
      </c>
      <c r="D4158" s="31">
        <v>0.49545773999999998</v>
      </c>
      <c r="E4158" s="31">
        <v>0.39708766000000001</v>
      </c>
      <c r="F4158" s="31">
        <v>0.60291234000000005</v>
      </c>
      <c r="G4158" s="31">
        <v>146.792</v>
      </c>
      <c r="H4158" s="31">
        <v>117.64700000000001</v>
      </c>
    </row>
    <row r="4159" spans="1:8" hidden="1">
      <c r="A4159" s="38" t="s">
        <v>9</v>
      </c>
      <c r="B4159" s="31">
        <v>1991</v>
      </c>
      <c r="C4159" s="31">
        <v>99</v>
      </c>
      <c r="D4159" s="31">
        <v>0.52213414999999996</v>
      </c>
      <c r="E4159" s="31">
        <v>0.41404153999999999</v>
      </c>
      <c r="F4159" s="31">
        <v>0.58595845999999996</v>
      </c>
      <c r="G4159" s="31">
        <v>88.503</v>
      </c>
      <c r="H4159" s="31">
        <v>70.180999999999997</v>
      </c>
    </row>
    <row r="4160" spans="1:8" hidden="1">
      <c r="A4160" s="38" t="s">
        <v>9</v>
      </c>
      <c r="B4160" s="31">
        <v>1992</v>
      </c>
      <c r="C4160" s="31">
        <v>1</v>
      </c>
      <c r="D4160" s="31">
        <v>9.3574799999999996E-3</v>
      </c>
      <c r="E4160" s="31">
        <v>9.3139E-3</v>
      </c>
      <c r="F4160" s="31">
        <v>0.99068610000000001</v>
      </c>
      <c r="G4160" s="31">
        <v>91356.361999999994</v>
      </c>
      <c r="H4160" s="31">
        <v>90930.918999999994</v>
      </c>
    </row>
    <row r="4161" spans="1:8" hidden="1">
      <c r="A4161" s="38" t="s">
        <v>9</v>
      </c>
      <c r="B4161" s="31">
        <v>1992</v>
      </c>
      <c r="C4161" s="31">
        <v>2</v>
      </c>
      <c r="D4161" s="31">
        <v>8.7500600000000005E-3</v>
      </c>
      <c r="E4161" s="31">
        <v>8.7119499999999996E-3</v>
      </c>
      <c r="F4161" s="31">
        <v>0.99128804999999998</v>
      </c>
      <c r="G4161" s="31">
        <v>90505.476999999999</v>
      </c>
      <c r="H4161" s="31">
        <v>90111.237999999998</v>
      </c>
    </row>
    <row r="4162" spans="1:8" hidden="1">
      <c r="A4162" s="38" t="s">
        <v>9</v>
      </c>
      <c r="B4162" s="31">
        <v>1992</v>
      </c>
      <c r="C4162" s="31">
        <v>3</v>
      </c>
      <c r="D4162" s="31">
        <v>8.1509200000000007E-3</v>
      </c>
      <c r="E4162" s="31">
        <v>8.1178299999999995E-3</v>
      </c>
      <c r="F4162" s="31">
        <v>0.99188217000000001</v>
      </c>
      <c r="G4162" s="31">
        <v>89716.998000000007</v>
      </c>
      <c r="H4162" s="31">
        <v>89352.845000000001</v>
      </c>
    </row>
    <row r="4163" spans="1:8" hidden="1">
      <c r="A4163" s="38" t="s">
        <v>9</v>
      </c>
      <c r="B4163" s="31">
        <v>1992</v>
      </c>
      <c r="C4163" s="31">
        <v>4</v>
      </c>
      <c r="D4163" s="31">
        <v>7.5176899999999996E-3</v>
      </c>
      <c r="E4163" s="31">
        <v>7.4895400000000003E-3</v>
      </c>
      <c r="F4163" s="31">
        <v>0.99251045999999998</v>
      </c>
      <c r="G4163" s="31">
        <v>88988.691000000006</v>
      </c>
      <c r="H4163" s="31">
        <v>88655.448999999993</v>
      </c>
    </row>
    <row r="4164" spans="1:8" hidden="1">
      <c r="A4164" s="38" t="s">
        <v>9</v>
      </c>
      <c r="B4164" s="31">
        <v>1992</v>
      </c>
      <c r="C4164" s="31">
        <v>5</v>
      </c>
      <c r="D4164" s="31">
        <v>6.8257700000000001E-3</v>
      </c>
      <c r="E4164" s="31">
        <v>6.80256E-3</v>
      </c>
      <c r="F4164" s="31">
        <v>0.99319743999999999</v>
      </c>
      <c r="G4164" s="31">
        <v>88322.206999999995</v>
      </c>
      <c r="H4164" s="31">
        <v>88021.797999999995</v>
      </c>
    </row>
    <row r="4165" spans="1:8" hidden="1">
      <c r="A4165" s="38" t="s">
        <v>9</v>
      </c>
      <c r="B4165" s="31">
        <v>1992</v>
      </c>
      <c r="C4165" s="31">
        <v>6</v>
      </c>
      <c r="D4165" s="31">
        <v>6.0754199999999998E-3</v>
      </c>
      <c r="E4165" s="31">
        <v>6.0570199999999998E-3</v>
      </c>
      <c r="F4165" s="31">
        <v>0.99394298000000003</v>
      </c>
      <c r="G4165" s="31">
        <v>87721.39</v>
      </c>
      <c r="H4165" s="31">
        <v>87455.725000000006</v>
      </c>
    </row>
    <row r="4166" spans="1:8" hidden="1">
      <c r="A4166" s="38" t="s">
        <v>9</v>
      </c>
      <c r="B4166" s="31">
        <v>1992</v>
      </c>
      <c r="C4166" s="31">
        <v>7</v>
      </c>
      <c r="D4166" s="31">
        <v>5.29445E-3</v>
      </c>
      <c r="E4166" s="31">
        <v>5.2804699999999998E-3</v>
      </c>
      <c r="F4166" s="31">
        <v>0.99471953000000002</v>
      </c>
      <c r="G4166" s="31">
        <v>87190.058999999994</v>
      </c>
      <c r="H4166" s="31">
        <v>86959.857000000004</v>
      </c>
    </row>
    <row r="4167" spans="1:8" hidden="1">
      <c r="A4167" s="38" t="s">
        <v>9</v>
      </c>
      <c r="B4167" s="31">
        <v>1992</v>
      </c>
      <c r="C4167" s="31">
        <v>8</v>
      </c>
      <c r="D4167" s="31">
        <v>4.5513200000000002E-3</v>
      </c>
      <c r="E4167" s="31">
        <v>4.54099E-3</v>
      </c>
      <c r="F4167" s="31">
        <v>0.99545901000000003</v>
      </c>
      <c r="G4167" s="31">
        <v>86729.654999999999</v>
      </c>
      <c r="H4167" s="31">
        <v>86532.736000000004</v>
      </c>
    </row>
    <row r="4168" spans="1:8" hidden="1">
      <c r="A4168" s="38" t="s">
        <v>9</v>
      </c>
      <c r="B4168" s="31">
        <v>1992</v>
      </c>
      <c r="C4168" s="31">
        <v>9</v>
      </c>
      <c r="D4168" s="31">
        <v>3.90245E-3</v>
      </c>
      <c r="E4168" s="31">
        <v>3.89485E-3</v>
      </c>
      <c r="F4168" s="31">
        <v>0.99610514999999999</v>
      </c>
      <c r="G4168" s="31">
        <v>86335.816999999995</v>
      </c>
      <c r="H4168" s="31">
        <v>86167.683999999994</v>
      </c>
    </row>
    <row r="4169" spans="1:8" hidden="1">
      <c r="A4169" s="38" t="s">
        <v>9</v>
      </c>
      <c r="B4169" s="31">
        <v>1992</v>
      </c>
      <c r="C4169" s="31">
        <v>10</v>
      </c>
      <c r="D4169" s="31">
        <v>3.3959900000000002E-3</v>
      </c>
      <c r="E4169" s="31">
        <v>3.3902300000000002E-3</v>
      </c>
      <c r="F4169" s="31">
        <v>0.99660976999999995</v>
      </c>
      <c r="G4169" s="31">
        <v>85999.551999999996</v>
      </c>
      <c r="H4169" s="31">
        <v>85853.773000000001</v>
      </c>
    </row>
    <row r="4170" spans="1:8" hidden="1">
      <c r="A4170" s="38" t="s">
        <v>9</v>
      </c>
      <c r="B4170" s="31">
        <v>1992</v>
      </c>
      <c r="C4170" s="31">
        <v>11</v>
      </c>
      <c r="D4170" s="31">
        <v>3.0514600000000002E-3</v>
      </c>
      <c r="E4170" s="31">
        <v>3.0468100000000001E-3</v>
      </c>
      <c r="F4170" s="31">
        <v>0.99695319000000004</v>
      </c>
      <c r="G4170" s="31">
        <v>85707.994000000006</v>
      </c>
      <c r="H4170" s="31">
        <v>85577.426000000007</v>
      </c>
    </row>
    <row r="4171" spans="1:8" hidden="1">
      <c r="A4171" s="38" t="s">
        <v>9</v>
      </c>
      <c r="B4171" s="31">
        <v>1992</v>
      </c>
      <c r="C4171" s="31">
        <v>12</v>
      </c>
      <c r="D4171" s="31">
        <v>2.8624900000000001E-3</v>
      </c>
      <c r="E4171" s="31">
        <v>2.8584000000000001E-3</v>
      </c>
      <c r="F4171" s="31">
        <v>0.99714159999999996</v>
      </c>
      <c r="G4171" s="31">
        <v>85446.857999999993</v>
      </c>
      <c r="H4171" s="31">
        <v>85324.736999999994</v>
      </c>
    </row>
    <row r="4172" spans="1:8" hidden="1">
      <c r="A4172" s="38" t="s">
        <v>9</v>
      </c>
      <c r="B4172" s="31">
        <v>1992</v>
      </c>
      <c r="C4172" s="31">
        <v>13</v>
      </c>
      <c r="D4172" s="31">
        <v>2.8222999999999998E-3</v>
      </c>
      <c r="E4172" s="31">
        <v>2.81832E-3</v>
      </c>
      <c r="F4172" s="31">
        <v>0.99718167999999996</v>
      </c>
      <c r="G4172" s="31">
        <v>85202.616999999998</v>
      </c>
      <c r="H4172" s="31">
        <v>85082.551999999996</v>
      </c>
    </row>
    <row r="4173" spans="1:8" hidden="1">
      <c r="A4173" s="38" t="s">
        <v>9</v>
      </c>
      <c r="B4173" s="31">
        <v>1992</v>
      </c>
      <c r="C4173" s="31">
        <v>14</v>
      </c>
      <c r="D4173" s="31">
        <v>2.9105899999999998E-3</v>
      </c>
      <c r="E4173" s="31">
        <v>2.9063600000000002E-3</v>
      </c>
      <c r="F4173" s="31">
        <v>0.99709364</v>
      </c>
      <c r="G4173" s="31">
        <v>84962.487999999998</v>
      </c>
      <c r="H4173" s="31">
        <v>84839.021999999997</v>
      </c>
    </row>
    <row r="4174" spans="1:8" hidden="1">
      <c r="A4174" s="38" t="s">
        <v>9</v>
      </c>
      <c r="B4174" s="31">
        <v>1992</v>
      </c>
      <c r="C4174" s="31">
        <v>15</v>
      </c>
      <c r="D4174" s="31">
        <v>3.1101499999999999E-3</v>
      </c>
      <c r="E4174" s="31">
        <v>3.10532E-3</v>
      </c>
      <c r="F4174" s="31">
        <v>0.99689468000000003</v>
      </c>
      <c r="G4174" s="31">
        <v>84715.557000000001</v>
      </c>
      <c r="H4174" s="31">
        <v>84584.021999999997</v>
      </c>
    </row>
    <row r="4175" spans="1:8" hidden="1">
      <c r="A4175" s="38" t="s">
        <v>9</v>
      </c>
      <c r="B4175" s="31">
        <v>1992</v>
      </c>
      <c r="C4175" s="31">
        <v>16</v>
      </c>
      <c r="D4175" s="31">
        <v>3.3915099999999999E-3</v>
      </c>
      <c r="E4175" s="31">
        <v>3.3857700000000002E-3</v>
      </c>
      <c r="F4175" s="31">
        <v>0.99661423000000005</v>
      </c>
      <c r="G4175" s="31">
        <v>84452.487999999998</v>
      </c>
      <c r="H4175" s="31">
        <v>84309.519</v>
      </c>
    </row>
    <row r="4176" spans="1:8" hidden="1">
      <c r="A4176" s="38" t="s">
        <v>9</v>
      </c>
      <c r="B4176" s="31">
        <v>1992</v>
      </c>
      <c r="C4176" s="31">
        <v>17</v>
      </c>
      <c r="D4176" s="31">
        <v>3.7182700000000001E-3</v>
      </c>
      <c r="E4176" s="31">
        <v>3.7113699999999999E-3</v>
      </c>
      <c r="F4176" s="31">
        <v>0.99628863000000001</v>
      </c>
      <c r="G4176" s="31">
        <v>84166.551000000007</v>
      </c>
      <c r="H4176" s="31">
        <v>84010.364000000001</v>
      </c>
    </row>
    <row r="4177" spans="1:8" hidden="1">
      <c r="A4177" s="38" t="s">
        <v>9</v>
      </c>
      <c r="B4177" s="31">
        <v>1992</v>
      </c>
      <c r="C4177" s="31">
        <v>18</v>
      </c>
      <c r="D4177" s="31">
        <v>4.0593499999999998E-3</v>
      </c>
      <c r="E4177" s="31">
        <v>4.05113E-3</v>
      </c>
      <c r="F4177" s="31">
        <v>0.99594886999999999</v>
      </c>
      <c r="G4177" s="31">
        <v>83854.178</v>
      </c>
      <c r="H4177" s="31">
        <v>83684.324999999997</v>
      </c>
    </row>
    <row r="4178" spans="1:8" hidden="1">
      <c r="A4178" s="38" t="s">
        <v>9</v>
      </c>
      <c r="B4178" s="31">
        <v>1992</v>
      </c>
      <c r="C4178" s="31">
        <v>19</v>
      </c>
      <c r="D4178" s="31">
        <v>4.37843E-3</v>
      </c>
      <c r="E4178" s="31">
        <v>4.3688599999999996E-3</v>
      </c>
      <c r="F4178" s="31">
        <v>0.99563113999999997</v>
      </c>
      <c r="G4178" s="31">
        <v>83514.472999999998</v>
      </c>
      <c r="H4178" s="31">
        <v>83332.042000000001</v>
      </c>
    </row>
    <row r="4179" spans="1:8" hidden="1">
      <c r="A4179" s="38" t="s">
        <v>9</v>
      </c>
      <c r="B4179" s="31">
        <v>1992</v>
      </c>
      <c r="C4179" s="31">
        <v>20</v>
      </c>
      <c r="D4179" s="31">
        <v>4.6542700000000003E-3</v>
      </c>
      <c r="E4179" s="31">
        <v>4.6434600000000003E-3</v>
      </c>
      <c r="F4179" s="31">
        <v>0.99535653999999996</v>
      </c>
      <c r="G4179" s="31">
        <v>83149.61</v>
      </c>
      <c r="H4179" s="31">
        <v>82956.558999999994</v>
      </c>
    </row>
    <row r="4180" spans="1:8" hidden="1">
      <c r="A4180" s="38" t="s">
        <v>9</v>
      </c>
      <c r="B4180" s="31">
        <v>1992</v>
      </c>
      <c r="C4180" s="31">
        <v>21</v>
      </c>
      <c r="D4180" s="31">
        <v>4.8737299999999997E-3</v>
      </c>
      <c r="E4180" s="31">
        <v>4.8618799999999998E-3</v>
      </c>
      <c r="F4180" s="31">
        <v>0.99513812000000001</v>
      </c>
      <c r="G4180" s="31">
        <v>82763.508000000002</v>
      </c>
      <c r="H4180" s="31">
        <v>82562.313999999998</v>
      </c>
    </row>
    <row r="4181" spans="1:8" hidden="1">
      <c r="A4181" s="38" t="s">
        <v>9</v>
      </c>
      <c r="B4181" s="31">
        <v>1992</v>
      </c>
      <c r="C4181" s="31">
        <v>22</v>
      </c>
      <c r="D4181" s="31">
        <v>5.0370399999999996E-3</v>
      </c>
      <c r="E4181" s="31">
        <v>5.0243900000000001E-3</v>
      </c>
      <c r="F4181" s="31">
        <v>0.99497561000000001</v>
      </c>
      <c r="G4181" s="31">
        <v>82361.120999999999</v>
      </c>
      <c r="H4181" s="31">
        <v>82154.214000000007</v>
      </c>
    </row>
    <row r="4182" spans="1:8" hidden="1">
      <c r="A4182" s="38" t="s">
        <v>9</v>
      </c>
      <c r="B4182" s="31">
        <v>1992</v>
      </c>
      <c r="C4182" s="31">
        <v>23</v>
      </c>
      <c r="D4182" s="31">
        <v>5.1534199999999997E-3</v>
      </c>
      <c r="E4182" s="31">
        <v>5.1401800000000003E-3</v>
      </c>
      <c r="F4182" s="31">
        <v>0.99485981999999995</v>
      </c>
      <c r="G4182" s="31">
        <v>81947.307000000001</v>
      </c>
      <c r="H4182" s="31">
        <v>81736.695000000007</v>
      </c>
    </row>
    <row r="4183" spans="1:8" hidden="1">
      <c r="A4183" s="38" t="s">
        <v>9</v>
      </c>
      <c r="B4183" s="31">
        <v>1992</v>
      </c>
      <c r="C4183" s="31">
        <v>24</v>
      </c>
      <c r="D4183" s="31">
        <v>5.2367500000000001E-3</v>
      </c>
      <c r="E4183" s="31">
        <v>5.2230699999999998E-3</v>
      </c>
      <c r="F4183" s="31">
        <v>0.99477693</v>
      </c>
      <c r="G4183" s="31">
        <v>81526.084000000003</v>
      </c>
      <c r="H4183" s="31">
        <v>81313.175000000003</v>
      </c>
    </row>
    <row r="4184" spans="1:8" hidden="1">
      <c r="A4184" s="38" t="s">
        <v>9</v>
      </c>
      <c r="B4184" s="31">
        <v>1992</v>
      </c>
      <c r="C4184" s="31">
        <v>25</v>
      </c>
      <c r="D4184" s="31">
        <v>5.3046500000000002E-3</v>
      </c>
      <c r="E4184" s="31">
        <v>5.2906200000000002E-3</v>
      </c>
      <c r="F4184" s="31">
        <v>0.99470937999999998</v>
      </c>
      <c r="G4184" s="31">
        <v>81100.267000000007</v>
      </c>
      <c r="H4184" s="31">
        <v>80885.732000000004</v>
      </c>
    </row>
    <row r="4185" spans="1:8" hidden="1">
      <c r="A4185" s="38" t="s">
        <v>9</v>
      </c>
      <c r="B4185" s="31">
        <v>1992</v>
      </c>
      <c r="C4185" s="31">
        <v>26</v>
      </c>
      <c r="D4185" s="31">
        <v>5.3708599999999999E-3</v>
      </c>
      <c r="E4185" s="31">
        <v>5.3564700000000003E-3</v>
      </c>
      <c r="F4185" s="31">
        <v>0.99464353000000005</v>
      </c>
      <c r="G4185" s="31">
        <v>80671.195999999996</v>
      </c>
      <c r="H4185" s="31">
        <v>80455.14</v>
      </c>
    </row>
    <row r="4186" spans="1:8" hidden="1">
      <c r="A4186" s="38" t="s">
        <v>9</v>
      </c>
      <c r="B4186" s="31">
        <v>1992</v>
      </c>
      <c r="C4186" s="31">
        <v>27</v>
      </c>
      <c r="D4186" s="31">
        <v>5.4465199999999998E-3</v>
      </c>
      <c r="E4186" s="31">
        <v>5.4317300000000001E-3</v>
      </c>
      <c r="F4186" s="31">
        <v>0.99456827000000003</v>
      </c>
      <c r="G4186" s="31">
        <v>80239.082999999999</v>
      </c>
      <c r="H4186" s="31">
        <v>80021.164999999994</v>
      </c>
    </row>
    <row r="4187" spans="1:8" hidden="1">
      <c r="A4187" s="38" t="s">
        <v>9</v>
      </c>
      <c r="B4187" s="31">
        <v>1992</v>
      </c>
      <c r="C4187" s="31">
        <v>28</v>
      </c>
      <c r="D4187" s="31">
        <v>5.5359099999999998E-3</v>
      </c>
      <c r="E4187" s="31">
        <v>5.5206300000000003E-3</v>
      </c>
      <c r="F4187" s="31">
        <v>0.99447936999999997</v>
      </c>
      <c r="G4187" s="31">
        <v>79803.245999999999</v>
      </c>
      <c r="H4187" s="31">
        <v>79582.964000000007</v>
      </c>
    </row>
    <row r="4188" spans="1:8" hidden="1">
      <c r="A4188" s="38" t="s">
        <v>9</v>
      </c>
      <c r="B4188" s="31">
        <v>1992</v>
      </c>
      <c r="C4188" s="31">
        <v>29</v>
      </c>
      <c r="D4188" s="31">
        <v>5.6376400000000002E-3</v>
      </c>
      <c r="E4188" s="31">
        <v>5.6217999999999997E-3</v>
      </c>
      <c r="F4188" s="31">
        <v>0.99437819999999999</v>
      </c>
      <c r="G4188" s="31">
        <v>79362.682000000001</v>
      </c>
      <c r="H4188" s="31">
        <v>79139.601999999999</v>
      </c>
    </row>
    <row r="4189" spans="1:8" hidden="1">
      <c r="A4189" s="38" t="s">
        <v>9</v>
      </c>
      <c r="B4189" s="31">
        <v>1992</v>
      </c>
      <c r="C4189" s="31">
        <v>30</v>
      </c>
      <c r="D4189" s="31">
        <v>5.74736E-3</v>
      </c>
      <c r="E4189" s="31">
        <v>5.7308899999999998E-3</v>
      </c>
      <c r="F4189" s="31">
        <v>0.99426910999999996</v>
      </c>
      <c r="G4189" s="31">
        <v>78916.520999999993</v>
      </c>
      <c r="H4189" s="31">
        <v>78690.391000000003</v>
      </c>
    </row>
    <row r="4190" spans="1:8" hidden="1">
      <c r="A4190" s="38" t="s">
        <v>9</v>
      </c>
      <c r="B4190" s="31">
        <v>1992</v>
      </c>
      <c r="C4190" s="31">
        <v>31</v>
      </c>
      <c r="D4190" s="31">
        <v>5.8574400000000002E-3</v>
      </c>
      <c r="E4190" s="31">
        <v>5.8403400000000003E-3</v>
      </c>
      <c r="F4190" s="31">
        <v>0.99415966</v>
      </c>
      <c r="G4190" s="31">
        <v>78464.259999999995</v>
      </c>
      <c r="H4190" s="31">
        <v>78235.130999999994</v>
      </c>
    </row>
    <row r="4191" spans="1:8" hidden="1">
      <c r="A4191" s="38" t="s">
        <v>9</v>
      </c>
      <c r="B4191" s="31">
        <v>1992</v>
      </c>
      <c r="C4191" s="31">
        <v>32</v>
      </c>
      <c r="D4191" s="31">
        <v>5.96482E-3</v>
      </c>
      <c r="E4191" s="31">
        <v>5.9470900000000004E-3</v>
      </c>
      <c r="F4191" s="31">
        <v>0.99405290999999996</v>
      </c>
      <c r="G4191" s="31">
        <v>78006.001999999993</v>
      </c>
      <c r="H4191" s="31">
        <v>77774.047999999995</v>
      </c>
    </row>
    <row r="4192" spans="1:8" hidden="1">
      <c r="A4192" s="38" t="s">
        <v>9</v>
      </c>
      <c r="B4192" s="31">
        <v>1992</v>
      </c>
      <c r="C4192" s="31">
        <v>33</v>
      </c>
      <c r="D4192" s="31">
        <v>6.0704799999999996E-3</v>
      </c>
      <c r="E4192" s="31">
        <v>6.0521100000000003E-3</v>
      </c>
      <c r="F4192" s="31">
        <v>0.99394788999999995</v>
      </c>
      <c r="G4192" s="31">
        <v>77542.093999999997</v>
      </c>
      <c r="H4192" s="31">
        <v>77307.447</v>
      </c>
    </row>
    <row r="4193" spans="1:8" hidden="1">
      <c r="A4193" s="38" t="s">
        <v>9</v>
      </c>
      <c r="B4193" s="31">
        <v>1992</v>
      </c>
      <c r="C4193" s="31">
        <v>34</v>
      </c>
      <c r="D4193" s="31">
        <v>6.1813299999999996E-3</v>
      </c>
      <c r="E4193" s="31">
        <v>6.16229E-3</v>
      </c>
      <c r="F4193" s="31">
        <v>0.99383770999999999</v>
      </c>
      <c r="G4193" s="31">
        <v>77072.800000000003</v>
      </c>
      <c r="H4193" s="31">
        <v>76835.327999999994</v>
      </c>
    </row>
    <row r="4194" spans="1:8" hidden="1">
      <c r="A4194" s="38" t="s">
        <v>9</v>
      </c>
      <c r="B4194" s="31">
        <v>1992</v>
      </c>
      <c r="C4194" s="31">
        <v>35</v>
      </c>
      <c r="D4194" s="31">
        <v>6.3098099999999999E-3</v>
      </c>
      <c r="E4194" s="31">
        <v>6.2899599999999998E-3</v>
      </c>
      <c r="F4194" s="31">
        <v>0.99371003999999996</v>
      </c>
      <c r="G4194" s="31">
        <v>76597.854999999996</v>
      </c>
      <c r="H4194" s="31">
        <v>76356.956999999995</v>
      </c>
    </row>
    <row r="4195" spans="1:8" hidden="1">
      <c r="A4195" s="38" t="s">
        <v>9</v>
      </c>
      <c r="B4195" s="31">
        <v>1992</v>
      </c>
      <c r="C4195" s="31">
        <v>36</v>
      </c>
      <c r="D4195" s="31">
        <v>6.46679E-3</v>
      </c>
      <c r="E4195" s="31">
        <v>6.4459499999999998E-3</v>
      </c>
      <c r="F4195" s="31">
        <v>0.99355404999999997</v>
      </c>
      <c r="G4195" s="31">
        <v>76116.058000000005</v>
      </c>
      <c r="H4195" s="31">
        <v>75870.737999999998</v>
      </c>
    </row>
    <row r="4196" spans="1:8" hidden="1">
      <c r="A4196" s="38" t="s">
        <v>9</v>
      </c>
      <c r="B4196" s="31">
        <v>1992</v>
      </c>
      <c r="C4196" s="31">
        <v>37</v>
      </c>
      <c r="D4196" s="31">
        <v>6.6632200000000001E-3</v>
      </c>
      <c r="E4196" s="31">
        <v>6.6410999999999996E-3</v>
      </c>
      <c r="F4196" s="31">
        <v>0.99335890000000004</v>
      </c>
      <c r="G4196" s="31">
        <v>75625.417000000001</v>
      </c>
      <c r="H4196" s="31">
        <v>75374.298999999999</v>
      </c>
    </row>
    <row r="4197" spans="1:8" hidden="1">
      <c r="A4197" s="38" t="s">
        <v>9</v>
      </c>
      <c r="B4197" s="31">
        <v>1992</v>
      </c>
      <c r="C4197" s="31">
        <v>38</v>
      </c>
      <c r="D4197" s="31">
        <v>6.9016099999999999E-3</v>
      </c>
      <c r="E4197" s="31">
        <v>6.8778700000000003E-3</v>
      </c>
      <c r="F4197" s="31">
        <v>0.99312213000000005</v>
      </c>
      <c r="G4197" s="31">
        <v>75123.182000000001</v>
      </c>
      <c r="H4197" s="31">
        <v>74864.838000000003</v>
      </c>
    </row>
    <row r="4198" spans="1:8" hidden="1">
      <c r="A4198" s="38" t="s">
        <v>9</v>
      </c>
      <c r="B4198" s="31">
        <v>1992</v>
      </c>
      <c r="C4198" s="31">
        <v>39</v>
      </c>
      <c r="D4198" s="31">
        <v>7.17514E-3</v>
      </c>
      <c r="E4198" s="31">
        <v>7.1494899999999997E-3</v>
      </c>
      <c r="F4198" s="31">
        <v>0.99285051000000002</v>
      </c>
      <c r="G4198" s="31">
        <v>74606.494000000006</v>
      </c>
      <c r="H4198" s="31">
        <v>74339.794999999998</v>
      </c>
    </row>
    <row r="4199" spans="1:8" hidden="1">
      <c r="A4199" s="38" t="s">
        <v>9</v>
      </c>
      <c r="B4199" s="31">
        <v>1992</v>
      </c>
      <c r="C4199" s="31">
        <v>40</v>
      </c>
      <c r="D4199" s="31">
        <v>7.4661299999999996E-3</v>
      </c>
      <c r="E4199" s="31">
        <v>7.4383599999999998E-3</v>
      </c>
      <c r="F4199" s="31">
        <v>0.99256164000000002</v>
      </c>
      <c r="G4199" s="31">
        <v>74073.095000000001</v>
      </c>
      <c r="H4199" s="31">
        <v>73797.604000000007</v>
      </c>
    </row>
    <row r="4200" spans="1:8" hidden="1">
      <c r="A4200" s="38" t="s">
        <v>9</v>
      </c>
      <c r="B4200" s="31">
        <v>1992</v>
      </c>
      <c r="C4200" s="31">
        <v>41</v>
      </c>
      <c r="D4200" s="31">
        <v>7.74751E-3</v>
      </c>
      <c r="E4200" s="31">
        <v>7.7176099999999997E-3</v>
      </c>
      <c r="F4200" s="31">
        <v>0.99228238999999996</v>
      </c>
      <c r="G4200" s="31">
        <v>73522.112999999998</v>
      </c>
      <c r="H4200" s="31">
        <v>73238.404999999999</v>
      </c>
    </row>
    <row r="4201" spans="1:8" hidden="1">
      <c r="A4201" s="38" t="s">
        <v>9</v>
      </c>
      <c r="B4201" s="31">
        <v>1992</v>
      </c>
      <c r="C4201" s="31">
        <v>42</v>
      </c>
      <c r="D4201" s="31">
        <v>8.0019600000000007E-3</v>
      </c>
      <c r="E4201" s="31">
        <v>7.9700699999999992E-3</v>
      </c>
      <c r="F4201" s="31">
        <v>0.99202992999999995</v>
      </c>
      <c r="G4201" s="31">
        <v>72954.698000000004</v>
      </c>
      <c r="H4201" s="31">
        <v>72663.971000000005</v>
      </c>
    </row>
    <row r="4202" spans="1:8" hidden="1">
      <c r="A4202" s="38" t="s">
        <v>9</v>
      </c>
      <c r="B4202" s="31">
        <v>1992</v>
      </c>
      <c r="C4202" s="31">
        <v>43</v>
      </c>
      <c r="D4202" s="31">
        <v>8.2221399999999993E-3</v>
      </c>
      <c r="E4202" s="31">
        <v>8.1884799999999997E-3</v>
      </c>
      <c r="F4202" s="31">
        <v>0.99181151999999995</v>
      </c>
      <c r="G4202" s="31">
        <v>72373.244000000006</v>
      </c>
      <c r="H4202" s="31">
        <v>72076.929999999993</v>
      </c>
    </row>
    <row r="4203" spans="1:8" hidden="1">
      <c r="A4203" s="38" t="s">
        <v>9</v>
      </c>
      <c r="B4203" s="31">
        <v>1992</v>
      </c>
      <c r="C4203" s="31">
        <v>44</v>
      </c>
      <c r="D4203" s="31">
        <v>8.4254299999999994E-3</v>
      </c>
      <c r="E4203" s="31">
        <v>8.3900899999999994E-3</v>
      </c>
      <c r="F4203" s="31">
        <v>0.99160990999999998</v>
      </c>
      <c r="G4203" s="31">
        <v>71780.616999999998</v>
      </c>
      <c r="H4203" s="31">
        <v>71479.494000000006</v>
      </c>
    </row>
    <row r="4204" spans="1:8" hidden="1">
      <c r="A4204" s="38" t="s">
        <v>9</v>
      </c>
      <c r="B4204" s="31">
        <v>1992</v>
      </c>
      <c r="C4204" s="31">
        <v>45</v>
      </c>
      <c r="D4204" s="31">
        <v>8.6461400000000001E-3</v>
      </c>
      <c r="E4204" s="31">
        <v>8.6089300000000007E-3</v>
      </c>
      <c r="F4204" s="31">
        <v>0.99139107000000004</v>
      </c>
      <c r="G4204" s="31">
        <v>71178.372000000003</v>
      </c>
      <c r="H4204" s="31">
        <v>70871.986999999994</v>
      </c>
    </row>
    <row r="4205" spans="1:8" hidden="1">
      <c r="A4205" s="38" t="s">
        <v>9</v>
      </c>
      <c r="B4205" s="31">
        <v>1992</v>
      </c>
      <c r="C4205" s="31">
        <v>46</v>
      </c>
      <c r="D4205" s="31">
        <v>8.9157699999999999E-3</v>
      </c>
      <c r="E4205" s="31">
        <v>8.8762000000000008E-3</v>
      </c>
      <c r="F4205" s="31">
        <v>0.9911238</v>
      </c>
      <c r="G4205" s="31">
        <v>70565.601999999999</v>
      </c>
      <c r="H4205" s="31">
        <v>70252.425000000003</v>
      </c>
    </row>
    <row r="4206" spans="1:8" hidden="1">
      <c r="A4206" s="38" t="s">
        <v>9</v>
      </c>
      <c r="B4206" s="31">
        <v>1992</v>
      </c>
      <c r="C4206" s="31">
        <v>47</v>
      </c>
      <c r="D4206" s="31">
        <v>9.2737500000000007E-3</v>
      </c>
      <c r="E4206" s="31">
        <v>9.2309499999999999E-3</v>
      </c>
      <c r="F4206" s="31">
        <v>0.99076905000000004</v>
      </c>
      <c r="G4206" s="31">
        <v>69939.248000000007</v>
      </c>
      <c r="H4206" s="31">
        <v>69616.445000000007</v>
      </c>
    </row>
    <row r="4207" spans="1:8" hidden="1">
      <c r="A4207" s="38" t="s">
        <v>9</v>
      </c>
      <c r="B4207" s="31">
        <v>1992</v>
      </c>
      <c r="C4207" s="31">
        <v>48</v>
      </c>
      <c r="D4207" s="31">
        <v>9.7422299999999993E-3</v>
      </c>
      <c r="E4207" s="31">
        <v>9.6950100000000004E-3</v>
      </c>
      <c r="F4207" s="31">
        <v>0.99030499000000005</v>
      </c>
      <c r="G4207" s="31">
        <v>69293.642000000007</v>
      </c>
      <c r="H4207" s="31">
        <v>68957.740999999995</v>
      </c>
    </row>
    <row r="4208" spans="1:8" hidden="1">
      <c r="A4208" s="38" t="s">
        <v>9</v>
      </c>
      <c r="B4208" s="31">
        <v>1992</v>
      </c>
      <c r="C4208" s="31">
        <v>49</v>
      </c>
      <c r="D4208" s="31">
        <v>1.032222E-2</v>
      </c>
      <c r="E4208" s="31">
        <v>1.0269220000000001E-2</v>
      </c>
      <c r="F4208" s="31">
        <v>0.98973078000000003</v>
      </c>
      <c r="G4208" s="31">
        <v>68621.84</v>
      </c>
      <c r="H4208" s="31">
        <v>68269.493000000002</v>
      </c>
    </row>
    <row r="4209" spans="1:8" hidden="1">
      <c r="A4209" s="38" t="s">
        <v>9</v>
      </c>
      <c r="B4209" s="31">
        <v>1992</v>
      </c>
      <c r="C4209" s="31">
        <v>50</v>
      </c>
      <c r="D4209" s="31">
        <v>1.0996229999999999E-2</v>
      </c>
      <c r="E4209" s="31">
        <v>1.0936100000000001E-2</v>
      </c>
      <c r="F4209" s="31">
        <v>0.9890639</v>
      </c>
      <c r="G4209" s="31">
        <v>67917.146999999997</v>
      </c>
      <c r="H4209" s="31">
        <v>67545.771999999997</v>
      </c>
    </row>
    <row r="4210" spans="1:8" hidden="1">
      <c r="A4210" s="38" t="s">
        <v>9</v>
      </c>
      <c r="B4210" s="31">
        <v>1992</v>
      </c>
      <c r="C4210" s="31">
        <v>51</v>
      </c>
      <c r="D4210" s="31">
        <v>1.172372E-2</v>
      </c>
      <c r="E4210" s="31">
        <v>1.16554E-2</v>
      </c>
      <c r="F4210" s="31">
        <v>0.98834460000000002</v>
      </c>
      <c r="G4210" s="31">
        <v>67174.398000000001</v>
      </c>
      <c r="H4210" s="31">
        <v>66782.926000000007</v>
      </c>
    </row>
    <row r="4211" spans="1:8" hidden="1">
      <c r="A4211" s="38" t="s">
        <v>9</v>
      </c>
      <c r="B4211" s="31">
        <v>1992</v>
      </c>
      <c r="C4211" s="31">
        <v>52</v>
      </c>
      <c r="D4211" s="31">
        <v>1.246478E-2</v>
      </c>
      <c r="E4211" s="31">
        <v>1.2387570000000001E-2</v>
      </c>
      <c r="F4211" s="31">
        <v>0.98761242999999999</v>
      </c>
      <c r="G4211" s="31">
        <v>66391.453999999998</v>
      </c>
      <c r="H4211" s="31">
        <v>65980.239000000001</v>
      </c>
    </row>
    <row r="4212" spans="1:8" hidden="1">
      <c r="A4212" s="38" t="s">
        <v>9</v>
      </c>
      <c r="B4212" s="31">
        <v>1992</v>
      </c>
      <c r="C4212" s="31">
        <v>53</v>
      </c>
      <c r="D4212" s="31">
        <v>1.319331E-2</v>
      </c>
      <c r="E4212" s="31">
        <v>1.310685E-2</v>
      </c>
      <c r="F4212" s="31">
        <v>0.98689315</v>
      </c>
      <c r="G4212" s="31">
        <v>65569.024999999994</v>
      </c>
      <c r="H4212" s="31">
        <v>65139.322999999997</v>
      </c>
    </row>
    <row r="4213" spans="1:8" hidden="1">
      <c r="A4213" s="38" t="s">
        <v>9</v>
      </c>
      <c r="B4213" s="31">
        <v>1992</v>
      </c>
      <c r="C4213" s="31">
        <v>54</v>
      </c>
      <c r="D4213" s="31">
        <v>1.3908220000000001E-2</v>
      </c>
      <c r="E4213" s="31">
        <v>1.381217E-2</v>
      </c>
      <c r="F4213" s="31">
        <v>0.98618782999999999</v>
      </c>
      <c r="G4213" s="31">
        <v>64709.620999999999</v>
      </c>
      <c r="H4213" s="31">
        <v>64262.731</v>
      </c>
    </row>
    <row r="4214" spans="1:8" hidden="1">
      <c r="A4214" s="38" t="s">
        <v>9</v>
      </c>
      <c r="B4214" s="31">
        <v>1992</v>
      </c>
      <c r="C4214" s="31">
        <v>55</v>
      </c>
      <c r="D4214" s="31">
        <v>1.4647469999999999E-2</v>
      </c>
      <c r="E4214" s="31">
        <v>1.454098E-2</v>
      </c>
      <c r="F4214" s="31">
        <v>0.98545901999999996</v>
      </c>
      <c r="G4214" s="31">
        <v>63815.841</v>
      </c>
      <c r="H4214" s="31">
        <v>63351.868999999999</v>
      </c>
    </row>
    <row r="4215" spans="1:8" hidden="1">
      <c r="A4215" s="38" t="s">
        <v>9</v>
      </c>
      <c r="B4215" s="31">
        <v>1992</v>
      </c>
      <c r="C4215" s="31">
        <v>56</v>
      </c>
      <c r="D4215" s="31">
        <v>1.546574E-2</v>
      </c>
      <c r="E4215" s="31">
        <v>1.5347059999999999E-2</v>
      </c>
      <c r="F4215" s="31">
        <v>0.98465294000000003</v>
      </c>
      <c r="G4215" s="31">
        <v>62887.896999999997</v>
      </c>
      <c r="H4215" s="31">
        <v>62405.324000000001</v>
      </c>
    </row>
    <row r="4216" spans="1:8" hidden="1">
      <c r="A4216" s="38" t="s">
        <v>9</v>
      </c>
      <c r="B4216" s="31">
        <v>1992</v>
      </c>
      <c r="C4216" s="31">
        <v>57</v>
      </c>
      <c r="D4216" s="31">
        <v>1.6428720000000001E-2</v>
      </c>
      <c r="E4216" s="31">
        <v>1.6294869999999999E-2</v>
      </c>
      <c r="F4216" s="31">
        <v>0.98370513000000004</v>
      </c>
      <c r="G4216" s="31">
        <v>61922.752</v>
      </c>
      <c r="H4216" s="31">
        <v>61418.239999999998</v>
      </c>
    </row>
    <row r="4217" spans="1:8" hidden="1">
      <c r="A4217" s="38" t="s">
        <v>9</v>
      </c>
      <c r="B4217" s="31">
        <v>1992</v>
      </c>
      <c r="C4217" s="31">
        <v>58</v>
      </c>
      <c r="D4217" s="31">
        <v>1.7593910000000001E-2</v>
      </c>
      <c r="E4217" s="31">
        <v>1.7440489999999999E-2</v>
      </c>
      <c r="F4217" s="31">
        <v>0.98255950999999997</v>
      </c>
      <c r="G4217" s="31">
        <v>60913.728999999999</v>
      </c>
      <c r="H4217" s="31">
        <v>60382.546000000002</v>
      </c>
    </row>
    <row r="4218" spans="1:8" hidden="1">
      <c r="A4218" s="38" t="s">
        <v>9</v>
      </c>
      <c r="B4218" s="31">
        <v>1992</v>
      </c>
      <c r="C4218" s="31">
        <v>59</v>
      </c>
      <c r="D4218" s="31">
        <v>1.8990900000000002E-2</v>
      </c>
      <c r="E4218" s="31">
        <v>1.8812269999999999E-2</v>
      </c>
      <c r="F4218" s="31">
        <v>0.98118773000000004</v>
      </c>
      <c r="G4218" s="31">
        <v>59851.364000000001</v>
      </c>
      <c r="H4218" s="31">
        <v>59288.394</v>
      </c>
    </row>
    <row r="4219" spans="1:8" hidden="1">
      <c r="A4219" s="38" t="s">
        <v>9</v>
      </c>
      <c r="B4219" s="31">
        <v>1992</v>
      </c>
      <c r="C4219" s="31">
        <v>60</v>
      </c>
      <c r="D4219" s="31">
        <v>2.062992E-2</v>
      </c>
      <c r="E4219" s="31">
        <v>2.0419300000000001E-2</v>
      </c>
      <c r="F4219" s="31">
        <v>0.97958069999999997</v>
      </c>
      <c r="G4219" s="31">
        <v>58725.423999999999</v>
      </c>
      <c r="H4219" s="31">
        <v>58125.858</v>
      </c>
    </row>
    <row r="4220" spans="1:8" hidden="1">
      <c r="A4220" s="38" t="s">
        <v>9</v>
      </c>
      <c r="B4220" s="31">
        <v>1992</v>
      </c>
      <c r="C4220" s="31">
        <v>61</v>
      </c>
      <c r="D4220" s="31">
        <v>2.2485939999999999E-2</v>
      </c>
      <c r="E4220" s="31">
        <v>2.2235939999999999E-2</v>
      </c>
      <c r="F4220" s="31">
        <v>0.97776406000000005</v>
      </c>
      <c r="G4220" s="31">
        <v>57526.292000000001</v>
      </c>
      <c r="H4220" s="31">
        <v>56886.716</v>
      </c>
    </row>
    <row r="4221" spans="1:8" hidden="1">
      <c r="A4221" s="38" t="s">
        <v>9</v>
      </c>
      <c r="B4221" s="31">
        <v>1992</v>
      </c>
      <c r="C4221" s="31">
        <v>62</v>
      </c>
      <c r="D4221" s="31">
        <v>2.4523820000000002E-2</v>
      </c>
      <c r="E4221" s="31">
        <v>2.4226749999999998E-2</v>
      </c>
      <c r="F4221" s="31">
        <v>0.97577325000000004</v>
      </c>
      <c r="G4221" s="31">
        <v>56247.141000000003</v>
      </c>
      <c r="H4221" s="31">
        <v>55565.798000000003</v>
      </c>
    </row>
    <row r="4222" spans="1:8" hidden="1">
      <c r="A4222" s="38" t="s">
        <v>9</v>
      </c>
      <c r="B4222" s="31">
        <v>1992</v>
      </c>
      <c r="C4222" s="31">
        <v>63</v>
      </c>
      <c r="D4222" s="31">
        <v>2.671983E-2</v>
      </c>
      <c r="E4222" s="31">
        <v>2.6367560000000002E-2</v>
      </c>
      <c r="F4222" s="31">
        <v>0.97363244000000004</v>
      </c>
      <c r="G4222" s="31">
        <v>54884.455000000002</v>
      </c>
      <c r="H4222" s="31">
        <v>54160.87</v>
      </c>
    </row>
    <row r="4223" spans="1:8" hidden="1">
      <c r="A4223" s="38" t="s">
        <v>9</v>
      </c>
      <c r="B4223" s="31">
        <v>1992</v>
      </c>
      <c r="C4223" s="31">
        <v>64</v>
      </c>
      <c r="D4223" s="31">
        <v>2.9065859999999999E-2</v>
      </c>
      <c r="E4223" s="31">
        <v>2.8649500000000001E-2</v>
      </c>
      <c r="F4223" s="31">
        <v>0.97135050000000001</v>
      </c>
      <c r="G4223" s="31">
        <v>53437.286</v>
      </c>
      <c r="H4223" s="31">
        <v>52671.81</v>
      </c>
    </row>
    <row r="4224" spans="1:8" hidden="1">
      <c r="A4224" s="38" t="s">
        <v>9</v>
      </c>
      <c r="B4224" s="31">
        <v>1992</v>
      </c>
      <c r="C4224" s="31">
        <v>65</v>
      </c>
      <c r="D4224" s="31">
        <v>3.1598750000000002E-2</v>
      </c>
      <c r="E4224" s="31">
        <v>3.1107280000000001E-2</v>
      </c>
      <c r="F4224" s="31">
        <v>0.96889272000000004</v>
      </c>
      <c r="G4224" s="31">
        <v>51906.334000000003</v>
      </c>
      <c r="H4224" s="31">
        <v>51099.002</v>
      </c>
    </row>
    <row r="4225" spans="1:8" hidden="1">
      <c r="A4225" s="38" t="s">
        <v>9</v>
      </c>
      <c r="B4225" s="31">
        <v>1992</v>
      </c>
      <c r="C4225" s="31">
        <v>66</v>
      </c>
      <c r="D4225" s="31">
        <v>3.4375910000000003E-2</v>
      </c>
      <c r="E4225" s="31">
        <v>3.3795039999999998E-2</v>
      </c>
      <c r="F4225" s="31">
        <v>0.96620496</v>
      </c>
      <c r="G4225" s="31">
        <v>50291.67</v>
      </c>
      <c r="H4225" s="31">
        <v>49441.864999999998</v>
      </c>
    </row>
    <row r="4226" spans="1:8" hidden="1">
      <c r="A4226" s="38" t="s">
        <v>9</v>
      </c>
      <c r="B4226" s="31">
        <v>1992</v>
      </c>
      <c r="C4226" s="31">
        <v>67</v>
      </c>
      <c r="D4226" s="31">
        <v>3.7476240000000001E-2</v>
      </c>
      <c r="E4226" s="31">
        <v>3.6786920000000001E-2</v>
      </c>
      <c r="F4226" s="31">
        <v>0.96321308000000005</v>
      </c>
      <c r="G4226" s="31">
        <v>48592.061000000002</v>
      </c>
      <c r="H4226" s="31">
        <v>47698.285000000003</v>
      </c>
    </row>
    <row r="4227" spans="1:8" hidden="1">
      <c r="A4227" s="38" t="s">
        <v>9</v>
      </c>
      <c r="B4227" s="31">
        <v>1992</v>
      </c>
      <c r="C4227" s="31">
        <v>68</v>
      </c>
      <c r="D4227" s="31">
        <v>4.0982270000000001E-2</v>
      </c>
      <c r="E4227" s="31">
        <v>4.0159359999999998E-2</v>
      </c>
      <c r="F4227" s="31">
        <v>0.95984064000000002</v>
      </c>
      <c r="G4227" s="31">
        <v>46804.508999999998</v>
      </c>
      <c r="H4227" s="31">
        <v>45864.688999999998</v>
      </c>
    </row>
    <row r="4228" spans="1:8" hidden="1">
      <c r="A4228" s="38" t="s">
        <v>9</v>
      </c>
      <c r="B4228" s="31">
        <v>1992</v>
      </c>
      <c r="C4228" s="31">
        <v>69</v>
      </c>
      <c r="D4228" s="31">
        <v>4.4944779999999997E-2</v>
      </c>
      <c r="E4228" s="31">
        <v>4.3956960000000003E-2</v>
      </c>
      <c r="F4228" s="31">
        <v>0.95604303999999996</v>
      </c>
      <c r="G4228" s="31">
        <v>44924.868999999999</v>
      </c>
      <c r="H4228" s="31">
        <v>43937.489000000001</v>
      </c>
    </row>
    <row r="4229" spans="1:8" hidden="1">
      <c r="A4229" s="38" t="s">
        <v>9</v>
      </c>
      <c r="B4229" s="31">
        <v>1992</v>
      </c>
      <c r="C4229" s="31">
        <v>70</v>
      </c>
      <c r="D4229" s="31">
        <v>4.9374019999999998E-2</v>
      </c>
      <c r="E4229" s="31">
        <v>4.8184490000000003E-2</v>
      </c>
      <c r="F4229" s="31">
        <v>0.95181550999999998</v>
      </c>
      <c r="G4229" s="31">
        <v>42950.108999999997</v>
      </c>
      <c r="H4229" s="31">
        <v>41915.343999999997</v>
      </c>
    </row>
    <row r="4230" spans="1:8" hidden="1">
      <c r="A4230" s="38" t="s">
        <v>9</v>
      </c>
      <c r="B4230" s="31">
        <v>1992</v>
      </c>
      <c r="C4230" s="31">
        <v>71</v>
      </c>
      <c r="D4230" s="31">
        <v>5.423335E-2</v>
      </c>
      <c r="E4230" s="31">
        <v>5.2801540000000001E-2</v>
      </c>
      <c r="F4230" s="31">
        <v>0.94719845999999996</v>
      </c>
      <c r="G4230" s="31">
        <v>40880.58</v>
      </c>
      <c r="H4230" s="31">
        <v>39801.300999999999</v>
      </c>
    </row>
    <row r="4231" spans="1:8" hidden="1">
      <c r="A4231" s="38" t="s">
        <v>9</v>
      </c>
      <c r="B4231" s="31">
        <v>1992</v>
      </c>
      <c r="C4231" s="31">
        <v>72</v>
      </c>
      <c r="D4231" s="31">
        <v>5.9495569999999998E-2</v>
      </c>
      <c r="E4231" s="31">
        <v>5.7776840000000003E-2</v>
      </c>
      <c r="F4231" s="31">
        <v>0.94222315999999995</v>
      </c>
      <c r="G4231" s="31">
        <v>38722.021999999997</v>
      </c>
      <c r="H4231" s="31">
        <v>37603.404000000002</v>
      </c>
    </row>
    <row r="4232" spans="1:8" hidden="1">
      <c r="A4232" s="38" t="s">
        <v>9</v>
      </c>
      <c r="B4232" s="31">
        <v>1992</v>
      </c>
      <c r="C4232" s="31">
        <v>73</v>
      </c>
      <c r="D4232" s="31">
        <v>6.5153440000000007E-2</v>
      </c>
      <c r="E4232" s="31">
        <v>6.3097909999999993E-2</v>
      </c>
      <c r="F4232" s="31">
        <v>0.93690209000000002</v>
      </c>
      <c r="G4232" s="31">
        <v>36484.786</v>
      </c>
      <c r="H4232" s="31">
        <v>35333.728999999999</v>
      </c>
    </row>
    <row r="4233" spans="1:8" hidden="1">
      <c r="A4233" s="38" t="s">
        <v>9</v>
      </c>
      <c r="B4233" s="31">
        <v>1992</v>
      </c>
      <c r="C4233" s="31">
        <v>74</v>
      </c>
      <c r="D4233" s="31">
        <v>7.121806E-2</v>
      </c>
      <c r="E4233" s="31">
        <v>6.8769250000000004E-2</v>
      </c>
      <c r="F4233" s="31">
        <v>0.93123075</v>
      </c>
      <c r="G4233" s="31">
        <v>34182.671999999999</v>
      </c>
      <c r="H4233" s="31">
        <v>33007.313999999998</v>
      </c>
    </row>
    <row r="4234" spans="1:8" hidden="1">
      <c r="A4234" s="38" t="s">
        <v>9</v>
      </c>
      <c r="B4234" s="31">
        <v>1992</v>
      </c>
      <c r="C4234" s="31">
        <v>75</v>
      </c>
      <c r="D4234" s="31">
        <v>7.7782669999999998E-2</v>
      </c>
      <c r="E4234" s="31">
        <v>7.4870850000000003E-2</v>
      </c>
      <c r="F4234" s="31">
        <v>0.92512914999999996</v>
      </c>
      <c r="G4234" s="31">
        <v>31831.955000000002</v>
      </c>
      <c r="H4234" s="31">
        <v>30640.312999999998</v>
      </c>
    </row>
    <row r="4235" spans="1:8" hidden="1">
      <c r="A4235" s="38" t="s">
        <v>9</v>
      </c>
      <c r="B4235" s="31">
        <v>1992</v>
      </c>
      <c r="C4235" s="31">
        <v>76</v>
      </c>
      <c r="D4235" s="31">
        <v>8.498733E-2</v>
      </c>
      <c r="E4235" s="31">
        <v>8.1523109999999996E-2</v>
      </c>
      <c r="F4235" s="31">
        <v>0.91847688999999999</v>
      </c>
      <c r="G4235" s="31">
        <v>29448.67</v>
      </c>
      <c r="H4235" s="31">
        <v>28248.295999999998</v>
      </c>
    </row>
    <row r="4236" spans="1:8" hidden="1">
      <c r="A4236" s="38" t="s">
        <v>9</v>
      </c>
      <c r="B4236" s="31">
        <v>1992</v>
      </c>
      <c r="C4236" s="31">
        <v>77</v>
      </c>
      <c r="D4236" s="31">
        <v>9.3004610000000001E-2</v>
      </c>
      <c r="E4236" s="31">
        <v>8.8871870000000006E-2</v>
      </c>
      <c r="F4236" s="31">
        <v>0.91112813000000004</v>
      </c>
      <c r="G4236" s="31">
        <v>27047.922999999999</v>
      </c>
      <c r="H4236" s="31">
        <v>25846.023000000001</v>
      </c>
    </row>
    <row r="4237" spans="1:8" hidden="1">
      <c r="A4237" s="38" t="s">
        <v>9</v>
      </c>
      <c r="B4237" s="31">
        <v>1992</v>
      </c>
      <c r="C4237" s="31">
        <v>78</v>
      </c>
      <c r="D4237" s="31">
        <v>0.10196238000000001</v>
      </c>
      <c r="E4237" s="31">
        <v>9.7016370000000005E-2</v>
      </c>
      <c r="F4237" s="31">
        <v>0.90298363000000004</v>
      </c>
      <c r="G4237" s="31">
        <v>24644.123</v>
      </c>
      <c r="H4237" s="31">
        <v>23448.682000000001</v>
      </c>
    </row>
    <row r="4238" spans="1:8" hidden="1">
      <c r="A4238" s="38" t="s">
        <v>9</v>
      </c>
      <c r="B4238" s="31">
        <v>1992</v>
      </c>
      <c r="C4238" s="31">
        <v>79</v>
      </c>
      <c r="D4238" s="31">
        <v>0.11192642999999999</v>
      </c>
      <c r="E4238" s="31">
        <v>0.10599463000000001</v>
      </c>
      <c r="F4238" s="31">
        <v>0.89400537000000002</v>
      </c>
      <c r="G4238" s="31">
        <v>22253.24</v>
      </c>
      <c r="H4238" s="31">
        <v>21073.878000000001</v>
      </c>
    </row>
    <row r="4239" spans="1:8" hidden="1">
      <c r="A4239" s="38" t="s">
        <v>9</v>
      </c>
      <c r="B4239" s="31">
        <v>1992</v>
      </c>
      <c r="C4239" s="31">
        <v>80</v>
      </c>
      <c r="D4239" s="31">
        <v>0.12292502</v>
      </c>
      <c r="E4239" s="31">
        <v>0.11580720999999999</v>
      </c>
      <c r="F4239" s="31">
        <v>0.88419278999999995</v>
      </c>
      <c r="G4239" s="31">
        <v>19894.516</v>
      </c>
      <c r="H4239" s="31">
        <v>18742.552</v>
      </c>
    </row>
    <row r="4240" spans="1:8" hidden="1">
      <c r="A4240" s="38" t="s">
        <v>9</v>
      </c>
      <c r="B4240" s="31">
        <v>1992</v>
      </c>
      <c r="C4240" s="31">
        <v>81</v>
      </c>
      <c r="D4240" s="31">
        <v>0.13485649</v>
      </c>
      <c r="E4240" s="31">
        <v>0.12633775999999999</v>
      </c>
      <c r="F4240" s="31">
        <v>0.87366224000000003</v>
      </c>
      <c r="G4240" s="31">
        <v>17590.588</v>
      </c>
      <c r="H4240" s="31">
        <v>16479.41</v>
      </c>
    </row>
    <row r="4241" spans="1:8" hidden="1">
      <c r="A4241" s="38" t="s">
        <v>9</v>
      </c>
      <c r="B4241" s="31">
        <v>1992</v>
      </c>
      <c r="C4241" s="31">
        <v>82</v>
      </c>
      <c r="D4241" s="31">
        <v>0.14761378999999999</v>
      </c>
      <c r="E4241" s="31">
        <v>0.13746773000000001</v>
      </c>
      <c r="F4241" s="31">
        <v>0.86253226999999999</v>
      </c>
      <c r="G4241" s="31">
        <v>15368.232</v>
      </c>
      <c r="H4241" s="31">
        <v>14311.914000000001</v>
      </c>
    </row>
    <row r="4242" spans="1:8" hidden="1">
      <c r="A4242" s="38" t="s">
        <v>9</v>
      </c>
      <c r="B4242" s="31">
        <v>1992</v>
      </c>
      <c r="C4242" s="31">
        <v>83</v>
      </c>
      <c r="D4242" s="31">
        <v>0.16111714999999999</v>
      </c>
      <c r="E4242" s="31">
        <v>0.14910543000000001</v>
      </c>
      <c r="F4242" s="31">
        <v>0.85089457000000002</v>
      </c>
      <c r="G4242" s="31">
        <v>13255.596</v>
      </c>
      <c r="H4242" s="31">
        <v>12267.356</v>
      </c>
    </row>
    <row r="4243" spans="1:8" hidden="1">
      <c r="A4243" s="38" t="s">
        <v>9</v>
      </c>
      <c r="B4243" s="31">
        <v>1992</v>
      </c>
      <c r="C4243" s="31">
        <v>84</v>
      </c>
      <c r="D4243" s="31">
        <v>0.17533895999999999</v>
      </c>
      <c r="E4243" s="31">
        <v>0.16120611000000001</v>
      </c>
      <c r="F4243" s="31">
        <v>0.83879389000000004</v>
      </c>
      <c r="G4243" s="31">
        <v>11279.115</v>
      </c>
      <c r="H4243" s="31">
        <v>10369.984</v>
      </c>
    </row>
    <row r="4244" spans="1:8" hidden="1">
      <c r="A4244" s="38" t="s">
        <v>9</v>
      </c>
      <c r="B4244" s="31">
        <v>1992</v>
      </c>
      <c r="C4244" s="31">
        <v>85</v>
      </c>
      <c r="D4244" s="31">
        <v>0.19033605000000001</v>
      </c>
      <c r="E4244" s="31">
        <v>0.17379621000000001</v>
      </c>
      <c r="F4244" s="31">
        <v>0.82620378999999999</v>
      </c>
      <c r="G4244" s="31">
        <v>9460.8529999999992</v>
      </c>
      <c r="H4244" s="31">
        <v>8638.723</v>
      </c>
    </row>
    <row r="4245" spans="1:8" hidden="1">
      <c r="A4245" s="38" t="s">
        <v>9</v>
      </c>
      <c r="B4245" s="31">
        <v>1992</v>
      </c>
      <c r="C4245" s="31">
        <v>86</v>
      </c>
      <c r="D4245" s="31">
        <v>0.20623468</v>
      </c>
      <c r="E4245" s="31">
        <v>0.18695624999999999</v>
      </c>
      <c r="F4245" s="31">
        <v>0.81304374999999995</v>
      </c>
      <c r="G4245" s="31">
        <v>7816.5919999999996</v>
      </c>
      <c r="H4245" s="31">
        <v>7085.9120000000003</v>
      </c>
    </row>
    <row r="4246" spans="1:8" hidden="1">
      <c r="A4246" s="38" t="s">
        <v>9</v>
      </c>
      <c r="B4246" s="31">
        <v>1992</v>
      </c>
      <c r="C4246" s="31">
        <v>87</v>
      </c>
      <c r="D4246" s="31">
        <v>0.22319082000000001</v>
      </c>
      <c r="E4246" s="31">
        <v>0.20078423000000001</v>
      </c>
      <c r="F4246" s="31">
        <v>0.79921576999999999</v>
      </c>
      <c r="G4246" s="31">
        <v>6355.232</v>
      </c>
      <c r="H4246" s="31">
        <v>5717.2160000000003</v>
      </c>
    </row>
    <row r="4247" spans="1:8" hidden="1">
      <c r="A4247" s="38" t="s">
        <v>9</v>
      </c>
      <c r="B4247" s="31">
        <v>1992</v>
      </c>
      <c r="C4247" s="31">
        <v>88</v>
      </c>
      <c r="D4247" s="31">
        <v>0.24128609000000001</v>
      </c>
      <c r="E4247" s="31">
        <v>0.21531038999999999</v>
      </c>
      <c r="F4247" s="31">
        <v>0.78468961000000004</v>
      </c>
      <c r="G4247" s="31">
        <v>5079.201</v>
      </c>
      <c r="H4247" s="31">
        <v>4532.3990000000003</v>
      </c>
    </row>
    <row r="4248" spans="1:8" hidden="1">
      <c r="A4248" s="38" t="s">
        <v>9</v>
      </c>
      <c r="B4248" s="31">
        <v>1992</v>
      </c>
      <c r="C4248" s="31">
        <v>89</v>
      </c>
      <c r="D4248" s="31">
        <v>0.26062083000000003</v>
      </c>
      <c r="E4248" s="31">
        <v>0.23057456000000001</v>
      </c>
      <c r="F4248" s="31">
        <v>0.76942544000000002</v>
      </c>
      <c r="G4248" s="31">
        <v>3985.5970000000002</v>
      </c>
      <c r="H4248" s="31">
        <v>3526.1080000000002</v>
      </c>
    </row>
    <row r="4249" spans="1:8" hidden="1">
      <c r="A4249" s="38" t="s">
        <v>9</v>
      </c>
      <c r="B4249" s="31">
        <v>1992</v>
      </c>
      <c r="C4249" s="31">
        <v>90</v>
      </c>
      <c r="D4249" s="31">
        <v>0.28131230000000002</v>
      </c>
      <c r="E4249" s="31">
        <v>0.24662323</v>
      </c>
      <c r="F4249" s="31">
        <v>0.75337677000000003</v>
      </c>
      <c r="G4249" s="31">
        <v>3066.6190000000001</v>
      </c>
      <c r="H4249" s="31">
        <v>2688.47</v>
      </c>
    </row>
    <row r="4250" spans="1:8" hidden="1">
      <c r="A4250" s="38" t="s">
        <v>9</v>
      </c>
      <c r="B4250" s="31">
        <v>1992</v>
      </c>
      <c r="C4250" s="31">
        <v>91</v>
      </c>
      <c r="D4250" s="31">
        <v>0.30351812</v>
      </c>
      <c r="E4250" s="31">
        <v>0.26352571000000002</v>
      </c>
      <c r="F4250" s="31">
        <v>0.73647428999999998</v>
      </c>
      <c r="G4250" s="31">
        <v>2310.3200000000002</v>
      </c>
      <c r="H4250" s="31">
        <v>2005.905</v>
      </c>
    </row>
    <row r="4251" spans="1:8" hidden="1">
      <c r="A4251" s="38" t="s">
        <v>9</v>
      </c>
      <c r="B4251" s="31">
        <v>1992</v>
      </c>
      <c r="C4251" s="31">
        <v>92</v>
      </c>
      <c r="D4251" s="31">
        <v>0.32744252000000001</v>
      </c>
      <c r="E4251" s="31">
        <v>0.28137539</v>
      </c>
      <c r="F4251" s="31">
        <v>0.71862461</v>
      </c>
      <c r="G4251" s="31">
        <v>1701.491</v>
      </c>
      <c r="H4251" s="31">
        <v>1462.1120000000001</v>
      </c>
    </row>
    <row r="4252" spans="1:8" hidden="1">
      <c r="A4252" s="38" t="s">
        <v>9</v>
      </c>
      <c r="B4252" s="31">
        <v>1992</v>
      </c>
      <c r="C4252" s="31">
        <v>93</v>
      </c>
      <c r="D4252" s="31">
        <v>0.35311508000000003</v>
      </c>
      <c r="E4252" s="31">
        <v>0.30012564000000003</v>
      </c>
      <c r="F4252" s="31">
        <v>0.69987436000000003</v>
      </c>
      <c r="G4252" s="31">
        <v>1222.7329999999999</v>
      </c>
      <c r="H4252" s="31">
        <v>1039.2470000000001</v>
      </c>
    </row>
    <row r="4253" spans="1:8" hidden="1">
      <c r="A4253" s="38" t="s">
        <v>9</v>
      </c>
      <c r="B4253" s="31">
        <v>1992</v>
      </c>
      <c r="C4253" s="31">
        <v>94</v>
      </c>
      <c r="D4253" s="31">
        <v>0.38044076999999998</v>
      </c>
      <c r="E4253" s="31">
        <v>0.31963892999999999</v>
      </c>
      <c r="F4253" s="31">
        <v>0.68036107000000001</v>
      </c>
      <c r="G4253" s="31">
        <v>855.76</v>
      </c>
      <c r="H4253" s="31">
        <v>718.99300000000005</v>
      </c>
    </row>
    <row r="4254" spans="1:8" hidden="1">
      <c r="A4254" s="38" t="s">
        <v>9</v>
      </c>
      <c r="B4254" s="31">
        <v>1992</v>
      </c>
      <c r="C4254" s="31">
        <v>95</v>
      </c>
      <c r="D4254" s="31">
        <v>0.40884852999999999</v>
      </c>
      <c r="E4254" s="31">
        <v>0.33945556999999998</v>
      </c>
      <c r="F4254" s="31">
        <v>0.66054442999999996</v>
      </c>
      <c r="G4254" s="31">
        <v>582.226</v>
      </c>
      <c r="H4254" s="31">
        <v>483.40600000000001</v>
      </c>
    </row>
    <row r="4255" spans="1:8" hidden="1">
      <c r="A4255" s="38" t="s">
        <v>9</v>
      </c>
      <c r="B4255" s="31">
        <v>1992</v>
      </c>
      <c r="C4255" s="31">
        <v>96</v>
      </c>
      <c r="D4255" s="31">
        <v>0.43761578000000001</v>
      </c>
      <c r="E4255" s="31">
        <v>0.35905229999999999</v>
      </c>
      <c r="F4255" s="31">
        <v>0.64094770000000001</v>
      </c>
      <c r="G4255" s="31">
        <v>384.58600000000001</v>
      </c>
      <c r="H4255" s="31">
        <v>315.54300000000001</v>
      </c>
    </row>
    <row r="4256" spans="1:8" hidden="1">
      <c r="A4256" s="38" t="s">
        <v>9</v>
      </c>
      <c r="B4256" s="31">
        <v>1992</v>
      </c>
      <c r="C4256" s="31">
        <v>97</v>
      </c>
      <c r="D4256" s="31">
        <v>0.46608672000000001</v>
      </c>
      <c r="E4256" s="31">
        <v>0.37799702000000002</v>
      </c>
      <c r="F4256" s="31">
        <v>0.62200297999999998</v>
      </c>
      <c r="G4256" s="31">
        <v>246.499</v>
      </c>
      <c r="H4256" s="31">
        <v>199.911</v>
      </c>
    </row>
    <row r="4257" spans="1:8" hidden="1">
      <c r="A4257" s="38" t="s">
        <v>9</v>
      </c>
      <c r="B4257" s="31">
        <v>1992</v>
      </c>
      <c r="C4257" s="31">
        <v>98</v>
      </c>
      <c r="D4257" s="31">
        <v>0.49360028</v>
      </c>
      <c r="E4257" s="31">
        <v>0.39589366999999998</v>
      </c>
      <c r="F4257" s="31">
        <v>0.60410633000000002</v>
      </c>
      <c r="G4257" s="31">
        <v>153.32300000000001</v>
      </c>
      <c r="H4257" s="31">
        <v>122.974</v>
      </c>
    </row>
    <row r="4258" spans="1:8" hidden="1">
      <c r="A4258" s="38" t="s">
        <v>9</v>
      </c>
      <c r="B4258" s="31">
        <v>1992</v>
      </c>
      <c r="C4258" s="31">
        <v>99</v>
      </c>
      <c r="D4258" s="31">
        <v>0.52010988000000002</v>
      </c>
      <c r="E4258" s="31">
        <v>0.41276762</v>
      </c>
      <c r="F4258" s="31">
        <v>0.58723238</v>
      </c>
      <c r="G4258" s="31">
        <v>92.623999999999995</v>
      </c>
      <c r="H4258" s="31">
        <v>73.507999999999996</v>
      </c>
    </row>
    <row r="4259" spans="1:8" hidden="1">
      <c r="A4259" s="38" t="s">
        <v>9</v>
      </c>
      <c r="B4259" s="31">
        <v>1993</v>
      </c>
      <c r="C4259" s="31">
        <v>1</v>
      </c>
      <c r="D4259" s="31">
        <v>9.5972699999999998E-3</v>
      </c>
      <c r="E4259" s="31">
        <v>9.5514399999999996E-3</v>
      </c>
      <c r="F4259" s="31">
        <v>0.99044856000000003</v>
      </c>
      <c r="G4259" s="31">
        <v>91301.616999999998</v>
      </c>
      <c r="H4259" s="31">
        <v>90865.585999999996</v>
      </c>
    </row>
    <row r="4260" spans="1:8" hidden="1">
      <c r="A4260" s="38" t="s">
        <v>9</v>
      </c>
      <c r="B4260" s="31">
        <v>1993</v>
      </c>
      <c r="C4260" s="31">
        <v>2</v>
      </c>
      <c r="D4260" s="31">
        <v>8.8735800000000007E-3</v>
      </c>
      <c r="E4260" s="31">
        <v>8.8343799999999993E-3</v>
      </c>
      <c r="F4260" s="31">
        <v>0.99116561999999997</v>
      </c>
      <c r="G4260" s="31">
        <v>90429.555999999997</v>
      </c>
      <c r="H4260" s="31">
        <v>90030.111000000004</v>
      </c>
    </row>
    <row r="4261" spans="1:8" hidden="1">
      <c r="A4261" s="38" t="s">
        <v>9</v>
      </c>
      <c r="B4261" s="31">
        <v>1993</v>
      </c>
      <c r="C4261" s="31">
        <v>3</v>
      </c>
      <c r="D4261" s="31">
        <v>8.1791499999999996E-3</v>
      </c>
      <c r="E4261" s="31">
        <v>8.1458399999999997E-3</v>
      </c>
      <c r="F4261" s="31">
        <v>0.99185416000000004</v>
      </c>
      <c r="G4261" s="31">
        <v>89630.667000000001</v>
      </c>
      <c r="H4261" s="31">
        <v>89265.607999999993</v>
      </c>
    </row>
    <row r="4262" spans="1:8" hidden="1">
      <c r="A4262" s="38" t="s">
        <v>9</v>
      </c>
      <c r="B4262" s="31">
        <v>1993</v>
      </c>
      <c r="C4262" s="31">
        <v>4</v>
      </c>
      <c r="D4262" s="31">
        <v>7.4715900000000002E-3</v>
      </c>
      <c r="E4262" s="31">
        <v>7.4437799999999997E-3</v>
      </c>
      <c r="F4262" s="31">
        <v>0.99255621999999999</v>
      </c>
      <c r="G4262" s="31">
        <v>88900.55</v>
      </c>
      <c r="H4262" s="31">
        <v>88569.672000000006</v>
      </c>
    </row>
    <row r="4263" spans="1:8" hidden="1">
      <c r="A4263" s="38" t="s">
        <v>9</v>
      </c>
      <c r="B4263" s="31">
        <v>1993</v>
      </c>
      <c r="C4263" s="31">
        <v>5</v>
      </c>
      <c r="D4263" s="31">
        <v>6.7284900000000002E-3</v>
      </c>
      <c r="E4263" s="31">
        <v>6.7059299999999997E-3</v>
      </c>
      <c r="F4263" s="31">
        <v>0.99329407000000003</v>
      </c>
      <c r="G4263" s="31">
        <v>88238.793999999994</v>
      </c>
      <c r="H4263" s="31">
        <v>87942.932000000001</v>
      </c>
    </row>
    <row r="4264" spans="1:8" hidden="1">
      <c r="A4264" s="38" t="s">
        <v>9</v>
      </c>
      <c r="B4264" s="31">
        <v>1993</v>
      </c>
      <c r="C4264" s="31">
        <v>6</v>
      </c>
      <c r="D4264" s="31">
        <v>5.9512899999999997E-3</v>
      </c>
      <c r="E4264" s="31">
        <v>5.9336299999999996E-3</v>
      </c>
      <c r="F4264" s="31">
        <v>0.99406636999999998</v>
      </c>
      <c r="G4264" s="31">
        <v>87647.070999999996</v>
      </c>
      <c r="H4264" s="31">
        <v>87387.038</v>
      </c>
    </row>
    <row r="4265" spans="1:8" hidden="1">
      <c r="A4265" s="38" t="s">
        <v>9</v>
      </c>
      <c r="B4265" s="31">
        <v>1993</v>
      </c>
      <c r="C4265" s="31">
        <v>7</v>
      </c>
      <c r="D4265" s="31">
        <v>5.1656200000000001E-3</v>
      </c>
      <c r="E4265" s="31">
        <v>5.1523100000000002E-3</v>
      </c>
      <c r="F4265" s="31">
        <v>0.99484768999999995</v>
      </c>
      <c r="G4265" s="31">
        <v>87127.005000000005</v>
      </c>
      <c r="H4265" s="31">
        <v>86902.551999999996</v>
      </c>
    </row>
    <row r="4266" spans="1:8" hidden="1">
      <c r="A4266" s="38" t="s">
        <v>9</v>
      </c>
      <c r="B4266" s="31">
        <v>1993</v>
      </c>
      <c r="C4266" s="31">
        <v>8</v>
      </c>
      <c r="D4266" s="31">
        <v>4.4328700000000002E-3</v>
      </c>
      <c r="E4266" s="31">
        <v>4.4230600000000004E-3</v>
      </c>
      <c r="F4266" s="31">
        <v>0.99557693999999997</v>
      </c>
      <c r="G4266" s="31">
        <v>86678.099000000002</v>
      </c>
      <c r="H4266" s="31">
        <v>86486.407999999996</v>
      </c>
    </row>
    <row r="4267" spans="1:8" hidden="1">
      <c r="A4267" s="38" t="s">
        <v>9</v>
      </c>
      <c r="B4267" s="31">
        <v>1993</v>
      </c>
      <c r="C4267" s="31">
        <v>9</v>
      </c>
      <c r="D4267" s="31">
        <v>3.8018100000000001E-3</v>
      </c>
      <c r="E4267" s="31">
        <v>3.79459E-3</v>
      </c>
      <c r="F4267" s="31">
        <v>0.99620540999999996</v>
      </c>
      <c r="G4267" s="31">
        <v>86294.717000000004</v>
      </c>
      <c r="H4267" s="31">
        <v>86130.99</v>
      </c>
    </row>
    <row r="4268" spans="1:8" hidden="1">
      <c r="A4268" s="38" t="s">
        <v>9</v>
      </c>
      <c r="B4268" s="31">
        <v>1993</v>
      </c>
      <c r="C4268" s="31">
        <v>10</v>
      </c>
      <c r="D4268" s="31">
        <v>3.3136099999999998E-3</v>
      </c>
      <c r="E4268" s="31">
        <v>3.3081299999999998E-3</v>
      </c>
      <c r="F4268" s="31">
        <v>0.99669187000000004</v>
      </c>
      <c r="G4268" s="31">
        <v>85967.263000000006</v>
      </c>
      <c r="H4268" s="31">
        <v>85825.067999999999</v>
      </c>
    </row>
    <row r="4269" spans="1:8" hidden="1">
      <c r="A4269" s="38" t="s">
        <v>9</v>
      </c>
      <c r="B4269" s="31">
        <v>1993</v>
      </c>
      <c r="C4269" s="31">
        <v>11</v>
      </c>
      <c r="D4269" s="31">
        <v>2.9839799999999998E-3</v>
      </c>
      <c r="E4269" s="31">
        <v>2.9795300000000002E-3</v>
      </c>
      <c r="F4269" s="31">
        <v>0.99702047000000005</v>
      </c>
      <c r="G4269" s="31">
        <v>85682.872000000003</v>
      </c>
      <c r="H4269" s="31">
        <v>85555.225000000006</v>
      </c>
    </row>
    <row r="4270" spans="1:8" hidden="1">
      <c r="A4270" s="38" t="s">
        <v>9</v>
      </c>
      <c r="B4270" s="31">
        <v>1993</v>
      </c>
      <c r="C4270" s="31">
        <v>12</v>
      </c>
      <c r="D4270" s="31">
        <v>2.80555E-3</v>
      </c>
      <c r="E4270" s="31">
        <v>2.8016199999999999E-3</v>
      </c>
      <c r="F4270" s="31">
        <v>0.99719838000000005</v>
      </c>
      <c r="G4270" s="31">
        <v>85427.577000000005</v>
      </c>
      <c r="H4270" s="31">
        <v>85307.909</v>
      </c>
    </row>
    <row r="4271" spans="1:8" hidden="1">
      <c r="A4271" s="38" t="s">
        <v>9</v>
      </c>
      <c r="B4271" s="31">
        <v>1993</v>
      </c>
      <c r="C4271" s="31">
        <v>13</v>
      </c>
      <c r="D4271" s="31">
        <v>2.7725499999999999E-3</v>
      </c>
      <c r="E4271" s="31">
        <v>2.7687200000000001E-3</v>
      </c>
      <c r="F4271" s="31">
        <v>0.99723128000000005</v>
      </c>
      <c r="G4271" s="31">
        <v>85188.240999999995</v>
      </c>
      <c r="H4271" s="31">
        <v>85070.31</v>
      </c>
    </row>
    <row r="4272" spans="1:8" hidden="1">
      <c r="A4272" s="38" t="s">
        <v>9</v>
      </c>
      <c r="B4272" s="31">
        <v>1993</v>
      </c>
      <c r="C4272" s="31">
        <v>14</v>
      </c>
      <c r="D4272" s="31">
        <v>2.86601E-3</v>
      </c>
      <c r="E4272" s="31">
        <v>2.8619100000000001E-3</v>
      </c>
      <c r="F4272" s="31">
        <v>0.99713808999999998</v>
      </c>
      <c r="G4272" s="31">
        <v>84952.379000000001</v>
      </c>
      <c r="H4272" s="31">
        <v>84830.816000000006</v>
      </c>
    </row>
    <row r="4273" spans="1:8" hidden="1">
      <c r="A4273" s="38" t="s">
        <v>9</v>
      </c>
      <c r="B4273" s="31">
        <v>1993</v>
      </c>
      <c r="C4273" s="31">
        <v>15</v>
      </c>
      <c r="D4273" s="31">
        <v>3.06924E-3</v>
      </c>
      <c r="E4273" s="31">
        <v>3.0645400000000001E-3</v>
      </c>
      <c r="F4273" s="31">
        <v>0.99693546</v>
      </c>
      <c r="G4273" s="31">
        <v>84709.252999999997</v>
      </c>
      <c r="H4273" s="31">
        <v>84579.456000000006</v>
      </c>
    </row>
    <row r="4274" spans="1:8" hidden="1">
      <c r="A4274" s="38" t="s">
        <v>9</v>
      </c>
      <c r="B4274" s="31">
        <v>1993</v>
      </c>
      <c r="C4274" s="31">
        <v>16</v>
      </c>
      <c r="D4274" s="31">
        <v>3.35448E-3</v>
      </c>
      <c r="E4274" s="31">
        <v>3.3488699999999999E-3</v>
      </c>
      <c r="F4274" s="31">
        <v>0.99665113000000005</v>
      </c>
      <c r="G4274" s="31">
        <v>84449.657999999996</v>
      </c>
      <c r="H4274" s="31">
        <v>84308.252999999997</v>
      </c>
    </row>
    <row r="4275" spans="1:8" hidden="1">
      <c r="A4275" s="38" t="s">
        <v>9</v>
      </c>
      <c r="B4275" s="31">
        <v>1993</v>
      </c>
      <c r="C4275" s="31">
        <v>17</v>
      </c>
      <c r="D4275" s="31">
        <v>3.68308E-3</v>
      </c>
      <c r="E4275" s="31">
        <v>3.6763099999999999E-3</v>
      </c>
      <c r="F4275" s="31">
        <v>0.99632368999999998</v>
      </c>
      <c r="G4275" s="31">
        <v>84166.847999999998</v>
      </c>
      <c r="H4275" s="31">
        <v>84012.135999999999</v>
      </c>
    </row>
    <row r="4276" spans="1:8" hidden="1">
      <c r="A4276" s="38" t="s">
        <v>9</v>
      </c>
      <c r="B4276" s="31">
        <v>1993</v>
      </c>
      <c r="C4276" s="31">
        <v>18</v>
      </c>
      <c r="D4276" s="31">
        <v>4.0259099999999997E-3</v>
      </c>
      <c r="E4276" s="31">
        <v>4.01783E-3</v>
      </c>
      <c r="F4276" s="31">
        <v>0.99598217</v>
      </c>
      <c r="G4276" s="31">
        <v>83857.425000000003</v>
      </c>
      <c r="H4276" s="31">
        <v>83688.962</v>
      </c>
    </row>
    <row r="4277" spans="1:8" hidden="1">
      <c r="A4277" s="38" t="s">
        <v>9</v>
      </c>
      <c r="B4277" s="31">
        <v>1993</v>
      </c>
      <c r="C4277" s="31">
        <v>19</v>
      </c>
      <c r="D4277" s="31">
        <v>4.3504700000000004E-3</v>
      </c>
      <c r="E4277" s="31">
        <v>4.3410300000000001E-3</v>
      </c>
      <c r="F4277" s="31">
        <v>0.99565897000000003</v>
      </c>
      <c r="G4277" s="31">
        <v>83520.5</v>
      </c>
      <c r="H4277" s="31">
        <v>83339.217999999993</v>
      </c>
    </row>
    <row r="4278" spans="1:8" hidden="1">
      <c r="A4278" s="38" t="s">
        <v>9</v>
      </c>
      <c r="B4278" s="31">
        <v>1993</v>
      </c>
      <c r="C4278" s="31">
        <v>20</v>
      </c>
      <c r="D4278" s="31">
        <v>4.6340399999999999E-3</v>
      </c>
      <c r="E4278" s="31">
        <v>4.6233300000000001E-3</v>
      </c>
      <c r="F4278" s="31">
        <v>0.99537666999999996</v>
      </c>
      <c r="G4278" s="31">
        <v>83157.934999999998</v>
      </c>
      <c r="H4278" s="31">
        <v>82965.702000000005</v>
      </c>
    </row>
    <row r="4279" spans="1:8" hidden="1">
      <c r="A4279" s="38" t="s">
        <v>9</v>
      </c>
      <c r="B4279" s="31">
        <v>1993</v>
      </c>
      <c r="C4279" s="31">
        <v>21</v>
      </c>
      <c r="D4279" s="31">
        <v>4.8617399999999998E-3</v>
      </c>
      <c r="E4279" s="31">
        <v>4.8499499999999996E-3</v>
      </c>
      <c r="F4279" s="31">
        <v>0.99515005000000001</v>
      </c>
      <c r="G4279" s="31">
        <v>82773.468999999997</v>
      </c>
      <c r="H4279" s="31">
        <v>82572.744999999995</v>
      </c>
    </row>
    <row r="4280" spans="1:8" hidden="1">
      <c r="A4280" s="38" t="s">
        <v>9</v>
      </c>
      <c r="B4280" s="31">
        <v>1993</v>
      </c>
      <c r="C4280" s="31">
        <v>22</v>
      </c>
      <c r="D4280" s="31">
        <v>5.0286100000000002E-3</v>
      </c>
      <c r="E4280" s="31">
        <v>5.0159899999999997E-3</v>
      </c>
      <c r="F4280" s="31">
        <v>0.99498401000000003</v>
      </c>
      <c r="G4280" s="31">
        <v>82372.021999999997</v>
      </c>
      <c r="H4280" s="31">
        <v>82165.433000000005</v>
      </c>
    </row>
    <row r="4281" spans="1:8" hidden="1">
      <c r="A4281" s="38" t="s">
        <v>9</v>
      </c>
      <c r="B4281" s="31">
        <v>1993</v>
      </c>
      <c r="C4281" s="31">
        <v>23</v>
      </c>
      <c r="D4281" s="31">
        <v>5.1454500000000002E-3</v>
      </c>
      <c r="E4281" s="31">
        <v>5.1322499999999997E-3</v>
      </c>
      <c r="F4281" s="31">
        <v>0.99486775000000005</v>
      </c>
      <c r="G4281" s="31">
        <v>81958.843999999997</v>
      </c>
      <c r="H4281" s="31">
        <v>81748.528000000006</v>
      </c>
    </row>
    <row r="4282" spans="1:8" hidden="1">
      <c r="A4282" s="38" t="s">
        <v>9</v>
      </c>
      <c r="B4282" s="31">
        <v>1993</v>
      </c>
      <c r="C4282" s="31">
        <v>24</v>
      </c>
      <c r="D4282" s="31">
        <v>5.2289600000000004E-3</v>
      </c>
      <c r="E4282" s="31">
        <v>5.2153199999999999E-3</v>
      </c>
      <c r="F4282" s="31">
        <v>0.99478467999999998</v>
      </c>
      <c r="G4282" s="31">
        <v>81538.210999999996</v>
      </c>
      <c r="H4282" s="31">
        <v>81325.587</v>
      </c>
    </row>
    <row r="4283" spans="1:8" hidden="1">
      <c r="A4283" s="38" t="s">
        <v>9</v>
      </c>
      <c r="B4283" s="31">
        <v>1993</v>
      </c>
      <c r="C4283" s="31">
        <v>25</v>
      </c>
      <c r="D4283" s="31">
        <v>5.2955199999999997E-3</v>
      </c>
      <c r="E4283" s="31">
        <v>5.2815400000000004E-3</v>
      </c>
      <c r="F4283" s="31">
        <v>0.99471845999999997</v>
      </c>
      <c r="G4283" s="31">
        <v>81112.963000000003</v>
      </c>
      <c r="H4283" s="31">
        <v>80898.762000000002</v>
      </c>
    </row>
    <row r="4284" spans="1:8" hidden="1">
      <c r="A4284" s="38" t="s">
        <v>9</v>
      </c>
      <c r="B4284" s="31">
        <v>1993</v>
      </c>
      <c r="C4284" s="31">
        <v>26</v>
      </c>
      <c r="D4284" s="31">
        <v>5.3598099999999996E-3</v>
      </c>
      <c r="E4284" s="31">
        <v>5.3454799999999997E-3</v>
      </c>
      <c r="F4284" s="31">
        <v>0.99465451999999999</v>
      </c>
      <c r="G4284" s="31">
        <v>80684.562000000005</v>
      </c>
      <c r="H4284" s="31">
        <v>80468.913</v>
      </c>
    </row>
    <row r="4285" spans="1:8" hidden="1">
      <c r="A4285" s="38" t="s">
        <v>9</v>
      </c>
      <c r="B4285" s="31">
        <v>1993</v>
      </c>
      <c r="C4285" s="31">
        <v>27</v>
      </c>
      <c r="D4285" s="31">
        <v>5.43335E-3</v>
      </c>
      <c r="E4285" s="31">
        <v>5.4186199999999999E-3</v>
      </c>
      <c r="F4285" s="31">
        <v>0.99458137999999996</v>
      </c>
      <c r="G4285" s="31">
        <v>80253.263999999996</v>
      </c>
      <c r="H4285" s="31">
        <v>80035.832999999999</v>
      </c>
    </row>
    <row r="4286" spans="1:8" hidden="1">
      <c r="A4286" s="38" t="s">
        <v>9</v>
      </c>
      <c r="B4286" s="31">
        <v>1993</v>
      </c>
      <c r="C4286" s="31">
        <v>28</v>
      </c>
      <c r="D4286" s="31">
        <v>5.5199100000000003E-3</v>
      </c>
      <c r="E4286" s="31">
        <v>5.5047200000000003E-3</v>
      </c>
      <c r="F4286" s="31">
        <v>0.99449527999999998</v>
      </c>
      <c r="G4286" s="31">
        <v>79818.402000000002</v>
      </c>
      <c r="H4286" s="31">
        <v>79598.713000000003</v>
      </c>
    </row>
    <row r="4287" spans="1:8" hidden="1">
      <c r="A4287" s="38" t="s">
        <v>9</v>
      </c>
      <c r="B4287" s="31">
        <v>1993</v>
      </c>
      <c r="C4287" s="31">
        <v>29</v>
      </c>
      <c r="D4287" s="31">
        <v>5.6185899999999997E-3</v>
      </c>
      <c r="E4287" s="31">
        <v>5.6028500000000004E-3</v>
      </c>
      <c r="F4287" s="31">
        <v>0.99439714999999995</v>
      </c>
      <c r="G4287" s="31">
        <v>79379.024000000005</v>
      </c>
      <c r="H4287" s="31">
        <v>79156.649999999994</v>
      </c>
    </row>
    <row r="4288" spans="1:8" hidden="1">
      <c r="A4288" s="38" t="s">
        <v>9</v>
      </c>
      <c r="B4288" s="31">
        <v>1993</v>
      </c>
      <c r="C4288" s="31">
        <v>30</v>
      </c>
      <c r="D4288" s="31">
        <v>5.72589E-3</v>
      </c>
      <c r="E4288" s="31">
        <v>5.7095399999999999E-3</v>
      </c>
      <c r="F4288" s="31">
        <v>0.99429045999999999</v>
      </c>
      <c r="G4288" s="31">
        <v>78934.275999999998</v>
      </c>
      <c r="H4288" s="31">
        <v>78708.937000000005</v>
      </c>
    </row>
    <row r="4289" spans="1:8" hidden="1">
      <c r="A4289" s="38" t="s">
        <v>9</v>
      </c>
      <c r="B4289" s="31">
        <v>1993</v>
      </c>
      <c r="C4289" s="31">
        <v>31</v>
      </c>
      <c r="D4289" s="31">
        <v>5.8345100000000002E-3</v>
      </c>
      <c r="E4289" s="31">
        <v>5.8175400000000004E-3</v>
      </c>
      <c r="F4289" s="31">
        <v>0.99418245999999999</v>
      </c>
      <c r="G4289" s="31">
        <v>78483.596999999994</v>
      </c>
      <c r="H4289" s="31">
        <v>78255.307000000001</v>
      </c>
    </row>
    <row r="4290" spans="1:8" hidden="1">
      <c r="A4290" s="38" t="s">
        <v>9</v>
      </c>
      <c r="B4290" s="31">
        <v>1993</v>
      </c>
      <c r="C4290" s="31">
        <v>32</v>
      </c>
      <c r="D4290" s="31">
        <v>5.9411899999999998E-3</v>
      </c>
      <c r="E4290" s="31">
        <v>5.9236000000000002E-3</v>
      </c>
      <c r="F4290" s="31">
        <v>0.99407639999999997</v>
      </c>
      <c r="G4290" s="31">
        <v>78027.016000000003</v>
      </c>
      <c r="H4290" s="31">
        <v>77795.915999999997</v>
      </c>
    </row>
    <row r="4291" spans="1:8" hidden="1">
      <c r="A4291" s="38" t="s">
        <v>9</v>
      </c>
      <c r="B4291" s="31">
        <v>1993</v>
      </c>
      <c r="C4291" s="31">
        <v>33</v>
      </c>
      <c r="D4291" s="31">
        <v>6.0457799999999997E-3</v>
      </c>
      <c r="E4291" s="31">
        <v>6.0275600000000004E-3</v>
      </c>
      <c r="F4291" s="31">
        <v>0.99397243999999996</v>
      </c>
      <c r="G4291" s="31">
        <v>77564.815000000002</v>
      </c>
      <c r="H4291" s="31">
        <v>77331.051999999996</v>
      </c>
    </row>
    <row r="4292" spans="1:8" hidden="1">
      <c r="A4292" s="38" t="s">
        <v>9</v>
      </c>
      <c r="B4292" s="31">
        <v>1993</v>
      </c>
      <c r="C4292" s="31">
        <v>34</v>
      </c>
      <c r="D4292" s="31">
        <v>6.1547099999999999E-3</v>
      </c>
      <c r="E4292" s="31">
        <v>6.1358300000000001E-3</v>
      </c>
      <c r="F4292" s="31">
        <v>0.99386417000000005</v>
      </c>
      <c r="G4292" s="31">
        <v>77097.289000000004</v>
      </c>
      <c r="H4292" s="31">
        <v>76860.760999999999</v>
      </c>
    </row>
    <row r="4293" spans="1:8" hidden="1">
      <c r="A4293" s="38" t="s">
        <v>9</v>
      </c>
      <c r="B4293" s="31">
        <v>1993</v>
      </c>
      <c r="C4293" s="31">
        <v>35</v>
      </c>
      <c r="D4293" s="31">
        <v>6.2808899999999999E-3</v>
      </c>
      <c r="E4293" s="31">
        <v>6.2612199999999996E-3</v>
      </c>
      <c r="F4293" s="31">
        <v>0.99373878000000004</v>
      </c>
      <c r="G4293" s="31">
        <v>76624.232999999993</v>
      </c>
      <c r="H4293" s="31">
        <v>76384.353000000003</v>
      </c>
    </row>
    <row r="4294" spans="1:8" hidden="1">
      <c r="A4294" s="38" t="s">
        <v>9</v>
      </c>
      <c r="B4294" s="31">
        <v>1993</v>
      </c>
      <c r="C4294" s="31">
        <v>36</v>
      </c>
      <c r="D4294" s="31">
        <v>6.4361899999999996E-3</v>
      </c>
      <c r="E4294" s="31">
        <v>6.41554E-3</v>
      </c>
      <c r="F4294" s="31">
        <v>0.99358446</v>
      </c>
      <c r="G4294" s="31">
        <v>76144.471999999994</v>
      </c>
      <c r="H4294" s="31">
        <v>75900.217999999993</v>
      </c>
    </row>
    <row r="4295" spans="1:8" hidden="1">
      <c r="A4295" s="38" t="s">
        <v>9</v>
      </c>
      <c r="B4295" s="31">
        <v>1993</v>
      </c>
      <c r="C4295" s="31">
        <v>37</v>
      </c>
      <c r="D4295" s="31">
        <v>6.6309699999999999E-3</v>
      </c>
      <c r="E4295" s="31">
        <v>6.6090599999999999E-3</v>
      </c>
      <c r="F4295" s="31">
        <v>0.99339093999999994</v>
      </c>
      <c r="G4295" s="31">
        <v>75655.964000000007</v>
      </c>
      <c r="H4295" s="31">
        <v>75405.956999999995</v>
      </c>
    </row>
    <row r="4296" spans="1:8" hidden="1">
      <c r="A4296" s="38" t="s">
        <v>9</v>
      </c>
      <c r="B4296" s="31">
        <v>1993</v>
      </c>
      <c r="C4296" s="31">
        <v>38</v>
      </c>
      <c r="D4296" s="31">
        <v>6.8666300000000003E-3</v>
      </c>
      <c r="E4296" s="31">
        <v>6.8431400000000002E-3</v>
      </c>
      <c r="F4296" s="31">
        <v>0.99315686000000003</v>
      </c>
      <c r="G4296" s="31">
        <v>75155.948999999993</v>
      </c>
      <c r="H4296" s="31">
        <v>74898.797999999995</v>
      </c>
    </row>
    <row r="4297" spans="1:8" hidden="1">
      <c r="A4297" s="38" t="s">
        <v>9</v>
      </c>
      <c r="B4297" s="31">
        <v>1993</v>
      </c>
      <c r="C4297" s="31">
        <v>39</v>
      </c>
      <c r="D4297" s="31">
        <v>7.1361599999999999E-3</v>
      </c>
      <c r="E4297" s="31">
        <v>7.1107899999999996E-3</v>
      </c>
      <c r="F4297" s="31">
        <v>0.99288920999999997</v>
      </c>
      <c r="G4297" s="31">
        <v>74641.646999999997</v>
      </c>
      <c r="H4297" s="31">
        <v>74376.267000000007</v>
      </c>
    </row>
    <row r="4298" spans="1:8" hidden="1">
      <c r="A4298" s="38" t="s">
        <v>9</v>
      </c>
      <c r="B4298" s="31">
        <v>1993</v>
      </c>
      <c r="C4298" s="31">
        <v>40</v>
      </c>
      <c r="D4298" s="31">
        <v>7.4236600000000003E-3</v>
      </c>
      <c r="E4298" s="31">
        <v>7.3962100000000003E-3</v>
      </c>
      <c r="F4298" s="31">
        <v>0.99260378999999999</v>
      </c>
      <c r="G4298" s="31">
        <v>74110.885999999999</v>
      </c>
      <c r="H4298" s="31">
        <v>73836.816000000006</v>
      </c>
    </row>
    <row r="4299" spans="1:8" hidden="1">
      <c r="A4299" s="38" t="s">
        <v>9</v>
      </c>
      <c r="B4299" s="31">
        <v>1993</v>
      </c>
      <c r="C4299" s="31">
        <v>41</v>
      </c>
      <c r="D4299" s="31">
        <v>7.7030400000000004E-3</v>
      </c>
      <c r="E4299" s="31">
        <v>7.6734899999999998E-3</v>
      </c>
      <c r="F4299" s="31">
        <v>0.99232651000000005</v>
      </c>
      <c r="G4299" s="31">
        <v>73562.745999999999</v>
      </c>
      <c r="H4299" s="31">
        <v>73280.505000000005</v>
      </c>
    </row>
    <row r="4300" spans="1:8" hidden="1">
      <c r="A4300" s="38" t="s">
        <v>9</v>
      </c>
      <c r="B4300" s="31">
        <v>1993</v>
      </c>
      <c r="C4300" s="31">
        <v>42</v>
      </c>
      <c r="D4300" s="31">
        <v>7.9555200000000006E-3</v>
      </c>
      <c r="E4300" s="31">
        <v>7.9240000000000005E-3</v>
      </c>
      <c r="F4300" s="31">
        <v>0.99207599999999996</v>
      </c>
      <c r="G4300" s="31">
        <v>72998.263999999996</v>
      </c>
      <c r="H4300" s="31">
        <v>72709.044999999998</v>
      </c>
    </row>
    <row r="4301" spans="1:8" hidden="1">
      <c r="A4301" s="38" t="s">
        <v>9</v>
      </c>
      <c r="B4301" s="31">
        <v>1993</v>
      </c>
      <c r="C4301" s="31">
        <v>43</v>
      </c>
      <c r="D4301" s="31">
        <v>8.17441E-3</v>
      </c>
      <c r="E4301" s="31">
        <v>8.1411299999999999E-3</v>
      </c>
      <c r="F4301" s="31">
        <v>0.99185886999999995</v>
      </c>
      <c r="G4301" s="31">
        <v>72419.826000000001</v>
      </c>
      <c r="H4301" s="31">
        <v>72125.035999999993</v>
      </c>
    </row>
    <row r="4302" spans="1:8" hidden="1">
      <c r="A4302" s="38" t="s">
        <v>9</v>
      </c>
      <c r="B4302" s="31">
        <v>1993</v>
      </c>
      <c r="C4302" s="31">
        <v>44</v>
      </c>
      <c r="D4302" s="31">
        <v>8.3729900000000003E-3</v>
      </c>
      <c r="E4302" s="31">
        <v>8.3380799999999995E-3</v>
      </c>
      <c r="F4302" s="31">
        <v>0.99166191999999997</v>
      </c>
      <c r="G4302" s="31">
        <v>71830.245999999999</v>
      </c>
      <c r="H4302" s="31">
        <v>71530.782999999996</v>
      </c>
    </row>
    <row r="4303" spans="1:8" hidden="1">
      <c r="A4303" s="38" t="s">
        <v>9</v>
      </c>
      <c r="B4303" s="31">
        <v>1993</v>
      </c>
      <c r="C4303" s="31">
        <v>45</v>
      </c>
      <c r="D4303" s="31">
        <v>8.5879600000000004E-3</v>
      </c>
      <c r="E4303" s="31">
        <v>8.5512399999999999E-3</v>
      </c>
      <c r="F4303" s="31">
        <v>0.99144876000000004</v>
      </c>
      <c r="G4303" s="31">
        <v>71231.320000000007</v>
      </c>
      <c r="H4303" s="31">
        <v>70926.762000000002</v>
      </c>
    </row>
    <row r="4304" spans="1:8" hidden="1">
      <c r="A4304" s="38" t="s">
        <v>9</v>
      </c>
      <c r="B4304" s="31">
        <v>1993</v>
      </c>
      <c r="C4304" s="31">
        <v>46</v>
      </c>
      <c r="D4304" s="31">
        <v>8.8565399999999996E-3</v>
      </c>
      <c r="E4304" s="31">
        <v>8.8174900000000007E-3</v>
      </c>
      <c r="F4304" s="31">
        <v>0.99118251000000002</v>
      </c>
      <c r="G4304" s="31">
        <v>70622.203999999998</v>
      </c>
      <c r="H4304" s="31">
        <v>70310.849000000002</v>
      </c>
    </row>
    <row r="4305" spans="1:8" hidden="1">
      <c r="A4305" s="38" t="s">
        <v>9</v>
      </c>
      <c r="B4305" s="31">
        <v>1993</v>
      </c>
      <c r="C4305" s="31">
        <v>47</v>
      </c>
      <c r="D4305" s="31">
        <v>9.2124800000000003E-3</v>
      </c>
      <c r="E4305" s="31">
        <v>9.1702299999999997E-3</v>
      </c>
      <c r="F4305" s="31">
        <v>0.99082977000000005</v>
      </c>
      <c r="G4305" s="31">
        <v>69999.493000000002</v>
      </c>
      <c r="H4305" s="31">
        <v>69678.536999999997</v>
      </c>
    </row>
    <row r="4306" spans="1:8" hidden="1">
      <c r="A4306" s="38" t="s">
        <v>9</v>
      </c>
      <c r="B4306" s="31">
        <v>1993</v>
      </c>
      <c r="C4306" s="31">
        <v>48</v>
      </c>
      <c r="D4306" s="31">
        <v>9.6798400000000003E-3</v>
      </c>
      <c r="E4306" s="31">
        <v>9.6332099999999997E-3</v>
      </c>
      <c r="F4306" s="31">
        <v>0.99036679000000005</v>
      </c>
      <c r="G4306" s="31">
        <v>69357.581000000006</v>
      </c>
      <c r="H4306" s="31">
        <v>69023.513000000006</v>
      </c>
    </row>
    <row r="4307" spans="1:8" hidden="1">
      <c r="A4307" s="38" t="s">
        <v>9</v>
      </c>
      <c r="B4307" s="31">
        <v>1993</v>
      </c>
      <c r="C4307" s="31">
        <v>49</v>
      </c>
      <c r="D4307" s="31">
        <v>1.025966E-2</v>
      </c>
      <c r="E4307" s="31">
        <v>1.0207290000000001E-2</v>
      </c>
      <c r="F4307" s="31">
        <v>0.98979271000000002</v>
      </c>
      <c r="G4307" s="31">
        <v>68689.445000000007</v>
      </c>
      <c r="H4307" s="31">
        <v>68338.877999999997</v>
      </c>
    </row>
    <row r="4308" spans="1:8" hidden="1">
      <c r="A4308" s="38" t="s">
        <v>9</v>
      </c>
      <c r="B4308" s="31">
        <v>1993</v>
      </c>
      <c r="C4308" s="31">
        <v>50</v>
      </c>
      <c r="D4308" s="31">
        <v>1.0933500000000001E-2</v>
      </c>
      <c r="E4308" s="31">
        <v>1.087406E-2</v>
      </c>
      <c r="F4308" s="31">
        <v>0.98912593999999998</v>
      </c>
      <c r="G4308" s="31">
        <v>67988.312000000005</v>
      </c>
      <c r="H4308" s="31">
        <v>67618.657000000007</v>
      </c>
    </row>
    <row r="4309" spans="1:8" hidden="1">
      <c r="A4309" s="38" t="s">
        <v>9</v>
      </c>
      <c r="B4309" s="31">
        <v>1993</v>
      </c>
      <c r="C4309" s="31">
        <v>51</v>
      </c>
      <c r="D4309" s="31">
        <v>1.165884E-2</v>
      </c>
      <c r="E4309" s="31">
        <v>1.1591270000000001E-2</v>
      </c>
      <c r="F4309" s="31">
        <v>0.98840872999999996</v>
      </c>
      <c r="G4309" s="31">
        <v>67249.002999999997</v>
      </c>
      <c r="H4309" s="31">
        <v>66859.251999999993</v>
      </c>
    </row>
    <row r="4310" spans="1:8" hidden="1">
      <c r="A4310" s="38" t="s">
        <v>9</v>
      </c>
      <c r="B4310" s="31">
        <v>1993</v>
      </c>
      <c r="C4310" s="31">
        <v>52</v>
      </c>
      <c r="D4310" s="31">
        <v>1.2395110000000001E-2</v>
      </c>
      <c r="E4310" s="31">
        <v>1.231876E-2</v>
      </c>
      <c r="F4310" s="31">
        <v>0.98768124000000002</v>
      </c>
      <c r="G4310" s="31">
        <v>66469.501000000004</v>
      </c>
      <c r="H4310" s="31">
        <v>66060.091</v>
      </c>
    </row>
    <row r="4311" spans="1:8" hidden="1">
      <c r="A4311" s="38" t="s">
        <v>9</v>
      </c>
      <c r="B4311" s="31">
        <v>1993</v>
      </c>
      <c r="C4311" s="31">
        <v>53</v>
      </c>
      <c r="D4311" s="31">
        <v>1.311611E-2</v>
      </c>
      <c r="E4311" s="31">
        <v>1.303065E-2</v>
      </c>
      <c r="F4311" s="31">
        <v>0.98696934999999997</v>
      </c>
      <c r="G4311" s="31">
        <v>65650.679999999993</v>
      </c>
      <c r="H4311" s="31">
        <v>65222.944000000003</v>
      </c>
    </row>
    <row r="4312" spans="1:8" hidden="1">
      <c r="A4312" s="38" t="s">
        <v>9</v>
      </c>
      <c r="B4312" s="31">
        <v>1993</v>
      </c>
      <c r="C4312" s="31">
        <v>54</v>
      </c>
      <c r="D4312" s="31">
        <v>1.3820789999999999E-2</v>
      </c>
      <c r="E4312" s="31">
        <v>1.3725940000000001E-2</v>
      </c>
      <c r="F4312" s="31">
        <v>0.98627405999999995</v>
      </c>
      <c r="G4312" s="31">
        <v>64795.207999999999</v>
      </c>
      <c r="H4312" s="31">
        <v>64350.521000000001</v>
      </c>
    </row>
    <row r="4313" spans="1:8" hidden="1">
      <c r="A4313" s="38" t="s">
        <v>9</v>
      </c>
      <c r="B4313" s="31">
        <v>1993</v>
      </c>
      <c r="C4313" s="31">
        <v>55</v>
      </c>
      <c r="D4313" s="31">
        <v>1.45484E-2</v>
      </c>
      <c r="E4313" s="31">
        <v>1.4443330000000001E-2</v>
      </c>
      <c r="F4313" s="31">
        <v>0.98555667000000002</v>
      </c>
      <c r="G4313" s="31">
        <v>63905.832999999999</v>
      </c>
      <c r="H4313" s="31">
        <v>63444.326999999997</v>
      </c>
    </row>
    <row r="4314" spans="1:8" hidden="1">
      <c r="A4314" s="38" t="s">
        <v>9</v>
      </c>
      <c r="B4314" s="31">
        <v>1993</v>
      </c>
      <c r="C4314" s="31">
        <v>56</v>
      </c>
      <c r="D4314" s="31">
        <v>1.5354929999999999E-2</v>
      </c>
      <c r="E4314" s="31">
        <v>1.523794E-2</v>
      </c>
      <c r="F4314" s="31">
        <v>0.98476205999999999</v>
      </c>
      <c r="G4314" s="31">
        <v>62982.82</v>
      </c>
      <c r="H4314" s="31">
        <v>62502.955999999998</v>
      </c>
    </row>
    <row r="4315" spans="1:8" hidden="1">
      <c r="A4315" s="38" t="s">
        <v>9</v>
      </c>
      <c r="B4315" s="31">
        <v>1993</v>
      </c>
      <c r="C4315" s="31">
        <v>57</v>
      </c>
      <c r="D4315" s="31">
        <v>1.6307200000000001E-2</v>
      </c>
      <c r="E4315" s="31">
        <v>1.617532E-2</v>
      </c>
      <c r="F4315" s="31">
        <v>0.98382468000000001</v>
      </c>
      <c r="G4315" s="31">
        <v>62023.091999999997</v>
      </c>
      <c r="H4315" s="31">
        <v>61521.47</v>
      </c>
    </row>
    <row r="4316" spans="1:8" hidden="1">
      <c r="A4316" s="38" t="s">
        <v>9</v>
      </c>
      <c r="B4316" s="31">
        <v>1993</v>
      </c>
      <c r="C4316" s="31">
        <v>58</v>
      </c>
      <c r="D4316" s="31">
        <v>1.7463200000000002E-2</v>
      </c>
      <c r="E4316" s="31">
        <v>1.7312040000000001E-2</v>
      </c>
      <c r="F4316" s="31">
        <v>0.98268796000000003</v>
      </c>
      <c r="G4316" s="31">
        <v>61019.849000000002</v>
      </c>
      <c r="H4316" s="31">
        <v>60491.66</v>
      </c>
    </row>
    <row r="4317" spans="1:8" hidden="1">
      <c r="A4317" s="38" t="s">
        <v>9</v>
      </c>
      <c r="B4317" s="31">
        <v>1993</v>
      </c>
      <c r="C4317" s="31">
        <v>59</v>
      </c>
      <c r="D4317" s="31">
        <v>1.8852399999999998E-2</v>
      </c>
      <c r="E4317" s="31">
        <v>1.8676350000000001E-2</v>
      </c>
      <c r="F4317" s="31">
        <v>0.98132364999999999</v>
      </c>
      <c r="G4317" s="31">
        <v>59963.47</v>
      </c>
      <c r="H4317" s="31">
        <v>59403.521000000001</v>
      </c>
    </row>
    <row r="4318" spans="1:8" hidden="1">
      <c r="A4318" s="38" t="s">
        <v>9</v>
      </c>
      <c r="B4318" s="31">
        <v>1993</v>
      </c>
      <c r="C4318" s="31">
        <v>60</v>
      </c>
      <c r="D4318" s="31">
        <v>2.0483100000000001E-2</v>
      </c>
      <c r="E4318" s="31">
        <v>2.027545E-2</v>
      </c>
      <c r="F4318" s="31">
        <v>0.97972455000000003</v>
      </c>
      <c r="G4318" s="31">
        <v>58843.572</v>
      </c>
      <c r="H4318" s="31">
        <v>58247.031999999999</v>
      </c>
    </row>
    <row r="4319" spans="1:8" hidden="1">
      <c r="A4319" s="38" t="s">
        <v>9</v>
      </c>
      <c r="B4319" s="31">
        <v>1993</v>
      </c>
      <c r="C4319" s="31">
        <v>61</v>
      </c>
      <c r="D4319" s="31">
        <v>2.233075E-2</v>
      </c>
      <c r="E4319" s="31">
        <v>2.208417E-2</v>
      </c>
      <c r="F4319" s="31">
        <v>0.97791583000000004</v>
      </c>
      <c r="G4319" s="31">
        <v>57650.491999999998</v>
      </c>
      <c r="H4319" s="31">
        <v>57013.91</v>
      </c>
    </row>
    <row r="4320" spans="1:8" hidden="1">
      <c r="A4320" s="38" t="s">
        <v>9</v>
      </c>
      <c r="B4320" s="31">
        <v>1993</v>
      </c>
      <c r="C4320" s="31">
        <v>62</v>
      </c>
      <c r="D4320" s="31">
        <v>2.4359990000000002E-2</v>
      </c>
      <c r="E4320" s="31">
        <v>2.4066850000000001E-2</v>
      </c>
      <c r="F4320" s="31">
        <v>0.97593315000000003</v>
      </c>
      <c r="G4320" s="31">
        <v>56377.328000000001</v>
      </c>
      <c r="H4320" s="31">
        <v>55698.915999999997</v>
      </c>
    </row>
    <row r="4321" spans="1:8" hidden="1">
      <c r="A4321" s="38" t="s">
        <v>9</v>
      </c>
      <c r="B4321" s="31">
        <v>1993</v>
      </c>
      <c r="C4321" s="31">
        <v>63</v>
      </c>
      <c r="D4321" s="31">
        <v>2.6545249999999999E-2</v>
      </c>
      <c r="E4321" s="31">
        <v>2.6197539999999998E-2</v>
      </c>
      <c r="F4321" s="31">
        <v>0.97380246000000004</v>
      </c>
      <c r="G4321" s="31">
        <v>55020.502999999997</v>
      </c>
      <c r="H4321" s="31">
        <v>54299.802000000003</v>
      </c>
    </row>
    <row r="4322" spans="1:8" hidden="1">
      <c r="A4322" s="38" t="s">
        <v>9</v>
      </c>
      <c r="B4322" s="31">
        <v>1993</v>
      </c>
      <c r="C4322" s="31">
        <v>64</v>
      </c>
      <c r="D4322" s="31">
        <v>2.887934E-2</v>
      </c>
      <c r="E4322" s="31">
        <v>2.846827E-2</v>
      </c>
      <c r="F4322" s="31">
        <v>0.97153173000000004</v>
      </c>
      <c r="G4322" s="31">
        <v>53579.101000000002</v>
      </c>
      <c r="H4322" s="31">
        <v>52816.449000000001</v>
      </c>
    </row>
    <row r="4323" spans="1:8" hidden="1">
      <c r="A4323" s="38" t="s">
        <v>9</v>
      </c>
      <c r="B4323" s="31">
        <v>1993</v>
      </c>
      <c r="C4323" s="31">
        <v>65</v>
      </c>
      <c r="D4323" s="31">
        <v>3.1398229999999999E-2</v>
      </c>
      <c r="E4323" s="31">
        <v>3.091292E-2</v>
      </c>
      <c r="F4323" s="31">
        <v>0.96908707999999999</v>
      </c>
      <c r="G4323" s="31">
        <v>52053.796999999999</v>
      </c>
      <c r="H4323" s="31">
        <v>51249.23</v>
      </c>
    </row>
    <row r="4324" spans="1:8" hidden="1">
      <c r="A4324" s="38" t="s">
        <v>9</v>
      </c>
      <c r="B4324" s="31">
        <v>1993</v>
      </c>
      <c r="C4324" s="31">
        <v>66</v>
      </c>
      <c r="D4324" s="31">
        <v>3.4143090000000001E-2</v>
      </c>
      <c r="E4324" s="31">
        <v>3.3570000000000003E-2</v>
      </c>
      <c r="F4324" s="31">
        <v>0.96643000000000001</v>
      </c>
      <c r="G4324" s="31">
        <v>50444.661999999997</v>
      </c>
      <c r="H4324" s="31">
        <v>49597.947999999997</v>
      </c>
    </row>
    <row r="4325" spans="1:8" hidden="1">
      <c r="A4325" s="38" t="s">
        <v>9</v>
      </c>
      <c r="B4325" s="31">
        <v>1993</v>
      </c>
      <c r="C4325" s="31">
        <v>67</v>
      </c>
      <c r="D4325" s="31">
        <v>3.7206370000000002E-2</v>
      </c>
      <c r="E4325" s="31">
        <v>3.652685E-2</v>
      </c>
      <c r="F4325" s="31">
        <v>0.96347315</v>
      </c>
      <c r="G4325" s="31">
        <v>48751.235000000001</v>
      </c>
      <c r="H4325" s="31">
        <v>47860.87</v>
      </c>
    </row>
    <row r="4326" spans="1:8" hidden="1">
      <c r="A4326" s="38" t="s">
        <v>9</v>
      </c>
      <c r="B4326" s="31">
        <v>1993</v>
      </c>
      <c r="C4326" s="31">
        <v>68</v>
      </c>
      <c r="D4326" s="31">
        <v>4.0689549999999998E-2</v>
      </c>
      <c r="E4326" s="31">
        <v>3.9878240000000002E-2</v>
      </c>
      <c r="F4326" s="31">
        <v>0.96012176000000005</v>
      </c>
      <c r="G4326" s="31">
        <v>46970.506000000001</v>
      </c>
      <c r="H4326" s="31">
        <v>46033.955000000002</v>
      </c>
    </row>
    <row r="4327" spans="1:8" hidden="1">
      <c r="A4327" s="38" t="s">
        <v>9</v>
      </c>
      <c r="B4327" s="31">
        <v>1993</v>
      </c>
      <c r="C4327" s="31">
        <v>69</v>
      </c>
      <c r="D4327" s="31">
        <v>4.4619649999999997E-2</v>
      </c>
      <c r="E4327" s="31">
        <v>4.3645919999999998E-2</v>
      </c>
      <c r="F4327" s="31">
        <v>0.95635408</v>
      </c>
      <c r="G4327" s="31">
        <v>45097.404999999999</v>
      </c>
      <c r="H4327" s="31">
        <v>44113.245999999999</v>
      </c>
    </row>
    <row r="4328" spans="1:8" hidden="1">
      <c r="A4328" s="38" t="s">
        <v>9</v>
      </c>
      <c r="B4328" s="31">
        <v>1993</v>
      </c>
      <c r="C4328" s="31">
        <v>70</v>
      </c>
      <c r="D4328" s="31">
        <v>4.9020540000000001E-2</v>
      </c>
      <c r="E4328" s="31">
        <v>4.7847779999999999E-2</v>
      </c>
      <c r="F4328" s="31">
        <v>0.95215221999999999</v>
      </c>
      <c r="G4328" s="31">
        <v>43129.087</v>
      </c>
      <c r="H4328" s="31">
        <v>42097.271999999997</v>
      </c>
    </row>
    <row r="4329" spans="1:8" hidden="1">
      <c r="A4329" s="38" t="s">
        <v>9</v>
      </c>
      <c r="B4329" s="31">
        <v>1993</v>
      </c>
      <c r="C4329" s="31">
        <v>71</v>
      </c>
      <c r="D4329" s="31">
        <v>5.3862729999999998E-2</v>
      </c>
      <c r="E4329" s="31">
        <v>5.2450179999999999E-2</v>
      </c>
      <c r="F4329" s="31">
        <v>0.94754981999999999</v>
      </c>
      <c r="G4329" s="31">
        <v>41065.455999999998</v>
      </c>
      <c r="H4329" s="31">
        <v>39988.510999999999</v>
      </c>
    </row>
    <row r="4330" spans="1:8" hidden="1">
      <c r="A4330" s="38" t="s">
        <v>9</v>
      </c>
      <c r="B4330" s="31">
        <v>1993</v>
      </c>
      <c r="C4330" s="31">
        <v>72</v>
      </c>
      <c r="D4330" s="31">
        <v>5.9096200000000002E-2</v>
      </c>
      <c r="E4330" s="31">
        <v>5.7400140000000002E-2</v>
      </c>
      <c r="F4330" s="31">
        <v>0.94259985999999996</v>
      </c>
      <c r="G4330" s="31">
        <v>38911.565999999999</v>
      </c>
      <c r="H4330" s="31">
        <v>37794.800999999999</v>
      </c>
    </row>
    <row r="4331" spans="1:8" hidden="1">
      <c r="A4331" s="38" t="s">
        <v>9</v>
      </c>
      <c r="B4331" s="31">
        <v>1993</v>
      </c>
      <c r="C4331" s="31">
        <v>73</v>
      </c>
      <c r="D4331" s="31">
        <v>6.4721130000000002E-2</v>
      </c>
      <c r="E4331" s="31">
        <v>6.2692369999999997E-2</v>
      </c>
      <c r="F4331" s="31">
        <v>0.93730762999999995</v>
      </c>
      <c r="G4331" s="31">
        <v>36678.036</v>
      </c>
      <c r="H4331" s="31">
        <v>35528.32</v>
      </c>
    </row>
    <row r="4332" spans="1:8" hidden="1">
      <c r="A4332" s="38" t="s">
        <v>9</v>
      </c>
      <c r="B4332" s="31">
        <v>1993</v>
      </c>
      <c r="C4332" s="31">
        <v>74</v>
      </c>
      <c r="D4332" s="31">
        <v>7.0764099999999996E-2</v>
      </c>
      <c r="E4332" s="31">
        <v>6.8345890000000006E-2</v>
      </c>
      <c r="F4332" s="31">
        <v>0.93165410999999998</v>
      </c>
      <c r="G4332" s="31">
        <v>34378.603000000003</v>
      </c>
      <c r="H4332" s="31">
        <v>33203.785000000003</v>
      </c>
    </row>
    <row r="4333" spans="1:8" hidden="1">
      <c r="A4333" s="38" t="s">
        <v>9</v>
      </c>
      <c r="B4333" s="31">
        <v>1993</v>
      </c>
      <c r="C4333" s="31">
        <v>75</v>
      </c>
      <c r="D4333" s="31">
        <v>7.7306020000000003E-2</v>
      </c>
      <c r="E4333" s="31">
        <v>7.4429110000000007E-2</v>
      </c>
      <c r="F4333" s="31">
        <v>0.92557089000000003</v>
      </c>
      <c r="G4333" s="31">
        <v>32028.967000000001</v>
      </c>
      <c r="H4333" s="31">
        <v>30837.023000000001</v>
      </c>
    </row>
    <row r="4334" spans="1:8" hidden="1">
      <c r="A4334" s="38" t="s">
        <v>9</v>
      </c>
      <c r="B4334" s="31">
        <v>1993</v>
      </c>
      <c r="C4334" s="31">
        <v>76</v>
      </c>
      <c r="D4334" s="31">
        <v>8.4483240000000001E-2</v>
      </c>
      <c r="E4334" s="31">
        <v>8.105917E-2</v>
      </c>
      <c r="F4334" s="31">
        <v>0.91894083000000004</v>
      </c>
      <c r="G4334" s="31">
        <v>29645.08</v>
      </c>
      <c r="H4334" s="31">
        <v>28443.577000000001</v>
      </c>
    </row>
    <row r="4335" spans="1:8" hidden="1">
      <c r="A4335" s="38" t="s">
        <v>9</v>
      </c>
      <c r="B4335" s="31">
        <v>1993</v>
      </c>
      <c r="C4335" s="31">
        <v>77</v>
      </c>
      <c r="D4335" s="31">
        <v>9.2451309999999995E-2</v>
      </c>
      <c r="E4335" s="31">
        <v>8.8366509999999995E-2</v>
      </c>
      <c r="F4335" s="31">
        <v>0.91163349000000005</v>
      </c>
      <c r="G4335" s="31">
        <v>27242.074000000001</v>
      </c>
      <c r="H4335" s="31">
        <v>26038.431</v>
      </c>
    </row>
    <row r="4336" spans="1:8" hidden="1">
      <c r="A4336" s="38" t="s">
        <v>9</v>
      </c>
      <c r="B4336" s="31">
        <v>1993</v>
      </c>
      <c r="C4336" s="31">
        <v>78</v>
      </c>
      <c r="D4336" s="31">
        <v>0.10137415</v>
      </c>
      <c r="E4336" s="31">
        <v>9.6483669999999994E-2</v>
      </c>
      <c r="F4336" s="31">
        <v>0.90351632999999998</v>
      </c>
      <c r="G4336" s="31">
        <v>24834.787</v>
      </c>
      <c r="H4336" s="31">
        <v>23636.712</v>
      </c>
    </row>
    <row r="4337" spans="1:8" hidden="1">
      <c r="A4337" s="38" t="s">
        <v>9</v>
      </c>
      <c r="B4337" s="31">
        <v>1993</v>
      </c>
      <c r="C4337" s="31">
        <v>79</v>
      </c>
      <c r="D4337" s="31">
        <v>0.11130701</v>
      </c>
      <c r="E4337" s="31">
        <v>0.10543896</v>
      </c>
      <c r="F4337" s="31">
        <v>0.89456104000000003</v>
      </c>
      <c r="G4337" s="31">
        <v>22438.635999999999</v>
      </c>
      <c r="H4337" s="31">
        <v>21255.683000000001</v>
      </c>
    </row>
    <row r="4338" spans="1:8" hidden="1">
      <c r="A4338" s="38" t="s">
        <v>9</v>
      </c>
      <c r="B4338" s="31">
        <v>1993</v>
      </c>
      <c r="C4338" s="31">
        <v>80</v>
      </c>
      <c r="D4338" s="31">
        <v>0.1222472</v>
      </c>
      <c r="E4338" s="31">
        <v>0.11520543</v>
      </c>
      <c r="F4338" s="31">
        <v>0.88479456999999995</v>
      </c>
      <c r="G4338" s="31">
        <v>20072.728999999999</v>
      </c>
      <c r="H4338" s="31">
        <v>18916.486000000001</v>
      </c>
    </row>
    <row r="4339" spans="1:8" hidden="1">
      <c r="A4339" s="38" t="s">
        <v>9</v>
      </c>
      <c r="B4339" s="31">
        <v>1993</v>
      </c>
      <c r="C4339" s="31">
        <v>81</v>
      </c>
      <c r="D4339" s="31">
        <v>0.13414620999999999</v>
      </c>
      <c r="E4339" s="31">
        <v>0.12571416999999999</v>
      </c>
      <c r="F4339" s="31">
        <v>0.87428583000000004</v>
      </c>
      <c r="G4339" s="31">
        <v>17760.241999999998</v>
      </c>
      <c r="H4339" s="31">
        <v>16643.884999999998</v>
      </c>
    </row>
    <row r="4340" spans="1:8" hidden="1">
      <c r="A4340" s="38" t="s">
        <v>9</v>
      </c>
      <c r="B4340" s="31">
        <v>1993</v>
      </c>
      <c r="C4340" s="31">
        <v>82</v>
      </c>
      <c r="D4340" s="31">
        <v>0.14686668</v>
      </c>
      <c r="E4340" s="31">
        <v>0.13681956000000001</v>
      </c>
      <c r="F4340" s="31">
        <v>0.86318044000000005</v>
      </c>
      <c r="G4340" s="31">
        <v>15527.528</v>
      </c>
      <c r="H4340" s="31">
        <v>14465.293</v>
      </c>
    </row>
    <row r="4341" spans="1:8" hidden="1">
      <c r="A4341" s="38" t="s">
        <v>9</v>
      </c>
      <c r="B4341" s="31">
        <v>1993</v>
      </c>
      <c r="C4341" s="31">
        <v>83</v>
      </c>
      <c r="D4341" s="31">
        <v>0.16033935999999999</v>
      </c>
      <c r="E4341" s="31">
        <v>0.14843904999999999</v>
      </c>
      <c r="F4341" s="31">
        <v>0.85156094999999998</v>
      </c>
      <c r="G4341" s="31">
        <v>13403.058000000001</v>
      </c>
      <c r="H4341" s="31">
        <v>12408.29</v>
      </c>
    </row>
    <row r="4342" spans="1:8" hidden="1">
      <c r="A4342" s="38" t="s">
        <v>9</v>
      </c>
      <c r="B4342" s="31">
        <v>1993</v>
      </c>
      <c r="C4342" s="31">
        <v>84</v>
      </c>
      <c r="D4342" s="31">
        <v>0.17453775999999999</v>
      </c>
      <c r="E4342" s="31">
        <v>0.16052860999999999</v>
      </c>
      <c r="F4342" s="31">
        <v>0.83947139000000004</v>
      </c>
      <c r="G4342" s="31">
        <v>11413.521000000001</v>
      </c>
      <c r="H4342" s="31">
        <v>10497.423000000001</v>
      </c>
    </row>
    <row r="4343" spans="1:8" hidden="1">
      <c r="A4343" s="38" t="s">
        <v>9</v>
      </c>
      <c r="B4343" s="31">
        <v>1993</v>
      </c>
      <c r="C4343" s="31">
        <v>85</v>
      </c>
      <c r="D4343" s="31">
        <v>0.18951362999999999</v>
      </c>
      <c r="E4343" s="31">
        <v>0.17311024999999999</v>
      </c>
      <c r="F4343" s="31">
        <v>0.82688974999999998</v>
      </c>
      <c r="G4343" s="31">
        <v>9581.3240000000005</v>
      </c>
      <c r="H4343" s="31">
        <v>8752.0120000000006</v>
      </c>
    </row>
    <row r="4344" spans="1:8" hidden="1">
      <c r="A4344" s="38" t="s">
        <v>9</v>
      </c>
      <c r="B4344" s="31">
        <v>1993</v>
      </c>
      <c r="C4344" s="31">
        <v>86</v>
      </c>
      <c r="D4344" s="31">
        <v>0.20539421999999999</v>
      </c>
      <c r="E4344" s="31">
        <v>0.18626530999999999</v>
      </c>
      <c r="F4344" s="31">
        <v>0.81373468999999998</v>
      </c>
      <c r="G4344" s="31">
        <v>7922.6989999999996</v>
      </c>
      <c r="H4344" s="31">
        <v>7184.8370000000004</v>
      </c>
    </row>
    <row r="4345" spans="1:8" hidden="1">
      <c r="A4345" s="38" t="s">
        <v>9</v>
      </c>
      <c r="B4345" s="31">
        <v>1993</v>
      </c>
      <c r="C4345" s="31">
        <v>87</v>
      </c>
      <c r="D4345" s="31">
        <v>0.22232325</v>
      </c>
      <c r="E4345" s="31">
        <v>0.20008182999999999</v>
      </c>
      <c r="F4345" s="31">
        <v>0.79991816999999998</v>
      </c>
      <c r="G4345" s="31">
        <v>6446.9750000000004</v>
      </c>
      <c r="H4345" s="31">
        <v>5802.0140000000001</v>
      </c>
    </row>
    <row r="4346" spans="1:8" hidden="1">
      <c r="A4346" s="38" t="s">
        <v>9</v>
      </c>
      <c r="B4346" s="31">
        <v>1993</v>
      </c>
      <c r="C4346" s="31">
        <v>88</v>
      </c>
      <c r="D4346" s="31">
        <v>0.24042943</v>
      </c>
      <c r="E4346" s="31">
        <v>0.21462798999999999</v>
      </c>
      <c r="F4346" s="31">
        <v>0.78537201000000001</v>
      </c>
      <c r="G4346" s="31">
        <v>5157.0519999999997</v>
      </c>
      <c r="H4346" s="31">
        <v>4603.6289999999999</v>
      </c>
    </row>
    <row r="4347" spans="1:8" hidden="1">
      <c r="A4347" s="38" t="s">
        <v>9</v>
      </c>
      <c r="B4347" s="31">
        <v>1993</v>
      </c>
      <c r="C4347" s="31">
        <v>89</v>
      </c>
      <c r="D4347" s="31">
        <v>0.25980516999999997</v>
      </c>
      <c r="E4347" s="31">
        <v>0.2299359</v>
      </c>
      <c r="F4347" s="31">
        <v>0.77006410000000003</v>
      </c>
      <c r="G4347" s="31">
        <v>4050.2049999999999</v>
      </c>
      <c r="H4347" s="31">
        <v>3584.5610000000001</v>
      </c>
    </row>
    <row r="4348" spans="1:8" hidden="1">
      <c r="A4348" s="38" t="s">
        <v>9</v>
      </c>
      <c r="B4348" s="31">
        <v>1993</v>
      </c>
      <c r="C4348" s="31">
        <v>90</v>
      </c>
      <c r="D4348" s="31">
        <v>0.28049178000000002</v>
      </c>
      <c r="E4348" s="31">
        <v>0.24599235999999999</v>
      </c>
      <c r="F4348" s="31">
        <v>0.75400763999999998</v>
      </c>
      <c r="G4348" s="31">
        <v>3118.9169999999999</v>
      </c>
      <c r="H4348" s="31">
        <v>2735.3020000000001</v>
      </c>
    </row>
    <row r="4349" spans="1:8" hidden="1">
      <c r="A4349" s="38" t="s">
        <v>9</v>
      </c>
      <c r="B4349" s="31">
        <v>1993</v>
      </c>
      <c r="C4349" s="31">
        <v>91</v>
      </c>
      <c r="D4349" s="31">
        <v>0.30267834999999998</v>
      </c>
      <c r="E4349" s="31">
        <v>0.26289243000000001</v>
      </c>
      <c r="F4349" s="31">
        <v>0.73710757000000005</v>
      </c>
      <c r="G4349" s="31">
        <v>2351.6869999999999</v>
      </c>
      <c r="H4349" s="31">
        <v>2042.567</v>
      </c>
    </row>
    <row r="4350" spans="1:8" hidden="1">
      <c r="A4350" s="38" t="s">
        <v>9</v>
      </c>
      <c r="B4350" s="31">
        <v>1993</v>
      </c>
      <c r="C4350" s="31">
        <v>92</v>
      </c>
      <c r="D4350" s="31">
        <v>0.32657285000000003</v>
      </c>
      <c r="E4350" s="31">
        <v>0.28073297000000003</v>
      </c>
      <c r="F4350" s="31">
        <v>0.71926703000000003</v>
      </c>
      <c r="G4350" s="31">
        <v>1733.4469999999999</v>
      </c>
      <c r="H4350" s="31">
        <v>1490.1289999999999</v>
      </c>
    </row>
    <row r="4351" spans="1:8" hidden="1">
      <c r="A4351" s="38" t="s">
        <v>9</v>
      </c>
      <c r="B4351" s="31">
        <v>1993</v>
      </c>
      <c r="C4351" s="31">
        <v>93</v>
      </c>
      <c r="D4351" s="31">
        <v>0.35219903000000002</v>
      </c>
      <c r="E4351" s="31">
        <v>0.29946362999999998</v>
      </c>
      <c r="F4351" s="31">
        <v>0.70053637000000002</v>
      </c>
      <c r="G4351" s="31">
        <v>1246.8109999999999</v>
      </c>
      <c r="H4351" s="31">
        <v>1060.124</v>
      </c>
    </row>
    <row r="4352" spans="1:8" hidden="1">
      <c r="A4352" s="38" t="s">
        <v>9</v>
      </c>
      <c r="B4352" s="31">
        <v>1993</v>
      </c>
      <c r="C4352" s="31">
        <v>94</v>
      </c>
      <c r="D4352" s="31">
        <v>0.37951073000000002</v>
      </c>
      <c r="E4352" s="31">
        <v>0.31898215000000002</v>
      </c>
      <c r="F4352" s="31">
        <v>0.68101785000000004</v>
      </c>
      <c r="G4352" s="31">
        <v>873.43600000000004</v>
      </c>
      <c r="H4352" s="31">
        <v>734.13099999999997</v>
      </c>
    </row>
    <row r="4353" spans="1:8" hidden="1">
      <c r="A4353" s="38" t="s">
        <v>9</v>
      </c>
      <c r="B4353" s="31">
        <v>1993</v>
      </c>
      <c r="C4353" s="31">
        <v>95</v>
      </c>
      <c r="D4353" s="31">
        <v>0.4079644</v>
      </c>
      <c r="E4353" s="31">
        <v>0.33884586999999999</v>
      </c>
      <c r="F4353" s="31">
        <v>0.66115413000000001</v>
      </c>
      <c r="G4353" s="31">
        <v>594.82600000000002</v>
      </c>
      <c r="H4353" s="31">
        <v>494.04899999999998</v>
      </c>
    </row>
    <row r="4354" spans="1:8" hidden="1">
      <c r="A4354" s="38" t="s">
        <v>9</v>
      </c>
      <c r="B4354" s="31">
        <v>1993</v>
      </c>
      <c r="C4354" s="31">
        <v>96</v>
      </c>
      <c r="D4354" s="31">
        <v>0.43676911000000002</v>
      </c>
      <c r="E4354" s="31">
        <v>0.35848215</v>
      </c>
      <c r="F4354" s="31">
        <v>0.64151784999999995</v>
      </c>
      <c r="G4354" s="31">
        <v>393.27199999999999</v>
      </c>
      <c r="H4354" s="31">
        <v>322.78100000000001</v>
      </c>
    </row>
    <row r="4355" spans="1:8" hidden="1">
      <c r="A4355" s="38" t="s">
        <v>9</v>
      </c>
      <c r="B4355" s="31">
        <v>1993</v>
      </c>
      <c r="C4355" s="31">
        <v>97</v>
      </c>
      <c r="D4355" s="31">
        <v>0.46526736000000002</v>
      </c>
      <c r="E4355" s="31">
        <v>0.37745793</v>
      </c>
      <c r="F4355" s="31">
        <v>0.62254206999999995</v>
      </c>
      <c r="G4355" s="31">
        <v>252.291</v>
      </c>
      <c r="H4355" s="31">
        <v>204.67599999999999</v>
      </c>
    </row>
    <row r="4356" spans="1:8" hidden="1">
      <c r="A4356" s="38" t="s">
        <v>9</v>
      </c>
      <c r="B4356" s="31">
        <v>1993</v>
      </c>
      <c r="C4356" s="31">
        <v>98</v>
      </c>
      <c r="D4356" s="31">
        <v>0.49283178</v>
      </c>
      <c r="E4356" s="31">
        <v>0.39539914999999998</v>
      </c>
      <c r="F4356" s="31">
        <v>0.60460084999999997</v>
      </c>
      <c r="G4356" s="31">
        <v>157.06200000000001</v>
      </c>
      <c r="H4356" s="31">
        <v>126.011</v>
      </c>
    </row>
    <row r="4357" spans="1:8" hidden="1">
      <c r="A4357" s="38" t="s">
        <v>9</v>
      </c>
      <c r="B4357" s="31">
        <v>1993</v>
      </c>
      <c r="C4357" s="31">
        <v>99</v>
      </c>
      <c r="D4357" s="31">
        <v>0.51939305999999996</v>
      </c>
      <c r="E4357" s="31">
        <v>0.41231602000000001</v>
      </c>
      <c r="F4357" s="31">
        <v>0.58768397999999999</v>
      </c>
      <c r="G4357" s="31">
        <v>94.96</v>
      </c>
      <c r="H4357" s="31">
        <v>75.382999999999996</v>
      </c>
    </row>
    <row r="4358" spans="1:8" hidden="1">
      <c r="A4358" s="38" t="s">
        <v>9</v>
      </c>
      <c r="B4358" s="31">
        <v>1994</v>
      </c>
      <c r="C4358" s="31">
        <v>1</v>
      </c>
      <c r="D4358" s="31">
        <v>1.0258979999999999E-2</v>
      </c>
      <c r="E4358" s="31">
        <v>1.020662E-2</v>
      </c>
      <c r="F4358" s="31">
        <v>0.98979337999999994</v>
      </c>
      <c r="G4358" s="31">
        <v>91168.853000000003</v>
      </c>
      <c r="H4358" s="31">
        <v>90703.589000000007</v>
      </c>
    </row>
    <row r="4359" spans="1:8" hidden="1">
      <c r="A4359" s="38" t="s">
        <v>9</v>
      </c>
      <c r="B4359" s="31">
        <v>1994</v>
      </c>
      <c r="C4359" s="31">
        <v>2</v>
      </c>
      <c r="D4359" s="31">
        <v>9.20816E-3</v>
      </c>
      <c r="E4359" s="31">
        <v>9.1659600000000008E-3</v>
      </c>
      <c r="F4359" s="31">
        <v>0.99083403999999997</v>
      </c>
      <c r="G4359" s="31">
        <v>90238.326000000001</v>
      </c>
      <c r="H4359" s="31">
        <v>89824.766000000003</v>
      </c>
    </row>
    <row r="4360" spans="1:8" hidden="1">
      <c r="A4360" s="38" t="s">
        <v>9</v>
      </c>
      <c r="B4360" s="31">
        <v>1994</v>
      </c>
      <c r="C4360" s="31">
        <v>3</v>
      </c>
      <c r="D4360" s="31">
        <v>8.3441999999999995E-3</v>
      </c>
      <c r="E4360" s="31">
        <v>8.3095300000000007E-3</v>
      </c>
      <c r="F4360" s="31">
        <v>0.99169046999999999</v>
      </c>
      <c r="G4360" s="31">
        <v>89411.205000000002</v>
      </c>
      <c r="H4360" s="31">
        <v>89039.721999999994</v>
      </c>
    </row>
    <row r="4361" spans="1:8" hidden="1">
      <c r="A4361" s="38" t="s">
        <v>9</v>
      </c>
      <c r="B4361" s="31">
        <v>1994</v>
      </c>
      <c r="C4361" s="31">
        <v>4</v>
      </c>
      <c r="D4361" s="31">
        <v>7.5253200000000003E-3</v>
      </c>
      <c r="E4361" s="31">
        <v>7.4971100000000004E-3</v>
      </c>
      <c r="F4361" s="31">
        <v>0.99250289000000003</v>
      </c>
      <c r="G4361" s="31">
        <v>88668.24</v>
      </c>
      <c r="H4361" s="31">
        <v>88335.861999999994</v>
      </c>
    </row>
    <row r="4362" spans="1:8" hidden="1">
      <c r="A4362" s="38" t="s">
        <v>9</v>
      </c>
      <c r="B4362" s="31">
        <v>1994</v>
      </c>
      <c r="C4362" s="31">
        <v>5</v>
      </c>
      <c r="D4362" s="31">
        <v>6.7061600000000001E-3</v>
      </c>
      <c r="E4362" s="31">
        <v>6.6837399999999996E-3</v>
      </c>
      <c r="F4362" s="31">
        <v>0.99331625999999995</v>
      </c>
      <c r="G4362" s="31">
        <v>88003.483999999997</v>
      </c>
      <c r="H4362" s="31">
        <v>87709.388000000006</v>
      </c>
    </row>
    <row r="4363" spans="1:8" hidden="1">
      <c r="A4363" s="38" t="s">
        <v>9</v>
      </c>
      <c r="B4363" s="31">
        <v>1994</v>
      </c>
      <c r="C4363" s="31">
        <v>6</v>
      </c>
      <c r="D4363" s="31">
        <v>5.8862000000000003E-3</v>
      </c>
      <c r="E4363" s="31">
        <v>5.8689199999999997E-3</v>
      </c>
      <c r="F4363" s="31">
        <v>0.99413107999999994</v>
      </c>
      <c r="G4363" s="31">
        <v>87415.292000000001</v>
      </c>
      <c r="H4363" s="31">
        <v>87158.774999999994</v>
      </c>
    </row>
    <row r="4364" spans="1:8" hidden="1">
      <c r="A4364" s="38" t="s">
        <v>9</v>
      </c>
      <c r="B4364" s="31">
        <v>1994</v>
      </c>
      <c r="C4364" s="31">
        <v>7</v>
      </c>
      <c r="D4364" s="31">
        <v>5.08531E-3</v>
      </c>
      <c r="E4364" s="31">
        <v>5.0724100000000003E-3</v>
      </c>
      <c r="F4364" s="31">
        <v>0.99492758999999997</v>
      </c>
      <c r="G4364" s="31">
        <v>86902.258000000002</v>
      </c>
      <c r="H4364" s="31">
        <v>86681.856</v>
      </c>
    </row>
    <row r="4365" spans="1:8" hidden="1">
      <c r="A4365" s="38" t="s">
        <v>9</v>
      </c>
      <c r="B4365" s="31">
        <v>1994</v>
      </c>
      <c r="C4365" s="31">
        <v>8</v>
      </c>
      <c r="D4365" s="31">
        <v>4.3548700000000003E-3</v>
      </c>
      <c r="E4365" s="31">
        <v>4.3454100000000001E-3</v>
      </c>
      <c r="F4365" s="31">
        <v>0.99565459000000001</v>
      </c>
      <c r="G4365" s="31">
        <v>86461.453999999998</v>
      </c>
      <c r="H4365" s="31">
        <v>86273.599000000002</v>
      </c>
    </row>
    <row r="4366" spans="1:8" hidden="1">
      <c r="A4366" s="38" t="s">
        <v>9</v>
      </c>
      <c r="B4366" s="31">
        <v>1994</v>
      </c>
      <c r="C4366" s="31">
        <v>9</v>
      </c>
      <c r="D4366" s="31">
        <v>3.7356199999999998E-3</v>
      </c>
      <c r="E4366" s="31">
        <v>3.72865E-3</v>
      </c>
      <c r="F4366" s="31">
        <v>0.99627135</v>
      </c>
      <c r="G4366" s="31">
        <v>86085.744000000006</v>
      </c>
      <c r="H4366" s="31">
        <v>85925.251999999993</v>
      </c>
    </row>
    <row r="4367" spans="1:8" hidden="1">
      <c r="A4367" s="38" t="s">
        <v>9</v>
      </c>
      <c r="B4367" s="31">
        <v>1994</v>
      </c>
      <c r="C4367" s="31">
        <v>10</v>
      </c>
      <c r="D4367" s="31">
        <v>3.2613999999999998E-3</v>
      </c>
      <c r="E4367" s="31">
        <v>3.2560900000000001E-3</v>
      </c>
      <c r="F4367" s="31">
        <v>0.99674390999999996</v>
      </c>
      <c r="G4367" s="31">
        <v>85764.76</v>
      </c>
      <c r="H4367" s="31">
        <v>85625.130999999994</v>
      </c>
    </row>
    <row r="4368" spans="1:8" hidden="1">
      <c r="A4368" s="38" t="s">
        <v>9</v>
      </c>
      <c r="B4368" s="31">
        <v>1994</v>
      </c>
      <c r="C4368" s="31">
        <v>11</v>
      </c>
      <c r="D4368" s="31">
        <v>2.944E-3</v>
      </c>
      <c r="E4368" s="31">
        <v>2.9396700000000001E-3</v>
      </c>
      <c r="F4368" s="31">
        <v>0.99706033000000005</v>
      </c>
      <c r="G4368" s="31">
        <v>85485.502999999997</v>
      </c>
      <c r="H4368" s="31">
        <v>85359.853000000003</v>
      </c>
    </row>
    <row r="4369" spans="1:8" hidden="1">
      <c r="A4369" s="38" t="s">
        <v>9</v>
      </c>
      <c r="B4369" s="31">
        <v>1994</v>
      </c>
      <c r="C4369" s="31">
        <v>12</v>
      </c>
      <c r="D4369" s="31">
        <v>2.77516E-3</v>
      </c>
      <c r="E4369" s="31">
        <v>2.7713099999999999E-3</v>
      </c>
      <c r="F4369" s="31">
        <v>0.99722869000000003</v>
      </c>
      <c r="G4369" s="31">
        <v>85234.202999999994</v>
      </c>
      <c r="H4369" s="31">
        <v>85116.097999999998</v>
      </c>
    </row>
    <row r="4370" spans="1:8" hidden="1">
      <c r="A4370" s="38" t="s">
        <v>9</v>
      </c>
      <c r="B4370" s="31">
        <v>1994</v>
      </c>
      <c r="C4370" s="31">
        <v>13</v>
      </c>
      <c r="D4370" s="31">
        <v>2.7476599999999999E-3</v>
      </c>
      <c r="E4370" s="31">
        <v>2.7438900000000001E-3</v>
      </c>
      <c r="F4370" s="31">
        <v>0.99725611000000003</v>
      </c>
      <c r="G4370" s="31">
        <v>84997.993000000002</v>
      </c>
      <c r="H4370" s="31">
        <v>84881.38</v>
      </c>
    </row>
    <row r="4371" spans="1:8" hidden="1">
      <c r="A4371" s="38" t="s">
        <v>9</v>
      </c>
      <c r="B4371" s="31">
        <v>1994</v>
      </c>
      <c r="C4371" s="31">
        <v>14</v>
      </c>
      <c r="D4371" s="31">
        <v>2.8420799999999999E-3</v>
      </c>
      <c r="E4371" s="31">
        <v>2.83804E-3</v>
      </c>
      <c r="F4371" s="31">
        <v>0.99716196000000001</v>
      </c>
      <c r="G4371" s="31">
        <v>84764.767000000007</v>
      </c>
      <c r="H4371" s="31">
        <v>84644.483999999997</v>
      </c>
    </row>
    <row r="4372" spans="1:8" hidden="1">
      <c r="A4372" s="38" t="s">
        <v>9</v>
      </c>
      <c r="B4372" s="31">
        <v>1994</v>
      </c>
      <c r="C4372" s="31">
        <v>15</v>
      </c>
      <c r="D4372" s="31">
        <v>3.04222E-3</v>
      </c>
      <c r="E4372" s="31">
        <v>3.0376000000000001E-3</v>
      </c>
      <c r="F4372" s="31">
        <v>0.99696240000000003</v>
      </c>
      <c r="G4372" s="31">
        <v>84524.201000000001</v>
      </c>
      <c r="H4372" s="31">
        <v>84395.826000000001</v>
      </c>
    </row>
    <row r="4373" spans="1:8" hidden="1">
      <c r="A4373" s="38" t="s">
        <v>9</v>
      </c>
      <c r="B4373" s="31">
        <v>1994</v>
      </c>
      <c r="C4373" s="31">
        <v>16</v>
      </c>
      <c r="D4373" s="31">
        <v>3.3223300000000001E-3</v>
      </c>
      <c r="E4373" s="31">
        <v>3.3168199999999998E-3</v>
      </c>
      <c r="F4373" s="31">
        <v>0.99668318</v>
      </c>
      <c r="G4373" s="31">
        <v>84267.45</v>
      </c>
      <c r="H4373" s="31">
        <v>84127.7</v>
      </c>
    </row>
    <row r="4374" spans="1:8" hidden="1">
      <c r="A4374" s="38" t="s">
        <v>9</v>
      </c>
      <c r="B4374" s="31">
        <v>1994</v>
      </c>
      <c r="C4374" s="31">
        <v>17</v>
      </c>
      <c r="D4374" s="31">
        <v>3.6466599999999999E-3</v>
      </c>
      <c r="E4374" s="31">
        <v>3.6400199999999999E-3</v>
      </c>
      <c r="F4374" s="31">
        <v>0.99635998000000003</v>
      </c>
      <c r="G4374" s="31">
        <v>83987.95</v>
      </c>
      <c r="H4374" s="31">
        <v>83835.091</v>
      </c>
    </row>
    <row r="4375" spans="1:8" hidden="1">
      <c r="A4375" s="38" t="s">
        <v>9</v>
      </c>
      <c r="B4375" s="31">
        <v>1994</v>
      </c>
      <c r="C4375" s="31">
        <v>18</v>
      </c>
      <c r="D4375" s="31">
        <v>3.9821500000000003E-3</v>
      </c>
      <c r="E4375" s="31">
        <v>3.9742299999999996E-3</v>
      </c>
      <c r="F4375" s="31">
        <v>0.99602577000000003</v>
      </c>
      <c r="G4375" s="31">
        <v>83682.232000000004</v>
      </c>
      <c r="H4375" s="31">
        <v>83515.945999999996</v>
      </c>
    </row>
    <row r="4376" spans="1:8" hidden="1">
      <c r="A4376" s="38" t="s">
        <v>9</v>
      </c>
      <c r="B4376" s="31">
        <v>1994</v>
      </c>
      <c r="C4376" s="31">
        <v>19</v>
      </c>
      <c r="D4376" s="31">
        <v>4.2965199999999999E-3</v>
      </c>
      <c r="E4376" s="31">
        <v>4.2873099999999999E-3</v>
      </c>
      <c r="F4376" s="31">
        <v>0.99571268999999996</v>
      </c>
      <c r="G4376" s="31">
        <v>83349.66</v>
      </c>
      <c r="H4376" s="31">
        <v>83170.986000000004</v>
      </c>
    </row>
    <row r="4377" spans="1:8" hidden="1">
      <c r="A4377" s="38" t="s">
        <v>9</v>
      </c>
      <c r="B4377" s="31">
        <v>1994</v>
      </c>
      <c r="C4377" s="31">
        <v>20</v>
      </c>
      <c r="D4377" s="31">
        <v>4.5706100000000001E-3</v>
      </c>
      <c r="E4377" s="31">
        <v>4.5601900000000004E-3</v>
      </c>
      <c r="F4377" s="31">
        <v>0.99543981000000004</v>
      </c>
      <c r="G4377" s="31">
        <v>82992.312999999995</v>
      </c>
      <c r="H4377" s="31">
        <v>82803.082999999999</v>
      </c>
    </row>
    <row r="4378" spans="1:8" hidden="1">
      <c r="A4378" s="38" t="s">
        <v>9</v>
      </c>
      <c r="B4378" s="31">
        <v>1994</v>
      </c>
      <c r="C4378" s="31">
        <v>21</v>
      </c>
      <c r="D4378" s="31">
        <v>4.7911400000000002E-3</v>
      </c>
      <c r="E4378" s="31">
        <v>4.7796899999999996E-3</v>
      </c>
      <c r="F4378" s="31">
        <v>0.99522031</v>
      </c>
      <c r="G4378" s="31">
        <v>82613.853000000003</v>
      </c>
      <c r="H4378" s="31">
        <v>82416.418000000005</v>
      </c>
    </row>
    <row r="4379" spans="1:8" hidden="1">
      <c r="A4379" s="38" t="s">
        <v>9</v>
      </c>
      <c r="B4379" s="31">
        <v>1994</v>
      </c>
      <c r="C4379" s="31">
        <v>22</v>
      </c>
      <c r="D4379" s="31">
        <v>4.9560000000000003E-3</v>
      </c>
      <c r="E4379" s="31">
        <v>4.9437500000000002E-3</v>
      </c>
      <c r="F4379" s="31">
        <v>0.99505624999999998</v>
      </c>
      <c r="G4379" s="31">
        <v>82218.983999999997</v>
      </c>
      <c r="H4379" s="31">
        <v>82015.748999999996</v>
      </c>
    </row>
    <row r="4380" spans="1:8" hidden="1">
      <c r="A4380" s="38" t="s">
        <v>9</v>
      </c>
      <c r="B4380" s="31">
        <v>1994</v>
      </c>
      <c r="C4380" s="31">
        <v>23</v>
      </c>
      <c r="D4380" s="31">
        <v>5.0727799999999998E-3</v>
      </c>
      <c r="E4380" s="31">
        <v>5.0599399999999998E-3</v>
      </c>
      <c r="F4380" s="31">
        <v>0.99494006000000001</v>
      </c>
      <c r="G4380" s="31">
        <v>81812.513999999996</v>
      </c>
      <c r="H4380" s="31">
        <v>81605.53</v>
      </c>
    </row>
    <row r="4381" spans="1:8" hidden="1">
      <c r="A4381" s="38" t="s">
        <v>9</v>
      </c>
      <c r="B4381" s="31">
        <v>1994</v>
      </c>
      <c r="C4381" s="31">
        <v>24</v>
      </c>
      <c r="D4381" s="31">
        <v>5.1569299999999997E-3</v>
      </c>
      <c r="E4381" s="31">
        <v>5.1436700000000004E-3</v>
      </c>
      <c r="F4381" s="31">
        <v>0.99485632999999996</v>
      </c>
      <c r="G4381" s="31">
        <v>81398.547000000006</v>
      </c>
      <c r="H4381" s="31">
        <v>81189.202999999994</v>
      </c>
    </row>
    <row r="4382" spans="1:8" hidden="1">
      <c r="A4382" s="38" t="s">
        <v>9</v>
      </c>
      <c r="B4382" s="31">
        <v>1994</v>
      </c>
      <c r="C4382" s="31">
        <v>25</v>
      </c>
      <c r="D4382" s="31">
        <v>5.2247600000000002E-3</v>
      </c>
      <c r="E4382" s="31">
        <v>5.2111500000000003E-3</v>
      </c>
      <c r="F4382" s="31">
        <v>0.99478884999999995</v>
      </c>
      <c r="G4382" s="31">
        <v>80979.86</v>
      </c>
      <c r="H4382" s="31">
        <v>80768.861000000004</v>
      </c>
    </row>
    <row r="4383" spans="1:8" hidden="1">
      <c r="A4383" s="38" t="s">
        <v>9</v>
      </c>
      <c r="B4383" s="31">
        <v>1994</v>
      </c>
      <c r="C4383" s="31">
        <v>26</v>
      </c>
      <c r="D4383" s="31">
        <v>5.2893000000000003E-3</v>
      </c>
      <c r="E4383" s="31">
        <v>5.2753499999999998E-3</v>
      </c>
      <c r="F4383" s="31">
        <v>0.99472464999999999</v>
      </c>
      <c r="G4383" s="31">
        <v>80557.861999999994</v>
      </c>
      <c r="H4383" s="31">
        <v>80345.376000000004</v>
      </c>
    </row>
    <row r="4384" spans="1:8" hidden="1">
      <c r="A4384" s="38" t="s">
        <v>9</v>
      </c>
      <c r="B4384" s="31">
        <v>1994</v>
      </c>
      <c r="C4384" s="31">
        <v>27</v>
      </c>
      <c r="D4384" s="31">
        <v>5.3629799999999998E-3</v>
      </c>
      <c r="E4384" s="31">
        <v>5.34864E-3</v>
      </c>
      <c r="F4384" s="31">
        <v>0.99465135999999998</v>
      </c>
      <c r="G4384" s="31">
        <v>80132.891000000003</v>
      </c>
      <c r="H4384" s="31">
        <v>79918.59</v>
      </c>
    </row>
    <row r="4385" spans="1:8" hidden="1">
      <c r="A4385" s="38" t="s">
        <v>9</v>
      </c>
      <c r="B4385" s="31">
        <v>1994</v>
      </c>
      <c r="C4385" s="31">
        <v>28</v>
      </c>
      <c r="D4385" s="31">
        <v>5.4497E-3</v>
      </c>
      <c r="E4385" s="31">
        <v>5.4348900000000004E-3</v>
      </c>
      <c r="F4385" s="31">
        <v>0.99456511000000003</v>
      </c>
      <c r="G4385" s="31">
        <v>79704.289000000004</v>
      </c>
      <c r="H4385" s="31">
        <v>79487.697</v>
      </c>
    </row>
    <row r="4386" spans="1:8" hidden="1">
      <c r="A4386" s="38" t="s">
        <v>9</v>
      </c>
      <c r="B4386" s="31">
        <v>1994</v>
      </c>
      <c r="C4386" s="31">
        <v>29</v>
      </c>
      <c r="D4386" s="31">
        <v>5.5484799999999997E-3</v>
      </c>
      <c r="E4386" s="31">
        <v>5.5331199999999999E-3</v>
      </c>
      <c r="F4386" s="31">
        <v>0.99446688000000005</v>
      </c>
      <c r="G4386" s="31">
        <v>79271.104999999996</v>
      </c>
      <c r="H4386" s="31">
        <v>79051.796000000002</v>
      </c>
    </row>
    <row r="4387" spans="1:8" hidden="1">
      <c r="A4387" s="38" t="s">
        <v>9</v>
      </c>
      <c r="B4387" s="31">
        <v>1994</v>
      </c>
      <c r="C4387" s="31">
        <v>30</v>
      </c>
      <c r="D4387" s="31">
        <v>5.6564400000000004E-3</v>
      </c>
      <c r="E4387" s="31">
        <v>5.6404899999999997E-3</v>
      </c>
      <c r="F4387" s="31">
        <v>0.99435951</v>
      </c>
      <c r="G4387" s="31">
        <v>78832.487999999998</v>
      </c>
      <c r="H4387" s="31">
        <v>78610.160999999993</v>
      </c>
    </row>
    <row r="4388" spans="1:8" hidden="1">
      <c r="A4388" s="38" t="s">
        <v>9</v>
      </c>
      <c r="B4388" s="31">
        <v>1994</v>
      </c>
      <c r="C4388" s="31">
        <v>31</v>
      </c>
      <c r="D4388" s="31">
        <v>5.7666899999999997E-3</v>
      </c>
      <c r="E4388" s="31">
        <v>5.7501100000000001E-3</v>
      </c>
      <c r="F4388" s="31">
        <v>0.99424988999999997</v>
      </c>
      <c r="G4388" s="31">
        <v>78387.834000000003</v>
      </c>
      <c r="H4388" s="31">
        <v>78162.464999999997</v>
      </c>
    </row>
    <row r="4389" spans="1:8" hidden="1">
      <c r="A4389" s="38" t="s">
        <v>9</v>
      </c>
      <c r="B4389" s="31">
        <v>1994</v>
      </c>
      <c r="C4389" s="31">
        <v>32</v>
      </c>
      <c r="D4389" s="31">
        <v>5.8758600000000001E-3</v>
      </c>
      <c r="E4389" s="31">
        <v>5.85865E-3</v>
      </c>
      <c r="F4389" s="31">
        <v>0.99414135000000003</v>
      </c>
      <c r="G4389" s="31">
        <v>77937.095000000001</v>
      </c>
      <c r="H4389" s="31">
        <v>77708.792000000001</v>
      </c>
    </row>
    <row r="4390" spans="1:8" hidden="1">
      <c r="A4390" s="38" t="s">
        <v>9</v>
      </c>
      <c r="B4390" s="31">
        <v>1994</v>
      </c>
      <c r="C4390" s="31">
        <v>33</v>
      </c>
      <c r="D4390" s="31">
        <v>5.9834500000000004E-3</v>
      </c>
      <c r="E4390" s="31">
        <v>5.9655999999999997E-3</v>
      </c>
      <c r="F4390" s="31">
        <v>0.99403439999999998</v>
      </c>
      <c r="G4390" s="31">
        <v>77480.489000000001</v>
      </c>
      <c r="H4390" s="31">
        <v>77249.38</v>
      </c>
    </row>
    <row r="4391" spans="1:8" hidden="1">
      <c r="A4391" s="38" t="s">
        <v>9</v>
      </c>
      <c r="B4391" s="31">
        <v>1994</v>
      </c>
      <c r="C4391" s="31">
        <v>34</v>
      </c>
      <c r="D4391" s="31">
        <v>6.0947199999999997E-3</v>
      </c>
      <c r="E4391" s="31">
        <v>6.0762100000000003E-3</v>
      </c>
      <c r="F4391" s="31">
        <v>0.99392378999999997</v>
      </c>
      <c r="G4391" s="31">
        <v>77018.270999999993</v>
      </c>
      <c r="H4391" s="31">
        <v>76784.282000000007</v>
      </c>
    </row>
    <row r="4392" spans="1:8" hidden="1">
      <c r="A4392" s="38" t="s">
        <v>9</v>
      </c>
      <c r="B4392" s="31">
        <v>1994</v>
      </c>
      <c r="C4392" s="31">
        <v>35</v>
      </c>
      <c r="D4392" s="31">
        <v>6.2224000000000003E-3</v>
      </c>
      <c r="E4392" s="31">
        <v>6.2030999999999996E-3</v>
      </c>
      <c r="F4392" s="31">
        <v>0.99379689999999998</v>
      </c>
      <c r="G4392" s="31">
        <v>76550.292000000001</v>
      </c>
      <c r="H4392" s="31">
        <v>76312.866999999998</v>
      </c>
    </row>
    <row r="4393" spans="1:8" hidden="1">
      <c r="A4393" s="38" t="s">
        <v>9</v>
      </c>
      <c r="B4393" s="31">
        <v>1994</v>
      </c>
      <c r="C4393" s="31">
        <v>36</v>
      </c>
      <c r="D4393" s="31">
        <v>6.3786700000000003E-3</v>
      </c>
      <c r="E4393" s="31">
        <v>6.3583900000000002E-3</v>
      </c>
      <c r="F4393" s="31">
        <v>0.99364160999999995</v>
      </c>
      <c r="G4393" s="31">
        <v>76075.442999999999</v>
      </c>
      <c r="H4393" s="31">
        <v>75833.584000000003</v>
      </c>
    </row>
    <row r="4394" spans="1:8" hidden="1">
      <c r="A4394" s="38" t="s">
        <v>9</v>
      </c>
      <c r="B4394" s="31">
        <v>1994</v>
      </c>
      <c r="C4394" s="31">
        <v>37</v>
      </c>
      <c r="D4394" s="31">
        <v>6.5748600000000001E-3</v>
      </c>
      <c r="E4394" s="31">
        <v>6.5533199999999996E-3</v>
      </c>
      <c r="F4394" s="31">
        <v>0.99344668000000003</v>
      </c>
      <c r="G4394" s="31">
        <v>75591.725000000006</v>
      </c>
      <c r="H4394" s="31">
        <v>75344.036999999997</v>
      </c>
    </row>
    <row r="4395" spans="1:8" hidden="1">
      <c r="A4395" s="38" t="s">
        <v>9</v>
      </c>
      <c r="B4395" s="31">
        <v>1994</v>
      </c>
      <c r="C4395" s="31">
        <v>38</v>
      </c>
      <c r="D4395" s="31">
        <v>6.8122499999999997E-3</v>
      </c>
      <c r="E4395" s="31">
        <v>6.78913E-3</v>
      </c>
      <c r="F4395" s="31">
        <v>0.99321086999999997</v>
      </c>
      <c r="G4395" s="31">
        <v>75096.349000000002</v>
      </c>
      <c r="H4395" s="31">
        <v>74841.429999999993</v>
      </c>
    </row>
    <row r="4396" spans="1:8" hidden="1">
      <c r="A4396" s="38" t="s">
        <v>9</v>
      </c>
      <c r="B4396" s="31">
        <v>1994</v>
      </c>
      <c r="C4396" s="31">
        <v>39</v>
      </c>
      <c r="D4396" s="31">
        <v>7.0825999999999997E-3</v>
      </c>
      <c r="E4396" s="31">
        <v>7.0576099999999998E-3</v>
      </c>
      <c r="F4396" s="31">
        <v>0.99294238999999995</v>
      </c>
      <c r="G4396" s="31">
        <v>74586.509999999995</v>
      </c>
      <c r="H4396" s="31">
        <v>74323.308999999994</v>
      </c>
    </row>
    <row r="4397" spans="1:8" hidden="1">
      <c r="A4397" s="38" t="s">
        <v>9</v>
      </c>
      <c r="B4397" s="31">
        <v>1994</v>
      </c>
      <c r="C4397" s="31">
        <v>40</v>
      </c>
      <c r="D4397" s="31">
        <v>7.3693999999999999E-3</v>
      </c>
      <c r="E4397" s="31">
        <v>7.3423400000000002E-3</v>
      </c>
      <c r="F4397" s="31">
        <v>0.99265766</v>
      </c>
      <c r="G4397" s="31">
        <v>74060.107999999993</v>
      </c>
      <c r="H4397" s="31">
        <v>73788.221000000005</v>
      </c>
    </row>
    <row r="4398" spans="1:8" hidden="1">
      <c r="A4398" s="38" t="s">
        <v>9</v>
      </c>
      <c r="B4398" s="31">
        <v>1994</v>
      </c>
      <c r="C4398" s="31">
        <v>41</v>
      </c>
      <c r="D4398" s="31">
        <v>7.64776E-3</v>
      </c>
      <c r="E4398" s="31">
        <v>7.6186300000000004E-3</v>
      </c>
      <c r="F4398" s="31">
        <v>0.99238137000000004</v>
      </c>
      <c r="G4398" s="31">
        <v>73516.332999999999</v>
      </c>
      <c r="H4398" s="31">
        <v>73236.286999999997</v>
      </c>
    </row>
    <row r="4399" spans="1:8" hidden="1">
      <c r="A4399" s="38" t="s">
        <v>9</v>
      </c>
      <c r="B4399" s="31">
        <v>1994</v>
      </c>
      <c r="C4399" s="31">
        <v>42</v>
      </c>
      <c r="D4399" s="31">
        <v>7.8997300000000006E-3</v>
      </c>
      <c r="E4399" s="31">
        <v>7.8686499999999996E-3</v>
      </c>
      <c r="F4399" s="31">
        <v>0.99213134999999997</v>
      </c>
      <c r="G4399" s="31">
        <v>72956.240000000005</v>
      </c>
      <c r="H4399" s="31">
        <v>72669.206000000006</v>
      </c>
    </row>
    <row r="4400" spans="1:8" hidden="1">
      <c r="A4400" s="38" t="s">
        <v>9</v>
      </c>
      <c r="B4400" s="31">
        <v>1994</v>
      </c>
      <c r="C4400" s="31">
        <v>43</v>
      </c>
      <c r="D4400" s="31">
        <v>8.1179300000000006E-3</v>
      </c>
      <c r="E4400" s="31">
        <v>8.0851099999999995E-3</v>
      </c>
      <c r="F4400" s="31">
        <v>0.99191488999999999</v>
      </c>
      <c r="G4400" s="31">
        <v>72382.172999999995</v>
      </c>
      <c r="H4400" s="31">
        <v>72089.562999999995</v>
      </c>
    </row>
    <row r="4401" spans="1:8" hidden="1">
      <c r="A4401" s="38" t="s">
        <v>9</v>
      </c>
      <c r="B4401" s="31">
        <v>1994</v>
      </c>
      <c r="C4401" s="31">
        <v>44</v>
      </c>
      <c r="D4401" s="31">
        <v>8.3160400000000002E-3</v>
      </c>
      <c r="E4401" s="31">
        <v>8.2816000000000001E-3</v>
      </c>
      <c r="F4401" s="31">
        <v>0.9917184</v>
      </c>
      <c r="G4401" s="31">
        <v>71796.953999999998</v>
      </c>
      <c r="H4401" s="31">
        <v>71499.657000000007</v>
      </c>
    </row>
    <row r="4402" spans="1:8" hidden="1">
      <c r="A4402" s="38" t="s">
        <v>9</v>
      </c>
      <c r="B4402" s="31">
        <v>1994</v>
      </c>
      <c r="C4402" s="31">
        <v>45</v>
      </c>
      <c r="D4402" s="31">
        <v>8.5275899999999998E-3</v>
      </c>
      <c r="E4402" s="31">
        <v>8.4913799999999998E-3</v>
      </c>
      <c r="F4402" s="31">
        <v>0.99150861999999995</v>
      </c>
      <c r="G4402" s="31">
        <v>71202.36</v>
      </c>
      <c r="H4402" s="31">
        <v>70900.057000000001</v>
      </c>
    </row>
    <row r="4403" spans="1:8" hidden="1">
      <c r="A4403" s="38" t="s">
        <v>9</v>
      </c>
      <c r="B4403" s="31">
        <v>1994</v>
      </c>
      <c r="C4403" s="31">
        <v>46</v>
      </c>
      <c r="D4403" s="31">
        <v>8.7934499999999995E-3</v>
      </c>
      <c r="E4403" s="31">
        <v>8.7549499999999992E-3</v>
      </c>
      <c r="F4403" s="31">
        <v>0.99124504999999996</v>
      </c>
      <c r="G4403" s="31">
        <v>70597.754000000001</v>
      </c>
      <c r="H4403" s="31">
        <v>70288.714000000007</v>
      </c>
    </row>
    <row r="4404" spans="1:8" hidden="1">
      <c r="A4404" s="38" t="s">
        <v>9</v>
      </c>
      <c r="B4404" s="31">
        <v>1994</v>
      </c>
      <c r="C4404" s="31">
        <v>47</v>
      </c>
      <c r="D4404" s="31">
        <v>9.1515399999999997E-3</v>
      </c>
      <c r="E4404" s="31">
        <v>9.1098499999999992E-3</v>
      </c>
      <c r="F4404" s="31">
        <v>0.99089015000000003</v>
      </c>
      <c r="G4404" s="31">
        <v>69979.673999999999</v>
      </c>
      <c r="H4404" s="31">
        <v>69660.922000000006</v>
      </c>
    </row>
    <row r="4405" spans="1:8" hidden="1">
      <c r="A4405" s="38" t="s">
        <v>9</v>
      </c>
      <c r="B4405" s="31">
        <v>1994</v>
      </c>
      <c r="C4405" s="31">
        <v>48</v>
      </c>
      <c r="D4405" s="31">
        <v>9.6199600000000003E-3</v>
      </c>
      <c r="E4405" s="31">
        <v>9.5739099999999997E-3</v>
      </c>
      <c r="F4405" s="31">
        <v>0.99042609000000004</v>
      </c>
      <c r="G4405" s="31">
        <v>69342.168999999994</v>
      </c>
      <c r="H4405" s="31">
        <v>69010.231</v>
      </c>
    </row>
    <row r="4406" spans="1:8" hidden="1">
      <c r="A4406" s="38" t="s">
        <v>9</v>
      </c>
      <c r="B4406" s="31">
        <v>1994</v>
      </c>
      <c r="C4406" s="31">
        <v>49</v>
      </c>
      <c r="D4406" s="31">
        <v>1.0202040000000001E-2</v>
      </c>
      <c r="E4406" s="31">
        <v>1.0150259999999999E-2</v>
      </c>
      <c r="F4406" s="31">
        <v>0.98984974000000003</v>
      </c>
      <c r="G4406" s="31">
        <v>68678.293999999994</v>
      </c>
      <c r="H4406" s="31">
        <v>68329.741999999998</v>
      </c>
    </row>
    <row r="4407" spans="1:8" hidden="1">
      <c r="A4407" s="38" t="s">
        <v>9</v>
      </c>
      <c r="B4407" s="31">
        <v>1994</v>
      </c>
      <c r="C4407" s="31">
        <v>50</v>
      </c>
      <c r="D4407" s="31">
        <v>1.0879430000000001E-2</v>
      </c>
      <c r="E4407" s="31">
        <v>1.082057E-2</v>
      </c>
      <c r="F4407" s="31">
        <v>0.98917942999999997</v>
      </c>
      <c r="G4407" s="31">
        <v>67981.191000000006</v>
      </c>
      <c r="H4407" s="31">
        <v>67613.392999999996</v>
      </c>
    </row>
    <row r="4408" spans="1:8" hidden="1">
      <c r="A4408" s="38" t="s">
        <v>9</v>
      </c>
      <c r="B4408" s="31">
        <v>1994</v>
      </c>
      <c r="C4408" s="31">
        <v>51</v>
      </c>
      <c r="D4408" s="31">
        <v>1.160834E-2</v>
      </c>
      <c r="E4408" s="31">
        <v>1.1541350000000001E-2</v>
      </c>
      <c r="F4408" s="31">
        <v>0.98845864999999999</v>
      </c>
      <c r="G4408" s="31">
        <v>67245.596000000005</v>
      </c>
      <c r="H4408" s="31">
        <v>66857.543000000005</v>
      </c>
    </row>
    <row r="4409" spans="1:8" hidden="1">
      <c r="A4409" s="38" t="s">
        <v>9</v>
      </c>
      <c r="B4409" s="31">
        <v>1994</v>
      </c>
      <c r="C4409" s="31">
        <v>52</v>
      </c>
      <c r="D4409" s="31">
        <v>1.2346040000000001E-2</v>
      </c>
      <c r="E4409" s="31">
        <v>1.22703E-2</v>
      </c>
      <c r="F4409" s="31">
        <v>0.98772970000000004</v>
      </c>
      <c r="G4409" s="31">
        <v>66469.490000000005</v>
      </c>
      <c r="H4409" s="31">
        <v>66061.69</v>
      </c>
    </row>
    <row r="4410" spans="1:8" hidden="1">
      <c r="A4410" s="38" t="s">
        <v>9</v>
      </c>
      <c r="B4410" s="31">
        <v>1994</v>
      </c>
      <c r="C4410" s="31">
        <v>53</v>
      </c>
      <c r="D4410" s="31">
        <v>1.306556E-2</v>
      </c>
      <c r="E4410" s="31">
        <v>1.2980759999999999E-2</v>
      </c>
      <c r="F4410" s="31">
        <v>0.98701923999999996</v>
      </c>
      <c r="G4410" s="31">
        <v>65653.89</v>
      </c>
      <c r="H4410" s="31">
        <v>65227.771000000001</v>
      </c>
    </row>
    <row r="4411" spans="1:8" hidden="1">
      <c r="A4411" s="38" t="s">
        <v>9</v>
      </c>
      <c r="B4411" s="31">
        <v>1994</v>
      </c>
      <c r="C4411" s="31">
        <v>54</v>
      </c>
      <c r="D4411" s="31">
        <v>1.376519E-2</v>
      </c>
      <c r="E4411" s="31">
        <v>1.36711E-2</v>
      </c>
      <c r="F4411" s="31">
        <v>0.98632889999999995</v>
      </c>
      <c r="G4411" s="31">
        <v>64801.652000000002</v>
      </c>
      <c r="H4411" s="31">
        <v>64358.697</v>
      </c>
    </row>
    <row r="4412" spans="1:8" hidden="1">
      <c r="A4412" s="38" t="s">
        <v>9</v>
      </c>
      <c r="B4412" s="31">
        <v>1994</v>
      </c>
      <c r="C4412" s="31">
        <v>55</v>
      </c>
      <c r="D4412" s="31">
        <v>1.448487E-2</v>
      </c>
      <c r="E4412" s="31">
        <v>1.438071E-2</v>
      </c>
      <c r="F4412" s="31">
        <v>0.98561929000000004</v>
      </c>
      <c r="G4412" s="31">
        <v>63915.743000000002</v>
      </c>
      <c r="H4412" s="31">
        <v>63456.165999999997</v>
      </c>
    </row>
    <row r="4413" spans="1:8" hidden="1">
      <c r="A4413" s="38" t="s">
        <v>9</v>
      </c>
      <c r="B4413" s="31">
        <v>1994</v>
      </c>
      <c r="C4413" s="31">
        <v>56</v>
      </c>
      <c r="D4413" s="31">
        <v>1.528262E-2</v>
      </c>
      <c r="E4413" s="31">
        <v>1.516672E-2</v>
      </c>
      <c r="F4413" s="31">
        <v>0.98483328000000003</v>
      </c>
      <c r="G4413" s="31">
        <v>62996.589</v>
      </c>
      <c r="H4413" s="31">
        <v>62518.862999999998</v>
      </c>
    </row>
    <row r="4414" spans="1:8" hidden="1">
      <c r="A4414" s="38" t="s">
        <v>9</v>
      </c>
      <c r="B4414" s="31">
        <v>1994</v>
      </c>
      <c r="C4414" s="31">
        <v>57</v>
      </c>
      <c r="D4414" s="31">
        <v>1.6227439999999999E-2</v>
      </c>
      <c r="E4414" s="31">
        <v>1.6096829999999999E-2</v>
      </c>
      <c r="F4414" s="31">
        <v>0.98390317000000005</v>
      </c>
      <c r="G4414" s="31">
        <v>62041.137000000002</v>
      </c>
      <c r="H4414" s="31">
        <v>61541.803999999996</v>
      </c>
    </row>
    <row r="4415" spans="1:8" hidden="1">
      <c r="A4415" s="38" t="s">
        <v>9</v>
      </c>
      <c r="B4415" s="31">
        <v>1994</v>
      </c>
      <c r="C4415" s="31">
        <v>58</v>
      </c>
      <c r="D4415" s="31">
        <v>1.7379180000000001E-2</v>
      </c>
      <c r="E4415" s="31">
        <v>1.7229459999999999E-2</v>
      </c>
      <c r="F4415" s="31">
        <v>0.98277053999999997</v>
      </c>
      <c r="G4415" s="31">
        <v>61042.470999999998</v>
      </c>
      <c r="H4415" s="31">
        <v>60516.607000000004</v>
      </c>
    </row>
    <row r="4416" spans="1:8" hidden="1">
      <c r="A4416" s="38" t="s">
        <v>9</v>
      </c>
      <c r="B4416" s="31">
        <v>1994</v>
      </c>
      <c r="C4416" s="31">
        <v>59</v>
      </c>
      <c r="D4416" s="31">
        <v>1.8767410000000002E-2</v>
      </c>
      <c r="E4416" s="31">
        <v>1.8592939999999999E-2</v>
      </c>
      <c r="F4416" s="31">
        <v>0.98140706</v>
      </c>
      <c r="G4416" s="31">
        <v>59990.741999999998</v>
      </c>
      <c r="H4416" s="31">
        <v>59433.04</v>
      </c>
    </row>
    <row r="4417" spans="1:8" hidden="1">
      <c r="A4417" s="38" t="s">
        <v>9</v>
      </c>
      <c r="B4417" s="31">
        <v>1994</v>
      </c>
      <c r="C4417" s="31">
        <v>60</v>
      </c>
      <c r="D4417" s="31">
        <v>2.0400109999999999E-2</v>
      </c>
      <c r="E4417" s="31">
        <v>2.0194130000000001E-2</v>
      </c>
      <c r="F4417" s="31">
        <v>0.97980586999999997</v>
      </c>
      <c r="G4417" s="31">
        <v>58875.338000000003</v>
      </c>
      <c r="H4417" s="31">
        <v>58280.87</v>
      </c>
    </row>
    <row r="4418" spans="1:8" hidden="1">
      <c r="A4418" s="38" t="s">
        <v>9</v>
      </c>
      <c r="B4418" s="31">
        <v>1994</v>
      </c>
      <c r="C4418" s="31">
        <v>61</v>
      </c>
      <c r="D4418" s="31">
        <v>2.2250120000000002E-2</v>
      </c>
      <c r="E4418" s="31">
        <v>2.200531E-2</v>
      </c>
      <c r="F4418" s="31">
        <v>0.97799469000000006</v>
      </c>
      <c r="G4418" s="31">
        <v>57686.402000000002</v>
      </c>
      <c r="H4418" s="31">
        <v>57051.697999999997</v>
      </c>
    </row>
    <row r="4419" spans="1:8" hidden="1">
      <c r="A4419" s="38" t="s">
        <v>9</v>
      </c>
      <c r="B4419" s="31">
        <v>1994</v>
      </c>
      <c r="C4419" s="31">
        <v>62</v>
      </c>
      <c r="D4419" s="31">
        <v>2.4281779999999999E-2</v>
      </c>
      <c r="E4419" s="31">
        <v>2.399051E-2</v>
      </c>
      <c r="F4419" s="31">
        <v>0.97600949000000004</v>
      </c>
      <c r="G4419" s="31">
        <v>56416.995000000003</v>
      </c>
      <c r="H4419" s="31">
        <v>55740.258000000002</v>
      </c>
    </row>
    <row r="4420" spans="1:8" hidden="1">
      <c r="A4420" s="38" t="s">
        <v>9</v>
      </c>
      <c r="B4420" s="31">
        <v>1994</v>
      </c>
      <c r="C4420" s="31">
        <v>63</v>
      </c>
      <c r="D4420" s="31">
        <v>2.6469179999999998E-2</v>
      </c>
      <c r="E4420" s="31">
        <v>2.6123449999999999E-2</v>
      </c>
      <c r="F4420" s="31">
        <v>0.97387654999999995</v>
      </c>
      <c r="G4420" s="31">
        <v>55063.521999999997</v>
      </c>
      <c r="H4420" s="31">
        <v>54344.298000000003</v>
      </c>
    </row>
    <row r="4421" spans="1:8" hidden="1">
      <c r="A4421" s="38" t="s">
        <v>9</v>
      </c>
      <c r="B4421" s="31">
        <v>1994</v>
      </c>
      <c r="C4421" s="31">
        <v>64</v>
      </c>
      <c r="D4421" s="31">
        <v>2.8802930000000001E-2</v>
      </c>
      <c r="E4421" s="31">
        <v>2.8394010000000001E-2</v>
      </c>
      <c r="F4421" s="31">
        <v>0.97160599000000003</v>
      </c>
      <c r="G4421" s="31">
        <v>53625.072999999997</v>
      </c>
      <c r="H4421" s="31">
        <v>52863.758000000002</v>
      </c>
    </row>
    <row r="4422" spans="1:8" hidden="1">
      <c r="A4422" s="38" t="s">
        <v>9</v>
      </c>
      <c r="B4422" s="31">
        <v>1994</v>
      </c>
      <c r="C4422" s="31">
        <v>65</v>
      </c>
      <c r="D4422" s="31">
        <v>3.1319850000000003E-2</v>
      </c>
      <c r="E4422" s="31">
        <v>3.0836949999999998E-2</v>
      </c>
      <c r="F4422" s="31">
        <v>0.96916305000000003</v>
      </c>
      <c r="G4422" s="31">
        <v>52102.442000000003</v>
      </c>
      <c r="H4422" s="31">
        <v>51299.101999999999</v>
      </c>
    </row>
    <row r="4423" spans="1:8" hidden="1">
      <c r="A4423" s="38" t="s">
        <v>9</v>
      </c>
      <c r="B4423" s="31">
        <v>1994</v>
      </c>
      <c r="C4423" s="31">
        <v>66</v>
      </c>
      <c r="D4423" s="31">
        <v>3.4068569999999999E-2</v>
      </c>
      <c r="E4423" s="31">
        <v>3.349796E-2</v>
      </c>
      <c r="F4423" s="31">
        <v>0.96650203999999995</v>
      </c>
      <c r="G4423" s="31">
        <v>50495.762000000002</v>
      </c>
      <c r="H4423" s="31">
        <v>49650.008999999998</v>
      </c>
    </row>
    <row r="4424" spans="1:8" hidden="1">
      <c r="A4424" s="38" t="s">
        <v>9</v>
      </c>
      <c r="B4424" s="31">
        <v>1994</v>
      </c>
      <c r="C4424" s="31">
        <v>67</v>
      </c>
      <c r="D4424" s="31">
        <v>3.7119220000000001E-2</v>
      </c>
      <c r="E4424" s="31">
        <v>3.6442849999999999E-2</v>
      </c>
      <c r="F4424" s="31">
        <v>0.96355714999999997</v>
      </c>
      <c r="G4424" s="31">
        <v>48804.256999999998</v>
      </c>
      <c r="H4424" s="31">
        <v>47914.974000000002</v>
      </c>
    </row>
    <row r="4425" spans="1:8" hidden="1">
      <c r="A4425" s="38" t="s">
        <v>9</v>
      </c>
      <c r="B4425" s="31">
        <v>1994</v>
      </c>
      <c r="C4425" s="31">
        <v>68</v>
      </c>
      <c r="D4425" s="31">
        <v>4.0577479999999999E-2</v>
      </c>
      <c r="E4425" s="31">
        <v>3.9770590000000001E-2</v>
      </c>
      <c r="F4425" s="31">
        <v>0.96022940999999995</v>
      </c>
      <c r="G4425" s="31">
        <v>47025.690999999999</v>
      </c>
      <c r="H4425" s="31">
        <v>46090.571000000004</v>
      </c>
    </row>
    <row r="4426" spans="1:8" hidden="1">
      <c r="A4426" s="38" t="s">
        <v>9</v>
      </c>
      <c r="B4426" s="31">
        <v>1994</v>
      </c>
      <c r="C4426" s="31">
        <v>69</v>
      </c>
      <c r="D4426" s="31">
        <v>4.4498089999999997E-2</v>
      </c>
      <c r="E4426" s="31">
        <v>4.3529600000000002E-2</v>
      </c>
      <c r="F4426" s="31">
        <v>0.95647040000000005</v>
      </c>
      <c r="G4426" s="31">
        <v>45155.451000000001</v>
      </c>
      <c r="H4426" s="31">
        <v>44172.652000000002</v>
      </c>
    </row>
    <row r="4427" spans="1:8" hidden="1">
      <c r="A4427" s="38" t="s">
        <v>9</v>
      </c>
      <c r="B4427" s="31">
        <v>1994</v>
      </c>
      <c r="C4427" s="31">
        <v>70</v>
      </c>
      <c r="D4427" s="31">
        <v>4.888199E-2</v>
      </c>
      <c r="E4427" s="31">
        <v>4.7715769999999998E-2</v>
      </c>
      <c r="F4427" s="31">
        <v>0.95228422999999995</v>
      </c>
      <c r="G4427" s="31">
        <v>43189.853000000003</v>
      </c>
      <c r="H4427" s="31">
        <v>42159.434000000001</v>
      </c>
    </row>
    <row r="4428" spans="1:8" hidden="1">
      <c r="A4428" s="38" t="s">
        <v>9</v>
      </c>
      <c r="B4428" s="31">
        <v>1994</v>
      </c>
      <c r="C4428" s="31">
        <v>71</v>
      </c>
      <c r="D4428" s="31">
        <v>5.3713400000000001E-2</v>
      </c>
      <c r="E4428" s="31">
        <v>5.2308559999999997E-2</v>
      </c>
      <c r="F4428" s="31">
        <v>0.94769144000000005</v>
      </c>
      <c r="G4428" s="31">
        <v>41129.016000000003</v>
      </c>
      <c r="H4428" s="31">
        <v>40053.315999999999</v>
      </c>
    </row>
    <row r="4429" spans="1:8" hidden="1">
      <c r="A4429" s="38" t="s">
        <v>9</v>
      </c>
      <c r="B4429" s="31">
        <v>1994</v>
      </c>
      <c r="C4429" s="31">
        <v>72</v>
      </c>
      <c r="D4429" s="31">
        <v>5.8949929999999998E-2</v>
      </c>
      <c r="E4429" s="31">
        <v>5.7262130000000001E-2</v>
      </c>
      <c r="F4429" s="31">
        <v>0.94273786999999998</v>
      </c>
      <c r="G4429" s="31">
        <v>38977.616000000002</v>
      </c>
      <c r="H4429" s="31">
        <v>37861.644999999997</v>
      </c>
    </row>
    <row r="4430" spans="1:8" hidden="1">
      <c r="A4430" s="38" t="s">
        <v>9</v>
      </c>
      <c r="B4430" s="31">
        <v>1994</v>
      </c>
      <c r="C4430" s="31">
        <v>73</v>
      </c>
      <c r="D4430" s="31">
        <v>6.4571229999999993E-2</v>
      </c>
      <c r="E4430" s="31">
        <v>6.2551709999999996E-2</v>
      </c>
      <c r="F4430" s="31">
        <v>0.93744828999999996</v>
      </c>
      <c r="G4430" s="31">
        <v>36745.675000000003</v>
      </c>
      <c r="H4430" s="31">
        <v>35596.421999999999</v>
      </c>
    </row>
    <row r="4431" spans="1:8" hidden="1">
      <c r="A4431" s="38" t="s">
        <v>9</v>
      </c>
      <c r="B4431" s="31">
        <v>1994</v>
      </c>
      <c r="C4431" s="31">
        <v>74</v>
      </c>
      <c r="D4431" s="31">
        <v>7.0610000000000006E-2</v>
      </c>
      <c r="E4431" s="31">
        <v>6.8202120000000005E-2</v>
      </c>
      <c r="F4431" s="31">
        <v>0.93179787999999997</v>
      </c>
      <c r="G4431" s="31">
        <v>34447.17</v>
      </c>
      <c r="H4431" s="31">
        <v>33272.485000000001</v>
      </c>
    </row>
    <row r="4432" spans="1:8" hidden="1">
      <c r="A4432" s="38" t="s">
        <v>9</v>
      </c>
      <c r="B4432" s="31">
        <v>1994</v>
      </c>
      <c r="C4432" s="31">
        <v>75</v>
      </c>
      <c r="D4432" s="31">
        <v>7.7157539999999997E-2</v>
      </c>
      <c r="E4432" s="31">
        <v>7.4291460000000004E-2</v>
      </c>
      <c r="F4432" s="31">
        <v>0.92570854000000002</v>
      </c>
      <c r="G4432" s="31">
        <v>32097.8</v>
      </c>
      <c r="H4432" s="31">
        <v>30905.503000000001</v>
      </c>
    </row>
    <row r="4433" spans="1:8" hidden="1">
      <c r="A4433" s="38" t="s">
        <v>9</v>
      </c>
      <c r="B4433" s="31">
        <v>1994</v>
      </c>
      <c r="C4433" s="31">
        <v>76</v>
      </c>
      <c r="D4433" s="31">
        <v>8.4334110000000004E-2</v>
      </c>
      <c r="E4433" s="31">
        <v>8.0921870000000007E-2</v>
      </c>
      <c r="F4433" s="31">
        <v>0.91907813000000005</v>
      </c>
      <c r="G4433" s="31">
        <v>29713.206999999999</v>
      </c>
      <c r="H4433" s="31">
        <v>28510.983</v>
      </c>
    </row>
    <row r="4434" spans="1:8" hidden="1">
      <c r="A4434" s="38" t="s">
        <v>9</v>
      </c>
      <c r="B4434" s="31">
        <v>1994</v>
      </c>
      <c r="C4434" s="31">
        <v>77</v>
      </c>
      <c r="D4434" s="31">
        <v>9.2288549999999997E-2</v>
      </c>
      <c r="E4434" s="31">
        <v>8.8217799999999999E-2</v>
      </c>
      <c r="F4434" s="31">
        <v>0.91178219999999999</v>
      </c>
      <c r="G4434" s="31">
        <v>27308.758999999998</v>
      </c>
      <c r="H4434" s="31">
        <v>26104.199000000001</v>
      </c>
    </row>
    <row r="4435" spans="1:8" hidden="1">
      <c r="A4435" s="38" t="s">
        <v>9</v>
      </c>
      <c r="B4435" s="31">
        <v>1994</v>
      </c>
      <c r="C4435" s="31">
        <v>78</v>
      </c>
      <c r="D4435" s="31">
        <v>0.10117247</v>
      </c>
      <c r="E4435" s="31">
        <v>9.630097E-2</v>
      </c>
      <c r="F4435" s="31">
        <v>0.90369902999999996</v>
      </c>
      <c r="G4435" s="31">
        <v>24899.64</v>
      </c>
      <c r="H4435" s="31">
        <v>23700.71</v>
      </c>
    </row>
    <row r="4436" spans="1:8" hidden="1">
      <c r="A4436" s="38" t="s">
        <v>9</v>
      </c>
      <c r="B4436" s="31">
        <v>1994</v>
      </c>
      <c r="C4436" s="31">
        <v>79</v>
      </c>
      <c r="D4436" s="31">
        <v>0.11108427999999999</v>
      </c>
      <c r="E4436" s="31">
        <v>0.10523908</v>
      </c>
      <c r="F4436" s="31">
        <v>0.89476091999999996</v>
      </c>
      <c r="G4436" s="31">
        <v>22501.780999999999</v>
      </c>
      <c r="H4436" s="31">
        <v>21317.746999999999</v>
      </c>
    </row>
    <row r="4437" spans="1:8" hidden="1">
      <c r="A4437" s="38" t="s">
        <v>9</v>
      </c>
      <c r="B4437" s="31">
        <v>1994</v>
      </c>
      <c r="C4437" s="31">
        <v>80</v>
      </c>
      <c r="D4437" s="31">
        <v>0.12201012</v>
      </c>
      <c r="E4437" s="31">
        <v>0.11499485</v>
      </c>
      <c r="F4437" s="31">
        <v>0.88500515000000002</v>
      </c>
      <c r="G4437" s="31">
        <v>20133.714</v>
      </c>
      <c r="H4437" s="31">
        <v>18976.077000000001</v>
      </c>
    </row>
    <row r="4438" spans="1:8" hidden="1">
      <c r="A4438" s="38" t="s">
        <v>9</v>
      </c>
      <c r="B4438" s="31">
        <v>1994</v>
      </c>
      <c r="C4438" s="31">
        <v>81</v>
      </c>
      <c r="D4438" s="31">
        <v>0.13386988999999999</v>
      </c>
      <c r="E4438" s="31">
        <v>0.12547146000000001</v>
      </c>
      <c r="F4438" s="31">
        <v>0.87452854000000002</v>
      </c>
      <c r="G4438" s="31">
        <v>17818.439999999999</v>
      </c>
      <c r="H4438" s="31">
        <v>16700.588</v>
      </c>
    </row>
    <row r="4439" spans="1:8" hidden="1">
      <c r="A4439" s="38" t="s">
        <v>9</v>
      </c>
      <c r="B4439" s="31">
        <v>1994</v>
      </c>
      <c r="C4439" s="31">
        <v>82</v>
      </c>
      <c r="D4439" s="31">
        <v>0.14657832000000001</v>
      </c>
      <c r="E4439" s="31">
        <v>0.13656926999999999</v>
      </c>
      <c r="F4439" s="31">
        <v>0.86343073000000004</v>
      </c>
      <c r="G4439" s="31">
        <v>15582.735000000001</v>
      </c>
      <c r="H4439" s="31">
        <v>14518.673000000001</v>
      </c>
    </row>
    <row r="4440" spans="1:8" hidden="1">
      <c r="A4440" s="38" t="s">
        <v>9</v>
      </c>
      <c r="B4440" s="31">
        <v>1994</v>
      </c>
      <c r="C4440" s="31">
        <v>83</v>
      </c>
      <c r="D4440" s="31">
        <v>0.16003508</v>
      </c>
      <c r="E4440" s="31">
        <v>0.14817822</v>
      </c>
      <c r="F4440" s="31">
        <v>0.85182177999999997</v>
      </c>
      <c r="G4440" s="31">
        <v>13454.611999999999</v>
      </c>
      <c r="H4440" s="31">
        <v>12457.772000000001</v>
      </c>
    </row>
    <row r="4441" spans="1:8" hidden="1">
      <c r="A4441" s="38" t="s">
        <v>9</v>
      </c>
      <c r="B4441" s="31">
        <v>1994</v>
      </c>
      <c r="C4441" s="31">
        <v>84</v>
      </c>
      <c r="D4441" s="31">
        <v>0.17422415999999999</v>
      </c>
      <c r="E4441" s="31">
        <v>0.16026329</v>
      </c>
      <c r="F4441" s="31">
        <v>0.83973671000000005</v>
      </c>
      <c r="G4441" s="31">
        <v>11460.931</v>
      </c>
      <c r="H4441" s="31">
        <v>10542.548000000001</v>
      </c>
    </row>
    <row r="4442" spans="1:8" hidden="1">
      <c r="A4442" s="38" t="s">
        <v>9</v>
      </c>
      <c r="B4442" s="31">
        <v>1994</v>
      </c>
      <c r="C4442" s="31">
        <v>85</v>
      </c>
      <c r="D4442" s="31">
        <v>0.18920027</v>
      </c>
      <c r="E4442" s="31">
        <v>0.17284875999999999</v>
      </c>
      <c r="F4442" s="31">
        <v>0.82715123999999995</v>
      </c>
      <c r="G4442" s="31">
        <v>9624.1650000000009</v>
      </c>
      <c r="H4442" s="31">
        <v>8792.402</v>
      </c>
    </row>
    <row r="4443" spans="1:8" hidden="1">
      <c r="A4443" s="38" t="s">
        <v>9</v>
      </c>
      <c r="B4443" s="31">
        <v>1994</v>
      </c>
      <c r="C4443" s="31">
        <v>86</v>
      </c>
      <c r="D4443" s="31">
        <v>0.20508858999999999</v>
      </c>
      <c r="E4443" s="31">
        <v>0.18601392999999999</v>
      </c>
      <c r="F4443" s="31">
        <v>0.81398607000000001</v>
      </c>
      <c r="G4443" s="31">
        <v>7960.64</v>
      </c>
      <c r="H4443" s="31">
        <v>7220.2449999999999</v>
      </c>
    </row>
    <row r="4444" spans="1:8" hidden="1">
      <c r="A4444" s="38" t="s">
        <v>9</v>
      </c>
      <c r="B4444" s="31">
        <v>1994</v>
      </c>
      <c r="C4444" s="31">
        <v>87</v>
      </c>
      <c r="D4444" s="31">
        <v>0.22203716000000001</v>
      </c>
      <c r="E4444" s="31">
        <v>0.19985009000000001</v>
      </c>
      <c r="F4444" s="31">
        <v>0.80014991000000002</v>
      </c>
      <c r="G4444" s="31">
        <v>6479.85</v>
      </c>
      <c r="H4444" s="31">
        <v>5832.3509999999997</v>
      </c>
    </row>
    <row r="4445" spans="1:8" hidden="1">
      <c r="A4445" s="38" t="s">
        <v>9</v>
      </c>
      <c r="B4445" s="31">
        <v>1994</v>
      </c>
      <c r="C4445" s="31">
        <v>88</v>
      </c>
      <c r="D4445" s="31">
        <v>0.24016169000000001</v>
      </c>
      <c r="E4445" s="31">
        <v>0.21441460000000001</v>
      </c>
      <c r="F4445" s="31">
        <v>0.78558539999999999</v>
      </c>
      <c r="G4445" s="31">
        <v>5184.8509999999997</v>
      </c>
      <c r="H4445" s="31">
        <v>4628.9979999999996</v>
      </c>
    </row>
    <row r="4446" spans="1:8" hidden="1">
      <c r="A4446" s="38" t="s">
        <v>9</v>
      </c>
      <c r="B4446" s="31">
        <v>1994</v>
      </c>
      <c r="C4446" s="31">
        <v>89</v>
      </c>
      <c r="D4446" s="31">
        <v>0.25960487999999998</v>
      </c>
      <c r="E4446" s="31">
        <v>0.22977901000000001</v>
      </c>
      <c r="F4446" s="31">
        <v>0.77022098999999999</v>
      </c>
      <c r="G4446" s="31">
        <v>4073.1439999999998</v>
      </c>
      <c r="H4446" s="31">
        <v>3605.1819999999998</v>
      </c>
    </row>
    <row r="4447" spans="1:8" hidden="1">
      <c r="A4447" s="38" t="s">
        <v>9</v>
      </c>
      <c r="B4447" s="31">
        <v>1994</v>
      </c>
      <c r="C4447" s="31">
        <v>90</v>
      </c>
      <c r="D4447" s="31">
        <v>0.28038938000000002</v>
      </c>
      <c r="E4447" s="31">
        <v>0.24591360000000001</v>
      </c>
      <c r="F4447" s="31">
        <v>0.75408640000000005</v>
      </c>
      <c r="G4447" s="31">
        <v>3137.221</v>
      </c>
      <c r="H4447" s="31">
        <v>2751.4780000000001</v>
      </c>
    </row>
    <row r="4448" spans="1:8" hidden="1">
      <c r="A4448" s="38" t="s">
        <v>9</v>
      </c>
      <c r="B4448" s="31">
        <v>1994</v>
      </c>
      <c r="C4448" s="31">
        <v>91</v>
      </c>
      <c r="D4448" s="31">
        <v>0.30260966</v>
      </c>
      <c r="E4448" s="31">
        <v>0.26284060999999997</v>
      </c>
      <c r="F4448" s="31">
        <v>0.73715938999999997</v>
      </c>
      <c r="G4448" s="31">
        <v>2365.7350000000001</v>
      </c>
      <c r="H4448" s="31">
        <v>2054.83</v>
      </c>
    </row>
    <row r="4449" spans="1:8" hidden="1">
      <c r="A4449" s="38" t="s">
        <v>9</v>
      </c>
      <c r="B4449" s="31">
        <v>1994</v>
      </c>
      <c r="C4449" s="31">
        <v>92</v>
      </c>
      <c r="D4449" s="31">
        <v>0.32650655000000001</v>
      </c>
      <c r="E4449" s="31">
        <v>0.28068397</v>
      </c>
      <c r="F4449" s="31">
        <v>0.71931603</v>
      </c>
      <c r="G4449" s="31">
        <v>1743.924</v>
      </c>
      <c r="H4449" s="31">
        <v>1499.1780000000001</v>
      </c>
    </row>
    <row r="4450" spans="1:8" hidden="1">
      <c r="A4450" s="38" t="s">
        <v>9</v>
      </c>
      <c r="B4450" s="31">
        <v>1994</v>
      </c>
      <c r="C4450" s="31">
        <v>93</v>
      </c>
      <c r="D4450" s="31">
        <v>0.35211185</v>
      </c>
      <c r="E4450" s="31">
        <v>0.29940060000000002</v>
      </c>
      <c r="F4450" s="31">
        <v>0.70059939999999998</v>
      </c>
      <c r="G4450" s="31">
        <v>1254.433</v>
      </c>
      <c r="H4450" s="31">
        <v>1066.644</v>
      </c>
    </row>
    <row r="4451" spans="1:8" hidden="1">
      <c r="A4451" s="38" t="s">
        <v>9</v>
      </c>
      <c r="B4451" s="31">
        <v>1994</v>
      </c>
      <c r="C4451" s="31">
        <v>94</v>
      </c>
      <c r="D4451" s="31">
        <v>0.37938462000000001</v>
      </c>
      <c r="E4451" s="31">
        <v>0.31889306000000001</v>
      </c>
      <c r="F4451" s="31">
        <v>0.68110694000000005</v>
      </c>
      <c r="G4451" s="31">
        <v>878.85500000000002</v>
      </c>
      <c r="H4451" s="31">
        <v>738.72400000000005</v>
      </c>
    </row>
    <row r="4452" spans="1:8" hidden="1">
      <c r="A4452" s="38" t="s">
        <v>9</v>
      </c>
      <c r="B4452" s="31">
        <v>1994</v>
      </c>
      <c r="C4452" s="31">
        <v>95</v>
      </c>
      <c r="D4452" s="31">
        <v>0.40783828</v>
      </c>
      <c r="E4452" s="31">
        <v>0.33875885999999999</v>
      </c>
      <c r="F4452" s="31">
        <v>0.66124114000000001</v>
      </c>
      <c r="G4452" s="31">
        <v>598.59400000000005</v>
      </c>
      <c r="H4452" s="31">
        <v>497.20499999999998</v>
      </c>
    </row>
    <row r="4453" spans="1:8" hidden="1">
      <c r="A4453" s="38" t="s">
        <v>9</v>
      </c>
      <c r="B4453" s="31">
        <v>1994</v>
      </c>
      <c r="C4453" s="31">
        <v>96</v>
      </c>
      <c r="D4453" s="31">
        <v>0.43671615000000003</v>
      </c>
      <c r="E4453" s="31">
        <v>0.35844647000000002</v>
      </c>
      <c r="F4453" s="31">
        <v>0.64155353000000004</v>
      </c>
      <c r="G4453" s="31">
        <v>395.815</v>
      </c>
      <c r="H4453" s="31">
        <v>324.87599999999998</v>
      </c>
    </row>
    <row r="4454" spans="1:8" hidden="1">
      <c r="A4454" s="38" t="s">
        <v>9</v>
      </c>
      <c r="B4454" s="31">
        <v>1994</v>
      </c>
      <c r="C4454" s="31">
        <v>97</v>
      </c>
      <c r="D4454" s="31">
        <v>0.46530629000000001</v>
      </c>
      <c r="E4454" s="31">
        <v>0.37748355</v>
      </c>
      <c r="F4454" s="31">
        <v>0.62251645</v>
      </c>
      <c r="G4454" s="31">
        <v>253.93700000000001</v>
      </c>
      <c r="H4454" s="31">
        <v>206.00800000000001</v>
      </c>
    </row>
    <row r="4455" spans="1:8" hidden="1">
      <c r="A4455" s="38" t="s">
        <v>9</v>
      </c>
      <c r="B4455" s="31">
        <v>1994</v>
      </c>
      <c r="C4455" s="31">
        <v>98</v>
      </c>
      <c r="D4455" s="31">
        <v>0.49297315000000003</v>
      </c>
      <c r="E4455" s="31">
        <v>0.39549013999999999</v>
      </c>
      <c r="F4455" s="31">
        <v>0.60450985999999995</v>
      </c>
      <c r="G4455" s="31">
        <v>158.08000000000001</v>
      </c>
      <c r="H4455" s="31">
        <v>126.82</v>
      </c>
    </row>
    <row r="4456" spans="1:8" hidden="1">
      <c r="A4456" s="38" t="s">
        <v>9</v>
      </c>
      <c r="B4456" s="31">
        <v>1994</v>
      </c>
      <c r="C4456" s="31">
        <v>99</v>
      </c>
      <c r="D4456" s="31">
        <v>0.51965890000000003</v>
      </c>
      <c r="E4456" s="31">
        <v>0.41248352999999999</v>
      </c>
      <c r="F4456" s="31">
        <v>0.58751646999999996</v>
      </c>
      <c r="G4456" s="31">
        <v>95.561000000000007</v>
      </c>
      <c r="H4456" s="31">
        <v>75.852000000000004</v>
      </c>
    </row>
    <row r="4457" spans="1:8" hidden="1">
      <c r="A4457" s="38" t="s">
        <v>9</v>
      </c>
      <c r="B4457" s="31">
        <v>1995</v>
      </c>
      <c r="C4457" s="31">
        <v>1</v>
      </c>
      <c r="D4457" s="31">
        <v>1.034618E-2</v>
      </c>
      <c r="E4457" s="31">
        <v>1.029294E-2</v>
      </c>
      <c r="F4457" s="31">
        <v>0.98970705999999997</v>
      </c>
      <c r="G4457" s="31">
        <v>91138.764999999999</v>
      </c>
      <c r="H4457" s="31">
        <v>90669.722999999998</v>
      </c>
    </row>
    <row r="4458" spans="1:8" hidden="1">
      <c r="A4458" s="38" t="s">
        <v>9</v>
      </c>
      <c r="B4458" s="31">
        <v>1995</v>
      </c>
      <c r="C4458" s="31">
        <v>2</v>
      </c>
      <c r="D4458" s="31">
        <v>9.2790200000000007E-3</v>
      </c>
      <c r="E4458" s="31">
        <v>9.2361700000000001E-3</v>
      </c>
      <c r="F4458" s="31">
        <v>0.99076383000000001</v>
      </c>
      <c r="G4458" s="31">
        <v>90200.68</v>
      </c>
      <c r="H4458" s="31">
        <v>89784.125</v>
      </c>
    </row>
    <row r="4459" spans="1:8" hidden="1">
      <c r="A4459" s="38" t="s">
        <v>9</v>
      </c>
      <c r="B4459" s="31">
        <v>1995</v>
      </c>
      <c r="C4459" s="31">
        <v>3</v>
      </c>
      <c r="D4459" s="31">
        <v>8.3148900000000001E-3</v>
      </c>
      <c r="E4459" s="31">
        <v>8.2804699999999998E-3</v>
      </c>
      <c r="F4459" s="31">
        <v>0.99171953000000002</v>
      </c>
      <c r="G4459" s="31">
        <v>89367.570999999996</v>
      </c>
      <c r="H4459" s="31">
        <v>88997.569000000003</v>
      </c>
    </row>
    <row r="4460" spans="1:8" hidden="1">
      <c r="A4460" s="38" t="s">
        <v>9</v>
      </c>
      <c r="B4460" s="31">
        <v>1995</v>
      </c>
      <c r="C4460" s="31">
        <v>4</v>
      </c>
      <c r="D4460" s="31">
        <v>7.4042200000000004E-3</v>
      </c>
      <c r="E4460" s="31">
        <v>7.3769100000000004E-3</v>
      </c>
      <c r="F4460" s="31">
        <v>0.99262309000000004</v>
      </c>
      <c r="G4460" s="31">
        <v>88627.566000000006</v>
      </c>
      <c r="H4460" s="31">
        <v>88300.667000000001</v>
      </c>
    </row>
    <row r="4461" spans="1:8" hidden="1">
      <c r="A4461" s="38" t="s">
        <v>9</v>
      </c>
      <c r="B4461" s="31">
        <v>1995</v>
      </c>
      <c r="C4461" s="31">
        <v>5</v>
      </c>
      <c r="D4461" s="31">
        <v>6.5246599999999998E-3</v>
      </c>
      <c r="E4461" s="31">
        <v>6.5034400000000001E-3</v>
      </c>
      <c r="F4461" s="31">
        <v>0.99349655999999997</v>
      </c>
      <c r="G4461" s="31">
        <v>87973.767999999996</v>
      </c>
      <c r="H4461" s="31">
        <v>87687.702000000005</v>
      </c>
    </row>
    <row r="4462" spans="1:8" hidden="1">
      <c r="A4462" s="38" t="s">
        <v>9</v>
      </c>
      <c r="B4462" s="31">
        <v>1995</v>
      </c>
      <c r="C4462" s="31">
        <v>6</v>
      </c>
      <c r="D4462" s="31">
        <v>5.6765699999999997E-3</v>
      </c>
      <c r="E4462" s="31">
        <v>5.6604999999999997E-3</v>
      </c>
      <c r="F4462" s="31">
        <v>0.99433950000000004</v>
      </c>
      <c r="G4462" s="31">
        <v>87401.635999999999</v>
      </c>
      <c r="H4462" s="31">
        <v>87154.267999999996</v>
      </c>
    </row>
    <row r="4463" spans="1:8" hidden="1">
      <c r="A4463" s="38" t="s">
        <v>9</v>
      </c>
      <c r="B4463" s="31">
        <v>1995</v>
      </c>
      <c r="C4463" s="31">
        <v>7</v>
      </c>
      <c r="D4463" s="31">
        <v>4.8766499999999997E-3</v>
      </c>
      <c r="E4463" s="31">
        <v>4.86478E-3</v>
      </c>
      <c r="F4463" s="31">
        <v>0.99513521999999999</v>
      </c>
      <c r="G4463" s="31">
        <v>86906.899000000005</v>
      </c>
      <c r="H4463" s="31">
        <v>86695.506999999998</v>
      </c>
    </row>
    <row r="4464" spans="1:8" hidden="1">
      <c r="A4464" s="38" t="s">
        <v>9</v>
      </c>
      <c r="B4464" s="31">
        <v>1995</v>
      </c>
      <c r="C4464" s="31">
        <v>8</v>
      </c>
      <c r="D4464" s="31">
        <v>4.1663100000000003E-3</v>
      </c>
      <c r="E4464" s="31">
        <v>4.1576499999999997E-3</v>
      </c>
      <c r="F4464" s="31">
        <v>0.99584234999999999</v>
      </c>
      <c r="G4464" s="31">
        <v>86484.115999999995</v>
      </c>
      <c r="H4464" s="31">
        <v>86304.331000000006</v>
      </c>
    </row>
    <row r="4465" spans="1:8" hidden="1">
      <c r="A4465" s="38" t="s">
        <v>9</v>
      </c>
      <c r="B4465" s="31">
        <v>1995</v>
      </c>
      <c r="C4465" s="31">
        <v>9</v>
      </c>
      <c r="D4465" s="31">
        <v>3.5754799999999998E-3</v>
      </c>
      <c r="E4465" s="31">
        <v>3.5691E-3</v>
      </c>
      <c r="F4465" s="31">
        <v>0.99643090000000001</v>
      </c>
      <c r="G4465" s="31">
        <v>86124.546000000002</v>
      </c>
      <c r="H4465" s="31">
        <v>85970.851999999999</v>
      </c>
    </row>
    <row r="4466" spans="1:8" hidden="1">
      <c r="A4466" s="38" t="s">
        <v>9</v>
      </c>
      <c r="B4466" s="31">
        <v>1995</v>
      </c>
      <c r="C4466" s="31">
        <v>10</v>
      </c>
      <c r="D4466" s="31">
        <v>3.1289899999999999E-3</v>
      </c>
      <c r="E4466" s="31">
        <v>3.1240999999999999E-3</v>
      </c>
      <c r="F4466" s="31">
        <v>0.99687590000000004</v>
      </c>
      <c r="G4466" s="31">
        <v>85817.157999999996</v>
      </c>
      <c r="H4466" s="31">
        <v>85683.107000000004</v>
      </c>
    </row>
    <row r="4467" spans="1:8" hidden="1">
      <c r="A4467" s="38" t="s">
        <v>9</v>
      </c>
      <c r="B4467" s="31">
        <v>1995</v>
      </c>
      <c r="C4467" s="31">
        <v>11</v>
      </c>
      <c r="D4467" s="31">
        <v>2.8336799999999999E-3</v>
      </c>
      <c r="E4467" s="31">
        <v>2.8296699999999998E-3</v>
      </c>
      <c r="F4467" s="31">
        <v>0.99717032999999999</v>
      </c>
      <c r="G4467" s="31">
        <v>85549.055999999997</v>
      </c>
      <c r="H4467" s="31">
        <v>85428.019</v>
      </c>
    </row>
    <row r="4468" spans="1:8" hidden="1">
      <c r="A4468" s="38" t="s">
        <v>9</v>
      </c>
      <c r="B4468" s="31">
        <v>1995</v>
      </c>
      <c r="C4468" s="31">
        <v>12</v>
      </c>
      <c r="D4468" s="31">
        <v>2.6798199999999999E-3</v>
      </c>
      <c r="E4468" s="31">
        <v>2.6762299999999999E-3</v>
      </c>
      <c r="F4468" s="31">
        <v>0.99732377000000005</v>
      </c>
      <c r="G4468" s="31">
        <v>85306.981</v>
      </c>
      <c r="H4468" s="31">
        <v>85192.83</v>
      </c>
    </row>
    <row r="4469" spans="1:8" hidden="1">
      <c r="A4469" s="38" t="s">
        <v>9</v>
      </c>
      <c r="B4469" s="31">
        <v>1995</v>
      </c>
      <c r="C4469" s="31">
        <v>13</v>
      </c>
      <c r="D4469" s="31">
        <v>2.66059E-3</v>
      </c>
      <c r="E4469" s="31">
        <v>2.6570500000000002E-3</v>
      </c>
      <c r="F4469" s="31">
        <v>0.99734294999999995</v>
      </c>
      <c r="G4469" s="31">
        <v>85078.68</v>
      </c>
      <c r="H4469" s="31">
        <v>84965.650999999998</v>
      </c>
    </row>
    <row r="4470" spans="1:8" hidden="1">
      <c r="A4470" s="38" t="s">
        <v>9</v>
      </c>
      <c r="B4470" s="31">
        <v>1995</v>
      </c>
      <c r="C4470" s="31">
        <v>14</v>
      </c>
      <c r="D4470" s="31">
        <v>2.7581300000000001E-3</v>
      </c>
      <c r="E4470" s="31">
        <v>2.7543300000000001E-3</v>
      </c>
      <c r="F4470" s="31">
        <v>0.99724566999999997</v>
      </c>
      <c r="G4470" s="31">
        <v>84852.620999999999</v>
      </c>
      <c r="H4470" s="31">
        <v>84735.764999999999</v>
      </c>
    </row>
    <row r="4471" spans="1:8" hidden="1">
      <c r="A4471" s="38" t="s">
        <v>9</v>
      </c>
      <c r="B4471" s="31">
        <v>1995</v>
      </c>
      <c r="C4471" s="31">
        <v>15</v>
      </c>
      <c r="D4471" s="31">
        <v>2.95671E-3</v>
      </c>
      <c r="E4471" s="31">
        <v>2.9523399999999999E-3</v>
      </c>
      <c r="F4471" s="31">
        <v>0.99704766</v>
      </c>
      <c r="G4471" s="31">
        <v>84618.909</v>
      </c>
      <c r="H4471" s="31">
        <v>84493.997000000003</v>
      </c>
    </row>
    <row r="4472" spans="1:8" hidden="1">
      <c r="A4472" s="38" t="s">
        <v>9</v>
      </c>
      <c r="B4472" s="31">
        <v>1995</v>
      </c>
      <c r="C4472" s="31">
        <v>16</v>
      </c>
      <c r="D4472" s="31">
        <v>3.2311800000000002E-3</v>
      </c>
      <c r="E4472" s="31">
        <v>3.2259699999999999E-3</v>
      </c>
      <c r="F4472" s="31">
        <v>0.99677402999999998</v>
      </c>
      <c r="G4472" s="31">
        <v>84369.085000000006</v>
      </c>
      <c r="H4472" s="31">
        <v>84232.998999999996</v>
      </c>
    </row>
    <row r="4473" spans="1:8" hidden="1">
      <c r="A4473" s="38" t="s">
        <v>9</v>
      </c>
      <c r="B4473" s="31">
        <v>1995</v>
      </c>
      <c r="C4473" s="31">
        <v>17</v>
      </c>
      <c r="D4473" s="31">
        <v>3.5485199999999999E-3</v>
      </c>
      <c r="E4473" s="31">
        <v>3.5422299999999999E-3</v>
      </c>
      <c r="F4473" s="31">
        <v>0.99645777000000002</v>
      </c>
      <c r="G4473" s="31">
        <v>84096.913</v>
      </c>
      <c r="H4473" s="31">
        <v>83947.967999999993</v>
      </c>
    </row>
    <row r="4474" spans="1:8" hidden="1">
      <c r="A4474" s="38" t="s">
        <v>9</v>
      </c>
      <c r="B4474" s="31">
        <v>1995</v>
      </c>
      <c r="C4474" s="31">
        <v>18</v>
      </c>
      <c r="D4474" s="31">
        <v>3.8794900000000002E-3</v>
      </c>
      <c r="E4474" s="31">
        <v>3.8719800000000001E-3</v>
      </c>
      <c r="F4474" s="31">
        <v>0.99612802</v>
      </c>
      <c r="G4474" s="31">
        <v>83799.023000000001</v>
      </c>
      <c r="H4474" s="31">
        <v>83636.789000000004</v>
      </c>
    </row>
    <row r="4475" spans="1:8" hidden="1">
      <c r="A4475" s="38" t="s">
        <v>9</v>
      </c>
      <c r="B4475" s="31">
        <v>1995</v>
      </c>
      <c r="C4475" s="31">
        <v>19</v>
      </c>
      <c r="D4475" s="31">
        <v>4.1881599999999998E-3</v>
      </c>
      <c r="E4475" s="31">
        <v>4.1794099999999997E-3</v>
      </c>
      <c r="F4475" s="31">
        <v>0.99582059000000001</v>
      </c>
      <c r="G4475" s="31">
        <v>83474.554999999993</v>
      </c>
      <c r="H4475" s="31">
        <v>83300.116999999998</v>
      </c>
    </row>
    <row r="4476" spans="1:8" hidden="1">
      <c r="A4476" s="38" t="s">
        <v>9</v>
      </c>
      <c r="B4476" s="31">
        <v>1995</v>
      </c>
      <c r="C4476" s="31">
        <v>20</v>
      </c>
      <c r="D4476" s="31">
        <v>4.45584E-3</v>
      </c>
      <c r="E4476" s="31">
        <v>4.4459399999999998E-3</v>
      </c>
      <c r="F4476" s="31">
        <v>0.99555406000000002</v>
      </c>
      <c r="G4476" s="31">
        <v>83125.679999999993</v>
      </c>
      <c r="H4476" s="31">
        <v>82940.894</v>
      </c>
    </row>
    <row r="4477" spans="1:8" hidden="1">
      <c r="A4477" s="38" t="s">
        <v>9</v>
      </c>
      <c r="B4477" s="31">
        <v>1995</v>
      </c>
      <c r="C4477" s="31">
        <v>21</v>
      </c>
      <c r="D4477" s="31">
        <v>4.6714499999999997E-3</v>
      </c>
      <c r="E4477" s="31">
        <v>4.6605600000000002E-3</v>
      </c>
      <c r="F4477" s="31">
        <v>0.99533943999999996</v>
      </c>
      <c r="G4477" s="31">
        <v>82756.107999999993</v>
      </c>
      <c r="H4477" s="31">
        <v>82563.263000000006</v>
      </c>
    </row>
    <row r="4478" spans="1:8" hidden="1">
      <c r="A4478" s="38" t="s">
        <v>9</v>
      </c>
      <c r="B4478" s="31">
        <v>1995</v>
      </c>
      <c r="C4478" s="31">
        <v>22</v>
      </c>
      <c r="D4478" s="31">
        <v>4.8320200000000002E-3</v>
      </c>
      <c r="E4478" s="31">
        <v>4.82037E-3</v>
      </c>
      <c r="F4478" s="31">
        <v>0.99517962999999998</v>
      </c>
      <c r="G4478" s="31">
        <v>82370.418999999994</v>
      </c>
      <c r="H4478" s="31">
        <v>82171.891000000003</v>
      </c>
    </row>
    <row r="4479" spans="1:8" hidden="1">
      <c r="A4479" s="38" t="s">
        <v>9</v>
      </c>
      <c r="B4479" s="31">
        <v>1995</v>
      </c>
      <c r="C4479" s="31">
        <v>23</v>
      </c>
      <c r="D4479" s="31">
        <v>4.9469300000000004E-3</v>
      </c>
      <c r="E4479" s="31">
        <v>4.93473E-3</v>
      </c>
      <c r="F4479" s="31">
        <v>0.99506527</v>
      </c>
      <c r="G4479" s="31">
        <v>81973.362999999998</v>
      </c>
      <c r="H4479" s="31">
        <v>81771.104000000007</v>
      </c>
    </row>
    <row r="4480" spans="1:8" hidden="1">
      <c r="A4480" s="38" t="s">
        <v>9</v>
      </c>
      <c r="B4480" s="31">
        <v>1995</v>
      </c>
      <c r="C4480" s="31">
        <v>24</v>
      </c>
      <c r="D4480" s="31">
        <v>5.0298499999999998E-3</v>
      </c>
      <c r="E4480" s="31">
        <v>5.0172300000000001E-3</v>
      </c>
      <c r="F4480" s="31">
        <v>0.99498277000000002</v>
      </c>
      <c r="G4480" s="31">
        <v>81568.846000000005</v>
      </c>
      <c r="H4480" s="31">
        <v>81364.221000000005</v>
      </c>
    </row>
    <row r="4481" spans="1:8" hidden="1">
      <c r="A4481" s="38" t="s">
        <v>9</v>
      </c>
      <c r="B4481" s="31">
        <v>1995</v>
      </c>
      <c r="C4481" s="31">
        <v>25</v>
      </c>
      <c r="D4481" s="31">
        <v>5.0972700000000001E-3</v>
      </c>
      <c r="E4481" s="31">
        <v>5.0843099999999999E-3</v>
      </c>
      <c r="F4481" s="31">
        <v>0.99491569000000002</v>
      </c>
      <c r="G4481" s="31">
        <v>81159.596999999994</v>
      </c>
      <c r="H4481" s="31">
        <v>80953.275999999998</v>
      </c>
    </row>
    <row r="4482" spans="1:8" hidden="1">
      <c r="A4482" s="38" t="s">
        <v>9</v>
      </c>
      <c r="B4482" s="31">
        <v>1995</v>
      </c>
      <c r="C4482" s="31">
        <v>26</v>
      </c>
      <c r="D4482" s="31">
        <v>5.1621499999999999E-3</v>
      </c>
      <c r="E4482" s="31">
        <v>5.1488599999999999E-3</v>
      </c>
      <c r="F4482" s="31">
        <v>0.99485113999999997</v>
      </c>
      <c r="G4482" s="31">
        <v>80746.956000000006</v>
      </c>
      <c r="H4482" s="31">
        <v>80539.078999999998</v>
      </c>
    </row>
    <row r="4483" spans="1:8" hidden="1">
      <c r="A4483" s="38" t="s">
        <v>9</v>
      </c>
      <c r="B4483" s="31">
        <v>1995</v>
      </c>
      <c r="C4483" s="31">
        <v>27</v>
      </c>
      <c r="D4483" s="31">
        <v>5.2352500000000003E-3</v>
      </c>
      <c r="E4483" s="31">
        <v>5.2215899999999999E-3</v>
      </c>
      <c r="F4483" s="31">
        <v>0.99477841</v>
      </c>
      <c r="G4483" s="31">
        <v>80331.202000000005</v>
      </c>
      <c r="H4483" s="31">
        <v>80121.472999999998</v>
      </c>
    </row>
    <row r="4484" spans="1:8" hidden="1">
      <c r="A4484" s="38" t="s">
        <v>9</v>
      </c>
      <c r="B4484" s="31">
        <v>1995</v>
      </c>
      <c r="C4484" s="31">
        <v>28</v>
      </c>
      <c r="D4484" s="31">
        <v>5.3208099999999996E-3</v>
      </c>
      <c r="E4484" s="31">
        <v>5.3066900000000002E-3</v>
      </c>
      <c r="F4484" s="31">
        <v>0.99469331000000005</v>
      </c>
      <c r="G4484" s="31">
        <v>79911.744999999995</v>
      </c>
      <c r="H4484" s="31">
        <v>79699.712</v>
      </c>
    </row>
    <row r="4485" spans="1:8" hidden="1">
      <c r="A4485" s="38" t="s">
        <v>9</v>
      </c>
      <c r="B4485" s="31">
        <v>1995</v>
      </c>
      <c r="C4485" s="31">
        <v>29</v>
      </c>
      <c r="D4485" s="31">
        <v>5.4176900000000002E-3</v>
      </c>
      <c r="E4485" s="31">
        <v>5.4030500000000004E-3</v>
      </c>
      <c r="F4485" s="31">
        <v>0.99459695000000004</v>
      </c>
      <c r="G4485" s="31">
        <v>79487.678</v>
      </c>
      <c r="H4485" s="31">
        <v>79272.94</v>
      </c>
    </row>
    <row r="4486" spans="1:8" hidden="1">
      <c r="A4486" s="38" t="s">
        <v>9</v>
      </c>
      <c r="B4486" s="31">
        <v>1995</v>
      </c>
      <c r="C4486" s="31">
        <v>30</v>
      </c>
      <c r="D4486" s="31">
        <v>5.5230499999999998E-3</v>
      </c>
      <c r="E4486" s="31">
        <v>5.50784E-3</v>
      </c>
      <c r="F4486" s="31">
        <v>0.99449215999999996</v>
      </c>
      <c r="G4486" s="31">
        <v>79058.202000000005</v>
      </c>
      <c r="H4486" s="31">
        <v>78840.482000000004</v>
      </c>
    </row>
    <row r="4487" spans="1:8" hidden="1">
      <c r="A4487" s="38" t="s">
        <v>9</v>
      </c>
      <c r="B4487" s="31">
        <v>1995</v>
      </c>
      <c r="C4487" s="31">
        <v>31</v>
      </c>
      <c r="D4487" s="31">
        <v>5.6308900000000004E-3</v>
      </c>
      <c r="E4487" s="31">
        <v>5.6150799999999997E-3</v>
      </c>
      <c r="F4487" s="31">
        <v>0.99438492000000001</v>
      </c>
      <c r="G4487" s="31">
        <v>78622.763000000006</v>
      </c>
      <c r="H4487" s="31">
        <v>78402.025999999998</v>
      </c>
    </row>
    <row r="4488" spans="1:8" hidden="1">
      <c r="A4488" s="38" t="s">
        <v>9</v>
      </c>
      <c r="B4488" s="31">
        <v>1995</v>
      </c>
      <c r="C4488" s="31">
        <v>32</v>
      </c>
      <c r="D4488" s="31">
        <v>5.7385099999999996E-3</v>
      </c>
      <c r="E4488" s="31">
        <v>5.72209E-3</v>
      </c>
      <c r="F4488" s="31">
        <v>0.99427790999999999</v>
      </c>
      <c r="G4488" s="31">
        <v>78181.289999999994</v>
      </c>
      <c r="H4488" s="31">
        <v>77957.61</v>
      </c>
    </row>
    <row r="4489" spans="1:8" hidden="1">
      <c r="A4489" s="38" t="s">
        <v>9</v>
      </c>
      <c r="B4489" s="31">
        <v>1995</v>
      </c>
      <c r="C4489" s="31">
        <v>33</v>
      </c>
      <c r="D4489" s="31">
        <v>5.8448800000000002E-3</v>
      </c>
      <c r="E4489" s="31">
        <v>5.8278499999999999E-3</v>
      </c>
      <c r="F4489" s="31">
        <v>0.99417215000000003</v>
      </c>
      <c r="G4489" s="31">
        <v>77733.929000000004</v>
      </c>
      <c r="H4489" s="31">
        <v>77507.418999999994</v>
      </c>
    </row>
    <row r="4490" spans="1:8" hidden="1">
      <c r="A4490" s="38" t="s">
        <v>9</v>
      </c>
      <c r="B4490" s="31">
        <v>1995</v>
      </c>
      <c r="C4490" s="31">
        <v>34</v>
      </c>
      <c r="D4490" s="31">
        <v>5.9547599999999999E-3</v>
      </c>
      <c r="E4490" s="31">
        <v>5.93708E-3</v>
      </c>
      <c r="F4490" s="31">
        <v>0.99406291999999996</v>
      </c>
      <c r="G4490" s="31">
        <v>77280.907999999996</v>
      </c>
      <c r="H4490" s="31">
        <v>77051.495999999999</v>
      </c>
    </row>
    <row r="4491" spans="1:8" hidden="1">
      <c r="A4491" s="38" t="s">
        <v>9</v>
      </c>
      <c r="B4491" s="31">
        <v>1995</v>
      </c>
      <c r="C4491" s="31">
        <v>35</v>
      </c>
      <c r="D4491" s="31">
        <v>6.0801900000000001E-3</v>
      </c>
      <c r="E4491" s="31">
        <v>6.0617700000000002E-3</v>
      </c>
      <c r="F4491" s="31">
        <v>0.99393823000000003</v>
      </c>
      <c r="G4491" s="31">
        <v>76822.085000000006</v>
      </c>
      <c r="H4491" s="31">
        <v>76589.245999999999</v>
      </c>
    </row>
    <row r="4492" spans="1:8" hidden="1">
      <c r="A4492" s="38" t="s">
        <v>9</v>
      </c>
      <c r="B4492" s="31">
        <v>1995</v>
      </c>
      <c r="C4492" s="31">
        <v>36</v>
      </c>
      <c r="D4492" s="31">
        <v>6.2335200000000002E-3</v>
      </c>
      <c r="E4492" s="31">
        <v>6.2141599999999998E-3</v>
      </c>
      <c r="F4492" s="31">
        <v>0.99378584000000003</v>
      </c>
      <c r="G4492" s="31">
        <v>76356.407000000007</v>
      </c>
      <c r="H4492" s="31">
        <v>76119.161999999997</v>
      </c>
    </row>
    <row r="4493" spans="1:8" hidden="1">
      <c r="A4493" s="38" t="s">
        <v>9</v>
      </c>
      <c r="B4493" s="31">
        <v>1995</v>
      </c>
      <c r="C4493" s="31">
        <v>37</v>
      </c>
      <c r="D4493" s="31">
        <v>6.4265399999999997E-3</v>
      </c>
      <c r="E4493" s="31">
        <v>6.4059499999999997E-3</v>
      </c>
      <c r="F4493" s="31">
        <v>0.99359405000000001</v>
      </c>
      <c r="G4493" s="31">
        <v>75881.917000000001</v>
      </c>
      <c r="H4493" s="31">
        <v>75638.869000000006</v>
      </c>
    </row>
    <row r="4494" spans="1:8" hidden="1">
      <c r="A4494" s="38" t="s">
        <v>9</v>
      </c>
      <c r="B4494" s="31">
        <v>1995</v>
      </c>
      <c r="C4494" s="31">
        <v>38</v>
      </c>
      <c r="D4494" s="31">
        <v>6.6612199999999998E-3</v>
      </c>
      <c r="E4494" s="31">
        <v>6.6391100000000002E-3</v>
      </c>
      <c r="F4494" s="31">
        <v>0.99336089000000005</v>
      </c>
      <c r="G4494" s="31">
        <v>75395.820999999996</v>
      </c>
      <c r="H4494" s="31">
        <v>75145.539999999994</v>
      </c>
    </row>
    <row r="4495" spans="1:8" hidden="1">
      <c r="A4495" s="38" t="s">
        <v>9</v>
      </c>
      <c r="B4495" s="31">
        <v>1995</v>
      </c>
      <c r="C4495" s="31">
        <v>39</v>
      </c>
      <c r="D4495" s="31">
        <v>6.9290899999999997E-3</v>
      </c>
      <c r="E4495" s="31">
        <v>6.9051700000000004E-3</v>
      </c>
      <c r="F4495" s="31">
        <v>0.99309482999999998</v>
      </c>
      <c r="G4495" s="31">
        <v>74895.259000000005</v>
      </c>
      <c r="H4495" s="31">
        <v>74636.676999999996</v>
      </c>
    </row>
    <row r="4496" spans="1:8" hidden="1">
      <c r="A4496" s="38" t="s">
        <v>9</v>
      </c>
      <c r="B4496" s="31">
        <v>1995</v>
      </c>
      <c r="C4496" s="31">
        <v>40</v>
      </c>
      <c r="D4496" s="31">
        <v>7.2126100000000004E-3</v>
      </c>
      <c r="E4496" s="31">
        <v>7.1866899999999999E-3</v>
      </c>
      <c r="F4496" s="31">
        <v>0.99281330999999995</v>
      </c>
      <c r="G4496" s="31">
        <v>74378.095000000001</v>
      </c>
      <c r="H4496" s="31">
        <v>74110.828999999998</v>
      </c>
    </row>
    <row r="4497" spans="1:8" hidden="1">
      <c r="A4497" s="38" t="s">
        <v>9</v>
      </c>
      <c r="B4497" s="31">
        <v>1995</v>
      </c>
      <c r="C4497" s="31">
        <v>41</v>
      </c>
      <c r="D4497" s="31">
        <v>7.4863999999999998E-3</v>
      </c>
      <c r="E4497" s="31">
        <v>7.45848E-3</v>
      </c>
      <c r="F4497" s="31">
        <v>0.99254151999999995</v>
      </c>
      <c r="G4497" s="31">
        <v>73843.562999999995</v>
      </c>
      <c r="H4497" s="31">
        <v>73568.182000000001</v>
      </c>
    </row>
    <row r="4498" spans="1:8" hidden="1">
      <c r="A4498" s="38" t="s">
        <v>9</v>
      </c>
      <c r="B4498" s="31">
        <v>1995</v>
      </c>
      <c r="C4498" s="31">
        <v>42</v>
      </c>
      <c r="D4498" s="31">
        <v>7.7337200000000004E-3</v>
      </c>
      <c r="E4498" s="31">
        <v>7.7039300000000003E-3</v>
      </c>
      <c r="F4498" s="31">
        <v>0.99229606999999997</v>
      </c>
      <c r="G4498" s="31">
        <v>73292.801000000007</v>
      </c>
      <c r="H4498" s="31">
        <v>73010.48</v>
      </c>
    </row>
    <row r="4499" spans="1:8" hidden="1">
      <c r="A4499" s="38" t="s">
        <v>9</v>
      </c>
      <c r="B4499" s="31">
        <v>1995</v>
      </c>
      <c r="C4499" s="31">
        <v>43</v>
      </c>
      <c r="D4499" s="31">
        <v>7.9478199999999995E-3</v>
      </c>
      <c r="E4499" s="31">
        <v>7.9163600000000008E-3</v>
      </c>
      <c r="F4499" s="31">
        <v>0.99208364000000004</v>
      </c>
      <c r="G4499" s="31">
        <v>72728.159</v>
      </c>
      <c r="H4499" s="31">
        <v>72440.288</v>
      </c>
    </row>
    <row r="4500" spans="1:8" hidden="1">
      <c r="A4500" s="38" t="s">
        <v>9</v>
      </c>
      <c r="B4500" s="31">
        <v>1995</v>
      </c>
      <c r="C4500" s="31">
        <v>44</v>
      </c>
      <c r="D4500" s="31">
        <v>8.1409599999999992E-3</v>
      </c>
      <c r="E4500" s="31">
        <v>8.1079499999999992E-3</v>
      </c>
      <c r="F4500" s="31">
        <v>0.99189205000000003</v>
      </c>
      <c r="G4500" s="31">
        <v>72152.415999999997</v>
      </c>
      <c r="H4500" s="31">
        <v>71859.911999999997</v>
      </c>
    </row>
    <row r="4501" spans="1:8" hidden="1">
      <c r="A4501" s="38" t="s">
        <v>9</v>
      </c>
      <c r="B4501" s="31">
        <v>1995</v>
      </c>
      <c r="C4501" s="31">
        <v>45</v>
      </c>
      <c r="D4501" s="31">
        <v>8.3464000000000003E-3</v>
      </c>
      <c r="E4501" s="31">
        <v>8.3117099999999999E-3</v>
      </c>
      <c r="F4501" s="31">
        <v>0.99168829000000003</v>
      </c>
      <c r="G4501" s="31">
        <v>71567.407999999996</v>
      </c>
      <c r="H4501" s="31">
        <v>71269.983999999997</v>
      </c>
    </row>
    <row r="4502" spans="1:8" hidden="1">
      <c r="A4502" s="38" t="s">
        <v>9</v>
      </c>
      <c r="B4502" s="31">
        <v>1995</v>
      </c>
      <c r="C4502" s="31">
        <v>46</v>
      </c>
      <c r="D4502" s="31">
        <v>8.6024900000000008E-3</v>
      </c>
      <c r="E4502" s="31">
        <v>8.5656499999999993E-3</v>
      </c>
      <c r="F4502" s="31">
        <v>0.99143435000000002</v>
      </c>
      <c r="G4502" s="31">
        <v>70972.56</v>
      </c>
      <c r="H4502" s="31">
        <v>70668.596999999994</v>
      </c>
    </row>
    <row r="4503" spans="1:8" hidden="1">
      <c r="A4503" s="38" t="s">
        <v>9</v>
      </c>
      <c r="B4503" s="31">
        <v>1995</v>
      </c>
      <c r="C4503" s="31">
        <v>47</v>
      </c>
      <c r="D4503" s="31">
        <v>8.9521900000000005E-3</v>
      </c>
      <c r="E4503" s="31">
        <v>8.9122999999999997E-3</v>
      </c>
      <c r="F4503" s="31">
        <v>0.99108770000000002</v>
      </c>
      <c r="G4503" s="31">
        <v>70364.634000000005</v>
      </c>
      <c r="H4503" s="31">
        <v>70051.078999999998</v>
      </c>
    </row>
    <row r="4504" spans="1:8" hidden="1">
      <c r="A4504" s="38" t="s">
        <v>9</v>
      </c>
      <c r="B4504" s="31">
        <v>1995</v>
      </c>
      <c r="C4504" s="31">
        <v>48</v>
      </c>
      <c r="D4504" s="31">
        <v>9.4177299999999992E-3</v>
      </c>
      <c r="E4504" s="31">
        <v>9.3735899999999994E-3</v>
      </c>
      <c r="F4504" s="31">
        <v>0.99062640999999996</v>
      </c>
      <c r="G4504" s="31">
        <v>69737.524000000005</v>
      </c>
      <c r="H4504" s="31">
        <v>69410.678</v>
      </c>
    </row>
    <row r="4505" spans="1:8" hidden="1">
      <c r="A4505" s="38" t="s">
        <v>9</v>
      </c>
      <c r="B4505" s="31">
        <v>1995</v>
      </c>
      <c r="C4505" s="31">
        <v>49</v>
      </c>
      <c r="D4505" s="31">
        <v>9.9959300000000001E-3</v>
      </c>
      <c r="E4505" s="31">
        <v>9.9462200000000004E-3</v>
      </c>
      <c r="F4505" s="31">
        <v>0.99005377999999999</v>
      </c>
      <c r="G4505" s="31">
        <v>69083.832999999999</v>
      </c>
      <c r="H4505" s="31">
        <v>68740.270999999993</v>
      </c>
    </row>
    <row r="4506" spans="1:8" hidden="1">
      <c r="A4506" s="38" t="s">
        <v>9</v>
      </c>
      <c r="B4506" s="31">
        <v>1995</v>
      </c>
      <c r="C4506" s="31">
        <v>50</v>
      </c>
      <c r="D4506" s="31">
        <v>1.0670280000000001E-2</v>
      </c>
      <c r="E4506" s="31">
        <v>1.061366E-2</v>
      </c>
      <c r="F4506" s="31">
        <v>0.98938634000000003</v>
      </c>
      <c r="G4506" s="31">
        <v>68396.709000000003</v>
      </c>
      <c r="H4506" s="31">
        <v>68033.740000000005</v>
      </c>
    </row>
    <row r="4507" spans="1:8" hidden="1">
      <c r="A4507" s="38" t="s">
        <v>9</v>
      </c>
      <c r="B4507" s="31">
        <v>1995</v>
      </c>
      <c r="C4507" s="31">
        <v>51</v>
      </c>
      <c r="D4507" s="31">
        <v>1.1396450000000001E-2</v>
      </c>
      <c r="E4507" s="31">
        <v>1.1331880000000001E-2</v>
      </c>
      <c r="F4507" s="31">
        <v>0.98866812000000004</v>
      </c>
      <c r="G4507" s="31">
        <v>67670.77</v>
      </c>
      <c r="H4507" s="31">
        <v>67287.350999999995</v>
      </c>
    </row>
    <row r="4508" spans="1:8" hidden="1">
      <c r="A4508" s="38" t="s">
        <v>9</v>
      </c>
      <c r="B4508" s="31">
        <v>1995</v>
      </c>
      <c r="C4508" s="31">
        <v>52</v>
      </c>
      <c r="D4508" s="31">
        <v>1.213009E-2</v>
      </c>
      <c r="E4508" s="31">
        <v>1.205696E-2</v>
      </c>
      <c r="F4508" s="31">
        <v>0.98794303999999999</v>
      </c>
      <c r="G4508" s="31">
        <v>66903.933000000005</v>
      </c>
      <c r="H4508" s="31">
        <v>66500.604000000007</v>
      </c>
    </row>
    <row r="4509" spans="1:8" hidden="1">
      <c r="A4509" s="38" t="s">
        <v>9</v>
      </c>
      <c r="B4509" s="31">
        <v>1995</v>
      </c>
      <c r="C4509" s="31">
        <v>53</v>
      </c>
      <c r="D4509" s="31">
        <v>1.284209E-2</v>
      </c>
      <c r="E4509" s="31">
        <v>1.276016E-2</v>
      </c>
      <c r="F4509" s="31">
        <v>0.98723983999999998</v>
      </c>
      <c r="G4509" s="31">
        <v>66097.274999999994</v>
      </c>
      <c r="H4509" s="31">
        <v>65675.569000000003</v>
      </c>
    </row>
    <row r="4510" spans="1:8" hidden="1">
      <c r="A4510" s="38" t="s">
        <v>9</v>
      </c>
      <c r="B4510" s="31">
        <v>1995</v>
      </c>
      <c r="C4510" s="31">
        <v>54</v>
      </c>
      <c r="D4510" s="31">
        <v>1.353043E-2</v>
      </c>
      <c r="E4510" s="31">
        <v>1.343951E-2</v>
      </c>
      <c r="F4510" s="31">
        <v>0.98656049000000001</v>
      </c>
      <c r="G4510" s="31">
        <v>65253.862999999998</v>
      </c>
      <c r="H4510" s="31">
        <v>64815.373</v>
      </c>
    </row>
    <row r="4511" spans="1:8" hidden="1">
      <c r="A4511" s="38" t="s">
        <v>9</v>
      </c>
      <c r="B4511" s="31">
        <v>1995</v>
      </c>
      <c r="C4511" s="31">
        <v>55</v>
      </c>
      <c r="D4511" s="31">
        <v>1.423517E-2</v>
      </c>
      <c r="E4511" s="31">
        <v>1.4134570000000001E-2</v>
      </c>
      <c r="F4511" s="31">
        <v>0.98586543000000004</v>
      </c>
      <c r="G4511" s="31">
        <v>64376.883000000002</v>
      </c>
      <c r="H4511" s="31">
        <v>63921.913</v>
      </c>
    </row>
    <row r="4512" spans="1:8" hidden="1">
      <c r="A4512" s="38" t="s">
        <v>9</v>
      </c>
      <c r="B4512" s="31">
        <v>1995</v>
      </c>
      <c r="C4512" s="31">
        <v>56</v>
      </c>
      <c r="D4512" s="31">
        <v>1.501484E-2</v>
      </c>
      <c r="E4512" s="31">
        <v>1.490295E-2</v>
      </c>
      <c r="F4512" s="31">
        <v>0.98509705000000003</v>
      </c>
      <c r="G4512" s="31">
        <v>63466.942999999999</v>
      </c>
      <c r="H4512" s="31">
        <v>62994.021000000001</v>
      </c>
    </row>
    <row r="4513" spans="1:8" hidden="1">
      <c r="A4513" s="38" t="s">
        <v>9</v>
      </c>
      <c r="B4513" s="31">
        <v>1995</v>
      </c>
      <c r="C4513" s="31">
        <v>57</v>
      </c>
      <c r="D4513" s="31">
        <v>1.5940079999999999E-2</v>
      </c>
      <c r="E4513" s="31">
        <v>1.5814040000000001E-2</v>
      </c>
      <c r="F4513" s="31">
        <v>0.98418596000000003</v>
      </c>
      <c r="G4513" s="31">
        <v>62521.097999999998</v>
      </c>
      <c r="H4513" s="31">
        <v>62026.743000000002</v>
      </c>
    </row>
    <row r="4514" spans="1:8" hidden="1">
      <c r="A4514" s="38" t="s">
        <v>9</v>
      </c>
      <c r="B4514" s="31">
        <v>1995</v>
      </c>
      <c r="C4514" s="31">
        <v>58</v>
      </c>
      <c r="D4514" s="31">
        <v>1.707266E-2</v>
      </c>
      <c r="E4514" s="31">
        <v>1.6928149999999999E-2</v>
      </c>
      <c r="F4514" s="31">
        <v>0.98307184999999997</v>
      </c>
      <c r="G4514" s="31">
        <v>61532.387000000002</v>
      </c>
      <c r="H4514" s="31">
        <v>61011.572</v>
      </c>
    </row>
    <row r="4515" spans="1:8" hidden="1">
      <c r="A4515" s="38" t="s">
        <v>9</v>
      </c>
      <c r="B4515" s="31">
        <v>1995</v>
      </c>
      <c r="C4515" s="31">
        <v>59</v>
      </c>
      <c r="D4515" s="31">
        <v>1.844372E-2</v>
      </c>
      <c r="E4515" s="31">
        <v>1.827519E-2</v>
      </c>
      <c r="F4515" s="31">
        <v>0.98172481</v>
      </c>
      <c r="G4515" s="31">
        <v>60490.758000000002</v>
      </c>
      <c r="H4515" s="31">
        <v>59938.017999999996</v>
      </c>
    </row>
    <row r="4516" spans="1:8" hidden="1">
      <c r="A4516" s="38" t="s">
        <v>9</v>
      </c>
      <c r="B4516" s="31">
        <v>1995</v>
      </c>
      <c r="C4516" s="31">
        <v>60</v>
      </c>
      <c r="D4516" s="31">
        <v>2.0061120000000002E-2</v>
      </c>
      <c r="E4516" s="31">
        <v>1.9861899999999998E-2</v>
      </c>
      <c r="F4516" s="31">
        <v>0.98013810000000001</v>
      </c>
      <c r="G4516" s="31">
        <v>59385.277999999998</v>
      </c>
      <c r="H4516" s="31">
        <v>58795.525000000001</v>
      </c>
    </row>
    <row r="4517" spans="1:8" hidden="1">
      <c r="A4517" s="38" t="s">
        <v>9</v>
      </c>
      <c r="B4517" s="31">
        <v>1995</v>
      </c>
      <c r="C4517" s="31">
        <v>61</v>
      </c>
      <c r="D4517" s="31">
        <v>2.189721E-2</v>
      </c>
      <c r="E4517" s="31">
        <v>2.1660059999999998E-2</v>
      </c>
      <c r="F4517" s="31">
        <v>0.97833994000000002</v>
      </c>
      <c r="G4517" s="31">
        <v>58205.773000000001</v>
      </c>
      <c r="H4517" s="31">
        <v>57575.402999999998</v>
      </c>
    </row>
    <row r="4518" spans="1:8" hidden="1">
      <c r="A4518" s="38" t="s">
        <v>9</v>
      </c>
      <c r="B4518" s="31">
        <v>1995</v>
      </c>
      <c r="C4518" s="31">
        <v>62</v>
      </c>
      <c r="D4518" s="31">
        <v>2.391362E-2</v>
      </c>
      <c r="E4518" s="31">
        <v>2.3631059999999999E-2</v>
      </c>
      <c r="F4518" s="31">
        <v>0.97636893999999996</v>
      </c>
      <c r="G4518" s="31">
        <v>56945.033000000003</v>
      </c>
      <c r="H4518" s="31">
        <v>56272.197</v>
      </c>
    </row>
    <row r="4519" spans="1:8" hidden="1">
      <c r="A4519" s="38" t="s">
        <v>9</v>
      </c>
      <c r="B4519" s="31">
        <v>1995</v>
      </c>
      <c r="C4519" s="31">
        <v>63</v>
      </c>
      <c r="D4519" s="31">
        <v>2.608361E-2</v>
      </c>
      <c r="E4519" s="31">
        <v>2.5747820000000001E-2</v>
      </c>
      <c r="F4519" s="31">
        <v>0.97425218000000002</v>
      </c>
      <c r="G4519" s="31">
        <v>55599.360999999997</v>
      </c>
      <c r="H4519" s="31">
        <v>54883.58</v>
      </c>
    </row>
    <row r="4520" spans="1:8" hidden="1">
      <c r="A4520" s="38" t="s">
        <v>9</v>
      </c>
      <c r="B4520" s="31">
        <v>1995</v>
      </c>
      <c r="C4520" s="31">
        <v>64</v>
      </c>
      <c r="D4520" s="31">
        <v>2.8396810000000001E-2</v>
      </c>
      <c r="E4520" s="31">
        <v>2.799927E-2</v>
      </c>
      <c r="F4520" s="31">
        <v>0.97200072999999998</v>
      </c>
      <c r="G4520" s="31">
        <v>54167.798999999999</v>
      </c>
      <c r="H4520" s="31">
        <v>53409.468999999997</v>
      </c>
    </row>
    <row r="4521" spans="1:8" hidden="1">
      <c r="A4521" s="38" t="s">
        <v>9</v>
      </c>
      <c r="B4521" s="31">
        <v>1995</v>
      </c>
      <c r="C4521" s="31">
        <v>65</v>
      </c>
      <c r="D4521" s="31">
        <v>3.088784E-2</v>
      </c>
      <c r="E4521" s="31">
        <v>3.041806E-2</v>
      </c>
      <c r="F4521" s="31">
        <v>0.96958193999999998</v>
      </c>
      <c r="G4521" s="31">
        <v>52651.14</v>
      </c>
      <c r="H4521" s="31">
        <v>51850.366999999998</v>
      </c>
    </row>
    <row r="4522" spans="1:8" hidden="1">
      <c r="A4522" s="38" t="s">
        <v>9</v>
      </c>
      <c r="B4522" s="31">
        <v>1995</v>
      </c>
      <c r="C4522" s="31">
        <v>66</v>
      </c>
      <c r="D4522" s="31">
        <v>3.3619019999999999E-2</v>
      </c>
      <c r="E4522" s="31">
        <v>3.3063240000000001E-2</v>
      </c>
      <c r="F4522" s="31">
        <v>0.96693675999999995</v>
      </c>
      <c r="G4522" s="31">
        <v>51049.593999999997</v>
      </c>
      <c r="H4522" s="31">
        <v>50205.661999999997</v>
      </c>
    </row>
    <row r="4523" spans="1:8" hidden="1">
      <c r="A4523" s="38" t="s">
        <v>9</v>
      </c>
      <c r="B4523" s="31">
        <v>1995</v>
      </c>
      <c r="C4523" s="31">
        <v>67</v>
      </c>
      <c r="D4523" s="31">
        <v>3.6656660000000001E-2</v>
      </c>
      <c r="E4523" s="31">
        <v>3.5996899999999998E-2</v>
      </c>
      <c r="F4523" s="31">
        <v>0.9640031</v>
      </c>
      <c r="G4523" s="31">
        <v>49361.728999999999</v>
      </c>
      <c r="H4523" s="31">
        <v>48473.294999999998</v>
      </c>
    </row>
    <row r="4524" spans="1:8" hidden="1">
      <c r="A4524" s="38" t="s">
        <v>9</v>
      </c>
      <c r="B4524" s="31">
        <v>1995</v>
      </c>
      <c r="C4524" s="31">
        <v>68</v>
      </c>
      <c r="D4524" s="31">
        <v>4.0071139999999998E-2</v>
      </c>
      <c r="E4524" s="31">
        <v>3.9284060000000003E-2</v>
      </c>
      <c r="F4524" s="31">
        <v>0.96071594000000005</v>
      </c>
      <c r="G4524" s="31">
        <v>47584.86</v>
      </c>
      <c r="H4524" s="31">
        <v>46650.197</v>
      </c>
    </row>
    <row r="4525" spans="1:8" hidden="1">
      <c r="A4525" s="38" t="s">
        <v>9</v>
      </c>
      <c r="B4525" s="31">
        <v>1995</v>
      </c>
      <c r="C4525" s="31">
        <v>69</v>
      </c>
      <c r="D4525" s="31">
        <v>4.3934630000000002E-2</v>
      </c>
      <c r="E4525" s="31">
        <v>4.2990250000000001E-2</v>
      </c>
      <c r="F4525" s="31">
        <v>0.95700974999999999</v>
      </c>
      <c r="G4525" s="31">
        <v>45715.534</v>
      </c>
      <c r="H4525" s="31">
        <v>44732.873</v>
      </c>
    </row>
    <row r="4526" spans="1:8" hidden="1">
      <c r="A4526" s="38" t="s">
        <v>9</v>
      </c>
      <c r="B4526" s="31">
        <v>1995</v>
      </c>
      <c r="C4526" s="31">
        <v>70</v>
      </c>
      <c r="D4526" s="31">
        <v>4.8275609999999997E-2</v>
      </c>
      <c r="E4526" s="31">
        <v>4.7137800000000001E-2</v>
      </c>
      <c r="F4526" s="31">
        <v>0.95286219999999999</v>
      </c>
      <c r="G4526" s="31">
        <v>43750.212</v>
      </c>
      <c r="H4526" s="31">
        <v>42719.067000000003</v>
      </c>
    </row>
    <row r="4527" spans="1:8" hidden="1">
      <c r="A4527" s="38" t="s">
        <v>9</v>
      </c>
      <c r="B4527" s="31">
        <v>1995</v>
      </c>
      <c r="C4527" s="31">
        <v>71</v>
      </c>
      <c r="D4527" s="31">
        <v>5.3056369999999999E-2</v>
      </c>
      <c r="E4527" s="31">
        <v>5.1685259999999997E-2</v>
      </c>
      <c r="F4527" s="31">
        <v>0.94831474000000004</v>
      </c>
      <c r="G4527" s="31">
        <v>41687.923000000003</v>
      </c>
      <c r="H4527" s="31">
        <v>40610.597000000002</v>
      </c>
    </row>
    <row r="4528" spans="1:8" hidden="1">
      <c r="A4528" s="38" t="s">
        <v>9</v>
      </c>
      <c r="B4528" s="31">
        <v>1995</v>
      </c>
      <c r="C4528" s="31">
        <v>72</v>
      </c>
      <c r="D4528" s="31">
        <v>5.8248510000000003E-2</v>
      </c>
      <c r="E4528" s="31">
        <v>5.6600079999999997E-2</v>
      </c>
      <c r="F4528" s="31">
        <v>0.94339991999999995</v>
      </c>
      <c r="G4528" s="31">
        <v>39533.271999999997</v>
      </c>
      <c r="H4528" s="31">
        <v>38414.478999999999</v>
      </c>
    </row>
    <row r="4529" spans="1:8" hidden="1">
      <c r="A4529" s="38" t="s">
        <v>9</v>
      </c>
      <c r="B4529" s="31">
        <v>1995</v>
      </c>
      <c r="C4529" s="31">
        <v>73</v>
      </c>
      <c r="D4529" s="31">
        <v>6.3836920000000005E-2</v>
      </c>
      <c r="E4529" s="31">
        <v>6.186237E-2</v>
      </c>
      <c r="F4529" s="31">
        <v>0.93813762999999994</v>
      </c>
      <c r="G4529" s="31">
        <v>37295.684999999998</v>
      </c>
      <c r="H4529" s="31">
        <v>36142.086000000003</v>
      </c>
    </row>
    <row r="4530" spans="1:8" hidden="1">
      <c r="A4530" s="38" t="s">
        <v>9</v>
      </c>
      <c r="B4530" s="31">
        <v>1995</v>
      </c>
      <c r="C4530" s="31">
        <v>74</v>
      </c>
      <c r="D4530" s="31">
        <v>6.9829939999999993E-2</v>
      </c>
      <c r="E4530" s="31">
        <v>6.747409E-2</v>
      </c>
      <c r="F4530" s="31">
        <v>0.93252590999999996</v>
      </c>
      <c r="G4530" s="31">
        <v>34988.485999999997</v>
      </c>
      <c r="H4530" s="31">
        <v>33808.078000000001</v>
      </c>
    </row>
    <row r="4531" spans="1:8" hidden="1">
      <c r="A4531" s="38" t="s">
        <v>9</v>
      </c>
      <c r="B4531" s="31">
        <v>1995</v>
      </c>
      <c r="C4531" s="31">
        <v>75</v>
      </c>
      <c r="D4531" s="31">
        <v>7.6326089999999999E-2</v>
      </c>
      <c r="E4531" s="31">
        <v>7.3520329999999995E-2</v>
      </c>
      <c r="F4531" s="31">
        <v>0.92647966999999998</v>
      </c>
      <c r="G4531" s="31">
        <v>32627.67</v>
      </c>
      <c r="H4531" s="31">
        <v>31428.271000000001</v>
      </c>
    </row>
    <row r="4532" spans="1:8" hidden="1">
      <c r="A4532" s="38" t="s">
        <v>9</v>
      </c>
      <c r="B4532" s="31">
        <v>1995</v>
      </c>
      <c r="C4532" s="31">
        <v>76</v>
      </c>
      <c r="D4532" s="31">
        <v>8.3461859999999999E-2</v>
      </c>
      <c r="E4532" s="31">
        <v>8.0118439999999999E-2</v>
      </c>
      <c r="F4532" s="31">
        <v>0.91988155999999999</v>
      </c>
      <c r="G4532" s="31">
        <v>30228.873</v>
      </c>
      <c r="H4532" s="31">
        <v>29017.928</v>
      </c>
    </row>
    <row r="4533" spans="1:8" hidden="1">
      <c r="A4533" s="38" t="s">
        <v>9</v>
      </c>
      <c r="B4533" s="31">
        <v>1995</v>
      </c>
      <c r="C4533" s="31">
        <v>77</v>
      </c>
      <c r="D4533" s="31">
        <v>9.1376899999999997E-2</v>
      </c>
      <c r="E4533" s="31">
        <v>8.7384439999999994E-2</v>
      </c>
      <c r="F4533" s="31">
        <v>0.91261555999999999</v>
      </c>
      <c r="G4533" s="31">
        <v>27806.982</v>
      </c>
      <c r="H4533" s="31">
        <v>26592.034</v>
      </c>
    </row>
    <row r="4534" spans="1:8" hidden="1">
      <c r="A4534" s="38" t="s">
        <v>9</v>
      </c>
      <c r="B4534" s="31">
        <v>1995</v>
      </c>
      <c r="C4534" s="31">
        <v>78</v>
      </c>
      <c r="D4534" s="31">
        <v>0.10021876</v>
      </c>
      <c r="E4534" s="31">
        <v>9.5436489999999999E-2</v>
      </c>
      <c r="F4534" s="31">
        <v>0.90456351000000002</v>
      </c>
      <c r="G4534" s="31">
        <v>25377.084999999999</v>
      </c>
      <c r="H4534" s="31">
        <v>24166.134999999998</v>
      </c>
    </row>
    <row r="4535" spans="1:8" hidden="1">
      <c r="A4535" s="38" t="s">
        <v>9</v>
      </c>
      <c r="B4535" s="31">
        <v>1995</v>
      </c>
      <c r="C4535" s="31">
        <v>79</v>
      </c>
      <c r="D4535" s="31">
        <v>0.11006798</v>
      </c>
      <c r="E4535" s="31">
        <v>0.10432647</v>
      </c>
      <c r="F4535" s="31">
        <v>0.89567353000000005</v>
      </c>
      <c r="G4535" s="31">
        <v>22955.185000000001</v>
      </c>
      <c r="H4535" s="31">
        <v>21757.768</v>
      </c>
    </row>
    <row r="4536" spans="1:8" hidden="1">
      <c r="A4536" s="38" t="s">
        <v>9</v>
      </c>
      <c r="B4536" s="31">
        <v>1995</v>
      </c>
      <c r="C4536" s="31">
        <v>80</v>
      </c>
      <c r="D4536" s="31">
        <v>0.12094882</v>
      </c>
      <c r="E4536" s="31">
        <v>0.11405161</v>
      </c>
      <c r="F4536" s="31">
        <v>0.88594839000000003</v>
      </c>
      <c r="G4536" s="31">
        <v>20560.350999999999</v>
      </c>
      <c r="H4536" s="31">
        <v>19387.881000000001</v>
      </c>
    </row>
    <row r="4537" spans="1:8" hidden="1">
      <c r="A4537" s="38" t="s">
        <v>9</v>
      </c>
      <c r="B4537" s="31">
        <v>1995</v>
      </c>
      <c r="C4537" s="31">
        <v>81</v>
      </c>
      <c r="D4537" s="31">
        <v>0.13277198000000001</v>
      </c>
      <c r="E4537" s="31">
        <v>0.12450649</v>
      </c>
      <c r="F4537" s="31">
        <v>0.87549350999999997</v>
      </c>
      <c r="G4537" s="31">
        <v>18215.41</v>
      </c>
      <c r="H4537" s="31">
        <v>17081.441999999999</v>
      </c>
    </row>
    <row r="4538" spans="1:8" hidden="1">
      <c r="A4538" s="38" t="s">
        <v>9</v>
      </c>
      <c r="B4538" s="31">
        <v>1995</v>
      </c>
      <c r="C4538" s="31">
        <v>82</v>
      </c>
      <c r="D4538" s="31">
        <v>0.14542310999999999</v>
      </c>
      <c r="E4538" s="31">
        <v>0.13556591000000001</v>
      </c>
      <c r="F4538" s="31">
        <v>0.86443409000000004</v>
      </c>
      <c r="G4538" s="31">
        <v>15947.473</v>
      </c>
      <c r="H4538" s="31">
        <v>14866.505999999999</v>
      </c>
    </row>
    <row r="4539" spans="1:8" hidden="1">
      <c r="A4539" s="38" t="s">
        <v>9</v>
      </c>
      <c r="B4539" s="31">
        <v>1995</v>
      </c>
      <c r="C4539" s="31">
        <v>83</v>
      </c>
      <c r="D4539" s="31">
        <v>0.15885353999999999</v>
      </c>
      <c r="E4539" s="31">
        <v>0.14716472</v>
      </c>
      <c r="F4539" s="31">
        <v>0.85283527999999997</v>
      </c>
      <c r="G4539" s="31">
        <v>13785.54</v>
      </c>
      <c r="H4539" s="31">
        <v>12771.166999999999</v>
      </c>
    </row>
    <row r="4540" spans="1:8" hidden="1">
      <c r="A4540" s="38" t="s">
        <v>9</v>
      </c>
      <c r="B4540" s="31">
        <v>1995</v>
      </c>
      <c r="C4540" s="31">
        <v>84</v>
      </c>
      <c r="D4540" s="31">
        <v>0.17301674</v>
      </c>
      <c r="E4540" s="31">
        <v>0.15924105999999999</v>
      </c>
      <c r="F4540" s="31">
        <v>0.84075893999999995</v>
      </c>
      <c r="G4540" s="31">
        <v>11756.794</v>
      </c>
      <c r="H4540" s="31">
        <v>10820.712</v>
      </c>
    </row>
    <row r="4541" spans="1:8" hidden="1">
      <c r="A4541" s="38" t="s">
        <v>9</v>
      </c>
      <c r="B4541" s="31">
        <v>1995</v>
      </c>
      <c r="C4541" s="31">
        <v>85</v>
      </c>
      <c r="D4541" s="31">
        <v>0.18797709000000001</v>
      </c>
      <c r="E4541" s="31">
        <v>0.17182728999999999</v>
      </c>
      <c r="F4541" s="31">
        <v>0.82817271000000003</v>
      </c>
      <c r="G4541" s="31">
        <v>9884.6299999999992</v>
      </c>
      <c r="H4541" s="31">
        <v>9035.4050000000007</v>
      </c>
    </row>
    <row r="4542" spans="1:8" hidden="1">
      <c r="A4542" s="38" t="s">
        <v>9</v>
      </c>
      <c r="B4542" s="31">
        <v>1995</v>
      </c>
      <c r="C4542" s="31">
        <v>86</v>
      </c>
      <c r="D4542" s="31">
        <v>0.20386165000000001</v>
      </c>
      <c r="E4542" s="31">
        <v>0.18500403000000001</v>
      </c>
      <c r="F4542" s="31">
        <v>0.81499597000000001</v>
      </c>
      <c r="G4542" s="31">
        <v>8186.1809999999996</v>
      </c>
      <c r="H4542" s="31">
        <v>7428.9430000000002</v>
      </c>
    </row>
    <row r="4543" spans="1:8" hidden="1">
      <c r="A4543" s="38" t="s">
        <v>9</v>
      </c>
      <c r="B4543" s="31">
        <v>1995</v>
      </c>
      <c r="C4543" s="31">
        <v>87</v>
      </c>
      <c r="D4543" s="31">
        <v>0.22081463000000001</v>
      </c>
      <c r="E4543" s="31">
        <v>0.19885913</v>
      </c>
      <c r="F4543" s="31">
        <v>0.80114087</v>
      </c>
      <c r="G4543" s="31">
        <v>6671.7039999999997</v>
      </c>
      <c r="H4543" s="31">
        <v>6008.34</v>
      </c>
    </row>
    <row r="4544" spans="1:8" hidden="1">
      <c r="A4544" s="38" t="s">
        <v>9</v>
      </c>
      <c r="B4544" s="31">
        <v>1995</v>
      </c>
      <c r="C4544" s="31">
        <v>88</v>
      </c>
      <c r="D4544" s="31">
        <v>0.23895511999999999</v>
      </c>
      <c r="E4544" s="31">
        <v>0.21345235000000001</v>
      </c>
      <c r="F4544" s="31">
        <v>0.78654765000000004</v>
      </c>
      <c r="G4544" s="31">
        <v>5344.9750000000004</v>
      </c>
      <c r="H4544" s="31">
        <v>4774.5259999999998</v>
      </c>
    </row>
    <row r="4545" spans="1:8" hidden="1">
      <c r="A4545" s="38" t="s">
        <v>9</v>
      </c>
      <c r="B4545" s="31">
        <v>1995</v>
      </c>
      <c r="C4545" s="31">
        <v>89</v>
      </c>
      <c r="D4545" s="31">
        <v>0.25840934999999998</v>
      </c>
      <c r="E4545" s="31">
        <v>0.22884191000000001</v>
      </c>
      <c r="F4545" s="31">
        <v>0.77115809000000002</v>
      </c>
      <c r="G4545" s="31">
        <v>4204.0780000000004</v>
      </c>
      <c r="H4545" s="31">
        <v>3723.0430000000001</v>
      </c>
    </row>
    <row r="4546" spans="1:8" hidden="1">
      <c r="A4546" s="38" t="s">
        <v>9</v>
      </c>
      <c r="B4546" s="31">
        <v>1995</v>
      </c>
      <c r="C4546" s="31">
        <v>90</v>
      </c>
      <c r="D4546" s="31">
        <v>0.27925620000000001</v>
      </c>
      <c r="E4546" s="31">
        <v>0.24504150999999999</v>
      </c>
      <c r="F4546" s="31">
        <v>0.75495849000000004</v>
      </c>
      <c r="G4546" s="31">
        <v>3242.0079999999998</v>
      </c>
      <c r="H4546" s="31">
        <v>2844.7950000000001</v>
      </c>
    </row>
    <row r="4547" spans="1:8" hidden="1">
      <c r="A4547" s="38" t="s">
        <v>9</v>
      </c>
      <c r="B4547" s="31">
        <v>1995</v>
      </c>
      <c r="C4547" s="31">
        <v>91</v>
      </c>
      <c r="D4547" s="31">
        <v>0.30156769</v>
      </c>
      <c r="E4547" s="31">
        <v>0.26205415999999998</v>
      </c>
      <c r="F4547" s="31">
        <v>0.73794583999999996</v>
      </c>
      <c r="G4547" s="31">
        <v>2447.5819999999999</v>
      </c>
      <c r="H4547" s="31">
        <v>2126.8820000000001</v>
      </c>
    </row>
    <row r="4548" spans="1:8" hidden="1">
      <c r="A4548" s="38" t="s">
        <v>9</v>
      </c>
      <c r="B4548" s="31">
        <v>1995</v>
      </c>
      <c r="C4548" s="31">
        <v>92</v>
      </c>
      <c r="D4548" s="31">
        <v>0.32548621999999999</v>
      </c>
      <c r="E4548" s="31">
        <v>0.27992961</v>
      </c>
      <c r="F4548" s="31">
        <v>0.72007038999999995</v>
      </c>
      <c r="G4548" s="31">
        <v>1806.183</v>
      </c>
      <c r="H4548" s="31">
        <v>1553.3810000000001</v>
      </c>
    </row>
    <row r="4549" spans="1:8" hidden="1">
      <c r="A4549" s="38" t="s">
        <v>9</v>
      </c>
      <c r="B4549" s="31">
        <v>1995</v>
      </c>
      <c r="C4549" s="31">
        <v>93</v>
      </c>
      <c r="D4549" s="31">
        <v>0.35108994999999998</v>
      </c>
      <c r="E4549" s="31">
        <v>0.29866144</v>
      </c>
      <c r="F4549" s="31">
        <v>0.70133856000000006</v>
      </c>
      <c r="G4549" s="31">
        <v>1300.579</v>
      </c>
      <c r="H4549" s="31">
        <v>1106.3620000000001</v>
      </c>
    </row>
    <row r="4550" spans="1:8" hidden="1">
      <c r="A4550" s="38" t="s">
        <v>9</v>
      </c>
      <c r="B4550" s="31">
        <v>1995</v>
      </c>
      <c r="C4550" s="31">
        <v>94</v>
      </c>
      <c r="D4550" s="31">
        <v>0.37835302999999998</v>
      </c>
      <c r="E4550" s="31">
        <v>0.31816389</v>
      </c>
      <c r="F4550" s="31">
        <v>0.68183611</v>
      </c>
      <c r="G4550" s="31">
        <v>912.14599999999996</v>
      </c>
      <c r="H4550" s="31">
        <v>767.04</v>
      </c>
    </row>
    <row r="4551" spans="1:8" hidden="1">
      <c r="A4551" s="38" t="s">
        <v>9</v>
      </c>
      <c r="B4551" s="31">
        <v>1995</v>
      </c>
      <c r="C4551" s="31">
        <v>95</v>
      </c>
      <c r="D4551" s="31">
        <v>0.40679908999999997</v>
      </c>
      <c r="E4551" s="31">
        <v>0.33804159</v>
      </c>
      <c r="F4551" s="31">
        <v>0.66195841</v>
      </c>
      <c r="G4551" s="31">
        <v>621.93399999999997</v>
      </c>
      <c r="H4551" s="31">
        <v>516.81399999999996</v>
      </c>
    </row>
    <row r="4552" spans="1:8" hidden="1">
      <c r="A4552" s="38" t="s">
        <v>9</v>
      </c>
      <c r="B4552" s="31">
        <v>1995</v>
      </c>
      <c r="C4552" s="31">
        <v>96</v>
      </c>
      <c r="D4552" s="31">
        <v>0.43572488999999998</v>
      </c>
      <c r="E4552" s="31">
        <v>0.35777840999999999</v>
      </c>
      <c r="F4552" s="31">
        <v>0.64222159000000001</v>
      </c>
      <c r="G4552" s="31">
        <v>411.69499999999999</v>
      </c>
      <c r="H4552" s="31">
        <v>338.04700000000003</v>
      </c>
    </row>
    <row r="4553" spans="1:8" hidden="1">
      <c r="A4553" s="38" t="s">
        <v>9</v>
      </c>
      <c r="B4553" s="31">
        <v>1995</v>
      </c>
      <c r="C4553" s="31">
        <v>97</v>
      </c>
      <c r="D4553" s="31">
        <v>0.46444316000000002</v>
      </c>
      <c r="E4553" s="31">
        <v>0.37691530000000001</v>
      </c>
      <c r="F4553" s="31">
        <v>0.62308470000000005</v>
      </c>
      <c r="G4553" s="31">
        <v>264.399</v>
      </c>
      <c r="H4553" s="31">
        <v>214.571</v>
      </c>
    </row>
    <row r="4554" spans="1:8" hidden="1">
      <c r="A4554" s="38" t="s">
        <v>9</v>
      </c>
      <c r="B4554" s="31">
        <v>1995</v>
      </c>
      <c r="C4554" s="31">
        <v>98</v>
      </c>
      <c r="D4554" s="31">
        <v>0.49226256000000002</v>
      </c>
      <c r="E4554" s="31">
        <v>0.39503266999999997</v>
      </c>
      <c r="F4554" s="31">
        <v>0.60496733000000003</v>
      </c>
      <c r="G4554" s="31">
        <v>164.74299999999999</v>
      </c>
      <c r="H4554" s="31">
        <v>132.20400000000001</v>
      </c>
    </row>
    <row r="4555" spans="1:8" hidden="1">
      <c r="A4555" s="38" t="s">
        <v>9</v>
      </c>
      <c r="B4555" s="31">
        <v>1995</v>
      </c>
      <c r="C4555" s="31">
        <v>99</v>
      </c>
      <c r="D4555" s="31">
        <v>0.51910115000000001</v>
      </c>
      <c r="E4555" s="31">
        <v>0.41213203999999998</v>
      </c>
      <c r="F4555" s="31">
        <v>0.58786795999999997</v>
      </c>
      <c r="G4555" s="31">
        <v>99.664000000000001</v>
      </c>
      <c r="H4555" s="31">
        <v>79.126999999999995</v>
      </c>
    </row>
    <row r="4556" spans="1:8" hidden="1">
      <c r="A4556" s="38" t="s">
        <v>9</v>
      </c>
      <c r="B4556" s="31">
        <v>1996</v>
      </c>
      <c r="C4556" s="31">
        <v>1</v>
      </c>
      <c r="D4556" s="31">
        <v>1.0515760000000001E-2</v>
      </c>
      <c r="E4556" s="31">
        <v>1.046076E-2</v>
      </c>
      <c r="F4556" s="31">
        <v>0.98953924000000004</v>
      </c>
      <c r="G4556" s="31">
        <v>91101.081999999995</v>
      </c>
      <c r="H4556" s="31">
        <v>90624.589000000007</v>
      </c>
    </row>
    <row r="4557" spans="1:8" hidden="1">
      <c r="A4557" s="38" t="s">
        <v>9</v>
      </c>
      <c r="B4557" s="31">
        <v>1996</v>
      </c>
      <c r="C4557" s="31">
        <v>2</v>
      </c>
      <c r="D4557" s="31">
        <v>9.3600599999999999E-3</v>
      </c>
      <c r="E4557" s="31">
        <v>9.3164600000000004E-3</v>
      </c>
      <c r="F4557" s="31">
        <v>0.99068354000000003</v>
      </c>
      <c r="G4557" s="31">
        <v>90148.096000000005</v>
      </c>
      <c r="H4557" s="31">
        <v>89728.164999999994</v>
      </c>
    </row>
    <row r="4558" spans="1:8" hidden="1">
      <c r="A4558" s="38" t="s">
        <v>9</v>
      </c>
      <c r="B4558" s="31">
        <v>1996</v>
      </c>
      <c r="C4558" s="31">
        <v>3</v>
      </c>
      <c r="D4558" s="31">
        <v>8.3364500000000005E-3</v>
      </c>
      <c r="E4558" s="31">
        <v>8.3018499999999995E-3</v>
      </c>
      <c r="F4558" s="31">
        <v>0.99169814999999994</v>
      </c>
      <c r="G4558" s="31">
        <v>89308.235000000001</v>
      </c>
      <c r="H4558" s="31">
        <v>88937.523000000001</v>
      </c>
    </row>
    <row r="4559" spans="1:8" hidden="1">
      <c r="A4559" s="38" t="s">
        <v>9</v>
      </c>
      <c r="B4559" s="31">
        <v>1996</v>
      </c>
      <c r="C4559" s="31">
        <v>4</v>
      </c>
      <c r="D4559" s="31">
        <v>7.38457E-3</v>
      </c>
      <c r="E4559" s="31">
        <v>7.3574000000000001E-3</v>
      </c>
      <c r="F4559" s="31">
        <v>0.99264260000000004</v>
      </c>
      <c r="G4559" s="31">
        <v>88566.811000000002</v>
      </c>
      <c r="H4559" s="31">
        <v>88241.001000000004</v>
      </c>
    </row>
    <row r="4560" spans="1:8" hidden="1">
      <c r="A4560" s="38" t="s">
        <v>9</v>
      </c>
      <c r="B4560" s="31">
        <v>1996</v>
      </c>
      <c r="C4560" s="31">
        <v>5</v>
      </c>
      <c r="D4560" s="31">
        <v>6.4792499999999998E-3</v>
      </c>
      <c r="E4560" s="31">
        <v>6.45833E-3</v>
      </c>
      <c r="F4560" s="31">
        <v>0.99354167000000004</v>
      </c>
      <c r="G4560" s="31">
        <v>87915.19</v>
      </c>
      <c r="H4560" s="31">
        <v>87631.297000000006</v>
      </c>
    </row>
    <row r="4561" spans="1:8" hidden="1">
      <c r="A4561" s="38" t="s">
        <v>9</v>
      </c>
      <c r="B4561" s="31">
        <v>1996</v>
      </c>
      <c r="C4561" s="31">
        <v>6</v>
      </c>
      <c r="D4561" s="31">
        <v>5.6196500000000003E-3</v>
      </c>
      <c r="E4561" s="31">
        <v>5.6039000000000002E-3</v>
      </c>
      <c r="F4561" s="31">
        <v>0.99439610000000001</v>
      </c>
      <c r="G4561" s="31">
        <v>87347.404999999999</v>
      </c>
      <c r="H4561" s="31">
        <v>87102.661999999997</v>
      </c>
    </row>
    <row r="4562" spans="1:8" hidden="1">
      <c r="A4562" s="38" t="s">
        <v>9</v>
      </c>
      <c r="B4562" s="31">
        <v>1996</v>
      </c>
      <c r="C4562" s="31">
        <v>7</v>
      </c>
      <c r="D4562" s="31">
        <v>4.8196000000000003E-3</v>
      </c>
      <c r="E4562" s="31">
        <v>4.8080199999999997E-3</v>
      </c>
      <c r="F4562" s="31">
        <v>0.99519197999999998</v>
      </c>
      <c r="G4562" s="31">
        <v>86857.918000000005</v>
      </c>
      <c r="H4562" s="31">
        <v>86649.111000000004</v>
      </c>
    </row>
    <row r="4563" spans="1:8" hidden="1">
      <c r="A4563" s="38" t="s">
        <v>9</v>
      </c>
      <c r="B4563" s="31">
        <v>1996</v>
      </c>
      <c r="C4563" s="31">
        <v>8</v>
      </c>
      <c r="D4563" s="31">
        <v>4.1159300000000003E-3</v>
      </c>
      <c r="E4563" s="31">
        <v>4.1074800000000002E-3</v>
      </c>
      <c r="F4563" s="31">
        <v>0.99589251999999995</v>
      </c>
      <c r="G4563" s="31">
        <v>86440.304000000004</v>
      </c>
      <c r="H4563" s="31">
        <v>86262.778000000006</v>
      </c>
    </row>
    <row r="4564" spans="1:8" hidden="1">
      <c r="A4564" s="38" t="s">
        <v>9</v>
      </c>
      <c r="B4564" s="31">
        <v>1996</v>
      </c>
      <c r="C4564" s="31">
        <v>9</v>
      </c>
      <c r="D4564" s="31">
        <v>3.5346900000000001E-3</v>
      </c>
      <c r="E4564" s="31">
        <v>3.5284499999999998E-3</v>
      </c>
      <c r="F4564" s="31">
        <v>0.99647154999999998</v>
      </c>
      <c r="G4564" s="31">
        <v>86085.252999999997</v>
      </c>
      <c r="H4564" s="31">
        <v>85933.379000000001</v>
      </c>
    </row>
    <row r="4565" spans="1:8" hidden="1">
      <c r="A4565" s="38" t="s">
        <v>9</v>
      </c>
      <c r="B4565" s="31">
        <v>1996</v>
      </c>
      <c r="C4565" s="31">
        <v>10</v>
      </c>
      <c r="D4565" s="31">
        <v>3.0972299999999999E-3</v>
      </c>
      <c r="E4565" s="31">
        <v>3.0924400000000001E-3</v>
      </c>
      <c r="F4565" s="31">
        <v>0.99690756000000003</v>
      </c>
      <c r="G4565" s="31">
        <v>85781.505000000005</v>
      </c>
      <c r="H4565" s="31">
        <v>85648.868000000002</v>
      </c>
    </row>
    <row r="4566" spans="1:8" hidden="1">
      <c r="A4566" s="38" t="s">
        <v>9</v>
      </c>
      <c r="B4566" s="31">
        <v>1996</v>
      </c>
      <c r="C4566" s="31">
        <v>11</v>
      </c>
      <c r="D4566" s="31">
        <v>2.8088200000000001E-3</v>
      </c>
      <c r="E4566" s="31">
        <v>2.80488E-3</v>
      </c>
      <c r="F4566" s="31">
        <v>0.99719511999999999</v>
      </c>
      <c r="G4566" s="31">
        <v>85516.23</v>
      </c>
      <c r="H4566" s="31">
        <v>85396.298999999999</v>
      </c>
    </row>
    <row r="4567" spans="1:8" hidden="1">
      <c r="A4567" s="38" t="s">
        <v>9</v>
      </c>
      <c r="B4567" s="31">
        <v>1996</v>
      </c>
      <c r="C4567" s="31">
        <v>12</v>
      </c>
      <c r="D4567" s="31">
        <v>2.65935E-3</v>
      </c>
      <c r="E4567" s="31">
        <v>2.6558200000000001E-3</v>
      </c>
      <c r="F4567" s="31">
        <v>0.99734418000000002</v>
      </c>
      <c r="G4567" s="31">
        <v>85276.368000000002</v>
      </c>
      <c r="H4567" s="31">
        <v>85163.127999999997</v>
      </c>
    </row>
    <row r="4568" spans="1:8" hidden="1">
      <c r="A4568" s="38" t="s">
        <v>9</v>
      </c>
      <c r="B4568" s="31">
        <v>1996</v>
      </c>
      <c r="C4568" s="31">
        <v>13</v>
      </c>
      <c r="D4568" s="31">
        <v>2.6420599999999999E-3</v>
      </c>
      <c r="E4568" s="31">
        <v>2.6385699999999998E-3</v>
      </c>
      <c r="F4568" s="31">
        <v>0.99736142999999999</v>
      </c>
      <c r="G4568" s="31">
        <v>85049.888999999996</v>
      </c>
      <c r="H4568" s="31">
        <v>84937.683999999994</v>
      </c>
    </row>
    <row r="4569" spans="1:8" hidden="1">
      <c r="A4569" s="38" t="s">
        <v>9</v>
      </c>
      <c r="B4569" s="31">
        <v>1996</v>
      </c>
      <c r="C4569" s="31">
        <v>14</v>
      </c>
      <c r="D4569" s="31">
        <v>2.7395499999999999E-3</v>
      </c>
      <c r="E4569" s="31">
        <v>2.73581E-3</v>
      </c>
      <c r="F4569" s="31">
        <v>0.99726418999999999</v>
      </c>
      <c r="G4569" s="31">
        <v>84825.479000000007</v>
      </c>
      <c r="H4569" s="31">
        <v>84709.445999999996</v>
      </c>
    </row>
    <row r="4570" spans="1:8" hidden="1">
      <c r="A4570" s="38" t="s">
        <v>9</v>
      </c>
      <c r="B4570" s="31">
        <v>1996</v>
      </c>
      <c r="C4570" s="31">
        <v>15</v>
      </c>
      <c r="D4570" s="31">
        <v>2.9363499999999999E-3</v>
      </c>
      <c r="E4570" s="31">
        <v>2.9320399999999999E-3</v>
      </c>
      <c r="F4570" s="31">
        <v>0.99706795999999998</v>
      </c>
      <c r="G4570" s="31">
        <v>84593.413</v>
      </c>
      <c r="H4570" s="31">
        <v>84469.396999999997</v>
      </c>
    </row>
    <row r="4571" spans="1:8" hidden="1">
      <c r="A4571" s="38" t="s">
        <v>9</v>
      </c>
      <c r="B4571" s="31">
        <v>1996</v>
      </c>
      <c r="C4571" s="31">
        <v>16</v>
      </c>
      <c r="D4571" s="31">
        <v>3.2078100000000002E-3</v>
      </c>
      <c r="E4571" s="31">
        <v>3.2026699999999999E-3</v>
      </c>
      <c r="F4571" s="31">
        <v>0.99679733000000004</v>
      </c>
      <c r="G4571" s="31">
        <v>84345.380999999994</v>
      </c>
      <c r="H4571" s="31">
        <v>84210.316000000006</v>
      </c>
    </row>
    <row r="4572" spans="1:8" hidden="1">
      <c r="A4572" s="38" t="s">
        <v>9</v>
      </c>
      <c r="B4572" s="31">
        <v>1996</v>
      </c>
      <c r="C4572" s="31">
        <v>17</v>
      </c>
      <c r="D4572" s="31">
        <v>3.5213699999999998E-3</v>
      </c>
      <c r="E4572" s="31">
        <v>3.5151900000000001E-3</v>
      </c>
      <c r="F4572" s="31">
        <v>0.99648481</v>
      </c>
      <c r="G4572" s="31">
        <v>84075.25</v>
      </c>
      <c r="H4572" s="31">
        <v>83927.48</v>
      </c>
    </row>
    <row r="4573" spans="1:8" hidden="1">
      <c r="A4573" s="38" t="s">
        <v>9</v>
      </c>
      <c r="B4573" s="31">
        <v>1996</v>
      </c>
      <c r="C4573" s="31">
        <v>18</v>
      </c>
      <c r="D4573" s="31">
        <v>3.8507599999999999E-3</v>
      </c>
      <c r="E4573" s="31">
        <v>3.8433600000000001E-3</v>
      </c>
      <c r="F4573" s="31">
        <v>0.99615664000000004</v>
      </c>
      <c r="G4573" s="31">
        <v>83779.710000000006</v>
      </c>
      <c r="H4573" s="31">
        <v>83618.713000000003</v>
      </c>
    </row>
    <row r="4574" spans="1:8" hidden="1">
      <c r="A4574" s="38" t="s">
        <v>9</v>
      </c>
      <c r="B4574" s="31">
        <v>1996</v>
      </c>
      <c r="C4574" s="31">
        <v>19</v>
      </c>
      <c r="D4574" s="31">
        <v>4.1633599999999996E-3</v>
      </c>
      <c r="E4574" s="31">
        <v>4.1547099999999998E-3</v>
      </c>
      <c r="F4574" s="31">
        <v>0.99584528999999999</v>
      </c>
      <c r="G4574" s="31">
        <v>83457.714999999997</v>
      </c>
      <c r="H4574" s="31">
        <v>83284.343999999997</v>
      </c>
    </row>
    <row r="4575" spans="1:8" hidden="1">
      <c r="A4575" s="38" t="s">
        <v>9</v>
      </c>
      <c r="B4575" s="31">
        <v>1996</v>
      </c>
      <c r="C4575" s="31">
        <v>20</v>
      </c>
      <c r="D4575" s="31">
        <v>4.4329699999999996E-3</v>
      </c>
      <c r="E4575" s="31">
        <v>4.4231599999999998E-3</v>
      </c>
      <c r="F4575" s="31">
        <v>0.99557684000000002</v>
      </c>
      <c r="G4575" s="31">
        <v>83110.971999999994</v>
      </c>
      <c r="H4575" s="31">
        <v>82927.165999999997</v>
      </c>
    </row>
    <row r="4576" spans="1:8" hidden="1">
      <c r="A4576" s="38" t="s">
        <v>9</v>
      </c>
      <c r="B4576" s="31">
        <v>1996</v>
      </c>
      <c r="C4576" s="31">
        <v>21</v>
      </c>
      <c r="D4576" s="31">
        <v>4.6488199999999997E-3</v>
      </c>
      <c r="E4576" s="31">
        <v>4.6380400000000004E-3</v>
      </c>
      <c r="F4576" s="31">
        <v>0.99536195999999999</v>
      </c>
      <c r="G4576" s="31">
        <v>82743.358999999997</v>
      </c>
      <c r="H4576" s="31">
        <v>82551.475000000006</v>
      </c>
    </row>
    <row r="4577" spans="1:8" hidden="1">
      <c r="A4577" s="38" t="s">
        <v>9</v>
      </c>
      <c r="B4577" s="31">
        <v>1996</v>
      </c>
      <c r="C4577" s="31">
        <v>22</v>
      </c>
      <c r="D4577" s="31">
        <v>4.8099400000000004E-3</v>
      </c>
      <c r="E4577" s="31">
        <v>4.7984000000000004E-3</v>
      </c>
      <c r="F4577" s="31">
        <v>0.99520160000000002</v>
      </c>
      <c r="G4577" s="31">
        <v>82359.592000000004</v>
      </c>
      <c r="H4577" s="31">
        <v>82161.994999999995</v>
      </c>
    </row>
    <row r="4578" spans="1:8" hidden="1">
      <c r="A4578" s="38" t="s">
        <v>9</v>
      </c>
      <c r="B4578" s="31">
        <v>1996</v>
      </c>
      <c r="C4578" s="31">
        <v>23</v>
      </c>
      <c r="D4578" s="31">
        <v>4.9246000000000003E-3</v>
      </c>
      <c r="E4578" s="31">
        <v>4.9125100000000001E-3</v>
      </c>
      <c r="F4578" s="31">
        <v>0.99508748999999996</v>
      </c>
      <c r="G4578" s="31">
        <v>81964.398000000001</v>
      </c>
      <c r="H4578" s="31">
        <v>81763.072</v>
      </c>
    </row>
    <row r="4579" spans="1:8" hidden="1">
      <c r="A4579" s="38" t="s">
        <v>9</v>
      </c>
      <c r="B4579" s="31">
        <v>1996</v>
      </c>
      <c r="C4579" s="31">
        <v>24</v>
      </c>
      <c r="D4579" s="31">
        <v>5.00819E-3</v>
      </c>
      <c r="E4579" s="31">
        <v>4.9956799999999997E-3</v>
      </c>
      <c r="F4579" s="31">
        <v>0.99500432000000005</v>
      </c>
      <c r="G4579" s="31">
        <v>81561.747000000003</v>
      </c>
      <c r="H4579" s="31">
        <v>81358.019</v>
      </c>
    </row>
    <row r="4580" spans="1:8" hidden="1">
      <c r="A4580" s="38" t="s">
        <v>9</v>
      </c>
      <c r="B4580" s="31">
        <v>1996</v>
      </c>
      <c r="C4580" s="31">
        <v>25</v>
      </c>
      <c r="D4580" s="31">
        <v>5.0749699999999998E-3</v>
      </c>
      <c r="E4580" s="31">
        <v>5.0621299999999998E-3</v>
      </c>
      <c r="F4580" s="31">
        <v>0.99493787</v>
      </c>
      <c r="G4580" s="31">
        <v>81154.289999999994</v>
      </c>
      <c r="H4580" s="31">
        <v>80948.884000000005</v>
      </c>
    </row>
    <row r="4581" spans="1:8" hidden="1">
      <c r="A4581" s="38" t="s">
        <v>9</v>
      </c>
      <c r="B4581" s="31">
        <v>1996</v>
      </c>
      <c r="C4581" s="31">
        <v>26</v>
      </c>
      <c r="D4581" s="31">
        <v>5.1388299999999996E-3</v>
      </c>
      <c r="E4581" s="31">
        <v>5.1256599999999998E-3</v>
      </c>
      <c r="F4581" s="31">
        <v>0.99487433999999997</v>
      </c>
      <c r="G4581" s="31">
        <v>80743.476999999999</v>
      </c>
      <c r="H4581" s="31">
        <v>80536.544999999998</v>
      </c>
    </row>
    <row r="4582" spans="1:8" hidden="1">
      <c r="A4582" s="38" t="s">
        <v>9</v>
      </c>
      <c r="B4582" s="31">
        <v>1996</v>
      </c>
      <c r="C4582" s="31">
        <v>27</v>
      </c>
      <c r="D4582" s="31">
        <v>5.2111500000000003E-3</v>
      </c>
      <c r="E4582" s="31">
        <v>5.1976100000000001E-3</v>
      </c>
      <c r="F4582" s="31">
        <v>0.99480239000000004</v>
      </c>
      <c r="G4582" s="31">
        <v>80329.614000000001</v>
      </c>
      <c r="H4582" s="31">
        <v>80120.853000000003</v>
      </c>
    </row>
    <row r="4583" spans="1:8" hidden="1">
      <c r="A4583" s="38" t="s">
        <v>9</v>
      </c>
      <c r="B4583" s="31">
        <v>1996</v>
      </c>
      <c r="C4583" s="31">
        <v>28</v>
      </c>
      <c r="D4583" s="31">
        <v>5.2949599999999996E-3</v>
      </c>
      <c r="E4583" s="31">
        <v>5.2809800000000002E-3</v>
      </c>
      <c r="F4583" s="31">
        <v>0.99471902000000001</v>
      </c>
      <c r="G4583" s="31">
        <v>79912.092000000004</v>
      </c>
      <c r="H4583" s="31">
        <v>79701.085000000006</v>
      </c>
    </row>
    <row r="4584" spans="1:8" hidden="1">
      <c r="A4584" s="38" t="s">
        <v>9</v>
      </c>
      <c r="B4584" s="31">
        <v>1996</v>
      </c>
      <c r="C4584" s="31">
        <v>29</v>
      </c>
      <c r="D4584" s="31">
        <v>5.3901000000000001E-3</v>
      </c>
      <c r="E4584" s="31">
        <v>5.3756100000000003E-3</v>
      </c>
      <c r="F4584" s="31">
        <v>0.99462439000000002</v>
      </c>
      <c r="G4584" s="31">
        <v>79490.077999999994</v>
      </c>
      <c r="H4584" s="31">
        <v>79276.423999999999</v>
      </c>
    </row>
    <row r="4585" spans="1:8" hidden="1">
      <c r="A4585" s="38" t="s">
        <v>9</v>
      </c>
      <c r="B4585" s="31">
        <v>1996</v>
      </c>
      <c r="C4585" s="31">
        <v>30</v>
      </c>
      <c r="D4585" s="31">
        <v>5.4938599999999997E-3</v>
      </c>
      <c r="E4585" s="31">
        <v>5.4788099999999998E-3</v>
      </c>
      <c r="F4585" s="31">
        <v>0.99452119000000005</v>
      </c>
      <c r="G4585" s="31">
        <v>79062.77</v>
      </c>
      <c r="H4585" s="31">
        <v>78846.184999999998</v>
      </c>
    </row>
    <row r="4586" spans="1:8" hidden="1">
      <c r="A4586" s="38" t="s">
        <v>9</v>
      </c>
      <c r="B4586" s="31">
        <v>1996</v>
      </c>
      <c r="C4586" s="31">
        <v>31</v>
      </c>
      <c r="D4586" s="31">
        <v>5.5999800000000001E-3</v>
      </c>
      <c r="E4586" s="31">
        <v>5.5843400000000001E-3</v>
      </c>
      <c r="F4586" s="31">
        <v>0.99441566000000003</v>
      </c>
      <c r="G4586" s="31">
        <v>78629.600000000006</v>
      </c>
      <c r="H4586" s="31">
        <v>78410.053</v>
      </c>
    </row>
    <row r="4587" spans="1:8" hidden="1">
      <c r="A4587" s="38" t="s">
        <v>9</v>
      </c>
      <c r="B4587" s="31">
        <v>1996</v>
      </c>
      <c r="C4587" s="31">
        <v>32</v>
      </c>
      <c r="D4587" s="31">
        <v>5.7063900000000004E-3</v>
      </c>
      <c r="E4587" s="31">
        <v>5.6901499999999997E-3</v>
      </c>
      <c r="F4587" s="31">
        <v>0.99430985000000005</v>
      </c>
      <c r="G4587" s="31">
        <v>78190.505000000005</v>
      </c>
      <c r="H4587" s="31">
        <v>77968.047000000006</v>
      </c>
    </row>
    <row r="4588" spans="1:8" hidden="1">
      <c r="A4588" s="38" t="s">
        <v>9</v>
      </c>
      <c r="B4588" s="31">
        <v>1996</v>
      </c>
      <c r="C4588" s="31">
        <v>33</v>
      </c>
      <c r="D4588" s="31">
        <v>5.8121700000000002E-3</v>
      </c>
      <c r="E4588" s="31">
        <v>5.7953299999999996E-3</v>
      </c>
      <c r="F4588" s="31">
        <v>0.99420467000000001</v>
      </c>
      <c r="G4588" s="31">
        <v>77745.59</v>
      </c>
      <c r="H4588" s="31">
        <v>77520.308999999994</v>
      </c>
    </row>
    <row r="4589" spans="1:8" hidden="1">
      <c r="A4589" s="38" t="s">
        <v>9</v>
      </c>
      <c r="B4589" s="31">
        <v>1996</v>
      </c>
      <c r="C4589" s="31">
        <v>34</v>
      </c>
      <c r="D4589" s="31">
        <v>5.9216399999999997E-3</v>
      </c>
      <c r="E4589" s="31">
        <v>5.9041500000000004E-3</v>
      </c>
      <c r="F4589" s="31">
        <v>0.99409585</v>
      </c>
      <c r="G4589" s="31">
        <v>77295.028000000006</v>
      </c>
      <c r="H4589" s="31">
        <v>77066.846999999994</v>
      </c>
    </row>
    <row r="4590" spans="1:8" hidden="1">
      <c r="A4590" s="38" t="s">
        <v>9</v>
      </c>
      <c r="B4590" s="31">
        <v>1996</v>
      </c>
      <c r="C4590" s="31">
        <v>35</v>
      </c>
      <c r="D4590" s="31">
        <v>6.0466799999999996E-3</v>
      </c>
      <c r="E4590" s="31">
        <v>6.0284500000000003E-3</v>
      </c>
      <c r="F4590" s="31">
        <v>0.99397155000000004</v>
      </c>
      <c r="G4590" s="31">
        <v>76838.665999999997</v>
      </c>
      <c r="H4590" s="31">
        <v>76607.057000000001</v>
      </c>
    </row>
    <row r="4591" spans="1:8" hidden="1">
      <c r="A4591" s="38" t="s">
        <v>9</v>
      </c>
      <c r="B4591" s="31">
        <v>1996</v>
      </c>
      <c r="C4591" s="31">
        <v>36</v>
      </c>
      <c r="D4591" s="31">
        <v>6.1989499999999999E-3</v>
      </c>
      <c r="E4591" s="31">
        <v>6.1797900000000001E-3</v>
      </c>
      <c r="F4591" s="31">
        <v>0.99382020999999998</v>
      </c>
      <c r="G4591" s="31">
        <v>76375.448000000004</v>
      </c>
      <c r="H4591" s="31">
        <v>76139.456000000006</v>
      </c>
    </row>
    <row r="4592" spans="1:8" hidden="1">
      <c r="A4592" s="38" t="s">
        <v>9</v>
      </c>
      <c r="B4592" s="31">
        <v>1996</v>
      </c>
      <c r="C4592" s="31">
        <v>37</v>
      </c>
      <c r="D4592" s="31">
        <v>6.3904499999999998E-3</v>
      </c>
      <c r="E4592" s="31">
        <v>6.3700900000000001E-3</v>
      </c>
      <c r="F4592" s="31">
        <v>0.99362991000000001</v>
      </c>
      <c r="G4592" s="31">
        <v>75903.464000000007</v>
      </c>
      <c r="H4592" s="31">
        <v>75661.707999999999</v>
      </c>
    </row>
    <row r="4593" spans="1:8" hidden="1">
      <c r="A4593" s="38" t="s">
        <v>9</v>
      </c>
      <c r="B4593" s="31">
        <v>1996</v>
      </c>
      <c r="C4593" s="31">
        <v>38</v>
      </c>
      <c r="D4593" s="31">
        <v>6.6236400000000001E-3</v>
      </c>
      <c r="E4593" s="31">
        <v>6.6017799999999998E-3</v>
      </c>
      <c r="F4593" s="31">
        <v>0.99339822</v>
      </c>
      <c r="G4593" s="31">
        <v>75419.951000000001</v>
      </c>
      <c r="H4593" s="31">
        <v>75170.998999999996</v>
      </c>
    </row>
    <row r="4594" spans="1:8" hidden="1">
      <c r="A4594" s="38" t="s">
        <v>9</v>
      </c>
      <c r="B4594" s="31">
        <v>1996</v>
      </c>
      <c r="C4594" s="31">
        <v>39</v>
      </c>
      <c r="D4594" s="31">
        <v>6.89093E-3</v>
      </c>
      <c r="E4594" s="31">
        <v>6.86727E-3</v>
      </c>
      <c r="F4594" s="31">
        <v>0.99313273000000002</v>
      </c>
      <c r="G4594" s="31">
        <v>74922.046000000002</v>
      </c>
      <c r="H4594" s="31">
        <v>74664.790999999997</v>
      </c>
    </row>
    <row r="4595" spans="1:8" hidden="1">
      <c r="A4595" s="38" t="s">
        <v>9</v>
      </c>
      <c r="B4595" s="31">
        <v>1996</v>
      </c>
      <c r="C4595" s="31">
        <v>40</v>
      </c>
      <c r="D4595" s="31">
        <v>7.1745100000000003E-3</v>
      </c>
      <c r="E4595" s="31">
        <v>7.1488599999999999E-3</v>
      </c>
      <c r="F4595" s="31">
        <v>0.99285113999999997</v>
      </c>
      <c r="G4595" s="31">
        <v>74407.535999999993</v>
      </c>
      <c r="H4595" s="31">
        <v>74141.570999999996</v>
      </c>
    </row>
    <row r="4596" spans="1:8" hidden="1">
      <c r="A4596" s="38" t="s">
        <v>9</v>
      </c>
      <c r="B4596" s="31">
        <v>1996</v>
      </c>
      <c r="C4596" s="31">
        <v>41</v>
      </c>
      <c r="D4596" s="31">
        <v>7.4476400000000002E-3</v>
      </c>
      <c r="E4596" s="31">
        <v>7.4200100000000003E-3</v>
      </c>
      <c r="F4596" s="31">
        <v>0.99257998999999997</v>
      </c>
      <c r="G4596" s="31">
        <v>73875.606</v>
      </c>
      <c r="H4596" s="31">
        <v>73601.528000000006</v>
      </c>
    </row>
    <row r="4597" spans="1:8" hidden="1">
      <c r="A4597" s="38" t="s">
        <v>9</v>
      </c>
      <c r="B4597" s="31">
        <v>1996</v>
      </c>
      <c r="C4597" s="31">
        <v>42</v>
      </c>
      <c r="D4597" s="31">
        <v>7.6929900000000002E-3</v>
      </c>
      <c r="E4597" s="31">
        <v>7.6635100000000001E-3</v>
      </c>
      <c r="F4597" s="31">
        <v>0.99233649000000002</v>
      </c>
      <c r="G4597" s="31">
        <v>73327.448999999993</v>
      </c>
      <c r="H4597" s="31">
        <v>73046.475999999995</v>
      </c>
    </row>
    <row r="4598" spans="1:8" hidden="1">
      <c r="A4598" s="38" t="s">
        <v>9</v>
      </c>
      <c r="B4598" s="31">
        <v>1996</v>
      </c>
      <c r="C4598" s="31">
        <v>43</v>
      </c>
      <c r="D4598" s="31">
        <v>7.90509E-3</v>
      </c>
      <c r="E4598" s="31">
        <v>7.8739599999999993E-3</v>
      </c>
      <c r="F4598" s="31">
        <v>0.99212604000000004</v>
      </c>
      <c r="G4598" s="31">
        <v>72765.502999999997</v>
      </c>
      <c r="H4598" s="31">
        <v>72479.027000000002</v>
      </c>
    </row>
    <row r="4599" spans="1:8" hidden="1">
      <c r="A4599" s="38" t="s">
        <v>9</v>
      </c>
      <c r="B4599" s="31">
        <v>1996</v>
      </c>
      <c r="C4599" s="31">
        <v>44</v>
      </c>
      <c r="D4599" s="31">
        <v>8.0969800000000001E-3</v>
      </c>
      <c r="E4599" s="31">
        <v>8.0643399999999997E-3</v>
      </c>
      <c r="F4599" s="31">
        <v>0.99193566</v>
      </c>
      <c r="G4599" s="31">
        <v>72192.55</v>
      </c>
      <c r="H4599" s="31">
        <v>71901.457999999999</v>
      </c>
    </row>
    <row r="4600" spans="1:8" hidden="1">
      <c r="A4600" s="38" t="s">
        <v>9</v>
      </c>
      <c r="B4600" s="31">
        <v>1996</v>
      </c>
      <c r="C4600" s="31">
        <v>45</v>
      </c>
      <c r="D4600" s="31">
        <v>8.3006099999999999E-3</v>
      </c>
      <c r="E4600" s="31">
        <v>8.2663000000000007E-3</v>
      </c>
      <c r="F4600" s="31">
        <v>0.99173370000000005</v>
      </c>
      <c r="G4600" s="31">
        <v>71610.365000000005</v>
      </c>
      <c r="H4600" s="31">
        <v>71314.388999999996</v>
      </c>
    </row>
    <row r="4601" spans="1:8" hidden="1">
      <c r="A4601" s="38" t="s">
        <v>9</v>
      </c>
      <c r="B4601" s="31">
        <v>1996</v>
      </c>
      <c r="C4601" s="31">
        <v>46</v>
      </c>
      <c r="D4601" s="31">
        <v>8.5539399999999995E-3</v>
      </c>
      <c r="E4601" s="31">
        <v>8.5175100000000007E-3</v>
      </c>
      <c r="F4601" s="31">
        <v>0.99148248999999999</v>
      </c>
      <c r="G4601" s="31">
        <v>71018.411999999997</v>
      </c>
      <c r="H4601" s="31">
        <v>70715.962</v>
      </c>
    </row>
    <row r="4602" spans="1:8" hidden="1">
      <c r="A4602" s="38" t="s">
        <v>9</v>
      </c>
      <c r="B4602" s="31">
        <v>1996</v>
      </c>
      <c r="C4602" s="31">
        <v>47</v>
      </c>
      <c r="D4602" s="31">
        <v>8.8973500000000001E-3</v>
      </c>
      <c r="E4602" s="31">
        <v>8.8579399999999999E-3</v>
      </c>
      <c r="F4602" s="31">
        <v>0.99114206000000005</v>
      </c>
      <c r="G4602" s="31">
        <v>70413.512000000002</v>
      </c>
      <c r="H4602" s="31">
        <v>70101.653000000006</v>
      </c>
    </row>
    <row r="4603" spans="1:8" hidden="1">
      <c r="A4603" s="38" t="s">
        <v>9</v>
      </c>
      <c r="B4603" s="31">
        <v>1996</v>
      </c>
      <c r="C4603" s="31">
        <v>48</v>
      </c>
      <c r="D4603" s="31">
        <v>9.3584600000000007E-3</v>
      </c>
      <c r="E4603" s="31">
        <v>9.3148799999999993E-3</v>
      </c>
      <c r="F4603" s="31">
        <v>0.99068511999999997</v>
      </c>
      <c r="G4603" s="31">
        <v>69789.793000000005</v>
      </c>
      <c r="H4603" s="31">
        <v>69464.751999999993</v>
      </c>
    </row>
    <row r="4604" spans="1:8" hidden="1">
      <c r="A4604" s="38" t="s">
        <v>9</v>
      </c>
      <c r="B4604" s="31">
        <v>1996</v>
      </c>
      <c r="C4604" s="31">
        <v>49</v>
      </c>
      <c r="D4604" s="31">
        <v>9.9378299999999999E-3</v>
      </c>
      <c r="E4604" s="31">
        <v>9.8887000000000003E-3</v>
      </c>
      <c r="F4604" s="31">
        <v>0.99011130000000003</v>
      </c>
      <c r="G4604" s="31">
        <v>69139.710000000006</v>
      </c>
      <c r="H4604" s="31">
        <v>68797.858999999997</v>
      </c>
    </row>
    <row r="4605" spans="1:8" hidden="1">
      <c r="A4605" s="38" t="s">
        <v>9</v>
      </c>
      <c r="B4605" s="31">
        <v>1996</v>
      </c>
      <c r="C4605" s="31">
        <v>50</v>
      </c>
      <c r="D4605" s="31">
        <v>1.061162E-2</v>
      </c>
      <c r="E4605" s="31">
        <v>1.055561E-2</v>
      </c>
      <c r="F4605" s="31">
        <v>0.98944438999999995</v>
      </c>
      <c r="G4605" s="31">
        <v>68456.008000000002</v>
      </c>
      <c r="H4605" s="31">
        <v>68094.710999999996</v>
      </c>
    </row>
    <row r="4606" spans="1:8" hidden="1">
      <c r="A4606" s="38" t="s">
        <v>9</v>
      </c>
      <c r="B4606" s="31">
        <v>1996</v>
      </c>
      <c r="C4606" s="31">
        <v>51</v>
      </c>
      <c r="D4606" s="31">
        <v>1.1337659999999999E-2</v>
      </c>
      <c r="E4606" s="31">
        <v>1.1273750000000001E-2</v>
      </c>
      <c r="F4606" s="31">
        <v>0.98872625000000003</v>
      </c>
      <c r="G4606" s="31">
        <v>67733.413</v>
      </c>
      <c r="H4606" s="31">
        <v>67351.607999999993</v>
      </c>
    </row>
    <row r="4607" spans="1:8" hidden="1">
      <c r="A4607" s="38" t="s">
        <v>9</v>
      </c>
      <c r="B4607" s="31">
        <v>1996</v>
      </c>
      <c r="C4607" s="31">
        <v>52</v>
      </c>
      <c r="D4607" s="31">
        <v>1.2071399999999999E-2</v>
      </c>
      <c r="E4607" s="31">
        <v>1.1998979999999999E-2</v>
      </c>
      <c r="F4607" s="31">
        <v>0.98800102000000001</v>
      </c>
      <c r="G4607" s="31">
        <v>66969.804000000004</v>
      </c>
      <c r="H4607" s="31">
        <v>66568.019</v>
      </c>
    </row>
    <row r="4608" spans="1:8" hidden="1">
      <c r="A4608" s="38" t="s">
        <v>9</v>
      </c>
      <c r="B4608" s="31">
        <v>1996</v>
      </c>
      <c r="C4608" s="31">
        <v>53</v>
      </c>
      <c r="D4608" s="31">
        <v>1.2782709999999999E-2</v>
      </c>
      <c r="E4608" s="31">
        <v>1.2701530000000001E-2</v>
      </c>
      <c r="F4608" s="31">
        <v>0.98729847000000004</v>
      </c>
      <c r="G4608" s="31">
        <v>66166.233999999997</v>
      </c>
      <c r="H4608" s="31">
        <v>65746.028000000006</v>
      </c>
    </row>
    <row r="4609" spans="1:8" hidden="1">
      <c r="A4609" s="38" t="s">
        <v>9</v>
      </c>
      <c r="B4609" s="31">
        <v>1996</v>
      </c>
      <c r="C4609" s="31">
        <v>54</v>
      </c>
      <c r="D4609" s="31">
        <v>1.346808E-2</v>
      </c>
      <c r="E4609" s="31">
        <v>1.3377989999999999E-2</v>
      </c>
      <c r="F4609" s="31">
        <v>0.98662201000000005</v>
      </c>
      <c r="G4609" s="31">
        <v>65325.822</v>
      </c>
      <c r="H4609" s="31">
        <v>64888.858</v>
      </c>
    </row>
    <row r="4610" spans="1:8" hidden="1">
      <c r="A4610" s="38" t="s">
        <v>9</v>
      </c>
      <c r="B4610" s="31">
        <v>1996</v>
      </c>
      <c r="C4610" s="31">
        <v>55</v>
      </c>
      <c r="D4610" s="31">
        <v>1.416777E-2</v>
      </c>
      <c r="E4610" s="31">
        <v>1.406812E-2</v>
      </c>
      <c r="F4610" s="31">
        <v>0.98593187999999998</v>
      </c>
      <c r="G4610" s="31">
        <v>64451.892999999996</v>
      </c>
      <c r="H4610" s="31">
        <v>63998.535000000003</v>
      </c>
    </row>
    <row r="4611" spans="1:8" hidden="1">
      <c r="A4611" s="38" t="s">
        <v>9</v>
      </c>
      <c r="B4611" s="31">
        <v>1996</v>
      </c>
      <c r="C4611" s="31">
        <v>56</v>
      </c>
      <c r="D4611" s="31">
        <v>1.4940409999999999E-2</v>
      </c>
      <c r="E4611" s="31">
        <v>1.482963E-2</v>
      </c>
      <c r="F4611" s="31">
        <v>0.98517036999999996</v>
      </c>
      <c r="G4611" s="31">
        <v>63545.177000000003</v>
      </c>
      <c r="H4611" s="31">
        <v>63074.000999999997</v>
      </c>
    </row>
    <row r="4612" spans="1:8" hidden="1">
      <c r="A4612" s="38" t="s">
        <v>9</v>
      </c>
      <c r="B4612" s="31">
        <v>1996</v>
      </c>
      <c r="C4612" s="31">
        <v>57</v>
      </c>
      <c r="D4612" s="31">
        <v>1.5857E-2</v>
      </c>
      <c r="E4612" s="31">
        <v>1.573227E-2</v>
      </c>
      <c r="F4612" s="31">
        <v>0.98426773000000001</v>
      </c>
      <c r="G4612" s="31">
        <v>62602.824999999997</v>
      </c>
      <c r="H4612" s="31">
        <v>62110.383000000002</v>
      </c>
    </row>
    <row r="4613" spans="1:8" hidden="1">
      <c r="A4613" s="38" t="s">
        <v>9</v>
      </c>
      <c r="B4613" s="31">
        <v>1996</v>
      </c>
      <c r="C4613" s="31">
        <v>58</v>
      </c>
      <c r="D4613" s="31">
        <v>1.6980519999999999E-2</v>
      </c>
      <c r="E4613" s="31">
        <v>1.683757E-2</v>
      </c>
      <c r="F4613" s="31">
        <v>0.98316243000000003</v>
      </c>
      <c r="G4613" s="31">
        <v>61617.940999999999</v>
      </c>
      <c r="H4613" s="31">
        <v>61099.192999999999</v>
      </c>
    </row>
    <row r="4614" spans="1:8" hidden="1">
      <c r="A4614" s="38" t="s">
        <v>9</v>
      </c>
      <c r="B4614" s="31">
        <v>1996</v>
      </c>
      <c r="C4614" s="31">
        <v>59</v>
      </c>
      <c r="D4614" s="31">
        <v>1.8343519999999999E-2</v>
      </c>
      <c r="E4614" s="31">
        <v>1.8176810000000002E-2</v>
      </c>
      <c r="F4614" s="31">
        <v>0.98182318999999996</v>
      </c>
      <c r="G4614" s="31">
        <v>60580.445</v>
      </c>
      <c r="H4614" s="31">
        <v>60029.864999999998</v>
      </c>
    </row>
    <row r="4615" spans="1:8" hidden="1">
      <c r="A4615" s="38" t="s">
        <v>9</v>
      </c>
      <c r="B4615" s="31">
        <v>1996</v>
      </c>
      <c r="C4615" s="31">
        <v>60</v>
      </c>
      <c r="D4615" s="31">
        <v>1.9955250000000001E-2</v>
      </c>
      <c r="E4615" s="31">
        <v>1.9758109999999999E-2</v>
      </c>
      <c r="F4615" s="31">
        <v>0.98024188999999995</v>
      </c>
      <c r="G4615" s="31">
        <v>59479.286</v>
      </c>
      <c r="H4615" s="31">
        <v>58891.686000000002</v>
      </c>
    </row>
    <row r="4616" spans="1:8" hidden="1">
      <c r="A4616" s="38" t="s">
        <v>9</v>
      </c>
      <c r="B4616" s="31">
        <v>1996</v>
      </c>
      <c r="C4616" s="31">
        <v>61</v>
      </c>
      <c r="D4616" s="31">
        <v>2.1786969999999999E-2</v>
      </c>
      <c r="E4616" s="31">
        <v>2.1552189999999999E-2</v>
      </c>
      <c r="F4616" s="31">
        <v>0.97844781000000003</v>
      </c>
      <c r="G4616" s="31">
        <v>58304.087</v>
      </c>
      <c r="H4616" s="31">
        <v>57675.796999999999</v>
      </c>
    </row>
    <row r="4617" spans="1:8" hidden="1">
      <c r="A4617" s="38" t="s">
        <v>9</v>
      </c>
      <c r="B4617" s="31">
        <v>1996</v>
      </c>
      <c r="C4617" s="31">
        <v>62</v>
      </c>
      <c r="D4617" s="31">
        <v>2.379933E-2</v>
      </c>
      <c r="E4617" s="31">
        <v>2.3519450000000001E-2</v>
      </c>
      <c r="F4617" s="31">
        <v>0.97648055</v>
      </c>
      <c r="G4617" s="31">
        <v>57047.506000000001</v>
      </c>
      <c r="H4617" s="31">
        <v>56376.642999999996</v>
      </c>
    </row>
    <row r="4618" spans="1:8" hidden="1">
      <c r="A4618" s="38" t="s">
        <v>9</v>
      </c>
      <c r="B4618" s="31">
        <v>1996</v>
      </c>
      <c r="C4618" s="31">
        <v>63</v>
      </c>
      <c r="D4618" s="31">
        <v>2.596352E-2</v>
      </c>
      <c r="E4618" s="31">
        <v>2.5630790000000001E-2</v>
      </c>
      <c r="F4618" s="31">
        <v>0.97436920999999999</v>
      </c>
      <c r="G4618" s="31">
        <v>55705.78</v>
      </c>
      <c r="H4618" s="31">
        <v>54991.889000000003</v>
      </c>
    </row>
    <row r="4619" spans="1:8" hidden="1">
      <c r="A4619" s="38" t="s">
        <v>9</v>
      </c>
      <c r="B4619" s="31">
        <v>1996</v>
      </c>
      <c r="C4619" s="31">
        <v>64</v>
      </c>
      <c r="D4619" s="31">
        <v>2.8269450000000002E-2</v>
      </c>
      <c r="E4619" s="31">
        <v>2.7875440000000001E-2</v>
      </c>
      <c r="F4619" s="31">
        <v>0.97212456000000003</v>
      </c>
      <c r="G4619" s="31">
        <v>54277.997000000003</v>
      </c>
      <c r="H4619" s="31">
        <v>53521.485999999997</v>
      </c>
    </row>
    <row r="4620" spans="1:8" hidden="1">
      <c r="A4620" s="38" t="s">
        <v>9</v>
      </c>
      <c r="B4620" s="31">
        <v>1996</v>
      </c>
      <c r="C4620" s="31">
        <v>65</v>
      </c>
      <c r="D4620" s="31">
        <v>3.075205E-2</v>
      </c>
      <c r="E4620" s="31">
        <v>3.028637E-2</v>
      </c>
      <c r="F4620" s="31">
        <v>0.96971362999999999</v>
      </c>
      <c r="G4620" s="31">
        <v>52764.974000000002</v>
      </c>
      <c r="H4620" s="31">
        <v>51965.945</v>
      </c>
    </row>
    <row r="4621" spans="1:8" hidden="1">
      <c r="A4621" s="38" t="s">
        <v>9</v>
      </c>
      <c r="B4621" s="31">
        <v>1996</v>
      </c>
      <c r="C4621" s="31">
        <v>66</v>
      </c>
      <c r="D4621" s="31">
        <v>3.3472979999999999E-2</v>
      </c>
      <c r="E4621" s="31">
        <v>3.2921989999999998E-2</v>
      </c>
      <c r="F4621" s="31">
        <v>0.96707801000000004</v>
      </c>
      <c r="G4621" s="31">
        <v>51166.915000000001</v>
      </c>
      <c r="H4621" s="31">
        <v>50324.656999999999</v>
      </c>
    </row>
    <row r="4622" spans="1:8" hidden="1">
      <c r="A4622" s="38" t="s">
        <v>9</v>
      </c>
      <c r="B4622" s="31">
        <v>1996</v>
      </c>
      <c r="C4622" s="31">
        <v>67</v>
      </c>
      <c r="D4622" s="31">
        <v>3.651182E-2</v>
      </c>
      <c r="E4622" s="31">
        <v>3.5857220000000002E-2</v>
      </c>
      <c r="F4622" s="31">
        <v>0.96414277999999998</v>
      </c>
      <c r="G4622" s="31">
        <v>49482.398999999998</v>
      </c>
      <c r="H4622" s="31">
        <v>48595.248</v>
      </c>
    </row>
    <row r="4623" spans="1:8" hidden="1">
      <c r="A4623" s="38" t="s">
        <v>9</v>
      </c>
      <c r="B4623" s="31">
        <v>1996</v>
      </c>
      <c r="C4623" s="31">
        <v>68</v>
      </c>
      <c r="D4623" s="31">
        <v>3.9933160000000002E-2</v>
      </c>
      <c r="E4623" s="31">
        <v>3.9151440000000003E-2</v>
      </c>
      <c r="F4623" s="31">
        <v>0.96084855999999996</v>
      </c>
      <c r="G4623" s="31">
        <v>47708.097000000002</v>
      </c>
      <c r="H4623" s="31">
        <v>46774.177000000003</v>
      </c>
    </row>
    <row r="4624" spans="1:8" hidden="1">
      <c r="A4624" s="38" t="s">
        <v>9</v>
      </c>
      <c r="B4624" s="31">
        <v>1996</v>
      </c>
      <c r="C4624" s="31">
        <v>69</v>
      </c>
      <c r="D4624" s="31">
        <v>4.3774449999999999E-2</v>
      </c>
      <c r="E4624" s="31">
        <v>4.2836869999999999E-2</v>
      </c>
      <c r="F4624" s="31">
        <v>0.95716312999999997</v>
      </c>
      <c r="G4624" s="31">
        <v>45840.256999999998</v>
      </c>
      <c r="H4624" s="31">
        <v>44858.43</v>
      </c>
    </row>
    <row r="4625" spans="1:8" hidden="1">
      <c r="A4625" s="38" t="s">
        <v>9</v>
      </c>
      <c r="B4625" s="31">
        <v>1996</v>
      </c>
      <c r="C4625" s="31">
        <v>70</v>
      </c>
      <c r="D4625" s="31">
        <v>4.8084080000000001E-2</v>
      </c>
      <c r="E4625" s="31">
        <v>4.6955179999999999E-2</v>
      </c>
      <c r="F4625" s="31">
        <v>0.95304482000000001</v>
      </c>
      <c r="G4625" s="31">
        <v>43876.603999999999</v>
      </c>
      <c r="H4625" s="31">
        <v>42846.487000000001</v>
      </c>
    </row>
    <row r="4626" spans="1:8" hidden="1">
      <c r="A4626" s="38" t="s">
        <v>9</v>
      </c>
      <c r="B4626" s="31">
        <v>1996</v>
      </c>
      <c r="C4626" s="31">
        <v>71</v>
      </c>
      <c r="D4626" s="31">
        <v>5.2852160000000002E-2</v>
      </c>
      <c r="E4626" s="31">
        <v>5.1491439999999999E-2</v>
      </c>
      <c r="F4626" s="31">
        <v>0.94850855999999995</v>
      </c>
      <c r="G4626" s="31">
        <v>41816.370000000003</v>
      </c>
      <c r="H4626" s="31">
        <v>40739.777000000002</v>
      </c>
    </row>
    <row r="4627" spans="1:8" hidden="1">
      <c r="A4627" s="38" t="s">
        <v>9</v>
      </c>
      <c r="B4627" s="31">
        <v>1996</v>
      </c>
      <c r="C4627" s="31">
        <v>72</v>
      </c>
      <c r="D4627" s="31">
        <v>5.8024970000000002E-2</v>
      </c>
      <c r="E4627" s="31">
        <v>5.6388979999999998E-2</v>
      </c>
      <c r="F4627" s="31">
        <v>0.94361101999999997</v>
      </c>
      <c r="G4627" s="31">
        <v>39663.184999999998</v>
      </c>
      <c r="H4627" s="31">
        <v>38544.900999999998</v>
      </c>
    </row>
    <row r="4628" spans="1:8" hidden="1">
      <c r="A4628" s="38" t="s">
        <v>9</v>
      </c>
      <c r="B4628" s="31">
        <v>1996</v>
      </c>
      <c r="C4628" s="31">
        <v>73</v>
      </c>
      <c r="D4628" s="31">
        <v>6.3601229999999995E-2</v>
      </c>
      <c r="E4628" s="31">
        <v>6.1641010000000003E-2</v>
      </c>
      <c r="F4628" s="31">
        <v>0.93835899</v>
      </c>
      <c r="G4628" s="31">
        <v>37426.618000000002</v>
      </c>
      <c r="H4628" s="31">
        <v>36273.110999999997</v>
      </c>
    </row>
    <row r="4629" spans="1:8" hidden="1">
      <c r="A4629" s="38" t="s">
        <v>9</v>
      </c>
      <c r="B4629" s="31">
        <v>1996</v>
      </c>
      <c r="C4629" s="31">
        <v>74</v>
      </c>
      <c r="D4629" s="31">
        <v>6.9594600000000006E-2</v>
      </c>
      <c r="E4629" s="31">
        <v>6.7254330000000001E-2</v>
      </c>
      <c r="F4629" s="31">
        <v>0.93274566999999997</v>
      </c>
      <c r="G4629" s="31">
        <v>35119.603999999999</v>
      </c>
      <c r="H4629" s="31">
        <v>33938.631000000001</v>
      </c>
    </row>
    <row r="4630" spans="1:8" hidden="1">
      <c r="A4630" s="38" t="s">
        <v>9</v>
      </c>
      <c r="B4630" s="31">
        <v>1996</v>
      </c>
      <c r="C4630" s="31">
        <v>75</v>
      </c>
      <c r="D4630" s="31">
        <v>7.6076169999999999E-2</v>
      </c>
      <c r="E4630" s="31">
        <v>7.3288420000000007E-2</v>
      </c>
      <c r="F4630" s="31">
        <v>0.92671157999999998</v>
      </c>
      <c r="G4630" s="31">
        <v>32757.657999999999</v>
      </c>
      <c r="H4630" s="31">
        <v>31557.279999999999</v>
      </c>
    </row>
    <row r="4631" spans="1:8" hidden="1">
      <c r="A4631" s="38" t="s">
        <v>9</v>
      </c>
      <c r="B4631" s="31">
        <v>1996</v>
      </c>
      <c r="C4631" s="31">
        <v>76</v>
      </c>
      <c r="D4631" s="31">
        <v>8.3188999999999999E-2</v>
      </c>
      <c r="E4631" s="31">
        <v>7.9866969999999995E-2</v>
      </c>
      <c r="F4631" s="31">
        <v>0.92013303000000002</v>
      </c>
      <c r="G4631" s="31">
        <v>30356.901000000002</v>
      </c>
      <c r="H4631" s="31">
        <v>29144.644</v>
      </c>
    </row>
    <row r="4632" spans="1:8" hidden="1">
      <c r="A4632" s="38" t="s">
        <v>9</v>
      </c>
      <c r="B4632" s="31">
        <v>1996</v>
      </c>
      <c r="C4632" s="31">
        <v>77</v>
      </c>
      <c r="D4632" s="31">
        <v>9.1088230000000006E-2</v>
      </c>
      <c r="E4632" s="31">
        <v>8.7120409999999995E-2</v>
      </c>
      <c r="F4632" s="31">
        <v>0.91287958999999996</v>
      </c>
      <c r="G4632" s="31">
        <v>27932.386999999999</v>
      </c>
      <c r="H4632" s="31">
        <v>26715.647000000001</v>
      </c>
    </row>
    <row r="4633" spans="1:8" hidden="1">
      <c r="A4633" s="38" t="s">
        <v>9</v>
      </c>
      <c r="B4633" s="31">
        <v>1996</v>
      </c>
      <c r="C4633" s="31">
        <v>78</v>
      </c>
      <c r="D4633" s="31">
        <v>9.9910399999999996E-2</v>
      </c>
      <c r="E4633" s="31">
        <v>9.5156820000000003E-2</v>
      </c>
      <c r="F4633" s="31">
        <v>0.90484317999999997</v>
      </c>
      <c r="G4633" s="31">
        <v>25498.906999999999</v>
      </c>
      <c r="H4633" s="31">
        <v>24285.708999999999</v>
      </c>
    </row>
    <row r="4634" spans="1:8" hidden="1">
      <c r="A4634" s="38" t="s">
        <v>9</v>
      </c>
      <c r="B4634" s="31">
        <v>1996</v>
      </c>
      <c r="C4634" s="31">
        <v>79</v>
      </c>
      <c r="D4634" s="31">
        <v>0.10973652</v>
      </c>
      <c r="E4634" s="31">
        <v>0.10402865</v>
      </c>
      <c r="F4634" s="31">
        <v>0.89597135000000006</v>
      </c>
      <c r="G4634" s="31">
        <v>23072.511999999999</v>
      </c>
      <c r="H4634" s="31">
        <v>21872.411</v>
      </c>
    </row>
    <row r="4635" spans="1:8" hidden="1">
      <c r="A4635" s="38" t="s">
        <v>9</v>
      </c>
      <c r="B4635" s="31">
        <v>1996</v>
      </c>
      <c r="C4635" s="31">
        <v>80</v>
      </c>
      <c r="D4635" s="31">
        <v>0.12057696</v>
      </c>
      <c r="E4635" s="31">
        <v>0.1137209</v>
      </c>
      <c r="F4635" s="31">
        <v>0.88627909999999999</v>
      </c>
      <c r="G4635" s="31">
        <v>20672.309000000001</v>
      </c>
      <c r="H4635" s="31">
        <v>19496.873</v>
      </c>
    </row>
    <row r="4636" spans="1:8" hidden="1">
      <c r="A4636" s="38" t="s">
        <v>9</v>
      </c>
      <c r="B4636" s="31">
        <v>1996</v>
      </c>
      <c r="C4636" s="31">
        <v>81</v>
      </c>
      <c r="D4636" s="31">
        <v>0.13238089</v>
      </c>
      <c r="E4636" s="31">
        <v>0.12416252</v>
      </c>
      <c r="F4636" s="31">
        <v>0.87583747999999995</v>
      </c>
      <c r="G4636" s="31">
        <v>18321.436000000002</v>
      </c>
      <c r="H4636" s="31">
        <v>17184.018</v>
      </c>
    </row>
    <row r="4637" spans="1:8" hidden="1">
      <c r="A4637" s="38" t="s">
        <v>9</v>
      </c>
      <c r="B4637" s="31">
        <v>1996</v>
      </c>
      <c r="C4637" s="31">
        <v>82</v>
      </c>
      <c r="D4637" s="31">
        <v>0.14501974000000001</v>
      </c>
      <c r="E4637" s="31">
        <v>0.13521530000000001</v>
      </c>
      <c r="F4637" s="31">
        <v>0.86478469999999996</v>
      </c>
      <c r="G4637" s="31">
        <v>16046.6</v>
      </c>
      <c r="H4637" s="31">
        <v>14961.727000000001</v>
      </c>
    </row>
    <row r="4638" spans="1:8" hidden="1">
      <c r="A4638" s="38" t="s">
        <v>9</v>
      </c>
      <c r="B4638" s="31">
        <v>1996</v>
      </c>
      <c r="C4638" s="31">
        <v>83</v>
      </c>
      <c r="D4638" s="31">
        <v>0.15841300999999999</v>
      </c>
      <c r="E4638" s="31">
        <v>0.14678656000000001</v>
      </c>
      <c r="F4638" s="31">
        <v>0.85321343999999999</v>
      </c>
      <c r="G4638" s="31">
        <v>13876.853999999999</v>
      </c>
      <c r="H4638" s="31">
        <v>12858.386</v>
      </c>
    </row>
    <row r="4639" spans="1:8" hidden="1">
      <c r="A4639" s="38" t="s">
        <v>9</v>
      </c>
      <c r="B4639" s="31">
        <v>1996</v>
      </c>
      <c r="C4639" s="31">
        <v>84</v>
      </c>
      <c r="D4639" s="31">
        <v>0.17256753</v>
      </c>
      <c r="E4639" s="31">
        <v>0.15886044999999999</v>
      </c>
      <c r="F4639" s="31">
        <v>0.84113954999999996</v>
      </c>
      <c r="G4639" s="31">
        <v>11839.919</v>
      </c>
      <c r="H4639" s="31">
        <v>10899.471</v>
      </c>
    </row>
    <row r="4640" spans="1:8" hidden="1">
      <c r="A4640" s="38" t="s">
        <v>9</v>
      </c>
      <c r="B4640" s="31">
        <v>1996</v>
      </c>
      <c r="C4640" s="31">
        <v>85</v>
      </c>
      <c r="D4640" s="31">
        <v>0.18751511000000001</v>
      </c>
      <c r="E4640" s="31">
        <v>0.17144119999999999</v>
      </c>
      <c r="F4640" s="31">
        <v>0.82855880000000004</v>
      </c>
      <c r="G4640" s="31">
        <v>9959.0239999999994</v>
      </c>
      <c r="H4640" s="31">
        <v>9105.33</v>
      </c>
    </row>
    <row r="4641" spans="1:8" hidden="1">
      <c r="A4641" s="38" t="s">
        <v>9</v>
      </c>
      <c r="B4641" s="31">
        <v>1996</v>
      </c>
      <c r="C4641" s="31">
        <v>86</v>
      </c>
      <c r="D4641" s="31">
        <v>0.20339523000000001</v>
      </c>
      <c r="E4641" s="31">
        <v>0.18461983000000001</v>
      </c>
      <c r="F4641" s="31">
        <v>0.81538016999999996</v>
      </c>
      <c r="G4641" s="31">
        <v>8251.6370000000006</v>
      </c>
      <c r="H4641" s="31">
        <v>7489.9290000000001</v>
      </c>
    </row>
    <row r="4642" spans="1:8" hidden="1">
      <c r="A4642" s="38" t="s">
        <v>9</v>
      </c>
      <c r="B4642" s="31">
        <v>1996</v>
      </c>
      <c r="C4642" s="31">
        <v>87</v>
      </c>
      <c r="D4642" s="31">
        <v>0.22035503000000001</v>
      </c>
      <c r="E4642" s="31">
        <v>0.1984863</v>
      </c>
      <c r="F4642" s="31">
        <v>0.8015137</v>
      </c>
      <c r="G4642" s="31">
        <v>6728.2209999999995</v>
      </c>
      <c r="H4642" s="31">
        <v>6060.491</v>
      </c>
    </row>
    <row r="4643" spans="1:8" hidden="1">
      <c r="A4643" s="38" t="s">
        <v>9</v>
      </c>
      <c r="B4643" s="31">
        <v>1996</v>
      </c>
      <c r="C4643" s="31">
        <v>88</v>
      </c>
      <c r="D4643" s="31">
        <v>0.23850732999999999</v>
      </c>
      <c r="E4643" s="31">
        <v>0.21309496999999999</v>
      </c>
      <c r="F4643" s="31">
        <v>0.78690503000000001</v>
      </c>
      <c r="G4643" s="31">
        <v>5392.7610000000004</v>
      </c>
      <c r="H4643" s="31">
        <v>4818.1760000000004</v>
      </c>
    </row>
    <row r="4644" spans="1:8" hidden="1">
      <c r="A4644" s="38" t="s">
        <v>9</v>
      </c>
      <c r="B4644" s="31">
        <v>1996</v>
      </c>
      <c r="C4644" s="31">
        <v>89</v>
      </c>
      <c r="D4644" s="31">
        <v>0.25797755</v>
      </c>
      <c r="E4644" s="31">
        <v>0.22850319999999999</v>
      </c>
      <c r="F4644" s="31">
        <v>0.77149679999999998</v>
      </c>
      <c r="G4644" s="31">
        <v>4243.5910000000003</v>
      </c>
      <c r="H4644" s="31">
        <v>3758.7539999999999</v>
      </c>
    </row>
    <row r="4645" spans="1:8" hidden="1">
      <c r="A4645" s="38" t="s">
        <v>9</v>
      </c>
      <c r="B4645" s="31">
        <v>1996</v>
      </c>
      <c r="C4645" s="31">
        <v>90</v>
      </c>
      <c r="D4645" s="31">
        <v>0.27882053000000001</v>
      </c>
      <c r="E4645" s="31">
        <v>0.24470600000000001</v>
      </c>
      <c r="F4645" s="31">
        <v>0.75529400000000002</v>
      </c>
      <c r="G4645" s="31">
        <v>3273.9169999999999</v>
      </c>
      <c r="H4645" s="31">
        <v>2873.3429999999998</v>
      </c>
    </row>
    <row r="4646" spans="1:8" hidden="1">
      <c r="A4646" s="38" t="s">
        <v>9</v>
      </c>
      <c r="B4646" s="31">
        <v>1996</v>
      </c>
      <c r="C4646" s="31">
        <v>91</v>
      </c>
      <c r="D4646" s="31">
        <v>0.30116665999999997</v>
      </c>
      <c r="E4646" s="31">
        <v>0.26175127999999998</v>
      </c>
      <c r="F4646" s="31">
        <v>0.73824871999999997</v>
      </c>
      <c r="G4646" s="31">
        <v>2472.77</v>
      </c>
      <c r="H4646" s="31">
        <v>2149.1439999999998</v>
      </c>
    </row>
    <row r="4647" spans="1:8" hidden="1">
      <c r="A4647" s="38" t="s">
        <v>9</v>
      </c>
      <c r="B4647" s="31">
        <v>1996</v>
      </c>
      <c r="C4647" s="31">
        <v>92</v>
      </c>
      <c r="D4647" s="31">
        <v>0.32512601000000002</v>
      </c>
      <c r="E4647" s="31">
        <v>0.27966312999999998</v>
      </c>
      <c r="F4647" s="31">
        <v>0.72033687000000002</v>
      </c>
      <c r="G4647" s="31">
        <v>1825.519</v>
      </c>
      <c r="H4647" s="31">
        <v>1570.2539999999999</v>
      </c>
    </row>
    <row r="4648" spans="1:8" hidden="1">
      <c r="A4648" s="38" t="s">
        <v>9</v>
      </c>
      <c r="B4648" s="31">
        <v>1996</v>
      </c>
      <c r="C4648" s="31">
        <v>93</v>
      </c>
      <c r="D4648" s="31">
        <v>0.35068389</v>
      </c>
      <c r="E4648" s="31">
        <v>0.29836753999999999</v>
      </c>
      <c r="F4648" s="31">
        <v>0.70163246000000001</v>
      </c>
      <c r="G4648" s="31">
        <v>1314.989</v>
      </c>
      <c r="H4648" s="31">
        <v>1118.8140000000001</v>
      </c>
    </row>
    <row r="4649" spans="1:8" hidden="1">
      <c r="A4649" s="38" t="s">
        <v>9</v>
      </c>
      <c r="B4649" s="31">
        <v>1996</v>
      </c>
      <c r="C4649" s="31">
        <v>94</v>
      </c>
      <c r="D4649" s="31">
        <v>0.37787764000000001</v>
      </c>
      <c r="E4649" s="31">
        <v>0.31782766000000001</v>
      </c>
      <c r="F4649" s="31">
        <v>0.68217234000000004</v>
      </c>
      <c r="G4649" s="31">
        <v>922.63900000000001</v>
      </c>
      <c r="H4649" s="31">
        <v>776.01900000000001</v>
      </c>
    </row>
    <row r="4650" spans="1:8" hidden="1">
      <c r="A4650" s="38" t="s">
        <v>9</v>
      </c>
      <c r="B4650" s="31">
        <v>1996</v>
      </c>
      <c r="C4650" s="31">
        <v>95</v>
      </c>
      <c r="D4650" s="31">
        <v>0.40625245999999998</v>
      </c>
      <c r="E4650" s="31">
        <v>0.33766404</v>
      </c>
      <c r="F4650" s="31">
        <v>0.66233595999999995</v>
      </c>
      <c r="G4650" s="31">
        <v>629.399</v>
      </c>
      <c r="H4650" s="31">
        <v>523.13599999999997</v>
      </c>
    </row>
    <row r="4651" spans="1:8" hidden="1">
      <c r="A4651" s="38" t="s">
        <v>9</v>
      </c>
      <c r="B4651" s="31">
        <v>1996</v>
      </c>
      <c r="C4651" s="31">
        <v>96</v>
      </c>
      <c r="D4651" s="31">
        <v>0.43511314000000001</v>
      </c>
      <c r="E4651" s="31">
        <v>0.35736584999999998</v>
      </c>
      <c r="F4651" s="31">
        <v>0.64263415000000002</v>
      </c>
      <c r="G4651" s="31">
        <v>416.87299999999999</v>
      </c>
      <c r="H4651" s="31">
        <v>342.38499999999999</v>
      </c>
    </row>
    <row r="4652" spans="1:8" hidden="1">
      <c r="A4652" s="38" t="s">
        <v>9</v>
      </c>
      <c r="B4652" s="31">
        <v>1996</v>
      </c>
      <c r="C4652" s="31">
        <v>97</v>
      </c>
      <c r="D4652" s="31">
        <v>0.46381289999999997</v>
      </c>
      <c r="E4652" s="31">
        <v>0.3765001</v>
      </c>
      <c r="F4652" s="31">
        <v>0.6234999</v>
      </c>
      <c r="G4652" s="31">
        <v>267.89699999999999</v>
      </c>
      <c r="H4652" s="31">
        <v>217.465</v>
      </c>
    </row>
    <row r="4653" spans="1:8" hidden="1">
      <c r="A4653" s="38" t="s">
        <v>9</v>
      </c>
      <c r="B4653" s="31">
        <v>1996</v>
      </c>
      <c r="C4653" s="31">
        <v>98</v>
      </c>
      <c r="D4653" s="31">
        <v>0.49168146000000001</v>
      </c>
      <c r="E4653" s="31">
        <v>0.39465835999999999</v>
      </c>
      <c r="F4653" s="31">
        <v>0.60534164000000001</v>
      </c>
      <c r="G4653" s="31">
        <v>167.03399999999999</v>
      </c>
      <c r="H4653" s="31">
        <v>134.07300000000001</v>
      </c>
    </row>
    <row r="4654" spans="1:8" hidden="1">
      <c r="A4654" s="38" t="s">
        <v>9</v>
      </c>
      <c r="B4654" s="31">
        <v>1996</v>
      </c>
      <c r="C4654" s="31">
        <v>99</v>
      </c>
      <c r="D4654" s="31">
        <v>0.51858961000000003</v>
      </c>
      <c r="E4654" s="31">
        <v>0.41180953999999997</v>
      </c>
      <c r="F4654" s="31">
        <v>0.58819045999999997</v>
      </c>
      <c r="G4654" s="31">
        <v>101.113</v>
      </c>
      <c r="H4654" s="31">
        <v>80.293000000000006</v>
      </c>
    </row>
    <row r="4655" spans="1:8" hidden="1">
      <c r="A4655" s="38" t="s">
        <v>9</v>
      </c>
      <c r="B4655" s="31">
        <v>1997</v>
      </c>
      <c r="C4655" s="31">
        <v>1</v>
      </c>
      <c r="D4655" s="31">
        <v>1.0520420000000001E-2</v>
      </c>
      <c r="E4655" s="31">
        <v>1.046537E-2</v>
      </c>
      <c r="F4655" s="31">
        <v>0.98953462999999997</v>
      </c>
      <c r="G4655" s="31">
        <v>91147.157999999996</v>
      </c>
      <c r="H4655" s="31">
        <v>90670.214000000007</v>
      </c>
    </row>
    <row r="4656" spans="1:8" hidden="1">
      <c r="A4656" s="38" t="s">
        <v>9</v>
      </c>
      <c r="B4656" s="31">
        <v>1997</v>
      </c>
      <c r="C4656" s="31">
        <v>2</v>
      </c>
      <c r="D4656" s="31">
        <v>9.2914099999999999E-3</v>
      </c>
      <c r="E4656" s="31">
        <v>9.2484400000000001E-3</v>
      </c>
      <c r="F4656" s="31">
        <v>0.99075155999999998</v>
      </c>
      <c r="G4656" s="31">
        <v>90193.269</v>
      </c>
      <c r="H4656" s="31">
        <v>89776.195999999996</v>
      </c>
    </row>
    <row r="4657" spans="1:8" hidden="1">
      <c r="A4657" s="38" t="s">
        <v>9</v>
      </c>
      <c r="B4657" s="31">
        <v>1997</v>
      </c>
      <c r="C4657" s="31">
        <v>3</v>
      </c>
      <c r="D4657" s="31">
        <v>8.1952799999999992E-3</v>
      </c>
      <c r="E4657" s="31">
        <v>8.1618400000000001E-3</v>
      </c>
      <c r="F4657" s="31">
        <v>0.99183816000000002</v>
      </c>
      <c r="G4657" s="31">
        <v>89359.122000000003</v>
      </c>
      <c r="H4657" s="31">
        <v>88994.455000000002</v>
      </c>
    </row>
    <row r="4658" spans="1:8" hidden="1">
      <c r="A4658" s="38" t="s">
        <v>9</v>
      </c>
      <c r="B4658" s="31">
        <v>1997</v>
      </c>
      <c r="C4658" s="31">
        <v>4</v>
      </c>
      <c r="D4658" s="31">
        <v>7.1911299999999996E-3</v>
      </c>
      <c r="E4658" s="31">
        <v>7.16536E-3</v>
      </c>
      <c r="F4658" s="31">
        <v>0.99283463999999999</v>
      </c>
      <c r="G4658" s="31">
        <v>88629.786999999997</v>
      </c>
      <c r="H4658" s="31">
        <v>88312.255000000005</v>
      </c>
    </row>
    <row r="4659" spans="1:8" hidden="1">
      <c r="A4659" s="38" t="s">
        <v>9</v>
      </c>
      <c r="B4659" s="31">
        <v>1997</v>
      </c>
      <c r="C4659" s="31">
        <v>5</v>
      </c>
      <c r="D4659" s="31">
        <v>6.2582100000000002E-3</v>
      </c>
      <c r="E4659" s="31">
        <v>6.2386899999999999E-3</v>
      </c>
      <c r="F4659" s="31">
        <v>0.99376131000000001</v>
      </c>
      <c r="G4659" s="31">
        <v>87994.722999999998</v>
      </c>
      <c r="H4659" s="31">
        <v>87720.236999999994</v>
      </c>
    </row>
    <row r="4660" spans="1:8" hidden="1">
      <c r="A4660" s="38" t="s">
        <v>9</v>
      </c>
      <c r="B4660" s="31">
        <v>1997</v>
      </c>
      <c r="C4660" s="31">
        <v>6</v>
      </c>
      <c r="D4660" s="31">
        <v>5.3938600000000003E-3</v>
      </c>
      <c r="E4660" s="31">
        <v>5.3793499999999998E-3</v>
      </c>
      <c r="F4660" s="31">
        <v>0.99462065</v>
      </c>
      <c r="G4660" s="31">
        <v>87445.751000000004</v>
      </c>
      <c r="H4660" s="31">
        <v>87210.55</v>
      </c>
    </row>
    <row r="4661" spans="1:8" hidden="1">
      <c r="A4661" s="38" t="s">
        <v>9</v>
      </c>
      <c r="B4661" s="31">
        <v>1997</v>
      </c>
      <c r="C4661" s="31">
        <v>7</v>
      </c>
      <c r="D4661" s="31">
        <v>4.6075600000000001E-3</v>
      </c>
      <c r="E4661" s="31">
        <v>4.5969699999999997E-3</v>
      </c>
      <c r="F4661" s="31">
        <v>0.99540302999999997</v>
      </c>
      <c r="G4661" s="31">
        <v>86975.349000000002</v>
      </c>
      <c r="H4661" s="31">
        <v>86775.437999999995</v>
      </c>
    </row>
    <row r="4662" spans="1:8" hidden="1">
      <c r="A4662" s="38" t="s">
        <v>9</v>
      </c>
      <c r="B4662" s="31">
        <v>1997</v>
      </c>
      <c r="C4662" s="31">
        <v>8</v>
      </c>
      <c r="D4662" s="31">
        <v>3.9285500000000003E-3</v>
      </c>
      <c r="E4662" s="31">
        <v>3.92085E-3</v>
      </c>
      <c r="F4662" s="31">
        <v>0.99607915000000002</v>
      </c>
      <c r="G4662" s="31">
        <v>86575.525999999998</v>
      </c>
      <c r="H4662" s="31">
        <v>86405.801000000007</v>
      </c>
    </row>
    <row r="4663" spans="1:8" hidden="1">
      <c r="A4663" s="38" t="s">
        <v>9</v>
      </c>
      <c r="B4663" s="31">
        <v>1997</v>
      </c>
      <c r="C4663" s="31">
        <v>9</v>
      </c>
      <c r="D4663" s="31">
        <v>3.3757599999999998E-3</v>
      </c>
      <c r="E4663" s="31">
        <v>3.3700700000000002E-3</v>
      </c>
      <c r="F4663" s="31">
        <v>0.99662993</v>
      </c>
      <c r="G4663" s="31">
        <v>86236.076000000001</v>
      </c>
      <c r="H4663" s="31">
        <v>86090.766000000003</v>
      </c>
    </row>
    <row r="4664" spans="1:8" hidden="1">
      <c r="A4664" s="38" t="s">
        <v>9</v>
      </c>
      <c r="B4664" s="31">
        <v>1997</v>
      </c>
      <c r="C4664" s="31">
        <v>10</v>
      </c>
      <c r="D4664" s="31">
        <v>2.9642000000000002E-3</v>
      </c>
      <c r="E4664" s="31">
        <v>2.9598099999999998E-3</v>
      </c>
      <c r="F4664" s="31">
        <v>0.99704018999999999</v>
      </c>
      <c r="G4664" s="31">
        <v>85945.455000000002</v>
      </c>
      <c r="H4664" s="31">
        <v>85818.263000000006</v>
      </c>
    </row>
    <row r="4665" spans="1:8" hidden="1">
      <c r="A4665" s="38" t="s">
        <v>9</v>
      </c>
      <c r="B4665" s="31">
        <v>1997</v>
      </c>
      <c r="C4665" s="31">
        <v>11</v>
      </c>
      <c r="D4665" s="31">
        <v>2.6957999999999999E-3</v>
      </c>
      <c r="E4665" s="31">
        <v>2.6921699999999998E-3</v>
      </c>
      <c r="F4665" s="31">
        <v>0.99730783000000001</v>
      </c>
      <c r="G4665" s="31">
        <v>85691.072</v>
      </c>
      <c r="H4665" s="31">
        <v>85575.725000000006</v>
      </c>
    </row>
    <row r="4666" spans="1:8" hidden="1">
      <c r="A4666" s="38" t="s">
        <v>9</v>
      </c>
      <c r="B4666" s="31">
        <v>1997</v>
      </c>
      <c r="C4666" s="31">
        <v>12</v>
      </c>
      <c r="D4666" s="31">
        <v>2.5597100000000002E-3</v>
      </c>
      <c r="E4666" s="31">
        <v>2.5564400000000001E-3</v>
      </c>
      <c r="F4666" s="31">
        <v>0.99744356000000001</v>
      </c>
      <c r="G4666" s="31">
        <v>85460.376999999993</v>
      </c>
      <c r="H4666" s="31">
        <v>85351.14</v>
      </c>
    </row>
    <row r="4667" spans="1:8" hidden="1">
      <c r="A4667" s="38" t="s">
        <v>9</v>
      </c>
      <c r="B4667" s="31">
        <v>1997</v>
      </c>
      <c r="C4667" s="31">
        <v>13</v>
      </c>
      <c r="D4667" s="31">
        <v>2.5488099999999999E-3</v>
      </c>
      <c r="E4667" s="31">
        <v>2.54557E-3</v>
      </c>
      <c r="F4667" s="31">
        <v>0.99745443</v>
      </c>
      <c r="G4667" s="31">
        <v>85241.903000000006</v>
      </c>
      <c r="H4667" s="31">
        <v>85133.407999999996</v>
      </c>
    </row>
    <row r="4668" spans="1:8" hidden="1">
      <c r="A4668" s="38" t="s">
        <v>9</v>
      </c>
      <c r="B4668" s="31">
        <v>1997</v>
      </c>
      <c r="C4668" s="31">
        <v>14</v>
      </c>
      <c r="D4668" s="31">
        <v>2.6467299999999999E-3</v>
      </c>
      <c r="E4668" s="31">
        <v>2.6432299999999999E-3</v>
      </c>
      <c r="F4668" s="31">
        <v>0.99735677</v>
      </c>
      <c r="G4668" s="31">
        <v>85024.914000000004</v>
      </c>
      <c r="H4668" s="31">
        <v>84912.543999999994</v>
      </c>
    </row>
    <row r="4669" spans="1:8" hidden="1">
      <c r="A4669" s="38" t="s">
        <v>9</v>
      </c>
      <c r="B4669" s="31">
        <v>1997</v>
      </c>
      <c r="C4669" s="31">
        <v>15</v>
      </c>
      <c r="D4669" s="31">
        <v>2.8391200000000001E-3</v>
      </c>
      <c r="E4669" s="31">
        <v>2.8351000000000001E-3</v>
      </c>
      <c r="F4669" s="31">
        <v>0.99716490000000002</v>
      </c>
      <c r="G4669" s="31">
        <v>84800.172999999995</v>
      </c>
      <c r="H4669" s="31">
        <v>84679.964999999997</v>
      </c>
    </row>
    <row r="4670" spans="1:8" hidden="1">
      <c r="A4670" s="38" t="s">
        <v>9</v>
      </c>
      <c r="B4670" s="31">
        <v>1997</v>
      </c>
      <c r="C4670" s="31">
        <v>16</v>
      </c>
      <c r="D4670" s="31">
        <v>3.1026600000000001E-3</v>
      </c>
      <c r="E4670" s="31">
        <v>3.0978500000000001E-3</v>
      </c>
      <c r="F4670" s="31">
        <v>0.99690215000000004</v>
      </c>
      <c r="G4670" s="31">
        <v>84559.755999999994</v>
      </c>
      <c r="H4670" s="31">
        <v>84428.78</v>
      </c>
    </row>
    <row r="4671" spans="1:8" hidden="1">
      <c r="A4671" s="38" t="s">
        <v>9</v>
      </c>
      <c r="B4671" s="31">
        <v>1997</v>
      </c>
      <c r="C4671" s="31">
        <v>17</v>
      </c>
      <c r="D4671" s="31">
        <v>3.4059200000000002E-3</v>
      </c>
      <c r="E4671" s="31">
        <v>3.4001299999999999E-3</v>
      </c>
      <c r="F4671" s="31">
        <v>0.99659987000000005</v>
      </c>
      <c r="G4671" s="31">
        <v>84297.803</v>
      </c>
      <c r="H4671" s="31">
        <v>84154.490999999995</v>
      </c>
    </row>
    <row r="4672" spans="1:8" hidden="1">
      <c r="A4672" s="38" t="s">
        <v>9</v>
      </c>
      <c r="B4672" s="31">
        <v>1997</v>
      </c>
      <c r="C4672" s="31">
        <v>18</v>
      </c>
      <c r="D4672" s="31">
        <v>3.7217600000000002E-3</v>
      </c>
      <c r="E4672" s="31">
        <v>3.7148400000000001E-3</v>
      </c>
      <c r="F4672" s="31">
        <v>0.99628516</v>
      </c>
      <c r="G4672" s="31">
        <v>84011.18</v>
      </c>
      <c r="H4672" s="31">
        <v>83855.134999999995</v>
      </c>
    </row>
    <row r="4673" spans="1:8" hidden="1">
      <c r="A4673" s="38" t="s">
        <v>9</v>
      </c>
      <c r="B4673" s="31">
        <v>1997</v>
      </c>
      <c r="C4673" s="31">
        <v>19</v>
      </c>
      <c r="D4673" s="31">
        <v>4.0205700000000002E-3</v>
      </c>
      <c r="E4673" s="31">
        <v>4.0125100000000004E-3</v>
      </c>
      <c r="F4673" s="31">
        <v>0.99598748999999998</v>
      </c>
      <c r="G4673" s="31">
        <v>83699.091</v>
      </c>
      <c r="H4673" s="31">
        <v>83531.168999999994</v>
      </c>
    </row>
    <row r="4674" spans="1:8" hidden="1">
      <c r="A4674" s="38" t="s">
        <v>9</v>
      </c>
      <c r="B4674" s="31">
        <v>1997</v>
      </c>
      <c r="C4674" s="31">
        <v>20</v>
      </c>
      <c r="D4674" s="31">
        <v>4.28146E-3</v>
      </c>
      <c r="E4674" s="31">
        <v>4.2723199999999996E-3</v>
      </c>
      <c r="F4674" s="31">
        <v>0.99572768</v>
      </c>
      <c r="G4674" s="31">
        <v>83363.248000000007</v>
      </c>
      <c r="H4674" s="31">
        <v>83185.171000000002</v>
      </c>
    </row>
    <row r="4675" spans="1:8" hidden="1">
      <c r="A4675" s="38" t="s">
        <v>9</v>
      </c>
      <c r="B4675" s="31">
        <v>1997</v>
      </c>
      <c r="C4675" s="31">
        <v>21</v>
      </c>
      <c r="D4675" s="31">
        <v>4.4869200000000001E-3</v>
      </c>
      <c r="E4675" s="31">
        <v>4.4768799999999999E-3</v>
      </c>
      <c r="F4675" s="31">
        <v>0.99552311999999998</v>
      </c>
      <c r="G4675" s="31">
        <v>83007.093999999997</v>
      </c>
      <c r="H4675" s="31">
        <v>82821.286999999997</v>
      </c>
    </row>
    <row r="4676" spans="1:8" hidden="1">
      <c r="A4676" s="38" t="s">
        <v>9</v>
      </c>
      <c r="B4676" s="31">
        <v>1997</v>
      </c>
      <c r="C4676" s="31">
        <v>22</v>
      </c>
      <c r="D4676" s="31">
        <v>4.63898E-3</v>
      </c>
      <c r="E4676" s="31">
        <v>4.6282399999999996E-3</v>
      </c>
      <c r="F4676" s="31">
        <v>0.99537176000000005</v>
      </c>
      <c r="G4676" s="31">
        <v>82635.481</v>
      </c>
      <c r="H4676" s="31">
        <v>82444.251999999993</v>
      </c>
    </row>
    <row r="4677" spans="1:8" hidden="1">
      <c r="A4677" s="38" t="s">
        <v>9</v>
      </c>
      <c r="B4677" s="31">
        <v>1997</v>
      </c>
      <c r="C4677" s="31">
        <v>23</v>
      </c>
      <c r="D4677" s="31">
        <v>4.7486200000000003E-3</v>
      </c>
      <c r="E4677" s="31">
        <v>4.7373700000000003E-3</v>
      </c>
      <c r="F4677" s="31">
        <v>0.99526263000000004</v>
      </c>
      <c r="G4677" s="31">
        <v>82253.024000000005</v>
      </c>
      <c r="H4677" s="31">
        <v>82058.191999999995</v>
      </c>
    </row>
    <row r="4678" spans="1:8" hidden="1">
      <c r="A4678" s="38" t="s">
        <v>9</v>
      </c>
      <c r="B4678" s="31">
        <v>1997</v>
      </c>
      <c r="C4678" s="31">
        <v>24</v>
      </c>
      <c r="D4678" s="31">
        <v>4.8289099999999996E-3</v>
      </c>
      <c r="E4678" s="31">
        <v>4.8172700000000002E-3</v>
      </c>
      <c r="F4678" s="31">
        <v>0.99518273000000002</v>
      </c>
      <c r="G4678" s="31">
        <v>81863.361000000004</v>
      </c>
      <c r="H4678" s="31">
        <v>81666.180999999997</v>
      </c>
    </row>
    <row r="4679" spans="1:8" hidden="1">
      <c r="A4679" s="38" t="s">
        <v>9</v>
      </c>
      <c r="B4679" s="31">
        <v>1997</v>
      </c>
      <c r="C4679" s="31">
        <v>25</v>
      </c>
      <c r="D4679" s="31">
        <v>4.8950799999999996E-3</v>
      </c>
      <c r="E4679" s="31">
        <v>4.8831300000000003E-3</v>
      </c>
      <c r="F4679" s="31">
        <v>0.99511687000000004</v>
      </c>
      <c r="G4679" s="31">
        <v>81469.001999999993</v>
      </c>
      <c r="H4679" s="31">
        <v>81270.091</v>
      </c>
    </row>
    <row r="4680" spans="1:8" hidden="1">
      <c r="A4680" s="38" t="s">
        <v>9</v>
      </c>
      <c r="B4680" s="31">
        <v>1997</v>
      </c>
      <c r="C4680" s="31">
        <v>26</v>
      </c>
      <c r="D4680" s="31">
        <v>4.9585200000000001E-3</v>
      </c>
      <c r="E4680" s="31">
        <v>4.9462500000000001E-3</v>
      </c>
      <c r="F4680" s="31">
        <v>0.99505374999999996</v>
      </c>
      <c r="G4680" s="31">
        <v>81071.179000000004</v>
      </c>
      <c r="H4680" s="31">
        <v>80870.679000000004</v>
      </c>
    </row>
    <row r="4681" spans="1:8" hidden="1">
      <c r="A4681" s="38" t="s">
        <v>9</v>
      </c>
      <c r="B4681" s="31">
        <v>1997</v>
      </c>
      <c r="C4681" s="31">
        <v>27</v>
      </c>
      <c r="D4681" s="31">
        <v>5.0306999999999999E-3</v>
      </c>
      <c r="E4681" s="31">
        <v>5.0180800000000003E-3</v>
      </c>
      <c r="F4681" s="31">
        <v>0.99498191999999996</v>
      </c>
      <c r="G4681" s="31">
        <v>80670.179999999993</v>
      </c>
      <c r="H4681" s="31">
        <v>80467.774999999994</v>
      </c>
    </row>
    <row r="4682" spans="1:8" hidden="1">
      <c r="A4682" s="38" t="s">
        <v>9</v>
      </c>
      <c r="B4682" s="31">
        <v>1997</v>
      </c>
      <c r="C4682" s="31">
        <v>28</v>
      </c>
      <c r="D4682" s="31">
        <v>5.1153500000000003E-3</v>
      </c>
      <c r="E4682" s="31">
        <v>5.1022999999999997E-3</v>
      </c>
      <c r="F4682" s="31">
        <v>0.9948977</v>
      </c>
      <c r="G4682" s="31">
        <v>80265.370999999999</v>
      </c>
      <c r="H4682" s="31">
        <v>80060.600999999995</v>
      </c>
    </row>
    <row r="4683" spans="1:8" hidden="1">
      <c r="A4683" s="38" t="s">
        <v>9</v>
      </c>
      <c r="B4683" s="31">
        <v>1997</v>
      </c>
      <c r="C4683" s="31">
        <v>29</v>
      </c>
      <c r="D4683" s="31">
        <v>5.2112399999999998E-3</v>
      </c>
      <c r="E4683" s="31">
        <v>5.1977000000000004E-3</v>
      </c>
      <c r="F4683" s="31">
        <v>0.99480230000000003</v>
      </c>
      <c r="G4683" s="31">
        <v>79855.831999999995</v>
      </c>
      <c r="H4683" s="31">
        <v>79648.298999999999</v>
      </c>
    </row>
    <row r="4684" spans="1:8" hidden="1">
      <c r="A4684" s="38" t="s">
        <v>9</v>
      </c>
      <c r="B4684" s="31">
        <v>1997</v>
      </c>
      <c r="C4684" s="31">
        <v>30</v>
      </c>
      <c r="D4684" s="31">
        <v>5.3155900000000002E-3</v>
      </c>
      <c r="E4684" s="31">
        <v>5.3014999999999998E-3</v>
      </c>
      <c r="F4684" s="31">
        <v>0.99469850000000004</v>
      </c>
      <c r="G4684" s="31">
        <v>79440.766000000003</v>
      </c>
      <c r="H4684" s="31">
        <v>79230.187999999995</v>
      </c>
    </row>
    <row r="4685" spans="1:8" hidden="1">
      <c r="A4685" s="38" t="s">
        <v>9</v>
      </c>
      <c r="B4685" s="31">
        <v>1997</v>
      </c>
      <c r="C4685" s="31">
        <v>31</v>
      </c>
      <c r="D4685" s="31">
        <v>5.4214800000000002E-3</v>
      </c>
      <c r="E4685" s="31">
        <v>5.4068299999999996E-3</v>
      </c>
      <c r="F4685" s="31">
        <v>0.99459317000000003</v>
      </c>
      <c r="G4685" s="31">
        <v>79019.61</v>
      </c>
      <c r="H4685" s="31">
        <v>78805.987999999998</v>
      </c>
    </row>
    <row r="4686" spans="1:8" hidden="1">
      <c r="A4686" s="38" t="s">
        <v>9</v>
      </c>
      <c r="B4686" s="31">
        <v>1997</v>
      </c>
      <c r="C4686" s="31">
        <v>32</v>
      </c>
      <c r="D4686" s="31">
        <v>5.5258900000000003E-3</v>
      </c>
      <c r="E4686" s="31">
        <v>5.5106699999999996E-3</v>
      </c>
      <c r="F4686" s="31">
        <v>0.99448932999999995</v>
      </c>
      <c r="G4686" s="31">
        <v>78592.365000000005</v>
      </c>
      <c r="H4686" s="31">
        <v>78375.816999999995</v>
      </c>
    </row>
    <row r="4687" spans="1:8" hidden="1">
      <c r="A4687" s="38" t="s">
        <v>9</v>
      </c>
      <c r="B4687" s="31">
        <v>1997</v>
      </c>
      <c r="C4687" s="31">
        <v>33</v>
      </c>
      <c r="D4687" s="31">
        <v>5.6288700000000002E-3</v>
      </c>
      <c r="E4687" s="31">
        <v>5.6130700000000004E-3</v>
      </c>
      <c r="F4687" s="31">
        <v>0.99438693</v>
      </c>
      <c r="G4687" s="31">
        <v>78159.269</v>
      </c>
      <c r="H4687" s="31">
        <v>77939.911999999997</v>
      </c>
    </row>
    <row r="4688" spans="1:8" hidden="1">
      <c r="A4688" s="38" t="s">
        <v>9</v>
      </c>
      <c r="B4688" s="31">
        <v>1997</v>
      </c>
      <c r="C4688" s="31">
        <v>34</v>
      </c>
      <c r="D4688" s="31">
        <v>5.7359100000000003E-3</v>
      </c>
      <c r="E4688" s="31">
        <v>5.7195099999999997E-3</v>
      </c>
      <c r="F4688" s="31">
        <v>0.99428048999999996</v>
      </c>
      <c r="G4688" s="31">
        <v>77720.554999999993</v>
      </c>
      <c r="H4688" s="31">
        <v>77498.293000000005</v>
      </c>
    </row>
    <row r="4689" spans="1:8" hidden="1">
      <c r="A4689" s="38" t="s">
        <v>9</v>
      </c>
      <c r="B4689" s="31">
        <v>1997</v>
      </c>
      <c r="C4689" s="31">
        <v>35</v>
      </c>
      <c r="D4689" s="31">
        <v>5.8589100000000002E-3</v>
      </c>
      <c r="E4689" s="31">
        <v>5.8418000000000003E-3</v>
      </c>
      <c r="F4689" s="31">
        <v>0.99415819999999999</v>
      </c>
      <c r="G4689" s="31">
        <v>77276.032000000007</v>
      </c>
      <c r="H4689" s="31">
        <v>77050.316000000006</v>
      </c>
    </row>
    <row r="4690" spans="1:8" hidden="1">
      <c r="A4690" s="38" t="s">
        <v>9</v>
      </c>
      <c r="B4690" s="31">
        <v>1997</v>
      </c>
      <c r="C4690" s="31">
        <v>36</v>
      </c>
      <c r="D4690" s="31">
        <v>6.0095599999999997E-3</v>
      </c>
      <c r="E4690" s="31">
        <v>5.9915599999999999E-3</v>
      </c>
      <c r="F4690" s="31">
        <v>0.99400843999999999</v>
      </c>
      <c r="G4690" s="31">
        <v>76824.600999999995</v>
      </c>
      <c r="H4690" s="31">
        <v>76594.451000000001</v>
      </c>
    </row>
    <row r="4691" spans="1:8" hidden="1">
      <c r="A4691" s="38" t="s">
        <v>9</v>
      </c>
      <c r="B4691" s="31">
        <v>1997</v>
      </c>
      <c r="C4691" s="31">
        <v>37</v>
      </c>
      <c r="D4691" s="31">
        <v>6.1992599999999998E-3</v>
      </c>
      <c r="E4691" s="31">
        <v>6.1801099999999999E-3</v>
      </c>
      <c r="F4691" s="31">
        <v>0.99381989000000004</v>
      </c>
      <c r="G4691" s="31">
        <v>76364.301999999996</v>
      </c>
      <c r="H4691" s="31">
        <v>76128.331999999995</v>
      </c>
    </row>
    <row r="4692" spans="1:8" hidden="1">
      <c r="A4692" s="38" t="s">
        <v>9</v>
      </c>
      <c r="B4692" s="31">
        <v>1997</v>
      </c>
      <c r="C4692" s="31">
        <v>38</v>
      </c>
      <c r="D4692" s="31">
        <v>6.4305400000000002E-3</v>
      </c>
      <c r="E4692" s="31">
        <v>6.4099300000000003E-3</v>
      </c>
      <c r="F4692" s="31">
        <v>0.99359006999999999</v>
      </c>
      <c r="G4692" s="31">
        <v>75892.361999999994</v>
      </c>
      <c r="H4692" s="31">
        <v>75649.13</v>
      </c>
    </row>
    <row r="4693" spans="1:8" hidden="1">
      <c r="A4693" s="38" t="s">
        <v>9</v>
      </c>
      <c r="B4693" s="31">
        <v>1997</v>
      </c>
      <c r="C4693" s="31">
        <v>39</v>
      </c>
      <c r="D4693" s="31">
        <v>6.6960400000000003E-3</v>
      </c>
      <c r="E4693" s="31">
        <v>6.6736900000000004E-3</v>
      </c>
      <c r="F4693" s="31">
        <v>0.99332631000000005</v>
      </c>
      <c r="G4693" s="31">
        <v>75405.896999999997</v>
      </c>
      <c r="H4693" s="31">
        <v>75154.278999999995</v>
      </c>
    </row>
    <row r="4694" spans="1:8" hidden="1">
      <c r="A4694" s="38" t="s">
        <v>9</v>
      </c>
      <c r="B4694" s="31">
        <v>1997</v>
      </c>
      <c r="C4694" s="31">
        <v>40</v>
      </c>
      <c r="D4694" s="31">
        <v>6.9786400000000004E-3</v>
      </c>
      <c r="E4694" s="31">
        <v>6.9543699999999996E-3</v>
      </c>
      <c r="F4694" s="31">
        <v>0.99304563000000001</v>
      </c>
      <c r="G4694" s="31">
        <v>74902.660999999993</v>
      </c>
      <c r="H4694" s="31">
        <v>74642.210999999996</v>
      </c>
    </row>
    <row r="4695" spans="1:8" hidden="1">
      <c r="A4695" s="38" t="s">
        <v>9</v>
      </c>
      <c r="B4695" s="31">
        <v>1997</v>
      </c>
      <c r="C4695" s="31">
        <v>41</v>
      </c>
      <c r="D4695" s="31">
        <v>7.25123E-3</v>
      </c>
      <c r="E4695" s="31">
        <v>7.2250400000000003E-3</v>
      </c>
      <c r="F4695" s="31">
        <v>0.99277495999999998</v>
      </c>
      <c r="G4695" s="31">
        <v>74381.759999999995</v>
      </c>
      <c r="H4695" s="31">
        <v>74113.054999999993</v>
      </c>
    </row>
    <row r="4696" spans="1:8" hidden="1">
      <c r="A4696" s="38" t="s">
        <v>9</v>
      </c>
      <c r="B4696" s="31">
        <v>1997</v>
      </c>
      <c r="C4696" s="31">
        <v>42</v>
      </c>
      <c r="D4696" s="31">
        <v>7.4947900000000003E-3</v>
      </c>
      <c r="E4696" s="31">
        <v>7.4668099999999999E-3</v>
      </c>
      <c r="F4696" s="31">
        <v>0.99253318999999995</v>
      </c>
      <c r="G4696" s="31">
        <v>73844.349000000002</v>
      </c>
      <c r="H4696" s="31">
        <v>73568.659</v>
      </c>
    </row>
    <row r="4697" spans="1:8" hidden="1">
      <c r="A4697" s="38" t="s">
        <v>9</v>
      </c>
      <c r="B4697" s="31">
        <v>1997</v>
      </c>
      <c r="C4697" s="31">
        <v>43</v>
      </c>
      <c r="D4697" s="31">
        <v>7.7026999999999998E-3</v>
      </c>
      <c r="E4697" s="31">
        <v>7.6731500000000001E-3</v>
      </c>
      <c r="F4697" s="31">
        <v>0.99232684999999998</v>
      </c>
      <c r="G4697" s="31">
        <v>73292.967999999993</v>
      </c>
      <c r="H4697" s="31">
        <v>73011.774000000005</v>
      </c>
    </row>
    <row r="4698" spans="1:8" hidden="1">
      <c r="A4698" s="38" t="s">
        <v>9</v>
      </c>
      <c r="B4698" s="31">
        <v>1997</v>
      </c>
      <c r="C4698" s="31">
        <v>44</v>
      </c>
      <c r="D4698" s="31">
        <v>7.8892900000000002E-3</v>
      </c>
      <c r="E4698" s="31">
        <v>7.8583000000000004E-3</v>
      </c>
      <c r="F4698" s="31">
        <v>0.99214170000000002</v>
      </c>
      <c r="G4698" s="31">
        <v>72730.58</v>
      </c>
      <c r="H4698" s="31">
        <v>72444.811000000002</v>
      </c>
    </row>
    <row r="4699" spans="1:8" hidden="1">
      <c r="A4699" s="38" t="s">
        <v>9</v>
      </c>
      <c r="B4699" s="31">
        <v>1997</v>
      </c>
      <c r="C4699" s="31">
        <v>45</v>
      </c>
      <c r="D4699" s="31">
        <v>8.0879699999999999E-3</v>
      </c>
      <c r="E4699" s="31">
        <v>8.0554000000000008E-3</v>
      </c>
      <c r="F4699" s="31">
        <v>0.99194459999999995</v>
      </c>
      <c r="G4699" s="31">
        <v>72159.042000000001</v>
      </c>
      <c r="H4699" s="31">
        <v>71868.407000000007</v>
      </c>
    </row>
    <row r="4700" spans="1:8" hidden="1">
      <c r="A4700" s="38" t="s">
        <v>9</v>
      </c>
      <c r="B4700" s="31">
        <v>1997</v>
      </c>
      <c r="C4700" s="31">
        <v>46</v>
      </c>
      <c r="D4700" s="31">
        <v>8.3357499999999994E-3</v>
      </c>
      <c r="E4700" s="31">
        <v>8.3011500000000002E-3</v>
      </c>
      <c r="F4700" s="31">
        <v>0.99169885000000002</v>
      </c>
      <c r="G4700" s="31">
        <v>71577.771999999997</v>
      </c>
      <c r="H4700" s="31">
        <v>71280.683000000005</v>
      </c>
    </row>
    <row r="4701" spans="1:8" hidden="1">
      <c r="A4701" s="38" t="s">
        <v>9</v>
      </c>
      <c r="B4701" s="31">
        <v>1997</v>
      </c>
      <c r="C4701" s="31">
        <v>47</v>
      </c>
      <c r="D4701" s="31">
        <v>8.6728800000000009E-3</v>
      </c>
      <c r="E4701" s="31">
        <v>8.6354399999999994E-3</v>
      </c>
      <c r="F4701" s="31">
        <v>0.99136455999999995</v>
      </c>
      <c r="G4701" s="31">
        <v>70983.593999999997</v>
      </c>
      <c r="H4701" s="31">
        <v>70677.107000000004</v>
      </c>
    </row>
    <row r="4702" spans="1:8" hidden="1">
      <c r="A4702" s="38" t="s">
        <v>9</v>
      </c>
      <c r="B4702" s="31">
        <v>1997</v>
      </c>
      <c r="C4702" s="31">
        <v>48</v>
      </c>
      <c r="D4702" s="31">
        <v>9.1240599999999998E-3</v>
      </c>
      <c r="E4702" s="31">
        <v>9.0826199999999996E-3</v>
      </c>
      <c r="F4702" s="31">
        <v>0.99091737999999996</v>
      </c>
      <c r="G4702" s="31">
        <v>70370.62</v>
      </c>
      <c r="H4702" s="31">
        <v>70051.044999999998</v>
      </c>
    </row>
    <row r="4703" spans="1:8" hidden="1">
      <c r="A4703" s="38" t="s">
        <v>9</v>
      </c>
      <c r="B4703" s="31">
        <v>1997</v>
      </c>
      <c r="C4703" s="31">
        <v>49</v>
      </c>
      <c r="D4703" s="31">
        <v>9.6952600000000007E-3</v>
      </c>
      <c r="E4703" s="31">
        <v>9.6484899999999992E-3</v>
      </c>
      <c r="F4703" s="31">
        <v>0.99035150999999999</v>
      </c>
      <c r="G4703" s="31">
        <v>69731.47</v>
      </c>
      <c r="H4703" s="31">
        <v>69395.069000000003</v>
      </c>
    </row>
    <row r="4704" spans="1:8" hidden="1">
      <c r="A4704" s="38" t="s">
        <v>9</v>
      </c>
      <c r="B4704" s="31">
        <v>1997</v>
      </c>
      <c r="C4704" s="31">
        <v>50</v>
      </c>
      <c r="D4704" s="31">
        <v>1.036687E-2</v>
      </c>
      <c r="E4704" s="31">
        <v>1.031341E-2</v>
      </c>
      <c r="F4704" s="31">
        <v>0.98968659000000003</v>
      </c>
      <c r="G4704" s="31">
        <v>69058.667000000001</v>
      </c>
      <c r="H4704" s="31">
        <v>68702.551999999996</v>
      </c>
    </row>
    <row r="4705" spans="1:8" hidden="1">
      <c r="A4705" s="38" t="s">
        <v>9</v>
      </c>
      <c r="B4705" s="31">
        <v>1997</v>
      </c>
      <c r="C4705" s="31">
        <v>51</v>
      </c>
      <c r="D4705" s="31">
        <v>1.1088529999999999E-2</v>
      </c>
      <c r="E4705" s="31">
        <v>1.102739E-2</v>
      </c>
      <c r="F4705" s="31">
        <v>0.98897261000000003</v>
      </c>
      <c r="G4705" s="31">
        <v>68346.437000000005</v>
      </c>
      <c r="H4705" s="31">
        <v>67969.595000000001</v>
      </c>
    </row>
    <row r="4706" spans="1:8" hidden="1">
      <c r="A4706" s="38" t="s">
        <v>9</v>
      </c>
      <c r="B4706" s="31">
        <v>1997</v>
      </c>
      <c r="C4706" s="31">
        <v>52</v>
      </c>
      <c r="D4706" s="31">
        <v>1.1816999999999999E-2</v>
      </c>
      <c r="E4706" s="31">
        <v>1.1747580000000001E-2</v>
      </c>
      <c r="F4706" s="31">
        <v>0.98825242000000002</v>
      </c>
      <c r="G4706" s="31">
        <v>67592.754000000001</v>
      </c>
      <c r="H4706" s="31">
        <v>67195.728000000003</v>
      </c>
    </row>
    <row r="4707" spans="1:8" hidden="1">
      <c r="A4707" s="38" t="s">
        <v>9</v>
      </c>
      <c r="B4707" s="31">
        <v>1997</v>
      </c>
      <c r="C4707" s="31">
        <v>53</v>
      </c>
      <c r="D4707" s="31">
        <v>1.2521239999999999E-2</v>
      </c>
      <c r="E4707" s="31">
        <v>1.2443330000000001E-2</v>
      </c>
      <c r="F4707" s="31">
        <v>0.98755667000000003</v>
      </c>
      <c r="G4707" s="31">
        <v>66798.702000000005</v>
      </c>
      <c r="H4707" s="31">
        <v>66383.103000000003</v>
      </c>
    </row>
    <row r="4708" spans="1:8" hidden="1">
      <c r="A4708" s="38" t="s">
        <v>9</v>
      </c>
      <c r="B4708" s="31">
        <v>1997</v>
      </c>
      <c r="C4708" s="31">
        <v>54</v>
      </c>
      <c r="D4708" s="31">
        <v>1.319655E-2</v>
      </c>
      <c r="E4708" s="31">
        <v>1.311004E-2</v>
      </c>
      <c r="F4708" s="31">
        <v>0.98688995999999996</v>
      </c>
      <c r="G4708" s="31">
        <v>65967.504000000001</v>
      </c>
      <c r="H4708" s="31">
        <v>65535.084999999999</v>
      </c>
    </row>
    <row r="4709" spans="1:8" hidden="1">
      <c r="A4709" s="38" t="s">
        <v>9</v>
      </c>
      <c r="B4709" s="31">
        <v>1997</v>
      </c>
      <c r="C4709" s="31">
        <v>55</v>
      </c>
      <c r="D4709" s="31">
        <v>1.3882139999999999E-2</v>
      </c>
      <c r="E4709" s="31">
        <v>1.378645E-2</v>
      </c>
      <c r="F4709" s="31">
        <v>0.98621354999999999</v>
      </c>
      <c r="G4709" s="31">
        <v>65102.667000000001</v>
      </c>
      <c r="H4709" s="31">
        <v>64653.898999999998</v>
      </c>
    </row>
    <row r="4710" spans="1:8" hidden="1">
      <c r="A4710" s="38" t="s">
        <v>9</v>
      </c>
      <c r="B4710" s="31">
        <v>1997</v>
      </c>
      <c r="C4710" s="31">
        <v>56</v>
      </c>
      <c r="D4710" s="31">
        <v>1.4637580000000001E-2</v>
      </c>
      <c r="E4710" s="31">
        <v>1.4531229999999999E-2</v>
      </c>
      <c r="F4710" s="31">
        <v>0.98546876999999999</v>
      </c>
      <c r="G4710" s="31">
        <v>64205.131999999998</v>
      </c>
      <c r="H4710" s="31">
        <v>63738.642</v>
      </c>
    </row>
    <row r="4711" spans="1:8" hidden="1">
      <c r="A4711" s="38" t="s">
        <v>9</v>
      </c>
      <c r="B4711" s="31">
        <v>1997</v>
      </c>
      <c r="C4711" s="31">
        <v>57</v>
      </c>
      <c r="D4711" s="31">
        <v>1.553466E-2</v>
      </c>
      <c r="E4711" s="31">
        <v>1.541493E-2</v>
      </c>
      <c r="F4711" s="31">
        <v>0.98458506999999995</v>
      </c>
      <c r="G4711" s="31">
        <v>63272.152999999998</v>
      </c>
      <c r="H4711" s="31">
        <v>62784.485000000001</v>
      </c>
    </row>
    <row r="4712" spans="1:8" hidden="1">
      <c r="A4712" s="38" t="s">
        <v>9</v>
      </c>
      <c r="B4712" s="31">
        <v>1997</v>
      </c>
      <c r="C4712" s="31">
        <v>58</v>
      </c>
      <c r="D4712" s="31">
        <v>1.6637019999999999E-2</v>
      </c>
      <c r="E4712" s="31">
        <v>1.649977E-2</v>
      </c>
      <c r="F4712" s="31">
        <v>0.98350022999999998</v>
      </c>
      <c r="G4712" s="31">
        <v>62296.817000000003</v>
      </c>
      <c r="H4712" s="31">
        <v>61782.875</v>
      </c>
    </row>
    <row r="4713" spans="1:8" hidden="1">
      <c r="A4713" s="38" t="s">
        <v>9</v>
      </c>
      <c r="B4713" s="31">
        <v>1997</v>
      </c>
      <c r="C4713" s="31">
        <v>59</v>
      </c>
      <c r="D4713" s="31">
        <v>1.7978609999999999E-2</v>
      </c>
      <c r="E4713" s="31">
        <v>1.781843E-2</v>
      </c>
      <c r="F4713" s="31">
        <v>0.98218156999999995</v>
      </c>
      <c r="G4713" s="31">
        <v>61268.934000000001</v>
      </c>
      <c r="H4713" s="31">
        <v>60723.074999999997</v>
      </c>
    </row>
    <row r="4714" spans="1:8" hidden="1">
      <c r="A4714" s="38" t="s">
        <v>9</v>
      </c>
      <c r="B4714" s="31">
        <v>1997</v>
      </c>
      <c r="C4714" s="31">
        <v>60</v>
      </c>
      <c r="D4714" s="31">
        <v>1.9570279999999999E-2</v>
      </c>
      <c r="E4714" s="31">
        <v>1.9380640000000001E-2</v>
      </c>
      <c r="F4714" s="31">
        <v>0.98061936000000005</v>
      </c>
      <c r="G4714" s="31">
        <v>60177.216999999997</v>
      </c>
      <c r="H4714" s="31">
        <v>59594.080999999998</v>
      </c>
    </row>
    <row r="4715" spans="1:8" hidden="1">
      <c r="A4715" s="38" t="s">
        <v>9</v>
      </c>
      <c r="B4715" s="31">
        <v>1997</v>
      </c>
      <c r="C4715" s="31">
        <v>61</v>
      </c>
      <c r="D4715" s="31">
        <v>2.1384810000000001E-2</v>
      </c>
      <c r="E4715" s="31">
        <v>2.1158570000000002E-2</v>
      </c>
      <c r="F4715" s="31">
        <v>0.97884143000000001</v>
      </c>
      <c r="G4715" s="31">
        <v>59010.945</v>
      </c>
      <c r="H4715" s="31">
        <v>58386.650999999998</v>
      </c>
    </row>
    <row r="4716" spans="1:8" hidden="1">
      <c r="A4716" s="38" t="s">
        <v>9</v>
      </c>
      <c r="B4716" s="31">
        <v>1997</v>
      </c>
      <c r="C4716" s="31">
        <v>62</v>
      </c>
      <c r="D4716" s="31">
        <v>2.3381510000000001E-2</v>
      </c>
      <c r="E4716" s="31">
        <v>2.3111320000000001E-2</v>
      </c>
      <c r="F4716" s="31">
        <v>0.97688867999999995</v>
      </c>
      <c r="G4716" s="31">
        <v>57762.357000000004</v>
      </c>
      <c r="H4716" s="31">
        <v>57094.875</v>
      </c>
    </row>
    <row r="4717" spans="1:8" hidden="1">
      <c r="A4717" s="38" t="s">
        <v>9</v>
      </c>
      <c r="B4717" s="31">
        <v>1997</v>
      </c>
      <c r="C4717" s="31">
        <v>63</v>
      </c>
      <c r="D4717" s="31">
        <v>2.5529340000000001E-2</v>
      </c>
      <c r="E4717" s="31">
        <v>2.520758E-2</v>
      </c>
      <c r="F4717" s="31">
        <v>0.97479241999999999</v>
      </c>
      <c r="G4717" s="31">
        <v>56427.392999999996</v>
      </c>
      <c r="H4717" s="31">
        <v>55716.194000000003</v>
      </c>
    </row>
    <row r="4718" spans="1:8" hidden="1">
      <c r="A4718" s="38" t="s">
        <v>9</v>
      </c>
      <c r="B4718" s="31">
        <v>1997</v>
      </c>
      <c r="C4718" s="31">
        <v>64</v>
      </c>
      <c r="D4718" s="31">
        <v>2.7814800000000001E-2</v>
      </c>
      <c r="E4718" s="31">
        <v>2.7433280000000001E-2</v>
      </c>
      <c r="F4718" s="31">
        <v>0.97256672</v>
      </c>
      <c r="G4718" s="31">
        <v>55004.995000000003</v>
      </c>
      <c r="H4718" s="31">
        <v>54250.510999999999</v>
      </c>
    </row>
    <row r="4719" spans="1:8" hidden="1">
      <c r="A4719" s="38" t="s">
        <v>9</v>
      </c>
      <c r="B4719" s="31">
        <v>1997</v>
      </c>
      <c r="C4719" s="31">
        <v>65</v>
      </c>
      <c r="D4719" s="31">
        <v>3.0272190000000001E-2</v>
      </c>
      <c r="E4719" s="31">
        <v>2.9820820000000001E-2</v>
      </c>
      <c r="F4719" s="31">
        <v>0.97017918000000003</v>
      </c>
      <c r="G4719" s="31">
        <v>53496.027999999998</v>
      </c>
      <c r="H4719" s="31">
        <v>52698.38</v>
      </c>
    </row>
    <row r="4720" spans="1:8" hidden="1">
      <c r="A4720" s="38" t="s">
        <v>9</v>
      </c>
      <c r="B4720" s="31">
        <v>1997</v>
      </c>
      <c r="C4720" s="31">
        <v>66</v>
      </c>
      <c r="D4720" s="31">
        <v>3.2962310000000002E-2</v>
      </c>
      <c r="E4720" s="31">
        <v>3.2427860000000003E-2</v>
      </c>
      <c r="F4720" s="31">
        <v>0.96757214000000002</v>
      </c>
      <c r="G4720" s="31">
        <v>51900.732000000004</v>
      </c>
      <c r="H4720" s="31">
        <v>51059.216999999997</v>
      </c>
    </row>
    <row r="4721" spans="1:8" hidden="1">
      <c r="A4721" s="38" t="s">
        <v>9</v>
      </c>
      <c r="B4721" s="31">
        <v>1997</v>
      </c>
      <c r="C4721" s="31">
        <v>67</v>
      </c>
      <c r="D4721" s="31">
        <v>3.5964690000000001E-2</v>
      </c>
      <c r="E4721" s="31">
        <v>3.5329390000000002E-2</v>
      </c>
      <c r="F4721" s="31">
        <v>0.96467060999999998</v>
      </c>
      <c r="G4721" s="31">
        <v>50217.701999999997</v>
      </c>
      <c r="H4721" s="31">
        <v>49330.622000000003</v>
      </c>
    </row>
    <row r="4722" spans="1:8" hidden="1">
      <c r="A4722" s="38" t="s">
        <v>9</v>
      </c>
      <c r="B4722" s="31">
        <v>1997</v>
      </c>
      <c r="C4722" s="31">
        <v>68</v>
      </c>
      <c r="D4722" s="31">
        <v>3.9359190000000002E-2</v>
      </c>
      <c r="E4722" s="31">
        <v>3.8599559999999998E-2</v>
      </c>
      <c r="F4722" s="31">
        <v>0.96140044000000002</v>
      </c>
      <c r="G4722" s="31">
        <v>48443.542000000001</v>
      </c>
      <c r="H4722" s="31">
        <v>47508.591999999997</v>
      </c>
    </row>
    <row r="4723" spans="1:8" hidden="1">
      <c r="A4723" s="38" t="s">
        <v>9</v>
      </c>
      <c r="B4723" s="31">
        <v>1997</v>
      </c>
      <c r="C4723" s="31">
        <v>69</v>
      </c>
      <c r="D4723" s="31">
        <v>4.3179420000000003E-2</v>
      </c>
      <c r="E4723" s="31">
        <v>4.2266890000000001E-2</v>
      </c>
      <c r="F4723" s="31">
        <v>0.95773311000000005</v>
      </c>
      <c r="G4723" s="31">
        <v>46573.642</v>
      </c>
      <c r="H4723" s="31">
        <v>45589.381000000001</v>
      </c>
    </row>
    <row r="4724" spans="1:8" hidden="1">
      <c r="A4724" s="38" t="s">
        <v>9</v>
      </c>
      <c r="B4724" s="31">
        <v>1997</v>
      </c>
      <c r="C4724" s="31">
        <v>70</v>
      </c>
      <c r="D4724" s="31">
        <v>4.7437760000000002E-2</v>
      </c>
      <c r="E4724" s="31">
        <v>4.6338659999999997E-2</v>
      </c>
      <c r="F4724" s="31">
        <v>0.95366134000000002</v>
      </c>
      <c r="G4724" s="31">
        <v>44605.118999999999</v>
      </c>
      <c r="H4724" s="31">
        <v>43571.648000000001</v>
      </c>
    </row>
    <row r="4725" spans="1:8" hidden="1">
      <c r="A4725" s="38" t="s">
        <v>9</v>
      </c>
      <c r="B4725" s="31">
        <v>1997</v>
      </c>
      <c r="C4725" s="31">
        <v>71</v>
      </c>
      <c r="D4725" s="31">
        <v>5.2142679999999997E-2</v>
      </c>
      <c r="E4725" s="31">
        <v>5.0817790000000002E-2</v>
      </c>
      <c r="F4725" s="31">
        <v>0.94918221000000003</v>
      </c>
      <c r="G4725" s="31">
        <v>42538.178</v>
      </c>
      <c r="H4725" s="31">
        <v>41457.33</v>
      </c>
    </row>
    <row r="4726" spans="1:8" hidden="1">
      <c r="A4726" s="38" t="s">
        <v>9</v>
      </c>
      <c r="B4726" s="31">
        <v>1997</v>
      </c>
      <c r="C4726" s="31">
        <v>72</v>
      </c>
      <c r="D4726" s="31">
        <v>5.7271919999999997E-2</v>
      </c>
      <c r="E4726" s="31">
        <v>5.5677539999999998E-2</v>
      </c>
      <c r="F4726" s="31">
        <v>0.94432245999999997</v>
      </c>
      <c r="G4726" s="31">
        <v>40376.482000000004</v>
      </c>
      <c r="H4726" s="31">
        <v>39252.449999999997</v>
      </c>
    </row>
    <row r="4727" spans="1:8" hidden="1">
      <c r="A4727" s="38" t="s">
        <v>9</v>
      </c>
      <c r="B4727" s="31">
        <v>1997</v>
      </c>
      <c r="C4727" s="31">
        <v>73</v>
      </c>
      <c r="D4727" s="31">
        <v>6.2797889999999995E-2</v>
      </c>
      <c r="E4727" s="31">
        <v>6.0886129999999997E-2</v>
      </c>
      <c r="F4727" s="31">
        <v>0.93911387000000002</v>
      </c>
      <c r="G4727" s="31">
        <v>38128.417999999998</v>
      </c>
      <c r="H4727" s="31">
        <v>36967.673000000003</v>
      </c>
    </row>
    <row r="4728" spans="1:8" hidden="1">
      <c r="A4728" s="38" t="s">
        <v>9</v>
      </c>
      <c r="B4728" s="31">
        <v>1997</v>
      </c>
      <c r="C4728" s="31">
        <v>74</v>
      </c>
      <c r="D4728" s="31">
        <v>6.8748240000000002E-2</v>
      </c>
      <c r="E4728" s="31">
        <v>6.6463610000000006E-2</v>
      </c>
      <c r="F4728" s="31">
        <v>0.93353638999999999</v>
      </c>
      <c r="G4728" s="31">
        <v>35806.927000000003</v>
      </c>
      <c r="H4728" s="31">
        <v>34616.998</v>
      </c>
    </row>
    <row r="4729" spans="1:8" hidden="1">
      <c r="A4729" s="38" t="s">
        <v>9</v>
      </c>
      <c r="B4729" s="31">
        <v>1997</v>
      </c>
      <c r="C4729" s="31">
        <v>75</v>
      </c>
      <c r="D4729" s="31">
        <v>7.5203160000000005E-2</v>
      </c>
      <c r="E4729" s="31">
        <v>7.2477879999999995E-2</v>
      </c>
      <c r="F4729" s="31">
        <v>0.92752212000000001</v>
      </c>
      <c r="G4729" s="31">
        <v>33427.069000000003</v>
      </c>
      <c r="H4729" s="31">
        <v>32215.707999999999</v>
      </c>
    </row>
    <row r="4730" spans="1:8" hidden="1">
      <c r="A4730" s="38" t="s">
        <v>9</v>
      </c>
      <c r="B4730" s="31">
        <v>1997</v>
      </c>
      <c r="C4730" s="31">
        <v>76</v>
      </c>
      <c r="D4730" s="31">
        <v>8.2278500000000004E-2</v>
      </c>
      <c r="E4730" s="31">
        <v>7.9027379999999994E-2</v>
      </c>
      <c r="F4730" s="31">
        <v>0.92097262000000002</v>
      </c>
      <c r="G4730" s="31">
        <v>31004.346000000001</v>
      </c>
      <c r="H4730" s="31">
        <v>29779.25</v>
      </c>
    </row>
    <row r="4731" spans="1:8" hidden="1">
      <c r="A4731" s="38" t="s">
        <v>9</v>
      </c>
      <c r="B4731" s="31">
        <v>1997</v>
      </c>
      <c r="C4731" s="31">
        <v>77</v>
      </c>
      <c r="D4731" s="31">
        <v>9.0136569999999999E-2</v>
      </c>
      <c r="E4731" s="31">
        <v>8.6249450000000005E-2</v>
      </c>
      <c r="F4731" s="31">
        <v>0.91375055000000005</v>
      </c>
      <c r="G4731" s="31">
        <v>28554.153999999999</v>
      </c>
      <c r="H4731" s="31">
        <v>27322.763999999999</v>
      </c>
    </row>
    <row r="4732" spans="1:8" hidden="1">
      <c r="A4732" s="38" t="s">
        <v>9</v>
      </c>
      <c r="B4732" s="31">
        <v>1997</v>
      </c>
      <c r="C4732" s="31">
        <v>78</v>
      </c>
      <c r="D4732" s="31">
        <v>9.8928370000000002E-2</v>
      </c>
      <c r="E4732" s="31">
        <v>9.4265600000000005E-2</v>
      </c>
      <c r="F4732" s="31">
        <v>0.90573440000000005</v>
      </c>
      <c r="G4732" s="31">
        <v>26091.374</v>
      </c>
      <c r="H4732" s="31">
        <v>24861.614000000001</v>
      </c>
    </row>
    <row r="4733" spans="1:8" hidden="1">
      <c r="A4733" s="38" t="s">
        <v>9</v>
      </c>
      <c r="B4733" s="31">
        <v>1997</v>
      </c>
      <c r="C4733" s="31">
        <v>79</v>
      </c>
      <c r="D4733" s="31">
        <v>0.10872032</v>
      </c>
      <c r="E4733" s="31">
        <v>0.10311497999999999</v>
      </c>
      <c r="F4733" s="31">
        <v>0.89688502000000003</v>
      </c>
      <c r="G4733" s="31">
        <v>23631.855</v>
      </c>
      <c r="H4733" s="31">
        <v>22413.455999999998</v>
      </c>
    </row>
    <row r="4734" spans="1:8" hidden="1">
      <c r="A4734" s="38" t="s">
        <v>9</v>
      </c>
      <c r="B4734" s="31">
        <v>1997</v>
      </c>
      <c r="C4734" s="31">
        <v>80</v>
      </c>
      <c r="D4734" s="31">
        <v>0.11952408</v>
      </c>
      <c r="E4734" s="31">
        <v>0.11278388</v>
      </c>
      <c r="F4734" s="31">
        <v>0.88721612000000005</v>
      </c>
      <c r="G4734" s="31">
        <v>21195.057000000001</v>
      </c>
      <c r="H4734" s="31">
        <v>19999.826000000001</v>
      </c>
    </row>
    <row r="4735" spans="1:8" hidden="1">
      <c r="A4735" s="38" t="s">
        <v>9</v>
      </c>
      <c r="B4735" s="31">
        <v>1997</v>
      </c>
      <c r="C4735" s="31">
        <v>81</v>
      </c>
      <c r="D4735" s="31">
        <v>0.13127611</v>
      </c>
      <c r="E4735" s="31">
        <v>0.12319015</v>
      </c>
      <c r="F4735" s="31">
        <v>0.87680985</v>
      </c>
      <c r="G4735" s="31">
        <v>18804.596000000001</v>
      </c>
      <c r="H4735" s="31">
        <v>17646.325000000001</v>
      </c>
    </row>
    <row r="4736" spans="1:8" hidden="1">
      <c r="A4736" s="38" t="s">
        <v>9</v>
      </c>
      <c r="B4736" s="31">
        <v>1997</v>
      </c>
      <c r="C4736" s="31">
        <v>82</v>
      </c>
      <c r="D4736" s="31">
        <v>0.14389099</v>
      </c>
      <c r="E4736" s="31">
        <v>0.13423349000000001</v>
      </c>
      <c r="F4736" s="31">
        <v>0.86576651000000004</v>
      </c>
      <c r="G4736" s="31">
        <v>16488.055</v>
      </c>
      <c r="H4736" s="31">
        <v>15381.43</v>
      </c>
    </row>
    <row r="4737" spans="1:8" hidden="1">
      <c r="A4737" s="38" t="s">
        <v>9</v>
      </c>
      <c r="B4737" s="31">
        <v>1997</v>
      </c>
      <c r="C4737" s="31">
        <v>83</v>
      </c>
      <c r="D4737" s="31">
        <v>0.15727830000000001</v>
      </c>
      <c r="E4737" s="31">
        <v>0.14581178</v>
      </c>
      <c r="F4737" s="31">
        <v>0.85418822000000005</v>
      </c>
      <c r="G4737" s="31">
        <v>14274.806</v>
      </c>
      <c r="H4737" s="31">
        <v>13234.088</v>
      </c>
    </row>
    <row r="4738" spans="1:8" hidden="1">
      <c r="A4738" s="38" t="s">
        <v>9</v>
      </c>
      <c r="B4738" s="31">
        <v>1997</v>
      </c>
      <c r="C4738" s="31">
        <v>84</v>
      </c>
      <c r="D4738" s="31">
        <v>0.17141062000000001</v>
      </c>
      <c r="E4738" s="31">
        <v>0.15787951</v>
      </c>
      <c r="F4738" s="31">
        <v>0.84212049</v>
      </c>
      <c r="G4738" s="31">
        <v>12193.370999999999</v>
      </c>
      <c r="H4738" s="31">
        <v>11230.829</v>
      </c>
    </row>
    <row r="4739" spans="1:8" hidden="1">
      <c r="A4739" s="38" t="s">
        <v>9</v>
      </c>
      <c r="B4739" s="31">
        <v>1997</v>
      </c>
      <c r="C4739" s="31">
        <v>85</v>
      </c>
      <c r="D4739" s="31">
        <v>0.18637449</v>
      </c>
      <c r="E4739" s="31">
        <v>0.17048725000000001</v>
      </c>
      <c r="F4739" s="31">
        <v>0.82951275000000002</v>
      </c>
      <c r="G4739" s="31">
        <v>10268.287</v>
      </c>
      <c r="H4739" s="31">
        <v>9392.9809999999998</v>
      </c>
    </row>
    <row r="4740" spans="1:8" hidden="1">
      <c r="A4740" s="38" t="s">
        <v>9</v>
      </c>
      <c r="B4740" s="31">
        <v>1997</v>
      </c>
      <c r="C4740" s="31">
        <v>86</v>
      </c>
      <c r="D4740" s="31">
        <v>0.20227533</v>
      </c>
      <c r="E4740" s="31">
        <v>0.18369668</v>
      </c>
      <c r="F4740" s="31">
        <v>0.81630332000000005</v>
      </c>
      <c r="G4740" s="31">
        <v>8517.6749999999993</v>
      </c>
      <c r="H4740" s="31">
        <v>7735.3410000000003</v>
      </c>
    </row>
    <row r="4741" spans="1:8" hidden="1">
      <c r="A4741" s="38" t="s">
        <v>9</v>
      </c>
      <c r="B4741" s="31">
        <v>1997</v>
      </c>
      <c r="C4741" s="31">
        <v>87</v>
      </c>
      <c r="D4741" s="31">
        <v>0.21927163999999999</v>
      </c>
      <c r="E4741" s="31">
        <v>0.19760685</v>
      </c>
      <c r="F4741" s="31">
        <v>0.80239315</v>
      </c>
      <c r="G4741" s="31">
        <v>6953.0069999999996</v>
      </c>
      <c r="H4741" s="31">
        <v>6266.0259999999998</v>
      </c>
    </row>
    <row r="4742" spans="1:8" hidden="1">
      <c r="A4742" s="38" t="s">
        <v>9</v>
      </c>
      <c r="B4742" s="31">
        <v>1997</v>
      </c>
      <c r="C4742" s="31">
        <v>88</v>
      </c>
      <c r="D4742" s="31">
        <v>0.23748083</v>
      </c>
      <c r="E4742" s="31">
        <v>0.21227519</v>
      </c>
      <c r="F4742" s="31">
        <v>0.78772481000000005</v>
      </c>
      <c r="G4742" s="31">
        <v>5579.0450000000001</v>
      </c>
      <c r="H4742" s="31">
        <v>4986.8980000000001</v>
      </c>
    </row>
    <row r="4743" spans="1:8" hidden="1">
      <c r="A4743" s="38" t="s">
        <v>9</v>
      </c>
      <c r="B4743" s="31">
        <v>1997</v>
      </c>
      <c r="C4743" s="31">
        <v>89</v>
      </c>
      <c r="D4743" s="31">
        <v>0.25702290999999999</v>
      </c>
      <c r="E4743" s="31">
        <v>0.22775392</v>
      </c>
      <c r="F4743" s="31">
        <v>0.77224607999999995</v>
      </c>
      <c r="G4743" s="31">
        <v>4394.7520000000004</v>
      </c>
      <c r="H4743" s="31">
        <v>3894.2910000000002</v>
      </c>
    </row>
    <row r="4744" spans="1:8" hidden="1">
      <c r="A4744" s="38" t="s">
        <v>9</v>
      </c>
      <c r="B4744" s="31">
        <v>1997</v>
      </c>
      <c r="C4744" s="31">
        <v>90</v>
      </c>
      <c r="D4744" s="31">
        <v>0.27795581000000003</v>
      </c>
      <c r="E4744" s="31">
        <v>0.24403969</v>
      </c>
      <c r="F4744" s="31">
        <v>0.75596030999999997</v>
      </c>
      <c r="G4744" s="31">
        <v>3393.83</v>
      </c>
      <c r="H4744" s="31">
        <v>2979.7150000000001</v>
      </c>
    </row>
    <row r="4745" spans="1:8" hidden="1">
      <c r="A4745" s="38" t="s">
        <v>9</v>
      </c>
      <c r="B4745" s="31">
        <v>1997</v>
      </c>
      <c r="C4745" s="31">
        <v>91</v>
      </c>
      <c r="D4745" s="31">
        <v>0.30038800999999998</v>
      </c>
      <c r="E4745" s="31">
        <v>0.26116291000000003</v>
      </c>
      <c r="F4745" s="31">
        <v>0.73883708999999997</v>
      </c>
      <c r="G4745" s="31">
        <v>2565.6010000000001</v>
      </c>
      <c r="H4745" s="31">
        <v>2230.5810000000001</v>
      </c>
    </row>
    <row r="4746" spans="1:8" hidden="1">
      <c r="A4746" s="38" t="s">
        <v>9</v>
      </c>
      <c r="B4746" s="31">
        <v>1997</v>
      </c>
      <c r="C4746" s="31">
        <v>92</v>
      </c>
      <c r="D4746" s="31">
        <v>0.32449689999999998</v>
      </c>
      <c r="E4746" s="31">
        <v>0.27919753000000003</v>
      </c>
      <c r="F4746" s="31">
        <v>0.72080246999999997</v>
      </c>
      <c r="G4746" s="31">
        <v>1895.5609999999999</v>
      </c>
      <c r="H4746" s="31">
        <v>1630.943</v>
      </c>
    </row>
    <row r="4747" spans="1:8" hidden="1">
      <c r="A4747" s="38" t="s">
        <v>9</v>
      </c>
      <c r="B4747" s="31">
        <v>1997</v>
      </c>
      <c r="C4747" s="31">
        <v>93</v>
      </c>
      <c r="D4747" s="31">
        <v>0.35023470000000001</v>
      </c>
      <c r="E4747" s="31">
        <v>0.29804232000000003</v>
      </c>
      <c r="F4747" s="31">
        <v>0.70195768000000003</v>
      </c>
      <c r="G4747" s="31">
        <v>1366.325</v>
      </c>
      <c r="H4747" s="31">
        <v>1162.7139999999999</v>
      </c>
    </row>
    <row r="4748" spans="1:8" hidden="1">
      <c r="A4748" s="38" t="s">
        <v>9</v>
      </c>
      <c r="B4748" s="31">
        <v>1997</v>
      </c>
      <c r="C4748" s="31">
        <v>94</v>
      </c>
      <c r="D4748" s="31">
        <v>0.37754834999999998</v>
      </c>
      <c r="E4748" s="31">
        <v>0.31759468000000002</v>
      </c>
      <c r="F4748" s="31">
        <v>0.68240531999999998</v>
      </c>
      <c r="G4748" s="31">
        <v>959.10199999999998</v>
      </c>
      <c r="H4748" s="31">
        <v>806.79899999999998</v>
      </c>
    </row>
    <row r="4749" spans="1:8" hidden="1">
      <c r="A4749" s="38" t="s">
        <v>9</v>
      </c>
      <c r="B4749" s="31">
        <v>1997</v>
      </c>
      <c r="C4749" s="31">
        <v>95</v>
      </c>
      <c r="D4749" s="31">
        <v>0.40604572999999999</v>
      </c>
      <c r="E4749" s="31">
        <v>0.33752121000000002</v>
      </c>
      <c r="F4749" s="31">
        <v>0.66247878999999998</v>
      </c>
      <c r="G4749" s="31">
        <v>654.49699999999996</v>
      </c>
      <c r="H4749" s="31">
        <v>544.04300000000001</v>
      </c>
    </row>
    <row r="4750" spans="1:8" hidden="1">
      <c r="A4750" s="38" t="s">
        <v>9</v>
      </c>
      <c r="B4750" s="31">
        <v>1997</v>
      </c>
      <c r="C4750" s="31">
        <v>96</v>
      </c>
      <c r="D4750" s="31">
        <v>0.43504784000000002</v>
      </c>
      <c r="E4750" s="31">
        <v>0.35732180000000002</v>
      </c>
      <c r="F4750" s="31">
        <v>0.64267819999999998</v>
      </c>
      <c r="G4750" s="31">
        <v>433.59</v>
      </c>
      <c r="H4750" s="31">
        <v>356.12400000000002</v>
      </c>
    </row>
    <row r="4751" spans="1:8" hidden="1">
      <c r="A4751" s="38" t="s">
        <v>9</v>
      </c>
      <c r="B4751" s="31">
        <v>1997</v>
      </c>
      <c r="C4751" s="31">
        <v>97</v>
      </c>
      <c r="D4751" s="31">
        <v>0.46390373000000001</v>
      </c>
      <c r="E4751" s="31">
        <v>0.37655994999999998</v>
      </c>
      <c r="F4751" s="31">
        <v>0.62344005000000002</v>
      </c>
      <c r="G4751" s="31">
        <v>278.65899999999999</v>
      </c>
      <c r="H4751" s="31">
        <v>226.19300000000001</v>
      </c>
    </row>
    <row r="4752" spans="1:8" hidden="1">
      <c r="A4752" s="38" t="s">
        <v>9</v>
      </c>
      <c r="B4752" s="31">
        <v>1997</v>
      </c>
      <c r="C4752" s="31">
        <v>98</v>
      </c>
      <c r="D4752" s="31">
        <v>0.49196816999999998</v>
      </c>
      <c r="E4752" s="31">
        <v>0.39484306000000002</v>
      </c>
      <c r="F4752" s="31">
        <v>0.60515693999999998</v>
      </c>
      <c r="G4752" s="31">
        <v>173.727</v>
      </c>
      <c r="H4752" s="31">
        <v>139.43</v>
      </c>
    </row>
    <row r="4753" spans="1:8" hidden="1">
      <c r="A4753" s="38" t="s">
        <v>9</v>
      </c>
      <c r="B4753" s="31">
        <v>1997</v>
      </c>
      <c r="C4753" s="31">
        <v>99</v>
      </c>
      <c r="D4753" s="31">
        <v>0.51911903999999998</v>
      </c>
      <c r="E4753" s="31">
        <v>0.41214331999999998</v>
      </c>
      <c r="F4753" s="31">
        <v>0.58785668000000002</v>
      </c>
      <c r="G4753" s="31">
        <v>105.13200000000001</v>
      </c>
      <c r="H4753" s="31">
        <v>83.466999999999999</v>
      </c>
    </row>
    <row r="4754" spans="1:8" hidden="1">
      <c r="A4754" s="38" t="s">
        <v>9</v>
      </c>
      <c r="B4754" s="31">
        <v>1998</v>
      </c>
      <c r="C4754" s="31">
        <v>1</v>
      </c>
      <c r="D4754" s="31">
        <v>1.0224219999999999E-2</v>
      </c>
      <c r="E4754" s="31">
        <v>1.0172219999999999E-2</v>
      </c>
      <c r="F4754" s="31">
        <v>0.98982778000000005</v>
      </c>
      <c r="G4754" s="31">
        <v>91279.260999999999</v>
      </c>
      <c r="H4754" s="31">
        <v>90815.004000000001</v>
      </c>
    </row>
    <row r="4755" spans="1:8" hidden="1">
      <c r="A4755" s="38" t="s">
        <v>9</v>
      </c>
      <c r="B4755" s="31">
        <v>1998</v>
      </c>
      <c r="C4755" s="31">
        <v>2</v>
      </c>
      <c r="D4755" s="31">
        <v>9.0542899999999996E-3</v>
      </c>
      <c r="E4755" s="31">
        <v>9.0134900000000007E-3</v>
      </c>
      <c r="F4755" s="31">
        <v>0.99098651000000004</v>
      </c>
      <c r="G4755" s="31">
        <v>90350.748000000007</v>
      </c>
      <c r="H4755" s="31">
        <v>89943.561000000002</v>
      </c>
    </row>
    <row r="4756" spans="1:8" hidden="1">
      <c r="A4756" s="38" t="s">
        <v>9</v>
      </c>
      <c r="B4756" s="31">
        <v>1998</v>
      </c>
      <c r="C4756" s="31">
        <v>3</v>
      </c>
      <c r="D4756" s="31">
        <v>8.00354E-3</v>
      </c>
      <c r="E4756" s="31">
        <v>7.9716400000000003E-3</v>
      </c>
      <c r="F4756" s="31">
        <v>0.99202836000000005</v>
      </c>
      <c r="G4756" s="31">
        <v>89536.373000000007</v>
      </c>
      <c r="H4756" s="31">
        <v>89179.497000000003</v>
      </c>
    </row>
    <row r="4757" spans="1:8" hidden="1">
      <c r="A4757" s="38" t="s">
        <v>9</v>
      </c>
      <c r="B4757" s="31">
        <v>1998</v>
      </c>
      <c r="C4757" s="31">
        <v>4</v>
      </c>
      <c r="D4757" s="31">
        <v>7.0358299999999999E-3</v>
      </c>
      <c r="E4757" s="31">
        <v>7.0111699999999997E-3</v>
      </c>
      <c r="F4757" s="31">
        <v>0.99298883000000004</v>
      </c>
      <c r="G4757" s="31">
        <v>88822.622000000003</v>
      </c>
      <c r="H4757" s="31">
        <v>88511.245999999999</v>
      </c>
    </row>
    <row r="4758" spans="1:8" hidden="1">
      <c r="A4758" s="38" t="s">
        <v>9</v>
      </c>
      <c r="B4758" s="31">
        <v>1998</v>
      </c>
      <c r="C4758" s="31">
        <v>5</v>
      </c>
      <c r="D4758" s="31">
        <v>6.1323699999999998E-3</v>
      </c>
      <c r="E4758" s="31">
        <v>6.1136200000000002E-3</v>
      </c>
      <c r="F4758" s="31">
        <v>0.99388637999999996</v>
      </c>
      <c r="G4758" s="31">
        <v>88199.870999999999</v>
      </c>
      <c r="H4758" s="31">
        <v>87930.260999999999</v>
      </c>
    </row>
    <row r="4759" spans="1:8" hidden="1">
      <c r="A4759" s="38" t="s">
        <v>9</v>
      </c>
      <c r="B4759" s="31">
        <v>1998</v>
      </c>
      <c r="C4759" s="31">
        <v>6</v>
      </c>
      <c r="D4759" s="31">
        <v>5.2915799999999997E-3</v>
      </c>
      <c r="E4759" s="31">
        <v>5.2776200000000002E-3</v>
      </c>
      <c r="F4759" s="31">
        <v>0.99472238000000002</v>
      </c>
      <c r="G4759" s="31">
        <v>87660.650999999998</v>
      </c>
      <c r="H4759" s="31">
        <v>87429.331000000006</v>
      </c>
    </row>
    <row r="4760" spans="1:8" hidden="1">
      <c r="A4760" s="38" t="s">
        <v>9</v>
      </c>
      <c r="B4760" s="31">
        <v>1998</v>
      </c>
      <c r="C4760" s="31">
        <v>7</v>
      </c>
      <c r="D4760" s="31">
        <v>4.52389E-3</v>
      </c>
      <c r="E4760" s="31">
        <v>4.5136799999999999E-3</v>
      </c>
      <c r="F4760" s="31">
        <v>0.99548632000000004</v>
      </c>
      <c r="G4760" s="31">
        <v>87198.010999999999</v>
      </c>
      <c r="H4760" s="31">
        <v>87001.218999999997</v>
      </c>
    </row>
    <row r="4761" spans="1:8" hidden="1">
      <c r="A4761" s="38" t="s">
        <v>9</v>
      </c>
      <c r="B4761" s="31">
        <v>1998</v>
      </c>
      <c r="C4761" s="31">
        <v>8</v>
      </c>
      <c r="D4761" s="31">
        <v>3.8592700000000001E-3</v>
      </c>
      <c r="E4761" s="31">
        <v>3.8518300000000001E-3</v>
      </c>
      <c r="F4761" s="31">
        <v>0.99614817</v>
      </c>
      <c r="G4761" s="31">
        <v>86804.426999999996</v>
      </c>
      <c r="H4761" s="31">
        <v>86637.248999999996</v>
      </c>
    </row>
    <row r="4762" spans="1:8" hidden="1">
      <c r="A4762" s="38" t="s">
        <v>9</v>
      </c>
      <c r="B4762" s="31">
        <v>1998</v>
      </c>
      <c r="C4762" s="31">
        <v>9</v>
      </c>
      <c r="D4762" s="31">
        <v>3.3172399999999999E-3</v>
      </c>
      <c r="E4762" s="31">
        <v>3.31175E-3</v>
      </c>
      <c r="F4762" s="31">
        <v>0.99668825000000005</v>
      </c>
      <c r="G4762" s="31">
        <v>86470.070999999996</v>
      </c>
      <c r="H4762" s="31">
        <v>86326.888000000006</v>
      </c>
    </row>
    <row r="4763" spans="1:8" hidden="1">
      <c r="A4763" s="38" t="s">
        <v>9</v>
      </c>
      <c r="B4763" s="31">
        <v>1998</v>
      </c>
      <c r="C4763" s="31">
        <v>10</v>
      </c>
      <c r="D4763" s="31">
        <v>2.91348E-3</v>
      </c>
      <c r="E4763" s="31">
        <v>2.90924E-3</v>
      </c>
      <c r="F4763" s="31">
        <v>0.99709075999999996</v>
      </c>
      <c r="G4763" s="31">
        <v>86183.703999999998</v>
      </c>
      <c r="H4763" s="31">
        <v>86058.34</v>
      </c>
    </row>
    <row r="4764" spans="1:8" hidden="1">
      <c r="A4764" s="38" t="s">
        <v>9</v>
      </c>
      <c r="B4764" s="31">
        <v>1998</v>
      </c>
      <c r="C4764" s="31">
        <v>11</v>
      </c>
      <c r="D4764" s="31">
        <v>2.65037E-3</v>
      </c>
      <c r="E4764" s="31">
        <v>2.64687E-3</v>
      </c>
      <c r="F4764" s="31">
        <v>0.99735313000000003</v>
      </c>
      <c r="G4764" s="31">
        <v>85932.975000000006</v>
      </c>
      <c r="H4764" s="31">
        <v>85819.248000000007</v>
      </c>
    </row>
    <row r="4765" spans="1:8" hidden="1">
      <c r="A4765" s="38" t="s">
        <v>9</v>
      </c>
      <c r="B4765" s="31">
        <v>1998</v>
      </c>
      <c r="C4765" s="31">
        <v>12</v>
      </c>
      <c r="D4765" s="31">
        <v>2.5174300000000002E-3</v>
      </c>
      <c r="E4765" s="31">
        <v>2.5142699999999999E-3</v>
      </c>
      <c r="F4765" s="31">
        <v>0.99748572999999996</v>
      </c>
      <c r="G4765" s="31">
        <v>85705.521999999997</v>
      </c>
      <c r="H4765" s="31">
        <v>85597.778000000006</v>
      </c>
    </row>
    <row r="4766" spans="1:8" hidden="1">
      <c r="A4766" s="38" t="s">
        <v>9</v>
      </c>
      <c r="B4766" s="31">
        <v>1998</v>
      </c>
      <c r="C4766" s="31">
        <v>13</v>
      </c>
      <c r="D4766" s="31">
        <v>2.5077099999999998E-3</v>
      </c>
      <c r="E4766" s="31">
        <v>2.5045699999999998E-3</v>
      </c>
      <c r="F4766" s="31">
        <v>0.99749542999999996</v>
      </c>
      <c r="G4766" s="31">
        <v>85490.035000000003</v>
      </c>
      <c r="H4766" s="31">
        <v>85382.976999999999</v>
      </c>
    </row>
    <row r="4767" spans="1:8" hidden="1">
      <c r="A4767" s="38" t="s">
        <v>9</v>
      </c>
      <c r="B4767" s="31">
        <v>1998</v>
      </c>
      <c r="C4767" s="31">
        <v>14</v>
      </c>
      <c r="D4767" s="31">
        <v>2.6051400000000001E-3</v>
      </c>
      <c r="E4767" s="31">
        <v>2.6017499999999999E-3</v>
      </c>
      <c r="F4767" s="31">
        <v>0.99739825000000004</v>
      </c>
      <c r="G4767" s="31">
        <v>85275.918999999994</v>
      </c>
      <c r="H4767" s="31">
        <v>85164.986000000004</v>
      </c>
    </row>
    <row r="4768" spans="1:8" hidden="1">
      <c r="A4768" s="38" t="s">
        <v>9</v>
      </c>
      <c r="B4768" s="31">
        <v>1998</v>
      </c>
      <c r="C4768" s="31">
        <v>15</v>
      </c>
      <c r="D4768" s="31">
        <v>2.79584E-3</v>
      </c>
      <c r="E4768" s="31">
        <v>2.7919300000000002E-3</v>
      </c>
      <c r="F4768" s="31">
        <v>0.99720807</v>
      </c>
      <c r="G4768" s="31">
        <v>85054.051999999996</v>
      </c>
      <c r="H4768" s="31">
        <v>84935.32</v>
      </c>
    </row>
    <row r="4769" spans="1:8" hidden="1">
      <c r="A4769" s="38" t="s">
        <v>9</v>
      </c>
      <c r="B4769" s="31">
        <v>1998</v>
      </c>
      <c r="C4769" s="31">
        <v>16</v>
      </c>
      <c r="D4769" s="31">
        <v>3.0568499999999998E-3</v>
      </c>
      <c r="E4769" s="31">
        <v>3.0521799999999998E-3</v>
      </c>
      <c r="F4769" s="31">
        <v>0.99694782000000004</v>
      </c>
      <c r="G4769" s="31">
        <v>84816.587</v>
      </c>
      <c r="H4769" s="31">
        <v>84687.149000000005</v>
      </c>
    </row>
    <row r="4770" spans="1:8" hidden="1">
      <c r="A4770" s="38" t="s">
        <v>9</v>
      </c>
      <c r="B4770" s="31">
        <v>1998</v>
      </c>
      <c r="C4770" s="31">
        <v>17</v>
      </c>
      <c r="D4770" s="31">
        <v>3.35688E-3</v>
      </c>
      <c r="E4770" s="31">
        <v>3.35126E-3</v>
      </c>
      <c r="F4770" s="31">
        <v>0.99664874000000003</v>
      </c>
      <c r="G4770" s="31">
        <v>84557.710999999996</v>
      </c>
      <c r="H4770" s="31">
        <v>84416.024000000005</v>
      </c>
    </row>
    <row r="4771" spans="1:8" hidden="1">
      <c r="A4771" s="38" t="s">
        <v>9</v>
      </c>
      <c r="B4771" s="31">
        <v>1998</v>
      </c>
      <c r="C4771" s="31">
        <v>18</v>
      </c>
      <c r="D4771" s="31">
        <v>3.6678499999999998E-3</v>
      </c>
      <c r="E4771" s="31">
        <v>3.6611399999999998E-3</v>
      </c>
      <c r="F4771" s="31">
        <v>0.99633886000000005</v>
      </c>
      <c r="G4771" s="31">
        <v>84274.337</v>
      </c>
      <c r="H4771" s="31">
        <v>84120.066999999995</v>
      </c>
    </row>
    <row r="4772" spans="1:8" hidden="1">
      <c r="A4772" s="38" t="s">
        <v>9</v>
      </c>
      <c r="B4772" s="31">
        <v>1998</v>
      </c>
      <c r="C4772" s="31">
        <v>19</v>
      </c>
      <c r="D4772" s="31">
        <v>3.9590800000000002E-3</v>
      </c>
      <c r="E4772" s="31">
        <v>3.9512599999999998E-3</v>
      </c>
      <c r="F4772" s="31">
        <v>0.99604873999999999</v>
      </c>
      <c r="G4772" s="31">
        <v>83965.797000000006</v>
      </c>
      <c r="H4772" s="31">
        <v>83799.910999999993</v>
      </c>
    </row>
    <row r="4773" spans="1:8" hidden="1">
      <c r="A4773" s="38" t="s">
        <v>9</v>
      </c>
      <c r="B4773" s="31">
        <v>1998</v>
      </c>
      <c r="C4773" s="31">
        <v>20</v>
      </c>
      <c r="D4773" s="31">
        <v>4.2136600000000001E-3</v>
      </c>
      <c r="E4773" s="31">
        <v>4.2047999999999999E-3</v>
      </c>
      <c r="F4773" s="31">
        <v>0.99579519999999999</v>
      </c>
      <c r="G4773" s="31">
        <v>83634.025999999998</v>
      </c>
      <c r="H4773" s="31">
        <v>83458.194000000003</v>
      </c>
    </row>
    <row r="4774" spans="1:8" hidden="1">
      <c r="A4774" s="38" t="s">
        <v>9</v>
      </c>
      <c r="B4774" s="31">
        <v>1998</v>
      </c>
      <c r="C4774" s="31">
        <v>21</v>
      </c>
      <c r="D4774" s="31">
        <v>4.4184699999999999E-3</v>
      </c>
      <c r="E4774" s="31">
        <v>4.4087299999999996E-3</v>
      </c>
      <c r="F4774" s="31">
        <v>0.99559127000000003</v>
      </c>
      <c r="G4774" s="31">
        <v>83282.361999999994</v>
      </c>
      <c r="H4774" s="31">
        <v>83098.777000000002</v>
      </c>
    </row>
    <row r="4775" spans="1:8" hidden="1">
      <c r="A4775" s="38" t="s">
        <v>9</v>
      </c>
      <c r="B4775" s="31">
        <v>1998</v>
      </c>
      <c r="C4775" s="31">
        <v>22</v>
      </c>
      <c r="D4775" s="31">
        <v>4.5671499999999999E-3</v>
      </c>
      <c r="E4775" s="31">
        <v>4.5567400000000001E-3</v>
      </c>
      <c r="F4775" s="31">
        <v>0.99544326000000005</v>
      </c>
      <c r="G4775" s="31">
        <v>82915.191999999995</v>
      </c>
      <c r="H4775" s="31">
        <v>82726.281000000003</v>
      </c>
    </row>
    <row r="4776" spans="1:8" hidden="1">
      <c r="A4776" s="38" t="s">
        <v>9</v>
      </c>
      <c r="B4776" s="31">
        <v>1998</v>
      </c>
      <c r="C4776" s="31">
        <v>23</v>
      </c>
      <c r="D4776" s="31">
        <v>4.6728899999999999E-3</v>
      </c>
      <c r="E4776" s="31">
        <v>4.6620000000000003E-3</v>
      </c>
      <c r="F4776" s="31">
        <v>0.99533799999999995</v>
      </c>
      <c r="G4776" s="31">
        <v>82537.369000000006</v>
      </c>
      <c r="H4776" s="31">
        <v>82344.975000000006</v>
      </c>
    </row>
    <row r="4777" spans="1:8" hidden="1">
      <c r="A4777" s="38" t="s">
        <v>9</v>
      </c>
      <c r="B4777" s="31">
        <v>1998</v>
      </c>
      <c r="C4777" s="31">
        <v>24</v>
      </c>
      <c r="D4777" s="31">
        <v>4.7511799999999998E-3</v>
      </c>
      <c r="E4777" s="31">
        <v>4.7399199999999999E-3</v>
      </c>
      <c r="F4777" s="31">
        <v>0.99526007999999999</v>
      </c>
      <c r="G4777" s="31">
        <v>82152.58</v>
      </c>
      <c r="H4777" s="31">
        <v>81957.881999999998</v>
      </c>
    </row>
    <row r="4778" spans="1:8" hidden="1">
      <c r="A4778" s="38" t="s">
        <v>9</v>
      </c>
      <c r="B4778" s="31">
        <v>1998</v>
      </c>
      <c r="C4778" s="31">
        <v>25</v>
      </c>
      <c r="D4778" s="31">
        <v>4.81628E-3</v>
      </c>
      <c r="E4778" s="31">
        <v>4.8047100000000002E-3</v>
      </c>
      <c r="F4778" s="31">
        <v>0.99519528999999995</v>
      </c>
      <c r="G4778" s="31">
        <v>81763.183999999994</v>
      </c>
      <c r="H4778" s="31">
        <v>81566.759000000005</v>
      </c>
    </row>
    <row r="4779" spans="1:8" hidden="1">
      <c r="A4779" s="38" t="s">
        <v>9</v>
      </c>
      <c r="B4779" s="31">
        <v>1998</v>
      </c>
      <c r="C4779" s="31">
        <v>26</v>
      </c>
      <c r="D4779" s="31">
        <v>4.8803400000000004E-3</v>
      </c>
      <c r="E4779" s="31">
        <v>4.8684599999999998E-3</v>
      </c>
      <c r="F4779" s="31">
        <v>0.99513154000000004</v>
      </c>
      <c r="G4779" s="31">
        <v>81370.335000000006</v>
      </c>
      <c r="H4779" s="31">
        <v>81172.260999999999</v>
      </c>
    </row>
    <row r="4780" spans="1:8" hidden="1">
      <c r="A4780" s="38" t="s">
        <v>9</v>
      </c>
      <c r="B4780" s="31">
        <v>1998</v>
      </c>
      <c r="C4780" s="31">
        <v>27</v>
      </c>
      <c r="D4780" s="31">
        <v>4.9527299999999998E-3</v>
      </c>
      <c r="E4780" s="31">
        <v>4.9404899999999996E-3</v>
      </c>
      <c r="F4780" s="31">
        <v>0.99505951000000004</v>
      </c>
      <c r="G4780" s="31">
        <v>80974.187000000005</v>
      </c>
      <c r="H4780" s="31">
        <v>80774.160999999993</v>
      </c>
    </row>
    <row r="4781" spans="1:8" hidden="1">
      <c r="A4781" s="38" t="s">
        <v>9</v>
      </c>
      <c r="B4781" s="31">
        <v>1998</v>
      </c>
      <c r="C4781" s="31">
        <v>28</v>
      </c>
      <c r="D4781" s="31">
        <v>5.0377800000000004E-3</v>
      </c>
      <c r="E4781" s="31">
        <v>5.0251200000000001E-3</v>
      </c>
      <c r="F4781" s="31">
        <v>0.99497488000000001</v>
      </c>
      <c r="G4781" s="31">
        <v>80574.134999999995</v>
      </c>
      <c r="H4781" s="31">
        <v>80371.687999999995</v>
      </c>
    </row>
    <row r="4782" spans="1:8" hidden="1">
      <c r="A4782" s="38" t="s">
        <v>9</v>
      </c>
      <c r="B4782" s="31">
        <v>1998</v>
      </c>
      <c r="C4782" s="31">
        <v>29</v>
      </c>
      <c r="D4782" s="31">
        <v>5.1345399999999999E-3</v>
      </c>
      <c r="E4782" s="31">
        <v>5.1213999999999999E-3</v>
      </c>
      <c r="F4782" s="31">
        <v>0.99487859999999995</v>
      </c>
      <c r="G4782" s="31">
        <v>80169.240000000005</v>
      </c>
      <c r="H4782" s="31">
        <v>79963.951000000001</v>
      </c>
    </row>
    <row r="4783" spans="1:8" hidden="1">
      <c r="A4783" s="38" t="s">
        <v>9</v>
      </c>
      <c r="B4783" s="31">
        <v>1998</v>
      </c>
      <c r="C4783" s="31">
        <v>30</v>
      </c>
      <c r="D4783" s="31">
        <v>5.2390700000000002E-3</v>
      </c>
      <c r="E4783" s="31">
        <v>5.22538E-3</v>
      </c>
      <c r="F4783" s="31">
        <v>0.99477462000000005</v>
      </c>
      <c r="G4783" s="31">
        <v>79758.661999999997</v>
      </c>
      <c r="H4783" s="31">
        <v>79550.277000000002</v>
      </c>
    </row>
    <row r="4784" spans="1:8" hidden="1">
      <c r="A4784" s="38" t="s">
        <v>9</v>
      </c>
      <c r="B4784" s="31">
        <v>1998</v>
      </c>
      <c r="C4784" s="31">
        <v>31</v>
      </c>
      <c r="D4784" s="31">
        <v>5.34484E-3</v>
      </c>
      <c r="E4784" s="31">
        <v>5.3305899999999996E-3</v>
      </c>
      <c r="F4784" s="31">
        <v>0.99466940999999998</v>
      </c>
      <c r="G4784" s="31">
        <v>79341.892000000007</v>
      </c>
      <c r="H4784" s="31">
        <v>79130.422999999995</v>
      </c>
    </row>
    <row r="4785" spans="1:8" hidden="1">
      <c r="A4785" s="38" t="s">
        <v>9</v>
      </c>
      <c r="B4785" s="31">
        <v>1998</v>
      </c>
      <c r="C4785" s="31">
        <v>32</v>
      </c>
      <c r="D4785" s="31">
        <v>5.4486300000000003E-3</v>
      </c>
      <c r="E4785" s="31">
        <v>5.4338299999999997E-3</v>
      </c>
      <c r="F4785" s="31">
        <v>0.99456617000000003</v>
      </c>
      <c r="G4785" s="31">
        <v>78918.952999999994</v>
      </c>
      <c r="H4785" s="31">
        <v>78704.536999999997</v>
      </c>
    </row>
    <row r="4786" spans="1:8" hidden="1">
      <c r="A4786" s="38" t="s">
        <v>9</v>
      </c>
      <c r="B4786" s="31">
        <v>1998</v>
      </c>
      <c r="C4786" s="31">
        <v>33</v>
      </c>
      <c r="D4786" s="31">
        <v>5.5502800000000003E-3</v>
      </c>
      <c r="E4786" s="31">
        <v>5.5349199999999996E-3</v>
      </c>
      <c r="F4786" s="31">
        <v>0.99446508</v>
      </c>
      <c r="G4786" s="31">
        <v>78490.120999999999</v>
      </c>
      <c r="H4786" s="31">
        <v>78272.903000000006</v>
      </c>
    </row>
    <row r="4787" spans="1:8" hidden="1">
      <c r="A4787" s="38" t="s">
        <v>9</v>
      </c>
      <c r="B4787" s="31">
        <v>1998</v>
      </c>
      <c r="C4787" s="31">
        <v>34</v>
      </c>
      <c r="D4787" s="31">
        <v>5.6560999999999998E-3</v>
      </c>
      <c r="E4787" s="31">
        <v>5.64015E-3</v>
      </c>
      <c r="F4787" s="31">
        <v>0.99435985000000005</v>
      </c>
      <c r="G4787" s="31">
        <v>78055.684999999998</v>
      </c>
      <c r="H4787" s="31">
        <v>77835.562000000005</v>
      </c>
    </row>
    <row r="4788" spans="1:8" hidden="1">
      <c r="A4788" s="38" t="s">
        <v>9</v>
      </c>
      <c r="B4788" s="31">
        <v>1998</v>
      </c>
      <c r="C4788" s="31">
        <v>35</v>
      </c>
      <c r="D4788" s="31">
        <v>5.7784000000000004E-3</v>
      </c>
      <c r="E4788" s="31">
        <v>5.7617500000000004E-3</v>
      </c>
      <c r="F4788" s="31">
        <v>0.99423824999999999</v>
      </c>
      <c r="G4788" s="31">
        <v>77615.438999999998</v>
      </c>
      <c r="H4788" s="31">
        <v>77391.839000000007</v>
      </c>
    </row>
    <row r="4789" spans="1:8" hidden="1">
      <c r="A4789" s="38" t="s">
        <v>9</v>
      </c>
      <c r="B4789" s="31">
        <v>1998</v>
      </c>
      <c r="C4789" s="31">
        <v>36</v>
      </c>
      <c r="D4789" s="31">
        <v>5.9287799999999998E-3</v>
      </c>
      <c r="E4789" s="31">
        <v>5.9112499999999998E-3</v>
      </c>
      <c r="F4789" s="31">
        <v>0.99408874999999997</v>
      </c>
      <c r="G4789" s="31">
        <v>77168.237999999998</v>
      </c>
      <c r="H4789" s="31">
        <v>76940.157999999996</v>
      </c>
    </row>
    <row r="4790" spans="1:8" hidden="1">
      <c r="A4790" s="38" t="s">
        <v>9</v>
      </c>
      <c r="B4790" s="31">
        <v>1998</v>
      </c>
      <c r="C4790" s="31">
        <v>37</v>
      </c>
      <c r="D4790" s="31">
        <v>6.1186299999999999E-3</v>
      </c>
      <c r="E4790" s="31">
        <v>6.0999699999999997E-3</v>
      </c>
      <c r="F4790" s="31">
        <v>0.99390003000000005</v>
      </c>
      <c r="G4790" s="31">
        <v>76712.077000000005</v>
      </c>
      <c r="H4790" s="31">
        <v>76478.107000000004</v>
      </c>
    </row>
    <row r="4791" spans="1:8" hidden="1">
      <c r="A4791" s="38" t="s">
        <v>9</v>
      </c>
      <c r="B4791" s="31">
        <v>1998</v>
      </c>
      <c r="C4791" s="31">
        <v>38</v>
      </c>
      <c r="D4791" s="31">
        <v>6.3499100000000003E-3</v>
      </c>
      <c r="E4791" s="31">
        <v>6.32981E-3</v>
      </c>
      <c r="F4791" s="31">
        <v>0.99367019000000001</v>
      </c>
      <c r="G4791" s="31">
        <v>76244.135999999999</v>
      </c>
      <c r="H4791" s="31">
        <v>76002.83</v>
      </c>
    </row>
    <row r="4792" spans="1:8" hidden="1">
      <c r="A4792" s="38" t="s">
        <v>9</v>
      </c>
      <c r="B4792" s="31">
        <v>1998</v>
      </c>
      <c r="C4792" s="31">
        <v>39</v>
      </c>
      <c r="D4792" s="31">
        <v>6.6152199999999998E-3</v>
      </c>
      <c r="E4792" s="31">
        <v>6.59342E-3</v>
      </c>
      <c r="F4792" s="31">
        <v>0.99340658000000004</v>
      </c>
      <c r="G4792" s="31">
        <v>75761.524999999994</v>
      </c>
      <c r="H4792" s="31">
        <v>75511.760999999999</v>
      </c>
    </row>
    <row r="4793" spans="1:8" hidden="1">
      <c r="A4793" s="38" t="s">
        <v>9</v>
      </c>
      <c r="B4793" s="31">
        <v>1998</v>
      </c>
      <c r="C4793" s="31">
        <v>40</v>
      </c>
      <c r="D4793" s="31">
        <v>6.8976100000000002E-3</v>
      </c>
      <c r="E4793" s="31">
        <v>6.8738999999999996E-3</v>
      </c>
      <c r="F4793" s="31">
        <v>0.99312610000000001</v>
      </c>
      <c r="G4793" s="31">
        <v>75261.998000000007</v>
      </c>
      <c r="H4793" s="31">
        <v>75003.326000000001</v>
      </c>
    </row>
    <row r="4794" spans="1:8" hidden="1">
      <c r="A4794" s="38" t="s">
        <v>9</v>
      </c>
      <c r="B4794" s="31">
        <v>1998</v>
      </c>
      <c r="C4794" s="31">
        <v>41</v>
      </c>
      <c r="D4794" s="31">
        <v>7.1705500000000004E-3</v>
      </c>
      <c r="E4794" s="31">
        <v>7.1449399999999998E-3</v>
      </c>
      <c r="F4794" s="31">
        <v>0.99285506000000001</v>
      </c>
      <c r="G4794" s="31">
        <v>74744.653999999995</v>
      </c>
      <c r="H4794" s="31">
        <v>74477.630999999994</v>
      </c>
    </row>
    <row r="4795" spans="1:8" hidden="1">
      <c r="A4795" s="38" t="s">
        <v>9</v>
      </c>
      <c r="B4795" s="31">
        <v>1998</v>
      </c>
      <c r="C4795" s="31">
        <v>42</v>
      </c>
      <c r="D4795" s="31">
        <v>7.4146000000000004E-3</v>
      </c>
      <c r="E4795" s="31">
        <v>7.38721E-3</v>
      </c>
      <c r="F4795" s="31">
        <v>0.99261279000000002</v>
      </c>
      <c r="G4795" s="31">
        <v>74210.607999999993</v>
      </c>
      <c r="H4795" s="31">
        <v>73936.502999999997</v>
      </c>
    </row>
    <row r="4796" spans="1:8" hidden="1">
      <c r="A4796" s="38" t="s">
        <v>9</v>
      </c>
      <c r="B4796" s="31">
        <v>1998</v>
      </c>
      <c r="C4796" s="31">
        <v>43</v>
      </c>
      <c r="D4796" s="31">
        <v>7.6217000000000003E-3</v>
      </c>
      <c r="E4796" s="31">
        <v>7.5927599999999996E-3</v>
      </c>
      <c r="F4796" s="31">
        <v>0.99240724000000002</v>
      </c>
      <c r="G4796" s="31">
        <v>73662.399000000005</v>
      </c>
      <c r="H4796" s="31">
        <v>73382.748000000007</v>
      </c>
    </row>
    <row r="4797" spans="1:8" hidden="1">
      <c r="A4797" s="38" t="s">
        <v>9</v>
      </c>
      <c r="B4797" s="31">
        <v>1998</v>
      </c>
      <c r="C4797" s="31">
        <v>44</v>
      </c>
      <c r="D4797" s="31">
        <v>7.8054300000000004E-3</v>
      </c>
      <c r="E4797" s="31">
        <v>7.7750900000000001E-3</v>
      </c>
      <c r="F4797" s="31">
        <v>0.99222491000000002</v>
      </c>
      <c r="G4797" s="31">
        <v>73103.097999999998</v>
      </c>
      <c r="H4797" s="31">
        <v>72818.906000000003</v>
      </c>
    </row>
    <row r="4798" spans="1:8" hidden="1">
      <c r="A4798" s="38" t="s">
        <v>9</v>
      </c>
      <c r="B4798" s="31">
        <v>1998</v>
      </c>
      <c r="C4798" s="31">
        <v>45</v>
      </c>
      <c r="D4798" s="31">
        <v>8.0007499999999992E-3</v>
      </c>
      <c r="E4798" s="31">
        <v>7.9688699999999994E-3</v>
      </c>
      <c r="F4798" s="31">
        <v>0.99203112999999998</v>
      </c>
      <c r="G4798" s="31">
        <v>72534.714000000007</v>
      </c>
      <c r="H4798" s="31">
        <v>72245.703999999998</v>
      </c>
    </row>
    <row r="4799" spans="1:8" hidden="1">
      <c r="A4799" s="38" t="s">
        <v>9</v>
      </c>
      <c r="B4799" s="31">
        <v>1998</v>
      </c>
      <c r="C4799" s="31">
        <v>46</v>
      </c>
      <c r="D4799" s="31">
        <v>8.2459100000000004E-3</v>
      </c>
      <c r="E4799" s="31">
        <v>8.2120500000000003E-3</v>
      </c>
      <c r="F4799" s="31">
        <v>0.99178794999999997</v>
      </c>
      <c r="G4799" s="31">
        <v>71956.694000000003</v>
      </c>
      <c r="H4799" s="31">
        <v>71661.237999999998</v>
      </c>
    </row>
    <row r="4800" spans="1:8" hidden="1">
      <c r="A4800" s="38" t="s">
        <v>9</v>
      </c>
      <c r="B4800" s="31">
        <v>1998</v>
      </c>
      <c r="C4800" s="31">
        <v>47</v>
      </c>
      <c r="D4800" s="31">
        <v>8.5798699999999999E-3</v>
      </c>
      <c r="E4800" s="31">
        <v>8.5432200000000007E-3</v>
      </c>
      <c r="F4800" s="31">
        <v>0.99145678000000004</v>
      </c>
      <c r="G4800" s="31">
        <v>71365.782000000007</v>
      </c>
      <c r="H4800" s="31">
        <v>71060.936000000002</v>
      </c>
    </row>
    <row r="4801" spans="1:8" hidden="1">
      <c r="A4801" s="38" t="s">
        <v>9</v>
      </c>
      <c r="B4801" s="31">
        <v>1998</v>
      </c>
      <c r="C4801" s="31">
        <v>48</v>
      </c>
      <c r="D4801" s="31">
        <v>9.0269500000000006E-3</v>
      </c>
      <c r="E4801" s="31">
        <v>8.9863900000000003E-3</v>
      </c>
      <c r="F4801" s="31">
        <v>0.99101360999999999</v>
      </c>
      <c r="G4801" s="31">
        <v>70756.089000000007</v>
      </c>
      <c r="H4801" s="31">
        <v>70438.168000000005</v>
      </c>
    </row>
    <row r="4802" spans="1:8" hidden="1">
      <c r="A4802" s="38" t="s">
        <v>9</v>
      </c>
      <c r="B4802" s="31">
        <v>1998</v>
      </c>
      <c r="C4802" s="31">
        <v>49</v>
      </c>
      <c r="D4802" s="31">
        <v>9.5901200000000006E-3</v>
      </c>
      <c r="E4802" s="31">
        <v>9.54436E-3</v>
      </c>
      <c r="F4802" s="31">
        <v>0.99045563999999997</v>
      </c>
      <c r="G4802" s="31">
        <v>70120.247000000003</v>
      </c>
      <c r="H4802" s="31">
        <v>69785.620999999999</v>
      </c>
    </row>
    <row r="4803" spans="1:8" hidden="1">
      <c r="A4803" s="38" t="s">
        <v>9</v>
      </c>
      <c r="B4803" s="31">
        <v>1998</v>
      </c>
      <c r="C4803" s="31">
        <v>50</v>
      </c>
      <c r="D4803" s="31">
        <v>1.0255449999999999E-2</v>
      </c>
      <c r="E4803" s="31">
        <v>1.0203129999999999E-2</v>
      </c>
      <c r="F4803" s="31">
        <v>0.98979687000000005</v>
      </c>
      <c r="G4803" s="31">
        <v>69450.994999999995</v>
      </c>
      <c r="H4803" s="31">
        <v>69096.686000000002</v>
      </c>
    </row>
    <row r="4804" spans="1:8" hidden="1">
      <c r="A4804" s="38" t="s">
        <v>9</v>
      </c>
      <c r="B4804" s="31">
        <v>1998</v>
      </c>
      <c r="C4804" s="31">
        <v>51</v>
      </c>
      <c r="D4804" s="31">
        <v>1.097655E-2</v>
      </c>
      <c r="E4804" s="31">
        <v>1.091663E-2</v>
      </c>
      <c r="F4804" s="31">
        <v>0.98908337000000002</v>
      </c>
      <c r="G4804" s="31">
        <v>68742.376999999993</v>
      </c>
      <c r="H4804" s="31">
        <v>68367.16</v>
      </c>
    </row>
    <row r="4805" spans="1:8" hidden="1">
      <c r="A4805" s="38" t="s">
        <v>9</v>
      </c>
      <c r="B4805" s="31">
        <v>1998</v>
      </c>
      <c r="C4805" s="31">
        <v>52</v>
      </c>
      <c r="D4805" s="31">
        <v>1.17021E-2</v>
      </c>
      <c r="E4805" s="31">
        <v>1.163403E-2</v>
      </c>
      <c r="F4805" s="31">
        <v>0.98836597000000004</v>
      </c>
      <c r="G4805" s="31">
        <v>67991.941999999995</v>
      </c>
      <c r="H4805" s="31">
        <v>67596.432000000001</v>
      </c>
    </row>
    <row r="4806" spans="1:8" hidden="1">
      <c r="A4806" s="38" t="s">
        <v>9</v>
      </c>
      <c r="B4806" s="31">
        <v>1998</v>
      </c>
      <c r="C4806" s="31">
        <v>53</v>
      </c>
      <c r="D4806" s="31">
        <v>1.2403030000000001E-2</v>
      </c>
      <c r="E4806" s="31">
        <v>1.232659E-2</v>
      </c>
      <c r="F4806" s="31">
        <v>0.98767340999999997</v>
      </c>
      <c r="G4806" s="31">
        <v>67200.922000000006</v>
      </c>
      <c r="H4806" s="31">
        <v>66786.743000000002</v>
      </c>
    </row>
    <row r="4807" spans="1:8" hidden="1">
      <c r="A4807" s="38" t="s">
        <v>9</v>
      </c>
      <c r="B4807" s="31">
        <v>1998</v>
      </c>
      <c r="C4807" s="31">
        <v>54</v>
      </c>
      <c r="D4807" s="31">
        <v>1.307441E-2</v>
      </c>
      <c r="E4807" s="31">
        <v>1.2989489999999999E-2</v>
      </c>
      <c r="F4807" s="31">
        <v>0.98701050999999995</v>
      </c>
      <c r="G4807" s="31">
        <v>66372.563999999998</v>
      </c>
      <c r="H4807" s="31">
        <v>65941.490999999995</v>
      </c>
    </row>
    <row r="4808" spans="1:8" hidden="1">
      <c r="A4808" s="38" t="s">
        <v>9</v>
      </c>
      <c r="B4808" s="31">
        <v>1998</v>
      </c>
      <c r="C4808" s="31">
        <v>55</v>
      </c>
      <c r="D4808" s="31">
        <v>1.375494E-2</v>
      </c>
      <c r="E4808" s="31">
        <v>1.366098E-2</v>
      </c>
      <c r="F4808" s="31">
        <v>0.98633901999999996</v>
      </c>
      <c r="G4808" s="31">
        <v>65510.417999999998</v>
      </c>
      <c r="H4808" s="31">
        <v>65062.949000000001</v>
      </c>
    </row>
    <row r="4809" spans="1:8" hidden="1">
      <c r="A4809" s="38" t="s">
        <v>9</v>
      </c>
      <c r="B4809" s="31">
        <v>1998</v>
      </c>
      <c r="C4809" s="31">
        <v>56</v>
      </c>
      <c r="D4809" s="31">
        <v>1.450306E-2</v>
      </c>
      <c r="E4809" s="31">
        <v>1.4398650000000001E-2</v>
      </c>
      <c r="F4809" s="31">
        <v>0.98560135000000004</v>
      </c>
      <c r="G4809" s="31">
        <v>64615.481</v>
      </c>
      <c r="H4809" s="31">
        <v>64150.292999999998</v>
      </c>
    </row>
    <row r="4810" spans="1:8" hidden="1">
      <c r="A4810" s="38" t="s">
        <v>9</v>
      </c>
      <c r="B4810" s="31">
        <v>1998</v>
      </c>
      <c r="C4810" s="31">
        <v>57</v>
      </c>
      <c r="D4810" s="31">
        <v>1.5391220000000001E-2</v>
      </c>
      <c r="E4810" s="31">
        <v>1.527368E-2</v>
      </c>
      <c r="F4810" s="31">
        <v>0.98472632000000004</v>
      </c>
      <c r="G4810" s="31">
        <v>63685.105000000003</v>
      </c>
      <c r="H4810" s="31">
        <v>63198.752</v>
      </c>
    </row>
    <row r="4811" spans="1:8" hidden="1">
      <c r="A4811" s="38" t="s">
        <v>9</v>
      </c>
      <c r="B4811" s="31">
        <v>1998</v>
      </c>
      <c r="C4811" s="31">
        <v>58</v>
      </c>
      <c r="D4811" s="31">
        <v>1.648322E-2</v>
      </c>
      <c r="E4811" s="31">
        <v>1.6348479999999999E-2</v>
      </c>
      <c r="F4811" s="31">
        <v>0.98365152</v>
      </c>
      <c r="G4811" s="31">
        <v>62712.398999999998</v>
      </c>
      <c r="H4811" s="31">
        <v>62199.773000000001</v>
      </c>
    </row>
    <row r="4812" spans="1:8" hidden="1">
      <c r="A4812" s="38" t="s">
        <v>9</v>
      </c>
      <c r="B4812" s="31">
        <v>1998</v>
      </c>
      <c r="C4812" s="31">
        <v>59</v>
      </c>
      <c r="D4812" s="31">
        <v>1.7812970000000001E-2</v>
      </c>
      <c r="E4812" s="31">
        <v>1.765572E-2</v>
      </c>
      <c r="F4812" s="31">
        <v>0.98234427999999996</v>
      </c>
      <c r="G4812" s="31">
        <v>61687.146999999997</v>
      </c>
      <c r="H4812" s="31">
        <v>61142.580999999998</v>
      </c>
    </row>
    <row r="4813" spans="1:8" hidden="1">
      <c r="A4813" s="38" t="s">
        <v>9</v>
      </c>
      <c r="B4813" s="31">
        <v>1998</v>
      </c>
      <c r="C4813" s="31">
        <v>60</v>
      </c>
      <c r="D4813" s="31">
        <v>1.9392449999999999E-2</v>
      </c>
      <c r="E4813" s="31">
        <v>1.920622E-2</v>
      </c>
      <c r="F4813" s="31">
        <v>0.98079377999999995</v>
      </c>
      <c r="G4813" s="31">
        <v>60598.016000000003</v>
      </c>
      <c r="H4813" s="31">
        <v>60016.087</v>
      </c>
    </row>
    <row r="4814" spans="1:8" hidden="1">
      <c r="A4814" s="38" t="s">
        <v>9</v>
      </c>
      <c r="B4814" s="31">
        <v>1998</v>
      </c>
      <c r="C4814" s="31">
        <v>61</v>
      </c>
      <c r="D4814" s="31">
        <v>2.1195519999999999E-2</v>
      </c>
      <c r="E4814" s="31">
        <v>2.0973249999999999E-2</v>
      </c>
      <c r="F4814" s="31">
        <v>0.97902674999999995</v>
      </c>
      <c r="G4814" s="31">
        <v>59434.156999999999</v>
      </c>
      <c r="H4814" s="31">
        <v>58810.894</v>
      </c>
    </row>
    <row r="4815" spans="1:8" hidden="1">
      <c r="A4815" s="38" t="s">
        <v>9</v>
      </c>
      <c r="B4815" s="31">
        <v>1998</v>
      </c>
      <c r="C4815" s="31">
        <v>62</v>
      </c>
      <c r="D4815" s="31">
        <v>2.3183059999999998E-2</v>
      </c>
      <c r="E4815" s="31">
        <v>2.2917409999999999E-2</v>
      </c>
      <c r="F4815" s="31">
        <v>0.97708258999999997</v>
      </c>
      <c r="G4815" s="31">
        <v>58187.63</v>
      </c>
      <c r="H4815" s="31">
        <v>57520.875</v>
      </c>
    </row>
    <row r="4816" spans="1:8" hidden="1">
      <c r="A4816" s="38" t="s">
        <v>9</v>
      </c>
      <c r="B4816" s="31">
        <v>1998</v>
      </c>
      <c r="C4816" s="31">
        <v>63</v>
      </c>
      <c r="D4816" s="31">
        <v>2.5322580000000001E-2</v>
      </c>
      <c r="E4816" s="31">
        <v>2.5005969999999999E-2</v>
      </c>
      <c r="F4816" s="31">
        <v>0.97499402999999996</v>
      </c>
      <c r="G4816" s="31">
        <v>56854.12</v>
      </c>
      <c r="H4816" s="31">
        <v>56143.273999999998</v>
      </c>
    </row>
    <row r="4817" spans="1:8" hidden="1">
      <c r="A4817" s="38" t="s">
        <v>9</v>
      </c>
      <c r="B4817" s="31">
        <v>1998</v>
      </c>
      <c r="C4817" s="31">
        <v>64</v>
      </c>
      <c r="D4817" s="31">
        <v>2.759905E-2</v>
      </c>
      <c r="E4817" s="31">
        <v>2.7223379999999998E-2</v>
      </c>
      <c r="F4817" s="31">
        <v>0.97277661999999998</v>
      </c>
      <c r="G4817" s="31">
        <v>55432.427000000003</v>
      </c>
      <c r="H4817" s="31">
        <v>54677.898000000001</v>
      </c>
    </row>
    <row r="4818" spans="1:8" hidden="1">
      <c r="A4818" s="38" t="s">
        <v>9</v>
      </c>
      <c r="B4818" s="31">
        <v>1998</v>
      </c>
      <c r="C4818" s="31">
        <v>65</v>
      </c>
      <c r="D4818" s="31">
        <v>3.0044540000000002E-2</v>
      </c>
      <c r="E4818" s="31">
        <v>2.9599879999999999E-2</v>
      </c>
      <c r="F4818" s="31">
        <v>0.97040011999999998</v>
      </c>
      <c r="G4818" s="31">
        <v>53923.368999999999</v>
      </c>
      <c r="H4818" s="31">
        <v>53125.307000000001</v>
      </c>
    </row>
    <row r="4819" spans="1:8" hidden="1">
      <c r="A4819" s="38" t="s">
        <v>9</v>
      </c>
      <c r="B4819" s="31">
        <v>1998</v>
      </c>
      <c r="C4819" s="31">
        <v>66</v>
      </c>
      <c r="D4819" s="31">
        <v>3.2720399999999997E-2</v>
      </c>
      <c r="E4819" s="31">
        <v>3.219371E-2</v>
      </c>
      <c r="F4819" s="31">
        <v>0.96780628999999996</v>
      </c>
      <c r="G4819" s="31">
        <v>52327.243999999999</v>
      </c>
      <c r="H4819" s="31">
        <v>51484.94</v>
      </c>
    </row>
    <row r="4820" spans="1:8" hidden="1">
      <c r="A4820" s="38" t="s">
        <v>9</v>
      </c>
      <c r="B4820" s="31">
        <v>1998</v>
      </c>
      <c r="C4820" s="31">
        <v>67</v>
      </c>
      <c r="D4820" s="31">
        <v>3.5705470000000003E-2</v>
      </c>
      <c r="E4820" s="31">
        <v>3.507921E-2</v>
      </c>
      <c r="F4820" s="31">
        <v>0.96492078999999997</v>
      </c>
      <c r="G4820" s="31">
        <v>50642.635999999999</v>
      </c>
      <c r="H4820" s="31">
        <v>49754.383999999998</v>
      </c>
    </row>
    <row r="4821" spans="1:8" hidden="1">
      <c r="A4821" s="38" t="s">
        <v>9</v>
      </c>
      <c r="B4821" s="31">
        <v>1998</v>
      </c>
      <c r="C4821" s="31">
        <v>68</v>
      </c>
      <c r="D4821" s="31">
        <v>3.907919E-2</v>
      </c>
      <c r="E4821" s="31">
        <v>3.833023E-2</v>
      </c>
      <c r="F4821" s="31">
        <v>0.96166976999999998</v>
      </c>
      <c r="G4821" s="31">
        <v>48866.131999999998</v>
      </c>
      <c r="H4821" s="31">
        <v>47929.607000000004</v>
      </c>
    </row>
    <row r="4822" spans="1:8" hidden="1">
      <c r="A4822" s="38" t="s">
        <v>9</v>
      </c>
      <c r="B4822" s="31">
        <v>1998</v>
      </c>
      <c r="C4822" s="31">
        <v>69</v>
      </c>
      <c r="D4822" s="31">
        <v>4.2890520000000001E-2</v>
      </c>
      <c r="E4822" s="31">
        <v>4.1990029999999998E-2</v>
      </c>
      <c r="F4822" s="31">
        <v>0.95800996999999999</v>
      </c>
      <c r="G4822" s="31">
        <v>46993.082000000002</v>
      </c>
      <c r="H4822" s="31">
        <v>46006.462</v>
      </c>
    </row>
    <row r="4823" spans="1:8" hidden="1">
      <c r="A4823" s="38" t="s">
        <v>9</v>
      </c>
      <c r="B4823" s="31">
        <v>1998</v>
      </c>
      <c r="C4823" s="31">
        <v>70</v>
      </c>
      <c r="D4823" s="31">
        <v>4.714695E-2</v>
      </c>
      <c r="E4823" s="31">
        <v>4.6061129999999999E-2</v>
      </c>
      <c r="F4823" s="31">
        <v>0.95393886999999999</v>
      </c>
      <c r="G4823" s="31">
        <v>45019.841</v>
      </c>
      <c r="H4823" s="31">
        <v>43983.008999999998</v>
      </c>
    </row>
    <row r="4824" spans="1:8" hidden="1">
      <c r="A4824" s="38" t="s">
        <v>9</v>
      </c>
      <c r="B4824" s="31">
        <v>1998</v>
      </c>
      <c r="C4824" s="31">
        <v>71</v>
      </c>
      <c r="D4824" s="31">
        <v>5.18208E-2</v>
      </c>
      <c r="E4824" s="31">
        <v>5.0512010000000003E-2</v>
      </c>
      <c r="F4824" s="31">
        <v>0.94948798999999995</v>
      </c>
      <c r="G4824" s="31">
        <v>42946.177000000003</v>
      </c>
      <c r="H4824" s="31">
        <v>41861.527999999998</v>
      </c>
    </row>
    <row r="4825" spans="1:8" hidden="1">
      <c r="A4825" s="38" t="s">
        <v>9</v>
      </c>
      <c r="B4825" s="31">
        <v>1998</v>
      </c>
      <c r="C4825" s="31">
        <v>72</v>
      </c>
      <c r="D4825" s="31">
        <v>5.69087E-2</v>
      </c>
      <c r="E4825" s="31">
        <v>5.53342E-2</v>
      </c>
      <c r="F4825" s="31">
        <v>0.9446658</v>
      </c>
      <c r="G4825" s="31">
        <v>40776.879000000001</v>
      </c>
      <c r="H4825" s="31">
        <v>39648.701000000001</v>
      </c>
    </row>
    <row r="4826" spans="1:8" hidden="1">
      <c r="A4826" s="38" t="s">
        <v>9</v>
      </c>
      <c r="B4826" s="31">
        <v>1998</v>
      </c>
      <c r="C4826" s="31">
        <v>73</v>
      </c>
      <c r="D4826" s="31">
        <v>6.2412389999999998E-2</v>
      </c>
      <c r="E4826" s="31">
        <v>6.0523680000000003E-2</v>
      </c>
      <c r="F4826" s="31">
        <v>0.93947632000000003</v>
      </c>
      <c r="G4826" s="31">
        <v>38520.523000000001</v>
      </c>
      <c r="H4826" s="31">
        <v>37354.821000000004</v>
      </c>
    </row>
    <row r="4827" spans="1:8" hidden="1">
      <c r="A4827" s="38" t="s">
        <v>9</v>
      </c>
      <c r="B4827" s="31">
        <v>1998</v>
      </c>
      <c r="C4827" s="31">
        <v>74</v>
      </c>
      <c r="D4827" s="31">
        <v>6.8333110000000002E-2</v>
      </c>
      <c r="E4827" s="31">
        <v>6.6075540000000002E-2</v>
      </c>
      <c r="F4827" s="31">
        <v>0.93392445999999996</v>
      </c>
      <c r="G4827" s="31">
        <v>36189.118999999999</v>
      </c>
      <c r="H4827" s="31">
        <v>34993.510999999999</v>
      </c>
    </row>
    <row r="4828" spans="1:8" hidden="1">
      <c r="A4828" s="38" t="s">
        <v>9</v>
      </c>
      <c r="B4828" s="31">
        <v>1998</v>
      </c>
      <c r="C4828" s="31">
        <v>75</v>
      </c>
      <c r="D4828" s="31">
        <v>7.4765490000000004E-2</v>
      </c>
      <c r="E4828" s="31">
        <v>7.2071270000000007E-2</v>
      </c>
      <c r="F4828" s="31">
        <v>0.92792872999999998</v>
      </c>
      <c r="G4828" s="31">
        <v>33797.904000000002</v>
      </c>
      <c r="H4828" s="31">
        <v>32579.974999999999</v>
      </c>
    </row>
    <row r="4829" spans="1:8" hidden="1">
      <c r="A4829" s="38" t="s">
        <v>9</v>
      </c>
      <c r="B4829" s="31">
        <v>1998</v>
      </c>
      <c r="C4829" s="31">
        <v>76</v>
      </c>
      <c r="D4829" s="31">
        <v>8.1832000000000002E-2</v>
      </c>
      <c r="E4829" s="31">
        <v>7.8615379999999999E-2</v>
      </c>
      <c r="F4829" s="31">
        <v>0.92138461999999999</v>
      </c>
      <c r="G4829" s="31">
        <v>31362.045999999998</v>
      </c>
      <c r="H4829" s="31">
        <v>30129.276000000002</v>
      </c>
    </row>
    <row r="4830" spans="1:8" hidden="1">
      <c r="A4830" s="38" t="s">
        <v>9</v>
      </c>
      <c r="B4830" s="31">
        <v>1998</v>
      </c>
      <c r="C4830" s="31">
        <v>77</v>
      </c>
      <c r="D4830" s="31">
        <v>8.9666679999999999E-2</v>
      </c>
      <c r="E4830" s="31">
        <v>8.5819119999999999E-2</v>
      </c>
      <c r="F4830" s="31">
        <v>0.91418087999999997</v>
      </c>
      <c r="G4830" s="31">
        <v>28896.507000000001</v>
      </c>
      <c r="H4830" s="31">
        <v>27656.57</v>
      </c>
    </row>
    <row r="4831" spans="1:8" hidden="1">
      <c r="A4831" s="38" t="s">
        <v>9</v>
      </c>
      <c r="B4831" s="31">
        <v>1998</v>
      </c>
      <c r="C4831" s="31">
        <v>78</v>
      </c>
      <c r="D4831" s="31">
        <v>9.8426769999999997E-2</v>
      </c>
      <c r="E4831" s="31">
        <v>9.3810060000000001E-2</v>
      </c>
      <c r="F4831" s="31">
        <v>0.90618993999999997</v>
      </c>
      <c r="G4831" s="31">
        <v>26416.633999999998</v>
      </c>
      <c r="H4831" s="31">
        <v>25177.561000000002</v>
      </c>
    </row>
    <row r="4832" spans="1:8" hidden="1">
      <c r="A4832" s="38" t="s">
        <v>9</v>
      </c>
      <c r="B4832" s="31">
        <v>1998</v>
      </c>
      <c r="C4832" s="31">
        <v>79</v>
      </c>
      <c r="D4832" s="31">
        <v>0.10819548</v>
      </c>
      <c r="E4832" s="31">
        <v>0.10264274</v>
      </c>
      <c r="F4832" s="31">
        <v>0.89735726000000005</v>
      </c>
      <c r="G4832" s="31">
        <v>23938.488000000001</v>
      </c>
      <c r="H4832" s="31">
        <v>22709.932000000001</v>
      </c>
    </row>
    <row r="4833" spans="1:8" hidden="1">
      <c r="A4833" s="38" t="s">
        <v>9</v>
      </c>
      <c r="B4833" s="31">
        <v>1998</v>
      </c>
      <c r="C4833" s="31">
        <v>80</v>
      </c>
      <c r="D4833" s="31">
        <v>0.11897328</v>
      </c>
      <c r="E4833" s="31">
        <v>0.11229333</v>
      </c>
      <c r="F4833" s="31">
        <v>0.88770667000000003</v>
      </c>
      <c r="G4833" s="31">
        <v>21481.376</v>
      </c>
      <c r="H4833" s="31">
        <v>20275.268</v>
      </c>
    </row>
    <row r="4834" spans="1:8" hidden="1">
      <c r="A4834" s="38" t="s">
        <v>9</v>
      </c>
      <c r="B4834" s="31">
        <v>1998</v>
      </c>
      <c r="C4834" s="31">
        <v>81</v>
      </c>
      <c r="D4834" s="31">
        <v>0.13069707999999999</v>
      </c>
      <c r="E4834" s="31">
        <v>0.12268010999999999</v>
      </c>
      <c r="F4834" s="31">
        <v>0.87731988999999999</v>
      </c>
      <c r="G4834" s="31">
        <v>19069.161</v>
      </c>
      <c r="H4834" s="31">
        <v>17899.456999999999</v>
      </c>
    </row>
    <row r="4835" spans="1:8" hidden="1">
      <c r="A4835" s="38" t="s">
        <v>9</v>
      </c>
      <c r="B4835" s="31">
        <v>1998</v>
      </c>
      <c r="C4835" s="31">
        <v>82</v>
      </c>
      <c r="D4835" s="31">
        <v>0.14326844</v>
      </c>
      <c r="E4835" s="31">
        <v>0.13369154999999999</v>
      </c>
      <c r="F4835" s="31">
        <v>0.86630845000000001</v>
      </c>
      <c r="G4835" s="31">
        <v>16729.754000000001</v>
      </c>
      <c r="H4835" s="31">
        <v>15611.441000000001</v>
      </c>
    </row>
    <row r="4836" spans="1:8" hidden="1">
      <c r="A4836" s="38" t="s">
        <v>9</v>
      </c>
      <c r="B4836" s="31">
        <v>1998</v>
      </c>
      <c r="C4836" s="31">
        <v>83</v>
      </c>
      <c r="D4836" s="31">
        <v>0.15663678</v>
      </c>
      <c r="E4836" s="31">
        <v>0.14526022999999999</v>
      </c>
      <c r="F4836" s="31">
        <v>0.85473977000000001</v>
      </c>
      <c r="G4836" s="31">
        <v>14493.127</v>
      </c>
      <c r="H4836" s="31">
        <v>13440.49</v>
      </c>
    </row>
    <row r="4837" spans="1:8" hidden="1">
      <c r="A4837" s="38" t="s">
        <v>9</v>
      </c>
      <c r="B4837" s="31">
        <v>1998</v>
      </c>
      <c r="C4837" s="31">
        <v>84</v>
      </c>
      <c r="D4837" s="31">
        <v>0.17076274999999999</v>
      </c>
      <c r="E4837" s="31">
        <v>0.15732972000000001</v>
      </c>
      <c r="F4837" s="31">
        <v>0.84267027999999999</v>
      </c>
      <c r="G4837" s="31">
        <v>12387.852000000001</v>
      </c>
      <c r="H4837" s="31">
        <v>11413.362999999999</v>
      </c>
    </row>
    <row r="4838" spans="1:8" hidden="1">
      <c r="A4838" s="38" t="s">
        <v>9</v>
      </c>
      <c r="B4838" s="31">
        <v>1998</v>
      </c>
      <c r="C4838" s="31">
        <v>85</v>
      </c>
      <c r="D4838" s="31">
        <v>0.18569868</v>
      </c>
      <c r="E4838" s="31">
        <v>0.16992156999999999</v>
      </c>
      <c r="F4838" s="31">
        <v>0.83007843000000003</v>
      </c>
      <c r="G4838" s="31">
        <v>10438.875</v>
      </c>
      <c r="H4838" s="31">
        <v>9551.98</v>
      </c>
    </row>
    <row r="4839" spans="1:8" hidden="1">
      <c r="A4839" s="38" t="s">
        <v>9</v>
      </c>
      <c r="B4839" s="31">
        <v>1998</v>
      </c>
      <c r="C4839" s="31">
        <v>86</v>
      </c>
      <c r="D4839" s="31">
        <v>0.20160771</v>
      </c>
      <c r="E4839" s="31">
        <v>0.1831459</v>
      </c>
      <c r="F4839" s="31">
        <v>0.81685410000000003</v>
      </c>
      <c r="G4839" s="31">
        <v>8665.0849999999991</v>
      </c>
      <c r="H4839" s="31">
        <v>7871.5969999999998</v>
      </c>
    </row>
    <row r="4840" spans="1:8" hidden="1">
      <c r="A4840" s="38" t="s">
        <v>9</v>
      </c>
      <c r="B4840" s="31">
        <v>1998</v>
      </c>
      <c r="C4840" s="31">
        <v>87</v>
      </c>
      <c r="D4840" s="31">
        <v>0.21861296999999999</v>
      </c>
      <c r="E4840" s="31">
        <v>0.19707174999999999</v>
      </c>
      <c r="F4840" s="31">
        <v>0.80292825000000001</v>
      </c>
      <c r="G4840" s="31">
        <v>7078.11</v>
      </c>
      <c r="H4840" s="31">
        <v>6380.6620000000003</v>
      </c>
    </row>
    <row r="4841" spans="1:8" hidden="1">
      <c r="A4841" s="38" t="s">
        <v>9</v>
      </c>
      <c r="B4841" s="31">
        <v>1998</v>
      </c>
      <c r="C4841" s="31">
        <v>88</v>
      </c>
      <c r="D4841" s="31">
        <v>0.23684332</v>
      </c>
      <c r="E4841" s="31">
        <v>0.21176568000000001</v>
      </c>
      <c r="F4841" s="31">
        <v>0.78823432000000004</v>
      </c>
      <c r="G4841" s="31">
        <v>5683.2150000000001</v>
      </c>
      <c r="H4841" s="31">
        <v>5081.46</v>
      </c>
    </row>
    <row r="4842" spans="1:8" hidden="1">
      <c r="A4842" s="38" t="s">
        <v>9</v>
      </c>
      <c r="B4842" s="31">
        <v>1998</v>
      </c>
      <c r="C4842" s="31">
        <v>89</v>
      </c>
      <c r="D4842" s="31">
        <v>0.25641928000000003</v>
      </c>
      <c r="E4842" s="31">
        <v>0.22727981999999999</v>
      </c>
      <c r="F4842" s="31">
        <v>0.77272017999999998</v>
      </c>
      <c r="G4842" s="31">
        <v>4479.7049999999999</v>
      </c>
      <c r="H4842" s="31">
        <v>3970.6320000000001</v>
      </c>
    </row>
    <row r="4843" spans="1:8" hidden="1">
      <c r="A4843" s="38" t="s">
        <v>9</v>
      </c>
      <c r="B4843" s="31">
        <v>1998</v>
      </c>
      <c r="C4843" s="31">
        <v>90</v>
      </c>
      <c r="D4843" s="31">
        <v>0.27738582000000001</v>
      </c>
      <c r="E4843" s="31">
        <v>0.24360019999999999</v>
      </c>
      <c r="F4843" s="31">
        <v>0.75639979999999996</v>
      </c>
      <c r="G4843" s="31">
        <v>3461.558</v>
      </c>
      <c r="H4843" s="31">
        <v>3039.94</v>
      </c>
    </row>
    <row r="4844" spans="1:8" hidden="1">
      <c r="A4844" s="38" t="s">
        <v>9</v>
      </c>
      <c r="B4844" s="31">
        <v>1998</v>
      </c>
      <c r="C4844" s="31">
        <v>91</v>
      </c>
      <c r="D4844" s="31">
        <v>0.29984875</v>
      </c>
      <c r="E4844" s="31">
        <v>0.26075519000000003</v>
      </c>
      <c r="F4844" s="31">
        <v>0.73924480999999997</v>
      </c>
      <c r="G4844" s="31">
        <v>2618.3220000000001</v>
      </c>
      <c r="H4844" s="31">
        <v>2276.951</v>
      </c>
    </row>
    <row r="4845" spans="1:8" hidden="1">
      <c r="A4845" s="38" t="s">
        <v>9</v>
      </c>
      <c r="B4845" s="31">
        <v>1998</v>
      </c>
      <c r="C4845" s="31">
        <v>92</v>
      </c>
      <c r="D4845" s="31">
        <v>0.32396008999999998</v>
      </c>
      <c r="E4845" s="31">
        <v>0.27880005000000002</v>
      </c>
      <c r="F4845" s="31">
        <v>0.72119995000000003</v>
      </c>
      <c r="G4845" s="31">
        <v>1935.5809999999999</v>
      </c>
      <c r="H4845" s="31">
        <v>1665.761</v>
      </c>
    </row>
    <row r="4846" spans="1:8" hidden="1">
      <c r="A4846" s="38" t="s">
        <v>9</v>
      </c>
      <c r="B4846" s="31">
        <v>1998</v>
      </c>
      <c r="C4846" s="31">
        <v>93</v>
      </c>
      <c r="D4846" s="31">
        <v>0.34974116</v>
      </c>
      <c r="E4846" s="31">
        <v>0.29768484000000001</v>
      </c>
      <c r="F4846" s="31">
        <v>0.70231516000000005</v>
      </c>
      <c r="G4846" s="31">
        <v>1395.941</v>
      </c>
      <c r="H4846" s="31">
        <v>1188.1659999999999</v>
      </c>
    </row>
    <row r="4847" spans="1:8" hidden="1">
      <c r="A4847" s="38" t="s">
        <v>9</v>
      </c>
      <c r="B4847" s="31">
        <v>1998</v>
      </c>
      <c r="C4847" s="31">
        <v>94</v>
      </c>
      <c r="D4847" s="31">
        <v>0.37710610999999999</v>
      </c>
      <c r="E4847" s="31">
        <v>0.31728168000000001</v>
      </c>
      <c r="F4847" s="31">
        <v>0.68271831999999999</v>
      </c>
      <c r="G4847" s="31">
        <v>980.39</v>
      </c>
      <c r="H4847" s="31">
        <v>824.86</v>
      </c>
    </row>
    <row r="4848" spans="1:8" hidden="1">
      <c r="A4848" s="38" t="s">
        <v>9</v>
      </c>
      <c r="B4848" s="31">
        <v>1998</v>
      </c>
      <c r="C4848" s="31">
        <v>95</v>
      </c>
      <c r="D4848" s="31">
        <v>0.40558975000000003</v>
      </c>
      <c r="E4848" s="31">
        <v>0.33720608000000002</v>
      </c>
      <c r="F4848" s="31">
        <v>0.66279392000000004</v>
      </c>
      <c r="G4848" s="31">
        <v>669.33100000000002</v>
      </c>
      <c r="H4848" s="31">
        <v>556.47900000000004</v>
      </c>
    </row>
    <row r="4849" spans="1:8" hidden="1">
      <c r="A4849" s="38" t="s">
        <v>9</v>
      </c>
      <c r="B4849" s="31">
        <v>1998</v>
      </c>
      <c r="C4849" s="31">
        <v>96</v>
      </c>
      <c r="D4849" s="31">
        <v>0.43458046</v>
      </c>
      <c r="E4849" s="31">
        <v>0.35700644999999998</v>
      </c>
      <c r="F4849" s="31">
        <v>0.64299355000000002</v>
      </c>
      <c r="G4849" s="31">
        <v>443.62799999999999</v>
      </c>
      <c r="H4849" s="31">
        <v>364.43900000000002</v>
      </c>
    </row>
    <row r="4850" spans="1:8" hidden="1">
      <c r="A4850" s="38" t="s">
        <v>9</v>
      </c>
      <c r="B4850" s="31">
        <v>1998</v>
      </c>
      <c r="C4850" s="31">
        <v>97</v>
      </c>
      <c r="D4850" s="31">
        <v>0.46343933999999998</v>
      </c>
      <c r="E4850" s="31">
        <v>0.37625391000000002</v>
      </c>
      <c r="F4850" s="31">
        <v>0.62374609000000003</v>
      </c>
      <c r="G4850" s="31">
        <v>285.25</v>
      </c>
      <c r="H4850" s="31">
        <v>231.58699999999999</v>
      </c>
    </row>
    <row r="4851" spans="1:8" hidden="1">
      <c r="A4851" s="38" t="s">
        <v>9</v>
      </c>
      <c r="B4851" s="31">
        <v>1998</v>
      </c>
      <c r="C4851" s="31">
        <v>98</v>
      </c>
      <c r="D4851" s="31">
        <v>0.49151437999999997</v>
      </c>
      <c r="E4851" s="31">
        <v>0.39455071000000003</v>
      </c>
      <c r="F4851" s="31">
        <v>0.60544929000000003</v>
      </c>
      <c r="G4851" s="31">
        <v>177.92400000000001</v>
      </c>
      <c r="H4851" s="31">
        <v>142.82400000000001</v>
      </c>
    </row>
    <row r="4852" spans="1:8" hidden="1">
      <c r="A4852" s="38" t="s">
        <v>9</v>
      </c>
      <c r="B4852" s="31">
        <v>1998</v>
      </c>
      <c r="C4852" s="31">
        <v>99</v>
      </c>
      <c r="D4852" s="31">
        <v>0.51870406999999996</v>
      </c>
      <c r="E4852" s="31">
        <v>0.41188171000000001</v>
      </c>
      <c r="F4852" s="31">
        <v>0.58811829000000004</v>
      </c>
      <c r="G4852" s="31">
        <v>107.724</v>
      </c>
      <c r="H4852" s="31">
        <v>85.539000000000001</v>
      </c>
    </row>
    <row r="4853" spans="1:8" hidden="1">
      <c r="A4853" s="38" t="s">
        <v>9</v>
      </c>
      <c r="B4853" s="31">
        <v>1999</v>
      </c>
      <c r="C4853" s="31">
        <v>1</v>
      </c>
      <c r="D4853" s="31">
        <v>9.6467099999999993E-3</v>
      </c>
      <c r="E4853" s="31">
        <v>9.6004000000000003E-3</v>
      </c>
      <c r="F4853" s="31">
        <v>0.99039960000000005</v>
      </c>
      <c r="G4853" s="31">
        <v>91559.714000000007</v>
      </c>
      <c r="H4853" s="31">
        <v>91120.21</v>
      </c>
    </row>
    <row r="4854" spans="1:8" hidden="1">
      <c r="A4854" s="38" t="s">
        <v>9</v>
      </c>
      <c r="B4854" s="31">
        <v>1999</v>
      </c>
      <c r="C4854" s="31">
        <v>2</v>
      </c>
      <c r="D4854" s="31">
        <v>8.5652899999999997E-3</v>
      </c>
      <c r="E4854" s="31">
        <v>8.5287699999999998E-3</v>
      </c>
      <c r="F4854" s="31">
        <v>0.99147123000000004</v>
      </c>
      <c r="G4854" s="31">
        <v>90680.705000000002</v>
      </c>
      <c r="H4854" s="31">
        <v>90294.006999999998</v>
      </c>
    </row>
    <row r="4855" spans="1:8" hidden="1">
      <c r="A4855" s="38" t="s">
        <v>9</v>
      </c>
      <c r="B4855" s="31">
        <v>1999</v>
      </c>
      <c r="C4855" s="31">
        <v>3</v>
      </c>
      <c r="D4855" s="31">
        <v>7.5891600000000002E-3</v>
      </c>
      <c r="E4855" s="31">
        <v>7.5604699999999997E-3</v>
      </c>
      <c r="F4855" s="31">
        <v>0.99243952999999996</v>
      </c>
      <c r="G4855" s="31">
        <v>89907.31</v>
      </c>
      <c r="H4855" s="31">
        <v>89567.438999999998</v>
      </c>
    </row>
    <row r="4856" spans="1:8" hidden="1">
      <c r="A4856" s="38" t="s">
        <v>9</v>
      </c>
      <c r="B4856" s="31">
        <v>1999</v>
      </c>
      <c r="C4856" s="31">
        <v>4</v>
      </c>
      <c r="D4856" s="31">
        <v>6.6845300000000002E-3</v>
      </c>
      <c r="E4856" s="31">
        <v>6.6622699999999997E-3</v>
      </c>
      <c r="F4856" s="31">
        <v>0.99333773000000003</v>
      </c>
      <c r="G4856" s="31">
        <v>89227.567999999999</v>
      </c>
      <c r="H4856" s="31">
        <v>88930.34</v>
      </c>
    </row>
    <row r="4857" spans="1:8" hidden="1">
      <c r="A4857" s="38" t="s">
        <v>9</v>
      </c>
      <c r="B4857" s="31">
        <v>1999</v>
      </c>
      <c r="C4857" s="31">
        <v>5</v>
      </c>
      <c r="D4857" s="31">
        <v>5.8355999999999998E-3</v>
      </c>
      <c r="E4857" s="31">
        <v>5.81862E-3</v>
      </c>
      <c r="F4857" s="31">
        <v>0.99418138</v>
      </c>
      <c r="G4857" s="31">
        <v>88633.111000000004</v>
      </c>
      <c r="H4857" s="31">
        <v>88375.248999999996</v>
      </c>
    </row>
    <row r="4858" spans="1:8" hidden="1">
      <c r="A4858" s="38" t="s">
        <v>9</v>
      </c>
      <c r="B4858" s="31">
        <v>1999</v>
      </c>
      <c r="C4858" s="31">
        <v>6</v>
      </c>
      <c r="D4858" s="31">
        <v>5.0420600000000001E-3</v>
      </c>
      <c r="E4858" s="31">
        <v>5.02938E-3</v>
      </c>
      <c r="F4858" s="31">
        <v>0.99497062000000003</v>
      </c>
      <c r="G4858" s="31">
        <v>88117.388000000006</v>
      </c>
      <c r="H4858" s="31">
        <v>87895.8</v>
      </c>
    </row>
    <row r="4859" spans="1:8" hidden="1">
      <c r="A4859" s="38" t="s">
        <v>9</v>
      </c>
      <c r="B4859" s="31">
        <v>1999</v>
      </c>
      <c r="C4859" s="31">
        <v>7</v>
      </c>
      <c r="D4859" s="31">
        <v>4.3151400000000003E-3</v>
      </c>
      <c r="E4859" s="31">
        <v>4.30585E-3</v>
      </c>
      <c r="F4859" s="31">
        <v>0.99569414999999994</v>
      </c>
      <c r="G4859" s="31">
        <v>87674.212</v>
      </c>
      <c r="H4859" s="31">
        <v>87485.456000000006</v>
      </c>
    </row>
    <row r="4860" spans="1:8" hidden="1">
      <c r="A4860" s="38" t="s">
        <v>9</v>
      </c>
      <c r="B4860" s="31">
        <v>1999</v>
      </c>
      <c r="C4860" s="31">
        <v>8</v>
      </c>
      <c r="D4860" s="31">
        <v>3.6846399999999999E-3</v>
      </c>
      <c r="E4860" s="31">
        <v>3.6778599999999998E-3</v>
      </c>
      <c r="F4860" s="31">
        <v>0.99632213999999997</v>
      </c>
      <c r="G4860" s="31">
        <v>87296.7</v>
      </c>
      <c r="H4860" s="31">
        <v>87136.167000000001</v>
      </c>
    </row>
    <row r="4861" spans="1:8" hidden="1">
      <c r="A4861" s="38" t="s">
        <v>9</v>
      </c>
      <c r="B4861" s="31">
        <v>1999</v>
      </c>
      <c r="C4861" s="31">
        <v>9</v>
      </c>
      <c r="D4861" s="31">
        <v>3.1699599999999999E-3</v>
      </c>
      <c r="E4861" s="31">
        <v>3.1649400000000002E-3</v>
      </c>
      <c r="F4861" s="31">
        <v>0.99683506</v>
      </c>
      <c r="G4861" s="31">
        <v>86975.634000000005</v>
      </c>
      <c r="H4861" s="31">
        <v>86837.998000000007</v>
      </c>
    </row>
    <row r="4862" spans="1:8" hidden="1">
      <c r="A4862" s="38" t="s">
        <v>9</v>
      </c>
      <c r="B4862" s="31">
        <v>1999</v>
      </c>
      <c r="C4862" s="31">
        <v>10</v>
      </c>
      <c r="D4862" s="31">
        <v>2.7868200000000002E-3</v>
      </c>
      <c r="E4862" s="31">
        <v>2.7829500000000002E-3</v>
      </c>
      <c r="F4862" s="31">
        <v>0.99721705000000005</v>
      </c>
      <c r="G4862" s="31">
        <v>86700.361000000004</v>
      </c>
      <c r="H4862" s="31">
        <v>86579.72</v>
      </c>
    </row>
    <row r="4863" spans="1:8" hidden="1">
      <c r="A4863" s="38" t="s">
        <v>9</v>
      </c>
      <c r="B4863" s="31">
        <v>1999</v>
      </c>
      <c r="C4863" s="31">
        <v>11</v>
      </c>
      <c r="D4863" s="31">
        <v>2.5380899999999998E-3</v>
      </c>
      <c r="E4863" s="31">
        <v>2.5348699999999998E-3</v>
      </c>
      <c r="F4863" s="31">
        <v>0.99746513000000003</v>
      </c>
      <c r="G4863" s="31">
        <v>86459.078999999998</v>
      </c>
      <c r="H4863" s="31">
        <v>86349.497000000003</v>
      </c>
    </row>
    <row r="4864" spans="1:8" hidden="1">
      <c r="A4864" s="38" t="s">
        <v>9</v>
      </c>
      <c r="B4864" s="31">
        <v>1999</v>
      </c>
      <c r="C4864" s="31">
        <v>12</v>
      </c>
      <c r="D4864" s="31">
        <v>2.41405E-3</v>
      </c>
      <c r="E4864" s="31">
        <v>2.41114E-3</v>
      </c>
      <c r="F4864" s="31">
        <v>0.99758886000000002</v>
      </c>
      <c r="G4864" s="31">
        <v>86239.915999999997</v>
      </c>
      <c r="H4864" s="31">
        <v>86135.948000000004</v>
      </c>
    </row>
    <row r="4865" spans="1:8" hidden="1">
      <c r="A4865" s="38" t="s">
        <v>9</v>
      </c>
      <c r="B4865" s="31">
        <v>1999</v>
      </c>
      <c r="C4865" s="31">
        <v>13</v>
      </c>
      <c r="D4865" s="31">
        <v>2.4080999999999998E-3</v>
      </c>
      <c r="E4865" s="31">
        <v>2.4052100000000001E-3</v>
      </c>
      <c r="F4865" s="31">
        <v>0.99759478999999995</v>
      </c>
      <c r="G4865" s="31">
        <v>86031.98</v>
      </c>
      <c r="H4865" s="31">
        <v>85928.517000000007</v>
      </c>
    </row>
    <row r="4866" spans="1:8" hidden="1">
      <c r="A4866" s="38" t="s">
        <v>9</v>
      </c>
      <c r="B4866" s="31">
        <v>1999</v>
      </c>
      <c r="C4866" s="31">
        <v>14</v>
      </c>
      <c r="D4866" s="31">
        <v>2.50505E-3</v>
      </c>
      <c r="E4866" s="31">
        <v>2.5019199999999999E-3</v>
      </c>
      <c r="F4866" s="31">
        <v>0.99749807999999995</v>
      </c>
      <c r="G4866" s="31">
        <v>85825.054999999993</v>
      </c>
      <c r="H4866" s="31">
        <v>85717.691000000006</v>
      </c>
    </row>
    <row r="4867" spans="1:8" hidden="1">
      <c r="A4867" s="38" t="s">
        <v>9</v>
      </c>
      <c r="B4867" s="31">
        <v>1999</v>
      </c>
      <c r="C4867" s="31">
        <v>15</v>
      </c>
      <c r="D4867" s="31">
        <v>2.6921100000000002E-3</v>
      </c>
      <c r="E4867" s="31">
        <v>2.6884999999999999E-3</v>
      </c>
      <c r="F4867" s="31">
        <v>0.99731150000000002</v>
      </c>
      <c r="G4867" s="31">
        <v>85610.327999999994</v>
      </c>
      <c r="H4867" s="31">
        <v>85495.245999999999</v>
      </c>
    </row>
    <row r="4868" spans="1:8" hidden="1">
      <c r="A4868" s="38" t="s">
        <v>9</v>
      </c>
      <c r="B4868" s="31">
        <v>1999</v>
      </c>
      <c r="C4868" s="31">
        <v>16</v>
      </c>
      <c r="D4868" s="31">
        <v>2.9474700000000002E-3</v>
      </c>
      <c r="E4868" s="31">
        <v>2.94313E-3</v>
      </c>
      <c r="F4868" s="31">
        <v>0.99705686999999998</v>
      </c>
      <c r="G4868" s="31">
        <v>85380.164999999994</v>
      </c>
      <c r="H4868" s="31">
        <v>85254.521999999997</v>
      </c>
    </row>
    <row r="4869" spans="1:8" hidden="1">
      <c r="A4869" s="38" t="s">
        <v>9</v>
      </c>
      <c r="B4869" s="31">
        <v>1999</v>
      </c>
      <c r="C4869" s="31">
        <v>17</v>
      </c>
      <c r="D4869" s="31">
        <v>3.24063E-3</v>
      </c>
      <c r="E4869" s="31">
        <v>3.2353899999999999E-3</v>
      </c>
      <c r="F4869" s="31">
        <v>0.99676461000000005</v>
      </c>
      <c r="G4869" s="31">
        <v>85128.88</v>
      </c>
      <c r="H4869" s="31">
        <v>84991.167000000001</v>
      </c>
    </row>
    <row r="4870" spans="1:8" hidden="1">
      <c r="A4870" s="38" t="s">
        <v>9</v>
      </c>
      <c r="B4870" s="31">
        <v>1999</v>
      </c>
      <c r="C4870" s="31">
        <v>18</v>
      </c>
      <c r="D4870" s="31">
        <v>3.5427100000000001E-3</v>
      </c>
      <c r="E4870" s="31">
        <v>3.5364400000000001E-3</v>
      </c>
      <c r="F4870" s="31">
        <v>0.99646356000000003</v>
      </c>
      <c r="G4870" s="31">
        <v>84853.455000000002</v>
      </c>
      <c r="H4870" s="31">
        <v>84703.414999999994</v>
      </c>
    </row>
    <row r="4871" spans="1:8" hidden="1">
      <c r="A4871" s="38" t="s">
        <v>9</v>
      </c>
      <c r="B4871" s="31">
        <v>1999</v>
      </c>
      <c r="C4871" s="31">
        <v>19</v>
      </c>
      <c r="D4871" s="31">
        <v>3.8226900000000001E-3</v>
      </c>
      <c r="E4871" s="31">
        <v>3.8154E-3</v>
      </c>
      <c r="F4871" s="31">
        <v>0.99618459999999998</v>
      </c>
      <c r="G4871" s="31">
        <v>84553.375</v>
      </c>
      <c r="H4871" s="31">
        <v>84392.073000000004</v>
      </c>
    </row>
    <row r="4872" spans="1:8" hidden="1">
      <c r="A4872" s="38" t="s">
        <v>9</v>
      </c>
      <c r="B4872" s="31">
        <v>1999</v>
      </c>
      <c r="C4872" s="31">
        <v>20</v>
      </c>
      <c r="D4872" s="31">
        <v>4.0641699999999998E-3</v>
      </c>
      <c r="E4872" s="31">
        <v>4.0559200000000002E-3</v>
      </c>
      <c r="F4872" s="31">
        <v>0.99594408000000001</v>
      </c>
      <c r="G4872" s="31">
        <v>84230.770999999993</v>
      </c>
      <c r="H4872" s="31">
        <v>84059.953999999998</v>
      </c>
    </row>
    <row r="4873" spans="1:8" hidden="1">
      <c r="A4873" s="38" t="s">
        <v>9</v>
      </c>
      <c r="B4873" s="31">
        <v>1999</v>
      </c>
      <c r="C4873" s="31">
        <v>21</v>
      </c>
      <c r="D4873" s="31">
        <v>4.2591599999999997E-3</v>
      </c>
      <c r="E4873" s="31">
        <v>4.2501099999999997E-3</v>
      </c>
      <c r="F4873" s="31">
        <v>0.99574989000000003</v>
      </c>
      <c r="G4873" s="31">
        <v>83889.137000000002</v>
      </c>
      <c r="H4873" s="31">
        <v>83710.868000000002</v>
      </c>
    </row>
    <row r="4874" spans="1:8" hidden="1">
      <c r="A4874" s="38" t="s">
        <v>9</v>
      </c>
      <c r="B4874" s="31">
        <v>1999</v>
      </c>
      <c r="C4874" s="31">
        <v>22</v>
      </c>
      <c r="D4874" s="31">
        <v>4.4054899999999998E-3</v>
      </c>
      <c r="E4874" s="31">
        <v>4.39581E-3</v>
      </c>
      <c r="F4874" s="31">
        <v>0.99560419</v>
      </c>
      <c r="G4874" s="31">
        <v>83532.599000000002</v>
      </c>
      <c r="H4874" s="31">
        <v>83349.001999999993</v>
      </c>
    </row>
    <row r="4875" spans="1:8" hidden="1">
      <c r="A4875" s="38" t="s">
        <v>9</v>
      </c>
      <c r="B4875" s="31">
        <v>1999</v>
      </c>
      <c r="C4875" s="31">
        <v>23</v>
      </c>
      <c r="D4875" s="31">
        <v>4.5062699999999997E-3</v>
      </c>
      <c r="E4875" s="31">
        <v>4.49614E-3</v>
      </c>
      <c r="F4875" s="31">
        <v>0.99550386000000002</v>
      </c>
      <c r="G4875" s="31">
        <v>83165.406000000003</v>
      </c>
      <c r="H4875" s="31">
        <v>82978.444000000003</v>
      </c>
    </row>
    <row r="4876" spans="1:8" hidden="1">
      <c r="A4876" s="38" t="s">
        <v>9</v>
      </c>
      <c r="B4876" s="31">
        <v>1999</v>
      </c>
      <c r="C4876" s="31">
        <v>24</v>
      </c>
      <c r="D4876" s="31">
        <v>4.5787299999999996E-3</v>
      </c>
      <c r="E4876" s="31">
        <v>4.5682800000000001E-3</v>
      </c>
      <c r="F4876" s="31">
        <v>0.99543172000000002</v>
      </c>
      <c r="G4876" s="31">
        <v>82791.482000000004</v>
      </c>
      <c r="H4876" s="31">
        <v>82602.375</v>
      </c>
    </row>
    <row r="4877" spans="1:8" hidden="1">
      <c r="A4877" s="38" t="s">
        <v>9</v>
      </c>
      <c r="B4877" s="31">
        <v>1999</v>
      </c>
      <c r="C4877" s="31">
        <v>25</v>
      </c>
      <c r="D4877" s="31">
        <v>4.6401999999999997E-3</v>
      </c>
      <c r="E4877" s="31">
        <v>4.6294600000000002E-3</v>
      </c>
      <c r="F4877" s="31">
        <v>0.99537054000000003</v>
      </c>
      <c r="G4877" s="31">
        <v>82413.267999999996</v>
      </c>
      <c r="H4877" s="31">
        <v>82222.502999999997</v>
      </c>
    </row>
    <row r="4878" spans="1:8" hidden="1">
      <c r="A4878" s="38" t="s">
        <v>9</v>
      </c>
      <c r="B4878" s="31">
        <v>1999</v>
      </c>
      <c r="C4878" s="31">
        <v>26</v>
      </c>
      <c r="D4878" s="31">
        <v>4.7016999999999996E-3</v>
      </c>
      <c r="E4878" s="31">
        <v>4.69068E-3</v>
      </c>
      <c r="F4878" s="31">
        <v>0.99530932000000005</v>
      </c>
      <c r="G4878" s="31">
        <v>82031.737999999998</v>
      </c>
      <c r="H4878" s="31">
        <v>81839.346000000005</v>
      </c>
    </row>
    <row r="4879" spans="1:8" hidden="1">
      <c r="A4879" s="38" t="s">
        <v>9</v>
      </c>
      <c r="B4879" s="31">
        <v>1999</v>
      </c>
      <c r="C4879" s="31">
        <v>27</v>
      </c>
      <c r="D4879" s="31">
        <v>4.7728299999999996E-3</v>
      </c>
      <c r="E4879" s="31">
        <v>4.7614600000000003E-3</v>
      </c>
      <c r="F4879" s="31">
        <v>0.99523854</v>
      </c>
      <c r="G4879" s="31">
        <v>81646.953999999998</v>
      </c>
      <c r="H4879" s="31">
        <v>81452.574999999997</v>
      </c>
    </row>
    <row r="4880" spans="1:8" hidden="1">
      <c r="A4880" s="38" t="s">
        <v>9</v>
      </c>
      <c r="B4880" s="31">
        <v>1999</v>
      </c>
      <c r="C4880" s="31">
        <v>28</v>
      </c>
      <c r="D4880" s="31">
        <v>4.8563800000000004E-3</v>
      </c>
      <c r="E4880" s="31">
        <v>4.8446100000000001E-3</v>
      </c>
      <c r="F4880" s="31">
        <v>0.99515538999999997</v>
      </c>
      <c r="G4880" s="31">
        <v>81258.195000000007</v>
      </c>
      <c r="H4880" s="31">
        <v>81061.362999999998</v>
      </c>
    </row>
    <row r="4881" spans="1:8" hidden="1">
      <c r="A4881" s="38" t="s">
        <v>9</v>
      </c>
      <c r="B4881" s="31">
        <v>1999</v>
      </c>
      <c r="C4881" s="31">
        <v>29</v>
      </c>
      <c r="D4881" s="31">
        <v>4.9518499999999998E-3</v>
      </c>
      <c r="E4881" s="31">
        <v>4.9396199999999996E-3</v>
      </c>
      <c r="F4881" s="31">
        <v>0.99506037999999997</v>
      </c>
      <c r="G4881" s="31">
        <v>80864.531000000003</v>
      </c>
      <c r="H4881" s="31">
        <v>80664.811000000002</v>
      </c>
    </row>
    <row r="4882" spans="1:8" hidden="1">
      <c r="A4882" s="38" t="s">
        <v>9</v>
      </c>
      <c r="B4882" s="31">
        <v>1999</v>
      </c>
      <c r="C4882" s="31">
        <v>30</v>
      </c>
      <c r="D4882" s="31">
        <v>5.0551099999999998E-3</v>
      </c>
      <c r="E4882" s="31">
        <v>5.04237E-3</v>
      </c>
      <c r="F4882" s="31">
        <v>0.99495763000000004</v>
      </c>
      <c r="G4882" s="31">
        <v>80465.091</v>
      </c>
      <c r="H4882" s="31">
        <v>80262.224000000002</v>
      </c>
    </row>
    <row r="4883" spans="1:8" hidden="1">
      <c r="A4883" s="38" t="s">
        <v>9</v>
      </c>
      <c r="B4883" s="31">
        <v>1999</v>
      </c>
      <c r="C4883" s="31">
        <v>31</v>
      </c>
      <c r="D4883" s="31">
        <v>5.1584300000000003E-3</v>
      </c>
      <c r="E4883" s="31">
        <v>5.1451600000000002E-3</v>
      </c>
      <c r="F4883" s="31">
        <v>0.99485484000000002</v>
      </c>
      <c r="G4883" s="31">
        <v>80059.356</v>
      </c>
      <c r="H4883" s="31">
        <v>79853.396999999997</v>
      </c>
    </row>
    <row r="4884" spans="1:8" hidden="1">
      <c r="A4884" s="38" t="s">
        <v>9</v>
      </c>
      <c r="B4884" s="31">
        <v>1999</v>
      </c>
      <c r="C4884" s="31">
        <v>32</v>
      </c>
      <c r="D4884" s="31">
        <v>5.2588299999999999E-3</v>
      </c>
      <c r="E4884" s="31">
        <v>5.2450400000000003E-3</v>
      </c>
      <c r="F4884" s="31">
        <v>0.99475495999999997</v>
      </c>
      <c r="G4884" s="31">
        <v>79647.437999999995</v>
      </c>
      <c r="H4884" s="31">
        <v>79438.561000000002</v>
      </c>
    </row>
    <row r="4885" spans="1:8" hidden="1">
      <c r="A4885" s="38" t="s">
        <v>9</v>
      </c>
      <c r="B4885" s="31">
        <v>1999</v>
      </c>
      <c r="C4885" s="31">
        <v>33</v>
      </c>
      <c r="D4885" s="31">
        <v>5.3563999999999999E-3</v>
      </c>
      <c r="E4885" s="31">
        <v>5.3420899999999999E-3</v>
      </c>
      <c r="F4885" s="31">
        <v>0.99465791000000003</v>
      </c>
      <c r="G4885" s="31">
        <v>79229.683999999994</v>
      </c>
      <c r="H4885" s="31">
        <v>79018.058000000005</v>
      </c>
    </row>
    <row r="4886" spans="1:8" hidden="1">
      <c r="A4886" s="38" t="s">
        <v>9</v>
      </c>
      <c r="B4886" s="31">
        <v>1999</v>
      </c>
      <c r="C4886" s="31">
        <v>34</v>
      </c>
      <c r="D4886" s="31">
        <v>5.4576800000000003E-3</v>
      </c>
      <c r="E4886" s="31">
        <v>5.4428300000000001E-3</v>
      </c>
      <c r="F4886" s="31">
        <v>0.99455716999999999</v>
      </c>
      <c r="G4886" s="31">
        <v>78806.432000000001</v>
      </c>
      <c r="H4886" s="31">
        <v>78591.967000000004</v>
      </c>
    </row>
    <row r="4887" spans="1:8" hidden="1">
      <c r="A4887" s="38" t="s">
        <v>9</v>
      </c>
      <c r="B4887" s="31">
        <v>1999</v>
      </c>
      <c r="C4887" s="31">
        <v>35</v>
      </c>
      <c r="D4887" s="31">
        <v>5.5756199999999999E-3</v>
      </c>
      <c r="E4887" s="31">
        <v>5.56012E-3</v>
      </c>
      <c r="F4887" s="31">
        <v>0.99443988000000005</v>
      </c>
      <c r="G4887" s="31">
        <v>78377.501999999993</v>
      </c>
      <c r="H4887" s="31">
        <v>78159.607999999993</v>
      </c>
    </row>
    <row r="4888" spans="1:8" hidden="1">
      <c r="A4888" s="38" t="s">
        <v>9</v>
      </c>
      <c r="B4888" s="31">
        <v>1999</v>
      </c>
      <c r="C4888" s="31">
        <v>36</v>
      </c>
      <c r="D4888" s="31">
        <v>5.7222899999999997E-3</v>
      </c>
      <c r="E4888" s="31">
        <v>5.7059600000000004E-3</v>
      </c>
      <c r="F4888" s="31">
        <v>0.99429403999999999</v>
      </c>
      <c r="G4888" s="31">
        <v>77941.714000000007</v>
      </c>
      <c r="H4888" s="31">
        <v>77719.347999999998</v>
      </c>
    </row>
    <row r="4889" spans="1:8" hidden="1">
      <c r="A4889" s="38" t="s">
        <v>9</v>
      </c>
      <c r="B4889" s="31">
        <v>1999</v>
      </c>
      <c r="C4889" s="31">
        <v>37</v>
      </c>
      <c r="D4889" s="31">
        <v>5.9091200000000003E-3</v>
      </c>
      <c r="E4889" s="31">
        <v>5.8917099999999997E-3</v>
      </c>
      <c r="F4889" s="31">
        <v>0.99410829000000001</v>
      </c>
      <c r="G4889" s="31">
        <v>77496.981</v>
      </c>
      <c r="H4889" s="31">
        <v>77268.687000000005</v>
      </c>
    </row>
    <row r="4890" spans="1:8" hidden="1">
      <c r="A4890" s="38" t="s">
        <v>9</v>
      </c>
      <c r="B4890" s="31">
        <v>1999</v>
      </c>
      <c r="C4890" s="31">
        <v>38</v>
      </c>
      <c r="D4890" s="31">
        <v>6.1380799999999998E-3</v>
      </c>
      <c r="E4890" s="31">
        <v>6.1193000000000003E-3</v>
      </c>
      <c r="F4890" s="31">
        <v>0.99388069999999995</v>
      </c>
      <c r="G4890" s="31">
        <v>77040.392000000007</v>
      </c>
      <c r="H4890" s="31">
        <v>76804.675000000003</v>
      </c>
    </row>
    <row r="4891" spans="1:8" hidden="1">
      <c r="A4891" s="38" t="s">
        <v>9</v>
      </c>
      <c r="B4891" s="31">
        <v>1999</v>
      </c>
      <c r="C4891" s="31">
        <v>39</v>
      </c>
      <c r="D4891" s="31">
        <v>6.40122E-3</v>
      </c>
      <c r="E4891" s="31">
        <v>6.3807999999999998E-3</v>
      </c>
      <c r="F4891" s="31">
        <v>0.99361920000000004</v>
      </c>
      <c r="G4891" s="31">
        <v>76568.959000000003</v>
      </c>
      <c r="H4891" s="31">
        <v>76324.672999999995</v>
      </c>
    </row>
    <row r="4892" spans="1:8" hidden="1">
      <c r="A4892" s="38" t="s">
        <v>9</v>
      </c>
      <c r="B4892" s="31">
        <v>1999</v>
      </c>
      <c r="C4892" s="31">
        <v>40</v>
      </c>
      <c r="D4892" s="31">
        <v>6.6815299999999998E-3</v>
      </c>
      <c r="E4892" s="31">
        <v>6.6592800000000001E-3</v>
      </c>
      <c r="F4892" s="31">
        <v>0.99334071999999995</v>
      </c>
      <c r="G4892" s="31">
        <v>76080.387000000002</v>
      </c>
      <c r="H4892" s="31">
        <v>75827.066999999995</v>
      </c>
    </row>
    <row r="4893" spans="1:8" hidden="1">
      <c r="A4893" s="38" t="s">
        <v>9</v>
      </c>
      <c r="B4893" s="31">
        <v>1999</v>
      </c>
      <c r="C4893" s="31">
        <v>41</v>
      </c>
      <c r="D4893" s="31">
        <v>6.9524799999999996E-3</v>
      </c>
      <c r="E4893" s="31">
        <v>6.9283900000000004E-3</v>
      </c>
      <c r="F4893" s="31">
        <v>0.99307160999999999</v>
      </c>
      <c r="G4893" s="31">
        <v>75573.747000000003</v>
      </c>
      <c r="H4893" s="31">
        <v>75311.945000000007</v>
      </c>
    </row>
    <row r="4894" spans="1:8" hidden="1">
      <c r="A4894" s="38" t="s">
        <v>9</v>
      </c>
      <c r="B4894" s="31">
        <v>1999</v>
      </c>
      <c r="C4894" s="31">
        <v>42</v>
      </c>
      <c r="D4894" s="31">
        <v>7.1949400000000004E-3</v>
      </c>
      <c r="E4894" s="31">
        <v>7.16915E-3</v>
      </c>
      <c r="F4894" s="31">
        <v>0.99283085000000004</v>
      </c>
      <c r="G4894" s="31">
        <v>75050.142000000007</v>
      </c>
      <c r="H4894" s="31">
        <v>74781.119000000006</v>
      </c>
    </row>
    <row r="4895" spans="1:8" hidden="1">
      <c r="A4895" s="38" t="s">
        <v>9</v>
      </c>
      <c r="B4895" s="31">
        <v>1999</v>
      </c>
      <c r="C4895" s="31">
        <v>43</v>
      </c>
      <c r="D4895" s="31">
        <v>7.4001900000000001E-3</v>
      </c>
      <c r="E4895" s="31">
        <v>7.3729099999999999E-3</v>
      </c>
      <c r="F4895" s="31">
        <v>0.99262709000000005</v>
      </c>
      <c r="G4895" s="31">
        <v>74512.096000000005</v>
      </c>
      <c r="H4895" s="31">
        <v>74237.410999999993</v>
      </c>
    </row>
    <row r="4896" spans="1:8" hidden="1">
      <c r="A4896" s="38" t="s">
        <v>9</v>
      </c>
      <c r="B4896" s="31">
        <v>1999</v>
      </c>
      <c r="C4896" s="31">
        <v>44</v>
      </c>
      <c r="D4896" s="31">
        <v>7.5801699999999998E-3</v>
      </c>
      <c r="E4896" s="31">
        <v>7.5515499999999998E-3</v>
      </c>
      <c r="F4896" s="31">
        <v>0.99244845000000004</v>
      </c>
      <c r="G4896" s="31">
        <v>73962.725000000006</v>
      </c>
      <c r="H4896" s="31">
        <v>73683.457999999999</v>
      </c>
    </row>
    <row r="4897" spans="1:8" hidden="1">
      <c r="A4897" s="38" t="s">
        <v>9</v>
      </c>
      <c r="B4897" s="31">
        <v>1999</v>
      </c>
      <c r="C4897" s="31">
        <v>45</v>
      </c>
      <c r="D4897" s="31">
        <v>7.7691599999999998E-3</v>
      </c>
      <c r="E4897" s="31">
        <v>7.7390999999999996E-3</v>
      </c>
      <c r="F4897" s="31">
        <v>0.9922609</v>
      </c>
      <c r="G4897" s="31">
        <v>73404.191999999995</v>
      </c>
      <c r="H4897" s="31">
        <v>73120.150999999998</v>
      </c>
    </row>
    <row r="4898" spans="1:8" hidden="1">
      <c r="A4898" s="38" t="s">
        <v>9</v>
      </c>
      <c r="B4898" s="31">
        <v>1999</v>
      </c>
      <c r="C4898" s="31">
        <v>46</v>
      </c>
      <c r="D4898" s="31">
        <v>8.0071599999999993E-3</v>
      </c>
      <c r="E4898" s="31">
        <v>7.9752299999999998E-3</v>
      </c>
      <c r="F4898" s="31">
        <v>0.99202477</v>
      </c>
      <c r="G4898" s="31">
        <v>72836.11</v>
      </c>
      <c r="H4898" s="31">
        <v>72545.667000000001</v>
      </c>
    </row>
    <row r="4899" spans="1:8" hidden="1">
      <c r="A4899" s="38" t="s">
        <v>9</v>
      </c>
      <c r="B4899" s="31">
        <v>1999</v>
      </c>
      <c r="C4899" s="31">
        <v>47</v>
      </c>
      <c r="D4899" s="31">
        <v>8.3347400000000002E-3</v>
      </c>
      <c r="E4899" s="31">
        <v>8.3001499999999992E-3</v>
      </c>
      <c r="F4899" s="31">
        <v>0.99169985000000005</v>
      </c>
      <c r="G4899" s="31">
        <v>72255.225000000006</v>
      </c>
      <c r="H4899" s="31">
        <v>71955.360000000001</v>
      </c>
    </row>
    <row r="4900" spans="1:8" hidden="1">
      <c r="A4900" s="38" t="s">
        <v>9</v>
      </c>
      <c r="B4900" s="31">
        <v>1999</v>
      </c>
      <c r="C4900" s="31">
        <v>48</v>
      </c>
      <c r="D4900" s="31">
        <v>8.7750699999999994E-3</v>
      </c>
      <c r="E4900" s="31">
        <v>8.7367399999999998E-3</v>
      </c>
      <c r="F4900" s="31">
        <v>0.99126325999999998</v>
      </c>
      <c r="G4900" s="31">
        <v>71655.495999999999</v>
      </c>
      <c r="H4900" s="31">
        <v>71342.478000000003</v>
      </c>
    </row>
    <row r="4901" spans="1:8" hidden="1">
      <c r="A4901" s="38" t="s">
        <v>9</v>
      </c>
      <c r="B4901" s="31">
        <v>1999</v>
      </c>
      <c r="C4901" s="31">
        <v>49</v>
      </c>
      <c r="D4901" s="31">
        <v>9.3305200000000001E-3</v>
      </c>
      <c r="E4901" s="31">
        <v>9.2871900000000007E-3</v>
      </c>
      <c r="F4901" s="31">
        <v>0.99071281</v>
      </c>
      <c r="G4901" s="31">
        <v>71029.460000000006</v>
      </c>
      <c r="H4901" s="31">
        <v>70699.627999999997</v>
      </c>
    </row>
    <row r="4902" spans="1:8" hidden="1">
      <c r="A4902" s="38" t="s">
        <v>9</v>
      </c>
      <c r="B4902" s="31">
        <v>1999</v>
      </c>
      <c r="C4902" s="31">
        <v>50</v>
      </c>
      <c r="D4902" s="31">
        <v>9.9833000000000005E-3</v>
      </c>
      <c r="E4902" s="31">
        <v>9.9337100000000001E-3</v>
      </c>
      <c r="F4902" s="31">
        <v>0.99006629000000002</v>
      </c>
      <c r="G4902" s="31">
        <v>70369.796000000002</v>
      </c>
      <c r="H4902" s="31">
        <v>70020.28</v>
      </c>
    </row>
    <row r="4903" spans="1:8" hidden="1">
      <c r="A4903" s="38" t="s">
        <v>9</v>
      </c>
      <c r="B4903" s="31">
        <v>1999</v>
      </c>
      <c r="C4903" s="31">
        <v>51</v>
      </c>
      <c r="D4903" s="31">
        <v>1.0692470000000001E-2</v>
      </c>
      <c r="E4903" s="31">
        <v>1.063561E-2</v>
      </c>
      <c r="F4903" s="31">
        <v>0.98936438999999998</v>
      </c>
      <c r="G4903" s="31">
        <v>69670.763000000006</v>
      </c>
      <c r="H4903" s="31">
        <v>69300.267000000007</v>
      </c>
    </row>
    <row r="4904" spans="1:8" hidden="1">
      <c r="A4904" s="38" t="s">
        <v>9</v>
      </c>
      <c r="B4904" s="31">
        <v>1999</v>
      </c>
      <c r="C4904" s="31">
        <v>52</v>
      </c>
      <c r="D4904" s="31">
        <v>1.1410679999999999E-2</v>
      </c>
      <c r="E4904" s="31">
        <v>1.1345940000000001E-2</v>
      </c>
      <c r="F4904" s="31">
        <v>0.98865406</v>
      </c>
      <c r="G4904" s="31">
        <v>68929.771999999997</v>
      </c>
      <c r="H4904" s="31">
        <v>68538.735000000001</v>
      </c>
    </row>
    <row r="4905" spans="1:8" hidden="1">
      <c r="A4905" s="38" t="s">
        <v>9</v>
      </c>
      <c r="B4905" s="31">
        <v>1999</v>
      </c>
      <c r="C4905" s="31">
        <v>53</v>
      </c>
      <c r="D4905" s="31">
        <v>1.2099749999999999E-2</v>
      </c>
      <c r="E4905" s="31">
        <v>1.202699E-2</v>
      </c>
      <c r="F4905" s="31">
        <v>0.98797301000000004</v>
      </c>
      <c r="G4905" s="31">
        <v>68147.698999999993</v>
      </c>
      <c r="H4905" s="31">
        <v>67737.892999999996</v>
      </c>
    </row>
    <row r="4906" spans="1:8" hidden="1">
      <c r="A4906" s="38" t="s">
        <v>9</v>
      </c>
      <c r="B4906" s="31">
        <v>1999</v>
      </c>
      <c r="C4906" s="31">
        <v>54</v>
      </c>
      <c r="D4906" s="31">
        <v>1.2757020000000001E-2</v>
      </c>
      <c r="E4906" s="31">
        <v>1.2676160000000001E-2</v>
      </c>
      <c r="F4906" s="31">
        <v>0.98732383999999995</v>
      </c>
      <c r="G4906" s="31">
        <v>67328.087</v>
      </c>
      <c r="H4906" s="31">
        <v>66901.356</v>
      </c>
    </row>
    <row r="4907" spans="1:8" hidden="1">
      <c r="A4907" s="38" t="s">
        <v>9</v>
      </c>
      <c r="B4907" s="31">
        <v>1999</v>
      </c>
      <c r="C4907" s="31">
        <v>55</v>
      </c>
      <c r="D4907" s="31">
        <v>1.342192E-2</v>
      </c>
      <c r="E4907" s="31">
        <v>1.3332449999999999E-2</v>
      </c>
      <c r="F4907" s="31">
        <v>0.98666754999999995</v>
      </c>
      <c r="G4907" s="31">
        <v>66474.625</v>
      </c>
      <c r="H4907" s="31">
        <v>66031.490000000005</v>
      </c>
    </row>
    <row r="4908" spans="1:8" hidden="1">
      <c r="A4908" s="38" t="s">
        <v>9</v>
      </c>
      <c r="B4908" s="31">
        <v>1999</v>
      </c>
      <c r="C4908" s="31">
        <v>56</v>
      </c>
      <c r="D4908" s="31">
        <v>1.415274E-2</v>
      </c>
      <c r="E4908" s="31">
        <v>1.4053299999999999E-2</v>
      </c>
      <c r="F4908" s="31">
        <v>0.98594669999999995</v>
      </c>
      <c r="G4908" s="31">
        <v>65588.356</v>
      </c>
      <c r="H4908" s="31">
        <v>65127.489000000001</v>
      </c>
    </row>
    <row r="4909" spans="1:8" hidden="1">
      <c r="A4909" s="38" t="s">
        <v>9</v>
      </c>
      <c r="B4909" s="31">
        <v>1999</v>
      </c>
      <c r="C4909" s="31">
        <v>57</v>
      </c>
      <c r="D4909" s="31">
        <v>1.5021410000000001E-2</v>
      </c>
      <c r="E4909" s="31">
        <v>1.490943E-2</v>
      </c>
      <c r="F4909" s="31">
        <v>0.98509057</v>
      </c>
      <c r="G4909" s="31">
        <v>64666.623</v>
      </c>
      <c r="H4909" s="31">
        <v>64184.552000000003</v>
      </c>
    </row>
    <row r="4910" spans="1:8" hidden="1">
      <c r="A4910" s="38" t="s">
        <v>9</v>
      </c>
      <c r="B4910" s="31">
        <v>1999</v>
      </c>
      <c r="C4910" s="31">
        <v>58</v>
      </c>
      <c r="D4910" s="31">
        <v>1.609267E-2</v>
      </c>
      <c r="E4910" s="31">
        <v>1.5964220000000001E-2</v>
      </c>
      <c r="F4910" s="31">
        <v>0.98403578000000003</v>
      </c>
      <c r="G4910" s="31">
        <v>63702.48</v>
      </c>
      <c r="H4910" s="31">
        <v>63194</v>
      </c>
    </row>
    <row r="4911" spans="1:8" hidden="1">
      <c r="A4911" s="38" t="s">
        <v>9</v>
      </c>
      <c r="B4911" s="31">
        <v>1999</v>
      </c>
      <c r="C4911" s="31">
        <v>59</v>
      </c>
      <c r="D4911" s="31">
        <v>1.740046E-2</v>
      </c>
      <c r="E4911" s="31">
        <v>1.7250379999999999E-2</v>
      </c>
      <c r="F4911" s="31">
        <v>0.98274961999999999</v>
      </c>
      <c r="G4911" s="31">
        <v>62685.52</v>
      </c>
      <c r="H4911" s="31">
        <v>62144.845999999998</v>
      </c>
    </row>
    <row r="4912" spans="1:8" hidden="1">
      <c r="A4912" s="38" t="s">
        <v>9</v>
      </c>
      <c r="B4912" s="31">
        <v>1999</v>
      </c>
      <c r="C4912" s="31">
        <v>60</v>
      </c>
      <c r="D4912" s="31">
        <v>1.8959940000000002E-2</v>
      </c>
      <c r="E4912" s="31">
        <v>1.8781889999999999E-2</v>
      </c>
      <c r="F4912" s="31">
        <v>0.98121811000000003</v>
      </c>
      <c r="G4912" s="31">
        <v>61604.171000000002</v>
      </c>
      <c r="H4912" s="31">
        <v>61025.65</v>
      </c>
    </row>
    <row r="4913" spans="1:8" hidden="1">
      <c r="A4913" s="38" t="s">
        <v>9</v>
      </c>
      <c r="B4913" s="31">
        <v>1999</v>
      </c>
      <c r="C4913" s="31">
        <v>61</v>
      </c>
      <c r="D4913" s="31">
        <v>2.0741900000000001E-2</v>
      </c>
      <c r="E4913" s="31">
        <v>2.0528999999999999E-2</v>
      </c>
      <c r="F4913" s="31">
        <v>0.97947099999999998</v>
      </c>
      <c r="G4913" s="31">
        <v>60447.127999999997</v>
      </c>
      <c r="H4913" s="31">
        <v>59826.669000000002</v>
      </c>
    </row>
    <row r="4914" spans="1:8" hidden="1">
      <c r="A4914" s="38" t="s">
        <v>9</v>
      </c>
      <c r="B4914" s="31">
        <v>1999</v>
      </c>
      <c r="C4914" s="31">
        <v>62</v>
      </c>
      <c r="D4914" s="31">
        <v>2.2703319999999999E-2</v>
      </c>
      <c r="E4914" s="31">
        <v>2.2448490000000001E-2</v>
      </c>
      <c r="F4914" s="31">
        <v>0.97755150999999996</v>
      </c>
      <c r="G4914" s="31">
        <v>59206.209000000003</v>
      </c>
      <c r="H4914" s="31">
        <v>58541.663999999997</v>
      </c>
    </row>
    <row r="4915" spans="1:8" hidden="1">
      <c r="A4915" s="38" t="s">
        <v>9</v>
      </c>
      <c r="B4915" s="31">
        <v>1999</v>
      </c>
      <c r="C4915" s="31">
        <v>63</v>
      </c>
      <c r="D4915" s="31">
        <v>2.481703E-2</v>
      </c>
      <c r="E4915" s="31">
        <v>2.4512869999999999E-2</v>
      </c>
      <c r="F4915" s="31">
        <v>0.97548712999999998</v>
      </c>
      <c r="G4915" s="31">
        <v>57877.118999999999</v>
      </c>
      <c r="H4915" s="31">
        <v>57167.752</v>
      </c>
    </row>
    <row r="4916" spans="1:8" hidden="1">
      <c r="A4916" s="38" t="s">
        <v>9</v>
      </c>
      <c r="B4916" s="31">
        <v>1999</v>
      </c>
      <c r="C4916" s="31">
        <v>64</v>
      </c>
      <c r="D4916" s="31">
        <v>2.7065680000000002E-2</v>
      </c>
      <c r="E4916" s="31">
        <v>2.67043E-2</v>
      </c>
      <c r="F4916" s="31">
        <v>0.97329569999999999</v>
      </c>
      <c r="G4916" s="31">
        <v>56458.385000000002</v>
      </c>
      <c r="H4916" s="31">
        <v>55704.544000000002</v>
      </c>
    </row>
    <row r="4917" spans="1:8" hidden="1">
      <c r="A4917" s="38" t="s">
        <v>9</v>
      </c>
      <c r="B4917" s="31">
        <v>1999</v>
      </c>
      <c r="C4917" s="31">
        <v>65</v>
      </c>
      <c r="D4917" s="31">
        <v>2.9479109999999999E-2</v>
      </c>
      <c r="E4917" s="31">
        <v>2.9050920000000001E-2</v>
      </c>
      <c r="F4917" s="31">
        <v>0.97094908000000002</v>
      </c>
      <c r="G4917" s="31">
        <v>54950.703000000001</v>
      </c>
      <c r="H4917" s="31">
        <v>54152.519</v>
      </c>
    </row>
    <row r="4918" spans="1:8" hidden="1">
      <c r="A4918" s="38" t="s">
        <v>9</v>
      </c>
      <c r="B4918" s="31">
        <v>1999</v>
      </c>
      <c r="C4918" s="31">
        <v>66</v>
      </c>
      <c r="D4918" s="31">
        <v>3.2116279999999997E-2</v>
      </c>
      <c r="E4918" s="31">
        <v>3.1608709999999998E-2</v>
      </c>
      <c r="F4918" s="31">
        <v>0.96839129000000002</v>
      </c>
      <c r="G4918" s="31">
        <v>53354.334999999999</v>
      </c>
      <c r="H4918" s="31">
        <v>52511.103999999999</v>
      </c>
    </row>
    <row r="4919" spans="1:8" hidden="1">
      <c r="A4919" s="38" t="s">
        <v>9</v>
      </c>
      <c r="B4919" s="31">
        <v>1999</v>
      </c>
      <c r="C4919" s="31">
        <v>67</v>
      </c>
      <c r="D4919" s="31">
        <v>3.5056799999999999E-2</v>
      </c>
      <c r="E4919" s="31">
        <v>3.445289E-2</v>
      </c>
      <c r="F4919" s="31">
        <v>0.96554711000000004</v>
      </c>
      <c r="G4919" s="31">
        <v>51667.874000000003</v>
      </c>
      <c r="H4919" s="31">
        <v>50777.82</v>
      </c>
    </row>
    <row r="4920" spans="1:8" hidden="1">
      <c r="A4920" s="38" t="s">
        <v>9</v>
      </c>
      <c r="B4920" s="31">
        <v>1999</v>
      </c>
      <c r="C4920" s="31">
        <v>68</v>
      </c>
      <c r="D4920" s="31">
        <v>3.8379259999999998E-2</v>
      </c>
      <c r="E4920" s="31">
        <v>3.765665E-2</v>
      </c>
      <c r="F4920" s="31">
        <v>0.96234335000000004</v>
      </c>
      <c r="G4920" s="31">
        <v>49887.766000000003</v>
      </c>
      <c r="H4920" s="31">
        <v>48948.463000000003</v>
      </c>
    </row>
    <row r="4921" spans="1:8" hidden="1">
      <c r="A4921" s="38" t="s">
        <v>9</v>
      </c>
      <c r="B4921" s="31">
        <v>1999</v>
      </c>
      <c r="C4921" s="31">
        <v>69</v>
      </c>
      <c r="D4921" s="31">
        <v>4.2133110000000001E-2</v>
      </c>
      <c r="E4921" s="31">
        <v>4.126382E-2</v>
      </c>
      <c r="F4921" s="31">
        <v>0.95873618000000005</v>
      </c>
      <c r="G4921" s="31">
        <v>48009.16</v>
      </c>
      <c r="H4921" s="31">
        <v>47018.639000000003</v>
      </c>
    </row>
    <row r="4922" spans="1:8" hidden="1">
      <c r="A4922" s="38" t="s">
        <v>9</v>
      </c>
      <c r="B4922" s="31">
        <v>1999</v>
      </c>
      <c r="C4922" s="31">
        <v>70</v>
      </c>
      <c r="D4922" s="31">
        <v>4.6343000000000002E-2</v>
      </c>
      <c r="E4922" s="31">
        <v>4.5293479999999997E-2</v>
      </c>
      <c r="F4922" s="31">
        <v>0.95470652</v>
      </c>
      <c r="G4922" s="31">
        <v>46028.118999999999</v>
      </c>
      <c r="H4922" s="31">
        <v>44985.732000000004</v>
      </c>
    </row>
    <row r="4923" spans="1:8" hidden="1">
      <c r="A4923" s="38" t="s">
        <v>9</v>
      </c>
      <c r="B4923" s="31">
        <v>1999</v>
      </c>
      <c r="C4923" s="31">
        <v>71</v>
      </c>
      <c r="D4923" s="31">
        <v>5.0977590000000003E-2</v>
      </c>
      <c r="E4923" s="31">
        <v>4.9710530000000003E-2</v>
      </c>
      <c r="F4923" s="31">
        <v>0.95028946999999997</v>
      </c>
      <c r="G4923" s="31">
        <v>43943.345000000001</v>
      </c>
      <c r="H4923" s="31">
        <v>42851.120999999999</v>
      </c>
    </row>
    <row r="4924" spans="1:8" hidden="1">
      <c r="A4924" s="38" t="s">
        <v>9</v>
      </c>
      <c r="B4924" s="31">
        <v>1999</v>
      </c>
      <c r="C4924" s="31">
        <v>72</v>
      </c>
      <c r="D4924" s="31">
        <v>5.5996070000000002E-2</v>
      </c>
      <c r="E4924" s="31">
        <v>5.4470989999999997E-2</v>
      </c>
      <c r="F4924" s="31">
        <v>0.94552901</v>
      </c>
      <c r="G4924" s="31">
        <v>41758.898000000001</v>
      </c>
      <c r="H4924" s="31">
        <v>40621.574000000001</v>
      </c>
    </row>
    <row r="4925" spans="1:8" hidden="1">
      <c r="A4925" s="38" t="s">
        <v>9</v>
      </c>
      <c r="B4925" s="31">
        <v>1999</v>
      </c>
      <c r="C4925" s="31">
        <v>73</v>
      </c>
      <c r="D4925" s="31">
        <v>6.1419090000000003E-2</v>
      </c>
      <c r="E4925" s="31">
        <v>5.9589139999999999E-2</v>
      </c>
      <c r="F4925" s="31">
        <v>0.94041085999999996</v>
      </c>
      <c r="G4925" s="31">
        <v>39484.25</v>
      </c>
      <c r="H4925" s="31">
        <v>38307.832999999999</v>
      </c>
    </row>
    <row r="4926" spans="1:8" hidden="1">
      <c r="A4926" s="38" t="s">
        <v>9</v>
      </c>
      <c r="B4926" s="31">
        <v>1999</v>
      </c>
      <c r="C4926" s="31">
        <v>74</v>
      </c>
      <c r="D4926" s="31">
        <v>6.7279530000000004E-2</v>
      </c>
      <c r="E4926" s="31">
        <v>6.5089919999999996E-2</v>
      </c>
      <c r="F4926" s="31">
        <v>0.93491007999999998</v>
      </c>
      <c r="G4926" s="31">
        <v>37131.417000000001</v>
      </c>
      <c r="H4926" s="31">
        <v>35922.976999999999</v>
      </c>
    </row>
    <row r="4927" spans="1:8" hidden="1">
      <c r="A4927" s="38" t="s">
        <v>9</v>
      </c>
      <c r="B4927" s="31">
        <v>1999</v>
      </c>
      <c r="C4927" s="31">
        <v>75</v>
      </c>
      <c r="D4927" s="31">
        <v>7.364358E-2</v>
      </c>
      <c r="E4927" s="31">
        <v>7.1028190000000005E-2</v>
      </c>
      <c r="F4927" s="31">
        <v>0.92897180999999995</v>
      </c>
      <c r="G4927" s="31">
        <v>34714.536</v>
      </c>
      <c r="H4927" s="31">
        <v>33481.680999999997</v>
      </c>
    </row>
    <row r="4928" spans="1:8" hidden="1">
      <c r="A4928" s="38" t="s">
        <v>9</v>
      </c>
      <c r="B4928" s="31">
        <v>1999</v>
      </c>
      <c r="C4928" s="31">
        <v>76</v>
      </c>
      <c r="D4928" s="31">
        <v>8.0647759999999999E-2</v>
      </c>
      <c r="E4928" s="31">
        <v>7.7521779999999998E-2</v>
      </c>
      <c r="F4928" s="31">
        <v>0.92247822000000002</v>
      </c>
      <c r="G4928" s="31">
        <v>32248.826000000001</v>
      </c>
      <c r="H4928" s="31">
        <v>30998.831999999999</v>
      </c>
    </row>
    <row r="4929" spans="1:8" hidden="1">
      <c r="A4929" s="38" t="s">
        <v>9</v>
      </c>
      <c r="B4929" s="31">
        <v>1999</v>
      </c>
      <c r="C4929" s="31">
        <v>77</v>
      </c>
      <c r="D4929" s="31">
        <v>8.8432339999999998E-2</v>
      </c>
      <c r="E4929" s="31">
        <v>8.4687780000000004E-2</v>
      </c>
      <c r="F4929" s="31">
        <v>0.91531222000000001</v>
      </c>
      <c r="G4929" s="31">
        <v>29748.839</v>
      </c>
      <c r="H4929" s="31">
        <v>28489.157999999999</v>
      </c>
    </row>
    <row r="4930" spans="1:8" hidden="1">
      <c r="A4930" s="38" t="s">
        <v>9</v>
      </c>
      <c r="B4930" s="31">
        <v>1999</v>
      </c>
      <c r="C4930" s="31">
        <v>78</v>
      </c>
      <c r="D4930" s="31">
        <v>9.7121700000000005E-2</v>
      </c>
      <c r="E4930" s="31">
        <v>9.2623810000000001E-2</v>
      </c>
      <c r="F4930" s="31">
        <v>0.90737619000000003</v>
      </c>
      <c r="G4930" s="31">
        <v>27229.475999999999</v>
      </c>
      <c r="H4930" s="31">
        <v>25968.427</v>
      </c>
    </row>
    <row r="4931" spans="1:8" hidden="1">
      <c r="A4931" s="38" t="s">
        <v>9</v>
      </c>
      <c r="B4931" s="31">
        <v>1999</v>
      </c>
      <c r="C4931" s="31">
        <v>79</v>
      </c>
      <c r="D4931" s="31">
        <v>0.1068056</v>
      </c>
      <c r="E4931" s="31">
        <v>0.10139104</v>
      </c>
      <c r="F4931" s="31">
        <v>0.89860896000000001</v>
      </c>
      <c r="G4931" s="31">
        <v>24707.378000000001</v>
      </c>
      <c r="H4931" s="31">
        <v>23454.825000000001</v>
      </c>
    </row>
    <row r="4932" spans="1:8" hidden="1">
      <c r="A4932" s="38" t="s">
        <v>9</v>
      </c>
      <c r="B4932" s="31">
        <v>1999</v>
      </c>
      <c r="C4932" s="31">
        <v>80</v>
      </c>
      <c r="D4932" s="31">
        <v>0.11750534</v>
      </c>
      <c r="E4932" s="31">
        <v>0.11098469</v>
      </c>
      <c r="F4932" s="31">
        <v>0.88901531</v>
      </c>
      <c r="G4932" s="31">
        <v>22202.272000000001</v>
      </c>
      <c r="H4932" s="31">
        <v>20970.215</v>
      </c>
    </row>
    <row r="4933" spans="1:8" hidden="1">
      <c r="A4933" s="38" t="s">
        <v>9</v>
      </c>
      <c r="B4933" s="31">
        <v>1999</v>
      </c>
      <c r="C4933" s="31">
        <v>81</v>
      </c>
      <c r="D4933" s="31">
        <v>0.1291485</v>
      </c>
      <c r="E4933" s="31">
        <v>0.1213147</v>
      </c>
      <c r="F4933" s="31">
        <v>0.8786853</v>
      </c>
      <c r="G4933" s="31">
        <v>19738.159</v>
      </c>
      <c r="H4933" s="31">
        <v>18540.895</v>
      </c>
    </row>
    <row r="4934" spans="1:8" hidden="1">
      <c r="A4934" s="38" t="s">
        <v>9</v>
      </c>
      <c r="B4934" s="31">
        <v>1999</v>
      </c>
      <c r="C4934" s="31">
        <v>82</v>
      </c>
      <c r="D4934" s="31">
        <v>0.14163973999999999</v>
      </c>
      <c r="E4934" s="31">
        <v>0.13227222999999999</v>
      </c>
      <c r="F4934" s="31">
        <v>0.86772777000000001</v>
      </c>
      <c r="G4934" s="31">
        <v>17343.631000000001</v>
      </c>
      <c r="H4934" s="31">
        <v>16196.59</v>
      </c>
    </row>
    <row r="4935" spans="1:8" hidden="1">
      <c r="A4935" s="38" t="s">
        <v>9</v>
      </c>
      <c r="B4935" s="31">
        <v>1999</v>
      </c>
      <c r="C4935" s="31">
        <v>83</v>
      </c>
      <c r="D4935" s="31">
        <v>0.15491637999999999</v>
      </c>
      <c r="E4935" s="31">
        <v>0.14377947999999999</v>
      </c>
      <c r="F4935" s="31">
        <v>0.85622052000000004</v>
      </c>
      <c r="G4935" s="31">
        <v>15049.55</v>
      </c>
      <c r="H4935" s="31">
        <v>13967.642</v>
      </c>
    </row>
    <row r="4936" spans="1:8" hidden="1">
      <c r="A4936" s="38" t="s">
        <v>9</v>
      </c>
      <c r="B4936" s="31">
        <v>1999</v>
      </c>
      <c r="C4936" s="31">
        <v>84</v>
      </c>
      <c r="D4936" s="31">
        <v>0.16898094999999999</v>
      </c>
      <c r="E4936" s="31">
        <v>0.15581597999999999</v>
      </c>
      <c r="F4936" s="31">
        <v>0.84418402000000003</v>
      </c>
      <c r="G4936" s="31">
        <v>12885.733</v>
      </c>
      <c r="H4936" s="31">
        <v>11881.832</v>
      </c>
    </row>
    <row r="4937" spans="1:8" hidden="1">
      <c r="A4937" s="38" t="s">
        <v>9</v>
      </c>
      <c r="B4937" s="31">
        <v>1999</v>
      </c>
      <c r="C4937" s="31">
        <v>85</v>
      </c>
      <c r="D4937" s="31">
        <v>0.18387439</v>
      </c>
      <c r="E4937" s="31">
        <v>0.16839282999999999</v>
      </c>
      <c r="F4937" s="31">
        <v>0.83160716999999995</v>
      </c>
      <c r="G4937" s="31">
        <v>10877.93</v>
      </c>
      <c r="H4937" s="31">
        <v>9962.0470000000005</v>
      </c>
    </row>
    <row r="4938" spans="1:8" hidden="1">
      <c r="A4938" s="38" t="s">
        <v>9</v>
      </c>
      <c r="B4938" s="31">
        <v>1999</v>
      </c>
      <c r="C4938" s="31">
        <v>86</v>
      </c>
      <c r="D4938" s="31">
        <v>0.19972061999999999</v>
      </c>
      <c r="E4938" s="31">
        <v>0.18158726</v>
      </c>
      <c r="F4938" s="31">
        <v>0.81841273999999997</v>
      </c>
      <c r="G4938" s="31">
        <v>9046.1650000000009</v>
      </c>
      <c r="H4938" s="31">
        <v>8224.8310000000001</v>
      </c>
    </row>
    <row r="4939" spans="1:8" hidden="1">
      <c r="A4939" s="38" t="s">
        <v>9</v>
      </c>
      <c r="B4939" s="31">
        <v>1999</v>
      </c>
      <c r="C4939" s="31">
        <v>87</v>
      </c>
      <c r="D4939" s="31">
        <v>0.21670734999999999</v>
      </c>
      <c r="E4939" s="31">
        <v>0.19552184</v>
      </c>
      <c r="F4939" s="31">
        <v>0.80447816000000005</v>
      </c>
      <c r="G4939" s="31">
        <v>7403.4960000000001</v>
      </c>
      <c r="H4939" s="31">
        <v>6679.7240000000002</v>
      </c>
    </row>
    <row r="4940" spans="1:8" hidden="1">
      <c r="A4940" s="38" t="s">
        <v>9</v>
      </c>
      <c r="B4940" s="31">
        <v>1999</v>
      </c>
      <c r="C4940" s="31">
        <v>88</v>
      </c>
      <c r="D4940" s="31">
        <v>0.23492228000000001</v>
      </c>
      <c r="E4940" s="31">
        <v>0.21022858999999999</v>
      </c>
      <c r="F4940" s="31">
        <v>0.78977140999999995</v>
      </c>
      <c r="G4940" s="31">
        <v>5955.951</v>
      </c>
      <c r="H4940" s="31">
        <v>5329.8959999999997</v>
      </c>
    </row>
    <row r="4941" spans="1:8" hidden="1">
      <c r="A4941" s="38" t="s">
        <v>9</v>
      </c>
      <c r="B4941" s="31">
        <v>1999</v>
      </c>
      <c r="C4941" s="31">
        <v>89</v>
      </c>
      <c r="D4941" s="31">
        <v>0.25449753000000003</v>
      </c>
      <c r="E4941" s="31">
        <v>0.22576874</v>
      </c>
      <c r="F4941" s="31">
        <v>0.77423125999999998</v>
      </c>
      <c r="G4941" s="31">
        <v>4703.84</v>
      </c>
      <c r="H4941" s="31">
        <v>4172.8500000000004</v>
      </c>
    </row>
    <row r="4942" spans="1:8" hidden="1">
      <c r="A4942" s="38" t="s">
        <v>9</v>
      </c>
      <c r="B4942" s="31">
        <v>1999</v>
      </c>
      <c r="C4942" s="31">
        <v>90</v>
      </c>
      <c r="D4942" s="31">
        <v>0.27547748999999999</v>
      </c>
      <c r="E4942" s="31">
        <v>0.24212719999999999</v>
      </c>
      <c r="F4942" s="31">
        <v>0.75787280000000001</v>
      </c>
      <c r="G4942" s="31">
        <v>3641.86</v>
      </c>
      <c r="H4942" s="31">
        <v>3200.9630000000002</v>
      </c>
    </row>
    <row r="4943" spans="1:8" hidden="1">
      <c r="A4943" s="38" t="s">
        <v>9</v>
      </c>
      <c r="B4943" s="31">
        <v>1999</v>
      </c>
      <c r="C4943" s="31">
        <v>91</v>
      </c>
      <c r="D4943" s="31">
        <v>0.29795329999999998</v>
      </c>
      <c r="E4943" s="31">
        <v>0.25932059000000002</v>
      </c>
      <c r="F4943" s="31">
        <v>0.74067941000000004</v>
      </c>
      <c r="G4943" s="31">
        <v>2760.067</v>
      </c>
      <c r="H4943" s="31">
        <v>2402.1959999999999</v>
      </c>
    </row>
    <row r="4944" spans="1:8" hidden="1">
      <c r="A4944" s="38" t="s">
        <v>9</v>
      </c>
      <c r="B4944" s="31">
        <v>1999</v>
      </c>
      <c r="C4944" s="31">
        <v>92</v>
      </c>
      <c r="D4944" s="31">
        <v>0.32207637</v>
      </c>
      <c r="E4944" s="31">
        <v>0.27740376999999999</v>
      </c>
      <c r="F4944" s="31">
        <v>0.72259622999999995</v>
      </c>
      <c r="G4944" s="31">
        <v>2044.325</v>
      </c>
      <c r="H4944" s="31">
        <v>1760.7729999999999</v>
      </c>
    </row>
    <row r="4945" spans="1:8" hidden="1">
      <c r="A4945" s="38" t="s">
        <v>9</v>
      </c>
      <c r="B4945" s="31">
        <v>1999</v>
      </c>
      <c r="C4945" s="31">
        <v>93</v>
      </c>
      <c r="D4945" s="31">
        <v>0.34784872</v>
      </c>
      <c r="E4945" s="31">
        <v>0.29631271999999997</v>
      </c>
      <c r="F4945" s="31">
        <v>0.70368728000000003</v>
      </c>
      <c r="G4945" s="31">
        <v>1477.221</v>
      </c>
      <c r="H4945" s="31">
        <v>1258.3610000000001</v>
      </c>
    </row>
    <row r="4946" spans="1:8" hidden="1">
      <c r="A4946" s="38" t="s">
        <v>9</v>
      </c>
      <c r="B4946" s="31">
        <v>1999</v>
      </c>
      <c r="C4946" s="31">
        <v>94</v>
      </c>
      <c r="D4946" s="31">
        <v>0.37525828999999999</v>
      </c>
      <c r="E4946" s="31">
        <v>0.31597261999999998</v>
      </c>
      <c r="F4946" s="31">
        <v>0.68402737999999996</v>
      </c>
      <c r="G4946" s="31">
        <v>1039.502</v>
      </c>
      <c r="H4946" s="31">
        <v>875.27499999999998</v>
      </c>
    </row>
    <row r="4947" spans="1:8" hidden="1">
      <c r="A4947" s="38" t="s">
        <v>9</v>
      </c>
      <c r="B4947" s="31">
        <v>1999</v>
      </c>
      <c r="C4947" s="31">
        <v>95</v>
      </c>
      <c r="D4947" s="31">
        <v>0.40381135000000001</v>
      </c>
      <c r="E4947" s="31">
        <v>0.33597589999999999</v>
      </c>
      <c r="F4947" s="31">
        <v>0.66402410000000001</v>
      </c>
      <c r="G4947" s="31">
        <v>711.048</v>
      </c>
      <c r="H4947" s="31">
        <v>591.6</v>
      </c>
    </row>
    <row r="4948" spans="1:8" hidden="1">
      <c r="A4948" s="38" t="s">
        <v>9</v>
      </c>
      <c r="B4948" s="31">
        <v>1999</v>
      </c>
      <c r="C4948" s="31">
        <v>96</v>
      </c>
      <c r="D4948" s="31">
        <v>0.43283343000000002</v>
      </c>
      <c r="E4948" s="31">
        <v>0.35582659999999999</v>
      </c>
      <c r="F4948" s="31">
        <v>0.64417340000000001</v>
      </c>
      <c r="G4948" s="31">
        <v>472.15300000000002</v>
      </c>
      <c r="H4948" s="31">
        <v>388.15100000000001</v>
      </c>
    </row>
    <row r="4949" spans="1:8" hidden="1">
      <c r="A4949" s="38" t="s">
        <v>9</v>
      </c>
      <c r="B4949" s="31">
        <v>1999</v>
      </c>
      <c r="C4949" s="31">
        <v>97</v>
      </c>
      <c r="D4949" s="31">
        <v>0.46174409999999999</v>
      </c>
      <c r="E4949" s="31">
        <v>0.37513574</v>
      </c>
      <c r="F4949" s="31">
        <v>0.62486425999999995</v>
      </c>
      <c r="G4949" s="31">
        <v>304.14800000000002</v>
      </c>
      <c r="H4949" s="31">
        <v>247.1</v>
      </c>
    </row>
    <row r="4950" spans="1:8" hidden="1">
      <c r="A4950" s="38" t="s">
        <v>9</v>
      </c>
      <c r="B4950" s="31">
        <v>1999</v>
      </c>
      <c r="C4950" s="31">
        <v>98</v>
      </c>
      <c r="D4950" s="31">
        <v>0.48989629000000001</v>
      </c>
      <c r="E4950" s="31">
        <v>0.39350738000000002</v>
      </c>
      <c r="F4950" s="31">
        <v>0.60649262000000004</v>
      </c>
      <c r="G4950" s="31">
        <v>190.05099999999999</v>
      </c>
      <c r="H4950" s="31">
        <v>152.65799999999999</v>
      </c>
    </row>
    <row r="4951" spans="1:8" hidden="1">
      <c r="A4951" s="38" t="s">
        <v>9</v>
      </c>
      <c r="B4951" s="31">
        <v>1999</v>
      </c>
      <c r="C4951" s="31">
        <v>99</v>
      </c>
      <c r="D4951" s="31">
        <v>0.51717712000000005</v>
      </c>
      <c r="E4951" s="31">
        <v>0.41091833999999999</v>
      </c>
      <c r="F4951" s="31">
        <v>0.58908165999999995</v>
      </c>
      <c r="G4951" s="31">
        <v>115.265</v>
      </c>
      <c r="H4951" s="31">
        <v>91.582999999999998</v>
      </c>
    </row>
    <row r="4952" spans="1:8" hidden="1">
      <c r="A4952" s="38" t="s">
        <v>9</v>
      </c>
      <c r="B4952" s="31">
        <v>2000</v>
      </c>
      <c r="C4952" s="31">
        <v>1</v>
      </c>
      <c r="D4952" s="31">
        <v>8.8099400000000005E-3</v>
      </c>
      <c r="E4952" s="31">
        <v>8.7712999999999992E-3</v>
      </c>
      <c r="F4952" s="31">
        <v>0.99122869999999996</v>
      </c>
      <c r="G4952" s="31">
        <v>92009.759000000005</v>
      </c>
      <c r="H4952" s="31">
        <v>91606.236999999994</v>
      </c>
    </row>
    <row r="4953" spans="1:8" hidden="1">
      <c r="A4953" s="38" t="s">
        <v>9</v>
      </c>
      <c r="B4953" s="31">
        <v>2000</v>
      </c>
      <c r="C4953" s="31">
        <v>2</v>
      </c>
      <c r="D4953" s="31">
        <v>7.80725E-3</v>
      </c>
      <c r="E4953" s="31">
        <v>7.7768999999999998E-3</v>
      </c>
      <c r="F4953" s="31">
        <v>0.99222310000000002</v>
      </c>
      <c r="G4953" s="31">
        <v>91202.714000000007</v>
      </c>
      <c r="H4953" s="31">
        <v>90848.077000000005</v>
      </c>
    </row>
    <row r="4954" spans="1:8" hidden="1">
      <c r="A4954" s="38" t="s">
        <v>9</v>
      </c>
      <c r="B4954" s="31">
        <v>2000</v>
      </c>
      <c r="C4954" s="31">
        <v>3</v>
      </c>
      <c r="D4954" s="31">
        <v>6.9602900000000001E-3</v>
      </c>
      <c r="E4954" s="31">
        <v>6.9361500000000003E-3</v>
      </c>
      <c r="F4954" s="31">
        <v>0.99306384999999997</v>
      </c>
      <c r="G4954" s="31">
        <v>90493.440000000002</v>
      </c>
      <c r="H4954" s="31">
        <v>90179.601999999999</v>
      </c>
    </row>
    <row r="4955" spans="1:8" hidden="1">
      <c r="A4955" s="38" t="s">
        <v>9</v>
      </c>
      <c r="B4955" s="31">
        <v>2000</v>
      </c>
      <c r="C4955" s="31">
        <v>4</v>
      </c>
      <c r="D4955" s="31">
        <v>6.17951E-3</v>
      </c>
      <c r="E4955" s="31">
        <v>6.1604800000000003E-3</v>
      </c>
      <c r="F4955" s="31">
        <v>0.99383951999999998</v>
      </c>
      <c r="G4955" s="31">
        <v>89865.763999999996</v>
      </c>
      <c r="H4955" s="31">
        <v>89588.956000000006</v>
      </c>
    </row>
    <row r="4956" spans="1:8" hidden="1">
      <c r="A4956" s="38" t="s">
        <v>9</v>
      </c>
      <c r="B4956" s="31">
        <v>2000</v>
      </c>
      <c r="C4956" s="31">
        <v>5</v>
      </c>
      <c r="D4956" s="31">
        <v>5.4325600000000003E-3</v>
      </c>
      <c r="E4956" s="31">
        <v>5.4178400000000002E-3</v>
      </c>
      <c r="F4956" s="31">
        <v>0.99458215999999999</v>
      </c>
      <c r="G4956" s="31">
        <v>89312.148000000001</v>
      </c>
      <c r="H4956" s="31">
        <v>89070.207999999999</v>
      </c>
    </row>
    <row r="4957" spans="1:8" hidden="1">
      <c r="A4957" s="38" t="s">
        <v>9</v>
      </c>
      <c r="B4957" s="31">
        <v>2000</v>
      </c>
      <c r="C4957" s="31">
        <v>6</v>
      </c>
      <c r="D4957" s="31">
        <v>4.71989E-3</v>
      </c>
      <c r="E4957" s="31">
        <v>4.7087800000000001E-3</v>
      </c>
      <c r="F4957" s="31">
        <v>0.99529122000000003</v>
      </c>
      <c r="G4957" s="31">
        <v>88828.269</v>
      </c>
      <c r="H4957" s="31">
        <v>88619.131999999998</v>
      </c>
    </row>
    <row r="4958" spans="1:8" hidden="1">
      <c r="A4958" s="38" t="s">
        <v>9</v>
      </c>
      <c r="B4958" s="31">
        <v>2000</v>
      </c>
      <c r="C4958" s="31">
        <v>7</v>
      </c>
      <c r="D4958" s="31">
        <v>4.0542099999999999E-3</v>
      </c>
      <c r="E4958" s="31">
        <v>4.0460100000000001E-3</v>
      </c>
      <c r="F4958" s="31">
        <v>0.99595398999999996</v>
      </c>
      <c r="G4958" s="31">
        <v>88409.995999999999</v>
      </c>
      <c r="H4958" s="31">
        <v>88231.142000000007</v>
      </c>
    </row>
    <row r="4959" spans="1:8" hidden="1">
      <c r="A4959" s="38" t="s">
        <v>9</v>
      </c>
      <c r="B4959" s="31">
        <v>2000</v>
      </c>
      <c r="C4959" s="31">
        <v>8</v>
      </c>
      <c r="D4959" s="31">
        <v>3.4682900000000002E-3</v>
      </c>
      <c r="E4959" s="31">
        <v>3.4622799999999999E-3</v>
      </c>
      <c r="F4959" s="31">
        <v>0.99653771999999996</v>
      </c>
      <c r="G4959" s="31">
        <v>88052.289000000004</v>
      </c>
      <c r="H4959" s="31">
        <v>87899.857999999993</v>
      </c>
    </row>
    <row r="4960" spans="1:8" hidden="1">
      <c r="A4960" s="38" t="s">
        <v>9</v>
      </c>
      <c r="B4960" s="31">
        <v>2000</v>
      </c>
      <c r="C4960" s="31">
        <v>9</v>
      </c>
      <c r="D4960" s="31">
        <v>2.9852899999999998E-3</v>
      </c>
      <c r="E4960" s="31">
        <v>2.9808399999999998E-3</v>
      </c>
      <c r="F4960" s="31">
        <v>0.99701916000000002</v>
      </c>
      <c r="G4960" s="31">
        <v>87747.426999999996</v>
      </c>
      <c r="H4960" s="31">
        <v>87616.645999999993</v>
      </c>
    </row>
    <row r="4961" spans="1:8" hidden="1">
      <c r="A4961" s="38" t="s">
        <v>9</v>
      </c>
      <c r="B4961" s="31">
        <v>2000</v>
      </c>
      <c r="C4961" s="31">
        <v>10</v>
      </c>
      <c r="D4961" s="31">
        <v>2.6240199999999999E-3</v>
      </c>
      <c r="E4961" s="31">
        <v>2.62058E-3</v>
      </c>
      <c r="F4961" s="31">
        <v>0.99737942000000002</v>
      </c>
      <c r="G4961" s="31">
        <v>87485.865999999995</v>
      </c>
      <c r="H4961" s="31">
        <v>87371.233999999997</v>
      </c>
    </row>
    <row r="4962" spans="1:8" hidden="1">
      <c r="A4962" s="38" t="s">
        <v>9</v>
      </c>
      <c r="B4962" s="31">
        <v>2000</v>
      </c>
      <c r="C4962" s="31">
        <v>11</v>
      </c>
      <c r="D4962" s="31">
        <v>2.3897100000000002E-3</v>
      </c>
      <c r="E4962" s="31">
        <v>2.3868499999999998E-3</v>
      </c>
      <c r="F4962" s="31">
        <v>0.99761314999999995</v>
      </c>
      <c r="G4962" s="31">
        <v>87256.601999999999</v>
      </c>
      <c r="H4962" s="31">
        <v>87152.467000000004</v>
      </c>
    </row>
    <row r="4963" spans="1:8" hidden="1">
      <c r="A4963" s="38" t="s">
        <v>9</v>
      </c>
      <c r="B4963" s="31">
        <v>2000</v>
      </c>
      <c r="C4963" s="31">
        <v>12</v>
      </c>
      <c r="D4963" s="31">
        <v>2.2745299999999999E-3</v>
      </c>
      <c r="E4963" s="31">
        <v>2.27195E-3</v>
      </c>
      <c r="F4963" s="31">
        <v>0.99772804999999998</v>
      </c>
      <c r="G4963" s="31">
        <v>87048.332999999999</v>
      </c>
      <c r="H4963" s="31">
        <v>86949.448000000004</v>
      </c>
    </row>
    <row r="4964" spans="1:8" hidden="1">
      <c r="A4964" s="38" t="s">
        <v>9</v>
      </c>
      <c r="B4964" s="31">
        <v>2000</v>
      </c>
      <c r="C4964" s="31">
        <v>13</v>
      </c>
      <c r="D4964" s="31">
        <v>2.2729400000000002E-3</v>
      </c>
      <c r="E4964" s="31">
        <v>2.2703599999999999E-3</v>
      </c>
      <c r="F4964" s="31">
        <v>0.99772963999999997</v>
      </c>
      <c r="G4964" s="31">
        <v>86850.563999999998</v>
      </c>
      <c r="H4964" s="31">
        <v>86751.971999999994</v>
      </c>
    </row>
    <row r="4965" spans="1:8" hidden="1">
      <c r="A4965" s="38" t="s">
        <v>9</v>
      </c>
      <c r="B4965" s="31">
        <v>2000</v>
      </c>
      <c r="C4965" s="31">
        <v>14</v>
      </c>
      <c r="D4965" s="31">
        <v>2.37061E-3</v>
      </c>
      <c r="E4965" s="31">
        <v>2.3678100000000001E-3</v>
      </c>
      <c r="F4965" s="31">
        <v>0.99763219000000003</v>
      </c>
      <c r="G4965" s="31">
        <v>86653.380999999994</v>
      </c>
      <c r="H4965" s="31">
        <v>86550.792000000001</v>
      </c>
    </row>
    <row r="4966" spans="1:8" hidden="1">
      <c r="A4966" s="38" t="s">
        <v>9</v>
      </c>
      <c r="B4966" s="31">
        <v>2000</v>
      </c>
      <c r="C4966" s="31">
        <v>15</v>
      </c>
      <c r="D4966" s="31">
        <v>2.55573E-3</v>
      </c>
      <c r="E4966" s="31">
        <v>2.5524699999999998E-3</v>
      </c>
      <c r="F4966" s="31">
        <v>0.99744752999999997</v>
      </c>
      <c r="G4966" s="31">
        <v>86448.202999999994</v>
      </c>
      <c r="H4966" s="31">
        <v>86337.875</v>
      </c>
    </row>
    <row r="4967" spans="1:8" hidden="1">
      <c r="A4967" s="38" t="s">
        <v>9</v>
      </c>
      <c r="B4967" s="31">
        <v>2000</v>
      </c>
      <c r="C4967" s="31">
        <v>16</v>
      </c>
      <c r="D4967" s="31">
        <v>2.8072000000000001E-3</v>
      </c>
      <c r="E4967" s="31">
        <v>2.8032600000000001E-3</v>
      </c>
      <c r="F4967" s="31">
        <v>0.99719674000000003</v>
      </c>
      <c r="G4967" s="31">
        <v>86227.547000000006</v>
      </c>
      <c r="H4967" s="31">
        <v>86106.687999999995</v>
      </c>
    </row>
    <row r="4968" spans="1:8" hidden="1">
      <c r="A4968" s="38" t="s">
        <v>9</v>
      </c>
      <c r="B4968" s="31">
        <v>2000</v>
      </c>
      <c r="C4968" s="31">
        <v>17</v>
      </c>
      <c r="D4968" s="31">
        <v>3.09495E-3</v>
      </c>
      <c r="E4968" s="31">
        <v>3.0901700000000002E-3</v>
      </c>
      <c r="F4968" s="31">
        <v>0.99690983</v>
      </c>
      <c r="G4968" s="31">
        <v>85985.827999999994</v>
      </c>
      <c r="H4968" s="31">
        <v>85852.972999999998</v>
      </c>
    </row>
    <row r="4969" spans="1:8" hidden="1">
      <c r="A4969" s="38" t="s">
        <v>9</v>
      </c>
      <c r="B4969" s="31">
        <v>2000</v>
      </c>
      <c r="C4969" s="31">
        <v>18</v>
      </c>
      <c r="D4969" s="31">
        <v>3.3900800000000002E-3</v>
      </c>
      <c r="E4969" s="31">
        <v>3.38434E-3</v>
      </c>
      <c r="F4969" s="31">
        <v>0.99661566000000001</v>
      </c>
      <c r="G4969" s="31">
        <v>85720.118000000002</v>
      </c>
      <c r="H4969" s="31">
        <v>85575.065000000002</v>
      </c>
    </row>
    <row r="4970" spans="1:8" hidden="1">
      <c r="A4970" s="38" t="s">
        <v>9</v>
      </c>
      <c r="B4970" s="31">
        <v>2000</v>
      </c>
      <c r="C4970" s="31">
        <v>19</v>
      </c>
      <c r="D4970" s="31">
        <v>3.6609199999999998E-3</v>
      </c>
      <c r="E4970" s="31">
        <v>3.6542300000000001E-3</v>
      </c>
      <c r="F4970" s="31">
        <v>0.99634577000000002</v>
      </c>
      <c r="G4970" s="31">
        <v>85430.010999999999</v>
      </c>
      <c r="H4970" s="31">
        <v>85273.921000000002</v>
      </c>
    </row>
    <row r="4971" spans="1:8" hidden="1">
      <c r="A4971" s="38" t="s">
        <v>9</v>
      </c>
      <c r="B4971" s="31">
        <v>2000</v>
      </c>
      <c r="C4971" s="31">
        <v>20</v>
      </c>
      <c r="D4971" s="31">
        <v>3.8910699999999999E-3</v>
      </c>
      <c r="E4971" s="31">
        <v>3.8835100000000002E-3</v>
      </c>
      <c r="F4971" s="31">
        <v>0.99611649000000002</v>
      </c>
      <c r="G4971" s="31">
        <v>85117.83</v>
      </c>
      <c r="H4971" s="31">
        <v>84952.551999999996</v>
      </c>
    </row>
    <row r="4972" spans="1:8" hidden="1">
      <c r="A4972" s="38" t="s">
        <v>9</v>
      </c>
      <c r="B4972" s="31">
        <v>2000</v>
      </c>
      <c r="C4972" s="31">
        <v>21</v>
      </c>
      <c r="D4972" s="31">
        <v>4.0731999999999999E-3</v>
      </c>
      <c r="E4972" s="31">
        <v>4.0649199999999996E-3</v>
      </c>
      <c r="F4972" s="31">
        <v>0.99593507999999997</v>
      </c>
      <c r="G4972" s="31">
        <v>84787.274000000005</v>
      </c>
      <c r="H4972" s="31">
        <v>84614.947</v>
      </c>
    </row>
    <row r="4973" spans="1:8" hidden="1">
      <c r="A4973" s="38" t="s">
        <v>9</v>
      </c>
      <c r="B4973" s="31">
        <v>2000</v>
      </c>
      <c r="C4973" s="31">
        <v>22</v>
      </c>
      <c r="D4973" s="31">
        <v>4.2108099999999997E-3</v>
      </c>
      <c r="E4973" s="31">
        <v>4.2019600000000002E-3</v>
      </c>
      <c r="F4973" s="31">
        <v>0.99579804000000005</v>
      </c>
      <c r="G4973" s="31">
        <v>84442.620999999999</v>
      </c>
      <c r="H4973" s="31">
        <v>84265.207999999999</v>
      </c>
    </row>
    <row r="4974" spans="1:8" hidden="1">
      <c r="A4974" s="38" t="s">
        <v>9</v>
      </c>
      <c r="B4974" s="31">
        <v>2000</v>
      </c>
      <c r="C4974" s="31">
        <v>23</v>
      </c>
      <c r="D4974" s="31">
        <v>4.3098700000000004E-3</v>
      </c>
      <c r="E4974" s="31">
        <v>4.3005999999999999E-3</v>
      </c>
      <c r="F4974" s="31">
        <v>0.99569940000000001</v>
      </c>
      <c r="G4974" s="31">
        <v>84087.796000000002</v>
      </c>
      <c r="H4974" s="31">
        <v>83906.982000000004</v>
      </c>
    </row>
    <row r="4975" spans="1:8" hidden="1">
      <c r="A4975" s="38" t="s">
        <v>9</v>
      </c>
      <c r="B4975" s="31">
        <v>2000</v>
      </c>
      <c r="C4975" s="31">
        <v>24</v>
      </c>
      <c r="D4975" s="31">
        <v>4.3777199999999999E-3</v>
      </c>
      <c r="E4975" s="31">
        <v>4.3681600000000003E-3</v>
      </c>
      <c r="F4975" s="31">
        <v>0.99563184000000005</v>
      </c>
      <c r="G4975" s="31">
        <v>83726.168000000005</v>
      </c>
      <c r="H4975" s="31">
        <v>83543.303</v>
      </c>
    </row>
    <row r="4976" spans="1:8" hidden="1">
      <c r="A4976" s="38" t="s">
        <v>9</v>
      </c>
      <c r="B4976" s="31">
        <v>2000</v>
      </c>
      <c r="C4976" s="31">
        <v>25</v>
      </c>
      <c r="D4976" s="31">
        <v>4.4344600000000003E-3</v>
      </c>
      <c r="E4976" s="31">
        <v>4.4246499999999996E-3</v>
      </c>
      <c r="F4976" s="31">
        <v>0.99557534999999997</v>
      </c>
      <c r="G4976" s="31">
        <v>83360.437999999995</v>
      </c>
      <c r="H4976" s="31">
        <v>83176.017999999996</v>
      </c>
    </row>
    <row r="4977" spans="1:8" hidden="1">
      <c r="A4977" s="38" t="s">
        <v>9</v>
      </c>
      <c r="B4977" s="31">
        <v>2000</v>
      </c>
      <c r="C4977" s="31">
        <v>26</v>
      </c>
      <c r="D4977" s="31">
        <v>4.4931600000000004E-3</v>
      </c>
      <c r="E4977" s="31">
        <v>4.4830900000000003E-3</v>
      </c>
      <c r="F4977" s="31">
        <v>0.99551690999999998</v>
      </c>
      <c r="G4977" s="31">
        <v>82991.596999999994</v>
      </c>
      <c r="H4977" s="31">
        <v>82805.567999999999</v>
      </c>
    </row>
    <row r="4978" spans="1:8" hidden="1">
      <c r="A4978" s="38" t="s">
        <v>9</v>
      </c>
      <c r="B4978" s="31">
        <v>2000</v>
      </c>
      <c r="C4978" s="31">
        <v>27</v>
      </c>
      <c r="D4978" s="31">
        <v>4.5617699999999997E-3</v>
      </c>
      <c r="E4978" s="31">
        <v>4.5513899999999998E-3</v>
      </c>
      <c r="F4978" s="31">
        <v>0.99544860999999996</v>
      </c>
      <c r="G4978" s="31">
        <v>82619.539000000004</v>
      </c>
      <c r="H4978" s="31">
        <v>82431.521999999997</v>
      </c>
    </row>
    <row r="4979" spans="1:8" hidden="1">
      <c r="A4979" s="38" t="s">
        <v>9</v>
      </c>
      <c r="B4979" s="31">
        <v>2000</v>
      </c>
      <c r="C4979" s="31">
        <v>28</v>
      </c>
      <c r="D4979" s="31">
        <v>4.6431399999999996E-3</v>
      </c>
      <c r="E4979" s="31">
        <v>4.6323800000000002E-3</v>
      </c>
      <c r="F4979" s="31">
        <v>0.99536762000000001</v>
      </c>
      <c r="G4979" s="31">
        <v>82243.505000000005</v>
      </c>
      <c r="H4979" s="31">
        <v>82053.013000000006</v>
      </c>
    </row>
    <row r="4980" spans="1:8" hidden="1">
      <c r="A4980" s="38" t="s">
        <v>9</v>
      </c>
      <c r="B4980" s="31">
        <v>2000</v>
      </c>
      <c r="C4980" s="31">
        <v>29</v>
      </c>
      <c r="D4980" s="31">
        <v>4.7350500000000002E-3</v>
      </c>
      <c r="E4980" s="31">
        <v>4.7238599999999999E-3</v>
      </c>
      <c r="F4980" s="31">
        <v>0.99527613999999998</v>
      </c>
      <c r="G4980" s="31">
        <v>81862.521999999997</v>
      </c>
      <c r="H4980" s="31">
        <v>81669.168000000005</v>
      </c>
    </row>
    <row r="4981" spans="1:8" hidden="1">
      <c r="A4981" s="38" t="s">
        <v>9</v>
      </c>
      <c r="B4981" s="31">
        <v>2000</v>
      </c>
      <c r="C4981" s="31">
        <v>30</v>
      </c>
      <c r="D4981" s="31">
        <v>4.8338599999999997E-3</v>
      </c>
      <c r="E4981" s="31">
        <v>4.8222100000000004E-3</v>
      </c>
      <c r="F4981" s="31">
        <v>0.99517778999999995</v>
      </c>
      <c r="G4981" s="31">
        <v>81475.813999999998</v>
      </c>
      <c r="H4981" s="31">
        <v>81279.368000000002</v>
      </c>
    </row>
    <row r="4982" spans="1:8" hidden="1">
      <c r="A4982" s="38" t="s">
        <v>9</v>
      </c>
      <c r="B4982" s="31">
        <v>2000</v>
      </c>
      <c r="C4982" s="31">
        <v>31</v>
      </c>
      <c r="D4982" s="31">
        <v>4.9324099999999999E-3</v>
      </c>
      <c r="E4982" s="31">
        <v>4.92027E-3</v>
      </c>
      <c r="F4982" s="31">
        <v>0.99507973000000005</v>
      </c>
      <c r="G4982" s="31">
        <v>81082.921000000002</v>
      </c>
      <c r="H4982" s="31">
        <v>80883.445999999996</v>
      </c>
    </row>
    <row r="4983" spans="1:8" hidden="1">
      <c r="A4983" s="38" t="s">
        <v>9</v>
      </c>
      <c r="B4983" s="31">
        <v>2000</v>
      </c>
      <c r="C4983" s="31">
        <v>32</v>
      </c>
      <c r="D4983" s="31">
        <v>5.02704E-3</v>
      </c>
      <c r="E4983" s="31">
        <v>5.0144400000000002E-3</v>
      </c>
      <c r="F4983" s="31">
        <v>0.99498556000000005</v>
      </c>
      <c r="G4983" s="31">
        <v>80683.971000000005</v>
      </c>
      <c r="H4983" s="31">
        <v>80481.678</v>
      </c>
    </row>
    <row r="4984" spans="1:8" hidden="1">
      <c r="A4984" s="38" t="s">
        <v>9</v>
      </c>
      <c r="B4984" s="31">
        <v>2000</v>
      </c>
      <c r="C4984" s="31">
        <v>33</v>
      </c>
      <c r="D4984" s="31">
        <v>5.1185500000000004E-3</v>
      </c>
      <c r="E4984" s="31">
        <v>5.1054899999999999E-3</v>
      </c>
      <c r="F4984" s="31">
        <v>0.99489450999999995</v>
      </c>
      <c r="G4984" s="31">
        <v>80279.385999999999</v>
      </c>
      <c r="H4984" s="31">
        <v>80074.452999999994</v>
      </c>
    </row>
    <row r="4985" spans="1:8" hidden="1">
      <c r="A4985" s="38" t="s">
        <v>9</v>
      </c>
      <c r="B4985" s="31">
        <v>2000</v>
      </c>
      <c r="C4985" s="31">
        <v>34</v>
      </c>
      <c r="D4985" s="31">
        <v>5.2136999999999999E-3</v>
      </c>
      <c r="E4985" s="31">
        <v>5.2001499999999997E-3</v>
      </c>
      <c r="F4985" s="31">
        <v>0.99479985000000004</v>
      </c>
      <c r="G4985" s="31">
        <v>79869.520999999993</v>
      </c>
      <c r="H4985" s="31">
        <v>79661.854000000007</v>
      </c>
    </row>
    <row r="4986" spans="1:8" hidden="1">
      <c r="A4986" s="38" t="s">
        <v>9</v>
      </c>
      <c r="B4986" s="31">
        <v>2000</v>
      </c>
      <c r="C4986" s="31">
        <v>35</v>
      </c>
      <c r="D4986" s="31">
        <v>5.3252200000000003E-3</v>
      </c>
      <c r="E4986" s="31">
        <v>5.3110800000000001E-3</v>
      </c>
      <c r="F4986" s="31">
        <v>0.99468891999999998</v>
      </c>
      <c r="G4986" s="31">
        <v>79454.187000000005</v>
      </c>
      <c r="H4986" s="31">
        <v>79243.194000000003</v>
      </c>
    </row>
    <row r="4987" spans="1:8" hidden="1">
      <c r="A4987" s="38" t="s">
        <v>9</v>
      </c>
      <c r="B4987" s="31">
        <v>2000</v>
      </c>
      <c r="C4987" s="31">
        <v>36</v>
      </c>
      <c r="D4987" s="31">
        <v>5.4657200000000003E-3</v>
      </c>
      <c r="E4987" s="31">
        <v>5.4508200000000003E-3</v>
      </c>
      <c r="F4987" s="31">
        <v>0.99454918000000003</v>
      </c>
      <c r="G4987" s="31">
        <v>79032.2</v>
      </c>
      <c r="H4987" s="31">
        <v>78816.804000000004</v>
      </c>
    </row>
    <row r="4988" spans="1:8" hidden="1">
      <c r="A4988" s="38" t="s">
        <v>9</v>
      </c>
      <c r="B4988" s="31">
        <v>2000</v>
      </c>
      <c r="C4988" s="31">
        <v>37</v>
      </c>
      <c r="D4988" s="31">
        <v>5.6469299999999997E-3</v>
      </c>
      <c r="E4988" s="31">
        <v>5.6310300000000004E-3</v>
      </c>
      <c r="F4988" s="31">
        <v>0.99436897000000002</v>
      </c>
      <c r="G4988" s="31">
        <v>78601.409</v>
      </c>
      <c r="H4988" s="31">
        <v>78380.106</v>
      </c>
    </row>
    <row r="4989" spans="1:8" hidden="1">
      <c r="A4989" s="38" t="s">
        <v>9</v>
      </c>
      <c r="B4989" s="31">
        <v>2000</v>
      </c>
      <c r="C4989" s="31">
        <v>38</v>
      </c>
      <c r="D4989" s="31">
        <v>5.8709299999999999E-3</v>
      </c>
      <c r="E4989" s="31">
        <v>5.8537499999999996E-3</v>
      </c>
      <c r="F4989" s="31">
        <v>0.99414625000000001</v>
      </c>
      <c r="G4989" s="31">
        <v>78158.801999999996</v>
      </c>
      <c r="H4989" s="31">
        <v>77930.042000000001</v>
      </c>
    </row>
    <row r="4990" spans="1:8" hidden="1">
      <c r="A4990" s="38" t="s">
        <v>9</v>
      </c>
      <c r="B4990" s="31">
        <v>2000</v>
      </c>
      <c r="C4990" s="31">
        <v>39</v>
      </c>
      <c r="D4990" s="31">
        <v>6.1299800000000002E-3</v>
      </c>
      <c r="E4990" s="31">
        <v>6.1112500000000004E-3</v>
      </c>
      <c r="F4990" s="31">
        <v>0.99388874999999999</v>
      </c>
      <c r="G4990" s="31">
        <v>77701.281000000003</v>
      </c>
      <c r="H4990" s="31">
        <v>77463.854000000007</v>
      </c>
    </row>
    <row r="4991" spans="1:8" hidden="1">
      <c r="A4991" s="38" t="s">
        <v>9</v>
      </c>
      <c r="B4991" s="31">
        <v>2000</v>
      </c>
      <c r="C4991" s="31">
        <v>40</v>
      </c>
      <c r="D4991" s="31">
        <v>6.4065800000000003E-3</v>
      </c>
      <c r="E4991" s="31">
        <v>6.3861300000000003E-3</v>
      </c>
      <c r="F4991" s="31">
        <v>0.99361387000000001</v>
      </c>
      <c r="G4991" s="31">
        <v>77226.428</v>
      </c>
      <c r="H4991" s="31">
        <v>76979.839000000007</v>
      </c>
    </row>
    <row r="4992" spans="1:8" hidden="1">
      <c r="A4992" s="38" t="s">
        <v>9</v>
      </c>
      <c r="B4992" s="31">
        <v>2000</v>
      </c>
      <c r="C4992" s="31">
        <v>41</v>
      </c>
      <c r="D4992" s="31">
        <v>6.6742099999999999E-3</v>
      </c>
      <c r="E4992" s="31">
        <v>6.6520099999999999E-3</v>
      </c>
      <c r="F4992" s="31">
        <v>0.99334798999999996</v>
      </c>
      <c r="G4992" s="31">
        <v>76733.251000000004</v>
      </c>
      <c r="H4992" s="31">
        <v>76478.035000000003</v>
      </c>
    </row>
    <row r="4993" spans="1:8" hidden="1">
      <c r="A4993" s="38" t="s">
        <v>9</v>
      </c>
      <c r="B4993" s="31">
        <v>2000</v>
      </c>
      <c r="C4993" s="31">
        <v>42</v>
      </c>
      <c r="D4993" s="31">
        <v>6.9137599999999997E-3</v>
      </c>
      <c r="E4993" s="31">
        <v>6.8899399999999998E-3</v>
      </c>
      <c r="F4993" s="31">
        <v>0.99311006000000002</v>
      </c>
      <c r="G4993" s="31">
        <v>76222.820000000007</v>
      </c>
      <c r="H4993" s="31">
        <v>75960.235000000001</v>
      </c>
    </row>
    <row r="4994" spans="1:8" hidden="1">
      <c r="A4994" s="38" t="s">
        <v>9</v>
      </c>
      <c r="B4994" s="31">
        <v>2000</v>
      </c>
      <c r="C4994" s="31">
        <v>43</v>
      </c>
      <c r="D4994" s="31">
        <v>7.1169299999999996E-3</v>
      </c>
      <c r="E4994" s="31">
        <v>7.0917000000000003E-3</v>
      </c>
      <c r="F4994" s="31">
        <v>0.99290829999999997</v>
      </c>
      <c r="G4994" s="31">
        <v>75697.649000000005</v>
      </c>
      <c r="H4994" s="31">
        <v>75429.236999999994</v>
      </c>
    </row>
    <row r="4995" spans="1:8" hidden="1">
      <c r="A4995" s="38" t="s">
        <v>9</v>
      </c>
      <c r="B4995" s="31">
        <v>2000</v>
      </c>
      <c r="C4995" s="31">
        <v>44</v>
      </c>
      <c r="D4995" s="31">
        <v>7.2949099999999999E-3</v>
      </c>
      <c r="E4995" s="31">
        <v>7.2684000000000004E-3</v>
      </c>
      <c r="F4995" s="31">
        <v>0.99273160000000005</v>
      </c>
      <c r="G4995" s="31">
        <v>75160.823999999993</v>
      </c>
      <c r="H4995" s="31">
        <v>74887.675000000003</v>
      </c>
    </row>
    <row r="4996" spans="1:8" hidden="1">
      <c r="A4996" s="38" t="s">
        <v>9</v>
      </c>
      <c r="B4996" s="31">
        <v>2000</v>
      </c>
      <c r="C4996" s="31">
        <v>45</v>
      </c>
      <c r="D4996" s="31">
        <v>7.4801099999999999E-3</v>
      </c>
      <c r="E4996" s="31">
        <v>7.4522399999999997E-3</v>
      </c>
      <c r="F4996" s="31">
        <v>0.99254776</v>
      </c>
      <c r="G4996" s="31">
        <v>74614.525999999998</v>
      </c>
      <c r="H4996" s="31">
        <v>74336.502999999997</v>
      </c>
    </row>
    <row r="4997" spans="1:8" hidden="1">
      <c r="A4997" s="38" t="s">
        <v>9</v>
      </c>
      <c r="B4997" s="31">
        <v>2000</v>
      </c>
      <c r="C4997" s="31">
        <v>46</v>
      </c>
      <c r="D4997" s="31">
        <v>7.7116499999999996E-3</v>
      </c>
      <c r="E4997" s="31">
        <v>7.6820300000000003E-3</v>
      </c>
      <c r="F4997" s="31">
        <v>0.99231796999999999</v>
      </c>
      <c r="G4997" s="31">
        <v>74058.48</v>
      </c>
      <c r="H4997" s="31">
        <v>73774.02</v>
      </c>
    </row>
    <row r="4998" spans="1:8" hidden="1">
      <c r="A4998" s="38" t="s">
        <v>9</v>
      </c>
      <c r="B4998" s="31">
        <v>2000</v>
      </c>
      <c r="C4998" s="31">
        <v>47</v>
      </c>
      <c r="D4998" s="31">
        <v>8.0317199999999991E-3</v>
      </c>
      <c r="E4998" s="31">
        <v>7.9996000000000008E-3</v>
      </c>
      <c r="F4998" s="31">
        <v>0.9920004</v>
      </c>
      <c r="G4998" s="31">
        <v>73489.561000000002</v>
      </c>
      <c r="H4998" s="31">
        <v>73195.616999999998</v>
      </c>
    </row>
    <row r="4999" spans="1:8" hidden="1">
      <c r="A4999" s="38" t="s">
        <v>9</v>
      </c>
      <c r="B4999" s="31">
        <v>2000</v>
      </c>
      <c r="C4999" s="31">
        <v>48</v>
      </c>
      <c r="D4999" s="31">
        <v>8.4649600000000005E-3</v>
      </c>
      <c r="E4999" s="31">
        <v>8.4292800000000008E-3</v>
      </c>
      <c r="F4999" s="31">
        <v>0.99157072000000002</v>
      </c>
      <c r="G4999" s="31">
        <v>72901.673999999999</v>
      </c>
      <c r="H4999" s="31">
        <v>72594.418999999994</v>
      </c>
    </row>
    <row r="5000" spans="1:8" hidden="1">
      <c r="A5000" s="38" t="s">
        <v>9</v>
      </c>
      <c r="B5000" s="31">
        <v>2000</v>
      </c>
      <c r="C5000" s="31">
        <v>49</v>
      </c>
      <c r="D5000" s="31">
        <v>9.0124599999999999E-3</v>
      </c>
      <c r="E5000" s="31">
        <v>8.9720300000000006E-3</v>
      </c>
      <c r="F5000" s="31">
        <v>0.99102796999999998</v>
      </c>
      <c r="G5000" s="31">
        <v>72287.164999999994</v>
      </c>
      <c r="H5000" s="31">
        <v>71962.884000000005</v>
      </c>
    </row>
    <row r="5001" spans="1:8" hidden="1">
      <c r="A5001" s="38" t="s">
        <v>9</v>
      </c>
      <c r="B5001" s="31">
        <v>2000</v>
      </c>
      <c r="C5001" s="31">
        <v>50</v>
      </c>
      <c r="D5001" s="31">
        <v>9.6559799999999998E-3</v>
      </c>
      <c r="E5001" s="31">
        <v>9.6095899999999995E-3</v>
      </c>
      <c r="F5001" s="31">
        <v>0.99039041000000005</v>
      </c>
      <c r="G5001" s="31">
        <v>71638.603000000003</v>
      </c>
      <c r="H5001" s="31">
        <v>71294.394</v>
      </c>
    </row>
    <row r="5002" spans="1:8" hidden="1">
      <c r="A5002" s="38" t="s">
        <v>9</v>
      </c>
      <c r="B5002" s="31">
        <v>2000</v>
      </c>
      <c r="C5002" s="31">
        <v>51</v>
      </c>
      <c r="D5002" s="31">
        <v>1.0350160000000001E-2</v>
      </c>
      <c r="E5002" s="31">
        <v>1.029688E-2</v>
      </c>
      <c r="F5002" s="31">
        <v>0.98970312000000005</v>
      </c>
      <c r="G5002" s="31">
        <v>70950.184999999998</v>
      </c>
      <c r="H5002" s="31">
        <v>70584.902000000002</v>
      </c>
    </row>
    <row r="5003" spans="1:8" hidden="1">
      <c r="A5003" s="38" t="s">
        <v>9</v>
      </c>
      <c r="B5003" s="31">
        <v>2000</v>
      </c>
      <c r="C5003" s="31">
        <v>52</v>
      </c>
      <c r="D5003" s="31">
        <v>1.1052670000000001E-2</v>
      </c>
      <c r="E5003" s="31">
        <v>1.0991920000000001E-2</v>
      </c>
      <c r="F5003" s="31">
        <v>0.98900807999999996</v>
      </c>
      <c r="G5003" s="31">
        <v>70219.62</v>
      </c>
      <c r="H5003" s="31">
        <v>69833.695000000007</v>
      </c>
    </row>
    <row r="5004" spans="1:8" hidden="1">
      <c r="A5004" s="38" t="s">
        <v>9</v>
      </c>
      <c r="B5004" s="31">
        <v>2000</v>
      </c>
      <c r="C5004" s="31">
        <v>53</v>
      </c>
      <c r="D5004" s="31">
        <v>1.172902E-2</v>
      </c>
      <c r="E5004" s="31">
        <v>1.166064E-2</v>
      </c>
      <c r="F5004" s="31">
        <v>0.98833936</v>
      </c>
      <c r="G5004" s="31">
        <v>69447.770999999993</v>
      </c>
      <c r="H5004" s="31">
        <v>69042.868000000002</v>
      </c>
    </row>
    <row r="5005" spans="1:8" hidden="1">
      <c r="A5005" s="38" t="s">
        <v>9</v>
      </c>
      <c r="B5005" s="31">
        <v>2000</v>
      </c>
      <c r="C5005" s="31">
        <v>54</v>
      </c>
      <c r="D5005" s="31">
        <v>1.2367410000000001E-2</v>
      </c>
      <c r="E5005" s="31">
        <v>1.2291399999999999E-2</v>
      </c>
      <c r="F5005" s="31">
        <v>0.98770860000000005</v>
      </c>
      <c r="G5005" s="31">
        <v>68637.966</v>
      </c>
      <c r="H5005" s="31">
        <v>68216.137000000002</v>
      </c>
    </row>
    <row r="5006" spans="1:8" hidden="1">
      <c r="A5006" s="38" t="s">
        <v>9</v>
      </c>
      <c r="B5006" s="31">
        <v>2000</v>
      </c>
      <c r="C5006" s="31">
        <v>55</v>
      </c>
      <c r="D5006" s="31">
        <v>1.3009919999999999E-2</v>
      </c>
      <c r="E5006" s="31">
        <v>1.2925839999999999E-2</v>
      </c>
      <c r="F5006" s="31">
        <v>0.98707416000000003</v>
      </c>
      <c r="G5006" s="31">
        <v>67794.308999999994</v>
      </c>
      <c r="H5006" s="31">
        <v>67356.160000000003</v>
      </c>
    </row>
    <row r="5007" spans="1:8" hidden="1">
      <c r="A5007" s="38" t="s">
        <v>9</v>
      </c>
      <c r="B5007" s="31">
        <v>2000</v>
      </c>
      <c r="C5007" s="31">
        <v>56</v>
      </c>
      <c r="D5007" s="31">
        <v>1.371614E-2</v>
      </c>
      <c r="E5007" s="31">
        <v>1.362271E-2</v>
      </c>
      <c r="F5007" s="31">
        <v>0.98637728999999996</v>
      </c>
      <c r="G5007" s="31">
        <v>66918.010999999999</v>
      </c>
      <c r="H5007" s="31">
        <v>66462.207999999999</v>
      </c>
    </row>
    <row r="5008" spans="1:8" hidden="1">
      <c r="A5008" s="38" t="s">
        <v>9</v>
      </c>
      <c r="B5008" s="31">
        <v>2000</v>
      </c>
      <c r="C5008" s="31">
        <v>57</v>
      </c>
      <c r="D5008" s="31">
        <v>1.455826E-2</v>
      </c>
      <c r="E5008" s="31">
        <v>1.445305E-2</v>
      </c>
      <c r="F5008" s="31">
        <v>0.98554695000000003</v>
      </c>
      <c r="G5008" s="31">
        <v>66006.406000000003</v>
      </c>
      <c r="H5008" s="31">
        <v>65529.409</v>
      </c>
    </row>
    <row r="5009" spans="1:8" hidden="1">
      <c r="A5009" s="38" t="s">
        <v>9</v>
      </c>
      <c r="B5009" s="31">
        <v>2000</v>
      </c>
      <c r="C5009" s="31">
        <v>58</v>
      </c>
      <c r="D5009" s="31">
        <v>1.5600360000000001E-2</v>
      </c>
      <c r="E5009" s="31">
        <v>1.547961E-2</v>
      </c>
      <c r="F5009" s="31">
        <v>0.98452039000000002</v>
      </c>
      <c r="G5009" s="31">
        <v>65052.411999999997</v>
      </c>
      <c r="H5009" s="31">
        <v>64548.919000000002</v>
      </c>
    </row>
    <row r="5010" spans="1:8" hidden="1">
      <c r="A5010" s="38" t="s">
        <v>9</v>
      </c>
      <c r="B5010" s="31">
        <v>2000</v>
      </c>
      <c r="C5010" s="31">
        <v>59</v>
      </c>
      <c r="D5010" s="31">
        <v>1.6877420000000001E-2</v>
      </c>
      <c r="E5010" s="31">
        <v>1.6736190000000001E-2</v>
      </c>
      <c r="F5010" s="31">
        <v>0.98326380999999996</v>
      </c>
      <c r="G5010" s="31">
        <v>64045.425999999999</v>
      </c>
      <c r="H5010" s="31">
        <v>63509.487999999998</v>
      </c>
    </row>
    <row r="5011" spans="1:8" hidden="1">
      <c r="A5011" s="38" t="s">
        <v>9</v>
      </c>
      <c r="B5011" s="31">
        <v>2000</v>
      </c>
      <c r="C5011" s="31">
        <v>60</v>
      </c>
      <c r="D5011" s="31">
        <v>1.8402040000000001E-2</v>
      </c>
      <c r="E5011" s="31">
        <v>1.8234259999999999E-2</v>
      </c>
      <c r="F5011" s="31">
        <v>0.98176574000000005</v>
      </c>
      <c r="G5011" s="31">
        <v>62973.55</v>
      </c>
      <c r="H5011" s="31">
        <v>62399.411</v>
      </c>
    </row>
    <row r="5012" spans="1:8" hidden="1">
      <c r="A5012" s="38" t="s">
        <v>9</v>
      </c>
      <c r="B5012" s="31">
        <v>2000</v>
      </c>
      <c r="C5012" s="31">
        <v>61</v>
      </c>
      <c r="D5012" s="31">
        <v>2.0151180000000001E-2</v>
      </c>
      <c r="E5012" s="31">
        <v>1.995017E-2</v>
      </c>
      <c r="F5012" s="31">
        <v>0.98004983000000001</v>
      </c>
      <c r="G5012" s="31">
        <v>61825.273000000001</v>
      </c>
      <c r="H5012" s="31">
        <v>61208.561000000002</v>
      </c>
    </row>
    <row r="5013" spans="1:8" hidden="1">
      <c r="A5013" s="38" t="s">
        <v>9</v>
      </c>
      <c r="B5013" s="31">
        <v>2000</v>
      </c>
      <c r="C5013" s="31">
        <v>62</v>
      </c>
      <c r="D5013" s="31">
        <v>2.2081880000000002E-2</v>
      </c>
      <c r="E5013" s="31">
        <v>2.1840740000000001E-2</v>
      </c>
      <c r="F5013" s="31">
        <v>0.97815925999999997</v>
      </c>
      <c r="G5013" s="31">
        <v>60591.847999999998</v>
      </c>
      <c r="H5013" s="31">
        <v>59930.163</v>
      </c>
    </row>
    <row r="5014" spans="1:8" hidden="1">
      <c r="A5014" s="38" t="s">
        <v>9</v>
      </c>
      <c r="B5014" s="31">
        <v>2000</v>
      </c>
      <c r="C5014" s="31">
        <v>63</v>
      </c>
      <c r="D5014" s="31">
        <v>2.4158209999999999E-2</v>
      </c>
      <c r="E5014" s="31">
        <v>2.386988E-2</v>
      </c>
      <c r="F5014" s="31">
        <v>0.97613011999999999</v>
      </c>
      <c r="G5014" s="31">
        <v>59268.478000000003</v>
      </c>
      <c r="H5014" s="31">
        <v>58561.112000000001</v>
      </c>
    </row>
    <row r="5015" spans="1:8" hidden="1">
      <c r="A5015" s="38" t="s">
        <v>9</v>
      </c>
      <c r="B5015" s="31">
        <v>2000</v>
      </c>
      <c r="C5015" s="31">
        <v>64</v>
      </c>
      <c r="D5015" s="31">
        <v>2.6367910000000001E-2</v>
      </c>
      <c r="E5015" s="31">
        <v>2.6024800000000001E-2</v>
      </c>
      <c r="F5015" s="31">
        <v>0.97397520000000004</v>
      </c>
      <c r="G5015" s="31">
        <v>57853.745999999999</v>
      </c>
      <c r="H5015" s="31">
        <v>57100.93</v>
      </c>
    </row>
    <row r="5016" spans="1:8" hidden="1">
      <c r="A5016" s="38" t="s">
        <v>9</v>
      </c>
      <c r="B5016" s="31">
        <v>2000</v>
      </c>
      <c r="C5016" s="31">
        <v>65</v>
      </c>
      <c r="D5016" s="31">
        <v>2.8738119999999999E-2</v>
      </c>
      <c r="E5016" s="31">
        <v>2.833103E-2</v>
      </c>
      <c r="F5016" s="31">
        <v>0.97166896999999997</v>
      </c>
      <c r="G5016" s="31">
        <v>56348.114000000001</v>
      </c>
      <c r="H5016" s="31">
        <v>55549.913999999997</v>
      </c>
    </row>
    <row r="5017" spans="1:8" hidden="1">
      <c r="A5017" s="38" t="s">
        <v>9</v>
      </c>
      <c r="B5017" s="31">
        <v>2000</v>
      </c>
      <c r="C5017" s="31">
        <v>66</v>
      </c>
      <c r="D5017" s="31">
        <v>3.1324150000000002E-2</v>
      </c>
      <c r="E5017" s="31">
        <v>3.084112E-2</v>
      </c>
      <c r="F5017" s="31">
        <v>0.96915887999999994</v>
      </c>
      <c r="G5017" s="31">
        <v>54751.714</v>
      </c>
      <c r="H5017" s="31">
        <v>53907.411999999997</v>
      </c>
    </row>
    <row r="5018" spans="1:8" hidden="1">
      <c r="A5018" s="38" t="s">
        <v>9</v>
      </c>
      <c r="B5018" s="31">
        <v>2000</v>
      </c>
      <c r="C5018" s="31">
        <v>67</v>
      </c>
      <c r="D5018" s="31">
        <v>3.4204070000000003E-2</v>
      </c>
      <c r="E5018" s="31">
        <v>3.3628940000000003E-2</v>
      </c>
      <c r="F5018" s="31">
        <v>0.96637105999999995</v>
      </c>
      <c r="G5018" s="31">
        <v>53063.11</v>
      </c>
      <c r="H5018" s="31">
        <v>52170.881999999998</v>
      </c>
    </row>
    <row r="5019" spans="1:8" hidden="1">
      <c r="A5019" s="38" t="s">
        <v>9</v>
      </c>
      <c r="B5019" s="31">
        <v>2000</v>
      </c>
      <c r="C5019" s="31">
        <v>68</v>
      </c>
      <c r="D5019" s="31">
        <v>3.745851E-2</v>
      </c>
      <c r="E5019" s="31">
        <v>3.6769839999999998E-2</v>
      </c>
      <c r="F5019" s="31">
        <v>0.96323015999999995</v>
      </c>
      <c r="G5019" s="31">
        <v>51278.654000000002</v>
      </c>
      <c r="H5019" s="31">
        <v>50335.9</v>
      </c>
    </row>
    <row r="5020" spans="1:8" hidden="1">
      <c r="A5020" s="38" t="s">
        <v>9</v>
      </c>
      <c r="B5020" s="31">
        <v>2000</v>
      </c>
      <c r="C5020" s="31">
        <v>69</v>
      </c>
      <c r="D5020" s="31">
        <v>4.1136010000000001E-2</v>
      </c>
      <c r="E5020" s="31">
        <v>4.0306969999999998E-2</v>
      </c>
      <c r="F5020" s="31">
        <v>0.95969302999999995</v>
      </c>
      <c r="G5020" s="31">
        <v>49393.146000000001</v>
      </c>
      <c r="H5020" s="31">
        <v>48397.701999999997</v>
      </c>
    </row>
    <row r="5021" spans="1:8" hidden="1">
      <c r="A5021" s="38" t="s">
        <v>9</v>
      </c>
      <c r="B5021" s="31">
        <v>2000</v>
      </c>
      <c r="C5021" s="31">
        <v>70</v>
      </c>
      <c r="D5021" s="31">
        <v>4.5262730000000001E-2</v>
      </c>
      <c r="E5021" s="31">
        <v>4.4261050000000003E-2</v>
      </c>
      <c r="F5021" s="31">
        <v>0.95573894999999998</v>
      </c>
      <c r="G5021" s="31">
        <v>47402.258000000002</v>
      </c>
      <c r="H5021" s="31">
        <v>46353.220999999998</v>
      </c>
    </row>
    <row r="5022" spans="1:8" hidden="1">
      <c r="A5022" s="38" t="s">
        <v>9</v>
      </c>
      <c r="B5022" s="31">
        <v>2000</v>
      </c>
      <c r="C5022" s="31">
        <v>71</v>
      </c>
      <c r="D5022" s="31">
        <v>4.9826719999999998E-2</v>
      </c>
      <c r="E5022" s="31">
        <v>4.8615539999999999E-2</v>
      </c>
      <c r="F5022" s="31">
        <v>0.95138445999999999</v>
      </c>
      <c r="G5022" s="31">
        <v>45304.184000000001</v>
      </c>
      <c r="H5022" s="31">
        <v>44202.940999999999</v>
      </c>
    </row>
    <row r="5023" spans="1:8" hidden="1">
      <c r="A5023" s="38" t="s">
        <v>9</v>
      </c>
      <c r="B5023" s="31">
        <v>2000</v>
      </c>
      <c r="C5023" s="31">
        <v>72</v>
      </c>
      <c r="D5023" s="31">
        <v>5.4784550000000001E-2</v>
      </c>
      <c r="E5023" s="31">
        <v>5.3323889999999999E-2</v>
      </c>
      <c r="F5023" s="31">
        <v>0.94667610999999996</v>
      </c>
      <c r="G5023" s="31">
        <v>43101.697</v>
      </c>
      <c r="H5023" s="31">
        <v>41952.521999999997</v>
      </c>
    </row>
    <row r="5024" spans="1:8" hidden="1">
      <c r="A5024" s="38" t="s">
        <v>9</v>
      </c>
      <c r="B5024" s="31">
        <v>2000</v>
      </c>
      <c r="C5024" s="31">
        <v>73</v>
      </c>
      <c r="D5024" s="31">
        <v>6.0117810000000001E-2</v>
      </c>
      <c r="E5024" s="31">
        <v>5.8363470000000001E-2</v>
      </c>
      <c r="F5024" s="31">
        <v>0.94163653000000003</v>
      </c>
      <c r="G5024" s="31">
        <v>40803.347000000002</v>
      </c>
      <c r="H5024" s="31">
        <v>39612.635000000002</v>
      </c>
    </row>
    <row r="5025" spans="1:8" hidden="1">
      <c r="A5025" s="38" t="s">
        <v>9</v>
      </c>
      <c r="B5025" s="31">
        <v>2000</v>
      </c>
      <c r="C5025" s="31">
        <v>74</v>
      </c>
      <c r="D5025" s="31">
        <v>6.5879140000000003E-2</v>
      </c>
      <c r="E5025" s="31">
        <v>6.3778310000000005E-2</v>
      </c>
      <c r="F5025" s="31">
        <v>0.93622169</v>
      </c>
      <c r="G5025" s="31">
        <v>38421.921999999999</v>
      </c>
      <c r="H5025" s="31">
        <v>37196.68</v>
      </c>
    </row>
    <row r="5026" spans="1:8" hidden="1">
      <c r="A5026" s="38" t="s">
        <v>9</v>
      </c>
      <c r="B5026" s="31">
        <v>2000</v>
      </c>
      <c r="C5026" s="31">
        <v>75</v>
      </c>
      <c r="D5026" s="31">
        <v>7.2164000000000006E-2</v>
      </c>
      <c r="E5026" s="31">
        <v>6.9650859999999995E-2</v>
      </c>
      <c r="F5026" s="31">
        <v>0.93034914000000002</v>
      </c>
      <c r="G5026" s="31">
        <v>35971.436999999998</v>
      </c>
      <c r="H5026" s="31">
        <v>34718.716</v>
      </c>
    </row>
    <row r="5027" spans="1:8" hidden="1">
      <c r="A5027" s="38" t="s">
        <v>9</v>
      </c>
      <c r="B5027" s="31">
        <v>2000</v>
      </c>
      <c r="C5027" s="31">
        <v>76</v>
      </c>
      <c r="D5027" s="31">
        <v>7.9072660000000003E-2</v>
      </c>
      <c r="E5027" s="31">
        <v>7.6065320000000006E-2</v>
      </c>
      <c r="F5027" s="31">
        <v>0.92393468000000001</v>
      </c>
      <c r="G5027" s="31">
        <v>33465.995999999999</v>
      </c>
      <c r="H5027" s="31">
        <v>32193.195</v>
      </c>
    </row>
    <row r="5028" spans="1:8" hidden="1">
      <c r="A5028" s="38" t="s">
        <v>9</v>
      </c>
      <c r="B5028" s="31">
        <v>2000</v>
      </c>
      <c r="C5028" s="31">
        <v>77</v>
      </c>
      <c r="D5028" s="31">
        <v>8.6755689999999996E-2</v>
      </c>
      <c r="E5028" s="31">
        <v>8.314887E-2</v>
      </c>
      <c r="F5028" s="31">
        <v>0.91685112999999996</v>
      </c>
      <c r="G5028" s="31">
        <v>30920.394</v>
      </c>
      <c r="H5028" s="31">
        <v>29634.896000000001</v>
      </c>
    </row>
    <row r="5029" spans="1:8" hidden="1">
      <c r="A5029" s="38" t="s">
        <v>9</v>
      </c>
      <c r="B5029" s="31">
        <v>2000</v>
      </c>
      <c r="C5029" s="31">
        <v>78</v>
      </c>
      <c r="D5029" s="31">
        <v>9.5343609999999995E-2</v>
      </c>
      <c r="E5029" s="31">
        <v>9.1005230000000006E-2</v>
      </c>
      <c r="F5029" s="31">
        <v>0.90899476999999995</v>
      </c>
      <c r="G5029" s="31">
        <v>28349.398000000001</v>
      </c>
      <c r="H5029" s="31">
        <v>27059.425999999999</v>
      </c>
    </row>
    <row r="5030" spans="1:8" hidden="1">
      <c r="A5030" s="38" t="s">
        <v>9</v>
      </c>
      <c r="B5030" s="31">
        <v>2000</v>
      </c>
      <c r="C5030" s="31">
        <v>79</v>
      </c>
      <c r="D5030" s="31">
        <v>0.10489737</v>
      </c>
      <c r="E5030" s="31">
        <v>9.9669820000000006E-2</v>
      </c>
      <c r="F5030" s="31">
        <v>0.90033017999999998</v>
      </c>
      <c r="G5030" s="31">
        <v>25769.455000000002</v>
      </c>
      <c r="H5030" s="31">
        <v>24485.236000000001</v>
      </c>
    </row>
    <row r="5031" spans="1:8" hidden="1">
      <c r="A5031" s="38" t="s">
        <v>9</v>
      </c>
      <c r="B5031" s="31">
        <v>2000</v>
      </c>
      <c r="C5031" s="31">
        <v>80</v>
      </c>
      <c r="D5031" s="31">
        <v>0.11545038000000001</v>
      </c>
      <c r="E5031" s="31">
        <v>0.10914968999999999</v>
      </c>
      <c r="F5031" s="31">
        <v>0.89085031000000003</v>
      </c>
      <c r="G5031" s="31">
        <v>23201.018</v>
      </c>
      <c r="H5031" s="31">
        <v>21934.826000000001</v>
      </c>
    </row>
    <row r="5032" spans="1:8" hidden="1">
      <c r="A5032" s="38" t="s">
        <v>9</v>
      </c>
      <c r="B5032" s="31">
        <v>2000</v>
      </c>
      <c r="C5032" s="31">
        <v>81</v>
      </c>
      <c r="D5032" s="31">
        <v>0.12695598999999999</v>
      </c>
      <c r="E5032" s="31">
        <v>0.11937811</v>
      </c>
      <c r="F5032" s="31">
        <v>0.88062189000000002</v>
      </c>
      <c r="G5032" s="31">
        <v>20668.633999999998</v>
      </c>
      <c r="H5032" s="31">
        <v>19434.942999999999</v>
      </c>
    </row>
    <row r="5033" spans="1:8" hidden="1">
      <c r="A5033" s="38" t="s">
        <v>9</v>
      </c>
      <c r="B5033" s="31">
        <v>2000</v>
      </c>
      <c r="C5033" s="31">
        <v>82</v>
      </c>
      <c r="D5033" s="31">
        <v>0.13931276000000001</v>
      </c>
      <c r="E5033" s="31">
        <v>0.13024066000000001</v>
      </c>
      <c r="F5033" s="31">
        <v>0.86975933999999999</v>
      </c>
      <c r="G5033" s="31">
        <v>18201.251</v>
      </c>
      <c r="H5033" s="31">
        <v>17015.98</v>
      </c>
    </row>
    <row r="5034" spans="1:8" hidden="1">
      <c r="A5034" s="38" t="s">
        <v>9</v>
      </c>
      <c r="B5034" s="31">
        <v>2000</v>
      </c>
      <c r="C5034" s="31">
        <v>83</v>
      </c>
      <c r="D5034" s="31">
        <v>0.15246175000000001</v>
      </c>
      <c r="E5034" s="31">
        <v>0.14166268000000001</v>
      </c>
      <c r="F5034" s="31">
        <v>0.85833731999999996</v>
      </c>
      <c r="G5034" s="31">
        <v>15830.708000000001</v>
      </c>
      <c r="H5034" s="31">
        <v>14709.397999999999</v>
      </c>
    </row>
    <row r="5035" spans="1:8" hidden="1">
      <c r="A5035" s="38" t="s">
        <v>9</v>
      </c>
      <c r="B5035" s="31">
        <v>2000</v>
      </c>
      <c r="C5035" s="31">
        <v>84</v>
      </c>
      <c r="D5035" s="31">
        <v>0.16639129</v>
      </c>
      <c r="E5035" s="31">
        <v>0.15361148999999999</v>
      </c>
      <c r="F5035" s="31">
        <v>0.84638851000000004</v>
      </c>
      <c r="G5035" s="31">
        <v>13588.088</v>
      </c>
      <c r="H5035" s="31">
        <v>12544.445</v>
      </c>
    </row>
    <row r="5036" spans="1:8" hidden="1">
      <c r="A5036" s="38" t="s">
        <v>9</v>
      </c>
      <c r="B5036" s="31">
        <v>2000</v>
      </c>
      <c r="C5036" s="31">
        <v>85</v>
      </c>
      <c r="D5036" s="31">
        <v>0.18118192999999999</v>
      </c>
      <c r="E5036" s="31">
        <v>0.16613188000000001</v>
      </c>
      <c r="F5036" s="31">
        <v>0.83386811999999999</v>
      </c>
      <c r="G5036" s="31">
        <v>11500.800999999999</v>
      </c>
      <c r="H5036" s="31">
        <v>10545.476000000001</v>
      </c>
    </row>
    <row r="5037" spans="1:8" hidden="1">
      <c r="A5037" s="38" t="s">
        <v>9</v>
      </c>
      <c r="B5037" s="31">
        <v>2000</v>
      </c>
      <c r="C5037" s="31">
        <v>86</v>
      </c>
      <c r="D5037" s="31">
        <v>0.19694233</v>
      </c>
      <c r="E5037" s="31">
        <v>0.17928765999999999</v>
      </c>
      <c r="F5037" s="31">
        <v>0.82071234000000004</v>
      </c>
      <c r="G5037" s="31">
        <v>9590.152</v>
      </c>
      <c r="H5037" s="31">
        <v>8730.4539999999997</v>
      </c>
    </row>
    <row r="5038" spans="1:8" hidden="1">
      <c r="A5038" s="38" t="s">
        <v>9</v>
      </c>
      <c r="B5038" s="31">
        <v>2000</v>
      </c>
      <c r="C5038" s="31">
        <v>87</v>
      </c>
      <c r="D5038" s="31">
        <v>0.21381064</v>
      </c>
      <c r="E5038" s="31">
        <v>0.19316073</v>
      </c>
      <c r="F5038" s="31">
        <v>0.80683927</v>
      </c>
      <c r="G5038" s="31">
        <v>7870.7560000000003</v>
      </c>
      <c r="H5038" s="31">
        <v>7110.5950000000003</v>
      </c>
    </row>
    <row r="5039" spans="1:8" hidden="1">
      <c r="A5039" s="38" t="s">
        <v>9</v>
      </c>
      <c r="B5039" s="31">
        <v>2000</v>
      </c>
      <c r="C5039" s="31">
        <v>88</v>
      </c>
      <c r="D5039" s="31">
        <v>0.23194871</v>
      </c>
      <c r="E5039" s="31">
        <v>0.20784411999999999</v>
      </c>
      <c r="F5039" s="31">
        <v>0.79215588000000003</v>
      </c>
      <c r="G5039" s="31">
        <v>6350.4350000000004</v>
      </c>
      <c r="H5039" s="31">
        <v>5690.4849999999997</v>
      </c>
    </row>
    <row r="5040" spans="1:8" hidden="1">
      <c r="A5040" s="38" t="s">
        <v>9</v>
      </c>
      <c r="B5040" s="31">
        <v>2000</v>
      </c>
      <c r="C5040" s="31">
        <v>89</v>
      </c>
      <c r="D5040" s="31">
        <v>0.25144133000000002</v>
      </c>
      <c r="E5040" s="31">
        <v>0.22336032</v>
      </c>
      <c r="F5040" s="31">
        <v>0.77663968000000005</v>
      </c>
      <c r="G5040" s="31">
        <v>5030.5339999999997</v>
      </c>
      <c r="H5040" s="31">
        <v>4468.723</v>
      </c>
    </row>
    <row r="5041" spans="1:8" hidden="1">
      <c r="A5041" s="38" t="s">
        <v>9</v>
      </c>
      <c r="B5041" s="31">
        <v>2000</v>
      </c>
      <c r="C5041" s="31">
        <v>90</v>
      </c>
      <c r="D5041" s="31">
        <v>0.27235106999999997</v>
      </c>
      <c r="E5041" s="31">
        <v>0.23970862000000001</v>
      </c>
      <c r="F5041" s="31">
        <v>0.76029137999999996</v>
      </c>
      <c r="G5041" s="31">
        <v>3906.913</v>
      </c>
      <c r="H5041" s="31">
        <v>3438.652</v>
      </c>
    </row>
    <row r="5042" spans="1:8" hidden="1">
      <c r="A5042" s="38" t="s">
        <v>9</v>
      </c>
      <c r="B5042" s="31">
        <v>2000</v>
      </c>
      <c r="C5042" s="31">
        <v>91</v>
      </c>
      <c r="D5042" s="31">
        <v>0.29477511000000001</v>
      </c>
      <c r="E5042" s="31">
        <v>0.25690980000000002</v>
      </c>
      <c r="F5042" s="31">
        <v>0.74309020000000003</v>
      </c>
      <c r="G5042" s="31">
        <v>2970.3919999999998</v>
      </c>
      <c r="H5042" s="31">
        <v>2588.83</v>
      </c>
    </row>
    <row r="5043" spans="1:8" hidden="1">
      <c r="A5043" s="38" t="s">
        <v>9</v>
      </c>
      <c r="B5043" s="31">
        <v>2000</v>
      </c>
      <c r="C5043" s="31">
        <v>92</v>
      </c>
      <c r="D5043" s="31">
        <v>0.31885649999999999</v>
      </c>
      <c r="E5043" s="31">
        <v>0.27501184000000001</v>
      </c>
      <c r="F5043" s="31">
        <v>0.72498815999999999</v>
      </c>
      <c r="G5043" s="31">
        <v>2207.2689999999998</v>
      </c>
      <c r="H5043" s="31">
        <v>1903.7570000000001</v>
      </c>
    </row>
    <row r="5044" spans="1:8" hidden="1">
      <c r="A5044" s="38" t="s">
        <v>9</v>
      </c>
      <c r="B5044" s="31">
        <v>2000</v>
      </c>
      <c r="C5044" s="31">
        <v>93</v>
      </c>
      <c r="D5044" s="31">
        <v>0.34460482999999997</v>
      </c>
      <c r="E5044" s="31">
        <v>0.29395557999999999</v>
      </c>
      <c r="F5044" s="31">
        <v>0.70604442000000001</v>
      </c>
      <c r="G5044" s="31">
        <v>1600.2439999999999</v>
      </c>
      <c r="H5044" s="31">
        <v>1365.0440000000001</v>
      </c>
    </row>
    <row r="5045" spans="1:8" hidden="1">
      <c r="A5045" s="38" t="s">
        <v>9</v>
      </c>
      <c r="B5045" s="31">
        <v>2000</v>
      </c>
      <c r="C5045" s="31">
        <v>94</v>
      </c>
      <c r="D5045" s="31">
        <v>0.37199299000000002</v>
      </c>
      <c r="E5045" s="31">
        <v>0.31365438000000001</v>
      </c>
      <c r="F5045" s="31">
        <v>0.68634561999999999</v>
      </c>
      <c r="G5045" s="31">
        <v>1129.8430000000001</v>
      </c>
      <c r="H5045" s="31">
        <v>952.65300000000002</v>
      </c>
    </row>
    <row r="5046" spans="1:8" hidden="1">
      <c r="A5046" s="38" t="s">
        <v>9</v>
      </c>
      <c r="B5046" s="31">
        <v>2000</v>
      </c>
      <c r="C5046" s="31">
        <v>95</v>
      </c>
      <c r="D5046" s="31">
        <v>0.40059207000000002</v>
      </c>
      <c r="E5046" s="31">
        <v>0.33374439</v>
      </c>
      <c r="F5046" s="31">
        <v>0.66625561</v>
      </c>
      <c r="G5046" s="31">
        <v>775.46299999999997</v>
      </c>
      <c r="H5046" s="31">
        <v>646.05999999999995</v>
      </c>
    </row>
    <row r="5047" spans="1:8" hidden="1">
      <c r="A5047" s="38" t="s">
        <v>9</v>
      </c>
      <c r="B5047" s="31">
        <v>2000</v>
      </c>
      <c r="C5047" s="31">
        <v>96</v>
      </c>
      <c r="D5047" s="31">
        <v>0.42968979000000002</v>
      </c>
      <c r="E5047" s="31">
        <v>0.35369929999999999</v>
      </c>
      <c r="F5047" s="31">
        <v>0.64630069999999995</v>
      </c>
      <c r="G5047" s="31">
        <v>516.65700000000004</v>
      </c>
      <c r="H5047" s="31">
        <v>425.286</v>
      </c>
    </row>
    <row r="5048" spans="1:8" hidden="1">
      <c r="A5048" s="38" t="s">
        <v>9</v>
      </c>
      <c r="B5048" s="31">
        <v>2000</v>
      </c>
      <c r="C5048" s="31">
        <v>97</v>
      </c>
      <c r="D5048" s="31">
        <v>0.45863324</v>
      </c>
      <c r="E5048" s="31">
        <v>0.37307984</v>
      </c>
      <c r="F5048" s="31">
        <v>0.62692015999999995</v>
      </c>
      <c r="G5048" s="31">
        <v>333.916</v>
      </c>
      <c r="H5048" s="31">
        <v>271.62700000000001</v>
      </c>
    </row>
    <row r="5049" spans="1:8" hidden="1">
      <c r="A5049" s="38" t="s">
        <v>9</v>
      </c>
      <c r="B5049" s="31">
        <v>2000</v>
      </c>
      <c r="C5049" s="31">
        <v>98</v>
      </c>
      <c r="D5049" s="31">
        <v>0.48681284000000002</v>
      </c>
      <c r="E5049" s="31">
        <v>0.39151546999999998</v>
      </c>
      <c r="F5049" s="31">
        <v>0.60848453000000002</v>
      </c>
      <c r="G5049" s="31">
        <v>209.33799999999999</v>
      </c>
      <c r="H5049" s="31">
        <v>168.35900000000001</v>
      </c>
    </row>
    <row r="5050" spans="1:8" hidden="1">
      <c r="A5050" s="38" t="s">
        <v>9</v>
      </c>
      <c r="B5050" s="31">
        <v>2000</v>
      </c>
      <c r="C5050" s="31">
        <v>99</v>
      </c>
      <c r="D5050" s="31">
        <v>0.51411163000000004</v>
      </c>
      <c r="E5050" s="31">
        <v>0.40898075</v>
      </c>
      <c r="F5050" s="31">
        <v>0.59101925</v>
      </c>
      <c r="G5050" s="31">
        <v>127.379</v>
      </c>
      <c r="H5050" s="31">
        <v>101.331</v>
      </c>
    </row>
    <row r="5051" spans="1:8" hidden="1">
      <c r="A5051" s="38" t="s">
        <v>9</v>
      </c>
      <c r="B5051" s="31">
        <v>2001</v>
      </c>
      <c r="C5051" s="31">
        <v>1</v>
      </c>
      <c r="D5051" s="31">
        <v>7.4091699999999996E-3</v>
      </c>
      <c r="E5051" s="31">
        <v>7.3818199999999999E-3</v>
      </c>
      <c r="F5051" s="31">
        <v>0.99261818000000002</v>
      </c>
      <c r="G5051" s="31">
        <v>92679.077999999994</v>
      </c>
      <c r="H5051" s="31">
        <v>92337.008000000002</v>
      </c>
    </row>
    <row r="5052" spans="1:8" hidden="1">
      <c r="A5052" s="38" t="s">
        <v>9</v>
      </c>
      <c r="B5052" s="31">
        <v>2001</v>
      </c>
      <c r="C5052" s="31">
        <v>2</v>
      </c>
      <c r="D5052" s="31">
        <v>6.7282399999999999E-3</v>
      </c>
      <c r="E5052" s="31">
        <v>6.7056800000000003E-3</v>
      </c>
      <c r="F5052" s="31">
        <v>0.99329431999999995</v>
      </c>
      <c r="G5052" s="31">
        <v>91994.937999999995</v>
      </c>
      <c r="H5052" s="31">
        <v>91686.494000000006</v>
      </c>
    </row>
    <row r="5053" spans="1:8" hidden="1">
      <c r="A5053" s="38" t="s">
        <v>9</v>
      </c>
      <c r="B5053" s="31">
        <v>2001</v>
      </c>
      <c r="C5053" s="31">
        <v>3</v>
      </c>
      <c r="D5053" s="31">
        <v>6.0971699999999998E-3</v>
      </c>
      <c r="E5053" s="31">
        <v>6.0786299999999998E-3</v>
      </c>
      <c r="F5053" s="31">
        <v>0.99392137000000003</v>
      </c>
      <c r="G5053" s="31">
        <v>91378.05</v>
      </c>
      <c r="H5053" s="31">
        <v>91100.323000000004</v>
      </c>
    </row>
    <row r="5054" spans="1:8" hidden="1">
      <c r="A5054" s="38" t="s">
        <v>9</v>
      </c>
      <c r="B5054" s="31">
        <v>2001</v>
      </c>
      <c r="C5054" s="31">
        <v>4</v>
      </c>
      <c r="D5054" s="31">
        <v>5.4857600000000001E-3</v>
      </c>
      <c r="E5054" s="31">
        <v>5.4707599999999999E-3</v>
      </c>
      <c r="F5054" s="31">
        <v>0.99452923999999998</v>
      </c>
      <c r="G5054" s="31">
        <v>90822.596000000005</v>
      </c>
      <c r="H5054" s="31">
        <v>90574.161999999997</v>
      </c>
    </row>
    <row r="5055" spans="1:8" hidden="1">
      <c r="A5055" s="38" t="s">
        <v>9</v>
      </c>
      <c r="B5055" s="31">
        <v>2001</v>
      </c>
      <c r="C5055" s="31">
        <v>5</v>
      </c>
      <c r="D5055" s="31">
        <v>4.8793899999999999E-3</v>
      </c>
      <c r="E5055" s="31">
        <v>4.8675200000000002E-3</v>
      </c>
      <c r="F5055" s="31">
        <v>0.99513247999999999</v>
      </c>
      <c r="G5055" s="31">
        <v>90325.728000000003</v>
      </c>
      <c r="H5055" s="31">
        <v>90105.896999999997</v>
      </c>
    </row>
    <row r="5056" spans="1:8" hidden="1">
      <c r="A5056" s="38" t="s">
        <v>9</v>
      </c>
      <c r="B5056" s="31">
        <v>2001</v>
      </c>
      <c r="C5056" s="31">
        <v>6</v>
      </c>
      <c r="D5056" s="31">
        <v>4.2776000000000003E-3</v>
      </c>
      <c r="E5056" s="31">
        <v>4.2684699999999999E-3</v>
      </c>
      <c r="F5056" s="31">
        <v>0.99573153000000003</v>
      </c>
      <c r="G5056" s="31">
        <v>89886.065000000002</v>
      </c>
      <c r="H5056" s="31">
        <v>89694.228000000003</v>
      </c>
    </row>
    <row r="5057" spans="1:8" hidden="1">
      <c r="A5057" s="38" t="s">
        <v>9</v>
      </c>
      <c r="B5057" s="31">
        <v>2001</v>
      </c>
      <c r="C5057" s="31">
        <v>7</v>
      </c>
      <c r="D5057" s="31">
        <v>3.6962800000000001E-3</v>
      </c>
      <c r="E5057" s="31">
        <v>3.6894599999999999E-3</v>
      </c>
      <c r="F5057" s="31">
        <v>0.99631053999999997</v>
      </c>
      <c r="G5057" s="31">
        <v>89502.39</v>
      </c>
      <c r="H5057" s="31">
        <v>89337.282000000007</v>
      </c>
    </row>
    <row r="5058" spans="1:8" hidden="1">
      <c r="A5058" s="38" t="s">
        <v>9</v>
      </c>
      <c r="B5058" s="31">
        <v>2001</v>
      </c>
      <c r="C5058" s="31">
        <v>8</v>
      </c>
      <c r="D5058" s="31">
        <v>3.1726300000000001E-3</v>
      </c>
      <c r="E5058" s="31">
        <v>3.16761E-3</v>
      </c>
      <c r="F5058" s="31">
        <v>0.99683239000000001</v>
      </c>
      <c r="G5058" s="31">
        <v>89172.173999999999</v>
      </c>
      <c r="H5058" s="31">
        <v>89030.942999999999</v>
      </c>
    </row>
    <row r="5059" spans="1:8" hidden="1">
      <c r="A5059" s="38" t="s">
        <v>9</v>
      </c>
      <c r="B5059" s="31">
        <v>2001</v>
      </c>
      <c r="C5059" s="31">
        <v>9</v>
      </c>
      <c r="D5059" s="31">
        <v>2.7343100000000002E-3</v>
      </c>
      <c r="E5059" s="31">
        <v>2.7305699999999999E-3</v>
      </c>
      <c r="F5059" s="31">
        <v>0.99726943000000001</v>
      </c>
      <c r="G5059" s="31">
        <v>88889.712</v>
      </c>
      <c r="H5059" s="31">
        <v>88768.351999999999</v>
      </c>
    </row>
    <row r="5060" spans="1:8" hidden="1">
      <c r="A5060" s="38" t="s">
        <v>9</v>
      </c>
      <c r="B5060" s="31">
        <v>2001</v>
      </c>
      <c r="C5060" s="31">
        <v>10</v>
      </c>
      <c r="D5060" s="31">
        <v>2.4041100000000001E-3</v>
      </c>
      <c r="E5060" s="31">
        <v>2.4012299999999999E-3</v>
      </c>
      <c r="F5060" s="31">
        <v>0.99759876999999997</v>
      </c>
      <c r="G5060" s="31">
        <v>88646.991999999998</v>
      </c>
      <c r="H5060" s="31">
        <v>88540.561000000002</v>
      </c>
    </row>
    <row r="5061" spans="1:8" hidden="1">
      <c r="A5061" s="38" t="s">
        <v>9</v>
      </c>
      <c r="B5061" s="31">
        <v>2001</v>
      </c>
      <c r="C5061" s="31">
        <v>11</v>
      </c>
      <c r="D5061" s="31">
        <v>2.1901899999999998E-3</v>
      </c>
      <c r="E5061" s="31">
        <v>2.1878000000000002E-3</v>
      </c>
      <c r="F5061" s="31">
        <v>0.99781220000000004</v>
      </c>
      <c r="G5061" s="31">
        <v>88434.13</v>
      </c>
      <c r="H5061" s="31">
        <v>88337.392000000007</v>
      </c>
    </row>
    <row r="5062" spans="1:8" hidden="1">
      <c r="A5062" s="38" t="s">
        <v>9</v>
      </c>
      <c r="B5062" s="31">
        <v>2001</v>
      </c>
      <c r="C5062" s="31">
        <v>12</v>
      </c>
      <c r="D5062" s="31">
        <v>2.0869199999999999E-3</v>
      </c>
      <c r="E5062" s="31">
        <v>2.0847399999999999E-3</v>
      </c>
      <c r="F5062" s="31">
        <v>0.99791525999999997</v>
      </c>
      <c r="G5062" s="31">
        <v>88240.653999999995</v>
      </c>
      <c r="H5062" s="31">
        <v>88148.675000000003</v>
      </c>
    </row>
    <row r="5063" spans="1:8" hidden="1">
      <c r="A5063" s="38" t="s">
        <v>9</v>
      </c>
      <c r="B5063" s="31">
        <v>2001</v>
      </c>
      <c r="C5063" s="31">
        <v>13</v>
      </c>
      <c r="D5063" s="31">
        <v>2.0906499999999999E-3</v>
      </c>
      <c r="E5063" s="31">
        <v>2.0884599999999999E-3</v>
      </c>
      <c r="F5063" s="31">
        <v>0.99791154000000004</v>
      </c>
      <c r="G5063" s="31">
        <v>88056.695000000007</v>
      </c>
      <c r="H5063" s="31">
        <v>87964.744000000006</v>
      </c>
    </row>
    <row r="5064" spans="1:8" hidden="1">
      <c r="A5064" s="38" t="s">
        <v>9</v>
      </c>
      <c r="B5064" s="31">
        <v>2001</v>
      </c>
      <c r="C5064" s="31">
        <v>14</v>
      </c>
      <c r="D5064" s="31">
        <v>2.1889399999999999E-3</v>
      </c>
      <c r="E5064" s="31">
        <v>2.1865500000000002E-3</v>
      </c>
      <c r="F5064" s="31">
        <v>0.99781344999999999</v>
      </c>
      <c r="G5064" s="31">
        <v>87872.792000000001</v>
      </c>
      <c r="H5064" s="31">
        <v>87776.722999999998</v>
      </c>
    </row>
    <row r="5065" spans="1:8" hidden="1">
      <c r="A5065" s="38" t="s">
        <v>9</v>
      </c>
      <c r="B5065" s="31">
        <v>2001</v>
      </c>
      <c r="C5065" s="31">
        <v>15</v>
      </c>
      <c r="D5065" s="31">
        <v>2.37127E-3</v>
      </c>
      <c r="E5065" s="31">
        <v>2.3684600000000002E-3</v>
      </c>
      <c r="F5065" s="31">
        <v>0.99763153999999998</v>
      </c>
      <c r="G5065" s="31">
        <v>87680.653999999995</v>
      </c>
      <c r="H5065" s="31">
        <v>87576.82</v>
      </c>
    </row>
    <row r="5066" spans="1:8" hidden="1">
      <c r="A5066" s="38" t="s">
        <v>9</v>
      </c>
      <c r="B5066" s="31">
        <v>2001</v>
      </c>
      <c r="C5066" s="31">
        <v>16</v>
      </c>
      <c r="D5066" s="31">
        <v>2.6176099999999998E-3</v>
      </c>
      <c r="E5066" s="31">
        <v>2.6141900000000002E-3</v>
      </c>
      <c r="F5066" s="31">
        <v>0.99738581000000004</v>
      </c>
      <c r="G5066" s="31">
        <v>87472.986000000004</v>
      </c>
      <c r="H5066" s="31">
        <v>87358.650999999998</v>
      </c>
    </row>
    <row r="5067" spans="1:8" hidden="1">
      <c r="A5067" s="38" t="s">
        <v>9</v>
      </c>
      <c r="B5067" s="31">
        <v>2001</v>
      </c>
      <c r="C5067" s="31">
        <v>17</v>
      </c>
      <c r="D5067" s="31">
        <v>2.89843E-3</v>
      </c>
      <c r="E5067" s="31">
        <v>2.8942299999999998E-3</v>
      </c>
      <c r="F5067" s="31">
        <v>0.99710577</v>
      </c>
      <c r="G5067" s="31">
        <v>87244.315000000002</v>
      </c>
      <c r="H5067" s="31">
        <v>87118.062000000005</v>
      </c>
    </row>
    <row r="5068" spans="1:8" hidden="1">
      <c r="A5068" s="38" t="s">
        <v>9</v>
      </c>
      <c r="B5068" s="31">
        <v>2001</v>
      </c>
      <c r="C5068" s="31">
        <v>18</v>
      </c>
      <c r="D5068" s="31">
        <v>3.18498E-3</v>
      </c>
      <c r="E5068" s="31">
        <v>3.1799100000000002E-3</v>
      </c>
      <c r="F5068" s="31">
        <v>0.99682009000000005</v>
      </c>
      <c r="G5068" s="31">
        <v>86991.81</v>
      </c>
      <c r="H5068" s="31">
        <v>86853.497000000003</v>
      </c>
    </row>
    <row r="5069" spans="1:8" hidden="1">
      <c r="A5069" s="38" t="s">
        <v>9</v>
      </c>
      <c r="B5069" s="31">
        <v>2001</v>
      </c>
      <c r="C5069" s="31">
        <v>19</v>
      </c>
      <c r="D5069" s="31">
        <v>3.44553E-3</v>
      </c>
      <c r="E5069" s="31">
        <v>3.4396000000000001E-3</v>
      </c>
      <c r="F5069" s="31">
        <v>0.99656040000000001</v>
      </c>
      <c r="G5069" s="31">
        <v>86715.183000000005</v>
      </c>
      <c r="H5069" s="31">
        <v>86566.051000000007</v>
      </c>
    </row>
    <row r="5070" spans="1:8" hidden="1">
      <c r="A5070" s="38" t="s">
        <v>9</v>
      </c>
      <c r="B5070" s="31">
        <v>2001</v>
      </c>
      <c r="C5070" s="31">
        <v>20</v>
      </c>
      <c r="D5070" s="31">
        <v>3.6634699999999998E-3</v>
      </c>
      <c r="E5070" s="31">
        <v>3.6567700000000002E-3</v>
      </c>
      <c r="F5070" s="31">
        <v>0.99634323000000002</v>
      </c>
      <c r="G5070" s="31">
        <v>86416.918000000005</v>
      </c>
      <c r="H5070" s="31">
        <v>86258.914000000004</v>
      </c>
    </row>
    <row r="5071" spans="1:8" hidden="1">
      <c r="A5071" s="38" t="s">
        <v>9</v>
      </c>
      <c r="B5071" s="31">
        <v>2001</v>
      </c>
      <c r="C5071" s="31">
        <v>21</v>
      </c>
      <c r="D5071" s="31">
        <v>3.8323599999999999E-3</v>
      </c>
      <c r="E5071" s="31">
        <v>3.82504E-3</v>
      </c>
      <c r="F5071" s="31">
        <v>0.99617496000000005</v>
      </c>
      <c r="G5071" s="31">
        <v>86100.910999999993</v>
      </c>
      <c r="H5071" s="31">
        <v>85936.240999999995</v>
      </c>
    </row>
    <row r="5072" spans="1:8" hidden="1">
      <c r="A5072" s="38" t="s">
        <v>9</v>
      </c>
      <c r="B5072" s="31">
        <v>2001</v>
      </c>
      <c r="C5072" s="31">
        <v>22</v>
      </c>
      <c r="D5072" s="31">
        <v>3.9567200000000004E-3</v>
      </c>
      <c r="E5072" s="31">
        <v>3.9489E-3</v>
      </c>
      <c r="F5072" s="31">
        <v>0.99605109999999997</v>
      </c>
      <c r="G5072" s="31">
        <v>85771.572</v>
      </c>
      <c r="H5072" s="31">
        <v>85602.22</v>
      </c>
    </row>
    <row r="5073" spans="1:8" hidden="1">
      <c r="A5073" s="38" t="s">
        <v>9</v>
      </c>
      <c r="B5073" s="31">
        <v>2001</v>
      </c>
      <c r="C5073" s="31">
        <v>23</v>
      </c>
      <c r="D5073" s="31">
        <v>4.0483300000000002E-3</v>
      </c>
      <c r="E5073" s="31">
        <v>4.0401600000000001E-3</v>
      </c>
      <c r="F5073" s="31">
        <v>0.99595984000000004</v>
      </c>
      <c r="G5073" s="31">
        <v>85432.868000000002</v>
      </c>
      <c r="H5073" s="31">
        <v>85260.286999999997</v>
      </c>
    </row>
    <row r="5074" spans="1:8" hidden="1">
      <c r="A5074" s="38" t="s">
        <v>9</v>
      </c>
      <c r="B5074" s="31">
        <v>2001</v>
      </c>
      <c r="C5074" s="31">
        <v>24</v>
      </c>
      <c r="D5074" s="31">
        <v>4.1158599999999998E-3</v>
      </c>
      <c r="E5074" s="31">
        <v>4.1073999999999998E-3</v>
      </c>
      <c r="F5074" s="31">
        <v>0.99589260000000002</v>
      </c>
      <c r="G5074" s="31">
        <v>85087.706000000006</v>
      </c>
      <c r="H5074" s="31">
        <v>84912.960999999996</v>
      </c>
    </row>
    <row r="5075" spans="1:8" hidden="1">
      <c r="A5075" s="38" t="s">
        <v>9</v>
      </c>
      <c r="B5075" s="31">
        <v>2001</v>
      </c>
      <c r="C5075" s="31">
        <v>25</v>
      </c>
      <c r="D5075" s="31">
        <v>4.1690599999999996E-3</v>
      </c>
      <c r="E5075" s="31">
        <v>4.1603899999999999E-3</v>
      </c>
      <c r="F5075" s="31">
        <v>0.99583960999999999</v>
      </c>
      <c r="G5075" s="31">
        <v>84738.216</v>
      </c>
      <c r="H5075" s="31">
        <v>84561.945000000007</v>
      </c>
    </row>
    <row r="5076" spans="1:8" hidden="1">
      <c r="A5076" s="38" t="s">
        <v>9</v>
      </c>
      <c r="B5076" s="31">
        <v>2001</v>
      </c>
      <c r="C5076" s="31">
        <v>26</v>
      </c>
      <c r="D5076" s="31">
        <v>4.2234000000000004E-3</v>
      </c>
      <c r="E5076" s="31">
        <v>4.2145000000000004E-3</v>
      </c>
      <c r="F5076" s="31">
        <v>0.99578549999999999</v>
      </c>
      <c r="G5076" s="31">
        <v>84385.672999999995</v>
      </c>
      <c r="H5076" s="31">
        <v>84207.850999999995</v>
      </c>
    </row>
    <row r="5077" spans="1:8" hidden="1">
      <c r="A5077" s="38" t="s">
        <v>9</v>
      </c>
      <c r="B5077" s="31">
        <v>2001</v>
      </c>
      <c r="C5077" s="31">
        <v>27</v>
      </c>
      <c r="D5077" s="31">
        <v>4.2882399999999996E-3</v>
      </c>
      <c r="E5077" s="31">
        <v>4.2790700000000003E-3</v>
      </c>
      <c r="F5077" s="31">
        <v>0.99572092999999995</v>
      </c>
      <c r="G5077" s="31">
        <v>84030.028999999995</v>
      </c>
      <c r="H5077" s="31">
        <v>83850.244000000006</v>
      </c>
    </row>
    <row r="5078" spans="1:8" hidden="1">
      <c r="A5078" s="38" t="s">
        <v>9</v>
      </c>
      <c r="B5078" s="31">
        <v>2001</v>
      </c>
      <c r="C5078" s="31">
        <v>28</v>
      </c>
      <c r="D5078" s="31">
        <v>4.3651599999999999E-3</v>
      </c>
      <c r="E5078" s="31">
        <v>4.35565E-3</v>
      </c>
      <c r="F5078" s="31">
        <v>0.99564434999999996</v>
      </c>
      <c r="G5078" s="31">
        <v>83670.459000000003</v>
      </c>
      <c r="H5078" s="31">
        <v>83488.240000000005</v>
      </c>
    </row>
    <row r="5079" spans="1:8" hidden="1">
      <c r="A5079" s="38" t="s">
        <v>9</v>
      </c>
      <c r="B5079" s="31">
        <v>2001</v>
      </c>
      <c r="C5079" s="31">
        <v>29</v>
      </c>
      <c r="D5079" s="31">
        <v>4.4523200000000001E-3</v>
      </c>
      <c r="E5079" s="31">
        <v>4.4424299999999998E-3</v>
      </c>
      <c r="F5079" s="31">
        <v>0.99555757</v>
      </c>
      <c r="G5079" s="31">
        <v>83306.02</v>
      </c>
      <c r="H5079" s="31">
        <v>83120.979000000007</v>
      </c>
    </row>
    <row r="5080" spans="1:8" hidden="1">
      <c r="A5080" s="38" t="s">
        <v>9</v>
      </c>
      <c r="B5080" s="31">
        <v>2001</v>
      </c>
      <c r="C5080" s="31">
        <v>30</v>
      </c>
      <c r="D5080" s="31">
        <v>4.5448600000000004E-3</v>
      </c>
      <c r="E5080" s="31">
        <v>4.53456E-3</v>
      </c>
      <c r="F5080" s="31">
        <v>0.99546544000000003</v>
      </c>
      <c r="G5080" s="31">
        <v>82935.938999999998</v>
      </c>
      <c r="H5080" s="31">
        <v>82747.899999999994</v>
      </c>
    </row>
    <row r="5081" spans="1:8" hidden="1">
      <c r="A5081" s="38" t="s">
        <v>9</v>
      </c>
      <c r="B5081" s="31">
        <v>2001</v>
      </c>
      <c r="C5081" s="31">
        <v>31</v>
      </c>
      <c r="D5081" s="31">
        <v>4.6363699999999999E-3</v>
      </c>
      <c r="E5081" s="31">
        <v>4.6256500000000002E-3</v>
      </c>
      <c r="F5081" s="31">
        <v>0.99537434999999996</v>
      </c>
      <c r="G5081" s="31">
        <v>82559.861000000004</v>
      </c>
      <c r="H5081" s="31">
        <v>82368.914000000004</v>
      </c>
    </row>
    <row r="5082" spans="1:8" hidden="1">
      <c r="A5082" s="38" t="s">
        <v>9</v>
      </c>
      <c r="B5082" s="31">
        <v>2001</v>
      </c>
      <c r="C5082" s="31">
        <v>32</v>
      </c>
      <c r="D5082" s="31">
        <v>4.7238200000000001E-3</v>
      </c>
      <c r="E5082" s="31">
        <v>4.7126900000000003E-3</v>
      </c>
      <c r="F5082" s="31">
        <v>0.99528731000000004</v>
      </c>
      <c r="G5082" s="31">
        <v>82177.967999999993</v>
      </c>
      <c r="H5082" s="31">
        <v>81984.327999999994</v>
      </c>
    </row>
    <row r="5083" spans="1:8" hidden="1">
      <c r="A5083" s="38" t="s">
        <v>9</v>
      </c>
      <c r="B5083" s="31">
        <v>2001</v>
      </c>
      <c r="C5083" s="31">
        <v>33</v>
      </c>
      <c r="D5083" s="31">
        <v>4.8072599999999998E-3</v>
      </c>
      <c r="E5083" s="31">
        <v>4.7957299999999998E-3</v>
      </c>
      <c r="F5083" s="31">
        <v>0.99520427</v>
      </c>
      <c r="G5083" s="31">
        <v>81790.688999999998</v>
      </c>
      <c r="H5083" s="31">
        <v>81594.565000000002</v>
      </c>
    </row>
    <row r="5084" spans="1:8" hidden="1">
      <c r="A5084" s="38" t="s">
        <v>9</v>
      </c>
      <c r="B5084" s="31">
        <v>2001</v>
      </c>
      <c r="C5084" s="31">
        <v>34</v>
      </c>
      <c r="D5084" s="31">
        <v>4.8940900000000002E-3</v>
      </c>
      <c r="E5084" s="31">
        <v>4.8821400000000001E-3</v>
      </c>
      <c r="F5084" s="31">
        <v>0.99511786000000002</v>
      </c>
      <c r="G5084" s="31">
        <v>81398.441999999995</v>
      </c>
      <c r="H5084" s="31">
        <v>81199.743000000002</v>
      </c>
    </row>
    <row r="5085" spans="1:8" hidden="1">
      <c r="A5085" s="38" t="s">
        <v>9</v>
      </c>
      <c r="B5085" s="31">
        <v>2001</v>
      </c>
      <c r="C5085" s="31">
        <v>35</v>
      </c>
      <c r="D5085" s="31">
        <v>4.9971700000000004E-3</v>
      </c>
      <c r="E5085" s="31">
        <v>4.9847199999999998E-3</v>
      </c>
      <c r="F5085" s="31">
        <v>0.99501527999999995</v>
      </c>
      <c r="G5085" s="31">
        <v>81001.043999999994</v>
      </c>
      <c r="H5085" s="31">
        <v>80799.16</v>
      </c>
    </row>
    <row r="5086" spans="1:8" hidden="1">
      <c r="A5086" s="38" t="s">
        <v>9</v>
      </c>
      <c r="B5086" s="31">
        <v>2001</v>
      </c>
      <c r="C5086" s="31">
        <v>36</v>
      </c>
      <c r="D5086" s="31">
        <v>5.1290099999999998E-3</v>
      </c>
      <c r="E5086" s="31">
        <v>5.1158899999999997E-3</v>
      </c>
      <c r="F5086" s="31">
        <v>0.99488410999999999</v>
      </c>
      <c r="G5086" s="31">
        <v>80597.275999999998</v>
      </c>
      <c r="H5086" s="31">
        <v>80391.112999999998</v>
      </c>
    </row>
    <row r="5087" spans="1:8" hidden="1">
      <c r="A5087" s="38" t="s">
        <v>9</v>
      </c>
      <c r="B5087" s="31">
        <v>2001</v>
      </c>
      <c r="C5087" s="31">
        <v>37</v>
      </c>
      <c r="D5087" s="31">
        <v>5.3019699999999996E-3</v>
      </c>
      <c r="E5087" s="31">
        <v>5.2879499999999996E-3</v>
      </c>
      <c r="F5087" s="31">
        <v>0.99471204999999996</v>
      </c>
      <c r="G5087" s="31">
        <v>80184.948999999993</v>
      </c>
      <c r="H5087" s="31">
        <v>79972.941999999995</v>
      </c>
    </row>
    <row r="5088" spans="1:8" hidden="1">
      <c r="A5088" s="38" t="s">
        <v>9</v>
      </c>
      <c r="B5088" s="31">
        <v>2001</v>
      </c>
      <c r="C5088" s="31">
        <v>38</v>
      </c>
      <c r="D5088" s="31">
        <v>5.5186200000000001E-3</v>
      </c>
      <c r="E5088" s="31">
        <v>5.5034300000000001E-3</v>
      </c>
      <c r="F5088" s="31">
        <v>0.99449657000000002</v>
      </c>
      <c r="G5088" s="31">
        <v>79760.936000000002</v>
      </c>
      <c r="H5088" s="31">
        <v>79541.456000000006</v>
      </c>
    </row>
    <row r="5089" spans="1:8" hidden="1">
      <c r="A5089" s="38" t="s">
        <v>9</v>
      </c>
      <c r="B5089" s="31">
        <v>2001</v>
      </c>
      <c r="C5089" s="31">
        <v>39</v>
      </c>
      <c r="D5089" s="31">
        <v>5.77145E-3</v>
      </c>
      <c r="E5089" s="31">
        <v>5.7548499999999997E-3</v>
      </c>
      <c r="F5089" s="31">
        <v>0.99424515000000002</v>
      </c>
      <c r="G5089" s="31">
        <v>79321.976999999999</v>
      </c>
      <c r="H5089" s="31">
        <v>79093.733999999997</v>
      </c>
    </row>
    <row r="5090" spans="1:8" hidden="1">
      <c r="A5090" s="38" t="s">
        <v>9</v>
      </c>
      <c r="B5090" s="31">
        <v>2001</v>
      </c>
      <c r="C5090" s="31">
        <v>40</v>
      </c>
      <c r="D5090" s="31">
        <v>6.0431299999999999E-3</v>
      </c>
      <c r="E5090" s="31">
        <v>6.0249199999999996E-3</v>
      </c>
      <c r="F5090" s="31">
        <v>0.99397508000000001</v>
      </c>
      <c r="G5090" s="31">
        <v>78865.490999999995</v>
      </c>
      <c r="H5090" s="31">
        <v>78627.910999999993</v>
      </c>
    </row>
    <row r="5091" spans="1:8" hidden="1">
      <c r="A5091" s="38" t="s">
        <v>9</v>
      </c>
      <c r="B5091" s="31">
        <v>2001</v>
      </c>
      <c r="C5091" s="31">
        <v>41</v>
      </c>
      <c r="D5091" s="31">
        <v>6.30643E-3</v>
      </c>
      <c r="E5091" s="31">
        <v>6.2866099999999998E-3</v>
      </c>
      <c r="F5091" s="31">
        <v>0.99371339000000003</v>
      </c>
      <c r="G5091" s="31">
        <v>78390.331999999995</v>
      </c>
      <c r="H5091" s="31">
        <v>78143.928</v>
      </c>
    </row>
    <row r="5092" spans="1:8" hidden="1">
      <c r="A5092" s="38" t="s">
        <v>9</v>
      </c>
      <c r="B5092" s="31">
        <v>2001</v>
      </c>
      <c r="C5092" s="31">
        <v>42</v>
      </c>
      <c r="D5092" s="31">
        <v>6.5418500000000001E-3</v>
      </c>
      <c r="E5092" s="31">
        <v>6.5205200000000001E-3</v>
      </c>
      <c r="F5092" s="31">
        <v>0.99347947999999997</v>
      </c>
      <c r="G5092" s="31">
        <v>77897.523000000001</v>
      </c>
      <c r="H5092" s="31">
        <v>77643.557000000001</v>
      </c>
    </row>
    <row r="5093" spans="1:8" hidden="1">
      <c r="A5093" s="38" t="s">
        <v>9</v>
      </c>
      <c r="B5093" s="31">
        <v>2001</v>
      </c>
      <c r="C5093" s="31">
        <v>43</v>
      </c>
      <c r="D5093" s="31">
        <v>6.74078E-3</v>
      </c>
      <c r="E5093" s="31">
        <v>6.71814E-3</v>
      </c>
      <c r="F5093" s="31">
        <v>0.99328185999999996</v>
      </c>
      <c r="G5093" s="31">
        <v>77389.59</v>
      </c>
      <c r="H5093" s="31">
        <v>77129.634000000005</v>
      </c>
    </row>
    <row r="5094" spans="1:8" hidden="1">
      <c r="A5094" s="38" t="s">
        <v>9</v>
      </c>
      <c r="B5094" s="31">
        <v>2001</v>
      </c>
      <c r="C5094" s="31">
        <v>44</v>
      </c>
      <c r="D5094" s="31">
        <v>6.9146600000000004E-3</v>
      </c>
      <c r="E5094" s="31">
        <v>6.8908399999999996E-3</v>
      </c>
      <c r="F5094" s="31">
        <v>0.99310916000000005</v>
      </c>
      <c r="G5094" s="31">
        <v>76869.676999999996</v>
      </c>
      <c r="H5094" s="31">
        <v>76604.828999999998</v>
      </c>
    </row>
    <row r="5095" spans="1:8" hidden="1">
      <c r="A5095" s="38" t="s">
        <v>9</v>
      </c>
      <c r="B5095" s="31">
        <v>2001</v>
      </c>
      <c r="C5095" s="31">
        <v>45</v>
      </c>
      <c r="D5095" s="31">
        <v>7.0952100000000002E-3</v>
      </c>
      <c r="E5095" s="31">
        <v>7.07013E-3</v>
      </c>
      <c r="F5095" s="31">
        <v>0.99292986999999999</v>
      </c>
      <c r="G5095" s="31">
        <v>76339.98</v>
      </c>
      <c r="H5095" s="31">
        <v>76070.114000000001</v>
      </c>
    </row>
    <row r="5096" spans="1:8" hidden="1">
      <c r="A5096" s="38" t="s">
        <v>9</v>
      </c>
      <c r="B5096" s="31">
        <v>2001</v>
      </c>
      <c r="C5096" s="31">
        <v>46</v>
      </c>
      <c r="D5096" s="31">
        <v>7.3198500000000001E-3</v>
      </c>
      <c r="E5096" s="31">
        <v>7.2931599999999999E-3</v>
      </c>
      <c r="F5096" s="31">
        <v>0.99270683999999998</v>
      </c>
      <c r="G5096" s="31">
        <v>75800.247000000003</v>
      </c>
      <c r="H5096" s="31">
        <v>75523.835000000006</v>
      </c>
    </row>
    <row r="5097" spans="1:8" hidden="1">
      <c r="A5097" s="38" t="s">
        <v>9</v>
      </c>
      <c r="B5097" s="31">
        <v>2001</v>
      </c>
      <c r="C5097" s="31">
        <v>47</v>
      </c>
      <c r="D5097" s="31">
        <v>7.6301299999999997E-3</v>
      </c>
      <c r="E5097" s="31">
        <v>7.6011400000000002E-3</v>
      </c>
      <c r="F5097" s="31">
        <v>0.99239885999999999</v>
      </c>
      <c r="G5097" s="31">
        <v>75247.422999999995</v>
      </c>
      <c r="H5097" s="31">
        <v>74961.440000000002</v>
      </c>
    </row>
    <row r="5098" spans="1:8" hidden="1">
      <c r="A5098" s="38" t="s">
        <v>9</v>
      </c>
      <c r="B5098" s="31">
        <v>2001</v>
      </c>
      <c r="C5098" s="31">
        <v>48</v>
      </c>
      <c r="D5098" s="31">
        <v>8.0527299999999993E-3</v>
      </c>
      <c r="E5098" s="31">
        <v>8.0204300000000003E-3</v>
      </c>
      <c r="F5098" s="31">
        <v>0.99197957000000003</v>
      </c>
      <c r="G5098" s="31">
        <v>74675.456999999995</v>
      </c>
      <c r="H5098" s="31">
        <v>74375.993000000002</v>
      </c>
    </row>
    <row r="5099" spans="1:8" hidden="1">
      <c r="A5099" s="38" t="s">
        <v>9</v>
      </c>
      <c r="B5099" s="31">
        <v>2001</v>
      </c>
      <c r="C5099" s="31">
        <v>49</v>
      </c>
      <c r="D5099" s="31">
        <v>8.5902700000000005E-3</v>
      </c>
      <c r="E5099" s="31">
        <v>8.5535300000000002E-3</v>
      </c>
      <c r="F5099" s="31">
        <v>0.99144646999999997</v>
      </c>
      <c r="G5099" s="31">
        <v>74076.528000000006</v>
      </c>
      <c r="H5099" s="31">
        <v>73759.72</v>
      </c>
    </row>
    <row r="5100" spans="1:8" hidden="1">
      <c r="A5100" s="38" t="s">
        <v>9</v>
      </c>
      <c r="B5100" s="31">
        <v>2001</v>
      </c>
      <c r="C5100" s="31">
        <v>50</v>
      </c>
      <c r="D5100" s="31">
        <v>9.2228999999999992E-3</v>
      </c>
      <c r="E5100" s="31">
        <v>9.1805600000000008E-3</v>
      </c>
      <c r="F5100" s="31">
        <v>0.99081944</v>
      </c>
      <c r="G5100" s="31">
        <v>73442.911999999997</v>
      </c>
      <c r="H5100" s="31">
        <v>73105.788</v>
      </c>
    </row>
    <row r="5101" spans="1:8" hidden="1">
      <c r="A5101" s="38" t="s">
        <v>9</v>
      </c>
      <c r="B5101" s="31">
        <v>2001</v>
      </c>
      <c r="C5101" s="31">
        <v>51</v>
      </c>
      <c r="D5101" s="31">
        <v>9.9037099999999996E-3</v>
      </c>
      <c r="E5101" s="31">
        <v>9.8549099999999997E-3</v>
      </c>
      <c r="F5101" s="31">
        <v>0.99014508999999995</v>
      </c>
      <c r="G5101" s="31">
        <v>72768.664000000004</v>
      </c>
      <c r="H5101" s="31">
        <v>72410.100000000006</v>
      </c>
    </row>
    <row r="5102" spans="1:8" hidden="1">
      <c r="A5102" s="38" t="s">
        <v>9</v>
      </c>
      <c r="B5102" s="31">
        <v>2001</v>
      </c>
      <c r="C5102" s="31">
        <v>52</v>
      </c>
      <c r="D5102" s="31">
        <v>1.0584929999999999E-2</v>
      </c>
      <c r="E5102" s="31">
        <v>1.0529200000000001E-2</v>
      </c>
      <c r="F5102" s="31">
        <v>0.98947079999999998</v>
      </c>
      <c r="G5102" s="31">
        <v>72051.535999999993</v>
      </c>
      <c r="H5102" s="31">
        <v>71672.213000000003</v>
      </c>
    </row>
    <row r="5103" spans="1:8" hidden="1">
      <c r="A5103" s="38" t="s">
        <v>9</v>
      </c>
      <c r="B5103" s="31">
        <v>2001</v>
      </c>
      <c r="C5103" s="31">
        <v>53</v>
      </c>
      <c r="D5103" s="31">
        <v>1.12368E-2</v>
      </c>
      <c r="E5103" s="31">
        <v>1.117402E-2</v>
      </c>
      <c r="F5103" s="31">
        <v>0.98882597999999999</v>
      </c>
      <c r="G5103" s="31">
        <v>71292.891000000003</v>
      </c>
      <c r="H5103" s="31">
        <v>70894.577000000005</v>
      </c>
    </row>
    <row r="5104" spans="1:8" hidden="1">
      <c r="A5104" s="38" t="s">
        <v>9</v>
      </c>
      <c r="B5104" s="31">
        <v>2001</v>
      </c>
      <c r="C5104" s="31">
        <v>54</v>
      </c>
      <c r="D5104" s="31">
        <v>1.1851459999999999E-2</v>
      </c>
      <c r="E5104" s="31">
        <v>1.1781649999999999E-2</v>
      </c>
      <c r="F5104" s="31">
        <v>0.98821835000000002</v>
      </c>
      <c r="G5104" s="31">
        <v>70496.263000000006</v>
      </c>
      <c r="H5104" s="31">
        <v>70080.982000000004</v>
      </c>
    </row>
    <row r="5105" spans="1:8" hidden="1">
      <c r="A5105" s="38" t="s">
        <v>9</v>
      </c>
      <c r="B5105" s="31">
        <v>2001</v>
      </c>
      <c r="C5105" s="31">
        <v>55</v>
      </c>
      <c r="D5105" s="31">
        <v>1.246279E-2</v>
      </c>
      <c r="E5105" s="31">
        <v>1.238561E-2</v>
      </c>
      <c r="F5105" s="31">
        <v>0.98761438999999995</v>
      </c>
      <c r="G5105" s="31">
        <v>69665.701000000001</v>
      </c>
      <c r="H5105" s="31">
        <v>69234.274999999994</v>
      </c>
    </row>
    <row r="5106" spans="1:8" hidden="1">
      <c r="A5106" s="38" t="s">
        <v>9</v>
      </c>
      <c r="B5106" s="31">
        <v>2001</v>
      </c>
      <c r="C5106" s="31">
        <v>56</v>
      </c>
      <c r="D5106" s="31">
        <v>1.3133880000000001E-2</v>
      </c>
      <c r="E5106" s="31">
        <v>1.3048189999999999E-2</v>
      </c>
      <c r="F5106" s="31">
        <v>0.98695180999999998</v>
      </c>
      <c r="G5106" s="31">
        <v>68802.847999999998</v>
      </c>
      <c r="H5106" s="31">
        <v>68353.971999999994</v>
      </c>
    </row>
    <row r="5107" spans="1:8" hidden="1">
      <c r="A5107" s="38" t="s">
        <v>9</v>
      </c>
      <c r="B5107" s="31">
        <v>2001</v>
      </c>
      <c r="C5107" s="31">
        <v>57</v>
      </c>
      <c r="D5107" s="31">
        <v>1.393905E-2</v>
      </c>
      <c r="E5107" s="31">
        <v>1.384257E-2</v>
      </c>
      <c r="F5107" s="31">
        <v>0.98615743</v>
      </c>
      <c r="G5107" s="31">
        <v>67905.096000000005</v>
      </c>
      <c r="H5107" s="31">
        <v>67435.104999999996</v>
      </c>
    </row>
    <row r="5108" spans="1:8" hidden="1">
      <c r="A5108" s="38" t="s">
        <v>9</v>
      </c>
      <c r="B5108" s="31">
        <v>2001</v>
      </c>
      <c r="C5108" s="31">
        <v>58</v>
      </c>
      <c r="D5108" s="31">
        <v>1.49429E-2</v>
      </c>
      <c r="E5108" s="31">
        <v>1.4832079999999999E-2</v>
      </c>
      <c r="F5108" s="31">
        <v>0.98516791999999997</v>
      </c>
      <c r="G5108" s="31">
        <v>66965.115000000005</v>
      </c>
      <c r="H5108" s="31">
        <v>66468.498999999996</v>
      </c>
    </row>
    <row r="5109" spans="1:8" hidden="1">
      <c r="A5109" s="38" t="s">
        <v>9</v>
      </c>
      <c r="B5109" s="31">
        <v>2001</v>
      </c>
      <c r="C5109" s="31">
        <v>59</v>
      </c>
      <c r="D5109" s="31">
        <v>1.6179700000000002E-2</v>
      </c>
      <c r="E5109" s="31">
        <v>1.6049859999999999E-2</v>
      </c>
      <c r="F5109" s="31">
        <v>0.98395014000000003</v>
      </c>
      <c r="G5109" s="31">
        <v>65971.883000000002</v>
      </c>
      <c r="H5109" s="31">
        <v>65442.463000000003</v>
      </c>
    </row>
    <row r="5110" spans="1:8" hidden="1">
      <c r="A5110" s="38" t="s">
        <v>9</v>
      </c>
      <c r="B5110" s="31">
        <v>2001</v>
      </c>
      <c r="C5110" s="31">
        <v>60</v>
      </c>
      <c r="D5110" s="31">
        <v>1.7662890000000001E-2</v>
      </c>
      <c r="E5110" s="31">
        <v>1.7508269999999999E-2</v>
      </c>
      <c r="F5110" s="31">
        <v>0.98249173000000001</v>
      </c>
      <c r="G5110" s="31">
        <v>64913.042999999998</v>
      </c>
      <c r="H5110" s="31">
        <v>64344.785000000003</v>
      </c>
    </row>
    <row r="5111" spans="1:8" hidden="1">
      <c r="A5111" s="38" t="s">
        <v>9</v>
      </c>
      <c r="B5111" s="31">
        <v>2001</v>
      </c>
      <c r="C5111" s="31">
        <v>61</v>
      </c>
      <c r="D5111" s="31">
        <v>1.9365799999999999E-2</v>
      </c>
      <c r="E5111" s="31">
        <v>1.9180079999999999E-2</v>
      </c>
      <c r="F5111" s="31">
        <v>0.98081991999999996</v>
      </c>
      <c r="G5111" s="31">
        <v>63776.527999999998</v>
      </c>
      <c r="H5111" s="31">
        <v>63164.908000000003</v>
      </c>
    </row>
    <row r="5112" spans="1:8" hidden="1">
      <c r="A5112" s="38" t="s">
        <v>9</v>
      </c>
      <c r="B5112" s="31">
        <v>2001</v>
      </c>
      <c r="C5112" s="31">
        <v>62</v>
      </c>
      <c r="D5112" s="31">
        <v>2.1251229999999999E-2</v>
      </c>
      <c r="E5112" s="31">
        <v>2.1027799999999999E-2</v>
      </c>
      <c r="F5112" s="31">
        <v>0.97897219999999996</v>
      </c>
      <c r="G5112" s="31">
        <v>62553.288999999997</v>
      </c>
      <c r="H5112" s="31">
        <v>61895.61</v>
      </c>
    </row>
    <row r="5113" spans="1:8" hidden="1">
      <c r="A5113" s="38" t="s">
        <v>9</v>
      </c>
      <c r="B5113" s="31">
        <v>2001</v>
      </c>
      <c r="C5113" s="31">
        <v>63</v>
      </c>
      <c r="D5113" s="31">
        <v>2.3281880000000001E-2</v>
      </c>
      <c r="E5113" s="31">
        <v>2.301398E-2</v>
      </c>
      <c r="F5113" s="31">
        <v>0.97698602000000001</v>
      </c>
      <c r="G5113" s="31">
        <v>61237.930999999997</v>
      </c>
      <c r="H5113" s="31">
        <v>60533.267</v>
      </c>
    </row>
    <row r="5114" spans="1:8" hidden="1">
      <c r="A5114" s="38" t="s">
        <v>9</v>
      </c>
      <c r="B5114" s="31">
        <v>2001</v>
      </c>
      <c r="C5114" s="31">
        <v>64</v>
      </c>
      <c r="D5114" s="31">
        <v>2.543542E-2</v>
      </c>
      <c r="E5114" s="31">
        <v>2.5115999999999999E-2</v>
      </c>
      <c r="F5114" s="31">
        <v>0.97488399999999997</v>
      </c>
      <c r="G5114" s="31">
        <v>59828.603000000003</v>
      </c>
      <c r="H5114" s="31">
        <v>59077.275000000001</v>
      </c>
    </row>
    <row r="5115" spans="1:8" hidden="1">
      <c r="A5115" s="38" t="s">
        <v>9</v>
      </c>
      <c r="B5115" s="31">
        <v>2001</v>
      </c>
      <c r="C5115" s="31">
        <v>65</v>
      </c>
      <c r="D5115" s="31">
        <v>2.7744370000000001E-2</v>
      </c>
      <c r="E5115" s="31">
        <v>2.7364759999999998E-2</v>
      </c>
      <c r="F5115" s="31">
        <v>0.97263524000000001</v>
      </c>
      <c r="G5115" s="31">
        <v>58325.947</v>
      </c>
      <c r="H5115" s="31">
        <v>57527.909</v>
      </c>
    </row>
    <row r="5116" spans="1:8" hidden="1">
      <c r="A5116" s="38" t="s">
        <v>9</v>
      </c>
      <c r="B5116" s="31">
        <v>2001</v>
      </c>
      <c r="C5116" s="31">
        <v>66</v>
      </c>
      <c r="D5116" s="31">
        <v>3.0261469999999999E-2</v>
      </c>
      <c r="E5116" s="31">
        <v>2.9810420000000001E-2</v>
      </c>
      <c r="F5116" s="31">
        <v>0.97018958</v>
      </c>
      <c r="G5116" s="31">
        <v>56729.870999999999</v>
      </c>
      <c r="H5116" s="31">
        <v>55884.300999999999</v>
      </c>
    </row>
    <row r="5117" spans="1:8" hidden="1">
      <c r="A5117" s="38" t="s">
        <v>9</v>
      </c>
      <c r="B5117" s="31">
        <v>2001</v>
      </c>
      <c r="C5117" s="31">
        <v>67</v>
      </c>
      <c r="D5117" s="31">
        <v>3.3062250000000001E-2</v>
      </c>
      <c r="E5117" s="31">
        <v>3.2524579999999997E-2</v>
      </c>
      <c r="F5117" s="31">
        <v>0.96747541999999997</v>
      </c>
      <c r="G5117" s="31">
        <v>55038.73</v>
      </c>
      <c r="H5117" s="31">
        <v>54143.673999999999</v>
      </c>
    </row>
    <row r="5118" spans="1:8" hidden="1">
      <c r="A5118" s="38" t="s">
        <v>9</v>
      </c>
      <c r="B5118" s="31">
        <v>2001</v>
      </c>
      <c r="C5118" s="31">
        <v>68</v>
      </c>
      <c r="D5118" s="31">
        <v>3.6226679999999997E-2</v>
      </c>
      <c r="E5118" s="31">
        <v>3.5582170000000003E-2</v>
      </c>
      <c r="F5118" s="31">
        <v>0.96441783000000003</v>
      </c>
      <c r="G5118" s="31">
        <v>53248.618999999999</v>
      </c>
      <c r="H5118" s="31">
        <v>52301.267999999996</v>
      </c>
    </row>
    <row r="5119" spans="1:8" hidden="1">
      <c r="A5119" s="38" t="s">
        <v>9</v>
      </c>
      <c r="B5119" s="31">
        <v>2001</v>
      </c>
      <c r="C5119" s="31">
        <v>69</v>
      </c>
      <c r="D5119" s="31">
        <v>3.9806849999999998E-2</v>
      </c>
      <c r="E5119" s="31">
        <v>3.9030019999999999E-2</v>
      </c>
      <c r="F5119" s="31">
        <v>0.96096998</v>
      </c>
      <c r="G5119" s="31">
        <v>51353.917000000001</v>
      </c>
      <c r="H5119" s="31">
        <v>50351.745000000003</v>
      </c>
    </row>
    <row r="5120" spans="1:8" hidden="1">
      <c r="A5120" s="38" t="s">
        <v>9</v>
      </c>
      <c r="B5120" s="31">
        <v>2001</v>
      </c>
      <c r="C5120" s="31">
        <v>70</v>
      </c>
      <c r="D5120" s="31">
        <v>4.3829269999999997E-2</v>
      </c>
      <c r="E5120" s="31">
        <v>4.2889370000000003E-2</v>
      </c>
      <c r="F5120" s="31">
        <v>0.95711062999999996</v>
      </c>
      <c r="G5120" s="31">
        <v>49349.572999999997</v>
      </c>
      <c r="H5120" s="31">
        <v>48291.286999999997</v>
      </c>
    </row>
    <row r="5121" spans="1:8" hidden="1">
      <c r="A5121" s="38" t="s">
        <v>9</v>
      </c>
      <c r="B5121" s="31">
        <v>2001</v>
      </c>
      <c r="C5121" s="31">
        <v>71</v>
      </c>
      <c r="D5121" s="31">
        <v>4.8284210000000001E-2</v>
      </c>
      <c r="E5121" s="31">
        <v>4.7146010000000002E-2</v>
      </c>
      <c r="F5121" s="31">
        <v>0.95285399000000004</v>
      </c>
      <c r="G5121" s="31">
        <v>47233.000999999997</v>
      </c>
      <c r="H5121" s="31">
        <v>46119.576999999997</v>
      </c>
    </row>
    <row r="5122" spans="1:8" hidden="1">
      <c r="A5122" s="38" t="s">
        <v>9</v>
      </c>
      <c r="B5122" s="31">
        <v>2001</v>
      </c>
      <c r="C5122" s="31">
        <v>72</v>
      </c>
      <c r="D5122" s="31">
        <v>5.3148969999999997E-2</v>
      </c>
      <c r="E5122" s="31">
        <v>5.1773119999999999E-2</v>
      </c>
      <c r="F5122" s="31">
        <v>0.94822687999999999</v>
      </c>
      <c r="G5122" s="31">
        <v>45006.152999999998</v>
      </c>
      <c r="H5122" s="31">
        <v>43841.099000000002</v>
      </c>
    </row>
    <row r="5123" spans="1:8" hidden="1">
      <c r="A5123" s="38" t="s">
        <v>9</v>
      </c>
      <c r="B5123" s="31">
        <v>2001</v>
      </c>
      <c r="C5123" s="31">
        <v>73</v>
      </c>
      <c r="D5123" s="31">
        <v>5.8400050000000002E-2</v>
      </c>
      <c r="E5123" s="31">
        <v>5.6743149999999999E-2</v>
      </c>
      <c r="F5123" s="31">
        <v>0.94325685000000004</v>
      </c>
      <c r="G5123" s="31">
        <v>42676.044000000002</v>
      </c>
      <c r="H5123" s="31">
        <v>41465.258000000002</v>
      </c>
    </row>
    <row r="5124" spans="1:8" hidden="1">
      <c r="A5124" s="38" t="s">
        <v>9</v>
      </c>
      <c r="B5124" s="31">
        <v>2001</v>
      </c>
      <c r="C5124" s="31">
        <v>74</v>
      </c>
      <c r="D5124" s="31">
        <v>6.4045690000000002E-2</v>
      </c>
      <c r="E5124" s="31">
        <v>6.20584E-2</v>
      </c>
      <c r="F5124" s="31">
        <v>0.93794160000000004</v>
      </c>
      <c r="G5124" s="31">
        <v>40254.470999999998</v>
      </c>
      <c r="H5124" s="31">
        <v>39005.406999999999</v>
      </c>
    </row>
    <row r="5125" spans="1:8" hidden="1">
      <c r="A5125" s="38" t="s">
        <v>9</v>
      </c>
      <c r="B5125" s="31">
        <v>2001</v>
      </c>
      <c r="C5125" s="31">
        <v>75</v>
      </c>
      <c r="D5125" s="31">
        <v>7.0201169999999993E-2</v>
      </c>
      <c r="E5125" s="31">
        <v>6.7820630000000007E-2</v>
      </c>
      <c r="F5125" s="31">
        <v>0.93217936999999995</v>
      </c>
      <c r="G5125" s="31">
        <v>37756.343000000001</v>
      </c>
      <c r="H5125" s="31">
        <v>36476.012999999999</v>
      </c>
    </row>
    <row r="5126" spans="1:8" hidden="1">
      <c r="A5126" s="38" t="s">
        <v>9</v>
      </c>
      <c r="B5126" s="31">
        <v>2001</v>
      </c>
      <c r="C5126" s="31">
        <v>76</v>
      </c>
      <c r="D5126" s="31">
        <v>7.7000890000000002E-2</v>
      </c>
      <c r="E5126" s="31">
        <v>7.4146229999999994E-2</v>
      </c>
      <c r="F5126" s="31">
        <v>0.92585377000000002</v>
      </c>
      <c r="G5126" s="31">
        <v>35195.684000000001</v>
      </c>
      <c r="H5126" s="31">
        <v>33890.870000000003</v>
      </c>
    </row>
    <row r="5127" spans="1:8" hidden="1">
      <c r="A5127" s="38" t="s">
        <v>9</v>
      </c>
      <c r="B5127" s="31">
        <v>2001</v>
      </c>
      <c r="C5127" s="31">
        <v>77</v>
      </c>
      <c r="D5127" s="31">
        <v>8.4562520000000002E-2</v>
      </c>
      <c r="E5127" s="31">
        <v>8.113215E-2</v>
      </c>
      <c r="F5127" s="31">
        <v>0.91886785000000004</v>
      </c>
      <c r="G5127" s="31">
        <v>32586.057000000001</v>
      </c>
      <c r="H5127" s="31">
        <v>31264.168000000001</v>
      </c>
    </row>
    <row r="5128" spans="1:8" hidden="1">
      <c r="A5128" s="38" t="s">
        <v>9</v>
      </c>
      <c r="B5128" s="31">
        <v>2001</v>
      </c>
      <c r="C5128" s="31">
        <v>78</v>
      </c>
      <c r="D5128" s="31">
        <v>9.3029840000000003E-2</v>
      </c>
      <c r="E5128" s="31">
        <v>8.8894899999999999E-2</v>
      </c>
      <c r="F5128" s="31">
        <v>0.9111051</v>
      </c>
      <c r="G5128" s="31">
        <v>29942.28</v>
      </c>
      <c r="H5128" s="31">
        <v>28611.421999999999</v>
      </c>
    </row>
    <row r="5129" spans="1:8" hidden="1">
      <c r="A5129" s="38" t="s">
        <v>9</v>
      </c>
      <c r="B5129" s="31">
        <v>2001</v>
      </c>
      <c r="C5129" s="31">
        <v>79</v>
      </c>
      <c r="D5129" s="31">
        <v>0.10247001999999999</v>
      </c>
      <c r="E5129" s="31">
        <v>9.7475839999999994E-2</v>
      </c>
      <c r="F5129" s="31">
        <v>0.90252416000000002</v>
      </c>
      <c r="G5129" s="31">
        <v>27280.563999999998</v>
      </c>
      <c r="H5129" s="31">
        <v>25950.966</v>
      </c>
    </row>
    <row r="5130" spans="1:8" hidden="1">
      <c r="A5130" s="38" t="s">
        <v>9</v>
      </c>
      <c r="B5130" s="31">
        <v>2001</v>
      </c>
      <c r="C5130" s="31">
        <v>80</v>
      </c>
      <c r="D5130" s="31">
        <v>0.11288664</v>
      </c>
      <c r="E5130" s="31">
        <v>0.10685537000000001</v>
      </c>
      <c r="F5130" s="31">
        <v>0.89314462999999999</v>
      </c>
      <c r="G5130" s="31">
        <v>24621.367999999999</v>
      </c>
      <c r="H5130" s="31">
        <v>23305.904999999999</v>
      </c>
    </row>
    <row r="5131" spans="1:8" hidden="1">
      <c r="A5131" s="38" t="s">
        <v>9</v>
      </c>
      <c r="B5131" s="31">
        <v>2001</v>
      </c>
      <c r="C5131" s="31">
        <v>81</v>
      </c>
      <c r="D5131" s="31">
        <v>0.12424727000000001</v>
      </c>
      <c r="E5131" s="31">
        <v>0.11698003999999999</v>
      </c>
      <c r="F5131" s="31">
        <v>0.88301996000000005</v>
      </c>
      <c r="G5131" s="31">
        <v>21990.442999999999</v>
      </c>
      <c r="H5131" s="31">
        <v>20704.221000000001</v>
      </c>
    </row>
    <row r="5132" spans="1:8" hidden="1">
      <c r="A5132" s="38" t="s">
        <v>9</v>
      </c>
      <c r="B5132" s="31">
        <v>2001</v>
      </c>
      <c r="C5132" s="31">
        <v>82</v>
      </c>
      <c r="D5132" s="31">
        <v>0.13647675000000001</v>
      </c>
      <c r="E5132" s="31">
        <v>0.1277587</v>
      </c>
      <c r="F5132" s="31">
        <v>0.8722413</v>
      </c>
      <c r="G5132" s="31">
        <v>19418</v>
      </c>
      <c r="H5132" s="31">
        <v>18177.591</v>
      </c>
    </row>
    <row r="5133" spans="1:8" hidden="1">
      <c r="A5133" s="38" t="s">
        <v>9</v>
      </c>
      <c r="B5133" s="31">
        <v>2001</v>
      </c>
      <c r="C5133" s="31">
        <v>83</v>
      </c>
      <c r="D5133" s="31">
        <v>0.14950796999999999</v>
      </c>
      <c r="E5133" s="31">
        <v>0.13910902</v>
      </c>
      <c r="F5133" s="31">
        <v>0.86089097999999997</v>
      </c>
      <c r="G5133" s="31">
        <v>16937.181</v>
      </c>
      <c r="H5133" s="31">
        <v>15759.124</v>
      </c>
    </row>
    <row r="5134" spans="1:8" hidden="1">
      <c r="A5134" s="38" t="s">
        <v>9</v>
      </c>
      <c r="B5134" s="31">
        <v>2001</v>
      </c>
      <c r="C5134" s="31">
        <v>84</v>
      </c>
      <c r="D5134" s="31">
        <v>0.16333126000000001</v>
      </c>
      <c r="E5134" s="31">
        <v>0.15099976000000001</v>
      </c>
      <c r="F5134" s="31">
        <v>0.84900023999999996</v>
      </c>
      <c r="G5134" s="31">
        <v>14581.066999999999</v>
      </c>
      <c r="H5134" s="31">
        <v>13480.198</v>
      </c>
    </row>
    <row r="5135" spans="1:8" hidden="1">
      <c r="A5135" s="38" t="s">
        <v>9</v>
      </c>
      <c r="B5135" s="31">
        <v>2001</v>
      </c>
      <c r="C5135" s="31">
        <v>85</v>
      </c>
      <c r="D5135" s="31">
        <v>0.17801127999999999</v>
      </c>
      <c r="E5135" s="31">
        <v>0.16346221999999999</v>
      </c>
      <c r="F5135" s="31">
        <v>0.83653778000000001</v>
      </c>
      <c r="G5135" s="31">
        <v>12379.329</v>
      </c>
      <c r="H5135" s="31">
        <v>11367.553</v>
      </c>
    </row>
    <row r="5136" spans="1:8" hidden="1">
      <c r="A5136" s="38" t="s">
        <v>9</v>
      </c>
      <c r="B5136" s="31">
        <v>2001</v>
      </c>
      <c r="C5136" s="31">
        <v>86</v>
      </c>
      <c r="D5136" s="31">
        <v>0.19370065</v>
      </c>
      <c r="E5136" s="31">
        <v>0.17659715000000001</v>
      </c>
      <c r="F5136" s="31">
        <v>0.82340285000000002</v>
      </c>
      <c r="G5136" s="31">
        <v>10355.776</v>
      </c>
      <c r="H5136" s="31">
        <v>9441.3760000000002</v>
      </c>
    </row>
    <row r="5137" spans="1:8" hidden="1">
      <c r="A5137" s="38" t="s">
        <v>9</v>
      </c>
      <c r="B5137" s="31">
        <v>2001</v>
      </c>
      <c r="C5137" s="31">
        <v>87</v>
      </c>
      <c r="D5137" s="31">
        <v>0.21053077000000001</v>
      </c>
      <c r="E5137" s="31">
        <v>0.19047984000000001</v>
      </c>
      <c r="F5137" s="31">
        <v>0.80952016000000004</v>
      </c>
      <c r="G5137" s="31">
        <v>8526.9760000000006</v>
      </c>
      <c r="H5137" s="31">
        <v>7714.8670000000002</v>
      </c>
    </row>
    <row r="5138" spans="1:8" hidden="1">
      <c r="A5138" s="38" t="s">
        <v>9</v>
      </c>
      <c r="B5138" s="31">
        <v>2001</v>
      </c>
      <c r="C5138" s="31">
        <v>88</v>
      </c>
      <c r="D5138" s="31">
        <v>0.22861165</v>
      </c>
      <c r="E5138" s="31">
        <v>0.2051606</v>
      </c>
      <c r="F5138" s="31">
        <v>0.79483939999999997</v>
      </c>
      <c r="G5138" s="31">
        <v>6902.759</v>
      </c>
      <c r="H5138" s="31">
        <v>6194.6719999999996</v>
      </c>
    </row>
    <row r="5139" spans="1:8" hidden="1">
      <c r="A5139" s="38" t="s">
        <v>9</v>
      </c>
      <c r="B5139" s="31">
        <v>2001</v>
      </c>
      <c r="C5139" s="31">
        <v>89</v>
      </c>
      <c r="D5139" s="31">
        <v>0.24811855999999999</v>
      </c>
      <c r="E5139" s="31">
        <v>0.22073440999999999</v>
      </c>
      <c r="F5139" s="31">
        <v>0.77926558999999995</v>
      </c>
      <c r="G5139" s="31">
        <v>5486.585</v>
      </c>
      <c r="H5139" s="31">
        <v>4881.0460000000003</v>
      </c>
    </row>
    <row r="5140" spans="1:8" hidden="1">
      <c r="A5140" s="38" t="s">
        <v>9</v>
      </c>
      <c r="B5140" s="31">
        <v>2001</v>
      </c>
      <c r="C5140" s="31">
        <v>90</v>
      </c>
      <c r="D5140" s="31">
        <v>0.26905899999999999</v>
      </c>
      <c r="E5140" s="31">
        <v>0.23715469</v>
      </c>
      <c r="F5140" s="31">
        <v>0.76284531</v>
      </c>
      <c r="G5140" s="31">
        <v>4275.5069999999996</v>
      </c>
      <c r="H5140" s="31">
        <v>3768.5279999999998</v>
      </c>
    </row>
    <row r="5141" spans="1:8" hidden="1">
      <c r="A5141" s="38" t="s">
        <v>9</v>
      </c>
      <c r="B5141" s="31">
        <v>2001</v>
      </c>
      <c r="C5141" s="31">
        <v>91</v>
      </c>
      <c r="D5141" s="31">
        <v>0.29154525999999997</v>
      </c>
      <c r="E5141" s="31">
        <v>0.25445298</v>
      </c>
      <c r="F5141" s="31">
        <v>0.74554701999999995</v>
      </c>
      <c r="G5141" s="31">
        <v>3261.55</v>
      </c>
      <c r="H5141" s="31">
        <v>2846.5949999999998</v>
      </c>
    </row>
    <row r="5142" spans="1:8" hidden="1">
      <c r="A5142" s="38" t="s">
        <v>9</v>
      </c>
      <c r="B5142" s="31">
        <v>2001</v>
      </c>
      <c r="C5142" s="31">
        <v>92</v>
      </c>
      <c r="D5142" s="31">
        <v>0.31571792999999998</v>
      </c>
      <c r="E5142" s="31">
        <v>0.27267391000000002</v>
      </c>
      <c r="F5142" s="31">
        <v>0.72732609000000004</v>
      </c>
      <c r="G5142" s="31">
        <v>2431.6390000000001</v>
      </c>
      <c r="H5142" s="31">
        <v>2100.1170000000002</v>
      </c>
    </row>
    <row r="5143" spans="1:8" hidden="1">
      <c r="A5143" s="38" t="s">
        <v>9</v>
      </c>
      <c r="B5143" s="31">
        <v>2001</v>
      </c>
      <c r="C5143" s="31">
        <v>93</v>
      </c>
      <c r="D5143" s="31">
        <v>0.34157505999999999</v>
      </c>
      <c r="E5143" s="31">
        <v>0.29174812</v>
      </c>
      <c r="F5143" s="31">
        <v>0.70825187999999994</v>
      </c>
      <c r="G5143" s="31">
        <v>1768.595</v>
      </c>
      <c r="H5143" s="31">
        <v>1510.6020000000001</v>
      </c>
    </row>
    <row r="5144" spans="1:8" hidden="1">
      <c r="A5144" s="38" t="s">
        <v>9</v>
      </c>
      <c r="B5144" s="31">
        <v>2001</v>
      </c>
      <c r="C5144" s="31">
        <v>94</v>
      </c>
      <c r="D5144" s="31">
        <v>0.36909881</v>
      </c>
      <c r="E5144" s="31">
        <v>0.31159427000000001</v>
      </c>
      <c r="F5144" s="31">
        <v>0.68840573000000005</v>
      </c>
      <c r="G5144" s="31">
        <v>1252.6099999999999</v>
      </c>
      <c r="H5144" s="31">
        <v>1057.4570000000001</v>
      </c>
    </row>
    <row r="5145" spans="1:8" hidden="1">
      <c r="A5145" s="38" t="s">
        <v>9</v>
      </c>
      <c r="B5145" s="31">
        <v>2001</v>
      </c>
      <c r="C5145" s="31">
        <v>95</v>
      </c>
      <c r="D5145" s="31">
        <v>0.39785790999999998</v>
      </c>
      <c r="E5145" s="31">
        <v>0.33184444000000002</v>
      </c>
      <c r="F5145" s="31">
        <v>0.66815555999999998</v>
      </c>
      <c r="G5145" s="31">
        <v>862.30399999999997</v>
      </c>
      <c r="H5145" s="31">
        <v>719.22900000000004</v>
      </c>
    </row>
    <row r="5146" spans="1:8" hidden="1">
      <c r="A5146" s="38" t="s">
        <v>9</v>
      </c>
      <c r="B5146" s="31">
        <v>2001</v>
      </c>
      <c r="C5146" s="31">
        <v>96</v>
      </c>
      <c r="D5146" s="31">
        <v>0.42721537999999998</v>
      </c>
      <c r="E5146" s="31">
        <v>0.35202098999999998</v>
      </c>
      <c r="F5146" s="31">
        <v>0.64797901000000002</v>
      </c>
      <c r="G5146" s="31">
        <v>576.15300000000002</v>
      </c>
      <c r="H5146" s="31">
        <v>474.74400000000003</v>
      </c>
    </row>
    <row r="5147" spans="1:8" hidden="1">
      <c r="A5147" s="38" t="s">
        <v>9</v>
      </c>
      <c r="B5147" s="31">
        <v>2001</v>
      </c>
      <c r="C5147" s="31">
        <v>97</v>
      </c>
      <c r="D5147" s="31">
        <v>0.45649736000000002</v>
      </c>
      <c r="E5147" s="31">
        <v>0.37166525</v>
      </c>
      <c r="F5147" s="31">
        <v>0.62833475000000005</v>
      </c>
      <c r="G5147" s="31">
        <v>373.33499999999998</v>
      </c>
      <c r="H5147" s="31">
        <v>303.95699999999999</v>
      </c>
    </row>
    <row r="5148" spans="1:8" hidden="1">
      <c r="A5148" s="38" t="s">
        <v>9</v>
      </c>
      <c r="B5148" s="31">
        <v>2001</v>
      </c>
      <c r="C5148" s="31">
        <v>98</v>
      </c>
      <c r="D5148" s="31">
        <v>0.48503507000000001</v>
      </c>
      <c r="E5148" s="31">
        <v>0.39036477000000003</v>
      </c>
      <c r="F5148" s="31">
        <v>0.60963522999999997</v>
      </c>
      <c r="G5148" s="31">
        <v>234.58</v>
      </c>
      <c r="H5148" s="31">
        <v>188.79400000000001</v>
      </c>
    </row>
    <row r="5149" spans="1:8" hidden="1">
      <c r="A5149" s="38" t="s">
        <v>9</v>
      </c>
      <c r="B5149" s="31">
        <v>2001</v>
      </c>
      <c r="C5149" s="31">
        <v>99</v>
      </c>
      <c r="D5149" s="31">
        <v>0.51273089000000005</v>
      </c>
      <c r="E5149" s="31">
        <v>0.40810648999999999</v>
      </c>
      <c r="F5149" s="31">
        <v>0.59189351000000001</v>
      </c>
      <c r="G5149" s="31">
        <v>143.00800000000001</v>
      </c>
      <c r="H5149" s="31">
        <v>113.827</v>
      </c>
    </row>
    <row r="5150" spans="1:8" hidden="1">
      <c r="A5150" s="38" t="s">
        <v>9</v>
      </c>
      <c r="B5150" s="31">
        <v>2002</v>
      </c>
      <c r="C5150" s="31">
        <v>1</v>
      </c>
      <c r="D5150" s="31">
        <v>6.1802699999999999E-3</v>
      </c>
      <c r="E5150" s="31">
        <v>6.1612300000000002E-3</v>
      </c>
      <c r="F5150" s="31">
        <v>0.99383876999999998</v>
      </c>
      <c r="G5150" s="31">
        <v>93358.298999999999</v>
      </c>
      <c r="H5150" s="31">
        <v>93070.698000000004</v>
      </c>
    </row>
    <row r="5151" spans="1:8" hidden="1">
      <c r="A5151" s="38" t="s">
        <v>9</v>
      </c>
      <c r="B5151" s="31">
        <v>2002</v>
      </c>
      <c r="C5151" s="31">
        <v>2</v>
      </c>
      <c r="D5151" s="31">
        <v>5.7347500000000003E-3</v>
      </c>
      <c r="E5151" s="31">
        <v>5.7183499999999996E-3</v>
      </c>
      <c r="F5151" s="31">
        <v>0.99428165000000002</v>
      </c>
      <c r="G5151" s="31">
        <v>92783.096000000005</v>
      </c>
      <c r="H5151" s="31">
        <v>92517.812999999995</v>
      </c>
    </row>
    <row r="5152" spans="1:8" hidden="1">
      <c r="A5152" s="38" t="s">
        <v>9</v>
      </c>
      <c r="B5152" s="31">
        <v>2002</v>
      </c>
      <c r="C5152" s="31">
        <v>3</v>
      </c>
      <c r="D5152" s="31">
        <v>5.3040199999999996E-3</v>
      </c>
      <c r="E5152" s="31">
        <v>5.2899899999999996E-3</v>
      </c>
      <c r="F5152" s="31">
        <v>0.99471001000000003</v>
      </c>
      <c r="G5152" s="31">
        <v>92252.53</v>
      </c>
      <c r="H5152" s="31">
        <v>92008.523000000001</v>
      </c>
    </row>
    <row r="5153" spans="1:8" hidden="1">
      <c r="A5153" s="38" t="s">
        <v>9</v>
      </c>
      <c r="B5153" s="31">
        <v>2002</v>
      </c>
      <c r="C5153" s="31">
        <v>4</v>
      </c>
      <c r="D5153" s="31">
        <v>4.8601499999999997E-3</v>
      </c>
      <c r="E5153" s="31">
        <v>4.8483700000000003E-3</v>
      </c>
      <c r="F5153" s="31">
        <v>0.99515162999999995</v>
      </c>
      <c r="G5153" s="31">
        <v>91764.514999999999</v>
      </c>
      <c r="H5153" s="31">
        <v>91542.061000000002</v>
      </c>
    </row>
    <row r="5154" spans="1:8" hidden="1">
      <c r="A5154" s="38" t="s">
        <v>9</v>
      </c>
      <c r="B5154" s="31">
        <v>2002</v>
      </c>
      <c r="C5154" s="31">
        <v>5</v>
      </c>
      <c r="D5154" s="31">
        <v>4.3912200000000004E-3</v>
      </c>
      <c r="E5154" s="31">
        <v>4.3816000000000003E-3</v>
      </c>
      <c r="F5154" s="31">
        <v>0.99561840000000001</v>
      </c>
      <c r="G5154" s="31">
        <v>91319.607000000004</v>
      </c>
      <c r="H5154" s="31">
        <v>91119.543000000005</v>
      </c>
    </row>
    <row r="5155" spans="1:8" hidden="1">
      <c r="A5155" s="38" t="s">
        <v>9</v>
      </c>
      <c r="B5155" s="31">
        <v>2002</v>
      </c>
      <c r="C5155" s="31">
        <v>6</v>
      </c>
      <c r="D5155" s="31">
        <v>3.8980799999999999E-3</v>
      </c>
      <c r="E5155" s="31">
        <v>3.8904899999999999E-3</v>
      </c>
      <c r="F5155" s="31">
        <v>0.99610951000000003</v>
      </c>
      <c r="G5155" s="31">
        <v>90919.48</v>
      </c>
      <c r="H5155" s="31">
        <v>90742.619000000006</v>
      </c>
    </row>
    <row r="5156" spans="1:8" hidden="1">
      <c r="A5156" s="38" t="s">
        <v>9</v>
      </c>
      <c r="B5156" s="31">
        <v>2002</v>
      </c>
      <c r="C5156" s="31">
        <v>7</v>
      </c>
      <c r="D5156" s="31">
        <v>3.3963000000000001E-3</v>
      </c>
      <c r="E5156" s="31">
        <v>3.39054E-3</v>
      </c>
      <c r="F5156" s="31">
        <v>0.99660945999999995</v>
      </c>
      <c r="G5156" s="31">
        <v>90565.759000000005</v>
      </c>
      <c r="H5156" s="31">
        <v>90412.225000000006</v>
      </c>
    </row>
    <row r="5157" spans="1:8" hidden="1">
      <c r="A5157" s="38" t="s">
        <v>9</v>
      </c>
      <c r="B5157" s="31">
        <v>2002</v>
      </c>
      <c r="C5157" s="31">
        <v>8</v>
      </c>
      <c r="D5157" s="31">
        <v>2.9275500000000001E-3</v>
      </c>
      <c r="E5157" s="31">
        <v>2.9232699999999999E-3</v>
      </c>
      <c r="F5157" s="31">
        <v>0.99707672999999997</v>
      </c>
      <c r="G5157" s="31">
        <v>90258.691999999995</v>
      </c>
      <c r="H5157" s="31">
        <v>90126.766000000003</v>
      </c>
    </row>
    <row r="5158" spans="1:8" hidden="1">
      <c r="A5158" s="38" t="s">
        <v>9</v>
      </c>
      <c r="B5158" s="31">
        <v>2002</v>
      </c>
      <c r="C5158" s="31">
        <v>9</v>
      </c>
      <c r="D5158" s="31">
        <v>2.5254499999999998E-3</v>
      </c>
      <c r="E5158" s="31">
        <v>2.5222600000000001E-3</v>
      </c>
      <c r="F5158" s="31">
        <v>0.99747774</v>
      </c>
      <c r="G5158" s="31">
        <v>89994.841</v>
      </c>
      <c r="H5158" s="31">
        <v>89881.346000000005</v>
      </c>
    </row>
    <row r="5159" spans="1:8" hidden="1">
      <c r="A5159" s="38" t="s">
        <v>9</v>
      </c>
      <c r="B5159" s="31">
        <v>2002</v>
      </c>
      <c r="C5159" s="31">
        <v>10</v>
      </c>
      <c r="D5159" s="31">
        <v>2.21909E-3</v>
      </c>
      <c r="E5159" s="31">
        <v>2.2166299999999998E-3</v>
      </c>
      <c r="F5159" s="31">
        <v>0.99778336999999995</v>
      </c>
      <c r="G5159" s="31">
        <v>89767.85</v>
      </c>
      <c r="H5159" s="31">
        <v>89668.358999999997</v>
      </c>
    </row>
    <row r="5160" spans="1:8" hidden="1">
      <c r="A5160" s="38" t="s">
        <v>9</v>
      </c>
      <c r="B5160" s="31">
        <v>2002</v>
      </c>
      <c r="C5160" s="31">
        <v>11</v>
      </c>
      <c r="D5160" s="31">
        <v>2.0198799999999999E-3</v>
      </c>
      <c r="E5160" s="31">
        <v>2.0178399999999999E-3</v>
      </c>
      <c r="F5160" s="31">
        <v>0.99798215999999995</v>
      </c>
      <c r="G5160" s="31">
        <v>89568.869000000006</v>
      </c>
      <c r="H5160" s="31">
        <v>89478.501000000004</v>
      </c>
    </row>
    <row r="5161" spans="1:8" hidden="1">
      <c r="A5161" s="38" t="s">
        <v>9</v>
      </c>
      <c r="B5161" s="31">
        <v>2002</v>
      </c>
      <c r="C5161" s="31">
        <v>12</v>
      </c>
      <c r="D5161" s="31">
        <v>1.9250999999999999E-3</v>
      </c>
      <c r="E5161" s="31">
        <v>1.92325E-3</v>
      </c>
      <c r="F5161" s="31">
        <v>0.99807674999999996</v>
      </c>
      <c r="G5161" s="31">
        <v>89388.133000000002</v>
      </c>
      <c r="H5161" s="31">
        <v>89302.175000000003</v>
      </c>
    </row>
    <row r="5162" spans="1:8" hidden="1">
      <c r="A5162" s="38" t="s">
        <v>9</v>
      </c>
      <c r="B5162" s="31">
        <v>2002</v>
      </c>
      <c r="C5162" s="31">
        <v>13</v>
      </c>
      <c r="D5162" s="31">
        <v>1.93271E-3</v>
      </c>
      <c r="E5162" s="31">
        <v>1.9308400000000001E-3</v>
      </c>
      <c r="F5162" s="31">
        <v>0.99806916000000001</v>
      </c>
      <c r="G5162" s="31">
        <v>89216.217000000004</v>
      </c>
      <c r="H5162" s="31">
        <v>89130.085999999996</v>
      </c>
    </row>
    <row r="5163" spans="1:8" hidden="1">
      <c r="A5163" s="38" t="s">
        <v>9</v>
      </c>
      <c r="B5163" s="31">
        <v>2002</v>
      </c>
      <c r="C5163" s="31">
        <v>14</v>
      </c>
      <c r="D5163" s="31">
        <v>2.0314899999999999E-3</v>
      </c>
      <c r="E5163" s="31">
        <v>2.02943E-3</v>
      </c>
      <c r="F5163" s="31">
        <v>0.99797057</v>
      </c>
      <c r="G5163" s="31">
        <v>89043.955000000002</v>
      </c>
      <c r="H5163" s="31">
        <v>88953.600999999995</v>
      </c>
    </row>
    <row r="5164" spans="1:8" hidden="1">
      <c r="A5164" s="38" t="s">
        <v>9</v>
      </c>
      <c r="B5164" s="31">
        <v>2002</v>
      </c>
      <c r="C5164" s="31">
        <v>15</v>
      </c>
      <c r="D5164" s="31">
        <v>2.2126400000000001E-3</v>
      </c>
      <c r="E5164" s="31">
        <v>2.2101899999999999E-3</v>
      </c>
      <c r="F5164" s="31">
        <v>0.99778981</v>
      </c>
      <c r="G5164" s="31">
        <v>88863.247000000003</v>
      </c>
      <c r="H5164" s="31">
        <v>88765.044999999998</v>
      </c>
    </row>
    <row r="5165" spans="1:8" hidden="1">
      <c r="A5165" s="38" t="s">
        <v>9</v>
      </c>
      <c r="B5165" s="31">
        <v>2002</v>
      </c>
      <c r="C5165" s="31">
        <v>16</v>
      </c>
      <c r="D5165" s="31">
        <v>2.4561499999999998E-3</v>
      </c>
      <c r="E5165" s="31">
        <v>2.45313E-3</v>
      </c>
      <c r="F5165" s="31">
        <v>0.99754686999999997</v>
      </c>
      <c r="G5165" s="31">
        <v>88666.842000000004</v>
      </c>
      <c r="H5165" s="31">
        <v>88558.085999999996</v>
      </c>
    </row>
    <row r="5166" spans="1:8" hidden="1">
      <c r="A5166" s="38" t="s">
        <v>9</v>
      </c>
      <c r="B5166" s="31">
        <v>2002</v>
      </c>
      <c r="C5166" s="31">
        <v>17</v>
      </c>
      <c r="D5166" s="31">
        <v>2.73295E-3</v>
      </c>
      <c r="E5166" s="31">
        <v>2.7292200000000001E-3</v>
      </c>
      <c r="F5166" s="31">
        <v>0.99727078000000002</v>
      </c>
      <c r="G5166" s="31">
        <v>88449.33</v>
      </c>
      <c r="H5166" s="31">
        <v>88328.631999999998</v>
      </c>
    </row>
    <row r="5167" spans="1:8" hidden="1">
      <c r="A5167" s="38" t="s">
        <v>9</v>
      </c>
      <c r="B5167" s="31">
        <v>2002</v>
      </c>
      <c r="C5167" s="31">
        <v>18</v>
      </c>
      <c r="D5167" s="31">
        <v>3.0138000000000001E-3</v>
      </c>
      <c r="E5167" s="31">
        <v>3.0092600000000001E-3</v>
      </c>
      <c r="F5167" s="31">
        <v>0.99699073999999999</v>
      </c>
      <c r="G5167" s="31">
        <v>88207.933000000005</v>
      </c>
      <c r="H5167" s="31">
        <v>88075.213000000003</v>
      </c>
    </row>
    <row r="5168" spans="1:8" hidden="1">
      <c r="A5168" s="38" t="s">
        <v>9</v>
      </c>
      <c r="B5168" s="31">
        <v>2002</v>
      </c>
      <c r="C5168" s="31">
        <v>19</v>
      </c>
      <c r="D5168" s="31">
        <v>3.2662500000000001E-3</v>
      </c>
      <c r="E5168" s="31">
        <v>3.26093E-3</v>
      </c>
      <c r="F5168" s="31">
        <v>0.99673906999999995</v>
      </c>
      <c r="G5168" s="31">
        <v>87942.491999999998</v>
      </c>
      <c r="H5168" s="31">
        <v>87799.104999999996</v>
      </c>
    </row>
    <row r="5169" spans="1:8" hidden="1">
      <c r="A5169" s="38" t="s">
        <v>9</v>
      </c>
      <c r="B5169" s="31">
        <v>2002</v>
      </c>
      <c r="C5169" s="31">
        <v>20</v>
      </c>
      <c r="D5169" s="31">
        <v>3.4745900000000001E-3</v>
      </c>
      <c r="E5169" s="31">
        <v>3.4685599999999999E-3</v>
      </c>
      <c r="F5169" s="31">
        <v>0.99653144000000005</v>
      </c>
      <c r="G5169" s="31">
        <v>87655.717999999993</v>
      </c>
      <c r="H5169" s="31">
        <v>87503.698000000004</v>
      </c>
    </row>
    <row r="5170" spans="1:8" hidden="1">
      <c r="A5170" s="38" t="s">
        <v>9</v>
      </c>
      <c r="B5170" s="31">
        <v>2002</v>
      </c>
      <c r="C5170" s="31">
        <v>21</v>
      </c>
      <c r="D5170" s="31">
        <v>3.6320800000000002E-3</v>
      </c>
      <c r="E5170" s="31">
        <v>3.6254999999999998E-3</v>
      </c>
      <c r="F5170" s="31">
        <v>0.99637450000000005</v>
      </c>
      <c r="G5170" s="31">
        <v>87351.679000000004</v>
      </c>
      <c r="H5170" s="31">
        <v>87193.331999999995</v>
      </c>
    </row>
    <row r="5171" spans="1:8" hidden="1">
      <c r="A5171" s="38" t="s">
        <v>9</v>
      </c>
      <c r="B5171" s="31">
        <v>2002</v>
      </c>
      <c r="C5171" s="31">
        <v>22</v>
      </c>
      <c r="D5171" s="31">
        <v>3.7449499999999999E-3</v>
      </c>
      <c r="E5171" s="31">
        <v>3.7379599999999998E-3</v>
      </c>
      <c r="F5171" s="31">
        <v>0.99626203999999996</v>
      </c>
      <c r="G5171" s="31">
        <v>87034.985000000001</v>
      </c>
      <c r="H5171" s="31">
        <v>86872.319000000003</v>
      </c>
    </row>
    <row r="5172" spans="1:8" hidden="1">
      <c r="A5172" s="38" t="s">
        <v>9</v>
      </c>
      <c r="B5172" s="31">
        <v>2002</v>
      </c>
      <c r="C5172" s="31">
        <v>23</v>
      </c>
      <c r="D5172" s="31">
        <v>3.826E-3</v>
      </c>
      <c r="E5172" s="31">
        <v>3.8187E-3</v>
      </c>
      <c r="F5172" s="31">
        <v>0.99618130000000005</v>
      </c>
      <c r="G5172" s="31">
        <v>86709.652000000002</v>
      </c>
      <c r="H5172" s="31">
        <v>86544.092999999993</v>
      </c>
    </row>
    <row r="5173" spans="1:8" hidden="1">
      <c r="A5173" s="38" t="s">
        <v>9</v>
      </c>
      <c r="B5173" s="31">
        <v>2002</v>
      </c>
      <c r="C5173" s="31">
        <v>24</v>
      </c>
      <c r="D5173" s="31">
        <v>3.8890800000000001E-3</v>
      </c>
      <c r="E5173" s="31">
        <v>3.8815299999999998E-3</v>
      </c>
      <c r="F5173" s="31">
        <v>0.99611846999999998</v>
      </c>
      <c r="G5173" s="31">
        <v>86378.534</v>
      </c>
      <c r="H5173" s="31">
        <v>86210.894</v>
      </c>
    </row>
    <row r="5174" spans="1:8" hidden="1">
      <c r="A5174" s="38" t="s">
        <v>9</v>
      </c>
      <c r="B5174" s="31">
        <v>2002</v>
      </c>
      <c r="C5174" s="31">
        <v>25</v>
      </c>
      <c r="D5174" s="31">
        <v>3.9435700000000004E-3</v>
      </c>
      <c r="E5174" s="31">
        <v>3.9358099999999997E-3</v>
      </c>
      <c r="F5174" s="31">
        <v>0.99606419000000002</v>
      </c>
      <c r="G5174" s="31">
        <v>86043.252999999997</v>
      </c>
      <c r="H5174" s="31">
        <v>85873.928</v>
      </c>
    </row>
    <row r="5175" spans="1:8" hidden="1">
      <c r="A5175" s="38" t="s">
        <v>9</v>
      </c>
      <c r="B5175" s="31">
        <v>2002</v>
      </c>
      <c r="C5175" s="31">
        <v>26</v>
      </c>
      <c r="D5175" s="31">
        <v>3.9952399999999997E-3</v>
      </c>
      <c r="E5175" s="31">
        <v>3.9872700000000002E-3</v>
      </c>
      <c r="F5175" s="31">
        <v>0.99601273000000001</v>
      </c>
      <c r="G5175" s="31">
        <v>85704.603000000003</v>
      </c>
      <c r="H5175" s="31">
        <v>85533.739000000001</v>
      </c>
    </row>
    <row r="5176" spans="1:8" hidden="1">
      <c r="A5176" s="38" t="s">
        <v>9</v>
      </c>
      <c r="B5176" s="31">
        <v>2002</v>
      </c>
      <c r="C5176" s="31">
        <v>27</v>
      </c>
      <c r="D5176" s="31">
        <v>4.0560199999999996E-3</v>
      </c>
      <c r="E5176" s="31">
        <v>4.0478099999999998E-3</v>
      </c>
      <c r="F5176" s="31">
        <v>0.99595219000000001</v>
      </c>
      <c r="G5176" s="31">
        <v>85362.875</v>
      </c>
      <c r="H5176" s="31">
        <v>85190.108999999997</v>
      </c>
    </row>
    <row r="5177" spans="1:8" hidden="1">
      <c r="A5177" s="38" t="s">
        <v>9</v>
      </c>
      <c r="B5177" s="31">
        <v>2002</v>
      </c>
      <c r="C5177" s="31">
        <v>28</v>
      </c>
      <c r="D5177" s="31">
        <v>4.1285999999999996E-3</v>
      </c>
      <c r="E5177" s="31">
        <v>4.1200999999999998E-3</v>
      </c>
      <c r="F5177" s="31">
        <v>0.99587990000000004</v>
      </c>
      <c r="G5177" s="31">
        <v>85017.342999999993</v>
      </c>
      <c r="H5177" s="31">
        <v>84842.202999999994</v>
      </c>
    </row>
    <row r="5178" spans="1:8" hidden="1">
      <c r="A5178" s="38" t="s">
        <v>9</v>
      </c>
      <c r="B5178" s="31">
        <v>2002</v>
      </c>
      <c r="C5178" s="31">
        <v>29</v>
      </c>
      <c r="D5178" s="31">
        <v>4.2109900000000004E-3</v>
      </c>
      <c r="E5178" s="31">
        <v>4.20215E-3</v>
      </c>
      <c r="F5178" s="31">
        <v>0.99579784999999998</v>
      </c>
      <c r="G5178" s="31">
        <v>84667.062999999995</v>
      </c>
      <c r="H5178" s="31">
        <v>84489.171000000002</v>
      </c>
    </row>
    <row r="5179" spans="1:8" hidden="1">
      <c r="A5179" s="38" t="s">
        <v>9</v>
      </c>
      <c r="B5179" s="31">
        <v>2002</v>
      </c>
      <c r="C5179" s="31">
        <v>30</v>
      </c>
      <c r="D5179" s="31">
        <v>4.2981299999999998E-3</v>
      </c>
      <c r="E5179" s="31">
        <v>4.2889199999999999E-3</v>
      </c>
      <c r="F5179" s="31">
        <v>0.99571107999999997</v>
      </c>
      <c r="G5179" s="31">
        <v>84311.28</v>
      </c>
      <c r="H5179" s="31">
        <v>84130.478000000003</v>
      </c>
    </row>
    <row r="5180" spans="1:8" hidden="1">
      <c r="A5180" s="38" t="s">
        <v>9</v>
      </c>
      <c r="B5180" s="31">
        <v>2002</v>
      </c>
      <c r="C5180" s="31">
        <v>31</v>
      </c>
      <c r="D5180" s="31">
        <v>4.3831800000000004E-3</v>
      </c>
      <c r="E5180" s="31">
        <v>4.3735900000000001E-3</v>
      </c>
      <c r="F5180" s="31">
        <v>0.99562640999999996</v>
      </c>
      <c r="G5180" s="31">
        <v>83949.676000000007</v>
      </c>
      <c r="H5180" s="31">
        <v>83766.095000000001</v>
      </c>
    </row>
    <row r="5181" spans="1:8" hidden="1">
      <c r="A5181" s="38" t="s">
        <v>9</v>
      </c>
      <c r="B5181" s="31">
        <v>2002</v>
      </c>
      <c r="C5181" s="31">
        <v>32</v>
      </c>
      <c r="D5181" s="31">
        <v>4.4640699999999997E-3</v>
      </c>
      <c r="E5181" s="31">
        <v>4.4541199999999998E-3</v>
      </c>
      <c r="F5181" s="31">
        <v>0.99554587999999999</v>
      </c>
      <c r="G5181" s="31">
        <v>83582.513999999996</v>
      </c>
      <c r="H5181" s="31">
        <v>83396.37</v>
      </c>
    </row>
    <row r="5182" spans="1:8" hidden="1">
      <c r="A5182" s="38" t="s">
        <v>9</v>
      </c>
      <c r="B5182" s="31">
        <v>2002</v>
      </c>
      <c r="C5182" s="31">
        <v>33</v>
      </c>
      <c r="D5182" s="31">
        <v>4.5407800000000003E-3</v>
      </c>
      <c r="E5182" s="31">
        <v>4.5304899999999999E-3</v>
      </c>
      <c r="F5182" s="31">
        <v>0.99546950999999995</v>
      </c>
      <c r="G5182" s="31">
        <v>83210.226999999999</v>
      </c>
      <c r="H5182" s="31">
        <v>83021.735000000001</v>
      </c>
    </row>
    <row r="5183" spans="1:8" hidden="1">
      <c r="A5183" s="38" t="s">
        <v>9</v>
      </c>
      <c r="B5183" s="31">
        <v>2002</v>
      </c>
      <c r="C5183" s="31">
        <v>34</v>
      </c>
      <c r="D5183" s="31">
        <v>4.6207100000000001E-3</v>
      </c>
      <c r="E5183" s="31">
        <v>4.61006E-3</v>
      </c>
      <c r="F5183" s="31">
        <v>0.99538994000000003</v>
      </c>
      <c r="G5183" s="31">
        <v>82833.244000000006</v>
      </c>
      <c r="H5183" s="31">
        <v>82642.31</v>
      </c>
    </row>
    <row r="5184" spans="1:8" hidden="1">
      <c r="A5184" s="38" t="s">
        <v>9</v>
      </c>
      <c r="B5184" s="31">
        <v>2002</v>
      </c>
      <c r="C5184" s="31">
        <v>35</v>
      </c>
      <c r="D5184" s="31">
        <v>4.7163200000000004E-3</v>
      </c>
      <c r="E5184" s="31">
        <v>4.7052300000000003E-3</v>
      </c>
      <c r="F5184" s="31">
        <v>0.99529477</v>
      </c>
      <c r="G5184" s="31">
        <v>82451.376999999993</v>
      </c>
      <c r="H5184" s="31">
        <v>82257.400999999998</v>
      </c>
    </row>
    <row r="5185" spans="1:8" hidden="1">
      <c r="A5185" s="38" t="s">
        <v>9</v>
      </c>
      <c r="B5185" s="31">
        <v>2002</v>
      </c>
      <c r="C5185" s="31">
        <v>36</v>
      </c>
      <c r="D5185" s="31">
        <v>4.8405499999999999E-3</v>
      </c>
      <c r="E5185" s="31">
        <v>4.8288699999999999E-3</v>
      </c>
      <c r="F5185" s="31">
        <v>0.99517113000000001</v>
      </c>
      <c r="G5185" s="31">
        <v>82063.425000000003</v>
      </c>
      <c r="H5185" s="31">
        <v>81865.288</v>
      </c>
    </row>
    <row r="5186" spans="1:8" hidden="1">
      <c r="A5186" s="38" t="s">
        <v>9</v>
      </c>
      <c r="B5186" s="31">
        <v>2002</v>
      </c>
      <c r="C5186" s="31">
        <v>37</v>
      </c>
      <c r="D5186" s="31">
        <v>5.0062199999999996E-3</v>
      </c>
      <c r="E5186" s="31">
        <v>4.9937200000000001E-3</v>
      </c>
      <c r="F5186" s="31">
        <v>0.99500628000000002</v>
      </c>
      <c r="G5186" s="31">
        <v>81667.150999999998</v>
      </c>
      <c r="H5186" s="31">
        <v>81463.240000000005</v>
      </c>
    </row>
    <row r="5187" spans="1:8" hidden="1">
      <c r="A5187" s="38" t="s">
        <v>9</v>
      </c>
      <c r="B5187" s="31">
        <v>2002</v>
      </c>
      <c r="C5187" s="31">
        <v>38</v>
      </c>
      <c r="D5187" s="31">
        <v>5.2154899999999997E-3</v>
      </c>
      <c r="E5187" s="31">
        <v>5.2019299999999996E-3</v>
      </c>
      <c r="F5187" s="31">
        <v>0.99479806999999998</v>
      </c>
      <c r="G5187" s="31">
        <v>81259.327999999994</v>
      </c>
      <c r="H5187" s="31">
        <v>81047.975999999995</v>
      </c>
    </row>
    <row r="5188" spans="1:8" hidden="1">
      <c r="A5188" s="38" t="s">
        <v>9</v>
      </c>
      <c r="B5188" s="31">
        <v>2002</v>
      </c>
      <c r="C5188" s="31">
        <v>39</v>
      </c>
      <c r="D5188" s="31">
        <v>5.4627699999999996E-3</v>
      </c>
      <c r="E5188" s="31">
        <v>5.4478900000000004E-3</v>
      </c>
      <c r="F5188" s="31">
        <v>0.99455210999999999</v>
      </c>
      <c r="G5188" s="31">
        <v>80836.623000000007</v>
      </c>
      <c r="H5188" s="31">
        <v>80616.429000000004</v>
      </c>
    </row>
    <row r="5189" spans="1:8" hidden="1">
      <c r="A5189" s="38" t="s">
        <v>9</v>
      </c>
      <c r="B5189" s="31">
        <v>2002</v>
      </c>
      <c r="C5189" s="31">
        <v>40</v>
      </c>
      <c r="D5189" s="31">
        <v>5.7296100000000004E-3</v>
      </c>
      <c r="E5189" s="31">
        <v>5.7132399999999996E-3</v>
      </c>
      <c r="F5189" s="31">
        <v>0.99428676000000005</v>
      </c>
      <c r="G5189" s="31">
        <v>80396.233999999997</v>
      </c>
      <c r="H5189" s="31">
        <v>80166.572</v>
      </c>
    </row>
    <row r="5190" spans="1:8" hidden="1">
      <c r="A5190" s="38" t="s">
        <v>9</v>
      </c>
      <c r="B5190" s="31">
        <v>2002</v>
      </c>
      <c r="C5190" s="31">
        <v>41</v>
      </c>
      <c r="D5190" s="31">
        <v>5.9888800000000002E-3</v>
      </c>
      <c r="E5190" s="31">
        <v>5.9709999999999997E-3</v>
      </c>
      <c r="F5190" s="31">
        <v>0.99402900000000005</v>
      </c>
      <c r="G5190" s="31">
        <v>79936.910999999993</v>
      </c>
      <c r="H5190" s="31">
        <v>79698.259000000005</v>
      </c>
    </row>
    <row r="5191" spans="1:8" hidden="1">
      <c r="A5191" s="38" t="s">
        <v>9</v>
      </c>
      <c r="B5191" s="31">
        <v>2002</v>
      </c>
      <c r="C5191" s="31">
        <v>42</v>
      </c>
      <c r="D5191" s="31">
        <v>6.2214100000000001E-3</v>
      </c>
      <c r="E5191" s="31">
        <v>6.2021100000000003E-3</v>
      </c>
      <c r="F5191" s="31">
        <v>0.99379788999999996</v>
      </c>
      <c r="G5191" s="31">
        <v>79459.607000000004</v>
      </c>
      <c r="H5191" s="31">
        <v>79213.198000000004</v>
      </c>
    </row>
    <row r="5192" spans="1:8" hidden="1">
      <c r="A5192" s="38" t="s">
        <v>9</v>
      </c>
      <c r="B5192" s="31">
        <v>2002</v>
      </c>
      <c r="C5192" s="31">
        <v>43</v>
      </c>
      <c r="D5192" s="31">
        <v>6.4161499999999998E-3</v>
      </c>
      <c r="E5192" s="31">
        <v>6.3956300000000002E-3</v>
      </c>
      <c r="F5192" s="31">
        <v>0.99360437000000001</v>
      </c>
      <c r="G5192" s="31">
        <v>78966.789999999994</v>
      </c>
      <c r="H5192" s="31">
        <v>78714.267999999996</v>
      </c>
    </row>
    <row r="5193" spans="1:8" hidden="1">
      <c r="A5193" s="38" t="s">
        <v>9</v>
      </c>
      <c r="B5193" s="31">
        <v>2002</v>
      </c>
      <c r="C5193" s="31">
        <v>44</v>
      </c>
      <c r="D5193" s="31">
        <v>6.5865999999999997E-3</v>
      </c>
      <c r="E5193" s="31">
        <v>6.5649799999999998E-3</v>
      </c>
      <c r="F5193" s="31">
        <v>0.99343501999999995</v>
      </c>
      <c r="G5193" s="31">
        <v>78461.747000000003</v>
      </c>
      <c r="H5193" s="31">
        <v>78204.197</v>
      </c>
    </row>
    <row r="5194" spans="1:8" hidden="1">
      <c r="A5194" s="38" t="s">
        <v>9</v>
      </c>
      <c r="B5194" s="31">
        <v>2002</v>
      </c>
      <c r="C5194" s="31">
        <v>45</v>
      </c>
      <c r="D5194" s="31">
        <v>6.7633800000000003E-3</v>
      </c>
      <c r="E5194" s="31">
        <v>6.7405900000000003E-3</v>
      </c>
      <c r="F5194" s="31">
        <v>0.99325940999999995</v>
      </c>
      <c r="G5194" s="31">
        <v>77946.646999999997</v>
      </c>
      <c r="H5194" s="31">
        <v>77683.944000000003</v>
      </c>
    </row>
    <row r="5195" spans="1:8" hidden="1">
      <c r="A5195" s="38" t="s">
        <v>9</v>
      </c>
      <c r="B5195" s="31">
        <v>2002</v>
      </c>
      <c r="C5195" s="31">
        <v>46</v>
      </c>
      <c r="D5195" s="31">
        <v>6.9829799999999997E-3</v>
      </c>
      <c r="E5195" s="31">
        <v>6.95869E-3</v>
      </c>
      <c r="F5195" s="31">
        <v>0.99304130999999995</v>
      </c>
      <c r="G5195" s="31">
        <v>77421.240999999995</v>
      </c>
      <c r="H5195" s="31">
        <v>77151.865999999995</v>
      </c>
    </row>
    <row r="5196" spans="1:8" hidden="1">
      <c r="A5196" s="38" t="s">
        <v>9</v>
      </c>
      <c r="B5196" s="31">
        <v>2002</v>
      </c>
      <c r="C5196" s="31">
        <v>47</v>
      </c>
      <c r="D5196" s="31">
        <v>7.2874899999999998E-3</v>
      </c>
      <c r="E5196" s="31">
        <v>7.2610399999999999E-3</v>
      </c>
      <c r="F5196" s="31">
        <v>0.99273895999999995</v>
      </c>
      <c r="G5196" s="31">
        <v>76882.490999999995</v>
      </c>
      <c r="H5196" s="31">
        <v>76603.368000000002</v>
      </c>
    </row>
    <row r="5197" spans="1:8" hidden="1">
      <c r="A5197" s="38" t="s">
        <v>9</v>
      </c>
      <c r="B5197" s="31">
        <v>2002</v>
      </c>
      <c r="C5197" s="31">
        <v>48</v>
      </c>
      <c r="D5197" s="31">
        <v>7.7000799999999998E-3</v>
      </c>
      <c r="E5197" s="31">
        <v>7.6705499999999999E-3</v>
      </c>
      <c r="F5197" s="31">
        <v>0.99232944999999995</v>
      </c>
      <c r="G5197" s="31">
        <v>76324.244000000006</v>
      </c>
      <c r="H5197" s="31">
        <v>76031.520000000004</v>
      </c>
    </row>
    <row r="5198" spans="1:8" hidden="1">
      <c r="A5198" s="38" t="s">
        <v>9</v>
      </c>
      <c r="B5198" s="31">
        <v>2002</v>
      </c>
      <c r="C5198" s="31">
        <v>49</v>
      </c>
      <c r="D5198" s="31">
        <v>8.2285899999999992E-3</v>
      </c>
      <c r="E5198" s="31">
        <v>8.1948799999999999E-3</v>
      </c>
      <c r="F5198" s="31">
        <v>0.99180511999999998</v>
      </c>
      <c r="G5198" s="31">
        <v>75738.796000000002</v>
      </c>
      <c r="H5198" s="31">
        <v>75428.460999999996</v>
      </c>
    </row>
    <row r="5199" spans="1:8" hidden="1">
      <c r="A5199" s="38" t="s">
        <v>9</v>
      </c>
      <c r="B5199" s="31">
        <v>2002</v>
      </c>
      <c r="C5199" s="31">
        <v>50</v>
      </c>
      <c r="D5199" s="31">
        <v>8.8523200000000003E-3</v>
      </c>
      <c r="E5199" s="31">
        <v>8.8133099999999995E-3</v>
      </c>
      <c r="F5199" s="31">
        <v>0.99118669000000004</v>
      </c>
      <c r="G5199" s="31">
        <v>75118.126000000004</v>
      </c>
      <c r="H5199" s="31">
        <v>74787.106</v>
      </c>
    </row>
    <row r="5200" spans="1:8" hidden="1">
      <c r="A5200" s="38" t="s">
        <v>9</v>
      </c>
      <c r="B5200" s="31">
        <v>2002</v>
      </c>
      <c r="C5200" s="31">
        <v>51</v>
      </c>
      <c r="D5200" s="31">
        <v>9.5207999999999994E-3</v>
      </c>
      <c r="E5200" s="31">
        <v>9.4757000000000001E-3</v>
      </c>
      <c r="F5200" s="31">
        <v>0.99052430000000002</v>
      </c>
      <c r="G5200" s="31">
        <v>74456.085999999996</v>
      </c>
      <c r="H5200" s="31">
        <v>74103.324999999997</v>
      </c>
    </row>
    <row r="5201" spans="1:8" hidden="1">
      <c r="A5201" s="38" t="s">
        <v>9</v>
      </c>
      <c r="B5201" s="31">
        <v>2002</v>
      </c>
      <c r="C5201" s="31">
        <v>52</v>
      </c>
      <c r="D5201" s="31">
        <v>1.018811E-2</v>
      </c>
      <c r="E5201" s="31">
        <v>1.013648E-2</v>
      </c>
      <c r="F5201" s="31">
        <v>0.98986352</v>
      </c>
      <c r="G5201" s="31">
        <v>73750.562999999995</v>
      </c>
      <c r="H5201" s="31">
        <v>73376.777000000002</v>
      </c>
    </row>
    <row r="5202" spans="1:8" hidden="1">
      <c r="A5202" s="38" t="s">
        <v>9</v>
      </c>
      <c r="B5202" s="31">
        <v>2002</v>
      </c>
      <c r="C5202" s="31">
        <v>53</v>
      </c>
      <c r="D5202" s="31">
        <v>1.0814610000000001E-2</v>
      </c>
      <c r="E5202" s="31">
        <v>1.0756450000000001E-2</v>
      </c>
      <c r="F5202" s="31">
        <v>0.98924354999999997</v>
      </c>
      <c r="G5202" s="31">
        <v>73002.991999999998</v>
      </c>
      <c r="H5202" s="31">
        <v>72610.365999999995</v>
      </c>
    </row>
    <row r="5203" spans="1:8" hidden="1">
      <c r="A5203" s="38" t="s">
        <v>9</v>
      </c>
      <c r="B5203" s="31">
        <v>2002</v>
      </c>
      <c r="C5203" s="31">
        <v>54</v>
      </c>
      <c r="D5203" s="31">
        <v>1.140295E-2</v>
      </c>
      <c r="E5203" s="31">
        <v>1.1338300000000001E-2</v>
      </c>
      <c r="F5203" s="31">
        <v>0.98866169999999998</v>
      </c>
      <c r="G5203" s="31">
        <v>72217.739000000001</v>
      </c>
      <c r="H5203" s="31">
        <v>71808.326000000001</v>
      </c>
    </row>
    <row r="5204" spans="1:8" hidden="1">
      <c r="A5204" s="38" t="s">
        <v>9</v>
      </c>
      <c r="B5204" s="31">
        <v>2002</v>
      </c>
      <c r="C5204" s="31">
        <v>55</v>
      </c>
      <c r="D5204" s="31">
        <v>1.1989700000000001E-2</v>
      </c>
      <c r="E5204" s="31">
        <v>1.191825E-2</v>
      </c>
      <c r="F5204" s="31">
        <v>0.98808174999999998</v>
      </c>
      <c r="G5204" s="31">
        <v>71398.913</v>
      </c>
      <c r="H5204" s="31">
        <v>70973.437000000005</v>
      </c>
    </row>
    <row r="5205" spans="1:8" hidden="1">
      <c r="A5205" s="38" t="s">
        <v>9</v>
      </c>
      <c r="B5205" s="31">
        <v>2002</v>
      </c>
      <c r="C5205" s="31">
        <v>56</v>
      </c>
      <c r="D5205" s="31">
        <v>1.2627950000000001E-2</v>
      </c>
      <c r="E5205" s="31">
        <v>1.2548719999999999E-2</v>
      </c>
      <c r="F5205" s="31">
        <v>0.98745128000000004</v>
      </c>
      <c r="G5205" s="31">
        <v>70547.962</v>
      </c>
      <c r="H5205" s="31">
        <v>70105.319000000003</v>
      </c>
    </row>
    <row r="5206" spans="1:8" hidden="1">
      <c r="A5206" s="38" t="s">
        <v>9</v>
      </c>
      <c r="B5206" s="31">
        <v>2002</v>
      </c>
      <c r="C5206" s="31">
        <v>57</v>
      </c>
      <c r="D5206" s="31">
        <v>1.3401100000000001E-2</v>
      </c>
      <c r="E5206" s="31">
        <v>1.33119E-2</v>
      </c>
      <c r="F5206" s="31">
        <v>0.98668809999999996</v>
      </c>
      <c r="G5206" s="31">
        <v>69662.676000000007</v>
      </c>
      <c r="H5206" s="31">
        <v>69199.004000000001</v>
      </c>
    </row>
    <row r="5207" spans="1:8" hidden="1">
      <c r="A5207" s="38" t="s">
        <v>9</v>
      </c>
      <c r="B5207" s="31">
        <v>2002</v>
      </c>
      <c r="C5207" s="31">
        <v>58</v>
      </c>
      <c r="D5207" s="31">
        <v>1.4370580000000001E-2</v>
      </c>
      <c r="E5207" s="31">
        <v>1.4268060000000001E-2</v>
      </c>
      <c r="F5207" s="31">
        <v>0.98573193999999997</v>
      </c>
      <c r="G5207" s="31">
        <v>68735.332999999999</v>
      </c>
      <c r="H5207" s="31">
        <v>68244.972999999998</v>
      </c>
    </row>
    <row r="5208" spans="1:8" hidden="1">
      <c r="A5208" s="38" t="s">
        <v>9</v>
      </c>
      <c r="B5208" s="31">
        <v>2002</v>
      </c>
      <c r="C5208" s="31">
        <v>59</v>
      </c>
      <c r="D5208" s="31">
        <v>1.557511E-2</v>
      </c>
      <c r="E5208" s="31">
        <v>1.545475E-2</v>
      </c>
      <c r="F5208" s="31">
        <v>0.98454525000000004</v>
      </c>
      <c r="G5208" s="31">
        <v>67754.612999999998</v>
      </c>
      <c r="H5208" s="31">
        <v>67231.047999999995</v>
      </c>
    </row>
    <row r="5209" spans="1:8" hidden="1">
      <c r="A5209" s="38" t="s">
        <v>9</v>
      </c>
      <c r="B5209" s="31">
        <v>2002</v>
      </c>
      <c r="C5209" s="31">
        <v>60</v>
      </c>
      <c r="D5209" s="31">
        <v>1.702501E-2</v>
      </c>
      <c r="E5209" s="31">
        <v>1.688131E-2</v>
      </c>
      <c r="F5209" s="31">
        <v>0.98311868999999996</v>
      </c>
      <c r="G5209" s="31">
        <v>66707.482000000004</v>
      </c>
      <c r="H5209" s="31">
        <v>66144.428</v>
      </c>
    </row>
    <row r="5210" spans="1:8" hidden="1">
      <c r="A5210" s="38" t="s">
        <v>9</v>
      </c>
      <c r="B5210" s="31">
        <v>2002</v>
      </c>
      <c r="C5210" s="31">
        <v>61</v>
      </c>
      <c r="D5210" s="31">
        <v>1.8690680000000001E-2</v>
      </c>
      <c r="E5210" s="31">
        <v>1.851763E-2</v>
      </c>
      <c r="F5210" s="31">
        <v>0.98148237000000005</v>
      </c>
      <c r="G5210" s="31">
        <v>65581.373000000007</v>
      </c>
      <c r="H5210" s="31">
        <v>64974.167000000001</v>
      </c>
    </row>
    <row r="5211" spans="1:8" hidden="1">
      <c r="A5211" s="38" t="s">
        <v>9</v>
      </c>
      <c r="B5211" s="31">
        <v>2002</v>
      </c>
      <c r="C5211" s="31">
        <v>62</v>
      </c>
      <c r="D5211" s="31">
        <v>2.0535680000000001E-2</v>
      </c>
      <c r="E5211" s="31">
        <v>2.0326960000000002E-2</v>
      </c>
      <c r="F5211" s="31">
        <v>0.97967303999999999</v>
      </c>
      <c r="G5211" s="31">
        <v>64366.961000000003</v>
      </c>
      <c r="H5211" s="31">
        <v>63712.769</v>
      </c>
    </row>
    <row r="5212" spans="1:8" hidden="1">
      <c r="A5212" s="38" t="s">
        <v>9</v>
      </c>
      <c r="B5212" s="31">
        <v>2002</v>
      </c>
      <c r="C5212" s="31">
        <v>63</v>
      </c>
      <c r="D5212" s="31">
        <v>2.2523600000000001E-2</v>
      </c>
      <c r="E5212" s="31">
        <v>2.2272770000000001E-2</v>
      </c>
      <c r="F5212" s="31">
        <v>0.97772722999999995</v>
      </c>
      <c r="G5212" s="31">
        <v>63058.576000000001</v>
      </c>
      <c r="H5212" s="31">
        <v>62356.332000000002</v>
      </c>
    </row>
    <row r="5213" spans="1:8" hidden="1">
      <c r="A5213" s="38" t="s">
        <v>9</v>
      </c>
      <c r="B5213" s="31">
        <v>2002</v>
      </c>
      <c r="C5213" s="31">
        <v>64</v>
      </c>
      <c r="D5213" s="31">
        <v>2.4634039999999999E-2</v>
      </c>
      <c r="E5213" s="31">
        <v>2.4334310000000001E-2</v>
      </c>
      <c r="F5213" s="31">
        <v>0.97566569000000003</v>
      </c>
      <c r="G5213" s="31">
        <v>61654.087</v>
      </c>
      <c r="H5213" s="31">
        <v>60903.932000000001</v>
      </c>
    </row>
    <row r="5214" spans="1:8" hidden="1">
      <c r="A5214" s="38" t="s">
        <v>9</v>
      </c>
      <c r="B5214" s="31">
        <v>2002</v>
      </c>
      <c r="C5214" s="31">
        <v>65</v>
      </c>
      <c r="D5214" s="31">
        <v>2.6888760000000001E-2</v>
      </c>
      <c r="E5214" s="31">
        <v>2.6532050000000001E-2</v>
      </c>
      <c r="F5214" s="31">
        <v>0.97346794999999997</v>
      </c>
      <c r="G5214" s="31">
        <v>60153.777000000002</v>
      </c>
      <c r="H5214" s="31">
        <v>59355.775999999998</v>
      </c>
    </row>
    <row r="5215" spans="1:8" hidden="1">
      <c r="A5215" s="38" t="s">
        <v>9</v>
      </c>
      <c r="B5215" s="31">
        <v>2002</v>
      </c>
      <c r="C5215" s="31">
        <v>66</v>
      </c>
      <c r="D5215" s="31">
        <v>2.9343149999999998E-2</v>
      </c>
      <c r="E5215" s="31">
        <v>2.8918860000000001E-2</v>
      </c>
      <c r="F5215" s="31">
        <v>0.97108114000000001</v>
      </c>
      <c r="G5215" s="31">
        <v>58557.773999999998</v>
      </c>
      <c r="H5215" s="31">
        <v>57711.061999999998</v>
      </c>
    </row>
    <row r="5216" spans="1:8" hidden="1">
      <c r="A5216" s="38" t="s">
        <v>9</v>
      </c>
      <c r="B5216" s="31">
        <v>2002</v>
      </c>
      <c r="C5216" s="31">
        <v>67</v>
      </c>
      <c r="D5216" s="31">
        <v>3.2076170000000001E-2</v>
      </c>
      <c r="E5216" s="31">
        <v>3.1569850000000003E-2</v>
      </c>
      <c r="F5216" s="31">
        <v>0.96843014999999999</v>
      </c>
      <c r="G5216" s="31">
        <v>56864.35</v>
      </c>
      <c r="H5216" s="31">
        <v>55966.75</v>
      </c>
    </row>
    <row r="5217" spans="1:8" hidden="1">
      <c r="A5217" s="38" t="s">
        <v>9</v>
      </c>
      <c r="B5217" s="31">
        <v>2002</v>
      </c>
      <c r="C5217" s="31">
        <v>68</v>
      </c>
      <c r="D5217" s="31">
        <v>3.5162220000000001E-2</v>
      </c>
      <c r="E5217" s="31">
        <v>3.4554710000000002E-2</v>
      </c>
      <c r="F5217" s="31">
        <v>0.96544529000000001</v>
      </c>
      <c r="G5217" s="31">
        <v>55069.150999999998</v>
      </c>
      <c r="H5217" s="31">
        <v>54117.701000000001</v>
      </c>
    </row>
    <row r="5218" spans="1:8" hidden="1">
      <c r="A5218" s="38" t="s">
        <v>9</v>
      </c>
      <c r="B5218" s="31">
        <v>2002</v>
      </c>
      <c r="C5218" s="31">
        <v>69</v>
      </c>
      <c r="D5218" s="31">
        <v>3.8655660000000001E-2</v>
      </c>
      <c r="E5218" s="31">
        <v>3.7922699999999997E-2</v>
      </c>
      <c r="F5218" s="31">
        <v>0.96207730000000002</v>
      </c>
      <c r="G5218" s="31">
        <v>53166.252</v>
      </c>
      <c r="H5218" s="31">
        <v>52158.148000000001</v>
      </c>
    </row>
    <row r="5219" spans="1:8" hidden="1">
      <c r="A5219" s="38" t="s">
        <v>9</v>
      </c>
      <c r="B5219" s="31">
        <v>2002</v>
      </c>
      <c r="C5219" s="31">
        <v>70</v>
      </c>
      <c r="D5219" s="31">
        <v>4.2588809999999998E-2</v>
      </c>
      <c r="E5219" s="31">
        <v>4.1700809999999998E-2</v>
      </c>
      <c r="F5219" s="31">
        <v>0.95829918999999997</v>
      </c>
      <c r="G5219" s="31">
        <v>51150.044000000002</v>
      </c>
      <c r="H5219" s="31">
        <v>50083.544999999998</v>
      </c>
    </row>
    <row r="5220" spans="1:8" hidden="1">
      <c r="A5220" s="38" t="s">
        <v>9</v>
      </c>
      <c r="B5220" s="31">
        <v>2002</v>
      </c>
      <c r="C5220" s="31">
        <v>71</v>
      </c>
      <c r="D5220" s="31">
        <v>4.6948040000000003E-2</v>
      </c>
      <c r="E5220" s="31">
        <v>4.5871259999999997E-2</v>
      </c>
      <c r="F5220" s="31">
        <v>0.95412874000000003</v>
      </c>
      <c r="G5220" s="31">
        <v>49017.046000000002</v>
      </c>
      <c r="H5220" s="31">
        <v>47892.809000000001</v>
      </c>
    </row>
    <row r="5221" spans="1:8" hidden="1">
      <c r="A5221" s="38" t="s">
        <v>9</v>
      </c>
      <c r="B5221" s="31">
        <v>2002</v>
      </c>
      <c r="C5221" s="31">
        <v>72</v>
      </c>
      <c r="D5221" s="31">
        <v>5.1717409999999998E-2</v>
      </c>
      <c r="E5221" s="31">
        <v>5.0413779999999998E-2</v>
      </c>
      <c r="F5221" s="31">
        <v>0.94958622000000004</v>
      </c>
      <c r="G5221" s="31">
        <v>46768.572999999997</v>
      </c>
      <c r="H5221" s="31">
        <v>45589.682000000001</v>
      </c>
    </row>
    <row r="5222" spans="1:8" hidden="1">
      <c r="A5222" s="38" t="s">
        <v>9</v>
      </c>
      <c r="B5222" s="31">
        <v>2002</v>
      </c>
      <c r="C5222" s="31">
        <v>73</v>
      </c>
      <c r="D5222" s="31">
        <v>5.6891150000000001E-2</v>
      </c>
      <c r="E5222" s="31">
        <v>5.5317610000000003E-2</v>
      </c>
      <c r="F5222" s="31">
        <v>0.94468238999999998</v>
      </c>
      <c r="G5222" s="31">
        <v>44410.792000000001</v>
      </c>
      <c r="H5222" s="31">
        <v>43182.442999999999</v>
      </c>
    </row>
    <row r="5223" spans="1:8" hidden="1">
      <c r="A5223" s="38" t="s">
        <v>9</v>
      </c>
      <c r="B5223" s="31">
        <v>2002</v>
      </c>
      <c r="C5223" s="31">
        <v>74</v>
      </c>
      <c r="D5223" s="31">
        <v>6.2470280000000003E-2</v>
      </c>
      <c r="E5223" s="31">
        <v>6.0578119999999999E-2</v>
      </c>
      <c r="F5223" s="31">
        <v>0.93942188000000004</v>
      </c>
      <c r="G5223" s="31">
        <v>41954.093000000001</v>
      </c>
      <c r="H5223" s="31">
        <v>40683.343000000001</v>
      </c>
    </row>
    <row r="5224" spans="1:8" hidden="1">
      <c r="A5224" s="38" t="s">
        <v>9</v>
      </c>
      <c r="B5224" s="31">
        <v>2002</v>
      </c>
      <c r="C5224" s="31">
        <v>75</v>
      </c>
      <c r="D5224" s="31">
        <v>6.852308E-2</v>
      </c>
      <c r="E5224" s="31">
        <v>6.6253149999999997E-2</v>
      </c>
      <c r="F5224" s="31">
        <v>0.93374685000000002</v>
      </c>
      <c r="G5224" s="31">
        <v>39412.593000000001</v>
      </c>
      <c r="H5224" s="31">
        <v>38106.989000000001</v>
      </c>
    </row>
    <row r="5225" spans="1:8" hidden="1">
      <c r="A5225" s="38" t="s">
        <v>9</v>
      </c>
      <c r="B5225" s="31">
        <v>2002</v>
      </c>
      <c r="C5225" s="31">
        <v>76</v>
      </c>
      <c r="D5225" s="31">
        <v>7.5199740000000001E-2</v>
      </c>
      <c r="E5225" s="31">
        <v>7.2474700000000003E-2</v>
      </c>
      <c r="F5225" s="31">
        <v>0.9275253</v>
      </c>
      <c r="G5225" s="31">
        <v>36801.385000000002</v>
      </c>
      <c r="H5225" s="31">
        <v>35467.800000000003</v>
      </c>
    </row>
    <row r="5226" spans="1:8" hidden="1">
      <c r="A5226" s="38" t="s">
        <v>9</v>
      </c>
      <c r="B5226" s="31">
        <v>2002</v>
      </c>
      <c r="C5226" s="31">
        <v>77</v>
      </c>
      <c r="D5226" s="31">
        <v>8.2657679999999997E-2</v>
      </c>
      <c r="E5226" s="31">
        <v>7.9377119999999995E-2</v>
      </c>
      <c r="F5226" s="31">
        <v>0.92062288000000003</v>
      </c>
      <c r="G5226" s="31">
        <v>34134.216</v>
      </c>
      <c r="H5226" s="31">
        <v>32779.478000000003</v>
      </c>
    </row>
    <row r="5227" spans="1:8" hidden="1">
      <c r="A5227" s="38" t="s">
        <v>9</v>
      </c>
      <c r="B5227" s="31">
        <v>2002</v>
      </c>
      <c r="C5227" s="31">
        <v>78</v>
      </c>
      <c r="D5227" s="31">
        <v>9.1001769999999996E-2</v>
      </c>
      <c r="E5227" s="31">
        <v>8.7041309999999997E-2</v>
      </c>
      <c r="F5227" s="31">
        <v>0.91295868999999996</v>
      </c>
      <c r="G5227" s="31">
        <v>31424.74</v>
      </c>
      <c r="H5227" s="31">
        <v>30057.115000000002</v>
      </c>
    </row>
    <row r="5228" spans="1:8" hidden="1">
      <c r="A5228" s="38" t="s">
        <v>9</v>
      </c>
      <c r="B5228" s="31">
        <v>2002</v>
      </c>
      <c r="C5228" s="31">
        <v>79</v>
      </c>
      <c r="D5228" s="31">
        <v>0.10031505</v>
      </c>
      <c r="E5228" s="31">
        <v>9.5523810000000001E-2</v>
      </c>
      <c r="F5228" s="31">
        <v>0.90447619000000001</v>
      </c>
      <c r="G5228" s="31">
        <v>28689.49</v>
      </c>
      <c r="H5228" s="31">
        <v>27319.224999999999</v>
      </c>
    </row>
    <row r="5229" spans="1:8" hidden="1">
      <c r="A5229" s="38" t="s">
        <v>9</v>
      </c>
      <c r="B5229" s="31">
        <v>2002</v>
      </c>
      <c r="C5229" s="31">
        <v>80</v>
      </c>
      <c r="D5229" s="31">
        <v>0.11061791</v>
      </c>
      <c r="E5229" s="31">
        <v>0.10482041</v>
      </c>
      <c r="F5229" s="31">
        <v>0.89517959000000003</v>
      </c>
      <c r="G5229" s="31">
        <v>25948.959999999999</v>
      </c>
      <c r="H5229" s="31">
        <v>24588.97</v>
      </c>
    </row>
    <row r="5230" spans="1:8" hidden="1">
      <c r="A5230" s="38" t="s">
        <v>9</v>
      </c>
      <c r="B5230" s="31">
        <v>2002</v>
      </c>
      <c r="C5230" s="31">
        <v>81</v>
      </c>
      <c r="D5230" s="31">
        <v>0.1218383</v>
      </c>
      <c r="E5230" s="31">
        <v>0.11484221</v>
      </c>
      <c r="F5230" s="31">
        <v>0.88515779000000006</v>
      </c>
      <c r="G5230" s="31">
        <v>23228.98</v>
      </c>
      <c r="H5230" s="31">
        <v>21895.146000000001</v>
      </c>
    </row>
    <row r="5231" spans="1:8" hidden="1">
      <c r="A5231" s="38" t="s">
        <v>9</v>
      </c>
      <c r="B5231" s="31">
        <v>2002</v>
      </c>
      <c r="C5231" s="31">
        <v>82</v>
      </c>
      <c r="D5231" s="31">
        <v>0.13392186</v>
      </c>
      <c r="E5231" s="31">
        <v>0.12551712000000001</v>
      </c>
      <c r="F5231" s="31">
        <v>0.87448287999999996</v>
      </c>
      <c r="G5231" s="31">
        <v>20561.312000000002</v>
      </c>
      <c r="H5231" s="31">
        <v>19270.914000000001</v>
      </c>
    </row>
    <row r="5232" spans="1:8" hidden="1">
      <c r="A5232" s="38" t="s">
        <v>9</v>
      </c>
      <c r="B5232" s="31">
        <v>2002</v>
      </c>
      <c r="C5232" s="31">
        <v>83</v>
      </c>
      <c r="D5232" s="31">
        <v>0.14683149000000001</v>
      </c>
      <c r="E5232" s="31">
        <v>0.13678902000000001</v>
      </c>
      <c r="F5232" s="31">
        <v>0.86321097999999996</v>
      </c>
      <c r="G5232" s="31">
        <v>17980.516</v>
      </c>
      <c r="H5232" s="31">
        <v>16750.746999999999</v>
      </c>
    </row>
    <row r="5233" spans="1:8" hidden="1">
      <c r="A5233" s="38" t="s">
        <v>9</v>
      </c>
      <c r="B5233" s="31">
        <v>2002</v>
      </c>
      <c r="C5233" s="31">
        <v>84</v>
      </c>
      <c r="D5233" s="31">
        <v>0.16053690000000001</v>
      </c>
      <c r="E5233" s="31">
        <v>0.14860834000000001</v>
      </c>
      <c r="F5233" s="31">
        <v>0.85139165999999999</v>
      </c>
      <c r="G5233" s="31">
        <v>15520.978999999999</v>
      </c>
      <c r="H5233" s="31">
        <v>14367.705</v>
      </c>
    </row>
    <row r="5234" spans="1:8" hidden="1">
      <c r="A5234" s="38" t="s">
        <v>9</v>
      </c>
      <c r="B5234" s="31">
        <v>2002</v>
      </c>
      <c r="C5234" s="31">
        <v>85</v>
      </c>
      <c r="D5234" s="31">
        <v>0.17512359</v>
      </c>
      <c r="E5234" s="31">
        <v>0.16102404000000001</v>
      </c>
      <c r="F5234" s="31">
        <v>0.83897595999999997</v>
      </c>
      <c r="G5234" s="31">
        <v>13214.432000000001</v>
      </c>
      <c r="H5234" s="31">
        <v>12150.511</v>
      </c>
    </row>
    <row r="5235" spans="1:8" hidden="1">
      <c r="A5235" s="38" t="s">
        <v>9</v>
      </c>
      <c r="B5235" s="31">
        <v>2002</v>
      </c>
      <c r="C5235" s="31">
        <v>86</v>
      </c>
      <c r="D5235" s="31">
        <v>0.19071098</v>
      </c>
      <c r="E5235" s="31">
        <v>0.17410875000000001</v>
      </c>
      <c r="F5235" s="31">
        <v>0.82589124999999997</v>
      </c>
      <c r="G5235" s="31">
        <v>11086.591</v>
      </c>
      <c r="H5235" s="31">
        <v>10121.454</v>
      </c>
    </row>
    <row r="5236" spans="1:8" hidden="1">
      <c r="A5236" s="38" t="s">
        <v>9</v>
      </c>
      <c r="B5236" s="31">
        <v>2002</v>
      </c>
      <c r="C5236" s="31">
        <v>87</v>
      </c>
      <c r="D5236" s="31">
        <v>0.20747531999999999</v>
      </c>
      <c r="E5236" s="31">
        <v>0.18797521</v>
      </c>
      <c r="F5236" s="31">
        <v>0.81202479000000005</v>
      </c>
      <c r="G5236" s="31">
        <v>9156.3179999999993</v>
      </c>
      <c r="H5236" s="31">
        <v>8295.7379999999994</v>
      </c>
    </row>
    <row r="5237" spans="1:8" hidden="1">
      <c r="A5237" s="38" t="s">
        <v>9</v>
      </c>
      <c r="B5237" s="31">
        <v>2002</v>
      </c>
      <c r="C5237" s="31">
        <v>88</v>
      </c>
      <c r="D5237" s="31">
        <v>0.2255344</v>
      </c>
      <c r="E5237" s="31">
        <v>0.20267887000000001</v>
      </c>
      <c r="F5237" s="31">
        <v>0.79732113000000004</v>
      </c>
      <c r="G5237" s="31">
        <v>7435.1570000000002</v>
      </c>
      <c r="H5237" s="31">
        <v>6681.683</v>
      </c>
    </row>
    <row r="5238" spans="1:8" hidden="1">
      <c r="A5238" s="38" t="s">
        <v>9</v>
      </c>
      <c r="B5238" s="31">
        <v>2002</v>
      </c>
      <c r="C5238" s="31">
        <v>89</v>
      </c>
      <c r="D5238" s="31">
        <v>0.24496008</v>
      </c>
      <c r="E5238" s="31">
        <v>0.21823112</v>
      </c>
      <c r="F5238" s="31">
        <v>0.78176888</v>
      </c>
      <c r="G5238" s="31">
        <v>5928.2079999999996</v>
      </c>
      <c r="H5238" s="31">
        <v>5281.348</v>
      </c>
    </row>
    <row r="5239" spans="1:8" hidden="1">
      <c r="A5239" s="38" t="s">
        <v>9</v>
      </c>
      <c r="B5239" s="31">
        <v>2002</v>
      </c>
      <c r="C5239" s="31">
        <v>90</v>
      </c>
      <c r="D5239" s="31">
        <v>0.26589529000000001</v>
      </c>
      <c r="E5239" s="31">
        <v>0.23469335999999999</v>
      </c>
      <c r="F5239" s="31">
        <v>0.76530664000000004</v>
      </c>
      <c r="G5239" s="31">
        <v>4634.4889999999996</v>
      </c>
      <c r="H5239" s="31">
        <v>4090.6469999999999</v>
      </c>
    </row>
    <row r="5240" spans="1:8" hidden="1">
      <c r="A5240" s="38" t="s">
        <v>9</v>
      </c>
      <c r="B5240" s="31">
        <v>2002</v>
      </c>
      <c r="C5240" s="31">
        <v>91</v>
      </c>
      <c r="D5240" s="31">
        <v>0.28835247000000003</v>
      </c>
      <c r="E5240" s="31">
        <v>0.25201752999999999</v>
      </c>
      <c r="F5240" s="31">
        <v>0.74798246999999995</v>
      </c>
      <c r="G5240" s="31">
        <v>3546.8049999999998</v>
      </c>
      <c r="H5240" s="31">
        <v>3099.8760000000002</v>
      </c>
    </row>
    <row r="5241" spans="1:8" hidden="1">
      <c r="A5241" s="38" t="s">
        <v>9</v>
      </c>
      <c r="B5241" s="31">
        <v>2002</v>
      </c>
      <c r="C5241" s="31">
        <v>92</v>
      </c>
      <c r="D5241" s="31">
        <v>0.31246703999999997</v>
      </c>
      <c r="E5241" s="31">
        <v>0.27024561000000002</v>
      </c>
      <c r="F5241" s="31">
        <v>0.72975438999999998</v>
      </c>
      <c r="G5241" s="31">
        <v>2652.9479999999999</v>
      </c>
      <c r="H5241" s="31">
        <v>2294.4740000000002</v>
      </c>
    </row>
    <row r="5242" spans="1:8" hidden="1">
      <c r="A5242" s="38" t="s">
        <v>9</v>
      </c>
      <c r="B5242" s="31">
        <v>2002</v>
      </c>
      <c r="C5242" s="31">
        <v>93</v>
      </c>
      <c r="D5242" s="31">
        <v>0.33829255000000003</v>
      </c>
      <c r="E5242" s="31">
        <v>0.28935006000000002</v>
      </c>
      <c r="F5242" s="31">
        <v>0.71064994000000004</v>
      </c>
      <c r="G5242" s="31">
        <v>1936</v>
      </c>
      <c r="H5242" s="31">
        <v>1655.9090000000001</v>
      </c>
    </row>
    <row r="5243" spans="1:8" hidden="1">
      <c r="A5243" s="38" t="s">
        <v>9</v>
      </c>
      <c r="B5243" s="31">
        <v>2002</v>
      </c>
      <c r="C5243" s="31">
        <v>94</v>
      </c>
      <c r="D5243" s="31">
        <v>0.36577758999999999</v>
      </c>
      <c r="E5243" s="31">
        <v>0.30922399</v>
      </c>
      <c r="F5243" s="31">
        <v>0.69077601</v>
      </c>
      <c r="G5243" s="31">
        <v>1375.818</v>
      </c>
      <c r="H5243" s="31">
        <v>1163.0999999999999</v>
      </c>
    </row>
    <row r="5244" spans="1:8" hidden="1">
      <c r="A5244" s="38" t="s">
        <v>9</v>
      </c>
      <c r="B5244" s="31">
        <v>2002</v>
      </c>
      <c r="C5244" s="31">
        <v>95</v>
      </c>
      <c r="D5244" s="31">
        <v>0.39456108000000001</v>
      </c>
      <c r="E5244" s="31">
        <v>0.32954772999999998</v>
      </c>
      <c r="F5244" s="31">
        <v>0.67045226999999996</v>
      </c>
      <c r="G5244" s="31">
        <v>950.38199999999995</v>
      </c>
      <c r="H5244" s="31">
        <v>793.78399999999999</v>
      </c>
    </row>
    <row r="5245" spans="1:8" hidden="1">
      <c r="A5245" s="38" t="s">
        <v>9</v>
      </c>
      <c r="B5245" s="31">
        <v>2002</v>
      </c>
      <c r="C5245" s="31">
        <v>96</v>
      </c>
      <c r="D5245" s="31">
        <v>0.42400188999999999</v>
      </c>
      <c r="E5245" s="31">
        <v>0.34983627</v>
      </c>
      <c r="F5245" s="31">
        <v>0.65016373000000005</v>
      </c>
      <c r="G5245" s="31">
        <v>637.18600000000004</v>
      </c>
      <c r="H5245" s="31">
        <v>525.73099999999999</v>
      </c>
    </row>
    <row r="5246" spans="1:8" hidden="1">
      <c r="A5246" s="38" t="s">
        <v>9</v>
      </c>
      <c r="B5246" s="31">
        <v>2002</v>
      </c>
      <c r="C5246" s="31">
        <v>97</v>
      </c>
      <c r="D5246" s="31">
        <v>0.45344797999999997</v>
      </c>
      <c r="E5246" s="31">
        <v>0.36964140000000001</v>
      </c>
      <c r="F5246" s="31">
        <v>0.63035859999999999</v>
      </c>
      <c r="G5246" s="31">
        <v>414.27499999999998</v>
      </c>
      <c r="H5246" s="31">
        <v>337.709</v>
      </c>
    </row>
    <row r="5247" spans="1:8" hidden="1">
      <c r="A5247" s="38" t="s">
        <v>9</v>
      </c>
      <c r="B5247" s="31">
        <v>2002</v>
      </c>
      <c r="C5247" s="31">
        <v>98</v>
      </c>
      <c r="D5247" s="31">
        <v>0.48220665000000001</v>
      </c>
      <c r="E5247" s="31">
        <v>0.38853062999999999</v>
      </c>
      <c r="F5247" s="31">
        <v>0.61146937000000001</v>
      </c>
      <c r="G5247" s="31">
        <v>261.142</v>
      </c>
      <c r="H5247" s="31">
        <v>210.411</v>
      </c>
    </row>
    <row r="5248" spans="1:8" hidden="1">
      <c r="A5248" s="38" t="s">
        <v>9</v>
      </c>
      <c r="B5248" s="31">
        <v>2002</v>
      </c>
      <c r="C5248" s="31">
        <v>99</v>
      </c>
      <c r="D5248" s="31">
        <v>0.51005117</v>
      </c>
      <c r="E5248" s="31">
        <v>0.40640699000000002</v>
      </c>
      <c r="F5248" s="31">
        <v>0.59359300999999998</v>
      </c>
      <c r="G5248" s="31">
        <v>159.68</v>
      </c>
      <c r="H5248" s="31">
        <v>127.233</v>
      </c>
    </row>
    <row r="5249" spans="1:8" hidden="1">
      <c r="A5249" s="38" t="s">
        <v>9</v>
      </c>
      <c r="B5249" s="31">
        <v>2003</v>
      </c>
      <c r="C5249" s="31">
        <v>1</v>
      </c>
      <c r="D5249" s="31">
        <v>5.19689E-3</v>
      </c>
      <c r="E5249" s="31">
        <v>5.1834200000000002E-3</v>
      </c>
      <c r="F5249" s="31">
        <v>0.99481657999999995</v>
      </c>
      <c r="G5249" s="31">
        <v>93963.644</v>
      </c>
      <c r="H5249" s="31">
        <v>93720.118000000002</v>
      </c>
    </row>
    <row r="5250" spans="1:8" hidden="1">
      <c r="A5250" s="38" t="s">
        <v>9</v>
      </c>
      <c r="B5250" s="31">
        <v>2003</v>
      </c>
      <c r="C5250" s="31">
        <v>2</v>
      </c>
      <c r="D5250" s="31">
        <v>4.8982299999999999E-3</v>
      </c>
      <c r="E5250" s="31">
        <v>4.8862699999999998E-3</v>
      </c>
      <c r="F5250" s="31">
        <v>0.99511373000000003</v>
      </c>
      <c r="G5250" s="31">
        <v>93476.591</v>
      </c>
      <c r="H5250" s="31">
        <v>93248.214999999997</v>
      </c>
    </row>
    <row r="5251" spans="1:8" hidden="1">
      <c r="A5251" s="38" t="s">
        <v>9</v>
      </c>
      <c r="B5251" s="31">
        <v>2003</v>
      </c>
      <c r="C5251" s="31">
        <v>3</v>
      </c>
      <c r="D5251" s="31">
        <v>4.5949099999999998E-3</v>
      </c>
      <c r="E5251" s="31">
        <v>4.5843799999999999E-3</v>
      </c>
      <c r="F5251" s="31">
        <v>0.99541561999999995</v>
      </c>
      <c r="G5251" s="31">
        <v>93019.839999999997</v>
      </c>
      <c r="H5251" s="31">
        <v>92806.620999999999</v>
      </c>
    </row>
    <row r="5252" spans="1:8" hidden="1">
      <c r="A5252" s="38" t="s">
        <v>9</v>
      </c>
      <c r="B5252" s="31">
        <v>2003</v>
      </c>
      <c r="C5252" s="31">
        <v>4</v>
      </c>
      <c r="D5252" s="31">
        <v>4.26583E-3</v>
      </c>
      <c r="E5252" s="31">
        <v>4.2567500000000001E-3</v>
      </c>
      <c r="F5252" s="31">
        <v>0.99574324999999997</v>
      </c>
      <c r="G5252" s="31">
        <v>92593.402000000002</v>
      </c>
      <c r="H5252" s="31">
        <v>92396.327999999994</v>
      </c>
    </row>
    <row r="5253" spans="1:8" hidden="1">
      <c r="A5253" s="38" t="s">
        <v>9</v>
      </c>
      <c r="B5253" s="31">
        <v>2003</v>
      </c>
      <c r="C5253" s="31">
        <v>5</v>
      </c>
      <c r="D5253" s="31">
        <v>3.8966700000000001E-3</v>
      </c>
      <c r="E5253" s="31">
        <v>3.88909E-3</v>
      </c>
      <c r="F5253" s="31">
        <v>0.99611090999999996</v>
      </c>
      <c r="G5253" s="31">
        <v>92199.255000000005</v>
      </c>
      <c r="H5253" s="31">
        <v>92019.968999999997</v>
      </c>
    </row>
    <row r="5254" spans="1:8" hidden="1">
      <c r="A5254" s="38" t="s">
        <v>9</v>
      </c>
      <c r="B5254" s="31">
        <v>2003</v>
      </c>
      <c r="C5254" s="31">
        <v>6</v>
      </c>
      <c r="D5254" s="31">
        <v>3.48848E-3</v>
      </c>
      <c r="E5254" s="31">
        <v>3.48241E-3</v>
      </c>
      <c r="F5254" s="31">
        <v>0.99651758999999995</v>
      </c>
      <c r="G5254" s="31">
        <v>91840.683000000005</v>
      </c>
      <c r="H5254" s="31">
        <v>91680.77</v>
      </c>
    </row>
    <row r="5255" spans="1:8" hidden="1">
      <c r="A5255" s="38" t="s">
        <v>9</v>
      </c>
      <c r="B5255" s="31">
        <v>2003</v>
      </c>
      <c r="C5255" s="31">
        <v>7</v>
      </c>
      <c r="D5255" s="31">
        <v>3.0583799999999999E-3</v>
      </c>
      <c r="E5255" s="31">
        <v>3.0537099999999998E-3</v>
      </c>
      <c r="F5255" s="31">
        <v>0.99694629000000001</v>
      </c>
      <c r="G5255" s="31">
        <v>91520.856</v>
      </c>
      <c r="H5255" s="31">
        <v>91381.116999999998</v>
      </c>
    </row>
    <row r="5256" spans="1:8" hidden="1">
      <c r="A5256" s="38" t="s">
        <v>9</v>
      </c>
      <c r="B5256" s="31">
        <v>2003</v>
      </c>
      <c r="C5256" s="31">
        <v>8</v>
      </c>
      <c r="D5256" s="31">
        <v>2.6458200000000001E-3</v>
      </c>
      <c r="E5256" s="31">
        <v>2.6423200000000001E-3</v>
      </c>
      <c r="F5256" s="31">
        <v>0.99735768000000002</v>
      </c>
      <c r="G5256" s="31">
        <v>91241.377999999997</v>
      </c>
      <c r="H5256" s="31">
        <v>91120.834000000003</v>
      </c>
    </row>
    <row r="5257" spans="1:8" hidden="1">
      <c r="A5257" s="38" t="s">
        <v>9</v>
      </c>
      <c r="B5257" s="31">
        <v>2003</v>
      </c>
      <c r="C5257" s="31">
        <v>9</v>
      </c>
      <c r="D5257" s="31">
        <v>2.2859199999999999E-3</v>
      </c>
      <c r="E5257" s="31">
        <v>2.2833100000000002E-3</v>
      </c>
      <c r="F5257" s="31">
        <v>0.99771668999999996</v>
      </c>
      <c r="G5257" s="31">
        <v>91000.289000000004</v>
      </c>
      <c r="H5257" s="31">
        <v>90896.398000000001</v>
      </c>
    </row>
    <row r="5258" spans="1:8" hidden="1">
      <c r="A5258" s="38" t="s">
        <v>9</v>
      </c>
      <c r="B5258" s="31">
        <v>2003</v>
      </c>
      <c r="C5258" s="31">
        <v>10</v>
      </c>
      <c r="D5258" s="31">
        <v>2.00979E-3</v>
      </c>
      <c r="E5258" s="31">
        <v>2.0077699999999999E-3</v>
      </c>
      <c r="F5258" s="31">
        <v>0.99799223000000004</v>
      </c>
      <c r="G5258" s="31">
        <v>90792.506999999998</v>
      </c>
      <c r="H5258" s="31">
        <v>90701.361999999994</v>
      </c>
    </row>
    <row r="5259" spans="1:8" hidden="1">
      <c r="A5259" s="38" t="s">
        <v>9</v>
      </c>
      <c r="B5259" s="31">
        <v>2003</v>
      </c>
      <c r="C5259" s="31">
        <v>11</v>
      </c>
      <c r="D5259" s="31">
        <v>1.8308300000000001E-3</v>
      </c>
      <c r="E5259" s="31">
        <v>1.8291500000000001E-3</v>
      </c>
      <c r="F5259" s="31">
        <v>0.99817085000000005</v>
      </c>
      <c r="G5259" s="31">
        <v>90610.217000000004</v>
      </c>
      <c r="H5259" s="31">
        <v>90527.346999999994</v>
      </c>
    </row>
    <row r="5260" spans="1:8" hidden="1">
      <c r="A5260" s="38" t="s">
        <v>9</v>
      </c>
      <c r="B5260" s="31">
        <v>2003</v>
      </c>
      <c r="C5260" s="31">
        <v>12</v>
      </c>
      <c r="D5260" s="31">
        <v>1.74818E-3</v>
      </c>
      <c r="E5260" s="31">
        <v>1.74665E-3</v>
      </c>
      <c r="F5260" s="31">
        <v>0.99825335000000004</v>
      </c>
      <c r="G5260" s="31">
        <v>90444.476999999999</v>
      </c>
      <c r="H5260" s="31">
        <v>90365.489000000001</v>
      </c>
    </row>
    <row r="5261" spans="1:8" hidden="1">
      <c r="A5261" s="38" t="s">
        <v>9</v>
      </c>
      <c r="B5261" s="31">
        <v>2003</v>
      </c>
      <c r="C5261" s="31">
        <v>13</v>
      </c>
      <c r="D5261" s="31">
        <v>1.7612000000000001E-3</v>
      </c>
      <c r="E5261" s="31">
        <v>1.75965E-3</v>
      </c>
      <c r="F5261" s="31">
        <v>0.99824035</v>
      </c>
      <c r="G5261" s="31">
        <v>90286.501999999993</v>
      </c>
      <c r="H5261" s="31">
        <v>90207.066000000006</v>
      </c>
    </row>
    <row r="5262" spans="1:8" hidden="1">
      <c r="A5262" s="38" t="s">
        <v>9</v>
      </c>
      <c r="B5262" s="31">
        <v>2003</v>
      </c>
      <c r="C5262" s="31">
        <v>14</v>
      </c>
      <c r="D5262" s="31">
        <v>1.86031E-3</v>
      </c>
      <c r="E5262" s="31">
        <v>1.8585800000000001E-3</v>
      </c>
      <c r="F5262" s="31">
        <v>0.99814141999999995</v>
      </c>
      <c r="G5262" s="31">
        <v>90127.63</v>
      </c>
      <c r="H5262" s="31">
        <v>90043.875</v>
      </c>
    </row>
    <row r="5263" spans="1:8" hidden="1">
      <c r="A5263" s="38" t="s">
        <v>9</v>
      </c>
      <c r="B5263" s="31">
        <v>2003</v>
      </c>
      <c r="C5263" s="31">
        <v>15</v>
      </c>
      <c r="D5263" s="31">
        <v>2.03812E-3</v>
      </c>
      <c r="E5263" s="31">
        <v>2.0360500000000002E-3</v>
      </c>
      <c r="F5263" s="31">
        <v>0.99796395000000004</v>
      </c>
      <c r="G5263" s="31">
        <v>89960.12</v>
      </c>
      <c r="H5263" s="31">
        <v>89868.539000000004</v>
      </c>
    </row>
    <row r="5264" spans="1:8" hidden="1">
      <c r="A5264" s="38" t="s">
        <v>9</v>
      </c>
      <c r="B5264" s="31">
        <v>2003</v>
      </c>
      <c r="C5264" s="31">
        <v>16</v>
      </c>
      <c r="D5264" s="31">
        <v>2.2759199999999999E-3</v>
      </c>
      <c r="E5264" s="31">
        <v>2.27334E-3</v>
      </c>
      <c r="F5264" s="31">
        <v>0.99772665999999999</v>
      </c>
      <c r="G5264" s="31">
        <v>89776.956999999995</v>
      </c>
      <c r="H5264" s="31">
        <v>89674.910999999993</v>
      </c>
    </row>
    <row r="5265" spans="1:8" hidden="1">
      <c r="A5265" s="38" t="s">
        <v>9</v>
      </c>
      <c r="B5265" s="31">
        <v>2003</v>
      </c>
      <c r="C5265" s="31">
        <v>17</v>
      </c>
      <c r="D5265" s="31">
        <v>2.5453199999999998E-3</v>
      </c>
      <c r="E5265" s="31">
        <v>2.5420799999999999E-3</v>
      </c>
      <c r="F5265" s="31">
        <v>0.99745792</v>
      </c>
      <c r="G5265" s="31">
        <v>89572.864000000001</v>
      </c>
      <c r="H5265" s="31">
        <v>89459.013000000006</v>
      </c>
    </row>
    <row r="5266" spans="1:8" hidden="1">
      <c r="A5266" s="38" t="s">
        <v>9</v>
      </c>
      <c r="B5266" s="31">
        <v>2003</v>
      </c>
      <c r="C5266" s="31">
        <v>18</v>
      </c>
      <c r="D5266" s="31">
        <v>2.8171899999999998E-3</v>
      </c>
      <c r="E5266" s="31">
        <v>2.81322E-3</v>
      </c>
      <c r="F5266" s="31">
        <v>0.99718678000000005</v>
      </c>
      <c r="G5266" s="31">
        <v>89345.161999999997</v>
      </c>
      <c r="H5266" s="31">
        <v>89219.487999999998</v>
      </c>
    </row>
    <row r="5267" spans="1:8" hidden="1">
      <c r="A5267" s="38" t="s">
        <v>9</v>
      </c>
      <c r="B5267" s="31">
        <v>2003</v>
      </c>
      <c r="C5267" s="31">
        <v>19</v>
      </c>
      <c r="D5267" s="31">
        <v>3.0590000000000001E-3</v>
      </c>
      <c r="E5267" s="31">
        <v>3.0543300000000001E-3</v>
      </c>
      <c r="F5267" s="31">
        <v>0.99694567000000001</v>
      </c>
      <c r="G5267" s="31">
        <v>89093.815000000002</v>
      </c>
      <c r="H5267" s="31">
        <v>88957.754000000001</v>
      </c>
    </row>
    <row r="5268" spans="1:8" hidden="1">
      <c r="A5268" s="38" t="s">
        <v>9</v>
      </c>
      <c r="B5268" s="31">
        <v>2003</v>
      </c>
      <c r="C5268" s="31">
        <v>20</v>
      </c>
      <c r="D5268" s="31">
        <v>3.2557300000000001E-3</v>
      </c>
      <c r="E5268" s="31">
        <v>3.2504399999999998E-3</v>
      </c>
      <c r="F5268" s="31">
        <v>0.99674956000000003</v>
      </c>
      <c r="G5268" s="31">
        <v>88821.692999999999</v>
      </c>
      <c r="H5268" s="31">
        <v>88677.338000000003</v>
      </c>
    </row>
    <row r="5269" spans="1:8" hidden="1">
      <c r="A5269" s="38" t="s">
        <v>9</v>
      </c>
      <c r="B5269" s="31">
        <v>2003</v>
      </c>
      <c r="C5269" s="31">
        <v>21</v>
      </c>
      <c r="D5269" s="31">
        <v>3.40172E-3</v>
      </c>
      <c r="E5269" s="31">
        <v>3.3959400000000001E-3</v>
      </c>
      <c r="F5269" s="31">
        <v>0.99660406000000001</v>
      </c>
      <c r="G5269" s="31">
        <v>88532.982999999993</v>
      </c>
      <c r="H5269" s="31">
        <v>88382.657000000007</v>
      </c>
    </row>
    <row r="5270" spans="1:8" hidden="1">
      <c r="A5270" s="38" t="s">
        <v>9</v>
      </c>
      <c r="B5270" s="31">
        <v>2003</v>
      </c>
      <c r="C5270" s="31">
        <v>22</v>
      </c>
      <c r="D5270" s="31">
        <v>3.50359E-3</v>
      </c>
      <c r="E5270" s="31">
        <v>3.49746E-3</v>
      </c>
      <c r="F5270" s="31">
        <v>0.99650254000000005</v>
      </c>
      <c r="G5270" s="31">
        <v>88232.33</v>
      </c>
      <c r="H5270" s="31">
        <v>88078.035999999993</v>
      </c>
    </row>
    <row r="5271" spans="1:8" hidden="1">
      <c r="A5271" s="38" t="s">
        <v>9</v>
      </c>
      <c r="B5271" s="31">
        <v>2003</v>
      </c>
      <c r="C5271" s="31">
        <v>23</v>
      </c>
      <c r="D5271" s="31">
        <v>3.57501E-3</v>
      </c>
      <c r="E5271" s="31">
        <v>3.5686300000000002E-3</v>
      </c>
      <c r="F5271" s="31">
        <v>0.99643137000000004</v>
      </c>
      <c r="G5271" s="31">
        <v>87923.740999999995</v>
      </c>
      <c r="H5271" s="31">
        <v>87766.857000000004</v>
      </c>
    </row>
    <row r="5272" spans="1:8" hidden="1">
      <c r="A5272" s="38" t="s">
        <v>9</v>
      </c>
      <c r="B5272" s="31">
        <v>2003</v>
      </c>
      <c r="C5272" s="31">
        <v>24</v>
      </c>
      <c r="D5272" s="31">
        <v>3.6297899999999999E-3</v>
      </c>
      <c r="E5272" s="31">
        <v>3.6232199999999999E-3</v>
      </c>
      <c r="F5272" s="31">
        <v>0.99637677999999996</v>
      </c>
      <c r="G5272" s="31">
        <v>87609.974000000002</v>
      </c>
      <c r="H5272" s="31">
        <v>87451.259000000005</v>
      </c>
    </row>
    <row r="5273" spans="1:8" hidden="1">
      <c r="A5273" s="38" t="s">
        <v>9</v>
      </c>
      <c r="B5273" s="31">
        <v>2003</v>
      </c>
      <c r="C5273" s="31">
        <v>25</v>
      </c>
      <c r="D5273" s="31">
        <v>3.6812799999999999E-3</v>
      </c>
      <c r="E5273" s="31">
        <v>3.6745200000000001E-3</v>
      </c>
      <c r="F5273" s="31">
        <v>0.99632547999999999</v>
      </c>
      <c r="G5273" s="31">
        <v>87292.543999999994</v>
      </c>
      <c r="H5273" s="31">
        <v>87132.164999999994</v>
      </c>
    </row>
    <row r="5274" spans="1:8" hidden="1">
      <c r="A5274" s="38" t="s">
        <v>9</v>
      </c>
      <c r="B5274" s="31">
        <v>2003</v>
      </c>
      <c r="C5274" s="31">
        <v>26</v>
      </c>
      <c r="D5274" s="31">
        <v>3.7345999999999998E-3</v>
      </c>
      <c r="E5274" s="31">
        <v>3.7276399999999999E-3</v>
      </c>
      <c r="F5274" s="31">
        <v>0.99627235999999997</v>
      </c>
      <c r="G5274" s="31">
        <v>86971.785000000003</v>
      </c>
      <c r="H5274" s="31">
        <v>86809.686000000002</v>
      </c>
    </row>
    <row r="5275" spans="1:8" hidden="1">
      <c r="A5275" s="38" t="s">
        <v>9</v>
      </c>
      <c r="B5275" s="31">
        <v>2003</v>
      </c>
      <c r="C5275" s="31">
        <v>27</v>
      </c>
      <c r="D5275" s="31">
        <v>3.7922400000000001E-3</v>
      </c>
      <c r="E5275" s="31">
        <v>3.7850599999999998E-3</v>
      </c>
      <c r="F5275" s="31">
        <v>0.99621493999999999</v>
      </c>
      <c r="G5275" s="31">
        <v>86647.585999999996</v>
      </c>
      <c r="H5275" s="31">
        <v>86483.603000000003</v>
      </c>
    </row>
    <row r="5276" spans="1:8" hidden="1">
      <c r="A5276" s="38" t="s">
        <v>9</v>
      </c>
      <c r="B5276" s="31">
        <v>2003</v>
      </c>
      <c r="C5276" s="31">
        <v>28</v>
      </c>
      <c r="D5276" s="31">
        <v>3.8593999999999998E-3</v>
      </c>
      <c r="E5276" s="31">
        <v>3.8519700000000001E-3</v>
      </c>
      <c r="F5276" s="31">
        <v>0.99614802999999996</v>
      </c>
      <c r="G5276" s="31">
        <v>86319.62</v>
      </c>
      <c r="H5276" s="31">
        <v>86153.369000000006</v>
      </c>
    </row>
    <row r="5277" spans="1:8" hidden="1">
      <c r="A5277" s="38" t="s">
        <v>9</v>
      </c>
      <c r="B5277" s="31">
        <v>2003</v>
      </c>
      <c r="C5277" s="31">
        <v>29</v>
      </c>
      <c r="D5277" s="31">
        <v>3.9358600000000002E-3</v>
      </c>
      <c r="E5277" s="31">
        <v>3.9281300000000002E-3</v>
      </c>
      <c r="F5277" s="31">
        <v>0.99607186999999997</v>
      </c>
      <c r="G5277" s="31">
        <v>85987.119000000006</v>
      </c>
      <c r="H5277" s="31">
        <v>85818.235000000001</v>
      </c>
    </row>
    <row r="5278" spans="1:8" hidden="1">
      <c r="A5278" s="38" t="s">
        <v>9</v>
      </c>
      <c r="B5278" s="31">
        <v>2003</v>
      </c>
      <c r="C5278" s="31">
        <v>30</v>
      </c>
      <c r="D5278" s="31">
        <v>4.0161199999999998E-3</v>
      </c>
      <c r="E5278" s="31">
        <v>4.0080699999999999E-3</v>
      </c>
      <c r="F5278" s="31">
        <v>0.99599192999999997</v>
      </c>
      <c r="G5278" s="31">
        <v>85649.350999999995</v>
      </c>
      <c r="H5278" s="31">
        <v>85477.706999999995</v>
      </c>
    </row>
    <row r="5279" spans="1:8" hidden="1">
      <c r="A5279" s="38" t="s">
        <v>9</v>
      </c>
      <c r="B5279" s="31">
        <v>2003</v>
      </c>
      <c r="C5279" s="31">
        <v>31</v>
      </c>
      <c r="D5279" s="31">
        <v>4.0944199999999997E-3</v>
      </c>
      <c r="E5279" s="31">
        <v>4.0860599999999999E-3</v>
      </c>
      <c r="F5279" s="31">
        <v>0.99591394</v>
      </c>
      <c r="G5279" s="31">
        <v>85306.062000000005</v>
      </c>
      <c r="H5279" s="31">
        <v>85131.78</v>
      </c>
    </row>
    <row r="5280" spans="1:8" hidden="1">
      <c r="A5280" s="38" t="s">
        <v>9</v>
      </c>
      <c r="B5280" s="31">
        <v>2003</v>
      </c>
      <c r="C5280" s="31">
        <v>32</v>
      </c>
      <c r="D5280" s="31">
        <v>4.1677399999999996E-3</v>
      </c>
      <c r="E5280" s="31">
        <v>4.15907E-3</v>
      </c>
      <c r="F5280" s="31">
        <v>0.99584092999999996</v>
      </c>
      <c r="G5280" s="31">
        <v>84957.497000000003</v>
      </c>
      <c r="H5280" s="31">
        <v>84780.824999999997</v>
      </c>
    </row>
    <row r="5281" spans="1:8" hidden="1">
      <c r="A5281" s="38" t="s">
        <v>9</v>
      </c>
      <c r="B5281" s="31">
        <v>2003</v>
      </c>
      <c r="C5281" s="31">
        <v>33</v>
      </c>
      <c r="D5281" s="31">
        <v>4.2368199999999996E-3</v>
      </c>
      <c r="E5281" s="31">
        <v>4.2278699999999999E-3</v>
      </c>
      <c r="F5281" s="31">
        <v>0.99577212999999998</v>
      </c>
      <c r="G5281" s="31">
        <v>84604.153000000006</v>
      </c>
      <c r="H5281" s="31">
        <v>84425.304999999993</v>
      </c>
    </row>
    <row r="5282" spans="1:8" hidden="1">
      <c r="A5282" s="38" t="s">
        <v>9</v>
      </c>
      <c r="B5282" s="31">
        <v>2003</v>
      </c>
      <c r="C5282" s="31">
        <v>34</v>
      </c>
      <c r="D5282" s="31">
        <v>4.3095199999999998E-3</v>
      </c>
      <c r="E5282" s="31">
        <v>4.3002500000000003E-3</v>
      </c>
      <c r="F5282" s="31">
        <v>0.99569974999999999</v>
      </c>
      <c r="G5282" s="31">
        <v>84246.457999999999</v>
      </c>
      <c r="H5282" s="31">
        <v>84065.316999999995</v>
      </c>
    </row>
    <row r="5283" spans="1:8" hidden="1">
      <c r="A5283" s="38" t="s">
        <v>9</v>
      </c>
      <c r="B5283" s="31">
        <v>2003</v>
      </c>
      <c r="C5283" s="31">
        <v>35</v>
      </c>
      <c r="D5283" s="31">
        <v>4.3971899999999996E-3</v>
      </c>
      <c r="E5283" s="31">
        <v>4.3875399999999997E-3</v>
      </c>
      <c r="F5283" s="31">
        <v>0.99561246000000003</v>
      </c>
      <c r="G5283" s="31">
        <v>83884.176999999996</v>
      </c>
      <c r="H5283" s="31">
        <v>83700.153999999995</v>
      </c>
    </row>
    <row r="5284" spans="1:8" hidden="1">
      <c r="A5284" s="38" t="s">
        <v>9</v>
      </c>
      <c r="B5284" s="31">
        <v>2003</v>
      </c>
      <c r="C5284" s="31">
        <v>36</v>
      </c>
      <c r="D5284" s="31">
        <v>4.51324E-3</v>
      </c>
      <c r="E5284" s="31">
        <v>4.5030799999999996E-3</v>
      </c>
      <c r="F5284" s="31">
        <v>0.99549692000000001</v>
      </c>
      <c r="G5284" s="31">
        <v>83516.130999999994</v>
      </c>
      <c r="H5284" s="31">
        <v>83328.092000000004</v>
      </c>
    </row>
    <row r="5285" spans="1:8" hidden="1">
      <c r="A5285" s="38" t="s">
        <v>9</v>
      </c>
      <c r="B5285" s="31">
        <v>2003</v>
      </c>
      <c r="C5285" s="31">
        <v>37</v>
      </c>
      <c r="D5285" s="31">
        <v>4.6705899999999996E-3</v>
      </c>
      <c r="E5285" s="31">
        <v>4.6597100000000001E-3</v>
      </c>
      <c r="F5285" s="31">
        <v>0.99534029000000002</v>
      </c>
      <c r="G5285" s="31">
        <v>83140.051999999996</v>
      </c>
      <c r="H5285" s="31">
        <v>82946.347999999998</v>
      </c>
    </row>
    <row r="5286" spans="1:8" hidden="1">
      <c r="A5286" s="38" t="s">
        <v>9</v>
      </c>
      <c r="B5286" s="31">
        <v>2003</v>
      </c>
      <c r="C5286" s="31">
        <v>38</v>
      </c>
      <c r="D5286" s="31">
        <v>4.8713699999999999E-3</v>
      </c>
      <c r="E5286" s="31">
        <v>4.8595299999999999E-3</v>
      </c>
      <c r="F5286" s="31">
        <v>0.99514047000000005</v>
      </c>
      <c r="G5286" s="31">
        <v>82752.642999999996</v>
      </c>
      <c r="H5286" s="31">
        <v>82551.573999999993</v>
      </c>
    </row>
    <row r="5287" spans="1:8" hidden="1">
      <c r="A5287" s="38" t="s">
        <v>9</v>
      </c>
      <c r="B5287" s="31">
        <v>2003</v>
      </c>
      <c r="C5287" s="31">
        <v>39</v>
      </c>
      <c r="D5287" s="31">
        <v>5.1108400000000002E-3</v>
      </c>
      <c r="E5287" s="31">
        <v>5.0978100000000004E-3</v>
      </c>
      <c r="F5287" s="31">
        <v>0.99490219000000002</v>
      </c>
      <c r="G5287" s="31">
        <v>82350.504000000001</v>
      </c>
      <c r="H5287" s="31">
        <v>82140.600999999995</v>
      </c>
    </row>
    <row r="5288" spans="1:8" hidden="1">
      <c r="A5288" s="38" t="s">
        <v>9</v>
      </c>
      <c r="B5288" s="31">
        <v>2003</v>
      </c>
      <c r="C5288" s="31">
        <v>40</v>
      </c>
      <c r="D5288" s="31">
        <v>5.3711899999999996E-3</v>
      </c>
      <c r="E5288" s="31">
        <v>5.3568000000000001E-3</v>
      </c>
      <c r="F5288" s="31">
        <v>0.99464319999999995</v>
      </c>
      <c r="G5288" s="31">
        <v>81930.697</v>
      </c>
      <c r="H5288" s="31">
        <v>81711.254000000001</v>
      </c>
    </row>
    <row r="5289" spans="1:8" hidden="1">
      <c r="A5289" s="38" t="s">
        <v>9</v>
      </c>
      <c r="B5289" s="31">
        <v>2003</v>
      </c>
      <c r="C5289" s="31">
        <v>41</v>
      </c>
      <c r="D5289" s="31">
        <v>5.6253800000000001E-3</v>
      </c>
      <c r="E5289" s="31">
        <v>5.6096000000000002E-3</v>
      </c>
      <c r="F5289" s="31">
        <v>0.99439040000000001</v>
      </c>
      <c r="G5289" s="31">
        <v>81491.811000000002</v>
      </c>
      <c r="H5289" s="31">
        <v>81263.241999999998</v>
      </c>
    </row>
    <row r="5290" spans="1:8" hidden="1">
      <c r="A5290" s="38" t="s">
        <v>9</v>
      </c>
      <c r="B5290" s="31">
        <v>2003</v>
      </c>
      <c r="C5290" s="31">
        <v>42</v>
      </c>
      <c r="D5290" s="31">
        <v>5.8540199999999997E-3</v>
      </c>
      <c r="E5290" s="31">
        <v>5.8369399999999997E-3</v>
      </c>
      <c r="F5290" s="31">
        <v>0.99416305999999999</v>
      </c>
      <c r="G5290" s="31">
        <v>81034.673999999999</v>
      </c>
      <c r="H5290" s="31">
        <v>80798.176999999996</v>
      </c>
    </row>
    <row r="5291" spans="1:8" hidden="1">
      <c r="A5291" s="38" t="s">
        <v>9</v>
      </c>
      <c r="B5291" s="31">
        <v>2003</v>
      </c>
      <c r="C5291" s="31">
        <v>43</v>
      </c>
      <c r="D5291" s="31">
        <v>6.0448799999999999E-3</v>
      </c>
      <c r="E5291" s="31">
        <v>6.0266599999999997E-3</v>
      </c>
      <c r="F5291" s="31">
        <v>0.99397334000000004</v>
      </c>
      <c r="G5291" s="31">
        <v>80561.679999999993</v>
      </c>
      <c r="H5291" s="31">
        <v>80318.921000000002</v>
      </c>
    </row>
    <row r="5292" spans="1:8" hidden="1">
      <c r="A5292" s="38" t="s">
        <v>9</v>
      </c>
      <c r="B5292" s="31">
        <v>2003</v>
      </c>
      <c r="C5292" s="31">
        <v>44</v>
      </c>
      <c r="D5292" s="31">
        <v>6.2109000000000001E-3</v>
      </c>
      <c r="E5292" s="31">
        <v>6.1916699999999998E-3</v>
      </c>
      <c r="F5292" s="31">
        <v>0.99380833000000002</v>
      </c>
      <c r="G5292" s="31">
        <v>80076.161999999997</v>
      </c>
      <c r="H5292" s="31">
        <v>79828.259000000005</v>
      </c>
    </row>
    <row r="5293" spans="1:8" hidden="1">
      <c r="A5293" s="38" t="s">
        <v>9</v>
      </c>
      <c r="B5293" s="31">
        <v>2003</v>
      </c>
      <c r="C5293" s="31">
        <v>45</v>
      </c>
      <c r="D5293" s="31">
        <v>6.3825799999999997E-3</v>
      </c>
      <c r="E5293" s="31">
        <v>6.3622699999999997E-3</v>
      </c>
      <c r="F5293" s="31">
        <v>0.99363773</v>
      </c>
      <c r="G5293" s="31">
        <v>79580.356</v>
      </c>
      <c r="H5293" s="31">
        <v>79327.199999999997</v>
      </c>
    </row>
    <row r="5294" spans="1:8" hidden="1">
      <c r="A5294" s="38" t="s">
        <v>9</v>
      </c>
      <c r="B5294" s="31">
        <v>2003</v>
      </c>
      <c r="C5294" s="31">
        <v>46</v>
      </c>
      <c r="D5294" s="31">
        <v>6.5971199999999997E-3</v>
      </c>
      <c r="E5294" s="31">
        <v>6.5754300000000002E-3</v>
      </c>
      <c r="F5294" s="31">
        <v>0.99342456999999995</v>
      </c>
      <c r="G5294" s="31">
        <v>79074.043999999994</v>
      </c>
      <c r="H5294" s="31">
        <v>78814.070999999996</v>
      </c>
    </row>
    <row r="5295" spans="1:8" hidden="1">
      <c r="A5295" s="38" t="s">
        <v>9</v>
      </c>
      <c r="B5295" s="31">
        <v>2003</v>
      </c>
      <c r="C5295" s="31">
        <v>47</v>
      </c>
      <c r="D5295" s="31">
        <v>6.89604E-3</v>
      </c>
      <c r="E5295" s="31">
        <v>6.8723400000000002E-3</v>
      </c>
      <c r="F5295" s="31">
        <v>0.99312765999999997</v>
      </c>
      <c r="G5295" s="31">
        <v>78554.097999999998</v>
      </c>
      <c r="H5295" s="31">
        <v>78284.172999999995</v>
      </c>
    </row>
    <row r="5296" spans="1:8" hidden="1">
      <c r="A5296" s="38" t="s">
        <v>9</v>
      </c>
      <c r="B5296" s="31">
        <v>2003</v>
      </c>
      <c r="C5296" s="31">
        <v>48</v>
      </c>
      <c r="D5296" s="31">
        <v>7.3006E-3</v>
      </c>
      <c r="E5296" s="31">
        <v>7.2740499999999998E-3</v>
      </c>
      <c r="F5296" s="31">
        <v>0.99272594999999997</v>
      </c>
      <c r="G5296" s="31">
        <v>78014.247000000003</v>
      </c>
      <c r="H5296" s="31">
        <v>77730.508000000002</v>
      </c>
    </row>
    <row r="5297" spans="1:8" hidden="1">
      <c r="A5297" s="38" t="s">
        <v>9</v>
      </c>
      <c r="B5297" s="31">
        <v>2003</v>
      </c>
      <c r="C5297" s="31">
        <v>49</v>
      </c>
      <c r="D5297" s="31">
        <v>7.8179500000000006E-3</v>
      </c>
      <c r="E5297" s="31">
        <v>7.7875100000000001E-3</v>
      </c>
      <c r="F5297" s="31">
        <v>0.99221249</v>
      </c>
      <c r="G5297" s="31">
        <v>77446.767999999996</v>
      </c>
      <c r="H5297" s="31">
        <v>77145.209000000003</v>
      </c>
    </row>
    <row r="5298" spans="1:8" hidden="1">
      <c r="A5298" s="38" t="s">
        <v>9</v>
      </c>
      <c r="B5298" s="31">
        <v>2003</v>
      </c>
      <c r="C5298" s="31">
        <v>50</v>
      </c>
      <c r="D5298" s="31">
        <v>8.4292700000000009E-3</v>
      </c>
      <c r="E5298" s="31">
        <v>8.3938899999999993E-3</v>
      </c>
      <c r="F5298" s="31">
        <v>0.99160610999999999</v>
      </c>
      <c r="G5298" s="31">
        <v>76843.650999999998</v>
      </c>
      <c r="H5298" s="31">
        <v>76521.142000000007</v>
      </c>
    </row>
    <row r="5299" spans="1:8" hidden="1">
      <c r="A5299" s="38" t="s">
        <v>9</v>
      </c>
      <c r="B5299" s="31">
        <v>2003</v>
      </c>
      <c r="C5299" s="31">
        <v>51</v>
      </c>
      <c r="D5299" s="31">
        <v>9.0847500000000008E-3</v>
      </c>
      <c r="E5299" s="31">
        <v>9.0436700000000002E-3</v>
      </c>
      <c r="F5299" s="31">
        <v>0.99095633000000005</v>
      </c>
      <c r="G5299" s="31">
        <v>76198.633000000002</v>
      </c>
      <c r="H5299" s="31">
        <v>75854.076000000001</v>
      </c>
    </row>
    <row r="5300" spans="1:8" hidden="1">
      <c r="A5300" s="38" t="s">
        <v>9</v>
      </c>
      <c r="B5300" s="31">
        <v>2003</v>
      </c>
      <c r="C5300" s="31">
        <v>52</v>
      </c>
      <c r="D5300" s="31">
        <v>9.73539E-3</v>
      </c>
      <c r="E5300" s="31">
        <v>9.6882300000000008E-3</v>
      </c>
      <c r="F5300" s="31">
        <v>0.99031177000000004</v>
      </c>
      <c r="G5300" s="31">
        <v>75509.517999999996</v>
      </c>
      <c r="H5300" s="31">
        <v>75143.740999999995</v>
      </c>
    </row>
    <row r="5301" spans="1:8" hidden="1">
      <c r="A5301" s="38" t="s">
        <v>9</v>
      </c>
      <c r="B5301" s="31">
        <v>2003</v>
      </c>
      <c r="C5301" s="31">
        <v>53</v>
      </c>
      <c r="D5301" s="31">
        <v>1.03394E-2</v>
      </c>
      <c r="E5301" s="31">
        <v>1.028622E-2</v>
      </c>
      <c r="F5301" s="31">
        <v>0.98971377999999999</v>
      </c>
      <c r="G5301" s="31">
        <v>74777.964999999997</v>
      </c>
      <c r="H5301" s="31">
        <v>74393.373000000007</v>
      </c>
    </row>
    <row r="5302" spans="1:8" hidden="1">
      <c r="A5302" s="38" t="s">
        <v>9</v>
      </c>
      <c r="B5302" s="31">
        <v>2003</v>
      </c>
      <c r="C5302" s="31">
        <v>54</v>
      </c>
      <c r="D5302" s="31">
        <v>1.089467E-2</v>
      </c>
      <c r="E5302" s="31">
        <v>1.0835640000000001E-2</v>
      </c>
      <c r="F5302" s="31">
        <v>0.98916435999999996</v>
      </c>
      <c r="G5302" s="31">
        <v>74008.782000000007</v>
      </c>
      <c r="H5302" s="31">
        <v>73607.815000000002</v>
      </c>
    </row>
    <row r="5303" spans="1:8" hidden="1">
      <c r="A5303" s="38" t="s">
        <v>9</v>
      </c>
      <c r="B5303" s="31">
        <v>2003</v>
      </c>
      <c r="C5303" s="31">
        <v>55</v>
      </c>
      <c r="D5303" s="31">
        <v>1.1445210000000001E-2</v>
      </c>
      <c r="E5303" s="31">
        <v>1.1380080000000001E-2</v>
      </c>
      <c r="F5303" s="31">
        <v>0.98861991999999999</v>
      </c>
      <c r="G5303" s="31">
        <v>73206.849000000002</v>
      </c>
      <c r="H5303" s="31">
        <v>72790.298999999999</v>
      </c>
    </row>
    <row r="5304" spans="1:8" hidden="1">
      <c r="A5304" s="38" t="s">
        <v>9</v>
      </c>
      <c r="B5304" s="31">
        <v>2003</v>
      </c>
      <c r="C5304" s="31">
        <v>56</v>
      </c>
      <c r="D5304" s="31">
        <v>1.205023E-2</v>
      </c>
      <c r="E5304" s="31">
        <v>1.197806E-2</v>
      </c>
      <c r="F5304" s="31">
        <v>0.98802193999999999</v>
      </c>
      <c r="G5304" s="31">
        <v>72373.748999999996</v>
      </c>
      <c r="H5304" s="31">
        <v>71940.3</v>
      </c>
    </row>
    <row r="5305" spans="1:8" hidden="1">
      <c r="A5305" s="38" t="s">
        <v>9</v>
      </c>
      <c r="B5305" s="31">
        <v>2003</v>
      </c>
      <c r="C5305" s="31">
        <v>57</v>
      </c>
      <c r="D5305" s="31">
        <v>1.278522E-2</v>
      </c>
      <c r="E5305" s="31">
        <v>1.270401E-2</v>
      </c>
      <c r="F5305" s="31">
        <v>0.98729599000000001</v>
      </c>
      <c r="G5305" s="31">
        <v>71506.851999999999</v>
      </c>
      <c r="H5305" s="31">
        <v>71052.639999999999</v>
      </c>
    </row>
    <row r="5306" spans="1:8" hidden="1">
      <c r="A5306" s="38" t="s">
        <v>9</v>
      </c>
      <c r="B5306" s="31">
        <v>2003</v>
      </c>
      <c r="C5306" s="31">
        <v>58</v>
      </c>
      <c r="D5306" s="31">
        <v>1.3715389999999999E-2</v>
      </c>
      <c r="E5306" s="31">
        <v>1.3621970000000001E-2</v>
      </c>
      <c r="F5306" s="31">
        <v>0.98637803000000002</v>
      </c>
      <c r="G5306" s="31">
        <v>70598.428</v>
      </c>
      <c r="H5306" s="31">
        <v>70117.582999999999</v>
      </c>
    </row>
    <row r="5307" spans="1:8" hidden="1">
      <c r="A5307" s="38" t="s">
        <v>9</v>
      </c>
      <c r="B5307" s="31">
        <v>2003</v>
      </c>
      <c r="C5307" s="31">
        <v>59</v>
      </c>
      <c r="D5307" s="31">
        <v>1.48811E-2</v>
      </c>
      <c r="E5307" s="31">
        <v>1.47712E-2</v>
      </c>
      <c r="F5307" s="31">
        <v>0.98522880000000002</v>
      </c>
      <c r="G5307" s="31">
        <v>69636.737999999998</v>
      </c>
      <c r="H5307" s="31">
        <v>69122.429000000004</v>
      </c>
    </row>
    <row r="5308" spans="1:8" hidden="1">
      <c r="A5308" s="38" t="s">
        <v>9</v>
      </c>
      <c r="B5308" s="31">
        <v>2003</v>
      </c>
      <c r="C5308" s="31">
        <v>60</v>
      </c>
      <c r="D5308" s="31">
        <v>1.6292460000000002E-2</v>
      </c>
      <c r="E5308" s="31">
        <v>1.6160810000000001E-2</v>
      </c>
      <c r="F5308" s="31">
        <v>0.98383918999999997</v>
      </c>
      <c r="G5308" s="31">
        <v>68608.12</v>
      </c>
      <c r="H5308" s="31">
        <v>68053.739000000001</v>
      </c>
    </row>
    <row r="5309" spans="1:8" hidden="1">
      <c r="A5309" s="38" t="s">
        <v>9</v>
      </c>
      <c r="B5309" s="31">
        <v>2003</v>
      </c>
      <c r="C5309" s="31">
        <v>61</v>
      </c>
      <c r="D5309" s="31">
        <v>1.7917590000000001E-2</v>
      </c>
      <c r="E5309" s="31">
        <v>1.7758489999999998E-2</v>
      </c>
      <c r="F5309" s="31">
        <v>0.98224151000000004</v>
      </c>
      <c r="G5309" s="31">
        <v>67499.357000000004</v>
      </c>
      <c r="H5309" s="31">
        <v>66900.013999999996</v>
      </c>
    </row>
    <row r="5310" spans="1:8" hidden="1">
      <c r="A5310" s="38" t="s">
        <v>9</v>
      </c>
      <c r="B5310" s="31">
        <v>2003</v>
      </c>
      <c r="C5310" s="31">
        <v>62</v>
      </c>
      <c r="D5310" s="31">
        <v>1.9719029999999999E-2</v>
      </c>
      <c r="E5310" s="31">
        <v>1.952651E-2</v>
      </c>
      <c r="F5310" s="31">
        <v>0.98047348999999995</v>
      </c>
      <c r="G5310" s="31">
        <v>66300.671000000002</v>
      </c>
      <c r="H5310" s="31">
        <v>65653.36</v>
      </c>
    </row>
    <row r="5311" spans="1:8" hidden="1">
      <c r="A5311" s="38" t="s">
        <v>9</v>
      </c>
      <c r="B5311" s="31">
        <v>2003</v>
      </c>
      <c r="C5311" s="31">
        <v>63</v>
      </c>
      <c r="D5311" s="31">
        <v>2.165458E-2</v>
      </c>
      <c r="E5311" s="31">
        <v>2.1422630000000002E-2</v>
      </c>
      <c r="F5311" s="31">
        <v>0.97857737</v>
      </c>
      <c r="G5311" s="31">
        <v>65006.05</v>
      </c>
      <c r="H5311" s="31">
        <v>64309.75</v>
      </c>
    </row>
    <row r="5312" spans="1:8" hidden="1">
      <c r="A5312" s="38" t="s">
        <v>9</v>
      </c>
      <c r="B5312" s="31">
        <v>2003</v>
      </c>
      <c r="C5312" s="31">
        <v>64</v>
      </c>
      <c r="D5312" s="31">
        <v>2.3709609999999999E-2</v>
      </c>
      <c r="E5312" s="31">
        <v>2.3431830000000001E-2</v>
      </c>
      <c r="F5312" s="31">
        <v>0.97656816999999996</v>
      </c>
      <c r="G5312" s="31">
        <v>63613.449000000001</v>
      </c>
      <c r="H5312" s="31">
        <v>62868.160000000003</v>
      </c>
    </row>
    <row r="5313" spans="1:8" hidden="1">
      <c r="A5313" s="38" t="s">
        <v>9</v>
      </c>
      <c r="B5313" s="31">
        <v>2003</v>
      </c>
      <c r="C5313" s="31">
        <v>65</v>
      </c>
      <c r="D5313" s="31">
        <v>2.5904569999999998E-2</v>
      </c>
      <c r="E5313" s="31">
        <v>2.557334E-2</v>
      </c>
      <c r="F5313" s="31">
        <v>0.97442666</v>
      </c>
      <c r="G5313" s="31">
        <v>62122.87</v>
      </c>
      <c r="H5313" s="31">
        <v>61328.525000000001</v>
      </c>
    </row>
    <row r="5314" spans="1:8" hidden="1">
      <c r="A5314" s="38" t="s">
        <v>9</v>
      </c>
      <c r="B5314" s="31">
        <v>2003</v>
      </c>
      <c r="C5314" s="31">
        <v>66</v>
      </c>
      <c r="D5314" s="31">
        <v>2.828431E-2</v>
      </c>
      <c r="E5314" s="31">
        <v>2.7889879999999999E-2</v>
      </c>
      <c r="F5314" s="31">
        <v>0.97211011999999997</v>
      </c>
      <c r="G5314" s="31">
        <v>60534.180999999997</v>
      </c>
      <c r="H5314" s="31">
        <v>59690.035000000003</v>
      </c>
    </row>
    <row r="5315" spans="1:8" hidden="1">
      <c r="A5315" s="38" t="s">
        <v>9</v>
      </c>
      <c r="B5315" s="31">
        <v>2003</v>
      </c>
      <c r="C5315" s="31">
        <v>67</v>
      </c>
      <c r="D5315" s="31">
        <v>3.093562E-2</v>
      </c>
      <c r="E5315" s="31">
        <v>3.0464399999999999E-2</v>
      </c>
      <c r="F5315" s="31">
        <v>0.96953560000000005</v>
      </c>
      <c r="G5315" s="31">
        <v>58845.89</v>
      </c>
      <c r="H5315" s="31">
        <v>57949.536999999997</v>
      </c>
    </row>
    <row r="5316" spans="1:8" hidden="1">
      <c r="A5316" s="38" t="s">
        <v>9</v>
      </c>
      <c r="B5316" s="31">
        <v>2003</v>
      </c>
      <c r="C5316" s="31">
        <v>68</v>
      </c>
      <c r="D5316" s="31">
        <v>3.3932009999999999E-2</v>
      </c>
      <c r="E5316" s="31">
        <v>3.3365930000000002E-2</v>
      </c>
      <c r="F5316" s="31">
        <v>0.96663407000000001</v>
      </c>
      <c r="G5316" s="31">
        <v>57053.184999999998</v>
      </c>
      <c r="H5316" s="31">
        <v>56101.368000000002</v>
      </c>
    </row>
    <row r="5317" spans="1:8" hidden="1">
      <c r="A5317" s="38" t="s">
        <v>9</v>
      </c>
      <c r="B5317" s="31">
        <v>2003</v>
      </c>
      <c r="C5317" s="31">
        <v>69</v>
      </c>
      <c r="D5317" s="31">
        <v>3.7326680000000001E-2</v>
      </c>
      <c r="E5317" s="31">
        <v>3.6642800000000003E-2</v>
      </c>
      <c r="F5317" s="31">
        <v>0.96335720000000002</v>
      </c>
      <c r="G5317" s="31">
        <v>55149.552000000003</v>
      </c>
      <c r="H5317" s="31">
        <v>54139.135000000002</v>
      </c>
    </row>
    <row r="5318" spans="1:8" hidden="1">
      <c r="A5318" s="38" t="s">
        <v>9</v>
      </c>
      <c r="B5318" s="31">
        <v>2003</v>
      </c>
      <c r="C5318" s="31">
        <v>70</v>
      </c>
      <c r="D5318" s="31">
        <v>4.1153149999999999E-2</v>
      </c>
      <c r="E5318" s="31">
        <v>4.032343E-2</v>
      </c>
      <c r="F5318" s="31">
        <v>0.95967656999999995</v>
      </c>
      <c r="G5318" s="31">
        <v>53128.718000000001</v>
      </c>
      <c r="H5318" s="31">
        <v>52057.552000000003</v>
      </c>
    </row>
    <row r="5319" spans="1:8" hidden="1">
      <c r="A5319" s="38" t="s">
        <v>9</v>
      </c>
      <c r="B5319" s="31">
        <v>2003</v>
      </c>
      <c r="C5319" s="31">
        <v>71</v>
      </c>
      <c r="D5319" s="31">
        <v>4.5403550000000001E-2</v>
      </c>
      <c r="E5319" s="31">
        <v>4.4395690000000002E-2</v>
      </c>
      <c r="F5319" s="31">
        <v>0.95560431000000001</v>
      </c>
      <c r="G5319" s="31">
        <v>50986.385999999999</v>
      </c>
      <c r="H5319" s="31">
        <v>49854.597999999998</v>
      </c>
    </row>
    <row r="5320" spans="1:8" hidden="1">
      <c r="A5320" s="38" t="s">
        <v>9</v>
      </c>
      <c r="B5320" s="31">
        <v>2003</v>
      </c>
      <c r="C5320" s="31">
        <v>72</v>
      </c>
      <c r="D5320" s="31">
        <v>5.0062519999999999E-2</v>
      </c>
      <c r="E5320" s="31">
        <v>4.8840000000000001E-2</v>
      </c>
      <c r="F5320" s="31">
        <v>0.95116000000000001</v>
      </c>
      <c r="G5320" s="31">
        <v>48722.811000000002</v>
      </c>
      <c r="H5320" s="31">
        <v>47533</v>
      </c>
    </row>
    <row r="5321" spans="1:8" hidden="1">
      <c r="A5321" s="38" t="s">
        <v>9</v>
      </c>
      <c r="B5321" s="31">
        <v>2003</v>
      </c>
      <c r="C5321" s="31">
        <v>73</v>
      </c>
      <c r="D5321" s="31">
        <v>5.5125130000000001E-2</v>
      </c>
      <c r="E5321" s="31">
        <v>5.36465E-2</v>
      </c>
      <c r="F5321" s="31">
        <v>0.94635349999999996</v>
      </c>
      <c r="G5321" s="31">
        <v>46343.188999999998</v>
      </c>
      <c r="H5321" s="31">
        <v>45100.114000000001</v>
      </c>
    </row>
    <row r="5322" spans="1:8" hidden="1">
      <c r="A5322" s="38" t="s">
        <v>9</v>
      </c>
      <c r="B5322" s="31">
        <v>2003</v>
      </c>
      <c r="C5322" s="31">
        <v>74</v>
      </c>
      <c r="D5322" s="31">
        <v>6.0613710000000001E-2</v>
      </c>
      <c r="E5322" s="31">
        <v>5.8830739999999999E-2</v>
      </c>
      <c r="F5322" s="31">
        <v>0.94116926000000001</v>
      </c>
      <c r="G5322" s="31">
        <v>43857.038999999997</v>
      </c>
      <c r="H5322" s="31">
        <v>42566.968000000001</v>
      </c>
    </row>
    <row r="5323" spans="1:8" hidden="1">
      <c r="A5323" s="38" t="s">
        <v>9</v>
      </c>
      <c r="B5323" s="31">
        <v>2003</v>
      </c>
      <c r="C5323" s="31">
        <v>75</v>
      </c>
      <c r="D5323" s="31">
        <v>6.6587419999999994E-2</v>
      </c>
      <c r="E5323" s="31">
        <v>6.4441910000000005E-2</v>
      </c>
      <c r="F5323" s="31">
        <v>0.93555809000000001</v>
      </c>
      <c r="G5323" s="31">
        <v>41276.896999999997</v>
      </c>
      <c r="H5323" s="31">
        <v>39946.915999999997</v>
      </c>
    </row>
    <row r="5324" spans="1:8" hidden="1">
      <c r="A5324" s="38" t="s">
        <v>9</v>
      </c>
      <c r="B5324" s="31">
        <v>2003</v>
      </c>
      <c r="C5324" s="31">
        <v>76</v>
      </c>
      <c r="D5324" s="31">
        <v>7.3138590000000003E-2</v>
      </c>
      <c r="E5324" s="31">
        <v>7.0558319999999994E-2</v>
      </c>
      <c r="F5324" s="31">
        <v>0.92944168000000005</v>
      </c>
      <c r="G5324" s="31">
        <v>38616.934999999998</v>
      </c>
      <c r="H5324" s="31">
        <v>37254.561999999998</v>
      </c>
    </row>
    <row r="5325" spans="1:8" hidden="1">
      <c r="A5325" s="38" t="s">
        <v>9</v>
      </c>
      <c r="B5325" s="31">
        <v>2003</v>
      </c>
      <c r="C5325" s="31">
        <v>77</v>
      </c>
      <c r="D5325" s="31">
        <v>8.0445939999999994E-2</v>
      </c>
      <c r="E5325" s="31">
        <v>7.7335280000000006E-2</v>
      </c>
      <c r="F5325" s="31">
        <v>0.92266471999999999</v>
      </c>
      <c r="G5325" s="31">
        <v>35892.188999999998</v>
      </c>
      <c r="H5325" s="31">
        <v>34504.322999999997</v>
      </c>
    </row>
    <row r="5326" spans="1:8" hidden="1">
      <c r="A5326" s="38" t="s">
        <v>9</v>
      </c>
      <c r="B5326" s="31">
        <v>2003</v>
      </c>
      <c r="C5326" s="31">
        <v>78</v>
      </c>
      <c r="D5326" s="31">
        <v>8.8655390000000001E-2</v>
      </c>
      <c r="E5326" s="31">
        <v>8.4892309999999999E-2</v>
      </c>
      <c r="F5326" s="31">
        <v>0.91510769000000003</v>
      </c>
      <c r="G5326" s="31">
        <v>33116.455999999998</v>
      </c>
      <c r="H5326" s="31">
        <v>31710.79</v>
      </c>
    </row>
    <row r="5327" spans="1:8" hidden="1">
      <c r="A5327" s="38" t="s">
        <v>9</v>
      </c>
      <c r="B5327" s="31">
        <v>2003</v>
      </c>
      <c r="C5327" s="31">
        <v>79</v>
      </c>
      <c r="D5327" s="31">
        <v>9.7812460000000004E-2</v>
      </c>
      <c r="E5327" s="31">
        <v>9.3251860000000006E-2</v>
      </c>
      <c r="F5327" s="31">
        <v>0.90674814000000004</v>
      </c>
      <c r="G5327" s="31">
        <v>30305.124</v>
      </c>
      <c r="H5327" s="31">
        <v>28892.118999999999</v>
      </c>
    </row>
    <row r="5328" spans="1:8" hidden="1">
      <c r="A5328" s="38" t="s">
        <v>9</v>
      </c>
      <c r="B5328" s="31">
        <v>2003</v>
      </c>
      <c r="C5328" s="31">
        <v>80</v>
      </c>
      <c r="D5328" s="31">
        <v>0.10796079</v>
      </c>
      <c r="E5328" s="31">
        <v>0.10243149999999999</v>
      </c>
      <c r="F5328" s="31">
        <v>0.89756849999999999</v>
      </c>
      <c r="G5328" s="31">
        <v>27479.115000000002</v>
      </c>
      <c r="H5328" s="31">
        <v>26071.751</v>
      </c>
    </row>
    <row r="5329" spans="1:8" hidden="1">
      <c r="A5329" s="38" t="s">
        <v>9</v>
      </c>
      <c r="B5329" s="31">
        <v>2003</v>
      </c>
      <c r="C5329" s="31">
        <v>81</v>
      </c>
      <c r="D5329" s="31">
        <v>0.11904357</v>
      </c>
      <c r="E5329" s="31">
        <v>0.11235594</v>
      </c>
      <c r="F5329" s="31">
        <v>0.88764405999999996</v>
      </c>
      <c r="G5329" s="31">
        <v>24664.387999999999</v>
      </c>
      <c r="H5329" s="31">
        <v>23278.793000000001</v>
      </c>
    </row>
    <row r="5330" spans="1:8" hidden="1">
      <c r="A5330" s="38" t="s">
        <v>9</v>
      </c>
      <c r="B5330" s="31">
        <v>2003</v>
      </c>
      <c r="C5330" s="31">
        <v>82</v>
      </c>
      <c r="D5330" s="31">
        <v>0.13097533</v>
      </c>
      <c r="E5330" s="31">
        <v>0.12292524000000001</v>
      </c>
      <c r="F5330" s="31">
        <v>0.87707475999999995</v>
      </c>
      <c r="G5330" s="31">
        <v>21893.197</v>
      </c>
      <c r="H5330" s="31">
        <v>20547.583999999999</v>
      </c>
    </row>
    <row r="5331" spans="1:8" hidden="1">
      <c r="A5331" s="38" t="s">
        <v>9</v>
      </c>
      <c r="B5331" s="31">
        <v>2003</v>
      </c>
      <c r="C5331" s="31">
        <v>83</v>
      </c>
      <c r="D5331" s="31">
        <v>0.14373463</v>
      </c>
      <c r="E5331" s="31">
        <v>0.13409741</v>
      </c>
      <c r="F5331" s="31">
        <v>0.86590259000000003</v>
      </c>
      <c r="G5331" s="31">
        <v>19201.971000000001</v>
      </c>
      <c r="H5331" s="31">
        <v>17914.503000000001</v>
      </c>
    </row>
    <row r="5332" spans="1:8" hidden="1">
      <c r="A5332" s="38" t="s">
        <v>9</v>
      </c>
      <c r="B5332" s="31">
        <v>2003</v>
      </c>
      <c r="C5332" s="31">
        <v>84</v>
      </c>
      <c r="D5332" s="31">
        <v>0.1573167</v>
      </c>
      <c r="E5332" s="31">
        <v>0.14584479</v>
      </c>
      <c r="F5332" s="31">
        <v>0.85415521000000005</v>
      </c>
      <c r="G5332" s="31">
        <v>16627.036</v>
      </c>
      <c r="H5332" s="31">
        <v>15414.553</v>
      </c>
    </row>
    <row r="5333" spans="1:8" hidden="1">
      <c r="A5333" s="38" t="s">
        <v>9</v>
      </c>
      <c r="B5333" s="31">
        <v>2003</v>
      </c>
      <c r="C5333" s="31">
        <v>85</v>
      </c>
      <c r="D5333" s="31">
        <v>0.17179164999999999</v>
      </c>
      <c r="E5333" s="31">
        <v>0.1582027</v>
      </c>
      <c r="F5333" s="31">
        <v>0.84179729999999997</v>
      </c>
      <c r="G5333" s="31">
        <v>14202.07</v>
      </c>
      <c r="H5333" s="31">
        <v>13078.666999999999</v>
      </c>
    </row>
    <row r="5334" spans="1:8" hidden="1">
      <c r="A5334" s="38" t="s">
        <v>9</v>
      </c>
      <c r="B5334" s="31">
        <v>2003</v>
      </c>
      <c r="C5334" s="31">
        <v>86</v>
      </c>
      <c r="D5334" s="31">
        <v>0.18727597000000001</v>
      </c>
      <c r="E5334" s="31">
        <v>0.17124128</v>
      </c>
      <c r="F5334" s="31">
        <v>0.82875871999999995</v>
      </c>
      <c r="G5334" s="31">
        <v>11955.263999999999</v>
      </c>
      <c r="H5334" s="31">
        <v>10931.646000000001</v>
      </c>
    </row>
    <row r="5335" spans="1:8" hidden="1">
      <c r="A5335" s="38" t="s">
        <v>9</v>
      </c>
      <c r="B5335" s="31">
        <v>2003</v>
      </c>
      <c r="C5335" s="31">
        <v>87</v>
      </c>
      <c r="D5335" s="31">
        <v>0.20391966</v>
      </c>
      <c r="E5335" s="31">
        <v>0.18505181000000001</v>
      </c>
      <c r="F5335" s="31">
        <v>0.81494818999999996</v>
      </c>
      <c r="G5335" s="31">
        <v>9908.0290000000005</v>
      </c>
      <c r="H5335" s="31">
        <v>8991.2800000000007</v>
      </c>
    </row>
    <row r="5336" spans="1:8" hidden="1">
      <c r="A5336" s="38" t="s">
        <v>9</v>
      </c>
      <c r="B5336" s="31">
        <v>2003</v>
      </c>
      <c r="C5336" s="31">
        <v>88</v>
      </c>
      <c r="D5336" s="31">
        <v>0.22190177</v>
      </c>
      <c r="E5336" s="31">
        <v>0.19974040000000001</v>
      </c>
      <c r="F5336" s="31">
        <v>0.80025959999999996</v>
      </c>
      <c r="G5336" s="31">
        <v>8074.53</v>
      </c>
      <c r="H5336" s="31">
        <v>7268.125</v>
      </c>
    </row>
    <row r="5337" spans="1:8" hidden="1">
      <c r="A5337" s="38" t="s">
        <v>9</v>
      </c>
      <c r="B5337" s="31">
        <v>2003</v>
      </c>
      <c r="C5337" s="31">
        <v>89</v>
      </c>
      <c r="D5337" s="31">
        <v>0.24128917</v>
      </c>
      <c r="E5337" s="31">
        <v>0.21531284000000001</v>
      </c>
      <c r="F5337" s="31">
        <v>0.78468716000000005</v>
      </c>
      <c r="G5337" s="31">
        <v>6461.72</v>
      </c>
      <c r="H5337" s="31">
        <v>5766.0749999999998</v>
      </c>
    </row>
    <row r="5338" spans="1:8" hidden="1">
      <c r="A5338" s="38" t="s">
        <v>9</v>
      </c>
      <c r="B5338" s="31">
        <v>2003</v>
      </c>
      <c r="C5338" s="31">
        <v>90</v>
      </c>
      <c r="D5338" s="31">
        <v>0.26214716999999998</v>
      </c>
      <c r="E5338" s="31">
        <v>0.23176844999999999</v>
      </c>
      <c r="F5338" s="31">
        <v>0.76823154999999999</v>
      </c>
      <c r="G5338" s="31">
        <v>5070.4290000000001</v>
      </c>
      <c r="H5338" s="31">
        <v>4482.8459999999995</v>
      </c>
    </row>
    <row r="5339" spans="1:8" hidden="1">
      <c r="A5339" s="38" t="s">
        <v>9</v>
      </c>
      <c r="B5339" s="31">
        <v>2003</v>
      </c>
      <c r="C5339" s="31">
        <v>91</v>
      </c>
      <c r="D5339" s="31">
        <v>0.28461955999999999</v>
      </c>
      <c r="E5339" s="31">
        <v>0.24916145000000001</v>
      </c>
      <c r="F5339" s="31">
        <v>0.75083854999999999</v>
      </c>
      <c r="G5339" s="31">
        <v>3895.2640000000001</v>
      </c>
      <c r="H5339" s="31">
        <v>3409.989</v>
      </c>
    </row>
    <row r="5340" spans="1:8" hidden="1">
      <c r="A5340" s="38" t="s">
        <v>9</v>
      </c>
      <c r="B5340" s="31">
        <v>2003</v>
      </c>
      <c r="C5340" s="31">
        <v>92</v>
      </c>
      <c r="D5340" s="31">
        <v>0.30875984000000001</v>
      </c>
      <c r="E5340" s="31">
        <v>0.26746813000000003</v>
      </c>
      <c r="F5340" s="31">
        <v>0.73253186999999997</v>
      </c>
      <c r="G5340" s="31">
        <v>2924.7139999999999</v>
      </c>
      <c r="H5340" s="31">
        <v>2533.58</v>
      </c>
    </row>
    <row r="5341" spans="1:8" hidden="1">
      <c r="A5341" s="38" t="s">
        <v>9</v>
      </c>
      <c r="B5341" s="31">
        <v>2003</v>
      </c>
      <c r="C5341" s="31">
        <v>93</v>
      </c>
      <c r="D5341" s="31">
        <v>0.33464437000000002</v>
      </c>
      <c r="E5341" s="31">
        <v>0.28667695999999998</v>
      </c>
      <c r="F5341" s="31">
        <v>0.71332304000000002</v>
      </c>
      <c r="G5341" s="31">
        <v>2142.4459999999999</v>
      </c>
      <c r="H5341" s="31">
        <v>1835.3510000000001</v>
      </c>
    </row>
    <row r="5342" spans="1:8" hidden="1">
      <c r="A5342" s="38" t="s">
        <v>9</v>
      </c>
      <c r="B5342" s="31">
        <v>2003</v>
      </c>
      <c r="C5342" s="31">
        <v>94</v>
      </c>
      <c r="D5342" s="31">
        <v>0.36222233999999998</v>
      </c>
      <c r="E5342" s="31">
        <v>0.30667928999999999</v>
      </c>
      <c r="F5342" s="31">
        <v>0.69332070999999995</v>
      </c>
      <c r="G5342" s="31">
        <v>1528.2560000000001</v>
      </c>
      <c r="H5342" s="31">
        <v>1293.914</v>
      </c>
    </row>
    <row r="5343" spans="1:8" hidden="1">
      <c r="A5343" s="38" t="s">
        <v>9</v>
      </c>
      <c r="B5343" s="31">
        <v>2003</v>
      </c>
      <c r="C5343" s="31">
        <v>95</v>
      </c>
      <c r="D5343" s="31">
        <v>0.39112010000000003</v>
      </c>
      <c r="E5343" s="31">
        <v>0.32714384000000002</v>
      </c>
      <c r="F5343" s="31">
        <v>0.67285616000000004</v>
      </c>
      <c r="G5343" s="31">
        <v>1059.5719999999999</v>
      </c>
      <c r="H5343" s="31">
        <v>886.25599999999997</v>
      </c>
    </row>
    <row r="5344" spans="1:8" hidden="1">
      <c r="A5344" s="38" t="s">
        <v>9</v>
      </c>
      <c r="B5344" s="31">
        <v>2003</v>
      </c>
      <c r="C5344" s="31">
        <v>96</v>
      </c>
      <c r="D5344" s="31">
        <v>0.42069995999999998</v>
      </c>
      <c r="E5344" s="31">
        <v>0.34758538999999999</v>
      </c>
      <c r="F5344" s="31">
        <v>0.65241461000000001</v>
      </c>
      <c r="G5344" s="31">
        <v>712.93899999999996</v>
      </c>
      <c r="H5344" s="31">
        <v>589.03599999999994</v>
      </c>
    </row>
    <row r="5345" spans="1:8" hidden="1">
      <c r="A5345" s="38" t="s">
        <v>9</v>
      </c>
      <c r="B5345" s="31">
        <v>2003</v>
      </c>
      <c r="C5345" s="31">
        <v>97</v>
      </c>
      <c r="D5345" s="31">
        <v>0.45029361000000001</v>
      </c>
      <c r="E5345" s="31">
        <v>0.36754257000000001</v>
      </c>
      <c r="F5345" s="31">
        <v>0.63245742999999999</v>
      </c>
      <c r="G5345" s="31">
        <v>465.13200000000001</v>
      </c>
      <c r="H5345" s="31">
        <v>379.654</v>
      </c>
    </row>
    <row r="5346" spans="1:8" hidden="1">
      <c r="A5346" s="38" t="s">
        <v>9</v>
      </c>
      <c r="B5346" s="31">
        <v>2003</v>
      </c>
      <c r="C5346" s="31">
        <v>98</v>
      </c>
      <c r="D5346" s="31">
        <v>0.47925728000000001</v>
      </c>
      <c r="E5346" s="31">
        <v>0.38661359000000001</v>
      </c>
      <c r="F5346" s="31">
        <v>0.61338641000000005</v>
      </c>
      <c r="G5346" s="31">
        <v>294.17599999999999</v>
      </c>
      <c r="H5346" s="31">
        <v>237.31</v>
      </c>
    </row>
    <row r="5347" spans="1:8" hidden="1">
      <c r="A5347" s="38" t="s">
        <v>9</v>
      </c>
      <c r="B5347" s="31">
        <v>2003</v>
      </c>
      <c r="C5347" s="31">
        <v>99</v>
      </c>
      <c r="D5347" s="31">
        <v>0.50734796000000004</v>
      </c>
      <c r="E5347" s="31">
        <v>0.40468891000000001</v>
      </c>
      <c r="F5347" s="31">
        <v>0.59531109000000004</v>
      </c>
      <c r="G5347" s="31">
        <v>180.44399999999999</v>
      </c>
      <c r="H5347" s="31">
        <v>143.93199999999999</v>
      </c>
    </row>
    <row r="5348" spans="1:8" hidden="1">
      <c r="A5348" s="38" t="s">
        <v>9</v>
      </c>
      <c r="B5348" s="31">
        <v>2004</v>
      </c>
      <c r="C5348" s="31">
        <v>1</v>
      </c>
      <c r="D5348" s="31">
        <v>4.4222300000000001E-3</v>
      </c>
      <c r="E5348" s="31">
        <v>4.4124699999999999E-3</v>
      </c>
      <c r="F5348" s="31">
        <v>0.99558753</v>
      </c>
      <c r="G5348" s="31">
        <v>94474.093999999997</v>
      </c>
      <c r="H5348" s="31">
        <v>94265.661999999997</v>
      </c>
    </row>
    <row r="5349" spans="1:8" hidden="1">
      <c r="A5349" s="38" t="s">
        <v>9</v>
      </c>
      <c r="B5349" s="31">
        <v>2004</v>
      </c>
      <c r="C5349" s="31">
        <v>2</v>
      </c>
      <c r="D5349" s="31">
        <v>4.2393400000000003E-3</v>
      </c>
      <c r="E5349" s="31">
        <v>4.2303799999999997E-3</v>
      </c>
      <c r="F5349" s="31">
        <v>0.99576962000000002</v>
      </c>
      <c r="G5349" s="31">
        <v>94057.229000000007</v>
      </c>
      <c r="H5349" s="31">
        <v>93858.281000000003</v>
      </c>
    </row>
    <row r="5350" spans="1:8" hidden="1">
      <c r="A5350" s="38" t="s">
        <v>9</v>
      </c>
      <c r="B5350" s="31">
        <v>2004</v>
      </c>
      <c r="C5350" s="31">
        <v>3</v>
      </c>
      <c r="D5350" s="31">
        <v>4.0428499999999997E-3</v>
      </c>
      <c r="E5350" s="31">
        <v>4.0346999999999996E-3</v>
      </c>
      <c r="F5350" s="31">
        <v>0.99596530000000005</v>
      </c>
      <c r="G5350" s="31">
        <v>93659.331999999995</v>
      </c>
      <c r="H5350" s="31">
        <v>93470.388000000006</v>
      </c>
    </row>
    <row r="5351" spans="1:8" hidden="1">
      <c r="A5351" s="38" t="s">
        <v>9</v>
      </c>
      <c r="B5351" s="31">
        <v>2004</v>
      </c>
      <c r="C5351" s="31">
        <v>4</v>
      </c>
      <c r="D5351" s="31">
        <v>3.8108500000000002E-3</v>
      </c>
      <c r="E5351" s="31">
        <v>3.8036099999999998E-3</v>
      </c>
      <c r="F5351" s="31">
        <v>0.99619639000000004</v>
      </c>
      <c r="G5351" s="31">
        <v>93281.445000000007</v>
      </c>
      <c r="H5351" s="31">
        <v>93104.042000000001</v>
      </c>
    </row>
    <row r="5352" spans="1:8" hidden="1">
      <c r="A5352" s="38" t="s">
        <v>9</v>
      </c>
      <c r="B5352" s="31">
        <v>2004</v>
      </c>
      <c r="C5352" s="31">
        <v>5</v>
      </c>
      <c r="D5352" s="31">
        <v>3.52777E-3</v>
      </c>
      <c r="E5352" s="31">
        <v>3.52156E-3</v>
      </c>
      <c r="F5352" s="31">
        <v>0.99647843999999997</v>
      </c>
      <c r="G5352" s="31">
        <v>92926.638999999996</v>
      </c>
      <c r="H5352" s="31">
        <v>92763.014999999999</v>
      </c>
    </row>
    <row r="5353" spans="1:8" hidden="1">
      <c r="A5353" s="38" t="s">
        <v>9</v>
      </c>
      <c r="B5353" s="31">
        <v>2004</v>
      </c>
      <c r="C5353" s="31">
        <v>6</v>
      </c>
      <c r="D5353" s="31">
        <v>3.18973E-3</v>
      </c>
      <c r="E5353" s="31">
        <v>3.1846499999999998E-3</v>
      </c>
      <c r="F5353" s="31">
        <v>0.99681534999999999</v>
      </c>
      <c r="G5353" s="31">
        <v>92599.392000000007</v>
      </c>
      <c r="H5353" s="31">
        <v>92451.942999999999</v>
      </c>
    </row>
    <row r="5354" spans="1:8" hidden="1">
      <c r="A5354" s="38" t="s">
        <v>9</v>
      </c>
      <c r="B5354" s="31">
        <v>2004</v>
      </c>
      <c r="C5354" s="31">
        <v>7</v>
      </c>
      <c r="D5354" s="31">
        <v>2.8136099999999998E-3</v>
      </c>
      <c r="E5354" s="31">
        <v>2.8096599999999998E-3</v>
      </c>
      <c r="F5354" s="31">
        <v>0.99719033999999995</v>
      </c>
      <c r="G5354" s="31">
        <v>92304.494999999995</v>
      </c>
      <c r="H5354" s="31">
        <v>92174.823000000004</v>
      </c>
    </row>
    <row r="5355" spans="1:8" hidden="1">
      <c r="A5355" s="38" t="s">
        <v>9</v>
      </c>
      <c r="B5355" s="31">
        <v>2004</v>
      </c>
      <c r="C5355" s="31">
        <v>8</v>
      </c>
      <c r="D5355" s="31">
        <v>2.4417699999999998E-3</v>
      </c>
      <c r="E5355" s="31">
        <v>2.4387900000000001E-3</v>
      </c>
      <c r="F5355" s="31">
        <v>0.99756120999999998</v>
      </c>
      <c r="G5355" s="31">
        <v>92045.150999999998</v>
      </c>
      <c r="H5355" s="31">
        <v>91932.910999999993</v>
      </c>
    </row>
    <row r="5356" spans="1:8" hidden="1">
      <c r="A5356" s="38" t="s">
        <v>9</v>
      </c>
      <c r="B5356" s="31">
        <v>2004</v>
      </c>
      <c r="C5356" s="31">
        <v>9</v>
      </c>
      <c r="D5356" s="31">
        <v>2.1104800000000001E-3</v>
      </c>
      <c r="E5356" s="31">
        <v>2.1082499999999999E-3</v>
      </c>
      <c r="F5356" s="31">
        <v>0.99789174999999997</v>
      </c>
      <c r="G5356" s="31">
        <v>91820.672000000006</v>
      </c>
      <c r="H5356" s="31">
        <v>91723.880999999994</v>
      </c>
    </row>
    <row r="5357" spans="1:8" hidden="1">
      <c r="A5357" s="38" t="s">
        <v>9</v>
      </c>
      <c r="B5357" s="31">
        <v>2004</v>
      </c>
      <c r="C5357" s="31">
        <v>10</v>
      </c>
      <c r="D5357" s="31">
        <v>1.8538300000000001E-3</v>
      </c>
      <c r="E5357" s="31">
        <v>1.8521099999999999E-3</v>
      </c>
      <c r="F5357" s="31">
        <v>0.99814789000000004</v>
      </c>
      <c r="G5357" s="31">
        <v>91627.09</v>
      </c>
      <c r="H5357" s="31">
        <v>91542.239000000001</v>
      </c>
    </row>
    <row r="5358" spans="1:8" hidden="1">
      <c r="A5358" s="38" t="s">
        <v>9</v>
      </c>
      <c r="B5358" s="31">
        <v>2004</v>
      </c>
      <c r="C5358" s="31">
        <v>11</v>
      </c>
      <c r="D5358" s="31">
        <v>1.6875E-3</v>
      </c>
      <c r="E5358" s="31">
        <v>1.68607E-3</v>
      </c>
      <c r="F5358" s="31">
        <v>0.99831393000000002</v>
      </c>
      <c r="G5358" s="31">
        <v>91457.387000000002</v>
      </c>
      <c r="H5358" s="31">
        <v>91380.285000000003</v>
      </c>
    </row>
    <row r="5359" spans="1:8" hidden="1">
      <c r="A5359" s="38" t="s">
        <v>9</v>
      </c>
      <c r="B5359" s="31">
        <v>2004</v>
      </c>
      <c r="C5359" s="31">
        <v>12</v>
      </c>
      <c r="D5359" s="31">
        <v>1.6123000000000001E-3</v>
      </c>
      <c r="E5359" s="31">
        <v>1.611E-3</v>
      </c>
      <c r="F5359" s="31">
        <v>0.99838899999999997</v>
      </c>
      <c r="G5359" s="31">
        <v>91303.183000000005</v>
      </c>
      <c r="H5359" s="31">
        <v>91229.638000000006</v>
      </c>
    </row>
    <row r="5360" spans="1:8" hidden="1">
      <c r="A5360" s="38" t="s">
        <v>9</v>
      </c>
      <c r="B5360" s="31">
        <v>2004</v>
      </c>
      <c r="C5360" s="31">
        <v>13</v>
      </c>
      <c r="D5360" s="31">
        <v>1.6288100000000001E-3</v>
      </c>
      <c r="E5360" s="31">
        <v>1.6274900000000001E-3</v>
      </c>
      <c r="F5360" s="31">
        <v>0.99837251000000005</v>
      </c>
      <c r="G5360" s="31">
        <v>91156.092999999993</v>
      </c>
      <c r="H5360" s="31">
        <v>91081.915999999997</v>
      </c>
    </row>
    <row r="5361" spans="1:8" hidden="1">
      <c r="A5361" s="38" t="s">
        <v>9</v>
      </c>
      <c r="B5361" s="31">
        <v>2004</v>
      </c>
      <c r="C5361" s="31">
        <v>14</v>
      </c>
      <c r="D5361" s="31">
        <v>1.7285200000000001E-3</v>
      </c>
      <c r="E5361" s="31">
        <v>1.7270300000000001E-3</v>
      </c>
      <c r="F5361" s="31">
        <v>0.99827297000000004</v>
      </c>
      <c r="G5361" s="31">
        <v>91007.737999999998</v>
      </c>
      <c r="H5361" s="31">
        <v>90929.150999999998</v>
      </c>
    </row>
    <row r="5362" spans="1:8" hidden="1">
      <c r="A5362" s="38" t="s">
        <v>9</v>
      </c>
      <c r="B5362" s="31">
        <v>2004</v>
      </c>
      <c r="C5362" s="31">
        <v>15</v>
      </c>
      <c r="D5362" s="31">
        <v>1.9049900000000001E-3</v>
      </c>
      <c r="E5362" s="31">
        <v>1.90318E-3</v>
      </c>
      <c r="F5362" s="31">
        <v>0.99809682</v>
      </c>
      <c r="G5362" s="31">
        <v>90850.565000000002</v>
      </c>
      <c r="H5362" s="31">
        <v>90764.111999999994</v>
      </c>
    </row>
    <row r="5363" spans="1:8" hidden="1">
      <c r="A5363" s="38" t="s">
        <v>9</v>
      </c>
      <c r="B5363" s="31">
        <v>2004</v>
      </c>
      <c r="C5363" s="31">
        <v>16</v>
      </c>
      <c r="D5363" s="31">
        <v>2.1400500000000001E-3</v>
      </c>
      <c r="E5363" s="31">
        <v>2.1377700000000002E-3</v>
      </c>
      <c r="F5363" s="31">
        <v>0.99786222999999996</v>
      </c>
      <c r="G5363" s="31">
        <v>90677.66</v>
      </c>
      <c r="H5363" s="31">
        <v>90580.736000000004</v>
      </c>
    </row>
    <row r="5364" spans="1:8" hidden="1">
      <c r="A5364" s="38" t="s">
        <v>9</v>
      </c>
      <c r="B5364" s="31">
        <v>2004</v>
      </c>
      <c r="C5364" s="31">
        <v>17</v>
      </c>
      <c r="D5364" s="31">
        <v>2.4051400000000001E-3</v>
      </c>
      <c r="E5364" s="31">
        <v>2.4022499999999999E-3</v>
      </c>
      <c r="F5364" s="31">
        <v>0.99759774999999995</v>
      </c>
      <c r="G5364" s="31">
        <v>90483.812000000005</v>
      </c>
      <c r="H5364" s="31">
        <v>90375.13</v>
      </c>
    </row>
    <row r="5365" spans="1:8" hidden="1">
      <c r="A5365" s="38" t="s">
        <v>9</v>
      </c>
      <c r="B5365" s="31">
        <v>2004</v>
      </c>
      <c r="C5365" s="31">
        <v>18</v>
      </c>
      <c r="D5365" s="31">
        <v>2.67045E-3</v>
      </c>
      <c r="E5365" s="31">
        <v>2.6668899999999999E-3</v>
      </c>
      <c r="F5365" s="31">
        <v>0.99733311000000002</v>
      </c>
      <c r="G5365" s="31">
        <v>90266.447</v>
      </c>
      <c r="H5365" s="31">
        <v>90146.081999999995</v>
      </c>
    </row>
    <row r="5366" spans="1:8" hidden="1">
      <c r="A5366" s="38" t="s">
        <v>9</v>
      </c>
      <c r="B5366" s="31">
        <v>2004</v>
      </c>
      <c r="C5366" s="31">
        <v>19</v>
      </c>
      <c r="D5366" s="31">
        <v>2.9028299999999999E-3</v>
      </c>
      <c r="E5366" s="31">
        <v>2.8986200000000002E-3</v>
      </c>
      <c r="F5366" s="31">
        <v>0.99710138000000004</v>
      </c>
      <c r="G5366" s="31">
        <v>90025.717000000004</v>
      </c>
      <c r="H5366" s="31">
        <v>89895.240999999995</v>
      </c>
    </row>
    <row r="5367" spans="1:8" hidden="1">
      <c r="A5367" s="38" t="s">
        <v>9</v>
      </c>
      <c r="B5367" s="31">
        <v>2004</v>
      </c>
      <c r="C5367" s="31">
        <v>20</v>
      </c>
      <c r="D5367" s="31">
        <v>3.0879499999999999E-3</v>
      </c>
      <c r="E5367" s="31">
        <v>3.08319E-3</v>
      </c>
      <c r="F5367" s="31">
        <v>0.99691680999999999</v>
      </c>
      <c r="G5367" s="31">
        <v>89764.766000000003</v>
      </c>
      <c r="H5367" s="31">
        <v>89626.384999999995</v>
      </c>
    </row>
    <row r="5368" spans="1:8" hidden="1">
      <c r="A5368" s="38" t="s">
        <v>9</v>
      </c>
      <c r="B5368" s="31">
        <v>2004</v>
      </c>
      <c r="C5368" s="31">
        <v>21</v>
      </c>
      <c r="D5368" s="31">
        <v>3.22215E-3</v>
      </c>
      <c r="E5368" s="31">
        <v>3.21696E-3</v>
      </c>
      <c r="F5368" s="31">
        <v>0.99678303999999995</v>
      </c>
      <c r="G5368" s="31">
        <v>89488.004000000001</v>
      </c>
      <c r="H5368" s="31">
        <v>89344.063999999998</v>
      </c>
    </row>
    <row r="5369" spans="1:8" hidden="1">
      <c r="A5369" s="38" t="s">
        <v>9</v>
      </c>
      <c r="B5369" s="31">
        <v>2004</v>
      </c>
      <c r="C5369" s="31">
        <v>22</v>
      </c>
      <c r="D5369" s="31">
        <v>3.3138299999999998E-3</v>
      </c>
      <c r="E5369" s="31">
        <v>3.3083499999999998E-3</v>
      </c>
      <c r="F5369" s="31">
        <v>0.99669165000000004</v>
      </c>
      <c r="G5369" s="31">
        <v>89200.123999999996</v>
      </c>
      <c r="H5369" s="31">
        <v>89052.572</v>
      </c>
    </row>
    <row r="5370" spans="1:8" hidden="1">
      <c r="A5370" s="38" t="s">
        <v>9</v>
      </c>
      <c r="B5370" s="31">
        <v>2004</v>
      </c>
      <c r="C5370" s="31">
        <v>23</v>
      </c>
      <c r="D5370" s="31">
        <v>3.3774600000000001E-3</v>
      </c>
      <c r="E5370" s="31">
        <v>3.3717600000000001E-3</v>
      </c>
      <c r="F5370" s="31">
        <v>0.99662824000000005</v>
      </c>
      <c r="G5370" s="31">
        <v>88905.019</v>
      </c>
      <c r="H5370" s="31">
        <v>88755.135999999999</v>
      </c>
    </row>
    <row r="5371" spans="1:8" hidden="1">
      <c r="A5371" s="38" t="s">
        <v>9</v>
      </c>
      <c r="B5371" s="31">
        <v>2004</v>
      </c>
      <c r="C5371" s="31">
        <v>24</v>
      </c>
      <c r="D5371" s="31">
        <v>3.4267199999999999E-3</v>
      </c>
      <c r="E5371" s="31">
        <v>3.42086E-3</v>
      </c>
      <c r="F5371" s="31">
        <v>0.99657914000000003</v>
      </c>
      <c r="G5371" s="31">
        <v>88605.251999999993</v>
      </c>
      <c r="H5371" s="31">
        <v>88453.698999999993</v>
      </c>
    </row>
    <row r="5372" spans="1:8" hidden="1">
      <c r="A5372" s="38" t="s">
        <v>9</v>
      </c>
      <c r="B5372" s="31">
        <v>2004</v>
      </c>
      <c r="C5372" s="31">
        <v>25</v>
      </c>
      <c r="D5372" s="31">
        <v>3.4743E-3</v>
      </c>
      <c r="E5372" s="31">
        <v>3.4682699999999999E-3</v>
      </c>
      <c r="F5372" s="31">
        <v>0.99653172999999995</v>
      </c>
      <c r="G5372" s="31">
        <v>88302.145999999993</v>
      </c>
      <c r="H5372" s="31">
        <v>88149.017999999996</v>
      </c>
    </row>
    <row r="5373" spans="1:8" hidden="1">
      <c r="A5373" s="38" t="s">
        <v>9</v>
      </c>
      <c r="B5373" s="31">
        <v>2004</v>
      </c>
      <c r="C5373" s="31">
        <v>26</v>
      </c>
      <c r="D5373" s="31">
        <v>3.52791E-3</v>
      </c>
      <c r="E5373" s="31">
        <v>3.5217E-3</v>
      </c>
      <c r="F5373" s="31">
        <v>0.99647830000000004</v>
      </c>
      <c r="G5373" s="31">
        <v>87995.89</v>
      </c>
      <c r="H5373" s="31">
        <v>87840.942999999999</v>
      </c>
    </row>
    <row r="5374" spans="1:8" hidden="1">
      <c r="A5374" s="38" t="s">
        <v>9</v>
      </c>
      <c r="B5374" s="31">
        <v>2004</v>
      </c>
      <c r="C5374" s="31">
        <v>27</v>
      </c>
      <c r="D5374" s="31">
        <v>3.5891E-3</v>
      </c>
      <c r="E5374" s="31">
        <v>3.58267E-3</v>
      </c>
      <c r="F5374" s="31">
        <v>0.99641732999999999</v>
      </c>
      <c r="G5374" s="31">
        <v>87685.994999999995</v>
      </c>
      <c r="H5374" s="31">
        <v>87528.92</v>
      </c>
    </row>
    <row r="5375" spans="1:8" hidden="1">
      <c r="A5375" s="38" t="s">
        <v>9</v>
      </c>
      <c r="B5375" s="31">
        <v>2004</v>
      </c>
      <c r="C5375" s="31">
        <v>28</v>
      </c>
      <c r="D5375" s="31">
        <v>3.65505E-3</v>
      </c>
      <c r="E5375" s="31">
        <v>3.6483800000000001E-3</v>
      </c>
      <c r="F5375" s="31">
        <v>0.99635161999999999</v>
      </c>
      <c r="G5375" s="31">
        <v>87371.845000000001</v>
      </c>
      <c r="H5375" s="31">
        <v>87212.462</v>
      </c>
    </row>
    <row r="5376" spans="1:8" hidden="1">
      <c r="A5376" s="38" t="s">
        <v>9</v>
      </c>
      <c r="B5376" s="31">
        <v>2004</v>
      </c>
      <c r="C5376" s="31">
        <v>29</v>
      </c>
      <c r="D5376" s="31">
        <v>3.7273499999999999E-3</v>
      </c>
      <c r="E5376" s="31">
        <v>3.7204199999999999E-3</v>
      </c>
      <c r="F5376" s="31">
        <v>0.99627958000000005</v>
      </c>
      <c r="G5376" s="31">
        <v>87053.078999999998</v>
      </c>
      <c r="H5376" s="31">
        <v>86891.142000000007</v>
      </c>
    </row>
    <row r="5377" spans="1:8" hidden="1">
      <c r="A5377" s="38" t="s">
        <v>9</v>
      </c>
      <c r="B5377" s="31">
        <v>2004</v>
      </c>
      <c r="C5377" s="31">
        <v>30</v>
      </c>
      <c r="D5377" s="31">
        <v>3.8024399999999998E-3</v>
      </c>
      <c r="E5377" s="31">
        <v>3.7952300000000001E-3</v>
      </c>
      <c r="F5377" s="31">
        <v>0.99620476999999996</v>
      </c>
      <c r="G5377" s="31">
        <v>86729.205000000002</v>
      </c>
      <c r="H5377" s="31">
        <v>86564.626999999993</v>
      </c>
    </row>
    <row r="5378" spans="1:8" hidden="1">
      <c r="A5378" s="38" t="s">
        <v>9</v>
      </c>
      <c r="B5378" s="31">
        <v>2004</v>
      </c>
      <c r="C5378" s="31">
        <v>31</v>
      </c>
      <c r="D5378" s="31">
        <v>3.8746100000000001E-3</v>
      </c>
      <c r="E5378" s="31">
        <v>3.8671199999999999E-3</v>
      </c>
      <c r="F5378" s="31">
        <v>0.99613288</v>
      </c>
      <c r="G5378" s="31">
        <v>86400.047999999995</v>
      </c>
      <c r="H5378" s="31">
        <v>86232.989000000001</v>
      </c>
    </row>
    <row r="5379" spans="1:8" hidden="1">
      <c r="A5379" s="38" t="s">
        <v>9</v>
      </c>
      <c r="B5379" s="31">
        <v>2004</v>
      </c>
      <c r="C5379" s="31">
        <v>32</v>
      </c>
      <c r="D5379" s="31">
        <v>3.9422399999999996E-3</v>
      </c>
      <c r="E5379" s="31">
        <v>3.9344799999999997E-3</v>
      </c>
      <c r="F5379" s="31">
        <v>0.99606552000000004</v>
      </c>
      <c r="G5379" s="31">
        <v>86065.929000000004</v>
      </c>
      <c r="H5379" s="31">
        <v>85896.616999999998</v>
      </c>
    </row>
    <row r="5380" spans="1:8" hidden="1">
      <c r="A5380" s="38" t="s">
        <v>9</v>
      </c>
      <c r="B5380" s="31">
        <v>2004</v>
      </c>
      <c r="C5380" s="31">
        <v>33</v>
      </c>
      <c r="D5380" s="31">
        <v>4.0053800000000002E-3</v>
      </c>
      <c r="E5380" s="31">
        <v>3.99738E-3</v>
      </c>
      <c r="F5380" s="31">
        <v>0.99600261999999995</v>
      </c>
      <c r="G5380" s="31">
        <v>85727.304000000004</v>
      </c>
      <c r="H5380" s="31">
        <v>85555.962</v>
      </c>
    </row>
    <row r="5381" spans="1:8" hidden="1">
      <c r="A5381" s="38" t="s">
        <v>9</v>
      </c>
      <c r="B5381" s="31">
        <v>2004</v>
      </c>
      <c r="C5381" s="31">
        <v>34</v>
      </c>
      <c r="D5381" s="31">
        <v>4.0724799999999999E-3</v>
      </c>
      <c r="E5381" s="31">
        <v>4.0641999999999996E-3</v>
      </c>
      <c r="F5381" s="31">
        <v>0.99593580000000004</v>
      </c>
      <c r="G5381" s="31">
        <v>85384.62</v>
      </c>
      <c r="H5381" s="31">
        <v>85211.11</v>
      </c>
    </row>
    <row r="5382" spans="1:8" hidden="1">
      <c r="A5382" s="38" t="s">
        <v>9</v>
      </c>
      <c r="B5382" s="31">
        <v>2004</v>
      </c>
      <c r="C5382" s="31">
        <v>35</v>
      </c>
      <c r="D5382" s="31">
        <v>4.1552100000000003E-3</v>
      </c>
      <c r="E5382" s="31">
        <v>4.1466000000000003E-3</v>
      </c>
      <c r="F5382" s="31">
        <v>0.9958534</v>
      </c>
      <c r="G5382" s="31">
        <v>85037.599000000002</v>
      </c>
      <c r="H5382" s="31">
        <v>84861.290999999997</v>
      </c>
    </row>
    <row r="5383" spans="1:8" hidden="1">
      <c r="A5383" s="38" t="s">
        <v>9</v>
      </c>
      <c r="B5383" s="31">
        <v>2004</v>
      </c>
      <c r="C5383" s="31">
        <v>36</v>
      </c>
      <c r="D5383" s="31">
        <v>4.2657499999999996E-3</v>
      </c>
      <c r="E5383" s="31">
        <v>4.2566699999999997E-3</v>
      </c>
      <c r="F5383" s="31">
        <v>0.99574333000000004</v>
      </c>
      <c r="G5383" s="31">
        <v>84684.982999999993</v>
      </c>
      <c r="H5383" s="31">
        <v>84504.744999999995</v>
      </c>
    </row>
    <row r="5384" spans="1:8" hidden="1">
      <c r="A5384" s="38" t="s">
        <v>9</v>
      </c>
      <c r="B5384" s="31">
        <v>2004</v>
      </c>
      <c r="C5384" s="31">
        <v>37</v>
      </c>
      <c r="D5384" s="31">
        <v>4.4172100000000004E-3</v>
      </c>
      <c r="E5384" s="31">
        <v>4.4074700000000001E-3</v>
      </c>
      <c r="F5384" s="31">
        <v>0.99559253000000003</v>
      </c>
      <c r="G5384" s="31">
        <v>84324.506999999998</v>
      </c>
      <c r="H5384" s="31">
        <v>84138.678</v>
      </c>
    </row>
    <row r="5385" spans="1:8" hidden="1">
      <c r="A5385" s="38" t="s">
        <v>9</v>
      </c>
      <c r="B5385" s="31">
        <v>2004</v>
      </c>
      <c r="C5385" s="31">
        <v>38</v>
      </c>
      <c r="D5385" s="31">
        <v>4.6117900000000002E-3</v>
      </c>
      <c r="E5385" s="31">
        <v>4.6011799999999999E-3</v>
      </c>
      <c r="F5385" s="31">
        <v>0.99539882000000002</v>
      </c>
      <c r="G5385" s="31">
        <v>83952.849000000002</v>
      </c>
      <c r="H5385" s="31">
        <v>83759.707999999999</v>
      </c>
    </row>
    <row r="5386" spans="1:8" hidden="1">
      <c r="A5386" s="38" t="s">
        <v>9</v>
      </c>
      <c r="B5386" s="31">
        <v>2004</v>
      </c>
      <c r="C5386" s="31">
        <v>39</v>
      </c>
      <c r="D5386" s="31">
        <v>4.84462E-3</v>
      </c>
      <c r="E5386" s="31">
        <v>4.8329100000000002E-3</v>
      </c>
      <c r="F5386" s="31">
        <v>0.99516709000000003</v>
      </c>
      <c r="G5386" s="31">
        <v>83566.566999999995</v>
      </c>
      <c r="H5386" s="31">
        <v>83364.631999999998</v>
      </c>
    </row>
    <row r="5387" spans="1:8" hidden="1">
      <c r="A5387" s="38" t="s">
        <v>9</v>
      </c>
      <c r="B5387" s="31">
        <v>2004</v>
      </c>
      <c r="C5387" s="31">
        <v>40</v>
      </c>
      <c r="D5387" s="31">
        <v>5.0986399999999998E-3</v>
      </c>
      <c r="E5387" s="31">
        <v>5.0856699999999996E-3</v>
      </c>
      <c r="F5387" s="31">
        <v>0.99491432999999996</v>
      </c>
      <c r="G5387" s="31">
        <v>83162.697</v>
      </c>
      <c r="H5387" s="31">
        <v>82951.228000000003</v>
      </c>
    </row>
    <row r="5388" spans="1:8" hidden="1">
      <c r="A5388" s="38" t="s">
        <v>9</v>
      </c>
      <c r="B5388" s="31">
        <v>2004</v>
      </c>
      <c r="C5388" s="31">
        <v>41</v>
      </c>
      <c r="D5388" s="31">
        <v>5.3474300000000002E-3</v>
      </c>
      <c r="E5388" s="31">
        <v>5.3331699999999999E-3</v>
      </c>
      <c r="F5388" s="31">
        <v>0.99466683</v>
      </c>
      <c r="G5388" s="31">
        <v>82739.759000000005</v>
      </c>
      <c r="H5388" s="31">
        <v>82519.126000000004</v>
      </c>
    </row>
    <row r="5389" spans="1:8" hidden="1">
      <c r="A5389" s="38" t="s">
        <v>9</v>
      </c>
      <c r="B5389" s="31">
        <v>2004</v>
      </c>
      <c r="C5389" s="31">
        <v>42</v>
      </c>
      <c r="D5389" s="31">
        <v>5.5717700000000002E-3</v>
      </c>
      <c r="E5389" s="31">
        <v>5.5562900000000002E-3</v>
      </c>
      <c r="F5389" s="31">
        <v>0.99444370999999998</v>
      </c>
      <c r="G5389" s="31">
        <v>82298.494000000006</v>
      </c>
      <c r="H5389" s="31">
        <v>82069.857000000004</v>
      </c>
    </row>
    <row r="5390" spans="1:8" hidden="1">
      <c r="A5390" s="38" t="s">
        <v>9</v>
      </c>
      <c r="B5390" s="31">
        <v>2004</v>
      </c>
      <c r="C5390" s="31">
        <v>43</v>
      </c>
      <c r="D5390" s="31">
        <v>5.7594999999999999E-3</v>
      </c>
      <c r="E5390" s="31">
        <v>5.7429600000000001E-3</v>
      </c>
      <c r="F5390" s="31">
        <v>0.99425704000000004</v>
      </c>
      <c r="G5390" s="31">
        <v>81841.22</v>
      </c>
      <c r="H5390" s="31">
        <v>81606.214000000007</v>
      </c>
    </row>
    <row r="5391" spans="1:8" hidden="1">
      <c r="A5391" s="38" t="s">
        <v>9</v>
      </c>
      <c r="B5391" s="31">
        <v>2004</v>
      </c>
      <c r="C5391" s="31">
        <v>44</v>
      </c>
      <c r="D5391" s="31">
        <v>5.9227300000000002E-3</v>
      </c>
      <c r="E5391" s="31">
        <v>5.90524E-3</v>
      </c>
      <c r="F5391" s="31">
        <v>0.99409475999999997</v>
      </c>
      <c r="G5391" s="31">
        <v>81371.209000000003</v>
      </c>
      <c r="H5391" s="31">
        <v>81130.95</v>
      </c>
    </row>
    <row r="5392" spans="1:8" hidden="1">
      <c r="A5392" s="38" t="s">
        <v>9</v>
      </c>
      <c r="B5392" s="31">
        <v>2004</v>
      </c>
      <c r="C5392" s="31">
        <v>45</v>
      </c>
      <c r="D5392" s="31">
        <v>6.0915700000000001E-3</v>
      </c>
      <c r="E5392" s="31">
        <v>6.0730699999999999E-3</v>
      </c>
      <c r="F5392" s="31">
        <v>0.99392692999999999</v>
      </c>
      <c r="G5392" s="31">
        <v>80890.691999999995</v>
      </c>
      <c r="H5392" s="31">
        <v>80645.063999999998</v>
      </c>
    </row>
    <row r="5393" spans="1:8" hidden="1">
      <c r="A5393" s="38" t="s">
        <v>9</v>
      </c>
      <c r="B5393" s="31">
        <v>2004</v>
      </c>
      <c r="C5393" s="31">
        <v>46</v>
      </c>
      <c r="D5393" s="31">
        <v>6.30322E-3</v>
      </c>
      <c r="E5393" s="31">
        <v>6.2834199999999996E-3</v>
      </c>
      <c r="F5393" s="31">
        <v>0.99371657999999996</v>
      </c>
      <c r="G5393" s="31">
        <v>80399.436000000002</v>
      </c>
      <c r="H5393" s="31">
        <v>80146.845000000001</v>
      </c>
    </row>
    <row r="5394" spans="1:8" hidden="1">
      <c r="A5394" s="38" t="s">
        <v>9</v>
      </c>
      <c r="B5394" s="31">
        <v>2004</v>
      </c>
      <c r="C5394" s="31">
        <v>47</v>
      </c>
      <c r="D5394" s="31">
        <v>6.6E-3</v>
      </c>
      <c r="E5394" s="31">
        <v>6.5782899999999997E-3</v>
      </c>
      <c r="F5394" s="31">
        <v>0.99342171000000001</v>
      </c>
      <c r="G5394" s="31">
        <v>79894.252999999997</v>
      </c>
      <c r="H5394" s="31">
        <v>79631.468999999997</v>
      </c>
    </row>
    <row r="5395" spans="1:8" hidden="1">
      <c r="A5395" s="38" t="s">
        <v>9</v>
      </c>
      <c r="B5395" s="31">
        <v>2004</v>
      </c>
      <c r="C5395" s="31">
        <v>48</v>
      </c>
      <c r="D5395" s="31">
        <v>7.0026799999999998E-3</v>
      </c>
      <c r="E5395" s="31">
        <v>6.9782500000000001E-3</v>
      </c>
      <c r="F5395" s="31">
        <v>0.99302175000000004</v>
      </c>
      <c r="G5395" s="31">
        <v>79368.684999999998</v>
      </c>
      <c r="H5395" s="31">
        <v>79091.758000000002</v>
      </c>
    </row>
    <row r="5396" spans="1:8" hidden="1">
      <c r="A5396" s="38" t="s">
        <v>9</v>
      </c>
      <c r="B5396" s="31">
        <v>2004</v>
      </c>
      <c r="C5396" s="31">
        <v>49</v>
      </c>
      <c r="D5396" s="31">
        <v>7.5163499999999998E-3</v>
      </c>
      <c r="E5396" s="31">
        <v>7.4882100000000004E-3</v>
      </c>
      <c r="F5396" s="31">
        <v>0.99251179</v>
      </c>
      <c r="G5396" s="31">
        <v>78814.831000000006</v>
      </c>
      <c r="H5396" s="31">
        <v>78519.740000000005</v>
      </c>
    </row>
    <row r="5397" spans="1:8" hidden="1">
      <c r="A5397" s="38" t="s">
        <v>9</v>
      </c>
      <c r="B5397" s="31">
        <v>2004</v>
      </c>
      <c r="C5397" s="31">
        <v>50</v>
      </c>
      <c r="D5397" s="31">
        <v>8.1208200000000008E-3</v>
      </c>
      <c r="E5397" s="31">
        <v>8.0879799999999998E-3</v>
      </c>
      <c r="F5397" s="31">
        <v>0.99191202000000001</v>
      </c>
      <c r="G5397" s="31">
        <v>78224.649000000005</v>
      </c>
      <c r="H5397" s="31">
        <v>77908.308999999994</v>
      </c>
    </row>
    <row r="5398" spans="1:8" hidden="1">
      <c r="A5398" s="38" t="s">
        <v>9</v>
      </c>
      <c r="B5398" s="31">
        <v>2004</v>
      </c>
      <c r="C5398" s="31">
        <v>51</v>
      </c>
      <c r="D5398" s="31">
        <v>8.7674199999999997E-3</v>
      </c>
      <c r="E5398" s="31">
        <v>8.7291499999999998E-3</v>
      </c>
      <c r="F5398" s="31">
        <v>0.99127085000000004</v>
      </c>
      <c r="G5398" s="31">
        <v>77591.968999999997</v>
      </c>
      <c r="H5398" s="31">
        <v>77253.312999999995</v>
      </c>
    </row>
    <row r="5399" spans="1:8" hidden="1">
      <c r="A5399" s="38" t="s">
        <v>9</v>
      </c>
      <c r="B5399" s="31">
        <v>2004</v>
      </c>
      <c r="C5399" s="31">
        <v>52</v>
      </c>
      <c r="D5399" s="31">
        <v>9.4076999999999997E-3</v>
      </c>
      <c r="E5399" s="31">
        <v>9.3636499999999994E-3</v>
      </c>
      <c r="F5399" s="31">
        <v>0.99063635000000005</v>
      </c>
      <c r="G5399" s="31">
        <v>76914.657000000007</v>
      </c>
      <c r="H5399" s="31">
        <v>76554.555999999997</v>
      </c>
    </row>
    <row r="5400" spans="1:8" hidden="1">
      <c r="A5400" s="38" t="s">
        <v>9</v>
      </c>
      <c r="B5400" s="31">
        <v>2004</v>
      </c>
      <c r="C5400" s="31">
        <v>53</v>
      </c>
      <c r="D5400" s="31">
        <v>9.9970600000000003E-3</v>
      </c>
      <c r="E5400" s="31">
        <v>9.9473400000000007E-3</v>
      </c>
      <c r="F5400" s="31">
        <v>0.99005266000000003</v>
      </c>
      <c r="G5400" s="31">
        <v>76194.455000000002</v>
      </c>
      <c r="H5400" s="31">
        <v>75815.489000000001</v>
      </c>
    </row>
    <row r="5401" spans="1:8" hidden="1">
      <c r="A5401" s="38" t="s">
        <v>9</v>
      </c>
      <c r="B5401" s="31">
        <v>2004</v>
      </c>
      <c r="C5401" s="31">
        <v>54</v>
      </c>
      <c r="D5401" s="31">
        <v>1.053252E-2</v>
      </c>
      <c r="E5401" s="31">
        <v>1.047734E-2</v>
      </c>
      <c r="F5401" s="31">
        <v>0.98952266</v>
      </c>
      <c r="G5401" s="31">
        <v>75436.523000000001</v>
      </c>
      <c r="H5401" s="31">
        <v>75041.335999999996</v>
      </c>
    </row>
    <row r="5402" spans="1:8" hidden="1">
      <c r="A5402" s="38" t="s">
        <v>9</v>
      </c>
      <c r="B5402" s="31">
        <v>2004</v>
      </c>
      <c r="C5402" s="31">
        <v>55</v>
      </c>
      <c r="D5402" s="31">
        <v>1.105447E-2</v>
      </c>
      <c r="E5402" s="31">
        <v>1.09937E-2</v>
      </c>
      <c r="F5402" s="31">
        <v>0.9890063</v>
      </c>
      <c r="G5402" s="31">
        <v>74646.149000000005</v>
      </c>
      <c r="H5402" s="31">
        <v>74235.83</v>
      </c>
    </row>
    <row r="5403" spans="1:8" hidden="1">
      <c r="A5403" s="38" t="s">
        <v>9</v>
      </c>
      <c r="B5403" s="31">
        <v>2004</v>
      </c>
      <c r="C5403" s="31">
        <v>56</v>
      </c>
      <c r="D5403" s="31">
        <v>1.1629530000000001E-2</v>
      </c>
      <c r="E5403" s="31">
        <v>1.1562299999999999E-2</v>
      </c>
      <c r="F5403" s="31">
        <v>0.98843769999999997</v>
      </c>
      <c r="G5403" s="31">
        <v>73825.510999999999</v>
      </c>
      <c r="H5403" s="31">
        <v>73398.714999999997</v>
      </c>
    </row>
    <row r="5404" spans="1:8" hidden="1">
      <c r="A5404" s="38" t="s">
        <v>9</v>
      </c>
      <c r="B5404" s="31">
        <v>2004</v>
      </c>
      <c r="C5404" s="31">
        <v>57</v>
      </c>
      <c r="D5404" s="31">
        <v>1.233974E-2</v>
      </c>
      <c r="E5404" s="31">
        <v>1.226407E-2</v>
      </c>
      <c r="F5404" s="31">
        <v>0.98773593000000004</v>
      </c>
      <c r="G5404" s="31">
        <v>72971.918000000005</v>
      </c>
      <c r="H5404" s="31">
        <v>72524.452000000005</v>
      </c>
    </row>
    <row r="5405" spans="1:8" hidden="1">
      <c r="A5405" s="38" t="s">
        <v>9</v>
      </c>
      <c r="B5405" s="31">
        <v>2004</v>
      </c>
      <c r="C5405" s="31">
        <v>58</v>
      </c>
      <c r="D5405" s="31">
        <v>1.324233E-2</v>
      </c>
      <c r="E5405" s="31">
        <v>1.315522E-2</v>
      </c>
      <c r="F5405" s="31">
        <v>0.98684477999999998</v>
      </c>
      <c r="G5405" s="31">
        <v>72076.986000000004</v>
      </c>
      <c r="H5405" s="31">
        <v>71602.891000000003</v>
      </c>
    </row>
    <row r="5406" spans="1:8" hidden="1">
      <c r="A5406" s="38" t="s">
        <v>9</v>
      </c>
      <c r="B5406" s="31">
        <v>2004</v>
      </c>
      <c r="C5406" s="31">
        <v>59</v>
      </c>
      <c r="D5406" s="31">
        <v>1.438091E-2</v>
      </c>
      <c r="E5406" s="31">
        <v>1.4278239999999999E-2</v>
      </c>
      <c r="F5406" s="31">
        <v>0.98572176</v>
      </c>
      <c r="G5406" s="31">
        <v>71128.797000000006</v>
      </c>
      <c r="H5406" s="31">
        <v>70621</v>
      </c>
    </row>
    <row r="5407" spans="1:8" hidden="1">
      <c r="A5407" s="38" t="s">
        <v>9</v>
      </c>
      <c r="B5407" s="31">
        <v>2004</v>
      </c>
      <c r="C5407" s="31">
        <v>60</v>
      </c>
      <c r="D5407" s="31">
        <v>1.5766909999999999E-2</v>
      </c>
      <c r="E5407" s="31">
        <v>1.5643580000000001E-2</v>
      </c>
      <c r="F5407" s="31">
        <v>0.98435642000000001</v>
      </c>
      <c r="G5407" s="31">
        <v>70113.202999999994</v>
      </c>
      <c r="H5407" s="31">
        <v>69564.792000000001</v>
      </c>
    </row>
    <row r="5408" spans="1:8" hidden="1">
      <c r="A5408" s="38" t="s">
        <v>9</v>
      </c>
      <c r="B5408" s="31">
        <v>2004</v>
      </c>
      <c r="C5408" s="31">
        <v>61</v>
      </c>
      <c r="D5408" s="31">
        <v>1.7367469999999999E-2</v>
      </c>
      <c r="E5408" s="31">
        <v>1.7217949999999999E-2</v>
      </c>
      <c r="F5408" s="31">
        <v>0.98278204999999996</v>
      </c>
      <c r="G5408" s="31">
        <v>69016.380999999994</v>
      </c>
      <c r="H5408" s="31">
        <v>68422.221000000005</v>
      </c>
    </row>
    <row r="5409" spans="1:8" hidden="1">
      <c r="A5409" s="38" t="s">
        <v>9</v>
      </c>
      <c r="B5409" s="31">
        <v>2004</v>
      </c>
      <c r="C5409" s="31">
        <v>62</v>
      </c>
      <c r="D5409" s="31">
        <v>1.9142340000000001E-2</v>
      </c>
      <c r="E5409" s="31">
        <v>1.8960870000000001E-2</v>
      </c>
      <c r="F5409" s="31">
        <v>0.98103912999999998</v>
      </c>
      <c r="G5409" s="31">
        <v>67828.061000000002</v>
      </c>
      <c r="H5409" s="31">
        <v>67185.020999999993</v>
      </c>
    </row>
    <row r="5410" spans="1:8" hidden="1">
      <c r="A5410" s="38" t="s">
        <v>9</v>
      </c>
      <c r="B5410" s="31">
        <v>2004</v>
      </c>
      <c r="C5410" s="31">
        <v>63</v>
      </c>
      <c r="D5410" s="31">
        <v>2.104762E-2</v>
      </c>
      <c r="E5410" s="31">
        <v>2.0828429999999998E-2</v>
      </c>
      <c r="F5410" s="31">
        <v>0.97917156999999999</v>
      </c>
      <c r="G5410" s="31">
        <v>66541.982000000004</v>
      </c>
      <c r="H5410" s="31">
        <v>65848.998999999996</v>
      </c>
    </row>
    <row r="5411" spans="1:8" hidden="1">
      <c r="A5411" s="38" t="s">
        <v>9</v>
      </c>
      <c r="B5411" s="31">
        <v>2004</v>
      </c>
      <c r="C5411" s="31">
        <v>64</v>
      </c>
      <c r="D5411" s="31">
        <v>2.3062829999999999E-2</v>
      </c>
      <c r="E5411" s="31">
        <v>2.279991E-2</v>
      </c>
      <c r="F5411" s="31">
        <v>0.97720008999999997</v>
      </c>
      <c r="G5411" s="31">
        <v>65156.017</v>
      </c>
      <c r="H5411" s="31">
        <v>64413.241000000002</v>
      </c>
    </row>
    <row r="5412" spans="1:8" hidden="1">
      <c r="A5412" s="38" t="s">
        <v>9</v>
      </c>
      <c r="B5412" s="31">
        <v>2004</v>
      </c>
      <c r="C5412" s="31">
        <v>65</v>
      </c>
      <c r="D5412" s="31">
        <v>2.5214919999999998E-2</v>
      </c>
      <c r="E5412" s="31">
        <v>2.490098E-2</v>
      </c>
      <c r="F5412" s="31">
        <v>0.97509902000000004</v>
      </c>
      <c r="G5412" s="31">
        <v>63670.464999999997</v>
      </c>
      <c r="H5412" s="31">
        <v>62877.737000000001</v>
      </c>
    </row>
    <row r="5413" spans="1:8" hidden="1">
      <c r="A5413" s="38" t="s">
        <v>9</v>
      </c>
      <c r="B5413" s="31">
        <v>2004</v>
      </c>
      <c r="C5413" s="31">
        <v>66</v>
      </c>
      <c r="D5413" s="31">
        <v>2.754856E-2</v>
      </c>
      <c r="E5413" s="31">
        <v>2.717425E-2</v>
      </c>
      <c r="F5413" s="31">
        <v>0.97282575000000004</v>
      </c>
      <c r="G5413" s="31">
        <v>62085.008000000002</v>
      </c>
      <c r="H5413" s="31">
        <v>61241.451000000001</v>
      </c>
    </row>
    <row r="5414" spans="1:8" hidden="1">
      <c r="A5414" s="38" t="s">
        <v>9</v>
      </c>
      <c r="B5414" s="31">
        <v>2004</v>
      </c>
      <c r="C5414" s="31">
        <v>67</v>
      </c>
      <c r="D5414" s="31">
        <v>3.0141310000000001E-2</v>
      </c>
      <c r="E5414" s="31">
        <v>2.9693810000000001E-2</v>
      </c>
      <c r="F5414" s="31">
        <v>0.97030618999999996</v>
      </c>
      <c r="G5414" s="31">
        <v>60397.894</v>
      </c>
      <c r="H5414" s="31">
        <v>59501.173000000003</v>
      </c>
    </row>
    <row r="5415" spans="1:8" hidden="1">
      <c r="A5415" s="38" t="s">
        <v>9</v>
      </c>
      <c r="B5415" s="31">
        <v>2004</v>
      </c>
      <c r="C5415" s="31">
        <v>68</v>
      </c>
      <c r="D5415" s="31">
        <v>3.3075019999999997E-2</v>
      </c>
      <c r="E5415" s="31">
        <v>3.253694E-2</v>
      </c>
      <c r="F5415" s="31">
        <v>0.96746306000000004</v>
      </c>
      <c r="G5415" s="31">
        <v>58604.451000000001</v>
      </c>
      <c r="H5415" s="31">
        <v>57651.046000000002</v>
      </c>
    </row>
    <row r="5416" spans="1:8" hidden="1">
      <c r="A5416" s="38" t="s">
        <v>9</v>
      </c>
      <c r="B5416" s="31">
        <v>2004</v>
      </c>
      <c r="C5416" s="31">
        <v>69</v>
      </c>
      <c r="D5416" s="31">
        <v>3.6402959999999998E-2</v>
      </c>
      <c r="E5416" s="31">
        <v>3.5752220000000001E-2</v>
      </c>
      <c r="F5416" s="31">
        <v>0.96424778</v>
      </c>
      <c r="G5416" s="31">
        <v>56697.641000000003</v>
      </c>
      <c r="H5416" s="31">
        <v>55684.108</v>
      </c>
    </row>
    <row r="5417" spans="1:8" hidden="1">
      <c r="A5417" s="38" t="s">
        <v>9</v>
      </c>
      <c r="B5417" s="31">
        <v>2004</v>
      </c>
      <c r="C5417" s="31">
        <v>70</v>
      </c>
      <c r="D5417" s="31">
        <v>4.0157909999999998E-2</v>
      </c>
      <c r="E5417" s="31">
        <v>3.9367449999999998E-2</v>
      </c>
      <c r="F5417" s="31">
        <v>0.96063255000000003</v>
      </c>
      <c r="G5417" s="31">
        <v>54670.574999999997</v>
      </c>
      <c r="H5417" s="31">
        <v>53594.453999999998</v>
      </c>
    </row>
    <row r="5418" spans="1:8" hidden="1">
      <c r="A5418" s="38" t="s">
        <v>9</v>
      </c>
      <c r="B5418" s="31">
        <v>2004</v>
      </c>
      <c r="C5418" s="31">
        <v>71</v>
      </c>
      <c r="D5418" s="31">
        <v>4.4333129999999998E-2</v>
      </c>
      <c r="E5418" s="31">
        <v>4.3371729999999997E-2</v>
      </c>
      <c r="F5418" s="31">
        <v>0.95662826999999995</v>
      </c>
      <c r="G5418" s="31">
        <v>52518.334000000003</v>
      </c>
      <c r="H5418" s="31">
        <v>51379.428999999996</v>
      </c>
    </row>
    <row r="5419" spans="1:8" hidden="1">
      <c r="A5419" s="38" t="s">
        <v>9</v>
      </c>
      <c r="B5419" s="31">
        <v>2004</v>
      </c>
      <c r="C5419" s="31">
        <v>72</v>
      </c>
      <c r="D5419" s="31">
        <v>4.8918030000000001E-2</v>
      </c>
      <c r="E5419" s="31">
        <v>4.7750109999999998E-2</v>
      </c>
      <c r="F5419" s="31">
        <v>0.95224989000000004</v>
      </c>
      <c r="G5419" s="31">
        <v>50240.523000000001</v>
      </c>
      <c r="H5419" s="31">
        <v>49041.027999999998</v>
      </c>
    </row>
    <row r="5420" spans="1:8" hidden="1">
      <c r="A5420" s="38" t="s">
        <v>9</v>
      </c>
      <c r="B5420" s="31">
        <v>2004</v>
      </c>
      <c r="C5420" s="31">
        <v>73</v>
      </c>
      <c r="D5420" s="31">
        <v>5.3906889999999999E-2</v>
      </c>
      <c r="E5420" s="31">
        <v>5.2492049999999998E-2</v>
      </c>
      <c r="F5420" s="31">
        <v>0.94750794999999999</v>
      </c>
      <c r="G5420" s="31">
        <v>47841.533000000003</v>
      </c>
      <c r="H5420" s="31">
        <v>46585.883000000002</v>
      </c>
    </row>
    <row r="5421" spans="1:8" hidden="1">
      <c r="A5421" s="38" t="s">
        <v>9</v>
      </c>
      <c r="B5421" s="31">
        <v>2004</v>
      </c>
      <c r="C5421" s="31">
        <v>74</v>
      </c>
      <c r="D5421" s="31">
        <v>5.932171E-2</v>
      </c>
      <c r="E5421" s="31">
        <v>5.7612869999999997E-2</v>
      </c>
      <c r="F5421" s="31">
        <v>0.94238712999999996</v>
      </c>
      <c r="G5421" s="31">
        <v>45330.233</v>
      </c>
      <c r="H5421" s="31">
        <v>44024.430999999997</v>
      </c>
    </row>
    <row r="5422" spans="1:8" hidden="1">
      <c r="A5422" s="38" t="s">
        <v>9</v>
      </c>
      <c r="B5422" s="31">
        <v>2004</v>
      </c>
      <c r="C5422" s="31">
        <v>75</v>
      </c>
      <c r="D5422" s="31">
        <v>6.5242809999999998E-2</v>
      </c>
      <c r="E5422" s="31">
        <v>6.3181730000000005E-2</v>
      </c>
      <c r="F5422" s="31">
        <v>0.93681826999999995</v>
      </c>
      <c r="G5422" s="31">
        <v>42718.627999999997</v>
      </c>
      <c r="H5422" s="31">
        <v>41369.11</v>
      </c>
    </row>
    <row r="5423" spans="1:8" hidden="1">
      <c r="A5423" s="38" t="s">
        <v>9</v>
      </c>
      <c r="B5423" s="31">
        <v>2004</v>
      </c>
      <c r="C5423" s="31">
        <v>76</v>
      </c>
      <c r="D5423" s="31">
        <v>7.1756280000000006E-2</v>
      </c>
      <c r="E5423" s="31">
        <v>6.9270960000000006E-2</v>
      </c>
      <c r="F5423" s="31">
        <v>0.93072904000000001</v>
      </c>
      <c r="G5423" s="31">
        <v>40019.591</v>
      </c>
      <c r="H5423" s="31">
        <v>38633.493999999999</v>
      </c>
    </row>
    <row r="5424" spans="1:8" hidden="1">
      <c r="A5424" s="38" t="s">
        <v>9</v>
      </c>
      <c r="B5424" s="31">
        <v>2004</v>
      </c>
      <c r="C5424" s="31">
        <v>77</v>
      </c>
      <c r="D5424" s="31">
        <v>7.8982720000000006E-2</v>
      </c>
      <c r="E5424" s="31">
        <v>7.5982079999999994E-2</v>
      </c>
      <c r="F5424" s="31">
        <v>0.92401792000000005</v>
      </c>
      <c r="G5424" s="31">
        <v>37247.396000000001</v>
      </c>
      <c r="H5424" s="31">
        <v>35832.328000000001</v>
      </c>
    </row>
    <row r="5425" spans="1:8" hidden="1">
      <c r="A5425" s="38" t="s">
        <v>9</v>
      </c>
      <c r="B5425" s="31">
        <v>2004</v>
      </c>
      <c r="C5425" s="31">
        <v>78</v>
      </c>
      <c r="D5425" s="31">
        <v>8.7088490000000005E-2</v>
      </c>
      <c r="E5425" s="31">
        <v>8.3454520000000004E-2</v>
      </c>
      <c r="F5425" s="31">
        <v>0.91654548000000002</v>
      </c>
      <c r="G5425" s="31">
        <v>34417.260999999999</v>
      </c>
      <c r="H5425" s="31">
        <v>32981.123</v>
      </c>
    </row>
    <row r="5426" spans="1:8" hidden="1">
      <c r="A5426" s="38" t="s">
        <v>9</v>
      </c>
      <c r="B5426" s="31">
        <v>2004</v>
      </c>
      <c r="C5426" s="31">
        <v>79</v>
      </c>
      <c r="D5426" s="31">
        <v>9.6163330000000005E-2</v>
      </c>
      <c r="E5426" s="31">
        <v>9.1751750000000007E-2</v>
      </c>
      <c r="F5426" s="31">
        <v>0.90824824999999998</v>
      </c>
      <c r="G5426" s="31">
        <v>31544.985000000001</v>
      </c>
      <c r="H5426" s="31">
        <v>30097.830999999998</v>
      </c>
    </row>
    <row r="5427" spans="1:8" hidden="1">
      <c r="A5427" s="38" t="s">
        <v>9</v>
      </c>
      <c r="B5427" s="31">
        <v>2004</v>
      </c>
      <c r="C5427" s="31">
        <v>80</v>
      </c>
      <c r="D5427" s="31">
        <v>0.10621506</v>
      </c>
      <c r="E5427" s="31">
        <v>0.1008587</v>
      </c>
      <c r="F5427" s="31">
        <v>0.89914130000000003</v>
      </c>
      <c r="G5427" s="31">
        <v>28650.677</v>
      </c>
      <c r="H5427" s="31">
        <v>27205.842000000001</v>
      </c>
    </row>
    <row r="5428" spans="1:8" hidden="1">
      <c r="A5428" s="38" t="s">
        <v>9</v>
      </c>
      <c r="B5428" s="31">
        <v>2004</v>
      </c>
      <c r="C5428" s="31">
        <v>81</v>
      </c>
      <c r="D5428" s="31">
        <v>0.11720868</v>
      </c>
      <c r="E5428" s="31">
        <v>0.11072000999999999</v>
      </c>
      <c r="F5428" s="31">
        <v>0.88927999000000002</v>
      </c>
      <c r="G5428" s="31">
        <v>25761.007000000001</v>
      </c>
      <c r="H5428" s="31">
        <v>24334.878000000001</v>
      </c>
    </row>
    <row r="5429" spans="1:8" hidden="1">
      <c r="A5429" s="38" t="s">
        <v>9</v>
      </c>
      <c r="B5429" s="31">
        <v>2004</v>
      </c>
      <c r="C5429" s="31">
        <v>82</v>
      </c>
      <c r="D5429" s="31">
        <v>0.12907109999999999</v>
      </c>
      <c r="E5429" s="31">
        <v>0.1212464</v>
      </c>
      <c r="F5429" s="31">
        <v>0.87875360000000002</v>
      </c>
      <c r="G5429" s="31">
        <v>22908.748</v>
      </c>
      <c r="H5429" s="31">
        <v>21519.947</v>
      </c>
    </row>
    <row r="5430" spans="1:8" hidden="1">
      <c r="A5430" s="38" t="s">
        <v>9</v>
      </c>
      <c r="B5430" s="31">
        <v>2004</v>
      </c>
      <c r="C5430" s="31">
        <v>83</v>
      </c>
      <c r="D5430" s="31">
        <v>0.14174765</v>
      </c>
      <c r="E5430" s="31">
        <v>0.13236634999999999</v>
      </c>
      <c r="F5430" s="31">
        <v>0.86763365000000003</v>
      </c>
      <c r="G5430" s="31">
        <v>20131.145</v>
      </c>
      <c r="H5430" s="31">
        <v>18798.802</v>
      </c>
    </row>
    <row r="5431" spans="1:8" hidden="1">
      <c r="A5431" s="38" t="s">
        <v>9</v>
      </c>
      <c r="B5431" s="31">
        <v>2004</v>
      </c>
      <c r="C5431" s="31">
        <v>84</v>
      </c>
      <c r="D5431" s="31">
        <v>0.15524539000000001</v>
      </c>
      <c r="E5431" s="31">
        <v>0.14406284</v>
      </c>
      <c r="F5431" s="31">
        <v>0.85593715999999997</v>
      </c>
      <c r="G5431" s="31">
        <v>17466.458999999999</v>
      </c>
      <c r="H5431" s="31">
        <v>16208.325000000001</v>
      </c>
    </row>
    <row r="5432" spans="1:8" hidden="1">
      <c r="A5432" s="38" t="s">
        <v>9</v>
      </c>
      <c r="B5432" s="31">
        <v>2004</v>
      </c>
      <c r="C5432" s="31">
        <v>85</v>
      </c>
      <c r="D5432" s="31">
        <v>0.16966033999999999</v>
      </c>
      <c r="E5432" s="31">
        <v>0.15639346000000001</v>
      </c>
      <c r="F5432" s="31">
        <v>0.84360654000000002</v>
      </c>
      <c r="G5432" s="31">
        <v>14950.191000000001</v>
      </c>
      <c r="H5432" s="31">
        <v>13781.135</v>
      </c>
    </row>
    <row r="5433" spans="1:8" hidden="1">
      <c r="A5433" s="38" t="s">
        <v>9</v>
      </c>
      <c r="B5433" s="31">
        <v>2004</v>
      </c>
      <c r="C5433" s="31">
        <v>86</v>
      </c>
      <c r="D5433" s="31">
        <v>0.18510140999999999</v>
      </c>
      <c r="E5433" s="31">
        <v>0.16942134</v>
      </c>
      <c r="F5433" s="31">
        <v>0.83057866000000002</v>
      </c>
      <c r="G5433" s="31">
        <v>12612.079</v>
      </c>
      <c r="H5433" s="31">
        <v>11543.700999999999</v>
      </c>
    </row>
    <row r="5434" spans="1:8" hidden="1">
      <c r="A5434" s="38" t="s">
        <v>9</v>
      </c>
      <c r="B5434" s="31">
        <v>2004</v>
      </c>
      <c r="C5434" s="31">
        <v>87</v>
      </c>
      <c r="D5434" s="31">
        <v>0.20172234</v>
      </c>
      <c r="E5434" s="31">
        <v>0.18324049000000001</v>
      </c>
      <c r="F5434" s="31">
        <v>0.81675951000000002</v>
      </c>
      <c r="G5434" s="31">
        <v>10475.324000000001</v>
      </c>
      <c r="H5434" s="31">
        <v>9515.5720000000001</v>
      </c>
    </row>
    <row r="5435" spans="1:8" hidden="1">
      <c r="A5435" s="38" t="s">
        <v>9</v>
      </c>
      <c r="B5435" s="31">
        <v>2004</v>
      </c>
      <c r="C5435" s="31">
        <v>88</v>
      </c>
      <c r="D5435" s="31">
        <v>0.21967784000000001</v>
      </c>
      <c r="E5435" s="31">
        <v>0.19793669</v>
      </c>
      <c r="F5435" s="31">
        <v>0.80206330999999997</v>
      </c>
      <c r="G5435" s="31">
        <v>8555.82</v>
      </c>
      <c r="H5435" s="31">
        <v>7709.0649999999996</v>
      </c>
    </row>
    <row r="5436" spans="1:8" hidden="1">
      <c r="A5436" s="38" t="s">
        <v>9</v>
      </c>
      <c r="B5436" s="31">
        <v>2004</v>
      </c>
      <c r="C5436" s="31">
        <v>89</v>
      </c>
      <c r="D5436" s="31">
        <v>0.23910656999999999</v>
      </c>
      <c r="E5436" s="31">
        <v>0.21357319999999999</v>
      </c>
      <c r="F5436" s="31">
        <v>0.78642679999999998</v>
      </c>
      <c r="G5436" s="31">
        <v>6862.31</v>
      </c>
      <c r="H5436" s="31">
        <v>6129.5069999999996</v>
      </c>
    </row>
    <row r="5437" spans="1:8" hidden="1">
      <c r="A5437" s="38" t="s">
        <v>9</v>
      </c>
      <c r="B5437" s="31">
        <v>2004</v>
      </c>
      <c r="C5437" s="31">
        <v>90</v>
      </c>
      <c r="D5437" s="31">
        <v>0.26006529</v>
      </c>
      <c r="E5437" s="31">
        <v>0.23013963000000001</v>
      </c>
      <c r="F5437" s="31">
        <v>0.76986036999999996</v>
      </c>
      <c r="G5437" s="31">
        <v>5396.7039999999997</v>
      </c>
      <c r="H5437" s="31">
        <v>4775.7060000000001</v>
      </c>
    </row>
    <row r="5438" spans="1:8" hidden="1">
      <c r="A5438" s="38" t="s">
        <v>9</v>
      </c>
      <c r="B5438" s="31">
        <v>2004</v>
      </c>
      <c r="C5438" s="31">
        <v>91</v>
      </c>
      <c r="D5438" s="31">
        <v>0.28259732999999998</v>
      </c>
      <c r="E5438" s="31">
        <v>0.24761031999999999</v>
      </c>
      <c r="F5438" s="31">
        <v>0.75238967999999995</v>
      </c>
      <c r="G5438" s="31">
        <v>4154.7089999999998</v>
      </c>
      <c r="H5438" s="31">
        <v>3640.3339999999998</v>
      </c>
    </row>
    <row r="5439" spans="1:8" hidden="1">
      <c r="A5439" s="38" t="s">
        <v>9</v>
      </c>
      <c r="B5439" s="31">
        <v>2004</v>
      </c>
      <c r="C5439" s="31">
        <v>92</v>
      </c>
      <c r="D5439" s="31">
        <v>0.30688327999999998</v>
      </c>
      <c r="E5439" s="31">
        <v>0.26605877999999999</v>
      </c>
      <c r="F5439" s="31">
        <v>0.73394121999999995</v>
      </c>
      <c r="G5439" s="31">
        <v>3125.96</v>
      </c>
      <c r="H5439" s="31">
        <v>2710.1149999999998</v>
      </c>
    </row>
    <row r="5440" spans="1:8" hidden="1">
      <c r="A5440" s="38" t="s">
        <v>9</v>
      </c>
      <c r="B5440" s="31">
        <v>2004</v>
      </c>
      <c r="C5440" s="31">
        <v>93</v>
      </c>
      <c r="D5440" s="31">
        <v>0.33290321</v>
      </c>
      <c r="E5440" s="31">
        <v>0.28539821999999998</v>
      </c>
      <c r="F5440" s="31">
        <v>0.71460177999999996</v>
      </c>
      <c r="G5440" s="31">
        <v>2294.2710000000002</v>
      </c>
      <c r="H5440" s="31">
        <v>1966.88</v>
      </c>
    </row>
    <row r="5441" spans="1:8" hidden="1">
      <c r="A5441" s="38" t="s">
        <v>9</v>
      </c>
      <c r="B5441" s="31">
        <v>2004</v>
      </c>
      <c r="C5441" s="31">
        <v>94</v>
      </c>
      <c r="D5441" s="31">
        <v>0.36062724000000002</v>
      </c>
      <c r="E5441" s="31">
        <v>0.3055351</v>
      </c>
      <c r="F5441" s="31">
        <v>0.69446490000000005</v>
      </c>
      <c r="G5441" s="31">
        <v>1639.49</v>
      </c>
      <c r="H5441" s="31">
        <v>1389.029</v>
      </c>
    </row>
    <row r="5442" spans="1:8" hidden="1">
      <c r="A5442" s="38" t="s">
        <v>9</v>
      </c>
      <c r="B5442" s="31">
        <v>2004</v>
      </c>
      <c r="C5442" s="31">
        <v>95</v>
      </c>
      <c r="D5442" s="31">
        <v>0.38969058000000001</v>
      </c>
      <c r="E5442" s="31">
        <v>0.32614313</v>
      </c>
      <c r="F5442" s="31">
        <v>0.67385687000000005</v>
      </c>
      <c r="G5442" s="31">
        <v>1138.568</v>
      </c>
      <c r="H5442" s="31">
        <v>952.9</v>
      </c>
    </row>
    <row r="5443" spans="1:8" hidden="1">
      <c r="A5443" s="38" t="s">
        <v>9</v>
      </c>
      <c r="B5443" s="31">
        <v>2004</v>
      </c>
      <c r="C5443" s="31">
        <v>96</v>
      </c>
      <c r="D5443" s="31">
        <v>0.41945737</v>
      </c>
      <c r="E5443" s="31">
        <v>0.34673672999999999</v>
      </c>
      <c r="F5443" s="31">
        <v>0.65326326999999995</v>
      </c>
      <c r="G5443" s="31">
        <v>767.23199999999997</v>
      </c>
      <c r="H5443" s="31">
        <v>634.21799999999996</v>
      </c>
    </row>
    <row r="5444" spans="1:8" hidden="1">
      <c r="A5444" s="38" t="s">
        <v>9</v>
      </c>
      <c r="B5444" s="31">
        <v>2004</v>
      </c>
      <c r="C5444" s="31">
        <v>97</v>
      </c>
      <c r="D5444" s="31">
        <v>0.44927191</v>
      </c>
      <c r="E5444" s="31">
        <v>0.36686160000000001</v>
      </c>
      <c r="F5444" s="31">
        <v>0.63313839999999999</v>
      </c>
      <c r="G5444" s="31">
        <v>501.20499999999998</v>
      </c>
      <c r="H5444" s="31">
        <v>409.26799999999997</v>
      </c>
    </row>
    <row r="5445" spans="1:8" hidden="1">
      <c r="A5445" s="38" t="s">
        <v>9</v>
      </c>
      <c r="B5445" s="31">
        <v>2004</v>
      </c>
      <c r="C5445" s="31">
        <v>98</v>
      </c>
      <c r="D5445" s="31">
        <v>0.47848007999999997</v>
      </c>
      <c r="E5445" s="31">
        <v>0.38610766000000002</v>
      </c>
      <c r="F5445" s="31">
        <v>0.61389234000000004</v>
      </c>
      <c r="G5445" s="31">
        <v>317.33199999999999</v>
      </c>
      <c r="H5445" s="31">
        <v>256.07</v>
      </c>
    </row>
    <row r="5446" spans="1:8" hidden="1">
      <c r="A5446" s="38" t="s">
        <v>9</v>
      </c>
      <c r="B5446" s="31">
        <v>2004</v>
      </c>
      <c r="C5446" s="31">
        <v>99</v>
      </c>
      <c r="D5446" s="31">
        <v>0.50687766000000001</v>
      </c>
      <c r="E5446" s="31">
        <v>0.40438962000000001</v>
      </c>
      <c r="F5446" s="31">
        <v>0.59561037999999999</v>
      </c>
      <c r="G5446" s="31">
        <v>194.80799999999999</v>
      </c>
      <c r="H5446" s="31">
        <v>155.41800000000001</v>
      </c>
    </row>
    <row r="5447" spans="1:8" hidden="1">
      <c r="A5447" s="38" t="s">
        <v>9</v>
      </c>
      <c r="B5447" s="31">
        <v>2005</v>
      </c>
      <c r="C5447" s="31">
        <v>1</v>
      </c>
      <c r="D5447" s="31">
        <v>3.77714E-3</v>
      </c>
      <c r="E5447" s="31">
        <v>3.7700199999999998E-3</v>
      </c>
      <c r="F5447" s="31">
        <v>0.99622997999999996</v>
      </c>
      <c r="G5447" s="31">
        <v>94900.501000000004</v>
      </c>
      <c r="H5447" s="31">
        <v>94721.611999999994</v>
      </c>
    </row>
    <row r="5448" spans="1:8" hidden="1">
      <c r="A5448" s="38" t="s">
        <v>9</v>
      </c>
      <c r="B5448" s="31">
        <v>2005</v>
      </c>
      <c r="C5448" s="31">
        <v>2</v>
      </c>
      <c r="D5448" s="31">
        <v>3.7035499999999999E-3</v>
      </c>
      <c r="E5448" s="31">
        <v>3.6967100000000002E-3</v>
      </c>
      <c r="F5448" s="31">
        <v>0.99630328999999995</v>
      </c>
      <c r="G5448" s="31">
        <v>94542.724000000002</v>
      </c>
      <c r="H5448" s="31">
        <v>94367.975000000006</v>
      </c>
    </row>
    <row r="5449" spans="1:8" hidden="1">
      <c r="A5449" s="38" t="s">
        <v>9</v>
      </c>
      <c r="B5449" s="31">
        <v>2005</v>
      </c>
      <c r="C5449" s="31">
        <v>3</v>
      </c>
      <c r="D5449" s="31">
        <v>3.6133599999999999E-3</v>
      </c>
      <c r="E5449" s="31">
        <v>3.60684E-3</v>
      </c>
      <c r="F5449" s="31">
        <v>0.99639316</v>
      </c>
      <c r="G5449" s="31">
        <v>94193.226999999999</v>
      </c>
      <c r="H5449" s="31">
        <v>94023.357000000004</v>
      </c>
    </row>
    <row r="5450" spans="1:8" hidden="1">
      <c r="A5450" s="38" t="s">
        <v>9</v>
      </c>
      <c r="B5450" s="31">
        <v>2005</v>
      </c>
      <c r="C5450" s="31">
        <v>4</v>
      </c>
      <c r="D5450" s="31">
        <v>3.4793900000000002E-3</v>
      </c>
      <c r="E5450" s="31">
        <v>3.47335E-3</v>
      </c>
      <c r="F5450" s="31">
        <v>0.99652664999999996</v>
      </c>
      <c r="G5450" s="31">
        <v>93853.486999999994</v>
      </c>
      <c r="H5450" s="31">
        <v>93690.494000000006</v>
      </c>
    </row>
    <row r="5451" spans="1:8" hidden="1">
      <c r="A5451" s="38" t="s">
        <v>9</v>
      </c>
      <c r="B5451" s="31">
        <v>2005</v>
      </c>
      <c r="C5451" s="31">
        <v>5</v>
      </c>
      <c r="D5451" s="31">
        <v>3.2810500000000002E-3</v>
      </c>
      <c r="E5451" s="31">
        <v>3.27568E-3</v>
      </c>
      <c r="F5451" s="31">
        <v>0.99672432</v>
      </c>
      <c r="G5451" s="31">
        <v>93527.501999999993</v>
      </c>
      <c r="H5451" s="31">
        <v>93374.317999999999</v>
      </c>
    </row>
    <row r="5452" spans="1:8" hidden="1">
      <c r="A5452" s="38" t="s">
        <v>9</v>
      </c>
      <c r="B5452" s="31">
        <v>2005</v>
      </c>
      <c r="C5452" s="31">
        <v>6</v>
      </c>
      <c r="D5452" s="31">
        <v>3.0101099999999999E-3</v>
      </c>
      <c r="E5452" s="31">
        <v>3.0055799999999999E-3</v>
      </c>
      <c r="F5452" s="31">
        <v>0.99699442000000005</v>
      </c>
      <c r="G5452" s="31">
        <v>93221.134999999995</v>
      </c>
      <c r="H5452" s="31">
        <v>93081.043000000005</v>
      </c>
    </row>
    <row r="5453" spans="1:8" hidden="1">
      <c r="A5453" s="38" t="s">
        <v>9</v>
      </c>
      <c r="B5453" s="31">
        <v>2005</v>
      </c>
      <c r="C5453" s="31">
        <v>7</v>
      </c>
      <c r="D5453" s="31">
        <v>2.6795999999999999E-3</v>
      </c>
      <c r="E5453" s="31">
        <v>2.6760099999999999E-3</v>
      </c>
      <c r="F5453" s="31">
        <v>0.99732399000000005</v>
      </c>
      <c r="G5453" s="31">
        <v>92940.951000000001</v>
      </c>
      <c r="H5453" s="31">
        <v>92816.596000000005</v>
      </c>
    </row>
    <row r="5454" spans="1:8" hidden="1">
      <c r="A5454" s="38" t="s">
        <v>9</v>
      </c>
      <c r="B5454" s="31">
        <v>2005</v>
      </c>
      <c r="C5454" s="31">
        <v>8</v>
      </c>
      <c r="D5454" s="31">
        <v>2.3352500000000001E-3</v>
      </c>
      <c r="E5454" s="31">
        <v>2.3325300000000002E-3</v>
      </c>
      <c r="F5454" s="31">
        <v>0.99766747</v>
      </c>
      <c r="G5454" s="31">
        <v>92692.24</v>
      </c>
      <c r="H5454" s="31">
        <v>92584.137000000002</v>
      </c>
    </row>
    <row r="5455" spans="1:8" hidden="1">
      <c r="A5455" s="38" t="s">
        <v>9</v>
      </c>
      <c r="B5455" s="31">
        <v>2005</v>
      </c>
      <c r="C5455" s="31">
        <v>9</v>
      </c>
      <c r="D5455" s="31">
        <v>2.0193300000000002E-3</v>
      </c>
      <c r="E5455" s="31">
        <v>2.0173000000000001E-3</v>
      </c>
      <c r="F5455" s="31">
        <v>0.9979827</v>
      </c>
      <c r="G5455" s="31">
        <v>92476.032999999996</v>
      </c>
      <c r="H5455" s="31">
        <v>92382.756999999998</v>
      </c>
    </row>
    <row r="5456" spans="1:8" hidden="1">
      <c r="A5456" s="38" t="s">
        <v>9</v>
      </c>
      <c r="B5456" s="31">
        <v>2005</v>
      </c>
      <c r="C5456" s="31">
        <v>10</v>
      </c>
      <c r="D5456" s="31">
        <v>1.77035E-3</v>
      </c>
      <c r="E5456" s="31">
        <v>1.7687899999999999E-3</v>
      </c>
      <c r="F5456" s="31">
        <v>0.99823121000000004</v>
      </c>
      <c r="G5456" s="31">
        <v>92289.482000000004</v>
      </c>
      <c r="H5456" s="31">
        <v>92207.861000000004</v>
      </c>
    </row>
    <row r="5457" spans="1:8" hidden="1">
      <c r="A5457" s="38" t="s">
        <v>9</v>
      </c>
      <c r="B5457" s="31">
        <v>2005</v>
      </c>
      <c r="C5457" s="31">
        <v>11</v>
      </c>
      <c r="D5457" s="31">
        <v>1.6075600000000001E-3</v>
      </c>
      <c r="E5457" s="31">
        <v>1.6062699999999999E-3</v>
      </c>
      <c r="F5457" s="31">
        <v>0.99839372999999998</v>
      </c>
      <c r="G5457" s="31">
        <v>92126.240999999995</v>
      </c>
      <c r="H5457" s="31">
        <v>92052.251000000004</v>
      </c>
    </row>
    <row r="5458" spans="1:8" hidden="1">
      <c r="A5458" s="38" t="s">
        <v>9</v>
      </c>
      <c r="B5458" s="31">
        <v>2005</v>
      </c>
      <c r="C5458" s="31">
        <v>12</v>
      </c>
      <c r="D5458" s="31">
        <v>1.5336099999999999E-3</v>
      </c>
      <c r="E5458" s="31">
        <v>1.5324399999999999E-3</v>
      </c>
      <c r="F5458" s="31">
        <v>0.99846756000000003</v>
      </c>
      <c r="G5458" s="31">
        <v>91978.262000000002</v>
      </c>
      <c r="H5458" s="31">
        <v>91907.785999999993</v>
      </c>
    </row>
    <row r="5459" spans="1:8" hidden="1">
      <c r="A5459" s="38" t="s">
        <v>9</v>
      </c>
      <c r="B5459" s="31">
        <v>2005</v>
      </c>
      <c r="C5459" s="31">
        <v>13</v>
      </c>
      <c r="D5459" s="31">
        <v>1.5501600000000001E-3</v>
      </c>
      <c r="E5459" s="31">
        <v>1.5489600000000001E-3</v>
      </c>
      <c r="F5459" s="31">
        <v>0.99845103999999996</v>
      </c>
      <c r="G5459" s="31">
        <v>91837.311000000002</v>
      </c>
      <c r="H5459" s="31">
        <v>91766.184999999998</v>
      </c>
    </row>
    <row r="5460" spans="1:8" hidden="1">
      <c r="A5460" s="38" t="s">
        <v>9</v>
      </c>
      <c r="B5460" s="31">
        <v>2005</v>
      </c>
      <c r="C5460" s="31">
        <v>14</v>
      </c>
      <c r="D5460" s="31">
        <v>1.6492900000000001E-3</v>
      </c>
      <c r="E5460" s="31">
        <v>1.6479299999999999E-3</v>
      </c>
      <c r="F5460" s="31">
        <v>0.99835207000000004</v>
      </c>
      <c r="G5460" s="31">
        <v>91695.058999999994</v>
      </c>
      <c r="H5460" s="31">
        <v>91619.505000000005</v>
      </c>
    </row>
    <row r="5461" spans="1:8" hidden="1">
      <c r="A5461" s="38" t="s">
        <v>9</v>
      </c>
      <c r="B5461" s="31">
        <v>2005</v>
      </c>
      <c r="C5461" s="31">
        <v>15</v>
      </c>
      <c r="D5461" s="31">
        <v>1.82518E-3</v>
      </c>
      <c r="E5461" s="31">
        <v>1.82351E-3</v>
      </c>
      <c r="F5461" s="31">
        <v>0.99817648999999997</v>
      </c>
      <c r="G5461" s="31">
        <v>91543.952000000005</v>
      </c>
      <c r="H5461" s="31">
        <v>91460.486000000004</v>
      </c>
    </row>
    <row r="5462" spans="1:8" hidden="1">
      <c r="A5462" s="38" t="s">
        <v>9</v>
      </c>
      <c r="B5462" s="31">
        <v>2005</v>
      </c>
      <c r="C5462" s="31">
        <v>16</v>
      </c>
      <c r="D5462" s="31">
        <v>2.0598499999999998E-3</v>
      </c>
      <c r="E5462" s="31">
        <v>2.0577299999999998E-3</v>
      </c>
      <c r="F5462" s="31">
        <v>0.99794227000000002</v>
      </c>
      <c r="G5462" s="31">
        <v>91377.02</v>
      </c>
      <c r="H5462" s="31">
        <v>91283.005999999994</v>
      </c>
    </row>
    <row r="5463" spans="1:8" hidden="1">
      <c r="A5463" s="38" t="s">
        <v>9</v>
      </c>
      <c r="B5463" s="31">
        <v>2005</v>
      </c>
      <c r="C5463" s="31">
        <v>17</v>
      </c>
      <c r="D5463" s="31">
        <v>2.3242499999999999E-3</v>
      </c>
      <c r="E5463" s="31">
        <v>2.3215599999999999E-3</v>
      </c>
      <c r="F5463" s="31">
        <v>0.99767844000000006</v>
      </c>
      <c r="G5463" s="31">
        <v>91188.990999999995</v>
      </c>
      <c r="H5463" s="31">
        <v>91083.141000000003</v>
      </c>
    </row>
    <row r="5464" spans="1:8" hidden="1">
      <c r="A5464" s="38" t="s">
        <v>9</v>
      </c>
      <c r="B5464" s="31">
        <v>2005</v>
      </c>
      <c r="C5464" s="31">
        <v>18</v>
      </c>
      <c r="D5464" s="31">
        <v>2.58778E-3</v>
      </c>
      <c r="E5464" s="31">
        <v>2.58443E-3</v>
      </c>
      <c r="F5464" s="31">
        <v>0.99741557000000003</v>
      </c>
      <c r="G5464" s="31">
        <v>90977.290999999997</v>
      </c>
      <c r="H5464" s="31">
        <v>90859.728000000003</v>
      </c>
    </row>
    <row r="5465" spans="1:8" hidden="1">
      <c r="A5465" s="38" t="s">
        <v>9</v>
      </c>
      <c r="B5465" s="31">
        <v>2005</v>
      </c>
      <c r="C5465" s="31">
        <v>19</v>
      </c>
      <c r="D5465" s="31">
        <v>2.8161900000000001E-3</v>
      </c>
      <c r="E5465" s="31">
        <v>2.8122300000000002E-3</v>
      </c>
      <c r="F5465" s="31">
        <v>0.99718777000000003</v>
      </c>
      <c r="G5465" s="31">
        <v>90742.165999999997</v>
      </c>
      <c r="H5465" s="31">
        <v>90614.572</v>
      </c>
    </row>
    <row r="5466" spans="1:8" hidden="1">
      <c r="A5466" s="38" t="s">
        <v>9</v>
      </c>
      <c r="B5466" s="31">
        <v>2005</v>
      </c>
      <c r="C5466" s="31">
        <v>20</v>
      </c>
      <c r="D5466" s="31">
        <v>2.9953699999999998E-3</v>
      </c>
      <c r="E5466" s="31">
        <v>2.99089E-3</v>
      </c>
      <c r="F5466" s="31">
        <v>0.99700911000000003</v>
      </c>
      <c r="G5466" s="31">
        <v>90486.978000000003</v>
      </c>
      <c r="H5466" s="31">
        <v>90351.66</v>
      </c>
    </row>
    <row r="5467" spans="1:8" hidden="1">
      <c r="A5467" s="38" t="s">
        <v>9</v>
      </c>
      <c r="B5467" s="31">
        <v>2005</v>
      </c>
      <c r="C5467" s="31">
        <v>21</v>
      </c>
      <c r="D5467" s="31">
        <v>3.1226600000000002E-3</v>
      </c>
      <c r="E5467" s="31">
        <v>3.1177900000000001E-3</v>
      </c>
      <c r="F5467" s="31">
        <v>0.99688220999999999</v>
      </c>
      <c r="G5467" s="31">
        <v>90216.341</v>
      </c>
      <c r="H5467" s="31">
        <v>90075.703999999998</v>
      </c>
    </row>
    <row r="5468" spans="1:8" hidden="1">
      <c r="A5468" s="38" t="s">
        <v>9</v>
      </c>
      <c r="B5468" s="31">
        <v>2005</v>
      </c>
      <c r="C5468" s="31">
        <v>22</v>
      </c>
      <c r="D5468" s="31">
        <v>3.2080799999999999E-3</v>
      </c>
      <c r="E5468" s="31">
        <v>3.20294E-3</v>
      </c>
      <c r="F5468" s="31">
        <v>0.99679706000000001</v>
      </c>
      <c r="G5468" s="31">
        <v>89935.066000000006</v>
      </c>
      <c r="H5468" s="31">
        <v>89791.036999999997</v>
      </c>
    </row>
    <row r="5469" spans="1:8" hidden="1">
      <c r="A5469" s="38" t="s">
        <v>9</v>
      </c>
      <c r="B5469" s="31">
        <v>2005</v>
      </c>
      <c r="C5469" s="31">
        <v>23</v>
      </c>
      <c r="D5469" s="31">
        <v>3.2671900000000001E-3</v>
      </c>
      <c r="E5469" s="31">
        <v>3.2618600000000001E-3</v>
      </c>
      <c r="F5469" s="31">
        <v>0.99673814000000005</v>
      </c>
      <c r="G5469" s="31">
        <v>89647.009000000005</v>
      </c>
      <c r="H5469" s="31">
        <v>89500.801000000007</v>
      </c>
    </row>
    <row r="5470" spans="1:8" hidden="1">
      <c r="A5470" s="38" t="s">
        <v>9</v>
      </c>
      <c r="B5470" s="31">
        <v>2005</v>
      </c>
      <c r="C5470" s="31">
        <v>24</v>
      </c>
      <c r="D5470" s="31">
        <v>3.3131599999999999E-3</v>
      </c>
      <c r="E5470" s="31">
        <v>3.3076799999999999E-3</v>
      </c>
      <c r="F5470" s="31">
        <v>0.99669231999999996</v>
      </c>
      <c r="G5470" s="31">
        <v>89354.592999999993</v>
      </c>
      <c r="H5470" s="31">
        <v>89206.813999999998</v>
      </c>
    </row>
    <row r="5471" spans="1:8" hidden="1">
      <c r="A5471" s="38" t="s">
        <v>9</v>
      </c>
      <c r="B5471" s="31">
        <v>2005</v>
      </c>
      <c r="C5471" s="31">
        <v>25</v>
      </c>
      <c r="D5471" s="31">
        <v>3.3583300000000001E-3</v>
      </c>
      <c r="E5471" s="31">
        <v>3.3527000000000001E-3</v>
      </c>
      <c r="F5471" s="31">
        <v>0.99664730000000001</v>
      </c>
      <c r="G5471" s="31">
        <v>89059.035999999993</v>
      </c>
      <c r="H5471" s="31">
        <v>88909.741999999998</v>
      </c>
    </row>
    <row r="5472" spans="1:8" hidden="1">
      <c r="A5472" s="38" t="s">
        <v>9</v>
      </c>
      <c r="B5472" s="31">
        <v>2005</v>
      </c>
      <c r="C5472" s="31">
        <v>26</v>
      </c>
      <c r="D5472" s="31">
        <v>3.40968E-3</v>
      </c>
      <c r="E5472" s="31">
        <v>3.4038800000000002E-3</v>
      </c>
      <c r="F5472" s="31">
        <v>0.99659611999999997</v>
      </c>
      <c r="G5472" s="31">
        <v>88760.448000000004</v>
      </c>
      <c r="H5472" s="31">
        <v>88609.383000000002</v>
      </c>
    </row>
    <row r="5473" spans="1:8" hidden="1">
      <c r="A5473" s="38" t="s">
        <v>9</v>
      </c>
      <c r="B5473" s="31">
        <v>2005</v>
      </c>
      <c r="C5473" s="31">
        <v>27</v>
      </c>
      <c r="D5473" s="31">
        <v>3.4711400000000002E-3</v>
      </c>
      <c r="E5473" s="31">
        <v>3.4651199999999999E-3</v>
      </c>
      <c r="F5473" s="31">
        <v>0.99653488000000001</v>
      </c>
      <c r="G5473" s="31">
        <v>88458.317999999999</v>
      </c>
      <c r="H5473" s="31">
        <v>88305.058000000005</v>
      </c>
    </row>
    <row r="5474" spans="1:8" hidden="1">
      <c r="A5474" s="38" t="s">
        <v>9</v>
      </c>
      <c r="B5474" s="31">
        <v>2005</v>
      </c>
      <c r="C5474" s="31">
        <v>28</v>
      </c>
      <c r="D5474" s="31">
        <v>3.53945E-3</v>
      </c>
      <c r="E5474" s="31">
        <v>3.5331899999999999E-3</v>
      </c>
      <c r="F5474" s="31">
        <v>0.99646681000000004</v>
      </c>
      <c r="G5474" s="31">
        <v>88151.798999999999</v>
      </c>
      <c r="H5474" s="31">
        <v>87996.07</v>
      </c>
    </row>
    <row r="5475" spans="1:8" hidden="1">
      <c r="A5475" s="38" t="s">
        <v>9</v>
      </c>
      <c r="B5475" s="31">
        <v>2005</v>
      </c>
      <c r="C5475" s="31">
        <v>29</v>
      </c>
      <c r="D5475" s="31">
        <v>3.60963E-3</v>
      </c>
      <c r="E5475" s="31">
        <v>3.60312E-3</v>
      </c>
      <c r="F5475" s="31">
        <v>0.99639688000000004</v>
      </c>
      <c r="G5475" s="31">
        <v>87840.342000000004</v>
      </c>
      <c r="H5475" s="31">
        <v>87682.092000000004</v>
      </c>
    </row>
    <row r="5476" spans="1:8" hidden="1">
      <c r="A5476" s="38" t="s">
        <v>9</v>
      </c>
      <c r="B5476" s="31">
        <v>2005</v>
      </c>
      <c r="C5476" s="31">
        <v>30</v>
      </c>
      <c r="D5476" s="31">
        <v>3.6805100000000001E-3</v>
      </c>
      <c r="E5476" s="31">
        <v>3.6737499999999999E-3</v>
      </c>
      <c r="F5476" s="31">
        <v>0.99632624999999997</v>
      </c>
      <c r="G5476" s="31">
        <v>87523.842000000004</v>
      </c>
      <c r="H5476" s="31">
        <v>87363.070999999996</v>
      </c>
    </row>
    <row r="5477" spans="1:8" hidden="1">
      <c r="A5477" s="38" t="s">
        <v>9</v>
      </c>
      <c r="B5477" s="31">
        <v>2005</v>
      </c>
      <c r="C5477" s="31">
        <v>31</v>
      </c>
      <c r="D5477" s="31">
        <v>3.7483799999999999E-3</v>
      </c>
      <c r="E5477" s="31">
        <v>3.7413699999999999E-3</v>
      </c>
      <c r="F5477" s="31">
        <v>0.99625863000000003</v>
      </c>
      <c r="G5477" s="31">
        <v>87202.301000000007</v>
      </c>
      <c r="H5477" s="31">
        <v>87039.172999999995</v>
      </c>
    </row>
    <row r="5478" spans="1:8" hidden="1">
      <c r="A5478" s="38" t="s">
        <v>9</v>
      </c>
      <c r="B5478" s="31">
        <v>2005</v>
      </c>
      <c r="C5478" s="31">
        <v>32</v>
      </c>
      <c r="D5478" s="31">
        <v>3.8116299999999999E-3</v>
      </c>
      <c r="E5478" s="31">
        <v>3.80438E-3</v>
      </c>
      <c r="F5478" s="31">
        <v>0.99619561999999995</v>
      </c>
      <c r="G5478" s="31">
        <v>86876.044999999998</v>
      </c>
      <c r="H5478" s="31">
        <v>86710.79</v>
      </c>
    </row>
    <row r="5479" spans="1:8" hidden="1">
      <c r="A5479" s="38" t="s">
        <v>9</v>
      </c>
      <c r="B5479" s="31">
        <v>2005</v>
      </c>
      <c r="C5479" s="31">
        <v>33</v>
      </c>
      <c r="D5479" s="31">
        <v>3.8714700000000001E-3</v>
      </c>
      <c r="E5479" s="31">
        <v>3.8639899999999999E-3</v>
      </c>
      <c r="F5479" s="31">
        <v>0.99613600999999996</v>
      </c>
      <c r="G5479" s="31">
        <v>86545.535999999993</v>
      </c>
      <c r="H5479" s="31">
        <v>86378.33</v>
      </c>
    </row>
    <row r="5480" spans="1:8" hidden="1">
      <c r="A5480" s="38" t="s">
        <v>9</v>
      </c>
      <c r="B5480" s="31">
        <v>2005</v>
      </c>
      <c r="C5480" s="31">
        <v>34</v>
      </c>
      <c r="D5480" s="31">
        <v>3.9352600000000003E-3</v>
      </c>
      <c r="E5480" s="31">
        <v>3.9275400000000002E-3</v>
      </c>
      <c r="F5480" s="31">
        <v>0.99607246000000005</v>
      </c>
      <c r="G5480" s="31">
        <v>86211.123999999996</v>
      </c>
      <c r="H5480" s="31">
        <v>86041.826000000001</v>
      </c>
    </row>
    <row r="5481" spans="1:8" hidden="1">
      <c r="A5481" s="38" t="s">
        <v>9</v>
      </c>
      <c r="B5481" s="31">
        <v>2005</v>
      </c>
      <c r="C5481" s="31">
        <v>35</v>
      </c>
      <c r="D5481" s="31">
        <v>4.0150400000000001E-3</v>
      </c>
      <c r="E5481" s="31">
        <v>4.0070000000000001E-3</v>
      </c>
      <c r="F5481" s="31">
        <v>0.99599300000000002</v>
      </c>
      <c r="G5481" s="31">
        <v>85872.527000000002</v>
      </c>
      <c r="H5481" s="31">
        <v>85700.482000000004</v>
      </c>
    </row>
    <row r="5482" spans="1:8" hidden="1">
      <c r="A5482" s="38" t="s">
        <v>9</v>
      </c>
      <c r="B5482" s="31">
        <v>2005</v>
      </c>
      <c r="C5482" s="31">
        <v>36</v>
      </c>
      <c r="D5482" s="31">
        <v>4.1230599999999996E-3</v>
      </c>
      <c r="E5482" s="31">
        <v>4.1145799999999996E-3</v>
      </c>
      <c r="F5482" s="31">
        <v>0.99588542000000002</v>
      </c>
      <c r="G5482" s="31">
        <v>85528.436000000002</v>
      </c>
      <c r="H5482" s="31">
        <v>85352.479000000007</v>
      </c>
    </row>
    <row r="5483" spans="1:8" hidden="1">
      <c r="A5483" s="38" t="s">
        <v>9</v>
      </c>
      <c r="B5483" s="31">
        <v>2005</v>
      </c>
      <c r="C5483" s="31">
        <v>37</v>
      </c>
      <c r="D5483" s="31">
        <v>4.2712999999999996E-3</v>
      </c>
      <c r="E5483" s="31">
        <v>4.2621999999999998E-3</v>
      </c>
      <c r="F5483" s="31">
        <v>0.99573780000000001</v>
      </c>
      <c r="G5483" s="31">
        <v>85176.523000000001</v>
      </c>
      <c r="H5483" s="31">
        <v>84995.002999999997</v>
      </c>
    </row>
    <row r="5484" spans="1:8" hidden="1">
      <c r="A5484" s="38" t="s">
        <v>9</v>
      </c>
      <c r="B5484" s="31">
        <v>2005</v>
      </c>
      <c r="C5484" s="31">
        <v>38</v>
      </c>
      <c r="D5484" s="31">
        <v>4.4623400000000004E-3</v>
      </c>
      <c r="E5484" s="31">
        <v>4.4524100000000004E-3</v>
      </c>
      <c r="F5484" s="31">
        <v>0.99554759000000004</v>
      </c>
      <c r="G5484" s="31">
        <v>84813.482999999993</v>
      </c>
      <c r="H5484" s="31">
        <v>84624.671000000002</v>
      </c>
    </row>
    <row r="5485" spans="1:8" hidden="1">
      <c r="A5485" s="38" t="s">
        <v>9</v>
      </c>
      <c r="B5485" s="31">
        <v>2005</v>
      </c>
      <c r="C5485" s="31">
        <v>39</v>
      </c>
      <c r="D5485" s="31">
        <v>4.6914799999999996E-3</v>
      </c>
      <c r="E5485" s="31">
        <v>4.6804999999999998E-3</v>
      </c>
      <c r="F5485" s="31">
        <v>0.99531950000000002</v>
      </c>
      <c r="G5485" s="31">
        <v>84435.858999999997</v>
      </c>
      <c r="H5485" s="31">
        <v>84238.258000000002</v>
      </c>
    </row>
    <row r="5486" spans="1:8" hidden="1">
      <c r="A5486" s="38" t="s">
        <v>9</v>
      </c>
      <c r="B5486" s="31">
        <v>2005</v>
      </c>
      <c r="C5486" s="31">
        <v>40</v>
      </c>
      <c r="D5486" s="31">
        <v>4.9416399999999997E-3</v>
      </c>
      <c r="E5486" s="31">
        <v>4.9294600000000001E-3</v>
      </c>
      <c r="F5486" s="31">
        <v>0.99507053999999995</v>
      </c>
      <c r="G5486" s="31">
        <v>84040.657000000007</v>
      </c>
      <c r="H5486" s="31">
        <v>83833.519</v>
      </c>
    </row>
    <row r="5487" spans="1:8" hidden="1">
      <c r="A5487" s="38" t="s">
        <v>9</v>
      </c>
      <c r="B5487" s="31">
        <v>2005</v>
      </c>
      <c r="C5487" s="31">
        <v>41</v>
      </c>
      <c r="D5487" s="31">
        <v>5.1870299999999996E-3</v>
      </c>
      <c r="E5487" s="31">
        <v>5.1736100000000004E-3</v>
      </c>
      <c r="F5487" s="31">
        <v>0.99482638999999995</v>
      </c>
      <c r="G5487" s="31">
        <v>83626.381999999998</v>
      </c>
      <c r="H5487" s="31">
        <v>83410.057000000001</v>
      </c>
    </row>
    <row r="5488" spans="1:8" hidden="1">
      <c r="A5488" s="38" t="s">
        <v>9</v>
      </c>
      <c r="B5488" s="31">
        <v>2005</v>
      </c>
      <c r="C5488" s="31">
        <v>42</v>
      </c>
      <c r="D5488" s="31">
        <v>5.40881E-3</v>
      </c>
      <c r="E5488" s="31">
        <v>5.3942199999999999E-3</v>
      </c>
      <c r="F5488" s="31">
        <v>0.99460577999999999</v>
      </c>
      <c r="G5488" s="31">
        <v>83193.732000000004</v>
      </c>
      <c r="H5488" s="31">
        <v>82969.349000000002</v>
      </c>
    </row>
    <row r="5489" spans="1:8" hidden="1">
      <c r="A5489" s="38" t="s">
        <v>9</v>
      </c>
      <c r="B5489" s="31">
        <v>2005</v>
      </c>
      <c r="C5489" s="31">
        <v>43</v>
      </c>
      <c r="D5489" s="31">
        <v>5.5948500000000002E-3</v>
      </c>
      <c r="E5489" s="31">
        <v>5.57925E-3</v>
      </c>
      <c r="F5489" s="31">
        <v>0.99442074999999996</v>
      </c>
      <c r="G5489" s="31">
        <v>82744.966</v>
      </c>
      <c r="H5489" s="31">
        <v>82514.138999999996</v>
      </c>
    </row>
    <row r="5490" spans="1:8" hidden="1">
      <c r="A5490" s="38" t="s">
        <v>9</v>
      </c>
      <c r="B5490" s="31">
        <v>2005</v>
      </c>
      <c r="C5490" s="31">
        <v>44</v>
      </c>
      <c r="D5490" s="31">
        <v>5.7571799999999998E-3</v>
      </c>
      <c r="E5490" s="31">
        <v>5.7406599999999999E-3</v>
      </c>
      <c r="F5490" s="31">
        <v>0.99425934000000005</v>
      </c>
      <c r="G5490" s="31">
        <v>82283.312000000005</v>
      </c>
      <c r="H5490" s="31">
        <v>82047.131999999998</v>
      </c>
    </row>
    <row r="5491" spans="1:8" hidden="1">
      <c r="A5491" s="38" t="s">
        <v>9</v>
      </c>
      <c r="B5491" s="31">
        <v>2005</v>
      </c>
      <c r="C5491" s="31">
        <v>45</v>
      </c>
      <c r="D5491" s="31">
        <v>5.9250199999999996E-3</v>
      </c>
      <c r="E5491" s="31">
        <v>5.9075200000000003E-3</v>
      </c>
      <c r="F5491" s="31">
        <v>0.99409247999999995</v>
      </c>
      <c r="G5491" s="31">
        <v>81810.951000000001</v>
      </c>
      <c r="H5491" s="31">
        <v>81569.301000000007</v>
      </c>
    </row>
    <row r="5492" spans="1:8" hidden="1">
      <c r="A5492" s="38" t="s">
        <v>9</v>
      </c>
      <c r="B5492" s="31">
        <v>2005</v>
      </c>
      <c r="C5492" s="31">
        <v>46</v>
      </c>
      <c r="D5492" s="31">
        <v>6.1352100000000003E-3</v>
      </c>
      <c r="E5492" s="31">
        <v>6.1164499999999998E-3</v>
      </c>
      <c r="F5492" s="31">
        <v>0.99388354999999995</v>
      </c>
      <c r="G5492" s="31">
        <v>81327.650999999998</v>
      </c>
      <c r="H5492" s="31">
        <v>81078.933000000005</v>
      </c>
    </row>
    <row r="5493" spans="1:8" hidden="1">
      <c r="A5493" s="38" t="s">
        <v>9</v>
      </c>
      <c r="B5493" s="31">
        <v>2005</v>
      </c>
      <c r="C5493" s="31">
        <v>47</v>
      </c>
      <c r="D5493" s="31">
        <v>6.4300900000000003E-3</v>
      </c>
      <c r="E5493" s="31">
        <v>6.4094900000000003E-3</v>
      </c>
      <c r="F5493" s="31">
        <v>0.99359050999999998</v>
      </c>
      <c r="G5493" s="31">
        <v>80830.214999999997</v>
      </c>
      <c r="H5493" s="31">
        <v>80571.175000000003</v>
      </c>
    </row>
    <row r="5494" spans="1:8" hidden="1">
      <c r="A5494" s="38" t="s">
        <v>9</v>
      </c>
      <c r="B5494" s="31">
        <v>2005</v>
      </c>
      <c r="C5494" s="31">
        <v>48</v>
      </c>
      <c r="D5494" s="31">
        <v>6.8312299999999998E-3</v>
      </c>
      <c r="E5494" s="31">
        <v>6.80797E-3</v>
      </c>
      <c r="F5494" s="31">
        <v>0.99319203</v>
      </c>
      <c r="G5494" s="31">
        <v>80312.134999999995</v>
      </c>
      <c r="H5494" s="31">
        <v>80038.754000000001</v>
      </c>
    </row>
    <row r="5495" spans="1:8" hidden="1">
      <c r="A5495" s="38" t="s">
        <v>9</v>
      </c>
      <c r="B5495" s="31">
        <v>2005</v>
      </c>
      <c r="C5495" s="31">
        <v>49</v>
      </c>
      <c r="D5495" s="31">
        <v>7.34309E-3</v>
      </c>
      <c r="E5495" s="31">
        <v>7.31623E-3</v>
      </c>
      <c r="F5495" s="31">
        <v>0.99268376999999997</v>
      </c>
      <c r="G5495" s="31">
        <v>79765.372000000003</v>
      </c>
      <c r="H5495" s="31">
        <v>79473.581000000006</v>
      </c>
    </row>
    <row r="5496" spans="1:8" hidden="1">
      <c r="A5496" s="38" t="s">
        <v>9</v>
      </c>
      <c r="B5496" s="31">
        <v>2005</v>
      </c>
      <c r="C5496" s="31">
        <v>50</v>
      </c>
      <c r="D5496" s="31">
        <v>7.9432800000000005E-3</v>
      </c>
      <c r="E5496" s="31">
        <v>7.9118599999999997E-3</v>
      </c>
      <c r="F5496" s="31">
        <v>0.99208814000000001</v>
      </c>
      <c r="G5496" s="31">
        <v>79181.789999999994</v>
      </c>
      <c r="H5496" s="31">
        <v>78868.551999999996</v>
      </c>
    </row>
    <row r="5497" spans="1:8" hidden="1">
      <c r="A5497" s="38" t="s">
        <v>9</v>
      </c>
      <c r="B5497" s="31">
        <v>2005</v>
      </c>
      <c r="C5497" s="31">
        <v>51</v>
      </c>
      <c r="D5497" s="31">
        <v>8.5817600000000008E-3</v>
      </c>
      <c r="E5497" s="31">
        <v>8.5450999999999999E-3</v>
      </c>
      <c r="F5497" s="31">
        <v>0.99145490000000003</v>
      </c>
      <c r="G5497" s="31">
        <v>78555.315000000002</v>
      </c>
      <c r="H5497" s="31">
        <v>78219.683000000005</v>
      </c>
    </row>
    <row r="5498" spans="1:8" hidden="1">
      <c r="A5498" s="38" t="s">
        <v>9</v>
      </c>
      <c r="B5498" s="31">
        <v>2005</v>
      </c>
      <c r="C5498" s="31">
        <v>52</v>
      </c>
      <c r="D5498" s="31">
        <v>9.2117199999999996E-3</v>
      </c>
      <c r="E5498" s="31">
        <v>9.1694900000000006E-3</v>
      </c>
      <c r="F5498" s="31">
        <v>0.99083051</v>
      </c>
      <c r="G5498" s="31">
        <v>77884.051999999996</v>
      </c>
      <c r="H5498" s="31">
        <v>77526.972999999998</v>
      </c>
    </row>
    <row r="5499" spans="1:8" hidden="1">
      <c r="A5499" s="38" t="s">
        <v>9</v>
      </c>
      <c r="B5499" s="31">
        <v>2005</v>
      </c>
      <c r="C5499" s="31">
        <v>53</v>
      </c>
      <c r="D5499" s="31">
        <v>9.7896600000000004E-3</v>
      </c>
      <c r="E5499" s="31">
        <v>9.7419800000000008E-3</v>
      </c>
      <c r="F5499" s="31">
        <v>0.99025801999999996</v>
      </c>
      <c r="G5499" s="31">
        <v>77169.895000000004</v>
      </c>
      <c r="H5499" s="31">
        <v>76794.001000000004</v>
      </c>
    </row>
    <row r="5500" spans="1:8" hidden="1">
      <c r="A5500" s="38" t="s">
        <v>9</v>
      </c>
      <c r="B5500" s="31">
        <v>2005</v>
      </c>
      <c r="C5500" s="31">
        <v>54</v>
      </c>
      <c r="D5500" s="31">
        <v>1.031088E-2</v>
      </c>
      <c r="E5500" s="31">
        <v>1.025799E-2</v>
      </c>
      <c r="F5500" s="31">
        <v>0.98974200999999995</v>
      </c>
      <c r="G5500" s="31">
        <v>76418.107000000004</v>
      </c>
      <c r="H5500" s="31">
        <v>76026.159</v>
      </c>
    </row>
    <row r="5501" spans="1:8" hidden="1">
      <c r="A5501" s="38" t="s">
        <v>9</v>
      </c>
      <c r="B5501" s="31">
        <v>2005</v>
      </c>
      <c r="C5501" s="31">
        <v>55</v>
      </c>
      <c r="D5501" s="31">
        <v>1.0815760000000001E-2</v>
      </c>
      <c r="E5501" s="31">
        <v>1.0757589999999999E-2</v>
      </c>
      <c r="F5501" s="31">
        <v>0.98924241000000002</v>
      </c>
      <c r="G5501" s="31">
        <v>75634.210999999996</v>
      </c>
      <c r="H5501" s="31">
        <v>75227.39</v>
      </c>
    </row>
    <row r="5502" spans="1:8" hidden="1">
      <c r="A5502" s="38" t="s">
        <v>9</v>
      </c>
      <c r="B5502" s="31">
        <v>2005</v>
      </c>
      <c r="C5502" s="31">
        <v>56</v>
      </c>
      <c r="D5502" s="31">
        <v>1.136771E-2</v>
      </c>
      <c r="E5502" s="31">
        <v>1.130346E-2</v>
      </c>
      <c r="F5502" s="31">
        <v>0.98869653999999996</v>
      </c>
      <c r="G5502" s="31">
        <v>74820.569000000003</v>
      </c>
      <c r="H5502" s="31">
        <v>74397.702999999994</v>
      </c>
    </row>
    <row r="5503" spans="1:8" hidden="1">
      <c r="A5503" s="38" t="s">
        <v>9</v>
      </c>
      <c r="B5503" s="31">
        <v>2005</v>
      </c>
      <c r="C5503" s="31">
        <v>57</v>
      </c>
      <c r="D5503" s="31">
        <v>1.2055679999999999E-2</v>
      </c>
      <c r="E5503" s="31">
        <v>1.198345E-2</v>
      </c>
      <c r="F5503" s="31">
        <v>0.98801654999999999</v>
      </c>
      <c r="G5503" s="31">
        <v>73974.838000000003</v>
      </c>
      <c r="H5503" s="31">
        <v>73531.600999999995</v>
      </c>
    </row>
    <row r="5504" spans="1:8" hidden="1">
      <c r="A5504" s="38" t="s">
        <v>9</v>
      </c>
      <c r="B5504" s="31">
        <v>2005</v>
      </c>
      <c r="C5504" s="31">
        <v>58</v>
      </c>
      <c r="D5504" s="31">
        <v>1.294203E-2</v>
      </c>
      <c r="E5504" s="31">
        <v>1.285882E-2</v>
      </c>
      <c r="F5504" s="31">
        <v>0.98714117999999995</v>
      </c>
      <c r="G5504" s="31">
        <v>73088.364000000001</v>
      </c>
      <c r="H5504" s="31">
        <v>72618.448999999993</v>
      </c>
    </row>
    <row r="5505" spans="1:8" hidden="1">
      <c r="A5505" s="38" t="s">
        <v>9</v>
      </c>
      <c r="B5505" s="31">
        <v>2005</v>
      </c>
      <c r="C5505" s="31">
        <v>59</v>
      </c>
      <c r="D5505" s="31">
        <v>1.406171E-2</v>
      </c>
      <c r="E5505" s="31">
        <v>1.396353E-2</v>
      </c>
      <c r="F5505" s="31">
        <v>0.98603647000000005</v>
      </c>
      <c r="G5505" s="31">
        <v>72148.534</v>
      </c>
      <c r="H5505" s="31">
        <v>71644.81</v>
      </c>
    </row>
    <row r="5506" spans="1:8" hidden="1">
      <c r="A5506" s="38" t="s">
        <v>9</v>
      </c>
      <c r="B5506" s="31">
        <v>2005</v>
      </c>
      <c r="C5506" s="31">
        <v>60</v>
      </c>
      <c r="D5506" s="31">
        <v>1.5428829999999999E-2</v>
      </c>
      <c r="E5506" s="31">
        <v>1.531072E-2</v>
      </c>
      <c r="F5506" s="31">
        <v>0.98468928</v>
      </c>
      <c r="G5506" s="31">
        <v>71141.085999999996</v>
      </c>
      <c r="H5506" s="31">
        <v>70596.475000000006</v>
      </c>
    </row>
    <row r="5507" spans="1:8" hidden="1">
      <c r="A5507" s="38" t="s">
        <v>9</v>
      </c>
      <c r="B5507" s="31">
        <v>2005</v>
      </c>
      <c r="C5507" s="31">
        <v>61</v>
      </c>
      <c r="D5507" s="31">
        <v>1.7011160000000001E-2</v>
      </c>
      <c r="E5507" s="31">
        <v>1.6867690000000001E-2</v>
      </c>
      <c r="F5507" s="31">
        <v>0.98313231000000001</v>
      </c>
      <c r="G5507" s="31">
        <v>70051.865000000005</v>
      </c>
      <c r="H5507" s="31">
        <v>69461.058000000005</v>
      </c>
    </row>
    <row r="5508" spans="1:8" hidden="1">
      <c r="A5508" s="38" t="s">
        <v>9</v>
      </c>
      <c r="B5508" s="31">
        <v>2005</v>
      </c>
      <c r="C5508" s="31">
        <v>62</v>
      </c>
      <c r="D5508" s="31">
        <v>1.876719E-2</v>
      </c>
      <c r="E5508" s="31">
        <v>1.859272E-2</v>
      </c>
      <c r="F5508" s="31">
        <v>0.98140727999999999</v>
      </c>
      <c r="G5508" s="31">
        <v>68870.251000000004</v>
      </c>
      <c r="H5508" s="31">
        <v>68230.008000000002</v>
      </c>
    </row>
    <row r="5509" spans="1:8" hidden="1">
      <c r="A5509" s="38" t="s">
        <v>9</v>
      </c>
      <c r="B5509" s="31">
        <v>2005</v>
      </c>
      <c r="C5509" s="31">
        <v>63</v>
      </c>
      <c r="D5509" s="31">
        <v>2.0650120000000001E-2</v>
      </c>
      <c r="E5509" s="31">
        <v>2.0439079999999998E-2</v>
      </c>
      <c r="F5509" s="31">
        <v>0.97956091999999995</v>
      </c>
      <c r="G5509" s="31">
        <v>67589.766000000003</v>
      </c>
      <c r="H5509" s="31">
        <v>66899.028999999995</v>
      </c>
    </row>
    <row r="5510" spans="1:8" hidden="1">
      <c r="A5510" s="38" t="s">
        <v>9</v>
      </c>
      <c r="B5510" s="31">
        <v>2005</v>
      </c>
      <c r="C5510" s="31">
        <v>64</v>
      </c>
      <c r="D5510" s="31">
        <v>2.2638660000000001E-2</v>
      </c>
      <c r="E5510" s="31">
        <v>2.238528E-2</v>
      </c>
      <c r="F5510" s="31">
        <v>0.97761472000000005</v>
      </c>
      <c r="G5510" s="31">
        <v>66208.293000000005</v>
      </c>
      <c r="H5510" s="31">
        <v>65467.248</v>
      </c>
    </row>
    <row r="5511" spans="1:8" hidden="1">
      <c r="A5511" s="38" t="s">
        <v>9</v>
      </c>
      <c r="B5511" s="31">
        <v>2005</v>
      </c>
      <c r="C5511" s="31">
        <v>65</v>
      </c>
      <c r="D5511" s="31">
        <v>2.4755449999999998E-2</v>
      </c>
      <c r="E5511" s="31">
        <v>2.445278E-2</v>
      </c>
      <c r="F5511" s="31">
        <v>0.97554722000000005</v>
      </c>
      <c r="G5511" s="31">
        <v>64726.201999999997</v>
      </c>
      <c r="H5511" s="31">
        <v>63934.834000000003</v>
      </c>
    </row>
    <row r="5512" spans="1:8" hidden="1">
      <c r="A5512" s="38" t="s">
        <v>9</v>
      </c>
      <c r="B5512" s="31">
        <v>2005</v>
      </c>
      <c r="C5512" s="31">
        <v>66</v>
      </c>
      <c r="D5512" s="31">
        <v>2.7052670000000001E-2</v>
      </c>
      <c r="E5512" s="31">
        <v>2.6691630000000001E-2</v>
      </c>
      <c r="F5512" s="31">
        <v>0.97330837000000003</v>
      </c>
      <c r="G5512" s="31">
        <v>63143.466</v>
      </c>
      <c r="H5512" s="31">
        <v>62300.764999999999</v>
      </c>
    </row>
    <row r="5513" spans="1:8" hidden="1">
      <c r="A5513" s="38" t="s">
        <v>9</v>
      </c>
      <c r="B5513" s="31">
        <v>2005</v>
      </c>
      <c r="C5513" s="31">
        <v>67</v>
      </c>
      <c r="D5513" s="31">
        <v>2.9608249999999999E-2</v>
      </c>
      <c r="E5513" s="31">
        <v>2.9176319999999999E-2</v>
      </c>
      <c r="F5513" s="31">
        <v>0.97082367999999997</v>
      </c>
      <c r="G5513" s="31">
        <v>61458.063999999998</v>
      </c>
      <c r="H5513" s="31">
        <v>60561.504000000001</v>
      </c>
    </row>
    <row r="5514" spans="1:8" hidden="1">
      <c r="A5514" s="38" t="s">
        <v>9</v>
      </c>
      <c r="B5514" s="31">
        <v>2005</v>
      </c>
      <c r="C5514" s="31">
        <v>68</v>
      </c>
      <c r="D5514" s="31">
        <v>3.2495450000000002E-2</v>
      </c>
      <c r="E5514" s="31">
        <v>3.1975910000000003E-2</v>
      </c>
      <c r="F5514" s="31">
        <v>0.96802409</v>
      </c>
      <c r="G5514" s="31">
        <v>59664.944000000003</v>
      </c>
      <c r="H5514" s="31">
        <v>58711.023999999998</v>
      </c>
    </row>
    <row r="5515" spans="1:8" hidden="1">
      <c r="A5515" s="38" t="s">
        <v>9</v>
      </c>
      <c r="B5515" s="31">
        <v>2005</v>
      </c>
      <c r="C5515" s="31">
        <v>69</v>
      </c>
      <c r="D5515" s="31">
        <v>3.5776019999999999E-2</v>
      </c>
      <c r="E5515" s="31">
        <v>3.5147299999999999E-2</v>
      </c>
      <c r="F5515" s="31">
        <v>0.96485270000000001</v>
      </c>
      <c r="G5515" s="31">
        <v>57757.103000000003</v>
      </c>
      <c r="H5515" s="31">
        <v>56742.1</v>
      </c>
    </row>
    <row r="5516" spans="1:8" hidden="1">
      <c r="A5516" s="38" t="s">
        <v>9</v>
      </c>
      <c r="B5516" s="31">
        <v>2005</v>
      </c>
      <c r="C5516" s="31">
        <v>70</v>
      </c>
      <c r="D5516" s="31">
        <v>3.9482250000000003E-2</v>
      </c>
      <c r="E5516" s="31">
        <v>3.8717910000000001E-2</v>
      </c>
      <c r="F5516" s="31">
        <v>0.96128208999999998</v>
      </c>
      <c r="G5516" s="31">
        <v>55727.097000000002</v>
      </c>
      <c r="H5516" s="31">
        <v>54648.277999999998</v>
      </c>
    </row>
    <row r="5517" spans="1:8" hidden="1">
      <c r="A5517" s="38" t="s">
        <v>9</v>
      </c>
      <c r="B5517" s="31">
        <v>2005</v>
      </c>
      <c r="C5517" s="31">
        <v>71</v>
      </c>
      <c r="D5517" s="31">
        <v>4.3605970000000001E-2</v>
      </c>
      <c r="E5517" s="31">
        <v>4.267551E-2</v>
      </c>
      <c r="F5517" s="31">
        <v>0.95732448999999997</v>
      </c>
      <c r="G5517" s="31">
        <v>53569.46</v>
      </c>
      <c r="H5517" s="31">
        <v>52426.408000000003</v>
      </c>
    </row>
    <row r="5518" spans="1:8" hidden="1">
      <c r="A5518" s="38" t="s">
        <v>9</v>
      </c>
      <c r="B5518" s="31">
        <v>2005</v>
      </c>
      <c r="C5518" s="31">
        <v>72</v>
      </c>
      <c r="D5518" s="31">
        <v>4.8136529999999997E-2</v>
      </c>
      <c r="E5518" s="31">
        <v>4.7005190000000002E-2</v>
      </c>
      <c r="F5518" s="31">
        <v>0.95299480999999997</v>
      </c>
      <c r="G5518" s="31">
        <v>51283.356</v>
      </c>
      <c r="H5518" s="31">
        <v>50078.063999999998</v>
      </c>
    </row>
    <row r="5519" spans="1:8" hidden="1">
      <c r="A5519" s="38" t="s">
        <v>9</v>
      </c>
      <c r="B5519" s="31">
        <v>2005</v>
      </c>
      <c r="C5519" s="31">
        <v>73</v>
      </c>
      <c r="D5519" s="31">
        <v>5.3071449999999999E-2</v>
      </c>
      <c r="E5519" s="31">
        <v>5.1699559999999999E-2</v>
      </c>
      <c r="F5519" s="31">
        <v>0.94830044000000002</v>
      </c>
      <c r="G5519" s="31">
        <v>48872.771999999997</v>
      </c>
      <c r="H5519" s="31">
        <v>47609.421000000002</v>
      </c>
    </row>
    <row r="5520" spans="1:8" hidden="1">
      <c r="A5520" s="38" t="s">
        <v>9</v>
      </c>
      <c r="B5520" s="31">
        <v>2005</v>
      </c>
      <c r="C5520" s="31">
        <v>74</v>
      </c>
      <c r="D5520" s="31">
        <v>5.8430650000000001E-2</v>
      </c>
      <c r="E5520" s="31">
        <v>5.6772040000000003E-2</v>
      </c>
      <c r="F5520" s="31">
        <v>0.94322795999999998</v>
      </c>
      <c r="G5520" s="31">
        <v>46346.071000000004</v>
      </c>
      <c r="H5520" s="31">
        <v>45030.49</v>
      </c>
    </row>
    <row r="5521" spans="1:8" hidden="1">
      <c r="A5521" s="38" t="s">
        <v>9</v>
      </c>
      <c r="B5521" s="31">
        <v>2005</v>
      </c>
      <c r="C5521" s="31">
        <v>75</v>
      </c>
      <c r="D5521" s="31">
        <v>6.4293020000000006E-2</v>
      </c>
      <c r="E5521" s="31">
        <v>6.229059E-2</v>
      </c>
      <c r="F5521" s="31">
        <v>0.93770940999999997</v>
      </c>
      <c r="G5521" s="31">
        <v>43714.91</v>
      </c>
      <c r="H5521" s="31">
        <v>42353.396000000001</v>
      </c>
    </row>
    <row r="5522" spans="1:8" hidden="1">
      <c r="A5522" s="38" t="s">
        <v>9</v>
      </c>
      <c r="B5522" s="31">
        <v>2005</v>
      </c>
      <c r="C5522" s="31">
        <v>76</v>
      </c>
      <c r="D5522" s="31">
        <v>7.0764949999999993E-2</v>
      </c>
      <c r="E5522" s="31">
        <v>6.8346680000000007E-2</v>
      </c>
      <c r="F5522" s="31">
        <v>0.93165332000000001</v>
      </c>
      <c r="G5522" s="31">
        <v>40991.881999999998</v>
      </c>
      <c r="H5522" s="31">
        <v>39591.053</v>
      </c>
    </row>
    <row r="5523" spans="1:8" hidden="1">
      <c r="A5523" s="38" t="s">
        <v>9</v>
      </c>
      <c r="B5523" s="31">
        <v>2005</v>
      </c>
      <c r="C5523" s="31">
        <v>77</v>
      </c>
      <c r="D5523" s="31">
        <v>7.7958639999999996E-2</v>
      </c>
      <c r="E5523" s="31">
        <v>7.5033870000000003E-2</v>
      </c>
      <c r="F5523" s="31">
        <v>0.92496613000000005</v>
      </c>
      <c r="G5523" s="31">
        <v>38190.222999999998</v>
      </c>
      <c r="H5523" s="31">
        <v>36757.442999999999</v>
      </c>
    </row>
    <row r="5524" spans="1:8" hidden="1">
      <c r="A5524" s="38" t="s">
        <v>9</v>
      </c>
      <c r="B5524" s="31">
        <v>2005</v>
      </c>
      <c r="C5524" s="31">
        <v>78</v>
      </c>
      <c r="D5524" s="31">
        <v>8.598488E-2</v>
      </c>
      <c r="E5524" s="31">
        <v>8.2440559999999996E-2</v>
      </c>
      <c r="F5524" s="31">
        <v>0.91755944</v>
      </c>
      <c r="G5524" s="31">
        <v>35324.663</v>
      </c>
      <c r="H5524" s="31">
        <v>33868.57</v>
      </c>
    </row>
    <row r="5525" spans="1:8" hidden="1">
      <c r="A5525" s="38" t="s">
        <v>9</v>
      </c>
      <c r="B5525" s="31">
        <v>2005</v>
      </c>
      <c r="C5525" s="31">
        <v>79</v>
      </c>
      <c r="D5525" s="31">
        <v>9.4959790000000002E-2</v>
      </c>
      <c r="E5525" s="31">
        <v>9.0655479999999997E-2</v>
      </c>
      <c r="F5525" s="31">
        <v>0.90934451999999999</v>
      </c>
      <c r="G5525" s="31">
        <v>32412.477999999999</v>
      </c>
      <c r="H5525" s="31">
        <v>30943.294000000002</v>
      </c>
    </row>
    <row r="5526" spans="1:8" hidden="1">
      <c r="A5526" s="38" t="s">
        <v>9</v>
      </c>
      <c r="B5526" s="31">
        <v>2005</v>
      </c>
      <c r="C5526" s="31">
        <v>80</v>
      </c>
      <c r="D5526" s="31">
        <v>0.10493427</v>
      </c>
      <c r="E5526" s="31">
        <v>9.9703139999999996E-2</v>
      </c>
      <c r="F5526" s="31">
        <v>0.90029685999999998</v>
      </c>
      <c r="G5526" s="31">
        <v>29474.109</v>
      </c>
      <c r="H5526" s="31">
        <v>28004.778999999999</v>
      </c>
    </row>
    <row r="5527" spans="1:8" hidden="1">
      <c r="A5527" s="38" t="s">
        <v>9</v>
      </c>
      <c r="B5527" s="31">
        <v>2005</v>
      </c>
      <c r="C5527" s="31">
        <v>81</v>
      </c>
      <c r="D5527" s="31">
        <v>0.11583625</v>
      </c>
      <c r="E5527" s="31">
        <v>0.10949454</v>
      </c>
      <c r="F5527" s="31">
        <v>0.89050545999999997</v>
      </c>
      <c r="G5527" s="31">
        <v>26535.448</v>
      </c>
      <c r="H5527" s="31">
        <v>25082.705000000002</v>
      </c>
    </row>
    <row r="5528" spans="1:8" hidden="1">
      <c r="A5528" s="38" t="s">
        <v>9</v>
      </c>
      <c r="B5528" s="31">
        <v>2005</v>
      </c>
      <c r="C5528" s="31">
        <v>82</v>
      </c>
      <c r="D5528" s="31">
        <v>0.12761249999999999</v>
      </c>
      <c r="E5528" s="31">
        <v>0.11995841</v>
      </c>
      <c r="F5528" s="31">
        <v>0.88004159000000004</v>
      </c>
      <c r="G5528" s="31">
        <v>23629.962</v>
      </c>
      <c r="H5528" s="31">
        <v>22212.654999999999</v>
      </c>
    </row>
    <row r="5529" spans="1:8" hidden="1">
      <c r="A5529" s="38" t="s">
        <v>9</v>
      </c>
      <c r="B5529" s="31">
        <v>2005</v>
      </c>
      <c r="C5529" s="31">
        <v>83</v>
      </c>
      <c r="D5529" s="31">
        <v>0.14021728</v>
      </c>
      <c r="E5529" s="31">
        <v>0.13103087999999999</v>
      </c>
      <c r="F5529" s="31">
        <v>0.86896912000000004</v>
      </c>
      <c r="G5529" s="31">
        <v>20795.348999999998</v>
      </c>
      <c r="H5529" s="31">
        <v>19432.933000000001</v>
      </c>
    </row>
    <row r="5530" spans="1:8" hidden="1">
      <c r="A5530" s="38" t="s">
        <v>9</v>
      </c>
      <c r="B5530" s="31">
        <v>2005</v>
      </c>
      <c r="C5530" s="31">
        <v>84</v>
      </c>
      <c r="D5530" s="31">
        <v>0.15362576999999999</v>
      </c>
      <c r="E5530" s="31">
        <v>0.14266709999999999</v>
      </c>
      <c r="F5530" s="31">
        <v>0.85733289999999995</v>
      </c>
      <c r="G5530" s="31">
        <v>18070.516</v>
      </c>
      <c r="H5530" s="31">
        <v>16781.482</v>
      </c>
    </row>
    <row r="5531" spans="1:8" hidden="1">
      <c r="A5531" s="38" t="s">
        <v>9</v>
      </c>
      <c r="B5531" s="31">
        <v>2005</v>
      </c>
      <c r="C5531" s="31">
        <v>85</v>
      </c>
      <c r="D5531" s="31">
        <v>0.16794770000000001</v>
      </c>
      <c r="E5531" s="31">
        <v>0.15493704</v>
      </c>
      <c r="F5531" s="31">
        <v>0.84506296000000003</v>
      </c>
      <c r="G5531" s="31">
        <v>15492.448</v>
      </c>
      <c r="H5531" s="31">
        <v>14292.271000000001</v>
      </c>
    </row>
    <row r="5532" spans="1:8" hidden="1">
      <c r="A5532" s="38" t="s">
        <v>9</v>
      </c>
      <c r="B5532" s="31">
        <v>2005</v>
      </c>
      <c r="C5532" s="31">
        <v>86</v>
      </c>
      <c r="D5532" s="31">
        <v>0.18331859</v>
      </c>
      <c r="E5532" s="31">
        <v>0.16792656</v>
      </c>
      <c r="F5532" s="31">
        <v>0.83207344000000005</v>
      </c>
      <c r="G5532" s="31">
        <v>13092.093999999999</v>
      </c>
      <c r="H5532" s="31">
        <v>11992.839</v>
      </c>
    </row>
    <row r="5533" spans="1:8" hidden="1">
      <c r="A5533" s="38" t="s">
        <v>9</v>
      </c>
      <c r="B5533" s="31">
        <v>2005</v>
      </c>
      <c r="C5533" s="31">
        <v>87</v>
      </c>
      <c r="D5533" s="31">
        <v>0.19988252000000001</v>
      </c>
      <c r="E5533" s="31">
        <v>0.18172109</v>
      </c>
      <c r="F5533" s="31">
        <v>0.81827890999999997</v>
      </c>
      <c r="G5533" s="31">
        <v>10893.584000000001</v>
      </c>
      <c r="H5533" s="31">
        <v>9903.7870000000003</v>
      </c>
    </row>
    <row r="5534" spans="1:8" hidden="1">
      <c r="A5534" s="38" t="s">
        <v>9</v>
      </c>
      <c r="B5534" s="31">
        <v>2005</v>
      </c>
      <c r="C5534" s="31">
        <v>88</v>
      </c>
      <c r="D5534" s="31">
        <v>0.21779433000000001</v>
      </c>
      <c r="E5534" s="31">
        <v>0.19640625</v>
      </c>
      <c r="F5534" s="31">
        <v>0.80359375</v>
      </c>
      <c r="G5534" s="31">
        <v>8913.99</v>
      </c>
      <c r="H5534" s="31">
        <v>8038.6080000000002</v>
      </c>
    </row>
    <row r="5535" spans="1:8" hidden="1">
      <c r="A5535" s="38" t="s">
        <v>9</v>
      </c>
      <c r="B5535" s="31">
        <v>2005</v>
      </c>
      <c r="C5535" s="31">
        <v>89</v>
      </c>
      <c r="D5535" s="31">
        <v>0.23715787999999999</v>
      </c>
      <c r="E5535" s="31">
        <v>0.21201712</v>
      </c>
      <c r="F5535" s="31">
        <v>0.78798288000000005</v>
      </c>
      <c r="G5535" s="31">
        <v>7163.2269999999999</v>
      </c>
      <c r="H5535" s="31">
        <v>6403.8630000000003</v>
      </c>
    </row>
    <row r="5536" spans="1:8" hidden="1">
      <c r="A5536" s="38" t="s">
        <v>9</v>
      </c>
      <c r="B5536" s="31">
        <v>2005</v>
      </c>
      <c r="C5536" s="31">
        <v>90</v>
      </c>
      <c r="D5536" s="31">
        <v>0.25810492000000002</v>
      </c>
      <c r="E5536" s="31">
        <v>0.22860312999999999</v>
      </c>
      <c r="F5536" s="31">
        <v>0.77139687000000001</v>
      </c>
      <c r="G5536" s="31">
        <v>5644.5</v>
      </c>
      <c r="H5536" s="31">
        <v>4999.3249999999998</v>
      </c>
    </row>
    <row r="5537" spans="1:8" hidden="1">
      <c r="A5537" s="38" t="s">
        <v>9</v>
      </c>
      <c r="B5537" s="31">
        <v>2005</v>
      </c>
      <c r="C5537" s="31">
        <v>91</v>
      </c>
      <c r="D5537" s="31">
        <v>0.2806553</v>
      </c>
      <c r="E5537" s="31">
        <v>0.24611812999999999</v>
      </c>
      <c r="F5537" s="31">
        <v>0.75388186999999995</v>
      </c>
      <c r="G5537" s="31">
        <v>4354.1499999999996</v>
      </c>
      <c r="H5537" s="31">
        <v>3818.3319999999999</v>
      </c>
    </row>
    <row r="5538" spans="1:8" hidden="1">
      <c r="A5538" s="38" t="s">
        <v>9</v>
      </c>
      <c r="B5538" s="31">
        <v>2005</v>
      </c>
      <c r="C5538" s="31">
        <v>92</v>
      </c>
      <c r="D5538" s="31">
        <v>0.30488039</v>
      </c>
      <c r="E5538" s="31">
        <v>0.26455202999999999</v>
      </c>
      <c r="F5538" s="31">
        <v>0.73544796999999995</v>
      </c>
      <c r="G5538" s="31">
        <v>3282.5140000000001</v>
      </c>
      <c r="H5538" s="31">
        <v>2848.3159999999998</v>
      </c>
    </row>
    <row r="5539" spans="1:8" hidden="1">
      <c r="A5539" s="38" t="s">
        <v>9</v>
      </c>
      <c r="B5539" s="31">
        <v>2005</v>
      </c>
      <c r="C5539" s="31">
        <v>93</v>
      </c>
      <c r="D5539" s="31">
        <v>0.33090198999999998</v>
      </c>
      <c r="E5539" s="31">
        <v>0.28392613</v>
      </c>
      <c r="F5539" s="31">
        <v>0.71607387</v>
      </c>
      <c r="G5539" s="31">
        <v>2414.1190000000001</v>
      </c>
      <c r="H5539" s="31">
        <v>2071.4029999999998</v>
      </c>
    </row>
    <row r="5540" spans="1:8" hidden="1">
      <c r="A5540" s="38" t="s">
        <v>9</v>
      </c>
      <c r="B5540" s="31">
        <v>2005</v>
      </c>
      <c r="C5540" s="31">
        <v>94</v>
      </c>
      <c r="D5540" s="31">
        <v>0.35859467</v>
      </c>
      <c r="E5540" s="31">
        <v>0.30407485000000001</v>
      </c>
      <c r="F5540" s="31">
        <v>0.69592514999999999</v>
      </c>
      <c r="G5540" s="31">
        <v>1728.6869999999999</v>
      </c>
      <c r="H5540" s="31">
        <v>1465.8620000000001</v>
      </c>
    </row>
    <row r="5541" spans="1:8" hidden="1">
      <c r="A5541" s="38" t="s">
        <v>9</v>
      </c>
      <c r="B5541" s="31">
        <v>2005</v>
      </c>
      <c r="C5541" s="31">
        <v>95</v>
      </c>
      <c r="D5541" s="31">
        <v>0.38762284000000002</v>
      </c>
      <c r="E5541" s="31">
        <v>0.32469353000000001</v>
      </c>
      <c r="F5541" s="31">
        <v>0.67530646999999999</v>
      </c>
      <c r="G5541" s="31">
        <v>1203.037</v>
      </c>
      <c r="H5541" s="31">
        <v>1007.728</v>
      </c>
    </row>
    <row r="5542" spans="1:8" hidden="1">
      <c r="A5542" s="38" t="s">
        <v>9</v>
      </c>
      <c r="B5542" s="31">
        <v>2005</v>
      </c>
      <c r="C5542" s="31">
        <v>96</v>
      </c>
      <c r="D5542" s="31">
        <v>0.41735601</v>
      </c>
      <c r="E5542" s="31">
        <v>0.34529957999999999</v>
      </c>
      <c r="F5542" s="31">
        <v>0.65470041999999995</v>
      </c>
      <c r="G5542" s="31">
        <v>812.41899999999998</v>
      </c>
      <c r="H5542" s="31">
        <v>672.15499999999997</v>
      </c>
    </row>
    <row r="5543" spans="1:8" hidden="1">
      <c r="A5543" s="38" t="s">
        <v>9</v>
      </c>
      <c r="B5543" s="31">
        <v>2005</v>
      </c>
      <c r="C5543" s="31">
        <v>97</v>
      </c>
      <c r="D5543" s="31">
        <v>0.44713298000000001</v>
      </c>
      <c r="E5543" s="31">
        <v>0.36543415000000001</v>
      </c>
      <c r="F5543" s="31">
        <v>0.63456584999999999</v>
      </c>
      <c r="G5543" s="31">
        <v>531.89099999999996</v>
      </c>
      <c r="H5543" s="31">
        <v>434.70499999999998</v>
      </c>
    </row>
    <row r="5544" spans="1:8" hidden="1">
      <c r="A5544" s="38" t="s">
        <v>9</v>
      </c>
      <c r="B5544" s="31">
        <v>2005</v>
      </c>
      <c r="C5544" s="31">
        <v>98</v>
      </c>
      <c r="D5544" s="31">
        <v>0.47630752999999998</v>
      </c>
      <c r="E5544" s="31">
        <v>0.38469174</v>
      </c>
      <c r="F5544" s="31">
        <v>0.61530826000000005</v>
      </c>
      <c r="G5544" s="31">
        <v>337.52</v>
      </c>
      <c r="H5544" s="31">
        <v>272.59899999999999</v>
      </c>
    </row>
    <row r="5545" spans="1:8" hidden="1">
      <c r="A5545" s="38" t="s">
        <v>9</v>
      </c>
      <c r="B5545" s="31">
        <v>2005</v>
      </c>
      <c r="C5545" s="31">
        <v>99</v>
      </c>
      <c r="D5545" s="31">
        <v>0.50466750000000005</v>
      </c>
      <c r="E5545" s="31">
        <v>0.40298163999999997</v>
      </c>
      <c r="F5545" s="31">
        <v>0.59701835999999997</v>
      </c>
      <c r="G5545" s="31">
        <v>207.679</v>
      </c>
      <c r="H5545" s="31">
        <v>165.833</v>
      </c>
    </row>
    <row r="5546" spans="1:8" hidden="1">
      <c r="A5546" s="38" t="s">
        <v>9</v>
      </c>
      <c r="B5546" s="31">
        <v>2006</v>
      </c>
      <c r="C5546" s="31">
        <v>1</v>
      </c>
      <c r="D5546" s="31">
        <v>3.3158300000000001E-3</v>
      </c>
      <c r="E5546" s="31">
        <v>3.3103400000000002E-3</v>
      </c>
      <c r="F5546" s="31">
        <v>0.99668966000000003</v>
      </c>
      <c r="G5546" s="31">
        <v>95257.21</v>
      </c>
      <c r="H5546" s="31">
        <v>95099.543000000005</v>
      </c>
    </row>
    <row r="5547" spans="1:8" hidden="1">
      <c r="A5547" s="38" t="s">
        <v>9</v>
      </c>
      <c r="B5547" s="31">
        <v>2006</v>
      </c>
      <c r="C5547" s="31">
        <v>2</v>
      </c>
      <c r="D5547" s="31">
        <v>3.2935099999999999E-3</v>
      </c>
      <c r="E5547" s="31">
        <v>3.2881E-3</v>
      </c>
      <c r="F5547" s="31">
        <v>0.99671189999999998</v>
      </c>
      <c r="G5547" s="31">
        <v>94941.876999999993</v>
      </c>
      <c r="H5547" s="31">
        <v>94785.786999999997</v>
      </c>
    </row>
    <row r="5548" spans="1:8" hidden="1">
      <c r="A5548" s="38" t="s">
        <v>9</v>
      </c>
      <c r="B5548" s="31">
        <v>2006</v>
      </c>
      <c r="C5548" s="31">
        <v>3</v>
      </c>
      <c r="D5548" s="31">
        <v>3.2516699999999999E-3</v>
      </c>
      <c r="E5548" s="31">
        <v>3.24639E-3</v>
      </c>
      <c r="F5548" s="31">
        <v>0.99675360999999996</v>
      </c>
      <c r="G5548" s="31">
        <v>94629.698000000004</v>
      </c>
      <c r="H5548" s="31">
        <v>94476.096000000005</v>
      </c>
    </row>
    <row r="5549" spans="1:8" hidden="1">
      <c r="A5549" s="38" t="s">
        <v>9</v>
      </c>
      <c r="B5549" s="31">
        <v>2006</v>
      </c>
      <c r="C5549" s="31">
        <v>4</v>
      </c>
      <c r="D5549" s="31">
        <v>3.1655400000000001E-3</v>
      </c>
      <c r="E5549" s="31">
        <v>3.1605299999999999E-3</v>
      </c>
      <c r="F5549" s="31">
        <v>0.99683946999999995</v>
      </c>
      <c r="G5549" s="31">
        <v>94322.493000000002</v>
      </c>
      <c r="H5549" s="31">
        <v>94173.437999999995</v>
      </c>
    </row>
    <row r="5550" spans="1:8" hidden="1">
      <c r="A5550" s="38" t="s">
        <v>9</v>
      </c>
      <c r="B5550" s="31">
        <v>2006</v>
      </c>
      <c r="C5550" s="31">
        <v>5</v>
      </c>
      <c r="D5550" s="31">
        <v>3.0139199999999998E-3</v>
      </c>
      <c r="E5550" s="31">
        <v>3.0093799999999999E-3</v>
      </c>
      <c r="F5550" s="31">
        <v>0.99699062000000005</v>
      </c>
      <c r="G5550" s="31">
        <v>94024.383000000002</v>
      </c>
      <c r="H5550" s="31">
        <v>93882.906000000003</v>
      </c>
    </row>
    <row r="5551" spans="1:8" hidden="1">
      <c r="A5551" s="38" t="s">
        <v>9</v>
      </c>
      <c r="B5551" s="31">
        <v>2006</v>
      </c>
      <c r="C5551" s="31">
        <v>6</v>
      </c>
      <c r="D5551" s="31">
        <v>2.7864600000000002E-3</v>
      </c>
      <c r="E5551" s="31">
        <v>2.7825800000000002E-3</v>
      </c>
      <c r="F5551" s="31">
        <v>0.99721742000000002</v>
      </c>
      <c r="G5551" s="31">
        <v>93741.428</v>
      </c>
      <c r="H5551" s="31">
        <v>93611.005999999994</v>
      </c>
    </row>
    <row r="5552" spans="1:8" hidden="1">
      <c r="A5552" s="38" t="s">
        <v>9</v>
      </c>
      <c r="B5552" s="31">
        <v>2006</v>
      </c>
      <c r="C5552" s="31">
        <v>7</v>
      </c>
      <c r="D5552" s="31">
        <v>2.4944300000000002E-3</v>
      </c>
      <c r="E5552" s="31">
        <v>2.49132E-3</v>
      </c>
      <c r="F5552" s="31">
        <v>0.99750868000000004</v>
      </c>
      <c r="G5552" s="31">
        <v>93480.585000000006</v>
      </c>
      <c r="H5552" s="31">
        <v>93364.14</v>
      </c>
    </row>
    <row r="5553" spans="1:8" hidden="1">
      <c r="A5553" s="38" t="s">
        <v>9</v>
      </c>
      <c r="B5553" s="31">
        <v>2006</v>
      </c>
      <c r="C5553" s="31">
        <v>8</v>
      </c>
      <c r="D5553" s="31">
        <v>2.1806600000000001E-3</v>
      </c>
      <c r="E5553" s="31">
        <v>2.1782799999999999E-3</v>
      </c>
      <c r="F5553" s="31">
        <v>0.99782172000000002</v>
      </c>
      <c r="G5553" s="31">
        <v>93247.695000000007</v>
      </c>
      <c r="H5553" s="31">
        <v>93146.134999999995</v>
      </c>
    </row>
    <row r="5554" spans="1:8" hidden="1">
      <c r="A5554" s="38" t="s">
        <v>9</v>
      </c>
      <c r="B5554" s="31">
        <v>2006</v>
      </c>
      <c r="C5554" s="31">
        <v>9</v>
      </c>
      <c r="D5554" s="31">
        <v>1.8880500000000001E-3</v>
      </c>
      <c r="E5554" s="31">
        <v>1.88627E-3</v>
      </c>
      <c r="F5554" s="31">
        <v>0.99811373000000003</v>
      </c>
      <c r="G5554" s="31">
        <v>93044.574999999997</v>
      </c>
      <c r="H5554" s="31">
        <v>92956.820999999996</v>
      </c>
    </row>
    <row r="5555" spans="1:8" hidden="1">
      <c r="A5555" s="38" t="s">
        <v>9</v>
      </c>
      <c r="B5555" s="31">
        <v>2006</v>
      </c>
      <c r="C5555" s="31">
        <v>10</v>
      </c>
      <c r="D5555" s="31">
        <v>1.65654E-3</v>
      </c>
      <c r="E5555" s="31">
        <v>1.6551700000000001E-3</v>
      </c>
      <c r="F5555" s="31">
        <v>0.99834482999999996</v>
      </c>
      <c r="G5555" s="31">
        <v>92869.066999999995</v>
      </c>
      <c r="H5555" s="31">
        <v>92792.21</v>
      </c>
    </row>
    <row r="5556" spans="1:8" hidden="1">
      <c r="A5556" s="38" t="s">
        <v>9</v>
      </c>
      <c r="B5556" s="31">
        <v>2006</v>
      </c>
      <c r="C5556" s="31">
        <v>11</v>
      </c>
      <c r="D5556" s="31">
        <v>1.50527E-3</v>
      </c>
      <c r="E5556" s="31">
        <v>1.5041399999999999E-3</v>
      </c>
      <c r="F5556" s="31">
        <v>0.99849586000000001</v>
      </c>
      <c r="G5556" s="31">
        <v>92715.354000000007</v>
      </c>
      <c r="H5556" s="31">
        <v>92645.625</v>
      </c>
    </row>
    <row r="5557" spans="1:8" hidden="1">
      <c r="A5557" s="38" t="s">
        <v>9</v>
      </c>
      <c r="B5557" s="31">
        <v>2006</v>
      </c>
      <c r="C5557" s="31">
        <v>12</v>
      </c>
      <c r="D5557" s="31">
        <v>1.4379499999999999E-3</v>
      </c>
      <c r="E5557" s="31">
        <v>1.43692E-3</v>
      </c>
      <c r="F5557" s="31">
        <v>0.99856308000000005</v>
      </c>
      <c r="G5557" s="31">
        <v>92575.896999999997</v>
      </c>
      <c r="H5557" s="31">
        <v>92509.384999999995</v>
      </c>
    </row>
    <row r="5558" spans="1:8" hidden="1">
      <c r="A5558" s="38" t="s">
        <v>9</v>
      </c>
      <c r="B5558" s="31">
        <v>2006</v>
      </c>
      <c r="C5558" s="31">
        <v>13</v>
      </c>
      <c r="D5558" s="31">
        <v>1.45706E-3</v>
      </c>
      <c r="E5558" s="31">
        <v>1.4559900000000001E-3</v>
      </c>
      <c r="F5558" s="31">
        <v>0.99854401000000004</v>
      </c>
      <c r="G5558" s="31">
        <v>92442.873000000007</v>
      </c>
      <c r="H5558" s="31">
        <v>92375.573999999993</v>
      </c>
    </row>
    <row r="5559" spans="1:8" hidden="1">
      <c r="A5559" s="38" t="s">
        <v>9</v>
      </c>
      <c r="B5559" s="31">
        <v>2006</v>
      </c>
      <c r="C5559" s="31">
        <v>14</v>
      </c>
      <c r="D5559" s="31">
        <v>1.5557500000000001E-3</v>
      </c>
      <c r="E5559" s="31">
        <v>1.5545400000000001E-3</v>
      </c>
      <c r="F5559" s="31">
        <v>0.99844546000000001</v>
      </c>
      <c r="G5559" s="31">
        <v>92308.275999999998</v>
      </c>
      <c r="H5559" s="31">
        <v>92236.528000000006</v>
      </c>
    </row>
    <row r="5560" spans="1:8" hidden="1">
      <c r="A5560" s="38" t="s">
        <v>9</v>
      </c>
      <c r="B5560" s="31">
        <v>2006</v>
      </c>
      <c r="C5560" s="31">
        <v>15</v>
      </c>
      <c r="D5560" s="31">
        <v>1.7291800000000001E-3</v>
      </c>
      <c r="E5560" s="31">
        <v>1.72769E-3</v>
      </c>
      <c r="F5560" s="31">
        <v>0.99827231000000005</v>
      </c>
      <c r="G5560" s="31">
        <v>92164.778999999995</v>
      </c>
      <c r="H5560" s="31">
        <v>92085.163</v>
      </c>
    </row>
    <row r="5561" spans="1:8" hidden="1">
      <c r="A5561" s="38" t="s">
        <v>9</v>
      </c>
      <c r="B5561" s="31">
        <v>2006</v>
      </c>
      <c r="C5561" s="31">
        <v>16</v>
      </c>
      <c r="D5561" s="31">
        <v>1.9602399999999998E-3</v>
      </c>
      <c r="E5561" s="31">
        <v>1.9583199999999999E-3</v>
      </c>
      <c r="F5561" s="31">
        <v>0.99804168000000004</v>
      </c>
      <c r="G5561" s="31">
        <v>92005.547000000006</v>
      </c>
      <c r="H5561" s="31">
        <v>91915.459000000003</v>
      </c>
    </row>
    <row r="5562" spans="1:8" hidden="1">
      <c r="A5562" s="38" t="s">
        <v>9</v>
      </c>
      <c r="B5562" s="31">
        <v>2006</v>
      </c>
      <c r="C5562" s="31">
        <v>17</v>
      </c>
      <c r="D5562" s="31">
        <v>2.2203800000000001E-3</v>
      </c>
      <c r="E5562" s="31">
        <v>2.21792E-3</v>
      </c>
      <c r="F5562" s="31">
        <v>0.99778208000000002</v>
      </c>
      <c r="G5562" s="31">
        <v>91825.37</v>
      </c>
      <c r="H5562" s="31">
        <v>91723.54</v>
      </c>
    </row>
    <row r="5563" spans="1:8" hidden="1">
      <c r="A5563" s="38" t="s">
        <v>9</v>
      </c>
      <c r="B5563" s="31">
        <v>2006</v>
      </c>
      <c r="C5563" s="31">
        <v>18</v>
      </c>
      <c r="D5563" s="31">
        <v>2.4790400000000001E-3</v>
      </c>
      <c r="E5563" s="31">
        <v>2.4759700000000001E-3</v>
      </c>
      <c r="F5563" s="31">
        <v>0.99752403000000001</v>
      </c>
      <c r="G5563" s="31">
        <v>91621.709000000003</v>
      </c>
      <c r="H5563" s="31">
        <v>91508.282999999996</v>
      </c>
    </row>
    <row r="5564" spans="1:8" hidden="1">
      <c r="A5564" s="38" t="s">
        <v>9</v>
      </c>
      <c r="B5564" s="31">
        <v>2006</v>
      </c>
      <c r="C5564" s="31">
        <v>19</v>
      </c>
      <c r="D5564" s="31">
        <v>2.7019100000000001E-3</v>
      </c>
      <c r="E5564" s="31">
        <v>2.6982600000000001E-3</v>
      </c>
      <c r="F5564" s="31">
        <v>0.99730174000000005</v>
      </c>
      <c r="G5564" s="31">
        <v>91394.856</v>
      </c>
      <c r="H5564" s="31">
        <v>91271.553</v>
      </c>
    </row>
    <row r="5565" spans="1:8" hidden="1">
      <c r="A5565" s="38" t="s">
        <v>9</v>
      </c>
      <c r="B5565" s="31">
        <v>2006</v>
      </c>
      <c r="C5565" s="31">
        <v>20</v>
      </c>
      <c r="D5565" s="31">
        <v>2.8749299999999999E-3</v>
      </c>
      <c r="E5565" s="31">
        <v>2.8708000000000002E-3</v>
      </c>
      <c r="F5565" s="31">
        <v>0.99712920000000005</v>
      </c>
      <c r="G5565" s="31">
        <v>91148.248999999996</v>
      </c>
      <c r="H5565" s="31">
        <v>91017.414999999994</v>
      </c>
    </row>
    <row r="5566" spans="1:8" hidden="1">
      <c r="A5566" s="38" t="s">
        <v>9</v>
      </c>
      <c r="B5566" s="31">
        <v>2006</v>
      </c>
      <c r="C5566" s="31">
        <v>21</v>
      </c>
      <c r="D5566" s="31">
        <v>2.9960500000000001E-3</v>
      </c>
      <c r="E5566" s="31">
        <v>2.9915699999999998E-3</v>
      </c>
      <c r="F5566" s="31">
        <v>0.99700842999999995</v>
      </c>
      <c r="G5566" s="31">
        <v>90886.58</v>
      </c>
      <c r="H5566" s="31">
        <v>90750.634000000005</v>
      </c>
    </row>
    <row r="5567" spans="1:8" hidden="1">
      <c r="A5567" s="38" t="s">
        <v>9</v>
      </c>
      <c r="B5567" s="31">
        <v>2006</v>
      </c>
      <c r="C5567" s="31">
        <v>22</v>
      </c>
      <c r="D5567" s="31">
        <v>3.0759400000000001E-3</v>
      </c>
      <c r="E5567" s="31">
        <v>3.0712199999999999E-3</v>
      </c>
      <c r="F5567" s="31">
        <v>0.99692877999999996</v>
      </c>
      <c r="G5567" s="31">
        <v>90614.687000000005</v>
      </c>
      <c r="H5567" s="31">
        <v>90475.538</v>
      </c>
    </row>
    <row r="5568" spans="1:8" hidden="1">
      <c r="A5568" s="38" t="s">
        <v>9</v>
      </c>
      <c r="B5568" s="31">
        <v>2006</v>
      </c>
      <c r="C5568" s="31">
        <v>23</v>
      </c>
      <c r="D5568" s="31">
        <v>3.1309699999999998E-3</v>
      </c>
      <c r="E5568" s="31">
        <v>3.1260799999999998E-3</v>
      </c>
      <c r="F5568" s="31">
        <v>0.99687391999999997</v>
      </c>
      <c r="G5568" s="31">
        <v>90336.388999999996</v>
      </c>
      <c r="H5568" s="31">
        <v>90195.19</v>
      </c>
    </row>
    <row r="5569" spans="1:8" hidden="1">
      <c r="A5569" s="38" t="s">
        <v>9</v>
      </c>
      <c r="B5569" s="31">
        <v>2006</v>
      </c>
      <c r="C5569" s="31">
        <v>24</v>
      </c>
      <c r="D5569" s="31">
        <v>3.1741400000000002E-3</v>
      </c>
      <c r="E5569" s="31">
        <v>3.1691100000000002E-3</v>
      </c>
      <c r="F5569" s="31">
        <v>0.99683089000000002</v>
      </c>
      <c r="G5569" s="31">
        <v>90053.990999999995</v>
      </c>
      <c r="H5569" s="31">
        <v>89911.294999999998</v>
      </c>
    </row>
    <row r="5570" spans="1:8" hidden="1">
      <c r="A5570" s="38" t="s">
        <v>9</v>
      </c>
      <c r="B5570" s="31">
        <v>2006</v>
      </c>
      <c r="C5570" s="31">
        <v>25</v>
      </c>
      <c r="D5570" s="31">
        <v>3.2167799999999998E-3</v>
      </c>
      <c r="E5570" s="31">
        <v>3.2116100000000002E-3</v>
      </c>
      <c r="F5570" s="31">
        <v>0.99678838999999997</v>
      </c>
      <c r="G5570" s="31">
        <v>89768.6</v>
      </c>
      <c r="H5570" s="31">
        <v>89624.448999999993</v>
      </c>
    </row>
    <row r="5571" spans="1:8" hidden="1">
      <c r="A5571" s="38" t="s">
        <v>9</v>
      </c>
      <c r="B5571" s="31">
        <v>2006</v>
      </c>
      <c r="C5571" s="31">
        <v>26</v>
      </c>
      <c r="D5571" s="31">
        <v>3.26531E-3</v>
      </c>
      <c r="E5571" s="31">
        <v>3.2599899999999999E-3</v>
      </c>
      <c r="F5571" s="31">
        <v>0.99674001000000001</v>
      </c>
      <c r="G5571" s="31">
        <v>89480.297999999995</v>
      </c>
      <c r="H5571" s="31">
        <v>89334.445000000007</v>
      </c>
    </row>
    <row r="5572" spans="1:8" hidden="1">
      <c r="A5572" s="38" t="s">
        <v>9</v>
      </c>
      <c r="B5572" s="31">
        <v>2006</v>
      </c>
      <c r="C5572" s="31">
        <v>27</v>
      </c>
      <c r="D5572" s="31">
        <v>3.32315E-3</v>
      </c>
      <c r="E5572" s="31">
        <v>3.3176400000000002E-3</v>
      </c>
      <c r="F5572" s="31">
        <v>0.99668235999999999</v>
      </c>
      <c r="G5572" s="31">
        <v>89188.592999999993</v>
      </c>
      <c r="H5572" s="31">
        <v>89040.645000000004</v>
      </c>
    </row>
    <row r="5573" spans="1:8" hidden="1">
      <c r="A5573" s="38" t="s">
        <v>9</v>
      </c>
      <c r="B5573" s="31">
        <v>2006</v>
      </c>
      <c r="C5573" s="31">
        <v>28</v>
      </c>
      <c r="D5573" s="31">
        <v>3.3898299999999999E-3</v>
      </c>
      <c r="E5573" s="31">
        <v>3.3841000000000001E-3</v>
      </c>
      <c r="F5573" s="31">
        <v>0.9966159</v>
      </c>
      <c r="G5573" s="31">
        <v>88892.698000000004</v>
      </c>
      <c r="H5573" s="31">
        <v>88742.286999999997</v>
      </c>
    </row>
    <row r="5574" spans="1:8" hidden="1">
      <c r="A5574" s="38" t="s">
        <v>9</v>
      </c>
      <c r="B5574" s="31">
        <v>2006</v>
      </c>
      <c r="C5574" s="31">
        <v>29</v>
      </c>
      <c r="D5574" s="31">
        <v>3.4603199999999998E-3</v>
      </c>
      <c r="E5574" s="31">
        <v>3.4543400000000002E-3</v>
      </c>
      <c r="F5574" s="31">
        <v>0.99654566</v>
      </c>
      <c r="G5574" s="31">
        <v>88591.876000000004</v>
      </c>
      <c r="H5574" s="31">
        <v>88438.862999999998</v>
      </c>
    </row>
    <row r="5575" spans="1:8" hidden="1">
      <c r="A5575" s="38" t="s">
        <v>9</v>
      </c>
      <c r="B5575" s="31">
        <v>2006</v>
      </c>
      <c r="C5575" s="31">
        <v>30</v>
      </c>
      <c r="D5575" s="31">
        <v>3.5274500000000001E-3</v>
      </c>
      <c r="E5575" s="31">
        <v>3.5212400000000001E-3</v>
      </c>
      <c r="F5575" s="31">
        <v>0.99647876000000002</v>
      </c>
      <c r="G5575" s="31">
        <v>88285.85</v>
      </c>
      <c r="H5575" s="31">
        <v>88130.411999999997</v>
      </c>
    </row>
    <row r="5576" spans="1:8" hidden="1">
      <c r="A5576" s="38" t="s">
        <v>9</v>
      </c>
      <c r="B5576" s="31">
        <v>2006</v>
      </c>
      <c r="C5576" s="31">
        <v>31</v>
      </c>
      <c r="D5576" s="31">
        <v>3.5898900000000001E-3</v>
      </c>
      <c r="E5576" s="31">
        <v>3.5834500000000002E-3</v>
      </c>
      <c r="F5576" s="31">
        <v>0.99641654999999996</v>
      </c>
      <c r="G5576" s="31">
        <v>87974.974000000002</v>
      </c>
      <c r="H5576" s="31">
        <v>87817.346999999994</v>
      </c>
    </row>
    <row r="5577" spans="1:8" hidden="1">
      <c r="A5577" s="38" t="s">
        <v>9</v>
      </c>
      <c r="B5577" s="31">
        <v>2006</v>
      </c>
      <c r="C5577" s="31">
        <v>32</v>
      </c>
      <c r="D5577" s="31">
        <v>3.6479099999999999E-3</v>
      </c>
      <c r="E5577" s="31">
        <v>3.6412599999999999E-3</v>
      </c>
      <c r="F5577" s="31">
        <v>0.99635874000000002</v>
      </c>
      <c r="G5577" s="31">
        <v>87659.718999999997</v>
      </c>
      <c r="H5577" s="31">
        <v>87500.123000000007</v>
      </c>
    </row>
    <row r="5578" spans="1:8" hidden="1">
      <c r="A5578" s="38" t="s">
        <v>9</v>
      </c>
      <c r="B5578" s="31">
        <v>2006</v>
      </c>
      <c r="C5578" s="31">
        <v>33</v>
      </c>
      <c r="D5578" s="31">
        <v>3.7026099999999998E-3</v>
      </c>
      <c r="E5578" s="31">
        <v>3.6957600000000002E-3</v>
      </c>
      <c r="F5578" s="31">
        <v>0.99630423999999995</v>
      </c>
      <c r="G5578" s="31">
        <v>87340.527000000002</v>
      </c>
      <c r="H5578" s="31">
        <v>87179.131999999998</v>
      </c>
    </row>
    <row r="5579" spans="1:8" hidden="1">
      <c r="A5579" s="38" t="s">
        <v>9</v>
      </c>
      <c r="B5579" s="31">
        <v>2006</v>
      </c>
      <c r="C5579" s="31">
        <v>34</v>
      </c>
      <c r="D5579" s="31">
        <v>3.7622699999999999E-3</v>
      </c>
      <c r="E5579" s="31">
        <v>3.7552000000000002E-3</v>
      </c>
      <c r="F5579" s="31">
        <v>0.99624480000000004</v>
      </c>
      <c r="G5579" s="31">
        <v>87017.736999999994</v>
      </c>
      <c r="H5579" s="31">
        <v>86854.353000000003</v>
      </c>
    </row>
    <row r="5580" spans="1:8" hidden="1">
      <c r="A5580" s="38" t="s">
        <v>9</v>
      </c>
      <c r="B5580" s="31">
        <v>2006</v>
      </c>
      <c r="C5580" s="31">
        <v>35</v>
      </c>
      <c r="D5580" s="31">
        <v>3.8376899999999999E-3</v>
      </c>
      <c r="E5580" s="31">
        <v>3.8303399999999998E-3</v>
      </c>
      <c r="F5580" s="31">
        <v>0.99616965999999996</v>
      </c>
      <c r="G5580" s="31">
        <v>86690.967999999993</v>
      </c>
      <c r="H5580" s="31">
        <v>86524.94</v>
      </c>
    </row>
    <row r="5581" spans="1:8" hidden="1">
      <c r="A5581" s="38" t="s">
        <v>9</v>
      </c>
      <c r="B5581" s="31">
        <v>2006</v>
      </c>
      <c r="C5581" s="31">
        <v>36</v>
      </c>
      <c r="D5581" s="31">
        <v>3.9414799999999998E-3</v>
      </c>
      <c r="E5581" s="31">
        <v>3.9337299999999999E-3</v>
      </c>
      <c r="F5581" s="31">
        <v>0.99606627000000003</v>
      </c>
      <c r="G5581" s="31">
        <v>86358.911999999997</v>
      </c>
      <c r="H5581" s="31">
        <v>86189.055999999997</v>
      </c>
    </row>
    <row r="5582" spans="1:8" hidden="1">
      <c r="A5582" s="38" t="s">
        <v>9</v>
      </c>
      <c r="B5582" s="31">
        <v>2006</v>
      </c>
      <c r="C5582" s="31">
        <v>37</v>
      </c>
      <c r="D5582" s="31">
        <v>4.0858200000000004E-3</v>
      </c>
      <c r="E5582" s="31">
        <v>4.0774899999999996E-3</v>
      </c>
      <c r="F5582" s="31">
        <v>0.99592250999999998</v>
      </c>
      <c r="G5582" s="31">
        <v>86019.199999999997</v>
      </c>
      <c r="H5582" s="31">
        <v>85843.828999999998</v>
      </c>
    </row>
    <row r="5583" spans="1:8" hidden="1">
      <c r="A5583" s="38" t="s">
        <v>9</v>
      </c>
      <c r="B5583" s="31">
        <v>2006</v>
      </c>
      <c r="C5583" s="31">
        <v>38</v>
      </c>
      <c r="D5583" s="31">
        <v>4.27239E-3</v>
      </c>
      <c r="E5583" s="31">
        <v>4.2632900000000003E-3</v>
      </c>
      <c r="F5583" s="31">
        <v>0.99573670999999997</v>
      </c>
      <c r="G5583" s="31">
        <v>85668.457999999999</v>
      </c>
      <c r="H5583" s="31">
        <v>85485.842999999993</v>
      </c>
    </row>
    <row r="5584" spans="1:8" hidden="1">
      <c r="A5584" s="38" t="s">
        <v>9</v>
      </c>
      <c r="B5584" s="31">
        <v>2006</v>
      </c>
      <c r="C5584" s="31">
        <v>39</v>
      </c>
      <c r="D5584" s="31">
        <v>4.4971300000000002E-3</v>
      </c>
      <c r="E5584" s="31">
        <v>4.4870400000000003E-3</v>
      </c>
      <c r="F5584" s="31">
        <v>0.99551296</v>
      </c>
      <c r="G5584" s="31">
        <v>85303.229000000007</v>
      </c>
      <c r="H5584" s="31">
        <v>85111.849000000002</v>
      </c>
    </row>
    <row r="5585" spans="1:8" hidden="1">
      <c r="A5585" s="38" t="s">
        <v>9</v>
      </c>
      <c r="B5585" s="31">
        <v>2006</v>
      </c>
      <c r="C5585" s="31">
        <v>40</v>
      </c>
      <c r="D5585" s="31">
        <v>4.7432000000000004E-3</v>
      </c>
      <c r="E5585" s="31">
        <v>4.7319800000000002E-3</v>
      </c>
      <c r="F5585" s="31">
        <v>0.99526802000000003</v>
      </c>
      <c r="G5585" s="31">
        <v>84920.47</v>
      </c>
      <c r="H5585" s="31">
        <v>84719.548999999999</v>
      </c>
    </row>
    <row r="5586" spans="1:8" hidden="1">
      <c r="A5586" s="38" t="s">
        <v>9</v>
      </c>
      <c r="B5586" s="31">
        <v>2006</v>
      </c>
      <c r="C5586" s="31">
        <v>41</v>
      </c>
      <c r="D5586" s="31">
        <v>4.9847199999999998E-3</v>
      </c>
      <c r="E5586" s="31">
        <v>4.9723299999999996E-3</v>
      </c>
      <c r="F5586" s="31">
        <v>0.99502767000000003</v>
      </c>
      <c r="G5586" s="31">
        <v>84518.627999999997</v>
      </c>
      <c r="H5586" s="31">
        <v>84308.501000000004</v>
      </c>
    </row>
    <row r="5587" spans="1:8" hidden="1">
      <c r="A5587" s="38" t="s">
        <v>9</v>
      </c>
      <c r="B5587" s="31">
        <v>2006</v>
      </c>
      <c r="C5587" s="31">
        <v>42</v>
      </c>
      <c r="D5587" s="31">
        <v>5.20318E-3</v>
      </c>
      <c r="E5587" s="31">
        <v>5.1896800000000003E-3</v>
      </c>
      <c r="F5587" s="31">
        <v>0.99481032000000003</v>
      </c>
      <c r="G5587" s="31">
        <v>84098.373999999996</v>
      </c>
      <c r="H5587" s="31">
        <v>83880.152000000002</v>
      </c>
    </row>
    <row r="5588" spans="1:8" hidden="1">
      <c r="A5588" s="38" t="s">
        <v>9</v>
      </c>
      <c r="B5588" s="31">
        <v>2006</v>
      </c>
      <c r="C5588" s="31">
        <v>43</v>
      </c>
      <c r="D5588" s="31">
        <v>5.3865700000000002E-3</v>
      </c>
      <c r="E5588" s="31">
        <v>5.3721000000000003E-3</v>
      </c>
      <c r="F5588" s="31">
        <v>0.99462790000000001</v>
      </c>
      <c r="G5588" s="31">
        <v>83661.929999999993</v>
      </c>
      <c r="H5588" s="31">
        <v>83437.210000000006</v>
      </c>
    </row>
    <row r="5589" spans="1:8" hidden="1">
      <c r="A5589" s="38" t="s">
        <v>9</v>
      </c>
      <c r="B5589" s="31">
        <v>2006</v>
      </c>
      <c r="C5589" s="31">
        <v>44</v>
      </c>
      <c r="D5589" s="31">
        <v>5.5467499999999996E-3</v>
      </c>
      <c r="E5589" s="31">
        <v>5.5314099999999996E-3</v>
      </c>
      <c r="F5589" s="31">
        <v>0.99446858999999999</v>
      </c>
      <c r="G5589" s="31">
        <v>83212.490000000005</v>
      </c>
      <c r="H5589" s="31">
        <v>82982.349000000002</v>
      </c>
    </row>
    <row r="5590" spans="1:8" hidden="1">
      <c r="A5590" s="38" t="s">
        <v>9</v>
      </c>
      <c r="B5590" s="31">
        <v>2006</v>
      </c>
      <c r="C5590" s="31">
        <v>45</v>
      </c>
      <c r="D5590" s="31">
        <v>5.7128300000000003E-3</v>
      </c>
      <c r="E5590" s="31">
        <v>5.6965599999999998E-3</v>
      </c>
      <c r="F5590" s="31">
        <v>0.99430344000000004</v>
      </c>
      <c r="G5590" s="31">
        <v>82752.207999999999</v>
      </c>
      <c r="H5590" s="31">
        <v>82516.505999999994</v>
      </c>
    </row>
    <row r="5591" spans="1:8" hidden="1">
      <c r="A5591" s="38" t="s">
        <v>9</v>
      </c>
      <c r="B5591" s="31">
        <v>2006</v>
      </c>
      <c r="C5591" s="31">
        <v>46</v>
      </c>
      <c r="D5591" s="31">
        <v>5.9207799999999996E-3</v>
      </c>
      <c r="E5591" s="31">
        <v>5.9033000000000002E-3</v>
      </c>
      <c r="F5591" s="31">
        <v>0.99409670000000006</v>
      </c>
      <c r="G5591" s="31">
        <v>82280.804999999993</v>
      </c>
      <c r="H5591" s="31">
        <v>82037.941000000006</v>
      </c>
    </row>
    <row r="5592" spans="1:8" hidden="1">
      <c r="A5592" s="38" t="s">
        <v>9</v>
      </c>
      <c r="B5592" s="31">
        <v>2006</v>
      </c>
      <c r="C5592" s="31">
        <v>47</v>
      </c>
      <c r="D5592" s="31">
        <v>6.2127299999999996E-3</v>
      </c>
      <c r="E5592" s="31">
        <v>6.1934900000000003E-3</v>
      </c>
      <c r="F5592" s="31">
        <v>0.99380650999999998</v>
      </c>
      <c r="G5592" s="31">
        <v>81795.077000000005</v>
      </c>
      <c r="H5592" s="31">
        <v>81541.778000000006</v>
      </c>
    </row>
    <row r="5593" spans="1:8" hidden="1">
      <c r="A5593" s="38" t="s">
        <v>9</v>
      </c>
      <c r="B5593" s="31">
        <v>2006</v>
      </c>
      <c r="C5593" s="31">
        <v>48</v>
      </c>
      <c r="D5593" s="31">
        <v>6.6104900000000001E-3</v>
      </c>
      <c r="E5593" s="31">
        <v>6.5887100000000002E-3</v>
      </c>
      <c r="F5593" s="31">
        <v>0.99341128999999995</v>
      </c>
      <c r="G5593" s="31">
        <v>81288.479999999996</v>
      </c>
      <c r="H5593" s="31">
        <v>81020.686000000002</v>
      </c>
    </row>
    <row r="5594" spans="1:8" hidden="1">
      <c r="A5594" s="38" t="s">
        <v>9</v>
      </c>
      <c r="B5594" s="31">
        <v>2006</v>
      </c>
      <c r="C5594" s="31">
        <v>49</v>
      </c>
      <c r="D5594" s="31">
        <v>7.1195800000000004E-3</v>
      </c>
      <c r="E5594" s="31">
        <v>7.0943200000000003E-3</v>
      </c>
      <c r="F5594" s="31">
        <v>0.99290568000000001</v>
      </c>
      <c r="G5594" s="31">
        <v>80752.892999999996</v>
      </c>
      <c r="H5594" s="31">
        <v>80466.45</v>
      </c>
    </row>
    <row r="5595" spans="1:8" hidden="1">
      <c r="A5595" s="38" t="s">
        <v>9</v>
      </c>
      <c r="B5595" s="31">
        <v>2006</v>
      </c>
      <c r="C5595" s="31">
        <v>50</v>
      </c>
      <c r="D5595" s="31">
        <v>7.7167599999999996E-3</v>
      </c>
      <c r="E5595" s="31">
        <v>7.6870999999999997E-3</v>
      </c>
      <c r="F5595" s="31">
        <v>0.99231290000000005</v>
      </c>
      <c r="G5595" s="31">
        <v>80180.005999999994</v>
      </c>
      <c r="H5595" s="31">
        <v>79871.83</v>
      </c>
    </row>
    <row r="5596" spans="1:8" hidden="1">
      <c r="A5596" s="38" t="s">
        <v>9</v>
      </c>
      <c r="B5596" s="31">
        <v>2006</v>
      </c>
      <c r="C5596" s="31">
        <v>51</v>
      </c>
      <c r="D5596" s="31">
        <v>8.3490500000000002E-3</v>
      </c>
      <c r="E5596" s="31">
        <v>8.3143399999999999E-3</v>
      </c>
      <c r="F5596" s="31">
        <v>0.99168566000000002</v>
      </c>
      <c r="G5596" s="31">
        <v>79563.653999999995</v>
      </c>
      <c r="H5596" s="31">
        <v>79232.895000000004</v>
      </c>
    </row>
    <row r="5597" spans="1:8" hidden="1">
      <c r="A5597" s="38" t="s">
        <v>9</v>
      </c>
      <c r="B5597" s="31">
        <v>2006</v>
      </c>
      <c r="C5597" s="31">
        <v>52</v>
      </c>
      <c r="D5597" s="31">
        <v>8.9677899999999998E-3</v>
      </c>
      <c r="E5597" s="31">
        <v>8.9277599999999999E-3</v>
      </c>
      <c r="F5597" s="31">
        <v>0.99107224000000005</v>
      </c>
      <c r="G5597" s="31">
        <v>78902.134999999995</v>
      </c>
      <c r="H5597" s="31">
        <v>78549.925000000003</v>
      </c>
    </row>
    <row r="5598" spans="1:8" hidden="1">
      <c r="A5598" s="38" t="s">
        <v>9</v>
      </c>
      <c r="B5598" s="31">
        <v>2006</v>
      </c>
      <c r="C5598" s="31">
        <v>53</v>
      </c>
      <c r="D5598" s="31">
        <v>9.53092E-3</v>
      </c>
      <c r="E5598" s="31">
        <v>9.4857099999999996E-3</v>
      </c>
      <c r="F5598" s="31">
        <v>0.99051429000000002</v>
      </c>
      <c r="G5598" s="31">
        <v>78197.714999999997</v>
      </c>
      <c r="H5598" s="31">
        <v>77826.835000000006</v>
      </c>
    </row>
    <row r="5599" spans="1:8" hidden="1">
      <c r="A5599" s="38" t="s">
        <v>9</v>
      </c>
      <c r="B5599" s="31">
        <v>2006</v>
      </c>
      <c r="C5599" s="31">
        <v>54</v>
      </c>
      <c r="D5599" s="31">
        <v>1.003516E-2</v>
      </c>
      <c r="E5599" s="31">
        <v>9.9850500000000005E-3</v>
      </c>
      <c r="F5599" s="31">
        <v>0.99001494999999995</v>
      </c>
      <c r="G5599" s="31">
        <v>77455.953999999998</v>
      </c>
      <c r="H5599" s="31">
        <v>77069.252999999997</v>
      </c>
    </row>
    <row r="5600" spans="1:8" hidden="1">
      <c r="A5600" s="38" t="s">
        <v>9</v>
      </c>
      <c r="B5600" s="31">
        <v>2006</v>
      </c>
      <c r="C5600" s="31">
        <v>55</v>
      </c>
      <c r="D5600" s="31">
        <v>1.051968E-2</v>
      </c>
      <c r="E5600" s="31">
        <v>1.0464640000000001E-2</v>
      </c>
      <c r="F5600" s="31">
        <v>0.98953535999999997</v>
      </c>
      <c r="G5600" s="31">
        <v>76682.551999999996</v>
      </c>
      <c r="H5600" s="31">
        <v>76281.324999999997</v>
      </c>
    </row>
    <row r="5601" spans="1:8" hidden="1">
      <c r="A5601" s="38" t="s">
        <v>9</v>
      </c>
      <c r="B5601" s="31">
        <v>2006</v>
      </c>
      <c r="C5601" s="31">
        <v>56</v>
      </c>
      <c r="D5601" s="31">
        <v>1.1048290000000001E-2</v>
      </c>
      <c r="E5601" s="31">
        <v>1.09876E-2</v>
      </c>
      <c r="F5601" s="31">
        <v>0.98901240000000001</v>
      </c>
      <c r="G5601" s="31">
        <v>75880.096999999994</v>
      </c>
      <c r="H5601" s="31">
        <v>75463.226999999999</v>
      </c>
    </row>
    <row r="5602" spans="1:8" hidden="1">
      <c r="A5602" s="38" t="s">
        <v>9</v>
      </c>
      <c r="B5602" s="31">
        <v>2006</v>
      </c>
      <c r="C5602" s="31">
        <v>57</v>
      </c>
      <c r="D5602" s="31">
        <v>1.1706919999999999E-2</v>
      </c>
      <c r="E5602" s="31">
        <v>1.163879E-2</v>
      </c>
      <c r="F5602" s="31">
        <v>0.98836120999999999</v>
      </c>
      <c r="G5602" s="31">
        <v>75046.357000000004</v>
      </c>
      <c r="H5602" s="31">
        <v>74609.633000000002</v>
      </c>
    </row>
    <row r="5603" spans="1:8" hidden="1">
      <c r="A5603" s="38" t="s">
        <v>9</v>
      </c>
      <c r="B5603" s="31">
        <v>2006</v>
      </c>
      <c r="C5603" s="31">
        <v>58</v>
      </c>
      <c r="D5603" s="31">
        <v>1.256501E-2</v>
      </c>
      <c r="E5603" s="31">
        <v>1.2486560000000001E-2</v>
      </c>
      <c r="F5603" s="31">
        <v>0.98751343999999996</v>
      </c>
      <c r="G5603" s="31">
        <v>74172.909</v>
      </c>
      <c r="H5603" s="31">
        <v>73709.826000000001</v>
      </c>
    </row>
    <row r="5604" spans="1:8" hidden="1">
      <c r="A5604" s="38" t="s">
        <v>9</v>
      </c>
      <c r="B5604" s="31">
        <v>2006</v>
      </c>
      <c r="C5604" s="31">
        <v>59</v>
      </c>
      <c r="D5604" s="31">
        <v>1.3663140000000001E-2</v>
      </c>
      <c r="E5604" s="31">
        <v>1.357043E-2</v>
      </c>
      <c r="F5604" s="31">
        <v>0.98642956999999998</v>
      </c>
      <c r="G5604" s="31">
        <v>73246.744000000006</v>
      </c>
      <c r="H5604" s="31">
        <v>72749.748999999996</v>
      </c>
    </row>
    <row r="5605" spans="1:8" hidden="1">
      <c r="A5605" s="38" t="s">
        <v>9</v>
      </c>
      <c r="B5605" s="31">
        <v>2006</v>
      </c>
      <c r="C5605" s="31">
        <v>60</v>
      </c>
      <c r="D5605" s="31">
        <v>1.5006139999999999E-2</v>
      </c>
      <c r="E5605" s="31">
        <v>1.489439E-2</v>
      </c>
      <c r="F5605" s="31">
        <v>0.98510560999999996</v>
      </c>
      <c r="G5605" s="31">
        <v>72252.754000000001</v>
      </c>
      <c r="H5605" s="31">
        <v>71714.673999999999</v>
      </c>
    </row>
    <row r="5606" spans="1:8" hidden="1">
      <c r="A5606" s="38" t="s">
        <v>9</v>
      </c>
      <c r="B5606" s="31">
        <v>2006</v>
      </c>
      <c r="C5606" s="31">
        <v>61</v>
      </c>
      <c r="D5606" s="31">
        <v>1.6564369999999998E-2</v>
      </c>
      <c r="E5606" s="31">
        <v>1.6428310000000002E-2</v>
      </c>
      <c r="F5606" s="31">
        <v>0.98357169</v>
      </c>
      <c r="G5606" s="31">
        <v>71176.592999999993</v>
      </c>
      <c r="H5606" s="31">
        <v>70591.937999999995</v>
      </c>
    </row>
    <row r="5607" spans="1:8" hidden="1">
      <c r="A5607" s="38" t="s">
        <v>9</v>
      </c>
      <c r="B5607" s="31">
        <v>2006</v>
      </c>
      <c r="C5607" s="31">
        <v>62</v>
      </c>
      <c r="D5607" s="31">
        <v>1.8296509999999998E-2</v>
      </c>
      <c r="E5607" s="31">
        <v>1.8130650000000002E-2</v>
      </c>
      <c r="F5607" s="31">
        <v>0.98186934999999997</v>
      </c>
      <c r="G5607" s="31">
        <v>70007.282999999996</v>
      </c>
      <c r="H5607" s="31">
        <v>69372.644</v>
      </c>
    </row>
    <row r="5608" spans="1:8" hidden="1">
      <c r="A5608" s="38" t="s">
        <v>9</v>
      </c>
      <c r="B5608" s="31">
        <v>2006</v>
      </c>
      <c r="C5608" s="31">
        <v>63</v>
      </c>
      <c r="D5608" s="31">
        <v>2.0153589999999999E-2</v>
      </c>
      <c r="E5608" s="31">
        <v>1.995253E-2</v>
      </c>
      <c r="F5608" s="31">
        <v>0.98004747000000003</v>
      </c>
      <c r="G5608" s="31">
        <v>68738.005000000005</v>
      </c>
      <c r="H5608" s="31">
        <v>68052.256999999998</v>
      </c>
    </row>
    <row r="5609" spans="1:8" hidden="1">
      <c r="A5609" s="38" t="s">
        <v>9</v>
      </c>
      <c r="B5609" s="31">
        <v>2006</v>
      </c>
      <c r="C5609" s="31">
        <v>64</v>
      </c>
      <c r="D5609" s="31">
        <v>2.211086E-2</v>
      </c>
      <c r="E5609" s="31">
        <v>2.1869090000000001E-2</v>
      </c>
      <c r="F5609" s="31">
        <v>0.97813090999999996</v>
      </c>
      <c r="G5609" s="31">
        <v>67366.508000000002</v>
      </c>
      <c r="H5609" s="31">
        <v>66629.885999999999</v>
      </c>
    </row>
    <row r="5610" spans="1:8" hidden="1">
      <c r="A5610" s="38" t="s">
        <v>9</v>
      </c>
      <c r="B5610" s="31">
        <v>2006</v>
      </c>
      <c r="C5610" s="31">
        <v>65</v>
      </c>
      <c r="D5610" s="31">
        <v>2.4190079999999999E-2</v>
      </c>
      <c r="E5610" s="31">
        <v>2.390099E-2</v>
      </c>
      <c r="F5610" s="31">
        <v>0.97609900999999999</v>
      </c>
      <c r="G5610" s="31">
        <v>65893.263999999996</v>
      </c>
      <c r="H5610" s="31">
        <v>65105.807000000001</v>
      </c>
    </row>
    <row r="5611" spans="1:8" hidden="1">
      <c r="A5611" s="38" t="s">
        <v>9</v>
      </c>
      <c r="B5611" s="31">
        <v>2006</v>
      </c>
      <c r="C5611" s="31">
        <v>66</v>
      </c>
      <c r="D5611" s="31">
        <v>2.6439250000000001E-2</v>
      </c>
      <c r="E5611" s="31">
        <v>2.6094289999999999E-2</v>
      </c>
      <c r="F5611" s="31">
        <v>0.97390571000000004</v>
      </c>
      <c r="G5611" s="31">
        <v>64318.349000000002</v>
      </c>
      <c r="H5611" s="31">
        <v>63479.178</v>
      </c>
    </row>
    <row r="5612" spans="1:8" hidden="1">
      <c r="A5612" s="38" t="s">
        <v>9</v>
      </c>
      <c r="B5612" s="31">
        <v>2006</v>
      </c>
      <c r="C5612" s="31">
        <v>67</v>
      </c>
      <c r="D5612" s="31">
        <v>2.8944640000000001E-2</v>
      </c>
      <c r="E5612" s="31">
        <v>2.853172E-2</v>
      </c>
      <c r="F5612" s="31">
        <v>0.97146827999999996</v>
      </c>
      <c r="G5612" s="31">
        <v>62640.008000000002</v>
      </c>
      <c r="H5612" s="31">
        <v>61746.394</v>
      </c>
    </row>
    <row r="5613" spans="1:8" hidden="1">
      <c r="A5613" s="38" t="s">
        <v>9</v>
      </c>
      <c r="B5613" s="31">
        <v>2006</v>
      </c>
      <c r="C5613" s="31">
        <v>68</v>
      </c>
      <c r="D5613" s="31">
        <v>3.1780250000000003E-2</v>
      </c>
      <c r="E5613" s="31">
        <v>3.1283150000000003E-2</v>
      </c>
      <c r="F5613" s="31">
        <v>0.96871684999999996</v>
      </c>
      <c r="G5613" s="31">
        <v>60852.78</v>
      </c>
      <c r="H5613" s="31">
        <v>59900.947</v>
      </c>
    </row>
    <row r="5614" spans="1:8" hidden="1">
      <c r="A5614" s="38" t="s">
        <v>9</v>
      </c>
      <c r="B5614" s="31">
        <v>2006</v>
      </c>
      <c r="C5614" s="31">
        <v>69</v>
      </c>
      <c r="D5614" s="31">
        <v>3.4999410000000002E-2</v>
      </c>
      <c r="E5614" s="31">
        <v>3.4397469999999999E-2</v>
      </c>
      <c r="F5614" s="31">
        <v>0.96560252999999996</v>
      </c>
      <c r="G5614" s="31">
        <v>58949.112999999998</v>
      </c>
      <c r="H5614" s="31">
        <v>57935.262999999999</v>
      </c>
    </row>
    <row r="5615" spans="1:8" hidden="1">
      <c r="A5615" s="38" t="s">
        <v>9</v>
      </c>
      <c r="B5615" s="31">
        <v>2006</v>
      </c>
      <c r="C5615" s="31">
        <v>70</v>
      </c>
      <c r="D5615" s="31">
        <v>3.8643759999999999E-2</v>
      </c>
      <c r="E5615" s="31">
        <v>3.7911250000000001E-2</v>
      </c>
      <c r="F5615" s="31">
        <v>0.96208875000000005</v>
      </c>
      <c r="G5615" s="31">
        <v>56921.413</v>
      </c>
      <c r="H5615" s="31">
        <v>55842.432000000001</v>
      </c>
    </row>
    <row r="5616" spans="1:8" hidden="1">
      <c r="A5616" s="38" t="s">
        <v>9</v>
      </c>
      <c r="B5616" s="31">
        <v>2006</v>
      </c>
      <c r="C5616" s="31">
        <v>71</v>
      </c>
      <c r="D5616" s="31">
        <v>4.2705050000000001E-2</v>
      </c>
      <c r="E5616" s="31">
        <v>4.1812250000000002E-2</v>
      </c>
      <c r="F5616" s="31">
        <v>0.95818775</v>
      </c>
      <c r="G5616" s="31">
        <v>54763.451000000001</v>
      </c>
      <c r="H5616" s="31">
        <v>53618.559999999998</v>
      </c>
    </row>
    <row r="5617" spans="1:8" hidden="1">
      <c r="A5617" s="38" t="s">
        <v>9</v>
      </c>
      <c r="B5617" s="31">
        <v>2006</v>
      </c>
      <c r="C5617" s="31">
        <v>72</v>
      </c>
      <c r="D5617" s="31">
        <v>4.717114E-2</v>
      </c>
      <c r="E5617" s="31">
        <v>4.608421E-2</v>
      </c>
      <c r="F5617" s="31">
        <v>0.95391579000000004</v>
      </c>
      <c r="G5617" s="31">
        <v>52473.667999999998</v>
      </c>
      <c r="H5617" s="31">
        <v>51264.563999999998</v>
      </c>
    </row>
    <row r="5618" spans="1:8" hidden="1">
      <c r="A5618" s="38" t="s">
        <v>9</v>
      </c>
      <c r="B5618" s="31">
        <v>2006</v>
      </c>
      <c r="C5618" s="31">
        <v>73</v>
      </c>
      <c r="D5618" s="31">
        <v>5.2039080000000001E-2</v>
      </c>
      <c r="E5618" s="31">
        <v>5.0719380000000001E-2</v>
      </c>
      <c r="F5618" s="31">
        <v>0.94928062000000002</v>
      </c>
      <c r="G5618" s="31">
        <v>50055.46</v>
      </c>
      <c r="H5618" s="31">
        <v>48786.069000000003</v>
      </c>
    </row>
    <row r="5619" spans="1:8" hidden="1">
      <c r="A5619" s="38" t="s">
        <v>9</v>
      </c>
      <c r="B5619" s="31">
        <v>2006</v>
      </c>
      <c r="C5619" s="31">
        <v>74</v>
      </c>
      <c r="D5619" s="31">
        <v>5.7331739999999999E-2</v>
      </c>
      <c r="E5619" s="31">
        <v>5.5734069999999997E-2</v>
      </c>
      <c r="F5619" s="31">
        <v>0.94426593000000003</v>
      </c>
      <c r="G5619" s="31">
        <v>47516.678</v>
      </c>
      <c r="H5619" s="31">
        <v>46192.529000000002</v>
      </c>
    </row>
    <row r="5620" spans="1:8" hidden="1">
      <c r="A5620" s="38" t="s">
        <v>9</v>
      </c>
      <c r="B5620" s="31">
        <v>2006</v>
      </c>
      <c r="C5620" s="31">
        <v>75</v>
      </c>
      <c r="D5620" s="31">
        <v>6.3125039999999993E-2</v>
      </c>
      <c r="E5620" s="31">
        <v>6.1193610000000002E-2</v>
      </c>
      <c r="F5620" s="31">
        <v>0.93880638999999999</v>
      </c>
      <c r="G5620" s="31">
        <v>44868.38</v>
      </c>
      <c r="H5620" s="31">
        <v>43495.550999999999</v>
      </c>
    </row>
    <row r="5621" spans="1:8" hidden="1">
      <c r="A5621" s="38" t="s">
        <v>9</v>
      </c>
      <c r="B5621" s="31">
        <v>2006</v>
      </c>
      <c r="C5621" s="31">
        <v>76</v>
      </c>
      <c r="D5621" s="31">
        <v>6.9523790000000002E-2</v>
      </c>
      <c r="E5621" s="31">
        <v>6.7188200000000003E-2</v>
      </c>
      <c r="F5621" s="31">
        <v>0.93281179999999997</v>
      </c>
      <c r="G5621" s="31">
        <v>42122.722000000002</v>
      </c>
      <c r="H5621" s="31">
        <v>40707.646999999997</v>
      </c>
    </row>
    <row r="5622" spans="1:8" hidden="1">
      <c r="A5622" s="38" t="s">
        <v>9</v>
      </c>
      <c r="B5622" s="31">
        <v>2006</v>
      </c>
      <c r="C5622" s="31">
        <v>77</v>
      </c>
      <c r="D5622" s="31">
        <v>7.6662279999999999E-2</v>
      </c>
      <c r="E5622" s="31">
        <v>7.3832200000000001E-2</v>
      </c>
      <c r="F5622" s="31">
        <v>0.92616779999999999</v>
      </c>
      <c r="G5622" s="31">
        <v>39292.572</v>
      </c>
      <c r="H5622" s="31">
        <v>37842.042999999998</v>
      </c>
    </row>
    <row r="5623" spans="1:8" hidden="1">
      <c r="A5623" s="38" t="s">
        <v>9</v>
      </c>
      <c r="B5623" s="31">
        <v>2006</v>
      </c>
      <c r="C5623" s="31">
        <v>78</v>
      </c>
      <c r="D5623" s="31">
        <v>8.4642209999999996E-2</v>
      </c>
      <c r="E5623" s="31">
        <v>8.1205509999999995E-2</v>
      </c>
      <c r="F5623" s="31">
        <v>0.91879449000000002</v>
      </c>
      <c r="G5623" s="31">
        <v>36391.514999999999</v>
      </c>
      <c r="H5623" s="31">
        <v>34913.919000000002</v>
      </c>
    </row>
    <row r="5624" spans="1:8" hidden="1">
      <c r="A5624" s="38" t="s">
        <v>9</v>
      </c>
      <c r="B5624" s="31">
        <v>2006</v>
      </c>
      <c r="C5624" s="31">
        <v>79</v>
      </c>
      <c r="D5624" s="31">
        <v>9.3520580000000006E-2</v>
      </c>
      <c r="E5624" s="31">
        <v>8.934288E-2</v>
      </c>
      <c r="F5624" s="31">
        <v>0.91065711999999999</v>
      </c>
      <c r="G5624" s="31">
        <v>33436.322999999997</v>
      </c>
      <c r="H5624" s="31">
        <v>31942.674999999999</v>
      </c>
    </row>
    <row r="5625" spans="1:8" hidden="1">
      <c r="A5625" s="38" t="s">
        <v>9</v>
      </c>
      <c r="B5625" s="31">
        <v>2006</v>
      </c>
      <c r="C5625" s="31">
        <v>80</v>
      </c>
      <c r="D5625" s="31">
        <v>0.10337759000000001</v>
      </c>
      <c r="E5625" s="31">
        <v>9.8296750000000002E-2</v>
      </c>
      <c r="F5625" s="31">
        <v>0.90170324999999996</v>
      </c>
      <c r="G5625" s="31">
        <v>30449.026000000002</v>
      </c>
      <c r="H5625" s="31">
        <v>28952.506000000001</v>
      </c>
    </row>
    <row r="5626" spans="1:8" hidden="1">
      <c r="A5626" s="38" t="s">
        <v>9</v>
      </c>
      <c r="B5626" s="31">
        <v>2006</v>
      </c>
      <c r="C5626" s="31">
        <v>81</v>
      </c>
      <c r="D5626" s="31">
        <v>0.11418725</v>
      </c>
      <c r="E5626" s="31">
        <v>0.10801999</v>
      </c>
      <c r="F5626" s="31">
        <v>0.89198001000000005</v>
      </c>
      <c r="G5626" s="31">
        <v>27455.986000000001</v>
      </c>
      <c r="H5626" s="31">
        <v>25973.088</v>
      </c>
    </row>
    <row r="5627" spans="1:8" hidden="1">
      <c r="A5627" s="38" t="s">
        <v>9</v>
      </c>
      <c r="B5627" s="31">
        <v>2006</v>
      </c>
      <c r="C5627" s="31">
        <v>82</v>
      </c>
      <c r="D5627" s="31">
        <v>0.12585725</v>
      </c>
      <c r="E5627" s="31">
        <v>0.11840612</v>
      </c>
      <c r="F5627" s="31">
        <v>0.88159388000000005</v>
      </c>
      <c r="G5627" s="31">
        <v>24490.19</v>
      </c>
      <c r="H5627" s="31">
        <v>23040.295999999998</v>
      </c>
    </row>
    <row r="5628" spans="1:8" hidden="1">
      <c r="A5628" s="38" t="s">
        <v>9</v>
      </c>
      <c r="B5628" s="31">
        <v>2006</v>
      </c>
      <c r="C5628" s="31">
        <v>83</v>
      </c>
      <c r="D5628" s="31">
        <v>0.13836318</v>
      </c>
      <c r="E5628" s="31">
        <v>0.12941037</v>
      </c>
      <c r="F5628" s="31">
        <v>0.87058963</v>
      </c>
      <c r="G5628" s="31">
        <v>21590.401999999998</v>
      </c>
      <c r="H5628" s="31">
        <v>20193.391</v>
      </c>
    </row>
    <row r="5629" spans="1:8" hidden="1">
      <c r="A5629" s="38" t="s">
        <v>9</v>
      </c>
      <c r="B5629" s="31">
        <v>2006</v>
      </c>
      <c r="C5629" s="31">
        <v>84</v>
      </c>
      <c r="D5629" s="31">
        <v>0.15169123000000001</v>
      </c>
      <c r="E5629" s="31">
        <v>0.14099721000000001</v>
      </c>
      <c r="F5629" s="31">
        <v>0.85900279000000002</v>
      </c>
      <c r="G5629" s="31">
        <v>18796.38</v>
      </c>
      <c r="H5629" s="31">
        <v>17471.260999999999</v>
      </c>
    </row>
    <row r="5630" spans="1:8" hidden="1">
      <c r="A5630" s="38" t="s">
        <v>9</v>
      </c>
      <c r="B5630" s="31">
        <v>2006</v>
      </c>
      <c r="C5630" s="31">
        <v>85</v>
      </c>
      <c r="D5630" s="31">
        <v>0.16591955999999999</v>
      </c>
      <c r="E5630" s="31">
        <v>0.15320934999999999</v>
      </c>
      <c r="F5630" s="31">
        <v>0.84679064999999998</v>
      </c>
      <c r="G5630" s="31">
        <v>16146.143</v>
      </c>
      <c r="H5630" s="31">
        <v>14909.272999999999</v>
      </c>
    </row>
    <row r="5631" spans="1:8" hidden="1">
      <c r="A5631" s="38" t="s">
        <v>9</v>
      </c>
      <c r="B5631" s="31">
        <v>2006</v>
      </c>
      <c r="C5631" s="31">
        <v>86</v>
      </c>
      <c r="D5631" s="31">
        <v>0.18119815</v>
      </c>
      <c r="E5631" s="31">
        <v>0.16614551999999999</v>
      </c>
      <c r="F5631" s="31">
        <v>0.83385447999999995</v>
      </c>
      <c r="G5631" s="31">
        <v>13672.403</v>
      </c>
      <c r="H5631" s="31">
        <v>12536.599</v>
      </c>
    </row>
    <row r="5632" spans="1:8" hidden="1">
      <c r="A5632" s="38" t="s">
        <v>9</v>
      </c>
      <c r="B5632" s="31">
        <v>2006</v>
      </c>
      <c r="C5632" s="31">
        <v>87</v>
      </c>
      <c r="D5632" s="31">
        <v>0.19770241999999999</v>
      </c>
      <c r="E5632" s="31">
        <v>0.17991736999999999</v>
      </c>
      <c r="F5632" s="31">
        <v>0.82008263000000003</v>
      </c>
      <c r="G5632" s="31">
        <v>11400.794</v>
      </c>
      <c r="H5632" s="31">
        <v>10375.194</v>
      </c>
    </row>
    <row r="5633" spans="1:8" hidden="1">
      <c r="A5633" s="38" t="s">
        <v>9</v>
      </c>
      <c r="B5633" s="31">
        <v>2006</v>
      </c>
      <c r="C5633" s="31">
        <v>88</v>
      </c>
      <c r="D5633" s="31">
        <v>0.21557602000000001</v>
      </c>
      <c r="E5633" s="31">
        <v>0.19460042999999999</v>
      </c>
      <c r="F5633" s="31">
        <v>0.80539956999999995</v>
      </c>
      <c r="G5633" s="31">
        <v>9349.5930000000008</v>
      </c>
      <c r="H5633" s="31">
        <v>8439.8760000000002</v>
      </c>
    </row>
    <row r="5634" spans="1:8" hidden="1">
      <c r="A5634" s="38" t="s">
        <v>9</v>
      </c>
      <c r="B5634" s="31">
        <v>2006</v>
      </c>
      <c r="C5634" s="31">
        <v>89</v>
      </c>
      <c r="D5634" s="31">
        <v>0.23491827000000001</v>
      </c>
      <c r="E5634" s="31">
        <v>0.21022537999999999</v>
      </c>
      <c r="F5634" s="31">
        <v>0.78977461999999998</v>
      </c>
      <c r="G5634" s="31">
        <v>7530.1589999999997</v>
      </c>
      <c r="H5634" s="31">
        <v>6738.643</v>
      </c>
    </row>
    <row r="5635" spans="1:8" hidden="1">
      <c r="A5635" s="38" t="s">
        <v>9</v>
      </c>
      <c r="B5635" s="31">
        <v>2006</v>
      </c>
      <c r="C5635" s="31">
        <v>90</v>
      </c>
      <c r="D5635" s="31">
        <v>0.25581756999999999</v>
      </c>
      <c r="E5635" s="31">
        <v>0.22680696</v>
      </c>
      <c r="F5635" s="31">
        <v>0.77319304</v>
      </c>
      <c r="G5635" s="31">
        <v>5947.1279999999997</v>
      </c>
      <c r="H5635" s="31">
        <v>5272.7030000000004</v>
      </c>
    </row>
    <row r="5636" spans="1:8" hidden="1">
      <c r="A5636" s="38" t="s">
        <v>9</v>
      </c>
      <c r="B5636" s="31">
        <v>2006</v>
      </c>
      <c r="C5636" s="31">
        <v>91</v>
      </c>
      <c r="D5636" s="31">
        <v>0.27838165999999998</v>
      </c>
      <c r="E5636" s="31">
        <v>0.24436789</v>
      </c>
      <c r="F5636" s="31">
        <v>0.75563210999999997</v>
      </c>
      <c r="G5636" s="31">
        <v>4598.2780000000002</v>
      </c>
      <c r="H5636" s="31">
        <v>4036.442</v>
      </c>
    </row>
    <row r="5637" spans="1:8" hidden="1">
      <c r="A5637" s="38" t="s">
        <v>9</v>
      </c>
      <c r="B5637" s="31">
        <v>2006</v>
      </c>
      <c r="C5637" s="31">
        <v>92</v>
      </c>
      <c r="D5637" s="31">
        <v>0.30265054000000002</v>
      </c>
      <c r="E5637" s="31">
        <v>0.26287145000000001</v>
      </c>
      <c r="F5637" s="31">
        <v>0.73712854999999999</v>
      </c>
      <c r="G5637" s="31">
        <v>3474.607</v>
      </c>
      <c r="H5637" s="31">
        <v>3017.9189999999999</v>
      </c>
    </row>
    <row r="5638" spans="1:8" hidden="1">
      <c r="A5638" s="38" t="s">
        <v>9</v>
      </c>
      <c r="B5638" s="31">
        <v>2006</v>
      </c>
      <c r="C5638" s="31">
        <v>93</v>
      </c>
      <c r="D5638" s="31">
        <v>0.32863542000000001</v>
      </c>
      <c r="E5638" s="31">
        <v>0.28225579000000001</v>
      </c>
      <c r="F5638" s="31">
        <v>0.71774420999999999</v>
      </c>
      <c r="G5638" s="31">
        <v>2561.232</v>
      </c>
      <c r="H5638" s="31">
        <v>2199.77</v>
      </c>
    </row>
    <row r="5639" spans="1:8" hidden="1">
      <c r="A5639" s="38" t="s">
        <v>9</v>
      </c>
      <c r="B5639" s="31">
        <v>2006</v>
      </c>
      <c r="C5639" s="31">
        <v>94</v>
      </c>
      <c r="D5639" s="31">
        <v>0.35635781</v>
      </c>
      <c r="E5639" s="31">
        <v>0.30246494000000002</v>
      </c>
      <c r="F5639" s="31">
        <v>0.69753505999999998</v>
      </c>
      <c r="G5639" s="31">
        <v>1838.309</v>
      </c>
      <c r="H5639" s="31">
        <v>1560.297</v>
      </c>
    </row>
    <row r="5640" spans="1:8" hidden="1">
      <c r="A5640" s="38" t="s">
        <v>9</v>
      </c>
      <c r="B5640" s="31">
        <v>2006</v>
      </c>
      <c r="C5640" s="31">
        <v>95</v>
      </c>
      <c r="D5640" s="31">
        <v>0.38538161999999998</v>
      </c>
      <c r="E5640" s="31">
        <v>0.32311947000000002</v>
      </c>
      <c r="F5640" s="31">
        <v>0.67688053000000004</v>
      </c>
      <c r="G5640" s="31">
        <v>1282.2850000000001</v>
      </c>
      <c r="H5640" s="31">
        <v>1075.1189999999999</v>
      </c>
    </row>
    <row r="5641" spans="1:8" hidden="1">
      <c r="A5641" s="38" t="s">
        <v>9</v>
      </c>
      <c r="B5641" s="31">
        <v>2006</v>
      </c>
      <c r="C5641" s="31">
        <v>96</v>
      </c>
      <c r="D5641" s="31">
        <v>0.41509648999999998</v>
      </c>
      <c r="E5641" s="31">
        <v>0.34375148</v>
      </c>
      <c r="F5641" s="31">
        <v>0.65624852</v>
      </c>
      <c r="G5641" s="31">
        <v>867.95399999999995</v>
      </c>
      <c r="H5641" s="31">
        <v>718.774</v>
      </c>
    </row>
    <row r="5642" spans="1:8" hidden="1">
      <c r="A5642" s="38" t="s">
        <v>9</v>
      </c>
      <c r="B5642" s="31">
        <v>2006</v>
      </c>
      <c r="C5642" s="31">
        <v>97</v>
      </c>
      <c r="D5642" s="31">
        <v>0.44484604</v>
      </c>
      <c r="E5642" s="31">
        <v>0.36390515000000001</v>
      </c>
      <c r="F5642" s="31">
        <v>0.63609484999999999</v>
      </c>
      <c r="G5642" s="31">
        <v>569.59299999999996</v>
      </c>
      <c r="H5642" s="31">
        <v>465.95400000000001</v>
      </c>
    </row>
    <row r="5643" spans="1:8" hidden="1">
      <c r="A5643" s="38" t="s">
        <v>9</v>
      </c>
      <c r="B5643" s="31">
        <v>2006</v>
      </c>
      <c r="C5643" s="31">
        <v>98</v>
      </c>
      <c r="D5643" s="31">
        <v>0.47398951</v>
      </c>
      <c r="E5643" s="31">
        <v>0.38317826999999999</v>
      </c>
      <c r="F5643" s="31">
        <v>0.61682172999999996</v>
      </c>
      <c r="G5643" s="31">
        <v>362.315</v>
      </c>
      <c r="H5643" s="31">
        <v>292.89999999999998</v>
      </c>
    </row>
    <row r="5644" spans="1:8" hidden="1">
      <c r="A5644" s="38" t="s">
        <v>9</v>
      </c>
      <c r="B5644" s="31">
        <v>2006</v>
      </c>
      <c r="C5644" s="31">
        <v>99</v>
      </c>
      <c r="D5644" s="31">
        <v>0.50235556000000003</v>
      </c>
      <c r="E5644" s="31">
        <v>0.40150614000000001</v>
      </c>
      <c r="F5644" s="31">
        <v>0.59849386000000004</v>
      </c>
      <c r="G5644" s="31">
        <v>223.48400000000001</v>
      </c>
      <c r="H5644" s="31">
        <v>178.619</v>
      </c>
    </row>
    <row r="5645" spans="1:8" hidden="1">
      <c r="A5645" s="38" t="s">
        <v>9</v>
      </c>
      <c r="B5645" s="31">
        <v>2007</v>
      </c>
      <c r="C5645" s="31">
        <v>1</v>
      </c>
      <c r="D5645" s="31">
        <v>2.9692299999999998E-3</v>
      </c>
      <c r="E5645" s="31">
        <v>2.9648299999999999E-3</v>
      </c>
      <c r="F5645" s="31">
        <v>0.99703516999999997</v>
      </c>
      <c r="G5645" s="31">
        <v>95567.576000000001</v>
      </c>
      <c r="H5645" s="31">
        <v>95425.904999999999</v>
      </c>
    </row>
    <row r="5646" spans="1:8" hidden="1">
      <c r="A5646" s="38" t="s">
        <v>9</v>
      </c>
      <c r="B5646" s="31">
        <v>2007</v>
      </c>
      <c r="C5646" s="31">
        <v>2</v>
      </c>
      <c r="D5646" s="31">
        <v>2.97423E-3</v>
      </c>
      <c r="E5646" s="31">
        <v>2.9698200000000002E-3</v>
      </c>
      <c r="F5646" s="31">
        <v>0.99703017999999999</v>
      </c>
      <c r="G5646" s="31">
        <v>95284.235000000001</v>
      </c>
      <c r="H5646" s="31">
        <v>95142.745999999999</v>
      </c>
    </row>
    <row r="5647" spans="1:8" hidden="1">
      <c r="A5647" s="38" t="s">
        <v>9</v>
      </c>
      <c r="B5647" s="31">
        <v>2007</v>
      </c>
      <c r="C5647" s="31">
        <v>3</v>
      </c>
      <c r="D5647" s="31">
        <v>2.9625200000000002E-3</v>
      </c>
      <c r="E5647" s="31">
        <v>2.9581299999999998E-3</v>
      </c>
      <c r="F5647" s="31">
        <v>0.99704187</v>
      </c>
      <c r="G5647" s="31">
        <v>95001.258000000002</v>
      </c>
      <c r="H5647" s="31">
        <v>94860.744999999995</v>
      </c>
    </row>
    <row r="5648" spans="1:8" hidden="1">
      <c r="A5648" s="38" t="s">
        <v>9</v>
      </c>
      <c r="B5648" s="31">
        <v>2007</v>
      </c>
      <c r="C5648" s="31">
        <v>4</v>
      </c>
      <c r="D5648" s="31">
        <v>2.9084499999999999E-3</v>
      </c>
      <c r="E5648" s="31">
        <v>2.9042299999999998E-3</v>
      </c>
      <c r="F5648" s="31">
        <v>0.99709577000000005</v>
      </c>
      <c r="G5648" s="31">
        <v>94720.231</v>
      </c>
      <c r="H5648" s="31">
        <v>94582.687000000005</v>
      </c>
    </row>
    <row r="5649" spans="1:8" hidden="1">
      <c r="A5649" s="38" t="s">
        <v>9</v>
      </c>
      <c r="B5649" s="31">
        <v>2007</v>
      </c>
      <c r="C5649" s="31">
        <v>5</v>
      </c>
      <c r="D5649" s="31">
        <v>2.7903300000000002E-3</v>
      </c>
      <c r="E5649" s="31">
        <v>2.7864399999999998E-3</v>
      </c>
      <c r="F5649" s="31">
        <v>0.99721356000000005</v>
      </c>
      <c r="G5649" s="31">
        <v>94445.142000000007</v>
      </c>
      <c r="H5649" s="31">
        <v>94313.558999999994</v>
      </c>
    </row>
    <row r="5650" spans="1:8" hidden="1">
      <c r="A5650" s="38" t="s">
        <v>9</v>
      </c>
      <c r="B5650" s="31">
        <v>2007</v>
      </c>
      <c r="C5650" s="31">
        <v>6</v>
      </c>
      <c r="D5650" s="31">
        <v>2.5961999999999999E-3</v>
      </c>
      <c r="E5650" s="31">
        <v>2.59283E-3</v>
      </c>
      <c r="F5650" s="31">
        <v>0.99740717000000001</v>
      </c>
      <c r="G5650" s="31">
        <v>94181.975999999995</v>
      </c>
      <c r="H5650" s="31">
        <v>94059.876999999993</v>
      </c>
    </row>
    <row r="5651" spans="1:8" hidden="1">
      <c r="A5651" s="38" t="s">
        <v>9</v>
      </c>
      <c r="B5651" s="31">
        <v>2007</v>
      </c>
      <c r="C5651" s="31">
        <v>7</v>
      </c>
      <c r="D5651" s="31">
        <v>2.33526E-3</v>
      </c>
      <c r="E5651" s="31">
        <v>2.3325400000000001E-3</v>
      </c>
      <c r="F5651" s="31">
        <v>0.99766745999999995</v>
      </c>
      <c r="G5651" s="31">
        <v>93937.778000000006</v>
      </c>
      <c r="H5651" s="31">
        <v>93828.221999999994</v>
      </c>
    </row>
    <row r="5652" spans="1:8" hidden="1">
      <c r="A5652" s="38" t="s">
        <v>9</v>
      </c>
      <c r="B5652" s="31">
        <v>2007</v>
      </c>
      <c r="C5652" s="31">
        <v>8</v>
      </c>
      <c r="D5652" s="31">
        <v>2.0484000000000001E-3</v>
      </c>
      <c r="E5652" s="31">
        <v>2.0463E-3</v>
      </c>
      <c r="F5652" s="31">
        <v>0.99795370000000005</v>
      </c>
      <c r="G5652" s="31">
        <v>93718.664999999994</v>
      </c>
      <c r="H5652" s="31">
        <v>93622.777000000002</v>
      </c>
    </row>
    <row r="5653" spans="1:8" hidden="1">
      <c r="A5653" s="38" t="s">
        <v>9</v>
      </c>
      <c r="B5653" s="31">
        <v>2007</v>
      </c>
      <c r="C5653" s="31">
        <v>9</v>
      </c>
      <c r="D5653" s="31">
        <v>1.77634E-3</v>
      </c>
      <c r="E5653" s="31">
        <v>1.77476E-3</v>
      </c>
      <c r="F5653" s="31">
        <v>0.99822524000000001</v>
      </c>
      <c r="G5653" s="31">
        <v>93526.888000000006</v>
      </c>
      <c r="H5653" s="31">
        <v>93443.894</v>
      </c>
    </row>
    <row r="5654" spans="1:8" hidden="1">
      <c r="A5654" s="38" t="s">
        <v>9</v>
      </c>
      <c r="B5654" s="31">
        <v>2007</v>
      </c>
      <c r="C5654" s="31">
        <v>10</v>
      </c>
      <c r="D5654" s="31">
        <v>1.55966E-3</v>
      </c>
      <c r="E5654" s="31">
        <v>1.5584500000000001E-3</v>
      </c>
      <c r="F5654" s="31">
        <v>0.99844155000000001</v>
      </c>
      <c r="G5654" s="31">
        <v>93360.900999999998</v>
      </c>
      <c r="H5654" s="31">
        <v>93288.152000000002</v>
      </c>
    </row>
    <row r="5655" spans="1:8" hidden="1">
      <c r="A5655" s="38" t="s">
        <v>9</v>
      </c>
      <c r="B5655" s="31">
        <v>2007</v>
      </c>
      <c r="C5655" s="31">
        <v>11</v>
      </c>
      <c r="D5655" s="31">
        <v>1.4188600000000001E-3</v>
      </c>
      <c r="E5655" s="31">
        <v>1.41786E-3</v>
      </c>
      <c r="F5655" s="31">
        <v>0.99858214000000001</v>
      </c>
      <c r="G5655" s="31">
        <v>93215.403000000006</v>
      </c>
      <c r="H5655" s="31">
        <v>93149.32</v>
      </c>
    </row>
    <row r="5656" spans="1:8" hidden="1">
      <c r="A5656" s="38" t="s">
        <v>9</v>
      </c>
      <c r="B5656" s="31">
        <v>2007</v>
      </c>
      <c r="C5656" s="31">
        <v>12</v>
      </c>
      <c r="D5656" s="31">
        <v>1.3576300000000001E-3</v>
      </c>
      <c r="E5656" s="31">
        <v>1.3567099999999999E-3</v>
      </c>
      <c r="F5656" s="31">
        <v>0.99864328999999996</v>
      </c>
      <c r="G5656" s="31">
        <v>93083.236999999994</v>
      </c>
      <c r="H5656" s="31">
        <v>93020.092999999993</v>
      </c>
    </row>
    <row r="5657" spans="1:8" hidden="1">
      <c r="A5657" s="38" t="s">
        <v>9</v>
      </c>
      <c r="B5657" s="31">
        <v>2007</v>
      </c>
      <c r="C5657" s="31">
        <v>13</v>
      </c>
      <c r="D5657" s="31">
        <v>1.3790899999999999E-3</v>
      </c>
      <c r="E5657" s="31">
        <v>1.3781399999999999E-3</v>
      </c>
      <c r="F5657" s="31">
        <v>0.99862185999999997</v>
      </c>
      <c r="G5657" s="31">
        <v>92956.948999999993</v>
      </c>
      <c r="H5657" s="31">
        <v>92892.895000000004</v>
      </c>
    </row>
    <row r="5658" spans="1:8" hidden="1">
      <c r="A5658" s="38" t="s">
        <v>9</v>
      </c>
      <c r="B5658" s="31">
        <v>2007</v>
      </c>
      <c r="C5658" s="31">
        <v>14</v>
      </c>
      <c r="D5658" s="31">
        <v>1.47722E-3</v>
      </c>
      <c r="E5658" s="31">
        <v>1.47613E-3</v>
      </c>
      <c r="F5658" s="31">
        <v>0.99852386999999998</v>
      </c>
      <c r="G5658" s="31">
        <v>92828.842000000004</v>
      </c>
      <c r="H5658" s="31">
        <v>92760.327999999994</v>
      </c>
    </row>
    <row r="5659" spans="1:8" hidden="1">
      <c r="A5659" s="38" t="s">
        <v>9</v>
      </c>
      <c r="B5659" s="31">
        <v>2007</v>
      </c>
      <c r="C5659" s="31">
        <v>15</v>
      </c>
      <c r="D5659" s="31">
        <v>1.64803E-3</v>
      </c>
      <c r="E5659" s="31">
        <v>1.64667E-3</v>
      </c>
      <c r="F5659" s="31">
        <v>0.99835333000000004</v>
      </c>
      <c r="G5659" s="31">
        <v>92691.813999999998</v>
      </c>
      <c r="H5659" s="31">
        <v>92615.498000000007</v>
      </c>
    </row>
    <row r="5660" spans="1:8" hidden="1">
      <c r="A5660" s="38" t="s">
        <v>9</v>
      </c>
      <c r="B5660" s="31">
        <v>2007</v>
      </c>
      <c r="C5660" s="31">
        <v>16</v>
      </c>
      <c r="D5660" s="31">
        <v>1.87531E-3</v>
      </c>
      <c r="E5660" s="31">
        <v>1.8735500000000001E-3</v>
      </c>
      <c r="F5660" s="31">
        <v>0.99812645</v>
      </c>
      <c r="G5660" s="31">
        <v>92539.180999999997</v>
      </c>
      <c r="H5660" s="31">
        <v>92452.493000000002</v>
      </c>
    </row>
    <row r="5661" spans="1:8" hidden="1">
      <c r="A5661" s="38" t="s">
        <v>9</v>
      </c>
      <c r="B5661" s="31">
        <v>2007</v>
      </c>
      <c r="C5661" s="31">
        <v>17</v>
      </c>
      <c r="D5661" s="31">
        <v>2.1310299999999999E-3</v>
      </c>
      <c r="E5661" s="31">
        <v>2.1287599999999999E-3</v>
      </c>
      <c r="F5661" s="31">
        <v>0.99787124000000005</v>
      </c>
      <c r="G5661" s="31">
        <v>92365.804999999993</v>
      </c>
      <c r="H5661" s="31">
        <v>92267.491999999998</v>
      </c>
    </row>
    <row r="5662" spans="1:8" hidden="1">
      <c r="A5662" s="38" t="s">
        <v>9</v>
      </c>
      <c r="B5662" s="31">
        <v>2007</v>
      </c>
      <c r="C5662" s="31">
        <v>18</v>
      </c>
      <c r="D5662" s="31">
        <v>2.38485E-3</v>
      </c>
      <c r="E5662" s="31">
        <v>2.3820099999999999E-3</v>
      </c>
      <c r="F5662" s="31">
        <v>0.99761798999999995</v>
      </c>
      <c r="G5662" s="31">
        <v>92169.18</v>
      </c>
      <c r="H5662" s="31">
        <v>92059.406000000003</v>
      </c>
    </row>
    <row r="5663" spans="1:8" hidden="1">
      <c r="A5663" s="38" t="s">
        <v>9</v>
      </c>
      <c r="B5663" s="31">
        <v>2007</v>
      </c>
      <c r="C5663" s="31">
        <v>19</v>
      </c>
      <c r="D5663" s="31">
        <v>2.6024799999999999E-3</v>
      </c>
      <c r="E5663" s="31">
        <v>2.5991E-3</v>
      </c>
      <c r="F5663" s="31">
        <v>0.99740090000000003</v>
      </c>
      <c r="G5663" s="31">
        <v>91949.631999999998</v>
      </c>
      <c r="H5663" s="31">
        <v>91830.138999999996</v>
      </c>
    </row>
    <row r="5664" spans="1:8" hidden="1">
      <c r="A5664" s="38" t="s">
        <v>9</v>
      </c>
      <c r="B5664" s="31">
        <v>2007</v>
      </c>
      <c r="C5664" s="31">
        <v>20</v>
      </c>
      <c r="D5664" s="31">
        <v>2.77006E-3</v>
      </c>
      <c r="E5664" s="31">
        <v>2.7662300000000002E-3</v>
      </c>
      <c r="F5664" s="31">
        <v>0.99723377000000002</v>
      </c>
      <c r="G5664" s="31">
        <v>91710.645999999993</v>
      </c>
      <c r="H5664" s="31">
        <v>91583.798999999999</v>
      </c>
    </row>
    <row r="5665" spans="1:8" hidden="1">
      <c r="A5665" s="38" t="s">
        <v>9</v>
      </c>
      <c r="B5665" s="31">
        <v>2007</v>
      </c>
      <c r="C5665" s="31">
        <v>21</v>
      </c>
      <c r="D5665" s="31">
        <v>2.88588E-3</v>
      </c>
      <c r="E5665" s="31">
        <v>2.8817299999999999E-3</v>
      </c>
      <c r="F5665" s="31">
        <v>0.99711826999999997</v>
      </c>
      <c r="G5665" s="31">
        <v>91456.952999999994</v>
      </c>
      <c r="H5665" s="31">
        <v>91325.176000000007</v>
      </c>
    </row>
    <row r="5666" spans="1:8" hidden="1">
      <c r="A5666" s="38" t="s">
        <v>9</v>
      </c>
      <c r="B5666" s="31">
        <v>2007</v>
      </c>
      <c r="C5666" s="31">
        <v>22</v>
      </c>
      <c r="D5666" s="31">
        <v>2.9611400000000001E-3</v>
      </c>
      <c r="E5666" s="31">
        <v>2.9567600000000001E-3</v>
      </c>
      <c r="F5666" s="31">
        <v>0.99704324</v>
      </c>
      <c r="G5666" s="31">
        <v>91193.399000000005</v>
      </c>
      <c r="H5666" s="31">
        <v>91058.581000000006</v>
      </c>
    </row>
    <row r="5667" spans="1:8" hidden="1">
      <c r="A5667" s="38" t="s">
        <v>9</v>
      </c>
      <c r="B5667" s="31">
        <v>2007</v>
      </c>
      <c r="C5667" s="31">
        <v>23</v>
      </c>
      <c r="D5667" s="31">
        <v>3.0126100000000002E-3</v>
      </c>
      <c r="E5667" s="31">
        <v>3.0080800000000002E-3</v>
      </c>
      <c r="F5667" s="31">
        <v>0.99699192000000003</v>
      </c>
      <c r="G5667" s="31">
        <v>90923.762000000002</v>
      </c>
      <c r="H5667" s="31">
        <v>90787.009000000005</v>
      </c>
    </row>
    <row r="5668" spans="1:8" hidden="1">
      <c r="A5668" s="38" t="s">
        <v>9</v>
      </c>
      <c r="B5668" s="31">
        <v>2007</v>
      </c>
      <c r="C5668" s="31">
        <v>24</v>
      </c>
      <c r="D5668" s="31">
        <v>3.0534999999999998E-3</v>
      </c>
      <c r="E5668" s="31">
        <v>3.0488400000000001E-3</v>
      </c>
      <c r="F5668" s="31">
        <v>0.99695115999999995</v>
      </c>
      <c r="G5668" s="31">
        <v>90650.255999999994</v>
      </c>
      <c r="H5668" s="31">
        <v>90512.066999999995</v>
      </c>
    </row>
    <row r="5669" spans="1:8" hidden="1">
      <c r="A5669" s="38" t="s">
        <v>9</v>
      </c>
      <c r="B5669" s="31">
        <v>2007</v>
      </c>
      <c r="C5669" s="31">
        <v>25</v>
      </c>
      <c r="D5669" s="31">
        <v>3.0946900000000002E-3</v>
      </c>
      <c r="E5669" s="31">
        <v>3.08991E-3</v>
      </c>
      <c r="F5669" s="31">
        <v>0.99691008999999997</v>
      </c>
      <c r="G5669" s="31">
        <v>90373.877999999997</v>
      </c>
      <c r="H5669" s="31">
        <v>90234.254000000001</v>
      </c>
    </row>
    <row r="5670" spans="1:8" hidden="1">
      <c r="A5670" s="38" t="s">
        <v>9</v>
      </c>
      <c r="B5670" s="31">
        <v>2007</v>
      </c>
      <c r="C5670" s="31">
        <v>26</v>
      </c>
      <c r="D5670" s="31">
        <v>3.1414300000000002E-3</v>
      </c>
      <c r="E5670" s="31">
        <v>3.1365E-3</v>
      </c>
      <c r="F5670" s="31">
        <v>0.99686350000000001</v>
      </c>
      <c r="G5670" s="31">
        <v>90094.630999999994</v>
      </c>
      <c r="H5670" s="31">
        <v>89953.34</v>
      </c>
    </row>
    <row r="5671" spans="1:8" hidden="1">
      <c r="A5671" s="38" t="s">
        <v>9</v>
      </c>
      <c r="B5671" s="31">
        <v>2007</v>
      </c>
      <c r="C5671" s="31">
        <v>27</v>
      </c>
      <c r="D5671" s="31">
        <v>3.1966099999999999E-3</v>
      </c>
      <c r="E5671" s="31">
        <v>3.1915099999999998E-3</v>
      </c>
      <c r="F5671" s="31">
        <v>0.99680849000000005</v>
      </c>
      <c r="G5671" s="31">
        <v>89812.048999999999</v>
      </c>
      <c r="H5671" s="31">
        <v>89668.731</v>
      </c>
    </row>
    <row r="5672" spans="1:8" hidden="1">
      <c r="A5672" s="38" t="s">
        <v>9</v>
      </c>
      <c r="B5672" s="31">
        <v>2007</v>
      </c>
      <c r="C5672" s="31">
        <v>28</v>
      </c>
      <c r="D5672" s="31">
        <v>3.2595900000000001E-3</v>
      </c>
      <c r="E5672" s="31">
        <v>3.25428E-3</v>
      </c>
      <c r="F5672" s="31">
        <v>0.99674571999999995</v>
      </c>
      <c r="G5672" s="31">
        <v>89525.413</v>
      </c>
      <c r="H5672" s="31">
        <v>89379.741999999998</v>
      </c>
    </row>
    <row r="5673" spans="1:8" hidden="1">
      <c r="A5673" s="38" t="s">
        <v>9</v>
      </c>
      <c r="B5673" s="31">
        <v>2007</v>
      </c>
      <c r="C5673" s="31">
        <v>29</v>
      </c>
      <c r="D5673" s="31">
        <v>3.3281999999999999E-3</v>
      </c>
      <c r="E5673" s="31">
        <v>3.3226800000000002E-3</v>
      </c>
      <c r="F5673" s="31">
        <v>0.99667731999999998</v>
      </c>
      <c r="G5673" s="31">
        <v>89234.072</v>
      </c>
      <c r="H5673" s="31">
        <v>89085.823999999993</v>
      </c>
    </row>
    <row r="5674" spans="1:8" hidden="1">
      <c r="A5674" s="38" t="s">
        <v>9</v>
      </c>
      <c r="B5674" s="31">
        <v>2007</v>
      </c>
      <c r="C5674" s="31">
        <v>30</v>
      </c>
      <c r="D5674" s="31">
        <v>3.3956199999999998E-3</v>
      </c>
      <c r="E5674" s="31">
        <v>3.3898600000000002E-3</v>
      </c>
      <c r="F5674" s="31">
        <v>0.99661014000000003</v>
      </c>
      <c r="G5674" s="31">
        <v>88937.576000000001</v>
      </c>
      <c r="H5674" s="31">
        <v>88786.832999999999</v>
      </c>
    </row>
    <row r="5675" spans="1:8" hidden="1">
      <c r="A5675" s="38" t="s">
        <v>9</v>
      </c>
      <c r="B5675" s="31">
        <v>2007</v>
      </c>
      <c r="C5675" s="31">
        <v>31</v>
      </c>
      <c r="D5675" s="31">
        <v>3.4544300000000001E-3</v>
      </c>
      <c r="E5675" s="31">
        <v>3.4484699999999999E-3</v>
      </c>
      <c r="F5675" s="31">
        <v>0.99655152999999996</v>
      </c>
      <c r="G5675" s="31">
        <v>88636.09</v>
      </c>
      <c r="H5675" s="31">
        <v>88483.26</v>
      </c>
    </row>
    <row r="5676" spans="1:8" hidden="1">
      <c r="A5676" s="38" t="s">
        <v>9</v>
      </c>
      <c r="B5676" s="31">
        <v>2007</v>
      </c>
      <c r="C5676" s="31">
        <v>32</v>
      </c>
      <c r="D5676" s="31">
        <v>3.50731E-3</v>
      </c>
      <c r="E5676" s="31">
        <v>3.5011700000000001E-3</v>
      </c>
      <c r="F5676" s="31">
        <v>0.99649882999999995</v>
      </c>
      <c r="G5676" s="31">
        <v>88330.430999999997</v>
      </c>
      <c r="H5676" s="31">
        <v>88175.801000000007</v>
      </c>
    </row>
    <row r="5677" spans="1:8" hidden="1">
      <c r="A5677" s="38" t="s">
        <v>9</v>
      </c>
      <c r="B5677" s="31">
        <v>2007</v>
      </c>
      <c r="C5677" s="31">
        <v>33</v>
      </c>
      <c r="D5677" s="31">
        <v>3.5572899999999998E-3</v>
      </c>
      <c r="E5677" s="31">
        <v>3.5509700000000001E-3</v>
      </c>
      <c r="F5677" s="31">
        <v>0.99644902999999996</v>
      </c>
      <c r="G5677" s="31">
        <v>88021.171000000002</v>
      </c>
      <c r="H5677" s="31">
        <v>87864.891000000003</v>
      </c>
    </row>
    <row r="5678" spans="1:8" hidden="1">
      <c r="A5678" s="38" t="s">
        <v>9</v>
      </c>
      <c r="B5678" s="31">
        <v>2007</v>
      </c>
      <c r="C5678" s="31">
        <v>34</v>
      </c>
      <c r="D5678" s="31">
        <v>3.6123700000000002E-3</v>
      </c>
      <c r="E5678" s="31">
        <v>3.6058599999999998E-3</v>
      </c>
      <c r="F5678" s="31">
        <v>0.99639414000000004</v>
      </c>
      <c r="G5678" s="31">
        <v>87708.611000000004</v>
      </c>
      <c r="H5678" s="31">
        <v>87550.478000000003</v>
      </c>
    </row>
    <row r="5679" spans="1:8" hidden="1">
      <c r="A5679" s="38" t="s">
        <v>9</v>
      </c>
      <c r="B5679" s="31">
        <v>2007</v>
      </c>
      <c r="C5679" s="31">
        <v>35</v>
      </c>
      <c r="D5679" s="31">
        <v>3.6842300000000001E-3</v>
      </c>
      <c r="E5679" s="31">
        <v>3.6774500000000001E-3</v>
      </c>
      <c r="F5679" s="31">
        <v>0.99632255000000003</v>
      </c>
      <c r="G5679" s="31">
        <v>87392.346000000005</v>
      </c>
      <c r="H5679" s="31">
        <v>87231.654999999999</v>
      </c>
    </row>
    <row r="5680" spans="1:8" hidden="1">
      <c r="A5680" s="38" t="s">
        <v>9</v>
      </c>
      <c r="B5680" s="31">
        <v>2007</v>
      </c>
      <c r="C5680" s="31">
        <v>36</v>
      </c>
      <c r="D5680" s="31">
        <v>3.7840999999999999E-3</v>
      </c>
      <c r="E5680" s="31">
        <v>3.7769600000000002E-3</v>
      </c>
      <c r="F5680" s="31">
        <v>0.99622303999999995</v>
      </c>
      <c r="G5680" s="31">
        <v>87070.964999999997</v>
      </c>
      <c r="H5680" s="31">
        <v>86906.532999999996</v>
      </c>
    </row>
    <row r="5681" spans="1:8" hidden="1">
      <c r="A5681" s="38" t="s">
        <v>9</v>
      </c>
      <c r="B5681" s="31">
        <v>2007</v>
      </c>
      <c r="C5681" s="31">
        <v>37</v>
      </c>
      <c r="D5681" s="31">
        <v>3.9245299999999999E-3</v>
      </c>
      <c r="E5681" s="31">
        <v>3.9168500000000004E-3</v>
      </c>
      <c r="F5681" s="31">
        <v>0.99608315000000003</v>
      </c>
      <c r="G5681" s="31">
        <v>86742.101999999999</v>
      </c>
      <c r="H5681" s="31">
        <v>86572.224000000002</v>
      </c>
    </row>
    <row r="5682" spans="1:8" hidden="1">
      <c r="A5682" s="38" t="s">
        <v>9</v>
      </c>
      <c r="B5682" s="31">
        <v>2007</v>
      </c>
      <c r="C5682" s="31">
        <v>38</v>
      </c>
      <c r="D5682" s="31">
        <v>4.1075199999999999E-3</v>
      </c>
      <c r="E5682" s="31">
        <v>4.0990999999999996E-3</v>
      </c>
      <c r="F5682" s="31">
        <v>0.99590089999999998</v>
      </c>
      <c r="G5682" s="31">
        <v>86402.346000000005</v>
      </c>
      <c r="H5682" s="31">
        <v>86225.26</v>
      </c>
    </row>
    <row r="5683" spans="1:8" hidden="1">
      <c r="A5683" s="38" t="s">
        <v>9</v>
      </c>
      <c r="B5683" s="31">
        <v>2007</v>
      </c>
      <c r="C5683" s="31">
        <v>39</v>
      </c>
      <c r="D5683" s="31">
        <v>4.32819E-3</v>
      </c>
      <c r="E5683" s="31">
        <v>4.3188499999999999E-3</v>
      </c>
      <c r="F5683" s="31">
        <v>0.99568115000000001</v>
      </c>
      <c r="G5683" s="31">
        <v>86048.173999999999</v>
      </c>
      <c r="H5683" s="31">
        <v>85862.358999999997</v>
      </c>
    </row>
    <row r="5684" spans="1:8" hidden="1">
      <c r="A5684" s="38" t="s">
        <v>9</v>
      </c>
      <c r="B5684" s="31">
        <v>2007</v>
      </c>
      <c r="C5684" s="31">
        <v>40</v>
      </c>
      <c r="D5684" s="31">
        <v>4.5703799999999998E-3</v>
      </c>
      <c r="E5684" s="31">
        <v>4.5599600000000001E-3</v>
      </c>
      <c r="F5684" s="31">
        <v>0.99544003999999997</v>
      </c>
      <c r="G5684" s="31">
        <v>85676.544999999998</v>
      </c>
      <c r="H5684" s="31">
        <v>85481.203999999998</v>
      </c>
    </row>
    <row r="5685" spans="1:8" hidden="1">
      <c r="A5685" s="38" t="s">
        <v>9</v>
      </c>
      <c r="B5685" s="31">
        <v>2007</v>
      </c>
      <c r="C5685" s="31">
        <v>41</v>
      </c>
      <c r="D5685" s="31">
        <v>4.8084099999999999E-3</v>
      </c>
      <c r="E5685" s="31">
        <v>4.79687E-3</v>
      </c>
      <c r="F5685" s="31">
        <v>0.99520313000000005</v>
      </c>
      <c r="G5685" s="31">
        <v>85285.862999999998</v>
      </c>
      <c r="H5685" s="31">
        <v>85081.31</v>
      </c>
    </row>
    <row r="5686" spans="1:8" hidden="1">
      <c r="A5686" s="38" t="s">
        <v>9</v>
      </c>
      <c r="B5686" s="31">
        <v>2007</v>
      </c>
      <c r="C5686" s="31">
        <v>42</v>
      </c>
      <c r="D5686" s="31">
        <v>5.0234900000000002E-3</v>
      </c>
      <c r="E5686" s="31">
        <v>5.0109000000000004E-3</v>
      </c>
      <c r="F5686" s="31">
        <v>0.99498909999999996</v>
      </c>
      <c r="G5686" s="31">
        <v>84876.758000000002</v>
      </c>
      <c r="H5686" s="31">
        <v>84664.103000000003</v>
      </c>
    </row>
    <row r="5687" spans="1:8" hidden="1">
      <c r="A5687" s="38" t="s">
        <v>9</v>
      </c>
      <c r="B5687" s="31">
        <v>2007</v>
      </c>
      <c r="C5687" s="31">
        <v>43</v>
      </c>
      <c r="D5687" s="31">
        <v>5.2038900000000001E-3</v>
      </c>
      <c r="E5687" s="31">
        <v>5.1903899999999996E-3</v>
      </c>
      <c r="F5687" s="31">
        <v>0.99480961000000001</v>
      </c>
      <c r="G5687" s="31">
        <v>84451.448999999993</v>
      </c>
      <c r="H5687" s="31">
        <v>84232.281000000003</v>
      </c>
    </row>
    <row r="5688" spans="1:8" hidden="1">
      <c r="A5688" s="38" t="s">
        <v>9</v>
      </c>
      <c r="B5688" s="31">
        <v>2007</v>
      </c>
      <c r="C5688" s="31">
        <v>44</v>
      </c>
      <c r="D5688" s="31">
        <v>5.36164E-3</v>
      </c>
      <c r="E5688" s="31">
        <v>5.3473100000000001E-3</v>
      </c>
      <c r="F5688" s="31">
        <v>0.99465269000000001</v>
      </c>
      <c r="G5688" s="31">
        <v>84013.112999999998</v>
      </c>
      <c r="H5688" s="31">
        <v>83788.490999999995</v>
      </c>
    </row>
    <row r="5689" spans="1:8" hidden="1">
      <c r="A5689" s="38" t="s">
        <v>9</v>
      </c>
      <c r="B5689" s="31">
        <v>2007</v>
      </c>
      <c r="C5689" s="31">
        <v>45</v>
      </c>
      <c r="D5689" s="31">
        <v>5.5257300000000004E-3</v>
      </c>
      <c r="E5689" s="31">
        <v>5.5105099999999997E-3</v>
      </c>
      <c r="F5689" s="31">
        <v>0.99448948999999998</v>
      </c>
      <c r="G5689" s="31">
        <v>83563.869000000006</v>
      </c>
      <c r="H5689" s="31">
        <v>83333.629000000001</v>
      </c>
    </row>
    <row r="5690" spans="1:8" hidden="1">
      <c r="A5690" s="38" t="s">
        <v>9</v>
      </c>
      <c r="B5690" s="31">
        <v>2007</v>
      </c>
      <c r="C5690" s="31">
        <v>46</v>
      </c>
      <c r="D5690" s="31">
        <v>5.7320799999999996E-3</v>
      </c>
      <c r="E5690" s="31">
        <v>5.7156999999999998E-3</v>
      </c>
      <c r="F5690" s="31">
        <v>0.99428430000000001</v>
      </c>
      <c r="G5690" s="31">
        <v>83103.39</v>
      </c>
      <c r="H5690" s="31">
        <v>82865.892999999996</v>
      </c>
    </row>
    <row r="5691" spans="1:8" hidden="1">
      <c r="A5691" s="38" t="s">
        <v>9</v>
      </c>
      <c r="B5691" s="31">
        <v>2007</v>
      </c>
      <c r="C5691" s="31">
        <v>47</v>
      </c>
      <c r="D5691" s="31">
        <v>6.02193E-3</v>
      </c>
      <c r="E5691" s="31">
        <v>6.0038499999999998E-3</v>
      </c>
      <c r="F5691" s="31">
        <v>0.99399614999999997</v>
      </c>
      <c r="G5691" s="31">
        <v>82628.395999999993</v>
      </c>
      <c r="H5691" s="31">
        <v>82380.350999999995</v>
      </c>
    </row>
    <row r="5692" spans="1:8" hidden="1">
      <c r="A5692" s="38" t="s">
        <v>9</v>
      </c>
      <c r="B5692" s="31">
        <v>2007</v>
      </c>
      <c r="C5692" s="31">
        <v>48</v>
      </c>
      <c r="D5692" s="31">
        <v>6.4168899999999997E-3</v>
      </c>
      <c r="E5692" s="31">
        <v>6.3963700000000002E-3</v>
      </c>
      <c r="F5692" s="31">
        <v>0.99360362999999996</v>
      </c>
      <c r="G5692" s="31">
        <v>82132.307000000001</v>
      </c>
      <c r="H5692" s="31">
        <v>81869.633000000002</v>
      </c>
    </row>
    <row r="5693" spans="1:8" hidden="1">
      <c r="A5693" s="38" t="s">
        <v>9</v>
      </c>
      <c r="B5693" s="31">
        <v>2007</v>
      </c>
      <c r="C5693" s="31">
        <v>49</v>
      </c>
      <c r="D5693" s="31">
        <v>6.9227899999999998E-3</v>
      </c>
      <c r="E5693" s="31">
        <v>6.8989100000000003E-3</v>
      </c>
      <c r="F5693" s="31">
        <v>0.99310109000000002</v>
      </c>
      <c r="G5693" s="31">
        <v>81606.959000000003</v>
      </c>
      <c r="H5693" s="31">
        <v>81325.459000000003</v>
      </c>
    </row>
    <row r="5694" spans="1:8" hidden="1">
      <c r="A5694" s="38" t="s">
        <v>9</v>
      </c>
      <c r="B5694" s="31">
        <v>2007</v>
      </c>
      <c r="C5694" s="31">
        <v>50</v>
      </c>
      <c r="D5694" s="31">
        <v>7.5173499999999999E-3</v>
      </c>
      <c r="E5694" s="31">
        <v>7.4891999999999997E-3</v>
      </c>
      <c r="F5694" s="31">
        <v>0.99251080000000003</v>
      </c>
      <c r="G5694" s="31">
        <v>81043.960000000006</v>
      </c>
      <c r="H5694" s="31">
        <v>80740.482999999993</v>
      </c>
    </row>
    <row r="5695" spans="1:8" hidden="1">
      <c r="A5695" s="38" t="s">
        <v>9</v>
      </c>
      <c r="B5695" s="31">
        <v>2007</v>
      </c>
      <c r="C5695" s="31">
        <v>51</v>
      </c>
      <c r="D5695" s="31">
        <v>8.1461899999999993E-3</v>
      </c>
      <c r="E5695" s="31">
        <v>8.1131399999999996E-3</v>
      </c>
      <c r="F5695" s="31">
        <v>0.99188686000000004</v>
      </c>
      <c r="G5695" s="31">
        <v>80437.005999999994</v>
      </c>
      <c r="H5695" s="31">
        <v>80110.706999999995</v>
      </c>
    </row>
    <row r="5696" spans="1:8" hidden="1">
      <c r="A5696" s="38" t="s">
        <v>9</v>
      </c>
      <c r="B5696" s="31">
        <v>2007</v>
      </c>
      <c r="C5696" s="31">
        <v>52</v>
      </c>
      <c r="D5696" s="31">
        <v>8.7572699999999993E-3</v>
      </c>
      <c r="E5696" s="31">
        <v>8.7190900000000005E-3</v>
      </c>
      <c r="F5696" s="31">
        <v>0.99128090999999996</v>
      </c>
      <c r="G5696" s="31">
        <v>79784.409</v>
      </c>
      <c r="H5696" s="31">
        <v>79436.585000000006</v>
      </c>
    </row>
    <row r="5697" spans="1:8" hidden="1">
      <c r="A5697" s="38" t="s">
        <v>9</v>
      </c>
      <c r="B5697" s="31">
        <v>2007</v>
      </c>
      <c r="C5697" s="31">
        <v>53</v>
      </c>
      <c r="D5697" s="31">
        <v>9.3067500000000008E-3</v>
      </c>
      <c r="E5697" s="31">
        <v>9.26365E-3</v>
      </c>
      <c r="F5697" s="31">
        <v>0.99073635000000004</v>
      </c>
      <c r="G5697" s="31">
        <v>79088.762000000002</v>
      </c>
      <c r="H5697" s="31">
        <v>78722.436000000002</v>
      </c>
    </row>
    <row r="5698" spans="1:8" hidden="1">
      <c r="A5698" s="38" t="s">
        <v>9</v>
      </c>
      <c r="B5698" s="31">
        <v>2007</v>
      </c>
      <c r="C5698" s="31">
        <v>54</v>
      </c>
      <c r="D5698" s="31">
        <v>9.7937300000000005E-3</v>
      </c>
      <c r="E5698" s="31">
        <v>9.7460099999999994E-3</v>
      </c>
      <c r="F5698" s="31">
        <v>0.99025399000000003</v>
      </c>
      <c r="G5698" s="31">
        <v>78356.111000000004</v>
      </c>
      <c r="H5698" s="31">
        <v>77974.282000000007</v>
      </c>
    </row>
    <row r="5699" spans="1:8" hidden="1">
      <c r="A5699" s="38" t="s">
        <v>9</v>
      </c>
      <c r="B5699" s="31">
        <v>2007</v>
      </c>
      <c r="C5699" s="31">
        <v>55</v>
      </c>
      <c r="D5699" s="31">
        <v>1.0259539999999999E-2</v>
      </c>
      <c r="E5699" s="31">
        <v>1.020718E-2</v>
      </c>
      <c r="F5699" s="31">
        <v>0.98979282000000002</v>
      </c>
      <c r="G5699" s="31">
        <v>77592.452000000005</v>
      </c>
      <c r="H5699" s="31">
        <v>77196.452000000005</v>
      </c>
    </row>
    <row r="5700" spans="1:8" hidden="1">
      <c r="A5700" s="38" t="s">
        <v>9</v>
      </c>
      <c r="B5700" s="31">
        <v>2007</v>
      </c>
      <c r="C5700" s="31">
        <v>56</v>
      </c>
      <c r="D5700" s="31">
        <v>1.0766919999999999E-2</v>
      </c>
      <c r="E5700" s="31">
        <v>1.070927E-2</v>
      </c>
      <c r="F5700" s="31">
        <v>0.98929073000000001</v>
      </c>
      <c r="G5700" s="31">
        <v>76800.452000000005</v>
      </c>
      <c r="H5700" s="31">
        <v>76389.214000000007</v>
      </c>
    </row>
    <row r="5701" spans="1:8" hidden="1">
      <c r="A5701" s="38" t="s">
        <v>9</v>
      </c>
      <c r="B5701" s="31">
        <v>2007</v>
      </c>
      <c r="C5701" s="31">
        <v>57</v>
      </c>
      <c r="D5701" s="31">
        <v>1.1402229999999999E-2</v>
      </c>
      <c r="E5701" s="31">
        <v>1.133759E-2</v>
      </c>
      <c r="F5701" s="31">
        <v>0.98866240999999999</v>
      </c>
      <c r="G5701" s="31">
        <v>75977.975999999995</v>
      </c>
      <c r="H5701" s="31">
        <v>75547.271999999997</v>
      </c>
    </row>
    <row r="5702" spans="1:8" hidden="1">
      <c r="A5702" s="38" t="s">
        <v>9</v>
      </c>
      <c r="B5702" s="31">
        <v>2007</v>
      </c>
      <c r="C5702" s="31">
        <v>58</v>
      </c>
      <c r="D5702" s="31">
        <v>1.2231250000000001E-2</v>
      </c>
      <c r="E5702" s="31">
        <v>1.215691E-2</v>
      </c>
      <c r="F5702" s="31">
        <v>0.98784309000000003</v>
      </c>
      <c r="G5702" s="31">
        <v>75116.569000000003</v>
      </c>
      <c r="H5702" s="31">
        <v>74659.975999999995</v>
      </c>
    </row>
    <row r="5703" spans="1:8" hidden="1">
      <c r="A5703" s="38" t="s">
        <v>9</v>
      </c>
      <c r="B5703" s="31">
        <v>2007</v>
      </c>
      <c r="C5703" s="31">
        <v>59</v>
      </c>
      <c r="D5703" s="31">
        <v>1.3301759999999999E-2</v>
      </c>
      <c r="E5703" s="31">
        <v>1.3213880000000001E-2</v>
      </c>
      <c r="F5703" s="31">
        <v>0.98678611999999999</v>
      </c>
      <c r="G5703" s="31">
        <v>74203.384000000005</v>
      </c>
      <c r="H5703" s="31">
        <v>73713.126000000004</v>
      </c>
    </row>
    <row r="5704" spans="1:8" hidden="1">
      <c r="A5704" s="38" t="s">
        <v>9</v>
      </c>
      <c r="B5704" s="31">
        <v>2007</v>
      </c>
      <c r="C5704" s="31">
        <v>60</v>
      </c>
      <c r="D5704" s="31">
        <v>1.462461E-2</v>
      </c>
      <c r="E5704" s="31">
        <v>1.451845E-2</v>
      </c>
      <c r="F5704" s="31">
        <v>0.98548155000000004</v>
      </c>
      <c r="G5704" s="31">
        <v>73222.869000000006</v>
      </c>
      <c r="H5704" s="31">
        <v>72691.327999999994</v>
      </c>
    </row>
    <row r="5705" spans="1:8" hidden="1">
      <c r="A5705" s="38" t="s">
        <v>9</v>
      </c>
      <c r="B5705" s="31">
        <v>2007</v>
      </c>
      <c r="C5705" s="31">
        <v>61</v>
      </c>
      <c r="D5705" s="31">
        <v>1.6159719999999999E-2</v>
      </c>
      <c r="E5705" s="31">
        <v>1.6030200000000001E-2</v>
      </c>
      <c r="F5705" s="31">
        <v>0.98396980000000001</v>
      </c>
      <c r="G5705" s="31">
        <v>72159.785999999993</v>
      </c>
      <c r="H5705" s="31">
        <v>71581.418000000005</v>
      </c>
    </row>
    <row r="5706" spans="1:8" hidden="1">
      <c r="A5706" s="38" t="s">
        <v>9</v>
      </c>
      <c r="B5706" s="31">
        <v>2007</v>
      </c>
      <c r="C5706" s="31">
        <v>62</v>
      </c>
      <c r="D5706" s="31">
        <v>1.7868229999999999E-2</v>
      </c>
      <c r="E5706" s="31">
        <v>1.7710010000000002E-2</v>
      </c>
      <c r="F5706" s="31">
        <v>0.98228998999999995</v>
      </c>
      <c r="G5706" s="31">
        <v>71003.05</v>
      </c>
      <c r="H5706" s="31">
        <v>70374.317999999999</v>
      </c>
    </row>
    <row r="5707" spans="1:8" hidden="1">
      <c r="A5707" s="38" t="s">
        <v>9</v>
      </c>
      <c r="B5707" s="31">
        <v>2007</v>
      </c>
      <c r="C5707" s="31">
        <v>63</v>
      </c>
      <c r="D5707" s="31">
        <v>1.9701099999999999E-2</v>
      </c>
      <c r="E5707" s="31">
        <v>1.9508930000000001E-2</v>
      </c>
      <c r="F5707" s="31">
        <v>0.98049107000000002</v>
      </c>
      <c r="G5707" s="31">
        <v>69745.585999999996</v>
      </c>
      <c r="H5707" s="31">
        <v>69065.255000000005</v>
      </c>
    </row>
    <row r="5708" spans="1:8" hidden="1">
      <c r="A5708" s="38" t="s">
        <v>9</v>
      </c>
      <c r="B5708" s="31">
        <v>2007</v>
      </c>
      <c r="C5708" s="31">
        <v>64</v>
      </c>
      <c r="D5708" s="31">
        <v>2.1631230000000001E-2</v>
      </c>
      <c r="E5708" s="31">
        <v>2.139978E-2</v>
      </c>
      <c r="F5708" s="31">
        <v>0.97860022000000002</v>
      </c>
      <c r="G5708" s="31">
        <v>68384.923999999999</v>
      </c>
      <c r="H5708" s="31">
        <v>67653.213000000003</v>
      </c>
    </row>
    <row r="5709" spans="1:8" hidden="1">
      <c r="A5709" s="38" t="s">
        <v>9</v>
      </c>
      <c r="B5709" s="31">
        <v>2007</v>
      </c>
      <c r="C5709" s="31">
        <v>65</v>
      </c>
      <c r="D5709" s="31">
        <v>2.367696E-2</v>
      </c>
      <c r="E5709" s="31">
        <v>2.3399940000000001E-2</v>
      </c>
      <c r="F5709" s="31">
        <v>0.97660005999999999</v>
      </c>
      <c r="G5709" s="31">
        <v>66921.501999999993</v>
      </c>
      <c r="H5709" s="31">
        <v>66138.523000000001</v>
      </c>
    </row>
    <row r="5710" spans="1:8" hidden="1">
      <c r="A5710" s="38" t="s">
        <v>9</v>
      </c>
      <c r="B5710" s="31">
        <v>2007</v>
      </c>
      <c r="C5710" s="31">
        <v>66</v>
      </c>
      <c r="D5710" s="31">
        <v>2.5885720000000001E-2</v>
      </c>
      <c r="E5710" s="31">
        <v>2.5554960000000002E-2</v>
      </c>
      <c r="F5710" s="31">
        <v>0.97444503999999998</v>
      </c>
      <c r="G5710" s="31">
        <v>65355.542999999998</v>
      </c>
      <c r="H5710" s="31">
        <v>64520.464</v>
      </c>
    </row>
    <row r="5711" spans="1:8" hidden="1">
      <c r="A5711" s="38" t="s">
        <v>9</v>
      </c>
      <c r="B5711" s="31">
        <v>2007</v>
      </c>
      <c r="C5711" s="31">
        <v>67</v>
      </c>
      <c r="D5711" s="31">
        <v>2.833987E-2</v>
      </c>
      <c r="E5711" s="31">
        <v>2.7943900000000001E-2</v>
      </c>
      <c r="F5711" s="31">
        <v>0.97205609999999998</v>
      </c>
      <c r="G5711" s="31">
        <v>63685.385000000002</v>
      </c>
      <c r="H5711" s="31">
        <v>62795.576000000001</v>
      </c>
    </row>
    <row r="5712" spans="1:8" hidden="1">
      <c r="A5712" s="38" t="s">
        <v>9</v>
      </c>
      <c r="B5712" s="31">
        <v>2007</v>
      </c>
      <c r="C5712" s="31">
        <v>68</v>
      </c>
      <c r="D5712" s="31">
        <v>3.1122400000000001E-2</v>
      </c>
      <c r="E5712" s="31">
        <v>3.0645519999999999E-2</v>
      </c>
      <c r="F5712" s="31">
        <v>0.96935448000000002</v>
      </c>
      <c r="G5712" s="31">
        <v>61905.766000000003</v>
      </c>
      <c r="H5712" s="31">
        <v>60957.199000000001</v>
      </c>
    </row>
    <row r="5713" spans="1:8" hidden="1">
      <c r="A5713" s="38" t="s">
        <v>9</v>
      </c>
      <c r="B5713" s="31">
        <v>2007</v>
      </c>
      <c r="C5713" s="31">
        <v>69</v>
      </c>
      <c r="D5713" s="31">
        <v>3.4287989999999997E-2</v>
      </c>
      <c r="E5713" s="31">
        <v>3.371006E-2</v>
      </c>
      <c r="F5713" s="31">
        <v>0.96628994000000001</v>
      </c>
      <c r="G5713" s="31">
        <v>60008.631999999998</v>
      </c>
      <c r="H5713" s="31">
        <v>58997.184999999998</v>
      </c>
    </row>
    <row r="5714" spans="1:8" hidden="1">
      <c r="A5714" s="38" t="s">
        <v>9</v>
      </c>
      <c r="B5714" s="31">
        <v>2007</v>
      </c>
      <c r="C5714" s="31">
        <v>70</v>
      </c>
      <c r="D5714" s="31">
        <v>3.7869670000000001E-2</v>
      </c>
      <c r="E5714" s="31">
        <v>3.716593E-2</v>
      </c>
      <c r="F5714" s="31">
        <v>0.96283406999999999</v>
      </c>
      <c r="G5714" s="31">
        <v>57985.737999999998</v>
      </c>
      <c r="H5714" s="31">
        <v>56908.19</v>
      </c>
    </row>
    <row r="5715" spans="1:8" hidden="1">
      <c r="A5715" s="38" t="s">
        <v>9</v>
      </c>
      <c r="B5715" s="31">
        <v>2007</v>
      </c>
      <c r="C5715" s="31">
        <v>71</v>
      </c>
      <c r="D5715" s="31">
        <v>4.1869179999999999E-2</v>
      </c>
      <c r="E5715" s="31">
        <v>4.1010629999999999E-2</v>
      </c>
      <c r="F5715" s="31">
        <v>0.95898936999999995</v>
      </c>
      <c r="G5715" s="31">
        <v>55830.642999999996</v>
      </c>
      <c r="H5715" s="31">
        <v>54685.817999999999</v>
      </c>
    </row>
    <row r="5716" spans="1:8" hidden="1">
      <c r="A5716" s="38" t="s">
        <v>9</v>
      </c>
      <c r="B5716" s="31">
        <v>2007</v>
      </c>
      <c r="C5716" s="31">
        <v>72</v>
      </c>
      <c r="D5716" s="31">
        <v>4.6274250000000003E-2</v>
      </c>
      <c r="E5716" s="31">
        <v>4.522781E-2</v>
      </c>
      <c r="F5716" s="31">
        <v>0.95477219000000002</v>
      </c>
      <c r="G5716" s="31">
        <v>53540.993000000002</v>
      </c>
      <c r="H5716" s="31">
        <v>52330.222000000002</v>
      </c>
    </row>
    <row r="5717" spans="1:8" hidden="1">
      <c r="A5717" s="38" t="s">
        <v>9</v>
      </c>
      <c r="B5717" s="31">
        <v>2007</v>
      </c>
      <c r="C5717" s="31">
        <v>73</v>
      </c>
      <c r="D5717" s="31">
        <v>5.1079949999999999E-2</v>
      </c>
      <c r="E5717" s="31">
        <v>4.9807860000000002E-2</v>
      </c>
      <c r="F5717" s="31">
        <v>0.95019213999999996</v>
      </c>
      <c r="G5717" s="31">
        <v>51119.451000000001</v>
      </c>
      <c r="H5717" s="31">
        <v>49846.375999999997</v>
      </c>
    </row>
    <row r="5718" spans="1:8" hidden="1">
      <c r="A5718" s="38" t="s">
        <v>9</v>
      </c>
      <c r="B5718" s="31">
        <v>2007</v>
      </c>
      <c r="C5718" s="31">
        <v>74</v>
      </c>
      <c r="D5718" s="31">
        <v>5.6308070000000002E-2</v>
      </c>
      <c r="E5718" s="31">
        <v>5.4766179999999998E-2</v>
      </c>
      <c r="F5718" s="31">
        <v>0.94523382</v>
      </c>
      <c r="G5718" s="31">
        <v>48573.300999999999</v>
      </c>
      <c r="H5718" s="31">
        <v>47243.214</v>
      </c>
    </row>
    <row r="5719" spans="1:8" hidden="1">
      <c r="A5719" s="38" t="s">
        <v>9</v>
      </c>
      <c r="B5719" s="31">
        <v>2007</v>
      </c>
      <c r="C5719" s="31">
        <v>75</v>
      </c>
      <c r="D5719" s="31">
        <v>6.2036609999999999E-2</v>
      </c>
      <c r="E5719" s="31">
        <v>6.0170229999999998E-2</v>
      </c>
      <c r="F5719" s="31">
        <v>0.93982977000000001</v>
      </c>
      <c r="G5719" s="31">
        <v>45913.127</v>
      </c>
      <c r="H5719" s="31">
        <v>44531.824999999997</v>
      </c>
    </row>
    <row r="5720" spans="1:8" hidden="1">
      <c r="A5720" s="38" t="s">
        <v>9</v>
      </c>
      <c r="B5720" s="31">
        <v>2007</v>
      </c>
      <c r="C5720" s="31">
        <v>76</v>
      </c>
      <c r="D5720" s="31">
        <v>6.8366620000000003E-2</v>
      </c>
      <c r="E5720" s="31">
        <v>6.6106869999999998E-2</v>
      </c>
      <c r="F5720" s="31">
        <v>0.93389312999999996</v>
      </c>
      <c r="G5720" s="31">
        <v>43150.523999999998</v>
      </c>
      <c r="H5720" s="31">
        <v>41724.250999999997</v>
      </c>
    </row>
    <row r="5721" spans="1:8" hidden="1">
      <c r="A5721" s="38" t="s">
        <v>9</v>
      </c>
      <c r="B5721" s="31">
        <v>2007</v>
      </c>
      <c r="C5721" s="31">
        <v>77</v>
      </c>
      <c r="D5721" s="31">
        <v>7.5430150000000001E-2</v>
      </c>
      <c r="E5721" s="31">
        <v>7.268869E-2</v>
      </c>
      <c r="F5721" s="31">
        <v>0.92731131</v>
      </c>
      <c r="G5721" s="31">
        <v>40297.978000000003</v>
      </c>
      <c r="H5721" s="31">
        <v>38833.374000000003</v>
      </c>
    </row>
    <row r="5722" spans="1:8" hidden="1">
      <c r="A5722" s="38" t="s">
        <v>9</v>
      </c>
      <c r="B5722" s="31">
        <v>2007</v>
      </c>
      <c r="C5722" s="31">
        <v>78</v>
      </c>
      <c r="D5722" s="31">
        <v>8.335294E-2</v>
      </c>
      <c r="E5722" s="31">
        <v>8.0018069999999997E-2</v>
      </c>
      <c r="F5722" s="31">
        <v>0.91998192999999995</v>
      </c>
      <c r="G5722" s="31">
        <v>37368.769999999997</v>
      </c>
      <c r="H5722" s="31">
        <v>35873.682000000001</v>
      </c>
    </row>
    <row r="5723" spans="1:8" hidden="1">
      <c r="A5723" s="38" t="s">
        <v>9</v>
      </c>
      <c r="B5723" s="31">
        <v>2007</v>
      </c>
      <c r="C5723" s="31">
        <v>79</v>
      </c>
      <c r="D5723" s="31">
        <v>9.2183000000000001E-2</v>
      </c>
      <c r="E5723" s="31">
        <v>8.8121350000000001E-2</v>
      </c>
      <c r="F5723" s="31">
        <v>0.91187865000000001</v>
      </c>
      <c r="G5723" s="31">
        <v>34378.593000000001</v>
      </c>
      <c r="H5723" s="31">
        <v>32863.849000000002</v>
      </c>
    </row>
    <row r="5724" spans="1:8" hidden="1">
      <c r="A5724" s="38" t="s">
        <v>9</v>
      </c>
      <c r="B5724" s="31">
        <v>2007</v>
      </c>
      <c r="C5724" s="31">
        <v>80</v>
      </c>
      <c r="D5724" s="31">
        <v>0.10193845</v>
      </c>
      <c r="E5724" s="31">
        <v>9.6994700000000003E-2</v>
      </c>
      <c r="F5724" s="31">
        <v>0.90300530000000001</v>
      </c>
      <c r="G5724" s="31">
        <v>31349.105</v>
      </c>
      <c r="H5724" s="31">
        <v>29828.757000000001</v>
      </c>
    </row>
    <row r="5725" spans="1:8" hidden="1">
      <c r="A5725" s="38" t="s">
        <v>9</v>
      </c>
      <c r="B5725" s="31">
        <v>2007</v>
      </c>
      <c r="C5725" s="31">
        <v>81</v>
      </c>
      <c r="D5725" s="31">
        <v>0.11262579</v>
      </c>
      <c r="E5725" s="31">
        <v>0.10662162</v>
      </c>
      <c r="F5725" s="31">
        <v>0.89337838000000003</v>
      </c>
      <c r="G5725" s="31">
        <v>28308.407999999999</v>
      </c>
      <c r="H5725" s="31">
        <v>26799.263999999999</v>
      </c>
    </row>
    <row r="5726" spans="1:8" hidden="1">
      <c r="A5726" s="38" t="s">
        <v>9</v>
      </c>
      <c r="B5726" s="31">
        <v>2007</v>
      </c>
      <c r="C5726" s="31">
        <v>82</v>
      </c>
      <c r="D5726" s="31">
        <v>0.12420154999999999</v>
      </c>
      <c r="E5726" s="31">
        <v>0.11693952000000001</v>
      </c>
      <c r="F5726" s="31">
        <v>0.88306048000000004</v>
      </c>
      <c r="G5726" s="31">
        <v>25290.12</v>
      </c>
      <c r="H5726" s="31">
        <v>23811.413</v>
      </c>
    </row>
    <row r="5727" spans="1:8" hidden="1">
      <c r="A5727" s="38" t="s">
        <v>9</v>
      </c>
      <c r="B5727" s="31">
        <v>2007</v>
      </c>
      <c r="C5727" s="31">
        <v>83</v>
      </c>
      <c r="D5727" s="31">
        <v>0.13660149999999999</v>
      </c>
      <c r="E5727" s="31">
        <v>0.12786802</v>
      </c>
      <c r="F5727" s="31">
        <v>0.87213198000000003</v>
      </c>
      <c r="G5727" s="31">
        <v>22332.705000000002</v>
      </c>
      <c r="H5727" s="31">
        <v>20904.885999999999</v>
      </c>
    </row>
    <row r="5728" spans="1:8" hidden="1">
      <c r="A5728" s="38" t="s">
        <v>9</v>
      </c>
      <c r="B5728" s="31">
        <v>2007</v>
      </c>
      <c r="C5728" s="31">
        <v>84</v>
      </c>
      <c r="D5728" s="31">
        <v>0.14983437999999999</v>
      </c>
      <c r="E5728" s="31">
        <v>0.13939155</v>
      </c>
      <c r="F5728" s="31">
        <v>0.86060844999999997</v>
      </c>
      <c r="G5728" s="31">
        <v>19477.066999999999</v>
      </c>
      <c r="H5728" s="31">
        <v>18119.597000000002</v>
      </c>
    </row>
    <row r="5729" spans="1:8" hidden="1">
      <c r="A5729" s="38" t="s">
        <v>9</v>
      </c>
      <c r="B5729" s="31">
        <v>2007</v>
      </c>
      <c r="C5729" s="31">
        <v>85</v>
      </c>
      <c r="D5729" s="31">
        <v>0.16399216</v>
      </c>
      <c r="E5729" s="31">
        <v>0.15156447000000001</v>
      </c>
      <c r="F5729" s="31">
        <v>0.84843553000000005</v>
      </c>
      <c r="G5729" s="31">
        <v>16762.128000000001</v>
      </c>
      <c r="H5729" s="31">
        <v>15491.857</v>
      </c>
    </row>
    <row r="5730" spans="1:8" hidden="1">
      <c r="A5730" s="38" t="s">
        <v>9</v>
      </c>
      <c r="B5730" s="31">
        <v>2007</v>
      </c>
      <c r="C5730" s="31">
        <v>86</v>
      </c>
      <c r="D5730" s="31">
        <v>0.17918996000000001</v>
      </c>
      <c r="E5730" s="31">
        <v>0.16445556</v>
      </c>
      <c r="F5730" s="31">
        <v>0.83554444000000005</v>
      </c>
      <c r="G5730" s="31">
        <v>14221.584999999999</v>
      </c>
      <c r="H5730" s="31">
        <v>13052.175999999999</v>
      </c>
    </row>
    <row r="5731" spans="1:8" hidden="1">
      <c r="A5731" s="38" t="s">
        <v>9</v>
      </c>
      <c r="B5731" s="31">
        <v>2007</v>
      </c>
      <c r="C5731" s="31">
        <v>87</v>
      </c>
      <c r="D5731" s="31">
        <v>0.19561502</v>
      </c>
      <c r="E5731" s="31">
        <v>0.17818698999999999</v>
      </c>
      <c r="F5731" s="31">
        <v>0.82181300999999995</v>
      </c>
      <c r="G5731" s="31">
        <v>11882.766</v>
      </c>
      <c r="H5731" s="31">
        <v>10824.089</v>
      </c>
    </row>
    <row r="5732" spans="1:8" hidden="1">
      <c r="A5732" s="38" t="s">
        <v>9</v>
      </c>
      <c r="B5732" s="31">
        <v>2007</v>
      </c>
      <c r="C5732" s="31">
        <v>88</v>
      </c>
      <c r="D5732" s="31">
        <v>0.21344646</v>
      </c>
      <c r="E5732" s="31">
        <v>0.19286344999999999</v>
      </c>
      <c r="F5732" s="31">
        <v>0.80713654999999995</v>
      </c>
      <c r="G5732" s="31">
        <v>9765.4120000000003</v>
      </c>
      <c r="H5732" s="31">
        <v>8823.7160000000003</v>
      </c>
    </row>
    <row r="5733" spans="1:8" hidden="1">
      <c r="A5733" s="38" t="s">
        <v>9</v>
      </c>
      <c r="B5733" s="31">
        <v>2007</v>
      </c>
      <c r="C5733" s="31">
        <v>89</v>
      </c>
      <c r="D5733" s="31">
        <v>0.23276557</v>
      </c>
      <c r="E5733" s="31">
        <v>0.20849978</v>
      </c>
      <c r="F5733" s="31">
        <v>0.79150021999999998</v>
      </c>
      <c r="G5733" s="31">
        <v>7882.0209999999997</v>
      </c>
      <c r="H5733" s="31">
        <v>7060.3209999999999</v>
      </c>
    </row>
    <row r="5734" spans="1:8" hidden="1">
      <c r="A5734" s="38" t="s">
        <v>9</v>
      </c>
      <c r="B5734" s="31">
        <v>2007</v>
      </c>
      <c r="C5734" s="31">
        <v>90</v>
      </c>
      <c r="D5734" s="31">
        <v>0.25365334</v>
      </c>
      <c r="E5734" s="31">
        <v>0.22510413000000001</v>
      </c>
      <c r="F5734" s="31">
        <v>0.77489587000000004</v>
      </c>
      <c r="G5734" s="31">
        <v>6238.6210000000001</v>
      </c>
      <c r="H5734" s="31">
        <v>5536.451</v>
      </c>
    </row>
    <row r="5735" spans="1:8" hidden="1">
      <c r="A5735" s="38" t="s">
        <v>9</v>
      </c>
      <c r="B5735" s="31">
        <v>2007</v>
      </c>
      <c r="C5735" s="31">
        <v>91</v>
      </c>
      <c r="D5735" s="31">
        <v>0.27616825</v>
      </c>
      <c r="E5735" s="31">
        <v>0.24266066</v>
      </c>
      <c r="F5735" s="31">
        <v>0.75733934000000003</v>
      </c>
      <c r="G5735" s="31">
        <v>4834.2820000000002</v>
      </c>
      <c r="H5735" s="31">
        <v>4247.7370000000001</v>
      </c>
    </row>
    <row r="5736" spans="1:8" hidden="1">
      <c r="A5736" s="38" t="s">
        <v>9</v>
      </c>
      <c r="B5736" s="31">
        <v>2007</v>
      </c>
      <c r="C5736" s="31">
        <v>92</v>
      </c>
      <c r="D5736" s="31">
        <v>0.30045419000000001</v>
      </c>
      <c r="E5736" s="31">
        <v>0.26121293000000001</v>
      </c>
      <c r="F5736" s="31">
        <v>0.73878706999999999</v>
      </c>
      <c r="G5736" s="31">
        <v>3661.192</v>
      </c>
      <c r="H5736" s="31">
        <v>3183.0160000000001</v>
      </c>
    </row>
    <row r="5737" spans="1:8" hidden="1">
      <c r="A5737" s="38" t="s">
        <v>9</v>
      </c>
      <c r="B5737" s="31">
        <v>2007</v>
      </c>
      <c r="C5737" s="31">
        <v>93</v>
      </c>
      <c r="D5737" s="31">
        <v>0.32648662000000001</v>
      </c>
      <c r="E5737" s="31">
        <v>0.28066923999999999</v>
      </c>
      <c r="F5737" s="31">
        <v>0.71933075999999996</v>
      </c>
      <c r="G5737" s="31">
        <v>2704.8409999999999</v>
      </c>
      <c r="H5737" s="31">
        <v>2325.2579999999998</v>
      </c>
    </row>
    <row r="5738" spans="1:8" hidden="1">
      <c r="A5738" s="38" t="s">
        <v>9</v>
      </c>
      <c r="B5738" s="31">
        <v>2007</v>
      </c>
      <c r="C5738" s="31">
        <v>94</v>
      </c>
      <c r="D5738" s="31">
        <v>0.35417620999999999</v>
      </c>
      <c r="E5738" s="31">
        <v>0.30089184000000002</v>
      </c>
      <c r="F5738" s="31">
        <v>0.69910815999999998</v>
      </c>
      <c r="G5738" s="31">
        <v>1945.675</v>
      </c>
      <c r="H5738" s="31">
        <v>1652.9559999999999</v>
      </c>
    </row>
    <row r="5739" spans="1:8" hidden="1">
      <c r="A5739" s="38" t="s">
        <v>9</v>
      </c>
      <c r="B5739" s="31">
        <v>2007</v>
      </c>
      <c r="C5739" s="31">
        <v>95</v>
      </c>
      <c r="D5739" s="31">
        <v>0.38322827999999998</v>
      </c>
      <c r="E5739" s="31">
        <v>0.32160433999999999</v>
      </c>
      <c r="F5739" s="31">
        <v>0.67839565999999996</v>
      </c>
      <c r="G5739" s="31">
        <v>1360.2380000000001</v>
      </c>
      <c r="H5739" s="31">
        <v>1141.508</v>
      </c>
    </row>
    <row r="5740" spans="1:8" hidden="1">
      <c r="A5740" s="38" t="s">
        <v>9</v>
      </c>
      <c r="B5740" s="31">
        <v>2007</v>
      </c>
      <c r="C5740" s="31">
        <v>96</v>
      </c>
      <c r="D5740" s="31">
        <v>0.41293065000000001</v>
      </c>
      <c r="E5740" s="31">
        <v>0.34226483000000002</v>
      </c>
      <c r="F5740" s="31">
        <v>0.65773517000000004</v>
      </c>
      <c r="G5740" s="31">
        <v>922.779</v>
      </c>
      <c r="H5740" s="31">
        <v>764.86199999999997</v>
      </c>
    </row>
    <row r="5741" spans="1:8" hidden="1">
      <c r="A5741" s="38" t="s">
        <v>9</v>
      </c>
      <c r="B5741" s="31">
        <v>2007</v>
      </c>
      <c r="C5741" s="31">
        <v>97</v>
      </c>
      <c r="D5741" s="31">
        <v>0.44265235000000003</v>
      </c>
      <c r="E5741" s="31">
        <v>0.36243582000000002</v>
      </c>
      <c r="F5741" s="31">
        <v>0.63756418000000004</v>
      </c>
      <c r="G5741" s="31">
        <v>606.94399999999996</v>
      </c>
      <c r="H5741" s="31">
        <v>496.95499999999998</v>
      </c>
    </row>
    <row r="5742" spans="1:8" hidden="1">
      <c r="A5742" s="38" t="s">
        <v>9</v>
      </c>
      <c r="B5742" s="31">
        <v>2007</v>
      </c>
      <c r="C5742" s="31">
        <v>98</v>
      </c>
      <c r="D5742" s="31">
        <v>0.47176688</v>
      </c>
      <c r="E5742" s="31">
        <v>0.38172441000000001</v>
      </c>
      <c r="F5742" s="31">
        <v>0.61827558999999999</v>
      </c>
      <c r="G5742" s="31">
        <v>386.96600000000001</v>
      </c>
      <c r="H5742" s="31">
        <v>313.10899999999998</v>
      </c>
    </row>
    <row r="5743" spans="1:8" hidden="1">
      <c r="A5743" s="38" t="s">
        <v>9</v>
      </c>
      <c r="B5743" s="31">
        <v>2007</v>
      </c>
      <c r="C5743" s="31">
        <v>99</v>
      </c>
      <c r="D5743" s="31">
        <v>0.50013289999999999</v>
      </c>
      <c r="E5743" s="31">
        <v>0.40008505</v>
      </c>
      <c r="F5743" s="31">
        <v>0.59991494999999995</v>
      </c>
      <c r="G5743" s="31">
        <v>239.25200000000001</v>
      </c>
      <c r="H5743" s="31">
        <v>191.39099999999999</v>
      </c>
    </row>
    <row r="5744" spans="1:8" hidden="1">
      <c r="A5744" s="38" t="s">
        <v>9</v>
      </c>
      <c r="B5744" s="31">
        <v>2008</v>
      </c>
      <c r="C5744" s="31">
        <v>1</v>
      </c>
      <c r="D5744" s="31">
        <v>2.6066700000000002E-3</v>
      </c>
      <c r="E5744" s="31">
        <v>2.6032799999999999E-3</v>
      </c>
      <c r="F5744" s="31">
        <v>0.99739672000000001</v>
      </c>
      <c r="G5744" s="31">
        <v>95871.612999999998</v>
      </c>
      <c r="H5744" s="31">
        <v>95746.822</v>
      </c>
    </row>
    <row r="5745" spans="1:8" hidden="1">
      <c r="A5745" s="38" t="s">
        <v>9</v>
      </c>
      <c r="B5745" s="31">
        <v>2008</v>
      </c>
      <c r="C5745" s="31">
        <v>2</v>
      </c>
      <c r="D5745" s="31">
        <v>2.64094E-3</v>
      </c>
      <c r="E5745" s="31">
        <v>2.6374599999999999E-3</v>
      </c>
      <c r="F5745" s="31">
        <v>0.99736254000000002</v>
      </c>
      <c r="G5745" s="31">
        <v>95622.032000000007</v>
      </c>
      <c r="H5745" s="31">
        <v>95495.932000000001</v>
      </c>
    </row>
    <row r="5746" spans="1:8" hidden="1">
      <c r="A5746" s="38" t="s">
        <v>9</v>
      </c>
      <c r="B5746" s="31">
        <v>2008</v>
      </c>
      <c r="C5746" s="31">
        <v>3</v>
      </c>
      <c r="D5746" s="31">
        <v>2.6572700000000002E-3</v>
      </c>
      <c r="E5746" s="31">
        <v>2.6537499999999999E-3</v>
      </c>
      <c r="F5746" s="31">
        <v>0.99734624999999999</v>
      </c>
      <c r="G5746" s="31">
        <v>95369.832999999999</v>
      </c>
      <c r="H5746" s="31">
        <v>95243.289000000004</v>
      </c>
    </row>
    <row r="5747" spans="1:8" hidden="1">
      <c r="A5747" s="38" t="s">
        <v>9</v>
      </c>
      <c r="B5747" s="31">
        <v>2008</v>
      </c>
      <c r="C5747" s="31">
        <v>4</v>
      </c>
      <c r="D5747" s="31">
        <v>2.6327400000000002E-3</v>
      </c>
      <c r="E5747" s="31">
        <v>2.6292799999999999E-3</v>
      </c>
      <c r="F5747" s="31">
        <v>0.99737072000000004</v>
      </c>
      <c r="G5747" s="31">
        <v>95116.744999999995</v>
      </c>
      <c r="H5747" s="31">
        <v>94991.701000000001</v>
      </c>
    </row>
    <row r="5748" spans="1:8" hidden="1">
      <c r="A5748" s="38" t="s">
        <v>9</v>
      </c>
      <c r="B5748" s="31">
        <v>2008</v>
      </c>
      <c r="C5748" s="31">
        <v>5</v>
      </c>
      <c r="D5748" s="31">
        <v>2.5459200000000001E-3</v>
      </c>
      <c r="E5748" s="31">
        <v>2.5426799999999999E-3</v>
      </c>
      <c r="F5748" s="31">
        <v>0.99745731999999998</v>
      </c>
      <c r="G5748" s="31">
        <v>94866.657000000007</v>
      </c>
      <c r="H5748" s="31">
        <v>94746.048999999999</v>
      </c>
    </row>
    <row r="5749" spans="1:8" hidden="1">
      <c r="A5749" s="38" t="s">
        <v>9</v>
      </c>
      <c r="B5749" s="31">
        <v>2008</v>
      </c>
      <c r="C5749" s="31">
        <v>6</v>
      </c>
      <c r="D5749" s="31">
        <v>2.3839999999999998E-3</v>
      </c>
      <c r="E5749" s="31">
        <v>2.3811599999999998E-3</v>
      </c>
      <c r="F5749" s="31">
        <v>0.99761884000000001</v>
      </c>
      <c r="G5749" s="31">
        <v>94625.441000000006</v>
      </c>
      <c r="H5749" s="31">
        <v>94512.782000000007</v>
      </c>
    </row>
    <row r="5750" spans="1:8" hidden="1">
      <c r="A5750" s="38" t="s">
        <v>9</v>
      </c>
      <c r="B5750" s="31">
        <v>2008</v>
      </c>
      <c r="C5750" s="31">
        <v>7</v>
      </c>
      <c r="D5750" s="31">
        <v>2.1542000000000002E-3</v>
      </c>
      <c r="E5750" s="31">
        <v>2.1518800000000001E-3</v>
      </c>
      <c r="F5750" s="31">
        <v>0.99784812000000001</v>
      </c>
      <c r="G5750" s="31">
        <v>94400.123000000007</v>
      </c>
      <c r="H5750" s="31">
        <v>94298.554000000004</v>
      </c>
    </row>
    <row r="5751" spans="1:8" hidden="1">
      <c r="A5751" s="38" t="s">
        <v>9</v>
      </c>
      <c r="B5751" s="31">
        <v>2008</v>
      </c>
      <c r="C5751" s="31">
        <v>8</v>
      </c>
      <c r="D5751" s="31">
        <v>1.8950799999999999E-3</v>
      </c>
      <c r="E5751" s="31">
        <v>1.89328E-3</v>
      </c>
      <c r="F5751" s="31">
        <v>0.99810672</v>
      </c>
      <c r="G5751" s="31">
        <v>94196.985000000001</v>
      </c>
      <c r="H5751" s="31">
        <v>94107.813999999998</v>
      </c>
    </row>
    <row r="5752" spans="1:8" hidden="1">
      <c r="A5752" s="38" t="s">
        <v>9</v>
      </c>
      <c r="B5752" s="31">
        <v>2008</v>
      </c>
      <c r="C5752" s="31">
        <v>9</v>
      </c>
      <c r="D5752" s="31">
        <v>1.6464299999999999E-3</v>
      </c>
      <c r="E5752" s="31">
        <v>1.64507E-3</v>
      </c>
      <c r="F5752" s="31">
        <v>0.99835492999999997</v>
      </c>
      <c r="G5752" s="31">
        <v>94018.644</v>
      </c>
      <c r="H5752" s="31">
        <v>93941.31</v>
      </c>
    </row>
    <row r="5753" spans="1:8" hidden="1">
      <c r="A5753" s="38" t="s">
        <v>9</v>
      </c>
      <c r="B5753" s="31">
        <v>2008</v>
      </c>
      <c r="C5753" s="31">
        <v>10</v>
      </c>
      <c r="D5753" s="31">
        <v>1.44695E-3</v>
      </c>
      <c r="E5753" s="31">
        <v>1.4459E-3</v>
      </c>
      <c r="F5753" s="31">
        <v>0.9985541</v>
      </c>
      <c r="G5753" s="31">
        <v>93863.975999999995</v>
      </c>
      <c r="H5753" s="31">
        <v>93796.116999999998</v>
      </c>
    </row>
    <row r="5754" spans="1:8" hidden="1">
      <c r="A5754" s="38" t="s">
        <v>9</v>
      </c>
      <c r="B5754" s="31">
        <v>2008</v>
      </c>
      <c r="C5754" s="31">
        <v>11</v>
      </c>
      <c r="D5754" s="31">
        <v>1.31763E-3</v>
      </c>
      <c r="E5754" s="31">
        <v>1.3167599999999999E-3</v>
      </c>
      <c r="F5754" s="31">
        <v>0.99868323999999997</v>
      </c>
      <c r="G5754" s="31">
        <v>93728.258000000002</v>
      </c>
      <c r="H5754" s="31">
        <v>93666.548999999999</v>
      </c>
    </row>
    <row r="5755" spans="1:8" hidden="1">
      <c r="A5755" s="38" t="s">
        <v>9</v>
      </c>
      <c r="B5755" s="31">
        <v>2008</v>
      </c>
      <c r="C5755" s="31">
        <v>12</v>
      </c>
      <c r="D5755" s="31">
        <v>1.26352E-3</v>
      </c>
      <c r="E5755" s="31">
        <v>1.2627199999999999E-3</v>
      </c>
      <c r="F5755" s="31">
        <v>0.99873727999999995</v>
      </c>
      <c r="G5755" s="31">
        <v>93604.84</v>
      </c>
      <c r="H5755" s="31">
        <v>93545.741999999998</v>
      </c>
    </row>
    <row r="5756" spans="1:8" hidden="1">
      <c r="A5756" s="38" t="s">
        <v>9</v>
      </c>
      <c r="B5756" s="31">
        <v>2008</v>
      </c>
      <c r="C5756" s="31">
        <v>13</v>
      </c>
      <c r="D5756" s="31">
        <v>1.2876700000000001E-3</v>
      </c>
      <c r="E5756" s="31">
        <v>1.28685E-3</v>
      </c>
      <c r="F5756" s="31">
        <v>0.99871315000000005</v>
      </c>
      <c r="G5756" s="31">
        <v>93486.642999999996</v>
      </c>
      <c r="H5756" s="31">
        <v>93426.491999999998</v>
      </c>
    </row>
    <row r="5757" spans="1:8" hidden="1">
      <c r="A5757" s="38" t="s">
        <v>9</v>
      </c>
      <c r="B5757" s="31">
        <v>2008</v>
      </c>
      <c r="C5757" s="31">
        <v>14</v>
      </c>
      <c r="D5757" s="31">
        <v>1.3851600000000001E-3</v>
      </c>
      <c r="E5757" s="31">
        <v>1.3841999999999999E-3</v>
      </c>
      <c r="F5757" s="31">
        <v>0.99861580000000005</v>
      </c>
      <c r="G5757" s="31">
        <v>93366.34</v>
      </c>
      <c r="H5757" s="31">
        <v>93301.721999999994</v>
      </c>
    </row>
    <row r="5758" spans="1:8" hidden="1">
      <c r="A5758" s="38" t="s">
        <v>9</v>
      </c>
      <c r="B5758" s="31">
        <v>2008</v>
      </c>
      <c r="C5758" s="31">
        <v>15</v>
      </c>
      <c r="D5758" s="31">
        <v>1.5528600000000001E-3</v>
      </c>
      <c r="E5758" s="31">
        <v>1.5516499999999999E-3</v>
      </c>
      <c r="F5758" s="31">
        <v>0.99844834999999998</v>
      </c>
      <c r="G5758" s="31">
        <v>93237.103000000003</v>
      </c>
      <c r="H5758" s="31">
        <v>93164.767000000007</v>
      </c>
    </row>
    <row r="5759" spans="1:8" hidden="1">
      <c r="A5759" s="38" t="s">
        <v>9</v>
      </c>
      <c r="B5759" s="31">
        <v>2008</v>
      </c>
      <c r="C5759" s="31">
        <v>16</v>
      </c>
      <c r="D5759" s="31">
        <v>1.7756099999999999E-3</v>
      </c>
      <c r="E5759" s="31">
        <v>1.77403E-3</v>
      </c>
      <c r="F5759" s="31">
        <v>0.99822597000000002</v>
      </c>
      <c r="G5759" s="31">
        <v>93092.430999999997</v>
      </c>
      <c r="H5759" s="31">
        <v>93009.857000000004</v>
      </c>
    </row>
    <row r="5760" spans="1:8" hidden="1">
      <c r="A5760" s="38" t="s">
        <v>9</v>
      </c>
      <c r="B5760" s="31">
        <v>2008</v>
      </c>
      <c r="C5760" s="31">
        <v>17</v>
      </c>
      <c r="D5760" s="31">
        <v>2.0262399999999999E-3</v>
      </c>
      <c r="E5760" s="31">
        <v>2.0241899999999999E-3</v>
      </c>
      <c r="F5760" s="31">
        <v>0.99797581000000002</v>
      </c>
      <c r="G5760" s="31">
        <v>92927.282000000007</v>
      </c>
      <c r="H5760" s="31">
        <v>92833.231</v>
      </c>
    </row>
    <row r="5761" spans="1:8" hidden="1">
      <c r="A5761" s="38" t="s">
        <v>9</v>
      </c>
      <c r="B5761" s="31">
        <v>2008</v>
      </c>
      <c r="C5761" s="31">
        <v>18</v>
      </c>
      <c r="D5761" s="31">
        <v>2.2745299999999999E-3</v>
      </c>
      <c r="E5761" s="31">
        <v>2.2719400000000001E-3</v>
      </c>
      <c r="F5761" s="31">
        <v>0.99772806000000003</v>
      </c>
      <c r="G5761" s="31">
        <v>92739.18</v>
      </c>
      <c r="H5761" s="31">
        <v>92633.831000000006</v>
      </c>
    </row>
    <row r="5762" spans="1:8" hidden="1">
      <c r="A5762" s="38" t="s">
        <v>9</v>
      </c>
      <c r="B5762" s="31">
        <v>2008</v>
      </c>
      <c r="C5762" s="31">
        <v>19</v>
      </c>
      <c r="D5762" s="31">
        <v>2.4861800000000002E-3</v>
      </c>
      <c r="E5762" s="31">
        <v>2.4830999999999998E-3</v>
      </c>
      <c r="F5762" s="31">
        <v>0.99751690000000004</v>
      </c>
      <c r="G5762" s="31">
        <v>92528.481</v>
      </c>
      <c r="H5762" s="31">
        <v>92413.603000000003</v>
      </c>
    </row>
    <row r="5763" spans="1:8" hidden="1">
      <c r="A5763" s="38" t="s">
        <v>9</v>
      </c>
      <c r="B5763" s="31">
        <v>2008</v>
      </c>
      <c r="C5763" s="31">
        <v>20</v>
      </c>
      <c r="D5763" s="31">
        <v>2.6475499999999998E-3</v>
      </c>
      <c r="E5763" s="31">
        <v>2.6440499999999998E-3</v>
      </c>
      <c r="F5763" s="31">
        <v>0.99735594999999999</v>
      </c>
      <c r="G5763" s="31">
        <v>92298.724000000002</v>
      </c>
      <c r="H5763" s="31">
        <v>92176.702999999994</v>
      </c>
    </row>
    <row r="5764" spans="1:8" hidden="1">
      <c r="A5764" s="38" t="s">
        <v>9</v>
      </c>
      <c r="B5764" s="31">
        <v>2008</v>
      </c>
      <c r="C5764" s="31">
        <v>21</v>
      </c>
      <c r="D5764" s="31">
        <v>2.7575199999999998E-3</v>
      </c>
      <c r="E5764" s="31">
        <v>2.7537299999999998E-3</v>
      </c>
      <c r="F5764" s="31">
        <v>0.99724626999999999</v>
      </c>
      <c r="G5764" s="31">
        <v>92054.682000000001</v>
      </c>
      <c r="H5764" s="31">
        <v>91927.934999999998</v>
      </c>
    </row>
    <row r="5765" spans="1:8" hidden="1">
      <c r="A5765" s="38" t="s">
        <v>9</v>
      </c>
      <c r="B5765" s="31">
        <v>2008</v>
      </c>
      <c r="C5765" s="31">
        <v>22</v>
      </c>
      <c r="D5765" s="31">
        <v>2.8276899999999999E-3</v>
      </c>
      <c r="E5765" s="31">
        <v>2.8237000000000002E-3</v>
      </c>
      <c r="F5765" s="31">
        <v>0.99717630000000002</v>
      </c>
      <c r="G5765" s="31">
        <v>91801.187999999995</v>
      </c>
      <c r="H5765" s="31">
        <v>91671.578999999998</v>
      </c>
    </row>
    <row r="5766" spans="1:8" hidden="1">
      <c r="A5766" s="38" t="s">
        <v>9</v>
      </c>
      <c r="B5766" s="31">
        <v>2008</v>
      </c>
      <c r="C5766" s="31">
        <v>23</v>
      </c>
      <c r="D5766" s="31">
        <v>2.8752199999999999E-3</v>
      </c>
      <c r="E5766" s="31">
        <v>2.8710900000000002E-3</v>
      </c>
      <c r="F5766" s="31">
        <v>0.99712891000000003</v>
      </c>
      <c r="G5766" s="31">
        <v>91541.968999999997</v>
      </c>
      <c r="H5766" s="31">
        <v>91410.555999999997</v>
      </c>
    </row>
    <row r="5767" spans="1:8" hidden="1">
      <c r="A5767" s="38" t="s">
        <v>9</v>
      </c>
      <c r="B5767" s="31">
        <v>2008</v>
      </c>
      <c r="C5767" s="31">
        <v>24</v>
      </c>
      <c r="D5767" s="31">
        <v>2.9131399999999998E-3</v>
      </c>
      <c r="E5767" s="31">
        <v>2.9088999999999999E-3</v>
      </c>
      <c r="F5767" s="31">
        <v>0.99709110000000001</v>
      </c>
      <c r="G5767" s="31">
        <v>91279.144</v>
      </c>
      <c r="H5767" s="31">
        <v>91146.381999999998</v>
      </c>
    </row>
    <row r="5768" spans="1:8" hidden="1">
      <c r="A5768" s="38" t="s">
        <v>9</v>
      </c>
      <c r="B5768" s="31">
        <v>2008</v>
      </c>
      <c r="C5768" s="31">
        <v>25</v>
      </c>
      <c r="D5768" s="31">
        <v>2.9522200000000002E-3</v>
      </c>
      <c r="E5768" s="31">
        <v>2.94787E-3</v>
      </c>
      <c r="F5768" s="31">
        <v>0.99705213000000004</v>
      </c>
      <c r="G5768" s="31">
        <v>91013.620999999999</v>
      </c>
      <c r="H5768" s="31">
        <v>90879.472999999998</v>
      </c>
    </row>
    <row r="5769" spans="1:8" hidden="1">
      <c r="A5769" s="38" t="s">
        <v>9</v>
      </c>
      <c r="B5769" s="31">
        <v>2008</v>
      </c>
      <c r="C5769" s="31">
        <v>26</v>
      </c>
      <c r="D5769" s="31">
        <v>2.9971099999999999E-3</v>
      </c>
      <c r="E5769" s="31">
        <v>2.9926200000000001E-3</v>
      </c>
      <c r="F5769" s="31">
        <v>0.99700738</v>
      </c>
      <c r="G5769" s="31">
        <v>90745.324999999997</v>
      </c>
      <c r="H5769" s="31">
        <v>90609.542000000001</v>
      </c>
    </row>
    <row r="5770" spans="1:8" hidden="1">
      <c r="A5770" s="38" t="s">
        <v>9</v>
      </c>
      <c r="B5770" s="31">
        <v>2008</v>
      </c>
      <c r="C5770" s="31">
        <v>27</v>
      </c>
      <c r="D5770" s="31">
        <v>3.0496299999999998E-3</v>
      </c>
      <c r="E5770" s="31">
        <v>3.04499E-3</v>
      </c>
      <c r="F5770" s="31">
        <v>0.99695500999999997</v>
      </c>
      <c r="G5770" s="31">
        <v>90473.759000000005</v>
      </c>
      <c r="H5770" s="31">
        <v>90336.013000000006</v>
      </c>
    </row>
    <row r="5771" spans="1:8" hidden="1">
      <c r="A5771" s="38" t="s">
        <v>9</v>
      </c>
      <c r="B5771" s="31">
        <v>2008</v>
      </c>
      <c r="C5771" s="31">
        <v>28</v>
      </c>
      <c r="D5771" s="31">
        <v>3.1088600000000002E-3</v>
      </c>
      <c r="E5771" s="31">
        <v>3.1040299999999998E-3</v>
      </c>
      <c r="F5771" s="31">
        <v>0.99689596999999996</v>
      </c>
      <c r="G5771" s="31">
        <v>90198.267000000007</v>
      </c>
      <c r="H5771" s="31">
        <v>90058.278000000006</v>
      </c>
    </row>
    <row r="5772" spans="1:8" hidden="1">
      <c r="A5772" s="38" t="s">
        <v>9</v>
      </c>
      <c r="B5772" s="31">
        <v>2008</v>
      </c>
      <c r="C5772" s="31">
        <v>29</v>
      </c>
      <c r="D5772" s="31">
        <v>3.1725600000000001E-3</v>
      </c>
      <c r="E5772" s="31">
        <v>3.16753E-3</v>
      </c>
      <c r="F5772" s="31">
        <v>0.99683246999999997</v>
      </c>
      <c r="G5772" s="31">
        <v>89918.289000000004</v>
      </c>
      <c r="H5772" s="31">
        <v>89775.879000000001</v>
      </c>
    </row>
    <row r="5773" spans="1:8" hidden="1">
      <c r="A5773" s="38" t="s">
        <v>9</v>
      </c>
      <c r="B5773" s="31">
        <v>2008</v>
      </c>
      <c r="C5773" s="31">
        <v>30</v>
      </c>
      <c r="D5773" s="31">
        <v>3.2371000000000001E-3</v>
      </c>
      <c r="E5773" s="31">
        <v>3.23187E-3</v>
      </c>
      <c r="F5773" s="31">
        <v>0.99676812999999997</v>
      </c>
      <c r="G5773" s="31">
        <v>89633.47</v>
      </c>
      <c r="H5773" s="31">
        <v>89488.627999999997</v>
      </c>
    </row>
    <row r="5774" spans="1:8" hidden="1">
      <c r="A5774" s="38" t="s">
        <v>9</v>
      </c>
      <c r="B5774" s="31">
        <v>2008</v>
      </c>
      <c r="C5774" s="31">
        <v>31</v>
      </c>
      <c r="D5774" s="31">
        <v>3.29547E-3</v>
      </c>
      <c r="E5774" s="31">
        <v>3.2900500000000001E-3</v>
      </c>
      <c r="F5774" s="31">
        <v>0.99670994999999996</v>
      </c>
      <c r="G5774" s="31">
        <v>89343.785999999993</v>
      </c>
      <c r="H5774" s="31">
        <v>89196.812999999995</v>
      </c>
    </row>
    <row r="5775" spans="1:8" hidden="1">
      <c r="A5775" s="38" t="s">
        <v>9</v>
      </c>
      <c r="B5775" s="31">
        <v>2008</v>
      </c>
      <c r="C5775" s="31">
        <v>32</v>
      </c>
      <c r="D5775" s="31">
        <v>3.3440000000000002E-3</v>
      </c>
      <c r="E5775" s="31">
        <v>3.3384199999999999E-3</v>
      </c>
      <c r="F5775" s="31">
        <v>0.99666158000000005</v>
      </c>
      <c r="G5775" s="31">
        <v>89049.84</v>
      </c>
      <c r="H5775" s="31">
        <v>88901.198000000004</v>
      </c>
    </row>
    <row r="5776" spans="1:8" hidden="1">
      <c r="A5776" s="38" t="s">
        <v>9</v>
      </c>
      <c r="B5776" s="31">
        <v>2008</v>
      </c>
      <c r="C5776" s="31">
        <v>33</v>
      </c>
      <c r="D5776" s="31">
        <v>3.3882000000000001E-3</v>
      </c>
      <c r="E5776" s="31">
        <v>3.3824699999999998E-3</v>
      </c>
      <c r="F5776" s="31">
        <v>0.99661752999999997</v>
      </c>
      <c r="G5776" s="31">
        <v>88752.554999999993</v>
      </c>
      <c r="H5776" s="31">
        <v>88602.452999999994</v>
      </c>
    </row>
    <row r="5777" spans="1:8" hidden="1">
      <c r="A5777" s="38" t="s">
        <v>9</v>
      </c>
      <c r="B5777" s="31">
        <v>2008</v>
      </c>
      <c r="C5777" s="31">
        <v>34</v>
      </c>
      <c r="D5777" s="31">
        <v>3.4379800000000002E-3</v>
      </c>
      <c r="E5777" s="31">
        <v>3.4320800000000001E-3</v>
      </c>
      <c r="F5777" s="31">
        <v>0.99656792000000005</v>
      </c>
      <c r="G5777" s="31">
        <v>88452.351999999999</v>
      </c>
      <c r="H5777" s="31">
        <v>88300.563999999998</v>
      </c>
    </row>
    <row r="5778" spans="1:8" hidden="1">
      <c r="A5778" s="38" t="s">
        <v>9</v>
      </c>
      <c r="B5778" s="31">
        <v>2008</v>
      </c>
      <c r="C5778" s="31">
        <v>35</v>
      </c>
      <c r="D5778" s="31">
        <v>3.50461E-3</v>
      </c>
      <c r="E5778" s="31">
        <v>3.49848E-3</v>
      </c>
      <c r="F5778" s="31">
        <v>0.99650152000000003</v>
      </c>
      <c r="G5778" s="31">
        <v>88148.775999999998</v>
      </c>
      <c r="H5778" s="31">
        <v>87994.582999999999</v>
      </c>
    </row>
    <row r="5779" spans="1:8" hidden="1">
      <c r="A5779" s="38" t="s">
        <v>9</v>
      </c>
      <c r="B5779" s="31">
        <v>2008</v>
      </c>
      <c r="C5779" s="31">
        <v>36</v>
      </c>
      <c r="D5779" s="31">
        <v>3.6001800000000001E-3</v>
      </c>
      <c r="E5779" s="31">
        <v>3.59371E-3</v>
      </c>
      <c r="F5779" s="31">
        <v>0.99640629000000003</v>
      </c>
      <c r="G5779" s="31">
        <v>87840.388999999996</v>
      </c>
      <c r="H5779" s="31">
        <v>87682.553</v>
      </c>
    </row>
    <row r="5780" spans="1:8" hidden="1">
      <c r="A5780" s="38" t="s">
        <v>9</v>
      </c>
      <c r="B5780" s="31">
        <v>2008</v>
      </c>
      <c r="C5780" s="31">
        <v>37</v>
      </c>
      <c r="D5780" s="31">
        <v>3.7358500000000002E-3</v>
      </c>
      <c r="E5780" s="31">
        <v>3.72888E-3</v>
      </c>
      <c r="F5780" s="31">
        <v>0.99627111999999995</v>
      </c>
      <c r="G5780" s="31">
        <v>87524.716</v>
      </c>
      <c r="H5780" s="31">
        <v>87361.531000000003</v>
      </c>
    </row>
    <row r="5781" spans="1:8" hidden="1">
      <c r="A5781" s="38" t="s">
        <v>9</v>
      </c>
      <c r="B5781" s="31">
        <v>2008</v>
      </c>
      <c r="C5781" s="31">
        <v>38</v>
      </c>
      <c r="D5781" s="31">
        <v>3.9141599999999999E-3</v>
      </c>
      <c r="E5781" s="31">
        <v>3.9065200000000001E-3</v>
      </c>
      <c r="F5781" s="31">
        <v>0.99609347999999998</v>
      </c>
      <c r="G5781" s="31">
        <v>87198.346999999994</v>
      </c>
      <c r="H5781" s="31">
        <v>87028.025999999998</v>
      </c>
    </row>
    <row r="5782" spans="1:8" hidden="1">
      <c r="A5782" s="38" t="s">
        <v>9</v>
      </c>
      <c r="B5782" s="31">
        <v>2008</v>
      </c>
      <c r="C5782" s="31">
        <v>39</v>
      </c>
      <c r="D5782" s="31">
        <v>4.1306900000000002E-3</v>
      </c>
      <c r="E5782" s="31">
        <v>4.1221699999999997E-3</v>
      </c>
      <c r="F5782" s="31">
        <v>0.99587782999999996</v>
      </c>
      <c r="G5782" s="31">
        <v>86857.705000000002</v>
      </c>
      <c r="H5782" s="31">
        <v>86678.683999999994</v>
      </c>
    </row>
    <row r="5783" spans="1:8" hidden="1">
      <c r="A5783" s="38" t="s">
        <v>9</v>
      </c>
      <c r="B5783" s="31">
        <v>2008</v>
      </c>
      <c r="C5783" s="31">
        <v>40</v>
      </c>
      <c r="D5783" s="31">
        <v>4.3685199999999999E-3</v>
      </c>
      <c r="E5783" s="31">
        <v>4.359E-3</v>
      </c>
      <c r="F5783" s="31">
        <v>0.995641</v>
      </c>
      <c r="G5783" s="31">
        <v>86499.661999999997</v>
      </c>
      <c r="H5783" s="31">
        <v>86311.135999999999</v>
      </c>
    </row>
    <row r="5784" spans="1:8" hidden="1">
      <c r="A5784" s="38" t="s">
        <v>9</v>
      </c>
      <c r="B5784" s="31">
        <v>2008</v>
      </c>
      <c r="C5784" s="31">
        <v>41</v>
      </c>
      <c r="D5784" s="31">
        <v>4.6026000000000001E-3</v>
      </c>
      <c r="E5784" s="31">
        <v>4.5920300000000004E-3</v>
      </c>
      <c r="F5784" s="31">
        <v>0.99540797000000003</v>
      </c>
      <c r="G5784" s="31">
        <v>86122.61</v>
      </c>
      <c r="H5784" s="31">
        <v>85924.870999999999</v>
      </c>
    </row>
    <row r="5785" spans="1:8" hidden="1">
      <c r="A5785" s="38" t="s">
        <v>9</v>
      </c>
      <c r="B5785" s="31">
        <v>2008</v>
      </c>
      <c r="C5785" s="31">
        <v>42</v>
      </c>
      <c r="D5785" s="31">
        <v>4.8141199999999999E-3</v>
      </c>
      <c r="E5785" s="31">
        <v>4.80256E-3</v>
      </c>
      <c r="F5785" s="31">
        <v>0.99519743999999999</v>
      </c>
      <c r="G5785" s="31">
        <v>85727.131999999998</v>
      </c>
      <c r="H5785" s="31">
        <v>85521.277000000002</v>
      </c>
    </row>
    <row r="5786" spans="1:8" hidden="1">
      <c r="A5786" s="38" t="s">
        <v>9</v>
      </c>
      <c r="B5786" s="31">
        <v>2008</v>
      </c>
      <c r="C5786" s="31">
        <v>43</v>
      </c>
      <c r="D5786" s="31">
        <v>4.9909100000000003E-3</v>
      </c>
      <c r="E5786" s="31">
        <v>4.9784900000000003E-3</v>
      </c>
      <c r="F5786" s="31">
        <v>0.99502151000000005</v>
      </c>
      <c r="G5786" s="31">
        <v>85315.422000000006</v>
      </c>
      <c r="H5786" s="31">
        <v>85103.051999999996</v>
      </c>
    </row>
    <row r="5787" spans="1:8" hidden="1">
      <c r="A5787" s="38" t="s">
        <v>9</v>
      </c>
      <c r="B5787" s="31">
        <v>2008</v>
      </c>
      <c r="C5787" s="31">
        <v>44</v>
      </c>
      <c r="D5787" s="31">
        <v>5.1451800000000001E-3</v>
      </c>
      <c r="E5787" s="31">
        <v>5.1319699999999996E-3</v>
      </c>
      <c r="F5787" s="31">
        <v>0.99486803000000001</v>
      </c>
      <c r="G5787" s="31">
        <v>84890.680999999997</v>
      </c>
      <c r="H5787" s="31">
        <v>84672.851999999999</v>
      </c>
    </row>
    <row r="5788" spans="1:8" hidden="1">
      <c r="A5788" s="38" t="s">
        <v>9</v>
      </c>
      <c r="B5788" s="31">
        <v>2008</v>
      </c>
      <c r="C5788" s="31">
        <v>45</v>
      </c>
      <c r="D5788" s="31">
        <v>5.30613E-3</v>
      </c>
      <c r="E5788" s="31">
        <v>5.2920900000000002E-3</v>
      </c>
      <c r="F5788" s="31">
        <v>0.99470791000000003</v>
      </c>
      <c r="G5788" s="31">
        <v>84455.024000000005</v>
      </c>
      <c r="H5788" s="31">
        <v>84231.551999999996</v>
      </c>
    </row>
    <row r="5789" spans="1:8" hidden="1">
      <c r="A5789" s="38" t="s">
        <v>9</v>
      </c>
      <c r="B5789" s="31">
        <v>2008</v>
      </c>
      <c r="C5789" s="31">
        <v>46</v>
      </c>
      <c r="D5789" s="31">
        <v>5.5096499999999996E-3</v>
      </c>
      <c r="E5789" s="31">
        <v>5.4945100000000002E-3</v>
      </c>
      <c r="F5789" s="31">
        <v>0.99450548999999999</v>
      </c>
      <c r="G5789" s="31">
        <v>84008.081000000006</v>
      </c>
      <c r="H5789" s="31">
        <v>83777.289000000004</v>
      </c>
    </row>
    <row r="5790" spans="1:8" hidden="1">
      <c r="A5790" s="38" t="s">
        <v>9</v>
      </c>
      <c r="B5790" s="31">
        <v>2008</v>
      </c>
      <c r="C5790" s="31">
        <v>47</v>
      </c>
      <c r="D5790" s="31">
        <v>5.79701E-3</v>
      </c>
      <c r="E5790" s="31">
        <v>5.7802599999999997E-3</v>
      </c>
      <c r="F5790" s="31">
        <v>0.99421974000000002</v>
      </c>
      <c r="G5790" s="31">
        <v>83546.497000000003</v>
      </c>
      <c r="H5790" s="31">
        <v>83305.036999999997</v>
      </c>
    </row>
    <row r="5791" spans="1:8" hidden="1">
      <c r="A5791" s="38" t="s">
        <v>9</v>
      </c>
      <c r="B5791" s="31">
        <v>2008</v>
      </c>
      <c r="C5791" s="31">
        <v>48</v>
      </c>
      <c r="D5791" s="31">
        <v>6.1890399999999998E-3</v>
      </c>
      <c r="E5791" s="31">
        <v>6.1699399999999996E-3</v>
      </c>
      <c r="F5791" s="31">
        <v>0.99383005999999996</v>
      </c>
      <c r="G5791" s="31">
        <v>83063.577000000005</v>
      </c>
      <c r="H5791" s="31">
        <v>82807.327999999994</v>
      </c>
    </row>
    <row r="5792" spans="1:8" hidden="1">
      <c r="A5792" s="38" t="s">
        <v>9</v>
      </c>
      <c r="B5792" s="31">
        <v>2008</v>
      </c>
      <c r="C5792" s="31">
        <v>49</v>
      </c>
      <c r="D5792" s="31">
        <v>6.6914399999999999E-3</v>
      </c>
      <c r="E5792" s="31">
        <v>6.6691199999999997E-3</v>
      </c>
      <c r="F5792" s="31">
        <v>0.99333088000000003</v>
      </c>
      <c r="G5792" s="31">
        <v>82551.078999999998</v>
      </c>
      <c r="H5792" s="31">
        <v>82275.808000000005</v>
      </c>
    </row>
    <row r="5793" spans="1:8" hidden="1">
      <c r="A5793" s="38" t="s">
        <v>9</v>
      </c>
      <c r="B5793" s="31">
        <v>2008</v>
      </c>
      <c r="C5793" s="31">
        <v>50</v>
      </c>
      <c r="D5793" s="31">
        <v>7.28205E-3</v>
      </c>
      <c r="E5793" s="31">
        <v>7.2556299999999999E-3</v>
      </c>
      <c r="F5793" s="31">
        <v>0.99274437000000004</v>
      </c>
      <c r="G5793" s="31">
        <v>82000.535999999993</v>
      </c>
      <c r="H5793" s="31">
        <v>81703.053</v>
      </c>
    </row>
    <row r="5794" spans="1:8" hidden="1">
      <c r="A5794" s="38" t="s">
        <v>9</v>
      </c>
      <c r="B5794" s="31">
        <v>2008</v>
      </c>
      <c r="C5794" s="31">
        <v>51</v>
      </c>
      <c r="D5794" s="31">
        <v>7.9070000000000008E-3</v>
      </c>
      <c r="E5794" s="31">
        <v>7.8758700000000001E-3</v>
      </c>
      <c r="F5794" s="31">
        <v>0.99212412999999999</v>
      </c>
      <c r="G5794" s="31">
        <v>81405.570000000007</v>
      </c>
      <c r="H5794" s="31">
        <v>81085</v>
      </c>
    </row>
    <row r="5795" spans="1:8" hidden="1">
      <c r="A5795" s="38" t="s">
        <v>9</v>
      </c>
      <c r="B5795" s="31">
        <v>2008</v>
      </c>
      <c r="C5795" s="31">
        <v>52</v>
      </c>
      <c r="D5795" s="31">
        <v>8.5123400000000002E-3</v>
      </c>
      <c r="E5795" s="31">
        <v>8.4762699999999993E-3</v>
      </c>
      <c r="F5795" s="31">
        <v>0.99152373000000005</v>
      </c>
      <c r="G5795" s="31">
        <v>80764.430999999997</v>
      </c>
      <c r="H5795" s="31">
        <v>80422.14</v>
      </c>
    </row>
    <row r="5796" spans="1:8" hidden="1">
      <c r="A5796" s="38" t="s">
        <v>9</v>
      </c>
      <c r="B5796" s="31">
        <v>2008</v>
      </c>
      <c r="C5796" s="31">
        <v>53</v>
      </c>
      <c r="D5796" s="31">
        <v>9.0504899999999996E-3</v>
      </c>
      <c r="E5796" s="31">
        <v>9.0097200000000006E-3</v>
      </c>
      <c r="F5796" s="31">
        <v>0.99099028</v>
      </c>
      <c r="G5796" s="31">
        <v>80079.850000000006</v>
      </c>
      <c r="H5796" s="31">
        <v>79719.100999999995</v>
      </c>
    </row>
    <row r="5797" spans="1:8" hidden="1">
      <c r="A5797" s="38" t="s">
        <v>9</v>
      </c>
      <c r="B5797" s="31">
        <v>2008</v>
      </c>
      <c r="C5797" s="31">
        <v>54</v>
      </c>
      <c r="D5797" s="31">
        <v>9.5194200000000007E-3</v>
      </c>
      <c r="E5797" s="31">
        <v>9.4743299999999996E-3</v>
      </c>
      <c r="F5797" s="31">
        <v>0.99052567000000002</v>
      </c>
      <c r="G5797" s="31">
        <v>79358.353000000003</v>
      </c>
      <c r="H5797" s="31">
        <v>78982.418999999994</v>
      </c>
    </row>
    <row r="5798" spans="1:8" hidden="1">
      <c r="A5798" s="38" t="s">
        <v>9</v>
      </c>
      <c r="B5798" s="31">
        <v>2008</v>
      </c>
      <c r="C5798" s="31">
        <v>55</v>
      </c>
      <c r="D5798" s="31">
        <v>9.9636900000000007E-3</v>
      </c>
      <c r="E5798" s="31">
        <v>9.9142999999999992E-3</v>
      </c>
      <c r="F5798" s="31">
        <v>0.99008569999999996</v>
      </c>
      <c r="G5798" s="31">
        <v>78606.486000000004</v>
      </c>
      <c r="H5798" s="31">
        <v>78216.822</v>
      </c>
    </row>
    <row r="5799" spans="1:8" hidden="1">
      <c r="A5799" s="38" t="s">
        <v>9</v>
      </c>
      <c r="B5799" s="31">
        <v>2008</v>
      </c>
      <c r="C5799" s="31">
        <v>56</v>
      </c>
      <c r="D5799" s="31">
        <v>1.0448539999999999E-2</v>
      </c>
      <c r="E5799" s="31">
        <v>1.0394240000000001E-2</v>
      </c>
      <c r="F5799" s="31">
        <v>0.98960576</v>
      </c>
      <c r="G5799" s="31">
        <v>77827.157999999996</v>
      </c>
      <c r="H5799" s="31">
        <v>77422.680999999997</v>
      </c>
    </row>
    <row r="5800" spans="1:8" hidden="1">
      <c r="A5800" s="38" t="s">
        <v>9</v>
      </c>
      <c r="B5800" s="31">
        <v>2008</v>
      </c>
      <c r="C5800" s="31">
        <v>57</v>
      </c>
      <c r="D5800" s="31">
        <v>1.1059309999999999E-2</v>
      </c>
      <c r="E5800" s="31">
        <v>1.09985E-2</v>
      </c>
      <c r="F5800" s="31">
        <v>0.98900149999999998</v>
      </c>
      <c r="G5800" s="31">
        <v>77018.203999999998</v>
      </c>
      <c r="H5800" s="31">
        <v>76594.660999999993</v>
      </c>
    </row>
    <row r="5801" spans="1:8" hidden="1">
      <c r="A5801" s="38" t="s">
        <v>9</v>
      </c>
      <c r="B5801" s="31">
        <v>2008</v>
      </c>
      <c r="C5801" s="31">
        <v>58</v>
      </c>
      <c r="D5801" s="31">
        <v>1.186182E-2</v>
      </c>
      <c r="E5801" s="31">
        <v>1.1791879999999999E-2</v>
      </c>
      <c r="F5801" s="31">
        <v>0.98820812000000002</v>
      </c>
      <c r="G5801" s="31">
        <v>76171.119000000006</v>
      </c>
      <c r="H5801" s="31">
        <v>75722.019</v>
      </c>
    </row>
    <row r="5802" spans="1:8" hidden="1">
      <c r="A5802" s="38" t="s">
        <v>9</v>
      </c>
      <c r="B5802" s="31">
        <v>2008</v>
      </c>
      <c r="C5802" s="31">
        <v>59</v>
      </c>
      <c r="D5802" s="31">
        <v>1.289969E-2</v>
      </c>
      <c r="E5802" s="31">
        <v>1.281702E-2</v>
      </c>
      <c r="F5802" s="31">
        <v>0.98718298000000004</v>
      </c>
      <c r="G5802" s="31">
        <v>75272.918000000005</v>
      </c>
      <c r="H5802" s="31">
        <v>74790.531000000003</v>
      </c>
    </row>
    <row r="5803" spans="1:8" hidden="1">
      <c r="A5803" s="38" t="s">
        <v>9</v>
      </c>
      <c r="B5803" s="31">
        <v>2008</v>
      </c>
      <c r="C5803" s="31">
        <v>60</v>
      </c>
      <c r="D5803" s="31">
        <v>1.419138E-2</v>
      </c>
      <c r="E5803" s="31">
        <v>1.4091390000000001E-2</v>
      </c>
      <c r="F5803" s="31">
        <v>0.98590860999999996</v>
      </c>
      <c r="G5803" s="31">
        <v>74308.144</v>
      </c>
      <c r="H5803" s="31">
        <v>73784.591</v>
      </c>
    </row>
    <row r="5804" spans="1:8" hidden="1">
      <c r="A5804" s="38" t="s">
        <v>9</v>
      </c>
      <c r="B5804" s="31">
        <v>2008</v>
      </c>
      <c r="C5804" s="31">
        <v>61</v>
      </c>
      <c r="D5804" s="31">
        <v>1.5703209999999999E-2</v>
      </c>
      <c r="E5804" s="31">
        <v>1.558087E-2</v>
      </c>
      <c r="F5804" s="31">
        <v>0.98441913000000003</v>
      </c>
      <c r="G5804" s="31">
        <v>73261.039000000004</v>
      </c>
      <c r="H5804" s="31">
        <v>72690.303</v>
      </c>
    </row>
    <row r="5805" spans="1:8" hidden="1">
      <c r="A5805" s="38" t="s">
        <v>9</v>
      </c>
      <c r="B5805" s="31">
        <v>2008</v>
      </c>
      <c r="C5805" s="31">
        <v>62</v>
      </c>
      <c r="D5805" s="31">
        <v>1.7384730000000001E-2</v>
      </c>
      <c r="E5805" s="31">
        <v>1.7234920000000001E-2</v>
      </c>
      <c r="F5805" s="31">
        <v>0.98276507999999996</v>
      </c>
      <c r="G5805" s="31">
        <v>72119.567999999999</v>
      </c>
      <c r="H5805" s="31">
        <v>71498.080000000002</v>
      </c>
    </row>
    <row r="5806" spans="1:8" hidden="1">
      <c r="A5806" s="38" t="s">
        <v>9</v>
      </c>
      <c r="B5806" s="31">
        <v>2008</v>
      </c>
      <c r="C5806" s="31">
        <v>63</v>
      </c>
      <c r="D5806" s="31">
        <v>1.9189000000000001E-2</v>
      </c>
      <c r="E5806" s="31">
        <v>1.9006640000000002E-2</v>
      </c>
      <c r="F5806" s="31">
        <v>0.98099336000000004</v>
      </c>
      <c r="G5806" s="31">
        <v>70876.592999999993</v>
      </c>
      <c r="H5806" s="31">
        <v>70203.03</v>
      </c>
    </row>
    <row r="5807" spans="1:8" hidden="1">
      <c r="A5807" s="38" t="s">
        <v>9</v>
      </c>
      <c r="B5807" s="31">
        <v>2008</v>
      </c>
      <c r="C5807" s="31">
        <v>64</v>
      </c>
      <c r="D5807" s="31">
        <v>2.108848E-2</v>
      </c>
      <c r="E5807" s="31">
        <v>2.0868439999999999E-2</v>
      </c>
      <c r="F5807" s="31">
        <v>0.97913156000000001</v>
      </c>
      <c r="G5807" s="31">
        <v>69529.467000000004</v>
      </c>
      <c r="H5807" s="31">
        <v>68803.981</v>
      </c>
    </row>
    <row r="5808" spans="1:8" hidden="1">
      <c r="A5808" s="38" t="s">
        <v>9</v>
      </c>
      <c r="B5808" s="31">
        <v>2008</v>
      </c>
      <c r="C5808" s="31">
        <v>65</v>
      </c>
      <c r="D5808" s="31">
        <v>2.3099169999999999E-2</v>
      </c>
      <c r="E5808" s="31">
        <v>2.283543E-2</v>
      </c>
      <c r="F5808" s="31">
        <v>0.97716457000000001</v>
      </c>
      <c r="G5808" s="31">
        <v>68078.495999999999</v>
      </c>
      <c r="H5808" s="31">
        <v>67301.195000000007</v>
      </c>
    </row>
    <row r="5809" spans="1:8" hidden="1">
      <c r="A5809" s="38" t="s">
        <v>9</v>
      </c>
      <c r="B5809" s="31">
        <v>2008</v>
      </c>
      <c r="C5809" s="31">
        <v>66</v>
      </c>
      <c r="D5809" s="31">
        <v>2.526544E-2</v>
      </c>
      <c r="E5809" s="31">
        <v>2.495025E-2</v>
      </c>
      <c r="F5809" s="31">
        <v>0.97504975000000005</v>
      </c>
      <c r="G5809" s="31">
        <v>66523.894</v>
      </c>
      <c r="H5809" s="31">
        <v>65694</v>
      </c>
    </row>
    <row r="5810" spans="1:8" hidden="1">
      <c r="A5810" s="38" t="s">
        <v>9</v>
      </c>
      <c r="B5810" s="31">
        <v>2008</v>
      </c>
      <c r="C5810" s="31">
        <v>67</v>
      </c>
      <c r="D5810" s="31">
        <v>2.7669820000000001E-2</v>
      </c>
      <c r="E5810" s="31">
        <v>2.7292230000000001E-2</v>
      </c>
      <c r="F5810" s="31">
        <v>0.97270776999999997</v>
      </c>
      <c r="G5810" s="31">
        <v>64864.106</v>
      </c>
      <c r="H5810" s="31">
        <v>63978.963000000003</v>
      </c>
    </row>
    <row r="5811" spans="1:8" hidden="1">
      <c r="A5811" s="38" t="s">
        <v>9</v>
      </c>
      <c r="B5811" s="31">
        <v>2008</v>
      </c>
      <c r="C5811" s="31">
        <v>68</v>
      </c>
      <c r="D5811" s="31">
        <v>3.0391600000000001E-2</v>
      </c>
      <c r="E5811" s="31">
        <v>2.993668E-2</v>
      </c>
      <c r="F5811" s="31">
        <v>0.97006331999999995</v>
      </c>
      <c r="G5811" s="31">
        <v>63093.819000000003</v>
      </c>
      <c r="H5811" s="31">
        <v>62149.409</v>
      </c>
    </row>
    <row r="5812" spans="1:8" hidden="1">
      <c r="A5812" s="38" t="s">
        <v>9</v>
      </c>
      <c r="B5812" s="31">
        <v>2008</v>
      </c>
      <c r="C5812" s="31">
        <v>69</v>
      </c>
      <c r="D5812" s="31">
        <v>3.3495080000000003E-2</v>
      </c>
      <c r="E5812" s="31">
        <v>3.2943359999999998E-2</v>
      </c>
      <c r="F5812" s="31">
        <v>0.96705664000000002</v>
      </c>
      <c r="G5812" s="31">
        <v>61205</v>
      </c>
      <c r="H5812" s="31">
        <v>60196.85</v>
      </c>
    </row>
    <row r="5813" spans="1:8" hidden="1">
      <c r="A5813" s="38" t="s">
        <v>9</v>
      </c>
      <c r="B5813" s="31">
        <v>2008</v>
      </c>
      <c r="C5813" s="31">
        <v>70</v>
      </c>
      <c r="D5813" s="31">
        <v>3.7015029999999997E-2</v>
      </c>
      <c r="E5813" s="31">
        <v>3.634242E-2</v>
      </c>
      <c r="F5813" s="31">
        <v>0.96365758000000001</v>
      </c>
      <c r="G5813" s="31">
        <v>59188.701000000001</v>
      </c>
      <c r="H5813" s="31">
        <v>58113.171000000002</v>
      </c>
    </row>
    <row r="5814" spans="1:8" hidden="1">
      <c r="A5814" s="38" t="s">
        <v>9</v>
      </c>
      <c r="B5814" s="31">
        <v>2008</v>
      </c>
      <c r="C5814" s="31">
        <v>71</v>
      </c>
      <c r="D5814" s="31">
        <v>4.0944769999999998E-2</v>
      </c>
      <c r="E5814" s="31">
        <v>4.0123350000000002E-2</v>
      </c>
      <c r="F5814" s="31">
        <v>0.95987665</v>
      </c>
      <c r="G5814" s="31">
        <v>57037.641000000003</v>
      </c>
      <c r="H5814" s="31">
        <v>55893.37</v>
      </c>
    </row>
    <row r="5815" spans="1:8" hidden="1">
      <c r="A5815" s="38" t="s">
        <v>9</v>
      </c>
      <c r="B5815" s="31">
        <v>2008</v>
      </c>
      <c r="C5815" s="31">
        <v>72</v>
      </c>
      <c r="D5815" s="31">
        <v>4.5282849999999999E-2</v>
      </c>
      <c r="E5815" s="31">
        <v>4.4280279999999998E-2</v>
      </c>
      <c r="F5815" s="31">
        <v>0.95571972000000005</v>
      </c>
      <c r="G5815" s="31">
        <v>54749.099000000002</v>
      </c>
      <c r="H5815" s="31">
        <v>53536.947</v>
      </c>
    </row>
    <row r="5816" spans="1:8" hidden="1">
      <c r="A5816" s="38" t="s">
        <v>9</v>
      </c>
      <c r="B5816" s="31">
        <v>2008</v>
      </c>
      <c r="C5816" s="31">
        <v>73</v>
      </c>
      <c r="D5816" s="31">
        <v>5.00238E-2</v>
      </c>
      <c r="E5816" s="31">
        <v>4.8803140000000002E-2</v>
      </c>
      <c r="F5816" s="31">
        <v>0.95119686000000003</v>
      </c>
      <c r="G5816" s="31">
        <v>52324.794000000002</v>
      </c>
      <c r="H5816" s="31">
        <v>51047.987000000001</v>
      </c>
    </row>
    <row r="5817" spans="1:8" hidden="1">
      <c r="A5817" s="38" t="s">
        <v>9</v>
      </c>
      <c r="B5817" s="31">
        <v>2008</v>
      </c>
      <c r="C5817" s="31">
        <v>74</v>
      </c>
      <c r="D5817" s="31">
        <v>5.5186539999999999E-2</v>
      </c>
      <c r="E5817" s="31">
        <v>5.370465E-2</v>
      </c>
      <c r="F5817" s="31">
        <v>0.94629534999999998</v>
      </c>
      <c r="G5817" s="31">
        <v>49771.18</v>
      </c>
      <c r="H5817" s="31">
        <v>48434.707999999999</v>
      </c>
    </row>
    <row r="5818" spans="1:8" hidden="1">
      <c r="A5818" s="38" t="s">
        <v>9</v>
      </c>
      <c r="B5818" s="31">
        <v>2008</v>
      </c>
      <c r="C5818" s="31">
        <v>75</v>
      </c>
      <c r="D5818" s="31">
        <v>6.0846360000000002E-2</v>
      </c>
      <c r="E5818" s="31">
        <v>5.9049879999999999E-2</v>
      </c>
      <c r="F5818" s="31">
        <v>0.94095012</v>
      </c>
      <c r="G5818" s="31">
        <v>47098.235999999997</v>
      </c>
      <c r="H5818" s="31">
        <v>45707.663</v>
      </c>
    </row>
    <row r="5819" spans="1:8" hidden="1">
      <c r="A5819" s="38" t="s">
        <v>9</v>
      </c>
      <c r="B5819" s="31">
        <v>2008</v>
      </c>
      <c r="C5819" s="31">
        <v>76</v>
      </c>
      <c r="D5819" s="31">
        <v>6.7105650000000003E-2</v>
      </c>
      <c r="E5819" s="31">
        <v>6.4927159999999998E-2</v>
      </c>
      <c r="F5819" s="31">
        <v>0.93507284000000002</v>
      </c>
      <c r="G5819" s="31">
        <v>44317.091</v>
      </c>
      <c r="H5819" s="31">
        <v>42878.398999999998</v>
      </c>
    </row>
    <row r="5820" spans="1:8" hidden="1">
      <c r="A5820" s="38" t="s">
        <v>9</v>
      </c>
      <c r="B5820" s="31">
        <v>2008</v>
      </c>
      <c r="C5820" s="31">
        <v>77</v>
      </c>
      <c r="D5820" s="31">
        <v>7.4091489999999996E-2</v>
      </c>
      <c r="E5820" s="31">
        <v>7.1444759999999996E-2</v>
      </c>
      <c r="F5820" s="31">
        <v>0.92855524</v>
      </c>
      <c r="G5820" s="31">
        <v>41439.707999999999</v>
      </c>
      <c r="H5820" s="31">
        <v>39959.383000000002</v>
      </c>
    </row>
    <row r="5821" spans="1:8" hidden="1">
      <c r="A5821" s="38" t="s">
        <v>9</v>
      </c>
      <c r="B5821" s="31">
        <v>2008</v>
      </c>
      <c r="C5821" s="31">
        <v>78</v>
      </c>
      <c r="D5821" s="31">
        <v>8.1927E-2</v>
      </c>
      <c r="E5821" s="31">
        <v>7.8703049999999997E-2</v>
      </c>
      <c r="F5821" s="31">
        <v>0.92129695</v>
      </c>
      <c r="G5821" s="31">
        <v>38479.057999999997</v>
      </c>
      <c r="H5821" s="31">
        <v>36964.847999999998</v>
      </c>
    </row>
    <row r="5822" spans="1:8" hidden="1">
      <c r="A5822" s="38" t="s">
        <v>9</v>
      </c>
      <c r="B5822" s="31">
        <v>2008</v>
      </c>
      <c r="C5822" s="31">
        <v>79</v>
      </c>
      <c r="D5822" s="31">
        <v>9.0686630000000004E-2</v>
      </c>
      <c r="E5822" s="31">
        <v>8.6752960000000004E-2</v>
      </c>
      <c r="F5822" s="31">
        <v>0.91324704000000001</v>
      </c>
      <c r="G5822" s="31">
        <v>35450.639000000003</v>
      </c>
      <c r="H5822" s="31">
        <v>33912.915000000001</v>
      </c>
    </row>
    <row r="5823" spans="1:8" hidden="1">
      <c r="A5823" s="38" t="s">
        <v>9</v>
      </c>
      <c r="B5823" s="31">
        <v>2008</v>
      </c>
      <c r="C5823" s="31">
        <v>80</v>
      </c>
      <c r="D5823" s="31">
        <v>0.10037978</v>
      </c>
      <c r="E5823" s="31">
        <v>9.5582509999999996E-2</v>
      </c>
      <c r="F5823" s="31">
        <v>0.90441749000000005</v>
      </c>
      <c r="G5823" s="31">
        <v>32375.190999999999</v>
      </c>
      <c r="H5823" s="31">
        <v>30827.94</v>
      </c>
    </row>
    <row r="5824" spans="1:8" hidden="1">
      <c r="A5824" s="38" t="s">
        <v>9</v>
      </c>
      <c r="B5824" s="31">
        <v>2008</v>
      </c>
      <c r="C5824" s="31">
        <v>81</v>
      </c>
      <c r="D5824" s="31">
        <v>0.11095214</v>
      </c>
      <c r="E5824" s="31">
        <v>0.10512046999999999</v>
      </c>
      <c r="F5824" s="31">
        <v>0.89487952999999998</v>
      </c>
      <c r="G5824" s="31">
        <v>29280.688999999998</v>
      </c>
      <c r="H5824" s="31">
        <v>27741.688999999998</v>
      </c>
    </row>
    <row r="5825" spans="1:8" hidden="1">
      <c r="A5825" s="38" t="s">
        <v>9</v>
      </c>
      <c r="B5825" s="31">
        <v>2008</v>
      </c>
      <c r="C5825" s="31">
        <v>82</v>
      </c>
      <c r="D5825" s="31">
        <v>0.12239915</v>
      </c>
      <c r="E5825" s="31">
        <v>0.11534037</v>
      </c>
      <c r="F5825" s="31">
        <v>0.88465963000000003</v>
      </c>
      <c r="G5825" s="31">
        <v>26202.688999999998</v>
      </c>
      <c r="H5825" s="31">
        <v>24691.575000000001</v>
      </c>
    </row>
    <row r="5826" spans="1:8" hidden="1">
      <c r="A5826" s="38" t="s">
        <v>9</v>
      </c>
      <c r="B5826" s="31">
        <v>2008</v>
      </c>
      <c r="C5826" s="31">
        <v>83</v>
      </c>
      <c r="D5826" s="31">
        <v>0.13470832999999999</v>
      </c>
      <c r="E5826" s="31">
        <v>0.12620772</v>
      </c>
      <c r="F5826" s="31">
        <v>0.87379227999999998</v>
      </c>
      <c r="G5826" s="31">
        <v>23180.460999999999</v>
      </c>
      <c r="H5826" s="31">
        <v>21717.685000000001</v>
      </c>
    </row>
    <row r="5827" spans="1:8" hidden="1">
      <c r="A5827" s="38" t="s">
        <v>9</v>
      </c>
      <c r="B5827" s="31">
        <v>2008</v>
      </c>
      <c r="C5827" s="31">
        <v>84</v>
      </c>
      <c r="D5827" s="31">
        <v>0.14784625000000001</v>
      </c>
      <c r="E5827" s="31">
        <v>0.13766929999999999</v>
      </c>
      <c r="F5827" s="31">
        <v>0.86233070000000001</v>
      </c>
      <c r="G5827" s="31">
        <v>20254.907999999999</v>
      </c>
      <c r="H5827" s="31">
        <v>18860.669000000002</v>
      </c>
    </row>
    <row r="5828" spans="1:8" hidden="1">
      <c r="A5828" s="38" t="s">
        <v>9</v>
      </c>
      <c r="B5828" s="31">
        <v>2008</v>
      </c>
      <c r="C5828" s="31">
        <v>85</v>
      </c>
      <c r="D5828" s="31">
        <v>0.16192429999999999</v>
      </c>
      <c r="E5828" s="31">
        <v>0.14979645</v>
      </c>
      <c r="F5828" s="31">
        <v>0.85020355000000003</v>
      </c>
      <c r="G5828" s="31">
        <v>17466.429</v>
      </c>
      <c r="H5828" s="31">
        <v>16158.224</v>
      </c>
    </row>
    <row r="5829" spans="1:8" hidden="1">
      <c r="A5829" s="38" t="s">
        <v>9</v>
      </c>
      <c r="B5829" s="31">
        <v>2008</v>
      </c>
      <c r="C5829" s="31">
        <v>86</v>
      </c>
      <c r="D5829" s="31">
        <v>0.17706870999999999</v>
      </c>
      <c r="E5829" s="31">
        <v>0.16266708999999999</v>
      </c>
      <c r="F5829" s="31">
        <v>0.83733290999999999</v>
      </c>
      <c r="G5829" s="31">
        <v>14850.02</v>
      </c>
      <c r="H5829" s="31">
        <v>13642.215</v>
      </c>
    </row>
    <row r="5830" spans="1:8" hidden="1">
      <c r="A5830" s="38" t="s">
        <v>9</v>
      </c>
      <c r="B5830" s="31">
        <v>2008</v>
      </c>
      <c r="C5830" s="31">
        <v>87</v>
      </c>
      <c r="D5830" s="31">
        <v>0.19342028999999999</v>
      </c>
      <c r="E5830" s="31">
        <v>0.1763641</v>
      </c>
      <c r="F5830" s="31">
        <v>0.82363589999999998</v>
      </c>
      <c r="G5830" s="31">
        <v>12434.41</v>
      </c>
      <c r="H5830" s="31">
        <v>11337.919</v>
      </c>
    </row>
    <row r="5831" spans="1:8" hidden="1">
      <c r="A5831" s="38" t="s">
        <v>9</v>
      </c>
      <c r="B5831" s="31">
        <v>2008</v>
      </c>
      <c r="C5831" s="31">
        <v>88</v>
      </c>
      <c r="D5831" s="31">
        <v>0.21116462</v>
      </c>
      <c r="E5831" s="31">
        <v>0.19099854999999999</v>
      </c>
      <c r="F5831" s="31">
        <v>0.80900145000000001</v>
      </c>
      <c r="G5831" s="31">
        <v>10241.427</v>
      </c>
      <c r="H5831" s="31">
        <v>9263.3780000000006</v>
      </c>
    </row>
    <row r="5832" spans="1:8" hidden="1">
      <c r="A5832" s="38" t="s">
        <v>9</v>
      </c>
      <c r="B5832" s="31">
        <v>2008</v>
      </c>
      <c r="C5832" s="31">
        <v>89</v>
      </c>
      <c r="D5832" s="31">
        <v>0.23042551999999999</v>
      </c>
      <c r="E5832" s="31">
        <v>0.20662024000000001</v>
      </c>
      <c r="F5832" s="31">
        <v>0.79337975999999999</v>
      </c>
      <c r="G5832" s="31">
        <v>8285.3289999999997</v>
      </c>
      <c r="H5832" s="31">
        <v>7429.3710000000001</v>
      </c>
    </row>
    <row r="5833" spans="1:8" hidden="1">
      <c r="A5833" s="38" t="s">
        <v>9</v>
      </c>
      <c r="B5833" s="31">
        <v>2008</v>
      </c>
      <c r="C5833" s="31">
        <v>90</v>
      </c>
      <c r="D5833" s="31">
        <v>0.25126519000000003</v>
      </c>
      <c r="E5833" s="31">
        <v>0.22322132</v>
      </c>
      <c r="F5833" s="31">
        <v>0.77677868000000005</v>
      </c>
      <c r="G5833" s="31">
        <v>6573.4129999999996</v>
      </c>
      <c r="H5833" s="31">
        <v>5839.75</v>
      </c>
    </row>
    <row r="5834" spans="1:8" hidden="1">
      <c r="A5834" s="38" t="s">
        <v>9</v>
      </c>
      <c r="B5834" s="31">
        <v>2008</v>
      </c>
      <c r="C5834" s="31">
        <v>91</v>
      </c>
      <c r="D5834" s="31">
        <v>0.27374200999999998</v>
      </c>
      <c r="E5834" s="31">
        <v>0.24078547</v>
      </c>
      <c r="F5834" s="31">
        <v>0.75921453000000005</v>
      </c>
      <c r="G5834" s="31">
        <v>5106.0870000000004</v>
      </c>
      <c r="H5834" s="31">
        <v>4491.3509999999997</v>
      </c>
    </row>
    <row r="5835" spans="1:8" hidden="1">
      <c r="A5835" s="38" t="s">
        <v>9</v>
      </c>
      <c r="B5835" s="31">
        <v>2008</v>
      </c>
      <c r="C5835" s="31">
        <v>92</v>
      </c>
      <c r="D5835" s="31">
        <v>0.29796107999999999</v>
      </c>
      <c r="E5835" s="31">
        <v>0.25932648000000003</v>
      </c>
      <c r="F5835" s="31">
        <v>0.74067351999999997</v>
      </c>
      <c r="G5835" s="31">
        <v>3876.6149999999998</v>
      </c>
      <c r="H5835" s="31">
        <v>3373.9609999999998</v>
      </c>
    </row>
    <row r="5836" spans="1:8" hidden="1">
      <c r="A5836" s="38" t="s">
        <v>9</v>
      </c>
      <c r="B5836" s="31">
        <v>2008</v>
      </c>
      <c r="C5836" s="31">
        <v>93</v>
      </c>
      <c r="D5836" s="31">
        <v>0.32401567999999997</v>
      </c>
      <c r="E5836" s="31">
        <v>0.27884122</v>
      </c>
      <c r="F5836" s="31">
        <v>0.72115878</v>
      </c>
      <c r="G5836" s="31">
        <v>2871.306</v>
      </c>
      <c r="H5836" s="31">
        <v>2470.9870000000001</v>
      </c>
    </row>
    <row r="5837" spans="1:8" hidden="1">
      <c r="A5837" s="38" t="s">
        <v>9</v>
      </c>
      <c r="B5837" s="31">
        <v>2008</v>
      </c>
      <c r="C5837" s="31">
        <v>94</v>
      </c>
      <c r="D5837" s="31">
        <v>0.35177040999999998</v>
      </c>
      <c r="E5837" s="31">
        <v>0.29915370000000002</v>
      </c>
      <c r="F5837" s="31">
        <v>0.70084630000000003</v>
      </c>
      <c r="G5837" s="31">
        <v>2070.6680000000001</v>
      </c>
      <c r="H5837" s="31">
        <v>1760.944</v>
      </c>
    </row>
    <row r="5838" spans="1:8" hidden="1">
      <c r="A5838" s="38" t="s">
        <v>9</v>
      </c>
      <c r="B5838" s="31">
        <v>2008</v>
      </c>
      <c r="C5838" s="31">
        <v>95</v>
      </c>
      <c r="D5838" s="31">
        <v>0.38080976999999999</v>
      </c>
      <c r="E5838" s="31">
        <v>0.31989937000000002</v>
      </c>
      <c r="F5838" s="31">
        <v>0.68010062999999998</v>
      </c>
      <c r="G5838" s="31">
        <v>1451.22</v>
      </c>
      <c r="H5838" s="31">
        <v>1219.098</v>
      </c>
    </row>
    <row r="5839" spans="1:8" hidden="1">
      <c r="A5839" s="38" t="s">
        <v>9</v>
      </c>
      <c r="B5839" s="31">
        <v>2008</v>
      </c>
      <c r="C5839" s="31">
        <v>96</v>
      </c>
      <c r="D5839" s="31">
        <v>0.41053687</v>
      </c>
      <c r="E5839" s="31">
        <v>0.34061861999999998</v>
      </c>
      <c r="F5839" s="31">
        <v>0.65938138000000002</v>
      </c>
      <c r="G5839" s="31">
        <v>986.976</v>
      </c>
      <c r="H5839" s="31">
        <v>818.88400000000001</v>
      </c>
    </row>
    <row r="5840" spans="1:8" hidden="1">
      <c r="A5840" s="38" t="s">
        <v>9</v>
      </c>
      <c r="B5840" s="31">
        <v>2008</v>
      </c>
      <c r="C5840" s="31">
        <v>97</v>
      </c>
      <c r="D5840" s="31">
        <v>0.44022582999999998</v>
      </c>
      <c r="E5840" s="31">
        <v>0.36080744999999997</v>
      </c>
      <c r="F5840" s="31">
        <v>0.63919254999999997</v>
      </c>
      <c r="G5840" s="31">
        <v>650.79300000000001</v>
      </c>
      <c r="H5840" s="31">
        <v>533.38800000000003</v>
      </c>
    </row>
    <row r="5841" spans="1:8" hidden="1">
      <c r="A5841" s="38" t="s">
        <v>9</v>
      </c>
      <c r="B5841" s="31">
        <v>2008</v>
      </c>
      <c r="C5841" s="31">
        <v>98</v>
      </c>
      <c r="D5841" s="31">
        <v>0.46928191000000002</v>
      </c>
      <c r="E5841" s="31">
        <v>0.38009586000000001</v>
      </c>
      <c r="F5841" s="31">
        <v>0.61990414000000005</v>
      </c>
      <c r="G5841" s="31">
        <v>415.98200000000003</v>
      </c>
      <c r="H5841" s="31">
        <v>336.92599999999999</v>
      </c>
    </row>
    <row r="5842" spans="1:8" hidden="1">
      <c r="A5842" s="38" t="s">
        <v>9</v>
      </c>
      <c r="B5842" s="31">
        <v>2008</v>
      </c>
      <c r="C5842" s="31">
        <v>99</v>
      </c>
      <c r="D5842" s="31">
        <v>0.49761844</v>
      </c>
      <c r="E5842" s="31">
        <v>0.39847434999999998</v>
      </c>
      <c r="F5842" s="31">
        <v>0.60152565000000002</v>
      </c>
      <c r="G5842" s="31">
        <v>257.86900000000003</v>
      </c>
      <c r="H5842" s="31">
        <v>206.49199999999999</v>
      </c>
    </row>
    <row r="5843" spans="1:8" hidden="1">
      <c r="A5843" s="38" t="s">
        <v>9</v>
      </c>
      <c r="B5843" s="31">
        <v>2009</v>
      </c>
      <c r="C5843" s="31">
        <v>1</v>
      </c>
      <c r="D5843" s="31">
        <v>2.3773700000000002E-3</v>
      </c>
      <c r="E5843" s="31">
        <v>2.37455E-3</v>
      </c>
      <c r="F5843" s="31">
        <v>0.99762545000000002</v>
      </c>
      <c r="G5843" s="31">
        <v>96156.532999999996</v>
      </c>
      <c r="H5843" s="31">
        <v>96042.369000000006</v>
      </c>
    </row>
    <row r="5844" spans="1:8" hidden="1">
      <c r="A5844" s="38" t="s">
        <v>9</v>
      </c>
      <c r="B5844" s="31">
        <v>2009</v>
      </c>
      <c r="C5844" s="31">
        <v>2</v>
      </c>
      <c r="D5844" s="31">
        <v>2.3768499999999998E-3</v>
      </c>
      <c r="E5844" s="31">
        <v>2.3740300000000001E-3</v>
      </c>
      <c r="F5844" s="31">
        <v>0.99762596999999997</v>
      </c>
      <c r="G5844" s="31">
        <v>95928.205000000002</v>
      </c>
      <c r="H5844" s="31">
        <v>95814.337</v>
      </c>
    </row>
    <row r="5845" spans="1:8" hidden="1">
      <c r="A5845" s="38" t="s">
        <v>9</v>
      </c>
      <c r="B5845" s="31">
        <v>2009</v>
      </c>
      <c r="C5845" s="31">
        <v>3</v>
      </c>
      <c r="D5845" s="31">
        <v>2.3631899999999998E-3</v>
      </c>
      <c r="E5845" s="31">
        <v>2.3603999999999999E-3</v>
      </c>
      <c r="F5845" s="31">
        <v>0.99763959999999996</v>
      </c>
      <c r="G5845" s="31">
        <v>95700.468999999997</v>
      </c>
      <c r="H5845" s="31">
        <v>95587.523000000001</v>
      </c>
    </row>
    <row r="5846" spans="1:8" hidden="1">
      <c r="A5846" s="38" t="s">
        <v>9</v>
      </c>
      <c r="B5846" s="31">
        <v>2009</v>
      </c>
      <c r="C5846" s="31">
        <v>4</v>
      </c>
      <c r="D5846" s="31">
        <v>2.3176799999999999E-3</v>
      </c>
      <c r="E5846" s="31">
        <v>2.3149999999999998E-3</v>
      </c>
      <c r="F5846" s="31">
        <v>0.99768500000000004</v>
      </c>
      <c r="G5846" s="31">
        <v>95474.577999999994</v>
      </c>
      <c r="H5846" s="31">
        <v>95364.066000000006</v>
      </c>
    </row>
    <row r="5847" spans="1:8" hidden="1">
      <c r="A5847" s="38" t="s">
        <v>9</v>
      </c>
      <c r="B5847" s="31">
        <v>2009</v>
      </c>
      <c r="C5847" s="31">
        <v>5</v>
      </c>
      <c r="D5847" s="31">
        <v>2.2236600000000001E-3</v>
      </c>
      <c r="E5847" s="31">
        <v>2.2211900000000001E-3</v>
      </c>
      <c r="F5847" s="31">
        <v>0.99777881000000002</v>
      </c>
      <c r="G5847" s="31">
        <v>95253.554000000004</v>
      </c>
      <c r="H5847" s="31">
        <v>95147.766000000003</v>
      </c>
    </row>
    <row r="5848" spans="1:8" hidden="1">
      <c r="A5848" s="38" t="s">
        <v>9</v>
      </c>
      <c r="B5848" s="31">
        <v>2009</v>
      </c>
      <c r="C5848" s="31">
        <v>6</v>
      </c>
      <c r="D5848" s="31">
        <v>2.0719800000000002E-3</v>
      </c>
      <c r="E5848" s="31">
        <v>2.0698299999999999E-3</v>
      </c>
      <c r="F5848" s="31">
        <v>0.99793016999999995</v>
      </c>
      <c r="G5848" s="31">
        <v>95041.976999999999</v>
      </c>
      <c r="H5848" s="31">
        <v>94943.616999999998</v>
      </c>
    </row>
    <row r="5849" spans="1:8" hidden="1">
      <c r="A5849" s="38" t="s">
        <v>9</v>
      </c>
      <c r="B5849" s="31">
        <v>2009</v>
      </c>
      <c r="C5849" s="31">
        <v>7</v>
      </c>
      <c r="D5849" s="31">
        <v>1.86969E-3</v>
      </c>
      <c r="E5849" s="31">
        <v>1.8679499999999999E-3</v>
      </c>
      <c r="F5849" s="31">
        <v>0.99813205000000005</v>
      </c>
      <c r="G5849" s="31">
        <v>94845.256999999998</v>
      </c>
      <c r="H5849" s="31">
        <v>94756.673999999999</v>
      </c>
    </row>
    <row r="5850" spans="1:8" hidden="1">
      <c r="A5850" s="38" t="s">
        <v>9</v>
      </c>
      <c r="B5850" s="31">
        <v>2009</v>
      </c>
      <c r="C5850" s="31">
        <v>8</v>
      </c>
      <c r="D5850" s="31">
        <v>1.64821E-3</v>
      </c>
      <c r="E5850" s="31">
        <v>1.64685E-3</v>
      </c>
      <c r="F5850" s="31">
        <v>0.99835315000000002</v>
      </c>
      <c r="G5850" s="31">
        <v>94668.091</v>
      </c>
      <c r="H5850" s="31">
        <v>94590.138000000006</v>
      </c>
    </row>
    <row r="5851" spans="1:8" hidden="1">
      <c r="A5851" s="38" t="s">
        <v>9</v>
      </c>
      <c r="B5851" s="31">
        <v>2009</v>
      </c>
      <c r="C5851" s="31">
        <v>9</v>
      </c>
      <c r="D5851" s="31">
        <v>1.43929E-3</v>
      </c>
      <c r="E5851" s="31">
        <v>1.43826E-3</v>
      </c>
      <c r="F5851" s="31">
        <v>0.99856173999999998</v>
      </c>
      <c r="G5851" s="31">
        <v>94512.186000000002</v>
      </c>
      <c r="H5851" s="31">
        <v>94444.22</v>
      </c>
    </row>
    <row r="5852" spans="1:8" hidden="1">
      <c r="A5852" s="38" t="s">
        <v>9</v>
      </c>
      <c r="B5852" s="31">
        <v>2009</v>
      </c>
      <c r="C5852" s="31">
        <v>10</v>
      </c>
      <c r="D5852" s="31">
        <v>1.27429E-3</v>
      </c>
      <c r="E5852" s="31">
        <v>1.27348E-3</v>
      </c>
      <c r="F5852" s="31">
        <v>0.99872651999999995</v>
      </c>
      <c r="G5852" s="31">
        <v>94376.252999999997</v>
      </c>
      <c r="H5852" s="31">
        <v>94316.160000000003</v>
      </c>
    </row>
    <row r="5853" spans="1:8" hidden="1">
      <c r="A5853" s="38" t="s">
        <v>9</v>
      </c>
      <c r="B5853" s="31">
        <v>2009</v>
      </c>
      <c r="C5853" s="31">
        <v>11</v>
      </c>
      <c r="D5853" s="31">
        <v>1.1696600000000001E-3</v>
      </c>
      <c r="E5853" s="31">
        <v>1.16898E-3</v>
      </c>
      <c r="F5853" s="31">
        <v>0.99883102000000001</v>
      </c>
      <c r="G5853" s="31">
        <v>94256.066999999995</v>
      </c>
      <c r="H5853" s="31">
        <v>94200.975000000006</v>
      </c>
    </row>
    <row r="5854" spans="1:8" hidden="1">
      <c r="A5854" s="38" t="s">
        <v>9</v>
      </c>
      <c r="B5854" s="31">
        <v>2009</v>
      </c>
      <c r="C5854" s="31">
        <v>12</v>
      </c>
      <c r="D5854" s="31">
        <v>1.1305899999999999E-3</v>
      </c>
      <c r="E5854" s="31">
        <v>1.12995E-3</v>
      </c>
      <c r="F5854" s="31">
        <v>0.99887004999999995</v>
      </c>
      <c r="G5854" s="31">
        <v>94145.884000000005</v>
      </c>
      <c r="H5854" s="31">
        <v>94092.694000000003</v>
      </c>
    </row>
    <row r="5855" spans="1:8" hidden="1">
      <c r="A5855" s="38" t="s">
        <v>9</v>
      </c>
      <c r="B5855" s="31">
        <v>2009</v>
      </c>
      <c r="C5855" s="31">
        <v>13</v>
      </c>
      <c r="D5855" s="31">
        <v>1.16128E-3</v>
      </c>
      <c r="E5855" s="31">
        <v>1.1606100000000001E-3</v>
      </c>
      <c r="F5855" s="31">
        <v>0.99883938999999999</v>
      </c>
      <c r="G5855" s="31">
        <v>94039.504000000001</v>
      </c>
      <c r="H5855" s="31">
        <v>93984.932000000001</v>
      </c>
    </row>
    <row r="5856" spans="1:8" hidden="1">
      <c r="A5856" s="38" t="s">
        <v>9</v>
      </c>
      <c r="B5856" s="31">
        <v>2009</v>
      </c>
      <c r="C5856" s="31">
        <v>14</v>
      </c>
      <c r="D5856" s="31">
        <v>1.2577300000000001E-3</v>
      </c>
      <c r="E5856" s="31">
        <v>1.2569300000000001E-3</v>
      </c>
      <c r="F5856" s="31">
        <v>0.99874306999999996</v>
      </c>
      <c r="G5856" s="31">
        <v>93930.361000000004</v>
      </c>
      <c r="H5856" s="31">
        <v>93871.327999999994</v>
      </c>
    </row>
    <row r="5857" spans="1:8" hidden="1">
      <c r="A5857" s="38" t="s">
        <v>9</v>
      </c>
      <c r="B5857" s="31">
        <v>2009</v>
      </c>
      <c r="C5857" s="31">
        <v>15</v>
      </c>
      <c r="D5857" s="31">
        <v>1.4181E-3</v>
      </c>
      <c r="E5857" s="31">
        <v>1.41709E-3</v>
      </c>
      <c r="F5857" s="31">
        <v>0.99858290999999999</v>
      </c>
      <c r="G5857" s="31">
        <v>93812.296000000002</v>
      </c>
      <c r="H5857" s="31">
        <v>93745.826000000001</v>
      </c>
    </row>
    <row r="5858" spans="1:8" hidden="1">
      <c r="A5858" s="38" t="s">
        <v>9</v>
      </c>
      <c r="B5858" s="31">
        <v>2009</v>
      </c>
      <c r="C5858" s="31">
        <v>16</v>
      </c>
      <c r="D5858" s="31">
        <v>1.6293E-3</v>
      </c>
      <c r="E5858" s="31">
        <v>1.6279700000000001E-3</v>
      </c>
      <c r="F5858" s="31">
        <v>0.99837202999999997</v>
      </c>
      <c r="G5858" s="31">
        <v>93679.354999999996</v>
      </c>
      <c r="H5858" s="31">
        <v>93603.101999999999</v>
      </c>
    </row>
    <row r="5859" spans="1:8" hidden="1">
      <c r="A5859" s="38" t="s">
        <v>9</v>
      </c>
      <c r="B5859" s="31">
        <v>2009</v>
      </c>
      <c r="C5859" s="31">
        <v>17</v>
      </c>
      <c r="D5859" s="31">
        <v>1.8668000000000001E-3</v>
      </c>
      <c r="E5859" s="31">
        <v>1.86506E-3</v>
      </c>
      <c r="F5859" s="31">
        <v>0.99813494000000003</v>
      </c>
      <c r="G5859" s="31">
        <v>93526.847999999998</v>
      </c>
      <c r="H5859" s="31">
        <v>93439.630999999994</v>
      </c>
    </row>
    <row r="5860" spans="1:8" hidden="1">
      <c r="A5860" s="38" t="s">
        <v>9</v>
      </c>
      <c r="B5860" s="31">
        <v>2009</v>
      </c>
      <c r="C5860" s="31">
        <v>18</v>
      </c>
      <c r="D5860" s="31">
        <v>2.10253E-3</v>
      </c>
      <c r="E5860" s="31">
        <v>2.1003200000000001E-3</v>
      </c>
      <c r="F5860" s="31">
        <v>0.99789967999999996</v>
      </c>
      <c r="G5860" s="31">
        <v>93352.414999999994</v>
      </c>
      <c r="H5860" s="31">
        <v>93254.38</v>
      </c>
    </row>
    <row r="5861" spans="1:8" hidden="1">
      <c r="A5861" s="38" t="s">
        <v>9</v>
      </c>
      <c r="B5861" s="31">
        <v>2009</v>
      </c>
      <c r="C5861" s="31">
        <v>19</v>
      </c>
      <c r="D5861" s="31">
        <v>2.3038999999999998E-3</v>
      </c>
      <c r="E5861" s="31">
        <v>2.3012499999999999E-3</v>
      </c>
      <c r="F5861" s="31">
        <v>0.99769874999999997</v>
      </c>
      <c r="G5861" s="31">
        <v>93156.345000000001</v>
      </c>
      <c r="H5861" s="31">
        <v>93049.157000000007</v>
      </c>
    </row>
    <row r="5862" spans="1:8" hidden="1">
      <c r="A5862" s="38" t="s">
        <v>9</v>
      </c>
      <c r="B5862" s="31">
        <v>2009</v>
      </c>
      <c r="C5862" s="31">
        <v>20</v>
      </c>
      <c r="D5862" s="31">
        <v>2.4574900000000001E-3</v>
      </c>
      <c r="E5862" s="31">
        <v>2.4544699999999998E-3</v>
      </c>
      <c r="F5862" s="31">
        <v>0.99754553000000001</v>
      </c>
      <c r="G5862" s="31">
        <v>92941.967999999993</v>
      </c>
      <c r="H5862" s="31">
        <v>92827.907000000007</v>
      </c>
    </row>
    <row r="5863" spans="1:8" hidden="1">
      <c r="A5863" s="38" t="s">
        <v>9</v>
      </c>
      <c r="B5863" s="31">
        <v>2009</v>
      </c>
      <c r="C5863" s="31">
        <v>21</v>
      </c>
      <c r="D5863" s="31">
        <v>2.5618799999999999E-3</v>
      </c>
      <c r="E5863" s="31">
        <v>2.5585999999999999E-3</v>
      </c>
      <c r="F5863" s="31">
        <v>0.99744140000000003</v>
      </c>
      <c r="G5863" s="31">
        <v>92713.845000000001</v>
      </c>
      <c r="H5863" s="31">
        <v>92595.236000000004</v>
      </c>
    </row>
    <row r="5864" spans="1:8" hidden="1">
      <c r="A5864" s="38" t="s">
        <v>9</v>
      </c>
      <c r="B5864" s="31">
        <v>2009</v>
      </c>
      <c r="C5864" s="31">
        <v>22</v>
      </c>
      <c r="D5864" s="31">
        <v>2.6280100000000001E-3</v>
      </c>
      <c r="E5864" s="31">
        <v>2.6245600000000002E-3</v>
      </c>
      <c r="F5864" s="31">
        <v>0.99737544</v>
      </c>
      <c r="G5864" s="31">
        <v>92476.626999999993</v>
      </c>
      <c r="H5864" s="31">
        <v>92355.271999999997</v>
      </c>
    </row>
    <row r="5865" spans="1:8" hidden="1">
      <c r="A5865" s="38" t="s">
        <v>9</v>
      </c>
      <c r="B5865" s="31">
        <v>2009</v>
      </c>
      <c r="C5865" s="31">
        <v>23</v>
      </c>
      <c r="D5865" s="31">
        <v>2.6720300000000002E-3</v>
      </c>
      <c r="E5865" s="31">
        <v>2.66847E-3</v>
      </c>
      <c r="F5865" s="31">
        <v>0.99733152999999997</v>
      </c>
      <c r="G5865" s="31">
        <v>92233.917000000001</v>
      </c>
      <c r="H5865" s="31">
        <v>92110.854999999996</v>
      </c>
    </row>
    <row r="5866" spans="1:8" hidden="1">
      <c r="A5866" s="38" t="s">
        <v>9</v>
      </c>
      <c r="B5866" s="31">
        <v>2009</v>
      </c>
      <c r="C5866" s="31">
        <v>24</v>
      </c>
      <c r="D5866" s="31">
        <v>2.7064099999999998E-3</v>
      </c>
      <c r="E5866" s="31">
        <v>2.7027499999999999E-3</v>
      </c>
      <c r="F5866" s="31">
        <v>0.99729725000000002</v>
      </c>
      <c r="G5866" s="31">
        <v>91987.793999999994</v>
      </c>
      <c r="H5866" s="31">
        <v>91863.482999999993</v>
      </c>
    </row>
    <row r="5867" spans="1:8" hidden="1">
      <c r="A5867" s="38" t="s">
        <v>9</v>
      </c>
      <c r="B5867" s="31">
        <v>2009</v>
      </c>
      <c r="C5867" s="31">
        <v>25</v>
      </c>
      <c r="D5867" s="31">
        <v>2.7414100000000001E-3</v>
      </c>
      <c r="E5867" s="31">
        <v>2.7376599999999998E-3</v>
      </c>
      <c r="F5867" s="31">
        <v>0.99726234000000002</v>
      </c>
      <c r="G5867" s="31">
        <v>91739.172999999995</v>
      </c>
      <c r="H5867" s="31">
        <v>91613.597999999998</v>
      </c>
    </row>
    <row r="5868" spans="1:8" hidden="1">
      <c r="A5868" s="38" t="s">
        <v>9</v>
      </c>
      <c r="B5868" s="31">
        <v>2009</v>
      </c>
      <c r="C5868" s="31">
        <v>26</v>
      </c>
      <c r="D5868" s="31">
        <v>2.78181E-3</v>
      </c>
      <c r="E5868" s="31">
        <v>2.77795E-3</v>
      </c>
      <c r="F5868" s="31">
        <v>0.99722204999999997</v>
      </c>
      <c r="G5868" s="31">
        <v>91488.021999999997</v>
      </c>
      <c r="H5868" s="31">
        <v>91360.948000000004</v>
      </c>
    </row>
    <row r="5869" spans="1:8" hidden="1">
      <c r="A5869" s="38" t="s">
        <v>9</v>
      </c>
      <c r="B5869" s="31">
        <v>2009</v>
      </c>
      <c r="C5869" s="31">
        <v>27</v>
      </c>
      <c r="D5869" s="31">
        <v>2.8294499999999998E-3</v>
      </c>
      <c r="E5869" s="31">
        <v>2.8254500000000002E-3</v>
      </c>
      <c r="F5869" s="31">
        <v>0.99717454999999999</v>
      </c>
      <c r="G5869" s="31">
        <v>91233.873000000007</v>
      </c>
      <c r="H5869" s="31">
        <v>91104.985000000001</v>
      </c>
    </row>
    <row r="5870" spans="1:8" hidden="1">
      <c r="A5870" s="38" t="s">
        <v>9</v>
      </c>
      <c r="B5870" s="31">
        <v>2009</v>
      </c>
      <c r="C5870" s="31">
        <v>28</v>
      </c>
      <c r="D5870" s="31">
        <v>2.8829300000000001E-3</v>
      </c>
      <c r="E5870" s="31">
        <v>2.8787800000000001E-3</v>
      </c>
      <c r="F5870" s="31">
        <v>0.99712122000000003</v>
      </c>
      <c r="G5870" s="31">
        <v>90976.096999999994</v>
      </c>
      <c r="H5870" s="31">
        <v>90845.145999999993</v>
      </c>
    </row>
    <row r="5871" spans="1:8" hidden="1">
      <c r="A5871" s="38" t="s">
        <v>9</v>
      </c>
      <c r="B5871" s="31">
        <v>2009</v>
      </c>
      <c r="C5871" s="31">
        <v>29</v>
      </c>
      <c r="D5871" s="31">
        <v>2.9402299999999998E-3</v>
      </c>
      <c r="E5871" s="31">
        <v>2.9359199999999998E-3</v>
      </c>
      <c r="F5871" s="31">
        <v>0.99706408000000002</v>
      </c>
      <c r="G5871" s="31">
        <v>90714.195999999996</v>
      </c>
      <c r="H5871" s="31">
        <v>90581.032000000007</v>
      </c>
    </row>
    <row r="5872" spans="1:8" hidden="1">
      <c r="A5872" s="38" t="s">
        <v>9</v>
      </c>
      <c r="B5872" s="31">
        <v>2009</v>
      </c>
      <c r="C5872" s="31">
        <v>30</v>
      </c>
      <c r="D5872" s="31">
        <v>2.9978700000000001E-3</v>
      </c>
      <c r="E5872" s="31">
        <v>2.9933799999999999E-3</v>
      </c>
      <c r="F5872" s="31">
        <v>0.99700661999999995</v>
      </c>
      <c r="G5872" s="31">
        <v>90447.866999999998</v>
      </c>
      <c r="H5872" s="31">
        <v>90312.494000000006</v>
      </c>
    </row>
    <row r="5873" spans="1:8" hidden="1">
      <c r="A5873" s="38" t="s">
        <v>9</v>
      </c>
      <c r="B5873" s="31">
        <v>2009</v>
      </c>
      <c r="C5873" s="31">
        <v>31</v>
      </c>
      <c r="D5873" s="31">
        <v>3.0520500000000002E-3</v>
      </c>
      <c r="E5873" s="31">
        <v>3.0474E-3</v>
      </c>
      <c r="F5873" s="31">
        <v>0.99695259999999997</v>
      </c>
      <c r="G5873" s="31">
        <v>90177.122000000003</v>
      </c>
      <c r="H5873" s="31">
        <v>90039.718999999997</v>
      </c>
    </row>
    <row r="5874" spans="1:8" hidden="1">
      <c r="A5874" s="38" t="s">
        <v>9</v>
      </c>
      <c r="B5874" s="31">
        <v>2009</v>
      </c>
      <c r="C5874" s="31">
        <v>32</v>
      </c>
      <c r="D5874" s="31">
        <v>3.0988999999999999E-3</v>
      </c>
      <c r="E5874" s="31">
        <v>3.0941100000000002E-3</v>
      </c>
      <c r="F5874" s="31">
        <v>0.99690588999999996</v>
      </c>
      <c r="G5874" s="31">
        <v>89902.316000000006</v>
      </c>
      <c r="H5874" s="31">
        <v>89763.232999999993</v>
      </c>
    </row>
    <row r="5875" spans="1:8" hidden="1">
      <c r="A5875" s="38" t="s">
        <v>9</v>
      </c>
      <c r="B5875" s="31">
        <v>2009</v>
      </c>
      <c r="C5875" s="31">
        <v>33</v>
      </c>
      <c r="D5875" s="31">
        <v>3.13693E-3</v>
      </c>
      <c r="E5875" s="31">
        <v>3.1320200000000001E-3</v>
      </c>
      <c r="F5875" s="31">
        <v>0.99686797999999999</v>
      </c>
      <c r="G5875" s="31">
        <v>89624.149000000005</v>
      </c>
      <c r="H5875" s="31">
        <v>89483.797000000006</v>
      </c>
    </row>
    <row r="5876" spans="1:8" hidden="1">
      <c r="A5876" s="38" t="s">
        <v>9</v>
      </c>
      <c r="B5876" s="31">
        <v>2009</v>
      </c>
      <c r="C5876" s="31">
        <v>34</v>
      </c>
      <c r="D5876" s="31">
        <v>3.1788099999999998E-3</v>
      </c>
      <c r="E5876" s="31">
        <v>3.1737699999999998E-3</v>
      </c>
      <c r="F5876" s="31">
        <v>0.99682623000000004</v>
      </c>
      <c r="G5876" s="31">
        <v>89343.444000000003</v>
      </c>
      <c r="H5876" s="31">
        <v>89201.667000000001</v>
      </c>
    </row>
    <row r="5877" spans="1:8" hidden="1">
      <c r="A5877" s="38" t="s">
        <v>9</v>
      </c>
      <c r="B5877" s="31">
        <v>2009</v>
      </c>
      <c r="C5877" s="31">
        <v>35</v>
      </c>
      <c r="D5877" s="31">
        <v>3.2376699999999998E-3</v>
      </c>
      <c r="E5877" s="31">
        <v>3.2324400000000001E-3</v>
      </c>
      <c r="F5877" s="31">
        <v>0.99676756</v>
      </c>
      <c r="G5877" s="31">
        <v>89059.888999999996</v>
      </c>
      <c r="H5877" s="31">
        <v>88915.948999999993</v>
      </c>
    </row>
    <row r="5878" spans="1:8" hidden="1">
      <c r="A5878" s="38" t="s">
        <v>9</v>
      </c>
      <c r="B5878" s="31">
        <v>2009</v>
      </c>
      <c r="C5878" s="31">
        <v>36</v>
      </c>
      <c r="D5878" s="31">
        <v>3.3251499999999998E-3</v>
      </c>
      <c r="E5878" s="31">
        <v>3.3196300000000001E-3</v>
      </c>
      <c r="F5878" s="31">
        <v>0.99668036999999998</v>
      </c>
      <c r="G5878" s="31">
        <v>88772.008000000002</v>
      </c>
      <c r="H5878" s="31">
        <v>88624.663</v>
      </c>
    </row>
    <row r="5879" spans="1:8" hidden="1">
      <c r="A5879" s="38" t="s">
        <v>9</v>
      </c>
      <c r="B5879" s="31">
        <v>2009</v>
      </c>
      <c r="C5879" s="31">
        <v>37</v>
      </c>
      <c r="D5879" s="31">
        <v>3.4533099999999998E-3</v>
      </c>
      <c r="E5879" s="31">
        <v>3.44736E-3</v>
      </c>
      <c r="F5879" s="31">
        <v>0.99655263999999999</v>
      </c>
      <c r="G5879" s="31">
        <v>88477.317999999999</v>
      </c>
      <c r="H5879" s="31">
        <v>88324.812000000005</v>
      </c>
    </row>
    <row r="5880" spans="1:8" hidden="1">
      <c r="A5880" s="38" t="s">
        <v>9</v>
      </c>
      <c r="B5880" s="31">
        <v>2009</v>
      </c>
      <c r="C5880" s="31">
        <v>38</v>
      </c>
      <c r="D5880" s="31">
        <v>3.6236100000000002E-3</v>
      </c>
      <c r="E5880" s="31">
        <v>3.6170500000000001E-3</v>
      </c>
      <c r="F5880" s="31">
        <v>0.99638294999999999</v>
      </c>
      <c r="G5880" s="31">
        <v>88172.304999999993</v>
      </c>
      <c r="H5880" s="31">
        <v>88012.842999999993</v>
      </c>
    </row>
    <row r="5881" spans="1:8" hidden="1">
      <c r="A5881" s="38" t="s">
        <v>9</v>
      </c>
      <c r="B5881" s="31">
        <v>2009</v>
      </c>
      <c r="C5881" s="31">
        <v>39</v>
      </c>
      <c r="D5881" s="31">
        <v>3.8325500000000001E-3</v>
      </c>
      <c r="E5881" s="31">
        <v>3.8252199999999998E-3</v>
      </c>
      <c r="F5881" s="31">
        <v>0.99617478000000004</v>
      </c>
      <c r="G5881" s="31">
        <v>87853.380999999994</v>
      </c>
      <c r="H5881" s="31">
        <v>87685.351999999999</v>
      </c>
    </row>
    <row r="5882" spans="1:8" hidden="1">
      <c r="A5882" s="38" t="s">
        <v>9</v>
      </c>
      <c r="B5882" s="31">
        <v>2009</v>
      </c>
      <c r="C5882" s="31">
        <v>40</v>
      </c>
      <c r="D5882" s="31">
        <v>4.0640499999999996E-3</v>
      </c>
      <c r="E5882" s="31">
        <v>4.05581E-3</v>
      </c>
      <c r="F5882" s="31">
        <v>0.99594419000000001</v>
      </c>
      <c r="G5882" s="31">
        <v>87517.323000000004</v>
      </c>
      <c r="H5882" s="31">
        <v>87339.846000000005</v>
      </c>
    </row>
    <row r="5883" spans="1:8" hidden="1">
      <c r="A5883" s="38" t="s">
        <v>9</v>
      </c>
      <c r="B5883" s="31">
        <v>2009</v>
      </c>
      <c r="C5883" s="31">
        <v>41</v>
      </c>
      <c r="D5883" s="31">
        <v>4.2923900000000001E-3</v>
      </c>
      <c r="E5883" s="31">
        <v>4.2832E-3</v>
      </c>
      <c r="F5883" s="31">
        <v>0.99571679999999996</v>
      </c>
      <c r="G5883" s="31">
        <v>87162.369000000006</v>
      </c>
      <c r="H5883" s="31">
        <v>86975.702000000005</v>
      </c>
    </row>
    <row r="5884" spans="1:8" hidden="1">
      <c r="A5884" s="38" t="s">
        <v>9</v>
      </c>
      <c r="B5884" s="31">
        <v>2009</v>
      </c>
      <c r="C5884" s="31">
        <v>42</v>
      </c>
      <c r="D5884" s="31">
        <v>4.4990899999999999E-3</v>
      </c>
      <c r="E5884" s="31">
        <v>4.4889999999999999E-3</v>
      </c>
      <c r="F5884" s="31">
        <v>0.99551100000000003</v>
      </c>
      <c r="G5884" s="31">
        <v>86789.035000000003</v>
      </c>
      <c r="H5884" s="31">
        <v>86594.236999999994</v>
      </c>
    </row>
    <row r="5885" spans="1:8" hidden="1">
      <c r="A5885" s="38" t="s">
        <v>9</v>
      </c>
      <c r="B5885" s="31">
        <v>2009</v>
      </c>
      <c r="C5885" s="31">
        <v>43</v>
      </c>
      <c r="D5885" s="31">
        <v>4.6715400000000001E-3</v>
      </c>
      <c r="E5885" s="31">
        <v>4.6606499999999997E-3</v>
      </c>
      <c r="F5885" s="31">
        <v>0.99533934999999996</v>
      </c>
      <c r="G5885" s="31">
        <v>86399.438999999998</v>
      </c>
      <c r="H5885" s="31">
        <v>86198.100999999995</v>
      </c>
    </row>
    <row r="5886" spans="1:8" hidden="1">
      <c r="A5886" s="38" t="s">
        <v>9</v>
      </c>
      <c r="B5886" s="31">
        <v>2009</v>
      </c>
      <c r="C5886" s="31">
        <v>44</v>
      </c>
      <c r="D5886" s="31">
        <v>4.8209799999999999E-3</v>
      </c>
      <c r="E5886" s="31">
        <v>4.8093900000000002E-3</v>
      </c>
      <c r="F5886" s="31">
        <v>0.99519060999999998</v>
      </c>
      <c r="G5886" s="31">
        <v>85996.762000000002</v>
      </c>
      <c r="H5886" s="31">
        <v>85789.966</v>
      </c>
    </row>
    <row r="5887" spans="1:8" hidden="1">
      <c r="A5887" s="38" t="s">
        <v>9</v>
      </c>
      <c r="B5887" s="31">
        <v>2009</v>
      </c>
      <c r="C5887" s="31">
        <v>45</v>
      </c>
      <c r="D5887" s="31">
        <v>4.9764500000000003E-3</v>
      </c>
      <c r="E5887" s="31">
        <v>4.9640999999999999E-3</v>
      </c>
      <c r="F5887" s="31">
        <v>0.99503589999999997</v>
      </c>
      <c r="G5887" s="31">
        <v>85583.17</v>
      </c>
      <c r="H5887" s="31">
        <v>85370.748000000007</v>
      </c>
    </row>
    <row r="5888" spans="1:8" hidden="1">
      <c r="A5888" s="38" t="s">
        <v>9</v>
      </c>
      <c r="B5888" s="31">
        <v>2009</v>
      </c>
      <c r="C5888" s="31">
        <v>46</v>
      </c>
      <c r="D5888" s="31">
        <v>5.1739000000000004E-3</v>
      </c>
      <c r="E5888" s="31">
        <v>5.1605499999999999E-3</v>
      </c>
      <c r="F5888" s="31">
        <v>0.99483944999999996</v>
      </c>
      <c r="G5888" s="31">
        <v>85158.326000000001</v>
      </c>
      <c r="H5888" s="31">
        <v>84938.593999999997</v>
      </c>
    </row>
    <row r="5889" spans="1:8" hidden="1">
      <c r="A5889" s="38" t="s">
        <v>9</v>
      </c>
      <c r="B5889" s="31">
        <v>2009</v>
      </c>
      <c r="C5889" s="31">
        <v>47</v>
      </c>
      <c r="D5889" s="31">
        <v>5.4544900000000002E-3</v>
      </c>
      <c r="E5889" s="31">
        <v>5.4396599999999998E-3</v>
      </c>
      <c r="F5889" s="31">
        <v>0.99456034000000004</v>
      </c>
      <c r="G5889" s="31">
        <v>84718.862999999998</v>
      </c>
      <c r="H5889" s="31">
        <v>84488.441999999995</v>
      </c>
    </row>
    <row r="5890" spans="1:8" hidden="1">
      <c r="A5890" s="38" t="s">
        <v>9</v>
      </c>
      <c r="B5890" s="31">
        <v>2009</v>
      </c>
      <c r="C5890" s="31">
        <v>48</v>
      </c>
      <c r="D5890" s="31">
        <v>5.8393000000000004E-3</v>
      </c>
      <c r="E5890" s="31">
        <v>5.8222999999999999E-3</v>
      </c>
      <c r="F5890" s="31">
        <v>0.99417770000000005</v>
      </c>
      <c r="G5890" s="31">
        <v>84258.020999999993</v>
      </c>
      <c r="H5890" s="31">
        <v>84012.732999999993</v>
      </c>
    </row>
    <row r="5891" spans="1:8" hidden="1">
      <c r="A5891" s="38" t="s">
        <v>9</v>
      </c>
      <c r="B5891" s="31">
        <v>2009</v>
      </c>
      <c r="C5891" s="31">
        <v>49</v>
      </c>
      <c r="D5891" s="31">
        <v>6.3334799999999998E-3</v>
      </c>
      <c r="E5891" s="31">
        <v>6.3134799999999998E-3</v>
      </c>
      <c r="F5891" s="31">
        <v>0.99368652000000002</v>
      </c>
      <c r="G5891" s="31">
        <v>83767.445999999996</v>
      </c>
      <c r="H5891" s="31">
        <v>83503.013999999996</v>
      </c>
    </row>
    <row r="5892" spans="1:8" hidden="1">
      <c r="A5892" s="38" t="s">
        <v>9</v>
      </c>
      <c r="B5892" s="31">
        <v>2009</v>
      </c>
      <c r="C5892" s="31">
        <v>50</v>
      </c>
      <c r="D5892" s="31">
        <v>6.9149099999999998E-3</v>
      </c>
      <c r="E5892" s="31">
        <v>6.8910799999999999E-3</v>
      </c>
      <c r="F5892" s="31">
        <v>0.99310891999999995</v>
      </c>
      <c r="G5892" s="31">
        <v>83238.581000000006</v>
      </c>
      <c r="H5892" s="31">
        <v>82951.78</v>
      </c>
    </row>
    <row r="5893" spans="1:8" hidden="1">
      <c r="A5893" s="38" t="s">
        <v>9</v>
      </c>
      <c r="B5893" s="31">
        <v>2009</v>
      </c>
      <c r="C5893" s="31">
        <v>51</v>
      </c>
      <c r="D5893" s="31">
        <v>7.5295500000000003E-3</v>
      </c>
      <c r="E5893" s="31">
        <v>7.5013099999999997E-3</v>
      </c>
      <c r="F5893" s="31">
        <v>0.99249869000000002</v>
      </c>
      <c r="G5893" s="31">
        <v>82664.978000000003</v>
      </c>
      <c r="H5893" s="31">
        <v>82354.929999999993</v>
      </c>
    </row>
    <row r="5894" spans="1:8" hidden="1">
      <c r="A5894" s="38" t="s">
        <v>9</v>
      </c>
      <c r="B5894" s="31">
        <v>2009</v>
      </c>
      <c r="C5894" s="31">
        <v>52</v>
      </c>
      <c r="D5894" s="31">
        <v>8.1234399999999991E-3</v>
      </c>
      <c r="E5894" s="31">
        <v>8.09058E-3</v>
      </c>
      <c r="F5894" s="31">
        <v>0.99190942000000004</v>
      </c>
      <c r="G5894" s="31">
        <v>82044.881999999998</v>
      </c>
      <c r="H5894" s="31">
        <v>81712.986000000004</v>
      </c>
    </row>
    <row r="5895" spans="1:8" hidden="1">
      <c r="A5895" s="38" t="s">
        <v>9</v>
      </c>
      <c r="B5895" s="31">
        <v>2009</v>
      </c>
      <c r="C5895" s="31">
        <v>53</v>
      </c>
      <c r="D5895" s="31">
        <v>8.6463400000000006E-3</v>
      </c>
      <c r="E5895" s="31">
        <v>8.6091199999999996E-3</v>
      </c>
      <c r="F5895" s="31">
        <v>0.99139087999999997</v>
      </c>
      <c r="G5895" s="31">
        <v>81381.091</v>
      </c>
      <c r="H5895" s="31">
        <v>81030.781000000003</v>
      </c>
    </row>
    <row r="5896" spans="1:8" hidden="1">
      <c r="A5896" s="38" t="s">
        <v>9</v>
      </c>
      <c r="B5896" s="31">
        <v>2009</v>
      </c>
      <c r="C5896" s="31">
        <v>54</v>
      </c>
      <c r="D5896" s="31">
        <v>9.0925099999999998E-3</v>
      </c>
      <c r="E5896" s="31">
        <v>9.0513599999999996E-3</v>
      </c>
      <c r="F5896" s="31">
        <v>0.99094864000000005</v>
      </c>
      <c r="G5896" s="31">
        <v>80680.471000000005</v>
      </c>
      <c r="H5896" s="31">
        <v>80315.337</v>
      </c>
    </row>
    <row r="5897" spans="1:8" hidden="1">
      <c r="A5897" s="38" t="s">
        <v>9</v>
      </c>
      <c r="B5897" s="31">
        <v>2009</v>
      </c>
      <c r="C5897" s="31">
        <v>55</v>
      </c>
      <c r="D5897" s="31">
        <v>9.5058599999999997E-3</v>
      </c>
      <c r="E5897" s="31">
        <v>9.4608999999999995E-3</v>
      </c>
      <c r="F5897" s="31">
        <v>0.99053910000000001</v>
      </c>
      <c r="G5897" s="31">
        <v>79950.202999999994</v>
      </c>
      <c r="H5897" s="31">
        <v>79572.002999999997</v>
      </c>
    </row>
    <row r="5898" spans="1:8" hidden="1">
      <c r="A5898" s="38" t="s">
        <v>9</v>
      </c>
      <c r="B5898" s="31">
        <v>2009</v>
      </c>
      <c r="C5898" s="31">
        <v>56</v>
      </c>
      <c r="D5898" s="31">
        <v>9.9551899999999992E-3</v>
      </c>
      <c r="E5898" s="31">
        <v>9.9058800000000006E-3</v>
      </c>
      <c r="F5898" s="31">
        <v>0.99009411999999997</v>
      </c>
      <c r="G5898" s="31">
        <v>79193.803</v>
      </c>
      <c r="H5898" s="31">
        <v>78801.56</v>
      </c>
    </row>
    <row r="5899" spans="1:8" hidden="1">
      <c r="A5899" s="38" t="s">
        <v>9</v>
      </c>
      <c r="B5899" s="31">
        <v>2009</v>
      </c>
      <c r="C5899" s="31">
        <v>57</v>
      </c>
      <c r="D5899" s="31">
        <v>1.052848E-2</v>
      </c>
      <c r="E5899" s="31">
        <v>1.0473339999999999E-2</v>
      </c>
      <c r="F5899" s="31">
        <v>0.98952666</v>
      </c>
      <c r="G5899" s="31">
        <v>78409.317999999999</v>
      </c>
      <c r="H5899" s="31">
        <v>77998.714000000007</v>
      </c>
    </row>
    <row r="5900" spans="1:8" hidden="1">
      <c r="A5900" s="38" t="s">
        <v>9</v>
      </c>
      <c r="B5900" s="31">
        <v>2009</v>
      </c>
      <c r="C5900" s="31">
        <v>58</v>
      </c>
      <c r="D5900" s="31">
        <v>1.129016E-2</v>
      </c>
      <c r="E5900" s="31">
        <v>1.122679E-2</v>
      </c>
      <c r="F5900" s="31">
        <v>0.98877320999999996</v>
      </c>
      <c r="G5900" s="31">
        <v>77588.111000000004</v>
      </c>
      <c r="H5900" s="31">
        <v>77152.577999999994</v>
      </c>
    </row>
    <row r="5901" spans="1:8" hidden="1">
      <c r="A5901" s="38" t="s">
        <v>9</v>
      </c>
      <c r="B5901" s="31">
        <v>2009</v>
      </c>
      <c r="C5901" s="31">
        <v>59</v>
      </c>
      <c r="D5901" s="31">
        <v>1.228404E-2</v>
      </c>
      <c r="E5901" s="31">
        <v>1.2209050000000001E-2</v>
      </c>
      <c r="F5901" s="31">
        <v>0.98779094999999995</v>
      </c>
      <c r="G5901" s="31">
        <v>76717.044999999998</v>
      </c>
      <c r="H5901" s="31">
        <v>76248.724000000002</v>
      </c>
    </row>
    <row r="5902" spans="1:8" hidden="1">
      <c r="A5902" s="38" t="s">
        <v>9</v>
      </c>
      <c r="B5902" s="31">
        <v>2009</v>
      </c>
      <c r="C5902" s="31">
        <v>60</v>
      </c>
      <c r="D5902" s="31">
        <v>1.352446E-2</v>
      </c>
      <c r="E5902" s="31">
        <v>1.343362E-2</v>
      </c>
      <c r="F5902" s="31">
        <v>0.98656637999999997</v>
      </c>
      <c r="G5902" s="31">
        <v>75780.403000000006</v>
      </c>
      <c r="H5902" s="31">
        <v>75271.400999999998</v>
      </c>
    </row>
    <row r="5903" spans="1:8" hidden="1">
      <c r="A5903" s="38" t="s">
        <v>9</v>
      </c>
      <c r="B5903" s="31">
        <v>2009</v>
      </c>
      <c r="C5903" s="31">
        <v>61</v>
      </c>
      <c r="D5903" s="31">
        <v>1.498647E-2</v>
      </c>
      <c r="E5903" s="31">
        <v>1.4875009999999999E-2</v>
      </c>
      <c r="F5903" s="31">
        <v>0.98512498999999998</v>
      </c>
      <c r="G5903" s="31">
        <v>74762.398000000001</v>
      </c>
      <c r="H5903" s="31">
        <v>74206.353000000003</v>
      </c>
    </row>
    <row r="5904" spans="1:8" hidden="1">
      <c r="A5904" s="38" t="s">
        <v>9</v>
      </c>
      <c r="B5904" s="31">
        <v>2009</v>
      </c>
      <c r="C5904" s="31">
        <v>62</v>
      </c>
      <c r="D5904" s="31">
        <v>1.6626579999999998E-2</v>
      </c>
      <c r="E5904" s="31">
        <v>1.6489500000000001E-2</v>
      </c>
      <c r="F5904" s="31">
        <v>0.98351049999999995</v>
      </c>
      <c r="G5904" s="31">
        <v>73650.307000000001</v>
      </c>
      <c r="H5904" s="31">
        <v>73043.078999999998</v>
      </c>
    </row>
    <row r="5905" spans="1:8" hidden="1">
      <c r="A5905" s="38" t="s">
        <v>9</v>
      </c>
      <c r="B5905" s="31">
        <v>2009</v>
      </c>
      <c r="C5905" s="31">
        <v>63</v>
      </c>
      <c r="D5905" s="31">
        <v>1.8384089999999999E-2</v>
      </c>
      <c r="E5905" s="31">
        <v>1.8216639999999999E-2</v>
      </c>
      <c r="F5905" s="31">
        <v>0.98178335999999999</v>
      </c>
      <c r="G5905" s="31">
        <v>72435.850000000006</v>
      </c>
      <c r="H5905" s="31">
        <v>71776.081000000006</v>
      </c>
    </row>
    <row r="5906" spans="1:8" hidden="1">
      <c r="A5906" s="38" t="s">
        <v>9</v>
      </c>
      <c r="B5906" s="31">
        <v>2009</v>
      </c>
      <c r="C5906" s="31">
        <v>64</v>
      </c>
      <c r="D5906" s="31">
        <v>2.0232739999999999E-2</v>
      </c>
      <c r="E5906" s="31">
        <v>2.003011E-2</v>
      </c>
      <c r="F5906" s="31">
        <v>0.97996989000000001</v>
      </c>
      <c r="G5906" s="31">
        <v>71116.312999999995</v>
      </c>
      <c r="H5906" s="31">
        <v>70404.078999999998</v>
      </c>
    </row>
    <row r="5907" spans="1:8" hidden="1">
      <c r="A5907" s="38" t="s">
        <v>9</v>
      </c>
      <c r="B5907" s="31">
        <v>2009</v>
      </c>
      <c r="C5907" s="31">
        <v>65</v>
      </c>
      <c r="D5907" s="31">
        <v>2.218641E-2</v>
      </c>
      <c r="E5907" s="31">
        <v>2.1942989999999999E-2</v>
      </c>
      <c r="F5907" s="31">
        <v>0.97805701</v>
      </c>
      <c r="G5907" s="31">
        <v>69691.845000000001</v>
      </c>
      <c r="H5907" s="31">
        <v>68927.221000000005</v>
      </c>
    </row>
    <row r="5908" spans="1:8" hidden="1">
      <c r="A5908" s="38" t="s">
        <v>9</v>
      </c>
      <c r="B5908" s="31">
        <v>2009</v>
      </c>
      <c r="C5908" s="31">
        <v>66</v>
      </c>
      <c r="D5908" s="31">
        <v>2.4285210000000002E-2</v>
      </c>
      <c r="E5908" s="31">
        <v>2.3993859999999999E-2</v>
      </c>
      <c r="F5908" s="31">
        <v>0.97600613999999997</v>
      </c>
      <c r="G5908" s="31">
        <v>68162.596999999994</v>
      </c>
      <c r="H5908" s="31">
        <v>67344.856</v>
      </c>
    </row>
    <row r="5909" spans="1:8" hidden="1">
      <c r="A5909" s="38" t="s">
        <v>9</v>
      </c>
      <c r="B5909" s="31">
        <v>2009</v>
      </c>
      <c r="C5909" s="31">
        <v>67</v>
      </c>
      <c r="D5909" s="31">
        <v>2.660742E-2</v>
      </c>
      <c r="E5909" s="31">
        <v>2.6258090000000001E-2</v>
      </c>
      <c r="F5909" s="31">
        <v>0.97374190999999999</v>
      </c>
      <c r="G5909" s="31">
        <v>66527.114000000001</v>
      </c>
      <c r="H5909" s="31">
        <v>65653.676000000007</v>
      </c>
    </row>
    <row r="5910" spans="1:8" hidden="1">
      <c r="A5910" s="38" t="s">
        <v>9</v>
      </c>
      <c r="B5910" s="31">
        <v>2009</v>
      </c>
      <c r="C5910" s="31">
        <v>68</v>
      </c>
      <c r="D5910" s="31">
        <v>2.923272E-2</v>
      </c>
      <c r="E5910" s="31">
        <v>2.88116E-2</v>
      </c>
      <c r="F5910" s="31">
        <v>0.97118839999999995</v>
      </c>
      <c r="G5910" s="31">
        <v>64780.239000000001</v>
      </c>
      <c r="H5910" s="31">
        <v>63847.027999999998</v>
      </c>
    </row>
    <row r="5911" spans="1:8" hidden="1">
      <c r="A5911" s="38" t="s">
        <v>9</v>
      </c>
      <c r="B5911" s="31">
        <v>2009</v>
      </c>
      <c r="C5911" s="31">
        <v>69</v>
      </c>
      <c r="D5911" s="31">
        <v>3.2224139999999998E-2</v>
      </c>
      <c r="E5911" s="31">
        <v>3.1713180000000001E-2</v>
      </c>
      <c r="F5911" s="31">
        <v>0.96828681999999999</v>
      </c>
      <c r="G5911" s="31">
        <v>62913.817000000003</v>
      </c>
      <c r="H5911" s="31">
        <v>61916.218000000001</v>
      </c>
    </row>
    <row r="5912" spans="1:8" hidden="1">
      <c r="A5912" s="38" t="s">
        <v>9</v>
      </c>
      <c r="B5912" s="31">
        <v>2009</v>
      </c>
      <c r="C5912" s="31">
        <v>70</v>
      </c>
      <c r="D5912" s="31">
        <v>3.5631099999999999E-2</v>
      </c>
      <c r="E5912" s="31">
        <v>3.5007419999999997E-2</v>
      </c>
      <c r="F5912" s="31">
        <v>0.96499257999999999</v>
      </c>
      <c r="G5912" s="31">
        <v>60918.618999999999</v>
      </c>
      <c r="H5912" s="31">
        <v>59852.317999999999</v>
      </c>
    </row>
    <row r="5913" spans="1:8" hidden="1">
      <c r="A5913" s="38" t="s">
        <v>9</v>
      </c>
      <c r="B5913" s="31">
        <v>2009</v>
      </c>
      <c r="C5913" s="31">
        <v>71</v>
      </c>
      <c r="D5913" s="31">
        <v>3.9455619999999997E-2</v>
      </c>
      <c r="E5913" s="31">
        <v>3.8692299999999999E-2</v>
      </c>
      <c r="F5913" s="31">
        <v>0.96130769999999999</v>
      </c>
      <c r="G5913" s="31">
        <v>58786.016000000003</v>
      </c>
      <c r="H5913" s="31">
        <v>57648.732000000004</v>
      </c>
    </row>
    <row r="5914" spans="1:8" hidden="1">
      <c r="A5914" s="38" t="s">
        <v>9</v>
      </c>
      <c r="B5914" s="31">
        <v>2009</v>
      </c>
      <c r="C5914" s="31">
        <v>72</v>
      </c>
      <c r="D5914" s="31">
        <v>4.3692090000000003E-2</v>
      </c>
      <c r="E5914" s="31">
        <v>4.2757999999999997E-2</v>
      </c>
      <c r="F5914" s="31">
        <v>0.95724200000000004</v>
      </c>
      <c r="G5914" s="31">
        <v>56511.449000000001</v>
      </c>
      <c r="H5914" s="31">
        <v>55303.290999999997</v>
      </c>
    </row>
    <row r="5915" spans="1:8" hidden="1">
      <c r="A5915" s="38" t="s">
        <v>9</v>
      </c>
      <c r="B5915" s="31">
        <v>2009</v>
      </c>
      <c r="C5915" s="31">
        <v>73</v>
      </c>
      <c r="D5915" s="31">
        <v>4.8346760000000003E-2</v>
      </c>
      <c r="E5915" s="31">
        <v>4.720564E-2</v>
      </c>
      <c r="F5915" s="31">
        <v>0.95279435999999995</v>
      </c>
      <c r="G5915" s="31">
        <v>54095.133000000002</v>
      </c>
      <c r="H5915" s="31">
        <v>52818.334999999999</v>
      </c>
    </row>
    <row r="5916" spans="1:8" hidden="1">
      <c r="A5916" s="38" t="s">
        <v>9</v>
      </c>
      <c r="B5916" s="31">
        <v>2009</v>
      </c>
      <c r="C5916" s="31">
        <v>74</v>
      </c>
      <c r="D5916" s="31">
        <v>5.3431399999999997E-2</v>
      </c>
      <c r="E5916" s="31">
        <v>5.2041089999999998E-2</v>
      </c>
      <c r="F5916" s="31">
        <v>0.94795890999999999</v>
      </c>
      <c r="G5916" s="31">
        <v>51541.536999999997</v>
      </c>
      <c r="H5916" s="31">
        <v>50200.398999999998</v>
      </c>
    </row>
    <row r="5917" spans="1:8" hidden="1">
      <c r="A5917" s="38" t="s">
        <v>9</v>
      </c>
      <c r="B5917" s="31">
        <v>2009</v>
      </c>
      <c r="C5917" s="31">
        <v>75</v>
      </c>
      <c r="D5917" s="31">
        <v>5.8999179999999998E-2</v>
      </c>
      <c r="E5917" s="31">
        <v>5.7308600000000001E-2</v>
      </c>
      <c r="F5917" s="31">
        <v>0.94269139999999996</v>
      </c>
      <c r="G5917" s="31">
        <v>48859.26</v>
      </c>
      <c r="H5917" s="31">
        <v>47459.232000000004</v>
      </c>
    </row>
    <row r="5918" spans="1:8" hidden="1">
      <c r="A5918" s="38" t="s">
        <v>9</v>
      </c>
      <c r="B5918" s="31">
        <v>2009</v>
      </c>
      <c r="C5918" s="31">
        <v>76</v>
      </c>
      <c r="D5918" s="31">
        <v>6.5129350000000003E-2</v>
      </c>
      <c r="E5918" s="31">
        <v>6.3075320000000004E-2</v>
      </c>
      <c r="F5918" s="31">
        <v>0.93692467999999995</v>
      </c>
      <c r="G5918" s="31">
        <v>46059.203999999998</v>
      </c>
      <c r="H5918" s="31">
        <v>44606.605000000003</v>
      </c>
    </row>
    <row r="5919" spans="1:8" hidden="1">
      <c r="A5919" s="38" t="s">
        <v>9</v>
      </c>
      <c r="B5919" s="31">
        <v>2009</v>
      </c>
      <c r="C5919" s="31">
        <v>77</v>
      </c>
      <c r="D5919" s="31">
        <v>7.1933449999999996E-2</v>
      </c>
      <c r="E5919" s="31">
        <v>6.9436059999999994E-2</v>
      </c>
      <c r="F5919" s="31">
        <v>0.93056393999999998</v>
      </c>
      <c r="G5919" s="31">
        <v>43154.004999999997</v>
      </c>
      <c r="H5919" s="31">
        <v>41655.783000000003</v>
      </c>
    </row>
    <row r="5920" spans="1:8" hidden="1">
      <c r="A5920" s="38" t="s">
        <v>9</v>
      </c>
      <c r="B5920" s="31">
        <v>2009</v>
      </c>
      <c r="C5920" s="31">
        <v>78</v>
      </c>
      <c r="D5920" s="31">
        <v>7.9527479999999998E-2</v>
      </c>
      <c r="E5920" s="31">
        <v>7.6486100000000001E-2</v>
      </c>
      <c r="F5920" s="31">
        <v>0.9235139</v>
      </c>
      <c r="G5920" s="31">
        <v>40157.561000000002</v>
      </c>
      <c r="H5920" s="31">
        <v>38621.813000000002</v>
      </c>
    </row>
    <row r="5921" spans="1:8" hidden="1">
      <c r="A5921" s="38" t="s">
        <v>9</v>
      </c>
      <c r="B5921" s="31">
        <v>2009</v>
      </c>
      <c r="C5921" s="31">
        <v>79</v>
      </c>
      <c r="D5921" s="31">
        <v>8.8016430000000007E-2</v>
      </c>
      <c r="E5921" s="31">
        <v>8.4306259999999994E-2</v>
      </c>
      <c r="F5921" s="31">
        <v>0.91569374000000003</v>
      </c>
      <c r="G5921" s="31">
        <v>37086.065999999999</v>
      </c>
      <c r="H5921" s="31">
        <v>35522.771999999997</v>
      </c>
    </row>
    <row r="5922" spans="1:8" hidden="1">
      <c r="A5922" s="38" t="s">
        <v>9</v>
      </c>
      <c r="B5922" s="31">
        <v>2009</v>
      </c>
      <c r="C5922" s="31">
        <v>80</v>
      </c>
      <c r="D5922" s="31">
        <v>9.7491289999999994E-2</v>
      </c>
      <c r="E5922" s="31">
        <v>9.2959899999999998E-2</v>
      </c>
      <c r="F5922" s="31">
        <v>0.90704010000000002</v>
      </c>
      <c r="G5922" s="31">
        <v>33959.478000000003</v>
      </c>
      <c r="H5922" s="31">
        <v>32381.043000000001</v>
      </c>
    </row>
    <row r="5923" spans="1:8" hidden="1">
      <c r="A5923" s="38" t="s">
        <v>9</v>
      </c>
      <c r="B5923" s="31">
        <v>2009</v>
      </c>
      <c r="C5923" s="31">
        <v>81</v>
      </c>
      <c r="D5923" s="31">
        <v>0.10796976</v>
      </c>
      <c r="E5923" s="31">
        <v>0.10243956999999999</v>
      </c>
      <c r="F5923" s="31">
        <v>0.89756042999999996</v>
      </c>
      <c r="G5923" s="31">
        <v>30802.608</v>
      </c>
      <c r="H5923" s="31">
        <v>29224.904999999999</v>
      </c>
    </row>
    <row r="5924" spans="1:8" hidden="1">
      <c r="A5924" s="38" t="s">
        <v>9</v>
      </c>
      <c r="B5924" s="31">
        <v>2009</v>
      </c>
      <c r="C5924" s="31">
        <v>82</v>
      </c>
      <c r="D5924" s="31">
        <v>0.11944327</v>
      </c>
      <c r="E5924" s="31">
        <v>0.11271193</v>
      </c>
      <c r="F5924" s="31">
        <v>0.88728806999999998</v>
      </c>
      <c r="G5924" s="31">
        <v>27647.202000000001</v>
      </c>
      <c r="H5924" s="31">
        <v>26089.117999999999</v>
      </c>
    </row>
    <row r="5925" spans="1:8" hidden="1">
      <c r="A5925" s="38" t="s">
        <v>9</v>
      </c>
      <c r="B5925" s="31">
        <v>2009</v>
      </c>
      <c r="C5925" s="31">
        <v>83</v>
      </c>
      <c r="D5925" s="31">
        <v>0.13192081</v>
      </c>
      <c r="E5925" s="31">
        <v>0.1237577</v>
      </c>
      <c r="F5925" s="31">
        <v>0.87624230000000003</v>
      </c>
      <c r="G5925" s="31">
        <v>24531.032999999999</v>
      </c>
      <c r="H5925" s="31">
        <v>23013.080999999998</v>
      </c>
    </row>
    <row r="5926" spans="1:8" hidden="1">
      <c r="A5926" s="38" t="s">
        <v>9</v>
      </c>
      <c r="B5926" s="31">
        <v>2009</v>
      </c>
      <c r="C5926" s="31">
        <v>84</v>
      </c>
      <c r="D5926" s="31">
        <v>0.14534179999999999</v>
      </c>
      <c r="E5926" s="31">
        <v>0.13549523999999999</v>
      </c>
      <c r="F5926" s="31">
        <v>0.86450475999999998</v>
      </c>
      <c r="G5926" s="31">
        <v>21495.129000000001</v>
      </c>
      <c r="H5926" s="31">
        <v>20038.884999999998</v>
      </c>
    </row>
    <row r="5927" spans="1:8" hidden="1">
      <c r="A5927" s="38" t="s">
        <v>9</v>
      </c>
      <c r="B5927" s="31">
        <v>2009</v>
      </c>
      <c r="C5927" s="31">
        <v>85</v>
      </c>
      <c r="D5927" s="31">
        <v>0.15955573000000001</v>
      </c>
      <c r="E5927" s="31">
        <v>0.14776718</v>
      </c>
      <c r="F5927" s="31">
        <v>0.85223282</v>
      </c>
      <c r="G5927" s="31">
        <v>18582.641</v>
      </c>
      <c r="H5927" s="31">
        <v>17209.688999999998</v>
      </c>
    </row>
    <row r="5928" spans="1:8" hidden="1">
      <c r="A5928" s="38" t="s">
        <v>9</v>
      </c>
      <c r="B5928" s="31">
        <v>2009</v>
      </c>
      <c r="C5928" s="31">
        <v>86</v>
      </c>
      <c r="D5928" s="31">
        <v>0.17446797999999999</v>
      </c>
      <c r="E5928" s="31">
        <v>0.16046958</v>
      </c>
      <c r="F5928" s="31">
        <v>0.83953042</v>
      </c>
      <c r="G5928" s="31">
        <v>15836.736999999999</v>
      </c>
      <c r="H5928" s="31">
        <v>14566.079</v>
      </c>
    </row>
    <row r="5929" spans="1:8" hidden="1">
      <c r="A5929" s="38" t="s">
        <v>9</v>
      </c>
      <c r="B5929" s="31">
        <v>2009</v>
      </c>
      <c r="C5929" s="31">
        <v>87</v>
      </c>
      <c r="D5929" s="31">
        <v>0.19004968999999999</v>
      </c>
      <c r="E5929" s="31">
        <v>0.17355741999999999</v>
      </c>
      <c r="F5929" s="31">
        <v>0.82644258000000004</v>
      </c>
      <c r="G5929" s="31">
        <v>13295.422</v>
      </c>
      <c r="H5929" s="31">
        <v>12141.662</v>
      </c>
    </row>
    <row r="5930" spans="1:8" hidden="1">
      <c r="A5930" s="38" t="s">
        <v>9</v>
      </c>
      <c r="B5930" s="31">
        <v>2009</v>
      </c>
      <c r="C5930" s="31">
        <v>88</v>
      </c>
      <c r="D5930" s="31">
        <v>0.20636571000000001</v>
      </c>
      <c r="E5930" s="31">
        <v>0.18706391999999999</v>
      </c>
      <c r="F5930" s="31">
        <v>0.81293607999999995</v>
      </c>
      <c r="G5930" s="31">
        <v>10987.903</v>
      </c>
      <c r="H5930" s="31">
        <v>9960.1830000000009</v>
      </c>
    </row>
    <row r="5931" spans="1:8" hidden="1">
      <c r="A5931" s="38" t="s">
        <v>9</v>
      </c>
      <c r="B5931" s="31">
        <v>2009</v>
      </c>
      <c r="C5931" s="31">
        <v>89</v>
      </c>
      <c r="D5931" s="31">
        <v>0.22380505000000001</v>
      </c>
      <c r="E5931" s="31">
        <v>0.20128118</v>
      </c>
      <c r="F5931" s="31">
        <v>0.79871882000000005</v>
      </c>
      <c r="G5931" s="31">
        <v>8932.4629999999997</v>
      </c>
      <c r="H5931" s="31">
        <v>8033.4939999999997</v>
      </c>
    </row>
    <row r="5932" spans="1:8" hidden="1">
      <c r="A5932" s="38" t="s">
        <v>9</v>
      </c>
      <c r="B5932" s="31">
        <v>2009</v>
      </c>
      <c r="C5932" s="31">
        <v>90</v>
      </c>
      <c r="D5932" s="31">
        <v>0.24288234</v>
      </c>
      <c r="E5932" s="31">
        <v>0.21658053999999999</v>
      </c>
      <c r="F5932" s="31">
        <v>0.78341945999999996</v>
      </c>
      <c r="G5932" s="31">
        <v>7134.5259999999998</v>
      </c>
      <c r="H5932" s="31">
        <v>6361.9260000000004</v>
      </c>
    </row>
    <row r="5933" spans="1:8" hidden="1">
      <c r="A5933" s="38" t="s">
        <v>9</v>
      </c>
      <c r="B5933" s="31">
        <v>2009</v>
      </c>
      <c r="C5933" s="31">
        <v>91</v>
      </c>
      <c r="D5933" s="31">
        <v>0.26418060999999998</v>
      </c>
      <c r="E5933" s="31">
        <v>0.23335648000000001</v>
      </c>
      <c r="F5933" s="31">
        <v>0.76664352000000002</v>
      </c>
      <c r="G5933" s="31">
        <v>5589.3270000000002</v>
      </c>
      <c r="H5933" s="31">
        <v>4937.174</v>
      </c>
    </row>
    <row r="5934" spans="1:8" hidden="1">
      <c r="A5934" s="38" t="s">
        <v>9</v>
      </c>
      <c r="B5934" s="31">
        <v>2009</v>
      </c>
      <c r="C5934" s="31">
        <v>92</v>
      </c>
      <c r="D5934" s="31">
        <v>0.28824747000000001</v>
      </c>
      <c r="E5934" s="31">
        <v>0.25193732000000002</v>
      </c>
      <c r="F5934" s="31">
        <v>0.74806267999999998</v>
      </c>
      <c r="G5934" s="31">
        <v>4285.0209999999997</v>
      </c>
      <c r="H5934" s="31">
        <v>3745.2429999999999</v>
      </c>
    </row>
    <row r="5935" spans="1:8" hidden="1">
      <c r="A5935" s="38" t="s">
        <v>9</v>
      </c>
      <c r="B5935" s="31">
        <v>2009</v>
      </c>
      <c r="C5935" s="31">
        <v>93</v>
      </c>
      <c r="D5935" s="31">
        <v>0.31514798999999999</v>
      </c>
      <c r="E5935" s="31">
        <v>0.27224868000000002</v>
      </c>
      <c r="F5935" s="31">
        <v>0.72775131999999998</v>
      </c>
      <c r="G5935" s="31">
        <v>3205.4639999999999</v>
      </c>
      <c r="H5935" s="31">
        <v>2769.123</v>
      </c>
    </row>
    <row r="5936" spans="1:8" hidden="1">
      <c r="A5936" s="38" t="s">
        <v>9</v>
      </c>
      <c r="B5936" s="31">
        <v>2009</v>
      </c>
      <c r="C5936" s="31">
        <v>94</v>
      </c>
      <c r="D5936" s="31">
        <v>0.34463962999999997</v>
      </c>
      <c r="E5936" s="31">
        <v>0.29398088999999999</v>
      </c>
      <c r="F5936" s="31">
        <v>0.70601910999999995</v>
      </c>
      <c r="G5936" s="31">
        <v>2332.7809999999999</v>
      </c>
      <c r="H5936" s="31">
        <v>1989.884</v>
      </c>
    </row>
    <row r="5937" spans="1:8" hidden="1">
      <c r="A5937" s="38" t="s">
        <v>9</v>
      </c>
      <c r="B5937" s="31">
        <v>2009</v>
      </c>
      <c r="C5937" s="31">
        <v>95</v>
      </c>
      <c r="D5937" s="31">
        <v>0.37572389</v>
      </c>
      <c r="E5937" s="31">
        <v>0.31630266000000001</v>
      </c>
      <c r="F5937" s="31">
        <v>0.68369734000000004</v>
      </c>
      <c r="G5937" s="31">
        <v>1646.9880000000001</v>
      </c>
      <c r="H5937" s="31">
        <v>1386.5150000000001</v>
      </c>
    </row>
    <row r="5938" spans="1:8" hidden="1">
      <c r="A5938" s="38" t="s">
        <v>9</v>
      </c>
      <c r="B5938" s="31">
        <v>2009</v>
      </c>
      <c r="C5938" s="31">
        <v>96</v>
      </c>
      <c r="D5938" s="31">
        <v>0.40713028000000001</v>
      </c>
      <c r="E5938" s="31">
        <v>0.33827024999999999</v>
      </c>
      <c r="F5938" s="31">
        <v>0.66172975000000001</v>
      </c>
      <c r="G5938" s="31">
        <v>1126.0409999999999</v>
      </c>
      <c r="H5938" s="31">
        <v>935.58799999999997</v>
      </c>
    </row>
    <row r="5939" spans="1:8" hidden="1">
      <c r="A5939" s="38" t="s">
        <v>9</v>
      </c>
      <c r="B5939" s="31">
        <v>2009</v>
      </c>
      <c r="C5939" s="31">
        <v>97</v>
      </c>
      <c r="D5939" s="31">
        <v>0.43792572000000002</v>
      </c>
      <c r="E5939" s="31">
        <v>0.35926091999999998</v>
      </c>
      <c r="F5939" s="31">
        <v>0.64073908000000002</v>
      </c>
      <c r="G5939" s="31">
        <v>745.13499999999999</v>
      </c>
      <c r="H5939" s="31">
        <v>611.28599999999994</v>
      </c>
    </row>
    <row r="5940" spans="1:8" hidden="1">
      <c r="A5940" s="38" t="s">
        <v>9</v>
      </c>
      <c r="B5940" s="31">
        <v>2009</v>
      </c>
      <c r="C5940" s="31">
        <v>98</v>
      </c>
      <c r="D5940" s="31">
        <v>0.46727258999999999</v>
      </c>
      <c r="E5940" s="31">
        <v>0.37877662000000001</v>
      </c>
      <c r="F5940" s="31">
        <v>0.62122337999999999</v>
      </c>
      <c r="G5940" s="31">
        <v>477.43700000000001</v>
      </c>
      <c r="H5940" s="31">
        <v>387.01600000000002</v>
      </c>
    </row>
    <row r="5941" spans="1:8" ht="15.6" hidden="1" customHeight="1">
      <c r="A5941" s="38" t="s">
        <v>9</v>
      </c>
      <c r="B5941" s="31">
        <v>2009</v>
      </c>
      <c r="C5941" s="31">
        <v>99</v>
      </c>
      <c r="D5941" s="31">
        <v>0.49534836999999998</v>
      </c>
      <c r="E5941" s="31">
        <v>0.39701741000000002</v>
      </c>
      <c r="F5941" s="31">
        <v>0.60298258999999998</v>
      </c>
      <c r="G5941" s="31">
        <v>296.59500000000003</v>
      </c>
      <c r="H5941" s="31">
        <v>237.71799999999999</v>
      </c>
    </row>
    <row r="5942" spans="1:8" ht="15.6" hidden="1" customHeight="1">
      <c r="A5942" s="38" t="s">
        <v>9</v>
      </c>
      <c r="B5942" s="31">
        <v>2010</v>
      </c>
      <c r="C5942" s="31">
        <v>1</v>
      </c>
      <c r="D5942" s="31">
        <v>2.0403299999999999E-3</v>
      </c>
      <c r="E5942" s="31">
        <v>2.0382500000000001E-3</v>
      </c>
      <c r="F5942" s="31">
        <v>0.99796174999999998</v>
      </c>
      <c r="G5942" s="31">
        <v>96427.239000000001</v>
      </c>
      <c r="H5942" s="31">
        <v>96328.967999999993</v>
      </c>
    </row>
    <row r="5943" spans="1:8" ht="15.6" hidden="1" customHeight="1">
      <c r="A5943" s="38" t="s">
        <v>9</v>
      </c>
      <c r="B5943" s="31">
        <v>2010</v>
      </c>
      <c r="C5943" s="31">
        <v>2</v>
      </c>
      <c r="D5943" s="31">
        <v>2.10662E-3</v>
      </c>
      <c r="E5943" s="31">
        <v>2.1044100000000001E-3</v>
      </c>
      <c r="F5943" s="31">
        <v>0.99789559000000005</v>
      </c>
      <c r="G5943" s="31">
        <v>96230.695999999996</v>
      </c>
      <c r="H5943" s="31">
        <v>96129.441999999995</v>
      </c>
    </row>
    <row r="5944" spans="1:8" ht="15.6" hidden="1" customHeight="1">
      <c r="A5944" s="38" t="s">
        <v>9</v>
      </c>
      <c r="B5944" s="31">
        <v>2010</v>
      </c>
      <c r="C5944" s="31">
        <v>3</v>
      </c>
      <c r="D5944" s="31">
        <v>2.1616500000000002E-3</v>
      </c>
      <c r="E5944" s="31">
        <v>2.1593099999999998E-3</v>
      </c>
      <c r="F5944" s="31">
        <v>0.99784068999999997</v>
      </c>
      <c r="G5944" s="31">
        <v>96028.187000000005</v>
      </c>
      <c r="H5944" s="31">
        <v>95924.51</v>
      </c>
    </row>
    <row r="5945" spans="1:8" ht="15.6" hidden="1" customHeight="1">
      <c r="A5945" s="38" t="s">
        <v>9</v>
      </c>
      <c r="B5945" s="31">
        <v>2010</v>
      </c>
      <c r="C5945" s="31">
        <v>4</v>
      </c>
      <c r="D5945" s="31">
        <v>2.1826900000000002E-3</v>
      </c>
      <c r="E5945" s="31">
        <v>2.18031E-3</v>
      </c>
      <c r="F5945" s="31">
        <v>0.99781969000000004</v>
      </c>
      <c r="G5945" s="31">
        <v>95820.831999999995</v>
      </c>
      <c r="H5945" s="31">
        <v>95716.373000000007</v>
      </c>
    </row>
    <row r="5946" spans="1:8" ht="15.6" hidden="1" customHeight="1">
      <c r="A5946" s="38" t="s">
        <v>9</v>
      </c>
      <c r="B5946" s="31">
        <v>2010</v>
      </c>
      <c r="C5946" s="31">
        <v>5</v>
      </c>
      <c r="D5946" s="31">
        <v>2.1476099999999999E-3</v>
      </c>
      <c r="E5946" s="31">
        <v>2.1453100000000001E-3</v>
      </c>
      <c r="F5946" s="31">
        <v>0.99785469000000004</v>
      </c>
      <c r="G5946" s="31">
        <v>95611.913</v>
      </c>
      <c r="H5946" s="31">
        <v>95509.354999999996</v>
      </c>
    </row>
    <row r="5947" spans="1:8" ht="15.6" hidden="1" customHeight="1">
      <c r="A5947" s="38" t="s">
        <v>9</v>
      </c>
      <c r="B5947" s="31">
        <v>2010</v>
      </c>
      <c r="C5947" s="31">
        <v>6</v>
      </c>
      <c r="D5947" s="31">
        <v>2.0405599999999999E-3</v>
      </c>
      <c r="E5947" s="31">
        <v>2.0384800000000001E-3</v>
      </c>
      <c r="F5947" s="31">
        <v>0.99796152000000005</v>
      </c>
      <c r="G5947" s="31">
        <v>95406.796000000002</v>
      </c>
      <c r="H5947" s="31">
        <v>95309.554000000004</v>
      </c>
    </row>
    <row r="5948" spans="1:8" ht="15.6" hidden="1" customHeight="1">
      <c r="A5948" s="38" t="s">
        <v>9</v>
      </c>
      <c r="B5948" s="31">
        <v>2010</v>
      </c>
      <c r="C5948" s="31">
        <v>7</v>
      </c>
      <c r="D5948" s="31">
        <v>1.86447E-3</v>
      </c>
      <c r="E5948" s="31">
        <v>1.8627299999999999E-3</v>
      </c>
      <c r="F5948" s="31">
        <v>0.99813726999999997</v>
      </c>
      <c r="G5948" s="31">
        <v>95212.312000000005</v>
      </c>
      <c r="H5948" s="31">
        <v>95123.634000000005</v>
      </c>
    </row>
    <row r="5949" spans="1:8" ht="15.6" hidden="1" customHeight="1">
      <c r="A5949" s="38" t="s">
        <v>9</v>
      </c>
      <c r="B5949" s="31">
        <v>2010</v>
      </c>
      <c r="C5949" s="31">
        <v>8</v>
      </c>
      <c r="D5949" s="31">
        <v>1.65306E-3</v>
      </c>
      <c r="E5949" s="31">
        <v>1.6516899999999999E-3</v>
      </c>
      <c r="F5949" s="31">
        <v>0.99834831000000002</v>
      </c>
      <c r="G5949" s="31">
        <v>95034.956000000006</v>
      </c>
      <c r="H5949" s="31">
        <v>94956.471999999994</v>
      </c>
    </row>
    <row r="5950" spans="1:8" ht="15.6" hidden="1" customHeight="1">
      <c r="A5950" s="38" t="s">
        <v>9</v>
      </c>
      <c r="B5950" s="31">
        <v>2010</v>
      </c>
      <c r="C5950" s="31">
        <v>9</v>
      </c>
      <c r="D5950" s="31">
        <v>1.44333E-3</v>
      </c>
      <c r="E5950" s="31">
        <v>1.4422899999999999E-3</v>
      </c>
      <c r="F5950" s="31">
        <v>0.99855771000000004</v>
      </c>
      <c r="G5950" s="31">
        <v>94877.987999999998</v>
      </c>
      <c r="H5950" s="31">
        <v>94809.566999999995</v>
      </c>
    </row>
    <row r="5951" spans="1:8" ht="15.6" hidden="1" customHeight="1">
      <c r="A5951" s="38" t="s">
        <v>9</v>
      </c>
      <c r="B5951" s="31">
        <v>2010</v>
      </c>
      <c r="C5951" s="31">
        <v>10</v>
      </c>
      <c r="D5951" s="31">
        <v>1.27305E-3</v>
      </c>
      <c r="E5951" s="31">
        <v>1.27224E-3</v>
      </c>
      <c r="F5951" s="31">
        <v>0.99872775999999996</v>
      </c>
      <c r="G5951" s="31">
        <v>94741.145999999993</v>
      </c>
      <c r="H5951" s="31">
        <v>94680.88</v>
      </c>
    </row>
    <row r="5952" spans="1:8" ht="15.6" hidden="1" customHeight="1">
      <c r="A5952" s="38" t="s">
        <v>9</v>
      </c>
      <c r="B5952" s="31">
        <v>2010</v>
      </c>
      <c r="C5952" s="31">
        <v>11</v>
      </c>
      <c r="D5952" s="31">
        <v>1.16299E-3</v>
      </c>
      <c r="E5952" s="31">
        <v>1.1623099999999999E-3</v>
      </c>
      <c r="F5952" s="31">
        <v>0.99883769</v>
      </c>
      <c r="G5952" s="31">
        <v>94620.612999999998</v>
      </c>
      <c r="H5952" s="31">
        <v>94565.623999999996</v>
      </c>
    </row>
    <row r="5953" spans="1:8" ht="15.6" hidden="1" customHeight="1">
      <c r="A5953" s="38" t="s">
        <v>9</v>
      </c>
      <c r="B5953" s="31">
        <v>2010</v>
      </c>
      <c r="C5953" s="31">
        <v>12</v>
      </c>
      <c r="D5953" s="31">
        <v>1.11907E-3</v>
      </c>
      <c r="E5953" s="31">
        <v>1.11845E-3</v>
      </c>
      <c r="F5953" s="31">
        <v>0.99888155000000001</v>
      </c>
      <c r="G5953" s="31">
        <v>94510.634000000005</v>
      </c>
      <c r="H5953" s="31">
        <v>94457.782000000007</v>
      </c>
    </row>
    <row r="5954" spans="1:8" ht="15.6" hidden="1" customHeight="1">
      <c r="A5954" s="38" t="s">
        <v>9</v>
      </c>
      <c r="B5954" s="31">
        <v>2010</v>
      </c>
      <c r="C5954" s="31">
        <v>13</v>
      </c>
      <c r="D5954" s="31">
        <v>1.14667E-3</v>
      </c>
      <c r="E5954" s="31">
        <v>1.14601E-3</v>
      </c>
      <c r="F5954" s="31">
        <v>0.99885398999999997</v>
      </c>
      <c r="G5954" s="31">
        <v>94404.93</v>
      </c>
      <c r="H5954" s="31">
        <v>94350.835000000006</v>
      </c>
    </row>
    <row r="5955" spans="1:8" ht="15.6" hidden="1" customHeight="1">
      <c r="A5955" s="38" t="s">
        <v>9</v>
      </c>
      <c r="B5955" s="31">
        <v>2010</v>
      </c>
      <c r="C5955" s="31">
        <v>14</v>
      </c>
      <c r="D5955" s="31">
        <v>1.2427600000000001E-3</v>
      </c>
      <c r="E5955" s="31">
        <v>1.2419900000000001E-3</v>
      </c>
      <c r="F5955" s="31">
        <v>0.99875800999999997</v>
      </c>
      <c r="G5955" s="31">
        <v>94296.74</v>
      </c>
      <c r="H5955" s="31">
        <v>94238.183000000005</v>
      </c>
    </row>
    <row r="5956" spans="1:8" ht="15.6" hidden="1" customHeight="1">
      <c r="A5956" s="38" t="s">
        <v>9</v>
      </c>
      <c r="B5956" s="31">
        <v>2010</v>
      </c>
      <c r="C5956" s="31">
        <v>15</v>
      </c>
      <c r="D5956" s="31">
        <v>1.40493E-3</v>
      </c>
      <c r="E5956" s="31">
        <v>1.40394E-3</v>
      </c>
      <c r="F5956" s="31">
        <v>0.99859606000000001</v>
      </c>
      <c r="G5956" s="31">
        <v>94179.625</v>
      </c>
      <c r="H5956" s="31">
        <v>94113.513999999996</v>
      </c>
    </row>
    <row r="5957" spans="1:8" ht="15.6" hidden="1" customHeight="1">
      <c r="A5957" s="38" t="s">
        <v>9</v>
      </c>
      <c r="B5957" s="31">
        <v>2010</v>
      </c>
      <c r="C5957" s="31">
        <v>16</v>
      </c>
      <c r="D5957" s="31">
        <v>1.6195599999999999E-3</v>
      </c>
      <c r="E5957" s="31">
        <v>1.6182499999999999E-3</v>
      </c>
      <c r="F5957" s="31">
        <v>0.99838174999999996</v>
      </c>
      <c r="G5957" s="31">
        <v>94047.402000000002</v>
      </c>
      <c r="H5957" s="31">
        <v>93971.305999999997</v>
      </c>
    </row>
    <row r="5958" spans="1:8" ht="15.6" hidden="1" customHeight="1">
      <c r="A5958" s="38" t="s">
        <v>9</v>
      </c>
      <c r="B5958" s="31">
        <v>2010</v>
      </c>
      <c r="C5958" s="31">
        <v>17</v>
      </c>
      <c r="D5958" s="31">
        <v>1.8607700000000001E-3</v>
      </c>
      <c r="E5958" s="31">
        <v>1.85904E-3</v>
      </c>
      <c r="F5958" s="31">
        <v>0.99814095999999997</v>
      </c>
      <c r="G5958" s="31">
        <v>93895.210999999996</v>
      </c>
      <c r="H5958" s="31">
        <v>93807.933000000005</v>
      </c>
    </row>
    <row r="5959" spans="1:8" ht="15.6" hidden="1" customHeight="1">
      <c r="A5959" s="38" t="s">
        <v>9</v>
      </c>
      <c r="B5959" s="31">
        <v>2010</v>
      </c>
      <c r="C5959" s="31">
        <v>18</v>
      </c>
      <c r="D5959" s="31">
        <v>2.09925E-3</v>
      </c>
      <c r="E5959" s="31">
        <v>2.09705E-3</v>
      </c>
      <c r="F5959" s="31">
        <v>0.99790294999999996</v>
      </c>
      <c r="G5959" s="31">
        <v>93720.656000000003</v>
      </c>
      <c r="H5959" s="31">
        <v>93622.388000000006</v>
      </c>
    </row>
    <row r="5960" spans="1:8" ht="15.6" hidden="1" customHeight="1">
      <c r="A5960" s="38" t="s">
        <v>9</v>
      </c>
      <c r="B5960" s="31">
        <v>2010</v>
      </c>
      <c r="C5960" s="31">
        <v>19</v>
      </c>
      <c r="D5960" s="31">
        <v>2.3011799999999999E-3</v>
      </c>
      <c r="E5960" s="31">
        <v>2.29853E-3</v>
      </c>
      <c r="F5960" s="31">
        <v>0.99770146999999998</v>
      </c>
      <c r="G5960" s="31">
        <v>93524.119000000006</v>
      </c>
      <c r="H5960" s="31">
        <v>93416.634999999995</v>
      </c>
    </row>
    <row r="5961" spans="1:8" ht="15.6" hidden="1" customHeight="1">
      <c r="A5961" s="38" t="s">
        <v>9</v>
      </c>
      <c r="B5961" s="31">
        <v>2010</v>
      </c>
      <c r="C5961" s="31">
        <v>20</v>
      </c>
      <c r="D5961" s="31">
        <v>2.45306E-3</v>
      </c>
      <c r="E5961" s="31">
        <v>2.4500500000000001E-3</v>
      </c>
      <c r="F5961" s="31">
        <v>0.99754995000000002</v>
      </c>
      <c r="G5961" s="31">
        <v>93309.150999999998</v>
      </c>
      <c r="H5961" s="31">
        <v>93194.845000000001</v>
      </c>
    </row>
    <row r="5962" spans="1:8" ht="15.6" hidden="1" customHeight="1">
      <c r="A5962" s="38" t="s">
        <v>9</v>
      </c>
      <c r="B5962" s="31">
        <v>2010</v>
      </c>
      <c r="C5962" s="31">
        <v>21</v>
      </c>
      <c r="D5962" s="31">
        <v>2.5544700000000001E-3</v>
      </c>
      <c r="E5962" s="31">
        <v>2.5512099999999999E-3</v>
      </c>
      <c r="F5962" s="31">
        <v>0.99744878999999997</v>
      </c>
      <c r="G5962" s="31">
        <v>93080.539000000004</v>
      </c>
      <c r="H5962" s="31">
        <v>92961.804999999993</v>
      </c>
    </row>
    <row r="5963" spans="1:8" ht="15.6" hidden="1" customHeight="1">
      <c r="A5963" s="38" t="s">
        <v>9</v>
      </c>
      <c r="B5963" s="31">
        <v>2010</v>
      </c>
      <c r="C5963" s="31">
        <v>22</v>
      </c>
      <c r="D5963" s="31">
        <v>2.61765E-3</v>
      </c>
      <c r="E5963" s="31">
        <v>2.61422E-3</v>
      </c>
      <c r="F5963" s="31">
        <v>0.99738578</v>
      </c>
      <c r="G5963" s="31">
        <v>92843.07</v>
      </c>
      <c r="H5963" s="31">
        <v>92721.714000000007</v>
      </c>
    </row>
    <row r="5964" spans="1:8" ht="15.6" hidden="1" customHeight="1">
      <c r="A5964" s="38" t="s">
        <v>9</v>
      </c>
      <c r="B5964" s="31">
        <v>2010</v>
      </c>
      <c r="C5964" s="31">
        <v>23</v>
      </c>
      <c r="D5964" s="31">
        <v>2.66001E-3</v>
      </c>
      <c r="E5964" s="31">
        <v>2.6564800000000001E-3</v>
      </c>
      <c r="F5964" s="31">
        <v>0.99734352000000004</v>
      </c>
      <c r="G5964" s="31">
        <v>92600.357999999993</v>
      </c>
      <c r="H5964" s="31">
        <v>92477.361999999994</v>
      </c>
    </row>
    <row r="5965" spans="1:8" ht="15.6" hidden="1" customHeight="1">
      <c r="A5965" s="38" t="s">
        <v>9</v>
      </c>
      <c r="B5965" s="31">
        <v>2010</v>
      </c>
      <c r="C5965" s="31">
        <v>24</v>
      </c>
      <c r="D5965" s="31">
        <v>2.6942200000000002E-3</v>
      </c>
      <c r="E5965" s="31">
        <v>2.6905900000000001E-3</v>
      </c>
      <c r="F5965" s="31">
        <v>0.99730940999999995</v>
      </c>
      <c r="G5965" s="31">
        <v>92354.366999999998</v>
      </c>
      <c r="H5965" s="31">
        <v>92230.123000000007</v>
      </c>
    </row>
    <row r="5966" spans="1:8" ht="15.6" hidden="1" customHeight="1">
      <c r="A5966" s="38" t="s">
        <v>9</v>
      </c>
      <c r="B5966" s="31">
        <v>2010</v>
      </c>
      <c r="C5966" s="31">
        <v>25</v>
      </c>
      <c r="D5966" s="31">
        <v>2.7303599999999998E-3</v>
      </c>
      <c r="E5966" s="31">
        <v>2.7266399999999998E-3</v>
      </c>
      <c r="F5966" s="31">
        <v>0.99727336</v>
      </c>
      <c r="G5966" s="31">
        <v>92105.879000000001</v>
      </c>
      <c r="H5966" s="31">
        <v>91980.308999999994</v>
      </c>
    </row>
    <row r="5967" spans="1:8" ht="15.6" hidden="1" customHeight="1">
      <c r="A5967" s="38" t="s">
        <v>9</v>
      </c>
      <c r="B5967" s="31">
        <v>2010</v>
      </c>
      <c r="C5967" s="31">
        <v>26</v>
      </c>
      <c r="D5967" s="31">
        <v>2.7725100000000002E-3</v>
      </c>
      <c r="E5967" s="31">
        <v>2.76867E-3</v>
      </c>
      <c r="F5967" s="31">
        <v>0.99723132999999997</v>
      </c>
      <c r="G5967" s="31">
        <v>91854.74</v>
      </c>
      <c r="H5967" s="31">
        <v>91727.581999999995</v>
      </c>
    </row>
    <row r="5968" spans="1:8" ht="15.6" hidden="1" customHeight="1">
      <c r="A5968" s="38" t="s">
        <v>9</v>
      </c>
      <c r="B5968" s="31">
        <v>2010</v>
      </c>
      <c r="C5968" s="31">
        <v>27</v>
      </c>
      <c r="D5968" s="31">
        <v>2.8220200000000002E-3</v>
      </c>
      <c r="E5968" s="31">
        <v>2.81804E-3</v>
      </c>
      <c r="F5968" s="31">
        <v>0.99718196000000003</v>
      </c>
      <c r="G5968" s="31">
        <v>91600.423999999999</v>
      </c>
      <c r="H5968" s="31">
        <v>91471.357000000004</v>
      </c>
    </row>
    <row r="5969" spans="1:8" ht="15.6" hidden="1" customHeight="1">
      <c r="A5969" s="38" t="s">
        <v>9</v>
      </c>
      <c r="B5969" s="31">
        <v>2010</v>
      </c>
      <c r="C5969" s="31">
        <v>28</v>
      </c>
      <c r="D5969" s="31">
        <v>2.8769300000000002E-3</v>
      </c>
      <c r="E5969" s="31">
        <v>2.8728E-3</v>
      </c>
      <c r="F5969" s="31">
        <v>0.99712719999999999</v>
      </c>
      <c r="G5969" s="31">
        <v>91342.29</v>
      </c>
      <c r="H5969" s="31">
        <v>91211.085999999996</v>
      </c>
    </row>
    <row r="5970" spans="1:8" ht="15.6" hidden="1" customHeight="1">
      <c r="A5970" s="38" t="s">
        <v>9</v>
      </c>
      <c r="B5970" s="31">
        <v>2010</v>
      </c>
      <c r="C5970" s="31">
        <v>29</v>
      </c>
      <c r="D5970" s="31">
        <v>2.9340899999999999E-3</v>
      </c>
      <c r="E5970" s="31">
        <v>2.9297899999999998E-3</v>
      </c>
      <c r="F5970" s="31">
        <v>0.99707020999999996</v>
      </c>
      <c r="G5970" s="31">
        <v>91079.881999999998</v>
      </c>
      <c r="H5970" s="31">
        <v>90946.459000000003</v>
      </c>
    </row>
    <row r="5971" spans="1:8" ht="15.6" hidden="1" customHeight="1">
      <c r="A5971" s="38" t="s">
        <v>9</v>
      </c>
      <c r="B5971" s="31">
        <v>2010</v>
      </c>
      <c r="C5971" s="31">
        <v>30</v>
      </c>
      <c r="D5971" s="31">
        <v>2.9899599999999998E-3</v>
      </c>
      <c r="E5971" s="31">
        <v>2.9854999999999999E-3</v>
      </c>
      <c r="F5971" s="31">
        <v>0.99701450000000003</v>
      </c>
      <c r="G5971" s="31">
        <v>90813.036999999997</v>
      </c>
      <c r="H5971" s="31">
        <v>90677.475999999995</v>
      </c>
    </row>
    <row r="5972" spans="1:8" ht="15.6" hidden="1" customHeight="1">
      <c r="A5972" s="38" t="s">
        <v>9</v>
      </c>
      <c r="B5972" s="31">
        <v>2010</v>
      </c>
      <c r="C5972" s="31">
        <v>31</v>
      </c>
      <c r="D5972" s="31">
        <v>3.0413599999999999E-3</v>
      </c>
      <c r="E5972" s="31">
        <v>3.03675E-3</v>
      </c>
      <c r="F5972" s="31">
        <v>0.99696324999999997</v>
      </c>
      <c r="G5972" s="31">
        <v>90541.914999999994</v>
      </c>
      <c r="H5972" s="31">
        <v>90404.438999999998</v>
      </c>
    </row>
    <row r="5973" spans="1:8" ht="15.6" hidden="1" customHeight="1">
      <c r="A5973" s="38" t="s">
        <v>9</v>
      </c>
      <c r="B5973" s="31">
        <v>2010</v>
      </c>
      <c r="C5973" s="31">
        <v>32</v>
      </c>
      <c r="D5973" s="31">
        <v>3.0885800000000001E-3</v>
      </c>
      <c r="E5973" s="31">
        <v>3.0838200000000001E-3</v>
      </c>
      <c r="F5973" s="31">
        <v>0.99691618000000004</v>
      </c>
      <c r="G5973" s="31">
        <v>90266.962</v>
      </c>
      <c r="H5973" s="31">
        <v>90127.778999999995</v>
      </c>
    </row>
    <row r="5974" spans="1:8" ht="15.6" hidden="1" customHeight="1">
      <c r="A5974" s="38" t="s">
        <v>9</v>
      </c>
      <c r="B5974" s="31">
        <v>2010</v>
      </c>
      <c r="C5974" s="31">
        <v>33</v>
      </c>
      <c r="D5974" s="31">
        <v>3.1300999999999998E-3</v>
      </c>
      <c r="E5974" s="31">
        <v>3.1252099999999998E-3</v>
      </c>
      <c r="F5974" s="31">
        <v>0.99687479000000001</v>
      </c>
      <c r="G5974" s="31">
        <v>89988.595000000001</v>
      </c>
      <c r="H5974" s="31">
        <v>89847.979000000007</v>
      </c>
    </row>
    <row r="5975" spans="1:8" ht="15.6" hidden="1" customHeight="1">
      <c r="A5975" s="38" t="s">
        <v>9</v>
      </c>
      <c r="B5975" s="31">
        <v>2010</v>
      </c>
      <c r="C5975" s="31">
        <v>34</v>
      </c>
      <c r="D5975" s="31">
        <v>3.1712300000000001E-3</v>
      </c>
      <c r="E5975" s="31">
        <v>3.16621E-3</v>
      </c>
      <c r="F5975" s="31">
        <v>0.99683379000000005</v>
      </c>
      <c r="G5975" s="31">
        <v>89707.361999999994</v>
      </c>
      <c r="H5975" s="31">
        <v>89565.346000000005</v>
      </c>
    </row>
    <row r="5976" spans="1:8" ht="15.6" hidden="1" customHeight="1">
      <c r="A5976" s="38" t="s">
        <v>9</v>
      </c>
      <c r="B5976" s="31">
        <v>2010</v>
      </c>
      <c r="C5976" s="31">
        <v>35</v>
      </c>
      <c r="D5976" s="31">
        <v>3.22828E-3</v>
      </c>
      <c r="E5976" s="31">
        <v>3.2230800000000001E-3</v>
      </c>
      <c r="F5976" s="31">
        <v>0.99677691999999996</v>
      </c>
      <c r="G5976" s="31">
        <v>89423.33</v>
      </c>
      <c r="H5976" s="31">
        <v>89279.221000000005</v>
      </c>
    </row>
    <row r="5977" spans="1:8" ht="15.6" hidden="1" customHeight="1">
      <c r="A5977" s="38" t="s">
        <v>9</v>
      </c>
      <c r="B5977" s="31">
        <v>2010</v>
      </c>
      <c r="C5977" s="31">
        <v>36</v>
      </c>
      <c r="D5977" s="31">
        <v>3.31474E-3</v>
      </c>
      <c r="E5977" s="31">
        <v>3.3092500000000001E-3</v>
      </c>
      <c r="F5977" s="31">
        <v>0.99669074999999996</v>
      </c>
      <c r="G5977" s="31">
        <v>89135.111999999994</v>
      </c>
      <c r="H5977" s="31">
        <v>88987.626999999993</v>
      </c>
    </row>
    <row r="5978" spans="1:8" ht="15.6" hidden="1" customHeight="1">
      <c r="A5978" s="38" t="s">
        <v>9</v>
      </c>
      <c r="B5978" s="31">
        <v>2010</v>
      </c>
      <c r="C5978" s="31">
        <v>37</v>
      </c>
      <c r="D5978" s="31">
        <v>3.4422099999999998E-3</v>
      </c>
      <c r="E5978" s="31">
        <v>3.4363000000000002E-3</v>
      </c>
      <c r="F5978" s="31">
        <v>0.99656370000000005</v>
      </c>
      <c r="G5978" s="31">
        <v>88840.141000000003</v>
      </c>
      <c r="H5978" s="31">
        <v>88687.501000000004</v>
      </c>
    </row>
    <row r="5979" spans="1:8" ht="15.6" hidden="1" customHeight="1">
      <c r="A5979" s="38" t="s">
        <v>9</v>
      </c>
      <c r="B5979" s="31">
        <v>2010</v>
      </c>
      <c r="C5979" s="31">
        <v>38</v>
      </c>
      <c r="D5979" s="31">
        <v>3.6130099999999998E-3</v>
      </c>
      <c r="E5979" s="31">
        <v>3.6064999999999999E-3</v>
      </c>
      <c r="F5979" s="31">
        <v>0.99639350000000004</v>
      </c>
      <c r="G5979" s="31">
        <v>88534.86</v>
      </c>
      <c r="H5979" s="31">
        <v>88375.21</v>
      </c>
    </row>
    <row r="5980" spans="1:8" ht="15.6" hidden="1" customHeight="1">
      <c r="A5980" s="38" t="s">
        <v>9</v>
      </c>
      <c r="B5980" s="31">
        <v>2010</v>
      </c>
      <c r="C5980" s="31">
        <v>39</v>
      </c>
      <c r="D5980" s="31">
        <v>3.8221499999999999E-3</v>
      </c>
      <c r="E5980" s="31">
        <v>3.8148600000000002E-3</v>
      </c>
      <c r="F5980" s="31">
        <v>0.99618514000000002</v>
      </c>
      <c r="G5980" s="31">
        <v>88215.558999999994</v>
      </c>
      <c r="H5980" s="31">
        <v>88047.293999999994</v>
      </c>
    </row>
    <row r="5981" spans="1:8" ht="15.6" hidden="1" customHeight="1">
      <c r="A5981" s="38" t="s">
        <v>9</v>
      </c>
      <c r="B5981" s="31">
        <v>2010</v>
      </c>
      <c r="C5981" s="31">
        <v>40</v>
      </c>
      <c r="D5981" s="31">
        <v>4.0539800000000004E-3</v>
      </c>
      <c r="E5981" s="31">
        <v>4.0457799999999997E-3</v>
      </c>
      <c r="F5981" s="31">
        <v>0.99595422</v>
      </c>
      <c r="G5981" s="31">
        <v>87879.028999999995</v>
      </c>
      <c r="H5981" s="31">
        <v>87701.259000000005</v>
      </c>
    </row>
    <row r="5982" spans="1:8" ht="15.6" hidden="1" customHeight="1">
      <c r="A5982" s="38" t="s">
        <v>9</v>
      </c>
      <c r="B5982" s="31">
        <v>2010</v>
      </c>
      <c r="C5982" s="31">
        <v>41</v>
      </c>
      <c r="D5982" s="31">
        <v>4.2830999999999998E-3</v>
      </c>
      <c r="E5982" s="31">
        <v>4.2739500000000003E-3</v>
      </c>
      <c r="F5982" s="31">
        <v>0.99572605000000003</v>
      </c>
      <c r="G5982" s="31">
        <v>87523.49</v>
      </c>
      <c r="H5982" s="31">
        <v>87336.453999999998</v>
      </c>
    </row>
    <row r="5983" spans="1:8" ht="15.6" hidden="1" customHeight="1">
      <c r="A5983" s="38" t="s">
        <v>9</v>
      </c>
      <c r="B5983" s="31">
        <v>2010</v>
      </c>
      <c r="C5983" s="31">
        <v>42</v>
      </c>
      <c r="D5983" s="31">
        <v>4.4900199999999999E-3</v>
      </c>
      <c r="E5983" s="31">
        <v>4.4799599999999998E-3</v>
      </c>
      <c r="F5983" s="31">
        <v>0.99552004000000005</v>
      </c>
      <c r="G5983" s="31">
        <v>87149.418999999994</v>
      </c>
      <c r="H5983" s="31">
        <v>86954.206000000006</v>
      </c>
    </row>
    <row r="5984" spans="1:8" ht="15.6" hidden="1" customHeight="1">
      <c r="A5984" s="38" t="s">
        <v>9</v>
      </c>
      <c r="B5984" s="31">
        <v>2010</v>
      </c>
      <c r="C5984" s="31">
        <v>43</v>
      </c>
      <c r="D5984" s="31">
        <v>4.6626699999999998E-3</v>
      </c>
      <c r="E5984" s="31">
        <v>4.6518200000000001E-3</v>
      </c>
      <c r="F5984" s="31">
        <v>0.99534818000000003</v>
      </c>
      <c r="G5984" s="31">
        <v>86758.993000000002</v>
      </c>
      <c r="H5984" s="31">
        <v>86557.198999999993</v>
      </c>
    </row>
    <row r="5985" spans="1:8" ht="15.6" hidden="1" customHeight="1">
      <c r="A5985" s="38" t="s">
        <v>9</v>
      </c>
      <c r="B5985" s="31">
        <v>2010</v>
      </c>
      <c r="C5985" s="31">
        <v>44</v>
      </c>
      <c r="D5985" s="31">
        <v>4.81249E-3</v>
      </c>
      <c r="E5985" s="31">
        <v>4.8009400000000001E-3</v>
      </c>
      <c r="F5985" s="31">
        <v>0.99519906000000002</v>
      </c>
      <c r="G5985" s="31">
        <v>86355.404999999999</v>
      </c>
      <c r="H5985" s="31">
        <v>86148.111999999994</v>
      </c>
    </row>
    <row r="5986" spans="1:8" ht="15.6" hidden="1" customHeight="1">
      <c r="A5986" s="38" t="s">
        <v>9</v>
      </c>
      <c r="B5986" s="31">
        <v>2010</v>
      </c>
      <c r="C5986" s="31">
        <v>45</v>
      </c>
      <c r="D5986" s="31">
        <v>4.9682900000000002E-3</v>
      </c>
      <c r="E5986" s="31">
        <v>4.9559799999999996E-3</v>
      </c>
      <c r="F5986" s="31">
        <v>0.99504402000000003</v>
      </c>
      <c r="G5986" s="31">
        <v>85940.819000000003</v>
      </c>
      <c r="H5986" s="31">
        <v>85727.857999999993</v>
      </c>
    </row>
    <row r="5987" spans="1:8" ht="15.6" hidden="1" customHeight="1">
      <c r="A5987" s="38" t="s">
        <v>9</v>
      </c>
      <c r="B5987" s="31">
        <v>2010</v>
      </c>
      <c r="C5987" s="31">
        <v>46</v>
      </c>
      <c r="D5987" s="31">
        <v>5.1665599999999997E-3</v>
      </c>
      <c r="E5987" s="31">
        <v>5.1532499999999998E-3</v>
      </c>
      <c r="F5987" s="31">
        <v>0.99484675</v>
      </c>
      <c r="G5987" s="31">
        <v>85514.896999999997</v>
      </c>
      <c r="H5987" s="31">
        <v>85294.558000000005</v>
      </c>
    </row>
    <row r="5988" spans="1:8" ht="15.6" hidden="1" customHeight="1">
      <c r="A5988" s="38" t="s">
        <v>9</v>
      </c>
      <c r="B5988" s="31">
        <v>2010</v>
      </c>
      <c r="C5988" s="31">
        <v>47</v>
      </c>
      <c r="D5988" s="31">
        <v>5.4490700000000003E-3</v>
      </c>
      <c r="E5988" s="31">
        <v>5.4342599999999998E-3</v>
      </c>
      <c r="F5988" s="31">
        <v>0.99456573999999998</v>
      </c>
      <c r="G5988" s="31">
        <v>85074.217999999993</v>
      </c>
      <c r="H5988" s="31">
        <v>84843.06</v>
      </c>
    </row>
    <row r="5989" spans="1:8" ht="15.6" hidden="1" customHeight="1">
      <c r="A5989" s="38" t="s">
        <v>9</v>
      </c>
      <c r="B5989" s="31">
        <v>2010</v>
      </c>
      <c r="C5989" s="31">
        <v>48</v>
      </c>
      <c r="D5989" s="31">
        <v>5.8371400000000002E-3</v>
      </c>
      <c r="E5989" s="31">
        <v>5.8201599999999996E-3</v>
      </c>
      <c r="F5989" s="31">
        <v>0.99417984000000004</v>
      </c>
      <c r="G5989" s="31">
        <v>84611.903000000006</v>
      </c>
      <c r="H5989" s="31">
        <v>84365.675000000003</v>
      </c>
    </row>
    <row r="5990" spans="1:8" ht="15.6" hidden="1" customHeight="1">
      <c r="A5990" s="38" t="s">
        <v>9</v>
      </c>
      <c r="B5990" s="31">
        <v>2010</v>
      </c>
      <c r="C5990" s="31">
        <v>49</v>
      </c>
      <c r="D5990" s="31">
        <v>6.3360300000000003E-3</v>
      </c>
      <c r="E5990" s="31">
        <v>6.3160200000000003E-3</v>
      </c>
      <c r="F5990" s="31">
        <v>0.99368398000000002</v>
      </c>
      <c r="G5990" s="31">
        <v>84119.448000000004</v>
      </c>
      <c r="H5990" s="31">
        <v>83853.797999999995</v>
      </c>
    </row>
    <row r="5991" spans="1:8" ht="15.6" hidden="1" customHeight="1">
      <c r="A5991" s="38" t="s">
        <v>9</v>
      </c>
      <c r="B5991" s="31">
        <v>2010</v>
      </c>
      <c r="C5991" s="31">
        <v>50</v>
      </c>
      <c r="D5991" s="31">
        <v>6.9222800000000003E-3</v>
      </c>
      <c r="E5991" s="31">
        <v>6.8984099999999998E-3</v>
      </c>
      <c r="F5991" s="31">
        <v>0.99310158999999998</v>
      </c>
      <c r="G5991" s="31">
        <v>83588.148000000001</v>
      </c>
      <c r="H5991" s="31">
        <v>83299.835000000006</v>
      </c>
    </row>
    <row r="5992" spans="1:8" ht="15.6" hidden="1" customHeight="1">
      <c r="A5992" s="38" t="s">
        <v>9</v>
      </c>
      <c r="B5992" s="31">
        <v>2010</v>
      </c>
      <c r="C5992" s="31">
        <v>51</v>
      </c>
      <c r="D5992" s="31">
        <v>7.5411300000000001E-3</v>
      </c>
      <c r="E5992" s="31">
        <v>7.5128E-3</v>
      </c>
      <c r="F5992" s="31">
        <v>0.99248720000000001</v>
      </c>
      <c r="G5992" s="31">
        <v>83011.523000000001</v>
      </c>
      <c r="H5992" s="31">
        <v>82699.698000000004</v>
      </c>
    </row>
    <row r="5993" spans="1:8" ht="15.6" hidden="1" customHeight="1">
      <c r="A5993" s="38" t="s">
        <v>9</v>
      </c>
      <c r="B5993" s="31">
        <v>2010</v>
      </c>
      <c r="C5993" s="31">
        <v>52</v>
      </c>
      <c r="D5993" s="31">
        <v>8.1384000000000005E-3</v>
      </c>
      <c r="E5993" s="31">
        <v>8.1054100000000004E-3</v>
      </c>
      <c r="F5993" s="31">
        <v>0.99189459000000002</v>
      </c>
      <c r="G5993" s="31">
        <v>82387.873000000007</v>
      </c>
      <c r="H5993" s="31">
        <v>82053.98</v>
      </c>
    </row>
    <row r="5994" spans="1:8" ht="15.6" hidden="1" customHeight="1">
      <c r="A5994" s="38" t="s">
        <v>9</v>
      </c>
      <c r="B5994" s="31">
        <v>2010</v>
      </c>
      <c r="C5994" s="31">
        <v>53</v>
      </c>
      <c r="D5994" s="31">
        <v>8.6646899999999992E-3</v>
      </c>
      <c r="E5994" s="31">
        <v>8.6273200000000008E-3</v>
      </c>
      <c r="F5994" s="31">
        <v>0.99137268000000001</v>
      </c>
      <c r="G5994" s="31">
        <v>81720.085999999996</v>
      </c>
      <c r="H5994" s="31">
        <v>81367.573000000004</v>
      </c>
    </row>
    <row r="5995" spans="1:8" ht="15.6" hidden="1" customHeight="1">
      <c r="A5995" s="38" t="s">
        <v>9</v>
      </c>
      <c r="B5995" s="31">
        <v>2010</v>
      </c>
      <c r="C5995" s="31">
        <v>54</v>
      </c>
      <c r="D5995" s="31">
        <v>9.1131300000000005E-3</v>
      </c>
      <c r="E5995" s="31">
        <v>9.0717899999999997E-3</v>
      </c>
      <c r="F5995" s="31">
        <v>0.99092820999999998</v>
      </c>
      <c r="G5995" s="31">
        <v>81015.06</v>
      </c>
      <c r="H5995" s="31">
        <v>80647.585000000006</v>
      </c>
    </row>
    <row r="5996" spans="1:8" ht="15.6" hidden="1" customHeight="1">
      <c r="A5996" s="38" t="s">
        <v>9</v>
      </c>
      <c r="B5996" s="31">
        <v>2010</v>
      </c>
      <c r="C5996" s="31">
        <v>55</v>
      </c>
      <c r="D5996" s="31">
        <v>9.5252099999999992E-3</v>
      </c>
      <c r="E5996" s="31">
        <v>9.4800600000000002E-3</v>
      </c>
      <c r="F5996" s="31">
        <v>0.99051993999999999</v>
      </c>
      <c r="G5996" s="31">
        <v>80280.108999999997</v>
      </c>
      <c r="H5996" s="31">
        <v>79899.578999999998</v>
      </c>
    </row>
    <row r="5997" spans="1:8" ht="15.6" hidden="1" customHeight="1">
      <c r="A5997" s="38" t="s">
        <v>9</v>
      </c>
      <c r="B5997" s="31">
        <v>2010</v>
      </c>
      <c r="C5997" s="31">
        <v>56</v>
      </c>
      <c r="D5997" s="31">
        <v>9.9695600000000006E-3</v>
      </c>
      <c r="E5997" s="31">
        <v>9.9201099999999993E-3</v>
      </c>
      <c r="F5997" s="31">
        <v>0.99007988999999996</v>
      </c>
      <c r="G5997" s="31">
        <v>79519.048999999999</v>
      </c>
      <c r="H5997" s="31">
        <v>79124.63</v>
      </c>
    </row>
    <row r="5998" spans="1:8" ht="15.6" hidden="1" customHeight="1">
      <c r="A5998" s="38" t="s">
        <v>9</v>
      </c>
      <c r="B5998" s="31">
        <v>2010</v>
      </c>
      <c r="C5998" s="31">
        <v>57</v>
      </c>
      <c r="D5998" s="31">
        <v>1.0537639999999999E-2</v>
      </c>
      <c r="E5998" s="31">
        <v>1.0482409999999999E-2</v>
      </c>
      <c r="F5998" s="31">
        <v>0.98951758999999995</v>
      </c>
      <c r="G5998" s="31">
        <v>78730.210999999996</v>
      </c>
      <c r="H5998" s="31">
        <v>78317.570000000007</v>
      </c>
    </row>
    <row r="5999" spans="1:8" ht="15.6" hidden="1" customHeight="1">
      <c r="A5999" s="38" t="s">
        <v>9</v>
      </c>
      <c r="B5999" s="31">
        <v>2010</v>
      </c>
      <c r="C5999" s="31">
        <v>58</v>
      </c>
      <c r="D5999" s="31">
        <v>1.129609E-2</v>
      </c>
      <c r="E5999" s="31">
        <v>1.123265E-2</v>
      </c>
      <c r="F5999" s="31">
        <v>0.98876735000000004</v>
      </c>
      <c r="G5999" s="31">
        <v>77904.929000000004</v>
      </c>
      <c r="H5999" s="31">
        <v>77467.388999999996</v>
      </c>
    </row>
    <row r="6000" spans="1:8" ht="15.6" hidden="1" customHeight="1">
      <c r="A6000" s="38" t="s">
        <v>9</v>
      </c>
      <c r="B6000" s="31">
        <v>2010</v>
      </c>
      <c r="C6000" s="31">
        <v>59</v>
      </c>
      <c r="D6000" s="31">
        <v>1.22869E-2</v>
      </c>
      <c r="E6000" s="31">
        <v>1.221188E-2</v>
      </c>
      <c r="F6000" s="31">
        <v>0.98778812000000005</v>
      </c>
      <c r="G6000" s="31">
        <v>77029.850000000006</v>
      </c>
      <c r="H6000" s="31">
        <v>76559.509999999995</v>
      </c>
    </row>
    <row r="6001" spans="1:8" ht="15.6" hidden="1" customHeight="1">
      <c r="A6001" s="38" t="s">
        <v>9</v>
      </c>
      <c r="B6001" s="31">
        <v>2010</v>
      </c>
      <c r="C6001" s="31">
        <v>60</v>
      </c>
      <c r="D6001" s="31">
        <v>1.352385E-2</v>
      </c>
      <c r="E6001" s="31">
        <v>1.343302E-2</v>
      </c>
      <c r="F6001" s="31">
        <v>0.98656697999999998</v>
      </c>
      <c r="G6001" s="31">
        <v>76089.171000000002</v>
      </c>
      <c r="H6001" s="31">
        <v>75578.116999999998</v>
      </c>
    </row>
    <row r="6002" spans="1:8" ht="15.6" hidden="1" customHeight="1">
      <c r="A6002" s="38" t="s">
        <v>9</v>
      </c>
      <c r="B6002" s="31">
        <v>2010</v>
      </c>
      <c r="C6002" s="31">
        <v>61</v>
      </c>
      <c r="D6002" s="31">
        <v>1.4976420000000001E-2</v>
      </c>
      <c r="E6002" s="31">
        <v>1.4865110000000001E-2</v>
      </c>
      <c r="F6002" s="31">
        <v>0.98513488999999999</v>
      </c>
      <c r="G6002" s="31">
        <v>75067.062999999995</v>
      </c>
      <c r="H6002" s="31">
        <v>74509.123000000007</v>
      </c>
    </row>
    <row r="6003" spans="1:8" ht="15.6" hidden="1" customHeight="1">
      <c r="A6003" s="38" t="s">
        <v>9</v>
      </c>
      <c r="B6003" s="31">
        <v>2010</v>
      </c>
      <c r="C6003" s="31">
        <v>62</v>
      </c>
      <c r="D6003" s="31">
        <v>1.6610010000000001E-2</v>
      </c>
      <c r="E6003" s="31">
        <v>1.64732E-2</v>
      </c>
      <c r="F6003" s="31">
        <v>0.98352680000000003</v>
      </c>
      <c r="G6003" s="31">
        <v>73951.183000000005</v>
      </c>
      <c r="H6003" s="31">
        <v>73342.077000000005</v>
      </c>
    </row>
    <row r="6004" spans="1:8" ht="15.6" hidden="1" customHeight="1">
      <c r="A6004" s="38" t="s">
        <v>9</v>
      </c>
      <c r="B6004" s="31">
        <v>2010</v>
      </c>
      <c r="C6004" s="31">
        <v>63</v>
      </c>
      <c r="D6004" s="31">
        <v>1.8371450000000001E-2</v>
      </c>
      <c r="E6004" s="31">
        <v>1.8204229999999998E-2</v>
      </c>
      <c r="F6004" s="31">
        <v>0.98179576999999996</v>
      </c>
      <c r="G6004" s="31">
        <v>72732.971000000005</v>
      </c>
      <c r="H6004" s="31">
        <v>72070.947</v>
      </c>
    </row>
    <row r="6005" spans="1:8" ht="15.6" hidden="1" customHeight="1">
      <c r="A6005" s="38" t="s">
        <v>9</v>
      </c>
      <c r="B6005" s="31">
        <v>2010</v>
      </c>
      <c r="C6005" s="31">
        <v>64</v>
      </c>
      <c r="D6005" s="31">
        <v>2.022057E-2</v>
      </c>
      <c r="E6005" s="31">
        <v>2.001818E-2</v>
      </c>
      <c r="F6005" s="31">
        <v>0.97998182</v>
      </c>
      <c r="G6005" s="31">
        <v>71408.922999999995</v>
      </c>
      <c r="H6005" s="31">
        <v>70694.184999999998</v>
      </c>
    </row>
    <row r="6006" spans="1:8" ht="15.6" hidden="1" customHeight="1">
      <c r="A6006" s="38" t="s">
        <v>9</v>
      </c>
      <c r="B6006" s="31">
        <v>2010</v>
      </c>
      <c r="C6006" s="31">
        <v>65</v>
      </c>
      <c r="D6006" s="31">
        <v>2.21751E-2</v>
      </c>
      <c r="E6006" s="31">
        <v>2.1931929999999999E-2</v>
      </c>
      <c r="F6006" s="31">
        <v>0.97806806999999996</v>
      </c>
      <c r="G6006" s="31">
        <v>69979.445999999996</v>
      </c>
      <c r="H6006" s="31">
        <v>69212.054000000004</v>
      </c>
    </row>
    <row r="6007" spans="1:8" ht="15.6" hidden="1" customHeight="1">
      <c r="A6007" s="38" t="s">
        <v>9</v>
      </c>
      <c r="B6007" s="31">
        <v>2010</v>
      </c>
      <c r="C6007" s="31">
        <v>66</v>
      </c>
      <c r="D6007" s="31">
        <v>2.4275970000000001E-2</v>
      </c>
      <c r="E6007" s="31">
        <v>2.398484E-2</v>
      </c>
      <c r="F6007" s="31">
        <v>0.97601515999999999</v>
      </c>
      <c r="G6007" s="31">
        <v>68444.661999999997</v>
      </c>
      <c r="H6007" s="31">
        <v>67623.845000000001</v>
      </c>
    </row>
    <row r="6008" spans="1:8" ht="15.6" hidden="1" customHeight="1">
      <c r="A6008" s="38" t="s">
        <v>9</v>
      </c>
      <c r="B6008" s="31">
        <v>2010</v>
      </c>
      <c r="C6008" s="31">
        <v>67</v>
      </c>
      <c r="D6008" s="31">
        <v>2.660032E-2</v>
      </c>
      <c r="E6008" s="31">
        <v>2.6251170000000001E-2</v>
      </c>
      <c r="F6008" s="31">
        <v>0.97374883000000001</v>
      </c>
      <c r="G6008" s="31">
        <v>66803.028000000006</v>
      </c>
      <c r="H6008" s="31">
        <v>65926.198999999993</v>
      </c>
    </row>
    <row r="6009" spans="1:8" ht="15.6" hidden="1" customHeight="1">
      <c r="A6009" s="38" t="s">
        <v>9</v>
      </c>
      <c r="B6009" s="31">
        <v>2010</v>
      </c>
      <c r="C6009" s="31">
        <v>68</v>
      </c>
      <c r="D6009" s="31">
        <v>2.922574E-2</v>
      </c>
      <c r="E6009" s="31">
        <v>2.8804819999999998E-2</v>
      </c>
      <c r="F6009" s="31">
        <v>0.97119518000000005</v>
      </c>
      <c r="G6009" s="31">
        <v>65049.37</v>
      </c>
      <c r="H6009" s="31">
        <v>64112.502999999997</v>
      </c>
    </row>
    <row r="6010" spans="1:8" ht="15.6" hidden="1" customHeight="1">
      <c r="A6010" s="38" t="s">
        <v>9</v>
      </c>
      <c r="B6010" s="31">
        <v>2010</v>
      </c>
      <c r="C6010" s="31">
        <v>69</v>
      </c>
      <c r="D6010" s="31">
        <v>3.2215720000000003E-2</v>
      </c>
      <c r="E6010" s="31">
        <v>3.170502E-2</v>
      </c>
      <c r="F6010" s="31">
        <v>0.96829498000000003</v>
      </c>
      <c r="G6010" s="31">
        <v>63175.635000000002</v>
      </c>
      <c r="H6010" s="31">
        <v>62174.142</v>
      </c>
    </row>
    <row r="6011" spans="1:8" ht="15.6" hidden="1" customHeight="1">
      <c r="A6011" s="38" t="s">
        <v>9</v>
      </c>
      <c r="B6011" s="31">
        <v>2010</v>
      </c>
      <c r="C6011" s="31">
        <v>70</v>
      </c>
      <c r="D6011" s="31">
        <v>3.5615540000000001E-2</v>
      </c>
      <c r="E6011" s="31">
        <v>3.49924E-2</v>
      </c>
      <c r="F6011" s="31">
        <v>0.96500759999999997</v>
      </c>
      <c r="G6011" s="31">
        <v>61172.65</v>
      </c>
      <c r="H6011" s="31">
        <v>60102.360999999997</v>
      </c>
    </row>
    <row r="6012" spans="1:8" ht="15.6" hidden="1" customHeight="1">
      <c r="A6012" s="38" t="s">
        <v>9</v>
      </c>
      <c r="B6012" s="31">
        <v>2010</v>
      </c>
      <c r="C6012" s="31">
        <v>71</v>
      </c>
      <c r="D6012" s="31">
        <v>3.9437560000000003E-2</v>
      </c>
      <c r="E6012" s="31">
        <v>3.8674939999999998E-2</v>
      </c>
      <c r="F6012" s="31">
        <v>0.96132505999999995</v>
      </c>
      <c r="G6012" s="31">
        <v>59032.072</v>
      </c>
      <c r="H6012" s="31">
        <v>57890.540999999997</v>
      </c>
    </row>
    <row r="6013" spans="1:8" ht="15.6" hidden="1" customHeight="1">
      <c r="A6013" s="38" t="s">
        <v>9</v>
      </c>
      <c r="B6013" s="31">
        <v>2010</v>
      </c>
      <c r="C6013" s="31">
        <v>72</v>
      </c>
      <c r="D6013" s="31">
        <v>4.3677290000000001E-2</v>
      </c>
      <c r="E6013" s="31">
        <v>4.2743820000000002E-2</v>
      </c>
      <c r="F6013" s="31">
        <v>0.95725618000000001</v>
      </c>
      <c r="G6013" s="31">
        <v>56749.01</v>
      </c>
      <c r="H6013" s="31">
        <v>55536.175000000003</v>
      </c>
    </row>
    <row r="6014" spans="1:8" ht="15.6" hidden="1" customHeight="1">
      <c r="A6014" s="38" t="s">
        <v>9</v>
      </c>
      <c r="B6014" s="31">
        <v>2010</v>
      </c>
      <c r="C6014" s="31">
        <v>73</v>
      </c>
      <c r="D6014" s="31">
        <v>4.8329560000000001E-2</v>
      </c>
      <c r="E6014" s="31">
        <v>4.718924E-2</v>
      </c>
      <c r="F6014" s="31">
        <v>0.95281075999999998</v>
      </c>
      <c r="G6014" s="31">
        <v>54323.341</v>
      </c>
      <c r="H6014" s="31">
        <v>53041.601999999999</v>
      </c>
    </row>
    <row r="6015" spans="1:8" ht="15.6" hidden="1" customHeight="1">
      <c r="A6015" s="38" t="s">
        <v>9</v>
      </c>
      <c r="B6015" s="31">
        <v>2010</v>
      </c>
      <c r="C6015" s="31">
        <v>74</v>
      </c>
      <c r="D6015" s="31">
        <v>5.3417199999999998E-2</v>
      </c>
      <c r="E6015" s="31">
        <v>5.2027610000000002E-2</v>
      </c>
      <c r="F6015" s="31">
        <v>0.94797239</v>
      </c>
      <c r="G6015" s="31">
        <v>51759.862999999998</v>
      </c>
      <c r="H6015" s="31">
        <v>50413.392</v>
      </c>
    </row>
    <row r="6016" spans="1:8" ht="15.6" hidden="1" customHeight="1">
      <c r="A6016" s="38" t="s">
        <v>9</v>
      </c>
      <c r="B6016" s="31">
        <v>2010</v>
      </c>
      <c r="C6016" s="31">
        <v>75</v>
      </c>
      <c r="D6016" s="31">
        <v>5.8992129999999997E-2</v>
      </c>
      <c r="E6016" s="31">
        <v>5.7301949999999997E-2</v>
      </c>
      <c r="F6016" s="31">
        <v>0.94269804999999995</v>
      </c>
      <c r="G6016" s="31">
        <v>49066.921000000002</v>
      </c>
      <c r="H6016" s="31">
        <v>47661.106</v>
      </c>
    </row>
    <row r="6017" spans="1:8" ht="15.6" hidden="1" customHeight="1">
      <c r="A6017" s="38" t="s">
        <v>9</v>
      </c>
      <c r="B6017" s="31">
        <v>2010</v>
      </c>
      <c r="C6017" s="31">
        <v>76</v>
      </c>
      <c r="D6017" s="31">
        <v>6.5130090000000002E-2</v>
      </c>
      <c r="E6017" s="31">
        <v>6.3076019999999997E-2</v>
      </c>
      <c r="F6017" s="31">
        <v>0.93692397999999999</v>
      </c>
      <c r="G6017" s="31">
        <v>46255.290999999997</v>
      </c>
      <c r="H6017" s="31">
        <v>44796.491000000002</v>
      </c>
    </row>
    <row r="6018" spans="1:8" ht="15.6" hidden="1" customHeight="1">
      <c r="A6018" s="38" t="s">
        <v>9</v>
      </c>
      <c r="B6018" s="31">
        <v>2010</v>
      </c>
      <c r="C6018" s="31">
        <v>77</v>
      </c>
      <c r="D6018" s="31">
        <v>7.1940889999999993E-2</v>
      </c>
      <c r="E6018" s="31">
        <v>6.9442989999999996E-2</v>
      </c>
      <c r="F6018" s="31">
        <v>0.93055701000000002</v>
      </c>
      <c r="G6018" s="31">
        <v>43337.692000000003</v>
      </c>
      <c r="H6018" s="31">
        <v>41832.942000000003</v>
      </c>
    </row>
    <row r="6019" spans="1:8" ht="15.6" hidden="1" customHeight="1">
      <c r="A6019" s="38" t="s">
        <v>9</v>
      </c>
      <c r="B6019" s="31">
        <v>2010</v>
      </c>
      <c r="C6019" s="31">
        <v>78</v>
      </c>
      <c r="D6019" s="31">
        <v>7.9544309999999993E-2</v>
      </c>
      <c r="E6019" s="31">
        <v>7.6501680000000002E-2</v>
      </c>
      <c r="F6019" s="31">
        <v>0.92349831999999998</v>
      </c>
      <c r="G6019" s="31">
        <v>40328.192999999999</v>
      </c>
      <c r="H6019" s="31">
        <v>38785.606</v>
      </c>
    </row>
    <row r="6020" spans="1:8" ht="15.6" hidden="1" customHeight="1">
      <c r="A6020" s="38" t="s">
        <v>9</v>
      </c>
      <c r="B6020" s="31">
        <v>2010</v>
      </c>
      <c r="C6020" s="31">
        <v>79</v>
      </c>
      <c r="D6020" s="31">
        <v>8.8041939999999999E-2</v>
      </c>
      <c r="E6020" s="31">
        <v>8.4329669999999995E-2</v>
      </c>
      <c r="F6020" s="31">
        <v>0.91567032999999998</v>
      </c>
      <c r="G6020" s="31">
        <v>37243.017999999996</v>
      </c>
      <c r="H6020" s="31">
        <v>35672.673000000003</v>
      </c>
    </row>
    <row r="6021" spans="1:8" ht="15.6" hidden="1" customHeight="1">
      <c r="A6021" s="38" t="s">
        <v>9</v>
      </c>
      <c r="B6021" s="31">
        <v>2010</v>
      </c>
      <c r="C6021" s="31">
        <v>80</v>
      </c>
      <c r="D6021" s="31">
        <v>9.7523769999999996E-2</v>
      </c>
      <c r="E6021" s="31">
        <v>9.2989429999999998E-2</v>
      </c>
      <c r="F6021" s="31">
        <v>0.90701056999999996</v>
      </c>
      <c r="G6021" s="31">
        <v>34102.326999999997</v>
      </c>
      <c r="H6021" s="31">
        <v>32516.749</v>
      </c>
    </row>
    <row r="6022" spans="1:8" ht="15.6" hidden="1" customHeight="1">
      <c r="A6022" s="38" t="s">
        <v>9</v>
      </c>
      <c r="B6022" s="31">
        <v>2010</v>
      </c>
      <c r="C6022" s="31">
        <v>81</v>
      </c>
      <c r="D6022" s="31">
        <v>0.10803521000000001</v>
      </c>
      <c r="E6022" s="31">
        <v>0.10249848</v>
      </c>
      <c r="F6022" s="31">
        <v>0.89750152000000005</v>
      </c>
      <c r="G6022" s="31">
        <v>30931.170999999998</v>
      </c>
      <c r="H6022" s="31">
        <v>29345.972000000002</v>
      </c>
    </row>
    <row r="6023" spans="1:8" ht="15.6" hidden="1" customHeight="1">
      <c r="A6023" s="38" t="s">
        <v>9</v>
      </c>
      <c r="B6023" s="31">
        <v>2010</v>
      </c>
      <c r="C6023" s="31">
        <v>82</v>
      </c>
      <c r="D6023" s="31">
        <v>0.1195575</v>
      </c>
      <c r="E6023" s="31">
        <v>0.11281364000000001</v>
      </c>
      <c r="F6023" s="31">
        <v>0.88718635999999995</v>
      </c>
      <c r="G6023" s="31">
        <v>27760.773000000001</v>
      </c>
      <c r="H6023" s="31">
        <v>26194.876</v>
      </c>
    </row>
    <row r="6024" spans="1:8" ht="15.6" hidden="1" customHeight="1">
      <c r="A6024" s="38" t="s">
        <v>9</v>
      </c>
      <c r="B6024" s="31">
        <v>2010</v>
      </c>
      <c r="C6024" s="31">
        <v>83</v>
      </c>
      <c r="D6024" s="31">
        <v>0.13203166</v>
      </c>
      <c r="E6024" s="31">
        <v>0.12385525</v>
      </c>
      <c r="F6024" s="31">
        <v>0.87614475000000003</v>
      </c>
      <c r="G6024" s="31">
        <v>24628.978999999999</v>
      </c>
      <c r="H6024" s="31">
        <v>23103.764999999999</v>
      </c>
    </row>
    <row r="6025" spans="1:8" ht="15.6" hidden="1" customHeight="1">
      <c r="A6025" s="38" t="s">
        <v>9</v>
      </c>
      <c r="B6025" s="31">
        <v>2010</v>
      </c>
      <c r="C6025" s="31">
        <v>84</v>
      </c>
      <c r="D6025" s="31">
        <v>0.14542870999999999</v>
      </c>
      <c r="E6025" s="31">
        <v>0.13557077000000001</v>
      </c>
      <c r="F6025" s="31">
        <v>0.86442923000000005</v>
      </c>
      <c r="G6025" s="31">
        <v>21578.550999999999</v>
      </c>
      <c r="H6025" s="31">
        <v>20115.84</v>
      </c>
    </row>
    <row r="6026" spans="1:8" ht="15.6" hidden="1" customHeight="1">
      <c r="A6026" s="38" t="s">
        <v>9</v>
      </c>
      <c r="B6026" s="31">
        <v>2010</v>
      </c>
      <c r="C6026" s="31">
        <v>85</v>
      </c>
      <c r="D6026" s="31">
        <v>0.15965826</v>
      </c>
      <c r="E6026" s="31">
        <v>0.14785511000000001</v>
      </c>
      <c r="F6026" s="31">
        <v>0.85214489000000004</v>
      </c>
      <c r="G6026" s="31">
        <v>18653.13</v>
      </c>
      <c r="H6026" s="31">
        <v>17274.150000000001</v>
      </c>
    </row>
    <row r="6027" spans="1:8" ht="15.6" hidden="1" customHeight="1">
      <c r="A6027" s="38" t="s">
        <v>9</v>
      </c>
      <c r="B6027" s="31">
        <v>2010</v>
      </c>
      <c r="C6027" s="31">
        <v>86</v>
      </c>
      <c r="D6027" s="31">
        <v>0.17457502</v>
      </c>
      <c r="E6027" s="31">
        <v>0.16056013</v>
      </c>
      <c r="F6027" s="31">
        <v>0.83943986999999998</v>
      </c>
      <c r="G6027" s="31">
        <v>15895.169</v>
      </c>
      <c r="H6027" s="31">
        <v>14619.103999999999</v>
      </c>
    </row>
    <row r="6028" spans="1:8" ht="15.6" hidden="1" customHeight="1">
      <c r="A6028" s="38" t="s">
        <v>9</v>
      </c>
      <c r="B6028" s="31">
        <v>2010</v>
      </c>
      <c r="C6028" s="31">
        <v>87</v>
      </c>
      <c r="D6028" s="31">
        <v>0.19018467999999999</v>
      </c>
      <c r="E6028" s="31">
        <v>0.17366999999999999</v>
      </c>
      <c r="F6028" s="31">
        <v>0.82633000000000001</v>
      </c>
      <c r="G6028" s="31">
        <v>13343.039000000001</v>
      </c>
      <c r="H6028" s="31">
        <v>12184.396000000001</v>
      </c>
    </row>
    <row r="6029" spans="1:8" ht="15.6" hidden="1" customHeight="1">
      <c r="A6029" s="38" t="s">
        <v>9</v>
      </c>
      <c r="B6029" s="31">
        <v>2010</v>
      </c>
      <c r="C6029" s="31">
        <v>88</v>
      </c>
      <c r="D6029" s="31">
        <v>0.20657461999999999</v>
      </c>
      <c r="E6029" s="31">
        <v>0.18723556</v>
      </c>
      <c r="F6029" s="31">
        <v>0.81276444000000003</v>
      </c>
      <c r="G6029" s="31">
        <v>11025.753000000001</v>
      </c>
      <c r="H6029" s="31">
        <v>9993.5470000000005</v>
      </c>
    </row>
    <row r="6030" spans="1:8" ht="15.6" hidden="1" customHeight="1">
      <c r="A6030" s="38" t="s">
        <v>9</v>
      </c>
      <c r="B6030" s="31">
        <v>2010</v>
      </c>
      <c r="C6030" s="31">
        <v>89</v>
      </c>
      <c r="D6030" s="31">
        <v>0.22406956</v>
      </c>
      <c r="E6030" s="31">
        <v>0.20149510000000001</v>
      </c>
      <c r="F6030" s="31">
        <v>0.79850489999999996</v>
      </c>
      <c r="G6030" s="31">
        <v>8961.34</v>
      </c>
      <c r="H6030" s="31">
        <v>8058.5069999999996</v>
      </c>
    </row>
    <row r="6031" spans="1:8" ht="15.6" hidden="1" customHeight="1">
      <c r="A6031" s="38" t="s">
        <v>9</v>
      </c>
      <c r="B6031" s="31">
        <v>2010</v>
      </c>
      <c r="C6031" s="31">
        <v>90</v>
      </c>
      <c r="D6031" s="31">
        <v>0.24319905999999999</v>
      </c>
      <c r="E6031" s="31">
        <v>0.21683235000000001</v>
      </c>
      <c r="F6031" s="31">
        <v>0.78316764999999999</v>
      </c>
      <c r="G6031" s="31">
        <v>7155.674</v>
      </c>
      <c r="H6031" s="31">
        <v>6379.8829999999998</v>
      </c>
    </row>
    <row r="6032" spans="1:8" ht="15.6" hidden="1" customHeight="1">
      <c r="A6032" s="38" t="s">
        <v>9</v>
      </c>
      <c r="B6032" s="31">
        <v>2010</v>
      </c>
      <c r="C6032" s="31">
        <v>91</v>
      </c>
      <c r="D6032" s="31">
        <v>0.26458031999999998</v>
      </c>
      <c r="E6032" s="31">
        <v>0.23366830999999999</v>
      </c>
      <c r="F6032" s="31">
        <v>0.76633169000000001</v>
      </c>
      <c r="G6032" s="31">
        <v>5604.0919999999996</v>
      </c>
      <c r="H6032" s="31">
        <v>4949.3429999999998</v>
      </c>
    </row>
    <row r="6033" spans="1:8" ht="15.6" hidden="1" customHeight="1">
      <c r="A6033" s="38" t="s">
        <v>9</v>
      </c>
      <c r="B6033" s="31">
        <v>2010</v>
      </c>
      <c r="C6033" s="31">
        <v>92</v>
      </c>
      <c r="D6033" s="31">
        <v>0.28872358999999997</v>
      </c>
      <c r="E6033" s="31">
        <v>0.25230097000000001</v>
      </c>
      <c r="F6033" s="31">
        <v>0.74769903000000004</v>
      </c>
      <c r="G6033" s="31">
        <v>4294.5940000000001</v>
      </c>
      <c r="H6033" s="31">
        <v>3752.8290000000002</v>
      </c>
    </row>
    <row r="6034" spans="1:8" ht="15.6" hidden="1" customHeight="1">
      <c r="A6034" s="38" t="s">
        <v>9</v>
      </c>
      <c r="B6034" s="31">
        <v>2010</v>
      </c>
      <c r="C6034" s="31">
        <v>93</v>
      </c>
      <c r="D6034" s="31">
        <v>0.31567608000000003</v>
      </c>
      <c r="E6034" s="31">
        <v>0.27264269000000002</v>
      </c>
      <c r="F6034" s="31">
        <v>0.72735731000000003</v>
      </c>
      <c r="G6034" s="31">
        <v>3211.0639999999999</v>
      </c>
      <c r="H6034" s="31">
        <v>2773.3270000000002</v>
      </c>
    </row>
    <row r="6035" spans="1:8" ht="15.6" hidden="1" customHeight="1">
      <c r="A6035" s="38" t="s">
        <v>9</v>
      </c>
      <c r="B6035" s="31">
        <v>2010</v>
      </c>
      <c r="C6035" s="31">
        <v>94</v>
      </c>
      <c r="D6035" s="31">
        <v>0.34515738000000001</v>
      </c>
      <c r="E6035" s="31">
        <v>0.29435753999999997</v>
      </c>
      <c r="F6035" s="31">
        <v>0.70564245999999997</v>
      </c>
      <c r="G6035" s="31">
        <v>2335.5909999999999</v>
      </c>
      <c r="H6035" s="31">
        <v>1991.8409999999999</v>
      </c>
    </row>
    <row r="6036" spans="1:8" ht="15.6" hidden="1" customHeight="1">
      <c r="A6036" s="38" t="s">
        <v>9</v>
      </c>
      <c r="B6036" s="31">
        <v>2010</v>
      </c>
      <c r="C6036" s="31">
        <v>95</v>
      </c>
      <c r="D6036" s="31">
        <v>0.37624597999999998</v>
      </c>
      <c r="E6036" s="31">
        <v>0.31667258999999998</v>
      </c>
      <c r="F6036" s="31">
        <v>0.68332740999999997</v>
      </c>
      <c r="G6036" s="31">
        <v>1648.0920000000001</v>
      </c>
      <c r="H6036" s="31">
        <v>1387.1389999999999</v>
      </c>
    </row>
    <row r="6037" spans="1:8" ht="15.6" hidden="1" customHeight="1">
      <c r="A6037" s="38" t="s">
        <v>9</v>
      </c>
      <c r="B6037" s="31">
        <v>2010</v>
      </c>
      <c r="C6037" s="31">
        <v>96</v>
      </c>
      <c r="D6037" s="31">
        <v>0.40766349000000002</v>
      </c>
      <c r="E6037" s="31">
        <v>0.33863826000000002</v>
      </c>
      <c r="F6037" s="31">
        <v>0.66136174000000003</v>
      </c>
      <c r="G6037" s="31">
        <v>1126.1859999999999</v>
      </c>
      <c r="H6037" s="31">
        <v>935.50099999999998</v>
      </c>
    </row>
    <row r="6038" spans="1:8" ht="15.6" hidden="1" customHeight="1">
      <c r="A6038" s="38" t="s">
        <v>9</v>
      </c>
      <c r="B6038" s="31">
        <v>2010</v>
      </c>
      <c r="C6038" s="31">
        <v>97</v>
      </c>
      <c r="D6038" s="31">
        <v>0.43839973999999998</v>
      </c>
      <c r="E6038" s="31">
        <v>0.35957988000000002</v>
      </c>
      <c r="F6038" s="31">
        <v>0.64042012000000004</v>
      </c>
      <c r="G6038" s="31">
        <v>744.81700000000001</v>
      </c>
      <c r="H6038" s="31">
        <v>610.90599999999995</v>
      </c>
    </row>
    <row r="6039" spans="1:8" ht="15.6" hidden="1" customHeight="1">
      <c r="A6039" s="38" t="s">
        <v>9</v>
      </c>
      <c r="B6039" s="31">
        <v>2010</v>
      </c>
      <c r="C6039" s="31">
        <v>98</v>
      </c>
      <c r="D6039" s="31">
        <v>0.46776310999999998</v>
      </c>
      <c r="E6039" s="31">
        <v>0.37909886999999998</v>
      </c>
      <c r="F6039" s="31">
        <v>0.62090113000000002</v>
      </c>
      <c r="G6039" s="31">
        <v>476.99599999999998</v>
      </c>
      <c r="H6039" s="31">
        <v>386.58100000000002</v>
      </c>
    </row>
    <row r="6040" spans="1:8" ht="15.6" hidden="1" customHeight="1">
      <c r="A6040" s="38" t="s">
        <v>9</v>
      </c>
      <c r="B6040" s="31">
        <v>2010</v>
      </c>
      <c r="C6040" s="31">
        <v>99</v>
      </c>
      <c r="D6040" s="31">
        <v>0.49585431000000002</v>
      </c>
      <c r="E6040" s="31">
        <v>0.39734235000000001</v>
      </c>
      <c r="F6040" s="31">
        <v>0.60265765000000004</v>
      </c>
      <c r="G6040" s="31">
        <v>296.16699999999997</v>
      </c>
      <c r="H6040" s="31">
        <v>237.327</v>
      </c>
    </row>
    <row r="6041" spans="1:8" ht="15.6" hidden="1" customHeight="1">
      <c r="A6041" s="38" t="s">
        <v>9</v>
      </c>
      <c r="B6041" s="31">
        <v>2011</v>
      </c>
      <c r="C6041" s="31">
        <v>1</v>
      </c>
      <c r="D6041" s="31">
        <v>1.9496100000000001E-3</v>
      </c>
      <c r="E6041" s="31">
        <v>1.9477100000000001E-3</v>
      </c>
      <c r="F6041" s="31">
        <v>0.99805228999999995</v>
      </c>
      <c r="G6041" s="31">
        <v>96661.142999999996</v>
      </c>
      <c r="H6041" s="31">
        <v>96567.009000000005</v>
      </c>
    </row>
    <row r="6042" spans="1:8" ht="15.6" hidden="1" customHeight="1">
      <c r="A6042" s="38" t="s">
        <v>9</v>
      </c>
      <c r="B6042" s="31">
        <v>2011</v>
      </c>
      <c r="C6042" s="31">
        <v>2</v>
      </c>
      <c r="D6042" s="31">
        <v>1.93451E-3</v>
      </c>
      <c r="E6042" s="31">
        <v>1.93264E-3</v>
      </c>
      <c r="F6042" s="31">
        <v>0.99806735999999996</v>
      </c>
      <c r="G6042" s="31">
        <v>96472.873999999996</v>
      </c>
      <c r="H6042" s="31">
        <v>96379.650999999998</v>
      </c>
    </row>
    <row r="6043" spans="1:8" ht="15.6" hidden="1" customHeight="1">
      <c r="A6043" s="38" t="s">
        <v>9</v>
      </c>
      <c r="B6043" s="31">
        <v>2011</v>
      </c>
      <c r="C6043" s="31">
        <v>3</v>
      </c>
      <c r="D6043" s="31">
        <v>1.95823E-3</v>
      </c>
      <c r="E6043" s="31">
        <v>1.9563200000000001E-3</v>
      </c>
      <c r="F6043" s="31">
        <v>0.99804367999999999</v>
      </c>
      <c r="G6043" s="31">
        <v>96286.426999999996</v>
      </c>
      <c r="H6043" s="31">
        <v>96192.244000000006</v>
      </c>
    </row>
    <row r="6044" spans="1:8" ht="15.6" hidden="1" customHeight="1">
      <c r="A6044" s="38" t="s">
        <v>9</v>
      </c>
      <c r="B6044" s="31">
        <v>2011</v>
      </c>
      <c r="C6044" s="31">
        <v>4</v>
      </c>
      <c r="D6044" s="31">
        <v>1.9651E-3</v>
      </c>
      <c r="E6044" s="31">
        <v>1.9631700000000002E-3</v>
      </c>
      <c r="F6044" s="31">
        <v>0.99803682999999999</v>
      </c>
      <c r="G6044" s="31">
        <v>96098.06</v>
      </c>
      <c r="H6044" s="31">
        <v>96003.732000000004</v>
      </c>
    </row>
    <row r="6045" spans="1:8" ht="15.6" hidden="1" customHeight="1">
      <c r="A6045" s="38" t="s">
        <v>9</v>
      </c>
      <c r="B6045" s="31">
        <v>2011</v>
      </c>
      <c r="C6045" s="31">
        <v>5</v>
      </c>
      <c r="D6045" s="31">
        <v>1.92723E-3</v>
      </c>
      <c r="E6045" s="31">
        <v>1.92538E-3</v>
      </c>
      <c r="F6045" s="31">
        <v>0.99807462000000002</v>
      </c>
      <c r="G6045" s="31">
        <v>95909.403000000006</v>
      </c>
      <c r="H6045" s="31">
        <v>95817.072</v>
      </c>
    </row>
    <row r="6046" spans="1:8" ht="15.6" hidden="1" customHeight="1">
      <c r="A6046" s="38" t="s">
        <v>9</v>
      </c>
      <c r="B6046" s="31">
        <v>2011</v>
      </c>
      <c r="C6046" s="31">
        <v>6</v>
      </c>
      <c r="D6046" s="31">
        <v>1.8300300000000001E-3</v>
      </c>
      <c r="E6046" s="31">
        <v>1.82836E-3</v>
      </c>
      <c r="F6046" s="31">
        <v>0.99817164000000003</v>
      </c>
      <c r="G6046" s="31">
        <v>95724.740999999995</v>
      </c>
      <c r="H6046" s="31">
        <v>95637.232000000004</v>
      </c>
    </row>
    <row r="6047" spans="1:8" ht="15.6" hidden="1" customHeight="1">
      <c r="A6047" s="38" t="s">
        <v>9</v>
      </c>
      <c r="B6047" s="31">
        <v>2011</v>
      </c>
      <c r="C6047" s="31">
        <v>7</v>
      </c>
      <c r="D6047" s="31">
        <v>1.6745900000000001E-3</v>
      </c>
      <c r="E6047" s="31">
        <v>1.67319E-3</v>
      </c>
      <c r="F6047" s="31">
        <v>0.99832681000000001</v>
      </c>
      <c r="G6047" s="31">
        <v>95549.721999999994</v>
      </c>
      <c r="H6047" s="31">
        <v>95469.785999999993</v>
      </c>
    </row>
    <row r="6048" spans="1:8" ht="15.6" hidden="1" customHeight="1">
      <c r="A6048" s="38" t="s">
        <v>9</v>
      </c>
      <c r="B6048" s="31">
        <v>2011</v>
      </c>
      <c r="C6048" s="31">
        <v>8</v>
      </c>
      <c r="D6048" s="31">
        <v>1.48909E-3</v>
      </c>
      <c r="E6048" s="31">
        <v>1.48799E-3</v>
      </c>
      <c r="F6048" s="31">
        <v>0.99851201000000001</v>
      </c>
      <c r="G6048" s="31">
        <v>95389.849000000002</v>
      </c>
      <c r="H6048" s="31">
        <v>95318.88</v>
      </c>
    </row>
    <row r="6049" spans="1:8" ht="15.6" hidden="1" customHeight="1">
      <c r="A6049" s="38" t="s">
        <v>9</v>
      </c>
      <c r="B6049" s="31">
        <v>2011</v>
      </c>
      <c r="C6049" s="31">
        <v>9</v>
      </c>
      <c r="D6049" s="31">
        <v>1.3058600000000001E-3</v>
      </c>
      <c r="E6049" s="31">
        <v>1.305E-3</v>
      </c>
      <c r="F6049" s="31">
        <v>0.998695</v>
      </c>
      <c r="G6049" s="31">
        <v>95247.91</v>
      </c>
      <c r="H6049" s="31">
        <v>95185.760999999999</v>
      </c>
    </row>
    <row r="6050" spans="1:8" ht="15.6" hidden="1" customHeight="1">
      <c r="A6050" s="38" t="s">
        <v>9</v>
      </c>
      <c r="B6050" s="31">
        <v>2011</v>
      </c>
      <c r="C6050" s="31">
        <v>10</v>
      </c>
      <c r="D6050" s="31">
        <v>1.1580500000000001E-3</v>
      </c>
      <c r="E6050" s="31">
        <v>1.15738E-3</v>
      </c>
      <c r="F6050" s="31">
        <v>0.99884262000000001</v>
      </c>
      <c r="G6050" s="31">
        <v>95123.611999999994</v>
      </c>
      <c r="H6050" s="31">
        <v>95068.565000000002</v>
      </c>
    </row>
    <row r="6051" spans="1:8" ht="15.6" hidden="1" customHeight="1">
      <c r="A6051" s="38" t="s">
        <v>9</v>
      </c>
      <c r="B6051" s="31">
        <v>2011</v>
      </c>
      <c r="C6051" s="31">
        <v>11</v>
      </c>
      <c r="D6051" s="31">
        <v>1.0642500000000001E-3</v>
      </c>
      <c r="E6051" s="31">
        <v>1.06368E-3</v>
      </c>
      <c r="F6051" s="31">
        <v>0.99893631999999999</v>
      </c>
      <c r="G6051" s="31">
        <v>95013.517999999996</v>
      </c>
      <c r="H6051" s="31">
        <v>94962.986000000004</v>
      </c>
    </row>
    <row r="6052" spans="1:8" ht="15.6" hidden="1" customHeight="1">
      <c r="A6052" s="38" t="s">
        <v>9</v>
      </c>
      <c r="B6052" s="31">
        <v>2011</v>
      </c>
      <c r="C6052" s="31">
        <v>12</v>
      </c>
      <c r="D6052" s="31">
        <v>1.0305900000000001E-3</v>
      </c>
      <c r="E6052" s="31">
        <v>1.03006E-3</v>
      </c>
      <c r="F6052" s="31">
        <v>0.99896993999999995</v>
      </c>
      <c r="G6052" s="31">
        <v>94912.453999999998</v>
      </c>
      <c r="H6052" s="31">
        <v>94863.570999999996</v>
      </c>
    </row>
    <row r="6053" spans="1:8" ht="15.6" hidden="1" customHeight="1">
      <c r="A6053" s="38" t="s">
        <v>9</v>
      </c>
      <c r="B6053" s="31">
        <v>2011</v>
      </c>
      <c r="C6053" s="31">
        <v>13</v>
      </c>
      <c r="D6053" s="31">
        <v>1.06168E-3</v>
      </c>
      <c r="E6053" s="31">
        <v>1.0611100000000001E-3</v>
      </c>
      <c r="F6053" s="31">
        <v>0.99893889000000002</v>
      </c>
      <c r="G6053" s="31">
        <v>94814.687999999995</v>
      </c>
      <c r="H6053" s="31">
        <v>94764.383000000002</v>
      </c>
    </row>
    <row r="6054" spans="1:8" ht="15.6" hidden="1" customHeight="1">
      <c r="A6054" s="38" t="s">
        <v>9</v>
      </c>
      <c r="B6054" s="31">
        <v>2011</v>
      </c>
      <c r="C6054" s="31">
        <v>14</v>
      </c>
      <c r="D6054" s="31">
        <v>1.1557399999999999E-3</v>
      </c>
      <c r="E6054" s="31">
        <v>1.15507E-3</v>
      </c>
      <c r="F6054" s="31">
        <v>0.99884492999999996</v>
      </c>
      <c r="G6054" s="31">
        <v>94714.078999999998</v>
      </c>
      <c r="H6054" s="31">
        <v>94659.377999999997</v>
      </c>
    </row>
    <row r="6055" spans="1:8" ht="15.6" hidden="1" customHeight="1">
      <c r="A6055" s="38" t="s">
        <v>9</v>
      </c>
      <c r="B6055" s="31">
        <v>2011</v>
      </c>
      <c r="C6055" s="31">
        <v>15</v>
      </c>
      <c r="D6055" s="31">
        <v>1.3125400000000001E-3</v>
      </c>
      <c r="E6055" s="31">
        <v>1.31168E-3</v>
      </c>
      <c r="F6055" s="31">
        <v>0.99868831999999996</v>
      </c>
      <c r="G6055" s="31">
        <v>94604.676999999996</v>
      </c>
      <c r="H6055" s="31">
        <v>94542.631999999998</v>
      </c>
    </row>
    <row r="6056" spans="1:8" ht="15.6" hidden="1" customHeight="1">
      <c r="A6056" s="38" t="s">
        <v>9</v>
      </c>
      <c r="B6056" s="31">
        <v>2011</v>
      </c>
      <c r="C6056" s="31">
        <v>16</v>
      </c>
      <c r="D6056" s="31">
        <v>1.51902E-3</v>
      </c>
      <c r="E6056" s="31">
        <v>1.5178699999999999E-3</v>
      </c>
      <c r="F6056" s="31">
        <v>0.99848212999999997</v>
      </c>
      <c r="G6056" s="31">
        <v>94480.585999999996</v>
      </c>
      <c r="H6056" s="31">
        <v>94408.881999999998</v>
      </c>
    </row>
    <row r="6057" spans="1:8" ht="15.6" hidden="1" customHeight="1">
      <c r="A6057" s="38" t="s">
        <v>9</v>
      </c>
      <c r="B6057" s="31">
        <v>2011</v>
      </c>
      <c r="C6057" s="31">
        <v>17</v>
      </c>
      <c r="D6057" s="31">
        <v>1.75103E-3</v>
      </c>
      <c r="E6057" s="31">
        <v>1.74949E-3</v>
      </c>
      <c r="F6057" s="31">
        <v>0.99825050999999998</v>
      </c>
      <c r="G6057" s="31">
        <v>94337.176999999996</v>
      </c>
      <c r="H6057" s="31">
        <v>94254.656000000003</v>
      </c>
    </row>
    <row r="6058" spans="1:8" ht="15.6" hidden="1" customHeight="1">
      <c r="A6058" s="38" t="s">
        <v>9</v>
      </c>
      <c r="B6058" s="31">
        <v>2011</v>
      </c>
      <c r="C6058" s="31">
        <v>18</v>
      </c>
      <c r="D6058" s="31">
        <v>1.98058E-3</v>
      </c>
      <c r="E6058" s="31">
        <v>1.9786199999999999E-3</v>
      </c>
      <c r="F6058" s="31">
        <v>0.99802137999999996</v>
      </c>
      <c r="G6058" s="31">
        <v>94172.134999999995</v>
      </c>
      <c r="H6058" s="31">
        <v>94078.968999999997</v>
      </c>
    </row>
    <row r="6059" spans="1:8" ht="15.6" hidden="1" customHeight="1">
      <c r="A6059" s="38" t="s">
        <v>9</v>
      </c>
      <c r="B6059" s="31">
        <v>2011</v>
      </c>
      <c r="C6059" s="31">
        <v>19</v>
      </c>
      <c r="D6059" s="31">
        <v>2.1753699999999998E-3</v>
      </c>
      <c r="E6059" s="31">
        <v>2.17301E-3</v>
      </c>
      <c r="F6059" s="31">
        <v>0.99782698999999997</v>
      </c>
      <c r="G6059" s="31">
        <v>93985.804000000004</v>
      </c>
      <c r="H6059" s="31">
        <v>93883.687999999995</v>
      </c>
    </row>
    <row r="6060" spans="1:8" ht="15.6" hidden="1" customHeight="1">
      <c r="A6060" s="38" t="s">
        <v>9</v>
      </c>
      <c r="B6060" s="31">
        <v>2011</v>
      </c>
      <c r="C6060" s="31">
        <v>20</v>
      </c>
      <c r="D6060" s="31">
        <v>2.3222E-3</v>
      </c>
      <c r="E6060" s="31">
        <v>2.3195099999999999E-3</v>
      </c>
      <c r="F6060" s="31">
        <v>0.99768049000000003</v>
      </c>
      <c r="G6060" s="31">
        <v>93781.572</v>
      </c>
      <c r="H6060" s="31">
        <v>93672.808000000005</v>
      </c>
    </row>
    <row r="6061" spans="1:8" ht="15.6" hidden="1" customHeight="1">
      <c r="A6061" s="38" t="s">
        <v>9</v>
      </c>
      <c r="B6061" s="31">
        <v>2011</v>
      </c>
      <c r="C6061" s="31">
        <v>21</v>
      </c>
      <c r="D6061" s="31">
        <v>2.42005E-3</v>
      </c>
      <c r="E6061" s="31">
        <v>2.41712E-3</v>
      </c>
      <c r="F6061" s="31">
        <v>0.99758287999999995</v>
      </c>
      <c r="G6061" s="31">
        <v>93564.044999999998</v>
      </c>
      <c r="H6061" s="31">
        <v>93450.967000000004</v>
      </c>
    </row>
    <row r="6062" spans="1:8" ht="15.6" hidden="1" customHeight="1">
      <c r="A6062" s="38" t="s">
        <v>9</v>
      </c>
      <c r="B6062" s="31">
        <v>2011</v>
      </c>
      <c r="C6062" s="31">
        <v>22</v>
      </c>
      <c r="D6062" s="31">
        <v>2.4805299999999999E-3</v>
      </c>
      <c r="E6062" s="31">
        <v>2.4774599999999999E-3</v>
      </c>
      <c r="F6062" s="31">
        <v>0.99752253999999996</v>
      </c>
      <c r="G6062" s="31">
        <v>93337.888999999996</v>
      </c>
      <c r="H6062" s="31">
        <v>93222.269</v>
      </c>
    </row>
    <row r="6063" spans="1:8" ht="15.6" hidden="1" customHeight="1">
      <c r="A6063" s="38" t="s">
        <v>9</v>
      </c>
      <c r="B6063" s="31">
        <v>2011</v>
      </c>
      <c r="C6063" s="31">
        <v>23</v>
      </c>
      <c r="D6063" s="31">
        <v>2.52046E-3</v>
      </c>
      <c r="E6063" s="31">
        <v>2.5172800000000002E-3</v>
      </c>
      <c r="F6063" s="31">
        <v>0.99748272000000004</v>
      </c>
      <c r="G6063" s="31">
        <v>93106.648000000001</v>
      </c>
      <c r="H6063" s="31">
        <v>92989.46</v>
      </c>
    </row>
    <row r="6064" spans="1:8" ht="15.6" hidden="1" customHeight="1">
      <c r="A6064" s="38" t="s">
        <v>9</v>
      </c>
      <c r="B6064" s="31">
        <v>2011</v>
      </c>
      <c r="C6064" s="31">
        <v>24</v>
      </c>
      <c r="D6064" s="31">
        <v>2.5521699999999999E-3</v>
      </c>
      <c r="E6064" s="31">
        <v>2.5489100000000002E-3</v>
      </c>
      <c r="F6064" s="31">
        <v>0.99745108999999998</v>
      </c>
      <c r="G6064" s="31">
        <v>92872.271999999997</v>
      </c>
      <c r="H6064" s="31">
        <v>92753.910999999993</v>
      </c>
    </row>
    <row r="6065" spans="1:8" ht="15.6" hidden="1" customHeight="1">
      <c r="A6065" s="38" t="s">
        <v>9</v>
      </c>
      <c r="B6065" s="31">
        <v>2011</v>
      </c>
      <c r="C6065" s="31">
        <v>25</v>
      </c>
      <c r="D6065" s="31">
        <v>2.5853400000000002E-3</v>
      </c>
      <c r="E6065" s="31">
        <v>2.5820000000000001E-3</v>
      </c>
      <c r="F6065" s="31">
        <v>0.99741800000000003</v>
      </c>
      <c r="G6065" s="31">
        <v>92635.548999999999</v>
      </c>
      <c r="H6065" s="31">
        <v>92515.956000000006</v>
      </c>
    </row>
    <row r="6066" spans="1:8" ht="15.6" hidden="1" customHeight="1">
      <c r="A6066" s="38" t="s">
        <v>9</v>
      </c>
      <c r="B6066" s="31">
        <v>2011</v>
      </c>
      <c r="C6066" s="31">
        <v>26</v>
      </c>
      <c r="D6066" s="31">
        <v>2.6240199999999999E-3</v>
      </c>
      <c r="E6066" s="31">
        <v>2.62058E-3</v>
      </c>
      <c r="F6066" s="31">
        <v>0.99737942000000002</v>
      </c>
      <c r="G6066" s="31">
        <v>92396.364000000001</v>
      </c>
      <c r="H6066" s="31">
        <v>92275.297999999995</v>
      </c>
    </row>
    <row r="6067" spans="1:8" ht="15.6" hidden="1" customHeight="1">
      <c r="A6067" s="38" t="s">
        <v>9</v>
      </c>
      <c r="B6067" s="31">
        <v>2011</v>
      </c>
      <c r="C6067" s="31">
        <v>27</v>
      </c>
      <c r="D6067" s="31">
        <v>2.6696799999999998E-3</v>
      </c>
      <c r="E6067" s="31">
        <v>2.6661200000000001E-3</v>
      </c>
      <c r="F6067" s="31">
        <v>0.99733388000000001</v>
      </c>
      <c r="G6067" s="31">
        <v>92154.232000000004</v>
      </c>
      <c r="H6067" s="31">
        <v>92031.384999999995</v>
      </c>
    </row>
    <row r="6068" spans="1:8" ht="15.6" hidden="1" customHeight="1">
      <c r="A6068" s="38" t="s">
        <v>9</v>
      </c>
      <c r="B6068" s="31">
        <v>2011</v>
      </c>
      <c r="C6068" s="31">
        <v>28</v>
      </c>
      <c r="D6068" s="31">
        <v>2.7208499999999999E-3</v>
      </c>
      <c r="E6068" s="31">
        <v>2.7171600000000001E-3</v>
      </c>
      <c r="F6068" s="31">
        <v>0.99728284</v>
      </c>
      <c r="G6068" s="31">
        <v>91908.538</v>
      </c>
      <c r="H6068" s="31">
        <v>91783.672999999995</v>
      </c>
    </row>
    <row r="6069" spans="1:8" ht="15.6" hidden="1" customHeight="1">
      <c r="A6069" s="38" t="s">
        <v>9</v>
      </c>
      <c r="B6069" s="31">
        <v>2011</v>
      </c>
      <c r="C6069" s="31">
        <v>29</v>
      </c>
      <c r="D6069" s="31">
        <v>2.7745000000000001E-3</v>
      </c>
      <c r="E6069" s="31">
        <v>2.7706499999999999E-3</v>
      </c>
      <c r="F6069" s="31">
        <v>0.99722935000000001</v>
      </c>
      <c r="G6069" s="31">
        <v>91658.808000000005</v>
      </c>
      <c r="H6069" s="31">
        <v>91531.83</v>
      </c>
    </row>
    <row r="6070" spans="1:8" ht="15.6" hidden="1" customHeight="1">
      <c r="A6070" s="38" t="s">
        <v>9</v>
      </c>
      <c r="B6070" s="31">
        <v>2011</v>
      </c>
      <c r="C6070" s="31">
        <v>30</v>
      </c>
      <c r="D6070" s="31">
        <v>2.8262199999999999E-3</v>
      </c>
      <c r="E6070" s="31">
        <v>2.8222299999999998E-3</v>
      </c>
      <c r="F6070" s="31">
        <v>0.99717776999999996</v>
      </c>
      <c r="G6070" s="31">
        <v>91404.853000000003</v>
      </c>
      <c r="H6070" s="31">
        <v>91275.87</v>
      </c>
    </row>
    <row r="6071" spans="1:8" ht="15.6" hidden="1" customHeight="1">
      <c r="A6071" s="38" t="s">
        <v>9</v>
      </c>
      <c r="B6071" s="31">
        <v>2011</v>
      </c>
      <c r="C6071" s="31">
        <v>31</v>
      </c>
      <c r="D6071" s="31">
        <v>2.8725700000000001E-3</v>
      </c>
      <c r="E6071" s="31">
        <v>2.8684499999999998E-3</v>
      </c>
      <c r="F6071" s="31">
        <v>0.99713154999999998</v>
      </c>
      <c r="G6071" s="31">
        <v>91146.887000000002</v>
      </c>
      <c r="H6071" s="31">
        <v>91016.161999999997</v>
      </c>
    </row>
    <row r="6072" spans="1:8" ht="15.6" hidden="1" customHeight="1">
      <c r="A6072" s="38" t="s">
        <v>9</v>
      </c>
      <c r="B6072" s="31">
        <v>2011</v>
      </c>
      <c r="C6072" s="31">
        <v>32</v>
      </c>
      <c r="D6072" s="31">
        <v>2.9142299999999999E-3</v>
      </c>
      <c r="E6072" s="31">
        <v>2.9099899999999999E-3</v>
      </c>
      <c r="F6072" s="31">
        <v>0.99709000999999997</v>
      </c>
      <c r="G6072" s="31">
        <v>90885.437000000005</v>
      </c>
      <c r="H6072" s="31">
        <v>90753.198999999993</v>
      </c>
    </row>
    <row r="6073" spans="1:8" ht="15.6" hidden="1" customHeight="1">
      <c r="A6073" s="38" t="s">
        <v>9</v>
      </c>
      <c r="B6073" s="31">
        <v>2011</v>
      </c>
      <c r="C6073" s="31">
        <v>33</v>
      </c>
      <c r="D6073" s="31">
        <v>2.9537999999999999E-3</v>
      </c>
      <c r="E6073" s="31">
        <v>2.9494500000000002E-3</v>
      </c>
      <c r="F6073" s="31">
        <v>0.99705054999999998</v>
      </c>
      <c r="G6073" s="31">
        <v>90620.960999999996</v>
      </c>
      <c r="H6073" s="31">
        <v>90487.32</v>
      </c>
    </row>
    <row r="6074" spans="1:8" ht="15.6" hidden="1" customHeight="1">
      <c r="A6074" s="38" t="s">
        <v>9</v>
      </c>
      <c r="B6074" s="31">
        <v>2011</v>
      </c>
      <c r="C6074" s="31">
        <v>34</v>
      </c>
      <c r="D6074" s="31">
        <v>2.99534E-3</v>
      </c>
      <c r="E6074" s="31">
        <v>2.9908600000000001E-3</v>
      </c>
      <c r="F6074" s="31">
        <v>0.99700913999999996</v>
      </c>
      <c r="G6074" s="31">
        <v>90353.679000000004</v>
      </c>
      <c r="H6074" s="31">
        <v>90218.561000000002</v>
      </c>
    </row>
    <row r="6075" spans="1:8" ht="15.6" hidden="1" customHeight="1">
      <c r="A6075" s="38" t="s">
        <v>9</v>
      </c>
      <c r="B6075" s="31">
        <v>2011</v>
      </c>
      <c r="C6075" s="31">
        <v>35</v>
      </c>
      <c r="D6075" s="31">
        <v>3.04704E-3</v>
      </c>
      <c r="E6075" s="31">
        <v>3.0424100000000002E-3</v>
      </c>
      <c r="F6075" s="31">
        <v>0.99695758999999995</v>
      </c>
      <c r="G6075" s="31">
        <v>90083.444000000003</v>
      </c>
      <c r="H6075" s="31">
        <v>89946.409</v>
      </c>
    </row>
    <row r="6076" spans="1:8" ht="15.6" hidden="1" customHeight="1">
      <c r="A6076" s="38" t="s">
        <v>9</v>
      </c>
      <c r="B6076" s="31">
        <v>2011</v>
      </c>
      <c r="C6076" s="31">
        <v>36</v>
      </c>
      <c r="D6076" s="31">
        <v>3.12635E-3</v>
      </c>
      <c r="E6076" s="31">
        <v>3.1214699999999999E-3</v>
      </c>
      <c r="F6076" s="31">
        <v>0.99687853000000004</v>
      </c>
      <c r="G6076" s="31">
        <v>89809.373000000007</v>
      </c>
      <c r="H6076" s="31">
        <v>89669.205000000002</v>
      </c>
    </row>
    <row r="6077" spans="1:8" ht="15.6" hidden="1" customHeight="1">
      <c r="A6077" s="38" t="s">
        <v>9</v>
      </c>
      <c r="B6077" s="31">
        <v>2011</v>
      </c>
      <c r="C6077" s="31">
        <v>37</v>
      </c>
      <c r="D6077" s="31">
        <v>3.2469E-3</v>
      </c>
      <c r="E6077" s="31">
        <v>3.2416300000000001E-3</v>
      </c>
      <c r="F6077" s="31">
        <v>0.99675837</v>
      </c>
      <c r="G6077" s="31">
        <v>89529.035999999993</v>
      </c>
      <c r="H6077" s="31">
        <v>89383.926000000007</v>
      </c>
    </row>
    <row r="6078" spans="1:8" ht="15.6" hidden="1" customHeight="1">
      <c r="A6078" s="38" t="s">
        <v>9</v>
      </c>
      <c r="B6078" s="31">
        <v>2011</v>
      </c>
      <c r="C6078" s="31">
        <v>38</v>
      </c>
      <c r="D6078" s="31">
        <v>3.41093E-3</v>
      </c>
      <c r="E6078" s="31">
        <v>3.4051200000000002E-3</v>
      </c>
      <c r="F6078" s="31">
        <v>0.99659487999999996</v>
      </c>
      <c r="G6078" s="31">
        <v>89238.816000000006</v>
      </c>
      <c r="H6078" s="31">
        <v>89086.880999999994</v>
      </c>
    </row>
    <row r="6079" spans="1:8" ht="15.6" hidden="1" customHeight="1">
      <c r="A6079" s="38" t="s">
        <v>9</v>
      </c>
      <c r="B6079" s="31">
        <v>2011</v>
      </c>
      <c r="C6079" s="31">
        <v>39</v>
      </c>
      <c r="D6079" s="31">
        <v>3.6149300000000001E-3</v>
      </c>
      <c r="E6079" s="31">
        <v>3.6084099999999998E-3</v>
      </c>
      <c r="F6079" s="31">
        <v>0.99639158999999999</v>
      </c>
      <c r="G6079" s="31">
        <v>88934.947</v>
      </c>
      <c r="H6079" s="31">
        <v>88774.49</v>
      </c>
    </row>
    <row r="6080" spans="1:8" ht="15.6" hidden="1" customHeight="1">
      <c r="A6080" s="38" t="s">
        <v>9</v>
      </c>
      <c r="B6080" s="31">
        <v>2011</v>
      </c>
      <c r="C6080" s="31">
        <v>40</v>
      </c>
      <c r="D6080" s="31">
        <v>3.8421699999999998E-3</v>
      </c>
      <c r="E6080" s="31">
        <v>3.8348100000000001E-3</v>
      </c>
      <c r="F6080" s="31">
        <v>0.99616519000000003</v>
      </c>
      <c r="G6080" s="31">
        <v>88614.032999999996</v>
      </c>
      <c r="H6080" s="31">
        <v>88444.125</v>
      </c>
    </row>
    <row r="6081" spans="1:8" ht="15.6" hidden="1" customHeight="1">
      <c r="A6081" s="38" t="s">
        <v>9</v>
      </c>
      <c r="B6081" s="31">
        <v>2011</v>
      </c>
      <c r="C6081" s="31">
        <v>41</v>
      </c>
      <c r="D6081" s="31">
        <v>4.0680300000000003E-3</v>
      </c>
      <c r="E6081" s="31">
        <v>4.0597699999999999E-3</v>
      </c>
      <c r="F6081" s="31">
        <v>0.99594022999999998</v>
      </c>
      <c r="G6081" s="31">
        <v>88274.216</v>
      </c>
      <c r="H6081" s="31">
        <v>88095.028999999995</v>
      </c>
    </row>
    <row r="6082" spans="1:8" ht="15.6" hidden="1" customHeight="1">
      <c r="A6082" s="38" t="s">
        <v>9</v>
      </c>
      <c r="B6082" s="31">
        <v>2011</v>
      </c>
      <c r="C6082" s="31">
        <v>42</v>
      </c>
      <c r="D6082" s="31">
        <v>4.27312E-3</v>
      </c>
      <c r="E6082" s="31">
        <v>4.2640100000000004E-3</v>
      </c>
      <c r="F6082" s="31">
        <v>0.99573599000000002</v>
      </c>
      <c r="G6082" s="31">
        <v>87915.842000000004</v>
      </c>
      <c r="H6082" s="31">
        <v>87728.404999999999</v>
      </c>
    </row>
    <row r="6083" spans="1:8" ht="15.6" hidden="1" customHeight="1">
      <c r="A6083" s="38" t="s">
        <v>9</v>
      </c>
      <c r="B6083" s="31">
        <v>2011</v>
      </c>
      <c r="C6083" s="31">
        <v>43</v>
      </c>
      <c r="D6083" s="31">
        <v>4.4438200000000002E-3</v>
      </c>
      <c r="E6083" s="31">
        <v>4.4339699999999998E-3</v>
      </c>
      <c r="F6083" s="31">
        <v>0.99556602999999999</v>
      </c>
      <c r="G6083" s="31">
        <v>87540.967999999993</v>
      </c>
      <c r="H6083" s="31">
        <v>87346.891000000003</v>
      </c>
    </row>
    <row r="6084" spans="1:8" ht="15.6" hidden="1" customHeight="1">
      <c r="A6084" s="38" t="s">
        <v>9</v>
      </c>
      <c r="B6084" s="31">
        <v>2011</v>
      </c>
      <c r="C6084" s="31">
        <v>44</v>
      </c>
      <c r="D6084" s="31">
        <v>4.5914500000000004E-3</v>
      </c>
      <c r="E6084" s="31">
        <v>4.5809400000000004E-3</v>
      </c>
      <c r="F6084" s="31">
        <v>0.99541906000000002</v>
      </c>
      <c r="G6084" s="31">
        <v>87152.813999999998</v>
      </c>
      <c r="H6084" s="31">
        <v>86953.194000000003</v>
      </c>
    </row>
    <row r="6085" spans="1:8" ht="15.6" hidden="1" customHeight="1">
      <c r="A6085" s="38" t="s">
        <v>9</v>
      </c>
      <c r="B6085" s="31">
        <v>2011</v>
      </c>
      <c r="C6085" s="31">
        <v>45</v>
      </c>
      <c r="D6085" s="31">
        <v>4.7443800000000003E-3</v>
      </c>
      <c r="E6085" s="31">
        <v>4.7331500000000002E-3</v>
      </c>
      <c r="F6085" s="31">
        <v>0.99526685000000004</v>
      </c>
      <c r="G6085" s="31">
        <v>86753.573000000004</v>
      </c>
      <c r="H6085" s="31">
        <v>86548.263999999996</v>
      </c>
    </row>
    <row r="6086" spans="1:8" ht="15.6" hidden="1" customHeight="1">
      <c r="A6086" s="38" t="s">
        <v>9</v>
      </c>
      <c r="B6086" s="31">
        <v>2011</v>
      </c>
      <c r="C6086" s="31">
        <v>46</v>
      </c>
      <c r="D6086" s="31">
        <v>4.9384099999999998E-3</v>
      </c>
      <c r="E6086" s="31">
        <v>4.9262500000000001E-3</v>
      </c>
      <c r="F6086" s="31">
        <v>0.99507374999999998</v>
      </c>
      <c r="G6086" s="31">
        <v>86342.956000000006</v>
      </c>
      <c r="H6086" s="31">
        <v>86130.282000000007</v>
      </c>
    </row>
    <row r="6087" spans="1:8" ht="15.6" hidden="1" customHeight="1">
      <c r="A6087" s="38" t="s">
        <v>9</v>
      </c>
      <c r="B6087" s="31">
        <v>2011</v>
      </c>
      <c r="C6087" s="31">
        <v>47</v>
      </c>
      <c r="D6087" s="31">
        <v>5.2157200000000001E-3</v>
      </c>
      <c r="E6087" s="31">
        <v>5.20215E-3</v>
      </c>
      <c r="F6087" s="31">
        <v>0.99479784999999998</v>
      </c>
      <c r="G6087" s="31">
        <v>85917.608999999997</v>
      </c>
      <c r="H6087" s="31">
        <v>85694.130999999994</v>
      </c>
    </row>
    <row r="6088" spans="1:8" ht="15.6" hidden="1" customHeight="1">
      <c r="A6088" s="38" t="s">
        <v>9</v>
      </c>
      <c r="B6088" s="31">
        <v>2011</v>
      </c>
      <c r="C6088" s="31">
        <v>48</v>
      </c>
      <c r="D6088" s="31">
        <v>5.5984099999999998E-3</v>
      </c>
      <c r="E6088" s="31">
        <v>5.5827799999999999E-3</v>
      </c>
      <c r="F6088" s="31">
        <v>0.99441721999999999</v>
      </c>
      <c r="G6088" s="31">
        <v>85470.653000000006</v>
      </c>
      <c r="H6088" s="31">
        <v>85232.070999999996</v>
      </c>
    </row>
    <row r="6089" spans="1:8" ht="15.6" hidden="1" customHeight="1">
      <c r="A6089" s="38" t="s">
        <v>9</v>
      </c>
      <c r="B6089" s="31">
        <v>2011</v>
      </c>
      <c r="C6089" s="31">
        <v>49</v>
      </c>
      <c r="D6089" s="31">
        <v>6.0923699999999997E-3</v>
      </c>
      <c r="E6089" s="31">
        <v>6.0738700000000003E-3</v>
      </c>
      <c r="F6089" s="31">
        <v>0.99392612999999996</v>
      </c>
      <c r="G6089" s="31">
        <v>84993.489000000001</v>
      </c>
      <c r="H6089" s="31">
        <v>84735.369000000006</v>
      </c>
    </row>
    <row r="6090" spans="1:8" ht="15.6" hidden="1" customHeight="1">
      <c r="A6090" s="38" t="s">
        <v>9</v>
      </c>
      <c r="B6090" s="31">
        <v>2011</v>
      </c>
      <c r="C6090" s="31">
        <v>50</v>
      </c>
      <c r="D6090" s="31">
        <v>6.6745199999999998E-3</v>
      </c>
      <c r="E6090" s="31">
        <v>6.6523199999999998E-3</v>
      </c>
      <c r="F6090" s="31">
        <v>0.99334767999999996</v>
      </c>
      <c r="G6090" s="31">
        <v>84477.248999999996</v>
      </c>
      <c r="H6090" s="31">
        <v>84196.263999999996</v>
      </c>
    </row>
    <row r="6091" spans="1:8" ht="15.6" hidden="1" customHeight="1">
      <c r="A6091" s="38" t="s">
        <v>9</v>
      </c>
      <c r="B6091" s="31">
        <v>2011</v>
      </c>
      <c r="C6091" s="31">
        <v>51</v>
      </c>
      <c r="D6091" s="31">
        <v>7.2884400000000002E-3</v>
      </c>
      <c r="E6091" s="31">
        <v>7.2619800000000003E-3</v>
      </c>
      <c r="F6091" s="31">
        <v>0.99273802</v>
      </c>
      <c r="G6091" s="31">
        <v>83915.278999999995</v>
      </c>
      <c r="H6091" s="31">
        <v>83610.584000000003</v>
      </c>
    </row>
    <row r="6092" spans="1:8" ht="15.6" hidden="1" customHeight="1">
      <c r="A6092" s="38" t="s">
        <v>9</v>
      </c>
      <c r="B6092" s="31">
        <v>2011</v>
      </c>
      <c r="C6092" s="31">
        <v>52</v>
      </c>
      <c r="D6092" s="31">
        <v>7.8785599999999997E-3</v>
      </c>
      <c r="E6092" s="31">
        <v>7.8476499999999994E-3</v>
      </c>
      <c r="F6092" s="31">
        <v>0.99215235000000002</v>
      </c>
      <c r="G6092" s="31">
        <v>83305.888999999996</v>
      </c>
      <c r="H6092" s="31">
        <v>82979.010999999999</v>
      </c>
    </row>
    <row r="6093" spans="1:8" ht="15.6" hidden="1" customHeight="1">
      <c r="A6093" s="38" t="s">
        <v>9</v>
      </c>
      <c r="B6093" s="31">
        <v>2011</v>
      </c>
      <c r="C6093" s="31">
        <v>53</v>
      </c>
      <c r="D6093" s="31">
        <v>8.39436E-3</v>
      </c>
      <c r="E6093" s="31">
        <v>8.3592800000000002E-3</v>
      </c>
      <c r="F6093" s="31">
        <v>0.99164072000000003</v>
      </c>
      <c r="G6093" s="31">
        <v>82652.134000000005</v>
      </c>
      <c r="H6093" s="31">
        <v>82306.678</v>
      </c>
    </row>
    <row r="6094" spans="1:8" ht="15.6" hidden="1" customHeight="1">
      <c r="A6094" s="38" t="s">
        <v>9</v>
      </c>
      <c r="B6094" s="31">
        <v>2011</v>
      </c>
      <c r="C6094" s="31">
        <v>54</v>
      </c>
      <c r="D6094" s="31">
        <v>8.8293699999999996E-3</v>
      </c>
      <c r="E6094" s="31">
        <v>8.7905599999999993E-3</v>
      </c>
      <c r="F6094" s="31">
        <v>0.99120944</v>
      </c>
      <c r="G6094" s="31">
        <v>81961.221000000005</v>
      </c>
      <c r="H6094" s="31">
        <v>81600.979000000007</v>
      </c>
    </row>
    <row r="6095" spans="1:8" ht="15.6" hidden="1" customHeight="1">
      <c r="A6095" s="38" t="s">
        <v>9</v>
      </c>
      <c r="B6095" s="31">
        <v>2011</v>
      </c>
      <c r="C6095" s="31">
        <v>55</v>
      </c>
      <c r="D6095" s="31">
        <v>9.2239000000000002E-3</v>
      </c>
      <c r="E6095" s="31">
        <v>9.1815500000000001E-3</v>
      </c>
      <c r="F6095" s="31">
        <v>0.99081845000000002</v>
      </c>
      <c r="G6095" s="31">
        <v>81240.736000000004</v>
      </c>
      <c r="H6095" s="31">
        <v>80867.778000000006</v>
      </c>
    </row>
    <row r="6096" spans="1:8" ht="15.6" hidden="1" customHeight="1">
      <c r="A6096" s="38" t="s">
        <v>9</v>
      </c>
      <c r="B6096" s="31">
        <v>2011</v>
      </c>
      <c r="C6096" s="31">
        <v>56</v>
      </c>
      <c r="D6096" s="31">
        <v>9.6442999999999997E-3</v>
      </c>
      <c r="E6096" s="31">
        <v>9.5980100000000006E-3</v>
      </c>
      <c r="F6096" s="31">
        <v>0.99040198999999995</v>
      </c>
      <c r="G6096" s="31">
        <v>80494.820000000007</v>
      </c>
      <c r="H6096" s="31">
        <v>80108.524999999994</v>
      </c>
    </row>
    <row r="6097" spans="1:8" ht="15.6" hidden="1" customHeight="1">
      <c r="A6097" s="38" t="s">
        <v>9</v>
      </c>
      <c r="B6097" s="31">
        <v>2011</v>
      </c>
      <c r="C6097" s="31">
        <v>57</v>
      </c>
      <c r="D6097" s="31">
        <v>1.018234E-2</v>
      </c>
      <c r="E6097" s="31">
        <v>1.0130760000000001E-2</v>
      </c>
      <c r="F6097" s="31">
        <v>0.98986923999999998</v>
      </c>
      <c r="G6097" s="31">
        <v>79722.23</v>
      </c>
      <c r="H6097" s="31">
        <v>79318.406000000003</v>
      </c>
    </row>
    <row r="6098" spans="1:8" ht="15.6" hidden="1" customHeight="1">
      <c r="A6098" s="38" t="s">
        <v>9</v>
      </c>
      <c r="B6098" s="31">
        <v>2011</v>
      </c>
      <c r="C6098" s="31">
        <v>58</v>
      </c>
      <c r="D6098" s="31">
        <v>1.090844E-2</v>
      </c>
      <c r="E6098" s="31">
        <v>1.0849269999999999E-2</v>
      </c>
      <c r="F6098" s="31">
        <v>0.98915072999999998</v>
      </c>
      <c r="G6098" s="31">
        <v>78914.582999999999</v>
      </c>
      <c r="H6098" s="31">
        <v>78486.5</v>
      </c>
    </row>
    <row r="6099" spans="1:8" ht="15.6" hidden="1" customHeight="1">
      <c r="A6099" s="38" t="s">
        <v>9</v>
      </c>
      <c r="B6099" s="31">
        <v>2011</v>
      </c>
      <c r="C6099" s="31">
        <v>59</v>
      </c>
      <c r="D6099" s="31">
        <v>1.186719E-2</v>
      </c>
      <c r="E6099" s="31">
        <v>1.1797190000000001E-2</v>
      </c>
      <c r="F6099" s="31">
        <v>0.98820280999999999</v>
      </c>
      <c r="G6099" s="31">
        <v>78058.418000000005</v>
      </c>
      <c r="H6099" s="31">
        <v>77597.982999999993</v>
      </c>
    </row>
    <row r="6100" spans="1:8" ht="15.6" hidden="1" customHeight="1">
      <c r="A6100" s="38" t="s">
        <v>9</v>
      </c>
      <c r="B6100" s="31">
        <v>2011</v>
      </c>
      <c r="C6100" s="31">
        <v>60</v>
      </c>
      <c r="D6100" s="31">
        <v>1.307081E-2</v>
      </c>
      <c r="E6100" s="31">
        <v>1.298594E-2</v>
      </c>
      <c r="F6100" s="31">
        <v>0.98701406000000003</v>
      </c>
      <c r="G6100" s="31">
        <v>77137.547999999995</v>
      </c>
      <c r="H6100" s="31">
        <v>76636.695999999996</v>
      </c>
    </row>
    <row r="6101" spans="1:8" ht="15.6" hidden="1" customHeight="1">
      <c r="A6101" s="38" t="s">
        <v>9</v>
      </c>
      <c r="B6101" s="31">
        <v>2011</v>
      </c>
      <c r="C6101" s="31">
        <v>61</v>
      </c>
      <c r="D6101" s="31">
        <v>1.448816E-2</v>
      </c>
      <c r="E6101" s="31">
        <v>1.4383959999999999E-2</v>
      </c>
      <c r="F6101" s="31">
        <v>0.98561604000000003</v>
      </c>
      <c r="G6101" s="31">
        <v>76135.845000000001</v>
      </c>
      <c r="H6101" s="31">
        <v>75588.277000000002</v>
      </c>
    </row>
    <row r="6102" spans="1:8" ht="15.6" hidden="1" customHeight="1">
      <c r="A6102" s="38" t="s">
        <v>9</v>
      </c>
      <c r="B6102" s="31">
        <v>2011</v>
      </c>
      <c r="C6102" s="31">
        <v>62</v>
      </c>
      <c r="D6102" s="31">
        <v>1.6078430000000001E-2</v>
      </c>
      <c r="E6102" s="31">
        <v>1.5950200000000001E-2</v>
      </c>
      <c r="F6102" s="31">
        <v>0.98404979999999997</v>
      </c>
      <c r="G6102" s="31">
        <v>75040.710000000006</v>
      </c>
      <c r="H6102" s="31">
        <v>74442.251999999993</v>
      </c>
    </row>
    <row r="6103" spans="1:8" ht="15.6" hidden="1" customHeight="1">
      <c r="A6103" s="38" t="s">
        <v>9</v>
      </c>
      <c r="B6103" s="31">
        <v>2011</v>
      </c>
      <c r="C6103" s="31">
        <v>63</v>
      </c>
      <c r="D6103" s="31">
        <v>1.779816E-2</v>
      </c>
      <c r="E6103" s="31">
        <v>1.7641170000000001E-2</v>
      </c>
      <c r="F6103" s="31">
        <v>0.98235883000000002</v>
      </c>
      <c r="G6103" s="31">
        <v>73843.794999999998</v>
      </c>
      <c r="H6103" s="31">
        <v>73192.45</v>
      </c>
    </row>
    <row r="6104" spans="1:8" ht="15.6" hidden="1" customHeight="1">
      <c r="A6104" s="38" t="s">
        <v>9</v>
      </c>
      <c r="B6104" s="31">
        <v>2011</v>
      </c>
      <c r="C6104" s="31">
        <v>64</v>
      </c>
      <c r="D6104" s="31">
        <v>1.961365E-2</v>
      </c>
      <c r="E6104" s="31">
        <v>1.942317E-2</v>
      </c>
      <c r="F6104" s="31">
        <v>0.98057682999999995</v>
      </c>
      <c r="G6104" s="31">
        <v>72541.104999999996</v>
      </c>
      <c r="H6104" s="31">
        <v>71836.615999999995</v>
      </c>
    </row>
    <row r="6105" spans="1:8" ht="15.6" hidden="1" customHeight="1">
      <c r="A6105" s="38" t="s">
        <v>9</v>
      </c>
      <c r="B6105" s="31">
        <v>2011</v>
      </c>
      <c r="C6105" s="31">
        <v>65</v>
      </c>
      <c r="D6105" s="31">
        <v>2.152571E-2</v>
      </c>
      <c r="E6105" s="31">
        <v>2.1296490000000001E-2</v>
      </c>
      <c r="F6105" s="31">
        <v>0.97870351</v>
      </c>
      <c r="G6105" s="31">
        <v>71132.126999999993</v>
      </c>
      <c r="H6105" s="31">
        <v>70374.694000000003</v>
      </c>
    </row>
    <row r="6106" spans="1:8" ht="15.6" hidden="1" customHeight="1">
      <c r="A6106" s="38" t="s">
        <v>9</v>
      </c>
      <c r="B6106" s="31">
        <v>2011</v>
      </c>
      <c r="C6106" s="31">
        <v>66</v>
      </c>
      <c r="D6106" s="31">
        <v>2.3578620000000002E-2</v>
      </c>
      <c r="E6106" s="31">
        <v>2.3303890000000001E-2</v>
      </c>
      <c r="F6106" s="31">
        <v>0.97669611000000001</v>
      </c>
      <c r="G6106" s="31">
        <v>69617.262000000002</v>
      </c>
      <c r="H6106" s="31">
        <v>68806.085000000006</v>
      </c>
    </row>
    <row r="6107" spans="1:8" ht="15.6" hidden="1" customHeight="1">
      <c r="A6107" s="38" t="s">
        <v>9</v>
      </c>
      <c r="B6107" s="31">
        <v>2011</v>
      </c>
      <c r="C6107" s="31">
        <v>67</v>
      </c>
      <c r="D6107" s="31">
        <v>2.584989E-2</v>
      </c>
      <c r="E6107" s="31">
        <v>2.5520049999999999E-2</v>
      </c>
      <c r="F6107" s="31">
        <v>0.97447994999999998</v>
      </c>
      <c r="G6107" s="31">
        <v>67994.909</v>
      </c>
      <c r="H6107" s="31">
        <v>67127.292000000001</v>
      </c>
    </row>
    <row r="6108" spans="1:8" ht="15.6" hidden="1" customHeight="1">
      <c r="A6108" s="38" t="s">
        <v>9</v>
      </c>
      <c r="B6108" s="31">
        <v>2011</v>
      </c>
      <c r="C6108" s="31">
        <v>68</v>
      </c>
      <c r="D6108" s="31">
        <v>2.8415960000000001E-2</v>
      </c>
      <c r="E6108" s="31">
        <v>2.8017879999999998E-2</v>
      </c>
      <c r="F6108" s="31">
        <v>0.97198211999999995</v>
      </c>
      <c r="G6108" s="31">
        <v>66259.676000000007</v>
      </c>
      <c r="H6108" s="31">
        <v>65331.447999999997</v>
      </c>
    </row>
    <row r="6109" spans="1:8" ht="15.6" hidden="1" customHeight="1">
      <c r="A6109" s="38" t="s">
        <v>9</v>
      </c>
      <c r="B6109" s="31">
        <v>2011</v>
      </c>
      <c r="C6109" s="31">
        <v>69</v>
      </c>
      <c r="D6109" s="31">
        <v>3.1338779999999997E-2</v>
      </c>
      <c r="E6109" s="31">
        <v>3.085529E-2</v>
      </c>
      <c r="F6109" s="31">
        <v>0.96914471000000002</v>
      </c>
      <c r="G6109" s="31">
        <v>64403.22</v>
      </c>
      <c r="H6109" s="31">
        <v>63409.63</v>
      </c>
    </row>
    <row r="6110" spans="1:8" ht="15.6" hidden="1" customHeight="1">
      <c r="A6110" s="38" t="s">
        <v>9</v>
      </c>
      <c r="B6110" s="31">
        <v>2011</v>
      </c>
      <c r="C6110" s="31">
        <v>70</v>
      </c>
      <c r="D6110" s="31">
        <v>3.4665290000000001E-2</v>
      </c>
      <c r="E6110" s="31">
        <v>3.4074680000000003E-2</v>
      </c>
      <c r="F6110" s="31">
        <v>0.96592531999999998</v>
      </c>
      <c r="G6110" s="31">
        <v>62416.04</v>
      </c>
      <c r="H6110" s="31">
        <v>61352.637000000002</v>
      </c>
    </row>
    <row r="6111" spans="1:8" ht="15.6" hidden="1" customHeight="1">
      <c r="A6111" s="38" t="s">
        <v>9</v>
      </c>
      <c r="B6111" s="31">
        <v>2011</v>
      </c>
      <c r="C6111" s="31">
        <v>71</v>
      </c>
      <c r="D6111" s="31">
        <v>3.840503E-2</v>
      </c>
      <c r="E6111" s="31">
        <v>3.7681449999999998E-2</v>
      </c>
      <c r="F6111" s="31">
        <v>0.96231854999999999</v>
      </c>
      <c r="G6111" s="31">
        <v>60289.233</v>
      </c>
      <c r="H6111" s="31">
        <v>59153.34</v>
      </c>
    </row>
    <row r="6112" spans="1:8" ht="15.6" hidden="1" customHeight="1">
      <c r="A6112" s="38" t="s">
        <v>9</v>
      </c>
      <c r="B6112" s="31">
        <v>2011</v>
      </c>
      <c r="C6112" s="31">
        <v>72</v>
      </c>
      <c r="D6112" s="31">
        <v>4.2566140000000002E-2</v>
      </c>
      <c r="E6112" s="31">
        <v>4.167908E-2</v>
      </c>
      <c r="F6112" s="31">
        <v>0.95832092000000002</v>
      </c>
      <c r="G6112" s="31">
        <v>58017.447</v>
      </c>
      <c r="H6112" s="31">
        <v>56808.39</v>
      </c>
    </row>
    <row r="6113" spans="1:8" ht="15.6" hidden="1" customHeight="1">
      <c r="A6113" s="38" t="s">
        <v>9</v>
      </c>
      <c r="B6113" s="31">
        <v>2011</v>
      </c>
      <c r="C6113" s="31">
        <v>73</v>
      </c>
      <c r="D6113" s="31">
        <v>4.7146140000000003E-2</v>
      </c>
      <c r="E6113" s="31">
        <v>4.606035E-2</v>
      </c>
      <c r="F6113" s="31">
        <v>0.95393965000000003</v>
      </c>
      <c r="G6113" s="31">
        <v>55599.332999999999</v>
      </c>
      <c r="H6113" s="31">
        <v>54318.870999999999</v>
      </c>
    </row>
    <row r="6114" spans="1:8" ht="15.6" hidden="1" customHeight="1">
      <c r="A6114" s="38" t="s">
        <v>9</v>
      </c>
      <c r="B6114" s="31">
        <v>2011</v>
      </c>
      <c r="C6114" s="31">
        <v>74</v>
      </c>
      <c r="D6114" s="31">
        <v>5.2155220000000002E-2</v>
      </c>
      <c r="E6114" s="31">
        <v>5.0829699999999998E-2</v>
      </c>
      <c r="F6114" s="31">
        <v>0.94917030000000002</v>
      </c>
      <c r="G6114" s="31">
        <v>53038.408000000003</v>
      </c>
      <c r="H6114" s="31">
        <v>51690.445</v>
      </c>
    </row>
    <row r="6115" spans="1:8" ht="15.6" hidden="1" customHeight="1">
      <c r="A6115" s="38" t="s">
        <v>9</v>
      </c>
      <c r="B6115" s="31">
        <v>2011</v>
      </c>
      <c r="C6115" s="31">
        <v>75</v>
      </c>
      <c r="D6115" s="31">
        <v>5.765547E-2</v>
      </c>
      <c r="E6115" s="31">
        <v>5.603996E-2</v>
      </c>
      <c r="F6115" s="31">
        <v>0.94396004</v>
      </c>
      <c r="G6115" s="31">
        <v>50342.482000000004</v>
      </c>
      <c r="H6115" s="31">
        <v>48931.887000000002</v>
      </c>
    </row>
    <row r="6116" spans="1:8" ht="15.6" hidden="1" customHeight="1">
      <c r="A6116" s="38" t="s">
        <v>9</v>
      </c>
      <c r="B6116" s="31">
        <v>2011</v>
      </c>
      <c r="C6116" s="31">
        <v>76</v>
      </c>
      <c r="D6116" s="31">
        <v>6.3718460000000005E-2</v>
      </c>
      <c r="E6116" s="31">
        <v>6.175112E-2</v>
      </c>
      <c r="F6116" s="31">
        <v>0.93824887999999995</v>
      </c>
      <c r="G6116" s="31">
        <v>47521.290999999997</v>
      </c>
      <c r="H6116" s="31">
        <v>46054.044999999998</v>
      </c>
    </row>
    <row r="6117" spans="1:8" ht="15.6" hidden="1" customHeight="1">
      <c r="A6117" s="38" t="s">
        <v>9</v>
      </c>
      <c r="B6117" s="31">
        <v>2011</v>
      </c>
      <c r="C6117" s="31">
        <v>77</v>
      </c>
      <c r="D6117" s="31">
        <v>7.0447270000000006E-2</v>
      </c>
      <c r="E6117" s="31">
        <v>6.8050289999999999E-2</v>
      </c>
      <c r="F6117" s="31">
        <v>0.93194971000000004</v>
      </c>
      <c r="G6117" s="31">
        <v>44586.798000000003</v>
      </c>
      <c r="H6117" s="31">
        <v>43069.726000000002</v>
      </c>
    </row>
    <row r="6118" spans="1:8" ht="15.6" hidden="1" customHeight="1">
      <c r="A6118" s="38" t="s">
        <v>9</v>
      </c>
      <c r="B6118" s="31">
        <v>2011</v>
      </c>
      <c r="C6118" s="31">
        <v>78</v>
      </c>
      <c r="D6118" s="31">
        <v>7.7959799999999996E-2</v>
      </c>
      <c r="E6118" s="31">
        <v>7.5034950000000003E-2</v>
      </c>
      <c r="F6118" s="31">
        <v>0.92496504999999996</v>
      </c>
      <c r="G6118" s="31">
        <v>41552.654000000002</v>
      </c>
      <c r="H6118" s="31">
        <v>39993.703000000001</v>
      </c>
    </row>
    <row r="6119" spans="1:8" ht="15.6" hidden="1" customHeight="1">
      <c r="A6119" s="38" t="s">
        <v>9</v>
      </c>
      <c r="B6119" s="31">
        <v>2011</v>
      </c>
      <c r="C6119" s="31">
        <v>79</v>
      </c>
      <c r="D6119" s="31">
        <v>8.6363690000000007E-2</v>
      </c>
      <c r="E6119" s="31">
        <v>8.2788719999999996E-2</v>
      </c>
      <c r="F6119" s="31">
        <v>0.91721127999999996</v>
      </c>
      <c r="G6119" s="31">
        <v>38434.752999999997</v>
      </c>
      <c r="H6119" s="31">
        <v>36843.769999999997</v>
      </c>
    </row>
    <row r="6120" spans="1:8" ht="15.6" hidden="1" customHeight="1">
      <c r="A6120" s="38" t="s">
        <v>9</v>
      </c>
      <c r="B6120" s="31">
        <v>2011</v>
      </c>
      <c r="C6120" s="31">
        <v>80</v>
      </c>
      <c r="D6120" s="31">
        <v>9.574618E-2</v>
      </c>
      <c r="E6120" s="31">
        <v>9.1371930000000004E-2</v>
      </c>
      <c r="F6120" s="31">
        <v>0.90862807000000001</v>
      </c>
      <c r="G6120" s="31">
        <v>35252.788</v>
      </c>
      <c r="H6120" s="31">
        <v>33642.231</v>
      </c>
    </row>
    <row r="6121" spans="1:8" ht="15.6" hidden="1" customHeight="1">
      <c r="A6121" s="38" t="s">
        <v>9</v>
      </c>
      <c r="B6121" s="31">
        <v>2011</v>
      </c>
      <c r="C6121" s="31">
        <v>81</v>
      </c>
      <c r="D6121" s="31">
        <v>0.10615402</v>
      </c>
      <c r="E6121" s="31">
        <v>0.10080367</v>
      </c>
      <c r="F6121" s="31">
        <v>0.89919632999999999</v>
      </c>
      <c r="G6121" s="31">
        <v>32031.672999999999</v>
      </c>
      <c r="H6121" s="31">
        <v>30417.218000000001</v>
      </c>
    </row>
    <row r="6122" spans="1:8" ht="15.6" hidden="1" customHeight="1">
      <c r="A6122" s="38" t="s">
        <v>9</v>
      </c>
      <c r="B6122" s="31">
        <v>2011</v>
      </c>
      <c r="C6122" s="31">
        <v>82</v>
      </c>
      <c r="D6122" s="31">
        <v>0.11760091</v>
      </c>
      <c r="E6122" s="31">
        <v>0.11106995</v>
      </c>
      <c r="F6122" s="31">
        <v>0.88893005000000003</v>
      </c>
      <c r="G6122" s="31">
        <v>28802.762999999999</v>
      </c>
      <c r="H6122" s="31">
        <v>27203.202000000001</v>
      </c>
    </row>
    <row r="6123" spans="1:8" ht="15.6" hidden="1" customHeight="1">
      <c r="A6123" s="38" t="s">
        <v>9</v>
      </c>
      <c r="B6123" s="31">
        <v>2011</v>
      </c>
      <c r="C6123" s="31">
        <v>83</v>
      </c>
      <c r="D6123" s="31">
        <v>0.13002063</v>
      </c>
      <c r="E6123" s="31">
        <v>0.12208391</v>
      </c>
      <c r="F6123" s="31">
        <v>0.87791609000000004</v>
      </c>
      <c r="G6123" s="31">
        <v>25603.642</v>
      </c>
      <c r="H6123" s="31">
        <v>24040.744999999999</v>
      </c>
    </row>
    <row r="6124" spans="1:8" ht="15.6" hidden="1" customHeight="1">
      <c r="A6124" s="38" t="s">
        <v>9</v>
      </c>
      <c r="B6124" s="31">
        <v>2011</v>
      </c>
      <c r="C6124" s="31">
        <v>84</v>
      </c>
      <c r="D6124" s="31">
        <v>0.14331023000000001</v>
      </c>
      <c r="E6124" s="31">
        <v>0.13372793999999999</v>
      </c>
      <c r="F6124" s="31">
        <v>0.86627206000000001</v>
      </c>
      <c r="G6124" s="31">
        <v>22477.848999999998</v>
      </c>
      <c r="H6124" s="31">
        <v>20974.891</v>
      </c>
    </row>
    <row r="6125" spans="1:8" ht="15.6" hidden="1" customHeight="1">
      <c r="A6125" s="38" t="s">
        <v>9</v>
      </c>
      <c r="B6125" s="31">
        <v>2011</v>
      </c>
      <c r="C6125" s="31">
        <v>85</v>
      </c>
      <c r="D6125" s="31">
        <v>0.15741643</v>
      </c>
      <c r="E6125" s="31">
        <v>0.14593049999999999</v>
      </c>
      <c r="F6125" s="31">
        <v>0.85406950000000004</v>
      </c>
      <c r="G6125" s="31">
        <v>19471.933000000001</v>
      </c>
      <c r="H6125" s="31">
        <v>18051.157999999999</v>
      </c>
    </row>
    <row r="6126" spans="1:8" ht="15.6" hidden="1" customHeight="1">
      <c r="A6126" s="38" t="s">
        <v>9</v>
      </c>
      <c r="B6126" s="31">
        <v>2011</v>
      </c>
      <c r="C6126" s="31">
        <v>86</v>
      </c>
      <c r="D6126" s="31">
        <v>0.17226691999999999</v>
      </c>
      <c r="E6126" s="31">
        <v>0.15860567</v>
      </c>
      <c r="F6126" s="31">
        <v>0.84139432999999997</v>
      </c>
      <c r="G6126" s="31">
        <v>16630.383999999998</v>
      </c>
      <c r="H6126" s="31">
        <v>15311.547</v>
      </c>
    </row>
    <row r="6127" spans="1:8" ht="15.6" hidden="1" customHeight="1">
      <c r="A6127" s="38" t="s">
        <v>9</v>
      </c>
      <c r="B6127" s="31">
        <v>2011</v>
      </c>
      <c r="C6127" s="31">
        <v>87</v>
      </c>
      <c r="D6127" s="31">
        <v>0.18780948</v>
      </c>
      <c r="E6127" s="31">
        <v>0.17168723</v>
      </c>
      <c r="F6127" s="31">
        <v>0.82831277000000003</v>
      </c>
      <c r="G6127" s="31">
        <v>13992.710999999999</v>
      </c>
      <c r="H6127" s="31">
        <v>12791.526</v>
      </c>
    </row>
    <row r="6128" spans="1:8" ht="15.6" hidden="1" customHeight="1">
      <c r="A6128" s="38" t="s">
        <v>9</v>
      </c>
      <c r="B6128" s="31">
        <v>2011</v>
      </c>
      <c r="C6128" s="31">
        <v>88</v>
      </c>
      <c r="D6128" s="31">
        <v>0.20417157999999999</v>
      </c>
      <c r="E6128" s="31">
        <v>0.18525923999999999</v>
      </c>
      <c r="F6128" s="31">
        <v>0.81474075999999995</v>
      </c>
      <c r="G6128" s="31">
        <v>11590.341</v>
      </c>
      <c r="H6128" s="31">
        <v>10516.732</v>
      </c>
    </row>
    <row r="6129" spans="1:8" ht="15.6" hidden="1" customHeight="1">
      <c r="A6129" s="38" t="s">
        <v>9</v>
      </c>
      <c r="B6129" s="31">
        <v>2011</v>
      </c>
      <c r="C6129" s="31">
        <v>89</v>
      </c>
      <c r="D6129" s="31">
        <v>0.22170058000000001</v>
      </c>
      <c r="E6129" s="31">
        <v>0.19957737</v>
      </c>
      <c r="F6129" s="31">
        <v>0.80042263000000002</v>
      </c>
      <c r="G6129" s="31">
        <v>9443.1229999999996</v>
      </c>
      <c r="H6129" s="31">
        <v>8500.8060000000005</v>
      </c>
    </row>
    <row r="6130" spans="1:8" ht="15.6" hidden="1" customHeight="1">
      <c r="A6130" s="38" t="s">
        <v>9</v>
      </c>
      <c r="B6130" s="31">
        <v>2011</v>
      </c>
      <c r="C6130" s="31">
        <v>90</v>
      </c>
      <c r="D6130" s="31">
        <v>0.24085525999999999</v>
      </c>
      <c r="E6130" s="31">
        <v>0.21496725999999999</v>
      </c>
      <c r="F6130" s="31">
        <v>0.78503274000000001</v>
      </c>
      <c r="G6130" s="31">
        <v>7558.4889999999996</v>
      </c>
      <c r="H6130" s="31">
        <v>6746.076</v>
      </c>
    </row>
    <row r="6131" spans="1:8" ht="15.6" hidden="1" customHeight="1">
      <c r="A6131" s="38" t="s">
        <v>9</v>
      </c>
      <c r="B6131" s="31">
        <v>2011</v>
      </c>
      <c r="C6131" s="31">
        <v>91</v>
      </c>
      <c r="D6131" s="31">
        <v>0.26227347000000001</v>
      </c>
      <c r="E6131" s="31">
        <v>0.23186717000000001</v>
      </c>
      <c r="F6131" s="31">
        <v>0.76813282999999999</v>
      </c>
      <c r="G6131" s="31">
        <v>5933.6620000000003</v>
      </c>
      <c r="H6131" s="31">
        <v>5245.7510000000002</v>
      </c>
    </row>
    <row r="6132" spans="1:8" ht="15.6" hidden="1" customHeight="1">
      <c r="A6132" s="38" t="s">
        <v>9</v>
      </c>
      <c r="B6132" s="31">
        <v>2011</v>
      </c>
      <c r="C6132" s="31">
        <v>92</v>
      </c>
      <c r="D6132" s="31">
        <v>0.28650864999999998</v>
      </c>
      <c r="E6132" s="31">
        <v>0.25060797000000001</v>
      </c>
      <c r="F6132" s="31">
        <v>0.74939202999999999</v>
      </c>
      <c r="G6132" s="31">
        <v>4557.84</v>
      </c>
      <c r="H6132" s="31">
        <v>3986.7249999999999</v>
      </c>
    </row>
    <row r="6133" spans="1:8" ht="15.6" hidden="1" customHeight="1">
      <c r="A6133" s="38" t="s">
        <v>9</v>
      </c>
      <c r="B6133" s="31">
        <v>2011</v>
      </c>
      <c r="C6133" s="31">
        <v>93</v>
      </c>
      <c r="D6133" s="31">
        <v>0.31357657</v>
      </c>
      <c r="E6133" s="31">
        <v>0.27107515999999998</v>
      </c>
      <c r="F6133" s="31">
        <v>0.72892484000000002</v>
      </c>
      <c r="G6133" s="31">
        <v>3415.6089999999999</v>
      </c>
      <c r="H6133" s="31">
        <v>2952.6660000000002</v>
      </c>
    </row>
    <row r="6134" spans="1:8" ht="15.6" hidden="1" customHeight="1">
      <c r="A6134" s="38" t="s">
        <v>9</v>
      </c>
      <c r="B6134" s="31">
        <v>2011</v>
      </c>
      <c r="C6134" s="31">
        <v>94</v>
      </c>
      <c r="D6134" s="31">
        <v>0.34318504999999999</v>
      </c>
      <c r="E6134" s="31">
        <v>0.29292184999999998</v>
      </c>
      <c r="F6134" s="31">
        <v>0.70707814999999996</v>
      </c>
      <c r="G6134" s="31">
        <v>2489.7220000000002</v>
      </c>
      <c r="H6134" s="31">
        <v>2125.0749999999998</v>
      </c>
    </row>
    <row r="6135" spans="1:8" ht="15.6" hidden="1" customHeight="1">
      <c r="A6135" s="38" t="s">
        <v>9</v>
      </c>
      <c r="B6135" s="31">
        <v>2011</v>
      </c>
      <c r="C6135" s="31">
        <v>95</v>
      </c>
      <c r="D6135" s="31">
        <v>0.37437347999999998</v>
      </c>
      <c r="E6135" s="31">
        <v>0.31534507000000001</v>
      </c>
      <c r="F6135" s="31">
        <v>0.68465492999999999</v>
      </c>
      <c r="G6135" s="31">
        <v>1760.4280000000001</v>
      </c>
      <c r="H6135" s="31">
        <v>1482.857</v>
      </c>
    </row>
    <row r="6136" spans="1:8" ht="15.6" hidden="1" customHeight="1">
      <c r="A6136" s="38" t="s">
        <v>9</v>
      </c>
      <c r="B6136" s="31">
        <v>2011</v>
      </c>
      <c r="C6136" s="31">
        <v>96</v>
      </c>
      <c r="D6136" s="31">
        <v>0.40594409999999997</v>
      </c>
      <c r="E6136" s="31">
        <v>0.33745098000000001</v>
      </c>
      <c r="F6136" s="31">
        <v>0.66254902000000004</v>
      </c>
      <c r="G6136" s="31">
        <v>1205.2860000000001</v>
      </c>
      <c r="H6136" s="31">
        <v>1001.923</v>
      </c>
    </row>
    <row r="6137" spans="1:8" ht="15.6" hidden="1" customHeight="1">
      <c r="A6137" s="38" t="s">
        <v>9</v>
      </c>
      <c r="B6137" s="31">
        <v>2011</v>
      </c>
      <c r="C6137" s="31">
        <v>97</v>
      </c>
      <c r="D6137" s="31">
        <v>0.43687120000000002</v>
      </c>
      <c r="E6137" s="31">
        <v>0.35855092</v>
      </c>
      <c r="F6137" s="31">
        <v>0.64144908</v>
      </c>
      <c r="G6137" s="31">
        <v>798.56100000000004</v>
      </c>
      <c r="H6137" s="31">
        <v>655.399</v>
      </c>
    </row>
    <row r="6138" spans="1:8" ht="15.6" hidden="1" customHeight="1">
      <c r="A6138" s="38" t="s">
        <v>9</v>
      </c>
      <c r="B6138" s="31">
        <v>2011</v>
      </c>
      <c r="C6138" s="31">
        <v>98</v>
      </c>
      <c r="D6138" s="31">
        <v>0.46637564999999997</v>
      </c>
      <c r="E6138" s="31">
        <v>0.37818703999999997</v>
      </c>
      <c r="F6138" s="31">
        <v>0.62181295999999997</v>
      </c>
      <c r="G6138" s="31">
        <v>512.23599999999999</v>
      </c>
      <c r="H6138" s="31">
        <v>415.37599999999998</v>
      </c>
    </row>
    <row r="6139" spans="1:8" ht="15.6" hidden="1" customHeight="1">
      <c r="A6139" s="38" t="s">
        <v>9</v>
      </c>
      <c r="B6139" s="31">
        <v>2011</v>
      </c>
      <c r="C6139" s="31">
        <v>99</v>
      </c>
      <c r="D6139" s="31">
        <v>0.49470858000000001</v>
      </c>
      <c r="E6139" s="31">
        <v>0.39660631000000002</v>
      </c>
      <c r="F6139" s="31">
        <v>0.60339368999999998</v>
      </c>
      <c r="G6139" s="31">
        <v>318.51499999999999</v>
      </c>
      <c r="H6139" s="31">
        <v>255.35300000000001</v>
      </c>
    </row>
    <row r="6140" spans="1:8" ht="15.6" hidden="1" customHeight="1">
      <c r="A6140" s="38" t="s">
        <v>9</v>
      </c>
      <c r="B6140" s="31">
        <v>2012</v>
      </c>
      <c r="C6140" s="31">
        <v>1</v>
      </c>
      <c r="D6140" s="31">
        <v>1.64281E-3</v>
      </c>
      <c r="E6140" s="31">
        <v>1.64146E-3</v>
      </c>
      <c r="F6140" s="31">
        <v>0.99835854000000002</v>
      </c>
      <c r="G6140" s="31">
        <v>96896.081000000006</v>
      </c>
      <c r="H6140" s="31">
        <v>96816.554999999993</v>
      </c>
    </row>
    <row r="6141" spans="1:8" ht="15.6" hidden="1" customHeight="1">
      <c r="A6141" s="38" t="s">
        <v>9</v>
      </c>
      <c r="B6141" s="31">
        <v>2012</v>
      </c>
      <c r="C6141" s="31">
        <v>2</v>
      </c>
      <c r="D6141" s="31">
        <v>1.7080299999999999E-3</v>
      </c>
      <c r="E6141" s="31">
        <v>1.7065699999999999E-3</v>
      </c>
      <c r="F6141" s="31">
        <v>0.99829343000000004</v>
      </c>
      <c r="G6141" s="31">
        <v>96737.03</v>
      </c>
      <c r="H6141" s="31">
        <v>96654.485000000001</v>
      </c>
    </row>
    <row r="6142" spans="1:8" ht="15.6" hidden="1" customHeight="1">
      <c r="A6142" s="38" t="s">
        <v>9</v>
      </c>
      <c r="B6142" s="31">
        <v>2012</v>
      </c>
      <c r="C6142" s="31">
        <v>3</v>
      </c>
      <c r="D6142" s="31">
        <v>1.7669999999999999E-3</v>
      </c>
      <c r="E6142" s="31">
        <v>1.7654400000000001E-3</v>
      </c>
      <c r="F6142" s="31">
        <v>0.99823455999999999</v>
      </c>
      <c r="G6142" s="31">
        <v>96571.941000000006</v>
      </c>
      <c r="H6142" s="31">
        <v>96486.694000000003</v>
      </c>
    </row>
    <row r="6143" spans="1:8" ht="15.6" hidden="1" customHeight="1">
      <c r="A6143" s="38" t="s">
        <v>9</v>
      </c>
      <c r="B6143" s="31">
        <v>2012</v>
      </c>
      <c r="C6143" s="31">
        <v>4</v>
      </c>
      <c r="D6143" s="31">
        <v>1.7995800000000001E-3</v>
      </c>
      <c r="E6143" s="31">
        <v>1.7979599999999999E-3</v>
      </c>
      <c r="F6143" s="31">
        <v>0.99820204000000001</v>
      </c>
      <c r="G6143" s="31">
        <v>96401.448000000004</v>
      </c>
      <c r="H6143" s="31">
        <v>96314.785000000003</v>
      </c>
    </row>
    <row r="6144" spans="1:8" ht="15.6" hidden="1" customHeight="1">
      <c r="A6144" s="38" t="s">
        <v>9</v>
      </c>
      <c r="B6144" s="31">
        <v>2012</v>
      </c>
      <c r="C6144" s="31">
        <v>5</v>
      </c>
      <c r="D6144" s="31">
        <v>1.78561E-3</v>
      </c>
      <c r="E6144" s="31">
        <v>1.7840200000000001E-3</v>
      </c>
      <c r="F6144" s="31">
        <v>0.99821598</v>
      </c>
      <c r="G6144" s="31">
        <v>96228.122000000003</v>
      </c>
      <c r="H6144" s="31">
        <v>96142.285999999993</v>
      </c>
    </row>
    <row r="6145" spans="1:8" ht="15.6" hidden="1" customHeight="1">
      <c r="A6145" s="38" t="s">
        <v>9</v>
      </c>
      <c r="B6145" s="31">
        <v>2012</v>
      </c>
      <c r="C6145" s="31">
        <v>6</v>
      </c>
      <c r="D6145" s="31">
        <v>1.7099699999999999E-3</v>
      </c>
      <c r="E6145" s="31">
        <v>1.7085100000000001E-3</v>
      </c>
      <c r="F6145" s="31">
        <v>0.99829148999999995</v>
      </c>
      <c r="G6145" s="31">
        <v>96056.45</v>
      </c>
      <c r="H6145" s="31">
        <v>95974.392999999996</v>
      </c>
    </row>
    <row r="6146" spans="1:8" ht="15.6" hidden="1" customHeight="1">
      <c r="A6146" s="38" t="s">
        <v>9</v>
      </c>
      <c r="B6146" s="31">
        <v>2012</v>
      </c>
      <c r="C6146" s="31">
        <v>7</v>
      </c>
      <c r="D6146" s="31">
        <v>1.5733500000000001E-3</v>
      </c>
      <c r="E6146" s="31">
        <v>1.57211E-3</v>
      </c>
      <c r="F6146" s="31">
        <v>0.99842788999999998</v>
      </c>
      <c r="G6146" s="31">
        <v>95892.337</v>
      </c>
      <c r="H6146" s="31">
        <v>95816.960000000006</v>
      </c>
    </row>
    <row r="6147" spans="1:8" ht="15.6" hidden="1" customHeight="1">
      <c r="A6147" s="38" t="s">
        <v>9</v>
      </c>
      <c r="B6147" s="31">
        <v>2012</v>
      </c>
      <c r="C6147" s="31">
        <v>8</v>
      </c>
      <c r="D6147" s="31">
        <v>1.4033299999999999E-3</v>
      </c>
      <c r="E6147" s="31">
        <v>1.4023499999999999E-3</v>
      </c>
      <c r="F6147" s="31">
        <v>0.99859765</v>
      </c>
      <c r="G6147" s="31">
        <v>95741.582999999999</v>
      </c>
      <c r="H6147" s="31">
        <v>95674.452000000005</v>
      </c>
    </row>
    <row r="6148" spans="1:8" ht="15.6" hidden="1" customHeight="1">
      <c r="A6148" s="38" t="s">
        <v>9</v>
      </c>
      <c r="B6148" s="31">
        <v>2012</v>
      </c>
      <c r="C6148" s="31">
        <v>9</v>
      </c>
      <c r="D6148" s="31">
        <v>1.23185E-3</v>
      </c>
      <c r="E6148" s="31">
        <v>1.23109E-3</v>
      </c>
      <c r="F6148" s="31">
        <v>0.99876891000000001</v>
      </c>
      <c r="G6148" s="31">
        <v>95607.32</v>
      </c>
      <c r="H6148" s="31">
        <v>95548.47</v>
      </c>
    </row>
    <row r="6149" spans="1:8" ht="15.6" hidden="1" customHeight="1">
      <c r="A6149" s="38" t="s">
        <v>9</v>
      </c>
      <c r="B6149" s="31">
        <v>2012</v>
      </c>
      <c r="C6149" s="31">
        <v>10</v>
      </c>
      <c r="D6149" s="31">
        <v>1.0924999999999999E-3</v>
      </c>
      <c r="E6149" s="31">
        <v>1.0919E-3</v>
      </c>
      <c r="F6149" s="31">
        <v>0.99890809999999997</v>
      </c>
      <c r="G6149" s="31">
        <v>95489.619000000006</v>
      </c>
      <c r="H6149" s="31">
        <v>95437.486000000004</v>
      </c>
    </row>
    <row r="6150" spans="1:8" ht="15.6" hidden="1" customHeight="1">
      <c r="A6150" s="38" t="s">
        <v>9</v>
      </c>
      <c r="B6150" s="31">
        <v>2012</v>
      </c>
      <c r="C6150" s="31">
        <v>11</v>
      </c>
      <c r="D6150" s="31">
        <v>1.0042499999999999E-3</v>
      </c>
      <c r="E6150" s="31">
        <v>1.0037500000000001E-3</v>
      </c>
      <c r="F6150" s="31">
        <v>0.99899625000000003</v>
      </c>
      <c r="G6150" s="31">
        <v>95385.354000000007</v>
      </c>
      <c r="H6150" s="31">
        <v>95337.482000000004</v>
      </c>
    </row>
    <row r="6151" spans="1:8" ht="15.6" hidden="1" customHeight="1">
      <c r="A6151" s="38" t="s">
        <v>9</v>
      </c>
      <c r="B6151" s="31">
        <v>2012</v>
      </c>
      <c r="C6151" s="31">
        <v>12</v>
      </c>
      <c r="D6151" s="31">
        <v>9.7360000000000003E-4</v>
      </c>
      <c r="E6151" s="31">
        <v>9.7313E-4</v>
      </c>
      <c r="F6151" s="31">
        <v>0.99902687000000001</v>
      </c>
      <c r="G6151" s="31">
        <v>95289.611000000004</v>
      </c>
      <c r="H6151" s="31">
        <v>95243.245999999999</v>
      </c>
    </row>
    <row r="6152" spans="1:8" ht="15.6" hidden="1" customHeight="1">
      <c r="A6152" s="38" t="s">
        <v>9</v>
      </c>
      <c r="B6152" s="31">
        <v>2012</v>
      </c>
      <c r="C6152" s="31">
        <v>13</v>
      </c>
      <c r="D6152" s="31">
        <v>1.00607E-3</v>
      </c>
      <c r="E6152" s="31">
        <v>1.00556E-3</v>
      </c>
      <c r="F6152" s="31">
        <v>0.99899444000000004</v>
      </c>
      <c r="G6152" s="31">
        <v>95196.880999999994</v>
      </c>
      <c r="H6152" s="31">
        <v>95149.017999999996</v>
      </c>
    </row>
    <row r="6153" spans="1:8" ht="15.6" hidden="1" customHeight="1">
      <c r="A6153" s="38" t="s">
        <v>9</v>
      </c>
      <c r="B6153" s="31">
        <v>2012</v>
      </c>
      <c r="C6153" s="31">
        <v>14</v>
      </c>
      <c r="D6153" s="31">
        <v>1.0995600000000001E-3</v>
      </c>
      <c r="E6153" s="31">
        <v>1.09896E-3</v>
      </c>
      <c r="F6153" s="31">
        <v>0.99890104000000002</v>
      </c>
      <c r="G6153" s="31">
        <v>95101.154999999999</v>
      </c>
      <c r="H6153" s="31">
        <v>95048.899000000005</v>
      </c>
    </row>
    <row r="6154" spans="1:8" ht="15.6" hidden="1" customHeight="1">
      <c r="A6154" s="38" t="s">
        <v>9</v>
      </c>
      <c r="B6154" s="31">
        <v>2012</v>
      </c>
      <c r="C6154" s="31">
        <v>15</v>
      </c>
      <c r="D6154" s="31">
        <v>1.25439E-3</v>
      </c>
      <c r="E6154" s="31">
        <v>1.2535999999999999E-3</v>
      </c>
      <c r="F6154" s="31">
        <v>0.99874640000000003</v>
      </c>
      <c r="G6154" s="31">
        <v>94996.642999999996</v>
      </c>
      <c r="H6154" s="31">
        <v>94937.099000000002</v>
      </c>
    </row>
    <row r="6155" spans="1:8" ht="15.6" hidden="1" customHeight="1">
      <c r="A6155" s="38" t="s">
        <v>9</v>
      </c>
      <c r="B6155" s="31">
        <v>2012</v>
      </c>
      <c r="C6155" s="31">
        <v>16</v>
      </c>
      <c r="D6155" s="31">
        <v>1.4595299999999999E-3</v>
      </c>
      <c r="E6155" s="31">
        <v>1.4584699999999999E-3</v>
      </c>
      <c r="F6155" s="31">
        <v>0.99854153000000001</v>
      </c>
      <c r="G6155" s="31">
        <v>94877.554999999993</v>
      </c>
      <c r="H6155" s="31">
        <v>94808.366999999998</v>
      </c>
    </row>
    <row r="6156" spans="1:8" ht="15.6" hidden="1" customHeight="1">
      <c r="A6156" s="38" t="s">
        <v>9</v>
      </c>
      <c r="B6156" s="31">
        <v>2012</v>
      </c>
      <c r="C6156" s="31">
        <v>17</v>
      </c>
      <c r="D6156" s="31">
        <v>1.6896000000000001E-3</v>
      </c>
      <c r="E6156" s="31">
        <v>1.6881699999999999E-3</v>
      </c>
      <c r="F6156" s="31">
        <v>0.99831183000000001</v>
      </c>
      <c r="G6156" s="31">
        <v>94739.179000000004</v>
      </c>
      <c r="H6156" s="31">
        <v>94659.210999999996</v>
      </c>
    </row>
    <row r="6157" spans="1:8" ht="15.6" hidden="1" customHeight="1">
      <c r="A6157" s="38" t="s">
        <v>9</v>
      </c>
      <c r="B6157" s="31">
        <v>2012</v>
      </c>
      <c r="C6157" s="31">
        <v>18</v>
      </c>
      <c r="D6157" s="31">
        <v>1.9157499999999999E-3</v>
      </c>
      <c r="E6157" s="31">
        <v>1.91391E-3</v>
      </c>
      <c r="F6157" s="31">
        <v>0.99808609000000004</v>
      </c>
      <c r="G6157" s="31">
        <v>94579.243000000002</v>
      </c>
      <c r="H6157" s="31">
        <v>94488.735000000001</v>
      </c>
    </row>
    <row r="6158" spans="1:8" ht="15.6" hidden="1" customHeight="1">
      <c r="A6158" s="38" t="s">
        <v>9</v>
      </c>
      <c r="B6158" s="31">
        <v>2012</v>
      </c>
      <c r="C6158" s="31">
        <v>19</v>
      </c>
      <c r="D6158" s="31">
        <v>2.1047700000000002E-3</v>
      </c>
      <c r="E6158" s="31">
        <v>2.1025599999999998E-3</v>
      </c>
      <c r="F6158" s="31">
        <v>0.99789744000000002</v>
      </c>
      <c r="G6158" s="31">
        <v>94398.225999999995</v>
      </c>
      <c r="H6158" s="31">
        <v>94298.986999999994</v>
      </c>
    </row>
    <row r="6159" spans="1:8" ht="15.6" hidden="1" customHeight="1">
      <c r="A6159" s="38" t="s">
        <v>9</v>
      </c>
      <c r="B6159" s="31">
        <v>2012</v>
      </c>
      <c r="C6159" s="31">
        <v>20</v>
      </c>
      <c r="D6159" s="31">
        <v>2.2444000000000001E-3</v>
      </c>
      <c r="E6159" s="31">
        <v>2.2418899999999999E-3</v>
      </c>
      <c r="F6159" s="31">
        <v>0.99775811000000003</v>
      </c>
      <c r="G6159" s="31">
        <v>94199.748000000007</v>
      </c>
      <c r="H6159" s="31">
        <v>94094.156000000003</v>
      </c>
    </row>
    <row r="6160" spans="1:8" ht="15.6" hidden="1" customHeight="1">
      <c r="A6160" s="38" t="s">
        <v>9</v>
      </c>
      <c r="B6160" s="31">
        <v>2012</v>
      </c>
      <c r="C6160" s="31">
        <v>21</v>
      </c>
      <c r="D6160" s="31">
        <v>2.33534E-3</v>
      </c>
      <c r="E6160" s="31">
        <v>2.3326200000000001E-3</v>
      </c>
      <c r="F6160" s="31">
        <v>0.99766737999999999</v>
      </c>
      <c r="G6160" s="31">
        <v>93988.562999999995</v>
      </c>
      <c r="H6160" s="31">
        <v>93878.944000000003</v>
      </c>
    </row>
    <row r="6161" spans="1:8" ht="15.6" hidden="1" customHeight="1">
      <c r="A6161" s="38" t="s">
        <v>9</v>
      </c>
      <c r="B6161" s="31">
        <v>2012</v>
      </c>
      <c r="C6161" s="31">
        <v>22</v>
      </c>
      <c r="D6161" s="31">
        <v>2.3903100000000001E-3</v>
      </c>
      <c r="E6161" s="31">
        <v>2.3874600000000001E-3</v>
      </c>
      <c r="F6161" s="31">
        <v>0.99761253999999999</v>
      </c>
      <c r="G6161" s="31">
        <v>93769.323999999993</v>
      </c>
      <c r="H6161" s="31">
        <v>93657.388999999996</v>
      </c>
    </row>
    <row r="6162" spans="1:8" ht="15.6" hidden="1" customHeight="1">
      <c r="A6162" s="38" t="s">
        <v>9</v>
      </c>
      <c r="B6162" s="31">
        <v>2012</v>
      </c>
      <c r="C6162" s="31">
        <v>23</v>
      </c>
      <c r="D6162" s="31">
        <v>2.4270899999999998E-3</v>
      </c>
      <c r="E6162" s="31">
        <v>2.4241499999999999E-3</v>
      </c>
      <c r="F6162" s="31">
        <v>0.99757585000000004</v>
      </c>
      <c r="G6162" s="31">
        <v>93545.452999999994</v>
      </c>
      <c r="H6162" s="31">
        <v>93432.069000000003</v>
      </c>
    </row>
    <row r="6163" spans="1:8" ht="15.6" hidden="1" customHeight="1">
      <c r="A6163" s="38" t="s">
        <v>9</v>
      </c>
      <c r="B6163" s="31">
        <v>2012</v>
      </c>
      <c r="C6163" s="31">
        <v>24</v>
      </c>
      <c r="D6163" s="31">
        <v>2.45773E-3</v>
      </c>
      <c r="E6163" s="31">
        <v>2.4547100000000001E-3</v>
      </c>
      <c r="F6163" s="31">
        <v>0.99754529000000003</v>
      </c>
      <c r="G6163" s="31">
        <v>93318.684999999998</v>
      </c>
      <c r="H6163" s="31">
        <v>93204.15</v>
      </c>
    </row>
    <row r="6164" spans="1:8" ht="15.6" hidden="1" customHeight="1">
      <c r="A6164" s="38" t="s">
        <v>9</v>
      </c>
      <c r="B6164" s="31">
        <v>2012</v>
      </c>
      <c r="C6164" s="31">
        <v>25</v>
      </c>
      <c r="D6164" s="31">
        <v>2.4914E-3</v>
      </c>
      <c r="E6164" s="31">
        <v>2.4883000000000001E-3</v>
      </c>
      <c r="F6164" s="31">
        <v>0.9975117</v>
      </c>
      <c r="G6164" s="31">
        <v>93089.615000000005</v>
      </c>
      <c r="H6164" s="31">
        <v>92973.797000000006</v>
      </c>
    </row>
    <row r="6165" spans="1:8" ht="15.6" hidden="1" customHeight="1">
      <c r="A6165" s="38" t="s">
        <v>9</v>
      </c>
      <c r="B6165" s="31">
        <v>2012</v>
      </c>
      <c r="C6165" s="31">
        <v>26</v>
      </c>
      <c r="D6165" s="31">
        <v>2.5312799999999999E-3</v>
      </c>
      <c r="E6165" s="31">
        <v>2.5280799999999998E-3</v>
      </c>
      <c r="F6165" s="31">
        <v>0.99747191999999996</v>
      </c>
      <c r="G6165" s="31">
        <v>92857.98</v>
      </c>
      <c r="H6165" s="31">
        <v>92740.603000000003</v>
      </c>
    </row>
    <row r="6166" spans="1:8" ht="15.6" hidden="1" customHeight="1">
      <c r="A6166" s="38" t="s">
        <v>9</v>
      </c>
      <c r="B6166" s="31">
        <v>2012</v>
      </c>
      <c r="C6166" s="31">
        <v>27</v>
      </c>
      <c r="D6166" s="31">
        <v>2.5779599999999998E-3</v>
      </c>
      <c r="E6166" s="31">
        <v>2.57464E-3</v>
      </c>
      <c r="F6166" s="31">
        <v>0.99742536000000004</v>
      </c>
      <c r="G6166" s="31">
        <v>92623.226999999999</v>
      </c>
      <c r="H6166" s="31">
        <v>92503.990999999995</v>
      </c>
    </row>
    <row r="6167" spans="1:8" ht="15.6" hidden="1" customHeight="1">
      <c r="A6167" s="38" t="s">
        <v>9</v>
      </c>
      <c r="B6167" s="31">
        <v>2012</v>
      </c>
      <c r="C6167" s="31">
        <v>28</v>
      </c>
      <c r="D6167" s="31">
        <v>2.6294199999999999E-3</v>
      </c>
      <c r="E6167" s="31">
        <v>2.62597E-3</v>
      </c>
      <c r="F6167" s="31">
        <v>0.99737403000000002</v>
      </c>
      <c r="G6167" s="31">
        <v>92384.755000000005</v>
      </c>
      <c r="H6167" s="31">
        <v>92263.455000000002</v>
      </c>
    </row>
    <row r="6168" spans="1:8" ht="15.6" hidden="1" customHeight="1">
      <c r="A6168" s="38" t="s">
        <v>9</v>
      </c>
      <c r="B6168" s="31">
        <v>2012</v>
      </c>
      <c r="C6168" s="31">
        <v>29</v>
      </c>
      <c r="D6168" s="31">
        <v>2.6826200000000001E-3</v>
      </c>
      <c r="E6168" s="31">
        <v>2.6790199999999998E-3</v>
      </c>
      <c r="F6168" s="31">
        <v>0.99732098000000002</v>
      </c>
      <c r="G6168" s="31">
        <v>92142.156000000003</v>
      </c>
      <c r="H6168" s="31">
        <v>92018.73</v>
      </c>
    </row>
    <row r="6169" spans="1:8" ht="15.6" hidden="1" customHeight="1">
      <c r="A6169" s="38" t="s">
        <v>9</v>
      </c>
      <c r="B6169" s="31">
        <v>2012</v>
      </c>
      <c r="C6169" s="31">
        <v>30</v>
      </c>
      <c r="D6169" s="31">
        <v>2.7332400000000001E-3</v>
      </c>
      <c r="E6169" s="31">
        <v>2.7295100000000001E-3</v>
      </c>
      <c r="F6169" s="31">
        <v>0.99727049000000001</v>
      </c>
      <c r="G6169" s="31">
        <v>91895.304999999993</v>
      </c>
      <c r="H6169" s="31">
        <v>91769.89</v>
      </c>
    </row>
    <row r="6170" spans="1:8" ht="15.6" hidden="1" customHeight="1">
      <c r="A6170" s="38" t="s">
        <v>9</v>
      </c>
      <c r="B6170" s="31">
        <v>2012</v>
      </c>
      <c r="C6170" s="31">
        <v>31</v>
      </c>
      <c r="D6170" s="31">
        <v>2.77713E-3</v>
      </c>
      <c r="E6170" s="31">
        <v>2.7732799999999999E-3</v>
      </c>
      <c r="F6170" s="31">
        <v>0.99722672000000001</v>
      </c>
      <c r="G6170" s="31">
        <v>91644.475000000006</v>
      </c>
      <c r="H6170" s="31">
        <v>91517.396999999997</v>
      </c>
    </row>
    <row r="6171" spans="1:8" ht="15.6" hidden="1" customHeight="1">
      <c r="A6171" s="38" t="s">
        <v>9</v>
      </c>
      <c r="B6171" s="31">
        <v>2012</v>
      </c>
      <c r="C6171" s="31">
        <v>32</v>
      </c>
      <c r="D6171" s="31">
        <v>2.81482E-3</v>
      </c>
      <c r="E6171" s="31">
        <v>2.81087E-3</v>
      </c>
      <c r="F6171" s="31">
        <v>0.99718912999999998</v>
      </c>
      <c r="G6171" s="31">
        <v>91390.319000000003</v>
      </c>
      <c r="H6171" s="31">
        <v>91261.876999999993</v>
      </c>
    </row>
    <row r="6172" spans="1:8" ht="15.6" hidden="1" customHeight="1">
      <c r="A6172" s="38" t="s">
        <v>9</v>
      </c>
      <c r="B6172" s="31">
        <v>2012</v>
      </c>
      <c r="C6172" s="31">
        <v>33</v>
      </c>
      <c r="D6172" s="31">
        <v>2.8496799999999998E-3</v>
      </c>
      <c r="E6172" s="31">
        <v>2.84563E-3</v>
      </c>
      <c r="F6172" s="31">
        <v>0.99715436999999996</v>
      </c>
      <c r="G6172" s="31">
        <v>91133.433999999994</v>
      </c>
      <c r="H6172" s="31">
        <v>91003.767999999996</v>
      </c>
    </row>
    <row r="6173" spans="1:8" ht="15.6" hidden="1" customHeight="1">
      <c r="A6173" s="38" t="s">
        <v>9</v>
      </c>
      <c r="B6173" s="31">
        <v>2012</v>
      </c>
      <c r="C6173" s="31">
        <v>34</v>
      </c>
      <c r="D6173" s="31">
        <v>2.8905799999999998E-3</v>
      </c>
      <c r="E6173" s="31">
        <v>2.8864099999999998E-3</v>
      </c>
      <c r="F6173" s="31">
        <v>0.99711358999999999</v>
      </c>
      <c r="G6173" s="31">
        <v>90874.101999999999</v>
      </c>
      <c r="H6173" s="31">
        <v>90742.952000000005</v>
      </c>
    </row>
    <row r="6174" spans="1:8" ht="15.6" hidden="1" customHeight="1">
      <c r="A6174" s="38" t="s">
        <v>9</v>
      </c>
      <c r="B6174" s="31">
        <v>2012</v>
      </c>
      <c r="C6174" s="31">
        <v>35</v>
      </c>
      <c r="D6174" s="31">
        <v>2.9448E-3</v>
      </c>
      <c r="E6174" s="31">
        <v>2.9404700000000001E-3</v>
      </c>
      <c r="F6174" s="31">
        <v>0.99705953000000003</v>
      </c>
      <c r="G6174" s="31">
        <v>90611.801999999996</v>
      </c>
      <c r="H6174" s="31">
        <v>90478.581000000006</v>
      </c>
    </row>
    <row r="6175" spans="1:8" ht="15.6" hidden="1" customHeight="1">
      <c r="A6175" s="38" t="s">
        <v>9</v>
      </c>
      <c r="B6175" s="31">
        <v>2012</v>
      </c>
      <c r="C6175" s="31">
        <v>36</v>
      </c>
      <c r="D6175" s="31">
        <v>3.0214399999999998E-3</v>
      </c>
      <c r="E6175" s="31">
        <v>3.01688E-3</v>
      </c>
      <c r="F6175" s="31">
        <v>0.99698312</v>
      </c>
      <c r="G6175" s="31">
        <v>90345.361000000004</v>
      </c>
      <c r="H6175" s="31">
        <v>90209.08</v>
      </c>
    </row>
    <row r="6176" spans="1:8" ht="15.6" hidden="1" customHeight="1">
      <c r="A6176" s="38" t="s">
        <v>9</v>
      </c>
      <c r="B6176" s="31">
        <v>2012</v>
      </c>
      <c r="C6176" s="31">
        <v>37</v>
      </c>
      <c r="D6176" s="31">
        <v>3.13752E-3</v>
      </c>
      <c r="E6176" s="31">
        <v>3.1326100000000001E-3</v>
      </c>
      <c r="F6176" s="31">
        <v>0.99686739000000002</v>
      </c>
      <c r="G6176" s="31">
        <v>90072.798999999999</v>
      </c>
      <c r="H6176" s="31">
        <v>89931.717999999993</v>
      </c>
    </row>
    <row r="6177" spans="1:8" ht="15.6" hidden="1" customHeight="1">
      <c r="A6177" s="38" t="s">
        <v>9</v>
      </c>
      <c r="B6177" s="31">
        <v>2012</v>
      </c>
      <c r="C6177" s="31">
        <v>38</v>
      </c>
      <c r="D6177" s="31">
        <v>3.2970400000000002E-3</v>
      </c>
      <c r="E6177" s="31">
        <v>3.2916199999999999E-3</v>
      </c>
      <c r="F6177" s="31">
        <v>0.99670837999999995</v>
      </c>
      <c r="G6177" s="31">
        <v>89790.635999999999</v>
      </c>
      <c r="H6177" s="31">
        <v>89642.857999999993</v>
      </c>
    </row>
    <row r="6178" spans="1:8" ht="15.6" hidden="1" customHeight="1">
      <c r="A6178" s="38" t="s">
        <v>9</v>
      </c>
      <c r="B6178" s="31">
        <v>2012</v>
      </c>
      <c r="C6178" s="31">
        <v>39</v>
      </c>
      <c r="D6178" s="31">
        <v>3.4961900000000001E-3</v>
      </c>
      <c r="E6178" s="31">
        <v>3.4900899999999999E-3</v>
      </c>
      <c r="F6178" s="31">
        <v>0.99650991</v>
      </c>
      <c r="G6178" s="31">
        <v>89495.08</v>
      </c>
      <c r="H6178" s="31">
        <v>89338.907000000007</v>
      </c>
    </row>
    <row r="6179" spans="1:8" ht="15.6" hidden="1" customHeight="1">
      <c r="A6179" s="38" t="s">
        <v>9</v>
      </c>
      <c r="B6179" s="31">
        <v>2012</v>
      </c>
      <c r="C6179" s="31">
        <v>40</v>
      </c>
      <c r="D6179" s="31">
        <v>3.7196E-3</v>
      </c>
      <c r="E6179" s="31">
        <v>3.7127000000000002E-3</v>
      </c>
      <c r="F6179" s="31">
        <v>0.99628729999999999</v>
      </c>
      <c r="G6179" s="31">
        <v>89182.733999999997</v>
      </c>
      <c r="H6179" s="31">
        <v>89017.18</v>
      </c>
    </row>
    <row r="6180" spans="1:8" ht="15.6" hidden="1" customHeight="1">
      <c r="A6180" s="38" t="s">
        <v>9</v>
      </c>
      <c r="B6180" s="31">
        <v>2012</v>
      </c>
      <c r="C6180" s="31">
        <v>41</v>
      </c>
      <c r="D6180" s="31">
        <v>3.9414999999999997E-3</v>
      </c>
      <c r="E6180" s="31">
        <v>3.9337499999999997E-3</v>
      </c>
      <c r="F6180" s="31">
        <v>0.99606625000000004</v>
      </c>
      <c r="G6180" s="31">
        <v>88851.625</v>
      </c>
      <c r="H6180" s="31">
        <v>88676.865000000005</v>
      </c>
    </row>
    <row r="6181" spans="1:8" ht="15.6" hidden="1" customHeight="1">
      <c r="A6181" s="38" t="s">
        <v>9</v>
      </c>
      <c r="B6181" s="31">
        <v>2012</v>
      </c>
      <c r="C6181" s="31">
        <v>42</v>
      </c>
      <c r="D6181" s="31">
        <v>4.1431599999999999E-3</v>
      </c>
      <c r="E6181" s="31">
        <v>4.1345899999999996E-3</v>
      </c>
      <c r="F6181" s="31">
        <v>0.99586540999999995</v>
      </c>
      <c r="G6181" s="31">
        <v>88502.104999999996</v>
      </c>
      <c r="H6181" s="31">
        <v>88319.145000000004</v>
      </c>
    </row>
    <row r="6182" spans="1:8" ht="15.6" hidden="1" customHeight="1">
      <c r="A6182" s="38" t="s">
        <v>9</v>
      </c>
      <c r="B6182" s="31">
        <v>2012</v>
      </c>
      <c r="C6182" s="31">
        <v>43</v>
      </c>
      <c r="D6182" s="31">
        <v>4.3114299999999998E-3</v>
      </c>
      <c r="E6182" s="31">
        <v>4.3021500000000002E-3</v>
      </c>
      <c r="F6182" s="31">
        <v>0.99569785</v>
      </c>
      <c r="G6182" s="31">
        <v>88136.184999999998</v>
      </c>
      <c r="H6182" s="31">
        <v>87946.597999999998</v>
      </c>
    </row>
    <row r="6183" spans="1:8" ht="15.6" hidden="1" customHeight="1">
      <c r="A6183" s="38" t="s">
        <v>9</v>
      </c>
      <c r="B6183" s="31">
        <v>2012</v>
      </c>
      <c r="C6183" s="31">
        <v>44</v>
      </c>
      <c r="D6183" s="31">
        <v>4.4564299999999999E-3</v>
      </c>
      <c r="E6183" s="31">
        <v>4.4465199999999998E-3</v>
      </c>
      <c r="F6183" s="31">
        <v>0.99555347999999999</v>
      </c>
      <c r="G6183" s="31">
        <v>87757.01</v>
      </c>
      <c r="H6183" s="31">
        <v>87561.903000000006</v>
      </c>
    </row>
    <row r="6184" spans="1:8" ht="15.6" hidden="1" customHeight="1">
      <c r="A6184" s="38" t="s">
        <v>9</v>
      </c>
      <c r="B6184" s="31">
        <v>2012</v>
      </c>
      <c r="C6184" s="31">
        <v>45</v>
      </c>
      <c r="D6184" s="31">
        <v>4.6067699999999996E-3</v>
      </c>
      <c r="E6184" s="31">
        <v>4.5961800000000001E-3</v>
      </c>
      <c r="F6184" s="31">
        <v>0.99540382000000005</v>
      </c>
      <c r="G6184" s="31">
        <v>87366.797000000006</v>
      </c>
      <c r="H6184" s="31">
        <v>87166.02</v>
      </c>
    </row>
    <row r="6185" spans="1:8" ht="15.6" hidden="1" customHeight="1">
      <c r="A6185" s="38" t="s">
        <v>9</v>
      </c>
      <c r="B6185" s="31">
        <v>2012</v>
      </c>
      <c r="C6185" s="31">
        <v>46</v>
      </c>
      <c r="D6185" s="31">
        <v>4.79818E-3</v>
      </c>
      <c r="E6185" s="31">
        <v>4.7866999999999996E-3</v>
      </c>
      <c r="F6185" s="31">
        <v>0.99521329999999997</v>
      </c>
      <c r="G6185" s="31">
        <v>86965.243000000002</v>
      </c>
      <c r="H6185" s="31">
        <v>86757.104999999996</v>
      </c>
    </row>
    <row r="6186" spans="1:8" ht="15.6" hidden="1" customHeight="1">
      <c r="A6186" s="38" t="s">
        <v>9</v>
      </c>
      <c r="B6186" s="31">
        <v>2012</v>
      </c>
      <c r="C6186" s="31">
        <v>47</v>
      </c>
      <c r="D6186" s="31">
        <v>5.0723699999999997E-3</v>
      </c>
      <c r="E6186" s="31">
        <v>5.0595400000000004E-3</v>
      </c>
      <c r="F6186" s="31">
        <v>0.99494046000000003</v>
      </c>
      <c r="G6186" s="31">
        <v>86548.966</v>
      </c>
      <c r="H6186" s="31">
        <v>86330.017000000007</v>
      </c>
    </row>
    <row r="6187" spans="1:8" ht="15.6" hidden="1" customHeight="1">
      <c r="A6187" s="38" t="s">
        <v>9</v>
      </c>
      <c r="B6187" s="31">
        <v>2012</v>
      </c>
      <c r="C6187" s="31">
        <v>48</v>
      </c>
      <c r="D6187" s="31">
        <v>5.4521200000000004E-3</v>
      </c>
      <c r="E6187" s="31">
        <v>5.4372999999999999E-3</v>
      </c>
      <c r="F6187" s="31">
        <v>0.99456270000000002</v>
      </c>
      <c r="G6187" s="31">
        <v>86111.067999999999</v>
      </c>
      <c r="H6187" s="31">
        <v>85876.962</v>
      </c>
    </row>
    <row r="6188" spans="1:8" ht="15.6" hidden="1" customHeight="1">
      <c r="A6188" s="38" t="s">
        <v>9</v>
      </c>
      <c r="B6188" s="31">
        <v>2012</v>
      </c>
      <c r="C6188" s="31">
        <v>49</v>
      </c>
      <c r="D6188" s="31">
        <v>5.9443100000000004E-3</v>
      </c>
      <c r="E6188" s="31">
        <v>5.9266900000000001E-3</v>
      </c>
      <c r="F6188" s="31">
        <v>0.99407330999999999</v>
      </c>
      <c r="G6188" s="31">
        <v>85642.857000000004</v>
      </c>
      <c r="H6188" s="31">
        <v>85389.066999999995</v>
      </c>
    </row>
    <row r="6189" spans="1:8" ht="15.6" hidden="1" customHeight="1">
      <c r="A6189" s="38" t="s">
        <v>9</v>
      </c>
      <c r="B6189" s="31">
        <v>2012</v>
      </c>
      <c r="C6189" s="31">
        <v>50</v>
      </c>
      <c r="D6189" s="31">
        <v>6.5263999999999999E-3</v>
      </c>
      <c r="E6189" s="31">
        <v>6.5051700000000002E-3</v>
      </c>
      <c r="F6189" s="31">
        <v>0.99349483000000005</v>
      </c>
      <c r="G6189" s="31">
        <v>85135.278000000006</v>
      </c>
      <c r="H6189" s="31">
        <v>84858.368000000002</v>
      </c>
    </row>
    <row r="6190" spans="1:8" ht="15.6" hidden="1" customHeight="1">
      <c r="A6190" s="38" t="s">
        <v>9</v>
      </c>
      <c r="B6190" s="31">
        <v>2012</v>
      </c>
      <c r="C6190" s="31">
        <v>51</v>
      </c>
      <c r="D6190" s="31">
        <v>7.1419500000000002E-3</v>
      </c>
      <c r="E6190" s="31">
        <v>7.1165400000000002E-3</v>
      </c>
      <c r="F6190" s="31">
        <v>0.99288346000000005</v>
      </c>
      <c r="G6190" s="31">
        <v>84581.457999999999</v>
      </c>
      <c r="H6190" s="31">
        <v>84280.494999999995</v>
      </c>
    </row>
    <row r="6191" spans="1:8" ht="15.6" hidden="1" customHeight="1">
      <c r="A6191" s="38" t="s">
        <v>9</v>
      </c>
      <c r="B6191" s="31">
        <v>2012</v>
      </c>
      <c r="C6191" s="31">
        <v>52</v>
      </c>
      <c r="D6191" s="31">
        <v>7.7333100000000002E-3</v>
      </c>
      <c r="E6191" s="31">
        <v>7.7035200000000002E-3</v>
      </c>
      <c r="F6191" s="31">
        <v>0.99229648000000004</v>
      </c>
      <c r="G6191" s="31">
        <v>83979.531000000003</v>
      </c>
      <c r="H6191" s="31">
        <v>83656.062000000005</v>
      </c>
    </row>
    <row r="6192" spans="1:8" ht="15.6" hidden="1" customHeight="1">
      <c r="A6192" s="38" t="s">
        <v>9</v>
      </c>
      <c r="B6192" s="31">
        <v>2012</v>
      </c>
      <c r="C6192" s="31">
        <v>53</v>
      </c>
      <c r="D6192" s="31">
        <v>8.2485900000000001E-3</v>
      </c>
      <c r="E6192" s="31">
        <v>8.2147100000000001E-3</v>
      </c>
      <c r="F6192" s="31">
        <v>0.99178529000000004</v>
      </c>
      <c r="G6192" s="31">
        <v>83332.592999999993</v>
      </c>
      <c r="H6192" s="31">
        <v>82990.316000000006</v>
      </c>
    </row>
    <row r="6193" spans="1:8" ht="15.6" hidden="1" customHeight="1">
      <c r="A6193" s="38" t="s">
        <v>9</v>
      </c>
      <c r="B6193" s="31">
        <v>2012</v>
      </c>
      <c r="C6193" s="31">
        <v>54</v>
      </c>
      <c r="D6193" s="31">
        <v>8.6810299999999993E-3</v>
      </c>
      <c r="E6193" s="31">
        <v>8.6435100000000001E-3</v>
      </c>
      <c r="F6193" s="31">
        <v>0.99135649000000003</v>
      </c>
      <c r="G6193" s="31">
        <v>82648.039999999994</v>
      </c>
      <c r="H6193" s="31">
        <v>82290.854999999996</v>
      </c>
    </row>
    <row r="6194" spans="1:8" ht="15.6" hidden="1" customHeight="1">
      <c r="A6194" s="38" t="s">
        <v>9</v>
      </c>
      <c r="B6194" s="31">
        <v>2012</v>
      </c>
      <c r="C6194" s="31">
        <v>55</v>
      </c>
      <c r="D6194" s="31">
        <v>9.0723699999999997E-3</v>
      </c>
      <c r="E6194" s="31">
        <v>9.0314000000000002E-3</v>
      </c>
      <c r="F6194" s="31">
        <v>0.99096859999999998</v>
      </c>
      <c r="G6194" s="31">
        <v>81933.671000000002</v>
      </c>
      <c r="H6194" s="31">
        <v>81563.683000000005</v>
      </c>
    </row>
    <row r="6195" spans="1:8" ht="15.6" hidden="1" customHeight="1">
      <c r="A6195" s="38" t="s">
        <v>9</v>
      </c>
      <c r="B6195" s="31">
        <v>2012</v>
      </c>
      <c r="C6195" s="31">
        <v>56</v>
      </c>
      <c r="D6195" s="31">
        <v>9.4882100000000004E-3</v>
      </c>
      <c r="E6195" s="31">
        <v>9.4434099999999993E-3</v>
      </c>
      <c r="F6195" s="31">
        <v>0.99055658999999996</v>
      </c>
      <c r="G6195" s="31">
        <v>81193.695000000007</v>
      </c>
      <c r="H6195" s="31">
        <v>80810.323000000004</v>
      </c>
    </row>
    <row r="6196" spans="1:8" ht="15.6" hidden="1" customHeight="1">
      <c r="A6196" s="38" t="s">
        <v>9</v>
      </c>
      <c r="B6196" s="31">
        <v>2012</v>
      </c>
      <c r="C6196" s="31">
        <v>57</v>
      </c>
      <c r="D6196" s="31">
        <v>1.0017730000000001E-2</v>
      </c>
      <c r="E6196" s="31">
        <v>9.9678100000000006E-3</v>
      </c>
      <c r="F6196" s="31">
        <v>0.99003218999999998</v>
      </c>
      <c r="G6196" s="31">
        <v>80426.95</v>
      </c>
      <c r="H6196" s="31">
        <v>80026.11</v>
      </c>
    </row>
    <row r="6197" spans="1:8" ht="15.6" hidden="1" customHeight="1">
      <c r="A6197" s="38" t="s">
        <v>9</v>
      </c>
      <c r="B6197" s="31">
        <v>2012</v>
      </c>
      <c r="C6197" s="31">
        <v>58</v>
      </c>
      <c r="D6197" s="31">
        <v>1.073065E-2</v>
      </c>
      <c r="E6197" s="31">
        <v>1.067338E-2</v>
      </c>
      <c r="F6197" s="31">
        <v>0.98932662000000005</v>
      </c>
      <c r="G6197" s="31">
        <v>79625.27</v>
      </c>
      <c r="H6197" s="31">
        <v>79200.334000000003</v>
      </c>
    </row>
    <row r="6198" spans="1:8" ht="15.6" hidden="1" customHeight="1">
      <c r="A6198" s="38" t="s">
        <v>9</v>
      </c>
      <c r="B6198" s="31">
        <v>2012</v>
      </c>
      <c r="C6198" s="31">
        <v>59</v>
      </c>
      <c r="D6198" s="31">
        <v>1.1674749999999999E-2</v>
      </c>
      <c r="E6198" s="31">
        <v>1.1606999999999999E-2</v>
      </c>
      <c r="F6198" s="31">
        <v>0.98839299999999997</v>
      </c>
      <c r="G6198" s="31">
        <v>78775.399000000005</v>
      </c>
      <c r="H6198" s="31">
        <v>78318.225999999995</v>
      </c>
    </row>
    <row r="6199" spans="1:8" ht="15.6" hidden="1" customHeight="1">
      <c r="A6199" s="38" t="s">
        <v>9</v>
      </c>
      <c r="B6199" s="31">
        <v>2012</v>
      </c>
      <c r="C6199" s="31">
        <v>60</v>
      </c>
      <c r="D6199" s="31">
        <v>1.2864840000000001E-2</v>
      </c>
      <c r="E6199" s="31">
        <v>1.278262E-2</v>
      </c>
      <c r="F6199" s="31">
        <v>0.98721738000000003</v>
      </c>
      <c r="G6199" s="31">
        <v>77861.053</v>
      </c>
      <c r="H6199" s="31">
        <v>77363.418999999994</v>
      </c>
    </row>
    <row r="6200" spans="1:8" ht="15.6" hidden="1" customHeight="1">
      <c r="A6200" s="38" t="s">
        <v>9</v>
      </c>
      <c r="B6200" s="31">
        <v>2012</v>
      </c>
      <c r="C6200" s="31">
        <v>61</v>
      </c>
      <c r="D6200" s="31">
        <v>1.426788E-2</v>
      </c>
      <c r="E6200" s="31">
        <v>1.416681E-2</v>
      </c>
      <c r="F6200" s="31">
        <v>0.98583319000000003</v>
      </c>
      <c r="G6200" s="31">
        <v>76865.785000000003</v>
      </c>
      <c r="H6200" s="31">
        <v>76321.312999999995</v>
      </c>
    </row>
    <row r="6201" spans="1:8" ht="15.6" hidden="1" customHeight="1">
      <c r="A6201" s="38" t="s">
        <v>9</v>
      </c>
      <c r="B6201" s="31">
        <v>2012</v>
      </c>
      <c r="C6201" s="31">
        <v>62</v>
      </c>
      <c r="D6201" s="31">
        <v>1.584209E-2</v>
      </c>
      <c r="E6201" s="31">
        <v>1.571759E-2</v>
      </c>
      <c r="F6201" s="31">
        <v>0.98428241000000005</v>
      </c>
      <c r="G6201" s="31">
        <v>75776.842000000004</v>
      </c>
      <c r="H6201" s="31">
        <v>75181.327000000005</v>
      </c>
    </row>
    <row r="6202" spans="1:8" ht="15.6" hidden="1" customHeight="1">
      <c r="A6202" s="38" t="s">
        <v>9</v>
      </c>
      <c r="B6202" s="31">
        <v>2012</v>
      </c>
      <c r="C6202" s="31">
        <v>63</v>
      </c>
      <c r="D6202" s="31">
        <v>1.7536779999999998E-2</v>
      </c>
      <c r="E6202" s="31">
        <v>1.738435E-2</v>
      </c>
      <c r="F6202" s="31">
        <v>0.98261564999999995</v>
      </c>
      <c r="G6202" s="31">
        <v>74585.812000000005</v>
      </c>
      <c r="H6202" s="31">
        <v>73937.498999999996</v>
      </c>
    </row>
    <row r="6203" spans="1:8" ht="15.6" hidden="1" customHeight="1">
      <c r="A6203" s="38" t="s">
        <v>9</v>
      </c>
      <c r="B6203" s="31">
        <v>2012</v>
      </c>
      <c r="C6203" s="31">
        <v>64</v>
      </c>
      <c r="D6203" s="31">
        <v>1.9328830000000002E-2</v>
      </c>
      <c r="E6203" s="31">
        <v>1.9143810000000001E-2</v>
      </c>
      <c r="F6203" s="31">
        <v>0.98085619000000002</v>
      </c>
      <c r="G6203" s="31">
        <v>73289.186000000002</v>
      </c>
      <c r="H6203" s="31">
        <v>72587.668999999994</v>
      </c>
    </row>
    <row r="6204" spans="1:8" ht="15.6" hidden="1" customHeight="1">
      <c r="A6204" s="38" t="s">
        <v>9</v>
      </c>
      <c r="B6204" s="31">
        <v>2012</v>
      </c>
      <c r="C6204" s="31">
        <v>65</v>
      </c>
      <c r="D6204" s="31">
        <v>2.122725E-2</v>
      </c>
      <c r="E6204" s="31">
        <v>2.100432E-2</v>
      </c>
      <c r="F6204" s="31">
        <v>0.97899568000000003</v>
      </c>
      <c r="G6204" s="31">
        <v>71886.152000000002</v>
      </c>
      <c r="H6204" s="31">
        <v>71131.191999999995</v>
      </c>
    </row>
    <row r="6205" spans="1:8" ht="15.6" hidden="1" customHeight="1">
      <c r="A6205" s="38" t="s">
        <v>9</v>
      </c>
      <c r="B6205" s="31">
        <v>2012</v>
      </c>
      <c r="C6205" s="31">
        <v>66</v>
      </c>
      <c r="D6205" s="31">
        <v>2.325996E-2</v>
      </c>
      <c r="E6205" s="31">
        <v>2.299255E-2</v>
      </c>
      <c r="F6205" s="31">
        <v>0.97700745</v>
      </c>
      <c r="G6205" s="31">
        <v>70376.232000000004</v>
      </c>
      <c r="H6205" s="31">
        <v>69567.167000000001</v>
      </c>
    </row>
    <row r="6206" spans="1:8" ht="15.6" hidden="1" customHeight="1">
      <c r="A6206" s="38" t="s">
        <v>9</v>
      </c>
      <c r="B6206" s="31">
        <v>2012</v>
      </c>
      <c r="C6206" s="31">
        <v>67</v>
      </c>
      <c r="D6206" s="31">
        <v>2.5508550000000001E-2</v>
      </c>
      <c r="E6206" s="31">
        <v>2.5187299999999999E-2</v>
      </c>
      <c r="F6206" s="31">
        <v>0.97481269999999998</v>
      </c>
      <c r="G6206" s="31">
        <v>68758.103000000003</v>
      </c>
      <c r="H6206" s="31">
        <v>67892.187000000005</v>
      </c>
    </row>
    <row r="6207" spans="1:8" ht="15.6" hidden="1" customHeight="1">
      <c r="A6207" s="38" t="s">
        <v>9</v>
      </c>
      <c r="B6207" s="31">
        <v>2012</v>
      </c>
      <c r="C6207" s="31">
        <v>68</v>
      </c>
      <c r="D6207" s="31">
        <v>2.8050180000000001E-2</v>
      </c>
      <c r="E6207" s="31">
        <v>2.766221E-2</v>
      </c>
      <c r="F6207" s="31">
        <v>0.97233778999999998</v>
      </c>
      <c r="G6207" s="31">
        <v>67026.270999999993</v>
      </c>
      <c r="H6207" s="31">
        <v>66099.224000000002</v>
      </c>
    </row>
    <row r="6208" spans="1:8" ht="15.6" hidden="1" customHeight="1">
      <c r="A6208" s="38" t="s">
        <v>9</v>
      </c>
      <c r="B6208" s="31">
        <v>2012</v>
      </c>
      <c r="C6208" s="31">
        <v>69</v>
      </c>
      <c r="D6208" s="31">
        <v>3.0945759999999999E-2</v>
      </c>
      <c r="E6208" s="31">
        <v>3.047424E-2</v>
      </c>
      <c r="F6208" s="31">
        <v>0.96952576000000001</v>
      </c>
      <c r="G6208" s="31">
        <v>65172.175999999999</v>
      </c>
      <c r="H6208" s="31">
        <v>64179.14</v>
      </c>
    </row>
    <row r="6209" spans="1:8" ht="15.6" hidden="1" customHeight="1">
      <c r="A6209" s="38" t="s">
        <v>9</v>
      </c>
      <c r="B6209" s="31">
        <v>2012</v>
      </c>
      <c r="C6209" s="31">
        <v>70</v>
      </c>
      <c r="D6209" s="31">
        <v>3.4240260000000002E-2</v>
      </c>
      <c r="E6209" s="31">
        <v>3.3663930000000002E-2</v>
      </c>
      <c r="F6209" s="31">
        <v>0.96633606999999999</v>
      </c>
      <c r="G6209" s="31">
        <v>63186.103999999999</v>
      </c>
      <c r="H6209" s="31">
        <v>62122.557999999997</v>
      </c>
    </row>
    <row r="6210" spans="1:8" ht="15.6" hidden="1" customHeight="1">
      <c r="A6210" s="38" t="s">
        <v>9</v>
      </c>
      <c r="B6210" s="31">
        <v>2012</v>
      </c>
      <c r="C6210" s="31">
        <v>71</v>
      </c>
      <c r="D6210" s="31">
        <v>3.7944329999999998E-2</v>
      </c>
      <c r="E6210" s="31">
        <v>3.7237850000000003E-2</v>
      </c>
      <c r="F6210" s="31">
        <v>0.96276214999999998</v>
      </c>
      <c r="G6210" s="31">
        <v>61059.012000000002</v>
      </c>
      <c r="H6210" s="31">
        <v>59922.159</v>
      </c>
    </row>
    <row r="6211" spans="1:8" ht="15.6" hidden="1" customHeight="1">
      <c r="A6211" s="38" t="s">
        <v>9</v>
      </c>
      <c r="B6211" s="31">
        <v>2012</v>
      </c>
      <c r="C6211" s="31">
        <v>72</v>
      </c>
      <c r="D6211" s="31">
        <v>4.20617E-2</v>
      </c>
      <c r="E6211" s="31">
        <v>4.1195330000000002E-2</v>
      </c>
      <c r="F6211" s="31">
        <v>0.95880467000000003</v>
      </c>
      <c r="G6211" s="31">
        <v>58785.305999999997</v>
      </c>
      <c r="H6211" s="31">
        <v>57574.466</v>
      </c>
    </row>
    <row r="6212" spans="1:8" ht="15.6" hidden="1" customHeight="1">
      <c r="A6212" s="38" t="s">
        <v>9</v>
      </c>
      <c r="B6212" s="31">
        <v>2012</v>
      </c>
      <c r="C6212" s="31">
        <v>73</v>
      </c>
      <c r="D6212" s="31">
        <v>4.6601209999999997E-2</v>
      </c>
      <c r="E6212" s="31">
        <v>4.55401E-2</v>
      </c>
      <c r="F6212" s="31">
        <v>0.95445990000000003</v>
      </c>
      <c r="G6212" s="31">
        <v>56363.625999999997</v>
      </c>
      <c r="H6212" s="31">
        <v>55080.222999999998</v>
      </c>
    </row>
    <row r="6213" spans="1:8" ht="15.6" hidden="1" customHeight="1">
      <c r="A6213" s="38" t="s">
        <v>9</v>
      </c>
      <c r="B6213" s="31">
        <v>2012</v>
      </c>
      <c r="C6213" s="31">
        <v>74</v>
      </c>
      <c r="D6213" s="31">
        <v>5.1575540000000003E-2</v>
      </c>
      <c r="E6213" s="31">
        <v>5.0278950000000003E-2</v>
      </c>
      <c r="F6213" s="31">
        <v>0.94972104999999996</v>
      </c>
      <c r="G6213" s="31">
        <v>53796.82</v>
      </c>
      <c r="H6213" s="31">
        <v>52444.396000000001</v>
      </c>
    </row>
    <row r="6214" spans="1:8" ht="15.6" hidden="1" customHeight="1">
      <c r="A6214" s="38" t="s">
        <v>9</v>
      </c>
      <c r="B6214" s="31">
        <v>2012</v>
      </c>
      <c r="C6214" s="31">
        <v>75</v>
      </c>
      <c r="D6214" s="31">
        <v>5.703395E-2</v>
      </c>
      <c r="E6214" s="31">
        <v>5.5452609999999999E-2</v>
      </c>
      <c r="F6214" s="31">
        <v>0.94454738999999999</v>
      </c>
      <c r="G6214" s="31">
        <v>51091.972000000002</v>
      </c>
      <c r="H6214" s="31">
        <v>49675.381000000001</v>
      </c>
    </row>
    <row r="6215" spans="1:8" ht="15.6" hidden="1" customHeight="1">
      <c r="A6215" s="38" t="s">
        <v>9</v>
      </c>
      <c r="B6215" s="31">
        <v>2012</v>
      </c>
      <c r="C6215" s="31">
        <v>76</v>
      </c>
      <c r="D6215" s="31">
        <v>6.3061420000000007E-2</v>
      </c>
      <c r="E6215" s="31">
        <v>6.113383E-2</v>
      </c>
      <c r="F6215" s="31">
        <v>0.93886617000000006</v>
      </c>
      <c r="G6215" s="31">
        <v>48258.788999999997</v>
      </c>
      <c r="H6215" s="31">
        <v>46783.667000000001</v>
      </c>
    </row>
    <row r="6216" spans="1:8" ht="15.6" hidden="1" customHeight="1">
      <c r="A6216" s="38" t="s">
        <v>9</v>
      </c>
      <c r="B6216" s="31">
        <v>2012</v>
      </c>
      <c r="C6216" s="31">
        <v>77</v>
      </c>
      <c r="D6216" s="31">
        <v>6.9759849999999998E-2</v>
      </c>
      <c r="E6216" s="31">
        <v>6.7408650000000001E-2</v>
      </c>
      <c r="F6216" s="31">
        <v>0.93259135000000004</v>
      </c>
      <c r="G6216" s="31">
        <v>45308.544999999998</v>
      </c>
      <c r="H6216" s="31">
        <v>43781.451000000001</v>
      </c>
    </row>
    <row r="6217" spans="1:8" ht="15.6" hidden="1" customHeight="1">
      <c r="A6217" s="38" t="s">
        <v>9</v>
      </c>
      <c r="B6217" s="31">
        <v>2012</v>
      </c>
      <c r="C6217" s="31">
        <v>78</v>
      </c>
      <c r="D6217" s="31">
        <v>7.7240879999999998E-2</v>
      </c>
      <c r="E6217" s="31">
        <v>7.4368729999999994E-2</v>
      </c>
      <c r="F6217" s="31">
        <v>0.92563127000000001</v>
      </c>
      <c r="G6217" s="31">
        <v>42254.357000000004</v>
      </c>
      <c r="H6217" s="31">
        <v>40683.156000000003</v>
      </c>
    </row>
    <row r="6218" spans="1:8" ht="15.6" hidden="1" customHeight="1">
      <c r="A6218" s="38" t="s">
        <v>9</v>
      </c>
      <c r="B6218" s="31">
        <v>2012</v>
      </c>
      <c r="C6218" s="31">
        <v>79</v>
      </c>
      <c r="D6218" s="31">
        <v>8.5607749999999996E-2</v>
      </c>
      <c r="E6218" s="31">
        <v>8.2093819999999998E-2</v>
      </c>
      <c r="F6218" s="31">
        <v>0.91790618000000002</v>
      </c>
      <c r="G6218" s="31">
        <v>39111.953999999998</v>
      </c>
      <c r="H6218" s="31">
        <v>37506.53</v>
      </c>
    </row>
    <row r="6219" spans="1:8" ht="15.6" hidden="1" customHeight="1">
      <c r="A6219" s="38" t="s">
        <v>9</v>
      </c>
      <c r="B6219" s="31">
        <v>2012</v>
      </c>
      <c r="C6219" s="31">
        <v>80</v>
      </c>
      <c r="D6219" s="31">
        <v>9.4951880000000002E-2</v>
      </c>
      <c r="E6219" s="31">
        <v>9.0648270000000003E-2</v>
      </c>
      <c r="F6219" s="31">
        <v>0.90935173000000002</v>
      </c>
      <c r="G6219" s="31">
        <v>35901.105000000003</v>
      </c>
      <c r="H6219" s="31">
        <v>34273.917999999998</v>
      </c>
    </row>
    <row r="6220" spans="1:8" ht="15.6" hidden="1" customHeight="1">
      <c r="A6220" s="38" t="s">
        <v>9</v>
      </c>
      <c r="B6220" s="31">
        <v>2012</v>
      </c>
      <c r="C6220" s="31">
        <v>81</v>
      </c>
      <c r="D6220" s="31">
        <v>0.10531739</v>
      </c>
      <c r="E6220" s="31">
        <v>0.10004894</v>
      </c>
      <c r="F6220" s="31">
        <v>0.89995106000000002</v>
      </c>
      <c r="G6220" s="31">
        <v>32646.732</v>
      </c>
      <c r="H6220" s="31">
        <v>31013.596000000001</v>
      </c>
    </row>
    <row r="6221" spans="1:8" ht="15.6" hidden="1" customHeight="1">
      <c r="A6221" s="38" t="s">
        <v>9</v>
      </c>
      <c r="B6221" s="31">
        <v>2012</v>
      </c>
      <c r="C6221" s="31">
        <v>82</v>
      </c>
      <c r="D6221" s="31">
        <v>0.11671845</v>
      </c>
      <c r="E6221" s="31">
        <v>0.11028246</v>
      </c>
      <c r="F6221" s="31">
        <v>0.88971754000000003</v>
      </c>
      <c r="G6221" s="31">
        <v>29380.460999999999</v>
      </c>
      <c r="H6221" s="31">
        <v>27760.385999999999</v>
      </c>
    </row>
    <row r="6222" spans="1:8" ht="15.6" hidden="1" customHeight="1">
      <c r="A6222" s="38" t="s">
        <v>9</v>
      </c>
      <c r="B6222" s="31">
        <v>2012</v>
      </c>
      <c r="C6222" s="31">
        <v>83</v>
      </c>
      <c r="D6222" s="31">
        <v>0.12912487</v>
      </c>
      <c r="E6222" s="31">
        <v>0.12129384999999999</v>
      </c>
      <c r="F6222" s="31">
        <v>0.87870614999999996</v>
      </c>
      <c r="G6222" s="31">
        <v>26140.311000000002</v>
      </c>
      <c r="H6222" s="31">
        <v>24554.982</v>
      </c>
    </row>
    <row r="6223" spans="1:8" ht="15.6" hidden="1" customHeight="1">
      <c r="A6223" s="38" t="s">
        <v>9</v>
      </c>
      <c r="B6223" s="31">
        <v>2012</v>
      </c>
      <c r="C6223" s="31">
        <v>84</v>
      </c>
      <c r="D6223" s="31">
        <v>0.14243140000000001</v>
      </c>
      <c r="E6223" s="31">
        <v>0.13296239000000001</v>
      </c>
      <c r="F6223" s="31">
        <v>0.86703761000000001</v>
      </c>
      <c r="G6223" s="31">
        <v>22969.651999999998</v>
      </c>
      <c r="H6223" s="31">
        <v>21442.601999999999</v>
      </c>
    </row>
    <row r="6224" spans="1:8" ht="15.6" hidden="1" customHeight="1">
      <c r="A6224" s="38" t="s">
        <v>9</v>
      </c>
      <c r="B6224" s="31">
        <v>2012</v>
      </c>
      <c r="C6224" s="31">
        <v>85</v>
      </c>
      <c r="D6224" s="31">
        <v>0.15649758</v>
      </c>
      <c r="E6224" s="31">
        <v>0.14514051</v>
      </c>
      <c r="F6224" s="31">
        <v>0.85485949000000006</v>
      </c>
      <c r="G6224" s="31">
        <v>19915.553</v>
      </c>
      <c r="H6224" s="31">
        <v>18470.276000000002</v>
      </c>
    </row>
    <row r="6225" spans="1:8" ht="15.6" hidden="1" customHeight="1">
      <c r="A6225" s="38" t="s">
        <v>9</v>
      </c>
      <c r="B6225" s="31">
        <v>2012</v>
      </c>
      <c r="C6225" s="31">
        <v>86</v>
      </c>
      <c r="D6225" s="31">
        <v>0.17128122000000001</v>
      </c>
      <c r="E6225" s="31">
        <v>0.15776972</v>
      </c>
      <c r="F6225" s="31">
        <v>0.84223028</v>
      </c>
      <c r="G6225" s="31">
        <v>17024.999</v>
      </c>
      <c r="H6225" s="31">
        <v>15681.984</v>
      </c>
    </row>
    <row r="6226" spans="1:8" ht="15.6" hidden="1" customHeight="1">
      <c r="A6226" s="38" t="s">
        <v>9</v>
      </c>
      <c r="B6226" s="31">
        <v>2012</v>
      </c>
      <c r="C6226" s="31">
        <v>87</v>
      </c>
      <c r="D6226" s="31">
        <v>0.18680985999999999</v>
      </c>
      <c r="E6226" s="31">
        <v>0.17085148999999999</v>
      </c>
      <c r="F6226" s="31">
        <v>0.82914851000000001</v>
      </c>
      <c r="G6226" s="31">
        <v>14338.97</v>
      </c>
      <c r="H6226" s="31">
        <v>13114.052</v>
      </c>
    </row>
    <row r="6227" spans="1:8" ht="15.6" hidden="1" customHeight="1">
      <c r="A6227" s="38" t="s">
        <v>9</v>
      </c>
      <c r="B6227" s="31">
        <v>2012</v>
      </c>
      <c r="C6227" s="31">
        <v>88</v>
      </c>
      <c r="D6227" s="31">
        <v>0.20314763999999999</v>
      </c>
      <c r="E6227" s="31">
        <v>0.18441582000000001</v>
      </c>
      <c r="F6227" s="31">
        <v>0.81558417999999999</v>
      </c>
      <c r="G6227" s="31">
        <v>11889.135</v>
      </c>
      <c r="H6227" s="31">
        <v>10792.862999999999</v>
      </c>
    </row>
    <row r="6228" spans="1:8" ht="15.6" hidden="1" customHeight="1">
      <c r="A6228" s="38" t="s">
        <v>9</v>
      </c>
      <c r="B6228" s="31">
        <v>2012</v>
      </c>
      <c r="C6228" s="31">
        <v>89</v>
      </c>
      <c r="D6228" s="31">
        <v>0.22068272</v>
      </c>
      <c r="E6228" s="31">
        <v>0.19875213999999999</v>
      </c>
      <c r="F6228" s="31">
        <v>0.80124786000000003</v>
      </c>
      <c r="G6228" s="31">
        <v>9696.5910000000003</v>
      </c>
      <c r="H6228" s="31">
        <v>8732.982</v>
      </c>
    </row>
    <row r="6229" spans="1:8" ht="15.6" hidden="1" customHeight="1">
      <c r="A6229" s="38" t="s">
        <v>9</v>
      </c>
      <c r="B6229" s="31">
        <v>2012</v>
      </c>
      <c r="C6229" s="31">
        <v>90</v>
      </c>
      <c r="D6229" s="31">
        <v>0.23989927999999999</v>
      </c>
      <c r="E6229" s="31">
        <v>0.21420542000000001</v>
      </c>
      <c r="F6229" s="31">
        <v>0.78579458000000002</v>
      </c>
      <c r="G6229" s="31">
        <v>7769.3720000000003</v>
      </c>
      <c r="H6229" s="31">
        <v>6937.2520000000004</v>
      </c>
    </row>
    <row r="6230" spans="1:8" ht="15.6" hidden="1" customHeight="1">
      <c r="A6230" s="38" t="s">
        <v>9</v>
      </c>
      <c r="B6230" s="31">
        <v>2012</v>
      </c>
      <c r="C6230" s="31">
        <v>91</v>
      </c>
      <c r="D6230" s="31">
        <v>0.26136217</v>
      </c>
      <c r="E6230" s="31">
        <v>0.23115463</v>
      </c>
      <c r="F6230" s="31">
        <v>0.76884536999999997</v>
      </c>
      <c r="G6230" s="31">
        <v>6105.1310000000003</v>
      </c>
      <c r="H6230" s="31">
        <v>5399.5159999999996</v>
      </c>
    </row>
    <row r="6231" spans="1:8" ht="15.6" hidden="1" customHeight="1">
      <c r="A6231" s="38" t="s">
        <v>9</v>
      </c>
      <c r="B6231" s="31">
        <v>2012</v>
      </c>
      <c r="C6231" s="31">
        <v>92</v>
      </c>
      <c r="D6231" s="31">
        <v>0.28564455</v>
      </c>
      <c r="E6231" s="31">
        <v>0.24994659999999999</v>
      </c>
      <c r="F6231" s="31">
        <v>0.75005339999999998</v>
      </c>
      <c r="G6231" s="31">
        <v>4693.902</v>
      </c>
      <c r="H6231" s="31">
        <v>4107.2889999999998</v>
      </c>
    </row>
    <row r="6232" spans="1:8" ht="15.6" hidden="1" customHeight="1">
      <c r="A6232" s="38" t="s">
        <v>9</v>
      </c>
      <c r="B6232" s="31">
        <v>2012</v>
      </c>
      <c r="C6232" s="31">
        <v>93</v>
      </c>
      <c r="D6232" s="31">
        <v>0.31280627999999999</v>
      </c>
      <c r="E6232" s="31">
        <v>0.27049932999999998</v>
      </c>
      <c r="F6232" s="31">
        <v>0.72950066999999996</v>
      </c>
      <c r="G6232" s="31">
        <v>3520.6770000000001</v>
      </c>
      <c r="H6232" s="31">
        <v>3044.5059999999999</v>
      </c>
    </row>
    <row r="6233" spans="1:8" ht="15.6" hidden="1" customHeight="1">
      <c r="A6233" s="38" t="s">
        <v>9</v>
      </c>
      <c r="B6233" s="31">
        <v>2012</v>
      </c>
      <c r="C6233" s="31">
        <v>94</v>
      </c>
      <c r="D6233" s="31">
        <v>0.34251720000000002</v>
      </c>
      <c r="E6233" s="31">
        <v>0.29243516000000003</v>
      </c>
      <c r="F6233" s="31">
        <v>0.70756483999999997</v>
      </c>
      <c r="G6233" s="31">
        <v>2568.3359999999998</v>
      </c>
      <c r="H6233" s="31">
        <v>2192.8000000000002</v>
      </c>
    </row>
    <row r="6234" spans="1:8" ht="15.6" hidden="1" customHeight="1">
      <c r="A6234" s="38" t="s">
        <v>9</v>
      </c>
      <c r="B6234" s="31">
        <v>2012</v>
      </c>
      <c r="C6234" s="31">
        <v>95</v>
      </c>
      <c r="D6234" s="31">
        <v>0.37379473000000002</v>
      </c>
      <c r="E6234" s="31">
        <v>0.31493432999999998</v>
      </c>
      <c r="F6234" s="31">
        <v>0.68506566999999996</v>
      </c>
      <c r="G6234" s="31">
        <v>1817.2639999999999</v>
      </c>
      <c r="H6234" s="31">
        <v>1531.105</v>
      </c>
    </row>
    <row r="6235" spans="1:8" ht="15.6" hidden="1" customHeight="1">
      <c r="A6235" s="38" t="s">
        <v>9</v>
      </c>
      <c r="B6235" s="31">
        <v>2012</v>
      </c>
      <c r="C6235" s="31">
        <v>96</v>
      </c>
      <c r="D6235" s="31">
        <v>0.40539409999999998</v>
      </c>
      <c r="E6235" s="31">
        <v>0.33707082999999999</v>
      </c>
      <c r="F6235" s="31">
        <v>0.66292916999999996</v>
      </c>
      <c r="G6235" s="31">
        <v>1244.9449999999999</v>
      </c>
      <c r="H6235" s="31">
        <v>1035.1279999999999</v>
      </c>
    </row>
    <row r="6236" spans="1:8" ht="15.6" hidden="1" customHeight="1">
      <c r="A6236" s="38" t="s">
        <v>9</v>
      </c>
      <c r="B6236" s="31">
        <v>2012</v>
      </c>
      <c r="C6236" s="31">
        <v>97</v>
      </c>
      <c r="D6236" s="31">
        <v>0.43637102999999999</v>
      </c>
      <c r="E6236" s="31">
        <v>0.35821394000000001</v>
      </c>
      <c r="F6236" s="31">
        <v>0.64178606000000005</v>
      </c>
      <c r="G6236" s="31">
        <v>825.31100000000004</v>
      </c>
      <c r="H6236" s="31">
        <v>677.49199999999996</v>
      </c>
    </row>
    <row r="6237" spans="1:8" ht="15.6" hidden="1" customHeight="1">
      <c r="A6237" s="38" t="s">
        <v>9</v>
      </c>
      <c r="B6237" s="31">
        <v>2012</v>
      </c>
      <c r="C6237" s="31">
        <v>98</v>
      </c>
      <c r="D6237" s="31">
        <v>0.46593582</v>
      </c>
      <c r="E6237" s="31">
        <v>0.37789776000000003</v>
      </c>
      <c r="F6237" s="31">
        <v>0.62210224000000003</v>
      </c>
      <c r="G6237" s="31">
        <v>529.673</v>
      </c>
      <c r="H6237" s="31">
        <v>429.59199999999998</v>
      </c>
    </row>
    <row r="6238" spans="1:8" ht="15.6" hidden="1" customHeight="1">
      <c r="A6238" s="38" t="s">
        <v>9</v>
      </c>
      <c r="B6238" s="31">
        <v>2012</v>
      </c>
      <c r="C6238" s="31">
        <v>99</v>
      </c>
      <c r="D6238" s="31">
        <v>0.49425891</v>
      </c>
      <c r="E6238" s="31">
        <v>0.39631725000000001</v>
      </c>
      <c r="F6238" s="31">
        <v>0.60368275000000005</v>
      </c>
      <c r="G6238" s="31">
        <v>329.51100000000002</v>
      </c>
      <c r="H6238" s="31">
        <v>264.21499999999997</v>
      </c>
    </row>
    <row r="6239" spans="1:8" ht="15.6" hidden="1" customHeight="1">
      <c r="A6239" s="38" t="s">
        <v>9</v>
      </c>
      <c r="B6239" s="31">
        <v>2013</v>
      </c>
      <c r="C6239" s="31">
        <v>1</v>
      </c>
      <c r="D6239" s="31">
        <v>1.58069E-3</v>
      </c>
      <c r="E6239" s="31">
        <v>1.5794400000000001E-3</v>
      </c>
      <c r="F6239" s="31">
        <v>0.99842056000000001</v>
      </c>
      <c r="G6239" s="31">
        <v>97065.377999999997</v>
      </c>
      <c r="H6239" s="31">
        <v>96988.724000000002</v>
      </c>
    </row>
    <row r="6240" spans="1:8" ht="15.6" hidden="1" customHeight="1">
      <c r="A6240" s="38" t="s">
        <v>9</v>
      </c>
      <c r="B6240" s="31">
        <v>2013</v>
      </c>
      <c r="C6240" s="31">
        <v>2</v>
      </c>
      <c r="D6240" s="31">
        <v>1.5945499999999999E-3</v>
      </c>
      <c r="E6240" s="31">
        <v>1.5932800000000001E-3</v>
      </c>
      <c r="F6240" s="31">
        <v>0.99840671999999997</v>
      </c>
      <c r="G6240" s="31">
        <v>96912.069000000003</v>
      </c>
      <c r="H6240" s="31">
        <v>96834.865000000005</v>
      </c>
    </row>
    <row r="6241" spans="1:8" ht="15.6" hidden="1" customHeight="1">
      <c r="A6241" s="38" t="s">
        <v>9</v>
      </c>
      <c r="B6241" s="31">
        <v>2013</v>
      </c>
      <c r="C6241" s="31">
        <v>3</v>
      </c>
      <c r="D6241" s="31">
        <v>1.6420300000000001E-3</v>
      </c>
      <c r="E6241" s="31">
        <v>1.64069E-3</v>
      </c>
      <c r="F6241" s="31">
        <v>0.99835931</v>
      </c>
      <c r="G6241" s="31">
        <v>96757.660999999993</v>
      </c>
      <c r="H6241" s="31">
        <v>96678.286999999997</v>
      </c>
    </row>
    <row r="6242" spans="1:8" ht="15.6" hidden="1" customHeight="1">
      <c r="A6242" s="38" t="s">
        <v>9</v>
      </c>
      <c r="B6242" s="31">
        <v>2013</v>
      </c>
      <c r="C6242" s="31">
        <v>4</v>
      </c>
      <c r="D6242" s="31">
        <v>1.67672E-3</v>
      </c>
      <c r="E6242" s="31">
        <v>1.6753200000000001E-3</v>
      </c>
      <c r="F6242" s="31">
        <v>0.99832467999999996</v>
      </c>
      <c r="G6242" s="31">
        <v>96598.911999999997</v>
      </c>
      <c r="H6242" s="31">
        <v>96517.994999999995</v>
      </c>
    </row>
    <row r="6243" spans="1:8" ht="15.6" hidden="1" customHeight="1">
      <c r="A6243" s="38" t="s">
        <v>9</v>
      </c>
      <c r="B6243" s="31">
        <v>2013</v>
      </c>
      <c r="C6243" s="31">
        <v>5</v>
      </c>
      <c r="D6243" s="31">
        <v>1.6721399999999999E-3</v>
      </c>
      <c r="E6243" s="31">
        <v>1.67074E-3</v>
      </c>
      <c r="F6243" s="31">
        <v>0.99832926</v>
      </c>
      <c r="G6243" s="31">
        <v>96437.077999999994</v>
      </c>
      <c r="H6243" s="31">
        <v>96356.517999999996</v>
      </c>
    </row>
    <row r="6244" spans="1:8" ht="15.6" hidden="1" customHeight="1">
      <c r="A6244" s="38" t="s">
        <v>9</v>
      </c>
      <c r="B6244" s="31">
        <v>2013</v>
      </c>
      <c r="C6244" s="31">
        <v>6</v>
      </c>
      <c r="D6244" s="31">
        <v>1.6109200000000001E-3</v>
      </c>
      <c r="E6244" s="31">
        <v>1.6096299999999999E-3</v>
      </c>
      <c r="F6244" s="31">
        <v>0.99839036999999997</v>
      </c>
      <c r="G6244" s="31">
        <v>96275.956999999995</v>
      </c>
      <c r="H6244" s="31">
        <v>96198.472999999998</v>
      </c>
    </row>
    <row r="6245" spans="1:8" ht="15.6" hidden="1" customHeight="1">
      <c r="A6245" s="38" t="s">
        <v>9</v>
      </c>
      <c r="B6245" s="31">
        <v>2013</v>
      </c>
      <c r="C6245" s="31">
        <v>7</v>
      </c>
      <c r="D6245" s="31">
        <v>1.4905599999999999E-3</v>
      </c>
      <c r="E6245" s="31">
        <v>1.48945E-3</v>
      </c>
      <c r="F6245" s="31">
        <v>0.99851055</v>
      </c>
      <c r="G6245" s="31">
        <v>96120.989000000001</v>
      </c>
      <c r="H6245" s="31">
        <v>96049.404999999999</v>
      </c>
    </row>
    <row r="6246" spans="1:8" ht="15.6" hidden="1" customHeight="1">
      <c r="A6246" s="38" t="s">
        <v>9</v>
      </c>
      <c r="B6246" s="31">
        <v>2013</v>
      </c>
      <c r="C6246" s="31">
        <v>8</v>
      </c>
      <c r="D6246" s="31">
        <v>1.33559E-3</v>
      </c>
      <c r="E6246" s="31">
        <v>1.3347000000000001E-3</v>
      </c>
      <c r="F6246" s="31">
        <v>0.99866529999999998</v>
      </c>
      <c r="G6246" s="31">
        <v>95977.820999999996</v>
      </c>
      <c r="H6246" s="31">
        <v>95913.770999999993</v>
      </c>
    </row>
    <row r="6247" spans="1:8" ht="15.6" hidden="1" customHeight="1">
      <c r="A6247" s="38" t="s">
        <v>9</v>
      </c>
      <c r="B6247" s="31">
        <v>2013</v>
      </c>
      <c r="C6247" s="31">
        <v>9</v>
      </c>
      <c r="D6247" s="31">
        <v>1.17636E-3</v>
      </c>
      <c r="E6247" s="31">
        <v>1.17567E-3</v>
      </c>
      <c r="F6247" s="31">
        <v>0.99882433000000004</v>
      </c>
      <c r="G6247" s="31">
        <v>95849.72</v>
      </c>
      <c r="H6247" s="31">
        <v>95793.376000000004</v>
      </c>
    </row>
    <row r="6248" spans="1:8" ht="15.6" hidden="1" customHeight="1">
      <c r="A6248" s="38" t="s">
        <v>9</v>
      </c>
      <c r="B6248" s="31">
        <v>2013</v>
      </c>
      <c r="C6248" s="31">
        <v>10</v>
      </c>
      <c r="D6248" s="31">
        <v>1.0459200000000001E-3</v>
      </c>
      <c r="E6248" s="31">
        <v>1.0453699999999999E-3</v>
      </c>
      <c r="F6248" s="31">
        <v>0.99895462999999995</v>
      </c>
      <c r="G6248" s="31">
        <v>95737.032000000007</v>
      </c>
      <c r="H6248" s="31">
        <v>95686.991999999998</v>
      </c>
    </row>
    <row r="6249" spans="1:8" ht="15.6" hidden="1" customHeight="1">
      <c r="A6249" s="38" t="s">
        <v>9</v>
      </c>
      <c r="B6249" s="31">
        <v>2013</v>
      </c>
      <c r="C6249" s="31">
        <v>11</v>
      </c>
      <c r="D6249" s="31">
        <v>9.6354999999999998E-4</v>
      </c>
      <c r="E6249" s="31">
        <v>9.6307999999999995E-4</v>
      </c>
      <c r="F6249" s="31">
        <v>0.99903691999999999</v>
      </c>
      <c r="G6249" s="31">
        <v>95636.951000000001</v>
      </c>
      <c r="H6249" s="31">
        <v>95590.898000000001</v>
      </c>
    </row>
    <row r="6250" spans="1:8" ht="15.6" hidden="1" customHeight="1">
      <c r="A6250" s="38" t="s">
        <v>9</v>
      </c>
      <c r="B6250" s="31">
        <v>2013</v>
      </c>
      <c r="C6250" s="31">
        <v>12</v>
      </c>
      <c r="D6250" s="31">
        <v>9.3614000000000002E-4</v>
      </c>
      <c r="E6250" s="31">
        <v>9.3570000000000003E-4</v>
      </c>
      <c r="F6250" s="31">
        <v>0.99906430000000002</v>
      </c>
      <c r="G6250" s="31">
        <v>95544.845000000001</v>
      </c>
      <c r="H6250" s="31">
        <v>95500.144</v>
      </c>
    </row>
    <row r="6251" spans="1:8" ht="15.6" hidden="1" customHeight="1">
      <c r="A6251" s="38" t="s">
        <v>9</v>
      </c>
      <c r="B6251" s="31">
        <v>2013</v>
      </c>
      <c r="C6251" s="31">
        <v>13</v>
      </c>
      <c r="D6251" s="31">
        <v>9.6924999999999995E-4</v>
      </c>
      <c r="E6251" s="31">
        <v>9.6878000000000003E-4</v>
      </c>
      <c r="F6251" s="31">
        <v>0.99903122</v>
      </c>
      <c r="G6251" s="31">
        <v>95455.442999999999</v>
      </c>
      <c r="H6251" s="31">
        <v>95409.206000000006</v>
      </c>
    </row>
    <row r="6252" spans="1:8" ht="15.6" hidden="1" customHeight="1">
      <c r="A6252" s="38" t="s">
        <v>9</v>
      </c>
      <c r="B6252" s="31">
        <v>2013</v>
      </c>
      <c r="C6252" s="31">
        <v>14</v>
      </c>
      <c r="D6252" s="31">
        <v>1.06142E-3</v>
      </c>
      <c r="E6252" s="31">
        <v>1.0608600000000001E-3</v>
      </c>
      <c r="F6252" s="31">
        <v>0.99893913999999995</v>
      </c>
      <c r="G6252" s="31">
        <v>95362.967999999993</v>
      </c>
      <c r="H6252" s="31">
        <v>95312.384999999995</v>
      </c>
    </row>
    <row r="6253" spans="1:8" ht="15.6" hidden="1" customHeight="1">
      <c r="A6253" s="38" t="s">
        <v>9</v>
      </c>
      <c r="B6253" s="31">
        <v>2013</v>
      </c>
      <c r="C6253" s="31">
        <v>15</v>
      </c>
      <c r="D6253" s="31">
        <v>1.2121600000000001E-3</v>
      </c>
      <c r="E6253" s="31">
        <v>1.2114300000000001E-3</v>
      </c>
      <c r="F6253" s="31">
        <v>0.99878856999999999</v>
      </c>
      <c r="G6253" s="31">
        <v>95261.801999999996</v>
      </c>
      <c r="H6253" s="31">
        <v>95204.1</v>
      </c>
    </row>
    <row r="6254" spans="1:8" ht="15.6" hidden="1" customHeight="1">
      <c r="A6254" s="38" t="s">
        <v>9</v>
      </c>
      <c r="B6254" s="31">
        <v>2013</v>
      </c>
      <c r="C6254" s="31">
        <v>16</v>
      </c>
      <c r="D6254" s="31">
        <v>1.41124E-3</v>
      </c>
      <c r="E6254" s="31">
        <v>1.4102400000000001E-3</v>
      </c>
      <c r="F6254" s="31">
        <v>0.99858975999999999</v>
      </c>
      <c r="G6254" s="31">
        <v>95146.399000000005</v>
      </c>
      <c r="H6254" s="31">
        <v>95079.308999999994</v>
      </c>
    </row>
    <row r="6255" spans="1:8" ht="15.6" hidden="1" customHeight="1">
      <c r="A6255" s="38" t="s">
        <v>9</v>
      </c>
      <c r="B6255" s="31">
        <v>2013</v>
      </c>
      <c r="C6255" s="31">
        <v>17</v>
      </c>
      <c r="D6255" s="31">
        <v>1.63667E-3</v>
      </c>
      <c r="E6255" s="31">
        <v>1.6353299999999999E-3</v>
      </c>
      <c r="F6255" s="31">
        <v>0.99836466999999995</v>
      </c>
      <c r="G6255" s="31">
        <v>95012.218999999997</v>
      </c>
      <c r="H6255" s="31">
        <v>94934.531000000003</v>
      </c>
    </row>
    <row r="6256" spans="1:8" ht="15.6" hidden="1" customHeight="1">
      <c r="A6256" s="38" t="s">
        <v>9</v>
      </c>
      <c r="B6256" s="31">
        <v>2013</v>
      </c>
      <c r="C6256" s="31">
        <v>18</v>
      </c>
      <c r="D6256" s="31">
        <v>1.85878E-3</v>
      </c>
      <c r="E6256" s="31">
        <v>1.8570500000000001E-3</v>
      </c>
      <c r="F6256" s="31">
        <v>0.99814294999999997</v>
      </c>
      <c r="G6256" s="31">
        <v>94856.842999999993</v>
      </c>
      <c r="H6256" s="31">
        <v>94768.766000000003</v>
      </c>
    </row>
    <row r="6257" spans="1:8" ht="15.6" hidden="1" customHeight="1">
      <c r="A6257" s="38" t="s">
        <v>9</v>
      </c>
      <c r="B6257" s="31">
        <v>2013</v>
      </c>
      <c r="C6257" s="31">
        <v>19</v>
      </c>
      <c r="D6257" s="31">
        <v>2.0447600000000001E-3</v>
      </c>
      <c r="E6257" s="31">
        <v>2.0426699999999999E-3</v>
      </c>
      <c r="F6257" s="31">
        <v>0.99795732999999998</v>
      </c>
      <c r="G6257" s="31">
        <v>94680.688999999998</v>
      </c>
      <c r="H6257" s="31">
        <v>94583.987999999998</v>
      </c>
    </row>
    <row r="6258" spans="1:8" ht="15.6" hidden="1" customHeight="1">
      <c r="A6258" s="38" t="s">
        <v>9</v>
      </c>
      <c r="B6258" s="31">
        <v>2013</v>
      </c>
      <c r="C6258" s="31">
        <v>20</v>
      </c>
      <c r="D6258" s="31">
        <v>2.1819000000000001E-3</v>
      </c>
      <c r="E6258" s="31">
        <v>2.1795299999999998E-3</v>
      </c>
      <c r="F6258" s="31">
        <v>0.99782046999999996</v>
      </c>
      <c r="G6258" s="31">
        <v>94487.286999999997</v>
      </c>
      <c r="H6258" s="31">
        <v>94384.319000000003</v>
      </c>
    </row>
    <row r="6259" spans="1:8" ht="15.6" hidden="1" customHeight="1">
      <c r="A6259" s="38" t="s">
        <v>9</v>
      </c>
      <c r="B6259" s="31">
        <v>2013</v>
      </c>
      <c r="C6259" s="31">
        <v>21</v>
      </c>
      <c r="D6259" s="31">
        <v>2.2710600000000001E-3</v>
      </c>
      <c r="E6259" s="31">
        <v>2.2684900000000002E-3</v>
      </c>
      <c r="F6259" s="31">
        <v>0.99773151000000004</v>
      </c>
      <c r="G6259" s="31">
        <v>94281.35</v>
      </c>
      <c r="H6259" s="31">
        <v>94174.411999999997</v>
      </c>
    </row>
    <row r="6260" spans="1:8" ht="15.6" hidden="1" customHeight="1">
      <c r="A6260" s="38" t="s">
        <v>9</v>
      </c>
      <c r="B6260" s="31">
        <v>2013</v>
      </c>
      <c r="C6260" s="31">
        <v>22</v>
      </c>
      <c r="D6260" s="31">
        <v>2.3249500000000001E-3</v>
      </c>
      <c r="E6260" s="31">
        <v>2.3222500000000001E-3</v>
      </c>
      <c r="F6260" s="31">
        <v>0.99767775000000003</v>
      </c>
      <c r="G6260" s="31">
        <v>94067.474000000002</v>
      </c>
      <c r="H6260" s="31">
        <v>93958.25</v>
      </c>
    </row>
    <row r="6261" spans="1:8" ht="15.6" hidden="1" customHeight="1">
      <c r="A6261" s="38" t="s">
        <v>9</v>
      </c>
      <c r="B6261" s="31">
        <v>2013</v>
      </c>
      <c r="C6261" s="31">
        <v>23</v>
      </c>
      <c r="D6261" s="31">
        <v>2.3604899999999998E-3</v>
      </c>
      <c r="E6261" s="31">
        <v>2.3576999999999999E-3</v>
      </c>
      <c r="F6261" s="31">
        <v>0.99764229999999998</v>
      </c>
      <c r="G6261" s="31">
        <v>93849.025999999998</v>
      </c>
      <c r="H6261" s="31">
        <v>93738.392000000007</v>
      </c>
    </row>
    <row r="6262" spans="1:8" ht="15.6" hidden="1" customHeight="1">
      <c r="A6262" s="38" t="s">
        <v>9</v>
      </c>
      <c r="B6262" s="31">
        <v>2013</v>
      </c>
      <c r="C6262" s="31">
        <v>24</v>
      </c>
      <c r="D6262" s="31">
        <v>2.3897499999999999E-3</v>
      </c>
      <c r="E6262" s="31">
        <v>2.3869E-3</v>
      </c>
      <c r="F6262" s="31">
        <v>0.99761310000000003</v>
      </c>
      <c r="G6262" s="31">
        <v>93627.756999999998</v>
      </c>
      <c r="H6262" s="31">
        <v>93516.017999999996</v>
      </c>
    </row>
    <row r="6263" spans="1:8" ht="15.6" hidden="1" customHeight="1">
      <c r="A6263" s="38" t="s">
        <v>9</v>
      </c>
      <c r="B6263" s="31">
        <v>2013</v>
      </c>
      <c r="C6263" s="31">
        <v>25</v>
      </c>
      <c r="D6263" s="31">
        <v>2.4217000000000002E-3</v>
      </c>
      <c r="E6263" s="31">
        <v>2.4187700000000002E-3</v>
      </c>
      <c r="F6263" s="31">
        <v>0.99758122999999999</v>
      </c>
      <c r="G6263" s="31">
        <v>93404.278000000006</v>
      </c>
      <c r="H6263" s="31">
        <v>93291.316000000006</v>
      </c>
    </row>
    <row r="6264" spans="1:8" ht="15.6" hidden="1" customHeight="1">
      <c r="A6264" s="38" t="s">
        <v>9</v>
      </c>
      <c r="B6264" s="31">
        <v>2013</v>
      </c>
      <c r="C6264" s="31">
        <v>26</v>
      </c>
      <c r="D6264" s="31">
        <v>2.4594999999999999E-3</v>
      </c>
      <c r="E6264" s="31">
        <v>2.45648E-3</v>
      </c>
      <c r="F6264" s="31">
        <v>0.99754352000000002</v>
      </c>
      <c r="G6264" s="31">
        <v>93178.354000000007</v>
      </c>
      <c r="H6264" s="31">
        <v>93063.909</v>
      </c>
    </row>
    <row r="6265" spans="1:8" ht="15.6" hidden="1" customHeight="1">
      <c r="A6265" s="38" t="s">
        <v>9</v>
      </c>
      <c r="B6265" s="31">
        <v>2013</v>
      </c>
      <c r="C6265" s="31">
        <v>27</v>
      </c>
      <c r="D6265" s="31">
        <v>2.5039799999999998E-3</v>
      </c>
      <c r="E6265" s="31">
        <v>2.5008500000000002E-3</v>
      </c>
      <c r="F6265" s="31">
        <v>0.99749915</v>
      </c>
      <c r="G6265" s="31">
        <v>92949.464000000007</v>
      </c>
      <c r="H6265" s="31">
        <v>92833.236999999994</v>
      </c>
    </row>
    <row r="6266" spans="1:8" ht="15.6" hidden="1" customHeight="1">
      <c r="A6266" s="38" t="s">
        <v>9</v>
      </c>
      <c r="B6266" s="31">
        <v>2013</v>
      </c>
      <c r="C6266" s="31">
        <v>28</v>
      </c>
      <c r="D6266" s="31">
        <v>2.5533499999999998E-3</v>
      </c>
      <c r="E6266" s="31">
        <v>2.5500900000000001E-3</v>
      </c>
      <c r="F6266" s="31">
        <v>0.99744991000000005</v>
      </c>
      <c r="G6266" s="31">
        <v>92717.010999999999</v>
      </c>
      <c r="H6266" s="31">
        <v>92598.792000000001</v>
      </c>
    </row>
    <row r="6267" spans="1:8" ht="15.6" hidden="1" customHeight="1">
      <c r="A6267" s="38" t="s">
        <v>9</v>
      </c>
      <c r="B6267" s="31">
        <v>2013</v>
      </c>
      <c r="C6267" s="31">
        <v>29</v>
      </c>
      <c r="D6267" s="31">
        <v>2.60466E-3</v>
      </c>
      <c r="E6267" s="31">
        <v>2.6012700000000001E-3</v>
      </c>
      <c r="F6267" s="31">
        <v>0.99739873000000001</v>
      </c>
      <c r="G6267" s="31">
        <v>92480.573999999993</v>
      </c>
      <c r="H6267" s="31">
        <v>92360.29</v>
      </c>
    </row>
    <row r="6268" spans="1:8" ht="15.6" hidden="1" customHeight="1">
      <c r="A6268" s="38" t="s">
        <v>9</v>
      </c>
      <c r="B6268" s="31">
        <v>2013</v>
      </c>
      <c r="C6268" s="31">
        <v>30</v>
      </c>
      <c r="D6268" s="31">
        <v>2.6539300000000001E-3</v>
      </c>
      <c r="E6268" s="31">
        <v>2.6504200000000001E-3</v>
      </c>
      <c r="F6268" s="31">
        <v>0.99734957999999996</v>
      </c>
      <c r="G6268" s="31">
        <v>92240.006999999998</v>
      </c>
      <c r="H6268" s="31">
        <v>92117.77</v>
      </c>
    </row>
    <row r="6269" spans="1:8" ht="15.6" hidden="1" customHeight="1">
      <c r="A6269" s="38" t="s">
        <v>9</v>
      </c>
      <c r="B6269" s="31">
        <v>2013</v>
      </c>
      <c r="C6269" s="31">
        <v>31</v>
      </c>
      <c r="D6269" s="31">
        <v>2.69688E-3</v>
      </c>
      <c r="E6269" s="31">
        <v>2.6932499999999999E-3</v>
      </c>
      <c r="F6269" s="31">
        <v>0.99730675000000002</v>
      </c>
      <c r="G6269" s="31">
        <v>91995.532000000007</v>
      </c>
      <c r="H6269" s="31">
        <v>91871.649000000005</v>
      </c>
    </row>
    <row r="6270" spans="1:8" ht="15.6" hidden="1" customHeight="1">
      <c r="A6270" s="38" t="s">
        <v>9</v>
      </c>
      <c r="B6270" s="31">
        <v>2013</v>
      </c>
      <c r="C6270" s="31">
        <v>32</v>
      </c>
      <c r="D6270" s="31">
        <v>2.7329099999999999E-3</v>
      </c>
      <c r="E6270" s="31">
        <v>2.7291799999999999E-3</v>
      </c>
      <c r="F6270" s="31">
        <v>0.99727082</v>
      </c>
      <c r="G6270" s="31">
        <v>91747.764999999999</v>
      </c>
      <c r="H6270" s="31">
        <v>91622.566999999995</v>
      </c>
    </row>
    <row r="6271" spans="1:8" ht="15.6" hidden="1" customHeight="1">
      <c r="A6271" s="38" t="s">
        <v>9</v>
      </c>
      <c r="B6271" s="31">
        <v>2013</v>
      </c>
      <c r="C6271" s="31">
        <v>33</v>
      </c>
      <c r="D6271" s="31">
        <v>2.7650600000000002E-3</v>
      </c>
      <c r="E6271" s="31">
        <v>2.7612399999999999E-3</v>
      </c>
      <c r="F6271" s="31">
        <v>0.99723876</v>
      </c>
      <c r="G6271" s="31">
        <v>91497.369000000006</v>
      </c>
      <c r="H6271" s="31">
        <v>91371.046000000002</v>
      </c>
    </row>
    <row r="6272" spans="1:8" ht="15.6" hidden="1" customHeight="1">
      <c r="A6272" s="38" t="s">
        <v>9</v>
      </c>
      <c r="B6272" s="31">
        <v>2013</v>
      </c>
      <c r="C6272" s="31">
        <v>34</v>
      </c>
      <c r="D6272" s="31">
        <v>2.80299E-3</v>
      </c>
      <c r="E6272" s="31">
        <v>2.7990699999999999E-3</v>
      </c>
      <c r="F6272" s="31">
        <v>0.99720092999999999</v>
      </c>
      <c r="G6272" s="31">
        <v>91244.722999999998</v>
      </c>
      <c r="H6272" s="31">
        <v>91117.023000000001</v>
      </c>
    </row>
    <row r="6273" spans="1:8" ht="15.6" hidden="1" customHeight="1">
      <c r="A6273" s="38" t="s">
        <v>9</v>
      </c>
      <c r="B6273" s="31">
        <v>2013</v>
      </c>
      <c r="C6273" s="31">
        <v>35</v>
      </c>
      <c r="D6273" s="31">
        <v>2.85834E-3</v>
      </c>
      <c r="E6273" s="31">
        <v>2.85426E-3</v>
      </c>
      <c r="F6273" s="31">
        <v>0.99714574</v>
      </c>
      <c r="G6273" s="31">
        <v>90989.322</v>
      </c>
      <c r="H6273" s="31">
        <v>90859.468999999997</v>
      </c>
    </row>
    <row r="6274" spans="1:8" ht="15.6" hidden="1" customHeight="1">
      <c r="A6274" s="38" t="s">
        <v>9</v>
      </c>
      <c r="B6274" s="31">
        <v>2013</v>
      </c>
      <c r="C6274" s="31">
        <v>36</v>
      </c>
      <c r="D6274" s="31">
        <v>2.9378899999999999E-3</v>
      </c>
      <c r="E6274" s="31">
        <v>2.9335799999999999E-3</v>
      </c>
      <c r="F6274" s="31">
        <v>0.99706642000000001</v>
      </c>
      <c r="G6274" s="31">
        <v>90729.615000000005</v>
      </c>
      <c r="H6274" s="31">
        <v>90596.534</v>
      </c>
    </row>
    <row r="6275" spans="1:8" ht="15.6" hidden="1" customHeight="1">
      <c r="A6275" s="38" t="s">
        <v>9</v>
      </c>
      <c r="B6275" s="31">
        <v>2013</v>
      </c>
      <c r="C6275" s="31">
        <v>37</v>
      </c>
      <c r="D6275" s="31">
        <v>3.0506000000000001E-3</v>
      </c>
      <c r="E6275" s="31">
        <v>3.04595E-3</v>
      </c>
      <c r="F6275" s="31">
        <v>0.99695405000000004</v>
      </c>
      <c r="G6275" s="31">
        <v>90463.452000000005</v>
      </c>
      <c r="H6275" s="31">
        <v>90325.679000000004</v>
      </c>
    </row>
    <row r="6276" spans="1:8" ht="15.6" hidden="1" customHeight="1">
      <c r="A6276" s="38" t="s">
        <v>9</v>
      </c>
      <c r="B6276" s="31">
        <v>2013</v>
      </c>
      <c r="C6276" s="31">
        <v>38</v>
      </c>
      <c r="D6276" s="31">
        <v>3.2052500000000002E-3</v>
      </c>
      <c r="E6276" s="31">
        <v>3.2001199999999999E-3</v>
      </c>
      <c r="F6276" s="31">
        <v>0.99679987999999997</v>
      </c>
      <c r="G6276" s="31">
        <v>90187.904999999999</v>
      </c>
      <c r="H6276" s="31">
        <v>90043.599000000002</v>
      </c>
    </row>
    <row r="6277" spans="1:8" ht="15.6" hidden="1" customHeight="1">
      <c r="A6277" s="38" t="s">
        <v>9</v>
      </c>
      <c r="B6277" s="31">
        <v>2013</v>
      </c>
      <c r="C6277" s="31">
        <v>39</v>
      </c>
      <c r="D6277" s="31">
        <v>3.4002500000000001E-3</v>
      </c>
      <c r="E6277" s="31">
        <v>3.3944800000000001E-3</v>
      </c>
      <c r="F6277" s="31">
        <v>0.99660552000000002</v>
      </c>
      <c r="G6277" s="31">
        <v>89899.293000000005</v>
      </c>
      <c r="H6277" s="31">
        <v>89746.712</v>
      </c>
    </row>
    <row r="6278" spans="1:8" ht="15.6" hidden="1" customHeight="1">
      <c r="A6278" s="38" t="s">
        <v>9</v>
      </c>
      <c r="B6278" s="31">
        <v>2013</v>
      </c>
      <c r="C6278" s="31">
        <v>40</v>
      </c>
      <c r="D6278" s="31">
        <v>3.62036E-3</v>
      </c>
      <c r="E6278" s="31">
        <v>3.6138199999999998E-3</v>
      </c>
      <c r="F6278" s="31">
        <v>0.99638618000000001</v>
      </c>
      <c r="G6278" s="31">
        <v>89594.130999999994</v>
      </c>
      <c r="H6278" s="31">
        <v>89432.243000000002</v>
      </c>
    </row>
    <row r="6279" spans="1:8" ht="15.6" hidden="1" customHeight="1">
      <c r="A6279" s="38" t="s">
        <v>9</v>
      </c>
      <c r="B6279" s="31">
        <v>2013</v>
      </c>
      <c r="C6279" s="31">
        <v>41</v>
      </c>
      <c r="D6279" s="31">
        <v>3.8412099999999999E-3</v>
      </c>
      <c r="E6279" s="31">
        <v>3.8338500000000002E-3</v>
      </c>
      <c r="F6279" s="31">
        <v>0.99616614999999997</v>
      </c>
      <c r="G6279" s="31">
        <v>89270.354999999996</v>
      </c>
      <c r="H6279" s="31">
        <v>89099.23</v>
      </c>
    </row>
    <row r="6280" spans="1:8" ht="15.6" hidden="1" customHeight="1">
      <c r="A6280" s="38" t="s">
        <v>9</v>
      </c>
      <c r="B6280" s="31">
        <v>2013</v>
      </c>
      <c r="C6280" s="31">
        <v>42</v>
      </c>
      <c r="D6280" s="31">
        <v>4.0425799999999996E-3</v>
      </c>
      <c r="E6280" s="31">
        <v>4.0344200000000004E-3</v>
      </c>
      <c r="F6280" s="31">
        <v>0.99596558000000002</v>
      </c>
      <c r="G6280" s="31">
        <v>88928.106</v>
      </c>
      <c r="H6280" s="31">
        <v>88748.718999999997</v>
      </c>
    </row>
    <row r="6281" spans="1:8" ht="15.6" hidden="1" customHeight="1">
      <c r="A6281" s="38" t="s">
        <v>9</v>
      </c>
      <c r="B6281" s="31">
        <v>2013</v>
      </c>
      <c r="C6281" s="31">
        <v>43</v>
      </c>
      <c r="D6281" s="31">
        <v>4.2116100000000002E-3</v>
      </c>
      <c r="E6281" s="31">
        <v>4.2027599999999998E-3</v>
      </c>
      <c r="F6281" s="31">
        <v>0.99579724000000003</v>
      </c>
      <c r="G6281" s="31">
        <v>88569.331999999995</v>
      </c>
      <c r="H6281" s="31">
        <v>88383.214999999997</v>
      </c>
    </row>
    <row r="6282" spans="1:8" ht="15.6" hidden="1" customHeight="1">
      <c r="A6282" s="38" t="s">
        <v>9</v>
      </c>
      <c r="B6282" s="31">
        <v>2013</v>
      </c>
      <c r="C6282" s="31">
        <v>44</v>
      </c>
      <c r="D6282" s="31">
        <v>4.3582600000000001E-3</v>
      </c>
      <c r="E6282" s="31">
        <v>4.3487899999999999E-3</v>
      </c>
      <c r="F6282" s="31">
        <v>0.99565121000000001</v>
      </c>
      <c r="G6282" s="31">
        <v>88197.096999999994</v>
      </c>
      <c r="H6282" s="31">
        <v>88005.322</v>
      </c>
    </row>
    <row r="6283" spans="1:8" ht="15.6" hidden="1" customHeight="1">
      <c r="A6283" s="38" t="s">
        <v>9</v>
      </c>
      <c r="B6283" s="31">
        <v>2013</v>
      </c>
      <c r="C6283" s="31">
        <v>45</v>
      </c>
      <c r="D6283" s="31">
        <v>4.5093800000000003E-3</v>
      </c>
      <c r="E6283" s="31">
        <v>4.4992399999999998E-3</v>
      </c>
      <c r="F6283" s="31">
        <v>0.99550075999999998</v>
      </c>
      <c r="G6283" s="31">
        <v>87813.547000000006</v>
      </c>
      <c r="H6283" s="31">
        <v>87616</v>
      </c>
    </row>
    <row r="6284" spans="1:8" ht="15.6" hidden="1" customHeight="1">
      <c r="A6284" s="38" t="s">
        <v>9</v>
      </c>
      <c r="B6284" s="31">
        <v>2013</v>
      </c>
      <c r="C6284" s="31">
        <v>46</v>
      </c>
      <c r="D6284" s="31">
        <v>4.70076E-3</v>
      </c>
      <c r="E6284" s="31">
        <v>4.6897400000000004E-3</v>
      </c>
      <c r="F6284" s="31">
        <v>0.99531026</v>
      </c>
      <c r="G6284" s="31">
        <v>87418.452999999994</v>
      </c>
      <c r="H6284" s="31">
        <v>87213.467999999993</v>
      </c>
    </row>
    <row r="6285" spans="1:8" ht="15.6" hidden="1" customHeight="1">
      <c r="A6285" s="38" t="s">
        <v>9</v>
      </c>
      <c r="B6285" s="31">
        <v>2013</v>
      </c>
      <c r="C6285" s="31">
        <v>47</v>
      </c>
      <c r="D6285" s="31">
        <v>4.9738400000000002E-3</v>
      </c>
      <c r="E6285" s="31">
        <v>4.9614999999999998E-3</v>
      </c>
      <c r="F6285" s="31">
        <v>0.99503850000000005</v>
      </c>
      <c r="G6285" s="31">
        <v>87008.482999999993</v>
      </c>
      <c r="H6285" s="31">
        <v>86792.637000000002</v>
      </c>
    </row>
    <row r="6286" spans="1:8" ht="15.6" hidden="1" customHeight="1">
      <c r="A6286" s="38" t="s">
        <v>9</v>
      </c>
      <c r="B6286" s="31">
        <v>2013</v>
      </c>
      <c r="C6286" s="31">
        <v>48</v>
      </c>
      <c r="D6286" s="31">
        <v>5.3510299999999997E-3</v>
      </c>
      <c r="E6286" s="31">
        <v>5.3367500000000003E-3</v>
      </c>
      <c r="F6286" s="31">
        <v>0.99466325</v>
      </c>
      <c r="G6286" s="31">
        <v>86576.790999999997</v>
      </c>
      <c r="H6286" s="31">
        <v>86345.770999999993</v>
      </c>
    </row>
    <row r="6287" spans="1:8" ht="15.6" hidden="1" customHeight="1">
      <c r="A6287" s="38" t="s">
        <v>9</v>
      </c>
      <c r="B6287" s="31">
        <v>2013</v>
      </c>
      <c r="C6287" s="31">
        <v>49</v>
      </c>
      <c r="D6287" s="31">
        <v>5.8400500000000003E-3</v>
      </c>
      <c r="E6287" s="31">
        <v>5.8230499999999998E-3</v>
      </c>
      <c r="F6287" s="31">
        <v>0.99417694999999995</v>
      </c>
      <c r="G6287" s="31">
        <v>86114.751999999993</v>
      </c>
      <c r="H6287" s="31">
        <v>85864.025999999998</v>
      </c>
    </row>
    <row r="6288" spans="1:8" ht="15.6" hidden="1" customHeight="1">
      <c r="A6288" s="38" t="s">
        <v>9</v>
      </c>
      <c r="B6288" s="31">
        <v>2013</v>
      </c>
      <c r="C6288" s="31">
        <v>50</v>
      </c>
      <c r="D6288" s="31">
        <v>6.4194100000000004E-3</v>
      </c>
      <c r="E6288" s="31">
        <v>6.3988700000000001E-3</v>
      </c>
      <c r="F6288" s="31">
        <v>0.99360113000000005</v>
      </c>
      <c r="G6288" s="31">
        <v>85613.301000000007</v>
      </c>
      <c r="H6288" s="31">
        <v>85339.387000000002</v>
      </c>
    </row>
    <row r="6289" spans="1:8" ht="15.6" hidden="1" customHeight="1">
      <c r="A6289" s="38" t="s">
        <v>9</v>
      </c>
      <c r="B6289" s="31">
        <v>2013</v>
      </c>
      <c r="C6289" s="31">
        <v>51</v>
      </c>
      <c r="D6289" s="31">
        <v>7.0330499999999999E-3</v>
      </c>
      <c r="E6289" s="31">
        <v>7.0083999999999997E-3</v>
      </c>
      <c r="F6289" s="31">
        <v>0.99299159999999997</v>
      </c>
      <c r="G6289" s="31">
        <v>85065.472999999998</v>
      </c>
      <c r="H6289" s="31">
        <v>84767.385999999999</v>
      </c>
    </row>
    <row r="6290" spans="1:8" ht="15.6" hidden="1" customHeight="1">
      <c r="A6290" s="38" t="s">
        <v>9</v>
      </c>
      <c r="B6290" s="31">
        <v>2013</v>
      </c>
      <c r="C6290" s="31">
        <v>52</v>
      </c>
      <c r="D6290" s="31">
        <v>7.6230600000000001E-3</v>
      </c>
      <c r="E6290" s="31">
        <v>7.5941100000000003E-3</v>
      </c>
      <c r="F6290" s="31">
        <v>0.99240589000000001</v>
      </c>
      <c r="G6290" s="31">
        <v>84469.3</v>
      </c>
      <c r="H6290" s="31">
        <v>84148.565000000002</v>
      </c>
    </row>
    <row r="6291" spans="1:8" ht="15.6" hidden="1" customHeight="1">
      <c r="A6291" s="38" t="s">
        <v>9</v>
      </c>
      <c r="B6291" s="31">
        <v>2013</v>
      </c>
      <c r="C6291" s="31">
        <v>53</v>
      </c>
      <c r="D6291" s="31">
        <v>8.1354200000000008E-3</v>
      </c>
      <c r="E6291" s="31">
        <v>8.1024600000000006E-3</v>
      </c>
      <c r="F6291" s="31">
        <v>0.99189753999999997</v>
      </c>
      <c r="G6291" s="31">
        <v>83827.83</v>
      </c>
      <c r="H6291" s="31">
        <v>83488.224000000002</v>
      </c>
    </row>
    <row r="6292" spans="1:8" ht="15.6" hidden="1" customHeight="1">
      <c r="A6292" s="38" t="s">
        <v>9</v>
      </c>
      <c r="B6292" s="31">
        <v>2013</v>
      </c>
      <c r="C6292" s="31">
        <v>54</v>
      </c>
      <c r="D6292" s="31">
        <v>8.5625400000000004E-3</v>
      </c>
      <c r="E6292" s="31">
        <v>8.5260400000000004E-3</v>
      </c>
      <c r="F6292" s="31">
        <v>0.99147395999999999</v>
      </c>
      <c r="G6292" s="31">
        <v>83148.618000000002</v>
      </c>
      <c r="H6292" s="31">
        <v>82794.153999999995</v>
      </c>
    </row>
    <row r="6293" spans="1:8" ht="15.6" hidden="1" customHeight="1">
      <c r="A6293" s="38" t="s">
        <v>9</v>
      </c>
      <c r="B6293" s="31">
        <v>2013</v>
      </c>
      <c r="C6293" s="31">
        <v>55</v>
      </c>
      <c r="D6293" s="31">
        <v>8.9462499999999993E-3</v>
      </c>
      <c r="E6293" s="31">
        <v>8.90641E-3</v>
      </c>
      <c r="F6293" s="31">
        <v>0.99109358999999997</v>
      </c>
      <c r="G6293" s="31">
        <v>82439.69</v>
      </c>
      <c r="H6293" s="31">
        <v>82072.569000000003</v>
      </c>
    </row>
    <row r="6294" spans="1:8" ht="15.6" hidden="1" customHeight="1">
      <c r="A6294" s="38" t="s">
        <v>9</v>
      </c>
      <c r="B6294" s="31">
        <v>2013</v>
      </c>
      <c r="C6294" s="31">
        <v>56</v>
      </c>
      <c r="D6294" s="31">
        <v>9.3535300000000005E-3</v>
      </c>
      <c r="E6294" s="31">
        <v>9.3099800000000007E-3</v>
      </c>
      <c r="F6294" s="31">
        <v>0.99069001999999995</v>
      </c>
      <c r="G6294" s="31">
        <v>81705.448000000004</v>
      </c>
      <c r="H6294" s="31">
        <v>81325.11</v>
      </c>
    </row>
    <row r="6295" spans="1:8" ht="15.6" hidden="1" customHeight="1">
      <c r="A6295" s="38" t="s">
        <v>9</v>
      </c>
      <c r="B6295" s="31">
        <v>2013</v>
      </c>
      <c r="C6295" s="31">
        <v>57</v>
      </c>
      <c r="D6295" s="31">
        <v>9.8723400000000003E-3</v>
      </c>
      <c r="E6295" s="31">
        <v>9.8238500000000003E-3</v>
      </c>
      <c r="F6295" s="31">
        <v>0.99017615000000003</v>
      </c>
      <c r="G6295" s="31">
        <v>80944.771999999997</v>
      </c>
      <c r="H6295" s="31">
        <v>80547.176999999996</v>
      </c>
    </row>
    <row r="6296" spans="1:8" ht="15.6" hidden="1" customHeight="1">
      <c r="A6296" s="38" t="s">
        <v>9</v>
      </c>
      <c r="B6296" s="31">
        <v>2013</v>
      </c>
      <c r="C6296" s="31">
        <v>58</v>
      </c>
      <c r="D6296" s="31">
        <v>1.056938E-2</v>
      </c>
      <c r="E6296" s="31">
        <v>1.051381E-2</v>
      </c>
      <c r="F6296" s="31">
        <v>0.98948619000000004</v>
      </c>
      <c r="G6296" s="31">
        <v>80149.582999999999</v>
      </c>
      <c r="H6296" s="31">
        <v>79728.244000000006</v>
      </c>
    </row>
    <row r="6297" spans="1:8" ht="15.6" hidden="1" customHeight="1">
      <c r="A6297" s="38" t="s">
        <v>9</v>
      </c>
      <c r="B6297" s="31">
        <v>2013</v>
      </c>
      <c r="C6297" s="31">
        <v>59</v>
      </c>
      <c r="D6297" s="31">
        <v>1.149184E-2</v>
      </c>
      <c r="E6297" s="31">
        <v>1.1426189999999999E-2</v>
      </c>
      <c r="F6297" s="31">
        <v>0.98857381</v>
      </c>
      <c r="G6297" s="31">
        <v>79306.904999999999</v>
      </c>
      <c r="H6297" s="31">
        <v>78853.816999999995</v>
      </c>
    </row>
    <row r="6298" spans="1:8" ht="15.6" hidden="1" customHeight="1">
      <c r="A6298" s="38" t="s">
        <v>9</v>
      </c>
      <c r="B6298" s="31">
        <v>2013</v>
      </c>
      <c r="C6298" s="31">
        <v>60</v>
      </c>
      <c r="D6298" s="31">
        <v>1.265821E-2</v>
      </c>
      <c r="E6298" s="31">
        <v>1.2578590000000001E-2</v>
      </c>
      <c r="F6298" s="31">
        <v>0.98742141000000005</v>
      </c>
      <c r="G6298" s="31">
        <v>78400.73</v>
      </c>
      <c r="H6298" s="31">
        <v>77907.644</v>
      </c>
    </row>
    <row r="6299" spans="1:8" ht="15.6" hidden="1" customHeight="1">
      <c r="A6299" s="38" t="s">
        <v>9</v>
      </c>
      <c r="B6299" s="31">
        <v>2013</v>
      </c>
      <c r="C6299" s="31">
        <v>61</v>
      </c>
      <c r="D6299" s="31">
        <v>1.403826E-2</v>
      </c>
      <c r="E6299" s="31">
        <v>1.394041E-2</v>
      </c>
      <c r="F6299" s="31">
        <v>0.98605958999999999</v>
      </c>
      <c r="G6299" s="31">
        <v>77414.558999999994</v>
      </c>
      <c r="H6299" s="31">
        <v>76874.963000000003</v>
      </c>
    </row>
    <row r="6300" spans="1:8" ht="15.6" hidden="1" customHeight="1">
      <c r="A6300" s="38" t="s">
        <v>9</v>
      </c>
      <c r="B6300" s="31">
        <v>2013</v>
      </c>
      <c r="C6300" s="31">
        <v>62</v>
      </c>
      <c r="D6300" s="31">
        <v>1.558812E-2</v>
      </c>
      <c r="E6300" s="31">
        <v>1.546757E-2</v>
      </c>
      <c r="F6300" s="31">
        <v>0.98453243000000001</v>
      </c>
      <c r="G6300" s="31">
        <v>76335.368000000002</v>
      </c>
      <c r="H6300" s="31">
        <v>75745.006999999998</v>
      </c>
    </row>
    <row r="6301" spans="1:8" ht="15.6" hidden="1" customHeight="1">
      <c r="A6301" s="38" t="s">
        <v>9</v>
      </c>
      <c r="B6301" s="31">
        <v>2013</v>
      </c>
      <c r="C6301" s="31">
        <v>63</v>
      </c>
      <c r="D6301" s="31">
        <v>1.725637E-2</v>
      </c>
      <c r="E6301" s="31">
        <v>1.7108749999999999E-2</v>
      </c>
      <c r="F6301" s="31">
        <v>0.98289124999999999</v>
      </c>
      <c r="G6301" s="31">
        <v>75154.645999999993</v>
      </c>
      <c r="H6301" s="31">
        <v>74511.744999999995</v>
      </c>
    </row>
    <row r="6302" spans="1:8" ht="15.6" hidden="1" customHeight="1">
      <c r="A6302" s="38" t="s">
        <v>9</v>
      </c>
      <c r="B6302" s="31">
        <v>2013</v>
      </c>
      <c r="C6302" s="31">
        <v>64</v>
      </c>
      <c r="D6302" s="31">
        <v>1.901344E-2</v>
      </c>
      <c r="E6302" s="31">
        <v>1.8834389999999999E-2</v>
      </c>
      <c r="F6302" s="31">
        <v>0.98116561000000002</v>
      </c>
      <c r="G6302" s="31">
        <v>73868.843999999997</v>
      </c>
      <c r="H6302" s="31">
        <v>73173.206000000006</v>
      </c>
    </row>
    <row r="6303" spans="1:8" ht="15.6" hidden="1" customHeight="1">
      <c r="A6303" s="38" t="s">
        <v>9</v>
      </c>
      <c r="B6303" s="31">
        <v>2013</v>
      </c>
      <c r="C6303" s="31">
        <v>65</v>
      </c>
      <c r="D6303" s="31">
        <v>2.0880269999999999E-2</v>
      </c>
      <c r="E6303" s="31">
        <v>2.066453E-2</v>
      </c>
      <c r="F6303" s="31">
        <v>0.97933546999999999</v>
      </c>
      <c r="G6303" s="31">
        <v>72477.569000000003</v>
      </c>
      <c r="H6303" s="31">
        <v>71728.712</v>
      </c>
    </row>
    <row r="6304" spans="1:8" ht="15.6" hidden="1" customHeight="1">
      <c r="A6304" s="38" t="s">
        <v>9</v>
      </c>
      <c r="B6304" s="31">
        <v>2013</v>
      </c>
      <c r="C6304" s="31">
        <v>66</v>
      </c>
      <c r="D6304" s="31">
        <v>2.2891720000000001E-2</v>
      </c>
      <c r="E6304" s="31">
        <v>2.2632670000000001E-2</v>
      </c>
      <c r="F6304" s="31">
        <v>0.97736732999999998</v>
      </c>
      <c r="G6304" s="31">
        <v>70979.854000000007</v>
      </c>
      <c r="H6304" s="31">
        <v>70176.623000000007</v>
      </c>
    </row>
    <row r="6305" spans="1:8" ht="15.6" hidden="1" customHeight="1">
      <c r="A6305" s="38" t="s">
        <v>9</v>
      </c>
      <c r="B6305" s="31">
        <v>2013</v>
      </c>
      <c r="C6305" s="31">
        <v>67</v>
      </c>
      <c r="D6305" s="31">
        <v>2.5111370000000001E-2</v>
      </c>
      <c r="E6305" s="31">
        <v>2.4799990000000001E-2</v>
      </c>
      <c r="F6305" s="31">
        <v>0.97520001000000001</v>
      </c>
      <c r="G6305" s="31">
        <v>69373.391000000003</v>
      </c>
      <c r="H6305" s="31">
        <v>68513.160999999993</v>
      </c>
    </row>
    <row r="6306" spans="1:8" ht="15.6" hidden="1" customHeight="1">
      <c r="A6306" s="38" t="s">
        <v>9</v>
      </c>
      <c r="B6306" s="31">
        <v>2013</v>
      </c>
      <c r="C6306" s="31">
        <v>68</v>
      </c>
      <c r="D6306" s="31">
        <v>2.7621179999999999E-2</v>
      </c>
      <c r="E6306" s="31">
        <v>2.7244910000000001E-2</v>
      </c>
      <c r="F6306" s="31">
        <v>0.97275509000000004</v>
      </c>
      <c r="G6306" s="31">
        <v>67652.932000000001</v>
      </c>
      <c r="H6306" s="31">
        <v>66731.332999999999</v>
      </c>
    </row>
    <row r="6307" spans="1:8" ht="15.6" hidden="1" customHeight="1">
      <c r="A6307" s="38" t="s">
        <v>9</v>
      </c>
      <c r="B6307" s="31">
        <v>2013</v>
      </c>
      <c r="C6307" s="31">
        <v>69</v>
      </c>
      <c r="D6307" s="31">
        <v>3.0482929999999998E-2</v>
      </c>
      <c r="E6307" s="31">
        <v>3.0025300000000001E-2</v>
      </c>
      <c r="F6307" s="31">
        <v>0.96997469999999997</v>
      </c>
      <c r="G6307" s="31">
        <v>65809.733999999997</v>
      </c>
      <c r="H6307" s="31">
        <v>64821.754999999997</v>
      </c>
    </row>
    <row r="6308" spans="1:8" ht="15.6" hidden="1" customHeight="1">
      <c r="A6308" s="38" t="s">
        <v>9</v>
      </c>
      <c r="B6308" s="31">
        <v>2013</v>
      </c>
      <c r="C6308" s="31">
        <v>70</v>
      </c>
      <c r="D6308" s="31">
        <v>3.3740619999999999E-2</v>
      </c>
      <c r="E6308" s="31">
        <v>3.3180849999999998E-2</v>
      </c>
      <c r="F6308" s="31">
        <v>0.96681914999999996</v>
      </c>
      <c r="G6308" s="31">
        <v>63833.777000000002</v>
      </c>
      <c r="H6308" s="31">
        <v>62774.747000000003</v>
      </c>
    </row>
    <row r="6309" spans="1:8" ht="15.6" hidden="1" customHeight="1">
      <c r="A6309" s="38" t="s">
        <v>9</v>
      </c>
      <c r="B6309" s="31">
        <v>2013</v>
      </c>
      <c r="C6309" s="31">
        <v>71</v>
      </c>
      <c r="D6309" s="31">
        <v>3.740338E-2</v>
      </c>
      <c r="E6309" s="31">
        <v>3.6716720000000001E-2</v>
      </c>
      <c r="F6309" s="31">
        <v>0.96328327999999996</v>
      </c>
      <c r="G6309" s="31">
        <v>61715.718000000001</v>
      </c>
      <c r="H6309" s="31">
        <v>60582.718000000001</v>
      </c>
    </row>
    <row r="6310" spans="1:8" ht="15.6" hidden="1" customHeight="1">
      <c r="A6310" s="38" t="s">
        <v>9</v>
      </c>
      <c r="B6310" s="31">
        <v>2013</v>
      </c>
      <c r="C6310" s="31">
        <v>72</v>
      </c>
      <c r="D6310" s="31">
        <v>4.1476369999999999E-2</v>
      </c>
      <c r="E6310" s="31">
        <v>4.0633700000000002E-2</v>
      </c>
      <c r="F6310" s="31">
        <v>0.95936630000000001</v>
      </c>
      <c r="G6310" s="31">
        <v>59449.718999999997</v>
      </c>
      <c r="H6310" s="31">
        <v>58241.887999999999</v>
      </c>
    </row>
    <row r="6311" spans="1:8" ht="15.6" hidden="1" customHeight="1">
      <c r="A6311" s="38" t="s">
        <v>9</v>
      </c>
      <c r="B6311" s="31">
        <v>2013</v>
      </c>
      <c r="C6311" s="31">
        <v>73</v>
      </c>
      <c r="D6311" s="31">
        <v>4.5964860000000003E-2</v>
      </c>
      <c r="E6311" s="31">
        <v>4.493221E-2</v>
      </c>
      <c r="F6311" s="31">
        <v>0.95506778999999997</v>
      </c>
      <c r="G6311" s="31">
        <v>57034.057000000001</v>
      </c>
      <c r="H6311" s="31">
        <v>55752.724000000002</v>
      </c>
    </row>
    <row r="6312" spans="1:8" ht="15.6" hidden="1" customHeight="1">
      <c r="A6312" s="38" t="s">
        <v>9</v>
      </c>
      <c r="B6312" s="31">
        <v>2013</v>
      </c>
      <c r="C6312" s="31">
        <v>74</v>
      </c>
      <c r="D6312" s="31">
        <v>5.0894450000000001E-2</v>
      </c>
      <c r="E6312" s="31">
        <v>4.9631469999999997E-2</v>
      </c>
      <c r="F6312" s="31">
        <v>0.95036852999999999</v>
      </c>
      <c r="G6312" s="31">
        <v>54471.391000000003</v>
      </c>
      <c r="H6312" s="31">
        <v>53119.642999999996</v>
      </c>
    </row>
    <row r="6313" spans="1:8" ht="15.6" hidden="1" customHeight="1">
      <c r="A6313" s="38" t="s">
        <v>9</v>
      </c>
      <c r="B6313" s="31">
        <v>2013</v>
      </c>
      <c r="C6313" s="31">
        <v>75</v>
      </c>
      <c r="D6313" s="31">
        <v>5.6314429999999999E-2</v>
      </c>
      <c r="E6313" s="31">
        <v>5.47722E-2</v>
      </c>
      <c r="F6313" s="31">
        <v>0.94522779999999995</v>
      </c>
      <c r="G6313" s="31">
        <v>51767.896000000001</v>
      </c>
      <c r="H6313" s="31">
        <v>50350.175000000003</v>
      </c>
    </row>
    <row r="6314" spans="1:8" ht="15.6" hidden="1" customHeight="1">
      <c r="A6314" s="38" t="s">
        <v>9</v>
      </c>
      <c r="B6314" s="31">
        <v>2013</v>
      </c>
      <c r="C6314" s="31">
        <v>76</v>
      </c>
      <c r="D6314" s="31">
        <v>6.2293609999999999E-2</v>
      </c>
      <c r="E6314" s="31">
        <v>6.0411970000000002E-2</v>
      </c>
      <c r="F6314" s="31">
        <v>0.93958803000000002</v>
      </c>
      <c r="G6314" s="31">
        <v>48932.453999999998</v>
      </c>
      <c r="H6314" s="31">
        <v>47454.400999999998</v>
      </c>
    </row>
    <row r="6315" spans="1:8" ht="15.6" hidden="1" customHeight="1">
      <c r="A6315" s="38" t="s">
        <v>9</v>
      </c>
      <c r="B6315" s="31">
        <v>2013</v>
      </c>
      <c r="C6315" s="31">
        <v>77</v>
      </c>
      <c r="D6315" s="31">
        <v>6.8946809999999997E-2</v>
      </c>
      <c r="E6315" s="31">
        <v>6.6649180000000002E-2</v>
      </c>
      <c r="F6315" s="31">
        <v>0.93335082000000003</v>
      </c>
      <c r="G6315" s="31">
        <v>45976.347999999998</v>
      </c>
      <c r="H6315" s="31">
        <v>44444.205000000002</v>
      </c>
    </row>
    <row r="6316" spans="1:8" ht="15.6" hidden="1" customHeight="1">
      <c r="A6316" s="38" t="s">
        <v>9</v>
      </c>
      <c r="B6316" s="31">
        <v>2013</v>
      </c>
      <c r="C6316" s="31">
        <v>78</v>
      </c>
      <c r="D6316" s="31">
        <v>7.6383770000000004E-2</v>
      </c>
      <c r="E6316" s="31">
        <v>7.3573849999999996E-2</v>
      </c>
      <c r="F6316" s="31">
        <v>0.92642614999999995</v>
      </c>
      <c r="G6316" s="31">
        <v>42912.061999999998</v>
      </c>
      <c r="H6316" s="31">
        <v>41333.459000000003</v>
      </c>
    </row>
    <row r="6317" spans="1:8" ht="15.6" hidden="1" customHeight="1">
      <c r="A6317" s="38" t="s">
        <v>9</v>
      </c>
      <c r="B6317" s="31">
        <v>2013</v>
      </c>
      <c r="C6317" s="31">
        <v>79</v>
      </c>
      <c r="D6317" s="31">
        <v>8.4704420000000002E-2</v>
      </c>
      <c r="E6317" s="31">
        <v>8.1262760000000003E-2</v>
      </c>
      <c r="F6317" s="31">
        <v>0.91873724000000001</v>
      </c>
      <c r="G6317" s="31">
        <v>39754.857000000004</v>
      </c>
      <c r="H6317" s="31">
        <v>38139.561999999998</v>
      </c>
    </row>
    <row r="6318" spans="1:8" ht="15.6" hidden="1" customHeight="1">
      <c r="A6318" s="38" t="s">
        <v>9</v>
      </c>
      <c r="B6318" s="31">
        <v>2013</v>
      </c>
      <c r="C6318" s="31">
        <v>80</v>
      </c>
      <c r="D6318" s="31">
        <v>9.3998750000000006E-2</v>
      </c>
      <c r="E6318" s="31">
        <v>8.9779189999999995E-2</v>
      </c>
      <c r="F6318" s="31">
        <v>0.91022080999999999</v>
      </c>
      <c r="G6318" s="31">
        <v>36524.267</v>
      </c>
      <c r="H6318" s="31">
        <v>34884.707999999999</v>
      </c>
    </row>
    <row r="6319" spans="1:8" ht="15.6" hidden="1" customHeight="1">
      <c r="A6319" s="38" t="s">
        <v>9</v>
      </c>
      <c r="B6319" s="31">
        <v>2013</v>
      </c>
      <c r="C6319" s="31">
        <v>81</v>
      </c>
      <c r="D6319" s="31">
        <v>0.1043159</v>
      </c>
      <c r="E6319" s="31">
        <v>9.9144709999999997E-2</v>
      </c>
      <c r="F6319" s="31">
        <v>0.90085528999999998</v>
      </c>
      <c r="G6319" s="31">
        <v>33245.148000000001</v>
      </c>
      <c r="H6319" s="31">
        <v>31597.108</v>
      </c>
    </row>
    <row r="6320" spans="1:8" ht="15.6" hidden="1" customHeight="1">
      <c r="A6320" s="38" t="s">
        <v>9</v>
      </c>
      <c r="B6320" s="31">
        <v>2013</v>
      </c>
      <c r="C6320" s="31">
        <v>82</v>
      </c>
      <c r="D6320" s="31">
        <v>0.11566698</v>
      </c>
      <c r="E6320" s="31">
        <v>0.10934327000000001</v>
      </c>
      <c r="F6320" s="31">
        <v>0.89065673000000001</v>
      </c>
      <c r="G6320" s="31">
        <v>29949.066999999999</v>
      </c>
      <c r="H6320" s="31">
        <v>28311.703000000001</v>
      </c>
    </row>
    <row r="6321" spans="1:8" ht="15.6" hidden="1" customHeight="1">
      <c r="A6321" s="38" t="s">
        <v>9</v>
      </c>
      <c r="B6321" s="31">
        <v>2013</v>
      </c>
      <c r="C6321" s="31">
        <v>83</v>
      </c>
      <c r="D6321" s="31">
        <v>0.12802241</v>
      </c>
      <c r="E6321" s="31">
        <v>0.12032055</v>
      </c>
      <c r="F6321" s="31">
        <v>0.87967945000000003</v>
      </c>
      <c r="G6321" s="31">
        <v>26674.338</v>
      </c>
      <c r="H6321" s="31">
        <v>25069.602999999999</v>
      </c>
    </row>
    <row r="6322" spans="1:8" ht="15.6" hidden="1" customHeight="1">
      <c r="A6322" s="38" t="s">
        <v>9</v>
      </c>
      <c r="B6322" s="31">
        <v>2013</v>
      </c>
      <c r="C6322" s="31">
        <v>84</v>
      </c>
      <c r="D6322" s="31">
        <v>0.14131386000000001</v>
      </c>
      <c r="E6322" s="31">
        <v>0.13198799</v>
      </c>
      <c r="F6322" s="31">
        <v>0.86801200999999995</v>
      </c>
      <c r="G6322" s="31">
        <v>23464.866999999998</v>
      </c>
      <c r="H6322" s="31">
        <v>21916.327000000001</v>
      </c>
    </row>
    <row r="6323" spans="1:8" ht="15.6" hidden="1" customHeight="1">
      <c r="A6323" s="38" t="s">
        <v>9</v>
      </c>
      <c r="B6323" s="31">
        <v>2013</v>
      </c>
      <c r="C6323" s="31">
        <v>85</v>
      </c>
      <c r="D6323" s="31">
        <v>0.15539546000000001</v>
      </c>
      <c r="E6323" s="31">
        <v>0.14419206000000001</v>
      </c>
      <c r="F6323" s="31">
        <v>0.85580794000000004</v>
      </c>
      <c r="G6323" s="31">
        <v>20367.787</v>
      </c>
      <c r="H6323" s="31">
        <v>18899.349999999999</v>
      </c>
    </row>
    <row r="6324" spans="1:8" ht="15.6" hidden="1" customHeight="1">
      <c r="A6324" s="38" t="s">
        <v>9</v>
      </c>
      <c r="B6324" s="31">
        <v>2013</v>
      </c>
      <c r="C6324" s="31">
        <v>86</v>
      </c>
      <c r="D6324" s="31">
        <v>0.1701327</v>
      </c>
      <c r="E6324" s="31">
        <v>0.15679473999999999</v>
      </c>
      <c r="F6324" s="31">
        <v>0.84320525999999996</v>
      </c>
      <c r="G6324" s="31">
        <v>17430.913</v>
      </c>
      <c r="H6324" s="31">
        <v>16064.376</v>
      </c>
    </row>
    <row r="6325" spans="1:8" ht="15.6" hidden="1" customHeight="1">
      <c r="A6325" s="38" t="s">
        <v>9</v>
      </c>
      <c r="B6325" s="31">
        <v>2013</v>
      </c>
      <c r="C6325" s="31">
        <v>87</v>
      </c>
      <c r="D6325" s="31">
        <v>0.18559944</v>
      </c>
      <c r="E6325" s="31">
        <v>0.16983846999999999</v>
      </c>
      <c r="F6325" s="31">
        <v>0.83016153000000004</v>
      </c>
      <c r="G6325" s="31">
        <v>14697.838</v>
      </c>
      <c r="H6325" s="31">
        <v>13449.709000000001</v>
      </c>
    </row>
    <row r="6326" spans="1:8" ht="15.6" hidden="1" customHeight="1">
      <c r="A6326" s="38" t="s">
        <v>9</v>
      </c>
      <c r="B6326" s="31">
        <v>2013</v>
      </c>
      <c r="C6326" s="31">
        <v>88</v>
      </c>
      <c r="D6326" s="31">
        <v>0.2019493</v>
      </c>
      <c r="E6326" s="31">
        <v>0.18342775</v>
      </c>
      <c r="F6326" s="31">
        <v>0.81657225</v>
      </c>
      <c r="G6326" s="31">
        <v>12201.58</v>
      </c>
      <c r="H6326" s="31">
        <v>11082.525</v>
      </c>
    </row>
    <row r="6327" spans="1:8" ht="15.6" hidden="1" customHeight="1">
      <c r="A6327" s="38" t="s">
        <v>9</v>
      </c>
      <c r="B6327" s="31">
        <v>2013</v>
      </c>
      <c r="C6327" s="31">
        <v>89</v>
      </c>
      <c r="D6327" s="31">
        <v>0.21949407000000001</v>
      </c>
      <c r="E6327" s="31">
        <v>0.19778747999999999</v>
      </c>
      <c r="F6327" s="31">
        <v>0.80221251999999998</v>
      </c>
      <c r="G6327" s="31">
        <v>9963.4709999999995</v>
      </c>
      <c r="H6327" s="31">
        <v>8978.1460000000006</v>
      </c>
    </row>
    <row r="6328" spans="1:8" ht="15.6" hidden="1" customHeight="1">
      <c r="A6328" s="38" t="s">
        <v>9</v>
      </c>
      <c r="B6328" s="31">
        <v>2013</v>
      </c>
      <c r="C6328" s="31">
        <v>90</v>
      </c>
      <c r="D6328" s="31">
        <v>0.23875669999999999</v>
      </c>
      <c r="E6328" s="31">
        <v>0.21329401000000001</v>
      </c>
      <c r="F6328" s="31">
        <v>0.78670598999999997</v>
      </c>
      <c r="G6328" s="31">
        <v>7992.8209999999999</v>
      </c>
      <c r="H6328" s="31">
        <v>7140.4110000000001</v>
      </c>
    </row>
    <row r="6329" spans="1:8" ht="15.6" hidden="1" customHeight="1">
      <c r="A6329" s="38" t="s">
        <v>9</v>
      </c>
      <c r="B6329" s="31">
        <v>2013</v>
      </c>
      <c r="C6329" s="31">
        <v>91</v>
      </c>
      <c r="D6329" s="31">
        <v>0.26031791999999998</v>
      </c>
      <c r="E6329" s="31">
        <v>0.23033744</v>
      </c>
      <c r="F6329" s="31">
        <v>0.76966256</v>
      </c>
      <c r="G6329" s="31">
        <v>6288</v>
      </c>
      <c r="H6329" s="31">
        <v>5563.8190000000004</v>
      </c>
    </row>
    <row r="6330" spans="1:8" ht="15.6" hidden="1" customHeight="1">
      <c r="A6330" s="38" t="s">
        <v>9</v>
      </c>
      <c r="B6330" s="31">
        <v>2013</v>
      </c>
      <c r="C6330" s="31">
        <v>92</v>
      </c>
      <c r="D6330" s="31">
        <v>0.28466996</v>
      </c>
      <c r="E6330" s="31">
        <v>0.24920007</v>
      </c>
      <c r="F6330" s="31">
        <v>0.75079993</v>
      </c>
      <c r="G6330" s="31">
        <v>4839.6390000000001</v>
      </c>
      <c r="H6330" s="31">
        <v>4236.6189999999997</v>
      </c>
    </row>
    <row r="6331" spans="1:8" ht="15.6" hidden="1" customHeight="1">
      <c r="A6331" s="38" t="s">
        <v>9</v>
      </c>
      <c r="B6331" s="31">
        <v>2013</v>
      </c>
      <c r="C6331" s="31">
        <v>93</v>
      </c>
      <c r="D6331" s="31">
        <v>0.31190560000000001</v>
      </c>
      <c r="E6331" s="31">
        <v>0.26982555000000003</v>
      </c>
      <c r="F6331" s="31">
        <v>0.73017445000000003</v>
      </c>
      <c r="G6331" s="31">
        <v>3633.6</v>
      </c>
      <c r="H6331" s="31">
        <v>3143.3809999999999</v>
      </c>
    </row>
    <row r="6332" spans="1:8" ht="15.6" hidden="1" customHeight="1">
      <c r="A6332" s="38" t="s">
        <v>9</v>
      </c>
      <c r="B6332" s="31">
        <v>2013</v>
      </c>
      <c r="C6332" s="31">
        <v>94</v>
      </c>
      <c r="D6332" s="31">
        <v>0.34175791999999999</v>
      </c>
      <c r="E6332" s="31">
        <v>0.29188151000000001</v>
      </c>
      <c r="F6332" s="31">
        <v>0.70811849000000004</v>
      </c>
      <c r="G6332" s="31">
        <v>2653.1619999999998</v>
      </c>
      <c r="H6332" s="31">
        <v>2265.9580000000001</v>
      </c>
    </row>
    <row r="6333" spans="1:8" ht="15.6" hidden="1" customHeight="1">
      <c r="A6333" s="38" t="s">
        <v>9</v>
      </c>
      <c r="B6333" s="31">
        <v>2013</v>
      </c>
      <c r="C6333" s="31">
        <v>95</v>
      </c>
      <c r="D6333" s="31">
        <v>0.37323856999999999</v>
      </c>
      <c r="E6333" s="31">
        <v>0.31453944</v>
      </c>
      <c r="F6333" s="31">
        <v>0.68546056</v>
      </c>
      <c r="G6333" s="31">
        <v>1878.7529999999999</v>
      </c>
      <c r="H6333" s="31">
        <v>1583.2819999999999</v>
      </c>
    </row>
    <row r="6334" spans="1:8" ht="15.6" hidden="1" customHeight="1">
      <c r="A6334" s="38" t="s">
        <v>9</v>
      </c>
      <c r="B6334" s="31">
        <v>2013</v>
      </c>
      <c r="C6334" s="31">
        <v>96</v>
      </c>
      <c r="D6334" s="31">
        <v>0.40512069000000001</v>
      </c>
      <c r="E6334" s="31">
        <v>0.33688180000000001</v>
      </c>
      <c r="F6334" s="31">
        <v>0.66311819999999999</v>
      </c>
      <c r="G6334" s="31">
        <v>1287.8109999999999</v>
      </c>
      <c r="H6334" s="31">
        <v>1070.8910000000001</v>
      </c>
    </row>
    <row r="6335" spans="1:8" ht="15.6" hidden="1" customHeight="1">
      <c r="A6335" s="38" t="s">
        <v>9</v>
      </c>
      <c r="B6335" s="31">
        <v>2013</v>
      </c>
      <c r="C6335" s="31">
        <v>97</v>
      </c>
      <c r="D6335" s="31">
        <v>0.43642848000000001</v>
      </c>
      <c r="E6335" s="31">
        <v>0.35825265000000001</v>
      </c>
      <c r="F6335" s="31">
        <v>0.64174735000000005</v>
      </c>
      <c r="G6335" s="31">
        <v>853.971</v>
      </c>
      <c r="H6335" s="31">
        <v>701.00199999999995</v>
      </c>
    </row>
    <row r="6336" spans="1:8" ht="15.6" hidden="1" customHeight="1">
      <c r="A6336" s="38" t="s">
        <v>9</v>
      </c>
      <c r="B6336" s="31">
        <v>2013</v>
      </c>
      <c r="C6336" s="31">
        <v>98</v>
      </c>
      <c r="D6336" s="31">
        <v>0.46644301999999999</v>
      </c>
      <c r="E6336" s="31">
        <v>0.37823134000000003</v>
      </c>
      <c r="F6336" s="31">
        <v>0.62176865999999997</v>
      </c>
      <c r="G6336" s="31">
        <v>548.03399999999999</v>
      </c>
      <c r="H6336" s="31">
        <v>444.392</v>
      </c>
    </row>
    <row r="6337" spans="1:8" ht="15.6" hidden="1" customHeight="1">
      <c r="A6337" s="38" t="s">
        <v>9</v>
      </c>
      <c r="B6337" s="31">
        <v>2013</v>
      </c>
      <c r="C6337" s="31">
        <v>99</v>
      </c>
      <c r="D6337" s="31">
        <v>0.49524283000000002</v>
      </c>
      <c r="E6337" s="31">
        <v>0.39694961000000001</v>
      </c>
      <c r="F6337" s="31">
        <v>0.60305039000000005</v>
      </c>
      <c r="G6337" s="31">
        <v>340.75</v>
      </c>
      <c r="H6337" s="31">
        <v>273.12</v>
      </c>
    </row>
    <row r="6338" spans="1:8" ht="15.6" hidden="1" customHeight="1">
      <c r="A6338" s="38" t="s">
        <v>9</v>
      </c>
      <c r="B6338" s="31">
        <v>2014</v>
      </c>
      <c r="C6338" s="31">
        <v>1</v>
      </c>
      <c r="D6338" s="31">
        <v>1.4042200000000001E-3</v>
      </c>
      <c r="E6338" s="31">
        <v>1.4032300000000001E-3</v>
      </c>
      <c r="F6338" s="31">
        <v>0.99859677000000002</v>
      </c>
      <c r="G6338" s="31">
        <v>97224.932000000001</v>
      </c>
      <c r="H6338" s="31">
        <v>97156.717999999993</v>
      </c>
    </row>
    <row r="6339" spans="1:8" ht="15.6" hidden="1" customHeight="1">
      <c r="A6339" s="38" t="s">
        <v>9</v>
      </c>
      <c r="B6339" s="31">
        <v>2014</v>
      </c>
      <c r="C6339" s="31">
        <v>2</v>
      </c>
      <c r="D6339" s="31">
        <v>1.45757E-3</v>
      </c>
      <c r="E6339" s="31">
        <v>1.4565100000000001E-3</v>
      </c>
      <c r="F6339" s="31">
        <v>0.99854348999999998</v>
      </c>
      <c r="G6339" s="31">
        <v>97088.502999999997</v>
      </c>
      <c r="H6339" s="31">
        <v>97017.797999999995</v>
      </c>
    </row>
    <row r="6340" spans="1:8" ht="15.6" hidden="1" customHeight="1">
      <c r="A6340" s="38" t="s">
        <v>9</v>
      </c>
      <c r="B6340" s="31">
        <v>2014</v>
      </c>
      <c r="C6340" s="31">
        <v>3</v>
      </c>
      <c r="D6340" s="31">
        <v>1.5139800000000001E-3</v>
      </c>
      <c r="E6340" s="31">
        <v>1.5128299999999999E-3</v>
      </c>
      <c r="F6340" s="31">
        <v>0.99848716999999998</v>
      </c>
      <c r="G6340" s="31">
        <v>96947.092999999993</v>
      </c>
      <c r="H6340" s="31">
        <v>96873.76</v>
      </c>
    </row>
    <row r="6341" spans="1:8" ht="15.6" hidden="1" customHeight="1">
      <c r="A6341" s="38" t="s">
        <v>9</v>
      </c>
      <c r="B6341" s="31">
        <v>2014</v>
      </c>
      <c r="C6341" s="31">
        <v>4</v>
      </c>
      <c r="D6341" s="31">
        <v>1.55094E-3</v>
      </c>
      <c r="E6341" s="31">
        <v>1.54974E-3</v>
      </c>
      <c r="F6341" s="31">
        <v>0.99845026000000003</v>
      </c>
      <c r="G6341" s="31">
        <v>96800.428</v>
      </c>
      <c r="H6341" s="31">
        <v>96725.42</v>
      </c>
    </row>
    <row r="6342" spans="1:8" ht="15.6" hidden="1" customHeight="1">
      <c r="A6342" s="38" t="s">
        <v>9</v>
      </c>
      <c r="B6342" s="31">
        <v>2014</v>
      </c>
      <c r="C6342" s="31">
        <v>5</v>
      </c>
      <c r="D6342" s="31">
        <v>1.5491999999999999E-3</v>
      </c>
      <c r="E6342" s="31">
        <v>1.5479999999999999E-3</v>
      </c>
      <c r="F6342" s="31">
        <v>0.99845200000000001</v>
      </c>
      <c r="G6342" s="31">
        <v>96650.411999999997</v>
      </c>
      <c r="H6342" s="31">
        <v>96575.604999999996</v>
      </c>
    </row>
    <row r="6343" spans="1:8" ht="15.6" hidden="1" customHeight="1">
      <c r="A6343" s="38" t="s">
        <v>9</v>
      </c>
      <c r="B6343" s="31">
        <v>2014</v>
      </c>
      <c r="C6343" s="31">
        <v>6</v>
      </c>
      <c r="D6343" s="31">
        <v>1.4938200000000001E-3</v>
      </c>
      <c r="E6343" s="31">
        <v>1.49271E-3</v>
      </c>
      <c r="F6343" s="31">
        <v>0.99850729000000005</v>
      </c>
      <c r="G6343" s="31">
        <v>96500.797000000006</v>
      </c>
      <c r="H6343" s="31">
        <v>96428.773000000001</v>
      </c>
    </row>
    <row r="6344" spans="1:8" ht="15.6" hidden="1" customHeight="1">
      <c r="A6344" s="38" t="s">
        <v>9</v>
      </c>
      <c r="B6344" s="31">
        <v>2014</v>
      </c>
      <c r="C6344" s="31">
        <v>7</v>
      </c>
      <c r="D6344" s="31">
        <v>1.3833000000000001E-3</v>
      </c>
      <c r="E6344" s="31">
        <v>1.3823399999999999E-3</v>
      </c>
      <c r="F6344" s="31">
        <v>0.99861765999999996</v>
      </c>
      <c r="G6344" s="31">
        <v>96356.75</v>
      </c>
      <c r="H6344" s="31">
        <v>96290.15</v>
      </c>
    </row>
    <row r="6345" spans="1:8" ht="15.6" hidden="1" customHeight="1">
      <c r="A6345" s="38" t="s">
        <v>9</v>
      </c>
      <c r="B6345" s="31">
        <v>2014</v>
      </c>
      <c r="C6345" s="31">
        <v>8</v>
      </c>
      <c r="D6345" s="31">
        <v>1.24095E-3</v>
      </c>
      <c r="E6345" s="31">
        <v>1.24018E-3</v>
      </c>
      <c r="F6345" s="31">
        <v>0.99875981999999996</v>
      </c>
      <c r="G6345" s="31">
        <v>96223.551000000007</v>
      </c>
      <c r="H6345" s="31">
        <v>96163.884000000005</v>
      </c>
    </row>
    <row r="6346" spans="1:8" ht="15.6" hidden="1" customHeight="1">
      <c r="A6346" s="38" t="s">
        <v>9</v>
      </c>
      <c r="B6346" s="31">
        <v>2014</v>
      </c>
      <c r="C6346" s="31">
        <v>9</v>
      </c>
      <c r="D6346" s="31">
        <v>1.0950599999999999E-3</v>
      </c>
      <c r="E6346" s="31">
        <v>1.09446E-3</v>
      </c>
      <c r="F6346" s="31">
        <v>0.99890553999999998</v>
      </c>
      <c r="G6346" s="31">
        <v>96104.217000000004</v>
      </c>
      <c r="H6346" s="31">
        <v>96051.626000000004</v>
      </c>
    </row>
    <row r="6347" spans="1:8" ht="15.6" hidden="1" customHeight="1">
      <c r="A6347" s="38" t="s">
        <v>9</v>
      </c>
      <c r="B6347" s="31">
        <v>2014</v>
      </c>
      <c r="C6347" s="31">
        <v>10</v>
      </c>
      <c r="D6347" s="31">
        <v>9.7608999999999999E-4</v>
      </c>
      <c r="E6347" s="31">
        <v>9.7561000000000002E-4</v>
      </c>
      <c r="F6347" s="31">
        <v>0.99902438999999998</v>
      </c>
      <c r="G6347" s="31">
        <v>95999.035000000003</v>
      </c>
      <c r="H6347" s="31">
        <v>95952.206000000006</v>
      </c>
    </row>
    <row r="6348" spans="1:8" ht="15.6" hidden="1" customHeight="1">
      <c r="A6348" s="38" t="s">
        <v>9</v>
      </c>
      <c r="B6348" s="31">
        <v>2014</v>
      </c>
      <c r="C6348" s="31">
        <v>11</v>
      </c>
      <c r="D6348" s="31">
        <v>9.0196999999999999E-4</v>
      </c>
      <c r="E6348" s="31">
        <v>9.0156999999999998E-4</v>
      </c>
      <c r="F6348" s="31">
        <v>0.99909842999999998</v>
      </c>
      <c r="G6348" s="31">
        <v>95905.376999999993</v>
      </c>
      <c r="H6348" s="31">
        <v>95862.145000000004</v>
      </c>
    </row>
    <row r="6349" spans="1:8" ht="15.6" hidden="1" customHeight="1">
      <c r="A6349" s="38" t="s">
        <v>9</v>
      </c>
      <c r="B6349" s="31">
        <v>2014</v>
      </c>
      <c r="C6349" s="31">
        <v>12</v>
      </c>
      <c r="D6349" s="31">
        <v>8.7960999999999996E-4</v>
      </c>
      <c r="E6349" s="31">
        <v>8.7922E-4</v>
      </c>
      <c r="F6349" s="31">
        <v>0.99912078000000004</v>
      </c>
      <c r="G6349" s="31">
        <v>95818.911999999997</v>
      </c>
      <c r="H6349" s="31">
        <v>95776.789000000004</v>
      </c>
    </row>
    <row r="6350" spans="1:8" ht="15.6" hidden="1" customHeight="1">
      <c r="A6350" s="38" t="s">
        <v>9</v>
      </c>
      <c r="B6350" s="31">
        <v>2014</v>
      </c>
      <c r="C6350" s="31">
        <v>13</v>
      </c>
      <c r="D6350" s="31">
        <v>9.1489999999999996E-4</v>
      </c>
      <c r="E6350" s="31">
        <v>9.1447999999999996E-4</v>
      </c>
      <c r="F6350" s="31">
        <v>0.99908551999999995</v>
      </c>
      <c r="G6350" s="31">
        <v>95734.665999999997</v>
      </c>
      <c r="H6350" s="31">
        <v>95690.892000000007</v>
      </c>
    </row>
    <row r="6351" spans="1:8" ht="15.6" hidden="1" customHeight="1">
      <c r="A6351" s="38" t="s">
        <v>9</v>
      </c>
      <c r="B6351" s="31">
        <v>2014</v>
      </c>
      <c r="C6351" s="31">
        <v>14</v>
      </c>
      <c r="D6351" s="31">
        <v>1.0072099999999999E-3</v>
      </c>
      <c r="E6351" s="31">
        <v>1.0066999999999999E-3</v>
      </c>
      <c r="F6351" s="31">
        <v>0.99899329999999997</v>
      </c>
      <c r="G6351" s="31">
        <v>95647.118000000002</v>
      </c>
      <c r="H6351" s="31">
        <v>95598.974000000002</v>
      </c>
    </row>
    <row r="6352" spans="1:8" ht="15.6" hidden="1" customHeight="1">
      <c r="A6352" s="38" t="s">
        <v>9</v>
      </c>
      <c r="B6352" s="31">
        <v>2014</v>
      </c>
      <c r="C6352" s="31">
        <v>15</v>
      </c>
      <c r="D6352" s="31">
        <v>1.15712E-3</v>
      </c>
      <c r="E6352" s="31">
        <v>1.1564500000000001E-3</v>
      </c>
      <c r="F6352" s="31">
        <v>0.99884355000000002</v>
      </c>
      <c r="G6352" s="31">
        <v>95550.83</v>
      </c>
      <c r="H6352" s="31">
        <v>95495.58</v>
      </c>
    </row>
    <row r="6353" spans="1:8" ht="15.6" hidden="1" customHeight="1">
      <c r="A6353" s="38" t="s">
        <v>9</v>
      </c>
      <c r="B6353" s="31">
        <v>2014</v>
      </c>
      <c r="C6353" s="31">
        <v>16</v>
      </c>
      <c r="D6353" s="31">
        <v>1.35326E-3</v>
      </c>
      <c r="E6353" s="31">
        <v>1.3523400000000001E-3</v>
      </c>
      <c r="F6353" s="31">
        <v>0.99864766000000005</v>
      </c>
      <c r="G6353" s="31">
        <v>95440.331000000006</v>
      </c>
      <c r="H6353" s="31">
        <v>95375.796000000002</v>
      </c>
    </row>
    <row r="6354" spans="1:8" ht="15.6" hidden="1" customHeight="1">
      <c r="A6354" s="38" t="s">
        <v>9</v>
      </c>
      <c r="B6354" s="31">
        <v>2014</v>
      </c>
      <c r="C6354" s="31">
        <v>17</v>
      </c>
      <c r="D6354" s="31">
        <v>1.57346E-3</v>
      </c>
      <c r="E6354" s="31">
        <v>1.57223E-3</v>
      </c>
      <c r="F6354" s="31">
        <v>0.99842777000000005</v>
      </c>
      <c r="G6354" s="31">
        <v>95311.262000000002</v>
      </c>
      <c r="H6354" s="31">
        <v>95236.337</v>
      </c>
    </row>
    <row r="6355" spans="1:8" ht="15.6" hidden="1" customHeight="1">
      <c r="A6355" s="38" t="s">
        <v>9</v>
      </c>
      <c r="B6355" s="31">
        <v>2014</v>
      </c>
      <c r="C6355" s="31">
        <v>18</v>
      </c>
      <c r="D6355" s="31">
        <v>1.7914000000000001E-3</v>
      </c>
      <c r="E6355" s="31">
        <v>1.7897900000000001E-3</v>
      </c>
      <c r="F6355" s="31">
        <v>0.99821020999999999</v>
      </c>
      <c r="G6355" s="31">
        <v>95161.410999999993</v>
      </c>
      <c r="H6355" s="31">
        <v>95076.251999999993</v>
      </c>
    </row>
    <row r="6356" spans="1:8" ht="15.6" hidden="1" customHeight="1">
      <c r="A6356" s="38" t="s">
        <v>9</v>
      </c>
      <c r="B6356" s="31">
        <v>2014</v>
      </c>
      <c r="C6356" s="31">
        <v>19</v>
      </c>
      <c r="D6356" s="31">
        <v>1.9722799999999999E-3</v>
      </c>
      <c r="E6356" s="31">
        <v>1.9703400000000001E-3</v>
      </c>
      <c r="F6356" s="31">
        <v>0.99802966000000004</v>
      </c>
      <c r="G6356" s="31">
        <v>94991.092000000004</v>
      </c>
      <c r="H6356" s="31">
        <v>94897.51</v>
      </c>
    </row>
    <row r="6357" spans="1:8" ht="15.6" hidden="1" customHeight="1">
      <c r="A6357" s="38" t="s">
        <v>9</v>
      </c>
      <c r="B6357" s="31">
        <v>2014</v>
      </c>
      <c r="C6357" s="31">
        <v>20</v>
      </c>
      <c r="D6357" s="31">
        <v>2.1036100000000001E-3</v>
      </c>
      <c r="E6357" s="31">
        <v>2.1013999999999998E-3</v>
      </c>
      <c r="F6357" s="31">
        <v>0.99789859999999997</v>
      </c>
      <c r="G6357" s="31">
        <v>94803.928</v>
      </c>
      <c r="H6357" s="31">
        <v>94704.317999999999</v>
      </c>
    </row>
    <row r="6358" spans="1:8" ht="15.6" hidden="1" customHeight="1">
      <c r="A6358" s="38" t="s">
        <v>9</v>
      </c>
      <c r="B6358" s="31">
        <v>2014</v>
      </c>
      <c r="C6358" s="31">
        <v>21</v>
      </c>
      <c r="D6358" s="31">
        <v>2.1866799999999999E-3</v>
      </c>
      <c r="E6358" s="31">
        <v>2.1842900000000002E-3</v>
      </c>
      <c r="F6358" s="31">
        <v>0.99781571000000002</v>
      </c>
      <c r="G6358" s="31">
        <v>94604.706999999995</v>
      </c>
      <c r="H6358" s="31">
        <v>94501.384999999995</v>
      </c>
    </row>
    <row r="6359" spans="1:8" ht="15.6" hidden="1" customHeight="1">
      <c r="A6359" s="38" t="s">
        <v>9</v>
      </c>
      <c r="B6359" s="31">
        <v>2014</v>
      </c>
      <c r="C6359" s="31">
        <v>22</v>
      </c>
      <c r="D6359" s="31">
        <v>2.23551E-3</v>
      </c>
      <c r="E6359" s="31">
        <v>2.2330200000000001E-3</v>
      </c>
      <c r="F6359" s="31">
        <v>0.99776697999999997</v>
      </c>
      <c r="G6359" s="31">
        <v>94398.062999999995</v>
      </c>
      <c r="H6359" s="31">
        <v>94292.667000000001</v>
      </c>
    </row>
    <row r="6360" spans="1:8" ht="15.6" hidden="1" customHeight="1">
      <c r="A6360" s="38" t="s">
        <v>9</v>
      </c>
      <c r="B6360" s="31">
        <v>2014</v>
      </c>
      <c r="C6360" s="31">
        <v>23</v>
      </c>
      <c r="D6360" s="31">
        <v>2.2680299999999999E-3</v>
      </c>
      <c r="E6360" s="31">
        <v>2.26546E-3</v>
      </c>
      <c r="F6360" s="31">
        <v>0.99773453999999995</v>
      </c>
      <c r="G6360" s="31">
        <v>94187.270999999993</v>
      </c>
      <c r="H6360" s="31">
        <v>94080.581999999995</v>
      </c>
    </row>
    <row r="6361" spans="1:8" ht="15.6" hidden="1" customHeight="1">
      <c r="A6361" s="38" t="s">
        <v>9</v>
      </c>
      <c r="B6361" s="31">
        <v>2014</v>
      </c>
      <c r="C6361" s="31">
        <v>24</v>
      </c>
      <c r="D6361" s="31">
        <v>2.29575E-3</v>
      </c>
      <c r="E6361" s="31">
        <v>2.2931200000000001E-3</v>
      </c>
      <c r="F6361" s="31">
        <v>0.99770687999999996</v>
      </c>
      <c r="G6361" s="31">
        <v>93973.892999999996</v>
      </c>
      <c r="H6361" s="31">
        <v>93866.146999999997</v>
      </c>
    </row>
    <row r="6362" spans="1:8" ht="15.6" hidden="1" customHeight="1">
      <c r="A6362" s="38" t="s">
        <v>9</v>
      </c>
      <c r="B6362" s="31">
        <v>2014</v>
      </c>
      <c r="C6362" s="31">
        <v>25</v>
      </c>
      <c r="D6362" s="31">
        <v>2.3275399999999999E-3</v>
      </c>
      <c r="E6362" s="31">
        <v>2.32483E-3</v>
      </c>
      <c r="F6362" s="31">
        <v>0.99767516999999994</v>
      </c>
      <c r="G6362" s="31">
        <v>93758.399999999994</v>
      </c>
      <c r="H6362" s="31">
        <v>93649.414000000004</v>
      </c>
    </row>
    <row r="6363" spans="1:8" ht="15.6" hidden="1" customHeight="1">
      <c r="A6363" s="38" t="s">
        <v>9</v>
      </c>
      <c r="B6363" s="31">
        <v>2014</v>
      </c>
      <c r="C6363" s="31">
        <v>26</v>
      </c>
      <c r="D6363" s="31">
        <v>2.36586E-3</v>
      </c>
      <c r="E6363" s="31">
        <v>2.3630600000000002E-3</v>
      </c>
      <c r="F6363" s="31">
        <v>0.99763694000000003</v>
      </c>
      <c r="G6363" s="31">
        <v>93540.428</v>
      </c>
      <c r="H6363" s="31">
        <v>93429.907000000007</v>
      </c>
    </row>
    <row r="6364" spans="1:8" ht="15.6" hidden="1" customHeight="1">
      <c r="A6364" s="38" t="s">
        <v>9</v>
      </c>
      <c r="B6364" s="31">
        <v>2014</v>
      </c>
      <c r="C6364" s="31">
        <v>27</v>
      </c>
      <c r="D6364" s="31">
        <v>2.4107600000000001E-3</v>
      </c>
      <c r="E6364" s="31">
        <v>2.4078599999999999E-3</v>
      </c>
      <c r="F6364" s="31">
        <v>0.99759213999999996</v>
      </c>
      <c r="G6364" s="31">
        <v>93319.385999999999</v>
      </c>
      <c r="H6364" s="31">
        <v>93207.035999999993</v>
      </c>
    </row>
    <row r="6365" spans="1:8" ht="15.6" hidden="1" customHeight="1">
      <c r="A6365" s="38" t="s">
        <v>9</v>
      </c>
      <c r="B6365" s="31">
        <v>2014</v>
      </c>
      <c r="C6365" s="31">
        <v>28</v>
      </c>
      <c r="D6365" s="31">
        <v>2.4600799999999999E-3</v>
      </c>
      <c r="E6365" s="31">
        <v>2.4570600000000001E-3</v>
      </c>
      <c r="F6365" s="31">
        <v>0.99754293999999999</v>
      </c>
      <c r="G6365" s="31">
        <v>93094.686000000002</v>
      </c>
      <c r="H6365" s="31">
        <v>92980.316999999995</v>
      </c>
    </row>
    <row r="6366" spans="1:8" ht="15.6" hidden="1" customHeight="1">
      <c r="A6366" s="38" t="s">
        <v>9</v>
      </c>
      <c r="B6366" s="31">
        <v>2014</v>
      </c>
      <c r="C6366" s="31">
        <v>29</v>
      </c>
      <c r="D6366" s="31">
        <v>2.5106899999999999E-3</v>
      </c>
      <c r="E6366" s="31">
        <v>2.5075399999999999E-3</v>
      </c>
      <c r="F6366" s="31">
        <v>0.99749246000000003</v>
      </c>
      <c r="G6366" s="31">
        <v>92865.947</v>
      </c>
      <c r="H6366" s="31">
        <v>92749.514999999999</v>
      </c>
    </row>
    <row r="6367" spans="1:8" ht="15.6" hidden="1" customHeight="1">
      <c r="A6367" s="38" t="s">
        <v>9</v>
      </c>
      <c r="B6367" s="31">
        <v>2014</v>
      </c>
      <c r="C6367" s="31">
        <v>30</v>
      </c>
      <c r="D6367" s="31">
        <v>2.55858E-3</v>
      </c>
      <c r="E6367" s="31">
        <v>2.5553099999999999E-3</v>
      </c>
      <c r="F6367" s="31">
        <v>0.99744469000000002</v>
      </c>
      <c r="G6367" s="31">
        <v>92633.081999999995</v>
      </c>
      <c r="H6367" s="31">
        <v>92514.729000000007</v>
      </c>
    </row>
    <row r="6368" spans="1:8" ht="15.6" hidden="1" customHeight="1">
      <c r="A6368" s="38" t="s">
        <v>9</v>
      </c>
      <c r="B6368" s="31">
        <v>2014</v>
      </c>
      <c r="C6368" s="31">
        <v>31</v>
      </c>
      <c r="D6368" s="31">
        <v>2.5999999999999999E-3</v>
      </c>
      <c r="E6368" s="31">
        <v>2.5966299999999999E-3</v>
      </c>
      <c r="F6368" s="31">
        <v>0.99740337000000001</v>
      </c>
      <c r="G6368" s="31">
        <v>92396.376000000004</v>
      </c>
      <c r="H6368" s="31">
        <v>92276.415999999997</v>
      </c>
    </row>
    <row r="6369" spans="1:8" ht="15.6" hidden="1" customHeight="1">
      <c r="A6369" s="38" t="s">
        <v>9</v>
      </c>
      <c r="B6369" s="31">
        <v>2014</v>
      </c>
      <c r="C6369" s="31">
        <v>32</v>
      </c>
      <c r="D6369" s="31">
        <v>2.6345299999999999E-3</v>
      </c>
      <c r="E6369" s="31">
        <v>2.6310700000000001E-3</v>
      </c>
      <c r="F6369" s="31">
        <v>0.99736893000000004</v>
      </c>
      <c r="G6369" s="31">
        <v>92156.456999999995</v>
      </c>
      <c r="H6369" s="31">
        <v>92035.221999999994</v>
      </c>
    </row>
    <row r="6370" spans="1:8" ht="15.6" hidden="1" customHeight="1">
      <c r="A6370" s="38" t="s">
        <v>9</v>
      </c>
      <c r="B6370" s="31">
        <v>2014</v>
      </c>
      <c r="C6370" s="31">
        <v>33</v>
      </c>
      <c r="D6370" s="31">
        <v>2.6641500000000001E-3</v>
      </c>
      <c r="E6370" s="31">
        <v>2.6605999999999999E-3</v>
      </c>
      <c r="F6370" s="31">
        <v>0.99733939999999999</v>
      </c>
      <c r="G6370" s="31">
        <v>91913.986999999994</v>
      </c>
      <c r="H6370" s="31">
        <v>91791.714000000007</v>
      </c>
    </row>
    <row r="6371" spans="1:8" ht="15.6" hidden="1" customHeight="1">
      <c r="A6371" s="38" t="s">
        <v>9</v>
      </c>
      <c r="B6371" s="31">
        <v>2014</v>
      </c>
      <c r="C6371" s="31">
        <v>34</v>
      </c>
      <c r="D6371" s="31">
        <v>2.69805E-3</v>
      </c>
      <c r="E6371" s="31">
        <v>2.6944099999999999E-3</v>
      </c>
      <c r="F6371" s="31">
        <v>0.99730558999999996</v>
      </c>
      <c r="G6371" s="31">
        <v>91669.440000000002</v>
      </c>
      <c r="H6371" s="31">
        <v>91545.942999999999</v>
      </c>
    </row>
    <row r="6372" spans="1:8" ht="15.6" hidden="1" customHeight="1">
      <c r="A6372" s="38" t="s">
        <v>9</v>
      </c>
      <c r="B6372" s="31">
        <v>2014</v>
      </c>
      <c r="C6372" s="31">
        <v>35</v>
      </c>
      <c r="D6372" s="31">
        <v>2.74866E-3</v>
      </c>
      <c r="E6372" s="31">
        <v>2.7448899999999998E-3</v>
      </c>
      <c r="F6372" s="31">
        <v>0.99725511</v>
      </c>
      <c r="G6372" s="31">
        <v>91422.445000000007</v>
      </c>
      <c r="H6372" s="31">
        <v>91296.972999999998</v>
      </c>
    </row>
    <row r="6373" spans="1:8" ht="15.6" hidden="1" customHeight="1">
      <c r="A6373" s="38" t="s">
        <v>9</v>
      </c>
      <c r="B6373" s="31">
        <v>2014</v>
      </c>
      <c r="C6373" s="31">
        <v>36</v>
      </c>
      <c r="D6373" s="31">
        <v>2.8276999999999998E-3</v>
      </c>
      <c r="E6373" s="31">
        <v>2.8237100000000001E-3</v>
      </c>
      <c r="F6373" s="31">
        <v>0.99717628999999997</v>
      </c>
      <c r="G6373" s="31">
        <v>91171.501000000004</v>
      </c>
      <c r="H6373" s="31">
        <v>91042.78</v>
      </c>
    </row>
    <row r="6374" spans="1:8" ht="15.6" hidden="1" customHeight="1">
      <c r="A6374" s="38" t="s">
        <v>9</v>
      </c>
      <c r="B6374" s="31">
        <v>2014</v>
      </c>
      <c r="C6374" s="31">
        <v>37</v>
      </c>
      <c r="D6374" s="31">
        <v>2.9423000000000001E-3</v>
      </c>
      <c r="E6374" s="31">
        <v>2.9379800000000002E-3</v>
      </c>
      <c r="F6374" s="31">
        <v>0.99706201999999999</v>
      </c>
      <c r="G6374" s="31">
        <v>90914.06</v>
      </c>
      <c r="H6374" s="31">
        <v>90780.508000000002</v>
      </c>
    </row>
    <row r="6375" spans="1:8" ht="15.6" hidden="1" customHeight="1">
      <c r="A6375" s="38" t="s">
        <v>9</v>
      </c>
      <c r="B6375" s="31">
        <v>2014</v>
      </c>
      <c r="C6375" s="31">
        <v>38</v>
      </c>
      <c r="D6375" s="31">
        <v>3.0930200000000001E-3</v>
      </c>
      <c r="E6375" s="31">
        <v>3.0882399999999999E-3</v>
      </c>
      <c r="F6375" s="31">
        <v>0.99691176000000004</v>
      </c>
      <c r="G6375" s="31">
        <v>90646.956000000006</v>
      </c>
      <c r="H6375" s="31">
        <v>90506.986000000004</v>
      </c>
    </row>
    <row r="6376" spans="1:8" ht="15.6" hidden="1" customHeight="1">
      <c r="A6376" s="38" t="s">
        <v>9</v>
      </c>
      <c r="B6376" s="31">
        <v>2014</v>
      </c>
      <c r="C6376" s="31">
        <v>39</v>
      </c>
      <c r="D6376" s="31">
        <v>3.2822699999999999E-3</v>
      </c>
      <c r="E6376" s="31">
        <v>3.2768900000000002E-3</v>
      </c>
      <c r="F6376" s="31">
        <v>0.99672311000000002</v>
      </c>
      <c r="G6376" s="31">
        <v>90367.016000000003</v>
      </c>
      <c r="H6376" s="31">
        <v>90218.953999999998</v>
      </c>
    </row>
    <row r="6377" spans="1:8" ht="15.6" hidden="1" customHeight="1">
      <c r="A6377" s="38" t="s">
        <v>9</v>
      </c>
      <c r="B6377" s="31">
        <v>2014</v>
      </c>
      <c r="C6377" s="31">
        <v>40</v>
      </c>
      <c r="D6377" s="31">
        <v>3.4967599999999998E-3</v>
      </c>
      <c r="E6377" s="31">
        <v>3.49066E-3</v>
      </c>
      <c r="F6377" s="31">
        <v>0.99650934000000002</v>
      </c>
      <c r="G6377" s="31">
        <v>90070.892999999996</v>
      </c>
      <c r="H6377" s="31">
        <v>89913.688999999998</v>
      </c>
    </row>
    <row r="6378" spans="1:8" ht="15.6" hidden="1" customHeight="1">
      <c r="A6378" s="38" t="s">
        <v>9</v>
      </c>
      <c r="B6378" s="31">
        <v>2014</v>
      </c>
      <c r="C6378" s="31">
        <v>41</v>
      </c>
      <c r="D6378" s="31">
        <v>3.7122100000000001E-3</v>
      </c>
      <c r="E6378" s="31">
        <v>3.7053300000000002E-3</v>
      </c>
      <c r="F6378" s="31">
        <v>0.99629467000000005</v>
      </c>
      <c r="G6378" s="31">
        <v>89756.486000000004</v>
      </c>
      <c r="H6378" s="31">
        <v>89590.197</v>
      </c>
    </row>
    <row r="6379" spans="1:8" ht="15.6" hidden="1" customHeight="1">
      <c r="A6379" s="38" t="s">
        <v>9</v>
      </c>
      <c r="B6379" s="31">
        <v>2014</v>
      </c>
      <c r="C6379" s="31">
        <v>42</v>
      </c>
      <c r="D6379" s="31">
        <v>3.9098500000000003E-3</v>
      </c>
      <c r="E6379" s="31">
        <v>3.90223E-3</v>
      </c>
      <c r="F6379" s="31">
        <v>0.99609776999999999</v>
      </c>
      <c r="G6379" s="31">
        <v>89423.909</v>
      </c>
      <c r="H6379" s="31">
        <v>89249.432000000001</v>
      </c>
    </row>
    <row r="6380" spans="1:8" ht="15.6" hidden="1" customHeight="1">
      <c r="A6380" s="38" t="s">
        <v>9</v>
      </c>
      <c r="B6380" s="31">
        <v>2014</v>
      </c>
      <c r="C6380" s="31">
        <v>43</v>
      </c>
      <c r="D6380" s="31">
        <v>4.0755599999999998E-3</v>
      </c>
      <c r="E6380" s="31">
        <v>4.0672699999999996E-3</v>
      </c>
      <c r="F6380" s="31">
        <v>0.99593273000000004</v>
      </c>
      <c r="G6380" s="31">
        <v>89074.956000000006</v>
      </c>
      <c r="H6380" s="31">
        <v>88893.81</v>
      </c>
    </row>
    <row r="6381" spans="1:8" ht="15.6" hidden="1" customHeight="1">
      <c r="A6381" s="38" t="s">
        <v>9</v>
      </c>
      <c r="B6381" s="31">
        <v>2014</v>
      </c>
      <c r="C6381" s="31">
        <v>44</v>
      </c>
      <c r="D6381" s="31">
        <v>4.2196400000000002E-3</v>
      </c>
      <c r="E6381" s="31">
        <v>4.2107500000000001E-3</v>
      </c>
      <c r="F6381" s="31">
        <v>0.99578924999999996</v>
      </c>
      <c r="G6381" s="31">
        <v>88712.664000000004</v>
      </c>
      <c r="H6381" s="31">
        <v>88525.891000000003</v>
      </c>
    </row>
    <row r="6382" spans="1:8" ht="15.6" hidden="1" customHeight="1">
      <c r="A6382" s="38" t="s">
        <v>9</v>
      </c>
      <c r="B6382" s="31">
        <v>2014</v>
      </c>
      <c r="C6382" s="31">
        <v>45</v>
      </c>
      <c r="D6382" s="31">
        <v>4.3691399999999997E-3</v>
      </c>
      <c r="E6382" s="31">
        <v>4.3596099999999999E-3</v>
      </c>
      <c r="F6382" s="31">
        <v>0.99564039000000004</v>
      </c>
      <c r="G6382" s="31">
        <v>88339.118000000002</v>
      </c>
      <c r="H6382" s="31">
        <v>88146.554999999993</v>
      </c>
    </row>
    <row r="6383" spans="1:8" ht="15.6" hidden="1" customHeight="1">
      <c r="A6383" s="38" t="s">
        <v>9</v>
      </c>
      <c r="B6383" s="31">
        <v>2014</v>
      </c>
      <c r="C6383" s="31">
        <v>46</v>
      </c>
      <c r="D6383" s="31">
        <v>4.5582900000000004E-3</v>
      </c>
      <c r="E6383" s="31">
        <v>4.5479199999999996E-3</v>
      </c>
      <c r="F6383" s="31">
        <v>0.99545207999999996</v>
      </c>
      <c r="G6383" s="31">
        <v>87953.993000000002</v>
      </c>
      <c r="H6383" s="31">
        <v>87753.989000000001</v>
      </c>
    </row>
    <row r="6384" spans="1:8" ht="15.6" hidden="1" customHeight="1">
      <c r="A6384" s="38" t="s">
        <v>9</v>
      </c>
      <c r="B6384" s="31">
        <v>2014</v>
      </c>
      <c r="C6384" s="31">
        <v>47</v>
      </c>
      <c r="D6384" s="31">
        <v>4.8287099999999999E-3</v>
      </c>
      <c r="E6384" s="31">
        <v>4.8170799999999996E-3</v>
      </c>
      <c r="F6384" s="31">
        <v>0.99518291999999997</v>
      </c>
      <c r="G6384" s="31">
        <v>87553.985000000001</v>
      </c>
      <c r="H6384" s="31">
        <v>87343.107999999993</v>
      </c>
    </row>
    <row r="6385" spans="1:8" ht="15.6" hidden="1" customHeight="1">
      <c r="A6385" s="38" t="s">
        <v>9</v>
      </c>
      <c r="B6385" s="31">
        <v>2014</v>
      </c>
      <c r="C6385" s="31">
        <v>48</v>
      </c>
      <c r="D6385" s="31">
        <v>5.2029600000000004E-3</v>
      </c>
      <c r="E6385" s="31">
        <v>5.1894599999999999E-3</v>
      </c>
      <c r="F6385" s="31">
        <v>0.99481054000000002</v>
      </c>
      <c r="G6385" s="31">
        <v>87132.23</v>
      </c>
      <c r="H6385" s="31">
        <v>86906.145999999993</v>
      </c>
    </row>
    <row r="6386" spans="1:8" ht="15.6" hidden="1" customHeight="1">
      <c r="A6386" s="38" t="s">
        <v>9</v>
      </c>
      <c r="B6386" s="31">
        <v>2014</v>
      </c>
      <c r="C6386" s="31">
        <v>49</v>
      </c>
      <c r="D6386" s="31">
        <v>5.6885700000000004E-3</v>
      </c>
      <c r="E6386" s="31">
        <v>5.6724399999999999E-3</v>
      </c>
      <c r="F6386" s="31">
        <v>0.99432756</v>
      </c>
      <c r="G6386" s="31">
        <v>86680.061000000002</v>
      </c>
      <c r="H6386" s="31">
        <v>86434.217999999993</v>
      </c>
    </row>
    <row r="6387" spans="1:8" ht="15.6" hidden="1" customHeight="1">
      <c r="A6387" s="38" t="s">
        <v>9</v>
      </c>
      <c r="B6387" s="31">
        <v>2014</v>
      </c>
      <c r="C6387" s="31">
        <v>50</v>
      </c>
      <c r="D6387" s="31">
        <v>6.2650700000000002E-3</v>
      </c>
      <c r="E6387" s="31">
        <v>6.2455100000000001E-3</v>
      </c>
      <c r="F6387" s="31">
        <v>0.99375449000000005</v>
      </c>
      <c r="G6387" s="31">
        <v>86188.373999999996</v>
      </c>
      <c r="H6387" s="31">
        <v>85919.229000000007</v>
      </c>
    </row>
    <row r="6388" spans="1:8" ht="15.6" hidden="1" customHeight="1">
      <c r="A6388" s="38" t="s">
        <v>9</v>
      </c>
      <c r="B6388" s="31">
        <v>2014</v>
      </c>
      <c r="C6388" s="31">
        <v>51</v>
      </c>
      <c r="D6388" s="31">
        <v>6.8774500000000002E-3</v>
      </c>
      <c r="E6388" s="31">
        <v>6.8538799999999997E-3</v>
      </c>
      <c r="F6388" s="31">
        <v>0.99314612000000002</v>
      </c>
      <c r="G6388" s="31">
        <v>85650.084000000003</v>
      </c>
      <c r="H6388" s="31">
        <v>85356.566000000006</v>
      </c>
    </row>
    <row r="6389" spans="1:8" ht="15.6" hidden="1" customHeight="1">
      <c r="A6389" s="38" t="s">
        <v>9</v>
      </c>
      <c r="B6389" s="31">
        <v>2014</v>
      </c>
      <c r="C6389" s="31">
        <v>52</v>
      </c>
      <c r="D6389" s="31">
        <v>7.4677700000000003E-3</v>
      </c>
      <c r="E6389" s="31">
        <v>7.4399899999999996E-3</v>
      </c>
      <c r="F6389" s="31">
        <v>0.99256001000000005</v>
      </c>
      <c r="G6389" s="31">
        <v>85063.047999999995</v>
      </c>
      <c r="H6389" s="31">
        <v>84746.614000000001</v>
      </c>
    </row>
    <row r="6390" spans="1:8" ht="15.6" hidden="1" customHeight="1">
      <c r="A6390" s="38" t="s">
        <v>9</v>
      </c>
      <c r="B6390" s="31">
        <v>2014</v>
      </c>
      <c r="C6390" s="31">
        <v>53</v>
      </c>
      <c r="D6390" s="31">
        <v>7.9813499999999999E-3</v>
      </c>
      <c r="E6390" s="31">
        <v>7.9496199999999993E-3</v>
      </c>
      <c r="F6390" s="31">
        <v>0.99205038000000001</v>
      </c>
      <c r="G6390" s="31">
        <v>84430.18</v>
      </c>
      <c r="H6390" s="31">
        <v>84094.585999999996</v>
      </c>
    </row>
    <row r="6391" spans="1:8" ht="15.6" hidden="1" customHeight="1">
      <c r="A6391" s="38" t="s">
        <v>9</v>
      </c>
      <c r="B6391" s="31">
        <v>2014</v>
      </c>
      <c r="C6391" s="31">
        <v>54</v>
      </c>
      <c r="D6391" s="31">
        <v>8.4081499999999997E-3</v>
      </c>
      <c r="E6391" s="31">
        <v>8.3729500000000005E-3</v>
      </c>
      <c r="F6391" s="31">
        <v>0.99162704999999995</v>
      </c>
      <c r="G6391" s="31">
        <v>83758.991999999998</v>
      </c>
      <c r="H6391" s="31">
        <v>83408.337</v>
      </c>
    </row>
    <row r="6392" spans="1:8" ht="15.6" hidden="1" customHeight="1">
      <c r="A6392" s="38" t="s">
        <v>9</v>
      </c>
      <c r="B6392" s="31">
        <v>2014</v>
      </c>
      <c r="C6392" s="31">
        <v>55</v>
      </c>
      <c r="D6392" s="31">
        <v>8.7892700000000001E-3</v>
      </c>
      <c r="E6392" s="31">
        <v>8.7508099999999995E-3</v>
      </c>
      <c r="F6392" s="31">
        <v>0.99124919</v>
      </c>
      <c r="G6392" s="31">
        <v>83057.682000000001</v>
      </c>
      <c r="H6392" s="31">
        <v>82694.270999999993</v>
      </c>
    </row>
    <row r="6393" spans="1:8" ht="15.6" hidden="1" customHeight="1">
      <c r="A6393" s="38" t="s">
        <v>9</v>
      </c>
      <c r="B6393" s="31">
        <v>2014</v>
      </c>
      <c r="C6393" s="31">
        <v>56</v>
      </c>
      <c r="D6393" s="31">
        <v>9.1920200000000004E-3</v>
      </c>
      <c r="E6393" s="31">
        <v>9.1499600000000004E-3</v>
      </c>
      <c r="F6393" s="31">
        <v>0.99085003999999999</v>
      </c>
      <c r="G6393" s="31">
        <v>82330.86</v>
      </c>
      <c r="H6393" s="31">
        <v>81954.198000000004</v>
      </c>
    </row>
    <row r="6394" spans="1:8" ht="15.6" hidden="1" customHeight="1">
      <c r="A6394" s="38" t="s">
        <v>9</v>
      </c>
      <c r="B6394" s="31">
        <v>2014</v>
      </c>
      <c r="C6394" s="31">
        <v>57</v>
      </c>
      <c r="D6394" s="31">
        <v>9.7062699999999995E-3</v>
      </c>
      <c r="E6394" s="31">
        <v>9.6594000000000003E-3</v>
      </c>
      <c r="F6394" s="31">
        <v>0.99034060000000002</v>
      </c>
      <c r="G6394" s="31">
        <v>81577.535999999993</v>
      </c>
      <c r="H6394" s="31">
        <v>81183.540999999997</v>
      </c>
    </row>
    <row r="6395" spans="1:8" ht="15.6" hidden="1" customHeight="1">
      <c r="A6395" s="38" t="s">
        <v>9</v>
      </c>
      <c r="B6395" s="31">
        <v>2014</v>
      </c>
      <c r="C6395" s="31">
        <v>58</v>
      </c>
      <c r="D6395" s="31">
        <v>1.03979E-2</v>
      </c>
      <c r="E6395" s="31">
        <v>1.034412E-2</v>
      </c>
      <c r="F6395" s="31">
        <v>0.98965588000000004</v>
      </c>
      <c r="G6395" s="31">
        <v>80789.546000000002</v>
      </c>
      <c r="H6395" s="31">
        <v>80371.698000000004</v>
      </c>
    </row>
    <row r="6396" spans="1:8" ht="15.6" hidden="1" customHeight="1">
      <c r="A6396" s="38" t="s">
        <v>9</v>
      </c>
      <c r="B6396" s="31">
        <v>2014</v>
      </c>
      <c r="C6396" s="31">
        <v>59</v>
      </c>
      <c r="D6396" s="31">
        <v>1.1310870000000001E-2</v>
      </c>
      <c r="E6396" s="31">
        <v>1.124726E-2</v>
      </c>
      <c r="F6396" s="31">
        <v>0.98875274000000002</v>
      </c>
      <c r="G6396" s="31">
        <v>79953.850000000006</v>
      </c>
      <c r="H6396" s="31">
        <v>79504.218999999997</v>
      </c>
    </row>
    <row r="6397" spans="1:8" ht="15.6" hidden="1" customHeight="1">
      <c r="A6397" s="38" t="s">
        <v>9</v>
      </c>
      <c r="B6397" s="31">
        <v>2014</v>
      </c>
      <c r="C6397" s="31">
        <v>60</v>
      </c>
      <c r="D6397" s="31">
        <v>1.246248E-2</v>
      </c>
      <c r="E6397" s="31">
        <v>1.238531E-2</v>
      </c>
      <c r="F6397" s="31">
        <v>0.98761469000000002</v>
      </c>
      <c r="G6397" s="31">
        <v>79054.588000000003</v>
      </c>
      <c r="H6397" s="31">
        <v>78565.03</v>
      </c>
    </row>
    <row r="6398" spans="1:8" ht="15.6" hidden="1" customHeight="1">
      <c r="A6398" s="38" t="s">
        <v>9</v>
      </c>
      <c r="B6398" s="31">
        <v>2014</v>
      </c>
      <c r="C6398" s="31">
        <v>61</v>
      </c>
      <c r="D6398" s="31">
        <v>1.382617E-2</v>
      </c>
      <c r="E6398" s="31">
        <v>1.373125E-2</v>
      </c>
      <c r="F6398" s="31">
        <v>0.98626875000000003</v>
      </c>
      <c r="G6398" s="31">
        <v>78075.472999999998</v>
      </c>
      <c r="H6398" s="31">
        <v>77539.436000000002</v>
      </c>
    </row>
    <row r="6399" spans="1:8" ht="15.6" hidden="1" customHeight="1">
      <c r="A6399" s="38" t="s">
        <v>9</v>
      </c>
      <c r="B6399" s="31">
        <v>2014</v>
      </c>
      <c r="C6399" s="31">
        <v>62</v>
      </c>
      <c r="D6399" s="31">
        <v>1.536124E-2</v>
      </c>
      <c r="E6399" s="31">
        <v>1.524416E-2</v>
      </c>
      <c r="F6399" s="31">
        <v>0.98475584000000005</v>
      </c>
      <c r="G6399" s="31">
        <v>77003.399000000005</v>
      </c>
      <c r="H6399" s="31">
        <v>76416.472999999998</v>
      </c>
    </row>
    <row r="6400" spans="1:8" ht="15.6" hidden="1" customHeight="1">
      <c r="A6400" s="38" t="s">
        <v>9</v>
      </c>
      <c r="B6400" s="31">
        <v>2014</v>
      </c>
      <c r="C6400" s="31">
        <v>63</v>
      </c>
      <c r="D6400" s="31">
        <v>1.7013750000000001E-2</v>
      </c>
      <c r="E6400" s="31">
        <v>1.6870240000000002E-2</v>
      </c>
      <c r="F6400" s="31">
        <v>0.98312975999999996</v>
      </c>
      <c r="G6400" s="31">
        <v>75829.547000000006</v>
      </c>
      <c r="H6400" s="31">
        <v>75189.915999999997</v>
      </c>
    </row>
    <row r="6401" spans="1:8" ht="15.6" hidden="1" customHeight="1">
      <c r="A6401" s="38" t="s">
        <v>9</v>
      </c>
      <c r="B6401" s="31">
        <v>2014</v>
      </c>
      <c r="C6401" s="31">
        <v>64</v>
      </c>
      <c r="D6401" s="31">
        <v>1.8752620000000001E-2</v>
      </c>
      <c r="E6401" s="31">
        <v>1.857843E-2</v>
      </c>
      <c r="F6401" s="31">
        <v>0.98142156999999997</v>
      </c>
      <c r="G6401" s="31">
        <v>74550.284</v>
      </c>
      <c r="H6401" s="31">
        <v>73857.770999999993</v>
      </c>
    </row>
    <row r="6402" spans="1:8" ht="15.6" hidden="1" customHeight="1">
      <c r="A6402" s="38" t="s">
        <v>9</v>
      </c>
      <c r="B6402" s="31">
        <v>2014</v>
      </c>
      <c r="C6402" s="31">
        <v>65</v>
      </c>
      <c r="D6402" s="31">
        <v>2.05907E-2</v>
      </c>
      <c r="E6402" s="31">
        <v>2.0380869999999999E-2</v>
      </c>
      <c r="F6402" s="31">
        <v>0.97961913</v>
      </c>
      <c r="G6402" s="31">
        <v>73165.258000000002</v>
      </c>
      <c r="H6402" s="31">
        <v>72419.672000000006</v>
      </c>
    </row>
    <row r="6403" spans="1:8" ht="15.6" hidden="1" customHeight="1">
      <c r="A6403" s="38" t="s">
        <v>9</v>
      </c>
      <c r="B6403" s="31">
        <v>2014</v>
      </c>
      <c r="C6403" s="31">
        <v>66</v>
      </c>
      <c r="D6403" s="31">
        <v>2.2574819999999999E-2</v>
      </c>
      <c r="E6403" s="31">
        <v>2.232286E-2</v>
      </c>
      <c r="F6403" s="31">
        <v>0.97767713999999994</v>
      </c>
      <c r="G6403" s="31">
        <v>71674.085999999996</v>
      </c>
      <c r="H6403" s="31">
        <v>70874.100999999995</v>
      </c>
    </row>
    <row r="6404" spans="1:8" ht="15.6" hidden="1" customHeight="1">
      <c r="A6404" s="38" t="s">
        <v>9</v>
      </c>
      <c r="B6404" s="31">
        <v>2014</v>
      </c>
      <c r="C6404" s="31">
        <v>67</v>
      </c>
      <c r="D6404" s="31">
        <v>2.477679E-2</v>
      </c>
      <c r="E6404" s="31">
        <v>2.4473600000000002E-2</v>
      </c>
      <c r="F6404" s="31">
        <v>0.97552640000000002</v>
      </c>
      <c r="G6404" s="31">
        <v>70074.115999999995</v>
      </c>
      <c r="H6404" s="31">
        <v>69216.633000000002</v>
      </c>
    </row>
    <row r="6405" spans="1:8" ht="15.6" hidden="1" customHeight="1">
      <c r="A6405" s="38" t="s">
        <v>9</v>
      </c>
      <c r="B6405" s="31">
        <v>2014</v>
      </c>
      <c r="C6405" s="31">
        <v>68</v>
      </c>
      <c r="D6405" s="31">
        <v>2.72605E-2</v>
      </c>
      <c r="E6405" s="31">
        <v>2.689393E-2</v>
      </c>
      <c r="F6405" s="31">
        <v>0.97310607000000005</v>
      </c>
      <c r="G6405" s="31">
        <v>68359.149999999994</v>
      </c>
      <c r="H6405" s="31">
        <v>67439.926999999996</v>
      </c>
    </row>
    <row r="6406" spans="1:8" ht="15.6" hidden="1" customHeight="1">
      <c r="A6406" s="38" t="s">
        <v>9</v>
      </c>
      <c r="B6406" s="31">
        <v>2014</v>
      </c>
      <c r="C6406" s="31">
        <v>69</v>
      </c>
      <c r="D6406" s="31">
        <v>3.0092830000000001E-2</v>
      </c>
      <c r="E6406" s="31">
        <v>2.9646760000000001E-2</v>
      </c>
      <c r="F6406" s="31">
        <v>0.97035324000000001</v>
      </c>
      <c r="G6406" s="31">
        <v>66520.703999999998</v>
      </c>
      <c r="H6406" s="31">
        <v>65534.642</v>
      </c>
    </row>
    <row r="6407" spans="1:8" ht="15.6" hidden="1" customHeight="1">
      <c r="A6407" s="38" t="s">
        <v>9</v>
      </c>
      <c r="B6407" s="31">
        <v>2014</v>
      </c>
      <c r="C6407" s="31">
        <v>70</v>
      </c>
      <c r="D6407" s="31">
        <v>3.3319349999999998E-2</v>
      </c>
      <c r="E6407" s="31">
        <v>3.2773360000000001E-2</v>
      </c>
      <c r="F6407" s="31">
        <v>0.96722664000000003</v>
      </c>
      <c r="G6407" s="31">
        <v>64548.58</v>
      </c>
      <c r="H6407" s="31">
        <v>63490.843999999997</v>
      </c>
    </row>
    <row r="6408" spans="1:8" ht="15.6" hidden="1" customHeight="1">
      <c r="A6408" s="38" t="s">
        <v>9</v>
      </c>
      <c r="B6408" s="31">
        <v>2014</v>
      </c>
      <c r="C6408" s="31">
        <v>71</v>
      </c>
      <c r="D6408" s="31">
        <v>3.6949379999999997E-2</v>
      </c>
      <c r="E6408" s="31">
        <v>3.627913E-2</v>
      </c>
      <c r="F6408" s="31">
        <v>0.96372086999999995</v>
      </c>
      <c r="G6408" s="31">
        <v>62433.107000000004</v>
      </c>
      <c r="H6408" s="31">
        <v>61300.597000000002</v>
      </c>
    </row>
    <row r="6409" spans="1:8" ht="15.6" hidden="1" customHeight="1">
      <c r="A6409" s="38" t="s">
        <v>9</v>
      </c>
      <c r="B6409" s="31">
        <v>2014</v>
      </c>
      <c r="C6409" s="31">
        <v>72</v>
      </c>
      <c r="D6409" s="31">
        <v>4.0986889999999998E-2</v>
      </c>
      <c r="E6409" s="31">
        <v>4.0163789999999998E-2</v>
      </c>
      <c r="F6409" s="31">
        <v>0.95983620999999997</v>
      </c>
      <c r="G6409" s="31">
        <v>60168.088000000003</v>
      </c>
      <c r="H6409" s="31">
        <v>58959.798999999999</v>
      </c>
    </row>
    <row r="6410" spans="1:8" ht="15.6" hidden="1" customHeight="1">
      <c r="A6410" s="38" t="s">
        <v>9</v>
      </c>
      <c r="B6410" s="31">
        <v>2014</v>
      </c>
      <c r="C6410" s="31">
        <v>73</v>
      </c>
      <c r="D6410" s="31">
        <v>4.5437980000000003E-2</v>
      </c>
      <c r="E6410" s="31">
        <v>4.442861E-2</v>
      </c>
      <c r="F6410" s="31">
        <v>0.95557139000000002</v>
      </c>
      <c r="G6410" s="31">
        <v>57751.508999999998</v>
      </c>
      <c r="H6410" s="31">
        <v>56468.6</v>
      </c>
    </row>
    <row r="6411" spans="1:8" ht="15.6" hidden="1" customHeight="1">
      <c r="A6411" s="38" t="s">
        <v>9</v>
      </c>
      <c r="B6411" s="31">
        <v>2014</v>
      </c>
      <c r="C6411" s="31">
        <v>74</v>
      </c>
      <c r="D6411" s="31">
        <v>5.0322579999999999E-2</v>
      </c>
      <c r="E6411" s="31">
        <v>4.9087470000000001E-2</v>
      </c>
      <c r="F6411" s="31">
        <v>0.95091252999999998</v>
      </c>
      <c r="G6411" s="31">
        <v>55185.69</v>
      </c>
      <c r="H6411" s="31">
        <v>53831.226999999999</v>
      </c>
    </row>
    <row r="6412" spans="1:8" ht="15.6" hidden="1" customHeight="1">
      <c r="A6412" s="38" t="s">
        <v>9</v>
      </c>
      <c r="B6412" s="31">
        <v>2014</v>
      </c>
      <c r="C6412" s="31">
        <v>75</v>
      </c>
      <c r="D6412" s="31">
        <v>5.5703450000000002E-2</v>
      </c>
      <c r="E6412" s="31">
        <v>5.4194050000000001E-2</v>
      </c>
      <c r="F6412" s="31">
        <v>0.94580595000000001</v>
      </c>
      <c r="G6412" s="31">
        <v>52476.764000000003</v>
      </c>
      <c r="H6412" s="31">
        <v>51054.8</v>
      </c>
    </row>
    <row r="6413" spans="1:8" ht="15.6" hidden="1" customHeight="1">
      <c r="A6413" s="38" t="s">
        <v>9</v>
      </c>
      <c r="B6413" s="31">
        <v>2014</v>
      </c>
      <c r="C6413" s="31">
        <v>76</v>
      </c>
      <c r="D6413" s="31">
        <v>6.16518E-2</v>
      </c>
      <c r="E6413" s="31">
        <v>5.9808159999999999E-2</v>
      </c>
      <c r="F6413" s="31">
        <v>0.94019184</v>
      </c>
      <c r="G6413" s="31">
        <v>49632.836000000003</v>
      </c>
      <c r="H6413" s="31">
        <v>48148.610999999997</v>
      </c>
    </row>
    <row r="6414" spans="1:8" ht="15.6" hidden="1" customHeight="1">
      <c r="A6414" s="38" t="s">
        <v>9</v>
      </c>
      <c r="B6414" s="31">
        <v>2014</v>
      </c>
      <c r="C6414" s="31">
        <v>77</v>
      </c>
      <c r="D6414" s="31">
        <v>6.8265389999999995E-2</v>
      </c>
      <c r="E6414" s="31">
        <v>6.6012219999999996E-2</v>
      </c>
      <c r="F6414" s="31">
        <v>0.93398778000000005</v>
      </c>
      <c r="G6414" s="31">
        <v>46664.387000000002</v>
      </c>
      <c r="H6414" s="31">
        <v>45124.177000000003</v>
      </c>
    </row>
    <row r="6415" spans="1:8" ht="15.6" hidden="1" customHeight="1">
      <c r="A6415" s="38" t="s">
        <v>9</v>
      </c>
      <c r="B6415" s="31">
        <v>2014</v>
      </c>
      <c r="C6415" s="31">
        <v>78</v>
      </c>
      <c r="D6415" s="31">
        <v>7.5666670000000005E-2</v>
      </c>
      <c r="E6415" s="31">
        <v>7.2908310000000004E-2</v>
      </c>
      <c r="F6415" s="31">
        <v>0.92709169000000002</v>
      </c>
      <c r="G6415" s="31">
        <v>43583.968000000001</v>
      </c>
      <c r="H6415" s="31">
        <v>41995.150999999998</v>
      </c>
    </row>
    <row r="6416" spans="1:8" ht="15.6" hidden="1" customHeight="1">
      <c r="A6416" s="38" t="s">
        <v>9</v>
      </c>
      <c r="B6416" s="31">
        <v>2014</v>
      </c>
      <c r="C6416" s="31">
        <v>79</v>
      </c>
      <c r="D6416" s="31">
        <v>8.3951789999999998E-2</v>
      </c>
      <c r="E6416" s="31">
        <v>8.0569799999999997E-2</v>
      </c>
      <c r="F6416" s="31">
        <v>0.91943019999999998</v>
      </c>
      <c r="G6416" s="31">
        <v>40406.334000000003</v>
      </c>
      <c r="H6416" s="31">
        <v>38778.569000000003</v>
      </c>
    </row>
    <row r="6417" spans="1:8" ht="15.6" hidden="1" customHeight="1">
      <c r="A6417" s="38" t="s">
        <v>9</v>
      </c>
      <c r="B6417" s="31">
        <v>2014</v>
      </c>
      <c r="C6417" s="31">
        <v>80</v>
      </c>
      <c r="D6417" s="31">
        <v>9.3205759999999999E-2</v>
      </c>
      <c r="E6417" s="31">
        <v>8.9055510000000004E-2</v>
      </c>
      <c r="F6417" s="31">
        <v>0.91094449</v>
      </c>
      <c r="G6417" s="31">
        <v>37150.803999999996</v>
      </c>
      <c r="H6417" s="31">
        <v>35496.561999999998</v>
      </c>
    </row>
    <row r="6418" spans="1:8" ht="15.6" hidden="1" customHeight="1">
      <c r="A6418" s="38" t="s">
        <v>9</v>
      </c>
      <c r="B6418" s="31">
        <v>2014</v>
      </c>
      <c r="C6418" s="31">
        <v>81</v>
      </c>
      <c r="D6418" s="31">
        <v>0.10347694</v>
      </c>
      <c r="E6418" s="31">
        <v>9.8386570000000007E-2</v>
      </c>
      <c r="F6418" s="31">
        <v>0.90161343000000005</v>
      </c>
      <c r="G6418" s="31">
        <v>33842.32</v>
      </c>
      <c r="H6418" s="31">
        <v>32177.505000000001</v>
      </c>
    </row>
    <row r="6419" spans="1:8" ht="15.6" hidden="1" customHeight="1">
      <c r="A6419" s="38" t="s">
        <v>9</v>
      </c>
      <c r="B6419" s="31">
        <v>2014</v>
      </c>
      <c r="C6419" s="31">
        <v>82</v>
      </c>
      <c r="D6419" s="31">
        <v>0.11478327000000001</v>
      </c>
      <c r="E6419" s="31">
        <v>0.10855322000000001</v>
      </c>
      <c r="F6419" s="31">
        <v>0.89144677999999999</v>
      </c>
      <c r="G6419" s="31">
        <v>30512.69</v>
      </c>
      <c r="H6419" s="31">
        <v>28856.564999999999</v>
      </c>
    </row>
    <row r="6420" spans="1:8" ht="15.6" hidden="1" customHeight="1">
      <c r="A6420" s="38" t="s">
        <v>9</v>
      </c>
      <c r="B6420" s="31">
        <v>2014</v>
      </c>
      <c r="C6420" s="31">
        <v>83</v>
      </c>
      <c r="D6420" s="31">
        <v>0.12709434</v>
      </c>
      <c r="E6420" s="31">
        <v>0.11950043</v>
      </c>
      <c r="F6420" s="31">
        <v>0.88049957000000001</v>
      </c>
      <c r="G6420" s="31">
        <v>27200.438999999998</v>
      </c>
      <c r="H6420" s="31">
        <v>25575.206999999999</v>
      </c>
    </row>
    <row r="6421" spans="1:8" ht="15.6" hidden="1" customHeight="1">
      <c r="A6421" s="38" t="s">
        <v>9</v>
      </c>
      <c r="B6421" s="31">
        <v>2014</v>
      </c>
      <c r="C6421" s="31">
        <v>84</v>
      </c>
      <c r="D6421" s="31">
        <v>0.14034351</v>
      </c>
      <c r="E6421" s="31">
        <v>0.13114111000000001</v>
      </c>
      <c r="F6421" s="31">
        <v>0.86885889000000005</v>
      </c>
      <c r="G6421" s="31">
        <v>23949.974999999999</v>
      </c>
      <c r="H6421" s="31">
        <v>22379.562000000002</v>
      </c>
    </row>
    <row r="6422" spans="1:8" ht="15.6" hidden="1" customHeight="1">
      <c r="A6422" s="38" t="s">
        <v>9</v>
      </c>
      <c r="B6422" s="31">
        <v>2014</v>
      </c>
      <c r="C6422" s="31">
        <v>85</v>
      </c>
      <c r="D6422" s="31">
        <v>0.15442965</v>
      </c>
      <c r="E6422" s="31">
        <v>0.14336012000000001</v>
      </c>
      <c r="F6422" s="31">
        <v>0.85663988000000002</v>
      </c>
      <c r="G6422" s="31">
        <v>20809.149000000001</v>
      </c>
      <c r="H6422" s="31">
        <v>19317.547999999999</v>
      </c>
    </row>
    <row r="6423" spans="1:8" ht="15.6" hidden="1" customHeight="1">
      <c r="A6423" s="38" t="s">
        <v>9</v>
      </c>
      <c r="B6423" s="31">
        <v>2014</v>
      </c>
      <c r="C6423" s="31">
        <v>86</v>
      </c>
      <c r="D6423" s="31">
        <v>0.16921460999999999</v>
      </c>
      <c r="E6423" s="31">
        <v>0.15601464000000001</v>
      </c>
      <c r="F6423" s="31">
        <v>0.84398536000000002</v>
      </c>
      <c r="G6423" s="31">
        <v>17825.947</v>
      </c>
      <c r="H6423" s="31">
        <v>16435.393</v>
      </c>
    </row>
    <row r="6424" spans="1:8" ht="15.6" hidden="1" customHeight="1">
      <c r="A6424" s="38" t="s">
        <v>9</v>
      </c>
      <c r="B6424" s="31">
        <v>2014</v>
      </c>
      <c r="C6424" s="31">
        <v>87</v>
      </c>
      <c r="D6424" s="31">
        <v>0.18465680000000001</v>
      </c>
      <c r="E6424" s="31">
        <v>0.16904879</v>
      </c>
      <c r="F6424" s="31">
        <v>0.83095121000000005</v>
      </c>
      <c r="G6424" s="31">
        <v>15044.838</v>
      </c>
      <c r="H6424" s="31">
        <v>13773.182000000001</v>
      </c>
    </row>
    <row r="6425" spans="1:8" ht="15.6" hidden="1" customHeight="1">
      <c r="A6425" s="38" t="s">
        <v>9</v>
      </c>
      <c r="B6425" s="31">
        <v>2014</v>
      </c>
      <c r="C6425" s="31">
        <v>88</v>
      </c>
      <c r="D6425" s="31">
        <v>0.20094851</v>
      </c>
      <c r="E6425" s="31">
        <v>0.18260174000000001</v>
      </c>
      <c r="F6425" s="31">
        <v>0.81739826000000004</v>
      </c>
      <c r="G6425" s="31">
        <v>12501.527</v>
      </c>
      <c r="H6425" s="31">
        <v>11360.126</v>
      </c>
    </row>
    <row r="6426" spans="1:8" ht="15.6" hidden="1" customHeight="1">
      <c r="A6426" s="38" t="s">
        <v>9</v>
      </c>
      <c r="B6426" s="31">
        <v>2014</v>
      </c>
      <c r="C6426" s="31">
        <v>89</v>
      </c>
      <c r="D6426" s="31">
        <v>0.21849653999999999</v>
      </c>
      <c r="E6426" s="31">
        <v>0.19697713</v>
      </c>
      <c r="F6426" s="31">
        <v>0.80302287000000006</v>
      </c>
      <c r="G6426" s="31">
        <v>10218.726000000001</v>
      </c>
      <c r="H6426" s="31">
        <v>9212.2980000000007</v>
      </c>
    </row>
    <row r="6427" spans="1:8" ht="15.6" hidden="1" customHeight="1">
      <c r="A6427" s="38" t="s">
        <v>9</v>
      </c>
      <c r="B6427" s="31">
        <v>2014</v>
      </c>
      <c r="C6427" s="31">
        <v>90</v>
      </c>
      <c r="D6427" s="31">
        <v>0.23774532000000001</v>
      </c>
      <c r="E6427" s="31">
        <v>0.21248648000000001</v>
      </c>
      <c r="F6427" s="31">
        <v>0.78751351999999997</v>
      </c>
      <c r="G6427" s="31">
        <v>8205.8709999999992</v>
      </c>
      <c r="H6427" s="31">
        <v>7334.0519999999997</v>
      </c>
    </row>
    <row r="6428" spans="1:8" ht="15.6" hidden="1" customHeight="1">
      <c r="A6428" s="38" t="s">
        <v>9</v>
      </c>
      <c r="B6428" s="31">
        <v>2014</v>
      </c>
      <c r="C6428" s="31">
        <v>91</v>
      </c>
      <c r="D6428" s="31">
        <v>0.25932196000000002</v>
      </c>
      <c r="E6428" s="31">
        <v>0.22955733</v>
      </c>
      <c r="F6428" s="31">
        <v>0.77044267</v>
      </c>
      <c r="G6428" s="31">
        <v>6462.2340000000004</v>
      </c>
      <c r="H6428" s="31">
        <v>5720.5079999999998</v>
      </c>
    </row>
    <row r="6429" spans="1:8" ht="15.6" hidden="1" customHeight="1">
      <c r="A6429" s="38" t="s">
        <v>9</v>
      </c>
      <c r="B6429" s="31">
        <v>2014</v>
      </c>
      <c r="C6429" s="31">
        <v>92</v>
      </c>
      <c r="D6429" s="31">
        <v>0.28374843</v>
      </c>
      <c r="E6429" s="31">
        <v>0.24849360000000001</v>
      </c>
      <c r="F6429" s="31">
        <v>0.75150640000000002</v>
      </c>
      <c r="G6429" s="31">
        <v>4978.7809999999999</v>
      </c>
      <c r="H6429" s="31">
        <v>4360.183</v>
      </c>
    </row>
    <row r="6430" spans="1:8" ht="15.6" hidden="1" customHeight="1">
      <c r="A6430" s="38" t="s">
        <v>9</v>
      </c>
      <c r="B6430" s="31">
        <v>2014</v>
      </c>
      <c r="C6430" s="31">
        <v>93</v>
      </c>
      <c r="D6430" s="31">
        <v>0.31104356</v>
      </c>
      <c r="E6430" s="31">
        <v>0.26918017999999999</v>
      </c>
      <c r="F6430" s="31">
        <v>0.73081982000000001</v>
      </c>
      <c r="G6430" s="31">
        <v>3741.5859999999998</v>
      </c>
      <c r="H6430" s="31">
        <v>3238.0050000000001</v>
      </c>
    </row>
    <row r="6431" spans="1:8" ht="15.6" hidden="1" customHeight="1">
      <c r="A6431" s="38" t="s">
        <v>9</v>
      </c>
      <c r="B6431" s="31">
        <v>2014</v>
      </c>
      <c r="C6431" s="31">
        <v>94</v>
      </c>
      <c r="D6431" s="31">
        <v>0.34096832999999999</v>
      </c>
      <c r="E6431" s="31">
        <v>0.29130537000000001</v>
      </c>
      <c r="F6431" s="31">
        <v>0.70869462999999999</v>
      </c>
      <c r="G6431" s="31">
        <v>2734.4250000000002</v>
      </c>
      <c r="H6431" s="31">
        <v>2336.1489999999999</v>
      </c>
    </row>
    <row r="6432" spans="1:8" ht="15.6" hidden="1" customHeight="1">
      <c r="A6432" s="38" t="s">
        <v>9</v>
      </c>
      <c r="B6432" s="31">
        <v>2014</v>
      </c>
      <c r="C6432" s="31">
        <v>95</v>
      </c>
      <c r="D6432" s="31">
        <v>0.37258776999999998</v>
      </c>
      <c r="E6432" s="31">
        <v>0.31407711999999999</v>
      </c>
      <c r="F6432" s="31">
        <v>0.68592288000000001</v>
      </c>
      <c r="G6432" s="31">
        <v>1937.8720000000001</v>
      </c>
      <c r="H6432" s="31">
        <v>1633.5519999999999</v>
      </c>
    </row>
    <row r="6433" spans="1:8" ht="15.6" hidden="1" customHeight="1">
      <c r="A6433" s="38" t="s">
        <v>9</v>
      </c>
      <c r="B6433" s="31">
        <v>2014</v>
      </c>
      <c r="C6433" s="31">
        <v>96</v>
      </c>
      <c r="D6433" s="31">
        <v>0.40463299000000003</v>
      </c>
      <c r="E6433" s="31">
        <v>0.33654448999999997</v>
      </c>
      <c r="F6433" s="31">
        <v>0.66345551000000003</v>
      </c>
      <c r="G6433" s="31">
        <v>1329.231</v>
      </c>
      <c r="H6433" s="31">
        <v>1105.558</v>
      </c>
    </row>
    <row r="6434" spans="1:8" ht="15.6" hidden="1" customHeight="1">
      <c r="A6434" s="38" t="s">
        <v>9</v>
      </c>
      <c r="B6434" s="31">
        <v>2014</v>
      </c>
      <c r="C6434" s="31">
        <v>97</v>
      </c>
      <c r="D6434" s="31">
        <v>0.43609808999999999</v>
      </c>
      <c r="E6434" s="31">
        <v>0.35802999000000002</v>
      </c>
      <c r="F6434" s="31">
        <v>0.64197000999999998</v>
      </c>
      <c r="G6434" s="31">
        <v>881.88599999999997</v>
      </c>
      <c r="H6434" s="31">
        <v>724.01499999999999</v>
      </c>
    </row>
    <row r="6435" spans="1:8" ht="15.6" hidden="1" customHeight="1">
      <c r="A6435" s="38" t="s">
        <v>9</v>
      </c>
      <c r="B6435" s="31">
        <v>2014</v>
      </c>
      <c r="C6435" s="31">
        <v>98</v>
      </c>
      <c r="D6435" s="31">
        <v>0.46621088999999999</v>
      </c>
      <c r="E6435" s="31">
        <v>0.37807869</v>
      </c>
      <c r="F6435" s="31">
        <v>0.62192130999999995</v>
      </c>
      <c r="G6435" s="31">
        <v>566.14400000000001</v>
      </c>
      <c r="H6435" s="31">
        <v>459.12099999999998</v>
      </c>
    </row>
    <row r="6436" spans="1:8" ht="15.6" hidden="1" customHeight="1">
      <c r="A6436" s="38" t="s">
        <v>9</v>
      </c>
      <c r="B6436" s="31">
        <v>2014</v>
      </c>
      <c r="C6436" s="31">
        <v>99</v>
      </c>
      <c r="D6436" s="31">
        <v>0.49512019000000002</v>
      </c>
      <c r="E6436" s="31">
        <v>0.39687081000000002</v>
      </c>
      <c r="F6436" s="31">
        <v>0.60312918999999998</v>
      </c>
      <c r="G6436" s="31">
        <v>352.09699999999998</v>
      </c>
      <c r="H6436" s="31">
        <v>282.22899999999998</v>
      </c>
    </row>
    <row r="6437" spans="1:8" ht="15.6" hidden="1" customHeight="1">
      <c r="A6437" s="38" t="s">
        <v>9</v>
      </c>
      <c r="B6437" s="31">
        <v>2015</v>
      </c>
      <c r="C6437" s="31">
        <v>1</v>
      </c>
      <c r="D6437" s="31">
        <v>1.25384E-3</v>
      </c>
      <c r="E6437" s="31">
        <v>1.2530600000000001E-3</v>
      </c>
      <c r="F6437" s="31">
        <v>0.99874693999999997</v>
      </c>
      <c r="G6437" s="31">
        <v>97358.968999999997</v>
      </c>
      <c r="H6437" s="31">
        <v>97297.971000000005</v>
      </c>
    </row>
    <row r="6438" spans="1:8" ht="15.6" hidden="1" customHeight="1">
      <c r="A6438" s="38" t="s">
        <v>9</v>
      </c>
      <c r="B6438" s="31">
        <v>2015</v>
      </c>
      <c r="C6438" s="31">
        <v>2</v>
      </c>
      <c r="D6438" s="31">
        <v>1.34056E-3</v>
      </c>
      <c r="E6438" s="31">
        <v>1.3396700000000001E-3</v>
      </c>
      <c r="F6438" s="31">
        <v>0.99866032999999998</v>
      </c>
      <c r="G6438" s="31">
        <v>97236.972999999998</v>
      </c>
      <c r="H6438" s="31">
        <v>97171.841</v>
      </c>
    </row>
    <row r="6439" spans="1:8" ht="15.6" hidden="1" customHeight="1">
      <c r="A6439" s="38" t="s">
        <v>9</v>
      </c>
      <c r="B6439" s="31">
        <v>2015</v>
      </c>
      <c r="C6439" s="31">
        <v>3</v>
      </c>
      <c r="D6439" s="31">
        <v>1.4242599999999999E-3</v>
      </c>
      <c r="E6439" s="31">
        <v>1.42325E-3</v>
      </c>
      <c r="F6439" s="31">
        <v>0.99857675000000001</v>
      </c>
      <c r="G6439" s="31">
        <v>97106.707999999999</v>
      </c>
      <c r="H6439" s="31">
        <v>97037.604000000007</v>
      </c>
    </row>
    <row r="6440" spans="1:8" ht="15.6" hidden="1" customHeight="1">
      <c r="A6440" s="38" t="s">
        <v>9</v>
      </c>
      <c r="B6440" s="31">
        <v>2015</v>
      </c>
      <c r="C6440" s="31">
        <v>4</v>
      </c>
      <c r="D6440" s="31">
        <v>1.4881899999999999E-3</v>
      </c>
      <c r="E6440" s="31">
        <v>1.48708E-3</v>
      </c>
      <c r="F6440" s="31">
        <v>0.99851292000000003</v>
      </c>
      <c r="G6440" s="31">
        <v>96968.501000000004</v>
      </c>
      <c r="H6440" s="31">
        <v>96896.400999999998</v>
      </c>
    </row>
    <row r="6441" spans="1:8" ht="15.6" hidden="1" customHeight="1">
      <c r="A6441" s="38" t="s">
        <v>9</v>
      </c>
      <c r="B6441" s="31">
        <v>2015</v>
      </c>
      <c r="C6441" s="31">
        <v>5</v>
      </c>
      <c r="D6441" s="31">
        <v>1.51213E-3</v>
      </c>
      <c r="E6441" s="31">
        <v>1.51099E-3</v>
      </c>
      <c r="F6441" s="31">
        <v>0.99848901000000001</v>
      </c>
      <c r="G6441" s="31">
        <v>96824.3</v>
      </c>
      <c r="H6441" s="31">
        <v>96751.15</v>
      </c>
    </row>
    <row r="6442" spans="1:8" ht="15.6" hidden="1" customHeight="1">
      <c r="A6442" s="38" t="s">
        <v>9</v>
      </c>
      <c r="B6442" s="31">
        <v>2015</v>
      </c>
      <c r="C6442" s="31">
        <v>6</v>
      </c>
      <c r="D6442" s="31">
        <v>1.47774E-3</v>
      </c>
      <c r="E6442" s="31">
        <v>1.47664E-3</v>
      </c>
      <c r="F6442" s="31">
        <v>0.99852335999999997</v>
      </c>
      <c r="G6442" s="31">
        <v>96678</v>
      </c>
      <c r="H6442" s="31">
        <v>96606.62</v>
      </c>
    </row>
    <row r="6443" spans="1:8" ht="15.6" hidden="1" customHeight="1">
      <c r="A6443" s="38" t="s">
        <v>9</v>
      </c>
      <c r="B6443" s="31">
        <v>2015</v>
      </c>
      <c r="C6443" s="31">
        <v>7</v>
      </c>
      <c r="D6443" s="31">
        <v>1.38076E-3</v>
      </c>
      <c r="E6443" s="31">
        <v>1.3798E-3</v>
      </c>
      <c r="F6443" s="31">
        <v>0.99862019999999996</v>
      </c>
      <c r="G6443" s="31">
        <v>96535.240999999995</v>
      </c>
      <c r="H6443" s="31">
        <v>96468.641000000003</v>
      </c>
    </row>
    <row r="6444" spans="1:8" ht="15.6" hidden="1" customHeight="1">
      <c r="A6444" s="38" t="s">
        <v>9</v>
      </c>
      <c r="B6444" s="31">
        <v>2015</v>
      </c>
      <c r="C6444" s="31">
        <v>8</v>
      </c>
      <c r="D6444" s="31">
        <v>1.2442200000000001E-3</v>
      </c>
      <c r="E6444" s="31">
        <v>1.24344E-3</v>
      </c>
      <c r="F6444" s="31">
        <v>0.99875656000000002</v>
      </c>
      <c r="G6444" s="31">
        <v>96402.040999999997</v>
      </c>
      <c r="H6444" s="31">
        <v>96342.106</v>
      </c>
    </row>
    <row r="6445" spans="1:8" ht="15.6" hidden="1" customHeight="1">
      <c r="A6445" s="38" t="s">
        <v>9</v>
      </c>
      <c r="B6445" s="31">
        <v>2015</v>
      </c>
      <c r="C6445" s="31">
        <v>9</v>
      </c>
      <c r="D6445" s="31">
        <v>1.0983500000000001E-3</v>
      </c>
      <c r="E6445" s="31">
        <v>1.09775E-3</v>
      </c>
      <c r="F6445" s="31">
        <v>0.99890224999999999</v>
      </c>
      <c r="G6445" s="31">
        <v>96282.171000000002</v>
      </c>
      <c r="H6445" s="31">
        <v>96229.323999999993</v>
      </c>
    </row>
    <row r="6446" spans="1:8" ht="15.6" hidden="1" customHeight="1">
      <c r="A6446" s="38" t="s">
        <v>9</v>
      </c>
      <c r="B6446" s="31">
        <v>2015</v>
      </c>
      <c r="C6446" s="31">
        <v>10</v>
      </c>
      <c r="D6446" s="31">
        <v>9.7689999999999995E-4</v>
      </c>
      <c r="E6446" s="31">
        <v>9.7641999999999998E-4</v>
      </c>
      <c r="F6446" s="31">
        <v>0.99902358000000002</v>
      </c>
      <c r="G6446" s="31">
        <v>96176.476999999999</v>
      </c>
      <c r="H6446" s="31">
        <v>96129.523000000001</v>
      </c>
    </row>
    <row r="6447" spans="1:8" ht="15.6" hidden="1" customHeight="1">
      <c r="A6447" s="38" t="s">
        <v>9</v>
      </c>
      <c r="B6447" s="31">
        <v>2015</v>
      </c>
      <c r="C6447" s="31">
        <v>11</v>
      </c>
      <c r="D6447" s="31">
        <v>8.9983999999999995E-4</v>
      </c>
      <c r="E6447" s="31">
        <v>8.9943E-4</v>
      </c>
      <c r="F6447" s="31">
        <v>0.99910056999999997</v>
      </c>
      <c r="G6447" s="31">
        <v>96082.567999999999</v>
      </c>
      <c r="H6447" s="31">
        <v>96039.357999999993</v>
      </c>
    </row>
    <row r="6448" spans="1:8" ht="15.6" hidden="1" customHeight="1">
      <c r="A6448" s="38" t="s">
        <v>9</v>
      </c>
      <c r="B6448" s="31">
        <v>2015</v>
      </c>
      <c r="C6448" s="31">
        <v>12</v>
      </c>
      <c r="D6448" s="31">
        <v>8.7489999999999996E-4</v>
      </c>
      <c r="E6448" s="31">
        <v>8.7452000000000005E-4</v>
      </c>
      <c r="F6448" s="31">
        <v>0.99912548000000001</v>
      </c>
      <c r="G6448" s="31">
        <v>95996.149000000005</v>
      </c>
      <c r="H6448" s="31">
        <v>95954.172999999995</v>
      </c>
    </row>
    <row r="6449" spans="1:8" ht="15.6" hidden="1" customHeight="1">
      <c r="A6449" s="38" t="s">
        <v>9</v>
      </c>
      <c r="B6449" s="31">
        <v>2015</v>
      </c>
      <c r="C6449" s="31">
        <v>13</v>
      </c>
      <c r="D6449" s="31">
        <v>9.0859000000000003E-4</v>
      </c>
      <c r="E6449" s="31">
        <v>9.0817999999999997E-4</v>
      </c>
      <c r="F6449" s="31">
        <v>0.99909181999999996</v>
      </c>
      <c r="G6449" s="31">
        <v>95912.198000000004</v>
      </c>
      <c r="H6449" s="31">
        <v>95868.645000000004</v>
      </c>
    </row>
    <row r="6450" spans="1:8" ht="15.6" hidden="1" customHeight="1">
      <c r="A6450" s="38" t="s">
        <v>9</v>
      </c>
      <c r="B6450" s="31">
        <v>2015</v>
      </c>
      <c r="C6450" s="31">
        <v>14</v>
      </c>
      <c r="D6450" s="31">
        <v>1.0003099999999999E-3</v>
      </c>
      <c r="E6450" s="31">
        <v>9.9981000000000006E-4</v>
      </c>
      <c r="F6450" s="31">
        <v>0.99900018999999995</v>
      </c>
      <c r="G6450" s="31">
        <v>95825.092000000004</v>
      </c>
      <c r="H6450" s="31">
        <v>95777.188999999998</v>
      </c>
    </row>
    <row r="6451" spans="1:8" ht="15.6" hidden="1" customHeight="1">
      <c r="A6451" s="38" t="s">
        <v>9</v>
      </c>
      <c r="B6451" s="31">
        <v>2015</v>
      </c>
      <c r="C6451" s="31">
        <v>15</v>
      </c>
      <c r="D6451" s="31">
        <v>1.1508099999999999E-3</v>
      </c>
      <c r="E6451" s="31">
        <v>1.15015E-3</v>
      </c>
      <c r="F6451" s="31">
        <v>0.99884985000000004</v>
      </c>
      <c r="G6451" s="31">
        <v>95729.285000000003</v>
      </c>
      <c r="H6451" s="31">
        <v>95674.233999999997</v>
      </c>
    </row>
    <row r="6452" spans="1:8" ht="15.6" hidden="1" customHeight="1">
      <c r="A6452" s="38" t="s">
        <v>9</v>
      </c>
      <c r="B6452" s="31">
        <v>2015</v>
      </c>
      <c r="C6452" s="31">
        <v>16</v>
      </c>
      <c r="D6452" s="31">
        <v>1.34928E-3</v>
      </c>
      <c r="E6452" s="31">
        <v>1.34837E-3</v>
      </c>
      <c r="F6452" s="31">
        <v>0.99865163000000001</v>
      </c>
      <c r="G6452" s="31">
        <v>95619.182000000001</v>
      </c>
      <c r="H6452" s="31">
        <v>95554.717000000004</v>
      </c>
    </row>
    <row r="6453" spans="1:8" ht="15.6" hidden="1" customHeight="1">
      <c r="A6453" s="38" t="s">
        <v>9</v>
      </c>
      <c r="B6453" s="31">
        <v>2015</v>
      </c>
      <c r="C6453" s="31">
        <v>17</v>
      </c>
      <c r="D6453" s="31">
        <v>1.57088E-3</v>
      </c>
      <c r="E6453" s="31">
        <v>1.56964E-3</v>
      </c>
      <c r="F6453" s="31">
        <v>0.99843035999999996</v>
      </c>
      <c r="G6453" s="31">
        <v>95490.251999999993</v>
      </c>
      <c r="H6453" s="31">
        <v>95415.31</v>
      </c>
    </row>
    <row r="6454" spans="1:8" ht="15.6" hidden="1" customHeight="1">
      <c r="A6454" s="38" t="s">
        <v>9</v>
      </c>
      <c r="B6454" s="31">
        <v>2015</v>
      </c>
      <c r="C6454" s="31">
        <v>18</v>
      </c>
      <c r="D6454" s="31">
        <v>1.7882E-3</v>
      </c>
      <c r="E6454" s="31">
        <v>1.7866100000000001E-3</v>
      </c>
      <c r="F6454" s="31">
        <v>0.99821338999999998</v>
      </c>
      <c r="G6454" s="31">
        <v>95340.366999999998</v>
      </c>
      <c r="H6454" s="31">
        <v>95255.198999999993</v>
      </c>
    </row>
    <row r="6455" spans="1:8" ht="15.6" hidden="1" customHeight="1">
      <c r="A6455" s="38" t="s">
        <v>9</v>
      </c>
      <c r="B6455" s="31">
        <v>2015</v>
      </c>
      <c r="C6455" s="31">
        <v>19</v>
      </c>
      <c r="D6455" s="31">
        <v>1.9699499999999998E-3</v>
      </c>
      <c r="E6455" s="31">
        <v>1.9680100000000001E-3</v>
      </c>
      <c r="F6455" s="31">
        <v>0.99803198999999998</v>
      </c>
      <c r="G6455" s="31">
        <v>95170.031000000003</v>
      </c>
      <c r="H6455" s="31">
        <v>95076.383000000002</v>
      </c>
    </row>
    <row r="6456" spans="1:8" ht="15.6" hidden="1" customHeight="1">
      <c r="A6456" s="38" t="s">
        <v>9</v>
      </c>
      <c r="B6456" s="31">
        <v>2015</v>
      </c>
      <c r="C6456" s="31">
        <v>20</v>
      </c>
      <c r="D6456" s="31">
        <v>2.1008200000000002E-3</v>
      </c>
      <c r="E6456" s="31">
        <v>2.0986199999999998E-3</v>
      </c>
      <c r="F6456" s="31">
        <v>0.99790137999999995</v>
      </c>
      <c r="G6456" s="31">
        <v>94982.735000000001</v>
      </c>
      <c r="H6456" s="31">
        <v>94883.069000000003</v>
      </c>
    </row>
    <row r="6457" spans="1:8" ht="15.6" hidden="1" customHeight="1">
      <c r="A6457" s="38" t="s">
        <v>9</v>
      </c>
      <c r="B6457" s="31">
        <v>2015</v>
      </c>
      <c r="C6457" s="31">
        <v>21</v>
      </c>
      <c r="D6457" s="31">
        <v>2.1823099999999998E-3</v>
      </c>
      <c r="E6457" s="31">
        <v>2.1799300000000001E-3</v>
      </c>
      <c r="F6457" s="31">
        <v>0.99782006999999995</v>
      </c>
      <c r="G6457" s="31">
        <v>94783.403000000006</v>
      </c>
      <c r="H6457" s="31">
        <v>94680.092999999993</v>
      </c>
    </row>
    <row r="6458" spans="1:8" ht="15.6" hidden="1" customHeight="1">
      <c r="A6458" s="38" t="s">
        <v>9</v>
      </c>
      <c r="B6458" s="31">
        <v>2015</v>
      </c>
      <c r="C6458" s="31">
        <v>22</v>
      </c>
      <c r="D6458" s="31">
        <v>2.2288400000000002E-3</v>
      </c>
      <c r="E6458" s="31">
        <v>2.2263600000000001E-3</v>
      </c>
      <c r="F6458" s="31">
        <v>0.99777364000000002</v>
      </c>
      <c r="G6458" s="31">
        <v>94576.782000000007</v>
      </c>
      <c r="H6458" s="31">
        <v>94471.501000000004</v>
      </c>
    </row>
    <row r="6459" spans="1:8" ht="15.6" hidden="1" customHeight="1">
      <c r="A6459" s="38" t="s">
        <v>9</v>
      </c>
      <c r="B6459" s="31">
        <v>2015</v>
      </c>
      <c r="C6459" s="31">
        <v>23</v>
      </c>
      <c r="D6459" s="31">
        <v>2.2596399999999998E-3</v>
      </c>
      <c r="E6459" s="31">
        <v>2.2570899999999998E-3</v>
      </c>
      <c r="F6459" s="31">
        <v>0.99774291000000004</v>
      </c>
      <c r="G6459" s="31">
        <v>94366.22</v>
      </c>
      <c r="H6459" s="31">
        <v>94259.722999999998</v>
      </c>
    </row>
    <row r="6460" spans="1:8" ht="15.6" hidden="1" customHeight="1">
      <c r="A6460" s="38" t="s">
        <v>9</v>
      </c>
      <c r="B6460" s="31">
        <v>2015</v>
      </c>
      <c r="C6460" s="31">
        <v>24</v>
      </c>
      <c r="D6460" s="31">
        <v>2.2868900000000002E-3</v>
      </c>
      <c r="E6460" s="31">
        <v>2.2842800000000001E-3</v>
      </c>
      <c r="F6460" s="31">
        <v>0.99771571999999997</v>
      </c>
      <c r="G6460" s="31">
        <v>94153.225999999995</v>
      </c>
      <c r="H6460" s="31">
        <v>94045.69</v>
      </c>
    </row>
    <row r="6461" spans="1:8" ht="15.6" hidden="1" customHeight="1">
      <c r="A6461" s="38" t="s">
        <v>9</v>
      </c>
      <c r="B6461" s="31">
        <v>2015</v>
      </c>
      <c r="C6461" s="31">
        <v>25</v>
      </c>
      <c r="D6461" s="31">
        <v>2.31891E-3</v>
      </c>
      <c r="E6461" s="31">
        <v>2.3162199999999999E-3</v>
      </c>
      <c r="F6461" s="31">
        <v>0.99768378000000002</v>
      </c>
      <c r="G6461" s="31">
        <v>93938.153999999995</v>
      </c>
      <c r="H6461" s="31">
        <v>93829.362999999998</v>
      </c>
    </row>
    <row r="6462" spans="1:8" ht="15.6" hidden="1" customHeight="1">
      <c r="A6462" s="38" t="s">
        <v>9</v>
      </c>
      <c r="B6462" s="31">
        <v>2015</v>
      </c>
      <c r="C6462" s="31">
        <v>26</v>
      </c>
      <c r="D6462" s="31">
        <v>2.3581399999999999E-3</v>
      </c>
      <c r="E6462" s="31">
        <v>2.3553699999999999E-3</v>
      </c>
      <c r="F6462" s="31">
        <v>0.99764463000000003</v>
      </c>
      <c r="G6462" s="31">
        <v>93720.572</v>
      </c>
      <c r="H6462" s="31">
        <v>93610.198999999993</v>
      </c>
    </row>
    <row r="6463" spans="1:8" ht="15.6" hidden="1" customHeight="1">
      <c r="A6463" s="38" t="s">
        <v>9</v>
      </c>
      <c r="B6463" s="31">
        <v>2015</v>
      </c>
      <c r="C6463" s="31">
        <v>27</v>
      </c>
      <c r="D6463" s="31">
        <v>2.40413E-3</v>
      </c>
      <c r="E6463" s="31">
        <v>2.4012500000000002E-3</v>
      </c>
      <c r="F6463" s="31">
        <v>0.99759874999999998</v>
      </c>
      <c r="G6463" s="31">
        <v>93499.826000000001</v>
      </c>
      <c r="H6463" s="31">
        <v>93387.567999999999</v>
      </c>
    </row>
    <row r="6464" spans="1:8" ht="15.6" hidden="1" customHeight="1">
      <c r="A6464" s="38" t="s">
        <v>9</v>
      </c>
      <c r="B6464" s="31">
        <v>2015</v>
      </c>
      <c r="C6464" s="31">
        <v>28</v>
      </c>
      <c r="D6464" s="31">
        <v>2.4543099999999999E-3</v>
      </c>
      <c r="E6464" s="31">
        <v>2.4513099999999999E-3</v>
      </c>
      <c r="F6464" s="31">
        <v>0.99754869000000002</v>
      </c>
      <c r="G6464" s="31">
        <v>93275.31</v>
      </c>
      <c r="H6464" s="31">
        <v>93160.986999999994</v>
      </c>
    </row>
    <row r="6465" spans="1:8" ht="15.6" hidden="1" customHeight="1">
      <c r="A6465" s="38" t="s">
        <v>9</v>
      </c>
      <c r="B6465" s="31">
        <v>2015</v>
      </c>
      <c r="C6465" s="31">
        <v>29</v>
      </c>
      <c r="D6465" s="31">
        <v>2.5053800000000002E-3</v>
      </c>
      <c r="E6465" s="31">
        <v>2.5022400000000002E-3</v>
      </c>
      <c r="F6465" s="31">
        <v>0.99749776000000001</v>
      </c>
      <c r="G6465" s="31">
        <v>93046.663</v>
      </c>
      <c r="H6465" s="31">
        <v>92930.251000000004</v>
      </c>
    </row>
    <row r="6466" spans="1:8" ht="15.6" hidden="1" customHeight="1">
      <c r="A6466" s="38" t="s">
        <v>9</v>
      </c>
      <c r="B6466" s="31">
        <v>2015</v>
      </c>
      <c r="C6466" s="31">
        <v>30</v>
      </c>
      <c r="D6466" s="31">
        <v>2.5533800000000001E-3</v>
      </c>
      <c r="E6466" s="31">
        <v>2.5501199999999999E-3</v>
      </c>
      <c r="F6466" s="31">
        <v>0.99744988000000001</v>
      </c>
      <c r="G6466" s="31">
        <v>92813.838000000003</v>
      </c>
      <c r="H6466" s="31">
        <v>92695.494999999995</v>
      </c>
    </row>
    <row r="6467" spans="1:8" ht="15.6" hidden="1" customHeight="1">
      <c r="A6467" s="38" t="s">
        <v>9</v>
      </c>
      <c r="B6467" s="31">
        <v>2015</v>
      </c>
      <c r="C6467" s="31">
        <v>31</v>
      </c>
      <c r="D6467" s="31">
        <v>2.5945899999999999E-3</v>
      </c>
      <c r="E6467" s="31">
        <v>2.5912299999999999E-3</v>
      </c>
      <c r="F6467" s="31">
        <v>0.99740876999999994</v>
      </c>
      <c r="G6467" s="31">
        <v>92577.152000000002</v>
      </c>
      <c r="H6467" s="31">
        <v>92457.206999999995</v>
      </c>
    </row>
    <row r="6468" spans="1:8" ht="15.6" hidden="1" customHeight="1">
      <c r="A6468" s="38" t="s">
        <v>9</v>
      </c>
      <c r="B6468" s="31">
        <v>2015</v>
      </c>
      <c r="C6468" s="31">
        <v>32</v>
      </c>
      <c r="D6468" s="31">
        <v>2.6290599999999999E-3</v>
      </c>
      <c r="E6468" s="31">
        <v>2.62561E-3</v>
      </c>
      <c r="F6468" s="31">
        <v>0.99737439000000006</v>
      </c>
      <c r="G6468" s="31">
        <v>92337.263000000006</v>
      </c>
      <c r="H6468" s="31">
        <v>92216.042000000001</v>
      </c>
    </row>
    <row r="6469" spans="1:8" ht="15.6" hidden="1" customHeight="1">
      <c r="A6469" s="38" t="s">
        <v>9</v>
      </c>
      <c r="B6469" s="31">
        <v>2015</v>
      </c>
      <c r="C6469" s="31">
        <v>33</v>
      </c>
      <c r="D6469" s="31">
        <v>2.6588499999999999E-3</v>
      </c>
      <c r="E6469" s="31">
        <v>2.6553200000000001E-3</v>
      </c>
      <c r="F6469" s="31">
        <v>0.99734467999999998</v>
      </c>
      <c r="G6469" s="31">
        <v>92094.820999999996</v>
      </c>
      <c r="H6469" s="31">
        <v>91972.551000000007</v>
      </c>
    </row>
    <row r="6470" spans="1:8" ht="15.6" hidden="1" customHeight="1">
      <c r="A6470" s="38" t="s">
        <v>9</v>
      </c>
      <c r="B6470" s="31">
        <v>2015</v>
      </c>
      <c r="C6470" s="31">
        <v>34</v>
      </c>
      <c r="D6470" s="31">
        <v>2.6920300000000002E-3</v>
      </c>
      <c r="E6470" s="31">
        <v>2.68841E-3</v>
      </c>
      <c r="F6470" s="31">
        <v>0.99731159000000003</v>
      </c>
      <c r="G6470" s="31">
        <v>91850.28</v>
      </c>
      <c r="H6470" s="31">
        <v>91726.813999999998</v>
      </c>
    </row>
    <row r="6471" spans="1:8" ht="15.6" hidden="1" customHeight="1">
      <c r="A6471" s="38" t="s">
        <v>9</v>
      </c>
      <c r="B6471" s="31">
        <v>2015</v>
      </c>
      <c r="C6471" s="31">
        <v>35</v>
      </c>
      <c r="D6471" s="31">
        <v>2.74077E-3</v>
      </c>
      <c r="E6471" s="31">
        <v>2.7370200000000002E-3</v>
      </c>
      <c r="F6471" s="31">
        <v>0.99726298000000002</v>
      </c>
      <c r="G6471" s="31">
        <v>91603.349000000002</v>
      </c>
      <c r="H6471" s="31">
        <v>91477.989000000001</v>
      </c>
    </row>
    <row r="6472" spans="1:8" ht="15.6" hidden="1" customHeight="1">
      <c r="A6472" s="38" t="s">
        <v>9</v>
      </c>
      <c r="B6472" s="31">
        <v>2015</v>
      </c>
      <c r="C6472" s="31">
        <v>36</v>
      </c>
      <c r="D6472" s="31">
        <v>2.81789E-3</v>
      </c>
      <c r="E6472" s="31">
        <v>2.8139200000000001E-3</v>
      </c>
      <c r="F6472" s="31">
        <v>0.99718607999999997</v>
      </c>
      <c r="G6472" s="31">
        <v>91352.627999999997</v>
      </c>
      <c r="H6472" s="31">
        <v>91224.099000000002</v>
      </c>
    </row>
    <row r="6473" spans="1:8" ht="15.6" hidden="1" customHeight="1">
      <c r="A6473" s="38" t="s">
        <v>9</v>
      </c>
      <c r="B6473" s="31">
        <v>2015</v>
      </c>
      <c r="C6473" s="31">
        <v>37</v>
      </c>
      <c r="D6473" s="31">
        <v>2.9350600000000002E-3</v>
      </c>
      <c r="E6473" s="31">
        <v>2.9307600000000001E-3</v>
      </c>
      <c r="F6473" s="31">
        <v>0.99706923999999997</v>
      </c>
      <c r="G6473" s="31">
        <v>91095.569000000003</v>
      </c>
      <c r="H6473" s="31">
        <v>90962.078999999998</v>
      </c>
    </row>
    <row r="6474" spans="1:8" ht="15.6" hidden="1" customHeight="1">
      <c r="A6474" s="38" t="s">
        <v>9</v>
      </c>
      <c r="B6474" s="31">
        <v>2015</v>
      </c>
      <c r="C6474" s="31">
        <v>38</v>
      </c>
      <c r="D6474" s="31">
        <v>3.0904700000000001E-3</v>
      </c>
      <c r="E6474" s="31">
        <v>3.0856999999999998E-3</v>
      </c>
      <c r="F6474" s="31">
        <v>0.99691430000000003</v>
      </c>
      <c r="G6474" s="31">
        <v>90828.59</v>
      </c>
      <c r="H6474" s="31">
        <v>90688.455000000002</v>
      </c>
    </row>
    <row r="6475" spans="1:8" ht="15.6" hidden="1" customHeight="1">
      <c r="A6475" s="38" t="s">
        <v>9</v>
      </c>
      <c r="B6475" s="31">
        <v>2015</v>
      </c>
      <c r="C6475" s="31">
        <v>39</v>
      </c>
      <c r="D6475" s="31">
        <v>3.2790499999999999E-3</v>
      </c>
      <c r="E6475" s="31">
        <v>3.2736800000000002E-3</v>
      </c>
      <c r="F6475" s="31">
        <v>0.99672632000000005</v>
      </c>
      <c r="G6475" s="31">
        <v>90548.32</v>
      </c>
      <c r="H6475" s="31">
        <v>90400.107000000004</v>
      </c>
    </row>
    <row r="6476" spans="1:8" ht="15.6" hidden="1" customHeight="1">
      <c r="A6476" s="38" t="s">
        <v>9</v>
      </c>
      <c r="B6476" s="31">
        <v>2015</v>
      </c>
      <c r="C6476" s="31">
        <v>40</v>
      </c>
      <c r="D6476" s="31">
        <v>3.4917500000000001E-3</v>
      </c>
      <c r="E6476" s="31">
        <v>3.4856700000000002E-3</v>
      </c>
      <c r="F6476" s="31">
        <v>0.99651433</v>
      </c>
      <c r="G6476" s="31">
        <v>90251.894</v>
      </c>
      <c r="H6476" s="31">
        <v>90094.6</v>
      </c>
    </row>
    <row r="6477" spans="1:8" ht="15.6" hidden="1" customHeight="1">
      <c r="A6477" s="38" t="s">
        <v>9</v>
      </c>
      <c r="B6477" s="31">
        <v>2015</v>
      </c>
      <c r="C6477" s="31">
        <v>41</v>
      </c>
      <c r="D6477" s="31">
        <v>3.7059200000000001E-3</v>
      </c>
      <c r="E6477" s="31">
        <v>3.6990600000000001E-3</v>
      </c>
      <c r="F6477" s="31">
        <v>0.99630094000000002</v>
      </c>
      <c r="G6477" s="31">
        <v>89937.305999999997</v>
      </c>
      <c r="H6477" s="31">
        <v>89770.964000000007</v>
      </c>
    </row>
    <row r="6478" spans="1:8" ht="15.6" hidden="1" customHeight="1">
      <c r="A6478" s="38" t="s">
        <v>9</v>
      </c>
      <c r="B6478" s="31">
        <v>2015</v>
      </c>
      <c r="C6478" s="31">
        <v>42</v>
      </c>
      <c r="D6478" s="31">
        <v>3.9025100000000001E-3</v>
      </c>
      <c r="E6478" s="31">
        <v>3.8949100000000001E-3</v>
      </c>
      <c r="F6478" s="31">
        <v>0.99610509000000003</v>
      </c>
      <c r="G6478" s="31">
        <v>89604.622000000003</v>
      </c>
      <c r="H6478" s="31">
        <v>89430.120999999999</v>
      </c>
    </row>
    <row r="6479" spans="1:8" ht="15.6" hidden="1" customHeight="1">
      <c r="A6479" s="38" t="s">
        <v>9</v>
      </c>
      <c r="B6479" s="31">
        <v>2015</v>
      </c>
      <c r="C6479" s="31">
        <v>43</v>
      </c>
      <c r="D6479" s="31">
        <v>4.0685000000000001E-3</v>
      </c>
      <c r="E6479" s="31">
        <v>4.0602399999999997E-3</v>
      </c>
      <c r="F6479" s="31">
        <v>0.99593975999999995</v>
      </c>
      <c r="G6479" s="31">
        <v>89255.62</v>
      </c>
      <c r="H6479" s="31">
        <v>89074.42</v>
      </c>
    </row>
    <row r="6480" spans="1:8" ht="15.6" hidden="1" customHeight="1">
      <c r="A6480" s="38" t="s">
        <v>9</v>
      </c>
      <c r="B6480" s="31">
        <v>2015</v>
      </c>
      <c r="C6480" s="31">
        <v>44</v>
      </c>
      <c r="D6480" s="31">
        <v>4.21281E-3</v>
      </c>
      <c r="E6480" s="31">
        <v>4.2039499999999997E-3</v>
      </c>
      <c r="F6480" s="31">
        <v>0.99579605000000004</v>
      </c>
      <c r="G6480" s="31">
        <v>88893.221000000005</v>
      </c>
      <c r="H6480" s="31">
        <v>88706.369000000006</v>
      </c>
    </row>
    <row r="6481" spans="1:8" ht="15.6" hidden="1" customHeight="1">
      <c r="A6481" s="38" t="s">
        <v>9</v>
      </c>
      <c r="B6481" s="31">
        <v>2015</v>
      </c>
      <c r="C6481" s="31">
        <v>45</v>
      </c>
      <c r="D6481" s="31">
        <v>4.36295E-3</v>
      </c>
      <c r="E6481" s="31">
        <v>4.35345E-3</v>
      </c>
      <c r="F6481" s="31">
        <v>0.99564655000000002</v>
      </c>
      <c r="G6481" s="31">
        <v>88519.517999999996</v>
      </c>
      <c r="H6481" s="31">
        <v>88326.835000000006</v>
      </c>
    </row>
    <row r="6482" spans="1:8" ht="15.6" hidden="1" customHeight="1">
      <c r="A6482" s="38" t="s">
        <v>9</v>
      </c>
      <c r="B6482" s="31">
        <v>2015</v>
      </c>
      <c r="C6482" s="31">
        <v>46</v>
      </c>
      <c r="D6482" s="31">
        <v>4.5535599999999999E-3</v>
      </c>
      <c r="E6482" s="31">
        <v>4.5432199999999997E-3</v>
      </c>
      <c r="F6482" s="31">
        <v>0.99545678000000004</v>
      </c>
      <c r="G6482" s="31">
        <v>88134.152000000002</v>
      </c>
      <c r="H6482" s="31">
        <v>87933.945999999996</v>
      </c>
    </row>
    <row r="6483" spans="1:8" ht="15.6" hidden="1" customHeight="1">
      <c r="A6483" s="38" t="s">
        <v>9</v>
      </c>
      <c r="B6483" s="31">
        <v>2015</v>
      </c>
      <c r="C6483" s="31">
        <v>47</v>
      </c>
      <c r="D6483" s="31">
        <v>4.8249699999999996E-3</v>
      </c>
      <c r="E6483" s="31">
        <v>4.81336E-3</v>
      </c>
      <c r="F6483" s="31">
        <v>0.99518664000000001</v>
      </c>
      <c r="G6483" s="31">
        <v>87733.74</v>
      </c>
      <c r="H6483" s="31">
        <v>87522.592999999993</v>
      </c>
    </row>
    <row r="6484" spans="1:8" ht="15.6" hidden="1" customHeight="1">
      <c r="A6484" s="38" t="s">
        <v>9</v>
      </c>
      <c r="B6484" s="31">
        <v>2015</v>
      </c>
      <c r="C6484" s="31">
        <v>48</v>
      </c>
      <c r="D6484" s="31">
        <v>5.2001900000000004E-3</v>
      </c>
      <c r="E6484" s="31">
        <v>5.1866999999999998E-3</v>
      </c>
      <c r="F6484" s="31">
        <v>0.99481330000000001</v>
      </c>
      <c r="G6484" s="31">
        <v>87311.445999999996</v>
      </c>
      <c r="H6484" s="31">
        <v>87085.017000000007</v>
      </c>
    </row>
    <row r="6485" spans="1:8" ht="15.6" hidden="1" customHeight="1">
      <c r="A6485" s="38" t="s">
        <v>9</v>
      </c>
      <c r="B6485" s="31">
        <v>2015</v>
      </c>
      <c r="C6485" s="31">
        <v>49</v>
      </c>
      <c r="D6485" s="31">
        <v>5.6868700000000001E-3</v>
      </c>
      <c r="E6485" s="31">
        <v>5.6707399999999996E-3</v>
      </c>
      <c r="F6485" s="31">
        <v>0.99432925999999999</v>
      </c>
      <c r="G6485" s="31">
        <v>86858.587</v>
      </c>
      <c r="H6485" s="31">
        <v>86612.311000000002</v>
      </c>
    </row>
    <row r="6486" spans="1:8" ht="15.6" hidden="1" customHeight="1">
      <c r="A6486" s="38" t="s">
        <v>9</v>
      </c>
      <c r="B6486" s="31">
        <v>2015</v>
      </c>
      <c r="C6486" s="31">
        <v>50</v>
      </c>
      <c r="D6486" s="31">
        <v>6.2640999999999999E-3</v>
      </c>
      <c r="E6486" s="31">
        <v>6.2445399999999998E-3</v>
      </c>
      <c r="F6486" s="31">
        <v>0.99375546000000003</v>
      </c>
      <c r="G6486" s="31">
        <v>86366.035000000003</v>
      </c>
      <c r="H6486" s="31">
        <v>86096.376000000004</v>
      </c>
    </row>
    <row r="6487" spans="1:8" ht="15.6" hidden="1" customHeight="1">
      <c r="A6487" s="38" t="s">
        <v>9</v>
      </c>
      <c r="B6487" s="31">
        <v>2015</v>
      </c>
      <c r="C6487" s="31">
        <v>51</v>
      </c>
      <c r="D6487" s="31">
        <v>6.8775700000000004E-3</v>
      </c>
      <c r="E6487" s="31">
        <v>6.8539999999999998E-3</v>
      </c>
      <c r="F6487" s="31">
        <v>0.99314599999999997</v>
      </c>
      <c r="G6487" s="31">
        <v>85826.717999999993</v>
      </c>
      <c r="H6487" s="31">
        <v>85532.59</v>
      </c>
    </row>
    <row r="6488" spans="1:8" ht="15.6" hidden="1" customHeight="1">
      <c r="A6488" s="38" t="s">
        <v>9</v>
      </c>
      <c r="B6488" s="31">
        <v>2015</v>
      </c>
      <c r="C6488" s="31">
        <v>52</v>
      </c>
      <c r="D6488" s="31">
        <v>7.47016E-3</v>
      </c>
      <c r="E6488" s="31">
        <v>7.4423600000000003E-3</v>
      </c>
      <c r="F6488" s="31">
        <v>0.99255764000000002</v>
      </c>
      <c r="G6488" s="31">
        <v>85238.462</v>
      </c>
      <c r="H6488" s="31">
        <v>84921.274000000005</v>
      </c>
    </row>
    <row r="6489" spans="1:8" ht="15.6" hidden="1" customHeight="1">
      <c r="A6489" s="38" t="s">
        <v>9</v>
      </c>
      <c r="B6489" s="31">
        <v>2015</v>
      </c>
      <c r="C6489" s="31">
        <v>53</v>
      </c>
      <c r="D6489" s="31">
        <v>7.9872599999999995E-3</v>
      </c>
      <c r="E6489" s="31">
        <v>7.9554900000000008E-3</v>
      </c>
      <c r="F6489" s="31">
        <v>0.99204451000000005</v>
      </c>
      <c r="G6489" s="31">
        <v>84604.085999999996</v>
      </c>
      <c r="H6489" s="31">
        <v>84267.553</v>
      </c>
    </row>
    <row r="6490" spans="1:8" ht="15.6" hidden="1" customHeight="1">
      <c r="A6490" s="38" t="s">
        <v>9</v>
      </c>
      <c r="B6490" s="31">
        <v>2015</v>
      </c>
      <c r="C6490" s="31">
        <v>54</v>
      </c>
      <c r="D6490" s="31">
        <v>8.4186199999999999E-3</v>
      </c>
      <c r="E6490" s="31">
        <v>8.3833399999999995E-3</v>
      </c>
      <c r="F6490" s="31">
        <v>0.99161666000000004</v>
      </c>
      <c r="G6490" s="31">
        <v>83931.02</v>
      </c>
      <c r="H6490" s="31">
        <v>83579.209000000003</v>
      </c>
    </row>
    <row r="6491" spans="1:8" ht="15.6" hidden="1" customHeight="1">
      <c r="A6491" s="38" t="s">
        <v>9</v>
      </c>
      <c r="B6491" s="31">
        <v>2015</v>
      </c>
      <c r="C6491" s="31">
        <v>55</v>
      </c>
      <c r="D6491" s="31">
        <v>8.8035300000000004E-3</v>
      </c>
      <c r="E6491" s="31">
        <v>8.7649400000000006E-3</v>
      </c>
      <c r="F6491" s="31">
        <v>0.99123505999999995</v>
      </c>
      <c r="G6491" s="31">
        <v>83227.398000000001</v>
      </c>
      <c r="H6491" s="31">
        <v>82862.656000000003</v>
      </c>
    </row>
    <row r="6492" spans="1:8" ht="15.6" hidden="1" customHeight="1">
      <c r="A6492" s="38" t="s">
        <v>9</v>
      </c>
      <c r="B6492" s="31">
        <v>2015</v>
      </c>
      <c r="C6492" s="31">
        <v>56</v>
      </c>
      <c r="D6492" s="31">
        <v>9.2089900000000002E-3</v>
      </c>
      <c r="E6492" s="31">
        <v>9.1667799999999994E-3</v>
      </c>
      <c r="F6492" s="31">
        <v>0.99083321999999996</v>
      </c>
      <c r="G6492" s="31">
        <v>82497.914000000004</v>
      </c>
      <c r="H6492" s="31">
        <v>82119.793999999994</v>
      </c>
    </row>
    <row r="6493" spans="1:8" ht="15.6" hidden="1" customHeight="1">
      <c r="A6493" s="38" t="s">
        <v>9</v>
      </c>
      <c r="B6493" s="31">
        <v>2015</v>
      </c>
      <c r="C6493" s="31">
        <v>57</v>
      </c>
      <c r="D6493" s="31">
        <v>9.7254200000000002E-3</v>
      </c>
      <c r="E6493" s="31">
        <v>9.6783600000000004E-3</v>
      </c>
      <c r="F6493" s="31">
        <v>0.99032164</v>
      </c>
      <c r="G6493" s="31">
        <v>81741.673999999999</v>
      </c>
      <c r="H6493" s="31">
        <v>81346.111000000004</v>
      </c>
    </row>
    <row r="6494" spans="1:8" ht="15.6" hidden="1" customHeight="1">
      <c r="A6494" s="38" t="s">
        <v>9</v>
      </c>
      <c r="B6494" s="31">
        <v>2015</v>
      </c>
      <c r="C6494" s="31">
        <v>58</v>
      </c>
      <c r="D6494" s="31">
        <v>1.0420469999999999E-2</v>
      </c>
      <c r="E6494" s="31">
        <v>1.0366449999999999E-2</v>
      </c>
      <c r="F6494" s="31">
        <v>0.98963354999999997</v>
      </c>
      <c r="G6494" s="31">
        <v>80950.548999999999</v>
      </c>
      <c r="H6494" s="31">
        <v>80530.964000000007</v>
      </c>
    </row>
    <row r="6495" spans="1:8" ht="15.6" hidden="1" customHeight="1">
      <c r="A6495" s="38" t="s">
        <v>9</v>
      </c>
      <c r="B6495" s="31">
        <v>2015</v>
      </c>
      <c r="C6495" s="31">
        <v>59</v>
      </c>
      <c r="D6495" s="31">
        <v>1.133703E-2</v>
      </c>
      <c r="E6495" s="31">
        <v>1.1273119999999999E-2</v>
      </c>
      <c r="F6495" s="31">
        <v>0.98872687999999997</v>
      </c>
      <c r="G6495" s="31">
        <v>80111.377999999997</v>
      </c>
      <c r="H6495" s="31">
        <v>79659.826000000001</v>
      </c>
    </row>
    <row r="6496" spans="1:8" ht="15.6" hidden="1" customHeight="1">
      <c r="A6496" s="38" t="s">
        <v>9</v>
      </c>
      <c r="B6496" s="31">
        <v>2015</v>
      </c>
      <c r="C6496" s="31">
        <v>60</v>
      </c>
      <c r="D6496" s="31">
        <v>1.248866E-2</v>
      </c>
      <c r="E6496" s="31">
        <v>1.2411159999999999E-2</v>
      </c>
      <c r="F6496" s="31">
        <v>0.98758884000000002</v>
      </c>
      <c r="G6496" s="31">
        <v>79208.273000000001</v>
      </c>
      <c r="H6496" s="31">
        <v>78716.740000000005</v>
      </c>
    </row>
    <row r="6497" spans="1:8" ht="15.6" hidden="1" customHeight="1">
      <c r="A6497" s="38" t="s">
        <v>9</v>
      </c>
      <c r="B6497" s="31">
        <v>2015</v>
      </c>
      <c r="C6497" s="31">
        <v>61</v>
      </c>
      <c r="D6497" s="31">
        <v>1.384729E-2</v>
      </c>
      <c r="E6497" s="31">
        <v>1.375208E-2</v>
      </c>
      <c r="F6497" s="31">
        <v>0.98624791999999994</v>
      </c>
      <c r="G6497" s="31">
        <v>78225.206999999995</v>
      </c>
      <c r="H6497" s="31">
        <v>77687.327000000005</v>
      </c>
    </row>
    <row r="6498" spans="1:8" ht="15.6" hidden="1" customHeight="1">
      <c r="A6498" s="38" t="s">
        <v>9</v>
      </c>
      <c r="B6498" s="31">
        <v>2015</v>
      </c>
      <c r="C6498" s="31">
        <v>62</v>
      </c>
      <c r="D6498" s="31">
        <v>1.537589E-2</v>
      </c>
      <c r="E6498" s="31">
        <v>1.5258580000000001E-2</v>
      </c>
      <c r="F6498" s="31">
        <v>0.98474141999999998</v>
      </c>
      <c r="G6498" s="31">
        <v>77149.448000000004</v>
      </c>
      <c r="H6498" s="31">
        <v>76560.851999999999</v>
      </c>
    </row>
    <row r="6499" spans="1:8" ht="15.6" hidden="1" customHeight="1">
      <c r="A6499" s="38" t="s">
        <v>9</v>
      </c>
      <c r="B6499" s="31">
        <v>2015</v>
      </c>
      <c r="C6499" s="31">
        <v>63</v>
      </c>
      <c r="D6499" s="31">
        <v>1.7023509999999999E-2</v>
      </c>
      <c r="E6499" s="31">
        <v>1.687984E-2</v>
      </c>
      <c r="F6499" s="31">
        <v>0.98312016000000002</v>
      </c>
      <c r="G6499" s="31">
        <v>75972.256999999998</v>
      </c>
      <c r="H6499" s="31">
        <v>75331.057000000001</v>
      </c>
    </row>
    <row r="6500" spans="1:8" ht="15.6" hidden="1" customHeight="1">
      <c r="A6500" s="38" t="s">
        <v>9</v>
      </c>
      <c r="B6500" s="31">
        <v>2015</v>
      </c>
      <c r="C6500" s="31">
        <v>64</v>
      </c>
      <c r="D6500" s="31">
        <v>1.8756640000000002E-2</v>
      </c>
      <c r="E6500" s="31">
        <v>1.8582370000000001E-2</v>
      </c>
      <c r="F6500" s="31">
        <v>0.98141763000000004</v>
      </c>
      <c r="G6500" s="31">
        <v>74689.857000000004</v>
      </c>
      <c r="H6500" s="31">
        <v>73995.899999999994</v>
      </c>
    </row>
    <row r="6501" spans="1:8" ht="15.6" hidden="1" customHeight="1">
      <c r="A6501" s="38" t="s">
        <v>9</v>
      </c>
      <c r="B6501" s="31">
        <v>2015</v>
      </c>
      <c r="C6501" s="31">
        <v>65</v>
      </c>
      <c r="D6501" s="31">
        <v>2.0587299999999999E-2</v>
      </c>
      <c r="E6501" s="31">
        <v>2.037754E-2</v>
      </c>
      <c r="F6501" s="31">
        <v>0.97962245999999997</v>
      </c>
      <c r="G6501" s="31">
        <v>73301.942999999999</v>
      </c>
      <c r="H6501" s="31">
        <v>72555.085999999996</v>
      </c>
    </row>
    <row r="6502" spans="1:8" ht="15.6" hidden="1" customHeight="1">
      <c r="A6502" s="38" t="s">
        <v>9</v>
      </c>
      <c r="B6502" s="31">
        <v>2015</v>
      </c>
      <c r="C6502" s="31">
        <v>66</v>
      </c>
      <c r="D6502" s="31">
        <v>2.2555749999999999E-2</v>
      </c>
      <c r="E6502" s="31">
        <v>2.2304210000000001E-2</v>
      </c>
      <c r="F6502" s="31">
        <v>0.97769578999999995</v>
      </c>
      <c r="G6502" s="31">
        <v>71808.23</v>
      </c>
      <c r="H6502" s="31">
        <v>71007.417000000001</v>
      </c>
    </row>
    <row r="6503" spans="1:8" ht="15.6" hidden="1" customHeight="1">
      <c r="A6503" s="38" t="s">
        <v>9</v>
      </c>
      <c r="B6503" s="31">
        <v>2015</v>
      </c>
      <c r="C6503" s="31">
        <v>67</v>
      </c>
      <c r="D6503" s="31">
        <v>2.4746879999999999E-2</v>
      </c>
      <c r="E6503" s="31">
        <v>2.4444420000000001E-2</v>
      </c>
      <c r="F6503" s="31">
        <v>0.97555557999999998</v>
      </c>
      <c r="G6503" s="31">
        <v>70206.604000000007</v>
      </c>
      <c r="H6503" s="31">
        <v>69348.524000000005</v>
      </c>
    </row>
    <row r="6504" spans="1:8" ht="15.6" hidden="1" customHeight="1">
      <c r="A6504" s="38" t="s">
        <v>9</v>
      </c>
      <c r="B6504" s="31">
        <v>2015</v>
      </c>
      <c r="C6504" s="31">
        <v>68</v>
      </c>
      <c r="D6504" s="31">
        <v>2.7232909999999999E-2</v>
      </c>
      <c r="E6504" s="31">
        <v>2.6867080000000002E-2</v>
      </c>
      <c r="F6504" s="31">
        <v>0.97313291999999996</v>
      </c>
      <c r="G6504" s="31">
        <v>68490.444000000003</v>
      </c>
      <c r="H6504" s="31">
        <v>67570.375</v>
      </c>
    </row>
    <row r="6505" spans="1:8" ht="15.6" hidden="1" customHeight="1">
      <c r="A6505" s="38" t="s">
        <v>9</v>
      </c>
      <c r="B6505" s="31">
        <v>2015</v>
      </c>
      <c r="C6505" s="31">
        <v>69</v>
      </c>
      <c r="D6505" s="31">
        <v>3.006296E-2</v>
      </c>
      <c r="E6505" s="31">
        <v>2.961776E-2</v>
      </c>
      <c r="F6505" s="31">
        <v>0.97038223999999995</v>
      </c>
      <c r="G6505" s="31">
        <v>66650.305999999997</v>
      </c>
      <c r="H6505" s="31">
        <v>65663.289000000004</v>
      </c>
    </row>
    <row r="6506" spans="1:8" ht="15.6" hidden="1" customHeight="1">
      <c r="A6506" s="38" t="s">
        <v>9</v>
      </c>
      <c r="B6506" s="31">
        <v>2015</v>
      </c>
      <c r="C6506" s="31">
        <v>70</v>
      </c>
      <c r="D6506" s="31">
        <v>3.3287879999999999E-2</v>
      </c>
      <c r="E6506" s="31">
        <v>3.274291E-2</v>
      </c>
      <c r="F6506" s="31">
        <v>0.96725709000000004</v>
      </c>
      <c r="G6506" s="31">
        <v>64676.273000000001</v>
      </c>
      <c r="H6506" s="31">
        <v>63617.428</v>
      </c>
    </row>
    <row r="6507" spans="1:8" ht="15.6" hidden="1" customHeight="1">
      <c r="A6507" s="38" t="s">
        <v>9</v>
      </c>
      <c r="B6507" s="31">
        <v>2015</v>
      </c>
      <c r="C6507" s="31">
        <v>71</v>
      </c>
      <c r="D6507" s="31">
        <v>3.6917970000000001E-2</v>
      </c>
      <c r="E6507" s="31">
        <v>3.6248860000000001E-2</v>
      </c>
      <c r="F6507" s="31">
        <v>0.96375113999999995</v>
      </c>
      <c r="G6507" s="31">
        <v>62558.582999999999</v>
      </c>
      <c r="H6507" s="31">
        <v>61424.745000000003</v>
      </c>
    </row>
    <row r="6508" spans="1:8" ht="15.6" hidden="1" customHeight="1">
      <c r="A6508" s="38" t="s">
        <v>9</v>
      </c>
      <c r="B6508" s="31">
        <v>2015</v>
      </c>
      <c r="C6508" s="31">
        <v>72</v>
      </c>
      <c r="D6508" s="31">
        <v>4.095596E-2</v>
      </c>
      <c r="E6508" s="31">
        <v>4.0134089999999997E-2</v>
      </c>
      <c r="F6508" s="31">
        <v>0.95986590999999999</v>
      </c>
      <c r="G6508" s="31">
        <v>60290.906000000003</v>
      </c>
      <c r="H6508" s="31">
        <v>59081.046000000002</v>
      </c>
    </row>
    <row r="6509" spans="1:8" ht="15.6" hidden="1" customHeight="1">
      <c r="A6509" s="38" t="s">
        <v>9</v>
      </c>
      <c r="B6509" s="31">
        <v>2015</v>
      </c>
      <c r="C6509" s="31">
        <v>73</v>
      </c>
      <c r="D6509" s="31">
        <v>4.5405059999999997E-2</v>
      </c>
      <c r="E6509" s="31">
        <v>4.439713E-2</v>
      </c>
      <c r="F6509" s="31">
        <v>0.95560286999999999</v>
      </c>
      <c r="G6509" s="31">
        <v>57871.186000000002</v>
      </c>
      <c r="H6509" s="31">
        <v>56586.527999999998</v>
      </c>
    </row>
    <row r="6510" spans="1:8" ht="15.6" hidden="1" customHeight="1">
      <c r="A6510" s="38" t="s">
        <v>9</v>
      </c>
      <c r="B6510" s="31">
        <v>2015</v>
      </c>
      <c r="C6510" s="31">
        <v>74</v>
      </c>
      <c r="D6510" s="31">
        <v>5.0285389999999999E-2</v>
      </c>
      <c r="E6510" s="31">
        <v>4.905209E-2</v>
      </c>
      <c r="F6510" s="31">
        <v>0.95094791000000001</v>
      </c>
      <c r="G6510" s="31">
        <v>55301.870999999999</v>
      </c>
      <c r="H6510" s="31">
        <v>53945.535000000003</v>
      </c>
    </row>
    <row r="6511" spans="1:8" ht="15.6" hidden="1" customHeight="1">
      <c r="A6511" s="38" t="s">
        <v>9</v>
      </c>
      <c r="B6511" s="31">
        <v>2015</v>
      </c>
      <c r="C6511" s="31">
        <v>75</v>
      </c>
      <c r="D6511" s="31">
        <v>5.5653790000000002E-2</v>
      </c>
      <c r="E6511" s="31">
        <v>5.4147050000000002E-2</v>
      </c>
      <c r="F6511" s="31">
        <v>0.94585295000000003</v>
      </c>
      <c r="G6511" s="31">
        <v>52589.197999999997</v>
      </c>
      <c r="H6511" s="31">
        <v>51165.423000000003</v>
      </c>
    </row>
    <row r="6512" spans="1:8" ht="15.6" hidden="1" customHeight="1">
      <c r="A6512" s="38" t="s">
        <v>9</v>
      </c>
      <c r="B6512" s="31">
        <v>2015</v>
      </c>
      <c r="C6512" s="31">
        <v>76</v>
      </c>
      <c r="D6512" s="31">
        <v>6.1595619999999997E-2</v>
      </c>
      <c r="E6512" s="31">
        <v>5.9755290000000003E-2</v>
      </c>
      <c r="F6512" s="31">
        <v>0.94024470999999998</v>
      </c>
      <c r="G6512" s="31">
        <v>49741.648000000001</v>
      </c>
      <c r="H6512" s="31">
        <v>48255.485000000001</v>
      </c>
    </row>
    <row r="6513" spans="1:8" ht="15.6" hidden="1" customHeight="1">
      <c r="A6513" s="38" t="s">
        <v>9</v>
      </c>
      <c r="B6513" s="31">
        <v>2015</v>
      </c>
      <c r="C6513" s="31">
        <v>77</v>
      </c>
      <c r="D6513" s="31">
        <v>6.8210950000000006E-2</v>
      </c>
      <c r="E6513" s="31">
        <v>6.5961309999999995E-2</v>
      </c>
      <c r="F6513" s="31">
        <v>0.93403868999999995</v>
      </c>
      <c r="G6513" s="31">
        <v>46769.322</v>
      </c>
      <c r="H6513" s="31">
        <v>45226.839</v>
      </c>
    </row>
    <row r="6514" spans="1:8" ht="15.6" hidden="1" customHeight="1">
      <c r="A6514" s="38" t="s">
        <v>9</v>
      </c>
      <c r="B6514" s="31">
        <v>2015</v>
      </c>
      <c r="C6514" s="31">
        <v>78</v>
      </c>
      <c r="D6514" s="31">
        <v>7.5605919999999993E-2</v>
      </c>
      <c r="E6514" s="31">
        <v>7.2851899999999997E-2</v>
      </c>
      <c r="F6514" s="31">
        <v>0.92714810000000003</v>
      </c>
      <c r="G6514" s="31">
        <v>43684.356</v>
      </c>
      <c r="H6514" s="31">
        <v>42093.112000000001</v>
      </c>
    </row>
    <row r="6515" spans="1:8" ht="15.6" hidden="1" customHeight="1">
      <c r="A6515" s="38" t="s">
        <v>9</v>
      </c>
      <c r="B6515" s="31">
        <v>2015</v>
      </c>
      <c r="C6515" s="31">
        <v>79</v>
      </c>
      <c r="D6515" s="31">
        <v>8.3891530000000006E-2</v>
      </c>
      <c r="E6515" s="31">
        <v>8.0514299999999997E-2</v>
      </c>
      <c r="F6515" s="31">
        <v>0.91948569999999996</v>
      </c>
      <c r="G6515" s="31">
        <v>40501.868000000002</v>
      </c>
      <c r="H6515" s="31">
        <v>38871.377999999997</v>
      </c>
    </row>
    <row r="6516" spans="1:8" ht="15.6" hidden="1" customHeight="1">
      <c r="A6516" s="38" t="s">
        <v>9</v>
      </c>
      <c r="B6516" s="31">
        <v>2015</v>
      </c>
      <c r="C6516" s="31">
        <v>80</v>
      </c>
      <c r="D6516" s="31">
        <v>9.3150250000000004E-2</v>
      </c>
      <c r="E6516" s="31">
        <v>8.9004840000000002E-2</v>
      </c>
      <c r="F6516" s="31">
        <v>0.91099516000000003</v>
      </c>
      <c r="G6516" s="31">
        <v>37240.887999999999</v>
      </c>
      <c r="H6516" s="31">
        <v>35583.578999999998</v>
      </c>
    </row>
    <row r="6517" spans="1:8" ht="15.6" hidden="1" customHeight="1">
      <c r="A6517" s="38" t="s">
        <v>9</v>
      </c>
      <c r="B6517" s="31">
        <v>2015</v>
      </c>
      <c r="C6517" s="31">
        <v>81</v>
      </c>
      <c r="D6517" s="31">
        <v>0.10342551</v>
      </c>
      <c r="E6517" s="31">
        <v>9.8340079999999996E-2</v>
      </c>
      <c r="F6517" s="31">
        <v>0.90165991999999995</v>
      </c>
      <c r="G6517" s="31">
        <v>33926.269</v>
      </c>
      <c r="H6517" s="31">
        <v>32258.113000000001</v>
      </c>
    </row>
    <row r="6518" spans="1:8" ht="15.6" hidden="1" customHeight="1">
      <c r="A6518" s="38" t="s">
        <v>9</v>
      </c>
      <c r="B6518" s="31">
        <v>2015</v>
      </c>
      <c r="C6518" s="31">
        <v>82</v>
      </c>
      <c r="D6518" s="31">
        <v>0.11473353999999999</v>
      </c>
      <c r="E6518" s="31">
        <v>0.10850874000000001</v>
      </c>
      <c r="F6518" s="31">
        <v>0.89149126000000001</v>
      </c>
      <c r="G6518" s="31">
        <v>30589.956999999999</v>
      </c>
      <c r="H6518" s="31">
        <v>28930.317999999999</v>
      </c>
    </row>
    <row r="6519" spans="1:8" ht="15.6" hidden="1" customHeight="1">
      <c r="A6519" s="38" t="s">
        <v>9</v>
      </c>
      <c r="B6519" s="31">
        <v>2015</v>
      </c>
      <c r="C6519" s="31">
        <v>83</v>
      </c>
      <c r="D6519" s="31">
        <v>0.12704889999999999</v>
      </c>
      <c r="E6519" s="31">
        <v>0.11946025</v>
      </c>
      <c r="F6519" s="31">
        <v>0.88053974999999995</v>
      </c>
      <c r="G6519" s="31">
        <v>27270.68</v>
      </c>
      <c r="H6519" s="31">
        <v>25641.797999999999</v>
      </c>
    </row>
    <row r="6520" spans="1:8" ht="15.6" hidden="1" customHeight="1">
      <c r="A6520" s="38" t="s">
        <v>9</v>
      </c>
      <c r="B6520" s="31">
        <v>2015</v>
      </c>
      <c r="C6520" s="31">
        <v>84</v>
      </c>
      <c r="D6520" s="31">
        <v>0.14030163000000001</v>
      </c>
      <c r="E6520" s="31">
        <v>0.13110453999999999</v>
      </c>
      <c r="F6520" s="31">
        <v>0.86889545999999995</v>
      </c>
      <c r="G6520" s="31">
        <v>24012.917000000001</v>
      </c>
      <c r="H6520" s="31">
        <v>22438.815999999999</v>
      </c>
    </row>
    <row r="6521" spans="1:8" ht="15.6" hidden="1" customHeight="1">
      <c r="A6521" s="38" t="s">
        <v>9</v>
      </c>
      <c r="B6521" s="31">
        <v>2015</v>
      </c>
      <c r="C6521" s="31">
        <v>85</v>
      </c>
      <c r="D6521" s="31">
        <v>0.15438961000000001</v>
      </c>
      <c r="E6521" s="31">
        <v>0.14332561999999999</v>
      </c>
      <c r="F6521" s="31">
        <v>0.85667437999999996</v>
      </c>
      <c r="G6521" s="31">
        <v>20864.715</v>
      </c>
      <c r="H6521" s="31">
        <v>19369.491000000002</v>
      </c>
    </row>
    <row r="6522" spans="1:8" ht="15.6" hidden="1" customHeight="1">
      <c r="A6522" s="38" t="s">
        <v>9</v>
      </c>
      <c r="B6522" s="31">
        <v>2015</v>
      </c>
      <c r="C6522" s="31">
        <v>86</v>
      </c>
      <c r="D6522" s="31">
        <v>0.16921832000000001</v>
      </c>
      <c r="E6522" s="31">
        <v>0.15601777999999999</v>
      </c>
      <c r="F6522" s="31">
        <v>0.84398222000000001</v>
      </c>
      <c r="G6522" s="31">
        <v>17874.267</v>
      </c>
      <c r="H6522" s="31">
        <v>16479.915000000001</v>
      </c>
    </row>
    <row r="6523" spans="1:8" ht="15.6" hidden="1" customHeight="1">
      <c r="A6523" s="38" t="s">
        <v>9</v>
      </c>
      <c r="B6523" s="31">
        <v>2015</v>
      </c>
      <c r="C6523" s="31">
        <v>87</v>
      </c>
      <c r="D6523" s="31">
        <v>0.18473555</v>
      </c>
      <c r="E6523" s="31">
        <v>0.16911478999999999</v>
      </c>
      <c r="F6523" s="31">
        <v>0.83088521000000004</v>
      </c>
      <c r="G6523" s="31">
        <v>15085.563</v>
      </c>
      <c r="H6523" s="31">
        <v>13809.967000000001</v>
      </c>
    </row>
    <row r="6524" spans="1:8" ht="15.6" hidden="1" customHeight="1">
      <c r="A6524" s="38" t="s">
        <v>9</v>
      </c>
      <c r="B6524" s="31">
        <v>2015</v>
      </c>
      <c r="C6524" s="31">
        <v>88</v>
      </c>
      <c r="D6524" s="31">
        <v>0.20101257</v>
      </c>
      <c r="E6524" s="31">
        <v>0.18265463000000001</v>
      </c>
      <c r="F6524" s="31">
        <v>0.81734536999999996</v>
      </c>
      <c r="G6524" s="31">
        <v>12534.370999999999</v>
      </c>
      <c r="H6524" s="31">
        <v>11389.641</v>
      </c>
    </row>
    <row r="6525" spans="1:8" ht="15.6" hidden="1" customHeight="1">
      <c r="A6525" s="38" t="s">
        <v>9</v>
      </c>
      <c r="B6525" s="31">
        <v>2015</v>
      </c>
      <c r="C6525" s="31">
        <v>89</v>
      </c>
      <c r="D6525" s="31">
        <v>0.21850726000000001</v>
      </c>
      <c r="E6525" s="31">
        <v>0.19698584</v>
      </c>
      <c r="F6525" s="31">
        <v>0.80301416000000003</v>
      </c>
      <c r="G6525" s="31">
        <v>10244.91</v>
      </c>
      <c r="H6525" s="31">
        <v>9235.8590000000004</v>
      </c>
    </row>
    <row r="6526" spans="1:8" ht="15.6" hidden="1" customHeight="1">
      <c r="A6526" s="38" t="s">
        <v>9</v>
      </c>
      <c r="B6526" s="31">
        <v>2015</v>
      </c>
      <c r="C6526" s="31">
        <v>90</v>
      </c>
      <c r="D6526" s="31">
        <v>0.23776406999999999</v>
      </c>
      <c r="E6526" s="31">
        <v>0.21250146</v>
      </c>
      <c r="F6526" s="31">
        <v>0.78749853999999997</v>
      </c>
      <c r="G6526" s="31">
        <v>8226.8080000000009</v>
      </c>
      <c r="H6526" s="31">
        <v>7352.7039999999997</v>
      </c>
    </row>
    <row r="6527" spans="1:8" ht="15.6" hidden="1" customHeight="1">
      <c r="A6527" s="38" t="s">
        <v>9</v>
      </c>
      <c r="B6527" s="31">
        <v>2015</v>
      </c>
      <c r="C6527" s="31">
        <v>91</v>
      </c>
      <c r="D6527" s="31">
        <v>0.25932867999999998</v>
      </c>
      <c r="E6527" s="31">
        <v>0.22956260000000001</v>
      </c>
      <c r="F6527" s="31">
        <v>0.77043740000000005</v>
      </c>
      <c r="G6527" s="31">
        <v>6478.5990000000002</v>
      </c>
      <c r="H6527" s="31">
        <v>5734.9769999999999</v>
      </c>
    </row>
    <row r="6528" spans="1:8" ht="15.6" hidden="1" customHeight="1">
      <c r="A6528" s="38" t="s">
        <v>9</v>
      </c>
      <c r="B6528" s="31">
        <v>2015</v>
      </c>
      <c r="C6528" s="31">
        <v>92</v>
      </c>
      <c r="D6528" s="31">
        <v>0.28377189000000003</v>
      </c>
      <c r="E6528" s="31">
        <v>0.24851159</v>
      </c>
      <c r="F6528" s="31">
        <v>0.75148841</v>
      </c>
      <c r="G6528" s="31">
        <v>4991.3549999999996</v>
      </c>
      <c r="H6528" s="31">
        <v>4371.1499999999996</v>
      </c>
    </row>
    <row r="6529" spans="1:8" ht="15.6" hidden="1" customHeight="1">
      <c r="A6529" s="38" t="s">
        <v>9</v>
      </c>
      <c r="B6529" s="31">
        <v>2015</v>
      </c>
      <c r="C6529" s="31">
        <v>93</v>
      </c>
      <c r="D6529" s="31">
        <v>0.31114217999999999</v>
      </c>
      <c r="E6529" s="31">
        <v>0.26925402999999998</v>
      </c>
      <c r="F6529" s="31">
        <v>0.73074596999999997</v>
      </c>
      <c r="G6529" s="31">
        <v>3750.9459999999999</v>
      </c>
      <c r="H6529" s="31">
        <v>3245.9670000000001</v>
      </c>
    </row>
    <row r="6530" spans="1:8" ht="15.6" hidden="1" customHeight="1">
      <c r="A6530" s="38" t="s">
        <v>9</v>
      </c>
      <c r="B6530" s="31">
        <v>2015</v>
      </c>
      <c r="C6530" s="31">
        <v>94</v>
      </c>
      <c r="D6530" s="31">
        <v>0.34111994000000001</v>
      </c>
      <c r="E6530" s="31">
        <v>0.29141602999999999</v>
      </c>
      <c r="F6530" s="31">
        <v>0.70858396999999995</v>
      </c>
      <c r="G6530" s="31">
        <v>2740.9879999999998</v>
      </c>
      <c r="H6530" s="31">
        <v>2341.6039999999998</v>
      </c>
    </row>
    <row r="6531" spans="1:8" ht="15.6" hidden="1" customHeight="1">
      <c r="A6531" s="38" t="s">
        <v>9</v>
      </c>
      <c r="B6531" s="31">
        <v>2015</v>
      </c>
      <c r="C6531" s="31">
        <v>95</v>
      </c>
      <c r="D6531" s="31">
        <v>0.37279512999999997</v>
      </c>
      <c r="E6531" s="31">
        <v>0.31422444999999999</v>
      </c>
      <c r="F6531" s="31">
        <v>0.68577555000000001</v>
      </c>
      <c r="G6531" s="31">
        <v>1942.22</v>
      </c>
      <c r="H6531" s="31">
        <v>1637.0740000000001</v>
      </c>
    </row>
    <row r="6532" spans="1:8" ht="15.6" hidden="1" customHeight="1">
      <c r="A6532" s="38" t="s">
        <v>9</v>
      </c>
      <c r="B6532" s="31">
        <v>2015</v>
      </c>
      <c r="C6532" s="31">
        <v>96</v>
      </c>
      <c r="D6532" s="31">
        <v>0.40494427</v>
      </c>
      <c r="E6532" s="31">
        <v>0.33675979</v>
      </c>
      <c r="F6532" s="31">
        <v>0.66324021</v>
      </c>
      <c r="G6532" s="31">
        <v>1331.9269999999999</v>
      </c>
      <c r="H6532" s="31">
        <v>1107.6569999999999</v>
      </c>
    </row>
    <row r="6533" spans="1:8" ht="15.6" hidden="1" customHeight="1">
      <c r="A6533" s="38" t="s">
        <v>9</v>
      </c>
      <c r="B6533" s="31">
        <v>2015</v>
      </c>
      <c r="C6533" s="31">
        <v>97</v>
      </c>
      <c r="D6533" s="31">
        <v>0.43650626999999997</v>
      </c>
      <c r="E6533" s="31">
        <v>0.35830507</v>
      </c>
      <c r="F6533" s="31">
        <v>0.64169493</v>
      </c>
      <c r="G6533" s="31">
        <v>883.38800000000003</v>
      </c>
      <c r="H6533" s="31">
        <v>725.12699999999995</v>
      </c>
    </row>
    <row r="6534" spans="1:8" ht="15.6" hidden="1" customHeight="1">
      <c r="A6534" s="38" t="s">
        <v>9</v>
      </c>
      <c r="B6534" s="31">
        <v>2015</v>
      </c>
      <c r="C6534" s="31">
        <v>98</v>
      </c>
      <c r="D6534" s="31">
        <v>0.46667724999999999</v>
      </c>
      <c r="E6534" s="31">
        <v>0.37838533000000002</v>
      </c>
      <c r="F6534" s="31">
        <v>0.62161467000000004</v>
      </c>
      <c r="G6534" s="31">
        <v>566.86500000000001</v>
      </c>
      <c r="H6534" s="31">
        <v>459.61900000000003</v>
      </c>
    </row>
    <row r="6535" spans="1:8" ht="15.6" hidden="1" customHeight="1">
      <c r="A6535" s="38" t="s">
        <v>9</v>
      </c>
      <c r="B6535" s="31">
        <v>2015</v>
      </c>
      <c r="C6535" s="31">
        <v>99</v>
      </c>
      <c r="D6535" s="31">
        <v>0.49555944000000002</v>
      </c>
      <c r="E6535" s="31">
        <v>0.39715298999999998</v>
      </c>
      <c r="F6535" s="31">
        <v>0.60284700999999996</v>
      </c>
      <c r="G6535" s="31">
        <v>352.37200000000001</v>
      </c>
      <c r="H6535" s="31">
        <v>282.399</v>
      </c>
    </row>
    <row r="6536" spans="1:8" ht="15.6" hidden="1" customHeight="1">
      <c r="A6536" s="38" t="s">
        <v>9</v>
      </c>
      <c r="B6536" s="31">
        <v>2016</v>
      </c>
      <c r="C6536" s="31">
        <v>1</v>
      </c>
      <c r="D6536" s="31">
        <v>1.19242E-3</v>
      </c>
      <c r="E6536" s="31">
        <v>1.1917099999999999E-3</v>
      </c>
      <c r="F6536" s="31">
        <v>0.99880829000000004</v>
      </c>
      <c r="G6536" s="31">
        <v>97471.744999999995</v>
      </c>
      <c r="H6536" s="31">
        <v>97413.665999999997</v>
      </c>
    </row>
    <row r="6537" spans="1:8" ht="15.6" hidden="1" customHeight="1">
      <c r="A6537" s="38" t="s">
        <v>9</v>
      </c>
      <c r="B6537" s="31">
        <v>2016</v>
      </c>
      <c r="C6537" s="31">
        <v>2</v>
      </c>
      <c r="D6537" s="31">
        <v>1.2635700000000001E-3</v>
      </c>
      <c r="E6537" s="31">
        <v>1.26278E-3</v>
      </c>
      <c r="F6537" s="31">
        <v>0.99873721999999998</v>
      </c>
      <c r="G6537" s="31">
        <v>97355.588000000003</v>
      </c>
      <c r="H6537" s="31">
        <v>97294.118000000002</v>
      </c>
    </row>
    <row r="6538" spans="1:8" ht="15.6" hidden="1" customHeight="1">
      <c r="A6538" s="38" t="s">
        <v>9</v>
      </c>
      <c r="B6538" s="31">
        <v>2016</v>
      </c>
      <c r="C6538" s="31">
        <v>3</v>
      </c>
      <c r="D6538" s="31">
        <v>1.3358199999999999E-3</v>
      </c>
      <c r="E6538" s="31">
        <v>1.33493E-3</v>
      </c>
      <c r="F6538" s="31">
        <v>0.99866507000000004</v>
      </c>
      <c r="G6538" s="31">
        <v>97232.649000000005</v>
      </c>
      <c r="H6538" s="31">
        <v>97167.75</v>
      </c>
    </row>
    <row r="6539" spans="1:8" ht="15.6" hidden="1" customHeight="1">
      <c r="A6539" s="38" t="s">
        <v>9</v>
      </c>
      <c r="B6539" s="31">
        <v>2016</v>
      </c>
      <c r="C6539" s="31">
        <v>4</v>
      </c>
      <c r="D6539" s="31">
        <v>1.3941299999999999E-3</v>
      </c>
      <c r="E6539" s="31">
        <v>1.3931600000000001E-3</v>
      </c>
      <c r="F6539" s="31">
        <v>0.99860684</v>
      </c>
      <c r="G6539" s="31">
        <v>97102.850999999995</v>
      </c>
      <c r="H6539" s="31">
        <v>97035.210999999996</v>
      </c>
    </row>
    <row r="6540" spans="1:8" ht="15.6" hidden="1" customHeight="1">
      <c r="A6540" s="38" t="s">
        <v>9</v>
      </c>
      <c r="B6540" s="31">
        <v>2016</v>
      </c>
      <c r="C6540" s="31">
        <v>5</v>
      </c>
      <c r="D6540" s="31">
        <v>1.4192300000000001E-3</v>
      </c>
      <c r="E6540" s="31">
        <v>1.41822E-3</v>
      </c>
      <c r="F6540" s="31">
        <v>0.99858177999999997</v>
      </c>
      <c r="G6540" s="31">
        <v>96967.570999999996</v>
      </c>
      <c r="H6540" s="31">
        <v>96898.81</v>
      </c>
    </row>
    <row r="6541" spans="1:8" ht="15.6" hidden="1" customHeight="1">
      <c r="A6541" s="38" t="s">
        <v>9</v>
      </c>
      <c r="B6541" s="31">
        <v>2016</v>
      </c>
      <c r="C6541" s="31">
        <v>6</v>
      </c>
      <c r="D6541" s="31">
        <v>1.3919900000000001E-3</v>
      </c>
      <c r="E6541" s="31">
        <v>1.39102E-3</v>
      </c>
      <c r="F6541" s="31">
        <v>0.99860897999999998</v>
      </c>
      <c r="G6541" s="31">
        <v>96830.048999999999</v>
      </c>
      <c r="H6541" s="31">
        <v>96762.702999999994</v>
      </c>
    </row>
    <row r="6542" spans="1:8" ht="15.6" hidden="1" customHeight="1">
      <c r="A6542" s="38" t="s">
        <v>9</v>
      </c>
      <c r="B6542" s="31">
        <v>2016</v>
      </c>
      <c r="C6542" s="31">
        <v>7</v>
      </c>
      <c r="D6542" s="31">
        <v>1.3061399999999999E-3</v>
      </c>
      <c r="E6542" s="31">
        <v>1.30529E-3</v>
      </c>
      <c r="F6542" s="31">
        <v>0.99869470999999999</v>
      </c>
      <c r="G6542" s="31">
        <v>96695.357000000004</v>
      </c>
      <c r="H6542" s="31">
        <v>96632.248999999996</v>
      </c>
    </row>
    <row r="6543" spans="1:8" ht="15.6" hidden="1" customHeight="1">
      <c r="A6543" s="38" t="s">
        <v>9</v>
      </c>
      <c r="B6543" s="31">
        <v>2016</v>
      </c>
      <c r="C6543" s="31">
        <v>8</v>
      </c>
      <c r="D6543" s="31">
        <v>1.1817799999999999E-3</v>
      </c>
      <c r="E6543" s="31">
        <v>1.1810799999999999E-3</v>
      </c>
      <c r="F6543" s="31">
        <v>0.99881892000000005</v>
      </c>
      <c r="G6543" s="31">
        <v>96569.141000000003</v>
      </c>
      <c r="H6543" s="31">
        <v>96512.112999999998</v>
      </c>
    </row>
    <row r="6544" spans="1:8" ht="15.6" hidden="1" customHeight="1">
      <c r="A6544" s="38" t="s">
        <v>9</v>
      </c>
      <c r="B6544" s="31">
        <v>2016</v>
      </c>
      <c r="C6544" s="31">
        <v>9</v>
      </c>
      <c r="D6544" s="31">
        <v>1.04689E-3</v>
      </c>
      <c r="E6544" s="31">
        <v>1.04634E-3</v>
      </c>
      <c r="F6544" s="31">
        <v>0.99895365999999997</v>
      </c>
      <c r="G6544" s="31">
        <v>96455.085000000006</v>
      </c>
      <c r="H6544" s="31">
        <v>96404.623000000007</v>
      </c>
    </row>
    <row r="6545" spans="1:8" ht="15.6" hidden="1" customHeight="1">
      <c r="A6545" s="38" t="s">
        <v>9</v>
      </c>
      <c r="B6545" s="31">
        <v>2016</v>
      </c>
      <c r="C6545" s="31">
        <v>10</v>
      </c>
      <c r="D6545" s="31">
        <v>9.3404999999999996E-4</v>
      </c>
      <c r="E6545" s="31">
        <v>9.3362000000000002E-4</v>
      </c>
      <c r="F6545" s="31">
        <v>0.99906638000000003</v>
      </c>
      <c r="G6545" s="31">
        <v>96354.160999999993</v>
      </c>
      <c r="H6545" s="31">
        <v>96309.182000000001</v>
      </c>
    </row>
    <row r="6546" spans="1:8" ht="15.6" hidden="1" customHeight="1">
      <c r="A6546" s="38" t="s">
        <v>9</v>
      </c>
      <c r="B6546" s="31">
        <v>2016</v>
      </c>
      <c r="C6546" s="31">
        <v>11</v>
      </c>
      <c r="D6546" s="31">
        <v>8.6297999999999995E-4</v>
      </c>
      <c r="E6546" s="31">
        <v>8.6260000000000004E-4</v>
      </c>
      <c r="F6546" s="31">
        <v>0.99913739999999995</v>
      </c>
      <c r="G6546" s="31">
        <v>96264.202999999994</v>
      </c>
      <c r="H6546" s="31">
        <v>96222.683999999994</v>
      </c>
    </row>
    <row r="6547" spans="1:8" ht="15.6" hidden="1" customHeight="1">
      <c r="A6547" s="38" t="s">
        <v>9</v>
      </c>
      <c r="B6547" s="31">
        <v>2016</v>
      </c>
      <c r="C6547" s="31">
        <v>12</v>
      </c>
      <c r="D6547" s="31">
        <v>8.4135999999999998E-4</v>
      </c>
      <c r="E6547" s="31">
        <v>8.4099999999999995E-4</v>
      </c>
      <c r="F6547" s="31">
        <v>0.99915900000000002</v>
      </c>
      <c r="G6547" s="31">
        <v>96181.164999999994</v>
      </c>
      <c r="H6547" s="31">
        <v>96140.721000000005</v>
      </c>
    </row>
    <row r="6548" spans="1:8" ht="15.6" hidden="1" customHeight="1">
      <c r="A6548" s="38" t="s">
        <v>9</v>
      </c>
      <c r="B6548" s="31">
        <v>2016</v>
      </c>
      <c r="C6548" s="31">
        <v>13</v>
      </c>
      <c r="D6548" s="31">
        <v>8.7556999999999999E-4</v>
      </c>
      <c r="E6548" s="31">
        <v>8.7518999999999997E-4</v>
      </c>
      <c r="F6548" s="31">
        <v>0.99912480999999997</v>
      </c>
      <c r="G6548" s="31">
        <v>96100.275999999998</v>
      </c>
      <c r="H6548" s="31">
        <v>96058.222999999998</v>
      </c>
    </row>
    <row r="6549" spans="1:8" ht="15.6" hidden="1" customHeight="1">
      <c r="A6549" s="38" t="s">
        <v>9</v>
      </c>
      <c r="B6549" s="31">
        <v>2016</v>
      </c>
      <c r="C6549" s="31">
        <v>14</v>
      </c>
      <c r="D6549" s="31">
        <v>9.6544000000000003E-4</v>
      </c>
      <c r="E6549" s="31">
        <v>9.6498000000000005E-4</v>
      </c>
      <c r="F6549" s="31">
        <v>0.99903502</v>
      </c>
      <c r="G6549" s="31">
        <v>96016.17</v>
      </c>
      <c r="H6549" s="31">
        <v>95969.843999999997</v>
      </c>
    </row>
    <row r="6550" spans="1:8" ht="15.6" hidden="1" customHeight="1">
      <c r="A6550" s="38" t="s">
        <v>9</v>
      </c>
      <c r="B6550" s="31">
        <v>2016</v>
      </c>
      <c r="C6550" s="31">
        <v>15</v>
      </c>
      <c r="D6550" s="31">
        <v>1.1119700000000001E-3</v>
      </c>
      <c r="E6550" s="31">
        <v>1.11136E-3</v>
      </c>
      <c r="F6550" s="31">
        <v>0.99888863999999999</v>
      </c>
      <c r="G6550" s="31">
        <v>95923.517000000007</v>
      </c>
      <c r="H6550" s="31">
        <v>95870.214000000007</v>
      </c>
    </row>
    <row r="6551" spans="1:8" ht="15.6" hidden="1" customHeight="1">
      <c r="A6551" s="38" t="s">
        <v>9</v>
      </c>
      <c r="B6551" s="31">
        <v>2016</v>
      </c>
      <c r="C6551" s="31">
        <v>16</v>
      </c>
      <c r="D6551" s="31">
        <v>1.3051E-3</v>
      </c>
      <c r="E6551" s="31">
        <v>1.3042399999999999E-3</v>
      </c>
      <c r="F6551" s="31">
        <v>0.99869576000000004</v>
      </c>
      <c r="G6551" s="31">
        <v>95816.911999999997</v>
      </c>
      <c r="H6551" s="31">
        <v>95754.426999999996</v>
      </c>
    </row>
    <row r="6552" spans="1:8" ht="15.6" hidden="1" customHeight="1">
      <c r="A6552" s="38" t="s">
        <v>9</v>
      </c>
      <c r="B6552" s="31">
        <v>2016</v>
      </c>
      <c r="C6552" s="31">
        <v>17</v>
      </c>
      <c r="D6552" s="31">
        <v>1.52214E-3</v>
      </c>
      <c r="E6552" s="31">
        <v>1.5209900000000001E-3</v>
      </c>
      <c r="F6552" s="31">
        <v>0.99847900999999994</v>
      </c>
      <c r="G6552" s="31">
        <v>95691.942999999999</v>
      </c>
      <c r="H6552" s="31">
        <v>95619.17</v>
      </c>
    </row>
    <row r="6553" spans="1:8" ht="15.6" hidden="1" customHeight="1">
      <c r="A6553" s="38" t="s">
        <v>9</v>
      </c>
      <c r="B6553" s="31">
        <v>2016</v>
      </c>
      <c r="C6553" s="31">
        <v>18</v>
      </c>
      <c r="D6553" s="31">
        <v>1.73358E-3</v>
      </c>
      <c r="E6553" s="31">
        <v>1.73208E-3</v>
      </c>
      <c r="F6553" s="31">
        <v>0.99826791999999998</v>
      </c>
      <c r="G6553" s="31">
        <v>95546.396999999997</v>
      </c>
      <c r="H6553" s="31">
        <v>95463.65</v>
      </c>
    </row>
    <row r="6554" spans="1:8" ht="15.6" hidden="1" customHeight="1">
      <c r="A6554" s="38" t="s">
        <v>9</v>
      </c>
      <c r="B6554" s="31">
        <v>2016</v>
      </c>
      <c r="C6554" s="31">
        <v>19</v>
      </c>
      <c r="D6554" s="31">
        <v>1.90916E-3</v>
      </c>
      <c r="E6554" s="31">
        <v>1.90734E-3</v>
      </c>
      <c r="F6554" s="31">
        <v>0.99809265999999996</v>
      </c>
      <c r="G6554" s="31">
        <v>95380.903000000006</v>
      </c>
      <c r="H6554" s="31">
        <v>95289.941000000006</v>
      </c>
    </row>
    <row r="6555" spans="1:8" ht="15.6" hidden="1" customHeight="1">
      <c r="A6555" s="38" t="s">
        <v>9</v>
      </c>
      <c r="B6555" s="31">
        <v>2016</v>
      </c>
      <c r="C6555" s="31">
        <v>20</v>
      </c>
      <c r="D6555" s="31">
        <v>2.03936E-3</v>
      </c>
      <c r="E6555" s="31">
        <v>2.0372900000000002E-3</v>
      </c>
      <c r="F6555" s="31">
        <v>0.99796271000000003</v>
      </c>
      <c r="G6555" s="31">
        <v>95198.979000000007</v>
      </c>
      <c r="H6555" s="31">
        <v>95102.005000000005</v>
      </c>
    </row>
    <row r="6556" spans="1:8" ht="15.6" hidden="1" customHeight="1">
      <c r="A6556" s="38" t="s">
        <v>9</v>
      </c>
      <c r="B6556" s="31">
        <v>2016</v>
      </c>
      <c r="C6556" s="31">
        <v>21</v>
      </c>
      <c r="D6556" s="31">
        <v>2.1210199999999999E-3</v>
      </c>
      <c r="E6556" s="31">
        <v>2.1187799999999998E-3</v>
      </c>
      <c r="F6556" s="31">
        <v>0.99788122000000001</v>
      </c>
      <c r="G6556" s="31">
        <v>95005.031000000003</v>
      </c>
      <c r="H6556" s="31">
        <v>94904.384000000005</v>
      </c>
    </row>
    <row r="6557" spans="1:8" ht="15.6" hidden="1" customHeight="1">
      <c r="A6557" s="38" t="s">
        <v>9</v>
      </c>
      <c r="B6557" s="31">
        <v>2016</v>
      </c>
      <c r="C6557" s="31">
        <v>22</v>
      </c>
      <c r="D6557" s="31">
        <v>2.1675000000000002E-3</v>
      </c>
      <c r="E6557" s="31">
        <v>2.1651499999999998E-3</v>
      </c>
      <c r="F6557" s="31">
        <v>0.99783485000000005</v>
      </c>
      <c r="G6557" s="31">
        <v>94803.736999999994</v>
      </c>
      <c r="H6557" s="31">
        <v>94701.104000000007</v>
      </c>
    </row>
    <row r="6558" spans="1:8" ht="15.6" hidden="1" customHeight="1">
      <c r="A6558" s="38" t="s">
        <v>9</v>
      </c>
      <c r="B6558" s="31">
        <v>2016</v>
      </c>
      <c r="C6558" s="31">
        <v>23</v>
      </c>
      <c r="D6558" s="31">
        <v>2.19696E-3</v>
      </c>
      <c r="E6558" s="31">
        <v>2.19455E-3</v>
      </c>
      <c r="F6558" s="31">
        <v>0.99780544999999998</v>
      </c>
      <c r="G6558" s="31">
        <v>94598.471999999994</v>
      </c>
      <c r="H6558" s="31">
        <v>94494.672000000006</v>
      </c>
    </row>
    <row r="6559" spans="1:8" ht="15.6" hidden="1" customHeight="1">
      <c r="A6559" s="38" t="s">
        <v>9</v>
      </c>
      <c r="B6559" s="31">
        <v>2016</v>
      </c>
      <c r="C6559" s="31">
        <v>24</v>
      </c>
      <c r="D6559" s="31">
        <v>2.2220999999999999E-3</v>
      </c>
      <c r="E6559" s="31">
        <v>2.2196300000000002E-3</v>
      </c>
      <c r="F6559" s="31">
        <v>0.99778036999999997</v>
      </c>
      <c r="G6559" s="31">
        <v>94390.870999999999</v>
      </c>
      <c r="H6559" s="31">
        <v>94286.114000000001</v>
      </c>
    </row>
    <row r="6560" spans="1:8" ht="15.6" hidden="1" customHeight="1">
      <c r="A6560" s="38" t="s">
        <v>9</v>
      </c>
      <c r="B6560" s="31">
        <v>2016</v>
      </c>
      <c r="C6560" s="31">
        <v>25</v>
      </c>
      <c r="D6560" s="31">
        <v>2.2516799999999998E-3</v>
      </c>
      <c r="E6560" s="31">
        <v>2.2491500000000001E-3</v>
      </c>
      <c r="F6560" s="31">
        <v>0.99775084999999997</v>
      </c>
      <c r="G6560" s="31">
        <v>94181.357999999993</v>
      </c>
      <c r="H6560" s="31">
        <v>94075.444000000003</v>
      </c>
    </row>
    <row r="6561" spans="1:8" ht="15.6" hidden="1" customHeight="1">
      <c r="A6561" s="38" t="s">
        <v>9</v>
      </c>
      <c r="B6561" s="31">
        <v>2016</v>
      </c>
      <c r="C6561" s="31">
        <v>26</v>
      </c>
      <c r="D6561" s="31">
        <v>2.28795E-3</v>
      </c>
      <c r="E6561" s="31">
        <v>2.2853399999999999E-3</v>
      </c>
      <c r="F6561" s="31">
        <v>0.99771465999999998</v>
      </c>
      <c r="G6561" s="31">
        <v>93969.53</v>
      </c>
      <c r="H6561" s="31">
        <v>93862.153999999995</v>
      </c>
    </row>
    <row r="6562" spans="1:8" ht="15.6" hidden="1" customHeight="1">
      <c r="A6562" s="38" t="s">
        <v>9</v>
      </c>
      <c r="B6562" s="31">
        <v>2016</v>
      </c>
      <c r="C6562" s="31">
        <v>27</v>
      </c>
      <c r="D6562" s="31">
        <v>2.3312799999999998E-3</v>
      </c>
      <c r="E6562" s="31">
        <v>2.3285699999999999E-3</v>
      </c>
      <c r="F6562" s="31">
        <v>0.99767143000000003</v>
      </c>
      <c r="G6562" s="31">
        <v>93754.778000000006</v>
      </c>
      <c r="H6562" s="31">
        <v>93645.620999999999</v>
      </c>
    </row>
    <row r="6563" spans="1:8" ht="15.6" hidden="1" customHeight="1">
      <c r="A6563" s="38" t="s">
        <v>9</v>
      </c>
      <c r="B6563" s="31">
        <v>2016</v>
      </c>
      <c r="C6563" s="31">
        <v>28</v>
      </c>
      <c r="D6563" s="31">
        <v>2.3793400000000002E-3</v>
      </c>
      <c r="E6563" s="31">
        <v>2.3765100000000001E-3</v>
      </c>
      <c r="F6563" s="31">
        <v>0.99762348999999995</v>
      </c>
      <c r="G6563" s="31">
        <v>93536.464000000007</v>
      </c>
      <c r="H6563" s="31">
        <v>93425.317999999999</v>
      </c>
    </row>
    <row r="6564" spans="1:8" ht="15.6" hidden="1" customHeight="1">
      <c r="A6564" s="38" t="s">
        <v>9</v>
      </c>
      <c r="B6564" s="31">
        <v>2016</v>
      </c>
      <c r="C6564" s="31">
        <v>29</v>
      </c>
      <c r="D6564" s="31">
        <v>2.42889E-3</v>
      </c>
      <c r="E6564" s="31">
        <v>2.4259500000000001E-3</v>
      </c>
      <c r="F6564" s="31">
        <v>0.99757404999999999</v>
      </c>
      <c r="G6564" s="31">
        <v>93314.172999999995</v>
      </c>
      <c r="H6564" s="31">
        <v>93200.986000000004</v>
      </c>
    </row>
    <row r="6565" spans="1:8" ht="15.6" hidden="1" customHeight="1">
      <c r="A6565" s="38" t="s">
        <v>9</v>
      </c>
      <c r="B6565" s="31">
        <v>2016</v>
      </c>
      <c r="C6565" s="31">
        <v>30</v>
      </c>
      <c r="D6565" s="31">
        <v>2.47598E-3</v>
      </c>
      <c r="E6565" s="31">
        <v>2.47292E-3</v>
      </c>
      <c r="F6565" s="31">
        <v>0.99752708000000001</v>
      </c>
      <c r="G6565" s="31">
        <v>93087.797999999995</v>
      </c>
      <c r="H6565" s="31">
        <v>92972.698999999993</v>
      </c>
    </row>
    <row r="6566" spans="1:8" ht="15.6" hidden="1" customHeight="1">
      <c r="A6566" s="38" t="s">
        <v>9</v>
      </c>
      <c r="B6566" s="31">
        <v>2016</v>
      </c>
      <c r="C6566" s="31">
        <v>31</v>
      </c>
      <c r="D6566" s="31">
        <v>2.5166899999999998E-3</v>
      </c>
      <c r="E6566" s="31">
        <v>2.5135299999999999E-3</v>
      </c>
      <c r="F6566" s="31">
        <v>0.99748647000000001</v>
      </c>
      <c r="G6566" s="31">
        <v>92857.599000000002</v>
      </c>
      <c r="H6566" s="31">
        <v>92740.899000000005</v>
      </c>
    </row>
    <row r="6567" spans="1:8" ht="15.6" hidden="1" customHeight="1">
      <c r="A6567" s="38" t="s">
        <v>9</v>
      </c>
      <c r="B6567" s="31">
        <v>2016</v>
      </c>
      <c r="C6567" s="31">
        <v>32</v>
      </c>
      <c r="D6567" s="31">
        <v>2.5507099999999999E-3</v>
      </c>
      <c r="E6567" s="31">
        <v>2.5474600000000001E-3</v>
      </c>
      <c r="F6567" s="31">
        <v>0.99745254000000005</v>
      </c>
      <c r="G6567" s="31">
        <v>92624.198999999993</v>
      </c>
      <c r="H6567" s="31">
        <v>92506.221000000005</v>
      </c>
    </row>
    <row r="6568" spans="1:8" ht="15.6" hidden="1" customHeight="1">
      <c r="A6568" s="38" t="s">
        <v>9</v>
      </c>
      <c r="B6568" s="31">
        <v>2016</v>
      </c>
      <c r="C6568" s="31">
        <v>33</v>
      </c>
      <c r="D6568" s="31">
        <v>2.5801700000000001E-3</v>
      </c>
      <c r="E6568" s="31">
        <v>2.5768499999999999E-3</v>
      </c>
      <c r="F6568" s="31">
        <v>0.99742315000000004</v>
      </c>
      <c r="G6568" s="31">
        <v>92388.243000000002</v>
      </c>
      <c r="H6568" s="31">
        <v>92269.207999999999</v>
      </c>
    </row>
    <row r="6569" spans="1:8" ht="15.6" hidden="1" customHeight="1">
      <c r="A6569" s="38" t="s">
        <v>9</v>
      </c>
      <c r="B6569" s="31">
        <v>2016</v>
      </c>
      <c r="C6569" s="31">
        <v>34</v>
      </c>
      <c r="D6569" s="31">
        <v>2.61283E-3</v>
      </c>
      <c r="E6569" s="31">
        <v>2.6094299999999998E-3</v>
      </c>
      <c r="F6569" s="31">
        <v>0.99739056999999998</v>
      </c>
      <c r="G6569" s="31">
        <v>92150.172000000006</v>
      </c>
      <c r="H6569" s="31">
        <v>92029.942999999999</v>
      </c>
    </row>
    <row r="6570" spans="1:8" ht="15.6" hidden="1" customHeight="1">
      <c r="A6570" s="38" t="s">
        <v>9</v>
      </c>
      <c r="B6570" s="31">
        <v>2016</v>
      </c>
      <c r="C6570" s="31">
        <v>35</v>
      </c>
      <c r="D6570" s="31">
        <v>2.6594000000000001E-3</v>
      </c>
      <c r="E6570" s="31">
        <v>2.6558599999999999E-3</v>
      </c>
      <c r="F6570" s="31">
        <v>0.99734414000000005</v>
      </c>
      <c r="G6570" s="31">
        <v>91909.713000000003</v>
      </c>
      <c r="H6570" s="31">
        <v>91787.664000000004</v>
      </c>
    </row>
    <row r="6571" spans="1:8" ht="15.6" hidden="1" customHeight="1">
      <c r="A6571" s="38" t="s">
        <v>9</v>
      </c>
      <c r="B6571" s="31">
        <v>2016</v>
      </c>
      <c r="C6571" s="31">
        <v>36</v>
      </c>
      <c r="D6571" s="31">
        <v>2.73252E-3</v>
      </c>
      <c r="E6571" s="31">
        <v>2.72879E-3</v>
      </c>
      <c r="F6571" s="31">
        <v>0.99727120999999996</v>
      </c>
      <c r="G6571" s="31">
        <v>91665.614000000001</v>
      </c>
      <c r="H6571" s="31">
        <v>91540.544999999998</v>
      </c>
    </row>
    <row r="6572" spans="1:8" ht="15.6" hidden="1" customHeight="1">
      <c r="A6572" s="38" t="s">
        <v>9</v>
      </c>
      <c r="B6572" s="31">
        <v>2016</v>
      </c>
      <c r="C6572" s="31">
        <v>37</v>
      </c>
      <c r="D6572" s="31">
        <v>2.8453599999999999E-3</v>
      </c>
      <c r="E6572" s="31">
        <v>2.84132E-3</v>
      </c>
      <c r="F6572" s="31">
        <v>0.99715867999999996</v>
      </c>
      <c r="G6572" s="31">
        <v>91415.476999999999</v>
      </c>
      <c r="H6572" s="31">
        <v>91285.607000000004</v>
      </c>
    </row>
    <row r="6573" spans="1:8" ht="15.6" hidden="1" customHeight="1">
      <c r="A6573" s="38" t="s">
        <v>9</v>
      </c>
      <c r="B6573" s="31">
        <v>2016</v>
      </c>
      <c r="C6573" s="31">
        <v>38</v>
      </c>
      <c r="D6573" s="31">
        <v>3.0009199999999998E-3</v>
      </c>
      <c r="E6573" s="31">
        <v>2.99643E-3</v>
      </c>
      <c r="F6573" s="31">
        <v>0.99700356999999995</v>
      </c>
      <c r="G6573" s="31">
        <v>91155.736999999994</v>
      </c>
      <c r="H6573" s="31">
        <v>91019.165999999997</v>
      </c>
    </row>
    <row r="6574" spans="1:8" ht="15.6" hidden="1" customHeight="1">
      <c r="A6574" s="38" t="s">
        <v>9</v>
      </c>
      <c r="B6574" s="31">
        <v>2016</v>
      </c>
      <c r="C6574" s="31">
        <v>39</v>
      </c>
      <c r="D6574" s="31">
        <v>3.1911499999999998E-3</v>
      </c>
      <c r="E6574" s="31">
        <v>3.18607E-3</v>
      </c>
      <c r="F6574" s="31">
        <v>0.99681392999999996</v>
      </c>
      <c r="G6574" s="31">
        <v>90882.595000000001</v>
      </c>
      <c r="H6574" s="31">
        <v>90737.816000000006</v>
      </c>
    </row>
    <row r="6575" spans="1:8" ht="15.6" hidden="1" customHeight="1">
      <c r="A6575" s="38" t="s">
        <v>9</v>
      </c>
      <c r="B6575" s="31">
        <v>2016</v>
      </c>
      <c r="C6575" s="31">
        <v>40</v>
      </c>
      <c r="D6575" s="31">
        <v>3.39975E-3</v>
      </c>
      <c r="E6575" s="31">
        <v>3.39398E-3</v>
      </c>
      <c r="F6575" s="31">
        <v>0.99660601999999998</v>
      </c>
      <c r="G6575" s="31">
        <v>90593.036999999997</v>
      </c>
      <c r="H6575" s="31">
        <v>90439.301000000007</v>
      </c>
    </row>
    <row r="6576" spans="1:8" ht="15.6" hidden="1" customHeight="1">
      <c r="A6576" s="38" t="s">
        <v>9</v>
      </c>
      <c r="B6576" s="31">
        <v>2016</v>
      </c>
      <c r="C6576" s="31">
        <v>41</v>
      </c>
      <c r="D6576" s="31">
        <v>3.6097400000000002E-3</v>
      </c>
      <c r="E6576" s="31">
        <v>3.6032400000000002E-3</v>
      </c>
      <c r="F6576" s="31">
        <v>0.99639675999999999</v>
      </c>
      <c r="G6576" s="31">
        <v>90285.566000000006</v>
      </c>
      <c r="H6576" s="31">
        <v>90122.906000000003</v>
      </c>
    </row>
    <row r="6577" spans="1:8" ht="15.6" hidden="1" customHeight="1">
      <c r="A6577" s="38" t="s">
        <v>9</v>
      </c>
      <c r="B6577" s="31">
        <v>2016</v>
      </c>
      <c r="C6577" s="31">
        <v>42</v>
      </c>
      <c r="D6577" s="31">
        <v>3.8039300000000001E-3</v>
      </c>
      <c r="E6577" s="31">
        <v>3.7967000000000001E-3</v>
      </c>
      <c r="F6577" s="31">
        <v>0.99620330000000001</v>
      </c>
      <c r="G6577" s="31">
        <v>89960.244999999995</v>
      </c>
      <c r="H6577" s="31">
        <v>89789.468999999997</v>
      </c>
    </row>
    <row r="6578" spans="1:8" ht="15.6" hidden="1" customHeight="1">
      <c r="A6578" s="38" t="s">
        <v>9</v>
      </c>
      <c r="B6578" s="31">
        <v>2016</v>
      </c>
      <c r="C6578" s="31">
        <v>43</v>
      </c>
      <c r="D6578" s="31">
        <v>3.9687500000000001E-3</v>
      </c>
      <c r="E6578" s="31">
        <v>3.9608899999999999E-3</v>
      </c>
      <c r="F6578" s="31">
        <v>0.99603911000000001</v>
      </c>
      <c r="G6578" s="31">
        <v>89618.692999999999</v>
      </c>
      <c r="H6578" s="31">
        <v>89441.207999999999</v>
      </c>
    </row>
    <row r="6579" spans="1:8" ht="15.6" hidden="1" customHeight="1">
      <c r="A6579" s="38" t="s">
        <v>9</v>
      </c>
      <c r="B6579" s="31">
        <v>2016</v>
      </c>
      <c r="C6579" s="31">
        <v>44</v>
      </c>
      <c r="D6579" s="31">
        <v>4.11378E-3</v>
      </c>
      <c r="E6579" s="31">
        <v>4.1053299999999999E-3</v>
      </c>
      <c r="F6579" s="31">
        <v>0.99589466999999998</v>
      </c>
      <c r="G6579" s="31">
        <v>89263.722999999998</v>
      </c>
      <c r="H6579" s="31">
        <v>89080.494000000006</v>
      </c>
    </row>
    <row r="6580" spans="1:8" ht="15.6" hidden="1" customHeight="1">
      <c r="A6580" s="38" t="s">
        <v>9</v>
      </c>
      <c r="B6580" s="31">
        <v>2016</v>
      </c>
      <c r="C6580" s="31">
        <v>45</v>
      </c>
      <c r="D6580" s="31">
        <v>4.2642499999999998E-3</v>
      </c>
      <c r="E6580" s="31">
        <v>4.2551799999999999E-3</v>
      </c>
      <c r="F6580" s="31">
        <v>0.99574481999999997</v>
      </c>
      <c r="G6580" s="31">
        <v>88897.264999999999</v>
      </c>
      <c r="H6580" s="31">
        <v>88708.127999999997</v>
      </c>
    </row>
    <row r="6581" spans="1:8" ht="15.6" hidden="1" customHeight="1">
      <c r="A6581" s="38" t="s">
        <v>9</v>
      </c>
      <c r="B6581" s="31">
        <v>2016</v>
      </c>
      <c r="C6581" s="31">
        <v>46</v>
      </c>
      <c r="D6581" s="31">
        <v>4.45481E-3</v>
      </c>
      <c r="E6581" s="31">
        <v>4.4449099999999998E-3</v>
      </c>
      <c r="F6581" s="31">
        <v>0.99555508999999998</v>
      </c>
      <c r="G6581" s="31">
        <v>88518.990999999995</v>
      </c>
      <c r="H6581" s="31">
        <v>88322.262000000002</v>
      </c>
    </row>
    <row r="6582" spans="1:8" ht="15.6" hidden="1" customHeight="1">
      <c r="A6582" s="38" t="s">
        <v>9</v>
      </c>
      <c r="B6582" s="31">
        <v>2016</v>
      </c>
      <c r="C6582" s="31">
        <v>47</v>
      </c>
      <c r="D6582" s="31">
        <v>4.7257599999999999E-3</v>
      </c>
      <c r="E6582" s="31">
        <v>4.7146200000000001E-3</v>
      </c>
      <c r="F6582" s="31">
        <v>0.99528538</v>
      </c>
      <c r="G6582" s="31">
        <v>88125.532999999996</v>
      </c>
      <c r="H6582" s="31">
        <v>87917.793000000005</v>
      </c>
    </row>
    <row r="6583" spans="1:8" ht="15.6" hidden="1" customHeight="1">
      <c r="A6583" s="38" t="s">
        <v>9</v>
      </c>
      <c r="B6583" s="31">
        <v>2016</v>
      </c>
      <c r="C6583" s="31">
        <v>48</v>
      </c>
      <c r="D6583" s="31">
        <v>5.0985099999999997E-3</v>
      </c>
      <c r="E6583" s="31">
        <v>5.0855500000000003E-3</v>
      </c>
      <c r="F6583" s="31">
        <v>0.99491445000000001</v>
      </c>
      <c r="G6583" s="31">
        <v>87710.054000000004</v>
      </c>
      <c r="H6583" s="31">
        <v>87487.027000000002</v>
      </c>
    </row>
    <row r="6584" spans="1:8" ht="15.6" hidden="1" customHeight="1">
      <c r="A6584" s="38" t="s">
        <v>9</v>
      </c>
      <c r="B6584" s="31">
        <v>2016</v>
      </c>
      <c r="C6584" s="31">
        <v>49</v>
      </c>
      <c r="D6584" s="31">
        <v>5.5814200000000001E-3</v>
      </c>
      <c r="E6584" s="31">
        <v>5.5658799999999996E-3</v>
      </c>
      <c r="F6584" s="31">
        <v>0.99443411999999998</v>
      </c>
      <c r="G6584" s="31">
        <v>87264</v>
      </c>
      <c r="H6584" s="31">
        <v>87021.15</v>
      </c>
    </row>
    <row r="6585" spans="1:8" ht="15.6" hidden="1" customHeight="1">
      <c r="A6585" s="38" t="s">
        <v>9</v>
      </c>
      <c r="B6585" s="31">
        <v>2016</v>
      </c>
      <c r="C6585" s="31">
        <v>50</v>
      </c>
      <c r="D6585" s="31">
        <v>6.1540099999999997E-3</v>
      </c>
      <c r="E6585" s="31">
        <v>6.1351299999999999E-3</v>
      </c>
      <c r="F6585" s="31">
        <v>0.99386487000000001</v>
      </c>
      <c r="G6585" s="31">
        <v>86778.298999999999</v>
      </c>
      <c r="H6585" s="31">
        <v>86512.100999999995</v>
      </c>
    </row>
    <row r="6586" spans="1:8" ht="15.6" hidden="1" customHeight="1">
      <c r="A6586" s="38" t="s">
        <v>9</v>
      </c>
      <c r="B6586" s="31">
        <v>2016</v>
      </c>
      <c r="C6586" s="31">
        <v>51</v>
      </c>
      <c r="D6586" s="31">
        <v>6.7619000000000004E-3</v>
      </c>
      <c r="E6586" s="31">
        <v>6.7391200000000004E-3</v>
      </c>
      <c r="F6586" s="31">
        <v>0.99326088000000001</v>
      </c>
      <c r="G6586" s="31">
        <v>86245.903000000006</v>
      </c>
      <c r="H6586" s="31">
        <v>85955.292000000001</v>
      </c>
    </row>
    <row r="6587" spans="1:8" ht="15.6" hidden="1" customHeight="1">
      <c r="A6587" s="38" t="s">
        <v>9</v>
      </c>
      <c r="B6587" s="31">
        <v>2016</v>
      </c>
      <c r="C6587" s="31">
        <v>52</v>
      </c>
      <c r="D6587" s="31">
        <v>7.3489899999999997E-3</v>
      </c>
      <c r="E6587" s="31">
        <v>7.3220799999999999E-3</v>
      </c>
      <c r="F6587" s="31">
        <v>0.99267791999999999</v>
      </c>
      <c r="G6587" s="31">
        <v>85664.682000000001</v>
      </c>
      <c r="H6587" s="31">
        <v>85351.06</v>
      </c>
    </row>
    <row r="6588" spans="1:8" ht="15.6" hidden="1" customHeight="1">
      <c r="A6588" s="38" t="s">
        <v>9</v>
      </c>
      <c r="B6588" s="31">
        <v>2016</v>
      </c>
      <c r="C6588" s="31">
        <v>53</v>
      </c>
      <c r="D6588" s="31">
        <v>7.8614400000000008E-3</v>
      </c>
      <c r="E6588" s="31">
        <v>7.8306599999999997E-3</v>
      </c>
      <c r="F6588" s="31">
        <v>0.99216934000000001</v>
      </c>
      <c r="G6588" s="31">
        <v>85037.437999999995</v>
      </c>
      <c r="H6588" s="31">
        <v>84704.489000000001</v>
      </c>
    </row>
    <row r="6589" spans="1:8" ht="15.6" hidden="1" customHeight="1">
      <c r="A6589" s="38" t="s">
        <v>9</v>
      </c>
      <c r="B6589" s="31">
        <v>2016</v>
      </c>
      <c r="C6589" s="31">
        <v>54</v>
      </c>
      <c r="D6589" s="31">
        <v>8.2887099999999995E-3</v>
      </c>
      <c r="E6589" s="31">
        <v>8.2544999999999997E-3</v>
      </c>
      <c r="F6589" s="31">
        <v>0.99174549999999995</v>
      </c>
      <c r="G6589" s="31">
        <v>84371.539000000004</v>
      </c>
      <c r="H6589" s="31">
        <v>84023.316000000006</v>
      </c>
    </row>
    <row r="6590" spans="1:8" ht="15.6" hidden="1" customHeight="1">
      <c r="A6590" s="38" t="s">
        <v>9</v>
      </c>
      <c r="B6590" s="31">
        <v>2016</v>
      </c>
      <c r="C6590" s="31">
        <v>55</v>
      </c>
      <c r="D6590" s="31">
        <v>8.6694300000000005E-3</v>
      </c>
      <c r="E6590" s="31">
        <v>8.6320100000000007E-3</v>
      </c>
      <c r="F6590" s="31">
        <v>0.99136798999999998</v>
      </c>
      <c r="G6590" s="31">
        <v>83675.093999999997</v>
      </c>
      <c r="H6590" s="31">
        <v>83313.952000000005</v>
      </c>
    </row>
    <row r="6591" spans="1:8" ht="15.6" hidden="1" customHeight="1">
      <c r="A6591" s="38" t="s">
        <v>9</v>
      </c>
      <c r="B6591" s="31">
        <v>2016</v>
      </c>
      <c r="C6591" s="31">
        <v>56</v>
      </c>
      <c r="D6591" s="31">
        <v>9.0682699999999998E-3</v>
      </c>
      <c r="E6591" s="31">
        <v>9.0273300000000001E-3</v>
      </c>
      <c r="F6591" s="31">
        <v>0.99097267</v>
      </c>
      <c r="G6591" s="31">
        <v>82952.81</v>
      </c>
      <c r="H6591" s="31">
        <v>82578.388000000006</v>
      </c>
    </row>
    <row r="6592" spans="1:8" ht="15.6" hidden="1" customHeight="1">
      <c r="A6592" s="38" t="s">
        <v>9</v>
      </c>
      <c r="B6592" s="31">
        <v>2016</v>
      </c>
      <c r="C6592" s="31">
        <v>57</v>
      </c>
      <c r="D6592" s="31">
        <v>9.5749700000000004E-3</v>
      </c>
      <c r="E6592" s="31">
        <v>9.5293500000000007E-3</v>
      </c>
      <c r="F6592" s="31">
        <v>0.99047065000000001</v>
      </c>
      <c r="G6592" s="31">
        <v>82203.967000000004</v>
      </c>
      <c r="H6592" s="31">
        <v>81812.292000000001</v>
      </c>
    </row>
    <row r="6593" spans="1:8" ht="15.6" hidden="1" customHeight="1">
      <c r="A6593" s="38" t="s">
        <v>9</v>
      </c>
      <c r="B6593" s="31">
        <v>2016</v>
      </c>
      <c r="C6593" s="31">
        <v>58</v>
      </c>
      <c r="D6593" s="31">
        <v>1.025733E-2</v>
      </c>
      <c r="E6593" s="31">
        <v>1.0204990000000001E-2</v>
      </c>
      <c r="F6593" s="31">
        <v>0.98979501000000003</v>
      </c>
      <c r="G6593" s="31">
        <v>81420.616999999998</v>
      </c>
      <c r="H6593" s="31">
        <v>81005.168000000005</v>
      </c>
    </row>
    <row r="6594" spans="1:8" ht="15.6" hidden="1" customHeight="1">
      <c r="A6594" s="38" t="s">
        <v>9</v>
      </c>
      <c r="B6594" s="31">
        <v>2016</v>
      </c>
      <c r="C6594" s="31">
        <v>59</v>
      </c>
      <c r="D6594" s="31">
        <v>1.115993E-2</v>
      </c>
      <c r="E6594" s="31">
        <v>1.1098E-2</v>
      </c>
      <c r="F6594" s="31">
        <v>0.98890199999999995</v>
      </c>
      <c r="G6594" s="31">
        <v>80589.72</v>
      </c>
      <c r="H6594" s="31">
        <v>80142.528000000006</v>
      </c>
    </row>
    <row r="6595" spans="1:8" ht="15.6" hidden="1" customHeight="1">
      <c r="A6595" s="38" t="s">
        <v>9</v>
      </c>
      <c r="B6595" s="31">
        <v>2016</v>
      </c>
      <c r="C6595" s="31">
        <v>60</v>
      </c>
      <c r="D6595" s="31">
        <v>1.2294889999999999E-2</v>
      </c>
      <c r="E6595" s="31">
        <v>1.221977E-2</v>
      </c>
      <c r="F6595" s="31">
        <v>0.98778023000000004</v>
      </c>
      <c r="G6595" s="31">
        <v>79695.335000000006</v>
      </c>
      <c r="H6595" s="31">
        <v>79208.406000000003</v>
      </c>
    </row>
    <row r="6596" spans="1:8" ht="15.6" hidden="1" customHeight="1">
      <c r="A6596" s="38" t="s">
        <v>9</v>
      </c>
      <c r="B6596" s="31">
        <v>2016</v>
      </c>
      <c r="C6596" s="31">
        <v>61</v>
      </c>
      <c r="D6596" s="31">
        <v>1.36302E-2</v>
      </c>
      <c r="E6596" s="31">
        <v>1.353794E-2</v>
      </c>
      <c r="F6596" s="31">
        <v>0.98646206000000003</v>
      </c>
      <c r="G6596" s="31">
        <v>78721.476999999999</v>
      </c>
      <c r="H6596" s="31">
        <v>78188.612999999998</v>
      </c>
    </row>
    <row r="6597" spans="1:8" ht="15.6" hidden="1" customHeight="1">
      <c r="A6597" s="38" t="s">
        <v>9</v>
      </c>
      <c r="B6597" s="31">
        <v>2016</v>
      </c>
      <c r="C6597" s="31">
        <v>62</v>
      </c>
      <c r="D6597" s="31">
        <v>1.512806E-2</v>
      </c>
      <c r="E6597" s="31">
        <v>1.501449E-2</v>
      </c>
      <c r="F6597" s="31">
        <v>0.98498551000000001</v>
      </c>
      <c r="G6597" s="31">
        <v>77655.75</v>
      </c>
      <c r="H6597" s="31">
        <v>77072.769</v>
      </c>
    </row>
    <row r="6598" spans="1:8" ht="15.6" hidden="1" customHeight="1">
      <c r="A6598" s="38" t="s">
        <v>9</v>
      </c>
      <c r="B6598" s="31">
        <v>2016</v>
      </c>
      <c r="C6598" s="31">
        <v>63</v>
      </c>
      <c r="D6598" s="31">
        <v>1.6742380000000001E-2</v>
      </c>
      <c r="E6598" s="31">
        <v>1.6603389999999999E-2</v>
      </c>
      <c r="F6598" s="31">
        <v>0.98339661</v>
      </c>
      <c r="G6598" s="31">
        <v>76489.789000000004</v>
      </c>
      <c r="H6598" s="31">
        <v>75854.793999999994</v>
      </c>
    </row>
    <row r="6599" spans="1:8" ht="15.6" hidden="1" customHeight="1">
      <c r="A6599" s="38" t="s">
        <v>9</v>
      </c>
      <c r="B6599" s="31">
        <v>2016</v>
      </c>
      <c r="C6599" s="31">
        <v>64</v>
      </c>
      <c r="D6599" s="31">
        <v>1.8442980000000001E-2</v>
      </c>
      <c r="E6599" s="31">
        <v>1.8274470000000001E-2</v>
      </c>
      <c r="F6599" s="31">
        <v>0.98172552999999996</v>
      </c>
      <c r="G6599" s="31">
        <v>75219.798999999999</v>
      </c>
      <c r="H6599" s="31">
        <v>74532.498000000007</v>
      </c>
    </row>
    <row r="6600" spans="1:8" ht="15.6" hidden="1" customHeight="1">
      <c r="A6600" s="38" t="s">
        <v>9</v>
      </c>
      <c r="B6600" s="31">
        <v>2016</v>
      </c>
      <c r="C6600" s="31">
        <v>65</v>
      </c>
      <c r="D6600" s="31">
        <v>2.0238679999999998E-2</v>
      </c>
      <c r="E6600" s="31">
        <v>2.003593E-2</v>
      </c>
      <c r="F6600" s="31">
        <v>0.97996406999999996</v>
      </c>
      <c r="G6600" s="31">
        <v>73845.197</v>
      </c>
      <c r="H6600" s="31">
        <v>73105.418999999994</v>
      </c>
    </row>
    <row r="6601" spans="1:8" ht="15.6" hidden="1" customHeight="1">
      <c r="A6601" s="38" t="s">
        <v>9</v>
      </c>
      <c r="B6601" s="31">
        <v>2016</v>
      </c>
      <c r="C6601" s="31">
        <v>66</v>
      </c>
      <c r="D6601" s="31">
        <v>2.216835E-2</v>
      </c>
      <c r="E6601" s="31">
        <v>2.1925320000000002E-2</v>
      </c>
      <c r="F6601" s="31">
        <v>0.97807467999999997</v>
      </c>
      <c r="G6601" s="31">
        <v>72365.64</v>
      </c>
      <c r="H6601" s="31">
        <v>71572.320000000007</v>
      </c>
    </row>
    <row r="6602" spans="1:8" ht="15.6" hidden="1" customHeight="1">
      <c r="A6602" s="38" t="s">
        <v>9</v>
      </c>
      <c r="B6602" s="31">
        <v>2016</v>
      </c>
      <c r="C6602" s="31">
        <v>67</v>
      </c>
      <c r="D6602" s="31">
        <v>2.4309330000000001E-2</v>
      </c>
      <c r="E6602" s="31">
        <v>2.4017409999999999E-2</v>
      </c>
      <c r="F6602" s="31">
        <v>0.97598258999999998</v>
      </c>
      <c r="G6602" s="31">
        <v>70779</v>
      </c>
      <c r="H6602" s="31">
        <v>69929.035999999993</v>
      </c>
    </row>
    <row r="6603" spans="1:8" ht="15.6" hidden="1" customHeight="1">
      <c r="A6603" s="38" t="s">
        <v>9</v>
      </c>
      <c r="B6603" s="31">
        <v>2016</v>
      </c>
      <c r="C6603" s="31">
        <v>68</v>
      </c>
      <c r="D6603" s="31">
        <v>2.674795E-2</v>
      </c>
      <c r="E6603" s="31">
        <v>2.639495E-2</v>
      </c>
      <c r="F6603" s="31">
        <v>0.97360504999999997</v>
      </c>
      <c r="G6603" s="31">
        <v>69079.072</v>
      </c>
      <c r="H6603" s="31">
        <v>68167.402000000002</v>
      </c>
    </row>
    <row r="6604" spans="1:8" ht="15.6" hidden="1" customHeight="1">
      <c r="A6604" s="38" t="s">
        <v>9</v>
      </c>
      <c r="B6604" s="31">
        <v>2016</v>
      </c>
      <c r="C6604" s="31">
        <v>69</v>
      </c>
      <c r="D6604" s="31">
        <v>2.9541439999999999E-2</v>
      </c>
      <c r="E6604" s="31">
        <v>2.9111439999999999E-2</v>
      </c>
      <c r="F6604" s="31">
        <v>0.97088856000000001</v>
      </c>
      <c r="G6604" s="31">
        <v>67255.732999999993</v>
      </c>
      <c r="H6604" s="31">
        <v>66276.777000000002</v>
      </c>
    </row>
    <row r="6605" spans="1:8" ht="15.6" hidden="1" customHeight="1">
      <c r="A6605" s="38" t="s">
        <v>9</v>
      </c>
      <c r="B6605" s="31">
        <v>2016</v>
      </c>
      <c r="C6605" s="31">
        <v>70</v>
      </c>
      <c r="D6605" s="31">
        <v>3.2720899999999997E-2</v>
      </c>
      <c r="E6605" s="31">
        <v>3.2194189999999998E-2</v>
      </c>
      <c r="F6605" s="31">
        <v>0.96780580999999999</v>
      </c>
      <c r="G6605" s="31">
        <v>65297.822</v>
      </c>
      <c r="H6605" s="31">
        <v>64246.716999999997</v>
      </c>
    </row>
    <row r="6606" spans="1:8" ht="15.6" hidden="1" customHeight="1">
      <c r="A6606" s="38" t="s">
        <v>9</v>
      </c>
      <c r="B6606" s="31">
        <v>2016</v>
      </c>
      <c r="C6606" s="31">
        <v>71</v>
      </c>
      <c r="D6606" s="31">
        <v>3.6303439999999999E-2</v>
      </c>
      <c r="E6606" s="31">
        <v>3.5656220000000002E-2</v>
      </c>
      <c r="F6606" s="31">
        <v>0.96434377999999998</v>
      </c>
      <c r="G6606" s="31">
        <v>63195.610999999997</v>
      </c>
      <c r="H6606" s="31">
        <v>62068.953000000001</v>
      </c>
    </row>
    <row r="6607" spans="1:8" ht="15.6" hidden="1" customHeight="1">
      <c r="A6607" s="38" t="s">
        <v>9</v>
      </c>
      <c r="B6607" s="31">
        <v>2016</v>
      </c>
      <c r="C6607" s="31">
        <v>72</v>
      </c>
      <c r="D6607" s="31">
        <v>4.0293549999999997E-2</v>
      </c>
      <c r="E6607" s="31">
        <v>3.9497789999999998E-2</v>
      </c>
      <c r="F6607" s="31">
        <v>0.96050221000000002</v>
      </c>
      <c r="G6607" s="31">
        <v>60942.294999999998</v>
      </c>
      <c r="H6607" s="31">
        <v>59738.752</v>
      </c>
    </row>
    <row r="6608" spans="1:8" ht="15.6" hidden="1" customHeight="1">
      <c r="A6608" s="38" t="s">
        <v>9</v>
      </c>
      <c r="B6608" s="31">
        <v>2016</v>
      </c>
      <c r="C6608" s="31">
        <v>73</v>
      </c>
      <c r="D6608" s="31">
        <v>4.469352E-2</v>
      </c>
      <c r="E6608" s="31">
        <v>4.371659E-2</v>
      </c>
      <c r="F6608" s="31">
        <v>0.95628340999999994</v>
      </c>
      <c r="G6608" s="31">
        <v>58535.209000000003</v>
      </c>
      <c r="H6608" s="31">
        <v>57255.728999999999</v>
      </c>
    </row>
    <row r="6609" spans="1:8" ht="15.6" hidden="1" customHeight="1">
      <c r="A6609" s="38" t="s">
        <v>9</v>
      </c>
      <c r="B6609" s="31">
        <v>2016</v>
      </c>
      <c r="C6609" s="31">
        <v>74</v>
      </c>
      <c r="D6609" s="31">
        <v>4.9520750000000002E-2</v>
      </c>
      <c r="E6609" s="31">
        <v>4.8324220000000001E-2</v>
      </c>
      <c r="F6609" s="31">
        <v>0.95167577999999997</v>
      </c>
      <c r="G6609" s="31">
        <v>55976.249000000003</v>
      </c>
      <c r="H6609" s="31">
        <v>54623.743999999999</v>
      </c>
    </row>
    <row r="6610" spans="1:8" ht="15.6" hidden="1" customHeight="1">
      <c r="A6610" s="38" t="s">
        <v>9</v>
      </c>
      <c r="B6610" s="31">
        <v>2016</v>
      </c>
      <c r="C6610" s="31">
        <v>75</v>
      </c>
      <c r="D6610" s="31">
        <v>5.4832190000000003E-2</v>
      </c>
      <c r="E6610" s="31">
        <v>5.3369020000000003E-2</v>
      </c>
      <c r="F6610" s="31">
        <v>0.94663098000000001</v>
      </c>
      <c r="G6610" s="31">
        <v>53271.24</v>
      </c>
      <c r="H6610" s="31">
        <v>51849.722999999998</v>
      </c>
    </row>
    <row r="6611" spans="1:8" ht="15.6" hidden="1" customHeight="1">
      <c r="A6611" s="38" t="s">
        <v>9</v>
      </c>
      <c r="B6611" s="31">
        <v>2016</v>
      </c>
      <c r="C6611" s="31">
        <v>76</v>
      </c>
      <c r="D6611" s="31">
        <v>6.0706419999999997E-2</v>
      </c>
      <c r="E6611" s="31">
        <v>5.8918060000000001E-2</v>
      </c>
      <c r="F6611" s="31">
        <v>0.94108194000000001</v>
      </c>
      <c r="G6611" s="31">
        <v>50428.205999999998</v>
      </c>
      <c r="H6611" s="31">
        <v>48942.64</v>
      </c>
    </row>
    <row r="6612" spans="1:8" ht="15.6" hidden="1" customHeight="1">
      <c r="A6612" s="38" t="s">
        <v>9</v>
      </c>
      <c r="B6612" s="31">
        <v>2016</v>
      </c>
      <c r="C6612" s="31">
        <v>77</v>
      </c>
      <c r="D6612" s="31">
        <v>6.7259269999999996E-2</v>
      </c>
      <c r="E6612" s="31">
        <v>6.5070959999999997E-2</v>
      </c>
      <c r="F6612" s="31">
        <v>0.93492903999999999</v>
      </c>
      <c r="G6612" s="31">
        <v>47457.072999999997</v>
      </c>
      <c r="H6612" s="31">
        <v>45913.035000000003</v>
      </c>
    </row>
    <row r="6613" spans="1:8" ht="15.6" hidden="1" customHeight="1">
      <c r="A6613" s="38" t="s">
        <v>9</v>
      </c>
      <c r="B6613" s="31">
        <v>2016</v>
      </c>
      <c r="C6613" s="31">
        <v>78</v>
      </c>
      <c r="D6613" s="31">
        <v>7.4597930000000007E-2</v>
      </c>
      <c r="E6613" s="31">
        <v>7.1915549999999995E-2</v>
      </c>
      <c r="F6613" s="31">
        <v>0.92808444999999995</v>
      </c>
      <c r="G6613" s="31">
        <v>44368.995999999999</v>
      </c>
      <c r="H6613" s="31">
        <v>42773.586000000003</v>
      </c>
    </row>
    <row r="6614" spans="1:8" ht="15.6" hidden="1" customHeight="1">
      <c r="A6614" s="38" t="s">
        <v>9</v>
      </c>
      <c r="B6614" s="31">
        <v>2016</v>
      </c>
      <c r="C6614" s="31">
        <v>79</v>
      </c>
      <c r="D6614" s="31">
        <v>8.2815310000000003E-2</v>
      </c>
      <c r="E6614" s="31">
        <v>7.9522469999999998E-2</v>
      </c>
      <c r="F6614" s="31">
        <v>0.92047752999999999</v>
      </c>
      <c r="G6614" s="31">
        <v>41178.175000000003</v>
      </c>
      <c r="H6614" s="31">
        <v>39540.879999999997</v>
      </c>
    </row>
    <row r="6615" spans="1:8" ht="15.6" hidden="1" customHeight="1">
      <c r="A6615" s="38" t="s">
        <v>9</v>
      </c>
      <c r="B6615" s="31">
        <v>2016</v>
      </c>
      <c r="C6615" s="31">
        <v>80</v>
      </c>
      <c r="D6615" s="31">
        <v>9.2011190000000007E-2</v>
      </c>
      <c r="E6615" s="31">
        <v>8.7964340000000002E-2</v>
      </c>
      <c r="F6615" s="31">
        <v>0.91203566000000003</v>
      </c>
      <c r="G6615" s="31">
        <v>37903.584999999999</v>
      </c>
      <c r="H6615" s="31">
        <v>36236.502999999997</v>
      </c>
    </row>
    <row r="6616" spans="1:8" ht="15.6" hidden="1" customHeight="1">
      <c r="A6616" s="38" t="s">
        <v>9</v>
      </c>
      <c r="B6616" s="31">
        <v>2016</v>
      </c>
      <c r="C6616" s="31">
        <v>81</v>
      </c>
      <c r="D6616" s="31">
        <v>0.10222578</v>
      </c>
      <c r="E6616" s="31">
        <v>9.7254809999999997E-2</v>
      </c>
      <c r="F6616" s="31">
        <v>0.90274518999999998</v>
      </c>
      <c r="G6616" s="31">
        <v>34569.421000000002</v>
      </c>
      <c r="H6616" s="31">
        <v>32888.400000000001</v>
      </c>
    </row>
    <row r="6617" spans="1:8" ht="15.6" hidden="1" customHeight="1">
      <c r="A6617" s="38" t="s">
        <v>9</v>
      </c>
      <c r="B6617" s="31">
        <v>2016</v>
      </c>
      <c r="C6617" s="31">
        <v>82</v>
      </c>
      <c r="D6617" s="31">
        <v>0.11347042</v>
      </c>
      <c r="E6617" s="31">
        <v>0.10737829</v>
      </c>
      <c r="F6617" s="31">
        <v>0.89262171000000001</v>
      </c>
      <c r="G6617" s="31">
        <v>31207.379000000001</v>
      </c>
      <c r="H6617" s="31">
        <v>29531.881000000001</v>
      </c>
    </row>
    <row r="6618" spans="1:8" ht="15.6" hidden="1" customHeight="1">
      <c r="A6618" s="38" t="s">
        <v>9</v>
      </c>
      <c r="B6618" s="31">
        <v>2016</v>
      </c>
      <c r="C6618" s="31">
        <v>83</v>
      </c>
      <c r="D6618" s="31">
        <v>0.12571942</v>
      </c>
      <c r="E6618" s="31">
        <v>0.11828411</v>
      </c>
      <c r="F6618" s="31">
        <v>0.88171588999999995</v>
      </c>
      <c r="G6618" s="31">
        <v>27856.383999999998</v>
      </c>
      <c r="H6618" s="31">
        <v>26208.9</v>
      </c>
    </row>
    <row r="6619" spans="1:8" ht="15.6" hidden="1" customHeight="1">
      <c r="A6619" s="38" t="s">
        <v>9</v>
      </c>
      <c r="B6619" s="31">
        <v>2016</v>
      </c>
      <c r="C6619" s="31">
        <v>84</v>
      </c>
      <c r="D6619" s="31">
        <v>0.13891099000000001</v>
      </c>
      <c r="E6619" s="31">
        <v>0.12988944999999999</v>
      </c>
      <c r="F6619" s="31">
        <v>0.87011055000000004</v>
      </c>
      <c r="G6619" s="31">
        <v>24561.416000000001</v>
      </c>
      <c r="H6619" s="31">
        <v>22966.281999999999</v>
      </c>
    </row>
    <row r="6620" spans="1:8" ht="15.6" hidden="1" customHeight="1">
      <c r="A6620" s="38" t="s">
        <v>9</v>
      </c>
      <c r="B6620" s="31">
        <v>2016</v>
      </c>
      <c r="C6620" s="31">
        <v>85</v>
      </c>
      <c r="D6620" s="31">
        <v>0.15294350000000001</v>
      </c>
      <c r="E6620" s="31">
        <v>0.1420785</v>
      </c>
      <c r="F6620" s="31">
        <v>0.8579215</v>
      </c>
      <c r="G6620" s="31">
        <v>21371.147000000001</v>
      </c>
      <c r="H6620" s="31">
        <v>19852.956999999999</v>
      </c>
    </row>
    <row r="6621" spans="1:8" ht="15.6" hidden="1" customHeight="1">
      <c r="A6621" s="38" t="s">
        <v>9</v>
      </c>
      <c r="B6621" s="31">
        <v>2016</v>
      </c>
      <c r="C6621" s="31">
        <v>86</v>
      </c>
      <c r="D6621" s="31">
        <v>0.16772618</v>
      </c>
      <c r="E6621" s="31">
        <v>0.15474850000000001</v>
      </c>
      <c r="F6621" s="31">
        <v>0.84525150000000004</v>
      </c>
      <c r="G6621" s="31">
        <v>18334.767</v>
      </c>
      <c r="H6621" s="31">
        <v>16916.128000000001</v>
      </c>
    </row>
    <row r="6622" spans="1:8" ht="15.6" hidden="1" customHeight="1">
      <c r="A6622" s="38" t="s">
        <v>9</v>
      </c>
      <c r="B6622" s="31">
        <v>2016</v>
      </c>
      <c r="C6622" s="31">
        <v>87</v>
      </c>
      <c r="D6622" s="31">
        <v>0.18325981999999999</v>
      </c>
      <c r="E6622" s="31">
        <v>0.16787724000000001</v>
      </c>
      <c r="F6622" s="31">
        <v>0.83212275999999996</v>
      </c>
      <c r="G6622" s="31">
        <v>15497.489</v>
      </c>
      <c r="H6622" s="31">
        <v>14196.651</v>
      </c>
    </row>
    <row r="6623" spans="1:8" ht="15.6" hidden="1" customHeight="1">
      <c r="A6623" s="38" t="s">
        <v>9</v>
      </c>
      <c r="B6623" s="31">
        <v>2016</v>
      </c>
      <c r="C6623" s="31">
        <v>88</v>
      </c>
      <c r="D6623" s="31">
        <v>0.19959913000000001</v>
      </c>
      <c r="E6623" s="31">
        <v>0.18148682999999999</v>
      </c>
      <c r="F6623" s="31">
        <v>0.81851317000000001</v>
      </c>
      <c r="G6623" s="31">
        <v>12895.813</v>
      </c>
      <c r="H6623" s="31">
        <v>11725.602999999999</v>
      </c>
    </row>
    <row r="6624" spans="1:8" ht="15.6" hidden="1" customHeight="1">
      <c r="A6624" s="38" t="s">
        <v>9</v>
      </c>
      <c r="B6624" s="31">
        <v>2016</v>
      </c>
      <c r="C6624" s="31">
        <v>89</v>
      </c>
      <c r="D6624" s="31">
        <v>0.21706349</v>
      </c>
      <c r="E6624" s="31">
        <v>0.19581170000000001</v>
      </c>
      <c r="F6624" s="31">
        <v>0.80418829999999997</v>
      </c>
      <c r="G6624" s="31">
        <v>10555.393</v>
      </c>
      <c r="H6624" s="31">
        <v>9521.9580000000005</v>
      </c>
    </row>
    <row r="6625" spans="1:8" ht="15.6" hidden="1" customHeight="1">
      <c r="A6625" s="38" t="s">
        <v>9</v>
      </c>
      <c r="B6625" s="31">
        <v>2016</v>
      </c>
      <c r="C6625" s="31">
        <v>90</v>
      </c>
      <c r="D6625" s="31">
        <v>0.23625708000000001</v>
      </c>
      <c r="E6625" s="31">
        <v>0.21129688999999999</v>
      </c>
      <c r="F6625" s="31">
        <v>0.78870311000000004</v>
      </c>
      <c r="G6625" s="31">
        <v>8488.5239999999994</v>
      </c>
      <c r="H6625" s="31">
        <v>7591.7240000000002</v>
      </c>
    </row>
    <row r="6626" spans="1:8" ht="15.6" hidden="1" customHeight="1">
      <c r="A6626" s="38" t="s">
        <v>9</v>
      </c>
      <c r="B6626" s="31">
        <v>2016</v>
      </c>
      <c r="C6626" s="31">
        <v>91</v>
      </c>
      <c r="D6626" s="31">
        <v>0.25782433999999999</v>
      </c>
      <c r="E6626" s="31">
        <v>0.228383</v>
      </c>
      <c r="F6626" s="31">
        <v>0.771617</v>
      </c>
      <c r="G6626" s="31">
        <v>6694.9250000000002</v>
      </c>
      <c r="H6626" s="31">
        <v>5930.4219999999996</v>
      </c>
    </row>
    <row r="6627" spans="1:8" ht="15.6" hidden="1" customHeight="1">
      <c r="A6627" s="38" t="s">
        <v>9</v>
      </c>
      <c r="B6627" s="31">
        <v>2016</v>
      </c>
      <c r="C6627" s="31">
        <v>92</v>
      </c>
      <c r="D6627" s="31">
        <v>0.28223712000000001</v>
      </c>
      <c r="E6627" s="31">
        <v>0.24733374</v>
      </c>
      <c r="F6627" s="31">
        <v>0.75266626000000003</v>
      </c>
      <c r="G6627" s="31">
        <v>5165.9179999999997</v>
      </c>
      <c r="H6627" s="31">
        <v>4527.0649999999996</v>
      </c>
    </row>
    <row r="6628" spans="1:8" ht="15.6" hidden="1" customHeight="1">
      <c r="A6628" s="38" t="s">
        <v>9</v>
      </c>
      <c r="B6628" s="31">
        <v>2016</v>
      </c>
      <c r="C6628" s="31">
        <v>93</v>
      </c>
      <c r="D6628" s="31">
        <v>0.30960897999999998</v>
      </c>
      <c r="E6628" s="31">
        <v>0.26810509999999999</v>
      </c>
      <c r="F6628" s="31">
        <v>0.73189490000000001</v>
      </c>
      <c r="G6628" s="31">
        <v>3888.212</v>
      </c>
      <c r="H6628" s="31">
        <v>3366.9870000000001</v>
      </c>
    </row>
    <row r="6629" spans="1:8" ht="15.6" hidden="1" customHeight="1">
      <c r="A6629" s="38" t="s">
        <v>9</v>
      </c>
      <c r="B6629" s="31">
        <v>2016</v>
      </c>
      <c r="C6629" s="31">
        <v>94</v>
      </c>
      <c r="D6629" s="31">
        <v>0.33967498000000002</v>
      </c>
      <c r="E6629" s="31">
        <v>0.29036083000000001</v>
      </c>
      <c r="F6629" s="31">
        <v>0.70963916999999999</v>
      </c>
      <c r="G6629" s="31">
        <v>2845.7629999999999</v>
      </c>
      <c r="H6629" s="31">
        <v>2432.614</v>
      </c>
    </row>
    <row r="6630" spans="1:8" ht="15.6" hidden="1" customHeight="1">
      <c r="A6630" s="38" t="s">
        <v>9</v>
      </c>
      <c r="B6630" s="31">
        <v>2016</v>
      </c>
      <c r="C6630" s="31">
        <v>95</v>
      </c>
      <c r="D6630" s="31">
        <v>0.37148250999999999</v>
      </c>
      <c r="E6630" s="31">
        <v>0.31329138000000001</v>
      </c>
      <c r="F6630" s="31">
        <v>0.68670861999999999</v>
      </c>
      <c r="G6630" s="31">
        <v>2019.4649999999999</v>
      </c>
      <c r="H6630" s="31">
        <v>1703.124</v>
      </c>
    </row>
    <row r="6631" spans="1:8" ht="15.6" hidden="1" customHeight="1">
      <c r="A6631" s="38" t="s">
        <v>9</v>
      </c>
      <c r="B6631" s="31">
        <v>2016</v>
      </c>
      <c r="C6631" s="31">
        <v>96</v>
      </c>
      <c r="D6631" s="31">
        <v>0.40388721</v>
      </c>
      <c r="E6631" s="31">
        <v>0.33602841999999999</v>
      </c>
      <c r="F6631" s="31">
        <v>0.66397158000000001</v>
      </c>
      <c r="G6631" s="31">
        <v>1386.7840000000001</v>
      </c>
      <c r="H6631" s="31">
        <v>1153.7840000000001</v>
      </c>
    </row>
    <row r="6632" spans="1:8" ht="15.6" hidden="1" customHeight="1">
      <c r="A6632" s="38" t="s">
        <v>9</v>
      </c>
      <c r="B6632" s="31">
        <v>2016</v>
      </c>
      <c r="C6632" s="31">
        <v>97</v>
      </c>
      <c r="D6632" s="31">
        <v>0.43589169</v>
      </c>
      <c r="E6632" s="31">
        <v>0.35789085999999998</v>
      </c>
      <c r="F6632" s="31">
        <v>0.64210913999999997</v>
      </c>
      <c r="G6632" s="31">
        <v>920.78499999999997</v>
      </c>
      <c r="H6632" s="31">
        <v>756.01499999999999</v>
      </c>
    </row>
    <row r="6633" spans="1:8" ht="15.6" hidden="1" customHeight="1">
      <c r="A6633" s="38" t="s">
        <v>9</v>
      </c>
      <c r="B6633" s="31">
        <v>2016</v>
      </c>
      <c r="C6633" s="31">
        <v>98</v>
      </c>
      <c r="D6633" s="31">
        <v>0.46661641999999998</v>
      </c>
      <c r="E6633" s="31">
        <v>0.37834533999999997</v>
      </c>
      <c r="F6633" s="31">
        <v>0.62165466000000003</v>
      </c>
      <c r="G6633" s="31">
        <v>591.24400000000003</v>
      </c>
      <c r="H6633" s="31">
        <v>479.39699999999999</v>
      </c>
    </row>
    <row r="6634" spans="1:8" ht="15.6" hidden="1" customHeight="1">
      <c r="A6634" s="38" t="s">
        <v>9</v>
      </c>
      <c r="B6634" s="31">
        <v>2016</v>
      </c>
      <c r="C6634" s="31">
        <v>99</v>
      </c>
      <c r="D6634" s="31">
        <v>0.49603436000000001</v>
      </c>
      <c r="E6634" s="31">
        <v>0.39745796</v>
      </c>
      <c r="F6634" s="31">
        <v>0.60254204</v>
      </c>
      <c r="G6634" s="31">
        <v>367.55</v>
      </c>
      <c r="H6634" s="31">
        <v>294.50700000000001</v>
      </c>
    </row>
    <row r="6635" spans="1:8" ht="15.6" hidden="1" customHeight="1">
      <c r="A6635" s="38" t="s">
        <v>9</v>
      </c>
      <c r="B6635" s="31">
        <v>2017</v>
      </c>
      <c r="C6635" s="31">
        <v>1</v>
      </c>
      <c r="D6635" s="31">
        <v>1.11812E-3</v>
      </c>
      <c r="E6635" s="31">
        <v>1.1175E-3</v>
      </c>
      <c r="F6635" s="31">
        <v>0.99888250000000001</v>
      </c>
      <c r="G6635" s="31">
        <v>97578.543999999994</v>
      </c>
      <c r="H6635" s="31">
        <v>97524.021999999997</v>
      </c>
    </row>
    <row r="6636" spans="1:8" ht="15.6" hidden="1" customHeight="1">
      <c r="A6636" s="38" t="s">
        <v>9</v>
      </c>
      <c r="B6636" s="31">
        <v>2017</v>
      </c>
      <c r="C6636" s="31">
        <v>2</v>
      </c>
      <c r="D6636" s="31">
        <v>1.19111E-3</v>
      </c>
      <c r="E6636" s="31">
        <v>1.1904000000000001E-3</v>
      </c>
      <c r="F6636" s="31">
        <v>0.99880959999999996</v>
      </c>
      <c r="G6636" s="31">
        <v>97469.5</v>
      </c>
      <c r="H6636" s="31">
        <v>97411.486000000004</v>
      </c>
    </row>
    <row r="6637" spans="1:8" ht="15.6" hidden="1" customHeight="1">
      <c r="A6637" s="38" t="s">
        <v>9</v>
      </c>
      <c r="B6637" s="31">
        <v>2017</v>
      </c>
      <c r="C6637" s="31">
        <v>3</v>
      </c>
      <c r="D6637" s="31">
        <v>1.2626099999999999E-3</v>
      </c>
      <c r="E6637" s="31">
        <v>1.2618200000000001E-3</v>
      </c>
      <c r="F6637" s="31">
        <v>0.99873818000000003</v>
      </c>
      <c r="G6637" s="31">
        <v>97353.471999999994</v>
      </c>
      <c r="H6637" s="31">
        <v>97292.051000000007</v>
      </c>
    </row>
    <row r="6638" spans="1:8" ht="15.6" hidden="1" customHeight="1">
      <c r="A6638" s="38" t="s">
        <v>9</v>
      </c>
      <c r="B6638" s="31">
        <v>2017</v>
      </c>
      <c r="C6638" s="31">
        <v>4</v>
      </c>
      <c r="D6638" s="31">
        <v>1.3182599999999999E-3</v>
      </c>
      <c r="E6638" s="31">
        <v>1.3174E-3</v>
      </c>
      <c r="F6638" s="31">
        <v>0.99868259999999998</v>
      </c>
      <c r="G6638" s="31">
        <v>97230.63</v>
      </c>
      <c r="H6638" s="31">
        <v>97166.584000000003</v>
      </c>
    </row>
    <row r="6639" spans="1:8" ht="15.6" hidden="1" customHeight="1">
      <c r="A6639" s="38" t="s">
        <v>9</v>
      </c>
      <c r="B6639" s="31">
        <v>2017</v>
      </c>
      <c r="C6639" s="31">
        <v>5</v>
      </c>
      <c r="D6639" s="31">
        <v>1.34045E-3</v>
      </c>
      <c r="E6639" s="31">
        <v>1.3395499999999999E-3</v>
      </c>
      <c r="F6639" s="31">
        <v>0.99866045000000003</v>
      </c>
      <c r="G6639" s="31">
        <v>97102.539000000004</v>
      </c>
      <c r="H6639" s="31">
        <v>97037.501999999993</v>
      </c>
    </row>
    <row r="6640" spans="1:8" ht="15.6" hidden="1" customHeight="1">
      <c r="A6640" s="38" t="s">
        <v>9</v>
      </c>
      <c r="B6640" s="31">
        <v>2017</v>
      </c>
      <c r="C6640" s="31">
        <v>6</v>
      </c>
      <c r="D6640" s="31">
        <v>1.31258E-3</v>
      </c>
      <c r="E6640" s="31">
        <v>1.3117199999999999E-3</v>
      </c>
      <c r="F6640" s="31">
        <v>0.99868827999999998</v>
      </c>
      <c r="G6640" s="31">
        <v>96972.464999999997</v>
      </c>
      <c r="H6640" s="31">
        <v>96908.865000000005</v>
      </c>
    </row>
    <row r="6641" spans="1:8" ht="15.6" hidden="1" customHeight="1">
      <c r="A6641" s="38" t="s">
        <v>9</v>
      </c>
      <c r="B6641" s="31">
        <v>2017</v>
      </c>
      <c r="C6641" s="31">
        <v>7</v>
      </c>
      <c r="D6641" s="31">
        <v>1.23014E-3</v>
      </c>
      <c r="E6641" s="31">
        <v>1.2293899999999999E-3</v>
      </c>
      <c r="F6641" s="31">
        <v>0.99877061</v>
      </c>
      <c r="G6641" s="31">
        <v>96845.263999999996</v>
      </c>
      <c r="H6641" s="31">
        <v>96785.733999999997</v>
      </c>
    </row>
    <row r="6642" spans="1:8" ht="15.6" hidden="1" customHeight="1">
      <c r="A6642" s="38" t="s">
        <v>9</v>
      </c>
      <c r="B6642" s="31">
        <v>2017</v>
      </c>
      <c r="C6642" s="31">
        <v>8</v>
      </c>
      <c r="D6642" s="31">
        <v>1.11293E-3</v>
      </c>
      <c r="E6642" s="31">
        <v>1.11231E-3</v>
      </c>
      <c r="F6642" s="31">
        <v>0.99888768999999999</v>
      </c>
      <c r="G6642" s="31">
        <v>96726.203999999998</v>
      </c>
      <c r="H6642" s="31">
        <v>96672.409</v>
      </c>
    </row>
    <row r="6643" spans="1:8" ht="15.6" hidden="1" customHeight="1">
      <c r="A6643" s="38" t="s">
        <v>9</v>
      </c>
      <c r="B6643" s="31">
        <v>2017</v>
      </c>
      <c r="C6643" s="31">
        <v>9</v>
      </c>
      <c r="D6643" s="31">
        <v>9.8718999999999999E-4</v>
      </c>
      <c r="E6643" s="31">
        <v>9.8670000000000008E-4</v>
      </c>
      <c r="F6643" s="31">
        <v>0.99901329999999999</v>
      </c>
      <c r="G6643" s="31">
        <v>96618.615000000005</v>
      </c>
      <c r="H6643" s="31">
        <v>96570.948000000004</v>
      </c>
    </row>
    <row r="6644" spans="1:8" ht="15.6" hidden="1" customHeight="1">
      <c r="A6644" s="38" t="s">
        <v>9</v>
      </c>
      <c r="B6644" s="31">
        <v>2017</v>
      </c>
      <c r="C6644" s="31">
        <v>10</v>
      </c>
      <c r="D6644" s="31">
        <v>8.8276999999999995E-4</v>
      </c>
      <c r="E6644" s="31">
        <v>8.8237999999999999E-4</v>
      </c>
      <c r="F6644" s="31">
        <v>0.99911762000000004</v>
      </c>
      <c r="G6644" s="31">
        <v>96523.281000000003</v>
      </c>
      <c r="H6644" s="31">
        <v>96480.695000000007</v>
      </c>
    </row>
    <row r="6645" spans="1:8" ht="15.6" hidden="1" customHeight="1">
      <c r="A6645" s="38" t="s">
        <v>9</v>
      </c>
      <c r="B6645" s="31">
        <v>2017</v>
      </c>
      <c r="C6645" s="31">
        <v>11</v>
      </c>
      <c r="D6645" s="31">
        <v>8.1795999999999995E-4</v>
      </c>
      <c r="E6645" s="31">
        <v>8.1762999999999996E-4</v>
      </c>
      <c r="F6645" s="31">
        <v>0.99918236999999999</v>
      </c>
      <c r="G6645" s="31">
        <v>96438.11</v>
      </c>
      <c r="H6645" s="31">
        <v>96398.684999999998</v>
      </c>
    </row>
    <row r="6646" spans="1:8" ht="15.6" hidden="1" customHeight="1">
      <c r="A6646" s="38" t="s">
        <v>9</v>
      </c>
      <c r="B6646" s="31">
        <v>2017</v>
      </c>
      <c r="C6646" s="31">
        <v>12</v>
      </c>
      <c r="D6646" s="31">
        <v>8.0031000000000004E-4</v>
      </c>
      <c r="E6646" s="31">
        <v>7.9998999999999999E-4</v>
      </c>
      <c r="F6646" s="31">
        <v>0.99920001000000003</v>
      </c>
      <c r="G6646" s="31">
        <v>96359.26</v>
      </c>
      <c r="H6646" s="31">
        <v>96320.716</v>
      </c>
    </row>
    <row r="6647" spans="1:8" ht="15.6" hidden="1" customHeight="1">
      <c r="A6647" s="38" t="s">
        <v>9</v>
      </c>
      <c r="B6647" s="31">
        <v>2017</v>
      </c>
      <c r="C6647" s="31">
        <v>13</v>
      </c>
      <c r="D6647" s="31">
        <v>8.3633999999999998E-4</v>
      </c>
      <c r="E6647" s="31">
        <v>8.3599E-4</v>
      </c>
      <c r="F6647" s="31">
        <v>0.99916400999999999</v>
      </c>
      <c r="G6647" s="31">
        <v>96282.172999999995</v>
      </c>
      <c r="H6647" s="31">
        <v>96241.928</v>
      </c>
    </row>
    <row r="6648" spans="1:8" ht="15.6" hidden="1" customHeight="1">
      <c r="A6648" s="38" t="s">
        <v>9</v>
      </c>
      <c r="B6648" s="31">
        <v>2017</v>
      </c>
      <c r="C6648" s="31">
        <v>14</v>
      </c>
      <c r="D6648" s="31">
        <v>9.2634E-4</v>
      </c>
      <c r="E6648" s="31">
        <v>9.2590999999999995E-4</v>
      </c>
      <c r="F6648" s="31">
        <v>0.99907409000000003</v>
      </c>
      <c r="G6648" s="31">
        <v>96201.682000000001</v>
      </c>
      <c r="H6648" s="31">
        <v>96157.145000000004</v>
      </c>
    </row>
    <row r="6649" spans="1:8" ht="15.6" hidden="1" customHeight="1">
      <c r="A6649" s="38" t="s">
        <v>9</v>
      </c>
      <c r="B6649" s="31">
        <v>2017</v>
      </c>
      <c r="C6649" s="31">
        <v>15</v>
      </c>
      <c r="D6649" s="31">
        <v>1.0719200000000001E-3</v>
      </c>
      <c r="E6649" s="31">
        <v>1.0713400000000001E-3</v>
      </c>
      <c r="F6649" s="31">
        <v>0.99892866000000002</v>
      </c>
      <c r="G6649" s="31">
        <v>96112.607999999993</v>
      </c>
      <c r="H6649" s="31">
        <v>96061.123999999996</v>
      </c>
    </row>
    <row r="6650" spans="1:8" ht="15.6" hidden="1" customHeight="1">
      <c r="A6650" s="38" t="s">
        <v>9</v>
      </c>
      <c r="B6650" s="31">
        <v>2017</v>
      </c>
      <c r="C6650" s="31">
        <v>16</v>
      </c>
      <c r="D6650" s="31">
        <v>1.2634499999999999E-3</v>
      </c>
      <c r="E6650" s="31">
        <v>1.2626499999999999E-3</v>
      </c>
      <c r="F6650" s="31">
        <v>0.99873734999999997</v>
      </c>
      <c r="G6650" s="31">
        <v>96009.638999999996</v>
      </c>
      <c r="H6650" s="31">
        <v>95949.025999999998</v>
      </c>
    </row>
    <row r="6651" spans="1:8" ht="15.6" hidden="1" customHeight="1">
      <c r="A6651" s="38" t="s">
        <v>9</v>
      </c>
      <c r="B6651" s="31">
        <v>2017</v>
      </c>
      <c r="C6651" s="31">
        <v>17</v>
      </c>
      <c r="D6651" s="31">
        <v>1.47836E-3</v>
      </c>
      <c r="E6651" s="31">
        <v>1.47726E-3</v>
      </c>
      <c r="F6651" s="31">
        <v>0.99852273999999996</v>
      </c>
      <c r="G6651" s="31">
        <v>95888.411999999997</v>
      </c>
      <c r="H6651" s="31">
        <v>95817.585999999996</v>
      </c>
    </row>
    <row r="6652" spans="1:8" ht="15.6" hidden="1" customHeight="1">
      <c r="A6652" s="38" t="s">
        <v>9</v>
      </c>
      <c r="B6652" s="31">
        <v>2017</v>
      </c>
      <c r="C6652" s="31">
        <v>18</v>
      </c>
      <c r="D6652" s="31">
        <v>1.68844E-3</v>
      </c>
      <c r="E6652" s="31">
        <v>1.68702E-3</v>
      </c>
      <c r="F6652" s="31">
        <v>0.99831298000000002</v>
      </c>
      <c r="G6652" s="31">
        <v>95746.76</v>
      </c>
      <c r="H6652" s="31">
        <v>95665.995999999999</v>
      </c>
    </row>
    <row r="6653" spans="1:8" ht="15.6" hidden="1" customHeight="1">
      <c r="A6653" s="38" t="s">
        <v>9</v>
      </c>
      <c r="B6653" s="31">
        <v>2017</v>
      </c>
      <c r="C6653" s="31">
        <v>19</v>
      </c>
      <c r="D6653" s="31">
        <v>1.8589800000000001E-3</v>
      </c>
      <c r="E6653" s="31">
        <v>1.85725E-3</v>
      </c>
      <c r="F6653" s="31">
        <v>0.99814274999999997</v>
      </c>
      <c r="G6653" s="31">
        <v>95585.232999999993</v>
      </c>
      <c r="H6653" s="31">
        <v>95496.47</v>
      </c>
    </row>
    <row r="6654" spans="1:8" ht="15.6" hidden="1" customHeight="1">
      <c r="A6654" s="38" t="s">
        <v>9</v>
      </c>
      <c r="B6654" s="31">
        <v>2017</v>
      </c>
      <c r="C6654" s="31">
        <v>20</v>
      </c>
      <c r="D6654" s="31">
        <v>1.9807000000000002E-3</v>
      </c>
      <c r="E6654" s="31">
        <v>1.9787400000000001E-3</v>
      </c>
      <c r="F6654" s="31">
        <v>0.99802126000000002</v>
      </c>
      <c r="G6654" s="31">
        <v>95407.706999999995</v>
      </c>
      <c r="H6654" s="31">
        <v>95313.313999999998</v>
      </c>
    </row>
    <row r="6655" spans="1:8" ht="15.6" hidden="1" customHeight="1">
      <c r="A6655" s="38" t="s">
        <v>9</v>
      </c>
      <c r="B6655" s="31">
        <v>2017</v>
      </c>
      <c r="C6655" s="31">
        <v>21</v>
      </c>
      <c r="D6655" s="31">
        <v>2.05842E-3</v>
      </c>
      <c r="E6655" s="31">
        <v>2.0563000000000001E-3</v>
      </c>
      <c r="F6655" s="31">
        <v>0.99794369999999999</v>
      </c>
      <c r="G6655" s="31">
        <v>95218.92</v>
      </c>
      <c r="H6655" s="31">
        <v>95121.020999999993</v>
      </c>
    </row>
    <row r="6656" spans="1:8" ht="15.6" hidden="1" customHeight="1">
      <c r="A6656" s="38" t="s">
        <v>9</v>
      </c>
      <c r="B6656" s="31">
        <v>2017</v>
      </c>
      <c r="C6656" s="31">
        <v>22</v>
      </c>
      <c r="D6656" s="31">
        <v>2.1017499999999999E-3</v>
      </c>
      <c r="E6656" s="31">
        <v>2.09954E-3</v>
      </c>
      <c r="F6656" s="31">
        <v>0.99790045999999999</v>
      </c>
      <c r="G6656" s="31">
        <v>95023.122000000003</v>
      </c>
      <c r="H6656" s="31">
        <v>94923.369000000006</v>
      </c>
    </row>
    <row r="6657" spans="1:8" ht="15.6" hidden="1" customHeight="1">
      <c r="A6657" s="38" t="s">
        <v>9</v>
      </c>
      <c r="B6657" s="31">
        <v>2017</v>
      </c>
      <c r="C6657" s="31">
        <v>23</v>
      </c>
      <c r="D6657" s="31">
        <v>2.1290900000000001E-3</v>
      </c>
      <c r="E6657" s="31">
        <v>2.1268200000000002E-3</v>
      </c>
      <c r="F6657" s="31">
        <v>0.99787318000000003</v>
      </c>
      <c r="G6657" s="31">
        <v>94823.616999999998</v>
      </c>
      <c r="H6657" s="31">
        <v>94722.78</v>
      </c>
    </row>
    <row r="6658" spans="1:8" ht="15.6" hidden="1" customHeight="1">
      <c r="A6658" s="38" t="s">
        <v>9</v>
      </c>
      <c r="B6658" s="31">
        <v>2017</v>
      </c>
      <c r="C6658" s="31">
        <v>24</v>
      </c>
      <c r="D6658" s="31">
        <v>2.1526800000000001E-3</v>
      </c>
      <c r="E6658" s="31">
        <v>2.15036E-3</v>
      </c>
      <c r="F6658" s="31">
        <v>0.99784963999999998</v>
      </c>
      <c r="G6658" s="31">
        <v>94621.942999999999</v>
      </c>
      <c r="H6658" s="31">
        <v>94520.207999999999</v>
      </c>
    </row>
    <row r="6659" spans="1:8" ht="15.6" hidden="1" customHeight="1">
      <c r="A6659" s="38" t="s">
        <v>9</v>
      </c>
      <c r="B6659" s="31">
        <v>2017</v>
      </c>
      <c r="C6659" s="31">
        <v>25</v>
      </c>
      <c r="D6659" s="31">
        <v>2.1817E-3</v>
      </c>
      <c r="E6659" s="31">
        <v>2.1793300000000002E-3</v>
      </c>
      <c r="F6659" s="31">
        <v>0.99782066999999997</v>
      </c>
      <c r="G6659" s="31">
        <v>94418.471999999994</v>
      </c>
      <c r="H6659" s="31">
        <v>94315.588000000003</v>
      </c>
    </row>
    <row r="6660" spans="1:8" ht="15.6" hidden="1" customHeight="1">
      <c r="A6660" s="38" t="s">
        <v>9</v>
      </c>
      <c r="B6660" s="31">
        <v>2017</v>
      </c>
      <c r="C6660" s="31">
        <v>26</v>
      </c>
      <c r="D6660" s="31">
        <v>2.2183599999999999E-3</v>
      </c>
      <c r="E6660" s="31">
        <v>2.2158999999999998E-3</v>
      </c>
      <c r="F6660" s="31">
        <v>0.99778409999999995</v>
      </c>
      <c r="G6660" s="31">
        <v>94212.702999999994</v>
      </c>
      <c r="H6660" s="31">
        <v>94108.32</v>
      </c>
    </row>
    <row r="6661" spans="1:8" ht="15.6" hidden="1" customHeight="1">
      <c r="A6661" s="38" t="s">
        <v>9</v>
      </c>
      <c r="B6661" s="31">
        <v>2017</v>
      </c>
      <c r="C6661" s="31">
        <v>27</v>
      </c>
      <c r="D6661" s="31">
        <v>2.26187E-3</v>
      </c>
      <c r="E6661" s="31">
        <v>2.25932E-3</v>
      </c>
      <c r="F6661" s="31">
        <v>0.99774068000000005</v>
      </c>
      <c r="G6661" s="31">
        <v>94003.937000000005</v>
      </c>
      <c r="H6661" s="31">
        <v>93897.744999999995</v>
      </c>
    </row>
    <row r="6662" spans="1:8" ht="15.6" hidden="1" customHeight="1">
      <c r="A6662" s="38" t="s">
        <v>9</v>
      </c>
      <c r="B6662" s="31">
        <v>2017</v>
      </c>
      <c r="C6662" s="31">
        <v>28</v>
      </c>
      <c r="D6662" s="31">
        <v>2.3099499999999999E-3</v>
      </c>
      <c r="E6662" s="31">
        <v>2.30729E-3</v>
      </c>
      <c r="F6662" s="31">
        <v>0.99769271000000004</v>
      </c>
      <c r="G6662" s="31">
        <v>93791.553</v>
      </c>
      <c r="H6662" s="31">
        <v>93683.350999999995</v>
      </c>
    </row>
    <row r="6663" spans="1:8" ht="15.6" hidden="1" customHeight="1">
      <c r="A6663" s="38" t="s">
        <v>9</v>
      </c>
      <c r="B6663" s="31">
        <v>2017</v>
      </c>
      <c r="C6663" s="31">
        <v>29</v>
      </c>
      <c r="D6663" s="31">
        <v>2.3590899999999999E-3</v>
      </c>
      <c r="E6663" s="31">
        <v>2.3563099999999999E-3</v>
      </c>
      <c r="F6663" s="31">
        <v>0.99764368999999997</v>
      </c>
      <c r="G6663" s="31">
        <v>93575.149000000005</v>
      </c>
      <c r="H6663" s="31">
        <v>93464.902000000002</v>
      </c>
    </row>
    <row r="6664" spans="1:8" ht="15.6" hidden="1" customHeight="1">
      <c r="A6664" s="38" t="s">
        <v>9</v>
      </c>
      <c r="B6664" s="31">
        <v>2017</v>
      </c>
      <c r="C6664" s="31">
        <v>30</v>
      </c>
      <c r="D6664" s="31">
        <v>2.4052600000000002E-3</v>
      </c>
      <c r="E6664" s="31">
        <v>2.40237E-3</v>
      </c>
      <c r="F6664" s="31">
        <v>0.99759763000000001</v>
      </c>
      <c r="G6664" s="31">
        <v>93354.656000000003</v>
      </c>
      <c r="H6664" s="31">
        <v>93242.52</v>
      </c>
    </row>
    <row r="6665" spans="1:8" ht="15.6" hidden="1" customHeight="1">
      <c r="A6665" s="38" t="s">
        <v>9</v>
      </c>
      <c r="B6665" s="31">
        <v>2017</v>
      </c>
      <c r="C6665" s="31">
        <v>31</v>
      </c>
      <c r="D6665" s="31">
        <v>2.4447599999999998E-3</v>
      </c>
      <c r="E6665" s="31">
        <v>2.4417699999999998E-3</v>
      </c>
      <c r="F6665" s="31">
        <v>0.99755822999999999</v>
      </c>
      <c r="G6665" s="31">
        <v>93130.383000000002</v>
      </c>
      <c r="H6665" s="31">
        <v>93016.682000000001</v>
      </c>
    </row>
    <row r="6666" spans="1:8" ht="15.6" hidden="1" customHeight="1">
      <c r="A6666" s="38" t="s">
        <v>9</v>
      </c>
      <c r="B6666" s="31">
        <v>2017</v>
      </c>
      <c r="C6666" s="31">
        <v>32</v>
      </c>
      <c r="D6666" s="31">
        <v>2.4774200000000001E-3</v>
      </c>
      <c r="E6666" s="31">
        <v>2.4743500000000002E-3</v>
      </c>
      <c r="F6666" s="31">
        <v>0.99752565000000004</v>
      </c>
      <c r="G6666" s="31">
        <v>92902.98</v>
      </c>
      <c r="H6666" s="31">
        <v>92788.043000000005</v>
      </c>
    </row>
    <row r="6667" spans="1:8" ht="15.6" hidden="1" customHeight="1">
      <c r="A6667" s="38" t="s">
        <v>9</v>
      </c>
      <c r="B6667" s="31">
        <v>2017</v>
      </c>
      <c r="C6667" s="31">
        <v>33</v>
      </c>
      <c r="D6667" s="31">
        <v>2.5054399999999998E-3</v>
      </c>
      <c r="E6667" s="31">
        <v>2.5023100000000002E-3</v>
      </c>
      <c r="F6667" s="31">
        <v>0.99749768999999999</v>
      </c>
      <c r="G6667" s="31">
        <v>92673.104999999996</v>
      </c>
      <c r="H6667" s="31">
        <v>92557.157000000007</v>
      </c>
    </row>
    <row r="6668" spans="1:8" ht="15.6" hidden="1" customHeight="1">
      <c r="A6668" s="38" t="s">
        <v>9</v>
      </c>
      <c r="B6668" s="31">
        <v>2017</v>
      </c>
      <c r="C6668" s="31">
        <v>34</v>
      </c>
      <c r="D6668" s="31">
        <v>2.5369099999999999E-3</v>
      </c>
      <c r="E6668" s="31">
        <v>2.5336899999999999E-3</v>
      </c>
      <c r="F6668" s="31">
        <v>0.99746630999999997</v>
      </c>
      <c r="G6668" s="31">
        <v>92441.209000000003</v>
      </c>
      <c r="H6668" s="31">
        <v>92324.1</v>
      </c>
    </row>
    <row r="6669" spans="1:8" ht="15.6" hidden="1" customHeight="1">
      <c r="A6669" s="38" t="s">
        <v>9</v>
      </c>
      <c r="B6669" s="31">
        <v>2017</v>
      </c>
      <c r="C6669" s="31">
        <v>35</v>
      </c>
      <c r="D6669" s="31">
        <v>2.5824200000000002E-3</v>
      </c>
      <c r="E6669" s="31">
        <v>2.57909E-3</v>
      </c>
      <c r="F6669" s="31">
        <v>0.99742090999999999</v>
      </c>
      <c r="G6669" s="31">
        <v>92206.990999999995</v>
      </c>
      <c r="H6669" s="31">
        <v>92088.085999999996</v>
      </c>
    </row>
    <row r="6670" spans="1:8" ht="15.6" hidden="1" customHeight="1">
      <c r="A6670" s="38" t="s">
        <v>9</v>
      </c>
      <c r="B6670" s="31">
        <v>2017</v>
      </c>
      <c r="C6670" s="31">
        <v>36</v>
      </c>
      <c r="D6670" s="31">
        <v>2.6530099999999999E-3</v>
      </c>
      <c r="E6670" s="31">
        <v>2.64949E-3</v>
      </c>
      <c r="F6670" s="31">
        <v>0.99735050999999997</v>
      </c>
      <c r="G6670" s="31">
        <v>91969.180999999997</v>
      </c>
      <c r="H6670" s="31">
        <v>91847.346000000005</v>
      </c>
    </row>
    <row r="6671" spans="1:8" ht="15.6" hidden="1" customHeight="1">
      <c r="A6671" s="38" t="s">
        <v>9</v>
      </c>
      <c r="B6671" s="31">
        <v>2017</v>
      </c>
      <c r="C6671" s="31">
        <v>37</v>
      </c>
      <c r="D6671" s="31">
        <v>2.7612800000000001E-3</v>
      </c>
      <c r="E6671" s="31">
        <v>2.7574800000000001E-3</v>
      </c>
      <c r="F6671" s="31">
        <v>0.99724252000000002</v>
      </c>
      <c r="G6671" s="31">
        <v>91725.51</v>
      </c>
      <c r="H6671" s="31">
        <v>91599.043999999994</v>
      </c>
    </row>
    <row r="6672" spans="1:8" ht="15.6" hidden="1" customHeight="1">
      <c r="A6672" s="38" t="s">
        <v>9</v>
      </c>
      <c r="B6672" s="31">
        <v>2017</v>
      </c>
      <c r="C6672" s="31">
        <v>38</v>
      </c>
      <c r="D6672" s="31">
        <v>2.91157E-3</v>
      </c>
      <c r="E6672" s="31">
        <v>2.90734E-3</v>
      </c>
      <c r="F6672" s="31">
        <v>0.99709265999999996</v>
      </c>
      <c r="G6672" s="31">
        <v>91472.578999999998</v>
      </c>
      <c r="H6672" s="31">
        <v>91339.607999999993</v>
      </c>
    </row>
    <row r="6673" spans="1:8" ht="15.6" hidden="1" customHeight="1">
      <c r="A6673" s="38" t="s">
        <v>9</v>
      </c>
      <c r="B6673" s="31">
        <v>2017</v>
      </c>
      <c r="C6673" s="31">
        <v>39</v>
      </c>
      <c r="D6673" s="31">
        <v>3.1012100000000001E-3</v>
      </c>
      <c r="E6673" s="31">
        <v>3.09641E-3</v>
      </c>
      <c r="F6673" s="31">
        <v>0.99690358999999995</v>
      </c>
      <c r="G6673" s="31">
        <v>91206.637000000002</v>
      </c>
      <c r="H6673" s="31">
        <v>91065.43</v>
      </c>
    </row>
    <row r="6674" spans="1:8" ht="15.6" hidden="1" customHeight="1">
      <c r="A6674" s="38" t="s">
        <v>9</v>
      </c>
      <c r="B6674" s="31">
        <v>2017</v>
      </c>
      <c r="C6674" s="31">
        <v>40</v>
      </c>
      <c r="D6674" s="31">
        <v>3.31168E-3</v>
      </c>
      <c r="E6674" s="31">
        <v>3.30621E-3</v>
      </c>
      <c r="F6674" s="31">
        <v>0.99669379000000002</v>
      </c>
      <c r="G6674" s="31">
        <v>90924.222999999998</v>
      </c>
      <c r="H6674" s="31">
        <v>90773.915999999997</v>
      </c>
    </row>
    <row r="6675" spans="1:8" ht="15.6" hidden="1" customHeight="1">
      <c r="A6675" s="38" t="s">
        <v>9</v>
      </c>
      <c r="B6675" s="31">
        <v>2017</v>
      </c>
      <c r="C6675" s="31">
        <v>41</v>
      </c>
      <c r="D6675" s="31">
        <v>3.5181800000000001E-3</v>
      </c>
      <c r="E6675" s="31">
        <v>3.5119999999999999E-3</v>
      </c>
      <c r="F6675" s="31">
        <v>0.99648800000000004</v>
      </c>
      <c r="G6675" s="31">
        <v>90623.608999999997</v>
      </c>
      <c r="H6675" s="31">
        <v>90464.474000000002</v>
      </c>
    </row>
    <row r="6676" spans="1:8" ht="15.6" hidden="1" customHeight="1">
      <c r="A6676" s="38" t="s">
        <v>9</v>
      </c>
      <c r="B6676" s="31">
        <v>2017</v>
      </c>
      <c r="C6676" s="31">
        <v>42</v>
      </c>
      <c r="D6676" s="31">
        <v>3.7077999999999998E-3</v>
      </c>
      <c r="E6676" s="31">
        <v>3.7009399999999998E-3</v>
      </c>
      <c r="F6676" s="31">
        <v>0.99629906000000001</v>
      </c>
      <c r="G6676" s="31">
        <v>90305.339000000007</v>
      </c>
      <c r="H6676" s="31">
        <v>90138.232000000004</v>
      </c>
    </row>
    <row r="6677" spans="1:8" ht="15.6" hidden="1" customHeight="1">
      <c r="A6677" s="38" t="s">
        <v>9</v>
      </c>
      <c r="B6677" s="31">
        <v>2017</v>
      </c>
      <c r="C6677" s="31">
        <v>43</v>
      </c>
      <c r="D6677" s="31">
        <v>3.8685799999999999E-3</v>
      </c>
      <c r="E6677" s="31">
        <v>3.8611100000000001E-3</v>
      </c>
      <c r="F6677" s="31">
        <v>0.99613889</v>
      </c>
      <c r="G6677" s="31">
        <v>89971.123999999996</v>
      </c>
      <c r="H6677" s="31">
        <v>89797.43</v>
      </c>
    </row>
    <row r="6678" spans="1:8" ht="15.6" hidden="1" customHeight="1">
      <c r="A6678" s="38" t="s">
        <v>9</v>
      </c>
      <c r="B6678" s="31">
        <v>2017</v>
      </c>
      <c r="C6678" s="31">
        <v>44</v>
      </c>
      <c r="D6678" s="31">
        <v>4.0097400000000004E-3</v>
      </c>
      <c r="E6678" s="31">
        <v>4.0017200000000003E-3</v>
      </c>
      <c r="F6678" s="31">
        <v>0.99599828000000001</v>
      </c>
      <c r="G6678" s="31">
        <v>89623.736000000004</v>
      </c>
      <c r="H6678" s="31">
        <v>89444.410999999993</v>
      </c>
    </row>
    <row r="6679" spans="1:8" ht="15.6" hidden="1" customHeight="1">
      <c r="A6679" s="38" t="s">
        <v>9</v>
      </c>
      <c r="B6679" s="31">
        <v>2017</v>
      </c>
      <c r="C6679" s="31">
        <v>45</v>
      </c>
      <c r="D6679" s="31">
        <v>4.1578400000000003E-3</v>
      </c>
      <c r="E6679" s="31">
        <v>4.1492100000000004E-3</v>
      </c>
      <c r="F6679" s="31">
        <v>0.99585078999999999</v>
      </c>
      <c r="G6679" s="31">
        <v>89265.085999999996</v>
      </c>
      <c r="H6679" s="31">
        <v>89079.896999999997</v>
      </c>
    </row>
    <row r="6680" spans="1:8" ht="15.6" hidden="1" customHeight="1">
      <c r="A6680" s="38" t="s">
        <v>9</v>
      </c>
      <c r="B6680" s="31">
        <v>2017</v>
      </c>
      <c r="C6680" s="31">
        <v>46</v>
      </c>
      <c r="D6680" s="31">
        <v>4.3458699999999999E-3</v>
      </c>
      <c r="E6680" s="31">
        <v>4.3364500000000004E-3</v>
      </c>
      <c r="F6680" s="31">
        <v>0.99566354999999995</v>
      </c>
      <c r="G6680" s="31">
        <v>88894.706999999995</v>
      </c>
      <c r="H6680" s="31">
        <v>88701.963000000003</v>
      </c>
    </row>
    <row r="6681" spans="1:8" ht="15.6" hidden="1" customHeight="1">
      <c r="A6681" s="38" t="s">
        <v>9</v>
      </c>
      <c r="B6681" s="31">
        <v>2017</v>
      </c>
      <c r="C6681" s="31">
        <v>47</v>
      </c>
      <c r="D6681" s="31">
        <v>4.6146099999999999E-3</v>
      </c>
      <c r="E6681" s="31">
        <v>4.6039799999999997E-3</v>
      </c>
      <c r="F6681" s="31">
        <v>0.99539602000000005</v>
      </c>
      <c r="G6681" s="31">
        <v>88509.218999999997</v>
      </c>
      <c r="H6681" s="31">
        <v>88305.471999999994</v>
      </c>
    </row>
    <row r="6682" spans="1:8" ht="15.6" hidden="1" customHeight="1">
      <c r="A6682" s="38" t="s">
        <v>9</v>
      </c>
      <c r="B6682" s="31">
        <v>2017</v>
      </c>
      <c r="C6682" s="31">
        <v>48</v>
      </c>
      <c r="D6682" s="31">
        <v>4.9861799999999998E-3</v>
      </c>
      <c r="E6682" s="31">
        <v>4.9737799999999997E-3</v>
      </c>
      <c r="F6682" s="31">
        <v>0.99502621999999996</v>
      </c>
      <c r="G6682" s="31">
        <v>88101.724000000002</v>
      </c>
      <c r="H6682" s="31">
        <v>87882.625</v>
      </c>
    </row>
    <row r="6683" spans="1:8" ht="15.6" hidden="1" customHeight="1">
      <c r="A6683" s="38" t="s">
        <v>9</v>
      </c>
      <c r="B6683" s="31">
        <v>2017</v>
      </c>
      <c r="C6683" s="31">
        <v>49</v>
      </c>
      <c r="D6683" s="31">
        <v>5.4675499999999998E-3</v>
      </c>
      <c r="E6683" s="31">
        <v>5.4526399999999999E-3</v>
      </c>
      <c r="F6683" s="31">
        <v>0.99454735999999999</v>
      </c>
      <c r="G6683" s="31">
        <v>87663.525999999998</v>
      </c>
      <c r="H6683" s="31">
        <v>87424.527000000002</v>
      </c>
    </row>
    <row r="6684" spans="1:8" ht="15.6" hidden="1" customHeight="1">
      <c r="A6684" s="38" t="s">
        <v>9</v>
      </c>
      <c r="B6684" s="31">
        <v>2017</v>
      </c>
      <c r="C6684" s="31">
        <v>50</v>
      </c>
      <c r="D6684" s="31">
        <v>6.0390299999999999E-3</v>
      </c>
      <c r="E6684" s="31">
        <v>6.0208500000000003E-3</v>
      </c>
      <c r="F6684" s="31">
        <v>0.99397915000000003</v>
      </c>
      <c r="G6684" s="31">
        <v>87185.528000000006</v>
      </c>
      <c r="H6684" s="31">
        <v>86923.062000000005</v>
      </c>
    </row>
    <row r="6685" spans="1:8" ht="15.6" hidden="1" customHeight="1">
      <c r="A6685" s="38" t="s">
        <v>9</v>
      </c>
      <c r="B6685" s="31">
        <v>2017</v>
      </c>
      <c r="C6685" s="31">
        <v>51</v>
      </c>
      <c r="D6685" s="31">
        <v>6.6463199999999998E-3</v>
      </c>
      <c r="E6685" s="31">
        <v>6.6242999999999996E-3</v>
      </c>
      <c r="F6685" s="31">
        <v>0.99337569999999997</v>
      </c>
      <c r="G6685" s="31">
        <v>86660.596999999994</v>
      </c>
      <c r="H6685" s="31">
        <v>86373.563999999998</v>
      </c>
    </row>
    <row r="6686" spans="1:8" ht="15.6" hidden="1" customHeight="1">
      <c r="A6686" s="38" t="s">
        <v>9</v>
      </c>
      <c r="B6686" s="31">
        <v>2017</v>
      </c>
      <c r="C6686" s="31">
        <v>52</v>
      </c>
      <c r="D6686" s="31">
        <v>7.2323800000000001E-3</v>
      </c>
      <c r="E6686" s="31">
        <v>7.2063200000000004E-3</v>
      </c>
      <c r="F6686" s="31">
        <v>0.99279368000000001</v>
      </c>
      <c r="G6686" s="31">
        <v>86086.531000000003</v>
      </c>
      <c r="H6686" s="31">
        <v>85776.346999999994</v>
      </c>
    </row>
    <row r="6687" spans="1:8" ht="15.6" hidden="1" customHeight="1">
      <c r="A6687" s="38" t="s">
        <v>9</v>
      </c>
      <c r="B6687" s="31">
        <v>2017</v>
      </c>
      <c r="C6687" s="31">
        <v>53</v>
      </c>
      <c r="D6687" s="31">
        <v>7.7437199999999999E-3</v>
      </c>
      <c r="E6687" s="31">
        <v>7.7138500000000004E-3</v>
      </c>
      <c r="F6687" s="31">
        <v>0.99228614999999998</v>
      </c>
      <c r="G6687" s="31">
        <v>85466.164000000004</v>
      </c>
      <c r="H6687" s="31">
        <v>85136.527000000002</v>
      </c>
    </row>
    <row r="6688" spans="1:8" ht="15.6" hidden="1" customHeight="1">
      <c r="A6688" s="38" t="s">
        <v>9</v>
      </c>
      <c r="B6688" s="31">
        <v>2017</v>
      </c>
      <c r="C6688" s="31">
        <v>54</v>
      </c>
      <c r="D6688" s="31">
        <v>8.1703999999999995E-3</v>
      </c>
      <c r="E6688" s="31">
        <v>8.1371499999999992E-3</v>
      </c>
      <c r="F6688" s="31">
        <v>0.99186284999999996</v>
      </c>
      <c r="G6688" s="31">
        <v>84806.89</v>
      </c>
      <c r="H6688" s="31">
        <v>84461.846999999994</v>
      </c>
    </row>
    <row r="6689" spans="1:8" ht="15.6" hidden="1" customHeight="1">
      <c r="A6689" s="38" t="s">
        <v>9</v>
      </c>
      <c r="B6689" s="31">
        <v>2017</v>
      </c>
      <c r="C6689" s="31">
        <v>55</v>
      </c>
      <c r="D6689" s="31">
        <v>8.5511100000000007E-3</v>
      </c>
      <c r="E6689" s="31">
        <v>8.5147E-3</v>
      </c>
      <c r="F6689" s="31">
        <v>0.99148530000000001</v>
      </c>
      <c r="G6689" s="31">
        <v>84116.804000000004</v>
      </c>
      <c r="H6689" s="31">
        <v>83758.688999999998</v>
      </c>
    </row>
    <row r="6690" spans="1:8" ht="15.6" hidden="1" customHeight="1">
      <c r="A6690" s="38" t="s">
        <v>9</v>
      </c>
      <c r="B6690" s="31">
        <v>2017</v>
      </c>
      <c r="C6690" s="31">
        <v>56</v>
      </c>
      <c r="D6690" s="31">
        <v>8.9507200000000006E-3</v>
      </c>
      <c r="E6690" s="31">
        <v>8.9108399999999997E-3</v>
      </c>
      <c r="F6690" s="31">
        <v>0.99108916000000002</v>
      </c>
      <c r="G6690" s="31">
        <v>83400.573999999993</v>
      </c>
      <c r="H6690" s="31">
        <v>83028.990000000005</v>
      </c>
    </row>
    <row r="6691" spans="1:8" ht="15.6" hidden="1" customHeight="1">
      <c r="A6691" s="38" t="s">
        <v>9</v>
      </c>
      <c r="B6691" s="31">
        <v>2017</v>
      </c>
      <c r="C6691" s="31">
        <v>57</v>
      </c>
      <c r="D6691" s="31">
        <v>9.4574099999999994E-3</v>
      </c>
      <c r="E6691" s="31">
        <v>9.4129000000000001E-3</v>
      </c>
      <c r="F6691" s="31">
        <v>0.99058710000000005</v>
      </c>
      <c r="G6691" s="31">
        <v>82657.404999999999</v>
      </c>
      <c r="H6691" s="31">
        <v>82268.381999999998</v>
      </c>
    </row>
    <row r="6692" spans="1:8" ht="15.6" hidden="1" customHeight="1">
      <c r="A6692" s="38" t="s">
        <v>9</v>
      </c>
      <c r="B6692" s="31">
        <v>2017</v>
      </c>
      <c r="C6692" s="31">
        <v>58</v>
      </c>
      <c r="D6692" s="31">
        <v>1.0138930000000001E-2</v>
      </c>
      <c r="E6692" s="31">
        <v>1.0087789999999999E-2</v>
      </c>
      <c r="F6692" s="31">
        <v>0.98991220999999996</v>
      </c>
      <c r="G6692" s="31">
        <v>81879.358999999997</v>
      </c>
      <c r="H6692" s="31">
        <v>81466.368000000002</v>
      </c>
    </row>
    <row r="6693" spans="1:8" ht="15.6" hidden="1" customHeight="1">
      <c r="A6693" s="38" t="s">
        <v>9</v>
      </c>
      <c r="B6693" s="31">
        <v>2017</v>
      </c>
      <c r="C6693" s="31">
        <v>59</v>
      </c>
      <c r="D6693" s="31">
        <v>1.104056E-2</v>
      </c>
      <c r="E6693" s="31">
        <v>1.0979940000000001E-2</v>
      </c>
      <c r="F6693" s="31">
        <v>0.98902005999999998</v>
      </c>
      <c r="G6693" s="31">
        <v>81053.376999999993</v>
      </c>
      <c r="H6693" s="31">
        <v>80608.396999999997</v>
      </c>
    </row>
    <row r="6694" spans="1:8" ht="15.6" hidden="1" customHeight="1">
      <c r="A6694" s="38" t="s">
        <v>9</v>
      </c>
      <c r="B6694" s="31">
        <v>2017</v>
      </c>
      <c r="C6694" s="31">
        <v>60</v>
      </c>
      <c r="D6694" s="31">
        <v>1.217701E-2</v>
      </c>
      <c r="E6694" s="31">
        <v>1.2103320000000001E-2</v>
      </c>
      <c r="F6694" s="31">
        <v>0.98789667999999997</v>
      </c>
      <c r="G6694" s="31">
        <v>80163.415999999997</v>
      </c>
      <c r="H6694" s="31">
        <v>79678.293999999994</v>
      </c>
    </row>
    <row r="6695" spans="1:8" ht="15.6" hidden="1" customHeight="1">
      <c r="A6695" s="38" t="s">
        <v>9</v>
      </c>
      <c r="B6695" s="31">
        <v>2017</v>
      </c>
      <c r="C6695" s="31">
        <v>61</v>
      </c>
      <c r="D6695" s="31">
        <v>1.3515070000000001E-2</v>
      </c>
      <c r="E6695" s="31">
        <v>1.342436E-2</v>
      </c>
      <c r="F6695" s="31">
        <v>0.98657563999999998</v>
      </c>
      <c r="G6695" s="31">
        <v>79193.172000000006</v>
      </c>
      <c r="H6695" s="31">
        <v>78661.614000000001</v>
      </c>
    </row>
    <row r="6696" spans="1:8" ht="15.6" hidden="1" customHeight="1">
      <c r="A6696" s="38" t="s">
        <v>9</v>
      </c>
      <c r="B6696" s="31">
        <v>2017</v>
      </c>
      <c r="C6696" s="31">
        <v>62</v>
      </c>
      <c r="D6696" s="31">
        <v>1.5011780000000001E-2</v>
      </c>
      <c r="E6696" s="31">
        <v>1.489994E-2</v>
      </c>
      <c r="F6696" s="31">
        <v>0.98510006000000006</v>
      </c>
      <c r="G6696" s="31">
        <v>78130.054999999993</v>
      </c>
      <c r="H6696" s="31">
        <v>77547.987999999998</v>
      </c>
    </row>
    <row r="6697" spans="1:8" ht="15.6" hidden="1" customHeight="1">
      <c r="A6697" s="38" t="s">
        <v>9</v>
      </c>
      <c r="B6697" s="31">
        <v>2017</v>
      </c>
      <c r="C6697" s="31">
        <v>63</v>
      </c>
      <c r="D6697" s="31">
        <v>1.661878E-2</v>
      </c>
      <c r="E6697" s="31">
        <v>1.6481829999999999E-2</v>
      </c>
      <c r="F6697" s="31">
        <v>0.98351816999999997</v>
      </c>
      <c r="G6697" s="31">
        <v>76965.921000000002</v>
      </c>
      <c r="H6697" s="31">
        <v>76331.652000000002</v>
      </c>
    </row>
    <row r="6698" spans="1:8" ht="15.6" hidden="1" customHeight="1">
      <c r="A6698" s="38" t="s">
        <v>9</v>
      </c>
      <c r="B6698" s="31">
        <v>2017</v>
      </c>
      <c r="C6698" s="31">
        <v>64</v>
      </c>
      <c r="D6698" s="31">
        <v>1.8309949999999998E-2</v>
      </c>
      <c r="E6698" s="31">
        <v>1.8143840000000001E-2</v>
      </c>
      <c r="F6698" s="31">
        <v>0.98185615999999998</v>
      </c>
      <c r="G6698" s="31">
        <v>75697.381999999998</v>
      </c>
      <c r="H6698" s="31">
        <v>75010.661999999997</v>
      </c>
    </row>
    <row r="6699" spans="1:8" ht="15.6" hidden="1" customHeight="1">
      <c r="A6699" s="38" t="s">
        <v>9</v>
      </c>
      <c r="B6699" s="31">
        <v>2017</v>
      </c>
      <c r="C6699" s="31">
        <v>65</v>
      </c>
      <c r="D6699" s="31">
        <v>2.0097199999999999E-2</v>
      </c>
      <c r="E6699" s="31">
        <v>1.989726E-2</v>
      </c>
      <c r="F6699" s="31">
        <v>0.98010273999999997</v>
      </c>
      <c r="G6699" s="31">
        <v>74323.941000000006</v>
      </c>
      <c r="H6699" s="31">
        <v>73584.519</v>
      </c>
    </row>
    <row r="6700" spans="1:8" ht="15.6" hidden="1" customHeight="1">
      <c r="A6700" s="38" t="s">
        <v>9</v>
      </c>
      <c r="B6700" s="31">
        <v>2017</v>
      </c>
      <c r="C6700" s="31">
        <v>66</v>
      </c>
      <c r="D6700" s="31">
        <v>2.2016020000000001E-2</v>
      </c>
      <c r="E6700" s="31">
        <v>2.177631E-2</v>
      </c>
      <c r="F6700" s="31">
        <v>0.97822368999999998</v>
      </c>
      <c r="G6700" s="31">
        <v>72845.097999999998</v>
      </c>
      <c r="H6700" s="31">
        <v>72051.948999999993</v>
      </c>
    </row>
    <row r="6701" spans="1:8" ht="15.6" hidden="1" customHeight="1">
      <c r="A6701" s="38" t="s">
        <v>9</v>
      </c>
      <c r="B6701" s="31">
        <v>2017</v>
      </c>
      <c r="C6701" s="31">
        <v>67</v>
      </c>
      <c r="D6701" s="31">
        <v>2.4142070000000002E-2</v>
      </c>
      <c r="E6701" s="31">
        <v>2.3854119999999999E-2</v>
      </c>
      <c r="F6701" s="31">
        <v>0.97614588000000002</v>
      </c>
      <c r="G6701" s="31">
        <v>71258.801000000007</v>
      </c>
      <c r="H6701" s="31">
        <v>70408.892999999996</v>
      </c>
    </row>
    <row r="6702" spans="1:8" ht="15.6" hidden="1" customHeight="1">
      <c r="A6702" s="38" t="s">
        <v>9</v>
      </c>
      <c r="B6702" s="31">
        <v>2017</v>
      </c>
      <c r="C6702" s="31">
        <v>68</v>
      </c>
      <c r="D6702" s="31">
        <v>2.6552880000000001E-2</v>
      </c>
      <c r="E6702" s="31">
        <v>2.6204970000000001E-2</v>
      </c>
      <c r="F6702" s="31">
        <v>0.97379503000000001</v>
      </c>
      <c r="G6702" s="31">
        <v>69558.985000000001</v>
      </c>
      <c r="H6702" s="31">
        <v>68647.589000000007</v>
      </c>
    </row>
    <row r="6703" spans="1:8" ht="15.6" hidden="1" customHeight="1">
      <c r="A6703" s="38" t="s">
        <v>9</v>
      </c>
      <c r="B6703" s="31">
        <v>2017</v>
      </c>
      <c r="C6703" s="31">
        <v>69</v>
      </c>
      <c r="D6703" s="31">
        <v>2.9320229999999999E-2</v>
      </c>
      <c r="E6703" s="31">
        <v>2.8896600000000001E-2</v>
      </c>
      <c r="F6703" s="31">
        <v>0.97110339999999995</v>
      </c>
      <c r="G6703" s="31">
        <v>67736.192999999999</v>
      </c>
      <c r="H6703" s="31">
        <v>66757.520999999993</v>
      </c>
    </row>
    <row r="6704" spans="1:8" ht="15.6" hidden="1" customHeight="1">
      <c r="A6704" s="38" t="s">
        <v>9</v>
      </c>
      <c r="B6704" s="31">
        <v>2017</v>
      </c>
      <c r="C6704" s="31">
        <v>70</v>
      </c>
      <c r="D6704" s="31">
        <v>3.24862E-2</v>
      </c>
      <c r="E6704" s="31">
        <v>3.1966950000000001E-2</v>
      </c>
      <c r="F6704" s="31">
        <v>0.96803304999999995</v>
      </c>
      <c r="G6704" s="31">
        <v>65778.847999999998</v>
      </c>
      <c r="H6704" s="31">
        <v>64727.472999999998</v>
      </c>
    </row>
    <row r="6705" spans="1:8" ht="15.6" hidden="1" customHeight="1">
      <c r="A6705" s="38" t="s">
        <v>9</v>
      </c>
      <c r="B6705" s="31">
        <v>2017</v>
      </c>
      <c r="C6705" s="31">
        <v>71</v>
      </c>
      <c r="D6705" s="31">
        <v>3.6049360000000003E-2</v>
      </c>
      <c r="E6705" s="31">
        <v>3.5411079999999998E-2</v>
      </c>
      <c r="F6705" s="31">
        <v>0.96458891999999996</v>
      </c>
      <c r="G6705" s="31">
        <v>63676.097999999998</v>
      </c>
      <c r="H6705" s="31">
        <v>62548.678999999996</v>
      </c>
    </row>
    <row r="6706" spans="1:8" ht="15.6" hidden="1" customHeight="1">
      <c r="A6706" s="38" t="s">
        <v>9</v>
      </c>
      <c r="B6706" s="31">
        <v>2017</v>
      </c>
      <c r="C6706" s="31">
        <v>72</v>
      </c>
      <c r="D6706" s="31">
        <v>4.0021349999999997E-2</v>
      </c>
      <c r="E6706" s="31">
        <v>3.9236199999999999E-2</v>
      </c>
      <c r="F6706" s="31">
        <v>0.96076379999999995</v>
      </c>
      <c r="G6706" s="31">
        <v>61421.258999999998</v>
      </c>
      <c r="H6706" s="31">
        <v>60216.29</v>
      </c>
    </row>
    <row r="6707" spans="1:8" ht="15.6" hidden="1" customHeight="1">
      <c r="A6707" s="38" t="s">
        <v>9</v>
      </c>
      <c r="B6707" s="31">
        <v>2017</v>
      </c>
      <c r="C6707" s="31">
        <v>73</v>
      </c>
      <c r="D6707" s="31">
        <v>4.440711E-2</v>
      </c>
      <c r="E6707" s="31">
        <v>4.344253E-2</v>
      </c>
      <c r="F6707" s="31">
        <v>0.95655747000000002</v>
      </c>
      <c r="G6707" s="31">
        <v>59011.322</v>
      </c>
      <c r="H6707" s="31">
        <v>57729.521000000001</v>
      </c>
    </row>
    <row r="6708" spans="1:8" ht="15.6" hidden="1" customHeight="1">
      <c r="A6708" s="38" t="s">
        <v>9</v>
      </c>
      <c r="B6708" s="31">
        <v>2017</v>
      </c>
      <c r="C6708" s="31">
        <v>74</v>
      </c>
      <c r="D6708" s="31">
        <v>4.9223599999999999E-2</v>
      </c>
      <c r="E6708" s="31">
        <v>4.8041220000000003E-2</v>
      </c>
      <c r="F6708" s="31">
        <v>0.95195878</v>
      </c>
      <c r="G6708" s="31">
        <v>56447.720999999998</v>
      </c>
      <c r="H6708" s="31">
        <v>55091.811999999998</v>
      </c>
    </row>
    <row r="6709" spans="1:8" ht="15.6" hidden="1" customHeight="1">
      <c r="A6709" s="38" t="s">
        <v>9</v>
      </c>
      <c r="B6709" s="31">
        <v>2017</v>
      </c>
      <c r="C6709" s="31">
        <v>75</v>
      </c>
      <c r="D6709" s="31">
        <v>5.4524049999999998E-2</v>
      </c>
      <c r="E6709" s="31">
        <v>5.3077060000000002E-2</v>
      </c>
      <c r="F6709" s="31">
        <v>0.94692293999999999</v>
      </c>
      <c r="G6709" s="31">
        <v>53735.902999999998</v>
      </c>
      <c r="H6709" s="31">
        <v>52309.830999999998</v>
      </c>
    </row>
    <row r="6710" spans="1:8" ht="15.6" hidden="1" customHeight="1">
      <c r="A6710" s="38" t="s">
        <v>9</v>
      </c>
      <c r="B6710" s="31">
        <v>2017</v>
      </c>
      <c r="C6710" s="31">
        <v>76</v>
      </c>
      <c r="D6710" s="31">
        <v>6.038603E-2</v>
      </c>
      <c r="E6710" s="31">
        <v>5.8616229999999998E-2</v>
      </c>
      <c r="F6710" s="31">
        <v>0.94138376999999995</v>
      </c>
      <c r="G6710" s="31">
        <v>50883.758999999998</v>
      </c>
      <c r="H6710" s="31">
        <v>49392.451999999997</v>
      </c>
    </row>
    <row r="6711" spans="1:8" ht="15.6" hidden="1" customHeight="1">
      <c r="A6711" s="38" t="s">
        <v>9</v>
      </c>
      <c r="B6711" s="31">
        <v>2017</v>
      </c>
      <c r="C6711" s="31">
        <v>77</v>
      </c>
      <c r="D6711" s="31">
        <v>6.6915790000000003E-2</v>
      </c>
      <c r="E6711" s="31">
        <v>6.4749409999999993E-2</v>
      </c>
      <c r="F6711" s="31">
        <v>0.93525058999999999</v>
      </c>
      <c r="G6711" s="31">
        <v>47901.144999999997</v>
      </c>
      <c r="H6711" s="31">
        <v>46350.36</v>
      </c>
    </row>
    <row r="6712" spans="1:8" ht="15.6" hidden="1" customHeight="1">
      <c r="A6712" s="38" t="s">
        <v>9</v>
      </c>
      <c r="B6712" s="31">
        <v>2017</v>
      </c>
      <c r="C6712" s="31">
        <v>78</v>
      </c>
      <c r="D6712" s="31">
        <v>7.4235869999999995E-2</v>
      </c>
      <c r="E6712" s="31">
        <v>7.1579009999999998E-2</v>
      </c>
      <c r="F6712" s="31">
        <v>0.92842099</v>
      </c>
      <c r="G6712" s="31">
        <v>44799.574000000001</v>
      </c>
      <c r="H6712" s="31">
        <v>43196.22</v>
      </c>
    </row>
    <row r="6713" spans="1:8" ht="15.6" hidden="1" customHeight="1">
      <c r="A6713" s="38" t="s">
        <v>9</v>
      </c>
      <c r="B6713" s="31">
        <v>2017</v>
      </c>
      <c r="C6713" s="31">
        <v>79</v>
      </c>
      <c r="D6713" s="31">
        <v>8.244108E-2</v>
      </c>
      <c r="E6713" s="31">
        <v>7.9177349999999994E-2</v>
      </c>
      <c r="F6713" s="31">
        <v>0.92082264999999996</v>
      </c>
      <c r="G6713" s="31">
        <v>41592.864999999998</v>
      </c>
      <c r="H6713" s="31">
        <v>39946.258999999998</v>
      </c>
    </row>
    <row r="6714" spans="1:8" ht="15.6" hidden="1" customHeight="1">
      <c r="A6714" s="38" t="s">
        <v>9</v>
      </c>
      <c r="B6714" s="31">
        <v>2017</v>
      </c>
      <c r="C6714" s="31">
        <v>80</v>
      </c>
      <c r="D6714" s="31">
        <v>9.1611819999999997E-2</v>
      </c>
      <c r="E6714" s="31">
        <v>8.7599259999999998E-2</v>
      </c>
      <c r="F6714" s="31">
        <v>0.91240074000000004</v>
      </c>
      <c r="G6714" s="31">
        <v>38299.652999999998</v>
      </c>
      <c r="H6714" s="31">
        <v>36622.142</v>
      </c>
    </row>
    <row r="6715" spans="1:8" ht="15.6" hidden="1" customHeight="1">
      <c r="A6715" s="38" t="s">
        <v>9</v>
      </c>
      <c r="B6715" s="31">
        <v>2017</v>
      </c>
      <c r="C6715" s="31">
        <v>81</v>
      </c>
      <c r="D6715" s="31">
        <v>0.10180615</v>
      </c>
      <c r="E6715" s="31">
        <v>9.6874920000000003E-2</v>
      </c>
      <c r="F6715" s="31">
        <v>0.90312508000000002</v>
      </c>
      <c r="G6715" s="31">
        <v>34944.631000000001</v>
      </c>
      <c r="H6715" s="31">
        <v>33252.002</v>
      </c>
    </row>
    <row r="6716" spans="1:8" ht="15.6" hidden="1" customHeight="1">
      <c r="A6716" s="38" t="s">
        <v>9</v>
      </c>
      <c r="B6716" s="31">
        <v>2017</v>
      </c>
      <c r="C6716" s="31">
        <v>82</v>
      </c>
      <c r="D6716" s="31">
        <v>0.11303502999999999</v>
      </c>
      <c r="E6716" s="31">
        <v>0.10698832</v>
      </c>
      <c r="F6716" s="31">
        <v>0.89301167999999997</v>
      </c>
      <c r="G6716" s="31">
        <v>31559.373</v>
      </c>
      <c r="H6716" s="31">
        <v>29871.131000000001</v>
      </c>
    </row>
    <row r="6717" spans="1:8" ht="15.6" hidden="1" customHeight="1">
      <c r="A6717" s="38" t="s">
        <v>9</v>
      </c>
      <c r="B6717" s="31">
        <v>2017</v>
      </c>
      <c r="C6717" s="31">
        <v>83</v>
      </c>
      <c r="D6717" s="31">
        <v>0.12527046999999999</v>
      </c>
      <c r="E6717" s="31">
        <v>0.11788661</v>
      </c>
      <c r="F6717" s="31">
        <v>0.88211339</v>
      </c>
      <c r="G6717" s="31">
        <v>28182.888999999999</v>
      </c>
      <c r="H6717" s="31">
        <v>26521.696</v>
      </c>
    </row>
    <row r="6718" spans="1:8" ht="15.6" hidden="1" customHeight="1">
      <c r="A6718" s="38" t="s">
        <v>9</v>
      </c>
      <c r="B6718" s="31">
        <v>2017</v>
      </c>
      <c r="C6718" s="31">
        <v>84</v>
      </c>
      <c r="D6718" s="31">
        <v>0.13845119</v>
      </c>
      <c r="E6718" s="31">
        <v>0.12948735</v>
      </c>
      <c r="F6718" s="31">
        <v>0.87051265</v>
      </c>
      <c r="G6718" s="31">
        <v>24860.504000000001</v>
      </c>
      <c r="H6718" s="31">
        <v>23250.942999999999</v>
      </c>
    </row>
    <row r="6719" spans="1:8" ht="15.6" hidden="1" customHeight="1">
      <c r="A6719" s="38" t="s">
        <v>9</v>
      </c>
      <c r="B6719" s="31">
        <v>2017</v>
      </c>
      <c r="C6719" s="31">
        <v>85</v>
      </c>
      <c r="D6719" s="31">
        <v>0.15248405000000001</v>
      </c>
      <c r="E6719" s="31">
        <v>0.14168193000000001</v>
      </c>
      <c r="F6719" s="31">
        <v>0.85831807000000004</v>
      </c>
      <c r="G6719" s="31">
        <v>21641.383000000002</v>
      </c>
      <c r="H6719" s="31">
        <v>20108.286</v>
      </c>
    </row>
    <row r="6720" spans="1:8" ht="15.6" hidden="1" customHeight="1">
      <c r="A6720" s="38" t="s">
        <v>9</v>
      </c>
      <c r="B6720" s="31">
        <v>2017</v>
      </c>
      <c r="C6720" s="31">
        <v>86</v>
      </c>
      <c r="D6720" s="31">
        <v>0.16727497</v>
      </c>
      <c r="E6720" s="31">
        <v>0.15436432</v>
      </c>
      <c r="F6720" s="31">
        <v>0.84563568</v>
      </c>
      <c r="G6720" s="31">
        <v>18575.189999999999</v>
      </c>
      <c r="H6720" s="31">
        <v>17141.517</v>
      </c>
    </row>
    <row r="6721" spans="1:8" ht="15.6" hidden="1" customHeight="1">
      <c r="A6721" s="38" t="s">
        <v>9</v>
      </c>
      <c r="B6721" s="31">
        <v>2017</v>
      </c>
      <c r="C6721" s="31">
        <v>87</v>
      </c>
      <c r="D6721" s="31">
        <v>0.18282177999999999</v>
      </c>
      <c r="E6721" s="31">
        <v>0.16750957999999999</v>
      </c>
      <c r="F6721" s="31">
        <v>0.83249041999999995</v>
      </c>
      <c r="G6721" s="31">
        <v>15707.843000000001</v>
      </c>
      <c r="H6721" s="31">
        <v>14392.236000000001</v>
      </c>
    </row>
    <row r="6722" spans="1:8" ht="15.6" hidden="1" customHeight="1">
      <c r="A6722" s="38" t="s">
        <v>9</v>
      </c>
      <c r="B6722" s="31">
        <v>2017</v>
      </c>
      <c r="C6722" s="31">
        <v>88</v>
      </c>
      <c r="D6722" s="31">
        <v>0.19923516999999999</v>
      </c>
      <c r="E6722" s="31">
        <v>0.18118587</v>
      </c>
      <c r="F6722" s="31">
        <v>0.81881413000000003</v>
      </c>
      <c r="G6722" s="31">
        <v>13076.629000000001</v>
      </c>
      <c r="H6722" s="31">
        <v>11891.978999999999</v>
      </c>
    </row>
    <row r="6723" spans="1:8" ht="15.6" hidden="1" customHeight="1">
      <c r="A6723" s="38" t="s">
        <v>9</v>
      </c>
      <c r="B6723" s="31">
        <v>2017</v>
      </c>
      <c r="C6723" s="31">
        <v>89</v>
      </c>
      <c r="D6723" s="31">
        <v>0.21681781999999999</v>
      </c>
      <c r="E6723" s="31">
        <v>0.19561176</v>
      </c>
      <c r="F6723" s="31">
        <v>0.80438823999999998</v>
      </c>
      <c r="G6723" s="31">
        <v>10707.329</v>
      </c>
      <c r="H6723" s="31">
        <v>9660.0889999999999</v>
      </c>
    </row>
    <row r="6724" spans="1:8" ht="15.6" hidden="1" customHeight="1">
      <c r="A6724" s="38" t="s">
        <v>9</v>
      </c>
      <c r="B6724" s="31">
        <v>2017</v>
      </c>
      <c r="C6724" s="31">
        <v>90</v>
      </c>
      <c r="D6724" s="31">
        <v>0.23602529</v>
      </c>
      <c r="E6724" s="31">
        <v>0.21111147</v>
      </c>
      <c r="F6724" s="31">
        <v>0.78888853000000003</v>
      </c>
      <c r="G6724" s="31">
        <v>8612.8490000000002</v>
      </c>
      <c r="H6724" s="31">
        <v>7703.7139999999999</v>
      </c>
    </row>
    <row r="6725" spans="1:8" ht="15.6" hidden="1" customHeight="1">
      <c r="A6725" s="38" t="s">
        <v>9</v>
      </c>
      <c r="B6725" s="31">
        <v>2017</v>
      </c>
      <c r="C6725" s="31">
        <v>91</v>
      </c>
      <c r="D6725" s="31">
        <v>0.25756463000000002</v>
      </c>
      <c r="E6725" s="31">
        <v>0.22817919</v>
      </c>
      <c r="F6725" s="31">
        <v>0.77182081000000002</v>
      </c>
      <c r="G6725" s="31">
        <v>6794.5780000000004</v>
      </c>
      <c r="H6725" s="31">
        <v>6019.3869999999997</v>
      </c>
    </row>
    <row r="6726" spans="1:8" ht="15.6" hidden="1" customHeight="1">
      <c r="A6726" s="38" t="s">
        <v>9</v>
      </c>
      <c r="B6726" s="31">
        <v>2017</v>
      </c>
      <c r="C6726" s="31">
        <v>92</v>
      </c>
      <c r="D6726" s="31">
        <v>0.28202673</v>
      </c>
      <c r="E6726" s="31">
        <v>0.24717215000000001</v>
      </c>
      <c r="F6726" s="31">
        <v>0.75282784999999997</v>
      </c>
      <c r="G6726" s="31">
        <v>5244.1970000000001</v>
      </c>
      <c r="H6726" s="31">
        <v>4596.0870000000004</v>
      </c>
    </row>
    <row r="6727" spans="1:8" ht="15.6" hidden="1" customHeight="1">
      <c r="A6727" s="38" t="s">
        <v>9</v>
      </c>
      <c r="B6727" s="31">
        <v>2017</v>
      </c>
      <c r="C6727" s="31">
        <v>93</v>
      </c>
      <c r="D6727" s="31">
        <v>0.30943589999999999</v>
      </c>
      <c r="E6727" s="31">
        <v>0.26797531000000002</v>
      </c>
      <c r="F6727" s="31">
        <v>0.73202469000000003</v>
      </c>
      <c r="G6727" s="31">
        <v>3947.9769999999999</v>
      </c>
      <c r="H6727" s="31">
        <v>3418.9969999999998</v>
      </c>
    </row>
    <row r="6728" spans="1:8" ht="15.6" hidden="1" customHeight="1">
      <c r="A6728" s="38" t="s">
        <v>9</v>
      </c>
      <c r="B6728" s="31">
        <v>2017</v>
      </c>
      <c r="C6728" s="31">
        <v>94</v>
      </c>
      <c r="D6728" s="31">
        <v>0.33958628000000002</v>
      </c>
      <c r="E6728" s="31">
        <v>0.29029600999999999</v>
      </c>
      <c r="F6728" s="31">
        <v>0.70970398999999995</v>
      </c>
      <c r="G6728" s="31">
        <v>2890.0169999999998</v>
      </c>
      <c r="H6728" s="31">
        <v>2470.5369999999998</v>
      </c>
    </row>
    <row r="6729" spans="1:8" ht="15.6" hidden="1" customHeight="1">
      <c r="A6729" s="38" t="s">
        <v>9</v>
      </c>
      <c r="B6729" s="31">
        <v>2017</v>
      </c>
      <c r="C6729" s="31">
        <v>95</v>
      </c>
      <c r="D6729" s="31">
        <v>0.37156039000000002</v>
      </c>
      <c r="E6729" s="31">
        <v>0.31334677</v>
      </c>
      <c r="F6729" s="31">
        <v>0.68665323</v>
      </c>
      <c r="G6729" s="31">
        <v>2051.0569999999998</v>
      </c>
      <c r="H6729" s="31">
        <v>1729.711</v>
      </c>
    </row>
    <row r="6730" spans="1:8" ht="15.6" hidden="1" customHeight="1">
      <c r="A6730" s="38" t="s">
        <v>9</v>
      </c>
      <c r="B6730" s="31">
        <v>2017</v>
      </c>
      <c r="C6730" s="31">
        <v>96</v>
      </c>
      <c r="D6730" s="31">
        <v>0.40411100999999999</v>
      </c>
      <c r="E6730" s="31">
        <v>0.33618332000000001</v>
      </c>
      <c r="F6730" s="31">
        <v>0.66381668000000005</v>
      </c>
      <c r="G6730" s="31">
        <v>1408.365</v>
      </c>
      <c r="H6730" s="31">
        <v>1171.6300000000001</v>
      </c>
    </row>
    <row r="6731" spans="1:8" ht="15.6" hidden="1" customHeight="1">
      <c r="A6731" s="38" t="s">
        <v>9</v>
      </c>
      <c r="B6731" s="31">
        <v>2017</v>
      </c>
      <c r="C6731" s="31">
        <v>97</v>
      </c>
      <c r="D6731" s="31">
        <v>0.43625675000000003</v>
      </c>
      <c r="E6731" s="31">
        <v>0.35813693000000002</v>
      </c>
      <c r="F6731" s="31">
        <v>0.64186306999999998</v>
      </c>
      <c r="G6731" s="31">
        <v>934.89599999999996</v>
      </c>
      <c r="H6731" s="31">
        <v>767.48599999999999</v>
      </c>
    </row>
    <row r="6732" spans="1:8" ht="15.6" hidden="1" customHeight="1">
      <c r="A6732" s="38" t="s">
        <v>9</v>
      </c>
      <c r="B6732" s="31">
        <v>2017</v>
      </c>
      <c r="C6732" s="31">
        <v>98</v>
      </c>
      <c r="D6732" s="31">
        <v>0.46715881999999997</v>
      </c>
      <c r="E6732" s="31">
        <v>0.37870187</v>
      </c>
      <c r="F6732" s="31">
        <v>0.62129813</v>
      </c>
      <c r="G6732" s="31">
        <v>600.07500000000005</v>
      </c>
      <c r="H6732" s="31">
        <v>486.45</v>
      </c>
    </row>
    <row r="6733" spans="1:8" ht="15.6" hidden="1" customHeight="1">
      <c r="A6733" s="38" t="s">
        <v>9</v>
      </c>
      <c r="B6733" s="31">
        <v>2017</v>
      </c>
      <c r="C6733" s="31">
        <v>99</v>
      </c>
      <c r="D6733" s="31">
        <v>0.49673800000000001</v>
      </c>
      <c r="E6733" s="31">
        <v>0.39790958999999998</v>
      </c>
      <c r="F6733" s="31">
        <v>0.60209040999999996</v>
      </c>
      <c r="G6733" s="31">
        <v>372.82600000000002</v>
      </c>
      <c r="H6733" s="31">
        <v>298.64999999999998</v>
      </c>
    </row>
    <row r="6734" spans="1:8" ht="15.6" hidden="1" customHeight="1">
      <c r="A6734" s="38" t="s">
        <v>9</v>
      </c>
      <c r="B6734" s="31">
        <v>2018</v>
      </c>
      <c r="C6734" s="31">
        <v>1</v>
      </c>
      <c r="D6734" s="31">
        <v>1.0246599999999999E-3</v>
      </c>
      <c r="E6734" s="31">
        <v>1.02413E-3</v>
      </c>
      <c r="F6734" s="31">
        <v>0.99897586999999999</v>
      </c>
      <c r="G6734" s="31">
        <v>97674.481</v>
      </c>
      <c r="H6734" s="31">
        <v>97624.466</v>
      </c>
    </row>
    <row r="6735" spans="1:8" ht="15.6" hidden="1" customHeight="1">
      <c r="A6735" s="38" t="s">
        <v>9</v>
      </c>
      <c r="B6735" s="31">
        <v>2018</v>
      </c>
      <c r="C6735" s="31">
        <v>2</v>
      </c>
      <c r="D6735" s="31">
        <v>1.11432E-3</v>
      </c>
      <c r="E6735" s="31">
        <v>1.1137E-3</v>
      </c>
      <c r="F6735" s="31">
        <v>0.9988863</v>
      </c>
      <c r="G6735" s="31">
        <v>97574.45</v>
      </c>
      <c r="H6735" s="31">
        <v>97520.115999999995</v>
      </c>
    </row>
    <row r="6736" spans="1:8" ht="15.6" hidden="1" customHeight="1">
      <c r="A6736" s="38" t="s">
        <v>9</v>
      </c>
      <c r="B6736" s="31">
        <v>2018</v>
      </c>
      <c r="C6736" s="31">
        <v>3</v>
      </c>
      <c r="D6736" s="31">
        <v>1.20567E-3</v>
      </c>
      <c r="E6736" s="31">
        <v>1.20494E-3</v>
      </c>
      <c r="F6736" s="31">
        <v>0.99879505999999996</v>
      </c>
      <c r="G6736" s="31">
        <v>97465.781000000003</v>
      </c>
      <c r="H6736" s="31">
        <v>97407.061000000002</v>
      </c>
    </row>
    <row r="6737" spans="1:8" ht="15.6" hidden="1" customHeight="1">
      <c r="A6737" s="38" t="s">
        <v>9</v>
      </c>
      <c r="B6737" s="31">
        <v>2018</v>
      </c>
      <c r="C6737" s="31">
        <v>4</v>
      </c>
      <c r="D6737" s="31">
        <v>1.2834700000000001E-3</v>
      </c>
      <c r="E6737" s="31">
        <v>1.28265E-3</v>
      </c>
      <c r="F6737" s="31">
        <v>0.99871734999999995</v>
      </c>
      <c r="G6737" s="31">
        <v>97348.341</v>
      </c>
      <c r="H6737" s="31">
        <v>97285.909</v>
      </c>
    </row>
    <row r="6738" spans="1:8" ht="15.6" hidden="1" customHeight="1">
      <c r="A6738" s="38" t="s">
        <v>9</v>
      </c>
      <c r="B6738" s="31">
        <v>2018</v>
      </c>
      <c r="C6738" s="31">
        <v>5</v>
      </c>
      <c r="D6738" s="31">
        <v>1.3277499999999999E-3</v>
      </c>
      <c r="E6738" s="31">
        <v>1.32687E-3</v>
      </c>
      <c r="F6738" s="31">
        <v>0.99867313000000002</v>
      </c>
      <c r="G6738" s="31">
        <v>97223.476999999999</v>
      </c>
      <c r="H6738" s="31">
        <v>97158.975999999995</v>
      </c>
    </row>
    <row r="6739" spans="1:8" ht="15.6" hidden="1" customHeight="1">
      <c r="A6739" s="38" t="s">
        <v>9</v>
      </c>
      <c r="B6739" s="31">
        <v>2018</v>
      </c>
      <c r="C6739" s="31">
        <v>6</v>
      </c>
      <c r="D6739" s="31">
        <v>1.31813E-3</v>
      </c>
      <c r="E6739" s="31">
        <v>1.31726E-3</v>
      </c>
      <c r="F6739" s="31">
        <v>0.99868274000000001</v>
      </c>
      <c r="G6739" s="31">
        <v>97094.474000000002</v>
      </c>
      <c r="H6739" s="31">
        <v>97030.524999999994</v>
      </c>
    </row>
    <row r="6740" spans="1:8" ht="15.6" hidden="1" customHeight="1">
      <c r="A6740" s="38" t="s">
        <v>9</v>
      </c>
      <c r="B6740" s="31">
        <v>2018</v>
      </c>
      <c r="C6740" s="31">
        <v>7</v>
      </c>
      <c r="D6740" s="31">
        <v>1.2467999999999999E-3</v>
      </c>
      <c r="E6740" s="31">
        <v>1.24602E-3</v>
      </c>
      <c r="F6740" s="31">
        <v>0.99875398000000004</v>
      </c>
      <c r="G6740" s="31">
        <v>96966.576000000001</v>
      </c>
      <c r="H6740" s="31">
        <v>96906.164999999994</v>
      </c>
    </row>
    <row r="6741" spans="1:8" ht="15.6" hidden="1" customHeight="1">
      <c r="A6741" s="38" t="s">
        <v>9</v>
      </c>
      <c r="B6741" s="31">
        <v>2018</v>
      </c>
      <c r="C6741" s="31">
        <v>8</v>
      </c>
      <c r="D6741" s="31">
        <v>1.1329999999999999E-3</v>
      </c>
      <c r="E6741" s="31">
        <v>1.13236E-3</v>
      </c>
      <c r="F6741" s="31">
        <v>0.99886763999999995</v>
      </c>
      <c r="G6741" s="31">
        <v>96845.752999999997</v>
      </c>
      <c r="H6741" s="31">
        <v>96790.921000000002</v>
      </c>
    </row>
    <row r="6742" spans="1:8" ht="15.6" hidden="1" customHeight="1">
      <c r="A6742" s="38" t="s">
        <v>9</v>
      </c>
      <c r="B6742" s="31">
        <v>2018</v>
      </c>
      <c r="C6742" s="31">
        <v>9</v>
      </c>
      <c r="D6742" s="31">
        <v>1.0051000000000001E-3</v>
      </c>
      <c r="E6742" s="31">
        <v>1.0045900000000001E-3</v>
      </c>
      <c r="F6742" s="31">
        <v>0.99899541000000003</v>
      </c>
      <c r="G6742" s="31">
        <v>96736.09</v>
      </c>
      <c r="H6742" s="31">
        <v>96687.498999999996</v>
      </c>
    </row>
    <row r="6743" spans="1:8" ht="15.6" hidden="1" customHeight="1">
      <c r="A6743" s="38" t="s">
        <v>9</v>
      </c>
      <c r="B6743" s="31">
        <v>2018</v>
      </c>
      <c r="C6743" s="31">
        <v>10</v>
      </c>
      <c r="D6743" s="31">
        <v>8.964E-4</v>
      </c>
      <c r="E6743" s="31">
        <v>8.9599999999999999E-4</v>
      </c>
      <c r="F6743" s="31">
        <v>0.99910399999999999</v>
      </c>
      <c r="G6743" s="31">
        <v>96638.909</v>
      </c>
      <c r="H6743" s="31">
        <v>96595.615000000005</v>
      </c>
    </row>
    <row r="6744" spans="1:8" ht="15.6" hidden="1" customHeight="1">
      <c r="A6744" s="38" t="s">
        <v>9</v>
      </c>
      <c r="B6744" s="31">
        <v>2018</v>
      </c>
      <c r="C6744" s="31">
        <v>11</v>
      </c>
      <c r="D6744" s="31">
        <v>8.2731000000000005E-4</v>
      </c>
      <c r="E6744" s="31">
        <v>8.2697000000000001E-4</v>
      </c>
      <c r="F6744" s="31">
        <v>0.99917303000000002</v>
      </c>
      <c r="G6744" s="31">
        <v>96552.320999999996</v>
      </c>
      <c r="H6744" s="31">
        <v>96512.398000000001</v>
      </c>
    </row>
    <row r="6745" spans="1:8" ht="15.6" hidden="1" customHeight="1">
      <c r="A6745" s="38" t="s">
        <v>9</v>
      </c>
      <c r="B6745" s="31">
        <v>2018</v>
      </c>
      <c r="C6745" s="31">
        <v>12</v>
      </c>
      <c r="D6745" s="31">
        <v>8.0634999999999995E-4</v>
      </c>
      <c r="E6745" s="31">
        <v>8.0601999999999996E-4</v>
      </c>
      <c r="F6745" s="31">
        <v>0.99919398000000004</v>
      </c>
      <c r="G6745" s="31">
        <v>96472.475000000006</v>
      </c>
      <c r="H6745" s="31">
        <v>96433.595000000001</v>
      </c>
    </row>
    <row r="6746" spans="1:8" ht="15.6" hidden="1" customHeight="1">
      <c r="A6746" s="38" t="s">
        <v>9</v>
      </c>
      <c r="B6746" s="31">
        <v>2018</v>
      </c>
      <c r="C6746" s="31">
        <v>13</v>
      </c>
      <c r="D6746" s="31">
        <v>8.4051999999999998E-4</v>
      </c>
      <c r="E6746" s="31">
        <v>8.4017E-4</v>
      </c>
      <c r="F6746" s="31">
        <v>0.99915982999999997</v>
      </c>
      <c r="G6746" s="31">
        <v>96394.716</v>
      </c>
      <c r="H6746" s="31">
        <v>96354.221999999994</v>
      </c>
    </row>
    <row r="6747" spans="1:8" ht="15.6" hidden="1" customHeight="1">
      <c r="A6747" s="38" t="s">
        <v>9</v>
      </c>
      <c r="B6747" s="31">
        <v>2018</v>
      </c>
      <c r="C6747" s="31">
        <v>14</v>
      </c>
      <c r="D6747" s="31">
        <v>9.2997999999999996E-4</v>
      </c>
      <c r="E6747" s="31">
        <v>9.2955000000000002E-4</v>
      </c>
      <c r="F6747" s="31">
        <v>0.99907045000000005</v>
      </c>
      <c r="G6747" s="31">
        <v>96313.728000000003</v>
      </c>
      <c r="H6747" s="31">
        <v>96268.964000000007</v>
      </c>
    </row>
    <row r="6748" spans="1:8" ht="15.6" hidden="1" customHeight="1">
      <c r="A6748" s="38" t="s">
        <v>9</v>
      </c>
      <c r="B6748" s="31">
        <v>2018</v>
      </c>
      <c r="C6748" s="31">
        <v>15</v>
      </c>
      <c r="D6748" s="31">
        <v>1.0762899999999999E-3</v>
      </c>
      <c r="E6748" s="31">
        <v>1.0757099999999999E-3</v>
      </c>
      <c r="F6748" s="31">
        <v>0.99892429000000005</v>
      </c>
      <c r="G6748" s="31">
        <v>96224.2</v>
      </c>
      <c r="H6748" s="31">
        <v>96172.445000000007</v>
      </c>
    </row>
    <row r="6749" spans="1:8" ht="15.6" hidden="1" customHeight="1">
      <c r="A6749" s="38" t="s">
        <v>9</v>
      </c>
      <c r="B6749" s="31">
        <v>2018</v>
      </c>
      <c r="C6749" s="31">
        <v>16</v>
      </c>
      <c r="D6749" s="31">
        <v>1.2697699999999999E-3</v>
      </c>
      <c r="E6749" s="31">
        <v>1.26896E-3</v>
      </c>
      <c r="F6749" s="31">
        <v>0.99873104000000001</v>
      </c>
      <c r="G6749" s="31">
        <v>96120.69</v>
      </c>
      <c r="H6749" s="31">
        <v>96059.702999999994</v>
      </c>
    </row>
    <row r="6750" spans="1:8" ht="15.6" hidden="1" customHeight="1">
      <c r="A6750" s="38" t="s">
        <v>9</v>
      </c>
      <c r="B6750" s="31">
        <v>2018</v>
      </c>
      <c r="C6750" s="31">
        <v>17</v>
      </c>
      <c r="D6750" s="31">
        <v>1.48734E-3</v>
      </c>
      <c r="E6750" s="31">
        <v>1.48624E-3</v>
      </c>
      <c r="F6750" s="31">
        <v>0.99851376000000003</v>
      </c>
      <c r="G6750" s="31">
        <v>95998.717000000004</v>
      </c>
      <c r="H6750" s="31">
        <v>95927.377999999997</v>
      </c>
    </row>
    <row r="6751" spans="1:8" ht="15.6" hidden="1" customHeight="1">
      <c r="A6751" s="38" t="s">
        <v>9</v>
      </c>
      <c r="B6751" s="31">
        <v>2018</v>
      </c>
      <c r="C6751" s="31">
        <v>18</v>
      </c>
      <c r="D6751" s="31">
        <v>1.70013E-3</v>
      </c>
      <c r="E6751" s="31">
        <v>1.6986900000000001E-3</v>
      </c>
      <c r="F6751" s="31">
        <v>0.99830131</v>
      </c>
      <c r="G6751" s="31">
        <v>95856.04</v>
      </c>
      <c r="H6751" s="31">
        <v>95774.625</v>
      </c>
    </row>
    <row r="6752" spans="1:8" ht="15.6" hidden="1" customHeight="1">
      <c r="A6752" s="38" t="s">
        <v>9</v>
      </c>
      <c r="B6752" s="31">
        <v>2018</v>
      </c>
      <c r="C6752" s="31">
        <v>19</v>
      </c>
      <c r="D6752" s="31">
        <v>1.8742100000000001E-3</v>
      </c>
      <c r="E6752" s="31">
        <v>1.8724600000000001E-3</v>
      </c>
      <c r="F6752" s="31">
        <v>0.99812754000000004</v>
      </c>
      <c r="G6752" s="31">
        <v>95693.21</v>
      </c>
      <c r="H6752" s="31">
        <v>95603.619000000006</v>
      </c>
    </row>
    <row r="6753" spans="1:8" ht="15.6" hidden="1" customHeight="1">
      <c r="A6753" s="38" t="s">
        <v>9</v>
      </c>
      <c r="B6753" s="31">
        <v>2018</v>
      </c>
      <c r="C6753" s="31">
        <v>20</v>
      </c>
      <c r="D6753" s="31">
        <v>1.9949500000000001E-3</v>
      </c>
      <c r="E6753" s="31">
        <v>1.9929599999999998E-3</v>
      </c>
      <c r="F6753" s="31">
        <v>0.99800703999999996</v>
      </c>
      <c r="G6753" s="31">
        <v>95514.028000000006</v>
      </c>
      <c r="H6753" s="31">
        <v>95418.850999999995</v>
      </c>
    </row>
    <row r="6754" spans="1:8" ht="15.6" hidden="1" customHeight="1">
      <c r="A6754" s="38" t="s">
        <v>9</v>
      </c>
      <c r="B6754" s="31">
        <v>2018</v>
      </c>
      <c r="C6754" s="31">
        <v>21</v>
      </c>
      <c r="D6754" s="31">
        <v>2.0681599999999999E-3</v>
      </c>
      <c r="E6754" s="31">
        <v>2.06602E-3</v>
      </c>
      <c r="F6754" s="31">
        <v>0.99793398</v>
      </c>
      <c r="G6754" s="31">
        <v>95323.672999999995</v>
      </c>
      <c r="H6754" s="31">
        <v>95225.202000000005</v>
      </c>
    </row>
    <row r="6755" spans="1:8" ht="15.6" hidden="1" customHeight="1">
      <c r="A6755" s="38" t="s">
        <v>9</v>
      </c>
      <c r="B6755" s="31">
        <v>2018</v>
      </c>
      <c r="C6755" s="31">
        <v>22</v>
      </c>
      <c r="D6755" s="31">
        <v>2.1116300000000002E-3</v>
      </c>
      <c r="E6755" s="31">
        <v>2.1094E-3</v>
      </c>
      <c r="F6755" s="31">
        <v>0.99789059999999996</v>
      </c>
      <c r="G6755" s="31">
        <v>95126.732000000004</v>
      </c>
      <c r="H6755" s="31">
        <v>95026.402000000002</v>
      </c>
    </row>
    <row r="6756" spans="1:8" ht="15.6" hidden="1" customHeight="1">
      <c r="A6756" s="38" t="s">
        <v>9</v>
      </c>
      <c r="B6756" s="31">
        <v>2018</v>
      </c>
      <c r="C6756" s="31">
        <v>23</v>
      </c>
      <c r="D6756" s="31">
        <v>2.1390200000000002E-3</v>
      </c>
      <c r="E6756" s="31">
        <v>2.1367399999999998E-3</v>
      </c>
      <c r="F6756" s="31">
        <v>0.99786326000000003</v>
      </c>
      <c r="G6756" s="31">
        <v>94926.070999999996</v>
      </c>
      <c r="H6756" s="31">
        <v>94824.654999999999</v>
      </c>
    </row>
    <row r="6757" spans="1:8" ht="15.6" hidden="1" customHeight="1">
      <c r="A6757" s="38" t="s">
        <v>9</v>
      </c>
      <c r="B6757" s="31">
        <v>2018</v>
      </c>
      <c r="C6757" s="31">
        <v>24</v>
      </c>
      <c r="D6757" s="31">
        <v>2.1626200000000001E-3</v>
      </c>
      <c r="E6757" s="31">
        <v>2.1602800000000001E-3</v>
      </c>
      <c r="F6757" s="31">
        <v>0.99783971999999999</v>
      </c>
      <c r="G6757" s="31">
        <v>94723.239000000001</v>
      </c>
      <c r="H6757" s="31">
        <v>94620.925000000003</v>
      </c>
    </row>
    <row r="6758" spans="1:8" ht="15.6" hidden="1" customHeight="1">
      <c r="A6758" s="38" t="s">
        <v>9</v>
      </c>
      <c r="B6758" s="31">
        <v>2018</v>
      </c>
      <c r="C6758" s="31">
        <v>25</v>
      </c>
      <c r="D6758" s="31">
        <v>2.1913700000000002E-3</v>
      </c>
      <c r="E6758" s="31">
        <v>2.1889700000000002E-3</v>
      </c>
      <c r="F6758" s="31">
        <v>0.99781103000000004</v>
      </c>
      <c r="G6758" s="31">
        <v>94518.61</v>
      </c>
      <c r="H6758" s="31">
        <v>94415.160999999993</v>
      </c>
    </row>
    <row r="6759" spans="1:8" ht="15.6" hidden="1" customHeight="1">
      <c r="A6759" s="38" t="s">
        <v>9</v>
      </c>
      <c r="B6759" s="31">
        <v>2018</v>
      </c>
      <c r="C6759" s="31">
        <v>26</v>
      </c>
      <c r="D6759" s="31">
        <v>2.22806E-3</v>
      </c>
      <c r="E6759" s="31">
        <v>2.22558E-3</v>
      </c>
      <c r="F6759" s="31">
        <v>0.99777442000000005</v>
      </c>
      <c r="G6759" s="31">
        <v>94311.710999999996</v>
      </c>
      <c r="H6759" s="31">
        <v>94206.763000000006</v>
      </c>
    </row>
    <row r="6760" spans="1:8" ht="15.6" hidden="1" customHeight="1">
      <c r="A6760" s="38" t="s">
        <v>9</v>
      </c>
      <c r="B6760" s="31">
        <v>2018</v>
      </c>
      <c r="C6760" s="31">
        <v>27</v>
      </c>
      <c r="D6760" s="31">
        <v>2.2720800000000001E-3</v>
      </c>
      <c r="E6760" s="31">
        <v>2.2694999999999998E-3</v>
      </c>
      <c r="F6760" s="31">
        <v>0.99773049999999996</v>
      </c>
      <c r="G6760" s="31">
        <v>94101.813999999998</v>
      </c>
      <c r="H6760" s="31">
        <v>93995.032000000007</v>
      </c>
    </row>
    <row r="6761" spans="1:8" ht="15.6" hidden="1" customHeight="1">
      <c r="A6761" s="38" t="s">
        <v>9</v>
      </c>
      <c r="B6761" s="31">
        <v>2018</v>
      </c>
      <c r="C6761" s="31">
        <v>28</v>
      </c>
      <c r="D6761" s="31">
        <v>2.3204499999999999E-3</v>
      </c>
      <c r="E6761" s="31">
        <v>2.3177599999999999E-3</v>
      </c>
      <c r="F6761" s="31">
        <v>0.99768224000000005</v>
      </c>
      <c r="G6761" s="31">
        <v>93888.25</v>
      </c>
      <c r="H6761" s="31">
        <v>93779.444000000003</v>
      </c>
    </row>
    <row r="6762" spans="1:8" ht="15.6" hidden="1" customHeight="1">
      <c r="A6762" s="38" t="s">
        <v>9</v>
      </c>
      <c r="B6762" s="31">
        <v>2018</v>
      </c>
      <c r="C6762" s="31">
        <v>29</v>
      </c>
      <c r="D6762" s="31">
        <v>2.3699099999999998E-3</v>
      </c>
      <c r="E6762" s="31">
        <v>2.36711E-3</v>
      </c>
      <c r="F6762" s="31">
        <v>0.99763288999999999</v>
      </c>
      <c r="G6762" s="31">
        <v>93670.638999999996</v>
      </c>
      <c r="H6762" s="31">
        <v>93559.774999999994</v>
      </c>
    </row>
    <row r="6763" spans="1:8" ht="15.6" hidden="1" customHeight="1">
      <c r="A6763" s="38" t="s">
        <v>9</v>
      </c>
      <c r="B6763" s="31">
        <v>2018</v>
      </c>
      <c r="C6763" s="31">
        <v>30</v>
      </c>
      <c r="D6763" s="31">
        <v>2.4164E-3</v>
      </c>
      <c r="E6763" s="31">
        <v>2.4134899999999999E-3</v>
      </c>
      <c r="F6763" s="31">
        <v>0.99758650999999998</v>
      </c>
      <c r="G6763" s="31">
        <v>93448.910999999993</v>
      </c>
      <c r="H6763" s="31">
        <v>93336.142000000007</v>
      </c>
    </row>
    <row r="6764" spans="1:8" ht="15.6" hidden="1" customHeight="1">
      <c r="A6764" s="38" t="s">
        <v>9</v>
      </c>
      <c r="B6764" s="31">
        <v>2018</v>
      </c>
      <c r="C6764" s="31">
        <v>31</v>
      </c>
      <c r="D6764" s="31">
        <v>2.4561800000000001E-3</v>
      </c>
      <c r="E6764" s="31">
        <v>2.4531700000000002E-3</v>
      </c>
      <c r="F6764" s="31">
        <v>0.99754683</v>
      </c>
      <c r="G6764" s="31">
        <v>93223.373000000007</v>
      </c>
      <c r="H6764" s="31">
        <v>93109.027000000002</v>
      </c>
    </row>
    <row r="6765" spans="1:8" ht="15.6" hidden="1" customHeight="1">
      <c r="A6765" s="38" t="s">
        <v>9</v>
      </c>
      <c r="B6765" s="31">
        <v>2018</v>
      </c>
      <c r="C6765" s="31">
        <v>32</v>
      </c>
      <c r="D6765" s="31">
        <v>2.4891800000000001E-3</v>
      </c>
      <c r="E6765" s="31">
        <v>2.4860899999999998E-3</v>
      </c>
      <c r="F6765" s="31">
        <v>0.99751391</v>
      </c>
      <c r="G6765" s="31">
        <v>92994.68</v>
      </c>
      <c r="H6765" s="31">
        <v>92879.084000000003</v>
      </c>
    </row>
    <row r="6766" spans="1:8" ht="15.6" hidden="1" customHeight="1">
      <c r="A6766" s="38" t="s">
        <v>9</v>
      </c>
      <c r="B6766" s="31">
        <v>2018</v>
      </c>
      <c r="C6766" s="31">
        <v>33</v>
      </c>
      <c r="D6766" s="31">
        <v>2.5176600000000001E-3</v>
      </c>
      <c r="E6766" s="31">
        <v>2.5144899999999999E-3</v>
      </c>
      <c r="F6766" s="31">
        <v>0.99748550999999996</v>
      </c>
      <c r="G6766" s="31">
        <v>92763.486999999994</v>
      </c>
      <c r="H6766" s="31">
        <v>92646.861000000004</v>
      </c>
    </row>
    <row r="6767" spans="1:8" ht="15.6" hidden="1" customHeight="1">
      <c r="A6767" s="38" t="s">
        <v>9</v>
      </c>
      <c r="B6767" s="31">
        <v>2018</v>
      </c>
      <c r="C6767" s="31">
        <v>34</v>
      </c>
      <c r="D6767" s="31">
        <v>2.54959E-3</v>
      </c>
      <c r="E6767" s="31">
        <v>2.5463500000000002E-3</v>
      </c>
      <c r="F6767" s="31">
        <v>0.99745364999999997</v>
      </c>
      <c r="G6767" s="31">
        <v>92530.233999999997</v>
      </c>
      <c r="H6767" s="31">
        <v>92412.426999999996</v>
      </c>
    </row>
    <row r="6768" spans="1:8" ht="15.6" hidden="1" customHeight="1">
      <c r="A6768" s="38" t="s">
        <v>9</v>
      </c>
      <c r="B6768" s="31">
        <v>2018</v>
      </c>
      <c r="C6768" s="31">
        <v>35</v>
      </c>
      <c r="D6768" s="31">
        <v>2.5958999999999999E-3</v>
      </c>
      <c r="E6768" s="31">
        <v>2.59253E-3</v>
      </c>
      <c r="F6768" s="31">
        <v>0.99740746999999996</v>
      </c>
      <c r="G6768" s="31">
        <v>92294.62</v>
      </c>
      <c r="H6768" s="31">
        <v>92174.982000000004</v>
      </c>
    </row>
    <row r="6769" spans="1:8" ht="15.6" hidden="1" customHeight="1">
      <c r="A6769" s="38" t="s">
        <v>9</v>
      </c>
      <c r="B6769" s="31">
        <v>2018</v>
      </c>
      <c r="C6769" s="31">
        <v>36</v>
      </c>
      <c r="D6769" s="31">
        <v>2.66753E-3</v>
      </c>
      <c r="E6769" s="31">
        <v>2.6639699999999999E-3</v>
      </c>
      <c r="F6769" s="31">
        <v>0.99733603000000004</v>
      </c>
      <c r="G6769" s="31">
        <v>92055.342999999993</v>
      </c>
      <c r="H6769" s="31">
        <v>91932.726999999999</v>
      </c>
    </row>
    <row r="6770" spans="1:8" ht="15.6" hidden="1" customHeight="1">
      <c r="A6770" s="38" t="s">
        <v>9</v>
      </c>
      <c r="B6770" s="31">
        <v>2018</v>
      </c>
      <c r="C6770" s="31">
        <v>37</v>
      </c>
      <c r="D6770" s="31">
        <v>2.7756899999999999E-3</v>
      </c>
      <c r="E6770" s="31">
        <v>2.7718399999999998E-3</v>
      </c>
      <c r="F6770" s="31">
        <v>0.99722816000000003</v>
      </c>
      <c r="G6770" s="31">
        <v>91810.11</v>
      </c>
      <c r="H6770" s="31">
        <v>91682.869000000006</v>
      </c>
    </row>
    <row r="6771" spans="1:8" ht="15.6" hidden="1" customHeight="1">
      <c r="A6771" s="38" t="s">
        <v>9</v>
      </c>
      <c r="B6771" s="31">
        <v>2018</v>
      </c>
      <c r="C6771" s="31">
        <v>38</v>
      </c>
      <c r="D6771" s="31">
        <v>2.9245899999999999E-3</v>
      </c>
      <c r="E6771" s="31">
        <v>2.9203200000000001E-3</v>
      </c>
      <c r="F6771" s="31">
        <v>0.99707968000000002</v>
      </c>
      <c r="G6771" s="31">
        <v>91555.626999999993</v>
      </c>
      <c r="H6771" s="31">
        <v>91421.941000000006</v>
      </c>
    </row>
    <row r="6772" spans="1:8" ht="15.6" hidden="1" customHeight="1">
      <c r="A6772" s="38" t="s">
        <v>9</v>
      </c>
      <c r="B6772" s="31">
        <v>2018</v>
      </c>
      <c r="C6772" s="31">
        <v>39</v>
      </c>
      <c r="D6772" s="31">
        <v>3.11305E-3</v>
      </c>
      <c r="E6772" s="31">
        <v>3.1082100000000001E-3</v>
      </c>
      <c r="F6772" s="31">
        <v>0.99689179000000006</v>
      </c>
      <c r="G6772" s="31">
        <v>91288.255000000005</v>
      </c>
      <c r="H6772" s="31">
        <v>91146.384000000005</v>
      </c>
    </row>
    <row r="6773" spans="1:8" ht="15.6" hidden="1" customHeight="1">
      <c r="A6773" s="38" t="s">
        <v>9</v>
      </c>
      <c r="B6773" s="31">
        <v>2018</v>
      </c>
      <c r="C6773" s="31">
        <v>40</v>
      </c>
      <c r="D6773" s="31">
        <v>3.3270999999999999E-3</v>
      </c>
      <c r="E6773" s="31">
        <v>3.3215800000000002E-3</v>
      </c>
      <c r="F6773" s="31">
        <v>0.99667841999999995</v>
      </c>
      <c r="G6773" s="31">
        <v>91004.512000000002</v>
      </c>
      <c r="H6773" s="31">
        <v>90853.373000000007</v>
      </c>
    </row>
    <row r="6774" spans="1:8" ht="15.6" hidden="1" customHeight="1">
      <c r="A6774" s="38" t="s">
        <v>9</v>
      </c>
      <c r="B6774" s="31">
        <v>2018</v>
      </c>
      <c r="C6774" s="31">
        <v>41</v>
      </c>
      <c r="D6774" s="31">
        <v>3.5388799999999999E-3</v>
      </c>
      <c r="E6774" s="31">
        <v>3.5326200000000002E-3</v>
      </c>
      <c r="F6774" s="31">
        <v>0.99646738000000001</v>
      </c>
      <c r="G6774" s="31">
        <v>90702.233999999997</v>
      </c>
      <c r="H6774" s="31">
        <v>90542.024999999994</v>
      </c>
    </row>
    <row r="6775" spans="1:8" ht="15.6" hidden="1" customHeight="1">
      <c r="A6775" s="38" t="s">
        <v>9</v>
      </c>
      <c r="B6775" s="31">
        <v>2018</v>
      </c>
      <c r="C6775" s="31">
        <v>42</v>
      </c>
      <c r="D6775" s="31">
        <v>3.7283699999999999E-3</v>
      </c>
      <c r="E6775" s="31">
        <v>3.72143E-3</v>
      </c>
      <c r="F6775" s="31">
        <v>0.99627856999999997</v>
      </c>
      <c r="G6775" s="31">
        <v>90381.816999999995</v>
      </c>
      <c r="H6775" s="31">
        <v>90213.642000000007</v>
      </c>
    </row>
    <row r="6776" spans="1:8" ht="15.6" hidden="1" customHeight="1">
      <c r="A6776" s="38" t="s">
        <v>9</v>
      </c>
      <c r="B6776" s="31">
        <v>2018</v>
      </c>
      <c r="C6776" s="31">
        <v>43</v>
      </c>
      <c r="D6776" s="31">
        <v>3.8880799999999999E-3</v>
      </c>
      <c r="E6776" s="31">
        <v>3.88054E-3</v>
      </c>
      <c r="F6776" s="31">
        <v>0.99611945999999996</v>
      </c>
      <c r="G6776" s="31">
        <v>90045.467000000004</v>
      </c>
      <c r="H6776" s="31">
        <v>89870.754000000001</v>
      </c>
    </row>
    <row r="6777" spans="1:8" ht="15.6" hidden="1" customHeight="1">
      <c r="A6777" s="38" t="s">
        <v>9</v>
      </c>
      <c r="B6777" s="31">
        <v>2018</v>
      </c>
      <c r="C6777" s="31">
        <v>44</v>
      </c>
      <c r="D6777" s="31">
        <v>4.0286200000000001E-3</v>
      </c>
      <c r="E6777" s="31">
        <v>4.0205199999999996E-3</v>
      </c>
      <c r="F6777" s="31">
        <v>0.99597948000000003</v>
      </c>
      <c r="G6777" s="31">
        <v>89696.042000000001</v>
      </c>
      <c r="H6777" s="31">
        <v>89515.73</v>
      </c>
    </row>
    <row r="6778" spans="1:8" ht="15.6" hidden="1" customHeight="1">
      <c r="A6778" s="38" t="s">
        <v>9</v>
      </c>
      <c r="B6778" s="31">
        <v>2018</v>
      </c>
      <c r="C6778" s="31">
        <v>45</v>
      </c>
      <c r="D6778" s="31">
        <v>4.1762700000000002E-3</v>
      </c>
      <c r="E6778" s="31">
        <v>4.1675699999999998E-3</v>
      </c>
      <c r="F6778" s="31">
        <v>0.99583242999999999</v>
      </c>
      <c r="G6778" s="31">
        <v>89335.417000000001</v>
      </c>
      <c r="H6778" s="31">
        <v>89149.260999999999</v>
      </c>
    </row>
    <row r="6779" spans="1:8" ht="15.6" hidden="1" customHeight="1">
      <c r="A6779" s="38" t="s">
        <v>9</v>
      </c>
      <c r="B6779" s="31">
        <v>2018</v>
      </c>
      <c r="C6779" s="31">
        <v>46</v>
      </c>
      <c r="D6779" s="31">
        <v>4.3653800000000003E-3</v>
      </c>
      <c r="E6779" s="31">
        <v>4.3558700000000004E-3</v>
      </c>
      <c r="F6779" s="31">
        <v>0.99564412999999996</v>
      </c>
      <c r="G6779" s="31">
        <v>88963.106</v>
      </c>
      <c r="H6779" s="31">
        <v>88769.35</v>
      </c>
    </row>
    <row r="6780" spans="1:8" ht="15.6" hidden="1" customHeight="1">
      <c r="A6780" s="38" t="s">
        <v>9</v>
      </c>
      <c r="B6780" s="31">
        <v>2018</v>
      </c>
      <c r="C6780" s="31">
        <v>47</v>
      </c>
      <c r="D6780" s="31">
        <v>4.63519E-3</v>
      </c>
      <c r="E6780" s="31">
        <v>4.6244700000000003E-3</v>
      </c>
      <c r="F6780" s="31">
        <v>0.99537553000000001</v>
      </c>
      <c r="G6780" s="31">
        <v>88575.593999999997</v>
      </c>
      <c r="H6780" s="31">
        <v>88370.785999999993</v>
      </c>
    </row>
    <row r="6781" spans="1:8" ht="15.6" hidden="1" customHeight="1">
      <c r="A6781" s="38" t="s">
        <v>9</v>
      </c>
      <c r="B6781" s="31">
        <v>2018</v>
      </c>
      <c r="C6781" s="31">
        <v>48</v>
      </c>
      <c r="D6781" s="31">
        <v>5.0083699999999998E-3</v>
      </c>
      <c r="E6781" s="31">
        <v>4.9958600000000004E-3</v>
      </c>
      <c r="F6781" s="31">
        <v>0.99500414000000004</v>
      </c>
      <c r="G6781" s="31">
        <v>88165.979000000007</v>
      </c>
      <c r="H6781" s="31">
        <v>87945.745999999999</v>
      </c>
    </row>
    <row r="6782" spans="1:8" ht="15.6" hidden="1" customHeight="1">
      <c r="A6782" s="38" t="s">
        <v>9</v>
      </c>
      <c r="B6782" s="31">
        <v>2018</v>
      </c>
      <c r="C6782" s="31">
        <v>49</v>
      </c>
      <c r="D6782" s="31">
        <v>5.4924199999999996E-3</v>
      </c>
      <c r="E6782" s="31">
        <v>5.4773799999999996E-3</v>
      </c>
      <c r="F6782" s="31">
        <v>0.99452262000000002</v>
      </c>
      <c r="G6782" s="31">
        <v>87725.513000000006</v>
      </c>
      <c r="H6782" s="31">
        <v>87485.26</v>
      </c>
    </row>
    <row r="6783" spans="1:8" ht="15.6" hidden="1" customHeight="1">
      <c r="A6783" s="38" t="s">
        <v>9</v>
      </c>
      <c r="B6783" s="31">
        <v>2018</v>
      </c>
      <c r="C6783" s="31">
        <v>50</v>
      </c>
      <c r="D6783" s="31">
        <v>6.0658300000000004E-3</v>
      </c>
      <c r="E6783" s="31">
        <v>6.04749E-3</v>
      </c>
      <c r="F6783" s="31">
        <v>0.99395250999999996</v>
      </c>
      <c r="G6783" s="31">
        <v>87245.006999999998</v>
      </c>
      <c r="H6783" s="31">
        <v>86981.201000000001</v>
      </c>
    </row>
    <row r="6784" spans="1:8" ht="15.6" hidden="1" customHeight="1">
      <c r="A6784" s="38" t="s">
        <v>9</v>
      </c>
      <c r="B6784" s="31">
        <v>2018</v>
      </c>
      <c r="C6784" s="31">
        <v>51</v>
      </c>
      <c r="D6784" s="31">
        <v>6.6748800000000002E-3</v>
      </c>
      <c r="E6784" s="31">
        <v>6.6526800000000002E-3</v>
      </c>
      <c r="F6784" s="31">
        <v>0.99334732000000003</v>
      </c>
      <c r="G6784" s="31">
        <v>86717.394</v>
      </c>
      <c r="H6784" s="31">
        <v>86428.941999999995</v>
      </c>
    </row>
    <row r="6785" spans="1:8" ht="15.6" hidden="1" customHeight="1">
      <c r="A6785" s="38" t="s">
        <v>9</v>
      </c>
      <c r="B6785" s="31">
        <v>2018</v>
      </c>
      <c r="C6785" s="31">
        <v>52</v>
      </c>
      <c r="D6785" s="31">
        <v>7.2626499999999998E-3</v>
      </c>
      <c r="E6785" s="31">
        <v>7.2363799999999997E-3</v>
      </c>
      <c r="F6785" s="31">
        <v>0.99276361999999996</v>
      </c>
      <c r="G6785" s="31">
        <v>86140.490999999995</v>
      </c>
      <c r="H6785" s="31">
        <v>85828.817999999999</v>
      </c>
    </row>
    <row r="6786" spans="1:8" ht="15.6" hidden="1" customHeight="1">
      <c r="A6786" s="38" t="s">
        <v>9</v>
      </c>
      <c r="B6786" s="31">
        <v>2018</v>
      </c>
      <c r="C6786" s="31">
        <v>53</v>
      </c>
      <c r="D6786" s="31">
        <v>7.7752000000000003E-3</v>
      </c>
      <c r="E6786" s="31">
        <v>7.7450899999999996E-3</v>
      </c>
      <c r="F6786" s="31">
        <v>0.99225490999999999</v>
      </c>
      <c r="G6786" s="31">
        <v>85517.145999999993</v>
      </c>
      <c r="H6786" s="31">
        <v>85185.976999999999</v>
      </c>
    </row>
    <row r="6787" spans="1:8" ht="15.6" hidden="1" customHeight="1">
      <c r="A6787" s="38" t="s">
        <v>9</v>
      </c>
      <c r="B6787" s="31">
        <v>2018</v>
      </c>
      <c r="C6787" s="31">
        <v>54</v>
      </c>
      <c r="D6787" s="31">
        <v>8.2036899999999996E-3</v>
      </c>
      <c r="E6787" s="31">
        <v>8.1701800000000008E-3</v>
      </c>
      <c r="F6787" s="31">
        <v>0.99182981999999997</v>
      </c>
      <c r="G6787" s="31">
        <v>84854.808000000005</v>
      </c>
      <c r="H6787" s="31">
        <v>84508.168999999994</v>
      </c>
    </row>
    <row r="6788" spans="1:8" ht="15.6" hidden="1" customHeight="1">
      <c r="A6788" s="38" t="s">
        <v>9</v>
      </c>
      <c r="B6788" s="31">
        <v>2018</v>
      </c>
      <c r="C6788" s="31">
        <v>55</v>
      </c>
      <c r="D6788" s="31">
        <v>8.5878800000000009E-3</v>
      </c>
      <c r="E6788" s="31">
        <v>8.5511600000000004E-3</v>
      </c>
      <c r="F6788" s="31">
        <v>0.99144884</v>
      </c>
      <c r="G6788" s="31">
        <v>84161.528999999995</v>
      </c>
      <c r="H6788" s="31">
        <v>83801.688999999998</v>
      </c>
    </row>
    <row r="6789" spans="1:8" ht="15.6" hidden="1" customHeight="1">
      <c r="A6789" s="38" t="s">
        <v>9</v>
      </c>
      <c r="B6789" s="31">
        <v>2018</v>
      </c>
      <c r="C6789" s="31">
        <v>56</v>
      </c>
      <c r="D6789" s="31">
        <v>8.9927300000000009E-3</v>
      </c>
      <c r="E6789" s="31">
        <v>8.9524700000000006E-3</v>
      </c>
      <c r="F6789" s="31">
        <v>0.99104753000000001</v>
      </c>
      <c r="G6789" s="31">
        <v>83441.850000000006</v>
      </c>
      <c r="H6789" s="31">
        <v>83068.345000000001</v>
      </c>
    </row>
    <row r="6790" spans="1:8" ht="15.6" hidden="1" customHeight="1">
      <c r="A6790" s="38" t="s">
        <v>9</v>
      </c>
      <c r="B6790" s="31">
        <v>2018</v>
      </c>
      <c r="C6790" s="31">
        <v>57</v>
      </c>
      <c r="D6790" s="31">
        <v>9.50639E-3</v>
      </c>
      <c r="E6790" s="31">
        <v>9.4614199999999999E-3</v>
      </c>
      <c r="F6790" s="31">
        <v>0.99053857999999995</v>
      </c>
      <c r="G6790" s="31">
        <v>82694.839000000007</v>
      </c>
      <c r="H6790" s="31">
        <v>82303.634000000005</v>
      </c>
    </row>
    <row r="6791" spans="1:8" ht="15.6" hidden="1" customHeight="1">
      <c r="A6791" s="38" t="s">
        <v>9</v>
      </c>
      <c r="B6791" s="31">
        <v>2018</v>
      </c>
      <c r="C6791" s="31">
        <v>58</v>
      </c>
      <c r="D6791" s="31">
        <v>1.0194720000000001E-2</v>
      </c>
      <c r="E6791" s="31">
        <v>1.0143020000000001E-2</v>
      </c>
      <c r="F6791" s="31">
        <v>0.98985698</v>
      </c>
      <c r="G6791" s="31">
        <v>81912.429000000004</v>
      </c>
      <c r="H6791" s="31">
        <v>81497.009000000005</v>
      </c>
    </row>
    <row r="6792" spans="1:8" ht="15.6" hidden="1" customHeight="1">
      <c r="A6792" s="38" t="s">
        <v>9</v>
      </c>
      <c r="B6792" s="31">
        <v>2018</v>
      </c>
      <c r="C6792" s="31">
        <v>59</v>
      </c>
      <c r="D6792" s="31">
        <v>1.1102580000000001E-2</v>
      </c>
      <c r="E6792" s="31">
        <v>1.1041280000000001E-2</v>
      </c>
      <c r="F6792" s="31">
        <v>0.98895871999999996</v>
      </c>
      <c r="G6792" s="31">
        <v>81081.589000000007</v>
      </c>
      <c r="H6792" s="31">
        <v>80633.967000000004</v>
      </c>
    </row>
    <row r="6793" spans="1:8" ht="15.6" hidden="1" customHeight="1">
      <c r="A6793" s="38" t="s">
        <v>9</v>
      </c>
      <c r="B6793" s="31">
        <v>2018</v>
      </c>
      <c r="C6793" s="31">
        <v>60</v>
      </c>
      <c r="D6793" s="31">
        <v>1.224475E-2</v>
      </c>
      <c r="E6793" s="31">
        <v>1.2170240000000001E-2</v>
      </c>
      <c r="F6793" s="31">
        <v>0.98782976</v>
      </c>
      <c r="G6793" s="31">
        <v>80186.343999999997</v>
      </c>
      <c r="H6793" s="31">
        <v>79698.400999999998</v>
      </c>
    </row>
    <row r="6794" spans="1:8" ht="15.6" hidden="1" customHeight="1">
      <c r="A6794" s="38" t="s">
        <v>9</v>
      </c>
      <c r="B6794" s="31">
        <v>2018</v>
      </c>
      <c r="C6794" s="31">
        <v>61</v>
      </c>
      <c r="D6794" s="31">
        <v>1.358991E-2</v>
      </c>
      <c r="E6794" s="31">
        <v>1.349819E-2</v>
      </c>
      <c r="F6794" s="31">
        <v>0.98650181000000003</v>
      </c>
      <c r="G6794" s="31">
        <v>79210.456999999995</v>
      </c>
      <c r="H6794" s="31">
        <v>78675.857999999993</v>
      </c>
    </row>
    <row r="6795" spans="1:8" ht="15.6" hidden="1" customHeight="1">
      <c r="A6795" s="38" t="s">
        <v>9</v>
      </c>
      <c r="B6795" s="31">
        <v>2018</v>
      </c>
      <c r="C6795" s="31">
        <v>62</v>
      </c>
      <c r="D6795" s="31">
        <v>1.5093219999999999E-2</v>
      </c>
      <c r="E6795" s="31">
        <v>1.4980169999999999E-2</v>
      </c>
      <c r="F6795" s="31">
        <v>0.98501983000000004</v>
      </c>
      <c r="G6795" s="31">
        <v>78141.259999999995</v>
      </c>
      <c r="H6795" s="31">
        <v>77555.975000000006</v>
      </c>
    </row>
    <row r="6796" spans="1:8" ht="15.6" hidden="1" customHeight="1">
      <c r="A6796" s="38" t="s">
        <v>9</v>
      </c>
      <c r="B6796" s="31">
        <v>2018</v>
      </c>
      <c r="C6796" s="31">
        <v>63</v>
      </c>
      <c r="D6796" s="31">
        <v>1.6700960000000001E-2</v>
      </c>
      <c r="E6796" s="31">
        <v>1.6562650000000002E-2</v>
      </c>
      <c r="F6796" s="31">
        <v>0.98343734999999999</v>
      </c>
      <c r="G6796" s="31">
        <v>76970.69</v>
      </c>
      <c r="H6796" s="31">
        <v>76333.270999999993</v>
      </c>
    </row>
    <row r="6797" spans="1:8" ht="15.6" hidden="1" customHeight="1">
      <c r="A6797" s="38" t="s">
        <v>9</v>
      </c>
      <c r="B6797" s="31">
        <v>2018</v>
      </c>
      <c r="C6797" s="31">
        <v>64</v>
      </c>
      <c r="D6797" s="31">
        <v>1.8385909999999998E-2</v>
      </c>
      <c r="E6797" s="31">
        <v>1.8218430000000001E-2</v>
      </c>
      <c r="F6797" s="31">
        <v>0.98178156999999999</v>
      </c>
      <c r="G6797" s="31">
        <v>75695.850999999995</v>
      </c>
      <c r="H6797" s="31">
        <v>75006.322</v>
      </c>
    </row>
    <row r="6798" spans="1:8" ht="15.6" hidden="1" customHeight="1">
      <c r="A6798" s="38" t="s">
        <v>9</v>
      </c>
      <c r="B6798" s="31">
        <v>2018</v>
      </c>
      <c r="C6798" s="31">
        <v>65</v>
      </c>
      <c r="D6798" s="31">
        <v>2.016561E-2</v>
      </c>
      <c r="E6798" s="31">
        <v>1.9964309999999999E-2</v>
      </c>
      <c r="F6798" s="31">
        <v>0.98003569000000001</v>
      </c>
      <c r="G6798" s="31">
        <v>74316.792000000001</v>
      </c>
      <c r="H6798" s="31">
        <v>73574.95</v>
      </c>
    </row>
    <row r="6799" spans="1:8" ht="15.6" hidden="1" customHeight="1">
      <c r="A6799" s="38" t="s">
        <v>9</v>
      </c>
      <c r="B6799" s="31">
        <v>2018</v>
      </c>
      <c r="C6799" s="31">
        <v>66</v>
      </c>
      <c r="D6799" s="31">
        <v>2.207976E-2</v>
      </c>
      <c r="E6799" s="31">
        <v>2.1838670000000001E-2</v>
      </c>
      <c r="F6799" s="31">
        <v>0.97816133000000005</v>
      </c>
      <c r="G6799" s="31">
        <v>72833.107999999993</v>
      </c>
      <c r="H6799" s="31">
        <v>72037.820000000007</v>
      </c>
    </row>
    <row r="6800" spans="1:8" ht="15.6" hidden="1" customHeight="1">
      <c r="A6800" s="38" t="s">
        <v>9</v>
      </c>
      <c r="B6800" s="31">
        <v>2018</v>
      </c>
      <c r="C6800" s="31">
        <v>67</v>
      </c>
      <c r="D6800" s="31">
        <v>2.420133E-2</v>
      </c>
      <c r="E6800" s="31">
        <v>2.3911979999999999E-2</v>
      </c>
      <c r="F6800" s="31">
        <v>0.97608801999999995</v>
      </c>
      <c r="G6800" s="31">
        <v>71242.531000000003</v>
      </c>
      <c r="H6800" s="31">
        <v>70390.755999999994</v>
      </c>
    </row>
    <row r="6801" spans="1:8" ht="15.6" hidden="1" customHeight="1">
      <c r="A6801" s="38" t="s">
        <v>9</v>
      </c>
      <c r="B6801" s="31">
        <v>2018</v>
      </c>
      <c r="C6801" s="31">
        <v>68</v>
      </c>
      <c r="D6801" s="31">
        <v>2.6606919999999999E-2</v>
      </c>
      <c r="E6801" s="31">
        <v>2.6257599999999999E-2</v>
      </c>
      <c r="F6801" s="31">
        <v>0.97374240000000001</v>
      </c>
      <c r="G6801" s="31">
        <v>69538.981</v>
      </c>
      <c r="H6801" s="31">
        <v>68626.017000000007</v>
      </c>
    </row>
    <row r="6802" spans="1:8" ht="15.6" hidden="1" customHeight="1">
      <c r="A6802" s="38" t="s">
        <v>9</v>
      </c>
      <c r="B6802" s="31">
        <v>2018</v>
      </c>
      <c r="C6802" s="31">
        <v>69</v>
      </c>
      <c r="D6802" s="31">
        <v>2.936074E-2</v>
      </c>
      <c r="E6802" s="31">
        <v>2.8935949999999998E-2</v>
      </c>
      <c r="F6802" s="31">
        <v>0.97106404999999996</v>
      </c>
      <c r="G6802" s="31">
        <v>67713.054000000004</v>
      </c>
      <c r="H6802" s="31">
        <v>66733.383000000002</v>
      </c>
    </row>
    <row r="6803" spans="1:8" ht="15.6" hidden="1" customHeight="1">
      <c r="A6803" s="38" t="s">
        <v>9</v>
      </c>
      <c r="B6803" s="31">
        <v>2018</v>
      </c>
      <c r="C6803" s="31">
        <v>70</v>
      </c>
      <c r="D6803" s="31">
        <v>3.2519439999999997E-2</v>
      </c>
      <c r="E6803" s="31">
        <v>3.1999149999999997E-2</v>
      </c>
      <c r="F6803" s="31">
        <v>0.96800085000000002</v>
      </c>
      <c r="G6803" s="31">
        <v>65753.712</v>
      </c>
      <c r="H6803" s="31">
        <v>64701.680999999997</v>
      </c>
    </row>
    <row r="6804" spans="1:8" ht="15.6" hidden="1" customHeight="1">
      <c r="A6804" s="38" t="s">
        <v>9</v>
      </c>
      <c r="B6804" s="31">
        <v>2018</v>
      </c>
      <c r="C6804" s="31">
        <v>71</v>
      </c>
      <c r="D6804" s="31">
        <v>3.6090619999999997E-2</v>
      </c>
      <c r="E6804" s="31">
        <v>3.54509E-2</v>
      </c>
      <c r="F6804" s="31">
        <v>0.96454910000000005</v>
      </c>
      <c r="G6804" s="31">
        <v>63649.65</v>
      </c>
      <c r="H6804" s="31">
        <v>62521.430999999997</v>
      </c>
    </row>
    <row r="6805" spans="1:8" ht="15.6" hidden="1" customHeight="1">
      <c r="A6805" s="38" t="s">
        <v>9</v>
      </c>
      <c r="B6805" s="31">
        <v>2018</v>
      </c>
      <c r="C6805" s="31">
        <v>72</v>
      </c>
      <c r="D6805" s="31">
        <v>4.0065419999999997E-2</v>
      </c>
      <c r="E6805" s="31">
        <v>3.9278569999999999E-2</v>
      </c>
      <c r="F6805" s="31">
        <v>0.96072142999999999</v>
      </c>
      <c r="G6805" s="31">
        <v>61393.213000000003</v>
      </c>
      <c r="H6805" s="31">
        <v>60187.493999999999</v>
      </c>
    </row>
    <row r="6806" spans="1:8" ht="15.6" hidden="1" customHeight="1">
      <c r="A6806" s="38" t="s">
        <v>9</v>
      </c>
      <c r="B6806" s="31">
        <v>2018</v>
      </c>
      <c r="C6806" s="31">
        <v>73</v>
      </c>
      <c r="D6806" s="31">
        <v>4.4454670000000002E-2</v>
      </c>
      <c r="E6806" s="31">
        <v>4.348805E-2</v>
      </c>
      <c r="F6806" s="31">
        <v>0.95651195</v>
      </c>
      <c r="G6806" s="31">
        <v>58981.775000000001</v>
      </c>
      <c r="H6806" s="31">
        <v>57699.273999999998</v>
      </c>
    </row>
    <row r="6807" spans="1:8" ht="15.6" hidden="1" customHeight="1">
      <c r="A6807" s="38" t="s">
        <v>9</v>
      </c>
      <c r="B6807" s="31">
        <v>2018</v>
      </c>
      <c r="C6807" s="31">
        <v>74</v>
      </c>
      <c r="D6807" s="31">
        <v>4.9276439999999998E-2</v>
      </c>
      <c r="E6807" s="31">
        <v>4.8091549999999997E-2</v>
      </c>
      <c r="F6807" s="31">
        <v>0.95190845000000002</v>
      </c>
      <c r="G6807" s="31">
        <v>56416.773000000001</v>
      </c>
      <c r="H6807" s="31">
        <v>55060.188000000002</v>
      </c>
    </row>
    <row r="6808" spans="1:8" ht="15.6" hidden="1" customHeight="1">
      <c r="A6808" s="38" t="s">
        <v>9</v>
      </c>
      <c r="B6808" s="31">
        <v>2018</v>
      </c>
      <c r="C6808" s="31">
        <v>75</v>
      </c>
      <c r="D6808" s="31">
        <v>5.4582470000000001E-2</v>
      </c>
      <c r="E6808" s="31">
        <v>5.313242E-2</v>
      </c>
      <c r="F6808" s="31">
        <v>0.94686758000000004</v>
      </c>
      <c r="G6808" s="31">
        <v>53703.603000000003</v>
      </c>
      <c r="H6808" s="31">
        <v>52276.902000000002</v>
      </c>
    </row>
    <row r="6809" spans="1:8" ht="15.6" hidden="1" customHeight="1">
      <c r="A6809" s="38" t="s">
        <v>9</v>
      </c>
      <c r="B6809" s="31">
        <v>2018</v>
      </c>
      <c r="C6809" s="31">
        <v>76</v>
      </c>
      <c r="D6809" s="31">
        <v>6.0446970000000003E-2</v>
      </c>
      <c r="E6809" s="31">
        <v>5.8673639999999999E-2</v>
      </c>
      <c r="F6809" s="31">
        <v>0.94132636000000003</v>
      </c>
      <c r="G6809" s="31">
        <v>50850.201000000001</v>
      </c>
      <c r="H6809" s="31">
        <v>49358.417999999998</v>
      </c>
    </row>
    <row r="6810" spans="1:8" ht="15.6" hidden="1" customHeight="1">
      <c r="A6810" s="38" t="s">
        <v>9</v>
      </c>
      <c r="B6810" s="31">
        <v>2018</v>
      </c>
      <c r="C6810" s="31">
        <v>77</v>
      </c>
      <c r="D6810" s="31">
        <v>6.6976649999999999E-2</v>
      </c>
      <c r="E6810" s="31">
        <v>6.4806390000000005E-2</v>
      </c>
      <c r="F6810" s="31">
        <v>0.93519361000000001</v>
      </c>
      <c r="G6810" s="31">
        <v>47866.633999999998</v>
      </c>
      <c r="H6810" s="31">
        <v>46315.601999999999</v>
      </c>
    </row>
    <row r="6811" spans="1:8" ht="15.6" hidden="1" customHeight="1">
      <c r="A6811" s="38" t="s">
        <v>9</v>
      </c>
      <c r="B6811" s="31">
        <v>2018</v>
      </c>
      <c r="C6811" s="31">
        <v>78</v>
      </c>
      <c r="D6811" s="31">
        <v>7.4287329999999999E-2</v>
      </c>
      <c r="E6811" s="31">
        <v>7.1626850000000006E-2</v>
      </c>
      <c r="F6811" s="31">
        <v>0.92837314999999998</v>
      </c>
      <c r="G6811" s="31">
        <v>44764.57</v>
      </c>
      <c r="H6811" s="31">
        <v>43161.398000000001</v>
      </c>
    </row>
    <row r="6812" spans="1:8" ht="15.6" hidden="1" customHeight="1">
      <c r="A6812" s="38" t="s">
        <v>9</v>
      </c>
      <c r="B6812" s="31">
        <v>2018</v>
      </c>
      <c r="C6812" s="31">
        <v>79</v>
      </c>
      <c r="D6812" s="31">
        <v>8.2491300000000004E-2</v>
      </c>
      <c r="E6812" s="31">
        <v>7.9223669999999996E-2</v>
      </c>
      <c r="F6812" s="31">
        <v>0.92077633000000003</v>
      </c>
      <c r="G6812" s="31">
        <v>41558.224999999999</v>
      </c>
      <c r="H6812" s="31">
        <v>39912.027999999998</v>
      </c>
    </row>
    <row r="6813" spans="1:8" ht="15.6" hidden="1" customHeight="1">
      <c r="A6813" s="38" t="s">
        <v>9</v>
      </c>
      <c r="B6813" s="31">
        <v>2018</v>
      </c>
      <c r="C6813" s="31">
        <v>80</v>
      </c>
      <c r="D6813" s="31">
        <v>9.1670249999999995E-2</v>
      </c>
      <c r="E6813" s="31">
        <v>8.7652679999999997E-2</v>
      </c>
      <c r="F6813" s="31">
        <v>0.91234731999999996</v>
      </c>
      <c r="G6813" s="31">
        <v>38265.83</v>
      </c>
      <c r="H6813" s="31">
        <v>36588.779000000002</v>
      </c>
    </row>
    <row r="6814" spans="1:8" ht="15.6" hidden="1" customHeight="1">
      <c r="A6814" s="38" t="s">
        <v>9</v>
      </c>
      <c r="B6814" s="31">
        <v>2018</v>
      </c>
      <c r="C6814" s="31">
        <v>81</v>
      </c>
      <c r="D6814" s="31">
        <v>0.10186351</v>
      </c>
      <c r="E6814" s="31">
        <v>9.6926849999999995E-2</v>
      </c>
      <c r="F6814" s="31">
        <v>0.90307314999999999</v>
      </c>
      <c r="G6814" s="31">
        <v>34911.728000000003</v>
      </c>
      <c r="H6814" s="31">
        <v>33219.786</v>
      </c>
    </row>
    <row r="6815" spans="1:8" ht="15.6" hidden="1" customHeight="1">
      <c r="A6815" s="38" t="s">
        <v>9</v>
      </c>
      <c r="B6815" s="31">
        <v>2018</v>
      </c>
      <c r="C6815" s="31">
        <v>82</v>
      </c>
      <c r="D6815" s="31">
        <v>0.11309818000000001</v>
      </c>
      <c r="E6815" s="31">
        <v>0.10704489</v>
      </c>
      <c r="F6815" s="31">
        <v>0.89295511000000005</v>
      </c>
      <c r="G6815" s="31">
        <v>31527.844000000001</v>
      </c>
      <c r="H6815" s="31">
        <v>29840.396000000001</v>
      </c>
    </row>
    <row r="6816" spans="1:8" ht="15.6" hidden="1" customHeight="1">
      <c r="A6816" s="38" t="s">
        <v>9</v>
      </c>
      <c r="B6816" s="31">
        <v>2018</v>
      </c>
      <c r="C6816" s="31">
        <v>83</v>
      </c>
      <c r="D6816" s="31">
        <v>0.12534339999999999</v>
      </c>
      <c r="E6816" s="31">
        <v>0.11795120000000001</v>
      </c>
      <c r="F6816" s="31">
        <v>0.88204879999999997</v>
      </c>
      <c r="G6816" s="31">
        <v>28152.949000000001</v>
      </c>
      <c r="H6816" s="31">
        <v>26492.612000000001</v>
      </c>
    </row>
    <row r="6817" spans="1:8" ht="15.6" hidden="1" customHeight="1">
      <c r="A6817" s="38" t="s">
        <v>9</v>
      </c>
      <c r="B6817" s="31">
        <v>2018</v>
      </c>
      <c r="C6817" s="31">
        <v>84</v>
      </c>
      <c r="D6817" s="31">
        <v>0.13853272999999999</v>
      </c>
      <c r="E6817" s="31">
        <v>0.12955866999999999</v>
      </c>
      <c r="F6817" s="31">
        <v>0.87044133000000001</v>
      </c>
      <c r="G6817" s="31">
        <v>24832.275000000001</v>
      </c>
      <c r="H6817" s="31">
        <v>23223.656999999999</v>
      </c>
    </row>
    <row r="6818" spans="1:8" ht="15.6" hidden="1" customHeight="1">
      <c r="A6818" s="38" t="s">
        <v>9</v>
      </c>
      <c r="B6818" s="31">
        <v>2018</v>
      </c>
      <c r="C6818" s="31">
        <v>85</v>
      </c>
      <c r="D6818" s="31">
        <v>0.15257074000000001</v>
      </c>
      <c r="E6818" s="31">
        <v>0.14175677</v>
      </c>
      <c r="F6818" s="31">
        <v>0.85824323000000002</v>
      </c>
      <c r="G6818" s="31">
        <v>21615.038</v>
      </c>
      <c r="H6818" s="31">
        <v>20082.999</v>
      </c>
    </row>
    <row r="6819" spans="1:8" ht="15.6" hidden="1" customHeight="1">
      <c r="A6819" s="38" t="s">
        <v>9</v>
      </c>
      <c r="B6819" s="31">
        <v>2018</v>
      </c>
      <c r="C6819" s="31">
        <v>86</v>
      </c>
      <c r="D6819" s="31">
        <v>0.16736962999999999</v>
      </c>
      <c r="E6819" s="31">
        <v>0.15444494</v>
      </c>
      <c r="F6819" s="31">
        <v>0.84555506000000002</v>
      </c>
      <c r="G6819" s="31">
        <v>18550.96</v>
      </c>
      <c r="H6819" s="31">
        <v>17118.409</v>
      </c>
    </row>
    <row r="6820" spans="1:8" ht="15.6" hidden="1" customHeight="1">
      <c r="A6820" s="38" t="s">
        <v>9</v>
      </c>
      <c r="B6820" s="31">
        <v>2018</v>
      </c>
      <c r="C6820" s="31">
        <v>87</v>
      </c>
      <c r="D6820" s="31">
        <v>0.18292203000000001</v>
      </c>
      <c r="E6820" s="31">
        <v>0.16759373999999999</v>
      </c>
      <c r="F6820" s="31">
        <v>0.83240625999999995</v>
      </c>
      <c r="G6820" s="31">
        <v>15685.858</v>
      </c>
      <c r="H6820" s="31">
        <v>14371.433000000001</v>
      </c>
    </row>
    <row r="6821" spans="1:8" ht="15.6" hidden="1" customHeight="1">
      <c r="A6821" s="38" t="s">
        <v>9</v>
      </c>
      <c r="B6821" s="31">
        <v>2018</v>
      </c>
      <c r="C6821" s="31">
        <v>88</v>
      </c>
      <c r="D6821" s="31">
        <v>0.19933628</v>
      </c>
      <c r="E6821" s="31">
        <v>0.18126949000000001</v>
      </c>
      <c r="F6821" s="31">
        <v>0.81873050999999997</v>
      </c>
      <c r="G6821" s="31">
        <v>13057.007</v>
      </c>
      <c r="H6821" s="31">
        <v>11873.588</v>
      </c>
    </row>
    <row r="6822" spans="1:8" ht="15.6" hidden="1" customHeight="1">
      <c r="A6822" s="38" t="s">
        <v>9</v>
      </c>
      <c r="B6822" s="31">
        <v>2018</v>
      </c>
      <c r="C6822" s="31">
        <v>89</v>
      </c>
      <c r="D6822" s="31">
        <v>0.21697167000000001</v>
      </c>
      <c r="E6822" s="31">
        <v>0.19573698</v>
      </c>
      <c r="F6822" s="31">
        <v>0.80426302000000005</v>
      </c>
      <c r="G6822" s="31">
        <v>10690.17</v>
      </c>
      <c r="H6822" s="31">
        <v>9643.9390000000003</v>
      </c>
    </row>
    <row r="6823" spans="1:8" ht="15.6" hidden="1" customHeight="1">
      <c r="A6823" s="38" t="s">
        <v>9</v>
      </c>
      <c r="B6823" s="31">
        <v>2018</v>
      </c>
      <c r="C6823" s="31">
        <v>90</v>
      </c>
      <c r="D6823" s="31">
        <v>0.23626326</v>
      </c>
      <c r="E6823" s="31">
        <v>0.21130183</v>
      </c>
      <c r="F6823" s="31">
        <v>0.78869816999999998</v>
      </c>
      <c r="G6823" s="31">
        <v>8597.7080000000005</v>
      </c>
      <c r="H6823" s="31">
        <v>7689.3530000000001</v>
      </c>
    </row>
    <row r="6824" spans="1:8" ht="15.6" hidden="1" customHeight="1">
      <c r="A6824" s="38" t="s">
        <v>9</v>
      </c>
      <c r="B6824" s="31">
        <v>2018</v>
      </c>
      <c r="C6824" s="31">
        <v>91</v>
      </c>
      <c r="D6824" s="31">
        <v>0.25777443</v>
      </c>
      <c r="E6824" s="31">
        <v>0.22834383</v>
      </c>
      <c r="F6824" s="31">
        <v>0.77165616999999997</v>
      </c>
      <c r="G6824" s="31">
        <v>6780.9970000000003</v>
      </c>
      <c r="H6824" s="31">
        <v>6006.7969999999996</v>
      </c>
    </row>
    <row r="6825" spans="1:8" ht="15.6" hidden="1" customHeight="1">
      <c r="A6825" s="38" t="s">
        <v>9</v>
      </c>
      <c r="B6825" s="31">
        <v>2018</v>
      </c>
      <c r="C6825" s="31">
        <v>92</v>
      </c>
      <c r="D6825" s="31">
        <v>0.28216675000000002</v>
      </c>
      <c r="E6825" s="31">
        <v>0.24727969999999999</v>
      </c>
      <c r="F6825" s="31">
        <v>0.75272030000000001</v>
      </c>
      <c r="G6825" s="31">
        <v>5232.598</v>
      </c>
      <c r="H6825" s="31">
        <v>4585.6400000000003</v>
      </c>
    </row>
    <row r="6826" spans="1:8" ht="15.6" hidden="1" customHeight="1">
      <c r="A6826" s="38" t="s">
        <v>9</v>
      </c>
      <c r="B6826" s="31">
        <v>2018</v>
      </c>
      <c r="C6826" s="31">
        <v>93</v>
      </c>
      <c r="D6826" s="31">
        <v>0.30958098000000001</v>
      </c>
      <c r="E6826" s="31">
        <v>0.26808410999999999</v>
      </c>
      <c r="F6826" s="31">
        <v>0.73191589000000001</v>
      </c>
      <c r="G6826" s="31">
        <v>3938.683</v>
      </c>
      <c r="H6826" s="31">
        <v>3410.7339999999999</v>
      </c>
    </row>
    <row r="6827" spans="1:8" ht="15.6" hidden="1" customHeight="1">
      <c r="A6827" s="38" t="s">
        <v>9</v>
      </c>
      <c r="B6827" s="31">
        <v>2018</v>
      </c>
      <c r="C6827" s="31">
        <v>94</v>
      </c>
      <c r="D6827" s="31">
        <v>0.33971374999999998</v>
      </c>
      <c r="E6827" s="31">
        <v>0.29038915999999998</v>
      </c>
      <c r="F6827" s="31">
        <v>0.70961083999999996</v>
      </c>
      <c r="G6827" s="31">
        <v>2882.7849999999999</v>
      </c>
      <c r="H6827" s="31">
        <v>2464.2199999999998</v>
      </c>
    </row>
    <row r="6828" spans="1:8" ht="15.6" hidden="1" customHeight="1">
      <c r="A6828" s="38" t="s">
        <v>9</v>
      </c>
      <c r="B6828" s="31">
        <v>2018</v>
      </c>
      <c r="C6828" s="31">
        <v>95</v>
      </c>
      <c r="D6828" s="31">
        <v>0.37170468000000001</v>
      </c>
      <c r="E6828" s="31">
        <v>0.31344938</v>
      </c>
      <c r="F6828" s="31">
        <v>0.68655062</v>
      </c>
      <c r="G6828" s="31">
        <v>2045.655</v>
      </c>
      <c r="H6828" s="31">
        <v>1725.05</v>
      </c>
    </row>
    <row r="6829" spans="1:8" ht="15.6" hidden="1" customHeight="1">
      <c r="A6829" s="38" t="s">
        <v>9</v>
      </c>
      <c r="B6829" s="31">
        <v>2018</v>
      </c>
      <c r="C6829" s="31">
        <v>96</v>
      </c>
      <c r="D6829" s="31">
        <v>0.40433809999999998</v>
      </c>
      <c r="E6829" s="31">
        <v>0.33634046000000001</v>
      </c>
      <c r="F6829" s="31">
        <v>0.66365954000000005</v>
      </c>
      <c r="G6829" s="31">
        <v>1404.4459999999999</v>
      </c>
      <c r="H6829" s="31">
        <v>1168.26</v>
      </c>
    </row>
    <row r="6830" spans="1:8" ht="15.6" hidden="1" customHeight="1">
      <c r="A6830" s="38" t="s">
        <v>9</v>
      </c>
      <c r="B6830" s="31">
        <v>2018</v>
      </c>
      <c r="C6830" s="31">
        <v>97</v>
      </c>
      <c r="D6830" s="31">
        <v>0.43653040999999998</v>
      </c>
      <c r="E6830" s="31">
        <v>0.35832132999999999</v>
      </c>
      <c r="F6830" s="31">
        <v>0.64167867000000001</v>
      </c>
      <c r="G6830" s="31">
        <v>932.07399999999996</v>
      </c>
      <c r="H6830" s="31">
        <v>765.08299999999997</v>
      </c>
    </row>
    <row r="6831" spans="1:8" ht="15.6" hidden="1" customHeight="1">
      <c r="A6831" s="38" t="s">
        <v>9</v>
      </c>
      <c r="B6831" s="31">
        <v>2018</v>
      </c>
      <c r="C6831" s="31">
        <v>98</v>
      </c>
      <c r="D6831" s="31">
        <v>0.46746833999999998</v>
      </c>
      <c r="E6831" s="31">
        <v>0.37890523999999998</v>
      </c>
      <c r="F6831" s="31">
        <v>0.62109475999999997</v>
      </c>
      <c r="G6831" s="31">
        <v>598.09199999999998</v>
      </c>
      <c r="H6831" s="31">
        <v>484.78199999999998</v>
      </c>
    </row>
    <row r="6832" spans="1:8" ht="15.6" hidden="1" customHeight="1">
      <c r="A6832" s="38" t="s">
        <v>9</v>
      </c>
      <c r="B6832" s="31">
        <v>2018</v>
      </c>
      <c r="C6832" s="31">
        <v>99</v>
      </c>
      <c r="D6832" s="31">
        <v>0.49711825999999998</v>
      </c>
      <c r="E6832" s="31">
        <v>0.39815356000000002</v>
      </c>
      <c r="F6832" s="31">
        <v>0.60184643999999998</v>
      </c>
      <c r="G6832" s="31">
        <v>371.47199999999998</v>
      </c>
      <c r="H6832" s="31">
        <v>297.52</v>
      </c>
    </row>
    <row r="6833" spans="1:8" ht="15.6" hidden="1" customHeight="1">
      <c r="A6833" s="38" t="s">
        <v>9</v>
      </c>
      <c r="B6833" s="31">
        <v>2019</v>
      </c>
      <c r="C6833" s="31">
        <v>1</v>
      </c>
      <c r="D6833" s="31">
        <v>9.5786999999999999E-4</v>
      </c>
      <c r="E6833" s="31">
        <v>9.5741000000000001E-4</v>
      </c>
      <c r="F6833" s="31">
        <v>0.99904258999999995</v>
      </c>
      <c r="G6833" s="31">
        <v>97762.12</v>
      </c>
      <c r="H6833" s="31">
        <v>97715.320999999996</v>
      </c>
    </row>
    <row r="6834" spans="1:8" ht="15.6" hidden="1" customHeight="1">
      <c r="A6834" s="38" t="s">
        <v>9</v>
      </c>
      <c r="B6834" s="31">
        <v>2019</v>
      </c>
      <c r="C6834" s="31">
        <v>2</v>
      </c>
      <c r="D6834" s="31">
        <v>1.05189E-3</v>
      </c>
      <c r="E6834" s="31">
        <v>1.05134E-3</v>
      </c>
      <c r="F6834" s="31">
        <v>0.99894866000000004</v>
      </c>
      <c r="G6834" s="31">
        <v>97668.521999999997</v>
      </c>
      <c r="H6834" s="31">
        <v>97617.180999999997</v>
      </c>
    </row>
    <row r="6835" spans="1:8" ht="15.6" hidden="1" customHeight="1">
      <c r="A6835" s="38" t="s">
        <v>9</v>
      </c>
      <c r="B6835" s="31">
        <v>2019</v>
      </c>
      <c r="C6835" s="31">
        <v>3</v>
      </c>
      <c r="D6835" s="31">
        <v>1.15102E-3</v>
      </c>
      <c r="E6835" s="31">
        <v>1.15036E-3</v>
      </c>
      <c r="F6835" s="31">
        <v>0.99884963999999998</v>
      </c>
      <c r="G6835" s="31">
        <v>97565.839000000007</v>
      </c>
      <c r="H6835" s="31">
        <v>97509.721000000005</v>
      </c>
    </row>
    <row r="6836" spans="1:8" ht="15.6" hidden="1" customHeight="1">
      <c r="A6836" s="38" t="s">
        <v>9</v>
      </c>
      <c r="B6836" s="31">
        <v>2019</v>
      </c>
      <c r="C6836" s="31">
        <v>4</v>
      </c>
      <c r="D6836" s="31">
        <v>1.23843E-3</v>
      </c>
      <c r="E6836" s="31">
        <v>1.23767E-3</v>
      </c>
      <c r="F6836" s="31">
        <v>0.99876233000000003</v>
      </c>
      <c r="G6836" s="31">
        <v>97453.604000000007</v>
      </c>
      <c r="H6836" s="31">
        <v>97393.296000000002</v>
      </c>
    </row>
    <row r="6837" spans="1:8" ht="15.6" hidden="1" customHeight="1">
      <c r="A6837" s="38" t="s">
        <v>9</v>
      </c>
      <c r="B6837" s="31">
        <v>2019</v>
      </c>
      <c r="C6837" s="31">
        <v>5</v>
      </c>
      <c r="D6837" s="31">
        <v>1.29313E-3</v>
      </c>
      <c r="E6837" s="31">
        <v>1.2922999999999999E-3</v>
      </c>
      <c r="F6837" s="31">
        <v>0.99870769999999998</v>
      </c>
      <c r="G6837" s="31">
        <v>97332.989000000001</v>
      </c>
      <c r="H6837" s="31">
        <v>97270.096999999994</v>
      </c>
    </row>
    <row r="6838" spans="1:8" ht="15.6" hidden="1" customHeight="1">
      <c r="A6838" s="38" t="s">
        <v>9</v>
      </c>
      <c r="B6838" s="31">
        <v>2019</v>
      </c>
      <c r="C6838" s="31">
        <v>6</v>
      </c>
      <c r="D6838" s="31">
        <v>1.29324E-3</v>
      </c>
      <c r="E6838" s="31">
        <v>1.2924E-3</v>
      </c>
      <c r="F6838" s="31">
        <v>0.99870760000000003</v>
      </c>
      <c r="G6838" s="31">
        <v>97207.206000000006</v>
      </c>
      <c r="H6838" s="31">
        <v>97144.39</v>
      </c>
    </row>
    <row r="6839" spans="1:8" ht="15.6" hidden="1" customHeight="1">
      <c r="A6839" s="38" t="s">
        <v>9</v>
      </c>
      <c r="B6839" s="31">
        <v>2019</v>
      </c>
      <c r="C6839" s="31">
        <v>7</v>
      </c>
      <c r="D6839" s="31">
        <v>1.2293899999999999E-3</v>
      </c>
      <c r="E6839" s="31">
        <v>1.2286300000000001E-3</v>
      </c>
      <c r="F6839" s="31">
        <v>0.99877137000000005</v>
      </c>
      <c r="G6839" s="31">
        <v>97081.574999999997</v>
      </c>
      <c r="H6839" s="31">
        <v>97021.936000000002</v>
      </c>
    </row>
    <row r="6840" spans="1:8" ht="15.6" hidden="1" customHeight="1">
      <c r="A6840" s="38" t="s">
        <v>9</v>
      </c>
      <c r="B6840" s="31">
        <v>2019</v>
      </c>
      <c r="C6840" s="31">
        <v>8</v>
      </c>
      <c r="D6840" s="31">
        <v>1.1202199999999999E-3</v>
      </c>
      <c r="E6840" s="31">
        <v>1.1195999999999999E-3</v>
      </c>
      <c r="F6840" s="31">
        <v>0.9988804</v>
      </c>
      <c r="G6840" s="31">
        <v>96962.297999999995</v>
      </c>
      <c r="H6840" s="31">
        <v>96908.017999999996</v>
      </c>
    </row>
    <row r="6841" spans="1:8" ht="15.6" hidden="1" customHeight="1">
      <c r="A6841" s="38" t="s">
        <v>9</v>
      </c>
      <c r="B6841" s="31">
        <v>2019</v>
      </c>
      <c r="C6841" s="31">
        <v>9</v>
      </c>
      <c r="D6841" s="31">
        <v>9.9431999999999993E-4</v>
      </c>
      <c r="E6841" s="31">
        <v>9.9382000000000008E-4</v>
      </c>
      <c r="F6841" s="31">
        <v>0.99900617999999997</v>
      </c>
      <c r="G6841" s="31">
        <v>96853.739000000001</v>
      </c>
      <c r="H6841" s="31">
        <v>96805.611000000004</v>
      </c>
    </row>
    <row r="6842" spans="1:8" ht="15.6" hidden="1" customHeight="1">
      <c r="A6842" s="38" t="s">
        <v>9</v>
      </c>
      <c r="B6842" s="31">
        <v>2019</v>
      </c>
      <c r="C6842" s="31">
        <v>10</v>
      </c>
      <c r="D6842" s="31">
        <v>8.8612000000000001E-4</v>
      </c>
      <c r="E6842" s="31">
        <v>8.8573000000000005E-4</v>
      </c>
      <c r="F6842" s="31">
        <v>0.99911426999999997</v>
      </c>
      <c r="G6842" s="31">
        <v>96757.483999999997</v>
      </c>
      <c r="H6842" s="31">
        <v>96714.633000000002</v>
      </c>
    </row>
    <row r="6843" spans="1:8" ht="15.6" hidden="1" customHeight="1">
      <c r="A6843" s="38" t="s">
        <v>9</v>
      </c>
      <c r="B6843" s="31">
        <v>2019</v>
      </c>
      <c r="C6843" s="31">
        <v>11</v>
      </c>
      <c r="D6843" s="31">
        <v>8.1691000000000001E-4</v>
      </c>
      <c r="E6843" s="31">
        <v>8.1658000000000002E-4</v>
      </c>
      <c r="F6843" s="31">
        <v>0.99918342000000004</v>
      </c>
      <c r="G6843" s="31">
        <v>96671.782999999996</v>
      </c>
      <c r="H6843" s="31">
        <v>96632.312999999995</v>
      </c>
    </row>
    <row r="6844" spans="1:8" ht="15.6" hidden="1" customHeight="1">
      <c r="A6844" s="38" t="s">
        <v>9</v>
      </c>
      <c r="B6844" s="31">
        <v>2019</v>
      </c>
      <c r="C6844" s="31">
        <v>12</v>
      </c>
      <c r="D6844" s="31">
        <v>7.9551999999999997E-4</v>
      </c>
      <c r="E6844" s="31">
        <v>7.9520000000000003E-4</v>
      </c>
      <c r="F6844" s="31">
        <v>0.9992048</v>
      </c>
      <c r="G6844" s="31">
        <v>96592.842999999993</v>
      </c>
      <c r="H6844" s="31">
        <v>96554.437000000005</v>
      </c>
    </row>
    <row r="6845" spans="1:8" ht="15.6" hidden="1" customHeight="1">
      <c r="A6845" s="38" t="s">
        <v>9</v>
      </c>
      <c r="B6845" s="31">
        <v>2019</v>
      </c>
      <c r="C6845" s="31">
        <v>13</v>
      </c>
      <c r="D6845" s="31">
        <v>8.2916000000000001E-4</v>
      </c>
      <c r="E6845" s="31">
        <v>8.2881000000000003E-4</v>
      </c>
      <c r="F6845" s="31">
        <v>0.99917118999999999</v>
      </c>
      <c r="G6845" s="31">
        <v>96516.032000000007</v>
      </c>
      <c r="H6845" s="31">
        <v>96476.035000000003</v>
      </c>
    </row>
    <row r="6846" spans="1:8" ht="15.6" hidden="1" customHeight="1">
      <c r="A6846" s="38" t="s">
        <v>9</v>
      </c>
      <c r="B6846" s="31">
        <v>2019</v>
      </c>
      <c r="C6846" s="31">
        <v>14</v>
      </c>
      <c r="D6846" s="31">
        <v>9.1819999999999998E-4</v>
      </c>
      <c r="E6846" s="31">
        <v>9.1777999999999998E-4</v>
      </c>
      <c r="F6846" s="31">
        <v>0.99908222000000002</v>
      </c>
      <c r="G6846" s="31">
        <v>96436.038</v>
      </c>
      <c r="H6846" s="31">
        <v>96391.785000000003</v>
      </c>
    </row>
    <row r="6847" spans="1:8" ht="15.6" hidden="1" customHeight="1">
      <c r="A6847" s="38" t="s">
        <v>9</v>
      </c>
      <c r="B6847" s="31">
        <v>2019</v>
      </c>
      <c r="C6847" s="31">
        <v>15</v>
      </c>
      <c r="D6847" s="31">
        <v>1.0643600000000001E-3</v>
      </c>
      <c r="E6847" s="31">
        <v>1.06379E-3</v>
      </c>
      <c r="F6847" s="31">
        <v>0.99893620999999999</v>
      </c>
      <c r="G6847" s="31">
        <v>96347.531000000003</v>
      </c>
      <c r="H6847" s="31">
        <v>96296.285000000003</v>
      </c>
    </row>
    <row r="6848" spans="1:8" ht="15.6" hidden="1" customHeight="1">
      <c r="A6848" s="38" t="s">
        <v>9</v>
      </c>
      <c r="B6848" s="31">
        <v>2019</v>
      </c>
      <c r="C6848" s="31">
        <v>16</v>
      </c>
      <c r="D6848" s="31">
        <v>1.25786E-3</v>
      </c>
      <c r="E6848" s="31">
        <v>1.2570700000000001E-3</v>
      </c>
      <c r="F6848" s="31">
        <v>0.99874293000000003</v>
      </c>
      <c r="G6848" s="31">
        <v>96245.038</v>
      </c>
      <c r="H6848" s="31">
        <v>96184.543999999994</v>
      </c>
    </row>
    <row r="6849" spans="1:8" ht="15.6" hidden="1" customHeight="1">
      <c r="A6849" s="38" t="s">
        <v>9</v>
      </c>
      <c r="B6849" s="31">
        <v>2019</v>
      </c>
      <c r="C6849" s="31">
        <v>17</v>
      </c>
      <c r="D6849" s="31">
        <v>1.4756400000000001E-3</v>
      </c>
      <c r="E6849" s="31">
        <v>1.47456E-3</v>
      </c>
      <c r="F6849" s="31">
        <v>0.99852543999999999</v>
      </c>
      <c r="G6849" s="31">
        <v>96124.051000000007</v>
      </c>
      <c r="H6849" s="31">
        <v>96053.180999999997</v>
      </c>
    </row>
    <row r="6850" spans="1:8" ht="15.6" hidden="1" customHeight="1">
      <c r="A6850" s="38" t="s">
        <v>9</v>
      </c>
      <c r="B6850" s="31">
        <v>2019</v>
      </c>
      <c r="C6850" s="31">
        <v>18</v>
      </c>
      <c r="D6850" s="31">
        <v>1.6884700000000001E-3</v>
      </c>
      <c r="E6850" s="31">
        <v>1.6870500000000001E-3</v>
      </c>
      <c r="F6850" s="31">
        <v>0.99831294999999998</v>
      </c>
      <c r="G6850" s="31">
        <v>95982.311000000002</v>
      </c>
      <c r="H6850" s="31">
        <v>95901.346999999994</v>
      </c>
    </row>
    <row r="6851" spans="1:8" ht="15.6" hidden="1" customHeight="1">
      <c r="A6851" s="38" t="s">
        <v>9</v>
      </c>
      <c r="B6851" s="31">
        <v>2019</v>
      </c>
      <c r="C6851" s="31">
        <v>19</v>
      </c>
      <c r="D6851" s="31">
        <v>1.8619699999999999E-3</v>
      </c>
      <c r="E6851" s="31">
        <v>1.86024E-3</v>
      </c>
      <c r="F6851" s="31">
        <v>0.99813976000000004</v>
      </c>
      <c r="G6851" s="31">
        <v>95820.384000000005</v>
      </c>
      <c r="H6851" s="31">
        <v>95731.259000000005</v>
      </c>
    </row>
    <row r="6852" spans="1:8" ht="15.6" hidden="1" customHeight="1">
      <c r="A6852" s="38" t="s">
        <v>9</v>
      </c>
      <c r="B6852" s="31">
        <v>2019</v>
      </c>
      <c r="C6852" s="31">
        <v>20</v>
      </c>
      <c r="D6852" s="31">
        <v>1.9835999999999999E-3</v>
      </c>
      <c r="E6852" s="31">
        <v>1.9816299999999998E-3</v>
      </c>
      <c r="F6852" s="31">
        <v>0.99801837000000004</v>
      </c>
      <c r="G6852" s="31">
        <v>95642.134999999995</v>
      </c>
      <c r="H6852" s="31">
        <v>95547.370999999999</v>
      </c>
    </row>
    <row r="6853" spans="1:8" ht="15.6" hidden="1" customHeight="1">
      <c r="A6853" s="38" t="s">
        <v>9</v>
      </c>
      <c r="B6853" s="31">
        <v>2019</v>
      </c>
      <c r="C6853" s="31">
        <v>21</v>
      </c>
      <c r="D6853" s="31">
        <v>2.0533499999999998E-3</v>
      </c>
      <c r="E6853" s="31">
        <v>2.0512400000000002E-3</v>
      </c>
      <c r="F6853" s="31">
        <v>0.99794875999999999</v>
      </c>
      <c r="G6853" s="31">
        <v>95452.607000000004</v>
      </c>
      <c r="H6853" s="31">
        <v>95354.709000000003</v>
      </c>
    </row>
    <row r="6854" spans="1:8" ht="15.6" hidden="1" customHeight="1">
      <c r="A6854" s="38" t="s">
        <v>9</v>
      </c>
      <c r="B6854" s="31">
        <v>2019</v>
      </c>
      <c r="C6854" s="31">
        <v>22</v>
      </c>
      <c r="D6854" s="31">
        <v>2.0908099999999998E-3</v>
      </c>
      <c r="E6854" s="31">
        <v>2.0886300000000002E-3</v>
      </c>
      <c r="F6854" s="31">
        <v>0.99791136999999996</v>
      </c>
      <c r="G6854" s="31">
        <v>95256.811000000002</v>
      </c>
      <c r="H6854" s="31">
        <v>95157.332999999999</v>
      </c>
    </row>
    <row r="6855" spans="1:8" ht="15.6" hidden="1" customHeight="1">
      <c r="A6855" s="38" t="s">
        <v>9</v>
      </c>
      <c r="B6855" s="31">
        <v>2019</v>
      </c>
      <c r="C6855" s="31">
        <v>23</v>
      </c>
      <c r="D6855" s="31">
        <v>2.1182800000000002E-3</v>
      </c>
      <c r="E6855" s="31">
        <v>2.11604E-3</v>
      </c>
      <c r="F6855" s="31">
        <v>0.99788396000000001</v>
      </c>
      <c r="G6855" s="31">
        <v>95057.854999999996</v>
      </c>
      <c r="H6855" s="31">
        <v>94957.282000000007</v>
      </c>
    </row>
    <row r="6856" spans="1:8" ht="15.6" hidden="1" customHeight="1">
      <c r="A6856" s="38" t="s">
        <v>9</v>
      </c>
      <c r="B6856" s="31">
        <v>2019</v>
      </c>
      <c r="C6856" s="31">
        <v>24</v>
      </c>
      <c r="D6856" s="31">
        <v>2.1422199999999998E-3</v>
      </c>
      <c r="E6856" s="31">
        <v>2.13993E-3</v>
      </c>
      <c r="F6856" s="31">
        <v>0.99786006999999999</v>
      </c>
      <c r="G6856" s="31">
        <v>94856.707999999999</v>
      </c>
      <c r="H6856" s="31">
        <v>94755.214999999997</v>
      </c>
    </row>
    <row r="6857" spans="1:8" ht="15.6" hidden="1" customHeight="1">
      <c r="A6857" s="38" t="s">
        <v>9</v>
      </c>
      <c r="B6857" s="31">
        <v>2019</v>
      </c>
      <c r="C6857" s="31">
        <v>25</v>
      </c>
      <c r="D6857" s="31">
        <v>2.1713100000000001E-3</v>
      </c>
      <c r="E6857" s="31">
        <v>2.1689499999999998E-3</v>
      </c>
      <c r="F6857" s="31">
        <v>0.99783105000000005</v>
      </c>
      <c r="G6857" s="31">
        <v>94653.721999999994</v>
      </c>
      <c r="H6857" s="31">
        <v>94551.073000000004</v>
      </c>
    </row>
    <row r="6858" spans="1:8" ht="15.6" hidden="1" customHeight="1">
      <c r="A6858" s="38" t="s">
        <v>9</v>
      </c>
      <c r="B6858" s="31">
        <v>2019</v>
      </c>
      <c r="C6858" s="31">
        <v>26</v>
      </c>
      <c r="D6858" s="31">
        <v>2.2078000000000002E-3</v>
      </c>
      <c r="E6858" s="31">
        <v>2.2053699999999999E-3</v>
      </c>
      <c r="F6858" s="31">
        <v>0.99779463000000002</v>
      </c>
      <c r="G6858" s="31">
        <v>94448.422999999995</v>
      </c>
      <c r="H6858" s="31">
        <v>94344.275999999998</v>
      </c>
    </row>
    <row r="6859" spans="1:8" ht="15.6" hidden="1" customHeight="1">
      <c r="A6859" s="38" t="s">
        <v>9</v>
      </c>
      <c r="B6859" s="31">
        <v>2019</v>
      </c>
      <c r="C6859" s="31">
        <v>27</v>
      </c>
      <c r="D6859" s="31">
        <v>2.25158E-3</v>
      </c>
      <c r="E6859" s="31">
        <v>2.2490499999999998E-3</v>
      </c>
      <c r="F6859" s="31">
        <v>0.99775095000000003</v>
      </c>
      <c r="G6859" s="31">
        <v>94240.13</v>
      </c>
      <c r="H6859" s="31">
        <v>94134.153999999995</v>
      </c>
    </row>
    <row r="6860" spans="1:8" ht="15.6" hidden="1" customHeight="1">
      <c r="A6860" s="38" t="s">
        <v>9</v>
      </c>
      <c r="B6860" s="31">
        <v>2019</v>
      </c>
      <c r="C6860" s="31">
        <v>28</v>
      </c>
      <c r="D6860" s="31">
        <v>2.2999399999999999E-3</v>
      </c>
      <c r="E6860" s="31">
        <v>2.2972999999999999E-3</v>
      </c>
      <c r="F6860" s="31">
        <v>0.99770270000000005</v>
      </c>
      <c r="G6860" s="31">
        <v>94028.179000000004</v>
      </c>
      <c r="H6860" s="31">
        <v>93920.172999999995</v>
      </c>
    </row>
    <row r="6861" spans="1:8" ht="15.6" hidden="1" customHeight="1">
      <c r="A6861" s="38" t="s">
        <v>9</v>
      </c>
      <c r="B6861" s="31">
        <v>2019</v>
      </c>
      <c r="C6861" s="31">
        <v>29</v>
      </c>
      <c r="D6861" s="31">
        <v>2.3490099999999999E-3</v>
      </c>
      <c r="E6861" s="31">
        <v>2.3462499999999998E-3</v>
      </c>
      <c r="F6861" s="31">
        <v>0.99765375000000001</v>
      </c>
      <c r="G6861" s="31">
        <v>93812.168000000005</v>
      </c>
      <c r="H6861" s="31">
        <v>93702.114000000001</v>
      </c>
    </row>
    <row r="6862" spans="1:8" ht="15.6" hidden="1" customHeight="1">
      <c r="A6862" s="38" t="s">
        <v>9</v>
      </c>
      <c r="B6862" s="31">
        <v>2019</v>
      </c>
      <c r="C6862" s="31">
        <v>30</v>
      </c>
      <c r="D6862" s="31">
        <v>2.39515E-3</v>
      </c>
      <c r="E6862" s="31">
        <v>2.39229E-3</v>
      </c>
      <c r="F6862" s="31">
        <v>0.99760771000000004</v>
      </c>
      <c r="G6862" s="31">
        <v>93592.061000000002</v>
      </c>
      <c r="H6862" s="31">
        <v>93480.111999999994</v>
      </c>
    </row>
    <row r="6863" spans="1:8" ht="15.6" hidden="1" customHeight="1">
      <c r="A6863" s="38" t="s">
        <v>9</v>
      </c>
      <c r="B6863" s="31">
        <v>2019</v>
      </c>
      <c r="C6863" s="31">
        <v>31</v>
      </c>
      <c r="D6863" s="31">
        <v>2.4346799999999998E-3</v>
      </c>
      <c r="E6863" s="31">
        <v>2.4317200000000001E-3</v>
      </c>
      <c r="F6863" s="31">
        <v>0.99756827999999997</v>
      </c>
      <c r="G6863" s="31">
        <v>93368.161999999997</v>
      </c>
      <c r="H6863" s="31">
        <v>93254.638999999996</v>
      </c>
    </row>
    <row r="6864" spans="1:8" ht="15.6" hidden="1" customHeight="1">
      <c r="A6864" s="38" t="s">
        <v>9</v>
      </c>
      <c r="B6864" s="31">
        <v>2019</v>
      </c>
      <c r="C6864" s="31">
        <v>32</v>
      </c>
      <c r="D6864" s="31">
        <v>2.4675000000000001E-3</v>
      </c>
      <c r="E6864" s="31">
        <v>2.4644599999999999E-3</v>
      </c>
      <c r="F6864" s="31">
        <v>0.99753554</v>
      </c>
      <c r="G6864" s="31">
        <v>93141.116999999998</v>
      </c>
      <c r="H6864" s="31">
        <v>93026.346000000005</v>
      </c>
    </row>
    <row r="6865" spans="1:8" ht="15.6" hidden="1" customHeight="1">
      <c r="A6865" s="38" t="s">
        <v>9</v>
      </c>
      <c r="B6865" s="31">
        <v>2019</v>
      </c>
      <c r="C6865" s="31">
        <v>33</v>
      </c>
      <c r="D6865" s="31">
        <v>2.4959000000000001E-3</v>
      </c>
      <c r="E6865" s="31">
        <v>2.4927899999999999E-3</v>
      </c>
      <c r="F6865" s="31">
        <v>0.99750720999999998</v>
      </c>
      <c r="G6865" s="31">
        <v>92911.574999999997</v>
      </c>
      <c r="H6865" s="31">
        <v>92795.77</v>
      </c>
    </row>
    <row r="6866" spans="1:8" ht="15.6" hidden="1" customHeight="1">
      <c r="A6866" s="38" t="s">
        <v>9</v>
      </c>
      <c r="B6866" s="31">
        <v>2019</v>
      </c>
      <c r="C6866" s="31">
        <v>34</v>
      </c>
      <c r="D6866" s="31">
        <v>2.5278200000000001E-3</v>
      </c>
      <c r="E6866" s="31">
        <v>2.5246299999999999E-3</v>
      </c>
      <c r="F6866" s="31">
        <v>0.99747536999999997</v>
      </c>
      <c r="G6866" s="31">
        <v>92679.964999999997</v>
      </c>
      <c r="H6866" s="31">
        <v>92562.974000000002</v>
      </c>
    </row>
    <row r="6867" spans="1:8" ht="15.6" hidden="1" customHeight="1">
      <c r="A6867" s="38" t="s">
        <v>9</v>
      </c>
      <c r="B6867" s="31">
        <v>2019</v>
      </c>
      <c r="C6867" s="31">
        <v>35</v>
      </c>
      <c r="D6867" s="31">
        <v>2.5739999999999999E-3</v>
      </c>
      <c r="E6867" s="31">
        <v>2.57069E-3</v>
      </c>
      <c r="F6867" s="31">
        <v>0.99742931000000001</v>
      </c>
      <c r="G6867" s="31">
        <v>92445.982999999993</v>
      </c>
      <c r="H6867" s="31">
        <v>92327.157999999996</v>
      </c>
    </row>
    <row r="6868" spans="1:8" ht="15.6" hidden="1" customHeight="1">
      <c r="A6868" s="38" t="s">
        <v>9</v>
      </c>
      <c r="B6868" s="31">
        <v>2019</v>
      </c>
      <c r="C6868" s="31">
        <v>36</v>
      </c>
      <c r="D6868" s="31">
        <v>2.6456399999999999E-3</v>
      </c>
      <c r="E6868" s="31">
        <v>2.6421399999999999E-3</v>
      </c>
      <c r="F6868" s="31">
        <v>0.99735786000000004</v>
      </c>
      <c r="G6868" s="31">
        <v>92208.332999999999</v>
      </c>
      <c r="H6868" s="31">
        <v>92086.519</v>
      </c>
    </row>
    <row r="6869" spans="1:8" ht="15.6" hidden="1" customHeight="1">
      <c r="A6869" s="38" t="s">
        <v>9</v>
      </c>
      <c r="B6869" s="31">
        <v>2019</v>
      </c>
      <c r="C6869" s="31">
        <v>37</v>
      </c>
      <c r="D6869" s="31">
        <v>2.7538200000000001E-3</v>
      </c>
      <c r="E6869" s="31">
        <v>2.7500300000000001E-3</v>
      </c>
      <c r="F6869" s="31">
        <v>0.99724997000000004</v>
      </c>
      <c r="G6869" s="31">
        <v>91964.706000000006</v>
      </c>
      <c r="H6869" s="31">
        <v>91838.252999999997</v>
      </c>
    </row>
    <row r="6870" spans="1:8" ht="15.6" hidden="1" customHeight="1">
      <c r="A6870" s="38" t="s">
        <v>9</v>
      </c>
      <c r="B6870" s="31">
        <v>2019</v>
      </c>
      <c r="C6870" s="31">
        <v>38</v>
      </c>
      <c r="D6870" s="31">
        <v>2.9013300000000001E-3</v>
      </c>
      <c r="E6870" s="31">
        <v>2.8971299999999999E-3</v>
      </c>
      <c r="F6870" s="31">
        <v>0.99710286999999997</v>
      </c>
      <c r="G6870" s="31">
        <v>91711.798999999999</v>
      </c>
      <c r="H6870" s="31">
        <v>91578.948999999993</v>
      </c>
    </row>
    <row r="6871" spans="1:8" ht="15.6" hidden="1" customHeight="1">
      <c r="A6871" s="38" t="s">
        <v>9</v>
      </c>
      <c r="B6871" s="31">
        <v>2019</v>
      </c>
      <c r="C6871" s="31">
        <v>39</v>
      </c>
      <c r="D6871" s="31">
        <v>3.0868900000000001E-3</v>
      </c>
      <c r="E6871" s="31">
        <v>3.0821300000000002E-3</v>
      </c>
      <c r="F6871" s="31">
        <v>0.99691786999999998</v>
      </c>
      <c r="G6871" s="31">
        <v>91446.097999999998</v>
      </c>
      <c r="H6871" s="31">
        <v>91305.173999999999</v>
      </c>
    </row>
    <row r="6872" spans="1:8" ht="15.6" hidden="1" customHeight="1">
      <c r="A6872" s="38" t="s">
        <v>9</v>
      </c>
      <c r="B6872" s="31">
        <v>2019</v>
      </c>
      <c r="C6872" s="31">
        <v>40</v>
      </c>
      <c r="D6872" s="31">
        <v>3.29809E-3</v>
      </c>
      <c r="E6872" s="31">
        <v>3.2926600000000002E-3</v>
      </c>
      <c r="F6872" s="31">
        <v>0.99670734000000005</v>
      </c>
      <c r="G6872" s="31">
        <v>91164.25</v>
      </c>
      <c r="H6872" s="31">
        <v>91014.163</v>
      </c>
    </row>
    <row r="6873" spans="1:8" ht="15.6" hidden="1" customHeight="1">
      <c r="A6873" s="38" t="s">
        <v>9</v>
      </c>
      <c r="B6873" s="31">
        <v>2019</v>
      </c>
      <c r="C6873" s="31">
        <v>41</v>
      </c>
      <c r="D6873" s="31">
        <v>3.51184E-3</v>
      </c>
      <c r="E6873" s="31">
        <v>3.5056800000000002E-3</v>
      </c>
      <c r="F6873" s="31">
        <v>0.99649432000000004</v>
      </c>
      <c r="G6873" s="31">
        <v>90864.076000000001</v>
      </c>
      <c r="H6873" s="31">
        <v>90704.805999999997</v>
      </c>
    </row>
    <row r="6874" spans="1:8" ht="15.6" hidden="1" customHeight="1">
      <c r="A6874" s="38" t="s">
        <v>9</v>
      </c>
      <c r="B6874" s="31">
        <v>2019</v>
      </c>
      <c r="C6874" s="31">
        <v>42</v>
      </c>
      <c r="D6874" s="31">
        <v>3.7052999999999999E-3</v>
      </c>
      <c r="E6874" s="31">
        <v>3.6984499999999998E-3</v>
      </c>
      <c r="F6874" s="31">
        <v>0.99630154999999998</v>
      </c>
      <c r="G6874" s="31">
        <v>90545.535999999993</v>
      </c>
      <c r="H6874" s="31">
        <v>90378.096999999994</v>
      </c>
    </row>
    <row r="6875" spans="1:8" ht="15.6" hidden="1" customHeight="1">
      <c r="A6875" s="38" t="s">
        <v>9</v>
      </c>
      <c r="B6875" s="31">
        <v>2019</v>
      </c>
      <c r="C6875" s="31">
        <v>43</v>
      </c>
      <c r="D6875" s="31">
        <v>3.8638800000000001E-3</v>
      </c>
      <c r="E6875" s="31">
        <v>3.8564300000000001E-3</v>
      </c>
      <c r="F6875" s="31">
        <v>0.99614356999999998</v>
      </c>
      <c r="G6875" s="31">
        <v>90210.657999999996</v>
      </c>
      <c r="H6875" s="31">
        <v>90036.713000000003</v>
      </c>
    </row>
    <row r="6876" spans="1:8" ht="15.6" hidden="1" customHeight="1">
      <c r="A6876" s="38" t="s">
        <v>9</v>
      </c>
      <c r="B6876" s="31">
        <v>2019</v>
      </c>
      <c r="C6876" s="31">
        <v>44</v>
      </c>
      <c r="D6876" s="31">
        <v>4.0023899999999998E-3</v>
      </c>
      <c r="E6876" s="31">
        <v>3.9944000000000004E-3</v>
      </c>
      <c r="F6876" s="31">
        <v>0.99600560000000005</v>
      </c>
      <c r="G6876" s="31">
        <v>89862.767000000007</v>
      </c>
      <c r="H6876" s="31">
        <v>89683.293000000005</v>
      </c>
    </row>
    <row r="6877" spans="1:8" ht="15.6" hidden="1" customHeight="1">
      <c r="A6877" s="38" t="s">
        <v>9</v>
      </c>
      <c r="B6877" s="31">
        <v>2019</v>
      </c>
      <c r="C6877" s="31">
        <v>45</v>
      </c>
      <c r="D6877" s="31">
        <v>4.1483500000000003E-3</v>
      </c>
      <c r="E6877" s="31">
        <v>4.1397700000000001E-3</v>
      </c>
      <c r="F6877" s="31">
        <v>0.99586023000000001</v>
      </c>
      <c r="G6877" s="31">
        <v>89503.82</v>
      </c>
      <c r="H6877" s="31">
        <v>89318.557000000001</v>
      </c>
    </row>
    <row r="6878" spans="1:8" ht="15.6" hidden="1" customHeight="1">
      <c r="A6878" s="38" t="s">
        <v>9</v>
      </c>
      <c r="B6878" s="31">
        <v>2019</v>
      </c>
      <c r="C6878" s="31">
        <v>46</v>
      </c>
      <c r="D6878" s="31">
        <v>4.3357600000000001E-3</v>
      </c>
      <c r="E6878" s="31">
        <v>4.3263800000000003E-3</v>
      </c>
      <c r="F6878" s="31">
        <v>0.99567362000000004</v>
      </c>
      <c r="G6878" s="31">
        <v>89133.294999999998</v>
      </c>
      <c r="H6878" s="31">
        <v>88940.482000000004</v>
      </c>
    </row>
    <row r="6879" spans="1:8" ht="15.6" hidden="1" customHeight="1">
      <c r="A6879" s="38" t="s">
        <v>9</v>
      </c>
      <c r="B6879" s="31">
        <v>2019</v>
      </c>
      <c r="C6879" s="31">
        <v>47</v>
      </c>
      <c r="D6879" s="31">
        <v>4.6052999999999997E-3</v>
      </c>
      <c r="E6879" s="31">
        <v>4.5947200000000001E-3</v>
      </c>
      <c r="F6879" s="31">
        <v>0.99540527999999995</v>
      </c>
      <c r="G6879" s="31">
        <v>88747.67</v>
      </c>
      <c r="H6879" s="31">
        <v>88543.784</v>
      </c>
    </row>
    <row r="6880" spans="1:8" ht="15.6" hidden="1" customHeight="1">
      <c r="A6880" s="38" t="s">
        <v>9</v>
      </c>
      <c r="B6880" s="31">
        <v>2019</v>
      </c>
      <c r="C6880" s="31">
        <v>48</v>
      </c>
      <c r="D6880" s="31">
        <v>4.9780600000000003E-3</v>
      </c>
      <c r="E6880" s="31">
        <v>4.9657E-3</v>
      </c>
      <c r="F6880" s="31">
        <v>0.99503430000000004</v>
      </c>
      <c r="G6880" s="31">
        <v>88339.899000000005</v>
      </c>
      <c r="H6880" s="31">
        <v>88120.563999999998</v>
      </c>
    </row>
    <row r="6881" spans="1:8" ht="15.6" hidden="1" customHeight="1">
      <c r="A6881" s="38" t="s">
        <v>9</v>
      </c>
      <c r="B6881" s="31">
        <v>2019</v>
      </c>
      <c r="C6881" s="31">
        <v>49</v>
      </c>
      <c r="D6881" s="31">
        <v>5.4622200000000003E-3</v>
      </c>
      <c r="E6881" s="31">
        <v>5.4473400000000002E-3</v>
      </c>
      <c r="F6881" s="31">
        <v>0.99455265999999998</v>
      </c>
      <c r="G6881" s="31">
        <v>87901.229000000007</v>
      </c>
      <c r="H6881" s="31">
        <v>87661.815000000002</v>
      </c>
    </row>
    <row r="6882" spans="1:8" ht="15.6" hidden="1" customHeight="1">
      <c r="A6882" s="38" t="s">
        <v>9</v>
      </c>
      <c r="B6882" s="31">
        <v>2019</v>
      </c>
      <c r="C6882" s="31">
        <v>50</v>
      </c>
      <c r="D6882" s="31">
        <v>6.0370199999999997E-3</v>
      </c>
      <c r="E6882" s="31">
        <v>6.0188500000000001E-3</v>
      </c>
      <c r="F6882" s="31">
        <v>0.99398114999999998</v>
      </c>
      <c r="G6882" s="31">
        <v>87422.400999999998</v>
      </c>
      <c r="H6882" s="31">
        <v>87159.31</v>
      </c>
    </row>
    <row r="6883" spans="1:8" ht="15.6" hidden="1" customHeight="1">
      <c r="A6883" s="38" t="s">
        <v>9</v>
      </c>
      <c r="B6883" s="31">
        <v>2019</v>
      </c>
      <c r="C6883" s="31">
        <v>51</v>
      </c>
      <c r="D6883" s="31">
        <v>6.6467799999999997E-3</v>
      </c>
      <c r="E6883" s="31">
        <v>6.6247600000000004E-3</v>
      </c>
      <c r="F6883" s="31">
        <v>0.99337523999999999</v>
      </c>
      <c r="G6883" s="31">
        <v>86896.218999999997</v>
      </c>
      <c r="H6883" s="31">
        <v>86608.385999999999</v>
      </c>
    </row>
    <row r="6884" spans="1:8" ht="15.6" hidden="1" customHeight="1">
      <c r="A6884" s="38" t="s">
        <v>9</v>
      </c>
      <c r="B6884" s="31">
        <v>2019</v>
      </c>
      <c r="C6884" s="31">
        <v>52</v>
      </c>
      <c r="D6884" s="31">
        <v>7.2351500000000001E-3</v>
      </c>
      <c r="E6884" s="31">
        <v>7.2090699999999997E-3</v>
      </c>
      <c r="F6884" s="31">
        <v>0.99279092999999996</v>
      </c>
      <c r="G6884" s="31">
        <v>86320.551999999996</v>
      </c>
      <c r="H6884" s="31">
        <v>86009.407000000007</v>
      </c>
    </row>
    <row r="6885" spans="1:8" ht="15.6" hidden="1" customHeight="1">
      <c r="A6885" s="38" t="s">
        <v>9</v>
      </c>
      <c r="B6885" s="31">
        <v>2019</v>
      </c>
      <c r="C6885" s="31">
        <v>53</v>
      </c>
      <c r="D6885" s="31">
        <v>7.7481199999999998E-3</v>
      </c>
      <c r="E6885" s="31">
        <v>7.7182199999999996E-3</v>
      </c>
      <c r="F6885" s="31">
        <v>0.99228178</v>
      </c>
      <c r="G6885" s="31">
        <v>85698.260999999999</v>
      </c>
      <c r="H6885" s="31">
        <v>85367.543000000005</v>
      </c>
    </row>
    <row r="6886" spans="1:8" ht="15.6" hidden="1" customHeight="1">
      <c r="A6886" s="38" t="s">
        <v>9</v>
      </c>
      <c r="B6886" s="31">
        <v>2019</v>
      </c>
      <c r="C6886" s="31">
        <v>54</v>
      </c>
      <c r="D6886" s="31">
        <v>8.1761300000000002E-3</v>
      </c>
      <c r="E6886" s="31">
        <v>8.1428500000000001E-3</v>
      </c>
      <c r="F6886" s="31">
        <v>0.99185714999999997</v>
      </c>
      <c r="G6886" s="31">
        <v>85036.823999999993</v>
      </c>
      <c r="H6886" s="31">
        <v>84690.603000000003</v>
      </c>
    </row>
    <row r="6887" spans="1:8" ht="15.6" hidden="1" customHeight="1">
      <c r="A6887" s="38" t="s">
        <v>9</v>
      </c>
      <c r="B6887" s="31">
        <v>2019</v>
      </c>
      <c r="C6887" s="31">
        <v>55</v>
      </c>
      <c r="D6887" s="31">
        <v>8.5600099999999998E-3</v>
      </c>
      <c r="E6887" s="31">
        <v>8.5235299999999996E-3</v>
      </c>
      <c r="F6887" s="31">
        <v>0.99147647000000005</v>
      </c>
      <c r="G6887" s="31">
        <v>84344.381999999998</v>
      </c>
      <c r="H6887" s="31">
        <v>83984.926000000007</v>
      </c>
    </row>
    <row r="6888" spans="1:8" ht="15.6" hidden="1" customHeight="1">
      <c r="A6888" s="38" t="s">
        <v>9</v>
      </c>
      <c r="B6888" s="31">
        <v>2019</v>
      </c>
      <c r="C6888" s="31">
        <v>56</v>
      </c>
      <c r="D6888" s="31">
        <v>8.9658199999999993E-3</v>
      </c>
      <c r="E6888" s="31">
        <v>8.9258099999999993E-3</v>
      </c>
      <c r="F6888" s="31">
        <v>0.99107418999999997</v>
      </c>
      <c r="G6888" s="31">
        <v>83625.47</v>
      </c>
      <c r="H6888" s="31">
        <v>83252.256999999998</v>
      </c>
    </row>
    <row r="6889" spans="1:8" ht="15.6" hidden="1" customHeight="1">
      <c r="A6889" s="38" t="s">
        <v>9</v>
      </c>
      <c r="B6889" s="31">
        <v>2019</v>
      </c>
      <c r="C6889" s="31">
        <v>57</v>
      </c>
      <c r="D6889" s="31">
        <v>9.4819899999999992E-3</v>
      </c>
      <c r="E6889" s="31">
        <v>9.4372499999999995E-3</v>
      </c>
      <c r="F6889" s="31">
        <v>0.99056275000000005</v>
      </c>
      <c r="G6889" s="31">
        <v>82879.044999999998</v>
      </c>
      <c r="H6889" s="31">
        <v>82487.97</v>
      </c>
    </row>
    <row r="6890" spans="1:8" ht="15.6" hidden="1" customHeight="1">
      <c r="A6890" s="38" t="s">
        <v>9</v>
      </c>
      <c r="B6890" s="31">
        <v>2019</v>
      </c>
      <c r="C6890" s="31">
        <v>58</v>
      </c>
      <c r="D6890" s="31">
        <v>1.0174559999999999E-2</v>
      </c>
      <c r="E6890" s="31">
        <v>1.012306E-2</v>
      </c>
      <c r="F6890" s="31">
        <v>0.98987694000000004</v>
      </c>
      <c r="G6890" s="31">
        <v>82096.895000000004</v>
      </c>
      <c r="H6890" s="31">
        <v>81681.358999999997</v>
      </c>
    </row>
    <row r="6891" spans="1:8" ht="15.6" hidden="1" customHeight="1">
      <c r="A6891" s="38" t="s">
        <v>9</v>
      </c>
      <c r="B6891" s="31">
        <v>2019</v>
      </c>
      <c r="C6891" s="31">
        <v>59</v>
      </c>
      <c r="D6891" s="31">
        <v>1.1086499999999999E-2</v>
      </c>
      <c r="E6891" s="31">
        <v>1.102538E-2</v>
      </c>
      <c r="F6891" s="31">
        <v>0.98897462000000003</v>
      </c>
      <c r="G6891" s="31">
        <v>81265.823000000004</v>
      </c>
      <c r="H6891" s="31">
        <v>80817.828999999998</v>
      </c>
    </row>
    <row r="6892" spans="1:8" ht="15.6" hidden="1" customHeight="1">
      <c r="A6892" s="38" t="s">
        <v>9</v>
      </c>
      <c r="B6892" s="31">
        <v>2019</v>
      </c>
      <c r="C6892" s="31">
        <v>60</v>
      </c>
      <c r="D6892" s="31">
        <v>1.2232079999999999E-2</v>
      </c>
      <c r="E6892" s="31">
        <v>1.215772E-2</v>
      </c>
      <c r="F6892" s="31">
        <v>0.98784227999999996</v>
      </c>
      <c r="G6892" s="31">
        <v>80369.835999999996</v>
      </c>
      <c r="H6892" s="31">
        <v>79881.278999999995</v>
      </c>
    </row>
    <row r="6893" spans="1:8" ht="15.6" hidden="1" customHeight="1">
      <c r="A6893" s="38" t="s">
        <v>9</v>
      </c>
      <c r="B6893" s="31">
        <v>2019</v>
      </c>
      <c r="C6893" s="31">
        <v>61</v>
      </c>
      <c r="D6893" s="31">
        <v>1.358009E-2</v>
      </c>
      <c r="E6893" s="31">
        <v>1.34885E-2</v>
      </c>
      <c r="F6893" s="31">
        <v>0.98651149999999999</v>
      </c>
      <c r="G6893" s="31">
        <v>79392.721999999994</v>
      </c>
      <c r="H6893" s="31">
        <v>78857.278000000006</v>
      </c>
    </row>
    <row r="6894" spans="1:8" ht="15.6" hidden="1" customHeight="1">
      <c r="A6894" s="38" t="s">
        <v>9</v>
      </c>
      <c r="B6894" s="31">
        <v>2019</v>
      </c>
      <c r="C6894" s="31">
        <v>62</v>
      </c>
      <c r="D6894" s="31">
        <v>1.5087919999999999E-2</v>
      </c>
      <c r="E6894" s="31">
        <v>1.4974950000000001E-2</v>
      </c>
      <c r="F6894" s="31">
        <v>0.98502504999999996</v>
      </c>
      <c r="G6894" s="31">
        <v>78321.832999999999</v>
      </c>
      <c r="H6894" s="31">
        <v>77735.399999999994</v>
      </c>
    </row>
    <row r="6895" spans="1:8" ht="15.6" hidden="1" customHeight="1">
      <c r="A6895" s="38" t="s">
        <v>9</v>
      </c>
      <c r="B6895" s="31">
        <v>2019</v>
      </c>
      <c r="C6895" s="31">
        <v>63</v>
      </c>
      <c r="D6895" s="31">
        <v>1.669971E-2</v>
      </c>
      <c r="E6895" s="31">
        <v>1.656142E-2</v>
      </c>
      <c r="F6895" s="31">
        <v>0.98343857999999995</v>
      </c>
      <c r="G6895" s="31">
        <v>77148.967999999993</v>
      </c>
      <c r="H6895" s="31">
        <v>76510.119000000006</v>
      </c>
    </row>
    <row r="6896" spans="1:8" ht="15.6" hidden="1" customHeight="1">
      <c r="A6896" s="38" t="s">
        <v>9</v>
      </c>
      <c r="B6896" s="31">
        <v>2019</v>
      </c>
      <c r="C6896" s="31">
        <v>64</v>
      </c>
      <c r="D6896" s="31">
        <v>1.838234E-2</v>
      </c>
      <c r="E6896" s="31">
        <v>1.8214930000000001E-2</v>
      </c>
      <c r="F6896" s="31">
        <v>0.98178507000000004</v>
      </c>
      <c r="G6896" s="31">
        <v>75871.270999999993</v>
      </c>
      <c r="H6896" s="31">
        <v>75180.275999999998</v>
      </c>
    </row>
    <row r="6897" spans="1:8" ht="15.6" hidden="1" customHeight="1">
      <c r="A6897" s="38" t="s">
        <v>9</v>
      </c>
      <c r="B6897" s="31">
        <v>2019</v>
      </c>
      <c r="C6897" s="31">
        <v>65</v>
      </c>
      <c r="D6897" s="31">
        <v>2.0152050000000001E-2</v>
      </c>
      <c r="E6897" s="31">
        <v>1.995102E-2</v>
      </c>
      <c r="F6897" s="31">
        <v>0.98004897999999996</v>
      </c>
      <c r="G6897" s="31">
        <v>74489.281000000003</v>
      </c>
      <c r="H6897" s="31">
        <v>73746.212</v>
      </c>
    </row>
    <row r="6898" spans="1:8" ht="15.6" hidden="1" customHeight="1">
      <c r="A6898" s="38" t="s">
        <v>9</v>
      </c>
      <c r="B6898" s="31">
        <v>2019</v>
      </c>
      <c r="C6898" s="31">
        <v>66</v>
      </c>
      <c r="D6898" s="31">
        <v>2.2054250000000001E-2</v>
      </c>
      <c r="E6898" s="31">
        <v>2.181371E-2</v>
      </c>
      <c r="F6898" s="31">
        <v>0.97818629000000001</v>
      </c>
      <c r="G6898" s="31">
        <v>73003.144</v>
      </c>
      <c r="H6898" s="31">
        <v>72206.909</v>
      </c>
    </row>
    <row r="6899" spans="1:8" ht="15.6" hidden="1" customHeight="1">
      <c r="A6899" s="38" t="s">
        <v>9</v>
      </c>
      <c r="B6899" s="31">
        <v>2019</v>
      </c>
      <c r="C6899" s="31">
        <v>67</v>
      </c>
      <c r="D6899" s="31">
        <v>2.416592E-2</v>
      </c>
      <c r="E6899" s="31">
        <v>2.3877410000000002E-2</v>
      </c>
      <c r="F6899" s="31">
        <v>0.97612259000000001</v>
      </c>
      <c r="G6899" s="31">
        <v>71410.675000000003</v>
      </c>
      <c r="H6899" s="31">
        <v>70558.123999999996</v>
      </c>
    </row>
    <row r="6900" spans="1:8" ht="15.6" hidden="1" customHeight="1">
      <c r="A6900" s="38" t="s">
        <v>9</v>
      </c>
      <c r="B6900" s="31">
        <v>2019</v>
      </c>
      <c r="C6900" s="31">
        <v>68</v>
      </c>
      <c r="D6900" s="31">
        <v>2.6560480000000001E-2</v>
      </c>
      <c r="E6900" s="31">
        <v>2.6212369999999999E-2</v>
      </c>
      <c r="F6900" s="31">
        <v>0.97378763000000002</v>
      </c>
      <c r="G6900" s="31">
        <v>69705.573000000004</v>
      </c>
      <c r="H6900" s="31">
        <v>68791.998999999996</v>
      </c>
    </row>
    <row r="6901" spans="1:8" ht="15.6" hidden="1" customHeight="1">
      <c r="A6901" s="38" t="s">
        <v>9</v>
      </c>
      <c r="B6901" s="31">
        <v>2019</v>
      </c>
      <c r="C6901" s="31">
        <v>69</v>
      </c>
      <c r="D6901" s="31">
        <v>2.9301089999999998E-2</v>
      </c>
      <c r="E6901" s="31">
        <v>2.8878020000000001E-2</v>
      </c>
      <c r="F6901" s="31">
        <v>0.97112198000000005</v>
      </c>
      <c r="G6901" s="31">
        <v>67878.425000000003</v>
      </c>
      <c r="H6901" s="31">
        <v>66898.327000000005</v>
      </c>
    </row>
    <row r="6902" spans="1:8" ht="15.6" hidden="1" customHeight="1">
      <c r="A6902" s="38" t="s">
        <v>9</v>
      </c>
      <c r="B6902" s="31">
        <v>2019</v>
      </c>
      <c r="C6902" s="31">
        <v>70</v>
      </c>
      <c r="D6902" s="31">
        <v>3.2436409999999999E-2</v>
      </c>
      <c r="E6902" s="31">
        <v>3.1918740000000001E-2</v>
      </c>
      <c r="F6902" s="31">
        <v>0.96808126000000005</v>
      </c>
      <c r="G6902" s="31">
        <v>65918.23</v>
      </c>
      <c r="H6902" s="31">
        <v>64866.216999999997</v>
      </c>
    </row>
    <row r="6903" spans="1:8" ht="15.6" hidden="1" customHeight="1">
      <c r="A6903" s="38" t="s">
        <v>9</v>
      </c>
      <c r="B6903" s="31">
        <v>2019</v>
      </c>
      <c r="C6903" s="31">
        <v>71</v>
      </c>
      <c r="D6903" s="31">
        <v>3.598925E-2</v>
      </c>
      <c r="E6903" s="31">
        <v>3.5353080000000002E-2</v>
      </c>
      <c r="F6903" s="31">
        <v>0.96464691999999996</v>
      </c>
      <c r="G6903" s="31">
        <v>63814.203000000001</v>
      </c>
      <c r="H6903" s="31">
        <v>62686.188999999998</v>
      </c>
    </row>
    <row r="6904" spans="1:8" ht="15.6" hidden="1" customHeight="1">
      <c r="A6904" s="38" t="s">
        <v>9</v>
      </c>
      <c r="B6904" s="31">
        <v>2019</v>
      </c>
      <c r="C6904" s="31">
        <v>72</v>
      </c>
      <c r="D6904" s="31">
        <v>3.996127E-2</v>
      </c>
      <c r="E6904" s="31">
        <v>3.9178459999999998E-2</v>
      </c>
      <c r="F6904" s="31">
        <v>0.96082153999999997</v>
      </c>
      <c r="G6904" s="31">
        <v>61558.175000000003</v>
      </c>
      <c r="H6904" s="31">
        <v>60352.296999999999</v>
      </c>
    </row>
    <row r="6905" spans="1:8" ht="15.6" hidden="1" customHeight="1">
      <c r="A6905" s="38" t="s">
        <v>9</v>
      </c>
      <c r="B6905" s="31">
        <v>2019</v>
      </c>
      <c r="C6905" s="31">
        <v>73</v>
      </c>
      <c r="D6905" s="31">
        <v>4.4342560000000003E-2</v>
      </c>
      <c r="E6905" s="31">
        <v>4.3380759999999997E-2</v>
      </c>
      <c r="F6905" s="31">
        <v>0.95661923999999998</v>
      </c>
      <c r="G6905" s="31">
        <v>59146.42</v>
      </c>
      <c r="H6905" s="31">
        <v>57863.512000000002</v>
      </c>
    </row>
    <row r="6906" spans="1:8" ht="15.6" hidden="1" customHeight="1">
      <c r="A6906" s="38" t="s">
        <v>9</v>
      </c>
      <c r="B6906" s="31">
        <v>2019</v>
      </c>
      <c r="C6906" s="31">
        <v>74</v>
      </c>
      <c r="D6906" s="31">
        <v>4.9157760000000002E-2</v>
      </c>
      <c r="E6906" s="31">
        <v>4.79785E-2</v>
      </c>
      <c r="F6906" s="31">
        <v>0.95202149999999996</v>
      </c>
      <c r="G6906" s="31">
        <v>56580.603999999999</v>
      </c>
      <c r="H6906" s="31">
        <v>55223.277999999998</v>
      </c>
    </row>
    <row r="6907" spans="1:8" ht="15.6" hidden="1" customHeight="1">
      <c r="A6907" s="38" t="s">
        <v>9</v>
      </c>
      <c r="B6907" s="31">
        <v>2019</v>
      </c>
      <c r="C6907" s="31">
        <v>75</v>
      </c>
      <c r="D6907" s="31">
        <v>5.4459979999999998E-2</v>
      </c>
      <c r="E6907" s="31">
        <v>5.3016349999999997E-2</v>
      </c>
      <c r="F6907" s="31">
        <v>0.94698364999999995</v>
      </c>
      <c r="G6907" s="31">
        <v>53865.951000000001</v>
      </c>
      <c r="H6907" s="31">
        <v>52438.063000000002</v>
      </c>
    </row>
    <row r="6908" spans="1:8" ht="15.6" hidden="1" customHeight="1">
      <c r="A6908" s="38" t="s">
        <v>9</v>
      </c>
      <c r="B6908" s="31">
        <v>2019</v>
      </c>
      <c r="C6908" s="31">
        <v>76</v>
      </c>
      <c r="D6908" s="31">
        <v>6.0321609999999998E-2</v>
      </c>
      <c r="E6908" s="31">
        <v>5.8555530000000001E-2</v>
      </c>
      <c r="F6908" s="31">
        <v>0.94144446999999998</v>
      </c>
      <c r="G6908" s="31">
        <v>51010.175000000003</v>
      </c>
      <c r="H6908" s="31">
        <v>49516.712</v>
      </c>
    </row>
    <row r="6909" spans="1:8" ht="15.6" hidden="1" customHeight="1">
      <c r="A6909" s="38" t="s">
        <v>9</v>
      </c>
      <c r="B6909" s="31">
        <v>2019</v>
      </c>
      <c r="C6909" s="31">
        <v>77</v>
      </c>
      <c r="D6909" s="31">
        <v>6.6845130000000003E-2</v>
      </c>
      <c r="E6909" s="31">
        <v>6.4683249999999998E-2</v>
      </c>
      <c r="F6909" s="31">
        <v>0.93531675000000003</v>
      </c>
      <c r="G6909" s="31">
        <v>48023.248</v>
      </c>
      <c r="H6909" s="31">
        <v>46470.097999999998</v>
      </c>
    </row>
    <row r="6910" spans="1:8" ht="15.6" hidden="1" customHeight="1">
      <c r="A6910" s="38" t="s">
        <v>9</v>
      </c>
      <c r="B6910" s="31">
        <v>2019</v>
      </c>
      <c r="C6910" s="31">
        <v>78</v>
      </c>
      <c r="D6910" s="31">
        <v>7.4146249999999997E-2</v>
      </c>
      <c r="E6910" s="31">
        <v>7.1495680000000006E-2</v>
      </c>
      <c r="F6910" s="31">
        <v>0.92850432000000005</v>
      </c>
      <c r="G6910" s="31">
        <v>44916.947999999997</v>
      </c>
      <c r="H6910" s="31">
        <v>43311.264000000003</v>
      </c>
    </row>
    <row r="6911" spans="1:8" ht="15.6" hidden="1" customHeight="1">
      <c r="A6911" s="38" t="s">
        <v>9</v>
      </c>
      <c r="B6911" s="31">
        <v>2019</v>
      </c>
      <c r="C6911" s="31">
        <v>79</v>
      </c>
      <c r="D6911" s="31">
        <v>8.2329749999999993E-2</v>
      </c>
      <c r="E6911" s="31">
        <v>7.9074649999999996E-2</v>
      </c>
      <c r="F6911" s="31">
        <v>0.92092534999999998</v>
      </c>
      <c r="G6911" s="31">
        <v>41705.58</v>
      </c>
      <c r="H6911" s="31">
        <v>40056.652999999998</v>
      </c>
    </row>
    <row r="6912" spans="1:8" ht="15.6" hidden="1" customHeight="1">
      <c r="A6912" s="38" t="s">
        <v>9</v>
      </c>
      <c r="B6912" s="31">
        <v>2019</v>
      </c>
      <c r="C6912" s="31">
        <v>80</v>
      </c>
      <c r="D6912" s="31">
        <v>9.1494870000000006E-2</v>
      </c>
      <c r="E6912" s="31">
        <v>8.7492319999999998E-2</v>
      </c>
      <c r="F6912" s="31">
        <v>0.91250768000000004</v>
      </c>
      <c r="G6912" s="31">
        <v>38407.726000000002</v>
      </c>
      <c r="H6912" s="31">
        <v>36727.536</v>
      </c>
    </row>
    <row r="6913" spans="1:8" ht="15.6" hidden="1" customHeight="1">
      <c r="A6913" s="38" t="s">
        <v>9</v>
      </c>
      <c r="B6913" s="31">
        <v>2019</v>
      </c>
      <c r="C6913" s="31">
        <v>81</v>
      </c>
      <c r="D6913" s="31">
        <v>0.10168215</v>
      </c>
      <c r="E6913" s="31">
        <v>9.6762639999999997E-2</v>
      </c>
      <c r="F6913" s="31">
        <v>0.90323735999999999</v>
      </c>
      <c r="G6913" s="31">
        <v>35047.345000000001</v>
      </c>
      <c r="H6913" s="31">
        <v>33351.707999999999</v>
      </c>
    </row>
    <row r="6914" spans="1:8" ht="15.6" hidden="1" customHeight="1">
      <c r="A6914" s="38" t="s">
        <v>9</v>
      </c>
      <c r="B6914" s="31">
        <v>2019</v>
      </c>
      <c r="C6914" s="31">
        <v>82</v>
      </c>
      <c r="D6914" s="31">
        <v>0.11289993</v>
      </c>
      <c r="E6914" s="31">
        <v>0.10686728</v>
      </c>
      <c r="F6914" s="31">
        <v>0.89313271999999999</v>
      </c>
      <c r="G6914" s="31">
        <v>31656.072</v>
      </c>
      <c r="H6914" s="31">
        <v>29964.572</v>
      </c>
    </row>
    <row r="6915" spans="1:8" ht="15.6" hidden="1" customHeight="1">
      <c r="A6915" s="38" t="s">
        <v>9</v>
      </c>
      <c r="B6915" s="31">
        <v>2019</v>
      </c>
      <c r="C6915" s="31">
        <v>83</v>
      </c>
      <c r="D6915" s="31">
        <v>0.12513490999999999</v>
      </c>
      <c r="E6915" s="31">
        <v>0.11776656000000001</v>
      </c>
      <c r="F6915" s="31">
        <v>0.88223344000000004</v>
      </c>
      <c r="G6915" s="31">
        <v>28273.073</v>
      </c>
      <c r="H6915" s="31">
        <v>26608.261999999999</v>
      </c>
    </row>
    <row r="6916" spans="1:8" ht="15.6" hidden="1" customHeight="1">
      <c r="A6916" s="38" t="s">
        <v>9</v>
      </c>
      <c r="B6916" s="31">
        <v>2019</v>
      </c>
      <c r="C6916" s="31">
        <v>84</v>
      </c>
      <c r="D6916" s="31">
        <v>0.13831973</v>
      </c>
      <c r="E6916" s="31">
        <v>0.12937235</v>
      </c>
      <c r="F6916" s="31">
        <v>0.87062764999999998</v>
      </c>
      <c r="G6916" s="31">
        <v>24943.451000000001</v>
      </c>
      <c r="H6916" s="31">
        <v>23329.954000000002</v>
      </c>
    </row>
    <row r="6917" spans="1:8" ht="15.6" hidden="1" customHeight="1">
      <c r="A6917" s="38" t="s">
        <v>9</v>
      </c>
      <c r="B6917" s="31">
        <v>2019</v>
      </c>
      <c r="C6917" s="31">
        <v>85</v>
      </c>
      <c r="D6917" s="31">
        <v>0.15235523000000001</v>
      </c>
      <c r="E6917" s="31">
        <v>0.14157070999999999</v>
      </c>
      <c r="F6917" s="31">
        <v>0.85842929000000001</v>
      </c>
      <c r="G6917" s="31">
        <v>21716.457999999999</v>
      </c>
      <c r="H6917" s="31">
        <v>20179.251</v>
      </c>
    </row>
    <row r="6918" spans="1:8" ht="15.6" hidden="1" customHeight="1">
      <c r="A6918" s="38" t="s">
        <v>9</v>
      </c>
      <c r="B6918" s="31">
        <v>2019</v>
      </c>
      <c r="C6918" s="31">
        <v>86</v>
      </c>
      <c r="D6918" s="31">
        <v>0.16715209</v>
      </c>
      <c r="E6918" s="31">
        <v>0.15425966999999999</v>
      </c>
      <c r="F6918" s="31">
        <v>0.84574033000000004</v>
      </c>
      <c r="G6918" s="31">
        <v>18642.043000000001</v>
      </c>
      <c r="H6918" s="31">
        <v>17204.186000000002</v>
      </c>
    </row>
    <row r="6919" spans="1:8" ht="15.6" hidden="1" customHeight="1">
      <c r="A6919" s="38" t="s">
        <v>9</v>
      </c>
      <c r="B6919" s="31">
        <v>2019</v>
      </c>
      <c r="C6919" s="31">
        <v>87</v>
      </c>
      <c r="D6919" s="31">
        <v>0.18271044</v>
      </c>
      <c r="E6919" s="31">
        <v>0.16741611000000001</v>
      </c>
      <c r="F6919" s="31">
        <v>0.83258388999999999</v>
      </c>
      <c r="G6919" s="31">
        <v>15766.328</v>
      </c>
      <c r="H6919" s="31">
        <v>14446.558999999999</v>
      </c>
    </row>
    <row r="6920" spans="1:8" ht="15.6" hidden="1" customHeight="1">
      <c r="A6920" s="38" t="s">
        <v>9</v>
      </c>
      <c r="B6920" s="31">
        <v>2019</v>
      </c>
      <c r="C6920" s="31">
        <v>88</v>
      </c>
      <c r="D6920" s="31">
        <v>0.19913235000000001</v>
      </c>
      <c r="E6920" s="31">
        <v>0.18110082999999999</v>
      </c>
      <c r="F6920" s="31">
        <v>0.81889917000000001</v>
      </c>
      <c r="G6920" s="31">
        <v>13126.790999999999</v>
      </c>
      <c r="H6920" s="31">
        <v>11938.154</v>
      </c>
    </row>
    <row r="6921" spans="1:8" ht="15.6" hidden="1" customHeight="1">
      <c r="A6921" s="38" t="s">
        <v>9</v>
      </c>
      <c r="B6921" s="31">
        <v>2019</v>
      </c>
      <c r="C6921" s="31">
        <v>89</v>
      </c>
      <c r="D6921" s="31">
        <v>0.21677304999999999</v>
      </c>
      <c r="E6921" s="31">
        <v>0.19557532</v>
      </c>
      <c r="F6921" s="31">
        <v>0.80442468</v>
      </c>
      <c r="G6921" s="31">
        <v>10749.518</v>
      </c>
      <c r="H6921" s="31">
        <v>9698.348</v>
      </c>
    </row>
    <row r="6922" spans="1:8" ht="15.6" hidden="1" customHeight="1">
      <c r="A6922" s="38" t="s">
        <v>9</v>
      </c>
      <c r="B6922" s="31">
        <v>2019</v>
      </c>
      <c r="C6922" s="31">
        <v>90</v>
      </c>
      <c r="D6922" s="31">
        <v>0.23612646000000001</v>
      </c>
      <c r="E6922" s="31">
        <v>0.2111924</v>
      </c>
      <c r="F6922" s="31">
        <v>0.78880760000000005</v>
      </c>
      <c r="G6922" s="31">
        <v>8647.1779999999999</v>
      </c>
      <c r="H6922" s="31">
        <v>7734.0690000000004</v>
      </c>
    </row>
    <row r="6923" spans="1:8" ht="15.6" hidden="1" customHeight="1">
      <c r="A6923" s="38" t="s">
        <v>9</v>
      </c>
      <c r="B6923" s="31">
        <v>2019</v>
      </c>
      <c r="C6923" s="31">
        <v>91</v>
      </c>
      <c r="D6923" s="31">
        <v>0.25773298</v>
      </c>
      <c r="E6923" s="31">
        <v>0.22831129999999999</v>
      </c>
      <c r="F6923" s="31">
        <v>0.77168870000000001</v>
      </c>
      <c r="G6923" s="31">
        <v>6820.9589999999998</v>
      </c>
      <c r="H6923" s="31">
        <v>6042.308</v>
      </c>
    </row>
    <row r="6924" spans="1:8" ht="15.6" hidden="1" customHeight="1">
      <c r="A6924" s="38" t="s">
        <v>9</v>
      </c>
      <c r="B6924" s="31">
        <v>2019</v>
      </c>
      <c r="C6924" s="31">
        <v>92</v>
      </c>
      <c r="D6924" s="31">
        <v>0.28210078999999999</v>
      </c>
      <c r="E6924" s="31">
        <v>0.24722904000000001</v>
      </c>
      <c r="F6924" s="31">
        <v>0.75277095999999999</v>
      </c>
      <c r="G6924" s="31">
        <v>5263.6570000000002</v>
      </c>
      <c r="H6924" s="31">
        <v>4612.9930000000004</v>
      </c>
    </row>
    <row r="6925" spans="1:8" ht="15.6" hidden="1" customHeight="1">
      <c r="A6925" s="38" t="s">
        <v>9</v>
      </c>
      <c r="B6925" s="31">
        <v>2019</v>
      </c>
      <c r="C6925" s="31">
        <v>93</v>
      </c>
      <c r="D6925" s="31">
        <v>0.30944363000000003</v>
      </c>
      <c r="E6925" s="31">
        <v>0.26798111000000002</v>
      </c>
      <c r="F6925" s="31">
        <v>0.73201888999999998</v>
      </c>
      <c r="G6925" s="31">
        <v>3962.328</v>
      </c>
      <c r="H6925" s="31">
        <v>3431.4140000000002</v>
      </c>
    </row>
    <row r="6926" spans="1:8" ht="15.6" hidden="1" customHeight="1">
      <c r="A6926" s="38" t="s">
        <v>9</v>
      </c>
      <c r="B6926" s="31">
        <v>2019</v>
      </c>
      <c r="C6926" s="31">
        <v>94</v>
      </c>
      <c r="D6926" s="31">
        <v>0.33958669000000002</v>
      </c>
      <c r="E6926" s="31">
        <v>0.29029631</v>
      </c>
      <c r="F6926" s="31">
        <v>0.70970369</v>
      </c>
      <c r="G6926" s="31">
        <v>2900.4989999999998</v>
      </c>
      <c r="H6926" s="31">
        <v>2479.4969999999998</v>
      </c>
    </row>
    <row r="6927" spans="1:8" ht="15.6" hidden="1" customHeight="1">
      <c r="A6927" s="38" t="s">
        <v>9</v>
      </c>
      <c r="B6927" s="31">
        <v>2019</v>
      </c>
      <c r="C6927" s="31">
        <v>95</v>
      </c>
      <c r="D6927" s="31">
        <v>0.37157199000000002</v>
      </c>
      <c r="E6927" s="31">
        <v>0.31335501999999998</v>
      </c>
      <c r="F6927" s="31">
        <v>0.68664497999999996</v>
      </c>
      <c r="G6927" s="31">
        <v>2058.4949999999999</v>
      </c>
      <c r="H6927" s="31">
        <v>1735.9749999999999</v>
      </c>
    </row>
    <row r="6928" spans="1:8" ht="15.6" hidden="1" customHeight="1">
      <c r="A6928" s="38" t="s">
        <v>9</v>
      </c>
      <c r="B6928" s="31">
        <v>2019</v>
      </c>
      <c r="C6928" s="31">
        <v>96</v>
      </c>
      <c r="D6928" s="31">
        <v>0.40425106</v>
      </c>
      <c r="E6928" s="31">
        <v>0.33628024000000001</v>
      </c>
      <c r="F6928" s="31">
        <v>0.66371975999999999</v>
      </c>
      <c r="G6928" s="31">
        <v>1413.4549999999999</v>
      </c>
      <c r="H6928" s="31">
        <v>1175.797</v>
      </c>
    </row>
    <row r="6929" spans="1:8" ht="15.6" hidden="1" customHeight="1">
      <c r="A6929" s="38" t="s">
        <v>9</v>
      </c>
      <c r="B6929" s="31">
        <v>2019</v>
      </c>
      <c r="C6929" s="31">
        <v>97</v>
      </c>
      <c r="D6929" s="31">
        <v>0.43657312999999998</v>
      </c>
      <c r="E6929" s="31">
        <v>0.35835011</v>
      </c>
      <c r="F6929" s="31">
        <v>0.64164988999999995</v>
      </c>
      <c r="G6929" s="31">
        <v>938.13800000000003</v>
      </c>
      <c r="H6929" s="31">
        <v>770.04700000000003</v>
      </c>
    </row>
    <row r="6930" spans="1:8" ht="15.6" hidden="1" customHeight="1">
      <c r="A6930" s="38" t="s">
        <v>9</v>
      </c>
      <c r="B6930" s="31">
        <v>2019</v>
      </c>
      <c r="C6930" s="31">
        <v>98</v>
      </c>
      <c r="D6930" s="31">
        <v>0.4676128</v>
      </c>
      <c r="E6930" s="31">
        <v>0.37900013999999999</v>
      </c>
      <c r="F6930" s="31">
        <v>0.62099985999999996</v>
      </c>
      <c r="G6930" s="31">
        <v>601.95600000000002</v>
      </c>
      <c r="H6930" s="31">
        <v>487.88600000000002</v>
      </c>
    </row>
    <row r="6931" spans="1:8" ht="15.6" hidden="1" customHeight="1">
      <c r="A6931" s="38" t="s">
        <v>9</v>
      </c>
      <c r="B6931" s="31">
        <v>2019</v>
      </c>
      <c r="C6931" s="31">
        <v>99</v>
      </c>
      <c r="D6931" s="31">
        <v>0.49735159000000001</v>
      </c>
      <c r="E6931" s="31">
        <v>0.39830322000000001</v>
      </c>
      <c r="F6931" s="31">
        <v>0.60169678000000004</v>
      </c>
      <c r="G6931" s="31">
        <v>373.815</v>
      </c>
      <c r="H6931" s="31">
        <v>299.36900000000003</v>
      </c>
    </row>
    <row r="6932" spans="1:8" hidden="1">
      <c r="A6932" s="35" t="s">
        <v>9</v>
      </c>
      <c r="B6932" s="35">
        <v>2020</v>
      </c>
      <c r="C6932" s="35">
        <v>1</v>
      </c>
      <c r="D6932" s="35">
        <v>5.9464363128526394E-6</v>
      </c>
      <c r="E6932" s="35">
        <v>8.6324693115980011E-6</v>
      </c>
      <c r="F6932" s="31">
        <f>1-'[1]Life Table'!$E6932</f>
        <v>0.9999913675306884</v>
      </c>
      <c r="G6932" s="31"/>
      <c r="H6932" s="31"/>
    </row>
    <row r="6933" spans="1:8" hidden="1">
      <c r="A6933" s="35" t="s">
        <v>9</v>
      </c>
      <c r="B6933" s="35">
        <v>2020</v>
      </c>
      <c r="C6933" s="35">
        <f>C6932+1</f>
        <v>2</v>
      </c>
      <c r="D6933" s="35">
        <v>5.3588169550407627E-6</v>
      </c>
      <c r="E6933" s="35">
        <v>8.0290675711358617E-6</v>
      </c>
      <c r="F6933" s="31">
        <f>1-'[1]Life Table'!$E6933</f>
        <v>0.99999197093242886</v>
      </c>
      <c r="G6933" s="31"/>
      <c r="H6933" s="31"/>
    </row>
    <row r="6934" spans="1:8" hidden="1">
      <c r="A6934" s="35" t="s">
        <v>9</v>
      </c>
      <c r="B6934" s="35">
        <v>2020</v>
      </c>
      <c r="C6934" s="35">
        <f t="shared" ref="C6934:C6997" si="23">C6933+1</f>
        <v>3</v>
      </c>
      <c r="D6934" s="35">
        <v>4.8292654031397042E-6</v>
      </c>
      <c r="E6934" s="35">
        <v>9.1773730118704933E-6</v>
      </c>
      <c r="F6934" s="31">
        <f>1-'[1]Life Table'!$E6934</f>
        <v>0.99999082262698813</v>
      </c>
      <c r="G6934" s="31"/>
      <c r="H6934" s="31"/>
    </row>
    <row r="6935" spans="1:8" hidden="1">
      <c r="A6935" s="35" t="s">
        <v>9</v>
      </c>
      <c r="B6935" s="35">
        <v>2020</v>
      </c>
      <c r="C6935" s="35">
        <f t="shared" si="23"/>
        <v>4</v>
      </c>
      <c r="D6935" s="35">
        <v>4.3520434695990988E-6</v>
      </c>
      <c r="E6935" s="35">
        <v>1.2296702078362641E-5</v>
      </c>
      <c r="F6935" s="31">
        <f>1-'[1]Life Table'!$E6935</f>
        <v>0.99998770329792164</v>
      </c>
      <c r="G6935" s="31"/>
      <c r="H6935" s="31"/>
    </row>
    <row r="6936" spans="1:8" hidden="1">
      <c r="A6936" s="35" t="s">
        <v>9</v>
      </c>
      <c r="B6936" s="35">
        <v>2020</v>
      </c>
      <c r="C6936" s="35">
        <f t="shared" si="23"/>
        <v>5</v>
      </c>
      <c r="D6936" s="35">
        <v>7.4550512583335237E-7</v>
      </c>
      <c r="E6936" s="35">
        <v>1.457924841608005E-5</v>
      </c>
      <c r="F6936" s="31">
        <f>1-'[1]Life Table'!$E6936</f>
        <v>0.99998542075158392</v>
      </c>
      <c r="G6936" s="31"/>
      <c r="H6936" s="31"/>
    </row>
    <row r="6937" spans="1:8" hidden="1">
      <c r="A6937" s="35" t="s">
        <v>9</v>
      </c>
      <c r="B6937" s="35">
        <v>2020</v>
      </c>
      <c r="C6937" s="35">
        <f t="shared" si="23"/>
        <v>6</v>
      </c>
      <c r="D6937" s="35">
        <v>6.6642115828245402E-7</v>
      </c>
      <c r="E6937" s="35">
        <v>1.606337068904562E-5</v>
      </c>
      <c r="F6937" s="31">
        <f>1-'[1]Life Table'!$E6937</f>
        <v>0.99998393662931095</v>
      </c>
      <c r="G6937" s="31"/>
      <c r="H6937" s="31"/>
    </row>
    <row r="6938" spans="1:8" hidden="1">
      <c r="A6938" s="35" t="s">
        <v>9</v>
      </c>
      <c r="B6938" s="35">
        <v>2020</v>
      </c>
      <c r="C6938" s="35">
        <f t="shared" si="23"/>
        <v>7</v>
      </c>
      <c r="D6938" s="35">
        <v>5.9572650115594677E-7</v>
      </c>
      <c r="E6938" s="35">
        <v>1.613452638138391E-5</v>
      </c>
      <c r="F6938" s="31">
        <f>1-'[1]Life Table'!$E6938</f>
        <v>0.99998386547361862</v>
      </c>
      <c r="G6938" s="31"/>
      <c r="H6938" s="31"/>
    </row>
    <row r="6939" spans="1:8" hidden="1">
      <c r="A6939" s="35" t="s">
        <v>9</v>
      </c>
      <c r="B6939" s="35">
        <v>2020</v>
      </c>
      <c r="C6939" s="35">
        <f t="shared" si="23"/>
        <v>8</v>
      </c>
      <c r="D6939" s="35">
        <v>5.325312075837354E-7</v>
      </c>
      <c r="E6939" s="35">
        <v>1.4404568787873551E-5</v>
      </c>
      <c r="F6939" s="31">
        <f>1-'[1]Life Table'!$E6939</f>
        <v>0.99998559543121213</v>
      </c>
      <c r="G6939" s="31"/>
      <c r="H6939" s="31"/>
    </row>
    <row r="6940" spans="1:8" hidden="1">
      <c r="A6940" s="35" t="s">
        <v>9</v>
      </c>
      <c r="B6940" s="35">
        <v>2020</v>
      </c>
      <c r="C6940" s="35">
        <f t="shared" si="23"/>
        <v>9</v>
      </c>
      <c r="D6940" s="35">
        <v>4.7603973719536552E-7</v>
      </c>
      <c r="E6940" s="35">
        <v>1.1763982730284009E-5</v>
      </c>
      <c r="F6940" s="31">
        <f>1-'[1]Life Table'!$E6940</f>
        <v>0.99998823601726972</v>
      </c>
      <c r="G6940" s="31"/>
      <c r="H6940" s="31"/>
    </row>
    <row r="6941" spans="1:8" hidden="1">
      <c r="A6941" s="35" t="s">
        <v>9</v>
      </c>
      <c r="B6941" s="35">
        <v>2020</v>
      </c>
      <c r="C6941" s="35">
        <f t="shared" si="23"/>
        <v>10</v>
      </c>
      <c r="D6941" s="35">
        <v>4.2554094137928961E-7</v>
      </c>
      <c r="E6941" s="35">
        <v>9.4118525780784168E-6</v>
      </c>
      <c r="F6941" s="31">
        <f>1-'[1]Life Table'!$E6941</f>
        <v>0.99999058814742192</v>
      </c>
      <c r="G6941" s="31"/>
      <c r="H6941" s="31"/>
    </row>
    <row r="6942" spans="1:8" hidden="1">
      <c r="A6942" s="35" t="s">
        <v>9</v>
      </c>
      <c r="B6942" s="35">
        <v>2020</v>
      </c>
      <c r="C6942" s="35">
        <f t="shared" si="23"/>
        <v>11</v>
      </c>
      <c r="D6942" s="35">
        <v>1.167503149880346E-6</v>
      </c>
      <c r="E6942" s="35">
        <v>5.0511009284437407E-5</v>
      </c>
      <c r="F6942" s="31">
        <f>1-'[1]Life Table'!$E6942</f>
        <v>0.99994948899071556</v>
      </c>
      <c r="G6942" s="31"/>
      <c r="H6942" s="31"/>
    </row>
    <row r="6943" spans="1:8" hidden="1">
      <c r="A6943" s="35" t="s">
        <v>9</v>
      </c>
      <c r="B6943" s="35">
        <v>2020</v>
      </c>
      <c r="C6943" s="35">
        <f t="shared" si="23"/>
        <v>12</v>
      </c>
      <c r="D6943" s="35">
        <v>1.0436531882620431E-6</v>
      </c>
      <c r="E6943" s="35">
        <v>3.9342144777743122E-5</v>
      </c>
      <c r="F6943" s="31">
        <f>1-'[1]Life Table'!$E6943</f>
        <v>0.99996065785522226</v>
      </c>
      <c r="G6943" s="31"/>
      <c r="H6943" s="31"/>
    </row>
    <row r="6944" spans="1:8" hidden="1">
      <c r="A6944" s="35" t="s">
        <v>9</v>
      </c>
      <c r="B6944" s="35">
        <v>2020</v>
      </c>
      <c r="C6944" s="35">
        <f t="shared" si="23"/>
        <v>13</v>
      </c>
      <c r="D6944" s="35">
        <v>9.3294136078447226E-7</v>
      </c>
      <c r="E6944" s="35">
        <v>3.7819386772386387E-5</v>
      </c>
      <c r="F6944" s="31">
        <f>1-'[1]Life Table'!$E6944</f>
        <v>0.99996218061322761</v>
      </c>
      <c r="G6944" s="31"/>
      <c r="H6944" s="31"/>
    </row>
    <row r="6945" spans="1:8" hidden="1">
      <c r="A6945" s="35" t="s">
        <v>9</v>
      </c>
      <c r="B6945" s="35">
        <v>2020</v>
      </c>
      <c r="C6945" s="35">
        <f t="shared" si="23"/>
        <v>14</v>
      </c>
      <c r="D6945" s="35">
        <v>8.3397396036492918E-7</v>
      </c>
      <c r="E6945" s="35">
        <v>4.4813031793489173E-5</v>
      </c>
      <c r="F6945" s="31">
        <f>1-'[1]Life Table'!$E6945</f>
        <v>0.99995518696820651</v>
      </c>
      <c r="G6945" s="31"/>
      <c r="H6945" s="31"/>
    </row>
    <row r="6946" spans="1:8" hidden="1">
      <c r="A6946" s="35" t="s">
        <v>9</v>
      </c>
      <c r="B6946" s="35">
        <v>2020</v>
      </c>
      <c r="C6946" s="35">
        <f t="shared" si="23"/>
        <v>15</v>
      </c>
      <c r="D6946" s="35">
        <v>2.051362004656953E-6</v>
      </c>
      <c r="E6946" s="35">
        <v>5.4943159022546872E-5</v>
      </c>
      <c r="F6946" s="31">
        <f>1-'[1]Life Table'!$E6946</f>
        <v>0.99994505684097745</v>
      </c>
      <c r="G6946" s="31"/>
      <c r="H6946" s="31"/>
    </row>
    <row r="6947" spans="1:8" hidden="1">
      <c r="A6947" s="35" t="s">
        <v>9</v>
      </c>
      <c r="B6947" s="35">
        <v>2020</v>
      </c>
      <c r="C6947" s="35">
        <f t="shared" si="23"/>
        <v>16</v>
      </c>
      <c r="D6947" s="35">
        <v>1.868448629220497E-6</v>
      </c>
      <c r="E6947" s="35">
        <v>7.0015347073182355E-5</v>
      </c>
      <c r="F6947" s="31">
        <f>1-'[1]Life Table'!$E6947</f>
        <v>0.99992998465292682</v>
      </c>
      <c r="G6947" s="31"/>
      <c r="H6947" s="31"/>
    </row>
    <row r="6948" spans="1:8" hidden="1">
      <c r="A6948" s="35" t="s">
        <v>9</v>
      </c>
      <c r="B6948" s="35">
        <v>2020</v>
      </c>
      <c r="C6948" s="35">
        <f t="shared" si="23"/>
        <v>17</v>
      </c>
      <c r="D6948" s="35">
        <v>1.701845053242935E-6</v>
      </c>
      <c r="E6948" s="35">
        <v>8.8206053835859777E-5</v>
      </c>
      <c r="F6948" s="31">
        <f>1-'[1]Life Table'!$E6948</f>
        <v>0.99991179394616414</v>
      </c>
      <c r="G6948" s="31"/>
      <c r="H6948" s="31"/>
    </row>
    <row r="6949" spans="1:8" hidden="1">
      <c r="A6949" s="35" t="s">
        <v>9</v>
      </c>
      <c r="B6949" s="35">
        <v>2020</v>
      </c>
      <c r="C6949" s="35">
        <f t="shared" si="23"/>
        <v>18</v>
      </c>
      <c r="D6949" s="35">
        <v>1.550096984178666E-6</v>
      </c>
      <c r="E6949" s="35">
        <v>1.030482078856476E-4</v>
      </c>
      <c r="F6949" s="31">
        <f>1-'[1]Life Table'!$E6949</f>
        <v>0.99989695179211435</v>
      </c>
      <c r="G6949" s="31"/>
      <c r="H6949" s="31"/>
    </row>
    <row r="6950" spans="1:8" hidden="1">
      <c r="A6950" s="35" t="s">
        <v>9</v>
      </c>
      <c r="B6950" s="35">
        <v>2020</v>
      </c>
      <c r="C6950" s="35">
        <f t="shared" si="23"/>
        <v>19</v>
      </c>
      <c r="D6950" s="35">
        <v>1.411879804087428E-6</v>
      </c>
      <c r="E6950" s="35">
        <v>1.083752743064048E-4</v>
      </c>
      <c r="F6950" s="31">
        <f>1-'[1]Life Table'!$E6950</f>
        <v>0.9998916247256936</v>
      </c>
      <c r="G6950" s="31"/>
      <c r="H6950" s="31"/>
    </row>
    <row r="6951" spans="1:8" hidden="1">
      <c r="A6951" s="35" t="s">
        <v>9</v>
      </c>
      <c r="B6951" s="35">
        <v>2020</v>
      </c>
      <c r="C6951" s="35">
        <f t="shared" si="23"/>
        <v>20</v>
      </c>
      <c r="D6951" s="35">
        <v>1.285987006965363E-6</v>
      </c>
      <c r="E6951" s="35">
        <v>1.039045029630481E-4</v>
      </c>
      <c r="F6951" s="31">
        <f>1-'[1]Life Table'!$E6951</f>
        <v>0.99989609549703695</v>
      </c>
      <c r="G6951" s="31"/>
      <c r="H6951" s="31"/>
    </row>
    <row r="6952" spans="1:8" hidden="1">
      <c r="A6952" s="35" t="s">
        <v>9</v>
      </c>
      <c r="B6952" s="35">
        <v>2020</v>
      </c>
      <c r="C6952" s="35">
        <f t="shared" si="23"/>
        <v>21</v>
      </c>
      <c r="D6952" s="35">
        <v>2.9804846432165609E-6</v>
      </c>
      <c r="E6952" s="35">
        <v>3.1908769888922E-4</v>
      </c>
      <c r="F6952" s="31">
        <f>1-'[1]Life Table'!$E6952</f>
        <v>0.99968091230111078</v>
      </c>
      <c r="G6952" s="31"/>
      <c r="H6952" s="31"/>
    </row>
    <row r="6953" spans="1:8" hidden="1">
      <c r="A6953" s="35" t="s">
        <v>9</v>
      </c>
      <c r="B6953" s="35">
        <v>2020</v>
      </c>
      <c r="C6953" s="35">
        <f t="shared" si="23"/>
        <v>22</v>
      </c>
      <c r="D6953" s="35">
        <v>2.7147243798941289E-6</v>
      </c>
      <c r="E6953" s="35">
        <v>2.576117430224123E-4</v>
      </c>
      <c r="F6953" s="31">
        <f>1-'[1]Life Table'!$E6953</f>
        <v>0.99974238825697759</v>
      </c>
      <c r="G6953" s="31"/>
      <c r="H6953" s="31"/>
    </row>
    <row r="6954" spans="1:8" hidden="1">
      <c r="A6954" s="35" t="s">
        <v>9</v>
      </c>
      <c r="B6954" s="35">
        <v>2020</v>
      </c>
      <c r="C6954" s="35">
        <f t="shared" si="23"/>
        <v>23</v>
      </c>
      <c r="D6954" s="35">
        <v>2.472661107503006E-6</v>
      </c>
      <c r="E6954" s="35">
        <v>2.193924284601412E-4</v>
      </c>
      <c r="F6954" s="31">
        <f>1-'[1]Life Table'!$E6954</f>
        <v>0.99978060757153986</v>
      </c>
      <c r="G6954" s="31"/>
      <c r="H6954" s="31"/>
    </row>
    <row r="6955" spans="1:8" hidden="1">
      <c r="A6955" s="35" t="s">
        <v>9</v>
      </c>
      <c r="B6955" s="35">
        <v>2020</v>
      </c>
      <c r="C6955" s="35">
        <f t="shared" si="23"/>
        <v>24</v>
      </c>
      <c r="D6955" s="35">
        <v>2.2521818413095879E-6</v>
      </c>
      <c r="E6955" s="35">
        <v>2.020643728772864E-4</v>
      </c>
      <c r="F6955" s="31">
        <f>1-'[1]Life Table'!$E6955</f>
        <v>0.99979793562712271</v>
      </c>
      <c r="G6955" s="31"/>
      <c r="H6955" s="31"/>
    </row>
    <row r="6956" spans="1:8" hidden="1">
      <c r="A6956" s="35" t="s">
        <v>9</v>
      </c>
      <c r="B6956" s="35">
        <v>2020</v>
      </c>
      <c r="C6956" s="35">
        <f t="shared" si="23"/>
        <v>25</v>
      </c>
      <c r="D6956" s="35">
        <v>2.051362004656953E-6</v>
      </c>
      <c r="E6956" s="35">
        <v>1.8116121454725409E-4</v>
      </c>
      <c r="F6956" s="31">
        <f>1-'[1]Life Table'!$E6956</f>
        <v>0.99981883878545275</v>
      </c>
      <c r="G6956" s="31"/>
      <c r="H6956" s="31"/>
    </row>
    <row r="6957" spans="1:8" hidden="1">
      <c r="A6957" s="35" t="s">
        <v>9</v>
      </c>
      <c r="B6957" s="35">
        <v>2020</v>
      </c>
      <c r="C6957" s="35">
        <f t="shared" si="23"/>
        <v>26</v>
      </c>
      <c r="D6957" s="35">
        <v>1.868448629220497E-6</v>
      </c>
      <c r="E6957" s="35">
        <v>1.647358915458641E-4</v>
      </c>
      <c r="F6957" s="31">
        <f>1-'[1]Life Table'!$E6957</f>
        <v>0.99983526410845414</v>
      </c>
      <c r="G6957" s="31"/>
      <c r="H6957" s="31"/>
    </row>
    <row r="6958" spans="1:8" hidden="1">
      <c r="A6958" s="35" t="s">
        <v>9</v>
      </c>
      <c r="B6958" s="35">
        <v>2020</v>
      </c>
      <c r="C6958" s="35">
        <f t="shared" si="23"/>
        <v>27</v>
      </c>
      <c r="D6958" s="35">
        <v>1.701845053242935E-6</v>
      </c>
      <c r="E6958" s="35">
        <v>1.525464887488504E-4</v>
      </c>
      <c r="F6958" s="31">
        <f>1-'[1]Life Table'!$E6958</f>
        <v>0.99984745351125115</v>
      </c>
      <c r="G6958" s="31"/>
      <c r="H6958" s="31"/>
    </row>
    <row r="6959" spans="1:8" hidden="1">
      <c r="A6959" s="35" t="s">
        <v>9</v>
      </c>
      <c r="B6959" s="35">
        <v>2020</v>
      </c>
      <c r="C6959" s="35">
        <f t="shared" si="23"/>
        <v>28</v>
      </c>
      <c r="D6959" s="35">
        <v>1.550096984178666E-6</v>
      </c>
      <c r="E6959" s="35">
        <v>1.4073506396428129E-4</v>
      </c>
      <c r="F6959" s="31">
        <f>1-'[1]Life Table'!$E6959</f>
        <v>0.99985926493603572</v>
      </c>
      <c r="G6959" s="31"/>
      <c r="H6959" s="31"/>
    </row>
    <row r="6960" spans="1:8" hidden="1">
      <c r="A6960" s="35" t="s">
        <v>9</v>
      </c>
      <c r="B6960" s="35">
        <v>2020</v>
      </c>
      <c r="C6960" s="35">
        <f t="shared" si="23"/>
        <v>29</v>
      </c>
      <c r="D6960" s="35">
        <v>1.411879804087428E-6</v>
      </c>
      <c r="E6960" s="35">
        <v>1.290819153986211E-4</v>
      </c>
      <c r="F6960" s="31">
        <f>1-'[1]Life Table'!$E6960</f>
        <v>0.99987091808460138</v>
      </c>
      <c r="G6960" s="31"/>
      <c r="H6960" s="31"/>
    </row>
    <row r="6961" spans="1:8" hidden="1">
      <c r="A6961" s="35" t="s">
        <v>9</v>
      </c>
      <c r="B6961" s="35">
        <v>2020</v>
      </c>
      <c r="C6961" s="35">
        <f t="shared" si="23"/>
        <v>30</v>
      </c>
      <c r="D6961" s="35">
        <v>1.285987006965363E-6</v>
      </c>
      <c r="E6961" s="35">
        <v>1.1730083422811791E-4</v>
      </c>
      <c r="F6961" s="31">
        <f>1-'[1]Life Table'!$E6961</f>
        <v>0.99988269916577188</v>
      </c>
      <c r="G6961" s="31"/>
      <c r="H6961" s="31"/>
    </row>
    <row r="6962" spans="1:8" hidden="1">
      <c r="A6962" s="35" t="s">
        <v>9</v>
      </c>
      <c r="B6962" s="35">
        <v>2020</v>
      </c>
      <c r="C6962" s="35">
        <f t="shared" si="23"/>
        <v>31</v>
      </c>
      <c r="D6962" s="35">
        <v>2.9804846432165609E-6</v>
      </c>
      <c r="E6962" s="35">
        <v>3.6795539466649713E-4</v>
      </c>
      <c r="F6962" s="31">
        <f>1-'[1]Life Table'!$E6962</f>
        <v>0.9996320446053335</v>
      </c>
      <c r="G6962" s="31"/>
      <c r="H6962" s="31"/>
    </row>
    <row r="6963" spans="1:8" hidden="1">
      <c r="A6963" s="35" t="s">
        <v>9</v>
      </c>
      <c r="B6963" s="35">
        <v>2020</v>
      </c>
      <c r="C6963" s="35">
        <f t="shared" si="23"/>
        <v>32</v>
      </c>
      <c r="D6963" s="35">
        <v>2.7147243798941289E-6</v>
      </c>
      <c r="E6963" s="35">
        <v>2.9945251606122708E-4</v>
      </c>
      <c r="F6963" s="31">
        <f>1-'[1]Life Table'!$E6963</f>
        <v>0.99970054748393877</v>
      </c>
      <c r="G6963" s="31"/>
      <c r="H6963" s="31"/>
    </row>
    <row r="6964" spans="1:8" hidden="1">
      <c r="A6964" s="35" t="s">
        <v>9</v>
      </c>
      <c r="B6964" s="35">
        <v>2020</v>
      </c>
      <c r="C6964" s="35">
        <f t="shared" si="23"/>
        <v>33</v>
      </c>
      <c r="D6964" s="35">
        <v>2.472661107503006E-6</v>
      </c>
      <c r="E6964" s="35">
        <v>2.5627503342739999E-4</v>
      </c>
      <c r="F6964" s="31">
        <f>1-'[1]Life Table'!$E6964</f>
        <v>0.9997437249665726</v>
      </c>
      <c r="G6964" s="31"/>
      <c r="H6964" s="31"/>
    </row>
    <row r="6965" spans="1:8" hidden="1">
      <c r="A6965" s="35" t="s">
        <v>9</v>
      </c>
      <c r="B6965" s="35">
        <v>2020</v>
      </c>
      <c r="C6965" s="35">
        <f t="shared" si="23"/>
        <v>34</v>
      </c>
      <c r="D6965" s="35">
        <v>2.2521818413095879E-6</v>
      </c>
      <c r="E6965" s="35">
        <v>2.3565393884616981E-4</v>
      </c>
      <c r="F6965" s="31">
        <f>1-'[1]Life Table'!$E6965</f>
        <v>0.99976434606115383</v>
      </c>
      <c r="G6965" s="31"/>
      <c r="H6965" s="31"/>
    </row>
    <row r="6966" spans="1:8" hidden="1">
      <c r="A6966" s="35" t="s">
        <v>9</v>
      </c>
      <c r="B6966" s="35">
        <v>2020</v>
      </c>
      <c r="C6966" s="35">
        <f t="shared" si="23"/>
        <v>35</v>
      </c>
      <c r="D6966" s="35">
        <v>2.051362004656953E-6</v>
      </c>
      <c r="E6966" s="35">
        <v>2.101770130822356E-4</v>
      </c>
      <c r="F6966" s="31">
        <f>1-'[1]Life Table'!$E6966</f>
        <v>0.99978982298691776</v>
      </c>
      <c r="G6966" s="31"/>
      <c r="H6966" s="31"/>
    </row>
    <row r="6967" spans="1:8" hidden="1">
      <c r="A6967" s="35" t="s">
        <v>9</v>
      </c>
      <c r="B6967" s="35">
        <v>2020</v>
      </c>
      <c r="C6967" s="35">
        <f t="shared" si="23"/>
        <v>36</v>
      </c>
      <c r="D6967" s="35">
        <v>1.868448629220497E-6</v>
      </c>
      <c r="E6967" s="35">
        <v>1.921317140229917E-4</v>
      </c>
      <c r="F6967" s="31">
        <f>1-'[1]Life Table'!$E6967</f>
        <v>0.99980786828597701</v>
      </c>
      <c r="G6967" s="31"/>
      <c r="H6967" s="31"/>
    </row>
    <row r="6968" spans="1:8" hidden="1">
      <c r="A6968" s="35" t="s">
        <v>9</v>
      </c>
      <c r="B6968" s="35">
        <v>2020</v>
      </c>
      <c r="C6968" s="35">
        <f t="shared" si="23"/>
        <v>37</v>
      </c>
      <c r="D6968" s="35">
        <v>1.701845053242935E-6</v>
      </c>
      <c r="E6968" s="35">
        <v>1.8407498675687689E-4</v>
      </c>
      <c r="F6968" s="31">
        <f>1-'[1]Life Table'!$E6968</f>
        <v>0.99981592501324312</v>
      </c>
      <c r="G6968" s="31"/>
      <c r="H6968" s="31"/>
    </row>
    <row r="6969" spans="1:8" hidden="1">
      <c r="A6969" s="35" t="s">
        <v>9</v>
      </c>
      <c r="B6969" s="35">
        <v>2020</v>
      </c>
      <c r="C6969" s="35">
        <f t="shared" si="23"/>
        <v>38</v>
      </c>
      <c r="D6969" s="35">
        <v>1.550096984178666E-6</v>
      </c>
      <c r="E6969" s="35">
        <v>1.823342365940839E-4</v>
      </c>
      <c r="F6969" s="31">
        <f>1-'[1]Life Table'!$E6969</f>
        <v>0.99981766576340592</v>
      </c>
      <c r="G6969" s="31"/>
      <c r="H6969" s="31"/>
    </row>
    <row r="6970" spans="1:8" hidden="1">
      <c r="A6970" s="35" t="s">
        <v>9</v>
      </c>
      <c r="B6970" s="35">
        <v>2020</v>
      </c>
      <c r="C6970" s="35">
        <f t="shared" si="23"/>
        <v>39</v>
      </c>
      <c r="D6970" s="35">
        <v>1.411879804087428E-6</v>
      </c>
      <c r="E6970" s="35">
        <v>1.8678962345697331E-4</v>
      </c>
      <c r="F6970" s="31">
        <f>1-'[1]Life Table'!$E6970</f>
        <v>0.99981321037654303</v>
      </c>
      <c r="G6970" s="31"/>
      <c r="H6970" s="31"/>
    </row>
    <row r="6971" spans="1:8" hidden="1">
      <c r="A6971" s="35" t="s">
        <v>9</v>
      </c>
      <c r="B6971" s="35">
        <v>2020</v>
      </c>
      <c r="C6971" s="35">
        <f t="shared" si="23"/>
        <v>40</v>
      </c>
      <c r="D6971" s="35">
        <v>1.285987006965363E-6</v>
      </c>
      <c r="E6971" s="35">
        <v>1.9532290365131819E-4</v>
      </c>
      <c r="F6971" s="31">
        <f>1-'[1]Life Table'!$E6971</f>
        <v>0.99980467709634868</v>
      </c>
      <c r="G6971" s="31"/>
      <c r="H6971" s="31"/>
    </row>
    <row r="6972" spans="1:8" hidden="1">
      <c r="A6972" s="35" t="s">
        <v>9</v>
      </c>
      <c r="B6972" s="35">
        <v>2020</v>
      </c>
      <c r="C6972" s="35">
        <f t="shared" si="23"/>
        <v>41</v>
      </c>
      <c r="D6972" s="35">
        <v>2.9804846432165609E-6</v>
      </c>
      <c r="E6972" s="35">
        <v>6.3367251601242902E-4</v>
      </c>
      <c r="F6972" s="31">
        <f>1-'[1]Life Table'!$E6972</f>
        <v>0.99936632748398757</v>
      </c>
      <c r="G6972" s="31"/>
      <c r="H6972" s="31"/>
    </row>
    <row r="6973" spans="1:8" hidden="1">
      <c r="A6973" s="35" t="s">
        <v>9</v>
      </c>
      <c r="B6973" s="35">
        <v>2020</v>
      </c>
      <c r="C6973" s="35">
        <f t="shared" si="23"/>
        <v>42</v>
      </c>
      <c r="D6973" s="35">
        <v>2.7147243798941289E-6</v>
      </c>
      <c r="E6973" s="35">
        <v>5.8297846750632321E-4</v>
      </c>
      <c r="F6973" s="31">
        <f>1-'[1]Life Table'!$E6973</f>
        <v>0.99941702153249368</v>
      </c>
      <c r="G6973" s="31"/>
      <c r="H6973" s="31"/>
    </row>
    <row r="6974" spans="1:8" hidden="1">
      <c r="A6974" s="35" t="s">
        <v>9</v>
      </c>
      <c r="B6974" s="35">
        <v>2020</v>
      </c>
      <c r="C6974" s="35">
        <f t="shared" si="23"/>
        <v>43</v>
      </c>
      <c r="D6974" s="35">
        <v>2.472661107503006E-6</v>
      </c>
      <c r="E6974" s="35">
        <v>5.5503453725014307E-4</v>
      </c>
      <c r="F6974" s="31">
        <f>1-'[1]Life Table'!$E6974</f>
        <v>0.99944496546274986</v>
      </c>
      <c r="G6974" s="31"/>
      <c r="H6974" s="31"/>
    </row>
    <row r="6975" spans="1:8" hidden="1">
      <c r="A6975" s="35" t="s">
        <v>9</v>
      </c>
      <c r="B6975" s="35">
        <v>2020</v>
      </c>
      <c r="C6975" s="35">
        <f t="shared" si="23"/>
        <v>44</v>
      </c>
      <c r="D6975" s="35">
        <v>2.2521818413095879E-6</v>
      </c>
      <c r="E6975" s="35">
        <v>5.5361087242311591E-4</v>
      </c>
      <c r="F6975" s="31">
        <f>1-'[1]Life Table'!$E6975</f>
        <v>0.99944638912757688</v>
      </c>
      <c r="G6975" s="31"/>
      <c r="H6975" s="31"/>
    </row>
    <row r="6976" spans="1:8" hidden="1">
      <c r="A6976" s="35" t="s">
        <v>9</v>
      </c>
      <c r="B6976" s="35">
        <v>2020</v>
      </c>
      <c r="C6976" s="35">
        <f t="shared" si="23"/>
        <v>45</v>
      </c>
      <c r="D6976" s="35">
        <v>2.051362004656953E-6</v>
      </c>
      <c r="E6976" s="35">
        <v>5.3297918665062838E-4</v>
      </c>
      <c r="F6976" s="31">
        <f>1-'[1]Life Table'!$E6976</f>
        <v>0.99946702081334937</v>
      </c>
      <c r="G6976" s="31"/>
      <c r="H6976" s="31"/>
    </row>
    <row r="6977" spans="1:8" hidden="1">
      <c r="A6977" s="35" t="s">
        <v>9</v>
      </c>
      <c r="B6977" s="35">
        <v>2020</v>
      </c>
      <c r="C6977" s="35">
        <f t="shared" si="23"/>
        <v>46</v>
      </c>
      <c r="D6977" s="35">
        <v>1.868448629220497E-6</v>
      </c>
      <c r="E6977" s="35">
        <v>5.2335749685483712E-4</v>
      </c>
      <c r="F6977" s="31">
        <f>1-'[1]Life Table'!$E6977</f>
        <v>0.99947664250314516</v>
      </c>
      <c r="G6977" s="31"/>
      <c r="H6977" s="31"/>
    </row>
    <row r="6978" spans="1:8" hidden="1">
      <c r="A6978" s="35" t="s">
        <v>9</v>
      </c>
      <c r="B6978" s="35">
        <v>2020</v>
      </c>
      <c r="C6978" s="35">
        <f t="shared" si="23"/>
        <v>47</v>
      </c>
      <c r="D6978" s="35">
        <v>1.701845053242935E-6</v>
      </c>
      <c r="E6978" s="35">
        <v>5.3997314002196539E-4</v>
      </c>
      <c r="F6978" s="31">
        <f>1-'[1]Life Table'!$E6978</f>
        <v>0.99946002685997803</v>
      </c>
      <c r="G6978" s="31"/>
      <c r="H6978" s="31"/>
    </row>
    <row r="6979" spans="1:8" hidden="1">
      <c r="A6979" s="35" t="s">
        <v>9</v>
      </c>
      <c r="B6979" s="35">
        <v>2020</v>
      </c>
      <c r="C6979" s="35">
        <f t="shared" si="23"/>
        <v>48</v>
      </c>
      <c r="D6979" s="35">
        <v>1.550096984178666E-6</v>
      </c>
      <c r="E6979" s="35">
        <v>5.8129705223419759E-4</v>
      </c>
      <c r="F6979" s="31">
        <f>1-'[1]Life Table'!$E6979</f>
        <v>0.9994187029477658</v>
      </c>
      <c r="G6979" s="31"/>
      <c r="H6979" s="31"/>
    </row>
    <row r="6980" spans="1:8" hidden="1">
      <c r="A6980" s="35" t="s">
        <v>9</v>
      </c>
      <c r="B6980" s="35">
        <v>2020</v>
      </c>
      <c r="C6980" s="35">
        <f t="shared" si="23"/>
        <v>49</v>
      </c>
      <c r="D6980" s="35">
        <v>1.411879804087428E-6</v>
      </c>
      <c r="E6980" s="35">
        <v>6.5239197028221785E-4</v>
      </c>
      <c r="F6980" s="31">
        <f>1-'[1]Life Table'!$E6980</f>
        <v>0.99934760802971778</v>
      </c>
      <c r="G6980" s="31"/>
      <c r="H6980" s="31"/>
    </row>
    <row r="6981" spans="1:8" hidden="1">
      <c r="A6981" s="35" t="s">
        <v>9</v>
      </c>
      <c r="B6981" s="35">
        <v>2020</v>
      </c>
      <c r="C6981" s="35">
        <f t="shared" si="23"/>
        <v>50</v>
      </c>
      <c r="D6981" s="35">
        <v>2.789658804504856E-6</v>
      </c>
      <c r="E6981" s="35">
        <v>7.4854910408972408E-4</v>
      </c>
      <c r="F6981" s="31">
        <f>1-'[1]Life Table'!$E6981</f>
        <v>0.99925145089591028</v>
      </c>
      <c r="G6981" s="31"/>
      <c r="H6981" s="31"/>
    </row>
    <row r="6982" spans="1:8" hidden="1">
      <c r="A6982" s="35" t="s">
        <v>9</v>
      </c>
      <c r="B6982" s="35">
        <v>2020</v>
      </c>
      <c r="C6982" s="35">
        <f t="shared" si="23"/>
        <v>51</v>
      </c>
      <c r="D6982" s="35">
        <v>6.2904058686976642E-6</v>
      </c>
      <c r="E6982" s="35">
        <v>1.917386764310969E-3</v>
      </c>
      <c r="F6982" s="31">
        <f>1-'[1]Life Table'!$E6982</f>
        <v>0.99808261323568903</v>
      </c>
      <c r="G6982" s="31"/>
      <c r="H6982" s="31"/>
    </row>
    <row r="6983" spans="1:8" hidden="1">
      <c r="A6983" s="35" t="s">
        <v>9</v>
      </c>
      <c r="B6983" s="35">
        <v>2020</v>
      </c>
      <c r="C6983" s="35">
        <f t="shared" si="23"/>
        <v>52</v>
      </c>
      <c r="D6983" s="35">
        <v>5.7470141999464896E-6</v>
      </c>
      <c r="E6983" s="35">
        <v>1.9206112585619111E-3</v>
      </c>
      <c r="F6983" s="31">
        <f>1-'[1]Life Table'!$E6983</f>
        <v>0.99807938874143809</v>
      </c>
      <c r="G6983" s="31"/>
      <c r="H6983" s="31"/>
    </row>
    <row r="6984" spans="1:8" hidden="1">
      <c r="A6984" s="35" t="s">
        <v>9</v>
      </c>
      <c r="B6984" s="35">
        <v>2020</v>
      </c>
      <c r="C6984" s="35">
        <f t="shared" si="23"/>
        <v>53</v>
      </c>
      <c r="D6984" s="35">
        <v>5.2505629849325762E-6</v>
      </c>
      <c r="E6984" s="35">
        <v>1.920106302375935E-3</v>
      </c>
      <c r="F6984" s="31">
        <f>1-'[1]Life Table'!$E6984</f>
        <v>0.99807989369762407</v>
      </c>
      <c r="G6984" s="31"/>
      <c r="H6984" s="31"/>
    </row>
    <row r="6985" spans="1:8" hidden="1">
      <c r="A6985" s="35" t="s">
        <v>9</v>
      </c>
      <c r="B6985" s="35">
        <v>2020</v>
      </c>
      <c r="C6985" s="35">
        <f t="shared" si="23"/>
        <v>54</v>
      </c>
      <c r="D6985" s="35">
        <v>4.796997310186004E-6</v>
      </c>
      <c r="E6985" s="35">
        <v>1.923400745879156E-3</v>
      </c>
      <c r="F6985" s="31">
        <f>1-'[1]Life Table'!$E6985</f>
        <v>0.99807659925412084</v>
      </c>
      <c r="G6985" s="31"/>
      <c r="H6985" s="31"/>
    </row>
    <row r="6986" spans="1:8" hidden="1">
      <c r="A6986" s="35" t="s">
        <v>9</v>
      </c>
      <c r="B6986" s="35">
        <v>2020</v>
      </c>
      <c r="C6986" s="35">
        <f t="shared" si="23"/>
        <v>55</v>
      </c>
      <c r="D6986" s="35">
        <v>4.3826125426866559E-6</v>
      </c>
      <c r="E6986" s="35">
        <v>1.8265833724853131E-3</v>
      </c>
      <c r="F6986" s="31">
        <f>1-'[1]Life Table'!$E6986</f>
        <v>0.99817341662751469</v>
      </c>
      <c r="G6986" s="31"/>
      <c r="H6986" s="31"/>
    </row>
    <row r="6987" spans="1:8" hidden="1">
      <c r="A6987" s="35" t="s">
        <v>9</v>
      </c>
      <c r="B6987" s="35">
        <v>2020</v>
      </c>
      <c r="C6987" s="35">
        <f t="shared" si="23"/>
        <v>56</v>
      </c>
      <c r="D6987" s="35">
        <v>4.0040240711683028E-6</v>
      </c>
      <c r="E6987" s="35">
        <v>1.7214406647156899E-3</v>
      </c>
      <c r="F6987" s="31">
        <f>1-'[1]Life Table'!$E6987</f>
        <v>0.99827855933528431</v>
      </c>
      <c r="G6987" s="31"/>
      <c r="H6987" s="31"/>
    </row>
    <row r="6988" spans="1:8" hidden="1">
      <c r="A6988" s="35" t="s">
        <v>9</v>
      </c>
      <c r="B6988" s="35">
        <v>2020</v>
      </c>
      <c r="C6988" s="35">
        <f t="shared" si="23"/>
        <v>57</v>
      </c>
      <c r="D6988" s="35">
        <v>3.65813966129596E-6</v>
      </c>
      <c r="E6988" s="35">
        <v>1.6649195160092221E-3</v>
      </c>
      <c r="F6988" s="31">
        <f>1-'[1]Life Table'!$E6988</f>
        <v>0.99833508048399078</v>
      </c>
      <c r="G6988" s="31"/>
      <c r="H6988" s="31"/>
    </row>
    <row r="6989" spans="1:8" hidden="1">
      <c r="A6989" s="35" t="s">
        <v>9</v>
      </c>
      <c r="B6989" s="35">
        <v>2020</v>
      </c>
      <c r="C6989" s="35">
        <f t="shared" si="23"/>
        <v>58</v>
      </c>
      <c r="D6989" s="35">
        <v>3.3421341989190141E-6</v>
      </c>
      <c r="E6989" s="35">
        <v>1.6627874482402221E-3</v>
      </c>
      <c r="F6989" s="31">
        <f>1-'[1]Life Table'!$E6989</f>
        <v>0.99833721255175978</v>
      </c>
      <c r="G6989" s="31"/>
      <c r="H6989" s="31"/>
    </row>
    <row r="6990" spans="1:8" hidden="1">
      <c r="A6990" s="35" t="s">
        <v>9</v>
      </c>
      <c r="B6990" s="35">
        <v>2020</v>
      </c>
      <c r="C6990" s="35">
        <f t="shared" si="23"/>
        <v>59</v>
      </c>
      <c r="D6990" s="35">
        <v>3.0534266151082152E-6</v>
      </c>
      <c r="E6990" s="35">
        <v>1.732082471552099E-3</v>
      </c>
      <c r="F6990" s="31">
        <f>1-'[1]Life Table'!$E6990</f>
        <v>0.9982679175284479</v>
      </c>
      <c r="G6990" s="31"/>
      <c r="H6990" s="31"/>
    </row>
    <row r="6991" spans="1:8" hidden="1">
      <c r="A6991" s="35" t="s">
        <v>9</v>
      </c>
      <c r="B6991" s="35">
        <v>2020</v>
      </c>
      <c r="C6991" s="35">
        <f t="shared" si="23"/>
        <v>60</v>
      </c>
      <c r="D6991" s="35">
        <v>2.789658804504856E-6</v>
      </c>
      <c r="E6991" s="35">
        <v>1.8762963879742629E-3</v>
      </c>
      <c r="F6991" s="31">
        <f>1-'[1]Life Table'!$E6991</f>
        <v>0.99812370361202574</v>
      </c>
      <c r="G6991" s="31"/>
      <c r="H6991" s="31"/>
    </row>
    <row r="6992" spans="1:8" hidden="1">
      <c r="A6992" s="35" t="s">
        <v>9</v>
      </c>
      <c r="B6992" s="35">
        <v>2020</v>
      </c>
      <c r="C6992" s="35">
        <f t="shared" si="23"/>
        <v>61</v>
      </c>
      <c r="D6992" s="35">
        <v>6.2904058686976642E-6</v>
      </c>
      <c r="E6992" s="35">
        <v>4.3475797933832938E-3</v>
      </c>
      <c r="F6992" s="31">
        <f>1-'[1]Life Table'!$E6992</f>
        <v>0.99565242020661671</v>
      </c>
      <c r="G6992" s="31"/>
      <c r="H6992" s="31"/>
    </row>
    <row r="6993" spans="1:8" hidden="1">
      <c r="A6993" s="35" t="s">
        <v>9</v>
      </c>
      <c r="B6993" s="35">
        <v>2020</v>
      </c>
      <c r="C6993" s="35">
        <f t="shared" si="23"/>
        <v>62</v>
      </c>
      <c r="D6993" s="35">
        <v>5.7470141999464896E-6</v>
      </c>
      <c r="E6993" s="35">
        <v>4.4841184015862456E-3</v>
      </c>
      <c r="F6993" s="31">
        <f>1-'[1]Life Table'!$E6993</f>
        <v>0.99551588159841375</v>
      </c>
      <c r="G6993" s="31"/>
      <c r="H6993" s="31"/>
    </row>
    <row r="6994" spans="1:8" hidden="1">
      <c r="A6994" s="35" t="s">
        <v>9</v>
      </c>
      <c r="B6994" s="35">
        <v>2020</v>
      </c>
      <c r="C6994" s="35">
        <f t="shared" si="23"/>
        <v>63</v>
      </c>
      <c r="D6994" s="35">
        <v>5.2505629849325762E-6</v>
      </c>
      <c r="E6994" s="35">
        <v>4.771021237397588E-3</v>
      </c>
      <c r="F6994" s="31">
        <f>1-'[1]Life Table'!$E6994</f>
        <v>0.99522897876260241</v>
      </c>
      <c r="G6994" s="31"/>
      <c r="H6994" s="31"/>
    </row>
    <row r="6995" spans="1:8" hidden="1">
      <c r="A6995" s="35" t="s">
        <v>9</v>
      </c>
      <c r="B6995" s="35">
        <v>2020</v>
      </c>
      <c r="C6995" s="35">
        <f t="shared" si="23"/>
        <v>64</v>
      </c>
      <c r="D6995" s="35">
        <v>4.796997310186004E-6</v>
      </c>
      <c r="E6995" s="35">
        <v>5.2190862765318924E-3</v>
      </c>
      <c r="F6995" s="31">
        <f>1-'[1]Life Table'!$E6995</f>
        <v>0.99478091372346811</v>
      </c>
      <c r="G6995" s="31"/>
      <c r="H6995" s="31"/>
    </row>
    <row r="6996" spans="1:8" hidden="1">
      <c r="A6996" s="35" t="s">
        <v>9</v>
      </c>
      <c r="B6996" s="35">
        <v>2020</v>
      </c>
      <c r="C6996" s="35">
        <f t="shared" si="23"/>
        <v>65</v>
      </c>
      <c r="D6996" s="35">
        <v>4.3826125426866559E-6</v>
      </c>
      <c r="E6996" s="35">
        <v>5.523666048333209E-3</v>
      </c>
      <c r="F6996" s="31">
        <f>1-'[1]Life Table'!$E6996</f>
        <v>0.99447633395166679</v>
      </c>
      <c r="G6996" s="31"/>
      <c r="H6996" s="31"/>
    </row>
    <row r="6997" spans="1:8" hidden="1">
      <c r="A6997" s="35" t="s">
        <v>9</v>
      </c>
      <c r="B6997" s="35">
        <v>2020</v>
      </c>
      <c r="C6997" s="35">
        <f t="shared" si="23"/>
        <v>66</v>
      </c>
      <c r="D6997" s="35">
        <v>4.0040240711683028E-6</v>
      </c>
      <c r="E6997" s="35">
        <v>5.8053618085018846E-3</v>
      </c>
      <c r="F6997" s="31">
        <f>1-'[1]Life Table'!$E6997</f>
        <v>0.99419463819149811</v>
      </c>
      <c r="G6997" s="31"/>
      <c r="H6997" s="31"/>
    </row>
    <row r="6998" spans="1:8" hidden="1">
      <c r="A6998" s="35" t="s">
        <v>9</v>
      </c>
      <c r="B6998" s="35">
        <v>2020</v>
      </c>
      <c r="C6998" s="35">
        <f t="shared" ref="C6998:C7030" si="24">C6997+1</f>
        <v>67</v>
      </c>
      <c r="D6998" s="35">
        <v>3.65813966129596E-6</v>
      </c>
      <c r="E6998" s="35">
        <v>6.1310715225498802E-3</v>
      </c>
      <c r="F6998" s="31">
        <f>1-'[1]Life Table'!$E6998</f>
        <v>0.99386892847745012</v>
      </c>
      <c r="G6998" s="31"/>
      <c r="H6998" s="31"/>
    </row>
    <row r="6999" spans="1:8" hidden="1">
      <c r="A6999" s="35" t="s">
        <v>9</v>
      </c>
      <c r="B6999" s="35">
        <v>2020</v>
      </c>
      <c r="C6999" s="35">
        <f t="shared" si="24"/>
        <v>68</v>
      </c>
      <c r="D6999" s="35">
        <v>3.3421341989190141E-6</v>
      </c>
      <c r="E6999" s="35">
        <v>6.4864181111810026E-3</v>
      </c>
      <c r="F6999" s="31">
        <f>1-'[1]Life Table'!$E6999</f>
        <v>0.993513581888819</v>
      </c>
      <c r="G6999" s="31"/>
      <c r="H6999" s="31"/>
    </row>
    <row r="7000" spans="1:8" hidden="1">
      <c r="A7000" s="35" t="s">
        <v>9</v>
      </c>
      <c r="B7000" s="35">
        <v>2020</v>
      </c>
      <c r="C7000" s="35">
        <f t="shared" si="24"/>
        <v>69</v>
      </c>
      <c r="D7000" s="35">
        <v>3.0534266151082152E-6</v>
      </c>
      <c r="E7000" s="35">
        <v>6.9156450724052743E-3</v>
      </c>
      <c r="F7000" s="31">
        <f>1-'[1]Life Table'!$E7000</f>
        <v>0.99308435492759473</v>
      </c>
      <c r="G7000" s="31"/>
      <c r="H7000" s="31"/>
    </row>
    <row r="7001" spans="1:8" hidden="1">
      <c r="A7001" s="35" t="s">
        <v>9</v>
      </c>
      <c r="B7001" s="35">
        <v>2020</v>
      </c>
      <c r="C7001" s="35">
        <f t="shared" si="24"/>
        <v>70</v>
      </c>
      <c r="D7001" s="35">
        <v>2.1345275223004571E-6</v>
      </c>
      <c r="E7001" s="35">
        <v>7.4566389067380889E-3</v>
      </c>
      <c r="F7001" s="31">
        <f>1-'[1]Life Table'!$E7001</f>
        <v>0.99254336109326191</v>
      </c>
      <c r="G7001" s="31"/>
      <c r="H7001" s="31"/>
    </row>
    <row r="7002" spans="1:8" hidden="1">
      <c r="A7002" s="35" t="s">
        <v>9</v>
      </c>
      <c r="B7002" s="35">
        <v>2020</v>
      </c>
      <c r="C7002" s="35">
        <f t="shared" si="24"/>
        <v>71</v>
      </c>
      <c r="D7002" s="35">
        <v>4.753978557360242E-6</v>
      </c>
      <c r="E7002" s="35">
        <v>1.458645057433228E-2</v>
      </c>
      <c r="F7002" s="31">
        <f>1-'[1]Life Table'!$E7002</f>
        <v>0.98541354942566772</v>
      </c>
      <c r="G7002" s="31"/>
      <c r="H7002" s="31"/>
    </row>
    <row r="7003" spans="1:8" hidden="1">
      <c r="A7003" s="35" t="s">
        <v>9</v>
      </c>
      <c r="B7003" s="35">
        <v>2020</v>
      </c>
      <c r="C7003" s="35">
        <f t="shared" si="24"/>
        <v>72</v>
      </c>
      <c r="D7003" s="35">
        <v>4.3492835575246712E-6</v>
      </c>
      <c r="E7003" s="35">
        <v>1.5126792388401309E-2</v>
      </c>
      <c r="F7003" s="31">
        <f>1-'[1]Life Table'!$E7003</f>
        <v>0.98487320761159869</v>
      </c>
      <c r="G7003" s="31"/>
      <c r="H7003" s="31"/>
    </row>
    <row r="7004" spans="1:8" hidden="1">
      <c r="A7004" s="35" t="s">
        <v>9</v>
      </c>
      <c r="B7004" s="35">
        <v>2020</v>
      </c>
      <c r="C7004" s="35">
        <f t="shared" si="24"/>
        <v>73</v>
      </c>
      <c r="D7004" s="35">
        <v>3.9790392900421911E-6</v>
      </c>
      <c r="E7004" s="35">
        <v>1.6225127395145481E-2</v>
      </c>
      <c r="F7004" s="31">
        <f>1-'[1]Life Table'!$E7004</f>
        <v>0.98377487260485452</v>
      </c>
      <c r="G7004" s="31"/>
      <c r="H7004" s="31"/>
    </row>
    <row r="7005" spans="1:8" hidden="1">
      <c r="A7005" s="35" t="s">
        <v>9</v>
      </c>
      <c r="B7005" s="35">
        <v>2020</v>
      </c>
      <c r="C7005" s="35">
        <f t="shared" si="24"/>
        <v>74</v>
      </c>
      <c r="D7005" s="35">
        <v>3.6403130451927592E-6</v>
      </c>
      <c r="E7005" s="35">
        <v>1.801512877579714E-2</v>
      </c>
      <c r="F7005" s="31">
        <f>1-'[1]Life Table'!$E7005</f>
        <v>0.98198487122420286</v>
      </c>
      <c r="G7005" s="31"/>
      <c r="H7005" s="31"/>
    </row>
    <row r="7006" spans="1:8" hidden="1">
      <c r="A7006" s="35" t="s">
        <v>9</v>
      </c>
      <c r="B7006" s="35">
        <v>2020</v>
      </c>
      <c r="C7006" s="35">
        <f t="shared" si="24"/>
        <v>75</v>
      </c>
      <c r="D7006" s="35">
        <v>3.3304217679288328E-6</v>
      </c>
      <c r="E7006" s="35">
        <v>1.9701111151757319E-2</v>
      </c>
      <c r="F7006" s="31">
        <f>1-'[1]Life Table'!$E7006</f>
        <v>0.98029888884824268</v>
      </c>
      <c r="G7006" s="31"/>
      <c r="H7006" s="31"/>
    </row>
    <row r="7007" spans="1:8" hidden="1">
      <c r="A7007" s="35" t="s">
        <v>9</v>
      </c>
      <c r="B7007" s="35">
        <v>2020</v>
      </c>
      <c r="C7007" s="35">
        <f t="shared" si="24"/>
        <v>76</v>
      </c>
      <c r="D7007" s="35">
        <v>3.046910805360937E-6</v>
      </c>
      <c r="E7007" s="35">
        <v>2.1585422125844359E-2</v>
      </c>
      <c r="F7007" s="31">
        <f>1-'[1]Life Table'!$E7007</f>
        <v>0.97841457787415564</v>
      </c>
      <c r="G7007" s="31"/>
      <c r="H7007" s="31"/>
    </row>
    <row r="7008" spans="1:8" hidden="1">
      <c r="A7008" s="35" t="s">
        <v>9</v>
      </c>
      <c r="B7008" s="35">
        <v>2020</v>
      </c>
      <c r="C7008" s="35">
        <f t="shared" si="24"/>
        <v>77</v>
      </c>
      <c r="D7008" s="35">
        <v>2.7875344634198388E-6</v>
      </c>
      <c r="E7008" s="35">
        <v>2.3778527551834631E-2</v>
      </c>
      <c r="F7008" s="31">
        <f>1-'[1]Life Table'!$E7008</f>
        <v>0.97622147244816537</v>
      </c>
      <c r="G7008" s="31"/>
      <c r="H7008" s="31"/>
    </row>
    <row r="7009" spans="1:8" hidden="1">
      <c r="A7009" s="35" t="s">
        <v>9</v>
      </c>
      <c r="B7009" s="35">
        <v>2020</v>
      </c>
      <c r="C7009" s="35">
        <f t="shared" si="24"/>
        <v>78</v>
      </c>
      <c r="D7009" s="35">
        <v>2.550238218684199E-6</v>
      </c>
      <c r="E7009" s="35">
        <v>2.6182380666520011E-2</v>
      </c>
      <c r="F7009" s="31">
        <f>1-'[1]Life Table'!$E7009</f>
        <v>0.97381761933347999</v>
      </c>
      <c r="G7009" s="31"/>
      <c r="H7009" s="31"/>
    </row>
    <row r="7010" spans="1:8" hidden="1">
      <c r="A7010" s="35" t="s">
        <v>9</v>
      </c>
      <c r="B7010" s="35">
        <v>2020</v>
      </c>
      <c r="C7010" s="35">
        <f t="shared" si="24"/>
        <v>79</v>
      </c>
      <c r="D7010" s="35">
        <v>2.3331424444735291E-6</v>
      </c>
      <c r="E7010" s="35">
        <v>2.88941373985474E-2</v>
      </c>
      <c r="F7010" s="31">
        <f>1-'[1]Life Table'!$E7010</f>
        <v>0.9711058626014526</v>
      </c>
      <c r="G7010" s="31"/>
      <c r="H7010" s="31"/>
    </row>
    <row r="7011" spans="1:8" hidden="1">
      <c r="A7011" s="35" t="s">
        <v>9</v>
      </c>
      <c r="B7011" s="35">
        <v>2020</v>
      </c>
      <c r="C7011" s="35">
        <f t="shared" si="24"/>
        <v>80</v>
      </c>
      <c r="D7011" s="35">
        <v>2.1345275223004571E-6</v>
      </c>
      <c r="E7011" s="35">
        <v>3.2057188992201002E-2</v>
      </c>
      <c r="F7011" s="31">
        <f>1-'[1]Life Table'!$E7011</f>
        <v>0.967942811007799</v>
      </c>
      <c r="G7011" s="31"/>
      <c r="H7011" s="31"/>
    </row>
    <row r="7012" spans="1:8" hidden="1">
      <c r="A7012" s="35" t="s">
        <v>9</v>
      </c>
      <c r="B7012" s="35">
        <v>2020</v>
      </c>
      <c r="C7012" s="35">
        <f t="shared" si="24"/>
        <v>81</v>
      </c>
      <c r="D7012" s="35">
        <v>4.753978557360242E-6</v>
      </c>
      <c r="E7012" s="35">
        <v>5.326210796679931E-2</v>
      </c>
      <c r="F7012" s="31">
        <f>1-'[1]Life Table'!$E7012</f>
        <v>0.94673789203320069</v>
      </c>
      <c r="G7012" s="31"/>
      <c r="H7012" s="31"/>
    </row>
    <row r="7013" spans="1:8" hidden="1">
      <c r="A7013" s="35" t="s">
        <v>9</v>
      </c>
      <c r="B7013" s="35">
        <v>2020</v>
      </c>
      <c r="C7013" s="35">
        <f t="shared" si="24"/>
        <v>82</v>
      </c>
      <c r="D7013" s="35">
        <v>4.3492835575246712E-6</v>
      </c>
      <c r="E7013" s="35">
        <v>5.711326318575527E-2</v>
      </c>
      <c r="F7013" s="31">
        <f>1-'[1]Life Table'!$E7013</f>
        <v>0.94288673681424473</v>
      </c>
      <c r="G7013" s="31"/>
      <c r="H7013" s="31"/>
    </row>
    <row r="7014" spans="1:8" hidden="1">
      <c r="A7014" s="35" t="s">
        <v>9</v>
      </c>
      <c r="B7014" s="35">
        <v>2020</v>
      </c>
      <c r="C7014" s="35">
        <f t="shared" si="24"/>
        <v>83</v>
      </c>
      <c r="D7014" s="35">
        <v>3.9790392900421911E-6</v>
      </c>
      <c r="E7014" s="35">
        <v>6.2707244236938964E-2</v>
      </c>
      <c r="F7014" s="31">
        <f>1-'[1]Life Table'!$E7014</f>
        <v>0.93729275576306104</v>
      </c>
      <c r="G7014" s="31"/>
      <c r="H7014" s="31"/>
    </row>
    <row r="7015" spans="1:8" hidden="1">
      <c r="A7015" s="35" t="s">
        <v>9</v>
      </c>
      <c r="B7015" s="35">
        <v>2020</v>
      </c>
      <c r="C7015" s="35">
        <f t="shared" si="24"/>
        <v>84</v>
      </c>
      <c r="D7015" s="35">
        <v>3.6403130451927592E-6</v>
      </c>
      <c r="E7015" s="35">
        <v>7.0281647689737659E-2</v>
      </c>
      <c r="F7015" s="31">
        <f>1-'[1]Life Table'!$E7015</f>
        <v>0.92971835231026234</v>
      </c>
      <c r="G7015" s="31"/>
      <c r="H7015" s="31"/>
    </row>
    <row r="7016" spans="1:8" hidden="1">
      <c r="A7016" s="35" t="s">
        <v>9</v>
      </c>
      <c r="B7016" s="35">
        <v>2020</v>
      </c>
      <c r="C7016" s="35">
        <f t="shared" si="24"/>
        <v>85</v>
      </c>
      <c r="D7016" s="35">
        <v>3.3304217679288328E-6</v>
      </c>
      <c r="E7016" s="35">
        <v>7.7618131505516885E-2</v>
      </c>
      <c r="F7016" s="31">
        <f>1-'[1]Life Table'!$E7016</f>
        <v>0.92238186849448311</v>
      </c>
      <c r="G7016" s="31"/>
      <c r="H7016" s="31"/>
    </row>
    <row r="7017" spans="1:8" hidden="1">
      <c r="A7017" s="35" t="s">
        <v>9</v>
      </c>
      <c r="B7017" s="35">
        <v>2020</v>
      </c>
      <c r="C7017" s="35">
        <f t="shared" si="24"/>
        <v>86</v>
      </c>
      <c r="D7017" s="35">
        <v>3.046910805360937E-6</v>
      </c>
      <c r="E7017" s="35">
        <v>8.5111273941762988E-2</v>
      </c>
      <c r="F7017" s="31">
        <f>1-'[1]Life Table'!$E7017</f>
        <v>0.91488872605823701</v>
      </c>
      <c r="G7017" s="31"/>
      <c r="H7017" s="31"/>
    </row>
    <row r="7018" spans="1:8" hidden="1">
      <c r="A7018" s="35" t="s">
        <v>9</v>
      </c>
      <c r="B7018" s="35">
        <v>2020</v>
      </c>
      <c r="C7018" s="35">
        <f t="shared" si="24"/>
        <v>87</v>
      </c>
      <c r="D7018" s="35">
        <v>2.7875344634198388E-6</v>
      </c>
      <c r="E7018" s="35">
        <v>9.2722992749927458E-2</v>
      </c>
      <c r="F7018" s="31">
        <f>1-'[1]Life Table'!$E7018</f>
        <v>0.90727700725007254</v>
      </c>
      <c r="G7018" s="31"/>
      <c r="H7018" s="31"/>
    </row>
    <row r="7019" spans="1:8" hidden="1">
      <c r="A7019" s="35" t="s">
        <v>9</v>
      </c>
      <c r="B7019" s="35">
        <v>2020</v>
      </c>
      <c r="C7019" s="35">
        <f t="shared" si="24"/>
        <v>88</v>
      </c>
      <c r="D7019" s="35">
        <v>2.550238218684199E-6</v>
      </c>
      <c r="E7019" s="35">
        <v>0.1001625935055673</v>
      </c>
      <c r="F7019" s="31">
        <f>1-'[1]Life Table'!$E7019</f>
        <v>0.89983740649443267</v>
      </c>
      <c r="G7019" s="31"/>
      <c r="H7019" s="31"/>
    </row>
    <row r="7020" spans="1:8" hidden="1">
      <c r="A7020" s="35" t="s">
        <v>9</v>
      </c>
      <c r="B7020" s="35">
        <v>2020</v>
      </c>
      <c r="C7020" s="35">
        <f t="shared" si="24"/>
        <v>89</v>
      </c>
      <c r="D7020" s="35">
        <v>2.3331424444735291E-6</v>
      </c>
      <c r="E7020" s="35">
        <v>0.10802971935364949</v>
      </c>
      <c r="F7020" s="31">
        <f>1-'[1]Life Table'!$E7020</f>
        <v>0.89197028064635053</v>
      </c>
      <c r="G7020" s="31"/>
      <c r="H7020" s="31"/>
    </row>
    <row r="7021" spans="1:8" hidden="1">
      <c r="A7021" s="35" t="s">
        <v>9</v>
      </c>
      <c r="B7021" s="35">
        <v>2020</v>
      </c>
      <c r="C7021" s="35">
        <f t="shared" si="24"/>
        <v>90</v>
      </c>
      <c r="D7021" s="35">
        <v>2.1345275223004571E-6</v>
      </c>
      <c r="E7021" s="35">
        <v>0.1173510865960624</v>
      </c>
      <c r="F7021" s="31">
        <f>1-'[1]Life Table'!$E7021</f>
        <v>0.88264891340393759</v>
      </c>
      <c r="G7021" s="31"/>
      <c r="H7021" s="31"/>
    </row>
    <row r="7022" spans="1:8" hidden="1">
      <c r="A7022" s="35" t="s">
        <v>9</v>
      </c>
      <c r="B7022" s="35">
        <v>2020</v>
      </c>
      <c r="C7022" s="35">
        <f t="shared" si="24"/>
        <v>91</v>
      </c>
      <c r="D7022" s="35">
        <v>4.753978557360242E-6</v>
      </c>
      <c r="E7022" s="35">
        <v>0.1621973856709539</v>
      </c>
      <c r="F7022" s="31">
        <f>1-'[1]Life Table'!$E7022</f>
        <v>0.83780261432904612</v>
      </c>
      <c r="G7022" s="31"/>
      <c r="H7022" s="31"/>
    </row>
    <row r="7023" spans="1:8" hidden="1">
      <c r="A7023" s="35" t="s">
        <v>9</v>
      </c>
      <c r="B7023" s="35">
        <v>2020</v>
      </c>
      <c r="C7023" s="35">
        <f t="shared" si="24"/>
        <v>92</v>
      </c>
      <c r="D7023" s="35">
        <v>4.3492835575246712E-6</v>
      </c>
      <c r="E7023" s="35">
        <v>0.17542592011316449</v>
      </c>
      <c r="F7023" s="31">
        <f>1-'[1]Life Table'!$E7023</f>
        <v>0.82457407988683551</v>
      </c>
      <c r="G7023" s="31"/>
      <c r="H7023" s="31"/>
    </row>
    <row r="7024" spans="1:8" hidden="1">
      <c r="A7024" s="35" t="s">
        <v>9</v>
      </c>
      <c r="B7024" s="35">
        <v>2020</v>
      </c>
      <c r="C7024" s="35">
        <f t="shared" si="24"/>
        <v>93</v>
      </c>
      <c r="D7024" s="35">
        <v>3.9790392900421911E-6</v>
      </c>
      <c r="E7024" s="35">
        <v>0.19406613522719221</v>
      </c>
      <c r="F7024" s="31">
        <f>1-'[1]Life Table'!$E7024</f>
        <v>0.80593386477280782</v>
      </c>
      <c r="G7024" s="31"/>
      <c r="H7024" s="31"/>
    </row>
    <row r="7025" spans="1:8" hidden="1">
      <c r="A7025" s="35" t="s">
        <v>9</v>
      </c>
      <c r="B7025" s="35">
        <v>2020</v>
      </c>
      <c r="C7025" s="35">
        <f t="shared" si="24"/>
        <v>94</v>
      </c>
      <c r="D7025" s="35">
        <v>3.6403130451927592E-6</v>
      </c>
      <c r="E7025" s="35">
        <v>0.2180249581326934</v>
      </c>
      <c r="F7025" s="31">
        <f>1-'[1]Life Table'!$E7025</f>
        <v>0.7819750418673066</v>
      </c>
      <c r="G7025" s="31"/>
      <c r="H7025" s="31"/>
    </row>
    <row r="7026" spans="1:8" hidden="1">
      <c r="A7026" s="35" t="s">
        <v>9</v>
      </c>
      <c r="B7026" s="35">
        <v>2020</v>
      </c>
      <c r="C7026" s="35">
        <f t="shared" si="24"/>
        <v>95</v>
      </c>
      <c r="D7026" s="35">
        <v>3.3304217679288328E-6</v>
      </c>
      <c r="E7026" s="35">
        <v>0.2430356929156734</v>
      </c>
      <c r="F7026" s="31">
        <f>1-'[1]Life Table'!$E7026</f>
        <v>0.7569643070843266</v>
      </c>
      <c r="G7026" s="31"/>
      <c r="H7026" s="31"/>
    </row>
    <row r="7027" spans="1:8" hidden="1">
      <c r="A7027" s="35" t="s">
        <v>9</v>
      </c>
      <c r="B7027" s="35">
        <v>2020</v>
      </c>
      <c r="C7027" s="35">
        <f t="shared" si="24"/>
        <v>96</v>
      </c>
      <c r="D7027" s="35">
        <v>3.046910805360937E-6</v>
      </c>
      <c r="E7027" s="35">
        <v>0.26860656974417141</v>
      </c>
      <c r="F7027" s="31">
        <f>1-'[1]Life Table'!$E7027</f>
        <v>0.73139343025582859</v>
      </c>
      <c r="G7027" s="31"/>
      <c r="H7027" s="31"/>
    </row>
    <row r="7028" spans="1:8" hidden="1">
      <c r="A7028" s="35" t="s">
        <v>9</v>
      </c>
      <c r="B7028" s="35">
        <v>2020</v>
      </c>
      <c r="C7028" s="35">
        <f t="shared" si="24"/>
        <v>97</v>
      </c>
      <c r="D7028" s="35">
        <v>2.7875344634198388E-6</v>
      </c>
      <c r="E7028" s="35">
        <v>0.29354199109401369</v>
      </c>
      <c r="F7028" s="31">
        <f>1-'[1]Life Table'!$E7028</f>
        <v>0.70645800890598631</v>
      </c>
      <c r="G7028" s="31"/>
      <c r="H7028" s="31"/>
    </row>
    <row r="7029" spans="1:8" hidden="1">
      <c r="A7029" s="35" t="s">
        <v>9</v>
      </c>
      <c r="B7029" s="35">
        <v>2020</v>
      </c>
      <c r="C7029" s="35">
        <f t="shared" si="24"/>
        <v>98</v>
      </c>
      <c r="D7029" s="35">
        <v>2.550238218684199E-6</v>
      </c>
      <c r="E7029" s="35">
        <v>0.3165553057733751</v>
      </c>
      <c r="F7029" s="31">
        <f>1-'[1]Life Table'!$E7029</f>
        <v>0.6834446942266249</v>
      </c>
      <c r="G7029" s="31"/>
      <c r="H7029" s="31"/>
    </row>
    <row r="7030" spans="1:8" hidden="1">
      <c r="A7030" s="35" t="s">
        <v>9</v>
      </c>
      <c r="B7030" s="35">
        <v>2020</v>
      </c>
      <c r="C7030" s="35">
        <f t="shared" si="24"/>
        <v>99</v>
      </c>
      <c r="D7030" s="35">
        <v>2.3331424444735291E-6</v>
      </c>
      <c r="E7030" s="35">
        <v>0.33798509272931998</v>
      </c>
      <c r="F7030" s="31">
        <f>1-'[1]Life Table'!$E7030</f>
        <v>0.66201490727068002</v>
      </c>
      <c r="G7030" s="31"/>
      <c r="H7030" s="31"/>
    </row>
    <row r="7031" spans="1:8" hidden="1">
      <c r="A7031" s="35" t="s">
        <v>9</v>
      </c>
      <c r="B7031" s="35">
        <v>2021</v>
      </c>
      <c r="C7031" s="35">
        <v>1</v>
      </c>
      <c r="D7031" s="35">
        <v>2.3311280488512068E-6</v>
      </c>
      <c r="E7031" s="35">
        <v>4.5014272220811341E-7</v>
      </c>
      <c r="F7031" s="31">
        <f>1-'[1]Life Table'!$E7031</f>
        <v>0.99999954985727779</v>
      </c>
      <c r="G7031" s="31"/>
      <c r="H7031" s="31"/>
    </row>
    <row r="7032" spans="1:8" hidden="1">
      <c r="A7032" s="35" t="s">
        <v>9</v>
      </c>
      <c r="B7032" s="35">
        <v>2021</v>
      </c>
      <c r="C7032" s="35">
        <f>C7031+1</f>
        <v>2</v>
      </c>
      <c r="D7032" s="35">
        <v>5.9464363128525454E-6</v>
      </c>
      <c r="E7032" s="35">
        <v>1.318348204804032E-5</v>
      </c>
      <c r="F7032" s="31">
        <f>1-'[1]Life Table'!$E7032</f>
        <v>0.99998681651795196</v>
      </c>
      <c r="G7032" s="31"/>
      <c r="H7032" s="31"/>
    </row>
    <row r="7033" spans="1:8" hidden="1">
      <c r="A7033" s="35" t="s">
        <v>9</v>
      </c>
      <c r="B7033" s="35">
        <v>2021</v>
      </c>
      <c r="C7033" s="35">
        <f t="shared" ref="C7033:C7096" si="25">C7032+1</f>
        <v>3</v>
      </c>
      <c r="D7033" s="35">
        <v>5.3588169550407627E-6</v>
      </c>
      <c r="E7033" s="35">
        <v>1.274440094045648E-5</v>
      </c>
      <c r="F7033" s="31">
        <f>1-'[1]Life Table'!$E7033</f>
        <v>0.99998725559905954</v>
      </c>
      <c r="G7033" s="31"/>
      <c r="H7033" s="31"/>
    </row>
    <row r="7034" spans="1:8" hidden="1">
      <c r="A7034" s="35" t="s">
        <v>9</v>
      </c>
      <c r="B7034" s="35">
        <v>2021</v>
      </c>
      <c r="C7034" s="35">
        <f t="shared" si="25"/>
        <v>4</v>
      </c>
      <c r="D7034" s="35">
        <v>4.8292654031397126E-6</v>
      </c>
      <c r="E7034" s="35">
        <v>1.445211854878004E-5</v>
      </c>
      <c r="F7034" s="31">
        <f>1-'[1]Life Table'!$E7034</f>
        <v>0.99998554788145122</v>
      </c>
      <c r="G7034" s="31"/>
      <c r="H7034" s="31"/>
    </row>
    <row r="7035" spans="1:8" hidden="1">
      <c r="A7035" s="35" t="s">
        <v>9</v>
      </c>
      <c r="B7035" s="35">
        <v>2021</v>
      </c>
      <c r="C7035" s="35">
        <f t="shared" si="25"/>
        <v>5</v>
      </c>
      <c r="D7035" s="35">
        <v>8.3397396036493066E-7</v>
      </c>
      <c r="E7035" s="35">
        <v>1.8305070806023949E-5</v>
      </c>
      <c r="F7035" s="31">
        <f>1-'[1]Life Table'!$E7035</f>
        <v>0.99998169492919398</v>
      </c>
      <c r="G7035" s="31"/>
      <c r="H7035" s="31"/>
    </row>
    <row r="7036" spans="1:8" hidden="1">
      <c r="A7036" s="35" t="s">
        <v>9</v>
      </c>
      <c r="B7036" s="35">
        <v>2021</v>
      </c>
      <c r="C7036" s="35">
        <f t="shared" si="25"/>
        <v>6</v>
      </c>
      <c r="D7036" s="35">
        <v>7.4550512583335237E-7</v>
      </c>
      <c r="E7036" s="35">
        <v>1.983315054310264E-5</v>
      </c>
      <c r="F7036" s="31">
        <f>1-'[1]Life Table'!$E7036</f>
        <v>0.9999801668494569</v>
      </c>
      <c r="G7036" s="31"/>
      <c r="H7036" s="31"/>
    </row>
    <row r="7037" spans="1:8" hidden="1">
      <c r="A7037" s="35" t="s">
        <v>9</v>
      </c>
      <c r="B7037" s="35">
        <v>2021</v>
      </c>
      <c r="C7037" s="35">
        <f t="shared" si="25"/>
        <v>7</v>
      </c>
      <c r="D7037" s="35">
        <v>6.6642115828245402E-7</v>
      </c>
      <c r="E7037" s="35">
        <v>1.934677042914057E-5</v>
      </c>
      <c r="F7037" s="31">
        <f>1-'[1]Life Table'!$E7037</f>
        <v>0.99998065322957086</v>
      </c>
      <c r="G7037" s="31"/>
      <c r="H7037" s="31"/>
    </row>
    <row r="7038" spans="1:8" hidden="1">
      <c r="A7038" s="35" t="s">
        <v>9</v>
      </c>
      <c r="B7038" s="35">
        <v>2021</v>
      </c>
      <c r="C7038" s="35">
        <f t="shared" si="25"/>
        <v>8</v>
      </c>
      <c r="D7038" s="35">
        <v>5.9572650115594677E-7</v>
      </c>
      <c r="E7038" s="35">
        <v>1.7266012396932599E-5</v>
      </c>
      <c r="F7038" s="31">
        <f>1-'[1]Life Table'!$E7038</f>
        <v>0.99998273398760307</v>
      </c>
      <c r="G7038" s="31"/>
      <c r="H7038" s="31"/>
    </row>
    <row r="7039" spans="1:8" hidden="1">
      <c r="A7039" s="35" t="s">
        <v>9</v>
      </c>
      <c r="B7039" s="35">
        <v>2021</v>
      </c>
      <c r="C7039" s="35">
        <f t="shared" si="25"/>
        <v>9</v>
      </c>
      <c r="D7039" s="35">
        <v>5.325312075837354E-7</v>
      </c>
      <c r="E7039" s="35">
        <v>1.4061059333325691E-5</v>
      </c>
      <c r="F7039" s="31">
        <f>1-'[1]Life Table'!$E7039</f>
        <v>0.99998593894066667</v>
      </c>
      <c r="G7039" s="31"/>
      <c r="H7039" s="31"/>
    </row>
    <row r="7040" spans="1:8" hidden="1">
      <c r="A7040" s="35" t="s">
        <v>9</v>
      </c>
      <c r="B7040" s="35">
        <v>2021</v>
      </c>
      <c r="C7040" s="35">
        <f t="shared" si="25"/>
        <v>10</v>
      </c>
      <c r="D7040" s="35">
        <v>4.7603973719536552E-7</v>
      </c>
      <c r="E7040" s="35">
        <v>1.1195386201201529E-5</v>
      </c>
      <c r="F7040" s="31">
        <f>1-'[1]Life Table'!$E7040</f>
        <v>0.9999888046137988</v>
      </c>
      <c r="G7040" s="31"/>
      <c r="H7040" s="31"/>
    </row>
    <row r="7041" spans="1:8" hidden="1">
      <c r="A7041" s="35" t="s">
        <v>9</v>
      </c>
      <c r="B7041" s="35">
        <v>2021</v>
      </c>
      <c r="C7041" s="35">
        <f t="shared" si="25"/>
        <v>11</v>
      </c>
      <c r="D7041" s="35">
        <v>4.2554094137928961E-7</v>
      </c>
      <c r="E7041" s="35">
        <v>9.3669384430006275E-6</v>
      </c>
      <c r="F7041" s="31">
        <f>1-'[1]Life Table'!$E7041</f>
        <v>0.999990633061557</v>
      </c>
      <c r="G7041" s="31"/>
      <c r="H7041" s="31"/>
    </row>
    <row r="7042" spans="1:8" hidden="1">
      <c r="A7042" s="35" t="s">
        <v>9</v>
      </c>
      <c r="B7042" s="35">
        <v>2021</v>
      </c>
      <c r="C7042" s="35">
        <f t="shared" si="25"/>
        <v>12</v>
      </c>
      <c r="D7042" s="35">
        <v>1.167503149880346E-6</v>
      </c>
      <c r="E7042" s="35">
        <v>5.2975236161989507E-5</v>
      </c>
      <c r="F7042" s="31">
        <f>1-'[1]Life Table'!$E7042</f>
        <v>0.99994702476383801</v>
      </c>
      <c r="G7042" s="31"/>
      <c r="H7042" s="31"/>
    </row>
    <row r="7043" spans="1:8" hidden="1">
      <c r="A7043" s="35" t="s">
        <v>9</v>
      </c>
      <c r="B7043" s="35">
        <v>2021</v>
      </c>
      <c r="C7043" s="35">
        <f t="shared" si="25"/>
        <v>13</v>
      </c>
      <c r="D7043" s="35">
        <v>1.0436531882620431E-6</v>
      </c>
      <c r="E7043" s="35">
        <v>4.6437384992326081E-5</v>
      </c>
      <c r="F7043" s="31">
        <f>1-'[1]Life Table'!$E7043</f>
        <v>0.99995356261500767</v>
      </c>
      <c r="G7043" s="31"/>
      <c r="H7043" s="31"/>
    </row>
    <row r="7044" spans="1:8" hidden="1">
      <c r="A7044" s="35" t="s">
        <v>9</v>
      </c>
      <c r="B7044" s="35">
        <v>2021</v>
      </c>
      <c r="C7044" s="35">
        <f t="shared" si="25"/>
        <v>14</v>
      </c>
      <c r="D7044" s="35">
        <v>9.3294136078447226E-7</v>
      </c>
      <c r="E7044" s="35">
        <v>4.9719543625870173E-5</v>
      </c>
      <c r="F7044" s="31">
        <f>1-'[1]Life Table'!$E7044</f>
        <v>0.99995028045637413</v>
      </c>
      <c r="G7044" s="31"/>
      <c r="H7044" s="31"/>
    </row>
    <row r="7045" spans="1:8" hidden="1">
      <c r="A7045" s="35" t="s">
        <v>9</v>
      </c>
      <c r="B7045" s="35">
        <v>2021</v>
      </c>
      <c r="C7045" s="35">
        <f t="shared" si="25"/>
        <v>15</v>
      </c>
      <c r="D7045" s="35">
        <v>2.2521818413095879E-6</v>
      </c>
      <c r="E7045" s="35">
        <v>6.3728994291301078E-5</v>
      </c>
      <c r="F7045" s="31">
        <f>1-'[1]Life Table'!$E7045</f>
        <v>0.9999362710057087</v>
      </c>
      <c r="G7045" s="31"/>
      <c r="H7045" s="31"/>
    </row>
    <row r="7046" spans="1:8" hidden="1">
      <c r="A7046" s="35" t="s">
        <v>9</v>
      </c>
      <c r="B7046" s="35">
        <v>2021</v>
      </c>
      <c r="C7046" s="35">
        <f t="shared" si="25"/>
        <v>16</v>
      </c>
      <c r="D7046" s="35">
        <v>2.051362004656953E-6</v>
      </c>
      <c r="E7046" s="35">
        <v>8.0320776897679913E-5</v>
      </c>
      <c r="F7046" s="31">
        <f>1-'[1]Life Table'!$E7046</f>
        <v>0.99991967922310232</v>
      </c>
      <c r="G7046" s="31"/>
      <c r="H7046" s="31"/>
    </row>
    <row r="7047" spans="1:8" hidden="1">
      <c r="A7047" s="35" t="s">
        <v>9</v>
      </c>
      <c r="B7047" s="35">
        <v>2021</v>
      </c>
      <c r="C7047" s="35">
        <f t="shared" si="25"/>
        <v>17</v>
      </c>
      <c r="D7047" s="35">
        <v>1.868448629220497E-6</v>
      </c>
      <c r="E7047" s="35">
        <v>9.9162263095919911E-5</v>
      </c>
      <c r="F7047" s="31">
        <f>1-'[1]Life Table'!$E7047</f>
        <v>0.99990083773690408</v>
      </c>
      <c r="G7047" s="31"/>
      <c r="H7047" s="31"/>
    </row>
    <row r="7048" spans="1:8" hidden="1">
      <c r="A7048" s="35" t="s">
        <v>9</v>
      </c>
      <c r="B7048" s="35">
        <v>2021</v>
      </c>
      <c r="C7048" s="35">
        <f t="shared" si="25"/>
        <v>18</v>
      </c>
      <c r="D7048" s="35">
        <v>1.701845053242935E-6</v>
      </c>
      <c r="E7048" s="35">
        <v>1.1567795573563799E-4</v>
      </c>
      <c r="F7048" s="31">
        <f>1-'[1]Life Table'!$E7048</f>
        <v>0.99988432204426436</v>
      </c>
      <c r="G7048" s="31"/>
      <c r="H7048" s="31"/>
    </row>
    <row r="7049" spans="1:8" hidden="1">
      <c r="A7049" s="35" t="s">
        <v>9</v>
      </c>
      <c r="B7049" s="35">
        <v>2021</v>
      </c>
      <c r="C7049" s="35">
        <f t="shared" si="25"/>
        <v>19</v>
      </c>
      <c r="D7049" s="35">
        <v>1.550096984178666E-6</v>
      </c>
      <c r="E7049" s="35">
        <v>1.214216219507236E-4</v>
      </c>
      <c r="F7049" s="31">
        <f>1-'[1]Life Table'!$E7049</f>
        <v>0.99987857837804928</v>
      </c>
      <c r="G7049" s="31"/>
      <c r="H7049" s="31"/>
    </row>
    <row r="7050" spans="1:8" hidden="1">
      <c r="A7050" s="35" t="s">
        <v>9</v>
      </c>
      <c r="B7050" s="35">
        <v>2021</v>
      </c>
      <c r="C7050" s="35">
        <f t="shared" si="25"/>
        <v>20</v>
      </c>
      <c r="D7050" s="35">
        <v>1.411879804087428E-6</v>
      </c>
      <c r="E7050" s="35">
        <v>1.162228564174361E-4</v>
      </c>
      <c r="F7050" s="31">
        <f>1-'[1]Life Table'!$E7050</f>
        <v>0.99988377714358256</v>
      </c>
      <c r="G7050" s="31"/>
      <c r="H7050" s="31"/>
    </row>
    <row r="7051" spans="1:8" hidden="1">
      <c r="A7051" s="35" t="s">
        <v>9</v>
      </c>
      <c r="B7051" s="35">
        <v>2021</v>
      </c>
      <c r="C7051" s="35">
        <f t="shared" si="25"/>
        <v>21</v>
      </c>
      <c r="D7051" s="35">
        <v>1.285987006965363E-6</v>
      </c>
      <c r="E7051" s="35">
        <v>1.041718925715029E-4</v>
      </c>
      <c r="F7051" s="31">
        <f>1-'[1]Life Table'!$E7051</f>
        <v>0.9998958281074285</v>
      </c>
      <c r="G7051" s="31"/>
      <c r="H7051" s="31"/>
    </row>
    <row r="7052" spans="1:8" hidden="1">
      <c r="A7052" s="35" t="s">
        <v>9</v>
      </c>
      <c r="B7052" s="35">
        <v>2021</v>
      </c>
      <c r="C7052" s="35">
        <f t="shared" si="25"/>
        <v>22</v>
      </c>
      <c r="D7052" s="35">
        <v>2.9804846432165609E-6</v>
      </c>
      <c r="E7052" s="35">
        <v>3.1658167000114812E-4</v>
      </c>
      <c r="F7052" s="31">
        <f>1-'[1]Life Table'!$E7052</f>
        <v>0.99968341832999885</v>
      </c>
      <c r="G7052" s="31"/>
      <c r="H7052" s="31"/>
    </row>
    <row r="7053" spans="1:8" hidden="1">
      <c r="A7053" s="35" t="s">
        <v>9</v>
      </c>
      <c r="B7053" s="35">
        <v>2021</v>
      </c>
      <c r="C7053" s="35">
        <f t="shared" si="25"/>
        <v>23</v>
      </c>
      <c r="D7053" s="35">
        <v>2.7147243798941289E-6</v>
      </c>
      <c r="E7053" s="35">
        <v>2.5491845604652669E-4</v>
      </c>
      <c r="F7053" s="31">
        <f>1-'[1]Life Table'!$E7053</f>
        <v>0.99974508154395347</v>
      </c>
      <c r="G7053" s="31"/>
      <c r="H7053" s="31"/>
    </row>
    <row r="7054" spans="1:8" hidden="1">
      <c r="A7054" s="35" t="s">
        <v>9</v>
      </c>
      <c r="B7054" s="35">
        <v>2021</v>
      </c>
      <c r="C7054" s="35">
        <f t="shared" si="25"/>
        <v>24</v>
      </c>
      <c r="D7054" s="35">
        <v>2.472661107503006E-6</v>
      </c>
      <c r="E7054" s="35">
        <v>2.1910137391911719E-4</v>
      </c>
      <c r="F7054" s="31">
        <f>1-'[1]Life Table'!$E7054</f>
        <v>0.99978089862608088</v>
      </c>
      <c r="G7054" s="31"/>
      <c r="H7054" s="31"/>
    </row>
    <row r="7055" spans="1:8" hidden="1">
      <c r="A7055" s="35" t="s">
        <v>9</v>
      </c>
      <c r="B7055" s="35">
        <v>2021</v>
      </c>
      <c r="C7055" s="35">
        <f t="shared" si="25"/>
        <v>25</v>
      </c>
      <c r="D7055" s="35">
        <v>2.2521818413095879E-6</v>
      </c>
      <c r="E7055" s="35">
        <v>2.0509033144122671E-4</v>
      </c>
      <c r="F7055" s="31">
        <f>1-'[1]Life Table'!$E7055</f>
        <v>0.99979490966855877</v>
      </c>
      <c r="G7055" s="31"/>
      <c r="H7055" s="31"/>
    </row>
    <row r="7056" spans="1:8" hidden="1">
      <c r="A7056" s="35" t="s">
        <v>9</v>
      </c>
      <c r="B7056" s="35">
        <v>2021</v>
      </c>
      <c r="C7056" s="35">
        <f t="shared" si="25"/>
        <v>26</v>
      </c>
      <c r="D7056" s="35">
        <v>2.051362004656953E-6</v>
      </c>
      <c r="E7056" s="35">
        <v>1.8636016913309289E-4</v>
      </c>
      <c r="F7056" s="31">
        <f>1-'[1]Life Table'!$E7056</f>
        <v>0.99981363983086691</v>
      </c>
      <c r="G7056" s="31"/>
      <c r="H7056" s="31"/>
    </row>
    <row r="7057" spans="1:8" hidden="1">
      <c r="A7057" s="35" t="s">
        <v>9</v>
      </c>
      <c r="B7057" s="35">
        <v>2021</v>
      </c>
      <c r="C7057" s="35">
        <f t="shared" si="25"/>
        <v>27</v>
      </c>
      <c r="D7057" s="35">
        <v>1.868448629220497E-6</v>
      </c>
      <c r="E7057" s="35">
        <v>1.7062324344740981E-4</v>
      </c>
      <c r="F7057" s="31">
        <f>1-'[1]Life Table'!$E7057</f>
        <v>0.99982937675655259</v>
      </c>
      <c r="G7057" s="31"/>
      <c r="H7057" s="31"/>
    </row>
    <row r="7058" spans="1:8" hidden="1">
      <c r="A7058" s="35" t="s">
        <v>9</v>
      </c>
      <c r="B7058" s="35">
        <v>2021</v>
      </c>
      <c r="C7058" s="35">
        <f t="shared" si="25"/>
        <v>28</v>
      </c>
      <c r="D7058" s="35">
        <v>1.701845053242935E-6</v>
      </c>
      <c r="E7058" s="35">
        <v>1.5800111292785249E-4</v>
      </c>
      <c r="F7058" s="31">
        <f>1-'[1]Life Table'!$E7058</f>
        <v>0.99984199888707215</v>
      </c>
      <c r="G7058" s="31"/>
      <c r="H7058" s="31"/>
    </row>
    <row r="7059" spans="1:8" hidden="1">
      <c r="A7059" s="35" t="s">
        <v>9</v>
      </c>
      <c r="B7059" s="35">
        <v>2021</v>
      </c>
      <c r="C7059" s="35">
        <f t="shared" si="25"/>
        <v>29</v>
      </c>
      <c r="D7059" s="35">
        <v>1.550096984178666E-6</v>
      </c>
      <c r="E7059" s="35">
        <v>1.4499004442014571E-4</v>
      </c>
      <c r="F7059" s="31">
        <f>1-'[1]Life Table'!$E7059</f>
        <v>0.99985500995557985</v>
      </c>
      <c r="G7059" s="31"/>
      <c r="H7059" s="31"/>
    </row>
    <row r="7060" spans="1:8" hidden="1">
      <c r="A7060" s="35" t="s">
        <v>9</v>
      </c>
      <c r="B7060" s="35">
        <v>2021</v>
      </c>
      <c r="C7060" s="35">
        <f t="shared" si="25"/>
        <v>30</v>
      </c>
      <c r="D7060" s="35">
        <v>1.411879804087428E-6</v>
      </c>
      <c r="E7060" s="35">
        <v>1.315702860351653E-4</v>
      </c>
      <c r="F7060" s="31">
        <f>1-'[1]Life Table'!$E7060</f>
        <v>0.99986842971396483</v>
      </c>
      <c r="G7060" s="31"/>
      <c r="H7060" s="31"/>
    </row>
    <row r="7061" spans="1:8" hidden="1">
      <c r="A7061" s="35" t="s">
        <v>9</v>
      </c>
      <c r="B7061" s="35">
        <v>2021</v>
      </c>
      <c r="C7061" s="35">
        <f t="shared" si="25"/>
        <v>31</v>
      </c>
      <c r="D7061" s="35">
        <v>1.285987006965363E-6</v>
      </c>
      <c r="E7061" s="35">
        <v>1.179719476610552E-4</v>
      </c>
      <c r="F7061" s="31">
        <f>1-'[1]Life Table'!$E7061</f>
        <v>0.99988202805233894</v>
      </c>
      <c r="G7061" s="31"/>
      <c r="H7061" s="31"/>
    </row>
    <row r="7062" spans="1:8" hidden="1">
      <c r="A7062" s="35" t="s">
        <v>9</v>
      </c>
      <c r="B7062" s="35">
        <v>2021</v>
      </c>
      <c r="C7062" s="35">
        <f t="shared" si="25"/>
        <v>32</v>
      </c>
      <c r="D7062" s="35">
        <v>2.9804846432165609E-6</v>
      </c>
      <c r="E7062" s="35">
        <v>3.6852611673710012E-4</v>
      </c>
      <c r="F7062" s="31">
        <f>1-'[1]Life Table'!$E7062</f>
        <v>0.9996314738832629</v>
      </c>
      <c r="G7062" s="31"/>
      <c r="H7062" s="31"/>
    </row>
    <row r="7063" spans="1:8" hidden="1">
      <c r="A7063" s="35" t="s">
        <v>9</v>
      </c>
      <c r="B7063" s="35">
        <v>2021</v>
      </c>
      <c r="C7063" s="35">
        <f t="shared" si="25"/>
        <v>33</v>
      </c>
      <c r="D7063" s="35">
        <v>2.7147243798941289E-6</v>
      </c>
      <c r="E7063" s="35">
        <v>2.9792129187578009E-4</v>
      </c>
      <c r="F7063" s="31">
        <f>1-'[1]Life Table'!$E7063</f>
        <v>0.99970207870812422</v>
      </c>
      <c r="G7063" s="31"/>
      <c r="H7063" s="31"/>
    </row>
    <row r="7064" spans="1:8" hidden="1">
      <c r="A7064" s="35" t="s">
        <v>9</v>
      </c>
      <c r="B7064" s="35">
        <v>2021</v>
      </c>
      <c r="C7064" s="35">
        <f t="shared" si="25"/>
        <v>34</v>
      </c>
      <c r="D7064" s="35">
        <v>2.472661107503006E-6</v>
      </c>
      <c r="E7064" s="35">
        <v>2.5561292435805072E-4</v>
      </c>
      <c r="F7064" s="31">
        <f>1-'[1]Life Table'!$E7064</f>
        <v>0.99974438707564195</v>
      </c>
      <c r="G7064" s="31"/>
      <c r="H7064" s="31"/>
    </row>
    <row r="7065" spans="1:8" hidden="1">
      <c r="A7065" s="35" t="s">
        <v>9</v>
      </c>
      <c r="B7065" s="35">
        <v>2021</v>
      </c>
      <c r="C7065" s="35">
        <f t="shared" si="25"/>
        <v>35</v>
      </c>
      <c r="D7065" s="35">
        <v>2.2521818413095879E-6</v>
      </c>
      <c r="E7065" s="35">
        <v>2.3817693597150141E-4</v>
      </c>
      <c r="F7065" s="31">
        <f>1-'[1]Life Table'!$E7065</f>
        <v>0.9997618230640285</v>
      </c>
      <c r="G7065" s="31"/>
      <c r="H7065" s="31"/>
    </row>
    <row r="7066" spans="1:8" hidden="1">
      <c r="A7066" s="35" t="s">
        <v>9</v>
      </c>
      <c r="B7066" s="35">
        <v>2021</v>
      </c>
      <c r="C7066" s="35">
        <f t="shared" si="25"/>
        <v>36</v>
      </c>
      <c r="D7066" s="35">
        <v>2.051362004656953E-6</v>
      </c>
      <c r="E7066" s="35">
        <v>2.176176124685236E-4</v>
      </c>
      <c r="F7066" s="31">
        <f>1-'[1]Life Table'!$E7066</f>
        <v>0.99978238238753148</v>
      </c>
      <c r="G7066" s="31"/>
      <c r="H7066" s="31"/>
    </row>
    <row r="7067" spans="1:8" hidden="1">
      <c r="A7067" s="35" t="s">
        <v>9</v>
      </c>
      <c r="B7067" s="35">
        <v>2021</v>
      </c>
      <c r="C7067" s="35">
        <f t="shared" si="25"/>
        <v>37</v>
      </c>
      <c r="D7067" s="35">
        <v>1.868448629220497E-6</v>
      </c>
      <c r="E7067" s="35">
        <v>2.0599582816527301E-4</v>
      </c>
      <c r="F7067" s="31">
        <f>1-'[1]Life Table'!$E7067</f>
        <v>0.99979400417183473</v>
      </c>
      <c r="G7067" s="31"/>
      <c r="H7067" s="31"/>
    </row>
    <row r="7068" spans="1:8" hidden="1">
      <c r="A7068" s="35" t="s">
        <v>9</v>
      </c>
      <c r="B7068" s="35">
        <v>2021</v>
      </c>
      <c r="C7068" s="35">
        <f t="shared" si="25"/>
        <v>38</v>
      </c>
      <c r="D7068" s="35">
        <v>1.701845053242935E-6</v>
      </c>
      <c r="E7068" s="35">
        <v>2.0447646744103931E-4</v>
      </c>
      <c r="F7068" s="31">
        <f>1-'[1]Life Table'!$E7068</f>
        <v>0.99979552353255896</v>
      </c>
      <c r="G7068" s="31"/>
      <c r="H7068" s="31"/>
    </row>
    <row r="7069" spans="1:8" hidden="1">
      <c r="A7069" s="35" t="s">
        <v>9</v>
      </c>
      <c r="B7069" s="35">
        <v>2021</v>
      </c>
      <c r="C7069" s="35">
        <f t="shared" si="25"/>
        <v>39</v>
      </c>
      <c r="D7069" s="35">
        <v>1.550096984178666E-6</v>
      </c>
      <c r="E7069" s="35">
        <v>2.0900153683656159E-4</v>
      </c>
      <c r="F7069" s="31">
        <f>1-'[1]Life Table'!$E7069</f>
        <v>0.99979099846316344</v>
      </c>
      <c r="G7069" s="31"/>
      <c r="H7069" s="31"/>
    </row>
    <row r="7070" spans="1:8" hidden="1">
      <c r="A7070" s="35" t="s">
        <v>9</v>
      </c>
      <c r="B7070" s="35">
        <v>2021</v>
      </c>
      <c r="C7070" s="35">
        <f t="shared" si="25"/>
        <v>40</v>
      </c>
      <c r="D7070" s="35">
        <v>1.411879804087428E-6</v>
      </c>
      <c r="E7070" s="35">
        <v>2.1749957163319511E-4</v>
      </c>
      <c r="F7070" s="31">
        <f>1-'[1]Life Table'!$E7070</f>
        <v>0.9997825004283668</v>
      </c>
      <c r="G7070" s="31"/>
      <c r="H7070" s="31"/>
    </row>
    <row r="7071" spans="1:8" hidden="1">
      <c r="A7071" s="35" t="s">
        <v>9</v>
      </c>
      <c r="B7071" s="35">
        <v>2021</v>
      </c>
      <c r="C7071" s="35">
        <f t="shared" si="25"/>
        <v>41</v>
      </c>
      <c r="D7071" s="35">
        <v>1.285987006965363E-6</v>
      </c>
      <c r="E7071" s="35">
        <v>2.26340121271984E-4</v>
      </c>
      <c r="F7071" s="31">
        <f>1-'[1]Life Table'!$E7071</f>
        <v>0.99977365987872802</v>
      </c>
      <c r="G7071" s="31"/>
      <c r="H7071" s="31"/>
    </row>
    <row r="7072" spans="1:8" hidden="1">
      <c r="A7072" s="35" t="s">
        <v>9</v>
      </c>
      <c r="B7072" s="35">
        <v>2021</v>
      </c>
      <c r="C7072" s="35">
        <f t="shared" si="25"/>
        <v>42</v>
      </c>
      <c r="D7072" s="35">
        <v>2.9804846432165609E-6</v>
      </c>
      <c r="E7072" s="35">
        <v>6.9913529335630109E-4</v>
      </c>
      <c r="F7072" s="31">
        <f>1-'[1]Life Table'!$E7072</f>
        <v>0.9993008647066437</v>
      </c>
      <c r="G7072" s="31"/>
      <c r="H7072" s="31"/>
    </row>
    <row r="7073" spans="1:8" hidden="1">
      <c r="A7073" s="35" t="s">
        <v>9</v>
      </c>
      <c r="B7073" s="35">
        <v>2021</v>
      </c>
      <c r="C7073" s="35">
        <f t="shared" si="25"/>
        <v>43</v>
      </c>
      <c r="D7073" s="35">
        <v>2.7147243798941289E-6</v>
      </c>
      <c r="E7073" s="35">
        <v>6.3093213758114164E-4</v>
      </c>
      <c r="F7073" s="31">
        <f>1-'[1]Life Table'!$E7073</f>
        <v>0.99936906786241886</v>
      </c>
      <c r="G7073" s="31"/>
      <c r="H7073" s="31"/>
    </row>
    <row r="7074" spans="1:8" hidden="1">
      <c r="A7074" s="35" t="s">
        <v>9</v>
      </c>
      <c r="B7074" s="35">
        <v>2021</v>
      </c>
      <c r="C7074" s="35">
        <f t="shared" si="25"/>
        <v>44</v>
      </c>
      <c r="D7074" s="35">
        <v>2.472661107503006E-6</v>
      </c>
      <c r="E7074" s="35">
        <v>5.9237209308737881E-4</v>
      </c>
      <c r="F7074" s="31">
        <f>1-'[1]Life Table'!$E7074</f>
        <v>0.99940762790691262</v>
      </c>
      <c r="G7074" s="31"/>
      <c r="H7074" s="31"/>
    </row>
    <row r="7075" spans="1:8" hidden="1">
      <c r="A7075" s="35" t="s">
        <v>9</v>
      </c>
      <c r="B7075" s="35">
        <v>2021</v>
      </c>
      <c r="C7075" s="35">
        <f t="shared" si="25"/>
        <v>45</v>
      </c>
      <c r="D7075" s="35">
        <v>2.2521818413095879E-6</v>
      </c>
      <c r="E7075" s="35">
        <v>5.9035713889965535E-4</v>
      </c>
      <c r="F7075" s="31">
        <f>1-'[1]Life Table'!$E7075</f>
        <v>0.99940964286110034</v>
      </c>
      <c r="G7075" s="31"/>
      <c r="H7075" s="31"/>
    </row>
    <row r="7076" spans="1:8" hidden="1">
      <c r="A7076" s="35" t="s">
        <v>9</v>
      </c>
      <c r="B7076" s="35">
        <v>2021</v>
      </c>
      <c r="C7076" s="35">
        <f t="shared" si="25"/>
        <v>46</v>
      </c>
      <c r="D7076" s="35">
        <v>2.051362004656953E-6</v>
      </c>
      <c r="E7076" s="35">
        <v>5.7850949853877065E-4</v>
      </c>
      <c r="F7076" s="31">
        <f>1-'[1]Life Table'!$E7076</f>
        <v>0.99942149050146123</v>
      </c>
      <c r="G7076" s="31"/>
      <c r="H7076" s="31"/>
    </row>
    <row r="7077" spans="1:8" hidden="1">
      <c r="A7077" s="35" t="s">
        <v>9</v>
      </c>
      <c r="B7077" s="35">
        <v>2021</v>
      </c>
      <c r="C7077" s="35">
        <f t="shared" si="25"/>
        <v>47</v>
      </c>
      <c r="D7077" s="35">
        <v>1.868448629220497E-6</v>
      </c>
      <c r="E7077" s="35">
        <v>5.9015545089846633E-4</v>
      </c>
      <c r="F7077" s="31">
        <f>1-'[1]Life Table'!$E7077</f>
        <v>0.99940984454910153</v>
      </c>
      <c r="G7077" s="31"/>
      <c r="H7077" s="31"/>
    </row>
    <row r="7078" spans="1:8" hidden="1">
      <c r="A7078" s="35" t="s">
        <v>9</v>
      </c>
      <c r="B7078" s="35">
        <v>2021</v>
      </c>
      <c r="C7078" s="35">
        <f t="shared" si="25"/>
        <v>48</v>
      </c>
      <c r="D7078" s="35">
        <v>1.701845053242935E-6</v>
      </c>
      <c r="E7078" s="35">
        <v>6.3514762393512836E-4</v>
      </c>
      <c r="F7078" s="31">
        <f>1-'[1]Life Table'!$E7078</f>
        <v>0.99936485237606487</v>
      </c>
      <c r="G7078" s="31"/>
      <c r="H7078" s="31"/>
    </row>
    <row r="7079" spans="1:8" hidden="1">
      <c r="A7079" s="35" t="s">
        <v>9</v>
      </c>
      <c r="B7079" s="35">
        <v>2021</v>
      </c>
      <c r="C7079" s="35">
        <f t="shared" si="25"/>
        <v>49</v>
      </c>
      <c r="D7079" s="35">
        <v>1.550096984178666E-6</v>
      </c>
      <c r="E7079" s="35">
        <v>7.1006035409959534E-4</v>
      </c>
      <c r="F7079" s="31">
        <f>1-'[1]Life Table'!$E7079</f>
        <v>0.9992899396459004</v>
      </c>
      <c r="G7079" s="31"/>
      <c r="H7079" s="31"/>
    </row>
    <row r="7080" spans="1:8" hidden="1">
      <c r="A7080" s="35" t="s">
        <v>9</v>
      </c>
      <c r="B7080" s="35">
        <v>2021</v>
      </c>
      <c r="C7080" s="35">
        <f t="shared" si="25"/>
        <v>50</v>
      </c>
      <c r="D7080" s="35">
        <v>3.0534266151082152E-6</v>
      </c>
      <c r="E7080" s="35">
        <v>8.100677434024206E-4</v>
      </c>
      <c r="F7080" s="31">
        <f>1-'[1]Life Table'!$E7080</f>
        <v>0.99918993225659758</v>
      </c>
      <c r="G7080" s="31"/>
      <c r="H7080" s="31"/>
    </row>
    <row r="7081" spans="1:8" hidden="1">
      <c r="A7081" s="35" t="s">
        <v>9</v>
      </c>
      <c r="B7081" s="35">
        <v>2021</v>
      </c>
      <c r="C7081" s="35">
        <f t="shared" si="25"/>
        <v>51</v>
      </c>
      <c r="D7081" s="35">
        <v>2.789658804504856E-6</v>
      </c>
      <c r="E7081" s="35">
        <v>9.1510132153449497E-4</v>
      </c>
      <c r="F7081" s="31">
        <f>1-'[1]Life Table'!$E7081</f>
        <v>0.99908489867846551</v>
      </c>
      <c r="G7081" s="31"/>
      <c r="H7081" s="31"/>
    </row>
    <row r="7082" spans="1:8" hidden="1">
      <c r="A7082" s="35" t="s">
        <v>9</v>
      </c>
      <c r="B7082" s="35">
        <v>2021</v>
      </c>
      <c r="C7082" s="35">
        <f t="shared" si="25"/>
        <v>52</v>
      </c>
      <c r="D7082" s="35">
        <v>6.2904058686976642E-6</v>
      </c>
      <c r="E7082" s="35">
        <v>2.1848287546167851E-3</v>
      </c>
      <c r="F7082" s="31">
        <f>1-'[1]Life Table'!$E7082</f>
        <v>0.99781517124538321</v>
      </c>
      <c r="G7082" s="31"/>
      <c r="H7082" s="31"/>
    </row>
    <row r="7083" spans="1:8" hidden="1">
      <c r="A7083" s="35" t="s">
        <v>9</v>
      </c>
      <c r="B7083" s="35">
        <v>2021</v>
      </c>
      <c r="C7083" s="35">
        <f t="shared" si="25"/>
        <v>53</v>
      </c>
      <c r="D7083" s="35">
        <v>5.7470141999464896E-6</v>
      </c>
      <c r="E7083" s="35">
        <v>2.1031763079919501E-3</v>
      </c>
      <c r="F7083" s="31">
        <f>1-'[1]Life Table'!$E7083</f>
        <v>0.99789682369200805</v>
      </c>
      <c r="G7083" s="31"/>
      <c r="H7083" s="31"/>
    </row>
    <row r="7084" spans="1:8" hidden="1">
      <c r="A7084" s="35" t="s">
        <v>9</v>
      </c>
      <c r="B7084" s="35">
        <v>2021</v>
      </c>
      <c r="C7084" s="35">
        <f t="shared" si="25"/>
        <v>54</v>
      </c>
      <c r="D7084" s="35">
        <v>5.2505629849325762E-6</v>
      </c>
      <c r="E7084" s="35">
        <v>2.019768217804585E-3</v>
      </c>
      <c r="F7084" s="31">
        <f>1-'[1]Life Table'!$E7084</f>
        <v>0.99798023178219541</v>
      </c>
      <c r="G7084" s="31"/>
      <c r="H7084" s="31"/>
    </row>
    <row r="7085" spans="1:8" hidden="1">
      <c r="A7085" s="35" t="s">
        <v>9</v>
      </c>
      <c r="B7085" s="35">
        <v>2021</v>
      </c>
      <c r="C7085" s="35">
        <f t="shared" si="25"/>
        <v>55</v>
      </c>
      <c r="D7085" s="35">
        <v>4.796997310186004E-6</v>
      </c>
      <c r="E7085" s="35">
        <v>1.9708227582286848E-3</v>
      </c>
      <c r="F7085" s="31">
        <f>1-'[1]Life Table'!$E7085</f>
        <v>0.99802917724177131</v>
      </c>
      <c r="G7085" s="31"/>
      <c r="H7085" s="31"/>
    </row>
    <row r="7086" spans="1:8" hidden="1">
      <c r="A7086" s="35" t="s">
        <v>9</v>
      </c>
      <c r="B7086" s="35">
        <v>2021</v>
      </c>
      <c r="C7086" s="35">
        <f t="shared" si="25"/>
        <v>56</v>
      </c>
      <c r="D7086" s="35">
        <v>4.3826125426866559E-6</v>
      </c>
      <c r="E7086" s="35">
        <v>1.8596901817092839E-3</v>
      </c>
      <c r="F7086" s="31">
        <f>1-'[1]Life Table'!$E7086</f>
        <v>0.99814030981829072</v>
      </c>
      <c r="G7086" s="31"/>
      <c r="H7086" s="31"/>
    </row>
    <row r="7087" spans="1:8" hidden="1">
      <c r="A7087" s="35" t="s">
        <v>9</v>
      </c>
      <c r="B7087" s="35">
        <v>2021</v>
      </c>
      <c r="C7087" s="35">
        <f t="shared" si="25"/>
        <v>57</v>
      </c>
      <c r="D7087" s="35">
        <v>4.0040240711683028E-6</v>
      </c>
      <c r="E7087" s="35">
        <v>1.787958636279452E-3</v>
      </c>
      <c r="F7087" s="31">
        <f>1-'[1]Life Table'!$E7087</f>
        <v>0.99821204136372055</v>
      </c>
      <c r="G7087" s="31"/>
      <c r="H7087" s="31"/>
    </row>
    <row r="7088" spans="1:8" hidden="1">
      <c r="A7088" s="35" t="s">
        <v>9</v>
      </c>
      <c r="B7088" s="35">
        <v>2021</v>
      </c>
      <c r="C7088" s="35">
        <f t="shared" si="25"/>
        <v>58</v>
      </c>
      <c r="D7088" s="35">
        <v>3.65813966129596E-6</v>
      </c>
      <c r="E7088" s="35">
        <v>1.7903957432849891E-3</v>
      </c>
      <c r="F7088" s="31">
        <f>1-'[1]Life Table'!$E7088</f>
        <v>0.99820960425671501</v>
      </c>
      <c r="G7088" s="31"/>
      <c r="H7088" s="31"/>
    </row>
    <row r="7089" spans="1:8" hidden="1">
      <c r="A7089" s="35" t="s">
        <v>9</v>
      </c>
      <c r="B7089" s="35">
        <v>2021</v>
      </c>
      <c r="C7089" s="35">
        <f t="shared" si="25"/>
        <v>59</v>
      </c>
      <c r="D7089" s="35">
        <v>3.3421341989190141E-6</v>
      </c>
      <c r="E7089" s="35">
        <v>1.863829789114035E-3</v>
      </c>
      <c r="F7089" s="31">
        <f>1-'[1]Life Table'!$E7089</f>
        <v>0.99813617021088596</v>
      </c>
      <c r="G7089" s="31"/>
      <c r="H7089" s="31"/>
    </row>
    <row r="7090" spans="1:8" hidden="1">
      <c r="A7090" s="35" t="s">
        <v>9</v>
      </c>
      <c r="B7090" s="35">
        <v>2021</v>
      </c>
      <c r="C7090" s="35">
        <f t="shared" si="25"/>
        <v>60</v>
      </c>
      <c r="D7090" s="35">
        <v>3.0534266151082152E-6</v>
      </c>
      <c r="E7090" s="35">
        <v>2.0130870649400778E-3</v>
      </c>
      <c r="F7090" s="31">
        <f>1-'[1]Life Table'!$E7090</f>
        <v>0.99798691293505992</v>
      </c>
      <c r="G7090" s="31"/>
      <c r="H7090" s="31"/>
    </row>
    <row r="7091" spans="1:8" hidden="1">
      <c r="A7091" s="35" t="s">
        <v>9</v>
      </c>
      <c r="B7091" s="35">
        <v>2021</v>
      </c>
      <c r="C7091" s="35">
        <f t="shared" si="25"/>
        <v>61</v>
      </c>
      <c r="D7091" s="35">
        <v>2.789658804504856E-6</v>
      </c>
      <c r="E7091" s="35">
        <v>2.224233258051767E-3</v>
      </c>
      <c r="F7091" s="31">
        <f>1-'[1]Life Table'!$E7091</f>
        <v>0.99777576674194823</v>
      </c>
      <c r="G7091" s="31"/>
      <c r="H7091" s="31"/>
    </row>
    <row r="7092" spans="1:8" hidden="1">
      <c r="A7092" s="35" t="s">
        <v>9</v>
      </c>
      <c r="B7092" s="35">
        <v>2021</v>
      </c>
      <c r="C7092" s="35">
        <f t="shared" si="25"/>
        <v>62</v>
      </c>
      <c r="D7092" s="35">
        <v>6.2904058686976642E-6</v>
      </c>
      <c r="E7092" s="35">
        <v>5.0403326801915496E-3</v>
      </c>
      <c r="F7092" s="31">
        <f>1-'[1]Life Table'!$E7092</f>
        <v>0.99495966731980845</v>
      </c>
      <c r="G7092" s="31"/>
      <c r="H7092" s="31"/>
    </row>
    <row r="7093" spans="1:8" hidden="1">
      <c r="A7093" s="35" t="s">
        <v>9</v>
      </c>
      <c r="B7093" s="35">
        <v>2021</v>
      </c>
      <c r="C7093" s="35">
        <f t="shared" si="25"/>
        <v>63</v>
      </c>
      <c r="D7093" s="35">
        <v>5.7470141999464896E-6</v>
      </c>
      <c r="E7093" s="35">
        <v>5.175162978999559E-3</v>
      </c>
      <c r="F7093" s="31">
        <f>1-'[1]Life Table'!$E7093</f>
        <v>0.99482483702100044</v>
      </c>
      <c r="G7093" s="31"/>
      <c r="H7093" s="31"/>
    </row>
    <row r="7094" spans="1:8" hidden="1">
      <c r="A7094" s="35" t="s">
        <v>9</v>
      </c>
      <c r="B7094" s="35">
        <v>2021</v>
      </c>
      <c r="C7094" s="35">
        <f t="shared" si="25"/>
        <v>64</v>
      </c>
      <c r="D7094" s="35">
        <v>5.2505629849325762E-6</v>
      </c>
      <c r="E7094" s="35">
        <v>5.4450494425813964E-3</v>
      </c>
      <c r="F7094" s="31">
        <f>1-'[1]Life Table'!$E7094</f>
        <v>0.9945549505574186</v>
      </c>
      <c r="G7094" s="31"/>
      <c r="H7094" s="31"/>
    </row>
    <row r="7095" spans="1:8" hidden="1">
      <c r="A7095" s="35" t="s">
        <v>9</v>
      </c>
      <c r="B7095" s="35">
        <v>2021</v>
      </c>
      <c r="C7095" s="35">
        <f t="shared" si="25"/>
        <v>65</v>
      </c>
      <c r="D7095" s="35">
        <v>4.796997310186004E-6</v>
      </c>
      <c r="E7095" s="35">
        <v>5.8863118540070092E-3</v>
      </c>
      <c r="F7095" s="31">
        <f>1-'[1]Life Table'!$E7095</f>
        <v>0.99411368814599299</v>
      </c>
      <c r="G7095" s="31"/>
      <c r="H7095" s="31"/>
    </row>
    <row r="7096" spans="1:8" hidden="1">
      <c r="A7096" s="35" t="s">
        <v>9</v>
      </c>
      <c r="B7096" s="35">
        <v>2021</v>
      </c>
      <c r="C7096" s="35">
        <f t="shared" si="25"/>
        <v>66</v>
      </c>
      <c r="D7096" s="35">
        <v>4.3826125426866559E-6</v>
      </c>
      <c r="E7096" s="35">
        <v>6.1796621070038249E-3</v>
      </c>
      <c r="F7096" s="31">
        <f>1-'[1]Life Table'!$E7096</f>
        <v>0.99382033789299618</v>
      </c>
      <c r="G7096" s="31"/>
      <c r="H7096" s="31"/>
    </row>
    <row r="7097" spans="1:8" hidden="1">
      <c r="A7097" s="35" t="s">
        <v>9</v>
      </c>
      <c r="B7097" s="35">
        <v>2021</v>
      </c>
      <c r="C7097" s="35">
        <f t="shared" ref="C7097:C7129" si="26">C7096+1</f>
        <v>67</v>
      </c>
      <c r="D7097" s="35">
        <v>4.0040240711683028E-6</v>
      </c>
      <c r="E7097" s="35">
        <v>6.4860036284882794E-3</v>
      </c>
      <c r="F7097" s="31">
        <f>1-'[1]Life Table'!$E7097</f>
        <v>0.99351399637151172</v>
      </c>
      <c r="G7097" s="31"/>
      <c r="H7097" s="31"/>
    </row>
    <row r="7098" spans="1:8" hidden="1">
      <c r="A7098" s="35" t="s">
        <v>9</v>
      </c>
      <c r="B7098" s="35">
        <v>2021</v>
      </c>
      <c r="C7098" s="35">
        <f t="shared" si="26"/>
        <v>68</v>
      </c>
      <c r="D7098" s="35">
        <v>3.65813966129596E-6</v>
      </c>
      <c r="E7098" s="35">
        <v>6.8713478953206231E-3</v>
      </c>
      <c r="F7098" s="31">
        <f>1-'[1]Life Table'!$E7098</f>
        <v>0.99312865210467938</v>
      </c>
      <c r="G7098" s="31"/>
      <c r="H7098" s="31"/>
    </row>
    <row r="7099" spans="1:8" hidden="1">
      <c r="A7099" s="35" t="s">
        <v>9</v>
      </c>
      <c r="B7099" s="35">
        <v>2021</v>
      </c>
      <c r="C7099" s="35">
        <f t="shared" si="26"/>
        <v>69</v>
      </c>
      <c r="D7099" s="35">
        <v>3.3421341989190141E-6</v>
      </c>
      <c r="E7099" s="35">
        <v>7.3222921229516569E-3</v>
      </c>
      <c r="F7099" s="31">
        <f>1-'[1]Life Table'!$E7099</f>
        <v>0.99267770787704834</v>
      </c>
      <c r="G7099" s="31"/>
      <c r="H7099" s="31"/>
    </row>
    <row r="7100" spans="1:8" hidden="1">
      <c r="A7100" s="35" t="s">
        <v>9</v>
      </c>
      <c r="B7100" s="35">
        <v>2021</v>
      </c>
      <c r="C7100" s="35">
        <f t="shared" si="26"/>
        <v>70</v>
      </c>
      <c r="D7100" s="35">
        <v>2.3331424444735291E-6</v>
      </c>
      <c r="E7100" s="35">
        <v>7.8805480430599317E-3</v>
      </c>
      <c r="F7100" s="31">
        <f>1-'[1]Life Table'!$E7100</f>
        <v>0.99211945195694007</v>
      </c>
      <c r="G7100" s="31"/>
      <c r="H7100" s="31"/>
    </row>
    <row r="7101" spans="1:8" hidden="1">
      <c r="A7101" s="35" t="s">
        <v>9</v>
      </c>
      <c r="B7101" s="35">
        <v>2021</v>
      </c>
      <c r="C7101" s="35">
        <f t="shared" si="26"/>
        <v>71</v>
      </c>
      <c r="D7101" s="35">
        <v>2.1345275223004571E-6</v>
      </c>
      <c r="E7101" s="35">
        <v>8.5711326034190183E-3</v>
      </c>
      <c r="F7101" s="31">
        <f>1-'[1]Life Table'!$E7101</f>
        <v>0.99142886739658098</v>
      </c>
      <c r="G7101" s="31"/>
      <c r="H7101" s="31"/>
    </row>
    <row r="7102" spans="1:8" hidden="1">
      <c r="A7102" s="35" t="s">
        <v>9</v>
      </c>
      <c r="B7102" s="35">
        <v>2021</v>
      </c>
      <c r="C7102" s="35">
        <f t="shared" si="26"/>
        <v>72</v>
      </c>
      <c r="D7102" s="35">
        <v>4.753978557360242E-6</v>
      </c>
      <c r="E7102" s="35">
        <v>1.660737800073131E-2</v>
      </c>
      <c r="F7102" s="31">
        <f>1-'[1]Life Table'!$E7102</f>
        <v>0.98339262199926869</v>
      </c>
      <c r="G7102" s="31"/>
      <c r="H7102" s="31"/>
    </row>
    <row r="7103" spans="1:8" hidden="1">
      <c r="A7103" s="35" t="s">
        <v>9</v>
      </c>
      <c r="B7103" s="35">
        <v>2021</v>
      </c>
      <c r="C7103" s="35">
        <f t="shared" si="26"/>
        <v>73</v>
      </c>
      <c r="D7103" s="35">
        <v>4.3492835575246712E-6</v>
      </c>
      <c r="E7103" s="35">
        <v>1.7313816170058671E-2</v>
      </c>
      <c r="F7103" s="31">
        <f>1-'[1]Life Table'!$E7103</f>
        <v>0.98268618382994133</v>
      </c>
      <c r="G7103" s="31"/>
      <c r="H7103" s="31"/>
    </row>
    <row r="7104" spans="1:8" hidden="1">
      <c r="A7104" s="35" t="s">
        <v>9</v>
      </c>
      <c r="B7104" s="35">
        <v>2021</v>
      </c>
      <c r="C7104" s="35">
        <f t="shared" si="26"/>
        <v>74</v>
      </c>
      <c r="D7104" s="35">
        <v>3.9790392900421911E-6</v>
      </c>
      <c r="E7104" s="35">
        <v>1.8629439242023541E-2</v>
      </c>
      <c r="F7104" s="31">
        <f>1-'[1]Life Table'!$E7104</f>
        <v>0.98137056075797646</v>
      </c>
      <c r="G7104" s="31"/>
      <c r="H7104" s="31"/>
    </row>
    <row r="7105" spans="1:8" hidden="1">
      <c r="A7105" s="35" t="s">
        <v>9</v>
      </c>
      <c r="B7105" s="35">
        <v>2021</v>
      </c>
      <c r="C7105" s="35">
        <f t="shared" si="26"/>
        <v>75</v>
      </c>
      <c r="D7105" s="35">
        <v>3.6403130451927592E-6</v>
      </c>
      <c r="E7105" s="35">
        <v>2.0699012036836439E-2</v>
      </c>
      <c r="F7105" s="31">
        <f>1-'[1]Life Table'!$E7105</f>
        <v>0.97930098796316356</v>
      </c>
      <c r="G7105" s="31"/>
      <c r="H7105" s="31"/>
    </row>
    <row r="7106" spans="1:8" hidden="1">
      <c r="A7106" s="35" t="s">
        <v>9</v>
      </c>
      <c r="B7106" s="35">
        <v>2021</v>
      </c>
      <c r="C7106" s="35">
        <f t="shared" si="26"/>
        <v>76</v>
      </c>
      <c r="D7106" s="35">
        <v>3.3304217679288328E-6</v>
      </c>
      <c r="E7106" s="35">
        <v>2.2634078582939091E-2</v>
      </c>
      <c r="F7106" s="31">
        <f>1-'[1]Life Table'!$E7106</f>
        <v>0.97736592141706091</v>
      </c>
      <c r="G7106" s="31"/>
      <c r="H7106" s="31"/>
    </row>
    <row r="7107" spans="1:8" hidden="1">
      <c r="A7107" s="35" t="s">
        <v>9</v>
      </c>
      <c r="B7107" s="35">
        <v>2021</v>
      </c>
      <c r="C7107" s="35">
        <f t="shared" si="26"/>
        <v>77</v>
      </c>
      <c r="D7107" s="35">
        <v>3.046910805360937E-6</v>
      </c>
      <c r="E7107" s="35">
        <v>2.479092773887159E-2</v>
      </c>
      <c r="F7107" s="31">
        <f>1-'[1]Life Table'!$E7107</f>
        <v>0.97520907226112841</v>
      </c>
      <c r="G7107" s="31"/>
      <c r="H7107" s="31"/>
    </row>
    <row r="7108" spans="1:8" hidden="1">
      <c r="A7108" s="35" t="s">
        <v>9</v>
      </c>
      <c r="B7108" s="35">
        <v>2021</v>
      </c>
      <c r="C7108" s="35">
        <f t="shared" si="26"/>
        <v>78</v>
      </c>
      <c r="D7108" s="35">
        <v>2.7875344634198388E-6</v>
      </c>
      <c r="E7108" s="35">
        <v>2.7298009969734971E-2</v>
      </c>
      <c r="F7108" s="31">
        <f>1-'[1]Life Table'!$E7108</f>
        <v>0.97270199003026503</v>
      </c>
      <c r="G7108" s="31"/>
      <c r="H7108" s="31"/>
    </row>
    <row r="7109" spans="1:8" hidden="1">
      <c r="A7109" s="35" t="s">
        <v>9</v>
      </c>
      <c r="B7109" s="35">
        <v>2021</v>
      </c>
      <c r="C7109" s="35">
        <f t="shared" si="26"/>
        <v>79</v>
      </c>
      <c r="D7109" s="35">
        <v>2.550238218684199E-6</v>
      </c>
      <c r="E7109" s="35">
        <v>3.008805691251526E-2</v>
      </c>
      <c r="F7109" s="31">
        <f>1-'[1]Life Table'!$E7109</f>
        <v>0.96991194308748474</v>
      </c>
      <c r="G7109" s="31"/>
      <c r="H7109" s="31"/>
    </row>
    <row r="7110" spans="1:8" hidden="1">
      <c r="A7110" s="35" t="s">
        <v>9</v>
      </c>
      <c r="B7110" s="35">
        <v>2021</v>
      </c>
      <c r="C7110" s="35">
        <f t="shared" si="26"/>
        <v>80</v>
      </c>
      <c r="D7110" s="35">
        <v>2.3331424444735291E-6</v>
      </c>
      <c r="E7110" s="35">
        <v>3.3312320545916929E-2</v>
      </c>
      <c r="F7110" s="31">
        <f>1-'[1]Life Table'!$E7110</f>
        <v>0.96668767945408307</v>
      </c>
      <c r="G7110" s="31"/>
      <c r="H7110" s="31"/>
    </row>
    <row r="7111" spans="1:8" hidden="1">
      <c r="A7111" s="35" t="s">
        <v>9</v>
      </c>
      <c r="B7111" s="35">
        <v>2021</v>
      </c>
      <c r="C7111" s="35">
        <f t="shared" si="26"/>
        <v>81</v>
      </c>
      <c r="D7111" s="35">
        <v>2.1345275223004571E-6</v>
      </c>
      <c r="E7111" s="35">
        <v>3.7138330959089583E-2</v>
      </c>
      <c r="F7111" s="31">
        <f>1-'[1]Life Table'!$E7111</f>
        <v>0.96286166904091042</v>
      </c>
      <c r="G7111" s="31"/>
      <c r="H7111" s="31"/>
    </row>
    <row r="7112" spans="1:8" hidden="1">
      <c r="A7112" s="35" t="s">
        <v>9</v>
      </c>
      <c r="B7112" s="35">
        <v>2021</v>
      </c>
      <c r="C7112" s="35">
        <f t="shared" si="26"/>
        <v>82</v>
      </c>
      <c r="D7112" s="35">
        <v>4.753978557360242E-6</v>
      </c>
      <c r="E7112" s="35">
        <v>6.0743875593919583E-2</v>
      </c>
      <c r="F7112" s="31">
        <f>1-'[1]Life Table'!$E7112</f>
        <v>0.93925612440608042</v>
      </c>
      <c r="G7112" s="31"/>
      <c r="H7112" s="31"/>
    </row>
    <row r="7113" spans="1:8" hidden="1">
      <c r="A7113" s="35" t="s">
        <v>9</v>
      </c>
      <c r="B7113" s="35">
        <v>2021</v>
      </c>
      <c r="C7113" s="35">
        <f t="shared" si="26"/>
        <v>83</v>
      </c>
      <c r="D7113" s="35">
        <v>4.3492835575246712E-6</v>
      </c>
      <c r="E7113" s="35">
        <v>6.5378649920475596E-2</v>
      </c>
      <c r="F7113" s="31">
        <f>1-'[1]Life Table'!$E7113</f>
        <v>0.9346213500795244</v>
      </c>
      <c r="G7113" s="31"/>
      <c r="H7113" s="31"/>
    </row>
    <row r="7114" spans="1:8" hidden="1">
      <c r="A7114" s="35" t="s">
        <v>9</v>
      </c>
      <c r="B7114" s="35">
        <v>2021</v>
      </c>
      <c r="C7114" s="35">
        <f t="shared" si="26"/>
        <v>84</v>
      </c>
      <c r="D7114" s="35">
        <v>3.9790392900421911E-6</v>
      </c>
      <c r="E7114" s="35">
        <v>7.1768143589650335E-2</v>
      </c>
      <c r="F7114" s="31">
        <f>1-'[1]Life Table'!$E7114</f>
        <v>0.92823185641034966</v>
      </c>
      <c r="G7114" s="31"/>
      <c r="H7114" s="31"/>
    </row>
    <row r="7115" spans="1:8" hidden="1">
      <c r="A7115" s="35" t="s">
        <v>9</v>
      </c>
      <c r="B7115" s="35">
        <v>2021</v>
      </c>
      <c r="C7115" s="35">
        <f t="shared" si="26"/>
        <v>85</v>
      </c>
      <c r="D7115" s="35">
        <v>3.6403130451927592E-6</v>
      </c>
      <c r="E7115" s="35">
        <v>7.998560217738071E-2</v>
      </c>
      <c r="F7115" s="31">
        <f>1-'[1]Life Table'!$E7115</f>
        <v>0.92001439782261929</v>
      </c>
      <c r="G7115" s="31"/>
      <c r="H7115" s="31"/>
    </row>
    <row r="7116" spans="1:8" hidden="1">
      <c r="A7116" s="35" t="s">
        <v>9</v>
      </c>
      <c r="B7116" s="35">
        <v>2021</v>
      </c>
      <c r="C7116" s="35">
        <f t="shared" si="26"/>
        <v>86</v>
      </c>
      <c r="D7116" s="35">
        <v>3.3304217679288328E-6</v>
      </c>
      <c r="E7116" s="35">
        <v>8.7555172686287097E-2</v>
      </c>
      <c r="F7116" s="31">
        <f>1-'[1]Life Table'!$E7116</f>
        <v>0.9124448273137129</v>
      </c>
      <c r="G7116" s="31"/>
      <c r="H7116" s="31"/>
    </row>
    <row r="7117" spans="1:8" hidden="1">
      <c r="A7117" s="35" t="s">
        <v>9</v>
      </c>
      <c r="B7117" s="35">
        <v>2021</v>
      </c>
      <c r="C7117" s="35">
        <f t="shared" si="26"/>
        <v>87</v>
      </c>
      <c r="D7117" s="35">
        <v>3.046910805360937E-6</v>
      </c>
      <c r="E7117" s="35">
        <v>9.5037672802633089E-2</v>
      </c>
      <c r="F7117" s="31">
        <f>1-'[1]Life Table'!$E7117</f>
        <v>0.90496232719736691</v>
      </c>
      <c r="G7117" s="31"/>
      <c r="H7117" s="31"/>
    </row>
    <row r="7118" spans="1:8" hidden="1">
      <c r="A7118" s="35" t="s">
        <v>9</v>
      </c>
      <c r="B7118" s="35">
        <v>2021</v>
      </c>
      <c r="C7118" s="35">
        <f t="shared" si="26"/>
        <v>88</v>
      </c>
      <c r="D7118" s="35">
        <v>2.7875344634198388E-6</v>
      </c>
      <c r="E7118" s="35">
        <v>0.1026623927425965</v>
      </c>
      <c r="F7118" s="31">
        <f>1-'[1]Life Table'!$E7118</f>
        <v>0.89733760725740352</v>
      </c>
      <c r="G7118" s="31"/>
      <c r="H7118" s="31"/>
    </row>
    <row r="7119" spans="1:8" hidden="1">
      <c r="A7119" s="35" t="s">
        <v>9</v>
      </c>
      <c r="B7119" s="35">
        <v>2021</v>
      </c>
      <c r="C7119" s="35">
        <f t="shared" si="26"/>
        <v>89</v>
      </c>
      <c r="D7119" s="35">
        <v>2.550238218684199E-6</v>
      </c>
      <c r="E7119" s="35">
        <v>0.110646333850939</v>
      </c>
      <c r="F7119" s="31">
        <f>1-'[1]Life Table'!$E7119</f>
        <v>0.88935366614906097</v>
      </c>
      <c r="G7119" s="31"/>
      <c r="H7119" s="31"/>
    </row>
    <row r="7120" spans="1:8" hidden="1">
      <c r="A7120" s="35" t="s">
        <v>9</v>
      </c>
      <c r="B7120" s="35">
        <v>2021</v>
      </c>
      <c r="C7120" s="35">
        <f t="shared" si="26"/>
        <v>90</v>
      </c>
      <c r="D7120" s="35">
        <v>2.3331424444735291E-6</v>
      </c>
      <c r="E7120" s="35">
        <v>0.1200263768634121</v>
      </c>
      <c r="F7120" s="31">
        <f>1-'[1]Life Table'!$E7120</f>
        <v>0.87997362313658789</v>
      </c>
      <c r="G7120" s="31"/>
      <c r="H7120" s="31"/>
    </row>
    <row r="7121" spans="1:8" hidden="1">
      <c r="A7121" s="35" t="s">
        <v>9</v>
      </c>
      <c r="B7121" s="35">
        <v>2021</v>
      </c>
      <c r="C7121" s="35">
        <f t="shared" si="26"/>
        <v>91</v>
      </c>
      <c r="D7121" s="35">
        <v>2.1345275223004571E-6</v>
      </c>
      <c r="E7121" s="35">
        <v>0.13204715106439049</v>
      </c>
      <c r="F7121" s="31">
        <f>1-'[1]Life Table'!$E7121</f>
        <v>0.86795284893560953</v>
      </c>
      <c r="G7121" s="31"/>
      <c r="H7121" s="31"/>
    </row>
    <row r="7122" spans="1:8" hidden="1">
      <c r="A7122" s="35" t="s">
        <v>9</v>
      </c>
      <c r="B7122" s="35">
        <v>2021</v>
      </c>
      <c r="C7122" s="35">
        <f t="shared" si="26"/>
        <v>92</v>
      </c>
      <c r="D7122" s="35">
        <v>4.753978557360242E-6</v>
      </c>
      <c r="E7122" s="35">
        <v>0.18138158190964651</v>
      </c>
      <c r="F7122" s="31">
        <f>1-'[1]Life Table'!$E7122</f>
        <v>0.81861841809035352</v>
      </c>
      <c r="G7122" s="31"/>
      <c r="H7122" s="31"/>
    </row>
    <row r="7123" spans="1:8" hidden="1">
      <c r="A7123" s="35" t="s">
        <v>9</v>
      </c>
      <c r="B7123" s="35">
        <v>2021</v>
      </c>
      <c r="C7123" s="35">
        <f t="shared" si="26"/>
        <v>93</v>
      </c>
      <c r="D7123" s="35">
        <v>4.3492835575246712E-6</v>
      </c>
      <c r="E7123" s="35">
        <v>0.19819209278116981</v>
      </c>
      <c r="F7123" s="31">
        <f>1-'[1]Life Table'!$E7123</f>
        <v>0.80180790721883022</v>
      </c>
      <c r="G7123" s="31"/>
      <c r="H7123" s="31"/>
    </row>
    <row r="7124" spans="1:8" hidden="1">
      <c r="A7124" s="35" t="s">
        <v>9</v>
      </c>
      <c r="B7124" s="35">
        <v>2021</v>
      </c>
      <c r="C7124" s="35">
        <f t="shared" si="26"/>
        <v>94</v>
      </c>
      <c r="D7124" s="35">
        <v>3.9790392900421911E-6</v>
      </c>
      <c r="E7124" s="35">
        <v>0.22012207240291221</v>
      </c>
      <c r="F7124" s="31">
        <f>1-'[1]Life Table'!$E7124</f>
        <v>0.77987792759708774</v>
      </c>
      <c r="G7124" s="31"/>
      <c r="H7124" s="31"/>
    </row>
    <row r="7125" spans="1:8" hidden="1">
      <c r="A7125" s="35" t="s">
        <v>9</v>
      </c>
      <c r="B7125" s="35">
        <v>2021</v>
      </c>
      <c r="C7125" s="35">
        <f t="shared" si="26"/>
        <v>95</v>
      </c>
      <c r="D7125" s="35">
        <v>3.6403130451927592E-6</v>
      </c>
      <c r="E7125" s="35">
        <v>0.2460195823647825</v>
      </c>
      <c r="F7125" s="31">
        <f>1-'[1]Life Table'!$E7125</f>
        <v>0.7539804176352175</v>
      </c>
      <c r="G7125" s="31"/>
      <c r="H7125" s="31"/>
    </row>
    <row r="7126" spans="1:8" hidden="1">
      <c r="A7126" s="35" t="s">
        <v>9</v>
      </c>
      <c r="B7126" s="35">
        <v>2021</v>
      </c>
      <c r="C7126" s="35">
        <f t="shared" si="26"/>
        <v>96</v>
      </c>
      <c r="D7126" s="35">
        <v>3.3304217679288328E-6</v>
      </c>
      <c r="E7126" s="35">
        <v>0.27132530174768371</v>
      </c>
      <c r="F7126" s="31">
        <f>1-'[1]Life Table'!$E7126</f>
        <v>0.72867469825231623</v>
      </c>
      <c r="G7126" s="31"/>
      <c r="H7126" s="31"/>
    </row>
    <row r="7127" spans="1:8" hidden="1">
      <c r="A7127" s="35" t="s">
        <v>9</v>
      </c>
      <c r="B7127" s="35">
        <v>2021</v>
      </c>
      <c r="C7127" s="35">
        <f t="shared" si="26"/>
        <v>97</v>
      </c>
      <c r="D7127" s="35">
        <v>3.046910805360937E-6</v>
      </c>
      <c r="E7127" s="35">
        <v>0.29579451406956042</v>
      </c>
      <c r="F7127" s="31">
        <f>1-'[1]Life Table'!$E7127</f>
        <v>0.70420548593043963</v>
      </c>
      <c r="G7127" s="31"/>
      <c r="H7127" s="31"/>
    </row>
    <row r="7128" spans="1:8" hidden="1">
      <c r="A7128" s="35" t="s">
        <v>9</v>
      </c>
      <c r="B7128" s="35">
        <v>2021</v>
      </c>
      <c r="C7128" s="35">
        <f t="shared" si="26"/>
        <v>98</v>
      </c>
      <c r="D7128" s="35">
        <v>2.7875344634198388E-6</v>
      </c>
      <c r="E7128" s="35">
        <v>0.31868161954795088</v>
      </c>
      <c r="F7128" s="31">
        <f>1-'[1]Life Table'!$E7128</f>
        <v>0.68131838045204907</v>
      </c>
      <c r="G7128" s="31"/>
      <c r="H7128" s="31"/>
    </row>
    <row r="7129" spans="1:8" hidden="1">
      <c r="A7129" s="35" t="s">
        <v>9</v>
      </c>
      <c r="B7129" s="35">
        <v>2021</v>
      </c>
      <c r="C7129" s="35">
        <f t="shared" si="26"/>
        <v>99</v>
      </c>
      <c r="D7129" s="35">
        <v>2.550238218684199E-6</v>
      </c>
      <c r="E7129" s="35">
        <v>0.3399322707987521</v>
      </c>
      <c r="F7129" s="31">
        <f>1-'[1]Life Table'!$E7129</f>
        <v>0.6600677292012479</v>
      </c>
      <c r="G7129" s="31"/>
      <c r="H7129" s="31"/>
    </row>
    <row r="7130" spans="1:8" hidden="1">
      <c r="A7130" s="35" t="s">
        <v>9</v>
      </c>
      <c r="B7130" s="35">
        <v>2022</v>
      </c>
      <c r="C7130" s="35">
        <v>1</v>
      </c>
      <c r="D7130" s="35">
        <v>2.5867471488382679E-6</v>
      </c>
      <c r="E7130" s="35">
        <v>6.070998189722232E-7</v>
      </c>
      <c r="F7130" s="31">
        <f>1-'[1]Life Table'!$E7130</f>
        <v>0.99999939290018103</v>
      </c>
      <c r="G7130" s="31"/>
      <c r="H7130" s="31"/>
    </row>
    <row r="7131" spans="1:8" hidden="1">
      <c r="A7131" s="35" t="s">
        <v>9</v>
      </c>
      <c r="B7131" s="35">
        <v>2022</v>
      </c>
      <c r="C7131" s="35">
        <f>C7130+1</f>
        <v>2</v>
      </c>
      <c r="D7131" s="35">
        <v>2.331128048851153E-6</v>
      </c>
      <c r="E7131" s="35">
        <v>8.5583244846532125E-7</v>
      </c>
      <c r="F7131" s="31">
        <f>1-'[1]Life Table'!$E7131</f>
        <v>0.99999914416755153</v>
      </c>
      <c r="G7131" s="31"/>
      <c r="H7131" s="31"/>
    </row>
    <row r="7132" spans="1:8" hidden="1">
      <c r="A7132" s="35" t="s">
        <v>9</v>
      </c>
      <c r="B7132" s="35">
        <v>2022</v>
      </c>
      <c r="C7132" s="35">
        <f t="shared" ref="C7132:C7195" si="27">C7131+1</f>
        <v>3</v>
      </c>
      <c r="D7132" s="35">
        <v>5.9464363128525454E-6</v>
      </c>
      <c r="E7132" s="35">
        <v>2.0110568737297111E-5</v>
      </c>
      <c r="F7132" s="31">
        <f>1-'[1]Life Table'!$E7132</f>
        <v>0.9999798894312627</v>
      </c>
      <c r="G7132" s="31"/>
      <c r="H7132" s="31"/>
    </row>
    <row r="7133" spans="1:8" hidden="1">
      <c r="A7133" s="35" t="s">
        <v>9</v>
      </c>
      <c r="B7133" s="35">
        <v>2022</v>
      </c>
      <c r="C7133" s="35">
        <f t="shared" si="27"/>
        <v>4</v>
      </c>
      <c r="D7133" s="35">
        <v>5.3588169550407737E-6</v>
      </c>
      <c r="E7133" s="35">
        <v>1.9530739084672181E-5</v>
      </c>
      <c r="F7133" s="31">
        <f>1-'[1]Life Table'!$E7133</f>
        <v>0.99998046926091533</v>
      </c>
      <c r="G7133" s="31"/>
      <c r="H7133" s="31"/>
    </row>
    <row r="7134" spans="1:8" hidden="1">
      <c r="A7134" s="35" t="s">
        <v>9</v>
      </c>
      <c r="B7134" s="35">
        <v>2022</v>
      </c>
      <c r="C7134" s="35">
        <f t="shared" si="27"/>
        <v>5</v>
      </c>
      <c r="D7134" s="35">
        <v>9.3294136078447226E-7</v>
      </c>
      <c r="E7134" s="35">
        <v>2.1233596872671789E-5</v>
      </c>
      <c r="F7134" s="31">
        <f>1-'[1]Life Table'!$E7134</f>
        <v>0.99997876640312733</v>
      </c>
      <c r="G7134" s="31"/>
      <c r="H7134" s="31"/>
    </row>
    <row r="7135" spans="1:8" hidden="1">
      <c r="A7135" s="35" t="s">
        <v>9</v>
      </c>
      <c r="B7135" s="35">
        <v>2022</v>
      </c>
      <c r="C7135" s="35">
        <f t="shared" si="27"/>
        <v>6</v>
      </c>
      <c r="D7135" s="35">
        <v>8.3397396036492918E-7</v>
      </c>
      <c r="E7135" s="35">
        <v>2.4493410696657669E-5</v>
      </c>
      <c r="F7135" s="31">
        <f>1-'[1]Life Table'!$E7135</f>
        <v>0.99997550658930334</v>
      </c>
      <c r="G7135" s="31"/>
      <c r="H7135" s="31"/>
    </row>
    <row r="7136" spans="1:8" hidden="1">
      <c r="A7136" s="35" t="s">
        <v>9</v>
      </c>
      <c r="B7136" s="35">
        <v>2022</v>
      </c>
      <c r="C7136" s="35">
        <f t="shared" si="27"/>
        <v>7</v>
      </c>
      <c r="D7136" s="35">
        <v>7.4550512583335237E-7</v>
      </c>
      <c r="E7136" s="35">
        <v>2.3600525677069939E-5</v>
      </c>
      <c r="F7136" s="31">
        <f>1-'[1]Life Table'!$E7136</f>
        <v>0.99997639947432293</v>
      </c>
      <c r="G7136" s="31"/>
      <c r="H7136" s="31"/>
    </row>
    <row r="7137" spans="1:8" hidden="1">
      <c r="A7137" s="35" t="s">
        <v>9</v>
      </c>
      <c r="B7137" s="35">
        <v>2022</v>
      </c>
      <c r="C7137" s="35">
        <f t="shared" si="27"/>
        <v>8</v>
      </c>
      <c r="D7137" s="35">
        <v>6.6642115828245402E-7</v>
      </c>
      <c r="E7137" s="35">
        <v>2.055602684281066E-5</v>
      </c>
      <c r="F7137" s="31">
        <f>1-'[1]Life Table'!$E7137</f>
        <v>0.99997944397315719</v>
      </c>
      <c r="G7137" s="31"/>
      <c r="H7137" s="31"/>
    </row>
    <row r="7138" spans="1:8" hidden="1">
      <c r="A7138" s="35" t="s">
        <v>9</v>
      </c>
      <c r="B7138" s="35">
        <v>2022</v>
      </c>
      <c r="C7138" s="35">
        <f t="shared" si="27"/>
        <v>9</v>
      </c>
      <c r="D7138" s="35">
        <v>5.9572650115594677E-7</v>
      </c>
      <c r="E7138" s="35">
        <v>1.6784442986250699E-5</v>
      </c>
      <c r="F7138" s="31">
        <f>1-'[1]Life Table'!$E7138</f>
        <v>0.99998321555701375</v>
      </c>
      <c r="G7138" s="31"/>
      <c r="H7138" s="31"/>
    </row>
    <row r="7139" spans="1:8" hidden="1">
      <c r="A7139" s="35" t="s">
        <v>9</v>
      </c>
      <c r="B7139" s="35">
        <v>2022</v>
      </c>
      <c r="C7139" s="35">
        <f t="shared" si="27"/>
        <v>10</v>
      </c>
      <c r="D7139" s="35">
        <v>5.325312075837354E-7</v>
      </c>
      <c r="E7139" s="35">
        <v>1.3345682353227421E-5</v>
      </c>
      <c r="F7139" s="31">
        <f>1-'[1]Life Table'!$E7139</f>
        <v>0.99998665431764677</v>
      </c>
      <c r="G7139" s="31"/>
      <c r="H7139" s="31"/>
    </row>
    <row r="7140" spans="1:8" hidden="1">
      <c r="A7140" s="35" t="s">
        <v>9</v>
      </c>
      <c r="B7140" s="35">
        <v>2022</v>
      </c>
      <c r="C7140" s="35">
        <f t="shared" si="27"/>
        <v>11</v>
      </c>
      <c r="D7140" s="35">
        <v>4.7603973719536552E-7</v>
      </c>
      <c r="E7140" s="35">
        <v>1.110983486452E-5</v>
      </c>
      <c r="F7140" s="31">
        <f>1-'[1]Life Table'!$E7140</f>
        <v>0.99998889016513548</v>
      </c>
      <c r="G7140" s="31"/>
      <c r="H7140" s="31"/>
    </row>
    <row r="7141" spans="1:8" hidden="1">
      <c r="A7141" s="35" t="s">
        <v>9</v>
      </c>
      <c r="B7141" s="35">
        <v>2022</v>
      </c>
      <c r="C7141" s="35">
        <f t="shared" si="27"/>
        <v>12</v>
      </c>
      <c r="D7141" s="35">
        <v>4.2554094137928961E-7</v>
      </c>
      <c r="E7141" s="35">
        <v>1.026847522778152E-5</v>
      </c>
      <c r="F7141" s="31">
        <f>1-'[1]Life Table'!$E7141</f>
        <v>0.99998973152477222</v>
      </c>
      <c r="G7141" s="31"/>
      <c r="H7141" s="31"/>
    </row>
    <row r="7142" spans="1:8" hidden="1">
      <c r="A7142" s="35" t="s">
        <v>9</v>
      </c>
      <c r="B7142" s="35">
        <v>2022</v>
      </c>
      <c r="C7142" s="35">
        <f t="shared" si="27"/>
        <v>13</v>
      </c>
      <c r="D7142" s="35">
        <v>1.167503149880346E-6</v>
      </c>
      <c r="E7142" s="35">
        <v>6.176199369178903E-5</v>
      </c>
      <c r="F7142" s="31">
        <f>1-'[1]Life Table'!$E7142</f>
        <v>0.99993823800630821</v>
      </c>
      <c r="G7142" s="31"/>
      <c r="H7142" s="31"/>
    </row>
    <row r="7143" spans="1:8" hidden="1">
      <c r="A7143" s="35" t="s">
        <v>9</v>
      </c>
      <c r="B7143" s="35">
        <v>2022</v>
      </c>
      <c r="C7143" s="35">
        <f t="shared" si="27"/>
        <v>14</v>
      </c>
      <c r="D7143" s="35">
        <v>1.0436531882620431E-6</v>
      </c>
      <c r="E7143" s="35">
        <v>6.0347899715096347E-5</v>
      </c>
      <c r="F7143" s="31">
        <f>1-'[1]Life Table'!$E7143</f>
        <v>0.9999396521002849</v>
      </c>
      <c r="G7143" s="31"/>
      <c r="H7143" s="31"/>
    </row>
    <row r="7144" spans="1:8" hidden="1">
      <c r="A7144" s="35" t="s">
        <v>9</v>
      </c>
      <c r="B7144" s="35">
        <v>2022</v>
      </c>
      <c r="C7144" s="35">
        <f t="shared" si="27"/>
        <v>15</v>
      </c>
      <c r="D7144" s="35">
        <v>2.472661107503006E-6</v>
      </c>
      <c r="E7144" s="35">
        <v>7.0201786200652094E-5</v>
      </c>
      <c r="F7144" s="31">
        <f>1-'[1]Life Table'!$E7144</f>
        <v>0.99992979821379935</v>
      </c>
      <c r="G7144" s="31"/>
      <c r="H7144" s="31"/>
    </row>
    <row r="7145" spans="1:8" hidden="1">
      <c r="A7145" s="35" t="s">
        <v>9</v>
      </c>
      <c r="B7145" s="35">
        <v>2022</v>
      </c>
      <c r="C7145" s="35">
        <f t="shared" si="27"/>
        <v>16</v>
      </c>
      <c r="D7145" s="35">
        <v>2.2521818413095879E-6</v>
      </c>
      <c r="E7145" s="35">
        <v>9.2157170732853899E-5</v>
      </c>
      <c r="F7145" s="31">
        <f>1-'[1]Life Table'!$E7145</f>
        <v>0.99990784282926715</v>
      </c>
      <c r="G7145" s="31"/>
      <c r="H7145" s="31"/>
    </row>
    <row r="7146" spans="1:8" hidden="1">
      <c r="A7146" s="35" t="s">
        <v>9</v>
      </c>
      <c r="B7146" s="35">
        <v>2022</v>
      </c>
      <c r="C7146" s="35">
        <f t="shared" si="27"/>
        <v>17</v>
      </c>
      <c r="D7146" s="35">
        <v>2.051362004656953E-6</v>
      </c>
      <c r="E7146" s="35">
        <v>1.1272115567495521E-4</v>
      </c>
      <c r="F7146" s="31">
        <f>1-'[1]Life Table'!$E7146</f>
        <v>0.99988727884432504</v>
      </c>
      <c r="G7146" s="31"/>
      <c r="H7146" s="31"/>
    </row>
    <row r="7147" spans="1:8" hidden="1">
      <c r="A7147" s="35" t="s">
        <v>9</v>
      </c>
      <c r="B7147" s="35">
        <v>2022</v>
      </c>
      <c r="C7147" s="35">
        <f t="shared" si="27"/>
        <v>18</v>
      </c>
      <c r="D7147" s="35">
        <v>1.868448629220497E-6</v>
      </c>
      <c r="E7147" s="35">
        <v>1.2929497666169801E-4</v>
      </c>
      <c r="F7147" s="31">
        <f>1-'[1]Life Table'!$E7147</f>
        <v>0.9998707050233383</v>
      </c>
      <c r="G7147" s="31"/>
      <c r="H7147" s="31"/>
    </row>
    <row r="7148" spans="1:8" hidden="1">
      <c r="A7148" s="35" t="s">
        <v>9</v>
      </c>
      <c r="B7148" s="35">
        <v>2022</v>
      </c>
      <c r="C7148" s="35">
        <f t="shared" si="27"/>
        <v>19</v>
      </c>
      <c r="D7148" s="35">
        <v>1.701845053242935E-6</v>
      </c>
      <c r="E7148" s="35">
        <v>1.3592373076320999E-4</v>
      </c>
      <c r="F7148" s="31">
        <f>1-'[1]Life Table'!$E7148</f>
        <v>0.99986407626923679</v>
      </c>
      <c r="G7148" s="31"/>
      <c r="H7148" s="31"/>
    </row>
    <row r="7149" spans="1:8" hidden="1">
      <c r="A7149" s="35" t="s">
        <v>9</v>
      </c>
      <c r="B7149" s="35">
        <v>2022</v>
      </c>
      <c r="C7149" s="35">
        <f t="shared" si="27"/>
        <v>20</v>
      </c>
      <c r="D7149" s="35">
        <v>1.550096984178666E-6</v>
      </c>
      <c r="E7149" s="35">
        <v>1.301828809170402E-4</v>
      </c>
      <c r="F7149" s="31">
        <f>1-'[1]Life Table'!$E7149</f>
        <v>0.99986981711908296</v>
      </c>
      <c r="G7149" s="31"/>
      <c r="H7149" s="31"/>
    </row>
    <row r="7150" spans="1:8" hidden="1">
      <c r="A7150" s="35" t="s">
        <v>9</v>
      </c>
      <c r="B7150" s="35">
        <v>2022</v>
      </c>
      <c r="C7150" s="35">
        <f t="shared" si="27"/>
        <v>21</v>
      </c>
      <c r="D7150" s="35">
        <v>1.411879804087428E-6</v>
      </c>
      <c r="E7150" s="35">
        <v>1.1667739853671311E-4</v>
      </c>
      <c r="F7150" s="31">
        <f>1-'[1]Life Table'!$E7150</f>
        <v>0.99988332260146329</v>
      </c>
      <c r="G7150" s="31"/>
      <c r="H7150" s="31"/>
    </row>
    <row r="7151" spans="1:8" hidden="1">
      <c r="A7151" s="35" t="s">
        <v>9</v>
      </c>
      <c r="B7151" s="35">
        <v>2022</v>
      </c>
      <c r="C7151" s="35">
        <f t="shared" si="27"/>
        <v>22</v>
      </c>
      <c r="D7151" s="35">
        <v>1.285987006965363E-6</v>
      </c>
      <c r="E7151" s="35">
        <v>1.015780969932933E-4</v>
      </c>
      <c r="F7151" s="31">
        <f>1-'[1]Life Table'!$E7151</f>
        <v>0.99989842190300671</v>
      </c>
      <c r="G7151" s="31"/>
      <c r="H7151" s="31"/>
    </row>
    <row r="7152" spans="1:8" hidden="1">
      <c r="A7152" s="35" t="s">
        <v>9</v>
      </c>
      <c r="B7152" s="35">
        <v>2022</v>
      </c>
      <c r="C7152" s="35">
        <f t="shared" si="27"/>
        <v>23</v>
      </c>
      <c r="D7152" s="35">
        <v>2.9804846432165609E-6</v>
      </c>
      <c r="E7152" s="35">
        <v>3.1401369611250279E-4</v>
      </c>
      <c r="F7152" s="31">
        <f>1-'[1]Life Table'!$E7152</f>
        <v>0.9996859863038875</v>
      </c>
      <c r="G7152" s="31"/>
      <c r="H7152" s="31"/>
    </row>
    <row r="7153" spans="1:8" hidden="1">
      <c r="A7153" s="35" t="s">
        <v>9</v>
      </c>
      <c r="B7153" s="35">
        <v>2022</v>
      </c>
      <c r="C7153" s="35">
        <f t="shared" si="27"/>
        <v>24</v>
      </c>
      <c r="D7153" s="35">
        <v>2.7147243798941289E-6</v>
      </c>
      <c r="E7153" s="35">
        <v>2.5479706598685592E-4</v>
      </c>
      <c r="F7153" s="31">
        <f>1-'[1]Life Table'!$E7153</f>
        <v>0.99974520293401314</v>
      </c>
      <c r="G7153" s="31"/>
      <c r="H7153" s="31"/>
    </row>
    <row r="7154" spans="1:8" hidden="1">
      <c r="A7154" s="35" t="s">
        <v>9</v>
      </c>
      <c r="B7154" s="35">
        <v>2022</v>
      </c>
      <c r="C7154" s="35">
        <f t="shared" si="27"/>
        <v>25</v>
      </c>
      <c r="D7154" s="35">
        <v>2.472661107503006E-6</v>
      </c>
      <c r="E7154" s="35">
        <v>2.2237223490306771E-4</v>
      </c>
      <c r="F7154" s="31">
        <f>1-'[1]Life Table'!$E7154</f>
        <v>0.99977762776509693</v>
      </c>
      <c r="G7154" s="31"/>
      <c r="H7154" s="31"/>
    </row>
    <row r="7155" spans="1:8" hidden="1">
      <c r="A7155" s="35" t="s">
        <v>9</v>
      </c>
      <c r="B7155" s="35">
        <v>2022</v>
      </c>
      <c r="C7155" s="35">
        <f t="shared" si="27"/>
        <v>26</v>
      </c>
      <c r="D7155" s="35">
        <v>2.2521818413095879E-6</v>
      </c>
      <c r="E7155" s="35">
        <v>2.108518625716371E-4</v>
      </c>
      <c r="F7155" s="31">
        <f>1-'[1]Life Table'!$E7155</f>
        <v>0.99978914813742836</v>
      </c>
      <c r="G7155" s="31"/>
      <c r="H7155" s="31"/>
    </row>
    <row r="7156" spans="1:8" hidden="1">
      <c r="A7156" s="35" t="s">
        <v>9</v>
      </c>
      <c r="B7156" s="35">
        <v>2022</v>
      </c>
      <c r="C7156" s="35">
        <f t="shared" si="27"/>
        <v>27</v>
      </c>
      <c r="D7156" s="35">
        <v>2.051362004656953E-6</v>
      </c>
      <c r="E7156" s="35">
        <v>1.9287486465535691E-4</v>
      </c>
      <c r="F7156" s="31">
        <f>1-'[1]Life Table'!$E7156</f>
        <v>0.99980712513534464</v>
      </c>
      <c r="G7156" s="31"/>
      <c r="H7156" s="31"/>
    </row>
    <row r="7157" spans="1:8" hidden="1">
      <c r="A7157" s="35" t="s">
        <v>9</v>
      </c>
      <c r="B7157" s="35">
        <v>2022</v>
      </c>
      <c r="C7157" s="35">
        <f t="shared" si="27"/>
        <v>28</v>
      </c>
      <c r="D7157" s="35">
        <v>1.868448629220497E-6</v>
      </c>
      <c r="E7157" s="35">
        <v>1.7661881305897081E-4</v>
      </c>
      <c r="F7157" s="31">
        <f>1-'[1]Life Table'!$E7157</f>
        <v>0.99982338118694103</v>
      </c>
      <c r="G7157" s="31"/>
      <c r="H7157" s="31"/>
    </row>
    <row r="7158" spans="1:8" hidden="1">
      <c r="A7158" s="35" t="s">
        <v>9</v>
      </c>
      <c r="B7158" s="35">
        <v>2022</v>
      </c>
      <c r="C7158" s="35">
        <f t="shared" si="27"/>
        <v>29</v>
      </c>
      <c r="D7158" s="35">
        <v>1.701845053242935E-6</v>
      </c>
      <c r="E7158" s="35">
        <v>1.6271819014190841E-4</v>
      </c>
      <c r="F7158" s="31">
        <f>1-'[1]Life Table'!$E7158</f>
        <v>0.99983728180985809</v>
      </c>
      <c r="G7158" s="31"/>
      <c r="H7158" s="31"/>
    </row>
    <row r="7159" spans="1:8" hidden="1">
      <c r="A7159" s="35" t="s">
        <v>9</v>
      </c>
      <c r="B7159" s="35">
        <v>2022</v>
      </c>
      <c r="C7159" s="35">
        <f t="shared" si="27"/>
        <v>30</v>
      </c>
      <c r="D7159" s="35">
        <v>1.550096984178666E-6</v>
      </c>
      <c r="E7159" s="35">
        <v>1.4778643071777789E-4</v>
      </c>
      <c r="F7159" s="31">
        <f>1-'[1]Life Table'!$E7159</f>
        <v>0.99985221356928222</v>
      </c>
      <c r="G7159" s="31"/>
      <c r="H7159" s="31"/>
    </row>
    <row r="7160" spans="1:8" hidden="1">
      <c r="A7160" s="35" t="s">
        <v>9</v>
      </c>
      <c r="B7160" s="35">
        <v>2022</v>
      </c>
      <c r="C7160" s="35">
        <f t="shared" si="27"/>
        <v>31</v>
      </c>
      <c r="D7160" s="35">
        <v>1.411879804087428E-6</v>
      </c>
      <c r="E7160" s="35">
        <v>1.3237652443542911E-4</v>
      </c>
      <c r="F7160" s="31">
        <f>1-'[1]Life Table'!$E7160</f>
        <v>0.99986762347556457</v>
      </c>
      <c r="G7160" s="31"/>
      <c r="H7160" s="31"/>
    </row>
    <row r="7161" spans="1:8" hidden="1">
      <c r="A7161" s="35" t="s">
        <v>9</v>
      </c>
      <c r="B7161" s="35">
        <v>2022</v>
      </c>
      <c r="C7161" s="35">
        <f t="shared" si="27"/>
        <v>32</v>
      </c>
      <c r="D7161" s="35">
        <v>1.285987006965363E-6</v>
      </c>
      <c r="E7161" s="35">
        <v>1.173162714208642E-4</v>
      </c>
      <c r="F7161" s="31">
        <f>1-'[1]Life Table'!$E7161</f>
        <v>0.99988268372857914</v>
      </c>
      <c r="G7161" s="31"/>
      <c r="H7161" s="31"/>
    </row>
    <row r="7162" spans="1:8" hidden="1">
      <c r="A7162" s="35" t="s">
        <v>9</v>
      </c>
      <c r="B7162" s="35">
        <v>2022</v>
      </c>
      <c r="C7162" s="35">
        <f t="shared" si="27"/>
        <v>33</v>
      </c>
      <c r="D7162" s="35">
        <v>2.9804846432165609E-6</v>
      </c>
      <c r="E7162" s="35">
        <v>3.6723832457952188E-4</v>
      </c>
      <c r="F7162" s="31">
        <f>1-'[1]Life Table'!$E7162</f>
        <v>0.99963276167542048</v>
      </c>
      <c r="G7162" s="31"/>
      <c r="H7162" s="31"/>
    </row>
    <row r="7163" spans="1:8" hidden="1">
      <c r="A7163" s="35" t="s">
        <v>9</v>
      </c>
      <c r="B7163" s="35">
        <v>2022</v>
      </c>
      <c r="C7163" s="35">
        <f t="shared" si="27"/>
        <v>34</v>
      </c>
      <c r="D7163" s="35">
        <v>2.7147243798941289E-6</v>
      </c>
      <c r="E7163" s="35">
        <v>2.9745193556507399E-4</v>
      </c>
      <c r="F7163" s="31">
        <f>1-'[1]Life Table'!$E7163</f>
        <v>0.99970254806443493</v>
      </c>
      <c r="G7163" s="31"/>
      <c r="H7163" s="31"/>
    </row>
    <row r="7164" spans="1:8" hidden="1">
      <c r="A7164" s="35" t="s">
        <v>9</v>
      </c>
      <c r="B7164" s="35">
        <v>2022</v>
      </c>
      <c r="C7164" s="35">
        <f t="shared" si="27"/>
        <v>35</v>
      </c>
      <c r="D7164" s="35">
        <v>2.472661107503006E-6</v>
      </c>
      <c r="E7164" s="35">
        <v>2.5841538780213558E-4</v>
      </c>
      <c r="F7164" s="31">
        <f>1-'[1]Life Table'!$E7164</f>
        <v>0.99974158461219786</v>
      </c>
      <c r="G7164" s="31"/>
      <c r="H7164" s="31"/>
    </row>
    <row r="7165" spans="1:8" hidden="1">
      <c r="A7165" s="35" t="s">
        <v>9</v>
      </c>
      <c r="B7165" s="35">
        <v>2022</v>
      </c>
      <c r="C7165" s="35">
        <f t="shared" si="27"/>
        <v>36</v>
      </c>
      <c r="D7165" s="35">
        <v>2.2521818413095879E-6</v>
      </c>
      <c r="E7165" s="35">
        <v>2.4651819698184863E-4</v>
      </c>
      <c r="F7165" s="31">
        <f>1-'[1]Life Table'!$E7165</f>
        <v>0.99975348180301815</v>
      </c>
      <c r="G7165" s="31"/>
      <c r="H7165" s="31"/>
    </row>
    <row r="7166" spans="1:8" hidden="1">
      <c r="A7166" s="35" t="s">
        <v>9</v>
      </c>
      <c r="B7166" s="35">
        <v>2022</v>
      </c>
      <c r="C7166" s="35">
        <f t="shared" si="27"/>
        <v>37</v>
      </c>
      <c r="D7166" s="35">
        <v>2.051362004656953E-6</v>
      </c>
      <c r="E7166" s="35">
        <v>2.3299411991839489E-4</v>
      </c>
      <c r="F7166" s="31">
        <f>1-'[1]Life Table'!$E7166</f>
        <v>0.99976700588008161</v>
      </c>
      <c r="G7166" s="31"/>
      <c r="H7166" s="31"/>
    </row>
    <row r="7167" spans="1:8" hidden="1">
      <c r="A7167" s="35" t="s">
        <v>9</v>
      </c>
      <c r="B7167" s="35">
        <v>2022</v>
      </c>
      <c r="C7167" s="35">
        <f t="shared" si="27"/>
        <v>38</v>
      </c>
      <c r="D7167" s="35">
        <v>1.868448629220497E-6</v>
      </c>
      <c r="E7167" s="35">
        <v>2.283260032573953E-4</v>
      </c>
      <c r="F7167" s="31">
        <f>1-'[1]Life Table'!$E7167</f>
        <v>0.9997716739967426</v>
      </c>
      <c r="G7167" s="31"/>
      <c r="H7167" s="31"/>
    </row>
    <row r="7168" spans="1:8" hidden="1">
      <c r="A7168" s="35" t="s">
        <v>9</v>
      </c>
      <c r="B7168" s="35">
        <v>2022</v>
      </c>
      <c r="C7168" s="35">
        <f t="shared" si="27"/>
        <v>39</v>
      </c>
      <c r="D7168" s="35">
        <v>1.701845053242935E-6</v>
      </c>
      <c r="E7168" s="35">
        <v>2.3365960635735039E-4</v>
      </c>
      <c r="F7168" s="31">
        <f>1-'[1]Life Table'!$E7168</f>
        <v>0.99976634039364265</v>
      </c>
      <c r="G7168" s="31"/>
      <c r="H7168" s="31"/>
    </row>
    <row r="7169" spans="1:8" hidden="1">
      <c r="A7169" s="35" t="s">
        <v>9</v>
      </c>
      <c r="B7169" s="35">
        <v>2022</v>
      </c>
      <c r="C7169" s="35">
        <f t="shared" si="27"/>
        <v>40</v>
      </c>
      <c r="D7169" s="35">
        <v>1.550096984178666E-6</v>
      </c>
      <c r="E7169" s="35">
        <v>2.4251816518361391E-4</v>
      </c>
      <c r="F7169" s="31">
        <f>1-'[1]Life Table'!$E7169</f>
        <v>0.99975748183481639</v>
      </c>
      <c r="G7169" s="31"/>
      <c r="H7169" s="31"/>
    </row>
    <row r="7170" spans="1:8" hidden="1">
      <c r="A7170" s="35" t="s">
        <v>9</v>
      </c>
      <c r="B7170" s="35">
        <v>2022</v>
      </c>
      <c r="C7170" s="35">
        <f t="shared" si="27"/>
        <v>41</v>
      </c>
      <c r="D7170" s="35">
        <v>1.411879804087428E-6</v>
      </c>
      <c r="E7170" s="35">
        <v>2.5121408803008277E-4</v>
      </c>
      <c r="F7170" s="31">
        <f>1-'[1]Life Table'!$E7170</f>
        <v>0.99974878591196992</v>
      </c>
      <c r="G7170" s="31"/>
      <c r="H7170" s="31"/>
    </row>
    <row r="7171" spans="1:8" hidden="1">
      <c r="A7171" s="35" t="s">
        <v>9</v>
      </c>
      <c r="B7171" s="35">
        <v>2022</v>
      </c>
      <c r="C7171" s="35">
        <f t="shared" si="27"/>
        <v>42</v>
      </c>
      <c r="D7171" s="35">
        <v>1.285987006965363E-6</v>
      </c>
      <c r="E7171" s="35">
        <v>2.5666895306708509E-4</v>
      </c>
      <c r="F7171" s="31">
        <f>1-'[1]Life Table'!$E7171</f>
        <v>0.99974333104693291</v>
      </c>
      <c r="G7171" s="31"/>
      <c r="H7171" s="31"/>
    </row>
    <row r="7172" spans="1:8" hidden="1">
      <c r="A7172" s="35" t="s">
        <v>9</v>
      </c>
      <c r="B7172" s="35">
        <v>2022</v>
      </c>
      <c r="C7172" s="35">
        <f t="shared" si="27"/>
        <v>43</v>
      </c>
      <c r="D7172" s="35">
        <v>2.9804846432165609E-6</v>
      </c>
      <c r="E7172" s="35">
        <v>7.5388825367828094E-4</v>
      </c>
      <c r="F7172" s="31">
        <f>1-'[1]Life Table'!$E7172</f>
        <v>0.99924611174632172</v>
      </c>
      <c r="G7172" s="31"/>
      <c r="H7172" s="31"/>
    </row>
    <row r="7173" spans="1:8" hidden="1">
      <c r="A7173" s="35" t="s">
        <v>9</v>
      </c>
      <c r="B7173" s="35">
        <v>2022</v>
      </c>
      <c r="C7173" s="35">
        <f t="shared" si="27"/>
        <v>44</v>
      </c>
      <c r="D7173" s="35">
        <v>2.7147243798941289E-6</v>
      </c>
      <c r="E7173" s="35">
        <v>6.7203690777939418E-4</v>
      </c>
      <c r="F7173" s="31">
        <f>1-'[1]Life Table'!$E7173</f>
        <v>0.99932796309222061</v>
      </c>
      <c r="G7173" s="31"/>
      <c r="H7173" s="31"/>
    </row>
    <row r="7174" spans="1:8" hidden="1">
      <c r="A7174" s="35" t="s">
        <v>9</v>
      </c>
      <c r="B7174" s="35">
        <v>2022</v>
      </c>
      <c r="C7174" s="35">
        <f t="shared" si="27"/>
        <v>45</v>
      </c>
      <c r="D7174" s="35">
        <v>2.472661107503006E-6</v>
      </c>
      <c r="E7174" s="35">
        <v>6.3106025856052295E-4</v>
      </c>
      <c r="F7174" s="31">
        <f>1-'[1]Life Table'!$E7174</f>
        <v>0.99936893974143948</v>
      </c>
      <c r="G7174" s="31"/>
      <c r="H7174" s="31"/>
    </row>
    <row r="7175" spans="1:8" hidden="1">
      <c r="A7175" s="35" t="s">
        <v>9</v>
      </c>
      <c r="B7175" s="35">
        <v>2022</v>
      </c>
      <c r="C7175" s="35">
        <f t="shared" si="27"/>
        <v>46</v>
      </c>
      <c r="D7175" s="35">
        <v>2.2521818413095879E-6</v>
      </c>
      <c r="E7175" s="35">
        <v>6.3954350468209409E-4</v>
      </c>
      <c r="F7175" s="31">
        <f>1-'[1]Life Table'!$E7175</f>
        <v>0.99936045649531791</v>
      </c>
      <c r="G7175" s="31"/>
      <c r="H7175" s="31"/>
    </row>
    <row r="7176" spans="1:8" hidden="1">
      <c r="A7176" s="35" t="s">
        <v>9</v>
      </c>
      <c r="B7176" s="35">
        <v>2022</v>
      </c>
      <c r="C7176" s="35">
        <f t="shared" si="27"/>
        <v>47</v>
      </c>
      <c r="D7176" s="35">
        <v>2.051362004656953E-6</v>
      </c>
      <c r="E7176" s="35">
        <v>6.5044617209131239E-4</v>
      </c>
      <c r="F7176" s="31">
        <f>1-'[1]Life Table'!$E7176</f>
        <v>0.99934955382790869</v>
      </c>
      <c r="G7176" s="31"/>
      <c r="H7176" s="31"/>
    </row>
    <row r="7177" spans="1:8" hidden="1">
      <c r="A7177" s="35" t="s">
        <v>9</v>
      </c>
      <c r="B7177" s="35">
        <v>2022</v>
      </c>
      <c r="C7177" s="35">
        <f t="shared" si="27"/>
        <v>48</v>
      </c>
      <c r="D7177" s="35">
        <v>1.868448629220497E-6</v>
      </c>
      <c r="E7177" s="35">
        <v>6.9168836469657435E-4</v>
      </c>
      <c r="F7177" s="31">
        <f>1-'[1]Life Table'!$E7177</f>
        <v>0.99930831163530343</v>
      </c>
      <c r="G7177" s="31"/>
      <c r="H7177" s="31"/>
    </row>
    <row r="7178" spans="1:8" hidden="1">
      <c r="A7178" s="35" t="s">
        <v>9</v>
      </c>
      <c r="B7178" s="35">
        <v>2022</v>
      </c>
      <c r="C7178" s="35">
        <f t="shared" si="27"/>
        <v>49</v>
      </c>
      <c r="D7178" s="35">
        <v>1.701845053242935E-6</v>
      </c>
      <c r="E7178" s="35">
        <v>7.7233892013039984E-4</v>
      </c>
      <c r="F7178" s="31">
        <f>1-'[1]Life Table'!$E7178</f>
        <v>0.9992276610798696</v>
      </c>
      <c r="G7178" s="31"/>
      <c r="H7178" s="31"/>
    </row>
    <row r="7179" spans="1:8" hidden="1">
      <c r="A7179" s="35" t="s">
        <v>9</v>
      </c>
      <c r="B7179" s="35">
        <v>2022</v>
      </c>
      <c r="C7179" s="35">
        <f t="shared" si="27"/>
        <v>50</v>
      </c>
      <c r="D7179" s="35">
        <v>3.3421341989190141E-6</v>
      </c>
      <c r="E7179" s="35">
        <v>8.7750196804292635E-4</v>
      </c>
      <c r="F7179" s="31">
        <f>1-'[1]Life Table'!$E7179</f>
        <v>0.99912249803195707</v>
      </c>
      <c r="G7179" s="31"/>
      <c r="H7179" s="31"/>
    </row>
    <row r="7180" spans="1:8" hidden="1">
      <c r="A7180" s="35" t="s">
        <v>9</v>
      </c>
      <c r="B7180" s="35">
        <v>2022</v>
      </c>
      <c r="C7180" s="35">
        <f t="shared" si="27"/>
        <v>51</v>
      </c>
      <c r="D7180" s="35">
        <v>3.0534266151082152E-6</v>
      </c>
      <c r="E7180" s="35">
        <v>9.8629841348707448E-4</v>
      </c>
      <c r="F7180" s="31">
        <f>1-'[1]Life Table'!$E7180</f>
        <v>0.99901370158651293</v>
      </c>
      <c r="G7180" s="31"/>
      <c r="H7180" s="31"/>
    </row>
    <row r="7181" spans="1:8" hidden="1">
      <c r="A7181" s="35" t="s">
        <v>9</v>
      </c>
      <c r="B7181" s="35">
        <v>2022</v>
      </c>
      <c r="C7181" s="35">
        <f t="shared" si="27"/>
        <v>52</v>
      </c>
      <c r="D7181" s="35">
        <v>2.789658804504856E-6</v>
      </c>
      <c r="E7181" s="35">
        <v>1.073124092291766E-3</v>
      </c>
      <c r="F7181" s="31">
        <f>1-'[1]Life Table'!$E7181</f>
        <v>0.99892687590770823</v>
      </c>
      <c r="G7181" s="31"/>
      <c r="H7181" s="31"/>
    </row>
    <row r="7182" spans="1:8" hidden="1">
      <c r="A7182" s="35" t="s">
        <v>9</v>
      </c>
      <c r="B7182" s="35">
        <v>2022</v>
      </c>
      <c r="C7182" s="35">
        <f t="shared" si="27"/>
        <v>53</v>
      </c>
      <c r="D7182" s="35">
        <v>6.2904058686976642E-6</v>
      </c>
      <c r="E7182" s="35">
        <v>2.3867880655921159E-3</v>
      </c>
      <c r="F7182" s="31">
        <f>1-'[1]Life Table'!$E7182</f>
        <v>0.99761321193440788</v>
      </c>
      <c r="G7182" s="31"/>
      <c r="H7182" s="31"/>
    </row>
    <row r="7183" spans="1:8" hidden="1">
      <c r="A7183" s="35" t="s">
        <v>9</v>
      </c>
      <c r="B7183" s="35">
        <v>2022</v>
      </c>
      <c r="C7183" s="35">
        <f t="shared" si="27"/>
        <v>54</v>
      </c>
      <c r="D7183" s="35">
        <v>5.7470141999464896E-6</v>
      </c>
      <c r="E7183" s="35">
        <v>2.212519542147628E-3</v>
      </c>
      <c r="F7183" s="31">
        <f>1-'[1]Life Table'!$E7183</f>
        <v>0.99778748045785237</v>
      </c>
      <c r="G7183" s="31"/>
      <c r="H7183" s="31"/>
    </row>
    <row r="7184" spans="1:8" hidden="1">
      <c r="A7184" s="35" t="s">
        <v>9</v>
      </c>
      <c r="B7184" s="35">
        <v>2022</v>
      </c>
      <c r="C7184" s="35">
        <f t="shared" si="27"/>
        <v>55</v>
      </c>
      <c r="D7184" s="35">
        <v>5.2505629849325762E-6</v>
      </c>
      <c r="E7184" s="35">
        <v>2.0709574847224128E-3</v>
      </c>
      <c r="F7184" s="31">
        <f>1-'[1]Life Table'!$E7184</f>
        <v>0.99792904251527759</v>
      </c>
      <c r="G7184" s="31"/>
      <c r="H7184" s="31"/>
    </row>
    <row r="7185" spans="1:8" hidden="1">
      <c r="A7185" s="35" t="s">
        <v>9</v>
      </c>
      <c r="B7185" s="35">
        <v>2022</v>
      </c>
      <c r="C7185" s="35">
        <f t="shared" si="27"/>
        <v>56</v>
      </c>
      <c r="D7185" s="35">
        <v>4.796997310186004E-6</v>
      </c>
      <c r="E7185" s="35">
        <v>2.0092055021081472E-3</v>
      </c>
      <c r="F7185" s="31">
        <f>1-'[1]Life Table'!$E7185</f>
        <v>0.99799079449789185</v>
      </c>
      <c r="G7185" s="31"/>
      <c r="H7185" s="31"/>
    </row>
    <row r="7186" spans="1:8" hidden="1">
      <c r="A7186" s="35" t="s">
        <v>9</v>
      </c>
      <c r="B7186" s="35">
        <v>2022</v>
      </c>
      <c r="C7186" s="35">
        <f t="shared" si="27"/>
        <v>57</v>
      </c>
      <c r="D7186" s="35">
        <v>4.3826125426866559E-6</v>
      </c>
      <c r="E7186" s="35">
        <v>1.933077615095091E-3</v>
      </c>
      <c r="F7186" s="31">
        <f>1-'[1]Life Table'!$E7186</f>
        <v>0.99806692238490491</v>
      </c>
      <c r="G7186" s="31"/>
      <c r="H7186" s="31"/>
    </row>
    <row r="7187" spans="1:8" hidden="1">
      <c r="A7187" s="35" t="s">
        <v>9</v>
      </c>
      <c r="B7187" s="35">
        <v>2022</v>
      </c>
      <c r="C7187" s="35">
        <f t="shared" si="27"/>
        <v>58</v>
      </c>
      <c r="D7187" s="35">
        <v>4.0040240711683028E-6</v>
      </c>
      <c r="E7187" s="35">
        <v>1.9224618274366061E-3</v>
      </c>
      <c r="F7187" s="31">
        <f>1-'[1]Life Table'!$E7187</f>
        <v>0.99807753817256339</v>
      </c>
      <c r="G7187" s="31"/>
      <c r="H7187" s="31"/>
    </row>
    <row r="7188" spans="1:8" hidden="1">
      <c r="A7188" s="35" t="s">
        <v>9</v>
      </c>
      <c r="B7188" s="35">
        <v>2022</v>
      </c>
      <c r="C7188" s="35">
        <f t="shared" si="27"/>
        <v>59</v>
      </c>
      <c r="D7188" s="35">
        <v>3.65813966129596E-6</v>
      </c>
      <c r="E7188" s="35">
        <v>2.004497794483751E-3</v>
      </c>
      <c r="F7188" s="31">
        <f>1-'[1]Life Table'!$E7188</f>
        <v>0.99799550220551625</v>
      </c>
      <c r="G7188" s="31"/>
      <c r="H7188" s="31"/>
    </row>
    <row r="7189" spans="1:8" hidden="1">
      <c r="A7189" s="35" t="s">
        <v>9</v>
      </c>
      <c r="B7189" s="35">
        <v>2022</v>
      </c>
      <c r="C7189" s="35">
        <f t="shared" si="27"/>
        <v>60</v>
      </c>
      <c r="D7189" s="35">
        <v>3.3421341989190141E-6</v>
      </c>
      <c r="E7189" s="35">
        <v>2.161731540153089E-3</v>
      </c>
      <c r="F7189" s="31">
        <f>1-'[1]Life Table'!$E7189</f>
        <v>0.99783826845984691</v>
      </c>
      <c r="G7189" s="31"/>
      <c r="H7189" s="31"/>
    </row>
    <row r="7190" spans="1:8" hidden="1">
      <c r="A7190" s="35" t="s">
        <v>9</v>
      </c>
      <c r="B7190" s="35">
        <v>2022</v>
      </c>
      <c r="C7190" s="35">
        <f t="shared" si="27"/>
        <v>61</v>
      </c>
      <c r="D7190" s="35">
        <v>3.0534266151082152E-6</v>
      </c>
      <c r="E7190" s="35">
        <v>2.3805099935250151E-3</v>
      </c>
      <c r="F7190" s="31">
        <f>1-'[1]Life Table'!$E7190</f>
        <v>0.99761949000647498</v>
      </c>
      <c r="G7190" s="31"/>
      <c r="H7190" s="31"/>
    </row>
    <row r="7191" spans="1:8" hidden="1">
      <c r="A7191" s="35" t="s">
        <v>9</v>
      </c>
      <c r="B7191" s="35">
        <v>2022</v>
      </c>
      <c r="C7191" s="35">
        <f t="shared" si="27"/>
        <v>62</v>
      </c>
      <c r="D7191" s="35">
        <v>2.789658804504856E-6</v>
      </c>
      <c r="E7191" s="35">
        <v>2.6440684089200639E-3</v>
      </c>
      <c r="F7191" s="31">
        <f>1-'[1]Life Table'!$E7191</f>
        <v>0.99735593159107994</v>
      </c>
      <c r="G7191" s="31"/>
      <c r="H7191" s="31"/>
    </row>
    <row r="7192" spans="1:8" hidden="1">
      <c r="A7192" s="35" t="s">
        <v>9</v>
      </c>
      <c r="B7192" s="35">
        <v>2022</v>
      </c>
      <c r="C7192" s="35">
        <f t="shared" si="27"/>
        <v>63</v>
      </c>
      <c r="D7192" s="35">
        <v>6.2904058686976642E-6</v>
      </c>
      <c r="E7192" s="35">
        <v>5.7938717214006674E-3</v>
      </c>
      <c r="F7192" s="31">
        <f>1-'[1]Life Table'!$E7192</f>
        <v>0.99420612827859933</v>
      </c>
      <c r="G7192" s="31"/>
      <c r="H7192" s="31"/>
    </row>
    <row r="7193" spans="1:8" hidden="1">
      <c r="A7193" s="35" t="s">
        <v>9</v>
      </c>
      <c r="B7193" s="35">
        <v>2022</v>
      </c>
      <c r="C7193" s="35">
        <f t="shared" si="27"/>
        <v>64</v>
      </c>
      <c r="D7193" s="35">
        <v>5.7470141999464896E-6</v>
      </c>
      <c r="E7193" s="35">
        <v>5.8927516014473103E-3</v>
      </c>
      <c r="F7193" s="31">
        <f>1-'[1]Life Table'!$E7193</f>
        <v>0.99410724839855269</v>
      </c>
      <c r="G7193" s="31"/>
      <c r="H7193" s="31"/>
    </row>
    <row r="7194" spans="1:8" hidden="1">
      <c r="A7194" s="35" t="s">
        <v>9</v>
      </c>
      <c r="B7194" s="35">
        <v>2022</v>
      </c>
      <c r="C7194" s="35">
        <f t="shared" si="27"/>
        <v>65</v>
      </c>
      <c r="D7194" s="35">
        <v>5.2505629849325762E-6</v>
      </c>
      <c r="E7194" s="35">
        <v>6.1354878005105418E-3</v>
      </c>
      <c r="F7194" s="31">
        <f>1-'[1]Life Table'!$E7194</f>
        <v>0.99386451219948946</v>
      </c>
      <c r="G7194" s="31"/>
      <c r="H7194" s="31"/>
    </row>
    <row r="7195" spans="1:8" hidden="1">
      <c r="A7195" s="35" t="s">
        <v>9</v>
      </c>
      <c r="B7195" s="35">
        <v>2022</v>
      </c>
      <c r="C7195" s="35">
        <f t="shared" si="27"/>
        <v>66</v>
      </c>
      <c r="D7195" s="35">
        <v>4.796997310186004E-6</v>
      </c>
      <c r="E7195" s="35">
        <v>6.5784764709673196E-3</v>
      </c>
      <c r="F7195" s="31">
        <f>1-'[1]Life Table'!$E7195</f>
        <v>0.99342152352903268</v>
      </c>
      <c r="G7195" s="31"/>
      <c r="H7195" s="31"/>
    </row>
    <row r="7196" spans="1:8" hidden="1">
      <c r="A7196" s="35" t="s">
        <v>9</v>
      </c>
      <c r="B7196" s="35">
        <v>2022</v>
      </c>
      <c r="C7196" s="35">
        <f t="shared" ref="C7196:C7228" si="28">C7195+1</f>
        <v>67</v>
      </c>
      <c r="D7196" s="35">
        <v>4.3826125426866559E-6</v>
      </c>
      <c r="E7196" s="35">
        <v>6.8980358963239841E-3</v>
      </c>
      <c r="F7196" s="31">
        <f>1-'[1]Life Table'!$E7196</f>
        <v>0.99310196410367602</v>
      </c>
      <c r="G7196" s="31"/>
      <c r="H7196" s="31"/>
    </row>
    <row r="7197" spans="1:8" hidden="1">
      <c r="A7197" s="35" t="s">
        <v>9</v>
      </c>
      <c r="B7197" s="35">
        <v>2022</v>
      </c>
      <c r="C7197" s="35">
        <f t="shared" si="28"/>
        <v>68</v>
      </c>
      <c r="D7197" s="35">
        <v>4.0040240711683028E-6</v>
      </c>
      <c r="E7197" s="35">
        <v>7.2633565698430047E-3</v>
      </c>
      <c r="F7197" s="31">
        <f>1-'[1]Life Table'!$E7197</f>
        <v>0.992736643430157</v>
      </c>
      <c r="G7197" s="31"/>
      <c r="H7197" s="31"/>
    </row>
    <row r="7198" spans="1:8" hidden="1">
      <c r="A7198" s="35" t="s">
        <v>9</v>
      </c>
      <c r="B7198" s="35">
        <v>2022</v>
      </c>
      <c r="C7198" s="35">
        <f t="shared" si="28"/>
        <v>69</v>
      </c>
      <c r="D7198" s="35">
        <v>3.65813966129596E-6</v>
      </c>
      <c r="E7198" s="35">
        <v>7.7494724844652252E-3</v>
      </c>
      <c r="F7198" s="31">
        <f>1-'[1]Life Table'!$E7198</f>
        <v>0.99225052751553477</v>
      </c>
      <c r="G7198" s="31"/>
      <c r="H7198" s="31"/>
    </row>
    <row r="7199" spans="1:8" hidden="1">
      <c r="A7199" s="35" t="s">
        <v>9</v>
      </c>
      <c r="B7199" s="35">
        <v>2022</v>
      </c>
      <c r="C7199" s="35">
        <f t="shared" si="28"/>
        <v>70</v>
      </c>
      <c r="D7199" s="35">
        <v>2.550238218684199E-6</v>
      </c>
      <c r="E7199" s="35">
        <v>8.3341855626224426E-3</v>
      </c>
      <c r="F7199" s="31">
        <f>1-'[1]Life Table'!$E7199</f>
        <v>0.99166581443737756</v>
      </c>
      <c r="G7199" s="31"/>
      <c r="H7199" s="31"/>
    </row>
    <row r="7200" spans="1:8" hidden="1">
      <c r="A7200" s="35" t="s">
        <v>9</v>
      </c>
      <c r="B7200" s="35">
        <v>2022</v>
      </c>
      <c r="C7200" s="35">
        <f t="shared" si="28"/>
        <v>71</v>
      </c>
      <c r="D7200" s="35">
        <v>2.3331424444735291E-6</v>
      </c>
      <c r="E7200" s="35">
        <v>9.0459191665522853E-3</v>
      </c>
      <c r="F7200" s="31">
        <f>1-'[1]Life Table'!$E7200</f>
        <v>0.99095408083344771</v>
      </c>
      <c r="G7200" s="31"/>
      <c r="H7200" s="31"/>
    </row>
    <row r="7201" spans="1:8" hidden="1">
      <c r="A7201" s="35" t="s">
        <v>9</v>
      </c>
      <c r="B7201" s="35">
        <v>2022</v>
      </c>
      <c r="C7201" s="35">
        <f t="shared" si="28"/>
        <v>72</v>
      </c>
      <c r="D7201" s="35">
        <v>2.1345275223004571E-6</v>
      </c>
      <c r="E7201" s="35">
        <v>9.9159865571317729E-3</v>
      </c>
      <c r="F7201" s="31">
        <f>1-'[1]Life Table'!$E7201</f>
        <v>0.99008401344286823</v>
      </c>
      <c r="G7201" s="31"/>
      <c r="H7201" s="31"/>
    </row>
    <row r="7202" spans="1:8" hidden="1">
      <c r="A7202" s="35" t="s">
        <v>9</v>
      </c>
      <c r="B7202" s="35">
        <v>2022</v>
      </c>
      <c r="C7202" s="35">
        <f t="shared" si="28"/>
        <v>73</v>
      </c>
      <c r="D7202" s="35">
        <v>4.753978557360242E-6</v>
      </c>
      <c r="E7202" s="35">
        <v>1.894734993542313E-2</v>
      </c>
      <c r="F7202" s="31">
        <f>1-'[1]Life Table'!$E7202</f>
        <v>0.98105265006457687</v>
      </c>
      <c r="G7202" s="31"/>
      <c r="H7202" s="31"/>
    </row>
    <row r="7203" spans="1:8" hidden="1">
      <c r="A7203" s="35" t="s">
        <v>9</v>
      </c>
      <c r="B7203" s="35">
        <v>2022</v>
      </c>
      <c r="C7203" s="35">
        <f t="shared" si="28"/>
        <v>74</v>
      </c>
      <c r="D7203" s="35">
        <v>4.3492835575246712E-6</v>
      </c>
      <c r="E7203" s="35">
        <v>1.9830794481932701E-2</v>
      </c>
      <c r="F7203" s="31">
        <f>1-'[1]Life Table'!$E7203</f>
        <v>0.9801692055180673</v>
      </c>
      <c r="G7203" s="31"/>
      <c r="H7203" s="31"/>
    </row>
    <row r="7204" spans="1:8" hidden="1">
      <c r="A7204" s="35" t="s">
        <v>9</v>
      </c>
      <c r="B7204" s="35">
        <v>2022</v>
      </c>
      <c r="C7204" s="35">
        <f t="shared" si="28"/>
        <v>75</v>
      </c>
      <c r="D7204" s="35">
        <v>3.9790392900421911E-6</v>
      </c>
      <c r="E7204" s="35">
        <v>2.137652895546549E-2</v>
      </c>
      <c r="F7204" s="31">
        <f>1-'[1]Life Table'!$E7204</f>
        <v>0.97862347104453451</v>
      </c>
      <c r="G7204" s="31"/>
      <c r="H7204" s="31"/>
    </row>
    <row r="7205" spans="1:8" hidden="1">
      <c r="A7205" s="35" t="s">
        <v>9</v>
      </c>
      <c r="B7205" s="35">
        <v>2022</v>
      </c>
      <c r="C7205" s="35">
        <f t="shared" si="28"/>
        <v>76</v>
      </c>
      <c r="D7205" s="35">
        <v>3.6403130451927592E-6</v>
      </c>
      <c r="E7205" s="35">
        <v>2.3734322130744671E-2</v>
      </c>
      <c r="F7205" s="31">
        <f>1-'[1]Life Table'!$E7205</f>
        <v>0.97626567786925533</v>
      </c>
      <c r="G7205" s="31"/>
      <c r="H7205" s="31"/>
    </row>
    <row r="7206" spans="1:8" hidden="1">
      <c r="A7206" s="35" t="s">
        <v>9</v>
      </c>
      <c r="B7206" s="35">
        <v>2022</v>
      </c>
      <c r="C7206" s="35">
        <f t="shared" si="28"/>
        <v>77</v>
      </c>
      <c r="D7206" s="35">
        <v>3.3304217679288328E-6</v>
      </c>
      <c r="E7206" s="35">
        <v>2.594794256656208E-2</v>
      </c>
      <c r="F7206" s="31">
        <f>1-'[1]Life Table'!$E7206</f>
        <v>0.97405205743343792</v>
      </c>
      <c r="G7206" s="31"/>
      <c r="H7206" s="31"/>
    </row>
    <row r="7207" spans="1:8" hidden="1">
      <c r="A7207" s="35" t="s">
        <v>9</v>
      </c>
      <c r="B7207" s="35">
        <v>2022</v>
      </c>
      <c r="C7207" s="35">
        <f t="shared" si="28"/>
        <v>78</v>
      </c>
      <c r="D7207" s="35">
        <v>3.046910805360937E-6</v>
      </c>
      <c r="E7207" s="35">
        <v>2.8416114129530819E-2</v>
      </c>
      <c r="F7207" s="31">
        <f>1-'[1]Life Table'!$E7207</f>
        <v>0.97158388587046918</v>
      </c>
      <c r="G7207" s="31"/>
      <c r="H7207" s="31"/>
    </row>
    <row r="7208" spans="1:8" hidden="1">
      <c r="A7208" s="35" t="s">
        <v>9</v>
      </c>
      <c r="B7208" s="35">
        <v>2022</v>
      </c>
      <c r="C7208" s="35">
        <f t="shared" si="28"/>
        <v>79</v>
      </c>
      <c r="D7208" s="35">
        <v>2.7875344634198388E-6</v>
      </c>
      <c r="E7208" s="35">
        <v>3.1321108793474162E-2</v>
      </c>
      <c r="F7208" s="31">
        <f>1-'[1]Life Table'!$E7208</f>
        <v>0.96867889120652584</v>
      </c>
      <c r="G7208" s="31"/>
      <c r="H7208" s="31"/>
    </row>
    <row r="7209" spans="1:8" hidden="1">
      <c r="A7209" s="35" t="s">
        <v>9</v>
      </c>
      <c r="B7209" s="35">
        <v>2022</v>
      </c>
      <c r="C7209" s="35">
        <f t="shared" si="28"/>
        <v>80</v>
      </c>
      <c r="D7209" s="35">
        <v>2.550238218684199E-6</v>
      </c>
      <c r="E7209" s="35">
        <v>3.463224047549418E-2</v>
      </c>
      <c r="F7209" s="31">
        <f>1-'[1]Life Table'!$E7209</f>
        <v>0.96536775952450582</v>
      </c>
      <c r="G7209" s="31"/>
      <c r="H7209" s="31"/>
    </row>
    <row r="7210" spans="1:8" hidden="1">
      <c r="A7210" s="35" t="s">
        <v>9</v>
      </c>
      <c r="B7210" s="35">
        <v>2022</v>
      </c>
      <c r="C7210" s="35">
        <f t="shared" si="28"/>
        <v>81</v>
      </c>
      <c r="D7210" s="35">
        <v>2.3331424444735291E-6</v>
      </c>
      <c r="E7210" s="35">
        <v>3.85246548333954E-2</v>
      </c>
      <c r="F7210" s="31">
        <f>1-'[1]Life Table'!$E7210</f>
        <v>0.9614753451666046</v>
      </c>
      <c r="G7210" s="31"/>
      <c r="H7210" s="31"/>
    </row>
    <row r="7211" spans="1:8" hidden="1">
      <c r="A7211" s="35" t="s">
        <v>9</v>
      </c>
      <c r="B7211" s="35">
        <v>2022</v>
      </c>
      <c r="C7211" s="35">
        <f t="shared" si="28"/>
        <v>82</v>
      </c>
      <c r="D7211" s="35">
        <v>2.1345275223004571E-6</v>
      </c>
      <c r="E7211" s="35">
        <v>4.3183378157137131E-2</v>
      </c>
      <c r="F7211" s="31">
        <f>1-'[1]Life Table'!$E7211</f>
        <v>0.95681662184286287</v>
      </c>
      <c r="G7211" s="31"/>
      <c r="H7211" s="31"/>
    </row>
    <row r="7212" spans="1:8" hidden="1">
      <c r="A7212" s="35" t="s">
        <v>9</v>
      </c>
      <c r="B7212" s="35">
        <v>2022</v>
      </c>
      <c r="C7212" s="35">
        <f t="shared" si="28"/>
        <v>83</v>
      </c>
      <c r="D7212" s="35">
        <v>4.753978557360242E-6</v>
      </c>
      <c r="E7212" s="35">
        <v>6.9272643071292217E-2</v>
      </c>
      <c r="F7212" s="31">
        <f>1-'[1]Life Table'!$E7212</f>
        <v>0.93072735692870778</v>
      </c>
      <c r="G7212" s="31"/>
      <c r="H7212" s="31"/>
    </row>
    <row r="7213" spans="1:8" hidden="1">
      <c r="A7213" s="35" t="s">
        <v>9</v>
      </c>
      <c r="B7213" s="35">
        <v>2022</v>
      </c>
      <c r="C7213" s="35">
        <f t="shared" si="28"/>
        <v>84</v>
      </c>
      <c r="D7213" s="35">
        <v>4.3492835575246712E-6</v>
      </c>
      <c r="E7213" s="35">
        <v>7.462088433641334E-2</v>
      </c>
      <c r="F7213" s="31">
        <f>1-'[1]Life Table'!$E7213</f>
        <v>0.92537911566358666</v>
      </c>
      <c r="G7213" s="31"/>
      <c r="H7213" s="31"/>
    </row>
    <row r="7214" spans="1:8" hidden="1">
      <c r="A7214" s="35" t="s">
        <v>9</v>
      </c>
      <c r="B7214" s="35">
        <v>2022</v>
      </c>
      <c r="C7214" s="35">
        <f t="shared" si="28"/>
        <v>85</v>
      </c>
      <c r="D7214" s="35">
        <v>3.9790392900421911E-6</v>
      </c>
      <c r="E7214" s="35">
        <v>8.1566479642263601E-2</v>
      </c>
      <c r="F7214" s="31">
        <f>1-'[1]Life Table'!$E7214</f>
        <v>0.9184335203577364</v>
      </c>
      <c r="G7214" s="31"/>
      <c r="H7214" s="31"/>
    </row>
    <row r="7215" spans="1:8" hidden="1">
      <c r="A7215" s="35" t="s">
        <v>9</v>
      </c>
      <c r="B7215" s="35">
        <v>2022</v>
      </c>
      <c r="C7215" s="35">
        <f t="shared" si="28"/>
        <v>86</v>
      </c>
      <c r="D7215" s="35">
        <v>3.6403130451927592E-6</v>
      </c>
      <c r="E7215" s="35">
        <v>9.0068589188203485E-2</v>
      </c>
      <c r="F7215" s="31">
        <f>1-'[1]Life Table'!$E7215</f>
        <v>0.90993141081179651</v>
      </c>
      <c r="G7215" s="31"/>
      <c r="H7215" s="31"/>
    </row>
    <row r="7216" spans="1:8" hidden="1">
      <c r="A7216" s="35" t="s">
        <v>9</v>
      </c>
      <c r="B7216" s="35">
        <v>2022</v>
      </c>
      <c r="C7216" s="35">
        <f t="shared" si="28"/>
        <v>87</v>
      </c>
      <c r="D7216" s="35">
        <v>3.3304217679288328E-6</v>
      </c>
      <c r="E7216" s="35">
        <v>9.7634033763523309E-2</v>
      </c>
      <c r="F7216" s="31">
        <f>1-'[1]Life Table'!$E7216</f>
        <v>0.90236596623647669</v>
      </c>
      <c r="G7216" s="31"/>
      <c r="H7216" s="31"/>
    </row>
    <row r="7217" spans="1:8" hidden="1">
      <c r="A7217" s="35" t="s">
        <v>9</v>
      </c>
      <c r="B7217" s="35">
        <v>2022</v>
      </c>
      <c r="C7217" s="35">
        <f t="shared" si="28"/>
        <v>88</v>
      </c>
      <c r="D7217" s="35">
        <v>3.046910805360937E-6</v>
      </c>
      <c r="E7217" s="35">
        <v>0.10512405687963169</v>
      </c>
      <c r="F7217" s="31">
        <f>1-'[1]Life Table'!$E7217</f>
        <v>0.89487594312036833</v>
      </c>
      <c r="G7217" s="31"/>
      <c r="H7217" s="31"/>
    </row>
    <row r="7218" spans="1:8" hidden="1">
      <c r="A7218" s="35" t="s">
        <v>9</v>
      </c>
      <c r="B7218" s="35">
        <v>2022</v>
      </c>
      <c r="C7218" s="35">
        <f t="shared" si="28"/>
        <v>89</v>
      </c>
      <c r="D7218" s="35">
        <v>2.7875344634198388E-6</v>
      </c>
      <c r="E7218" s="35">
        <v>0.11330214307813249</v>
      </c>
      <c r="F7218" s="31">
        <f>1-'[1]Life Table'!$E7218</f>
        <v>0.88669785692186753</v>
      </c>
      <c r="G7218" s="31"/>
      <c r="H7218" s="31"/>
    </row>
    <row r="7219" spans="1:8" hidden="1">
      <c r="A7219" s="35" t="s">
        <v>9</v>
      </c>
      <c r="B7219" s="35">
        <v>2022</v>
      </c>
      <c r="C7219" s="35">
        <f t="shared" si="28"/>
        <v>90</v>
      </c>
      <c r="D7219" s="35">
        <v>2.550238218684199E-6</v>
      </c>
      <c r="E7219" s="35">
        <v>0.1227926753633367</v>
      </c>
      <c r="F7219" s="31">
        <f>1-'[1]Life Table'!$E7219</f>
        <v>0.87720732463666329</v>
      </c>
      <c r="G7219" s="31"/>
      <c r="H7219" s="31"/>
    </row>
    <row r="7220" spans="1:8" hidden="1">
      <c r="A7220" s="35" t="s">
        <v>9</v>
      </c>
      <c r="B7220" s="35">
        <v>2022</v>
      </c>
      <c r="C7220" s="35">
        <f t="shared" si="28"/>
        <v>91</v>
      </c>
      <c r="D7220" s="35">
        <v>2.3331424444735291E-6</v>
      </c>
      <c r="E7220" s="35">
        <v>0.1348483825725145</v>
      </c>
      <c r="F7220" s="31">
        <f>1-'[1]Life Table'!$E7220</f>
        <v>0.86515161742748548</v>
      </c>
      <c r="G7220" s="31"/>
      <c r="H7220" s="31"/>
    </row>
    <row r="7221" spans="1:8" hidden="1">
      <c r="A7221" s="35" t="s">
        <v>9</v>
      </c>
      <c r="B7221" s="35">
        <v>2022</v>
      </c>
      <c r="C7221" s="35">
        <f t="shared" si="28"/>
        <v>92</v>
      </c>
      <c r="D7221" s="35">
        <v>2.1345275223004571E-6</v>
      </c>
      <c r="E7221" s="35">
        <v>0.15065977976832501</v>
      </c>
      <c r="F7221" s="31">
        <f>1-'[1]Life Table'!$E7221</f>
        <v>0.84934022023167499</v>
      </c>
      <c r="G7221" s="31"/>
      <c r="H7221" s="31"/>
    </row>
    <row r="7222" spans="1:8" hidden="1">
      <c r="A7222" s="35" t="s">
        <v>9</v>
      </c>
      <c r="B7222" s="35">
        <v>2022</v>
      </c>
      <c r="C7222" s="35">
        <f t="shared" si="28"/>
        <v>93</v>
      </c>
      <c r="D7222" s="35">
        <v>4.753978557360242E-6</v>
      </c>
      <c r="E7222" s="35">
        <v>0.20405076184112519</v>
      </c>
      <c r="F7222" s="31">
        <f>1-'[1]Life Table'!$E7222</f>
        <v>0.79594923815887486</v>
      </c>
      <c r="G7222" s="31"/>
      <c r="H7222" s="31"/>
    </row>
    <row r="7223" spans="1:8" hidden="1">
      <c r="A7223" s="35" t="s">
        <v>9</v>
      </c>
      <c r="B7223" s="35">
        <v>2022</v>
      </c>
      <c r="C7223" s="35">
        <f t="shared" si="28"/>
        <v>94</v>
      </c>
      <c r="D7223" s="35">
        <v>4.3492835575246712E-6</v>
      </c>
      <c r="E7223" s="35">
        <v>0.22407827053665891</v>
      </c>
      <c r="F7223" s="31">
        <f>1-'[1]Life Table'!$E7223</f>
        <v>0.77592172946334115</v>
      </c>
      <c r="G7223" s="31"/>
      <c r="H7223" s="31"/>
    </row>
    <row r="7224" spans="1:8" hidden="1">
      <c r="A7224" s="35" t="s">
        <v>9</v>
      </c>
      <c r="B7224" s="35">
        <v>2022</v>
      </c>
      <c r="C7224" s="35">
        <f t="shared" si="28"/>
        <v>95</v>
      </c>
      <c r="D7224" s="35">
        <v>3.9790392900421911E-6</v>
      </c>
      <c r="E7224" s="35">
        <v>0.24798173137234539</v>
      </c>
      <c r="F7224" s="31">
        <f>1-'[1]Life Table'!$E7224</f>
        <v>0.75201826862765464</v>
      </c>
      <c r="G7224" s="31"/>
      <c r="H7224" s="31"/>
    </row>
    <row r="7225" spans="1:8" hidden="1">
      <c r="A7225" s="35" t="s">
        <v>9</v>
      </c>
      <c r="B7225" s="35">
        <v>2022</v>
      </c>
      <c r="C7225" s="35">
        <f t="shared" si="28"/>
        <v>96</v>
      </c>
      <c r="D7225" s="35">
        <v>3.6403130451927592E-6</v>
      </c>
      <c r="E7225" s="35">
        <v>0.27406920235516291</v>
      </c>
      <c r="F7225" s="31">
        <f>1-'[1]Life Table'!$E7225</f>
        <v>0.72593079764483703</v>
      </c>
      <c r="G7225" s="31"/>
      <c r="H7225" s="31"/>
    </row>
    <row r="7226" spans="1:8" hidden="1">
      <c r="A7226" s="35" t="s">
        <v>9</v>
      </c>
      <c r="B7226" s="35">
        <v>2022</v>
      </c>
      <c r="C7226" s="35">
        <f t="shared" si="28"/>
        <v>97</v>
      </c>
      <c r="D7226" s="35">
        <v>3.3304217679288328E-6</v>
      </c>
      <c r="E7226" s="35">
        <v>0.29827555906517078</v>
      </c>
      <c r="F7226" s="31">
        <f>1-'[1]Life Table'!$E7226</f>
        <v>0.70172444093482922</v>
      </c>
      <c r="G7226" s="31"/>
      <c r="H7226" s="31"/>
    </row>
    <row r="7227" spans="1:8" hidden="1">
      <c r="A7227" s="35" t="s">
        <v>9</v>
      </c>
      <c r="B7227" s="35">
        <v>2022</v>
      </c>
      <c r="C7227" s="35">
        <f t="shared" si="28"/>
        <v>98</v>
      </c>
      <c r="D7227" s="35">
        <v>3.046910805360937E-6</v>
      </c>
      <c r="E7227" s="35">
        <v>0.32073848702215901</v>
      </c>
      <c r="F7227" s="31">
        <f>1-'[1]Life Table'!$E7227</f>
        <v>0.67926151297784099</v>
      </c>
      <c r="G7227" s="31"/>
      <c r="H7227" s="31"/>
    </row>
    <row r="7228" spans="1:8" hidden="1">
      <c r="A7228" s="35" t="s">
        <v>9</v>
      </c>
      <c r="B7228" s="35">
        <v>2022</v>
      </c>
      <c r="C7228" s="35">
        <f t="shared" si="28"/>
        <v>99</v>
      </c>
      <c r="D7228" s="35">
        <v>2.7875344634198388E-6</v>
      </c>
      <c r="E7228" s="35">
        <v>0.34187303045048523</v>
      </c>
      <c r="F7228" s="31">
        <f>1-'[1]Life Table'!$E7228</f>
        <v>0.65812696954951477</v>
      </c>
      <c r="G7228" s="31"/>
      <c r="H7228" s="31"/>
    </row>
    <row r="7229" spans="1:8" hidden="1">
      <c r="A7229" s="35" t="s">
        <v>9</v>
      </c>
      <c r="B7229" s="35">
        <v>2023</v>
      </c>
      <c r="C7229" s="35">
        <v>1</v>
      </c>
      <c r="D7229" s="35">
        <v>2.8703960794090279E-6</v>
      </c>
      <c r="E7229" s="35">
        <v>8.2183860083961946E-7</v>
      </c>
      <c r="F7229" s="31">
        <f>1-'[1]Life Table'!$E7229</f>
        <v>0.99999917816139916</v>
      </c>
      <c r="G7229" s="31"/>
      <c r="H7229" s="31"/>
    </row>
    <row r="7230" spans="1:8" hidden="1">
      <c r="A7230" s="35" t="s">
        <v>9</v>
      </c>
      <c r="B7230" s="35">
        <v>2023</v>
      </c>
      <c r="C7230" s="35">
        <f>C7229+1</f>
        <v>2</v>
      </c>
      <c r="D7230" s="35">
        <v>2.5867471488382129E-6</v>
      </c>
      <c r="E7230" s="35">
        <v>1.1289204853159869E-6</v>
      </c>
      <c r="F7230" s="31">
        <f>1-'[1]Life Table'!$E7230</f>
        <v>0.99999887107951468</v>
      </c>
      <c r="G7230" s="31"/>
      <c r="H7230" s="31"/>
    </row>
    <row r="7231" spans="1:8" hidden="1">
      <c r="A7231" s="35" t="s">
        <v>9</v>
      </c>
      <c r="B7231" s="35">
        <v>2023</v>
      </c>
      <c r="C7231" s="35">
        <f t="shared" ref="C7231:C7294" si="29">C7230+1</f>
        <v>3</v>
      </c>
      <c r="D7231" s="35">
        <v>2.3311280488511488E-6</v>
      </c>
      <c r="E7231" s="35">
        <v>1.6254104123758491E-6</v>
      </c>
      <c r="F7231" s="31">
        <f>1-'[1]Life Table'!$E7231</f>
        <v>0.99999837458958762</v>
      </c>
      <c r="G7231" s="31"/>
      <c r="H7231" s="31"/>
    </row>
    <row r="7232" spans="1:8" hidden="1">
      <c r="A7232" s="35" t="s">
        <v>9</v>
      </c>
      <c r="B7232" s="35">
        <v>2023</v>
      </c>
      <c r="C7232" s="35">
        <f t="shared" si="29"/>
        <v>4</v>
      </c>
      <c r="D7232" s="35">
        <v>5.9464363128525454E-6</v>
      </c>
      <c r="E7232" s="35">
        <v>2.9676404239120661E-5</v>
      </c>
      <c r="F7232" s="31">
        <f>1-'[1]Life Table'!$E7232</f>
        <v>0.99997032359576088</v>
      </c>
      <c r="G7232" s="31"/>
      <c r="H7232" s="31"/>
    </row>
    <row r="7233" spans="1:8" hidden="1">
      <c r="A7233" s="35" t="s">
        <v>9</v>
      </c>
      <c r="B7233" s="35">
        <v>2023</v>
      </c>
      <c r="C7233" s="35">
        <f t="shared" si="29"/>
        <v>5</v>
      </c>
      <c r="D7233" s="35">
        <v>1.0436531882620431E-6</v>
      </c>
      <c r="E7233" s="35">
        <v>2.8002696941031861E-5</v>
      </c>
      <c r="F7233" s="31">
        <f>1-'[1]Life Table'!$E7233</f>
        <v>0.99997199730305897</v>
      </c>
      <c r="G7233" s="31"/>
      <c r="H7233" s="31"/>
    </row>
    <row r="7234" spans="1:8" hidden="1">
      <c r="A7234" s="35" t="s">
        <v>9</v>
      </c>
      <c r="B7234" s="35">
        <v>2023</v>
      </c>
      <c r="C7234" s="35">
        <f t="shared" si="29"/>
        <v>6</v>
      </c>
      <c r="D7234" s="35">
        <v>9.3294136078447226E-7</v>
      </c>
      <c r="E7234" s="35">
        <v>2.8107361357943009E-5</v>
      </c>
      <c r="F7234" s="31">
        <f>1-'[1]Life Table'!$E7234</f>
        <v>0.99997189263864206</v>
      </c>
      <c r="G7234" s="31"/>
      <c r="H7234" s="31"/>
    </row>
    <row r="7235" spans="1:8" hidden="1">
      <c r="A7235" s="35" t="s">
        <v>9</v>
      </c>
      <c r="B7235" s="35">
        <v>2023</v>
      </c>
      <c r="C7235" s="35">
        <f t="shared" si="29"/>
        <v>7</v>
      </c>
      <c r="D7235" s="35">
        <v>8.3397396036492918E-7</v>
      </c>
      <c r="E7235" s="35">
        <v>2.8795956710014892E-5</v>
      </c>
      <c r="F7235" s="31">
        <f>1-'[1]Life Table'!$E7235</f>
        <v>0.99997120404328999</v>
      </c>
      <c r="G7235" s="31"/>
      <c r="H7235" s="31"/>
    </row>
    <row r="7236" spans="1:8" hidden="1">
      <c r="A7236" s="35" t="s">
        <v>9</v>
      </c>
      <c r="B7236" s="35">
        <v>2023</v>
      </c>
      <c r="C7236" s="35">
        <f t="shared" si="29"/>
        <v>8</v>
      </c>
      <c r="D7236" s="35">
        <v>7.4550512583335237E-7</v>
      </c>
      <c r="E7236" s="35">
        <v>2.4880175370167731E-5</v>
      </c>
      <c r="F7236" s="31">
        <f>1-'[1]Life Table'!$E7236</f>
        <v>0.99997511982462983</v>
      </c>
      <c r="G7236" s="31"/>
      <c r="H7236" s="31"/>
    </row>
    <row r="7237" spans="1:8" hidden="1">
      <c r="A7237" s="35" t="s">
        <v>9</v>
      </c>
      <c r="B7237" s="35">
        <v>2023</v>
      </c>
      <c r="C7237" s="35">
        <f t="shared" si="29"/>
        <v>9</v>
      </c>
      <c r="D7237" s="35">
        <v>6.6642115828245402E-7</v>
      </c>
      <c r="E7237" s="35">
        <v>1.9903004309651529E-5</v>
      </c>
      <c r="F7237" s="31">
        <f>1-'[1]Life Table'!$E7237</f>
        <v>0.99998009699569035</v>
      </c>
      <c r="G7237" s="31"/>
      <c r="H7237" s="31"/>
    </row>
    <row r="7238" spans="1:8" hidden="1">
      <c r="A7238" s="35" t="s">
        <v>9</v>
      </c>
      <c r="B7238" s="35">
        <v>2023</v>
      </c>
      <c r="C7238" s="35">
        <f t="shared" si="29"/>
        <v>10</v>
      </c>
      <c r="D7238" s="35">
        <v>5.9572650115594677E-7</v>
      </c>
      <c r="E7238" s="35">
        <v>1.5888260264995679E-5</v>
      </c>
      <c r="F7238" s="31">
        <f>1-'[1]Life Table'!$E7238</f>
        <v>0.999984111739735</v>
      </c>
      <c r="G7238" s="31"/>
      <c r="H7238" s="31"/>
    </row>
    <row r="7239" spans="1:8" hidden="1">
      <c r="A7239" s="35" t="s">
        <v>9</v>
      </c>
      <c r="B7239" s="35">
        <v>2023</v>
      </c>
      <c r="C7239" s="35">
        <f t="shared" si="29"/>
        <v>11</v>
      </c>
      <c r="D7239" s="35">
        <v>5.325312075837354E-7</v>
      </c>
      <c r="E7239" s="35">
        <v>1.3205038737584831E-5</v>
      </c>
      <c r="F7239" s="31">
        <f>1-'[1]Life Table'!$E7239</f>
        <v>0.99998679496126242</v>
      </c>
      <c r="G7239" s="31"/>
      <c r="H7239" s="31"/>
    </row>
    <row r="7240" spans="1:8" hidden="1">
      <c r="A7240" s="35" t="s">
        <v>9</v>
      </c>
      <c r="B7240" s="35">
        <v>2023</v>
      </c>
      <c r="C7240" s="35">
        <f t="shared" si="29"/>
        <v>12</v>
      </c>
      <c r="D7240" s="35">
        <v>4.7603973719536552E-7</v>
      </c>
      <c r="E7240" s="35">
        <v>1.2124653059664149E-5</v>
      </c>
      <c r="F7240" s="31">
        <f>1-'[1]Life Table'!$E7240</f>
        <v>0.99998787534694034</v>
      </c>
      <c r="G7240" s="31"/>
      <c r="H7240" s="31"/>
    </row>
    <row r="7241" spans="1:8" hidden="1">
      <c r="A7241" s="35" t="s">
        <v>9</v>
      </c>
      <c r="B7241" s="35">
        <v>2023</v>
      </c>
      <c r="C7241" s="35">
        <f t="shared" si="29"/>
        <v>13</v>
      </c>
      <c r="D7241" s="35">
        <v>4.2554094137928961E-7</v>
      </c>
      <c r="E7241" s="35">
        <v>1.281500763394838E-5</v>
      </c>
      <c r="F7241" s="31">
        <f>1-'[1]Life Table'!$E7241</f>
        <v>0.99998718499236605</v>
      </c>
      <c r="G7241" s="31"/>
      <c r="H7241" s="31"/>
    </row>
    <row r="7242" spans="1:8" hidden="1">
      <c r="A7242" s="35" t="s">
        <v>9</v>
      </c>
      <c r="B7242" s="35">
        <v>2023</v>
      </c>
      <c r="C7242" s="35">
        <f t="shared" si="29"/>
        <v>14</v>
      </c>
      <c r="D7242" s="35">
        <v>1.167503149880346E-6</v>
      </c>
      <c r="E7242" s="35">
        <v>7.8984906162982149E-5</v>
      </c>
      <c r="F7242" s="31">
        <f>1-'[1]Life Table'!$E7242</f>
        <v>0.99992101509383702</v>
      </c>
      <c r="G7242" s="31"/>
      <c r="H7242" s="31"/>
    </row>
    <row r="7243" spans="1:8" hidden="1">
      <c r="A7243" s="35" t="s">
        <v>9</v>
      </c>
      <c r="B7243" s="35">
        <v>2023</v>
      </c>
      <c r="C7243" s="35">
        <f t="shared" si="29"/>
        <v>15</v>
      </c>
      <c r="D7243" s="35">
        <v>2.7147243798941289E-6</v>
      </c>
      <c r="E7243" s="35">
        <v>8.4077747546040804E-5</v>
      </c>
      <c r="F7243" s="31">
        <f>1-'[1]Life Table'!$E7243</f>
        <v>0.99991592225245396</v>
      </c>
      <c r="G7243" s="31"/>
      <c r="H7243" s="31"/>
    </row>
    <row r="7244" spans="1:8" hidden="1">
      <c r="A7244" s="35" t="s">
        <v>9</v>
      </c>
      <c r="B7244" s="35">
        <v>2023</v>
      </c>
      <c r="C7244" s="35">
        <f t="shared" si="29"/>
        <v>16</v>
      </c>
      <c r="D7244" s="35">
        <v>2.472661107503006E-6</v>
      </c>
      <c r="E7244" s="35">
        <v>1.008000591584679E-4</v>
      </c>
      <c r="F7244" s="31">
        <f>1-'[1]Life Table'!$E7244</f>
        <v>0.99989919994084153</v>
      </c>
      <c r="G7244" s="31"/>
      <c r="H7244" s="31"/>
    </row>
    <row r="7245" spans="1:8" hidden="1">
      <c r="A7245" s="35" t="s">
        <v>9</v>
      </c>
      <c r="B7245" s="35">
        <v>2023</v>
      </c>
      <c r="C7245" s="35">
        <f t="shared" si="29"/>
        <v>17</v>
      </c>
      <c r="D7245" s="35">
        <v>2.2521818413095879E-6</v>
      </c>
      <c r="E7245" s="35">
        <v>1.2815232213003741E-4</v>
      </c>
      <c r="F7245" s="31">
        <f>1-'[1]Life Table'!$E7245</f>
        <v>0.99987184767786996</v>
      </c>
      <c r="G7245" s="31"/>
      <c r="H7245" s="31"/>
    </row>
    <row r="7246" spans="1:8" hidden="1">
      <c r="A7246" s="35" t="s">
        <v>9</v>
      </c>
      <c r="B7246" s="35">
        <v>2023</v>
      </c>
      <c r="C7246" s="35">
        <f t="shared" si="29"/>
        <v>18</v>
      </c>
      <c r="D7246" s="35">
        <v>2.051362004656953E-6</v>
      </c>
      <c r="E7246" s="35">
        <v>1.4604458000710971E-4</v>
      </c>
      <c r="F7246" s="31">
        <f>1-'[1]Life Table'!$E7246</f>
        <v>0.99985395541999289</v>
      </c>
      <c r="G7246" s="31"/>
      <c r="H7246" s="31"/>
    </row>
    <row r="7247" spans="1:8" hidden="1">
      <c r="A7247" s="35" t="s">
        <v>9</v>
      </c>
      <c r="B7247" s="35">
        <v>2023</v>
      </c>
      <c r="C7247" s="35">
        <f t="shared" si="29"/>
        <v>19</v>
      </c>
      <c r="D7247" s="35">
        <v>1.868448629220497E-6</v>
      </c>
      <c r="E7247" s="35">
        <v>1.5151676897207089E-4</v>
      </c>
      <c r="F7247" s="31">
        <f>1-'[1]Life Table'!$E7247</f>
        <v>0.99984848323102793</v>
      </c>
      <c r="G7247" s="31"/>
      <c r="H7247" s="31"/>
    </row>
    <row r="7248" spans="1:8" hidden="1">
      <c r="A7248" s="35" t="s">
        <v>9</v>
      </c>
      <c r="B7248" s="35">
        <v>2023</v>
      </c>
      <c r="C7248" s="35">
        <f t="shared" si="29"/>
        <v>20</v>
      </c>
      <c r="D7248" s="35">
        <v>1.701845053242935E-6</v>
      </c>
      <c r="E7248" s="35">
        <v>1.4569692723698241E-4</v>
      </c>
      <c r="F7248" s="31">
        <f>1-'[1]Life Table'!$E7248</f>
        <v>0.99985430307276302</v>
      </c>
      <c r="G7248" s="31"/>
      <c r="H7248" s="31"/>
    </row>
    <row r="7249" spans="1:8" hidden="1">
      <c r="A7249" s="35" t="s">
        <v>9</v>
      </c>
      <c r="B7249" s="35">
        <v>2023</v>
      </c>
      <c r="C7249" s="35">
        <f t="shared" si="29"/>
        <v>21</v>
      </c>
      <c r="D7249" s="35">
        <v>1.550096984178666E-6</v>
      </c>
      <c r="E7249" s="35">
        <v>1.3086854502064591E-4</v>
      </c>
      <c r="F7249" s="31">
        <f>1-'[1]Life Table'!$E7249</f>
        <v>0.99986913145497935</v>
      </c>
      <c r="G7249" s="31"/>
      <c r="H7249" s="31"/>
    </row>
    <row r="7250" spans="1:8" hidden="1">
      <c r="A7250" s="35" t="s">
        <v>9</v>
      </c>
      <c r="B7250" s="35">
        <v>2023</v>
      </c>
      <c r="C7250" s="35">
        <f t="shared" si="29"/>
        <v>22</v>
      </c>
      <c r="D7250" s="35">
        <v>1.411879804087428E-6</v>
      </c>
      <c r="E7250" s="35">
        <v>1.139720790633847E-4</v>
      </c>
      <c r="F7250" s="31">
        <f>1-'[1]Life Table'!$E7250</f>
        <v>0.99988602792093662</v>
      </c>
      <c r="G7250" s="31"/>
      <c r="H7250" s="31"/>
    </row>
    <row r="7251" spans="1:8" hidden="1">
      <c r="A7251" s="35" t="s">
        <v>9</v>
      </c>
      <c r="B7251" s="35">
        <v>2023</v>
      </c>
      <c r="C7251" s="35">
        <f t="shared" si="29"/>
        <v>23</v>
      </c>
      <c r="D7251" s="35">
        <v>1.285987006965363E-6</v>
      </c>
      <c r="E7251" s="35">
        <v>9.9448471481800027E-5</v>
      </c>
      <c r="F7251" s="31">
        <f>1-'[1]Life Table'!$E7251</f>
        <v>0.9999005515285182</v>
      </c>
      <c r="G7251" s="31"/>
      <c r="H7251" s="31"/>
    </row>
    <row r="7252" spans="1:8" hidden="1">
      <c r="A7252" s="35" t="s">
        <v>9</v>
      </c>
      <c r="B7252" s="35">
        <v>2023</v>
      </c>
      <c r="C7252" s="35">
        <f t="shared" si="29"/>
        <v>24</v>
      </c>
      <c r="D7252" s="35">
        <v>2.9804846432165609E-6</v>
      </c>
      <c r="E7252" s="35">
        <v>3.1423552233733609E-4</v>
      </c>
      <c r="F7252" s="31">
        <f>1-'[1]Life Table'!$E7252</f>
        <v>0.99968576447766266</v>
      </c>
      <c r="G7252" s="31"/>
      <c r="H7252" s="31"/>
    </row>
    <row r="7253" spans="1:8" hidden="1">
      <c r="A7253" s="35" t="s">
        <v>9</v>
      </c>
      <c r="B7253" s="35">
        <v>2023</v>
      </c>
      <c r="C7253" s="35">
        <f t="shared" si="29"/>
        <v>25</v>
      </c>
      <c r="D7253" s="35">
        <v>2.7147243798941289E-6</v>
      </c>
      <c r="E7253" s="35">
        <v>2.5857862230471712E-4</v>
      </c>
      <c r="F7253" s="31">
        <f>1-'[1]Life Table'!$E7253</f>
        <v>0.99974142137769528</v>
      </c>
      <c r="G7253" s="31"/>
      <c r="H7253" s="31"/>
    </row>
    <row r="7254" spans="1:8" hidden="1">
      <c r="A7254" s="35" t="s">
        <v>9</v>
      </c>
      <c r="B7254" s="35">
        <v>2023</v>
      </c>
      <c r="C7254" s="35">
        <f t="shared" si="29"/>
        <v>26</v>
      </c>
      <c r="D7254" s="35">
        <v>2.472661107503006E-6</v>
      </c>
      <c r="E7254" s="35">
        <v>2.285315250851738E-4</v>
      </c>
      <c r="F7254" s="31">
        <f>1-'[1]Life Table'!$E7254</f>
        <v>0.99977146847491483</v>
      </c>
      <c r="G7254" s="31"/>
      <c r="H7254" s="31"/>
    </row>
    <row r="7255" spans="1:8" hidden="1">
      <c r="A7255" s="35" t="s">
        <v>9</v>
      </c>
      <c r="B7255" s="35">
        <v>2023</v>
      </c>
      <c r="C7255" s="35">
        <f t="shared" si="29"/>
        <v>27</v>
      </c>
      <c r="D7255" s="35">
        <v>2.2521818413095879E-6</v>
      </c>
      <c r="E7255" s="35">
        <v>2.1805807538577421E-4</v>
      </c>
      <c r="F7255" s="31">
        <f>1-'[1]Life Table'!$E7255</f>
        <v>0.99978194192461423</v>
      </c>
      <c r="G7255" s="31"/>
      <c r="H7255" s="31"/>
    </row>
    <row r="7256" spans="1:8" hidden="1">
      <c r="A7256" s="35" t="s">
        <v>9</v>
      </c>
      <c r="B7256" s="35">
        <v>2023</v>
      </c>
      <c r="C7256" s="35">
        <f t="shared" si="29"/>
        <v>28</v>
      </c>
      <c r="D7256" s="35">
        <v>2.051362004656953E-6</v>
      </c>
      <c r="E7256" s="35">
        <v>1.995219615013033E-4</v>
      </c>
      <c r="F7256" s="31">
        <f>1-'[1]Life Table'!$E7256</f>
        <v>0.9998004780384987</v>
      </c>
      <c r="G7256" s="31"/>
      <c r="H7256" s="31"/>
    </row>
    <row r="7257" spans="1:8" hidden="1">
      <c r="A7257" s="35" t="s">
        <v>9</v>
      </c>
      <c r="B7257" s="35">
        <v>2023</v>
      </c>
      <c r="C7257" s="35">
        <f t="shared" si="29"/>
        <v>29</v>
      </c>
      <c r="D7257" s="35">
        <v>1.868448629220497E-6</v>
      </c>
      <c r="E7257" s="35">
        <v>1.818272562470469E-4</v>
      </c>
      <c r="F7257" s="31">
        <f>1-'[1]Life Table'!$E7257</f>
        <v>0.99981817274375295</v>
      </c>
      <c r="G7257" s="31"/>
      <c r="H7257" s="31"/>
    </row>
    <row r="7258" spans="1:8" hidden="1">
      <c r="A7258" s="35" t="s">
        <v>9</v>
      </c>
      <c r="B7258" s="35">
        <v>2023</v>
      </c>
      <c r="C7258" s="35">
        <f t="shared" si="29"/>
        <v>30</v>
      </c>
      <c r="D7258" s="35">
        <v>1.701845053242935E-6</v>
      </c>
      <c r="E7258" s="35">
        <v>1.6585799256396691E-4</v>
      </c>
      <c r="F7258" s="31">
        <f>1-'[1]Life Table'!$E7258</f>
        <v>0.99983414200743603</v>
      </c>
      <c r="G7258" s="31"/>
      <c r="H7258" s="31"/>
    </row>
    <row r="7259" spans="1:8" hidden="1">
      <c r="A7259" s="35" t="s">
        <v>9</v>
      </c>
      <c r="B7259" s="35">
        <v>2023</v>
      </c>
      <c r="C7259" s="35">
        <f t="shared" si="29"/>
        <v>31</v>
      </c>
      <c r="D7259" s="35">
        <v>1.550096984178666E-6</v>
      </c>
      <c r="E7259" s="35">
        <v>1.4875288646054591E-4</v>
      </c>
      <c r="F7259" s="31">
        <f>1-'[1]Life Table'!$E7259</f>
        <v>0.99985124711353945</v>
      </c>
      <c r="G7259" s="31"/>
      <c r="H7259" s="31"/>
    </row>
    <row r="7260" spans="1:8" hidden="1">
      <c r="A7260" s="35" t="s">
        <v>9</v>
      </c>
      <c r="B7260" s="35">
        <v>2023</v>
      </c>
      <c r="C7260" s="35">
        <f t="shared" si="29"/>
        <v>32</v>
      </c>
      <c r="D7260" s="35">
        <v>1.411879804087428E-6</v>
      </c>
      <c r="E7260" s="35">
        <v>1.317357941031938E-4</v>
      </c>
      <c r="F7260" s="31">
        <f>1-'[1]Life Table'!$E7260</f>
        <v>0.99986826420589681</v>
      </c>
      <c r="G7260" s="31"/>
      <c r="H7260" s="31"/>
    </row>
    <row r="7261" spans="1:8" hidden="1">
      <c r="A7261" s="35" t="s">
        <v>9</v>
      </c>
      <c r="B7261" s="35">
        <v>2023</v>
      </c>
      <c r="C7261" s="35">
        <f t="shared" si="29"/>
        <v>33</v>
      </c>
      <c r="D7261" s="35">
        <v>1.285987006965363E-6</v>
      </c>
      <c r="E7261" s="35">
        <v>1.158626964696818E-4</v>
      </c>
      <c r="F7261" s="31">
        <f>1-'[1]Life Table'!$E7261</f>
        <v>0.99988413730353032</v>
      </c>
      <c r="G7261" s="31"/>
      <c r="H7261" s="31"/>
    </row>
    <row r="7262" spans="1:8" hidden="1">
      <c r="A7262" s="35" t="s">
        <v>9</v>
      </c>
      <c r="B7262" s="35">
        <v>2023</v>
      </c>
      <c r="C7262" s="35">
        <f t="shared" si="29"/>
        <v>34</v>
      </c>
      <c r="D7262" s="35">
        <v>2.9804846432165609E-6</v>
      </c>
      <c r="E7262" s="35">
        <v>3.6717469566904798E-4</v>
      </c>
      <c r="F7262" s="31">
        <f>1-'[1]Life Table'!$E7262</f>
        <v>0.99963282530433095</v>
      </c>
      <c r="G7262" s="31"/>
      <c r="H7262" s="31"/>
    </row>
    <row r="7263" spans="1:8" hidden="1">
      <c r="A7263" s="35" t="s">
        <v>9</v>
      </c>
      <c r="B7263" s="35">
        <v>2023</v>
      </c>
      <c r="C7263" s="35">
        <f t="shared" si="29"/>
        <v>35</v>
      </c>
      <c r="D7263" s="35">
        <v>2.7147243798941289E-6</v>
      </c>
      <c r="E7263" s="35">
        <v>3.0085587362704841E-4</v>
      </c>
      <c r="F7263" s="31">
        <f>1-'[1]Life Table'!$E7263</f>
        <v>0.99969914412637295</v>
      </c>
      <c r="G7263" s="31"/>
      <c r="H7263" s="31"/>
    </row>
    <row r="7264" spans="1:8" hidden="1">
      <c r="A7264" s="35" t="s">
        <v>9</v>
      </c>
      <c r="B7264" s="35">
        <v>2023</v>
      </c>
      <c r="C7264" s="35">
        <f t="shared" si="29"/>
        <v>36</v>
      </c>
      <c r="D7264" s="35">
        <v>2.472661107503006E-6</v>
      </c>
      <c r="E7264" s="35">
        <v>2.6740134962044421E-4</v>
      </c>
      <c r="F7264" s="31">
        <f>1-'[1]Life Table'!$E7264</f>
        <v>0.99973259865037956</v>
      </c>
      <c r="G7264" s="31"/>
      <c r="H7264" s="31"/>
    </row>
    <row r="7265" spans="1:8" hidden="1">
      <c r="A7265" s="35" t="s">
        <v>9</v>
      </c>
      <c r="B7265" s="35">
        <v>2023</v>
      </c>
      <c r="C7265" s="35">
        <f t="shared" si="29"/>
        <v>37</v>
      </c>
      <c r="D7265" s="35">
        <v>2.2521818413095879E-6</v>
      </c>
      <c r="E7265" s="35">
        <v>2.6356682011130511E-4</v>
      </c>
      <c r="F7265" s="31">
        <f>1-'[1]Life Table'!$E7265</f>
        <v>0.99973643317988869</v>
      </c>
      <c r="G7265" s="31"/>
      <c r="H7265" s="31"/>
    </row>
    <row r="7266" spans="1:8" hidden="1">
      <c r="A7266" s="35" t="s">
        <v>9</v>
      </c>
      <c r="B7266" s="35">
        <v>2023</v>
      </c>
      <c r="C7266" s="35">
        <f t="shared" si="29"/>
        <v>38</v>
      </c>
      <c r="D7266" s="35">
        <v>2.051362004656953E-6</v>
      </c>
      <c r="E7266" s="35">
        <v>2.5763224570485299E-4</v>
      </c>
      <c r="F7266" s="31">
        <f>1-'[1]Life Table'!$E7266</f>
        <v>0.99974236775429515</v>
      </c>
      <c r="G7266" s="31"/>
      <c r="H7266" s="31"/>
    </row>
    <row r="7267" spans="1:8" hidden="1">
      <c r="A7267" s="35" t="s">
        <v>9</v>
      </c>
      <c r="B7267" s="35">
        <v>2023</v>
      </c>
      <c r="C7267" s="35">
        <f t="shared" si="29"/>
        <v>39</v>
      </c>
      <c r="D7267" s="35">
        <v>1.868448629220497E-6</v>
      </c>
      <c r="E7267" s="35">
        <v>2.6013863892127009E-4</v>
      </c>
      <c r="F7267" s="31">
        <f>1-'[1]Life Table'!$E7267</f>
        <v>0.99973986136107873</v>
      </c>
      <c r="G7267" s="31"/>
      <c r="H7267" s="31"/>
    </row>
    <row r="7268" spans="1:8" hidden="1">
      <c r="A7268" s="35" t="s">
        <v>9</v>
      </c>
      <c r="B7268" s="35">
        <v>2023</v>
      </c>
      <c r="C7268" s="35">
        <f t="shared" si="29"/>
        <v>40</v>
      </c>
      <c r="D7268" s="35">
        <v>1.701845053242935E-6</v>
      </c>
      <c r="E7268" s="35">
        <v>2.7019588316024018E-4</v>
      </c>
      <c r="F7268" s="31">
        <f>1-'[1]Life Table'!$E7268</f>
        <v>0.99972980411683976</v>
      </c>
      <c r="G7268" s="31"/>
      <c r="H7268" s="31"/>
    </row>
    <row r="7269" spans="1:8" hidden="1">
      <c r="A7269" s="35" t="s">
        <v>9</v>
      </c>
      <c r="B7269" s="35">
        <v>2023</v>
      </c>
      <c r="C7269" s="35">
        <f t="shared" si="29"/>
        <v>41</v>
      </c>
      <c r="D7269" s="35">
        <v>1.550096984178666E-6</v>
      </c>
      <c r="E7269" s="35">
        <v>2.7918322431752518E-4</v>
      </c>
      <c r="F7269" s="31">
        <f>1-'[1]Life Table'!$E7269</f>
        <v>0.99972081677568247</v>
      </c>
      <c r="G7269" s="31"/>
      <c r="H7269" s="31"/>
    </row>
    <row r="7270" spans="1:8" hidden="1">
      <c r="A7270" s="35" t="s">
        <v>9</v>
      </c>
      <c r="B7270" s="35">
        <v>2023</v>
      </c>
      <c r="C7270" s="35">
        <f t="shared" si="29"/>
        <v>42</v>
      </c>
      <c r="D7270" s="35">
        <v>1.411879804087428E-6</v>
      </c>
      <c r="E7270" s="35">
        <v>2.8408565899806781E-4</v>
      </c>
      <c r="F7270" s="31">
        <f>1-'[1]Life Table'!$E7270</f>
        <v>0.99971591434100193</v>
      </c>
      <c r="G7270" s="31"/>
      <c r="H7270" s="31"/>
    </row>
    <row r="7271" spans="1:8" hidden="1">
      <c r="A7271" s="35" t="s">
        <v>9</v>
      </c>
      <c r="B7271" s="35">
        <v>2023</v>
      </c>
      <c r="C7271" s="35">
        <f t="shared" si="29"/>
        <v>43</v>
      </c>
      <c r="D7271" s="35">
        <v>1.285987006965363E-6</v>
      </c>
      <c r="E7271" s="35">
        <v>2.8239330281110142E-4</v>
      </c>
      <c r="F7271" s="31">
        <f>1-'[1]Life Table'!$E7271</f>
        <v>0.9997176066971889</v>
      </c>
      <c r="G7271" s="31"/>
      <c r="H7271" s="31"/>
    </row>
    <row r="7272" spans="1:8" hidden="1">
      <c r="A7272" s="35" t="s">
        <v>9</v>
      </c>
      <c r="B7272" s="35">
        <v>2023</v>
      </c>
      <c r="C7272" s="35">
        <f t="shared" si="29"/>
        <v>44</v>
      </c>
      <c r="D7272" s="35">
        <v>2.9804846432165609E-6</v>
      </c>
      <c r="E7272" s="35">
        <v>8.0078676676531568E-4</v>
      </c>
      <c r="F7272" s="31">
        <f>1-'[1]Life Table'!$E7272</f>
        <v>0.99919921323323468</v>
      </c>
      <c r="G7272" s="31"/>
      <c r="H7272" s="31"/>
    </row>
    <row r="7273" spans="1:8" hidden="1">
      <c r="A7273" s="35" t="s">
        <v>9</v>
      </c>
      <c r="B7273" s="35">
        <v>2023</v>
      </c>
      <c r="C7273" s="35">
        <f t="shared" si="29"/>
        <v>45</v>
      </c>
      <c r="D7273" s="35">
        <v>2.7147243798941289E-6</v>
      </c>
      <c r="E7273" s="35">
        <v>7.1459527501582798E-4</v>
      </c>
      <c r="F7273" s="31">
        <f>1-'[1]Life Table'!$E7273</f>
        <v>0.99928540472498417</v>
      </c>
      <c r="G7273" s="31"/>
      <c r="H7273" s="31"/>
    </row>
    <row r="7274" spans="1:8" hidden="1">
      <c r="A7274" s="35" t="s">
        <v>9</v>
      </c>
      <c r="B7274" s="35">
        <v>2023</v>
      </c>
      <c r="C7274" s="35">
        <f t="shared" si="29"/>
        <v>46</v>
      </c>
      <c r="D7274" s="35">
        <v>2.472661107503006E-6</v>
      </c>
      <c r="E7274" s="35">
        <v>6.8277098715230355E-4</v>
      </c>
      <c r="F7274" s="31">
        <f>1-'[1]Life Table'!$E7274</f>
        <v>0.9993172290128477</v>
      </c>
      <c r="G7274" s="31"/>
      <c r="H7274" s="31"/>
    </row>
    <row r="7275" spans="1:8" hidden="1">
      <c r="A7275" s="35" t="s">
        <v>9</v>
      </c>
      <c r="B7275" s="35">
        <v>2023</v>
      </c>
      <c r="C7275" s="35">
        <f t="shared" si="29"/>
        <v>47</v>
      </c>
      <c r="D7275" s="35">
        <v>2.2521818413095879E-6</v>
      </c>
      <c r="E7275" s="35">
        <v>7.1697226889144705E-4</v>
      </c>
      <c r="F7275" s="31">
        <f>1-'[1]Life Table'!$E7275</f>
        <v>0.99928302773110855</v>
      </c>
      <c r="G7275" s="31"/>
      <c r="H7275" s="31"/>
    </row>
    <row r="7276" spans="1:8" hidden="1">
      <c r="A7276" s="35" t="s">
        <v>9</v>
      </c>
      <c r="B7276" s="35">
        <v>2023</v>
      </c>
      <c r="C7276" s="35">
        <f t="shared" si="29"/>
        <v>48</v>
      </c>
      <c r="D7276" s="35">
        <v>2.051362004656953E-6</v>
      </c>
      <c r="E7276" s="35">
        <v>7.593629075416386E-4</v>
      </c>
      <c r="F7276" s="31">
        <f>1-'[1]Life Table'!$E7276</f>
        <v>0.99924063709245836</v>
      </c>
      <c r="G7276" s="31"/>
      <c r="H7276" s="31"/>
    </row>
    <row r="7277" spans="1:8" hidden="1">
      <c r="A7277" s="35" t="s">
        <v>9</v>
      </c>
      <c r="B7277" s="35">
        <v>2023</v>
      </c>
      <c r="C7277" s="35">
        <f t="shared" si="29"/>
        <v>49</v>
      </c>
      <c r="D7277" s="35">
        <v>1.868448629220497E-6</v>
      </c>
      <c r="E7277" s="35">
        <v>8.3743903610811188E-4</v>
      </c>
      <c r="F7277" s="31">
        <f>1-'[1]Life Table'!$E7277</f>
        <v>0.99916256096389189</v>
      </c>
      <c r="G7277" s="31"/>
      <c r="H7277" s="31"/>
    </row>
    <row r="7278" spans="1:8" hidden="1">
      <c r="A7278" s="35" t="s">
        <v>9</v>
      </c>
      <c r="B7278" s="35">
        <v>2023</v>
      </c>
      <c r="C7278" s="35">
        <f t="shared" si="29"/>
        <v>50</v>
      </c>
      <c r="D7278" s="35">
        <v>3.65813966129596E-6</v>
      </c>
      <c r="E7278" s="35">
        <v>9.4998342524177382E-4</v>
      </c>
      <c r="F7278" s="31">
        <f>1-'[1]Life Table'!$E7278</f>
        <v>0.99905001657475823</v>
      </c>
      <c r="G7278" s="31"/>
      <c r="H7278" s="31"/>
    </row>
    <row r="7279" spans="1:8" hidden="1">
      <c r="A7279" s="35" t="s">
        <v>9</v>
      </c>
      <c r="B7279" s="35">
        <v>2023</v>
      </c>
      <c r="C7279" s="35">
        <f t="shared" si="29"/>
        <v>51</v>
      </c>
      <c r="D7279" s="35">
        <v>3.3421341989190141E-6</v>
      </c>
      <c r="E7279" s="35">
        <v>1.06402337903222E-3</v>
      </c>
      <c r="F7279" s="31">
        <f>1-'[1]Life Table'!$E7279</f>
        <v>0.99893597662096778</v>
      </c>
      <c r="G7279" s="31"/>
      <c r="H7279" s="31"/>
    </row>
    <row r="7280" spans="1:8" hidden="1">
      <c r="A7280" s="35" t="s">
        <v>9</v>
      </c>
      <c r="B7280" s="35">
        <v>2023</v>
      </c>
      <c r="C7280" s="35">
        <f t="shared" si="29"/>
        <v>52</v>
      </c>
      <c r="D7280" s="35">
        <v>3.0534266151082152E-6</v>
      </c>
      <c r="E7280" s="35">
        <v>1.1532577886117501E-3</v>
      </c>
      <c r="F7280" s="31">
        <f>1-'[1]Life Table'!$E7280</f>
        <v>0.99884674221138825</v>
      </c>
      <c r="G7280" s="31"/>
      <c r="H7280" s="31"/>
    </row>
    <row r="7281" spans="1:8" hidden="1">
      <c r="A7281" s="35" t="s">
        <v>9</v>
      </c>
      <c r="B7281" s="35">
        <v>2023</v>
      </c>
      <c r="C7281" s="35">
        <f t="shared" si="29"/>
        <v>53</v>
      </c>
      <c r="D7281" s="35">
        <v>2.789658804504856E-6</v>
      </c>
      <c r="E7281" s="35">
        <v>1.1878889577613409E-3</v>
      </c>
      <c r="F7281" s="31">
        <f>1-'[1]Life Table'!$E7281</f>
        <v>0.99881211104223866</v>
      </c>
      <c r="G7281" s="31"/>
      <c r="H7281" s="31"/>
    </row>
    <row r="7282" spans="1:8" hidden="1">
      <c r="A7282" s="35" t="s">
        <v>9</v>
      </c>
      <c r="B7282" s="35">
        <v>2023</v>
      </c>
      <c r="C7282" s="35">
        <f t="shared" si="29"/>
        <v>54</v>
      </c>
      <c r="D7282" s="35">
        <v>6.2904058686976642E-6</v>
      </c>
      <c r="E7282" s="35">
        <v>2.5111566842151989E-3</v>
      </c>
      <c r="F7282" s="31">
        <f>1-'[1]Life Table'!$E7282</f>
        <v>0.9974888433157848</v>
      </c>
      <c r="G7282" s="31"/>
      <c r="H7282" s="31"/>
    </row>
    <row r="7283" spans="1:8" hidden="1">
      <c r="A7283" s="35" t="s">
        <v>9</v>
      </c>
      <c r="B7283" s="35">
        <v>2023</v>
      </c>
      <c r="C7283" s="35">
        <f t="shared" si="29"/>
        <v>55</v>
      </c>
      <c r="D7283" s="35">
        <v>5.7470141999464896E-6</v>
      </c>
      <c r="E7283" s="35">
        <v>2.271437596752079E-3</v>
      </c>
      <c r="F7283" s="31">
        <f>1-'[1]Life Table'!$E7283</f>
        <v>0.99772856240324792</v>
      </c>
      <c r="G7283" s="31"/>
      <c r="H7283" s="31"/>
    </row>
    <row r="7284" spans="1:8" hidden="1">
      <c r="A7284" s="35" t="s">
        <v>9</v>
      </c>
      <c r="B7284" s="35">
        <v>2023</v>
      </c>
      <c r="C7284" s="35">
        <f t="shared" si="29"/>
        <v>56</v>
      </c>
      <c r="D7284" s="35">
        <v>5.2505629849325762E-6</v>
      </c>
      <c r="E7284" s="35">
        <v>2.1131158881623202E-3</v>
      </c>
      <c r="F7284" s="31">
        <f>1-'[1]Life Table'!$E7284</f>
        <v>0.99788688411183768</v>
      </c>
      <c r="G7284" s="31"/>
      <c r="H7284" s="31"/>
    </row>
    <row r="7285" spans="1:8" hidden="1">
      <c r="A7285" s="35" t="s">
        <v>9</v>
      </c>
      <c r="B7285" s="35">
        <v>2023</v>
      </c>
      <c r="C7285" s="35">
        <f t="shared" si="29"/>
        <v>57</v>
      </c>
      <c r="D7285" s="35">
        <v>4.796997310186004E-6</v>
      </c>
      <c r="E7285" s="35">
        <v>2.090145762961737E-3</v>
      </c>
      <c r="F7285" s="31">
        <f>1-'[1]Life Table'!$E7285</f>
        <v>0.99790985423703826</v>
      </c>
      <c r="G7285" s="31"/>
      <c r="H7285" s="31"/>
    </row>
    <row r="7286" spans="1:8" hidden="1">
      <c r="A7286" s="35" t="s">
        <v>9</v>
      </c>
      <c r="B7286" s="35">
        <v>2023</v>
      </c>
      <c r="C7286" s="35">
        <f t="shared" si="29"/>
        <v>58</v>
      </c>
      <c r="D7286" s="35">
        <v>4.3826125426866559E-6</v>
      </c>
      <c r="E7286" s="35">
        <v>2.0782060150350561E-3</v>
      </c>
      <c r="F7286" s="31">
        <f>1-'[1]Life Table'!$E7286</f>
        <v>0.99792179398496494</v>
      </c>
      <c r="G7286" s="31"/>
      <c r="H7286" s="31"/>
    </row>
    <row r="7287" spans="1:8" hidden="1">
      <c r="A7287" s="35" t="s">
        <v>9</v>
      </c>
      <c r="B7287" s="35">
        <v>2023</v>
      </c>
      <c r="C7287" s="35">
        <f t="shared" si="29"/>
        <v>59</v>
      </c>
      <c r="D7287" s="35">
        <v>4.0040240711683028E-6</v>
      </c>
      <c r="E7287" s="35">
        <v>2.1499102538677932E-3</v>
      </c>
      <c r="F7287" s="31">
        <f>1-'[1]Life Table'!$E7287</f>
        <v>0.99785008974613221</v>
      </c>
      <c r="G7287" s="31"/>
      <c r="H7287" s="31"/>
    </row>
    <row r="7288" spans="1:8" hidden="1">
      <c r="A7288" s="35" t="s">
        <v>9</v>
      </c>
      <c r="B7288" s="35">
        <v>2023</v>
      </c>
      <c r="C7288" s="35">
        <f t="shared" si="29"/>
        <v>60</v>
      </c>
      <c r="D7288" s="35">
        <v>3.65813966129596E-6</v>
      </c>
      <c r="E7288" s="35">
        <v>2.320112645808448E-3</v>
      </c>
      <c r="F7288" s="31">
        <f>1-'[1]Life Table'!$E7288</f>
        <v>0.99767988735419155</v>
      </c>
      <c r="G7288" s="31"/>
      <c r="H7288" s="31"/>
    </row>
    <row r="7289" spans="1:8" hidden="1">
      <c r="A7289" s="35" t="s">
        <v>9</v>
      </c>
      <c r="B7289" s="35">
        <v>2023</v>
      </c>
      <c r="C7289" s="35">
        <f t="shared" si="29"/>
        <v>61</v>
      </c>
      <c r="D7289" s="35">
        <v>3.3421341989190141E-6</v>
      </c>
      <c r="E7289" s="35">
        <v>2.5499062621289199E-3</v>
      </c>
      <c r="F7289" s="31">
        <f>1-'[1]Life Table'!$E7289</f>
        <v>0.99745009373787108</v>
      </c>
      <c r="G7289" s="31"/>
      <c r="H7289" s="31"/>
    </row>
    <row r="7290" spans="1:8" hidden="1">
      <c r="A7290" s="35" t="s">
        <v>9</v>
      </c>
      <c r="B7290" s="35">
        <v>2023</v>
      </c>
      <c r="C7290" s="35">
        <f t="shared" si="29"/>
        <v>62</v>
      </c>
      <c r="D7290" s="35">
        <v>3.0534266151082152E-6</v>
      </c>
      <c r="E7290" s="35">
        <v>2.8226798794213082E-3</v>
      </c>
      <c r="F7290" s="31">
        <f>1-'[1]Life Table'!$E7290</f>
        <v>0.99717732012057869</v>
      </c>
      <c r="G7290" s="31"/>
      <c r="H7290" s="31"/>
    </row>
    <row r="7291" spans="1:8" hidden="1">
      <c r="A7291" s="35" t="s">
        <v>9</v>
      </c>
      <c r="B7291" s="35">
        <v>2023</v>
      </c>
      <c r="C7291" s="35">
        <f t="shared" si="29"/>
        <v>63</v>
      </c>
      <c r="D7291" s="35">
        <v>2.789658804504856E-6</v>
      </c>
      <c r="E7291" s="35">
        <v>3.107067556255783E-3</v>
      </c>
      <c r="F7291" s="31">
        <f>1-'[1]Life Table'!$E7291</f>
        <v>0.99689293244374422</v>
      </c>
      <c r="G7291" s="31"/>
      <c r="H7291" s="31"/>
    </row>
    <row r="7292" spans="1:8" hidden="1">
      <c r="A7292" s="35" t="s">
        <v>9</v>
      </c>
      <c r="B7292" s="35">
        <v>2023</v>
      </c>
      <c r="C7292" s="35">
        <f t="shared" si="29"/>
        <v>64</v>
      </c>
      <c r="D7292" s="35">
        <v>6.2904058686976642E-6</v>
      </c>
      <c r="E7292" s="35">
        <v>6.5762427392249689E-3</v>
      </c>
      <c r="F7292" s="31">
        <f>1-'[1]Life Table'!$E7292</f>
        <v>0.99342375726077503</v>
      </c>
      <c r="G7292" s="31"/>
      <c r="H7292" s="31"/>
    </row>
    <row r="7293" spans="1:8" hidden="1">
      <c r="A7293" s="35" t="s">
        <v>9</v>
      </c>
      <c r="B7293" s="35">
        <v>2023</v>
      </c>
      <c r="C7293" s="35">
        <f t="shared" si="29"/>
        <v>65</v>
      </c>
      <c r="D7293" s="35">
        <v>5.7470141999464896E-6</v>
      </c>
      <c r="E7293" s="35">
        <v>6.6285155167752352E-3</v>
      </c>
      <c r="F7293" s="31">
        <f>1-'[1]Life Table'!$E7293</f>
        <v>0.99337148448322476</v>
      </c>
      <c r="G7293" s="31"/>
      <c r="H7293" s="31"/>
    </row>
    <row r="7294" spans="1:8" hidden="1">
      <c r="A7294" s="35" t="s">
        <v>9</v>
      </c>
      <c r="B7294" s="35">
        <v>2023</v>
      </c>
      <c r="C7294" s="35">
        <f t="shared" si="29"/>
        <v>66</v>
      </c>
      <c r="D7294" s="35">
        <v>5.2505629849325762E-6</v>
      </c>
      <c r="E7294" s="35">
        <v>6.8522634056142886E-3</v>
      </c>
      <c r="F7294" s="31">
        <f>1-'[1]Life Table'!$E7294</f>
        <v>0.99314773659438571</v>
      </c>
      <c r="G7294" s="31"/>
      <c r="H7294" s="31"/>
    </row>
    <row r="7295" spans="1:8" hidden="1">
      <c r="A7295" s="35" t="s">
        <v>9</v>
      </c>
      <c r="B7295" s="35">
        <v>2023</v>
      </c>
      <c r="C7295" s="35">
        <f t="shared" ref="C7295:C7327" si="30">C7294+1</f>
        <v>67</v>
      </c>
      <c r="D7295" s="35">
        <v>4.796997310186004E-6</v>
      </c>
      <c r="E7295" s="35">
        <v>7.3366531045392369E-3</v>
      </c>
      <c r="F7295" s="31">
        <f>1-'[1]Life Table'!$E7295</f>
        <v>0.99266334689546076</v>
      </c>
      <c r="G7295" s="31"/>
      <c r="H7295" s="31"/>
    </row>
    <row r="7296" spans="1:8" hidden="1">
      <c r="A7296" s="35" t="s">
        <v>9</v>
      </c>
      <c r="B7296" s="35">
        <v>2023</v>
      </c>
      <c r="C7296" s="35">
        <f t="shared" si="30"/>
        <v>68</v>
      </c>
      <c r="D7296" s="35">
        <v>4.3826125426866559E-6</v>
      </c>
      <c r="E7296" s="35">
        <v>7.7180414915801743E-3</v>
      </c>
      <c r="F7296" s="31">
        <f>1-'[1]Life Table'!$E7296</f>
        <v>0.99228195850841983</v>
      </c>
      <c r="G7296" s="31"/>
      <c r="H7296" s="31"/>
    </row>
    <row r="7297" spans="1:8" hidden="1">
      <c r="A7297" s="35" t="s">
        <v>9</v>
      </c>
      <c r="B7297" s="35">
        <v>2023</v>
      </c>
      <c r="C7297" s="35">
        <f t="shared" si="30"/>
        <v>69</v>
      </c>
      <c r="D7297" s="35">
        <v>4.0040240711683028E-6</v>
      </c>
      <c r="E7297" s="35">
        <v>8.1840945552678068E-3</v>
      </c>
      <c r="F7297" s="31">
        <f>1-'[1]Life Table'!$E7297</f>
        <v>0.99181590544473219</v>
      </c>
      <c r="G7297" s="31"/>
      <c r="H7297" s="31"/>
    </row>
    <row r="7298" spans="1:8" hidden="1">
      <c r="A7298" s="35" t="s">
        <v>9</v>
      </c>
      <c r="B7298" s="35">
        <v>2023</v>
      </c>
      <c r="C7298" s="35">
        <f t="shared" si="30"/>
        <v>70</v>
      </c>
      <c r="D7298" s="35">
        <v>2.7875344634198388E-6</v>
      </c>
      <c r="E7298" s="35">
        <v>8.8101626799272914E-3</v>
      </c>
      <c r="F7298" s="31">
        <f>1-'[1]Life Table'!$E7298</f>
        <v>0.99118983732007271</v>
      </c>
      <c r="G7298" s="31"/>
      <c r="H7298" s="31"/>
    </row>
    <row r="7299" spans="1:8" hidden="1">
      <c r="A7299" s="35" t="s">
        <v>9</v>
      </c>
      <c r="B7299" s="35">
        <v>2023</v>
      </c>
      <c r="C7299" s="35">
        <f t="shared" si="30"/>
        <v>71</v>
      </c>
      <c r="D7299" s="35">
        <v>2.550238218684199E-6</v>
      </c>
      <c r="E7299" s="35">
        <v>9.5532837367594547E-3</v>
      </c>
      <c r="F7299" s="31">
        <f>1-'[1]Life Table'!$E7299</f>
        <v>0.99044671626324055</v>
      </c>
      <c r="G7299" s="31"/>
      <c r="H7299" s="31"/>
    </row>
    <row r="7300" spans="1:8" hidden="1">
      <c r="A7300" s="35" t="s">
        <v>9</v>
      </c>
      <c r="B7300" s="35">
        <v>2023</v>
      </c>
      <c r="C7300" s="35">
        <f t="shared" si="30"/>
        <v>72</v>
      </c>
      <c r="D7300" s="35">
        <v>2.3331424444735291E-6</v>
      </c>
      <c r="E7300" s="35">
        <v>1.04483916258169E-2</v>
      </c>
      <c r="F7300" s="31">
        <f>1-'[1]Life Table'!$E7300</f>
        <v>0.9895516083741831</v>
      </c>
      <c r="G7300" s="31"/>
      <c r="H7300" s="31"/>
    </row>
    <row r="7301" spans="1:8" hidden="1">
      <c r="A7301" s="35" t="s">
        <v>9</v>
      </c>
      <c r="B7301" s="35">
        <v>2023</v>
      </c>
      <c r="C7301" s="35">
        <f t="shared" si="30"/>
        <v>73</v>
      </c>
      <c r="D7301" s="35">
        <v>2.1345275223004571E-6</v>
      </c>
      <c r="E7301" s="35">
        <v>1.1515204327660841E-2</v>
      </c>
      <c r="F7301" s="31">
        <f>1-'[1]Life Table'!$E7301</f>
        <v>0.98848479567233916</v>
      </c>
      <c r="G7301" s="31"/>
      <c r="H7301" s="31"/>
    </row>
    <row r="7302" spans="1:8" hidden="1">
      <c r="A7302" s="35" t="s">
        <v>9</v>
      </c>
      <c r="B7302" s="35">
        <v>2023</v>
      </c>
      <c r="C7302" s="35">
        <f t="shared" si="30"/>
        <v>74</v>
      </c>
      <c r="D7302" s="35">
        <v>4.753978557360242E-6</v>
      </c>
      <c r="E7302" s="35">
        <v>2.1627954154294748E-2</v>
      </c>
      <c r="F7302" s="31">
        <f>1-'[1]Life Table'!$E7302</f>
        <v>0.97837204584570525</v>
      </c>
      <c r="G7302" s="31"/>
      <c r="H7302" s="31"/>
    </row>
    <row r="7303" spans="1:8" hidden="1">
      <c r="A7303" s="35" t="s">
        <v>9</v>
      </c>
      <c r="B7303" s="35">
        <v>2023</v>
      </c>
      <c r="C7303" s="35">
        <f t="shared" si="30"/>
        <v>75</v>
      </c>
      <c r="D7303" s="35">
        <v>4.3492835575246712E-6</v>
      </c>
      <c r="E7303" s="35">
        <v>2.2698904854582039E-2</v>
      </c>
      <c r="F7303" s="31">
        <f>1-'[1]Life Table'!$E7303</f>
        <v>0.97730109514541796</v>
      </c>
      <c r="G7303" s="31"/>
      <c r="H7303" s="31"/>
    </row>
    <row r="7304" spans="1:8" hidden="1">
      <c r="A7304" s="35" t="s">
        <v>9</v>
      </c>
      <c r="B7304" s="35">
        <v>2023</v>
      </c>
      <c r="C7304" s="35">
        <f t="shared" si="30"/>
        <v>76</v>
      </c>
      <c r="D7304" s="35">
        <v>3.9790392900421911E-6</v>
      </c>
      <c r="E7304" s="35">
        <v>2.4480093434724019E-2</v>
      </c>
      <c r="F7304" s="31">
        <f>1-'[1]Life Table'!$E7304</f>
        <v>0.97551990656527598</v>
      </c>
      <c r="G7304" s="31"/>
      <c r="H7304" s="31"/>
    </row>
    <row r="7305" spans="1:8" hidden="1">
      <c r="A7305" s="35" t="s">
        <v>9</v>
      </c>
      <c r="B7305" s="35">
        <v>2023</v>
      </c>
      <c r="C7305" s="35">
        <f t="shared" si="30"/>
        <v>77</v>
      </c>
      <c r="D7305" s="35">
        <v>3.6403130451927592E-6</v>
      </c>
      <c r="E7305" s="35">
        <v>2.7159589323977551E-2</v>
      </c>
      <c r="F7305" s="31">
        <f>1-'[1]Life Table'!$E7305</f>
        <v>0.97284041067602245</v>
      </c>
      <c r="G7305" s="31"/>
      <c r="H7305" s="31"/>
    </row>
    <row r="7306" spans="1:8" hidden="1">
      <c r="A7306" s="35" t="s">
        <v>9</v>
      </c>
      <c r="B7306" s="35">
        <v>2023</v>
      </c>
      <c r="C7306" s="35">
        <f t="shared" si="30"/>
        <v>78</v>
      </c>
      <c r="D7306" s="35">
        <v>3.3304217679288328E-6</v>
      </c>
      <c r="E7306" s="35">
        <v>2.969177693061997E-2</v>
      </c>
      <c r="F7306" s="31">
        <f>1-'[1]Life Table'!$E7306</f>
        <v>0.97030822306938003</v>
      </c>
      <c r="G7306" s="31"/>
      <c r="H7306" s="31"/>
    </row>
    <row r="7307" spans="1:8" hidden="1">
      <c r="A7307" s="35" t="s">
        <v>9</v>
      </c>
      <c r="B7307" s="35">
        <v>2023</v>
      </c>
      <c r="C7307" s="35">
        <f t="shared" si="30"/>
        <v>79</v>
      </c>
      <c r="D7307" s="35">
        <v>3.046910805360937E-6</v>
      </c>
      <c r="E7307" s="35">
        <v>3.2554923303433132E-2</v>
      </c>
      <c r="F7307" s="31">
        <f>1-'[1]Life Table'!$E7307</f>
        <v>0.96744507669656687</v>
      </c>
      <c r="G7307" s="31"/>
      <c r="H7307" s="31"/>
    </row>
    <row r="7308" spans="1:8" hidden="1">
      <c r="A7308" s="35" t="s">
        <v>9</v>
      </c>
      <c r="B7308" s="35">
        <v>2023</v>
      </c>
      <c r="C7308" s="35">
        <f t="shared" si="30"/>
        <v>80</v>
      </c>
      <c r="D7308" s="35">
        <v>2.7875344634198388E-6</v>
      </c>
      <c r="E7308" s="35">
        <v>3.5993112436637942E-2</v>
      </c>
      <c r="F7308" s="31">
        <f>1-'[1]Life Table'!$E7308</f>
        <v>0.96400688756336206</v>
      </c>
      <c r="G7308" s="31"/>
      <c r="H7308" s="31"/>
    </row>
    <row r="7309" spans="1:8" hidden="1">
      <c r="A7309" s="35" t="s">
        <v>9</v>
      </c>
      <c r="B7309" s="35">
        <v>2023</v>
      </c>
      <c r="C7309" s="35">
        <f t="shared" si="30"/>
        <v>81</v>
      </c>
      <c r="D7309" s="35">
        <v>2.550238218684199E-6</v>
      </c>
      <c r="E7309" s="35">
        <v>3.9979854860782482E-2</v>
      </c>
      <c r="F7309" s="31">
        <f>1-'[1]Life Table'!$E7309</f>
        <v>0.96002014513921752</v>
      </c>
      <c r="G7309" s="31"/>
      <c r="H7309" s="31"/>
    </row>
    <row r="7310" spans="1:8" hidden="1">
      <c r="A7310" s="35" t="s">
        <v>9</v>
      </c>
      <c r="B7310" s="35">
        <v>2023</v>
      </c>
      <c r="C7310" s="35">
        <f t="shared" si="30"/>
        <v>82</v>
      </c>
      <c r="D7310" s="35">
        <v>2.3331424444735291E-6</v>
      </c>
      <c r="E7310" s="35">
        <v>4.4707842103087758E-2</v>
      </c>
      <c r="F7310" s="31">
        <f>1-'[1]Life Table'!$E7310</f>
        <v>0.95529215789691224</v>
      </c>
      <c r="G7310" s="31"/>
      <c r="H7310" s="31"/>
    </row>
    <row r="7311" spans="1:8" hidden="1">
      <c r="A7311" s="35" t="s">
        <v>9</v>
      </c>
      <c r="B7311" s="35">
        <v>2023</v>
      </c>
      <c r="C7311" s="35">
        <f t="shared" si="30"/>
        <v>83</v>
      </c>
      <c r="D7311" s="35">
        <v>2.1345275223004571E-6</v>
      </c>
      <c r="E7311" s="35">
        <v>5.0281053344798821E-2</v>
      </c>
      <c r="F7311" s="31">
        <f>1-'[1]Life Table'!$E7311</f>
        <v>0.94971894665520118</v>
      </c>
      <c r="G7311" s="31"/>
      <c r="H7311" s="31"/>
    </row>
    <row r="7312" spans="1:8" hidden="1">
      <c r="A7312" s="35" t="s">
        <v>9</v>
      </c>
      <c r="B7312" s="35">
        <v>2023</v>
      </c>
      <c r="C7312" s="35">
        <f t="shared" si="30"/>
        <v>84</v>
      </c>
      <c r="D7312" s="35">
        <v>4.753978557360242E-6</v>
      </c>
      <c r="E7312" s="35">
        <v>7.8765005032461866E-2</v>
      </c>
      <c r="F7312" s="31">
        <f>1-'[1]Life Table'!$E7312</f>
        <v>0.92123499496753813</v>
      </c>
      <c r="G7312" s="31"/>
      <c r="H7312" s="31"/>
    </row>
    <row r="7313" spans="1:8" hidden="1">
      <c r="A7313" s="35" t="s">
        <v>9</v>
      </c>
      <c r="B7313" s="35">
        <v>2023</v>
      </c>
      <c r="C7313" s="35">
        <f t="shared" si="30"/>
        <v>85</v>
      </c>
      <c r="D7313" s="35">
        <v>4.3492835575246712E-6</v>
      </c>
      <c r="E7313" s="35">
        <v>8.4594164578005726E-2</v>
      </c>
      <c r="F7313" s="31">
        <f>1-'[1]Life Table'!$E7313</f>
        <v>0.91540583542199427</v>
      </c>
      <c r="G7313" s="31"/>
      <c r="H7313" s="31"/>
    </row>
    <row r="7314" spans="1:8" hidden="1">
      <c r="A7314" s="35" t="s">
        <v>9</v>
      </c>
      <c r="B7314" s="35">
        <v>2023</v>
      </c>
      <c r="C7314" s="35">
        <f t="shared" si="30"/>
        <v>86</v>
      </c>
      <c r="D7314" s="35">
        <v>3.9790392900421911E-6</v>
      </c>
      <c r="E7314" s="35">
        <v>9.1744374567825471E-2</v>
      </c>
      <c r="F7314" s="31">
        <f>1-'[1]Life Table'!$E7314</f>
        <v>0.90825562543217453</v>
      </c>
      <c r="G7314" s="31"/>
      <c r="H7314" s="31"/>
    </row>
    <row r="7315" spans="1:8" hidden="1">
      <c r="A7315" s="35" t="s">
        <v>9</v>
      </c>
      <c r="B7315" s="35">
        <v>2023</v>
      </c>
      <c r="C7315" s="35">
        <f t="shared" si="30"/>
        <v>87</v>
      </c>
      <c r="D7315" s="35">
        <v>3.6403130451927592E-6</v>
      </c>
      <c r="E7315" s="35">
        <v>0.1003003480832373</v>
      </c>
      <c r="F7315" s="31">
        <f>1-'[1]Life Table'!$E7315</f>
        <v>0.89969965191676271</v>
      </c>
      <c r="G7315" s="31"/>
      <c r="H7315" s="31"/>
    </row>
    <row r="7316" spans="1:8" hidden="1">
      <c r="A7316" s="35" t="s">
        <v>9</v>
      </c>
      <c r="B7316" s="35">
        <v>2023</v>
      </c>
      <c r="C7316" s="35">
        <f t="shared" si="30"/>
        <v>88</v>
      </c>
      <c r="D7316" s="35">
        <v>3.3304217679288328E-6</v>
      </c>
      <c r="E7316" s="35">
        <v>0.1078822142833856</v>
      </c>
      <c r="F7316" s="31">
        <f>1-'[1]Life Table'!$E7316</f>
        <v>0.89211778571661438</v>
      </c>
      <c r="G7316" s="31"/>
      <c r="H7316" s="31"/>
    </row>
    <row r="7317" spans="1:8" hidden="1">
      <c r="A7317" s="35" t="s">
        <v>9</v>
      </c>
      <c r="B7317" s="35">
        <v>2023</v>
      </c>
      <c r="C7317" s="35">
        <f t="shared" si="30"/>
        <v>89</v>
      </c>
      <c r="D7317" s="35">
        <v>3.046910805360937E-6</v>
      </c>
      <c r="E7317" s="35">
        <v>0.115914763443667</v>
      </c>
      <c r="F7317" s="31">
        <f>1-'[1]Life Table'!$E7317</f>
        <v>0.88408523655633298</v>
      </c>
      <c r="G7317" s="31"/>
      <c r="H7317" s="31"/>
    </row>
    <row r="7318" spans="1:8" hidden="1">
      <c r="A7318" s="35" t="s">
        <v>9</v>
      </c>
      <c r="B7318" s="35">
        <v>2023</v>
      </c>
      <c r="C7318" s="35">
        <f t="shared" si="30"/>
        <v>90</v>
      </c>
      <c r="D7318" s="35">
        <v>2.7875344634198388E-6</v>
      </c>
      <c r="E7318" s="35">
        <v>0.12559689201644911</v>
      </c>
      <c r="F7318" s="31">
        <f>1-'[1]Life Table'!$E7318</f>
        <v>0.87440310798355092</v>
      </c>
      <c r="G7318" s="31"/>
      <c r="H7318" s="31"/>
    </row>
    <row r="7319" spans="1:8" hidden="1">
      <c r="A7319" s="35" t="s">
        <v>9</v>
      </c>
      <c r="B7319" s="35">
        <v>2023</v>
      </c>
      <c r="C7319" s="35">
        <f t="shared" si="30"/>
        <v>91</v>
      </c>
      <c r="D7319" s="35">
        <v>2.550238218684199E-6</v>
      </c>
      <c r="E7319" s="35">
        <v>0.13774008836158841</v>
      </c>
      <c r="F7319" s="31">
        <f>1-'[1]Life Table'!$E7319</f>
        <v>0.86225991163841154</v>
      </c>
      <c r="G7319" s="31"/>
      <c r="H7319" s="31"/>
    </row>
    <row r="7320" spans="1:8" hidden="1">
      <c r="A7320" s="35" t="s">
        <v>9</v>
      </c>
      <c r="B7320" s="35">
        <v>2023</v>
      </c>
      <c r="C7320" s="35">
        <f t="shared" si="30"/>
        <v>92</v>
      </c>
      <c r="D7320" s="35">
        <v>2.3331424444735291E-6</v>
      </c>
      <c r="E7320" s="35">
        <v>0.15354200619812911</v>
      </c>
      <c r="F7320" s="31">
        <f>1-'[1]Life Table'!$E7320</f>
        <v>0.84645799380187092</v>
      </c>
      <c r="G7320" s="31"/>
      <c r="H7320" s="31"/>
    </row>
    <row r="7321" spans="1:8" hidden="1">
      <c r="A7321" s="35" t="s">
        <v>9</v>
      </c>
      <c r="B7321" s="35">
        <v>2023</v>
      </c>
      <c r="C7321" s="35">
        <f t="shared" si="30"/>
        <v>93</v>
      </c>
      <c r="D7321" s="35">
        <v>2.1345275223004571E-6</v>
      </c>
      <c r="E7321" s="35">
        <v>0.17353972754741559</v>
      </c>
      <c r="F7321" s="31">
        <f>1-'[1]Life Table'!$E7321</f>
        <v>0.82646027245258447</v>
      </c>
      <c r="G7321" s="31"/>
      <c r="H7321" s="31"/>
    </row>
    <row r="7322" spans="1:8" hidden="1">
      <c r="A7322" s="35" t="s">
        <v>9</v>
      </c>
      <c r="B7322" s="35">
        <v>2023</v>
      </c>
      <c r="C7322" s="35">
        <f t="shared" si="30"/>
        <v>94</v>
      </c>
      <c r="D7322" s="35">
        <v>4.753978557360242E-6</v>
      </c>
      <c r="E7322" s="35">
        <v>0.2296744137029284</v>
      </c>
      <c r="F7322" s="31">
        <f>1-'[1]Life Table'!$E7322</f>
        <v>0.7703255862970716</v>
      </c>
      <c r="G7322" s="31"/>
      <c r="H7322" s="31"/>
    </row>
    <row r="7323" spans="1:8" hidden="1">
      <c r="A7323" s="35" t="s">
        <v>9</v>
      </c>
      <c r="B7323" s="35">
        <v>2023</v>
      </c>
      <c r="C7323" s="35">
        <f t="shared" si="30"/>
        <v>95</v>
      </c>
      <c r="D7323" s="35">
        <v>4.3492835575246712E-6</v>
      </c>
      <c r="E7323" s="35">
        <v>0.25167488352578049</v>
      </c>
      <c r="F7323" s="31">
        <f>1-'[1]Life Table'!$E7323</f>
        <v>0.74832511647421951</v>
      </c>
      <c r="G7323" s="31"/>
      <c r="H7323" s="31"/>
    </row>
    <row r="7324" spans="1:8" hidden="1">
      <c r="A7324" s="35" t="s">
        <v>9</v>
      </c>
      <c r="B7324" s="35">
        <v>2023</v>
      </c>
      <c r="C7324" s="35">
        <f t="shared" si="30"/>
        <v>96</v>
      </c>
      <c r="D7324" s="35">
        <v>3.9790392900421911E-6</v>
      </c>
      <c r="E7324" s="35">
        <v>0.27587047950007759</v>
      </c>
      <c r="F7324" s="31">
        <f>1-'[1]Life Table'!$E7324</f>
        <v>0.72412952049992241</v>
      </c>
      <c r="G7324" s="31"/>
      <c r="H7324" s="31"/>
    </row>
    <row r="7325" spans="1:8" hidden="1">
      <c r="A7325" s="35" t="s">
        <v>9</v>
      </c>
      <c r="B7325" s="35">
        <v>2023</v>
      </c>
      <c r="C7325" s="35">
        <f t="shared" si="30"/>
        <v>97</v>
      </c>
      <c r="D7325" s="35">
        <v>3.6403130451927592E-6</v>
      </c>
      <c r="E7325" s="35">
        <v>0.30077551135835268</v>
      </c>
      <c r="F7325" s="31">
        <f>1-'[1]Life Table'!$E7325</f>
        <v>0.69922448864164732</v>
      </c>
      <c r="G7325" s="31"/>
      <c r="H7325" s="31"/>
    </row>
    <row r="7326" spans="1:8" hidden="1">
      <c r="A7326" s="35" t="s">
        <v>9</v>
      </c>
      <c r="B7326" s="35">
        <v>2023</v>
      </c>
      <c r="C7326" s="35">
        <f t="shared" si="30"/>
        <v>98</v>
      </c>
      <c r="D7326" s="35">
        <v>3.3304217679288328E-6</v>
      </c>
      <c r="E7326" s="35">
        <v>0.32300135450622119</v>
      </c>
      <c r="F7326" s="31">
        <f>1-'[1]Life Table'!$E7326</f>
        <v>0.67699864549377886</v>
      </c>
      <c r="G7326" s="31"/>
      <c r="H7326" s="31"/>
    </row>
    <row r="7327" spans="1:8" hidden="1">
      <c r="A7327" s="35" t="s">
        <v>9</v>
      </c>
      <c r="B7327" s="35">
        <v>2023</v>
      </c>
      <c r="C7327" s="35">
        <f t="shared" si="30"/>
        <v>99</v>
      </c>
      <c r="D7327" s="35">
        <v>3.046910805360937E-6</v>
      </c>
      <c r="E7327" s="35">
        <v>0.34374871631235671</v>
      </c>
      <c r="F7327" s="31">
        <f>1-'[1]Life Table'!$E7327</f>
        <v>0.65625128368764329</v>
      </c>
      <c r="G7327" s="31"/>
      <c r="H7327" s="31"/>
    </row>
    <row r="7328" spans="1:8" hidden="1">
      <c r="A7328" s="35" t="s">
        <v>9</v>
      </c>
      <c r="B7328" s="35">
        <v>2024</v>
      </c>
      <c r="C7328" s="35">
        <v>1</v>
      </c>
      <c r="D7328" s="35">
        <v>3.1851484426636012E-6</v>
      </c>
      <c r="E7328" s="35">
        <v>1.110036364715405E-6</v>
      </c>
      <c r="F7328" s="31">
        <f>1-'[1]Life Table'!$E7328</f>
        <v>0.99999888996363528</v>
      </c>
      <c r="G7328" s="31"/>
      <c r="H7328" s="31"/>
    </row>
    <row r="7329" spans="1:8" hidden="1">
      <c r="A7329" s="35" t="s">
        <v>9</v>
      </c>
      <c r="B7329" s="35">
        <v>2024</v>
      </c>
      <c r="C7329" s="35">
        <f>C7328+1</f>
        <v>2</v>
      </c>
      <c r="D7329" s="35">
        <v>2.8703960794089669E-6</v>
      </c>
      <c r="E7329" s="35">
        <v>1.494289051606756E-6</v>
      </c>
      <c r="F7329" s="31">
        <f>1-'[1]Life Table'!$E7329</f>
        <v>0.99999850571094839</v>
      </c>
      <c r="G7329" s="31"/>
      <c r="H7329" s="31"/>
    </row>
    <row r="7330" spans="1:8" hidden="1">
      <c r="A7330" s="35" t="s">
        <v>9</v>
      </c>
      <c r="B7330" s="35">
        <v>2024</v>
      </c>
      <c r="C7330" s="35">
        <f t="shared" ref="C7330:C7393" si="31">C7329+1</f>
        <v>3</v>
      </c>
      <c r="D7330" s="35">
        <v>2.5867471488382129E-6</v>
      </c>
      <c r="E7330" s="35">
        <v>2.0970012690746391E-6</v>
      </c>
      <c r="F7330" s="31">
        <f>1-'[1]Life Table'!$E7330</f>
        <v>0.99999790299873093</v>
      </c>
      <c r="G7330" s="31"/>
      <c r="H7330" s="31"/>
    </row>
    <row r="7331" spans="1:8" hidden="1">
      <c r="A7331" s="35" t="s">
        <v>9</v>
      </c>
      <c r="B7331" s="35">
        <v>2024</v>
      </c>
      <c r="C7331" s="35">
        <f t="shared" si="31"/>
        <v>4</v>
      </c>
      <c r="D7331" s="35">
        <v>2.331128048851153E-6</v>
      </c>
      <c r="E7331" s="35">
        <v>2.9543011969002109E-6</v>
      </c>
      <c r="F7331" s="31">
        <f>1-'[1]Life Table'!$E7331</f>
        <v>0.9999970456988031</v>
      </c>
      <c r="G7331" s="31"/>
      <c r="H7331" s="31"/>
    </row>
    <row r="7332" spans="1:8" hidden="1">
      <c r="A7332" s="35" t="s">
        <v>9</v>
      </c>
      <c r="B7332" s="35">
        <v>2024</v>
      </c>
      <c r="C7332" s="35">
        <f t="shared" si="31"/>
        <v>5</v>
      </c>
      <c r="D7332" s="35">
        <v>1.167503149880346E-6</v>
      </c>
      <c r="E7332" s="35">
        <v>4.1129307558174233E-5</v>
      </c>
      <c r="F7332" s="31">
        <f>1-'[1]Life Table'!$E7332</f>
        <v>0.99995887069244183</v>
      </c>
      <c r="G7332" s="31"/>
      <c r="H7332" s="31"/>
    </row>
    <row r="7333" spans="1:8" hidden="1">
      <c r="A7333" s="35" t="s">
        <v>9</v>
      </c>
      <c r="B7333" s="35">
        <v>2024</v>
      </c>
      <c r="C7333" s="35">
        <f t="shared" si="31"/>
        <v>6</v>
      </c>
      <c r="D7333" s="35">
        <v>1.0436531882620431E-6</v>
      </c>
      <c r="E7333" s="35">
        <v>3.6330181440003002E-5</v>
      </c>
      <c r="F7333" s="31">
        <f>1-'[1]Life Table'!$E7333</f>
        <v>0.99996366981856</v>
      </c>
      <c r="G7333" s="31"/>
      <c r="H7333" s="31"/>
    </row>
    <row r="7334" spans="1:8" hidden="1">
      <c r="A7334" s="35" t="s">
        <v>9</v>
      </c>
      <c r="B7334" s="35">
        <v>2024</v>
      </c>
      <c r="C7334" s="35">
        <f t="shared" si="31"/>
        <v>7</v>
      </c>
      <c r="D7334" s="35">
        <v>9.3294136078447226E-7</v>
      </c>
      <c r="E7334" s="35">
        <v>3.2785379883715222E-5</v>
      </c>
      <c r="F7334" s="31">
        <f>1-'[1]Life Table'!$E7334</f>
        <v>0.99996721462011628</v>
      </c>
      <c r="G7334" s="31"/>
      <c r="H7334" s="31"/>
    </row>
    <row r="7335" spans="1:8" hidden="1">
      <c r="A7335" s="35" t="s">
        <v>9</v>
      </c>
      <c r="B7335" s="35">
        <v>2024</v>
      </c>
      <c r="C7335" s="35">
        <f t="shared" si="31"/>
        <v>8</v>
      </c>
      <c r="D7335" s="35">
        <v>8.3397396036492918E-7</v>
      </c>
      <c r="E7335" s="35">
        <v>3.0120385613008341E-5</v>
      </c>
      <c r="F7335" s="31">
        <f>1-'[1]Life Table'!$E7335</f>
        <v>0.99996987961438699</v>
      </c>
      <c r="G7335" s="31"/>
      <c r="H7335" s="31"/>
    </row>
    <row r="7336" spans="1:8" hidden="1">
      <c r="A7336" s="35" t="s">
        <v>9</v>
      </c>
      <c r="B7336" s="35">
        <v>2024</v>
      </c>
      <c r="C7336" s="35">
        <f t="shared" si="31"/>
        <v>9</v>
      </c>
      <c r="D7336" s="35">
        <v>7.4550512583335237E-7</v>
      </c>
      <c r="E7336" s="35">
        <v>2.3984644077823521E-5</v>
      </c>
      <c r="F7336" s="31">
        <f>1-'[1]Life Table'!$E7336</f>
        <v>0.99997601535592218</v>
      </c>
      <c r="G7336" s="31"/>
      <c r="H7336" s="31"/>
    </row>
    <row r="7337" spans="1:8" hidden="1">
      <c r="A7337" s="35" t="s">
        <v>9</v>
      </c>
      <c r="B7337" s="35">
        <v>2024</v>
      </c>
      <c r="C7337" s="35">
        <f t="shared" si="31"/>
        <v>10</v>
      </c>
      <c r="D7337" s="35">
        <v>6.6642115828245402E-7</v>
      </c>
      <c r="E7337" s="35">
        <v>1.8792211141871459E-5</v>
      </c>
      <c r="F7337" s="31">
        <f>1-'[1]Life Table'!$E7337</f>
        <v>0.99998120778885813</v>
      </c>
      <c r="G7337" s="31"/>
      <c r="H7337" s="31"/>
    </row>
    <row r="7338" spans="1:8" hidden="1">
      <c r="A7338" s="35" t="s">
        <v>9</v>
      </c>
      <c r="B7338" s="35">
        <v>2024</v>
      </c>
      <c r="C7338" s="35">
        <f t="shared" si="31"/>
        <v>11</v>
      </c>
      <c r="D7338" s="35">
        <v>5.9572650115594677E-7</v>
      </c>
      <c r="E7338" s="35">
        <v>1.5675270203963091E-5</v>
      </c>
      <c r="F7338" s="31">
        <f>1-'[1]Life Table'!$E7338</f>
        <v>0.99998432472979604</v>
      </c>
      <c r="G7338" s="31"/>
      <c r="H7338" s="31"/>
    </row>
    <row r="7339" spans="1:8" hidden="1">
      <c r="A7339" s="35" t="s">
        <v>9</v>
      </c>
      <c r="B7339" s="35">
        <v>2024</v>
      </c>
      <c r="C7339" s="35">
        <f t="shared" si="31"/>
        <v>12</v>
      </c>
      <c r="D7339" s="35">
        <v>5.325312075837354E-7</v>
      </c>
      <c r="E7339" s="35">
        <v>1.4345992320974331E-5</v>
      </c>
      <c r="F7339" s="31">
        <f>1-'[1]Life Table'!$E7339</f>
        <v>0.99998565400767903</v>
      </c>
      <c r="G7339" s="31"/>
      <c r="H7339" s="31"/>
    </row>
    <row r="7340" spans="1:8" hidden="1">
      <c r="A7340" s="35" t="s">
        <v>9</v>
      </c>
      <c r="B7340" s="35">
        <v>2024</v>
      </c>
      <c r="C7340" s="35">
        <f t="shared" si="31"/>
        <v>13</v>
      </c>
      <c r="D7340" s="35">
        <v>4.7603973719536552E-7</v>
      </c>
      <c r="E7340" s="35">
        <v>1.5027552150881361E-5</v>
      </c>
      <c r="F7340" s="31">
        <f>1-'[1]Life Table'!$E7340</f>
        <v>0.99998497244784912</v>
      </c>
      <c r="G7340" s="31"/>
      <c r="H7340" s="31"/>
    </row>
    <row r="7341" spans="1:8" hidden="1">
      <c r="A7341" s="35" t="s">
        <v>9</v>
      </c>
      <c r="B7341" s="35">
        <v>2024</v>
      </c>
      <c r="C7341" s="35">
        <f t="shared" si="31"/>
        <v>14</v>
      </c>
      <c r="D7341" s="35">
        <v>4.2554094137928961E-7</v>
      </c>
      <c r="E7341" s="35">
        <v>1.7905460418021771E-5</v>
      </c>
      <c r="F7341" s="31">
        <f>1-'[1]Life Table'!$E7341</f>
        <v>0.99998209453958198</v>
      </c>
      <c r="G7341" s="31"/>
      <c r="H7341" s="31"/>
    </row>
    <row r="7342" spans="1:8" hidden="1">
      <c r="A7342" s="35" t="s">
        <v>9</v>
      </c>
      <c r="B7342" s="35">
        <v>2024</v>
      </c>
      <c r="C7342" s="35">
        <f t="shared" si="31"/>
        <v>15</v>
      </c>
      <c r="D7342" s="35">
        <v>2.9804846432165609E-6</v>
      </c>
      <c r="E7342" s="35">
        <v>1.080195517921823E-4</v>
      </c>
      <c r="F7342" s="31">
        <f>1-'[1]Life Table'!$E7342</f>
        <v>0.99989198044820782</v>
      </c>
      <c r="G7342" s="31"/>
      <c r="H7342" s="31"/>
    </row>
    <row r="7343" spans="1:8" hidden="1">
      <c r="A7343" s="35" t="s">
        <v>9</v>
      </c>
      <c r="B7343" s="35">
        <v>2024</v>
      </c>
      <c r="C7343" s="35">
        <f t="shared" si="31"/>
        <v>16</v>
      </c>
      <c r="D7343" s="35">
        <v>2.7147243798941289E-6</v>
      </c>
      <c r="E7343" s="35">
        <v>1.191383868538454E-4</v>
      </c>
      <c r="F7343" s="31">
        <f>1-'[1]Life Table'!$E7343</f>
        <v>0.99988086161314615</v>
      </c>
      <c r="G7343" s="31"/>
      <c r="H7343" s="31"/>
    </row>
    <row r="7344" spans="1:8" hidden="1">
      <c r="A7344" s="35" t="s">
        <v>9</v>
      </c>
      <c r="B7344" s="35">
        <v>2024</v>
      </c>
      <c r="C7344" s="35">
        <f t="shared" si="31"/>
        <v>17</v>
      </c>
      <c r="D7344" s="35">
        <v>2.472661107503006E-6</v>
      </c>
      <c r="E7344" s="35">
        <v>1.393357523187255E-4</v>
      </c>
      <c r="F7344" s="31">
        <f>1-'[1]Life Table'!$E7344</f>
        <v>0.99986066424768127</v>
      </c>
      <c r="G7344" s="31"/>
      <c r="H7344" s="31"/>
    </row>
    <row r="7345" spans="1:8" hidden="1">
      <c r="A7345" s="35" t="s">
        <v>9</v>
      </c>
      <c r="B7345" s="35">
        <v>2024</v>
      </c>
      <c r="C7345" s="35">
        <f t="shared" si="31"/>
        <v>18</v>
      </c>
      <c r="D7345" s="35">
        <v>2.2521818413095879E-6</v>
      </c>
      <c r="E7345" s="35">
        <v>1.6498639016127031E-4</v>
      </c>
      <c r="F7345" s="31">
        <f>1-'[1]Life Table'!$E7345</f>
        <v>0.99983501360983873</v>
      </c>
      <c r="G7345" s="31"/>
      <c r="H7345" s="31"/>
    </row>
    <row r="7346" spans="1:8" hidden="1">
      <c r="A7346" s="35" t="s">
        <v>9</v>
      </c>
      <c r="B7346" s="35">
        <v>2024</v>
      </c>
      <c r="C7346" s="35">
        <f t="shared" si="31"/>
        <v>19</v>
      </c>
      <c r="D7346" s="35">
        <v>2.051362004656953E-6</v>
      </c>
      <c r="E7346" s="35">
        <v>1.7064301660851819E-4</v>
      </c>
      <c r="F7346" s="31">
        <f>1-'[1]Life Table'!$E7346</f>
        <v>0.99982935698339148</v>
      </c>
      <c r="G7346" s="31"/>
      <c r="H7346" s="31"/>
    </row>
    <row r="7347" spans="1:8" hidden="1">
      <c r="A7347" s="35" t="s">
        <v>9</v>
      </c>
      <c r="B7347" s="35">
        <v>2024</v>
      </c>
      <c r="C7347" s="35">
        <f t="shared" si="31"/>
        <v>20</v>
      </c>
      <c r="D7347" s="35">
        <v>1.868448629220497E-6</v>
      </c>
      <c r="E7347" s="35">
        <v>1.6237414803832451E-4</v>
      </c>
      <c r="F7347" s="31">
        <f>1-'[1]Life Table'!$E7347</f>
        <v>0.99983762585196168</v>
      </c>
      <c r="G7347" s="31"/>
      <c r="H7347" s="31"/>
    </row>
    <row r="7348" spans="1:8" hidden="1">
      <c r="A7348" s="35" t="s">
        <v>9</v>
      </c>
      <c r="B7348" s="35">
        <v>2024</v>
      </c>
      <c r="C7348" s="35">
        <f t="shared" si="31"/>
        <v>21</v>
      </c>
      <c r="D7348" s="35">
        <v>1.701845053242935E-6</v>
      </c>
      <c r="E7348" s="35">
        <v>1.4666065908697229E-4</v>
      </c>
      <c r="F7348" s="31">
        <f>1-'[1]Life Table'!$E7348</f>
        <v>0.99985333934091303</v>
      </c>
      <c r="G7348" s="31"/>
      <c r="H7348" s="31"/>
    </row>
    <row r="7349" spans="1:8" hidden="1">
      <c r="A7349" s="35" t="s">
        <v>9</v>
      </c>
      <c r="B7349" s="35">
        <v>2024</v>
      </c>
      <c r="C7349" s="35">
        <f t="shared" si="31"/>
        <v>22</v>
      </c>
      <c r="D7349" s="35">
        <v>1.550096984178666E-6</v>
      </c>
      <c r="E7349" s="35">
        <v>1.280615355501169E-4</v>
      </c>
      <c r="F7349" s="31">
        <f>1-'[1]Life Table'!$E7349</f>
        <v>0.99987193846444988</v>
      </c>
      <c r="G7349" s="31"/>
      <c r="H7349" s="31"/>
    </row>
    <row r="7350" spans="1:8" hidden="1">
      <c r="A7350" s="35" t="s">
        <v>9</v>
      </c>
      <c r="B7350" s="35">
        <v>2024</v>
      </c>
      <c r="C7350" s="35">
        <f t="shared" si="31"/>
        <v>23</v>
      </c>
      <c r="D7350" s="35">
        <v>1.411879804087428E-6</v>
      </c>
      <c r="E7350" s="35">
        <v>1.11730105188057E-4</v>
      </c>
      <c r="F7350" s="31">
        <f>1-'[1]Life Table'!$E7350</f>
        <v>0.99988826989481194</v>
      </c>
      <c r="G7350" s="31"/>
      <c r="H7350" s="31"/>
    </row>
    <row r="7351" spans="1:8" hidden="1">
      <c r="A7351" s="35" t="s">
        <v>9</v>
      </c>
      <c r="B7351" s="35">
        <v>2024</v>
      </c>
      <c r="C7351" s="35">
        <f t="shared" si="31"/>
        <v>24</v>
      </c>
      <c r="D7351" s="35">
        <v>1.285987006965363E-6</v>
      </c>
      <c r="E7351" s="35">
        <v>9.8871837974412458E-5</v>
      </c>
      <c r="F7351" s="31">
        <f>1-'[1]Life Table'!$E7351</f>
        <v>0.99990112816202559</v>
      </c>
      <c r="G7351" s="31"/>
      <c r="H7351" s="31"/>
    </row>
    <row r="7352" spans="1:8" hidden="1">
      <c r="A7352" s="35" t="s">
        <v>9</v>
      </c>
      <c r="B7352" s="35">
        <v>2024</v>
      </c>
      <c r="C7352" s="35">
        <f t="shared" si="31"/>
        <v>25</v>
      </c>
      <c r="D7352" s="35">
        <v>2.9804846432165609E-6</v>
      </c>
      <c r="E7352" s="35">
        <v>3.188611973932165E-4</v>
      </c>
      <c r="F7352" s="31">
        <f>1-'[1]Life Table'!$E7352</f>
        <v>0.99968113880260678</v>
      </c>
      <c r="G7352" s="31"/>
      <c r="H7352" s="31"/>
    </row>
    <row r="7353" spans="1:8" hidden="1">
      <c r="A7353" s="35" t="s">
        <v>9</v>
      </c>
      <c r="B7353" s="35">
        <v>2024</v>
      </c>
      <c r="C7353" s="35">
        <f t="shared" si="31"/>
        <v>26</v>
      </c>
      <c r="D7353" s="35">
        <v>2.7147243798941289E-6</v>
      </c>
      <c r="E7353" s="35">
        <v>2.6555063019839681E-4</v>
      </c>
      <c r="F7353" s="31">
        <f>1-'[1]Life Table'!$E7353</f>
        <v>0.9997344493698016</v>
      </c>
      <c r="G7353" s="31"/>
      <c r="H7353" s="31"/>
    </row>
    <row r="7354" spans="1:8" hidden="1">
      <c r="A7354" s="35" t="s">
        <v>9</v>
      </c>
      <c r="B7354" s="35">
        <v>2024</v>
      </c>
      <c r="C7354" s="35">
        <f t="shared" si="31"/>
        <v>27</v>
      </c>
      <c r="D7354" s="35">
        <v>2.472661107503006E-6</v>
      </c>
      <c r="E7354" s="35">
        <v>2.3622566323722169E-4</v>
      </c>
      <c r="F7354" s="31">
        <f>1-'[1]Life Table'!$E7354</f>
        <v>0.99976377433676278</v>
      </c>
      <c r="G7354" s="31"/>
      <c r="H7354" s="31"/>
    </row>
    <row r="7355" spans="1:8" hidden="1">
      <c r="A7355" s="35" t="s">
        <v>9</v>
      </c>
      <c r="B7355" s="35">
        <v>2024</v>
      </c>
      <c r="C7355" s="35">
        <f t="shared" si="31"/>
        <v>28</v>
      </c>
      <c r="D7355" s="35">
        <v>2.2521818413095879E-6</v>
      </c>
      <c r="E7355" s="35">
        <v>2.2542559042693089E-4</v>
      </c>
      <c r="F7355" s="31">
        <f>1-'[1]Life Table'!$E7355</f>
        <v>0.99977457440957307</v>
      </c>
      <c r="G7355" s="31"/>
      <c r="H7355" s="31"/>
    </row>
    <row r="7356" spans="1:8" hidden="1">
      <c r="A7356" s="35" t="s">
        <v>9</v>
      </c>
      <c r="B7356" s="35">
        <v>2024</v>
      </c>
      <c r="C7356" s="35">
        <f t="shared" si="31"/>
        <v>29</v>
      </c>
      <c r="D7356" s="35">
        <v>2.051362004656953E-6</v>
      </c>
      <c r="E7356" s="35">
        <v>2.05326127105776E-4</v>
      </c>
      <c r="F7356" s="31">
        <f>1-'[1]Life Table'!$E7356</f>
        <v>0.99979467387289422</v>
      </c>
      <c r="G7356" s="31"/>
      <c r="H7356" s="31"/>
    </row>
    <row r="7357" spans="1:8" hidden="1">
      <c r="A7357" s="35" t="s">
        <v>9</v>
      </c>
      <c r="B7357" s="35">
        <v>2024</v>
      </c>
      <c r="C7357" s="35">
        <f t="shared" si="31"/>
        <v>30</v>
      </c>
      <c r="D7357" s="35">
        <v>1.868448629220497E-6</v>
      </c>
      <c r="E7357" s="35">
        <v>1.8533739376036529E-4</v>
      </c>
      <c r="F7357" s="31">
        <f>1-'[1]Life Table'!$E7357</f>
        <v>0.99981466260623963</v>
      </c>
      <c r="G7357" s="31"/>
      <c r="H7357" s="31"/>
    </row>
    <row r="7358" spans="1:8" hidden="1">
      <c r="A7358" s="35" t="s">
        <v>9</v>
      </c>
      <c r="B7358" s="35">
        <v>2024</v>
      </c>
      <c r="C7358" s="35">
        <f t="shared" si="31"/>
        <v>31</v>
      </c>
      <c r="D7358" s="35">
        <v>1.701845053242935E-6</v>
      </c>
      <c r="E7358" s="35">
        <v>1.670104352139434E-4</v>
      </c>
      <c r="F7358" s="31">
        <f>1-'[1]Life Table'!$E7358</f>
        <v>0.99983298956478606</v>
      </c>
      <c r="G7358" s="31"/>
      <c r="H7358" s="31"/>
    </row>
    <row r="7359" spans="1:8" hidden="1">
      <c r="A7359" s="35" t="s">
        <v>9</v>
      </c>
      <c r="B7359" s="35">
        <v>2024</v>
      </c>
      <c r="C7359" s="35">
        <f t="shared" si="31"/>
        <v>32</v>
      </c>
      <c r="D7359" s="35">
        <v>1.550096984178666E-6</v>
      </c>
      <c r="E7359" s="35">
        <v>1.481410552539586E-4</v>
      </c>
      <c r="F7359" s="31">
        <f>1-'[1]Life Table'!$E7359</f>
        <v>0.99985185894474604</v>
      </c>
      <c r="G7359" s="31"/>
      <c r="H7359" s="31"/>
    </row>
    <row r="7360" spans="1:8" hidden="1">
      <c r="A7360" s="35" t="s">
        <v>9</v>
      </c>
      <c r="B7360" s="35">
        <v>2024</v>
      </c>
      <c r="C7360" s="35">
        <f t="shared" si="31"/>
        <v>33</v>
      </c>
      <c r="D7360" s="35">
        <v>1.411879804087428E-6</v>
      </c>
      <c r="E7360" s="35">
        <v>1.3022176497312629E-4</v>
      </c>
      <c r="F7360" s="31">
        <f>1-'[1]Life Table'!$E7360</f>
        <v>0.99986977823502687</v>
      </c>
      <c r="G7360" s="31"/>
      <c r="H7360" s="31"/>
    </row>
    <row r="7361" spans="1:8" hidden="1">
      <c r="A7361" s="35" t="s">
        <v>9</v>
      </c>
      <c r="B7361" s="35">
        <v>2024</v>
      </c>
      <c r="C7361" s="35">
        <f t="shared" si="31"/>
        <v>34</v>
      </c>
      <c r="D7361" s="35">
        <v>1.285987006965363E-6</v>
      </c>
      <c r="E7361" s="35">
        <v>1.149494838684761E-4</v>
      </c>
      <c r="F7361" s="31">
        <f>1-'[1]Life Table'!$E7361</f>
        <v>0.99988505051613152</v>
      </c>
      <c r="G7361" s="31"/>
      <c r="H7361" s="31"/>
    </row>
    <row r="7362" spans="1:8" hidden="1">
      <c r="A7362" s="35" t="s">
        <v>9</v>
      </c>
      <c r="B7362" s="35">
        <v>2024</v>
      </c>
      <c r="C7362" s="35">
        <f t="shared" si="31"/>
        <v>35</v>
      </c>
      <c r="D7362" s="35">
        <v>2.9804846432165609E-6</v>
      </c>
      <c r="E7362" s="35">
        <v>3.7162143869562397E-4</v>
      </c>
      <c r="F7362" s="31">
        <f>1-'[1]Life Table'!$E7362</f>
        <v>0.99962837856130438</v>
      </c>
      <c r="G7362" s="31"/>
      <c r="H7362" s="31"/>
    </row>
    <row r="7363" spans="1:8" hidden="1">
      <c r="A7363" s="35" t="s">
        <v>9</v>
      </c>
      <c r="B7363" s="35">
        <v>2024</v>
      </c>
      <c r="C7363" s="35">
        <f t="shared" si="31"/>
        <v>36</v>
      </c>
      <c r="D7363" s="35">
        <v>2.7147243798941289E-6</v>
      </c>
      <c r="E7363" s="35">
        <v>3.1117856261331228E-4</v>
      </c>
      <c r="F7363" s="31">
        <f>1-'[1]Life Table'!$E7363</f>
        <v>0.99968882143738669</v>
      </c>
      <c r="G7363" s="31"/>
      <c r="H7363" s="31"/>
    </row>
    <row r="7364" spans="1:8" hidden="1">
      <c r="A7364" s="35" t="s">
        <v>9</v>
      </c>
      <c r="B7364" s="35">
        <v>2024</v>
      </c>
      <c r="C7364" s="35">
        <f t="shared" si="31"/>
        <v>37</v>
      </c>
      <c r="D7364" s="35">
        <v>2.472661107503006E-6</v>
      </c>
      <c r="E7364" s="35">
        <v>2.8563280537619029E-4</v>
      </c>
      <c r="F7364" s="31">
        <f>1-'[1]Life Table'!$E7364</f>
        <v>0.99971436719462381</v>
      </c>
      <c r="G7364" s="31"/>
      <c r="H7364" s="31"/>
    </row>
    <row r="7365" spans="1:8" hidden="1">
      <c r="A7365" s="35" t="s">
        <v>9</v>
      </c>
      <c r="B7365" s="35">
        <v>2024</v>
      </c>
      <c r="C7365" s="35">
        <f t="shared" si="31"/>
        <v>38</v>
      </c>
      <c r="D7365" s="35">
        <v>2.2521818413095879E-6</v>
      </c>
      <c r="E7365" s="35">
        <v>2.9073886233910162E-4</v>
      </c>
      <c r="F7365" s="31">
        <f>1-'[1]Life Table'!$E7365</f>
        <v>0.9997092611376609</v>
      </c>
      <c r="G7365" s="31"/>
      <c r="H7365" s="31"/>
    </row>
    <row r="7366" spans="1:8" hidden="1">
      <c r="A7366" s="35" t="s">
        <v>9</v>
      </c>
      <c r="B7366" s="35">
        <v>2024</v>
      </c>
      <c r="C7366" s="35">
        <f t="shared" si="31"/>
        <v>39</v>
      </c>
      <c r="D7366" s="35">
        <v>2.051362004656953E-6</v>
      </c>
      <c r="E7366" s="35">
        <v>2.9257465163645691E-4</v>
      </c>
      <c r="F7366" s="31">
        <f>1-'[1]Life Table'!$E7366</f>
        <v>0.99970742534836354</v>
      </c>
      <c r="G7366" s="31"/>
      <c r="H7366" s="31"/>
    </row>
    <row r="7367" spans="1:8" hidden="1">
      <c r="A7367" s="35" t="s">
        <v>9</v>
      </c>
      <c r="B7367" s="35">
        <v>2024</v>
      </c>
      <c r="C7367" s="35">
        <f t="shared" si="31"/>
        <v>40</v>
      </c>
      <c r="D7367" s="35">
        <v>1.868448629220497E-6</v>
      </c>
      <c r="E7367" s="35">
        <v>2.9981703783177332E-4</v>
      </c>
      <c r="F7367" s="31">
        <f>1-'[1]Life Table'!$E7367</f>
        <v>0.99970018296216823</v>
      </c>
      <c r="G7367" s="31"/>
      <c r="H7367" s="31"/>
    </row>
    <row r="7368" spans="1:8" hidden="1">
      <c r="A7368" s="35" t="s">
        <v>9</v>
      </c>
      <c r="B7368" s="35">
        <v>2024</v>
      </c>
      <c r="C7368" s="35">
        <f t="shared" si="31"/>
        <v>41</v>
      </c>
      <c r="D7368" s="35">
        <v>1.701845053242935E-6</v>
      </c>
      <c r="E7368" s="35">
        <v>3.1002296710003208E-4</v>
      </c>
      <c r="F7368" s="31">
        <f>1-'[1]Life Table'!$E7368</f>
        <v>0.99968997703289997</v>
      </c>
      <c r="G7368" s="31"/>
      <c r="H7368" s="31"/>
    </row>
    <row r="7369" spans="1:8" hidden="1">
      <c r="A7369" s="35" t="s">
        <v>9</v>
      </c>
      <c r="B7369" s="35">
        <v>2024</v>
      </c>
      <c r="C7369" s="35">
        <f t="shared" si="31"/>
        <v>42</v>
      </c>
      <c r="D7369" s="35">
        <v>1.550096984178666E-6</v>
      </c>
      <c r="E7369" s="35">
        <v>3.1482782331981868E-4</v>
      </c>
      <c r="F7369" s="31">
        <f>1-'[1]Life Table'!$E7369</f>
        <v>0.99968517217668018</v>
      </c>
      <c r="G7369" s="31"/>
      <c r="H7369" s="31"/>
    </row>
    <row r="7370" spans="1:8" hidden="1">
      <c r="A7370" s="35" t="s">
        <v>9</v>
      </c>
      <c r="B7370" s="35">
        <v>2024</v>
      </c>
      <c r="C7370" s="35">
        <f t="shared" si="31"/>
        <v>43</v>
      </c>
      <c r="D7370" s="35">
        <v>1.411879804087428E-6</v>
      </c>
      <c r="E7370" s="35">
        <v>3.119219274601015E-4</v>
      </c>
      <c r="F7370" s="31">
        <f>1-'[1]Life Table'!$E7370</f>
        <v>0.9996880780725399</v>
      </c>
      <c r="G7370" s="31"/>
      <c r="H7370" s="31"/>
    </row>
    <row r="7371" spans="1:8" hidden="1">
      <c r="A7371" s="35" t="s">
        <v>9</v>
      </c>
      <c r="B7371" s="35">
        <v>2024</v>
      </c>
      <c r="C7371" s="35">
        <f t="shared" si="31"/>
        <v>44</v>
      </c>
      <c r="D7371" s="35">
        <v>1.285987006965363E-6</v>
      </c>
      <c r="E7371" s="35">
        <v>3.0456730773975588E-4</v>
      </c>
      <c r="F7371" s="31">
        <f>1-'[1]Life Table'!$E7371</f>
        <v>0.99969543269226024</v>
      </c>
      <c r="G7371" s="31"/>
      <c r="H7371" s="31"/>
    </row>
    <row r="7372" spans="1:8" hidden="1">
      <c r="A7372" s="35" t="s">
        <v>9</v>
      </c>
      <c r="B7372" s="35">
        <v>2024</v>
      </c>
      <c r="C7372" s="35">
        <f t="shared" si="31"/>
        <v>45</v>
      </c>
      <c r="D7372" s="35">
        <v>2.9804846432165609E-6</v>
      </c>
      <c r="E7372" s="35">
        <v>8.4929697862512477E-4</v>
      </c>
      <c r="F7372" s="31">
        <f>1-'[1]Life Table'!$E7372</f>
        <v>0.99915070302137488</v>
      </c>
      <c r="G7372" s="31"/>
      <c r="H7372" s="31"/>
    </row>
    <row r="7373" spans="1:8" hidden="1">
      <c r="A7373" s="35" t="s">
        <v>9</v>
      </c>
      <c r="B7373" s="35">
        <v>2024</v>
      </c>
      <c r="C7373" s="35">
        <f t="shared" si="31"/>
        <v>46</v>
      </c>
      <c r="D7373" s="35">
        <v>2.7147243798941289E-6</v>
      </c>
      <c r="E7373" s="35">
        <v>7.7132396960077898E-4</v>
      </c>
      <c r="F7373" s="31">
        <f>1-'[1]Life Table'!$E7373</f>
        <v>0.99922867603039922</v>
      </c>
      <c r="G7373" s="31"/>
      <c r="H7373" s="31"/>
    </row>
    <row r="7374" spans="1:8" hidden="1">
      <c r="A7374" s="35" t="s">
        <v>9</v>
      </c>
      <c r="B7374" s="35">
        <v>2024</v>
      </c>
      <c r="C7374" s="35">
        <f t="shared" si="31"/>
        <v>47</v>
      </c>
      <c r="D7374" s="35">
        <v>2.472661107503006E-6</v>
      </c>
      <c r="E7374" s="35">
        <v>7.6397652072546229E-4</v>
      </c>
      <c r="F7374" s="31">
        <f>1-'[1]Life Table'!$E7374</f>
        <v>0.99923602347927454</v>
      </c>
      <c r="G7374" s="31"/>
      <c r="H7374" s="31"/>
    </row>
    <row r="7375" spans="1:8" hidden="1">
      <c r="A7375" s="35" t="s">
        <v>9</v>
      </c>
      <c r="B7375" s="35">
        <v>2024</v>
      </c>
      <c r="C7375" s="35">
        <f t="shared" si="31"/>
        <v>48</v>
      </c>
      <c r="D7375" s="35">
        <v>2.2521818413095879E-6</v>
      </c>
      <c r="E7375" s="35">
        <v>8.337432493046304E-4</v>
      </c>
      <c r="F7375" s="31">
        <f>1-'[1]Life Table'!$E7375</f>
        <v>0.99916625675069537</v>
      </c>
      <c r="G7375" s="31"/>
      <c r="H7375" s="31"/>
    </row>
    <row r="7376" spans="1:8" hidden="1">
      <c r="A7376" s="35" t="s">
        <v>9</v>
      </c>
      <c r="B7376" s="35">
        <v>2024</v>
      </c>
      <c r="C7376" s="35">
        <f t="shared" si="31"/>
        <v>49</v>
      </c>
      <c r="D7376" s="35">
        <v>2.051362004656953E-6</v>
      </c>
      <c r="E7376" s="35">
        <v>9.1500317744108717E-4</v>
      </c>
      <c r="F7376" s="31">
        <f>1-'[1]Life Table'!$E7376</f>
        <v>0.99908499682255891</v>
      </c>
      <c r="G7376" s="31"/>
      <c r="H7376" s="31"/>
    </row>
    <row r="7377" spans="1:8" hidden="1">
      <c r="A7377" s="35" t="s">
        <v>9</v>
      </c>
      <c r="B7377" s="35">
        <v>2024</v>
      </c>
      <c r="C7377" s="35">
        <f t="shared" si="31"/>
        <v>50</v>
      </c>
      <c r="D7377" s="35">
        <v>4.0040240711683028E-6</v>
      </c>
      <c r="E7377" s="35">
        <v>1.0253992243112191E-3</v>
      </c>
      <c r="F7377" s="31">
        <f>1-'[1]Life Table'!$E7377</f>
        <v>0.99897460077568878</v>
      </c>
      <c r="G7377" s="31"/>
      <c r="H7377" s="31"/>
    </row>
    <row r="7378" spans="1:8" hidden="1">
      <c r="A7378" s="35" t="s">
        <v>9</v>
      </c>
      <c r="B7378" s="35">
        <v>2024</v>
      </c>
      <c r="C7378" s="35">
        <f t="shared" si="31"/>
        <v>51</v>
      </c>
      <c r="D7378" s="35">
        <v>3.65813966129596E-6</v>
      </c>
      <c r="E7378" s="35">
        <v>1.1472241992064309E-3</v>
      </c>
      <c r="F7378" s="31">
        <f>1-'[1]Life Table'!$E7378</f>
        <v>0.99885277580079357</v>
      </c>
      <c r="G7378" s="31"/>
      <c r="H7378" s="31"/>
    </row>
    <row r="7379" spans="1:8" hidden="1">
      <c r="A7379" s="35" t="s">
        <v>9</v>
      </c>
      <c r="B7379" s="35">
        <v>2024</v>
      </c>
      <c r="C7379" s="35">
        <f t="shared" si="31"/>
        <v>52</v>
      </c>
      <c r="D7379" s="35">
        <v>3.3421341989190141E-6</v>
      </c>
      <c r="E7379" s="35">
        <v>1.240482722969283E-3</v>
      </c>
      <c r="F7379" s="31">
        <f>1-'[1]Life Table'!$E7379</f>
        <v>0.99875951727703072</v>
      </c>
      <c r="G7379" s="31"/>
      <c r="H7379" s="31"/>
    </row>
    <row r="7380" spans="1:8" hidden="1">
      <c r="A7380" s="35" t="s">
        <v>9</v>
      </c>
      <c r="B7380" s="35">
        <v>2024</v>
      </c>
      <c r="C7380" s="35">
        <f t="shared" si="31"/>
        <v>53</v>
      </c>
      <c r="D7380" s="35">
        <v>3.0534266151082152E-6</v>
      </c>
      <c r="E7380" s="35">
        <v>1.2748893563677699E-3</v>
      </c>
      <c r="F7380" s="31">
        <f>1-'[1]Life Table'!$E7380</f>
        <v>0.99872511064363223</v>
      </c>
      <c r="G7380" s="31"/>
      <c r="H7380" s="31"/>
    </row>
    <row r="7381" spans="1:8" hidden="1">
      <c r="A7381" s="35" t="s">
        <v>9</v>
      </c>
      <c r="B7381" s="35">
        <v>2024</v>
      </c>
      <c r="C7381" s="35">
        <f t="shared" si="31"/>
        <v>54</v>
      </c>
      <c r="D7381" s="35">
        <v>2.789658804504856E-6</v>
      </c>
      <c r="E7381" s="35">
        <v>1.2490043564574731E-3</v>
      </c>
      <c r="F7381" s="31">
        <f>1-'[1]Life Table'!$E7381</f>
        <v>0.99875099564354253</v>
      </c>
      <c r="G7381" s="31"/>
      <c r="H7381" s="31"/>
    </row>
    <row r="7382" spans="1:8" hidden="1">
      <c r="A7382" s="35" t="s">
        <v>9</v>
      </c>
      <c r="B7382" s="35">
        <v>2024</v>
      </c>
      <c r="C7382" s="35">
        <f t="shared" si="31"/>
        <v>55</v>
      </c>
      <c r="D7382" s="35">
        <v>6.2904058686976642E-6</v>
      </c>
      <c r="E7382" s="35">
        <v>2.582515504455984E-3</v>
      </c>
      <c r="F7382" s="31">
        <f>1-'[1]Life Table'!$E7382</f>
        <v>0.99741748449554402</v>
      </c>
      <c r="G7382" s="31"/>
      <c r="H7382" s="31"/>
    </row>
    <row r="7383" spans="1:8" hidden="1">
      <c r="A7383" s="35" t="s">
        <v>9</v>
      </c>
      <c r="B7383" s="35">
        <v>2024</v>
      </c>
      <c r="C7383" s="35">
        <f t="shared" si="31"/>
        <v>56</v>
      </c>
      <c r="D7383" s="35">
        <v>5.7470141999464896E-6</v>
      </c>
      <c r="E7383" s="35">
        <v>2.3214141636933579E-3</v>
      </c>
      <c r="F7383" s="31">
        <f>1-'[1]Life Table'!$E7383</f>
        <v>0.99767858583630664</v>
      </c>
      <c r="G7383" s="31"/>
      <c r="H7383" s="31"/>
    </row>
    <row r="7384" spans="1:8" hidden="1">
      <c r="A7384" s="35" t="s">
        <v>9</v>
      </c>
      <c r="B7384" s="35">
        <v>2024</v>
      </c>
      <c r="C7384" s="35">
        <f t="shared" si="31"/>
        <v>57</v>
      </c>
      <c r="D7384" s="35">
        <v>5.2505629849325762E-6</v>
      </c>
      <c r="E7384" s="35">
        <v>2.1993758854117469E-3</v>
      </c>
      <c r="F7384" s="31">
        <f>1-'[1]Life Table'!$E7384</f>
        <v>0.99780062411458825</v>
      </c>
      <c r="G7384" s="31"/>
      <c r="H7384" s="31"/>
    </row>
    <row r="7385" spans="1:8" hidden="1">
      <c r="A7385" s="35" t="s">
        <v>9</v>
      </c>
      <c r="B7385" s="35">
        <v>2024</v>
      </c>
      <c r="C7385" s="35">
        <f t="shared" si="31"/>
        <v>58</v>
      </c>
      <c r="D7385" s="35">
        <v>4.796997310186004E-6</v>
      </c>
      <c r="E7385" s="35">
        <v>2.2467496153759652E-3</v>
      </c>
      <c r="F7385" s="31">
        <f>1-'[1]Life Table'!$E7385</f>
        <v>0.99775325038462404</v>
      </c>
      <c r="G7385" s="31"/>
      <c r="H7385" s="31"/>
    </row>
    <row r="7386" spans="1:8" hidden="1">
      <c r="A7386" s="35" t="s">
        <v>9</v>
      </c>
      <c r="B7386" s="35">
        <v>2024</v>
      </c>
      <c r="C7386" s="35">
        <f t="shared" si="31"/>
        <v>59</v>
      </c>
      <c r="D7386" s="35">
        <v>4.3826125426866559E-6</v>
      </c>
      <c r="E7386" s="35">
        <v>2.3211880363760429E-3</v>
      </c>
      <c r="F7386" s="31">
        <f>1-'[1]Life Table'!$E7386</f>
        <v>0.99767881196362396</v>
      </c>
      <c r="G7386" s="31"/>
      <c r="H7386" s="31"/>
    </row>
    <row r="7387" spans="1:8" hidden="1">
      <c r="A7387" s="35" t="s">
        <v>9</v>
      </c>
      <c r="B7387" s="35">
        <v>2024</v>
      </c>
      <c r="C7387" s="35">
        <f t="shared" si="31"/>
        <v>60</v>
      </c>
      <c r="D7387" s="35">
        <v>4.0040240711683028E-6</v>
      </c>
      <c r="E7387" s="35">
        <v>2.4835046196324262E-3</v>
      </c>
      <c r="F7387" s="31">
        <f>1-'[1]Life Table'!$E7387</f>
        <v>0.99751649538036757</v>
      </c>
      <c r="G7387" s="31"/>
      <c r="H7387" s="31"/>
    </row>
    <row r="7388" spans="1:8" hidden="1">
      <c r="A7388" s="35" t="s">
        <v>9</v>
      </c>
      <c r="B7388" s="35">
        <v>2024</v>
      </c>
      <c r="C7388" s="35">
        <f t="shared" si="31"/>
        <v>61</v>
      </c>
      <c r="D7388" s="35">
        <v>3.65813966129596E-6</v>
      </c>
      <c r="E7388" s="35">
        <v>2.7299478402974531E-3</v>
      </c>
      <c r="F7388" s="31">
        <f>1-'[1]Life Table'!$E7388</f>
        <v>0.99727005215970255</v>
      </c>
      <c r="G7388" s="31"/>
      <c r="H7388" s="31"/>
    </row>
    <row r="7389" spans="1:8" hidden="1">
      <c r="A7389" s="35" t="s">
        <v>9</v>
      </c>
      <c r="B7389" s="35">
        <v>2024</v>
      </c>
      <c r="C7389" s="35">
        <f t="shared" si="31"/>
        <v>62</v>
      </c>
      <c r="D7389" s="35">
        <v>3.3421341989190141E-6</v>
      </c>
      <c r="E7389" s="35">
        <v>3.0157904111759448E-3</v>
      </c>
      <c r="F7389" s="31">
        <f>1-'[1]Life Table'!$E7389</f>
        <v>0.99698420958882406</v>
      </c>
      <c r="G7389" s="31"/>
      <c r="H7389" s="31"/>
    </row>
    <row r="7390" spans="1:8" hidden="1">
      <c r="A7390" s="35" t="s">
        <v>9</v>
      </c>
      <c r="B7390" s="35">
        <v>2024</v>
      </c>
      <c r="C7390" s="35">
        <f t="shared" si="31"/>
        <v>63</v>
      </c>
      <c r="D7390" s="35">
        <v>3.0534266151082152E-6</v>
      </c>
      <c r="E7390" s="35">
        <v>3.3095721822379298E-3</v>
      </c>
      <c r="F7390" s="31">
        <f>1-'[1]Life Table'!$E7390</f>
        <v>0.99669042781776207</v>
      </c>
      <c r="G7390" s="31"/>
      <c r="H7390" s="31"/>
    </row>
    <row r="7391" spans="1:8" hidden="1">
      <c r="A7391" s="35" t="s">
        <v>9</v>
      </c>
      <c r="B7391" s="35">
        <v>2024</v>
      </c>
      <c r="C7391" s="35">
        <f t="shared" si="31"/>
        <v>64</v>
      </c>
      <c r="D7391" s="35">
        <v>2.789658804504856E-6</v>
      </c>
      <c r="E7391" s="35">
        <v>3.589098975652405E-3</v>
      </c>
      <c r="F7391" s="31">
        <f>1-'[1]Life Table'!$E7391</f>
        <v>0.9964109010243476</v>
      </c>
      <c r="G7391" s="31"/>
      <c r="H7391" s="31"/>
    </row>
    <row r="7392" spans="1:8" hidden="1">
      <c r="A7392" s="35" t="s">
        <v>9</v>
      </c>
      <c r="B7392" s="35">
        <v>2024</v>
      </c>
      <c r="C7392" s="35">
        <f t="shared" si="31"/>
        <v>65</v>
      </c>
      <c r="D7392" s="35">
        <v>6.2904058686976642E-6</v>
      </c>
      <c r="E7392" s="35">
        <v>7.3796239545351749E-3</v>
      </c>
      <c r="F7392" s="31">
        <f>1-'[1]Life Table'!$E7392</f>
        <v>0.99262037604546483</v>
      </c>
      <c r="G7392" s="31"/>
      <c r="H7392" s="31"/>
    </row>
    <row r="7393" spans="1:8" hidden="1">
      <c r="A7393" s="35" t="s">
        <v>9</v>
      </c>
      <c r="B7393" s="35">
        <v>2024</v>
      </c>
      <c r="C7393" s="35">
        <f t="shared" si="31"/>
        <v>66</v>
      </c>
      <c r="D7393" s="35">
        <v>5.7470141999464896E-6</v>
      </c>
      <c r="E7393" s="35">
        <v>7.3934432639808367E-3</v>
      </c>
      <c r="F7393" s="31">
        <f>1-'[1]Life Table'!$E7393</f>
        <v>0.99260655673601916</v>
      </c>
      <c r="G7393" s="31"/>
      <c r="H7393" s="31"/>
    </row>
    <row r="7394" spans="1:8" hidden="1">
      <c r="A7394" s="35" t="s">
        <v>9</v>
      </c>
      <c r="B7394" s="35">
        <v>2024</v>
      </c>
      <c r="C7394" s="35">
        <f t="shared" ref="C7394:C7426" si="32">C7393+1</f>
        <v>67</v>
      </c>
      <c r="D7394" s="35">
        <v>5.2505629849325762E-6</v>
      </c>
      <c r="E7394" s="35">
        <v>7.6375381803146514E-3</v>
      </c>
      <c r="F7394" s="31">
        <f>1-'[1]Life Table'!$E7394</f>
        <v>0.99236246181968535</v>
      </c>
      <c r="G7394" s="31"/>
      <c r="H7394" s="31"/>
    </row>
    <row r="7395" spans="1:8" hidden="1">
      <c r="A7395" s="35" t="s">
        <v>9</v>
      </c>
      <c r="B7395" s="35">
        <v>2024</v>
      </c>
      <c r="C7395" s="35">
        <f t="shared" si="32"/>
        <v>68</v>
      </c>
      <c r="D7395" s="35">
        <v>4.796997310186004E-6</v>
      </c>
      <c r="E7395" s="35">
        <v>8.2016303773151389E-3</v>
      </c>
      <c r="F7395" s="31">
        <f>1-'[1]Life Table'!$E7395</f>
        <v>0.99179836962268486</v>
      </c>
      <c r="G7395" s="31"/>
      <c r="H7395" s="31"/>
    </row>
    <row r="7396" spans="1:8" hidden="1">
      <c r="A7396" s="35" t="s">
        <v>9</v>
      </c>
      <c r="B7396" s="35">
        <v>2024</v>
      </c>
      <c r="C7396" s="35">
        <f t="shared" si="32"/>
        <v>69</v>
      </c>
      <c r="D7396" s="35">
        <v>4.3826125426866559E-6</v>
      </c>
      <c r="E7396" s="35">
        <v>8.6877113415199103E-3</v>
      </c>
      <c r="F7396" s="31">
        <f>1-'[1]Life Table'!$E7396</f>
        <v>0.99131228865848009</v>
      </c>
      <c r="G7396" s="31"/>
      <c r="H7396" s="31"/>
    </row>
    <row r="7397" spans="1:8" hidden="1">
      <c r="A7397" s="35" t="s">
        <v>9</v>
      </c>
      <c r="B7397" s="35">
        <v>2024</v>
      </c>
      <c r="C7397" s="35">
        <f t="shared" si="32"/>
        <v>70</v>
      </c>
      <c r="D7397" s="35">
        <v>3.046910805360937E-6</v>
      </c>
      <c r="E7397" s="35">
        <v>9.2938678814779019E-3</v>
      </c>
      <c r="F7397" s="31">
        <f>1-'[1]Life Table'!$E7397</f>
        <v>0.9907061321185221</v>
      </c>
      <c r="G7397" s="31"/>
      <c r="H7397" s="31"/>
    </row>
    <row r="7398" spans="1:8" hidden="1">
      <c r="A7398" s="35" t="s">
        <v>9</v>
      </c>
      <c r="B7398" s="35">
        <v>2024</v>
      </c>
      <c r="C7398" s="35">
        <f t="shared" si="32"/>
        <v>71</v>
      </c>
      <c r="D7398" s="35">
        <v>2.7875344634198388E-6</v>
      </c>
      <c r="E7398" s="35">
        <v>1.0084878083892581E-2</v>
      </c>
      <c r="F7398" s="31">
        <f>1-'[1]Life Table'!$E7398</f>
        <v>0.98991512191610742</v>
      </c>
      <c r="G7398" s="31"/>
      <c r="H7398" s="31"/>
    </row>
    <row r="7399" spans="1:8" hidden="1">
      <c r="A7399" s="35" t="s">
        <v>9</v>
      </c>
      <c r="B7399" s="35">
        <v>2024</v>
      </c>
      <c r="C7399" s="35">
        <f t="shared" si="32"/>
        <v>72</v>
      </c>
      <c r="D7399" s="35">
        <v>2.550238218684199E-6</v>
      </c>
      <c r="E7399" s="35">
        <v>1.1016387327150269E-2</v>
      </c>
      <c r="F7399" s="31">
        <f>1-'[1]Life Table'!$E7399</f>
        <v>0.98898361267284973</v>
      </c>
      <c r="G7399" s="31"/>
      <c r="H7399" s="31"/>
    </row>
    <row r="7400" spans="1:8" hidden="1">
      <c r="A7400" s="35" t="s">
        <v>9</v>
      </c>
      <c r="B7400" s="35">
        <v>2024</v>
      </c>
      <c r="C7400" s="35">
        <f t="shared" si="32"/>
        <v>73</v>
      </c>
      <c r="D7400" s="35">
        <v>2.3331424444735291E-6</v>
      </c>
      <c r="E7400" s="35">
        <v>1.211181032024089E-2</v>
      </c>
      <c r="F7400" s="31">
        <f>1-'[1]Life Table'!$E7400</f>
        <v>0.98788818967975911</v>
      </c>
      <c r="G7400" s="31"/>
      <c r="H7400" s="31"/>
    </row>
    <row r="7401" spans="1:8" hidden="1">
      <c r="A7401" s="35" t="s">
        <v>9</v>
      </c>
      <c r="B7401" s="35">
        <v>2024</v>
      </c>
      <c r="C7401" s="35">
        <f t="shared" si="32"/>
        <v>74</v>
      </c>
      <c r="D7401" s="35">
        <v>2.1345275223004571E-6</v>
      </c>
      <c r="E7401" s="35">
        <v>1.339301437213691E-2</v>
      </c>
      <c r="F7401" s="31">
        <f>1-'[1]Life Table'!$E7401</f>
        <v>0.98660698562786309</v>
      </c>
      <c r="G7401" s="31"/>
      <c r="H7401" s="31"/>
    </row>
    <row r="7402" spans="1:8" hidden="1">
      <c r="A7402" s="35" t="s">
        <v>9</v>
      </c>
      <c r="B7402" s="35">
        <v>2024</v>
      </c>
      <c r="C7402" s="35">
        <f t="shared" si="32"/>
        <v>75</v>
      </c>
      <c r="D7402" s="35">
        <v>4.753978557360242E-6</v>
      </c>
      <c r="E7402" s="35">
        <v>2.4671094820251979E-2</v>
      </c>
      <c r="F7402" s="31">
        <f>1-'[1]Life Table'!$E7402</f>
        <v>0.97532890517974802</v>
      </c>
      <c r="G7402" s="31"/>
      <c r="H7402" s="31"/>
    </row>
    <row r="7403" spans="1:8" hidden="1">
      <c r="A7403" s="35" t="s">
        <v>9</v>
      </c>
      <c r="B7403" s="35">
        <v>2024</v>
      </c>
      <c r="C7403" s="35">
        <f t="shared" si="32"/>
        <v>76</v>
      </c>
      <c r="D7403" s="35">
        <v>4.3492835575246712E-6</v>
      </c>
      <c r="E7403" s="35">
        <v>2.5932953541486611E-2</v>
      </c>
      <c r="F7403" s="31">
        <f>1-'[1]Life Table'!$E7403</f>
        <v>0.97406704645851339</v>
      </c>
      <c r="G7403" s="31"/>
      <c r="H7403" s="31"/>
    </row>
    <row r="7404" spans="1:8" hidden="1">
      <c r="A7404" s="35" t="s">
        <v>9</v>
      </c>
      <c r="B7404" s="35">
        <v>2024</v>
      </c>
      <c r="C7404" s="35">
        <f t="shared" si="32"/>
        <v>77</v>
      </c>
      <c r="D7404" s="35">
        <v>3.9790392900421911E-6</v>
      </c>
      <c r="E7404" s="35">
        <v>2.797959539869144E-2</v>
      </c>
      <c r="F7404" s="31">
        <f>1-'[1]Life Table'!$E7404</f>
        <v>0.97202040460130856</v>
      </c>
      <c r="G7404" s="31"/>
      <c r="H7404" s="31"/>
    </row>
    <row r="7405" spans="1:8" hidden="1">
      <c r="A7405" s="35" t="s">
        <v>9</v>
      </c>
      <c r="B7405" s="35">
        <v>2024</v>
      </c>
      <c r="C7405" s="35">
        <f t="shared" si="32"/>
        <v>78</v>
      </c>
      <c r="D7405" s="35">
        <v>3.6403130451927592E-6</v>
      </c>
      <c r="E7405" s="35">
        <v>3.1025314585348299E-2</v>
      </c>
      <c r="F7405" s="31">
        <f>1-'[1]Life Table'!$E7405</f>
        <v>0.9689746854146517</v>
      </c>
      <c r="G7405" s="31"/>
      <c r="H7405" s="31"/>
    </row>
    <row r="7406" spans="1:8" hidden="1">
      <c r="A7406" s="35" t="s">
        <v>9</v>
      </c>
      <c r="B7406" s="35">
        <v>2024</v>
      </c>
      <c r="C7406" s="35">
        <f t="shared" si="32"/>
        <v>79</v>
      </c>
      <c r="D7406" s="35">
        <v>3.3304217679288328E-6</v>
      </c>
      <c r="E7406" s="35">
        <v>3.3960286436047087E-2</v>
      </c>
      <c r="F7406" s="31">
        <f>1-'[1]Life Table'!$E7406</f>
        <v>0.96603971356395291</v>
      </c>
      <c r="G7406" s="31"/>
      <c r="H7406" s="31"/>
    </row>
    <row r="7407" spans="1:8" hidden="1">
      <c r="A7407" s="35" t="s">
        <v>9</v>
      </c>
      <c r="B7407" s="35">
        <v>2024</v>
      </c>
      <c r="C7407" s="35">
        <f t="shared" si="32"/>
        <v>80</v>
      </c>
      <c r="D7407" s="35">
        <v>3.046910805360937E-6</v>
      </c>
      <c r="E7407" s="35">
        <v>3.7352565824696371E-2</v>
      </c>
      <c r="F7407" s="31">
        <f>1-'[1]Life Table'!$E7407</f>
        <v>0.96264743417530363</v>
      </c>
      <c r="G7407" s="31"/>
      <c r="H7407" s="31"/>
    </row>
    <row r="7408" spans="1:8" hidden="1">
      <c r="A7408" s="35" t="s">
        <v>9</v>
      </c>
      <c r="B7408" s="35">
        <v>2024</v>
      </c>
      <c r="C7408" s="35">
        <f t="shared" si="32"/>
        <v>81</v>
      </c>
      <c r="D7408" s="35">
        <v>2.7875344634198388E-6</v>
      </c>
      <c r="E7408" s="35">
        <v>4.147743045874408E-2</v>
      </c>
      <c r="F7408" s="31">
        <f>1-'[1]Life Table'!$E7408</f>
        <v>0.95852256954125592</v>
      </c>
      <c r="G7408" s="31"/>
      <c r="H7408" s="31"/>
    </row>
    <row r="7409" spans="1:8" hidden="1">
      <c r="A7409" s="35" t="s">
        <v>9</v>
      </c>
      <c r="B7409" s="35">
        <v>2024</v>
      </c>
      <c r="C7409" s="35">
        <f t="shared" si="32"/>
        <v>82</v>
      </c>
      <c r="D7409" s="35">
        <v>2.550238218684199E-6</v>
      </c>
      <c r="E7409" s="35">
        <v>4.6304771618908891E-2</v>
      </c>
      <c r="F7409" s="31">
        <f>1-'[1]Life Table'!$E7409</f>
        <v>0.95369522838109111</v>
      </c>
      <c r="G7409" s="31"/>
      <c r="H7409" s="31"/>
    </row>
    <row r="7410" spans="1:8" hidden="1">
      <c r="A7410" s="35" t="s">
        <v>9</v>
      </c>
      <c r="B7410" s="35">
        <v>2024</v>
      </c>
      <c r="C7410" s="35">
        <f t="shared" si="32"/>
        <v>83</v>
      </c>
      <c r="D7410" s="35">
        <v>2.3331424444735291E-6</v>
      </c>
      <c r="E7410" s="35">
        <v>5.1946805089655317E-2</v>
      </c>
      <c r="F7410" s="31">
        <f>1-'[1]Life Table'!$E7410</f>
        <v>0.94805319491034468</v>
      </c>
      <c r="G7410" s="31"/>
      <c r="H7410" s="31"/>
    </row>
    <row r="7411" spans="1:8" hidden="1">
      <c r="A7411" s="35" t="s">
        <v>9</v>
      </c>
      <c r="B7411" s="35">
        <v>2024</v>
      </c>
      <c r="C7411" s="35">
        <f t="shared" si="32"/>
        <v>84</v>
      </c>
      <c r="D7411" s="35">
        <v>2.1345275223004571E-6</v>
      </c>
      <c r="E7411" s="35">
        <v>5.8382628186512853E-2</v>
      </c>
      <c r="F7411" s="31">
        <f>1-'[1]Life Table'!$E7411</f>
        <v>0.94161737181348715</v>
      </c>
      <c r="G7411" s="31"/>
      <c r="H7411" s="31"/>
    </row>
    <row r="7412" spans="1:8" hidden="1">
      <c r="A7412" s="35" t="s">
        <v>9</v>
      </c>
      <c r="B7412" s="35">
        <v>2024</v>
      </c>
      <c r="C7412" s="35">
        <f t="shared" si="32"/>
        <v>85</v>
      </c>
      <c r="D7412" s="35">
        <v>4.753978557360242E-6</v>
      </c>
      <c r="E7412" s="35">
        <v>8.8978490526084753E-2</v>
      </c>
      <c r="F7412" s="31">
        <f>1-'[1]Life Table'!$E7412</f>
        <v>0.91102150947391525</v>
      </c>
      <c r="G7412" s="31"/>
      <c r="H7412" s="31"/>
    </row>
    <row r="7413" spans="1:8" hidden="1">
      <c r="A7413" s="35" t="s">
        <v>9</v>
      </c>
      <c r="B7413" s="35">
        <v>2024</v>
      </c>
      <c r="C7413" s="35">
        <f t="shared" si="32"/>
        <v>86</v>
      </c>
      <c r="D7413" s="35">
        <v>4.3492835575246712E-6</v>
      </c>
      <c r="E7413" s="35">
        <v>9.4948292279211755E-2</v>
      </c>
      <c r="F7413" s="31">
        <f>1-'[1]Life Table'!$E7413</f>
        <v>0.90505170772078825</v>
      </c>
      <c r="G7413" s="31"/>
      <c r="H7413" s="31"/>
    </row>
    <row r="7414" spans="1:8" hidden="1">
      <c r="A7414" s="35" t="s">
        <v>9</v>
      </c>
      <c r="B7414" s="35">
        <v>2024</v>
      </c>
      <c r="C7414" s="35">
        <f t="shared" si="32"/>
        <v>87</v>
      </c>
      <c r="D7414" s="35">
        <v>3.9790392900421911E-6</v>
      </c>
      <c r="E7414" s="35">
        <v>0.1020759293423313</v>
      </c>
      <c r="F7414" s="31">
        <f>1-'[1]Life Table'!$E7414</f>
        <v>0.89792407065766866</v>
      </c>
      <c r="G7414" s="31"/>
      <c r="H7414" s="31"/>
    </row>
    <row r="7415" spans="1:8" hidden="1">
      <c r="A7415" s="35" t="s">
        <v>9</v>
      </c>
      <c r="B7415" s="35">
        <v>2024</v>
      </c>
      <c r="C7415" s="35">
        <f t="shared" si="32"/>
        <v>88</v>
      </c>
      <c r="D7415" s="35">
        <v>3.6403130451927592E-6</v>
      </c>
      <c r="E7415" s="35">
        <v>0.11071137870311989</v>
      </c>
      <c r="F7415" s="31">
        <f>1-'[1]Life Table'!$E7415</f>
        <v>0.88928862129688013</v>
      </c>
      <c r="G7415" s="31"/>
      <c r="H7415" s="31"/>
    </row>
    <row r="7416" spans="1:8" hidden="1">
      <c r="A7416" s="35" t="s">
        <v>9</v>
      </c>
      <c r="B7416" s="35">
        <v>2024</v>
      </c>
      <c r="C7416" s="35">
        <f t="shared" si="32"/>
        <v>89</v>
      </c>
      <c r="D7416" s="35">
        <v>3.3304217679288328E-6</v>
      </c>
      <c r="E7416" s="35">
        <v>0.11883897407876109</v>
      </c>
      <c r="F7416" s="31">
        <f>1-'[1]Life Table'!$E7416</f>
        <v>0.88116102592123891</v>
      </c>
      <c r="G7416" s="31"/>
      <c r="H7416" s="31"/>
    </row>
    <row r="7417" spans="1:8" hidden="1">
      <c r="A7417" s="35" t="s">
        <v>9</v>
      </c>
      <c r="B7417" s="35">
        <v>2024</v>
      </c>
      <c r="C7417" s="35">
        <f t="shared" si="32"/>
        <v>90</v>
      </c>
      <c r="D7417" s="35">
        <v>3.046910805360937E-6</v>
      </c>
      <c r="E7417" s="35">
        <v>0.12835212153869169</v>
      </c>
      <c r="F7417" s="31">
        <f>1-'[1]Life Table'!$E7417</f>
        <v>0.87164787846130831</v>
      </c>
      <c r="G7417" s="31"/>
      <c r="H7417" s="31"/>
    </row>
    <row r="7418" spans="1:8" hidden="1">
      <c r="A7418" s="35" t="s">
        <v>9</v>
      </c>
      <c r="B7418" s="35">
        <v>2024</v>
      </c>
      <c r="C7418" s="35">
        <f t="shared" si="32"/>
        <v>91</v>
      </c>
      <c r="D7418" s="35">
        <v>2.7875344634198388E-6</v>
      </c>
      <c r="E7418" s="35">
        <v>0.1406665437768716</v>
      </c>
      <c r="F7418" s="31">
        <f>1-'[1]Life Table'!$E7418</f>
        <v>0.8593334562231284</v>
      </c>
      <c r="G7418" s="31"/>
      <c r="H7418" s="31"/>
    </row>
    <row r="7419" spans="1:8" hidden="1">
      <c r="A7419" s="35" t="s">
        <v>9</v>
      </c>
      <c r="B7419" s="35">
        <v>2024</v>
      </c>
      <c r="C7419" s="35">
        <f t="shared" si="32"/>
        <v>92</v>
      </c>
      <c r="D7419" s="35">
        <v>2.550238218684199E-6</v>
      </c>
      <c r="E7419" s="35">
        <v>0.15651094686901351</v>
      </c>
      <c r="F7419" s="31">
        <f>1-'[1]Life Table'!$E7419</f>
        <v>0.84348905313098643</v>
      </c>
      <c r="G7419" s="31"/>
      <c r="H7419" s="31"/>
    </row>
    <row r="7420" spans="1:8" hidden="1">
      <c r="A7420" s="35" t="s">
        <v>9</v>
      </c>
      <c r="B7420" s="35">
        <v>2024</v>
      </c>
      <c r="C7420" s="35">
        <f t="shared" si="32"/>
        <v>93</v>
      </c>
      <c r="D7420" s="35">
        <v>2.3331424444735291E-6</v>
      </c>
      <c r="E7420" s="35">
        <v>0.1764343669121454</v>
      </c>
      <c r="F7420" s="31">
        <f>1-'[1]Life Table'!$E7420</f>
        <v>0.82356563308785458</v>
      </c>
      <c r="G7420" s="31"/>
      <c r="H7420" s="31"/>
    </row>
    <row r="7421" spans="1:8" hidden="1">
      <c r="A7421" s="35" t="s">
        <v>9</v>
      </c>
      <c r="B7421" s="35">
        <v>2024</v>
      </c>
      <c r="C7421" s="35">
        <f t="shared" si="32"/>
        <v>94</v>
      </c>
      <c r="D7421" s="35">
        <v>2.1345275223004571E-6</v>
      </c>
      <c r="E7421" s="35">
        <v>0.20024131349948879</v>
      </c>
      <c r="F7421" s="31">
        <f>1-'[1]Life Table'!$E7421</f>
        <v>0.79975868650051118</v>
      </c>
      <c r="G7421" s="31"/>
      <c r="H7421" s="31"/>
    </row>
    <row r="7422" spans="1:8" hidden="1">
      <c r="A7422" s="35" t="s">
        <v>9</v>
      </c>
      <c r="B7422" s="35">
        <v>2024</v>
      </c>
      <c r="C7422" s="35">
        <f t="shared" si="32"/>
        <v>95</v>
      </c>
      <c r="D7422" s="35">
        <v>4.753978557360242E-6</v>
      </c>
      <c r="E7422" s="35">
        <v>0.25688055856012493</v>
      </c>
      <c r="F7422" s="31">
        <f>1-'[1]Life Table'!$E7422</f>
        <v>0.74311944143987507</v>
      </c>
      <c r="G7422" s="31"/>
      <c r="H7422" s="31"/>
    </row>
    <row r="7423" spans="1:8" hidden="1">
      <c r="A7423" s="35" t="s">
        <v>9</v>
      </c>
      <c r="B7423" s="35">
        <v>2024</v>
      </c>
      <c r="C7423" s="35">
        <f t="shared" si="32"/>
        <v>96</v>
      </c>
      <c r="D7423" s="35">
        <v>4.3492835575246712E-6</v>
      </c>
      <c r="E7423" s="35">
        <v>0.2792543638586682</v>
      </c>
      <c r="F7423" s="31">
        <f>1-'[1]Life Table'!$E7423</f>
        <v>0.7207456361413318</v>
      </c>
      <c r="G7423" s="31"/>
      <c r="H7423" s="31"/>
    </row>
    <row r="7424" spans="1:8" hidden="1">
      <c r="A7424" s="35" t="s">
        <v>9</v>
      </c>
      <c r="B7424" s="35">
        <v>2024</v>
      </c>
      <c r="C7424" s="35">
        <f t="shared" si="32"/>
        <v>97</v>
      </c>
      <c r="D7424" s="35">
        <v>3.9790392900421911E-6</v>
      </c>
      <c r="E7424" s="35">
        <v>0.30241445621311941</v>
      </c>
      <c r="F7424" s="31">
        <f>1-'[1]Life Table'!$E7424</f>
        <v>0.69758554378688054</v>
      </c>
      <c r="G7424" s="31"/>
      <c r="H7424" s="31"/>
    </row>
    <row r="7425" spans="1:8" hidden="1">
      <c r="A7425" s="35" t="s">
        <v>9</v>
      </c>
      <c r="B7425" s="35">
        <v>2024</v>
      </c>
      <c r="C7425" s="35">
        <f t="shared" si="32"/>
        <v>98</v>
      </c>
      <c r="D7425" s="35">
        <v>3.6403130451927592E-6</v>
      </c>
      <c r="E7425" s="35">
        <v>0.32527866900198321</v>
      </c>
      <c r="F7425" s="31">
        <f>1-'[1]Life Table'!$E7425</f>
        <v>0.67472133099801679</v>
      </c>
      <c r="G7425" s="31"/>
      <c r="H7425" s="31"/>
    </row>
    <row r="7426" spans="1:8" hidden="1">
      <c r="A7426" s="35" t="s">
        <v>9</v>
      </c>
      <c r="B7426" s="35">
        <v>2024</v>
      </c>
      <c r="C7426" s="35">
        <f t="shared" si="32"/>
        <v>99</v>
      </c>
      <c r="D7426" s="35">
        <v>3.3304217679288328E-6</v>
      </c>
      <c r="E7426" s="35">
        <v>0.34581036017014422</v>
      </c>
      <c r="F7426" s="31">
        <f>1-'[1]Life Table'!$E7426</f>
        <v>0.65418963982985578</v>
      </c>
      <c r="G7426" s="31"/>
      <c r="H7426" s="31"/>
    </row>
    <row r="7427" spans="1:8" hidden="1">
      <c r="A7427" s="35" t="s">
        <v>9</v>
      </c>
      <c r="B7427" s="35">
        <v>2025</v>
      </c>
      <c r="C7427" s="35">
        <v>1</v>
      </c>
      <c r="D7427" s="35">
        <v>3.5344148755565132E-6</v>
      </c>
      <c r="E7427" s="35">
        <v>1.482527722806992E-6</v>
      </c>
      <c r="F7427" s="31">
        <f>1-'[1]Life Table'!$E7427</f>
        <v>0.99999851747227719</v>
      </c>
      <c r="G7427" s="31"/>
      <c r="H7427" s="31"/>
    </row>
    <row r="7428" spans="1:8" hidden="1">
      <c r="A7428" s="35" t="s">
        <v>9</v>
      </c>
      <c r="B7428" s="35">
        <v>2025</v>
      </c>
      <c r="C7428" s="35">
        <f>C7427+1</f>
        <v>2</v>
      </c>
      <c r="D7428" s="35">
        <v>3.185148442663533E-6</v>
      </c>
      <c r="E7428" s="35">
        <v>1.9737969535471582E-6</v>
      </c>
      <c r="F7428" s="31">
        <f>1-'[1]Life Table'!$E7428</f>
        <v>0.99999802620304645</v>
      </c>
      <c r="G7428" s="31"/>
      <c r="H7428" s="31"/>
    </row>
    <row r="7429" spans="1:8" hidden="1">
      <c r="A7429" s="35" t="s">
        <v>9</v>
      </c>
      <c r="B7429" s="35">
        <v>2025</v>
      </c>
      <c r="C7429" s="35">
        <f t="shared" ref="C7429:C7492" si="33">C7428+1</f>
        <v>3</v>
      </c>
      <c r="D7429" s="35">
        <v>2.8703960794089618E-6</v>
      </c>
      <c r="E7429" s="35">
        <v>2.7140075290477128E-6</v>
      </c>
      <c r="F7429" s="31">
        <f>1-'[1]Life Table'!$E7429</f>
        <v>0.99999728599247095</v>
      </c>
      <c r="G7429" s="31"/>
      <c r="H7429" s="31"/>
    </row>
    <row r="7430" spans="1:8" hidden="1">
      <c r="A7430" s="35" t="s">
        <v>9</v>
      </c>
      <c r="B7430" s="35">
        <v>2025</v>
      </c>
      <c r="C7430" s="35">
        <f t="shared" si="33"/>
        <v>4</v>
      </c>
      <c r="D7430" s="35">
        <v>2.5867471488382129E-6</v>
      </c>
      <c r="E7430" s="35">
        <v>3.7318567989164109E-6</v>
      </c>
      <c r="F7430" s="31">
        <f>1-'[1]Life Table'!$E7430</f>
        <v>0.99999626814320108</v>
      </c>
      <c r="G7430" s="31"/>
      <c r="H7430" s="31"/>
    </row>
    <row r="7431" spans="1:8" hidden="1">
      <c r="A7431" s="35" t="s">
        <v>9</v>
      </c>
      <c r="B7431" s="35">
        <v>2025</v>
      </c>
      <c r="C7431" s="35">
        <f t="shared" si="33"/>
        <v>5</v>
      </c>
      <c r="D7431" s="35">
        <v>4.255409413792904E-7</v>
      </c>
      <c r="E7431" s="35">
        <v>4.9372313483120323E-6</v>
      </c>
      <c r="F7431" s="31">
        <f>1-'[1]Life Table'!$E7431</f>
        <v>0.99999506276865169</v>
      </c>
      <c r="G7431" s="31"/>
      <c r="H7431" s="31"/>
    </row>
    <row r="7432" spans="1:8" hidden="1">
      <c r="A7432" s="35" t="s">
        <v>9</v>
      </c>
      <c r="B7432" s="35">
        <v>2025</v>
      </c>
      <c r="C7432" s="35">
        <f t="shared" si="33"/>
        <v>6</v>
      </c>
      <c r="D7432" s="35">
        <v>1.167503149880346E-6</v>
      </c>
      <c r="E7432" s="35">
        <v>5.1891080241173171E-5</v>
      </c>
      <c r="F7432" s="31">
        <f>1-'[1]Life Table'!$E7432</f>
        <v>0.99994810891975883</v>
      </c>
      <c r="G7432" s="31"/>
      <c r="H7432" s="31"/>
    </row>
    <row r="7433" spans="1:8" hidden="1">
      <c r="A7433" s="35" t="s">
        <v>9</v>
      </c>
      <c r="B7433" s="35">
        <v>2025</v>
      </c>
      <c r="C7433" s="35">
        <f t="shared" si="33"/>
        <v>7</v>
      </c>
      <c r="D7433" s="35">
        <v>1.0436531882620431E-6</v>
      </c>
      <c r="E7433" s="35">
        <v>4.1758692456150832E-5</v>
      </c>
      <c r="F7433" s="31">
        <f>1-'[1]Life Table'!$E7433</f>
        <v>0.99995824130754385</v>
      </c>
      <c r="G7433" s="31"/>
      <c r="H7433" s="31"/>
    </row>
    <row r="7434" spans="1:8" hidden="1">
      <c r="A7434" s="35" t="s">
        <v>9</v>
      </c>
      <c r="B7434" s="35">
        <v>2025</v>
      </c>
      <c r="C7434" s="35">
        <f t="shared" si="33"/>
        <v>8</v>
      </c>
      <c r="D7434" s="35">
        <v>9.3294136078447226E-7</v>
      </c>
      <c r="E7434" s="35">
        <v>3.4118526862969567E-5</v>
      </c>
      <c r="F7434" s="31">
        <f>1-'[1]Life Table'!$E7434</f>
        <v>0.99996588147313703</v>
      </c>
      <c r="G7434" s="31"/>
      <c r="H7434" s="31"/>
    </row>
    <row r="7435" spans="1:8" hidden="1">
      <c r="A7435" s="35" t="s">
        <v>9</v>
      </c>
      <c r="B7435" s="35">
        <v>2025</v>
      </c>
      <c r="C7435" s="35">
        <f t="shared" si="33"/>
        <v>9</v>
      </c>
      <c r="D7435" s="35">
        <v>8.3397396036492918E-7</v>
      </c>
      <c r="E7435" s="35">
        <v>2.8909370360818979E-5</v>
      </c>
      <c r="F7435" s="31">
        <f>1-'[1]Life Table'!$E7435</f>
        <v>0.99997109062963918</v>
      </c>
      <c r="G7435" s="31"/>
      <c r="H7435" s="31"/>
    </row>
    <row r="7436" spans="1:8" hidden="1">
      <c r="A7436" s="35" t="s">
        <v>9</v>
      </c>
      <c r="B7436" s="35">
        <v>2025</v>
      </c>
      <c r="C7436" s="35">
        <f t="shared" si="33"/>
        <v>10</v>
      </c>
      <c r="D7436" s="35">
        <v>7.4550512583335237E-7</v>
      </c>
      <c r="E7436" s="35">
        <v>2.258277593103486E-5</v>
      </c>
      <c r="F7436" s="31">
        <f>1-'[1]Life Table'!$E7436</f>
        <v>0.99997741722406897</v>
      </c>
      <c r="G7436" s="31"/>
      <c r="H7436" s="31"/>
    </row>
    <row r="7437" spans="1:8" hidden="1">
      <c r="A7437" s="35" t="s">
        <v>9</v>
      </c>
      <c r="B7437" s="35">
        <v>2025</v>
      </c>
      <c r="C7437" s="35">
        <f t="shared" si="33"/>
        <v>11</v>
      </c>
      <c r="D7437" s="35">
        <v>6.6642115828245402E-7</v>
      </c>
      <c r="E7437" s="35">
        <v>1.8488578779507488E-5</v>
      </c>
      <c r="F7437" s="31">
        <f>1-'[1]Life Table'!$E7437</f>
        <v>0.99998151142122049</v>
      </c>
      <c r="G7437" s="31"/>
      <c r="H7437" s="31"/>
    </row>
    <row r="7438" spans="1:8" hidden="1">
      <c r="A7438" s="35" t="s">
        <v>9</v>
      </c>
      <c r="B7438" s="35">
        <v>2025</v>
      </c>
      <c r="C7438" s="35">
        <f t="shared" si="33"/>
        <v>12</v>
      </c>
      <c r="D7438" s="35">
        <v>5.9572650115594677E-7</v>
      </c>
      <c r="E7438" s="35">
        <v>1.6953125075103159E-5</v>
      </c>
      <c r="F7438" s="31">
        <f>1-'[1]Life Table'!$E7438</f>
        <v>0.9999830468749249</v>
      </c>
      <c r="G7438" s="31"/>
      <c r="H7438" s="31"/>
    </row>
    <row r="7439" spans="1:8" hidden="1">
      <c r="A7439" s="35" t="s">
        <v>9</v>
      </c>
      <c r="B7439" s="35">
        <v>2025</v>
      </c>
      <c r="C7439" s="35">
        <f t="shared" si="33"/>
        <v>13</v>
      </c>
      <c r="D7439" s="35">
        <v>5.325312075837354E-7</v>
      </c>
      <c r="E7439" s="35">
        <v>1.765705478606883E-5</v>
      </c>
      <c r="F7439" s="31">
        <f>1-'[1]Life Table'!$E7439</f>
        <v>0.99998234294521393</v>
      </c>
      <c r="G7439" s="31"/>
      <c r="H7439" s="31"/>
    </row>
    <row r="7440" spans="1:8" hidden="1">
      <c r="A7440" s="35" t="s">
        <v>9</v>
      </c>
      <c r="B7440" s="35">
        <v>2025</v>
      </c>
      <c r="C7440" s="35">
        <f t="shared" si="33"/>
        <v>14</v>
      </c>
      <c r="D7440" s="35">
        <v>4.7603973719536552E-7</v>
      </c>
      <c r="E7440" s="35">
        <v>2.080950333438469E-5</v>
      </c>
      <c r="F7440" s="31">
        <f>1-'[1]Life Table'!$E7440</f>
        <v>0.99997919049666562</v>
      </c>
      <c r="G7440" s="31"/>
      <c r="H7440" s="31"/>
    </row>
    <row r="7441" spans="1:8" hidden="1">
      <c r="A7441" s="35" t="s">
        <v>9</v>
      </c>
      <c r="B7441" s="35">
        <v>2025</v>
      </c>
      <c r="C7441" s="35">
        <f t="shared" si="33"/>
        <v>15</v>
      </c>
      <c r="D7441" s="35">
        <v>1.285987006965363E-6</v>
      </c>
      <c r="E7441" s="35">
        <v>2.7126415433897929E-5</v>
      </c>
      <c r="F7441" s="31">
        <f>1-'[1]Life Table'!$E7441</f>
        <v>0.9999728735845661</v>
      </c>
      <c r="G7441" s="31"/>
      <c r="H7441" s="31"/>
    </row>
    <row r="7442" spans="1:8" hidden="1">
      <c r="A7442" s="35" t="s">
        <v>9</v>
      </c>
      <c r="B7442" s="35">
        <v>2025</v>
      </c>
      <c r="C7442" s="35">
        <f t="shared" si="33"/>
        <v>16</v>
      </c>
      <c r="D7442" s="35">
        <v>2.9804846432165609E-6</v>
      </c>
      <c r="E7442" s="35">
        <v>1.5027816429291629E-4</v>
      </c>
      <c r="F7442" s="31">
        <f>1-'[1]Life Table'!$E7442</f>
        <v>0.99984972183570708</v>
      </c>
      <c r="G7442" s="31"/>
      <c r="H7442" s="31"/>
    </row>
    <row r="7443" spans="1:8" hidden="1">
      <c r="A7443" s="35" t="s">
        <v>9</v>
      </c>
      <c r="B7443" s="35">
        <v>2025</v>
      </c>
      <c r="C7443" s="35">
        <f t="shared" si="33"/>
        <v>17</v>
      </c>
      <c r="D7443" s="35">
        <v>2.7147243798941289E-6</v>
      </c>
      <c r="E7443" s="35">
        <v>1.6285974120788799E-4</v>
      </c>
      <c r="F7443" s="31">
        <f>1-'[1]Life Table'!$E7443</f>
        <v>0.99983714025879211</v>
      </c>
      <c r="G7443" s="31"/>
      <c r="H7443" s="31"/>
    </row>
    <row r="7444" spans="1:8" hidden="1">
      <c r="A7444" s="35" t="s">
        <v>9</v>
      </c>
      <c r="B7444" s="35">
        <v>2025</v>
      </c>
      <c r="C7444" s="35">
        <f t="shared" si="33"/>
        <v>18</v>
      </c>
      <c r="D7444" s="35">
        <v>2.472661107503006E-6</v>
      </c>
      <c r="E7444" s="35">
        <v>1.7864275271883831E-4</v>
      </c>
      <c r="F7444" s="31">
        <f>1-'[1]Life Table'!$E7444</f>
        <v>0.99982135724728116</v>
      </c>
      <c r="G7444" s="31"/>
      <c r="H7444" s="31"/>
    </row>
    <row r="7445" spans="1:8" hidden="1">
      <c r="A7445" s="35" t="s">
        <v>9</v>
      </c>
      <c r="B7445" s="35">
        <v>2025</v>
      </c>
      <c r="C7445" s="35">
        <f t="shared" si="33"/>
        <v>19</v>
      </c>
      <c r="D7445" s="35">
        <v>2.2521818413095879E-6</v>
      </c>
      <c r="E7445" s="35">
        <v>1.9220900863259341E-4</v>
      </c>
      <c r="F7445" s="31">
        <f>1-'[1]Life Table'!$E7445</f>
        <v>0.99980779099136741</v>
      </c>
      <c r="G7445" s="31"/>
      <c r="H7445" s="31"/>
    </row>
    <row r="7446" spans="1:8" hidden="1">
      <c r="A7446" s="35" t="s">
        <v>9</v>
      </c>
      <c r="B7446" s="35">
        <v>2025</v>
      </c>
      <c r="C7446" s="35">
        <f t="shared" si="33"/>
        <v>20</v>
      </c>
      <c r="D7446" s="35">
        <v>2.051362004656953E-6</v>
      </c>
      <c r="E7446" s="35">
        <v>1.828253414131176E-4</v>
      </c>
      <c r="F7446" s="31">
        <f>1-'[1]Life Table'!$E7446</f>
        <v>0.99981717465858688</v>
      </c>
      <c r="G7446" s="31"/>
      <c r="H7446" s="31"/>
    </row>
    <row r="7447" spans="1:8" hidden="1">
      <c r="A7447" s="35" t="s">
        <v>9</v>
      </c>
      <c r="B7447" s="35">
        <v>2025</v>
      </c>
      <c r="C7447" s="35">
        <f t="shared" si="33"/>
        <v>21</v>
      </c>
      <c r="D7447" s="35">
        <v>1.868448629220497E-6</v>
      </c>
      <c r="E7447" s="35">
        <v>1.636591102220919E-4</v>
      </c>
      <c r="F7447" s="31">
        <f>1-'[1]Life Table'!$E7447</f>
        <v>0.99983634088977791</v>
      </c>
      <c r="G7447" s="31"/>
      <c r="H7447" s="31"/>
    </row>
    <row r="7448" spans="1:8" hidden="1">
      <c r="A7448" s="35" t="s">
        <v>9</v>
      </c>
      <c r="B7448" s="35">
        <v>2025</v>
      </c>
      <c r="C7448" s="35">
        <f t="shared" si="33"/>
        <v>22</v>
      </c>
      <c r="D7448" s="35">
        <v>1.701845053242935E-6</v>
      </c>
      <c r="E7448" s="35">
        <v>1.4376826537665371E-4</v>
      </c>
      <c r="F7448" s="31">
        <f>1-'[1]Life Table'!$E7448</f>
        <v>0.99985623173462335</v>
      </c>
      <c r="G7448" s="31"/>
      <c r="H7448" s="31"/>
    </row>
    <row r="7449" spans="1:8" hidden="1">
      <c r="A7449" s="35" t="s">
        <v>9</v>
      </c>
      <c r="B7449" s="35">
        <v>2025</v>
      </c>
      <c r="C7449" s="35">
        <f t="shared" si="33"/>
        <v>23</v>
      </c>
      <c r="D7449" s="35">
        <v>1.550096984178666E-6</v>
      </c>
      <c r="E7449" s="35">
        <v>1.2571041982623041E-4</v>
      </c>
      <c r="F7449" s="31">
        <f>1-'[1]Life Table'!$E7449</f>
        <v>0.99987428958017377</v>
      </c>
      <c r="G7449" s="31"/>
      <c r="H7449" s="31"/>
    </row>
    <row r="7450" spans="1:8" hidden="1">
      <c r="A7450" s="35" t="s">
        <v>9</v>
      </c>
      <c r="B7450" s="35">
        <v>2025</v>
      </c>
      <c r="C7450" s="35">
        <f t="shared" si="33"/>
        <v>24</v>
      </c>
      <c r="D7450" s="35">
        <v>1.411879804087428E-6</v>
      </c>
      <c r="E7450" s="35">
        <v>1.111556494682864E-4</v>
      </c>
      <c r="F7450" s="31">
        <f>1-'[1]Life Table'!$E7450</f>
        <v>0.99988884435053171</v>
      </c>
      <c r="G7450" s="31"/>
      <c r="H7450" s="31"/>
    </row>
    <row r="7451" spans="1:8" hidden="1">
      <c r="A7451" s="35" t="s">
        <v>9</v>
      </c>
      <c r="B7451" s="35">
        <v>2025</v>
      </c>
      <c r="C7451" s="35">
        <f t="shared" si="33"/>
        <v>25</v>
      </c>
      <c r="D7451" s="35">
        <v>1.285987006965363E-6</v>
      </c>
      <c r="E7451" s="35">
        <v>1.003932042804578E-4</v>
      </c>
      <c r="F7451" s="31">
        <f>1-'[1]Life Table'!$E7451</f>
        <v>0.99989960679571954</v>
      </c>
      <c r="G7451" s="31"/>
      <c r="H7451" s="31"/>
    </row>
    <row r="7452" spans="1:8" hidden="1">
      <c r="A7452" s="35" t="s">
        <v>9</v>
      </c>
      <c r="B7452" s="35">
        <v>2025</v>
      </c>
      <c r="C7452" s="35">
        <f t="shared" si="33"/>
        <v>26</v>
      </c>
      <c r="D7452" s="35">
        <v>2.9804846432165609E-6</v>
      </c>
      <c r="E7452" s="35">
        <v>3.2713313068910571E-4</v>
      </c>
      <c r="F7452" s="31">
        <f>1-'[1]Life Table'!$E7452</f>
        <v>0.99967286686931089</v>
      </c>
      <c r="G7452" s="31"/>
      <c r="H7452" s="31"/>
    </row>
    <row r="7453" spans="1:8" hidden="1">
      <c r="A7453" s="35" t="s">
        <v>9</v>
      </c>
      <c r="B7453" s="35">
        <v>2025</v>
      </c>
      <c r="C7453" s="35">
        <f t="shared" si="33"/>
        <v>27</v>
      </c>
      <c r="D7453" s="35">
        <v>2.7147243798941289E-6</v>
      </c>
      <c r="E7453" s="35">
        <v>2.7423929111247691E-4</v>
      </c>
      <c r="F7453" s="31">
        <f>1-'[1]Life Table'!$E7453</f>
        <v>0.99972576070888752</v>
      </c>
      <c r="G7453" s="31"/>
      <c r="H7453" s="31"/>
    </row>
    <row r="7454" spans="1:8" hidden="1">
      <c r="A7454" s="35" t="s">
        <v>9</v>
      </c>
      <c r="B7454" s="35">
        <v>2025</v>
      </c>
      <c r="C7454" s="35">
        <f t="shared" si="33"/>
        <v>28</v>
      </c>
      <c r="D7454" s="35">
        <v>2.472661107503006E-6</v>
      </c>
      <c r="E7454" s="35">
        <v>2.4410287261389391E-4</v>
      </c>
      <c r="F7454" s="31">
        <f>1-'[1]Life Table'!$E7454</f>
        <v>0.99975589712738611</v>
      </c>
      <c r="G7454" s="31"/>
      <c r="H7454" s="31"/>
    </row>
    <row r="7455" spans="1:8" hidden="1">
      <c r="A7455" s="35" t="s">
        <v>9</v>
      </c>
      <c r="B7455" s="35">
        <v>2025</v>
      </c>
      <c r="C7455" s="35">
        <f t="shared" si="33"/>
        <v>29</v>
      </c>
      <c r="D7455" s="35">
        <v>2.2521818413095879E-6</v>
      </c>
      <c r="E7455" s="35">
        <v>2.3189319713989851E-4</v>
      </c>
      <c r="F7455" s="31">
        <f>1-'[1]Life Table'!$E7455</f>
        <v>0.9997681068028601</v>
      </c>
      <c r="G7455" s="31"/>
      <c r="H7455" s="31"/>
    </row>
    <row r="7456" spans="1:8" hidden="1">
      <c r="A7456" s="35" t="s">
        <v>9</v>
      </c>
      <c r="B7456" s="35">
        <v>2025</v>
      </c>
      <c r="C7456" s="35">
        <f t="shared" si="33"/>
        <v>30</v>
      </c>
      <c r="D7456" s="35">
        <v>2.051362004656953E-6</v>
      </c>
      <c r="E7456" s="35">
        <v>2.0929188717622169E-4</v>
      </c>
      <c r="F7456" s="31">
        <f>1-'[1]Life Table'!$E7456</f>
        <v>0.99979070811282378</v>
      </c>
      <c r="G7456" s="31"/>
      <c r="H7456" s="31"/>
    </row>
    <row r="7457" spans="1:8" hidden="1">
      <c r="A7457" s="35" t="s">
        <v>9</v>
      </c>
      <c r="B7457" s="35">
        <v>2025</v>
      </c>
      <c r="C7457" s="35">
        <f t="shared" si="33"/>
        <v>31</v>
      </c>
      <c r="D7457" s="35">
        <v>1.868448629220497E-6</v>
      </c>
      <c r="E7457" s="35">
        <v>1.8669814842642299E-4</v>
      </c>
      <c r="F7457" s="31">
        <f>1-'[1]Life Table'!$E7457</f>
        <v>0.99981330185157358</v>
      </c>
      <c r="G7457" s="31"/>
      <c r="H7457" s="31"/>
    </row>
    <row r="7458" spans="1:8" hidden="1">
      <c r="A7458" s="35" t="s">
        <v>9</v>
      </c>
      <c r="B7458" s="35">
        <v>2025</v>
      </c>
      <c r="C7458" s="35">
        <f t="shared" si="33"/>
        <v>32</v>
      </c>
      <c r="D7458" s="35">
        <v>1.701845053242935E-6</v>
      </c>
      <c r="E7458" s="35">
        <v>1.6644413480892961E-4</v>
      </c>
      <c r="F7458" s="31">
        <f>1-'[1]Life Table'!$E7458</f>
        <v>0.99983355586519107</v>
      </c>
      <c r="G7458" s="31"/>
      <c r="H7458" s="31"/>
    </row>
    <row r="7459" spans="1:8" hidden="1">
      <c r="A7459" s="35" t="s">
        <v>9</v>
      </c>
      <c r="B7459" s="35">
        <v>2025</v>
      </c>
      <c r="C7459" s="35">
        <f t="shared" si="33"/>
        <v>33</v>
      </c>
      <c r="D7459" s="35">
        <v>1.550096984178666E-6</v>
      </c>
      <c r="E7459" s="35">
        <v>1.4657318580624251E-4</v>
      </c>
      <c r="F7459" s="31">
        <f>1-'[1]Life Table'!$E7459</f>
        <v>0.99985342681419376</v>
      </c>
      <c r="G7459" s="31"/>
      <c r="H7459" s="31"/>
    </row>
    <row r="7460" spans="1:8" hidden="1">
      <c r="A7460" s="35" t="s">
        <v>9</v>
      </c>
      <c r="B7460" s="35">
        <v>2025</v>
      </c>
      <c r="C7460" s="35">
        <f t="shared" si="33"/>
        <v>34</v>
      </c>
      <c r="D7460" s="35">
        <v>1.411879804087428E-6</v>
      </c>
      <c r="E7460" s="35">
        <v>1.2929668855521381E-4</v>
      </c>
      <c r="F7460" s="31">
        <f>1-'[1]Life Table'!$E7460</f>
        <v>0.99987070331144479</v>
      </c>
      <c r="G7460" s="31"/>
      <c r="H7460" s="31"/>
    </row>
    <row r="7461" spans="1:8" hidden="1">
      <c r="A7461" s="35" t="s">
        <v>9</v>
      </c>
      <c r="B7461" s="35">
        <v>2025</v>
      </c>
      <c r="C7461" s="35">
        <f t="shared" si="33"/>
        <v>35</v>
      </c>
      <c r="D7461" s="35">
        <v>1.285987006965363E-6</v>
      </c>
      <c r="E7461" s="35">
        <v>1.1591926510023939E-4</v>
      </c>
      <c r="F7461" s="31">
        <f>1-'[1]Life Table'!$E7461</f>
        <v>0.99988408073489976</v>
      </c>
      <c r="G7461" s="31"/>
      <c r="H7461" s="31"/>
    </row>
    <row r="7462" spans="1:8" hidden="1">
      <c r="A7462" s="35" t="s">
        <v>9</v>
      </c>
      <c r="B7462" s="35">
        <v>2025</v>
      </c>
      <c r="C7462" s="35">
        <f t="shared" si="33"/>
        <v>36</v>
      </c>
      <c r="D7462" s="35">
        <v>2.9804846432165609E-6</v>
      </c>
      <c r="E7462" s="35">
        <v>3.841335911749511E-4</v>
      </c>
      <c r="F7462" s="31">
        <f>1-'[1]Life Table'!$E7462</f>
        <v>0.99961586640882505</v>
      </c>
      <c r="G7462" s="31"/>
      <c r="H7462" s="31"/>
    </row>
    <row r="7463" spans="1:8" hidden="1">
      <c r="A7463" s="35" t="s">
        <v>9</v>
      </c>
      <c r="B7463" s="35">
        <v>2025</v>
      </c>
      <c r="C7463" s="35">
        <f t="shared" si="33"/>
        <v>37</v>
      </c>
      <c r="D7463" s="35">
        <v>2.7147243798941289E-6</v>
      </c>
      <c r="E7463" s="35">
        <v>3.3182826951971828E-4</v>
      </c>
      <c r="F7463" s="31">
        <f>1-'[1]Life Table'!$E7463</f>
        <v>0.99966817173048028</v>
      </c>
      <c r="G7463" s="31"/>
      <c r="H7463" s="31"/>
    </row>
    <row r="7464" spans="1:8" hidden="1">
      <c r="A7464" s="35" t="s">
        <v>9</v>
      </c>
      <c r="B7464" s="35">
        <v>2025</v>
      </c>
      <c r="C7464" s="35">
        <f t="shared" si="33"/>
        <v>38</v>
      </c>
      <c r="D7464" s="35">
        <v>2.472661107503006E-6</v>
      </c>
      <c r="E7464" s="35">
        <v>3.1458666870698432E-4</v>
      </c>
      <c r="F7464" s="31">
        <f>1-'[1]Life Table'!$E7464</f>
        <v>0.99968541333129302</v>
      </c>
      <c r="G7464" s="31"/>
      <c r="H7464" s="31"/>
    </row>
    <row r="7465" spans="1:8" hidden="1">
      <c r="A7465" s="35" t="s">
        <v>9</v>
      </c>
      <c r="B7465" s="35">
        <v>2025</v>
      </c>
      <c r="C7465" s="35">
        <f t="shared" si="33"/>
        <v>39</v>
      </c>
      <c r="D7465" s="35">
        <v>2.2521818413095879E-6</v>
      </c>
      <c r="E7465" s="35">
        <v>3.2909774436196138E-4</v>
      </c>
      <c r="F7465" s="31">
        <f>1-'[1]Life Table'!$E7465</f>
        <v>0.99967090225563804</v>
      </c>
      <c r="G7465" s="31"/>
      <c r="H7465" s="31"/>
    </row>
    <row r="7466" spans="1:8" hidden="1">
      <c r="A7466" s="35" t="s">
        <v>9</v>
      </c>
      <c r="B7466" s="35">
        <v>2025</v>
      </c>
      <c r="C7466" s="35">
        <f t="shared" si="33"/>
        <v>40</v>
      </c>
      <c r="D7466" s="35">
        <v>2.051362004656953E-6</v>
      </c>
      <c r="E7466" s="35">
        <v>3.359756785746848E-4</v>
      </c>
      <c r="F7466" s="31">
        <f>1-'[1]Life Table'!$E7466</f>
        <v>0.99966402432142532</v>
      </c>
      <c r="G7466" s="31"/>
      <c r="H7466" s="31"/>
    </row>
    <row r="7467" spans="1:8" hidden="1">
      <c r="A7467" s="35" t="s">
        <v>9</v>
      </c>
      <c r="B7467" s="35">
        <v>2025</v>
      </c>
      <c r="C7467" s="35">
        <f t="shared" si="33"/>
        <v>41</v>
      </c>
      <c r="D7467" s="35">
        <v>1.868448629220497E-6</v>
      </c>
      <c r="E7467" s="35">
        <v>3.4292172529926113E-4</v>
      </c>
      <c r="F7467" s="31">
        <f>1-'[1]Life Table'!$E7467</f>
        <v>0.99965707827470074</v>
      </c>
      <c r="G7467" s="31"/>
      <c r="H7467" s="31"/>
    </row>
    <row r="7468" spans="1:8" hidden="1">
      <c r="A7468" s="35" t="s">
        <v>9</v>
      </c>
      <c r="B7468" s="35">
        <v>2025</v>
      </c>
      <c r="C7468" s="35">
        <f t="shared" si="33"/>
        <v>42</v>
      </c>
      <c r="D7468" s="35">
        <v>1.701845053242935E-6</v>
      </c>
      <c r="E7468" s="35">
        <v>3.4863030931864269E-4</v>
      </c>
      <c r="F7468" s="31">
        <f>1-'[1]Life Table'!$E7468</f>
        <v>0.99965136969068136</v>
      </c>
      <c r="G7468" s="31"/>
      <c r="H7468" s="31"/>
    </row>
    <row r="7469" spans="1:8" hidden="1">
      <c r="A7469" s="35" t="s">
        <v>9</v>
      </c>
      <c r="B7469" s="35">
        <v>2025</v>
      </c>
      <c r="C7469" s="35">
        <f t="shared" si="33"/>
        <v>43</v>
      </c>
      <c r="D7469" s="35">
        <v>1.550096984178666E-6</v>
      </c>
      <c r="E7469" s="35">
        <v>3.4496433940456322E-4</v>
      </c>
      <c r="F7469" s="31">
        <f>1-'[1]Life Table'!$E7469</f>
        <v>0.99965503566059544</v>
      </c>
      <c r="G7469" s="31"/>
      <c r="H7469" s="31"/>
    </row>
    <row r="7470" spans="1:8" hidden="1">
      <c r="A7470" s="35" t="s">
        <v>9</v>
      </c>
      <c r="B7470" s="35">
        <v>2025</v>
      </c>
      <c r="C7470" s="35">
        <f t="shared" si="33"/>
        <v>44</v>
      </c>
      <c r="D7470" s="35">
        <v>1.411879804087428E-6</v>
      </c>
      <c r="E7470" s="35">
        <v>3.3589584792004251E-4</v>
      </c>
      <c r="F7470" s="31">
        <f>1-'[1]Life Table'!$E7470</f>
        <v>0.99966410415207996</v>
      </c>
      <c r="G7470" s="31"/>
      <c r="H7470" s="31"/>
    </row>
    <row r="7471" spans="1:8" hidden="1">
      <c r="A7471" s="35" t="s">
        <v>9</v>
      </c>
      <c r="B7471" s="35">
        <v>2025</v>
      </c>
      <c r="C7471" s="35">
        <f t="shared" si="33"/>
        <v>45</v>
      </c>
      <c r="D7471" s="35">
        <v>1.285987006965363E-6</v>
      </c>
      <c r="E7471" s="35">
        <v>3.2766079989765551E-4</v>
      </c>
      <c r="F7471" s="31">
        <f>1-'[1]Life Table'!$E7471</f>
        <v>0.99967233920010234</v>
      </c>
      <c r="G7471" s="31"/>
      <c r="H7471" s="31"/>
    </row>
    <row r="7472" spans="1:8" hidden="1">
      <c r="A7472" s="35" t="s">
        <v>9</v>
      </c>
      <c r="B7472" s="35">
        <v>2025</v>
      </c>
      <c r="C7472" s="35">
        <f t="shared" si="33"/>
        <v>46</v>
      </c>
      <c r="D7472" s="35">
        <v>2.9804846432165609E-6</v>
      </c>
      <c r="E7472" s="35">
        <v>9.1371051523747582E-4</v>
      </c>
      <c r="F7472" s="31">
        <f>1-'[1]Life Table'!$E7472</f>
        <v>0.99908628948476252</v>
      </c>
      <c r="G7472" s="31"/>
      <c r="H7472" s="31"/>
    </row>
    <row r="7473" spans="1:8" hidden="1">
      <c r="A7473" s="35" t="s">
        <v>9</v>
      </c>
      <c r="B7473" s="35">
        <v>2025</v>
      </c>
      <c r="C7473" s="35">
        <f t="shared" si="33"/>
        <v>47</v>
      </c>
      <c r="D7473" s="35">
        <v>2.7147243798941289E-6</v>
      </c>
      <c r="E7473" s="35">
        <v>8.6000126836005553E-4</v>
      </c>
      <c r="F7473" s="31">
        <f>1-'[1]Life Table'!$E7473</f>
        <v>0.99913999873163994</v>
      </c>
      <c r="G7473" s="31"/>
      <c r="H7473" s="31"/>
    </row>
    <row r="7474" spans="1:8" hidden="1">
      <c r="A7474" s="35" t="s">
        <v>9</v>
      </c>
      <c r="B7474" s="35">
        <v>2025</v>
      </c>
      <c r="C7474" s="35">
        <f t="shared" si="33"/>
        <v>48</v>
      </c>
      <c r="D7474" s="35">
        <v>2.472661107503006E-6</v>
      </c>
      <c r="E7474" s="35">
        <v>8.8612724970804635E-4</v>
      </c>
      <c r="F7474" s="31">
        <f>1-'[1]Life Table'!$E7474</f>
        <v>0.99911387275029195</v>
      </c>
      <c r="G7474" s="31"/>
      <c r="H7474" s="31"/>
    </row>
    <row r="7475" spans="1:8" hidden="1">
      <c r="A7475" s="35" t="s">
        <v>9</v>
      </c>
      <c r="B7475" s="35">
        <v>2025</v>
      </c>
      <c r="C7475" s="35">
        <f t="shared" si="33"/>
        <v>49</v>
      </c>
      <c r="D7475" s="35">
        <v>2.2521818413095879E-6</v>
      </c>
      <c r="E7475" s="35">
        <v>9.9984712116163443E-4</v>
      </c>
      <c r="F7475" s="31">
        <f>1-'[1]Life Table'!$E7475</f>
        <v>0.99900015287883837</v>
      </c>
      <c r="G7475" s="31"/>
      <c r="H7475" s="31"/>
    </row>
    <row r="7476" spans="1:8" hidden="1">
      <c r="A7476" s="35" t="s">
        <v>9</v>
      </c>
      <c r="B7476" s="35">
        <v>2025</v>
      </c>
      <c r="C7476" s="35">
        <f t="shared" si="33"/>
        <v>50</v>
      </c>
      <c r="D7476" s="35">
        <v>4.3826125426866559E-6</v>
      </c>
      <c r="E7476" s="35">
        <v>1.114827547031072E-3</v>
      </c>
      <c r="F7476" s="31">
        <f>1-'[1]Life Table'!$E7476</f>
        <v>0.99888517245296893</v>
      </c>
      <c r="G7476" s="31"/>
      <c r="H7476" s="31"/>
    </row>
    <row r="7477" spans="1:8" hidden="1">
      <c r="A7477" s="35" t="s">
        <v>9</v>
      </c>
      <c r="B7477" s="35">
        <v>2025</v>
      </c>
      <c r="C7477" s="35">
        <f t="shared" si="33"/>
        <v>51</v>
      </c>
      <c r="D7477" s="35">
        <v>4.0040240711683028E-6</v>
      </c>
      <c r="E7477" s="35">
        <v>1.2334473320541051E-3</v>
      </c>
      <c r="F7477" s="31">
        <f>1-'[1]Life Table'!$E7477</f>
        <v>0.99876655266794589</v>
      </c>
      <c r="G7477" s="31"/>
      <c r="H7477" s="31"/>
    </row>
    <row r="7478" spans="1:8" hidden="1">
      <c r="A7478" s="35" t="s">
        <v>9</v>
      </c>
      <c r="B7478" s="35">
        <v>2025</v>
      </c>
      <c r="C7478" s="35">
        <f t="shared" si="33"/>
        <v>52</v>
      </c>
      <c r="D7478" s="35">
        <v>3.65813966129596E-6</v>
      </c>
      <c r="E7478" s="35">
        <v>1.3335789122371771E-3</v>
      </c>
      <c r="F7478" s="31">
        <f>1-'[1]Life Table'!$E7478</f>
        <v>0.99866642108776282</v>
      </c>
      <c r="G7478" s="31"/>
      <c r="H7478" s="31"/>
    </row>
    <row r="7479" spans="1:8" hidden="1">
      <c r="A7479" s="35" t="s">
        <v>9</v>
      </c>
      <c r="B7479" s="35">
        <v>2025</v>
      </c>
      <c r="C7479" s="35">
        <f t="shared" si="33"/>
        <v>53</v>
      </c>
      <c r="D7479" s="35">
        <v>3.3421341989190141E-6</v>
      </c>
      <c r="E7479" s="35">
        <v>1.369461151318307E-3</v>
      </c>
      <c r="F7479" s="31">
        <f>1-'[1]Life Table'!$E7479</f>
        <v>0.99863053884868169</v>
      </c>
      <c r="G7479" s="31"/>
      <c r="H7479" s="31"/>
    </row>
    <row r="7480" spans="1:8" hidden="1">
      <c r="A7480" s="35" t="s">
        <v>9</v>
      </c>
      <c r="B7480" s="35">
        <v>2025</v>
      </c>
      <c r="C7480" s="35">
        <f t="shared" si="33"/>
        <v>54</v>
      </c>
      <c r="D7480" s="35">
        <v>3.0534266151082152E-6</v>
      </c>
      <c r="E7480" s="35">
        <v>1.3405670357715671E-3</v>
      </c>
      <c r="F7480" s="31">
        <f>1-'[1]Life Table'!$E7480</f>
        <v>0.99865943296422843</v>
      </c>
      <c r="G7480" s="31"/>
      <c r="H7480" s="31"/>
    </row>
    <row r="7481" spans="1:8" hidden="1">
      <c r="A7481" s="35" t="s">
        <v>9</v>
      </c>
      <c r="B7481" s="35">
        <v>2025</v>
      </c>
      <c r="C7481" s="35">
        <f t="shared" si="33"/>
        <v>55</v>
      </c>
      <c r="D7481" s="35">
        <v>2.789658804504856E-6</v>
      </c>
      <c r="E7481" s="35">
        <v>1.2722215877387639E-3</v>
      </c>
      <c r="F7481" s="31">
        <f>1-'[1]Life Table'!$E7481</f>
        <v>0.99872777841226124</v>
      </c>
      <c r="G7481" s="31"/>
      <c r="H7481" s="31"/>
    </row>
    <row r="7482" spans="1:8" hidden="1">
      <c r="A7482" s="35" t="s">
        <v>9</v>
      </c>
      <c r="B7482" s="35">
        <v>2025</v>
      </c>
      <c r="C7482" s="35">
        <f t="shared" si="33"/>
        <v>56</v>
      </c>
      <c r="D7482" s="35">
        <v>6.2904058686976642E-6</v>
      </c>
      <c r="E7482" s="35">
        <v>2.645247850305843E-3</v>
      </c>
      <c r="F7482" s="31">
        <f>1-'[1]Life Table'!$E7482</f>
        <v>0.99735475214969416</v>
      </c>
      <c r="G7482" s="31"/>
      <c r="H7482" s="31"/>
    </row>
    <row r="7483" spans="1:8" hidden="1">
      <c r="A7483" s="35" t="s">
        <v>9</v>
      </c>
      <c r="B7483" s="35">
        <v>2025</v>
      </c>
      <c r="C7483" s="35">
        <f t="shared" si="33"/>
        <v>57</v>
      </c>
      <c r="D7483" s="35">
        <v>5.7470141999464896E-6</v>
      </c>
      <c r="E7483" s="35">
        <v>2.4185000957103191E-3</v>
      </c>
      <c r="F7483" s="31">
        <f>1-'[1]Life Table'!$E7483</f>
        <v>0.99758149990428968</v>
      </c>
      <c r="G7483" s="31"/>
      <c r="H7483" s="31"/>
    </row>
    <row r="7484" spans="1:8" hidden="1">
      <c r="A7484" s="35" t="s">
        <v>9</v>
      </c>
      <c r="B7484" s="35">
        <v>2025</v>
      </c>
      <c r="C7484" s="35">
        <f t="shared" si="33"/>
        <v>58</v>
      </c>
      <c r="D7484" s="35">
        <v>5.2505629849325762E-6</v>
      </c>
      <c r="E7484" s="35">
        <v>2.3639459562391218E-3</v>
      </c>
      <c r="F7484" s="31">
        <f>1-'[1]Life Table'!$E7484</f>
        <v>0.99763605404376088</v>
      </c>
      <c r="G7484" s="31"/>
      <c r="H7484" s="31"/>
    </row>
    <row r="7485" spans="1:8" hidden="1">
      <c r="A7485" s="35" t="s">
        <v>9</v>
      </c>
      <c r="B7485" s="35">
        <v>2025</v>
      </c>
      <c r="C7485" s="35">
        <f t="shared" si="33"/>
        <v>59</v>
      </c>
      <c r="D7485" s="35">
        <v>4.796997310186004E-6</v>
      </c>
      <c r="E7485" s="35">
        <v>2.5063094428796622E-3</v>
      </c>
      <c r="F7485" s="31">
        <f>1-'[1]Life Table'!$E7485</f>
        <v>0.99749369055712034</v>
      </c>
      <c r="G7485" s="31"/>
      <c r="H7485" s="31"/>
    </row>
    <row r="7486" spans="1:8" hidden="1">
      <c r="A7486" s="35" t="s">
        <v>9</v>
      </c>
      <c r="B7486" s="35">
        <v>2025</v>
      </c>
      <c r="C7486" s="35">
        <f t="shared" si="33"/>
        <v>60</v>
      </c>
      <c r="D7486" s="35">
        <v>4.3826125426866559E-6</v>
      </c>
      <c r="E7486" s="35">
        <v>2.675559488334645E-3</v>
      </c>
      <c r="F7486" s="31">
        <f>1-'[1]Life Table'!$E7486</f>
        <v>0.99732444051166536</v>
      </c>
      <c r="G7486" s="31"/>
      <c r="H7486" s="31"/>
    </row>
    <row r="7487" spans="1:8" hidden="1">
      <c r="A7487" s="35" t="s">
        <v>9</v>
      </c>
      <c r="B7487" s="35">
        <v>2025</v>
      </c>
      <c r="C7487" s="35">
        <f t="shared" si="33"/>
        <v>61</v>
      </c>
      <c r="D7487" s="35">
        <v>4.0040240711683028E-6</v>
      </c>
      <c r="E7487" s="35">
        <v>2.915232180835448E-3</v>
      </c>
      <c r="F7487" s="31">
        <f>1-'[1]Life Table'!$E7487</f>
        <v>0.99708476781916455</v>
      </c>
      <c r="G7487" s="31"/>
      <c r="H7487" s="31"/>
    </row>
    <row r="7488" spans="1:8" hidden="1">
      <c r="A7488" s="35" t="s">
        <v>9</v>
      </c>
      <c r="B7488" s="35">
        <v>2025</v>
      </c>
      <c r="C7488" s="35">
        <f t="shared" si="33"/>
        <v>62</v>
      </c>
      <c r="D7488" s="35">
        <v>3.65813966129596E-6</v>
      </c>
      <c r="E7488" s="35">
        <v>3.2205098401181238E-3</v>
      </c>
      <c r="F7488" s="31">
        <f>1-'[1]Life Table'!$E7488</f>
        <v>0.99677949015988188</v>
      </c>
      <c r="G7488" s="31"/>
      <c r="H7488" s="31"/>
    </row>
    <row r="7489" spans="1:8" hidden="1">
      <c r="A7489" s="35" t="s">
        <v>9</v>
      </c>
      <c r="B7489" s="35">
        <v>2025</v>
      </c>
      <c r="C7489" s="35">
        <f t="shared" si="33"/>
        <v>63</v>
      </c>
      <c r="D7489" s="35">
        <v>3.3421341989190141E-6</v>
      </c>
      <c r="E7489" s="35">
        <v>3.5280222164623121E-3</v>
      </c>
      <c r="F7489" s="31">
        <f>1-'[1]Life Table'!$E7489</f>
        <v>0.99647197778353769</v>
      </c>
      <c r="G7489" s="31"/>
      <c r="H7489" s="31"/>
    </row>
    <row r="7490" spans="1:8" hidden="1">
      <c r="A7490" s="35" t="s">
        <v>9</v>
      </c>
      <c r="B7490" s="35">
        <v>2025</v>
      </c>
      <c r="C7490" s="35">
        <f t="shared" si="33"/>
        <v>64</v>
      </c>
      <c r="D7490" s="35">
        <v>3.0534266151082152E-6</v>
      </c>
      <c r="E7490" s="35">
        <v>3.8162393125341638E-3</v>
      </c>
      <c r="F7490" s="31">
        <f>1-'[1]Life Table'!$E7490</f>
        <v>0.99618376068746584</v>
      </c>
      <c r="G7490" s="31"/>
      <c r="H7490" s="31"/>
    </row>
    <row r="7491" spans="1:8" hidden="1">
      <c r="A7491" s="35" t="s">
        <v>9</v>
      </c>
      <c r="B7491" s="35">
        <v>2025</v>
      </c>
      <c r="C7491" s="35">
        <f t="shared" si="33"/>
        <v>65</v>
      </c>
      <c r="D7491" s="35">
        <v>2.789658804504856E-6</v>
      </c>
      <c r="E7491" s="35">
        <v>4.0810592755809996E-3</v>
      </c>
      <c r="F7491" s="31">
        <f>1-'[1]Life Table'!$E7491</f>
        <v>0.995918940724419</v>
      </c>
      <c r="G7491" s="31"/>
      <c r="H7491" s="31"/>
    </row>
    <row r="7492" spans="1:8" hidden="1">
      <c r="A7492" s="35" t="s">
        <v>9</v>
      </c>
      <c r="B7492" s="35">
        <v>2025</v>
      </c>
      <c r="C7492" s="35">
        <f t="shared" si="33"/>
        <v>66</v>
      </c>
      <c r="D7492" s="35">
        <v>6.2904058686976642E-6</v>
      </c>
      <c r="E7492" s="35">
        <v>8.2166206368377015E-3</v>
      </c>
      <c r="F7492" s="31">
        <f>1-'[1]Life Table'!$E7492</f>
        <v>0.9917833793631623</v>
      </c>
      <c r="G7492" s="31"/>
      <c r="H7492" s="31"/>
    </row>
    <row r="7493" spans="1:8" hidden="1">
      <c r="A7493" s="35" t="s">
        <v>9</v>
      </c>
      <c r="B7493" s="35">
        <v>2025</v>
      </c>
      <c r="C7493" s="35">
        <f t="shared" ref="C7493:C7525" si="34">C7492+1</f>
        <v>67</v>
      </c>
      <c r="D7493" s="35">
        <v>5.7470141999464896E-6</v>
      </c>
      <c r="E7493" s="35">
        <v>8.2317694631020011E-3</v>
      </c>
      <c r="F7493" s="31">
        <f>1-'[1]Life Table'!$E7493</f>
        <v>0.991768230536898</v>
      </c>
      <c r="G7493" s="31"/>
      <c r="H7493" s="31"/>
    </row>
    <row r="7494" spans="1:8" hidden="1">
      <c r="A7494" s="35" t="s">
        <v>9</v>
      </c>
      <c r="B7494" s="35">
        <v>2025</v>
      </c>
      <c r="C7494" s="35">
        <f t="shared" si="34"/>
        <v>68</v>
      </c>
      <c r="D7494" s="35">
        <v>5.2505629849325762E-6</v>
      </c>
      <c r="E7494" s="35">
        <v>8.5331203699628988E-3</v>
      </c>
      <c r="F7494" s="31">
        <f>1-'[1]Life Table'!$E7494</f>
        <v>0.9914668796300371</v>
      </c>
      <c r="G7494" s="31"/>
      <c r="H7494" s="31"/>
    </row>
    <row r="7495" spans="1:8" hidden="1">
      <c r="A7495" s="35" t="s">
        <v>9</v>
      </c>
      <c r="B7495" s="35">
        <v>2025</v>
      </c>
      <c r="C7495" s="35">
        <f t="shared" si="34"/>
        <v>69</v>
      </c>
      <c r="D7495" s="35">
        <v>4.796997310186004E-6</v>
      </c>
      <c r="E7495" s="35">
        <v>9.2227920502784277E-3</v>
      </c>
      <c r="F7495" s="31">
        <f>1-'[1]Life Table'!$E7495</f>
        <v>0.99077720794972157</v>
      </c>
      <c r="G7495" s="31"/>
      <c r="H7495" s="31"/>
    </row>
    <row r="7496" spans="1:8" hidden="1">
      <c r="A7496" s="35" t="s">
        <v>9</v>
      </c>
      <c r="B7496" s="35">
        <v>2025</v>
      </c>
      <c r="C7496" s="35">
        <f t="shared" si="34"/>
        <v>70</v>
      </c>
      <c r="D7496" s="35">
        <v>3.3304217679288328E-6</v>
      </c>
      <c r="E7496" s="35">
        <v>9.8536871746386367E-3</v>
      </c>
      <c r="F7496" s="31">
        <f>1-'[1]Life Table'!$E7496</f>
        <v>0.99014631282536136</v>
      </c>
      <c r="G7496" s="31"/>
      <c r="H7496" s="31"/>
    </row>
    <row r="7497" spans="1:8" hidden="1">
      <c r="A7497" s="35" t="s">
        <v>9</v>
      </c>
      <c r="B7497" s="35">
        <v>2025</v>
      </c>
      <c r="C7497" s="35">
        <f t="shared" si="34"/>
        <v>71</v>
      </c>
      <c r="D7497" s="35">
        <v>3.046910805360937E-6</v>
      </c>
      <c r="E7497" s="35">
        <v>1.062435278066887E-2</v>
      </c>
      <c r="F7497" s="31">
        <f>1-'[1]Life Table'!$E7497</f>
        <v>0.98937564721933113</v>
      </c>
      <c r="G7497" s="31"/>
      <c r="H7497" s="31"/>
    </row>
    <row r="7498" spans="1:8" hidden="1">
      <c r="A7498" s="35" t="s">
        <v>9</v>
      </c>
      <c r="B7498" s="35">
        <v>2025</v>
      </c>
      <c r="C7498" s="35">
        <f t="shared" si="34"/>
        <v>72</v>
      </c>
      <c r="D7498" s="35">
        <v>2.7875344634198388E-6</v>
      </c>
      <c r="E7498" s="35">
        <v>1.1610520381896141E-2</v>
      </c>
      <c r="F7498" s="31">
        <f>1-'[1]Life Table'!$E7498</f>
        <v>0.98838947961810386</v>
      </c>
      <c r="G7498" s="31"/>
      <c r="H7498" s="31"/>
    </row>
    <row r="7499" spans="1:8" hidden="1">
      <c r="A7499" s="35" t="s">
        <v>9</v>
      </c>
      <c r="B7499" s="35">
        <v>2025</v>
      </c>
      <c r="C7499" s="35">
        <f t="shared" si="34"/>
        <v>73</v>
      </c>
      <c r="D7499" s="35">
        <v>2.550238218684199E-6</v>
      </c>
      <c r="E7499" s="35">
        <v>1.274713317269649E-2</v>
      </c>
      <c r="F7499" s="31">
        <f>1-'[1]Life Table'!$E7499</f>
        <v>0.98725286682730351</v>
      </c>
      <c r="G7499" s="31"/>
      <c r="H7499" s="31"/>
    </row>
    <row r="7500" spans="1:8" hidden="1">
      <c r="A7500" s="35" t="s">
        <v>9</v>
      </c>
      <c r="B7500" s="35">
        <v>2025</v>
      </c>
      <c r="C7500" s="35">
        <f t="shared" si="34"/>
        <v>74</v>
      </c>
      <c r="D7500" s="35">
        <v>2.3331424444735291E-6</v>
      </c>
      <c r="E7500" s="35">
        <v>1.406027864849824E-2</v>
      </c>
      <c r="F7500" s="31">
        <f>1-'[1]Life Table'!$E7500</f>
        <v>0.98593972135150176</v>
      </c>
      <c r="G7500" s="31"/>
      <c r="H7500" s="31"/>
    </row>
    <row r="7501" spans="1:8" hidden="1">
      <c r="A7501" s="35" t="s">
        <v>9</v>
      </c>
      <c r="B7501" s="35">
        <v>2025</v>
      </c>
      <c r="C7501" s="35">
        <f t="shared" si="34"/>
        <v>75</v>
      </c>
      <c r="D7501" s="35">
        <v>2.1345275223004571E-6</v>
      </c>
      <c r="E7501" s="35">
        <v>1.556876639718552E-2</v>
      </c>
      <c r="F7501" s="31">
        <f>1-'[1]Life Table'!$E7501</f>
        <v>0.98443123360281448</v>
      </c>
      <c r="G7501" s="31"/>
      <c r="H7501" s="31"/>
    </row>
    <row r="7502" spans="1:8" hidden="1">
      <c r="A7502" s="35" t="s">
        <v>9</v>
      </c>
      <c r="B7502" s="35">
        <v>2025</v>
      </c>
      <c r="C7502" s="35">
        <f t="shared" si="34"/>
        <v>76</v>
      </c>
      <c r="D7502" s="35">
        <v>4.753978557360242E-6</v>
      </c>
      <c r="E7502" s="35">
        <v>2.8093412264464379E-2</v>
      </c>
      <c r="F7502" s="31">
        <f>1-'[1]Life Table'!$E7502</f>
        <v>0.97190658773553562</v>
      </c>
      <c r="G7502" s="31"/>
      <c r="H7502" s="31"/>
    </row>
    <row r="7503" spans="1:8" hidden="1">
      <c r="A7503" s="35" t="s">
        <v>9</v>
      </c>
      <c r="B7503" s="35">
        <v>2025</v>
      </c>
      <c r="C7503" s="35">
        <f t="shared" si="34"/>
        <v>77</v>
      </c>
      <c r="D7503" s="35">
        <v>4.3492835575246712E-6</v>
      </c>
      <c r="E7503" s="35">
        <v>2.9574241682876031E-2</v>
      </c>
      <c r="F7503" s="31">
        <f>1-'[1]Life Table'!$E7503</f>
        <v>0.97042575831712397</v>
      </c>
      <c r="G7503" s="31"/>
      <c r="H7503" s="31"/>
    </row>
    <row r="7504" spans="1:8" hidden="1">
      <c r="A7504" s="35" t="s">
        <v>9</v>
      </c>
      <c r="B7504" s="35">
        <v>2025</v>
      </c>
      <c r="C7504" s="35">
        <f t="shared" si="34"/>
        <v>78</v>
      </c>
      <c r="D7504" s="35">
        <v>3.9790392900421911E-6</v>
      </c>
      <c r="E7504" s="35">
        <v>3.1926496021573707E-2</v>
      </c>
      <c r="F7504" s="31">
        <f>1-'[1]Life Table'!$E7504</f>
        <v>0.96807350397842629</v>
      </c>
      <c r="G7504" s="31"/>
      <c r="H7504" s="31"/>
    </row>
    <row r="7505" spans="1:8" hidden="1">
      <c r="A7505" s="35" t="s">
        <v>9</v>
      </c>
      <c r="B7505" s="35">
        <v>2025</v>
      </c>
      <c r="C7505" s="35">
        <f t="shared" si="34"/>
        <v>79</v>
      </c>
      <c r="D7505" s="35">
        <v>3.6403130451927592E-6</v>
      </c>
      <c r="E7505" s="35">
        <v>3.5426877639541672E-2</v>
      </c>
      <c r="F7505" s="31">
        <f>1-'[1]Life Table'!$E7505</f>
        <v>0.96457312236045833</v>
      </c>
      <c r="G7505" s="31"/>
      <c r="H7505" s="31"/>
    </row>
    <row r="7506" spans="1:8" hidden="1">
      <c r="A7506" s="35" t="s">
        <v>9</v>
      </c>
      <c r="B7506" s="35">
        <v>2025</v>
      </c>
      <c r="C7506" s="35">
        <f t="shared" si="34"/>
        <v>80</v>
      </c>
      <c r="D7506" s="35">
        <v>3.3304217679288328E-6</v>
      </c>
      <c r="E7506" s="35">
        <v>3.8898388407280993E-2</v>
      </c>
      <c r="F7506" s="31">
        <f>1-'[1]Life Table'!$E7506</f>
        <v>0.96110161159271901</v>
      </c>
      <c r="G7506" s="31"/>
      <c r="H7506" s="31"/>
    </row>
    <row r="7507" spans="1:8" hidden="1">
      <c r="A7507" s="35" t="s">
        <v>9</v>
      </c>
      <c r="B7507" s="35">
        <v>2025</v>
      </c>
      <c r="C7507" s="35">
        <f t="shared" si="34"/>
        <v>81</v>
      </c>
      <c r="D7507" s="35">
        <v>3.046910805360937E-6</v>
      </c>
      <c r="E7507" s="35">
        <v>4.2970736879121563E-2</v>
      </c>
      <c r="F7507" s="31">
        <f>1-'[1]Life Table'!$E7507</f>
        <v>0.95702926312087844</v>
      </c>
      <c r="G7507" s="31"/>
      <c r="H7507" s="31"/>
    </row>
    <row r="7508" spans="1:8" hidden="1">
      <c r="A7508" s="35" t="s">
        <v>9</v>
      </c>
      <c r="B7508" s="35">
        <v>2025</v>
      </c>
      <c r="C7508" s="35">
        <f t="shared" si="34"/>
        <v>82</v>
      </c>
      <c r="D7508" s="35">
        <v>2.7875344634198388E-6</v>
      </c>
      <c r="E7508" s="35">
        <v>4.7944829304869208E-2</v>
      </c>
      <c r="F7508" s="31">
        <f>1-'[1]Life Table'!$E7508</f>
        <v>0.95205517069513079</v>
      </c>
      <c r="G7508" s="31"/>
      <c r="H7508" s="31"/>
    </row>
    <row r="7509" spans="1:8" hidden="1">
      <c r="A7509" s="35" t="s">
        <v>9</v>
      </c>
      <c r="B7509" s="35">
        <v>2025</v>
      </c>
      <c r="C7509" s="35">
        <f t="shared" si="34"/>
        <v>83</v>
      </c>
      <c r="D7509" s="35">
        <v>2.550238218684199E-6</v>
      </c>
      <c r="E7509" s="35">
        <v>5.3687906722299387E-2</v>
      </c>
      <c r="F7509" s="31">
        <f>1-'[1]Life Table'!$E7509</f>
        <v>0.94631209327770061</v>
      </c>
      <c r="G7509" s="31"/>
      <c r="H7509" s="31"/>
    </row>
    <row r="7510" spans="1:8" hidden="1">
      <c r="A7510" s="35" t="s">
        <v>9</v>
      </c>
      <c r="B7510" s="35">
        <v>2025</v>
      </c>
      <c r="C7510" s="35">
        <f t="shared" si="34"/>
        <v>84</v>
      </c>
      <c r="D7510" s="35">
        <v>2.3331424444735291E-6</v>
      </c>
      <c r="E7510" s="35">
        <v>6.0188956620969791E-2</v>
      </c>
      <c r="F7510" s="31">
        <f>1-'[1]Life Table'!$E7510</f>
        <v>0.93981104337903021</v>
      </c>
      <c r="G7510" s="31"/>
      <c r="H7510" s="31"/>
    </row>
    <row r="7511" spans="1:8" hidden="1">
      <c r="A7511" s="35" t="s">
        <v>9</v>
      </c>
      <c r="B7511" s="35">
        <v>2025</v>
      </c>
      <c r="C7511" s="35">
        <f t="shared" si="34"/>
        <v>85</v>
      </c>
      <c r="D7511" s="35">
        <v>2.1345275223004571E-6</v>
      </c>
      <c r="E7511" s="35">
        <v>6.7244791001976778E-2</v>
      </c>
      <c r="F7511" s="31">
        <f>1-'[1]Life Table'!$E7511</f>
        <v>0.93275520899802322</v>
      </c>
      <c r="G7511" s="31"/>
      <c r="H7511" s="31"/>
    </row>
    <row r="7512" spans="1:8" hidden="1">
      <c r="A7512" s="35" t="s">
        <v>9</v>
      </c>
      <c r="B7512" s="35">
        <v>2025</v>
      </c>
      <c r="C7512" s="35">
        <f t="shared" si="34"/>
        <v>86</v>
      </c>
      <c r="D7512" s="35">
        <v>4.753978557360242E-6</v>
      </c>
      <c r="E7512" s="35">
        <v>9.9575377894473349E-2</v>
      </c>
      <c r="F7512" s="31">
        <f>1-'[1]Life Table'!$E7512</f>
        <v>0.90042462210552665</v>
      </c>
      <c r="G7512" s="31"/>
      <c r="H7512" s="31"/>
    </row>
    <row r="7513" spans="1:8" hidden="1">
      <c r="A7513" s="35" t="s">
        <v>9</v>
      </c>
      <c r="B7513" s="35">
        <v>2025</v>
      </c>
      <c r="C7513" s="35">
        <f t="shared" si="34"/>
        <v>87</v>
      </c>
      <c r="D7513" s="35">
        <v>4.3492835575246712E-6</v>
      </c>
      <c r="E7513" s="35">
        <v>0.1054659863493108</v>
      </c>
      <c r="F7513" s="31">
        <f>1-'[1]Life Table'!$E7513</f>
        <v>0.89453401365068919</v>
      </c>
      <c r="G7513" s="31"/>
      <c r="H7513" s="31"/>
    </row>
    <row r="7514" spans="1:8" hidden="1">
      <c r="A7514" s="35" t="s">
        <v>9</v>
      </c>
      <c r="B7514" s="35">
        <v>2025</v>
      </c>
      <c r="C7514" s="35">
        <f t="shared" si="34"/>
        <v>88</v>
      </c>
      <c r="D7514" s="35">
        <v>3.9790392900421911E-6</v>
      </c>
      <c r="E7514" s="35">
        <v>0.1125935877231635</v>
      </c>
      <c r="F7514" s="31">
        <f>1-'[1]Life Table'!$E7514</f>
        <v>0.88740641227683648</v>
      </c>
      <c r="G7514" s="31"/>
      <c r="H7514" s="31"/>
    </row>
    <row r="7515" spans="1:8" hidden="1">
      <c r="A7515" s="35" t="s">
        <v>9</v>
      </c>
      <c r="B7515" s="35">
        <v>2025</v>
      </c>
      <c r="C7515" s="35">
        <f t="shared" si="34"/>
        <v>89</v>
      </c>
      <c r="D7515" s="35">
        <v>3.6403130451927592E-6</v>
      </c>
      <c r="E7515" s="35">
        <v>0.1218351527396494</v>
      </c>
      <c r="F7515" s="31">
        <f>1-'[1]Life Table'!$E7515</f>
        <v>0.8781648472603506</v>
      </c>
      <c r="G7515" s="31"/>
      <c r="H7515" s="31"/>
    </row>
    <row r="7516" spans="1:8" hidden="1">
      <c r="A7516" s="35" t="s">
        <v>9</v>
      </c>
      <c r="B7516" s="35">
        <v>2025</v>
      </c>
      <c r="C7516" s="35">
        <f t="shared" si="34"/>
        <v>90</v>
      </c>
      <c r="D7516" s="35">
        <v>3.3304217679288328E-6</v>
      </c>
      <c r="E7516" s="35">
        <v>0.13143205419309789</v>
      </c>
      <c r="F7516" s="31">
        <f>1-'[1]Life Table'!$E7516</f>
        <v>0.86856794580690211</v>
      </c>
      <c r="G7516" s="31"/>
      <c r="H7516" s="31"/>
    </row>
    <row r="7517" spans="1:8" hidden="1">
      <c r="A7517" s="35" t="s">
        <v>9</v>
      </c>
      <c r="B7517" s="35">
        <v>2025</v>
      </c>
      <c r="C7517" s="35">
        <f t="shared" si="34"/>
        <v>91</v>
      </c>
      <c r="D7517" s="35">
        <v>3.046910805360937E-6</v>
      </c>
      <c r="E7517" s="35">
        <v>0.1435371906936895</v>
      </c>
      <c r="F7517" s="31">
        <f>1-'[1]Life Table'!$E7517</f>
        <v>0.85646280930631047</v>
      </c>
      <c r="G7517" s="31"/>
      <c r="H7517" s="31"/>
    </row>
    <row r="7518" spans="1:8" hidden="1">
      <c r="A7518" s="35" t="s">
        <v>9</v>
      </c>
      <c r="B7518" s="35">
        <v>2025</v>
      </c>
      <c r="C7518" s="35">
        <f t="shared" si="34"/>
        <v>92</v>
      </c>
      <c r="D7518" s="35">
        <v>2.7875344634198388E-6</v>
      </c>
      <c r="E7518" s="35">
        <v>0.1595091206484639</v>
      </c>
      <c r="F7518" s="31">
        <f>1-'[1]Life Table'!$E7518</f>
        <v>0.8404908793515361</v>
      </c>
      <c r="G7518" s="31"/>
      <c r="H7518" s="31"/>
    </row>
    <row r="7519" spans="1:8" hidden="1">
      <c r="A7519" s="35" t="s">
        <v>9</v>
      </c>
      <c r="B7519" s="35">
        <v>2025</v>
      </c>
      <c r="C7519" s="35">
        <f t="shared" si="34"/>
        <v>93</v>
      </c>
      <c r="D7519" s="35">
        <v>2.550238218684199E-6</v>
      </c>
      <c r="E7519" s="35">
        <v>0.17940869626182401</v>
      </c>
      <c r="F7519" s="31">
        <f>1-'[1]Life Table'!$E7519</f>
        <v>0.82059130373817601</v>
      </c>
      <c r="G7519" s="31"/>
      <c r="H7519" s="31"/>
    </row>
    <row r="7520" spans="1:8" hidden="1">
      <c r="A7520" s="35" t="s">
        <v>9</v>
      </c>
      <c r="B7520" s="35">
        <v>2025</v>
      </c>
      <c r="C7520" s="35">
        <f t="shared" si="34"/>
        <v>94</v>
      </c>
      <c r="D7520" s="35">
        <v>2.3331424444735291E-6</v>
      </c>
      <c r="E7520" s="35">
        <v>0.20306597730814871</v>
      </c>
      <c r="F7520" s="31">
        <f>1-'[1]Life Table'!$E7520</f>
        <v>0.79693402269185132</v>
      </c>
      <c r="G7520" s="31"/>
      <c r="H7520" s="31"/>
    </row>
    <row r="7521" spans="1:8" hidden="1">
      <c r="A7521" s="35" t="s">
        <v>9</v>
      </c>
      <c r="B7521" s="35">
        <v>2025</v>
      </c>
      <c r="C7521" s="35">
        <f t="shared" si="34"/>
        <v>95</v>
      </c>
      <c r="D7521" s="35">
        <v>2.1345275223004571E-6</v>
      </c>
      <c r="E7521" s="35">
        <v>0.2292495092287713</v>
      </c>
      <c r="F7521" s="31">
        <f>1-'[1]Life Table'!$E7521</f>
        <v>0.7707504907712287</v>
      </c>
      <c r="G7521" s="31"/>
      <c r="H7521" s="31"/>
    </row>
    <row r="7522" spans="1:8" hidden="1">
      <c r="A7522" s="35" t="s">
        <v>9</v>
      </c>
      <c r="B7522" s="35">
        <v>2025</v>
      </c>
      <c r="C7522" s="35">
        <f t="shared" si="34"/>
        <v>96</v>
      </c>
      <c r="D7522" s="35">
        <v>4.753978557360242E-6</v>
      </c>
      <c r="E7522" s="35">
        <v>0.28401004764576809</v>
      </c>
      <c r="F7522" s="31">
        <f>1-'[1]Life Table'!$E7522</f>
        <v>0.71598995235423191</v>
      </c>
      <c r="G7522" s="31"/>
      <c r="H7522" s="31"/>
    </row>
    <row r="7523" spans="1:8" hidden="1">
      <c r="A7523" s="35" t="s">
        <v>9</v>
      </c>
      <c r="B7523" s="35">
        <v>2025</v>
      </c>
      <c r="C7523" s="35">
        <f t="shared" si="34"/>
        <v>97</v>
      </c>
      <c r="D7523" s="35">
        <v>4.3492835575246712E-6</v>
      </c>
      <c r="E7523" s="35">
        <v>0.3054887603780797</v>
      </c>
      <c r="F7523" s="31">
        <f>1-'[1]Life Table'!$E7523</f>
        <v>0.6945112396219203</v>
      </c>
      <c r="G7523" s="31"/>
      <c r="H7523" s="31"/>
    </row>
    <row r="7524" spans="1:8" hidden="1">
      <c r="A7524" s="35" t="s">
        <v>9</v>
      </c>
      <c r="B7524" s="35">
        <v>2025</v>
      </c>
      <c r="C7524" s="35">
        <f t="shared" si="34"/>
        <v>98</v>
      </c>
      <c r="D7524" s="35">
        <v>3.9790392900421911E-6</v>
      </c>
      <c r="E7524" s="35">
        <v>0.32677014832891371</v>
      </c>
      <c r="F7524" s="31">
        <f>1-'[1]Life Table'!$E7524</f>
        <v>0.67322985167108629</v>
      </c>
      <c r="G7524" s="31"/>
      <c r="H7524" s="31"/>
    </row>
    <row r="7525" spans="1:8" hidden="1">
      <c r="A7525" s="35" t="s">
        <v>9</v>
      </c>
      <c r="B7525" s="35">
        <v>2025</v>
      </c>
      <c r="C7525" s="35">
        <f t="shared" si="34"/>
        <v>99</v>
      </c>
      <c r="D7525" s="35">
        <v>3.6403130451927592E-6</v>
      </c>
      <c r="E7525" s="35">
        <v>0.34788318325538609</v>
      </c>
      <c r="F7525" s="31">
        <f>1-'[1]Life Table'!$E7525</f>
        <v>0.65211681674461386</v>
      </c>
      <c r="G7525" s="31"/>
      <c r="H7525" s="31"/>
    </row>
    <row r="7526" spans="1:8" hidden="1">
      <c r="A7526" s="35" t="s">
        <v>9</v>
      </c>
      <c r="B7526" s="35">
        <v>2026</v>
      </c>
      <c r="C7526" s="35">
        <v>1</v>
      </c>
      <c r="D7526" s="35">
        <v>3.9219800073457706E-6</v>
      </c>
      <c r="E7526" s="35">
        <v>2.0349748695025478E-6</v>
      </c>
      <c r="F7526" s="31">
        <f>1-'[1]Life Table'!$E7526</f>
        <v>0.9999979650251305</v>
      </c>
      <c r="G7526" s="31"/>
      <c r="H7526" s="31"/>
    </row>
    <row r="7527" spans="1:8" hidden="1">
      <c r="A7527" s="35" t="s">
        <v>9</v>
      </c>
      <c r="B7527" s="35">
        <v>2026</v>
      </c>
      <c r="C7527" s="35">
        <f>C7526+1</f>
        <v>2</v>
      </c>
      <c r="D7527" s="35">
        <v>3.5344148755564442E-6</v>
      </c>
      <c r="E7527" s="35">
        <v>2.5801656401425181E-6</v>
      </c>
      <c r="F7527" s="31">
        <f>1-'[1]Life Table'!$E7527</f>
        <v>0.99999741983435986</v>
      </c>
      <c r="G7527" s="31"/>
      <c r="H7527" s="31"/>
    </row>
    <row r="7528" spans="1:8" hidden="1">
      <c r="A7528" s="35" t="s">
        <v>9</v>
      </c>
      <c r="B7528" s="35">
        <v>2026</v>
      </c>
      <c r="C7528" s="35">
        <f t="shared" ref="C7528:C7591" si="35">C7527+1</f>
        <v>3</v>
      </c>
      <c r="D7528" s="35">
        <v>3.185148442663533E-6</v>
      </c>
      <c r="E7528" s="35">
        <v>3.5058423768496989E-6</v>
      </c>
      <c r="F7528" s="31">
        <f>1-'[1]Life Table'!$E7528</f>
        <v>0.99999649415762315</v>
      </c>
      <c r="G7528" s="31"/>
      <c r="H7528" s="31"/>
    </row>
    <row r="7529" spans="1:8" hidden="1">
      <c r="A7529" s="35" t="s">
        <v>9</v>
      </c>
      <c r="B7529" s="35">
        <v>2026</v>
      </c>
      <c r="C7529" s="35">
        <f t="shared" si="35"/>
        <v>4</v>
      </c>
      <c r="D7529" s="35">
        <v>2.8703960794089669E-6</v>
      </c>
      <c r="E7529" s="35">
        <v>4.7277859009930978E-6</v>
      </c>
      <c r="F7529" s="31">
        <f>1-'[1]Life Table'!$E7529</f>
        <v>0.99999527221409901</v>
      </c>
      <c r="G7529" s="31"/>
      <c r="H7529" s="31"/>
    </row>
    <row r="7530" spans="1:8" hidden="1">
      <c r="A7530" s="35" t="s">
        <v>9</v>
      </c>
      <c r="B7530" s="35">
        <v>2026</v>
      </c>
      <c r="C7530" s="35">
        <f t="shared" si="35"/>
        <v>5</v>
      </c>
      <c r="D7530" s="35">
        <v>4.7603973719536552E-7</v>
      </c>
      <c r="E7530" s="35">
        <v>6.1195793343848948E-6</v>
      </c>
      <c r="F7530" s="31">
        <f>1-'[1]Life Table'!$E7530</f>
        <v>0.99999388042066562</v>
      </c>
      <c r="G7530" s="31"/>
      <c r="H7530" s="31"/>
    </row>
    <row r="7531" spans="1:8" hidden="1">
      <c r="A7531" s="35" t="s">
        <v>9</v>
      </c>
      <c r="B7531" s="35">
        <v>2026</v>
      </c>
      <c r="C7531" s="35">
        <f t="shared" si="35"/>
        <v>6</v>
      </c>
      <c r="D7531" s="35">
        <v>4.2554094137928961E-7</v>
      </c>
      <c r="E7531" s="35">
        <v>7.2659954606368871E-6</v>
      </c>
      <c r="F7531" s="31">
        <f>1-'[1]Life Table'!$E7531</f>
        <v>0.99999273400453936</v>
      </c>
      <c r="G7531" s="31"/>
      <c r="H7531" s="31"/>
    </row>
    <row r="7532" spans="1:8" hidden="1">
      <c r="A7532" s="35" t="s">
        <v>9</v>
      </c>
      <c r="B7532" s="35">
        <v>2026</v>
      </c>
      <c r="C7532" s="35">
        <f t="shared" si="35"/>
        <v>7</v>
      </c>
      <c r="D7532" s="35">
        <v>1.167503149880346E-6</v>
      </c>
      <c r="E7532" s="35">
        <v>5.8439649736508059E-5</v>
      </c>
      <c r="F7532" s="31">
        <f>1-'[1]Life Table'!$E7532</f>
        <v>0.99994156035026349</v>
      </c>
      <c r="G7532" s="31"/>
      <c r="H7532" s="31"/>
    </row>
    <row r="7533" spans="1:8" hidden="1">
      <c r="A7533" s="35" t="s">
        <v>9</v>
      </c>
      <c r="B7533" s="35">
        <v>2026</v>
      </c>
      <c r="C7533" s="35">
        <f t="shared" si="35"/>
        <v>8</v>
      </c>
      <c r="D7533" s="35">
        <v>1.0436531882620431E-6</v>
      </c>
      <c r="E7533" s="35">
        <v>4.3044682309534288E-5</v>
      </c>
      <c r="F7533" s="31">
        <f>1-'[1]Life Table'!$E7533</f>
        <v>0.99995695531769047</v>
      </c>
      <c r="G7533" s="31"/>
      <c r="H7533" s="31"/>
    </row>
    <row r="7534" spans="1:8" hidden="1">
      <c r="A7534" s="35" t="s">
        <v>9</v>
      </c>
      <c r="B7534" s="35">
        <v>2026</v>
      </c>
      <c r="C7534" s="35">
        <f t="shared" si="35"/>
        <v>9</v>
      </c>
      <c r="D7534" s="35">
        <v>9.3294136078447226E-7</v>
      </c>
      <c r="E7534" s="35">
        <v>3.2653387624037578E-5</v>
      </c>
      <c r="F7534" s="31">
        <f>1-'[1]Life Table'!$E7534</f>
        <v>0.99996734661237596</v>
      </c>
      <c r="G7534" s="31"/>
      <c r="H7534" s="31"/>
    </row>
    <row r="7535" spans="1:8" hidden="1">
      <c r="A7535" s="35" t="s">
        <v>9</v>
      </c>
      <c r="B7535" s="35">
        <v>2026</v>
      </c>
      <c r="C7535" s="35">
        <f t="shared" si="35"/>
        <v>10</v>
      </c>
      <c r="D7535" s="35">
        <v>8.3397396036492918E-7</v>
      </c>
      <c r="E7535" s="35">
        <v>2.7143517931205171E-5</v>
      </c>
      <c r="F7535" s="31">
        <f>1-'[1]Life Table'!$E7535</f>
        <v>0.99997285648206879</v>
      </c>
      <c r="G7535" s="31"/>
      <c r="H7535" s="31"/>
    </row>
    <row r="7536" spans="1:8" hidden="1">
      <c r="A7536" s="35" t="s">
        <v>9</v>
      </c>
      <c r="B7536" s="35">
        <v>2026</v>
      </c>
      <c r="C7536" s="35">
        <f t="shared" si="35"/>
        <v>11</v>
      </c>
      <c r="D7536" s="35">
        <v>7.4550512583335237E-7</v>
      </c>
      <c r="E7536" s="35">
        <v>2.2150072454207859E-5</v>
      </c>
      <c r="F7536" s="31">
        <f>1-'[1]Life Table'!$E7536</f>
        <v>0.99997784992754579</v>
      </c>
      <c r="G7536" s="31"/>
      <c r="H7536" s="31"/>
    </row>
    <row r="7537" spans="1:8" hidden="1">
      <c r="A7537" s="35" t="s">
        <v>9</v>
      </c>
      <c r="B7537" s="35">
        <v>2026</v>
      </c>
      <c r="C7537" s="35">
        <f t="shared" si="35"/>
        <v>12</v>
      </c>
      <c r="D7537" s="35">
        <v>6.6642115828245402E-7</v>
      </c>
      <c r="E7537" s="35">
        <v>1.9909266951056989E-5</v>
      </c>
      <c r="F7537" s="31">
        <f>1-'[1]Life Table'!$E7537</f>
        <v>0.99998009073304894</v>
      </c>
      <c r="G7537" s="31"/>
      <c r="H7537" s="31"/>
    </row>
    <row r="7538" spans="1:8" hidden="1">
      <c r="A7538" s="35" t="s">
        <v>9</v>
      </c>
      <c r="B7538" s="35">
        <v>2026</v>
      </c>
      <c r="C7538" s="35">
        <f t="shared" si="35"/>
        <v>13</v>
      </c>
      <c r="D7538" s="35">
        <v>5.9572650115594677E-7</v>
      </c>
      <c r="E7538" s="35">
        <v>2.0721856411665129E-5</v>
      </c>
      <c r="F7538" s="31">
        <f>1-'[1]Life Table'!$E7538</f>
        <v>0.99997927814358833</v>
      </c>
      <c r="G7538" s="31"/>
      <c r="H7538" s="31"/>
    </row>
    <row r="7539" spans="1:8" hidden="1">
      <c r="A7539" s="35" t="s">
        <v>9</v>
      </c>
      <c r="B7539" s="35">
        <v>2026</v>
      </c>
      <c r="C7539" s="35">
        <f t="shared" si="35"/>
        <v>14</v>
      </c>
      <c r="D7539" s="35">
        <v>5.325312075837354E-7</v>
      </c>
      <c r="E7539" s="35">
        <v>2.422981609206953E-5</v>
      </c>
      <c r="F7539" s="31">
        <f>1-'[1]Life Table'!$E7539</f>
        <v>0.99997577018390793</v>
      </c>
      <c r="G7539" s="31"/>
      <c r="H7539" s="31"/>
    </row>
    <row r="7540" spans="1:8" hidden="1">
      <c r="A7540" s="35" t="s">
        <v>9</v>
      </c>
      <c r="B7540" s="35">
        <v>2026</v>
      </c>
      <c r="C7540" s="35">
        <f t="shared" si="35"/>
        <v>15</v>
      </c>
      <c r="D7540" s="35">
        <v>1.411879804087428E-6</v>
      </c>
      <c r="E7540" s="35">
        <v>3.1200921749463539E-5</v>
      </c>
      <c r="F7540" s="31">
        <f>1-'[1]Life Table'!$E7540</f>
        <v>0.99996879907825054</v>
      </c>
      <c r="G7540" s="31"/>
      <c r="H7540" s="31"/>
    </row>
    <row r="7541" spans="1:8" hidden="1">
      <c r="A7541" s="35" t="s">
        <v>9</v>
      </c>
      <c r="B7541" s="35">
        <v>2026</v>
      </c>
      <c r="C7541" s="35">
        <f t="shared" si="35"/>
        <v>16</v>
      </c>
      <c r="D7541" s="35">
        <v>1.285987006965363E-6</v>
      </c>
      <c r="E7541" s="35">
        <v>4.1761250468508322E-5</v>
      </c>
      <c r="F7541" s="31">
        <f>1-'[1]Life Table'!$E7541</f>
        <v>0.99995823874953149</v>
      </c>
      <c r="G7541" s="31"/>
      <c r="H7541" s="31"/>
    </row>
    <row r="7542" spans="1:8" hidden="1">
      <c r="A7542" s="35" t="s">
        <v>9</v>
      </c>
      <c r="B7542" s="35">
        <v>2026</v>
      </c>
      <c r="C7542" s="35">
        <f t="shared" si="35"/>
        <v>17</v>
      </c>
      <c r="D7542" s="35">
        <v>2.9804846432165609E-6</v>
      </c>
      <c r="E7542" s="35">
        <v>2.022712452783848E-4</v>
      </c>
      <c r="F7542" s="31">
        <f>1-'[1]Life Table'!$E7542</f>
        <v>0.99979772875472162</v>
      </c>
      <c r="G7542" s="31"/>
      <c r="H7542" s="31"/>
    </row>
    <row r="7543" spans="1:8" hidden="1">
      <c r="A7543" s="35" t="s">
        <v>9</v>
      </c>
      <c r="B7543" s="35">
        <v>2026</v>
      </c>
      <c r="C7543" s="35">
        <f t="shared" si="35"/>
        <v>18</v>
      </c>
      <c r="D7543" s="35">
        <v>2.7147243798941289E-6</v>
      </c>
      <c r="E7543" s="35">
        <v>2.0719652064060681E-4</v>
      </c>
      <c r="F7543" s="31">
        <f>1-'[1]Life Table'!$E7543</f>
        <v>0.99979280347935939</v>
      </c>
      <c r="G7543" s="31"/>
      <c r="H7543" s="31"/>
    </row>
    <row r="7544" spans="1:8" hidden="1">
      <c r="A7544" s="35" t="s">
        <v>9</v>
      </c>
      <c r="B7544" s="35">
        <v>2026</v>
      </c>
      <c r="C7544" s="35">
        <f t="shared" si="35"/>
        <v>19</v>
      </c>
      <c r="D7544" s="35">
        <v>2.472661107503006E-6</v>
      </c>
      <c r="E7544" s="35">
        <v>2.077198234248234E-4</v>
      </c>
      <c r="F7544" s="31">
        <f>1-'[1]Life Table'!$E7544</f>
        <v>0.99979228017657518</v>
      </c>
      <c r="G7544" s="31"/>
      <c r="H7544" s="31"/>
    </row>
    <row r="7545" spans="1:8" hidden="1">
      <c r="A7545" s="35" t="s">
        <v>9</v>
      </c>
      <c r="B7545" s="35">
        <v>2026</v>
      </c>
      <c r="C7545" s="35">
        <f t="shared" si="35"/>
        <v>20</v>
      </c>
      <c r="D7545" s="35">
        <v>2.2521818413095879E-6</v>
      </c>
      <c r="E7545" s="35">
        <v>2.0587951840866919E-4</v>
      </c>
      <c r="F7545" s="31">
        <f>1-'[1]Life Table'!$E7545</f>
        <v>0.99979412048159133</v>
      </c>
      <c r="G7545" s="31"/>
      <c r="H7545" s="31"/>
    </row>
    <row r="7546" spans="1:8" hidden="1">
      <c r="A7546" s="35" t="s">
        <v>9</v>
      </c>
      <c r="B7546" s="35">
        <v>2026</v>
      </c>
      <c r="C7546" s="35">
        <f t="shared" si="35"/>
        <v>21</v>
      </c>
      <c r="D7546" s="35">
        <v>2.051362004656953E-6</v>
      </c>
      <c r="E7546" s="35">
        <v>1.845324433706885E-4</v>
      </c>
      <c r="F7546" s="31">
        <f>1-'[1]Life Table'!$E7546</f>
        <v>0.99981546755662931</v>
      </c>
      <c r="G7546" s="31"/>
      <c r="H7546" s="31"/>
    </row>
    <row r="7547" spans="1:8" hidden="1">
      <c r="A7547" s="35" t="s">
        <v>9</v>
      </c>
      <c r="B7547" s="35">
        <v>2026</v>
      </c>
      <c r="C7547" s="35">
        <f t="shared" si="35"/>
        <v>22</v>
      </c>
      <c r="D7547" s="35">
        <v>1.868448629220497E-6</v>
      </c>
      <c r="E7547" s="35">
        <v>1.6070407515211829E-4</v>
      </c>
      <c r="F7547" s="31">
        <f>1-'[1]Life Table'!$E7547</f>
        <v>0.99983929592484788</v>
      </c>
      <c r="G7547" s="31"/>
      <c r="H7547" s="31"/>
    </row>
    <row r="7548" spans="1:8" hidden="1">
      <c r="A7548" s="35" t="s">
        <v>9</v>
      </c>
      <c r="B7548" s="35">
        <v>2026</v>
      </c>
      <c r="C7548" s="35">
        <f t="shared" si="35"/>
        <v>23</v>
      </c>
      <c r="D7548" s="35">
        <v>1.701845053242935E-6</v>
      </c>
      <c r="E7548" s="35">
        <v>1.4131625793911701E-4</v>
      </c>
      <c r="F7548" s="31">
        <f>1-'[1]Life Table'!$E7548</f>
        <v>0.99985868374206088</v>
      </c>
      <c r="G7548" s="31"/>
      <c r="H7548" s="31"/>
    </row>
    <row r="7549" spans="1:8" hidden="1">
      <c r="A7549" s="35" t="s">
        <v>9</v>
      </c>
      <c r="B7549" s="35">
        <v>2026</v>
      </c>
      <c r="C7549" s="35">
        <f t="shared" si="35"/>
        <v>24</v>
      </c>
      <c r="D7549" s="35">
        <v>1.550096984178666E-6</v>
      </c>
      <c r="E7549" s="35">
        <v>1.2514774101723969E-4</v>
      </c>
      <c r="F7549" s="31">
        <f>1-'[1]Life Table'!$E7549</f>
        <v>0.99987485225898276</v>
      </c>
      <c r="G7549" s="31"/>
      <c r="H7549" s="31"/>
    </row>
    <row r="7550" spans="1:8" hidden="1">
      <c r="A7550" s="35" t="s">
        <v>9</v>
      </c>
      <c r="B7550" s="35">
        <v>2026</v>
      </c>
      <c r="C7550" s="35">
        <f t="shared" si="35"/>
        <v>25</v>
      </c>
      <c r="D7550" s="35">
        <v>1.411879804087428E-6</v>
      </c>
      <c r="E7550" s="35">
        <v>1.1285852855957849E-4</v>
      </c>
      <c r="F7550" s="31">
        <f>1-'[1]Life Table'!$E7550</f>
        <v>0.99988714147144042</v>
      </c>
      <c r="G7550" s="31"/>
      <c r="H7550" s="31"/>
    </row>
    <row r="7551" spans="1:8" hidden="1">
      <c r="A7551" s="35" t="s">
        <v>9</v>
      </c>
      <c r="B7551" s="35">
        <v>2026</v>
      </c>
      <c r="C7551" s="35">
        <f t="shared" si="35"/>
        <v>26</v>
      </c>
      <c r="D7551" s="35">
        <v>1.285987006965363E-6</v>
      </c>
      <c r="E7551" s="35">
        <v>1.0356386299903431E-4</v>
      </c>
      <c r="F7551" s="31">
        <f>1-'[1]Life Table'!$E7551</f>
        <v>0.99989643613700097</v>
      </c>
      <c r="G7551" s="31"/>
      <c r="H7551" s="31"/>
    </row>
    <row r="7552" spans="1:8" hidden="1">
      <c r="A7552" s="35" t="s">
        <v>9</v>
      </c>
      <c r="B7552" s="35">
        <v>2026</v>
      </c>
      <c r="C7552" s="35">
        <f t="shared" si="35"/>
        <v>27</v>
      </c>
      <c r="D7552" s="35">
        <v>2.9804846432165609E-6</v>
      </c>
      <c r="E7552" s="35">
        <v>3.3740619758793061E-4</v>
      </c>
      <c r="F7552" s="31">
        <f>1-'[1]Life Table'!$E7552</f>
        <v>0.99966259380241207</v>
      </c>
      <c r="G7552" s="31"/>
      <c r="H7552" s="31"/>
    </row>
    <row r="7553" spans="1:8" hidden="1">
      <c r="A7553" s="35" t="s">
        <v>9</v>
      </c>
      <c r="B7553" s="35">
        <v>2026</v>
      </c>
      <c r="C7553" s="35">
        <f t="shared" si="35"/>
        <v>28</v>
      </c>
      <c r="D7553" s="35">
        <v>2.7147243798941289E-6</v>
      </c>
      <c r="E7553" s="35">
        <v>2.8315882232188278E-4</v>
      </c>
      <c r="F7553" s="31">
        <f>1-'[1]Life Table'!$E7553</f>
        <v>0.99971684117767812</v>
      </c>
      <c r="G7553" s="31"/>
      <c r="H7553" s="31"/>
    </row>
    <row r="7554" spans="1:8" hidden="1">
      <c r="A7554" s="35" t="s">
        <v>9</v>
      </c>
      <c r="B7554" s="35">
        <v>2026</v>
      </c>
      <c r="C7554" s="35">
        <f t="shared" si="35"/>
        <v>29</v>
      </c>
      <c r="D7554" s="35">
        <v>2.472661107503006E-6</v>
      </c>
      <c r="E7554" s="35">
        <v>2.5104273145237782E-4</v>
      </c>
      <c r="F7554" s="31">
        <f>1-'[1]Life Table'!$E7554</f>
        <v>0.99974895726854762</v>
      </c>
      <c r="G7554" s="31"/>
      <c r="H7554" s="31"/>
    </row>
    <row r="7555" spans="1:8" hidden="1">
      <c r="A7555" s="35" t="s">
        <v>9</v>
      </c>
      <c r="B7555" s="35">
        <v>2026</v>
      </c>
      <c r="C7555" s="35">
        <f t="shared" si="35"/>
        <v>30</v>
      </c>
      <c r="D7555" s="35">
        <v>2.2521818413095879E-6</v>
      </c>
      <c r="E7555" s="35">
        <v>2.3637431907341799E-4</v>
      </c>
      <c r="F7555" s="31">
        <f>1-'[1]Life Table'!$E7555</f>
        <v>0.99976362568092658</v>
      </c>
      <c r="G7555" s="31"/>
      <c r="H7555" s="31"/>
    </row>
    <row r="7556" spans="1:8" hidden="1">
      <c r="A7556" s="35" t="s">
        <v>9</v>
      </c>
      <c r="B7556" s="35">
        <v>2026</v>
      </c>
      <c r="C7556" s="35">
        <f t="shared" si="35"/>
        <v>31</v>
      </c>
      <c r="D7556" s="35">
        <v>2.051362004656953E-6</v>
      </c>
      <c r="E7556" s="35">
        <v>2.1091873778555931E-4</v>
      </c>
      <c r="F7556" s="31">
        <f>1-'[1]Life Table'!$E7556</f>
        <v>0.99978908126221444</v>
      </c>
      <c r="G7556" s="31"/>
      <c r="H7556" s="31"/>
    </row>
    <row r="7557" spans="1:8" hidden="1">
      <c r="A7557" s="35" t="s">
        <v>9</v>
      </c>
      <c r="B7557" s="35">
        <v>2026</v>
      </c>
      <c r="C7557" s="35">
        <f t="shared" si="35"/>
        <v>32</v>
      </c>
      <c r="D7557" s="35">
        <v>1.868448629220497E-6</v>
      </c>
      <c r="E7557" s="35">
        <v>1.8619498070604479E-4</v>
      </c>
      <c r="F7557" s="31">
        <f>1-'[1]Life Table'!$E7557</f>
        <v>0.99981380501929396</v>
      </c>
      <c r="G7557" s="31"/>
      <c r="H7557" s="31"/>
    </row>
    <row r="7558" spans="1:8" hidden="1">
      <c r="A7558" s="35" t="s">
        <v>9</v>
      </c>
      <c r="B7558" s="35">
        <v>2026</v>
      </c>
      <c r="C7558" s="35">
        <f t="shared" si="35"/>
        <v>33</v>
      </c>
      <c r="D7558" s="35">
        <v>1.701845053242935E-6</v>
      </c>
      <c r="E7558" s="35">
        <v>1.6483291345337209E-4</v>
      </c>
      <c r="F7558" s="31">
        <f>1-'[1]Life Table'!$E7558</f>
        <v>0.99983516708654663</v>
      </c>
      <c r="G7558" s="31"/>
      <c r="H7558" s="31"/>
    </row>
    <row r="7559" spans="1:8" hidden="1">
      <c r="A7559" s="35" t="s">
        <v>9</v>
      </c>
      <c r="B7559" s="35">
        <v>2026</v>
      </c>
      <c r="C7559" s="35">
        <f t="shared" si="35"/>
        <v>34</v>
      </c>
      <c r="D7559" s="35">
        <v>1.550096984178666E-6</v>
      </c>
      <c r="E7559" s="35">
        <v>1.456474941634589E-4</v>
      </c>
      <c r="F7559" s="31">
        <f>1-'[1]Life Table'!$E7559</f>
        <v>0.99985435250583654</v>
      </c>
      <c r="G7559" s="31"/>
      <c r="H7559" s="31"/>
    </row>
    <row r="7560" spans="1:8" hidden="1">
      <c r="A7560" s="35" t="s">
        <v>9</v>
      </c>
      <c r="B7560" s="35">
        <v>2026</v>
      </c>
      <c r="C7560" s="35">
        <f t="shared" si="35"/>
        <v>35</v>
      </c>
      <c r="D7560" s="35">
        <v>1.411879804087428E-6</v>
      </c>
      <c r="E7560" s="35">
        <v>1.304355537614654E-4</v>
      </c>
      <c r="F7560" s="31">
        <f>1-'[1]Life Table'!$E7560</f>
        <v>0.99986956444623853</v>
      </c>
      <c r="G7560" s="31"/>
      <c r="H7560" s="31"/>
    </row>
    <row r="7561" spans="1:8" hidden="1">
      <c r="A7561" s="35" t="s">
        <v>9</v>
      </c>
      <c r="B7561" s="35">
        <v>2026</v>
      </c>
      <c r="C7561" s="35">
        <f t="shared" si="35"/>
        <v>36</v>
      </c>
      <c r="D7561" s="35">
        <v>1.285987006965363E-6</v>
      </c>
      <c r="E7561" s="35">
        <v>1.20232892496186E-4</v>
      </c>
      <c r="F7561" s="31">
        <f>1-'[1]Life Table'!$E7561</f>
        <v>0.99987976710750381</v>
      </c>
      <c r="G7561" s="31"/>
      <c r="H7561" s="31"/>
    </row>
    <row r="7562" spans="1:8" hidden="1">
      <c r="A7562" s="35" t="s">
        <v>9</v>
      </c>
      <c r="B7562" s="35">
        <v>2026</v>
      </c>
      <c r="C7562" s="35">
        <f t="shared" si="35"/>
        <v>37</v>
      </c>
      <c r="D7562" s="35">
        <v>2.9804846432165609E-6</v>
      </c>
      <c r="E7562" s="35">
        <v>4.0865496136077711E-4</v>
      </c>
      <c r="F7562" s="31">
        <f>1-'[1]Life Table'!$E7562</f>
        <v>0.99959134503863922</v>
      </c>
      <c r="G7562" s="31"/>
      <c r="H7562" s="31"/>
    </row>
    <row r="7563" spans="1:8" hidden="1">
      <c r="A7563" s="35" t="s">
        <v>9</v>
      </c>
      <c r="B7563" s="35">
        <v>2026</v>
      </c>
      <c r="C7563" s="35">
        <f t="shared" si="35"/>
        <v>38</v>
      </c>
      <c r="D7563" s="35">
        <v>2.7147243798941289E-6</v>
      </c>
      <c r="E7563" s="35">
        <v>3.6439919080455407E-4</v>
      </c>
      <c r="F7563" s="31">
        <f>1-'[1]Life Table'!$E7563</f>
        <v>0.99963560080919545</v>
      </c>
      <c r="G7563" s="31"/>
      <c r="H7563" s="31"/>
    </row>
    <row r="7564" spans="1:8" hidden="1">
      <c r="A7564" s="35" t="s">
        <v>9</v>
      </c>
      <c r="B7564" s="35">
        <v>2026</v>
      </c>
      <c r="C7564" s="35">
        <f t="shared" si="35"/>
        <v>39</v>
      </c>
      <c r="D7564" s="35">
        <v>2.472661107503006E-6</v>
      </c>
      <c r="E7564" s="35">
        <v>3.5533630591066961E-4</v>
      </c>
      <c r="F7564" s="31">
        <f>1-'[1]Life Table'!$E7564</f>
        <v>0.99964466369408933</v>
      </c>
      <c r="G7564" s="31"/>
      <c r="H7564" s="31"/>
    </row>
    <row r="7565" spans="1:8" hidden="1">
      <c r="A7565" s="35" t="s">
        <v>9</v>
      </c>
      <c r="B7565" s="35">
        <v>2026</v>
      </c>
      <c r="C7565" s="35">
        <f t="shared" si="35"/>
        <v>40</v>
      </c>
      <c r="D7565" s="35">
        <v>2.2521818413095879E-6</v>
      </c>
      <c r="E7565" s="35">
        <v>3.765424157996522E-4</v>
      </c>
      <c r="F7565" s="31">
        <f>1-'[1]Life Table'!$E7565</f>
        <v>0.99962345758420035</v>
      </c>
      <c r="G7565" s="31"/>
      <c r="H7565" s="31"/>
    </row>
    <row r="7566" spans="1:8" hidden="1">
      <c r="A7566" s="35" t="s">
        <v>9</v>
      </c>
      <c r="B7566" s="35">
        <v>2026</v>
      </c>
      <c r="C7566" s="35">
        <f t="shared" si="35"/>
        <v>41</v>
      </c>
      <c r="D7566" s="35">
        <v>2.051362004656953E-6</v>
      </c>
      <c r="E7566" s="35">
        <v>3.8294797618976251E-4</v>
      </c>
      <c r="F7566" s="31">
        <f>1-'[1]Life Table'!$E7566</f>
        <v>0.99961705202381024</v>
      </c>
      <c r="G7566" s="31"/>
      <c r="H7566" s="31"/>
    </row>
    <row r="7567" spans="1:8" hidden="1">
      <c r="A7567" s="35" t="s">
        <v>9</v>
      </c>
      <c r="B7567" s="35">
        <v>2026</v>
      </c>
      <c r="C7567" s="35">
        <f t="shared" si="35"/>
        <v>42</v>
      </c>
      <c r="D7567" s="35">
        <v>1.868448629220497E-6</v>
      </c>
      <c r="E7567" s="35">
        <v>3.8459096973053608E-4</v>
      </c>
      <c r="F7567" s="31">
        <f>1-'[1]Life Table'!$E7567</f>
        <v>0.99961540903026946</v>
      </c>
      <c r="G7567" s="31"/>
      <c r="H7567" s="31"/>
    </row>
    <row r="7568" spans="1:8" hidden="1">
      <c r="A7568" s="35" t="s">
        <v>9</v>
      </c>
      <c r="B7568" s="35">
        <v>2026</v>
      </c>
      <c r="C7568" s="35">
        <f t="shared" si="35"/>
        <v>43</v>
      </c>
      <c r="D7568" s="35">
        <v>1.701845053242935E-6</v>
      </c>
      <c r="E7568" s="35">
        <v>3.812214625845689E-4</v>
      </c>
      <c r="F7568" s="31">
        <f>1-'[1]Life Table'!$E7568</f>
        <v>0.99961877853741543</v>
      </c>
      <c r="G7568" s="31"/>
      <c r="H7568" s="31"/>
    </row>
    <row r="7569" spans="1:8" hidden="1">
      <c r="A7569" s="35" t="s">
        <v>9</v>
      </c>
      <c r="B7569" s="35">
        <v>2026</v>
      </c>
      <c r="C7569" s="35">
        <f t="shared" si="35"/>
        <v>44</v>
      </c>
      <c r="D7569" s="35">
        <v>1.550096984178666E-6</v>
      </c>
      <c r="E7569" s="35">
        <v>3.7089792263733662E-4</v>
      </c>
      <c r="F7569" s="31">
        <f>1-'[1]Life Table'!$E7569</f>
        <v>0.99962910207736266</v>
      </c>
      <c r="G7569" s="31"/>
      <c r="H7569" s="31"/>
    </row>
    <row r="7570" spans="1:8" hidden="1">
      <c r="A7570" s="35" t="s">
        <v>9</v>
      </c>
      <c r="B7570" s="35">
        <v>2026</v>
      </c>
      <c r="C7570" s="35">
        <f t="shared" si="35"/>
        <v>45</v>
      </c>
      <c r="D7570" s="35">
        <v>1.411879804087428E-6</v>
      </c>
      <c r="E7570" s="35">
        <v>3.6084298071625831E-4</v>
      </c>
      <c r="F7570" s="31">
        <f>1-'[1]Life Table'!$E7570</f>
        <v>0.99963915701928374</v>
      </c>
      <c r="G7570" s="31"/>
      <c r="H7570" s="31"/>
    </row>
    <row r="7571" spans="1:8" hidden="1">
      <c r="A7571" s="35" t="s">
        <v>9</v>
      </c>
      <c r="B7571" s="35">
        <v>2026</v>
      </c>
      <c r="C7571" s="35">
        <f t="shared" si="35"/>
        <v>46</v>
      </c>
      <c r="D7571" s="35">
        <v>1.285987006965363E-6</v>
      </c>
      <c r="E7571" s="35">
        <v>3.5895855100076529E-4</v>
      </c>
      <c r="F7571" s="31">
        <f>1-'[1]Life Table'!$E7571</f>
        <v>0.99964104144899923</v>
      </c>
      <c r="G7571" s="31"/>
      <c r="H7571" s="31"/>
    </row>
    <row r="7572" spans="1:8" hidden="1">
      <c r="A7572" s="35" t="s">
        <v>9</v>
      </c>
      <c r="B7572" s="35">
        <v>2026</v>
      </c>
      <c r="C7572" s="35">
        <f t="shared" si="35"/>
        <v>47</v>
      </c>
      <c r="D7572" s="35">
        <v>2.9804846432165609E-6</v>
      </c>
      <c r="E7572" s="35">
        <v>1.013742202286116E-3</v>
      </c>
      <c r="F7572" s="31">
        <f>1-'[1]Life Table'!$E7572</f>
        <v>0.99898625779771388</v>
      </c>
      <c r="G7572" s="31"/>
      <c r="H7572" s="31"/>
    </row>
    <row r="7573" spans="1:8" hidden="1">
      <c r="A7573" s="35" t="s">
        <v>9</v>
      </c>
      <c r="B7573" s="35">
        <v>2026</v>
      </c>
      <c r="C7573" s="35">
        <f t="shared" si="35"/>
        <v>48</v>
      </c>
      <c r="D7573" s="35">
        <v>2.7147243798941289E-6</v>
      </c>
      <c r="E7573" s="35">
        <v>9.927459003333805E-4</v>
      </c>
      <c r="F7573" s="31">
        <f>1-'[1]Life Table'!$E7573</f>
        <v>0.99900725409966662</v>
      </c>
      <c r="G7573" s="31"/>
      <c r="H7573" s="31"/>
    </row>
    <row r="7574" spans="1:8" hidden="1">
      <c r="A7574" s="35" t="s">
        <v>9</v>
      </c>
      <c r="B7574" s="35">
        <v>2026</v>
      </c>
      <c r="C7574" s="35">
        <f t="shared" si="35"/>
        <v>49</v>
      </c>
      <c r="D7574" s="35">
        <v>2.472661107503006E-6</v>
      </c>
      <c r="E7574" s="35">
        <v>1.059366291609076E-3</v>
      </c>
      <c r="F7574" s="31">
        <f>1-'[1]Life Table'!$E7574</f>
        <v>0.99894063370839092</v>
      </c>
      <c r="G7574" s="31"/>
      <c r="H7574" s="31"/>
    </row>
    <row r="7575" spans="1:8" hidden="1">
      <c r="A7575" s="35" t="s">
        <v>9</v>
      </c>
      <c r="B7575" s="35">
        <v>2026</v>
      </c>
      <c r="C7575" s="35">
        <f t="shared" si="35"/>
        <v>50</v>
      </c>
      <c r="D7575" s="35">
        <v>4.796997310186004E-6</v>
      </c>
      <c r="E7575" s="35">
        <v>1.212164172695984E-3</v>
      </c>
      <c r="F7575" s="31">
        <f>1-'[1]Life Table'!$E7575</f>
        <v>0.99878783582730402</v>
      </c>
      <c r="G7575" s="31"/>
      <c r="H7575" s="31"/>
    </row>
    <row r="7576" spans="1:8" hidden="1">
      <c r="A7576" s="35" t="s">
        <v>9</v>
      </c>
      <c r="B7576" s="35">
        <v>2026</v>
      </c>
      <c r="C7576" s="35">
        <f t="shared" si="35"/>
        <v>51</v>
      </c>
      <c r="D7576" s="35">
        <v>4.3826125426866559E-6</v>
      </c>
      <c r="E7576" s="35">
        <v>1.3352704920601699E-3</v>
      </c>
      <c r="F7576" s="31">
        <f>1-'[1]Life Table'!$E7576</f>
        <v>0.99866472950793983</v>
      </c>
      <c r="G7576" s="31"/>
      <c r="H7576" s="31"/>
    </row>
    <row r="7577" spans="1:8" hidden="1">
      <c r="A7577" s="35" t="s">
        <v>9</v>
      </c>
      <c r="B7577" s="35">
        <v>2026</v>
      </c>
      <c r="C7577" s="35">
        <f t="shared" si="35"/>
        <v>52</v>
      </c>
      <c r="D7577" s="35">
        <v>4.0040240711683028E-6</v>
      </c>
      <c r="E7577" s="35">
        <v>1.4297802405353059E-3</v>
      </c>
      <c r="F7577" s="31">
        <f>1-'[1]Life Table'!$E7577</f>
        <v>0.99857021975946469</v>
      </c>
      <c r="G7577" s="31"/>
      <c r="H7577" s="31"/>
    </row>
    <row r="7578" spans="1:8" hidden="1">
      <c r="A7578" s="35" t="s">
        <v>9</v>
      </c>
      <c r="B7578" s="35">
        <v>2026</v>
      </c>
      <c r="C7578" s="35">
        <f t="shared" si="35"/>
        <v>53</v>
      </c>
      <c r="D7578" s="35">
        <v>3.65813966129596E-6</v>
      </c>
      <c r="E7578" s="35">
        <v>1.470262496474195E-3</v>
      </c>
      <c r="F7578" s="31">
        <f>1-'[1]Life Table'!$E7578</f>
        <v>0.9985297375035258</v>
      </c>
      <c r="G7578" s="31"/>
      <c r="H7578" s="31"/>
    </row>
    <row r="7579" spans="1:8" hidden="1">
      <c r="A7579" s="35" t="s">
        <v>9</v>
      </c>
      <c r="B7579" s="35">
        <v>2026</v>
      </c>
      <c r="C7579" s="35">
        <f t="shared" si="35"/>
        <v>54</v>
      </c>
      <c r="D7579" s="35">
        <v>3.3421341989190141E-6</v>
      </c>
      <c r="E7579" s="35">
        <v>1.440104349837767E-3</v>
      </c>
      <c r="F7579" s="31">
        <f>1-'[1]Life Table'!$E7579</f>
        <v>0.99855989565016223</v>
      </c>
      <c r="G7579" s="31"/>
      <c r="H7579" s="31"/>
    </row>
    <row r="7580" spans="1:8" hidden="1">
      <c r="A7580" s="35" t="s">
        <v>9</v>
      </c>
      <c r="B7580" s="35">
        <v>2026</v>
      </c>
      <c r="C7580" s="35">
        <f t="shared" si="35"/>
        <v>55</v>
      </c>
      <c r="D7580" s="35">
        <v>3.0534266151082152E-6</v>
      </c>
      <c r="E7580" s="35">
        <v>1.3668160832214231E-3</v>
      </c>
      <c r="F7580" s="31">
        <f>1-'[1]Life Table'!$E7580</f>
        <v>0.99863318391677858</v>
      </c>
      <c r="G7580" s="31"/>
      <c r="H7580" s="31"/>
    </row>
    <row r="7581" spans="1:8" hidden="1">
      <c r="A7581" s="35" t="s">
        <v>9</v>
      </c>
      <c r="B7581" s="35">
        <v>2026</v>
      </c>
      <c r="C7581" s="35">
        <f t="shared" si="35"/>
        <v>56</v>
      </c>
      <c r="D7581" s="35">
        <v>2.789658804504856E-6</v>
      </c>
      <c r="E7581" s="35">
        <v>1.287132594572804E-3</v>
      </c>
      <c r="F7581" s="31">
        <f>1-'[1]Life Table'!$E7581</f>
        <v>0.9987128674054272</v>
      </c>
      <c r="G7581" s="31"/>
      <c r="H7581" s="31"/>
    </row>
    <row r="7582" spans="1:8" hidden="1">
      <c r="A7582" s="35" t="s">
        <v>9</v>
      </c>
      <c r="B7582" s="35">
        <v>2026</v>
      </c>
      <c r="C7582" s="35">
        <f t="shared" si="35"/>
        <v>57</v>
      </c>
      <c r="D7582" s="35">
        <v>6.2904058686976642E-6</v>
      </c>
      <c r="E7582" s="35">
        <v>2.7595555855378651E-3</v>
      </c>
      <c r="F7582" s="31">
        <f>1-'[1]Life Table'!$E7582</f>
        <v>0.99724044441446213</v>
      </c>
      <c r="G7582" s="31"/>
      <c r="H7582" s="31"/>
    </row>
    <row r="7583" spans="1:8" hidden="1">
      <c r="A7583" s="35" t="s">
        <v>9</v>
      </c>
      <c r="B7583" s="35">
        <v>2026</v>
      </c>
      <c r="C7583" s="35">
        <f t="shared" si="35"/>
        <v>58</v>
      </c>
      <c r="D7583" s="35">
        <v>5.7470141999464896E-6</v>
      </c>
      <c r="E7583" s="35">
        <v>2.5990183046996629E-3</v>
      </c>
      <c r="F7583" s="31">
        <f>1-'[1]Life Table'!$E7583</f>
        <v>0.99740098169530034</v>
      </c>
      <c r="G7583" s="31"/>
      <c r="H7583" s="31"/>
    </row>
    <row r="7584" spans="1:8" hidden="1">
      <c r="A7584" s="35" t="s">
        <v>9</v>
      </c>
      <c r="B7584" s="35">
        <v>2026</v>
      </c>
      <c r="C7584" s="35">
        <f t="shared" si="35"/>
        <v>59</v>
      </c>
      <c r="D7584" s="35">
        <v>5.2505629849325762E-6</v>
      </c>
      <c r="E7584" s="35">
        <v>2.634900219446235E-3</v>
      </c>
      <c r="F7584" s="31">
        <f>1-'[1]Life Table'!$E7584</f>
        <v>0.99736509978055377</v>
      </c>
      <c r="G7584" s="31"/>
      <c r="H7584" s="31"/>
    </row>
    <row r="7585" spans="1:8" hidden="1">
      <c r="A7585" s="35" t="s">
        <v>9</v>
      </c>
      <c r="B7585" s="35">
        <v>2026</v>
      </c>
      <c r="C7585" s="35">
        <f t="shared" si="35"/>
        <v>60</v>
      </c>
      <c r="D7585" s="35">
        <v>4.796997310186004E-6</v>
      </c>
      <c r="E7585" s="35">
        <v>2.8826857796977472E-3</v>
      </c>
      <c r="F7585" s="31">
        <f>1-'[1]Life Table'!$E7585</f>
        <v>0.99711731422030225</v>
      </c>
      <c r="G7585" s="31"/>
      <c r="H7585" s="31"/>
    </row>
    <row r="7586" spans="1:8" hidden="1">
      <c r="A7586" s="35" t="s">
        <v>9</v>
      </c>
      <c r="B7586" s="35">
        <v>2026</v>
      </c>
      <c r="C7586" s="35">
        <f t="shared" si="35"/>
        <v>61</v>
      </c>
      <c r="D7586" s="35">
        <v>4.3826125426866559E-6</v>
      </c>
      <c r="E7586" s="35">
        <v>3.1324726476085201E-3</v>
      </c>
      <c r="F7586" s="31">
        <f>1-'[1]Life Table'!$E7586</f>
        <v>0.99686752735239148</v>
      </c>
      <c r="G7586" s="31"/>
      <c r="H7586" s="31"/>
    </row>
    <row r="7587" spans="1:8" hidden="1">
      <c r="A7587" s="35" t="s">
        <v>9</v>
      </c>
      <c r="B7587" s="35">
        <v>2026</v>
      </c>
      <c r="C7587" s="35">
        <f t="shared" si="35"/>
        <v>62</v>
      </c>
      <c r="D7587" s="35">
        <v>4.0040240711683028E-6</v>
      </c>
      <c r="E7587" s="35">
        <v>3.43066202937925E-3</v>
      </c>
      <c r="F7587" s="31">
        <f>1-'[1]Life Table'!$E7587</f>
        <v>0.99656933797062075</v>
      </c>
      <c r="G7587" s="31"/>
      <c r="H7587" s="31"/>
    </row>
    <row r="7588" spans="1:8" hidden="1">
      <c r="A7588" s="35" t="s">
        <v>9</v>
      </c>
      <c r="B7588" s="35">
        <v>2026</v>
      </c>
      <c r="C7588" s="35">
        <f t="shared" si="35"/>
        <v>63</v>
      </c>
      <c r="D7588" s="35">
        <v>3.65813966129596E-6</v>
      </c>
      <c r="E7588" s="35">
        <v>3.7590813106298531E-3</v>
      </c>
      <c r="F7588" s="31">
        <f>1-'[1]Life Table'!$E7588</f>
        <v>0.99624091868937015</v>
      </c>
      <c r="G7588" s="31"/>
      <c r="H7588" s="31"/>
    </row>
    <row r="7589" spans="1:8" hidden="1">
      <c r="A7589" s="35" t="s">
        <v>9</v>
      </c>
      <c r="B7589" s="35">
        <v>2026</v>
      </c>
      <c r="C7589" s="35">
        <f t="shared" si="35"/>
        <v>64</v>
      </c>
      <c r="D7589" s="35">
        <v>3.3421341989190141E-6</v>
      </c>
      <c r="E7589" s="35">
        <v>4.0608243278819067E-3</v>
      </c>
      <c r="F7589" s="31">
        <f>1-'[1]Life Table'!$E7589</f>
        <v>0.99593917567211809</v>
      </c>
      <c r="G7589" s="31"/>
      <c r="H7589" s="31"/>
    </row>
    <row r="7590" spans="1:8" hidden="1">
      <c r="A7590" s="35" t="s">
        <v>9</v>
      </c>
      <c r="B7590" s="35">
        <v>2026</v>
      </c>
      <c r="C7590" s="35">
        <f t="shared" si="35"/>
        <v>65</v>
      </c>
      <c r="D7590" s="35">
        <v>3.0534266151082152E-6</v>
      </c>
      <c r="E7590" s="35">
        <v>4.3335523318076552E-3</v>
      </c>
      <c r="F7590" s="31">
        <f>1-'[1]Life Table'!$E7590</f>
        <v>0.99566644766819234</v>
      </c>
      <c r="G7590" s="31"/>
      <c r="H7590" s="31"/>
    </row>
    <row r="7591" spans="1:8" hidden="1">
      <c r="A7591" s="35" t="s">
        <v>9</v>
      </c>
      <c r="B7591" s="35">
        <v>2026</v>
      </c>
      <c r="C7591" s="35">
        <f t="shared" si="35"/>
        <v>66</v>
      </c>
      <c r="D7591" s="35">
        <v>2.789658804504856E-6</v>
      </c>
      <c r="E7591" s="35">
        <v>4.5885032646514334E-3</v>
      </c>
      <c r="F7591" s="31">
        <f>1-'[1]Life Table'!$E7591</f>
        <v>0.99541149673534857</v>
      </c>
      <c r="G7591" s="31"/>
      <c r="H7591" s="31"/>
    </row>
    <row r="7592" spans="1:8" hidden="1">
      <c r="A7592" s="35" t="s">
        <v>9</v>
      </c>
      <c r="B7592" s="35">
        <v>2026</v>
      </c>
      <c r="C7592" s="35">
        <f t="shared" ref="C7592:C7624" si="36">C7591+1</f>
        <v>67</v>
      </c>
      <c r="D7592" s="35">
        <v>6.2904058686976642E-6</v>
      </c>
      <c r="E7592" s="35">
        <v>9.1344297879837333E-3</v>
      </c>
      <c r="F7592" s="31">
        <f>1-'[1]Life Table'!$E7592</f>
        <v>0.99086557021201627</v>
      </c>
      <c r="G7592" s="31"/>
      <c r="H7592" s="31"/>
    </row>
    <row r="7593" spans="1:8" hidden="1">
      <c r="A7593" s="35" t="s">
        <v>9</v>
      </c>
      <c r="B7593" s="35">
        <v>2026</v>
      </c>
      <c r="C7593" s="35">
        <f t="shared" si="36"/>
        <v>68</v>
      </c>
      <c r="D7593" s="35">
        <v>5.7470141999464896E-6</v>
      </c>
      <c r="E7593" s="35">
        <v>9.1872414190152796E-3</v>
      </c>
      <c r="F7593" s="31">
        <f>1-'[1]Life Table'!$E7593</f>
        <v>0.99081275858098472</v>
      </c>
      <c r="G7593" s="31"/>
      <c r="H7593" s="31"/>
    </row>
    <row r="7594" spans="1:8" hidden="1">
      <c r="A7594" s="35" t="s">
        <v>9</v>
      </c>
      <c r="B7594" s="35">
        <v>2026</v>
      </c>
      <c r="C7594" s="35">
        <f t="shared" si="36"/>
        <v>69</v>
      </c>
      <c r="D7594" s="35">
        <v>5.2505629849325762E-6</v>
      </c>
      <c r="E7594" s="35">
        <v>9.5892673246458227E-3</v>
      </c>
      <c r="F7594" s="31">
        <f>1-'[1]Life Table'!$E7594</f>
        <v>0.99041073267535418</v>
      </c>
      <c r="G7594" s="31"/>
      <c r="H7594" s="31"/>
    </row>
    <row r="7595" spans="1:8" hidden="1">
      <c r="A7595" s="35" t="s">
        <v>9</v>
      </c>
      <c r="B7595" s="35">
        <v>2026</v>
      </c>
      <c r="C7595" s="35">
        <f t="shared" si="36"/>
        <v>70</v>
      </c>
      <c r="D7595" s="35">
        <v>3.6403130451927592E-6</v>
      </c>
      <c r="E7595" s="35">
        <v>1.0447734539963619E-2</v>
      </c>
      <c r="F7595" s="31">
        <f>1-'[1]Life Table'!$E7595</f>
        <v>0.98955226546003638</v>
      </c>
      <c r="G7595" s="31"/>
      <c r="H7595" s="31"/>
    </row>
    <row r="7596" spans="1:8" hidden="1">
      <c r="A7596" s="35" t="s">
        <v>9</v>
      </c>
      <c r="B7596" s="35">
        <v>2026</v>
      </c>
      <c r="C7596" s="35">
        <f t="shared" si="36"/>
        <v>71</v>
      </c>
      <c r="D7596" s="35">
        <v>3.3304217679288328E-6</v>
      </c>
      <c r="E7596" s="35">
        <v>1.124782322435791E-2</v>
      </c>
      <c r="F7596" s="31">
        <f>1-'[1]Life Table'!$E7596</f>
        <v>0.98875217677564209</v>
      </c>
      <c r="G7596" s="31"/>
      <c r="H7596" s="31"/>
    </row>
    <row r="7597" spans="1:8" hidden="1">
      <c r="A7597" s="35" t="s">
        <v>9</v>
      </c>
      <c r="B7597" s="35">
        <v>2026</v>
      </c>
      <c r="C7597" s="35">
        <f t="shared" si="36"/>
        <v>72</v>
      </c>
      <c r="D7597" s="35">
        <v>3.046910805360937E-6</v>
      </c>
      <c r="E7597" s="35">
        <v>1.221248109167572E-2</v>
      </c>
      <c r="F7597" s="31">
        <f>1-'[1]Life Table'!$E7597</f>
        <v>0.98778751890832428</v>
      </c>
      <c r="G7597" s="31"/>
      <c r="H7597" s="31"/>
    </row>
    <row r="7598" spans="1:8" hidden="1">
      <c r="A7598" s="35" t="s">
        <v>9</v>
      </c>
      <c r="B7598" s="35">
        <v>2026</v>
      </c>
      <c r="C7598" s="35">
        <f t="shared" si="36"/>
        <v>73</v>
      </c>
      <c r="D7598" s="35">
        <v>2.7875344634198388E-6</v>
      </c>
      <c r="E7598" s="35">
        <v>1.341047019203645E-2</v>
      </c>
      <c r="F7598" s="31">
        <f>1-'[1]Life Table'!$E7598</f>
        <v>0.98658952980796355</v>
      </c>
      <c r="G7598" s="31"/>
      <c r="H7598" s="31"/>
    </row>
    <row r="7599" spans="1:8" hidden="1">
      <c r="A7599" s="35" t="s">
        <v>9</v>
      </c>
      <c r="B7599" s="35">
        <v>2026</v>
      </c>
      <c r="C7599" s="35">
        <f t="shared" si="36"/>
        <v>74</v>
      </c>
      <c r="D7599" s="35">
        <v>2.550238218684199E-6</v>
      </c>
      <c r="E7599" s="35">
        <v>1.47694663365282E-2</v>
      </c>
      <c r="F7599" s="31">
        <f>1-'[1]Life Table'!$E7599</f>
        <v>0.9852305336634718</v>
      </c>
      <c r="G7599" s="31"/>
      <c r="H7599" s="31"/>
    </row>
    <row r="7600" spans="1:8" hidden="1">
      <c r="A7600" s="35" t="s">
        <v>9</v>
      </c>
      <c r="B7600" s="35">
        <v>2026</v>
      </c>
      <c r="C7600" s="35">
        <f t="shared" si="36"/>
        <v>75</v>
      </c>
      <c r="D7600" s="35">
        <v>2.3331424444735291E-6</v>
      </c>
      <c r="E7600" s="35">
        <v>1.6313291841731251E-2</v>
      </c>
      <c r="F7600" s="31">
        <f>1-'[1]Life Table'!$E7600</f>
        <v>0.98368670815826875</v>
      </c>
      <c r="G7600" s="31"/>
      <c r="H7600" s="31"/>
    </row>
    <row r="7601" spans="1:8" hidden="1">
      <c r="A7601" s="35" t="s">
        <v>9</v>
      </c>
      <c r="B7601" s="35">
        <v>2026</v>
      </c>
      <c r="C7601" s="35">
        <f t="shared" si="36"/>
        <v>76</v>
      </c>
      <c r="D7601" s="35">
        <v>2.1345275223004571E-6</v>
      </c>
      <c r="E7601" s="35">
        <v>1.8052484691400861E-2</v>
      </c>
      <c r="F7601" s="31">
        <f>1-'[1]Life Table'!$E7601</f>
        <v>0.98194751530859914</v>
      </c>
      <c r="G7601" s="31"/>
      <c r="H7601" s="31"/>
    </row>
    <row r="7602" spans="1:8" hidden="1">
      <c r="A7602" s="35" t="s">
        <v>9</v>
      </c>
      <c r="B7602" s="35">
        <v>2026</v>
      </c>
      <c r="C7602" s="35">
        <f t="shared" si="36"/>
        <v>77</v>
      </c>
      <c r="D7602" s="35">
        <v>4.753978557360242E-6</v>
      </c>
      <c r="E7602" s="35">
        <v>3.1938995199800702E-2</v>
      </c>
      <c r="F7602" s="31">
        <f>1-'[1]Life Table'!$E7602</f>
        <v>0.9680610048001993</v>
      </c>
      <c r="G7602" s="31"/>
      <c r="H7602" s="31"/>
    </row>
    <row r="7603" spans="1:8" hidden="1">
      <c r="A7603" s="35" t="s">
        <v>9</v>
      </c>
      <c r="B7603" s="35">
        <v>2026</v>
      </c>
      <c r="C7603" s="35">
        <f t="shared" si="36"/>
        <v>78</v>
      </c>
      <c r="D7603" s="35">
        <v>4.3492835575246712E-6</v>
      </c>
      <c r="E7603" s="35">
        <v>3.3676085900140817E-2</v>
      </c>
      <c r="F7603" s="31">
        <f>1-'[1]Life Table'!$E7603</f>
        <v>0.96632391409985918</v>
      </c>
      <c r="G7603" s="31"/>
      <c r="H7603" s="31"/>
    </row>
    <row r="7604" spans="1:8" hidden="1">
      <c r="A7604" s="35" t="s">
        <v>9</v>
      </c>
      <c r="B7604" s="35">
        <v>2026</v>
      </c>
      <c r="C7604" s="35">
        <f t="shared" si="36"/>
        <v>79</v>
      </c>
      <c r="D7604" s="35">
        <v>3.9790392900421911E-6</v>
      </c>
      <c r="E7604" s="35">
        <v>3.6416563415889718E-2</v>
      </c>
      <c r="F7604" s="31">
        <f>1-'[1]Life Table'!$E7604</f>
        <v>0.96358343658411028</v>
      </c>
      <c r="G7604" s="31"/>
      <c r="H7604" s="31"/>
    </row>
    <row r="7605" spans="1:8" hidden="1">
      <c r="A7605" s="35" t="s">
        <v>9</v>
      </c>
      <c r="B7605" s="35">
        <v>2026</v>
      </c>
      <c r="C7605" s="35">
        <f t="shared" si="36"/>
        <v>80</v>
      </c>
      <c r="D7605" s="35">
        <v>3.6403130451927592E-6</v>
      </c>
      <c r="E7605" s="35">
        <v>4.0508669040118628E-2</v>
      </c>
      <c r="F7605" s="31">
        <f>1-'[1]Life Table'!$E7605</f>
        <v>0.95949133095988137</v>
      </c>
      <c r="G7605" s="31"/>
      <c r="H7605" s="31"/>
    </row>
    <row r="7606" spans="1:8" hidden="1">
      <c r="A7606" s="35" t="s">
        <v>9</v>
      </c>
      <c r="B7606" s="35">
        <v>2026</v>
      </c>
      <c r="C7606" s="35">
        <f t="shared" si="36"/>
        <v>81</v>
      </c>
      <c r="D7606" s="35">
        <v>3.3304217679288328E-6</v>
      </c>
      <c r="E7606" s="35">
        <v>4.4665596684178348E-2</v>
      </c>
      <c r="F7606" s="31">
        <f>1-'[1]Life Table'!$E7606</f>
        <v>0.95533440331582165</v>
      </c>
      <c r="G7606" s="31"/>
      <c r="H7606" s="31"/>
    </row>
    <row r="7607" spans="1:8" hidden="1">
      <c r="A7607" s="35" t="s">
        <v>9</v>
      </c>
      <c r="B7607" s="35">
        <v>2026</v>
      </c>
      <c r="C7607" s="35">
        <f t="shared" si="36"/>
        <v>82</v>
      </c>
      <c r="D7607" s="35">
        <v>3.046910805360937E-6</v>
      </c>
      <c r="E7607" s="35">
        <v>4.9576924811021487E-2</v>
      </c>
      <c r="F7607" s="31">
        <f>1-'[1]Life Table'!$E7607</f>
        <v>0.95042307518897851</v>
      </c>
      <c r="G7607" s="31"/>
      <c r="H7607" s="31"/>
    </row>
    <row r="7608" spans="1:8" hidden="1">
      <c r="A7608" s="35" t="s">
        <v>9</v>
      </c>
      <c r="B7608" s="35">
        <v>2026</v>
      </c>
      <c r="C7608" s="35">
        <f t="shared" si="36"/>
        <v>83</v>
      </c>
      <c r="D7608" s="35">
        <v>2.7875344634198388E-6</v>
      </c>
      <c r="E7608" s="35">
        <v>5.5472090501575873E-2</v>
      </c>
      <c r="F7608" s="31">
        <f>1-'[1]Life Table'!$E7608</f>
        <v>0.94452790949842413</v>
      </c>
      <c r="G7608" s="31"/>
      <c r="H7608" s="31"/>
    </row>
    <row r="7609" spans="1:8" hidden="1">
      <c r="A7609" s="35" t="s">
        <v>9</v>
      </c>
      <c r="B7609" s="35">
        <v>2026</v>
      </c>
      <c r="C7609" s="35">
        <f t="shared" si="36"/>
        <v>84</v>
      </c>
      <c r="D7609" s="35">
        <v>2.550238218684199E-6</v>
      </c>
      <c r="E7609" s="35">
        <v>6.2072806208184339E-2</v>
      </c>
      <c r="F7609" s="31">
        <f>1-'[1]Life Table'!$E7609</f>
        <v>0.93792719379181566</v>
      </c>
      <c r="G7609" s="31"/>
      <c r="H7609" s="31"/>
    </row>
    <row r="7610" spans="1:8" hidden="1">
      <c r="A7610" s="35" t="s">
        <v>9</v>
      </c>
      <c r="B7610" s="35">
        <v>2026</v>
      </c>
      <c r="C7610" s="35">
        <f t="shared" si="36"/>
        <v>85</v>
      </c>
      <c r="D7610" s="35">
        <v>2.3331424444735291E-6</v>
      </c>
      <c r="E7610" s="35">
        <v>6.9189395712588087E-2</v>
      </c>
      <c r="F7610" s="31">
        <f>1-'[1]Life Table'!$E7610</f>
        <v>0.93081060428741191</v>
      </c>
      <c r="G7610" s="31"/>
      <c r="H7610" s="31"/>
    </row>
    <row r="7611" spans="1:8" hidden="1">
      <c r="A7611" s="35" t="s">
        <v>9</v>
      </c>
      <c r="B7611" s="35">
        <v>2026</v>
      </c>
      <c r="C7611" s="35">
        <f t="shared" si="36"/>
        <v>86</v>
      </c>
      <c r="D7611" s="35">
        <v>2.1345275223004571E-6</v>
      </c>
      <c r="E7611" s="35">
        <v>7.6484931284616864E-2</v>
      </c>
      <c r="F7611" s="31">
        <f>1-'[1]Life Table'!$E7611</f>
        <v>0.92351506871538314</v>
      </c>
      <c r="G7611" s="31"/>
      <c r="H7611" s="31"/>
    </row>
    <row r="7612" spans="1:8" hidden="1">
      <c r="A7612" s="35" t="s">
        <v>9</v>
      </c>
      <c r="B7612" s="35">
        <v>2026</v>
      </c>
      <c r="C7612" s="35">
        <f t="shared" si="36"/>
        <v>87</v>
      </c>
      <c r="D7612" s="35">
        <v>4.753978557360242E-6</v>
      </c>
      <c r="E7612" s="35">
        <v>0.110351433231287</v>
      </c>
      <c r="F7612" s="31">
        <f>1-'[1]Life Table'!$E7612</f>
        <v>0.88964856676871296</v>
      </c>
      <c r="G7612" s="31"/>
      <c r="H7612" s="31"/>
    </row>
    <row r="7613" spans="1:8" hidden="1">
      <c r="A7613" s="35" t="s">
        <v>9</v>
      </c>
      <c r="B7613" s="35">
        <v>2026</v>
      </c>
      <c r="C7613" s="35">
        <f t="shared" si="36"/>
        <v>88</v>
      </c>
      <c r="D7613" s="35">
        <v>4.3492835575246712E-6</v>
      </c>
      <c r="E7613" s="35">
        <v>0.1161832774616894</v>
      </c>
      <c r="F7613" s="31">
        <f>1-'[1]Life Table'!$E7613</f>
        <v>0.88381672253831056</v>
      </c>
      <c r="G7613" s="31"/>
      <c r="H7613" s="31"/>
    </row>
    <row r="7614" spans="1:8" hidden="1">
      <c r="A7614" s="35" t="s">
        <v>9</v>
      </c>
      <c r="B7614" s="35">
        <v>2026</v>
      </c>
      <c r="C7614" s="35">
        <f t="shared" si="36"/>
        <v>89</v>
      </c>
      <c r="D7614" s="35">
        <v>3.9790392900421911E-6</v>
      </c>
      <c r="E7614" s="35">
        <v>0.1238266516197299</v>
      </c>
      <c r="F7614" s="31">
        <f>1-'[1]Life Table'!$E7614</f>
        <v>0.87617334838027006</v>
      </c>
      <c r="G7614" s="31"/>
      <c r="H7614" s="31"/>
    </row>
    <row r="7615" spans="1:8" hidden="1">
      <c r="A7615" s="35" t="s">
        <v>9</v>
      </c>
      <c r="B7615" s="35">
        <v>2026</v>
      </c>
      <c r="C7615" s="35">
        <f t="shared" si="36"/>
        <v>90</v>
      </c>
      <c r="D7615" s="35">
        <v>3.6403130451927592E-6</v>
      </c>
      <c r="E7615" s="35">
        <v>0.13458361384862211</v>
      </c>
      <c r="F7615" s="31">
        <f>1-'[1]Life Table'!$E7615</f>
        <v>0.86541638615137795</v>
      </c>
      <c r="G7615" s="31"/>
      <c r="H7615" s="31"/>
    </row>
    <row r="7616" spans="1:8" hidden="1">
      <c r="A7616" s="35" t="s">
        <v>9</v>
      </c>
      <c r="B7616" s="35">
        <v>2026</v>
      </c>
      <c r="C7616" s="35">
        <f t="shared" si="36"/>
        <v>91</v>
      </c>
      <c r="D7616" s="35">
        <v>3.3304217679288328E-6</v>
      </c>
      <c r="E7616" s="35">
        <v>0.14674076886231929</v>
      </c>
      <c r="F7616" s="31">
        <f>1-'[1]Life Table'!$E7616</f>
        <v>0.85325923113768076</v>
      </c>
      <c r="G7616" s="31"/>
      <c r="H7616" s="31"/>
    </row>
    <row r="7617" spans="1:8" hidden="1">
      <c r="A7617" s="35" t="s">
        <v>9</v>
      </c>
      <c r="B7617" s="35">
        <v>2026</v>
      </c>
      <c r="C7617" s="35">
        <f t="shared" si="36"/>
        <v>92</v>
      </c>
      <c r="D7617" s="35">
        <v>3.046910805360937E-6</v>
      </c>
      <c r="E7617" s="35">
        <v>0.16244396116772969</v>
      </c>
      <c r="F7617" s="31">
        <f>1-'[1]Life Table'!$E7617</f>
        <v>0.83755603883227026</v>
      </c>
      <c r="G7617" s="31"/>
      <c r="H7617" s="31"/>
    </row>
    <row r="7618" spans="1:8" hidden="1">
      <c r="A7618" s="35" t="s">
        <v>9</v>
      </c>
      <c r="B7618" s="35">
        <v>2026</v>
      </c>
      <c r="C7618" s="35">
        <f t="shared" si="36"/>
        <v>93</v>
      </c>
      <c r="D7618" s="35">
        <v>2.7875344634198388E-6</v>
      </c>
      <c r="E7618" s="35">
        <v>0.1824048611230196</v>
      </c>
      <c r="F7618" s="31">
        <f>1-'[1]Life Table'!$E7618</f>
        <v>0.81759513887698043</v>
      </c>
      <c r="G7618" s="31"/>
      <c r="H7618" s="31"/>
    </row>
    <row r="7619" spans="1:8" hidden="1">
      <c r="A7619" s="35" t="s">
        <v>9</v>
      </c>
      <c r="B7619" s="35">
        <v>2026</v>
      </c>
      <c r="C7619" s="35">
        <f t="shared" si="36"/>
        <v>94</v>
      </c>
      <c r="D7619" s="35">
        <v>2.550238218684199E-6</v>
      </c>
      <c r="E7619" s="35">
        <v>0.20596095142378071</v>
      </c>
      <c r="F7619" s="31">
        <f>1-'[1]Life Table'!$E7619</f>
        <v>0.79403904857621932</v>
      </c>
      <c r="G7619" s="31"/>
      <c r="H7619" s="31"/>
    </row>
    <row r="7620" spans="1:8" hidden="1">
      <c r="A7620" s="35" t="s">
        <v>9</v>
      </c>
      <c r="B7620" s="35">
        <v>2026</v>
      </c>
      <c r="C7620" s="35">
        <f t="shared" si="36"/>
        <v>95</v>
      </c>
      <c r="D7620" s="35">
        <v>2.3331424444735291E-6</v>
      </c>
      <c r="E7620" s="35">
        <v>0.23192940749972871</v>
      </c>
      <c r="F7620" s="31">
        <f>1-'[1]Life Table'!$E7620</f>
        <v>0.76807059250027132</v>
      </c>
      <c r="G7620" s="31"/>
      <c r="H7620" s="31"/>
    </row>
    <row r="7621" spans="1:8" hidden="1">
      <c r="A7621" s="35" t="s">
        <v>9</v>
      </c>
      <c r="B7621" s="35">
        <v>2026</v>
      </c>
      <c r="C7621" s="35">
        <f t="shared" si="36"/>
        <v>96</v>
      </c>
      <c r="D7621" s="35">
        <v>2.1345275223004571E-6</v>
      </c>
      <c r="E7621" s="35">
        <v>0.25857227324538662</v>
      </c>
      <c r="F7621" s="31">
        <f>1-'[1]Life Table'!$E7621</f>
        <v>0.74142772675461344</v>
      </c>
      <c r="G7621" s="31"/>
      <c r="H7621" s="31"/>
    </row>
    <row r="7622" spans="1:8" hidden="1">
      <c r="A7622" s="35" t="s">
        <v>9</v>
      </c>
      <c r="B7622" s="35">
        <v>2026</v>
      </c>
      <c r="C7622" s="35">
        <f t="shared" si="36"/>
        <v>97</v>
      </c>
      <c r="D7622" s="35">
        <v>4.753978557360242E-6</v>
      </c>
      <c r="E7622" s="35">
        <v>0.30979934953302829</v>
      </c>
      <c r="F7622" s="31">
        <f>1-'[1]Life Table'!$E7622</f>
        <v>0.69020065046697177</v>
      </c>
      <c r="G7622" s="31"/>
      <c r="H7622" s="31"/>
    </row>
    <row r="7623" spans="1:8" hidden="1">
      <c r="A7623" s="35" t="s">
        <v>9</v>
      </c>
      <c r="B7623" s="35">
        <v>2026</v>
      </c>
      <c r="C7623" s="35">
        <f t="shared" si="36"/>
        <v>98</v>
      </c>
      <c r="D7623" s="35">
        <v>4.3492835575246712E-6</v>
      </c>
      <c r="E7623" s="35">
        <v>0.32956466227751652</v>
      </c>
      <c r="F7623" s="31">
        <f>1-'[1]Life Table'!$E7623</f>
        <v>0.67043533772248343</v>
      </c>
      <c r="G7623" s="31"/>
      <c r="H7623" s="31"/>
    </row>
    <row r="7624" spans="1:8" hidden="1">
      <c r="A7624" s="35" t="s">
        <v>9</v>
      </c>
      <c r="B7624" s="35">
        <v>2026</v>
      </c>
      <c r="C7624" s="35">
        <f t="shared" si="36"/>
        <v>99</v>
      </c>
      <c r="D7624" s="35">
        <v>3.9790392900421911E-6</v>
      </c>
      <c r="E7624" s="35">
        <v>0.34923966826010328</v>
      </c>
      <c r="F7624" s="31">
        <f>1-'[1]Life Table'!$E7624</f>
        <v>0.65076033173989667</v>
      </c>
      <c r="G7624" s="31"/>
      <c r="H7624" s="31"/>
    </row>
    <row r="7625" spans="1:8" hidden="1">
      <c r="A7625" s="35" t="s">
        <v>9</v>
      </c>
      <c r="B7625" s="35">
        <v>2027</v>
      </c>
      <c r="C7625" s="35">
        <v>1</v>
      </c>
      <c r="D7625" s="35">
        <v>4.3520434695991767E-6</v>
      </c>
      <c r="E7625" s="35">
        <v>2.7942777102163419E-6</v>
      </c>
      <c r="F7625" s="31">
        <f>1-'[1]Life Table'!$E7625</f>
        <v>0.99999720572228978</v>
      </c>
      <c r="G7625" s="31"/>
      <c r="H7625" s="31"/>
    </row>
    <row r="7626" spans="1:8" hidden="1">
      <c r="A7626" s="35" t="s">
        <v>9</v>
      </c>
      <c r="B7626" s="35">
        <v>2027</v>
      </c>
      <c r="C7626" s="35">
        <f>C7625+1</f>
        <v>2</v>
      </c>
      <c r="D7626" s="35">
        <v>3.9219800073456944E-6</v>
      </c>
      <c r="E7626" s="35">
        <v>3.4594047507718879E-6</v>
      </c>
      <c r="F7626" s="31">
        <f>1-'[1]Life Table'!$E7626</f>
        <v>0.99999654059524923</v>
      </c>
      <c r="G7626" s="31"/>
      <c r="H7626" s="31"/>
    </row>
    <row r="7627" spans="1:8" hidden="1">
      <c r="A7627" s="35" t="s">
        <v>9</v>
      </c>
      <c r="B7627" s="35">
        <v>2027</v>
      </c>
      <c r="C7627" s="35">
        <f t="shared" ref="C7627:C7690" si="37">C7626+1</f>
        <v>3</v>
      </c>
      <c r="D7627" s="35">
        <v>3.5344148755564442E-6</v>
      </c>
      <c r="E7627" s="35">
        <v>4.4855264164089803E-6</v>
      </c>
      <c r="F7627" s="31">
        <f>1-'[1]Life Table'!$E7627</f>
        <v>0.99999551447358359</v>
      </c>
      <c r="G7627" s="31"/>
      <c r="H7627" s="31"/>
    </row>
    <row r="7628" spans="1:8" hidden="1">
      <c r="A7628" s="35" t="s">
        <v>9</v>
      </c>
      <c r="B7628" s="35">
        <v>2027</v>
      </c>
      <c r="C7628" s="35">
        <f t="shared" si="37"/>
        <v>4</v>
      </c>
      <c r="D7628" s="35">
        <v>3.185148442663533E-6</v>
      </c>
      <c r="E7628" s="35">
        <v>5.9789984182545552E-6</v>
      </c>
      <c r="F7628" s="31">
        <f>1-'[1]Life Table'!$E7628</f>
        <v>0.99999402100158175</v>
      </c>
      <c r="G7628" s="31"/>
      <c r="H7628" s="31"/>
    </row>
    <row r="7629" spans="1:8" hidden="1">
      <c r="A7629" s="35" t="s">
        <v>9</v>
      </c>
      <c r="B7629" s="35">
        <v>2027</v>
      </c>
      <c r="C7629" s="35">
        <f t="shared" si="37"/>
        <v>5</v>
      </c>
      <c r="D7629" s="35">
        <v>5.325312075837354E-7</v>
      </c>
      <c r="E7629" s="35">
        <v>7.6053610388315818E-6</v>
      </c>
      <c r="F7629" s="31">
        <f>1-'[1]Life Table'!$E7629</f>
        <v>0.99999239463896117</v>
      </c>
      <c r="G7629" s="31"/>
      <c r="H7629" s="31"/>
    </row>
    <row r="7630" spans="1:8" hidden="1">
      <c r="A7630" s="35" t="s">
        <v>9</v>
      </c>
      <c r="B7630" s="35">
        <v>2027</v>
      </c>
      <c r="C7630" s="35">
        <f t="shared" si="37"/>
        <v>6</v>
      </c>
      <c r="D7630" s="35">
        <v>4.7603973719536552E-7</v>
      </c>
      <c r="E7630" s="35">
        <v>8.8666841886464454E-6</v>
      </c>
      <c r="F7630" s="31">
        <f>1-'[1]Life Table'!$E7630</f>
        <v>0.99999113331581135</v>
      </c>
      <c r="G7630" s="31"/>
      <c r="H7630" s="31"/>
    </row>
    <row r="7631" spans="1:8" hidden="1">
      <c r="A7631" s="35" t="s">
        <v>9</v>
      </c>
      <c r="B7631" s="35">
        <v>2027</v>
      </c>
      <c r="C7631" s="35">
        <f t="shared" si="37"/>
        <v>7</v>
      </c>
      <c r="D7631" s="35">
        <v>4.2554094137928961E-7</v>
      </c>
      <c r="E7631" s="35">
        <v>9.1578368975886448E-6</v>
      </c>
      <c r="F7631" s="31">
        <f>1-'[1]Life Table'!$E7631</f>
        <v>0.99999084216310241</v>
      </c>
      <c r="G7631" s="31"/>
      <c r="H7631" s="31"/>
    </row>
    <row r="7632" spans="1:8" hidden="1">
      <c r="A7632" s="35" t="s">
        <v>9</v>
      </c>
      <c r="B7632" s="35">
        <v>2027</v>
      </c>
      <c r="C7632" s="35">
        <f t="shared" si="37"/>
        <v>8</v>
      </c>
      <c r="D7632" s="35">
        <v>1.167503149880346E-6</v>
      </c>
      <c r="E7632" s="35">
        <v>5.9447339265883408E-5</v>
      </c>
      <c r="F7632" s="31">
        <f>1-'[1]Life Table'!$E7632</f>
        <v>0.99994055266073412</v>
      </c>
      <c r="G7632" s="31"/>
      <c r="H7632" s="31"/>
    </row>
    <row r="7633" spans="1:8" hidden="1">
      <c r="A7633" s="35" t="s">
        <v>9</v>
      </c>
      <c r="B7633" s="35">
        <v>2027</v>
      </c>
      <c r="C7633" s="35">
        <f t="shared" si="37"/>
        <v>9</v>
      </c>
      <c r="D7633" s="35">
        <v>1.0436531882620431E-6</v>
      </c>
      <c r="E7633" s="35">
        <v>4.0977473006353897E-5</v>
      </c>
      <c r="F7633" s="31">
        <f>1-'[1]Life Table'!$E7633</f>
        <v>0.99995902252699365</v>
      </c>
      <c r="G7633" s="31"/>
      <c r="H7633" s="31"/>
    </row>
    <row r="7634" spans="1:8" hidden="1">
      <c r="A7634" s="35" t="s">
        <v>9</v>
      </c>
      <c r="B7634" s="35">
        <v>2027</v>
      </c>
      <c r="C7634" s="35">
        <f t="shared" si="37"/>
        <v>10</v>
      </c>
      <c r="D7634" s="35">
        <v>9.3294136078447226E-7</v>
      </c>
      <c r="E7634" s="35">
        <v>3.060288926659549E-5</v>
      </c>
      <c r="F7634" s="31">
        <f>1-'[1]Life Table'!$E7634</f>
        <v>0.9999693971107334</v>
      </c>
      <c r="G7634" s="31"/>
      <c r="H7634" s="31"/>
    </row>
    <row r="7635" spans="1:8" hidden="1">
      <c r="A7635" s="35" t="s">
        <v>9</v>
      </c>
      <c r="B7635" s="35">
        <v>2027</v>
      </c>
      <c r="C7635" s="35">
        <f t="shared" si="37"/>
        <v>11</v>
      </c>
      <c r="D7635" s="35">
        <v>8.3397396036492918E-7</v>
      </c>
      <c r="E7635" s="35">
        <v>2.654206198915432E-5</v>
      </c>
      <c r="F7635" s="31">
        <f>1-'[1]Life Table'!$E7635</f>
        <v>0.99997345793801085</v>
      </c>
      <c r="G7635" s="31"/>
      <c r="H7635" s="31"/>
    </row>
    <row r="7636" spans="1:8" hidden="1">
      <c r="A7636" s="35" t="s">
        <v>9</v>
      </c>
      <c r="B7636" s="35">
        <v>2027</v>
      </c>
      <c r="C7636" s="35">
        <f t="shared" si="37"/>
        <v>12</v>
      </c>
      <c r="D7636" s="35">
        <v>7.4550512583335237E-7</v>
      </c>
      <c r="E7636" s="35">
        <v>2.3739180944559731E-5</v>
      </c>
      <c r="F7636" s="31">
        <f>1-'[1]Life Table'!$E7636</f>
        <v>0.99997626081905544</v>
      </c>
      <c r="G7636" s="31"/>
      <c r="H7636" s="31"/>
    </row>
    <row r="7637" spans="1:8" hidden="1">
      <c r="A7637" s="35" t="s">
        <v>9</v>
      </c>
      <c r="B7637" s="35">
        <v>2027</v>
      </c>
      <c r="C7637" s="35">
        <f t="shared" si="37"/>
        <v>13</v>
      </c>
      <c r="D7637" s="35">
        <v>6.6642115828245402E-7</v>
      </c>
      <c r="E7637" s="35">
        <v>2.4173412311756511E-5</v>
      </c>
      <c r="F7637" s="31">
        <f>1-'[1]Life Table'!$E7637</f>
        <v>0.99997582658768824</v>
      </c>
      <c r="G7637" s="31"/>
      <c r="H7637" s="31"/>
    </row>
    <row r="7638" spans="1:8" hidden="1">
      <c r="A7638" s="35" t="s">
        <v>9</v>
      </c>
      <c r="B7638" s="35">
        <v>2027</v>
      </c>
      <c r="C7638" s="35">
        <f t="shared" si="37"/>
        <v>14</v>
      </c>
      <c r="D7638" s="35">
        <v>5.9572650115594677E-7</v>
      </c>
      <c r="E7638" s="35">
        <v>2.8180462393501141E-5</v>
      </c>
      <c r="F7638" s="31">
        <f>1-'[1]Life Table'!$E7638</f>
        <v>0.9999718195376065</v>
      </c>
      <c r="G7638" s="31"/>
      <c r="H7638" s="31"/>
    </row>
    <row r="7639" spans="1:8" hidden="1">
      <c r="A7639" s="35" t="s">
        <v>9</v>
      </c>
      <c r="B7639" s="35">
        <v>2027</v>
      </c>
      <c r="C7639" s="35">
        <f t="shared" si="37"/>
        <v>15</v>
      </c>
      <c r="D7639" s="35">
        <v>1.550096984178666E-6</v>
      </c>
      <c r="E7639" s="35">
        <v>3.5949973738125252E-5</v>
      </c>
      <c r="F7639" s="31">
        <f>1-'[1]Life Table'!$E7639</f>
        <v>0.99996405002626187</v>
      </c>
      <c r="G7639" s="31"/>
      <c r="H7639" s="31"/>
    </row>
    <row r="7640" spans="1:8" hidden="1">
      <c r="A7640" s="35" t="s">
        <v>9</v>
      </c>
      <c r="B7640" s="35">
        <v>2027</v>
      </c>
      <c r="C7640" s="35">
        <f t="shared" si="37"/>
        <v>16</v>
      </c>
      <c r="D7640" s="35">
        <v>1.411879804087428E-6</v>
      </c>
      <c r="E7640" s="35">
        <v>4.7543817780049118E-5</v>
      </c>
      <c r="F7640" s="31">
        <f>1-'[1]Life Table'!$E7640</f>
        <v>0.99995245618221995</v>
      </c>
      <c r="G7640" s="31"/>
      <c r="H7640" s="31"/>
    </row>
    <row r="7641" spans="1:8" hidden="1">
      <c r="A7641" s="35" t="s">
        <v>9</v>
      </c>
      <c r="B7641" s="35">
        <v>2027</v>
      </c>
      <c r="C7641" s="35">
        <f t="shared" si="37"/>
        <v>17</v>
      </c>
      <c r="D7641" s="35">
        <v>1.285987006965363E-6</v>
      </c>
      <c r="E7641" s="35">
        <v>6.1219153097757939E-5</v>
      </c>
      <c r="F7641" s="31">
        <f>1-'[1]Life Table'!$E7641</f>
        <v>0.99993878084690224</v>
      </c>
      <c r="G7641" s="31"/>
      <c r="H7641" s="31"/>
    </row>
    <row r="7642" spans="1:8" hidden="1">
      <c r="A7642" s="35" t="s">
        <v>9</v>
      </c>
      <c r="B7642" s="35">
        <v>2027</v>
      </c>
      <c r="C7642" s="35">
        <f t="shared" si="37"/>
        <v>18</v>
      </c>
      <c r="D7642" s="35">
        <v>2.9804846432165609E-6</v>
      </c>
      <c r="E7642" s="35">
        <v>2.5459098052582618E-4</v>
      </c>
      <c r="F7642" s="31">
        <f>1-'[1]Life Table'!$E7642</f>
        <v>0.99974540901947417</v>
      </c>
      <c r="G7642" s="31"/>
      <c r="H7642" s="31"/>
    </row>
    <row r="7643" spans="1:8" hidden="1">
      <c r="A7643" s="35" t="s">
        <v>9</v>
      </c>
      <c r="B7643" s="35">
        <v>2027</v>
      </c>
      <c r="C7643" s="35">
        <f t="shared" si="37"/>
        <v>19</v>
      </c>
      <c r="D7643" s="35">
        <v>2.7147243798941289E-6</v>
      </c>
      <c r="E7643" s="35">
        <v>2.4006098731232939E-4</v>
      </c>
      <c r="F7643" s="31">
        <f>1-'[1]Life Table'!$E7643</f>
        <v>0.99975993901268767</v>
      </c>
      <c r="G7643" s="31"/>
      <c r="H7643" s="31"/>
    </row>
    <row r="7644" spans="1:8" hidden="1">
      <c r="A7644" s="35" t="s">
        <v>9</v>
      </c>
      <c r="B7644" s="35">
        <v>2027</v>
      </c>
      <c r="C7644" s="35">
        <f t="shared" si="37"/>
        <v>20</v>
      </c>
      <c r="D7644" s="35">
        <v>2.472661107503006E-6</v>
      </c>
      <c r="E7644" s="35">
        <v>2.2245726595770951E-4</v>
      </c>
      <c r="F7644" s="31">
        <f>1-'[1]Life Table'!$E7644</f>
        <v>0.99977754273404229</v>
      </c>
      <c r="G7644" s="31"/>
      <c r="H7644" s="31"/>
    </row>
    <row r="7645" spans="1:8" hidden="1">
      <c r="A7645" s="35" t="s">
        <v>9</v>
      </c>
      <c r="B7645" s="35">
        <v>2027</v>
      </c>
      <c r="C7645" s="35">
        <f t="shared" si="37"/>
        <v>21</v>
      </c>
      <c r="D7645" s="35">
        <v>2.2521818413095879E-6</v>
      </c>
      <c r="E7645" s="35">
        <v>2.080957404353434E-4</v>
      </c>
      <c r="F7645" s="31">
        <f>1-'[1]Life Table'!$E7645</f>
        <v>0.99979190425956466</v>
      </c>
      <c r="G7645" s="31"/>
      <c r="H7645" s="31"/>
    </row>
    <row r="7646" spans="1:8" hidden="1">
      <c r="A7646" s="35" t="s">
        <v>9</v>
      </c>
      <c r="B7646" s="35">
        <v>2027</v>
      </c>
      <c r="C7646" s="35">
        <f t="shared" si="37"/>
        <v>22</v>
      </c>
      <c r="D7646" s="35">
        <v>2.051362004656953E-6</v>
      </c>
      <c r="E7646" s="35">
        <v>1.8153756185679271E-4</v>
      </c>
      <c r="F7646" s="31">
        <f>1-'[1]Life Table'!$E7646</f>
        <v>0.99981846243814321</v>
      </c>
      <c r="G7646" s="31"/>
      <c r="H7646" s="31"/>
    </row>
    <row r="7647" spans="1:8" hidden="1">
      <c r="A7647" s="35" t="s">
        <v>9</v>
      </c>
      <c r="B7647" s="35">
        <v>2027</v>
      </c>
      <c r="C7647" s="35">
        <f t="shared" si="37"/>
        <v>23</v>
      </c>
      <c r="D7647" s="35">
        <v>1.868448629220497E-6</v>
      </c>
      <c r="E7647" s="35">
        <v>1.581652000339773E-4</v>
      </c>
      <c r="F7647" s="31">
        <f>1-'[1]Life Table'!$E7647</f>
        <v>0.99984183479996602</v>
      </c>
      <c r="G7647" s="31"/>
      <c r="H7647" s="31"/>
    </row>
    <row r="7648" spans="1:8" hidden="1">
      <c r="A7648" s="35" t="s">
        <v>9</v>
      </c>
      <c r="B7648" s="35">
        <v>2027</v>
      </c>
      <c r="C7648" s="35">
        <f t="shared" si="37"/>
        <v>24</v>
      </c>
      <c r="D7648" s="35">
        <v>1.701845053242935E-6</v>
      </c>
      <c r="E7648" s="35">
        <v>1.407771325302454E-4</v>
      </c>
      <c r="F7648" s="31">
        <f>1-'[1]Life Table'!$E7648</f>
        <v>0.99985922286746975</v>
      </c>
      <c r="G7648" s="31"/>
      <c r="H7648" s="31"/>
    </row>
    <row r="7649" spans="1:8" hidden="1">
      <c r="A7649" s="35" t="s">
        <v>9</v>
      </c>
      <c r="B7649" s="35">
        <v>2027</v>
      </c>
      <c r="C7649" s="35">
        <f t="shared" si="37"/>
        <v>25</v>
      </c>
      <c r="D7649" s="35">
        <v>1.550096984178666E-6</v>
      </c>
      <c r="E7649" s="35">
        <v>1.270564241920846E-4</v>
      </c>
      <c r="F7649" s="31">
        <f>1-'[1]Life Table'!$E7649</f>
        <v>0.99987294357580792</v>
      </c>
      <c r="G7649" s="31"/>
      <c r="H7649" s="31"/>
    </row>
    <row r="7650" spans="1:8" hidden="1">
      <c r="A7650" s="35" t="s">
        <v>9</v>
      </c>
      <c r="B7650" s="35">
        <v>2027</v>
      </c>
      <c r="C7650" s="35">
        <f t="shared" si="37"/>
        <v>26</v>
      </c>
      <c r="D7650" s="35">
        <v>1.411879804087428E-6</v>
      </c>
      <c r="E7650" s="35">
        <v>1.163582592050849E-4</v>
      </c>
      <c r="F7650" s="31">
        <f>1-'[1]Life Table'!$E7650</f>
        <v>0.99988364174079492</v>
      </c>
      <c r="G7650" s="31"/>
      <c r="H7650" s="31"/>
    </row>
    <row r="7651" spans="1:8" hidden="1">
      <c r="A7651" s="35" t="s">
        <v>9</v>
      </c>
      <c r="B7651" s="35">
        <v>2027</v>
      </c>
      <c r="C7651" s="35">
        <f t="shared" si="37"/>
        <v>27</v>
      </c>
      <c r="D7651" s="35">
        <v>1.285987006965363E-6</v>
      </c>
      <c r="E7651" s="35">
        <v>1.075697762503713E-4</v>
      </c>
      <c r="F7651" s="31">
        <f>1-'[1]Life Table'!$E7651</f>
        <v>0.99989243022374963</v>
      </c>
      <c r="G7651" s="31"/>
      <c r="H7651" s="31"/>
    </row>
    <row r="7652" spans="1:8" hidden="1">
      <c r="A7652" s="35" t="s">
        <v>9</v>
      </c>
      <c r="B7652" s="35">
        <v>2027</v>
      </c>
      <c r="C7652" s="35">
        <f t="shared" si="37"/>
        <v>28</v>
      </c>
      <c r="D7652" s="35">
        <v>2.9804846432165609E-6</v>
      </c>
      <c r="E7652" s="35">
        <v>3.479954748654146E-4</v>
      </c>
      <c r="F7652" s="31">
        <f>1-'[1]Life Table'!$E7652</f>
        <v>0.99965200452513459</v>
      </c>
      <c r="G7652" s="31"/>
      <c r="H7652" s="31"/>
    </row>
    <row r="7653" spans="1:8" hidden="1">
      <c r="A7653" s="35" t="s">
        <v>9</v>
      </c>
      <c r="B7653" s="35">
        <v>2027</v>
      </c>
      <c r="C7653" s="35">
        <f t="shared" si="37"/>
        <v>29</v>
      </c>
      <c r="D7653" s="35">
        <v>2.7147243798941289E-6</v>
      </c>
      <c r="E7653" s="35">
        <v>2.910714948041182E-4</v>
      </c>
      <c r="F7653" s="31">
        <f>1-'[1]Life Table'!$E7653</f>
        <v>0.99970892850519588</v>
      </c>
      <c r="G7653" s="31"/>
      <c r="H7653" s="31"/>
    </row>
    <row r="7654" spans="1:8" hidden="1">
      <c r="A7654" s="35" t="s">
        <v>9</v>
      </c>
      <c r="B7654" s="35">
        <v>2027</v>
      </c>
      <c r="C7654" s="35">
        <f t="shared" si="37"/>
        <v>30</v>
      </c>
      <c r="D7654" s="35">
        <v>2.472661107503006E-6</v>
      </c>
      <c r="E7654" s="35">
        <v>2.5589547280024938E-4</v>
      </c>
      <c r="F7654" s="31">
        <f>1-'[1]Life Table'!$E7654</f>
        <v>0.99974410452719975</v>
      </c>
      <c r="G7654" s="31"/>
      <c r="H7654" s="31"/>
    </row>
    <row r="7655" spans="1:8" hidden="1">
      <c r="A7655" s="35" t="s">
        <v>9</v>
      </c>
      <c r="B7655" s="35">
        <v>2027</v>
      </c>
      <c r="C7655" s="35">
        <f t="shared" si="37"/>
        <v>31</v>
      </c>
      <c r="D7655" s="35">
        <v>2.2521818413095879E-6</v>
      </c>
      <c r="E7655" s="35">
        <v>2.3831373284388671E-4</v>
      </c>
      <c r="F7655" s="31">
        <f>1-'[1]Life Table'!$E7655</f>
        <v>0.99976168626715611</v>
      </c>
      <c r="G7655" s="31"/>
      <c r="H7655" s="31"/>
    </row>
    <row r="7656" spans="1:8" hidden="1">
      <c r="A7656" s="35" t="s">
        <v>9</v>
      </c>
      <c r="B7656" s="35">
        <v>2027</v>
      </c>
      <c r="C7656" s="35">
        <f t="shared" si="37"/>
        <v>32</v>
      </c>
      <c r="D7656" s="35">
        <v>2.051362004656953E-6</v>
      </c>
      <c r="E7656" s="35">
        <v>2.1051103367364379E-4</v>
      </c>
      <c r="F7656" s="31">
        <f>1-'[1]Life Table'!$E7656</f>
        <v>0.99978948896632636</v>
      </c>
      <c r="G7656" s="31"/>
      <c r="H7656" s="31"/>
    </row>
    <row r="7657" spans="1:8" hidden="1">
      <c r="A7657" s="35" t="s">
        <v>9</v>
      </c>
      <c r="B7657" s="35">
        <v>2027</v>
      </c>
      <c r="C7657" s="35">
        <f t="shared" si="37"/>
        <v>33</v>
      </c>
      <c r="D7657" s="35">
        <v>1.868448629220497E-6</v>
      </c>
      <c r="E7657" s="35">
        <v>1.8455461951405461E-4</v>
      </c>
      <c r="F7657" s="31">
        <f>1-'[1]Life Table'!$E7657</f>
        <v>0.99981544538048595</v>
      </c>
      <c r="G7657" s="31"/>
      <c r="H7657" s="31"/>
    </row>
    <row r="7658" spans="1:8" hidden="1">
      <c r="A7658" s="35" t="s">
        <v>9</v>
      </c>
      <c r="B7658" s="35">
        <v>2027</v>
      </c>
      <c r="C7658" s="35">
        <f t="shared" si="37"/>
        <v>34</v>
      </c>
      <c r="D7658" s="35">
        <v>1.701845053242935E-6</v>
      </c>
      <c r="E7658" s="35">
        <v>1.6392097523509899E-4</v>
      </c>
      <c r="F7658" s="31">
        <f>1-'[1]Life Table'!$E7658</f>
        <v>0.9998360790247649</v>
      </c>
      <c r="G7658" s="31"/>
      <c r="H7658" s="31"/>
    </row>
    <row r="7659" spans="1:8" hidden="1">
      <c r="A7659" s="35" t="s">
        <v>9</v>
      </c>
      <c r="B7659" s="35">
        <v>2027</v>
      </c>
      <c r="C7659" s="35">
        <f t="shared" si="37"/>
        <v>35</v>
      </c>
      <c r="D7659" s="35">
        <v>1.550096984178666E-6</v>
      </c>
      <c r="E7659" s="35">
        <v>1.4698518949252121E-4</v>
      </c>
      <c r="F7659" s="31">
        <f>1-'[1]Life Table'!$E7659</f>
        <v>0.99985301481050748</v>
      </c>
      <c r="G7659" s="31"/>
      <c r="H7659" s="31"/>
    </row>
    <row r="7660" spans="1:8" hidden="1">
      <c r="A7660" s="35" t="s">
        <v>9</v>
      </c>
      <c r="B7660" s="35">
        <v>2027</v>
      </c>
      <c r="C7660" s="35">
        <f t="shared" si="37"/>
        <v>36</v>
      </c>
      <c r="D7660" s="35">
        <v>1.411879804087428E-6</v>
      </c>
      <c r="E7660" s="35">
        <v>1.3524251262608811E-4</v>
      </c>
      <c r="F7660" s="31">
        <f>1-'[1]Life Table'!$E7660</f>
        <v>0.99986475748737391</v>
      </c>
      <c r="G7660" s="31"/>
      <c r="H7660" s="31"/>
    </row>
    <row r="7661" spans="1:8" hidden="1">
      <c r="A7661" s="35" t="s">
        <v>9</v>
      </c>
      <c r="B7661" s="35">
        <v>2027</v>
      </c>
      <c r="C7661" s="35">
        <f t="shared" si="37"/>
        <v>37</v>
      </c>
      <c r="D7661" s="35">
        <v>1.285987006965363E-6</v>
      </c>
      <c r="E7661" s="35">
        <v>1.2959018863190061E-4</v>
      </c>
      <c r="F7661" s="31">
        <f>1-'[1]Life Table'!$E7661</f>
        <v>0.9998704098113681</v>
      </c>
      <c r="G7661" s="31"/>
      <c r="H7661" s="31"/>
    </row>
    <row r="7662" spans="1:8" hidden="1">
      <c r="A7662" s="35" t="s">
        <v>9</v>
      </c>
      <c r="B7662" s="35">
        <v>2027</v>
      </c>
      <c r="C7662" s="35">
        <f t="shared" si="37"/>
        <v>38</v>
      </c>
      <c r="D7662" s="35">
        <v>2.9804846432165609E-6</v>
      </c>
      <c r="E7662" s="35">
        <v>4.4694987017834809E-4</v>
      </c>
      <c r="F7662" s="31">
        <f>1-'[1]Life Table'!$E7662</f>
        <v>0.99955305012982165</v>
      </c>
      <c r="G7662" s="31"/>
      <c r="H7662" s="31"/>
    </row>
    <row r="7663" spans="1:8" hidden="1">
      <c r="A7663" s="35" t="s">
        <v>9</v>
      </c>
      <c r="B7663" s="35">
        <v>2027</v>
      </c>
      <c r="C7663" s="35">
        <f t="shared" si="37"/>
        <v>39</v>
      </c>
      <c r="D7663" s="35">
        <v>2.7147243798941289E-6</v>
      </c>
      <c r="E7663" s="35">
        <v>4.0997409721910127E-4</v>
      </c>
      <c r="F7663" s="31">
        <f>1-'[1]Life Table'!$E7663</f>
        <v>0.9995900259027809</v>
      </c>
      <c r="G7663" s="31"/>
      <c r="H7663" s="31"/>
    </row>
    <row r="7664" spans="1:8" hidden="1">
      <c r="A7664" s="35" t="s">
        <v>9</v>
      </c>
      <c r="B7664" s="35">
        <v>2027</v>
      </c>
      <c r="C7664" s="35">
        <f t="shared" si="37"/>
        <v>40</v>
      </c>
      <c r="D7664" s="35">
        <v>2.472661107503006E-6</v>
      </c>
      <c r="E7664" s="35">
        <v>4.0559893724800839E-4</v>
      </c>
      <c r="F7664" s="31">
        <f>1-'[1]Life Table'!$E7664</f>
        <v>0.99959440106275199</v>
      </c>
      <c r="G7664" s="31"/>
      <c r="H7664" s="31"/>
    </row>
    <row r="7665" spans="1:8" hidden="1">
      <c r="A7665" s="35" t="s">
        <v>9</v>
      </c>
      <c r="B7665" s="35">
        <v>2027</v>
      </c>
      <c r="C7665" s="35">
        <f t="shared" si="37"/>
        <v>41</v>
      </c>
      <c r="D7665" s="35">
        <v>2.2521818413095879E-6</v>
      </c>
      <c r="E7665" s="35">
        <v>4.2769811203680058E-4</v>
      </c>
      <c r="F7665" s="31">
        <f>1-'[1]Life Table'!$E7665</f>
        <v>0.9995723018879632</v>
      </c>
      <c r="G7665" s="31"/>
      <c r="H7665" s="31"/>
    </row>
    <row r="7666" spans="1:8" hidden="1">
      <c r="A7666" s="35" t="s">
        <v>9</v>
      </c>
      <c r="B7666" s="35">
        <v>2027</v>
      </c>
      <c r="C7666" s="35">
        <f t="shared" si="37"/>
        <v>42</v>
      </c>
      <c r="D7666" s="35">
        <v>2.051362004656953E-6</v>
      </c>
      <c r="E7666" s="35">
        <v>4.2821923928537681E-4</v>
      </c>
      <c r="F7666" s="31">
        <f>1-'[1]Life Table'!$E7666</f>
        <v>0.99957178076071462</v>
      </c>
      <c r="G7666" s="31"/>
      <c r="H7666" s="31"/>
    </row>
    <row r="7667" spans="1:8" hidden="1">
      <c r="A7667" s="35" t="s">
        <v>9</v>
      </c>
      <c r="B7667" s="35">
        <v>2027</v>
      </c>
      <c r="C7667" s="35">
        <f t="shared" si="37"/>
        <v>43</v>
      </c>
      <c r="D7667" s="35">
        <v>1.868448629220497E-6</v>
      </c>
      <c r="E7667" s="35">
        <v>4.1971608679958189E-4</v>
      </c>
      <c r="F7667" s="31">
        <f>1-'[1]Life Table'!$E7667</f>
        <v>0.99958028391320042</v>
      </c>
      <c r="G7667" s="31"/>
      <c r="H7667" s="31"/>
    </row>
    <row r="7668" spans="1:8" hidden="1">
      <c r="A7668" s="35" t="s">
        <v>9</v>
      </c>
      <c r="B7668" s="35">
        <v>2027</v>
      </c>
      <c r="C7668" s="35">
        <f t="shared" si="37"/>
        <v>44</v>
      </c>
      <c r="D7668" s="35">
        <v>1.701845053242935E-6</v>
      </c>
      <c r="E7668" s="35">
        <v>4.0924559441668512E-4</v>
      </c>
      <c r="F7668" s="31">
        <f>1-'[1]Life Table'!$E7668</f>
        <v>0.99959075440558331</v>
      </c>
      <c r="G7668" s="31"/>
      <c r="H7668" s="31"/>
    </row>
    <row r="7669" spans="1:8" hidden="1">
      <c r="A7669" s="35" t="s">
        <v>9</v>
      </c>
      <c r="B7669" s="35">
        <v>2027</v>
      </c>
      <c r="C7669" s="35">
        <f t="shared" si="37"/>
        <v>45</v>
      </c>
      <c r="D7669" s="35">
        <v>1.550096984178666E-6</v>
      </c>
      <c r="E7669" s="35">
        <v>3.978621364703061E-4</v>
      </c>
      <c r="F7669" s="31">
        <f>1-'[1]Life Table'!$E7669</f>
        <v>0.99960213786352969</v>
      </c>
      <c r="G7669" s="31"/>
      <c r="H7669" s="31"/>
    </row>
    <row r="7670" spans="1:8" hidden="1">
      <c r="A7670" s="35" t="s">
        <v>9</v>
      </c>
      <c r="B7670" s="35">
        <v>2027</v>
      </c>
      <c r="C7670" s="35">
        <f t="shared" si="37"/>
        <v>46</v>
      </c>
      <c r="D7670" s="35">
        <v>1.411879804087428E-6</v>
      </c>
      <c r="E7670" s="35">
        <v>3.9458556149696289E-4</v>
      </c>
      <c r="F7670" s="31">
        <f>1-'[1]Life Table'!$E7670</f>
        <v>0.99960541443850304</v>
      </c>
      <c r="G7670" s="31"/>
      <c r="H7670" s="31"/>
    </row>
    <row r="7671" spans="1:8" hidden="1">
      <c r="A7671" s="35" t="s">
        <v>9</v>
      </c>
      <c r="B7671" s="35">
        <v>2027</v>
      </c>
      <c r="C7671" s="35">
        <f t="shared" si="37"/>
        <v>47</v>
      </c>
      <c r="D7671" s="35">
        <v>1.285987006965363E-6</v>
      </c>
      <c r="E7671" s="35">
        <v>4.0924184937907171E-4</v>
      </c>
      <c r="F7671" s="31">
        <f>1-'[1]Life Table'!$E7671</f>
        <v>0.99959075815062093</v>
      </c>
      <c r="G7671" s="31"/>
      <c r="H7671" s="31"/>
    </row>
    <row r="7672" spans="1:8" hidden="1">
      <c r="A7672" s="35" t="s">
        <v>9</v>
      </c>
      <c r="B7672" s="35">
        <v>2027</v>
      </c>
      <c r="C7672" s="35">
        <f t="shared" si="37"/>
        <v>48</v>
      </c>
      <c r="D7672" s="35">
        <v>2.9804846432165609E-6</v>
      </c>
      <c r="E7672" s="35">
        <v>1.1624672770856881E-3</v>
      </c>
      <c r="F7672" s="31">
        <f>1-'[1]Life Table'!$E7672</f>
        <v>0.99883753272291431</v>
      </c>
      <c r="G7672" s="31"/>
      <c r="H7672" s="31"/>
    </row>
    <row r="7673" spans="1:8" hidden="1">
      <c r="A7673" s="35" t="s">
        <v>9</v>
      </c>
      <c r="B7673" s="35">
        <v>2027</v>
      </c>
      <c r="C7673" s="35">
        <f t="shared" si="37"/>
        <v>49</v>
      </c>
      <c r="D7673" s="35">
        <v>2.7147243798941289E-6</v>
      </c>
      <c r="E7673" s="35">
        <v>1.1799634687671421E-3</v>
      </c>
      <c r="F7673" s="31">
        <f>1-'[1]Life Table'!$E7673</f>
        <v>0.99882003653123286</v>
      </c>
      <c r="G7673" s="31"/>
      <c r="H7673" s="31"/>
    </row>
    <row r="7674" spans="1:8" hidden="1">
      <c r="A7674" s="35" t="s">
        <v>9</v>
      </c>
      <c r="B7674" s="35">
        <v>2027</v>
      </c>
      <c r="C7674" s="35">
        <f t="shared" si="37"/>
        <v>50</v>
      </c>
      <c r="D7674" s="35">
        <v>5.2505629849325762E-6</v>
      </c>
      <c r="E7674" s="35">
        <v>1.280168551731631E-3</v>
      </c>
      <c r="F7674" s="31">
        <f>1-'[1]Life Table'!$E7674</f>
        <v>0.99871983144826837</v>
      </c>
      <c r="G7674" s="31"/>
      <c r="H7674" s="31"/>
    </row>
    <row r="7675" spans="1:8" hidden="1">
      <c r="A7675" s="35" t="s">
        <v>9</v>
      </c>
      <c r="B7675" s="35">
        <v>2027</v>
      </c>
      <c r="C7675" s="35">
        <f t="shared" si="37"/>
        <v>51</v>
      </c>
      <c r="D7675" s="35">
        <v>4.796997310186004E-6</v>
      </c>
      <c r="E7675" s="35">
        <v>1.4456218793224009E-3</v>
      </c>
      <c r="F7675" s="31">
        <f>1-'[1]Life Table'!$E7675</f>
        <v>0.9985543781206776</v>
      </c>
      <c r="G7675" s="31"/>
      <c r="H7675" s="31"/>
    </row>
    <row r="7676" spans="1:8" hidden="1">
      <c r="A7676" s="35" t="s">
        <v>9</v>
      </c>
      <c r="B7676" s="35">
        <v>2027</v>
      </c>
      <c r="C7676" s="35">
        <f t="shared" si="37"/>
        <v>52</v>
      </c>
      <c r="D7676" s="35">
        <v>4.3826125426866559E-6</v>
      </c>
      <c r="E7676" s="35">
        <v>1.5430516947134709E-3</v>
      </c>
      <c r="F7676" s="31">
        <f>1-'[1]Life Table'!$E7676</f>
        <v>0.99845694830528653</v>
      </c>
      <c r="G7676" s="31"/>
      <c r="H7676" s="31"/>
    </row>
    <row r="7677" spans="1:8" hidden="1">
      <c r="A7677" s="35" t="s">
        <v>9</v>
      </c>
      <c r="B7677" s="35">
        <v>2027</v>
      </c>
      <c r="C7677" s="35">
        <f t="shared" si="37"/>
        <v>53</v>
      </c>
      <c r="D7677" s="35">
        <v>4.0040240711683028E-6</v>
      </c>
      <c r="E7677" s="35">
        <v>1.574288539231028E-3</v>
      </c>
      <c r="F7677" s="31">
        <f>1-'[1]Life Table'!$E7677</f>
        <v>0.99842571146076897</v>
      </c>
      <c r="G7677" s="31"/>
      <c r="H7677" s="31"/>
    </row>
    <row r="7678" spans="1:8" hidden="1">
      <c r="A7678" s="35" t="s">
        <v>9</v>
      </c>
      <c r="B7678" s="35">
        <v>2027</v>
      </c>
      <c r="C7678" s="35">
        <f t="shared" si="37"/>
        <v>54</v>
      </c>
      <c r="D7678" s="35">
        <v>3.65813966129596E-6</v>
      </c>
      <c r="E7678" s="35">
        <v>1.546204879577906E-3</v>
      </c>
      <c r="F7678" s="31">
        <f>1-'[1]Life Table'!$E7678</f>
        <v>0.99845379512042209</v>
      </c>
      <c r="G7678" s="31"/>
      <c r="H7678" s="31"/>
    </row>
    <row r="7679" spans="1:8" hidden="1">
      <c r="A7679" s="35" t="s">
        <v>9</v>
      </c>
      <c r="B7679" s="35">
        <v>2027</v>
      </c>
      <c r="C7679" s="35">
        <f t="shared" si="37"/>
        <v>55</v>
      </c>
      <c r="D7679" s="35">
        <v>3.3421341989190141E-6</v>
      </c>
      <c r="E7679" s="35">
        <v>1.469749878287963E-3</v>
      </c>
      <c r="F7679" s="31">
        <f>1-'[1]Life Table'!$E7679</f>
        <v>0.99853025012171204</v>
      </c>
      <c r="G7679" s="31"/>
      <c r="H7679" s="31"/>
    </row>
    <row r="7680" spans="1:8" hidden="1">
      <c r="A7680" s="35" t="s">
        <v>9</v>
      </c>
      <c r="B7680" s="35">
        <v>2027</v>
      </c>
      <c r="C7680" s="35">
        <f t="shared" si="37"/>
        <v>56</v>
      </c>
      <c r="D7680" s="35">
        <v>3.0534266151082152E-6</v>
      </c>
      <c r="E7680" s="35">
        <v>1.384567568911033E-3</v>
      </c>
      <c r="F7680" s="31">
        <f>1-'[1]Life Table'!$E7680</f>
        <v>0.99861543243108897</v>
      </c>
      <c r="G7680" s="31"/>
      <c r="H7680" s="31"/>
    </row>
    <row r="7681" spans="1:8" hidden="1">
      <c r="A7681" s="35" t="s">
        <v>9</v>
      </c>
      <c r="B7681" s="35">
        <v>2027</v>
      </c>
      <c r="C7681" s="35">
        <f t="shared" si="37"/>
        <v>57</v>
      </c>
      <c r="D7681" s="35">
        <v>2.789658804504856E-6</v>
      </c>
      <c r="E7681" s="35">
        <v>1.33289438298434E-3</v>
      </c>
      <c r="F7681" s="31">
        <f>1-'[1]Life Table'!$E7681</f>
        <v>0.99866710561701566</v>
      </c>
      <c r="G7681" s="31"/>
      <c r="H7681" s="31"/>
    </row>
    <row r="7682" spans="1:8" hidden="1">
      <c r="A7682" s="35" t="s">
        <v>9</v>
      </c>
      <c r="B7682" s="35">
        <v>2027</v>
      </c>
      <c r="C7682" s="35">
        <f t="shared" si="37"/>
        <v>58</v>
      </c>
      <c r="D7682" s="35">
        <v>6.2904058686976642E-6</v>
      </c>
      <c r="E7682" s="35">
        <v>2.9648164929633181E-3</v>
      </c>
      <c r="F7682" s="31">
        <f>1-'[1]Life Table'!$E7682</f>
        <v>0.99703518350703668</v>
      </c>
      <c r="G7682" s="31"/>
      <c r="H7682" s="31"/>
    </row>
    <row r="7683" spans="1:8" hidden="1">
      <c r="A7683" s="35" t="s">
        <v>9</v>
      </c>
      <c r="B7683" s="35">
        <v>2027</v>
      </c>
      <c r="C7683" s="35">
        <f t="shared" si="37"/>
        <v>59</v>
      </c>
      <c r="D7683" s="35">
        <v>5.7470141999464896E-6</v>
      </c>
      <c r="E7683" s="35">
        <v>2.892522638441974E-3</v>
      </c>
      <c r="F7683" s="31">
        <f>1-'[1]Life Table'!$E7683</f>
        <v>0.99710747736155803</v>
      </c>
      <c r="G7683" s="31"/>
      <c r="H7683" s="31"/>
    </row>
    <row r="7684" spans="1:8" hidden="1">
      <c r="A7684" s="35" t="s">
        <v>9</v>
      </c>
      <c r="B7684" s="35">
        <v>2027</v>
      </c>
      <c r="C7684" s="35">
        <f t="shared" si="37"/>
        <v>60</v>
      </c>
      <c r="D7684" s="35">
        <v>5.2505629849325762E-6</v>
      </c>
      <c r="E7684" s="35">
        <v>3.0263040882749781E-3</v>
      </c>
      <c r="F7684" s="31">
        <f>1-'[1]Life Table'!$E7684</f>
        <v>0.99697369591172502</v>
      </c>
      <c r="G7684" s="31"/>
      <c r="H7684" s="31"/>
    </row>
    <row r="7685" spans="1:8" hidden="1">
      <c r="A7685" s="35" t="s">
        <v>9</v>
      </c>
      <c r="B7685" s="35">
        <v>2027</v>
      </c>
      <c r="C7685" s="35">
        <f t="shared" si="37"/>
        <v>61</v>
      </c>
      <c r="D7685" s="35">
        <v>4.796997310186004E-6</v>
      </c>
      <c r="E7685" s="35">
        <v>3.3661457227591729E-3</v>
      </c>
      <c r="F7685" s="31">
        <f>1-'[1]Life Table'!$E7685</f>
        <v>0.99663385427724083</v>
      </c>
      <c r="G7685" s="31"/>
      <c r="H7685" s="31"/>
    </row>
    <row r="7686" spans="1:8" hidden="1">
      <c r="A7686" s="35" t="s">
        <v>9</v>
      </c>
      <c r="B7686" s="35">
        <v>2027</v>
      </c>
      <c r="C7686" s="35">
        <f t="shared" si="37"/>
        <v>62</v>
      </c>
      <c r="D7686" s="35">
        <v>4.3826125426866559E-6</v>
      </c>
      <c r="E7686" s="35">
        <v>3.6764229957985122E-3</v>
      </c>
      <c r="F7686" s="31">
        <f>1-'[1]Life Table'!$E7686</f>
        <v>0.99632357700420149</v>
      </c>
      <c r="G7686" s="31"/>
      <c r="H7686" s="31"/>
    </row>
    <row r="7687" spans="1:8" hidden="1">
      <c r="A7687" s="35" t="s">
        <v>9</v>
      </c>
      <c r="B7687" s="35">
        <v>2027</v>
      </c>
      <c r="C7687" s="35">
        <f t="shared" si="37"/>
        <v>63</v>
      </c>
      <c r="D7687" s="35">
        <v>4.0040240711683028E-6</v>
      </c>
      <c r="E7687" s="35">
        <v>3.995748212376804E-3</v>
      </c>
      <c r="F7687" s="31">
        <f>1-'[1]Life Table'!$E7687</f>
        <v>0.9960042517876232</v>
      </c>
      <c r="G7687" s="31"/>
      <c r="H7687" s="31"/>
    </row>
    <row r="7688" spans="1:8" hidden="1">
      <c r="A7688" s="35" t="s">
        <v>9</v>
      </c>
      <c r="B7688" s="35">
        <v>2027</v>
      </c>
      <c r="C7688" s="35">
        <f t="shared" si="37"/>
        <v>64</v>
      </c>
      <c r="D7688" s="35">
        <v>3.65813966129596E-6</v>
      </c>
      <c r="E7688" s="35">
        <v>4.3190604056144721E-3</v>
      </c>
      <c r="F7688" s="31">
        <f>1-'[1]Life Table'!$E7688</f>
        <v>0.99568093959438553</v>
      </c>
      <c r="G7688" s="31"/>
      <c r="H7688" s="31"/>
    </row>
    <row r="7689" spans="1:8" hidden="1">
      <c r="A7689" s="35" t="s">
        <v>9</v>
      </c>
      <c r="B7689" s="35">
        <v>2027</v>
      </c>
      <c r="C7689" s="35">
        <f t="shared" si="37"/>
        <v>65</v>
      </c>
      <c r="D7689" s="35">
        <v>3.3421341989190141E-6</v>
      </c>
      <c r="E7689" s="35">
        <v>4.6050689680192658E-3</v>
      </c>
      <c r="F7689" s="31">
        <f>1-'[1]Life Table'!$E7689</f>
        <v>0.99539493103198073</v>
      </c>
      <c r="G7689" s="31"/>
      <c r="H7689" s="31"/>
    </row>
    <row r="7690" spans="1:8" hidden="1">
      <c r="A7690" s="35" t="s">
        <v>9</v>
      </c>
      <c r="B7690" s="35">
        <v>2027</v>
      </c>
      <c r="C7690" s="35">
        <f t="shared" si="37"/>
        <v>66</v>
      </c>
      <c r="D7690" s="35">
        <v>3.0534266151082152E-6</v>
      </c>
      <c r="E7690" s="35">
        <v>4.8675944564534612E-3</v>
      </c>
      <c r="F7690" s="31">
        <f>1-'[1]Life Table'!$E7690</f>
        <v>0.99513240554354654</v>
      </c>
      <c r="G7690" s="31"/>
      <c r="H7690" s="31"/>
    </row>
    <row r="7691" spans="1:8" hidden="1">
      <c r="A7691" s="35" t="s">
        <v>9</v>
      </c>
      <c r="B7691" s="35">
        <v>2027</v>
      </c>
      <c r="C7691" s="35">
        <f t="shared" ref="C7691:C7723" si="38">C7690+1</f>
        <v>67</v>
      </c>
      <c r="D7691" s="35">
        <v>2.789658804504856E-6</v>
      </c>
      <c r="E7691" s="35">
        <v>5.143660454551835E-3</v>
      </c>
      <c r="F7691" s="31">
        <f>1-'[1]Life Table'!$E7691</f>
        <v>0.99485633954544817</v>
      </c>
      <c r="G7691" s="31"/>
      <c r="H7691" s="31"/>
    </row>
    <row r="7692" spans="1:8" hidden="1">
      <c r="A7692" s="35" t="s">
        <v>9</v>
      </c>
      <c r="B7692" s="35">
        <v>2027</v>
      </c>
      <c r="C7692" s="35">
        <f t="shared" si="38"/>
        <v>68</v>
      </c>
      <c r="D7692" s="35">
        <v>6.2904058686976642E-6</v>
      </c>
      <c r="E7692" s="35">
        <v>1.017956764817129E-2</v>
      </c>
      <c r="F7692" s="31">
        <f>1-'[1]Life Table'!$E7692</f>
        <v>0.98982043235182871</v>
      </c>
      <c r="G7692" s="31"/>
      <c r="H7692" s="31"/>
    </row>
    <row r="7693" spans="1:8" hidden="1">
      <c r="A7693" s="35" t="s">
        <v>9</v>
      </c>
      <c r="B7693" s="35">
        <v>2027</v>
      </c>
      <c r="C7693" s="35">
        <f t="shared" si="38"/>
        <v>69</v>
      </c>
      <c r="D7693" s="35">
        <v>5.7470141999464896E-6</v>
      </c>
      <c r="E7693" s="35">
        <v>1.0311721929559651E-2</v>
      </c>
      <c r="F7693" s="31">
        <f>1-'[1]Life Table'!$E7693</f>
        <v>0.98968827807044035</v>
      </c>
      <c r="G7693" s="31"/>
      <c r="H7693" s="31"/>
    </row>
    <row r="7694" spans="1:8" hidden="1">
      <c r="A7694" s="35" t="s">
        <v>9</v>
      </c>
      <c r="B7694" s="35">
        <v>2027</v>
      </c>
      <c r="C7694" s="35">
        <f t="shared" si="38"/>
        <v>70</v>
      </c>
      <c r="D7694" s="35">
        <v>3.9790392900421911E-6</v>
      </c>
      <c r="E7694" s="35">
        <v>1.085417404126365E-2</v>
      </c>
      <c r="F7694" s="31">
        <f>1-'[1]Life Table'!$E7694</f>
        <v>0.98914582595873635</v>
      </c>
      <c r="G7694" s="31"/>
      <c r="H7694" s="31"/>
    </row>
    <row r="7695" spans="1:8" hidden="1">
      <c r="A7695" s="35" t="s">
        <v>9</v>
      </c>
      <c r="B7695" s="35">
        <v>2027</v>
      </c>
      <c r="C7695" s="35">
        <f t="shared" si="38"/>
        <v>71</v>
      </c>
      <c r="D7695" s="35">
        <v>3.6403130451927592E-6</v>
      </c>
      <c r="E7695" s="35">
        <v>1.1908421730123849E-2</v>
      </c>
      <c r="F7695" s="31">
        <f>1-'[1]Life Table'!$E7695</f>
        <v>0.98809157826987615</v>
      </c>
      <c r="G7695" s="31"/>
      <c r="H7695" s="31"/>
    </row>
    <row r="7696" spans="1:8" hidden="1">
      <c r="A7696" s="35" t="s">
        <v>9</v>
      </c>
      <c r="B7696" s="35">
        <v>2027</v>
      </c>
      <c r="C7696" s="35">
        <f t="shared" si="38"/>
        <v>72</v>
      </c>
      <c r="D7696" s="35">
        <v>3.3304217679288328E-6</v>
      </c>
      <c r="E7696" s="35">
        <v>1.29070020436004E-2</v>
      </c>
      <c r="F7696" s="31">
        <f>1-'[1]Life Table'!$E7696</f>
        <v>0.9870929979563996</v>
      </c>
      <c r="G7696" s="31"/>
      <c r="H7696" s="31"/>
    </row>
    <row r="7697" spans="1:8" hidden="1">
      <c r="A7697" s="35" t="s">
        <v>9</v>
      </c>
      <c r="B7697" s="35">
        <v>2027</v>
      </c>
      <c r="C7697" s="35">
        <f t="shared" si="38"/>
        <v>73</v>
      </c>
      <c r="D7697" s="35">
        <v>3.046910805360937E-6</v>
      </c>
      <c r="E7697" s="35">
        <v>1.408133766660746E-2</v>
      </c>
      <c r="F7697" s="31">
        <f>1-'[1]Life Table'!$E7697</f>
        <v>0.98591866233339254</v>
      </c>
      <c r="G7697" s="31"/>
      <c r="H7697" s="31"/>
    </row>
    <row r="7698" spans="1:8" hidden="1">
      <c r="A7698" s="35" t="s">
        <v>9</v>
      </c>
      <c r="B7698" s="35">
        <v>2027</v>
      </c>
      <c r="C7698" s="35">
        <f t="shared" si="38"/>
        <v>74</v>
      </c>
      <c r="D7698" s="35">
        <v>2.7875344634198388E-6</v>
      </c>
      <c r="E7698" s="35">
        <v>1.5508483216469471E-2</v>
      </c>
      <c r="F7698" s="31">
        <f>1-'[1]Life Table'!$E7698</f>
        <v>0.98449151678353053</v>
      </c>
      <c r="G7698" s="31"/>
      <c r="H7698" s="31"/>
    </row>
    <row r="7699" spans="1:8" hidden="1">
      <c r="A7699" s="35" t="s">
        <v>9</v>
      </c>
      <c r="B7699" s="35">
        <v>2027</v>
      </c>
      <c r="C7699" s="35">
        <f t="shared" si="38"/>
        <v>75</v>
      </c>
      <c r="D7699" s="35">
        <v>2.550238218684199E-6</v>
      </c>
      <c r="E7699" s="35">
        <v>1.710304484089353E-2</v>
      </c>
      <c r="F7699" s="31">
        <f>1-'[1]Life Table'!$E7699</f>
        <v>0.98289695515910647</v>
      </c>
      <c r="G7699" s="31"/>
      <c r="H7699" s="31"/>
    </row>
    <row r="7700" spans="1:8" hidden="1">
      <c r="A7700" s="35" t="s">
        <v>9</v>
      </c>
      <c r="B7700" s="35">
        <v>2027</v>
      </c>
      <c r="C7700" s="35">
        <f t="shared" si="38"/>
        <v>76</v>
      </c>
      <c r="D7700" s="35">
        <v>2.3331424444735291E-6</v>
      </c>
      <c r="E7700" s="35">
        <v>1.8881232775486149E-2</v>
      </c>
      <c r="F7700" s="31">
        <f>1-'[1]Life Table'!$E7700</f>
        <v>0.98111876722451385</v>
      </c>
      <c r="G7700" s="31"/>
      <c r="H7700" s="31"/>
    </row>
    <row r="7701" spans="1:8" hidden="1">
      <c r="A7701" s="35" t="s">
        <v>9</v>
      </c>
      <c r="B7701" s="35">
        <v>2027</v>
      </c>
      <c r="C7701" s="35">
        <f t="shared" si="38"/>
        <v>77</v>
      </c>
      <c r="D7701" s="35">
        <v>2.1345275223004571E-6</v>
      </c>
      <c r="E7701" s="35">
        <v>2.0875834870887511E-2</v>
      </c>
      <c r="F7701" s="31">
        <f>1-'[1]Life Table'!$E7701</f>
        <v>0.97912416512911249</v>
      </c>
      <c r="G7701" s="31"/>
      <c r="H7701" s="31"/>
    </row>
    <row r="7702" spans="1:8" hidden="1">
      <c r="A7702" s="35" t="s">
        <v>9</v>
      </c>
      <c r="B7702" s="35">
        <v>2027</v>
      </c>
      <c r="C7702" s="35">
        <f t="shared" si="38"/>
        <v>78</v>
      </c>
      <c r="D7702" s="35">
        <v>4.753978557360242E-6</v>
      </c>
      <c r="E7702" s="35">
        <v>3.6263886159835328E-2</v>
      </c>
      <c r="F7702" s="31">
        <f>1-'[1]Life Table'!$E7702</f>
        <v>0.96373611384016467</v>
      </c>
      <c r="G7702" s="31"/>
      <c r="H7702" s="31"/>
    </row>
    <row r="7703" spans="1:8" hidden="1">
      <c r="A7703" s="35" t="s">
        <v>9</v>
      </c>
      <c r="B7703" s="35">
        <v>2027</v>
      </c>
      <c r="C7703" s="35">
        <f t="shared" si="38"/>
        <v>79</v>
      </c>
      <c r="D7703" s="35">
        <v>4.3492835575246712E-6</v>
      </c>
      <c r="E7703" s="35">
        <v>3.8334859716483323E-2</v>
      </c>
      <c r="F7703" s="31">
        <f>1-'[1]Life Table'!$E7703</f>
        <v>0.96166514028351668</v>
      </c>
      <c r="G7703" s="31"/>
      <c r="H7703" s="31"/>
    </row>
    <row r="7704" spans="1:8" hidden="1">
      <c r="A7704" s="35" t="s">
        <v>9</v>
      </c>
      <c r="B7704" s="35">
        <v>2027</v>
      </c>
      <c r="C7704" s="35">
        <f t="shared" si="38"/>
        <v>80</v>
      </c>
      <c r="D7704" s="35">
        <v>3.9790392900421911E-6</v>
      </c>
      <c r="E7704" s="35">
        <v>4.1593711024518483E-2</v>
      </c>
      <c r="F7704" s="31">
        <f>1-'[1]Life Table'!$E7704</f>
        <v>0.95840628897548152</v>
      </c>
      <c r="G7704" s="31"/>
      <c r="H7704" s="31"/>
    </row>
    <row r="7705" spans="1:8" hidden="1">
      <c r="A7705" s="35" t="s">
        <v>9</v>
      </c>
      <c r="B7705" s="35">
        <v>2027</v>
      </c>
      <c r="C7705" s="35">
        <f t="shared" si="38"/>
        <v>81</v>
      </c>
      <c r="D7705" s="35">
        <v>3.6403130451927592E-6</v>
      </c>
      <c r="E7705" s="35">
        <v>4.6427682488046629E-2</v>
      </c>
      <c r="F7705" s="31">
        <f>1-'[1]Life Table'!$E7705</f>
        <v>0.95357231751195337</v>
      </c>
      <c r="G7705" s="31"/>
      <c r="H7705" s="31"/>
    </row>
    <row r="7706" spans="1:8" hidden="1">
      <c r="A7706" s="35" t="s">
        <v>9</v>
      </c>
      <c r="B7706" s="35">
        <v>2027</v>
      </c>
      <c r="C7706" s="35">
        <f t="shared" si="38"/>
        <v>82</v>
      </c>
      <c r="D7706" s="35">
        <v>3.3304217679288328E-6</v>
      </c>
      <c r="E7706" s="35">
        <v>5.1425473596706787E-2</v>
      </c>
      <c r="F7706" s="31">
        <f>1-'[1]Life Table'!$E7706</f>
        <v>0.94857452640329321</v>
      </c>
      <c r="G7706" s="31"/>
      <c r="H7706" s="31"/>
    </row>
    <row r="7707" spans="1:8" hidden="1">
      <c r="A7707" s="35" t="s">
        <v>9</v>
      </c>
      <c r="B7707" s="35">
        <v>2027</v>
      </c>
      <c r="C7707" s="35">
        <f t="shared" si="38"/>
        <v>83</v>
      </c>
      <c r="D7707" s="35">
        <v>3.046910805360937E-6</v>
      </c>
      <c r="E7707" s="35">
        <v>5.7243784914930103E-2</v>
      </c>
      <c r="F7707" s="31">
        <f>1-'[1]Life Table'!$E7707</f>
        <v>0.9427562150850699</v>
      </c>
      <c r="G7707" s="31"/>
      <c r="H7707" s="31"/>
    </row>
    <row r="7708" spans="1:8" hidden="1">
      <c r="A7708" s="35" t="s">
        <v>9</v>
      </c>
      <c r="B7708" s="35">
        <v>2027</v>
      </c>
      <c r="C7708" s="35">
        <f t="shared" si="38"/>
        <v>84</v>
      </c>
      <c r="D7708" s="35">
        <v>2.7875344634198388E-6</v>
      </c>
      <c r="E7708" s="35">
        <v>6.3998975321311491E-2</v>
      </c>
      <c r="F7708" s="31">
        <f>1-'[1]Life Table'!$E7708</f>
        <v>0.93600102467868851</v>
      </c>
      <c r="G7708" s="31"/>
      <c r="H7708" s="31"/>
    </row>
    <row r="7709" spans="1:8" hidden="1">
      <c r="A7709" s="35" t="s">
        <v>9</v>
      </c>
      <c r="B7709" s="35">
        <v>2027</v>
      </c>
      <c r="C7709" s="35">
        <f t="shared" si="38"/>
        <v>85</v>
      </c>
      <c r="D7709" s="35">
        <v>2.550238218684199E-6</v>
      </c>
      <c r="E7709" s="35">
        <v>7.1213278591681139E-2</v>
      </c>
      <c r="F7709" s="31">
        <f>1-'[1]Life Table'!$E7709</f>
        <v>0.92878672140831886</v>
      </c>
      <c r="G7709" s="31"/>
      <c r="H7709" s="31"/>
    </row>
    <row r="7710" spans="1:8" hidden="1">
      <c r="A7710" s="35" t="s">
        <v>9</v>
      </c>
      <c r="B7710" s="35">
        <v>2027</v>
      </c>
      <c r="C7710" s="35">
        <f t="shared" si="38"/>
        <v>86</v>
      </c>
      <c r="D7710" s="35">
        <v>2.3331424444735291E-6</v>
      </c>
      <c r="E7710" s="35">
        <v>7.8567653217342937E-2</v>
      </c>
      <c r="F7710" s="31">
        <f>1-'[1]Life Table'!$E7710</f>
        <v>0.92143234678265706</v>
      </c>
      <c r="G7710" s="31"/>
      <c r="H7710" s="31"/>
    </row>
    <row r="7711" spans="1:8" hidden="1">
      <c r="A7711" s="35" t="s">
        <v>9</v>
      </c>
      <c r="B7711" s="35">
        <v>2027</v>
      </c>
      <c r="C7711" s="35">
        <f t="shared" si="38"/>
        <v>87</v>
      </c>
      <c r="D7711" s="35">
        <v>2.1345275223004571E-6</v>
      </c>
      <c r="E7711" s="35">
        <v>8.584171074922553E-2</v>
      </c>
      <c r="F7711" s="31">
        <f>1-'[1]Life Table'!$E7711</f>
        <v>0.91415828925077447</v>
      </c>
      <c r="G7711" s="31"/>
      <c r="H7711" s="31"/>
    </row>
    <row r="7712" spans="1:8" hidden="1">
      <c r="A7712" s="35" t="s">
        <v>9</v>
      </c>
      <c r="B7712" s="35">
        <v>2027</v>
      </c>
      <c r="C7712" s="35">
        <f t="shared" si="38"/>
        <v>88</v>
      </c>
      <c r="D7712" s="35">
        <v>4.753978557360242E-6</v>
      </c>
      <c r="E7712" s="35">
        <v>0.1213475567051224</v>
      </c>
      <c r="F7712" s="31">
        <f>1-'[1]Life Table'!$E7712</f>
        <v>0.87865244329487757</v>
      </c>
      <c r="G7712" s="31"/>
      <c r="H7712" s="31"/>
    </row>
    <row r="7713" spans="1:8" hidden="1">
      <c r="A7713" s="35" t="s">
        <v>9</v>
      </c>
      <c r="B7713" s="35">
        <v>2027</v>
      </c>
      <c r="C7713" s="35">
        <f t="shared" si="38"/>
        <v>89</v>
      </c>
      <c r="D7713" s="35">
        <v>4.3492835575246712E-6</v>
      </c>
      <c r="E7713" s="35">
        <v>0.12762082345939371</v>
      </c>
      <c r="F7713" s="31">
        <f>1-'[1]Life Table'!$E7713</f>
        <v>0.87237917654060626</v>
      </c>
      <c r="G7713" s="31"/>
      <c r="H7713" s="31"/>
    </row>
    <row r="7714" spans="1:8" hidden="1">
      <c r="A7714" s="35" t="s">
        <v>9</v>
      </c>
      <c r="B7714" s="35">
        <v>2027</v>
      </c>
      <c r="C7714" s="35">
        <f t="shared" si="38"/>
        <v>90</v>
      </c>
      <c r="D7714" s="35">
        <v>3.9790392900421911E-6</v>
      </c>
      <c r="E7714" s="35">
        <v>0.1366761010538847</v>
      </c>
      <c r="F7714" s="31">
        <f>1-'[1]Life Table'!$E7714</f>
        <v>0.86332389894611528</v>
      </c>
      <c r="G7714" s="31"/>
      <c r="H7714" s="31"/>
    </row>
    <row r="7715" spans="1:8" hidden="1">
      <c r="A7715" s="35" t="s">
        <v>9</v>
      </c>
      <c r="B7715" s="35">
        <v>2027</v>
      </c>
      <c r="C7715" s="35">
        <f t="shared" si="38"/>
        <v>91</v>
      </c>
      <c r="D7715" s="35">
        <v>3.6403130451927592E-6</v>
      </c>
      <c r="E7715" s="35">
        <v>0.15001311231535239</v>
      </c>
      <c r="F7715" s="31">
        <f>1-'[1]Life Table'!$E7715</f>
        <v>0.84998688768464759</v>
      </c>
      <c r="G7715" s="31"/>
      <c r="H7715" s="31"/>
    </row>
    <row r="7716" spans="1:8" hidden="1">
      <c r="A7716" s="35" t="s">
        <v>9</v>
      </c>
      <c r="B7716" s="35">
        <v>2027</v>
      </c>
      <c r="C7716" s="35">
        <f t="shared" si="38"/>
        <v>92</v>
      </c>
      <c r="D7716" s="35">
        <v>3.3304217679288328E-6</v>
      </c>
      <c r="E7716" s="35">
        <v>0.16571214315946439</v>
      </c>
      <c r="F7716" s="31">
        <f>1-'[1]Life Table'!$E7716</f>
        <v>0.83428785684053564</v>
      </c>
      <c r="G7716" s="31"/>
      <c r="H7716" s="31"/>
    </row>
    <row r="7717" spans="1:8" hidden="1">
      <c r="A7717" s="35" t="s">
        <v>9</v>
      </c>
      <c r="B7717" s="35">
        <v>2027</v>
      </c>
      <c r="C7717" s="35">
        <f t="shared" si="38"/>
        <v>93</v>
      </c>
      <c r="D7717" s="35">
        <v>3.046910805360937E-6</v>
      </c>
      <c r="E7717" s="35">
        <v>0.18533064200097879</v>
      </c>
      <c r="F7717" s="31">
        <f>1-'[1]Life Table'!$E7717</f>
        <v>0.81466935799902118</v>
      </c>
      <c r="G7717" s="31"/>
      <c r="H7717" s="31"/>
    </row>
    <row r="7718" spans="1:8" hidden="1">
      <c r="A7718" s="35" t="s">
        <v>9</v>
      </c>
      <c r="B7718" s="35">
        <v>2027</v>
      </c>
      <c r="C7718" s="35">
        <f t="shared" si="38"/>
        <v>94</v>
      </c>
      <c r="D7718" s="35">
        <v>2.7875344634198388E-6</v>
      </c>
      <c r="E7718" s="35">
        <v>0.2088696975210943</v>
      </c>
      <c r="F7718" s="31">
        <f>1-'[1]Life Table'!$E7718</f>
        <v>0.7911303024789057</v>
      </c>
      <c r="G7718" s="31"/>
      <c r="H7718" s="31"/>
    </row>
    <row r="7719" spans="1:8" hidden="1">
      <c r="A7719" s="35" t="s">
        <v>9</v>
      </c>
      <c r="B7719" s="35">
        <v>2027</v>
      </c>
      <c r="C7719" s="35">
        <f t="shared" si="38"/>
        <v>95</v>
      </c>
      <c r="D7719" s="35">
        <v>2.550238218684199E-6</v>
      </c>
      <c r="E7719" s="35">
        <v>0.2346694896204847</v>
      </c>
      <c r="F7719" s="31">
        <f>1-'[1]Life Table'!$E7719</f>
        <v>0.76533051037951527</v>
      </c>
      <c r="G7719" s="31"/>
      <c r="H7719" s="31"/>
    </row>
    <row r="7720" spans="1:8" hidden="1">
      <c r="A7720" s="35" t="s">
        <v>9</v>
      </c>
      <c r="B7720" s="35">
        <v>2027</v>
      </c>
      <c r="C7720" s="35">
        <f t="shared" si="38"/>
        <v>96</v>
      </c>
      <c r="D7720" s="35">
        <v>2.3331424444735291E-6</v>
      </c>
      <c r="E7720" s="35">
        <v>0.26106134938104653</v>
      </c>
      <c r="F7720" s="31">
        <f>1-'[1]Life Table'!$E7720</f>
        <v>0.73893865061895347</v>
      </c>
      <c r="G7720" s="31"/>
      <c r="H7720" s="31"/>
    </row>
    <row r="7721" spans="1:8" hidden="1">
      <c r="A7721" s="35" t="s">
        <v>9</v>
      </c>
      <c r="B7721" s="35">
        <v>2027</v>
      </c>
      <c r="C7721" s="35">
        <f t="shared" si="38"/>
        <v>97</v>
      </c>
      <c r="D7721" s="35">
        <v>2.1345275223004571E-6</v>
      </c>
      <c r="E7721" s="35">
        <v>0.28660178755712329</v>
      </c>
      <c r="F7721" s="31">
        <f>1-'[1]Life Table'!$E7721</f>
        <v>0.71339821244287671</v>
      </c>
      <c r="G7721" s="31"/>
      <c r="H7721" s="31"/>
    </row>
    <row r="7722" spans="1:8" hidden="1">
      <c r="A7722" s="35" t="s">
        <v>9</v>
      </c>
      <c r="B7722" s="35">
        <v>2027</v>
      </c>
      <c r="C7722" s="35">
        <f t="shared" si="38"/>
        <v>98</v>
      </c>
      <c r="D7722" s="35">
        <v>4.753978557360242E-6</v>
      </c>
      <c r="E7722" s="35">
        <v>0.33347607832933979</v>
      </c>
      <c r="F7722" s="31">
        <f>1-'[1]Life Table'!$E7722</f>
        <v>0.66652392167066021</v>
      </c>
      <c r="G7722" s="31"/>
      <c r="H7722" s="31"/>
    </row>
    <row r="7723" spans="1:8" hidden="1">
      <c r="A7723" s="35" t="s">
        <v>9</v>
      </c>
      <c r="B7723" s="35">
        <v>2027</v>
      </c>
      <c r="C7723" s="35">
        <f t="shared" si="38"/>
        <v>99</v>
      </c>
      <c r="D7723" s="35">
        <v>4.3492835575246712E-6</v>
      </c>
      <c r="E7723" s="35">
        <v>0.35177900189140532</v>
      </c>
      <c r="F7723" s="31">
        <f>1-'[1]Life Table'!$E7723</f>
        <v>0.64822099810859468</v>
      </c>
      <c r="G7723" s="31"/>
      <c r="H7723" s="31"/>
    </row>
    <row r="7724" spans="1:8" hidden="1">
      <c r="A7724" s="35" t="s">
        <v>9</v>
      </c>
      <c r="B7724" s="35">
        <v>2028</v>
      </c>
      <c r="C7724" s="35">
        <v>1</v>
      </c>
      <c r="D7724" s="35">
        <v>4.8292654031397897E-6</v>
      </c>
      <c r="E7724" s="35">
        <v>3.4361501421997791E-6</v>
      </c>
      <c r="F7724" s="31">
        <f>1-'[1]Life Table'!$E7724</f>
        <v>0.9999965638498578</v>
      </c>
      <c r="G7724" s="31"/>
      <c r="H7724" s="31"/>
    </row>
    <row r="7725" spans="1:8" hidden="1">
      <c r="A7725" s="35" t="s">
        <v>9</v>
      </c>
      <c r="B7725" s="35">
        <v>2028</v>
      </c>
      <c r="C7725" s="35">
        <f>C7724+1</f>
        <v>2</v>
      </c>
      <c r="D7725" s="35">
        <v>4.3520434695990988E-6</v>
      </c>
      <c r="E7725" s="35">
        <v>4.6397864184033466E-6</v>
      </c>
      <c r="F7725" s="31">
        <f>1-'[1]Life Table'!$E7725</f>
        <v>0.9999953602135816</v>
      </c>
      <c r="G7725" s="31"/>
      <c r="H7725" s="31"/>
    </row>
    <row r="7726" spans="1:8" hidden="1">
      <c r="A7726" s="35" t="s">
        <v>9</v>
      </c>
      <c r="B7726" s="35">
        <v>2028</v>
      </c>
      <c r="C7726" s="35">
        <f t="shared" ref="C7726:C7789" si="39">C7725+1</f>
        <v>3</v>
      </c>
      <c r="D7726" s="35">
        <v>3.9219800073456944E-6</v>
      </c>
      <c r="E7726" s="35">
        <v>5.874363944946559E-6</v>
      </c>
      <c r="F7726" s="31">
        <f>1-'[1]Life Table'!$E7726</f>
        <v>0.99999412563605505</v>
      </c>
      <c r="G7726" s="31"/>
      <c r="H7726" s="31"/>
    </row>
    <row r="7727" spans="1:8" hidden="1">
      <c r="A7727" s="35" t="s">
        <v>9</v>
      </c>
      <c r="B7727" s="35">
        <v>2028</v>
      </c>
      <c r="C7727" s="35">
        <f t="shared" si="39"/>
        <v>4</v>
      </c>
      <c r="D7727" s="35">
        <v>3.5344148755564442E-6</v>
      </c>
      <c r="E7727" s="35">
        <v>7.495203037000131E-6</v>
      </c>
      <c r="F7727" s="31">
        <f>1-'[1]Life Table'!$E7727</f>
        <v>0.999992504796963</v>
      </c>
      <c r="G7727" s="31"/>
      <c r="H7727" s="31"/>
    </row>
    <row r="7728" spans="1:8" hidden="1">
      <c r="A7728" s="35" t="s">
        <v>9</v>
      </c>
      <c r="B7728" s="35">
        <v>2028</v>
      </c>
      <c r="C7728" s="35">
        <f t="shared" si="39"/>
        <v>5</v>
      </c>
      <c r="D7728" s="35">
        <v>5.9572650115594783E-7</v>
      </c>
      <c r="E7728" s="35">
        <v>9.436647203431292E-6</v>
      </c>
      <c r="F7728" s="31">
        <f>1-'[1]Life Table'!$E7728</f>
        <v>0.99999056335279657</v>
      </c>
      <c r="G7728" s="31"/>
      <c r="H7728" s="31"/>
    </row>
    <row r="7729" spans="1:8" hidden="1">
      <c r="A7729" s="35" t="s">
        <v>9</v>
      </c>
      <c r="B7729" s="35">
        <v>2028</v>
      </c>
      <c r="C7729" s="35">
        <f t="shared" si="39"/>
        <v>6</v>
      </c>
      <c r="D7729" s="35">
        <v>5.325312075837354E-7</v>
      </c>
      <c r="E7729" s="35">
        <v>1.0846840354461479E-5</v>
      </c>
      <c r="F7729" s="31">
        <f>1-'[1]Life Table'!$E7729</f>
        <v>0.99998915315964554</v>
      </c>
      <c r="G7729" s="31"/>
      <c r="H7729" s="31"/>
    </row>
    <row r="7730" spans="1:8" hidden="1">
      <c r="A7730" s="35" t="s">
        <v>9</v>
      </c>
      <c r="B7730" s="35">
        <v>2028</v>
      </c>
      <c r="C7730" s="35">
        <f t="shared" si="39"/>
        <v>7</v>
      </c>
      <c r="D7730" s="35">
        <v>4.7603973719536552E-7</v>
      </c>
      <c r="E7730" s="35">
        <v>1.1048634610433259E-5</v>
      </c>
      <c r="F7730" s="31">
        <f>1-'[1]Life Table'!$E7730</f>
        <v>0.99998895136538957</v>
      </c>
      <c r="G7730" s="31"/>
      <c r="H7730" s="31"/>
    </row>
    <row r="7731" spans="1:8" hidden="1">
      <c r="A7731" s="35" t="s">
        <v>9</v>
      </c>
      <c r="B7731" s="35">
        <v>2028</v>
      </c>
      <c r="C7731" s="35">
        <f t="shared" si="39"/>
        <v>8</v>
      </c>
      <c r="D7731" s="35">
        <v>4.2554094137928961E-7</v>
      </c>
      <c r="E7731" s="35">
        <v>1.002107976966204E-5</v>
      </c>
      <c r="F7731" s="31">
        <f>1-'[1]Life Table'!$E7731</f>
        <v>0.99998997892023034</v>
      </c>
      <c r="G7731" s="31"/>
      <c r="H7731" s="31"/>
    </row>
    <row r="7732" spans="1:8" hidden="1">
      <c r="A7732" s="35" t="s">
        <v>9</v>
      </c>
      <c r="B7732" s="35">
        <v>2028</v>
      </c>
      <c r="C7732" s="35">
        <f t="shared" si="39"/>
        <v>9</v>
      </c>
      <c r="D7732" s="35">
        <v>1.167503149880346E-6</v>
      </c>
      <c r="E7732" s="35">
        <v>5.6175357506016432E-5</v>
      </c>
      <c r="F7732" s="31">
        <f>1-'[1]Life Table'!$E7732</f>
        <v>0.99994382464249398</v>
      </c>
      <c r="G7732" s="31"/>
      <c r="H7732" s="31"/>
    </row>
    <row r="7733" spans="1:8" hidden="1">
      <c r="A7733" s="35" t="s">
        <v>9</v>
      </c>
      <c r="B7733" s="35">
        <v>2028</v>
      </c>
      <c r="C7733" s="35">
        <f t="shared" si="39"/>
        <v>10</v>
      </c>
      <c r="D7733" s="35">
        <v>1.0436531882620431E-6</v>
      </c>
      <c r="E7733" s="35">
        <v>3.8273676791655831E-5</v>
      </c>
      <c r="F7733" s="31">
        <f>1-'[1]Life Table'!$E7733</f>
        <v>0.99996172632320834</v>
      </c>
      <c r="G7733" s="31"/>
      <c r="H7733" s="31"/>
    </row>
    <row r="7734" spans="1:8" hidden="1">
      <c r="A7734" s="35" t="s">
        <v>9</v>
      </c>
      <c r="B7734" s="35">
        <v>2028</v>
      </c>
      <c r="C7734" s="35">
        <f t="shared" si="39"/>
        <v>11</v>
      </c>
      <c r="D7734" s="35">
        <v>9.3294136078447226E-7</v>
      </c>
      <c r="E7734" s="35">
        <v>2.986510941649367E-5</v>
      </c>
      <c r="F7734" s="31">
        <f>1-'[1]Life Table'!$E7734</f>
        <v>0.99997013489058351</v>
      </c>
      <c r="G7734" s="31"/>
      <c r="H7734" s="31"/>
    </row>
    <row r="7735" spans="1:8" hidden="1">
      <c r="A7735" s="35" t="s">
        <v>9</v>
      </c>
      <c r="B7735" s="35">
        <v>2028</v>
      </c>
      <c r="C7735" s="35">
        <f t="shared" si="39"/>
        <v>12</v>
      </c>
      <c r="D7735" s="35">
        <v>8.3397396036492918E-7</v>
      </c>
      <c r="E7735" s="35">
        <v>2.8311427101246341E-5</v>
      </c>
      <c r="F7735" s="31">
        <f>1-'[1]Life Table'!$E7735</f>
        <v>0.99997168857289875</v>
      </c>
      <c r="G7735" s="31"/>
      <c r="H7735" s="31"/>
    </row>
    <row r="7736" spans="1:8" hidden="1">
      <c r="A7736" s="35" t="s">
        <v>9</v>
      </c>
      <c r="B7736" s="35">
        <v>2028</v>
      </c>
      <c r="C7736" s="35">
        <f t="shared" si="39"/>
        <v>13</v>
      </c>
      <c r="D7736" s="35">
        <v>7.4550512583335237E-7</v>
      </c>
      <c r="E7736" s="35">
        <v>2.861397273801192E-5</v>
      </c>
      <c r="F7736" s="31">
        <f>1-'[1]Life Table'!$E7736</f>
        <v>0.99997138602726199</v>
      </c>
      <c r="G7736" s="31"/>
      <c r="H7736" s="31"/>
    </row>
    <row r="7737" spans="1:8" hidden="1">
      <c r="A7737" s="35" t="s">
        <v>9</v>
      </c>
      <c r="B7737" s="35">
        <v>2028</v>
      </c>
      <c r="C7737" s="35">
        <f t="shared" si="39"/>
        <v>14</v>
      </c>
      <c r="D7737" s="35">
        <v>6.6642115828245402E-7</v>
      </c>
      <c r="E7737" s="35">
        <v>3.2590527498932431E-5</v>
      </c>
      <c r="F7737" s="31">
        <f>1-'[1]Life Table'!$E7737</f>
        <v>0.99996740947250107</v>
      </c>
      <c r="G7737" s="31"/>
      <c r="H7737" s="31"/>
    </row>
    <row r="7738" spans="1:8" hidden="1">
      <c r="A7738" s="35" t="s">
        <v>9</v>
      </c>
      <c r="B7738" s="35">
        <v>2028</v>
      </c>
      <c r="C7738" s="35">
        <f t="shared" si="39"/>
        <v>15</v>
      </c>
      <c r="D7738" s="35">
        <v>1.701845053242935E-6</v>
      </c>
      <c r="E7738" s="35">
        <v>4.1378343338616119E-5</v>
      </c>
      <c r="F7738" s="31">
        <f>1-'[1]Life Table'!$E7738</f>
        <v>0.99995862165666138</v>
      </c>
      <c r="G7738" s="31"/>
      <c r="H7738" s="31"/>
    </row>
    <row r="7739" spans="1:8" hidden="1">
      <c r="A7739" s="35" t="s">
        <v>9</v>
      </c>
      <c r="B7739" s="35">
        <v>2028</v>
      </c>
      <c r="C7739" s="35">
        <f t="shared" si="39"/>
        <v>16</v>
      </c>
      <c r="D7739" s="35">
        <v>1.550096984178666E-6</v>
      </c>
      <c r="E7739" s="35">
        <v>5.4214477473557572E-5</v>
      </c>
      <c r="F7739" s="31">
        <f>1-'[1]Life Table'!$E7739</f>
        <v>0.99994578552252644</v>
      </c>
      <c r="G7739" s="31"/>
      <c r="H7739" s="31"/>
    </row>
    <row r="7740" spans="1:8" hidden="1">
      <c r="A7740" s="35" t="s">
        <v>9</v>
      </c>
      <c r="B7740" s="35">
        <v>2028</v>
      </c>
      <c r="C7740" s="35">
        <f t="shared" si="39"/>
        <v>17</v>
      </c>
      <c r="D7740" s="35">
        <v>1.411879804087428E-6</v>
      </c>
      <c r="E7740" s="35">
        <v>6.9096083909814254E-5</v>
      </c>
      <c r="F7740" s="31">
        <f>1-'[1]Life Table'!$E7740</f>
        <v>0.99993090391609019</v>
      </c>
      <c r="G7740" s="31"/>
      <c r="H7740" s="31"/>
    </row>
    <row r="7741" spans="1:8" hidden="1">
      <c r="A7741" s="35" t="s">
        <v>9</v>
      </c>
      <c r="B7741" s="35">
        <v>2028</v>
      </c>
      <c r="C7741" s="35">
        <f t="shared" si="39"/>
        <v>18</v>
      </c>
      <c r="D7741" s="35">
        <v>1.285987006965363E-6</v>
      </c>
      <c r="E7741" s="35">
        <v>8.1750504665523138E-5</v>
      </c>
      <c r="F7741" s="31">
        <f>1-'[1]Life Table'!$E7741</f>
        <v>0.99991824949533448</v>
      </c>
      <c r="G7741" s="31"/>
      <c r="H7741" s="31"/>
    </row>
    <row r="7742" spans="1:8" hidden="1">
      <c r="A7742" s="35" t="s">
        <v>9</v>
      </c>
      <c r="B7742" s="35">
        <v>2028</v>
      </c>
      <c r="C7742" s="35">
        <f t="shared" si="39"/>
        <v>19</v>
      </c>
      <c r="D7742" s="35">
        <v>2.9804846432165609E-6</v>
      </c>
      <c r="E7742" s="35">
        <v>2.9351069127370177E-4</v>
      </c>
      <c r="F7742" s="31">
        <f>1-'[1]Life Table'!$E7742</f>
        <v>0.9997064893087263</v>
      </c>
      <c r="G7742" s="31"/>
      <c r="H7742" s="31"/>
    </row>
    <row r="7743" spans="1:8" hidden="1">
      <c r="A7743" s="35" t="s">
        <v>9</v>
      </c>
      <c r="B7743" s="35">
        <v>2028</v>
      </c>
      <c r="C7743" s="35">
        <f t="shared" si="39"/>
        <v>20</v>
      </c>
      <c r="D7743" s="35">
        <v>2.7147243798941289E-6</v>
      </c>
      <c r="E7743" s="35">
        <v>2.5701487638707388E-4</v>
      </c>
      <c r="F7743" s="31">
        <f>1-'[1]Life Table'!$E7743</f>
        <v>0.99974298512361293</v>
      </c>
      <c r="G7743" s="31"/>
      <c r="H7743" s="31"/>
    </row>
    <row r="7744" spans="1:8" hidden="1">
      <c r="A7744" s="35" t="s">
        <v>9</v>
      </c>
      <c r="B7744" s="35">
        <v>2028</v>
      </c>
      <c r="C7744" s="35">
        <f t="shared" si="39"/>
        <v>21</v>
      </c>
      <c r="D7744" s="35">
        <v>2.472661107503006E-6</v>
      </c>
      <c r="E7744" s="35">
        <v>2.2505923404847469E-4</v>
      </c>
      <c r="F7744" s="31">
        <f>1-'[1]Life Table'!$E7744</f>
        <v>0.99977494076595153</v>
      </c>
      <c r="G7744" s="31"/>
      <c r="H7744" s="31"/>
    </row>
    <row r="7745" spans="1:8" hidden="1">
      <c r="A7745" s="35" t="s">
        <v>9</v>
      </c>
      <c r="B7745" s="35">
        <v>2028</v>
      </c>
      <c r="C7745" s="35">
        <f t="shared" si="39"/>
        <v>22</v>
      </c>
      <c r="D7745" s="35">
        <v>2.2521818413095879E-6</v>
      </c>
      <c r="E7745" s="35">
        <v>2.050996484034284E-4</v>
      </c>
      <c r="F7745" s="31">
        <f>1-'[1]Life Table'!$E7745</f>
        <v>0.99979490035159657</v>
      </c>
      <c r="G7745" s="31"/>
      <c r="H7745" s="31"/>
    </row>
    <row r="7746" spans="1:8" hidden="1">
      <c r="A7746" s="35" t="s">
        <v>9</v>
      </c>
      <c r="B7746" s="35">
        <v>2028</v>
      </c>
      <c r="C7746" s="35">
        <f t="shared" si="39"/>
        <v>23</v>
      </c>
      <c r="D7746" s="35">
        <v>2.051362004656953E-6</v>
      </c>
      <c r="E7746" s="35">
        <v>1.7891963322524959E-4</v>
      </c>
      <c r="F7746" s="31">
        <f>1-'[1]Life Table'!$E7746</f>
        <v>0.99982108036677475</v>
      </c>
      <c r="G7746" s="31"/>
      <c r="H7746" s="31"/>
    </row>
    <row r="7747" spans="1:8" hidden="1">
      <c r="A7747" s="35" t="s">
        <v>9</v>
      </c>
      <c r="B7747" s="35">
        <v>2028</v>
      </c>
      <c r="C7747" s="35">
        <f t="shared" si="39"/>
        <v>24</v>
      </c>
      <c r="D7747" s="35">
        <v>1.868448629220497E-6</v>
      </c>
      <c r="E7747" s="35">
        <v>1.5766248967219451E-4</v>
      </c>
      <c r="F7747" s="31">
        <f>1-'[1]Life Table'!$E7747</f>
        <v>0.99984233751032781</v>
      </c>
      <c r="G7747" s="31"/>
      <c r="H7747" s="31"/>
    </row>
    <row r="7748" spans="1:8" hidden="1">
      <c r="A7748" s="35" t="s">
        <v>9</v>
      </c>
      <c r="B7748" s="35">
        <v>2028</v>
      </c>
      <c r="C7748" s="35">
        <f t="shared" si="39"/>
        <v>25</v>
      </c>
      <c r="D7748" s="35">
        <v>1.701845053242935E-6</v>
      </c>
      <c r="E7748" s="35">
        <v>1.4291463713345109E-4</v>
      </c>
      <c r="F7748" s="31">
        <f>1-'[1]Life Table'!$E7748</f>
        <v>0.99985708536286655</v>
      </c>
      <c r="G7748" s="31"/>
      <c r="H7748" s="31"/>
    </row>
    <row r="7749" spans="1:8" hidden="1">
      <c r="A7749" s="35" t="s">
        <v>9</v>
      </c>
      <c r="B7749" s="35">
        <v>2028</v>
      </c>
      <c r="C7749" s="35">
        <f t="shared" si="39"/>
        <v>26</v>
      </c>
      <c r="D7749" s="35">
        <v>1.550096984178666E-6</v>
      </c>
      <c r="E7749" s="35">
        <v>1.309228223242975E-4</v>
      </c>
      <c r="F7749" s="31">
        <f>1-'[1]Life Table'!$E7749</f>
        <v>0.9998690771776757</v>
      </c>
      <c r="G7749" s="31"/>
      <c r="H7749" s="31"/>
    </row>
    <row r="7750" spans="1:8" hidden="1">
      <c r="A7750" s="35" t="s">
        <v>9</v>
      </c>
      <c r="B7750" s="35">
        <v>2028</v>
      </c>
      <c r="C7750" s="35">
        <f t="shared" si="39"/>
        <v>27</v>
      </c>
      <c r="D7750" s="35">
        <v>1.411879804087428E-6</v>
      </c>
      <c r="E7750" s="35">
        <v>1.207730559082965E-4</v>
      </c>
      <c r="F7750" s="31">
        <f>1-'[1]Life Table'!$E7750</f>
        <v>0.9998792269440917</v>
      </c>
      <c r="G7750" s="31"/>
      <c r="H7750" s="31"/>
    </row>
    <row r="7751" spans="1:8" hidden="1">
      <c r="A7751" s="35" t="s">
        <v>9</v>
      </c>
      <c r="B7751" s="35">
        <v>2028</v>
      </c>
      <c r="C7751" s="35">
        <f t="shared" si="39"/>
        <v>28</v>
      </c>
      <c r="D7751" s="35">
        <v>1.285987006965363E-6</v>
      </c>
      <c r="E7751" s="35">
        <v>1.116237306353351E-4</v>
      </c>
      <c r="F7751" s="31">
        <f>1-'[1]Life Table'!$E7751</f>
        <v>0.99988837626936466</v>
      </c>
      <c r="G7751" s="31"/>
      <c r="H7751" s="31"/>
    </row>
    <row r="7752" spans="1:8" hidden="1">
      <c r="A7752" s="35" t="s">
        <v>9</v>
      </c>
      <c r="B7752" s="35">
        <v>2028</v>
      </c>
      <c r="C7752" s="35">
        <f t="shared" si="39"/>
        <v>29</v>
      </c>
      <c r="D7752" s="35">
        <v>2.9804846432165609E-6</v>
      </c>
      <c r="E7752" s="35">
        <v>3.5748521188849752E-4</v>
      </c>
      <c r="F7752" s="31">
        <f>1-'[1]Life Table'!$E7752</f>
        <v>0.9996425147881115</v>
      </c>
      <c r="G7752" s="31"/>
      <c r="H7752" s="31"/>
    </row>
    <row r="7753" spans="1:8" hidden="1">
      <c r="A7753" s="35" t="s">
        <v>9</v>
      </c>
      <c r="B7753" s="35">
        <v>2028</v>
      </c>
      <c r="C7753" s="35">
        <f t="shared" si="39"/>
        <v>30</v>
      </c>
      <c r="D7753" s="35">
        <v>2.7147243798941289E-6</v>
      </c>
      <c r="E7753" s="35">
        <v>2.9670139251980482E-4</v>
      </c>
      <c r="F7753" s="31">
        <f>1-'[1]Life Table'!$E7753</f>
        <v>0.9997032986074802</v>
      </c>
      <c r="G7753" s="31"/>
      <c r="H7753" s="31"/>
    </row>
    <row r="7754" spans="1:8" hidden="1">
      <c r="A7754" s="35" t="s">
        <v>9</v>
      </c>
      <c r="B7754" s="35">
        <v>2028</v>
      </c>
      <c r="C7754" s="35">
        <f t="shared" si="39"/>
        <v>31</v>
      </c>
      <c r="D7754" s="35">
        <v>2.472661107503006E-6</v>
      </c>
      <c r="E7754" s="35">
        <v>2.5806711898546109E-4</v>
      </c>
      <c r="F7754" s="31">
        <f>1-'[1]Life Table'!$E7754</f>
        <v>0.99974193288101454</v>
      </c>
      <c r="G7754" s="31"/>
      <c r="H7754" s="31"/>
    </row>
    <row r="7755" spans="1:8" hidden="1">
      <c r="A7755" s="35" t="s">
        <v>9</v>
      </c>
      <c r="B7755" s="35">
        <v>2028</v>
      </c>
      <c r="C7755" s="35">
        <f t="shared" si="39"/>
        <v>32</v>
      </c>
      <c r="D7755" s="35">
        <v>2.2521818413095879E-6</v>
      </c>
      <c r="E7755" s="35">
        <v>2.3803503104802279E-4</v>
      </c>
      <c r="F7755" s="31">
        <f>1-'[1]Life Table'!$E7755</f>
        <v>0.99976196496895198</v>
      </c>
      <c r="G7755" s="31"/>
      <c r="H7755" s="31"/>
    </row>
    <row r="7756" spans="1:8" hidden="1">
      <c r="A7756" s="35" t="s">
        <v>9</v>
      </c>
      <c r="B7756" s="35">
        <v>2028</v>
      </c>
      <c r="C7756" s="35">
        <f t="shared" si="39"/>
        <v>33</v>
      </c>
      <c r="D7756" s="35">
        <v>2.051362004656953E-6</v>
      </c>
      <c r="E7756" s="35">
        <v>2.0885718573027121E-4</v>
      </c>
      <c r="F7756" s="31">
        <f>1-'[1]Life Table'!$E7756</f>
        <v>0.99979114281426973</v>
      </c>
      <c r="G7756" s="31"/>
      <c r="H7756" s="31"/>
    </row>
    <row r="7757" spans="1:8" hidden="1">
      <c r="A7757" s="35" t="s">
        <v>9</v>
      </c>
      <c r="B7757" s="35">
        <v>2028</v>
      </c>
      <c r="C7757" s="35">
        <f t="shared" si="39"/>
        <v>34</v>
      </c>
      <c r="D7757" s="35">
        <v>1.868448629220497E-6</v>
      </c>
      <c r="E7757" s="35">
        <v>1.8367278639352949E-4</v>
      </c>
      <c r="F7757" s="31">
        <f>1-'[1]Life Table'!$E7757</f>
        <v>0.99981632721360647</v>
      </c>
      <c r="G7757" s="31"/>
      <c r="H7757" s="31"/>
    </row>
    <row r="7758" spans="1:8" hidden="1">
      <c r="A7758" s="35" t="s">
        <v>9</v>
      </c>
      <c r="B7758" s="35">
        <v>2028</v>
      </c>
      <c r="C7758" s="35">
        <f t="shared" si="39"/>
        <v>35</v>
      </c>
      <c r="D7758" s="35">
        <v>1.701845053242935E-6</v>
      </c>
      <c r="E7758" s="35">
        <v>1.6548775167257721E-4</v>
      </c>
      <c r="F7758" s="31">
        <f>1-'[1]Life Table'!$E7758</f>
        <v>0.99983451224832742</v>
      </c>
      <c r="G7758" s="31"/>
      <c r="H7758" s="31"/>
    </row>
    <row r="7759" spans="1:8" hidden="1">
      <c r="A7759" s="35" t="s">
        <v>9</v>
      </c>
      <c r="B7759" s="35">
        <v>2028</v>
      </c>
      <c r="C7759" s="35">
        <f t="shared" si="39"/>
        <v>36</v>
      </c>
      <c r="D7759" s="35">
        <v>1.550096984178666E-6</v>
      </c>
      <c r="E7759" s="35">
        <v>1.5234861314517009E-4</v>
      </c>
      <c r="F7759" s="31">
        <f>1-'[1]Life Table'!$E7759</f>
        <v>0.99984765138685483</v>
      </c>
      <c r="G7759" s="31"/>
      <c r="H7759" s="31"/>
    </row>
    <row r="7760" spans="1:8" hidden="1">
      <c r="A7760" s="35" t="s">
        <v>9</v>
      </c>
      <c r="B7760" s="35">
        <v>2028</v>
      </c>
      <c r="C7760" s="35">
        <f t="shared" si="39"/>
        <v>37</v>
      </c>
      <c r="D7760" s="35">
        <v>1.411879804087428E-6</v>
      </c>
      <c r="E7760" s="35">
        <v>1.4557524506086941E-4</v>
      </c>
      <c r="F7760" s="31">
        <f>1-'[1]Life Table'!$E7760</f>
        <v>0.99985442475493913</v>
      </c>
      <c r="G7760" s="31"/>
      <c r="H7760" s="31"/>
    </row>
    <row r="7761" spans="1:8" hidden="1">
      <c r="A7761" s="35" t="s">
        <v>9</v>
      </c>
      <c r="B7761" s="35">
        <v>2028</v>
      </c>
      <c r="C7761" s="35">
        <f t="shared" si="39"/>
        <v>38</v>
      </c>
      <c r="D7761" s="35">
        <v>1.285987006965363E-6</v>
      </c>
      <c r="E7761" s="35">
        <v>1.4494018091570909E-4</v>
      </c>
      <c r="F7761" s="31">
        <f>1-'[1]Life Table'!$E7761</f>
        <v>0.99985505981908429</v>
      </c>
      <c r="G7761" s="31"/>
      <c r="H7761" s="31"/>
    </row>
    <row r="7762" spans="1:8" hidden="1">
      <c r="A7762" s="35" t="s">
        <v>9</v>
      </c>
      <c r="B7762" s="35">
        <v>2028</v>
      </c>
      <c r="C7762" s="35">
        <f t="shared" si="39"/>
        <v>39</v>
      </c>
      <c r="D7762" s="35">
        <v>2.9804846432165609E-6</v>
      </c>
      <c r="E7762" s="35">
        <v>5.0008959188097002E-4</v>
      </c>
      <c r="F7762" s="31">
        <f>1-'[1]Life Table'!$E7762</f>
        <v>0.99949991040811903</v>
      </c>
      <c r="G7762" s="31"/>
      <c r="H7762" s="31"/>
    </row>
    <row r="7763" spans="1:8" hidden="1">
      <c r="A7763" s="35" t="s">
        <v>9</v>
      </c>
      <c r="B7763" s="35">
        <v>2028</v>
      </c>
      <c r="C7763" s="35">
        <f t="shared" si="39"/>
        <v>40</v>
      </c>
      <c r="D7763" s="35">
        <v>2.7147243798941289E-6</v>
      </c>
      <c r="E7763" s="35">
        <v>4.6589679692821129E-4</v>
      </c>
      <c r="F7763" s="31">
        <f>1-'[1]Life Table'!$E7763</f>
        <v>0.99953410320307179</v>
      </c>
      <c r="G7763" s="31"/>
      <c r="H7763" s="31"/>
    </row>
    <row r="7764" spans="1:8" hidden="1">
      <c r="A7764" s="35" t="s">
        <v>9</v>
      </c>
      <c r="B7764" s="35">
        <v>2028</v>
      </c>
      <c r="C7764" s="35">
        <f t="shared" si="39"/>
        <v>41</v>
      </c>
      <c r="D7764" s="35">
        <v>2.472661107503006E-6</v>
      </c>
      <c r="E7764" s="35">
        <v>4.5965975541595322E-4</v>
      </c>
      <c r="F7764" s="31">
        <f>1-'[1]Life Table'!$E7764</f>
        <v>0.99954034024458405</v>
      </c>
      <c r="G7764" s="31"/>
      <c r="H7764" s="31"/>
    </row>
    <row r="7765" spans="1:8" hidden="1">
      <c r="A7765" s="35" t="s">
        <v>9</v>
      </c>
      <c r="B7765" s="35">
        <v>2028</v>
      </c>
      <c r="C7765" s="35">
        <f t="shared" si="39"/>
        <v>42</v>
      </c>
      <c r="D7765" s="35">
        <v>2.2521818413095879E-6</v>
      </c>
      <c r="E7765" s="35">
        <v>4.7685303432520859E-4</v>
      </c>
      <c r="F7765" s="31">
        <f>1-'[1]Life Table'!$E7765</f>
        <v>0.99952314696567479</v>
      </c>
      <c r="G7765" s="31"/>
      <c r="H7765" s="31"/>
    </row>
    <row r="7766" spans="1:8" hidden="1">
      <c r="A7766" s="35" t="s">
        <v>9</v>
      </c>
      <c r="B7766" s="35">
        <v>2028</v>
      </c>
      <c r="C7766" s="35">
        <f t="shared" si="39"/>
        <v>43</v>
      </c>
      <c r="D7766" s="35">
        <v>2.051362004656953E-6</v>
      </c>
      <c r="E7766" s="35">
        <v>4.6632213368524861E-4</v>
      </c>
      <c r="F7766" s="31">
        <f>1-'[1]Life Table'!$E7766</f>
        <v>0.99953367786631475</v>
      </c>
      <c r="G7766" s="31"/>
      <c r="H7766" s="31"/>
    </row>
    <row r="7767" spans="1:8" hidden="1">
      <c r="A7767" s="35" t="s">
        <v>9</v>
      </c>
      <c r="B7767" s="35">
        <v>2028</v>
      </c>
      <c r="C7767" s="35">
        <f t="shared" si="39"/>
        <v>44</v>
      </c>
      <c r="D7767" s="35">
        <v>1.868448629220497E-6</v>
      </c>
      <c r="E7767" s="35">
        <v>4.4989785933979842E-4</v>
      </c>
      <c r="F7767" s="31">
        <f>1-'[1]Life Table'!$E7767</f>
        <v>0.9995501021406602</v>
      </c>
      <c r="G7767" s="31"/>
      <c r="H7767" s="31"/>
    </row>
    <row r="7768" spans="1:8" hidden="1">
      <c r="A7768" s="35" t="s">
        <v>9</v>
      </c>
      <c r="B7768" s="35">
        <v>2028</v>
      </c>
      <c r="C7768" s="35">
        <f t="shared" si="39"/>
        <v>45</v>
      </c>
      <c r="D7768" s="35">
        <v>1.701845053242935E-6</v>
      </c>
      <c r="E7768" s="35">
        <v>4.3836057439949888E-4</v>
      </c>
      <c r="F7768" s="31">
        <f>1-'[1]Life Table'!$E7768</f>
        <v>0.9995616394256005</v>
      </c>
      <c r="G7768" s="31"/>
      <c r="H7768" s="31"/>
    </row>
    <row r="7769" spans="1:8" hidden="1">
      <c r="A7769" s="35" t="s">
        <v>9</v>
      </c>
      <c r="B7769" s="35">
        <v>2028</v>
      </c>
      <c r="C7769" s="35">
        <f t="shared" si="39"/>
        <v>46</v>
      </c>
      <c r="D7769" s="35">
        <v>1.550096984178666E-6</v>
      </c>
      <c r="E7769" s="35">
        <v>4.3425886708903239E-4</v>
      </c>
      <c r="F7769" s="31">
        <f>1-'[1]Life Table'!$E7769</f>
        <v>0.99956574113291097</v>
      </c>
      <c r="G7769" s="31"/>
      <c r="H7769" s="31"/>
    </row>
    <row r="7770" spans="1:8" hidden="1">
      <c r="A7770" s="35" t="s">
        <v>9</v>
      </c>
      <c r="B7770" s="35">
        <v>2028</v>
      </c>
      <c r="C7770" s="35">
        <f t="shared" si="39"/>
        <v>47</v>
      </c>
      <c r="D7770" s="35">
        <v>1.411879804087428E-6</v>
      </c>
      <c r="E7770" s="35">
        <v>4.4862192520966898E-4</v>
      </c>
      <c r="F7770" s="31">
        <f>1-'[1]Life Table'!$E7770</f>
        <v>0.99955137807479033</v>
      </c>
      <c r="G7770" s="31"/>
      <c r="H7770" s="31"/>
    </row>
    <row r="7771" spans="1:8" hidden="1">
      <c r="A7771" s="35" t="s">
        <v>9</v>
      </c>
      <c r="B7771" s="35">
        <v>2028</v>
      </c>
      <c r="C7771" s="35">
        <f t="shared" si="39"/>
        <v>48</v>
      </c>
      <c r="D7771" s="35">
        <v>1.285987006965363E-6</v>
      </c>
      <c r="E7771" s="35">
        <v>4.8679196356760102E-4</v>
      </c>
      <c r="F7771" s="31">
        <f>1-'[1]Life Table'!$E7771</f>
        <v>0.9995132080364324</v>
      </c>
      <c r="G7771" s="31"/>
      <c r="H7771" s="31"/>
    </row>
    <row r="7772" spans="1:8" hidden="1">
      <c r="A7772" s="35" t="s">
        <v>9</v>
      </c>
      <c r="B7772" s="35">
        <v>2028</v>
      </c>
      <c r="C7772" s="35">
        <f t="shared" si="39"/>
        <v>49</v>
      </c>
      <c r="D7772" s="35">
        <v>2.9804846432165609E-6</v>
      </c>
      <c r="E7772" s="35">
        <v>1.3705995073013399E-3</v>
      </c>
      <c r="F7772" s="31">
        <f>1-'[1]Life Table'!$E7772</f>
        <v>0.99862940049269866</v>
      </c>
      <c r="G7772" s="31"/>
      <c r="H7772" s="31"/>
    </row>
    <row r="7773" spans="1:8" hidden="1">
      <c r="A7773" s="35" t="s">
        <v>9</v>
      </c>
      <c r="B7773" s="35">
        <v>2028</v>
      </c>
      <c r="C7773" s="35">
        <f t="shared" si="39"/>
        <v>50</v>
      </c>
      <c r="D7773" s="35">
        <v>5.7470141999464896E-6</v>
      </c>
      <c r="E7773" s="35">
        <v>1.417314517392132E-3</v>
      </c>
      <c r="F7773" s="31">
        <f>1-'[1]Life Table'!$E7773</f>
        <v>0.99858268548260787</v>
      </c>
      <c r="G7773" s="31"/>
      <c r="H7773" s="31"/>
    </row>
    <row r="7774" spans="1:8" hidden="1">
      <c r="A7774" s="35" t="s">
        <v>9</v>
      </c>
      <c r="B7774" s="35">
        <v>2028</v>
      </c>
      <c r="C7774" s="35">
        <f t="shared" si="39"/>
        <v>51</v>
      </c>
      <c r="D7774" s="35">
        <v>5.2505629849325762E-6</v>
      </c>
      <c r="E7774" s="35">
        <v>1.5224464163310361E-3</v>
      </c>
      <c r="F7774" s="31">
        <f>1-'[1]Life Table'!$E7774</f>
        <v>0.99847755358366896</v>
      </c>
      <c r="G7774" s="31"/>
      <c r="H7774" s="31"/>
    </row>
    <row r="7775" spans="1:8" hidden="1">
      <c r="A7775" s="35" t="s">
        <v>9</v>
      </c>
      <c r="B7775" s="35">
        <v>2028</v>
      </c>
      <c r="C7775" s="35">
        <f t="shared" si="39"/>
        <v>52</v>
      </c>
      <c r="D7775" s="35">
        <v>4.796997310186004E-6</v>
      </c>
      <c r="E7775" s="35">
        <v>1.665431809021678E-3</v>
      </c>
      <c r="F7775" s="31">
        <f>1-'[1]Life Table'!$E7775</f>
        <v>0.99833456819097832</v>
      </c>
      <c r="G7775" s="31"/>
      <c r="H7775" s="31"/>
    </row>
    <row r="7776" spans="1:8" hidden="1">
      <c r="A7776" s="35" t="s">
        <v>9</v>
      </c>
      <c r="B7776" s="35">
        <v>2028</v>
      </c>
      <c r="C7776" s="35">
        <f t="shared" si="39"/>
        <v>53</v>
      </c>
      <c r="D7776" s="35">
        <v>4.3826125426866559E-6</v>
      </c>
      <c r="E7776" s="35">
        <v>1.6966067984720561E-3</v>
      </c>
      <c r="F7776" s="31">
        <f>1-'[1]Life Table'!$E7776</f>
        <v>0.99830339320152794</v>
      </c>
      <c r="G7776" s="31"/>
      <c r="H7776" s="31"/>
    </row>
    <row r="7777" spans="1:8" hidden="1">
      <c r="A7777" s="35" t="s">
        <v>9</v>
      </c>
      <c r="B7777" s="35">
        <v>2028</v>
      </c>
      <c r="C7777" s="35">
        <f t="shared" si="39"/>
        <v>54</v>
      </c>
      <c r="D7777" s="35">
        <v>4.0040240711683028E-6</v>
      </c>
      <c r="E7777" s="35">
        <v>1.6557062280748709E-3</v>
      </c>
      <c r="F7777" s="31">
        <f>1-'[1]Life Table'!$E7777</f>
        <v>0.99834429377192513</v>
      </c>
      <c r="G7777" s="31"/>
      <c r="H7777" s="31"/>
    </row>
    <row r="7778" spans="1:8" hidden="1">
      <c r="A7778" s="35" t="s">
        <v>9</v>
      </c>
      <c r="B7778" s="35">
        <v>2028</v>
      </c>
      <c r="C7778" s="35">
        <f t="shared" si="39"/>
        <v>55</v>
      </c>
      <c r="D7778" s="35">
        <v>3.65813966129596E-6</v>
      </c>
      <c r="E7778" s="35">
        <v>1.579578391940339E-3</v>
      </c>
      <c r="F7778" s="31">
        <f>1-'[1]Life Table'!$E7778</f>
        <v>0.99842042160805966</v>
      </c>
      <c r="G7778" s="31"/>
      <c r="H7778" s="31"/>
    </row>
    <row r="7779" spans="1:8" hidden="1">
      <c r="A7779" s="35" t="s">
        <v>9</v>
      </c>
      <c r="B7779" s="35">
        <v>2028</v>
      </c>
      <c r="C7779" s="35">
        <f t="shared" si="39"/>
        <v>56</v>
      </c>
      <c r="D7779" s="35">
        <v>3.3421341989190141E-6</v>
      </c>
      <c r="E7779" s="35">
        <v>1.490725710661889E-3</v>
      </c>
      <c r="F7779" s="31">
        <f>1-'[1]Life Table'!$E7779</f>
        <v>0.99850927428933811</v>
      </c>
      <c r="G7779" s="31"/>
      <c r="H7779" s="31"/>
    </row>
    <row r="7780" spans="1:8" hidden="1">
      <c r="A7780" s="35" t="s">
        <v>9</v>
      </c>
      <c r="B7780" s="35">
        <v>2028</v>
      </c>
      <c r="C7780" s="35">
        <f t="shared" si="39"/>
        <v>57</v>
      </c>
      <c r="D7780" s="35">
        <v>3.0534266151082152E-6</v>
      </c>
      <c r="E7780" s="35">
        <v>1.434865625870696E-3</v>
      </c>
      <c r="F7780" s="31">
        <f>1-'[1]Life Table'!$E7780</f>
        <v>0.9985651343741293</v>
      </c>
      <c r="G7780" s="31"/>
      <c r="H7780" s="31"/>
    </row>
    <row r="7781" spans="1:8" hidden="1">
      <c r="A7781" s="35" t="s">
        <v>9</v>
      </c>
      <c r="B7781" s="35">
        <v>2028</v>
      </c>
      <c r="C7781" s="35">
        <f t="shared" si="39"/>
        <v>58</v>
      </c>
      <c r="D7781" s="35">
        <v>2.789658804504856E-6</v>
      </c>
      <c r="E7781" s="35">
        <v>1.4339167903046901E-3</v>
      </c>
      <c r="F7781" s="31">
        <f>1-'[1]Life Table'!$E7781</f>
        <v>0.99856608320969531</v>
      </c>
      <c r="G7781" s="31"/>
      <c r="H7781" s="31"/>
    </row>
    <row r="7782" spans="1:8" hidden="1">
      <c r="A7782" s="35" t="s">
        <v>9</v>
      </c>
      <c r="B7782" s="35">
        <v>2028</v>
      </c>
      <c r="C7782" s="35">
        <f t="shared" si="39"/>
        <v>59</v>
      </c>
      <c r="D7782" s="35">
        <v>6.2904058686976642E-6</v>
      </c>
      <c r="E7782" s="35">
        <v>3.292674497563763E-3</v>
      </c>
      <c r="F7782" s="31">
        <f>1-'[1]Life Table'!$E7782</f>
        <v>0.99670732550243624</v>
      </c>
      <c r="G7782" s="31"/>
      <c r="H7782" s="31"/>
    </row>
    <row r="7783" spans="1:8" hidden="1">
      <c r="A7783" s="35" t="s">
        <v>9</v>
      </c>
      <c r="B7783" s="35">
        <v>2028</v>
      </c>
      <c r="C7783" s="35">
        <f t="shared" si="39"/>
        <v>60</v>
      </c>
      <c r="D7783" s="35">
        <v>5.7470141999464896E-6</v>
      </c>
      <c r="E7783" s="35">
        <v>3.3134433820533049E-3</v>
      </c>
      <c r="F7783" s="31">
        <f>1-'[1]Life Table'!$E7783</f>
        <v>0.9966865566179467</v>
      </c>
      <c r="G7783" s="31"/>
      <c r="H7783" s="31"/>
    </row>
    <row r="7784" spans="1:8" hidden="1">
      <c r="A7784" s="35" t="s">
        <v>9</v>
      </c>
      <c r="B7784" s="35">
        <v>2028</v>
      </c>
      <c r="C7784" s="35">
        <f t="shared" si="39"/>
        <v>61</v>
      </c>
      <c r="D7784" s="35">
        <v>5.2505629849325762E-6</v>
      </c>
      <c r="E7784" s="35">
        <v>3.527820763737588E-3</v>
      </c>
      <c r="F7784" s="31">
        <f>1-'[1]Life Table'!$E7784</f>
        <v>0.99647217923626241</v>
      </c>
      <c r="G7784" s="31"/>
      <c r="H7784" s="31"/>
    </row>
    <row r="7785" spans="1:8" hidden="1">
      <c r="A7785" s="35" t="s">
        <v>9</v>
      </c>
      <c r="B7785" s="35">
        <v>2028</v>
      </c>
      <c r="C7785" s="35">
        <f t="shared" si="39"/>
        <v>62</v>
      </c>
      <c r="D7785" s="35">
        <v>4.796997310186004E-6</v>
      </c>
      <c r="E7785" s="35">
        <v>3.9400603950212609E-3</v>
      </c>
      <c r="F7785" s="31">
        <f>1-'[1]Life Table'!$E7785</f>
        <v>0.99605993960497874</v>
      </c>
      <c r="G7785" s="31"/>
      <c r="H7785" s="31"/>
    </row>
    <row r="7786" spans="1:8" hidden="1">
      <c r="A7786" s="35" t="s">
        <v>9</v>
      </c>
      <c r="B7786" s="35">
        <v>2028</v>
      </c>
      <c r="C7786" s="35">
        <f t="shared" si="39"/>
        <v>63</v>
      </c>
      <c r="D7786" s="35">
        <v>4.3826125426866559E-6</v>
      </c>
      <c r="E7786" s="35">
        <v>4.27188732815309E-3</v>
      </c>
      <c r="F7786" s="31">
        <f>1-'[1]Life Table'!$E7786</f>
        <v>0.99572811267184691</v>
      </c>
      <c r="G7786" s="31"/>
      <c r="H7786" s="31"/>
    </row>
    <row r="7787" spans="1:8" hidden="1">
      <c r="A7787" s="35" t="s">
        <v>9</v>
      </c>
      <c r="B7787" s="35">
        <v>2028</v>
      </c>
      <c r="C7787" s="35">
        <f t="shared" si="39"/>
        <v>64</v>
      </c>
      <c r="D7787" s="35">
        <v>4.0040240711683028E-6</v>
      </c>
      <c r="E7787" s="35">
        <v>4.5830973659325416E-3</v>
      </c>
      <c r="F7787" s="31">
        <f>1-'[1]Life Table'!$E7787</f>
        <v>0.99541690263406746</v>
      </c>
      <c r="G7787" s="31"/>
      <c r="H7787" s="31"/>
    </row>
    <row r="7788" spans="1:8" hidden="1">
      <c r="A7788" s="35" t="s">
        <v>9</v>
      </c>
      <c r="B7788" s="35">
        <v>2028</v>
      </c>
      <c r="C7788" s="35">
        <f t="shared" si="39"/>
        <v>65</v>
      </c>
      <c r="D7788" s="35">
        <v>3.65813966129596E-6</v>
      </c>
      <c r="E7788" s="35">
        <v>4.8913503106255973E-3</v>
      </c>
      <c r="F7788" s="31">
        <f>1-'[1]Life Table'!$E7788</f>
        <v>0.9951086496893744</v>
      </c>
      <c r="G7788" s="31"/>
      <c r="H7788" s="31"/>
    </row>
    <row r="7789" spans="1:8" hidden="1">
      <c r="A7789" s="35" t="s">
        <v>9</v>
      </c>
      <c r="B7789" s="35">
        <v>2028</v>
      </c>
      <c r="C7789" s="35">
        <f t="shared" si="39"/>
        <v>66</v>
      </c>
      <c r="D7789" s="35">
        <v>3.3421341989190141E-6</v>
      </c>
      <c r="E7789" s="35">
        <v>5.1674115842452739E-3</v>
      </c>
      <c r="F7789" s="31">
        <f>1-'[1]Life Table'!$E7789</f>
        <v>0.99483258841575473</v>
      </c>
      <c r="G7789" s="31"/>
      <c r="H7789" s="31"/>
    </row>
    <row r="7790" spans="1:8" hidden="1">
      <c r="A7790" s="35" t="s">
        <v>9</v>
      </c>
      <c r="B7790" s="35">
        <v>2028</v>
      </c>
      <c r="C7790" s="35">
        <f t="shared" ref="C7790:C7822" si="40">C7789+1</f>
        <v>67</v>
      </c>
      <c r="D7790" s="35">
        <v>3.0534266151082152E-6</v>
      </c>
      <c r="E7790" s="35">
        <v>5.4519443268012946E-3</v>
      </c>
      <c r="F7790" s="31">
        <f>1-'[1]Life Table'!$E7790</f>
        <v>0.99454805567319871</v>
      </c>
      <c r="G7790" s="31"/>
      <c r="H7790" s="31"/>
    </row>
    <row r="7791" spans="1:8" hidden="1">
      <c r="A7791" s="35" t="s">
        <v>9</v>
      </c>
      <c r="B7791" s="35">
        <v>2028</v>
      </c>
      <c r="C7791" s="35">
        <f t="shared" si="40"/>
        <v>68</v>
      </c>
      <c r="D7791" s="35">
        <v>2.789658804504856E-6</v>
      </c>
      <c r="E7791" s="35">
        <v>5.7790013021916664E-3</v>
      </c>
      <c r="F7791" s="31">
        <f>1-'[1]Life Table'!$E7791</f>
        <v>0.99422099869780833</v>
      </c>
      <c r="G7791" s="31"/>
      <c r="H7791" s="31"/>
    </row>
    <row r="7792" spans="1:8" hidden="1">
      <c r="A7792" s="35" t="s">
        <v>9</v>
      </c>
      <c r="B7792" s="35">
        <v>2028</v>
      </c>
      <c r="C7792" s="35">
        <f t="shared" si="40"/>
        <v>69</v>
      </c>
      <c r="D7792" s="35">
        <v>6.2904058686976642E-6</v>
      </c>
      <c r="E7792" s="35">
        <v>1.1406054376927649E-2</v>
      </c>
      <c r="F7792" s="31">
        <f>1-'[1]Life Table'!$E7792</f>
        <v>0.98859394562307235</v>
      </c>
      <c r="G7792" s="31"/>
      <c r="H7792" s="31"/>
    </row>
    <row r="7793" spans="1:8" hidden="1">
      <c r="A7793" s="35" t="s">
        <v>9</v>
      </c>
      <c r="B7793" s="35">
        <v>2028</v>
      </c>
      <c r="C7793" s="35">
        <f t="shared" si="40"/>
        <v>70</v>
      </c>
      <c r="D7793" s="35">
        <v>4.3492835575246712E-6</v>
      </c>
      <c r="E7793" s="35">
        <v>1.165446261546565E-2</v>
      </c>
      <c r="F7793" s="31">
        <f>1-'[1]Life Table'!$E7793</f>
        <v>0.98834553738453435</v>
      </c>
      <c r="G7793" s="31"/>
      <c r="H7793" s="31"/>
    </row>
    <row r="7794" spans="1:8" hidden="1">
      <c r="A7794" s="35" t="s">
        <v>9</v>
      </c>
      <c r="B7794" s="35">
        <v>2028</v>
      </c>
      <c r="C7794" s="35">
        <f t="shared" si="40"/>
        <v>71</v>
      </c>
      <c r="D7794" s="35">
        <v>3.9790392900421911E-6</v>
      </c>
      <c r="E7794" s="35">
        <v>1.2359835485601271E-2</v>
      </c>
      <c r="F7794" s="31">
        <f>1-'[1]Life Table'!$E7794</f>
        <v>0.98764016451439873</v>
      </c>
      <c r="G7794" s="31"/>
      <c r="H7794" s="31"/>
    </row>
    <row r="7795" spans="1:8" hidden="1">
      <c r="A7795" s="35" t="s">
        <v>9</v>
      </c>
      <c r="B7795" s="35">
        <v>2028</v>
      </c>
      <c r="C7795" s="35">
        <f t="shared" si="40"/>
        <v>72</v>
      </c>
      <c r="D7795" s="35">
        <v>3.6403130451927592E-6</v>
      </c>
      <c r="E7795" s="35">
        <v>1.3641592909626301E-2</v>
      </c>
      <c r="F7795" s="31">
        <f>1-'[1]Life Table'!$E7795</f>
        <v>0.9863584070903737</v>
      </c>
      <c r="G7795" s="31"/>
      <c r="H7795" s="31"/>
    </row>
    <row r="7796" spans="1:8" hidden="1">
      <c r="A7796" s="35" t="s">
        <v>9</v>
      </c>
      <c r="B7796" s="35">
        <v>2028</v>
      </c>
      <c r="C7796" s="35">
        <f t="shared" si="40"/>
        <v>73</v>
      </c>
      <c r="D7796" s="35">
        <v>3.3304217679288328E-6</v>
      </c>
      <c r="E7796" s="35">
        <v>1.485392677877306E-2</v>
      </c>
      <c r="F7796" s="31">
        <f>1-'[1]Life Table'!$E7796</f>
        <v>0.98514607322122694</v>
      </c>
      <c r="G7796" s="31"/>
      <c r="H7796" s="31"/>
    </row>
    <row r="7797" spans="1:8" hidden="1">
      <c r="A7797" s="35" t="s">
        <v>9</v>
      </c>
      <c r="B7797" s="35">
        <v>2028</v>
      </c>
      <c r="C7797" s="35">
        <f t="shared" si="40"/>
        <v>74</v>
      </c>
      <c r="D7797" s="35">
        <v>3.046910805360937E-6</v>
      </c>
      <c r="E7797" s="35">
        <v>1.6254465158219381E-2</v>
      </c>
      <c r="F7797" s="31">
        <f>1-'[1]Life Table'!$E7797</f>
        <v>0.98374553484178062</v>
      </c>
      <c r="G7797" s="31"/>
      <c r="H7797" s="31"/>
    </row>
    <row r="7798" spans="1:8" hidden="1">
      <c r="A7798" s="35" t="s">
        <v>9</v>
      </c>
      <c r="B7798" s="35">
        <v>2028</v>
      </c>
      <c r="C7798" s="35">
        <f t="shared" si="40"/>
        <v>75</v>
      </c>
      <c r="D7798" s="35">
        <v>2.7875344634198388E-6</v>
      </c>
      <c r="E7798" s="35">
        <v>1.7924397749167539E-2</v>
      </c>
      <c r="F7798" s="31">
        <f>1-'[1]Life Table'!$E7798</f>
        <v>0.98207560225083246</v>
      </c>
      <c r="G7798" s="31"/>
      <c r="H7798" s="31"/>
    </row>
    <row r="7799" spans="1:8" hidden="1">
      <c r="A7799" s="35" t="s">
        <v>9</v>
      </c>
      <c r="B7799" s="35">
        <v>2028</v>
      </c>
      <c r="C7799" s="35">
        <f t="shared" si="40"/>
        <v>76</v>
      </c>
      <c r="D7799" s="35">
        <v>2.550238218684199E-6</v>
      </c>
      <c r="E7799" s="35">
        <v>1.9758668530978629E-2</v>
      </c>
      <c r="F7799" s="31">
        <f>1-'[1]Life Table'!$E7799</f>
        <v>0.98024133146902137</v>
      </c>
      <c r="G7799" s="31"/>
      <c r="H7799" s="31"/>
    </row>
    <row r="7800" spans="1:8" hidden="1">
      <c r="A7800" s="35" t="s">
        <v>9</v>
      </c>
      <c r="B7800" s="35">
        <v>2028</v>
      </c>
      <c r="C7800" s="35">
        <f t="shared" si="40"/>
        <v>77</v>
      </c>
      <c r="D7800" s="35">
        <v>2.3331424444735291E-6</v>
      </c>
      <c r="E7800" s="35">
        <v>2.179674346442673E-2</v>
      </c>
      <c r="F7800" s="31">
        <f>1-'[1]Life Table'!$E7800</f>
        <v>0.97820325653557327</v>
      </c>
      <c r="G7800" s="31"/>
      <c r="H7800" s="31"/>
    </row>
    <row r="7801" spans="1:8" hidden="1">
      <c r="A7801" s="35" t="s">
        <v>9</v>
      </c>
      <c r="B7801" s="35">
        <v>2028</v>
      </c>
      <c r="C7801" s="35">
        <f t="shared" si="40"/>
        <v>78</v>
      </c>
      <c r="D7801" s="35">
        <v>2.1345275223004571E-6</v>
      </c>
      <c r="E7801" s="35">
        <v>2.4081782812189308E-2</v>
      </c>
      <c r="F7801" s="31">
        <f>1-'[1]Life Table'!$E7801</f>
        <v>0.97591821718781069</v>
      </c>
      <c r="G7801" s="31"/>
      <c r="H7801" s="31"/>
    </row>
    <row r="7802" spans="1:8" hidden="1">
      <c r="A7802" s="35" t="s">
        <v>9</v>
      </c>
      <c r="B7802" s="35">
        <v>2028</v>
      </c>
      <c r="C7802" s="35">
        <f t="shared" si="40"/>
        <v>79</v>
      </c>
      <c r="D7802" s="35">
        <v>4.753978557360242E-6</v>
      </c>
      <c r="E7802" s="35">
        <v>4.1165015444340813E-2</v>
      </c>
      <c r="F7802" s="31">
        <f>1-'[1]Life Table'!$E7802</f>
        <v>0.95883498455565919</v>
      </c>
      <c r="G7802" s="31"/>
      <c r="H7802" s="31"/>
    </row>
    <row r="7803" spans="1:8" hidden="1">
      <c r="A7803" s="35" t="s">
        <v>9</v>
      </c>
      <c r="B7803" s="35">
        <v>2028</v>
      </c>
      <c r="C7803" s="35">
        <f t="shared" si="40"/>
        <v>80</v>
      </c>
      <c r="D7803" s="35">
        <v>4.3492835575246712E-6</v>
      </c>
      <c r="E7803" s="35">
        <v>4.3693286399431819E-2</v>
      </c>
      <c r="F7803" s="31">
        <f>1-'[1]Life Table'!$E7803</f>
        <v>0.95630671360056818</v>
      </c>
      <c r="G7803" s="31"/>
      <c r="H7803" s="31"/>
    </row>
    <row r="7804" spans="1:8" hidden="1">
      <c r="A7804" s="35" t="s">
        <v>9</v>
      </c>
      <c r="B7804" s="35">
        <v>2028</v>
      </c>
      <c r="C7804" s="35">
        <f t="shared" si="40"/>
        <v>81</v>
      </c>
      <c r="D7804" s="35">
        <v>3.9790392900421911E-6</v>
      </c>
      <c r="E7804" s="35">
        <v>4.7613099096960321E-2</v>
      </c>
      <c r="F7804" s="31">
        <f>1-'[1]Life Table'!$E7804</f>
        <v>0.95238690090303968</v>
      </c>
      <c r="G7804" s="31"/>
      <c r="H7804" s="31"/>
    </row>
    <row r="7805" spans="1:8" hidden="1">
      <c r="A7805" s="35" t="s">
        <v>9</v>
      </c>
      <c r="B7805" s="35">
        <v>2028</v>
      </c>
      <c r="C7805" s="35">
        <f t="shared" si="40"/>
        <v>82</v>
      </c>
      <c r="D7805" s="35">
        <v>3.6403130451927592E-6</v>
      </c>
      <c r="E7805" s="35">
        <v>5.3343182762432328E-2</v>
      </c>
      <c r="F7805" s="31">
        <f>1-'[1]Life Table'!$E7805</f>
        <v>0.94665681723756767</v>
      </c>
      <c r="G7805" s="31"/>
      <c r="H7805" s="31"/>
    </row>
    <row r="7806" spans="1:8" hidden="1">
      <c r="A7806" s="35" t="s">
        <v>9</v>
      </c>
      <c r="B7806" s="35">
        <v>2028</v>
      </c>
      <c r="C7806" s="35">
        <f t="shared" si="40"/>
        <v>83</v>
      </c>
      <c r="D7806" s="35">
        <v>3.3304217679288328E-6</v>
      </c>
      <c r="E7806" s="35">
        <v>5.9245995503180882E-2</v>
      </c>
      <c r="F7806" s="31">
        <f>1-'[1]Life Table'!$E7806</f>
        <v>0.94075400449681912</v>
      </c>
      <c r="G7806" s="31"/>
      <c r="H7806" s="31"/>
    </row>
    <row r="7807" spans="1:8" hidden="1">
      <c r="A7807" s="35" t="s">
        <v>9</v>
      </c>
      <c r="B7807" s="35">
        <v>2028</v>
      </c>
      <c r="C7807" s="35">
        <f t="shared" si="40"/>
        <v>84</v>
      </c>
      <c r="D7807" s="35">
        <v>3.046910805360937E-6</v>
      </c>
      <c r="E7807" s="35">
        <v>6.5907498912360807E-2</v>
      </c>
      <c r="F7807" s="31">
        <f>1-'[1]Life Table'!$E7807</f>
        <v>0.93409250108763919</v>
      </c>
      <c r="G7807" s="31"/>
      <c r="H7807" s="31"/>
    </row>
    <row r="7808" spans="1:8" hidden="1">
      <c r="A7808" s="35" t="s">
        <v>9</v>
      </c>
      <c r="B7808" s="35">
        <v>2028</v>
      </c>
      <c r="C7808" s="35">
        <f t="shared" si="40"/>
        <v>85</v>
      </c>
      <c r="D7808" s="35">
        <v>2.7875344634198388E-6</v>
      </c>
      <c r="E7808" s="35">
        <v>7.3278351787314122E-2</v>
      </c>
      <c r="F7808" s="31">
        <f>1-'[1]Life Table'!$E7808</f>
        <v>0.92672164821268588</v>
      </c>
      <c r="G7808" s="31"/>
      <c r="H7808" s="31"/>
    </row>
    <row r="7809" spans="1:8" hidden="1">
      <c r="A7809" s="35" t="s">
        <v>9</v>
      </c>
      <c r="B7809" s="35">
        <v>2028</v>
      </c>
      <c r="C7809" s="35">
        <f t="shared" si="40"/>
        <v>86</v>
      </c>
      <c r="D7809" s="35">
        <v>2.550238218684199E-6</v>
      </c>
      <c r="E7809" s="35">
        <v>8.0731512207932954E-2</v>
      </c>
      <c r="F7809" s="31">
        <f>1-'[1]Life Table'!$E7809</f>
        <v>0.91926848779206705</v>
      </c>
      <c r="G7809" s="31"/>
      <c r="H7809" s="31"/>
    </row>
    <row r="7810" spans="1:8" hidden="1">
      <c r="A7810" s="35" t="s">
        <v>9</v>
      </c>
      <c r="B7810" s="35">
        <v>2028</v>
      </c>
      <c r="C7810" s="35">
        <f t="shared" si="40"/>
        <v>87</v>
      </c>
      <c r="D7810" s="35">
        <v>2.3331424444735291E-6</v>
      </c>
      <c r="E7810" s="35">
        <v>8.8066609022527831E-2</v>
      </c>
      <c r="F7810" s="31">
        <f>1-'[1]Life Table'!$E7810</f>
        <v>0.91193339097747217</v>
      </c>
      <c r="G7810" s="31"/>
      <c r="H7810" s="31"/>
    </row>
    <row r="7811" spans="1:8" hidden="1">
      <c r="A7811" s="35" t="s">
        <v>9</v>
      </c>
      <c r="B7811" s="35">
        <v>2028</v>
      </c>
      <c r="C7811" s="35">
        <f t="shared" si="40"/>
        <v>88</v>
      </c>
      <c r="D7811" s="35">
        <v>2.1345275223004571E-6</v>
      </c>
      <c r="E7811" s="35">
        <v>9.5328295112063088E-2</v>
      </c>
      <c r="F7811" s="31">
        <f>1-'[1]Life Table'!$E7811</f>
        <v>0.90467170488793691</v>
      </c>
      <c r="G7811" s="31"/>
      <c r="H7811" s="31"/>
    </row>
    <row r="7812" spans="1:8" hidden="1">
      <c r="A7812" s="35" t="s">
        <v>9</v>
      </c>
      <c r="B7812" s="35">
        <v>2028</v>
      </c>
      <c r="C7812" s="35">
        <f t="shared" si="40"/>
        <v>89</v>
      </c>
      <c r="D7812" s="35">
        <v>4.753978557360242E-6</v>
      </c>
      <c r="E7812" s="35">
        <v>0.13307042081239201</v>
      </c>
      <c r="F7812" s="31">
        <f>1-'[1]Life Table'!$E7812</f>
        <v>0.86692957918760793</v>
      </c>
      <c r="G7812" s="31"/>
      <c r="H7812" s="31"/>
    </row>
    <row r="7813" spans="1:8" hidden="1">
      <c r="A7813" s="35" t="s">
        <v>9</v>
      </c>
      <c r="B7813" s="35">
        <v>2028</v>
      </c>
      <c r="C7813" s="35">
        <f t="shared" si="40"/>
        <v>90</v>
      </c>
      <c r="D7813" s="35">
        <v>4.3492835575246712E-6</v>
      </c>
      <c r="E7813" s="35">
        <v>0.14065772225996859</v>
      </c>
      <c r="F7813" s="31">
        <f>1-'[1]Life Table'!$E7813</f>
        <v>0.85934227774003147</v>
      </c>
      <c r="G7813" s="31"/>
      <c r="H7813" s="31"/>
    </row>
    <row r="7814" spans="1:8" hidden="1">
      <c r="A7814" s="35" t="s">
        <v>9</v>
      </c>
      <c r="B7814" s="35">
        <v>2028</v>
      </c>
      <c r="C7814" s="35">
        <f t="shared" si="40"/>
        <v>91</v>
      </c>
      <c r="D7814" s="35">
        <v>3.9790392900421911E-6</v>
      </c>
      <c r="E7814" s="35">
        <v>0.1521826557232813</v>
      </c>
      <c r="F7814" s="31">
        <f>1-'[1]Life Table'!$E7814</f>
        <v>0.84781734427671873</v>
      </c>
      <c r="G7814" s="31"/>
      <c r="H7814" s="31"/>
    </row>
    <row r="7815" spans="1:8" hidden="1">
      <c r="A7815" s="35" t="s">
        <v>9</v>
      </c>
      <c r="B7815" s="35">
        <v>2028</v>
      </c>
      <c r="C7815" s="35">
        <f t="shared" si="40"/>
        <v>92</v>
      </c>
      <c r="D7815" s="35">
        <v>3.6403130451927592E-6</v>
      </c>
      <c r="E7815" s="35">
        <v>0.16904299491584479</v>
      </c>
      <c r="F7815" s="31">
        <f>1-'[1]Life Table'!$E7815</f>
        <v>0.83095700508415526</v>
      </c>
      <c r="G7815" s="31"/>
      <c r="H7815" s="31"/>
    </row>
    <row r="7816" spans="1:8" hidden="1">
      <c r="A7816" s="35" t="s">
        <v>9</v>
      </c>
      <c r="B7816" s="35">
        <v>2028</v>
      </c>
      <c r="C7816" s="35">
        <f t="shared" si="40"/>
        <v>93</v>
      </c>
      <c r="D7816" s="35">
        <v>3.3304217679288328E-6</v>
      </c>
      <c r="E7816" s="35">
        <v>0.18858066071325699</v>
      </c>
      <c r="F7816" s="31">
        <f>1-'[1]Life Table'!$E7816</f>
        <v>0.81141933928674304</v>
      </c>
      <c r="G7816" s="31"/>
      <c r="H7816" s="31"/>
    </row>
    <row r="7817" spans="1:8" hidden="1">
      <c r="A7817" s="35" t="s">
        <v>9</v>
      </c>
      <c r="B7817" s="35">
        <v>2028</v>
      </c>
      <c r="C7817" s="35">
        <f t="shared" si="40"/>
        <v>94</v>
      </c>
      <c r="D7817" s="35">
        <v>3.046910805360937E-6</v>
      </c>
      <c r="E7817" s="35">
        <v>0.21170301502111541</v>
      </c>
      <c r="F7817" s="31">
        <f>1-'[1]Life Table'!$E7817</f>
        <v>0.78829698497888456</v>
      </c>
      <c r="G7817" s="31"/>
      <c r="H7817" s="31"/>
    </row>
    <row r="7818" spans="1:8" hidden="1">
      <c r="A7818" s="35" t="s">
        <v>9</v>
      </c>
      <c r="B7818" s="35">
        <v>2028</v>
      </c>
      <c r="C7818" s="35">
        <f t="shared" si="40"/>
        <v>95</v>
      </c>
      <c r="D7818" s="35">
        <v>2.7875344634198388E-6</v>
      </c>
      <c r="E7818" s="35">
        <v>0.23741607928018671</v>
      </c>
      <c r="F7818" s="31">
        <f>1-'[1]Life Table'!$E7818</f>
        <v>0.76258392071981329</v>
      </c>
      <c r="G7818" s="31"/>
      <c r="H7818" s="31"/>
    </row>
    <row r="7819" spans="1:8" hidden="1">
      <c r="A7819" s="35" t="s">
        <v>9</v>
      </c>
      <c r="B7819" s="35">
        <v>2028</v>
      </c>
      <c r="C7819" s="35">
        <f t="shared" si="40"/>
        <v>96</v>
      </c>
      <c r="D7819" s="35">
        <v>2.550238218684199E-6</v>
      </c>
      <c r="E7819" s="35">
        <v>0.26360124446137162</v>
      </c>
      <c r="F7819" s="31">
        <f>1-'[1]Life Table'!$E7819</f>
        <v>0.73639875553862844</v>
      </c>
      <c r="G7819" s="31"/>
      <c r="H7819" s="31"/>
    </row>
    <row r="7820" spans="1:8" hidden="1">
      <c r="A7820" s="35" t="s">
        <v>9</v>
      </c>
      <c r="B7820" s="35">
        <v>2028</v>
      </c>
      <c r="C7820" s="35">
        <f t="shared" si="40"/>
        <v>97</v>
      </c>
      <c r="D7820" s="35">
        <v>2.3331424444735291E-6</v>
      </c>
      <c r="E7820" s="35">
        <v>0.28888744453585569</v>
      </c>
      <c r="F7820" s="31">
        <f>1-'[1]Life Table'!$E7820</f>
        <v>0.71111255546414431</v>
      </c>
      <c r="G7820" s="31"/>
      <c r="H7820" s="31"/>
    </row>
    <row r="7821" spans="1:8" hidden="1">
      <c r="A7821" s="35" t="s">
        <v>9</v>
      </c>
      <c r="B7821" s="35">
        <v>2028</v>
      </c>
      <c r="C7821" s="35">
        <f t="shared" si="40"/>
        <v>98</v>
      </c>
      <c r="D7821" s="35">
        <v>2.1345275223004571E-6</v>
      </c>
      <c r="E7821" s="35">
        <v>0.31232942507035932</v>
      </c>
      <c r="F7821" s="31">
        <f>1-'[1]Life Table'!$E7821</f>
        <v>0.68767057492964068</v>
      </c>
      <c r="G7821" s="31"/>
      <c r="H7821" s="31"/>
    </row>
    <row r="7822" spans="1:8" hidden="1">
      <c r="A7822" s="35" t="s">
        <v>9</v>
      </c>
      <c r="B7822" s="35">
        <v>2028</v>
      </c>
      <c r="C7822" s="35">
        <f t="shared" si="40"/>
        <v>99</v>
      </c>
      <c r="D7822" s="35">
        <v>4.753978557360242E-6</v>
      </c>
      <c r="E7822" s="35">
        <v>0.35532839443353431</v>
      </c>
      <c r="F7822" s="31">
        <f>1-'[1]Life Table'!$E7822</f>
        <v>0.64467160556646563</v>
      </c>
      <c r="G7822" s="31"/>
      <c r="H7822" s="31"/>
    </row>
    <row r="7823" spans="1:8" hidden="1">
      <c r="A7823" s="35" t="s">
        <v>9</v>
      </c>
      <c r="B7823" s="35">
        <v>2029</v>
      </c>
      <c r="C7823" s="35">
        <v>1</v>
      </c>
      <c r="D7823" s="35">
        <v>5.3588169550408592E-6</v>
      </c>
      <c r="E7823" s="35">
        <v>5.0526199805167593E-6</v>
      </c>
      <c r="F7823" s="31">
        <f>1-'[1]Life Table'!$E7823</f>
        <v>0.99999494738001948</v>
      </c>
      <c r="G7823" s="31"/>
      <c r="H7823" s="31"/>
    </row>
    <row r="7824" spans="1:8" hidden="1">
      <c r="A7824" s="35" t="s">
        <v>9</v>
      </c>
      <c r="B7824" s="35">
        <v>2029</v>
      </c>
      <c r="C7824" s="35">
        <f>C7823+1</f>
        <v>2</v>
      </c>
      <c r="D7824" s="35">
        <v>4.8292654031397042E-6</v>
      </c>
      <c r="E7824" s="35">
        <v>5.618752960345752E-6</v>
      </c>
      <c r="F7824" s="31">
        <f>1-'[1]Life Table'!$E7824</f>
        <v>0.99999438124703965</v>
      </c>
      <c r="G7824" s="31"/>
      <c r="H7824" s="31"/>
    </row>
    <row r="7825" spans="1:8" hidden="1">
      <c r="A7825" s="35" t="s">
        <v>9</v>
      </c>
      <c r="B7825" s="35">
        <v>2029</v>
      </c>
      <c r="C7825" s="35">
        <f t="shared" ref="C7825:C7888" si="41">C7824+1</f>
        <v>3</v>
      </c>
      <c r="D7825" s="35">
        <v>4.3520434695990988E-6</v>
      </c>
      <c r="E7825" s="35">
        <v>7.6955492650521151E-6</v>
      </c>
      <c r="F7825" s="31">
        <f>1-'[1]Life Table'!$E7825</f>
        <v>0.99999230445073495</v>
      </c>
      <c r="G7825" s="31"/>
      <c r="H7825" s="31"/>
    </row>
    <row r="7826" spans="1:8" hidden="1">
      <c r="A7826" s="35" t="s">
        <v>9</v>
      </c>
      <c r="B7826" s="35">
        <v>2029</v>
      </c>
      <c r="C7826" s="35">
        <f t="shared" si="41"/>
        <v>4</v>
      </c>
      <c r="D7826" s="35">
        <v>3.9219800073456944E-6</v>
      </c>
      <c r="E7826" s="35">
        <v>9.5989961451659056E-6</v>
      </c>
      <c r="F7826" s="31">
        <f>1-'[1]Life Table'!$E7826</f>
        <v>0.99999040100385483</v>
      </c>
      <c r="G7826" s="31"/>
      <c r="H7826" s="31"/>
    </row>
    <row r="7827" spans="1:8" hidden="1">
      <c r="A7827" s="35" t="s">
        <v>9</v>
      </c>
      <c r="B7827" s="35">
        <v>2029</v>
      </c>
      <c r="C7827" s="35">
        <f t="shared" si="41"/>
        <v>5</v>
      </c>
      <c r="D7827" s="35">
        <v>6.6642115828245402E-7</v>
      </c>
      <c r="E7827" s="35">
        <v>1.1614739168663851E-5</v>
      </c>
      <c r="F7827" s="31">
        <f>1-'[1]Life Table'!$E7827</f>
        <v>0.99998838526083134</v>
      </c>
      <c r="G7827" s="31"/>
      <c r="H7827" s="31"/>
    </row>
    <row r="7828" spans="1:8" hidden="1">
      <c r="A7828" s="35" t="s">
        <v>9</v>
      </c>
      <c r="B7828" s="35">
        <v>2029</v>
      </c>
      <c r="C7828" s="35">
        <f t="shared" si="41"/>
        <v>6</v>
      </c>
      <c r="D7828" s="35">
        <v>5.9572650115594677E-7</v>
      </c>
      <c r="E7828" s="35">
        <v>1.324938499835948E-5</v>
      </c>
      <c r="F7828" s="31">
        <f>1-'[1]Life Table'!$E7828</f>
        <v>0.99998675061500164</v>
      </c>
      <c r="G7828" s="31"/>
      <c r="H7828" s="31"/>
    </row>
    <row r="7829" spans="1:8" hidden="1">
      <c r="A7829" s="35" t="s">
        <v>9</v>
      </c>
      <c r="B7829" s="35">
        <v>2029</v>
      </c>
      <c r="C7829" s="35">
        <f t="shared" si="41"/>
        <v>7</v>
      </c>
      <c r="D7829" s="35">
        <v>5.325312075837354E-7</v>
      </c>
      <c r="E7829" s="35">
        <v>1.336098873538916E-5</v>
      </c>
      <c r="F7829" s="31">
        <f>1-'[1]Life Table'!$E7829</f>
        <v>0.99998663901126461</v>
      </c>
      <c r="G7829" s="31"/>
      <c r="H7829" s="31"/>
    </row>
    <row r="7830" spans="1:8" hidden="1">
      <c r="A7830" s="35" t="s">
        <v>9</v>
      </c>
      <c r="B7830" s="35">
        <v>2029</v>
      </c>
      <c r="C7830" s="35">
        <f t="shared" si="41"/>
        <v>8</v>
      </c>
      <c r="D7830" s="35">
        <v>4.7603973719536552E-7</v>
      </c>
      <c r="E7830" s="35">
        <v>1.200107702381548E-5</v>
      </c>
      <c r="F7830" s="31">
        <f>1-'[1]Life Table'!$E7830</f>
        <v>0.99998799892297618</v>
      </c>
      <c r="G7830" s="31"/>
      <c r="H7830" s="31"/>
    </row>
    <row r="7831" spans="1:8" hidden="1">
      <c r="A7831" s="35" t="s">
        <v>9</v>
      </c>
      <c r="B7831" s="35">
        <v>2029</v>
      </c>
      <c r="C7831" s="35">
        <f t="shared" si="41"/>
        <v>9</v>
      </c>
      <c r="D7831" s="35">
        <v>4.2554094137928961E-7</v>
      </c>
      <c r="E7831" s="35">
        <v>9.8637653285216231E-6</v>
      </c>
      <c r="F7831" s="31">
        <f>1-'[1]Life Table'!$E7831</f>
        <v>0.99999013623467148</v>
      </c>
      <c r="G7831" s="31"/>
      <c r="H7831" s="31"/>
    </row>
    <row r="7832" spans="1:8" hidden="1">
      <c r="A7832" s="35" t="s">
        <v>9</v>
      </c>
      <c r="B7832" s="35">
        <v>2029</v>
      </c>
      <c r="C7832" s="35">
        <f t="shared" si="41"/>
        <v>10</v>
      </c>
      <c r="D7832" s="35">
        <v>1.167503149880346E-6</v>
      </c>
      <c r="E7832" s="35">
        <v>5.222110047686801E-5</v>
      </c>
      <c r="F7832" s="31">
        <f>1-'[1]Life Table'!$E7832</f>
        <v>0.99994777889952313</v>
      </c>
      <c r="G7832" s="31"/>
      <c r="H7832" s="31"/>
    </row>
    <row r="7833" spans="1:8" hidden="1">
      <c r="A7833" s="35" t="s">
        <v>9</v>
      </c>
      <c r="B7833" s="35">
        <v>2029</v>
      </c>
      <c r="C7833" s="35">
        <f t="shared" si="41"/>
        <v>11</v>
      </c>
      <c r="D7833" s="35">
        <v>1.0436531882620431E-6</v>
      </c>
      <c r="E7833" s="35">
        <v>3.7212219197724217E-5</v>
      </c>
      <c r="F7833" s="31">
        <f>1-'[1]Life Table'!$E7833</f>
        <v>0.99996278778080228</v>
      </c>
      <c r="G7833" s="31"/>
      <c r="H7833" s="31"/>
    </row>
    <row r="7834" spans="1:8" hidden="1">
      <c r="A7834" s="35" t="s">
        <v>9</v>
      </c>
      <c r="B7834" s="35">
        <v>2029</v>
      </c>
      <c r="C7834" s="35">
        <f t="shared" si="41"/>
        <v>12</v>
      </c>
      <c r="D7834" s="35">
        <v>9.3294136078447226E-7</v>
      </c>
      <c r="E7834" s="35">
        <v>3.1757447908842267E-5</v>
      </c>
      <c r="F7834" s="31">
        <f>1-'[1]Life Table'!$E7834</f>
        <v>0.99996824255209116</v>
      </c>
      <c r="G7834" s="31"/>
      <c r="H7834" s="31"/>
    </row>
    <row r="7835" spans="1:8" hidden="1">
      <c r="A7835" s="35" t="s">
        <v>9</v>
      </c>
      <c r="B7835" s="35">
        <v>2029</v>
      </c>
      <c r="C7835" s="35">
        <f t="shared" si="41"/>
        <v>13</v>
      </c>
      <c r="D7835" s="35">
        <v>8.3397396036492918E-7</v>
      </c>
      <c r="E7835" s="35">
        <v>3.387664196774498E-5</v>
      </c>
      <c r="F7835" s="31">
        <f>1-'[1]Life Table'!$E7835</f>
        <v>0.99996612335803226</v>
      </c>
      <c r="G7835" s="31"/>
      <c r="H7835" s="31"/>
    </row>
    <row r="7836" spans="1:8" hidden="1">
      <c r="A7836" s="35" t="s">
        <v>9</v>
      </c>
      <c r="B7836" s="35">
        <v>2029</v>
      </c>
      <c r="C7836" s="35">
        <f t="shared" si="41"/>
        <v>14</v>
      </c>
      <c r="D7836" s="35">
        <v>7.4550512583335237E-7</v>
      </c>
      <c r="E7836" s="35">
        <v>3.8212828906702967E-5</v>
      </c>
      <c r="F7836" s="31">
        <f>1-'[1]Life Table'!$E7836</f>
        <v>0.9999617871710933</v>
      </c>
      <c r="G7836" s="31"/>
      <c r="H7836" s="31"/>
    </row>
    <row r="7837" spans="1:8" hidden="1">
      <c r="A7837" s="35" t="s">
        <v>9</v>
      </c>
      <c r="B7837" s="35">
        <v>2029</v>
      </c>
      <c r="C7837" s="35">
        <f t="shared" si="41"/>
        <v>15</v>
      </c>
      <c r="D7837" s="35">
        <v>1.868448629220497E-6</v>
      </c>
      <c r="E7837" s="35">
        <v>4.7376407404930987E-5</v>
      </c>
      <c r="F7837" s="31">
        <f>1-'[1]Life Table'!$E7837</f>
        <v>0.99995262359259507</v>
      </c>
      <c r="G7837" s="31"/>
      <c r="H7837" s="31"/>
    </row>
    <row r="7838" spans="1:8" hidden="1">
      <c r="A7838" s="35" t="s">
        <v>9</v>
      </c>
      <c r="B7838" s="35">
        <v>2029</v>
      </c>
      <c r="C7838" s="35">
        <f t="shared" si="41"/>
        <v>16</v>
      </c>
      <c r="D7838" s="35">
        <v>1.701845053242935E-6</v>
      </c>
      <c r="E7838" s="35">
        <v>6.1760852196335314E-5</v>
      </c>
      <c r="F7838" s="31">
        <f>1-'[1]Life Table'!$E7838</f>
        <v>0.99993823914780366</v>
      </c>
      <c r="G7838" s="31"/>
      <c r="H7838" s="31"/>
    </row>
    <row r="7839" spans="1:8" hidden="1">
      <c r="A7839" s="35" t="s">
        <v>9</v>
      </c>
      <c r="B7839" s="35">
        <v>2029</v>
      </c>
      <c r="C7839" s="35">
        <f t="shared" si="41"/>
        <v>17</v>
      </c>
      <c r="D7839" s="35">
        <v>1.550096984178666E-6</v>
      </c>
      <c r="E7839" s="35">
        <v>7.8104031104753169E-5</v>
      </c>
      <c r="F7839" s="31">
        <f>1-'[1]Life Table'!$E7839</f>
        <v>0.99992189596889525</v>
      </c>
      <c r="G7839" s="31"/>
      <c r="H7839" s="31"/>
    </row>
    <row r="7840" spans="1:8" hidden="1">
      <c r="A7840" s="35" t="s">
        <v>9</v>
      </c>
      <c r="B7840" s="35">
        <v>2029</v>
      </c>
      <c r="C7840" s="35">
        <f t="shared" si="41"/>
        <v>18</v>
      </c>
      <c r="D7840" s="35">
        <v>1.411879804087428E-6</v>
      </c>
      <c r="E7840" s="35">
        <v>9.1718027126153068E-5</v>
      </c>
      <c r="F7840" s="31">
        <f>1-'[1]Life Table'!$E7840</f>
        <v>0.99990828197287385</v>
      </c>
      <c r="G7840" s="31"/>
      <c r="H7840" s="31"/>
    </row>
    <row r="7841" spans="1:8" hidden="1">
      <c r="A7841" s="35" t="s">
        <v>9</v>
      </c>
      <c r="B7841" s="35">
        <v>2029</v>
      </c>
      <c r="C7841" s="35">
        <f t="shared" si="41"/>
        <v>19</v>
      </c>
      <c r="D7841" s="35">
        <v>1.285987006965363E-6</v>
      </c>
      <c r="E7841" s="35">
        <v>9.6865882466157238E-5</v>
      </c>
      <c r="F7841" s="31">
        <f>1-'[1]Life Table'!$E7841</f>
        <v>0.99990313411753384</v>
      </c>
      <c r="G7841" s="31"/>
      <c r="H7841" s="31"/>
    </row>
    <row r="7842" spans="1:8" hidden="1">
      <c r="A7842" s="35" t="s">
        <v>9</v>
      </c>
      <c r="B7842" s="35">
        <v>2029</v>
      </c>
      <c r="C7842" s="35">
        <f t="shared" si="41"/>
        <v>20</v>
      </c>
      <c r="D7842" s="35">
        <v>2.9804846432165609E-6</v>
      </c>
      <c r="E7842" s="35">
        <v>3.1410664969244722E-4</v>
      </c>
      <c r="F7842" s="31">
        <f>1-'[1]Life Table'!$E7842</f>
        <v>0.99968589335030755</v>
      </c>
      <c r="G7842" s="31"/>
      <c r="H7842" s="31"/>
    </row>
    <row r="7843" spans="1:8" hidden="1">
      <c r="A7843" s="35" t="s">
        <v>9</v>
      </c>
      <c r="B7843" s="35">
        <v>2029</v>
      </c>
      <c r="C7843" s="35">
        <f t="shared" si="41"/>
        <v>21</v>
      </c>
      <c r="D7843" s="35">
        <v>2.7147243798941289E-6</v>
      </c>
      <c r="E7843" s="35">
        <v>2.6046817704261649E-4</v>
      </c>
      <c r="F7843" s="31">
        <f>1-'[1]Life Table'!$E7843</f>
        <v>0.99973953182295738</v>
      </c>
      <c r="G7843" s="31"/>
      <c r="H7843" s="31"/>
    </row>
    <row r="7844" spans="1:8" hidden="1">
      <c r="A7844" s="35" t="s">
        <v>9</v>
      </c>
      <c r="B7844" s="35">
        <v>2029</v>
      </c>
      <c r="C7844" s="35">
        <f t="shared" si="41"/>
        <v>22</v>
      </c>
      <c r="D7844" s="35">
        <v>2.472661107503006E-6</v>
      </c>
      <c r="E7844" s="35">
        <v>2.220881750850667E-4</v>
      </c>
      <c r="F7844" s="31">
        <f>1-'[1]Life Table'!$E7844</f>
        <v>0.99977791182491493</v>
      </c>
      <c r="G7844" s="31"/>
      <c r="H7844" s="31"/>
    </row>
    <row r="7845" spans="1:8" hidden="1">
      <c r="A7845" s="35" t="s">
        <v>9</v>
      </c>
      <c r="B7845" s="35">
        <v>2029</v>
      </c>
      <c r="C7845" s="35">
        <f t="shared" si="41"/>
        <v>23</v>
      </c>
      <c r="D7845" s="35">
        <v>2.2521818413095879E-6</v>
      </c>
      <c r="E7845" s="35">
        <v>2.0242518698032619E-4</v>
      </c>
      <c r="F7845" s="31">
        <f>1-'[1]Life Table'!$E7845</f>
        <v>0.99979757481301967</v>
      </c>
      <c r="G7845" s="31"/>
      <c r="H7845" s="31"/>
    </row>
    <row r="7846" spans="1:8" hidden="1">
      <c r="A7846" s="35" t="s">
        <v>9</v>
      </c>
      <c r="B7846" s="35">
        <v>2029</v>
      </c>
      <c r="C7846" s="35">
        <f t="shared" si="41"/>
        <v>24</v>
      </c>
      <c r="D7846" s="35">
        <v>2.051362004656953E-6</v>
      </c>
      <c r="E7846" s="35">
        <v>1.784757243622481E-4</v>
      </c>
      <c r="F7846" s="31">
        <f>1-'[1]Life Table'!$E7846</f>
        <v>0.99982152427563775</v>
      </c>
      <c r="G7846" s="31"/>
      <c r="H7846" s="31"/>
    </row>
    <row r="7847" spans="1:8" hidden="1">
      <c r="A7847" s="35" t="s">
        <v>9</v>
      </c>
      <c r="B7847" s="35">
        <v>2029</v>
      </c>
      <c r="C7847" s="35">
        <f t="shared" si="41"/>
        <v>25</v>
      </c>
      <c r="D7847" s="35">
        <v>1.868448629220497E-6</v>
      </c>
      <c r="E7847" s="35">
        <v>1.6004607901753951E-4</v>
      </c>
      <c r="F7847" s="31">
        <f>1-'[1]Life Table'!$E7847</f>
        <v>0.99983995392098246</v>
      </c>
      <c r="G7847" s="31"/>
      <c r="H7847" s="31"/>
    </row>
    <row r="7848" spans="1:8" hidden="1">
      <c r="A7848" s="35" t="s">
        <v>9</v>
      </c>
      <c r="B7848" s="35">
        <v>2029</v>
      </c>
      <c r="C7848" s="35">
        <f t="shared" si="41"/>
        <v>26</v>
      </c>
      <c r="D7848" s="35">
        <v>1.701845053242935E-6</v>
      </c>
      <c r="E7848" s="35">
        <v>1.4718147225056821E-4</v>
      </c>
      <c r="F7848" s="31">
        <f>1-'[1]Life Table'!$E7848</f>
        <v>0.99985281852774943</v>
      </c>
      <c r="G7848" s="31"/>
      <c r="H7848" s="31"/>
    </row>
    <row r="7849" spans="1:8" hidden="1">
      <c r="A7849" s="35" t="s">
        <v>9</v>
      </c>
      <c r="B7849" s="35">
        <v>2029</v>
      </c>
      <c r="C7849" s="35">
        <f t="shared" si="41"/>
        <v>27</v>
      </c>
      <c r="D7849" s="35">
        <v>1.550096984178666E-6</v>
      </c>
      <c r="E7849" s="35">
        <v>1.3579230458971031E-4</v>
      </c>
      <c r="F7849" s="31">
        <f>1-'[1]Life Table'!$E7849</f>
        <v>0.99986420769541029</v>
      </c>
      <c r="G7849" s="31"/>
      <c r="H7849" s="31"/>
    </row>
    <row r="7850" spans="1:8" hidden="1">
      <c r="A7850" s="35" t="s">
        <v>9</v>
      </c>
      <c r="B7850" s="35">
        <v>2029</v>
      </c>
      <c r="C7850" s="35">
        <f t="shared" si="41"/>
        <v>28</v>
      </c>
      <c r="D7850" s="35">
        <v>1.411879804087428E-6</v>
      </c>
      <c r="E7850" s="35">
        <v>1.2524731910945611E-4</v>
      </c>
      <c r="F7850" s="31">
        <f>1-'[1]Life Table'!$E7850</f>
        <v>0.99987475268089054</v>
      </c>
      <c r="G7850" s="31"/>
      <c r="H7850" s="31"/>
    </row>
    <row r="7851" spans="1:8" hidden="1">
      <c r="A7851" s="35" t="s">
        <v>9</v>
      </c>
      <c r="B7851" s="35">
        <v>2029</v>
      </c>
      <c r="C7851" s="35">
        <f t="shared" si="41"/>
        <v>29</v>
      </c>
      <c r="D7851" s="35">
        <v>1.285987006965363E-6</v>
      </c>
      <c r="E7851" s="35">
        <v>1.1508337805510301E-4</v>
      </c>
      <c r="F7851" s="31">
        <f>1-'[1]Life Table'!$E7851</f>
        <v>0.9998849166219449</v>
      </c>
      <c r="G7851" s="31"/>
      <c r="H7851" s="31"/>
    </row>
    <row r="7852" spans="1:8" hidden="1">
      <c r="A7852" s="35" t="s">
        <v>9</v>
      </c>
      <c r="B7852" s="35">
        <v>2029</v>
      </c>
      <c r="C7852" s="35">
        <f t="shared" si="41"/>
        <v>30</v>
      </c>
      <c r="D7852" s="35">
        <v>2.9804846432165609E-6</v>
      </c>
      <c r="E7852" s="35">
        <v>3.6440542227300638E-4</v>
      </c>
      <c r="F7852" s="31">
        <f>1-'[1]Life Table'!$E7852</f>
        <v>0.99963559457772699</v>
      </c>
      <c r="G7852" s="31"/>
      <c r="H7852" s="31"/>
    </row>
    <row r="7853" spans="1:8" hidden="1">
      <c r="A7853" s="35" t="s">
        <v>9</v>
      </c>
      <c r="B7853" s="35">
        <v>2029</v>
      </c>
      <c r="C7853" s="35">
        <f t="shared" si="41"/>
        <v>31</v>
      </c>
      <c r="D7853" s="35">
        <v>2.7147243798941289E-6</v>
      </c>
      <c r="E7853" s="35">
        <v>2.9937518588918349E-4</v>
      </c>
      <c r="F7853" s="31">
        <f>1-'[1]Life Table'!$E7853</f>
        <v>0.99970062481411082</v>
      </c>
      <c r="G7853" s="31"/>
      <c r="H7853" s="31"/>
    </row>
    <row r="7854" spans="1:8" hidden="1">
      <c r="A7854" s="35" t="s">
        <v>9</v>
      </c>
      <c r="B7854" s="35">
        <v>2029</v>
      </c>
      <c r="C7854" s="35">
        <f t="shared" si="41"/>
        <v>32</v>
      </c>
      <c r="D7854" s="35">
        <v>2.472661107503006E-6</v>
      </c>
      <c r="E7854" s="35">
        <v>2.5789388570107707E-4</v>
      </c>
      <c r="F7854" s="31">
        <f>1-'[1]Life Table'!$E7854</f>
        <v>0.99974210611429892</v>
      </c>
      <c r="G7854" s="31"/>
      <c r="H7854" s="31"/>
    </row>
    <row r="7855" spans="1:8" hidden="1">
      <c r="A7855" s="35" t="s">
        <v>9</v>
      </c>
      <c r="B7855" s="35">
        <v>2029</v>
      </c>
      <c r="C7855" s="35">
        <f t="shared" si="41"/>
        <v>33</v>
      </c>
      <c r="D7855" s="35">
        <v>2.2521818413095879E-6</v>
      </c>
      <c r="E7855" s="35">
        <v>2.3639239685080421E-4</v>
      </c>
      <c r="F7855" s="31">
        <f>1-'[1]Life Table'!$E7855</f>
        <v>0.9997636076031492</v>
      </c>
      <c r="G7855" s="31"/>
      <c r="H7855" s="31"/>
    </row>
    <row r="7856" spans="1:8" hidden="1">
      <c r="A7856" s="35" t="s">
        <v>9</v>
      </c>
      <c r="B7856" s="35">
        <v>2029</v>
      </c>
      <c r="C7856" s="35">
        <f t="shared" si="41"/>
        <v>34</v>
      </c>
      <c r="D7856" s="35">
        <v>2.051362004656953E-6</v>
      </c>
      <c r="E7856" s="35">
        <v>2.0803182041984061E-4</v>
      </c>
      <c r="F7856" s="31">
        <f>1-'[1]Life Table'!$E7856</f>
        <v>0.99979196817958016</v>
      </c>
      <c r="G7856" s="31"/>
      <c r="H7856" s="31"/>
    </row>
    <row r="7857" spans="1:8" hidden="1">
      <c r="A7857" s="35" t="s">
        <v>9</v>
      </c>
      <c r="B7857" s="35">
        <v>2029</v>
      </c>
      <c r="C7857" s="35">
        <f t="shared" si="41"/>
        <v>35</v>
      </c>
      <c r="D7857" s="35">
        <v>1.868448629220497E-6</v>
      </c>
      <c r="E7857" s="35">
        <v>1.854944348955723E-4</v>
      </c>
      <c r="F7857" s="31">
        <f>1-'[1]Life Table'!$E7857</f>
        <v>0.99981450556510443</v>
      </c>
      <c r="G7857" s="31"/>
      <c r="H7857" s="31"/>
    </row>
    <row r="7858" spans="1:8" hidden="1">
      <c r="A7858" s="35" t="s">
        <v>9</v>
      </c>
      <c r="B7858" s="35">
        <v>2029</v>
      </c>
      <c r="C7858" s="35">
        <f t="shared" si="41"/>
        <v>36</v>
      </c>
      <c r="D7858" s="35">
        <v>1.701845053242935E-6</v>
      </c>
      <c r="E7858" s="35">
        <v>1.714666189983616E-4</v>
      </c>
      <c r="F7858" s="31">
        <f>1-'[1]Life Table'!$E7858</f>
        <v>0.99982853338100164</v>
      </c>
      <c r="G7858" s="31"/>
      <c r="H7858" s="31"/>
    </row>
    <row r="7859" spans="1:8" hidden="1">
      <c r="A7859" s="35" t="s">
        <v>9</v>
      </c>
      <c r="B7859" s="35">
        <v>2029</v>
      </c>
      <c r="C7859" s="35">
        <f t="shared" si="41"/>
        <v>37</v>
      </c>
      <c r="D7859" s="35">
        <v>1.550096984178666E-6</v>
      </c>
      <c r="E7859" s="35">
        <v>1.637687768927254E-4</v>
      </c>
      <c r="F7859" s="31">
        <f>1-'[1]Life Table'!$E7859</f>
        <v>0.99983623122310727</v>
      </c>
      <c r="G7859" s="31"/>
      <c r="H7859" s="31"/>
    </row>
    <row r="7860" spans="1:8" hidden="1">
      <c r="A7860" s="35" t="s">
        <v>9</v>
      </c>
      <c r="B7860" s="35">
        <v>2029</v>
      </c>
      <c r="C7860" s="35">
        <f t="shared" si="41"/>
        <v>38</v>
      </c>
      <c r="D7860" s="35">
        <v>1.411879804087428E-6</v>
      </c>
      <c r="E7860" s="35">
        <v>1.6245031702133431E-4</v>
      </c>
      <c r="F7860" s="31">
        <f>1-'[1]Life Table'!$E7860</f>
        <v>0.99983754968297867</v>
      </c>
      <c r="G7860" s="31"/>
      <c r="H7860" s="31"/>
    </row>
    <row r="7861" spans="1:8" hidden="1">
      <c r="A7861" s="35" t="s">
        <v>9</v>
      </c>
      <c r="B7861" s="35">
        <v>2029</v>
      </c>
      <c r="C7861" s="35">
        <f t="shared" si="41"/>
        <v>39</v>
      </c>
      <c r="D7861" s="35">
        <v>1.285987006965363E-6</v>
      </c>
      <c r="E7861" s="35">
        <v>1.6716881515044249E-4</v>
      </c>
      <c r="F7861" s="31">
        <f>1-'[1]Life Table'!$E7861</f>
        <v>0.99983283118484956</v>
      </c>
      <c r="G7861" s="31"/>
      <c r="H7861" s="31"/>
    </row>
    <row r="7862" spans="1:8" hidden="1">
      <c r="A7862" s="35" t="s">
        <v>9</v>
      </c>
      <c r="B7862" s="35">
        <v>2029</v>
      </c>
      <c r="C7862" s="35">
        <f t="shared" si="41"/>
        <v>40</v>
      </c>
      <c r="D7862" s="35">
        <v>2.9804846432165609E-6</v>
      </c>
      <c r="E7862" s="35">
        <v>5.6481751295256455E-4</v>
      </c>
      <c r="F7862" s="31">
        <f>1-'[1]Life Table'!$E7862</f>
        <v>0.99943518248704744</v>
      </c>
      <c r="G7862" s="31"/>
      <c r="H7862" s="31"/>
    </row>
    <row r="7863" spans="1:8" hidden="1">
      <c r="A7863" s="35" t="s">
        <v>9</v>
      </c>
      <c r="B7863" s="35">
        <v>2029</v>
      </c>
      <c r="C7863" s="35">
        <f t="shared" si="41"/>
        <v>41</v>
      </c>
      <c r="D7863" s="35">
        <v>2.7147243798941289E-6</v>
      </c>
      <c r="E7863" s="35">
        <v>5.2576904815260228E-4</v>
      </c>
      <c r="F7863" s="31">
        <f>1-'[1]Life Table'!$E7863</f>
        <v>0.9994742309518474</v>
      </c>
      <c r="G7863" s="31"/>
      <c r="H7863" s="31"/>
    </row>
    <row r="7864" spans="1:8" hidden="1">
      <c r="A7864" s="35" t="s">
        <v>9</v>
      </c>
      <c r="B7864" s="35">
        <v>2029</v>
      </c>
      <c r="C7864" s="35">
        <f t="shared" si="41"/>
        <v>42</v>
      </c>
      <c r="D7864" s="35">
        <v>2.472661107503006E-6</v>
      </c>
      <c r="E7864" s="35">
        <v>5.115045451122846E-4</v>
      </c>
      <c r="F7864" s="31">
        <f>1-'[1]Life Table'!$E7864</f>
        <v>0.99948849545488772</v>
      </c>
      <c r="G7864" s="31"/>
      <c r="H7864" s="31"/>
    </row>
    <row r="7865" spans="1:8" hidden="1">
      <c r="A7865" s="35" t="s">
        <v>9</v>
      </c>
      <c r="B7865" s="35">
        <v>2029</v>
      </c>
      <c r="C7865" s="35">
        <f t="shared" si="41"/>
        <v>43</v>
      </c>
      <c r="D7865" s="35">
        <v>2.2521818413095879E-6</v>
      </c>
      <c r="E7865" s="35">
        <v>5.1816327098130888E-4</v>
      </c>
      <c r="F7865" s="31">
        <f>1-'[1]Life Table'!$E7865</f>
        <v>0.99948183672901869</v>
      </c>
      <c r="G7865" s="31"/>
      <c r="H7865" s="31"/>
    </row>
    <row r="7866" spans="1:8" hidden="1">
      <c r="A7866" s="35" t="s">
        <v>9</v>
      </c>
      <c r="B7866" s="35">
        <v>2029</v>
      </c>
      <c r="C7866" s="35">
        <f t="shared" si="41"/>
        <v>44</v>
      </c>
      <c r="D7866" s="35">
        <v>2.051362004656953E-6</v>
      </c>
      <c r="E7866" s="35">
        <v>4.9903912615600898E-4</v>
      </c>
      <c r="F7866" s="31">
        <f>1-'[1]Life Table'!$E7866</f>
        <v>0.99950096087384399</v>
      </c>
      <c r="G7866" s="31"/>
      <c r="H7866" s="31"/>
    </row>
    <row r="7867" spans="1:8" hidden="1">
      <c r="A7867" s="35" t="s">
        <v>9</v>
      </c>
      <c r="B7867" s="35">
        <v>2029</v>
      </c>
      <c r="C7867" s="35">
        <f t="shared" si="41"/>
        <v>45</v>
      </c>
      <c r="D7867" s="35">
        <v>1.868448629220497E-6</v>
      </c>
      <c r="E7867" s="35">
        <v>4.8123170816716238E-4</v>
      </c>
      <c r="F7867" s="31">
        <f>1-'[1]Life Table'!$E7867</f>
        <v>0.99951876829183284</v>
      </c>
      <c r="G7867" s="31"/>
      <c r="H7867" s="31"/>
    </row>
    <row r="7868" spans="1:8" hidden="1">
      <c r="A7868" s="35" t="s">
        <v>9</v>
      </c>
      <c r="B7868" s="35">
        <v>2029</v>
      </c>
      <c r="C7868" s="35">
        <f t="shared" si="41"/>
        <v>46</v>
      </c>
      <c r="D7868" s="35">
        <v>1.701845053242935E-6</v>
      </c>
      <c r="E7868" s="35">
        <v>4.7758059588154378E-4</v>
      </c>
      <c r="F7868" s="31">
        <f>1-'[1]Life Table'!$E7868</f>
        <v>0.99952241940411846</v>
      </c>
      <c r="G7868" s="31"/>
      <c r="H7868" s="31"/>
    </row>
    <row r="7869" spans="1:8" hidden="1">
      <c r="A7869" s="35" t="s">
        <v>9</v>
      </c>
      <c r="B7869" s="35">
        <v>2029</v>
      </c>
      <c r="C7869" s="35">
        <f t="shared" si="41"/>
        <v>47</v>
      </c>
      <c r="D7869" s="35">
        <v>1.550096984178666E-6</v>
      </c>
      <c r="E7869" s="35">
        <v>4.9235304216321829E-4</v>
      </c>
      <c r="F7869" s="31">
        <f>1-'[1]Life Table'!$E7869</f>
        <v>0.99950764695783678</v>
      </c>
      <c r="G7869" s="31"/>
      <c r="H7869" s="31"/>
    </row>
    <row r="7870" spans="1:8" hidden="1">
      <c r="A7870" s="35" t="s">
        <v>9</v>
      </c>
      <c r="B7870" s="35">
        <v>2029</v>
      </c>
      <c r="C7870" s="35">
        <f t="shared" si="41"/>
        <v>48</v>
      </c>
      <c r="D7870" s="35">
        <v>1.411879804087428E-6</v>
      </c>
      <c r="E7870" s="35">
        <v>5.3165877208161127E-4</v>
      </c>
      <c r="F7870" s="31">
        <f>1-'[1]Life Table'!$E7870</f>
        <v>0.99946834122791839</v>
      </c>
      <c r="G7870" s="31"/>
      <c r="H7870" s="31"/>
    </row>
    <row r="7871" spans="1:8" hidden="1">
      <c r="A7871" s="35" t="s">
        <v>9</v>
      </c>
      <c r="B7871" s="35">
        <v>2029</v>
      </c>
      <c r="C7871" s="35">
        <f t="shared" si="41"/>
        <v>49</v>
      </c>
      <c r="D7871" s="35">
        <v>1.285987006965363E-6</v>
      </c>
      <c r="E7871" s="35">
        <v>6.0003017311194284E-4</v>
      </c>
      <c r="F7871" s="31">
        <f>1-'[1]Life Table'!$E7871</f>
        <v>0.99939996982688806</v>
      </c>
      <c r="G7871" s="31"/>
      <c r="H7871" s="31"/>
    </row>
    <row r="7872" spans="1:8" hidden="1">
      <c r="A7872" s="35" t="s">
        <v>9</v>
      </c>
      <c r="B7872" s="35">
        <v>2029</v>
      </c>
      <c r="C7872" s="35">
        <f t="shared" si="41"/>
        <v>50</v>
      </c>
      <c r="D7872" s="35">
        <v>6.2904058686976642E-6</v>
      </c>
      <c r="E7872" s="35">
        <v>1.6325387142043239E-3</v>
      </c>
      <c r="F7872" s="31">
        <f>1-'[1]Life Table'!$E7872</f>
        <v>0.99836746128579568</v>
      </c>
      <c r="G7872" s="31"/>
      <c r="H7872" s="31"/>
    </row>
    <row r="7873" spans="1:8" hidden="1">
      <c r="A7873" s="35" t="s">
        <v>9</v>
      </c>
      <c r="B7873" s="35">
        <v>2029</v>
      </c>
      <c r="C7873" s="35">
        <f t="shared" si="41"/>
        <v>51</v>
      </c>
      <c r="D7873" s="35">
        <v>5.7470141999464896E-6</v>
      </c>
      <c r="E7873" s="35">
        <v>1.676753095229855E-3</v>
      </c>
      <c r="F7873" s="31">
        <f>1-'[1]Life Table'!$E7873</f>
        <v>0.99832324690477015</v>
      </c>
      <c r="G7873" s="31"/>
      <c r="H7873" s="31"/>
    </row>
    <row r="7874" spans="1:8" hidden="1">
      <c r="A7874" s="35" t="s">
        <v>9</v>
      </c>
      <c r="B7874" s="35">
        <v>2029</v>
      </c>
      <c r="C7874" s="35">
        <f t="shared" si="41"/>
        <v>52</v>
      </c>
      <c r="D7874" s="35">
        <v>5.2505629849325762E-6</v>
      </c>
      <c r="E7874" s="35">
        <v>1.7504143289203129E-3</v>
      </c>
      <c r="F7874" s="31">
        <f>1-'[1]Life Table'!$E7874</f>
        <v>0.99824958567107969</v>
      </c>
      <c r="G7874" s="31"/>
      <c r="H7874" s="31"/>
    </row>
    <row r="7875" spans="1:8" hidden="1">
      <c r="A7875" s="35" t="s">
        <v>9</v>
      </c>
      <c r="B7875" s="35">
        <v>2029</v>
      </c>
      <c r="C7875" s="35">
        <f t="shared" si="41"/>
        <v>53</v>
      </c>
      <c r="D7875" s="35">
        <v>4.796997310186004E-6</v>
      </c>
      <c r="E7875" s="35">
        <v>1.82857366703848E-3</v>
      </c>
      <c r="F7875" s="31">
        <f>1-'[1]Life Table'!$E7875</f>
        <v>0.99817142633296152</v>
      </c>
      <c r="G7875" s="31"/>
      <c r="H7875" s="31"/>
    </row>
    <row r="7876" spans="1:8" hidden="1">
      <c r="A7876" s="35" t="s">
        <v>9</v>
      </c>
      <c r="B7876" s="35">
        <v>2029</v>
      </c>
      <c r="C7876" s="35">
        <f t="shared" si="41"/>
        <v>54</v>
      </c>
      <c r="D7876" s="35">
        <v>4.3826125426866559E-6</v>
      </c>
      <c r="E7876" s="35">
        <v>1.784470512986025E-3</v>
      </c>
      <c r="F7876" s="31">
        <f>1-'[1]Life Table'!$E7876</f>
        <v>0.99821552948701398</v>
      </c>
      <c r="G7876" s="31"/>
      <c r="H7876" s="31"/>
    </row>
    <row r="7877" spans="1:8" hidden="1">
      <c r="A7877" s="35" t="s">
        <v>9</v>
      </c>
      <c r="B7877" s="35">
        <v>2029</v>
      </c>
      <c r="C7877" s="35">
        <f t="shared" si="41"/>
        <v>55</v>
      </c>
      <c r="D7877" s="35">
        <v>4.0040240711683028E-6</v>
      </c>
      <c r="E7877" s="35">
        <v>1.6930357552764621E-3</v>
      </c>
      <c r="F7877" s="31">
        <f>1-'[1]Life Table'!$E7877</f>
        <v>0.99830696424472354</v>
      </c>
      <c r="G7877" s="31"/>
      <c r="H7877" s="31"/>
    </row>
    <row r="7878" spans="1:8" hidden="1">
      <c r="A7878" s="35" t="s">
        <v>9</v>
      </c>
      <c r="B7878" s="35">
        <v>2029</v>
      </c>
      <c r="C7878" s="35">
        <f t="shared" si="41"/>
        <v>56</v>
      </c>
      <c r="D7878" s="35">
        <v>3.65813966129596E-6</v>
      </c>
      <c r="E7878" s="35">
        <v>1.6041373923082469E-3</v>
      </c>
      <c r="F7878" s="31">
        <f>1-'[1]Life Table'!$E7878</f>
        <v>0.99839586260769175</v>
      </c>
      <c r="G7878" s="31"/>
      <c r="H7878" s="31"/>
    </row>
    <row r="7879" spans="1:8" hidden="1">
      <c r="A7879" s="35" t="s">
        <v>9</v>
      </c>
      <c r="B7879" s="35">
        <v>2029</v>
      </c>
      <c r="C7879" s="35">
        <f t="shared" si="41"/>
        <v>57</v>
      </c>
      <c r="D7879" s="35">
        <v>3.3421341989190141E-6</v>
      </c>
      <c r="E7879" s="35">
        <v>1.546049487536894E-3</v>
      </c>
      <c r="F7879" s="31">
        <f>1-'[1]Life Table'!$E7879</f>
        <v>0.99845395051246311</v>
      </c>
      <c r="G7879" s="31"/>
      <c r="H7879" s="31"/>
    </row>
    <row r="7880" spans="1:8" hidden="1">
      <c r="A7880" s="35" t="s">
        <v>9</v>
      </c>
      <c r="B7880" s="35">
        <v>2029</v>
      </c>
      <c r="C7880" s="35">
        <f t="shared" si="41"/>
        <v>58</v>
      </c>
      <c r="D7880" s="35">
        <v>3.0534266151082152E-6</v>
      </c>
      <c r="E7880" s="35">
        <v>1.5434139736343331E-3</v>
      </c>
      <c r="F7880" s="31">
        <f>1-'[1]Life Table'!$E7880</f>
        <v>0.99845658602636567</v>
      </c>
      <c r="G7880" s="31"/>
      <c r="H7880" s="31"/>
    </row>
    <row r="7881" spans="1:8" hidden="1">
      <c r="A7881" s="35" t="s">
        <v>9</v>
      </c>
      <c r="B7881" s="35">
        <v>2029</v>
      </c>
      <c r="C7881" s="35">
        <f t="shared" si="41"/>
        <v>59</v>
      </c>
      <c r="D7881" s="35">
        <v>2.789658804504856E-6</v>
      </c>
      <c r="E7881" s="35">
        <v>1.611091504805318E-3</v>
      </c>
      <c r="F7881" s="31">
        <f>1-'[1]Life Table'!$E7881</f>
        <v>0.99838890849519468</v>
      </c>
      <c r="G7881" s="31"/>
      <c r="H7881" s="31"/>
    </row>
    <row r="7882" spans="1:8" hidden="1">
      <c r="A7882" s="35" t="s">
        <v>9</v>
      </c>
      <c r="B7882" s="35">
        <v>2029</v>
      </c>
      <c r="C7882" s="35">
        <f t="shared" si="41"/>
        <v>60</v>
      </c>
      <c r="D7882" s="35">
        <v>6.2904058686976642E-6</v>
      </c>
      <c r="E7882" s="35">
        <v>3.758022089375479E-3</v>
      </c>
      <c r="F7882" s="31">
        <f>1-'[1]Life Table'!$E7882</f>
        <v>0.99624197791062452</v>
      </c>
      <c r="G7882" s="31"/>
      <c r="H7882" s="31"/>
    </row>
    <row r="7883" spans="1:8" hidden="1">
      <c r="A7883" s="35" t="s">
        <v>9</v>
      </c>
      <c r="B7883" s="35">
        <v>2029</v>
      </c>
      <c r="C7883" s="35">
        <f t="shared" si="41"/>
        <v>61</v>
      </c>
      <c r="D7883" s="35">
        <v>5.7470141999464896E-6</v>
      </c>
      <c r="E7883" s="35">
        <v>3.850261732375349E-3</v>
      </c>
      <c r="F7883" s="31">
        <f>1-'[1]Life Table'!$E7883</f>
        <v>0.99614973826762465</v>
      </c>
      <c r="G7883" s="31"/>
      <c r="H7883" s="31"/>
    </row>
    <row r="7884" spans="1:8" hidden="1">
      <c r="A7884" s="35" t="s">
        <v>9</v>
      </c>
      <c r="B7884" s="35">
        <v>2029</v>
      </c>
      <c r="C7884" s="35">
        <f t="shared" si="41"/>
        <v>62</v>
      </c>
      <c r="D7884" s="35">
        <v>5.2505629849325762E-6</v>
      </c>
      <c r="E7884" s="35">
        <v>4.1220617590912454E-3</v>
      </c>
      <c r="F7884" s="31">
        <f>1-'[1]Life Table'!$E7884</f>
        <v>0.99587793824090876</v>
      </c>
      <c r="G7884" s="31"/>
      <c r="H7884" s="31"/>
    </row>
    <row r="7885" spans="1:8" hidden="1">
      <c r="A7885" s="35" t="s">
        <v>9</v>
      </c>
      <c r="B7885" s="35">
        <v>2029</v>
      </c>
      <c r="C7885" s="35">
        <f t="shared" si="41"/>
        <v>63</v>
      </c>
      <c r="D7885" s="35">
        <v>4.796997310186004E-6</v>
      </c>
      <c r="E7885" s="35">
        <v>4.5674084970988016E-3</v>
      </c>
      <c r="F7885" s="31">
        <f>1-'[1]Life Table'!$E7885</f>
        <v>0.9954325915029012</v>
      </c>
      <c r="G7885" s="31"/>
      <c r="H7885" s="31"/>
    </row>
    <row r="7886" spans="1:8" hidden="1">
      <c r="A7886" s="35" t="s">
        <v>9</v>
      </c>
      <c r="B7886" s="35">
        <v>2029</v>
      </c>
      <c r="C7886" s="35">
        <f t="shared" si="41"/>
        <v>64</v>
      </c>
      <c r="D7886" s="35">
        <v>4.3826125426866559E-6</v>
      </c>
      <c r="E7886" s="35">
        <v>4.8906120604098602E-3</v>
      </c>
      <c r="F7886" s="31">
        <f>1-'[1]Life Table'!$E7886</f>
        <v>0.99510938793959014</v>
      </c>
      <c r="G7886" s="31"/>
      <c r="H7886" s="31"/>
    </row>
    <row r="7887" spans="1:8" hidden="1">
      <c r="A7887" s="35" t="s">
        <v>9</v>
      </c>
      <c r="B7887" s="35">
        <v>2029</v>
      </c>
      <c r="C7887" s="35">
        <f t="shared" si="41"/>
        <v>65</v>
      </c>
      <c r="D7887" s="35">
        <v>4.0040240711683028E-6</v>
      </c>
      <c r="E7887" s="35">
        <v>5.1836734446282229E-3</v>
      </c>
      <c r="F7887" s="31">
        <f>1-'[1]Life Table'!$E7887</f>
        <v>0.99481632655537178</v>
      </c>
      <c r="G7887" s="31"/>
      <c r="H7887" s="31"/>
    </row>
    <row r="7888" spans="1:8" hidden="1">
      <c r="A7888" s="35" t="s">
        <v>9</v>
      </c>
      <c r="B7888" s="35">
        <v>2029</v>
      </c>
      <c r="C7888" s="35">
        <f t="shared" si="41"/>
        <v>66</v>
      </c>
      <c r="D7888" s="35">
        <v>3.65813966129596E-6</v>
      </c>
      <c r="E7888" s="35">
        <v>5.4832134841188429E-3</v>
      </c>
      <c r="F7888" s="31">
        <f>1-'[1]Life Table'!$E7888</f>
        <v>0.99451678651588116</v>
      </c>
      <c r="G7888" s="31"/>
      <c r="H7888" s="31"/>
    </row>
    <row r="7889" spans="1:8" hidden="1">
      <c r="A7889" s="35" t="s">
        <v>9</v>
      </c>
      <c r="B7889" s="35">
        <v>2029</v>
      </c>
      <c r="C7889" s="35">
        <f t="shared" ref="C7889:C7921" si="42">C7888+1</f>
        <v>67</v>
      </c>
      <c r="D7889" s="35">
        <v>3.3421341989190141E-6</v>
      </c>
      <c r="E7889" s="35">
        <v>5.7828374828644558E-3</v>
      </c>
      <c r="F7889" s="31">
        <f>1-'[1]Life Table'!$E7889</f>
        <v>0.99421716251713554</v>
      </c>
      <c r="G7889" s="31"/>
      <c r="H7889" s="31"/>
    </row>
    <row r="7890" spans="1:8" hidden="1">
      <c r="A7890" s="35" t="s">
        <v>9</v>
      </c>
      <c r="B7890" s="35">
        <v>2029</v>
      </c>
      <c r="C7890" s="35">
        <f t="shared" si="42"/>
        <v>68</v>
      </c>
      <c r="D7890" s="35">
        <v>3.0534266151082152E-6</v>
      </c>
      <c r="E7890" s="35">
        <v>6.1203469504156338E-3</v>
      </c>
      <c r="F7890" s="31">
        <f>1-'[1]Life Table'!$E7890</f>
        <v>0.99387965304958437</v>
      </c>
      <c r="G7890" s="31"/>
      <c r="H7890" s="31"/>
    </row>
    <row r="7891" spans="1:8" hidden="1">
      <c r="A7891" s="35" t="s">
        <v>9</v>
      </c>
      <c r="B7891" s="35">
        <v>2029</v>
      </c>
      <c r="C7891" s="35">
        <f t="shared" si="42"/>
        <v>69</v>
      </c>
      <c r="D7891" s="35">
        <v>2.789658804504856E-6</v>
      </c>
      <c r="E7891" s="35">
        <v>6.5360968079460902E-3</v>
      </c>
      <c r="F7891" s="31">
        <f>1-'[1]Life Table'!$E7891</f>
        <v>0.99346390319205391</v>
      </c>
      <c r="G7891" s="31"/>
      <c r="H7891" s="31"/>
    </row>
    <row r="7892" spans="1:8" hidden="1">
      <c r="A7892" s="35" t="s">
        <v>9</v>
      </c>
      <c r="B7892" s="35">
        <v>2029</v>
      </c>
      <c r="C7892" s="35">
        <f t="shared" si="42"/>
        <v>70</v>
      </c>
      <c r="D7892" s="35">
        <v>4.753978557360242E-6</v>
      </c>
      <c r="E7892" s="35">
        <v>1.28644544921146E-2</v>
      </c>
      <c r="F7892" s="31">
        <f>1-'[1]Life Table'!$E7892</f>
        <v>0.9871355455078854</v>
      </c>
      <c r="G7892" s="31"/>
      <c r="H7892" s="31"/>
    </row>
    <row r="7893" spans="1:8" hidden="1">
      <c r="A7893" s="35" t="s">
        <v>9</v>
      </c>
      <c r="B7893" s="35">
        <v>2029</v>
      </c>
      <c r="C7893" s="35">
        <f t="shared" si="42"/>
        <v>71</v>
      </c>
      <c r="D7893" s="35">
        <v>4.3492835575246712E-6</v>
      </c>
      <c r="E7893" s="35">
        <v>1.324742270043955E-2</v>
      </c>
      <c r="F7893" s="31">
        <f>1-'[1]Life Table'!$E7893</f>
        <v>0.98675257729956045</v>
      </c>
      <c r="G7893" s="31"/>
      <c r="H7893" s="31"/>
    </row>
    <row r="7894" spans="1:8" hidden="1">
      <c r="A7894" s="35" t="s">
        <v>9</v>
      </c>
      <c r="B7894" s="35">
        <v>2029</v>
      </c>
      <c r="C7894" s="35">
        <f t="shared" si="42"/>
        <v>72</v>
      </c>
      <c r="D7894" s="35">
        <v>3.9790392900421911E-6</v>
      </c>
      <c r="E7894" s="35">
        <v>1.414284287659673E-2</v>
      </c>
      <c r="F7894" s="31">
        <f>1-'[1]Life Table'!$E7894</f>
        <v>0.98585715712340327</v>
      </c>
      <c r="G7894" s="31"/>
      <c r="H7894" s="31"/>
    </row>
    <row r="7895" spans="1:8" hidden="1">
      <c r="A7895" s="35" t="s">
        <v>9</v>
      </c>
      <c r="B7895" s="35">
        <v>2029</v>
      </c>
      <c r="C7895" s="35">
        <f t="shared" si="42"/>
        <v>73</v>
      </c>
      <c r="D7895" s="35">
        <v>3.6403130451927592E-6</v>
      </c>
      <c r="E7895" s="35">
        <v>1.5669505543658421E-2</v>
      </c>
      <c r="F7895" s="31">
        <f>1-'[1]Life Table'!$E7895</f>
        <v>0.98433049445634158</v>
      </c>
      <c r="G7895" s="31"/>
      <c r="H7895" s="31"/>
    </row>
    <row r="7896" spans="1:8" hidden="1">
      <c r="A7896" s="35" t="s">
        <v>9</v>
      </c>
      <c r="B7896" s="35">
        <v>2029</v>
      </c>
      <c r="C7896" s="35">
        <f t="shared" si="42"/>
        <v>74</v>
      </c>
      <c r="D7896" s="35">
        <v>3.3304217679288328E-6</v>
      </c>
      <c r="E7896" s="35">
        <v>1.7111871890802651E-2</v>
      </c>
      <c r="F7896" s="31">
        <f>1-'[1]Life Table'!$E7896</f>
        <v>0.98288812810919735</v>
      </c>
      <c r="G7896" s="31"/>
      <c r="H7896" s="31"/>
    </row>
    <row r="7897" spans="1:8" hidden="1">
      <c r="A7897" s="35" t="s">
        <v>9</v>
      </c>
      <c r="B7897" s="35">
        <v>2029</v>
      </c>
      <c r="C7897" s="35">
        <f t="shared" si="42"/>
        <v>75</v>
      </c>
      <c r="D7897" s="35">
        <v>3.046910805360937E-6</v>
      </c>
      <c r="E7897" s="35">
        <v>1.8751896402334101E-2</v>
      </c>
      <c r="F7897" s="31">
        <f>1-'[1]Life Table'!$E7897</f>
        <v>0.9812481035976659</v>
      </c>
      <c r="G7897" s="31"/>
      <c r="H7897" s="31"/>
    </row>
    <row r="7898" spans="1:8" hidden="1">
      <c r="A7898" s="35" t="s">
        <v>9</v>
      </c>
      <c r="B7898" s="35">
        <v>2029</v>
      </c>
      <c r="C7898" s="35">
        <f t="shared" si="42"/>
        <v>76</v>
      </c>
      <c r="D7898" s="35">
        <v>2.7875344634198388E-6</v>
      </c>
      <c r="E7898" s="35">
        <v>2.0669487003127429E-2</v>
      </c>
      <c r="F7898" s="31">
        <f>1-'[1]Life Table'!$E7898</f>
        <v>0.97933051299687257</v>
      </c>
      <c r="G7898" s="31"/>
      <c r="H7898" s="31"/>
    </row>
    <row r="7899" spans="1:8" hidden="1">
      <c r="A7899" s="35" t="s">
        <v>9</v>
      </c>
      <c r="B7899" s="35">
        <v>2029</v>
      </c>
      <c r="C7899" s="35">
        <f t="shared" si="42"/>
        <v>77</v>
      </c>
      <c r="D7899" s="35">
        <v>2.550238218684199E-6</v>
      </c>
      <c r="E7899" s="35">
        <v>2.2770021894312761E-2</v>
      </c>
      <c r="F7899" s="31">
        <f>1-'[1]Life Table'!$E7899</f>
        <v>0.97722997810568724</v>
      </c>
      <c r="G7899" s="31"/>
      <c r="H7899" s="31"/>
    </row>
    <row r="7900" spans="1:8" hidden="1">
      <c r="A7900" s="35" t="s">
        <v>9</v>
      </c>
      <c r="B7900" s="35">
        <v>2029</v>
      </c>
      <c r="C7900" s="35">
        <f t="shared" si="42"/>
        <v>78</v>
      </c>
      <c r="D7900" s="35">
        <v>2.3331424444735291E-6</v>
      </c>
      <c r="E7900" s="35">
        <v>2.5103917677829379E-2</v>
      </c>
      <c r="F7900" s="31">
        <f>1-'[1]Life Table'!$E7900</f>
        <v>0.97489608232217062</v>
      </c>
      <c r="G7900" s="31"/>
      <c r="H7900" s="31"/>
    </row>
    <row r="7901" spans="1:8" hidden="1">
      <c r="A7901" s="35" t="s">
        <v>9</v>
      </c>
      <c r="B7901" s="35">
        <v>2029</v>
      </c>
      <c r="C7901" s="35">
        <f t="shared" si="42"/>
        <v>79</v>
      </c>
      <c r="D7901" s="35">
        <v>2.1345275223004571E-6</v>
      </c>
      <c r="E7901" s="35">
        <v>2.7760737206378949E-2</v>
      </c>
      <c r="F7901" s="31">
        <f>1-'[1]Life Table'!$E7901</f>
        <v>0.97223926279362105</v>
      </c>
      <c r="G7901" s="31"/>
      <c r="H7901" s="31"/>
    </row>
    <row r="7902" spans="1:8" hidden="1">
      <c r="A7902" s="35" t="s">
        <v>9</v>
      </c>
      <c r="B7902" s="35">
        <v>2029</v>
      </c>
      <c r="C7902" s="35">
        <f t="shared" si="42"/>
        <v>80</v>
      </c>
      <c r="D7902" s="35">
        <v>4.753978557360242E-6</v>
      </c>
      <c r="E7902" s="35">
        <v>4.6782750033591343E-2</v>
      </c>
      <c r="F7902" s="31">
        <f>1-'[1]Life Table'!$E7902</f>
        <v>0.95321724996640866</v>
      </c>
      <c r="G7902" s="31"/>
      <c r="H7902" s="31"/>
    </row>
    <row r="7903" spans="1:8" hidden="1">
      <c r="A7903" s="35" t="s">
        <v>9</v>
      </c>
      <c r="B7903" s="35">
        <v>2029</v>
      </c>
      <c r="C7903" s="35">
        <f t="shared" si="42"/>
        <v>81</v>
      </c>
      <c r="D7903" s="35">
        <v>4.3492835575246712E-6</v>
      </c>
      <c r="E7903" s="35">
        <v>4.9902686263685332E-2</v>
      </c>
      <c r="F7903" s="31">
        <f>1-'[1]Life Table'!$E7903</f>
        <v>0.95009731373631467</v>
      </c>
      <c r="G7903" s="31"/>
      <c r="H7903" s="31"/>
    </row>
    <row r="7904" spans="1:8" hidden="1">
      <c r="A7904" s="35" t="s">
        <v>9</v>
      </c>
      <c r="B7904" s="35">
        <v>2029</v>
      </c>
      <c r="C7904" s="35">
        <f t="shared" si="42"/>
        <v>82</v>
      </c>
      <c r="D7904" s="35">
        <v>3.9790392900421911E-6</v>
      </c>
      <c r="E7904" s="35">
        <v>5.4630985329353399E-2</v>
      </c>
      <c r="F7904" s="31">
        <f>1-'[1]Life Table'!$E7904</f>
        <v>0.9453690146706466</v>
      </c>
      <c r="G7904" s="31"/>
      <c r="H7904" s="31"/>
    </row>
    <row r="7905" spans="1:8" hidden="1">
      <c r="A7905" s="35" t="s">
        <v>9</v>
      </c>
      <c r="B7905" s="35">
        <v>2029</v>
      </c>
      <c r="C7905" s="35">
        <f t="shared" si="42"/>
        <v>83</v>
      </c>
      <c r="D7905" s="35">
        <v>3.6403130451927592E-6</v>
      </c>
      <c r="E7905" s="35">
        <v>6.1318295452793443E-2</v>
      </c>
      <c r="F7905" s="31">
        <f>1-'[1]Life Table'!$E7905</f>
        <v>0.93868170454720656</v>
      </c>
      <c r="G7905" s="31"/>
      <c r="H7905" s="31"/>
    </row>
    <row r="7906" spans="1:8" hidden="1">
      <c r="A7906" s="35" t="s">
        <v>9</v>
      </c>
      <c r="B7906" s="35">
        <v>2029</v>
      </c>
      <c r="C7906" s="35">
        <f t="shared" si="42"/>
        <v>84</v>
      </c>
      <c r="D7906" s="35">
        <v>3.3304217679288328E-6</v>
      </c>
      <c r="E7906" s="35">
        <v>6.8059513715640341E-2</v>
      </c>
      <c r="F7906" s="31">
        <f>1-'[1]Life Table'!$E7906</f>
        <v>0.93194048628435966</v>
      </c>
      <c r="G7906" s="31"/>
      <c r="H7906" s="31"/>
    </row>
    <row r="7907" spans="1:8" hidden="1">
      <c r="A7907" s="35" t="s">
        <v>9</v>
      </c>
      <c r="B7907" s="35">
        <v>2029</v>
      </c>
      <c r="C7907" s="35">
        <f t="shared" si="42"/>
        <v>85</v>
      </c>
      <c r="D7907" s="35">
        <v>3.046910805360937E-6</v>
      </c>
      <c r="E7907" s="35">
        <v>7.532037262235769E-2</v>
      </c>
      <c r="F7907" s="31">
        <f>1-'[1]Life Table'!$E7907</f>
        <v>0.92467962737764231</v>
      </c>
      <c r="G7907" s="31"/>
      <c r="H7907" s="31"/>
    </row>
    <row r="7908" spans="1:8" hidden="1">
      <c r="A7908" s="35" t="s">
        <v>9</v>
      </c>
      <c r="B7908" s="35">
        <v>2029</v>
      </c>
      <c r="C7908" s="35">
        <f t="shared" si="42"/>
        <v>86</v>
      </c>
      <c r="D7908" s="35">
        <v>2.7875344634198388E-6</v>
      </c>
      <c r="E7908" s="35">
        <v>8.2935555995067078E-2</v>
      </c>
      <c r="F7908" s="31">
        <f>1-'[1]Life Table'!$E7908</f>
        <v>0.91706444400493292</v>
      </c>
      <c r="G7908" s="31"/>
      <c r="H7908" s="31"/>
    </row>
    <row r="7909" spans="1:8" hidden="1">
      <c r="A7909" s="35" t="s">
        <v>9</v>
      </c>
      <c r="B7909" s="35">
        <v>2029</v>
      </c>
      <c r="C7909" s="35">
        <f t="shared" si="42"/>
        <v>87</v>
      </c>
      <c r="D7909" s="35">
        <v>2.550238218684199E-6</v>
      </c>
      <c r="E7909" s="35">
        <v>9.0374994504767714E-2</v>
      </c>
      <c r="F7909" s="31">
        <f>1-'[1]Life Table'!$E7909</f>
        <v>0.90962500549523229</v>
      </c>
      <c r="G7909" s="31"/>
      <c r="H7909" s="31"/>
    </row>
    <row r="7910" spans="1:8" hidden="1">
      <c r="A7910" s="35" t="s">
        <v>9</v>
      </c>
      <c r="B7910" s="35">
        <v>2029</v>
      </c>
      <c r="C7910" s="35">
        <f t="shared" si="42"/>
        <v>88</v>
      </c>
      <c r="D7910" s="35">
        <v>2.3331424444735291E-6</v>
      </c>
      <c r="E7910" s="35">
        <v>9.7702255243846015E-2</v>
      </c>
      <c r="F7910" s="31">
        <f>1-'[1]Life Table'!$E7910</f>
        <v>0.90229774475615399</v>
      </c>
      <c r="G7910" s="31"/>
      <c r="H7910" s="31"/>
    </row>
    <row r="7911" spans="1:8" hidden="1">
      <c r="A7911" s="35" t="s">
        <v>9</v>
      </c>
      <c r="B7911" s="35">
        <v>2029</v>
      </c>
      <c r="C7911" s="35">
        <f t="shared" si="42"/>
        <v>89</v>
      </c>
      <c r="D7911" s="35">
        <v>2.1345275223004571E-6</v>
      </c>
      <c r="E7911" s="35">
        <v>0.1055023473286449</v>
      </c>
      <c r="F7911" s="31">
        <f>1-'[1]Life Table'!$E7911</f>
        <v>0.89449765267135506</v>
      </c>
      <c r="G7911" s="31"/>
      <c r="H7911" s="31"/>
    </row>
    <row r="7912" spans="1:8" hidden="1">
      <c r="A7912" s="35" t="s">
        <v>9</v>
      </c>
      <c r="B7912" s="35">
        <v>2029</v>
      </c>
      <c r="C7912" s="35">
        <f t="shared" si="42"/>
        <v>90</v>
      </c>
      <c r="D7912" s="35">
        <v>4.753978557360242E-6</v>
      </c>
      <c r="E7912" s="35">
        <v>0.1463654950541867</v>
      </c>
      <c r="F7912" s="31">
        <f>1-'[1]Life Table'!$E7912</f>
        <v>0.85363450494581328</v>
      </c>
      <c r="G7912" s="31"/>
      <c r="H7912" s="31"/>
    </row>
    <row r="7913" spans="1:8" hidden="1">
      <c r="A7913" s="35" t="s">
        <v>9</v>
      </c>
      <c r="B7913" s="35">
        <v>2029</v>
      </c>
      <c r="C7913" s="35">
        <f t="shared" si="42"/>
        <v>91</v>
      </c>
      <c r="D7913" s="35">
        <v>4.3492835575246712E-6</v>
      </c>
      <c r="E7913" s="35">
        <v>0.15630414017909619</v>
      </c>
      <c r="F7913" s="31">
        <f>1-'[1]Life Table'!$E7913</f>
        <v>0.84369585982090378</v>
      </c>
      <c r="G7913" s="31"/>
      <c r="H7913" s="31"/>
    </row>
    <row r="7914" spans="1:8" hidden="1">
      <c r="A7914" s="35" t="s">
        <v>9</v>
      </c>
      <c r="B7914" s="35">
        <v>2029</v>
      </c>
      <c r="C7914" s="35">
        <f t="shared" si="42"/>
        <v>92</v>
      </c>
      <c r="D7914" s="35">
        <v>3.9790392900421911E-6</v>
      </c>
      <c r="E7914" s="35">
        <v>0.17124724903937019</v>
      </c>
      <c r="F7914" s="31">
        <f>1-'[1]Life Table'!$E7914</f>
        <v>0.82875275096062984</v>
      </c>
      <c r="G7914" s="31"/>
      <c r="H7914" s="31"/>
    </row>
    <row r="7915" spans="1:8" hidden="1">
      <c r="A7915" s="35" t="s">
        <v>9</v>
      </c>
      <c r="B7915" s="35">
        <v>2029</v>
      </c>
      <c r="C7915" s="35">
        <f t="shared" si="42"/>
        <v>93</v>
      </c>
      <c r="D7915" s="35">
        <v>3.6403130451927592E-6</v>
      </c>
      <c r="E7915" s="35">
        <v>0.1918844446989412</v>
      </c>
      <c r="F7915" s="31">
        <f>1-'[1]Life Table'!$E7915</f>
        <v>0.80811555530105883</v>
      </c>
      <c r="G7915" s="31"/>
      <c r="H7915" s="31"/>
    </row>
    <row r="7916" spans="1:8" hidden="1">
      <c r="A7916" s="35" t="s">
        <v>9</v>
      </c>
      <c r="B7916" s="35">
        <v>2029</v>
      </c>
      <c r="C7916" s="35">
        <f t="shared" si="42"/>
        <v>94</v>
      </c>
      <c r="D7916" s="35">
        <v>3.3304217679288328E-6</v>
      </c>
      <c r="E7916" s="35">
        <v>0.21484227128116359</v>
      </c>
      <c r="F7916" s="31">
        <f>1-'[1]Life Table'!$E7916</f>
        <v>0.78515772871883638</v>
      </c>
      <c r="G7916" s="31"/>
      <c r="H7916" s="31"/>
    </row>
    <row r="7917" spans="1:8" hidden="1">
      <c r="A7917" s="35" t="s">
        <v>9</v>
      </c>
      <c r="B7917" s="35">
        <v>2029</v>
      </c>
      <c r="C7917" s="35">
        <f t="shared" si="42"/>
        <v>95</v>
      </c>
      <c r="D7917" s="35">
        <v>3.046910805360937E-6</v>
      </c>
      <c r="E7917" s="35">
        <v>0.2400852698577908</v>
      </c>
      <c r="F7917" s="31">
        <f>1-'[1]Life Table'!$E7917</f>
        <v>0.75991473014220923</v>
      </c>
      <c r="G7917" s="31"/>
      <c r="H7917" s="31"/>
    </row>
    <row r="7918" spans="1:8" hidden="1">
      <c r="A7918" s="35" t="s">
        <v>9</v>
      </c>
      <c r="B7918" s="35">
        <v>2029</v>
      </c>
      <c r="C7918" s="35">
        <f t="shared" si="42"/>
        <v>96</v>
      </c>
      <c r="D7918" s="35">
        <v>2.7875344634198388E-6</v>
      </c>
      <c r="E7918" s="35">
        <v>0.26614210086091122</v>
      </c>
      <c r="F7918" s="31">
        <f>1-'[1]Life Table'!$E7918</f>
        <v>0.73385789913908872</v>
      </c>
      <c r="G7918" s="31"/>
      <c r="H7918" s="31"/>
    </row>
    <row r="7919" spans="1:8" hidden="1">
      <c r="A7919" s="35" t="s">
        <v>9</v>
      </c>
      <c r="B7919" s="35">
        <v>2029</v>
      </c>
      <c r="C7919" s="35">
        <f t="shared" si="42"/>
        <v>97</v>
      </c>
      <c r="D7919" s="35">
        <v>2.550238218684199E-6</v>
      </c>
      <c r="E7919" s="35">
        <v>0.29121610288718291</v>
      </c>
      <c r="F7919" s="31">
        <f>1-'[1]Life Table'!$E7919</f>
        <v>0.70878389711281709</v>
      </c>
      <c r="G7919" s="31"/>
      <c r="H7919" s="31"/>
    </row>
    <row r="7920" spans="1:8" hidden="1">
      <c r="A7920" s="35" t="s">
        <v>9</v>
      </c>
      <c r="B7920" s="35">
        <v>2029</v>
      </c>
      <c r="C7920" s="35">
        <f t="shared" si="42"/>
        <v>98</v>
      </c>
      <c r="D7920" s="35">
        <v>2.3331424444735291E-6</v>
      </c>
      <c r="E7920" s="35">
        <v>0.31442393146095848</v>
      </c>
      <c r="F7920" s="31">
        <f>1-'[1]Life Table'!$E7920</f>
        <v>0.68557606853904152</v>
      </c>
      <c r="G7920" s="31"/>
      <c r="H7920" s="31"/>
    </row>
    <row r="7921" spans="1:8" hidden="1">
      <c r="A7921" s="35" t="s">
        <v>9</v>
      </c>
      <c r="B7921" s="35">
        <v>2029</v>
      </c>
      <c r="C7921" s="35">
        <f t="shared" si="42"/>
        <v>99</v>
      </c>
      <c r="D7921" s="35">
        <v>2.1345275223004571E-6</v>
      </c>
      <c r="E7921" s="35">
        <v>0.33606982197963492</v>
      </c>
      <c r="F7921" s="31">
        <f>1-'[1]Life Table'!$E7921</f>
        <v>0.66393017802036502</v>
      </c>
      <c r="G7921" s="31"/>
      <c r="H7921" s="31"/>
    </row>
    <row r="7922" spans="1:8" hidden="1">
      <c r="A7922" s="38" t="s">
        <v>10</v>
      </c>
      <c r="B7922" s="31">
        <v>1990</v>
      </c>
      <c r="C7922" s="31">
        <v>1</v>
      </c>
      <c r="D7922" s="32">
        <v>3.6841939999999997E-2</v>
      </c>
      <c r="E7922" s="32">
        <v>3.6175550000000001E-2</v>
      </c>
      <c r="F7922" s="32">
        <v>0.96382445000000005</v>
      </c>
      <c r="G7922" s="33">
        <v>87547.894</v>
      </c>
      <c r="H7922" s="39">
        <v>85964.346999999994</v>
      </c>
    </row>
    <row r="7923" spans="1:8" hidden="1">
      <c r="A7923" s="38" t="s">
        <v>10</v>
      </c>
      <c r="B7923" s="31">
        <v>1990</v>
      </c>
      <c r="C7923" s="31">
        <v>2</v>
      </c>
      <c r="D7923" s="32">
        <v>2.8151200000000001E-2</v>
      </c>
      <c r="E7923" s="32">
        <v>2.7760449999999999E-2</v>
      </c>
      <c r="F7923" s="32">
        <v>0.97223954999999995</v>
      </c>
      <c r="G7923" s="33">
        <v>84380.801000000007</v>
      </c>
      <c r="H7923" s="39">
        <v>83209.576000000001</v>
      </c>
    </row>
    <row r="7924" spans="1:8" hidden="1">
      <c r="A7924" s="38" t="s">
        <v>10</v>
      </c>
      <c r="B7924" s="31">
        <v>1990</v>
      </c>
      <c r="C7924" s="31">
        <v>3</v>
      </c>
      <c r="D7924" s="32">
        <v>2.1590350000000001E-2</v>
      </c>
      <c r="E7924" s="32">
        <v>2.135977E-2</v>
      </c>
      <c r="F7924" s="32">
        <v>0.97864023</v>
      </c>
      <c r="G7924" s="33">
        <v>82038.351999999999</v>
      </c>
      <c r="H7924" s="39">
        <v>81162.191999999995</v>
      </c>
    </row>
    <row r="7925" spans="1:8" hidden="1">
      <c r="A7925" s="38" t="s">
        <v>10</v>
      </c>
      <c r="B7925" s="31">
        <v>1990</v>
      </c>
      <c r="C7925" s="31">
        <v>4</v>
      </c>
      <c r="D7925" s="32">
        <v>1.6672920000000001E-2</v>
      </c>
      <c r="E7925" s="32">
        <v>1.6535080000000001E-2</v>
      </c>
      <c r="F7925" s="32">
        <v>0.98346491999999996</v>
      </c>
      <c r="G7925" s="33">
        <v>80286.032000000007</v>
      </c>
      <c r="H7925" s="39">
        <v>79622.263999999996</v>
      </c>
    </row>
    <row r="7926" spans="1:8" hidden="1">
      <c r="A7926" s="38" t="s">
        <v>10</v>
      </c>
      <c r="B7926" s="31">
        <v>1990</v>
      </c>
      <c r="C7926" s="31">
        <v>5</v>
      </c>
      <c r="D7926" s="32">
        <v>1.301254E-2</v>
      </c>
      <c r="E7926" s="32">
        <v>1.2928419999999999E-2</v>
      </c>
      <c r="F7926" s="32">
        <v>0.98707157999999995</v>
      </c>
      <c r="G7926" s="33">
        <v>78958.495999999999</v>
      </c>
      <c r="H7926" s="39">
        <v>78448.091</v>
      </c>
    </row>
    <row r="7927" spans="1:8" hidden="1">
      <c r="A7927" s="38" t="s">
        <v>10</v>
      </c>
      <c r="B7927" s="31">
        <v>1990</v>
      </c>
      <c r="C7927" s="31">
        <v>6</v>
      </c>
      <c r="D7927" s="32">
        <v>1.03103E-2</v>
      </c>
      <c r="E7927" s="32">
        <v>1.025742E-2</v>
      </c>
      <c r="F7927" s="32">
        <v>0.98974258000000004</v>
      </c>
      <c r="G7927" s="33">
        <v>77937.687000000005</v>
      </c>
      <c r="H7927" s="39">
        <v>77537.967000000004</v>
      </c>
    </row>
    <row r="7928" spans="1:8" hidden="1">
      <c r="A7928" s="38" t="s">
        <v>10</v>
      </c>
      <c r="B7928" s="31">
        <v>1990</v>
      </c>
      <c r="C7928" s="31">
        <v>7</v>
      </c>
      <c r="D7928" s="32">
        <v>8.3327200000000001E-3</v>
      </c>
      <c r="E7928" s="32">
        <v>8.2981500000000007E-3</v>
      </c>
      <c r="F7928" s="32">
        <v>0.99170185</v>
      </c>
      <c r="G7928" s="33">
        <v>77138.248000000007</v>
      </c>
      <c r="H7928" s="39">
        <v>76818.195000000007</v>
      </c>
    </row>
    <row r="7929" spans="1:8" hidden="1">
      <c r="A7929" s="38" t="s">
        <v>10</v>
      </c>
      <c r="B7929" s="31">
        <v>1990</v>
      </c>
      <c r="C7929" s="31">
        <v>8</v>
      </c>
      <c r="D7929" s="32">
        <v>6.9016399999999997E-3</v>
      </c>
      <c r="E7929" s="32">
        <v>6.8779000000000002E-3</v>
      </c>
      <c r="F7929" s="32">
        <v>0.99312210000000001</v>
      </c>
      <c r="G7929" s="33">
        <v>76498.142999999996</v>
      </c>
      <c r="H7929" s="39">
        <v>76235.070000000007</v>
      </c>
    </row>
    <row r="7930" spans="1:8" hidden="1">
      <c r="A7930" s="38" t="s">
        <v>10</v>
      </c>
      <c r="B7930" s="31">
        <v>1990</v>
      </c>
      <c r="C7930" s="31">
        <v>9</v>
      </c>
      <c r="D7930" s="32">
        <v>5.8853500000000001E-3</v>
      </c>
      <c r="E7930" s="32">
        <v>5.8680800000000003E-3</v>
      </c>
      <c r="F7930" s="32">
        <v>0.99413191999999995</v>
      </c>
      <c r="G7930" s="33">
        <v>75971.995999999999</v>
      </c>
      <c r="H7930" s="39">
        <v>75749.091</v>
      </c>
    </row>
    <row r="7931" spans="1:8" hidden="1">
      <c r="A7931" s="38" t="s">
        <v>10</v>
      </c>
      <c r="B7931" s="31">
        <v>1990</v>
      </c>
      <c r="C7931" s="31">
        <v>10</v>
      </c>
      <c r="D7931" s="32">
        <v>5.1886800000000002E-3</v>
      </c>
      <c r="E7931" s="32">
        <v>5.1752500000000002E-3</v>
      </c>
      <c r="F7931" s="32">
        <v>0.99482475000000004</v>
      </c>
      <c r="G7931" s="33">
        <v>75526.186000000002</v>
      </c>
      <c r="H7931" s="39">
        <v>75330.752999999997</v>
      </c>
    </row>
    <row r="7932" spans="1:8" hidden="1">
      <c r="A7932" s="38" t="s">
        <v>10</v>
      </c>
      <c r="B7932" s="31">
        <v>1990</v>
      </c>
      <c r="C7932" s="31">
        <v>11</v>
      </c>
      <c r="D7932" s="32">
        <v>4.74486E-3</v>
      </c>
      <c r="E7932" s="32">
        <v>4.73363E-3</v>
      </c>
      <c r="F7932" s="32">
        <v>0.99526636999999996</v>
      </c>
      <c r="G7932" s="33">
        <v>75135.319000000003</v>
      </c>
      <c r="H7932" s="39">
        <v>74957.487999999998</v>
      </c>
    </row>
    <row r="7933" spans="1:8" hidden="1">
      <c r="A7933" s="38" t="s">
        <v>10</v>
      </c>
      <c r="B7933" s="31">
        <v>1990</v>
      </c>
      <c r="C7933" s="31">
        <v>12</v>
      </c>
      <c r="D7933" s="32">
        <v>4.5028000000000004E-3</v>
      </c>
      <c r="E7933" s="32">
        <v>4.4926899999999997E-3</v>
      </c>
      <c r="F7933" s="32">
        <v>0.99550731000000003</v>
      </c>
      <c r="G7933" s="33">
        <v>74779.657000000007</v>
      </c>
      <c r="H7933" s="39">
        <v>74611.676000000007</v>
      </c>
    </row>
    <row r="7934" spans="1:8" hidden="1">
      <c r="A7934" s="38" t="s">
        <v>10</v>
      </c>
      <c r="B7934" s="31">
        <v>1990</v>
      </c>
      <c r="C7934" s="31">
        <v>13</v>
      </c>
      <c r="D7934" s="32">
        <v>4.4292300000000001E-3</v>
      </c>
      <c r="E7934" s="32">
        <v>4.4194400000000002E-3</v>
      </c>
      <c r="F7934" s="32">
        <v>0.99558055999999995</v>
      </c>
      <c r="G7934" s="33">
        <v>74443.695000000007</v>
      </c>
      <c r="H7934" s="39">
        <v>74279.195000000007</v>
      </c>
    </row>
    <row r="7935" spans="1:8" hidden="1">
      <c r="A7935" s="38" t="s">
        <v>10</v>
      </c>
      <c r="B7935" s="31">
        <v>1990</v>
      </c>
      <c r="C7935" s="31">
        <v>14</v>
      </c>
      <c r="D7935" s="32">
        <v>4.49352E-3</v>
      </c>
      <c r="E7935" s="32">
        <v>4.4834499999999999E-3</v>
      </c>
      <c r="F7935" s="32">
        <v>0.99551654999999994</v>
      </c>
      <c r="G7935" s="33">
        <v>74114.695000000007</v>
      </c>
      <c r="H7935" s="39">
        <v>73948.55</v>
      </c>
    </row>
    <row r="7936" spans="1:8" hidden="1">
      <c r="A7936" s="38" t="s">
        <v>10</v>
      </c>
      <c r="B7936" s="31">
        <v>1990</v>
      </c>
      <c r="C7936" s="31">
        <v>15</v>
      </c>
      <c r="D7936" s="32">
        <v>4.6719999999999999E-3</v>
      </c>
      <c r="E7936" s="32">
        <v>4.6611100000000004E-3</v>
      </c>
      <c r="F7936" s="32">
        <v>0.99533888999999998</v>
      </c>
      <c r="G7936" s="33">
        <v>73782.406000000003</v>
      </c>
      <c r="H7936" s="39">
        <v>73610.452000000005</v>
      </c>
    </row>
    <row r="7937" spans="1:8" hidden="1">
      <c r="A7937" s="38" t="s">
        <v>10</v>
      </c>
      <c r="B7937" s="31">
        <v>1990</v>
      </c>
      <c r="C7937" s="31">
        <v>16</v>
      </c>
      <c r="D7937" s="32">
        <v>4.9382499999999999E-3</v>
      </c>
      <c r="E7937" s="32">
        <v>4.9260800000000002E-3</v>
      </c>
      <c r="F7937" s="32">
        <v>0.99507391999999995</v>
      </c>
      <c r="G7937" s="33">
        <v>73438.497000000003</v>
      </c>
      <c r="H7937" s="39">
        <v>73257.615000000005</v>
      </c>
    </row>
    <row r="7938" spans="1:8" hidden="1">
      <c r="A7938" s="38" t="s">
        <v>10</v>
      </c>
      <c r="B7938" s="31">
        <v>1990</v>
      </c>
      <c r="C7938" s="31">
        <v>17</v>
      </c>
      <c r="D7938" s="32">
        <v>5.2643500000000001E-3</v>
      </c>
      <c r="E7938" s="32">
        <v>5.2505299999999998E-3</v>
      </c>
      <c r="F7938" s="32">
        <v>0.99474947000000002</v>
      </c>
      <c r="G7938" s="33">
        <v>73076.732999999993</v>
      </c>
      <c r="H7938" s="39">
        <v>72884.888000000006</v>
      </c>
    </row>
    <row r="7939" spans="1:8" hidden="1">
      <c r="A7939" s="38" t="s">
        <v>10</v>
      </c>
      <c r="B7939" s="31">
        <v>1990</v>
      </c>
      <c r="C7939" s="31">
        <v>18</v>
      </c>
      <c r="D7939" s="32">
        <v>5.6258000000000002E-3</v>
      </c>
      <c r="E7939" s="32">
        <v>5.6100200000000003E-3</v>
      </c>
      <c r="F7939" s="32">
        <v>0.99438998000000001</v>
      </c>
      <c r="G7939" s="33">
        <v>72693.042000000001</v>
      </c>
      <c r="H7939" s="39">
        <v>72489.137000000002</v>
      </c>
    </row>
    <row r="7940" spans="1:8" hidden="1">
      <c r="A7940" s="38" t="s">
        <v>10</v>
      </c>
      <c r="B7940" s="31">
        <v>1990</v>
      </c>
      <c r="C7940" s="31">
        <v>19</v>
      </c>
      <c r="D7940" s="32">
        <v>5.9956699999999998E-3</v>
      </c>
      <c r="E7940" s="32">
        <v>5.9777500000000004E-3</v>
      </c>
      <c r="F7940" s="32">
        <v>0.99402225</v>
      </c>
      <c r="G7940" s="33">
        <v>72285.232999999993</v>
      </c>
      <c r="H7940" s="39">
        <v>72069.180999999997</v>
      </c>
    </row>
    <row r="7941" spans="1:8" hidden="1">
      <c r="A7941" s="38" t="s">
        <v>10</v>
      </c>
      <c r="B7941" s="31">
        <v>1990</v>
      </c>
      <c r="C7941" s="31">
        <v>20</v>
      </c>
      <c r="D7941" s="32">
        <v>6.3516400000000004E-3</v>
      </c>
      <c r="E7941" s="32">
        <v>6.3315300000000001E-3</v>
      </c>
      <c r="F7941" s="32">
        <v>0.99366847000000003</v>
      </c>
      <c r="G7941" s="33">
        <v>71853.13</v>
      </c>
      <c r="H7941" s="39">
        <v>71625.66</v>
      </c>
    </row>
    <row r="7942" spans="1:8" hidden="1">
      <c r="A7942" s="38" t="s">
        <v>10</v>
      </c>
      <c r="B7942" s="31">
        <v>1990</v>
      </c>
      <c r="C7942" s="31">
        <v>21</v>
      </c>
      <c r="D7942" s="32">
        <v>6.6686999999999996E-3</v>
      </c>
      <c r="E7942" s="32">
        <v>6.6465400000000003E-3</v>
      </c>
      <c r="F7942" s="32">
        <v>0.99335346000000002</v>
      </c>
      <c r="G7942" s="33">
        <v>71398.188999999998</v>
      </c>
      <c r="H7942" s="39">
        <v>71160.914000000004</v>
      </c>
    </row>
    <row r="7943" spans="1:8" hidden="1">
      <c r="A7943" s="38" t="s">
        <v>10</v>
      </c>
      <c r="B7943" s="31">
        <v>1990</v>
      </c>
      <c r="C7943" s="31">
        <v>22</v>
      </c>
      <c r="D7943" s="32">
        <v>6.9305399999999998E-3</v>
      </c>
      <c r="E7943" s="32">
        <v>6.9065999999999997E-3</v>
      </c>
      <c r="F7943" s="32">
        <v>0.99309340000000002</v>
      </c>
      <c r="G7943" s="33">
        <v>70923.638999999996</v>
      </c>
      <c r="H7943" s="39">
        <v>70678.717999999993</v>
      </c>
    </row>
    <row r="7944" spans="1:8" hidden="1">
      <c r="A7944" s="38" t="s">
        <v>10</v>
      </c>
      <c r="B7944" s="31">
        <v>1990</v>
      </c>
      <c r="C7944" s="31">
        <v>23</v>
      </c>
      <c r="D7944" s="32">
        <v>7.1286500000000003E-3</v>
      </c>
      <c r="E7944" s="32">
        <v>7.1033299999999997E-3</v>
      </c>
      <c r="F7944" s="32">
        <v>0.99289667000000004</v>
      </c>
      <c r="G7944" s="33">
        <v>70433.797000000006</v>
      </c>
      <c r="H7944" s="39">
        <v>70183.64</v>
      </c>
    </row>
    <row r="7945" spans="1:8" hidden="1">
      <c r="A7945" s="38" t="s">
        <v>10</v>
      </c>
      <c r="B7945" s="31">
        <v>1990</v>
      </c>
      <c r="C7945" s="31">
        <v>24</v>
      </c>
      <c r="D7945" s="32">
        <v>7.2705000000000001E-3</v>
      </c>
      <c r="E7945" s="32">
        <v>7.2441600000000004E-3</v>
      </c>
      <c r="F7945" s="32">
        <v>0.99275583999999995</v>
      </c>
      <c r="G7945" s="33">
        <v>69933.482000000004</v>
      </c>
      <c r="H7945" s="39">
        <v>69680.178</v>
      </c>
    </row>
    <row r="7946" spans="1:8" hidden="1">
      <c r="A7946" s="38" t="s">
        <v>10</v>
      </c>
      <c r="B7946" s="31">
        <v>1990</v>
      </c>
      <c r="C7946" s="31">
        <v>25</v>
      </c>
      <c r="D7946" s="32">
        <v>7.3767499999999996E-3</v>
      </c>
      <c r="E7946" s="32">
        <v>7.3496400000000002E-3</v>
      </c>
      <c r="F7946" s="32">
        <v>0.99265035999999995</v>
      </c>
      <c r="G7946" s="33">
        <v>69426.873000000007</v>
      </c>
      <c r="H7946" s="39">
        <v>69171.741999999998</v>
      </c>
    </row>
    <row r="7947" spans="1:8" hidden="1">
      <c r="A7947" s="38" t="s">
        <v>10</v>
      </c>
      <c r="B7947" s="31">
        <v>1990</v>
      </c>
      <c r="C7947" s="31">
        <v>26</v>
      </c>
      <c r="D7947" s="32">
        <v>7.4705300000000004E-3</v>
      </c>
      <c r="E7947" s="32">
        <v>7.4427299999999998E-3</v>
      </c>
      <c r="F7947" s="32">
        <v>0.99255727000000005</v>
      </c>
      <c r="G7947" s="33">
        <v>68916.61</v>
      </c>
      <c r="H7947" s="39">
        <v>68660.146999999997</v>
      </c>
    </row>
    <row r="7948" spans="1:8" hidden="1">
      <c r="A7948" s="38" t="s">
        <v>10</v>
      </c>
      <c r="B7948" s="31">
        <v>1990</v>
      </c>
      <c r="C7948" s="31">
        <v>27</v>
      </c>
      <c r="D7948" s="32">
        <v>7.5751100000000004E-3</v>
      </c>
      <c r="E7948" s="32">
        <v>7.5465300000000001E-3</v>
      </c>
      <c r="F7948" s="32">
        <v>0.99245346999999995</v>
      </c>
      <c r="G7948" s="33">
        <v>68403.683000000005</v>
      </c>
      <c r="H7948" s="39">
        <v>68145.577000000005</v>
      </c>
    </row>
    <row r="7949" spans="1:8" hidden="1">
      <c r="A7949" s="38" t="s">
        <v>10</v>
      </c>
      <c r="B7949" s="31">
        <v>1990</v>
      </c>
      <c r="C7949" s="31">
        <v>28</v>
      </c>
      <c r="D7949" s="32">
        <v>7.7021199999999998E-3</v>
      </c>
      <c r="E7949" s="32">
        <v>7.67258E-3</v>
      </c>
      <c r="F7949" s="32">
        <v>0.99232741999999996</v>
      </c>
      <c r="G7949" s="33">
        <v>67887.471999999994</v>
      </c>
      <c r="H7949" s="39">
        <v>67627.036999999997</v>
      </c>
    </row>
    <row r="7950" spans="1:8" hidden="1">
      <c r="A7950" s="38" t="s">
        <v>10</v>
      </c>
      <c r="B7950" s="31">
        <v>1990</v>
      </c>
      <c r="C7950" s="31">
        <v>29</v>
      </c>
      <c r="D7950" s="32">
        <v>7.8545200000000003E-3</v>
      </c>
      <c r="E7950" s="32">
        <v>7.8238000000000005E-3</v>
      </c>
      <c r="F7950" s="32">
        <v>0.99217619999999995</v>
      </c>
      <c r="G7950" s="33">
        <v>67366.600999999995</v>
      </c>
      <c r="H7950" s="39">
        <v>67103.069000000003</v>
      </c>
    </row>
    <row r="7951" spans="1:8" hidden="1">
      <c r="A7951" s="38" t="s">
        <v>10</v>
      </c>
      <c r="B7951" s="31">
        <v>1990</v>
      </c>
      <c r="C7951" s="31">
        <v>30</v>
      </c>
      <c r="D7951" s="32">
        <v>8.0287499999999994E-3</v>
      </c>
      <c r="E7951" s="32">
        <v>7.9966499999999992E-3</v>
      </c>
      <c r="F7951" s="32">
        <v>0.99200334999999995</v>
      </c>
      <c r="G7951" s="33">
        <v>66839.538</v>
      </c>
      <c r="H7951" s="39">
        <v>66572.292000000001</v>
      </c>
    </row>
    <row r="7952" spans="1:8" hidden="1">
      <c r="A7952" s="38" t="s">
        <v>10</v>
      </c>
      <c r="B7952" s="31">
        <v>1990</v>
      </c>
      <c r="C7952" s="31">
        <v>31</v>
      </c>
      <c r="D7952" s="32">
        <v>8.2146600000000004E-3</v>
      </c>
      <c r="E7952" s="32">
        <v>8.1810600000000004E-3</v>
      </c>
      <c r="F7952" s="32">
        <v>0.99181894000000004</v>
      </c>
      <c r="G7952" s="33">
        <v>66305.046000000002</v>
      </c>
      <c r="H7952" s="39">
        <v>66033.823000000004</v>
      </c>
    </row>
    <row r="7953" spans="1:8" hidden="1">
      <c r="A7953" s="38" t="s">
        <v>10</v>
      </c>
      <c r="B7953" s="31">
        <v>1990</v>
      </c>
      <c r="C7953" s="31">
        <v>32</v>
      </c>
      <c r="D7953" s="32">
        <v>8.4055299999999996E-3</v>
      </c>
      <c r="E7953" s="32">
        <v>8.3703500000000004E-3</v>
      </c>
      <c r="F7953" s="32">
        <v>0.99162965000000003</v>
      </c>
      <c r="G7953" s="33">
        <v>65762.600000000006</v>
      </c>
      <c r="H7953" s="39">
        <v>65487.372000000003</v>
      </c>
    </row>
    <row r="7954" spans="1:8" hidden="1">
      <c r="A7954" s="38" t="s">
        <v>10</v>
      </c>
      <c r="B7954" s="31">
        <v>1990</v>
      </c>
      <c r="C7954" s="31">
        <v>33</v>
      </c>
      <c r="D7954" s="32">
        <v>8.5977499999999995E-3</v>
      </c>
      <c r="E7954" s="32">
        <v>8.5609499999999995E-3</v>
      </c>
      <c r="F7954" s="32">
        <v>0.99143904999999999</v>
      </c>
      <c r="G7954" s="33">
        <v>65212.144999999997</v>
      </c>
      <c r="H7954" s="39">
        <v>64933.006000000001</v>
      </c>
    </row>
    <row r="7955" spans="1:8" hidden="1">
      <c r="A7955" s="38" t="s">
        <v>10</v>
      </c>
      <c r="B7955" s="31">
        <v>1990</v>
      </c>
      <c r="C7955" s="31">
        <v>34</v>
      </c>
      <c r="D7955" s="32">
        <v>8.7942200000000002E-3</v>
      </c>
      <c r="E7955" s="32">
        <v>8.7557199999999998E-3</v>
      </c>
      <c r="F7955" s="32">
        <v>0.99124427999999998</v>
      </c>
      <c r="G7955" s="33">
        <v>64653.866999999998</v>
      </c>
      <c r="H7955" s="39">
        <v>64370.821000000004</v>
      </c>
    </row>
    <row r="7956" spans="1:8" hidden="1">
      <c r="A7956" s="38" t="s">
        <v>10</v>
      </c>
      <c r="B7956" s="31">
        <v>1990</v>
      </c>
      <c r="C7956" s="31">
        <v>35</v>
      </c>
      <c r="D7956" s="32">
        <v>9.0052499999999994E-3</v>
      </c>
      <c r="E7956" s="32">
        <v>8.9648899999999997E-3</v>
      </c>
      <c r="F7956" s="32">
        <v>0.99103511</v>
      </c>
      <c r="G7956" s="33">
        <v>64087.775999999998</v>
      </c>
      <c r="H7956" s="39">
        <v>63800.506000000001</v>
      </c>
    </row>
    <row r="7957" spans="1:8" hidden="1">
      <c r="A7957" s="38" t="s">
        <v>10</v>
      </c>
      <c r="B7957" s="31">
        <v>1990</v>
      </c>
      <c r="C7957" s="31">
        <v>36</v>
      </c>
      <c r="D7957" s="32">
        <v>9.2409899999999993E-3</v>
      </c>
      <c r="E7957" s="32">
        <v>9.1984900000000001E-3</v>
      </c>
      <c r="F7957" s="32">
        <v>0.99080151000000005</v>
      </c>
      <c r="G7957" s="33">
        <v>63513.235999999997</v>
      </c>
      <c r="H7957" s="39">
        <v>63221.123</v>
      </c>
    </row>
    <row r="7958" spans="1:8" hidden="1">
      <c r="A7958" s="38" t="s">
        <v>10</v>
      </c>
      <c r="B7958" s="31">
        <v>1990</v>
      </c>
      <c r="C7958" s="31">
        <v>37</v>
      </c>
      <c r="D7958" s="32">
        <v>9.5116300000000001E-3</v>
      </c>
      <c r="E7958" s="32">
        <v>9.4666100000000003E-3</v>
      </c>
      <c r="F7958" s="32">
        <v>0.99053338999999996</v>
      </c>
      <c r="G7958" s="33">
        <v>62929.010999999999</v>
      </c>
      <c r="H7958" s="39">
        <v>62631.148999999998</v>
      </c>
    </row>
    <row r="7959" spans="1:8" hidden="1">
      <c r="A7959" s="38" t="s">
        <v>10</v>
      </c>
      <c r="B7959" s="31">
        <v>1990</v>
      </c>
      <c r="C7959" s="31">
        <v>38</v>
      </c>
      <c r="D7959" s="32">
        <v>9.81922E-3</v>
      </c>
      <c r="E7959" s="32">
        <v>9.7712500000000004E-3</v>
      </c>
      <c r="F7959" s="32">
        <v>0.99022874999999999</v>
      </c>
      <c r="G7959" s="33">
        <v>62333.286</v>
      </c>
      <c r="H7959" s="39">
        <v>62028.749000000003</v>
      </c>
    </row>
    <row r="7960" spans="1:8" hidden="1">
      <c r="A7960" s="38" t="s">
        <v>10</v>
      </c>
      <c r="B7960" s="31">
        <v>1990</v>
      </c>
      <c r="C7960" s="31">
        <v>39</v>
      </c>
      <c r="D7960" s="32">
        <v>1.015598E-2</v>
      </c>
      <c r="E7960" s="32">
        <v>1.010467E-2</v>
      </c>
      <c r="F7960" s="32">
        <v>0.98989532999999996</v>
      </c>
      <c r="G7960" s="33">
        <v>61724.213000000003</v>
      </c>
      <c r="H7960" s="39">
        <v>61412.360999999997</v>
      </c>
    </row>
    <row r="7961" spans="1:8" hidden="1">
      <c r="A7961" s="38" t="s">
        <v>10</v>
      </c>
      <c r="B7961" s="31">
        <v>1990</v>
      </c>
      <c r="C7961" s="31">
        <v>40</v>
      </c>
      <c r="D7961" s="32">
        <v>1.051068E-2</v>
      </c>
      <c r="E7961" s="32">
        <v>1.045574E-2</v>
      </c>
      <c r="F7961" s="32">
        <v>0.98954425999999995</v>
      </c>
      <c r="G7961" s="33">
        <v>61100.51</v>
      </c>
      <c r="H7961" s="39">
        <v>60781.084000000003</v>
      </c>
    </row>
    <row r="7962" spans="1:8" hidden="1">
      <c r="A7962" s="38" t="s">
        <v>10</v>
      </c>
      <c r="B7962" s="31">
        <v>1990</v>
      </c>
      <c r="C7962" s="31">
        <v>41</v>
      </c>
      <c r="D7962" s="32">
        <v>1.0856620000000001E-2</v>
      </c>
      <c r="E7962" s="32">
        <v>1.0798E-2</v>
      </c>
      <c r="F7962" s="32">
        <v>0.98920200000000003</v>
      </c>
      <c r="G7962" s="33">
        <v>60461.659</v>
      </c>
      <c r="H7962" s="39">
        <v>60135.226000000002</v>
      </c>
    </row>
    <row r="7963" spans="1:8" hidden="1">
      <c r="A7963" s="38" t="s">
        <v>10</v>
      </c>
      <c r="B7963" s="31">
        <v>1990</v>
      </c>
      <c r="C7963" s="31">
        <v>42</v>
      </c>
      <c r="D7963" s="32">
        <v>1.1177690000000001E-2</v>
      </c>
      <c r="E7963" s="32">
        <v>1.111556E-2</v>
      </c>
      <c r="F7963" s="32">
        <v>0.98888443999999998</v>
      </c>
      <c r="G7963" s="33">
        <v>59808.794000000002</v>
      </c>
      <c r="H7963" s="39">
        <v>59476.389000000003</v>
      </c>
    </row>
    <row r="7964" spans="1:8" hidden="1">
      <c r="A7964" s="38" t="s">
        <v>10</v>
      </c>
      <c r="B7964" s="31">
        <v>1990</v>
      </c>
      <c r="C7964" s="31">
        <v>43</v>
      </c>
      <c r="D7964" s="32">
        <v>1.147389E-2</v>
      </c>
      <c r="E7964" s="32">
        <v>1.1408440000000001E-2</v>
      </c>
      <c r="F7964" s="32">
        <v>0.98859156000000004</v>
      </c>
      <c r="G7964" s="33">
        <v>59143.985000000001</v>
      </c>
      <c r="H7964" s="39">
        <v>58806.614999999998</v>
      </c>
    </row>
    <row r="7965" spans="1:8" hidden="1">
      <c r="A7965" s="38" t="s">
        <v>10</v>
      </c>
      <c r="B7965" s="31">
        <v>1990</v>
      </c>
      <c r="C7965" s="31">
        <v>44</v>
      </c>
      <c r="D7965" s="32">
        <v>1.174854E-2</v>
      </c>
      <c r="E7965" s="32">
        <v>1.167993E-2</v>
      </c>
      <c r="F7965" s="32">
        <v>0.98832006999999999</v>
      </c>
      <c r="G7965" s="33">
        <v>58469.243999999999</v>
      </c>
      <c r="H7965" s="39">
        <v>58127.786</v>
      </c>
    </row>
    <row r="7966" spans="1:8" hidden="1">
      <c r="A7966" s="38" t="s">
        <v>10</v>
      </c>
      <c r="B7966" s="31">
        <v>1990</v>
      </c>
      <c r="C7966" s="31">
        <v>45</v>
      </c>
      <c r="D7966" s="32">
        <v>1.2034599999999999E-2</v>
      </c>
      <c r="E7966" s="32">
        <v>1.196262E-2</v>
      </c>
      <c r="F7966" s="32">
        <v>0.98803737999999997</v>
      </c>
      <c r="G7966" s="33">
        <v>57786.328000000001</v>
      </c>
      <c r="H7966" s="39">
        <v>57440.69</v>
      </c>
    </row>
    <row r="7967" spans="1:8" hidden="1">
      <c r="A7967" s="38" t="s">
        <v>10</v>
      </c>
      <c r="B7967" s="31">
        <v>1990</v>
      </c>
      <c r="C7967" s="31">
        <v>46</v>
      </c>
      <c r="D7967" s="32">
        <v>1.236665E-2</v>
      </c>
      <c r="E7967" s="32">
        <v>1.229065E-2</v>
      </c>
      <c r="F7967" s="32">
        <v>0.98770935000000004</v>
      </c>
      <c r="G7967" s="33">
        <v>57095.052000000003</v>
      </c>
      <c r="H7967" s="39">
        <v>56744.184000000001</v>
      </c>
    </row>
    <row r="7968" spans="1:8" hidden="1">
      <c r="A7968" s="38" t="s">
        <v>10</v>
      </c>
      <c r="B7968" s="31">
        <v>1990</v>
      </c>
      <c r="C7968" s="31">
        <v>47</v>
      </c>
      <c r="D7968" s="32">
        <v>1.2780909999999999E-2</v>
      </c>
      <c r="E7968" s="32">
        <v>1.2699759999999999E-2</v>
      </c>
      <c r="F7968" s="32">
        <v>0.98730024000000005</v>
      </c>
      <c r="G7968" s="33">
        <v>56393.317000000003</v>
      </c>
      <c r="H7968" s="39">
        <v>56035.226000000002</v>
      </c>
    </row>
    <row r="7969" spans="1:8" hidden="1">
      <c r="A7969" s="38" t="s">
        <v>10</v>
      </c>
      <c r="B7969" s="31">
        <v>1990</v>
      </c>
      <c r="C7969" s="31">
        <v>48</v>
      </c>
      <c r="D7969" s="32">
        <v>1.330107E-2</v>
      </c>
      <c r="E7969" s="32">
        <v>1.32132E-2</v>
      </c>
      <c r="F7969" s="32">
        <v>0.98678679999999996</v>
      </c>
      <c r="G7969" s="33">
        <v>55677.135000000002</v>
      </c>
      <c r="H7969" s="39">
        <v>55309.298999999999</v>
      </c>
    </row>
    <row r="7970" spans="1:8" hidden="1">
      <c r="A7970" s="38" t="s">
        <v>10</v>
      </c>
      <c r="B7970" s="31">
        <v>1990</v>
      </c>
      <c r="C7970" s="31">
        <v>49</v>
      </c>
      <c r="D7970" s="32">
        <v>1.393174E-2</v>
      </c>
      <c r="E7970" s="32">
        <v>1.383536E-2</v>
      </c>
      <c r="F7970" s="32">
        <v>0.98616464000000004</v>
      </c>
      <c r="G7970" s="33">
        <v>54941.462</v>
      </c>
      <c r="H7970" s="39">
        <v>54561.394999999997</v>
      </c>
    </row>
    <row r="7971" spans="1:8" hidden="1">
      <c r="A7971" s="38" t="s">
        <v>10</v>
      </c>
      <c r="B7971" s="31">
        <v>1990</v>
      </c>
      <c r="C7971" s="31">
        <v>50</v>
      </c>
      <c r="D7971" s="32">
        <v>1.4663850000000001E-2</v>
      </c>
      <c r="E7971" s="32">
        <v>1.455712E-2</v>
      </c>
      <c r="F7971" s="32">
        <v>0.98544288000000002</v>
      </c>
      <c r="G7971" s="33">
        <v>54181.326999999997</v>
      </c>
      <c r="H7971" s="39">
        <v>53786.964999999997</v>
      </c>
    </row>
    <row r="7972" spans="1:8" hidden="1">
      <c r="A7972" s="38" t="s">
        <v>10</v>
      </c>
      <c r="B7972" s="31">
        <v>1990</v>
      </c>
      <c r="C7972" s="31">
        <v>51</v>
      </c>
      <c r="D7972" s="32">
        <v>1.5470370000000001E-2</v>
      </c>
      <c r="E7972" s="32">
        <v>1.535162E-2</v>
      </c>
      <c r="F7972" s="32">
        <v>0.98464837999999999</v>
      </c>
      <c r="G7972" s="33">
        <v>53392.603000000003</v>
      </c>
      <c r="H7972" s="39">
        <v>52982.771000000001</v>
      </c>
    </row>
    <row r="7973" spans="1:8" hidden="1">
      <c r="A7973" s="38" t="s">
        <v>10</v>
      </c>
      <c r="B7973" s="31">
        <v>1990</v>
      </c>
      <c r="C7973" s="31">
        <v>52</v>
      </c>
      <c r="D7973" s="32">
        <v>1.6325079999999999E-2</v>
      </c>
      <c r="E7973" s="32">
        <v>1.61929E-2</v>
      </c>
      <c r="F7973" s="32">
        <v>0.98380710000000005</v>
      </c>
      <c r="G7973" s="33">
        <v>52572.94</v>
      </c>
      <c r="H7973" s="39">
        <v>52147.286</v>
      </c>
    </row>
    <row r="7974" spans="1:8" hidden="1">
      <c r="A7974" s="38" t="s">
        <v>10</v>
      </c>
      <c r="B7974" s="31">
        <v>1990</v>
      </c>
      <c r="C7974" s="31">
        <v>53</v>
      </c>
      <c r="D7974" s="32">
        <v>1.7213889999999999E-2</v>
      </c>
      <c r="E7974" s="32">
        <v>1.7066999999999999E-2</v>
      </c>
      <c r="F7974" s="32">
        <v>0.98293299999999995</v>
      </c>
      <c r="G7974" s="33">
        <v>51721.631000000001</v>
      </c>
      <c r="H7974" s="39">
        <v>51280.264999999999</v>
      </c>
    </row>
    <row r="7975" spans="1:8" hidden="1">
      <c r="A7975" s="38" t="s">
        <v>10</v>
      </c>
      <c r="B7975" s="31">
        <v>1990</v>
      </c>
      <c r="C7975" s="31">
        <v>54</v>
      </c>
      <c r="D7975" s="32">
        <v>1.8139329999999999E-2</v>
      </c>
      <c r="E7975" s="32">
        <v>1.7976289999999999E-2</v>
      </c>
      <c r="F7975" s="32">
        <v>0.98202370999999999</v>
      </c>
      <c r="G7975" s="33">
        <v>50838.898999999998</v>
      </c>
      <c r="H7975" s="39">
        <v>50381.951000000001</v>
      </c>
    </row>
    <row r="7976" spans="1:8" hidden="1">
      <c r="A7976" s="38" t="s">
        <v>10</v>
      </c>
      <c r="B7976" s="31">
        <v>1990</v>
      </c>
      <c r="C7976" s="31">
        <v>55</v>
      </c>
      <c r="D7976" s="32">
        <v>1.913343E-2</v>
      </c>
      <c r="E7976" s="32">
        <v>1.8952119999999999E-2</v>
      </c>
      <c r="F7976" s="32">
        <v>0.98104787999999998</v>
      </c>
      <c r="G7976" s="33">
        <v>49925.004000000001</v>
      </c>
      <c r="H7976" s="39">
        <v>49451.911999999997</v>
      </c>
    </row>
    <row r="7977" spans="1:8" hidden="1">
      <c r="A7977" s="38" t="s">
        <v>10</v>
      </c>
      <c r="B7977" s="31">
        <v>1990</v>
      </c>
      <c r="C7977" s="31">
        <v>56</v>
      </c>
      <c r="D7977" s="32">
        <v>2.0240190000000002E-2</v>
      </c>
      <c r="E7977" s="32">
        <v>2.0037409999999999E-2</v>
      </c>
      <c r="F7977" s="32">
        <v>0.97996258999999997</v>
      </c>
      <c r="G7977" s="33">
        <v>48978.819000000003</v>
      </c>
      <c r="H7977" s="39">
        <v>48488.114999999998</v>
      </c>
    </row>
    <row r="7978" spans="1:8" hidden="1">
      <c r="A7978" s="38" t="s">
        <v>10</v>
      </c>
      <c r="B7978" s="31">
        <v>1990</v>
      </c>
      <c r="C7978" s="31">
        <v>57</v>
      </c>
      <c r="D7978" s="32">
        <v>2.1509730000000001E-2</v>
      </c>
      <c r="E7978" s="32">
        <v>2.1280859999999999E-2</v>
      </c>
      <c r="F7978" s="32">
        <v>0.97871914000000004</v>
      </c>
      <c r="G7978" s="33">
        <v>47997.41</v>
      </c>
      <c r="H7978" s="39">
        <v>47486.697</v>
      </c>
    </row>
    <row r="7979" spans="1:8" hidden="1">
      <c r="A7979" s="38" t="s">
        <v>10</v>
      </c>
      <c r="B7979" s="31">
        <v>1990</v>
      </c>
      <c r="C7979" s="31">
        <v>58</v>
      </c>
      <c r="D7979" s="32">
        <v>2.2987190000000001E-2</v>
      </c>
      <c r="E7979" s="32">
        <v>2.2725990000000001E-2</v>
      </c>
      <c r="F7979" s="32">
        <v>0.97727401000000003</v>
      </c>
      <c r="G7979" s="33">
        <v>46975.983999999997</v>
      </c>
      <c r="H7979" s="39">
        <v>46442.197</v>
      </c>
    </row>
    <row r="7980" spans="1:8" hidden="1">
      <c r="A7980" s="38" t="s">
        <v>10</v>
      </c>
      <c r="B7980" s="31">
        <v>1990</v>
      </c>
      <c r="C7980" s="31">
        <v>59</v>
      </c>
      <c r="D7980" s="32">
        <v>2.4693619999999999E-2</v>
      </c>
      <c r="E7980" s="32">
        <v>2.439245E-2</v>
      </c>
      <c r="F7980" s="32">
        <v>0.97560754999999999</v>
      </c>
      <c r="G7980" s="33">
        <v>45908.409</v>
      </c>
      <c r="H7980" s="39">
        <v>45348.499000000003</v>
      </c>
    </row>
    <row r="7981" spans="1:8" hidden="1">
      <c r="A7981" s="38" t="s">
        <v>10</v>
      </c>
      <c r="B7981" s="31">
        <v>1990</v>
      </c>
      <c r="C7981" s="31">
        <v>60</v>
      </c>
      <c r="D7981" s="32">
        <v>2.663461E-2</v>
      </c>
      <c r="E7981" s="32">
        <v>2.628457E-2</v>
      </c>
      <c r="F7981" s="32">
        <v>0.97371543000000005</v>
      </c>
      <c r="G7981" s="33">
        <v>44788.59</v>
      </c>
      <c r="H7981" s="39">
        <v>44199.966</v>
      </c>
    </row>
    <row r="7982" spans="1:8" hidden="1">
      <c r="A7982" s="38" t="s">
        <v>10</v>
      </c>
      <c r="B7982" s="31">
        <v>1990</v>
      </c>
      <c r="C7982" s="31">
        <v>61</v>
      </c>
      <c r="D7982" s="32">
        <v>2.8791549999999999E-2</v>
      </c>
      <c r="E7982" s="32">
        <v>2.8382959999999999E-2</v>
      </c>
      <c r="F7982" s="32">
        <v>0.97161704000000004</v>
      </c>
      <c r="G7982" s="33">
        <v>43611.341</v>
      </c>
      <c r="H7982" s="39">
        <v>42992.432000000001</v>
      </c>
    </row>
    <row r="7983" spans="1:8" hidden="1">
      <c r="A7983" s="38" t="s">
        <v>10</v>
      </c>
      <c r="B7983" s="31">
        <v>1990</v>
      </c>
      <c r="C7983" s="31">
        <v>62</v>
      </c>
      <c r="D7983" s="32">
        <v>3.114051E-2</v>
      </c>
      <c r="E7983" s="32">
        <v>3.0663079999999999E-2</v>
      </c>
      <c r="F7983" s="32">
        <v>0.96933692000000005</v>
      </c>
      <c r="G7983" s="33">
        <v>42373.521999999997</v>
      </c>
      <c r="H7983" s="39">
        <v>41723.870999999999</v>
      </c>
    </row>
    <row r="7984" spans="1:8" hidden="1">
      <c r="A7984" s="38" t="s">
        <v>10</v>
      </c>
      <c r="B7984" s="31">
        <v>1990</v>
      </c>
      <c r="C7984" s="31">
        <v>63</v>
      </c>
      <c r="D7984" s="32">
        <v>3.3675320000000002E-2</v>
      </c>
      <c r="E7984" s="32">
        <v>3.31177E-2</v>
      </c>
      <c r="F7984" s="32">
        <v>0.96688229999999997</v>
      </c>
      <c r="G7984" s="33">
        <v>41074.218999999997</v>
      </c>
      <c r="H7984" s="39">
        <v>40394.078000000001</v>
      </c>
    </row>
    <row r="7985" spans="1:8" hidden="1">
      <c r="A7985" s="38" t="s">
        <v>10</v>
      </c>
      <c r="B7985" s="31">
        <v>1990</v>
      </c>
      <c r="C7985" s="31">
        <v>64</v>
      </c>
      <c r="D7985" s="32">
        <v>3.6408799999999998E-2</v>
      </c>
      <c r="E7985" s="32">
        <v>3.5757850000000001E-2</v>
      </c>
      <c r="F7985" s="32">
        <v>0.96424215000000002</v>
      </c>
      <c r="G7985" s="33">
        <v>39713.936000000002</v>
      </c>
      <c r="H7985" s="39">
        <v>39003.892999999996</v>
      </c>
    </row>
    <row r="7986" spans="1:8" hidden="1">
      <c r="A7986" s="38" t="s">
        <v>10</v>
      </c>
      <c r="B7986" s="31">
        <v>1990</v>
      </c>
      <c r="C7986" s="31">
        <v>65</v>
      </c>
      <c r="D7986" s="32">
        <v>3.9398269999999999E-2</v>
      </c>
      <c r="E7986" s="32">
        <v>3.8637159999999997E-2</v>
      </c>
      <c r="F7986" s="32">
        <v>0.96136284000000005</v>
      </c>
      <c r="G7986" s="33">
        <v>38293.851000000002</v>
      </c>
      <c r="H7986" s="39">
        <v>37554.067999999999</v>
      </c>
    </row>
    <row r="7987" spans="1:8" hidden="1">
      <c r="A7987" s="38" t="s">
        <v>10</v>
      </c>
      <c r="B7987" s="31">
        <v>1990</v>
      </c>
      <c r="C7987" s="31">
        <v>66</v>
      </c>
      <c r="D7987" s="32">
        <v>4.2725630000000001E-2</v>
      </c>
      <c r="E7987" s="32">
        <v>4.1831979999999998E-2</v>
      </c>
      <c r="F7987" s="32">
        <v>0.95816802000000001</v>
      </c>
      <c r="G7987" s="33">
        <v>36814.285000000003</v>
      </c>
      <c r="H7987" s="39">
        <v>36044.277999999998</v>
      </c>
    </row>
    <row r="7988" spans="1:8" hidden="1">
      <c r="A7988" s="38" t="s">
        <v>10</v>
      </c>
      <c r="B7988" s="31">
        <v>1990</v>
      </c>
      <c r="C7988" s="31">
        <v>67</v>
      </c>
      <c r="D7988" s="32">
        <v>4.6478749999999999E-2</v>
      </c>
      <c r="E7988" s="32">
        <v>4.5423140000000001E-2</v>
      </c>
      <c r="F7988" s="32">
        <v>0.95457685999999997</v>
      </c>
      <c r="G7988" s="33">
        <v>35274.271000000001</v>
      </c>
      <c r="H7988" s="39">
        <v>34473.137000000002</v>
      </c>
    </row>
    <row r="7989" spans="1:8" hidden="1">
      <c r="A7989" s="38" t="s">
        <v>10</v>
      </c>
      <c r="B7989" s="31">
        <v>1990</v>
      </c>
      <c r="C7989" s="31">
        <v>68</v>
      </c>
      <c r="D7989" s="32">
        <v>5.0738470000000001E-2</v>
      </c>
      <c r="E7989" s="32">
        <v>4.9483119999999998E-2</v>
      </c>
      <c r="F7989" s="32">
        <v>0.95051688000000001</v>
      </c>
      <c r="G7989" s="33">
        <v>33672.002999999997</v>
      </c>
      <c r="H7989" s="39">
        <v>32838.904999999999</v>
      </c>
    </row>
    <row r="7990" spans="1:8" hidden="1">
      <c r="A7990" s="38" t="s">
        <v>10</v>
      </c>
      <c r="B7990" s="31">
        <v>1990</v>
      </c>
      <c r="C7990" s="31">
        <v>69</v>
      </c>
      <c r="D7990" s="32">
        <v>5.5535630000000002E-2</v>
      </c>
      <c r="E7990" s="32">
        <v>5.4035189999999997E-2</v>
      </c>
      <c r="F7990" s="32">
        <v>0.94596480999999999</v>
      </c>
      <c r="G7990" s="33">
        <v>32005.807000000001</v>
      </c>
      <c r="H7990" s="39">
        <v>31141.087</v>
      </c>
    </row>
    <row r="7991" spans="1:8" hidden="1">
      <c r="A7991" s="38" t="s">
        <v>10</v>
      </c>
      <c r="B7991" s="31">
        <v>1990</v>
      </c>
      <c r="C7991" s="31">
        <v>70</v>
      </c>
      <c r="D7991" s="32">
        <v>6.0861110000000003E-2</v>
      </c>
      <c r="E7991" s="32">
        <v>5.9063770000000002E-2</v>
      </c>
      <c r="F7991" s="32">
        <v>0.94093623000000004</v>
      </c>
      <c r="G7991" s="33">
        <v>30276.366999999998</v>
      </c>
      <c r="H7991" s="39">
        <v>29382.249</v>
      </c>
    </row>
    <row r="7992" spans="1:8" hidden="1">
      <c r="A7992" s="38" t="s">
        <v>10</v>
      </c>
      <c r="B7992" s="31">
        <v>1990</v>
      </c>
      <c r="C7992" s="31">
        <v>71</v>
      </c>
      <c r="D7992" s="32">
        <v>6.6656380000000001E-2</v>
      </c>
      <c r="E7992" s="32">
        <v>6.450649E-2</v>
      </c>
      <c r="F7992" s="32">
        <v>0.93549351000000003</v>
      </c>
      <c r="G7992" s="33">
        <v>28488.131000000001</v>
      </c>
      <c r="H7992" s="39">
        <v>27569.295999999998</v>
      </c>
    </row>
    <row r="7993" spans="1:8" hidden="1">
      <c r="A7993" s="38" t="s">
        <v>10</v>
      </c>
      <c r="B7993" s="31">
        <v>1990</v>
      </c>
      <c r="C7993" s="31">
        <v>72</v>
      </c>
      <c r="D7993" s="32">
        <v>7.2845019999999996E-2</v>
      </c>
      <c r="E7993" s="32">
        <v>7.0285070000000005E-2</v>
      </c>
      <c r="F7993" s="32">
        <v>0.92971493000000005</v>
      </c>
      <c r="G7993" s="33">
        <v>26650.460999999999</v>
      </c>
      <c r="H7993" s="39">
        <v>25713.896000000001</v>
      </c>
    </row>
    <row r="7994" spans="1:8" hidden="1">
      <c r="A7994" s="38" t="s">
        <v>10</v>
      </c>
      <c r="B7994" s="31">
        <v>1990</v>
      </c>
      <c r="C7994" s="31">
        <v>73</v>
      </c>
      <c r="D7994" s="32">
        <v>7.9399399999999995E-2</v>
      </c>
      <c r="E7994" s="32">
        <v>7.6367630000000006E-2</v>
      </c>
      <c r="F7994" s="32">
        <v>0.92363236999999998</v>
      </c>
      <c r="G7994" s="33">
        <v>24777.331999999999</v>
      </c>
      <c r="H7994" s="39">
        <v>23831.239000000001</v>
      </c>
    </row>
    <row r="7995" spans="1:8" hidden="1">
      <c r="A7995" s="38" t="s">
        <v>10</v>
      </c>
      <c r="B7995" s="31">
        <v>1990</v>
      </c>
      <c r="C7995" s="31">
        <v>74</v>
      </c>
      <c r="D7995" s="32">
        <v>8.6351460000000005E-2</v>
      </c>
      <c r="E7995" s="32">
        <v>8.2777480000000001E-2</v>
      </c>
      <c r="F7995" s="32">
        <v>0.91722252000000004</v>
      </c>
      <c r="G7995" s="33">
        <v>22885.146000000001</v>
      </c>
      <c r="H7995" s="39">
        <v>21937.957999999999</v>
      </c>
    </row>
    <row r="7996" spans="1:8" hidden="1">
      <c r="A7996" s="38" t="s">
        <v>10</v>
      </c>
      <c r="B7996" s="31">
        <v>1990</v>
      </c>
      <c r="C7996" s="31">
        <v>75</v>
      </c>
      <c r="D7996" s="32">
        <v>9.3846879999999994E-2</v>
      </c>
      <c r="E7996" s="32">
        <v>8.9640639999999994E-2</v>
      </c>
      <c r="F7996" s="32">
        <v>0.91035935999999995</v>
      </c>
      <c r="G7996" s="33">
        <v>20990.771000000001</v>
      </c>
      <c r="H7996" s="39">
        <v>20049.957999999999</v>
      </c>
    </row>
    <row r="7997" spans="1:8" hidden="1">
      <c r="A7997" s="38" t="s">
        <v>10</v>
      </c>
      <c r="B7997" s="31">
        <v>1990</v>
      </c>
      <c r="C7997" s="31">
        <v>76</v>
      </c>
      <c r="D7997" s="32">
        <v>0.10209601</v>
      </c>
      <c r="E7997" s="32">
        <v>9.7137349999999997E-2</v>
      </c>
      <c r="F7997" s="32">
        <v>0.90286264999999999</v>
      </c>
      <c r="G7997" s="33">
        <v>19109.145</v>
      </c>
      <c r="H7997" s="39">
        <v>18181.039000000001</v>
      </c>
    </row>
    <row r="7998" spans="1:8" hidden="1">
      <c r="A7998" s="38" t="s">
        <v>10</v>
      </c>
      <c r="B7998" s="31">
        <v>1990</v>
      </c>
      <c r="C7998" s="31">
        <v>77</v>
      </c>
      <c r="D7998" s="32">
        <v>0.11131549</v>
      </c>
      <c r="E7998" s="32">
        <v>0.10544657</v>
      </c>
      <c r="F7998" s="32">
        <v>0.89455342999999998</v>
      </c>
      <c r="G7998" s="33">
        <v>17252.933000000001</v>
      </c>
      <c r="H7998" s="39">
        <v>16343.302</v>
      </c>
    </row>
    <row r="7999" spans="1:8" hidden="1">
      <c r="A7999" s="38" t="s">
        <v>10</v>
      </c>
      <c r="B7999" s="31">
        <v>1990</v>
      </c>
      <c r="C7999" s="31">
        <v>78</v>
      </c>
      <c r="D7999" s="32">
        <v>0.12168487</v>
      </c>
      <c r="E7999" s="32">
        <v>0.11470589</v>
      </c>
      <c r="F7999" s="32">
        <v>0.88529411000000002</v>
      </c>
      <c r="G7999" s="33">
        <v>15433.671</v>
      </c>
      <c r="H7999" s="39">
        <v>14548.504000000001</v>
      </c>
    </row>
    <row r="8000" spans="1:8" hidden="1">
      <c r="A8000" s="38" t="s">
        <v>10</v>
      </c>
      <c r="B8000" s="31">
        <v>1990</v>
      </c>
      <c r="C8000" s="31">
        <v>79</v>
      </c>
      <c r="D8000" s="32">
        <v>0.13322279000000001</v>
      </c>
      <c r="E8000" s="32">
        <v>0.12490284</v>
      </c>
      <c r="F8000" s="32">
        <v>0.87509716000000004</v>
      </c>
      <c r="G8000" s="33">
        <v>13663.338</v>
      </c>
      <c r="H8000" s="39">
        <v>12810.043</v>
      </c>
    </row>
    <row r="8001" spans="1:8" hidden="1">
      <c r="A8001" s="38" t="s">
        <v>10</v>
      </c>
      <c r="B8001" s="31">
        <v>1990</v>
      </c>
      <c r="C8001" s="31">
        <v>80</v>
      </c>
      <c r="D8001" s="32">
        <v>0.14581261000000001</v>
      </c>
      <c r="E8001" s="32">
        <v>0.13590432999999999</v>
      </c>
      <c r="F8001" s="32">
        <v>0.86409566999999998</v>
      </c>
      <c r="G8001" s="33">
        <v>11956.748</v>
      </c>
      <c r="H8001" s="39">
        <v>11144.261</v>
      </c>
    </row>
    <row r="8002" spans="1:8" hidden="1">
      <c r="A8002" s="38" t="s">
        <v>10</v>
      </c>
      <c r="B8002" s="31">
        <v>1990</v>
      </c>
      <c r="C8002" s="31">
        <v>81</v>
      </c>
      <c r="D8002" s="32">
        <v>0.15921063999999999</v>
      </c>
      <c r="E8002" s="32">
        <v>0.14747115</v>
      </c>
      <c r="F8002" s="32">
        <v>0.85252885</v>
      </c>
      <c r="G8002" s="33">
        <v>10331.773999999999</v>
      </c>
      <c r="H8002" s="39">
        <v>9569.9549999999999</v>
      </c>
    </row>
    <row r="8003" spans="1:8" hidden="1">
      <c r="A8003" s="38" t="s">
        <v>10</v>
      </c>
      <c r="B8003" s="31">
        <v>1990</v>
      </c>
      <c r="C8003" s="31">
        <v>82</v>
      </c>
      <c r="D8003" s="32">
        <v>0.17314935000000001</v>
      </c>
      <c r="E8003" s="32">
        <v>0.15935337999999999</v>
      </c>
      <c r="F8003" s="32">
        <v>0.84064662000000001</v>
      </c>
      <c r="G8003" s="33">
        <v>8808.1360000000004</v>
      </c>
      <c r="H8003" s="39">
        <v>8106.3320000000003</v>
      </c>
    </row>
    <row r="8004" spans="1:8" hidden="1">
      <c r="A8004" s="38" t="s">
        <v>10</v>
      </c>
      <c r="B8004" s="31">
        <v>1990</v>
      </c>
      <c r="C8004" s="31">
        <v>83</v>
      </c>
      <c r="D8004" s="32">
        <v>0.18754924000000001</v>
      </c>
      <c r="E8004" s="32">
        <v>0.17146972999999999</v>
      </c>
      <c r="F8004" s="32">
        <v>0.82853027000000001</v>
      </c>
      <c r="G8004" s="33">
        <v>7404.5290000000005</v>
      </c>
      <c r="H8004" s="39">
        <v>6769.7030000000004</v>
      </c>
    </row>
    <row r="8005" spans="1:8" hidden="1">
      <c r="A8005" s="38" t="s">
        <v>10</v>
      </c>
      <c r="B8005" s="31">
        <v>1990</v>
      </c>
      <c r="C8005" s="31">
        <v>84</v>
      </c>
      <c r="D8005" s="32">
        <v>0.20255518</v>
      </c>
      <c r="E8005" s="32">
        <v>0.18392744999999999</v>
      </c>
      <c r="F8005" s="32">
        <v>0.81607255000000001</v>
      </c>
      <c r="G8005" s="33">
        <v>6134.8770000000004</v>
      </c>
      <c r="H8005" s="39">
        <v>5570.6909999999998</v>
      </c>
    </row>
    <row r="8006" spans="1:8" hidden="1">
      <c r="A8006" s="38" t="s">
        <v>10</v>
      </c>
      <c r="B8006" s="31">
        <v>1990</v>
      </c>
      <c r="C8006" s="31">
        <v>85</v>
      </c>
      <c r="D8006" s="32">
        <v>0.21864412</v>
      </c>
      <c r="E8006" s="32">
        <v>0.19709705999999999</v>
      </c>
      <c r="F8006" s="32">
        <v>0.80290293999999995</v>
      </c>
      <c r="G8006" s="33">
        <v>5006.5039999999999</v>
      </c>
      <c r="H8006" s="39">
        <v>4513.1210000000001</v>
      </c>
    </row>
    <row r="8007" spans="1:8" hidden="1">
      <c r="A8007" s="38" t="s">
        <v>10</v>
      </c>
      <c r="B8007" s="31">
        <v>1990</v>
      </c>
      <c r="C8007" s="31">
        <v>86</v>
      </c>
      <c r="D8007" s="32">
        <v>0.23644559000000001</v>
      </c>
      <c r="E8007" s="32">
        <v>0.21144766000000001</v>
      </c>
      <c r="F8007" s="32">
        <v>0.78855233999999996</v>
      </c>
      <c r="G8007" s="33">
        <v>4019.7370000000001</v>
      </c>
      <c r="H8007" s="39">
        <v>3594.7550000000001</v>
      </c>
    </row>
    <row r="8008" spans="1:8" hidden="1">
      <c r="A8008" s="38" t="s">
        <v>10</v>
      </c>
      <c r="B8008" s="31">
        <v>1990</v>
      </c>
      <c r="C8008" s="31">
        <v>87</v>
      </c>
      <c r="D8008" s="32">
        <v>0.25649904000000001</v>
      </c>
      <c r="E8008" s="32">
        <v>0.22734248000000001</v>
      </c>
      <c r="F8008" s="32">
        <v>0.77265751999999999</v>
      </c>
      <c r="G8008" s="33">
        <v>3169.7730000000001</v>
      </c>
      <c r="H8008" s="39">
        <v>2809.4609999999998</v>
      </c>
    </row>
    <row r="8009" spans="1:8" hidden="1">
      <c r="A8009" s="38" t="s">
        <v>10</v>
      </c>
      <c r="B8009" s="31">
        <v>1990</v>
      </c>
      <c r="C8009" s="31">
        <v>88</v>
      </c>
      <c r="D8009" s="32">
        <v>0.27912375</v>
      </c>
      <c r="E8009" s="32">
        <v>0.24493952999999999</v>
      </c>
      <c r="F8009" s="32">
        <v>0.75506046999999998</v>
      </c>
      <c r="G8009" s="33">
        <v>2449.1489999999999</v>
      </c>
      <c r="H8009" s="39">
        <v>2149.2020000000002</v>
      </c>
    </row>
    <row r="8010" spans="1:8" hidden="1">
      <c r="A8010" s="38" t="s">
        <v>10</v>
      </c>
      <c r="B8010" s="31">
        <v>1990</v>
      </c>
      <c r="C8010" s="31">
        <v>89</v>
      </c>
      <c r="D8010" s="32">
        <v>0.30408067999999999</v>
      </c>
      <c r="E8010" s="32">
        <v>0.26394968000000002</v>
      </c>
      <c r="F8010" s="32">
        <v>0.73605032000000004</v>
      </c>
      <c r="G8010" s="33">
        <v>1849.2560000000001</v>
      </c>
      <c r="H8010" s="39">
        <v>1605.2</v>
      </c>
    </row>
    <row r="8011" spans="1:8" hidden="1">
      <c r="A8011" s="38" t="s">
        <v>10</v>
      </c>
      <c r="B8011" s="31">
        <v>1990</v>
      </c>
      <c r="C8011" s="31">
        <v>90</v>
      </c>
      <c r="D8011" s="32">
        <v>0.33067113999999997</v>
      </c>
      <c r="E8011" s="32">
        <v>0.28375614999999998</v>
      </c>
      <c r="F8011" s="32">
        <v>0.71624385000000002</v>
      </c>
      <c r="G8011" s="33">
        <v>1361.145</v>
      </c>
      <c r="H8011" s="39">
        <v>1168.029</v>
      </c>
    </row>
    <row r="8012" spans="1:8" hidden="1">
      <c r="A8012" s="38" t="s">
        <v>10</v>
      </c>
      <c r="B8012" s="31">
        <v>1990</v>
      </c>
      <c r="C8012" s="31">
        <v>91</v>
      </c>
      <c r="D8012" s="32">
        <v>0.35786386999999997</v>
      </c>
      <c r="E8012" s="32">
        <v>0.30354922000000001</v>
      </c>
      <c r="F8012" s="32">
        <v>0.69645078000000005</v>
      </c>
      <c r="G8012" s="33">
        <v>974.91200000000003</v>
      </c>
      <c r="H8012" s="39">
        <v>826.94500000000005</v>
      </c>
    </row>
    <row r="8013" spans="1:8" hidden="1">
      <c r="A8013" s="38" t="s">
        <v>10</v>
      </c>
      <c r="B8013" s="31">
        <v>1990</v>
      </c>
      <c r="C8013" s="31">
        <v>92</v>
      </c>
      <c r="D8013" s="32">
        <v>0.38455340999999998</v>
      </c>
      <c r="E8013" s="32">
        <v>0.32253704999999999</v>
      </c>
      <c r="F8013" s="32">
        <v>0.67746295000000001</v>
      </c>
      <c r="G8013" s="33">
        <v>678.97799999999995</v>
      </c>
      <c r="H8013" s="39">
        <v>569.48</v>
      </c>
    </row>
    <row r="8014" spans="1:8" hidden="1">
      <c r="A8014" s="38" t="s">
        <v>10</v>
      </c>
      <c r="B8014" s="31">
        <v>1990</v>
      </c>
      <c r="C8014" s="31">
        <v>93</v>
      </c>
      <c r="D8014" s="32">
        <v>0.41011323999999999</v>
      </c>
      <c r="E8014" s="32">
        <v>0.34032695000000002</v>
      </c>
      <c r="F8014" s="32">
        <v>0.65967304999999998</v>
      </c>
      <c r="G8014" s="33">
        <v>459.983</v>
      </c>
      <c r="H8014" s="39">
        <v>381.71</v>
      </c>
    </row>
    <row r="8015" spans="1:8" hidden="1">
      <c r="A8015" s="38" t="s">
        <v>10</v>
      </c>
      <c r="B8015" s="31">
        <v>1990</v>
      </c>
      <c r="C8015" s="31">
        <v>94</v>
      </c>
      <c r="D8015" s="32">
        <v>0.43445218000000002</v>
      </c>
      <c r="E8015" s="32">
        <v>0.35691986999999997</v>
      </c>
      <c r="F8015" s="32">
        <v>0.64308012999999997</v>
      </c>
      <c r="G8015" s="33">
        <v>303.43799999999999</v>
      </c>
      <c r="H8015" s="39">
        <v>249.28700000000001</v>
      </c>
    </row>
    <row r="8016" spans="1:8" hidden="1">
      <c r="A8016" s="38" t="s">
        <v>10</v>
      </c>
      <c r="B8016" s="31">
        <v>1990</v>
      </c>
      <c r="C8016" s="31">
        <v>95</v>
      </c>
      <c r="D8016" s="32">
        <v>0.45810866</v>
      </c>
      <c r="E8016" s="32">
        <v>0.37273264</v>
      </c>
      <c r="F8016" s="32">
        <v>0.62726736000000005</v>
      </c>
      <c r="G8016" s="33">
        <v>195.13499999999999</v>
      </c>
      <c r="H8016" s="39">
        <v>158.768</v>
      </c>
    </row>
    <row r="8017" spans="1:8" hidden="1">
      <c r="A8017" s="38" t="s">
        <v>10</v>
      </c>
      <c r="B8017" s="31">
        <v>1990</v>
      </c>
      <c r="C8017" s="31">
        <v>96</v>
      </c>
      <c r="D8017" s="32">
        <v>0.48185105</v>
      </c>
      <c r="E8017" s="32">
        <v>0.38829973000000001</v>
      </c>
      <c r="F8017" s="32">
        <v>0.61170027000000005</v>
      </c>
      <c r="G8017" s="33">
        <v>122.402</v>
      </c>
      <c r="H8017" s="39">
        <v>98.638000000000005</v>
      </c>
    </row>
    <row r="8018" spans="1:8" hidden="1">
      <c r="A8018" s="38" t="s">
        <v>10</v>
      </c>
      <c r="B8018" s="31">
        <v>1990</v>
      </c>
      <c r="C8018" s="31">
        <v>97</v>
      </c>
      <c r="D8018" s="32">
        <v>0.50626857000000003</v>
      </c>
      <c r="E8018" s="32">
        <v>0.40400185</v>
      </c>
      <c r="F8018" s="32">
        <v>0.59599815</v>
      </c>
      <c r="G8018" s="33">
        <v>74.873000000000005</v>
      </c>
      <c r="H8018" s="39">
        <v>59.749000000000002</v>
      </c>
    </row>
    <row r="8019" spans="1:8" hidden="1">
      <c r="A8019" s="38" t="s">
        <v>10</v>
      </c>
      <c r="B8019" s="31">
        <v>1990</v>
      </c>
      <c r="C8019" s="31">
        <v>98</v>
      </c>
      <c r="D8019" s="32">
        <v>0.53173546999999999</v>
      </c>
      <c r="E8019" s="32">
        <v>0.42005610999999998</v>
      </c>
      <c r="F8019" s="32">
        <v>0.57994389000000002</v>
      </c>
      <c r="G8019" s="33">
        <v>44.624000000000002</v>
      </c>
      <c r="H8019" s="39">
        <v>35.252000000000002</v>
      </c>
    </row>
    <row r="8020" spans="1:8" hidden="1">
      <c r="A8020" s="38" t="s">
        <v>10</v>
      </c>
      <c r="B8020" s="31">
        <v>1990</v>
      </c>
      <c r="C8020" s="31">
        <v>99</v>
      </c>
      <c r="D8020" s="32">
        <v>0.55806853999999995</v>
      </c>
      <c r="E8020" s="32">
        <v>0.43632024000000003</v>
      </c>
      <c r="F8020" s="32">
        <v>0.56367975999999997</v>
      </c>
      <c r="G8020" s="33">
        <v>25.88</v>
      </c>
      <c r="H8020" s="39">
        <v>20.234000000000002</v>
      </c>
    </row>
    <row r="8021" spans="1:8" hidden="1">
      <c r="A8021" s="38" t="s">
        <v>10</v>
      </c>
      <c r="B8021" s="31">
        <v>1991</v>
      </c>
      <c r="C8021" s="31">
        <v>1</v>
      </c>
      <c r="D8021" s="32">
        <v>3.6518450000000001E-2</v>
      </c>
      <c r="E8021" s="32">
        <v>3.5863609999999997E-2</v>
      </c>
      <c r="F8021" s="32">
        <v>0.96413638999999995</v>
      </c>
      <c r="G8021" s="33">
        <v>87556.823999999993</v>
      </c>
      <c r="H8021" s="39">
        <v>85986.771999999997</v>
      </c>
    </row>
    <row r="8022" spans="1:8" hidden="1">
      <c r="A8022" s="38" t="s">
        <v>10</v>
      </c>
      <c r="B8022" s="31">
        <v>1991</v>
      </c>
      <c r="C8022" s="31">
        <v>2</v>
      </c>
      <c r="D8022" s="32">
        <v>2.8152969999999999E-2</v>
      </c>
      <c r="E8022" s="32">
        <v>2.7762169999999999E-2</v>
      </c>
      <c r="F8022" s="32">
        <v>0.97223782999999997</v>
      </c>
      <c r="G8022" s="33">
        <v>84416.72</v>
      </c>
      <c r="H8022" s="39">
        <v>83244.923999999999</v>
      </c>
    </row>
    <row r="8023" spans="1:8" hidden="1">
      <c r="A8023" s="38" t="s">
        <v>10</v>
      </c>
      <c r="B8023" s="31">
        <v>1991</v>
      </c>
      <c r="C8023" s="31">
        <v>3</v>
      </c>
      <c r="D8023" s="32">
        <v>2.1779759999999999E-2</v>
      </c>
      <c r="E8023" s="32">
        <v>2.1545140000000001E-2</v>
      </c>
      <c r="F8023" s="32">
        <v>0.97845486000000004</v>
      </c>
      <c r="G8023" s="33">
        <v>82073.129000000001</v>
      </c>
      <c r="H8023" s="39">
        <v>81188.990000000005</v>
      </c>
    </row>
    <row r="8024" spans="1:8" hidden="1">
      <c r="A8024" s="38" t="s">
        <v>10</v>
      </c>
      <c r="B8024" s="31">
        <v>1991</v>
      </c>
      <c r="C8024" s="31">
        <v>4</v>
      </c>
      <c r="D8024" s="32">
        <v>1.6951580000000001E-2</v>
      </c>
      <c r="E8024" s="32">
        <v>1.6809109999999999E-2</v>
      </c>
      <c r="F8024" s="32">
        <v>0.98319089000000004</v>
      </c>
      <c r="G8024" s="33">
        <v>80304.851999999999</v>
      </c>
      <c r="H8024" s="39">
        <v>79629.925000000003</v>
      </c>
    </row>
    <row r="8025" spans="1:8" hidden="1">
      <c r="A8025" s="38" t="s">
        <v>10</v>
      </c>
      <c r="B8025" s="31">
        <v>1991</v>
      </c>
      <c r="C8025" s="31">
        <v>5</v>
      </c>
      <c r="D8025" s="32">
        <v>1.3317020000000001E-2</v>
      </c>
      <c r="E8025" s="32">
        <v>1.322893E-2</v>
      </c>
      <c r="F8025" s="32">
        <v>0.98677106999999997</v>
      </c>
      <c r="G8025" s="33">
        <v>78954.998999999996</v>
      </c>
      <c r="H8025" s="39">
        <v>78432.754000000001</v>
      </c>
    </row>
    <row r="8026" spans="1:8" hidden="1">
      <c r="A8026" s="38" t="s">
        <v>10</v>
      </c>
      <c r="B8026" s="31">
        <v>1991</v>
      </c>
      <c r="C8026" s="31">
        <v>6</v>
      </c>
      <c r="D8026" s="32">
        <v>1.060434E-2</v>
      </c>
      <c r="E8026" s="32">
        <v>1.0548409999999999E-2</v>
      </c>
      <c r="F8026" s="32">
        <v>0.98945159000000005</v>
      </c>
      <c r="G8026" s="33">
        <v>77910.508000000002</v>
      </c>
      <c r="H8026" s="39">
        <v>77499.592000000004</v>
      </c>
    </row>
    <row r="8027" spans="1:8" hidden="1">
      <c r="A8027" s="38" t="s">
        <v>10</v>
      </c>
      <c r="B8027" s="31">
        <v>1991</v>
      </c>
      <c r="C8027" s="31">
        <v>7</v>
      </c>
      <c r="D8027" s="32">
        <v>8.5990300000000006E-3</v>
      </c>
      <c r="E8027" s="32">
        <v>8.5622200000000006E-3</v>
      </c>
      <c r="F8027" s="32">
        <v>0.99143778000000005</v>
      </c>
      <c r="G8027" s="33">
        <v>77088.676999999996</v>
      </c>
      <c r="H8027" s="39">
        <v>76758.652000000002</v>
      </c>
    </row>
    <row r="8028" spans="1:8" hidden="1">
      <c r="A8028" s="38" t="s">
        <v>10</v>
      </c>
      <c r="B8028" s="31">
        <v>1991</v>
      </c>
      <c r="C8028" s="31">
        <v>8</v>
      </c>
      <c r="D8028" s="32">
        <v>7.1346700000000001E-3</v>
      </c>
      <c r="E8028" s="32">
        <v>7.1093099999999998E-3</v>
      </c>
      <c r="F8028" s="32">
        <v>0.99289068999999996</v>
      </c>
      <c r="G8028" s="33">
        <v>76428.626000000004</v>
      </c>
      <c r="H8028" s="39">
        <v>76156.948999999993</v>
      </c>
    </row>
    <row r="8029" spans="1:8" hidden="1">
      <c r="A8029" s="38" t="s">
        <v>10</v>
      </c>
      <c r="B8029" s="31">
        <v>1991</v>
      </c>
      <c r="C8029" s="31">
        <v>9</v>
      </c>
      <c r="D8029" s="32">
        <v>6.0852299999999996E-3</v>
      </c>
      <c r="E8029" s="32">
        <v>6.06677E-3</v>
      </c>
      <c r="F8029" s="32">
        <v>0.99393323</v>
      </c>
      <c r="G8029" s="33">
        <v>75885.271999999997</v>
      </c>
      <c r="H8029" s="39">
        <v>75655.081999999995</v>
      </c>
    </row>
    <row r="8030" spans="1:8" hidden="1">
      <c r="A8030" s="38" t="s">
        <v>10</v>
      </c>
      <c r="B8030" s="31">
        <v>1991</v>
      </c>
      <c r="C8030" s="31">
        <v>10</v>
      </c>
      <c r="D8030" s="32">
        <v>5.3603000000000001E-3</v>
      </c>
      <c r="E8030" s="32">
        <v>5.3459700000000002E-3</v>
      </c>
      <c r="F8030" s="32">
        <v>0.99465402999999997</v>
      </c>
      <c r="G8030" s="33">
        <v>75424.892999999996</v>
      </c>
      <c r="H8030" s="39">
        <v>75223.284</v>
      </c>
    </row>
    <row r="8031" spans="1:8" hidden="1">
      <c r="A8031" s="38" t="s">
        <v>10</v>
      </c>
      <c r="B8031" s="31">
        <v>1991</v>
      </c>
      <c r="C8031" s="31">
        <v>11</v>
      </c>
      <c r="D8031" s="32">
        <v>4.8952700000000002E-3</v>
      </c>
      <c r="E8031" s="32">
        <v>4.88332E-3</v>
      </c>
      <c r="F8031" s="32">
        <v>0.99511667999999998</v>
      </c>
      <c r="G8031" s="33">
        <v>75021.673999999999</v>
      </c>
      <c r="H8031" s="39">
        <v>74838.497000000003</v>
      </c>
    </row>
    <row r="8032" spans="1:8" hidden="1">
      <c r="A8032" s="38" t="s">
        <v>10</v>
      </c>
      <c r="B8032" s="31">
        <v>1991</v>
      </c>
      <c r="C8032" s="31">
        <v>12</v>
      </c>
      <c r="D8032" s="32">
        <v>4.6394299999999999E-3</v>
      </c>
      <c r="E8032" s="32">
        <v>4.6286900000000004E-3</v>
      </c>
      <c r="F8032" s="32">
        <v>0.99537131000000001</v>
      </c>
      <c r="G8032" s="33">
        <v>74655.319000000003</v>
      </c>
      <c r="H8032" s="39">
        <v>74482.540999999997</v>
      </c>
    </row>
    <row r="8033" spans="1:8" hidden="1">
      <c r="A8033" s="38" t="s">
        <v>10</v>
      </c>
      <c r="B8033" s="31">
        <v>1991</v>
      </c>
      <c r="C8033" s="31">
        <v>13</v>
      </c>
      <c r="D8033" s="32">
        <v>4.5591099999999999E-3</v>
      </c>
      <c r="E8033" s="32">
        <v>4.5487399999999999E-3</v>
      </c>
      <c r="F8033" s="32">
        <v>0.99545125999999995</v>
      </c>
      <c r="G8033" s="33">
        <v>74309.763000000006</v>
      </c>
      <c r="H8033" s="39">
        <v>74140.755000000005</v>
      </c>
    </row>
    <row r="8034" spans="1:8" hidden="1">
      <c r="A8034" s="38" t="s">
        <v>10</v>
      </c>
      <c r="B8034" s="31">
        <v>1991</v>
      </c>
      <c r="C8034" s="31">
        <v>14</v>
      </c>
      <c r="D8034" s="32">
        <v>4.6222099999999999E-3</v>
      </c>
      <c r="E8034" s="32">
        <v>4.6115599999999998E-3</v>
      </c>
      <c r="F8034" s="32">
        <v>0.99538844000000004</v>
      </c>
      <c r="G8034" s="33">
        <v>73971.747000000003</v>
      </c>
      <c r="H8034" s="39">
        <v>73801.183999999994</v>
      </c>
    </row>
    <row r="8035" spans="1:8" hidden="1">
      <c r="A8035" s="38" t="s">
        <v>10</v>
      </c>
      <c r="B8035" s="31">
        <v>1991</v>
      </c>
      <c r="C8035" s="31">
        <v>15</v>
      </c>
      <c r="D8035" s="32">
        <v>4.8040499999999998E-3</v>
      </c>
      <c r="E8035" s="32">
        <v>4.7925399999999996E-3</v>
      </c>
      <c r="F8035" s="32">
        <v>0.99520746000000004</v>
      </c>
      <c r="G8035" s="33">
        <v>73630.622000000003</v>
      </c>
      <c r="H8035" s="39">
        <v>73454.183000000005</v>
      </c>
    </row>
    <row r="8036" spans="1:8" hidden="1">
      <c r="A8036" s="38" t="s">
        <v>10</v>
      </c>
      <c r="B8036" s="31">
        <v>1991</v>
      </c>
      <c r="C8036" s="31">
        <v>16</v>
      </c>
      <c r="D8036" s="32">
        <v>5.0768100000000002E-3</v>
      </c>
      <c r="E8036" s="32">
        <v>5.0639600000000002E-3</v>
      </c>
      <c r="F8036" s="32">
        <v>0.99493604000000002</v>
      </c>
      <c r="G8036" s="33">
        <v>73277.744000000006</v>
      </c>
      <c r="H8036" s="39">
        <v>73092.206999999995</v>
      </c>
    </row>
    <row r="8037" spans="1:8" hidden="1">
      <c r="A8037" s="38" t="s">
        <v>10</v>
      </c>
      <c r="B8037" s="31">
        <v>1991</v>
      </c>
      <c r="C8037" s="31">
        <v>17</v>
      </c>
      <c r="D8037" s="32">
        <v>5.4110699999999996E-3</v>
      </c>
      <c r="E8037" s="32">
        <v>5.3964700000000004E-3</v>
      </c>
      <c r="F8037" s="32">
        <v>0.99460353000000001</v>
      </c>
      <c r="G8037" s="33">
        <v>72906.668999999994</v>
      </c>
      <c r="H8037" s="39">
        <v>72709.95</v>
      </c>
    </row>
    <row r="8038" spans="1:8" hidden="1">
      <c r="A8038" s="38" t="s">
        <v>10</v>
      </c>
      <c r="B8038" s="31">
        <v>1991</v>
      </c>
      <c r="C8038" s="31">
        <v>18</v>
      </c>
      <c r="D8038" s="32">
        <v>5.7817600000000004E-3</v>
      </c>
      <c r="E8038" s="32">
        <v>5.7651000000000004E-3</v>
      </c>
      <c r="F8038" s="32">
        <v>0.99423490000000003</v>
      </c>
      <c r="G8038" s="33">
        <v>72513.231</v>
      </c>
      <c r="H8038" s="39">
        <v>72304.207999999999</v>
      </c>
    </row>
    <row r="8039" spans="1:8" hidden="1">
      <c r="A8039" s="38" t="s">
        <v>10</v>
      </c>
      <c r="B8039" s="31">
        <v>1991</v>
      </c>
      <c r="C8039" s="31">
        <v>19</v>
      </c>
      <c r="D8039" s="32">
        <v>6.1613500000000003E-3</v>
      </c>
      <c r="E8039" s="32">
        <v>6.1424299999999999E-3</v>
      </c>
      <c r="F8039" s="32">
        <v>0.99385756999999997</v>
      </c>
      <c r="G8039" s="33">
        <v>72095.184999999998</v>
      </c>
      <c r="H8039" s="39">
        <v>71873.764999999999</v>
      </c>
    </row>
    <row r="8040" spans="1:8" hidden="1">
      <c r="A8040" s="38" t="s">
        <v>10</v>
      </c>
      <c r="B8040" s="31">
        <v>1991</v>
      </c>
      <c r="C8040" s="31">
        <v>20</v>
      </c>
      <c r="D8040" s="32">
        <v>6.5270299999999996E-3</v>
      </c>
      <c r="E8040" s="32">
        <v>6.5058E-3</v>
      </c>
      <c r="F8040" s="32">
        <v>0.99349419999999999</v>
      </c>
      <c r="G8040" s="33">
        <v>71652.345000000001</v>
      </c>
      <c r="H8040" s="39">
        <v>71419.267000000007</v>
      </c>
    </row>
    <row r="8041" spans="1:8" hidden="1">
      <c r="A8041" s="38" t="s">
        <v>10</v>
      </c>
      <c r="B8041" s="31">
        <v>1991</v>
      </c>
      <c r="C8041" s="31">
        <v>21</v>
      </c>
      <c r="D8041" s="32">
        <v>6.8528900000000004E-3</v>
      </c>
      <c r="E8041" s="32">
        <v>6.8294899999999997E-3</v>
      </c>
      <c r="F8041" s="32">
        <v>0.99317051000000001</v>
      </c>
      <c r="G8041" s="33">
        <v>71186.19</v>
      </c>
      <c r="H8041" s="39">
        <v>70943.107000000004</v>
      </c>
    </row>
    <row r="8042" spans="1:8" hidden="1">
      <c r="A8042" s="38" t="s">
        <v>10</v>
      </c>
      <c r="B8042" s="31">
        <v>1991</v>
      </c>
      <c r="C8042" s="31">
        <v>22</v>
      </c>
      <c r="D8042" s="32">
        <v>7.12154E-3</v>
      </c>
      <c r="E8042" s="32">
        <v>7.09627E-3</v>
      </c>
      <c r="F8042" s="32">
        <v>0.99290372999999998</v>
      </c>
      <c r="G8042" s="33">
        <v>70700.024999999994</v>
      </c>
      <c r="H8042" s="39">
        <v>70449.171000000002</v>
      </c>
    </row>
    <row r="8043" spans="1:8" hidden="1">
      <c r="A8043" s="38" t="s">
        <v>10</v>
      </c>
      <c r="B8043" s="31">
        <v>1991</v>
      </c>
      <c r="C8043" s="31">
        <v>23</v>
      </c>
      <c r="D8043" s="32">
        <v>7.3247700000000004E-3</v>
      </c>
      <c r="E8043" s="32">
        <v>7.2980400000000004E-3</v>
      </c>
      <c r="F8043" s="32">
        <v>0.99270195999999999</v>
      </c>
      <c r="G8043" s="33">
        <v>70198.317999999999</v>
      </c>
      <c r="H8043" s="39">
        <v>69942.163</v>
      </c>
    </row>
    <row r="8044" spans="1:8" hidden="1">
      <c r="A8044" s="38" t="s">
        <v>10</v>
      </c>
      <c r="B8044" s="31">
        <v>1991</v>
      </c>
      <c r="C8044" s="31">
        <v>24</v>
      </c>
      <c r="D8044" s="32">
        <v>7.4706099999999999E-3</v>
      </c>
      <c r="E8044" s="32">
        <v>7.4428100000000002E-3</v>
      </c>
      <c r="F8044" s="32">
        <v>0.99255718999999998</v>
      </c>
      <c r="G8044" s="33">
        <v>69686.008000000002</v>
      </c>
      <c r="H8044" s="39">
        <v>69426.678</v>
      </c>
    </row>
    <row r="8045" spans="1:8" hidden="1">
      <c r="A8045" s="38" t="s">
        <v>10</v>
      </c>
      <c r="B8045" s="31">
        <v>1991</v>
      </c>
      <c r="C8045" s="31">
        <v>25</v>
      </c>
      <c r="D8045" s="32">
        <v>7.5803099999999998E-3</v>
      </c>
      <c r="E8045" s="32">
        <v>7.5516799999999999E-3</v>
      </c>
      <c r="F8045" s="32">
        <v>0.99244832000000005</v>
      </c>
      <c r="G8045" s="33">
        <v>69167.347999999998</v>
      </c>
      <c r="H8045" s="39">
        <v>68906.183000000005</v>
      </c>
    </row>
    <row r="8046" spans="1:8" hidden="1">
      <c r="A8046" s="38" t="s">
        <v>10</v>
      </c>
      <c r="B8046" s="31">
        <v>1991</v>
      </c>
      <c r="C8046" s="31">
        <v>26</v>
      </c>
      <c r="D8046" s="32">
        <v>7.6771599999999997E-3</v>
      </c>
      <c r="E8046" s="32">
        <v>7.6477999999999997E-3</v>
      </c>
      <c r="F8046" s="32">
        <v>0.99235220000000002</v>
      </c>
      <c r="G8046" s="33">
        <v>68645.017999999996</v>
      </c>
      <c r="H8046" s="39">
        <v>68382.525999999998</v>
      </c>
    </row>
    <row r="8047" spans="1:8" hidden="1">
      <c r="A8047" s="38" t="s">
        <v>10</v>
      </c>
      <c r="B8047" s="31">
        <v>1991</v>
      </c>
      <c r="C8047" s="31">
        <v>27</v>
      </c>
      <c r="D8047" s="32">
        <v>7.7848800000000001E-3</v>
      </c>
      <c r="E8047" s="32">
        <v>7.7546899999999998E-3</v>
      </c>
      <c r="F8047" s="32">
        <v>0.99224531000000005</v>
      </c>
      <c r="G8047" s="33">
        <v>68120.035000000003</v>
      </c>
      <c r="H8047" s="39">
        <v>67855.91</v>
      </c>
    </row>
    <row r="8048" spans="1:8" hidden="1">
      <c r="A8048" s="38" t="s">
        <v>10</v>
      </c>
      <c r="B8048" s="31">
        <v>1991</v>
      </c>
      <c r="C8048" s="31">
        <v>28</v>
      </c>
      <c r="D8048" s="32">
        <v>7.9153899999999996E-3</v>
      </c>
      <c r="E8048" s="32">
        <v>7.8841799999999993E-3</v>
      </c>
      <c r="F8048" s="32">
        <v>0.99211581999999998</v>
      </c>
      <c r="G8048" s="33">
        <v>67591.785000000003</v>
      </c>
      <c r="H8048" s="39">
        <v>67325.331999999995</v>
      </c>
    </row>
    <row r="8049" spans="1:8" hidden="1">
      <c r="A8049" s="38" t="s">
        <v>10</v>
      </c>
      <c r="B8049" s="31">
        <v>1991</v>
      </c>
      <c r="C8049" s="31">
        <v>29</v>
      </c>
      <c r="D8049" s="32">
        <v>8.0715800000000001E-3</v>
      </c>
      <c r="E8049" s="32">
        <v>8.0391300000000002E-3</v>
      </c>
      <c r="F8049" s="32">
        <v>0.99196086999999999</v>
      </c>
      <c r="G8049" s="33">
        <v>67058.879000000001</v>
      </c>
      <c r="H8049" s="39">
        <v>66789.331000000006</v>
      </c>
    </row>
    <row r="8050" spans="1:8" hidden="1">
      <c r="A8050" s="38" t="s">
        <v>10</v>
      </c>
      <c r="B8050" s="31">
        <v>1991</v>
      </c>
      <c r="C8050" s="31">
        <v>30</v>
      </c>
      <c r="D8050" s="32">
        <v>8.2500999999999998E-3</v>
      </c>
      <c r="E8050" s="32">
        <v>8.2162099999999998E-3</v>
      </c>
      <c r="F8050" s="32">
        <v>0.99178379000000005</v>
      </c>
      <c r="G8050" s="33">
        <v>66519.782999999996</v>
      </c>
      <c r="H8050" s="39">
        <v>66246.513000000006</v>
      </c>
    </row>
    <row r="8051" spans="1:8" hidden="1">
      <c r="A8051" s="38" t="s">
        <v>10</v>
      </c>
      <c r="B8051" s="31">
        <v>1991</v>
      </c>
      <c r="C8051" s="31">
        <v>31</v>
      </c>
      <c r="D8051" s="32">
        <v>8.4408999999999994E-3</v>
      </c>
      <c r="E8051" s="32">
        <v>8.4054200000000003E-3</v>
      </c>
      <c r="F8051" s="32">
        <v>0.99159458</v>
      </c>
      <c r="G8051" s="33">
        <v>65973.243000000002</v>
      </c>
      <c r="H8051" s="39">
        <v>65695.976999999999</v>
      </c>
    </row>
    <row r="8052" spans="1:8" hidden="1">
      <c r="A8052" s="38" t="s">
        <v>10</v>
      </c>
      <c r="B8052" s="31">
        <v>1991</v>
      </c>
      <c r="C8052" s="31">
        <v>32</v>
      </c>
      <c r="D8052" s="32">
        <v>8.6372500000000008E-3</v>
      </c>
      <c r="E8052" s="32">
        <v>8.6001099999999994E-3</v>
      </c>
      <c r="F8052" s="32">
        <v>0.99139988999999995</v>
      </c>
      <c r="G8052" s="33">
        <v>65418.71</v>
      </c>
      <c r="H8052" s="39">
        <v>65137.406000000003</v>
      </c>
    </row>
    <row r="8053" spans="1:8" hidden="1">
      <c r="A8053" s="38" t="s">
        <v>10</v>
      </c>
      <c r="B8053" s="31">
        <v>1991</v>
      </c>
      <c r="C8053" s="31">
        <v>33</v>
      </c>
      <c r="D8053" s="32">
        <v>8.8356100000000007E-3</v>
      </c>
      <c r="E8053" s="32">
        <v>8.7967500000000007E-3</v>
      </c>
      <c r="F8053" s="32">
        <v>0.99120324999999998</v>
      </c>
      <c r="G8053" s="33">
        <v>64856.101999999999</v>
      </c>
      <c r="H8053" s="39">
        <v>64570.84</v>
      </c>
    </row>
    <row r="8054" spans="1:8" hidden="1">
      <c r="A8054" s="38" t="s">
        <v>10</v>
      </c>
      <c r="B8054" s="31">
        <v>1991</v>
      </c>
      <c r="C8054" s="31">
        <v>34</v>
      </c>
      <c r="D8054" s="32">
        <v>9.0386400000000006E-3</v>
      </c>
      <c r="E8054" s="32">
        <v>8.9979699999999992E-3</v>
      </c>
      <c r="F8054" s="32">
        <v>0.99100202999999998</v>
      </c>
      <c r="G8054" s="33">
        <v>64285.578999999998</v>
      </c>
      <c r="H8054" s="39">
        <v>63996.358999999997</v>
      </c>
    </row>
    <row r="8055" spans="1:8" hidden="1">
      <c r="A8055" s="38" t="s">
        <v>10</v>
      </c>
      <c r="B8055" s="31">
        <v>1991</v>
      </c>
      <c r="C8055" s="31">
        <v>35</v>
      </c>
      <c r="D8055" s="32">
        <v>9.2564499999999994E-3</v>
      </c>
      <c r="E8055" s="32">
        <v>9.2138099999999994E-3</v>
      </c>
      <c r="F8055" s="32">
        <v>0.99078619000000001</v>
      </c>
      <c r="G8055" s="33">
        <v>63707.139000000003</v>
      </c>
      <c r="H8055" s="39">
        <v>63413.646999999997</v>
      </c>
    </row>
    <row r="8056" spans="1:8" hidden="1">
      <c r="A8056" s="38" t="s">
        <v>10</v>
      </c>
      <c r="B8056" s="31">
        <v>1991</v>
      </c>
      <c r="C8056" s="31">
        <v>36</v>
      </c>
      <c r="D8056" s="32">
        <v>9.4989900000000006E-3</v>
      </c>
      <c r="E8056" s="32">
        <v>9.4540900000000001E-3</v>
      </c>
      <c r="F8056" s="32">
        <v>0.99054591000000003</v>
      </c>
      <c r="G8056" s="33">
        <v>63120.154000000002</v>
      </c>
      <c r="H8056" s="39">
        <v>62821.781999999999</v>
      </c>
    </row>
    <row r="8057" spans="1:8" hidden="1">
      <c r="A8057" s="38" t="s">
        <v>10</v>
      </c>
      <c r="B8057" s="31">
        <v>1991</v>
      </c>
      <c r="C8057" s="31">
        <v>37</v>
      </c>
      <c r="D8057" s="32">
        <v>9.7762500000000002E-3</v>
      </c>
      <c r="E8057" s="32">
        <v>9.7286999999999998E-3</v>
      </c>
      <c r="F8057" s="32">
        <v>0.99027129999999997</v>
      </c>
      <c r="G8057" s="33">
        <v>62523.41</v>
      </c>
      <c r="H8057" s="39">
        <v>62219.275000000001</v>
      </c>
    </row>
    <row r="8058" spans="1:8" hidden="1">
      <c r="A8058" s="38" t="s">
        <v>10</v>
      </c>
      <c r="B8058" s="31">
        <v>1991</v>
      </c>
      <c r="C8058" s="31">
        <v>38</v>
      </c>
      <c r="D8058" s="32">
        <v>1.0090180000000001E-2</v>
      </c>
      <c r="E8058" s="32">
        <v>1.003953E-2</v>
      </c>
      <c r="F8058" s="32">
        <v>0.98996046999999998</v>
      </c>
      <c r="G8058" s="33">
        <v>61915.139000000003</v>
      </c>
      <c r="H8058" s="39">
        <v>61604.34</v>
      </c>
    </row>
    <row r="8059" spans="1:8" hidden="1">
      <c r="A8059" s="38" t="s">
        <v>10</v>
      </c>
      <c r="B8059" s="31">
        <v>1991</v>
      </c>
      <c r="C8059" s="31">
        <v>39</v>
      </c>
      <c r="D8059" s="32">
        <v>1.0433120000000001E-2</v>
      </c>
      <c r="E8059" s="32">
        <v>1.037897E-2</v>
      </c>
      <c r="F8059" s="32">
        <v>0.98962103000000001</v>
      </c>
      <c r="G8059" s="33">
        <v>61293.54</v>
      </c>
      <c r="H8059" s="39">
        <v>60975.457999999999</v>
      </c>
    </row>
    <row r="8060" spans="1:8" hidden="1">
      <c r="A8060" s="38" t="s">
        <v>10</v>
      </c>
      <c r="B8060" s="31">
        <v>1991</v>
      </c>
      <c r="C8060" s="31">
        <v>40</v>
      </c>
      <c r="D8060" s="32">
        <v>1.079043E-2</v>
      </c>
      <c r="E8060" s="32">
        <v>1.0732520000000001E-2</v>
      </c>
      <c r="F8060" s="32">
        <v>0.98926747999999998</v>
      </c>
      <c r="G8060" s="33">
        <v>60657.375999999997</v>
      </c>
      <c r="H8060" s="39">
        <v>60331.873</v>
      </c>
    </row>
    <row r="8061" spans="1:8" hidden="1">
      <c r="A8061" s="38" t="s">
        <v>10</v>
      </c>
      <c r="B8061" s="31">
        <v>1991</v>
      </c>
      <c r="C8061" s="31">
        <v>41</v>
      </c>
      <c r="D8061" s="32">
        <v>1.114455E-2</v>
      </c>
      <c r="E8061" s="32">
        <v>1.10828E-2</v>
      </c>
      <c r="F8061" s="32">
        <v>0.98891720000000005</v>
      </c>
      <c r="G8061" s="33">
        <v>60006.368999999999</v>
      </c>
      <c r="H8061" s="39">
        <v>59673.85</v>
      </c>
    </row>
    <row r="8062" spans="1:8" hidden="1">
      <c r="A8062" s="38" t="s">
        <v>10</v>
      </c>
      <c r="B8062" s="31">
        <v>1991</v>
      </c>
      <c r="C8062" s="31">
        <v>42</v>
      </c>
      <c r="D8062" s="32">
        <v>1.147483E-2</v>
      </c>
      <c r="E8062" s="32">
        <v>1.140937E-2</v>
      </c>
      <c r="F8062" s="32">
        <v>0.98859063000000003</v>
      </c>
      <c r="G8062" s="33">
        <v>59341.330999999998</v>
      </c>
      <c r="H8062" s="39">
        <v>59002.807000000001</v>
      </c>
    </row>
    <row r="8063" spans="1:8" hidden="1">
      <c r="A8063" s="38" t="s">
        <v>10</v>
      </c>
      <c r="B8063" s="31">
        <v>1991</v>
      </c>
      <c r="C8063" s="31">
        <v>43</v>
      </c>
      <c r="D8063" s="32">
        <v>1.1775829999999999E-2</v>
      </c>
      <c r="E8063" s="32">
        <v>1.1706899999999999E-2</v>
      </c>
      <c r="F8063" s="32">
        <v>0.98829310000000004</v>
      </c>
      <c r="G8063" s="33">
        <v>58664.284</v>
      </c>
      <c r="H8063" s="39">
        <v>58320.894999999997</v>
      </c>
    </row>
    <row r="8064" spans="1:8" hidden="1">
      <c r="A8064" s="38" t="s">
        <v>10</v>
      </c>
      <c r="B8064" s="31">
        <v>1991</v>
      </c>
      <c r="C8064" s="31">
        <v>44</v>
      </c>
      <c r="D8064" s="32">
        <v>1.2064989999999999E-2</v>
      </c>
      <c r="E8064" s="32">
        <v>1.1992650000000001E-2</v>
      </c>
      <c r="F8064" s="32">
        <v>0.98800734999999995</v>
      </c>
      <c r="G8064" s="33">
        <v>57977.506999999998</v>
      </c>
      <c r="H8064" s="39">
        <v>57629.855000000003</v>
      </c>
    </row>
    <row r="8065" spans="1:8" hidden="1">
      <c r="A8065" s="38" t="s">
        <v>10</v>
      </c>
      <c r="B8065" s="31">
        <v>1991</v>
      </c>
      <c r="C8065" s="31">
        <v>45</v>
      </c>
      <c r="D8065" s="32">
        <v>1.2361810000000001E-2</v>
      </c>
      <c r="E8065" s="32">
        <v>1.2285870000000001E-2</v>
      </c>
      <c r="F8065" s="32">
        <v>0.98771412999999997</v>
      </c>
      <c r="G8065" s="33">
        <v>57282.203000000001</v>
      </c>
      <c r="H8065" s="39">
        <v>56930.322</v>
      </c>
    </row>
    <row r="8066" spans="1:8" hidden="1">
      <c r="A8066" s="38" t="s">
        <v>10</v>
      </c>
      <c r="B8066" s="31">
        <v>1991</v>
      </c>
      <c r="C8066" s="31">
        <v>46</v>
      </c>
      <c r="D8066" s="32">
        <v>1.270345E-2</v>
      </c>
      <c r="E8066" s="32">
        <v>1.2623270000000001E-2</v>
      </c>
      <c r="F8066" s="32">
        <v>0.98737673000000004</v>
      </c>
      <c r="G8066" s="33">
        <v>56578.442000000003</v>
      </c>
      <c r="H8066" s="39">
        <v>56221.339</v>
      </c>
    </row>
    <row r="8067" spans="1:8" hidden="1">
      <c r="A8067" s="38" t="s">
        <v>10</v>
      </c>
      <c r="B8067" s="31">
        <v>1991</v>
      </c>
      <c r="C8067" s="31">
        <v>47</v>
      </c>
      <c r="D8067" s="32">
        <v>1.312582E-2</v>
      </c>
      <c r="E8067" s="32">
        <v>1.304024E-2</v>
      </c>
      <c r="F8067" s="32">
        <v>0.98695975999999996</v>
      </c>
      <c r="G8067" s="33">
        <v>55864.237000000001</v>
      </c>
      <c r="H8067" s="39">
        <v>55499.995000000003</v>
      </c>
    </row>
    <row r="8068" spans="1:8" hidden="1">
      <c r="A8068" s="38" t="s">
        <v>10</v>
      </c>
      <c r="B8068" s="31">
        <v>1991</v>
      </c>
      <c r="C8068" s="31">
        <v>48</v>
      </c>
      <c r="D8068" s="32">
        <v>1.3652610000000001E-2</v>
      </c>
      <c r="E8068" s="32">
        <v>1.3560050000000001E-2</v>
      </c>
      <c r="F8068" s="32">
        <v>0.98643994999999995</v>
      </c>
      <c r="G8068" s="33">
        <v>55135.754000000001</v>
      </c>
      <c r="H8068" s="39">
        <v>54761.932000000001</v>
      </c>
    </row>
    <row r="8069" spans="1:8" hidden="1">
      <c r="A8069" s="38" t="s">
        <v>10</v>
      </c>
      <c r="B8069" s="31">
        <v>1991</v>
      </c>
      <c r="C8069" s="31">
        <v>49</v>
      </c>
      <c r="D8069" s="32">
        <v>1.4289049999999999E-2</v>
      </c>
      <c r="E8069" s="32">
        <v>1.4187689999999999E-2</v>
      </c>
      <c r="F8069" s="32">
        <v>0.98581231000000002</v>
      </c>
      <c r="G8069" s="33">
        <v>54388.11</v>
      </c>
      <c r="H8069" s="39">
        <v>54002.288999999997</v>
      </c>
    </row>
    <row r="8070" spans="1:8" hidden="1">
      <c r="A8070" s="38" t="s">
        <v>10</v>
      </c>
      <c r="B8070" s="31">
        <v>1991</v>
      </c>
      <c r="C8070" s="31">
        <v>50</v>
      </c>
      <c r="D8070" s="32">
        <v>1.5026919999999999E-2</v>
      </c>
      <c r="E8070" s="32">
        <v>1.491485E-2</v>
      </c>
      <c r="F8070" s="32">
        <v>0.98508514999999996</v>
      </c>
      <c r="G8070" s="33">
        <v>53616.468999999997</v>
      </c>
      <c r="H8070" s="39">
        <v>53216.627999999997</v>
      </c>
    </row>
    <row r="8071" spans="1:8" hidden="1">
      <c r="A8071" s="38" t="s">
        <v>10</v>
      </c>
      <c r="B8071" s="31">
        <v>1991</v>
      </c>
      <c r="C8071" s="31">
        <v>51</v>
      </c>
      <c r="D8071" s="32">
        <v>1.5840650000000001E-2</v>
      </c>
      <c r="E8071" s="32">
        <v>1.571618E-2</v>
      </c>
      <c r="F8071" s="32">
        <v>0.98428382000000003</v>
      </c>
      <c r="G8071" s="33">
        <v>52816.786999999997</v>
      </c>
      <c r="H8071" s="39">
        <v>52401.748</v>
      </c>
    </row>
    <row r="8072" spans="1:8" hidden="1">
      <c r="A8072" s="38" t="s">
        <v>10</v>
      </c>
      <c r="B8072" s="31">
        <v>1991</v>
      </c>
      <c r="C8072" s="31">
        <v>52</v>
      </c>
      <c r="D8072" s="32">
        <v>1.6706200000000001E-2</v>
      </c>
      <c r="E8072" s="32">
        <v>1.6567809999999999E-2</v>
      </c>
      <c r="F8072" s="32">
        <v>0.98343219000000004</v>
      </c>
      <c r="G8072" s="33">
        <v>51986.709000000003</v>
      </c>
      <c r="H8072" s="39">
        <v>51556.055999999997</v>
      </c>
    </row>
    <row r="8073" spans="1:8" hidden="1">
      <c r="A8073" s="38" t="s">
        <v>10</v>
      </c>
      <c r="B8073" s="31">
        <v>1991</v>
      </c>
      <c r="C8073" s="31">
        <v>53</v>
      </c>
      <c r="D8073" s="32">
        <v>1.7610879999999999E-2</v>
      </c>
      <c r="E8073" s="32">
        <v>1.7457170000000001E-2</v>
      </c>
      <c r="F8073" s="32">
        <v>0.98254282999999998</v>
      </c>
      <c r="G8073" s="33">
        <v>51125.402999999998</v>
      </c>
      <c r="H8073" s="39">
        <v>50679.150999999998</v>
      </c>
    </row>
    <row r="8074" spans="1:8" hidden="1">
      <c r="A8074" s="38" t="s">
        <v>10</v>
      </c>
      <c r="B8074" s="31">
        <v>1991</v>
      </c>
      <c r="C8074" s="31">
        <v>54</v>
      </c>
      <c r="D8074" s="32">
        <v>1.855741E-2</v>
      </c>
      <c r="E8074" s="32">
        <v>1.8386799999999998E-2</v>
      </c>
      <c r="F8074" s="32">
        <v>0.98161319999999996</v>
      </c>
      <c r="G8074" s="33">
        <v>50232.898000000001</v>
      </c>
      <c r="H8074" s="39">
        <v>49771.087</v>
      </c>
    </row>
    <row r="8075" spans="1:8" hidden="1">
      <c r="A8075" s="38" t="s">
        <v>10</v>
      </c>
      <c r="B8075" s="31">
        <v>1991</v>
      </c>
      <c r="C8075" s="31">
        <v>55</v>
      </c>
      <c r="D8075" s="32">
        <v>1.957681E-2</v>
      </c>
      <c r="E8075" s="32">
        <v>1.9387049999999999E-2</v>
      </c>
      <c r="F8075" s="32">
        <v>0.98061295000000004</v>
      </c>
      <c r="G8075" s="33">
        <v>49309.275999999998</v>
      </c>
      <c r="H8075" s="39">
        <v>48831.294999999998</v>
      </c>
    </row>
    <row r="8076" spans="1:8" hidden="1">
      <c r="A8076" s="38" t="s">
        <v>10</v>
      </c>
      <c r="B8076" s="31">
        <v>1991</v>
      </c>
      <c r="C8076" s="31">
        <v>56</v>
      </c>
      <c r="D8076" s="32">
        <v>2.071185E-2</v>
      </c>
      <c r="E8076" s="32">
        <v>2.049956E-2</v>
      </c>
      <c r="F8076" s="32">
        <v>0.97950044000000003</v>
      </c>
      <c r="G8076" s="33">
        <v>48353.315000000002</v>
      </c>
      <c r="H8076" s="39">
        <v>47857.703999999998</v>
      </c>
    </row>
    <row r="8077" spans="1:8" hidden="1">
      <c r="A8077" s="38" t="s">
        <v>10</v>
      </c>
      <c r="B8077" s="31">
        <v>1991</v>
      </c>
      <c r="C8077" s="31">
        <v>57</v>
      </c>
      <c r="D8077" s="32">
        <v>2.2011329999999999E-2</v>
      </c>
      <c r="E8077" s="32">
        <v>2.1771720000000001E-2</v>
      </c>
      <c r="F8077" s="32">
        <v>0.97822827999999995</v>
      </c>
      <c r="G8077" s="33">
        <v>47362.093000000001</v>
      </c>
      <c r="H8077" s="39">
        <v>46846.516000000003</v>
      </c>
    </row>
    <row r="8078" spans="1:8" hidden="1">
      <c r="A8078" s="38" t="s">
        <v>10</v>
      </c>
      <c r="B8078" s="31">
        <v>1991</v>
      </c>
      <c r="C8078" s="31">
        <v>58</v>
      </c>
      <c r="D8078" s="32">
        <v>2.3519089999999999E-2</v>
      </c>
      <c r="E8078" s="32">
        <v>2.3245729999999999E-2</v>
      </c>
      <c r="F8078" s="32">
        <v>0.97675427000000004</v>
      </c>
      <c r="G8078" s="33">
        <v>46330.938999999998</v>
      </c>
      <c r="H8078" s="39">
        <v>45792.440999999999</v>
      </c>
    </row>
    <row r="8079" spans="1:8" hidden="1">
      <c r="A8079" s="38" t="s">
        <v>10</v>
      </c>
      <c r="B8079" s="31">
        <v>1991</v>
      </c>
      <c r="C8079" s="31">
        <v>59</v>
      </c>
      <c r="D8079" s="32">
        <v>2.525517E-2</v>
      </c>
      <c r="E8079" s="32">
        <v>2.4940239999999999E-2</v>
      </c>
      <c r="F8079" s="32">
        <v>0.97505976000000005</v>
      </c>
      <c r="G8079" s="33">
        <v>45253.942000000003</v>
      </c>
      <c r="H8079" s="39">
        <v>44689.62</v>
      </c>
    </row>
    <row r="8080" spans="1:8" hidden="1">
      <c r="A8080" s="38" t="s">
        <v>10</v>
      </c>
      <c r="B8080" s="31">
        <v>1991</v>
      </c>
      <c r="C8080" s="31">
        <v>60</v>
      </c>
      <c r="D8080" s="32">
        <v>2.7224229999999999E-2</v>
      </c>
      <c r="E8080" s="32">
        <v>2.6858630000000001E-2</v>
      </c>
      <c r="F8080" s="32">
        <v>0.97314137000000001</v>
      </c>
      <c r="G8080" s="33">
        <v>44125.298000000003</v>
      </c>
      <c r="H8080" s="39">
        <v>43532.726000000002</v>
      </c>
    </row>
    <row r="8081" spans="1:8" hidden="1">
      <c r="A8081" s="38" t="s">
        <v>10</v>
      </c>
      <c r="B8081" s="31">
        <v>1991</v>
      </c>
      <c r="C8081" s="31">
        <v>61</v>
      </c>
      <c r="D8081" s="32">
        <v>2.9408259999999999E-2</v>
      </c>
      <c r="E8081" s="32">
        <v>2.8982109999999998E-2</v>
      </c>
      <c r="F8081" s="32">
        <v>0.97101789000000005</v>
      </c>
      <c r="G8081" s="33">
        <v>42940.152999999998</v>
      </c>
      <c r="H8081" s="39">
        <v>42317.904999999999</v>
      </c>
    </row>
    <row r="8082" spans="1:8" hidden="1">
      <c r="A8082" s="38" t="s">
        <v>10</v>
      </c>
      <c r="B8082" s="31">
        <v>1991</v>
      </c>
      <c r="C8082" s="31">
        <v>62</v>
      </c>
      <c r="D8082" s="32">
        <v>3.1784680000000003E-2</v>
      </c>
      <c r="E8082" s="32">
        <v>3.1287450000000001E-2</v>
      </c>
      <c r="F8082" s="32">
        <v>0.96871255000000001</v>
      </c>
      <c r="G8082" s="33">
        <v>41695.656999999999</v>
      </c>
      <c r="H8082" s="39">
        <v>41043.381999999998</v>
      </c>
    </row>
    <row r="8083" spans="1:8" hidden="1">
      <c r="A8083" s="38" t="s">
        <v>10</v>
      </c>
      <c r="B8083" s="31">
        <v>1991</v>
      </c>
      <c r="C8083" s="31">
        <v>63</v>
      </c>
      <c r="D8083" s="32">
        <v>3.4349600000000001E-2</v>
      </c>
      <c r="E8083" s="32">
        <v>3.3769609999999999E-2</v>
      </c>
      <c r="F8083" s="32">
        <v>0.96623038999999999</v>
      </c>
      <c r="G8083" s="33">
        <v>40391.107000000004</v>
      </c>
      <c r="H8083" s="39">
        <v>39709.110999999997</v>
      </c>
    </row>
    <row r="8084" spans="1:8" hidden="1">
      <c r="A8084" s="38" t="s">
        <v>10</v>
      </c>
      <c r="B8084" s="31">
        <v>1991</v>
      </c>
      <c r="C8084" s="31">
        <v>64</v>
      </c>
      <c r="D8084" s="32">
        <v>3.7118409999999998E-2</v>
      </c>
      <c r="E8084" s="32">
        <v>3.6442080000000002E-2</v>
      </c>
      <c r="F8084" s="32">
        <v>0.96355791999999996</v>
      </c>
      <c r="G8084" s="33">
        <v>39027.114999999998</v>
      </c>
      <c r="H8084" s="39">
        <v>38316</v>
      </c>
    </row>
    <row r="8085" spans="1:8" hidden="1">
      <c r="A8085" s="38" t="s">
        <v>10</v>
      </c>
      <c r="B8085" s="31">
        <v>1991</v>
      </c>
      <c r="C8085" s="31">
        <v>65</v>
      </c>
      <c r="D8085" s="32">
        <v>4.0149219999999999E-2</v>
      </c>
      <c r="E8085" s="32">
        <v>3.9359100000000001E-2</v>
      </c>
      <c r="F8085" s="32">
        <v>0.96064090000000002</v>
      </c>
      <c r="G8085" s="33">
        <v>37604.885000000002</v>
      </c>
      <c r="H8085" s="39">
        <v>36864.838000000003</v>
      </c>
    </row>
    <row r="8086" spans="1:8" hidden="1">
      <c r="A8086" s="38" t="s">
        <v>10</v>
      </c>
      <c r="B8086" s="31">
        <v>1991</v>
      </c>
      <c r="C8086" s="31">
        <v>66</v>
      </c>
      <c r="D8086" s="32">
        <v>4.3524449999999999E-2</v>
      </c>
      <c r="E8086" s="32">
        <v>4.2597429999999999E-2</v>
      </c>
      <c r="F8086" s="32">
        <v>0.95740256999999995</v>
      </c>
      <c r="G8086" s="33">
        <v>36124.790999999997</v>
      </c>
      <c r="H8086" s="39">
        <v>35355.379000000001</v>
      </c>
    </row>
    <row r="8087" spans="1:8" hidden="1">
      <c r="A8087" s="38" t="s">
        <v>10</v>
      </c>
      <c r="B8087" s="31">
        <v>1991</v>
      </c>
      <c r="C8087" s="31">
        <v>67</v>
      </c>
      <c r="D8087" s="32">
        <v>4.7333100000000003E-2</v>
      </c>
      <c r="E8087" s="32">
        <v>4.6238790000000002E-2</v>
      </c>
      <c r="F8087" s="32">
        <v>0.95376121000000003</v>
      </c>
      <c r="G8087" s="33">
        <v>34585.968000000001</v>
      </c>
      <c r="H8087" s="39">
        <v>33786.360999999997</v>
      </c>
    </row>
    <row r="8088" spans="1:8" hidden="1">
      <c r="A8088" s="38" t="s">
        <v>10</v>
      </c>
      <c r="B8088" s="31">
        <v>1991</v>
      </c>
      <c r="C8088" s="31">
        <v>68</v>
      </c>
      <c r="D8088" s="32">
        <v>5.1657849999999998E-2</v>
      </c>
      <c r="E8088" s="32">
        <v>5.0357180000000001E-2</v>
      </c>
      <c r="F8088" s="32">
        <v>0.94964282</v>
      </c>
      <c r="G8088" s="33">
        <v>32986.754000000001</v>
      </c>
      <c r="H8088" s="39">
        <v>32156.194</v>
      </c>
    </row>
    <row r="8089" spans="1:8" hidden="1">
      <c r="A8089" s="38" t="s">
        <v>10</v>
      </c>
      <c r="B8089" s="31">
        <v>1991</v>
      </c>
      <c r="C8089" s="31">
        <v>69</v>
      </c>
      <c r="D8089" s="32">
        <v>5.6529780000000002E-2</v>
      </c>
      <c r="E8089" s="32">
        <v>5.4975889999999999E-2</v>
      </c>
      <c r="F8089" s="32">
        <v>0.94502410999999997</v>
      </c>
      <c r="G8089" s="33">
        <v>31325.634999999998</v>
      </c>
      <c r="H8089" s="39">
        <v>30464.557000000001</v>
      </c>
    </row>
    <row r="8090" spans="1:8" hidden="1">
      <c r="A8090" s="38" t="s">
        <v>10</v>
      </c>
      <c r="B8090" s="31">
        <v>1991</v>
      </c>
      <c r="C8090" s="31">
        <v>70</v>
      </c>
      <c r="D8090" s="32">
        <v>6.193808E-2</v>
      </c>
      <c r="E8090" s="32">
        <v>6.0077539999999999E-2</v>
      </c>
      <c r="F8090" s="32">
        <v>0.93992246000000002</v>
      </c>
      <c r="G8090" s="33">
        <v>29603.48</v>
      </c>
      <c r="H8090" s="39">
        <v>28714.227999999999</v>
      </c>
    </row>
    <row r="8091" spans="1:8" hidden="1">
      <c r="A8091" s="38" t="s">
        <v>10</v>
      </c>
      <c r="B8091" s="31">
        <v>1991</v>
      </c>
      <c r="C8091" s="31">
        <v>71</v>
      </c>
      <c r="D8091" s="32">
        <v>6.7820489999999997E-2</v>
      </c>
      <c r="E8091" s="32">
        <v>6.5596109999999999E-2</v>
      </c>
      <c r="F8091" s="32">
        <v>0.93440389000000001</v>
      </c>
      <c r="G8091" s="33">
        <v>27824.975999999999</v>
      </c>
      <c r="H8091" s="39">
        <v>26912.370999999999</v>
      </c>
    </row>
    <row r="8092" spans="1:8" hidden="1">
      <c r="A8092" s="38" t="s">
        <v>10</v>
      </c>
      <c r="B8092" s="31">
        <v>1991</v>
      </c>
      <c r="C8092" s="31">
        <v>72</v>
      </c>
      <c r="D8092" s="32">
        <v>7.4097259999999998E-2</v>
      </c>
      <c r="E8092" s="32">
        <v>7.1450130000000001E-2</v>
      </c>
      <c r="F8092" s="32">
        <v>0.92854987</v>
      </c>
      <c r="G8092" s="33">
        <v>25999.766</v>
      </c>
      <c r="H8092" s="39">
        <v>25070.921999999999</v>
      </c>
    </row>
    <row r="8093" spans="1:8" hidden="1">
      <c r="A8093" s="38" t="s">
        <v>10</v>
      </c>
      <c r="B8093" s="31">
        <v>1991</v>
      </c>
      <c r="C8093" s="31">
        <v>73</v>
      </c>
      <c r="D8093" s="32">
        <v>8.0738459999999998E-2</v>
      </c>
      <c r="E8093" s="32">
        <v>7.7605579999999993E-2</v>
      </c>
      <c r="F8093" s="32">
        <v>0.92239442000000005</v>
      </c>
      <c r="G8093" s="33">
        <v>24142.079000000002</v>
      </c>
      <c r="H8093" s="39">
        <v>23205.298999999999</v>
      </c>
    </row>
    <row r="8094" spans="1:8" hidden="1">
      <c r="A8094" s="38" t="s">
        <v>10</v>
      </c>
      <c r="B8094" s="31">
        <v>1991</v>
      </c>
      <c r="C8094" s="31">
        <v>74</v>
      </c>
      <c r="D8094" s="32">
        <v>8.7774260000000007E-2</v>
      </c>
      <c r="E8094" s="32">
        <v>8.4084049999999994E-2</v>
      </c>
      <c r="F8094" s="32">
        <v>0.91591595000000003</v>
      </c>
      <c r="G8094" s="33">
        <v>22268.519</v>
      </c>
      <c r="H8094" s="39">
        <v>21332.305</v>
      </c>
    </row>
    <row r="8095" spans="1:8" hidden="1">
      <c r="A8095" s="38" t="s">
        <v>10</v>
      </c>
      <c r="B8095" s="31">
        <v>1991</v>
      </c>
      <c r="C8095" s="31">
        <v>75</v>
      </c>
      <c r="D8095" s="32">
        <v>9.5353170000000001E-2</v>
      </c>
      <c r="E8095" s="32">
        <v>9.1013940000000002E-2</v>
      </c>
      <c r="F8095" s="32">
        <v>0.90898606000000004</v>
      </c>
      <c r="G8095" s="33">
        <v>20396.092000000001</v>
      </c>
      <c r="H8095" s="39">
        <v>19467.927</v>
      </c>
    </row>
    <row r="8096" spans="1:8" hidden="1">
      <c r="A8096" s="38" t="s">
        <v>10</v>
      </c>
      <c r="B8096" s="31">
        <v>1991</v>
      </c>
      <c r="C8096" s="31">
        <v>76</v>
      </c>
      <c r="D8096" s="32">
        <v>0.10369248</v>
      </c>
      <c r="E8096" s="32">
        <v>9.85814E-2</v>
      </c>
      <c r="F8096" s="32">
        <v>0.90141859999999996</v>
      </c>
      <c r="G8096" s="33">
        <v>18539.762999999999</v>
      </c>
      <c r="H8096" s="39">
        <v>17625.924999999999</v>
      </c>
    </row>
    <row r="8097" spans="1:8" hidden="1">
      <c r="A8097" s="38" t="s">
        <v>10</v>
      </c>
      <c r="B8097" s="31">
        <v>1991</v>
      </c>
      <c r="C8097" s="31">
        <v>77</v>
      </c>
      <c r="D8097" s="32">
        <v>0.11301116</v>
      </c>
      <c r="E8097" s="32">
        <v>0.10696693</v>
      </c>
      <c r="F8097" s="32">
        <v>0.89303306999999998</v>
      </c>
      <c r="G8097" s="33">
        <v>16712.087</v>
      </c>
      <c r="H8097" s="39">
        <v>15818.267</v>
      </c>
    </row>
    <row r="8098" spans="1:8" hidden="1">
      <c r="A8098" s="38" t="s">
        <v>10</v>
      </c>
      <c r="B8098" s="31">
        <v>1991</v>
      </c>
      <c r="C8098" s="31">
        <v>78</v>
      </c>
      <c r="D8098" s="32">
        <v>0.1234899</v>
      </c>
      <c r="E8098" s="32">
        <v>0.11630844</v>
      </c>
      <c r="F8098" s="32">
        <v>0.88369156000000004</v>
      </c>
      <c r="G8098" s="33">
        <v>14924.446</v>
      </c>
      <c r="H8098" s="39">
        <v>14056.527</v>
      </c>
    </row>
    <row r="8099" spans="1:8" hidden="1">
      <c r="A8099" s="38" t="s">
        <v>10</v>
      </c>
      <c r="B8099" s="31">
        <v>1991</v>
      </c>
      <c r="C8099" s="31">
        <v>79</v>
      </c>
      <c r="D8099" s="32">
        <v>0.13515225</v>
      </c>
      <c r="E8099" s="32">
        <v>0.1265973</v>
      </c>
      <c r="F8099" s="32">
        <v>0.87340269999999998</v>
      </c>
      <c r="G8099" s="33">
        <v>13188.607</v>
      </c>
      <c r="H8099" s="39">
        <v>12353.786</v>
      </c>
    </row>
    <row r="8100" spans="1:8" hidden="1">
      <c r="A8100" s="38" t="s">
        <v>10</v>
      </c>
      <c r="B8100" s="31">
        <v>1991</v>
      </c>
      <c r="C8100" s="31">
        <v>80</v>
      </c>
      <c r="D8100" s="32">
        <v>0.14787918999999999</v>
      </c>
      <c r="E8100" s="32">
        <v>0.13769787</v>
      </c>
      <c r="F8100" s="32">
        <v>0.86230213</v>
      </c>
      <c r="G8100" s="33">
        <v>11518.965</v>
      </c>
      <c r="H8100" s="39">
        <v>10725.897000000001</v>
      </c>
    </row>
    <row r="8101" spans="1:8" hidden="1">
      <c r="A8101" s="38" t="s">
        <v>10</v>
      </c>
      <c r="B8101" s="31">
        <v>1991</v>
      </c>
      <c r="C8101" s="31">
        <v>81</v>
      </c>
      <c r="D8101" s="32">
        <v>0.16141430000000001</v>
      </c>
      <c r="E8101" s="32">
        <v>0.14935989</v>
      </c>
      <c r="F8101" s="32">
        <v>0.85064010999999995</v>
      </c>
      <c r="G8101" s="33">
        <v>9932.8279999999995</v>
      </c>
      <c r="H8101" s="39">
        <v>9191.0450000000001</v>
      </c>
    </row>
    <row r="8102" spans="1:8" hidden="1">
      <c r="A8102" s="38" t="s">
        <v>10</v>
      </c>
      <c r="B8102" s="31">
        <v>1991</v>
      </c>
      <c r="C8102" s="31">
        <v>82</v>
      </c>
      <c r="D8102" s="32">
        <v>0.17548642</v>
      </c>
      <c r="E8102" s="32">
        <v>0.16133074</v>
      </c>
      <c r="F8102" s="32">
        <v>0.83866925999999997</v>
      </c>
      <c r="G8102" s="33">
        <v>8449.2620000000006</v>
      </c>
      <c r="H8102" s="39">
        <v>7767.6989999999996</v>
      </c>
    </row>
    <row r="8103" spans="1:8" hidden="1">
      <c r="A8103" s="38" t="s">
        <v>10</v>
      </c>
      <c r="B8103" s="31">
        <v>1991</v>
      </c>
      <c r="C8103" s="31">
        <v>83</v>
      </c>
      <c r="D8103" s="32">
        <v>0.19001719</v>
      </c>
      <c r="E8103" s="32">
        <v>0.17353031999999999</v>
      </c>
      <c r="F8103" s="32">
        <v>0.82646967999999998</v>
      </c>
      <c r="G8103" s="33">
        <v>7086.1369999999997</v>
      </c>
      <c r="H8103" s="39">
        <v>6471.3069999999998</v>
      </c>
    </row>
    <row r="8104" spans="1:8" hidden="1">
      <c r="A8104" s="38" t="s">
        <v>10</v>
      </c>
      <c r="B8104" s="31">
        <v>1991</v>
      </c>
      <c r="C8104" s="31">
        <v>84</v>
      </c>
      <c r="D8104" s="32">
        <v>0.20514283999999999</v>
      </c>
      <c r="E8104" s="32">
        <v>0.18605854999999999</v>
      </c>
      <c r="F8104" s="32">
        <v>0.81394144999999996</v>
      </c>
      <c r="G8104" s="33">
        <v>5856.4769999999999</v>
      </c>
      <c r="H8104" s="39">
        <v>5311.6530000000002</v>
      </c>
    </row>
    <row r="8105" spans="1:8" hidden="1">
      <c r="A8105" s="38" t="s">
        <v>10</v>
      </c>
      <c r="B8105" s="31">
        <v>1991</v>
      </c>
      <c r="C8105" s="31">
        <v>85</v>
      </c>
      <c r="D8105" s="32">
        <v>0.22134092</v>
      </c>
      <c r="E8105" s="32">
        <v>0.19928586000000001</v>
      </c>
      <c r="F8105" s="32">
        <v>0.80071413999999996</v>
      </c>
      <c r="G8105" s="33">
        <v>4766.8289999999997</v>
      </c>
      <c r="H8105" s="39">
        <v>4291.8490000000002</v>
      </c>
    </row>
    <row r="8106" spans="1:8" hidden="1">
      <c r="A8106" s="38" t="s">
        <v>10</v>
      </c>
      <c r="B8106" s="31">
        <v>1991</v>
      </c>
      <c r="C8106" s="31">
        <v>86</v>
      </c>
      <c r="D8106" s="32">
        <v>0.23925850000000001</v>
      </c>
      <c r="E8106" s="32">
        <v>0.21369440000000001</v>
      </c>
      <c r="F8106" s="32">
        <v>0.78630560000000005</v>
      </c>
      <c r="G8106" s="33">
        <v>3816.8679999999999</v>
      </c>
      <c r="H8106" s="39">
        <v>3409.0459999999998</v>
      </c>
    </row>
    <row r="8107" spans="1:8" hidden="1">
      <c r="A8107" s="38" t="s">
        <v>10</v>
      </c>
      <c r="B8107" s="31">
        <v>1991</v>
      </c>
      <c r="C8107" s="31">
        <v>87</v>
      </c>
      <c r="D8107" s="32">
        <v>0.25942690000000002</v>
      </c>
      <c r="E8107" s="32">
        <v>0.22963955999999999</v>
      </c>
      <c r="F8107" s="32">
        <v>0.77036044000000004</v>
      </c>
      <c r="G8107" s="33">
        <v>3001.2240000000002</v>
      </c>
      <c r="H8107" s="39">
        <v>2656.625</v>
      </c>
    </row>
    <row r="8108" spans="1:8" hidden="1">
      <c r="A8108" s="38" t="s">
        <v>10</v>
      </c>
      <c r="B8108" s="31">
        <v>1991</v>
      </c>
      <c r="C8108" s="31">
        <v>88</v>
      </c>
      <c r="D8108" s="32">
        <v>0.28216028999999998</v>
      </c>
      <c r="E8108" s="32">
        <v>0.24727473</v>
      </c>
      <c r="F8108" s="32">
        <v>0.75272527</v>
      </c>
      <c r="G8108" s="33">
        <v>2312.0250000000001</v>
      </c>
      <c r="H8108" s="39">
        <v>2026.172</v>
      </c>
    </row>
    <row r="8109" spans="1:8" hidden="1">
      <c r="A8109" s="38" t="s">
        <v>10</v>
      </c>
      <c r="B8109" s="31">
        <v>1991</v>
      </c>
      <c r="C8109" s="31">
        <v>89</v>
      </c>
      <c r="D8109" s="32">
        <v>0.30723735000000002</v>
      </c>
      <c r="E8109" s="32">
        <v>0.26632487999999999</v>
      </c>
      <c r="F8109" s="32">
        <v>0.73367512000000001</v>
      </c>
      <c r="G8109" s="33">
        <v>1740.319</v>
      </c>
      <c r="H8109" s="39">
        <v>1508.5740000000001</v>
      </c>
    </row>
    <row r="8110" spans="1:8" hidden="1">
      <c r="A8110" s="38" t="s">
        <v>10</v>
      </c>
      <c r="B8110" s="31">
        <v>1991</v>
      </c>
      <c r="C8110" s="31">
        <v>90</v>
      </c>
      <c r="D8110" s="32">
        <v>0.33395191000000002</v>
      </c>
      <c r="E8110" s="32">
        <v>0.28616862999999998</v>
      </c>
      <c r="F8110" s="32">
        <v>0.71383136999999997</v>
      </c>
      <c r="G8110" s="33">
        <v>1276.829</v>
      </c>
      <c r="H8110" s="39">
        <v>1094.135</v>
      </c>
    </row>
    <row r="8111" spans="1:8" hidden="1">
      <c r="A8111" s="38" t="s">
        <v>10</v>
      </c>
      <c r="B8111" s="31">
        <v>1991</v>
      </c>
      <c r="C8111" s="31">
        <v>91</v>
      </c>
      <c r="D8111" s="32">
        <v>0.36125400000000002</v>
      </c>
      <c r="E8111" s="32">
        <v>0.30598487000000002</v>
      </c>
      <c r="F8111" s="32">
        <v>0.69401513000000004</v>
      </c>
      <c r="G8111" s="33">
        <v>911.44100000000003</v>
      </c>
      <c r="H8111" s="39">
        <v>771.99699999999996</v>
      </c>
    </row>
    <row r="8112" spans="1:8" hidden="1">
      <c r="A8112" s="38" t="s">
        <v>10</v>
      </c>
      <c r="B8112" s="31">
        <v>1991</v>
      </c>
      <c r="C8112" s="31">
        <v>92</v>
      </c>
      <c r="D8112" s="32">
        <v>0.38805518</v>
      </c>
      <c r="E8112" s="32">
        <v>0.32499683000000001</v>
      </c>
      <c r="F8112" s="32">
        <v>0.67500316999999999</v>
      </c>
      <c r="G8112" s="33">
        <v>632.55399999999997</v>
      </c>
      <c r="H8112" s="39">
        <v>529.76499999999999</v>
      </c>
    </row>
    <row r="8113" spans="1:8" hidden="1">
      <c r="A8113" s="38" t="s">
        <v>10</v>
      </c>
      <c r="B8113" s="31">
        <v>1991</v>
      </c>
      <c r="C8113" s="31">
        <v>93</v>
      </c>
      <c r="D8113" s="32">
        <v>0.41372762000000002</v>
      </c>
      <c r="E8113" s="32">
        <v>0.34281218000000002</v>
      </c>
      <c r="F8113" s="32">
        <v>0.65718781999999998</v>
      </c>
      <c r="G8113" s="33">
        <v>426.976</v>
      </c>
      <c r="H8113" s="39">
        <v>353.78899999999999</v>
      </c>
    </row>
    <row r="8114" spans="1:8" hidden="1">
      <c r="A8114" s="38" t="s">
        <v>10</v>
      </c>
      <c r="B8114" s="31">
        <v>1991</v>
      </c>
      <c r="C8114" s="31">
        <v>94</v>
      </c>
      <c r="D8114" s="32">
        <v>0.43813062000000003</v>
      </c>
      <c r="E8114" s="32">
        <v>0.35939881000000001</v>
      </c>
      <c r="F8114" s="32">
        <v>0.64060119000000004</v>
      </c>
      <c r="G8114" s="33">
        <v>280.60300000000001</v>
      </c>
      <c r="H8114" s="39">
        <v>230.179</v>
      </c>
    </row>
    <row r="8115" spans="1:8" hidden="1">
      <c r="A8115" s="38" t="s">
        <v>10</v>
      </c>
      <c r="B8115" s="31">
        <v>1991</v>
      </c>
      <c r="C8115" s="31">
        <v>95</v>
      </c>
      <c r="D8115" s="32">
        <v>0.46177260999999997</v>
      </c>
      <c r="E8115" s="32">
        <v>0.37515456000000003</v>
      </c>
      <c r="F8115" s="32">
        <v>0.62484543999999997</v>
      </c>
      <c r="G8115" s="33">
        <v>179.755</v>
      </c>
      <c r="H8115" s="39">
        <v>146.03700000000001</v>
      </c>
    </row>
    <row r="8116" spans="1:8" hidden="1">
      <c r="A8116" s="38" t="s">
        <v>10</v>
      </c>
      <c r="B8116" s="31">
        <v>1991</v>
      </c>
      <c r="C8116" s="31">
        <v>96</v>
      </c>
      <c r="D8116" s="32">
        <v>0.48546736000000001</v>
      </c>
      <c r="E8116" s="32">
        <v>0.39064473</v>
      </c>
      <c r="F8116" s="32">
        <v>0.60935527</v>
      </c>
      <c r="G8116" s="33">
        <v>112.319</v>
      </c>
      <c r="H8116" s="39">
        <v>90.381</v>
      </c>
    </row>
    <row r="8117" spans="1:8" hidden="1">
      <c r="A8117" s="38" t="s">
        <v>10</v>
      </c>
      <c r="B8117" s="31">
        <v>1991</v>
      </c>
      <c r="C8117" s="31">
        <v>97</v>
      </c>
      <c r="D8117" s="32">
        <v>0.50981653999999998</v>
      </c>
      <c r="E8117" s="32">
        <v>0.40625801</v>
      </c>
      <c r="F8117" s="32">
        <v>0.59374199000000005</v>
      </c>
      <c r="G8117" s="33">
        <v>68.441999999999993</v>
      </c>
      <c r="H8117" s="39">
        <v>54.54</v>
      </c>
    </row>
    <row r="8118" spans="1:8" hidden="1">
      <c r="A8118" s="38" t="s">
        <v>10</v>
      </c>
      <c r="B8118" s="31">
        <v>1991</v>
      </c>
      <c r="C8118" s="31">
        <v>98</v>
      </c>
      <c r="D8118" s="32">
        <v>0.53518105999999999</v>
      </c>
      <c r="E8118" s="32">
        <v>0.42220342</v>
      </c>
      <c r="F8118" s="32">
        <v>0.57779658</v>
      </c>
      <c r="G8118" s="33">
        <v>40.637</v>
      </c>
      <c r="H8118" s="39">
        <v>32.058</v>
      </c>
    </row>
    <row r="8119" spans="1:8" hidden="1">
      <c r="A8119" s="38" t="s">
        <v>10</v>
      </c>
      <c r="B8119" s="31">
        <v>1991</v>
      </c>
      <c r="C8119" s="31">
        <v>99</v>
      </c>
      <c r="D8119" s="32">
        <v>0.56141845999999995</v>
      </c>
      <c r="E8119" s="32">
        <v>0.43836528000000002</v>
      </c>
      <c r="F8119" s="32">
        <v>0.56163472000000003</v>
      </c>
      <c r="G8119" s="33">
        <v>23.48</v>
      </c>
      <c r="H8119" s="39">
        <v>18.334</v>
      </c>
    </row>
    <row r="8120" spans="1:8" hidden="1">
      <c r="A8120" s="38" t="s">
        <v>10</v>
      </c>
      <c r="B8120" s="31">
        <v>1992</v>
      </c>
      <c r="C8120" s="31">
        <v>1</v>
      </c>
      <c r="D8120" s="32">
        <v>3.600983E-2</v>
      </c>
      <c r="E8120" s="32">
        <v>3.5372939999999999E-2</v>
      </c>
      <c r="F8120" s="32">
        <v>0.96462705999999998</v>
      </c>
      <c r="G8120" s="33">
        <v>87612.654999999999</v>
      </c>
      <c r="H8120" s="39">
        <v>86063.096000000005</v>
      </c>
    </row>
    <row r="8121" spans="1:8" hidden="1">
      <c r="A8121" s="38" t="s">
        <v>10</v>
      </c>
      <c r="B8121" s="31">
        <v>1992</v>
      </c>
      <c r="C8121" s="31">
        <v>2</v>
      </c>
      <c r="D8121" s="32">
        <v>2.7918809999999999E-2</v>
      </c>
      <c r="E8121" s="32">
        <v>2.7534449999999999E-2</v>
      </c>
      <c r="F8121" s="32">
        <v>0.97246555000000001</v>
      </c>
      <c r="G8121" s="33">
        <v>84513.538</v>
      </c>
      <c r="H8121" s="39">
        <v>83350.020999999993</v>
      </c>
    </row>
    <row r="8122" spans="1:8" hidden="1">
      <c r="A8122" s="38" t="s">
        <v>10</v>
      </c>
      <c r="B8122" s="31">
        <v>1992</v>
      </c>
      <c r="C8122" s="31">
        <v>3</v>
      </c>
      <c r="D8122" s="32">
        <v>2.1710819999999999E-2</v>
      </c>
      <c r="E8122" s="32">
        <v>2.1477679999999999E-2</v>
      </c>
      <c r="F8122" s="32">
        <v>0.97852231999999995</v>
      </c>
      <c r="G8122" s="33">
        <v>82186.504000000001</v>
      </c>
      <c r="H8122" s="39">
        <v>81303.917000000001</v>
      </c>
    </row>
    <row r="8123" spans="1:8" hidden="1">
      <c r="A8123" s="38" t="s">
        <v>10</v>
      </c>
      <c r="B8123" s="31">
        <v>1992</v>
      </c>
      <c r="C8123" s="31">
        <v>4</v>
      </c>
      <c r="D8123" s="32">
        <v>1.6976209999999999E-2</v>
      </c>
      <c r="E8123" s="32">
        <v>1.6833330000000001E-2</v>
      </c>
      <c r="F8123" s="32">
        <v>0.98316667000000002</v>
      </c>
      <c r="G8123" s="33">
        <v>80421.328999999998</v>
      </c>
      <c r="H8123" s="39">
        <v>79744.45</v>
      </c>
    </row>
    <row r="8124" spans="1:8" hidden="1">
      <c r="A8124" s="38" t="s">
        <v>10</v>
      </c>
      <c r="B8124" s="31">
        <v>1992</v>
      </c>
      <c r="C8124" s="31">
        <v>5</v>
      </c>
      <c r="D8124" s="32">
        <v>1.338773E-2</v>
      </c>
      <c r="E8124" s="32">
        <v>1.329871E-2</v>
      </c>
      <c r="F8124" s="32">
        <v>0.98670128999999995</v>
      </c>
      <c r="G8124" s="33">
        <v>79067.570000000007</v>
      </c>
      <c r="H8124" s="39">
        <v>78541.822</v>
      </c>
    </row>
    <row r="8125" spans="1:8" hidden="1">
      <c r="A8125" s="38" t="s">
        <v>10</v>
      </c>
      <c r="B8125" s="31">
        <v>1992</v>
      </c>
      <c r="C8125" s="31">
        <v>6</v>
      </c>
      <c r="D8125" s="32">
        <v>1.0690170000000001E-2</v>
      </c>
      <c r="E8125" s="32">
        <v>1.063333E-2</v>
      </c>
      <c r="F8125" s="32">
        <v>0.98936667</v>
      </c>
      <c r="G8125" s="33">
        <v>78016.073999999993</v>
      </c>
      <c r="H8125" s="39">
        <v>77601.288</v>
      </c>
    </row>
    <row r="8126" spans="1:8" hidden="1">
      <c r="A8126" s="38" t="s">
        <v>10</v>
      </c>
      <c r="B8126" s="31">
        <v>1992</v>
      </c>
      <c r="C8126" s="31">
        <v>7</v>
      </c>
      <c r="D8126" s="32">
        <v>8.6806699999999997E-3</v>
      </c>
      <c r="E8126" s="32">
        <v>8.6431500000000005E-3</v>
      </c>
      <c r="F8126" s="32">
        <v>0.99135684999999996</v>
      </c>
      <c r="G8126" s="33">
        <v>77186.502999999997</v>
      </c>
      <c r="H8126" s="39">
        <v>76852.934999999998</v>
      </c>
    </row>
    <row r="8127" spans="1:8" hidden="1">
      <c r="A8127" s="38" t="s">
        <v>10</v>
      </c>
      <c r="B8127" s="31">
        <v>1992</v>
      </c>
      <c r="C8127" s="31">
        <v>8</v>
      </c>
      <c r="D8127" s="32">
        <v>7.2034400000000002E-3</v>
      </c>
      <c r="E8127" s="32">
        <v>7.1775900000000002E-3</v>
      </c>
      <c r="F8127" s="32">
        <v>0.99282241000000004</v>
      </c>
      <c r="G8127" s="33">
        <v>76519.368000000002</v>
      </c>
      <c r="H8127" s="39">
        <v>76244.755000000005</v>
      </c>
    </row>
    <row r="8128" spans="1:8" hidden="1">
      <c r="A8128" s="38" t="s">
        <v>10</v>
      </c>
      <c r="B8128" s="31">
        <v>1992</v>
      </c>
      <c r="C8128" s="31">
        <v>9</v>
      </c>
      <c r="D8128" s="32">
        <v>6.1395699999999996E-3</v>
      </c>
      <c r="E8128" s="32">
        <v>6.1207800000000001E-3</v>
      </c>
      <c r="F8128" s="32">
        <v>0.99387921999999995</v>
      </c>
      <c r="G8128" s="33">
        <v>75970.142999999996</v>
      </c>
      <c r="H8128" s="39">
        <v>75737.645000000004</v>
      </c>
    </row>
    <row r="8129" spans="1:8" hidden="1">
      <c r="A8129" s="38" t="s">
        <v>10</v>
      </c>
      <c r="B8129" s="31">
        <v>1992</v>
      </c>
      <c r="C8129" s="31">
        <v>10</v>
      </c>
      <c r="D8129" s="32">
        <v>5.4017400000000004E-3</v>
      </c>
      <c r="E8129" s="32">
        <v>5.38719E-3</v>
      </c>
      <c r="F8129" s="32">
        <v>0.99461281000000001</v>
      </c>
      <c r="G8129" s="33">
        <v>75505.145999999993</v>
      </c>
      <c r="H8129" s="39">
        <v>75301.766000000003</v>
      </c>
    </row>
    <row r="8130" spans="1:8" hidden="1">
      <c r="A8130" s="38" t="s">
        <v>10</v>
      </c>
      <c r="B8130" s="31">
        <v>1992</v>
      </c>
      <c r="C8130" s="31">
        <v>11</v>
      </c>
      <c r="D8130" s="32">
        <v>4.9265899999999998E-3</v>
      </c>
      <c r="E8130" s="32">
        <v>4.9144899999999997E-3</v>
      </c>
      <c r="F8130" s="32">
        <v>0.99508551000000001</v>
      </c>
      <c r="G8130" s="33">
        <v>75098.385999999999</v>
      </c>
      <c r="H8130" s="39">
        <v>74913.850999999995</v>
      </c>
    </row>
    <row r="8131" spans="1:8" hidden="1">
      <c r="A8131" s="38" t="s">
        <v>10</v>
      </c>
      <c r="B8131" s="31">
        <v>1992</v>
      </c>
      <c r="C8131" s="31">
        <v>12</v>
      </c>
      <c r="D8131" s="32">
        <v>4.6634299999999997E-3</v>
      </c>
      <c r="E8131" s="32">
        <v>4.6525899999999999E-3</v>
      </c>
      <c r="F8131" s="32">
        <v>0.99534741000000004</v>
      </c>
      <c r="G8131" s="33">
        <v>74729.316000000006</v>
      </c>
      <c r="H8131" s="39">
        <v>74555.474000000002</v>
      </c>
    </row>
    <row r="8132" spans="1:8" hidden="1">
      <c r="A8132" s="38" t="s">
        <v>10</v>
      </c>
      <c r="B8132" s="31">
        <v>1992</v>
      </c>
      <c r="C8132" s="31">
        <v>13</v>
      </c>
      <c r="D8132" s="32">
        <v>4.5788900000000004E-3</v>
      </c>
      <c r="E8132" s="32">
        <v>4.5684300000000001E-3</v>
      </c>
      <c r="F8132" s="32">
        <v>0.99543157000000004</v>
      </c>
      <c r="G8132" s="33">
        <v>74381.630999999994</v>
      </c>
      <c r="H8132" s="39">
        <v>74211.728000000003</v>
      </c>
    </row>
    <row r="8133" spans="1:8" hidden="1">
      <c r="A8133" s="38" t="s">
        <v>10</v>
      </c>
      <c r="B8133" s="31">
        <v>1992</v>
      </c>
      <c r="C8133" s="31">
        <v>14</v>
      </c>
      <c r="D8133" s="32">
        <v>4.64074E-3</v>
      </c>
      <c r="E8133" s="32">
        <v>4.6299999999999996E-3</v>
      </c>
      <c r="F8133" s="32">
        <v>0.99536999999999998</v>
      </c>
      <c r="G8133" s="33">
        <v>74041.823999999993</v>
      </c>
      <c r="H8133" s="39">
        <v>73870.418000000005</v>
      </c>
    </row>
    <row r="8134" spans="1:8" hidden="1">
      <c r="A8134" s="38" t="s">
        <v>10</v>
      </c>
      <c r="B8134" s="31">
        <v>1992</v>
      </c>
      <c r="C8134" s="31">
        <v>15</v>
      </c>
      <c r="D8134" s="32">
        <v>4.8238999999999999E-3</v>
      </c>
      <c r="E8134" s="32">
        <v>4.8122900000000003E-3</v>
      </c>
      <c r="F8134" s="32">
        <v>0.99518770999999995</v>
      </c>
      <c r="G8134" s="33">
        <v>73699.010999999999</v>
      </c>
      <c r="H8134" s="39">
        <v>73521.680999999997</v>
      </c>
    </row>
    <row r="8135" spans="1:8" hidden="1">
      <c r="A8135" s="38" t="s">
        <v>10</v>
      </c>
      <c r="B8135" s="31">
        <v>1992</v>
      </c>
      <c r="C8135" s="31">
        <v>16</v>
      </c>
      <c r="D8135" s="32">
        <v>5.0998600000000003E-3</v>
      </c>
      <c r="E8135" s="32">
        <v>5.0868900000000002E-3</v>
      </c>
      <c r="F8135" s="32">
        <v>0.99491311000000004</v>
      </c>
      <c r="G8135" s="33">
        <v>73344.350000000006</v>
      </c>
      <c r="H8135" s="39">
        <v>73157.803</v>
      </c>
    </row>
    <row r="8136" spans="1:8" hidden="1">
      <c r="A8136" s="38" t="s">
        <v>10</v>
      </c>
      <c r="B8136" s="31">
        <v>1992</v>
      </c>
      <c r="C8136" s="31">
        <v>17</v>
      </c>
      <c r="D8136" s="32">
        <v>5.4383900000000004E-3</v>
      </c>
      <c r="E8136" s="32">
        <v>5.4236400000000004E-3</v>
      </c>
      <c r="F8136" s="32">
        <v>0.99457636000000005</v>
      </c>
      <c r="G8136" s="33">
        <v>72971.255000000005</v>
      </c>
      <c r="H8136" s="39">
        <v>72773.370999999999</v>
      </c>
    </row>
    <row r="8137" spans="1:8" hidden="1">
      <c r="A8137" s="38" t="s">
        <v>10</v>
      </c>
      <c r="B8137" s="31">
        <v>1992</v>
      </c>
      <c r="C8137" s="31">
        <v>18</v>
      </c>
      <c r="D8137" s="32">
        <v>5.8134600000000003E-3</v>
      </c>
      <c r="E8137" s="32">
        <v>5.7966099999999998E-3</v>
      </c>
      <c r="F8137" s="32">
        <v>0.99420339000000002</v>
      </c>
      <c r="G8137" s="33">
        <v>72575.486000000004</v>
      </c>
      <c r="H8137" s="39">
        <v>72365.14</v>
      </c>
    </row>
    <row r="8138" spans="1:8" hidden="1">
      <c r="A8138" s="38" t="s">
        <v>10</v>
      </c>
      <c r="B8138" s="31">
        <v>1992</v>
      </c>
      <c r="C8138" s="31">
        <v>19</v>
      </c>
      <c r="D8138" s="32">
        <v>6.1966E-3</v>
      </c>
      <c r="E8138" s="32">
        <v>6.1774600000000001E-3</v>
      </c>
      <c r="F8138" s="32">
        <v>0.99382254000000003</v>
      </c>
      <c r="G8138" s="33">
        <v>72154.793999999994</v>
      </c>
      <c r="H8138" s="39">
        <v>71931.926999999996</v>
      </c>
    </row>
    <row r="8139" spans="1:8" hidden="1">
      <c r="A8139" s="38" t="s">
        <v>10</v>
      </c>
      <c r="B8139" s="31">
        <v>1992</v>
      </c>
      <c r="C8139" s="31">
        <v>20</v>
      </c>
      <c r="D8139" s="32">
        <v>6.5648099999999999E-3</v>
      </c>
      <c r="E8139" s="32">
        <v>6.54333E-3</v>
      </c>
      <c r="F8139" s="32">
        <v>0.99345667000000004</v>
      </c>
      <c r="G8139" s="33">
        <v>71709.06</v>
      </c>
      <c r="H8139" s="39">
        <v>71474.452000000005</v>
      </c>
    </row>
    <row r="8140" spans="1:8" hidden="1">
      <c r="A8140" s="38" t="s">
        <v>10</v>
      </c>
      <c r="B8140" s="31">
        <v>1992</v>
      </c>
      <c r="C8140" s="31">
        <v>21</v>
      </c>
      <c r="D8140" s="32">
        <v>6.8926200000000003E-3</v>
      </c>
      <c r="E8140" s="32">
        <v>6.8689500000000004E-3</v>
      </c>
      <c r="F8140" s="32">
        <v>0.99313105000000002</v>
      </c>
      <c r="G8140" s="33">
        <v>71239.843999999997</v>
      </c>
      <c r="H8140" s="39">
        <v>70995.172999999995</v>
      </c>
    </row>
    <row r="8141" spans="1:8" hidden="1">
      <c r="A8141" s="38" t="s">
        <v>10</v>
      </c>
      <c r="B8141" s="31">
        <v>1992</v>
      </c>
      <c r="C8141" s="31">
        <v>22</v>
      </c>
      <c r="D8141" s="32">
        <v>7.1625300000000003E-3</v>
      </c>
      <c r="E8141" s="32">
        <v>7.1369800000000002E-3</v>
      </c>
      <c r="F8141" s="32">
        <v>0.99286302000000004</v>
      </c>
      <c r="G8141" s="33">
        <v>70750.501000000004</v>
      </c>
      <c r="H8141" s="39">
        <v>70498.028999999995</v>
      </c>
    </row>
    <row r="8142" spans="1:8" hidden="1">
      <c r="A8142" s="38" t="s">
        <v>10</v>
      </c>
      <c r="B8142" s="31">
        <v>1992</v>
      </c>
      <c r="C8142" s="31">
        <v>23</v>
      </c>
      <c r="D8142" s="32">
        <v>7.3660599999999998E-3</v>
      </c>
      <c r="E8142" s="32">
        <v>7.3390299999999999E-3</v>
      </c>
      <c r="F8142" s="32">
        <v>0.99266096999999998</v>
      </c>
      <c r="G8142" s="33">
        <v>70245.557000000001</v>
      </c>
      <c r="H8142" s="39">
        <v>69987.789999999994</v>
      </c>
    </row>
    <row r="8143" spans="1:8" hidden="1">
      <c r="A8143" s="38" t="s">
        <v>10</v>
      </c>
      <c r="B8143" s="31">
        <v>1992</v>
      </c>
      <c r="C8143" s="31">
        <v>24</v>
      </c>
      <c r="D8143" s="32">
        <v>7.5118800000000003E-3</v>
      </c>
      <c r="E8143" s="32">
        <v>7.4837799999999998E-3</v>
      </c>
      <c r="F8143" s="32">
        <v>0.99251621999999995</v>
      </c>
      <c r="G8143" s="33">
        <v>69730.021999999997</v>
      </c>
      <c r="H8143" s="39">
        <v>69469.100000000006</v>
      </c>
    </row>
    <row r="8144" spans="1:8" hidden="1">
      <c r="A8144" s="38" t="s">
        <v>10</v>
      </c>
      <c r="B8144" s="31">
        <v>1992</v>
      </c>
      <c r="C8144" s="31">
        <v>25</v>
      </c>
      <c r="D8144" s="32">
        <v>7.6215600000000003E-3</v>
      </c>
      <c r="E8144" s="32">
        <v>7.5926300000000004E-3</v>
      </c>
      <c r="F8144" s="32">
        <v>0.99240737000000001</v>
      </c>
      <c r="G8144" s="33">
        <v>69208.179000000004</v>
      </c>
      <c r="H8144" s="39">
        <v>68945.442999999999</v>
      </c>
    </row>
    <row r="8145" spans="1:8" hidden="1">
      <c r="A8145" s="38" t="s">
        <v>10</v>
      </c>
      <c r="B8145" s="31">
        <v>1992</v>
      </c>
      <c r="C8145" s="31">
        <v>26</v>
      </c>
      <c r="D8145" s="32">
        <v>7.7185800000000001E-3</v>
      </c>
      <c r="E8145" s="32">
        <v>7.6889000000000002E-3</v>
      </c>
      <c r="F8145" s="32">
        <v>0.9923111</v>
      </c>
      <c r="G8145" s="33">
        <v>68682.706999999995</v>
      </c>
      <c r="H8145" s="39">
        <v>68418.659</v>
      </c>
    </row>
    <row r="8146" spans="1:8" hidden="1">
      <c r="A8146" s="38" t="s">
        <v>10</v>
      </c>
      <c r="B8146" s="31">
        <v>1992</v>
      </c>
      <c r="C8146" s="31">
        <v>27</v>
      </c>
      <c r="D8146" s="32">
        <v>7.8264700000000003E-3</v>
      </c>
      <c r="E8146" s="32">
        <v>7.7959600000000002E-3</v>
      </c>
      <c r="F8146" s="32">
        <v>0.99220403999999995</v>
      </c>
      <c r="G8146" s="33">
        <v>68154.611999999994</v>
      </c>
      <c r="H8146" s="39">
        <v>67888.947</v>
      </c>
    </row>
    <row r="8147" spans="1:8" hidden="1">
      <c r="A8147" s="38" t="s">
        <v>10</v>
      </c>
      <c r="B8147" s="31">
        <v>1992</v>
      </c>
      <c r="C8147" s="31">
        <v>28</v>
      </c>
      <c r="D8147" s="32">
        <v>7.9571699999999995E-3</v>
      </c>
      <c r="E8147" s="32">
        <v>7.9256399999999994E-3</v>
      </c>
      <c r="F8147" s="32">
        <v>0.99207436000000004</v>
      </c>
      <c r="G8147" s="33">
        <v>67623.281000000003</v>
      </c>
      <c r="H8147" s="39">
        <v>67355.303</v>
      </c>
    </row>
    <row r="8148" spans="1:8" hidden="1">
      <c r="A8148" s="38" t="s">
        <v>10</v>
      </c>
      <c r="B8148" s="31">
        <v>1992</v>
      </c>
      <c r="C8148" s="31">
        <v>29</v>
      </c>
      <c r="D8148" s="32">
        <v>8.1136400000000001E-3</v>
      </c>
      <c r="E8148" s="32">
        <v>8.0808600000000005E-3</v>
      </c>
      <c r="F8148" s="32">
        <v>0.99191914000000003</v>
      </c>
      <c r="G8148" s="33">
        <v>67087.323999999993</v>
      </c>
      <c r="H8148" s="39">
        <v>66816.262000000002</v>
      </c>
    </row>
    <row r="8149" spans="1:8" hidden="1">
      <c r="A8149" s="38" t="s">
        <v>10</v>
      </c>
      <c r="B8149" s="31">
        <v>1992</v>
      </c>
      <c r="C8149" s="31">
        <v>30</v>
      </c>
      <c r="D8149" s="32">
        <v>8.2925499999999992E-3</v>
      </c>
      <c r="E8149" s="32">
        <v>8.2583099999999996E-3</v>
      </c>
      <c r="F8149" s="32">
        <v>0.99174169000000001</v>
      </c>
      <c r="G8149" s="33">
        <v>66545.201000000001</v>
      </c>
      <c r="H8149" s="39">
        <v>66270.425000000003</v>
      </c>
    </row>
    <row r="8150" spans="1:8" hidden="1">
      <c r="A8150" s="38" t="s">
        <v>10</v>
      </c>
      <c r="B8150" s="31">
        <v>1992</v>
      </c>
      <c r="C8150" s="31">
        <v>31</v>
      </c>
      <c r="D8150" s="32">
        <v>8.48403E-3</v>
      </c>
      <c r="E8150" s="32">
        <v>8.4481899999999995E-3</v>
      </c>
      <c r="F8150" s="32">
        <v>0.99155181000000003</v>
      </c>
      <c r="G8150" s="33">
        <v>65995.649999999994</v>
      </c>
      <c r="H8150" s="39">
        <v>65716.877999999997</v>
      </c>
    </row>
    <row r="8151" spans="1:8" hidden="1">
      <c r="A8151" s="38" t="s">
        <v>10</v>
      </c>
      <c r="B8151" s="31">
        <v>1992</v>
      </c>
      <c r="C8151" s="31">
        <v>32</v>
      </c>
      <c r="D8151" s="32">
        <v>8.6815099999999999E-3</v>
      </c>
      <c r="E8151" s="32">
        <v>8.6439900000000007E-3</v>
      </c>
      <c r="F8151" s="32">
        <v>0.99135600999999995</v>
      </c>
      <c r="G8151" s="33">
        <v>65438.106</v>
      </c>
      <c r="H8151" s="39">
        <v>65155.283000000003</v>
      </c>
    </row>
    <row r="8152" spans="1:8" hidden="1">
      <c r="A8152" s="38" t="s">
        <v>10</v>
      </c>
      <c r="B8152" s="31">
        <v>1992</v>
      </c>
      <c r="C8152" s="31">
        <v>33</v>
      </c>
      <c r="D8152" s="32">
        <v>8.8814099999999993E-3</v>
      </c>
      <c r="E8152" s="32">
        <v>8.8421400000000001E-3</v>
      </c>
      <c r="F8152" s="32">
        <v>0.99115785999999995</v>
      </c>
      <c r="G8152" s="33">
        <v>64872.459000000003</v>
      </c>
      <c r="H8152" s="39">
        <v>64585.654000000002</v>
      </c>
    </row>
    <row r="8153" spans="1:8" hidden="1">
      <c r="A8153" s="38" t="s">
        <v>10</v>
      </c>
      <c r="B8153" s="31">
        <v>1992</v>
      </c>
      <c r="C8153" s="31">
        <v>34</v>
      </c>
      <c r="D8153" s="32">
        <v>9.0863200000000002E-3</v>
      </c>
      <c r="E8153" s="32">
        <v>9.0452199999999996E-3</v>
      </c>
      <c r="F8153" s="32">
        <v>0.99095478000000004</v>
      </c>
      <c r="G8153" s="33">
        <v>64298.847999999998</v>
      </c>
      <c r="H8153" s="39">
        <v>64008.048999999999</v>
      </c>
    </row>
    <row r="8154" spans="1:8" hidden="1">
      <c r="A8154" s="38" t="s">
        <v>10</v>
      </c>
      <c r="B8154" s="31">
        <v>1992</v>
      </c>
      <c r="C8154" s="31">
        <v>35</v>
      </c>
      <c r="D8154" s="32">
        <v>9.3062000000000006E-3</v>
      </c>
      <c r="E8154" s="32">
        <v>9.2630899999999999E-3</v>
      </c>
      <c r="F8154" s="32">
        <v>0.99073690999999997</v>
      </c>
      <c r="G8154" s="33">
        <v>63717.25</v>
      </c>
      <c r="H8154" s="39">
        <v>63422.141000000003</v>
      </c>
    </row>
    <row r="8155" spans="1:8" hidden="1">
      <c r="A8155" s="38" t="s">
        <v>10</v>
      </c>
      <c r="B8155" s="31">
        <v>1992</v>
      </c>
      <c r="C8155" s="31">
        <v>36</v>
      </c>
      <c r="D8155" s="32">
        <v>9.5508399999999997E-3</v>
      </c>
      <c r="E8155" s="32">
        <v>9.5054500000000004E-3</v>
      </c>
      <c r="F8155" s="32">
        <v>0.99049454999999997</v>
      </c>
      <c r="G8155" s="33">
        <v>63127.031000000003</v>
      </c>
      <c r="H8155" s="39">
        <v>62827.006000000001</v>
      </c>
    </row>
    <row r="8156" spans="1:8" hidden="1">
      <c r="A8156" s="38" t="s">
        <v>10</v>
      </c>
      <c r="B8156" s="31">
        <v>1992</v>
      </c>
      <c r="C8156" s="31">
        <v>37</v>
      </c>
      <c r="D8156" s="32">
        <v>9.8301800000000009E-3</v>
      </c>
      <c r="E8156" s="32">
        <v>9.7821000000000002E-3</v>
      </c>
      <c r="F8156" s="32">
        <v>0.99021789999999998</v>
      </c>
      <c r="G8156" s="33">
        <v>62526.981</v>
      </c>
      <c r="H8156" s="39">
        <v>62221.158000000003</v>
      </c>
    </row>
    <row r="8157" spans="1:8" hidden="1">
      <c r="A8157" s="38" t="s">
        <v>10</v>
      </c>
      <c r="B8157" s="31">
        <v>1992</v>
      </c>
      <c r="C8157" s="31">
        <v>38</v>
      </c>
      <c r="D8157" s="32">
        <v>1.0146179999999999E-2</v>
      </c>
      <c r="E8157" s="32">
        <v>1.009497E-2</v>
      </c>
      <c r="F8157" s="32">
        <v>0.98990502999999996</v>
      </c>
      <c r="G8157" s="33">
        <v>61915.334999999999</v>
      </c>
      <c r="H8157" s="39">
        <v>61602.819000000003</v>
      </c>
    </row>
    <row r="8158" spans="1:8" hidden="1">
      <c r="A8158" s="38" t="s">
        <v>10</v>
      </c>
      <c r="B8158" s="31">
        <v>1992</v>
      </c>
      <c r="C8158" s="31">
        <v>39</v>
      </c>
      <c r="D8158" s="32">
        <v>1.0491179999999999E-2</v>
      </c>
      <c r="E8158" s="32">
        <v>1.043644E-2</v>
      </c>
      <c r="F8158" s="32">
        <v>0.98956356000000001</v>
      </c>
      <c r="G8158" s="33">
        <v>61290.302000000003</v>
      </c>
      <c r="H8158" s="39">
        <v>60970.476000000002</v>
      </c>
    </row>
    <row r="8159" spans="1:8" hidden="1">
      <c r="A8159" s="38" t="s">
        <v>10</v>
      </c>
      <c r="B8159" s="31">
        <v>1992</v>
      </c>
      <c r="C8159" s="31">
        <v>40</v>
      </c>
      <c r="D8159" s="32">
        <v>1.085061E-2</v>
      </c>
      <c r="E8159" s="32">
        <v>1.0792059999999999E-2</v>
      </c>
      <c r="F8159" s="32">
        <v>0.98920794000000001</v>
      </c>
      <c r="G8159" s="33">
        <v>60650.65</v>
      </c>
      <c r="H8159" s="39">
        <v>60323.377</v>
      </c>
    </row>
    <row r="8160" spans="1:8" hidden="1">
      <c r="A8160" s="38" t="s">
        <v>10</v>
      </c>
      <c r="B8160" s="31">
        <v>1992</v>
      </c>
      <c r="C8160" s="31">
        <v>41</v>
      </c>
      <c r="D8160" s="32">
        <v>1.1201849999999999E-2</v>
      </c>
      <c r="E8160" s="32">
        <v>1.113946E-2</v>
      </c>
      <c r="F8160" s="32">
        <v>0.98886054000000001</v>
      </c>
      <c r="G8160" s="33">
        <v>59996.103999999999</v>
      </c>
      <c r="H8160" s="39">
        <v>59661.942000000003</v>
      </c>
    </row>
    <row r="8161" spans="1:8" hidden="1">
      <c r="A8161" s="38" t="s">
        <v>10</v>
      </c>
      <c r="B8161" s="31">
        <v>1992</v>
      </c>
      <c r="C8161" s="31">
        <v>42</v>
      </c>
      <c r="D8161" s="32">
        <v>1.153615E-2</v>
      </c>
      <c r="E8161" s="32">
        <v>1.1469989999999999E-2</v>
      </c>
      <c r="F8161" s="32">
        <v>0.98853000999999996</v>
      </c>
      <c r="G8161" s="33">
        <v>59327.78</v>
      </c>
      <c r="H8161" s="39">
        <v>58987.535000000003</v>
      </c>
    </row>
    <row r="8162" spans="1:8" hidden="1">
      <c r="A8162" s="38" t="s">
        <v>10</v>
      </c>
      <c r="B8162" s="31">
        <v>1992</v>
      </c>
      <c r="C8162" s="31">
        <v>43</v>
      </c>
      <c r="D8162" s="32">
        <v>1.184171E-2</v>
      </c>
      <c r="E8162" s="32">
        <v>1.1772009999999999E-2</v>
      </c>
      <c r="F8162" s="32">
        <v>0.98822798999999995</v>
      </c>
      <c r="G8162" s="33">
        <v>58647.290999999997</v>
      </c>
      <c r="H8162" s="39">
        <v>58302.091999999997</v>
      </c>
    </row>
    <row r="8163" spans="1:8" hidden="1">
      <c r="A8163" s="38" t="s">
        <v>10</v>
      </c>
      <c r="B8163" s="31">
        <v>1992</v>
      </c>
      <c r="C8163" s="31">
        <v>44</v>
      </c>
      <c r="D8163" s="32">
        <v>1.212888E-2</v>
      </c>
      <c r="E8163" s="32">
        <v>1.205576E-2</v>
      </c>
      <c r="F8163" s="32">
        <v>0.98794424000000003</v>
      </c>
      <c r="G8163" s="33">
        <v>57956.894</v>
      </c>
      <c r="H8163" s="39">
        <v>57607.536999999997</v>
      </c>
    </row>
    <row r="8164" spans="1:8" hidden="1">
      <c r="A8164" s="38" t="s">
        <v>10</v>
      </c>
      <c r="B8164" s="31">
        <v>1992</v>
      </c>
      <c r="C8164" s="31">
        <v>45</v>
      </c>
      <c r="D8164" s="32">
        <v>1.243475E-2</v>
      </c>
      <c r="E8164" s="32">
        <v>1.235792E-2</v>
      </c>
      <c r="F8164" s="32">
        <v>0.98764207999999998</v>
      </c>
      <c r="G8164" s="33">
        <v>57258.18</v>
      </c>
      <c r="H8164" s="39">
        <v>56904.383999999998</v>
      </c>
    </row>
    <row r="8165" spans="1:8" hidden="1">
      <c r="A8165" s="38" t="s">
        <v>10</v>
      </c>
      <c r="B8165" s="31">
        <v>1992</v>
      </c>
      <c r="C8165" s="31">
        <v>46</v>
      </c>
      <c r="D8165" s="32">
        <v>1.2780740000000001E-2</v>
      </c>
      <c r="E8165" s="32">
        <v>1.269958E-2</v>
      </c>
      <c r="F8165" s="32">
        <v>0.98730041999999996</v>
      </c>
      <c r="G8165" s="33">
        <v>56550.588000000003</v>
      </c>
      <c r="H8165" s="39">
        <v>56191.502999999997</v>
      </c>
    </row>
    <row r="8166" spans="1:8" hidden="1">
      <c r="A8166" s="38" t="s">
        <v>10</v>
      </c>
      <c r="B8166" s="31">
        <v>1992</v>
      </c>
      <c r="C8166" s="31">
        <v>47</v>
      </c>
      <c r="D8166" s="32">
        <v>1.3206499999999999E-2</v>
      </c>
      <c r="E8166" s="32">
        <v>1.311987E-2</v>
      </c>
      <c r="F8166" s="32">
        <v>0.98688012999999997</v>
      </c>
      <c r="G8166" s="33">
        <v>55832.419000000002</v>
      </c>
      <c r="H8166" s="39">
        <v>55466.161999999997</v>
      </c>
    </row>
    <row r="8167" spans="1:8" hidden="1">
      <c r="A8167" s="38" t="s">
        <v>10</v>
      </c>
      <c r="B8167" s="31">
        <v>1992</v>
      </c>
      <c r="C8167" s="31">
        <v>48</v>
      </c>
      <c r="D8167" s="32">
        <v>1.373603E-2</v>
      </c>
      <c r="E8167" s="32">
        <v>1.3642329999999999E-2</v>
      </c>
      <c r="F8167" s="32">
        <v>0.98635766999999996</v>
      </c>
      <c r="G8167" s="33">
        <v>55099.904999999999</v>
      </c>
      <c r="H8167" s="39">
        <v>54724.059000000001</v>
      </c>
    </row>
    <row r="8168" spans="1:8" hidden="1">
      <c r="A8168" s="38" t="s">
        <v>10</v>
      </c>
      <c r="B8168" s="31">
        <v>1992</v>
      </c>
      <c r="C8168" s="31">
        <v>49</v>
      </c>
      <c r="D8168" s="32">
        <v>1.437504E-2</v>
      </c>
      <c r="E8168" s="32">
        <v>1.4272460000000001E-2</v>
      </c>
      <c r="F8168" s="32">
        <v>0.98572753999999996</v>
      </c>
      <c r="G8168" s="33">
        <v>54348.214</v>
      </c>
      <c r="H8168" s="39">
        <v>53960.373</v>
      </c>
    </row>
    <row r="8169" spans="1:8" hidden="1">
      <c r="A8169" s="38" t="s">
        <v>10</v>
      </c>
      <c r="B8169" s="31">
        <v>1992</v>
      </c>
      <c r="C8169" s="31">
        <v>50</v>
      </c>
      <c r="D8169" s="32">
        <v>1.5115750000000001E-2</v>
      </c>
      <c r="E8169" s="32">
        <v>1.5002369999999999E-2</v>
      </c>
      <c r="F8169" s="32">
        <v>0.98499762999999996</v>
      </c>
      <c r="G8169" s="33">
        <v>53572.531000000003</v>
      </c>
      <c r="H8169" s="39">
        <v>53170.673999999999</v>
      </c>
    </row>
    <row r="8170" spans="1:8" hidden="1">
      <c r="A8170" s="38" t="s">
        <v>10</v>
      </c>
      <c r="B8170" s="31">
        <v>1992</v>
      </c>
      <c r="C8170" s="31">
        <v>51</v>
      </c>
      <c r="D8170" s="32">
        <v>1.5933019999999999E-2</v>
      </c>
      <c r="E8170" s="32">
        <v>1.5807100000000001E-2</v>
      </c>
      <c r="F8170" s="32">
        <v>0.98419290000000004</v>
      </c>
      <c r="G8170" s="33">
        <v>52768.817000000003</v>
      </c>
      <c r="H8170" s="39">
        <v>52351.756000000001</v>
      </c>
    </row>
    <row r="8171" spans="1:8" hidden="1">
      <c r="A8171" s="38" t="s">
        <v>10</v>
      </c>
      <c r="B8171" s="31">
        <v>1992</v>
      </c>
      <c r="C8171" s="31">
        <v>52</v>
      </c>
      <c r="D8171" s="32">
        <v>1.6803269999999999E-2</v>
      </c>
      <c r="E8171" s="32">
        <v>1.6663270000000001E-2</v>
      </c>
      <c r="F8171" s="32">
        <v>0.98333672999999999</v>
      </c>
      <c r="G8171" s="33">
        <v>51934.695</v>
      </c>
      <c r="H8171" s="39">
        <v>51501.993999999999</v>
      </c>
    </row>
    <row r="8172" spans="1:8" hidden="1">
      <c r="A8172" s="38" t="s">
        <v>10</v>
      </c>
      <c r="B8172" s="31">
        <v>1992</v>
      </c>
      <c r="C8172" s="31">
        <v>53</v>
      </c>
      <c r="D8172" s="32">
        <v>1.7714629999999999E-2</v>
      </c>
      <c r="E8172" s="32">
        <v>1.7559100000000001E-2</v>
      </c>
      <c r="F8172" s="32">
        <v>0.98244089999999995</v>
      </c>
      <c r="G8172" s="33">
        <v>51069.292999999998</v>
      </c>
      <c r="H8172" s="39">
        <v>50620.927000000003</v>
      </c>
    </row>
    <row r="8173" spans="1:8" hidden="1">
      <c r="A8173" s="38" t="s">
        <v>10</v>
      </c>
      <c r="B8173" s="31">
        <v>1992</v>
      </c>
      <c r="C8173" s="31">
        <v>54</v>
      </c>
      <c r="D8173" s="32">
        <v>1.8670220000000001E-2</v>
      </c>
      <c r="E8173" s="32">
        <v>1.8497550000000001E-2</v>
      </c>
      <c r="F8173" s="32">
        <v>0.98150245000000003</v>
      </c>
      <c r="G8173" s="33">
        <v>50172.561999999998</v>
      </c>
      <c r="H8173" s="39">
        <v>49708.527000000002</v>
      </c>
    </row>
    <row r="8174" spans="1:8" hidden="1">
      <c r="A8174" s="38" t="s">
        <v>10</v>
      </c>
      <c r="B8174" s="31">
        <v>1992</v>
      </c>
      <c r="C8174" s="31">
        <v>55</v>
      </c>
      <c r="D8174" s="32">
        <v>1.9700499999999999E-2</v>
      </c>
      <c r="E8174" s="32">
        <v>1.9508330000000001E-2</v>
      </c>
      <c r="F8174" s="32">
        <v>0.98049167000000004</v>
      </c>
      <c r="G8174" s="33">
        <v>49244.493000000002</v>
      </c>
      <c r="H8174" s="39">
        <v>48764.154000000002</v>
      </c>
    </row>
    <row r="8175" spans="1:8" hidden="1">
      <c r="A8175" s="38" t="s">
        <v>10</v>
      </c>
      <c r="B8175" s="31">
        <v>1992</v>
      </c>
      <c r="C8175" s="31">
        <v>56</v>
      </c>
      <c r="D8175" s="32">
        <v>2.0847600000000001E-2</v>
      </c>
      <c r="E8175" s="32">
        <v>2.063253E-2</v>
      </c>
      <c r="F8175" s="32">
        <v>0.97936747000000002</v>
      </c>
      <c r="G8175" s="33">
        <v>48283.815000000002</v>
      </c>
      <c r="H8175" s="39">
        <v>47785.705999999998</v>
      </c>
    </row>
    <row r="8176" spans="1:8" hidden="1">
      <c r="A8176" s="38" t="s">
        <v>10</v>
      </c>
      <c r="B8176" s="31">
        <v>1992</v>
      </c>
      <c r="C8176" s="31">
        <v>57</v>
      </c>
      <c r="D8176" s="32">
        <v>2.2159809999999999E-2</v>
      </c>
      <c r="E8176" s="32">
        <v>2.1916970000000001E-2</v>
      </c>
      <c r="F8176" s="32">
        <v>0.97808302999999996</v>
      </c>
      <c r="G8176" s="33">
        <v>47287.597999999998</v>
      </c>
      <c r="H8176" s="39">
        <v>46769.396999999997</v>
      </c>
    </row>
    <row r="8177" spans="1:8" hidden="1">
      <c r="A8177" s="38" t="s">
        <v>10</v>
      </c>
      <c r="B8177" s="31">
        <v>1992</v>
      </c>
      <c r="C8177" s="31">
        <v>58</v>
      </c>
      <c r="D8177" s="32">
        <v>2.3680389999999999E-2</v>
      </c>
      <c r="E8177" s="32">
        <v>2.340329E-2</v>
      </c>
      <c r="F8177" s="32">
        <v>0.97659671000000003</v>
      </c>
      <c r="G8177" s="33">
        <v>46251.197</v>
      </c>
      <c r="H8177" s="39">
        <v>45709.981</v>
      </c>
    </row>
    <row r="8178" spans="1:8" hidden="1">
      <c r="A8178" s="38" t="s">
        <v>10</v>
      </c>
      <c r="B8178" s="31">
        <v>1992</v>
      </c>
      <c r="C8178" s="31">
        <v>59</v>
      </c>
      <c r="D8178" s="32">
        <v>2.542877E-2</v>
      </c>
      <c r="E8178" s="32">
        <v>2.510952E-2</v>
      </c>
      <c r="F8178" s="32">
        <v>0.97489048</v>
      </c>
      <c r="G8178" s="33">
        <v>45168.766000000003</v>
      </c>
      <c r="H8178" s="39">
        <v>44601.682999999997</v>
      </c>
    </row>
    <row r="8179" spans="1:8" hidden="1">
      <c r="A8179" s="38" t="s">
        <v>10</v>
      </c>
      <c r="B8179" s="31">
        <v>1992</v>
      </c>
      <c r="C8179" s="31">
        <v>60</v>
      </c>
      <c r="D8179" s="32">
        <v>2.7409590000000001E-2</v>
      </c>
      <c r="E8179" s="32">
        <v>2.7039029999999999E-2</v>
      </c>
      <c r="F8179" s="32">
        <v>0.97296097000000004</v>
      </c>
      <c r="G8179" s="33">
        <v>44034.6</v>
      </c>
      <c r="H8179" s="39">
        <v>43439.273999999998</v>
      </c>
    </row>
    <row r="8180" spans="1:8" hidden="1">
      <c r="A8180" s="38" t="s">
        <v>10</v>
      </c>
      <c r="B8180" s="31">
        <v>1992</v>
      </c>
      <c r="C8180" s="31">
        <v>61</v>
      </c>
      <c r="D8180" s="32">
        <v>2.9604599999999998E-2</v>
      </c>
      <c r="E8180" s="32">
        <v>2.9172779999999999E-2</v>
      </c>
      <c r="F8180" s="32">
        <v>0.97082721999999999</v>
      </c>
      <c r="G8180" s="33">
        <v>42843.947</v>
      </c>
      <c r="H8180" s="39">
        <v>42219.008999999998</v>
      </c>
    </row>
    <row r="8181" spans="1:8" hidden="1">
      <c r="A8181" s="38" t="s">
        <v>10</v>
      </c>
      <c r="B8181" s="31">
        <v>1992</v>
      </c>
      <c r="C8181" s="31">
        <v>62</v>
      </c>
      <c r="D8181" s="32">
        <v>3.1991930000000002E-2</v>
      </c>
      <c r="E8181" s="32">
        <v>3.1488240000000001E-2</v>
      </c>
      <c r="F8181" s="32">
        <v>0.96851176000000005</v>
      </c>
      <c r="G8181" s="33">
        <v>41594.07</v>
      </c>
      <c r="H8181" s="39">
        <v>40939.207999999999</v>
      </c>
    </row>
    <row r="8182" spans="1:8" hidden="1">
      <c r="A8182" s="38" t="s">
        <v>10</v>
      </c>
      <c r="B8182" s="31">
        <v>1992</v>
      </c>
      <c r="C8182" s="31">
        <v>63</v>
      </c>
      <c r="D8182" s="32">
        <v>3.4568710000000002E-2</v>
      </c>
      <c r="E8182" s="32">
        <v>3.3981360000000002E-2</v>
      </c>
      <c r="F8182" s="32">
        <v>0.96601864000000004</v>
      </c>
      <c r="G8182" s="33">
        <v>40284.345999999998</v>
      </c>
      <c r="H8182" s="39">
        <v>39599.887999999999</v>
      </c>
    </row>
    <row r="8183" spans="1:8" hidden="1">
      <c r="A8183" s="38" t="s">
        <v>10</v>
      </c>
      <c r="B8183" s="31">
        <v>1992</v>
      </c>
      <c r="C8183" s="31">
        <v>64</v>
      </c>
      <c r="D8183" s="32">
        <v>3.7351009999999997E-2</v>
      </c>
      <c r="E8183" s="32">
        <v>3.6666249999999997E-2</v>
      </c>
      <c r="F8183" s="32">
        <v>0.96333374999999999</v>
      </c>
      <c r="G8183" s="33">
        <v>38915.428999999996</v>
      </c>
      <c r="H8183" s="39">
        <v>38201.987999999998</v>
      </c>
    </row>
    <row r="8184" spans="1:8" hidden="1">
      <c r="A8184" s="38" t="s">
        <v>10</v>
      </c>
      <c r="B8184" s="31">
        <v>1992</v>
      </c>
      <c r="C8184" s="31">
        <v>65</v>
      </c>
      <c r="D8184" s="32">
        <v>4.0399110000000002E-2</v>
      </c>
      <c r="E8184" s="32">
        <v>3.9599219999999997E-2</v>
      </c>
      <c r="F8184" s="32">
        <v>0.96040077999999995</v>
      </c>
      <c r="G8184" s="33">
        <v>37488.546000000002</v>
      </c>
      <c r="H8184" s="39">
        <v>36746.288</v>
      </c>
    </row>
    <row r="8185" spans="1:8" hidden="1">
      <c r="A8185" s="38" t="s">
        <v>10</v>
      </c>
      <c r="B8185" s="31">
        <v>1992</v>
      </c>
      <c r="C8185" s="31">
        <v>66</v>
      </c>
      <c r="D8185" s="32">
        <v>4.3796990000000001E-2</v>
      </c>
      <c r="E8185" s="32">
        <v>4.2858460000000001E-2</v>
      </c>
      <c r="F8185" s="32">
        <v>0.95714153999999996</v>
      </c>
      <c r="G8185" s="33">
        <v>36004.029000000002</v>
      </c>
      <c r="H8185" s="39">
        <v>35232.491000000002</v>
      </c>
    </row>
    <row r="8186" spans="1:8" hidden="1">
      <c r="A8186" s="38" t="s">
        <v>10</v>
      </c>
      <c r="B8186" s="31">
        <v>1992</v>
      </c>
      <c r="C8186" s="31">
        <v>67</v>
      </c>
      <c r="D8186" s="32">
        <v>4.7634580000000003E-2</v>
      </c>
      <c r="E8186" s="32">
        <v>4.6526449999999997E-2</v>
      </c>
      <c r="F8186" s="32">
        <v>0.95347355</v>
      </c>
      <c r="G8186" s="33">
        <v>34460.951999999997</v>
      </c>
      <c r="H8186" s="39">
        <v>33659.279000000002</v>
      </c>
    </row>
    <row r="8187" spans="1:8" hidden="1">
      <c r="A8187" s="38" t="s">
        <v>10</v>
      </c>
      <c r="B8187" s="31">
        <v>1992</v>
      </c>
      <c r="C8187" s="31">
        <v>68</v>
      </c>
      <c r="D8187" s="32">
        <v>5.1995109999999997E-2</v>
      </c>
      <c r="E8187" s="32">
        <v>5.067762E-2</v>
      </c>
      <c r="F8187" s="32">
        <v>0.94932238000000002</v>
      </c>
      <c r="G8187" s="33">
        <v>32857.606</v>
      </c>
      <c r="H8187" s="39">
        <v>32025.034</v>
      </c>
    </row>
    <row r="8188" spans="1:8" hidden="1">
      <c r="A8188" s="38" t="s">
        <v>10</v>
      </c>
      <c r="B8188" s="31">
        <v>1992</v>
      </c>
      <c r="C8188" s="31">
        <v>69</v>
      </c>
      <c r="D8188" s="32">
        <v>5.6908729999999998E-2</v>
      </c>
      <c r="E8188" s="32">
        <v>5.5334229999999998E-2</v>
      </c>
      <c r="F8188" s="32">
        <v>0.94466576999999996</v>
      </c>
      <c r="G8188" s="33">
        <v>31192.460999999999</v>
      </c>
      <c r="H8188" s="39">
        <v>30329.455999999998</v>
      </c>
    </row>
    <row r="8189" spans="1:8" hidden="1">
      <c r="A8189" s="38" t="s">
        <v>10</v>
      </c>
      <c r="B8189" s="31">
        <v>1992</v>
      </c>
      <c r="C8189" s="31">
        <v>70</v>
      </c>
      <c r="D8189" s="32">
        <v>6.2363410000000001E-2</v>
      </c>
      <c r="E8189" s="32">
        <v>6.0477620000000003E-2</v>
      </c>
      <c r="F8189" s="32">
        <v>0.93952237999999999</v>
      </c>
      <c r="G8189" s="33">
        <v>29466.45</v>
      </c>
      <c r="H8189" s="39">
        <v>28575.42</v>
      </c>
    </row>
    <row r="8190" spans="1:8" hidden="1">
      <c r="A8190" s="38" t="s">
        <v>10</v>
      </c>
      <c r="B8190" s="31">
        <v>1992</v>
      </c>
      <c r="C8190" s="31">
        <v>71</v>
      </c>
      <c r="D8190" s="32">
        <v>6.8295540000000002E-2</v>
      </c>
      <c r="E8190" s="32">
        <v>6.6040409999999994E-2</v>
      </c>
      <c r="F8190" s="32">
        <v>0.93395958999999995</v>
      </c>
      <c r="G8190" s="33">
        <v>27684.39</v>
      </c>
      <c r="H8190" s="39">
        <v>26770.244999999999</v>
      </c>
    </row>
    <row r="8191" spans="1:8" hidden="1">
      <c r="A8191" s="38" t="s">
        <v>10</v>
      </c>
      <c r="B8191" s="31">
        <v>1992</v>
      </c>
      <c r="C8191" s="31">
        <v>72</v>
      </c>
      <c r="D8191" s="32">
        <v>7.4622830000000001E-2</v>
      </c>
      <c r="E8191" s="32">
        <v>7.1938699999999994E-2</v>
      </c>
      <c r="F8191" s="32">
        <v>0.92806129999999998</v>
      </c>
      <c r="G8191" s="33">
        <v>25856.100999999999</v>
      </c>
      <c r="H8191" s="39">
        <v>24926.074000000001</v>
      </c>
    </row>
    <row r="8192" spans="1:8" hidden="1">
      <c r="A8192" s="38" t="s">
        <v>10</v>
      </c>
      <c r="B8192" s="31">
        <v>1992</v>
      </c>
      <c r="C8192" s="31">
        <v>73</v>
      </c>
      <c r="D8192" s="32">
        <v>8.1315639999999995E-2</v>
      </c>
      <c r="E8192" s="32">
        <v>7.8138689999999997E-2</v>
      </c>
      <c r="F8192" s="32">
        <v>0.92186131000000004</v>
      </c>
      <c r="G8192" s="33">
        <v>23996.046999999999</v>
      </c>
      <c r="H8192" s="39">
        <v>23058.537</v>
      </c>
    </row>
    <row r="8193" spans="1:8" hidden="1">
      <c r="A8193" s="38" t="s">
        <v>10</v>
      </c>
      <c r="B8193" s="31">
        <v>1992</v>
      </c>
      <c r="C8193" s="31">
        <v>74</v>
      </c>
      <c r="D8193" s="32">
        <v>8.8404609999999995E-2</v>
      </c>
      <c r="E8193" s="32">
        <v>8.4662340000000003E-2</v>
      </c>
      <c r="F8193" s="32">
        <v>0.91533766000000005</v>
      </c>
      <c r="G8193" s="33">
        <v>22121.026999999998</v>
      </c>
      <c r="H8193" s="39">
        <v>21184.617999999999</v>
      </c>
    </row>
    <row r="8194" spans="1:8" hidden="1">
      <c r="A8194" s="38" t="s">
        <v>10</v>
      </c>
      <c r="B8194" s="31">
        <v>1992</v>
      </c>
      <c r="C8194" s="31">
        <v>75</v>
      </c>
      <c r="D8194" s="32">
        <v>9.6038029999999996E-2</v>
      </c>
      <c r="E8194" s="32">
        <v>9.1637679999999999E-2</v>
      </c>
      <c r="F8194" s="32">
        <v>0.90836231999999995</v>
      </c>
      <c r="G8194" s="33">
        <v>20248.21</v>
      </c>
      <c r="H8194" s="39">
        <v>19320.46</v>
      </c>
    </row>
    <row r="8195" spans="1:8" hidden="1">
      <c r="A8195" s="38" t="s">
        <v>10</v>
      </c>
      <c r="B8195" s="31">
        <v>1992</v>
      </c>
      <c r="C8195" s="31">
        <v>76</v>
      </c>
      <c r="D8195" s="32">
        <v>0.10443527</v>
      </c>
      <c r="E8195" s="32">
        <v>9.925254E-2</v>
      </c>
      <c r="F8195" s="32">
        <v>0.90074746000000006</v>
      </c>
      <c r="G8195" s="33">
        <v>18392.710999999999</v>
      </c>
      <c r="H8195" s="39">
        <v>17479.949000000001</v>
      </c>
    </row>
    <row r="8196" spans="1:8" hidden="1">
      <c r="A8196" s="38" t="s">
        <v>10</v>
      </c>
      <c r="B8196" s="31">
        <v>1992</v>
      </c>
      <c r="C8196" s="31">
        <v>77</v>
      </c>
      <c r="D8196" s="32">
        <v>0.11381983</v>
      </c>
      <c r="E8196" s="32">
        <v>0.10769114</v>
      </c>
      <c r="F8196" s="32">
        <v>0.89230885999999998</v>
      </c>
      <c r="G8196" s="33">
        <v>16567.187000000002</v>
      </c>
      <c r="H8196" s="39">
        <v>15675.118</v>
      </c>
    </row>
    <row r="8197" spans="1:8" hidden="1">
      <c r="A8197" s="38" t="s">
        <v>10</v>
      </c>
      <c r="B8197" s="31">
        <v>1992</v>
      </c>
      <c r="C8197" s="31">
        <v>78</v>
      </c>
      <c r="D8197" s="32">
        <v>0.12437187</v>
      </c>
      <c r="E8197" s="32">
        <v>0.11709048</v>
      </c>
      <c r="F8197" s="32">
        <v>0.88290952</v>
      </c>
      <c r="G8197" s="33">
        <v>14783.048000000001</v>
      </c>
      <c r="H8197" s="39">
        <v>13917.571</v>
      </c>
    </row>
    <row r="8198" spans="1:8" hidden="1">
      <c r="A8198" s="38" t="s">
        <v>10</v>
      </c>
      <c r="B8198" s="31">
        <v>1992</v>
      </c>
      <c r="C8198" s="31">
        <v>79</v>
      </c>
      <c r="D8198" s="32">
        <v>0.13611139999999999</v>
      </c>
      <c r="E8198" s="32">
        <v>0.12743847999999999</v>
      </c>
      <c r="F8198" s="32">
        <v>0.87256151999999998</v>
      </c>
      <c r="G8198" s="33">
        <v>13052.093999999999</v>
      </c>
      <c r="H8198" s="39">
        <v>12220.424000000001</v>
      </c>
    </row>
    <row r="8199" spans="1:8" hidden="1">
      <c r="A8199" s="38" t="s">
        <v>10</v>
      </c>
      <c r="B8199" s="31">
        <v>1992</v>
      </c>
      <c r="C8199" s="31">
        <v>80</v>
      </c>
      <c r="D8199" s="32">
        <v>0.14892322</v>
      </c>
      <c r="E8199" s="32">
        <v>0.13860264</v>
      </c>
      <c r="F8199" s="32">
        <v>0.86139736</v>
      </c>
      <c r="G8199" s="33">
        <v>11388.754999999999</v>
      </c>
      <c r="H8199" s="39">
        <v>10599.499</v>
      </c>
    </row>
    <row r="8200" spans="1:8" hidden="1">
      <c r="A8200" s="38" t="s">
        <v>10</v>
      </c>
      <c r="B8200" s="31">
        <v>1992</v>
      </c>
      <c r="C8200" s="31">
        <v>81</v>
      </c>
      <c r="D8200" s="32">
        <v>0.16255032999999999</v>
      </c>
      <c r="E8200" s="32">
        <v>0.15033207000000001</v>
      </c>
      <c r="F8200" s="32">
        <v>0.84966792999999996</v>
      </c>
      <c r="G8200" s="33">
        <v>9810.2430000000004</v>
      </c>
      <c r="H8200" s="39">
        <v>9072.8459999999995</v>
      </c>
    </row>
    <row r="8201" spans="1:8" hidden="1">
      <c r="A8201" s="38" t="s">
        <v>10</v>
      </c>
      <c r="B8201" s="31">
        <v>1992</v>
      </c>
      <c r="C8201" s="31">
        <v>82</v>
      </c>
      <c r="D8201" s="32">
        <v>0.17671175</v>
      </c>
      <c r="E8201" s="32">
        <v>0.16236577999999999</v>
      </c>
      <c r="F8201" s="32">
        <v>0.83763421999999998</v>
      </c>
      <c r="G8201" s="33">
        <v>8335.4490000000005</v>
      </c>
      <c r="H8201" s="39">
        <v>7658.7529999999997</v>
      </c>
    </row>
    <row r="8202" spans="1:8" hidden="1">
      <c r="A8202" s="38" t="s">
        <v>10</v>
      </c>
      <c r="B8202" s="31">
        <v>1992</v>
      </c>
      <c r="C8202" s="31">
        <v>83</v>
      </c>
      <c r="D8202" s="32">
        <v>0.19133219000000001</v>
      </c>
      <c r="E8202" s="32">
        <v>0.17462637</v>
      </c>
      <c r="F8202" s="32">
        <v>0.82537362999999997</v>
      </c>
      <c r="G8202" s="33">
        <v>6982.0569999999998</v>
      </c>
      <c r="H8202" s="39">
        <v>6372.4319999999998</v>
      </c>
    </row>
    <row r="8203" spans="1:8" hidden="1">
      <c r="A8203" s="38" t="s">
        <v>10</v>
      </c>
      <c r="B8203" s="31">
        <v>1992</v>
      </c>
      <c r="C8203" s="31">
        <v>84</v>
      </c>
      <c r="D8203" s="32">
        <v>0.20655313</v>
      </c>
      <c r="E8203" s="32">
        <v>0.18721790999999999</v>
      </c>
      <c r="F8203" s="32">
        <v>0.81278209000000001</v>
      </c>
      <c r="G8203" s="33">
        <v>5762.8059999999996</v>
      </c>
      <c r="H8203" s="39">
        <v>5223.3559999999998</v>
      </c>
    </row>
    <row r="8204" spans="1:8" hidden="1">
      <c r="A8204" s="38" t="s">
        <v>10</v>
      </c>
      <c r="B8204" s="31">
        <v>1992</v>
      </c>
      <c r="C8204" s="31">
        <v>85</v>
      </c>
      <c r="D8204" s="32">
        <v>0.22284225999999999</v>
      </c>
      <c r="E8204" s="32">
        <v>0.20050208999999999</v>
      </c>
      <c r="F8204" s="32">
        <v>0.79949791000000003</v>
      </c>
      <c r="G8204" s="33">
        <v>4683.9059999999999</v>
      </c>
      <c r="H8204" s="39">
        <v>4214.3389999999999</v>
      </c>
    </row>
    <row r="8205" spans="1:8" hidden="1">
      <c r="A8205" s="38" t="s">
        <v>10</v>
      </c>
      <c r="B8205" s="31">
        <v>1992</v>
      </c>
      <c r="C8205" s="31">
        <v>86</v>
      </c>
      <c r="D8205" s="32">
        <v>0.24084196999999999</v>
      </c>
      <c r="E8205" s="32">
        <v>0.21495666999999999</v>
      </c>
      <c r="F8205" s="32">
        <v>0.78504333000000004</v>
      </c>
      <c r="G8205" s="33">
        <v>3744.7730000000001</v>
      </c>
      <c r="H8205" s="39">
        <v>3342.2910000000002</v>
      </c>
    </row>
    <row r="8206" spans="1:8" hidden="1">
      <c r="A8206" s="38" t="s">
        <v>10</v>
      </c>
      <c r="B8206" s="31">
        <v>1992</v>
      </c>
      <c r="C8206" s="31">
        <v>87</v>
      </c>
      <c r="D8206" s="32">
        <v>0.26109586000000001</v>
      </c>
      <c r="E8206" s="32">
        <v>0.23094629999999999</v>
      </c>
      <c r="F8206" s="32">
        <v>0.76905369999999995</v>
      </c>
      <c r="G8206" s="33">
        <v>2939.8090000000002</v>
      </c>
      <c r="H8206" s="39">
        <v>2600.34</v>
      </c>
    </row>
    <row r="8207" spans="1:8" hidden="1">
      <c r="A8207" s="38" t="s">
        <v>10</v>
      </c>
      <c r="B8207" s="31">
        <v>1992</v>
      </c>
      <c r="C8207" s="31">
        <v>88</v>
      </c>
      <c r="D8207" s="32">
        <v>0.28390292</v>
      </c>
      <c r="E8207" s="32">
        <v>0.24861208000000001</v>
      </c>
      <c r="F8207" s="32">
        <v>0.75138791999999999</v>
      </c>
      <c r="G8207" s="33">
        <v>2260.8710000000001</v>
      </c>
      <c r="H8207" s="39">
        <v>1979.8309999999999</v>
      </c>
    </row>
    <row r="8208" spans="1:8" hidden="1">
      <c r="A8208" s="38" t="s">
        <v>10</v>
      </c>
      <c r="B8208" s="31">
        <v>1992</v>
      </c>
      <c r="C8208" s="31">
        <v>89</v>
      </c>
      <c r="D8208" s="32">
        <v>0.30903427</v>
      </c>
      <c r="E8208" s="32">
        <v>0.26767404</v>
      </c>
      <c r="F8208" s="32">
        <v>0.73232596000000005</v>
      </c>
      <c r="G8208" s="33">
        <v>1698.7909999999999</v>
      </c>
      <c r="H8208" s="39">
        <v>1471.43</v>
      </c>
    </row>
    <row r="8209" spans="1:8" hidden="1">
      <c r="A8209" s="38" t="s">
        <v>10</v>
      </c>
      <c r="B8209" s="31">
        <v>1992</v>
      </c>
      <c r="C8209" s="31">
        <v>90</v>
      </c>
      <c r="D8209" s="32">
        <v>0.33581061000000001</v>
      </c>
      <c r="E8209" s="32">
        <v>0.28753240000000002</v>
      </c>
      <c r="F8209" s="32">
        <v>0.71246759999999998</v>
      </c>
      <c r="G8209" s="33">
        <v>1244.069</v>
      </c>
      <c r="H8209" s="39">
        <v>1065.2139999999999</v>
      </c>
    </row>
    <row r="8210" spans="1:8" hidden="1">
      <c r="A8210" s="38" t="s">
        <v>10</v>
      </c>
      <c r="B8210" s="31">
        <v>1992</v>
      </c>
      <c r="C8210" s="31">
        <v>91</v>
      </c>
      <c r="D8210" s="32">
        <v>0.36318277999999998</v>
      </c>
      <c r="E8210" s="32">
        <v>0.30736749000000002</v>
      </c>
      <c r="F8210" s="32">
        <v>0.69263251000000003</v>
      </c>
      <c r="G8210" s="33">
        <v>886.35900000000004</v>
      </c>
      <c r="H8210" s="39">
        <v>750.14</v>
      </c>
    </row>
    <row r="8211" spans="1:8" hidden="1">
      <c r="A8211" s="38" t="s">
        <v>10</v>
      </c>
      <c r="B8211" s="31">
        <v>1992</v>
      </c>
      <c r="C8211" s="31">
        <v>92</v>
      </c>
      <c r="D8211" s="32">
        <v>0.39004977000000002</v>
      </c>
      <c r="E8211" s="32">
        <v>0.32639468999999999</v>
      </c>
      <c r="F8211" s="32">
        <v>0.67360531000000001</v>
      </c>
      <c r="G8211" s="33">
        <v>613.92100000000005</v>
      </c>
      <c r="H8211" s="39">
        <v>513.73099999999999</v>
      </c>
    </row>
    <row r="8212" spans="1:8" hidden="1">
      <c r="A8212" s="38" t="s">
        <v>10</v>
      </c>
      <c r="B8212" s="31">
        <v>1992</v>
      </c>
      <c r="C8212" s="31">
        <v>93</v>
      </c>
      <c r="D8212" s="32">
        <v>0.41581132999999998</v>
      </c>
      <c r="E8212" s="32">
        <v>0.34424156</v>
      </c>
      <c r="F8212" s="32">
        <v>0.65575844000000005</v>
      </c>
      <c r="G8212" s="33">
        <v>413.54</v>
      </c>
      <c r="H8212" s="39">
        <v>342.36099999999999</v>
      </c>
    </row>
    <row r="8213" spans="1:8" hidden="1">
      <c r="A8213" s="38" t="s">
        <v>10</v>
      </c>
      <c r="B8213" s="31">
        <v>1992</v>
      </c>
      <c r="C8213" s="31">
        <v>94</v>
      </c>
      <c r="D8213" s="32">
        <v>0.44032180999999998</v>
      </c>
      <c r="E8213" s="32">
        <v>0.36087192000000001</v>
      </c>
      <c r="F8213" s="32">
        <v>0.63912807999999999</v>
      </c>
      <c r="G8213" s="33">
        <v>271.18299999999999</v>
      </c>
      <c r="H8213" s="39">
        <v>222.251</v>
      </c>
    </row>
    <row r="8214" spans="1:8" hidden="1">
      <c r="A8214" s="38" t="s">
        <v>10</v>
      </c>
      <c r="B8214" s="31">
        <v>1992</v>
      </c>
      <c r="C8214" s="31">
        <v>95</v>
      </c>
      <c r="D8214" s="32">
        <v>0.46403350999999998</v>
      </c>
      <c r="E8214" s="32">
        <v>0.37664545999999999</v>
      </c>
      <c r="F8214" s="32">
        <v>0.62335454000000001</v>
      </c>
      <c r="G8214" s="33">
        <v>173.32</v>
      </c>
      <c r="H8214" s="39">
        <v>140.68</v>
      </c>
    </row>
    <row r="8215" spans="1:8" hidden="1">
      <c r="A8215" s="38" t="s">
        <v>10</v>
      </c>
      <c r="B8215" s="31">
        <v>1992</v>
      </c>
      <c r="C8215" s="31">
        <v>96</v>
      </c>
      <c r="D8215" s="32">
        <v>0.48772426000000002</v>
      </c>
      <c r="E8215" s="32">
        <v>0.39210476</v>
      </c>
      <c r="F8215" s="32">
        <v>0.60789523999999995</v>
      </c>
      <c r="G8215" s="33">
        <v>108.04</v>
      </c>
      <c r="H8215" s="39">
        <v>86.858999999999995</v>
      </c>
    </row>
    <row r="8216" spans="1:8" hidden="1">
      <c r="A8216" s="38" t="s">
        <v>10</v>
      </c>
      <c r="B8216" s="31">
        <v>1992</v>
      </c>
      <c r="C8216" s="31">
        <v>97</v>
      </c>
      <c r="D8216" s="32">
        <v>0.51204168000000005</v>
      </c>
      <c r="E8216" s="32">
        <v>0.40766974</v>
      </c>
      <c r="F8216" s="32">
        <v>0.59233026</v>
      </c>
      <c r="G8216" s="33">
        <v>65.677000000000007</v>
      </c>
      <c r="H8216" s="39">
        <v>52.29</v>
      </c>
    </row>
    <row r="8217" spans="1:8" hidden="1">
      <c r="A8217" s="38" t="s">
        <v>10</v>
      </c>
      <c r="B8217" s="31">
        <v>1992</v>
      </c>
      <c r="C8217" s="31">
        <v>98</v>
      </c>
      <c r="D8217" s="32">
        <v>0.53735862000000001</v>
      </c>
      <c r="E8217" s="32">
        <v>0.42355747999999999</v>
      </c>
      <c r="F8217" s="32">
        <v>0.57644251999999996</v>
      </c>
      <c r="G8217" s="33">
        <v>38.902000000000001</v>
      </c>
      <c r="H8217" s="39">
        <v>30.664000000000001</v>
      </c>
    </row>
    <row r="8218" spans="1:8" hidden="1">
      <c r="A8218" s="38" t="s">
        <v>10</v>
      </c>
      <c r="B8218" s="31">
        <v>1992</v>
      </c>
      <c r="C8218" s="31">
        <v>99</v>
      </c>
      <c r="D8218" s="32">
        <v>0.56351640000000003</v>
      </c>
      <c r="E8218" s="32">
        <v>0.43964329000000002</v>
      </c>
      <c r="F8218" s="32">
        <v>0.56035670999999998</v>
      </c>
      <c r="G8218" s="33">
        <v>22.425000000000001</v>
      </c>
      <c r="H8218" s="39">
        <v>17.495999999999999</v>
      </c>
    </row>
    <row r="8219" spans="1:8" hidden="1">
      <c r="A8219" s="38" t="s">
        <v>10</v>
      </c>
      <c r="B8219" s="31">
        <v>1993</v>
      </c>
      <c r="C8219" s="31">
        <v>1</v>
      </c>
      <c r="D8219" s="32">
        <v>3.5724840000000001E-2</v>
      </c>
      <c r="E8219" s="32">
        <v>3.5097900000000001E-2</v>
      </c>
      <c r="F8219" s="32">
        <v>0.96490209999999998</v>
      </c>
      <c r="G8219" s="33">
        <v>87663.255999999994</v>
      </c>
      <c r="H8219" s="39">
        <v>86124.857999999993</v>
      </c>
    </row>
    <row r="8220" spans="1:8" hidden="1">
      <c r="A8220" s="38" t="s">
        <v>10</v>
      </c>
      <c r="B8220" s="31">
        <v>1993</v>
      </c>
      <c r="C8220" s="31">
        <v>2</v>
      </c>
      <c r="D8220" s="32">
        <v>2.7712609999999999E-2</v>
      </c>
      <c r="E8220" s="32">
        <v>2.733387E-2</v>
      </c>
      <c r="F8220" s="32">
        <v>0.97266613000000002</v>
      </c>
      <c r="G8220" s="33">
        <v>84586.459000000003</v>
      </c>
      <c r="H8220" s="39">
        <v>83430.422000000006</v>
      </c>
    </row>
    <row r="8221" spans="1:8" hidden="1">
      <c r="A8221" s="38" t="s">
        <v>10</v>
      </c>
      <c r="B8221" s="31">
        <v>1993</v>
      </c>
      <c r="C8221" s="31">
        <v>3</v>
      </c>
      <c r="D8221" s="32">
        <v>2.1561090000000002E-2</v>
      </c>
      <c r="E8221" s="32">
        <v>2.133113E-2</v>
      </c>
      <c r="F8221" s="32">
        <v>0.97866887000000002</v>
      </c>
      <c r="G8221" s="33">
        <v>82274.384000000005</v>
      </c>
      <c r="H8221" s="39">
        <v>81396.881999999998</v>
      </c>
    </row>
    <row r="8222" spans="1:8" hidden="1">
      <c r="A8222" s="38" t="s">
        <v>10</v>
      </c>
      <c r="B8222" s="31">
        <v>1993</v>
      </c>
      <c r="C8222" s="31">
        <v>4</v>
      </c>
      <c r="D8222" s="32">
        <v>1.6865620000000001E-2</v>
      </c>
      <c r="E8222" s="32">
        <v>1.6724579999999999E-2</v>
      </c>
      <c r="F8222" s="32">
        <v>0.98327542000000001</v>
      </c>
      <c r="G8222" s="33">
        <v>80519.379000000001</v>
      </c>
      <c r="H8222" s="39">
        <v>79846.051999999996</v>
      </c>
    </row>
    <row r="8223" spans="1:8" hidden="1">
      <c r="A8223" s="38" t="s">
        <v>10</v>
      </c>
      <c r="B8223" s="31">
        <v>1993</v>
      </c>
      <c r="C8223" s="31">
        <v>5</v>
      </c>
      <c r="D8223" s="32">
        <v>1.330449E-2</v>
      </c>
      <c r="E8223" s="32">
        <v>1.321657E-2</v>
      </c>
      <c r="F8223" s="32">
        <v>0.98678343000000002</v>
      </c>
      <c r="G8223" s="33">
        <v>79172.725999999995</v>
      </c>
      <c r="H8223" s="39">
        <v>78649.53</v>
      </c>
    </row>
    <row r="8224" spans="1:8" hidden="1">
      <c r="A8224" s="38" t="s">
        <v>10</v>
      </c>
      <c r="B8224" s="31">
        <v>1993</v>
      </c>
      <c r="C8224" s="31">
        <v>6</v>
      </c>
      <c r="D8224" s="32">
        <v>1.062625E-2</v>
      </c>
      <c r="E8224" s="32">
        <v>1.0570090000000001E-2</v>
      </c>
      <c r="F8224" s="32">
        <v>0.98942991000000002</v>
      </c>
      <c r="G8224" s="33">
        <v>78126.334000000003</v>
      </c>
      <c r="H8224" s="39">
        <v>77713.433000000005</v>
      </c>
    </row>
    <row r="8225" spans="1:8" hidden="1">
      <c r="A8225" s="38" t="s">
        <v>10</v>
      </c>
      <c r="B8225" s="31">
        <v>1993</v>
      </c>
      <c r="C8225" s="31">
        <v>7</v>
      </c>
      <c r="D8225" s="32">
        <v>8.6304499999999996E-3</v>
      </c>
      <c r="E8225" s="32">
        <v>8.5933699999999995E-3</v>
      </c>
      <c r="F8225" s="32">
        <v>0.99140662999999996</v>
      </c>
      <c r="G8225" s="33">
        <v>77300.531000000003</v>
      </c>
      <c r="H8225" s="39">
        <v>76968.395000000004</v>
      </c>
    </row>
    <row r="8226" spans="1:8" hidden="1">
      <c r="A8226" s="38" t="s">
        <v>10</v>
      </c>
      <c r="B8226" s="31">
        <v>1993</v>
      </c>
      <c r="C8226" s="31">
        <v>8</v>
      </c>
      <c r="D8226" s="32">
        <v>7.1629299999999996E-3</v>
      </c>
      <c r="E8226" s="32">
        <v>7.1373699999999997E-3</v>
      </c>
      <c r="F8226" s="32">
        <v>0.99286262999999997</v>
      </c>
      <c r="G8226" s="33">
        <v>76636.259000000005</v>
      </c>
      <c r="H8226" s="39">
        <v>76362.767999999996</v>
      </c>
    </row>
    <row r="8227" spans="1:8" hidden="1">
      <c r="A8227" s="38" t="s">
        <v>10</v>
      </c>
      <c r="B8227" s="31">
        <v>1993</v>
      </c>
      <c r="C8227" s="31">
        <v>9</v>
      </c>
      <c r="D8227" s="32">
        <v>6.1058700000000002E-3</v>
      </c>
      <c r="E8227" s="32">
        <v>6.0872799999999996E-3</v>
      </c>
      <c r="F8227" s="32">
        <v>0.99391271999999997</v>
      </c>
      <c r="G8227" s="33">
        <v>76089.278000000006</v>
      </c>
      <c r="H8227" s="39">
        <v>75857.688999999998</v>
      </c>
    </row>
    <row r="8228" spans="1:8" hidden="1">
      <c r="A8228" s="38" t="s">
        <v>10</v>
      </c>
      <c r="B8228" s="31">
        <v>1993</v>
      </c>
      <c r="C8228" s="31">
        <v>10</v>
      </c>
      <c r="D8228" s="32">
        <v>5.3726499999999996E-3</v>
      </c>
      <c r="E8228" s="32">
        <v>5.3582600000000001E-3</v>
      </c>
      <c r="F8228" s="32">
        <v>0.99464174000000005</v>
      </c>
      <c r="G8228" s="33">
        <v>75626.100999999995</v>
      </c>
      <c r="H8228" s="39">
        <v>75423.489000000001</v>
      </c>
    </row>
    <row r="8229" spans="1:8" hidden="1">
      <c r="A8229" s="38" t="s">
        <v>10</v>
      </c>
      <c r="B8229" s="31">
        <v>1993</v>
      </c>
      <c r="C8229" s="31">
        <v>11</v>
      </c>
      <c r="D8229" s="32">
        <v>4.9004399999999998E-3</v>
      </c>
      <c r="E8229" s="32">
        <v>4.8884599999999999E-3</v>
      </c>
      <c r="F8229" s="32">
        <v>0.99511154000000002</v>
      </c>
      <c r="G8229" s="33">
        <v>75220.876999999993</v>
      </c>
      <c r="H8229" s="39">
        <v>75037.02</v>
      </c>
    </row>
    <row r="8230" spans="1:8" hidden="1">
      <c r="A8230" s="38" t="s">
        <v>10</v>
      </c>
      <c r="B8230" s="31">
        <v>1993</v>
      </c>
      <c r="C8230" s="31">
        <v>12</v>
      </c>
      <c r="D8230" s="32">
        <v>4.6389300000000003E-3</v>
      </c>
      <c r="E8230" s="32">
        <v>4.6281899999999999E-3</v>
      </c>
      <c r="F8230" s="32">
        <v>0.99537180999999997</v>
      </c>
      <c r="G8230" s="33">
        <v>74853.161999999997</v>
      </c>
      <c r="H8230" s="39">
        <v>74679.945000000007</v>
      </c>
    </row>
    <row r="8231" spans="1:8" hidden="1">
      <c r="A8231" s="38" t="s">
        <v>10</v>
      </c>
      <c r="B8231" s="31">
        <v>1993</v>
      </c>
      <c r="C8231" s="31">
        <v>13</v>
      </c>
      <c r="D8231" s="32">
        <v>4.5550399999999998E-3</v>
      </c>
      <c r="E8231" s="32">
        <v>4.5446899999999997E-3</v>
      </c>
      <c r="F8231" s="32">
        <v>0.99545530999999998</v>
      </c>
      <c r="G8231" s="33">
        <v>74506.728000000003</v>
      </c>
      <c r="H8231" s="39">
        <v>74337.422999999995</v>
      </c>
    </row>
    <row r="8232" spans="1:8" hidden="1">
      <c r="A8232" s="38" t="s">
        <v>10</v>
      </c>
      <c r="B8232" s="31">
        <v>1993</v>
      </c>
      <c r="C8232" s="31">
        <v>14</v>
      </c>
      <c r="D8232" s="32">
        <v>4.6168800000000003E-3</v>
      </c>
      <c r="E8232" s="32">
        <v>4.6062400000000002E-3</v>
      </c>
      <c r="F8232" s="32">
        <v>0.99539376000000002</v>
      </c>
      <c r="G8232" s="33">
        <v>74168.118000000002</v>
      </c>
      <c r="H8232" s="39">
        <v>73997.298999999999</v>
      </c>
    </row>
    <row r="8233" spans="1:8" hidden="1">
      <c r="A8233" s="38" t="s">
        <v>10</v>
      </c>
      <c r="B8233" s="31">
        <v>1993</v>
      </c>
      <c r="C8233" s="31">
        <v>15</v>
      </c>
      <c r="D8233" s="32">
        <v>4.7995099999999999E-3</v>
      </c>
      <c r="E8233" s="32">
        <v>4.7880199999999996E-3</v>
      </c>
      <c r="F8233" s="32">
        <v>0.99521198</v>
      </c>
      <c r="G8233" s="33">
        <v>73826.481</v>
      </c>
      <c r="H8233" s="39">
        <v>73649.740000000005</v>
      </c>
    </row>
    <row r="8234" spans="1:8" hidden="1">
      <c r="A8234" s="38" t="s">
        <v>10</v>
      </c>
      <c r="B8234" s="31">
        <v>1993</v>
      </c>
      <c r="C8234" s="31">
        <v>16</v>
      </c>
      <c r="D8234" s="32">
        <v>5.0746799999999998E-3</v>
      </c>
      <c r="E8234" s="32">
        <v>5.0618399999999997E-3</v>
      </c>
      <c r="F8234" s="32">
        <v>0.99493816000000002</v>
      </c>
      <c r="G8234" s="33">
        <v>73472.998999999996</v>
      </c>
      <c r="H8234" s="39">
        <v>73287.043999999994</v>
      </c>
    </row>
    <row r="8235" spans="1:8" hidden="1">
      <c r="A8235" s="38" t="s">
        <v>10</v>
      </c>
      <c r="B8235" s="31">
        <v>1993</v>
      </c>
      <c r="C8235" s="31">
        <v>17</v>
      </c>
      <c r="D8235" s="32">
        <v>5.4124200000000003E-3</v>
      </c>
      <c r="E8235" s="32">
        <v>5.3978100000000003E-3</v>
      </c>
      <c r="F8235" s="32">
        <v>0.99460219000000005</v>
      </c>
      <c r="G8235" s="33">
        <v>73101.09</v>
      </c>
      <c r="H8235" s="39">
        <v>72903.797000000006</v>
      </c>
    </row>
    <row r="8236" spans="1:8" hidden="1">
      <c r="A8236" s="38" t="s">
        <v>10</v>
      </c>
      <c r="B8236" s="31">
        <v>1993</v>
      </c>
      <c r="C8236" s="31">
        <v>18</v>
      </c>
      <c r="D8236" s="32">
        <v>5.7868700000000004E-3</v>
      </c>
      <c r="E8236" s="32">
        <v>5.7701699999999998E-3</v>
      </c>
      <c r="F8236" s="32">
        <v>0.99422982999999998</v>
      </c>
      <c r="G8236" s="33">
        <v>72706.505000000005</v>
      </c>
      <c r="H8236" s="39">
        <v>72496.740000000005</v>
      </c>
    </row>
    <row r="8237" spans="1:8" hidden="1">
      <c r="A8237" s="38" t="s">
        <v>10</v>
      </c>
      <c r="B8237" s="31">
        <v>1993</v>
      </c>
      <c r="C8237" s="31">
        <v>19</v>
      </c>
      <c r="D8237" s="32">
        <v>6.1696099999999999E-3</v>
      </c>
      <c r="E8237" s="32">
        <v>6.1506299999999998E-3</v>
      </c>
      <c r="F8237" s="32">
        <v>0.99384936999999995</v>
      </c>
      <c r="G8237" s="33">
        <v>72286.975999999995</v>
      </c>
      <c r="H8237" s="39">
        <v>72064.67</v>
      </c>
    </row>
    <row r="8238" spans="1:8" hidden="1">
      <c r="A8238" s="38" t="s">
        <v>10</v>
      </c>
      <c r="B8238" s="31">
        <v>1993</v>
      </c>
      <c r="C8238" s="31">
        <v>20</v>
      </c>
      <c r="D8238" s="32">
        <v>6.5374700000000001E-3</v>
      </c>
      <c r="E8238" s="32">
        <v>6.5161699999999999E-3</v>
      </c>
      <c r="F8238" s="32">
        <v>0.99348382999999996</v>
      </c>
      <c r="G8238" s="33">
        <v>71842.365000000005</v>
      </c>
      <c r="H8238" s="39">
        <v>71608.297000000006</v>
      </c>
    </row>
    <row r="8239" spans="1:8" hidden="1">
      <c r="A8239" s="38" t="s">
        <v>10</v>
      </c>
      <c r="B8239" s="31">
        <v>1993</v>
      </c>
      <c r="C8239" s="31">
        <v>21</v>
      </c>
      <c r="D8239" s="32">
        <v>6.8647300000000003E-3</v>
      </c>
      <c r="E8239" s="32">
        <v>6.8412500000000001E-3</v>
      </c>
      <c r="F8239" s="32">
        <v>0.99315874999999998</v>
      </c>
      <c r="G8239" s="33">
        <v>71374.228000000003</v>
      </c>
      <c r="H8239" s="39">
        <v>71130.084000000003</v>
      </c>
    </row>
    <row r="8240" spans="1:8" hidden="1">
      <c r="A8240" s="38" t="s">
        <v>10</v>
      </c>
      <c r="B8240" s="31">
        <v>1993</v>
      </c>
      <c r="C8240" s="31">
        <v>22</v>
      </c>
      <c r="D8240" s="32">
        <v>7.1342999999999997E-3</v>
      </c>
      <c r="E8240" s="32">
        <v>7.1089400000000002E-3</v>
      </c>
      <c r="F8240" s="32">
        <v>0.99289106000000005</v>
      </c>
      <c r="G8240" s="33">
        <v>70885.938999999998</v>
      </c>
      <c r="H8240" s="39">
        <v>70633.976999999999</v>
      </c>
    </row>
    <row r="8241" spans="1:8" hidden="1">
      <c r="A8241" s="38" t="s">
        <v>10</v>
      </c>
      <c r="B8241" s="31">
        <v>1993</v>
      </c>
      <c r="C8241" s="31">
        <v>23</v>
      </c>
      <c r="D8241" s="32">
        <v>7.3372899999999998E-3</v>
      </c>
      <c r="E8241" s="32">
        <v>7.3104700000000003E-3</v>
      </c>
      <c r="F8241" s="32">
        <v>0.99268953000000004</v>
      </c>
      <c r="G8241" s="33">
        <v>70382.016000000003</v>
      </c>
      <c r="H8241" s="39">
        <v>70124.752999999997</v>
      </c>
    </row>
    <row r="8242" spans="1:8" hidden="1">
      <c r="A8242" s="38" t="s">
        <v>10</v>
      </c>
      <c r="B8242" s="31">
        <v>1993</v>
      </c>
      <c r="C8242" s="31">
        <v>24</v>
      </c>
      <c r="D8242" s="32">
        <v>7.4819600000000002E-3</v>
      </c>
      <c r="E8242" s="32">
        <v>7.4540800000000001E-3</v>
      </c>
      <c r="F8242" s="32">
        <v>0.99254591999999997</v>
      </c>
      <c r="G8242" s="33">
        <v>69867.490000000005</v>
      </c>
      <c r="H8242" s="39">
        <v>69607.091</v>
      </c>
    </row>
    <row r="8243" spans="1:8" hidden="1">
      <c r="A8243" s="38" t="s">
        <v>10</v>
      </c>
      <c r="B8243" s="31">
        <v>1993</v>
      </c>
      <c r="C8243" s="31">
        <v>25</v>
      </c>
      <c r="D8243" s="32">
        <v>7.5903799999999999E-3</v>
      </c>
      <c r="E8243" s="32">
        <v>7.5616800000000003E-3</v>
      </c>
      <c r="F8243" s="32">
        <v>0.99243831999999998</v>
      </c>
      <c r="G8243" s="33">
        <v>69346.691999999995</v>
      </c>
      <c r="H8243" s="39">
        <v>69084.502999999997</v>
      </c>
    </row>
    <row r="8244" spans="1:8" hidden="1">
      <c r="A8244" s="38" t="s">
        <v>10</v>
      </c>
      <c r="B8244" s="31">
        <v>1993</v>
      </c>
      <c r="C8244" s="31">
        <v>26</v>
      </c>
      <c r="D8244" s="32">
        <v>7.6861799999999999E-3</v>
      </c>
      <c r="E8244" s="32">
        <v>7.6567600000000003E-3</v>
      </c>
      <c r="F8244" s="32">
        <v>0.99234323999999996</v>
      </c>
      <c r="G8244" s="33">
        <v>68822.315000000002</v>
      </c>
      <c r="H8244" s="39">
        <v>68558.837</v>
      </c>
    </row>
    <row r="8245" spans="1:8" hidden="1">
      <c r="A8245" s="38" t="s">
        <v>10</v>
      </c>
      <c r="B8245" s="31">
        <v>1993</v>
      </c>
      <c r="C8245" s="31">
        <v>27</v>
      </c>
      <c r="D8245" s="32">
        <v>7.7930200000000003E-3</v>
      </c>
      <c r="E8245" s="32">
        <v>7.7627700000000004E-3</v>
      </c>
      <c r="F8245" s="32">
        <v>0.99223722999999997</v>
      </c>
      <c r="G8245" s="33">
        <v>68295.358999999997</v>
      </c>
      <c r="H8245" s="39">
        <v>68030.278000000006</v>
      </c>
    </row>
    <row r="8246" spans="1:8" hidden="1">
      <c r="A8246" s="38" t="s">
        <v>10</v>
      </c>
      <c r="B8246" s="31">
        <v>1993</v>
      </c>
      <c r="C8246" s="31">
        <v>28</v>
      </c>
      <c r="D8246" s="32">
        <v>7.9225700000000003E-3</v>
      </c>
      <c r="E8246" s="32">
        <v>7.8913100000000003E-3</v>
      </c>
      <c r="F8246" s="32">
        <v>0.99210869000000002</v>
      </c>
      <c r="G8246" s="33">
        <v>67765.197</v>
      </c>
      <c r="H8246" s="39">
        <v>67497.819000000003</v>
      </c>
    </row>
    <row r="8247" spans="1:8" hidden="1">
      <c r="A8247" s="38" t="s">
        <v>10</v>
      </c>
      <c r="B8247" s="31">
        <v>1993</v>
      </c>
      <c r="C8247" s="31">
        <v>29</v>
      </c>
      <c r="D8247" s="32">
        <v>8.0778099999999995E-3</v>
      </c>
      <c r="E8247" s="32">
        <v>8.0453199999999999E-3</v>
      </c>
      <c r="F8247" s="32">
        <v>0.99195467999999998</v>
      </c>
      <c r="G8247" s="33">
        <v>67230.441000000006</v>
      </c>
      <c r="H8247" s="39">
        <v>66959.995999999999</v>
      </c>
    </row>
    <row r="8248" spans="1:8" hidden="1">
      <c r="A8248" s="38" t="s">
        <v>10</v>
      </c>
      <c r="B8248" s="31">
        <v>1993</v>
      </c>
      <c r="C8248" s="31">
        <v>30</v>
      </c>
      <c r="D8248" s="32">
        <v>8.2555000000000007E-3</v>
      </c>
      <c r="E8248" s="32">
        <v>8.2215599999999993E-3</v>
      </c>
      <c r="F8248" s="32">
        <v>0.99177844000000004</v>
      </c>
      <c r="G8248" s="33">
        <v>66689.551000000007</v>
      </c>
      <c r="H8248" s="39">
        <v>66415.404999999999</v>
      </c>
    </row>
    <row r="8249" spans="1:8" hidden="1">
      <c r="A8249" s="38" t="s">
        <v>10</v>
      </c>
      <c r="B8249" s="31">
        <v>1993</v>
      </c>
      <c r="C8249" s="31">
        <v>31</v>
      </c>
      <c r="D8249" s="32">
        <v>8.4456300000000008E-3</v>
      </c>
      <c r="E8249" s="32">
        <v>8.4101100000000002E-3</v>
      </c>
      <c r="F8249" s="32">
        <v>0.99158988999999997</v>
      </c>
      <c r="G8249" s="33">
        <v>66141.258000000002</v>
      </c>
      <c r="H8249" s="39">
        <v>65863.130999999994</v>
      </c>
    </row>
    <row r="8250" spans="1:8" hidden="1">
      <c r="A8250" s="38" t="s">
        <v>10</v>
      </c>
      <c r="B8250" s="31">
        <v>1993</v>
      </c>
      <c r="C8250" s="31">
        <v>32</v>
      </c>
      <c r="D8250" s="32">
        <v>8.6417100000000004E-3</v>
      </c>
      <c r="E8250" s="32">
        <v>8.6045300000000009E-3</v>
      </c>
      <c r="F8250" s="32">
        <v>0.99139546999999995</v>
      </c>
      <c r="G8250" s="33">
        <v>65585.002999999997</v>
      </c>
      <c r="H8250" s="39">
        <v>65302.839</v>
      </c>
    </row>
    <row r="8251" spans="1:8" hidden="1">
      <c r="A8251" s="38" t="s">
        <v>10</v>
      </c>
      <c r="B8251" s="31">
        <v>1993</v>
      </c>
      <c r="C8251" s="31">
        <v>33</v>
      </c>
      <c r="D8251" s="32">
        <v>8.8401399999999998E-3</v>
      </c>
      <c r="E8251" s="32">
        <v>8.8012400000000001E-3</v>
      </c>
      <c r="F8251" s="32">
        <v>0.99119875999999996</v>
      </c>
      <c r="G8251" s="33">
        <v>65020.675000000003</v>
      </c>
      <c r="H8251" s="39">
        <v>64734.542999999998</v>
      </c>
    </row>
    <row r="8252" spans="1:8" hidden="1">
      <c r="A8252" s="38" t="s">
        <v>10</v>
      </c>
      <c r="B8252" s="31">
        <v>1993</v>
      </c>
      <c r="C8252" s="31">
        <v>34</v>
      </c>
      <c r="D8252" s="32">
        <v>9.0434899999999995E-3</v>
      </c>
      <c r="E8252" s="32">
        <v>9.0027800000000002E-3</v>
      </c>
      <c r="F8252" s="32">
        <v>0.99099722000000001</v>
      </c>
      <c r="G8252" s="33">
        <v>64448.411999999997</v>
      </c>
      <c r="H8252" s="39">
        <v>64158.305</v>
      </c>
    </row>
    <row r="8253" spans="1:8" hidden="1">
      <c r="A8253" s="38" t="s">
        <v>10</v>
      </c>
      <c r="B8253" s="31">
        <v>1993</v>
      </c>
      <c r="C8253" s="31">
        <v>35</v>
      </c>
      <c r="D8253" s="32">
        <v>9.2619E-3</v>
      </c>
      <c r="E8253" s="32">
        <v>9.2192000000000003E-3</v>
      </c>
      <c r="F8253" s="32">
        <v>0.99078080000000002</v>
      </c>
      <c r="G8253" s="33">
        <v>63868.197</v>
      </c>
      <c r="H8253" s="39">
        <v>63573.79</v>
      </c>
    </row>
    <row r="8254" spans="1:8" hidden="1">
      <c r="A8254" s="38" t="s">
        <v>10</v>
      </c>
      <c r="B8254" s="31">
        <v>1993</v>
      </c>
      <c r="C8254" s="31">
        <v>36</v>
      </c>
      <c r="D8254" s="32">
        <v>9.50522E-3</v>
      </c>
      <c r="E8254" s="32">
        <v>9.4602599999999998E-3</v>
      </c>
      <c r="F8254" s="32">
        <v>0.99053974</v>
      </c>
      <c r="G8254" s="33">
        <v>63279.383000000002</v>
      </c>
      <c r="H8254" s="39">
        <v>62980.063000000002</v>
      </c>
    </row>
    <row r="8255" spans="1:8" hidden="1">
      <c r="A8255" s="38" t="s">
        <v>10</v>
      </c>
      <c r="B8255" s="31">
        <v>1993</v>
      </c>
      <c r="C8255" s="31">
        <v>37</v>
      </c>
      <c r="D8255" s="32">
        <v>9.7835100000000005E-3</v>
      </c>
      <c r="E8255" s="32">
        <v>9.7358800000000006E-3</v>
      </c>
      <c r="F8255" s="32">
        <v>0.99026411999999997</v>
      </c>
      <c r="G8255" s="33">
        <v>62680.743999999999</v>
      </c>
      <c r="H8255" s="39">
        <v>62375.618000000002</v>
      </c>
    </row>
    <row r="8256" spans="1:8" hidden="1">
      <c r="A8256" s="38" t="s">
        <v>10</v>
      </c>
      <c r="B8256" s="31">
        <v>1993</v>
      </c>
      <c r="C8256" s="31">
        <v>38</v>
      </c>
      <c r="D8256" s="32">
        <v>1.009878E-2</v>
      </c>
      <c r="E8256" s="32">
        <v>1.0048039999999999E-2</v>
      </c>
      <c r="F8256" s="32">
        <v>0.98995195999999996</v>
      </c>
      <c r="G8256" s="33">
        <v>62070.491000000002</v>
      </c>
      <c r="H8256" s="39">
        <v>61758.648000000001</v>
      </c>
    </row>
    <row r="8257" spans="1:8" hidden="1">
      <c r="A8257" s="38" t="s">
        <v>10</v>
      </c>
      <c r="B8257" s="31">
        <v>1993</v>
      </c>
      <c r="C8257" s="31">
        <v>39</v>
      </c>
      <c r="D8257" s="32">
        <v>1.0443330000000001E-2</v>
      </c>
      <c r="E8257" s="32">
        <v>1.038908E-2</v>
      </c>
      <c r="F8257" s="32">
        <v>0.98961091999999995</v>
      </c>
      <c r="G8257" s="33">
        <v>61446.805</v>
      </c>
      <c r="H8257" s="39">
        <v>61127.616999999998</v>
      </c>
    </row>
    <row r="8258" spans="1:8" hidden="1">
      <c r="A8258" s="38" t="s">
        <v>10</v>
      </c>
      <c r="B8258" s="31">
        <v>1993</v>
      </c>
      <c r="C8258" s="31">
        <v>40</v>
      </c>
      <c r="D8258" s="32">
        <v>1.080248E-2</v>
      </c>
      <c r="E8258" s="32">
        <v>1.0744449999999999E-2</v>
      </c>
      <c r="F8258" s="32">
        <v>0.98925554999999998</v>
      </c>
      <c r="G8258" s="33">
        <v>60808.428999999996</v>
      </c>
      <c r="H8258" s="39">
        <v>60481.752</v>
      </c>
    </row>
    <row r="8259" spans="1:8" hidden="1">
      <c r="A8259" s="38" t="s">
        <v>10</v>
      </c>
      <c r="B8259" s="31">
        <v>1993</v>
      </c>
      <c r="C8259" s="31">
        <v>41</v>
      </c>
      <c r="D8259" s="32">
        <v>1.115348E-2</v>
      </c>
      <c r="E8259" s="32">
        <v>1.109163E-2</v>
      </c>
      <c r="F8259" s="32">
        <v>0.98890836999999998</v>
      </c>
      <c r="G8259" s="33">
        <v>60155.076000000001</v>
      </c>
      <c r="H8259" s="39">
        <v>59821.466999999997</v>
      </c>
    </row>
    <row r="8260" spans="1:8" hidden="1">
      <c r="A8260" s="38" t="s">
        <v>10</v>
      </c>
      <c r="B8260" s="31">
        <v>1993</v>
      </c>
      <c r="C8260" s="31">
        <v>42</v>
      </c>
      <c r="D8260" s="32">
        <v>1.148095E-2</v>
      </c>
      <c r="E8260" s="32">
        <v>1.1415420000000001E-2</v>
      </c>
      <c r="F8260" s="32">
        <v>0.98858458000000005</v>
      </c>
      <c r="G8260" s="33">
        <v>59487.858</v>
      </c>
      <c r="H8260" s="39">
        <v>59148.319000000003</v>
      </c>
    </row>
    <row r="8261" spans="1:8" hidden="1">
      <c r="A8261" s="38" t="s">
        <v>10</v>
      </c>
      <c r="B8261" s="31">
        <v>1993</v>
      </c>
      <c r="C8261" s="31">
        <v>43</v>
      </c>
      <c r="D8261" s="32">
        <v>1.178793E-2</v>
      </c>
      <c r="E8261" s="32">
        <v>1.1718859999999999E-2</v>
      </c>
      <c r="F8261" s="32">
        <v>0.98828114</v>
      </c>
      <c r="G8261" s="33">
        <v>58808.779000000002</v>
      </c>
      <c r="H8261" s="39">
        <v>58464.194000000003</v>
      </c>
    </row>
    <row r="8262" spans="1:8" hidden="1">
      <c r="A8262" s="38" t="s">
        <v>10</v>
      </c>
      <c r="B8262" s="31">
        <v>1993</v>
      </c>
      <c r="C8262" s="31">
        <v>44</v>
      </c>
      <c r="D8262" s="32">
        <v>1.207649E-2</v>
      </c>
      <c r="E8262" s="32">
        <v>1.2004010000000001E-2</v>
      </c>
      <c r="F8262" s="32">
        <v>0.98799599000000005</v>
      </c>
      <c r="G8262" s="33">
        <v>58119.608</v>
      </c>
      <c r="H8262" s="39">
        <v>57770.773999999998</v>
      </c>
    </row>
    <row r="8263" spans="1:8" hidden="1">
      <c r="A8263" s="38" t="s">
        <v>10</v>
      </c>
      <c r="B8263" s="31">
        <v>1993</v>
      </c>
      <c r="C8263" s="31">
        <v>45</v>
      </c>
      <c r="D8263" s="32">
        <v>1.2375519999999999E-2</v>
      </c>
      <c r="E8263" s="32">
        <v>1.229941E-2</v>
      </c>
      <c r="F8263" s="32">
        <v>0.98770058999999999</v>
      </c>
      <c r="G8263" s="33">
        <v>57421.938999999998</v>
      </c>
      <c r="H8263" s="39">
        <v>57068.811000000002</v>
      </c>
    </row>
    <row r="8264" spans="1:8" hidden="1">
      <c r="A8264" s="38" t="s">
        <v>10</v>
      </c>
      <c r="B8264" s="31">
        <v>1993</v>
      </c>
      <c r="C8264" s="31">
        <v>46</v>
      </c>
      <c r="D8264" s="32">
        <v>1.2727260000000001E-2</v>
      </c>
      <c r="E8264" s="32">
        <v>1.264678E-2</v>
      </c>
      <c r="F8264" s="32">
        <v>0.98735322000000003</v>
      </c>
      <c r="G8264" s="33">
        <v>56715.682999999997</v>
      </c>
      <c r="H8264" s="39">
        <v>56357.048000000003</v>
      </c>
    </row>
    <row r="8265" spans="1:8" hidden="1">
      <c r="A8265" s="38" t="s">
        <v>10</v>
      </c>
      <c r="B8265" s="31">
        <v>1993</v>
      </c>
      <c r="C8265" s="31">
        <v>47</v>
      </c>
      <c r="D8265" s="32">
        <v>1.315347E-2</v>
      </c>
      <c r="E8265" s="32">
        <v>1.3067519999999999E-2</v>
      </c>
      <c r="F8265" s="32">
        <v>0.98693248</v>
      </c>
      <c r="G8265" s="33">
        <v>55998.413</v>
      </c>
      <c r="H8265" s="39">
        <v>55632.531999999999</v>
      </c>
    </row>
    <row r="8266" spans="1:8" hidden="1">
      <c r="A8266" s="38" t="s">
        <v>10</v>
      </c>
      <c r="B8266" s="31">
        <v>1993</v>
      </c>
      <c r="C8266" s="31">
        <v>48</v>
      </c>
      <c r="D8266" s="32">
        <v>1.3682669999999999E-2</v>
      </c>
      <c r="E8266" s="32">
        <v>1.358969E-2</v>
      </c>
      <c r="F8266" s="32">
        <v>0.98641031000000001</v>
      </c>
      <c r="G8266" s="33">
        <v>55266.652000000002</v>
      </c>
      <c r="H8266" s="39">
        <v>54891.124000000003</v>
      </c>
    </row>
    <row r="8267" spans="1:8" hidden="1">
      <c r="A8267" s="38" t="s">
        <v>10</v>
      </c>
      <c r="B8267" s="31">
        <v>1993</v>
      </c>
      <c r="C8267" s="31">
        <v>49</v>
      </c>
      <c r="D8267" s="32">
        <v>1.432085E-2</v>
      </c>
      <c r="E8267" s="32">
        <v>1.4219030000000001E-2</v>
      </c>
      <c r="F8267" s="32">
        <v>0.98578096999999998</v>
      </c>
      <c r="G8267" s="33">
        <v>54515.595000000001</v>
      </c>
      <c r="H8267" s="39">
        <v>54128.016000000003</v>
      </c>
    </row>
    <row r="8268" spans="1:8" hidden="1">
      <c r="A8268" s="38" t="s">
        <v>10</v>
      </c>
      <c r="B8268" s="31">
        <v>1993</v>
      </c>
      <c r="C8268" s="31">
        <v>50</v>
      </c>
      <c r="D8268" s="32">
        <v>1.506041E-2</v>
      </c>
      <c r="E8268" s="32">
        <v>1.494785E-2</v>
      </c>
      <c r="F8268" s="32">
        <v>0.98505215000000002</v>
      </c>
      <c r="G8268" s="33">
        <v>53740.436000000002</v>
      </c>
      <c r="H8268" s="39">
        <v>53338.784</v>
      </c>
    </row>
    <row r="8269" spans="1:8" hidden="1">
      <c r="A8269" s="38" t="s">
        <v>10</v>
      </c>
      <c r="B8269" s="31">
        <v>1993</v>
      </c>
      <c r="C8269" s="31">
        <v>51</v>
      </c>
      <c r="D8269" s="32">
        <v>1.587614E-2</v>
      </c>
      <c r="E8269" s="32">
        <v>1.5751109999999999E-2</v>
      </c>
      <c r="F8269" s="32">
        <v>0.98424889000000004</v>
      </c>
      <c r="G8269" s="33">
        <v>52937.131999999998</v>
      </c>
      <c r="H8269" s="39">
        <v>52520.222999999998</v>
      </c>
    </row>
    <row r="8270" spans="1:8" hidden="1">
      <c r="A8270" s="38" t="s">
        <v>10</v>
      </c>
      <c r="B8270" s="31">
        <v>1993</v>
      </c>
      <c r="C8270" s="31">
        <v>52</v>
      </c>
      <c r="D8270" s="32">
        <v>1.674405E-2</v>
      </c>
      <c r="E8270" s="32">
        <v>1.660503E-2</v>
      </c>
      <c r="F8270" s="32">
        <v>0.98339496999999998</v>
      </c>
      <c r="G8270" s="33">
        <v>52103.313999999998</v>
      </c>
      <c r="H8270" s="39">
        <v>51670.724999999999</v>
      </c>
    </row>
    <row r="8271" spans="1:8" hidden="1">
      <c r="A8271" s="38" t="s">
        <v>10</v>
      </c>
      <c r="B8271" s="31">
        <v>1993</v>
      </c>
      <c r="C8271" s="31">
        <v>53</v>
      </c>
      <c r="D8271" s="32">
        <v>1.765195E-2</v>
      </c>
      <c r="E8271" s="32">
        <v>1.7497519999999999E-2</v>
      </c>
      <c r="F8271" s="32">
        <v>0.98250247999999996</v>
      </c>
      <c r="G8271" s="33">
        <v>51238.135999999999</v>
      </c>
      <c r="H8271" s="39">
        <v>50789.866000000002</v>
      </c>
    </row>
    <row r="8272" spans="1:8" hidden="1">
      <c r="A8272" s="38" t="s">
        <v>10</v>
      </c>
      <c r="B8272" s="31">
        <v>1993</v>
      </c>
      <c r="C8272" s="31">
        <v>54</v>
      </c>
      <c r="D8272" s="32">
        <v>1.8603379999999999E-2</v>
      </c>
      <c r="E8272" s="32">
        <v>1.8431929999999999E-2</v>
      </c>
      <c r="F8272" s="32">
        <v>0.98156807000000001</v>
      </c>
      <c r="G8272" s="33">
        <v>50341.595999999998</v>
      </c>
      <c r="H8272" s="39">
        <v>49877.65</v>
      </c>
    </row>
    <row r="8273" spans="1:8" hidden="1">
      <c r="A8273" s="38" t="s">
        <v>10</v>
      </c>
      <c r="B8273" s="31">
        <v>1993</v>
      </c>
      <c r="C8273" s="31">
        <v>55</v>
      </c>
      <c r="D8273" s="32">
        <v>1.962904E-2</v>
      </c>
      <c r="E8273" s="32">
        <v>1.9438259999999999E-2</v>
      </c>
      <c r="F8273" s="32">
        <v>0.98056173999999996</v>
      </c>
      <c r="G8273" s="33">
        <v>49413.703000000001</v>
      </c>
      <c r="H8273" s="39">
        <v>48933.445</v>
      </c>
    </row>
    <row r="8274" spans="1:8" hidden="1">
      <c r="A8274" s="38" t="s">
        <v>10</v>
      </c>
      <c r="B8274" s="31">
        <v>1993</v>
      </c>
      <c r="C8274" s="31">
        <v>56</v>
      </c>
      <c r="D8274" s="32">
        <v>2.0770819999999999E-2</v>
      </c>
      <c r="E8274" s="32">
        <v>2.055732E-2</v>
      </c>
      <c r="F8274" s="32">
        <v>0.97944268000000001</v>
      </c>
      <c r="G8274" s="33">
        <v>48453.186999999998</v>
      </c>
      <c r="H8274" s="39">
        <v>47955.152999999998</v>
      </c>
    </row>
    <row r="8275" spans="1:8" hidden="1">
      <c r="A8275" s="38" t="s">
        <v>10</v>
      </c>
      <c r="B8275" s="31">
        <v>1993</v>
      </c>
      <c r="C8275" s="31">
        <v>57</v>
      </c>
      <c r="D8275" s="32">
        <v>2.2077070000000001E-2</v>
      </c>
      <c r="E8275" s="32">
        <v>2.1836029999999999E-2</v>
      </c>
      <c r="F8275" s="32">
        <v>0.97816396999999999</v>
      </c>
      <c r="G8275" s="33">
        <v>47457.118999999999</v>
      </c>
      <c r="H8275" s="39">
        <v>46938.981</v>
      </c>
    </row>
    <row r="8276" spans="1:8" hidden="1">
      <c r="A8276" s="38" t="s">
        <v>10</v>
      </c>
      <c r="B8276" s="31">
        <v>1993</v>
      </c>
      <c r="C8276" s="31">
        <v>58</v>
      </c>
      <c r="D8276" s="32">
        <v>2.3591250000000001E-2</v>
      </c>
      <c r="E8276" s="32">
        <v>2.3316219999999999E-2</v>
      </c>
      <c r="F8276" s="32">
        <v>0.97668378</v>
      </c>
      <c r="G8276" s="33">
        <v>46420.843999999997</v>
      </c>
      <c r="H8276" s="39">
        <v>45879.663999999997</v>
      </c>
    </row>
    <row r="8277" spans="1:8" hidden="1">
      <c r="A8277" s="38" t="s">
        <v>10</v>
      </c>
      <c r="B8277" s="31">
        <v>1993</v>
      </c>
      <c r="C8277" s="31">
        <v>59</v>
      </c>
      <c r="D8277" s="32">
        <v>2.5333250000000002E-2</v>
      </c>
      <c r="E8277" s="32">
        <v>2.5016380000000001E-2</v>
      </c>
      <c r="F8277" s="32">
        <v>0.97498362000000005</v>
      </c>
      <c r="G8277" s="33">
        <v>45338.485000000001</v>
      </c>
      <c r="H8277" s="39">
        <v>44771.383000000002</v>
      </c>
    </row>
    <row r="8278" spans="1:8" hidden="1">
      <c r="A8278" s="38" t="s">
        <v>10</v>
      </c>
      <c r="B8278" s="31">
        <v>1993</v>
      </c>
      <c r="C8278" s="31">
        <v>60</v>
      </c>
      <c r="D8278" s="32">
        <v>2.730745E-2</v>
      </c>
      <c r="E8278" s="32">
        <v>2.6939629999999999E-2</v>
      </c>
      <c r="F8278" s="32">
        <v>0.97306037000000001</v>
      </c>
      <c r="G8278" s="33">
        <v>44204.28</v>
      </c>
      <c r="H8278" s="39">
        <v>43608.857000000004</v>
      </c>
    </row>
    <row r="8279" spans="1:8" hidden="1">
      <c r="A8279" s="38" t="s">
        <v>10</v>
      </c>
      <c r="B8279" s="31">
        <v>1993</v>
      </c>
      <c r="C8279" s="31">
        <v>61</v>
      </c>
      <c r="D8279" s="32">
        <v>2.9495759999999999E-2</v>
      </c>
      <c r="E8279" s="32">
        <v>2.906709E-2</v>
      </c>
      <c r="F8279" s="32">
        <v>0.97093291000000004</v>
      </c>
      <c r="G8279" s="33">
        <v>43013.434000000001</v>
      </c>
      <c r="H8279" s="39">
        <v>42388.296000000002</v>
      </c>
    </row>
    <row r="8280" spans="1:8" hidden="1">
      <c r="A8280" s="38" t="s">
        <v>10</v>
      </c>
      <c r="B8280" s="31">
        <v>1993</v>
      </c>
      <c r="C8280" s="31">
        <v>62</v>
      </c>
      <c r="D8280" s="32">
        <v>3.1875750000000001E-2</v>
      </c>
      <c r="E8280" s="32">
        <v>3.1375689999999998E-2</v>
      </c>
      <c r="F8280" s="32">
        <v>0.96862431000000004</v>
      </c>
      <c r="G8280" s="33">
        <v>41763.158000000003</v>
      </c>
      <c r="H8280" s="39">
        <v>41107.983999999997</v>
      </c>
    </row>
    <row r="8281" spans="1:8" hidden="1">
      <c r="A8281" s="38" t="s">
        <v>10</v>
      </c>
      <c r="B8281" s="31">
        <v>1993</v>
      </c>
      <c r="C8281" s="31">
        <v>63</v>
      </c>
      <c r="D8281" s="32">
        <v>3.4444160000000001E-2</v>
      </c>
      <c r="E8281" s="32">
        <v>3.3861000000000002E-2</v>
      </c>
      <c r="F8281" s="32">
        <v>0.96613899999999997</v>
      </c>
      <c r="G8281" s="33">
        <v>40452.81</v>
      </c>
      <c r="H8281" s="39">
        <v>39767.923999999999</v>
      </c>
    </row>
    <row r="8282" spans="1:8" hidden="1">
      <c r="A8282" s="38" t="s">
        <v>10</v>
      </c>
      <c r="B8282" s="31">
        <v>1993</v>
      </c>
      <c r="C8282" s="31">
        <v>64</v>
      </c>
      <c r="D8282" s="32">
        <v>3.7217760000000003E-2</v>
      </c>
      <c r="E8282" s="32">
        <v>3.653783E-2</v>
      </c>
      <c r="F8282" s="32">
        <v>0.96346217000000001</v>
      </c>
      <c r="G8282" s="33">
        <v>39083.038</v>
      </c>
      <c r="H8282" s="39">
        <v>38369.033000000003</v>
      </c>
    </row>
    <row r="8283" spans="1:8" hidden="1">
      <c r="A8283" s="38" t="s">
        <v>10</v>
      </c>
      <c r="B8283" s="31">
        <v>1993</v>
      </c>
      <c r="C8283" s="31">
        <v>65</v>
      </c>
      <c r="D8283" s="32">
        <v>4.0256439999999998E-2</v>
      </c>
      <c r="E8283" s="32">
        <v>3.946214E-2</v>
      </c>
      <c r="F8283" s="32">
        <v>0.96053785999999997</v>
      </c>
      <c r="G8283" s="33">
        <v>37655.027999999998</v>
      </c>
      <c r="H8283" s="39">
        <v>36912.053999999996</v>
      </c>
    </row>
    <row r="8284" spans="1:8" hidden="1">
      <c r="A8284" s="38" t="s">
        <v>10</v>
      </c>
      <c r="B8284" s="31">
        <v>1993</v>
      </c>
      <c r="C8284" s="31">
        <v>66</v>
      </c>
      <c r="D8284" s="32">
        <v>4.364403E-2</v>
      </c>
      <c r="E8284" s="32">
        <v>4.2711970000000002E-2</v>
      </c>
      <c r="F8284" s="32">
        <v>0.95728802999999996</v>
      </c>
      <c r="G8284" s="33">
        <v>36169.08</v>
      </c>
      <c r="H8284" s="39">
        <v>35396.654000000002</v>
      </c>
    </row>
    <row r="8285" spans="1:8" hidden="1">
      <c r="A8285" s="38" t="s">
        <v>10</v>
      </c>
      <c r="B8285" s="31">
        <v>1993</v>
      </c>
      <c r="C8285" s="31">
        <v>67</v>
      </c>
      <c r="D8285" s="32">
        <v>4.7469669999999999E-2</v>
      </c>
      <c r="E8285" s="32">
        <v>4.6369109999999998E-2</v>
      </c>
      <c r="F8285" s="32">
        <v>0.95363089000000001</v>
      </c>
      <c r="G8285" s="33">
        <v>34624.228000000003</v>
      </c>
      <c r="H8285" s="39">
        <v>33821.480000000003</v>
      </c>
    </row>
    <row r="8286" spans="1:8" hidden="1">
      <c r="A8286" s="38" t="s">
        <v>10</v>
      </c>
      <c r="B8286" s="31">
        <v>1993</v>
      </c>
      <c r="C8286" s="31">
        <v>68</v>
      </c>
      <c r="D8286" s="32">
        <v>5.1815479999999997E-2</v>
      </c>
      <c r="E8286" s="32">
        <v>5.0506959999999997E-2</v>
      </c>
      <c r="F8286" s="32">
        <v>0.94949304000000001</v>
      </c>
      <c r="G8286" s="33">
        <v>33018.733</v>
      </c>
      <c r="H8286" s="39">
        <v>32184.895</v>
      </c>
    </row>
    <row r="8287" spans="1:8" hidden="1">
      <c r="A8287" s="38" t="s">
        <v>10</v>
      </c>
      <c r="B8287" s="31">
        <v>1993</v>
      </c>
      <c r="C8287" s="31">
        <v>69</v>
      </c>
      <c r="D8287" s="32">
        <v>5.6712110000000003E-2</v>
      </c>
      <c r="E8287" s="32">
        <v>5.5148320000000001E-2</v>
      </c>
      <c r="F8287" s="32">
        <v>0.94485167999999997</v>
      </c>
      <c r="G8287" s="33">
        <v>31351.057000000001</v>
      </c>
      <c r="H8287" s="39">
        <v>30486.578000000001</v>
      </c>
    </row>
    <row r="8288" spans="1:8" hidden="1">
      <c r="A8288" s="38" t="s">
        <v>10</v>
      </c>
      <c r="B8288" s="31">
        <v>1993</v>
      </c>
      <c r="C8288" s="31">
        <v>70</v>
      </c>
      <c r="D8288" s="32">
        <v>6.2148219999999997E-2</v>
      </c>
      <c r="E8288" s="32">
        <v>6.0275219999999997E-2</v>
      </c>
      <c r="F8288" s="32">
        <v>0.93972478000000004</v>
      </c>
      <c r="G8288" s="33">
        <v>29622.098999999998</v>
      </c>
      <c r="H8288" s="39">
        <v>28729.360000000001</v>
      </c>
    </row>
    <row r="8289" spans="1:8" hidden="1">
      <c r="A8289" s="38" t="s">
        <v>10</v>
      </c>
      <c r="B8289" s="31">
        <v>1993</v>
      </c>
      <c r="C8289" s="31">
        <v>71</v>
      </c>
      <c r="D8289" s="32">
        <v>6.8060560000000006E-2</v>
      </c>
      <c r="E8289" s="32">
        <v>6.5820660000000003E-2</v>
      </c>
      <c r="F8289" s="32">
        <v>0.93417934000000002</v>
      </c>
      <c r="G8289" s="33">
        <v>27836.620999999999</v>
      </c>
      <c r="H8289" s="39">
        <v>26920.508000000002</v>
      </c>
    </row>
    <row r="8290" spans="1:8" hidden="1">
      <c r="A8290" s="38" t="s">
        <v>10</v>
      </c>
      <c r="B8290" s="31">
        <v>1993</v>
      </c>
      <c r="C8290" s="31">
        <v>72</v>
      </c>
      <c r="D8290" s="32">
        <v>7.4367929999999999E-2</v>
      </c>
      <c r="E8290" s="32">
        <v>7.1701780000000007E-2</v>
      </c>
      <c r="F8290" s="32">
        <v>0.92829821999999995</v>
      </c>
      <c r="G8290" s="33">
        <v>26004.396000000001</v>
      </c>
      <c r="H8290" s="39">
        <v>25072.115000000002</v>
      </c>
    </row>
    <row r="8291" spans="1:8" hidden="1">
      <c r="A8291" s="38" t="s">
        <v>10</v>
      </c>
      <c r="B8291" s="31">
        <v>1993</v>
      </c>
      <c r="C8291" s="31">
        <v>73</v>
      </c>
      <c r="D8291" s="32">
        <v>8.1040500000000001E-2</v>
      </c>
      <c r="E8291" s="32">
        <v>7.7884599999999998E-2</v>
      </c>
      <c r="F8291" s="32">
        <v>0.92211540000000003</v>
      </c>
      <c r="G8291" s="33">
        <v>24139.833999999999</v>
      </c>
      <c r="H8291" s="39">
        <v>23199.774000000001</v>
      </c>
    </row>
    <row r="8292" spans="1:8" hidden="1">
      <c r="A8292" s="38" t="s">
        <v>10</v>
      </c>
      <c r="B8292" s="31">
        <v>1993</v>
      </c>
      <c r="C8292" s="31">
        <v>74</v>
      </c>
      <c r="D8292" s="32">
        <v>8.8109560000000003E-2</v>
      </c>
      <c r="E8292" s="32">
        <v>8.43917E-2</v>
      </c>
      <c r="F8292" s="32">
        <v>0.91560830000000004</v>
      </c>
      <c r="G8292" s="33">
        <v>22259.713</v>
      </c>
      <c r="H8292" s="39">
        <v>21320.446</v>
      </c>
    </row>
    <row r="8293" spans="1:8" hidden="1">
      <c r="A8293" s="38" t="s">
        <v>10</v>
      </c>
      <c r="B8293" s="31">
        <v>1993</v>
      </c>
      <c r="C8293" s="31">
        <v>75</v>
      </c>
      <c r="D8293" s="32">
        <v>9.5722710000000003E-2</v>
      </c>
      <c r="E8293" s="32">
        <v>9.1350550000000003E-2</v>
      </c>
      <c r="F8293" s="32">
        <v>0.90864944999999997</v>
      </c>
      <c r="G8293" s="33">
        <v>20381.178</v>
      </c>
      <c r="H8293" s="39">
        <v>19450.261999999999</v>
      </c>
    </row>
    <row r="8294" spans="1:8" hidden="1">
      <c r="A8294" s="38" t="s">
        <v>10</v>
      </c>
      <c r="B8294" s="31">
        <v>1993</v>
      </c>
      <c r="C8294" s="31">
        <v>76</v>
      </c>
      <c r="D8294" s="32">
        <v>0.10409651</v>
      </c>
      <c r="E8294" s="32">
        <v>9.8946510000000001E-2</v>
      </c>
      <c r="F8294" s="32">
        <v>0.90105349000000001</v>
      </c>
      <c r="G8294" s="33">
        <v>18519.346000000001</v>
      </c>
      <c r="H8294" s="39">
        <v>17603.133999999998</v>
      </c>
    </row>
    <row r="8295" spans="1:8" hidden="1">
      <c r="A8295" s="38" t="s">
        <v>10</v>
      </c>
      <c r="B8295" s="31">
        <v>1993</v>
      </c>
      <c r="C8295" s="31">
        <v>77</v>
      </c>
      <c r="D8295" s="32">
        <v>0.11345302</v>
      </c>
      <c r="E8295" s="32">
        <v>0.10736270000000001</v>
      </c>
      <c r="F8295" s="32">
        <v>0.89263729999999997</v>
      </c>
      <c r="G8295" s="33">
        <v>16686.920999999998</v>
      </c>
      <c r="H8295" s="39">
        <v>15791.145</v>
      </c>
    </row>
    <row r="8296" spans="1:8" hidden="1">
      <c r="A8296" s="38" t="s">
        <v>10</v>
      </c>
      <c r="B8296" s="31">
        <v>1993</v>
      </c>
      <c r="C8296" s="31">
        <v>78</v>
      </c>
      <c r="D8296" s="32">
        <v>0.12397405</v>
      </c>
      <c r="E8296" s="32">
        <v>0.11673782000000001</v>
      </c>
      <c r="F8296" s="32">
        <v>0.88326218000000001</v>
      </c>
      <c r="G8296" s="33">
        <v>14895.368</v>
      </c>
      <c r="H8296" s="39">
        <v>14025.941999999999</v>
      </c>
    </row>
    <row r="8297" spans="1:8" hidden="1">
      <c r="A8297" s="38" t="s">
        <v>10</v>
      </c>
      <c r="B8297" s="31">
        <v>1993</v>
      </c>
      <c r="C8297" s="31">
        <v>79</v>
      </c>
      <c r="D8297" s="32">
        <v>0.13567729000000001</v>
      </c>
      <c r="E8297" s="32">
        <v>0.12705785999999999</v>
      </c>
      <c r="F8297" s="32">
        <v>0.87294214000000003</v>
      </c>
      <c r="G8297" s="33">
        <v>13156.516</v>
      </c>
      <c r="H8297" s="39">
        <v>12320.696</v>
      </c>
    </row>
    <row r="8298" spans="1:8" hidden="1">
      <c r="A8298" s="38" t="s">
        <v>10</v>
      </c>
      <c r="B8298" s="31">
        <v>1993</v>
      </c>
      <c r="C8298" s="31">
        <v>80</v>
      </c>
      <c r="D8298" s="32">
        <v>0.14844441999999999</v>
      </c>
      <c r="E8298" s="32">
        <v>0.13818780999999999</v>
      </c>
      <c r="F8298" s="32">
        <v>0.86181218999999998</v>
      </c>
      <c r="G8298" s="33">
        <v>11484.877</v>
      </c>
      <c r="H8298" s="39">
        <v>10691.342000000001</v>
      </c>
    </row>
    <row r="8299" spans="1:8" hidden="1">
      <c r="A8299" s="38" t="s">
        <v>10</v>
      </c>
      <c r="B8299" s="31">
        <v>1993</v>
      </c>
      <c r="C8299" s="31">
        <v>81</v>
      </c>
      <c r="D8299" s="32">
        <v>0.16202579</v>
      </c>
      <c r="E8299" s="32">
        <v>0.14988330999999999</v>
      </c>
      <c r="F8299" s="32">
        <v>0.85011669000000001</v>
      </c>
      <c r="G8299" s="33">
        <v>9897.8070000000007</v>
      </c>
      <c r="H8299" s="39">
        <v>9156.0490000000009</v>
      </c>
    </row>
    <row r="8300" spans="1:8" hidden="1">
      <c r="A8300" s="38" t="s">
        <v>10</v>
      </c>
      <c r="B8300" s="31">
        <v>1993</v>
      </c>
      <c r="C8300" s="31">
        <v>82</v>
      </c>
      <c r="D8300" s="32">
        <v>0.17614474999999999</v>
      </c>
      <c r="E8300" s="32">
        <v>0.16188698000000001</v>
      </c>
      <c r="F8300" s="32">
        <v>0.83811301999999999</v>
      </c>
      <c r="G8300" s="33">
        <v>8414.2909999999993</v>
      </c>
      <c r="H8300" s="39">
        <v>7733.2089999999998</v>
      </c>
    </row>
    <row r="8301" spans="1:8" hidden="1">
      <c r="A8301" s="38" t="s">
        <v>10</v>
      </c>
      <c r="B8301" s="31">
        <v>1993</v>
      </c>
      <c r="C8301" s="31">
        <v>83</v>
      </c>
      <c r="D8301" s="32">
        <v>0.190719</v>
      </c>
      <c r="E8301" s="32">
        <v>0.17411544000000001</v>
      </c>
      <c r="F8301" s="32">
        <v>0.82588455999999999</v>
      </c>
      <c r="G8301" s="33">
        <v>7052.1270000000004</v>
      </c>
      <c r="H8301" s="39">
        <v>6438.1850000000004</v>
      </c>
    </row>
    <row r="8302" spans="1:8" hidden="1">
      <c r="A8302" s="38" t="s">
        <v>10</v>
      </c>
      <c r="B8302" s="31">
        <v>1993</v>
      </c>
      <c r="C8302" s="31">
        <v>84</v>
      </c>
      <c r="D8302" s="32">
        <v>0.20589523000000001</v>
      </c>
      <c r="E8302" s="32">
        <v>0.18667724999999999</v>
      </c>
      <c r="F8302" s="32">
        <v>0.81332274999999998</v>
      </c>
      <c r="G8302" s="33">
        <v>5824.2430000000004</v>
      </c>
      <c r="H8302" s="39">
        <v>5280.616</v>
      </c>
    </row>
    <row r="8303" spans="1:8" hidden="1">
      <c r="A8303" s="38" t="s">
        <v>10</v>
      </c>
      <c r="B8303" s="31">
        <v>1993</v>
      </c>
      <c r="C8303" s="31">
        <v>85</v>
      </c>
      <c r="D8303" s="32">
        <v>0.22214649</v>
      </c>
      <c r="E8303" s="32">
        <v>0.19993865</v>
      </c>
      <c r="F8303" s="32">
        <v>0.80006135</v>
      </c>
      <c r="G8303" s="33">
        <v>4736.9889999999996</v>
      </c>
      <c r="H8303" s="39">
        <v>4263.4350000000004</v>
      </c>
    </row>
    <row r="8304" spans="1:8" hidden="1">
      <c r="A8304" s="38" t="s">
        <v>10</v>
      </c>
      <c r="B8304" s="31">
        <v>1993</v>
      </c>
      <c r="C8304" s="31">
        <v>86</v>
      </c>
      <c r="D8304" s="32">
        <v>0.24009932</v>
      </c>
      <c r="E8304" s="32">
        <v>0.21436489</v>
      </c>
      <c r="F8304" s="32">
        <v>0.78563510999999997</v>
      </c>
      <c r="G8304" s="33">
        <v>3789.8820000000001</v>
      </c>
      <c r="H8304" s="39">
        <v>3383.6729999999998</v>
      </c>
    </row>
    <row r="8305" spans="1:8" hidden="1">
      <c r="A8305" s="38" t="s">
        <v>10</v>
      </c>
      <c r="B8305" s="31">
        <v>1993</v>
      </c>
      <c r="C8305" s="31">
        <v>87</v>
      </c>
      <c r="D8305" s="32">
        <v>0.26028794999999999</v>
      </c>
      <c r="E8305" s="32">
        <v>0.23031397000000001</v>
      </c>
      <c r="F8305" s="32">
        <v>0.76968603000000002</v>
      </c>
      <c r="G8305" s="33">
        <v>2977.4639999999999</v>
      </c>
      <c r="H8305" s="39">
        <v>2634.5880000000002</v>
      </c>
    </row>
    <row r="8306" spans="1:8" hidden="1">
      <c r="A8306" s="38" t="s">
        <v>10</v>
      </c>
      <c r="B8306" s="31">
        <v>1993</v>
      </c>
      <c r="C8306" s="31">
        <v>88</v>
      </c>
      <c r="D8306" s="32">
        <v>0.28302387000000001</v>
      </c>
      <c r="E8306" s="32">
        <v>0.24793772</v>
      </c>
      <c r="F8306" s="32">
        <v>0.75206227999999997</v>
      </c>
      <c r="G8306" s="33">
        <v>2291.7130000000002</v>
      </c>
      <c r="H8306" s="39">
        <v>2007.6120000000001</v>
      </c>
    </row>
    <row r="8307" spans="1:8" hidden="1">
      <c r="A8307" s="38" t="s">
        <v>10</v>
      </c>
      <c r="B8307" s="31">
        <v>1993</v>
      </c>
      <c r="C8307" s="31">
        <v>89</v>
      </c>
      <c r="D8307" s="32">
        <v>0.30806084</v>
      </c>
      <c r="E8307" s="32">
        <v>0.26694342999999998</v>
      </c>
      <c r="F8307" s="32">
        <v>0.73305657000000002</v>
      </c>
      <c r="G8307" s="33">
        <v>1723.511</v>
      </c>
      <c r="H8307" s="39">
        <v>1493.471</v>
      </c>
    </row>
    <row r="8308" spans="1:8" hidden="1">
      <c r="A8308" s="38" t="s">
        <v>10</v>
      </c>
      <c r="B8308" s="31">
        <v>1993</v>
      </c>
      <c r="C8308" s="31">
        <v>90</v>
      </c>
      <c r="D8308" s="32">
        <v>0.33471590000000001</v>
      </c>
      <c r="E8308" s="32">
        <v>0.28672945</v>
      </c>
      <c r="F8308" s="32">
        <v>0.71327054999999995</v>
      </c>
      <c r="G8308" s="33">
        <v>1263.431</v>
      </c>
      <c r="H8308" s="39">
        <v>1082.299</v>
      </c>
    </row>
    <row r="8309" spans="1:8" hidden="1">
      <c r="A8309" s="38" t="s">
        <v>10</v>
      </c>
      <c r="B8309" s="31">
        <v>1993</v>
      </c>
      <c r="C8309" s="31">
        <v>91</v>
      </c>
      <c r="D8309" s="32">
        <v>0.36197368000000002</v>
      </c>
      <c r="E8309" s="32">
        <v>0.30650103000000001</v>
      </c>
      <c r="F8309" s="32">
        <v>0.69349897000000005</v>
      </c>
      <c r="G8309" s="33">
        <v>901.16800000000001</v>
      </c>
      <c r="H8309" s="39">
        <v>763.06399999999996</v>
      </c>
    </row>
    <row r="8310" spans="1:8" hidden="1">
      <c r="A8310" s="38" t="s">
        <v>10</v>
      </c>
      <c r="B8310" s="31">
        <v>1993</v>
      </c>
      <c r="C8310" s="31">
        <v>92</v>
      </c>
      <c r="D8310" s="32">
        <v>0.38873874000000003</v>
      </c>
      <c r="E8310" s="32">
        <v>0.32547614000000002</v>
      </c>
      <c r="F8310" s="32">
        <v>0.67452385999999998</v>
      </c>
      <c r="G8310" s="33">
        <v>624.95899999999995</v>
      </c>
      <c r="H8310" s="39">
        <v>523.25400000000002</v>
      </c>
    </row>
    <row r="8311" spans="1:8" hidden="1">
      <c r="A8311" s="38" t="s">
        <v>10</v>
      </c>
      <c r="B8311" s="31">
        <v>1993</v>
      </c>
      <c r="C8311" s="31">
        <v>93</v>
      </c>
      <c r="D8311" s="32">
        <v>0.41440305999999999</v>
      </c>
      <c r="E8311" s="32">
        <v>0.34327579000000003</v>
      </c>
      <c r="F8311" s="32">
        <v>0.65672421000000003</v>
      </c>
      <c r="G8311" s="33">
        <v>421.55</v>
      </c>
      <c r="H8311" s="39">
        <v>349.19600000000003</v>
      </c>
    </row>
    <row r="8312" spans="1:8" hidden="1">
      <c r="A8312" s="38" t="s">
        <v>10</v>
      </c>
      <c r="B8312" s="31">
        <v>1993</v>
      </c>
      <c r="C8312" s="31">
        <v>94</v>
      </c>
      <c r="D8312" s="32">
        <v>0.43885542999999999</v>
      </c>
      <c r="E8312" s="32">
        <v>0.35988639</v>
      </c>
      <c r="F8312" s="32">
        <v>0.64011361</v>
      </c>
      <c r="G8312" s="33">
        <v>276.84199999999998</v>
      </c>
      <c r="H8312" s="39">
        <v>227.02600000000001</v>
      </c>
    </row>
    <row r="8313" spans="1:8" hidden="1">
      <c r="A8313" s="38" t="s">
        <v>10</v>
      </c>
      <c r="B8313" s="31">
        <v>1993</v>
      </c>
      <c r="C8313" s="31">
        <v>95</v>
      </c>
      <c r="D8313" s="32">
        <v>0.46255352999999999</v>
      </c>
      <c r="E8313" s="32">
        <v>0.37566982999999998</v>
      </c>
      <c r="F8313" s="32">
        <v>0.62433017000000002</v>
      </c>
      <c r="G8313" s="33">
        <v>177.21</v>
      </c>
      <c r="H8313" s="39">
        <v>143.92400000000001</v>
      </c>
    </row>
    <row r="8314" spans="1:8" hidden="1">
      <c r="A8314" s="38" t="s">
        <v>10</v>
      </c>
      <c r="B8314" s="31">
        <v>1993</v>
      </c>
      <c r="C8314" s="31">
        <v>96</v>
      </c>
      <c r="D8314" s="32">
        <v>0.48622580999999998</v>
      </c>
      <c r="E8314" s="32">
        <v>0.39113567999999999</v>
      </c>
      <c r="F8314" s="32">
        <v>0.60886432000000001</v>
      </c>
      <c r="G8314" s="33">
        <v>110.63800000000001</v>
      </c>
      <c r="H8314" s="39">
        <v>89.001000000000005</v>
      </c>
    </row>
    <row r="8315" spans="1:8" hidden="1">
      <c r="A8315" s="38" t="s">
        <v>10</v>
      </c>
      <c r="B8315" s="31">
        <v>1993</v>
      </c>
      <c r="C8315" s="31">
        <v>97</v>
      </c>
      <c r="D8315" s="32">
        <v>0.51049378000000001</v>
      </c>
      <c r="E8315" s="32">
        <v>0.40668794000000003</v>
      </c>
      <c r="F8315" s="32">
        <v>0.59331206000000003</v>
      </c>
      <c r="G8315" s="33">
        <v>67.363</v>
      </c>
      <c r="H8315" s="39">
        <v>53.664999999999999</v>
      </c>
    </row>
    <row r="8316" spans="1:8" hidden="1">
      <c r="A8316" s="38" t="s">
        <v>10</v>
      </c>
      <c r="B8316" s="31">
        <v>1993</v>
      </c>
      <c r="C8316" s="31">
        <v>98</v>
      </c>
      <c r="D8316" s="32">
        <v>0.53578610999999998</v>
      </c>
      <c r="E8316" s="32">
        <v>0.42257989000000001</v>
      </c>
      <c r="F8316" s="32">
        <v>0.57742011000000004</v>
      </c>
      <c r="G8316" s="33">
        <v>39.968000000000004</v>
      </c>
      <c r="H8316" s="39">
        <v>31.523</v>
      </c>
    </row>
    <row r="8317" spans="1:8" hidden="1">
      <c r="A8317" s="38" t="s">
        <v>10</v>
      </c>
      <c r="B8317" s="31">
        <v>1993</v>
      </c>
      <c r="C8317" s="31">
        <v>99</v>
      </c>
      <c r="D8317" s="32">
        <v>0.56195055999999999</v>
      </c>
      <c r="E8317" s="32">
        <v>0.43868962</v>
      </c>
      <c r="F8317" s="32">
        <v>0.56131038</v>
      </c>
      <c r="G8317" s="33">
        <v>23.077999999999999</v>
      </c>
      <c r="H8317" s="39">
        <v>18.015999999999998</v>
      </c>
    </row>
    <row r="8318" spans="1:8" hidden="1">
      <c r="A8318" s="38" t="s">
        <v>10</v>
      </c>
      <c r="B8318" s="31">
        <v>1994</v>
      </c>
      <c r="C8318" s="31">
        <v>1</v>
      </c>
      <c r="D8318" s="32">
        <v>3.4393350000000003E-2</v>
      </c>
      <c r="E8318" s="32">
        <v>3.3811889999999997E-2</v>
      </c>
      <c r="F8318" s="32">
        <v>0.96618811000000004</v>
      </c>
      <c r="G8318" s="33">
        <v>87737.019</v>
      </c>
      <c r="H8318" s="39">
        <v>86253.741999999998</v>
      </c>
    </row>
    <row r="8319" spans="1:8" hidden="1">
      <c r="A8319" s="38" t="s">
        <v>10</v>
      </c>
      <c r="B8319" s="31">
        <v>1994</v>
      </c>
      <c r="C8319" s="31">
        <v>2</v>
      </c>
      <c r="D8319" s="32">
        <v>2.716799E-2</v>
      </c>
      <c r="E8319" s="32">
        <v>2.680389E-2</v>
      </c>
      <c r="F8319" s="32">
        <v>0.97319610999999995</v>
      </c>
      <c r="G8319" s="33">
        <v>84770.464999999997</v>
      </c>
      <c r="H8319" s="39">
        <v>83634.376000000004</v>
      </c>
    </row>
    <row r="8320" spans="1:8" hidden="1">
      <c r="A8320" s="38" t="s">
        <v>10</v>
      </c>
      <c r="B8320" s="31">
        <v>1994</v>
      </c>
      <c r="C8320" s="31">
        <v>3</v>
      </c>
      <c r="D8320" s="32">
        <v>2.151248E-2</v>
      </c>
      <c r="E8320" s="32">
        <v>2.1283549999999998E-2</v>
      </c>
      <c r="F8320" s="32">
        <v>0.97871644999999996</v>
      </c>
      <c r="G8320" s="33">
        <v>82498.286999999997</v>
      </c>
      <c r="H8320" s="39">
        <v>81620.358999999997</v>
      </c>
    </row>
    <row r="8321" spans="1:8" hidden="1">
      <c r="A8321" s="38" t="s">
        <v>10</v>
      </c>
      <c r="B8321" s="31">
        <v>1994</v>
      </c>
      <c r="C8321" s="31">
        <v>4</v>
      </c>
      <c r="D8321" s="32">
        <v>1.710064E-2</v>
      </c>
      <c r="E8321" s="32">
        <v>1.6955669999999999E-2</v>
      </c>
      <c r="F8321" s="32">
        <v>0.98304433000000002</v>
      </c>
      <c r="G8321" s="33">
        <v>80742.430999999997</v>
      </c>
      <c r="H8321" s="39">
        <v>80057.91</v>
      </c>
    </row>
    <row r="8322" spans="1:8" hidden="1">
      <c r="A8322" s="38" t="s">
        <v>10</v>
      </c>
      <c r="B8322" s="31">
        <v>1994</v>
      </c>
      <c r="C8322" s="31">
        <v>5</v>
      </c>
      <c r="D8322" s="32">
        <v>1.367289E-2</v>
      </c>
      <c r="E8322" s="32">
        <v>1.358006E-2</v>
      </c>
      <c r="F8322" s="32">
        <v>0.98641994</v>
      </c>
      <c r="G8322" s="33">
        <v>79373.388999999996</v>
      </c>
      <c r="H8322" s="39">
        <v>78834.441000000006</v>
      </c>
    </row>
    <row r="8323" spans="1:8" hidden="1">
      <c r="A8323" s="38" t="s">
        <v>10</v>
      </c>
      <c r="B8323" s="31">
        <v>1994</v>
      </c>
      <c r="C8323" s="31">
        <v>6</v>
      </c>
      <c r="D8323" s="32">
        <v>1.1029280000000001E-2</v>
      </c>
      <c r="E8323" s="32">
        <v>1.0968790000000001E-2</v>
      </c>
      <c r="F8323" s="32">
        <v>0.98903121000000005</v>
      </c>
      <c r="G8323" s="33">
        <v>78295.494000000006</v>
      </c>
      <c r="H8323" s="39">
        <v>77866.091</v>
      </c>
    </row>
    <row r="8324" spans="1:8" hidden="1">
      <c r="A8324" s="38" t="s">
        <v>10</v>
      </c>
      <c r="B8324" s="31">
        <v>1994</v>
      </c>
      <c r="C8324" s="31">
        <v>7</v>
      </c>
      <c r="D8324" s="32">
        <v>9.0086000000000003E-3</v>
      </c>
      <c r="E8324" s="32">
        <v>8.9682100000000008E-3</v>
      </c>
      <c r="F8324" s="32">
        <v>0.99103178999999997</v>
      </c>
      <c r="G8324" s="33">
        <v>77436.687000000005</v>
      </c>
      <c r="H8324" s="39">
        <v>77089.452999999994</v>
      </c>
    </row>
    <row r="8325" spans="1:8" hidden="1">
      <c r="A8325" s="38" t="s">
        <v>10</v>
      </c>
      <c r="B8325" s="31">
        <v>1994</v>
      </c>
      <c r="C8325" s="31">
        <v>8</v>
      </c>
      <c r="D8325" s="32">
        <v>7.4896600000000004E-3</v>
      </c>
      <c r="E8325" s="32">
        <v>7.4617099999999999E-3</v>
      </c>
      <c r="F8325" s="32">
        <v>0.99253829000000005</v>
      </c>
      <c r="G8325" s="33">
        <v>76742.218999999997</v>
      </c>
      <c r="H8325" s="39">
        <v>76455.904999999999</v>
      </c>
    </row>
    <row r="8326" spans="1:8" hidden="1">
      <c r="A8326" s="38" t="s">
        <v>10</v>
      </c>
      <c r="B8326" s="31">
        <v>1994</v>
      </c>
      <c r="C8326" s="31">
        <v>9</v>
      </c>
      <c r="D8326" s="32">
        <v>6.3748800000000003E-3</v>
      </c>
      <c r="E8326" s="32">
        <v>6.35463E-3</v>
      </c>
      <c r="F8326" s="32">
        <v>0.99364536999999997</v>
      </c>
      <c r="G8326" s="33">
        <v>76169.591</v>
      </c>
      <c r="H8326" s="39">
        <v>75927.576000000001</v>
      </c>
    </row>
    <row r="8327" spans="1:8" hidden="1">
      <c r="A8327" s="38" t="s">
        <v>10</v>
      </c>
      <c r="B8327" s="31">
        <v>1994</v>
      </c>
      <c r="C8327" s="31">
        <v>10</v>
      </c>
      <c r="D8327" s="32">
        <v>5.5901800000000001E-3</v>
      </c>
      <c r="E8327" s="32">
        <v>5.5745999999999999E-3</v>
      </c>
      <c r="F8327" s="32">
        <v>0.99442540000000001</v>
      </c>
      <c r="G8327" s="33">
        <v>75685.561000000002</v>
      </c>
      <c r="H8327" s="39">
        <v>75474.603000000003</v>
      </c>
    </row>
    <row r="8328" spans="1:8" hidden="1">
      <c r="A8328" s="38" t="s">
        <v>10</v>
      </c>
      <c r="B8328" s="31">
        <v>1994</v>
      </c>
      <c r="C8328" s="31">
        <v>11</v>
      </c>
      <c r="D8328" s="32">
        <v>5.0791600000000001E-3</v>
      </c>
      <c r="E8328" s="32">
        <v>5.0662900000000002E-3</v>
      </c>
      <c r="F8328" s="32">
        <v>0.99493370999999997</v>
      </c>
      <c r="G8328" s="33">
        <v>75263.644</v>
      </c>
      <c r="H8328" s="39">
        <v>75072.990999999995</v>
      </c>
    </row>
    <row r="8329" spans="1:8" hidden="1">
      <c r="A8329" s="38" t="s">
        <v>10</v>
      </c>
      <c r="B8329" s="31">
        <v>1994</v>
      </c>
      <c r="C8329" s="31">
        <v>12</v>
      </c>
      <c r="D8329" s="32">
        <v>4.7918400000000003E-3</v>
      </c>
      <c r="E8329" s="32">
        <v>4.7803799999999999E-3</v>
      </c>
      <c r="F8329" s="32">
        <v>0.99521961999999997</v>
      </c>
      <c r="G8329" s="33">
        <v>74882.337</v>
      </c>
      <c r="H8329" s="39">
        <v>74703.354000000007</v>
      </c>
    </row>
    <row r="8330" spans="1:8" hidden="1">
      <c r="A8330" s="38" t="s">
        <v>10</v>
      </c>
      <c r="B8330" s="31">
        <v>1994</v>
      </c>
      <c r="C8330" s="31">
        <v>13</v>
      </c>
      <c r="D8330" s="32">
        <v>4.6949599999999998E-3</v>
      </c>
      <c r="E8330" s="32">
        <v>4.68396E-3</v>
      </c>
      <c r="F8330" s="32">
        <v>0.99531603999999996</v>
      </c>
      <c r="G8330" s="33">
        <v>74524.37</v>
      </c>
      <c r="H8330" s="39">
        <v>74349.835999999996</v>
      </c>
    </row>
    <row r="8331" spans="1:8" hidden="1">
      <c r="A8331" s="38" t="s">
        <v>10</v>
      </c>
      <c r="B8331" s="31">
        <v>1994</v>
      </c>
      <c r="C8331" s="31">
        <v>14</v>
      </c>
      <c r="D8331" s="32">
        <v>4.7544600000000003E-3</v>
      </c>
      <c r="E8331" s="32">
        <v>4.7431900000000004E-3</v>
      </c>
      <c r="F8331" s="32">
        <v>0.99525680999999999</v>
      </c>
      <c r="G8331" s="33">
        <v>74175.301000000007</v>
      </c>
      <c r="H8331" s="39">
        <v>73999.387000000002</v>
      </c>
    </row>
    <row r="8332" spans="1:8" hidden="1">
      <c r="A8332" s="38" t="s">
        <v>10</v>
      </c>
      <c r="B8332" s="31">
        <v>1994</v>
      </c>
      <c r="C8332" s="31">
        <v>15</v>
      </c>
      <c r="D8332" s="32">
        <v>4.9426699999999997E-3</v>
      </c>
      <c r="E8332" s="32">
        <v>4.93049E-3</v>
      </c>
      <c r="F8332" s="32">
        <v>0.99506950999999999</v>
      </c>
      <c r="G8332" s="33">
        <v>73823.472999999998</v>
      </c>
      <c r="H8332" s="39">
        <v>73641.481</v>
      </c>
    </row>
    <row r="8333" spans="1:8" hidden="1">
      <c r="A8333" s="38" t="s">
        <v>10</v>
      </c>
      <c r="B8333" s="31">
        <v>1994</v>
      </c>
      <c r="C8333" s="31">
        <v>16</v>
      </c>
      <c r="D8333" s="32">
        <v>5.2290399999999999E-3</v>
      </c>
      <c r="E8333" s="32">
        <v>5.2154100000000002E-3</v>
      </c>
      <c r="F8333" s="32">
        <v>0.99478458999999997</v>
      </c>
      <c r="G8333" s="33">
        <v>73459.487999999998</v>
      </c>
      <c r="H8333" s="39">
        <v>73267.926999999996</v>
      </c>
    </row>
    <row r="8334" spans="1:8" hidden="1">
      <c r="A8334" s="38" t="s">
        <v>10</v>
      </c>
      <c r="B8334" s="31">
        <v>1994</v>
      </c>
      <c r="C8334" s="31">
        <v>17</v>
      </c>
      <c r="D8334" s="32">
        <v>5.5792899999999998E-3</v>
      </c>
      <c r="E8334" s="32">
        <v>5.56377E-3</v>
      </c>
      <c r="F8334" s="32">
        <v>0.99443623000000003</v>
      </c>
      <c r="G8334" s="33">
        <v>73076.366999999998</v>
      </c>
      <c r="H8334" s="39">
        <v>72873.077000000005</v>
      </c>
    </row>
    <row r="8335" spans="1:8" hidden="1">
      <c r="A8335" s="38" t="s">
        <v>10</v>
      </c>
      <c r="B8335" s="31">
        <v>1994</v>
      </c>
      <c r="C8335" s="31">
        <v>18</v>
      </c>
      <c r="D8335" s="32">
        <v>5.9644900000000002E-3</v>
      </c>
      <c r="E8335" s="32">
        <v>5.9467499999999998E-3</v>
      </c>
      <c r="F8335" s="32">
        <v>0.99405325</v>
      </c>
      <c r="G8335" s="33">
        <v>72669.786999999997</v>
      </c>
      <c r="H8335" s="39">
        <v>72453.712</v>
      </c>
    </row>
    <row r="8336" spans="1:8" hidden="1">
      <c r="A8336" s="38" t="s">
        <v>10</v>
      </c>
      <c r="B8336" s="31">
        <v>1994</v>
      </c>
      <c r="C8336" s="31">
        <v>19</v>
      </c>
      <c r="D8336" s="32">
        <v>6.3545299999999997E-3</v>
      </c>
      <c r="E8336" s="32">
        <v>6.3343999999999996E-3</v>
      </c>
      <c r="F8336" s="32">
        <v>0.99366560000000004</v>
      </c>
      <c r="G8336" s="33">
        <v>72237.637000000002</v>
      </c>
      <c r="H8336" s="39">
        <v>72008.846000000005</v>
      </c>
    </row>
    <row r="8337" spans="1:8" hidden="1">
      <c r="A8337" s="38" t="s">
        <v>10</v>
      </c>
      <c r="B8337" s="31">
        <v>1994</v>
      </c>
      <c r="C8337" s="31">
        <v>20</v>
      </c>
      <c r="D8337" s="32">
        <v>6.7256900000000003E-3</v>
      </c>
      <c r="E8337" s="32">
        <v>6.7031499999999997E-3</v>
      </c>
      <c r="F8337" s="32">
        <v>0.99329685000000001</v>
      </c>
      <c r="G8337" s="33">
        <v>71780.054999999993</v>
      </c>
      <c r="H8337" s="39">
        <v>71539.479000000007</v>
      </c>
    </row>
    <row r="8338" spans="1:8" hidden="1">
      <c r="A8338" s="38" t="s">
        <v>10</v>
      </c>
      <c r="B8338" s="31">
        <v>1994</v>
      </c>
      <c r="C8338" s="31">
        <v>21</v>
      </c>
      <c r="D8338" s="32">
        <v>7.0549899999999997E-3</v>
      </c>
      <c r="E8338" s="32">
        <v>7.0301900000000004E-3</v>
      </c>
      <c r="F8338" s="32">
        <v>0.99296980999999995</v>
      </c>
      <c r="G8338" s="33">
        <v>71298.903000000006</v>
      </c>
      <c r="H8338" s="39">
        <v>71048.28</v>
      </c>
    </row>
    <row r="8339" spans="1:8" hidden="1">
      <c r="A8339" s="38" t="s">
        <v>10</v>
      </c>
      <c r="B8339" s="31">
        <v>1994</v>
      </c>
      <c r="C8339" s="31">
        <v>22</v>
      </c>
      <c r="D8339" s="32">
        <v>7.3265200000000004E-3</v>
      </c>
      <c r="E8339" s="32">
        <v>7.2997699999999997E-3</v>
      </c>
      <c r="F8339" s="32">
        <v>0.99270022999999996</v>
      </c>
      <c r="G8339" s="33">
        <v>70797.657999999996</v>
      </c>
      <c r="H8339" s="39">
        <v>70539.254000000001</v>
      </c>
    </row>
    <row r="8340" spans="1:8" hidden="1">
      <c r="A8340" s="38" t="s">
        <v>10</v>
      </c>
      <c r="B8340" s="31">
        <v>1994</v>
      </c>
      <c r="C8340" s="31">
        <v>23</v>
      </c>
      <c r="D8340" s="32">
        <v>7.5329500000000001E-3</v>
      </c>
      <c r="E8340" s="32">
        <v>7.5046899999999996E-3</v>
      </c>
      <c r="F8340" s="32">
        <v>0.99249531000000002</v>
      </c>
      <c r="G8340" s="33">
        <v>70280.850999999995</v>
      </c>
      <c r="H8340" s="39">
        <v>70017.133000000002</v>
      </c>
    </row>
    <row r="8341" spans="1:8" hidden="1">
      <c r="A8341" s="38" t="s">
        <v>10</v>
      </c>
      <c r="B8341" s="31">
        <v>1994</v>
      </c>
      <c r="C8341" s="31">
        <v>24</v>
      </c>
      <c r="D8341" s="32">
        <v>7.68267E-3</v>
      </c>
      <c r="E8341" s="32">
        <v>7.6532700000000002E-3</v>
      </c>
      <c r="F8341" s="32">
        <v>0.99234672999999995</v>
      </c>
      <c r="G8341" s="33">
        <v>69753.414999999994</v>
      </c>
      <c r="H8341" s="39">
        <v>69486.494000000006</v>
      </c>
    </row>
    <row r="8342" spans="1:8" hidden="1">
      <c r="A8342" s="38" t="s">
        <v>10</v>
      </c>
      <c r="B8342" s="31">
        <v>1994</v>
      </c>
      <c r="C8342" s="31">
        <v>25</v>
      </c>
      <c r="D8342" s="32">
        <v>7.7965899999999999E-3</v>
      </c>
      <c r="E8342" s="32">
        <v>7.7663100000000002E-3</v>
      </c>
      <c r="F8342" s="32">
        <v>0.99223368999999995</v>
      </c>
      <c r="G8342" s="33">
        <v>69219.573000000004</v>
      </c>
      <c r="H8342" s="39">
        <v>68950.782999999996</v>
      </c>
    </row>
    <row r="8343" spans="1:8" hidden="1">
      <c r="A8343" s="38" t="s">
        <v>10</v>
      </c>
      <c r="B8343" s="31">
        <v>1994</v>
      </c>
      <c r="C8343" s="31">
        <v>26</v>
      </c>
      <c r="D8343" s="32">
        <v>7.8991500000000006E-3</v>
      </c>
      <c r="E8343" s="32">
        <v>7.8680799999999995E-3</v>
      </c>
      <c r="F8343" s="32">
        <v>0.99213191999999994</v>
      </c>
      <c r="G8343" s="33">
        <v>68681.991999999998</v>
      </c>
      <c r="H8343" s="39">
        <v>68411.794999999998</v>
      </c>
    </row>
    <row r="8344" spans="1:8" hidden="1">
      <c r="A8344" s="38" t="s">
        <v>10</v>
      </c>
      <c r="B8344" s="31">
        <v>1994</v>
      </c>
      <c r="C8344" s="31">
        <v>27</v>
      </c>
      <c r="D8344" s="32">
        <v>8.0132199999999997E-3</v>
      </c>
      <c r="E8344" s="32">
        <v>7.9812400000000006E-3</v>
      </c>
      <c r="F8344" s="32">
        <v>0.99201876</v>
      </c>
      <c r="G8344" s="33">
        <v>68141.596999999994</v>
      </c>
      <c r="H8344" s="39">
        <v>67869.67</v>
      </c>
    </row>
    <row r="8345" spans="1:8" hidden="1">
      <c r="A8345" s="38" t="s">
        <v>10</v>
      </c>
      <c r="B8345" s="31">
        <v>1994</v>
      </c>
      <c r="C8345" s="31">
        <v>28</v>
      </c>
      <c r="D8345" s="32">
        <v>8.1499099999999998E-3</v>
      </c>
      <c r="E8345" s="32">
        <v>8.1168400000000002E-3</v>
      </c>
      <c r="F8345" s="32">
        <v>0.99188315999999999</v>
      </c>
      <c r="G8345" s="33">
        <v>67597.743000000002</v>
      </c>
      <c r="H8345" s="39">
        <v>67323.403000000006</v>
      </c>
    </row>
    <row r="8346" spans="1:8" hidden="1">
      <c r="A8346" s="38" t="s">
        <v>10</v>
      </c>
      <c r="B8346" s="31">
        <v>1994</v>
      </c>
      <c r="C8346" s="31">
        <v>29</v>
      </c>
      <c r="D8346" s="32">
        <v>8.3123199999999998E-3</v>
      </c>
      <c r="E8346" s="32">
        <v>8.2779099999999994E-3</v>
      </c>
      <c r="F8346" s="32">
        <v>0.99172209</v>
      </c>
      <c r="G8346" s="33">
        <v>67049.062999999995</v>
      </c>
      <c r="H8346" s="39">
        <v>66771.548999999999</v>
      </c>
    </row>
    <row r="8347" spans="1:8" hidden="1">
      <c r="A8347" s="38" t="s">
        <v>10</v>
      </c>
      <c r="B8347" s="31">
        <v>1994</v>
      </c>
      <c r="C8347" s="31">
        <v>30</v>
      </c>
      <c r="D8347" s="32">
        <v>8.4967700000000007E-3</v>
      </c>
      <c r="E8347" s="32">
        <v>8.4608300000000008E-3</v>
      </c>
      <c r="F8347" s="32">
        <v>0.99153917000000003</v>
      </c>
      <c r="G8347" s="33">
        <v>66494.035999999993</v>
      </c>
      <c r="H8347" s="39">
        <v>66212.739000000001</v>
      </c>
    </row>
    <row r="8348" spans="1:8" hidden="1">
      <c r="A8348" s="38" t="s">
        <v>10</v>
      </c>
      <c r="B8348" s="31">
        <v>1994</v>
      </c>
      <c r="C8348" s="31">
        <v>31</v>
      </c>
      <c r="D8348" s="32">
        <v>8.6941699999999993E-3</v>
      </c>
      <c r="E8348" s="32">
        <v>8.6565400000000008E-3</v>
      </c>
      <c r="F8348" s="32">
        <v>0.99134345999999995</v>
      </c>
      <c r="G8348" s="33">
        <v>65931.441999999995</v>
      </c>
      <c r="H8348" s="39">
        <v>65646.073000000004</v>
      </c>
    </row>
    <row r="8349" spans="1:8" hidden="1">
      <c r="A8349" s="38" t="s">
        <v>10</v>
      </c>
      <c r="B8349" s="31">
        <v>1994</v>
      </c>
      <c r="C8349" s="31">
        <v>32</v>
      </c>
      <c r="D8349" s="32">
        <v>8.8981400000000006E-3</v>
      </c>
      <c r="E8349" s="32">
        <v>8.8587300000000004E-3</v>
      </c>
      <c r="F8349" s="32">
        <v>0.99114126999999996</v>
      </c>
      <c r="G8349" s="33">
        <v>65360.703999999998</v>
      </c>
      <c r="H8349" s="39">
        <v>65071.197</v>
      </c>
    </row>
    <row r="8350" spans="1:8" hidden="1">
      <c r="A8350" s="38" t="s">
        <v>10</v>
      </c>
      <c r="B8350" s="31">
        <v>1994</v>
      </c>
      <c r="C8350" s="31">
        <v>33</v>
      </c>
      <c r="D8350" s="32">
        <v>9.10533E-3</v>
      </c>
      <c r="E8350" s="32">
        <v>9.0640600000000005E-3</v>
      </c>
      <c r="F8350" s="32">
        <v>0.99093593999999996</v>
      </c>
      <c r="G8350" s="33">
        <v>64781.690999999999</v>
      </c>
      <c r="H8350" s="39">
        <v>64488.097999999998</v>
      </c>
    </row>
    <row r="8351" spans="1:8" hidden="1">
      <c r="A8351" s="38" t="s">
        <v>10</v>
      </c>
      <c r="B8351" s="31">
        <v>1994</v>
      </c>
      <c r="C8351" s="31">
        <v>34</v>
      </c>
      <c r="D8351" s="32">
        <v>9.3184300000000008E-3</v>
      </c>
      <c r="E8351" s="32">
        <v>9.2752200000000007E-3</v>
      </c>
      <c r="F8351" s="32">
        <v>0.99072477999999997</v>
      </c>
      <c r="G8351" s="33">
        <v>64194.506000000001</v>
      </c>
      <c r="H8351" s="39">
        <v>63896.796999999999</v>
      </c>
    </row>
    <row r="8352" spans="1:8" hidden="1">
      <c r="A8352" s="38" t="s">
        <v>10</v>
      </c>
      <c r="B8352" s="31">
        <v>1994</v>
      </c>
      <c r="C8352" s="31">
        <v>35</v>
      </c>
      <c r="D8352" s="32">
        <v>9.54669E-3</v>
      </c>
      <c r="E8352" s="32">
        <v>9.5013400000000005E-3</v>
      </c>
      <c r="F8352" s="32">
        <v>0.99049865999999998</v>
      </c>
      <c r="G8352" s="33">
        <v>63599.088000000003</v>
      </c>
      <c r="H8352" s="39">
        <v>63296.95</v>
      </c>
    </row>
    <row r="8353" spans="1:8" hidden="1">
      <c r="A8353" s="38" t="s">
        <v>10</v>
      </c>
      <c r="B8353" s="31">
        <v>1994</v>
      </c>
      <c r="C8353" s="31">
        <v>36</v>
      </c>
      <c r="D8353" s="32">
        <v>9.7994199999999997E-3</v>
      </c>
      <c r="E8353" s="32">
        <v>9.7516300000000007E-3</v>
      </c>
      <c r="F8353" s="32">
        <v>0.99024836999999999</v>
      </c>
      <c r="G8353" s="33">
        <v>62994.811000000002</v>
      </c>
      <c r="H8353" s="39">
        <v>62687.66</v>
      </c>
    </row>
    <row r="8354" spans="1:8" hidden="1">
      <c r="A8354" s="38" t="s">
        <v>10</v>
      </c>
      <c r="B8354" s="31">
        <v>1994</v>
      </c>
      <c r="C8354" s="31">
        <v>37</v>
      </c>
      <c r="D8354" s="32">
        <v>1.0085419999999999E-2</v>
      </c>
      <c r="E8354" s="32">
        <v>1.003482E-2</v>
      </c>
      <c r="F8354" s="32">
        <v>0.98996518</v>
      </c>
      <c r="G8354" s="33">
        <v>62380.508999999998</v>
      </c>
      <c r="H8354" s="39">
        <v>62067.521000000001</v>
      </c>
    </row>
    <row r="8355" spans="1:8" hidden="1">
      <c r="A8355" s="38" t="s">
        <v>10</v>
      </c>
      <c r="B8355" s="31">
        <v>1994</v>
      </c>
      <c r="C8355" s="31">
        <v>38</v>
      </c>
      <c r="D8355" s="32">
        <v>1.040665E-2</v>
      </c>
      <c r="E8355" s="32">
        <v>1.0352780000000001E-2</v>
      </c>
      <c r="F8355" s="32">
        <v>0.98964722000000005</v>
      </c>
      <c r="G8355" s="33">
        <v>61754.531999999999</v>
      </c>
      <c r="H8355" s="39">
        <v>61434.866000000002</v>
      </c>
    </row>
    <row r="8356" spans="1:8" hidden="1">
      <c r="A8356" s="38" t="s">
        <v>10</v>
      </c>
      <c r="B8356" s="31">
        <v>1994</v>
      </c>
      <c r="C8356" s="31">
        <v>39</v>
      </c>
      <c r="D8356" s="32">
        <v>1.0755209999999999E-2</v>
      </c>
      <c r="E8356" s="32">
        <v>1.0697689999999999E-2</v>
      </c>
      <c r="F8356" s="32">
        <v>0.98930231000000002</v>
      </c>
      <c r="G8356" s="33">
        <v>61115.201000000001</v>
      </c>
      <c r="H8356" s="39">
        <v>60788.305</v>
      </c>
    </row>
    <row r="8357" spans="1:8" hidden="1">
      <c r="A8357" s="38" t="s">
        <v>10</v>
      </c>
      <c r="B8357" s="31">
        <v>1994</v>
      </c>
      <c r="C8357" s="31">
        <v>40</v>
      </c>
      <c r="D8357" s="32">
        <v>1.1117520000000001E-2</v>
      </c>
      <c r="E8357" s="32">
        <v>1.1056059999999999E-2</v>
      </c>
      <c r="F8357" s="32">
        <v>0.98894393999999997</v>
      </c>
      <c r="G8357" s="33">
        <v>60461.409</v>
      </c>
      <c r="H8357" s="39">
        <v>60127.177000000003</v>
      </c>
    </row>
    <row r="8358" spans="1:8" hidden="1">
      <c r="A8358" s="38" t="s">
        <v>10</v>
      </c>
      <c r="B8358" s="31">
        <v>1994</v>
      </c>
      <c r="C8358" s="31">
        <v>41</v>
      </c>
      <c r="D8358" s="32">
        <v>1.1472329999999999E-2</v>
      </c>
      <c r="E8358" s="32">
        <v>1.1406899999999999E-2</v>
      </c>
      <c r="F8358" s="32">
        <v>0.9885931</v>
      </c>
      <c r="G8358" s="33">
        <v>59792.945</v>
      </c>
      <c r="H8358" s="39">
        <v>59451.917999999998</v>
      </c>
    </row>
    <row r="8359" spans="1:8" hidden="1">
      <c r="A8359" s="38" t="s">
        <v>10</v>
      </c>
      <c r="B8359" s="31">
        <v>1994</v>
      </c>
      <c r="C8359" s="31">
        <v>42</v>
      </c>
      <c r="D8359" s="32">
        <v>1.1804220000000001E-2</v>
      </c>
      <c r="E8359" s="32">
        <v>1.1734959999999999E-2</v>
      </c>
      <c r="F8359" s="32">
        <v>0.98826504000000004</v>
      </c>
      <c r="G8359" s="33">
        <v>59110.892</v>
      </c>
      <c r="H8359" s="39">
        <v>58764.06</v>
      </c>
    </row>
    <row r="8360" spans="1:8" hidden="1">
      <c r="A8360" s="38" t="s">
        <v>10</v>
      </c>
      <c r="B8360" s="31">
        <v>1994</v>
      </c>
      <c r="C8360" s="31">
        <v>43</v>
      </c>
      <c r="D8360" s="32">
        <v>1.2110269999999999E-2</v>
      </c>
      <c r="E8360" s="32">
        <v>1.203738E-2</v>
      </c>
      <c r="F8360" s="32">
        <v>0.98796262000000001</v>
      </c>
      <c r="G8360" s="33">
        <v>58417.228000000003</v>
      </c>
      <c r="H8360" s="39">
        <v>58065.633000000002</v>
      </c>
    </row>
    <row r="8361" spans="1:8" hidden="1">
      <c r="A8361" s="38" t="s">
        <v>10</v>
      </c>
      <c r="B8361" s="31">
        <v>1994</v>
      </c>
      <c r="C8361" s="31">
        <v>44</v>
      </c>
      <c r="D8361" s="32">
        <v>1.240834E-2</v>
      </c>
      <c r="E8361" s="32">
        <v>1.233183E-2</v>
      </c>
      <c r="F8361" s="32">
        <v>0.98766816999999996</v>
      </c>
      <c r="G8361" s="33">
        <v>57714.038</v>
      </c>
      <c r="H8361" s="39">
        <v>57358.178</v>
      </c>
    </row>
    <row r="8362" spans="1:8" hidden="1">
      <c r="A8362" s="38" t="s">
        <v>10</v>
      </c>
      <c r="B8362" s="31">
        <v>1994</v>
      </c>
      <c r="C8362" s="31">
        <v>45</v>
      </c>
      <c r="D8362" s="32">
        <v>1.271827E-2</v>
      </c>
      <c r="E8362" s="32">
        <v>1.263791E-2</v>
      </c>
      <c r="F8362" s="32">
        <v>0.98736208999999997</v>
      </c>
      <c r="G8362" s="33">
        <v>57002.317999999999</v>
      </c>
      <c r="H8362" s="39">
        <v>56642.123</v>
      </c>
    </row>
    <row r="8363" spans="1:8" hidden="1">
      <c r="A8363" s="38" t="s">
        <v>10</v>
      </c>
      <c r="B8363" s="31">
        <v>1994</v>
      </c>
      <c r="C8363" s="31">
        <v>46</v>
      </c>
      <c r="D8363" s="32">
        <v>1.307202E-2</v>
      </c>
      <c r="E8363" s="32">
        <v>1.298713E-2</v>
      </c>
      <c r="F8363" s="32">
        <v>0.98701287000000004</v>
      </c>
      <c r="G8363" s="33">
        <v>56281.928</v>
      </c>
      <c r="H8363" s="39">
        <v>55916.457999999999</v>
      </c>
    </row>
    <row r="8364" spans="1:8" hidden="1">
      <c r="A8364" s="38" t="s">
        <v>10</v>
      </c>
      <c r="B8364" s="31">
        <v>1994</v>
      </c>
      <c r="C8364" s="31">
        <v>47</v>
      </c>
      <c r="D8364" s="32">
        <v>1.3511530000000001E-2</v>
      </c>
      <c r="E8364" s="32">
        <v>1.342086E-2</v>
      </c>
      <c r="F8364" s="32">
        <v>0.98657914000000002</v>
      </c>
      <c r="G8364" s="33">
        <v>55550.987000000001</v>
      </c>
      <c r="H8364" s="39">
        <v>55178.216</v>
      </c>
    </row>
    <row r="8365" spans="1:8" hidden="1">
      <c r="A8365" s="38" t="s">
        <v>10</v>
      </c>
      <c r="B8365" s="31">
        <v>1994</v>
      </c>
      <c r="C8365" s="31">
        <v>48</v>
      </c>
      <c r="D8365" s="32">
        <v>1.4047540000000001E-2</v>
      </c>
      <c r="E8365" s="32">
        <v>1.394956E-2</v>
      </c>
      <c r="F8365" s="32">
        <v>0.98605043999999997</v>
      </c>
      <c r="G8365" s="33">
        <v>54805.445</v>
      </c>
      <c r="H8365" s="39">
        <v>54423.188999999998</v>
      </c>
    </row>
    <row r="8366" spans="1:8" hidden="1">
      <c r="A8366" s="38" t="s">
        <v>10</v>
      </c>
      <c r="B8366" s="31">
        <v>1994</v>
      </c>
      <c r="C8366" s="31">
        <v>49</v>
      </c>
      <c r="D8366" s="32">
        <v>1.4689249999999999E-2</v>
      </c>
      <c r="E8366" s="32">
        <v>1.458215E-2</v>
      </c>
      <c r="F8366" s="32">
        <v>0.98541785000000004</v>
      </c>
      <c r="G8366" s="33">
        <v>54040.932999999997</v>
      </c>
      <c r="H8366" s="39">
        <v>53646.917000000001</v>
      </c>
    </row>
    <row r="8367" spans="1:8" hidden="1">
      <c r="A8367" s="38" t="s">
        <v>10</v>
      </c>
      <c r="B8367" s="31">
        <v>1994</v>
      </c>
      <c r="C8367" s="31">
        <v>50</v>
      </c>
      <c r="D8367" s="32">
        <v>1.5432349999999999E-2</v>
      </c>
      <c r="E8367" s="32">
        <v>1.531418E-2</v>
      </c>
      <c r="F8367" s="32">
        <v>0.98468582000000004</v>
      </c>
      <c r="G8367" s="33">
        <v>53252.9</v>
      </c>
      <c r="H8367" s="39">
        <v>52845.137999999999</v>
      </c>
    </row>
    <row r="8368" spans="1:8" hidden="1">
      <c r="A8368" s="38" t="s">
        <v>10</v>
      </c>
      <c r="B8368" s="31">
        <v>1994</v>
      </c>
      <c r="C8368" s="31">
        <v>51</v>
      </c>
      <c r="D8368" s="32">
        <v>1.6254810000000001E-2</v>
      </c>
      <c r="E8368" s="32">
        <v>1.6123760000000001E-2</v>
      </c>
      <c r="F8368" s="32">
        <v>0.98387623999999996</v>
      </c>
      <c r="G8368" s="33">
        <v>52437.375999999997</v>
      </c>
      <c r="H8368" s="39">
        <v>52014.631999999998</v>
      </c>
    </row>
    <row r="8369" spans="1:8" hidden="1">
      <c r="A8369" s="38" t="s">
        <v>10</v>
      </c>
      <c r="B8369" s="31">
        <v>1994</v>
      </c>
      <c r="C8369" s="31">
        <v>52</v>
      </c>
      <c r="D8369" s="32">
        <v>1.713367E-2</v>
      </c>
      <c r="E8369" s="32">
        <v>1.6988139999999999E-2</v>
      </c>
      <c r="F8369" s="32">
        <v>0.98301185999999996</v>
      </c>
      <c r="G8369" s="33">
        <v>51591.887999999999</v>
      </c>
      <c r="H8369" s="39">
        <v>51153.663</v>
      </c>
    </row>
    <row r="8370" spans="1:8" hidden="1">
      <c r="A8370" s="38" t="s">
        <v>10</v>
      </c>
      <c r="B8370" s="31">
        <v>1994</v>
      </c>
      <c r="C8370" s="31">
        <v>53</v>
      </c>
      <c r="D8370" s="32">
        <v>1.8060590000000001E-2</v>
      </c>
      <c r="E8370" s="32">
        <v>1.789895E-2</v>
      </c>
      <c r="F8370" s="32">
        <v>0.98210105000000003</v>
      </c>
      <c r="G8370" s="33">
        <v>50715.438000000002</v>
      </c>
      <c r="H8370" s="39">
        <v>50261.561000000002</v>
      </c>
    </row>
    <row r="8371" spans="1:8" hidden="1">
      <c r="A8371" s="38" t="s">
        <v>10</v>
      </c>
      <c r="B8371" s="31">
        <v>1994</v>
      </c>
      <c r="C8371" s="31">
        <v>54</v>
      </c>
      <c r="D8371" s="32">
        <v>1.9037760000000001E-2</v>
      </c>
      <c r="E8371" s="32">
        <v>1.885825E-2</v>
      </c>
      <c r="F8371" s="32">
        <v>0.98114175000000003</v>
      </c>
      <c r="G8371" s="33">
        <v>49807.684000000001</v>
      </c>
      <c r="H8371" s="39">
        <v>49338.042000000001</v>
      </c>
    </row>
    <row r="8372" spans="1:8" hidden="1">
      <c r="A8372" s="38" t="s">
        <v>10</v>
      </c>
      <c r="B8372" s="31">
        <v>1994</v>
      </c>
      <c r="C8372" s="31">
        <v>55</v>
      </c>
      <c r="D8372" s="32">
        <v>2.0096409999999999E-2</v>
      </c>
      <c r="E8372" s="32">
        <v>1.9896489999999999E-2</v>
      </c>
      <c r="F8372" s="32">
        <v>0.98010350999999996</v>
      </c>
      <c r="G8372" s="33">
        <v>48868.398999999998</v>
      </c>
      <c r="H8372" s="39">
        <v>48382.243999999999</v>
      </c>
    </row>
    <row r="8373" spans="1:8" hidden="1">
      <c r="A8373" s="38" t="s">
        <v>10</v>
      </c>
      <c r="B8373" s="31">
        <v>1994</v>
      </c>
      <c r="C8373" s="31">
        <v>56</v>
      </c>
      <c r="D8373" s="32">
        <v>2.127747E-2</v>
      </c>
      <c r="E8373" s="32">
        <v>2.1053490000000001E-2</v>
      </c>
      <c r="F8373" s="32">
        <v>0.97894650999999999</v>
      </c>
      <c r="G8373" s="33">
        <v>47896.089</v>
      </c>
      <c r="H8373" s="39">
        <v>47391.9</v>
      </c>
    </row>
    <row r="8374" spans="1:8" hidden="1">
      <c r="A8374" s="38" t="s">
        <v>10</v>
      </c>
      <c r="B8374" s="31">
        <v>1994</v>
      </c>
      <c r="C8374" s="31">
        <v>57</v>
      </c>
      <c r="D8374" s="32">
        <v>2.2624149999999999E-2</v>
      </c>
      <c r="E8374" s="32">
        <v>2.237109E-2</v>
      </c>
      <c r="F8374" s="32">
        <v>0.97762890999999996</v>
      </c>
      <c r="G8374" s="33">
        <v>46887.71</v>
      </c>
      <c r="H8374" s="39">
        <v>46363.245000000003</v>
      </c>
    </row>
    <row r="8375" spans="1:8" hidden="1">
      <c r="A8375" s="38" t="s">
        <v>10</v>
      </c>
      <c r="B8375" s="31">
        <v>1994</v>
      </c>
      <c r="C8375" s="31">
        <v>58</v>
      </c>
      <c r="D8375" s="32">
        <v>2.41794E-2</v>
      </c>
      <c r="E8375" s="32">
        <v>2.389057E-2</v>
      </c>
      <c r="F8375" s="32">
        <v>0.97610942999999994</v>
      </c>
      <c r="G8375" s="33">
        <v>45838.781000000003</v>
      </c>
      <c r="H8375" s="39">
        <v>45291.222999999998</v>
      </c>
    </row>
    <row r="8376" spans="1:8" hidden="1">
      <c r="A8376" s="38" t="s">
        <v>10</v>
      </c>
      <c r="B8376" s="31">
        <v>1994</v>
      </c>
      <c r="C8376" s="31">
        <v>59</v>
      </c>
      <c r="D8376" s="32">
        <v>2.5959679999999999E-2</v>
      </c>
      <c r="E8376" s="32">
        <v>2.562704E-2</v>
      </c>
      <c r="F8376" s="32">
        <v>0.97437295999999995</v>
      </c>
      <c r="G8376" s="33">
        <v>44743.665999999997</v>
      </c>
      <c r="H8376" s="39">
        <v>44170.341999999997</v>
      </c>
    </row>
    <row r="8377" spans="1:8" hidden="1">
      <c r="A8377" s="38" t="s">
        <v>10</v>
      </c>
      <c r="B8377" s="31">
        <v>1994</v>
      </c>
      <c r="C8377" s="31">
        <v>60</v>
      </c>
      <c r="D8377" s="32">
        <v>2.796945E-2</v>
      </c>
      <c r="E8377" s="32">
        <v>2.7583699999999999E-2</v>
      </c>
      <c r="F8377" s="32">
        <v>0.97241630000000001</v>
      </c>
      <c r="G8377" s="33">
        <v>43597.017999999996</v>
      </c>
      <c r="H8377" s="39">
        <v>42995.733999999997</v>
      </c>
    </row>
    <row r="8378" spans="1:8" hidden="1">
      <c r="A8378" s="38" t="s">
        <v>10</v>
      </c>
      <c r="B8378" s="31">
        <v>1994</v>
      </c>
      <c r="C8378" s="31">
        <v>61</v>
      </c>
      <c r="D8378" s="32">
        <v>3.0192420000000001E-2</v>
      </c>
      <c r="E8378" s="32">
        <v>2.9743410000000001E-2</v>
      </c>
      <c r="F8378" s="32">
        <v>0.97025658999999997</v>
      </c>
      <c r="G8378" s="33">
        <v>42394.451000000001</v>
      </c>
      <c r="H8378" s="39">
        <v>41763.972999999998</v>
      </c>
    </row>
    <row r="8379" spans="1:8" hidden="1">
      <c r="A8379" s="38" t="s">
        <v>10</v>
      </c>
      <c r="B8379" s="31">
        <v>1994</v>
      </c>
      <c r="C8379" s="31">
        <v>62</v>
      </c>
      <c r="D8379" s="32">
        <v>3.2604979999999999E-2</v>
      </c>
      <c r="E8379" s="32">
        <v>3.208196E-2</v>
      </c>
      <c r="F8379" s="32">
        <v>0.96791804000000004</v>
      </c>
      <c r="G8379" s="33">
        <v>41133.495000000003</v>
      </c>
      <c r="H8379" s="39">
        <v>40473.673999999999</v>
      </c>
    </row>
    <row r="8380" spans="1:8" hidden="1">
      <c r="A8380" s="38" t="s">
        <v>10</v>
      </c>
      <c r="B8380" s="31">
        <v>1994</v>
      </c>
      <c r="C8380" s="31">
        <v>63</v>
      </c>
      <c r="D8380" s="32">
        <v>3.520827E-2</v>
      </c>
      <c r="E8380" s="32">
        <v>3.459918E-2</v>
      </c>
      <c r="F8380" s="32">
        <v>0.96540082000000005</v>
      </c>
      <c r="G8380" s="33">
        <v>39813.851999999999</v>
      </c>
      <c r="H8380" s="39">
        <v>39125.089</v>
      </c>
    </row>
    <row r="8381" spans="1:8" hidden="1">
      <c r="A8381" s="38" t="s">
        <v>10</v>
      </c>
      <c r="B8381" s="31">
        <v>1994</v>
      </c>
      <c r="C8381" s="31">
        <v>64</v>
      </c>
      <c r="D8381" s="32">
        <v>3.8020100000000001E-2</v>
      </c>
      <c r="E8381" s="32">
        <v>3.7310820000000001E-2</v>
      </c>
      <c r="F8381" s="32">
        <v>0.96268918000000003</v>
      </c>
      <c r="G8381" s="33">
        <v>38436.324999999997</v>
      </c>
      <c r="H8381" s="39">
        <v>37719.279999999999</v>
      </c>
    </row>
    <row r="8382" spans="1:8" hidden="1">
      <c r="A8382" s="38" t="s">
        <v>10</v>
      </c>
      <c r="B8382" s="31">
        <v>1994</v>
      </c>
      <c r="C8382" s="31">
        <v>65</v>
      </c>
      <c r="D8382" s="32">
        <v>4.1104420000000003E-2</v>
      </c>
      <c r="E8382" s="32">
        <v>4.0276649999999997E-2</v>
      </c>
      <c r="F8382" s="32">
        <v>0.95972334999999998</v>
      </c>
      <c r="G8382" s="33">
        <v>37002.233999999997</v>
      </c>
      <c r="H8382" s="39">
        <v>36257.072</v>
      </c>
    </row>
    <row r="8383" spans="1:8" hidden="1">
      <c r="A8383" s="38" t="s">
        <v>10</v>
      </c>
      <c r="B8383" s="31">
        <v>1994</v>
      </c>
      <c r="C8383" s="31">
        <v>66</v>
      </c>
      <c r="D8383" s="32">
        <v>4.4552139999999997E-2</v>
      </c>
      <c r="E8383" s="32">
        <v>4.358132E-2</v>
      </c>
      <c r="F8383" s="32">
        <v>0.95641867999999997</v>
      </c>
      <c r="G8383" s="33">
        <v>35511.909</v>
      </c>
      <c r="H8383" s="39">
        <v>34738.080999999998</v>
      </c>
    </row>
    <row r="8384" spans="1:8" hidden="1">
      <c r="A8384" s="38" t="s">
        <v>10</v>
      </c>
      <c r="B8384" s="31">
        <v>1994</v>
      </c>
      <c r="C8384" s="31">
        <v>67</v>
      </c>
      <c r="D8384" s="32">
        <v>4.8450750000000001E-2</v>
      </c>
      <c r="E8384" s="32">
        <v>4.7304770000000003E-2</v>
      </c>
      <c r="F8384" s="32">
        <v>0.95269523</v>
      </c>
      <c r="G8384" s="33">
        <v>33964.252999999997</v>
      </c>
      <c r="H8384" s="39">
        <v>33160.917000000001</v>
      </c>
    </row>
    <row r="8385" spans="1:8" hidden="1">
      <c r="A8385" s="38" t="s">
        <v>10</v>
      </c>
      <c r="B8385" s="31">
        <v>1994</v>
      </c>
      <c r="C8385" s="31">
        <v>68</v>
      </c>
      <c r="D8385" s="32">
        <v>5.2886929999999999E-2</v>
      </c>
      <c r="E8385" s="32">
        <v>5.1524439999999998E-2</v>
      </c>
      <c r="F8385" s="32">
        <v>0.94847556</v>
      </c>
      <c r="G8385" s="33">
        <v>32357.581999999999</v>
      </c>
      <c r="H8385" s="39">
        <v>31523.978999999999</v>
      </c>
    </row>
    <row r="8386" spans="1:8" hidden="1">
      <c r="A8386" s="38" t="s">
        <v>10</v>
      </c>
      <c r="B8386" s="31">
        <v>1994</v>
      </c>
      <c r="C8386" s="31">
        <v>69</v>
      </c>
      <c r="D8386" s="32">
        <v>5.7887620000000001E-2</v>
      </c>
      <c r="E8386" s="32">
        <v>5.6259259999999998E-2</v>
      </c>
      <c r="F8386" s="32">
        <v>0.94374073999999997</v>
      </c>
      <c r="G8386" s="33">
        <v>30690.375</v>
      </c>
      <c r="H8386" s="39">
        <v>29827.065999999999</v>
      </c>
    </row>
    <row r="8387" spans="1:8" hidden="1">
      <c r="A8387" s="38" t="s">
        <v>10</v>
      </c>
      <c r="B8387" s="31">
        <v>1994</v>
      </c>
      <c r="C8387" s="31">
        <v>70</v>
      </c>
      <c r="D8387" s="32">
        <v>6.3434980000000002E-2</v>
      </c>
      <c r="E8387" s="32">
        <v>6.1484839999999999E-2</v>
      </c>
      <c r="F8387" s="32">
        <v>0.93851516000000001</v>
      </c>
      <c r="G8387" s="33">
        <v>28963.758000000002</v>
      </c>
      <c r="H8387" s="39">
        <v>28073.342000000001</v>
      </c>
    </row>
    <row r="8388" spans="1:8" hidden="1">
      <c r="A8388" s="38" t="s">
        <v>10</v>
      </c>
      <c r="B8388" s="31">
        <v>1994</v>
      </c>
      <c r="C8388" s="31">
        <v>71</v>
      </c>
      <c r="D8388" s="32">
        <v>6.9468820000000001E-2</v>
      </c>
      <c r="E8388" s="32">
        <v>6.7136860000000007E-2</v>
      </c>
      <c r="F8388" s="32">
        <v>0.93286314000000004</v>
      </c>
      <c r="G8388" s="33">
        <v>27182.925999999999</v>
      </c>
      <c r="H8388" s="39">
        <v>26270.437999999998</v>
      </c>
    </row>
    <row r="8389" spans="1:8" hidden="1">
      <c r="A8389" s="38" t="s">
        <v>10</v>
      </c>
      <c r="B8389" s="31">
        <v>1994</v>
      </c>
      <c r="C8389" s="31">
        <v>72</v>
      </c>
      <c r="D8389" s="32">
        <v>7.5892420000000002E-2</v>
      </c>
      <c r="E8389" s="32">
        <v>7.3117870000000001E-2</v>
      </c>
      <c r="F8389" s="32">
        <v>0.92688212999999997</v>
      </c>
      <c r="G8389" s="33">
        <v>25357.949000000001</v>
      </c>
      <c r="H8389" s="39">
        <v>24430.89</v>
      </c>
    </row>
    <row r="8390" spans="1:8" hidden="1">
      <c r="A8390" s="38" t="s">
        <v>10</v>
      </c>
      <c r="B8390" s="31">
        <v>1994</v>
      </c>
      <c r="C8390" s="31">
        <v>73</v>
      </c>
      <c r="D8390" s="32">
        <v>8.2676819999999998E-2</v>
      </c>
      <c r="E8390" s="32">
        <v>7.9394770000000003E-2</v>
      </c>
      <c r="F8390" s="32">
        <v>0.92060523000000005</v>
      </c>
      <c r="G8390" s="33">
        <v>23503.83</v>
      </c>
      <c r="H8390" s="39">
        <v>22570.79</v>
      </c>
    </row>
    <row r="8391" spans="1:8" hidden="1">
      <c r="A8391" s="38" t="s">
        <v>10</v>
      </c>
      <c r="B8391" s="31">
        <v>1994</v>
      </c>
      <c r="C8391" s="31">
        <v>74</v>
      </c>
      <c r="D8391" s="32">
        <v>8.9853479999999999E-2</v>
      </c>
      <c r="E8391" s="32">
        <v>8.5990220000000006E-2</v>
      </c>
      <c r="F8391" s="32">
        <v>0.91400977999999999</v>
      </c>
      <c r="G8391" s="33">
        <v>21637.749</v>
      </c>
      <c r="H8391" s="39">
        <v>20707.432000000001</v>
      </c>
    </row>
    <row r="8392" spans="1:8" hidden="1">
      <c r="A8392" s="38" t="s">
        <v>10</v>
      </c>
      <c r="B8392" s="31">
        <v>1994</v>
      </c>
      <c r="C8392" s="31">
        <v>75</v>
      </c>
      <c r="D8392" s="32">
        <v>9.7566269999999997E-2</v>
      </c>
      <c r="E8392" s="32">
        <v>9.3028070000000004E-2</v>
      </c>
      <c r="F8392" s="32">
        <v>0.90697192999999998</v>
      </c>
      <c r="G8392" s="33">
        <v>19777.114000000001</v>
      </c>
      <c r="H8392" s="39">
        <v>18857.201000000001</v>
      </c>
    </row>
    <row r="8393" spans="1:8" hidden="1">
      <c r="A8393" s="38" t="s">
        <v>10</v>
      </c>
      <c r="B8393" s="31">
        <v>1994</v>
      </c>
      <c r="C8393" s="31">
        <v>76</v>
      </c>
      <c r="D8393" s="32">
        <v>0.10606126</v>
      </c>
      <c r="E8393" s="32">
        <v>0.10072001</v>
      </c>
      <c r="F8393" s="32">
        <v>0.89927999000000003</v>
      </c>
      <c r="G8393" s="33">
        <v>17937.287</v>
      </c>
      <c r="H8393" s="39">
        <v>17033.965</v>
      </c>
    </row>
    <row r="8394" spans="1:8" hidden="1">
      <c r="A8394" s="38" t="s">
        <v>10</v>
      </c>
      <c r="B8394" s="31">
        <v>1994</v>
      </c>
      <c r="C8394" s="31">
        <v>77</v>
      </c>
      <c r="D8394" s="32">
        <v>0.11555559999999999</v>
      </c>
      <c r="E8394" s="32">
        <v>0.10924374000000001</v>
      </c>
      <c r="F8394" s="32">
        <v>0.89075625999999997</v>
      </c>
      <c r="G8394" s="33">
        <v>16130.644</v>
      </c>
      <c r="H8394" s="39">
        <v>15249.558000000001</v>
      </c>
    </row>
    <row r="8395" spans="1:8" hidden="1">
      <c r="A8395" s="38" t="s">
        <v>10</v>
      </c>
      <c r="B8395" s="31">
        <v>1994</v>
      </c>
      <c r="C8395" s="31">
        <v>78</v>
      </c>
      <c r="D8395" s="32">
        <v>0.12623733000000001</v>
      </c>
      <c r="E8395" s="32">
        <v>0.11874247</v>
      </c>
      <c r="F8395" s="32">
        <v>0.88125752999999996</v>
      </c>
      <c r="G8395" s="33">
        <v>14368.472</v>
      </c>
      <c r="H8395" s="39">
        <v>13515.397999999999</v>
      </c>
    </row>
    <row r="8396" spans="1:8" hidden="1">
      <c r="A8396" s="38" t="s">
        <v>10</v>
      </c>
      <c r="B8396" s="31">
        <v>1994</v>
      </c>
      <c r="C8396" s="31">
        <v>79</v>
      </c>
      <c r="D8396" s="32">
        <v>0.13813489000000001</v>
      </c>
      <c r="E8396" s="32">
        <v>0.12921063999999999</v>
      </c>
      <c r="F8396" s="32">
        <v>0.87078935999999996</v>
      </c>
      <c r="G8396" s="33">
        <v>12662.324000000001</v>
      </c>
      <c r="H8396" s="39">
        <v>11844.27</v>
      </c>
    </row>
    <row r="8397" spans="1:8" hidden="1">
      <c r="A8397" s="38" t="s">
        <v>10</v>
      </c>
      <c r="B8397" s="31">
        <v>1994</v>
      </c>
      <c r="C8397" s="31">
        <v>80</v>
      </c>
      <c r="D8397" s="32">
        <v>0.15108742</v>
      </c>
      <c r="E8397" s="32">
        <v>0.14047539000000001</v>
      </c>
      <c r="F8397" s="32">
        <v>0.85952461000000002</v>
      </c>
      <c r="G8397" s="33">
        <v>11026.217000000001</v>
      </c>
      <c r="H8397" s="39">
        <v>10251.761</v>
      </c>
    </row>
    <row r="8398" spans="1:8" hidden="1">
      <c r="A8398" s="38" t="s">
        <v>10</v>
      </c>
      <c r="B8398" s="31">
        <v>1994</v>
      </c>
      <c r="C8398" s="31">
        <v>81</v>
      </c>
      <c r="D8398" s="32">
        <v>0.16486298999999999</v>
      </c>
      <c r="E8398" s="32">
        <v>0.15230800999999999</v>
      </c>
      <c r="F8398" s="32">
        <v>0.84769198999999995</v>
      </c>
      <c r="G8398" s="33">
        <v>9477.3050000000003</v>
      </c>
      <c r="H8398" s="39">
        <v>8755.57</v>
      </c>
    </row>
    <row r="8399" spans="1:8" hidden="1">
      <c r="A8399" s="38" t="s">
        <v>10</v>
      </c>
      <c r="B8399" s="31">
        <v>1994</v>
      </c>
      <c r="C8399" s="31">
        <v>82</v>
      </c>
      <c r="D8399" s="32">
        <v>0.17916446999999999</v>
      </c>
      <c r="E8399" s="32">
        <v>0.1644341</v>
      </c>
      <c r="F8399" s="32">
        <v>0.83556589999999997</v>
      </c>
      <c r="G8399" s="33">
        <v>8033.835</v>
      </c>
      <c r="H8399" s="39">
        <v>7373.317</v>
      </c>
    </row>
    <row r="8400" spans="1:8" hidden="1">
      <c r="A8400" s="38" t="s">
        <v>10</v>
      </c>
      <c r="B8400" s="31">
        <v>1994</v>
      </c>
      <c r="C8400" s="31">
        <v>83</v>
      </c>
      <c r="D8400" s="32">
        <v>0.19388950999999999</v>
      </c>
      <c r="E8400" s="32">
        <v>0.17675413000000001</v>
      </c>
      <c r="F8400" s="32">
        <v>0.82324587000000005</v>
      </c>
      <c r="G8400" s="33">
        <v>6712.799</v>
      </c>
      <c r="H8400" s="39">
        <v>6119.5410000000002</v>
      </c>
    </row>
    <row r="8401" spans="1:8" hidden="1">
      <c r="A8401" s="38" t="s">
        <v>10</v>
      </c>
      <c r="B8401" s="31">
        <v>1994</v>
      </c>
      <c r="C8401" s="31">
        <v>84</v>
      </c>
      <c r="D8401" s="32">
        <v>0.20921983</v>
      </c>
      <c r="E8401" s="32">
        <v>0.18940608</v>
      </c>
      <c r="F8401" s="32">
        <v>0.81059391999999997</v>
      </c>
      <c r="G8401" s="33">
        <v>5526.2839999999997</v>
      </c>
      <c r="H8401" s="39">
        <v>5002.9279999999999</v>
      </c>
    </row>
    <row r="8402" spans="1:8" hidden="1">
      <c r="A8402" s="38" t="s">
        <v>10</v>
      </c>
      <c r="B8402" s="31">
        <v>1994</v>
      </c>
      <c r="C8402" s="31">
        <v>85</v>
      </c>
      <c r="D8402" s="32">
        <v>0.22558038</v>
      </c>
      <c r="E8402" s="32">
        <v>0.20271600000000001</v>
      </c>
      <c r="F8402" s="32">
        <v>0.79728399999999999</v>
      </c>
      <c r="G8402" s="33">
        <v>4479.5720000000001</v>
      </c>
      <c r="H8402" s="39">
        <v>4025.5320000000002</v>
      </c>
    </row>
    <row r="8403" spans="1:8" hidden="1">
      <c r="A8403" s="38" t="s">
        <v>10</v>
      </c>
      <c r="B8403" s="31">
        <v>1994</v>
      </c>
      <c r="C8403" s="31">
        <v>86</v>
      </c>
      <c r="D8403" s="32">
        <v>0.24367506</v>
      </c>
      <c r="E8403" s="32">
        <v>0.21721065000000001</v>
      </c>
      <c r="F8403" s="32">
        <v>0.78278935000000005</v>
      </c>
      <c r="G8403" s="33">
        <v>3571.491</v>
      </c>
      <c r="H8403" s="39">
        <v>3183.6080000000002</v>
      </c>
    </row>
    <row r="8404" spans="1:8" hidden="1">
      <c r="A8404" s="38" t="s">
        <v>10</v>
      </c>
      <c r="B8404" s="31">
        <v>1994</v>
      </c>
      <c r="C8404" s="31">
        <v>87</v>
      </c>
      <c r="D8404" s="32">
        <v>0.26404457999999997</v>
      </c>
      <c r="E8404" s="32">
        <v>0.23325034</v>
      </c>
      <c r="F8404" s="32">
        <v>0.76674966</v>
      </c>
      <c r="G8404" s="33">
        <v>2795.7249999999999</v>
      </c>
      <c r="H8404" s="39">
        <v>2469.6729999999998</v>
      </c>
    </row>
    <row r="8405" spans="1:8" hidden="1">
      <c r="A8405" s="38" t="s">
        <v>10</v>
      </c>
      <c r="B8405" s="31">
        <v>1994</v>
      </c>
      <c r="C8405" s="31">
        <v>88</v>
      </c>
      <c r="D8405" s="32">
        <v>0.28693125000000003</v>
      </c>
      <c r="E8405" s="32">
        <v>0.25093124999999999</v>
      </c>
      <c r="F8405" s="32">
        <v>0.74906874999999995</v>
      </c>
      <c r="G8405" s="33">
        <v>2143.6210000000001</v>
      </c>
      <c r="H8405" s="39">
        <v>1874.671</v>
      </c>
    </row>
    <row r="8406" spans="1:8" hidden="1">
      <c r="A8406" s="38" t="s">
        <v>10</v>
      </c>
      <c r="B8406" s="31">
        <v>1994</v>
      </c>
      <c r="C8406" s="31">
        <v>89</v>
      </c>
      <c r="D8406" s="32">
        <v>0.31218734999999997</v>
      </c>
      <c r="E8406" s="32">
        <v>0.27003638000000002</v>
      </c>
      <c r="F8406" s="32">
        <v>0.72996362000000004</v>
      </c>
      <c r="G8406" s="33">
        <v>1605.72</v>
      </c>
      <c r="H8406" s="39">
        <v>1388.9179999999999</v>
      </c>
    </row>
    <row r="8407" spans="1:8" hidden="1">
      <c r="A8407" s="38" t="s">
        <v>10</v>
      </c>
      <c r="B8407" s="31">
        <v>1994</v>
      </c>
      <c r="C8407" s="31">
        <v>90</v>
      </c>
      <c r="D8407" s="32">
        <v>0.33898806999999997</v>
      </c>
      <c r="E8407" s="32">
        <v>0.28985874</v>
      </c>
      <c r="F8407" s="32">
        <v>0.71014126</v>
      </c>
      <c r="G8407" s="33">
        <v>1172.117</v>
      </c>
      <c r="H8407" s="39">
        <v>1002.2430000000001</v>
      </c>
    </row>
    <row r="8408" spans="1:8" hidden="1">
      <c r="A8408" s="38" t="s">
        <v>10</v>
      </c>
      <c r="B8408" s="31">
        <v>1994</v>
      </c>
      <c r="C8408" s="31">
        <v>91</v>
      </c>
      <c r="D8408" s="32">
        <v>0.36634997000000002</v>
      </c>
      <c r="E8408" s="32">
        <v>0.30963296000000001</v>
      </c>
      <c r="F8408" s="32">
        <v>0.69036704000000004</v>
      </c>
      <c r="G8408" s="33">
        <v>832.36900000000003</v>
      </c>
      <c r="H8408" s="39">
        <v>703.50400000000002</v>
      </c>
    </row>
    <row r="8409" spans="1:8" hidden="1">
      <c r="A8409" s="38" t="s">
        <v>10</v>
      </c>
      <c r="B8409" s="31">
        <v>1994</v>
      </c>
      <c r="C8409" s="31">
        <v>92</v>
      </c>
      <c r="D8409" s="32">
        <v>0.39326456999999998</v>
      </c>
      <c r="E8409" s="32">
        <v>0.32864279000000002</v>
      </c>
      <c r="F8409" s="32">
        <v>0.67135721000000004</v>
      </c>
      <c r="G8409" s="33">
        <v>574.64</v>
      </c>
      <c r="H8409" s="39">
        <v>480.214</v>
      </c>
    </row>
    <row r="8410" spans="1:8" hidden="1">
      <c r="A8410" s="38" t="s">
        <v>10</v>
      </c>
      <c r="B8410" s="31">
        <v>1994</v>
      </c>
      <c r="C8410" s="31">
        <v>93</v>
      </c>
      <c r="D8410" s="32">
        <v>0.41898078999999999</v>
      </c>
      <c r="E8410" s="32">
        <v>0.34641101000000002</v>
      </c>
      <c r="F8410" s="32">
        <v>0.65358899000000004</v>
      </c>
      <c r="G8410" s="33">
        <v>385.78899999999999</v>
      </c>
      <c r="H8410" s="39">
        <v>318.96800000000002</v>
      </c>
    </row>
    <row r="8411" spans="1:8" hidden="1">
      <c r="A8411" s="38" t="s">
        <v>10</v>
      </c>
      <c r="B8411" s="31">
        <v>1994</v>
      </c>
      <c r="C8411" s="31">
        <v>94</v>
      </c>
      <c r="D8411" s="32">
        <v>0.44348897999999998</v>
      </c>
      <c r="E8411" s="32">
        <v>0.3629965</v>
      </c>
      <c r="F8411" s="32">
        <v>0.63700349999999994</v>
      </c>
      <c r="G8411" s="33">
        <v>252.14699999999999</v>
      </c>
      <c r="H8411" s="39">
        <v>206.38300000000001</v>
      </c>
    </row>
    <row r="8412" spans="1:8" hidden="1">
      <c r="A8412" s="38" t="s">
        <v>10</v>
      </c>
      <c r="B8412" s="31">
        <v>1994</v>
      </c>
      <c r="C8412" s="31">
        <v>95</v>
      </c>
      <c r="D8412" s="32">
        <v>0.46712231999999998</v>
      </c>
      <c r="E8412" s="32">
        <v>0.37867788000000002</v>
      </c>
      <c r="F8412" s="32">
        <v>0.62132211999999998</v>
      </c>
      <c r="G8412" s="33">
        <v>160.619</v>
      </c>
      <c r="H8412" s="39">
        <v>130.20699999999999</v>
      </c>
    </row>
    <row r="8413" spans="1:8" hidden="1">
      <c r="A8413" s="38" t="s">
        <v>10</v>
      </c>
      <c r="B8413" s="31">
        <v>1994</v>
      </c>
      <c r="C8413" s="31">
        <v>96</v>
      </c>
      <c r="D8413" s="32">
        <v>0.49059192000000001</v>
      </c>
      <c r="E8413" s="32">
        <v>0.39395607999999999</v>
      </c>
      <c r="F8413" s="32">
        <v>0.60604391999999996</v>
      </c>
      <c r="G8413" s="33">
        <v>99.796000000000006</v>
      </c>
      <c r="H8413" s="39">
        <v>80.138000000000005</v>
      </c>
    </row>
    <row r="8414" spans="1:8" hidden="1">
      <c r="A8414" s="38" t="s">
        <v>10</v>
      </c>
      <c r="B8414" s="31">
        <v>1994</v>
      </c>
      <c r="C8414" s="31">
        <v>97</v>
      </c>
      <c r="D8414" s="32">
        <v>0.51455982</v>
      </c>
      <c r="E8414" s="32">
        <v>0.40926433000000001</v>
      </c>
      <c r="F8414" s="32">
        <v>0.59073567000000005</v>
      </c>
      <c r="G8414" s="33">
        <v>60.481000000000002</v>
      </c>
      <c r="H8414" s="39">
        <v>48.103999999999999</v>
      </c>
    </row>
    <row r="8415" spans="1:8" hidden="1">
      <c r="A8415" s="38" t="s">
        <v>10</v>
      </c>
      <c r="B8415" s="31">
        <v>1994</v>
      </c>
      <c r="C8415" s="31">
        <v>98</v>
      </c>
      <c r="D8415" s="32">
        <v>0.53933896000000003</v>
      </c>
      <c r="E8415" s="32">
        <v>0.42478690000000002</v>
      </c>
      <c r="F8415" s="32">
        <v>0.57521310000000003</v>
      </c>
      <c r="G8415" s="33">
        <v>35.728000000000002</v>
      </c>
      <c r="H8415" s="39">
        <v>28.14</v>
      </c>
    </row>
    <row r="8416" spans="1:8" hidden="1">
      <c r="A8416" s="38" t="s">
        <v>10</v>
      </c>
      <c r="B8416" s="31">
        <v>1994</v>
      </c>
      <c r="C8416" s="31">
        <v>99</v>
      </c>
      <c r="D8416" s="32">
        <v>0.56507697000000001</v>
      </c>
      <c r="E8416" s="32">
        <v>0.44059261</v>
      </c>
      <c r="F8416" s="32">
        <v>0.55940738999999995</v>
      </c>
      <c r="G8416" s="33">
        <v>20.550999999999998</v>
      </c>
      <c r="H8416" s="39">
        <v>16.024000000000001</v>
      </c>
    </row>
    <row r="8417" spans="1:8" hidden="1">
      <c r="A8417" s="38" t="s">
        <v>10</v>
      </c>
      <c r="B8417" s="31">
        <v>1995</v>
      </c>
      <c r="C8417" s="31">
        <v>1</v>
      </c>
      <c r="D8417" s="32">
        <v>3.3702459999999997E-2</v>
      </c>
      <c r="E8417" s="32">
        <v>3.3143949999999998E-2</v>
      </c>
      <c r="F8417" s="32">
        <v>0.96685604999999997</v>
      </c>
      <c r="G8417" s="33">
        <v>87835.539000000004</v>
      </c>
      <c r="H8417" s="39">
        <v>86379.930999999997</v>
      </c>
    </row>
    <row r="8418" spans="1:8" hidden="1">
      <c r="A8418" s="38" t="s">
        <v>10</v>
      </c>
      <c r="B8418" s="31">
        <v>1995</v>
      </c>
      <c r="C8418" s="31">
        <v>2</v>
      </c>
      <c r="D8418" s="32">
        <v>2.6820480000000001E-2</v>
      </c>
      <c r="E8418" s="32">
        <v>2.6465570000000001E-2</v>
      </c>
      <c r="F8418" s="32">
        <v>0.97353442999999995</v>
      </c>
      <c r="G8418" s="33">
        <v>84924.323000000004</v>
      </c>
      <c r="H8418" s="39">
        <v>83800.536999999997</v>
      </c>
    </row>
    <row r="8419" spans="1:8" hidden="1">
      <c r="A8419" s="38" t="s">
        <v>10</v>
      </c>
      <c r="B8419" s="31">
        <v>1995</v>
      </c>
      <c r="C8419" s="31">
        <v>3</v>
      </c>
      <c r="D8419" s="32">
        <v>2.1386889999999999E-2</v>
      </c>
      <c r="E8419" s="32">
        <v>2.116061E-2</v>
      </c>
      <c r="F8419" s="32">
        <v>0.97883938999999998</v>
      </c>
      <c r="G8419" s="33">
        <v>82676.751999999993</v>
      </c>
      <c r="H8419" s="39">
        <v>81802.006999999998</v>
      </c>
    </row>
    <row r="8420" spans="1:8" hidden="1">
      <c r="A8420" s="38" t="s">
        <v>10</v>
      </c>
      <c r="B8420" s="31">
        <v>1995</v>
      </c>
      <c r="C8420" s="31">
        <v>4</v>
      </c>
      <c r="D8420" s="32">
        <v>1.7109360000000001E-2</v>
      </c>
      <c r="E8420" s="32">
        <v>1.6964239999999998E-2</v>
      </c>
      <c r="F8420" s="32">
        <v>0.98303576000000004</v>
      </c>
      <c r="G8420" s="33">
        <v>80927.260999999999</v>
      </c>
      <c r="H8420" s="39">
        <v>80240.827000000005</v>
      </c>
    </row>
    <row r="8421" spans="1:8" hidden="1">
      <c r="A8421" s="38" t="s">
        <v>10</v>
      </c>
      <c r="B8421" s="31">
        <v>1995</v>
      </c>
      <c r="C8421" s="31">
        <v>5</v>
      </c>
      <c r="D8421" s="32">
        <v>1.3753130000000001E-2</v>
      </c>
      <c r="E8421" s="32">
        <v>1.36592E-2</v>
      </c>
      <c r="F8421" s="32">
        <v>0.98634080000000002</v>
      </c>
      <c r="G8421" s="33">
        <v>79554.392000000007</v>
      </c>
      <c r="H8421" s="39">
        <v>79011.066999999995</v>
      </c>
    </row>
    <row r="8422" spans="1:8" hidden="1">
      <c r="A8422" s="38" t="s">
        <v>10</v>
      </c>
      <c r="B8422" s="31">
        <v>1995</v>
      </c>
      <c r="C8422" s="31">
        <v>6</v>
      </c>
      <c r="D8422" s="32">
        <v>1.1138139999999999E-2</v>
      </c>
      <c r="E8422" s="32">
        <v>1.107645E-2</v>
      </c>
      <c r="F8422" s="32">
        <v>0.98892354999999998</v>
      </c>
      <c r="G8422" s="33">
        <v>78467.741999999998</v>
      </c>
      <c r="H8422" s="39">
        <v>78033.17</v>
      </c>
    </row>
    <row r="8423" spans="1:8" hidden="1">
      <c r="A8423" s="38" t="s">
        <v>10</v>
      </c>
      <c r="B8423" s="31">
        <v>1995</v>
      </c>
      <c r="C8423" s="31">
        <v>7</v>
      </c>
      <c r="D8423" s="32">
        <v>9.1193400000000001E-3</v>
      </c>
      <c r="E8423" s="32">
        <v>9.0779499999999996E-3</v>
      </c>
      <c r="F8423" s="32">
        <v>0.99092205</v>
      </c>
      <c r="G8423" s="33">
        <v>77598.597999999998</v>
      </c>
      <c r="H8423" s="39">
        <v>77246.38</v>
      </c>
    </row>
    <row r="8424" spans="1:8" hidden="1">
      <c r="A8424" s="38" t="s">
        <v>10</v>
      </c>
      <c r="B8424" s="31">
        <v>1995</v>
      </c>
      <c r="C8424" s="31">
        <v>8</v>
      </c>
      <c r="D8424" s="32">
        <v>7.5889E-3</v>
      </c>
      <c r="E8424" s="32">
        <v>7.5602200000000003E-3</v>
      </c>
      <c r="F8424" s="32">
        <v>0.99243977999999999</v>
      </c>
      <c r="G8424" s="33">
        <v>76894.161999999997</v>
      </c>
      <c r="H8424" s="39">
        <v>76603.494000000006</v>
      </c>
    </row>
    <row r="8425" spans="1:8" hidden="1">
      <c r="A8425" s="38" t="s">
        <v>10</v>
      </c>
      <c r="B8425" s="31">
        <v>1995</v>
      </c>
      <c r="C8425" s="31">
        <v>9</v>
      </c>
      <c r="D8425" s="32">
        <v>6.4577300000000001E-3</v>
      </c>
      <c r="E8425" s="32">
        <v>6.4369500000000003E-3</v>
      </c>
      <c r="F8425" s="32">
        <v>0.99356305</v>
      </c>
      <c r="G8425" s="33">
        <v>76312.824999999997</v>
      </c>
      <c r="H8425" s="39">
        <v>76067.214000000007</v>
      </c>
    </row>
    <row r="8426" spans="1:8" hidden="1">
      <c r="A8426" s="38" t="s">
        <v>10</v>
      </c>
      <c r="B8426" s="31">
        <v>1995</v>
      </c>
      <c r="C8426" s="31">
        <v>10</v>
      </c>
      <c r="D8426" s="32">
        <v>5.6572200000000001E-3</v>
      </c>
      <c r="E8426" s="32">
        <v>5.6412700000000003E-3</v>
      </c>
      <c r="F8426" s="32">
        <v>0.99435872999999997</v>
      </c>
      <c r="G8426" s="33">
        <v>75821.604000000007</v>
      </c>
      <c r="H8426" s="39">
        <v>75607.739000000001</v>
      </c>
    </row>
    <row r="8427" spans="1:8" hidden="1">
      <c r="A8427" s="38" t="s">
        <v>10</v>
      </c>
      <c r="B8427" s="31">
        <v>1995</v>
      </c>
      <c r="C8427" s="31">
        <v>11</v>
      </c>
      <c r="D8427" s="32">
        <v>5.1336999999999997E-3</v>
      </c>
      <c r="E8427" s="32">
        <v>5.1205499999999998E-3</v>
      </c>
      <c r="F8427" s="32">
        <v>0.99487945</v>
      </c>
      <c r="G8427" s="33">
        <v>75393.873999999996</v>
      </c>
      <c r="H8427" s="39">
        <v>75200.845000000001</v>
      </c>
    </row>
    <row r="8428" spans="1:8" hidden="1">
      <c r="A8428" s="38" t="s">
        <v>10</v>
      </c>
      <c r="B8428" s="31">
        <v>1995</v>
      </c>
      <c r="C8428" s="31">
        <v>12</v>
      </c>
      <c r="D8428" s="32">
        <v>4.8378400000000004E-3</v>
      </c>
      <c r="E8428" s="32">
        <v>4.8261600000000003E-3</v>
      </c>
      <c r="F8428" s="32">
        <v>0.99517383999999998</v>
      </c>
      <c r="G8428" s="33">
        <v>75007.815000000002</v>
      </c>
      <c r="H8428" s="39">
        <v>74826.815000000002</v>
      </c>
    </row>
    <row r="8429" spans="1:8" hidden="1">
      <c r="A8429" s="38" t="s">
        <v>10</v>
      </c>
      <c r="B8429" s="31">
        <v>1995</v>
      </c>
      <c r="C8429" s="31">
        <v>13</v>
      </c>
      <c r="D8429" s="32">
        <v>4.7365899999999997E-3</v>
      </c>
      <c r="E8429" s="32">
        <v>4.7254000000000003E-3</v>
      </c>
      <c r="F8429" s="32">
        <v>0.99527460000000001</v>
      </c>
      <c r="G8429" s="33">
        <v>74645.815000000002</v>
      </c>
      <c r="H8429" s="39">
        <v>74469.45</v>
      </c>
    </row>
    <row r="8430" spans="1:8" hidden="1">
      <c r="A8430" s="38" t="s">
        <v>10</v>
      </c>
      <c r="B8430" s="31">
        <v>1995</v>
      </c>
      <c r="C8430" s="31">
        <v>14</v>
      </c>
      <c r="D8430" s="32">
        <v>4.7952899999999998E-3</v>
      </c>
      <c r="E8430" s="32">
        <v>4.7838200000000003E-3</v>
      </c>
      <c r="F8430" s="32">
        <v>0.99521618000000001</v>
      </c>
      <c r="G8430" s="33">
        <v>74293.084000000003</v>
      </c>
      <c r="H8430" s="39">
        <v>74115.381999999998</v>
      </c>
    </row>
    <row r="8431" spans="1:8" hidden="1">
      <c r="A8431" s="38" t="s">
        <v>10</v>
      </c>
      <c r="B8431" s="31">
        <v>1995</v>
      </c>
      <c r="C8431" s="31">
        <v>15</v>
      </c>
      <c r="D8431" s="32">
        <v>4.9857E-3</v>
      </c>
      <c r="E8431" s="32">
        <v>4.9733099999999999E-3</v>
      </c>
      <c r="F8431" s="32">
        <v>0.99502668999999999</v>
      </c>
      <c r="G8431" s="33">
        <v>73937.679000000004</v>
      </c>
      <c r="H8431" s="39">
        <v>73753.822</v>
      </c>
    </row>
    <row r="8432" spans="1:8" hidden="1">
      <c r="A8432" s="38" t="s">
        <v>10</v>
      </c>
      <c r="B8432" s="31">
        <v>1995</v>
      </c>
      <c r="C8432" s="31">
        <v>16</v>
      </c>
      <c r="D8432" s="32">
        <v>5.2763799999999998E-3</v>
      </c>
      <c r="E8432" s="32">
        <v>5.2624899999999999E-3</v>
      </c>
      <c r="F8432" s="32">
        <v>0.99473750999999999</v>
      </c>
      <c r="G8432" s="33">
        <v>73569.964999999997</v>
      </c>
      <c r="H8432" s="39">
        <v>73376.384000000005</v>
      </c>
    </row>
    <row r="8433" spans="1:8" hidden="1">
      <c r="A8433" s="38" t="s">
        <v>10</v>
      </c>
      <c r="B8433" s="31">
        <v>1995</v>
      </c>
      <c r="C8433" s="31">
        <v>17</v>
      </c>
      <c r="D8433" s="32">
        <v>5.63183E-3</v>
      </c>
      <c r="E8433" s="32">
        <v>5.6160100000000003E-3</v>
      </c>
      <c r="F8433" s="32">
        <v>0.99438399</v>
      </c>
      <c r="G8433" s="33">
        <v>73182.803</v>
      </c>
      <c r="H8433" s="39">
        <v>72977.305999999997</v>
      </c>
    </row>
    <row r="8434" spans="1:8" hidden="1">
      <c r="A8434" s="38" t="s">
        <v>10</v>
      </c>
      <c r="B8434" s="31">
        <v>1995</v>
      </c>
      <c r="C8434" s="31">
        <v>18</v>
      </c>
      <c r="D8434" s="32">
        <v>6.0222499999999998E-3</v>
      </c>
      <c r="E8434" s="32">
        <v>6.0041699999999996E-3</v>
      </c>
      <c r="F8434" s="32">
        <v>0.99399583000000002</v>
      </c>
      <c r="G8434" s="33">
        <v>72771.808000000005</v>
      </c>
      <c r="H8434" s="39">
        <v>72553.341</v>
      </c>
    </row>
    <row r="8435" spans="1:8" hidden="1">
      <c r="A8435" s="38" t="s">
        <v>10</v>
      </c>
      <c r="B8435" s="31">
        <v>1995</v>
      </c>
      <c r="C8435" s="31">
        <v>19</v>
      </c>
      <c r="D8435" s="32">
        <v>6.4168100000000002E-3</v>
      </c>
      <c r="E8435" s="32">
        <v>6.3962899999999998E-3</v>
      </c>
      <c r="F8435" s="32">
        <v>0.99360371000000003</v>
      </c>
      <c r="G8435" s="33">
        <v>72334.873999999996</v>
      </c>
      <c r="H8435" s="39">
        <v>72103.535999999993</v>
      </c>
    </row>
    <row r="8436" spans="1:8" hidden="1">
      <c r="A8436" s="38" t="s">
        <v>10</v>
      </c>
      <c r="B8436" s="31">
        <v>1995</v>
      </c>
      <c r="C8436" s="31">
        <v>20</v>
      </c>
      <c r="D8436" s="32">
        <v>6.7915099999999997E-3</v>
      </c>
      <c r="E8436" s="32">
        <v>6.7685200000000001E-3</v>
      </c>
      <c r="F8436" s="32">
        <v>0.99323148000000006</v>
      </c>
      <c r="G8436" s="33">
        <v>71872.198999999993</v>
      </c>
      <c r="H8436" s="39">
        <v>71628.964999999997</v>
      </c>
    </row>
    <row r="8437" spans="1:8" hidden="1">
      <c r="A8437" s="38" t="s">
        <v>10</v>
      </c>
      <c r="B8437" s="31">
        <v>1995</v>
      </c>
      <c r="C8437" s="31">
        <v>21</v>
      </c>
      <c r="D8437" s="32">
        <v>7.1233599999999996E-3</v>
      </c>
      <c r="E8437" s="32">
        <v>7.0980799999999997E-3</v>
      </c>
      <c r="F8437" s="32">
        <v>0.99290191999999999</v>
      </c>
      <c r="G8437" s="33">
        <v>71385.731</v>
      </c>
      <c r="H8437" s="39">
        <v>71132.38</v>
      </c>
    </row>
    <row r="8438" spans="1:8" hidden="1">
      <c r="A8438" s="38" t="s">
        <v>10</v>
      </c>
      <c r="B8438" s="31">
        <v>1995</v>
      </c>
      <c r="C8438" s="31">
        <v>22</v>
      </c>
      <c r="D8438" s="32">
        <v>7.3966600000000002E-3</v>
      </c>
      <c r="E8438" s="32">
        <v>7.3693999999999999E-3</v>
      </c>
      <c r="F8438" s="32">
        <v>0.99263060000000003</v>
      </c>
      <c r="G8438" s="33">
        <v>70879.028999999995</v>
      </c>
      <c r="H8438" s="39">
        <v>70617.861000000004</v>
      </c>
    </row>
    <row r="8439" spans="1:8" hidden="1">
      <c r="A8439" s="38" t="s">
        <v>10</v>
      </c>
      <c r="B8439" s="31">
        <v>1995</v>
      </c>
      <c r="C8439" s="31">
        <v>23</v>
      </c>
      <c r="D8439" s="32">
        <v>7.60424E-3</v>
      </c>
      <c r="E8439" s="32">
        <v>7.5754300000000002E-3</v>
      </c>
      <c r="F8439" s="32">
        <v>0.99242456999999995</v>
      </c>
      <c r="G8439" s="33">
        <v>70356.692999999999</v>
      </c>
      <c r="H8439" s="39">
        <v>70090.202000000005</v>
      </c>
    </row>
    <row r="8440" spans="1:8" hidden="1">
      <c r="A8440" s="38" t="s">
        <v>10</v>
      </c>
      <c r="B8440" s="31">
        <v>1995</v>
      </c>
      <c r="C8440" s="31">
        <v>24</v>
      </c>
      <c r="D8440" s="32">
        <v>7.7552899999999998E-3</v>
      </c>
      <c r="E8440" s="32">
        <v>7.7253299999999999E-3</v>
      </c>
      <c r="F8440" s="32">
        <v>0.99227467000000003</v>
      </c>
      <c r="G8440" s="33">
        <v>69823.710999999996</v>
      </c>
      <c r="H8440" s="39">
        <v>69554.005000000005</v>
      </c>
    </row>
    <row r="8441" spans="1:8" hidden="1">
      <c r="A8441" s="38" t="s">
        <v>10</v>
      </c>
      <c r="B8441" s="31">
        <v>1995</v>
      </c>
      <c r="C8441" s="31">
        <v>25</v>
      </c>
      <c r="D8441" s="32">
        <v>7.8703699999999998E-3</v>
      </c>
      <c r="E8441" s="32">
        <v>7.8395200000000009E-3</v>
      </c>
      <c r="F8441" s="32">
        <v>0.99216048000000001</v>
      </c>
      <c r="G8441" s="33">
        <v>69284.3</v>
      </c>
      <c r="H8441" s="39">
        <v>69012.721999999994</v>
      </c>
    </row>
    <row r="8442" spans="1:8" hidden="1">
      <c r="A8442" s="38" t="s">
        <v>10</v>
      </c>
      <c r="B8442" s="31">
        <v>1995</v>
      </c>
      <c r="C8442" s="31">
        <v>26</v>
      </c>
      <c r="D8442" s="32">
        <v>7.9737100000000002E-3</v>
      </c>
      <c r="E8442" s="32">
        <v>7.9420500000000008E-3</v>
      </c>
      <c r="F8442" s="32">
        <v>0.99205794999999997</v>
      </c>
      <c r="G8442" s="33">
        <v>68741.144</v>
      </c>
      <c r="H8442" s="39">
        <v>68468.171000000002</v>
      </c>
    </row>
    <row r="8443" spans="1:8" hidden="1">
      <c r="A8443" s="38" t="s">
        <v>10</v>
      </c>
      <c r="B8443" s="31">
        <v>1995</v>
      </c>
      <c r="C8443" s="31">
        <v>27</v>
      </c>
      <c r="D8443" s="32">
        <v>8.0887000000000008E-3</v>
      </c>
      <c r="E8443" s="32">
        <v>8.0561199999999999E-3</v>
      </c>
      <c r="F8443" s="32">
        <v>0.99194388</v>
      </c>
      <c r="G8443" s="33">
        <v>68195.198000000004</v>
      </c>
      <c r="H8443" s="39">
        <v>67920.504000000001</v>
      </c>
    </row>
    <row r="8444" spans="1:8" hidden="1">
      <c r="A8444" s="38" t="s">
        <v>10</v>
      </c>
      <c r="B8444" s="31">
        <v>1995</v>
      </c>
      <c r="C8444" s="31">
        <v>28</v>
      </c>
      <c r="D8444" s="32">
        <v>8.2265299999999993E-3</v>
      </c>
      <c r="E8444" s="32">
        <v>8.1928399999999998E-3</v>
      </c>
      <c r="F8444" s="32">
        <v>0.99180716000000002</v>
      </c>
      <c r="G8444" s="33">
        <v>67645.808999999994</v>
      </c>
      <c r="H8444" s="39">
        <v>67368.703999999998</v>
      </c>
    </row>
    <row r="8445" spans="1:8" hidden="1">
      <c r="A8445" s="38" t="s">
        <v>10</v>
      </c>
      <c r="B8445" s="31">
        <v>1995</v>
      </c>
      <c r="C8445" s="31">
        <v>29</v>
      </c>
      <c r="D8445" s="32">
        <v>8.3902999999999998E-3</v>
      </c>
      <c r="E8445" s="32">
        <v>8.3552499999999998E-3</v>
      </c>
      <c r="F8445" s="32">
        <v>0.99164474999999996</v>
      </c>
      <c r="G8445" s="33">
        <v>67091.597999999998</v>
      </c>
      <c r="H8445" s="39">
        <v>66811.315000000002</v>
      </c>
    </row>
    <row r="8446" spans="1:8" hidden="1">
      <c r="A8446" s="38" t="s">
        <v>10</v>
      </c>
      <c r="B8446" s="31">
        <v>1995</v>
      </c>
      <c r="C8446" s="31">
        <v>30</v>
      </c>
      <c r="D8446" s="32">
        <v>8.5762400000000006E-3</v>
      </c>
      <c r="E8446" s="32">
        <v>8.5396199999999995E-3</v>
      </c>
      <c r="F8446" s="32">
        <v>0.99146038000000003</v>
      </c>
      <c r="G8446" s="33">
        <v>66531.031000000003</v>
      </c>
      <c r="H8446" s="39">
        <v>66246.956000000006</v>
      </c>
    </row>
    <row r="8447" spans="1:8" hidden="1">
      <c r="A8447" s="38" t="s">
        <v>10</v>
      </c>
      <c r="B8447" s="31">
        <v>1995</v>
      </c>
      <c r="C8447" s="31">
        <v>31</v>
      </c>
      <c r="D8447" s="32">
        <v>8.7753199999999996E-3</v>
      </c>
      <c r="E8447" s="32">
        <v>8.73699E-3</v>
      </c>
      <c r="F8447" s="32">
        <v>0.99126301000000006</v>
      </c>
      <c r="G8447" s="33">
        <v>65962.881999999998</v>
      </c>
      <c r="H8447" s="39">
        <v>65674.722999999998</v>
      </c>
    </row>
    <row r="8448" spans="1:8" hidden="1">
      <c r="A8448" s="38" t="s">
        <v>10</v>
      </c>
      <c r="B8448" s="31">
        <v>1995</v>
      </c>
      <c r="C8448" s="31">
        <v>32</v>
      </c>
      <c r="D8448" s="32">
        <v>8.9812899999999994E-3</v>
      </c>
      <c r="E8448" s="32">
        <v>8.9411300000000003E-3</v>
      </c>
      <c r="F8448" s="32">
        <v>0.99105887000000004</v>
      </c>
      <c r="G8448" s="33">
        <v>65386.565000000002</v>
      </c>
      <c r="H8448" s="39">
        <v>65094.25</v>
      </c>
    </row>
    <row r="8449" spans="1:8" hidden="1">
      <c r="A8449" s="38" t="s">
        <v>10</v>
      </c>
      <c r="B8449" s="31">
        <v>1995</v>
      </c>
      <c r="C8449" s="31">
        <v>33</v>
      </c>
      <c r="D8449" s="32">
        <v>9.1906599999999998E-3</v>
      </c>
      <c r="E8449" s="32">
        <v>9.1486199999999997E-3</v>
      </c>
      <c r="F8449" s="32">
        <v>0.99085137999999995</v>
      </c>
      <c r="G8449" s="33">
        <v>64801.934999999998</v>
      </c>
      <c r="H8449" s="39">
        <v>64505.51</v>
      </c>
    </row>
    <row r="8450" spans="1:8" hidden="1">
      <c r="A8450" s="38" t="s">
        <v>10</v>
      </c>
      <c r="B8450" s="31">
        <v>1995</v>
      </c>
      <c r="C8450" s="31">
        <v>34</v>
      </c>
      <c r="D8450" s="32">
        <v>9.40619E-3</v>
      </c>
      <c r="E8450" s="32">
        <v>9.3621599999999996E-3</v>
      </c>
      <c r="F8450" s="32">
        <v>0.99063783999999999</v>
      </c>
      <c r="G8450" s="33">
        <v>64209.086000000003</v>
      </c>
      <c r="H8450" s="39">
        <v>63908.517999999996</v>
      </c>
    </row>
    <row r="8451" spans="1:8" hidden="1">
      <c r="A8451" s="38" t="s">
        <v>10</v>
      </c>
      <c r="B8451" s="31">
        <v>1995</v>
      </c>
      <c r="C8451" s="31">
        <v>35</v>
      </c>
      <c r="D8451" s="32">
        <v>9.6370699999999993E-3</v>
      </c>
      <c r="E8451" s="32">
        <v>9.5908599999999997E-3</v>
      </c>
      <c r="F8451" s="32">
        <v>0.99040914000000002</v>
      </c>
      <c r="G8451" s="33">
        <v>63607.95</v>
      </c>
      <c r="H8451" s="39">
        <v>63302.923000000003</v>
      </c>
    </row>
    <row r="8452" spans="1:8" hidden="1">
      <c r="A8452" s="38" t="s">
        <v>10</v>
      </c>
      <c r="B8452" s="31">
        <v>1995</v>
      </c>
      <c r="C8452" s="31">
        <v>36</v>
      </c>
      <c r="D8452" s="32">
        <v>9.89255E-3</v>
      </c>
      <c r="E8452" s="32">
        <v>9.8438599999999994E-3</v>
      </c>
      <c r="F8452" s="32">
        <v>0.99015613999999996</v>
      </c>
      <c r="G8452" s="33">
        <v>62997.896000000001</v>
      </c>
      <c r="H8452" s="39">
        <v>62687.824000000001</v>
      </c>
    </row>
    <row r="8453" spans="1:8" hidden="1">
      <c r="A8453" s="38" t="s">
        <v>10</v>
      </c>
      <c r="B8453" s="31">
        <v>1995</v>
      </c>
      <c r="C8453" s="31">
        <v>37</v>
      </c>
      <c r="D8453" s="32">
        <v>1.01814E-2</v>
      </c>
      <c r="E8453" s="32">
        <v>1.0129829999999999E-2</v>
      </c>
      <c r="F8453" s="32">
        <v>0.98987016999999999</v>
      </c>
      <c r="G8453" s="33">
        <v>62377.752999999997</v>
      </c>
      <c r="H8453" s="39">
        <v>62061.815000000002</v>
      </c>
    </row>
    <row r="8454" spans="1:8" hidden="1">
      <c r="A8454" s="38" t="s">
        <v>10</v>
      </c>
      <c r="B8454" s="31">
        <v>1995</v>
      </c>
      <c r="C8454" s="31">
        <v>38</v>
      </c>
      <c r="D8454" s="32">
        <v>1.0505469999999999E-2</v>
      </c>
      <c r="E8454" s="32">
        <v>1.0450579999999999E-2</v>
      </c>
      <c r="F8454" s="32">
        <v>0.98954942000000001</v>
      </c>
      <c r="G8454" s="33">
        <v>61745.877</v>
      </c>
      <c r="H8454" s="39">
        <v>61423.237000000001</v>
      </c>
    </row>
    <row r="8455" spans="1:8" hidden="1">
      <c r="A8455" s="38" t="s">
        <v>10</v>
      </c>
      <c r="B8455" s="31">
        <v>1995</v>
      </c>
      <c r="C8455" s="31">
        <v>39</v>
      </c>
      <c r="D8455" s="32">
        <v>1.0856869999999999E-2</v>
      </c>
      <c r="E8455" s="32">
        <v>1.0798250000000001E-2</v>
      </c>
      <c r="F8455" s="32">
        <v>0.98920174999999999</v>
      </c>
      <c r="G8455" s="33">
        <v>61100.597000000002</v>
      </c>
      <c r="H8455" s="39">
        <v>60770.707000000002</v>
      </c>
    </row>
    <row r="8456" spans="1:8" hidden="1">
      <c r="A8456" s="38" t="s">
        <v>10</v>
      </c>
      <c r="B8456" s="31">
        <v>1995</v>
      </c>
      <c r="C8456" s="31">
        <v>40</v>
      </c>
      <c r="D8456" s="32">
        <v>1.122211E-2</v>
      </c>
      <c r="E8456" s="32">
        <v>1.1159499999999999E-2</v>
      </c>
      <c r="F8456" s="32">
        <v>0.98884050000000001</v>
      </c>
      <c r="G8456" s="33">
        <v>60440.817999999999</v>
      </c>
      <c r="H8456" s="39">
        <v>60103.572999999997</v>
      </c>
    </row>
    <row r="8457" spans="1:8" hidden="1">
      <c r="A8457" s="38" t="s">
        <v>10</v>
      </c>
      <c r="B8457" s="31">
        <v>1995</v>
      </c>
      <c r="C8457" s="31">
        <v>41</v>
      </c>
      <c r="D8457" s="32">
        <v>1.1580099999999999E-2</v>
      </c>
      <c r="E8457" s="32">
        <v>1.151344E-2</v>
      </c>
      <c r="F8457" s="32">
        <v>0.98848656000000001</v>
      </c>
      <c r="G8457" s="33">
        <v>59766.328999999998</v>
      </c>
      <c r="H8457" s="39">
        <v>59422.271000000001</v>
      </c>
    </row>
    <row r="8458" spans="1:8" hidden="1">
      <c r="A8458" s="38" t="s">
        <v>10</v>
      </c>
      <c r="B8458" s="31">
        <v>1995</v>
      </c>
      <c r="C8458" s="31">
        <v>42</v>
      </c>
      <c r="D8458" s="32">
        <v>1.191537E-2</v>
      </c>
      <c r="E8458" s="32">
        <v>1.1844800000000001E-2</v>
      </c>
      <c r="F8458" s="32">
        <v>0.98815520000000001</v>
      </c>
      <c r="G8458" s="33">
        <v>59078.213000000003</v>
      </c>
      <c r="H8458" s="39">
        <v>58728.328000000001</v>
      </c>
    </row>
    <row r="8459" spans="1:8" hidden="1">
      <c r="A8459" s="38" t="s">
        <v>10</v>
      </c>
      <c r="B8459" s="31">
        <v>1995</v>
      </c>
      <c r="C8459" s="31">
        <v>43</v>
      </c>
      <c r="D8459" s="32">
        <v>1.2225E-2</v>
      </c>
      <c r="E8459" s="32">
        <v>1.215073E-2</v>
      </c>
      <c r="F8459" s="32">
        <v>0.98784927</v>
      </c>
      <c r="G8459" s="33">
        <v>58378.442999999999</v>
      </c>
      <c r="H8459" s="39">
        <v>58023.771999999997</v>
      </c>
    </row>
    <row r="8460" spans="1:8" hidden="1">
      <c r="A8460" s="38" t="s">
        <v>10</v>
      </c>
      <c r="B8460" s="31">
        <v>1995</v>
      </c>
      <c r="C8460" s="31">
        <v>44</v>
      </c>
      <c r="D8460" s="32">
        <v>1.25182E-2</v>
      </c>
      <c r="E8460" s="32">
        <v>1.2440329999999999E-2</v>
      </c>
      <c r="F8460" s="32">
        <v>0.98755967</v>
      </c>
      <c r="G8460" s="33">
        <v>57669.101999999999</v>
      </c>
      <c r="H8460" s="39">
        <v>57310.391000000003</v>
      </c>
    </row>
    <row r="8461" spans="1:8" hidden="1">
      <c r="A8461" s="38" t="s">
        <v>10</v>
      </c>
      <c r="B8461" s="31">
        <v>1995</v>
      </c>
      <c r="C8461" s="31">
        <v>45</v>
      </c>
      <c r="D8461" s="32">
        <v>1.2834750000000001E-2</v>
      </c>
      <c r="E8461" s="32">
        <v>1.2752909999999999E-2</v>
      </c>
      <c r="F8461" s="32">
        <v>0.98724708999999999</v>
      </c>
      <c r="G8461" s="33">
        <v>56951.678999999996</v>
      </c>
      <c r="H8461" s="39">
        <v>56588.529000000002</v>
      </c>
    </row>
    <row r="8462" spans="1:8" hidden="1">
      <c r="A8462" s="38" t="s">
        <v>10</v>
      </c>
      <c r="B8462" s="31">
        <v>1995</v>
      </c>
      <c r="C8462" s="31">
        <v>46</v>
      </c>
      <c r="D8462" s="32">
        <v>1.319503E-2</v>
      </c>
      <c r="E8462" s="32">
        <v>1.310855E-2</v>
      </c>
      <c r="F8462" s="32">
        <v>0.98689145</v>
      </c>
      <c r="G8462" s="33">
        <v>56225.38</v>
      </c>
      <c r="H8462" s="39">
        <v>55856.862999999998</v>
      </c>
    </row>
    <row r="8463" spans="1:8" hidden="1">
      <c r="A8463" s="38" t="s">
        <v>10</v>
      </c>
      <c r="B8463" s="31">
        <v>1995</v>
      </c>
      <c r="C8463" s="31">
        <v>47</v>
      </c>
      <c r="D8463" s="32">
        <v>1.3630929999999999E-2</v>
      </c>
      <c r="E8463" s="32">
        <v>1.3538659999999999E-2</v>
      </c>
      <c r="F8463" s="32">
        <v>0.98646133999999996</v>
      </c>
      <c r="G8463" s="33">
        <v>55488.347000000002</v>
      </c>
      <c r="H8463" s="39">
        <v>55112.728000000003</v>
      </c>
    </row>
    <row r="8464" spans="1:8" hidden="1">
      <c r="A8464" s="38" t="s">
        <v>10</v>
      </c>
      <c r="B8464" s="31">
        <v>1995</v>
      </c>
      <c r="C8464" s="31">
        <v>48</v>
      </c>
      <c r="D8464" s="32">
        <v>1.4178369999999999E-2</v>
      </c>
      <c r="E8464" s="32">
        <v>1.407856E-2</v>
      </c>
      <c r="F8464" s="32">
        <v>0.98592144000000004</v>
      </c>
      <c r="G8464" s="33">
        <v>54737.108999999997</v>
      </c>
      <c r="H8464" s="39">
        <v>54351.798999999999</v>
      </c>
    </row>
    <row r="8465" spans="1:8" hidden="1">
      <c r="A8465" s="38" t="s">
        <v>10</v>
      </c>
      <c r="B8465" s="31">
        <v>1995</v>
      </c>
      <c r="C8465" s="31">
        <v>49</v>
      </c>
      <c r="D8465" s="32">
        <v>1.482491E-2</v>
      </c>
      <c r="E8465" s="32">
        <v>1.4715829999999999E-2</v>
      </c>
      <c r="F8465" s="32">
        <v>0.98528417000000001</v>
      </c>
      <c r="G8465" s="33">
        <v>53966.489000000001</v>
      </c>
      <c r="H8465" s="39">
        <v>53569.408000000003</v>
      </c>
    </row>
    <row r="8466" spans="1:8" hidden="1">
      <c r="A8466" s="38" t="s">
        <v>10</v>
      </c>
      <c r="B8466" s="31">
        <v>1995</v>
      </c>
      <c r="C8466" s="31">
        <v>50</v>
      </c>
      <c r="D8466" s="32">
        <v>1.557209E-2</v>
      </c>
      <c r="E8466" s="32">
        <v>1.545178E-2</v>
      </c>
      <c r="F8466" s="32">
        <v>0.98454821999999997</v>
      </c>
      <c r="G8466" s="33">
        <v>53172.326999999997</v>
      </c>
      <c r="H8466" s="39">
        <v>52761.523000000001</v>
      </c>
    </row>
    <row r="8467" spans="1:8" hidden="1">
      <c r="A8467" s="38" t="s">
        <v>10</v>
      </c>
      <c r="B8467" s="31">
        <v>1995</v>
      </c>
      <c r="C8467" s="31">
        <v>51</v>
      </c>
      <c r="D8467" s="32">
        <v>1.6398759999999998E-2</v>
      </c>
      <c r="E8467" s="32">
        <v>1.6265390000000001E-2</v>
      </c>
      <c r="F8467" s="32">
        <v>0.98373460999999995</v>
      </c>
      <c r="G8467" s="33">
        <v>52350.720000000001</v>
      </c>
      <c r="H8467" s="39">
        <v>51924.966999999997</v>
      </c>
    </row>
    <row r="8468" spans="1:8" hidden="1">
      <c r="A8468" s="38" t="s">
        <v>10</v>
      </c>
      <c r="B8468" s="31">
        <v>1995</v>
      </c>
      <c r="C8468" s="31">
        <v>52</v>
      </c>
      <c r="D8468" s="32">
        <v>1.7282849999999999E-2</v>
      </c>
      <c r="E8468" s="32">
        <v>1.713479E-2</v>
      </c>
      <c r="F8468" s="32">
        <v>0.98286521000000004</v>
      </c>
      <c r="G8468" s="33">
        <v>51499.214</v>
      </c>
      <c r="H8468" s="39">
        <v>51058</v>
      </c>
    </row>
    <row r="8469" spans="1:8" hidden="1">
      <c r="A8469" s="38" t="s">
        <v>10</v>
      </c>
      <c r="B8469" s="31">
        <v>1995</v>
      </c>
      <c r="C8469" s="31">
        <v>53</v>
      </c>
      <c r="D8469" s="32">
        <v>1.8216530000000002E-2</v>
      </c>
      <c r="E8469" s="32">
        <v>1.805211E-2</v>
      </c>
      <c r="F8469" s="32">
        <v>0.98194789000000005</v>
      </c>
      <c r="G8469" s="33">
        <v>50616.786</v>
      </c>
      <c r="H8469" s="39">
        <v>50159.917000000001</v>
      </c>
    </row>
    <row r="8470" spans="1:8" hidden="1">
      <c r="A8470" s="38" t="s">
        <v>10</v>
      </c>
      <c r="B8470" s="31">
        <v>1995</v>
      </c>
      <c r="C8470" s="31">
        <v>54</v>
      </c>
      <c r="D8470" s="32">
        <v>1.920202E-2</v>
      </c>
      <c r="E8470" s="32">
        <v>1.9019419999999999E-2</v>
      </c>
      <c r="F8470" s="32">
        <v>0.98098057999999999</v>
      </c>
      <c r="G8470" s="33">
        <v>49703.046999999999</v>
      </c>
      <c r="H8470" s="39">
        <v>49230.385000000002</v>
      </c>
    </row>
    <row r="8471" spans="1:8" hidden="1">
      <c r="A8471" s="38" t="s">
        <v>10</v>
      </c>
      <c r="B8471" s="31">
        <v>1995</v>
      </c>
      <c r="C8471" s="31">
        <v>55</v>
      </c>
      <c r="D8471" s="32">
        <v>2.027025E-2</v>
      </c>
      <c r="E8471" s="32">
        <v>2.0066870000000001E-2</v>
      </c>
      <c r="F8471" s="32">
        <v>0.97993313000000004</v>
      </c>
      <c r="G8471" s="33">
        <v>48757.724000000002</v>
      </c>
      <c r="H8471" s="39">
        <v>48268.516000000003</v>
      </c>
    </row>
    <row r="8472" spans="1:8" hidden="1">
      <c r="A8472" s="38" t="s">
        <v>10</v>
      </c>
      <c r="B8472" s="31">
        <v>1995</v>
      </c>
      <c r="C8472" s="31">
        <v>56</v>
      </c>
      <c r="D8472" s="32">
        <v>2.146236E-2</v>
      </c>
      <c r="E8472" s="32">
        <v>2.123448E-2</v>
      </c>
      <c r="F8472" s="32">
        <v>0.97876552000000006</v>
      </c>
      <c r="G8472" s="33">
        <v>47779.309000000001</v>
      </c>
      <c r="H8472" s="39">
        <v>47272.025000000001</v>
      </c>
    </row>
    <row r="8473" spans="1:8" hidden="1">
      <c r="A8473" s="38" t="s">
        <v>10</v>
      </c>
      <c r="B8473" s="31">
        <v>1995</v>
      </c>
      <c r="C8473" s="31">
        <v>57</v>
      </c>
      <c r="D8473" s="32">
        <v>2.2821379999999999E-2</v>
      </c>
      <c r="E8473" s="32">
        <v>2.256391E-2</v>
      </c>
      <c r="F8473" s="32">
        <v>0.97743608999999998</v>
      </c>
      <c r="G8473" s="33">
        <v>46764.74</v>
      </c>
      <c r="H8473" s="39">
        <v>46237.142</v>
      </c>
    </row>
    <row r="8474" spans="1:8" hidden="1">
      <c r="A8474" s="38" t="s">
        <v>10</v>
      </c>
      <c r="B8474" s="31">
        <v>1995</v>
      </c>
      <c r="C8474" s="31">
        <v>58</v>
      </c>
      <c r="D8474" s="32">
        <v>2.438945E-2</v>
      </c>
      <c r="E8474" s="32">
        <v>2.409561E-2</v>
      </c>
      <c r="F8474" s="32">
        <v>0.97590438999999995</v>
      </c>
      <c r="G8474" s="33">
        <v>45709.544999999998</v>
      </c>
      <c r="H8474" s="39">
        <v>45158.845000000001</v>
      </c>
    </row>
    <row r="8475" spans="1:8" hidden="1">
      <c r="A8475" s="38" t="s">
        <v>10</v>
      </c>
      <c r="B8475" s="31">
        <v>1995</v>
      </c>
      <c r="C8475" s="31">
        <v>59</v>
      </c>
      <c r="D8475" s="32">
        <v>2.6182649999999998E-2</v>
      </c>
      <c r="E8475" s="32">
        <v>2.5844309999999999E-2</v>
      </c>
      <c r="F8475" s="32">
        <v>0.97415569000000002</v>
      </c>
      <c r="G8475" s="33">
        <v>44608.144999999997</v>
      </c>
      <c r="H8475" s="39">
        <v>44031.712</v>
      </c>
    </row>
    <row r="8476" spans="1:8" hidden="1">
      <c r="A8476" s="38" t="s">
        <v>10</v>
      </c>
      <c r="B8476" s="31">
        <v>1995</v>
      </c>
      <c r="C8476" s="31">
        <v>60</v>
      </c>
      <c r="D8476" s="32">
        <v>2.8205190000000002E-2</v>
      </c>
      <c r="E8476" s="32">
        <v>2.7812949999999999E-2</v>
      </c>
      <c r="F8476" s="32">
        <v>0.97218705000000005</v>
      </c>
      <c r="G8476" s="33">
        <v>43455.277999999998</v>
      </c>
      <c r="H8476" s="39">
        <v>42850.968999999997</v>
      </c>
    </row>
    <row r="8477" spans="1:8" hidden="1">
      <c r="A8477" s="38" t="s">
        <v>10</v>
      </c>
      <c r="B8477" s="31">
        <v>1995</v>
      </c>
      <c r="C8477" s="31">
        <v>61</v>
      </c>
      <c r="D8477" s="32">
        <v>3.04414E-2</v>
      </c>
      <c r="E8477" s="32">
        <v>2.9985000000000001E-2</v>
      </c>
      <c r="F8477" s="32">
        <v>0.97001499999999996</v>
      </c>
      <c r="G8477" s="33">
        <v>42246.659</v>
      </c>
      <c r="H8477" s="39">
        <v>41613.275999999998</v>
      </c>
    </row>
    <row r="8478" spans="1:8" hidden="1">
      <c r="A8478" s="38" t="s">
        <v>10</v>
      </c>
      <c r="B8478" s="31">
        <v>1995</v>
      </c>
      <c r="C8478" s="31">
        <v>62</v>
      </c>
      <c r="D8478" s="32">
        <v>3.2867809999999997E-2</v>
      </c>
      <c r="E8478" s="32">
        <v>3.2336400000000001E-2</v>
      </c>
      <c r="F8478" s="32">
        <v>0.96766359999999996</v>
      </c>
      <c r="G8478" s="33">
        <v>40979.892</v>
      </c>
      <c r="H8478" s="39">
        <v>40317.321000000004</v>
      </c>
    </row>
    <row r="8479" spans="1:8" hidden="1">
      <c r="A8479" s="38" t="s">
        <v>10</v>
      </c>
      <c r="B8479" s="31">
        <v>1995</v>
      </c>
      <c r="C8479" s="31">
        <v>63</v>
      </c>
      <c r="D8479" s="32">
        <v>3.5486080000000003E-2</v>
      </c>
      <c r="E8479" s="32">
        <v>3.4867420000000003E-2</v>
      </c>
      <c r="F8479" s="32">
        <v>0.96513258000000002</v>
      </c>
      <c r="G8479" s="33">
        <v>39654.75</v>
      </c>
      <c r="H8479" s="39">
        <v>38963.421000000002</v>
      </c>
    </row>
    <row r="8480" spans="1:8" hidden="1">
      <c r="A8480" s="38" t="s">
        <v>10</v>
      </c>
      <c r="B8480" s="31">
        <v>1995</v>
      </c>
      <c r="C8480" s="31">
        <v>64</v>
      </c>
      <c r="D8480" s="32">
        <v>3.8314239999999999E-2</v>
      </c>
      <c r="E8480" s="32">
        <v>3.7594049999999997E-2</v>
      </c>
      <c r="F8480" s="32">
        <v>0.96240594999999995</v>
      </c>
      <c r="G8480" s="33">
        <v>38272.091999999997</v>
      </c>
      <c r="H8480" s="39">
        <v>37552.69</v>
      </c>
    </row>
    <row r="8481" spans="1:8" hidden="1">
      <c r="A8481" s="38" t="s">
        <v>10</v>
      </c>
      <c r="B8481" s="31">
        <v>1995</v>
      </c>
      <c r="C8481" s="31">
        <v>65</v>
      </c>
      <c r="D8481" s="32">
        <v>4.1416960000000003E-2</v>
      </c>
      <c r="E8481" s="32">
        <v>4.0576679999999997E-2</v>
      </c>
      <c r="F8481" s="32">
        <v>0.95942331999999997</v>
      </c>
      <c r="G8481" s="33">
        <v>36833.288999999997</v>
      </c>
      <c r="H8481" s="39">
        <v>36086.002</v>
      </c>
    </row>
    <row r="8482" spans="1:8" hidden="1">
      <c r="A8482" s="38" t="s">
        <v>10</v>
      </c>
      <c r="B8482" s="31">
        <v>1995</v>
      </c>
      <c r="C8482" s="31">
        <v>66</v>
      </c>
      <c r="D8482" s="32">
        <v>4.4887110000000001E-2</v>
      </c>
      <c r="E8482" s="32">
        <v>4.3901790000000003E-2</v>
      </c>
      <c r="F8482" s="32">
        <v>0.95609820999999995</v>
      </c>
      <c r="G8482" s="33">
        <v>35338.716</v>
      </c>
      <c r="H8482" s="39">
        <v>34563</v>
      </c>
    </row>
    <row r="8483" spans="1:8" hidden="1">
      <c r="A8483" s="38" t="s">
        <v>10</v>
      </c>
      <c r="B8483" s="31">
        <v>1995</v>
      </c>
      <c r="C8483" s="31">
        <v>67</v>
      </c>
      <c r="D8483" s="32">
        <v>4.8812809999999998E-2</v>
      </c>
      <c r="E8483" s="32">
        <v>4.7649850000000001E-2</v>
      </c>
      <c r="F8483" s="32">
        <v>0.95235015000000001</v>
      </c>
      <c r="G8483" s="33">
        <v>33787.283000000003</v>
      </c>
      <c r="H8483" s="39">
        <v>32982.303999999996</v>
      </c>
    </row>
    <row r="8484" spans="1:8" hidden="1">
      <c r="A8484" s="38" t="s">
        <v>10</v>
      </c>
      <c r="B8484" s="31">
        <v>1995</v>
      </c>
      <c r="C8484" s="31">
        <v>68</v>
      </c>
      <c r="D8484" s="32">
        <v>5.3281500000000002E-2</v>
      </c>
      <c r="E8484" s="32">
        <v>5.1898880000000001E-2</v>
      </c>
      <c r="F8484" s="32">
        <v>0.94810112000000002</v>
      </c>
      <c r="G8484" s="33">
        <v>32177.324000000001</v>
      </c>
      <c r="H8484" s="39">
        <v>31342.341</v>
      </c>
    </row>
    <row r="8485" spans="1:8" hidden="1">
      <c r="A8485" s="38" t="s">
        <v>10</v>
      </c>
      <c r="B8485" s="31">
        <v>1995</v>
      </c>
      <c r="C8485" s="31">
        <v>69</v>
      </c>
      <c r="D8485" s="32">
        <v>5.8319540000000003E-2</v>
      </c>
      <c r="E8485" s="32">
        <v>5.6667139999999998E-2</v>
      </c>
      <c r="F8485" s="32">
        <v>0.94333286000000005</v>
      </c>
      <c r="G8485" s="33">
        <v>30507.357</v>
      </c>
      <c r="H8485" s="39">
        <v>29642.974999999999</v>
      </c>
    </row>
    <row r="8486" spans="1:8" hidden="1">
      <c r="A8486" s="38" t="s">
        <v>10</v>
      </c>
      <c r="B8486" s="31">
        <v>1995</v>
      </c>
      <c r="C8486" s="31">
        <v>70</v>
      </c>
      <c r="D8486" s="32">
        <v>6.390759E-2</v>
      </c>
      <c r="E8486" s="32">
        <v>6.1928730000000001E-2</v>
      </c>
      <c r="F8486" s="32">
        <v>0.93807127000000001</v>
      </c>
      <c r="G8486" s="33">
        <v>28778.592000000001</v>
      </c>
      <c r="H8486" s="39">
        <v>27887.482</v>
      </c>
    </row>
    <row r="8487" spans="1:8" hidden="1">
      <c r="A8487" s="38" t="s">
        <v>10</v>
      </c>
      <c r="B8487" s="31">
        <v>1995</v>
      </c>
      <c r="C8487" s="31">
        <v>71</v>
      </c>
      <c r="D8487" s="32">
        <v>6.9984900000000003E-2</v>
      </c>
      <c r="E8487" s="32">
        <v>6.7618750000000005E-2</v>
      </c>
      <c r="F8487" s="32">
        <v>0.93238125000000005</v>
      </c>
      <c r="G8487" s="33">
        <v>26996.370999999999</v>
      </c>
      <c r="H8487" s="39">
        <v>26083.64</v>
      </c>
    </row>
    <row r="8488" spans="1:8" hidden="1">
      <c r="A8488" s="38" t="s">
        <v>10</v>
      </c>
      <c r="B8488" s="31">
        <v>1995</v>
      </c>
      <c r="C8488" s="31">
        <v>72</v>
      </c>
      <c r="D8488" s="32">
        <v>7.6453750000000001E-2</v>
      </c>
      <c r="E8488" s="32">
        <v>7.3638770000000006E-2</v>
      </c>
      <c r="F8488" s="32">
        <v>0.92636123000000004</v>
      </c>
      <c r="G8488" s="33">
        <v>25170.91</v>
      </c>
      <c r="H8488" s="39">
        <v>24244.132000000001</v>
      </c>
    </row>
    <row r="8489" spans="1:8" hidden="1">
      <c r="A8489" s="38" t="s">
        <v>10</v>
      </c>
      <c r="B8489" s="31">
        <v>1995</v>
      </c>
      <c r="C8489" s="31">
        <v>73</v>
      </c>
      <c r="D8489" s="32">
        <v>8.3283899999999994E-2</v>
      </c>
      <c r="E8489" s="32">
        <v>7.9954440000000002E-2</v>
      </c>
      <c r="F8489" s="32">
        <v>0.92004556000000004</v>
      </c>
      <c r="G8489" s="33">
        <v>23317.355</v>
      </c>
      <c r="H8489" s="39">
        <v>22385.191999999999</v>
      </c>
    </row>
    <row r="8490" spans="1:8" hidden="1">
      <c r="A8490" s="38" t="s">
        <v>10</v>
      </c>
      <c r="B8490" s="31">
        <v>1995</v>
      </c>
      <c r="C8490" s="31">
        <v>74</v>
      </c>
      <c r="D8490" s="32">
        <v>9.0507019999999994E-2</v>
      </c>
      <c r="E8490" s="32">
        <v>8.6588579999999998E-2</v>
      </c>
      <c r="F8490" s="32">
        <v>0.91341141999999997</v>
      </c>
      <c r="G8490" s="33">
        <v>21453.028999999999</v>
      </c>
      <c r="H8490" s="39">
        <v>20524.235000000001</v>
      </c>
    </row>
    <row r="8491" spans="1:8" hidden="1">
      <c r="A8491" s="38" t="s">
        <v>10</v>
      </c>
      <c r="B8491" s="31">
        <v>1995</v>
      </c>
      <c r="C8491" s="31">
        <v>75</v>
      </c>
      <c r="D8491" s="32">
        <v>9.8266989999999999E-2</v>
      </c>
      <c r="E8491" s="32">
        <v>9.3664899999999995E-2</v>
      </c>
      <c r="F8491" s="32">
        <v>0.90633509999999995</v>
      </c>
      <c r="G8491" s="33">
        <v>19595.441999999999</v>
      </c>
      <c r="H8491" s="39">
        <v>18677.739000000001</v>
      </c>
    </row>
    <row r="8492" spans="1:8" hidden="1">
      <c r="A8492" s="38" t="s">
        <v>10</v>
      </c>
      <c r="B8492" s="31">
        <v>1995</v>
      </c>
      <c r="C8492" s="31">
        <v>76</v>
      </c>
      <c r="D8492" s="32">
        <v>0.10681247000000001</v>
      </c>
      <c r="E8492" s="32">
        <v>0.10139722</v>
      </c>
      <c r="F8492" s="32">
        <v>0.89860278000000005</v>
      </c>
      <c r="G8492" s="33">
        <v>17760.036</v>
      </c>
      <c r="H8492" s="39">
        <v>16859.627</v>
      </c>
    </row>
    <row r="8493" spans="1:8" hidden="1">
      <c r="A8493" s="38" t="s">
        <v>10</v>
      </c>
      <c r="B8493" s="31">
        <v>1995</v>
      </c>
      <c r="C8493" s="31">
        <v>77</v>
      </c>
      <c r="D8493" s="32">
        <v>0.11636243</v>
      </c>
      <c r="E8493" s="32">
        <v>0.10996456</v>
      </c>
      <c r="F8493" s="32">
        <v>0.89003544000000001</v>
      </c>
      <c r="G8493" s="33">
        <v>15959.218000000001</v>
      </c>
      <c r="H8493" s="39">
        <v>15081.744000000001</v>
      </c>
    </row>
    <row r="8494" spans="1:8" hidden="1">
      <c r="A8494" s="38" t="s">
        <v>10</v>
      </c>
      <c r="B8494" s="31">
        <v>1995</v>
      </c>
      <c r="C8494" s="31">
        <v>78</v>
      </c>
      <c r="D8494" s="32">
        <v>0.12710437999999999</v>
      </c>
      <c r="E8494" s="32">
        <v>0.1195093</v>
      </c>
      <c r="F8494" s="32">
        <v>0.88049069999999996</v>
      </c>
      <c r="G8494" s="33">
        <v>14204.27</v>
      </c>
      <c r="H8494" s="39">
        <v>13355.498</v>
      </c>
    </row>
    <row r="8495" spans="1:8" hidden="1">
      <c r="A8495" s="38" t="s">
        <v>10</v>
      </c>
      <c r="B8495" s="31">
        <v>1995</v>
      </c>
      <c r="C8495" s="31">
        <v>79</v>
      </c>
      <c r="D8495" s="32">
        <v>0.13906703000000001</v>
      </c>
      <c r="E8495" s="32">
        <v>0.13002586999999999</v>
      </c>
      <c r="F8495" s="32">
        <v>0.86997413000000001</v>
      </c>
      <c r="G8495" s="33">
        <v>12506.727000000001</v>
      </c>
      <c r="H8495" s="39">
        <v>11693.628000000001</v>
      </c>
    </row>
    <row r="8496" spans="1:8" hidden="1">
      <c r="A8496" s="38" t="s">
        <v>10</v>
      </c>
      <c r="B8496" s="31">
        <v>1995</v>
      </c>
      <c r="C8496" s="31">
        <v>80</v>
      </c>
      <c r="D8496" s="32">
        <v>0.15209176999999999</v>
      </c>
      <c r="E8496" s="32">
        <v>0.1413432</v>
      </c>
      <c r="F8496" s="32">
        <v>0.8586568</v>
      </c>
      <c r="G8496" s="33">
        <v>10880.529</v>
      </c>
      <c r="H8496" s="39">
        <v>10111.584999999999</v>
      </c>
    </row>
    <row r="8497" spans="1:8" hidden="1">
      <c r="A8497" s="38" t="s">
        <v>10</v>
      </c>
      <c r="B8497" s="31">
        <v>1995</v>
      </c>
      <c r="C8497" s="31">
        <v>81</v>
      </c>
      <c r="D8497" s="32">
        <v>0.16594248</v>
      </c>
      <c r="E8497" s="32">
        <v>0.15322889000000001</v>
      </c>
      <c r="F8497" s="32">
        <v>0.84677111000000005</v>
      </c>
      <c r="G8497" s="33">
        <v>9342.64</v>
      </c>
      <c r="H8497" s="39">
        <v>8626.8590000000004</v>
      </c>
    </row>
    <row r="8498" spans="1:8" hidden="1">
      <c r="A8498" s="38" t="s">
        <v>10</v>
      </c>
      <c r="B8498" s="31">
        <v>1995</v>
      </c>
      <c r="C8498" s="31">
        <v>82</v>
      </c>
      <c r="D8498" s="32">
        <v>0.18031553</v>
      </c>
      <c r="E8498" s="32">
        <v>0.16540315</v>
      </c>
      <c r="F8498" s="32">
        <v>0.83459684999999995</v>
      </c>
      <c r="G8498" s="33">
        <v>7911.0780000000004</v>
      </c>
      <c r="H8498" s="39">
        <v>7256.8190000000004</v>
      </c>
    </row>
    <row r="8499" spans="1:8" hidden="1">
      <c r="A8499" s="38" t="s">
        <v>10</v>
      </c>
      <c r="B8499" s="31">
        <v>1995</v>
      </c>
      <c r="C8499" s="31">
        <v>83</v>
      </c>
      <c r="D8499" s="32">
        <v>0.19511313</v>
      </c>
      <c r="E8499" s="32">
        <v>0.17777045</v>
      </c>
      <c r="F8499" s="32">
        <v>0.82222954999999998</v>
      </c>
      <c r="G8499" s="33">
        <v>6602.5609999999997</v>
      </c>
      <c r="H8499" s="39">
        <v>6015.6909999999998</v>
      </c>
    </row>
    <row r="8500" spans="1:8" hidden="1">
      <c r="A8500" s="38" t="s">
        <v>10</v>
      </c>
      <c r="B8500" s="31">
        <v>1995</v>
      </c>
      <c r="C8500" s="31">
        <v>84</v>
      </c>
      <c r="D8500" s="32">
        <v>0.21051848000000001</v>
      </c>
      <c r="E8500" s="32">
        <v>0.19046978000000001</v>
      </c>
      <c r="F8500" s="32">
        <v>0.80953021999999997</v>
      </c>
      <c r="G8500" s="33">
        <v>5428.8209999999999</v>
      </c>
      <c r="H8500" s="39">
        <v>4911.8069999999998</v>
      </c>
    </row>
    <row r="8501" spans="1:8" hidden="1">
      <c r="A8501" s="38" t="s">
        <v>10</v>
      </c>
      <c r="B8501" s="31">
        <v>1995</v>
      </c>
      <c r="C8501" s="31">
        <v>85</v>
      </c>
      <c r="D8501" s="32">
        <v>0.22694545999999999</v>
      </c>
      <c r="E8501" s="32">
        <v>0.20381769999999999</v>
      </c>
      <c r="F8501" s="32">
        <v>0.79618230000000001</v>
      </c>
      <c r="G8501" s="33">
        <v>4394.7939999999999</v>
      </c>
      <c r="H8501" s="39">
        <v>3946.9259999999999</v>
      </c>
    </row>
    <row r="8502" spans="1:8" hidden="1">
      <c r="A8502" s="38" t="s">
        <v>10</v>
      </c>
      <c r="B8502" s="31">
        <v>1995</v>
      </c>
      <c r="C8502" s="31">
        <v>86</v>
      </c>
      <c r="D8502" s="32">
        <v>0.24510378999999999</v>
      </c>
      <c r="E8502" s="32">
        <v>0.21834517000000001</v>
      </c>
      <c r="F8502" s="32">
        <v>0.78165483000000002</v>
      </c>
      <c r="G8502" s="33">
        <v>3499.0569999999998</v>
      </c>
      <c r="H8502" s="39">
        <v>3117.056</v>
      </c>
    </row>
    <row r="8503" spans="1:8" hidden="1">
      <c r="A8503" s="38" t="s">
        <v>10</v>
      </c>
      <c r="B8503" s="31">
        <v>1995</v>
      </c>
      <c r="C8503" s="31">
        <v>87</v>
      </c>
      <c r="D8503" s="32">
        <v>0.26554272000000001</v>
      </c>
      <c r="E8503" s="32">
        <v>0.23441864000000001</v>
      </c>
      <c r="F8503" s="32">
        <v>0.76558135999999999</v>
      </c>
      <c r="G8503" s="33">
        <v>2735.0549999999998</v>
      </c>
      <c r="H8503" s="39">
        <v>2414.4810000000002</v>
      </c>
    </row>
    <row r="8504" spans="1:8" hidden="1">
      <c r="A8504" s="38" t="s">
        <v>10</v>
      </c>
      <c r="B8504" s="31">
        <v>1995</v>
      </c>
      <c r="C8504" s="31">
        <v>88</v>
      </c>
      <c r="D8504" s="32">
        <v>0.28848778000000003</v>
      </c>
      <c r="E8504" s="32">
        <v>0.25212088999999999</v>
      </c>
      <c r="F8504" s="32">
        <v>0.74787910999999996</v>
      </c>
      <c r="G8504" s="33">
        <v>2093.9070000000002</v>
      </c>
      <c r="H8504" s="39">
        <v>1829.9480000000001</v>
      </c>
    </row>
    <row r="8505" spans="1:8" hidden="1">
      <c r="A8505" s="38" t="s">
        <v>10</v>
      </c>
      <c r="B8505" s="31">
        <v>1995</v>
      </c>
      <c r="C8505" s="31">
        <v>89</v>
      </c>
      <c r="D8505" s="32">
        <v>0.31378440000000002</v>
      </c>
      <c r="E8505" s="32">
        <v>0.27123046000000001</v>
      </c>
      <c r="F8505" s="32">
        <v>0.72876954000000005</v>
      </c>
      <c r="G8505" s="33">
        <v>1565.989</v>
      </c>
      <c r="H8505" s="39">
        <v>1353.617</v>
      </c>
    </row>
    <row r="8506" spans="1:8" hidden="1">
      <c r="A8506" s="38" t="s">
        <v>10</v>
      </c>
      <c r="B8506" s="31">
        <v>1995</v>
      </c>
      <c r="C8506" s="31">
        <v>90</v>
      </c>
      <c r="D8506" s="32">
        <v>0.34063078000000002</v>
      </c>
      <c r="E8506" s="32">
        <v>0.29105895999999998</v>
      </c>
      <c r="F8506" s="32">
        <v>0.70894104000000002</v>
      </c>
      <c r="G8506" s="33">
        <v>1141.2449999999999</v>
      </c>
      <c r="H8506" s="39">
        <v>975.16099999999994</v>
      </c>
    </row>
    <row r="8507" spans="1:8" hidden="1">
      <c r="A8507" s="38" t="s">
        <v>10</v>
      </c>
      <c r="B8507" s="31">
        <v>1995</v>
      </c>
      <c r="C8507" s="31">
        <v>91</v>
      </c>
      <c r="D8507" s="32">
        <v>0.36802484000000002</v>
      </c>
      <c r="E8507" s="32">
        <v>0.31082852999999999</v>
      </c>
      <c r="F8507" s="32">
        <v>0.68917147000000001</v>
      </c>
      <c r="G8507" s="33">
        <v>809.07600000000002</v>
      </c>
      <c r="H8507" s="39">
        <v>683.33399999999995</v>
      </c>
    </row>
    <row r="8508" spans="1:8" hidden="1">
      <c r="A8508" s="38" t="s">
        <v>10</v>
      </c>
      <c r="B8508" s="31">
        <v>1995</v>
      </c>
      <c r="C8508" s="31">
        <v>92</v>
      </c>
      <c r="D8508" s="32">
        <v>0.39495214000000001</v>
      </c>
      <c r="E8508" s="32">
        <v>0.32982049000000002</v>
      </c>
      <c r="F8508" s="32">
        <v>0.67017950999999998</v>
      </c>
      <c r="G8508" s="33">
        <v>557.59199999999998</v>
      </c>
      <c r="H8508" s="39">
        <v>465.63900000000001</v>
      </c>
    </row>
    <row r="8509" spans="1:8" hidden="1">
      <c r="A8509" s="38" t="s">
        <v>10</v>
      </c>
      <c r="B8509" s="31">
        <v>1995</v>
      </c>
      <c r="C8509" s="31">
        <v>93</v>
      </c>
      <c r="D8509" s="32">
        <v>0.42069094000000001</v>
      </c>
      <c r="E8509" s="32">
        <v>0.34757922000000002</v>
      </c>
      <c r="F8509" s="32">
        <v>0.65242078000000003</v>
      </c>
      <c r="G8509" s="33">
        <v>373.68700000000001</v>
      </c>
      <c r="H8509" s="39">
        <v>308.74400000000003</v>
      </c>
    </row>
    <row r="8510" spans="1:8" hidden="1">
      <c r="A8510" s="38" t="s">
        <v>10</v>
      </c>
      <c r="B8510" s="31">
        <v>1995</v>
      </c>
      <c r="C8510" s="31">
        <v>94</v>
      </c>
      <c r="D8510" s="32">
        <v>0.44521439000000002</v>
      </c>
      <c r="E8510" s="32">
        <v>0.36415162000000001</v>
      </c>
      <c r="F8510" s="32">
        <v>0.63584837999999999</v>
      </c>
      <c r="G8510" s="33">
        <v>243.80099999999999</v>
      </c>
      <c r="H8510" s="39">
        <v>199.411</v>
      </c>
    </row>
    <row r="8511" spans="1:8" hidden="1">
      <c r="A8511" s="38" t="s">
        <v>10</v>
      </c>
      <c r="B8511" s="31">
        <v>1995</v>
      </c>
      <c r="C8511" s="31">
        <v>95</v>
      </c>
      <c r="D8511" s="32">
        <v>0.46882455000000001</v>
      </c>
      <c r="E8511" s="32">
        <v>0.37979575999999998</v>
      </c>
      <c r="F8511" s="32">
        <v>0.62020423999999996</v>
      </c>
      <c r="G8511" s="33">
        <v>155.02000000000001</v>
      </c>
      <c r="H8511" s="39">
        <v>125.58199999999999</v>
      </c>
    </row>
    <row r="8512" spans="1:8" hidden="1">
      <c r="A8512" s="38" t="s">
        <v>10</v>
      </c>
      <c r="B8512" s="31">
        <v>1995</v>
      </c>
      <c r="C8512" s="31">
        <v>96</v>
      </c>
      <c r="D8512" s="32">
        <v>0.49225291999999998</v>
      </c>
      <c r="E8512" s="32">
        <v>0.39502644999999997</v>
      </c>
      <c r="F8512" s="32">
        <v>0.60497354999999997</v>
      </c>
      <c r="G8512" s="33">
        <v>96.144000000000005</v>
      </c>
      <c r="H8512" s="39">
        <v>77.155000000000001</v>
      </c>
    </row>
    <row r="8513" spans="1:8" hidden="1">
      <c r="A8513" s="38" t="s">
        <v>10</v>
      </c>
      <c r="B8513" s="31">
        <v>1995</v>
      </c>
      <c r="C8513" s="31">
        <v>97</v>
      </c>
      <c r="D8513" s="32">
        <v>0.51616004000000004</v>
      </c>
      <c r="E8513" s="32">
        <v>0.41027599999999997</v>
      </c>
      <c r="F8513" s="32">
        <v>0.58972400000000003</v>
      </c>
      <c r="G8513" s="33">
        <v>58.164999999999999</v>
      </c>
      <c r="H8513" s="39">
        <v>46.232999999999997</v>
      </c>
    </row>
    <row r="8514" spans="1:8" hidden="1">
      <c r="A8514" s="38" t="s">
        <v>10</v>
      </c>
      <c r="B8514" s="31">
        <v>1995</v>
      </c>
      <c r="C8514" s="31">
        <v>98</v>
      </c>
      <c r="D8514" s="32">
        <v>0.54083212999999997</v>
      </c>
      <c r="E8514" s="32">
        <v>0.4257126</v>
      </c>
      <c r="F8514" s="32">
        <v>0.5742874</v>
      </c>
      <c r="G8514" s="33">
        <v>34.301000000000002</v>
      </c>
      <c r="H8514" s="39">
        <v>27</v>
      </c>
    </row>
    <row r="8515" spans="1:8" hidden="1">
      <c r="A8515" s="38" t="s">
        <v>10</v>
      </c>
      <c r="B8515" s="31">
        <v>1995</v>
      </c>
      <c r="C8515" s="31">
        <v>99</v>
      </c>
      <c r="D8515" s="32">
        <v>0.56642645999999996</v>
      </c>
      <c r="E8515" s="32">
        <v>0.44141258</v>
      </c>
      <c r="F8515" s="32">
        <v>0.55858741999999995</v>
      </c>
      <c r="G8515" s="33">
        <v>19.699000000000002</v>
      </c>
      <c r="H8515" s="39">
        <v>15.351000000000001</v>
      </c>
    </row>
    <row r="8516" spans="1:8" hidden="1">
      <c r="A8516" s="38" t="s">
        <v>10</v>
      </c>
      <c r="B8516" s="31">
        <v>1996</v>
      </c>
      <c r="C8516" s="31">
        <v>1</v>
      </c>
      <c r="D8516" s="32">
        <v>3.2737130000000003E-2</v>
      </c>
      <c r="E8516" s="32">
        <v>3.22099E-2</v>
      </c>
      <c r="F8516" s="32">
        <v>0.96779009999999999</v>
      </c>
      <c r="G8516" s="33">
        <v>87971.494999999995</v>
      </c>
      <c r="H8516" s="39">
        <v>86554.718999999997</v>
      </c>
    </row>
    <row r="8517" spans="1:8" hidden="1">
      <c r="A8517" s="38" t="s">
        <v>10</v>
      </c>
      <c r="B8517" s="31">
        <v>1996</v>
      </c>
      <c r="C8517" s="31">
        <v>2</v>
      </c>
      <c r="D8517" s="32">
        <v>2.6270459999999999E-2</v>
      </c>
      <c r="E8517" s="32">
        <v>2.5929870000000001E-2</v>
      </c>
      <c r="F8517" s="32">
        <v>0.97407012999999998</v>
      </c>
      <c r="G8517" s="33">
        <v>85137.941999999995</v>
      </c>
      <c r="H8517" s="39">
        <v>84034.134000000005</v>
      </c>
    </row>
    <row r="8518" spans="1:8" hidden="1">
      <c r="A8518" s="38" t="s">
        <v>10</v>
      </c>
      <c r="B8518" s="31">
        <v>1996</v>
      </c>
      <c r="C8518" s="31">
        <v>3</v>
      </c>
      <c r="D8518" s="32">
        <v>2.1116050000000001E-2</v>
      </c>
      <c r="E8518" s="32">
        <v>2.0895440000000001E-2</v>
      </c>
      <c r="F8518" s="32">
        <v>0.97910456000000001</v>
      </c>
      <c r="G8518" s="33">
        <v>82930.327000000005</v>
      </c>
      <c r="H8518" s="39">
        <v>82063.894</v>
      </c>
    </row>
    <row r="8519" spans="1:8" hidden="1">
      <c r="A8519" s="38" t="s">
        <v>10</v>
      </c>
      <c r="B8519" s="31">
        <v>1996</v>
      </c>
      <c r="C8519" s="31">
        <v>4</v>
      </c>
      <c r="D8519" s="32">
        <v>1.7014769999999999E-2</v>
      </c>
      <c r="E8519" s="32">
        <v>1.6871239999999999E-2</v>
      </c>
      <c r="F8519" s="32">
        <v>0.98312876000000005</v>
      </c>
      <c r="G8519" s="33">
        <v>81197.460999999996</v>
      </c>
      <c r="H8519" s="39">
        <v>80512.509999999995</v>
      </c>
    </row>
    <row r="8520" spans="1:8" hidden="1">
      <c r="A8520" s="38" t="s">
        <v>10</v>
      </c>
      <c r="B8520" s="31">
        <v>1996</v>
      </c>
      <c r="C8520" s="31">
        <v>5</v>
      </c>
      <c r="D8520" s="32">
        <v>1.376021E-2</v>
      </c>
      <c r="E8520" s="32">
        <v>1.366619E-2</v>
      </c>
      <c r="F8520" s="32">
        <v>0.98633380999999998</v>
      </c>
      <c r="G8520" s="33">
        <v>79827.558999999994</v>
      </c>
      <c r="H8520" s="39">
        <v>79282.09</v>
      </c>
    </row>
    <row r="8521" spans="1:8" hidden="1">
      <c r="A8521" s="38" t="s">
        <v>10</v>
      </c>
      <c r="B8521" s="31">
        <v>1996</v>
      </c>
      <c r="C8521" s="31">
        <v>6</v>
      </c>
      <c r="D8521" s="32">
        <v>1.119474E-2</v>
      </c>
      <c r="E8521" s="32">
        <v>1.1132420000000001E-2</v>
      </c>
      <c r="F8521" s="32">
        <v>0.98886757999999997</v>
      </c>
      <c r="G8521" s="33">
        <v>78736.620999999999</v>
      </c>
      <c r="H8521" s="39">
        <v>78298.356</v>
      </c>
    </row>
    <row r="8522" spans="1:8" hidden="1">
      <c r="A8522" s="38" t="s">
        <v>10</v>
      </c>
      <c r="B8522" s="31">
        <v>1996</v>
      </c>
      <c r="C8522" s="31">
        <v>7</v>
      </c>
      <c r="D8522" s="32">
        <v>9.1914600000000003E-3</v>
      </c>
      <c r="E8522" s="32">
        <v>9.1494100000000002E-3</v>
      </c>
      <c r="F8522" s="32">
        <v>0.99085058999999998</v>
      </c>
      <c r="G8522" s="33">
        <v>77860.091</v>
      </c>
      <c r="H8522" s="39">
        <v>77503.903999999995</v>
      </c>
    </row>
    <row r="8523" spans="1:8" hidden="1">
      <c r="A8523" s="38" t="s">
        <v>10</v>
      </c>
      <c r="B8523" s="31">
        <v>1996</v>
      </c>
      <c r="C8523" s="31">
        <v>8</v>
      </c>
      <c r="D8523" s="32">
        <v>7.6580700000000003E-3</v>
      </c>
      <c r="E8523" s="32">
        <v>7.6288600000000003E-3</v>
      </c>
      <c r="F8523" s="32">
        <v>0.99237114000000004</v>
      </c>
      <c r="G8523" s="33">
        <v>77147.717000000004</v>
      </c>
      <c r="H8523" s="39">
        <v>76853.442999999999</v>
      </c>
    </row>
    <row r="8524" spans="1:8" hidden="1">
      <c r="A8524" s="38" t="s">
        <v>10</v>
      </c>
      <c r="B8524" s="31">
        <v>1996</v>
      </c>
      <c r="C8524" s="31">
        <v>9</v>
      </c>
      <c r="D8524" s="32">
        <v>6.5155100000000004E-3</v>
      </c>
      <c r="E8524" s="32">
        <v>6.4943500000000003E-3</v>
      </c>
      <c r="F8524" s="32">
        <v>0.99350565000000002</v>
      </c>
      <c r="G8524" s="33">
        <v>76559.168000000005</v>
      </c>
      <c r="H8524" s="39">
        <v>76310.566999999995</v>
      </c>
    </row>
    <row r="8525" spans="1:8" hidden="1">
      <c r="A8525" s="38" t="s">
        <v>10</v>
      </c>
      <c r="B8525" s="31">
        <v>1996</v>
      </c>
      <c r="C8525" s="31">
        <v>10</v>
      </c>
      <c r="D8525" s="32">
        <v>5.7020999999999999E-3</v>
      </c>
      <c r="E8525" s="32">
        <v>5.6858899999999999E-3</v>
      </c>
      <c r="F8525" s="32">
        <v>0.99431411000000003</v>
      </c>
      <c r="G8525" s="33">
        <v>76061.966</v>
      </c>
      <c r="H8525" s="39">
        <v>75845.725999999995</v>
      </c>
    </row>
    <row r="8526" spans="1:8" hidden="1">
      <c r="A8526" s="38" t="s">
        <v>10</v>
      </c>
      <c r="B8526" s="31">
        <v>1996</v>
      </c>
      <c r="C8526" s="31">
        <v>11</v>
      </c>
      <c r="D8526" s="32">
        <v>5.1677800000000003E-3</v>
      </c>
      <c r="E8526" s="32">
        <v>5.1544599999999996E-3</v>
      </c>
      <c r="F8526" s="32">
        <v>0.99484554000000003</v>
      </c>
      <c r="G8526" s="33">
        <v>75629.486000000004</v>
      </c>
      <c r="H8526" s="39">
        <v>75434.572</v>
      </c>
    </row>
    <row r="8527" spans="1:8" hidden="1">
      <c r="A8527" s="38" t="s">
        <v>10</v>
      </c>
      <c r="B8527" s="31">
        <v>1996</v>
      </c>
      <c r="C8527" s="31">
        <v>12</v>
      </c>
      <c r="D8527" s="32">
        <v>4.8643899999999997E-3</v>
      </c>
      <c r="E8527" s="32">
        <v>4.8525799999999996E-3</v>
      </c>
      <c r="F8527" s="32">
        <v>0.99514742</v>
      </c>
      <c r="G8527" s="33">
        <v>75239.657000000007</v>
      </c>
      <c r="H8527" s="39">
        <v>75057.104000000007</v>
      </c>
    </row>
    <row r="8528" spans="1:8" hidden="1">
      <c r="A8528" s="38" t="s">
        <v>10</v>
      </c>
      <c r="B8528" s="31">
        <v>1996</v>
      </c>
      <c r="C8528" s="31">
        <v>13</v>
      </c>
      <c r="D8528" s="32">
        <v>4.75933E-3</v>
      </c>
      <c r="E8528" s="32">
        <v>4.7480400000000002E-3</v>
      </c>
      <c r="F8528" s="32">
        <v>0.99525196000000005</v>
      </c>
      <c r="G8528" s="33">
        <v>74874.55</v>
      </c>
      <c r="H8528" s="39">
        <v>74696.797000000006</v>
      </c>
    </row>
    <row r="8529" spans="1:8" hidden="1">
      <c r="A8529" s="38" t="s">
        <v>10</v>
      </c>
      <c r="B8529" s="31">
        <v>1996</v>
      </c>
      <c r="C8529" s="31">
        <v>14</v>
      </c>
      <c r="D8529" s="32">
        <v>4.8174100000000003E-3</v>
      </c>
      <c r="E8529" s="32">
        <v>4.8058299999999997E-3</v>
      </c>
      <c r="F8529" s="32">
        <v>0.99519416999999999</v>
      </c>
      <c r="G8529" s="33">
        <v>74519.043000000005</v>
      </c>
      <c r="H8529" s="39">
        <v>74339.98</v>
      </c>
    </row>
    <row r="8530" spans="1:8" hidden="1">
      <c r="A8530" s="38" t="s">
        <v>10</v>
      </c>
      <c r="B8530" s="31">
        <v>1996</v>
      </c>
      <c r="C8530" s="31">
        <v>15</v>
      </c>
      <c r="D8530" s="32">
        <v>5.0098499999999997E-3</v>
      </c>
      <c r="E8530" s="32">
        <v>4.9973300000000003E-3</v>
      </c>
      <c r="F8530" s="32">
        <v>0.99500266999999998</v>
      </c>
      <c r="G8530" s="33">
        <v>74160.917000000001</v>
      </c>
      <c r="H8530" s="39">
        <v>73975.614000000001</v>
      </c>
    </row>
    <row r="8531" spans="1:8" hidden="1">
      <c r="A8531" s="38" t="s">
        <v>10</v>
      </c>
      <c r="B8531" s="31">
        <v>1996</v>
      </c>
      <c r="C8531" s="31">
        <v>16</v>
      </c>
      <c r="D8531" s="32">
        <v>5.3042899999999997E-3</v>
      </c>
      <c r="E8531" s="32">
        <v>5.2902599999999998E-3</v>
      </c>
      <c r="F8531" s="32">
        <v>0.99470974000000001</v>
      </c>
      <c r="G8531" s="33">
        <v>73790.311000000002</v>
      </c>
      <c r="H8531" s="39">
        <v>73595.126000000004</v>
      </c>
    </row>
    <row r="8532" spans="1:8" hidden="1">
      <c r="A8532" s="38" t="s">
        <v>10</v>
      </c>
      <c r="B8532" s="31">
        <v>1996</v>
      </c>
      <c r="C8532" s="31">
        <v>17</v>
      </c>
      <c r="D8532" s="32">
        <v>5.6639999999999998E-3</v>
      </c>
      <c r="E8532" s="32">
        <v>5.6480000000000002E-3</v>
      </c>
      <c r="F8532" s="32">
        <v>0.99435200000000001</v>
      </c>
      <c r="G8532" s="33">
        <v>73399.941000000006</v>
      </c>
      <c r="H8532" s="39">
        <v>73192.66</v>
      </c>
    </row>
    <row r="8533" spans="1:8" hidden="1">
      <c r="A8533" s="38" t="s">
        <v>10</v>
      </c>
      <c r="B8533" s="31">
        <v>1996</v>
      </c>
      <c r="C8533" s="31">
        <v>18</v>
      </c>
      <c r="D8533" s="32">
        <v>6.0583599999999996E-3</v>
      </c>
      <c r="E8533" s="32">
        <v>6.0400599999999999E-3</v>
      </c>
      <c r="F8533" s="32">
        <v>0.99395993999999999</v>
      </c>
      <c r="G8533" s="33">
        <v>72985.377999999997</v>
      </c>
      <c r="H8533" s="39">
        <v>72764.960000000006</v>
      </c>
    </row>
    <row r="8534" spans="1:8" hidden="1">
      <c r="A8534" s="38" t="s">
        <v>10</v>
      </c>
      <c r="B8534" s="31">
        <v>1996</v>
      </c>
      <c r="C8534" s="31">
        <v>19</v>
      </c>
      <c r="D8534" s="32">
        <v>6.4559300000000003E-3</v>
      </c>
      <c r="E8534" s="32">
        <v>6.4351599999999997E-3</v>
      </c>
      <c r="F8534" s="32">
        <v>0.99356484</v>
      </c>
      <c r="G8534" s="33">
        <v>72544.542000000001</v>
      </c>
      <c r="H8534" s="39">
        <v>72311.123999999996</v>
      </c>
    </row>
    <row r="8535" spans="1:8" hidden="1">
      <c r="A8535" s="38" t="s">
        <v>10</v>
      </c>
      <c r="B8535" s="31">
        <v>1996</v>
      </c>
      <c r="C8535" s="31">
        <v>20</v>
      </c>
      <c r="D8535" s="32">
        <v>6.8326799999999998E-3</v>
      </c>
      <c r="E8535" s="32">
        <v>6.8094200000000001E-3</v>
      </c>
      <c r="F8535" s="32">
        <v>0.99319058000000005</v>
      </c>
      <c r="G8535" s="33">
        <v>72077.706000000006</v>
      </c>
      <c r="H8535" s="39">
        <v>71832.303</v>
      </c>
    </row>
    <row r="8536" spans="1:8" hidden="1">
      <c r="A8536" s="38" t="s">
        <v>10</v>
      </c>
      <c r="B8536" s="31">
        <v>1996</v>
      </c>
      <c r="C8536" s="31">
        <v>21</v>
      </c>
      <c r="D8536" s="32">
        <v>7.1656599999999999E-3</v>
      </c>
      <c r="E8536" s="32">
        <v>7.14008E-3</v>
      </c>
      <c r="F8536" s="32">
        <v>0.99285992000000001</v>
      </c>
      <c r="G8536" s="33">
        <v>71586.899000000005</v>
      </c>
      <c r="H8536" s="39">
        <v>71331.331000000006</v>
      </c>
    </row>
    <row r="8537" spans="1:8" hidden="1">
      <c r="A8537" s="38" t="s">
        <v>10</v>
      </c>
      <c r="B8537" s="31">
        <v>1996</v>
      </c>
      <c r="C8537" s="31">
        <v>22</v>
      </c>
      <c r="D8537" s="32">
        <v>7.4394600000000002E-3</v>
      </c>
      <c r="E8537" s="32">
        <v>7.41189E-3</v>
      </c>
      <c r="F8537" s="32">
        <v>0.99258811000000002</v>
      </c>
      <c r="G8537" s="33">
        <v>71075.763000000006</v>
      </c>
      <c r="H8537" s="39">
        <v>70812.36</v>
      </c>
    </row>
    <row r="8538" spans="1:8" hidden="1">
      <c r="A8538" s="38" t="s">
        <v>10</v>
      </c>
      <c r="B8538" s="31">
        <v>1996</v>
      </c>
      <c r="C8538" s="31">
        <v>23</v>
      </c>
      <c r="D8538" s="32">
        <v>7.6473699999999997E-3</v>
      </c>
      <c r="E8538" s="32">
        <v>7.6182400000000001E-3</v>
      </c>
      <c r="F8538" s="32">
        <v>0.99238176</v>
      </c>
      <c r="G8538" s="33">
        <v>70548.956999999995</v>
      </c>
      <c r="H8538" s="39">
        <v>70280.228000000003</v>
      </c>
    </row>
    <row r="8539" spans="1:8" hidden="1">
      <c r="A8539" s="38" t="s">
        <v>10</v>
      </c>
      <c r="B8539" s="31">
        <v>1996</v>
      </c>
      <c r="C8539" s="31">
        <v>24</v>
      </c>
      <c r="D8539" s="32">
        <v>7.7987899999999999E-3</v>
      </c>
      <c r="E8539" s="32">
        <v>7.7685000000000002E-3</v>
      </c>
      <c r="F8539" s="32">
        <v>0.99223150000000004</v>
      </c>
      <c r="G8539" s="33">
        <v>70011.498000000007</v>
      </c>
      <c r="H8539" s="39">
        <v>69739.555999999997</v>
      </c>
    </row>
    <row r="8540" spans="1:8" hidden="1">
      <c r="A8540" s="38" t="s">
        <v>10</v>
      </c>
      <c r="B8540" s="31">
        <v>1996</v>
      </c>
      <c r="C8540" s="31">
        <v>25</v>
      </c>
      <c r="D8540" s="32">
        <v>7.9149600000000004E-3</v>
      </c>
      <c r="E8540" s="32">
        <v>7.8837600000000001E-3</v>
      </c>
      <c r="F8540" s="32">
        <v>0.99211623999999998</v>
      </c>
      <c r="G8540" s="33">
        <v>69467.614000000001</v>
      </c>
      <c r="H8540" s="39">
        <v>69193.781000000003</v>
      </c>
    </row>
    <row r="8541" spans="1:8" hidden="1">
      <c r="A8541" s="38" t="s">
        <v>10</v>
      </c>
      <c r="B8541" s="31">
        <v>1996</v>
      </c>
      <c r="C8541" s="31">
        <v>26</v>
      </c>
      <c r="D8541" s="32">
        <v>8.0195100000000005E-3</v>
      </c>
      <c r="E8541" s="32">
        <v>7.9874799999999999E-3</v>
      </c>
      <c r="F8541" s="32">
        <v>0.99201251999999995</v>
      </c>
      <c r="G8541" s="33">
        <v>68919.948000000004</v>
      </c>
      <c r="H8541" s="39">
        <v>68644.698999999993</v>
      </c>
    </row>
    <row r="8542" spans="1:8" hidden="1">
      <c r="A8542" s="38" t="s">
        <v>10</v>
      </c>
      <c r="B8542" s="31">
        <v>1996</v>
      </c>
      <c r="C8542" s="31">
        <v>27</v>
      </c>
      <c r="D8542" s="32">
        <v>8.1353499999999995E-3</v>
      </c>
      <c r="E8542" s="32">
        <v>8.1023999999999992E-3</v>
      </c>
      <c r="F8542" s="32">
        <v>0.99189760000000005</v>
      </c>
      <c r="G8542" s="33">
        <v>68369.451000000001</v>
      </c>
      <c r="H8542" s="39">
        <v>68092.472999999998</v>
      </c>
    </row>
    <row r="8543" spans="1:8" hidden="1">
      <c r="A8543" s="38" t="s">
        <v>10</v>
      </c>
      <c r="B8543" s="31">
        <v>1996</v>
      </c>
      <c r="C8543" s="31">
        <v>28</v>
      </c>
      <c r="D8543" s="32">
        <v>8.2739800000000002E-3</v>
      </c>
      <c r="E8543" s="32">
        <v>8.2398899999999997E-3</v>
      </c>
      <c r="F8543" s="32">
        <v>0.99176010999999997</v>
      </c>
      <c r="G8543" s="33">
        <v>67815.494000000006</v>
      </c>
      <c r="H8543" s="39">
        <v>67536.097999999998</v>
      </c>
    </row>
    <row r="8544" spans="1:8" hidden="1">
      <c r="A8544" s="38" t="s">
        <v>10</v>
      </c>
      <c r="B8544" s="31">
        <v>1996</v>
      </c>
      <c r="C8544" s="31">
        <v>29</v>
      </c>
      <c r="D8544" s="32">
        <v>8.4384600000000001E-3</v>
      </c>
      <c r="E8544" s="32">
        <v>8.4030100000000007E-3</v>
      </c>
      <c r="F8544" s="32">
        <v>0.99159699000000001</v>
      </c>
      <c r="G8544" s="33">
        <v>67256.702000000005</v>
      </c>
      <c r="H8544" s="39">
        <v>66974.123000000007</v>
      </c>
    </row>
    <row r="8545" spans="1:8" hidden="1">
      <c r="A8545" s="38" t="s">
        <v>10</v>
      </c>
      <c r="B8545" s="31">
        <v>1996</v>
      </c>
      <c r="C8545" s="31">
        <v>30</v>
      </c>
      <c r="D8545" s="32">
        <v>8.6251000000000001E-3</v>
      </c>
      <c r="E8545" s="32">
        <v>8.5880699999999997E-3</v>
      </c>
      <c r="F8545" s="32">
        <v>0.99141193000000005</v>
      </c>
      <c r="G8545" s="33">
        <v>66691.543999999994</v>
      </c>
      <c r="H8545" s="39">
        <v>66405.168000000005</v>
      </c>
    </row>
    <row r="8546" spans="1:8" hidden="1">
      <c r="A8546" s="38" t="s">
        <v>10</v>
      </c>
      <c r="B8546" s="31">
        <v>1996</v>
      </c>
      <c r="C8546" s="31">
        <v>31</v>
      </c>
      <c r="D8546" s="32">
        <v>8.82492E-3</v>
      </c>
      <c r="E8546" s="32">
        <v>8.7861499999999995E-3</v>
      </c>
      <c r="F8546" s="32">
        <v>0.99121384999999995</v>
      </c>
      <c r="G8546" s="33">
        <v>66118.792000000001</v>
      </c>
      <c r="H8546" s="39">
        <v>65828.327999999994</v>
      </c>
    </row>
    <row r="8547" spans="1:8" hidden="1">
      <c r="A8547" s="38" t="s">
        <v>10</v>
      </c>
      <c r="B8547" s="31">
        <v>1996</v>
      </c>
      <c r="C8547" s="31">
        <v>32</v>
      </c>
      <c r="D8547" s="32">
        <v>9.0317899999999996E-3</v>
      </c>
      <c r="E8547" s="32">
        <v>8.9911899999999996E-3</v>
      </c>
      <c r="F8547" s="32">
        <v>0.99100880999999996</v>
      </c>
      <c r="G8547" s="33">
        <v>65537.862999999998</v>
      </c>
      <c r="H8547" s="39">
        <v>65243.231</v>
      </c>
    </row>
    <row r="8548" spans="1:8" hidden="1">
      <c r="A8548" s="38" t="s">
        <v>10</v>
      </c>
      <c r="B8548" s="31">
        <v>1996</v>
      </c>
      <c r="C8548" s="31">
        <v>33</v>
      </c>
      <c r="D8548" s="32">
        <v>9.2423899999999996E-3</v>
      </c>
      <c r="E8548" s="32">
        <v>9.1998800000000006E-3</v>
      </c>
      <c r="F8548" s="32">
        <v>0.99080011999999995</v>
      </c>
      <c r="G8548" s="33">
        <v>64948.599000000002</v>
      </c>
      <c r="H8548" s="39">
        <v>64649.84</v>
      </c>
    </row>
    <row r="8549" spans="1:8" hidden="1">
      <c r="A8549" s="38" t="s">
        <v>10</v>
      </c>
      <c r="B8549" s="31">
        <v>1996</v>
      </c>
      <c r="C8549" s="31">
        <v>34</v>
      </c>
      <c r="D8549" s="32">
        <v>9.4593400000000001E-3</v>
      </c>
      <c r="E8549" s="32">
        <v>9.4148099999999992E-3</v>
      </c>
      <c r="F8549" s="32">
        <v>0.99058519</v>
      </c>
      <c r="G8549" s="33">
        <v>64351.08</v>
      </c>
      <c r="H8549" s="39">
        <v>64048.154000000002</v>
      </c>
    </row>
    <row r="8550" spans="1:8" hidden="1">
      <c r="A8550" s="38" t="s">
        <v>10</v>
      </c>
      <c r="B8550" s="31">
        <v>1996</v>
      </c>
      <c r="C8550" s="31">
        <v>35</v>
      </c>
      <c r="D8550" s="32">
        <v>9.6918200000000003E-3</v>
      </c>
      <c r="E8550" s="32">
        <v>9.6450800000000003E-3</v>
      </c>
      <c r="F8550" s="32">
        <v>0.99035492000000003</v>
      </c>
      <c r="G8550" s="33">
        <v>63745.226999999999</v>
      </c>
      <c r="H8550" s="39">
        <v>63437.813000000002</v>
      </c>
    </row>
    <row r="8551" spans="1:8" hidden="1">
      <c r="A8551" s="38" t="s">
        <v>10</v>
      </c>
      <c r="B8551" s="31">
        <v>1996</v>
      </c>
      <c r="C8551" s="31">
        <v>36</v>
      </c>
      <c r="D8551" s="32">
        <v>9.9490199999999994E-3</v>
      </c>
      <c r="E8551" s="32">
        <v>9.8997800000000004E-3</v>
      </c>
      <c r="F8551" s="32">
        <v>0.99010021999999998</v>
      </c>
      <c r="G8551" s="33">
        <v>63130.398999999998</v>
      </c>
      <c r="H8551" s="39">
        <v>62817.911</v>
      </c>
    </row>
    <row r="8552" spans="1:8" hidden="1">
      <c r="A8552" s="38" t="s">
        <v>10</v>
      </c>
      <c r="B8552" s="31">
        <v>1996</v>
      </c>
      <c r="C8552" s="31">
        <v>37</v>
      </c>
      <c r="D8552" s="32">
        <v>1.023961E-2</v>
      </c>
      <c r="E8552" s="32">
        <v>1.0187450000000001E-2</v>
      </c>
      <c r="F8552" s="32">
        <v>0.98981255000000001</v>
      </c>
      <c r="G8552" s="33">
        <v>62505.421999999999</v>
      </c>
      <c r="H8552" s="39">
        <v>62187.036999999997</v>
      </c>
    </row>
    <row r="8553" spans="1:8" hidden="1">
      <c r="A8553" s="38" t="s">
        <v>10</v>
      </c>
      <c r="B8553" s="31">
        <v>1996</v>
      </c>
      <c r="C8553" s="31">
        <v>38</v>
      </c>
      <c r="D8553" s="32">
        <v>1.0565400000000001E-2</v>
      </c>
      <c r="E8553" s="32">
        <v>1.0509879999999999E-2</v>
      </c>
      <c r="F8553" s="32">
        <v>0.98949012000000003</v>
      </c>
      <c r="G8553" s="33">
        <v>61868.650999999998</v>
      </c>
      <c r="H8553" s="39">
        <v>61543.535000000003</v>
      </c>
    </row>
    <row r="8554" spans="1:8" hidden="1">
      <c r="A8554" s="38" t="s">
        <v>10</v>
      </c>
      <c r="B8554" s="31">
        <v>1996</v>
      </c>
      <c r="C8554" s="31">
        <v>39</v>
      </c>
      <c r="D8554" s="32">
        <v>1.091847E-2</v>
      </c>
      <c r="E8554" s="32">
        <v>1.0859189999999999E-2</v>
      </c>
      <c r="F8554" s="32">
        <v>0.98914080999999998</v>
      </c>
      <c r="G8554" s="33">
        <v>61218.419000000002</v>
      </c>
      <c r="H8554" s="39">
        <v>60886.027999999998</v>
      </c>
    </row>
    <row r="8555" spans="1:8" hidden="1">
      <c r="A8555" s="38" t="s">
        <v>10</v>
      </c>
      <c r="B8555" s="31">
        <v>1996</v>
      </c>
      <c r="C8555" s="31">
        <v>40</v>
      </c>
      <c r="D8555" s="32">
        <v>1.128535E-2</v>
      </c>
      <c r="E8555" s="32">
        <v>1.1222029999999999E-2</v>
      </c>
      <c r="F8555" s="32">
        <v>0.98877797000000001</v>
      </c>
      <c r="G8555" s="33">
        <v>60553.637000000002</v>
      </c>
      <c r="H8555" s="39">
        <v>60213.868999999999</v>
      </c>
    </row>
    <row r="8556" spans="1:8" hidden="1">
      <c r="A8556" s="38" t="s">
        <v>10</v>
      </c>
      <c r="B8556" s="31">
        <v>1996</v>
      </c>
      <c r="C8556" s="31">
        <v>41</v>
      </c>
      <c r="D8556" s="32">
        <v>1.164516E-2</v>
      </c>
      <c r="E8556" s="32">
        <v>1.157775E-2</v>
      </c>
      <c r="F8556" s="32">
        <v>0.98842224999999995</v>
      </c>
      <c r="G8556" s="33">
        <v>59874.101999999999</v>
      </c>
      <c r="H8556" s="39">
        <v>59527.499000000003</v>
      </c>
    </row>
    <row r="8557" spans="1:8" hidden="1">
      <c r="A8557" s="38" t="s">
        <v>10</v>
      </c>
      <c r="B8557" s="31">
        <v>1996</v>
      </c>
      <c r="C8557" s="31">
        <v>42</v>
      </c>
      <c r="D8557" s="32">
        <v>1.198251E-2</v>
      </c>
      <c r="E8557" s="32">
        <v>1.1911150000000001E-2</v>
      </c>
      <c r="F8557" s="32">
        <v>0.98808885000000002</v>
      </c>
      <c r="G8557" s="33">
        <v>59180.894999999997</v>
      </c>
      <c r="H8557" s="39">
        <v>58828.438999999998</v>
      </c>
    </row>
    <row r="8558" spans="1:8" hidden="1">
      <c r="A8558" s="38" t="s">
        <v>10</v>
      </c>
      <c r="B8558" s="31">
        <v>1996</v>
      </c>
      <c r="C8558" s="31">
        <v>43</v>
      </c>
      <c r="D8558" s="32">
        <v>1.2294380000000001E-2</v>
      </c>
      <c r="E8558" s="32">
        <v>1.2219270000000001E-2</v>
      </c>
      <c r="F8558" s="32">
        <v>0.98778073</v>
      </c>
      <c r="G8558" s="33">
        <v>58475.983</v>
      </c>
      <c r="H8558" s="39">
        <v>58118.716</v>
      </c>
    </row>
    <row r="8559" spans="1:8" hidden="1">
      <c r="A8559" s="38" t="s">
        <v>10</v>
      </c>
      <c r="B8559" s="31">
        <v>1996</v>
      </c>
      <c r="C8559" s="31">
        <v>44</v>
      </c>
      <c r="D8559" s="32">
        <v>1.2589929999999999E-2</v>
      </c>
      <c r="E8559" s="32">
        <v>1.251118E-2</v>
      </c>
      <c r="F8559" s="32">
        <v>0.98748882000000004</v>
      </c>
      <c r="G8559" s="33">
        <v>57761.449000000001</v>
      </c>
      <c r="H8559" s="39">
        <v>57400.116999999998</v>
      </c>
    </row>
    <row r="8560" spans="1:8" hidden="1">
      <c r="A8560" s="38" t="s">
        <v>10</v>
      </c>
      <c r="B8560" s="31">
        <v>1996</v>
      </c>
      <c r="C8560" s="31">
        <v>45</v>
      </c>
      <c r="D8560" s="32">
        <v>1.289856E-2</v>
      </c>
      <c r="E8560" s="32">
        <v>1.281591E-2</v>
      </c>
      <c r="F8560" s="32">
        <v>0.98718408999999996</v>
      </c>
      <c r="G8560" s="33">
        <v>57038.785000000003</v>
      </c>
      <c r="H8560" s="39">
        <v>56673.283000000003</v>
      </c>
    </row>
    <row r="8561" spans="1:8" hidden="1">
      <c r="A8561" s="38" t="s">
        <v>10</v>
      </c>
      <c r="B8561" s="31">
        <v>1996</v>
      </c>
      <c r="C8561" s="31">
        <v>46</v>
      </c>
      <c r="D8561" s="32">
        <v>1.326426E-2</v>
      </c>
      <c r="E8561" s="32">
        <v>1.317687E-2</v>
      </c>
      <c r="F8561" s="32">
        <v>0.98682312999999999</v>
      </c>
      <c r="G8561" s="33">
        <v>56307.781000000003</v>
      </c>
      <c r="H8561" s="39">
        <v>55936.800999999999</v>
      </c>
    </row>
    <row r="8562" spans="1:8" hidden="1">
      <c r="A8562" s="38" t="s">
        <v>10</v>
      </c>
      <c r="B8562" s="31">
        <v>1996</v>
      </c>
      <c r="C8562" s="31">
        <v>47</v>
      </c>
      <c r="D8562" s="32">
        <v>1.370525E-2</v>
      </c>
      <c r="E8562" s="32">
        <v>1.3611969999999999E-2</v>
      </c>
      <c r="F8562" s="32">
        <v>0.98638802999999997</v>
      </c>
      <c r="G8562" s="33">
        <v>55565.821000000004</v>
      </c>
      <c r="H8562" s="39">
        <v>55187.641000000003</v>
      </c>
    </row>
    <row r="8563" spans="1:8" hidden="1">
      <c r="A8563" s="38" t="s">
        <v>10</v>
      </c>
      <c r="B8563" s="31">
        <v>1996</v>
      </c>
      <c r="C8563" s="31">
        <v>48</v>
      </c>
      <c r="D8563" s="32">
        <v>1.424607E-2</v>
      </c>
      <c r="E8563" s="32">
        <v>1.4145319999999999E-2</v>
      </c>
      <c r="F8563" s="32">
        <v>0.98585467999999998</v>
      </c>
      <c r="G8563" s="33">
        <v>54809.461000000003</v>
      </c>
      <c r="H8563" s="39">
        <v>54421.811999999998</v>
      </c>
    </row>
    <row r="8564" spans="1:8" hidden="1">
      <c r="A8564" s="38" t="s">
        <v>10</v>
      </c>
      <c r="B8564" s="31">
        <v>1996</v>
      </c>
      <c r="C8564" s="31">
        <v>49</v>
      </c>
      <c r="D8564" s="32">
        <v>1.4902779999999999E-2</v>
      </c>
      <c r="E8564" s="32">
        <v>1.479256E-2</v>
      </c>
      <c r="F8564" s="32">
        <v>0.98520744000000005</v>
      </c>
      <c r="G8564" s="33">
        <v>54034.163999999997</v>
      </c>
      <c r="H8564" s="39">
        <v>53634.512000000002</v>
      </c>
    </row>
    <row r="8565" spans="1:8" hidden="1">
      <c r="A8565" s="38" t="s">
        <v>10</v>
      </c>
      <c r="B8565" s="31">
        <v>1996</v>
      </c>
      <c r="C8565" s="31">
        <v>50</v>
      </c>
      <c r="D8565" s="32">
        <v>1.565279E-2</v>
      </c>
      <c r="E8565" s="32">
        <v>1.553124E-2</v>
      </c>
      <c r="F8565" s="32">
        <v>0.98446876000000005</v>
      </c>
      <c r="G8565" s="33">
        <v>53234.86</v>
      </c>
      <c r="H8565" s="39">
        <v>52821.459000000003</v>
      </c>
    </row>
    <row r="8566" spans="1:8" hidden="1">
      <c r="A8566" s="38" t="s">
        <v>10</v>
      </c>
      <c r="B8566" s="31">
        <v>1996</v>
      </c>
      <c r="C8566" s="31">
        <v>51</v>
      </c>
      <c r="D8566" s="32">
        <v>1.6481530000000001E-2</v>
      </c>
      <c r="E8566" s="32">
        <v>1.6346820000000001E-2</v>
      </c>
      <c r="F8566" s="32">
        <v>0.98365318000000002</v>
      </c>
      <c r="G8566" s="33">
        <v>52408.057000000001</v>
      </c>
      <c r="H8566" s="39">
        <v>51979.705000000002</v>
      </c>
    </row>
    <row r="8567" spans="1:8" hidden="1">
      <c r="A8567" s="38" t="s">
        <v>10</v>
      </c>
      <c r="B8567" s="31">
        <v>1996</v>
      </c>
      <c r="C8567" s="31">
        <v>52</v>
      </c>
      <c r="D8567" s="32">
        <v>1.7367830000000001E-2</v>
      </c>
      <c r="E8567" s="32">
        <v>1.7218310000000001E-2</v>
      </c>
      <c r="F8567" s="32">
        <v>0.98278169000000004</v>
      </c>
      <c r="G8567" s="33">
        <v>51551.351999999999</v>
      </c>
      <c r="H8567" s="39">
        <v>51107.538</v>
      </c>
    </row>
    <row r="8568" spans="1:8" hidden="1">
      <c r="A8568" s="38" t="s">
        <v>10</v>
      </c>
      <c r="B8568" s="31">
        <v>1996</v>
      </c>
      <c r="C8568" s="31">
        <v>53</v>
      </c>
      <c r="D8568" s="32">
        <v>1.8304529999999999E-2</v>
      </c>
      <c r="E8568" s="32">
        <v>1.8138520000000002E-2</v>
      </c>
      <c r="F8568" s="32">
        <v>0.98186147999999995</v>
      </c>
      <c r="G8568" s="33">
        <v>50663.724999999999</v>
      </c>
      <c r="H8568" s="39">
        <v>50204.241999999998</v>
      </c>
    </row>
    <row r="8569" spans="1:8" hidden="1">
      <c r="A8569" s="38" t="s">
        <v>10</v>
      </c>
      <c r="B8569" s="31">
        <v>1996</v>
      </c>
      <c r="C8569" s="31">
        <v>54</v>
      </c>
      <c r="D8569" s="32">
        <v>1.9294209999999999E-2</v>
      </c>
      <c r="E8569" s="32">
        <v>1.9109850000000001E-2</v>
      </c>
      <c r="F8569" s="32">
        <v>0.98089015000000002</v>
      </c>
      <c r="G8569" s="33">
        <v>49744.76</v>
      </c>
      <c r="H8569" s="39">
        <v>49269.451999999997</v>
      </c>
    </row>
    <row r="8570" spans="1:8" hidden="1">
      <c r="A8570" s="38" t="s">
        <v>10</v>
      </c>
      <c r="B8570" s="31">
        <v>1996</v>
      </c>
      <c r="C8570" s="31">
        <v>55</v>
      </c>
      <c r="D8570" s="32">
        <v>2.0367400000000001E-2</v>
      </c>
      <c r="E8570" s="32">
        <v>2.0162079999999999E-2</v>
      </c>
      <c r="F8570" s="32">
        <v>0.97983792000000003</v>
      </c>
      <c r="G8570" s="33">
        <v>48794.144999999997</v>
      </c>
      <c r="H8570" s="39">
        <v>48302.249000000003</v>
      </c>
    </row>
    <row r="8571" spans="1:8" hidden="1">
      <c r="A8571" s="38" t="s">
        <v>10</v>
      </c>
      <c r="B8571" s="31">
        <v>1996</v>
      </c>
      <c r="C8571" s="31">
        <v>56</v>
      </c>
      <c r="D8571" s="32">
        <v>2.1564799999999999E-2</v>
      </c>
      <c r="E8571" s="32">
        <v>2.1334760000000001E-2</v>
      </c>
      <c r="F8571" s="32">
        <v>0.97866523999999999</v>
      </c>
      <c r="G8571" s="33">
        <v>47810.353999999999</v>
      </c>
      <c r="H8571" s="39">
        <v>47300.341999999997</v>
      </c>
    </row>
    <row r="8572" spans="1:8" hidden="1">
      <c r="A8572" s="38" t="s">
        <v>10</v>
      </c>
      <c r="B8572" s="31">
        <v>1996</v>
      </c>
      <c r="C8572" s="31">
        <v>57</v>
      </c>
      <c r="D8572" s="32">
        <v>2.2929629999999999E-2</v>
      </c>
      <c r="E8572" s="32">
        <v>2.2669729999999999E-2</v>
      </c>
      <c r="F8572" s="32">
        <v>0.97733026999999995</v>
      </c>
      <c r="G8572" s="33">
        <v>46790.330999999998</v>
      </c>
      <c r="H8572" s="39">
        <v>46259.968999999997</v>
      </c>
    </row>
    <row r="8573" spans="1:8" hidden="1">
      <c r="A8573" s="38" t="s">
        <v>10</v>
      </c>
      <c r="B8573" s="31">
        <v>1996</v>
      </c>
      <c r="C8573" s="31">
        <v>58</v>
      </c>
      <c r="D8573" s="32">
        <v>2.4503939999999998E-2</v>
      </c>
      <c r="E8573" s="32">
        <v>2.4207349999999999E-2</v>
      </c>
      <c r="F8573" s="32">
        <v>0.97579265000000004</v>
      </c>
      <c r="G8573" s="33">
        <v>45729.607000000004</v>
      </c>
      <c r="H8573" s="39">
        <v>45176.110999999997</v>
      </c>
    </row>
    <row r="8574" spans="1:8" hidden="1">
      <c r="A8574" s="38" t="s">
        <v>10</v>
      </c>
      <c r="B8574" s="31">
        <v>1996</v>
      </c>
      <c r="C8574" s="31">
        <v>59</v>
      </c>
      <c r="D8574" s="32">
        <v>2.6303239999999999E-2</v>
      </c>
      <c r="E8574" s="32">
        <v>2.59618E-2</v>
      </c>
      <c r="F8574" s="32">
        <v>0.97403819999999997</v>
      </c>
      <c r="G8574" s="33">
        <v>44622.614000000001</v>
      </c>
      <c r="H8574" s="39">
        <v>44043.373</v>
      </c>
    </row>
    <row r="8575" spans="1:8" hidden="1">
      <c r="A8575" s="38" t="s">
        <v>10</v>
      </c>
      <c r="B8575" s="31">
        <v>1996</v>
      </c>
      <c r="C8575" s="31">
        <v>60</v>
      </c>
      <c r="D8575" s="32">
        <v>2.833167E-2</v>
      </c>
      <c r="E8575" s="32">
        <v>2.7935939999999999E-2</v>
      </c>
      <c r="F8575" s="32">
        <v>0.97206406000000001</v>
      </c>
      <c r="G8575" s="33">
        <v>43464.131000000001</v>
      </c>
      <c r="H8575" s="39">
        <v>42857.025000000001</v>
      </c>
    </row>
    <row r="8576" spans="1:8" hidden="1">
      <c r="A8576" s="38" t="s">
        <v>10</v>
      </c>
      <c r="B8576" s="31">
        <v>1996</v>
      </c>
      <c r="C8576" s="31">
        <v>61</v>
      </c>
      <c r="D8576" s="32">
        <v>3.0573369999999999E-2</v>
      </c>
      <c r="E8576" s="32">
        <v>3.0113040000000001E-2</v>
      </c>
      <c r="F8576" s="32">
        <v>0.96988695999999996</v>
      </c>
      <c r="G8576" s="33">
        <v>42249.919999999998</v>
      </c>
      <c r="H8576" s="39">
        <v>41613.783000000003</v>
      </c>
    </row>
    <row r="8577" spans="1:8" hidden="1">
      <c r="A8577" s="38" t="s">
        <v>10</v>
      </c>
      <c r="B8577" s="31">
        <v>1996</v>
      </c>
      <c r="C8577" s="31">
        <v>62</v>
      </c>
      <c r="D8577" s="32">
        <v>3.3005380000000001E-2</v>
      </c>
      <c r="E8577" s="32">
        <v>3.2469539999999998E-2</v>
      </c>
      <c r="F8577" s="32">
        <v>0.96753045999999998</v>
      </c>
      <c r="G8577" s="33">
        <v>40977.646000000001</v>
      </c>
      <c r="H8577" s="39">
        <v>40312.383000000002</v>
      </c>
    </row>
    <row r="8578" spans="1:8" hidden="1">
      <c r="A8578" s="38" t="s">
        <v>10</v>
      </c>
      <c r="B8578" s="31">
        <v>1996</v>
      </c>
      <c r="C8578" s="31">
        <v>63</v>
      </c>
      <c r="D8578" s="32">
        <v>3.5629870000000001E-2</v>
      </c>
      <c r="E8578" s="32">
        <v>3.5006240000000001E-2</v>
      </c>
      <c r="F8578" s="32">
        <v>0.96499376000000003</v>
      </c>
      <c r="G8578" s="33">
        <v>39647.120000000003</v>
      </c>
      <c r="H8578" s="39">
        <v>38953.171999999999</v>
      </c>
    </row>
    <row r="8579" spans="1:8" hidden="1">
      <c r="A8579" s="38" t="s">
        <v>10</v>
      </c>
      <c r="B8579" s="31">
        <v>1996</v>
      </c>
      <c r="C8579" s="31">
        <v>64</v>
      </c>
      <c r="D8579" s="32">
        <v>3.846542E-2</v>
      </c>
      <c r="E8579" s="32">
        <v>3.7739580000000002E-2</v>
      </c>
      <c r="F8579" s="32">
        <v>0.96226042000000001</v>
      </c>
      <c r="G8579" s="33">
        <v>38259.224000000002</v>
      </c>
      <c r="H8579" s="39">
        <v>37537.279999999999</v>
      </c>
    </row>
    <row r="8580" spans="1:8" hidden="1">
      <c r="A8580" s="38" t="s">
        <v>10</v>
      </c>
      <c r="B8580" s="31">
        <v>1996</v>
      </c>
      <c r="C8580" s="31">
        <v>65</v>
      </c>
      <c r="D8580" s="32">
        <v>4.1576549999999997E-2</v>
      </c>
      <c r="E8580" s="32">
        <v>4.0729849999999998E-2</v>
      </c>
      <c r="F8580" s="32">
        <v>0.95927015000000004</v>
      </c>
      <c r="G8580" s="33">
        <v>36815.337</v>
      </c>
      <c r="H8580" s="39">
        <v>36065.595000000001</v>
      </c>
    </row>
    <row r="8581" spans="1:8" hidden="1">
      <c r="A8581" s="38" t="s">
        <v>10</v>
      </c>
      <c r="B8581" s="31">
        <v>1996</v>
      </c>
      <c r="C8581" s="31">
        <v>66</v>
      </c>
      <c r="D8581" s="32">
        <v>4.505638E-2</v>
      </c>
      <c r="E8581" s="32">
        <v>4.4063709999999999E-2</v>
      </c>
      <c r="F8581" s="32">
        <v>0.95593629000000002</v>
      </c>
      <c r="G8581" s="33">
        <v>35315.853999999999</v>
      </c>
      <c r="H8581" s="39">
        <v>34537.78</v>
      </c>
    </row>
    <row r="8582" spans="1:8" hidden="1">
      <c r="A8582" s="38" t="s">
        <v>10</v>
      </c>
      <c r="B8582" s="31">
        <v>1996</v>
      </c>
      <c r="C8582" s="31">
        <v>67</v>
      </c>
      <c r="D8582" s="32">
        <v>4.8994269999999999E-2</v>
      </c>
      <c r="E8582" s="32">
        <v>4.7822749999999997E-2</v>
      </c>
      <c r="F8582" s="32">
        <v>0.95217724999999998</v>
      </c>
      <c r="G8582" s="33">
        <v>33759.705999999998</v>
      </c>
      <c r="H8582" s="39">
        <v>32952.464999999997</v>
      </c>
    </row>
    <row r="8583" spans="1:8" hidden="1">
      <c r="A8583" s="38" t="s">
        <v>10</v>
      </c>
      <c r="B8583" s="31">
        <v>1996</v>
      </c>
      <c r="C8583" s="31">
        <v>68</v>
      </c>
      <c r="D8583" s="32">
        <v>5.347785E-2</v>
      </c>
      <c r="E8583" s="32">
        <v>5.2085149999999997E-2</v>
      </c>
      <c r="F8583" s="32">
        <v>0.94791484999999998</v>
      </c>
      <c r="G8583" s="33">
        <v>32145.223999999998</v>
      </c>
      <c r="H8583" s="39">
        <v>31308.080000000002</v>
      </c>
    </row>
    <row r="8584" spans="1:8" hidden="1">
      <c r="A8584" s="38" t="s">
        <v>10</v>
      </c>
      <c r="B8584" s="31">
        <v>1996</v>
      </c>
      <c r="C8584" s="31">
        <v>69</v>
      </c>
      <c r="D8584" s="32">
        <v>5.8533740000000001E-2</v>
      </c>
      <c r="E8584" s="32">
        <v>5.6869349999999999E-2</v>
      </c>
      <c r="F8584" s="32">
        <v>0.94313064999999996</v>
      </c>
      <c r="G8584" s="33">
        <v>30470.935000000001</v>
      </c>
      <c r="H8584" s="39">
        <v>29604.504000000001</v>
      </c>
    </row>
    <row r="8585" spans="1:8" hidden="1">
      <c r="A8585" s="38" t="s">
        <v>10</v>
      </c>
      <c r="B8585" s="31">
        <v>1996</v>
      </c>
      <c r="C8585" s="31">
        <v>70</v>
      </c>
      <c r="D8585" s="32">
        <v>6.4141539999999997E-2</v>
      </c>
      <c r="E8585" s="32">
        <v>6.2148389999999998E-2</v>
      </c>
      <c r="F8585" s="32">
        <v>0.93785160999999995</v>
      </c>
      <c r="G8585" s="33">
        <v>28738.073</v>
      </c>
      <c r="H8585" s="39">
        <v>27845.06</v>
      </c>
    </row>
    <row r="8586" spans="1:8" hidden="1">
      <c r="A8586" s="38" t="s">
        <v>10</v>
      </c>
      <c r="B8586" s="31">
        <v>1996</v>
      </c>
      <c r="C8586" s="31">
        <v>71</v>
      </c>
      <c r="D8586" s="32">
        <v>7.0238620000000002E-2</v>
      </c>
      <c r="E8586" s="32">
        <v>6.7855579999999999E-2</v>
      </c>
      <c r="F8586" s="32">
        <v>0.93214441999999997</v>
      </c>
      <c r="G8586" s="33">
        <v>26952.047999999999</v>
      </c>
      <c r="H8586" s="39">
        <v>26037.624</v>
      </c>
    </row>
    <row r="8587" spans="1:8" hidden="1">
      <c r="A8587" s="38" t="s">
        <v>10</v>
      </c>
      <c r="B8587" s="31">
        <v>1996</v>
      </c>
      <c r="C8587" s="31">
        <v>72</v>
      </c>
      <c r="D8587" s="32">
        <v>7.6726730000000007E-2</v>
      </c>
      <c r="E8587" s="32">
        <v>7.3891979999999996E-2</v>
      </c>
      <c r="F8587" s="32">
        <v>0.92610802000000003</v>
      </c>
      <c r="G8587" s="33">
        <v>25123.201000000001</v>
      </c>
      <c r="H8587" s="39">
        <v>24194.999</v>
      </c>
    </row>
    <row r="8588" spans="1:8" hidden="1">
      <c r="A8588" s="38" t="s">
        <v>10</v>
      </c>
      <c r="B8588" s="31">
        <v>1996</v>
      </c>
      <c r="C8588" s="31">
        <v>73</v>
      </c>
      <c r="D8588" s="32">
        <v>8.3575620000000003E-2</v>
      </c>
      <c r="E8588" s="32">
        <v>8.0223260000000005E-2</v>
      </c>
      <c r="F8588" s="32">
        <v>0.91977673999999998</v>
      </c>
      <c r="G8588" s="33">
        <v>23266.797999999999</v>
      </c>
      <c r="H8588" s="39">
        <v>22333.528999999999</v>
      </c>
    </row>
    <row r="8589" spans="1:8" hidden="1">
      <c r="A8589" s="38" t="s">
        <v>10</v>
      </c>
      <c r="B8589" s="31">
        <v>1996</v>
      </c>
      <c r="C8589" s="31">
        <v>74</v>
      </c>
      <c r="D8589" s="32">
        <v>9.0816519999999998E-2</v>
      </c>
      <c r="E8589" s="32">
        <v>8.6871820000000002E-2</v>
      </c>
      <c r="F8589" s="32">
        <v>0.91312817999999996</v>
      </c>
      <c r="G8589" s="33">
        <v>21400.258999999998</v>
      </c>
      <c r="H8589" s="39">
        <v>20470.72</v>
      </c>
    </row>
    <row r="8590" spans="1:8" hidden="1">
      <c r="A8590" s="38" t="s">
        <v>10</v>
      </c>
      <c r="B8590" s="31">
        <v>1996</v>
      </c>
      <c r="C8590" s="31">
        <v>75</v>
      </c>
      <c r="D8590" s="32">
        <v>9.8594749999999995E-2</v>
      </c>
      <c r="E8590" s="32">
        <v>9.396264E-2</v>
      </c>
      <c r="F8590" s="32">
        <v>0.90603736000000001</v>
      </c>
      <c r="G8590" s="33">
        <v>19541.18</v>
      </c>
      <c r="H8590" s="39">
        <v>18623.11</v>
      </c>
    </row>
    <row r="8591" spans="1:8" hidden="1">
      <c r="A8591" s="38" t="s">
        <v>10</v>
      </c>
      <c r="B8591" s="31">
        <v>1996</v>
      </c>
      <c r="C8591" s="31">
        <v>76</v>
      </c>
      <c r="D8591" s="32">
        <v>0.10715971000000001</v>
      </c>
      <c r="E8591" s="32">
        <v>0.1017101</v>
      </c>
      <c r="F8591" s="32">
        <v>0.89828989999999997</v>
      </c>
      <c r="G8591" s="33">
        <v>17705.039000000001</v>
      </c>
      <c r="H8591" s="39">
        <v>16804.648000000001</v>
      </c>
    </row>
    <row r="8592" spans="1:8" hidden="1">
      <c r="A8592" s="38" t="s">
        <v>10</v>
      </c>
      <c r="B8592" s="31">
        <v>1996</v>
      </c>
      <c r="C8592" s="31">
        <v>77</v>
      </c>
      <c r="D8592" s="32">
        <v>0.11673255</v>
      </c>
      <c r="E8592" s="32">
        <v>0.11029504</v>
      </c>
      <c r="F8592" s="32">
        <v>0.88970495999999999</v>
      </c>
      <c r="G8592" s="33">
        <v>15904.258</v>
      </c>
      <c r="H8592" s="39">
        <v>15027.177</v>
      </c>
    </row>
    <row r="8593" spans="1:8" hidden="1">
      <c r="A8593" s="38" t="s">
        <v>10</v>
      </c>
      <c r="B8593" s="31">
        <v>1996</v>
      </c>
      <c r="C8593" s="31">
        <v>78</v>
      </c>
      <c r="D8593" s="32">
        <v>0.12750195</v>
      </c>
      <c r="E8593" s="32">
        <v>0.11986071</v>
      </c>
      <c r="F8593" s="32">
        <v>0.88013929000000002</v>
      </c>
      <c r="G8593" s="33">
        <v>14150.097</v>
      </c>
      <c r="H8593" s="39">
        <v>13302.076999999999</v>
      </c>
    </row>
    <row r="8594" spans="1:8" hidden="1">
      <c r="A8594" s="38" t="s">
        <v>10</v>
      </c>
      <c r="B8594" s="31">
        <v>1996</v>
      </c>
      <c r="C8594" s="31">
        <v>79</v>
      </c>
      <c r="D8594" s="32">
        <v>0.13949411</v>
      </c>
      <c r="E8594" s="32">
        <v>0.13039915999999999</v>
      </c>
      <c r="F8594" s="32">
        <v>0.86960084000000004</v>
      </c>
      <c r="G8594" s="33">
        <v>12454.056</v>
      </c>
      <c r="H8594" s="39">
        <v>11642.057000000001</v>
      </c>
    </row>
    <row r="8595" spans="1:8" hidden="1">
      <c r="A8595" s="38" t="s">
        <v>10</v>
      </c>
      <c r="B8595" s="31">
        <v>1996</v>
      </c>
      <c r="C8595" s="31">
        <v>80</v>
      </c>
      <c r="D8595" s="32">
        <v>0.15254807000000001</v>
      </c>
      <c r="E8595" s="32">
        <v>0.14173720000000001</v>
      </c>
      <c r="F8595" s="32">
        <v>0.85826279999999999</v>
      </c>
      <c r="G8595" s="33">
        <v>10830.058000000001</v>
      </c>
      <c r="H8595" s="39">
        <v>10062.547</v>
      </c>
    </row>
    <row r="8596" spans="1:8" hidden="1">
      <c r="A8596" s="38" t="s">
        <v>10</v>
      </c>
      <c r="B8596" s="31">
        <v>1996</v>
      </c>
      <c r="C8596" s="31">
        <v>81</v>
      </c>
      <c r="D8596" s="32">
        <v>0.16642821999999999</v>
      </c>
      <c r="E8596" s="32">
        <v>0.15364296</v>
      </c>
      <c r="F8596" s="32">
        <v>0.84635704</v>
      </c>
      <c r="G8596" s="33">
        <v>9295.0360000000001</v>
      </c>
      <c r="H8596" s="39">
        <v>8580.9770000000008</v>
      </c>
    </row>
    <row r="8597" spans="1:8" hidden="1">
      <c r="A8597" s="38" t="s">
        <v>10</v>
      </c>
      <c r="B8597" s="31">
        <v>1996</v>
      </c>
      <c r="C8597" s="31">
        <v>82</v>
      </c>
      <c r="D8597" s="32">
        <v>0.18082445</v>
      </c>
      <c r="E8597" s="32">
        <v>0.16583128</v>
      </c>
      <c r="F8597" s="32">
        <v>0.83416871999999997</v>
      </c>
      <c r="G8597" s="33">
        <v>7866.9189999999999</v>
      </c>
      <c r="H8597" s="39">
        <v>7214.6279999999997</v>
      </c>
    </row>
    <row r="8598" spans="1:8" hidden="1">
      <c r="A8598" s="38" t="s">
        <v>10</v>
      </c>
      <c r="B8598" s="31">
        <v>1996</v>
      </c>
      <c r="C8598" s="31">
        <v>83</v>
      </c>
      <c r="D8598" s="32">
        <v>0.19563220000000001</v>
      </c>
      <c r="E8598" s="32">
        <v>0.17820125000000001</v>
      </c>
      <c r="F8598" s="32">
        <v>0.82179875000000002</v>
      </c>
      <c r="G8598" s="33">
        <v>6562.3379999999997</v>
      </c>
      <c r="H8598" s="39">
        <v>5977.6289999999999</v>
      </c>
    </row>
    <row r="8599" spans="1:8" hidden="1">
      <c r="A8599" s="38" t="s">
        <v>10</v>
      </c>
      <c r="B8599" s="31">
        <v>1996</v>
      </c>
      <c r="C8599" s="31">
        <v>84</v>
      </c>
      <c r="D8599" s="32">
        <v>0.21104333</v>
      </c>
      <c r="E8599" s="32">
        <v>0.19089932000000001</v>
      </c>
      <c r="F8599" s="32">
        <v>0.80910068000000002</v>
      </c>
      <c r="G8599" s="33">
        <v>5392.9210000000003</v>
      </c>
      <c r="H8599" s="39">
        <v>4878.1689999999999</v>
      </c>
    </row>
    <row r="8600" spans="1:8" hidden="1">
      <c r="A8600" s="38" t="s">
        <v>10</v>
      </c>
      <c r="B8600" s="31">
        <v>1996</v>
      </c>
      <c r="C8600" s="31">
        <v>85</v>
      </c>
      <c r="D8600" s="32">
        <v>0.22747867999999999</v>
      </c>
      <c r="E8600" s="32">
        <v>0.20424769000000001</v>
      </c>
      <c r="F8600" s="32">
        <v>0.79575231000000002</v>
      </c>
      <c r="G8600" s="33">
        <v>4363.4160000000002</v>
      </c>
      <c r="H8600" s="39">
        <v>3917.8069999999998</v>
      </c>
    </row>
    <row r="8601" spans="1:8" hidden="1">
      <c r="A8601" s="38" t="s">
        <v>10</v>
      </c>
      <c r="B8601" s="31">
        <v>1996</v>
      </c>
      <c r="C8601" s="31">
        <v>86</v>
      </c>
      <c r="D8601" s="32">
        <v>0.24564152</v>
      </c>
      <c r="E8601" s="32">
        <v>0.21877179999999999</v>
      </c>
      <c r="F8601" s="32">
        <v>0.78122820000000004</v>
      </c>
      <c r="G8601" s="33">
        <v>3472.1979999999999</v>
      </c>
      <c r="H8601" s="39">
        <v>3092.3890000000001</v>
      </c>
    </row>
    <row r="8602" spans="1:8" hidden="1">
      <c r="A8602" s="38" t="s">
        <v>10</v>
      </c>
      <c r="B8602" s="31">
        <v>1996</v>
      </c>
      <c r="C8602" s="31">
        <v>87</v>
      </c>
      <c r="D8602" s="32">
        <v>0.26609242999999999</v>
      </c>
      <c r="E8602" s="32">
        <v>0.23484693000000001</v>
      </c>
      <c r="F8602" s="32">
        <v>0.76515306999999999</v>
      </c>
      <c r="G8602" s="33">
        <v>2712.5790000000002</v>
      </c>
      <c r="H8602" s="39">
        <v>2394.0590000000002</v>
      </c>
    </row>
    <row r="8603" spans="1:8" hidden="1">
      <c r="A8603" s="38" t="s">
        <v>10</v>
      </c>
      <c r="B8603" s="31">
        <v>1996</v>
      </c>
      <c r="C8603" s="31">
        <v>88</v>
      </c>
      <c r="D8603" s="32">
        <v>0.28906722000000001</v>
      </c>
      <c r="E8603" s="32">
        <v>0.25256332999999997</v>
      </c>
      <c r="F8603" s="32">
        <v>0.74743667000000003</v>
      </c>
      <c r="G8603" s="33">
        <v>2075.538</v>
      </c>
      <c r="H8603" s="39">
        <v>1813.4359999999999</v>
      </c>
    </row>
    <row r="8604" spans="1:8" hidden="1">
      <c r="A8604" s="38" t="s">
        <v>10</v>
      </c>
      <c r="B8604" s="31">
        <v>1996</v>
      </c>
      <c r="C8604" s="31">
        <v>89</v>
      </c>
      <c r="D8604" s="32">
        <v>0.31438720999999997</v>
      </c>
      <c r="E8604" s="32">
        <v>0.27168072999999998</v>
      </c>
      <c r="F8604" s="32">
        <v>0.72831926999999996</v>
      </c>
      <c r="G8604" s="33">
        <v>1551.3340000000001</v>
      </c>
      <c r="H8604" s="39">
        <v>1340.6</v>
      </c>
    </row>
    <row r="8605" spans="1:8" hidden="1">
      <c r="A8605" s="38" t="s">
        <v>10</v>
      </c>
      <c r="B8605" s="31">
        <v>1996</v>
      </c>
      <c r="C8605" s="31">
        <v>90</v>
      </c>
      <c r="D8605" s="32">
        <v>0.34123152000000001</v>
      </c>
      <c r="E8605" s="32">
        <v>0.29149745999999999</v>
      </c>
      <c r="F8605" s="32">
        <v>0.70850254000000001</v>
      </c>
      <c r="G8605" s="33">
        <v>1129.866</v>
      </c>
      <c r="H8605" s="39">
        <v>965.19</v>
      </c>
    </row>
    <row r="8606" spans="1:8" hidden="1">
      <c r="A8606" s="38" t="s">
        <v>10</v>
      </c>
      <c r="B8606" s="31">
        <v>1996</v>
      </c>
      <c r="C8606" s="31">
        <v>91</v>
      </c>
      <c r="D8606" s="32">
        <v>0.36861093</v>
      </c>
      <c r="E8606" s="32">
        <v>0.31124649999999998</v>
      </c>
      <c r="F8606" s="32">
        <v>0.68875350000000002</v>
      </c>
      <c r="G8606" s="33">
        <v>800.51300000000003</v>
      </c>
      <c r="H8606" s="39">
        <v>675.93499999999995</v>
      </c>
    </row>
    <row r="8607" spans="1:8" hidden="1">
      <c r="A8607" s="38" t="s">
        <v>10</v>
      </c>
      <c r="B8607" s="31">
        <v>1996</v>
      </c>
      <c r="C8607" s="31">
        <v>92</v>
      </c>
      <c r="D8607" s="32">
        <v>0.39548264999999999</v>
      </c>
      <c r="E8607" s="32">
        <v>0.33019037000000001</v>
      </c>
      <c r="F8607" s="32">
        <v>0.66980963000000004</v>
      </c>
      <c r="G8607" s="33">
        <v>551.35599999999999</v>
      </c>
      <c r="H8607" s="39">
        <v>460.33</v>
      </c>
    </row>
    <row r="8608" spans="1:8" hidden="1">
      <c r="A8608" s="38" t="s">
        <v>10</v>
      </c>
      <c r="B8608" s="31">
        <v>1996</v>
      </c>
      <c r="C8608" s="31">
        <v>93</v>
      </c>
      <c r="D8608" s="32">
        <v>0.42112306999999999</v>
      </c>
      <c r="E8608" s="32">
        <v>0.34787415999999999</v>
      </c>
      <c r="F8608" s="32">
        <v>0.65212583999999996</v>
      </c>
      <c r="G8608" s="33">
        <v>369.30399999999997</v>
      </c>
      <c r="H8608" s="39">
        <v>305.06799999999998</v>
      </c>
    </row>
    <row r="8609" spans="1:8" hidden="1">
      <c r="A8609" s="38" t="s">
        <v>10</v>
      </c>
      <c r="B8609" s="31">
        <v>1996</v>
      </c>
      <c r="C8609" s="31">
        <v>94</v>
      </c>
      <c r="D8609" s="32">
        <v>0.44555677999999999</v>
      </c>
      <c r="E8609" s="32">
        <v>0.36438063999999998</v>
      </c>
      <c r="F8609" s="32">
        <v>0.63561935999999997</v>
      </c>
      <c r="G8609" s="33">
        <v>240.83199999999999</v>
      </c>
      <c r="H8609" s="39">
        <v>196.95500000000001</v>
      </c>
    </row>
    <row r="8610" spans="1:8" hidden="1">
      <c r="A8610" s="38" t="s">
        <v>10</v>
      </c>
      <c r="B8610" s="31">
        <v>1996</v>
      </c>
      <c r="C8610" s="31">
        <v>95</v>
      </c>
      <c r="D8610" s="32">
        <v>0.46909911999999998</v>
      </c>
      <c r="E8610" s="32">
        <v>0.37997593000000002</v>
      </c>
      <c r="F8610" s="32">
        <v>0.62002407000000004</v>
      </c>
      <c r="G8610" s="33">
        <v>153.078</v>
      </c>
      <c r="H8610" s="39">
        <v>123.995</v>
      </c>
    </row>
    <row r="8611" spans="1:8" hidden="1">
      <c r="A8611" s="38" t="s">
        <v>10</v>
      </c>
      <c r="B8611" s="31">
        <v>1996</v>
      </c>
      <c r="C8611" s="31">
        <v>96</v>
      </c>
      <c r="D8611" s="32">
        <v>0.49247665000000002</v>
      </c>
      <c r="E8611" s="32">
        <v>0.39517052000000003</v>
      </c>
      <c r="F8611" s="32">
        <v>0.60482948000000003</v>
      </c>
      <c r="G8611" s="33">
        <v>94.912000000000006</v>
      </c>
      <c r="H8611" s="39">
        <v>76.159000000000006</v>
      </c>
    </row>
    <row r="8612" spans="1:8" hidden="1">
      <c r="A8612" s="38" t="s">
        <v>10</v>
      </c>
      <c r="B8612" s="31">
        <v>1996</v>
      </c>
      <c r="C8612" s="31">
        <v>97</v>
      </c>
      <c r="D8612" s="32">
        <v>0.51638817999999997</v>
      </c>
      <c r="E8612" s="32">
        <v>0.41042012999999999</v>
      </c>
      <c r="F8612" s="32">
        <v>0.58957987000000001</v>
      </c>
      <c r="G8612" s="33">
        <v>57.405999999999999</v>
      </c>
      <c r="H8612" s="39">
        <v>45.625</v>
      </c>
    </row>
    <row r="8613" spans="1:8" hidden="1">
      <c r="A8613" s="38" t="s">
        <v>10</v>
      </c>
      <c r="B8613" s="31">
        <v>1996</v>
      </c>
      <c r="C8613" s="31">
        <v>98</v>
      </c>
      <c r="D8613" s="32">
        <v>0.54110798999999998</v>
      </c>
      <c r="E8613" s="32">
        <v>0.42588350000000003</v>
      </c>
      <c r="F8613" s="32">
        <v>0.57411650000000003</v>
      </c>
      <c r="G8613" s="33">
        <v>33.844999999999999</v>
      </c>
      <c r="H8613" s="39">
        <v>26.638000000000002</v>
      </c>
    </row>
    <row r="8614" spans="1:8" hidden="1">
      <c r="A8614" s="38" t="s">
        <v>10</v>
      </c>
      <c r="B8614" s="31">
        <v>1996</v>
      </c>
      <c r="C8614" s="31">
        <v>99</v>
      </c>
      <c r="D8614" s="32">
        <v>0.56672962000000005</v>
      </c>
      <c r="E8614" s="32">
        <v>0.44159667000000002</v>
      </c>
      <c r="F8614" s="32">
        <v>0.55840332999999998</v>
      </c>
      <c r="G8614" s="33">
        <v>19.431000000000001</v>
      </c>
      <c r="H8614" s="39">
        <v>15.141</v>
      </c>
    </row>
    <row r="8615" spans="1:8" hidden="1">
      <c r="A8615" s="38" t="s">
        <v>10</v>
      </c>
      <c r="B8615" s="31">
        <v>1997</v>
      </c>
      <c r="C8615" s="31">
        <v>1</v>
      </c>
      <c r="D8615" s="32">
        <v>3.1532409999999997E-2</v>
      </c>
      <c r="E8615" s="32">
        <v>3.1042980000000001E-2</v>
      </c>
      <c r="F8615" s="32">
        <v>0.96895701999999995</v>
      </c>
      <c r="G8615" s="33">
        <v>88157.115999999995</v>
      </c>
      <c r="H8615" s="39">
        <v>86788.786999999997</v>
      </c>
    </row>
    <row r="8616" spans="1:8" hidden="1">
      <c r="A8616" s="38" t="s">
        <v>10</v>
      </c>
      <c r="B8616" s="31">
        <v>1997</v>
      </c>
      <c r="C8616" s="31">
        <v>2</v>
      </c>
      <c r="D8616" s="32">
        <v>2.5522320000000001E-2</v>
      </c>
      <c r="E8616" s="32">
        <v>2.5200730000000001E-2</v>
      </c>
      <c r="F8616" s="32">
        <v>0.97479927</v>
      </c>
      <c r="G8616" s="33">
        <v>85420.456999999995</v>
      </c>
      <c r="H8616" s="39">
        <v>84344.127999999997</v>
      </c>
    </row>
    <row r="8617" spans="1:8" hidden="1">
      <c r="A8617" s="38" t="s">
        <v>10</v>
      </c>
      <c r="B8617" s="31">
        <v>1997</v>
      </c>
      <c r="C8617" s="31">
        <v>3</v>
      </c>
      <c r="D8617" s="32">
        <v>2.068849E-2</v>
      </c>
      <c r="E8617" s="32">
        <v>2.0476669999999999E-2</v>
      </c>
      <c r="F8617" s="32">
        <v>0.97952333000000003</v>
      </c>
      <c r="G8617" s="33">
        <v>83267.798999999999</v>
      </c>
      <c r="H8617" s="39">
        <v>82415.274999999994</v>
      </c>
    </row>
    <row r="8618" spans="1:8" hidden="1">
      <c r="A8618" s="38" t="s">
        <v>10</v>
      </c>
      <c r="B8618" s="31">
        <v>1997</v>
      </c>
      <c r="C8618" s="31">
        <v>4</v>
      </c>
      <c r="D8618" s="32">
        <v>1.6799979999999999E-2</v>
      </c>
      <c r="E8618" s="32">
        <v>1.6660040000000001E-2</v>
      </c>
      <c r="F8618" s="32">
        <v>0.98333996000000001</v>
      </c>
      <c r="G8618" s="33">
        <v>81562.751999999993</v>
      </c>
      <c r="H8618" s="39">
        <v>80883.331999999995</v>
      </c>
    </row>
    <row r="8619" spans="1:8" hidden="1">
      <c r="A8619" s="38" t="s">
        <v>10</v>
      </c>
      <c r="B8619" s="31">
        <v>1997</v>
      </c>
      <c r="C8619" s="31">
        <v>5</v>
      </c>
      <c r="D8619" s="32">
        <v>1.367556E-2</v>
      </c>
      <c r="E8619" s="32">
        <v>1.358269E-2</v>
      </c>
      <c r="F8619" s="32">
        <v>0.98641730999999999</v>
      </c>
      <c r="G8619" s="33">
        <v>80203.913</v>
      </c>
      <c r="H8619" s="39">
        <v>79659.221000000005</v>
      </c>
    </row>
    <row r="8620" spans="1:8" hidden="1">
      <c r="A8620" s="38" t="s">
        <v>10</v>
      </c>
      <c r="B8620" s="31">
        <v>1997</v>
      </c>
      <c r="C8620" s="31">
        <v>6</v>
      </c>
      <c r="D8620" s="32">
        <v>1.117954E-2</v>
      </c>
      <c r="E8620" s="32">
        <v>1.11174E-2</v>
      </c>
      <c r="F8620" s="32">
        <v>0.98888259999999994</v>
      </c>
      <c r="G8620" s="33">
        <v>79114.528000000006</v>
      </c>
      <c r="H8620" s="39">
        <v>78674.754000000001</v>
      </c>
    </row>
    <row r="8621" spans="1:8" hidden="1">
      <c r="A8621" s="38" t="s">
        <v>10</v>
      </c>
      <c r="B8621" s="31">
        <v>1997</v>
      </c>
      <c r="C8621" s="31">
        <v>7</v>
      </c>
      <c r="D8621" s="32">
        <v>9.2037600000000001E-3</v>
      </c>
      <c r="E8621" s="32">
        <v>9.1616000000000006E-3</v>
      </c>
      <c r="F8621" s="32">
        <v>0.99083840000000001</v>
      </c>
      <c r="G8621" s="33">
        <v>78234.981</v>
      </c>
      <c r="H8621" s="39">
        <v>77876.601999999999</v>
      </c>
    </row>
    <row r="8622" spans="1:8" hidden="1">
      <c r="A8622" s="38" t="s">
        <v>10</v>
      </c>
      <c r="B8622" s="31">
        <v>1997</v>
      </c>
      <c r="C8622" s="31">
        <v>8</v>
      </c>
      <c r="D8622" s="32">
        <v>7.67404E-3</v>
      </c>
      <c r="E8622" s="32">
        <v>7.6447099999999999E-3</v>
      </c>
      <c r="F8622" s="32">
        <v>0.99235529</v>
      </c>
      <c r="G8622" s="33">
        <v>77518.222999999998</v>
      </c>
      <c r="H8622" s="39">
        <v>77221.921000000002</v>
      </c>
    </row>
    <row r="8623" spans="1:8" hidden="1">
      <c r="A8623" s="38" t="s">
        <v>10</v>
      </c>
      <c r="B8623" s="31">
        <v>1997</v>
      </c>
      <c r="C8623" s="31">
        <v>9</v>
      </c>
      <c r="D8623" s="32">
        <v>6.5238900000000001E-3</v>
      </c>
      <c r="E8623" s="32">
        <v>6.5026700000000003E-3</v>
      </c>
      <c r="F8623" s="32">
        <v>0.99349732999999996</v>
      </c>
      <c r="G8623" s="33">
        <v>76925.619000000006</v>
      </c>
      <c r="H8623" s="39">
        <v>76675.508000000002</v>
      </c>
    </row>
    <row r="8624" spans="1:8" hidden="1">
      <c r="A8624" s="38" t="s">
        <v>10</v>
      </c>
      <c r="B8624" s="31">
        <v>1997</v>
      </c>
      <c r="C8624" s="31">
        <v>10</v>
      </c>
      <c r="D8624" s="32">
        <v>5.7001500000000002E-3</v>
      </c>
      <c r="E8624" s="32">
        <v>5.6839500000000001E-3</v>
      </c>
      <c r="F8624" s="32">
        <v>0.99431605000000001</v>
      </c>
      <c r="G8624" s="33">
        <v>76425.396999999997</v>
      </c>
      <c r="H8624" s="39">
        <v>76208.198000000004</v>
      </c>
    </row>
    <row r="8625" spans="1:8" hidden="1">
      <c r="A8625" s="38" t="s">
        <v>10</v>
      </c>
      <c r="B8625" s="31">
        <v>1997</v>
      </c>
      <c r="C8625" s="31">
        <v>11</v>
      </c>
      <c r="D8625" s="32">
        <v>5.1571799999999999E-3</v>
      </c>
      <c r="E8625" s="32">
        <v>5.1439099999999998E-3</v>
      </c>
      <c r="F8625" s="32">
        <v>0.99485608999999997</v>
      </c>
      <c r="G8625" s="33">
        <v>75990.998000000007</v>
      </c>
      <c r="H8625" s="39">
        <v>75795.553</v>
      </c>
    </row>
    <row r="8626" spans="1:8" hidden="1">
      <c r="A8626" s="38" t="s">
        <v>10</v>
      </c>
      <c r="B8626" s="31">
        <v>1997</v>
      </c>
      <c r="C8626" s="31">
        <v>12</v>
      </c>
      <c r="D8626" s="32">
        <v>4.8481799999999997E-3</v>
      </c>
      <c r="E8626" s="32">
        <v>4.8364599999999999E-3</v>
      </c>
      <c r="F8626" s="32">
        <v>0.99516353999999996</v>
      </c>
      <c r="G8626" s="33">
        <v>75600.107000000004</v>
      </c>
      <c r="H8626" s="39">
        <v>75417.289000000004</v>
      </c>
    </row>
    <row r="8627" spans="1:8" hidden="1">
      <c r="A8627" s="38" t="s">
        <v>10</v>
      </c>
      <c r="B8627" s="31">
        <v>1997</v>
      </c>
      <c r="C8627" s="31">
        <v>13</v>
      </c>
      <c r="D8627" s="32">
        <v>4.74137E-3</v>
      </c>
      <c r="E8627" s="32">
        <v>4.7301499999999998E-3</v>
      </c>
      <c r="F8627" s="32">
        <v>0.99526985000000001</v>
      </c>
      <c r="G8627" s="33">
        <v>75234.47</v>
      </c>
      <c r="H8627" s="39">
        <v>75056.535000000003</v>
      </c>
    </row>
    <row r="8628" spans="1:8" hidden="1">
      <c r="A8628" s="38" t="s">
        <v>10</v>
      </c>
      <c r="B8628" s="31">
        <v>1997</v>
      </c>
      <c r="C8628" s="31">
        <v>14</v>
      </c>
      <c r="D8628" s="32">
        <v>4.8010400000000003E-3</v>
      </c>
      <c r="E8628" s="32">
        <v>4.7895500000000001E-3</v>
      </c>
      <c r="F8628" s="32">
        <v>0.99521044999999997</v>
      </c>
      <c r="G8628" s="33">
        <v>74878.600000000006</v>
      </c>
      <c r="H8628" s="39">
        <v>74699.282999999996</v>
      </c>
    </row>
    <row r="8629" spans="1:8" hidden="1">
      <c r="A8629" s="38" t="s">
        <v>10</v>
      </c>
      <c r="B8629" s="31">
        <v>1997</v>
      </c>
      <c r="C8629" s="31">
        <v>15</v>
      </c>
      <c r="D8629" s="32">
        <v>4.9976600000000001E-3</v>
      </c>
      <c r="E8629" s="32">
        <v>4.9852000000000004E-3</v>
      </c>
      <c r="F8629" s="32">
        <v>0.99501479999999998</v>
      </c>
      <c r="G8629" s="33">
        <v>74519.964999999997</v>
      </c>
      <c r="H8629" s="39">
        <v>74334.217000000004</v>
      </c>
    </row>
    <row r="8630" spans="1:8" hidden="1">
      <c r="A8630" s="38" t="s">
        <v>10</v>
      </c>
      <c r="B8630" s="31">
        <v>1997</v>
      </c>
      <c r="C8630" s="31">
        <v>16</v>
      </c>
      <c r="D8630" s="32">
        <v>5.2974600000000004E-3</v>
      </c>
      <c r="E8630" s="32">
        <v>5.2834700000000002E-3</v>
      </c>
      <c r="F8630" s="32">
        <v>0.99471653000000004</v>
      </c>
      <c r="G8630" s="33">
        <v>74148.467999999993</v>
      </c>
      <c r="H8630" s="39">
        <v>73952.588000000003</v>
      </c>
    </row>
    <row r="8631" spans="1:8" hidden="1">
      <c r="A8631" s="38" t="s">
        <v>10</v>
      </c>
      <c r="B8631" s="31">
        <v>1997</v>
      </c>
      <c r="C8631" s="31">
        <v>17</v>
      </c>
      <c r="D8631" s="32">
        <v>5.6617600000000001E-3</v>
      </c>
      <c r="E8631" s="32">
        <v>5.6457699999999996E-3</v>
      </c>
      <c r="F8631" s="32">
        <v>0.99435423000000001</v>
      </c>
      <c r="G8631" s="33">
        <v>73756.706999999995</v>
      </c>
      <c r="H8631" s="39">
        <v>73548.501000000004</v>
      </c>
    </row>
    <row r="8632" spans="1:8" hidden="1">
      <c r="A8632" s="38" t="s">
        <v>10</v>
      </c>
      <c r="B8632" s="31">
        <v>1997</v>
      </c>
      <c r="C8632" s="31">
        <v>18</v>
      </c>
      <c r="D8632" s="32">
        <v>6.0588400000000002E-3</v>
      </c>
      <c r="E8632" s="32">
        <v>6.0405399999999996E-3</v>
      </c>
      <c r="F8632" s="32">
        <v>0.99395946000000002</v>
      </c>
      <c r="G8632" s="33">
        <v>73340.293999999994</v>
      </c>
      <c r="H8632" s="39">
        <v>73118.785999999993</v>
      </c>
    </row>
    <row r="8633" spans="1:8" hidden="1">
      <c r="A8633" s="38" t="s">
        <v>10</v>
      </c>
      <c r="B8633" s="31">
        <v>1997</v>
      </c>
      <c r="C8633" s="31">
        <v>19</v>
      </c>
      <c r="D8633" s="32">
        <v>6.4565200000000003E-3</v>
      </c>
      <c r="E8633" s="32">
        <v>6.4357399999999997E-3</v>
      </c>
      <c r="F8633" s="32">
        <v>0.99356425999999998</v>
      </c>
      <c r="G8633" s="33">
        <v>72897.278999999995</v>
      </c>
      <c r="H8633" s="39">
        <v>72662.705000000002</v>
      </c>
    </row>
    <row r="8634" spans="1:8" hidden="1">
      <c r="A8634" s="38" t="s">
        <v>10</v>
      </c>
      <c r="B8634" s="31">
        <v>1997</v>
      </c>
      <c r="C8634" s="31">
        <v>20</v>
      </c>
      <c r="D8634" s="32">
        <v>6.8310599999999999E-3</v>
      </c>
      <c r="E8634" s="32">
        <v>6.8078100000000001E-3</v>
      </c>
      <c r="F8634" s="32">
        <v>0.99319219000000003</v>
      </c>
      <c r="G8634" s="33">
        <v>72428.130999999994</v>
      </c>
      <c r="H8634" s="39">
        <v>72181.592000000004</v>
      </c>
    </row>
    <row r="8635" spans="1:8" hidden="1">
      <c r="A8635" s="38" t="s">
        <v>10</v>
      </c>
      <c r="B8635" s="31">
        <v>1997</v>
      </c>
      <c r="C8635" s="31">
        <v>21</v>
      </c>
      <c r="D8635" s="32">
        <v>7.1607099999999998E-3</v>
      </c>
      <c r="E8635" s="32">
        <v>7.1351599999999998E-3</v>
      </c>
      <c r="F8635" s="32">
        <v>0.99286483999999997</v>
      </c>
      <c r="G8635" s="33">
        <v>71935.054000000004</v>
      </c>
      <c r="H8635" s="39">
        <v>71678.42</v>
      </c>
    </row>
    <row r="8636" spans="1:8" hidden="1">
      <c r="A8636" s="38" t="s">
        <v>10</v>
      </c>
      <c r="B8636" s="31">
        <v>1997</v>
      </c>
      <c r="C8636" s="31">
        <v>22</v>
      </c>
      <c r="D8636" s="32">
        <v>7.4307899999999996E-3</v>
      </c>
      <c r="E8636" s="32">
        <v>7.4032799999999999E-3</v>
      </c>
      <c r="F8636" s="32">
        <v>0.99259671999999999</v>
      </c>
      <c r="G8636" s="33">
        <v>71421.785999999993</v>
      </c>
      <c r="H8636" s="39">
        <v>71157.407999999996</v>
      </c>
    </row>
    <row r="8637" spans="1:8" hidden="1">
      <c r="A8637" s="38" t="s">
        <v>10</v>
      </c>
      <c r="B8637" s="31">
        <v>1997</v>
      </c>
      <c r="C8637" s="31">
        <v>23</v>
      </c>
      <c r="D8637" s="32">
        <v>7.6361500000000004E-3</v>
      </c>
      <c r="E8637" s="32">
        <v>7.6071100000000003E-3</v>
      </c>
      <c r="F8637" s="32">
        <v>0.99239288999999997</v>
      </c>
      <c r="G8637" s="33">
        <v>70893.03</v>
      </c>
      <c r="H8637" s="39">
        <v>70623.384999999995</v>
      </c>
    </row>
    <row r="8638" spans="1:8" hidden="1">
      <c r="A8638" s="38" t="s">
        <v>10</v>
      </c>
      <c r="B8638" s="31">
        <v>1997</v>
      </c>
      <c r="C8638" s="31">
        <v>24</v>
      </c>
      <c r="D8638" s="32">
        <v>7.7870700000000001E-3</v>
      </c>
      <c r="E8638" s="32">
        <v>7.7568699999999999E-3</v>
      </c>
      <c r="F8638" s="32">
        <v>0.99224312999999997</v>
      </c>
      <c r="G8638" s="33">
        <v>70353.740000000005</v>
      </c>
      <c r="H8638" s="39">
        <v>70080.876999999993</v>
      </c>
    </row>
    <row r="8639" spans="1:8" hidden="1">
      <c r="A8639" s="38" t="s">
        <v>10</v>
      </c>
      <c r="B8639" s="31">
        <v>1997</v>
      </c>
      <c r="C8639" s="31">
        <v>25</v>
      </c>
      <c r="D8639" s="32">
        <v>7.9044500000000004E-3</v>
      </c>
      <c r="E8639" s="32">
        <v>7.8733299999999996E-3</v>
      </c>
      <c r="F8639" s="32">
        <v>0.99212666999999999</v>
      </c>
      <c r="G8639" s="33">
        <v>69808.014999999999</v>
      </c>
      <c r="H8639" s="39">
        <v>69533.203999999998</v>
      </c>
    </row>
    <row r="8640" spans="1:8" hidden="1">
      <c r="A8640" s="38" t="s">
        <v>10</v>
      </c>
      <c r="B8640" s="31">
        <v>1997</v>
      </c>
      <c r="C8640" s="31">
        <v>26</v>
      </c>
      <c r="D8640" s="32">
        <v>8.0116700000000002E-3</v>
      </c>
      <c r="E8640" s="32">
        <v>7.9796999999999993E-3</v>
      </c>
      <c r="F8640" s="32">
        <v>0.99202029999999997</v>
      </c>
      <c r="G8640" s="33">
        <v>69258.392999999996</v>
      </c>
      <c r="H8640" s="39">
        <v>68982.062999999995</v>
      </c>
    </row>
    <row r="8641" spans="1:8" hidden="1">
      <c r="A8641" s="38" t="s">
        <v>10</v>
      </c>
      <c r="B8641" s="31">
        <v>1997</v>
      </c>
      <c r="C8641" s="31">
        <v>27</v>
      </c>
      <c r="D8641" s="32">
        <v>8.1301399999999992E-3</v>
      </c>
      <c r="E8641" s="32">
        <v>8.0972200000000005E-3</v>
      </c>
      <c r="F8641" s="32">
        <v>0.99190277999999998</v>
      </c>
      <c r="G8641" s="33">
        <v>68705.732000000004</v>
      </c>
      <c r="H8641" s="39">
        <v>68427.569000000003</v>
      </c>
    </row>
    <row r="8642" spans="1:8" hidden="1">
      <c r="A8642" s="38" t="s">
        <v>10</v>
      </c>
      <c r="B8642" s="31">
        <v>1997</v>
      </c>
      <c r="C8642" s="31">
        <v>28</v>
      </c>
      <c r="D8642" s="32">
        <v>8.2703700000000008E-3</v>
      </c>
      <c r="E8642" s="32">
        <v>8.2363200000000001E-3</v>
      </c>
      <c r="F8642" s="32">
        <v>0.99176368000000004</v>
      </c>
      <c r="G8642" s="33">
        <v>68149.406000000003</v>
      </c>
      <c r="H8642" s="39">
        <v>67868.755999999994</v>
      </c>
    </row>
    <row r="8643" spans="1:8" hidden="1">
      <c r="A8643" s="38" t="s">
        <v>10</v>
      </c>
      <c r="B8643" s="31">
        <v>1997</v>
      </c>
      <c r="C8643" s="31">
        <v>29</v>
      </c>
      <c r="D8643" s="32">
        <v>8.4353999999999991E-3</v>
      </c>
      <c r="E8643" s="32">
        <v>8.3999699999999997E-3</v>
      </c>
      <c r="F8643" s="32">
        <v>0.99160002999999997</v>
      </c>
      <c r="G8643" s="33">
        <v>67588.106</v>
      </c>
      <c r="H8643" s="39">
        <v>67304.236999999994</v>
      </c>
    </row>
    <row r="8644" spans="1:8" hidden="1">
      <c r="A8644" s="38" t="s">
        <v>10</v>
      </c>
      <c r="B8644" s="31">
        <v>1997</v>
      </c>
      <c r="C8644" s="31">
        <v>30</v>
      </c>
      <c r="D8644" s="32">
        <v>8.6216599999999997E-3</v>
      </c>
      <c r="E8644" s="32">
        <v>8.5846499999999992E-3</v>
      </c>
      <c r="F8644" s="32">
        <v>0.99141535000000003</v>
      </c>
      <c r="G8644" s="33">
        <v>67020.368000000002</v>
      </c>
      <c r="H8644" s="39">
        <v>66732.695000000007</v>
      </c>
    </row>
    <row r="8645" spans="1:8" hidden="1">
      <c r="A8645" s="38" t="s">
        <v>10</v>
      </c>
      <c r="B8645" s="31">
        <v>1997</v>
      </c>
      <c r="C8645" s="31">
        <v>31</v>
      </c>
      <c r="D8645" s="32">
        <v>8.8207000000000008E-3</v>
      </c>
      <c r="E8645" s="32">
        <v>8.7819700000000001E-3</v>
      </c>
      <c r="F8645" s="32">
        <v>0.99121802999999997</v>
      </c>
      <c r="G8645" s="33">
        <v>66445.021999999997</v>
      </c>
      <c r="H8645" s="39">
        <v>66153.263000000006</v>
      </c>
    </row>
    <row r="8646" spans="1:8" hidden="1">
      <c r="A8646" s="38" t="s">
        <v>10</v>
      </c>
      <c r="B8646" s="31">
        <v>1997</v>
      </c>
      <c r="C8646" s="31">
        <v>32</v>
      </c>
      <c r="D8646" s="32">
        <v>9.0267300000000002E-3</v>
      </c>
      <c r="E8646" s="32">
        <v>8.9861699999999999E-3</v>
      </c>
      <c r="F8646" s="32">
        <v>0.99101382999999998</v>
      </c>
      <c r="G8646" s="33">
        <v>65861.504000000001</v>
      </c>
      <c r="H8646" s="39">
        <v>65565.581999999995</v>
      </c>
    </row>
    <row r="8647" spans="1:8" hidden="1">
      <c r="A8647" s="38" t="s">
        <v>10</v>
      </c>
      <c r="B8647" s="31">
        <v>1997</v>
      </c>
      <c r="C8647" s="31">
        <v>33</v>
      </c>
      <c r="D8647" s="32">
        <v>9.2367600000000001E-3</v>
      </c>
      <c r="E8647" s="32">
        <v>9.1943000000000007E-3</v>
      </c>
      <c r="F8647" s="32">
        <v>0.99080570000000001</v>
      </c>
      <c r="G8647" s="33">
        <v>65269.661</v>
      </c>
      <c r="H8647" s="39">
        <v>64969.607000000004</v>
      </c>
    </row>
    <row r="8648" spans="1:8" hidden="1">
      <c r="A8648" s="38" t="s">
        <v>10</v>
      </c>
      <c r="B8648" s="31">
        <v>1997</v>
      </c>
      <c r="C8648" s="31">
        <v>34</v>
      </c>
      <c r="D8648" s="32">
        <v>9.4535000000000001E-3</v>
      </c>
      <c r="E8648" s="32">
        <v>9.4090300000000005E-3</v>
      </c>
      <c r="F8648" s="32">
        <v>0.99059096999999996</v>
      </c>
      <c r="G8648" s="33">
        <v>64669.553</v>
      </c>
      <c r="H8648" s="39">
        <v>64365.313999999998</v>
      </c>
    </row>
    <row r="8649" spans="1:8" hidden="1">
      <c r="A8649" s="38" t="s">
        <v>10</v>
      </c>
      <c r="B8649" s="31">
        <v>1997</v>
      </c>
      <c r="C8649" s="31">
        <v>35</v>
      </c>
      <c r="D8649" s="32">
        <v>9.6858900000000008E-3</v>
      </c>
      <c r="E8649" s="32">
        <v>9.6392100000000005E-3</v>
      </c>
      <c r="F8649" s="32">
        <v>0.99036078999999999</v>
      </c>
      <c r="G8649" s="33">
        <v>64061.074999999997</v>
      </c>
      <c r="H8649" s="39">
        <v>63752.326000000001</v>
      </c>
    </row>
    <row r="8650" spans="1:8" hidden="1">
      <c r="A8650" s="38" t="s">
        <v>10</v>
      </c>
      <c r="B8650" s="31">
        <v>1997</v>
      </c>
      <c r="C8650" s="31">
        <v>36</v>
      </c>
      <c r="D8650" s="32">
        <v>9.9429099999999992E-3</v>
      </c>
      <c r="E8650" s="32">
        <v>9.8937199999999999E-3</v>
      </c>
      <c r="F8650" s="32">
        <v>0.99010628000000001</v>
      </c>
      <c r="G8650" s="33">
        <v>63443.576999999997</v>
      </c>
      <c r="H8650" s="39">
        <v>63129.73</v>
      </c>
    </row>
    <row r="8651" spans="1:8" hidden="1">
      <c r="A8651" s="38" t="s">
        <v>10</v>
      </c>
      <c r="B8651" s="31">
        <v>1997</v>
      </c>
      <c r="C8651" s="31">
        <v>37</v>
      </c>
      <c r="D8651" s="32">
        <v>1.023292E-2</v>
      </c>
      <c r="E8651" s="32">
        <v>1.018083E-2</v>
      </c>
      <c r="F8651" s="32">
        <v>0.98981916999999997</v>
      </c>
      <c r="G8651" s="33">
        <v>62815.883999999998</v>
      </c>
      <c r="H8651" s="39">
        <v>62496.125</v>
      </c>
    </row>
    <row r="8652" spans="1:8" hidden="1">
      <c r="A8652" s="38" t="s">
        <v>10</v>
      </c>
      <c r="B8652" s="31">
        <v>1997</v>
      </c>
      <c r="C8652" s="31">
        <v>38</v>
      </c>
      <c r="D8652" s="32">
        <v>1.0557560000000001E-2</v>
      </c>
      <c r="E8652" s="32">
        <v>1.050212E-2</v>
      </c>
      <c r="F8652" s="32">
        <v>0.98949788000000005</v>
      </c>
      <c r="G8652" s="33">
        <v>62176.366000000002</v>
      </c>
      <c r="H8652" s="39">
        <v>61849.874000000003</v>
      </c>
    </row>
    <row r="8653" spans="1:8" hidden="1">
      <c r="A8653" s="38" t="s">
        <v>10</v>
      </c>
      <c r="B8653" s="31">
        <v>1997</v>
      </c>
      <c r="C8653" s="31">
        <v>39</v>
      </c>
      <c r="D8653" s="32">
        <v>1.0908889999999999E-2</v>
      </c>
      <c r="E8653" s="32">
        <v>1.084971E-2</v>
      </c>
      <c r="F8653" s="32">
        <v>0.98915028999999999</v>
      </c>
      <c r="G8653" s="33">
        <v>61523.381999999998</v>
      </c>
      <c r="H8653" s="39">
        <v>61189.625999999997</v>
      </c>
    </row>
    <row r="8654" spans="1:8" hidden="1">
      <c r="A8654" s="38" t="s">
        <v>10</v>
      </c>
      <c r="B8654" s="31">
        <v>1997</v>
      </c>
      <c r="C8654" s="31">
        <v>40</v>
      </c>
      <c r="D8654" s="32">
        <v>1.127353E-2</v>
      </c>
      <c r="E8654" s="32">
        <v>1.1210339999999999E-2</v>
      </c>
      <c r="F8654" s="32">
        <v>0.98878966000000001</v>
      </c>
      <c r="G8654" s="33">
        <v>60855.870999999999</v>
      </c>
      <c r="H8654" s="39">
        <v>60514.762999999999</v>
      </c>
    </row>
    <row r="8655" spans="1:8" hidden="1">
      <c r="A8655" s="38" t="s">
        <v>10</v>
      </c>
      <c r="B8655" s="31">
        <v>1997</v>
      </c>
      <c r="C8655" s="31">
        <v>41</v>
      </c>
      <c r="D8655" s="32">
        <v>1.163079E-2</v>
      </c>
      <c r="E8655" s="32">
        <v>1.1563540000000001E-2</v>
      </c>
      <c r="F8655" s="32">
        <v>0.98843645999999996</v>
      </c>
      <c r="G8655" s="33">
        <v>60173.656000000003</v>
      </c>
      <c r="H8655" s="39">
        <v>59825.745999999999</v>
      </c>
    </row>
    <row r="8656" spans="1:8" hidden="1">
      <c r="A8656" s="38" t="s">
        <v>10</v>
      </c>
      <c r="B8656" s="31">
        <v>1997</v>
      </c>
      <c r="C8656" s="31">
        <v>42</v>
      </c>
      <c r="D8656" s="32">
        <v>1.196565E-2</v>
      </c>
      <c r="E8656" s="32">
        <v>1.1894490000000001E-2</v>
      </c>
      <c r="F8656" s="32">
        <v>0.98810551000000002</v>
      </c>
      <c r="G8656" s="33">
        <v>59477.834999999999</v>
      </c>
      <c r="H8656" s="39">
        <v>59124.106</v>
      </c>
    </row>
    <row r="8657" spans="1:8" hidden="1">
      <c r="A8657" s="38" t="s">
        <v>10</v>
      </c>
      <c r="B8657" s="31">
        <v>1997</v>
      </c>
      <c r="C8657" s="31">
        <v>43</v>
      </c>
      <c r="D8657" s="32">
        <v>1.2275309999999999E-2</v>
      </c>
      <c r="E8657" s="32">
        <v>1.220043E-2</v>
      </c>
      <c r="F8657" s="32">
        <v>0.98779956999999996</v>
      </c>
      <c r="G8657" s="33">
        <v>58770.377</v>
      </c>
      <c r="H8657" s="39">
        <v>58411.864999999998</v>
      </c>
    </row>
    <row r="8658" spans="1:8" hidden="1">
      <c r="A8658" s="38" t="s">
        <v>10</v>
      </c>
      <c r="B8658" s="31">
        <v>1997</v>
      </c>
      <c r="C8658" s="31">
        <v>44</v>
      </c>
      <c r="D8658" s="32">
        <v>1.2568879999999999E-2</v>
      </c>
      <c r="E8658" s="32">
        <v>1.2490380000000001E-2</v>
      </c>
      <c r="F8658" s="32">
        <v>0.98750961999999998</v>
      </c>
      <c r="G8658" s="33">
        <v>58053.353000000003</v>
      </c>
      <c r="H8658" s="39">
        <v>57690.798999999999</v>
      </c>
    </row>
    <row r="8659" spans="1:8" hidden="1">
      <c r="A8659" s="38" t="s">
        <v>10</v>
      </c>
      <c r="B8659" s="31">
        <v>1997</v>
      </c>
      <c r="C8659" s="31">
        <v>45</v>
      </c>
      <c r="D8659" s="32">
        <v>1.287581E-2</v>
      </c>
      <c r="E8659" s="32">
        <v>1.279344E-2</v>
      </c>
      <c r="F8659" s="32">
        <v>0.98720655999999996</v>
      </c>
      <c r="G8659" s="33">
        <v>57328.245000000003</v>
      </c>
      <c r="H8659" s="39">
        <v>56961.531999999999</v>
      </c>
    </row>
    <row r="8660" spans="1:8" hidden="1">
      <c r="A8660" s="38" t="s">
        <v>10</v>
      </c>
      <c r="B8660" s="31">
        <v>1997</v>
      </c>
      <c r="C8660" s="31">
        <v>46</v>
      </c>
      <c r="D8660" s="32">
        <v>1.3228470000000001E-2</v>
      </c>
      <c r="E8660" s="32">
        <v>1.314155E-2</v>
      </c>
      <c r="F8660" s="32">
        <v>0.98685845000000005</v>
      </c>
      <c r="G8660" s="33">
        <v>56594.819000000003</v>
      </c>
      <c r="H8660" s="39">
        <v>56222.947</v>
      </c>
    </row>
    <row r="8661" spans="1:8" hidden="1">
      <c r="A8661" s="38" t="s">
        <v>10</v>
      </c>
      <c r="B8661" s="31">
        <v>1997</v>
      </c>
      <c r="C8661" s="31">
        <v>47</v>
      </c>
      <c r="D8661" s="32">
        <v>1.367113E-2</v>
      </c>
      <c r="E8661" s="32">
        <v>1.357831E-2</v>
      </c>
      <c r="F8661" s="32">
        <v>0.98642169000000002</v>
      </c>
      <c r="G8661" s="33">
        <v>55851.074999999997</v>
      </c>
      <c r="H8661" s="39">
        <v>55471.894</v>
      </c>
    </row>
    <row r="8662" spans="1:8" hidden="1">
      <c r="A8662" s="38" t="s">
        <v>10</v>
      </c>
      <c r="B8662" s="31">
        <v>1997</v>
      </c>
      <c r="C8662" s="31">
        <v>48</v>
      </c>
      <c r="D8662" s="32">
        <v>1.421413E-2</v>
      </c>
      <c r="E8662" s="32">
        <v>1.4113830000000001E-2</v>
      </c>
      <c r="F8662" s="32">
        <v>0.98588617000000001</v>
      </c>
      <c r="G8662" s="33">
        <v>55092.712</v>
      </c>
      <c r="H8662" s="39">
        <v>54703.928</v>
      </c>
    </row>
    <row r="8663" spans="1:8" hidden="1">
      <c r="A8663" s="38" t="s">
        <v>10</v>
      </c>
      <c r="B8663" s="31">
        <v>1997</v>
      </c>
      <c r="C8663" s="31">
        <v>49</v>
      </c>
      <c r="D8663" s="32">
        <v>1.4861030000000001E-2</v>
      </c>
      <c r="E8663" s="32">
        <v>1.4751419999999999E-2</v>
      </c>
      <c r="F8663" s="32">
        <v>0.98524858000000004</v>
      </c>
      <c r="G8663" s="33">
        <v>54315.142999999996</v>
      </c>
      <c r="H8663" s="39">
        <v>53914.53</v>
      </c>
    </row>
    <row r="8664" spans="1:8" hidden="1">
      <c r="A8664" s="38" t="s">
        <v>10</v>
      </c>
      <c r="B8664" s="31">
        <v>1997</v>
      </c>
      <c r="C8664" s="31">
        <v>50</v>
      </c>
      <c r="D8664" s="32">
        <v>1.56194E-2</v>
      </c>
      <c r="E8664" s="32">
        <v>1.5498359999999999E-2</v>
      </c>
      <c r="F8664" s="32">
        <v>0.98450163999999996</v>
      </c>
      <c r="G8664" s="33">
        <v>53513.917000000001</v>
      </c>
      <c r="H8664" s="39">
        <v>53099.228000000003</v>
      </c>
    </row>
    <row r="8665" spans="1:8" hidden="1">
      <c r="A8665" s="38" t="s">
        <v>10</v>
      </c>
      <c r="B8665" s="31">
        <v>1997</v>
      </c>
      <c r="C8665" s="31">
        <v>51</v>
      </c>
      <c r="D8665" s="32">
        <v>1.6449310000000002E-2</v>
      </c>
      <c r="E8665" s="32">
        <v>1.6315119999999999E-2</v>
      </c>
      <c r="F8665" s="32">
        <v>0.98368487999999998</v>
      </c>
      <c r="G8665" s="33">
        <v>52684.538999999997</v>
      </c>
      <c r="H8665" s="39">
        <v>52254.762000000002</v>
      </c>
    </row>
    <row r="8666" spans="1:8" hidden="1">
      <c r="A8666" s="38" t="s">
        <v>10</v>
      </c>
      <c r="B8666" s="31">
        <v>1997</v>
      </c>
      <c r="C8666" s="31">
        <v>52</v>
      </c>
      <c r="D8666" s="32">
        <v>1.7335690000000001E-2</v>
      </c>
      <c r="E8666" s="32">
        <v>1.7186719999999999E-2</v>
      </c>
      <c r="F8666" s="32">
        <v>0.98281328000000001</v>
      </c>
      <c r="G8666" s="33">
        <v>51824.985000000001</v>
      </c>
      <c r="H8666" s="39">
        <v>51379.633999999998</v>
      </c>
    </row>
    <row r="8667" spans="1:8" hidden="1">
      <c r="A8667" s="38" t="s">
        <v>10</v>
      </c>
      <c r="B8667" s="31">
        <v>1997</v>
      </c>
      <c r="C8667" s="31">
        <v>53</v>
      </c>
      <c r="D8667" s="32">
        <v>1.8271840000000001E-2</v>
      </c>
      <c r="E8667" s="32">
        <v>1.8106420000000002E-2</v>
      </c>
      <c r="F8667" s="32">
        <v>0.98189358000000004</v>
      </c>
      <c r="G8667" s="33">
        <v>50934.283000000003</v>
      </c>
      <c r="H8667" s="39">
        <v>50473.163999999997</v>
      </c>
    </row>
    <row r="8668" spans="1:8" hidden="1">
      <c r="A8668" s="38" t="s">
        <v>10</v>
      </c>
      <c r="B8668" s="31">
        <v>1997</v>
      </c>
      <c r="C8668" s="31">
        <v>54</v>
      </c>
      <c r="D8668" s="32">
        <v>1.9260739999999998E-2</v>
      </c>
      <c r="E8668" s="32">
        <v>1.907702E-2</v>
      </c>
      <c r="F8668" s="32">
        <v>0.98092298</v>
      </c>
      <c r="G8668" s="33">
        <v>50012.046000000002</v>
      </c>
      <c r="H8668" s="39">
        <v>49535.004999999997</v>
      </c>
    </row>
    <row r="8669" spans="1:8" hidden="1">
      <c r="A8669" s="38" t="s">
        <v>10</v>
      </c>
      <c r="B8669" s="31">
        <v>1997</v>
      </c>
      <c r="C8669" s="31">
        <v>55</v>
      </c>
      <c r="D8669" s="32">
        <v>2.0333179999999999E-2</v>
      </c>
      <c r="E8669" s="32">
        <v>2.0128549999999999E-2</v>
      </c>
      <c r="F8669" s="32">
        <v>0.97987144999999998</v>
      </c>
      <c r="G8669" s="33">
        <v>49057.964999999997</v>
      </c>
      <c r="H8669" s="39">
        <v>48564.232000000004</v>
      </c>
    </row>
    <row r="8670" spans="1:8" hidden="1">
      <c r="A8670" s="38" t="s">
        <v>10</v>
      </c>
      <c r="B8670" s="31">
        <v>1997</v>
      </c>
      <c r="C8670" s="31">
        <v>56</v>
      </c>
      <c r="D8670" s="32">
        <v>2.152973E-2</v>
      </c>
      <c r="E8670" s="32">
        <v>2.130044E-2</v>
      </c>
      <c r="F8670" s="32">
        <v>0.97869956000000002</v>
      </c>
      <c r="G8670" s="33">
        <v>48070.499000000003</v>
      </c>
      <c r="H8670" s="39">
        <v>47558.538</v>
      </c>
    </row>
    <row r="8671" spans="1:8" hidden="1">
      <c r="A8671" s="38" t="s">
        <v>10</v>
      </c>
      <c r="B8671" s="31">
        <v>1997</v>
      </c>
      <c r="C8671" s="31">
        <v>57</v>
      </c>
      <c r="D8671" s="32">
        <v>2.2893500000000001E-2</v>
      </c>
      <c r="E8671" s="32">
        <v>2.2634410000000001E-2</v>
      </c>
      <c r="F8671" s="32">
        <v>0.97736559000000001</v>
      </c>
      <c r="G8671" s="33">
        <v>47046.576999999997</v>
      </c>
      <c r="H8671" s="39">
        <v>46514.141000000003</v>
      </c>
    </row>
    <row r="8672" spans="1:8" hidden="1">
      <c r="A8672" s="38" t="s">
        <v>10</v>
      </c>
      <c r="B8672" s="31">
        <v>1997</v>
      </c>
      <c r="C8672" s="31">
        <v>58</v>
      </c>
      <c r="D8672" s="32">
        <v>2.4467119999999998E-2</v>
      </c>
      <c r="E8672" s="32">
        <v>2.4171419999999999E-2</v>
      </c>
      <c r="F8672" s="32">
        <v>0.97582857999999995</v>
      </c>
      <c r="G8672" s="33">
        <v>45981.705999999998</v>
      </c>
      <c r="H8672" s="39">
        <v>45425.983999999997</v>
      </c>
    </row>
    <row r="8673" spans="1:8" hidden="1">
      <c r="A8673" s="38" t="s">
        <v>10</v>
      </c>
      <c r="B8673" s="31">
        <v>1997</v>
      </c>
      <c r="C8673" s="31">
        <v>59</v>
      </c>
      <c r="D8673" s="32">
        <v>2.626645E-2</v>
      </c>
      <c r="E8673" s="32">
        <v>2.5925960000000001E-2</v>
      </c>
      <c r="F8673" s="32">
        <v>0.97407403999999997</v>
      </c>
      <c r="G8673" s="33">
        <v>44870.262000000002</v>
      </c>
      <c r="H8673" s="39">
        <v>44288.61</v>
      </c>
    </row>
    <row r="8674" spans="1:8" hidden="1">
      <c r="A8674" s="38" t="s">
        <v>10</v>
      </c>
      <c r="B8674" s="31">
        <v>1997</v>
      </c>
      <c r="C8674" s="31">
        <v>60</v>
      </c>
      <c r="D8674" s="32">
        <v>2.8295250000000001E-2</v>
      </c>
      <c r="E8674" s="32">
        <v>2.7900520000000002E-2</v>
      </c>
      <c r="F8674" s="32">
        <v>0.97209948000000002</v>
      </c>
      <c r="G8674" s="33">
        <v>43706.957999999999</v>
      </c>
      <c r="H8674" s="39">
        <v>43097.233999999997</v>
      </c>
    </row>
    <row r="8675" spans="1:8" hidden="1">
      <c r="A8675" s="38" t="s">
        <v>10</v>
      </c>
      <c r="B8675" s="31">
        <v>1997</v>
      </c>
      <c r="C8675" s="31">
        <v>61</v>
      </c>
      <c r="D8675" s="32">
        <v>3.0537669999999999E-2</v>
      </c>
      <c r="E8675" s="32">
        <v>3.007841E-2</v>
      </c>
      <c r="F8675" s="32">
        <v>0.96992159</v>
      </c>
      <c r="G8675" s="33">
        <v>42487.510999999999</v>
      </c>
      <c r="H8675" s="39">
        <v>41848.531999999999</v>
      </c>
    </row>
    <row r="8676" spans="1:8" hidden="1">
      <c r="A8676" s="38" t="s">
        <v>10</v>
      </c>
      <c r="B8676" s="31">
        <v>1997</v>
      </c>
      <c r="C8676" s="31">
        <v>62</v>
      </c>
      <c r="D8676" s="32">
        <v>3.2970310000000003E-2</v>
      </c>
      <c r="E8676" s="32">
        <v>3.2435600000000002E-2</v>
      </c>
      <c r="F8676" s="32">
        <v>0.96756439999999999</v>
      </c>
      <c r="G8676" s="33">
        <v>41209.553999999996</v>
      </c>
      <c r="H8676" s="39">
        <v>40541.226000000002</v>
      </c>
    </row>
    <row r="8677" spans="1:8" hidden="1">
      <c r="A8677" s="38" t="s">
        <v>10</v>
      </c>
      <c r="B8677" s="31">
        <v>1997</v>
      </c>
      <c r="C8677" s="31">
        <v>63</v>
      </c>
      <c r="D8677" s="32">
        <v>3.5595300000000003E-2</v>
      </c>
      <c r="E8677" s="32">
        <v>3.4972870000000003E-2</v>
      </c>
      <c r="F8677" s="32">
        <v>0.96502712999999996</v>
      </c>
      <c r="G8677" s="33">
        <v>39872.896999999997</v>
      </c>
      <c r="H8677" s="39">
        <v>39175.663</v>
      </c>
    </row>
    <row r="8678" spans="1:8" hidden="1">
      <c r="A8678" s="38" t="s">
        <v>10</v>
      </c>
      <c r="B8678" s="31">
        <v>1997</v>
      </c>
      <c r="C8678" s="31">
        <v>64</v>
      </c>
      <c r="D8678" s="32">
        <v>3.8431010000000002E-2</v>
      </c>
      <c r="E8678" s="32">
        <v>3.7706459999999997E-2</v>
      </c>
      <c r="F8678" s="32">
        <v>0.96229354</v>
      </c>
      <c r="G8678" s="33">
        <v>38478.428</v>
      </c>
      <c r="H8678" s="39">
        <v>37752.985000000001</v>
      </c>
    </row>
    <row r="8679" spans="1:8" hidden="1">
      <c r="A8679" s="38" t="s">
        <v>10</v>
      </c>
      <c r="B8679" s="31">
        <v>1997</v>
      </c>
      <c r="C8679" s="31">
        <v>65</v>
      </c>
      <c r="D8679" s="32">
        <v>4.1541889999999998E-2</v>
      </c>
      <c r="E8679" s="32">
        <v>4.0696580000000003E-2</v>
      </c>
      <c r="F8679" s="32">
        <v>0.95930342000000002</v>
      </c>
      <c r="G8679" s="33">
        <v>37027.542000000001</v>
      </c>
      <c r="H8679" s="39">
        <v>36274.095000000001</v>
      </c>
    </row>
    <row r="8680" spans="1:8" hidden="1">
      <c r="A8680" s="38" t="s">
        <v>10</v>
      </c>
      <c r="B8680" s="31">
        <v>1997</v>
      </c>
      <c r="C8680" s="31">
        <v>66</v>
      </c>
      <c r="D8680" s="32">
        <v>4.5020499999999998E-2</v>
      </c>
      <c r="E8680" s="32">
        <v>4.4029390000000002E-2</v>
      </c>
      <c r="F8680" s="32">
        <v>0.95597061000000005</v>
      </c>
      <c r="G8680" s="33">
        <v>35520.648000000001</v>
      </c>
      <c r="H8680" s="39">
        <v>34738.671999999999</v>
      </c>
    </row>
    <row r="8681" spans="1:8" hidden="1">
      <c r="A8681" s="38" t="s">
        <v>10</v>
      </c>
      <c r="B8681" s="31">
        <v>1997</v>
      </c>
      <c r="C8681" s="31">
        <v>67</v>
      </c>
      <c r="D8681" s="32">
        <v>4.8956050000000001E-2</v>
      </c>
      <c r="E8681" s="32">
        <v>4.7786330000000002E-2</v>
      </c>
      <c r="F8681" s="32">
        <v>0.95221367000000001</v>
      </c>
      <c r="G8681" s="33">
        <v>33956.696000000004</v>
      </c>
      <c r="H8681" s="39">
        <v>33145.362999999998</v>
      </c>
    </row>
    <row r="8682" spans="1:8" hidden="1">
      <c r="A8682" s="38" t="s">
        <v>10</v>
      </c>
      <c r="B8682" s="31">
        <v>1997</v>
      </c>
      <c r="C8682" s="31">
        <v>68</v>
      </c>
      <c r="D8682" s="32">
        <v>5.3437119999999998E-2</v>
      </c>
      <c r="E8682" s="32">
        <v>5.2046509999999997E-2</v>
      </c>
      <c r="F8682" s="32">
        <v>0.94795348999999995</v>
      </c>
      <c r="G8682" s="33">
        <v>32334.03</v>
      </c>
      <c r="H8682" s="39">
        <v>31492.593000000001</v>
      </c>
    </row>
    <row r="8683" spans="1:8" hidden="1">
      <c r="A8683" s="38" t="s">
        <v>10</v>
      </c>
      <c r="B8683" s="31">
        <v>1997</v>
      </c>
      <c r="C8683" s="31">
        <v>69</v>
      </c>
      <c r="D8683" s="32">
        <v>5.849029E-2</v>
      </c>
      <c r="E8683" s="32">
        <v>5.6828339999999998E-2</v>
      </c>
      <c r="F8683" s="32">
        <v>0.94317165999999997</v>
      </c>
      <c r="G8683" s="33">
        <v>30651.155999999999</v>
      </c>
      <c r="H8683" s="39">
        <v>29780.228999999999</v>
      </c>
    </row>
    <row r="8684" spans="1:8" hidden="1">
      <c r="A8684" s="38" t="s">
        <v>10</v>
      </c>
      <c r="B8684" s="31">
        <v>1997</v>
      </c>
      <c r="C8684" s="31">
        <v>70</v>
      </c>
      <c r="D8684" s="32">
        <v>6.4095819999999998E-2</v>
      </c>
      <c r="E8684" s="32">
        <v>6.2105470000000003E-2</v>
      </c>
      <c r="F8684" s="32">
        <v>0.93789453</v>
      </c>
      <c r="G8684" s="33">
        <v>28909.302</v>
      </c>
      <c r="H8684" s="39">
        <v>28011.589</v>
      </c>
    </row>
    <row r="8685" spans="1:8" hidden="1">
      <c r="A8685" s="38" t="s">
        <v>10</v>
      </c>
      <c r="B8685" s="31">
        <v>1997</v>
      </c>
      <c r="C8685" s="31">
        <v>71</v>
      </c>
      <c r="D8685" s="32">
        <v>7.0190970000000005E-2</v>
      </c>
      <c r="E8685" s="32">
        <v>6.7811099999999999E-2</v>
      </c>
      <c r="F8685" s="32">
        <v>0.93218889999999999</v>
      </c>
      <c r="G8685" s="33">
        <v>27113.876</v>
      </c>
      <c r="H8685" s="39">
        <v>26194.564999999999</v>
      </c>
    </row>
    <row r="8686" spans="1:8" hidden="1">
      <c r="A8686" s="38" t="s">
        <v>10</v>
      </c>
      <c r="B8686" s="31">
        <v>1997</v>
      </c>
      <c r="C8686" s="31">
        <v>72</v>
      </c>
      <c r="D8686" s="32">
        <v>7.6676579999999994E-2</v>
      </c>
      <c r="E8686" s="32">
        <v>7.3845469999999996E-2</v>
      </c>
      <c r="F8686" s="32">
        <v>0.92615453000000003</v>
      </c>
      <c r="G8686" s="33">
        <v>25275.254000000001</v>
      </c>
      <c r="H8686" s="39">
        <v>24342.023000000001</v>
      </c>
    </row>
    <row r="8687" spans="1:8" hidden="1">
      <c r="A8687" s="38" t="s">
        <v>10</v>
      </c>
      <c r="B8687" s="31">
        <v>1997</v>
      </c>
      <c r="C8687" s="31">
        <v>73</v>
      </c>
      <c r="D8687" s="32">
        <v>8.3523260000000002E-2</v>
      </c>
      <c r="E8687" s="32">
        <v>8.017502E-2</v>
      </c>
      <c r="F8687" s="32">
        <v>0.91982498000000001</v>
      </c>
      <c r="G8687" s="33">
        <v>23408.791000000001</v>
      </c>
      <c r="H8687" s="39">
        <v>22470.391</v>
      </c>
    </row>
    <row r="8688" spans="1:8" hidden="1">
      <c r="A8688" s="38" t="s">
        <v>10</v>
      </c>
      <c r="B8688" s="31">
        <v>1997</v>
      </c>
      <c r="C8688" s="31">
        <v>74</v>
      </c>
      <c r="D8688" s="32">
        <v>9.0762880000000004E-2</v>
      </c>
      <c r="E8688" s="32">
        <v>8.6822739999999995E-2</v>
      </c>
      <c r="F8688" s="32">
        <v>0.91317725999999999</v>
      </c>
      <c r="G8688" s="33">
        <v>21531.991000000002</v>
      </c>
      <c r="H8688" s="39">
        <v>20597.258000000002</v>
      </c>
    </row>
    <row r="8689" spans="1:8" hidden="1">
      <c r="A8689" s="38" t="s">
        <v>10</v>
      </c>
      <c r="B8689" s="31">
        <v>1997</v>
      </c>
      <c r="C8689" s="31">
        <v>75</v>
      </c>
      <c r="D8689" s="32">
        <v>9.8540020000000006E-2</v>
      </c>
      <c r="E8689" s="32">
        <v>9.3912930000000006E-2</v>
      </c>
      <c r="F8689" s="32">
        <v>0.90608706999999999</v>
      </c>
      <c r="G8689" s="33">
        <v>19662.525000000001</v>
      </c>
      <c r="H8689" s="39">
        <v>18739.241999999998</v>
      </c>
    </row>
    <row r="8690" spans="1:8" hidden="1">
      <c r="A8690" s="38" t="s">
        <v>10</v>
      </c>
      <c r="B8690" s="31">
        <v>1997</v>
      </c>
      <c r="C8690" s="31">
        <v>76</v>
      </c>
      <c r="D8690" s="32">
        <v>0.1071044</v>
      </c>
      <c r="E8690" s="32">
        <v>0.10166027</v>
      </c>
      <c r="F8690" s="32">
        <v>0.89833973</v>
      </c>
      <c r="G8690" s="33">
        <v>17815.958999999999</v>
      </c>
      <c r="H8690" s="39">
        <v>16910.371999999999</v>
      </c>
    </row>
    <row r="8691" spans="1:8" hidden="1">
      <c r="A8691" s="38" t="s">
        <v>10</v>
      </c>
      <c r="B8691" s="31">
        <v>1997</v>
      </c>
      <c r="C8691" s="31">
        <v>77</v>
      </c>
      <c r="D8691" s="32">
        <v>0.11667607000000001</v>
      </c>
      <c r="E8691" s="32">
        <v>0.11024461000000001</v>
      </c>
      <c r="F8691" s="32">
        <v>0.88975539000000003</v>
      </c>
      <c r="G8691" s="33">
        <v>16004.784</v>
      </c>
      <c r="H8691" s="39">
        <v>15122.563</v>
      </c>
    </row>
    <row r="8692" spans="1:8" hidden="1">
      <c r="A8692" s="38" t="s">
        <v>10</v>
      </c>
      <c r="B8692" s="31">
        <v>1997</v>
      </c>
      <c r="C8692" s="31">
        <v>78</v>
      </c>
      <c r="D8692" s="32">
        <v>0.12744494000000001</v>
      </c>
      <c r="E8692" s="32">
        <v>0.11981033000000001</v>
      </c>
      <c r="F8692" s="32">
        <v>0.88018967000000004</v>
      </c>
      <c r="G8692" s="33">
        <v>14240.343000000001</v>
      </c>
      <c r="H8692" s="39">
        <v>13387.272999999999</v>
      </c>
    </row>
    <row r="8693" spans="1:8" hidden="1">
      <c r="A8693" s="38" t="s">
        <v>10</v>
      </c>
      <c r="B8693" s="31">
        <v>1997</v>
      </c>
      <c r="C8693" s="31">
        <v>79</v>
      </c>
      <c r="D8693" s="32">
        <v>0.13943807999999999</v>
      </c>
      <c r="E8693" s="32">
        <v>0.13035019</v>
      </c>
      <c r="F8693" s="32">
        <v>0.86964980999999997</v>
      </c>
      <c r="G8693" s="33">
        <v>12534.203</v>
      </c>
      <c r="H8693" s="39">
        <v>11717.285</v>
      </c>
    </row>
    <row r="8694" spans="1:8" hidden="1">
      <c r="A8694" s="38" t="s">
        <v>10</v>
      </c>
      <c r="B8694" s="31">
        <v>1997</v>
      </c>
      <c r="C8694" s="31">
        <v>80</v>
      </c>
      <c r="D8694" s="32">
        <v>0.15249291000000001</v>
      </c>
      <c r="E8694" s="32">
        <v>0.14168958000000001</v>
      </c>
      <c r="F8694" s="32">
        <v>0.85831042000000002</v>
      </c>
      <c r="G8694" s="33">
        <v>10900.367</v>
      </c>
      <c r="H8694" s="39">
        <v>10128.133</v>
      </c>
    </row>
    <row r="8695" spans="1:8" hidden="1">
      <c r="A8695" s="38" t="s">
        <v>10</v>
      </c>
      <c r="B8695" s="31">
        <v>1997</v>
      </c>
      <c r="C8695" s="31">
        <v>81</v>
      </c>
      <c r="D8695" s="32">
        <v>0.16637393</v>
      </c>
      <c r="E8695" s="32">
        <v>0.15359669000000001</v>
      </c>
      <c r="F8695" s="32">
        <v>0.84640331000000002</v>
      </c>
      <c r="G8695" s="33">
        <v>9355.8979999999992</v>
      </c>
      <c r="H8695" s="39">
        <v>8637.3809999999994</v>
      </c>
    </row>
    <row r="8696" spans="1:8" hidden="1">
      <c r="A8696" s="38" t="s">
        <v>10</v>
      </c>
      <c r="B8696" s="31">
        <v>1997</v>
      </c>
      <c r="C8696" s="31">
        <v>82</v>
      </c>
      <c r="D8696" s="32">
        <v>0.18077477</v>
      </c>
      <c r="E8696" s="32">
        <v>0.16578949000000001</v>
      </c>
      <c r="F8696" s="32">
        <v>0.83421051000000002</v>
      </c>
      <c r="G8696" s="33">
        <v>7918.8630000000003</v>
      </c>
      <c r="H8696" s="39">
        <v>7262.4309999999996</v>
      </c>
    </row>
    <row r="8697" spans="1:8" hidden="1">
      <c r="A8697" s="38" t="s">
        <v>10</v>
      </c>
      <c r="B8697" s="31">
        <v>1997</v>
      </c>
      <c r="C8697" s="31">
        <v>83</v>
      </c>
      <c r="D8697" s="32">
        <v>0.19558721000000001</v>
      </c>
      <c r="E8697" s="32">
        <v>0.17816392</v>
      </c>
      <c r="F8697" s="32">
        <v>0.82183607999999997</v>
      </c>
      <c r="G8697" s="33">
        <v>6605.9989999999998</v>
      </c>
      <c r="H8697" s="39">
        <v>6017.5240000000003</v>
      </c>
    </row>
    <row r="8698" spans="1:8" hidden="1">
      <c r="A8698" s="38" t="s">
        <v>10</v>
      </c>
      <c r="B8698" s="31">
        <v>1997</v>
      </c>
      <c r="C8698" s="31">
        <v>84</v>
      </c>
      <c r="D8698" s="32">
        <v>0.21099617000000001</v>
      </c>
      <c r="E8698" s="32">
        <v>0.19086073000000001</v>
      </c>
      <c r="F8698" s="32">
        <v>0.80913926999999997</v>
      </c>
      <c r="G8698" s="33">
        <v>5429.0479999999998</v>
      </c>
      <c r="H8698" s="39">
        <v>4910.9520000000002</v>
      </c>
    </row>
    <row r="8699" spans="1:8" hidden="1">
      <c r="A8699" s="38" t="s">
        <v>10</v>
      </c>
      <c r="B8699" s="31">
        <v>1997</v>
      </c>
      <c r="C8699" s="31">
        <v>85</v>
      </c>
      <c r="D8699" s="32">
        <v>0.22742999</v>
      </c>
      <c r="E8699" s="32">
        <v>0.20420843</v>
      </c>
      <c r="F8699" s="32">
        <v>0.79579157</v>
      </c>
      <c r="G8699" s="33">
        <v>4392.8559999999998</v>
      </c>
      <c r="H8699" s="39">
        <v>3944.3270000000002</v>
      </c>
    </row>
    <row r="8700" spans="1:8" hidden="1">
      <c r="A8700" s="38" t="s">
        <v>10</v>
      </c>
      <c r="B8700" s="31">
        <v>1997</v>
      </c>
      <c r="C8700" s="31">
        <v>86</v>
      </c>
      <c r="D8700" s="32">
        <v>0.24559708999999999</v>
      </c>
      <c r="E8700" s="32">
        <v>0.21873656</v>
      </c>
      <c r="F8700" s="32">
        <v>0.78126344000000003</v>
      </c>
      <c r="G8700" s="33">
        <v>3495.7979999999998</v>
      </c>
      <c r="H8700" s="39">
        <v>3113.4690000000001</v>
      </c>
    </row>
    <row r="8701" spans="1:8" hidden="1">
      <c r="A8701" s="38" t="s">
        <v>10</v>
      </c>
      <c r="B8701" s="31">
        <v>1997</v>
      </c>
      <c r="C8701" s="31">
        <v>87</v>
      </c>
      <c r="D8701" s="32">
        <v>0.26604688999999998</v>
      </c>
      <c r="E8701" s="32">
        <v>0.23481146</v>
      </c>
      <c r="F8701" s="32">
        <v>0.76518854000000003</v>
      </c>
      <c r="G8701" s="33">
        <v>2731.1390000000001</v>
      </c>
      <c r="H8701" s="39">
        <v>2410.4879999999998</v>
      </c>
    </row>
    <row r="8702" spans="1:8" hidden="1">
      <c r="A8702" s="38" t="s">
        <v>10</v>
      </c>
      <c r="B8702" s="31">
        <v>1997</v>
      </c>
      <c r="C8702" s="31">
        <v>88</v>
      </c>
      <c r="D8702" s="32">
        <v>0.28902696</v>
      </c>
      <c r="E8702" s="32">
        <v>0.25253259</v>
      </c>
      <c r="F8702" s="32">
        <v>0.74746741000000005</v>
      </c>
      <c r="G8702" s="33">
        <v>2089.8359999999998</v>
      </c>
      <c r="H8702" s="39">
        <v>1825.961</v>
      </c>
    </row>
    <row r="8703" spans="1:8" hidden="1">
      <c r="A8703" s="38" t="s">
        <v>10</v>
      </c>
      <c r="B8703" s="31">
        <v>1997</v>
      </c>
      <c r="C8703" s="31">
        <v>89</v>
      </c>
      <c r="D8703" s="32">
        <v>0.3143743</v>
      </c>
      <c r="E8703" s="32">
        <v>0.2716711</v>
      </c>
      <c r="F8703" s="32">
        <v>0.72832889999999995</v>
      </c>
      <c r="G8703" s="33">
        <v>1562.085</v>
      </c>
      <c r="H8703" s="39">
        <v>1349.8979999999999</v>
      </c>
    </row>
    <row r="8704" spans="1:8" hidden="1">
      <c r="A8704" s="38" t="s">
        <v>10</v>
      </c>
      <c r="B8704" s="31">
        <v>1997</v>
      </c>
      <c r="C8704" s="31">
        <v>90</v>
      </c>
      <c r="D8704" s="32">
        <v>0.34124969999999999</v>
      </c>
      <c r="E8704" s="32">
        <v>0.29151073</v>
      </c>
      <c r="F8704" s="32">
        <v>0.70848926999999995</v>
      </c>
      <c r="G8704" s="33">
        <v>1137.711</v>
      </c>
      <c r="H8704" s="39">
        <v>971.88400000000001</v>
      </c>
    </row>
    <row r="8705" spans="1:8" hidden="1">
      <c r="A8705" s="38" t="s">
        <v>10</v>
      </c>
      <c r="B8705" s="31">
        <v>1997</v>
      </c>
      <c r="C8705" s="31">
        <v>91</v>
      </c>
      <c r="D8705" s="32">
        <v>0.36865419999999999</v>
      </c>
      <c r="E8705" s="32">
        <v>0.31127735000000001</v>
      </c>
      <c r="F8705" s="32">
        <v>0.68872264999999999</v>
      </c>
      <c r="G8705" s="33">
        <v>806.05600000000004</v>
      </c>
      <c r="H8705" s="39">
        <v>680.60299999999995</v>
      </c>
    </row>
    <row r="8706" spans="1:8" hidden="1">
      <c r="A8706" s="38" t="s">
        <v>10</v>
      </c>
      <c r="B8706" s="31">
        <v>1997</v>
      </c>
      <c r="C8706" s="31">
        <v>92</v>
      </c>
      <c r="D8706" s="32">
        <v>0.39556636000000001</v>
      </c>
      <c r="E8706" s="32">
        <v>0.33024872</v>
      </c>
      <c r="F8706" s="32">
        <v>0.66975127999999995</v>
      </c>
      <c r="G8706" s="33">
        <v>555.149</v>
      </c>
      <c r="H8706" s="39">
        <v>463.48099999999999</v>
      </c>
    </row>
    <row r="8707" spans="1:8" hidden="1">
      <c r="A8707" s="38" t="s">
        <v>10</v>
      </c>
      <c r="B8707" s="31">
        <v>1997</v>
      </c>
      <c r="C8707" s="31">
        <v>93</v>
      </c>
      <c r="D8707" s="32">
        <v>0.42123354000000002</v>
      </c>
      <c r="E8707" s="32">
        <v>0.34794953000000001</v>
      </c>
      <c r="F8707" s="32">
        <v>0.65205047000000005</v>
      </c>
      <c r="G8707" s="33">
        <v>371.81200000000001</v>
      </c>
      <c r="H8707" s="39">
        <v>307.12599999999998</v>
      </c>
    </row>
    <row r="8708" spans="1:8" hidden="1">
      <c r="A8708" s="38" t="s">
        <v>10</v>
      </c>
      <c r="B8708" s="31">
        <v>1997</v>
      </c>
      <c r="C8708" s="31">
        <v>94</v>
      </c>
      <c r="D8708" s="32">
        <v>0.44566998000000002</v>
      </c>
      <c r="E8708" s="32">
        <v>0.36445634999999998</v>
      </c>
      <c r="F8708" s="32">
        <v>0.63554365000000002</v>
      </c>
      <c r="G8708" s="33">
        <v>242.44</v>
      </c>
      <c r="H8708" s="39">
        <v>198.261</v>
      </c>
    </row>
    <row r="8709" spans="1:8" hidden="1">
      <c r="A8709" s="38" t="s">
        <v>10</v>
      </c>
      <c r="B8709" s="31">
        <v>1997</v>
      </c>
      <c r="C8709" s="31">
        <v>95</v>
      </c>
      <c r="D8709" s="32">
        <v>0.46922757999999998</v>
      </c>
      <c r="E8709" s="32">
        <v>0.38006021000000001</v>
      </c>
      <c r="F8709" s="32">
        <v>0.61993978999999999</v>
      </c>
      <c r="G8709" s="33">
        <v>154.08099999999999</v>
      </c>
      <c r="H8709" s="39">
        <v>124.801</v>
      </c>
    </row>
    <row r="8710" spans="1:8" hidden="1">
      <c r="A8710" s="38" t="s">
        <v>10</v>
      </c>
      <c r="B8710" s="31">
        <v>1997</v>
      </c>
      <c r="C8710" s="31">
        <v>96</v>
      </c>
      <c r="D8710" s="32">
        <v>0.49263033000000001</v>
      </c>
      <c r="E8710" s="32">
        <v>0.39526947000000001</v>
      </c>
      <c r="F8710" s="32">
        <v>0.60473052999999999</v>
      </c>
      <c r="G8710" s="33">
        <v>95.521000000000001</v>
      </c>
      <c r="H8710" s="39">
        <v>76.643000000000001</v>
      </c>
    </row>
    <row r="8711" spans="1:8" hidden="1">
      <c r="A8711" s="38" t="s">
        <v>10</v>
      </c>
      <c r="B8711" s="31">
        <v>1997</v>
      </c>
      <c r="C8711" s="31">
        <v>97</v>
      </c>
      <c r="D8711" s="32">
        <v>0.51656091999999998</v>
      </c>
      <c r="E8711" s="32">
        <v>0.41052924000000002</v>
      </c>
      <c r="F8711" s="32">
        <v>0.58947075999999998</v>
      </c>
      <c r="G8711" s="33">
        <v>57.765000000000001</v>
      </c>
      <c r="H8711" s="39">
        <v>45.908000000000001</v>
      </c>
    </row>
    <row r="8712" spans="1:8" hidden="1">
      <c r="A8712" s="38" t="s">
        <v>10</v>
      </c>
      <c r="B8712" s="31">
        <v>1997</v>
      </c>
      <c r="C8712" s="31">
        <v>98</v>
      </c>
      <c r="D8712" s="32">
        <v>0.54133239</v>
      </c>
      <c r="E8712" s="32">
        <v>0.42602250000000003</v>
      </c>
      <c r="F8712" s="32">
        <v>0.57397750000000003</v>
      </c>
      <c r="G8712" s="33">
        <v>34.051000000000002</v>
      </c>
      <c r="H8712" s="39">
        <v>26.797000000000001</v>
      </c>
    </row>
    <row r="8713" spans="1:8" hidden="1">
      <c r="A8713" s="38" t="s">
        <v>10</v>
      </c>
      <c r="B8713" s="31">
        <v>1997</v>
      </c>
      <c r="C8713" s="31">
        <v>99</v>
      </c>
      <c r="D8713" s="32">
        <v>0.56704295999999998</v>
      </c>
      <c r="E8713" s="32">
        <v>0.44178688999999999</v>
      </c>
      <c r="F8713" s="32">
        <v>0.55821310999999996</v>
      </c>
      <c r="G8713" s="33">
        <v>19.544</v>
      </c>
      <c r="H8713" s="39">
        <v>15.227</v>
      </c>
    </row>
    <row r="8714" spans="1:8" hidden="1">
      <c r="A8714" s="38" t="s">
        <v>10</v>
      </c>
      <c r="B8714" s="31">
        <v>1998</v>
      </c>
      <c r="C8714" s="31">
        <v>1</v>
      </c>
      <c r="D8714" s="32">
        <v>3.008738E-2</v>
      </c>
      <c r="E8714" s="32">
        <v>2.9641460000000001E-2</v>
      </c>
      <c r="F8714" s="32">
        <v>0.97035853999999999</v>
      </c>
      <c r="G8714" s="33">
        <v>88383.214999999997</v>
      </c>
      <c r="H8714" s="39">
        <v>87073.311000000002</v>
      </c>
    </row>
    <row r="8715" spans="1:8" hidden="1">
      <c r="A8715" s="38" t="s">
        <v>10</v>
      </c>
      <c r="B8715" s="31">
        <v>1998</v>
      </c>
      <c r="C8715" s="31">
        <v>2</v>
      </c>
      <c r="D8715" s="32">
        <v>2.462752E-2</v>
      </c>
      <c r="E8715" s="32">
        <v>2.4327950000000001E-2</v>
      </c>
      <c r="F8715" s="32">
        <v>0.97567205000000001</v>
      </c>
      <c r="G8715" s="33">
        <v>85763.407000000007</v>
      </c>
      <c r="H8715" s="39">
        <v>84720.183000000005</v>
      </c>
    </row>
    <row r="8716" spans="1:8" hidden="1">
      <c r="A8716" s="38" t="s">
        <v>10</v>
      </c>
      <c r="B8716" s="31">
        <v>1998</v>
      </c>
      <c r="C8716" s="31">
        <v>3</v>
      </c>
      <c r="D8716" s="32">
        <v>2.0191850000000001E-2</v>
      </c>
      <c r="E8716" s="32">
        <v>1.9990029999999999E-2</v>
      </c>
      <c r="F8716" s="32">
        <v>0.98000997000000001</v>
      </c>
      <c r="G8716" s="33">
        <v>83676.960000000006</v>
      </c>
      <c r="H8716" s="39">
        <v>82840.607000000004</v>
      </c>
    </row>
    <row r="8717" spans="1:8" hidden="1">
      <c r="A8717" s="38" t="s">
        <v>10</v>
      </c>
      <c r="B8717" s="31">
        <v>1998</v>
      </c>
      <c r="C8717" s="31">
        <v>4</v>
      </c>
      <c r="D8717" s="32">
        <v>1.6573859999999999E-2</v>
      </c>
      <c r="E8717" s="32">
        <v>1.6437650000000002E-2</v>
      </c>
      <c r="F8717" s="32">
        <v>0.98356235000000003</v>
      </c>
      <c r="G8717" s="33">
        <v>82004.255000000005</v>
      </c>
      <c r="H8717" s="39">
        <v>81330.275999999998</v>
      </c>
    </row>
    <row r="8718" spans="1:8" hidden="1">
      <c r="A8718" s="38" t="s">
        <v>10</v>
      </c>
      <c r="B8718" s="31">
        <v>1998</v>
      </c>
      <c r="C8718" s="31">
        <v>5</v>
      </c>
      <c r="D8718" s="32">
        <v>1.3616079999999999E-2</v>
      </c>
      <c r="E8718" s="32">
        <v>1.352401E-2</v>
      </c>
      <c r="F8718" s="32">
        <v>0.98647598999999997</v>
      </c>
      <c r="G8718" s="33">
        <v>80656.297999999995</v>
      </c>
      <c r="H8718" s="39">
        <v>80110.899999999994</v>
      </c>
    </row>
    <row r="8719" spans="1:8" hidden="1">
      <c r="A8719" s="38" t="s">
        <v>10</v>
      </c>
      <c r="B8719" s="31">
        <v>1998</v>
      </c>
      <c r="C8719" s="31">
        <v>6</v>
      </c>
      <c r="D8719" s="32">
        <v>1.120668E-2</v>
      </c>
      <c r="E8719" s="32">
        <v>1.114423E-2</v>
      </c>
      <c r="F8719" s="32">
        <v>0.98885577000000002</v>
      </c>
      <c r="G8719" s="33">
        <v>79565.501000000004</v>
      </c>
      <c r="H8719" s="39">
        <v>79122.153000000006</v>
      </c>
    </row>
    <row r="8720" spans="1:8" hidden="1">
      <c r="A8720" s="38" t="s">
        <v>10</v>
      </c>
      <c r="B8720" s="31">
        <v>1998</v>
      </c>
      <c r="C8720" s="31">
        <v>7</v>
      </c>
      <c r="D8720" s="32">
        <v>9.2604499999999999E-3</v>
      </c>
      <c r="E8720" s="32">
        <v>9.2177700000000001E-3</v>
      </c>
      <c r="F8720" s="32">
        <v>0.99078222999999999</v>
      </c>
      <c r="G8720" s="33">
        <v>78678.804999999993</v>
      </c>
      <c r="H8720" s="39">
        <v>78316.183999999994</v>
      </c>
    </row>
    <row r="8721" spans="1:8" hidden="1">
      <c r="A8721" s="38" t="s">
        <v>10</v>
      </c>
      <c r="B8721" s="31">
        <v>1998</v>
      </c>
      <c r="C8721" s="31">
        <v>8</v>
      </c>
      <c r="D8721" s="32">
        <v>7.7277200000000004E-3</v>
      </c>
      <c r="E8721" s="32">
        <v>7.6979700000000002E-3</v>
      </c>
      <c r="F8721" s="32">
        <v>0.99230202999999995</v>
      </c>
      <c r="G8721" s="33">
        <v>77953.562000000005</v>
      </c>
      <c r="H8721" s="39">
        <v>77653.52</v>
      </c>
    </row>
    <row r="8722" spans="1:8" hidden="1">
      <c r="A8722" s="38" t="s">
        <v>10</v>
      </c>
      <c r="B8722" s="31">
        <v>1998</v>
      </c>
      <c r="C8722" s="31">
        <v>9</v>
      </c>
      <c r="D8722" s="32">
        <v>6.5600700000000003E-3</v>
      </c>
      <c r="E8722" s="32">
        <v>6.5386200000000002E-3</v>
      </c>
      <c r="F8722" s="32">
        <v>0.99346137999999995</v>
      </c>
      <c r="G8722" s="33">
        <v>77353.478000000003</v>
      </c>
      <c r="H8722" s="39">
        <v>77100.585000000006</v>
      </c>
    </row>
    <row r="8723" spans="1:8" hidden="1">
      <c r="A8723" s="38" t="s">
        <v>10</v>
      </c>
      <c r="B8723" s="31">
        <v>1998</v>
      </c>
      <c r="C8723" s="31">
        <v>10</v>
      </c>
      <c r="D8723" s="32">
        <v>5.7169500000000002E-3</v>
      </c>
      <c r="E8723" s="32">
        <v>5.7006599999999998E-3</v>
      </c>
      <c r="F8723" s="32">
        <v>0.99429933999999998</v>
      </c>
      <c r="G8723" s="33">
        <v>76847.691999999995</v>
      </c>
      <c r="H8723" s="39">
        <v>76628.650999999998</v>
      </c>
    </row>
    <row r="8724" spans="1:8" hidden="1">
      <c r="A8724" s="38" t="s">
        <v>10</v>
      </c>
      <c r="B8724" s="31">
        <v>1998</v>
      </c>
      <c r="C8724" s="31">
        <v>11</v>
      </c>
      <c r="D8724" s="32">
        <v>5.1590200000000003E-3</v>
      </c>
      <c r="E8724" s="32">
        <v>5.1457400000000002E-3</v>
      </c>
      <c r="F8724" s="32">
        <v>0.99485425999999999</v>
      </c>
      <c r="G8724" s="33">
        <v>76409.61</v>
      </c>
      <c r="H8724" s="39">
        <v>76213.017999999996</v>
      </c>
    </row>
    <row r="8725" spans="1:8" hidden="1">
      <c r="A8725" s="38" t="s">
        <v>10</v>
      </c>
      <c r="B8725" s="31">
        <v>1998</v>
      </c>
      <c r="C8725" s="31">
        <v>12</v>
      </c>
      <c r="D8725" s="32">
        <v>4.8410299999999996E-3</v>
      </c>
      <c r="E8725" s="32">
        <v>4.8293499999999996E-3</v>
      </c>
      <c r="F8725" s="32">
        <v>0.99517065000000005</v>
      </c>
      <c r="G8725" s="33">
        <v>76016.426000000007</v>
      </c>
      <c r="H8725" s="39">
        <v>75832.870999999999</v>
      </c>
    </row>
    <row r="8726" spans="1:8" hidden="1">
      <c r="A8726" s="38" t="s">
        <v>10</v>
      </c>
      <c r="B8726" s="31">
        <v>1998</v>
      </c>
      <c r="C8726" s="31">
        <v>13</v>
      </c>
      <c r="D8726" s="32">
        <v>4.7317000000000001E-3</v>
      </c>
      <c r="E8726" s="32">
        <v>4.7205299999999997E-3</v>
      </c>
      <c r="F8726" s="32">
        <v>0.99527947000000005</v>
      </c>
      <c r="G8726" s="33">
        <v>75649.316000000006</v>
      </c>
      <c r="H8726" s="39">
        <v>75470.763999999996</v>
      </c>
    </row>
    <row r="8727" spans="1:8" hidden="1">
      <c r="A8727" s="38" t="s">
        <v>10</v>
      </c>
      <c r="B8727" s="31">
        <v>1998</v>
      </c>
      <c r="C8727" s="31">
        <v>14</v>
      </c>
      <c r="D8727" s="32">
        <v>4.7940099999999996E-3</v>
      </c>
      <c r="E8727" s="32">
        <v>4.7825400000000001E-3</v>
      </c>
      <c r="F8727" s="32">
        <v>0.99521746</v>
      </c>
      <c r="G8727" s="33">
        <v>75292.210999999996</v>
      </c>
      <c r="H8727" s="39">
        <v>75112.167000000001</v>
      </c>
    </row>
    <row r="8728" spans="1:8" hidden="1">
      <c r="A8728" s="38" t="s">
        <v>10</v>
      </c>
      <c r="B8728" s="31">
        <v>1998</v>
      </c>
      <c r="C8728" s="31">
        <v>15</v>
      </c>
      <c r="D8728" s="32">
        <v>4.9971E-3</v>
      </c>
      <c r="E8728" s="32">
        <v>4.9846400000000003E-3</v>
      </c>
      <c r="F8728" s="32">
        <v>0.99501536000000002</v>
      </c>
      <c r="G8728" s="33">
        <v>74932.123000000007</v>
      </c>
      <c r="H8728" s="39">
        <v>74745.368000000002</v>
      </c>
    </row>
    <row r="8729" spans="1:8" hidden="1">
      <c r="A8729" s="38" t="s">
        <v>10</v>
      </c>
      <c r="B8729" s="31">
        <v>1998</v>
      </c>
      <c r="C8729" s="31">
        <v>16</v>
      </c>
      <c r="D8729" s="32">
        <v>5.3049500000000001E-3</v>
      </c>
      <c r="E8729" s="32">
        <v>5.2909200000000002E-3</v>
      </c>
      <c r="F8729" s="32">
        <v>0.99470908000000002</v>
      </c>
      <c r="G8729" s="33">
        <v>74558.612999999998</v>
      </c>
      <c r="H8729" s="39">
        <v>74361.372000000003</v>
      </c>
    </row>
    <row r="8730" spans="1:8" hidden="1">
      <c r="A8730" s="38" t="s">
        <v>10</v>
      </c>
      <c r="B8730" s="31">
        <v>1998</v>
      </c>
      <c r="C8730" s="31">
        <v>17</v>
      </c>
      <c r="D8730" s="32">
        <v>5.6757200000000004E-3</v>
      </c>
      <c r="E8730" s="32">
        <v>5.6596499999999996E-3</v>
      </c>
      <c r="F8730" s="32">
        <v>0.99434034999999998</v>
      </c>
      <c r="G8730" s="33">
        <v>74164.13</v>
      </c>
      <c r="H8730" s="39">
        <v>73954.258000000002</v>
      </c>
    </row>
    <row r="8731" spans="1:8" hidden="1">
      <c r="A8731" s="38" t="s">
        <v>10</v>
      </c>
      <c r="B8731" s="31">
        <v>1998</v>
      </c>
      <c r="C8731" s="31">
        <v>18</v>
      </c>
      <c r="D8731" s="32">
        <v>6.0753200000000004E-3</v>
      </c>
      <c r="E8731" s="32">
        <v>6.0569200000000004E-3</v>
      </c>
      <c r="F8731" s="32">
        <v>0.99394307999999998</v>
      </c>
      <c r="G8731" s="33">
        <v>73744.387000000002</v>
      </c>
      <c r="H8731" s="39">
        <v>73521.054999999993</v>
      </c>
    </row>
    <row r="8732" spans="1:8" hidden="1">
      <c r="A8732" s="38" t="s">
        <v>10</v>
      </c>
      <c r="B8732" s="31">
        <v>1998</v>
      </c>
      <c r="C8732" s="31">
        <v>19</v>
      </c>
      <c r="D8732" s="32">
        <v>6.4700299999999999E-3</v>
      </c>
      <c r="E8732" s="32">
        <v>6.4491699999999997E-3</v>
      </c>
      <c r="F8732" s="32">
        <v>0.99355083</v>
      </c>
      <c r="G8732" s="33">
        <v>73297.722999999998</v>
      </c>
      <c r="H8732" s="39">
        <v>73061.368000000002</v>
      </c>
    </row>
    <row r="8733" spans="1:8" hidden="1">
      <c r="A8733" s="38" t="s">
        <v>10</v>
      </c>
      <c r="B8733" s="31">
        <v>1998</v>
      </c>
      <c r="C8733" s="31">
        <v>20</v>
      </c>
      <c r="D8733" s="32">
        <v>6.8374100000000004E-3</v>
      </c>
      <c r="E8733" s="32">
        <v>6.81411E-3</v>
      </c>
      <c r="F8733" s="32">
        <v>0.99318589000000002</v>
      </c>
      <c r="G8733" s="33">
        <v>72825.013000000006</v>
      </c>
      <c r="H8733" s="39">
        <v>72576.894</v>
      </c>
    </row>
    <row r="8734" spans="1:8" hidden="1">
      <c r="A8734" s="38" t="s">
        <v>10</v>
      </c>
      <c r="B8734" s="31">
        <v>1998</v>
      </c>
      <c r="C8734" s="31">
        <v>21</v>
      </c>
      <c r="D8734" s="32">
        <v>7.1586699999999998E-3</v>
      </c>
      <c r="E8734" s="32">
        <v>7.1331399999999996E-3</v>
      </c>
      <c r="F8734" s="32">
        <v>0.99286686000000002</v>
      </c>
      <c r="G8734" s="33">
        <v>72328.775999999998</v>
      </c>
      <c r="H8734" s="39">
        <v>72070.81</v>
      </c>
    </row>
    <row r="8735" spans="1:8" hidden="1">
      <c r="A8735" s="38" t="s">
        <v>10</v>
      </c>
      <c r="B8735" s="31">
        <v>1998</v>
      </c>
      <c r="C8735" s="31">
        <v>22</v>
      </c>
      <c r="D8735" s="32">
        <v>7.4219000000000004E-3</v>
      </c>
      <c r="E8735" s="32">
        <v>7.3944600000000003E-3</v>
      </c>
      <c r="F8735" s="32">
        <v>0.99260554000000001</v>
      </c>
      <c r="G8735" s="33">
        <v>71812.843999999997</v>
      </c>
      <c r="H8735" s="39">
        <v>71547.335999999996</v>
      </c>
    </row>
    <row r="8736" spans="1:8" hidden="1">
      <c r="A8736" s="38" t="s">
        <v>10</v>
      </c>
      <c r="B8736" s="31">
        <v>1998</v>
      </c>
      <c r="C8736" s="31">
        <v>23</v>
      </c>
      <c r="D8736" s="32">
        <v>7.6238299999999998E-3</v>
      </c>
      <c r="E8736" s="32">
        <v>7.59488E-3</v>
      </c>
      <c r="F8736" s="32">
        <v>0.99240512000000003</v>
      </c>
      <c r="G8736" s="33">
        <v>71281.827000000005</v>
      </c>
      <c r="H8736" s="39">
        <v>71011.138999999996</v>
      </c>
    </row>
    <row r="8737" spans="1:8" hidden="1">
      <c r="A8737" s="38" t="s">
        <v>10</v>
      </c>
      <c r="B8737" s="31">
        <v>1998</v>
      </c>
      <c r="C8737" s="31">
        <v>24</v>
      </c>
      <c r="D8737" s="32">
        <v>7.7751299999999999E-3</v>
      </c>
      <c r="E8737" s="32">
        <v>7.74502E-3</v>
      </c>
      <c r="F8737" s="32">
        <v>0.99225498000000001</v>
      </c>
      <c r="G8737" s="33">
        <v>70740.451000000001</v>
      </c>
      <c r="H8737" s="39">
        <v>70466.508000000002</v>
      </c>
    </row>
    <row r="8738" spans="1:8" hidden="1">
      <c r="A8738" s="38" t="s">
        <v>10</v>
      </c>
      <c r="B8738" s="31">
        <v>1998</v>
      </c>
      <c r="C8738" s="31">
        <v>25</v>
      </c>
      <c r="D8738" s="32">
        <v>7.8961499999999993E-3</v>
      </c>
      <c r="E8738" s="32">
        <v>7.8650999999999999E-3</v>
      </c>
      <c r="F8738" s="32">
        <v>0.99213490000000004</v>
      </c>
      <c r="G8738" s="33">
        <v>70192.565000000002</v>
      </c>
      <c r="H8738" s="39">
        <v>69916.528999999995</v>
      </c>
    </row>
    <row r="8739" spans="1:8" hidden="1">
      <c r="A8739" s="38" t="s">
        <v>10</v>
      </c>
      <c r="B8739" s="31">
        <v>1998</v>
      </c>
      <c r="C8739" s="31">
        <v>26</v>
      </c>
      <c r="D8739" s="32">
        <v>8.0088699999999995E-3</v>
      </c>
      <c r="E8739" s="32">
        <v>7.9769300000000001E-3</v>
      </c>
      <c r="F8739" s="32">
        <v>0.99202307000000001</v>
      </c>
      <c r="G8739" s="33">
        <v>69640.493000000002</v>
      </c>
      <c r="H8739" s="39">
        <v>69362.733999999997</v>
      </c>
    </row>
    <row r="8740" spans="1:8" hidden="1">
      <c r="A8740" s="38" t="s">
        <v>10</v>
      </c>
      <c r="B8740" s="31">
        <v>1998</v>
      </c>
      <c r="C8740" s="31">
        <v>27</v>
      </c>
      <c r="D8740" s="32">
        <v>8.1332100000000001E-3</v>
      </c>
      <c r="E8740" s="32">
        <v>8.1002699999999997E-3</v>
      </c>
      <c r="F8740" s="32">
        <v>0.99189972999999998</v>
      </c>
      <c r="G8740" s="33">
        <v>69084.975999999995</v>
      </c>
      <c r="H8740" s="39">
        <v>68805.172000000006</v>
      </c>
    </row>
    <row r="8741" spans="1:8" hidden="1">
      <c r="A8741" s="38" t="s">
        <v>10</v>
      </c>
      <c r="B8741" s="31">
        <v>1998</v>
      </c>
      <c r="C8741" s="31">
        <v>28</v>
      </c>
      <c r="D8741" s="32">
        <v>8.2781999999999994E-3</v>
      </c>
      <c r="E8741" s="32">
        <v>8.2440800000000009E-3</v>
      </c>
      <c r="F8741" s="32">
        <v>0.99175592000000001</v>
      </c>
      <c r="G8741" s="33">
        <v>68525.369000000006</v>
      </c>
      <c r="H8741" s="39">
        <v>68242.904999999999</v>
      </c>
    </row>
    <row r="8742" spans="1:8" hidden="1">
      <c r="A8742" s="38" t="s">
        <v>10</v>
      </c>
      <c r="B8742" s="31">
        <v>1998</v>
      </c>
      <c r="C8742" s="31">
        <v>29</v>
      </c>
      <c r="D8742" s="32">
        <v>8.4460999999999998E-3</v>
      </c>
      <c r="E8742" s="32">
        <v>8.4105800000000008E-3</v>
      </c>
      <c r="F8742" s="32">
        <v>0.99158942000000005</v>
      </c>
      <c r="G8742" s="33">
        <v>67960.441000000006</v>
      </c>
      <c r="H8742" s="39">
        <v>67674.646999999997</v>
      </c>
    </row>
    <row r="8743" spans="1:8" hidden="1">
      <c r="A8743" s="38" t="s">
        <v>10</v>
      </c>
      <c r="B8743" s="31">
        <v>1998</v>
      </c>
      <c r="C8743" s="31">
        <v>30</v>
      </c>
      <c r="D8743" s="32">
        <v>8.6336199999999998E-3</v>
      </c>
      <c r="E8743" s="32">
        <v>8.5965099999999999E-3</v>
      </c>
      <c r="F8743" s="32">
        <v>0.99140349000000005</v>
      </c>
      <c r="G8743" s="33">
        <v>67388.854000000007</v>
      </c>
      <c r="H8743" s="39">
        <v>67099.199999999997</v>
      </c>
    </row>
    <row r="8744" spans="1:8" hidden="1">
      <c r="A8744" s="38" t="s">
        <v>10</v>
      </c>
      <c r="B8744" s="31">
        <v>1998</v>
      </c>
      <c r="C8744" s="31">
        <v>31</v>
      </c>
      <c r="D8744" s="32">
        <v>8.8330700000000002E-3</v>
      </c>
      <c r="E8744" s="32">
        <v>8.7942300000000001E-3</v>
      </c>
      <c r="F8744" s="32">
        <v>0.99120576999999999</v>
      </c>
      <c r="G8744" s="33">
        <v>66809.544999999998</v>
      </c>
      <c r="H8744" s="39">
        <v>66515.775999999998</v>
      </c>
    </row>
    <row r="8745" spans="1:8" hidden="1">
      <c r="A8745" s="38" t="s">
        <v>10</v>
      </c>
      <c r="B8745" s="31">
        <v>1998</v>
      </c>
      <c r="C8745" s="31">
        <v>32</v>
      </c>
      <c r="D8745" s="32">
        <v>9.0393599999999998E-3</v>
      </c>
      <c r="E8745" s="32">
        <v>8.9986900000000002E-3</v>
      </c>
      <c r="F8745" s="32">
        <v>0.99100131000000002</v>
      </c>
      <c r="G8745" s="33">
        <v>66222.006999999998</v>
      </c>
      <c r="H8745" s="39">
        <v>65924.051000000007</v>
      </c>
    </row>
    <row r="8746" spans="1:8" hidden="1">
      <c r="A8746" s="38" t="s">
        <v>10</v>
      </c>
      <c r="B8746" s="31">
        <v>1998</v>
      </c>
      <c r="C8746" s="31">
        <v>33</v>
      </c>
      <c r="D8746" s="32">
        <v>9.2500199999999994E-3</v>
      </c>
      <c r="E8746" s="32">
        <v>9.2074300000000008E-3</v>
      </c>
      <c r="F8746" s="32">
        <v>0.99079256999999998</v>
      </c>
      <c r="G8746" s="33">
        <v>65626.096000000005</v>
      </c>
      <c r="H8746" s="39">
        <v>65323.972000000002</v>
      </c>
    </row>
    <row r="8747" spans="1:8" hidden="1">
      <c r="A8747" s="38" t="s">
        <v>10</v>
      </c>
      <c r="B8747" s="31">
        <v>1998</v>
      </c>
      <c r="C8747" s="31">
        <v>34</v>
      </c>
      <c r="D8747" s="32">
        <v>9.4679399999999993E-3</v>
      </c>
      <c r="E8747" s="32">
        <v>9.4233300000000006E-3</v>
      </c>
      <c r="F8747" s="32">
        <v>0.99057667000000005</v>
      </c>
      <c r="G8747" s="33">
        <v>65021.847999999998</v>
      </c>
      <c r="H8747" s="39">
        <v>64715.487000000001</v>
      </c>
    </row>
    <row r="8748" spans="1:8" hidden="1">
      <c r="A8748" s="38" t="s">
        <v>10</v>
      </c>
      <c r="B8748" s="31">
        <v>1998</v>
      </c>
      <c r="C8748" s="31">
        <v>35</v>
      </c>
      <c r="D8748" s="32">
        <v>9.7017400000000004E-3</v>
      </c>
      <c r="E8748" s="32">
        <v>9.6548999999999992E-3</v>
      </c>
      <c r="F8748" s="32">
        <v>0.99034509999999998</v>
      </c>
      <c r="G8748" s="33">
        <v>64409.125</v>
      </c>
      <c r="H8748" s="39">
        <v>64098.192999999999</v>
      </c>
    </row>
    <row r="8749" spans="1:8" hidden="1">
      <c r="A8749" s="38" t="s">
        <v>10</v>
      </c>
      <c r="B8749" s="31">
        <v>1998</v>
      </c>
      <c r="C8749" s="31">
        <v>36</v>
      </c>
      <c r="D8749" s="32">
        <v>9.9598499999999993E-3</v>
      </c>
      <c r="E8749" s="32">
        <v>9.9104899999999992E-3</v>
      </c>
      <c r="F8749" s="32">
        <v>0.99008951000000001</v>
      </c>
      <c r="G8749" s="33">
        <v>63787.260999999999</v>
      </c>
      <c r="H8749" s="39">
        <v>63471.18</v>
      </c>
    </row>
    <row r="8750" spans="1:8" hidden="1">
      <c r="A8750" s="38" t="s">
        <v>10</v>
      </c>
      <c r="B8750" s="31">
        <v>1998</v>
      </c>
      <c r="C8750" s="31">
        <v>37</v>
      </c>
      <c r="D8750" s="32">
        <v>1.025E-2</v>
      </c>
      <c r="E8750" s="32">
        <v>1.019773E-2</v>
      </c>
      <c r="F8750" s="32">
        <v>0.98980226999999998</v>
      </c>
      <c r="G8750" s="33">
        <v>63155.097999999998</v>
      </c>
      <c r="H8750" s="39">
        <v>62833.078999999998</v>
      </c>
    </row>
    <row r="8751" spans="1:8" hidden="1">
      <c r="A8751" s="38" t="s">
        <v>10</v>
      </c>
      <c r="B8751" s="31">
        <v>1998</v>
      </c>
      <c r="C8751" s="31">
        <v>38</v>
      </c>
      <c r="D8751" s="32">
        <v>1.057336E-2</v>
      </c>
      <c r="E8751" s="32">
        <v>1.0517759999999999E-2</v>
      </c>
      <c r="F8751" s="32">
        <v>0.98948223999999996</v>
      </c>
      <c r="G8751" s="33">
        <v>62511.059000000001</v>
      </c>
      <c r="H8751" s="39">
        <v>62182.321000000004</v>
      </c>
    </row>
    <row r="8752" spans="1:8" hidden="1">
      <c r="A8752" s="38" t="s">
        <v>10</v>
      </c>
      <c r="B8752" s="31">
        <v>1998</v>
      </c>
      <c r="C8752" s="31">
        <v>39</v>
      </c>
      <c r="D8752" s="32">
        <v>1.092191E-2</v>
      </c>
      <c r="E8752" s="32">
        <v>1.086259E-2</v>
      </c>
      <c r="F8752" s="32">
        <v>0.98913740999999999</v>
      </c>
      <c r="G8752" s="33">
        <v>61853.582999999999</v>
      </c>
      <c r="H8752" s="39">
        <v>61517.637999999999</v>
      </c>
    </row>
    <row r="8753" spans="1:8" hidden="1">
      <c r="A8753" s="38" t="s">
        <v>10</v>
      </c>
      <c r="B8753" s="31">
        <v>1998</v>
      </c>
      <c r="C8753" s="31">
        <v>40</v>
      </c>
      <c r="D8753" s="32">
        <v>1.1282489999999999E-2</v>
      </c>
      <c r="E8753" s="32">
        <v>1.12192E-2</v>
      </c>
      <c r="F8753" s="32">
        <v>0.98878080000000002</v>
      </c>
      <c r="G8753" s="33">
        <v>61181.692999999999</v>
      </c>
      <c r="H8753" s="39">
        <v>60838.487999999998</v>
      </c>
    </row>
    <row r="8754" spans="1:8" hidden="1">
      <c r="A8754" s="38" t="s">
        <v>10</v>
      </c>
      <c r="B8754" s="31">
        <v>1998</v>
      </c>
      <c r="C8754" s="31">
        <v>41</v>
      </c>
      <c r="D8754" s="32">
        <v>1.163491E-2</v>
      </c>
      <c r="E8754" s="32">
        <v>1.1567610000000001E-2</v>
      </c>
      <c r="F8754" s="32">
        <v>0.98843239000000005</v>
      </c>
      <c r="G8754" s="33">
        <v>60495.283000000003</v>
      </c>
      <c r="H8754" s="39">
        <v>60145.39</v>
      </c>
    </row>
    <row r="8755" spans="1:8" hidden="1">
      <c r="A8755" s="38" t="s">
        <v>10</v>
      </c>
      <c r="B8755" s="31">
        <v>1998</v>
      </c>
      <c r="C8755" s="31">
        <v>42</v>
      </c>
      <c r="D8755" s="32">
        <v>1.196466E-2</v>
      </c>
      <c r="E8755" s="32">
        <v>1.1893509999999999E-2</v>
      </c>
      <c r="F8755" s="32">
        <v>0.98810648999999995</v>
      </c>
      <c r="G8755" s="33">
        <v>59795.497000000003</v>
      </c>
      <c r="H8755" s="39">
        <v>59439.908000000003</v>
      </c>
    </row>
    <row r="8756" spans="1:8" hidden="1">
      <c r="A8756" s="38" t="s">
        <v>10</v>
      </c>
      <c r="B8756" s="31">
        <v>1998</v>
      </c>
      <c r="C8756" s="31">
        <v>43</v>
      </c>
      <c r="D8756" s="32">
        <v>1.2269530000000001E-2</v>
      </c>
      <c r="E8756" s="32">
        <v>1.2194719999999999E-2</v>
      </c>
      <c r="F8756" s="32">
        <v>0.98780528000000001</v>
      </c>
      <c r="G8756" s="33">
        <v>59084.319000000003</v>
      </c>
      <c r="H8756" s="39">
        <v>58724.06</v>
      </c>
    </row>
    <row r="8757" spans="1:8" hidden="1">
      <c r="A8757" s="38" t="s">
        <v>10</v>
      </c>
      <c r="B8757" s="31">
        <v>1998</v>
      </c>
      <c r="C8757" s="31">
        <v>44</v>
      </c>
      <c r="D8757" s="32">
        <v>1.2559030000000001E-2</v>
      </c>
      <c r="E8757" s="32">
        <v>1.2480659999999999E-2</v>
      </c>
      <c r="F8757" s="32">
        <v>0.98751933999999997</v>
      </c>
      <c r="G8757" s="33">
        <v>58363.802000000003</v>
      </c>
      <c r="H8757" s="39">
        <v>57999.593000000001</v>
      </c>
    </row>
    <row r="8758" spans="1:8" hidden="1">
      <c r="A8758" s="38" t="s">
        <v>10</v>
      </c>
      <c r="B8758" s="31">
        <v>1998</v>
      </c>
      <c r="C8758" s="31">
        <v>45</v>
      </c>
      <c r="D8758" s="32">
        <v>1.286263E-2</v>
      </c>
      <c r="E8758" s="32">
        <v>1.2780440000000001E-2</v>
      </c>
      <c r="F8758" s="32">
        <v>0.98721956</v>
      </c>
      <c r="G8758" s="33">
        <v>57635.383000000002</v>
      </c>
      <c r="H8758" s="39">
        <v>57267.08</v>
      </c>
    </row>
    <row r="8759" spans="1:8" hidden="1">
      <c r="A8759" s="38" t="s">
        <v>10</v>
      </c>
      <c r="B8759" s="31">
        <v>1998</v>
      </c>
      <c r="C8759" s="31">
        <v>46</v>
      </c>
      <c r="D8759" s="32">
        <v>1.321278E-2</v>
      </c>
      <c r="E8759" s="32">
        <v>1.312607E-2</v>
      </c>
      <c r="F8759" s="32">
        <v>0.98687393000000001</v>
      </c>
      <c r="G8759" s="33">
        <v>56898.777999999998</v>
      </c>
      <c r="H8759" s="39">
        <v>56525.349000000002</v>
      </c>
    </row>
    <row r="8760" spans="1:8" hidden="1">
      <c r="A8760" s="38" t="s">
        <v>10</v>
      </c>
      <c r="B8760" s="31">
        <v>1998</v>
      </c>
      <c r="C8760" s="31">
        <v>47</v>
      </c>
      <c r="D8760" s="32">
        <v>1.3641790000000001E-2</v>
      </c>
      <c r="E8760" s="32">
        <v>1.354937E-2</v>
      </c>
      <c r="F8760" s="32">
        <v>0.98645062999999999</v>
      </c>
      <c r="G8760" s="33">
        <v>56151.921000000002</v>
      </c>
      <c r="H8760" s="39">
        <v>55771.508999999998</v>
      </c>
    </row>
    <row r="8761" spans="1:8" hidden="1">
      <c r="A8761" s="38" t="s">
        <v>10</v>
      </c>
      <c r="B8761" s="31">
        <v>1998</v>
      </c>
      <c r="C8761" s="31">
        <v>48</v>
      </c>
      <c r="D8761" s="32">
        <v>1.418561E-2</v>
      </c>
      <c r="E8761" s="32">
        <v>1.40857E-2</v>
      </c>
      <c r="F8761" s="32">
        <v>0.98591430000000002</v>
      </c>
      <c r="G8761" s="33">
        <v>55391.097000000002</v>
      </c>
      <c r="H8761" s="39">
        <v>55000.985999999997</v>
      </c>
    </row>
    <row r="8762" spans="1:8" hidden="1">
      <c r="A8762" s="38" t="s">
        <v>10</v>
      </c>
      <c r="B8762" s="31">
        <v>1998</v>
      </c>
      <c r="C8762" s="31">
        <v>49</v>
      </c>
      <c r="D8762" s="32">
        <v>1.483459E-2</v>
      </c>
      <c r="E8762" s="32">
        <v>1.472537E-2</v>
      </c>
      <c r="F8762" s="32">
        <v>0.98527463000000004</v>
      </c>
      <c r="G8762" s="33">
        <v>54610.875</v>
      </c>
      <c r="H8762" s="39">
        <v>54208.792000000001</v>
      </c>
    </row>
    <row r="8763" spans="1:8" hidden="1">
      <c r="A8763" s="38" t="s">
        <v>10</v>
      </c>
      <c r="B8763" s="31">
        <v>1998</v>
      </c>
      <c r="C8763" s="31">
        <v>50</v>
      </c>
      <c r="D8763" s="32">
        <v>1.558358E-2</v>
      </c>
      <c r="E8763" s="32">
        <v>1.54631E-2</v>
      </c>
      <c r="F8763" s="32">
        <v>0.98453690000000005</v>
      </c>
      <c r="G8763" s="33">
        <v>53806.71</v>
      </c>
      <c r="H8763" s="39">
        <v>53390.701000000001</v>
      </c>
    </row>
    <row r="8764" spans="1:8" hidden="1">
      <c r="A8764" s="38" t="s">
        <v>10</v>
      </c>
      <c r="B8764" s="31">
        <v>1998</v>
      </c>
      <c r="C8764" s="31">
        <v>51</v>
      </c>
      <c r="D8764" s="32">
        <v>1.6421850000000002E-2</v>
      </c>
      <c r="E8764" s="32">
        <v>1.6288110000000001E-2</v>
      </c>
      <c r="F8764" s="32">
        <v>0.98371189000000003</v>
      </c>
      <c r="G8764" s="33">
        <v>52974.690999999999</v>
      </c>
      <c r="H8764" s="39">
        <v>52543.262999999999</v>
      </c>
    </row>
    <row r="8765" spans="1:8" hidden="1">
      <c r="A8765" s="38" t="s">
        <v>10</v>
      </c>
      <c r="B8765" s="31">
        <v>1998</v>
      </c>
      <c r="C8765" s="31">
        <v>52</v>
      </c>
      <c r="D8765" s="32">
        <v>1.7310099999999998E-2</v>
      </c>
      <c r="E8765" s="32">
        <v>1.7161559999999999E-2</v>
      </c>
      <c r="F8765" s="32">
        <v>0.98283843999999998</v>
      </c>
      <c r="G8765" s="33">
        <v>52111.834000000003</v>
      </c>
      <c r="H8765" s="39">
        <v>51664.673999999999</v>
      </c>
    </row>
    <row r="8766" spans="1:8" hidden="1">
      <c r="A8766" s="38" t="s">
        <v>10</v>
      </c>
      <c r="B8766" s="31">
        <v>1998</v>
      </c>
      <c r="C8766" s="31">
        <v>53</v>
      </c>
      <c r="D8766" s="32">
        <v>1.8247119999999999E-2</v>
      </c>
      <c r="E8766" s="32">
        <v>1.8082150000000002E-2</v>
      </c>
      <c r="F8766" s="32">
        <v>0.98191784999999998</v>
      </c>
      <c r="G8766" s="33">
        <v>51217.512999999999</v>
      </c>
      <c r="H8766" s="39">
        <v>50754.451999999997</v>
      </c>
    </row>
    <row r="8767" spans="1:8" hidden="1">
      <c r="A8767" s="38" t="s">
        <v>10</v>
      </c>
      <c r="B8767" s="31">
        <v>1998</v>
      </c>
      <c r="C8767" s="31">
        <v>54</v>
      </c>
      <c r="D8767" s="32">
        <v>1.9236300000000001E-2</v>
      </c>
      <c r="E8767" s="32">
        <v>1.9053049999999998E-2</v>
      </c>
      <c r="F8767" s="32">
        <v>0.98094694999999998</v>
      </c>
      <c r="G8767" s="33">
        <v>50291.39</v>
      </c>
      <c r="H8767" s="39">
        <v>49812.288</v>
      </c>
    </row>
    <row r="8768" spans="1:8" hidden="1">
      <c r="A8768" s="38" t="s">
        <v>10</v>
      </c>
      <c r="B8768" s="31">
        <v>1998</v>
      </c>
      <c r="C8768" s="31">
        <v>55</v>
      </c>
      <c r="D8768" s="32">
        <v>2.030904E-2</v>
      </c>
      <c r="E8768" s="32">
        <v>2.0104879999999999E-2</v>
      </c>
      <c r="F8768" s="32">
        <v>0.97989512000000001</v>
      </c>
      <c r="G8768" s="33">
        <v>49333.186000000002</v>
      </c>
      <c r="H8768" s="39">
        <v>48837.267</v>
      </c>
    </row>
    <row r="8769" spans="1:8" hidden="1">
      <c r="A8769" s="38" t="s">
        <v>10</v>
      </c>
      <c r="B8769" s="31">
        <v>1998</v>
      </c>
      <c r="C8769" s="31">
        <v>56</v>
      </c>
      <c r="D8769" s="32">
        <v>2.1506379999999999E-2</v>
      </c>
      <c r="E8769" s="32">
        <v>2.1277580000000001E-2</v>
      </c>
      <c r="F8769" s="32">
        <v>0.97872241999999998</v>
      </c>
      <c r="G8769" s="33">
        <v>48341.347999999998</v>
      </c>
      <c r="H8769" s="39">
        <v>47827.055</v>
      </c>
    </row>
    <row r="8770" spans="1:8" hidden="1">
      <c r="A8770" s="38" t="s">
        <v>10</v>
      </c>
      <c r="B8770" s="31">
        <v>1998</v>
      </c>
      <c r="C8770" s="31">
        <v>57</v>
      </c>
      <c r="D8770" s="32">
        <v>2.2871559999999999E-2</v>
      </c>
      <c r="E8770" s="32">
        <v>2.2612960000000001E-2</v>
      </c>
      <c r="F8770" s="32">
        <v>0.97738703999999998</v>
      </c>
      <c r="G8770" s="33">
        <v>47312.760999999999</v>
      </c>
      <c r="H8770" s="39">
        <v>46777.821000000004</v>
      </c>
    </row>
    <row r="8771" spans="1:8" hidden="1">
      <c r="A8771" s="38" t="s">
        <v>10</v>
      </c>
      <c r="B8771" s="31">
        <v>1998</v>
      </c>
      <c r="C8771" s="31">
        <v>58</v>
      </c>
      <c r="D8771" s="32">
        <v>2.4447279999999998E-2</v>
      </c>
      <c r="E8771" s="32">
        <v>2.4152050000000001E-2</v>
      </c>
      <c r="F8771" s="32">
        <v>0.97584795000000002</v>
      </c>
      <c r="G8771" s="33">
        <v>46242.879999999997</v>
      </c>
      <c r="H8771" s="39">
        <v>45684.45</v>
      </c>
    </row>
    <row r="8772" spans="1:8" hidden="1">
      <c r="A8772" s="38" t="s">
        <v>10</v>
      </c>
      <c r="B8772" s="31">
        <v>1998</v>
      </c>
      <c r="C8772" s="31">
        <v>59</v>
      </c>
      <c r="D8772" s="32">
        <v>2.6250030000000001E-2</v>
      </c>
      <c r="E8772" s="32">
        <v>2.5909959999999999E-2</v>
      </c>
      <c r="F8772" s="32">
        <v>0.97409003999999999</v>
      </c>
      <c r="G8772" s="33">
        <v>45126.02</v>
      </c>
      <c r="H8772" s="39">
        <v>44541.413</v>
      </c>
    </row>
    <row r="8773" spans="1:8" hidden="1">
      <c r="A8773" s="38" t="s">
        <v>10</v>
      </c>
      <c r="B8773" s="31">
        <v>1998</v>
      </c>
      <c r="C8773" s="31">
        <v>60</v>
      </c>
      <c r="D8773" s="32">
        <v>2.8284009999999998E-2</v>
      </c>
      <c r="E8773" s="32">
        <v>2.7889600000000001E-2</v>
      </c>
      <c r="F8773" s="32">
        <v>0.97211040000000004</v>
      </c>
      <c r="G8773" s="33">
        <v>43956.805999999997</v>
      </c>
      <c r="H8773" s="39">
        <v>43343.837</v>
      </c>
    </row>
    <row r="8774" spans="1:8" hidden="1">
      <c r="A8774" s="38" t="s">
        <v>10</v>
      </c>
      <c r="B8774" s="31">
        <v>1998</v>
      </c>
      <c r="C8774" s="31">
        <v>61</v>
      </c>
      <c r="D8774" s="32">
        <v>3.0533069999999999E-2</v>
      </c>
      <c r="E8774" s="32">
        <v>3.007394E-2</v>
      </c>
      <c r="F8774" s="32">
        <v>0.96992606000000003</v>
      </c>
      <c r="G8774" s="33">
        <v>42730.868000000002</v>
      </c>
      <c r="H8774" s="39">
        <v>42088.326000000001</v>
      </c>
    </row>
    <row r="8775" spans="1:8" hidden="1">
      <c r="A8775" s="38" t="s">
        <v>10</v>
      </c>
      <c r="B8775" s="31">
        <v>1998</v>
      </c>
      <c r="C8775" s="31">
        <v>62</v>
      </c>
      <c r="D8775" s="32">
        <v>3.2973780000000001E-2</v>
      </c>
      <c r="E8775" s="32">
        <v>3.2438960000000003E-2</v>
      </c>
      <c r="F8775" s="32">
        <v>0.96756103999999998</v>
      </c>
      <c r="G8775" s="33">
        <v>41445.783000000003</v>
      </c>
      <c r="H8775" s="39">
        <v>40773.553999999996</v>
      </c>
    </row>
    <row r="8776" spans="1:8" hidden="1">
      <c r="A8776" s="38" t="s">
        <v>10</v>
      </c>
      <c r="B8776" s="31">
        <v>1998</v>
      </c>
      <c r="C8776" s="31">
        <v>63</v>
      </c>
      <c r="D8776" s="32">
        <v>3.5607710000000001E-2</v>
      </c>
      <c r="E8776" s="32">
        <v>3.4984849999999998E-2</v>
      </c>
      <c r="F8776" s="32">
        <v>0.96501515000000004</v>
      </c>
      <c r="G8776" s="33">
        <v>40101.324999999997</v>
      </c>
      <c r="H8776" s="39">
        <v>39399.855000000003</v>
      </c>
    </row>
    <row r="8777" spans="1:8" hidden="1">
      <c r="A8777" s="38" t="s">
        <v>10</v>
      </c>
      <c r="B8777" s="31">
        <v>1998</v>
      </c>
      <c r="C8777" s="31">
        <v>64</v>
      </c>
      <c r="D8777" s="32">
        <v>3.8453019999999997E-2</v>
      </c>
      <c r="E8777" s="32">
        <v>3.7727650000000001E-2</v>
      </c>
      <c r="F8777" s="32">
        <v>0.96227235</v>
      </c>
      <c r="G8777" s="33">
        <v>38698.385999999999</v>
      </c>
      <c r="H8777" s="39">
        <v>37968.385999999999</v>
      </c>
    </row>
    <row r="8778" spans="1:8" hidden="1">
      <c r="A8778" s="38" t="s">
        <v>10</v>
      </c>
      <c r="B8778" s="31">
        <v>1998</v>
      </c>
      <c r="C8778" s="31">
        <v>65</v>
      </c>
      <c r="D8778" s="32">
        <v>4.1573690000000003E-2</v>
      </c>
      <c r="E8778" s="32">
        <v>4.0727100000000002E-2</v>
      </c>
      <c r="F8778" s="32">
        <v>0.95927289999999998</v>
      </c>
      <c r="G8778" s="33">
        <v>37238.387000000002</v>
      </c>
      <c r="H8778" s="39">
        <v>36480.080999999998</v>
      </c>
    </row>
    <row r="8779" spans="1:8" hidden="1">
      <c r="A8779" s="38" t="s">
        <v>10</v>
      </c>
      <c r="B8779" s="31">
        <v>1998</v>
      </c>
      <c r="C8779" s="31">
        <v>66</v>
      </c>
      <c r="D8779" s="32">
        <v>4.5061700000000003E-2</v>
      </c>
      <c r="E8779" s="32">
        <v>4.4068799999999998E-2</v>
      </c>
      <c r="F8779" s="32">
        <v>0.95593119999999998</v>
      </c>
      <c r="G8779" s="33">
        <v>35721.775000000001</v>
      </c>
      <c r="H8779" s="39">
        <v>34934.667000000001</v>
      </c>
    </row>
    <row r="8780" spans="1:8" hidden="1">
      <c r="A8780" s="38" t="s">
        <v>10</v>
      </c>
      <c r="B8780" s="31">
        <v>1998</v>
      </c>
      <c r="C8780" s="31">
        <v>67</v>
      </c>
      <c r="D8780" s="32">
        <v>4.900533E-2</v>
      </c>
      <c r="E8780" s="32">
        <v>4.7833290000000001E-2</v>
      </c>
      <c r="F8780" s="32">
        <v>0.95216670999999997</v>
      </c>
      <c r="G8780" s="33">
        <v>34147.559000000001</v>
      </c>
      <c r="H8780" s="39">
        <v>33330.864000000001</v>
      </c>
    </row>
    <row r="8781" spans="1:8" hidden="1">
      <c r="A8781" s="38" t="s">
        <v>10</v>
      </c>
      <c r="B8781" s="31">
        <v>1998</v>
      </c>
      <c r="C8781" s="31">
        <v>68</v>
      </c>
      <c r="D8781" s="32">
        <v>5.3492419999999999E-2</v>
      </c>
      <c r="E8781" s="32">
        <v>5.2098970000000001E-2</v>
      </c>
      <c r="F8781" s="32">
        <v>0.94790103000000003</v>
      </c>
      <c r="G8781" s="33">
        <v>32514.169000000002</v>
      </c>
      <c r="H8781" s="39">
        <v>31667.191999999999</v>
      </c>
    </row>
    <row r="8782" spans="1:8" hidden="1">
      <c r="A8782" s="38" t="s">
        <v>10</v>
      </c>
      <c r="B8782" s="31">
        <v>1998</v>
      </c>
      <c r="C8782" s="31">
        <v>69</v>
      </c>
      <c r="D8782" s="32">
        <v>5.8550289999999998E-2</v>
      </c>
      <c r="E8782" s="32">
        <v>5.6884980000000002E-2</v>
      </c>
      <c r="F8782" s="32">
        <v>0.94311502000000003</v>
      </c>
      <c r="G8782" s="33">
        <v>30820.215</v>
      </c>
      <c r="H8782" s="39">
        <v>29943.611000000001</v>
      </c>
    </row>
    <row r="8783" spans="1:8" hidden="1">
      <c r="A8783" s="38" t="s">
        <v>10</v>
      </c>
      <c r="B8783" s="31">
        <v>1998</v>
      </c>
      <c r="C8783" s="31">
        <v>70</v>
      </c>
      <c r="D8783" s="32">
        <v>6.4159400000000005E-2</v>
      </c>
      <c r="E8783" s="32">
        <v>6.2165159999999997E-2</v>
      </c>
      <c r="F8783" s="32">
        <v>0.93783483999999995</v>
      </c>
      <c r="G8783" s="33">
        <v>29067.007000000001</v>
      </c>
      <c r="H8783" s="39">
        <v>28163.53</v>
      </c>
    </row>
    <row r="8784" spans="1:8" hidden="1">
      <c r="A8784" s="38" t="s">
        <v>10</v>
      </c>
      <c r="B8784" s="31">
        <v>1998</v>
      </c>
      <c r="C8784" s="31">
        <v>71</v>
      </c>
      <c r="D8784" s="32">
        <v>7.0258059999999997E-2</v>
      </c>
      <c r="E8784" s="32">
        <v>6.7873719999999998E-2</v>
      </c>
      <c r="F8784" s="32">
        <v>0.93212627999999997</v>
      </c>
      <c r="G8784" s="33">
        <v>27260.052</v>
      </c>
      <c r="H8784" s="39">
        <v>26334.932000000001</v>
      </c>
    </row>
    <row r="8785" spans="1:8" hidden="1">
      <c r="A8785" s="38" t="s">
        <v>10</v>
      </c>
      <c r="B8785" s="31">
        <v>1998</v>
      </c>
      <c r="C8785" s="31">
        <v>72</v>
      </c>
      <c r="D8785" s="32">
        <v>7.6747899999999994E-2</v>
      </c>
      <c r="E8785" s="32">
        <v>7.3911619999999997E-2</v>
      </c>
      <c r="F8785" s="32">
        <v>0.92608838000000004</v>
      </c>
      <c r="G8785" s="33">
        <v>25409.811000000002</v>
      </c>
      <c r="H8785" s="39">
        <v>24470.771000000001</v>
      </c>
    </row>
    <row r="8786" spans="1:8" hidden="1">
      <c r="A8786" s="38" t="s">
        <v>10</v>
      </c>
      <c r="B8786" s="31">
        <v>1998</v>
      </c>
      <c r="C8786" s="31">
        <v>73</v>
      </c>
      <c r="D8786" s="32">
        <v>8.3599389999999996E-2</v>
      </c>
      <c r="E8786" s="32">
        <v>8.0245170000000005E-2</v>
      </c>
      <c r="F8786" s="32">
        <v>0.91975483000000002</v>
      </c>
      <c r="G8786" s="33">
        <v>23531.731</v>
      </c>
      <c r="H8786" s="39">
        <v>22587.577000000001</v>
      </c>
    </row>
    <row r="8787" spans="1:8" hidden="1">
      <c r="A8787" s="38" t="s">
        <v>10</v>
      </c>
      <c r="B8787" s="31">
        <v>1998</v>
      </c>
      <c r="C8787" s="31">
        <v>74</v>
      </c>
      <c r="D8787" s="32">
        <v>9.0845809999999999E-2</v>
      </c>
      <c r="E8787" s="32">
        <v>8.6898619999999996E-2</v>
      </c>
      <c r="F8787" s="32">
        <v>0.91310137999999996</v>
      </c>
      <c r="G8787" s="33">
        <v>21643.422999999999</v>
      </c>
      <c r="H8787" s="39">
        <v>20703.030999999999</v>
      </c>
    </row>
    <row r="8788" spans="1:8" hidden="1">
      <c r="A8788" s="38" t="s">
        <v>10</v>
      </c>
      <c r="B8788" s="31">
        <v>1998</v>
      </c>
      <c r="C8788" s="31">
        <v>75</v>
      </c>
      <c r="D8788" s="32">
        <v>9.8633170000000006E-2</v>
      </c>
      <c r="E8788" s="32">
        <v>9.3997529999999996E-2</v>
      </c>
      <c r="F8788" s="32">
        <v>0.90600247</v>
      </c>
      <c r="G8788" s="33">
        <v>19762.638999999999</v>
      </c>
      <c r="H8788" s="39">
        <v>18833.82</v>
      </c>
    </row>
    <row r="8789" spans="1:8" hidden="1">
      <c r="A8789" s="38" t="s">
        <v>10</v>
      </c>
      <c r="B8789" s="31">
        <v>1998</v>
      </c>
      <c r="C8789" s="31">
        <v>76</v>
      </c>
      <c r="D8789" s="32">
        <v>0.10721144000000001</v>
      </c>
      <c r="E8789" s="32">
        <v>0.10175670000000001</v>
      </c>
      <c r="F8789" s="32">
        <v>0.89824329999999997</v>
      </c>
      <c r="G8789" s="33">
        <v>17905</v>
      </c>
      <c r="H8789" s="39">
        <v>16994.023000000001</v>
      </c>
    </row>
    <row r="8790" spans="1:8" hidden="1">
      <c r="A8790" s="38" t="s">
        <v>10</v>
      </c>
      <c r="B8790" s="31">
        <v>1998</v>
      </c>
      <c r="C8790" s="31">
        <v>77</v>
      </c>
      <c r="D8790" s="32">
        <v>0.11680156</v>
      </c>
      <c r="E8790" s="32">
        <v>0.11035664000000001</v>
      </c>
      <c r="F8790" s="32">
        <v>0.88964335999999999</v>
      </c>
      <c r="G8790" s="33">
        <v>16083.046</v>
      </c>
      <c r="H8790" s="39">
        <v>15195.611000000001</v>
      </c>
    </row>
    <row r="8791" spans="1:8" hidden="1">
      <c r="A8791" s="38" t="s">
        <v>10</v>
      </c>
      <c r="B8791" s="31">
        <v>1998</v>
      </c>
      <c r="C8791" s="31">
        <v>78</v>
      </c>
      <c r="D8791" s="32">
        <v>0.12759227000000001</v>
      </c>
      <c r="E8791" s="32">
        <v>0.11994053</v>
      </c>
      <c r="F8791" s="32">
        <v>0.88005946999999995</v>
      </c>
      <c r="G8791" s="33">
        <v>14308.174999999999</v>
      </c>
      <c r="H8791" s="39">
        <v>13450.11</v>
      </c>
    </row>
    <row r="8792" spans="1:8" hidden="1">
      <c r="A8792" s="38" t="s">
        <v>10</v>
      </c>
      <c r="B8792" s="31">
        <v>1998</v>
      </c>
      <c r="C8792" s="31">
        <v>79</v>
      </c>
      <c r="D8792" s="32">
        <v>0.13961055999999999</v>
      </c>
      <c r="E8792" s="32">
        <v>0.13050091</v>
      </c>
      <c r="F8792" s="32">
        <v>0.86949909000000003</v>
      </c>
      <c r="G8792" s="33">
        <v>12592.045</v>
      </c>
      <c r="H8792" s="39">
        <v>11770.407999999999</v>
      </c>
    </row>
    <row r="8793" spans="1:8" hidden="1">
      <c r="A8793" s="38" t="s">
        <v>10</v>
      </c>
      <c r="B8793" s="31">
        <v>1998</v>
      </c>
      <c r="C8793" s="31">
        <v>80</v>
      </c>
      <c r="D8793" s="32">
        <v>0.15269256</v>
      </c>
      <c r="E8793" s="32">
        <v>0.14186193</v>
      </c>
      <c r="F8793" s="32">
        <v>0.85813806999999998</v>
      </c>
      <c r="G8793" s="33">
        <v>10948.772000000001</v>
      </c>
      <c r="H8793" s="39">
        <v>10172.165000000001</v>
      </c>
    </row>
    <row r="8794" spans="1:8" hidden="1">
      <c r="A8794" s="38" t="s">
        <v>10</v>
      </c>
      <c r="B8794" s="31">
        <v>1998</v>
      </c>
      <c r="C8794" s="31">
        <v>81</v>
      </c>
      <c r="D8794" s="32">
        <v>0.16659913000000001</v>
      </c>
      <c r="E8794" s="32">
        <v>0.15378860999999999</v>
      </c>
      <c r="F8794" s="32">
        <v>0.84621139000000001</v>
      </c>
      <c r="G8794" s="33">
        <v>9395.5580000000009</v>
      </c>
      <c r="H8794" s="39">
        <v>8673.0930000000008</v>
      </c>
    </row>
    <row r="8795" spans="1:8" hidden="1">
      <c r="A8795" s="38" t="s">
        <v>10</v>
      </c>
      <c r="B8795" s="31">
        <v>1998</v>
      </c>
      <c r="C8795" s="31">
        <v>82</v>
      </c>
      <c r="D8795" s="32">
        <v>0.18102206000000001</v>
      </c>
      <c r="E8795" s="32">
        <v>0.16599746000000001</v>
      </c>
      <c r="F8795" s="32">
        <v>0.83400253999999996</v>
      </c>
      <c r="G8795" s="33">
        <v>7950.6279999999997</v>
      </c>
      <c r="H8795" s="39">
        <v>7290.7359999999999</v>
      </c>
    </row>
    <row r="8796" spans="1:8" hidden="1">
      <c r="A8796" s="38" t="s">
        <v>10</v>
      </c>
      <c r="B8796" s="31">
        <v>1998</v>
      </c>
      <c r="C8796" s="31">
        <v>83</v>
      </c>
      <c r="D8796" s="32">
        <v>0.19585712</v>
      </c>
      <c r="E8796" s="32">
        <v>0.17838786000000001</v>
      </c>
      <c r="F8796" s="32">
        <v>0.82161214000000005</v>
      </c>
      <c r="G8796" s="33">
        <v>6630.8440000000001</v>
      </c>
      <c r="H8796" s="39">
        <v>6039.4129999999996</v>
      </c>
    </row>
    <row r="8797" spans="1:8" hidden="1">
      <c r="A8797" s="38" t="s">
        <v>10</v>
      </c>
      <c r="B8797" s="31">
        <v>1998</v>
      </c>
      <c r="C8797" s="31">
        <v>84</v>
      </c>
      <c r="D8797" s="32">
        <v>0.21128937</v>
      </c>
      <c r="E8797" s="32">
        <v>0.19110060000000001</v>
      </c>
      <c r="F8797" s="32">
        <v>0.80889940000000005</v>
      </c>
      <c r="G8797" s="33">
        <v>5447.982</v>
      </c>
      <c r="H8797" s="39">
        <v>4927.4260000000004</v>
      </c>
    </row>
    <row r="8798" spans="1:8" hidden="1">
      <c r="A8798" s="38" t="s">
        <v>10</v>
      </c>
      <c r="B8798" s="31">
        <v>1998</v>
      </c>
      <c r="C8798" s="31">
        <v>85</v>
      </c>
      <c r="D8798" s="32">
        <v>0.22774496999999999</v>
      </c>
      <c r="E8798" s="32">
        <v>0.20446233</v>
      </c>
      <c r="F8798" s="32">
        <v>0.79553766999999997</v>
      </c>
      <c r="G8798" s="33">
        <v>4406.8689999999997</v>
      </c>
      <c r="H8798" s="39">
        <v>3956.35</v>
      </c>
    </row>
    <row r="8799" spans="1:8" hidden="1">
      <c r="A8799" s="38" t="s">
        <v>10</v>
      </c>
      <c r="B8799" s="31">
        <v>1998</v>
      </c>
      <c r="C8799" s="31">
        <v>86</v>
      </c>
      <c r="D8799" s="32">
        <v>0.2459469</v>
      </c>
      <c r="E8799" s="32">
        <v>0.21901399999999999</v>
      </c>
      <c r="F8799" s="32">
        <v>0.78098599999999996</v>
      </c>
      <c r="G8799" s="33">
        <v>3505.8310000000001</v>
      </c>
      <c r="H8799" s="39">
        <v>3121.9180000000001</v>
      </c>
    </row>
    <row r="8800" spans="1:8" hidden="1">
      <c r="A8800" s="38" t="s">
        <v>10</v>
      </c>
      <c r="B8800" s="31">
        <v>1998</v>
      </c>
      <c r="C8800" s="31">
        <v>87</v>
      </c>
      <c r="D8800" s="32">
        <v>0.26645623000000002</v>
      </c>
      <c r="E8800" s="32">
        <v>0.23513027</v>
      </c>
      <c r="F8800" s="32">
        <v>0.76486973000000003</v>
      </c>
      <c r="G8800" s="33">
        <v>2738.0050000000001</v>
      </c>
      <c r="H8800" s="39">
        <v>2416.1109999999999</v>
      </c>
    </row>
    <row r="8801" spans="1:8" hidden="1">
      <c r="A8801" s="38" t="s">
        <v>10</v>
      </c>
      <c r="B8801" s="31">
        <v>1998</v>
      </c>
      <c r="C8801" s="31">
        <v>88</v>
      </c>
      <c r="D8801" s="32">
        <v>0.28951096999999998</v>
      </c>
      <c r="E8801" s="32">
        <v>0.25290201000000001</v>
      </c>
      <c r="F8801" s="32">
        <v>0.74709798999999999</v>
      </c>
      <c r="G8801" s="33">
        <v>2094.2170000000001</v>
      </c>
      <c r="H8801" s="39">
        <v>1829.4010000000001</v>
      </c>
    </row>
    <row r="8802" spans="1:8" hidden="1">
      <c r="A8802" s="38" t="s">
        <v>10</v>
      </c>
      <c r="B8802" s="31">
        <v>1998</v>
      </c>
      <c r="C8802" s="31">
        <v>89</v>
      </c>
      <c r="D8802" s="32">
        <v>0.31495640000000003</v>
      </c>
      <c r="E8802" s="32">
        <v>0.27210569000000001</v>
      </c>
      <c r="F8802" s="32">
        <v>0.72789431000000004</v>
      </c>
      <c r="G8802" s="33">
        <v>1564.585</v>
      </c>
      <c r="H8802" s="39">
        <v>1351.7190000000001</v>
      </c>
    </row>
    <row r="8803" spans="1:8" hidden="1">
      <c r="A8803" s="38" t="s">
        <v>10</v>
      </c>
      <c r="B8803" s="31">
        <v>1998</v>
      </c>
      <c r="C8803" s="31">
        <v>90</v>
      </c>
      <c r="D8803" s="32">
        <v>0.34195879000000001</v>
      </c>
      <c r="E8803" s="32">
        <v>0.29202801</v>
      </c>
      <c r="F8803" s="32">
        <v>0.70797199</v>
      </c>
      <c r="G8803" s="33">
        <v>1138.8530000000001</v>
      </c>
      <c r="H8803" s="39">
        <v>972.56399999999996</v>
      </c>
    </row>
    <row r="8804" spans="1:8" hidden="1">
      <c r="A8804" s="38" t="s">
        <v>10</v>
      </c>
      <c r="B8804" s="31">
        <v>1998</v>
      </c>
      <c r="C8804" s="31">
        <v>91</v>
      </c>
      <c r="D8804" s="32">
        <v>0.36948719000000002</v>
      </c>
      <c r="E8804" s="32">
        <v>0.31187102</v>
      </c>
      <c r="F8804" s="32">
        <v>0.68812898</v>
      </c>
      <c r="G8804" s="33">
        <v>806.27599999999995</v>
      </c>
      <c r="H8804" s="39">
        <v>680.54899999999998</v>
      </c>
    </row>
    <row r="8805" spans="1:8" hidden="1">
      <c r="A8805" s="38" t="s">
        <v>10</v>
      </c>
      <c r="B8805" s="31">
        <v>1998</v>
      </c>
      <c r="C8805" s="31">
        <v>92</v>
      </c>
      <c r="D8805" s="32">
        <v>0.39649909</v>
      </c>
      <c r="E8805" s="32">
        <v>0.33089858999999999</v>
      </c>
      <c r="F8805" s="32">
        <v>0.66910141000000001</v>
      </c>
      <c r="G8805" s="33">
        <v>554.822</v>
      </c>
      <c r="H8805" s="39">
        <v>463.02699999999999</v>
      </c>
    </row>
    <row r="8806" spans="1:8" hidden="1">
      <c r="A8806" s="38" t="s">
        <v>10</v>
      </c>
      <c r="B8806" s="31">
        <v>1998</v>
      </c>
      <c r="C8806" s="31">
        <v>93</v>
      </c>
      <c r="D8806" s="32">
        <v>0.42225915000000003</v>
      </c>
      <c r="E8806" s="32">
        <v>0.34864903000000003</v>
      </c>
      <c r="F8806" s="32">
        <v>0.65135096999999997</v>
      </c>
      <c r="G8806" s="33">
        <v>371.23200000000003</v>
      </c>
      <c r="H8806" s="39">
        <v>306.517</v>
      </c>
    </row>
    <row r="8807" spans="1:8" hidden="1">
      <c r="A8807" s="38" t="s">
        <v>10</v>
      </c>
      <c r="B8807" s="31">
        <v>1998</v>
      </c>
      <c r="C8807" s="31">
        <v>94</v>
      </c>
      <c r="D8807" s="32">
        <v>0.44676375000000002</v>
      </c>
      <c r="E8807" s="32">
        <v>0.36518749</v>
      </c>
      <c r="F8807" s="32">
        <v>0.63481251000000005</v>
      </c>
      <c r="G8807" s="33">
        <v>241.80199999999999</v>
      </c>
      <c r="H8807" s="39">
        <v>197.65100000000001</v>
      </c>
    </row>
    <row r="8808" spans="1:8" hidden="1">
      <c r="A8808" s="38" t="s">
        <v>10</v>
      </c>
      <c r="B8808" s="31">
        <v>1998</v>
      </c>
      <c r="C8808" s="31">
        <v>95</v>
      </c>
      <c r="D8808" s="32">
        <v>0.47036948000000001</v>
      </c>
      <c r="E8808" s="32">
        <v>0.38080901</v>
      </c>
      <c r="F8808" s="32">
        <v>0.61919099</v>
      </c>
      <c r="G8808" s="33">
        <v>153.499</v>
      </c>
      <c r="H8808" s="39">
        <v>124.27200000000001</v>
      </c>
    </row>
    <row r="8809" spans="1:8" hidden="1">
      <c r="A8809" s="38" t="s">
        <v>10</v>
      </c>
      <c r="B8809" s="31">
        <v>1998</v>
      </c>
      <c r="C8809" s="31">
        <v>96</v>
      </c>
      <c r="D8809" s="32">
        <v>0.49385372</v>
      </c>
      <c r="E8809" s="32">
        <v>0.39605667999999999</v>
      </c>
      <c r="F8809" s="32">
        <v>0.60394331999999995</v>
      </c>
      <c r="G8809" s="33">
        <v>95.045000000000002</v>
      </c>
      <c r="H8809" s="39">
        <v>76.224000000000004</v>
      </c>
    </row>
    <row r="8810" spans="1:8" hidden="1">
      <c r="A8810" s="38" t="s">
        <v>10</v>
      </c>
      <c r="B8810" s="31">
        <v>1998</v>
      </c>
      <c r="C8810" s="31">
        <v>97</v>
      </c>
      <c r="D8810" s="32">
        <v>0.51790619000000004</v>
      </c>
      <c r="E8810" s="32">
        <v>0.41137846</v>
      </c>
      <c r="F8810" s="32">
        <v>0.58862154</v>
      </c>
      <c r="G8810" s="33">
        <v>57.402000000000001</v>
      </c>
      <c r="H8810" s="39">
        <v>45.594999999999999</v>
      </c>
    </row>
    <row r="8811" spans="1:8" hidden="1">
      <c r="A8811" s="38" t="s">
        <v>10</v>
      </c>
      <c r="B8811" s="31">
        <v>1998</v>
      </c>
      <c r="C8811" s="31">
        <v>98</v>
      </c>
      <c r="D8811" s="32">
        <v>0.54281647</v>
      </c>
      <c r="E8811" s="32">
        <v>0.42694113</v>
      </c>
      <c r="F8811" s="32">
        <v>0.57305887</v>
      </c>
      <c r="G8811" s="33">
        <v>33.787999999999997</v>
      </c>
      <c r="H8811" s="39">
        <v>26.574999999999999</v>
      </c>
    </row>
    <row r="8812" spans="1:8" hidden="1">
      <c r="A8812" s="38" t="s">
        <v>10</v>
      </c>
      <c r="B8812" s="31">
        <v>1998</v>
      </c>
      <c r="C8812" s="31">
        <v>99</v>
      </c>
      <c r="D8812" s="32">
        <v>0.56869316999999997</v>
      </c>
      <c r="E8812" s="32">
        <v>0.44278793</v>
      </c>
      <c r="F8812" s="32">
        <v>0.55721206999999995</v>
      </c>
      <c r="G8812" s="33">
        <v>19.363</v>
      </c>
      <c r="H8812" s="39">
        <v>15.076000000000001</v>
      </c>
    </row>
    <row r="8813" spans="1:8" hidden="1">
      <c r="A8813" s="38" t="s">
        <v>10</v>
      </c>
      <c r="B8813" s="31">
        <v>1999</v>
      </c>
      <c r="C8813" s="31">
        <v>1</v>
      </c>
      <c r="D8813" s="32">
        <v>2.8911989999999999E-2</v>
      </c>
      <c r="E8813" s="32">
        <v>2.8500000000000001E-2</v>
      </c>
      <c r="F8813" s="32">
        <v>0.97150000000000003</v>
      </c>
      <c r="G8813" s="33">
        <v>88626.307000000001</v>
      </c>
      <c r="H8813" s="39">
        <v>87363.381999999998</v>
      </c>
    </row>
    <row r="8814" spans="1:8" hidden="1">
      <c r="A8814" s="38" t="s">
        <v>10</v>
      </c>
      <c r="B8814" s="31">
        <v>1999</v>
      </c>
      <c r="C8814" s="31">
        <v>2</v>
      </c>
      <c r="D8814" s="32">
        <v>2.3719629999999998E-2</v>
      </c>
      <c r="E8814" s="32">
        <v>2.344162E-2</v>
      </c>
      <c r="F8814" s="32">
        <v>0.97655837999999995</v>
      </c>
      <c r="G8814" s="33">
        <v>86100.456999999995</v>
      </c>
      <c r="H8814" s="39">
        <v>85091.29</v>
      </c>
    </row>
    <row r="8815" spans="1:8" hidden="1">
      <c r="A8815" s="38" t="s">
        <v>10</v>
      </c>
      <c r="B8815" s="31">
        <v>1999</v>
      </c>
      <c r="C8815" s="31">
        <v>3</v>
      </c>
      <c r="D8815" s="32">
        <v>1.9494170000000002E-2</v>
      </c>
      <c r="E8815" s="32">
        <v>1.9305989999999999E-2</v>
      </c>
      <c r="F8815" s="32">
        <v>0.98069401</v>
      </c>
      <c r="G8815" s="33">
        <v>84082.123000000007</v>
      </c>
      <c r="H8815" s="39">
        <v>83270.479000000007</v>
      </c>
    </row>
    <row r="8816" spans="1:8" hidden="1">
      <c r="A8816" s="38" t="s">
        <v>10</v>
      </c>
      <c r="B8816" s="31">
        <v>1999</v>
      </c>
      <c r="C8816" s="31">
        <v>4</v>
      </c>
      <c r="D8816" s="32">
        <v>1.6036720000000001E-2</v>
      </c>
      <c r="E8816" s="32">
        <v>1.5909159999999999E-2</v>
      </c>
      <c r="F8816" s="32">
        <v>0.98409084000000002</v>
      </c>
      <c r="G8816" s="33">
        <v>82458.834000000003</v>
      </c>
      <c r="H8816" s="39">
        <v>81802.909</v>
      </c>
    </row>
    <row r="8817" spans="1:8" hidden="1">
      <c r="A8817" s="38" t="s">
        <v>10</v>
      </c>
      <c r="B8817" s="31">
        <v>1999</v>
      </c>
      <c r="C8817" s="31">
        <v>5</v>
      </c>
      <c r="D8817" s="32">
        <v>1.3199280000000001E-2</v>
      </c>
      <c r="E8817" s="32">
        <v>1.3112739999999999E-2</v>
      </c>
      <c r="F8817" s="32">
        <v>0.98688726000000004</v>
      </c>
      <c r="G8817" s="33">
        <v>81146.983999999997</v>
      </c>
      <c r="H8817" s="39">
        <v>80614.953999999998</v>
      </c>
    </row>
    <row r="8818" spans="1:8" hidden="1">
      <c r="A8818" s="38" t="s">
        <v>10</v>
      </c>
      <c r="B8818" s="31">
        <v>1999</v>
      </c>
      <c r="C8818" s="31">
        <v>6</v>
      </c>
      <c r="D8818" s="32">
        <v>1.087951E-2</v>
      </c>
      <c r="E8818" s="32">
        <v>1.0820649999999999E-2</v>
      </c>
      <c r="F8818" s="32">
        <v>0.98917935000000001</v>
      </c>
      <c r="G8818" s="33">
        <v>80082.923999999999</v>
      </c>
      <c r="H8818" s="39">
        <v>79649.649000000005</v>
      </c>
    </row>
    <row r="8819" spans="1:8" hidden="1">
      <c r="A8819" s="38" t="s">
        <v>10</v>
      </c>
      <c r="B8819" s="31">
        <v>1999</v>
      </c>
      <c r="C8819" s="31">
        <v>7</v>
      </c>
      <c r="D8819" s="32">
        <v>8.9998600000000002E-3</v>
      </c>
      <c r="E8819" s="32">
        <v>8.9595500000000002E-3</v>
      </c>
      <c r="F8819" s="32">
        <v>0.99104044999999996</v>
      </c>
      <c r="G8819" s="33">
        <v>79216.375</v>
      </c>
      <c r="H8819" s="39">
        <v>78861.502999999997</v>
      </c>
    </row>
    <row r="8820" spans="1:8" hidden="1">
      <c r="A8820" s="38" t="s">
        <v>10</v>
      </c>
      <c r="B8820" s="31">
        <v>1999</v>
      </c>
      <c r="C8820" s="31">
        <v>8</v>
      </c>
      <c r="D8820" s="32">
        <v>7.5154799999999997E-3</v>
      </c>
      <c r="E8820" s="32">
        <v>7.4873500000000003E-3</v>
      </c>
      <c r="F8820" s="32">
        <v>0.99251265</v>
      </c>
      <c r="G8820" s="33">
        <v>78506.631999999998</v>
      </c>
      <c r="H8820" s="39">
        <v>78212.729000000007</v>
      </c>
    </row>
    <row r="8821" spans="1:8" hidden="1">
      <c r="A8821" s="38" t="s">
        <v>10</v>
      </c>
      <c r="B8821" s="31">
        <v>1999</v>
      </c>
      <c r="C8821" s="31">
        <v>9</v>
      </c>
      <c r="D8821" s="32">
        <v>6.3819599999999999E-3</v>
      </c>
      <c r="E8821" s="32">
        <v>6.3616599999999999E-3</v>
      </c>
      <c r="F8821" s="32">
        <v>0.99363833999999995</v>
      </c>
      <c r="G8821" s="33">
        <v>77918.826000000001</v>
      </c>
      <c r="H8821" s="39">
        <v>77670.979000000007</v>
      </c>
    </row>
    <row r="8822" spans="1:8" hidden="1">
      <c r="A8822" s="38" t="s">
        <v>10</v>
      </c>
      <c r="B8822" s="31">
        <v>1999</v>
      </c>
      <c r="C8822" s="31">
        <v>10</v>
      </c>
      <c r="D8822" s="32">
        <v>5.5625800000000001E-3</v>
      </c>
      <c r="E8822" s="32">
        <v>5.5471499999999998E-3</v>
      </c>
      <c r="F8822" s="32">
        <v>0.99445285000000005</v>
      </c>
      <c r="G8822" s="33">
        <v>77423.131999999998</v>
      </c>
      <c r="H8822" s="39">
        <v>77208.394</v>
      </c>
    </row>
    <row r="8823" spans="1:8" hidden="1">
      <c r="A8823" s="38" t="s">
        <v>10</v>
      </c>
      <c r="B8823" s="31">
        <v>1999</v>
      </c>
      <c r="C8823" s="31">
        <v>11</v>
      </c>
      <c r="D8823" s="32">
        <v>5.0205700000000002E-3</v>
      </c>
      <c r="E8823" s="32">
        <v>5.0080000000000003E-3</v>
      </c>
      <c r="F8823" s="32">
        <v>0.99499199999999999</v>
      </c>
      <c r="G8823" s="33">
        <v>76993.654999999999</v>
      </c>
      <c r="H8823" s="39">
        <v>76800.861999999994</v>
      </c>
    </row>
    <row r="8824" spans="1:8" hidden="1">
      <c r="A8824" s="38" t="s">
        <v>10</v>
      </c>
      <c r="B8824" s="31">
        <v>1999</v>
      </c>
      <c r="C8824" s="31">
        <v>12</v>
      </c>
      <c r="D8824" s="32">
        <v>4.7127999999999996E-3</v>
      </c>
      <c r="E8824" s="32">
        <v>4.7017200000000004E-3</v>
      </c>
      <c r="F8824" s="32">
        <v>0.99529827999999998</v>
      </c>
      <c r="G8824" s="33">
        <v>76608.070000000007</v>
      </c>
      <c r="H8824" s="39">
        <v>76427.975999999995</v>
      </c>
    </row>
    <row r="8825" spans="1:8" hidden="1">
      <c r="A8825" s="38" t="s">
        <v>10</v>
      </c>
      <c r="B8825" s="31">
        <v>1999</v>
      </c>
      <c r="C8825" s="31">
        <v>13</v>
      </c>
      <c r="D8825" s="32">
        <v>4.6097899999999999E-3</v>
      </c>
      <c r="E8825" s="32">
        <v>4.5991900000000004E-3</v>
      </c>
      <c r="F8825" s="32">
        <v>0.99540081000000002</v>
      </c>
      <c r="G8825" s="33">
        <v>76247.880999999994</v>
      </c>
      <c r="H8825" s="39">
        <v>76072.540999999997</v>
      </c>
    </row>
    <row r="8826" spans="1:8" hidden="1">
      <c r="A8826" s="38" t="s">
        <v>10</v>
      </c>
      <c r="B8826" s="31">
        <v>1999</v>
      </c>
      <c r="C8826" s="31">
        <v>14</v>
      </c>
      <c r="D8826" s="32">
        <v>4.67579E-3</v>
      </c>
      <c r="E8826" s="32">
        <v>4.6648799999999997E-3</v>
      </c>
      <c r="F8826" s="32">
        <v>0.99533512000000002</v>
      </c>
      <c r="G8826" s="33">
        <v>75897.202000000005</v>
      </c>
      <c r="H8826" s="39">
        <v>75720.176000000007</v>
      </c>
    </row>
    <row r="8827" spans="1:8" hidden="1">
      <c r="A8827" s="38" t="s">
        <v>10</v>
      </c>
      <c r="B8827" s="31">
        <v>1999</v>
      </c>
      <c r="C8827" s="31">
        <v>15</v>
      </c>
      <c r="D8827" s="32">
        <v>4.8803400000000004E-3</v>
      </c>
      <c r="E8827" s="32">
        <v>4.8684599999999998E-3</v>
      </c>
      <c r="F8827" s="32">
        <v>0.99513154000000004</v>
      </c>
      <c r="G8827" s="33">
        <v>75543.149999999994</v>
      </c>
      <c r="H8827" s="39">
        <v>75359.260999999999</v>
      </c>
    </row>
    <row r="8828" spans="1:8" hidden="1">
      <c r="A8828" s="38" t="s">
        <v>10</v>
      </c>
      <c r="B8828" s="31">
        <v>1999</v>
      </c>
      <c r="C8828" s="31">
        <v>16</v>
      </c>
      <c r="D8828" s="32">
        <v>5.1877900000000003E-3</v>
      </c>
      <c r="E8828" s="32">
        <v>5.1743700000000002E-3</v>
      </c>
      <c r="F8828" s="32">
        <v>0.99482563000000002</v>
      </c>
      <c r="G8828" s="33">
        <v>75175.372000000003</v>
      </c>
      <c r="H8828" s="39">
        <v>74980.879000000001</v>
      </c>
    </row>
    <row r="8829" spans="1:8" hidden="1">
      <c r="A8829" s="38" t="s">
        <v>10</v>
      </c>
      <c r="B8829" s="31">
        <v>1999</v>
      </c>
      <c r="C8829" s="31">
        <v>17</v>
      </c>
      <c r="D8829" s="32">
        <v>5.5565099999999997E-3</v>
      </c>
      <c r="E8829" s="32">
        <v>5.5411100000000001E-3</v>
      </c>
      <c r="F8829" s="32">
        <v>0.99445888999999998</v>
      </c>
      <c r="G8829" s="33">
        <v>74786.387000000002</v>
      </c>
      <c r="H8829" s="39">
        <v>74579.187000000005</v>
      </c>
    </row>
    <row r="8830" spans="1:8" hidden="1">
      <c r="A8830" s="38" t="s">
        <v>10</v>
      </c>
      <c r="B8830" s="31">
        <v>1999</v>
      </c>
      <c r="C8830" s="31">
        <v>18</v>
      </c>
      <c r="D8830" s="32">
        <v>5.9542299999999996E-3</v>
      </c>
      <c r="E8830" s="32">
        <v>5.9365599999999996E-3</v>
      </c>
      <c r="F8830" s="32">
        <v>0.99406344000000002</v>
      </c>
      <c r="G8830" s="33">
        <v>74371.986999999994</v>
      </c>
      <c r="H8830" s="39">
        <v>74151.23</v>
      </c>
    </row>
    <row r="8831" spans="1:8" hidden="1">
      <c r="A8831" s="38" t="s">
        <v>10</v>
      </c>
      <c r="B8831" s="31">
        <v>1999</v>
      </c>
      <c r="C8831" s="31">
        <v>19</v>
      </c>
      <c r="D8831" s="32">
        <v>6.3480100000000003E-3</v>
      </c>
      <c r="E8831" s="32">
        <v>6.3279199999999999E-3</v>
      </c>
      <c r="F8831" s="32">
        <v>0.99367207999999996</v>
      </c>
      <c r="G8831" s="33">
        <v>73930.472999999998</v>
      </c>
      <c r="H8831" s="39">
        <v>73696.56</v>
      </c>
    </row>
    <row r="8832" spans="1:8" hidden="1">
      <c r="A8832" s="38" t="s">
        <v>10</v>
      </c>
      <c r="B8832" s="31">
        <v>1999</v>
      </c>
      <c r="C8832" s="31">
        <v>20</v>
      </c>
      <c r="D8832" s="32">
        <v>6.7140799999999999E-3</v>
      </c>
      <c r="E8832" s="32">
        <v>6.6916199999999997E-3</v>
      </c>
      <c r="F8832" s="32">
        <v>0.99330837999999999</v>
      </c>
      <c r="G8832" s="33">
        <v>73462.646999999997</v>
      </c>
      <c r="H8832" s="39">
        <v>73216.854999999996</v>
      </c>
    </row>
    <row r="8833" spans="1:8" hidden="1">
      <c r="A8833" s="38" t="s">
        <v>10</v>
      </c>
      <c r="B8833" s="31">
        <v>1999</v>
      </c>
      <c r="C8833" s="31">
        <v>21</v>
      </c>
      <c r="D8833" s="32">
        <v>7.0327899999999997E-3</v>
      </c>
      <c r="E8833" s="32">
        <v>7.0081500000000003E-3</v>
      </c>
      <c r="F8833" s="32">
        <v>0.99299185000000001</v>
      </c>
      <c r="G8833" s="33">
        <v>72971.062999999995</v>
      </c>
      <c r="H8833" s="39">
        <v>72715.366999999998</v>
      </c>
    </row>
    <row r="8834" spans="1:8" hidden="1">
      <c r="A8834" s="38" t="s">
        <v>10</v>
      </c>
      <c r="B8834" s="31">
        <v>1999</v>
      </c>
      <c r="C8834" s="31">
        <v>22</v>
      </c>
      <c r="D8834" s="32">
        <v>7.29139E-3</v>
      </c>
      <c r="E8834" s="32">
        <v>7.2649000000000004E-3</v>
      </c>
      <c r="F8834" s="32">
        <v>0.99273509999999998</v>
      </c>
      <c r="G8834" s="33">
        <v>72459.671000000002</v>
      </c>
      <c r="H8834" s="39">
        <v>72196.464999999997</v>
      </c>
    </row>
    <row r="8835" spans="1:8" hidden="1">
      <c r="A8835" s="38" t="s">
        <v>10</v>
      </c>
      <c r="B8835" s="31">
        <v>1999</v>
      </c>
      <c r="C8835" s="31">
        <v>23</v>
      </c>
      <c r="D8835" s="32">
        <v>7.48813E-3</v>
      </c>
      <c r="E8835" s="32">
        <v>7.4602000000000002E-3</v>
      </c>
      <c r="F8835" s="32">
        <v>0.99253979999999997</v>
      </c>
      <c r="G8835" s="33">
        <v>71933.258000000002</v>
      </c>
      <c r="H8835" s="39">
        <v>71664.94</v>
      </c>
    </row>
    <row r="8836" spans="1:8" hidden="1">
      <c r="A8836" s="38" t="s">
        <v>10</v>
      </c>
      <c r="B8836" s="31">
        <v>1999</v>
      </c>
      <c r="C8836" s="31">
        <v>24</v>
      </c>
      <c r="D8836" s="32">
        <v>7.6354400000000003E-3</v>
      </c>
      <c r="E8836" s="32">
        <v>7.6064000000000001E-3</v>
      </c>
      <c r="F8836" s="32">
        <v>0.99239359999999999</v>
      </c>
      <c r="G8836" s="33">
        <v>71396.622000000003</v>
      </c>
      <c r="H8836" s="39">
        <v>71125.085999999996</v>
      </c>
    </row>
    <row r="8837" spans="1:8" hidden="1">
      <c r="A8837" s="38" t="s">
        <v>10</v>
      </c>
      <c r="B8837" s="31">
        <v>1999</v>
      </c>
      <c r="C8837" s="31">
        <v>25</v>
      </c>
      <c r="D8837" s="32">
        <v>7.7533200000000002E-3</v>
      </c>
      <c r="E8837" s="32">
        <v>7.7233800000000002E-3</v>
      </c>
      <c r="F8837" s="32">
        <v>0.99227662000000005</v>
      </c>
      <c r="G8837" s="33">
        <v>70853.55</v>
      </c>
      <c r="H8837" s="39">
        <v>70579.936000000002</v>
      </c>
    </row>
    <row r="8838" spans="1:8" hidden="1">
      <c r="A8838" s="38" t="s">
        <v>10</v>
      </c>
      <c r="B8838" s="31">
        <v>1999</v>
      </c>
      <c r="C8838" s="31">
        <v>26</v>
      </c>
      <c r="D8838" s="32">
        <v>7.8632500000000004E-3</v>
      </c>
      <c r="E8838" s="32">
        <v>7.8324599999999994E-3</v>
      </c>
      <c r="F8838" s="32">
        <v>0.99216753999999996</v>
      </c>
      <c r="G8838" s="33">
        <v>70306.322</v>
      </c>
      <c r="H8838" s="39">
        <v>70030.986000000004</v>
      </c>
    </row>
    <row r="8839" spans="1:8" hidden="1">
      <c r="A8839" s="38" t="s">
        <v>10</v>
      </c>
      <c r="B8839" s="31">
        <v>1999</v>
      </c>
      <c r="C8839" s="31">
        <v>27</v>
      </c>
      <c r="D8839" s="32">
        <v>7.98455E-3</v>
      </c>
      <c r="E8839" s="32">
        <v>7.9527999999999995E-3</v>
      </c>
      <c r="F8839" s="32">
        <v>0.99204720000000002</v>
      </c>
      <c r="G8839" s="33">
        <v>69755.649999999994</v>
      </c>
      <c r="H8839" s="39">
        <v>69478.274000000005</v>
      </c>
    </row>
    <row r="8840" spans="1:8" hidden="1">
      <c r="A8840" s="38" t="s">
        <v>10</v>
      </c>
      <c r="B8840" s="31">
        <v>1999</v>
      </c>
      <c r="C8840" s="31">
        <v>28</v>
      </c>
      <c r="D8840" s="32">
        <v>8.1256699999999998E-3</v>
      </c>
      <c r="E8840" s="32">
        <v>8.0927900000000007E-3</v>
      </c>
      <c r="F8840" s="32">
        <v>0.99190721000000004</v>
      </c>
      <c r="G8840" s="33">
        <v>69200.898000000001</v>
      </c>
      <c r="H8840" s="39">
        <v>68920.884000000005</v>
      </c>
    </row>
    <row r="8841" spans="1:8" hidden="1">
      <c r="A8841" s="38" t="s">
        <v>10</v>
      </c>
      <c r="B8841" s="31">
        <v>1999</v>
      </c>
      <c r="C8841" s="31">
        <v>29</v>
      </c>
      <c r="D8841" s="32">
        <v>8.2881900000000008E-3</v>
      </c>
      <c r="E8841" s="32">
        <v>8.2539799999999993E-3</v>
      </c>
      <c r="F8841" s="32">
        <v>0.99174602000000001</v>
      </c>
      <c r="G8841" s="33">
        <v>68640.87</v>
      </c>
      <c r="H8841" s="39">
        <v>68357.589000000007</v>
      </c>
    </row>
    <row r="8842" spans="1:8" hidden="1">
      <c r="A8842" s="38" t="s">
        <v>10</v>
      </c>
      <c r="B8842" s="31">
        <v>1999</v>
      </c>
      <c r="C8842" s="31">
        <v>30</v>
      </c>
      <c r="D8842" s="32">
        <v>8.4690600000000005E-3</v>
      </c>
      <c r="E8842" s="32">
        <v>8.4333399999999992E-3</v>
      </c>
      <c r="F8842" s="32">
        <v>0.99156666000000004</v>
      </c>
      <c r="G8842" s="33">
        <v>68074.308999999994</v>
      </c>
      <c r="H8842" s="39">
        <v>67787.262000000002</v>
      </c>
    </row>
    <row r="8843" spans="1:8" hidden="1">
      <c r="A8843" s="38" t="s">
        <v>10</v>
      </c>
      <c r="B8843" s="31">
        <v>1999</v>
      </c>
      <c r="C8843" s="31">
        <v>31</v>
      </c>
      <c r="D8843" s="32">
        <v>8.6610899999999998E-3</v>
      </c>
      <c r="E8843" s="32">
        <v>8.6237499999999995E-3</v>
      </c>
      <c r="F8843" s="32">
        <v>0.99137624999999996</v>
      </c>
      <c r="G8843" s="33">
        <v>67500.214999999997</v>
      </c>
      <c r="H8843" s="39">
        <v>67209.163</v>
      </c>
    </row>
    <row r="8844" spans="1:8" hidden="1">
      <c r="A8844" s="38" t="s">
        <v>10</v>
      </c>
      <c r="B8844" s="31">
        <v>1999</v>
      </c>
      <c r="C8844" s="31">
        <v>32</v>
      </c>
      <c r="D8844" s="32">
        <v>8.8596999999999999E-3</v>
      </c>
      <c r="E8844" s="32">
        <v>8.8206299999999994E-3</v>
      </c>
      <c r="F8844" s="32">
        <v>0.99117937</v>
      </c>
      <c r="G8844" s="33">
        <v>66918.11</v>
      </c>
      <c r="H8844" s="39">
        <v>66622.98</v>
      </c>
    </row>
    <row r="8845" spans="1:8" hidden="1">
      <c r="A8845" s="38" t="s">
        <v>10</v>
      </c>
      <c r="B8845" s="31">
        <v>1999</v>
      </c>
      <c r="C8845" s="31">
        <v>33</v>
      </c>
      <c r="D8845" s="32">
        <v>9.0625700000000007E-3</v>
      </c>
      <c r="E8845" s="32">
        <v>9.0217000000000006E-3</v>
      </c>
      <c r="F8845" s="32">
        <v>0.99097829999999998</v>
      </c>
      <c r="G8845" s="33">
        <v>66327.850999999995</v>
      </c>
      <c r="H8845" s="39">
        <v>66028.656000000003</v>
      </c>
    </row>
    <row r="8846" spans="1:8" hidden="1">
      <c r="A8846" s="38" t="s">
        <v>10</v>
      </c>
      <c r="B8846" s="31">
        <v>1999</v>
      </c>
      <c r="C8846" s="31">
        <v>34</v>
      </c>
      <c r="D8846" s="32">
        <v>9.2725299999999993E-3</v>
      </c>
      <c r="E8846" s="32">
        <v>9.2297400000000002E-3</v>
      </c>
      <c r="F8846" s="32">
        <v>0.99077026000000001</v>
      </c>
      <c r="G8846" s="33">
        <v>65729.460999999996</v>
      </c>
      <c r="H8846" s="39">
        <v>65426.127999999997</v>
      </c>
    </row>
    <row r="8847" spans="1:8" hidden="1">
      <c r="A8847" s="38" t="s">
        <v>10</v>
      </c>
      <c r="B8847" s="31">
        <v>1999</v>
      </c>
      <c r="C8847" s="31">
        <v>35</v>
      </c>
      <c r="D8847" s="32">
        <v>9.4985199999999999E-3</v>
      </c>
      <c r="E8847" s="32">
        <v>9.4536199999999994E-3</v>
      </c>
      <c r="F8847" s="32">
        <v>0.99054637999999995</v>
      </c>
      <c r="G8847" s="33">
        <v>65122.794999999998</v>
      </c>
      <c r="H8847" s="39">
        <v>64814.972000000002</v>
      </c>
    </row>
    <row r="8848" spans="1:8" hidden="1">
      <c r="A8848" s="38" t="s">
        <v>10</v>
      </c>
      <c r="B8848" s="31">
        <v>1999</v>
      </c>
      <c r="C8848" s="31">
        <v>36</v>
      </c>
      <c r="D8848" s="32">
        <v>9.7492800000000008E-3</v>
      </c>
      <c r="E8848" s="32">
        <v>9.7019800000000007E-3</v>
      </c>
      <c r="F8848" s="32">
        <v>0.99029802</v>
      </c>
      <c r="G8848" s="33">
        <v>64507.148999999998</v>
      </c>
      <c r="H8848" s="39">
        <v>64194.226000000002</v>
      </c>
    </row>
    <row r="8849" spans="1:8" hidden="1">
      <c r="A8849" s="38" t="s">
        <v>10</v>
      </c>
      <c r="B8849" s="31">
        <v>1999</v>
      </c>
      <c r="C8849" s="31">
        <v>37</v>
      </c>
      <c r="D8849" s="32">
        <v>1.003277E-2</v>
      </c>
      <c r="E8849" s="32">
        <v>9.9826900000000007E-3</v>
      </c>
      <c r="F8849" s="32">
        <v>0.99001731000000004</v>
      </c>
      <c r="G8849" s="33">
        <v>63881.302000000003</v>
      </c>
      <c r="H8849" s="39">
        <v>63562.447999999997</v>
      </c>
    </row>
    <row r="8850" spans="1:8" hidden="1">
      <c r="A8850" s="38" t="s">
        <v>10</v>
      </c>
      <c r="B8850" s="31">
        <v>1999</v>
      </c>
      <c r="C8850" s="31">
        <v>38</v>
      </c>
      <c r="D8850" s="32">
        <v>1.035026E-2</v>
      </c>
      <c r="E8850" s="32">
        <v>1.0296970000000001E-2</v>
      </c>
      <c r="F8850" s="32">
        <v>0.98970303000000004</v>
      </c>
      <c r="G8850" s="33">
        <v>63243.595000000001</v>
      </c>
      <c r="H8850" s="39">
        <v>62917.985999999997</v>
      </c>
    </row>
    <row r="8851" spans="1:8" hidden="1">
      <c r="A8851" s="38" t="s">
        <v>10</v>
      </c>
      <c r="B8851" s="31">
        <v>1999</v>
      </c>
      <c r="C8851" s="31">
        <v>39</v>
      </c>
      <c r="D8851" s="32">
        <v>1.069356E-2</v>
      </c>
      <c r="E8851" s="32">
        <v>1.0636690000000001E-2</v>
      </c>
      <c r="F8851" s="32">
        <v>0.98936331</v>
      </c>
      <c r="G8851" s="33">
        <v>62592.377</v>
      </c>
      <c r="H8851" s="39">
        <v>62259.489000000001</v>
      </c>
    </row>
    <row r="8852" spans="1:8" hidden="1">
      <c r="A8852" s="38" t="s">
        <v>10</v>
      </c>
      <c r="B8852" s="31">
        <v>1999</v>
      </c>
      <c r="C8852" s="31">
        <v>40</v>
      </c>
      <c r="D8852" s="32">
        <v>1.1049140000000001E-2</v>
      </c>
      <c r="E8852" s="32">
        <v>1.098843E-2</v>
      </c>
      <c r="F8852" s="32">
        <v>0.98901156999999995</v>
      </c>
      <c r="G8852" s="33">
        <v>61926.601000000002</v>
      </c>
      <c r="H8852" s="39">
        <v>61586.362999999998</v>
      </c>
    </row>
    <row r="8853" spans="1:8" hidden="1">
      <c r="A8853" s="38" t="s">
        <v>10</v>
      </c>
      <c r="B8853" s="31">
        <v>1999</v>
      </c>
      <c r="C8853" s="31">
        <v>41</v>
      </c>
      <c r="D8853" s="32">
        <v>1.139628E-2</v>
      </c>
      <c r="E8853" s="32">
        <v>1.133171E-2</v>
      </c>
      <c r="F8853" s="32">
        <v>0.98866829000000001</v>
      </c>
      <c r="G8853" s="33">
        <v>61246.125</v>
      </c>
      <c r="H8853" s="39">
        <v>60899.112999999998</v>
      </c>
    </row>
    <row r="8854" spans="1:8" hidden="1">
      <c r="A8854" s="38" t="s">
        <v>10</v>
      </c>
      <c r="B8854" s="31">
        <v>1999</v>
      </c>
      <c r="C8854" s="31">
        <v>42</v>
      </c>
      <c r="D8854" s="32">
        <v>1.1720009999999999E-2</v>
      </c>
      <c r="E8854" s="32">
        <v>1.1651730000000001E-2</v>
      </c>
      <c r="F8854" s="32">
        <v>0.98834827000000003</v>
      </c>
      <c r="G8854" s="33">
        <v>60552.101999999999</v>
      </c>
      <c r="H8854" s="39">
        <v>60199.332999999999</v>
      </c>
    </row>
    <row r="8855" spans="1:8" hidden="1">
      <c r="A8855" s="38" t="s">
        <v>10</v>
      </c>
      <c r="B8855" s="31">
        <v>1999</v>
      </c>
      <c r="C8855" s="31">
        <v>43</v>
      </c>
      <c r="D8855" s="32">
        <v>1.201791E-2</v>
      </c>
      <c r="E8855" s="32">
        <v>1.1946129999999999E-2</v>
      </c>
      <c r="F8855" s="32">
        <v>0.98805387</v>
      </c>
      <c r="G8855" s="33">
        <v>59846.565000000002</v>
      </c>
      <c r="H8855" s="39">
        <v>59489.097999999998</v>
      </c>
    </row>
    <row r="8856" spans="1:8" hidden="1">
      <c r="A8856" s="38" t="s">
        <v>10</v>
      </c>
      <c r="B8856" s="31">
        <v>1999</v>
      </c>
      <c r="C8856" s="31">
        <v>44</v>
      </c>
      <c r="D8856" s="32">
        <v>1.229975E-2</v>
      </c>
      <c r="E8856" s="32">
        <v>1.2224570000000001E-2</v>
      </c>
      <c r="F8856" s="32">
        <v>0.98777543000000001</v>
      </c>
      <c r="G8856" s="33">
        <v>59131.63</v>
      </c>
      <c r="H8856" s="39">
        <v>58770.201000000001</v>
      </c>
    </row>
    <row r="8857" spans="1:8" hidden="1">
      <c r="A8857" s="38" t="s">
        <v>10</v>
      </c>
      <c r="B8857" s="31">
        <v>1999</v>
      </c>
      <c r="C8857" s="31">
        <v>45</v>
      </c>
      <c r="D8857" s="32">
        <v>1.2595540000000001E-2</v>
      </c>
      <c r="E8857" s="32">
        <v>1.251671E-2</v>
      </c>
      <c r="F8857" s="32">
        <v>0.98748329000000001</v>
      </c>
      <c r="G8857" s="33">
        <v>58408.771999999997</v>
      </c>
      <c r="H8857" s="39">
        <v>58043.228999999999</v>
      </c>
    </row>
    <row r="8858" spans="1:8" hidden="1">
      <c r="A8858" s="38" t="s">
        <v>10</v>
      </c>
      <c r="B8858" s="31">
        <v>1999</v>
      </c>
      <c r="C8858" s="31">
        <v>46</v>
      </c>
      <c r="D8858" s="32">
        <v>1.2938130000000001E-2</v>
      </c>
      <c r="E8858" s="32">
        <v>1.285497E-2</v>
      </c>
      <c r="F8858" s="32">
        <v>0.98714502999999998</v>
      </c>
      <c r="G8858" s="33">
        <v>57677.686000000002</v>
      </c>
      <c r="H8858" s="39">
        <v>57306.964</v>
      </c>
    </row>
    <row r="8859" spans="1:8" hidden="1">
      <c r="A8859" s="38" t="s">
        <v>10</v>
      </c>
      <c r="B8859" s="31">
        <v>1999</v>
      </c>
      <c r="C8859" s="31">
        <v>47</v>
      </c>
      <c r="D8859" s="32">
        <v>1.336027E-2</v>
      </c>
      <c r="E8859" s="32">
        <v>1.327161E-2</v>
      </c>
      <c r="F8859" s="32">
        <v>0.98672839000000001</v>
      </c>
      <c r="G8859" s="33">
        <v>56936.241000000002</v>
      </c>
      <c r="H8859" s="39">
        <v>56558.423000000003</v>
      </c>
    </row>
    <row r="8860" spans="1:8" hidden="1">
      <c r="A8860" s="38" t="s">
        <v>10</v>
      </c>
      <c r="B8860" s="31">
        <v>1999</v>
      </c>
      <c r="C8860" s="31">
        <v>48</v>
      </c>
      <c r="D8860" s="32">
        <v>1.388708E-2</v>
      </c>
      <c r="E8860" s="32">
        <v>1.3791319999999999E-2</v>
      </c>
      <c r="F8860" s="32">
        <v>0.98620867999999995</v>
      </c>
      <c r="G8860" s="33">
        <v>56180.605000000003</v>
      </c>
      <c r="H8860" s="39">
        <v>55793.203000000001</v>
      </c>
    </row>
    <row r="8861" spans="1:8" hidden="1">
      <c r="A8861" s="38" t="s">
        <v>10</v>
      </c>
      <c r="B8861" s="31">
        <v>1999</v>
      </c>
      <c r="C8861" s="31">
        <v>49</v>
      </c>
      <c r="D8861" s="32">
        <v>1.453372E-2</v>
      </c>
      <c r="E8861" s="32">
        <v>1.442887E-2</v>
      </c>
      <c r="F8861" s="32">
        <v>0.98557112999999996</v>
      </c>
      <c r="G8861" s="33">
        <v>55405.800999999999</v>
      </c>
      <c r="H8861" s="39">
        <v>55006.078999999998</v>
      </c>
    </row>
    <row r="8862" spans="1:8" hidden="1">
      <c r="A8862" s="38" t="s">
        <v>10</v>
      </c>
      <c r="B8862" s="31">
        <v>1999</v>
      </c>
      <c r="C8862" s="31">
        <v>50</v>
      </c>
      <c r="D8862" s="32">
        <v>1.527976E-2</v>
      </c>
      <c r="E8862" s="32">
        <v>1.5163909999999999E-2</v>
      </c>
      <c r="F8862" s="32">
        <v>0.98483609000000005</v>
      </c>
      <c r="G8862" s="33">
        <v>54606.358</v>
      </c>
      <c r="H8862" s="39">
        <v>54192.334999999999</v>
      </c>
    </row>
    <row r="8863" spans="1:8" hidden="1">
      <c r="A8863" s="38" t="s">
        <v>10</v>
      </c>
      <c r="B8863" s="31">
        <v>1999</v>
      </c>
      <c r="C8863" s="31">
        <v>51</v>
      </c>
      <c r="D8863" s="32">
        <v>1.61012E-2</v>
      </c>
      <c r="E8863" s="32">
        <v>1.5972610000000002E-2</v>
      </c>
      <c r="F8863" s="32">
        <v>0.98402738999999995</v>
      </c>
      <c r="G8863" s="33">
        <v>53778.311999999998</v>
      </c>
      <c r="H8863" s="39">
        <v>53348.822</v>
      </c>
    </row>
    <row r="8864" spans="1:8" hidden="1">
      <c r="A8864" s="38" t="s">
        <v>10</v>
      </c>
      <c r="B8864" s="31">
        <v>1999</v>
      </c>
      <c r="C8864" s="31">
        <v>52</v>
      </c>
      <c r="D8864" s="32">
        <v>1.6985420000000001E-2</v>
      </c>
      <c r="E8864" s="32">
        <v>1.6842380000000001E-2</v>
      </c>
      <c r="F8864" s="32">
        <v>0.98315761999999995</v>
      </c>
      <c r="G8864" s="33">
        <v>52919.332000000002</v>
      </c>
      <c r="H8864" s="39">
        <v>52473.688000000002</v>
      </c>
    </row>
    <row r="8865" spans="1:8" hidden="1">
      <c r="A8865" s="38" t="s">
        <v>10</v>
      </c>
      <c r="B8865" s="31">
        <v>1999</v>
      </c>
      <c r="C8865" s="31">
        <v>53</v>
      </c>
      <c r="D8865" s="32">
        <v>1.790638E-2</v>
      </c>
      <c r="E8865" s="32">
        <v>1.7747490000000001E-2</v>
      </c>
      <c r="F8865" s="32">
        <v>0.98225251000000002</v>
      </c>
      <c r="G8865" s="33">
        <v>52028.044000000002</v>
      </c>
      <c r="H8865" s="39">
        <v>51566.360999999997</v>
      </c>
    </row>
    <row r="8866" spans="1:8" hidden="1">
      <c r="A8866" s="38" t="s">
        <v>10</v>
      </c>
      <c r="B8866" s="31">
        <v>1999</v>
      </c>
      <c r="C8866" s="31">
        <v>54</v>
      </c>
      <c r="D8866" s="32">
        <v>1.8873150000000002E-2</v>
      </c>
      <c r="E8866" s="32">
        <v>1.869672E-2</v>
      </c>
      <c r="F8866" s="32">
        <v>0.98130328</v>
      </c>
      <c r="G8866" s="33">
        <v>51104.677000000003</v>
      </c>
      <c r="H8866" s="39">
        <v>50626.932000000001</v>
      </c>
    </row>
    <row r="8867" spans="1:8" hidden="1">
      <c r="A8867" s="38" t="s">
        <v>10</v>
      </c>
      <c r="B8867" s="31">
        <v>1999</v>
      </c>
      <c r="C8867" s="31">
        <v>55</v>
      </c>
      <c r="D8867" s="32">
        <v>1.991822E-2</v>
      </c>
      <c r="E8867" s="32">
        <v>1.9721809999999999E-2</v>
      </c>
      <c r="F8867" s="32">
        <v>0.98027819000000005</v>
      </c>
      <c r="G8867" s="33">
        <v>50149.188000000002</v>
      </c>
      <c r="H8867" s="39">
        <v>49654.671000000002</v>
      </c>
    </row>
    <row r="8868" spans="1:8" hidden="1">
      <c r="A8868" s="38" t="s">
        <v>10</v>
      </c>
      <c r="B8868" s="31">
        <v>1999</v>
      </c>
      <c r="C8868" s="31">
        <v>56</v>
      </c>
      <c r="D8868" s="32">
        <v>2.1084200000000001E-2</v>
      </c>
      <c r="E8868" s="32">
        <v>2.0864250000000001E-2</v>
      </c>
      <c r="F8868" s="32">
        <v>0.97913574999999997</v>
      </c>
      <c r="G8868" s="33">
        <v>49160.154999999999</v>
      </c>
      <c r="H8868" s="39">
        <v>48647.31</v>
      </c>
    </row>
    <row r="8869" spans="1:8" hidden="1">
      <c r="A8869" s="38" t="s">
        <v>10</v>
      </c>
      <c r="B8869" s="31">
        <v>1999</v>
      </c>
      <c r="C8869" s="31">
        <v>57</v>
      </c>
      <c r="D8869" s="32">
        <v>2.2415919999999999E-2</v>
      </c>
      <c r="E8869" s="32">
        <v>2.216746E-2</v>
      </c>
      <c r="F8869" s="32">
        <v>0.97783253999999997</v>
      </c>
      <c r="G8869" s="33">
        <v>48134.464999999997</v>
      </c>
      <c r="H8869" s="39">
        <v>47600.955000000002</v>
      </c>
    </row>
    <row r="8870" spans="1:8" hidden="1">
      <c r="A8870" s="38" t="s">
        <v>10</v>
      </c>
      <c r="B8870" s="31">
        <v>1999</v>
      </c>
      <c r="C8870" s="31">
        <v>58</v>
      </c>
      <c r="D8870" s="32">
        <v>2.3957659999999999E-2</v>
      </c>
      <c r="E8870" s="32">
        <v>2.3674069999999998E-2</v>
      </c>
      <c r="F8870" s="32">
        <v>0.97632593000000001</v>
      </c>
      <c r="G8870" s="33">
        <v>47067.446000000004</v>
      </c>
      <c r="H8870" s="39">
        <v>46510.307000000001</v>
      </c>
    </row>
    <row r="8871" spans="1:8" hidden="1">
      <c r="A8871" s="38" t="s">
        <v>10</v>
      </c>
      <c r="B8871" s="31">
        <v>1999</v>
      </c>
      <c r="C8871" s="31">
        <v>59</v>
      </c>
      <c r="D8871" s="32">
        <v>2.5726780000000001E-2</v>
      </c>
      <c r="E8871" s="32">
        <v>2.540005E-2</v>
      </c>
      <c r="F8871" s="32">
        <v>0.97459994999999999</v>
      </c>
      <c r="G8871" s="33">
        <v>45953.167999999998</v>
      </c>
      <c r="H8871" s="39">
        <v>45369.561999999998</v>
      </c>
    </row>
    <row r="8872" spans="1:8" hidden="1">
      <c r="A8872" s="38" t="s">
        <v>10</v>
      </c>
      <c r="B8872" s="31">
        <v>1999</v>
      </c>
      <c r="C8872" s="31">
        <v>60</v>
      </c>
      <c r="D8872" s="32">
        <v>2.772852E-2</v>
      </c>
      <c r="E8872" s="32">
        <v>2.734934E-2</v>
      </c>
      <c r="F8872" s="32">
        <v>0.97265066</v>
      </c>
      <c r="G8872" s="33">
        <v>44785.955000000002</v>
      </c>
      <c r="H8872" s="39">
        <v>44173.521999999997</v>
      </c>
    </row>
    <row r="8873" spans="1:8" hidden="1">
      <c r="A8873" s="38" t="s">
        <v>10</v>
      </c>
      <c r="B8873" s="31">
        <v>1999</v>
      </c>
      <c r="C8873" s="31">
        <v>61</v>
      </c>
      <c r="D8873" s="32">
        <v>2.9946199999999999E-2</v>
      </c>
      <c r="E8873" s="32">
        <v>2.9504430000000002E-2</v>
      </c>
      <c r="F8873" s="32">
        <v>0.97049556999999997</v>
      </c>
      <c r="G8873" s="33">
        <v>43561.089</v>
      </c>
      <c r="H8873" s="39">
        <v>42918.466999999997</v>
      </c>
    </row>
    <row r="8874" spans="1:8" hidden="1">
      <c r="A8874" s="38" t="s">
        <v>10</v>
      </c>
      <c r="B8874" s="31">
        <v>1999</v>
      </c>
      <c r="C8874" s="31">
        <v>62</v>
      </c>
      <c r="D8874" s="32">
        <v>3.2354639999999997E-2</v>
      </c>
      <c r="E8874" s="32">
        <v>3.1839560000000003E-2</v>
      </c>
      <c r="F8874" s="32">
        <v>0.96816044000000001</v>
      </c>
      <c r="G8874" s="33">
        <v>42275.843999999997</v>
      </c>
      <c r="H8874" s="39">
        <v>41602.822</v>
      </c>
    </row>
    <row r="8875" spans="1:8" hidden="1">
      <c r="A8875" s="38" t="s">
        <v>10</v>
      </c>
      <c r="B8875" s="31">
        <v>1999</v>
      </c>
      <c r="C8875" s="31">
        <v>63</v>
      </c>
      <c r="D8875" s="32">
        <v>3.4953869999999998E-2</v>
      </c>
      <c r="E8875" s="32">
        <v>3.4353469999999997E-2</v>
      </c>
      <c r="F8875" s="32">
        <v>0.96564653</v>
      </c>
      <c r="G8875" s="33">
        <v>40929.800000000003</v>
      </c>
      <c r="H8875" s="39">
        <v>40226.76</v>
      </c>
    </row>
    <row r="8876" spans="1:8" hidden="1">
      <c r="A8876" s="38" t="s">
        <v>10</v>
      </c>
      <c r="B8876" s="31">
        <v>1999</v>
      </c>
      <c r="C8876" s="31">
        <v>64</v>
      </c>
      <c r="D8876" s="32">
        <v>3.7759389999999997E-2</v>
      </c>
      <c r="E8876" s="32">
        <v>3.7059719999999997E-2</v>
      </c>
      <c r="F8876" s="32">
        <v>0.96294027999999998</v>
      </c>
      <c r="G8876" s="33">
        <v>39523.718999999997</v>
      </c>
      <c r="H8876" s="39">
        <v>38791.35</v>
      </c>
    </row>
    <row r="8877" spans="1:8" hidden="1">
      <c r="A8877" s="38" t="s">
        <v>10</v>
      </c>
      <c r="B8877" s="31">
        <v>1999</v>
      </c>
      <c r="C8877" s="31">
        <v>65</v>
      </c>
      <c r="D8877" s="32">
        <v>4.0832800000000002E-2</v>
      </c>
      <c r="E8877" s="32">
        <v>4.0015820000000001E-2</v>
      </c>
      <c r="F8877" s="32">
        <v>0.95998417999999996</v>
      </c>
      <c r="G8877" s="33">
        <v>38058.981</v>
      </c>
      <c r="H8877" s="39">
        <v>37297.500999999997</v>
      </c>
    </row>
    <row r="8878" spans="1:8" hidden="1">
      <c r="A8878" s="38" t="s">
        <v>10</v>
      </c>
      <c r="B8878" s="31">
        <v>1999</v>
      </c>
      <c r="C8878" s="31">
        <v>66</v>
      </c>
      <c r="D8878" s="32">
        <v>4.4263509999999999E-2</v>
      </c>
      <c r="E8878" s="32">
        <v>4.3305099999999999E-2</v>
      </c>
      <c r="F8878" s="32">
        <v>0.95669490000000001</v>
      </c>
      <c r="G8878" s="33">
        <v>36536.019999999997</v>
      </c>
      <c r="H8878" s="39">
        <v>35744.921999999999</v>
      </c>
    </row>
    <row r="8879" spans="1:8" hidden="1">
      <c r="A8879" s="38" t="s">
        <v>10</v>
      </c>
      <c r="B8879" s="31">
        <v>1999</v>
      </c>
      <c r="C8879" s="31">
        <v>67</v>
      </c>
      <c r="D8879" s="32">
        <v>4.8138130000000001E-2</v>
      </c>
      <c r="E8879" s="32">
        <v>4.7006720000000002E-2</v>
      </c>
      <c r="F8879" s="32">
        <v>0.95299328000000005</v>
      </c>
      <c r="G8879" s="33">
        <v>34953.824000000001</v>
      </c>
      <c r="H8879" s="39">
        <v>34132.292000000001</v>
      </c>
    </row>
    <row r="8880" spans="1:8" hidden="1">
      <c r="A8880" s="38" t="s">
        <v>10</v>
      </c>
      <c r="B8880" s="31">
        <v>1999</v>
      </c>
      <c r="C8880" s="31">
        <v>68</v>
      </c>
      <c r="D8880" s="32">
        <v>5.2543390000000002E-2</v>
      </c>
      <c r="E8880" s="32">
        <v>5.1198319999999999E-2</v>
      </c>
      <c r="F8880" s="32">
        <v>0.94880167999999998</v>
      </c>
      <c r="G8880" s="33">
        <v>33310.76</v>
      </c>
      <c r="H8880" s="39">
        <v>32458.031999999999</v>
      </c>
    </row>
    <row r="8881" spans="1:8" hidden="1">
      <c r="A8881" s="38" t="s">
        <v>10</v>
      </c>
      <c r="B8881" s="31">
        <v>1999</v>
      </c>
      <c r="C8881" s="31">
        <v>69</v>
      </c>
      <c r="D8881" s="32">
        <v>5.7507719999999998E-2</v>
      </c>
      <c r="E8881" s="32">
        <v>5.5900369999999998E-2</v>
      </c>
      <c r="F8881" s="32">
        <v>0.94409962999999997</v>
      </c>
      <c r="G8881" s="33">
        <v>31605.305</v>
      </c>
      <c r="H8881" s="39">
        <v>30721.931</v>
      </c>
    </row>
    <row r="8882" spans="1:8" hidden="1">
      <c r="A8882" s="38" t="s">
        <v>10</v>
      </c>
      <c r="B8882" s="31">
        <v>1999</v>
      </c>
      <c r="C8882" s="31">
        <v>70</v>
      </c>
      <c r="D8882" s="32">
        <v>6.3014909999999993E-2</v>
      </c>
      <c r="E8882" s="32">
        <v>6.1090119999999998E-2</v>
      </c>
      <c r="F8882" s="32">
        <v>0.93890987999999997</v>
      </c>
      <c r="G8882" s="33">
        <v>29838.556</v>
      </c>
      <c r="H8882" s="39">
        <v>28927.135999999999</v>
      </c>
    </row>
    <row r="8883" spans="1:8" hidden="1">
      <c r="A8883" s="38" t="s">
        <v>10</v>
      </c>
      <c r="B8883" s="31">
        <v>1999</v>
      </c>
      <c r="C8883" s="31">
        <v>71</v>
      </c>
      <c r="D8883" s="32">
        <v>6.9006750000000006E-2</v>
      </c>
      <c r="E8883" s="32">
        <v>6.6705189999999998E-2</v>
      </c>
      <c r="F8883" s="32">
        <v>0.93329481000000003</v>
      </c>
      <c r="G8883" s="33">
        <v>28015.716</v>
      </c>
      <c r="H8883" s="39">
        <v>27081.319</v>
      </c>
    </row>
    <row r="8884" spans="1:8" hidden="1">
      <c r="A8884" s="38" t="s">
        <v>10</v>
      </c>
      <c r="B8884" s="31">
        <v>1999</v>
      </c>
      <c r="C8884" s="31">
        <v>72</v>
      </c>
      <c r="D8884" s="32">
        <v>7.5389609999999996E-2</v>
      </c>
      <c r="E8884" s="32">
        <v>7.265104E-2</v>
      </c>
      <c r="F8884" s="32">
        <v>0.92734896</v>
      </c>
      <c r="G8884" s="33">
        <v>26146.921999999999</v>
      </c>
      <c r="H8884" s="39">
        <v>25197.120999999999</v>
      </c>
    </row>
    <row r="8885" spans="1:8" hidden="1">
      <c r="A8885" s="38" t="s">
        <v>10</v>
      </c>
      <c r="B8885" s="31">
        <v>1999</v>
      </c>
      <c r="C8885" s="31">
        <v>73</v>
      </c>
      <c r="D8885" s="32">
        <v>8.2136470000000003E-2</v>
      </c>
      <c r="E8885" s="32">
        <v>7.8896339999999995E-2</v>
      </c>
      <c r="F8885" s="32">
        <v>0.92110365999999999</v>
      </c>
      <c r="G8885" s="33">
        <v>24247.321</v>
      </c>
      <c r="H8885" s="39">
        <v>23290.808000000001</v>
      </c>
    </row>
    <row r="8886" spans="1:8" hidden="1">
      <c r="A8886" s="38" t="s">
        <v>10</v>
      </c>
      <c r="B8886" s="31">
        <v>1999</v>
      </c>
      <c r="C8886" s="31">
        <v>74</v>
      </c>
      <c r="D8886" s="32">
        <v>8.927918E-2</v>
      </c>
      <c r="E8886" s="32">
        <v>8.5464100000000001E-2</v>
      </c>
      <c r="F8886" s="32">
        <v>0.91453589999999996</v>
      </c>
      <c r="G8886" s="33">
        <v>22334.295999999998</v>
      </c>
      <c r="H8886" s="39">
        <v>21379.905999999999</v>
      </c>
    </row>
    <row r="8887" spans="1:8" hidden="1">
      <c r="A8887" s="38" t="s">
        <v>10</v>
      </c>
      <c r="B8887" s="31">
        <v>1999</v>
      </c>
      <c r="C8887" s="31">
        <v>75</v>
      </c>
      <c r="D8887" s="32">
        <v>9.6958730000000007E-2</v>
      </c>
      <c r="E8887" s="32">
        <v>9.2475570000000007E-2</v>
      </c>
      <c r="F8887" s="32">
        <v>0.90752443000000005</v>
      </c>
      <c r="G8887" s="33">
        <v>20425.514999999999</v>
      </c>
      <c r="H8887" s="39">
        <v>19481.084999999999</v>
      </c>
    </row>
    <row r="8888" spans="1:8" hidden="1">
      <c r="A8888" s="38" t="s">
        <v>10</v>
      </c>
      <c r="B8888" s="31">
        <v>1999</v>
      </c>
      <c r="C8888" s="31">
        <v>76</v>
      </c>
      <c r="D8888" s="32">
        <v>0.10541704</v>
      </c>
      <c r="E8888" s="32">
        <v>0.10013887</v>
      </c>
      <c r="F8888" s="32">
        <v>0.89986113000000001</v>
      </c>
      <c r="G8888" s="33">
        <v>18536.653999999999</v>
      </c>
      <c r="H8888" s="39">
        <v>17608.534</v>
      </c>
    </row>
    <row r="8889" spans="1:8" hidden="1">
      <c r="A8889" s="38" t="s">
        <v>10</v>
      </c>
      <c r="B8889" s="31">
        <v>1999</v>
      </c>
      <c r="C8889" s="31">
        <v>77</v>
      </c>
      <c r="D8889" s="32">
        <v>0.11486766</v>
      </c>
      <c r="E8889" s="32">
        <v>0.10862869</v>
      </c>
      <c r="F8889" s="32">
        <v>0.89137131000000003</v>
      </c>
      <c r="G8889" s="33">
        <v>16680.415000000001</v>
      </c>
      <c r="H8889" s="39">
        <v>15774.429</v>
      </c>
    </row>
    <row r="8890" spans="1:8" hidden="1">
      <c r="A8890" s="38" t="s">
        <v>10</v>
      </c>
      <c r="B8890" s="31">
        <v>1999</v>
      </c>
      <c r="C8890" s="31">
        <v>78</v>
      </c>
      <c r="D8890" s="32">
        <v>0.12549705999999999</v>
      </c>
      <c r="E8890" s="32">
        <v>0.11808726</v>
      </c>
      <c r="F8890" s="32">
        <v>0.88191273999999997</v>
      </c>
      <c r="G8890" s="33">
        <v>14868.442999999999</v>
      </c>
      <c r="H8890" s="39">
        <v>13990.556</v>
      </c>
    </row>
    <row r="8891" spans="1:8" hidden="1">
      <c r="A8891" s="38" t="s">
        <v>10</v>
      </c>
      <c r="B8891" s="31">
        <v>1999</v>
      </c>
      <c r="C8891" s="31">
        <v>79</v>
      </c>
      <c r="D8891" s="32">
        <v>0.13733488999999999</v>
      </c>
      <c r="E8891" s="32">
        <v>0.12851040999999999</v>
      </c>
      <c r="F8891" s="32">
        <v>0.87148959000000004</v>
      </c>
      <c r="G8891" s="33">
        <v>13112.669</v>
      </c>
      <c r="H8891" s="39">
        <v>12270.111999999999</v>
      </c>
    </row>
    <row r="8892" spans="1:8" hidden="1">
      <c r="A8892" s="38" t="s">
        <v>10</v>
      </c>
      <c r="B8892" s="31">
        <v>1999</v>
      </c>
      <c r="C8892" s="31">
        <v>80</v>
      </c>
      <c r="D8892" s="32">
        <v>0.15022536</v>
      </c>
      <c r="E8892" s="32">
        <v>0.13972988</v>
      </c>
      <c r="F8892" s="32">
        <v>0.86027012000000003</v>
      </c>
      <c r="G8892" s="33">
        <v>11427.555</v>
      </c>
      <c r="H8892" s="39">
        <v>10629.169</v>
      </c>
    </row>
    <row r="8893" spans="1:8" hidden="1">
      <c r="A8893" s="38" t="s">
        <v>10</v>
      </c>
      <c r="B8893" s="31">
        <v>1999</v>
      </c>
      <c r="C8893" s="31">
        <v>81</v>
      </c>
      <c r="D8893" s="32">
        <v>0.16393869</v>
      </c>
      <c r="E8893" s="32">
        <v>0.15151880000000001</v>
      </c>
      <c r="F8893" s="32">
        <v>0.84848120000000005</v>
      </c>
      <c r="G8893" s="33">
        <v>9830.7839999999997</v>
      </c>
      <c r="H8893" s="39">
        <v>9086.01</v>
      </c>
    </row>
    <row r="8894" spans="1:8" hidden="1">
      <c r="A8894" s="38" t="s">
        <v>10</v>
      </c>
      <c r="B8894" s="31">
        <v>1999</v>
      </c>
      <c r="C8894" s="31">
        <v>82</v>
      </c>
      <c r="D8894" s="32">
        <v>0.17817527999999999</v>
      </c>
      <c r="E8894" s="32">
        <v>0.16360050000000001</v>
      </c>
      <c r="F8894" s="32">
        <v>0.83639949999999996</v>
      </c>
      <c r="G8894" s="33">
        <v>8341.2350000000006</v>
      </c>
      <c r="H8894" s="39">
        <v>7658.92</v>
      </c>
    </row>
    <row r="8895" spans="1:8" hidden="1">
      <c r="A8895" s="38" t="s">
        <v>10</v>
      </c>
      <c r="B8895" s="31">
        <v>1999</v>
      </c>
      <c r="C8895" s="31">
        <v>83</v>
      </c>
      <c r="D8895" s="32">
        <v>0.19283521000000001</v>
      </c>
      <c r="E8895" s="32">
        <v>0.17587752000000001</v>
      </c>
      <c r="F8895" s="32">
        <v>0.82412247999999999</v>
      </c>
      <c r="G8895" s="33">
        <v>6976.6049999999996</v>
      </c>
      <c r="H8895" s="39">
        <v>6363.0910000000003</v>
      </c>
    </row>
    <row r="8896" spans="1:8" hidden="1">
      <c r="A8896" s="38" t="s">
        <v>10</v>
      </c>
      <c r="B8896" s="31">
        <v>1999</v>
      </c>
      <c r="C8896" s="31">
        <v>84</v>
      </c>
      <c r="D8896" s="32">
        <v>0.20810338</v>
      </c>
      <c r="E8896" s="32">
        <v>0.18849062</v>
      </c>
      <c r="F8896" s="32">
        <v>0.81150937999999995</v>
      </c>
      <c r="G8896" s="33">
        <v>5749.5770000000002</v>
      </c>
      <c r="H8896" s="39">
        <v>5207.7060000000001</v>
      </c>
    </row>
    <row r="8897" spans="1:8" hidden="1">
      <c r="A8897" s="38" t="s">
        <v>10</v>
      </c>
      <c r="B8897" s="31">
        <v>1999</v>
      </c>
      <c r="C8897" s="31">
        <v>85</v>
      </c>
      <c r="D8897" s="32">
        <v>0.2243947</v>
      </c>
      <c r="E8897" s="32">
        <v>0.20175799</v>
      </c>
      <c r="F8897" s="32">
        <v>0.79824200999999995</v>
      </c>
      <c r="G8897" s="33">
        <v>4665.8360000000002</v>
      </c>
      <c r="H8897" s="39">
        <v>4195.1509999999998</v>
      </c>
    </row>
    <row r="8898" spans="1:8" hidden="1">
      <c r="A8898" s="38" t="s">
        <v>10</v>
      </c>
      <c r="B8898" s="31">
        <v>1999</v>
      </c>
      <c r="C8898" s="31">
        <v>86</v>
      </c>
      <c r="D8898" s="32">
        <v>0.24241202000000001</v>
      </c>
      <c r="E8898" s="32">
        <v>0.21620649</v>
      </c>
      <c r="F8898" s="32">
        <v>0.78379350999999997</v>
      </c>
      <c r="G8898" s="33">
        <v>3724.4659999999999</v>
      </c>
      <c r="H8898" s="39">
        <v>3321.8389999999999</v>
      </c>
    </row>
    <row r="8899" spans="1:8" hidden="1">
      <c r="A8899" s="38" t="s">
        <v>10</v>
      </c>
      <c r="B8899" s="31">
        <v>1999</v>
      </c>
      <c r="C8899" s="31">
        <v>87</v>
      </c>
      <c r="D8899" s="32">
        <v>0.26271647999999997</v>
      </c>
      <c r="E8899" s="32">
        <v>0.23221335000000001</v>
      </c>
      <c r="F8899" s="32">
        <v>0.76778665000000001</v>
      </c>
      <c r="G8899" s="33">
        <v>2919.212</v>
      </c>
      <c r="H8899" s="39">
        <v>2580.2719999999999</v>
      </c>
    </row>
    <row r="8900" spans="1:8" hidden="1">
      <c r="A8900" s="38" t="s">
        <v>10</v>
      </c>
      <c r="B8900" s="31">
        <v>1999</v>
      </c>
      <c r="C8900" s="31">
        <v>88</v>
      </c>
      <c r="D8900" s="32">
        <v>0.28555227</v>
      </c>
      <c r="E8900" s="32">
        <v>0.24987595000000001</v>
      </c>
      <c r="F8900" s="32">
        <v>0.75012405000000004</v>
      </c>
      <c r="G8900" s="33">
        <v>2241.3319999999999</v>
      </c>
      <c r="H8900" s="39">
        <v>1961.3050000000001</v>
      </c>
    </row>
    <row r="8901" spans="1:8" hidden="1">
      <c r="A8901" s="38" t="s">
        <v>10</v>
      </c>
      <c r="B8901" s="31">
        <v>1999</v>
      </c>
      <c r="C8901" s="31">
        <v>89</v>
      </c>
      <c r="D8901" s="32">
        <v>0.31075997999999999</v>
      </c>
      <c r="E8901" s="32">
        <v>0.26896776999999999</v>
      </c>
      <c r="F8901" s="32">
        <v>0.73103222999999995</v>
      </c>
      <c r="G8901" s="33">
        <v>1681.277</v>
      </c>
      <c r="H8901" s="39">
        <v>1455.173</v>
      </c>
    </row>
    <row r="8902" spans="1:8" hidden="1">
      <c r="A8902" s="38" t="s">
        <v>10</v>
      </c>
      <c r="B8902" s="31">
        <v>1999</v>
      </c>
      <c r="C8902" s="31">
        <v>90</v>
      </c>
      <c r="D8902" s="32">
        <v>0.337534</v>
      </c>
      <c r="E8902" s="32">
        <v>0.28879494999999999</v>
      </c>
      <c r="F8902" s="32">
        <v>0.71120505000000001</v>
      </c>
      <c r="G8902" s="33">
        <v>1229.068</v>
      </c>
      <c r="H8902" s="39">
        <v>1051.5940000000001</v>
      </c>
    </row>
    <row r="8903" spans="1:8" hidden="1">
      <c r="A8903" s="38" t="s">
        <v>10</v>
      </c>
      <c r="B8903" s="31">
        <v>1999</v>
      </c>
      <c r="C8903" s="31">
        <v>91</v>
      </c>
      <c r="D8903" s="32">
        <v>0.36487556999999998</v>
      </c>
      <c r="E8903" s="32">
        <v>0.30857908000000001</v>
      </c>
      <c r="F8903" s="32">
        <v>0.69142091999999999</v>
      </c>
      <c r="G8903" s="33">
        <v>874.11900000000003</v>
      </c>
      <c r="H8903" s="39">
        <v>739.25199999999995</v>
      </c>
    </row>
    <row r="8904" spans="1:8" hidden="1">
      <c r="A8904" s="38" t="s">
        <v>10</v>
      </c>
      <c r="B8904" s="31">
        <v>1999</v>
      </c>
      <c r="C8904" s="31">
        <v>92</v>
      </c>
      <c r="D8904" s="32">
        <v>0.39173523999999998</v>
      </c>
      <c r="E8904" s="32">
        <v>0.32757408999999998</v>
      </c>
      <c r="F8904" s="32">
        <v>0.67242590999999996</v>
      </c>
      <c r="G8904" s="33">
        <v>604.38400000000001</v>
      </c>
      <c r="H8904" s="39">
        <v>505.39400000000001</v>
      </c>
    </row>
    <row r="8905" spans="1:8" hidden="1">
      <c r="A8905" s="38" t="s">
        <v>10</v>
      </c>
      <c r="B8905" s="31">
        <v>1999</v>
      </c>
      <c r="C8905" s="31">
        <v>93</v>
      </c>
      <c r="D8905" s="32">
        <v>0.41737698000000001</v>
      </c>
      <c r="E8905" s="32">
        <v>0.34531392999999999</v>
      </c>
      <c r="F8905" s="32">
        <v>0.65468607000000001</v>
      </c>
      <c r="G8905" s="33">
        <v>406.404</v>
      </c>
      <c r="H8905" s="39">
        <v>336.23500000000001</v>
      </c>
    </row>
    <row r="8906" spans="1:8" hidden="1">
      <c r="A8906" s="38" t="s">
        <v>10</v>
      </c>
      <c r="B8906" s="31">
        <v>1999</v>
      </c>
      <c r="C8906" s="31">
        <v>94</v>
      </c>
      <c r="D8906" s="32">
        <v>0.44181767999999999</v>
      </c>
      <c r="E8906" s="32">
        <v>0.36187606</v>
      </c>
      <c r="F8906" s="32">
        <v>0.63812393999999995</v>
      </c>
      <c r="G8906" s="33">
        <v>266.06700000000001</v>
      </c>
      <c r="H8906" s="39">
        <v>217.92500000000001</v>
      </c>
    </row>
    <row r="8907" spans="1:8" hidden="1">
      <c r="A8907" s="38" t="s">
        <v>10</v>
      </c>
      <c r="B8907" s="31">
        <v>1999</v>
      </c>
      <c r="C8907" s="31">
        <v>95</v>
      </c>
      <c r="D8907" s="32">
        <v>0.46538554999999998</v>
      </c>
      <c r="E8907" s="32">
        <v>0.37753572000000002</v>
      </c>
      <c r="F8907" s="32">
        <v>0.62246427999999998</v>
      </c>
      <c r="G8907" s="33">
        <v>169.78399999999999</v>
      </c>
      <c r="H8907" s="39">
        <v>137.73400000000001</v>
      </c>
    </row>
    <row r="8908" spans="1:8" hidden="1">
      <c r="A8908" s="38" t="s">
        <v>10</v>
      </c>
      <c r="B8908" s="31">
        <v>1999</v>
      </c>
      <c r="C8908" s="31">
        <v>96</v>
      </c>
      <c r="D8908" s="32">
        <v>0.48884466999999998</v>
      </c>
      <c r="E8908" s="32">
        <v>0.39282858999999998</v>
      </c>
      <c r="F8908" s="32">
        <v>0.60717140999999997</v>
      </c>
      <c r="G8908" s="33">
        <v>105.684</v>
      </c>
      <c r="H8908" s="39">
        <v>84.926000000000002</v>
      </c>
    </row>
    <row r="8909" spans="1:8" hidden="1">
      <c r="A8909" s="38" t="s">
        <v>10</v>
      </c>
      <c r="B8909" s="31">
        <v>1999</v>
      </c>
      <c r="C8909" s="31">
        <v>97</v>
      </c>
      <c r="D8909" s="32">
        <v>0.51291637000000001</v>
      </c>
      <c r="E8909" s="32">
        <v>0.40822398999999998</v>
      </c>
      <c r="F8909" s="32">
        <v>0.59177601000000002</v>
      </c>
      <c r="G8909" s="33">
        <v>64.168000000000006</v>
      </c>
      <c r="H8909" s="39">
        <v>51.070999999999998</v>
      </c>
    </row>
    <row r="8910" spans="1:8" hidden="1">
      <c r="A8910" s="38" t="s">
        <v>10</v>
      </c>
      <c r="B8910" s="31">
        <v>1999</v>
      </c>
      <c r="C8910" s="31">
        <v>98</v>
      </c>
      <c r="D8910" s="32">
        <v>0.537883</v>
      </c>
      <c r="E8910" s="32">
        <v>0.42388321000000001</v>
      </c>
      <c r="F8910" s="32">
        <v>0.57611679000000005</v>
      </c>
      <c r="G8910" s="33">
        <v>37.972999999999999</v>
      </c>
      <c r="H8910" s="39">
        <v>29.925000000000001</v>
      </c>
    </row>
    <row r="8911" spans="1:8" hidden="1">
      <c r="A8911" s="38" t="s">
        <v>10</v>
      </c>
      <c r="B8911" s="31">
        <v>1999</v>
      </c>
      <c r="C8911" s="31">
        <v>99</v>
      </c>
      <c r="D8911" s="32">
        <v>0.56383726999999995</v>
      </c>
      <c r="E8911" s="32">
        <v>0.43983857999999998</v>
      </c>
      <c r="F8911" s="32">
        <v>0.56016142000000002</v>
      </c>
      <c r="G8911" s="33">
        <v>21.876999999999999</v>
      </c>
      <c r="H8911" s="39">
        <v>17.065999999999999</v>
      </c>
    </row>
    <row r="8912" spans="1:8" hidden="1">
      <c r="A8912" s="38" t="s">
        <v>10</v>
      </c>
      <c r="B8912" s="31">
        <v>2000</v>
      </c>
      <c r="C8912" s="31">
        <v>1</v>
      </c>
      <c r="D8912" s="32">
        <v>2.7464300000000001E-2</v>
      </c>
      <c r="E8912" s="32">
        <v>2.7092270000000002E-2</v>
      </c>
      <c r="F8912" s="32">
        <v>0.97290772999999997</v>
      </c>
      <c r="G8912" s="33">
        <v>88908.308000000005</v>
      </c>
      <c r="H8912" s="39">
        <v>87703.944000000003</v>
      </c>
    </row>
    <row r="8913" spans="1:8" hidden="1">
      <c r="A8913" s="38" t="s">
        <v>10</v>
      </c>
      <c r="B8913" s="31">
        <v>2000</v>
      </c>
      <c r="C8913" s="31">
        <v>2</v>
      </c>
      <c r="D8913" s="32">
        <v>2.268187E-2</v>
      </c>
      <c r="E8913" s="32">
        <v>2.2427519999999999E-2</v>
      </c>
      <c r="F8913" s="32">
        <v>0.97757247999999997</v>
      </c>
      <c r="G8913" s="33">
        <v>86499.58</v>
      </c>
      <c r="H8913" s="39">
        <v>85529.593999999997</v>
      </c>
    </row>
    <row r="8914" spans="1:8" hidden="1">
      <c r="A8914" s="38" t="s">
        <v>10</v>
      </c>
      <c r="B8914" s="31">
        <v>2000</v>
      </c>
      <c r="C8914" s="31">
        <v>3</v>
      </c>
      <c r="D8914" s="32">
        <v>1.8757940000000001E-2</v>
      </c>
      <c r="E8914" s="32">
        <v>1.8583639999999998E-2</v>
      </c>
      <c r="F8914" s="32">
        <v>0.98141635999999999</v>
      </c>
      <c r="G8914" s="33">
        <v>84559.608999999997</v>
      </c>
      <c r="H8914" s="39">
        <v>83773.895999999993</v>
      </c>
    </row>
    <row r="8915" spans="1:8" hidden="1">
      <c r="A8915" s="38" t="s">
        <v>10</v>
      </c>
      <c r="B8915" s="31">
        <v>2000</v>
      </c>
      <c r="C8915" s="31">
        <v>4</v>
      </c>
      <c r="D8915" s="32">
        <v>1.551953E-2</v>
      </c>
      <c r="E8915" s="32">
        <v>1.540003E-2</v>
      </c>
      <c r="F8915" s="32">
        <v>0.98459996999999999</v>
      </c>
      <c r="G8915" s="33">
        <v>82988.183000000005</v>
      </c>
      <c r="H8915" s="39">
        <v>82349.172999999995</v>
      </c>
    </row>
    <row r="8916" spans="1:8" hidden="1">
      <c r="A8916" s="38" t="s">
        <v>10</v>
      </c>
      <c r="B8916" s="31">
        <v>2000</v>
      </c>
      <c r="C8916" s="31">
        <v>5</v>
      </c>
      <c r="D8916" s="32">
        <v>1.2835620000000001E-2</v>
      </c>
      <c r="E8916" s="32">
        <v>1.2753769999999999E-2</v>
      </c>
      <c r="F8916" s="32">
        <v>0.98724623</v>
      </c>
      <c r="G8916" s="33">
        <v>81710.161999999997</v>
      </c>
      <c r="H8916" s="39">
        <v>81189.106</v>
      </c>
    </row>
    <row r="8917" spans="1:8" hidden="1">
      <c r="A8917" s="38" t="s">
        <v>10</v>
      </c>
      <c r="B8917" s="31">
        <v>2000</v>
      </c>
      <c r="C8917" s="31">
        <v>6</v>
      </c>
      <c r="D8917" s="32">
        <v>1.061748E-2</v>
      </c>
      <c r="E8917" s="32">
        <v>1.056141E-2</v>
      </c>
      <c r="F8917" s="32">
        <v>0.98943859000000001</v>
      </c>
      <c r="G8917" s="33">
        <v>80668.05</v>
      </c>
      <c r="H8917" s="39">
        <v>80242.066000000006</v>
      </c>
    </row>
    <row r="8918" spans="1:8" hidden="1">
      <c r="A8918" s="38" t="s">
        <v>10</v>
      </c>
      <c r="B8918" s="31">
        <v>2000</v>
      </c>
      <c r="C8918" s="31">
        <v>7</v>
      </c>
      <c r="D8918" s="32">
        <v>8.8008600000000006E-3</v>
      </c>
      <c r="E8918" s="32">
        <v>8.7623000000000006E-3</v>
      </c>
      <c r="F8918" s="32">
        <v>0.9912377</v>
      </c>
      <c r="G8918" s="33">
        <v>79816.081999999995</v>
      </c>
      <c r="H8918" s="39">
        <v>79466.395000000004</v>
      </c>
    </row>
    <row r="8919" spans="1:8" hidden="1">
      <c r="A8919" s="38" t="s">
        <v>10</v>
      </c>
      <c r="B8919" s="31">
        <v>2000</v>
      </c>
      <c r="C8919" s="31">
        <v>8</v>
      </c>
      <c r="D8919" s="32">
        <v>7.3542199999999999E-3</v>
      </c>
      <c r="E8919" s="32">
        <v>7.3272700000000003E-3</v>
      </c>
      <c r="F8919" s="32">
        <v>0.99267273</v>
      </c>
      <c r="G8919" s="33">
        <v>79116.709000000003</v>
      </c>
      <c r="H8919" s="39">
        <v>78826.854000000007</v>
      </c>
    </row>
    <row r="8920" spans="1:8" hidden="1">
      <c r="A8920" s="38" t="s">
        <v>10</v>
      </c>
      <c r="B8920" s="31">
        <v>2000</v>
      </c>
      <c r="C8920" s="31">
        <v>9</v>
      </c>
      <c r="D8920" s="32">
        <v>6.2425900000000001E-3</v>
      </c>
      <c r="E8920" s="32">
        <v>6.2231600000000001E-3</v>
      </c>
      <c r="F8920" s="32">
        <v>0.99377683999999999</v>
      </c>
      <c r="G8920" s="33">
        <v>78536.998999999996</v>
      </c>
      <c r="H8920" s="39">
        <v>78292.625</v>
      </c>
    </row>
    <row r="8921" spans="1:8" hidden="1">
      <c r="A8921" s="38" t="s">
        <v>10</v>
      </c>
      <c r="B8921" s="31">
        <v>2000</v>
      </c>
      <c r="C8921" s="31">
        <v>10</v>
      </c>
      <c r="D8921" s="32">
        <v>5.4360700000000003E-3</v>
      </c>
      <c r="E8921" s="32">
        <v>5.4213300000000002E-3</v>
      </c>
      <c r="F8921" s="32">
        <v>0.99457867</v>
      </c>
      <c r="G8921" s="33">
        <v>78048.251000000004</v>
      </c>
      <c r="H8921" s="39">
        <v>77836.687999999995</v>
      </c>
    </row>
    <row r="8922" spans="1:8" hidden="1">
      <c r="A8922" s="38" t="s">
        <v>10</v>
      </c>
      <c r="B8922" s="31">
        <v>2000</v>
      </c>
      <c r="C8922" s="31">
        <v>11</v>
      </c>
      <c r="D8922" s="32">
        <v>4.90202E-3</v>
      </c>
      <c r="E8922" s="32">
        <v>4.89004E-3</v>
      </c>
      <c r="F8922" s="32">
        <v>0.99510995999999996</v>
      </c>
      <c r="G8922" s="33">
        <v>77625.125</v>
      </c>
      <c r="H8922" s="39">
        <v>77435.33</v>
      </c>
    </row>
    <row r="8923" spans="1:8" hidden="1">
      <c r="A8923" s="38" t="s">
        <v>10</v>
      </c>
      <c r="B8923" s="31">
        <v>2000</v>
      </c>
      <c r="C8923" s="31">
        <v>12</v>
      </c>
      <c r="D8923" s="32">
        <v>4.5990299999999996E-3</v>
      </c>
      <c r="E8923" s="32">
        <v>4.5884799999999998E-3</v>
      </c>
      <c r="F8923" s="32">
        <v>0.99541151999999999</v>
      </c>
      <c r="G8923" s="33">
        <v>77245.535999999993</v>
      </c>
      <c r="H8923" s="39">
        <v>77068.316000000006</v>
      </c>
    </row>
    <row r="8924" spans="1:8" hidden="1">
      <c r="A8924" s="38" t="s">
        <v>10</v>
      </c>
      <c r="B8924" s="31">
        <v>2000</v>
      </c>
      <c r="C8924" s="31">
        <v>13</v>
      </c>
      <c r="D8924" s="32">
        <v>4.4993999999999998E-3</v>
      </c>
      <c r="E8924" s="32">
        <v>4.4892999999999999E-3</v>
      </c>
      <c r="F8924" s="32">
        <v>0.99551069999999997</v>
      </c>
      <c r="G8924" s="33">
        <v>76891.096000000005</v>
      </c>
      <c r="H8924" s="39">
        <v>76718.501999999993</v>
      </c>
    </row>
    <row r="8925" spans="1:8" hidden="1">
      <c r="A8925" s="38" t="s">
        <v>10</v>
      </c>
      <c r="B8925" s="31">
        <v>2000</v>
      </c>
      <c r="C8925" s="31">
        <v>14</v>
      </c>
      <c r="D8925" s="32">
        <v>4.5683900000000003E-3</v>
      </c>
      <c r="E8925" s="32">
        <v>4.5579799999999997E-3</v>
      </c>
      <c r="F8925" s="32">
        <v>0.99544202000000004</v>
      </c>
      <c r="G8925" s="33">
        <v>76545.909</v>
      </c>
      <c r="H8925" s="39">
        <v>76371.460999999996</v>
      </c>
    </row>
    <row r="8926" spans="1:8" hidden="1">
      <c r="A8926" s="38" t="s">
        <v>10</v>
      </c>
      <c r="B8926" s="31">
        <v>2000</v>
      </c>
      <c r="C8926" s="31">
        <v>15</v>
      </c>
      <c r="D8926" s="32">
        <v>4.7755799999999998E-3</v>
      </c>
      <c r="E8926" s="32">
        <v>4.7642099999999996E-3</v>
      </c>
      <c r="F8926" s="32">
        <v>0.99523578999999995</v>
      </c>
      <c r="G8926" s="33">
        <v>76197.013999999996</v>
      </c>
      <c r="H8926" s="39">
        <v>76015.505000000005</v>
      </c>
    </row>
    <row r="8927" spans="1:8" hidden="1">
      <c r="A8927" s="38" t="s">
        <v>10</v>
      </c>
      <c r="B8927" s="31">
        <v>2000</v>
      </c>
      <c r="C8927" s="31">
        <v>16</v>
      </c>
      <c r="D8927" s="32">
        <v>5.0849299999999997E-3</v>
      </c>
      <c r="E8927" s="32">
        <v>5.0720299999999999E-3</v>
      </c>
      <c r="F8927" s="32">
        <v>0.99492796999999999</v>
      </c>
      <c r="G8927" s="33">
        <v>75833.995999999999</v>
      </c>
      <c r="H8927" s="39">
        <v>75641.679000000004</v>
      </c>
    </row>
    <row r="8928" spans="1:8" hidden="1">
      <c r="A8928" s="38" t="s">
        <v>10</v>
      </c>
      <c r="B8928" s="31">
        <v>2000</v>
      </c>
      <c r="C8928" s="31">
        <v>17</v>
      </c>
      <c r="D8928" s="32">
        <v>5.4540200000000004E-3</v>
      </c>
      <c r="E8928" s="32">
        <v>5.43919E-3</v>
      </c>
      <c r="F8928" s="32">
        <v>0.99456080999999996</v>
      </c>
      <c r="G8928" s="33">
        <v>75449.362999999998</v>
      </c>
      <c r="H8928" s="39">
        <v>75244.171000000002</v>
      </c>
    </row>
    <row r="8929" spans="1:8" hidden="1">
      <c r="A8929" s="38" t="s">
        <v>10</v>
      </c>
      <c r="B8929" s="31">
        <v>2000</v>
      </c>
      <c r="C8929" s="31">
        <v>18</v>
      </c>
      <c r="D8929" s="32">
        <v>5.8508400000000004E-3</v>
      </c>
      <c r="E8929" s="32">
        <v>5.8337700000000003E-3</v>
      </c>
      <c r="F8929" s="32">
        <v>0.99416623000000004</v>
      </c>
      <c r="G8929" s="33">
        <v>75038.98</v>
      </c>
      <c r="H8929" s="39">
        <v>74820.100000000006</v>
      </c>
    </row>
    <row r="8930" spans="1:8" hidden="1">
      <c r="A8930" s="38" t="s">
        <v>10</v>
      </c>
      <c r="B8930" s="31">
        <v>2000</v>
      </c>
      <c r="C8930" s="31">
        <v>19</v>
      </c>
      <c r="D8930" s="32">
        <v>6.2423599999999997E-3</v>
      </c>
      <c r="E8930" s="32">
        <v>6.2229299999999998E-3</v>
      </c>
      <c r="F8930" s="32">
        <v>0.99377707000000004</v>
      </c>
      <c r="G8930" s="33">
        <v>74601.22</v>
      </c>
      <c r="H8930" s="39">
        <v>74369.100000000006</v>
      </c>
    </row>
    <row r="8931" spans="1:8" hidden="1">
      <c r="A8931" s="38" t="s">
        <v>10</v>
      </c>
      <c r="B8931" s="31">
        <v>2000</v>
      </c>
      <c r="C8931" s="31">
        <v>20</v>
      </c>
      <c r="D8931" s="32">
        <v>6.6042499999999999E-3</v>
      </c>
      <c r="E8931" s="32">
        <v>6.5825099999999998E-3</v>
      </c>
      <c r="F8931" s="32">
        <v>0.99341749000000001</v>
      </c>
      <c r="G8931" s="33">
        <v>74136.981</v>
      </c>
      <c r="H8931" s="39">
        <v>73892.976999999999</v>
      </c>
    </row>
    <row r="8932" spans="1:8" hidden="1">
      <c r="A8932" s="38" t="s">
        <v>10</v>
      </c>
      <c r="B8932" s="31">
        <v>2000</v>
      </c>
      <c r="C8932" s="31">
        <v>21</v>
      </c>
      <c r="D8932" s="32">
        <v>6.9172900000000004E-3</v>
      </c>
      <c r="E8932" s="32">
        <v>6.8934399999999998E-3</v>
      </c>
      <c r="F8932" s="32">
        <v>0.99310655999999997</v>
      </c>
      <c r="G8932" s="33">
        <v>73648.974000000002</v>
      </c>
      <c r="H8932" s="39">
        <v>73395.126000000004</v>
      </c>
    </row>
    <row r="8933" spans="1:8" hidden="1">
      <c r="A8933" s="38" t="s">
        <v>10</v>
      </c>
      <c r="B8933" s="31">
        <v>2000</v>
      </c>
      <c r="C8933" s="31">
        <v>22</v>
      </c>
      <c r="D8933" s="32">
        <v>7.1693399999999997E-3</v>
      </c>
      <c r="E8933" s="32">
        <v>7.14374E-3</v>
      </c>
      <c r="F8933" s="32">
        <v>0.99285626000000005</v>
      </c>
      <c r="G8933" s="33">
        <v>73141.278999999995</v>
      </c>
      <c r="H8933" s="39">
        <v>72880.028000000006</v>
      </c>
    </row>
    <row r="8934" spans="1:8" hidden="1">
      <c r="A8934" s="38" t="s">
        <v>10</v>
      </c>
      <c r="B8934" s="31">
        <v>2000</v>
      </c>
      <c r="C8934" s="31">
        <v>23</v>
      </c>
      <c r="D8934" s="32">
        <v>7.3605399999999996E-3</v>
      </c>
      <c r="E8934" s="32">
        <v>7.3335500000000003E-3</v>
      </c>
      <c r="F8934" s="32">
        <v>0.99266644999999998</v>
      </c>
      <c r="G8934" s="33">
        <v>72618.777000000002</v>
      </c>
      <c r="H8934" s="39">
        <v>72352.5</v>
      </c>
    </row>
    <row r="8935" spans="1:8" hidden="1">
      <c r="A8935" s="38" t="s">
        <v>10</v>
      </c>
      <c r="B8935" s="31">
        <v>2000</v>
      </c>
      <c r="C8935" s="31">
        <v>24</v>
      </c>
      <c r="D8935" s="32">
        <v>7.5045900000000002E-3</v>
      </c>
      <c r="E8935" s="32">
        <v>7.4765300000000003E-3</v>
      </c>
      <c r="F8935" s="32">
        <v>0.99252346999999996</v>
      </c>
      <c r="G8935" s="33">
        <v>72086.222999999998</v>
      </c>
      <c r="H8935" s="39">
        <v>71816.745999999999</v>
      </c>
    </row>
    <row r="8936" spans="1:8" hidden="1">
      <c r="A8936" s="38" t="s">
        <v>10</v>
      </c>
      <c r="B8936" s="31">
        <v>2000</v>
      </c>
      <c r="C8936" s="31">
        <v>25</v>
      </c>
      <c r="D8936" s="32">
        <v>7.62073E-3</v>
      </c>
      <c r="E8936" s="32">
        <v>7.5918000000000001E-3</v>
      </c>
      <c r="F8936" s="32">
        <v>0.99240819999999996</v>
      </c>
      <c r="G8936" s="33">
        <v>71547.267999999996</v>
      </c>
      <c r="H8936" s="39">
        <v>71275.682000000001</v>
      </c>
    </row>
    <row r="8937" spans="1:8" hidden="1">
      <c r="A8937" s="38" t="s">
        <v>10</v>
      </c>
      <c r="B8937" s="31">
        <v>2000</v>
      </c>
      <c r="C8937" s="31">
        <v>26</v>
      </c>
      <c r="D8937" s="32">
        <v>7.72969E-3</v>
      </c>
      <c r="E8937" s="32">
        <v>7.6999299999999998E-3</v>
      </c>
      <c r="F8937" s="32">
        <v>0.99230006999999998</v>
      </c>
      <c r="G8937" s="33">
        <v>71004.096000000005</v>
      </c>
      <c r="H8937" s="39">
        <v>70730.732999999993</v>
      </c>
    </row>
    <row r="8938" spans="1:8" hidden="1">
      <c r="A8938" s="38" t="s">
        <v>10</v>
      </c>
      <c r="B8938" s="31">
        <v>2000</v>
      </c>
      <c r="C8938" s="31">
        <v>27</v>
      </c>
      <c r="D8938" s="32">
        <v>7.8498300000000003E-3</v>
      </c>
      <c r="E8938" s="32">
        <v>7.8191400000000005E-3</v>
      </c>
      <c r="F8938" s="32">
        <v>0.99218086000000005</v>
      </c>
      <c r="G8938" s="33">
        <v>70457.369000000006</v>
      </c>
      <c r="H8938" s="39">
        <v>70181.910999999993</v>
      </c>
    </row>
    <row r="8939" spans="1:8" hidden="1">
      <c r="A8939" s="38" t="s">
        <v>10</v>
      </c>
      <c r="B8939" s="31">
        <v>2000</v>
      </c>
      <c r="C8939" s="31">
        <v>28</v>
      </c>
      <c r="D8939" s="32">
        <v>7.9890199999999995E-3</v>
      </c>
      <c r="E8939" s="32">
        <v>7.9572299999999992E-3</v>
      </c>
      <c r="F8939" s="32">
        <v>0.99204276999999996</v>
      </c>
      <c r="G8939" s="33">
        <v>69906.453999999998</v>
      </c>
      <c r="H8939" s="39">
        <v>69628.323000000004</v>
      </c>
    </row>
    <row r="8940" spans="1:8" hidden="1">
      <c r="A8940" s="38" t="s">
        <v>10</v>
      </c>
      <c r="B8940" s="31">
        <v>2000</v>
      </c>
      <c r="C8940" s="31">
        <v>29</v>
      </c>
      <c r="D8940" s="32">
        <v>8.14871E-3</v>
      </c>
      <c r="E8940" s="32">
        <v>8.1156400000000004E-3</v>
      </c>
      <c r="F8940" s="32">
        <v>0.99188436000000002</v>
      </c>
      <c r="G8940" s="33">
        <v>69350.191999999995</v>
      </c>
      <c r="H8940" s="39">
        <v>69068.781000000003</v>
      </c>
    </row>
    <row r="8941" spans="1:8" hidden="1">
      <c r="A8941" s="38" t="s">
        <v>10</v>
      </c>
      <c r="B8941" s="31">
        <v>2000</v>
      </c>
      <c r="C8941" s="31">
        <v>30</v>
      </c>
      <c r="D8941" s="32">
        <v>8.3255599999999992E-3</v>
      </c>
      <c r="E8941" s="32">
        <v>8.2910399999999995E-3</v>
      </c>
      <c r="F8941" s="32">
        <v>0.99170895999999997</v>
      </c>
      <c r="G8941" s="33">
        <v>68787.37</v>
      </c>
      <c r="H8941" s="39">
        <v>68502.210999999996</v>
      </c>
    </row>
    <row r="8942" spans="1:8" hidden="1">
      <c r="A8942" s="38" t="s">
        <v>10</v>
      </c>
      <c r="B8942" s="31">
        <v>2000</v>
      </c>
      <c r="C8942" s="31">
        <v>31</v>
      </c>
      <c r="D8942" s="32">
        <v>8.5124599999999995E-3</v>
      </c>
      <c r="E8942" s="32">
        <v>8.4763800000000004E-3</v>
      </c>
      <c r="F8942" s="32">
        <v>0.99152362000000005</v>
      </c>
      <c r="G8942" s="33">
        <v>68217.051000000007</v>
      </c>
      <c r="H8942" s="39">
        <v>67927.933999999994</v>
      </c>
    </row>
    <row r="8943" spans="1:8" hidden="1">
      <c r="A8943" s="38" t="s">
        <v>10</v>
      </c>
      <c r="B8943" s="31">
        <v>2000</v>
      </c>
      <c r="C8943" s="31">
        <v>32</v>
      </c>
      <c r="D8943" s="32">
        <v>8.7051400000000001E-3</v>
      </c>
      <c r="E8943" s="32">
        <v>8.6674200000000003E-3</v>
      </c>
      <c r="F8943" s="32">
        <v>0.99133258000000002</v>
      </c>
      <c r="G8943" s="33">
        <v>67638.816999999995</v>
      </c>
      <c r="H8943" s="39">
        <v>67345.69</v>
      </c>
    </row>
    <row r="8944" spans="1:8" hidden="1">
      <c r="A8944" s="38" t="s">
        <v>10</v>
      </c>
      <c r="B8944" s="31">
        <v>2000</v>
      </c>
      <c r="C8944" s="31">
        <v>33</v>
      </c>
      <c r="D8944" s="32">
        <v>8.9016900000000003E-3</v>
      </c>
      <c r="E8944" s="32">
        <v>8.8622500000000003E-3</v>
      </c>
      <c r="F8944" s="32">
        <v>0.99113775000000004</v>
      </c>
      <c r="G8944" s="33">
        <v>67052.562999999995</v>
      </c>
      <c r="H8944" s="39">
        <v>66755.445000000007</v>
      </c>
    </row>
    <row r="8945" spans="1:8" hidden="1">
      <c r="A8945" s="38" t="s">
        <v>10</v>
      </c>
      <c r="B8945" s="31">
        <v>2000</v>
      </c>
      <c r="C8945" s="31">
        <v>34</v>
      </c>
      <c r="D8945" s="32">
        <v>9.1053100000000001E-3</v>
      </c>
      <c r="E8945" s="32">
        <v>9.0640500000000006E-3</v>
      </c>
      <c r="F8945" s="32">
        <v>0.99093595000000001</v>
      </c>
      <c r="G8945" s="33">
        <v>66458.327000000005</v>
      </c>
      <c r="H8945" s="39">
        <v>66157.135999999999</v>
      </c>
    </row>
    <row r="8946" spans="1:8" hidden="1">
      <c r="A8946" s="38" t="s">
        <v>10</v>
      </c>
      <c r="B8946" s="31">
        <v>2000</v>
      </c>
      <c r="C8946" s="31">
        <v>35</v>
      </c>
      <c r="D8946" s="32">
        <v>9.3251299999999992E-3</v>
      </c>
      <c r="E8946" s="32">
        <v>9.2818599999999994E-3</v>
      </c>
      <c r="F8946" s="32">
        <v>0.99071814000000002</v>
      </c>
      <c r="G8946" s="33">
        <v>65855.945000000007</v>
      </c>
      <c r="H8946" s="39">
        <v>65550.312999999995</v>
      </c>
    </row>
    <row r="8947" spans="1:8" hidden="1">
      <c r="A8947" s="38" t="s">
        <v>10</v>
      </c>
      <c r="B8947" s="31">
        <v>2000</v>
      </c>
      <c r="C8947" s="31">
        <v>36</v>
      </c>
      <c r="D8947" s="32">
        <v>9.5700400000000001E-3</v>
      </c>
      <c r="E8947" s="32">
        <v>9.5244600000000002E-3</v>
      </c>
      <c r="F8947" s="32">
        <v>0.99047554000000004</v>
      </c>
      <c r="G8947" s="33">
        <v>65244.68</v>
      </c>
      <c r="H8947" s="39">
        <v>64933.97</v>
      </c>
    </row>
    <row r="8948" spans="1:8" hidden="1">
      <c r="A8948" s="38" t="s">
        <v>10</v>
      </c>
      <c r="B8948" s="31">
        <v>2000</v>
      </c>
      <c r="C8948" s="31">
        <v>37</v>
      </c>
      <c r="D8948" s="32">
        <v>9.8480500000000006E-3</v>
      </c>
      <c r="E8948" s="32">
        <v>9.7997899999999992E-3</v>
      </c>
      <c r="F8948" s="32">
        <v>0.99020021000000003</v>
      </c>
      <c r="G8948" s="33">
        <v>64623.26</v>
      </c>
      <c r="H8948" s="39">
        <v>64306.612000000001</v>
      </c>
    </row>
    <row r="8949" spans="1:8" hidden="1">
      <c r="A8949" s="38" t="s">
        <v>10</v>
      </c>
      <c r="B8949" s="31">
        <v>2000</v>
      </c>
      <c r="C8949" s="31">
        <v>38</v>
      </c>
      <c r="D8949" s="32">
        <v>1.016039E-2</v>
      </c>
      <c r="E8949" s="32">
        <v>1.010903E-2</v>
      </c>
      <c r="F8949" s="32">
        <v>0.98989097000000004</v>
      </c>
      <c r="G8949" s="33">
        <v>63989.964999999997</v>
      </c>
      <c r="H8949" s="39">
        <v>63666.527000000002</v>
      </c>
    </row>
    <row r="8950" spans="1:8" hidden="1">
      <c r="A8950" s="38" t="s">
        <v>10</v>
      </c>
      <c r="B8950" s="31">
        <v>2000</v>
      </c>
      <c r="C8950" s="31">
        <v>39</v>
      </c>
      <c r="D8950" s="32">
        <v>1.049865E-2</v>
      </c>
      <c r="E8950" s="32">
        <v>1.0443829999999999E-2</v>
      </c>
      <c r="F8950" s="32">
        <v>0.98955616999999996</v>
      </c>
      <c r="G8950" s="33">
        <v>63343.088000000003</v>
      </c>
      <c r="H8950" s="39">
        <v>63012.315999999999</v>
      </c>
    </row>
    <row r="8951" spans="1:8" hidden="1">
      <c r="A8951" s="38" t="s">
        <v>10</v>
      </c>
      <c r="B8951" s="31">
        <v>2000</v>
      </c>
      <c r="C8951" s="31">
        <v>40</v>
      </c>
      <c r="D8951" s="32">
        <v>1.084894E-2</v>
      </c>
      <c r="E8951" s="32">
        <v>1.07904E-2</v>
      </c>
      <c r="F8951" s="32">
        <v>0.98920960000000002</v>
      </c>
      <c r="G8951" s="33">
        <v>62681.544000000002</v>
      </c>
      <c r="H8951" s="39">
        <v>62343.364000000001</v>
      </c>
    </row>
    <row r="8952" spans="1:8" hidden="1">
      <c r="A8952" s="38" t="s">
        <v>10</v>
      </c>
      <c r="B8952" s="31">
        <v>2000</v>
      </c>
      <c r="C8952" s="31">
        <v>41</v>
      </c>
      <c r="D8952" s="32">
        <v>1.119011E-2</v>
      </c>
      <c r="E8952" s="32">
        <v>1.112785E-2</v>
      </c>
      <c r="F8952" s="32">
        <v>0.98887214999999995</v>
      </c>
      <c r="G8952" s="33">
        <v>62005.184999999998</v>
      </c>
      <c r="H8952" s="39">
        <v>61660.192999999999</v>
      </c>
    </row>
    <row r="8953" spans="1:8" hidden="1">
      <c r="A8953" s="38" t="s">
        <v>10</v>
      </c>
      <c r="B8953" s="31">
        <v>2000</v>
      </c>
      <c r="C8953" s="31">
        <v>42</v>
      </c>
      <c r="D8953" s="32">
        <v>1.150696E-2</v>
      </c>
      <c r="E8953" s="32">
        <v>1.1441130000000001E-2</v>
      </c>
      <c r="F8953" s="32">
        <v>0.98855886999999998</v>
      </c>
      <c r="G8953" s="33">
        <v>61315.201000000001</v>
      </c>
      <c r="H8953" s="39">
        <v>60964.442999999999</v>
      </c>
    </row>
    <row r="8954" spans="1:8" hidden="1">
      <c r="A8954" s="38" t="s">
        <v>10</v>
      </c>
      <c r="B8954" s="31">
        <v>2000</v>
      </c>
      <c r="C8954" s="31">
        <v>43</v>
      </c>
      <c r="D8954" s="32">
        <v>1.179711E-2</v>
      </c>
      <c r="E8954" s="32">
        <v>1.1727929999999999E-2</v>
      </c>
      <c r="F8954" s="32">
        <v>0.98827206999999995</v>
      </c>
      <c r="G8954" s="33">
        <v>60613.684999999998</v>
      </c>
      <c r="H8954" s="39">
        <v>60258.249000000003</v>
      </c>
    </row>
    <row r="8955" spans="1:8" hidden="1">
      <c r="A8955" s="38" t="s">
        <v>10</v>
      </c>
      <c r="B8955" s="31">
        <v>2000</v>
      </c>
      <c r="C8955" s="31">
        <v>44</v>
      </c>
      <c r="D8955" s="32">
        <v>1.2070610000000001E-2</v>
      </c>
      <c r="E8955" s="32">
        <v>1.1998190000000001E-2</v>
      </c>
      <c r="F8955" s="32">
        <v>0.98800180999999998</v>
      </c>
      <c r="G8955" s="33">
        <v>59902.811999999998</v>
      </c>
      <c r="H8955" s="39">
        <v>59543.449000000001</v>
      </c>
    </row>
    <row r="8956" spans="1:8" hidden="1">
      <c r="A8956" s="38" t="s">
        <v>10</v>
      </c>
      <c r="B8956" s="31">
        <v>2000</v>
      </c>
      <c r="C8956" s="31">
        <v>45</v>
      </c>
      <c r="D8956" s="32">
        <v>1.235822E-2</v>
      </c>
      <c r="E8956" s="32">
        <v>1.2282329999999999E-2</v>
      </c>
      <c r="F8956" s="32">
        <v>0.98771766999999999</v>
      </c>
      <c r="G8956" s="33">
        <v>59184.087</v>
      </c>
      <c r="H8956" s="39">
        <v>58820.627</v>
      </c>
    </row>
    <row r="8957" spans="1:8" hidden="1">
      <c r="A8957" s="38" t="s">
        <v>10</v>
      </c>
      <c r="B8957" s="31">
        <v>2000</v>
      </c>
      <c r="C8957" s="31">
        <v>46</v>
      </c>
      <c r="D8957" s="32">
        <v>1.2693370000000001E-2</v>
      </c>
      <c r="E8957" s="32">
        <v>1.2613320000000001E-2</v>
      </c>
      <c r="F8957" s="32">
        <v>0.98738667999999996</v>
      </c>
      <c r="G8957" s="33">
        <v>58457.167999999998</v>
      </c>
      <c r="H8957" s="39">
        <v>58088.499000000003</v>
      </c>
    </row>
    <row r="8958" spans="1:8" hidden="1">
      <c r="A8958" s="38" t="s">
        <v>10</v>
      </c>
      <c r="B8958" s="31">
        <v>2000</v>
      </c>
      <c r="C8958" s="31">
        <v>47</v>
      </c>
      <c r="D8958" s="32">
        <v>1.3109060000000001E-2</v>
      </c>
      <c r="E8958" s="32">
        <v>1.3023689999999999E-2</v>
      </c>
      <c r="F8958" s="32">
        <v>0.98697630999999997</v>
      </c>
      <c r="G8958" s="33">
        <v>57719.828999999998</v>
      </c>
      <c r="H8958" s="39">
        <v>57343.966999999997</v>
      </c>
    </row>
    <row r="8959" spans="1:8" hidden="1">
      <c r="A8959" s="38" t="s">
        <v>10</v>
      </c>
      <c r="B8959" s="31">
        <v>2000</v>
      </c>
      <c r="C8959" s="31">
        <v>48</v>
      </c>
      <c r="D8959" s="32">
        <v>1.3630369999999999E-2</v>
      </c>
      <c r="E8959" s="32">
        <v>1.3538100000000001E-2</v>
      </c>
      <c r="F8959" s="32">
        <v>0.9864619</v>
      </c>
      <c r="G8959" s="33">
        <v>56968.103999999999</v>
      </c>
      <c r="H8959" s="39">
        <v>56582.483999999997</v>
      </c>
    </row>
    <row r="8960" spans="1:8" hidden="1">
      <c r="A8960" s="38" t="s">
        <v>10</v>
      </c>
      <c r="B8960" s="31">
        <v>2000</v>
      </c>
      <c r="C8960" s="31">
        <v>49</v>
      </c>
      <c r="D8960" s="32">
        <v>1.42601E-2</v>
      </c>
      <c r="E8960" s="32">
        <v>1.4159140000000001E-2</v>
      </c>
      <c r="F8960" s="32">
        <v>0.98584086000000004</v>
      </c>
      <c r="G8960" s="33">
        <v>56196.864000000001</v>
      </c>
      <c r="H8960" s="39">
        <v>55799.014000000003</v>
      </c>
    </row>
    <row r="8961" spans="1:8" hidden="1">
      <c r="A8961" s="38" t="s">
        <v>10</v>
      </c>
      <c r="B8961" s="31">
        <v>2000</v>
      </c>
      <c r="C8961" s="31">
        <v>50</v>
      </c>
      <c r="D8961" s="32">
        <v>1.500392E-2</v>
      </c>
      <c r="E8961" s="32">
        <v>1.48922E-2</v>
      </c>
      <c r="F8961" s="32">
        <v>0.98510779999999998</v>
      </c>
      <c r="G8961" s="33">
        <v>55401.165000000001</v>
      </c>
      <c r="H8961" s="39">
        <v>54988.642</v>
      </c>
    </row>
    <row r="8962" spans="1:8" hidden="1">
      <c r="A8962" s="38" t="s">
        <v>10</v>
      </c>
      <c r="B8962" s="31">
        <v>2000</v>
      </c>
      <c r="C8962" s="31">
        <v>51</v>
      </c>
      <c r="D8962" s="32">
        <v>1.5821950000000001E-2</v>
      </c>
      <c r="E8962" s="32">
        <v>1.569777E-2</v>
      </c>
      <c r="F8962" s="32">
        <v>0.98430222999999994</v>
      </c>
      <c r="G8962" s="33">
        <v>54576.12</v>
      </c>
      <c r="H8962" s="39">
        <v>54147.758000000002</v>
      </c>
    </row>
    <row r="8963" spans="1:8" hidden="1">
      <c r="A8963" s="38" t="s">
        <v>10</v>
      </c>
      <c r="B8963" s="31">
        <v>2000</v>
      </c>
      <c r="C8963" s="31">
        <v>52</v>
      </c>
      <c r="D8963" s="32">
        <v>1.668828E-2</v>
      </c>
      <c r="E8963" s="32">
        <v>1.6550189999999999E-2</v>
      </c>
      <c r="F8963" s="32">
        <v>0.98344980999999998</v>
      </c>
      <c r="G8963" s="33">
        <v>53719.396999999997</v>
      </c>
      <c r="H8963" s="39">
        <v>53274.864000000001</v>
      </c>
    </row>
    <row r="8964" spans="1:8" hidden="1">
      <c r="A8964" s="38" t="s">
        <v>10</v>
      </c>
      <c r="B8964" s="31">
        <v>2000</v>
      </c>
      <c r="C8964" s="31">
        <v>53</v>
      </c>
      <c r="D8964" s="32">
        <v>1.7604640000000001E-2</v>
      </c>
      <c r="E8964" s="32">
        <v>1.7451029999999999E-2</v>
      </c>
      <c r="F8964" s="32">
        <v>0.98254896999999997</v>
      </c>
      <c r="G8964" s="33">
        <v>52830.330999999998</v>
      </c>
      <c r="H8964" s="39">
        <v>52369.358999999997</v>
      </c>
    </row>
    <row r="8965" spans="1:8" hidden="1">
      <c r="A8965" s="38" t="s">
        <v>10</v>
      </c>
      <c r="B8965" s="31">
        <v>2000</v>
      </c>
      <c r="C8965" s="31">
        <v>54</v>
      </c>
      <c r="D8965" s="32">
        <v>1.855499E-2</v>
      </c>
      <c r="E8965" s="32">
        <v>1.838443E-2</v>
      </c>
      <c r="F8965" s="32">
        <v>0.98161556999999999</v>
      </c>
      <c r="G8965" s="33">
        <v>51908.387000000002</v>
      </c>
      <c r="H8965" s="39">
        <v>51431.233999999997</v>
      </c>
    </row>
    <row r="8966" spans="1:8" hidden="1">
      <c r="A8966" s="38" t="s">
        <v>10</v>
      </c>
      <c r="B8966" s="31">
        <v>2000</v>
      </c>
      <c r="C8966" s="31">
        <v>55</v>
      </c>
      <c r="D8966" s="32">
        <v>1.9578600000000002E-2</v>
      </c>
      <c r="E8966" s="32">
        <v>1.9388800000000001E-2</v>
      </c>
      <c r="F8966" s="32">
        <v>0.98061120000000002</v>
      </c>
      <c r="G8966" s="33">
        <v>50954.080999999998</v>
      </c>
      <c r="H8966" s="39">
        <v>50460.112000000001</v>
      </c>
    </row>
    <row r="8967" spans="1:8" hidden="1">
      <c r="A8967" s="38" t="s">
        <v>10</v>
      </c>
      <c r="B8967" s="31">
        <v>2000</v>
      </c>
      <c r="C8967" s="31">
        <v>56</v>
      </c>
      <c r="D8967" s="32">
        <v>2.0719749999999999E-2</v>
      </c>
      <c r="E8967" s="32">
        <v>2.0507299999999999E-2</v>
      </c>
      <c r="F8967" s="32">
        <v>0.97949269999999999</v>
      </c>
      <c r="G8967" s="33">
        <v>49966.142</v>
      </c>
      <c r="H8967" s="39">
        <v>49453.807000000001</v>
      </c>
    </row>
    <row r="8968" spans="1:8" hidden="1">
      <c r="A8968" s="38" t="s">
        <v>10</v>
      </c>
      <c r="B8968" s="31">
        <v>2000</v>
      </c>
      <c r="C8968" s="31">
        <v>57</v>
      </c>
      <c r="D8968" s="32">
        <v>2.2025030000000001E-2</v>
      </c>
      <c r="E8968" s="32">
        <v>2.178513E-2</v>
      </c>
      <c r="F8968" s="32">
        <v>0.97821486999999996</v>
      </c>
      <c r="G8968" s="33">
        <v>48941.472000000002</v>
      </c>
      <c r="H8968" s="39">
        <v>48408.374000000003</v>
      </c>
    </row>
    <row r="8969" spans="1:8" hidden="1">
      <c r="A8969" s="38" t="s">
        <v>10</v>
      </c>
      <c r="B8969" s="31">
        <v>2000</v>
      </c>
      <c r="C8969" s="31">
        <v>58</v>
      </c>
      <c r="D8969" s="32">
        <v>2.3540309999999998E-2</v>
      </c>
      <c r="E8969" s="32">
        <v>2.3266470000000001E-2</v>
      </c>
      <c r="F8969" s="32">
        <v>0.97673352999999996</v>
      </c>
      <c r="G8969" s="33">
        <v>47875.275999999998</v>
      </c>
      <c r="H8969" s="39">
        <v>47318.330999999998</v>
      </c>
    </row>
    <row r="8970" spans="1:8" hidden="1">
      <c r="A8970" s="38" t="s">
        <v>10</v>
      </c>
      <c r="B8970" s="31">
        <v>2000</v>
      </c>
      <c r="C8970" s="31">
        <v>59</v>
      </c>
      <c r="D8970" s="32">
        <v>2.528352E-2</v>
      </c>
      <c r="E8970" s="32">
        <v>2.4967880000000001E-2</v>
      </c>
      <c r="F8970" s="32">
        <v>0.97503211999999995</v>
      </c>
      <c r="G8970" s="33">
        <v>46761.387000000002</v>
      </c>
      <c r="H8970" s="39">
        <v>46177.620999999999</v>
      </c>
    </row>
    <row r="8971" spans="1:8" hidden="1">
      <c r="A8971" s="38" t="s">
        <v>10</v>
      </c>
      <c r="B8971" s="31">
        <v>2000</v>
      </c>
      <c r="C8971" s="31">
        <v>60</v>
      </c>
      <c r="D8971" s="32">
        <v>2.7260429999999999E-2</v>
      </c>
      <c r="E8971" s="32">
        <v>2.6893859999999999E-2</v>
      </c>
      <c r="F8971" s="32">
        <v>0.97310613999999995</v>
      </c>
      <c r="G8971" s="33">
        <v>45593.855000000003</v>
      </c>
      <c r="H8971" s="39">
        <v>44980.756999999998</v>
      </c>
    </row>
    <row r="8972" spans="1:8" hidden="1">
      <c r="A8972" s="38" t="s">
        <v>10</v>
      </c>
      <c r="B8972" s="31">
        <v>2000</v>
      </c>
      <c r="C8972" s="31">
        <v>61</v>
      </c>
      <c r="D8972" s="32">
        <v>2.9454549999999999E-2</v>
      </c>
      <c r="E8972" s="32">
        <v>2.902706E-2</v>
      </c>
      <c r="F8972" s="32">
        <v>0.97097294000000001</v>
      </c>
      <c r="G8972" s="33">
        <v>44367.66</v>
      </c>
      <c r="H8972" s="39">
        <v>43723.728000000003</v>
      </c>
    </row>
    <row r="8973" spans="1:8" hidden="1">
      <c r="A8973" s="38" t="s">
        <v>10</v>
      </c>
      <c r="B8973" s="31">
        <v>2000</v>
      </c>
      <c r="C8973" s="31">
        <v>62</v>
      </c>
      <c r="D8973" s="32">
        <v>3.1839970000000002E-2</v>
      </c>
      <c r="E8973" s="32">
        <v>3.1341019999999997E-2</v>
      </c>
      <c r="F8973" s="32">
        <v>0.96865897999999995</v>
      </c>
      <c r="G8973" s="33">
        <v>43079.796999999999</v>
      </c>
      <c r="H8973" s="39">
        <v>42404.714999999997</v>
      </c>
    </row>
    <row r="8974" spans="1:8" hidden="1">
      <c r="A8974" s="38" t="s">
        <v>10</v>
      </c>
      <c r="B8974" s="31">
        <v>2000</v>
      </c>
      <c r="C8974" s="31">
        <v>63</v>
      </c>
      <c r="D8974" s="32">
        <v>3.4414790000000001E-2</v>
      </c>
      <c r="E8974" s="32">
        <v>3.3832609999999999E-2</v>
      </c>
      <c r="F8974" s="32">
        <v>0.96616738999999996</v>
      </c>
      <c r="G8974" s="33">
        <v>41729.631999999998</v>
      </c>
      <c r="H8974" s="39">
        <v>41023.720999999998</v>
      </c>
    </row>
    <row r="8975" spans="1:8" hidden="1">
      <c r="A8975" s="38" t="s">
        <v>10</v>
      </c>
      <c r="B8975" s="31">
        <v>2000</v>
      </c>
      <c r="C8975" s="31">
        <v>64</v>
      </c>
      <c r="D8975" s="32">
        <v>3.7192549999999998E-2</v>
      </c>
      <c r="E8975" s="32">
        <v>3.6513539999999997E-2</v>
      </c>
      <c r="F8975" s="32">
        <v>0.96348646000000004</v>
      </c>
      <c r="G8975" s="33">
        <v>40317.81</v>
      </c>
      <c r="H8975" s="39">
        <v>39581.737000000001</v>
      </c>
    </row>
    <row r="8976" spans="1:8" hidden="1">
      <c r="A8976" s="38" t="s">
        <v>10</v>
      </c>
      <c r="B8976" s="31">
        <v>2000</v>
      </c>
      <c r="C8976" s="31">
        <v>65</v>
      </c>
      <c r="D8976" s="32">
        <v>4.0232700000000003E-2</v>
      </c>
      <c r="E8976" s="32">
        <v>3.9439330000000002E-2</v>
      </c>
      <c r="F8976" s="32">
        <v>0.96056067000000001</v>
      </c>
      <c r="G8976" s="33">
        <v>38845.663999999997</v>
      </c>
      <c r="H8976" s="39">
        <v>38079.64</v>
      </c>
    </row>
    <row r="8977" spans="1:8" hidden="1">
      <c r="A8977" s="38" t="s">
        <v>10</v>
      </c>
      <c r="B8977" s="31">
        <v>2000</v>
      </c>
      <c r="C8977" s="31">
        <v>66</v>
      </c>
      <c r="D8977" s="32">
        <v>4.3622809999999998E-2</v>
      </c>
      <c r="E8977" s="32">
        <v>4.2691640000000003E-2</v>
      </c>
      <c r="F8977" s="32">
        <v>0.95730835999999997</v>
      </c>
      <c r="G8977" s="33">
        <v>37313.616999999998</v>
      </c>
      <c r="H8977" s="39">
        <v>36517.127</v>
      </c>
    </row>
    <row r="8978" spans="1:8" hidden="1">
      <c r="A8978" s="38" t="s">
        <v>10</v>
      </c>
      <c r="B8978" s="31">
        <v>2000</v>
      </c>
      <c r="C8978" s="31">
        <v>67</v>
      </c>
      <c r="D8978" s="32">
        <v>4.7448200000000003E-2</v>
      </c>
      <c r="E8978" s="32">
        <v>4.634862E-2</v>
      </c>
      <c r="F8978" s="32">
        <v>0.95365138000000005</v>
      </c>
      <c r="G8978" s="33">
        <v>35720.637000000002</v>
      </c>
      <c r="H8978" s="39">
        <v>34892.836000000003</v>
      </c>
    </row>
    <row r="8979" spans="1:8" hidden="1">
      <c r="A8979" s="38" t="s">
        <v>10</v>
      </c>
      <c r="B8979" s="31">
        <v>2000</v>
      </c>
      <c r="C8979" s="31">
        <v>68</v>
      </c>
      <c r="D8979" s="32">
        <v>5.179458E-2</v>
      </c>
      <c r="E8979" s="32">
        <v>5.04871E-2</v>
      </c>
      <c r="F8979" s="32">
        <v>0.94951289999999999</v>
      </c>
      <c r="G8979" s="33">
        <v>34065.035000000003</v>
      </c>
      <c r="H8979" s="39">
        <v>33205.112999999998</v>
      </c>
    </row>
    <row r="8980" spans="1:8" hidden="1">
      <c r="A8980" s="38" t="s">
        <v>10</v>
      </c>
      <c r="B8980" s="31">
        <v>2000</v>
      </c>
      <c r="C8980" s="31">
        <v>69</v>
      </c>
      <c r="D8980" s="32">
        <v>5.6690520000000001E-2</v>
      </c>
      <c r="E8980" s="32">
        <v>5.5127900000000001E-2</v>
      </c>
      <c r="F8980" s="32">
        <v>0.94487209999999999</v>
      </c>
      <c r="G8980" s="33">
        <v>32345.19</v>
      </c>
      <c r="H8980" s="39">
        <v>31453.629000000001</v>
      </c>
    </row>
    <row r="8981" spans="1:8" hidden="1">
      <c r="A8981" s="38" t="s">
        <v>10</v>
      </c>
      <c r="B8981" s="31">
        <v>2000</v>
      </c>
      <c r="C8981" s="31">
        <v>70</v>
      </c>
      <c r="D8981" s="32">
        <v>6.2121750000000003E-2</v>
      </c>
      <c r="E8981" s="32">
        <v>6.0250320000000003E-2</v>
      </c>
      <c r="F8981" s="32">
        <v>0.93974968000000003</v>
      </c>
      <c r="G8981" s="33">
        <v>30562.067999999999</v>
      </c>
      <c r="H8981" s="39">
        <v>29641.381000000001</v>
      </c>
    </row>
    <row r="8982" spans="1:8" hidden="1">
      <c r="A8982" s="38" t="s">
        <v>10</v>
      </c>
      <c r="B8982" s="31">
        <v>2000</v>
      </c>
      <c r="C8982" s="31">
        <v>71</v>
      </c>
      <c r="D8982" s="32">
        <v>6.8034049999999999E-2</v>
      </c>
      <c r="E8982" s="32">
        <v>6.5795870000000006E-2</v>
      </c>
      <c r="F8982" s="32">
        <v>0.93420413000000002</v>
      </c>
      <c r="G8982" s="33">
        <v>28720.692999999999</v>
      </c>
      <c r="H8982" s="39">
        <v>27775.842000000001</v>
      </c>
    </row>
    <row r="8983" spans="1:8" hidden="1">
      <c r="A8983" s="38" t="s">
        <v>10</v>
      </c>
      <c r="B8983" s="31">
        <v>2000</v>
      </c>
      <c r="C8983" s="31">
        <v>72</v>
      </c>
      <c r="D8983" s="32">
        <v>7.4337979999999998E-2</v>
      </c>
      <c r="E8983" s="32">
        <v>7.1673929999999997E-2</v>
      </c>
      <c r="F8983" s="32">
        <v>0.92832607</v>
      </c>
      <c r="G8983" s="33">
        <v>26830.99</v>
      </c>
      <c r="H8983" s="39">
        <v>25869.449000000001</v>
      </c>
    </row>
    <row r="8984" spans="1:8" hidden="1">
      <c r="A8984" s="38" t="s">
        <v>10</v>
      </c>
      <c r="B8984" s="31">
        <v>2000</v>
      </c>
      <c r="C8984" s="31">
        <v>73</v>
      </c>
      <c r="D8984" s="32">
        <v>8.1008520000000001E-2</v>
      </c>
      <c r="E8984" s="32">
        <v>7.7855060000000004E-2</v>
      </c>
      <c r="F8984" s="32">
        <v>0.92214494000000002</v>
      </c>
      <c r="G8984" s="33">
        <v>24907.907999999999</v>
      </c>
      <c r="H8984" s="39">
        <v>23938.304</v>
      </c>
    </row>
    <row r="8985" spans="1:8" hidden="1">
      <c r="A8985" s="38" t="s">
        <v>10</v>
      </c>
      <c r="B8985" s="31">
        <v>2000</v>
      </c>
      <c r="C8985" s="31">
        <v>74</v>
      </c>
      <c r="D8985" s="32">
        <v>8.8077359999999993E-2</v>
      </c>
      <c r="E8985" s="32">
        <v>8.4362160000000005E-2</v>
      </c>
      <c r="F8985" s="32">
        <v>0.91563784000000004</v>
      </c>
      <c r="G8985" s="33">
        <v>22968.701000000001</v>
      </c>
      <c r="H8985" s="39">
        <v>21999.857</v>
      </c>
    </row>
    <row r="8986" spans="1:8" hidden="1">
      <c r="A8986" s="38" t="s">
        <v>10</v>
      </c>
      <c r="B8986" s="31">
        <v>2000</v>
      </c>
      <c r="C8986" s="31">
        <v>75</v>
      </c>
      <c r="D8986" s="32">
        <v>9.5682110000000001E-2</v>
      </c>
      <c r="E8986" s="32">
        <v>9.1313569999999997E-2</v>
      </c>
      <c r="F8986" s="32">
        <v>0.90868643000000004</v>
      </c>
      <c r="G8986" s="33">
        <v>21031.011999999999</v>
      </c>
      <c r="H8986" s="39">
        <v>20070.804</v>
      </c>
    </row>
    <row r="8987" spans="1:8" hidden="1">
      <c r="A8987" s="38" t="s">
        <v>10</v>
      </c>
      <c r="B8987" s="31">
        <v>2000</v>
      </c>
      <c r="C8987" s="31">
        <v>76</v>
      </c>
      <c r="D8987" s="32">
        <v>0.10406014</v>
      </c>
      <c r="E8987" s="32">
        <v>9.8913650000000006E-2</v>
      </c>
      <c r="F8987" s="32">
        <v>0.90108635000000004</v>
      </c>
      <c r="G8987" s="33">
        <v>19110.595000000001</v>
      </c>
      <c r="H8987" s="39">
        <v>18165.446</v>
      </c>
    </row>
    <row r="8988" spans="1:8" hidden="1">
      <c r="A8988" s="38" t="s">
        <v>10</v>
      </c>
      <c r="B8988" s="31">
        <v>2000</v>
      </c>
      <c r="C8988" s="31">
        <v>77</v>
      </c>
      <c r="D8988" s="32">
        <v>0.11342169000000001</v>
      </c>
      <c r="E8988" s="32">
        <v>0.10733465</v>
      </c>
      <c r="F8988" s="32">
        <v>0.89266535000000002</v>
      </c>
      <c r="G8988" s="33">
        <v>17220.295999999998</v>
      </c>
      <c r="H8988" s="39">
        <v>16296.129000000001</v>
      </c>
    </row>
    <row r="8989" spans="1:8" hidden="1">
      <c r="A8989" s="38" t="s">
        <v>10</v>
      </c>
      <c r="B8989" s="31">
        <v>2000</v>
      </c>
      <c r="C8989" s="31">
        <v>78</v>
      </c>
      <c r="D8989" s="32">
        <v>0.12394877999999999</v>
      </c>
      <c r="E8989" s="32">
        <v>0.11671541000000001</v>
      </c>
      <c r="F8989" s="32">
        <v>0.88328459000000004</v>
      </c>
      <c r="G8989" s="33">
        <v>15371.962</v>
      </c>
      <c r="H8989" s="39">
        <v>14474.888999999999</v>
      </c>
    </row>
    <row r="8990" spans="1:8" hidden="1">
      <c r="A8990" s="38" t="s">
        <v>10</v>
      </c>
      <c r="B8990" s="31">
        <v>2000</v>
      </c>
      <c r="C8990" s="31">
        <v>79</v>
      </c>
      <c r="D8990" s="32">
        <v>0.13567119999999999</v>
      </c>
      <c r="E8990" s="32">
        <v>0.12705252</v>
      </c>
      <c r="F8990" s="32">
        <v>0.87294748</v>
      </c>
      <c r="G8990" s="33">
        <v>13577.816999999999</v>
      </c>
      <c r="H8990" s="39">
        <v>12715.269</v>
      </c>
    </row>
    <row r="8991" spans="1:8" hidden="1">
      <c r="A8991" s="38" t="s">
        <v>10</v>
      </c>
      <c r="B8991" s="31">
        <v>2000</v>
      </c>
      <c r="C8991" s="31">
        <v>80</v>
      </c>
      <c r="D8991" s="32">
        <v>0.14843798999999999</v>
      </c>
      <c r="E8991" s="32">
        <v>0.13818224000000001</v>
      </c>
      <c r="F8991" s="32">
        <v>0.86181775999999999</v>
      </c>
      <c r="G8991" s="33">
        <v>11852.721</v>
      </c>
      <c r="H8991" s="39">
        <v>11033.803</v>
      </c>
    </row>
    <row r="8992" spans="1:8" hidden="1">
      <c r="A8992" s="38" t="s">
        <v>10</v>
      </c>
      <c r="B8992" s="31">
        <v>2000</v>
      </c>
      <c r="C8992" s="31">
        <v>81</v>
      </c>
      <c r="D8992" s="32">
        <v>0.16202754</v>
      </c>
      <c r="E8992" s="32">
        <v>0.14988481000000001</v>
      </c>
      <c r="F8992" s="32">
        <v>0.85011519000000002</v>
      </c>
      <c r="G8992" s="33">
        <v>10214.886</v>
      </c>
      <c r="H8992" s="39">
        <v>9449.357</v>
      </c>
    </row>
    <row r="8993" spans="1:8" hidden="1">
      <c r="A8993" s="38" t="s">
        <v>10</v>
      </c>
      <c r="B8993" s="31">
        <v>2000</v>
      </c>
      <c r="C8993" s="31">
        <v>82</v>
      </c>
      <c r="D8993" s="32">
        <v>0.17614948999999999</v>
      </c>
      <c r="E8993" s="32">
        <v>0.16189097999999999</v>
      </c>
      <c r="F8993" s="32">
        <v>0.83810901999999998</v>
      </c>
      <c r="G8993" s="33">
        <v>8683.8289999999997</v>
      </c>
      <c r="H8993" s="39">
        <v>7980.9129999999996</v>
      </c>
    </row>
    <row r="8994" spans="1:8" hidden="1">
      <c r="A8994" s="38" t="s">
        <v>10</v>
      </c>
      <c r="B8994" s="31">
        <v>2000</v>
      </c>
      <c r="C8994" s="31">
        <v>83</v>
      </c>
      <c r="D8994" s="32">
        <v>0.1907063</v>
      </c>
      <c r="E8994" s="32">
        <v>0.17410485000000001</v>
      </c>
      <c r="F8994" s="32">
        <v>0.82589515000000002</v>
      </c>
      <c r="G8994" s="33">
        <v>7277.9960000000001</v>
      </c>
      <c r="H8994" s="39">
        <v>6644.4290000000001</v>
      </c>
    </row>
    <row r="8995" spans="1:8" hidden="1">
      <c r="A8995" s="38" t="s">
        <v>10</v>
      </c>
      <c r="B8995" s="31">
        <v>2000</v>
      </c>
      <c r="C8995" s="31">
        <v>84</v>
      </c>
      <c r="D8995" s="32">
        <v>0.20588049</v>
      </c>
      <c r="E8995" s="32">
        <v>0.18666514000000001</v>
      </c>
      <c r="F8995" s="32">
        <v>0.81333485999999999</v>
      </c>
      <c r="G8995" s="33">
        <v>6010.8609999999999</v>
      </c>
      <c r="H8995" s="39">
        <v>5449.8519999999999</v>
      </c>
    </row>
    <row r="8996" spans="1:8" hidden="1">
      <c r="A8996" s="38" t="s">
        <v>10</v>
      </c>
      <c r="B8996" s="31">
        <v>2000</v>
      </c>
      <c r="C8996" s="31">
        <v>85</v>
      </c>
      <c r="D8996" s="32">
        <v>0.22208442</v>
      </c>
      <c r="E8996" s="32">
        <v>0.19988837000000001</v>
      </c>
      <c r="F8996" s="32">
        <v>0.80011162999999996</v>
      </c>
      <c r="G8996" s="33">
        <v>4888.8429999999998</v>
      </c>
      <c r="H8996" s="39">
        <v>4400.232</v>
      </c>
    </row>
    <row r="8997" spans="1:8" hidden="1">
      <c r="A8997" s="38" t="s">
        <v>10</v>
      </c>
      <c r="B8997" s="31">
        <v>2000</v>
      </c>
      <c r="C8997" s="31">
        <v>86</v>
      </c>
      <c r="D8997" s="32">
        <v>0.2400071</v>
      </c>
      <c r="E8997" s="32">
        <v>0.21429137000000001</v>
      </c>
      <c r="F8997" s="32">
        <v>0.78570863000000002</v>
      </c>
      <c r="G8997" s="33">
        <v>3911.62</v>
      </c>
      <c r="H8997" s="39">
        <v>3492.5070000000001</v>
      </c>
    </row>
    <row r="8998" spans="1:8" hidden="1">
      <c r="A8998" s="38" t="s">
        <v>10</v>
      </c>
      <c r="B8998" s="31">
        <v>2000</v>
      </c>
      <c r="C8998" s="31">
        <v>87</v>
      </c>
      <c r="D8998" s="32">
        <v>0.26019525999999998</v>
      </c>
      <c r="E8998" s="32">
        <v>0.23024140000000001</v>
      </c>
      <c r="F8998" s="32">
        <v>0.76975859999999996</v>
      </c>
      <c r="G8998" s="33">
        <v>3073.3939999999998</v>
      </c>
      <c r="H8998" s="39">
        <v>2719.5830000000001</v>
      </c>
    </row>
    <row r="8999" spans="1:8" hidden="1">
      <c r="A8999" s="38" t="s">
        <v>10</v>
      </c>
      <c r="B8999" s="31">
        <v>2000</v>
      </c>
      <c r="C8999" s="31">
        <v>88</v>
      </c>
      <c r="D8999" s="32">
        <v>0.28290209999999999</v>
      </c>
      <c r="E8999" s="32">
        <v>0.24784427000000001</v>
      </c>
      <c r="F8999" s="32">
        <v>0.75215573000000002</v>
      </c>
      <c r="G8999" s="33">
        <v>2365.7710000000002</v>
      </c>
      <c r="H8999" s="39">
        <v>2072.6</v>
      </c>
    </row>
    <row r="9000" spans="1:8" hidden="1">
      <c r="A9000" s="38" t="s">
        <v>10</v>
      </c>
      <c r="B9000" s="31">
        <v>2000</v>
      </c>
      <c r="C9000" s="31">
        <v>89</v>
      </c>
      <c r="D9000" s="32">
        <v>0.30798049</v>
      </c>
      <c r="E9000" s="32">
        <v>0.26688309999999998</v>
      </c>
      <c r="F9000" s="32">
        <v>0.73311689999999996</v>
      </c>
      <c r="G9000" s="33">
        <v>1779.4280000000001</v>
      </c>
      <c r="H9000" s="39">
        <v>1541.979</v>
      </c>
    </row>
    <row r="9001" spans="1:8" hidden="1">
      <c r="A9001" s="38" t="s">
        <v>10</v>
      </c>
      <c r="B9001" s="31">
        <v>2000</v>
      </c>
      <c r="C9001" s="31">
        <v>90</v>
      </c>
      <c r="D9001" s="32">
        <v>0.33462579999999997</v>
      </c>
      <c r="E9001" s="32">
        <v>0.28666332999999999</v>
      </c>
      <c r="F9001" s="32">
        <v>0.71333667000000001</v>
      </c>
      <c r="G9001" s="33">
        <v>1304.529</v>
      </c>
      <c r="H9001" s="39">
        <v>1117.549</v>
      </c>
    </row>
    <row r="9002" spans="1:8" hidden="1">
      <c r="A9002" s="38" t="s">
        <v>10</v>
      </c>
      <c r="B9002" s="31">
        <v>2000</v>
      </c>
      <c r="C9002" s="31">
        <v>91</v>
      </c>
      <c r="D9002" s="32">
        <v>0.36186441000000003</v>
      </c>
      <c r="E9002" s="32">
        <v>0.30642268</v>
      </c>
      <c r="F9002" s="32">
        <v>0.69357732000000005</v>
      </c>
      <c r="G9002" s="33">
        <v>930.56799999999998</v>
      </c>
      <c r="H9002" s="39">
        <v>787.995</v>
      </c>
    </row>
    <row r="9003" spans="1:8" hidden="1">
      <c r="A9003" s="38" t="s">
        <v>10</v>
      </c>
      <c r="B9003" s="31">
        <v>2000</v>
      </c>
      <c r="C9003" s="31">
        <v>92</v>
      </c>
      <c r="D9003" s="32">
        <v>0.38867262000000002</v>
      </c>
      <c r="E9003" s="32">
        <v>0.32542979</v>
      </c>
      <c r="F9003" s="32">
        <v>0.67457020999999995</v>
      </c>
      <c r="G9003" s="33">
        <v>645.42100000000005</v>
      </c>
      <c r="H9003" s="39">
        <v>540.40200000000004</v>
      </c>
    </row>
    <row r="9004" spans="1:8" hidden="1">
      <c r="A9004" s="38" t="s">
        <v>10</v>
      </c>
      <c r="B9004" s="31">
        <v>2000</v>
      </c>
      <c r="C9004" s="31">
        <v>93</v>
      </c>
      <c r="D9004" s="32">
        <v>0.41429727</v>
      </c>
      <c r="E9004" s="32">
        <v>0.34320318999999999</v>
      </c>
      <c r="F9004" s="32">
        <v>0.65679681000000001</v>
      </c>
      <c r="G9004" s="33">
        <v>435.38200000000001</v>
      </c>
      <c r="H9004" s="39">
        <v>360.67</v>
      </c>
    </row>
    <row r="9005" spans="1:8" hidden="1">
      <c r="A9005" s="38" t="s">
        <v>10</v>
      </c>
      <c r="B9005" s="31">
        <v>2000</v>
      </c>
      <c r="C9005" s="31">
        <v>94</v>
      </c>
      <c r="D9005" s="32">
        <v>0.43874268</v>
      </c>
      <c r="E9005" s="32">
        <v>0.35981056</v>
      </c>
      <c r="F9005" s="32">
        <v>0.64018944</v>
      </c>
      <c r="G9005" s="33">
        <v>285.95699999999999</v>
      </c>
      <c r="H9005" s="39">
        <v>234.512</v>
      </c>
    </row>
    <row r="9006" spans="1:8" hidden="1">
      <c r="A9006" s="38" t="s">
        <v>10</v>
      </c>
      <c r="B9006" s="31">
        <v>2000</v>
      </c>
      <c r="C9006" s="31">
        <v>95</v>
      </c>
      <c r="D9006" s="32">
        <v>0.46235383000000002</v>
      </c>
      <c r="E9006" s="32">
        <v>0.37553809999999999</v>
      </c>
      <c r="F9006" s="32">
        <v>0.62446190000000001</v>
      </c>
      <c r="G9006" s="33">
        <v>183.06700000000001</v>
      </c>
      <c r="H9006" s="39">
        <v>148.69300000000001</v>
      </c>
    </row>
    <row r="9007" spans="1:8" hidden="1">
      <c r="A9007" s="38" t="s">
        <v>10</v>
      </c>
      <c r="B9007" s="31">
        <v>2000</v>
      </c>
      <c r="C9007" s="31">
        <v>96</v>
      </c>
      <c r="D9007" s="32">
        <v>0.48586451000000003</v>
      </c>
      <c r="E9007" s="32">
        <v>0.39090185</v>
      </c>
      <c r="F9007" s="32">
        <v>0.60909815</v>
      </c>
      <c r="G9007" s="33">
        <v>114.318</v>
      </c>
      <c r="H9007" s="39">
        <v>91.974999999999994</v>
      </c>
    </row>
    <row r="9008" spans="1:8" hidden="1">
      <c r="A9008" s="38" t="s">
        <v>10</v>
      </c>
      <c r="B9008" s="31">
        <v>2000</v>
      </c>
      <c r="C9008" s="31">
        <v>97</v>
      </c>
      <c r="D9008" s="32">
        <v>0.50998131999999996</v>
      </c>
      <c r="E9008" s="32">
        <v>0.40636264</v>
      </c>
      <c r="F9008" s="32">
        <v>0.59363736</v>
      </c>
      <c r="G9008" s="33">
        <v>69.631</v>
      </c>
      <c r="H9008" s="39">
        <v>55.482999999999997</v>
      </c>
    </row>
    <row r="9009" spans="1:8" hidden="1">
      <c r="A9009" s="38" t="s">
        <v>10</v>
      </c>
      <c r="B9009" s="31">
        <v>2000</v>
      </c>
      <c r="C9009" s="31">
        <v>98</v>
      </c>
      <c r="D9009" s="32">
        <v>0.53501193999999996</v>
      </c>
      <c r="E9009" s="32">
        <v>0.42209816</v>
      </c>
      <c r="F9009" s="32">
        <v>0.57790184</v>
      </c>
      <c r="G9009" s="33">
        <v>41.335999999999999</v>
      </c>
      <c r="H9009" s="39">
        <v>32.612000000000002</v>
      </c>
    </row>
    <row r="9010" spans="1:8" hidden="1">
      <c r="A9010" s="38" t="s">
        <v>10</v>
      </c>
      <c r="B9010" s="31">
        <v>2000</v>
      </c>
      <c r="C9010" s="31">
        <v>99</v>
      </c>
      <c r="D9010" s="32">
        <v>0.56102929000000001</v>
      </c>
      <c r="E9010" s="32">
        <v>0.43812797999999997</v>
      </c>
      <c r="F9010" s="32">
        <v>0.56187202000000003</v>
      </c>
      <c r="G9010" s="33">
        <v>23.888000000000002</v>
      </c>
      <c r="H9010" s="39">
        <v>18.655000000000001</v>
      </c>
    </row>
    <row r="9011" spans="1:8" hidden="1">
      <c r="A9011" s="38" t="s">
        <v>10</v>
      </c>
      <c r="B9011" s="31">
        <v>2001</v>
      </c>
      <c r="C9011" s="31">
        <v>1</v>
      </c>
      <c r="D9011" s="32">
        <v>2.580727E-2</v>
      </c>
      <c r="E9011" s="32">
        <v>2.5478500000000001E-2</v>
      </c>
      <c r="F9011" s="32">
        <v>0.97452150000000004</v>
      </c>
      <c r="G9011" s="33">
        <v>89187.554000000004</v>
      </c>
      <c r="H9011" s="39">
        <v>88051.372000000003</v>
      </c>
    </row>
    <row r="9012" spans="1:8" hidden="1">
      <c r="A9012" s="38" t="s">
        <v>10</v>
      </c>
      <c r="B9012" s="31">
        <v>2001</v>
      </c>
      <c r="C9012" s="31">
        <v>2</v>
      </c>
      <c r="D9012" s="32">
        <v>2.1590580000000002E-2</v>
      </c>
      <c r="E9012" s="32">
        <v>2.1359989999999999E-2</v>
      </c>
      <c r="F9012" s="32">
        <v>0.97864001</v>
      </c>
      <c r="G9012" s="33">
        <v>86915.188999999998</v>
      </c>
      <c r="H9012" s="39">
        <v>85986.934999999998</v>
      </c>
    </row>
    <row r="9013" spans="1:8" hidden="1">
      <c r="A9013" s="38" t="s">
        <v>10</v>
      </c>
      <c r="B9013" s="31">
        <v>2001</v>
      </c>
      <c r="C9013" s="31">
        <v>3</v>
      </c>
      <c r="D9013" s="32">
        <v>1.8084860000000001E-2</v>
      </c>
      <c r="E9013" s="32">
        <v>1.7922790000000001E-2</v>
      </c>
      <c r="F9013" s="32">
        <v>0.98207721000000003</v>
      </c>
      <c r="G9013" s="33">
        <v>85058.680999999997</v>
      </c>
      <c r="H9013" s="39">
        <v>84296.437000000005</v>
      </c>
    </row>
    <row r="9014" spans="1:8" hidden="1">
      <c r="A9014" s="38" t="s">
        <v>10</v>
      </c>
      <c r="B9014" s="31">
        <v>2001</v>
      </c>
      <c r="C9014" s="31">
        <v>4</v>
      </c>
      <c r="D9014" s="32">
        <v>1.51398E-2</v>
      </c>
      <c r="E9014" s="32">
        <v>1.5026060000000001E-2</v>
      </c>
      <c r="F9014" s="32">
        <v>0.98497394000000005</v>
      </c>
      <c r="G9014" s="33">
        <v>83534.191999999995</v>
      </c>
      <c r="H9014" s="39">
        <v>82906.596999999994</v>
      </c>
    </row>
    <row r="9015" spans="1:8" hidden="1">
      <c r="A9015" s="38" t="s">
        <v>10</v>
      </c>
      <c r="B9015" s="31">
        <v>2001</v>
      </c>
      <c r="C9015" s="31">
        <v>5</v>
      </c>
      <c r="D9015" s="32">
        <v>1.26473E-2</v>
      </c>
      <c r="E9015" s="32">
        <v>1.256783E-2</v>
      </c>
      <c r="F9015" s="32">
        <v>0.98743217000000005</v>
      </c>
      <c r="G9015" s="33">
        <v>82279.002999999997</v>
      </c>
      <c r="H9015" s="39">
        <v>81761.967999999993</v>
      </c>
    </row>
    <row r="9016" spans="1:8" hidden="1">
      <c r="A9016" s="38" t="s">
        <v>10</v>
      </c>
      <c r="B9016" s="31">
        <v>2001</v>
      </c>
      <c r="C9016" s="31">
        <v>6</v>
      </c>
      <c r="D9016" s="32">
        <v>1.054035E-2</v>
      </c>
      <c r="E9016" s="32">
        <v>1.0485090000000001E-2</v>
      </c>
      <c r="F9016" s="32">
        <v>0.98951491000000003</v>
      </c>
      <c r="G9016" s="33">
        <v>81244.933999999994</v>
      </c>
      <c r="H9016" s="39">
        <v>80819.004000000001</v>
      </c>
    </row>
    <row r="9017" spans="1:8" hidden="1">
      <c r="A9017" s="38" t="s">
        <v>10</v>
      </c>
      <c r="B9017" s="31">
        <v>2001</v>
      </c>
      <c r="C9017" s="31">
        <v>7</v>
      </c>
      <c r="D9017" s="32">
        <v>8.7761000000000002E-3</v>
      </c>
      <c r="E9017" s="32">
        <v>8.7377600000000007E-3</v>
      </c>
      <c r="F9017" s="32">
        <v>0.99126223999999996</v>
      </c>
      <c r="G9017" s="33">
        <v>80393.073000000004</v>
      </c>
      <c r="H9017" s="39">
        <v>80041.846000000005</v>
      </c>
    </row>
    <row r="9018" spans="1:8" hidden="1">
      <c r="A9018" s="38" t="s">
        <v>10</v>
      </c>
      <c r="B9018" s="31">
        <v>2001</v>
      </c>
      <c r="C9018" s="31">
        <v>8</v>
      </c>
      <c r="D9018" s="32">
        <v>7.3458899999999999E-3</v>
      </c>
      <c r="E9018" s="32">
        <v>7.3190099999999999E-3</v>
      </c>
      <c r="F9018" s="32">
        <v>0.99268098999999999</v>
      </c>
      <c r="G9018" s="33">
        <v>79690.618000000002</v>
      </c>
      <c r="H9018" s="39">
        <v>79398.990000000005</v>
      </c>
    </row>
    <row r="9019" spans="1:8" hidden="1">
      <c r="A9019" s="38" t="s">
        <v>10</v>
      </c>
      <c r="B9019" s="31">
        <v>2001</v>
      </c>
      <c r="C9019" s="31">
        <v>9</v>
      </c>
      <c r="D9019" s="32">
        <v>6.2318399999999998E-3</v>
      </c>
      <c r="E9019" s="32">
        <v>6.2124900000000002E-3</v>
      </c>
      <c r="F9019" s="32">
        <v>0.99378750999999999</v>
      </c>
      <c r="G9019" s="33">
        <v>79107.361999999994</v>
      </c>
      <c r="H9019" s="39">
        <v>78861.634999999995</v>
      </c>
    </row>
    <row r="9020" spans="1:8" hidden="1">
      <c r="A9020" s="38" t="s">
        <v>10</v>
      </c>
      <c r="B9020" s="31">
        <v>2001</v>
      </c>
      <c r="C9020" s="31">
        <v>10</v>
      </c>
      <c r="D9020" s="32">
        <v>5.4162500000000001E-3</v>
      </c>
      <c r="E9020" s="32">
        <v>5.4016200000000002E-3</v>
      </c>
      <c r="F9020" s="32">
        <v>0.99459838</v>
      </c>
      <c r="G9020" s="33">
        <v>78615.907999999996</v>
      </c>
      <c r="H9020" s="39">
        <v>78403.581999999995</v>
      </c>
    </row>
    <row r="9021" spans="1:8" hidden="1">
      <c r="A9021" s="38" t="s">
        <v>10</v>
      </c>
      <c r="B9021" s="31">
        <v>2001</v>
      </c>
      <c r="C9021" s="31">
        <v>11</v>
      </c>
      <c r="D9021" s="32">
        <v>4.8732100000000002E-3</v>
      </c>
      <c r="E9021" s="32">
        <v>4.8613700000000003E-3</v>
      </c>
      <c r="F9021" s="32">
        <v>0.99513863000000002</v>
      </c>
      <c r="G9021" s="33">
        <v>78191.255000000005</v>
      </c>
      <c r="H9021" s="39">
        <v>78001.197</v>
      </c>
    </row>
    <row r="9022" spans="1:8" hidden="1">
      <c r="A9022" s="38" t="s">
        <v>10</v>
      </c>
      <c r="B9022" s="31">
        <v>2001</v>
      </c>
      <c r="C9022" s="31">
        <v>12</v>
      </c>
      <c r="D9022" s="32">
        <v>4.56391E-3</v>
      </c>
      <c r="E9022" s="32">
        <v>4.5535100000000002E-3</v>
      </c>
      <c r="F9022" s="32">
        <v>0.99544648999999996</v>
      </c>
      <c r="G9022" s="33">
        <v>77811.138999999996</v>
      </c>
      <c r="H9022" s="39">
        <v>77633.982000000004</v>
      </c>
    </row>
    <row r="9023" spans="1:8" hidden="1">
      <c r="A9023" s="38" t="s">
        <v>10</v>
      </c>
      <c r="B9023" s="31">
        <v>2001</v>
      </c>
      <c r="C9023" s="31">
        <v>13</v>
      </c>
      <c r="D9023" s="32">
        <v>4.4607600000000002E-3</v>
      </c>
      <c r="E9023" s="32">
        <v>4.4508300000000002E-3</v>
      </c>
      <c r="F9023" s="32">
        <v>0.99554916999999998</v>
      </c>
      <c r="G9023" s="33">
        <v>77456.824999999997</v>
      </c>
      <c r="H9023" s="39">
        <v>77284.451000000001</v>
      </c>
    </row>
    <row r="9024" spans="1:8" hidden="1">
      <c r="A9024" s="38" t="s">
        <v>10</v>
      </c>
      <c r="B9024" s="31">
        <v>2001</v>
      </c>
      <c r="C9024" s="31">
        <v>14</v>
      </c>
      <c r="D9024" s="32">
        <v>4.5279300000000003E-3</v>
      </c>
      <c r="E9024" s="32">
        <v>4.5177000000000004E-3</v>
      </c>
      <c r="F9024" s="32">
        <v>0.99548230000000004</v>
      </c>
      <c r="G9024" s="33">
        <v>77112.077000000005</v>
      </c>
      <c r="H9024" s="39">
        <v>76937.892000000007</v>
      </c>
    </row>
    <row r="9025" spans="1:8" hidden="1">
      <c r="A9025" s="38" t="s">
        <v>10</v>
      </c>
      <c r="B9025" s="31">
        <v>2001</v>
      </c>
      <c r="C9025" s="31">
        <v>15</v>
      </c>
      <c r="D9025" s="32">
        <v>4.7349000000000002E-3</v>
      </c>
      <c r="E9025" s="32">
        <v>4.7237099999999999E-3</v>
      </c>
      <c r="F9025" s="32">
        <v>0.99527628999999995</v>
      </c>
      <c r="G9025" s="33">
        <v>76763.706999999995</v>
      </c>
      <c r="H9025" s="39">
        <v>76582.403000000006</v>
      </c>
    </row>
    <row r="9026" spans="1:8" hidden="1">
      <c r="A9026" s="38" t="s">
        <v>10</v>
      </c>
      <c r="B9026" s="31">
        <v>2001</v>
      </c>
      <c r="C9026" s="31">
        <v>16</v>
      </c>
      <c r="D9026" s="32">
        <v>5.0448200000000002E-3</v>
      </c>
      <c r="E9026" s="32">
        <v>5.0321300000000001E-3</v>
      </c>
      <c r="F9026" s="32">
        <v>0.99496786999999998</v>
      </c>
      <c r="G9026" s="33">
        <v>76401.097999999998</v>
      </c>
      <c r="H9026" s="39">
        <v>76208.868000000002</v>
      </c>
    </row>
    <row r="9027" spans="1:8" hidden="1">
      <c r="A9027" s="38" t="s">
        <v>10</v>
      </c>
      <c r="B9027" s="31">
        <v>2001</v>
      </c>
      <c r="C9027" s="31">
        <v>17</v>
      </c>
      <c r="D9027" s="32">
        <v>5.4138600000000004E-3</v>
      </c>
      <c r="E9027" s="32">
        <v>5.3992500000000004E-3</v>
      </c>
      <c r="F9027" s="32">
        <v>0.99460075000000003</v>
      </c>
      <c r="G9027" s="33">
        <v>76016.638000000006</v>
      </c>
      <c r="H9027" s="39">
        <v>75811.421000000002</v>
      </c>
    </row>
    <row r="9028" spans="1:8" hidden="1">
      <c r="A9028" s="38" t="s">
        <v>10</v>
      </c>
      <c r="B9028" s="31">
        <v>2001</v>
      </c>
      <c r="C9028" s="31">
        <v>18</v>
      </c>
      <c r="D9028" s="32">
        <v>5.8072599999999999E-3</v>
      </c>
      <c r="E9028" s="32">
        <v>5.79044E-3</v>
      </c>
      <c r="F9028" s="32">
        <v>0.99420956000000005</v>
      </c>
      <c r="G9028" s="33">
        <v>75606.205000000002</v>
      </c>
      <c r="H9028" s="39">
        <v>75387.308000000005</v>
      </c>
    </row>
    <row r="9029" spans="1:8" hidden="1">
      <c r="A9029" s="38" t="s">
        <v>10</v>
      </c>
      <c r="B9029" s="31">
        <v>2001</v>
      </c>
      <c r="C9029" s="31">
        <v>19</v>
      </c>
      <c r="D9029" s="32">
        <v>6.1905800000000002E-3</v>
      </c>
      <c r="E9029" s="32">
        <v>6.1714700000000001E-3</v>
      </c>
      <c r="F9029" s="32">
        <v>0.99382853000000004</v>
      </c>
      <c r="G9029" s="33">
        <v>75168.411999999997</v>
      </c>
      <c r="H9029" s="39">
        <v>74936.462</v>
      </c>
    </row>
    <row r="9030" spans="1:8" hidden="1">
      <c r="A9030" s="38" t="s">
        <v>10</v>
      </c>
      <c r="B9030" s="31">
        <v>2001</v>
      </c>
      <c r="C9030" s="31">
        <v>20</v>
      </c>
      <c r="D9030" s="32">
        <v>6.5416800000000002E-3</v>
      </c>
      <c r="E9030" s="32">
        <v>6.5203600000000002E-3</v>
      </c>
      <c r="F9030" s="32">
        <v>0.99347964</v>
      </c>
      <c r="G9030" s="33">
        <v>74704.512000000002</v>
      </c>
      <c r="H9030" s="39">
        <v>74460.962</v>
      </c>
    </row>
    <row r="9031" spans="1:8" hidden="1">
      <c r="A9031" s="38" t="s">
        <v>10</v>
      </c>
      <c r="B9031" s="31">
        <v>2001</v>
      </c>
      <c r="C9031" s="31">
        <v>21</v>
      </c>
      <c r="D9031" s="32">
        <v>6.8440799999999998E-3</v>
      </c>
      <c r="E9031" s="32">
        <v>6.8207399999999996E-3</v>
      </c>
      <c r="F9031" s="32">
        <v>0.99317926000000001</v>
      </c>
      <c r="G9031" s="33">
        <v>74217.410999999993</v>
      </c>
      <c r="H9031" s="39">
        <v>73964.303</v>
      </c>
    </row>
    <row r="9032" spans="1:8" hidden="1">
      <c r="A9032" s="38" t="s">
        <v>10</v>
      </c>
      <c r="B9032" s="31">
        <v>2001</v>
      </c>
      <c r="C9032" s="31">
        <v>22</v>
      </c>
      <c r="D9032" s="32">
        <v>7.0889600000000001E-3</v>
      </c>
      <c r="E9032" s="32">
        <v>7.0639199999999996E-3</v>
      </c>
      <c r="F9032" s="32">
        <v>0.99293608</v>
      </c>
      <c r="G9032" s="33">
        <v>73711.194000000003</v>
      </c>
      <c r="H9032" s="39">
        <v>73450.849000000002</v>
      </c>
    </row>
    <row r="9033" spans="1:8" hidden="1">
      <c r="A9033" s="38" t="s">
        <v>10</v>
      </c>
      <c r="B9033" s="31">
        <v>2001</v>
      </c>
      <c r="C9033" s="31">
        <v>23</v>
      </c>
      <c r="D9033" s="32">
        <v>7.2769799999999997E-3</v>
      </c>
      <c r="E9033" s="32">
        <v>7.2506000000000003E-3</v>
      </c>
      <c r="F9033" s="32">
        <v>0.9927494</v>
      </c>
      <c r="G9033" s="33">
        <v>73190.504000000001</v>
      </c>
      <c r="H9033" s="39">
        <v>72925.167000000001</v>
      </c>
    </row>
    <row r="9034" spans="1:8" hidden="1">
      <c r="A9034" s="38" t="s">
        <v>10</v>
      </c>
      <c r="B9034" s="31">
        <v>2001</v>
      </c>
      <c r="C9034" s="31">
        <v>24</v>
      </c>
      <c r="D9034" s="32">
        <v>7.4201500000000004E-3</v>
      </c>
      <c r="E9034" s="32">
        <v>7.3927200000000002E-3</v>
      </c>
      <c r="F9034" s="32">
        <v>0.99260727999999998</v>
      </c>
      <c r="G9034" s="33">
        <v>72659.828999999998</v>
      </c>
      <c r="H9034" s="39">
        <v>72391.251999999993</v>
      </c>
    </row>
    <row r="9035" spans="1:8" hidden="1">
      <c r="A9035" s="38" t="s">
        <v>10</v>
      </c>
      <c r="B9035" s="31">
        <v>2001</v>
      </c>
      <c r="C9035" s="31">
        <v>25</v>
      </c>
      <c r="D9035" s="32">
        <v>7.5372499999999997E-3</v>
      </c>
      <c r="E9035" s="32">
        <v>7.5089500000000003E-3</v>
      </c>
      <c r="F9035" s="32">
        <v>0.99249105000000004</v>
      </c>
      <c r="G9035" s="33">
        <v>72122.675000000003</v>
      </c>
      <c r="H9035" s="39">
        <v>71851.892999999996</v>
      </c>
    </row>
    <row r="9036" spans="1:8" hidden="1">
      <c r="A9036" s="38" t="s">
        <v>10</v>
      </c>
      <c r="B9036" s="31">
        <v>2001</v>
      </c>
      <c r="C9036" s="31">
        <v>26</v>
      </c>
      <c r="D9036" s="32">
        <v>7.6479800000000004E-3</v>
      </c>
      <c r="E9036" s="32">
        <v>7.61884E-3</v>
      </c>
      <c r="F9036" s="32">
        <v>0.99238115999999998</v>
      </c>
      <c r="G9036" s="33">
        <v>71581.11</v>
      </c>
      <c r="H9036" s="39">
        <v>71308.426999999996</v>
      </c>
    </row>
    <row r="9037" spans="1:8" hidden="1">
      <c r="A9037" s="38" t="s">
        <v>10</v>
      </c>
      <c r="B9037" s="31">
        <v>2001</v>
      </c>
      <c r="C9037" s="31">
        <v>27</v>
      </c>
      <c r="D9037" s="32">
        <v>7.7697699999999996E-3</v>
      </c>
      <c r="E9037" s="32">
        <v>7.7397000000000004E-3</v>
      </c>
      <c r="F9037" s="32">
        <v>0.99226029999999998</v>
      </c>
      <c r="G9037" s="33">
        <v>71035.744000000006</v>
      </c>
      <c r="H9037" s="39">
        <v>70760.846999999994</v>
      </c>
    </row>
    <row r="9038" spans="1:8" hidden="1">
      <c r="A9038" s="38" t="s">
        <v>10</v>
      </c>
      <c r="B9038" s="31">
        <v>2001</v>
      </c>
      <c r="C9038" s="31">
        <v>28</v>
      </c>
      <c r="D9038" s="32">
        <v>7.9100899999999998E-3</v>
      </c>
      <c r="E9038" s="32">
        <v>7.8789299999999993E-3</v>
      </c>
      <c r="F9038" s="32">
        <v>0.99212107000000005</v>
      </c>
      <c r="G9038" s="33">
        <v>70485.948999999993</v>
      </c>
      <c r="H9038" s="39">
        <v>70208.271999999997</v>
      </c>
    </row>
    <row r="9039" spans="1:8" hidden="1">
      <c r="A9039" s="38" t="s">
        <v>10</v>
      </c>
      <c r="B9039" s="31">
        <v>2001</v>
      </c>
      <c r="C9039" s="31">
        <v>29</v>
      </c>
      <c r="D9039" s="32">
        <v>8.0701499999999999E-3</v>
      </c>
      <c r="E9039" s="32">
        <v>8.0377199999999999E-3</v>
      </c>
      <c r="F9039" s="32">
        <v>0.99196227999999997</v>
      </c>
      <c r="G9039" s="33">
        <v>69930.595000000001</v>
      </c>
      <c r="H9039" s="39">
        <v>69649.554000000004</v>
      </c>
    </row>
    <row r="9040" spans="1:8" hidden="1">
      <c r="A9040" s="38" t="s">
        <v>10</v>
      </c>
      <c r="B9040" s="31">
        <v>2001</v>
      </c>
      <c r="C9040" s="31">
        <v>30</v>
      </c>
      <c r="D9040" s="32">
        <v>8.2467200000000008E-3</v>
      </c>
      <c r="E9040" s="32">
        <v>8.2128500000000007E-3</v>
      </c>
      <c r="F9040" s="32">
        <v>0.99178714999999995</v>
      </c>
      <c r="G9040" s="33">
        <v>69368.512000000002</v>
      </c>
      <c r="H9040" s="39">
        <v>69083.656000000003</v>
      </c>
    </row>
    <row r="9041" spans="1:8" hidden="1">
      <c r="A9041" s="38" t="s">
        <v>10</v>
      </c>
      <c r="B9041" s="31">
        <v>2001</v>
      </c>
      <c r="C9041" s="31">
        <v>31</v>
      </c>
      <c r="D9041" s="32">
        <v>8.4328900000000002E-3</v>
      </c>
      <c r="E9041" s="32">
        <v>8.3974800000000006E-3</v>
      </c>
      <c r="F9041" s="32">
        <v>0.99160252000000004</v>
      </c>
      <c r="G9041" s="33">
        <v>68798.798999999999</v>
      </c>
      <c r="H9041" s="39">
        <v>68509.930999999997</v>
      </c>
    </row>
    <row r="9042" spans="1:8" hidden="1">
      <c r="A9042" s="38" t="s">
        <v>10</v>
      </c>
      <c r="B9042" s="31">
        <v>2001</v>
      </c>
      <c r="C9042" s="31">
        <v>32</v>
      </c>
      <c r="D9042" s="32">
        <v>8.6245899999999997E-3</v>
      </c>
      <c r="E9042" s="32">
        <v>8.5875599999999993E-3</v>
      </c>
      <c r="F9042" s="32">
        <v>0.99141243999999995</v>
      </c>
      <c r="G9042" s="33">
        <v>68221.062000000005</v>
      </c>
      <c r="H9042" s="39">
        <v>67928.135999999999</v>
      </c>
    </row>
    <row r="9043" spans="1:8" hidden="1">
      <c r="A9043" s="38" t="s">
        <v>10</v>
      </c>
      <c r="B9043" s="31">
        <v>2001</v>
      </c>
      <c r="C9043" s="31">
        <v>33</v>
      </c>
      <c r="D9043" s="32">
        <v>8.8203199999999995E-3</v>
      </c>
      <c r="E9043" s="32">
        <v>8.7815900000000006E-3</v>
      </c>
      <c r="F9043" s="32">
        <v>0.99121840999999999</v>
      </c>
      <c r="G9043" s="33">
        <v>67635.209000000003</v>
      </c>
      <c r="H9043" s="39">
        <v>67338.236999999994</v>
      </c>
    </row>
    <row r="9044" spans="1:8" hidden="1">
      <c r="A9044" s="38" t="s">
        <v>10</v>
      </c>
      <c r="B9044" s="31">
        <v>2001</v>
      </c>
      <c r="C9044" s="31">
        <v>34</v>
      </c>
      <c r="D9044" s="32">
        <v>9.0234800000000004E-3</v>
      </c>
      <c r="E9044" s="32">
        <v>8.9829599999999999E-3</v>
      </c>
      <c r="F9044" s="32">
        <v>0.99101704000000002</v>
      </c>
      <c r="G9044" s="33">
        <v>67041.264999999999</v>
      </c>
      <c r="H9044" s="39">
        <v>66740.149999999994</v>
      </c>
    </row>
    <row r="9045" spans="1:8" hidden="1">
      <c r="A9045" s="38" t="s">
        <v>10</v>
      </c>
      <c r="B9045" s="31">
        <v>2001</v>
      </c>
      <c r="C9045" s="31">
        <v>35</v>
      </c>
      <c r="D9045" s="32">
        <v>9.2431400000000004E-3</v>
      </c>
      <c r="E9045" s="32">
        <v>9.2006199999999996E-3</v>
      </c>
      <c r="F9045" s="32">
        <v>0.99079938000000001</v>
      </c>
      <c r="G9045" s="33">
        <v>66439.035999999993</v>
      </c>
      <c r="H9045" s="39">
        <v>66133.395999999993</v>
      </c>
    </row>
    <row r="9046" spans="1:8" hidden="1">
      <c r="A9046" s="38" t="s">
        <v>10</v>
      </c>
      <c r="B9046" s="31">
        <v>2001</v>
      </c>
      <c r="C9046" s="31">
        <v>36</v>
      </c>
      <c r="D9046" s="32">
        <v>9.48798E-3</v>
      </c>
      <c r="E9046" s="32">
        <v>9.4431800000000007E-3</v>
      </c>
      <c r="F9046" s="32">
        <v>0.99055682</v>
      </c>
      <c r="G9046" s="33">
        <v>65827.755999999994</v>
      </c>
      <c r="H9046" s="39">
        <v>65516.944000000003</v>
      </c>
    </row>
    <row r="9047" spans="1:8" hidden="1">
      <c r="A9047" s="38" t="s">
        <v>10</v>
      </c>
      <c r="B9047" s="31">
        <v>2001</v>
      </c>
      <c r="C9047" s="31">
        <v>37</v>
      </c>
      <c r="D9047" s="32">
        <v>9.7657899999999999E-3</v>
      </c>
      <c r="E9047" s="32">
        <v>9.7183300000000007E-3</v>
      </c>
      <c r="F9047" s="32">
        <v>0.99028167</v>
      </c>
      <c r="G9047" s="33">
        <v>65206.131999999998</v>
      </c>
      <c r="H9047" s="39">
        <v>64889.285000000003</v>
      </c>
    </row>
    <row r="9048" spans="1:8" hidden="1">
      <c r="A9048" s="38" t="s">
        <v>10</v>
      </c>
      <c r="B9048" s="31">
        <v>2001</v>
      </c>
      <c r="C9048" s="31">
        <v>38</v>
      </c>
      <c r="D9048" s="32">
        <v>1.0077600000000001E-2</v>
      </c>
      <c r="E9048" s="32">
        <v>1.0027080000000001E-2</v>
      </c>
      <c r="F9048" s="32">
        <v>0.98997292000000003</v>
      </c>
      <c r="G9048" s="33">
        <v>64572.436999999998</v>
      </c>
      <c r="H9048" s="39">
        <v>64248.701000000001</v>
      </c>
    </row>
    <row r="9049" spans="1:8" hidden="1">
      <c r="A9049" s="38" t="s">
        <v>10</v>
      </c>
      <c r="B9049" s="31">
        <v>2001</v>
      </c>
      <c r="C9049" s="31">
        <v>39</v>
      </c>
      <c r="D9049" s="32">
        <v>1.0414949999999999E-2</v>
      </c>
      <c r="E9049" s="32">
        <v>1.036099E-2</v>
      </c>
      <c r="F9049" s="32">
        <v>0.98963900999999999</v>
      </c>
      <c r="G9049" s="33">
        <v>63924.964</v>
      </c>
      <c r="H9049" s="39">
        <v>63593.800999999999</v>
      </c>
    </row>
    <row r="9050" spans="1:8" hidden="1">
      <c r="A9050" s="38" t="s">
        <v>10</v>
      </c>
      <c r="B9050" s="31">
        <v>2001</v>
      </c>
      <c r="C9050" s="31">
        <v>40</v>
      </c>
      <c r="D9050" s="32">
        <v>1.0763989999999999E-2</v>
      </c>
      <c r="E9050" s="32">
        <v>1.070637E-2</v>
      </c>
      <c r="F9050" s="32">
        <v>0.98929363000000003</v>
      </c>
      <c r="G9050" s="33">
        <v>63262.637999999999</v>
      </c>
      <c r="H9050" s="39">
        <v>62923.982000000004</v>
      </c>
    </row>
    <row r="9051" spans="1:8" hidden="1">
      <c r="A9051" s="38" t="s">
        <v>10</v>
      </c>
      <c r="B9051" s="31">
        <v>2001</v>
      </c>
      <c r="C9051" s="31">
        <v>41</v>
      </c>
      <c r="D9051" s="32">
        <v>1.1103729999999999E-2</v>
      </c>
      <c r="E9051" s="32">
        <v>1.1042420000000001E-2</v>
      </c>
      <c r="F9051" s="32">
        <v>0.98895758</v>
      </c>
      <c r="G9051" s="33">
        <v>62585.324999999997</v>
      </c>
      <c r="H9051" s="39">
        <v>62239.779000000002</v>
      </c>
    </row>
    <row r="9052" spans="1:8" hidden="1">
      <c r="A9052" s="38" t="s">
        <v>10</v>
      </c>
      <c r="B9052" s="31">
        <v>2001</v>
      </c>
      <c r="C9052" s="31">
        <v>42</v>
      </c>
      <c r="D9052" s="32">
        <v>1.141913E-2</v>
      </c>
      <c r="E9052" s="32">
        <v>1.1354299999999999E-2</v>
      </c>
      <c r="F9052" s="32">
        <v>0.98864569999999996</v>
      </c>
      <c r="G9052" s="33">
        <v>61894.232000000004</v>
      </c>
      <c r="H9052" s="39">
        <v>61542.849000000002</v>
      </c>
    </row>
    <row r="9053" spans="1:8" hidden="1">
      <c r="A9053" s="38" t="s">
        <v>10</v>
      </c>
      <c r="B9053" s="31">
        <v>2001</v>
      </c>
      <c r="C9053" s="31">
        <v>43</v>
      </c>
      <c r="D9053" s="32">
        <v>1.170792E-2</v>
      </c>
      <c r="E9053" s="32">
        <v>1.1639780000000001E-2</v>
      </c>
      <c r="F9053" s="32">
        <v>0.98836022000000001</v>
      </c>
      <c r="G9053" s="33">
        <v>61191.466</v>
      </c>
      <c r="H9053" s="39">
        <v>60835.338000000003</v>
      </c>
    </row>
    <row r="9054" spans="1:8" hidden="1">
      <c r="A9054" s="38" t="s">
        <v>10</v>
      </c>
      <c r="B9054" s="31">
        <v>2001</v>
      </c>
      <c r="C9054" s="31">
        <v>44</v>
      </c>
      <c r="D9054" s="32">
        <v>1.1980050000000001E-2</v>
      </c>
      <c r="E9054" s="32">
        <v>1.1908719999999999E-2</v>
      </c>
      <c r="F9054" s="32">
        <v>0.98809128000000002</v>
      </c>
      <c r="G9054" s="33">
        <v>60479.211000000003</v>
      </c>
      <c r="H9054" s="39">
        <v>60119.095999999998</v>
      </c>
    </row>
    <row r="9055" spans="1:8" hidden="1">
      <c r="A9055" s="38" t="s">
        <v>10</v>
      </c>
      <c r="B9055" s="31">
        <v>2001</v>
      </c>
      <c r="C9055" s="31">
        <v>45</v>
      </c>
      <c r="D9055" s="32">
        <v>1.2266310000000001E-2</v>
      </c>
      <c r="E9055" s="32">
        <v>1.2191540000000001E-2</v>
      </c>
      <c r="F9055" s="32">
        <v>0.98780846</v>
      </c>
      <c r="G9055" s="33">
        <v>59758.981</v>
      </c>
      <c r="H9055" s="39">
        <v>59394.703999999998</v>
      </c>
    </row>
    <row r="9056" spans="1:8" hidden="1">
      <c r="A9056" s="38" t="s">
        <v>10</v>
      </c>
      <c r="B9056" s="31">
        <v>2001</v>
      </c>
      <c r="C9056" s="31">
        <v>46</v>
      </c>
      <c r="D9056" s="32">
        <v>1.260026E-2</v>
      </c>
      <c r="E9056" s="32">
        <v>1.252137E-2</v>
      </c>
      <c r="F9056" s="32">
        <v>0.98747863000000002</v>
      </c>
      <c r="G9056" s="33">
        <v>59030.427000000003</v>
      </c>
      <c r="H9056" s="39">
        <v>58660.856</v>
      </c>
    </row>
    <row r="9057" spans="1:8" hidden="1">
      <c r="A9057" s="38" t="s">
        <v>10</v>
      </c>
      <c r="B9057" s="31">
        <v>2001</v>
      </c>
      <c r="C9057" s="31">
        <v>47</v>
      </c>
      <c r="D9057" s="32">
        <v>1.301485E-2</v>
      </c>
      <c r="E9057" s="32">
        <v>1.29307E-2</v>
      </c>
      <c r="F9057" s="32">
        <v>0.98706930000000004</v>
      </c>
      <c r="G9057" s="33">
        <v>58291.285000000003</v>
      </c>
      <c r="H9057" s="39">
        <v>57914.411</v>
      </c>
    </row>
    <row r="9058" spans="1:8" hidden="1">
      <c r="A9058" s="38" t="s">
        <v>10</v>
      </c>
      <c r="B9058" s="31">
        <v>2001</v>
      </c>
      <c r="C9058" s="31">
        <v>48</v>
      </c>
      <c r="D9058" s="32">
        <v>1.353511E-2</v>
      </c>
      <c r="E9058" s="32">
        <v>1.344413E-2</v>
      </c>
      <c r="F9058" s="32">
        <v>0.98655587</v>
      </c>
      <c r="G9058" s="33">
        <v>57537.538</v>
      </c>
      <c r="H9058" s="39">
        <v>57150.767</v>
      </c>
    </row>
    <row r="9059" spans="1:8" hidden="1">
      <c r="A9059" s="38" t="s">
        <v>10</v>
      </c>
      <c r="B9059" s="31">
        <v>2001</v>
      </c>
      <c r="C9059" s="31">
        <v>49</v>
      </c>
      <c r="D9059" s="32">
        <v>1.4163749999999999E-2</v>
      </c>
      <c r="E9059" s="32">
        <v>1.4064149999999999E-2</v>
      </c>
      <c r="F9059" s="32">
        <v>0.98593584999999995</v>
      </c>
      <c r="G9059" s="33">
        <v>56763.995999999999</v>
      </c>
      <c r="H9059" s="39">
        <v>56364.826999999997</v>
      </c>
    </row>
    <row r="9060" spans="1:8" hidden="1">
      <c r="A9060" s="38" t="s">
        <v>10</v>
      </c>
      <c r="B9060" s="31">
        <v>2001</v>
      </c>
      <c r="C9060" s="31">
        <v>50</v>
      </c>
      <c r="D9060" s="32">
        <v>1.489411E-2</v>
      </c>
      <c r="E9060" s="32">
        <v>1.478401E-2</v>
      </c>
      <c r="F9060" s="32">
        <v>0.98521599000000004</v>
      </c>
      <c r="G9060" s="33">
        <v>55965.659</v>
      </c>
      <c r="H9060" s="39">
        <v>55551.96</v>
      </c>
    </row>
    <row r="9061" spans="1:8" hidden="1">
      <c r="A9061" s="38" t="s">
        <v>10</v>
      </c>
      <c r="B9061" s="31">
        <v>2001</v>
      </c>
      <c r="C9061" s="31">
        <v>51</v>
      </c>
      <c r="D9061" s="32">
        <v>1.5713350000000001E-2</v>
      </c>
      <c r="E9061" s="32">
        <v>1.559085E-2</v>
      </c>
      <c r="F9061" s="32">
        <v>0.98440914999999996</v>
      </c>
      <c r="G9061" s="33">
        <v>55138.262000000002</v>
      </c>
      <c r="H9061" s="39">
        <v>54708.436000000002</v>
      </c>
    </row>
    <row r="9062" spans="1:8" hidden="1">
      <c r="A9062" s="38" t="s">
        <v>10</v>
      </c>
      <c r="B9062" s="31">
        <v>2001</v>
      </c>
      <c r="C9062" s="31">
        <v>52</v>
      </c>
      <c r="D9062" s="32">
        <v>1.6579739999999999E-2</v>
      </c>
      <c r="E9062" s="32">
        <v>1.644342E-2</v>
      </c>
      <c r="F9062" s="32">
        <v>0.98355658000000001</v>
      </c>
      <c r="G9062" s="33">
        <v>54278.608999999997</v>
      </c>
      <c r="H9062" s="39">
        <v>53832.345999999998</v>
      </c>
    </row>
    <row r="9063" spans="1:8" hidden="1">
      <c r="A9063" s="38" t="s">
        <v>10</v>
      </c>
      <c r="B9063" s="31">
        <v>2001</v>
      </c>
      <c r="C9063" s="31">
        <v>53</v>
      </c>
      <c r="D9063" s="32">
        <v>1.748328E-2</v>
      </c>
      <c r="E9063" s="32">
        <v>1.7331780000000001E-2</v>
      </c>
      <c r="F9063" s="32">
        <v>0.98266821999999998</v>
      </c>
      <c r="G9063" s="33">
        <v>53386.082999999999</v>
      </c>
      <c r="H9063" s="39">
        <v>52923.445</v>
      </c>
    </row>
    <row r="9064" spans="1:8" hidden="1">
      <c r="A9064" s="38" t="s">
        <v>10</v>
      </c>
      <c r="B9064" s="31">
        <v>2001</v>
      </c>
      <c r="C9064" s="31">
        <v>54</v>
      </c>
      <c r="D9064" s="32">
        <v>1.8436790000000002E-2</v>
      </c>
      <c r="E9064" s="32">
        <v>1.8268389999999999E-2</v>
      </c>
      <c r="F9064" s="32">
        <v>0.98173160999999998</v>
      </c>
      <c r="G9064" s="33">
        <v>52460.807999999997</v>
      </c>
      <c r="H9064" s="39">
        <v>51981.62</v>
      </c>
    </row>
    <row r="9065" spans="1:8" hidden="1">
      <c r="A9065" s="38" t="s">
        <v>10</v>
      </c>
      <c r="B9065" s="31">
        <v>2001</v>
      </c>
      <c r="C9065" s="31">
        <v>55</v>
      </c>
      <c r="D9065" s="32">
        <v>1.9455859999999998E-2</v>
      </c>
      <c r="E9065" s="32">
        <v>1.926841E-2</v>
      </c>
      <c r="F9065" s="32">
        <v>0.98073158999999999</v>
      </c>
      <c r="G9065" s="33">
        <v>51502.432999999997</v>
      </c>
      <c r="H9065" s="39">
        <v>51006.248</v>
      </c>
    </row>
    <row r="9066" spans="1:8" hidden="1">
      <c r="A9066" s="38" t="s">
        <v>10</v>
      </c>
      <c r="B9066" s="31">
        <v>2001</v>
      </c>
      <c r="C9066" s="31">
        <v>56</v>
      </c>
      <c r="D9066" s="32">
        <v>2.059101E-2</v>
      </c>
      <c r="E9066" s="32">
        <v>2.0381179999999999E-2</v>
      </c>
      <c r="F9066" s="32">
        <v>0.97961882</v>
      </c>
      <c r="G9066" s="33">
        <v>50510.063000000002</v>
      </c>
      <c r="H9066" s="39">
        <v>49995.336000000003</v>
      </c>
    </row>
    <row r="9067" spans="1:8" hidden="1">
      <c r="A9067" s="38" t="s">
        <v>10</v>
      </c>
      <c r="B9067" s="31">
        <v>2001</v>
      </c>
      <c r="C9067" s="31">
        <v>57</v>
      </c>
      <c r="D9067" s="32">
        <v>2.1889599999999999E-2</v>
      </c>
      <c r="E9067" s="32">
        <v>2.1652609999999999E-2</v>
      </c>
      <c r="F9067" s="32">
        <v>0.97834739000000004</v>
      </c>
      <c r="G9067" s="33">
        <v>49480.608</v>
      </c>
      <c r="H9067" s="39">
        <v>48944.915999999997</v>
      </c>
    </row>
    <row r="9068" spans="1:8" hidden="1">
      <c r="A9068" s="38" t="s">
        <v>10</v>
      </c>
      <c r="B9068" s="31">
        <v>2001</v>
      </c>
      <c r="C9068" s="31">
        <v>58</v>
      </c>
      <c r="D9068" s="32">
        <v>2.3398039999999998E-2</v>
      </c>
      <c r="E9068" s="32">
        <v>2.3127470000000001E-2</v>
      </c>
      <c r="F9068" s="32">
        <v>0.97687252999999996</v>
      </c>
      <c r="G9068" s="33">
        <v>48409.224000000002</v>
      </c>
      <c r="H9068" s="39">
        <v>47849.432000000001</v>
      </c>
    </row>
    <row r="9069" spans="1:8" hidden="1">
      <c r="A9069" s="38" t="s">
        <v>10</v>
      </c>
      <c r="B9069" s="31">
        <v>2001</v>
      </c>
      <c r="C9069" s="31">
        <v>59</v>
      </c>
      <c r="D9069" s="32">
        <v>2.5134320000000002E-2</v>
      </c>
      <c r="E9069" s="32">
        <v>2.482237E-2</v>
      </c>
      <c r="F9069" s="32">
        <v>0.97517763000000002</v>
      </c>
      <c r="G9069" s="33">
        <v>47289.641000000003</v>
      </c>
      <c r="H9069" s="39">
        <v>46702.720999999998</v>
      </c>
    </row>
    <row r="9070" spans="1:8" hidden="1">
      <c r="A9070" s="38" t="s">
        <v>10</v>
      </c>
      <c r="B9070" s="31">
        <v>2001</v>
      </c>
      <c r="C9070" s="31">
        <v>60</v>
      </c>
      <c r="D9070" s="32">
        <v>2.7103849999999999E-2</v>
      </c>
      <c r="E9070" s="32">
        <v>2.674145E-2</v>
      </c>
      <c r="F9070" s="32">
        <v>0.97325854999999994</v>
      </c>
      <c r="G9070" s="33">
        <v>46115.8</v>
      </c>
      <c r="H9070" s="39">
        <v>45499.197999999997</v>
      </c>
    </row>
    <row r="9071" spans="1:8" hidden="1">
      <c r="A9071" s="38" t="s">
        <v>10</v>
      </c>
      <c r="B9071" s="31">
        <v>2001</v>
      </c>
      <c r="C9071" s="31">
        <v>61</v>
      </c>
      <c r="D9071" s="32">
        <v>2.928969E-2</v>
      </c>
      <c r="E9071" s="32">
        <v>2.8866940000000001E-2</v>
      </c>
      <c r="F9071" s="32">
        <v>0.97113305999999999</v>
      </c>
      <c r="G9071" s="33">
        <v>44882.597000000002</v>
      </c>
      <c r="H9071" s="39">
        <v>44234.785000000003</v>
      </c>
    </row>
    <row r="9072" spans="1:8" hidden="1">
      <c r="A9072" s="38" t="s">
        <v>10</v>
      </c>
      <c r="B9072" s="31">
        <v>2001</v>
      </c>
      <c r="C9072" s="31">
        <v>62</v>
      </c>
      <c r="D9072" s="32">
        <v>3.166596E-2</v>
      </c>
      <c r="E9072" s="32">
        <v>3.1172410000000001E-2</v>
      </c>
      <c r="F9072" s="32">
        <v>0.96882758999999996</v>
      </c>
      <c r="G9072" s="33">
        <v>43586.974000000002</v>
      </c>
      <c r="H9072" s="39">
        <v>42907.618000000002</v>
      </c>
    </row>
    <row r="9073" spans="1:8" hidden="1">
      <c r="A9073" s="38" t="s">
        <v>10</v>
      </c>
      <c r="B9073" s="31">
        <v>2001</v>
      </c>
      <c r="C9073" s="31">
        <v>63</v>
      </c>
      <c r="D9073" s="32">
        <v>3.4230629999999998E-2</v>
      </c>
      <c r="E9073" s="32">
        <v>3.3654620000000003E-2</v>
      </c>
      <c r="F9073" s="32">
        <v>0.96634538000000003</v>
      </c>
      <c r="G9073" s="33">
        <v>42228.262999999999</v>
      </c>
      <c r="H9073" s="39">
        <v>41517.675000000003</v>
      </c>
    </row>
    <row r="9074" spans="1:8" hidden="1">
      <c r="A9074" s="38" t="s">
        <v>10</v>
      </c>
      <c r="B9074" s="31">
        <v>2001</v>
      </c>
      <c r="C9074" s="31">
        <v>64</v>
      </c>
      <c r="D9074" s="32">
        <v>3.6996880000000003E-2</v>
      </c>
      <c r="E9074" s="32">
        <v>3.6324919999999997E-2</v>
      </c>
      <c r="F9074" s="32">
        <v>0.96367508000000002</v>
      </c>
      <c r="G9074" s="33">
        <v>40807.087</v>
      </c>
      <c r="H9074" s="39">
        <v>40065.928999999996</v>
      </c>
    </row>
    <row r="9075" spans="1:8" hidden="1">
      <c r="A9075" s="38" t="s">
        <v>10</v>
      </c>
      <c r="B9075" s="31">
        <v>2001</v>
      </c>
      <c r="C9075" s="31">
        <v>65</v>
      </c>
      <c r="D9075" s="32">
        <v>4.0024129999999998E-2</v>
      </c>
      <c r="E9075" s="32">
        <v>3.9238879999999997E-2</v>
      </c>
      <c r="F9075" s="32">
        <v>0.96076112000000002</v>
      </c>
      <c r="G9075" s="33">
        <v>39324.771999999997</v>
      </c>
      <c r="H9075" s="39">
        <v>38553.241999999998</v>
      </c>
    </row>
    <row r="9076" spans="1:8" hidden="1">
      <c r="A9076" s="38" t="s">
        <v>10</v>
      </c>
      <c r="B9076" s="31">
        <v>2001</v>
      </c>
      <c r="C9076" s="31">
        <v>66</v>
      </c>
      <c r="D9076" s="32">
        <v>4.3399590000000002E-2</v>
      </c>
      <c r="E9076" s="32">
        <v>4.2477830000000001E-2</v>
      </c>
      <c r="F9076" s="32">
        <v>0.95752216999999995</v>
      </c>
      <c r="G9076" s="33">
        <v>37781.712</v>
      </c>
      <c r="H9076" s="39">
        <v>36979.269999999997</v>
      </c>
    </row>
    <row r="9077" spans="1:8" hidden="1">
      <c r="A9077" s="38" t="s">
        <v>10</v>
      </c>
      <c r="B9077" s="31">
        <v>2001</v>
      </c>
      <c r="C9077" s="31">
        <v>67</v>
      </c>
      <c r="D9077" s="32">
        <v>4.7208609999999998E-2</v>
      </c>
      <c r="E9077" s="32">
        <v>4.6119979999999998E-2</v>
      </c>
      <c r="F9077" s="32">
        <v>0.95388002000000005</v>
      </c>
      <c r="G9077" s="33">
        <v>36176.826999999997</v>
      </c>
      <c r="H9077" s="39">
        <v>35342.589999999997</v>
      </c>
    </row>
    <row r="9078" spans="1:8" hidden="1">
      <c r="A9078" s="38" t="s">
        <v>10</v>
      </c>
      <c r="B9078" s="31">
        <v>2001</v>
      </c>
      <c r="C9078" s="31">
        <v>68</v>
      </c>
      <c r="D9078" s="32">
        <v>5.153667E-2</v>
      </c>
      <c r="E9078" s="32">
        <v>5.0242019999999998E-2</v>
      </c>
      <c r="F9078" s="32">
        <v>0.94975798</v>
      </c>
      <c r="G9078" s="33">
        <v>34508.353000000003</v>
      </c>
      <c r="H9078" s="39">
        <v>33641.468000000001</v>
      </c>
    </row>
    <row r="9079" spans="1:8" hidden="1">
      <c r="A9079" s="38" t="s">
        <v>10</v>
      </c>
      <c r="B9079" s="31">
        <v>2001</v>
      </c>
      <c r="C9079" s="31">
        <v>69</v>
      </c>
      <c r="D9079" s="32">
        <v>5.641206E-2</v>
      </c>
      <c r="E9079" s="32">
        <v>5.4864549999999998E-2</v>
      </c>
      <c r="F9079" s="32">
        <v>0.94513544999999999</v>
      </c>
      <c r="G9079" s="33">
        <v>32774.582999999999</v>
      </c>
      <c r="H9079" s="39">
        <v>31875.502</v>
      </c>
    </row>
    <row r="9080" spans="1:8" hidden="1">
      <c r="A9080" s="38" t="s">
        <v>10</v>
      </c>
      <c r="B9080" s="31">
        <v>2001</v>
      </c>
      <c r="C9080" s="31">
        <v>70</v>
      </c>
      <c r="D9080" s="32">
        <v>6.181975E-2</v>
      </c>
      <c r="E9080" s="32">
        <v>5.9966199999999997E-2</v>
      </c>
      <c r="F9080" s="32">
        <v>0.94003380000000003</v>
      </c>
      <c r="G9080" s="33">
        <v>30976.420999999998</v>
      </c>
      <c r="H9080" s="39">
        <v>30047.651999999998</v>
      </c>
    </row>
    <row r="9081" spans="1:8" hidden="1">
      <c r="A9081" s="38" t="s">
        <v>10</v>
      </c>
      <c r="B9081" s="31">
        <v>2001</v>
      </c>
      <c r="C9081" s="31">
        <v>71</v>
      </c>
      <c r="D9081" s="32">
        <v>6.7704990000000007E-2</v>
      </c>
      <c r="E9081" s="32">
        <v>6.5488060000000001E-2</v>
      </c>
      <c r="F9081" s="32">
        <v>0.93451194000000004</v>
      </c>
      <c r="G9081" s="33">
        <v>29118.882000000001</v>
      </c>
      <c r="H9081" s="39">
        <v>28165.413</v>
      </c>
    </row>
    <row r="9082" spans="1:8" hidden="1">
      <c r="A9082" s="38" t="s">
        <v>10</v>
      </c>
      <c r="B9082" s="31">
        <v>2001</v>
      </c>
      <c r="C9082" s="31">
        <v>72</v>
      </c>
      <c r="D9082" s="32">
        <v>7.3978950000000002E-2</v>
      </c>
      <c r="E9082" s="32">
        <v>7.1340120000000007E-2</v>
      </c>
      <c r="F9082" s="32">
        <v>0.92865987999999999</v>
      </c>
      <c r="G9082" s="33">
        <v>27211.942999999999</v>
      </c>
      <c r="H9082" s="39">
        <v>26241.292000000001</v>
      </c>
    </row>
    <row r="9083" spans="1:8" hidden="1">
      <c r="A9083" s="38" t="s">
        <v>10</v>
      </c>
      <c r="B9083" s="31">
        <v>2001</v>
      </c>
      <c r="C9083" s="31">
        <v>73</v>
      </c>
      <c r="D9083" s="32">
        <v>8.0616939999999998E-2</v>
      </c>
      <c r="E9083" s="32">
        <v>7.7493309999999996E-2</v>
      </c>
      <c r="F9083" s="32">
        <v>0.92250668999999996</v>
      </c>
      <c r="G9083" s="33">
        <v>25270.639999999999</v>
      </c>
      <c r="H9083" s="39">
        <v>24291.488000000001</v>
      </c>
    </row>
    <row r="9084" spans="1:8" hidden="1">
      <c r="A9084" s="38" t="s">
        <v>10</v>
      </c>
      <c r="B9084" s="31">
        <v>2001</v>
      </c>
      <c r="C9084" s="31">
        <v>74</v>
      </c>
      <c r="D9084" s="32">
        <v>8.7651789999999993E-2</v>
      </c>
      <c r="E9084" s="32">
        <v>8.3971660000000004E-2</v>
      </c>
      <c r="F9084" s="32">
        <v>0.91602834</v>
      </c>
      <c r="G9084" s="33">
        <v>23312.334999999999</v>
      </c>
      <c r="H9084" s="39">
        <v>22333.546999999999</v>
      </c>
    </row>
    <row r="9085" spans="1:8" hidden="1">
      <c r="A9085" s="38" t="s">
        <v>10</v>
      </c>
      <c r="B9085" s="31">
        <v>2001</v>
      </c>
      <c r="C9085" s="31">
        <v>75</v>
      </c>
      <c r="D9085" s="32">
        <v>9.522187E-2</v>
      </c>
      <c r="E9085" s="32">
        <v>9.0894310000000006E-2</v>
      </c>
      <c r="F9085" s="32">
        <v>0.90910568999999997</v>
      </c>
      <c r="G9085" s="33">
        <v>21354.758999999998</v>
      </c>
      <c r="H9085" s="39">
        <v>20384.245999999999</v>
      </c>
    </row>
    <row r="9086" spans="1:8" hidden="1">
      <c r="A9086" s="38" t="s">
        <v>10</v>
      </c>
      <c r="B9086" s="31">
        <v>2001</v>
      </c>
      <c r="C9086" s="31">
        <v>76</v>
      </c>
      <c r="D9086" s="32">
        <v>0.10356485</v>
      </c>
      <c r="E9086" s="32">
        <v>9.8466040000000005E-2</v>
      </c>
      <c r="F9086" s="32">
        <v>0.90153395999999997</v>
      </c>
      <c r="G9086" s="33">
        <v>19413.733</v>
      </c>
      <c r="H9086" s="39">
        <v>18457.937000000002</v>
      </c>
    </row>
    <row r="9087" spans="1:8" hidden="1">
      <c r="A9087" s="38" t="s">
        <v>10</v>
      </c>
      <c r="B9087" s="31">
        <v>2001</v>
      </c>
      <c r="C9087" s="31">
        <v>77</v>
      </c>
      <c r="D9087" s="32">
        <v>0.11289202</v>
      </c>
      <c r="E9087" s="32">
        <v>0.10686018999999999</v>
      </c>
      <c r="F9087" s="32">
        <v>0.89313980999999998</v>
      </c>
      <c r="G9087" s="33">
        <v>17502.14</v>
      </c>
      <c r="H9087" s="39">
        <v>16566.999</v>
      </c>
    </row>
    <row r="9088" spans="1:8" hidden="1">
      <c r="A9088" s="38" t="s">
        <v>10</v>
      </c>
      <c r="B9088" s="31">
        <v>2001</v>
      </c>
      <c r="C9088" s="31">
        <v>78</v>
      </c>
      <c r="D9088" s="32">
        <v>0.12338591</v>
      </c>
      <c r="E9088" s="32">
        <v>0.11621619</v>
      </c>
      <c r="F9088" s="32">
        <v>0.88378380999999995</v>
      </c>
      <c r="G9088" s="33">
        <v>15631.858</v>
      </c>
      <c r="H9088" s="39">
        <v>14723.52</v>
      </c>
    </row>
    <row r="9089" spans="1:8" hidden="1">
      <c r="A9089" s="38" t="s">
        <v>10</v>
      </c>
      <c r="B9089" s="31">
        <v>2001</v>
      </c>
      <c r="C9089" s="31">
        <v>79</v>
      </c>
      <c r="D9089" s="32">
        <v>0.13507401999999999</v>
      </c>
      <c r="E9089" s="32">
        <v>0.12652864999999999</v>
      </c>
      <c r="F9089" s="32">
        <v>0.87347134999999998</v>
      </c>
      <c r="G9089" s="33">
        <v>13815.183000000001</v>
      </c>
      <c r="H9089" s="39">
        <v>12941.174999999999</v>
      </c>
    </row>
    <row r="9090" spans="1:8" hidden="1">
      <c r="A9090" s="38" t="s">
        <v>10</v>
      </c>
      <c r="B9090" s="31">
        <v>2001</v>
      </c>
      <c r="C9090" s="31">
        <v>80</v>
      </c>
      <c r="D9090" s="32">
        <v>0.14780164000000001</v>
      </c>
      <c r="E9090" s="32">
        <v>0.13763062000000001</v>
      </c>
      <c r="F9090" s="32">
        <v>0.86236937999999996</v>
      </c>
      <c r="G9090" s="33">
        <v>12067.165999999999</v>
      </c>
      <c r="H9090" s="39">
        <v>11236.761</v>
      </c>
    </row>
    <row r="9091" spans="1:8" hidden="1">
      <c r="A9091" s="38" t="s">
        <v>10</v>
      </c>
      <c r="B9091" s="31">
        <v>2001</v>
      </c>
      <c r="C9091" s="31">
        <v>81</v>
      </c>
      <c r="D9091" s="32">
        <v>0.16134206000000001</v>
      </c>
      <c r="E9091" s="32">
        <v>0.14929803999999999</v>
      </c>
      <c r="F9091" s="32">
        <v>0.85070195999999998</v>
      </c>
      <c r="G9091" s="33">
        <v>10406.355</v>
      </c>
      <c r="H9091" s="39">
        <v>9629.5310000000009</v>
      </c>
    </row>
    <row r="9092" spans="1:8" hidden="1">
      <c r="A9092" s="38" t="s">
        <v>10</v>
      </c>
      <c r="B9092" s="31">
        <v>2001</v>
      </c>
      <c r="C9092" s="31">
        <v>82</v>
      </c>
      <c r="D9092" s="32">
        <v>0.17540191999999999</v>
      </c>
      <c r="E9092" s="32">
        <v>0.16125932000000001</v>
      </c>
      <c r="F9092" s="32">
        <v>0.83874068000000002</v>
      </c>
      <c r="G9092" s="33">
        <v>8852.7060000000001</v>
      </c>
      <c r="H9092" s="39">
        <v>8138.9160000000002</v>
      </c>
    </row>
    <row r="9093" spans="1:8" hidden="1">
      <c r="A9093" s="38" t="s">
        <v>10</v>
      </c>
      <c r="B9093" s="31">
        <v>2001</v>
      </c>
      <c r="C9093" s="31">
        <v>83</v>
      </c>
      <c r="D9093" s="32">
        <v>0.18988489</v>
      </c>
      <c r="E9093" s="32">
        <v>0.17341997000000001</v>
      </c>
      <c r="F9093" s="32">
        <v>0.82658003000000002</v>
      </c>
      <c r="G9093" s="33">
        <v>7425.125</v>
      </c>
      <c r="H9093" s="39">
        <v>6781.2929999999997</v>
      </c>
    </row>
    <row r="9094" spans="1:8" hidden="1">
      <c r="A9094" s="38" t="s">
        <v>10</v>
      </c>
      <c r="B9094" s="31">
        <v>2001</v>
      </c>
      <c r="C9094" s="31">
        <v>84</v>
      </c>
      <c r="D9094" s="32">
        <v>0.20497793</v>
      </c>
      <c r="E9094" s="32">
        <v>0.18592288000000001</v>
      </c>
      <c r="F9094" s="32">
        <v>0.81407711999999999</v>
      </c>
      <c r="G9094" s="33">
        <v>6137.46</v>
      </c>
      <c r="H9094" s="39">
        <v>5566.9129999999996</v>
      </c>
    </row>
    <row r="9095" spans="1:8" hidden="1">
      <c r="A9095" s="38" t="s">
        <v>10</v>
      </c>
      <c r="B9095" s="31">
        <v>2001</v>
      </c>
      <c r="C9095" s="31">
        <v>85</v>
      </c>
      <c r="D9095" s="32">
        <v>0.22110293</v>
      </c>
      <c r="E9095" s="32">
        <v>0.19909292000000001</v>
      </c>
      <c r="F9095" s="32">
        <v>0.80090707999999999</v>
      </c>
      <c r="G9095" s="33">
        <v>4996.366</v>
      </c>
      <c r="H9095" s="39">
        <v>4498.9949999999999</v>
      </c>
    </row>
    <row r="9096" spans="1:8" hidden="1">
      <c r="A9096" s="38" t="s">
        <v>10</v>
      </c>
      <c r="B9096" s="31">
        <v>2001</v>
      </c>
      <c r="C9096" s="31">
        <v>86</v>
      </c>
      <c r="D9096" s="32">
        <v>0.23896633</v>
      </c>
      <c r="E9096" s="32">
        <v>0.21346129999999999</v>
      </c>
      <c r="F9096" s="32">
        <v>0.78653870000000004</v>
      </c>
      <c r="G9096" s="33">
        <v>4001.625</v>
      </c>
      <c r="H9096" s="39">
        <v>3574.529</v>
      </c>
    </row>
    <row r="9097" spans="1:8" hidden="1">
      <c r="A9097" s="38" t="s">
        <v>10</v>
      </c>
      <c r="B9097" s="31">
        <v>2001</v>
      </c>
      <c r="C9097" s="31">
        <v>87</v>
      </c>
      <c r="D9097" s="32">
        <v>0.25911931999999999</v>
      </c>
      <c r="E9097" s="32">
        <v>0.22939852999999999</v>
      </c>
      <c r="F9097" s="32">
        <v>0.77060147000000001</v>
      </c>
      <c r="G9097" s="33">
        <v>3147.433</v>
      </c>
      <c r="H9097" s="39">
        <v>2786.4250000000002</v>
      </c>
    </row>
    <row r="9098" spans="1:8" hidden="1">
      <c r="A9098" s="38" t="s">
        <v>10</v>
      </c>
      <c r="B9098" s="31">
        <v>2001</v>
      </c>
      <c r="C9098" s="31">
        <v>88</v>
      </c>
      <c r="D9098" s="32">
        <v>0.28180592999999998</v>
      </c>
      <c r="E9098" s="32">
        <v>0.24700253999999999</v>
      </c>
      <c r="F9098" s="32">
        <v>0.75299746000000001</v>
      </c>
      <c r="G9098" s="33">
        <v>2425.4160000000002</v>
      </c>
      <c r="H9098" s="39">
        <v>2125.8739999999998</v>
      </c>
    </row>
    <row r="9099" spans="1:8" hidden="1">
      <c r="A9099" s="38" t="s">
        <v>10</v>
      </c>
      <c r="B9099" s="31">
        <v>2001</v>
      </c>
      <c r="C9099" s="31">
        <v>89</v>
      </c>
      <c r="D9099" s="32">
        <v>0.30687848000000001</v>
      </c>
      <c r="E9099" s="32">
        <v>0.26605518</v>
      </c>
      <c r="F9099" s="32">
        <v>0.73394482000000005</v>
      </c>
      <c r="G9099" s="33">
        <v>1826.3320000000001</v>
      </c>
      <c r="H9099" s="39">
        <v>1583.38</v>
      </c>
    </row>
    <row r="9100" spans="1:8" hidden="1">
      <c r="A9100" s="38" t="s">
        <v>10</v>
      </c>
      <c r="B9100" s="31">
        <v>2001</v>
      </c>
      <c r="C9100" s="31">
        <v>90</v>
      </c>
      <c r="D9100" s="32">
        <v>0.33351421999999997</v>
      </c>
      <c r="E9100" s="32">
        <v>0.28584716999999998</v>
      </c>
      <c r="F9100" s="32">
        <v>0.71415282999999996</v>
      </c>
      <c r="G9100" s="33">
        <v>1340.4269999999999</v>
      </c>
      <c r="H9100" s="39">
        <v>1148.848</v>
      </c>
    </row>
    <row r="9101" spans="1:8" hidden="1">
      <c r="A9101" s="38" t="s">
        <v>10</v>
      </c>
      <c r="B9101" s="31">
        <v>2001</v>
      </c>
      <c r="C9101" s="31">
        <v>91</v>
      </c>
      <c r="D9101" s="32">
        <v>0.36070353999999999</v>
      </c>
      <c r="E9101" s="32">
        <v>0.30558986999999999</v>
      </c>
      <c r="F9101" s="32">
        <v>0.69441012999999996</v>
      </c>
      <c r="G9101" s="33">
        <v>957.27</v>
      </c>
      <c r="H9101" s="39">
        <v>811.00400000000002</v>
      </c>
    </row>
    <row r="9102" spans="1:8" hidden="1">
      <c r="A9102" s="38" t="s">
        <v>10</v>
      </c>
      <c r="B9102" s="31">
        <v>2001</v>
      </c>
      <c r="C9102" s="31">
        <v>92</v>
      </c>
      <c r="D9102" s="32">
        <v>0.38742320000000002</v>
      </c>
      <c r="E9102" s="32">
        <v>0.32455342999999998</v>
      </c>
      <c r="F9102" s="32">
        <v>0.67544656999999997</v>
      </c>
      <c r="G9102" s="33">
        <v>664.73800000000006</v>
      </c>
      <c r="H9102" s="39">
        <v>556.86599999999999</v>
      </c>
    </row>
    <row r="9103" spans="1:8" hidden="1">
      <c r="A9103" s="38" t="s">
        <v>10</v>
      </c>
      <c r="B9103" s="31">
        <v>2001</v>
      </c>
      <c r="C9103" s="31">
        <v>93</v>
      </c>
      <c r="D9103" s="32">
        <v>0.41294104999999998</v>
      </c>
      <c r="E9103" s="32">
        <v>0.34227197999999998</v>
      </c>
      <c r="F9103" s="32">
        <v>0.65772801999999997</v>
      </c>
      <c r="G9103" s="33">
        <v>448.995</v>
      </c>
      <c r="H9103" s="39">
        <v>372.15600000000001</v>
      </c>
    </row>
    <row r="9104" spans="1:8" hidden="1">
      <c r="A9104" s="38" t="s">
        <v>10</v>
      </c>
      <c r="B9104" s="31">
        <v>2001</v>
      </c>
      <c r="C9104" s="31">
        <v>94</v>
      </c>
      <c r="D9104" s="32">
        <v>0.43726839000000001</v>
      </c>
      <c r="E9104" s="32">
        <v>0.35881840999999998</v>
      </c>
      <c r="F9104" s="32">
        <v>0.64118158999999997</v>
      </c>
      <c r="G9104" s="33">
        <v>295.31700000000001</v>
      </c>
      <c r="H9104" s="39">
        <v>242.334</v>
      </c>
    </row>
    <row r="9105" spans="1:8" hidden="1">
      <c r="A9105" s="38" t="s">
        <v>10</v>
      </c>
      <c r="B9105" s="31">
        <v>2001</v>
      </c>
      <c r="C9105" s="31">
        <v>95</v>
      </c>
      <c r="D9105" s="32">
        <v>0.46077200000000001</v>
      </c>
      <c r="E9105" s="32">
        <v>0.37449386000000001</v>
      </c>
      <c r="F9105" s="32">
        <v>0.62550614000000004</v>
      </c>
      <c r="G9105" s="33">
        <v>189.352</v>
      </c>
      <c r="H9105" s="39">
        <v>153.89599999999999</v>
      </c>
    </row>
    <row r="9106" spans="1:8" hidden="1">
      <c r="A9106" s="38" t="s">
        <v>10</v>
      </c>
      <c r="B9106" s="31">
        <v>2001</v>
      </c>
      <c r="C9106" s="31">
        <v>96</v>
      </c>
      <c r="D9106" s="32">
        <v>0.48423419000000001</v>
      </c>
      <c r="E9106" s="32">
        <v>0.38984584</v>
      </c>
      <c r="F9106" s="32">
        <v>0.61015416</v>
      </c>
      <c r="G9106" s="33">
        <v>118.441</v>
      </c>
      <c r="H9106" s="39">
        <v>95.353999999999999</v>
      </c>
    </row>
    <row r="9107" spans="1:8" hidden="1">
      <c r="A9107" s="38" t="s">
        <v>10</v>
      </c>
      <c r="B9107" s="31">
        <v>2001</v>
      </c>
      <c r="C9107" s="31">
        <v>97</v>
      </c>
      <c r="D9107" s="32">
        <v>0.50834919999999995</v>
      </c>
      <c r="E9107" s="32">
        <v>0.40532570000000001</v>
      </c>
      <c r="F9107" s="32">
        <v>0.59467429999999999</v>
      </c>
      <c r="G9107" s="33">
        <v>72.266999999999996</v>
      </c>
      <c r="H9107" s="39">
        <v>57.621000000000002</v>
      </c>
    </row>
    <row r="9108" spans="1:8" hidden="1">
      <c r="A9108" s="38" t="s">
        <v>10</v>
      </c>
      <c r="B9108" s="31">
        <v>2001</v>
      </c>
      <c r="C9108" s="31">
        <v>98</v>
      </c>
      <c r="D9108" s="32">
        <v>0.53340712999999995</v>
      </c>
      <c r="E9108" s="32">
        <v>0.42109862999999997</v>
      </c>
      <c r="F9108" s="32">
        <v>0.57890136999999997</v>
      </c>
      <c r="G9108" s="33">
        <v>42.975000000000001</v>
      </c>
      <c r="H9108" s="39">
        <v>33.927</v>
      </c>
    </row>
    <row r="9109" spans="1:8" hidden="1">
      <c r="A9109" s="38" t="s">
        <v>10</v>
      </c>
      <c r="B9109" s="31">
        <v>2001</v>
      </c>
      <c r="C9109" s="31">
        <v>99</v>
      </c>
      <c r="D9109" s="32">
        <v>0.55950425000000004</v>
      </c>
      <c r="E9109" s="32">
        <v>0.43719735999999998</v>
      </c>
      <c r="F9109" s="32">
        <v>0.56280264000000002</v>
      </c>
      <c r="G9109" s="33">
        <v>24.878</v>
      </c>
      <c r="H9109" s="39">
        <v>19.440000000000001</v>
      </c>
    </row>
    <row r="9110" spans="1:8" hidden="1">
      <c r="A9110" s="38" t="s">
        <v>10</v>
      </c>
      <c r="B9110" s="31">
        <v>2002</v>
      </c>
      <c r="C9110" s="31">
        <v>1</v>
      </c>
      <c r="D9110" s="32">
        <v>2.424196E-2</v>
      </c>
      <c r="E9110" s="32">
        <v>2.395164E-2</v>
      </c>
      <c r="F9110" s="32">
        <v>0.97604835999999995</v>
      </c>
      <c r="G9110" s="33">
        <v>89480.144</v>
      </c>
      <c r="H9110" s="39">
        <v>88408.544999999998</v>
      </c>
    </row>
    <row r="9111" spans="1:8" hidden="1">
      <c r="A9111" s="38" t="s">
        <v>10</v>
      </c>
      <c r="B9111" s="31">
        <v>2002</v>
      </c>
      <c r="C9111" s="31">
        <v>2</v>
      </c>
      <c r="D9111" s="32">
        <v>2.0583710000000002E-2</v>
      </c>
      <c r="E9111" s="32">
        <v>2.037402E-2</v>
      </c>
      <c r="F9111" s="32">
        <v>0.97962598000000001</v>
      </c>
      <c r="G9111" s="33">
        <v>87336.947</v>
      </c>
      <c r="H9111" s="39">
        <v>86447.244999999995</v>
      </c>
    </row>
    <row r="9112" spans="1:8" hidden="1">
      <c r="A9112" s="38" t="s">
        <v>10</v>
      </c>
      <c r="B9112" s="31">
        <v>2002</v>
      </c>
      <c r="C9112" s="31">
        <v>3</v>
      </c>
      <c r="D9112" s="32">
        <v>1.748825E-2</v>
      </c>
      <c r="E9112" s="32">
        <v>1.733666E-2</v>
      </c>
      <c r="F9112" s="32">
        <v>0.98266334</v>
      </c>
      <c r="G9112" s="33">
        <v>85557.542000000001</v>
      </c>
      <c r="H9112" s="39">
        <v>84815.900999999998</v>
      </c>
    </row>
    <row r="9113" spans="1:8" hidden="1">
      <c r="A9113" s="38" t="s">
        <v>10</v>
      </c>
      <c r="B9113" s="31">
        <v>2002</v>
      </c>
      <c r="C9113" s="31">
        <v>4</v>
      </c>
      <c r="D9113" s="32">
        <v>1.483252E-2</v>
      </c>
      <c r="E9113" s="32">
        <v>1.472332E-2</v>
      </c>
      <c r="F9113" s="32">
        <v>0.98527668000000002</v>
      </c>
      <c r="G9113" s="33">
        <v>84074.26</v>
      </c>
      <c r="H9113" s="39">
        <v>83455.334000000003</v>
      </c>
    </row>
    <row r="9114" spans="1:8" hidden="1">
      <c r="A9114" s="38" t="s">
        <v>10</v>
      </c>
      <c r="B9114" s="31">
        <v>2002</v>
      </c>
      <c r="C9114" s="31">
        <v>5</v>
      </c>
      <c r="D9114" s="32">
        <v>1.2528610000000001E-2</v>
      </c>
      <c r="E9114" s="32">
        <v>1.2450610000000001E-2</v>
      </c>
      <c r="F9114" s="32">
        <v>0.98754938999999997</v>
      </c>
      <c r="G9114" s="33">
        <v>82836.407999999996</v>
      </c>
      <c r="H9114" s="39">
        <v>82320.725999999995</v>
      </c>
    </row>
    <row r="9115" spans="1:8" hidden="1">
      <c r="A9115" s="38" t="s">
        <v>10</v>
      </c>
      <c r="B9115" s="31">
        <v>2002</v>
      </c>
      <c r="C9115" s="31">
        <v>6</v>
      </c>
      <c r="D9115" s="32">
        <v>1.0528630000000001E-2</v>
      </c>
      <c r="E9115" s="32">
        <v>1.04735E-2</v>
      </c>
      <c r="F9115" s="32">
        <v>0.98952649999999998</v>
      </c>
      <c r="G9115" s="33">
        <v>81805.043999999994</v>
      </c>
      <c r="H9115" s="39">
        <v>81376.650999999998</v>
      </c>
    </row>
    <row r="9116" spans="1:8" hidden="1">
      <c r="A9116" s="38" t="s">
        <v>10</v>
      </c>
      <c r="B9116" s="31">
        <v>2002</v>
      </c>
      <c r="C9116" s="31">
        <v>7</v>
      </c>
      <c r="D9116" s="32">
        <v>8.8098800000000008E-3</v>
      </c>
      <c r="E9116" s="32">
        <v>8.7712499999999995E-3</v>
      </c>
      <c r="F9116" s="32">
        <v>0.99122874999999999</v>
      </c>
      <c r="G9116" s="33">
        <v>80948.259000000005</v>
      </c>
      <c r="H9116" s="39">
        <v>80593.25</v>
      </c>
    </row>
    <row r="9117" spans="1:8" hidden="1">
      <c r="A9117" s="38" t="s">
        <v>10</v>
      </c>
      <c r="B9117" s="31">
        <v>2002</v>
      </c>
      <c r="C9117" s="31">
        <v>8</v>
      </c>
      <c r="D9117" s="32">
        <v>7.3876699999999998E-3</v>
      </c>
      <c r="E9117" s="32">
        <v>7.36048E-3</v>
      </c>
      <c r="F9117" s="32">
        <v>0.99263952</v>
      </c>
      <c r="G9117" s="33">
        <v>80238.241999999998</v>
      </c>
      <c r="H9117" s="39">
        <v>79942.945999999996</v>
      </c>
    </row>
    <row r="9118" spans="1:8" hidden="1">
      <c r="A9118" s="38" t="s">
        <v>10</v>
      </c>
      <c r="B9118" s="31">
        <v>2002</v>
      </c>
      <c r="C9118" s="31">
        <v>9</v>
      </c>
      <c r="D9118" s="32">
        <v>6.26291E-3</v>
      </c>
      <c r="E9118" s="32">
        <v>6.2433599999999999E-3</v>
      </c>
      <c r="F9118" s="32">
        <v>0.99375663999999997</v>
      </c>
      <c r="G9118" s="33">
        <v>79647.649999999994</v>
      </c>
      <c r="H9118" s="39">
        <v>79399.014999999999</v>
      </c>
    </row>
    <row r="9119" spans="1:8" hidden="1">
      <c r="A9119" s="38" t="s">
        <v>10</v>
      </c>
      <c r="B9119" s="31">
        <v>2002</v>
      </c>
      <c r="C9119" s="31">
        <v>10</v>
      </c>
      <c r="D9119" s="32">
        <v>5.4316700000000004E-3</v>
      </c>
      <c r="E9119" s="32">
        <v>5.4169500000000002E-3</v>
      </c>
      <c r="F9119" s="32">
        <v>0.99458305000000002</v>
      </c>
      <c r="G9119" s="33">
        <v>79150.380999999994</v>
      </c>
      <c r="H9119" s="39">
        <v>78936.004000000001</v>
      </c>
    </row>
    <row r="9120" spans="1:8" hidden="1">
      <c r="A9120" s="38" t="s">
        <v>10</v>
      </c>
      <c r="B9120" s="31">
        <v>2002</v>
      </c>
      <c r="C9120" s="31">
        <v>11</v>
      </c>
      <c r="D9120" s="32">
        <v>4.8749900000000001E-3</v>
      </c>
      <c r="E9120" s="32">
        <v>4.8631400000000002E-3</v>
      </c>
      <c r="F9120" s="32">
        <v>0.99513686000000001</v>
      </c>
      <c r="G9120" s="33">
        <v>78721.626999999993</v>
      </c>
      <c r="H9120" s="39">
        <v>78530.210000000006</v>
      </c>
    </row>
    <row r="9121" spans="1:8" hidden="1">
      <c r="A9121" s="38" t="s">
        <v>10</v>
      </c>
      <c r="B9121" s="31">
        <v>2002</v>
      </c>
      <c r="C9121" s="31">
        <v>12</v>
      </c>
      <c r="D9121" s="32">
        <v>4.5562500000000004E-3</v>
      </c>
      <c r="E9121" s="32">
        <v>4.5458900000000003E-3</v>
      </c>
      <c r="F9121" s="32">
        <v>0.99545410999999995</v>
      </c>
      <c r="G9121" s="33">
        <v>78338.793000000005</v>
      </c>
      <c r="H9121" s="39">
        <v>78160.732999999993</v>
      </c>
    </row>
    <row r="9122" spans="1:8" hidden="1">
      <c r="A9122" s="38" t="s">
        <v>10</v>
      </c>
      <c r="B9122" s="31">
        <v>2002</v>
      </c>
      <c r="C9122" s="31">
        <v>13</v>
      </c>
      <c r="D9122" s="32">
        <v>4.4487399999999996E-3</v>
      </c>
      <c r="E9122" s="32">
        <v>4.4388600000000002E-3</v>
      </c>
      <c r="F9122" s="32">
        <v>0.99556113999999996</v>
      </c>
      <c r="G9122" s="33">
        <v>77982.672999999995</v>
      </c>
      <c r="H9122" s="39">
        <v>77809.596000000005</v>
      </c>
    </row>
    <row r="9123" spans="1:8" hidden="1">
      <c r="A9123" s="38" t="s">
        <v>10</v>
      </c>
      <c r="B9123" s="31">
        <v>2002</v>
      </c>
      <c r="C9123" s="31">
        <v>14</v>
      </c>
      <c r="D9123" s="32">
        <v>4.5158000000000004E-3</v>
      </c>
      <c r="E9123" s="32">
        <v>4.5056300000000001E-3</v>
      </c>
      <c r="F9123" s="32">
        <v>0.99549436999999996</v>
      </c>
      <c r="G9123" s="33">
        <v>77636.519</v>
      </c>
      <c r="H9123" s="39">
        <v>77461.618000000002</v>
      </c>
    </row>
    <row r="9124" spans="1:8" hidden="1">
      <c r="A9124" s="38" t="s">
        <v>10</v>
      </c>
      <c r="B9124" s="31">
        <v>2002</v>
      </c>
      <c r="C9124" s="31">
        <v>15</v>
      </c>
      <c r="D9124" s="32">
        <v>4.72632E-3</v>
      </c>
      <c r="E9124" s="32">
        <v>4.7151800000000002E-3</v>
      </c>
      <c r="F9124" s="32">
        <v>0.99528481999999996</v>
      </c>
      <c r="G9124" s="33">
        <v>77286.717000000004</v>
      </c>
      <c r="H9124" s="39">
        <v>77104.506999999998</v>
      </c>
    </row>
    <row r="9125" spans="1:8" hidden="1">
      <c r="A9125" s="38" t="s">
        <v>10</v>
      </c>
      <c r="B9125" s="31">
        <v>2002</v>
      </c>
      <c r="C9125" s="31">
        <v>16</v>
      </c>
      <c r="D9125" s="32">
        <v>5.0420899999999999E-3</v>
      </c>
      <c r="E9125" s="32">
        <v>5.0294099999999998E-3</v>
      </c>
      <c r="F9125" s="32">
        <v>0.99497058999999999</v>
      </c>
      <c r="G9125" s="33">
        <v>76922.297000000006</v>
      </c>
      <c r="H9125" s="39">
        <v>76728.86</v>
      </c>
    </row>
    <row r="9126" spans="1:8" hidden="1">
      <c r="A9126" s="38" t="s">
        <v>10</v>
      </c>
      <c r="B9126" s="31">
        <v>2002</v>
      </c>
      <c r="C9126" s="31">
        <v>17</v>
      </c>
      <c r="D9126" s="32">
        <v>5.4170599999999996E-3</v>
      </c>
      <c r="E9126" s="32">
        <v>5.4024299999999997E-3</v>
      </c>
      <c r="F9126" s="32">
        <v>0.99459757000000004</v>
      </c>
      <c r="G9126" s="33">
        <v>76535.422999999995</v>
      </c>
      <c r="H9126" s="39">
        <v>76328.684999999998</v>
      </c>
    </row>
    <row r="9127" spans="1:8" hidden="1">
      <c r="A9127" s="38" t="s">
        <v>10</v>
      </c>
      <c r="B9127" s="31">
        <v>2002</v>
      </c>
      <c r="C9127" s="31">
        <v>18</v>
      </c>
      <c r="D9127" s="32">
        <v>5.8144E-3</v>
      </c>
      <c r="E9127" s="32">
        <v>5.7975500000000003E-3</v>
      </c>
      <c r="F9127" s="32">
        <v>0.99420244999999996</v>
      </c>
      <c r="G9127" s="33">
        <v>76121.945999999996</v>
      </c>
      <c r="H9127" s="39">
        <v>75901.285999999993</v>
      </c>
    </row>
    <row r="9128" spans="1:8" hidden="1">
      <c r="A9128" s="38" t="s">
        <v>10</v>
      </c>
      <c r="B9128" s="31">
        <v>2002</v>
      </c>
      <c r="C9128" s="31">
        <v>19</v>
      </c>
      <c r="D9128" s="32">
        <v>6.1981199999999997E-3</v>
      </c>
      <c r="E9128" s="32">
        <v>6.1789699999999998E-3</v>
      </c>
      <c r="F9128" s="32">
        <v>0.99382102999999999</v>
      </c>
      <c r="G9128" s="33">
        <v>75680.625</v>
      </c>
      <c r="H9128" s="39">
        <v>75446.811000000002</v>
      </c>
    </row>
    <row r="9129" spans="1:8" hidden="1">
      <c r="A9129" s="38" t="s">
        <v>10</v>
      </c>
      <c r="B9129" s="31">
        <v>2002</v>
      </c>
      <c r="C9129" s="31">
        <v>20</v>
      </c>
      <c r="D9129" s="32">
        <v>6.5467499999999996E-3</v>
      </c>
      <c r="E9129" s="32">
        <v>6.5253899999999998E-3</v>
      </c>
      <c r="F9129" s="32">
        <v>0.99347461000000004</v>
      </c>
      <c r="G9129" s="33">
        <v>75212.997000000003</v>
      </c>
      <c r="H9129" s="39">
        <v>74967.600000000006</v>
      </c>
    </row>
    <row r="9130" spans="1:8" hidden="1">
      <c r="A9130" s="38" t="s">
        <v>10</v>
      </c>
      <c r="B9130" s="31">
        <v>2002</v>
      </c>
      <c r="C9130" s="31">
        <v>21</v>
      </c>
      <c r="D9130" s="32">
        <v>6.8454299999999996E-3</v>
      </c>
      <c r="E9130" s="32">
        <v>6.8220800000000003E-3</v>
      </c>
      <c r="F9130" s="32">
        <v>0.99317792000000005</v>
      </c>
      <c r="G9130" s="33">
        <v>74722.202999999994</v>
      </c>
      <c r="H9130" s="39">
        <v>74467.322</v>
      </c>
    </row>
    <row r="9131" spans="1:8" hidden="1">
      <c r="A9131" s="38" t="s">
        <v>10</v>
      </c>
      <c r="B9131" s="31">
        <v>2002</v>
      </c>
      <c r="C9131" s="31">
        <v>22</v>
      </c>
      <c r="D9131" s="32">
        <v>7.0866200000000001E-3</v>
      </c>
      <c r="E9131" s="32">
        <v>7.0616000000000003E-3</v>
      </c>
      <c r="F9131" s="32">
        <v>0.9929384</v>
      </c>
      <c r="G9131" s="33">
        <v>74212.441999999995</v>
      </c>
      <c r="H9131" s="39">
        <v>73950.411999999997</v>
      </c>
    </row>
    <row r="9132" spans="1:8" hidden="1">
      <c r="A9132" s="38" t="s">
        <v>10</v>
      </c>
      <c r="B9132" s="31">
        <v>2002</v>
      </c>
      <c r="C9132" s="31">
        <v>23</v>
      </c>
      <c r="D9132" s="32">
        <v>7.2724E-3</v>
      </c>
      <c r="E9132" s="32">
        <v>7.2460500000000004E-3</v>
      </c>
      <c r="F9132" s="32">
        <v>0.99275395</v>
      </c>
      <c r="G9132" s="33">
        <v>73688.383000000002</v>
      </c>
      <c r="H9132" s="39">
        <v>73421.407999999996</v>
      </c>
    </row>
    <row r="9133" spans="1:8" hidden="1">
      <c r="A9133" s="38" t="s">
        <v>10</v>
      </c>
      <c r="B9133" s="31">
        <v>2002</v>
      </c>
      <c r="C9133" s="31">
        <v>24</v>
      </c>
      <c r="D9133" s="32">
        <v>7.4149699999999999E-3</v>
      </c>
      <c r="E9133" s="32">
        <v>7.3875800000000004E-3</v>
      </c>
      <c r="F9133" s="32">
        <v>0.99261242000000005</v>
      </c>
      <c r="G9133" s="33">
        <v>73154.433000000005</v>
      </c>
      <c r="H9133" s="39">
        <v>72884.216</v>
      </c>
    </row>
    <row r="9134" spans="1:8" hidden="1">
      <c r="A9134" s="38" t="s">
        <v>10</v>
      </c>
      <c r="B9134" s="31">
        <v>2002</v>
      </c>
      <c r="C9134" s="31">
        <v>25</v>
      </c>
      <c r="D9134" s="32">
        <v>7.5330400000000004E-3</v>
      </c>
      <c r="E9134" s="32">
        <v>7.50478E-3</v>
      </c>
      <c r="F9134" s="32">
        <v>0.99249522000000001</v>
      </c>
      <c r="G9134" s="33">
        <v>72613.998999999996</v>
      </c>
      <c r="H9134" s="39">
        <v>72341.523000000001</v>
      </c>
    </row>
    <row r="9135" spans="1:8" hidden="1">
      <c r="A9135" s="38" t="s">
        <v>10</v>
      </c>
      <c r="B9135" s="31">
        <v>2002</v>
      </c>
      <c r="C9135" s="31">
        <v>26</v>
      </c>
      <c r="D9135" s="32">
        <v>7.6456600000000003E-3</v>
      </c>
      <c r="E9135" s="32">
        <v>7.6165399999999998E-3</v>
      </c>
      <c r="F9135" s="32">
        <v>0.99238346</v>
      </c>
      <c r="G9135" s="33">
        <v>72069.047999999995</v>
      </c>
      <c r="H9135" s="39">
        <v>71794.589000000007</v>
      </c>
    </row>
    <row r="9136" spans="1:8" hidden="1">
      <c r="A9136" s="38" t="s">
        <v>10</v>
      </c>
      <c r="B9136" s="31">
        <v>2002</v>
      </c>
      <c r="C9136" s="31">
        <v>27</v>
      </c>
      <c r="D9136" s="32">
        <v>7.7692200000000003E-3</v>
      </c>
      <c r="E9136" s="32">
        <v>7.7391500000000002E-3</v>
      </c>
      <c r="F9136" s="32">
        <v>0.99226084999999997</v>
      </c>
      <c r="G9136" s="33">
        <v>71520.130999999994</v>
      </c>
      <c r="H9136" s="39">
        <v>71243.377999999997</v>
      </c>
    </row>
    <row r="9137" spans="1:8" hidden="1">
      <c r="A9137" s="38" t="s">
        <v>10</v>
      </c>
      <c r="B9137" s="31">
        <v>2002</v>
      </c>
      <c r="C9137" s="31">
        <v>28</v>
      </c>
      <c r="D9137" s="32">
        <v>7.9108900000000003E-3</v>
      </c>
      <c r="E9137" s="32">
        <v>7.8797199999999998E-3</v>
      </c>
      <c r="F9137" s="32">
        <v>0.99212027999999997</v>
      </c>
      <c r="G9137" s="33">
        <v>70966.626000000004</v>
      </c>
      <c r="H9137" s="39">
        <v>70687.027000000002</v>
      </c>
    </row>
    <row r="9138" spans="1:8" hidden="1">
      <c r="A9138" s="38" t="s">
        <v>10</v>
      </c>
      <c r="B9138" s="31">
        <v>2002</v>
      </c>
      <c r="C9138" s="31">
        <v>29</v>
      </c>
      <c r="D9138" s="32">
        <v>8.0716999999999994E-3</v>
      </c>
      <c r="E9138" s="32">
        <v>8.0392499999999995E-3</v>
      </c>
      <c r="F9138" s="32">
        <v>0.99196074999999995</v>
      </c>
      <c r="G9138" s="33">
        <v>70407.428</v>
      </c>
      <c r="H9138" s="39">
        <v>70124.417000000001</v>
      </c>
    </row>
    <row r="9139" spans="1:8" hidden="1">
      <c r="A9139" s="38" t="s">
        <v>10</v>
      </c>
      <c r="B9139" s="31">
        <v>2002</v>
      </c>
      <c r="C9139" s="31">
        <v>30</v>
      </c>
      <c r="D9139" s="32">
        <v>8.2483299999999999E-3</v>
      </c>
      <c r="E9139" s="32">
        <v>8.2144499999999999E-3</v>
      </c>
      <c r="F9139" s="32">
        <v>0.99178555000000002</v>
      </c>
      <c r="G9139" s="33">
        <v>69841.404999999999</v>
      </c>
      <c r="H9139" s="39">
        <v>69554.551000000007</v>
      </c>
    </row>
    <row r="9140" spans="1:8" hidden="1">
      <c r="A9140" s="38" t="s">
        <v>10</v>
      </c>
      <c r="B9140" s="31">
        <v>2002</v>
      </c>
      <c r="C9140" s="31">
        <v>31</v>
      </c>
      <c r="D9140" s="32">
        <v>8.4342199999999992E-3</v>
      </c>
      <c r="E9140" s="32">
        <v>8.3987999999999997E-3</v>
      </c>
      <c r="F9140" s="32">
        <v>0.99160119999999996</v>
      </c>
      <c r="G9140" s="33">
        <v>69267.695999999996</v>
      </c>
      <c r="H9140" s="39">
        <v>68976.813999999998</v>
      </c>
    </row>
    <row r="9141" spans="1:8" hidden="1">
      <c r="A9141" s="38" t="s">
        <v>10</v>
      </c>
      <c r="B9141" s="31">
        <v>2002</v>
      </c>
      <c r="C9141" s="31">
        <v>32</v>
      </c>
      <c r="D9141" s="32">
        <v>8.6254399999999998E-3</v>
      </c>
      <c r="E9141" s="32">
        <v>8.5883999999999995E-3</v>
      </c>
      <c r="F9141" s="32">
        <v>0.99141159999999995</v>
      </c>
      <c r="G9141" s="33">
        <v>68685.930999999997</v>
      </c>
      <c r="H9141" s="39">
        <v>68390.98</v>
      </c>
    </row>
    <row r="9142" spans="1:8" hidden="1">
      <c r="A9142" s="38" t="s">
        <v>10</v>
      </c>
      <c r="B9142" s="31">
        <v>2002</v>
      </c>
      <c r="C9142" s="31">
        <v>33</v>
      </c>
      <c r="D9142" s="32">
        <v>8.8207600000000004E-3</v>
      </c>
      <c r="E9142" s="32">
        <v>8.7820199999999998E-3</v>
      </c>
      <c r="F9142" s="32">
        <v>0.99121798000000005</v>
      </c>
      <c r="G9142" s="33">
        <v>68096.028000000006</v>
      </c>
      <c r="H9142" s="39">
        <v>67797.017999999996</v>
      </c>
    </row>
    <row r="9143" spans="1:8" hidden="1">
      <c r="A9143" s="38" t="s">
        <v>10</v>
      </c>
      <c r="B9143" s="31">
        <v>2002</v>
      </c>
      <c r="C9143" s="31">
        <v>34</v>
      </c>
      <c r="D9143" s="32">
        <v>9.0238999999999996E-3</v>
      </c>
      <c r="E9143" s="32">
        <v>8.9833599999999993E-3</v>
      </c>
      <c r="F9143" s="32">
        <v>0.99101664</v>
      </c>
      <c r="G9143" s="33">
        <v>67498.006999999998</v>
      </c>
      <c r="H9143" s="39">
        <v>67194.827999999994</v>
      </c>
    </row>
    <row r="9144" spans="1:8" hidden="1">
      <c r="A9144" s="38" t="s">
        <v>10</v>
      </c>
      <c r="B9144" s="31">
        <v>2002</v>
      </c>
      <c r="C9144" s="31">
        <v>35</v>
      </c>
      <c r="D9144" s="32">
        <v>9.2439299999999992E-3</v>
      </c>
      <c r="E9144" s="32">
        <v>9.2014000000000002E-3</v>
      </c>
      <c r="F9144" s="32">
        <v>0.99079859999999997</v>
      </c>
      <c r="G9144" s="33">
        <v>66891.648000000001</v>
      </c>
      <c r="H9144" s="39">
        <v>66583.899999999994</v>
      </c>
    </row>
    <row r="9145" spans="1:8" hidden="1">
      <c r="A9145" s="38" t="s">
        <v>10</v>
      </c>
      <c r="B9145" s="31">
        <v>2002</v>
      </c>
      <c r="C9145" s="31">
        <v>36</v>
      </c>
      <c r="D9145" s="32">
        <v>9.4894699999999998E-3</v>
      </c>
      <c r="E9145" s="32">
        <v>9.4446500000000006E-3</v>
      </c>
      <c r="F9145" s="32">
        <v>0.99055534999999995</v>
      </c>
      <c r="G9145" s="33">
        <v>66276.150999999998</v>
      </c>
      <c r="H9145" s="39">
        <v>65963.172999999995</v>
      </c>
    </row>
    <row r="9146" spans="1:8" hidden="1">
      <c r="A9146" s="38" t="s">
        <v>10</v>
      </c>
      <c r="B9146" s="31">
        <v>2002</v>
      </c>
      <c r="C9146" s="31">
        <v>37</v>
      </c>
      <c r="D9146" s="32">
        <v>9.76811E-3</v>
      </c>
      <c r="E9146" s="32">
        <v>9.7206299999999992E-3</v>
      </c>
      <c r="F9146" s="32">
        <v>0.99027936999999999</v>
      </c>
      <c r="G9146" s="33">
        <v>65650.195999999996</v>
      </c>
      <c r="H9146" s="39">
        <v>65331.114999999998</v>
      </c>
    </row>
    <row r="9147" spans="1:8" hidden="1">
      <c r="A9147" s="38" t="s">
        <v>10</v>
      </c>
      <c r="B9147" s="31">
        <v>2002</v>
      </c>
      <c r="C9147" s="31">
        <v>38</v>
      </c>
      <c r="D9147" s="32">
        <v>1.0080769999999999E-2</v>
      </c>
      <c r="E9147" s="32">
        <v>1.0030219999999999E-2</v>
      </c>
      <c r="F9147" s="32">
        <v>0.98996978000000002</v>
      </c>
      <c r="G9147" s="33">
        <v>65012.035000000003</v>
      </c>
      <c r="H9147" s="39">
        <v>64685.991999999998</v>
      </c>
    </row>
    <row r="9148" spans="1:8" hidden="1">
      <c r="A9148" s="38" t="s">
        <v>10</v>
      </c>
      <c r="B9148" s="31">
        <v>2002</v>
      </c>
      <c r="C9148" s="31">
        <v>39</v>
      </c>
      <c r="D9148" s="32">
        <v>1.04189E-2</v>
      </c>
      <c r="E9148" s="32">
        <v>1.036491E-2</v>
      </c>
      <c r="F9148" s="32">
        <v>0.98963509000000005</v>
      </c>
      <c r="G9148" s="33">
        <v>64359.95</v>
      </c>
      <c r="H9148" s="39">
        <v>64026.406999999999</v>
      </c>
    </row>
    <row r="9149" spans="1:8" hidden="1">
      <c r="A9149" s="38" t="s">
        <v>10</v>
      </c>
      <c r="B9149" s="31">
        <v>2002</v>
      </c>
      <c r="C9149" s="31">
        <v>40</v>
      </c>
      <c r="D9149" s="32">
        <v>1.076855E-2</v>
      </c>
      <c r="E9149" s="32">
        <v>1.0710880000000001E-2</v>
      </c>
      <c r="F9149" s="32">
        <v>0.98928912000000002</v>
      </c>
      <c r="G9149" s="33">
        <v>63692.864999999998</v>
      </c>
      <c r="H9149" s="39">
        <v>63351.762000000002</v>
      </c>
    </row>
    <row r="9150" spans="1:8" hidden="1">
      <c r="A9150" s="38" t="s">
        <v>10</v>
      </c>
      <c r="B9150" s="31">
        <v>2002</v>
      </c>
      <c r="C9150" s="31">
        <v>41</v>
      </c>
      <c r="D9150" s="32">
        <v>1.1108700000000001E-2</v>
      </c>
      <c r="E9150" s="32">
        <v>1.1047339999999999E-2</v>
      </c>
      <c r="F9150" s="32">
        <v>0.98895266000000004</v>
      </c>
      <c r="G9150" s="33">
        <v>63010.658000000003</v>
      </c>
      <c r="H9150" s="39">
        <v>62662.608</v>
      </c>
    </row>
    <row r="9151" spans="1:8" hidden="1">
      <c r="A9151" s="38" t="s">
        <v>10</v>
      </c>
      <c r="B9151" s="31">
        <v>2002</v>
      </c>
      <c r="C9151" s="31">
        <v>42</v>
      </c>
      <c r="D9151" s="32">
        <v>1.142432E-2</v>
      </c>
      <c r="E9151" s="32">
        <v>1.135943E-2</v>
      </c>
      <c r="F9151" s="32">
        <v>0.98864057000000005</v>
      </c>
      <c r="G9151" s="33">
        <v>62314.557999999997</v>
      </c>
      <c r="H9151" s="39">
        <v>61960.629000000001</v>
      </c>
    </row>
    <row r="9152" spans="1:8" hidden="1">
      <c r="A9152" s="38" t="s">
        <v>10</v>
      </c>
      <c r="B9152" s="31">
        <v>2002</v>
      </c>
      <c r="C9152" s="31">
        <v>43</v>
      </c>
      <c r="D9152" s="32">
        <v>1.171318E-2</v>
      </c>
      <c r="E9152" s="32">
        <v>1.1644979999999999E-2</v>
      </c>
      <c r="F9152" s="32">
        <v>0.98835501999999997</v>
      </c>
      <c r="G9152" s="33">
        <v>61606.7</v>
      </c>
      <c r="H9152" s="39">
        <v>61247.995999999999</v>
      </c>
    </row>
    <row r="9153" spans="1:8" hidden="1">
      <c r="A9153" s="38" t="s">
        <v>10</v>
      </c>
      <c r="B9153" s="31">
        <v>2002</v>
      </c>
      <c r="C9153" s="31">
        <v>44</v>
      </c>
      <c r="D9153" s="32">
        <v>1.1985529999999999E-2</v>
      </c>
      <c r="E9153" s="32">
        <v>1.191413E-2</v>
      </c>
      <c r="F9153" s="32">
        <v>0.98808587000000003</v>
      </c>
      <c r="G9153" s="33">
        <v>60889.290999999997</v>
      </c>
      <c r="H9153" s="39">
        <v>60526.57</v>
      </c>
    </row>
    <row r="9154" spans="1:8" hidden="1">
      <c r="A9154" s="38" t="s">
        <v>10</v>
      </c>
      <c r="B9154" s="31">
        <v>2002</v>
      </c>
      <c r="C9154" s="31">
        <v>45</v>
      </c>
      <c r="D9154" s="32">
        <v>1.2272140000000001E-2</v>
      </c>
      <c r="E9154" s="32">
        <v>1.2197299999999999E-2</v>
      </c>
      <c r="F9154" s="32">
        <v>0.98780270000000003</v>
      </c>
      <c r="G9154" s="33">
        <v>60163.847999999998</v>
      </c>
      <c r="H9154" s="39">
        <v>59796.93</v>
      </c>
    </row>
    <row r="9155" spans="1:8" hidden="1">
      <c r="A9155" s="38" t="s">
        <v>10</v>
      </c>
      <c r="B9155" s="31">
        <v>2002</v>
      </c>
      <c r="C9155" s="31">
        <v>46</v>
      </c>
      <c r="D9155" s="32">
        <v>1.260665E-2</v>
      </c>
      <c r="E9155" s="32">
        <v>1.2527679999999999E-2</v>
      </c>
      <c r="F9155" s="32">
        <v>0.98747231999999996</v>
      </c>
      <c r="G9155" s="33">
        <v>59430.012000000002</v>
      </c>
      <c r="H9155" s="39">
        <v>59057.752</v>
      </c>
    </row>
    <row r="9156" spans="1:8" hidden="1">
      <c r="A9156" s="38" t="s">
        <v>10</v>
      </c>
      <c r="B9156" s="31">
        <v>2002</v>
      </c>
      <c r="C9156" s="31">
        <v>47</v>
      </c>
      <c r="D9156" s="32">
        <v>1.3022209999999999E-2</v>
      </c>
      <c r="E9156" s="32">
        <v>1.293797E-2</v>
      </c>
      <c r="F9156" s="32">
        <v>0.98706203000000003</v>
      </c>
      <c r="G9156" s="33">
        <v>58685.491000000002</v>
      </c>
      <c r="H9156" s="39">
        <v>58305.856</v>
      </c>
    </row>
    <row r="9157" spans="1:8" hidden="1">
      <c r="A9157" s="38" t="s">
        <v>10</v>
      </c>
      <c r="B9157" s="31">
        <v>2002</v>
      </c>
      <c r="C9157" s="31">
        <v>48</v>
      </c>
      <c r="D9157" s="32">
        <v>1.354383E-2</v>
      </c>
      <c r="E9157" s="32">
        <v>1.345273E-2</v>
      </c>
      <c r="F9157" s="32">
        <v>0.98654726999999998</v>
      </c>
      <c r="G9157" s="33">
        <v>57926.220999999998</v>
      </c>
      <c r="H9157" s="39">
        <v>57536.588000000003</v>
      </c>
    </row>
    <row r="9158" spans="1:8" hidden="1">
      <c r="A9158" s="38" t="s">
        <v>10</v>
      </c>
      <c r="B9158" s="31">
        <v>2002</v>
      </c>
      <c r="C9158" s="31">
        <v>49</v>
      </c>
      <c r="D9158" s="32">
        <v>1.4173979999999999E-2</v>
      </c>
      <c r="E9158" s="32">
        <v>1.407423E-2</v>
      </c>
      <c r="F9158" s="32">
        <v>0.98592577000000003</v>
      </c>
      <c r="G9158" s="33">
        <v>57146.955000000002</v>
      </c>
      <c r="H9158" s="39">
        <v>56744.805</v>
      </c>
    </row>
    <row r="9159" spans="1:8" hidden="1">
      <c r="A9159" s="38" t="s">
        <v>10</v>
      </c>
      <c r="B9159" s="31">
        <v>2002</v>
      </c>
      <c r="C9159" s="31">
        <v>50</v>
      </c>
      <c r="D9159" s="32">
        <v>1.490593E-2</v>
      </c>
      <c r="E9159" s="32">
        <v>1.479566E-2</v>
      </c>
      <c r="F9159" s="32">
        <v>0.98520434000000001</v>
      </c>
      <c r="G9159" s="33">
        <v>56342.654999999999</v>
      </c>
      <c r="H9159" s="39">
        <v>55925.841999999997</v>
      </c>
    </row>
    <row r="9160" spans="1:8" hidden="1">
      <c r="A9160" s="38" t="s">
        <v>10</v>
      </c>
      <c r="B9160" s="31">
        <v>2002</v>
      </c>
      <c r="C9160" s="31">
        <v>51</v>
      </c>
      <c r="D9160" s="32">
        <v>1.5714450000000001E-2</v>
      </c>
      <c r="E9160" s="32">
        <v>1.559194E-2</v>
      </c>
      <c r="F9160" s="32">
        <v>0.98440806000000003</v>
      </c>
      <c r="G9160" s="33">
        <v>55509.027999999998</v>
      </c>
      <c r="H9160" s="39">
        <v>55076.281000000003</v>
      </c>
    </row>
    <row r="9161" spans="1:8" hidden="1">
      <c r="A9161" s="38" t="s">
        <v>10</v>
      </c>
      <c r="B9161" s="31">
        <v>2002</v>
      </c>
      <c r="C9161" s="31">
        <v>52</v>
      </c>
      <c r="D9161" s="32">
        <v>1.658654E-2</v>
      </c>
      <c r="E9161" s="32">
        <v>1.645011E-2</v>
      </c>
      <c r="F9161" s="32">
        <v>0.98354989000000004</v>
      </c>
      <c r="G9161" s="33">
        <v>54643.535000000003</v>
      </c>
      <c r="H9161" s="39">
        <v>54194.088000000003</v>
      </c>
    </row>
    <row r="9162" spans="1:8" hidden="1">
      <c r="A9162" s="38" t="s">
        <v>10</v>
      </c>
      <c r="B9162" s="31">
        <v>2002</v>
      </c>
      <c r="C9162" s="31">
        <v>53</v>
      </c>
      <c r="D9162" s="32">
        <v>1.7495139999999999E-2</v>
      </c>
      <c r="E9162" s="32">
        <v>1.7343419999999998E-2</v>
      </c>
      <c r="F9162" s="32">
        <v>0.98265658</v>
      </c>
      <c r="G9162" s="33">
        <v>53744.642</v>
      </c>
      <c r="H9162" s="39">
        <v>53278.584000000003</v>
      </c>
    </row>
    <row r="9163" spans="1:8" hidden="1">
      <c r="A9163" s="38" t="s">
        <v>10</v>
      </c>
      <c r="B9163" s="31">
        <v>2002</v>
      </c>
      <c r="C9163" s="31">
        <v>54</v>
      </c>
      <c r="D9163" s="32">
        <v>1.844148E-2</v>
      </c>
      <c r="E9163" s="32">
        <v>1.8272989999999999E-2</v>
      </c>
      <c r="F9163" s="32">
        <v>0.98172700999999996</v>
      </c>
      <c r="G9163" s="33">
        <v>52812.525999999998</v>
      </c>
      <c r="H9163" s="39">
        <v>52330.004999999997</v>
      </c>
    </row>
    <row r="9164" spans="1:8" hidden="1">
      <c r="A9164" s="38" t="s">
        <v>10</v>
      </c>
      <c r="B9164" s="31">
        <v>2002</v>
      </c>
      <c r="C9164" s="31">
        <v>55</v>
      </c>
      <c r="D9164" s="32">
        <v>1.9470080000000001E-2</v>
      </c>
      <c r="E9164" s="32">
        <v>1.9282359999999998E-2</v>
      </c>
      <c r="F9164" s="32">
        <v>0.98071763999999995</v>
      </c>
      <c r="G9164" s="33">
        <v>51847.483</v>
      </c>
      <c r="H9164" s="39">
        <v>51347.612000000001</v>
      </c>
    </row>
    <row r="9165" spans="1:8" hidden="1">
      <c r="A9165" s="38" t="s">
        <v>10</v>
      </c>
      <c r="B9165" s="31">
        <v>2002</v>
      </c>
      <c r="C9165" s="31">
        <v>56</v>
      </c>
      <c r="D9165" s="32">
        <v>2.0607449999999999E-2</v>
      </c>
      <c r="E9165" s="32">
        <v>2.039728E-2</v>
      </c>
      <c r="F9165" s="32">
        <v>0.97960272000000004</v>
      </c>
      <c r="G9165" s="33">
        <v>50847.741000000002</v>
      </c>
      <c r="H9165" s="39">
        <v>50329.163</v>
      </c>
    </row>
    <row r="9166" spans="1:8" hidden="1">
      <c r="A9166" s="38" t="s">
        <v>10</v>
      </c>
      <c r="B9166" s="31">
        <v>2002</v>
      </c>
      <c r="C9166" s="31">
        <v>57</v>
      </c>
      <c r="D9166" s="32">
        <v>2.1907490000000002E-2</v>
      </c>
      <c r="E9166" s="32">
        <v>2.1670120000000001E-2</v>
      </c>
      <c r="F9166" s="32">
        <v>0.97832987999999999</v>
      </c>
      <c r="G9166" s="33">
        <v>49810.586000000003</v>
      </c>
      <c r="H9166" s="39">
        <v>49270.885000000002</v>
      </c>
    </row>
    <row r="9167" spans="1:8" hidden="1">
      <c r="A9167" s="38" t="s">
        <v>10</v>
      </c>
      <c r="B9167" s="31">
        <v>2002</v>
      </c>
      <c r="C9167" s="31">
        <v>58</v>
      </c>
      <c r="D9167" s="32">
        <v>2.3417380000000002E-2</v>
      </c>
      <c r="E9167" s="32">
        <v>2.3146360000000001E-2</v>
      </c>
      <c r="F9167" s="32">
        <v>0.97685363999999997</v>
      </c>
      <c r="G9167" s="33">
        <v>48731.184000000001</v>
      </c>
      <c r="H9167" s="39">
        <v>48167.209000000003</v>
      </c>
    </row>
    <row r="9168" spans="1:8" hidden="1">
      <c r="A9168" s="38" t="s">
        <v>10</v>
      </c>
      <c r="B9168" s="31">
        <v>2002</v>
      </c>
      <c r="C9168" s="31">
        <v>59</v>
      </c>
      <c r="D9168" s="32">
        <v>2.515556E-2</v>
      </c>
      <c r="E9168" s="32">
        <v>2.4843090000000002E-2</v>
      </c>
      <c r="F9168" s="32">
        <v>0.97515691000000004</v>
      </c>
      <c r="G9168" s="33">
        <v>47603.233999999997</v>
      </c>
      <c r="H9168" s="39">
        <v>47011.928999999996</v>
      </c>
    </row>
    <row r="9169" spans="1:8" hidden="1">
      <c r="A9169" s="38" t="s">
        <v>10</v>
      </c>
      <c r="B9169" s="31">
        <v>2002</v>
      </c>
      <c r="C9169" s="31">
        <v>60</v>
      </c>
      <c r="D9169" s="32">
        <v>2.7127660000000001E-2</v>
      </c>
      <c r="E9169" s="32">
        <v>2.6764630000000001E-2</v>
      </c>
      <c r="F9169" s="32">
        <v>0.97323537000000004</v>
      </c>
      <c r="G9169" s="33">
        <v>46420.623</v>
      </c>
      <c r="H9169" s="39">
        <v>45799.408000000003</v>
      </c>
    </row>
    <row r="9170" spans="1:8" hidden="1">
      <c r="A9170" s="38" t="s">
        <v>10</v>
      </c>
      <c r="B9170" s="31">
        <v>2002</v>
      </c>
      <c r="C9170" s="31">
        <v>61</v>
      </c>
      <c r="D9170" s="32">
        <v>2.9316600000000002E-2</v>
      </c>
      <c r="E9170" s="32">
        <v>2.889307E-2</v>
      </c>
      <c r="F9170" s="32">
        <v>0.97110693000000003</v>
      </c>
      <c r="G9170" s="33">
        <v>45178.192000000003</v>
      </c>
      <c r="H9170" s="39">
        <v>44525.523999999998</v>
      </c>
    </row>
    <row r="9171" spans="1:8" hidden="1">
      <c r="A9171" s="38" t="s">
        <v>10</v>
      </c>
      <c r="B9171" s="31">
        <v>2002</v>
      </c>
      <c r="C9171" s="31">
        <v>62</v>
      </c>
      <c r="D9171" s="32">
        <v>3.1696309999999998E-2</v>
      </c>
      <c r="E9171" s="32">
        <v>3.120181E-2</v>
      </c>
      <c r="F9171" s="32">
        <v>0.96879819</v>
      </c>
      <c r="G9171" s="33">
        <v>43872.855000000003</v>
      </c>
      <c r="H9171" s="39">
        <v>43188.398999999998</v>
      </c>
    </row>
    <row r="9172" spans="1:8" hidden="1">
      <c r="A9172" s="38" t="s">
        <v>10</v>
      </c>
      <c r="B9172" s="31">
        <v>2002</v>
      </c>
      <c r="C9172" s="31">
        <v>63</v>
      </c>
      <c r="D9172" s="32">
        <v>3.426498E-2</v>
      </c>
      <c r="E9172" s="32">
        <v>3.368782E-2</v>
      </c>
      <c r="F9172" s="32">
        <v>0.96631217999999997</v>
      </c>
      <c r="G9172" s="33">
        <v>42503.942999999999</v>
      </c>
      <c r="H9172" s="39">
        <v>41788.01</v>
      </c>
    </row>
    <row r="9173" spans="1:8" hidden="1">
      <c r="A9173" s="38" t="s">
        <v>10</v>
      </c>
      <c r="B9173" s="31">
        <v>2002</v>
      </c>
      <c r="C9173" s="31">
        <v>64</v>
      </c>
      <c r="D9173" s="32">
        <v>3.703567E-2</v>
      </c>
      <c r="E9173" s="32">
        <v>3.6362319999999997E-2</v>
      </c>
      <c r="F9173" s="32">
        <v>0.96363768000000005</v>
      </c>
      <c r="G9173" s="33">
        <v>41072.078000000001</v>
      </c>
      <c r="H9173" s="39">
        <v>40325.339999999997</v>
      </c>
    </row>
    <row r="9174" spans="1:8" hidden="1">
      <c r="A9174" s="38" t="s">
        <v>10</v>
      </c>
      <c r="B9174" s="31">
        <v>2002</v>
      </c>
      <c r="C9174" s="31">
        <v>65</v>
      </c>
      <c r="D9174" s="32">
        <v>4.0067270000000002E-2</v>
      </c>
      <c r="E9174" s="32">
        <v>3.9280339999999997E-2</v>
      </c>
      <c r="F9174" s="32">
        <v>0.96071965999999998</v>
      </c>
      <c r="G9174" s="33">
        <v>39578.601999999999</v>
      </c>
      <c r="H9174" s="39">
        <v>38801.271000000001</v>
      </c>
    </row>
    <row r="9175" spans="1:8" hidden="1">
      <c r="A9175" s="38" t="s">
        <v>10</v>
      </c>
      <c r="B9175" s="31">
        <v>2002</v>
      </c>
      <c r="C9175" s="31">
        <v>66</v>
      </c>
      <c r="D9175" s="32">
        <v>4.3446850000000002E-2</v>
      </c>
      <c r="E9175" s="32">
        <v>4.2523100000000001E-2</v>
      </c>
      <c r="F9175" s="32">
        <v>0.95747689999999996</v>
      </c>
      <c r="G9175" s="33">
        <v>38023.940999999999</v>
      </c>
      <c r="H9175" s="39">
        <v>37215.493000000002</v>
      </c>
    </row>
    <row r="9176" spans="1:8" hidden="1">
      <c r="A9176" s="38" t="s">
        <v>10</v>
      </c>
      <c r="B9176" s="31">
        <v>2002</v>
      </c>
      <c r="C9176" s="31">
        <v>67</v>
      </c>
      <c r="D9176" s="32">
        <v>4.7259460000000003E-2</v>
      </c>
      <c r="E9176" s="32">
        <v>4.6168510000000003E-2</v>
      </c>
      <c r="F9176" s="32">
        <v>0.95383149</v>
      </c>
      <c r="G9176" s="33">
        <v>36407.044999999998</v>
      </c>
      <c r="H9176" s="39">
        <v>35566.614999999998</v>
      </c>
    </row>
    <row r="9177" spans="1:8" hidden="1">
      <c r="A9177" s="38" t="s">
        <v>10</v>
      </c>
      <c r="B9177" s="31">
        <v>2002</v>
      </c>
      <c r="C9177" s="31">
        <v>68</v>
      </c>
      <c r="D9177" s="32">
        <v>5.1590789999999997E-2</v>
      </c>
      <c r="E9177" s="32">
        <v>5.0293450000000003E-2</v>
      </c>
      <c r="F9177" s="32">
        <v>0.94970655000000004</v>
      </c>
      <c r="G9177" s="33">
        <v>34726.186000000002</v>
      </c>
      <c r="H9177" s="39">
        <v>33852.936000000002</v>
      </c>
    </row>
    <row r="9178" spans="1:8" hidden="1">
      <c r="A9178" s="38" t="s">
        <v>10</v>
      </c>
      <c r="B9178" s="31">
        <v>2002</v>
      </c>
      <c r="C9178" s="31">
        <v>69</v>
      </c>
      <c r="D9178" s="32">
        <v>5.6469579999999998E-2</v>
      </c>
      <c r="E9178" s="32">
        <v>5.4918960000000003E-2</v>
      </c>
      <c r="F9178" s="32">
        <v>0.94508104000000004</v>
      </c>
      <c r="G9178" s="33">
        <v>32979.686000000002</v>
      </c>
      <c r="H9178" s="39">
        <v>32074.080999999998</v>
      </c>
    </row>
    <row r="9179" spans="1:8" hidden="1">
      <c r="A9179" s="38" t="s">
        <v>10</v>
      </c>
      <c r="B9179" s="31">
        <v>2002</v>
      </c>
      <c r="C9179" s="31">
        <v>70</v>
      </c>
      <c r="D9179" s="32">
        <v>6.1881720000000001E-2</v>
      </c>
      <c r="E9179" s="32">
        <v>6.0024510000000003E-2</v>
      </c>
      <c r="F9179" s="32">
        <v>0.93997549000000002</v>
      </c>
      <c r="G9179" s="33">
        <v>31168.475999999999</v>
      </c>
      <c r="H9179" s="39">
        <v>30233.040000000001</v>
      </c>
    </row>
    <row r="9180" spans="1:8" hidden="1">
      <c r="A9180" s="38" t="s">
        <v>10</v>
      </c>
      <c r="B9180" s="31">
        <v>2002</v>
      </c>
      <c r="C9180" s="31">
        <v>71</v>
      </c>
      <c r="D9180" s="32">
        <v>6.7773139999999996E-2</v>
      </c>
      <c r="E9180" s="32">
        <v>6.5551810000000002E-2</v>
      </c>
      <c r="F9180" s="32">
        <v>0.93444819000000001</v>
      </c>
      <c r="G9180" s="33">
        <v>29297.603999999999</v>
      </c>
      <c r="H9180" s="39">
        <v>28337.348000000002</v>
      </c>
    </row>
    <row r="9181" spans="1:8" hidden="1">
      <c r="A9181" s="38" t="s">
        <v>10</v>
      </c>
      <c r="B9181" s="31">
        <v>2002</v>
      </c>
      <c r="C9181" s="31">
        <v>72</v>
      </c>
      <c r="D9181" s="32">
        <v>7.4055979999999993E-2</v>
      </c>
      <c r="E9181" s="32">
        <v>7.1411749999999996E-2</v>
      </c>
      <c r="F9181" s="32">
        <v>0.92858825</v>
      </c>
      <c r="G9181" s="33">
        <v>27377.093000000001</v>
      </c>
      <c r="H9181" s="39">
        <v>26399.57</v>
      </c>
    </row>
    <row r="9182" spans="1:8" hidden="1">
      <c r="A9182" s="38" t="s">
        <v>10</v>
      </c>
      <c r="B9182" s="31">
        <v>2002</v>
      </c>
      <c r="C9182" s="31">
        <v>73</v>
      </c>
      <c r="D9182" s="32">
        <v>8.0706239999999999E-2</v>
      </c>
      <c r="E9182" s="32">
        <v>7.7575809999999995E-2</v>
      </c>
      <c r="F9182" s="32">
        <v>0.92242418999999998</v>
      </c>
      <c r="G9182" s="33">
        <v>25422.046999999999</v>
      </c>
      <c r="H9182" s="39">
        <v>24435.978999999999</v>
      </c>
    </row>
    <row r="9183" spans="1:8" hidden="1">
      <c r="A9183" s="38" t="s">
        <v>10</v>
      </c>
      <c r="B9183" s="31">
        <v>2002</v>
      </c>
      <c r="C9183" s="31">
        <v>74</v>
      </c>
      <c r="D9183" s="32">
        <v>8.7755949999999999E-2</v>
      </c>
      <c r="E9183" s="32">
        <v>8.4067249999999996E-2</v>
      </c>
      <c r="F9183" s="32">
        <v>0.91593274999999996</v>
      </c>
      <c r="G9183" s="33">
        <v>23449.911</v>
      </c>
      <c r="H9183" s="39">
        <v>22464.225999999999</v>
      </c>
    </row>
    <row r="9184" spans="1:8" hidden="1">
      <c r="A9184" s="38" t="s">
        <v>10</v>
      </c>
      <c r="B9184" s="31">
        <v>2002</v>
      </c>
      <c r="C9184" s="31">
        <v>75</v>
      </c>
      <c r="D9184" s="32">
        <v>9.5342339999999998E-2</v>
      </c>
      <c r="E9184" s="32">
        <v>9.1004070000000006E-2</v>
      </c>
      <c r="F9184" s="32">
        <v>0.90899593000000001</v>
      </c>
      <c r="G9184" s="33">
        <v>21478.541000000001</v>
      </c>
      <c r="H9184" s="39">
        <v>20501.223999999998</v>
      </c>
    </row>
    <row r="9185" spans="1:8" hidden="1">
      <c r="A9185" s="38" t="s">
        <v>10</v>
      </c>
      <c r="B9185" s="31">
        <v>2002</v>
      </c>
      <c r="C9185" s="31">
        <v>76</v>
      </c>
      <c r="D9185" s="32">
        <v>0.10369995999999999</v>
      </c>
      <c r="E9185" s="32">
        <v>9.8588170000000003E-2</v>
      </c>
      <c r="F9185" s="32">
        <v>0.90141183000000003</v>
      </c>
      <c r="G9185" s="33">
        <v>19523.906999999999</v>
      </c>
      <c r="H9185" s="39">
        <v>18561.492999999999</v>
      </c>
    </row>
    <row r="9186" spans="1:8" hidden="1">
      <c r="A9186" s="38" t="s">
        <v>10</v>
      </c>
      <c r="B9186" s="31">
        <v>2002</v>
      </c>
      <c r="C9186" s="31">
        <v>77</v>
      </c>
      <c r="D9186" s="32">
        <v>0.11303739</v>
      </c>
      <c r="E9186" s="32">
        <v>0.10699043</v>
      </c>
      <c r="F9186" s="32">
        <v>0.89300957000000003</v>
      </c>
      <c r="G9186" s="33">
        <v>17599.080000000002</v>
      </c>
      <c r="H9186" s="39">
        <v>16657.614000000001</v>
      </c>
    </row>
    <row r="9187" spans="1:8" hidden="1">
      <c r="A9187" s="38" t="s">
        <v>10</v>
      </c>
      <c r="B9187" s="31">
        <v>2002</v>
      </c>
      <c r="C9187" s="31">
        <v>78</v>
      </c>
      <c r="D9187" s="32">
        <v>0.12353646</v>
      </c>
      <c r="E9187" s="32">
        <v>0.11634975</v>
      </c>
      <c r="F9187" s="32">
        <v>0.88365024999999997</v>
      </c>
      <c r="G9187" s="33">
        <v>15716.147000000001</v>
      </c>
      <c r="H9187" s="39">
        <v>14801.861999999999</v>
      </c>
    </row>
    <row r="9188" spans="1:8" hidden="1">
      <c r="A9188" s="38" t="s">
        <v>10</v>
      </c>
      <c r="B9188" s="31">
        <v>2002</v>
      </c>
      <c r="C9188" s="31">
        <v>79</v>
      </c>
      <c r="D9188" s="32">
        <v>0.13522702</v>
      </c>
      <c r="E9188" s="32">
        <v>0.12666289999999999</v>
      </c>
      <c r="F9188" s="32">
        <v>0.87333709999999998</v>
      </c>
      <c r="G9188" s="33">
        <v>13887.578</v>
      </c>
      <c r="H9188" s="39">
        <v>13008.057000000001</v>
      </c>
    </row>
    <row r="9189" spans="1:8" hidden="1">
      <c r="A9189" s="38" t="s">
        <v>10</v>
      </c>
      <c r="B9189" s="31">
        <v>2002</v>
      </c>
      <c r="C9189" s="31">
        <v>80</v>
      </c>
      <c r="D9189" s="32">
        <v>0.14796034999999999</v>
      </c>
      <c r="E9189" s="32">
        <v>0.13776822999999999</v>
      </c>
      <c r="F9189" s="32">
        <v>0.86223176999999995</v>
      </c>
      <c r="G9189" s="33">
        <v>12128.537</v>
      </c>
      <c r="H9189" s="39">
        <v>11293.073</v>
      </c>
    </row>
    <row r="9190" spans="1:8" hidden="1">
      <c r="A9190" s="38" t="s">
        <v>10</v>
      </c>
      <c r="B9190" s="31">
        <v>2002</v>
      </c>
      <c r="C9190" s="31">
        <v>81</v>
      </c>
      <c r="D9190" s="32">
        <v>0.16151747999999999</v>
      </c>
      <c r="E9190" s="32">
        <v>0.14944822999999999</v>
      </c>
      <c r="F9190" s="32">
        <v>0.85055177000000004</v>
      </c>
      <c r="G9190" s="33">
        <v>10457.61</v>
      </c>
      <c r="H9190" s="39">
        <v>9676.1740000000009</v>
      </c>
    </row>
    <row r="9191" spans="1:8" hidden="1">
      <c r="A9191" s="38" t="s">
        <v>10</v>
      </c>
      <c r="B9191" s="31">
        <v>2002</v>
      </c>
      <c r="C9191" s="31">
        <v>82</v>
      </c>
      <c r="D9191" s="32">
        <v>0.17561157999999999</v>
      </c>
      <c r="E9191" s="32">
        <v>0.16143652</v>
      </c>
      <c r="F9191" s="32">
        <v>0.83856348000000003</v>
      </c>
      <c r="G9191" s="33">
        <v>8894.7379999999994</v>
      </c>
      <c r="H9191" s="39">
        <v>8176.7709999999997</v>
      </c>
    </row>
    <row r="9192" spans="1:8" hidden="1">
      <c r="A9192" s="38" t="s">
        <v>10</v>
      </c>
      <c r="B9192" s="31">
        <v>2002</v>
      </c>
      <c r="C9192" s="31">
        <v>83</v>
      </c>
      <c r="D9192" s="32">
        <v>0.19014845</v>
      </c>
      <c r="E9192" s="32">
        <v>0.17363978999999999</v>
      </c>
      <c r="F9192" s="32">
        <v>0.82636021000000004</v>
      </c>
      <c r="G9192" s="33">
        <v>7458.8029999999999</v>
      </c>
      <c r="H9192" s="39">
        <v>6811.23</v>
      </c>
    </row>
    <row r="9193" spans="1:8" hidden="1">
      <c r="A9193" s="38" t="s">
        <v>10</v>
      </c>
      <c r="B9193" s="31">
        <v>2002</v>
      </c>
      <c r="C9193" s="31">
        <v>84</v>
      </c>
      <c r="D9193" s="32">
        <v>0.20530851999999999</v>
      </c>
      <c r="E9193" s="32">
        <v>0.18619483000000001</v>
      </c>
      <c r="F9193" s="32">
        <v>0.81380516999999997</v>
      </c>
      <c r="G9193" s="33">
        <v>6163.6580000000004</v>
      </c>
      <c r="H9193" s="39">
        <v>5589.8370000000004</v>
      </c>
    </row>
    <row r="9194" spans="1:8" hidden="1">
      <c r="A9194" s="38" t="s">
        <v>10</v>
      </c>
      <c r="B9194" s="31">
        <v>2002</v>
      </c>
      <c r="C9194" s="31">
        <v>85</v>
      </c>
      <c r="D9194" s="32">
        <v>0.22149869</v>
      </c>
      <c r="E9194" s="32">
        <v>0.19941375</v>
      </c>
      <c r="F9194" s="32">
        <v>0.80058625000000005</v>
      </c>
      <c r="G9194" s="33">
        <v>5016.0169999999998</v>
      </c>
      <c r="H9194" s="39">
        <v>4515.8850000000002</v>
      </c>
    </row>
    <row r="9195" spans="1:8" hidden="1">
      <c r="A9195" s="38" t="s">
        <v>10</v>
      </c>
      <c r="B9195" s="31">
        <v>2002</v>
      </c>
      <c r="C9195" s="31">
        <v>86</v>
      </c>
      <c r="D9195" s="32">
        <v>0.23940621000000001</v>
      </c>
      <c r="E9195" s="32">
        <v>0.21381222</v>
      </c>
      <c r="F9195" s="32">
        <v>0.78618778</v>
      </c>
      <c r="G9195" s="33">
        <v>4015.7539999999999</v>
      </c>
      <c r="H9195" s="39">
        <v>3586.4450000000002</v>
      </c>
    </row>
    <row r="9196" spans="1:8" hidden="1">
      <c r="A9196" s="38" t="s">
        <v>10</v>
      </c>
      <c r="B9196" s="31">
        <v>2002</v>
      </c>
      <c r="C9196" s="31">
        <v>87</v>
      </c>
      <c r="D9196" s="32">
        <v>0.25957445000000001</v>
      </c>
      <c r="E9196" s="32">
        <v>0.22975516000000001</v>
      </c>
      <c r="F9196" s="32">
        <v>0.77024484000000004</v>
      </c>
      <c r="G9196" s="33">
        <v>3157.1370000000002</v>
      </c>
      <c r="H9196" s="39">
        <v>2794.4520000000002</v>
      </c>
    </row>
    <row r="9197" spans="1:8" hidden="1">
      <c r="A9197" s="38" t="s">
        <v>10</v>
      </c>
      <c r="B9197" s="31">
        <v>2002</v>
      </c>
      <c r="C9197" s="31">
        <v>88</v>
      </c>
      <c r="D9197" s="32">
        <v>0.28224233999999998</v>
      </c>
      <c r="E9197" s="32">
        <v>0.24733775</v>
      </c>
      <c r="F9197" s="32">
        <v>0.75266224999999998</v>
      </c>
      <c r="G9197" s="33">
        <v>2431.768</v>
      </c>
      <c r="H9197" s="39">
        <v>2131.0340000000001</v>
      </c>
    </row>
    <row r="9198" spans="1:8" hidden="1">
      <c r="A9198" s="38" t="s">
        <v>10</v>
      </c>
      <c r="B9198" s="31">
        <v>2002</v>
      </c>
      <c r="C9198" s="31">
        <v>89</v>
      </c>
      <c r="D9198" s="32">
        <v>0.30726557999999998</v>
      </c>
      <c r="E9198" s="32">
        <v>0.26634608999999998</v>
      </c>
      <c r="F9198" s="32">
        <v>0.73365391000000002</v>
      </c>
      <c r="G9198" s="33">
        <v>1830.3</v>
      </c>
      <c r="H9198" s="39">
        <v>1586.5530000000001</v>
      </c>
    </row>
    <row r="9199" spans="1:8" hidden="1">
      <c r="A9199" s="38" t="s">
        <v>10</v>
      </c>
      <c r="B9199" s="31">
        <v>2002</v>
      </c>
      <c r="C9199" s="31">
        <v>90</v>
      </c>
      <c r="D9199" s="32">
        <v>0.33386517999999998</v>
      </c>
      <c r="E9199" s="32">
        <v>0.28610493999999997</v>
      </c>
      <c r="F9199" s="32">
        <v>0.71389506000000003</v>
      </c>
      <c r="G9199" s="33">
        <v>1342.807</v>
      </c>
      <c r="H9199" s="39">
        <v>1150.7149999999999</v>
      </c>
    </row>
    <row r="9200" spans="1:8" hidden="1">
      <c r="A9200" s="38" t="s">
        <v>10</v>
      </c>
      <c r="B9200" s="31">
        <v>2002</v>
      </c>
      <c r="C9200" s="31">
        <v>91</v>
      </c>
      <c r="D9200" s="32">
        <v>0.36106822999999999</v>
      </c>
      <c r="E9200" s="32">
        <v>0.30585159000000001</v>
      </c>
      <c r="F9200" s="32">
        <v>0.69414841000000005</v>
      </c>
      <c r="G9200" s="33">
        <v>958.62300000000005</v>
      </c>
      <c r="H9200" s="39">
        <v>812.02499999999998</v>
      </c>
    </row>
    <row r="9201" spans="1:8" hidden="1">
      <c r="A9201" s="38" t="s">
        <v>10</v>
      </c>
      <c r="B9201" s="31">
        <v>2002</v>
      </c>
      <c r="C9201" s="31">
        <v>92</v>
      </c>
      <c r="D9201" s="32">
        <v>0.38785259999999999</v>
      </c>
      <c r="E9201" s="32">
        <v>0.32485472999999998</v>
      </c>
      <c r="F9201" s="32">
        <v>0.67514527000000002</v>
      </c>
      <c r="G9201" s="33">
        <v>665.42700000000002</v>
      </c>
      <c r="H9201" s="39">
        <v>557.34299999999996</v>
      </c>
    </row>
    <row r="9202" spans="1:8" hidden="1">
      <c r="A9202" s="38" t="s">
        <v>10</v>
      </c>
      <c r="B9202" s="31">
        <v>2002</v>
      </c>
      <c r="C9202" s="31">
        <v>93</v>
      </c>
      <c r="D9202" s="32">
        <v>0.41349248999999999</v>
      </c>
      <c r="E9202" s="32">
        <v>0.34265073000000001</v>
      </c>
      <c r="F9202" s="32">
        <v>0.65734926999999999</v>
      </c>
      <c r="G9202" s="33">
        <v>449.26</v>
      </c>
      <c r="H9202" s="39">
        <v>372.29</v>
      </c>
    </row>
    <row r="9203" spans="1:8" hidden="1">
      <c r="A9203" s="38" t="s">
        <v>10</v>
      </c>
      <c r="B9203" s="31">
        <v>2002</v>
      </c>
      <c r="C9203" s="31">
        <v>94</v>
      </c>
      <c r="D9203" s="32">
        <v>0.43797323999999999</v>
      </c>
      <c r="E9203" s="32">
        <v>0.35929290000000003</v>
      </c>
      <c r="F9203" s="32">
        <v>0.64070709999999997</v>
      </c>
      <c r="G9203" s="33">
        <v>295.32100000000003</v>
      </c>
      <c r="H9203" s="39">
        <v>242.267</v>
      </c>
    </row>
    <row r="9204" spans="1:8" hidden="1">
      <c r="A9204" s="38" t="s">
        <v>10</v>
      </c>
      <c r="B9204" s="31">
        <v>2002</v>
      </c>
      <c r="C9204" s="31">
        <v>95</v>
      </c>
      <c r="D9204" s="32">
        <v>0.46159061000000001</v>
      </c>
      <c r="E9204" s="32">
        <v>0.37503442999999997</v>
      </c>
      <c r="F9204" s="32">
        <v>0.62496556999999997</v>
      </c>
      <c r="G9204" s="33">
        <v>189.214</v>
      </c>
      <c r="H9204" s="39">
        <v>153.733</v>
      </c>
    </row>
    <row r="9205" spans="1:8" hidden="1">
      <c r="A9205" s="38" t="s">
        <v>10</v>
      </c>
      <c r="B9205" s="31">
        <v>2002</v>
      </c>
      <c r="C9205" s="31">
        <v>96</v>
      </c>
      <c r="D9205" s="32">
        <v>0.48507667999999998</v>
      </c>
      <c r="E9205" s="32">
        <v>0.39039172</v>
      </c>
      <c r="F9205" s="32">
        <v>0.60960828</v>
      </c>
      <c r="G9205" s="33">
        <v>118.252</v>
      </c>
      <c r="H9205" s="39">
        <v>95.17</v>
      </c>
    </row>
    <row r="9206" spans="1:8" hidden="1">
      <c r="A9206" s="38" t="s">
        <v>10</v>
      </c>
      <c r="B9206" s="31">
        <v>2002</v>
      </c>
      <c r="C9206" s="31">
        <v>97</v>
      </c>
      <c r="D9206" s="32">
        <v>0.50913070000000005</v>
      </c>
      <c r="E9206" s="32">
        <v>0.40582237999999998</v>
      </c>
      <c r="F9206" s="32">
        <v>0.59417761999999996</v>
      </c>
      <c r="G9206" s="33">
        <v>72.087999999999994</v>
      </c>
      <c r="H9206" s="39">
        <v>57.46</v>
      </c>
    </row>
    <row r="9207" spans="1:8" hidden="1">
      <c r="A9207" s="38" t="s">
        <v>10</v>
      </c>
      <c r="B9207" s="31">
        <v>2002</v>
      </c>
      <c r="C9207" s="31">
        <v>98</v>
      </c>
      <c r="D9207" s="32">
        <v>0.53404057000000005</v>
      </c>
      <c r="E9207" s="32">
        <v>0.42149331000000001</v>
      </c>
      <c r="F9207" s="32">
        <v>0.57850668999999999</v>
      </c>
      <c r="G9207" s="33">
        <v>42.832999999999998</v>
      </c>
      <c r="H9207" s="39">
        <v>33.805999999999997</v>
      </c>
    </row>
    <row r="9208" spans="1:8" hidden="1">
      <c r="A9208" s="38" t="s">
        <v>10</v>
      </c>
      <c r="B9208" s="31">
        <v>2002</v>
      </c>
      <c r="C9208" s="31">
        <v>99</v>
      </c>
      <c r="D9208" s="32">
        <v>0.55993095999999998</v>
      </c>
      <c r="E9208" s="32">
        <v>0.43745785999999998</v>
      </c>
      <c r="F9208" s="32">
        <v>0.56254214000000002</v>
      </c>
      <c r="G9208" s="33">
        <v>24.779</v>
      </c>
      <c r="H9208" s="39">
        <v>19.359000000000002</v>
      </c>
    </row>
    <row r="9209" spans="1:8" hidden="1">
      <c r="A9209" s="38" t="s">
        <v>10</v>
      </c>
      <c r="B9209" s="31">
        <v>2003</v>
      </c>
      <c r="C9209" s="31">
        <v>1</v>
      </c>
      <c r="D9209" s="32">
        <v>2.2989470000000001E-2</v>
      </c>
      <c r="E9209" s="32">
        <v>2.272822E-2</v>
      </c>
      <c r="F9209" s="32">
        <v>0.97727178000000003</v>
      </c>
      <c r="G9209" s="33">
        <v>89769.021999999997</v>
      </c>
      <c r="H9209" s="39">
        <v>88748.877999999997</v>
      </c>
    </row>
    <row r="9210" spans="1:8" hidden="1">
      <c r="A9210" s="38" t="s">
        <v>10</v>
      </c>
      <c r="B9210" s="31">
        <v>2003</v>
      </c>
      <c r="C9210" s="31">
        <v>2</v>
      </c>
      <c r="D9210" s="32">
        <v>1.9676280000000001E-2</v>
      </c>
      <c r="E9210" s="32">
        <v>1.948459E-2</v>
      </c>
      <c r="F9210" s="32">
        <v>0.98051540999999998</v>
      </c>
      <c r="G9210" s="33">
        <v>87728.732999999993</v>
      </c>
      <c r="H9210" s="39">
        <v>86874.054000000004</v>
      </c>
    </row>
    <row r="9211" spans="1:8" hidden="1">
      <c r="A9211" s="38" t="s">
        <v>10</v>
      </c>
      <c r="B9211" s="31">
        <v>2003</v>
      </c>
      <c r="C9211" s="31">
        <v>3</v>
      </c>
      <c r="D9211" s="32">
        <v>1.6843279999999999E-2</v>
      </c>
      <c r="E9211" s="32">
        <v>1.6702620000000001E-2</v>
      </c>
      <c r="F9211" s="32">
        <v>0.98329738</v>
      </c>
      <c r="G9211" s="33">
        <v>86019.373999999996</v>
      </c>
      <c r="H9211" s="39">
        <v>85301</v>
      </c>
    </row>
    <row r="9212" spans="1:8" hidden="1">
      <c r="A9212" s="38" t="s">
        <v>10</v>
      </c>
      <c r="B9212" s="31">
        <v>2003</v>
      </c>
      <c r="C9212" s="31">
        <v>4</v>
      </c>
      <c r="D9212" s="32">
        <v>1.4382819999999999E-2</v>
      </c>
      <c r="E9212" s="32">
        <v>1.428013E-2</v>
      </c>
      <c r="F9212" s="32">
        <v>0.98571987000000005</v>
      </c>
      <c r="G9212" s="33">
        <v>84582.626000000004</v>
      </c>
      <c r="H9212" s="39">
        <v>83978.7</v>
      </c>
    </row>
    <row r="9213" spans="1:8" hidden="1">
      <c r="A9213" s="38" t="s">
        <v>10</v>
      </c>
      <c r="B9213" s="31">
        <v>2003</v>
      </c>
      <c r="C9213" s="31">
        <v>5</v>
      </c>
      <c r="D9213" s="32">
        <v>1.221938E-2</v>
      </c>
      <c r="E9213" s="32">
        <v>1.214518E-2</v>
      </c>
      <c r="F9213" s="32">
        <v>0.98785482000000002</v>
      </c>
      <c r="G9213" s="33">
        <v>83374.774999999994</v>
      </c>
      <c r="H9213" s="39">
        <v>82868.474000000002</v>
      </c>
    </row>
    <row r="9214" spans="1:8" hidden="1">
      <c r="A9214" s="38" t="s">
        <v>10</v>
      </c>
      <c r="B9214" s="31">
        <v>2003</v>
      </c>
      <c r="C9214" s="31">
        <v>6</v>
      </c>
      <c r="D9214" s="32">
        <v>1.031349E-2</v>
      </c>
      <c r="E9214" s="32">
        <v>1.026058E-2</v>
      </c>
      <c r="F9214" s="32">
        <v>0.98973942000000004</v>
      </c>
      <c r="G9214" s="33">
        <v>82362.172999999995</v>
      </c>
      <c r="H9214" s="39">
        <v>81939.630999999994</v>
      </c>
    </row>
    <row r="9215" spans="1:8" hidden="1">
      <c r="A9215" s="38" t="s">
        <v>10</v>
      </c>
      <c r="B9215" s="31">
        <v>2003</v>
      </c>
      <c r="C9215" s="31">
        <v>7</v>
      </c>
      <c r="D9215" s="32">
        <v>8.6539100000000008E-3</v>
      </c>
      <c r="E9215" s="32">
        <v>8.6166300000000001E-3</v>
      </c>
      <c r="F9215" s="32">
        <v>0.99138336999999999</v>
      </c>
      <c r="G9215" s="33">
        <v>81517.09</v>
      </c>
      <c r="H9215" s="39">
        <v>81165.888999999996</v>
      </c>
    </row>
    <row r="9216" spans="1:8" hidden="1">
      <c r="A9216" s="38" t="s">
        <v>10</v>
      </c>
      <c r="B9216" s="31">
        <v>2003</v>
      </c>
      <c r="C9216" s="31">
        <v>8</v>
      </c>
      <c r="D9216" s="32">
        <v>7.2660099999999998E-3</v>
      </c>
      <c r="E9216" s="32">
        <v>7.2397099999999999E-3</v>
      </c>
      <c r="F9216" s="32">
        <v>0.99276028999999999</v>
      </c>
      <c r="G9216" s="33">
        <v>80814.687999999995</v>
      </c>
      <c r="H9216" s="39">
        <v>80522.149999999994</v>
      </c>
    </row>
    <row r="9217" spans="1:8" hidden="1">
      <c r="A9217" s="38" t="s">
        <v>10</v>
      </c>
      <c r="B9217" s="31">
        <v>2003</v>
      </c>
      <c r="C9217" s="31">
        <v>9</v>
      </c>
      <c r="D9217" s="32">
        <v>6.1596799999999998E-3</v>
      </c>
      <c r="E9217" s="32">
        <v>6.1407700000000003E-3</v>
      </c>
      <c r="F9217" s="32">
        <v>0.99385922999999998</v>
      </c>
      <c r="G9217" s="33">
        <v>80229.611999999994</v>
      </c>
      <c r="H9217" s="39">
        <v>79983.277000000002</v>
      </c>
    </row>
    <row r="9218" spans="1:8" hidden="1">
      <c r="A9218" s="38" t="s">
        <v>10</v>
      </c>
      <c r="B9218" s="31">
        <v>2003</v>
      </c>
      <c r="C9218" s="31">
        <v>10</v>
      </c>
      <c r="D9218" s="32">
        <v>5.3390800000000004E-3</v>
      </c>
      <c r="E9218" s="32">
        <v>5.3248599999999998E-3</v>
      </c>
      <c r="F9218" s="32">
        <v>0.99467514000000001</v>
      </c>
      <c r="G9218" s="33">
        <v>79736.941000000006</v>
      </c>
      <c r="H9218" s="39">
        <v>79524.645999999993</v>
      </c>
    </row>
    <row r="9219" spans="1:8" hidden="1">
      <c r="A9219" s="38" t="s">
        <v>10</v>
      </c>
      <c r="B9219" s="31">
        <v>2003</v>
      </c>
      <c r="C9219" s="31">
        <v>11</v>
      </c>
      <c r="D9219" s="32">
        <v>4.7878499999999997E-3</v>
      </c>
      <c r="E9219" s="32">
        <v>4.77642E-3</v>
      </c>
      <c r="F9219" s="32">
        <v>0.99522358</v>
      </c>
      <c r="G9219" s="33">
        <v>79312.351999999999</v>
      </c>
      <c r="H9219" s="39">
        <v>79122.937999999995</v>
      </c>
    </row>
    <row r="9220" spans="1:8" hidden="1">
      <c r="A9220" s="38" t="s">
        <v>10</v>
      </c>
      <c r="B9220" s="31">
        <v>2003</v>
      </c>
      <c r="C9220" s="31">
        <v>12</v>
      </c>
      <c r="D9220" s="32">
        <v>4.4722399999999997E-3</v>
      </c>
      <c r="E9220" s="32">
        <v>4.46226E-3</v>
      </c>
      <c r="F9220" s="32">
        <v>0.99553773999999995</v>
      </c>
      <c r="G9220" s="33">
        <v>78933.523000000001</v>
      </c>
      <c r="H9220" s="39">
        <v>78757.411999999997</v>
      </c>
    </row>
    <row r="9221" spans="1:8" hidden="1">
      <c r="A9221" s="38" t="s">
        <v>10</v>
      </c>
      <c r="B9221" s="31">
        <v>2003</v>
      </c>
      <c r="C9221" s="31">
        <v>13</v>
      </c>
      <c r="D9221" s="32">
        <v>4.3664799999999998E-3</v>
      </c>
      <c r="E9221" s="32">
        <v>4.3569699999999999E-3</v>
      </c>
      <c r="F9221" s="32">
        <v>0.99564302999999998</v>
      </c>
      <c r="G9221" s="33">
        <v>78581.301000000007</v>
      </c>
      <c r="H9221" s="39">
        <v>78410.112999999998</v>
      </c>
    </row>
    <row r="9222" spans="1:8" hidden="1">
      <c r="A9222" s="38" t="s">
        <v>10</v>
      </c>
      <c r="B9222" s="31">
        <v>2003</v>
      </c>
      <c r="C9222" s="31">
        <v>14</v>
      </c>
      <c r="D9222" s="32">
        <v>4.43408E-3</v>
      </c>
      <c r="E9222" s="32">
        <v>4.4242800000000001E-3</v>
      </c>
      <c r="F9222" s="32">
        <v>0.99557572000000005</v>
      </c>
      <c r="G9222" s="33">
        <v>78238.925000000003</v>
      </c>
      <c r="H9222" s="39">
        <v>78065.850000000006</v>
      </c>
    </row>
    <row r="9223" spans="1:8" hidden="1">
      <c r="A9223" s="38" t="s">
        <v>10</v>
      </c>
      <c r="B9223" s="31">
        <v>2003</v>
      </c>
      <c r="C9223" s="31">
        <v>15</v>
      </c>
      <c r="D9223" s="32">
        <v>4.6454399999999998E-3</v>
      </c>
      <c r="E9223" s="32">
        <v>4.6346800000000004E-3</v>
      </c>
      <c r="F9223" s="32">
        <v>0.99536532</v>
      </c>
      <c r="G9223" s="33">
        <v>77892.774999999994</v>
      </c>
      <c r="H9223" s="39">
        <v>77712.27</v>
      </c>
    </row>
    <row r="9224" spans="1:8" hidden="1">
      <c r="A9224" s="38" t="s">
        <v>10</v>
      </c>
      <c r="B9224" s="31">
        <v>2003</v>
      </c>
      <c r="C9224" s="31">
        <v>16</v>
      </c>
      <c r="D9224" s="32">
        <v>4.9608899999999999E-3</v>
      </c>
      <c r="E9224" s="32">
        <v>4.9486199999999999E-3</v>
      </c>
      <c r="F9224" s="32">
        <v>0.99505138000000004</v>
      </c>
      <c r="G9224" s="33">
        <v>77531.766000000003</v>
      </c>
      <c r="H9224" s="39">
        <v>77339.929000000004</v>
      </c>
    </row>
    <row r="9225" spans="1:8" hidden="1">
      <c r="A9225" s="38" t="s">
        <v>10</v>
      </c>
      <c r="B9225" s="31">
        <v>2003</v>
      </c>
      <c r="C9225" s="31">
        <v>17</v>
      </c>
      <c r="D9225" s="32">
        <v>5.3348800000000002E-3</v>
      </c>
      <c r="E9225" s="32">
        <v>5.3206900000000003E-3</v>
      </c>
      <c r="F9225" s="32">
        <v>0.99467930999999998</v>
      </c>
      <c r="G9225" s="33">
        <v>77148.092000000004</v>
      </c>
      <c r="H9225" s="39">
        <v>76942.850999999995</v>
      </c>
    </row>
    <row r="9226" spans="1:8" hidden="1">
      <c r="A9226" s="38" t="s">
        <v>10</v>
      </c>
      <c r="B9226" s="31">
        <v>2003</v>
      </c>
      <c r="C9226" s="31">
        <v>18</v>
      </c>
      <c r="D9226" s="32">
        <v>5.7301799999999996E-3</v>
      </c>
      <c r="E9226" s="32">
        <v>5.7138099999999997E-3</v>
      </c>
      <c r="F9226" s="32">
        <v>0.99428618999999996</v>
      </c>
      <c r="G9226" s="33">
        <v>76737.611000000004</v>
      </c>
      <c r="H9226" s="39">
        <v>76518.379000000001</v>
      </c>
    </row>
    <row r="9227" spans="1:8" hidden="1">
      <c r="A9227" s="38" t="s">
        <v>10</v>
      </c>
      <c r="B9227" s="31">
        <v>2003</v>
      </c>
      <c r="C9227" s="31">
        <v>19</v>
      </c>
      <c r="D9227" s="32">
        <v>6.1095500000000001E-3</v>
      </c>
      <c r="E9227" s="32">
        <v>6.0909500000000004E-3</v>
      </c>
      <c r="F9227" s="32">
        <v>0.99390904999999996</v>
      </c>
      <c r="G9227" s="33">
        <v>76299.146999999997</v>
      </c>
      <c r="H9227" s="39">
        <v>76066.78</v>
      </c>
    </row>
    <row r="9228" spans="1:8" hidden="1">
      <c r="A9228" s="38" t="s">
        <v>10</v>
      </c>
      <c r="B9228" s="31">
        <v>2003</v>
      </c>
      <c r="C9228" s="31">
        <v>20</v>
      </c>
      <c r="D9228" s="32">
        <v>6.4536000000000003E-3</v>
      </c>
      <c r="E9228" s="32">
        <v>6.4328400000000004E-3</v>
      </c>
      <c r="F9228" s="32">
        <v>0.99356716</v>
      </c>
      <c r="G9228" s="33">
        <v>75834.413</v>
      </c>
      <c r="H9228" s="39">
        <v>75590.498000000007</v>
      </c>
    </row>
    <row r="9229" spans="1:8" hidden="1">
      <c r="A9229" s="38" t="s">
        <v>10</v>
      </c>
      <c r="B9229" s="31">
        <v>2003</v>
      </c>
      <c r="C9229" s="31">
        <v>21</v>
      </c>
      <c r="D9229" s="32">
        <v>6.7467200000000003E-3</v>
      </c>
      <c r="E9229" s="32">
        <v>6.7240399999999997E-3</v>
      </c>
      <c r="F9229" s="32">
        <v>0.99327595999999996</v>
      </c>
      <c r="G9229" s="33">
        <v>75346.581999999995</v>
      </c>
      <c r="H9229" s="39">
        <v>75093.264999999999</v>
      </c>
    </row>
    <row r="9230" spans="1:8" hidden="1">
      <c r="A9230" s="38" t="s">
        <v>10</v>
      </c>
      <c r="B9230" s="31">
        <v>2003</v>
      </c>
      <c r="C9230" s="31">
        <v>22</v>
      </c>
      <c r="D9230" s="32">
        <v>6.9829599999999999E-3</v>
      </c>
      <c r="E9230" s="32">
        <v>6.9586700000000001E-3</v>
      </c>
      <c r="F9230" s="32">
        <v>0.99304133000000006</v>
      </c>
      <c r="G9230" s="33">
        <v>74839.948999999993</v>
      </c>
      <c r="H9230" s="39">
        <v>74579.555999999997</v>
      </c>
    </row>
    <row r="9231" spans="1:8" hidden="1">
      <c r="A9231" s="38" t="s">
        <v>10</v>
      </c>
      <c r="B9231" s="31">
        <v>2003</v>
      </c>
      <c r="C9231" s="31">
        <v>23</v>
      </c>
      <c r="D9231" s="32">
        <v>7.1649299999999999E-3</v>
      </c>
      <c r="E9231" s="32">
        <v>7.13935E-3</v>
      </c>
      <c r="F9231" s="32">
        <v>0.99286065000000001</v>
      </c>
      <c r="G9231" s="33">
        <v>74319.163</v>
      </c>
      <c r="H9231" s="39">
        <v>74053.866999999998</v>
      </c>
    </row>
    <row r="9232" spans="1:8" hidden="1">
      <c r="A9232" s="38" t="s">
        <v>10</v>
      </c>
      <c r="B9232" s="31">
        <v>2003</v>
      </c>
      <c r="C9232" s="31">
        <v>24</v>
      </c>
      <c r="D9232" s="32">
        <v>7.3043300000000004E-3</v>
      </c>
      <c r="E9232" s="32">
        <v>7.2777500000000004E-3</v>
      </c>
      <c r="F9232" s="32">
        <v>0.99272225000000003</v>
      </c>
      <c r="G9232" s="33">
        <v>73788.572</v>
      </c>
      <c r="H9232" s="39">
        <v>73520.065000000002</v>
      </c>
    </row>
    <row r="9233" spans="1:8" hidden="1">
      <c r="A9233" s="38" t="s">
        <v>10</v>
      </c>
      <c r="B9233" s="31">
        <v>2003</v>
      </c>
      <c r="C9233" s="31">
        <v>25</v>
      </c>
      <c r="D9233" s="32">
        <v>7.4210999999999999E-3</v>
      </c>
      <c r="E9233" s="32">
        <v>7.3936599999999998E-3</v>
      </c>
      <c r="F9233" s="32">
        <v>0.99260634000000003</v>
      </c>
      <c r="G9233" s="33">
        <v>73251.557000000001</v>
      </c>
      <c r="H9233" s="39">
        <v>72980.758000000002</v>
      </c>
    </row>
    <row r="9234" spans="1:8" hidden="1">
      <c r="A9234" s="38" t="s">
        <v>10</v>
      </c>
      <c r="B9234" s="31">
        <v>2003</v>
      </c>
      <c r="C9234" s="31">
        <v>26</v>
      </c>
      <c r="D9234" s="32">
        <v>7.5326600000000001E-3</v>
      </c>
      <c r="E9234" s="32">
        <v>7.5043899999999997E-3</v>
      </c>
      <c r="F9234" s="32">
        <v>0.99249560999999997</v>
      </c>
      <c r="G9234" s="33">
        <v>72709.960000000006</v>
      </c>
      <c r="H9234" s="39">
        <v>72437.138000000006</v>
      </c>
    </row>
    <row r="9235" spans="1:8" hidden="1">
      <c r="A9235" s="38" t="s">
        <v>10</v>
      </c>
      <c r="B9235" s="31">
        <v>2003</v>
      </c>
      <c r="C9235" s="31">
        <v>27</v>
      </c>
      <c r="D9235" s="32">
        <v>7.6548600000000003E-3</v>
      </c>
      <c r="E9235" s="32">
        <v>7.6256700000000002E-3</v>
      </c>
      <c r="F9235" s="32">
        <v>0.99237432999999997</v>
      </c>
      <c r="G9235" s="33">
        <v>72164.316000000006</v>
      </c>
      <c r="H9235" s="39">
        <v>71889.164999999994</v>
      </c>
    </row>
    <row r="9236" spans="1:8" hidden="1">
      <c r="A9236" s="38" t="s">
        <v>10</v>
      </c>
      <c r="B9236" s="31">
        <v>2003</v>
      </c>
      <c r="C9236" s="31">
        <v>28</v>
      </c>
      <c r="D9236" s="32">
        <v>7.7948399999999999E-3</v>
      </c>
      <c r="E9236" s="32">
        <v>7.7645800000000001E-3</v>
      </c>
      <c r="F9236" s="32">
        <v>0.99223541999999998</v>
      </c>
      <c r="G9236" s="33">
        <v>71614.013999999996</v>
      </c>
      <c r="H9236" s="39">
        <v>71335.987999999998</v>
      </c>
    </row>
    <row r="9237" spans="1:8" hidden="1">
      <c r="A9237" s="38" t="s">
        <v>10</v>
      </c>
      <c r="B9237" s="31">
        <v>2003</v>
      </c>
      <c r="C9237" s="31">
        <v>29</v>
      </c>
      <c r="D9237" s="32">
        <v>7.9528199999999993E-3</v>
      </c>
      <c r="E9237" s="32">
        <v>7.9213200000000008E-3</v>
      </c>
      <c r="F9237" s="32">
        <v>0.99207867999999999</v>
      </c>
      <c r="G9237" s="33">
        <v>71057.960999999996</v>
      </c>
      <c r="H9237" s="39">
        <v>70776.524999999994</v>
      </c>
    </row>
    <row r="9238" spans="1:8" hidden="1">
      <c r="A9238" s="38" t="s">
        <v>10</v>
      </c>
      <c r="B9238" s="31">
        <v>2003</v>
      </c>
      <c r="C9238" s="31">
        <v>30</v>
      </c>
      <c r="D9238" s="32">
        <v>8.1263199999999994E-3</v>
      </c>
      <c r="E9238" s="32">
        <v>8.0934300000000004E-3</v>
      </c>
      <c r="F9238" s="32">
        <v>0.99190657000000004</v>
      </c>
      <c r="G9238" s="33">
        <v>70495.089000000007</v>
      </c>
      <c r="H9238" s="39">
        <v>70209.815000000002</v>
      </c>
    </row>
    <row r="9239" spans="1:8" hidden="1">
      <c r="A9239" s="38" t="s">
        <v>10</v>
      </c>
      <c r="B9239" s="31">
        <v>2003</v>
      </c>
      <c r="C9239" s="31">
        <v>31</v>
      </c>
      <c r="D9239" s="32">
        <v>8.3082499999999997E-3</v>
      </c>
      <c r="E9239" s="32">
        <v>8.2738800000000008E-3</v>
      </c>
      <c r="F9239" s="32">
        <v>0.99172612000000004</v>
      </c>
      <c r="G9239" s="33">
        <v>69924.540999999997</v>
      </c>
      <c r="H9239" s="39">
        <v>69635.267999999996</v>
      </c>
    </row>
    <row r="9240" spans="1:8" hidden="1">
      <c r="A9240" s="38" t="s">
        <v>10</v>
      </c>
      <c r="B9240" s="31">
        <v>2003</v>
      </c>
      <c r="C9240" s="31">
        <v>32</v>
      </c>
      <c r="D9240" s="32">
        <v>8.4949699999999993E-3</v>
      </c>
      <c r="E9240" s="32">
        <v>8.4590399999999993E-3</v>
      </c>
      <c r="F9240" s="32">
        <v>0.99154096000000003</v>
      </c>
      <c r="G9240" s="33">
        <v>69345.994000000006</v>
      </c>
      <c r="H9240" s="39">
        <v>69052.694000000003</v>
      </c>
    </row>
    <row r="9241" spans="1:8" hidden="1">
      <c r="A9241" s="38" t="s">
        <v>10</v>
      </c>
      <c r="B9241" s="31">
        <v>2003</v>
      </c>
      <c r="C9241" s="31">
        <v>33</v>
      </c>
      <c r="D9241" s="32">
        <v>8.6856399999999997E-3</v>
      </c>
      <c r="E9241" s="32">
        <v>8.6480800000000007E-3</v>
      </c>
      <c r="F9241" s="32">
        <v>0.99135192000000005</v>
      </c>
      <c r="G9241" s="33">
        <v>68759.394</v>
      </c>
      <c r="H9241" s="39">
        <v>68462.076000000001</v>
      </c>
    </row>
    <row r="9242" spans="1:8" hidden="1">
      <c r="A9242" s="38" t="s">
        <v>10</v>
      </c>
      <c r="B9242" s="31">
        <v>2003</v>
      </c>
      <c r="C9242" s="31">
        <v>34</v>
      </c>
      <c r="D9242" s="32">
        <v>8.8838700000000003E-3</v>
      </c>
      <c r="E9242" s="32">
        <v>8.8445799999999995E-3</v>
      </c>
      <c r="F9242" s="32">
        <v>0.99115542000000001</v>
      </c>
      <c r="G9242" s="33">
        <v>68164.756999999998</v>
      </c>
      <c r="H9242" s="39">
        <v>67863.312999999995</v>
      </c>
    </row>
    <row r="9243" spans="1:8" hidden="1">
      <c r="A9243" s="38" t="s">
        <v>10</v>
      </c>
      <c r="B9243" s="31">
        <v>2003</v>
      </c>
      <c r="C9243" s="31">
        <v>35</v>
      </c>
      <c r="D9243" s="32">
        <v>9.0994800000000001E-3</v>
      </c>
      <c r="E9243" s="32">
        <v>9.0582700000000002E-3</v>
      </c>
      <c r="F9243" s="32">
        <v>0.99094172999999997</v>
      </c>
      <c r="G9243" s="33">
        <v>67561.868000000002</v>
      </c>
      <c r="H9243" s="39">
        <v>67255.872000000003</v>
      </c>
    </row>
    <row r="9244" spans="1:8" hidden="1">
      <c r="A9244" s="38" t="s">
        <v>10</v>
      </c>
      <c r="B9244" s="31">
        <v>2003</v>
      </c>
      <c r="C9244" s="31">
        <v>36</v>
      </c>
      <c r="D9244" s="32">
        <v>9.3410300000000002E-3</v>
      </c>
      <c r="E9244" s="32">
        <v>9.2976099999999996E-3</v>
      </c>
      <c r="F9244" s="32">
        <v>0.99070239000000004</v>
      </c>
      <c r="G9244" s="33">
        <v>66949.875</v>
      </c>
      <c r="H9244" s="39">
        <v>66638.638000000006</v>
      </c>
    </row>
    <row r="9245" spans="1:8" hidden="1">
      <c r="A9245" s="38" t="s">
        <v>10</v>
      </c>
      <c r="B9245" s="31">
        <v>2003</v>
      </c>
      <c r="C9245" s="31">
        <v>37</v>
      </c>
      <c r="D9245" s="32">
        <v>9.6165899999999995E-3</v>
      </c>
      <c r="E9245" s="32">
        <v>9.5705700000000005E-3</v>
      </c>
      <c r="F9245" s="32">
        <v>0.99042943000000006</v>
      </c>
      <c r="G9245" s="33">
        <v>66327.400999999998</v>
      </c>
      <c r="H9245" s="39">
        <v>66010.005999999994</v>
      </c>
    </row>
    <row r="9246" spans="1:8" hidden="1">
      <c r="A9246" s="38" t="s">
        <v>10</v>
      </c>
      <c r="B9246" s="31">
        <v>2003</v>
      </c>
      <c r="C9246" s="31">
        <v>38</v>
      </c>
      <c r="D9246" s="32">
        <v>9.9268800000000008E-3</v>
      </c>
      <c r="E9246" s="32">
        <v>9.8778600000000005E-3</v>
      </c>
      <c r="F9246" s="32">
        <v>0.99012213999999998</v>
      </c>
      <c r="G9246" s="33">
        <v>65692.61</v>
      </c>
      <c r="H9246" s="39">
        <v>65368.159</v>
      </c>
    </row>
    <row r="9247" spans="1:8" hidden="1">
      <c r="A9247" s="38" t="s">
        <v>10</v>
      </c>
      <c r="B9247" s="31">
        <v>2003</v>
      </c>
      <c r="C9247" s="31">
        <v>39</v>
      </c>
      <c r="D9247" s="32">
        <v>1.026349E-2</v>
      </c>
      <c r="E9247" s="32">
        <v>1.0211090000000001E-2</v>
      </c>
      <c r="F9247" s="32">
        <v>0.98978891000000002</v>
      </c>
      <c r="G9247" s="33">
        <v>65043.707999999999</v>
      </c>
      <c r="H9247" s="39">
        <v>64711.624000000003</v>
      </c>
    </row>
    <row r="9248" spans="1:8" hidden="1">
      <c r="A9248" s="38" t="s">
        <v>10</v>
      </c>
      <c r="B9248" s="31">
        <v>2003</v>
      </c>
      <c r="C9248" s="31">
        <v>40</v>
      </c>
      <c r="D9248" s="32">
        <v>1.06119E-2</v>
      </c>
      <c r="E9248" s="32">
        <v>1.055589E-2</v>
      </c>
      <c r="F9248" s="32">
        <v>0.98944410999999999</v>
      </c>
      <c r="G9248" s="33">
        <v>64379.540999999997</v>
      </c>
      <c r="H9248" s="39">
        <v>64039.749000000003</v>
      </c>
    </row>
    <row r="9249" spans="1:8" hidden="1">
      <c r="A9249" s="38" t="s">
        <v>10</v>
      </c>
      <c r="B9249" s="31">
        <v>2003</v>
      </c>
      <c r="C9249" s="31">
        <v>41</v>
      </c>
      <c r="D9249" s="32">
        <v>1.0950069999999999E-2</v>
      </c>
      <c r="E9249" s="32">
        <v>1.0890449999999999E-2</v>
      </c>
      <c r="F9249" s="32">
        <v>0.98910955</v>
      </c>
      <c r="G9249" s="33">
        <v>63699.957000000002</v>
      </c>
      <c r="H9249" s="39">
        <v>63353.097000000002</v>
      </c>
    </row>
    <row r="9250" spans="1:8" hidden="1">
      <c r="A9250" s="38" t="s">
        <v>10</v>
      </c>
      <c r="B9250" s="31">
        <v>2003</v>
      </c>
      <c r="C9250" s="31">
        <v>42</v>
      </c>
      <c r="D9250" s="32">
        <v>1.1263550000000001E-2</v>
      </c>
      <c r="E9250" s="32">
        <v>1.1200470000000001E-2</v>
      </c>
      <c r="F9250" s="32">
        <v>0.98879952999999998</v>
      </c>
      <c r="G9250" s="33">
        <v>63006.235999999997</v>
      </c>
      <c r="H9250" s="39">
        <v>62653.387000000002</v>
      </c>
    </row>
    <row r="9251" spans="1:8" hidden="1">
      <c r="A9251" s="38" t="s">
        <v>10</v>
      </c>
      <c r="B9251" s="31">
        <v>2003</v>
      </c>
      <c r="C9251" s="31">
        <v>43</v>
      </c>
      <c r="D9251" s="32">
        <v>1.1548569999999999E-2</v>
      </c>
      <c r="E9251" s="32">
        <v>1.1482269999999999E-2</v>
      </c>
      <c r="F9251" s="32">
        <v>0.98851772999999998</v>
      </c>
      <c r="G9251" s="33">
        <v>62300.536999999997</v>
      </c>
      <c r="H9251" s="39">
        <v>61942.860999999997</v>
      </c>
    </row>
    <row r="9252" spans="1:8" hidden="1">
      <c r="A9252" s="38" t="s">
        <v>10</v>
      </c>
      <c r="B9252" s="31">
        <v>2003</v>
      </c>
      <c r="C9252" s="31">
        <v>44</v>
      </c>
      <c r="D9252" s="32">
        <v>1.1816989999999999E-2</v>
      </c>
      <c r="E9252" s="32">
        <v>1.1747580000000001E-2</v>
      </c>
      <c r="F9252" s="32">
        <v>0.98825242000000002</v>
      </c>
      <c r="G9252" s="33">
        <v>61585.186000000002</v>
      </c>
      <c r="H9252" s="39">
        <v>61223.447</v>
      </c>
    </row>
    <row r="9253" spans="1:8" hidden="1">
      <c r="A9253" s="38" t="s">
        <v>10</v>
      </c>
      <c r="B9253" s="31">
        <v>2003</v>
      </c>
      <c r="C9253" s="31">
        <v>45</v>
      </c>
      <c r="D9253" s="32">
        <v>1.2099220000000001E-2</v>
      </c>
      <c r="E9253" s="32">
        <v>1.2026469999999999E-2</v>
      </c>
      <c r="F9253" s="32">
        <v>0.98797352999999999</v>
      </c>
      <c r="G9253" s="33">
        <v>60861.709000000003</v>
      </c>
      <c r="H9253" s="39">
        <v>60495.733</v>
      </c>
    </row>
    <row r="9254" spans="1:8" hidden="1">
      <c r="A9254" s="38" t="s">
        <v>10</v>
      </c>
      <c r="B9254" s="31">
        <v>2003</v>
      </c>
      <c r="C9254" s="31">
        <v>46</v>
      </c>
      <c r="D9254" s="32">
        <v>1.24291E-2</v>
      </c>
      <c r="E9254" s="32">
        <v>1.235234E-2</v>
      </c>
      <c r="F9254" s="32">
        <v>0.98764766000000004</v>
      </c>
      <c r="G9254" s="33">
        <v>60129.758000000002</v>
      </c>
      <c r="H9254" s="39">
        <v>59758.385999999999</v>
      </c>
    </row>
    <row r="9255" spans="1:8" hidden="1">
      <c r="A9255" s="38" t="s">
        <v>10</v>
      </c>
      <c r="B9255" s="31">
        <v>2003</v>
      </c>
      <c r="C9255" s="31">
        <v>47</v>
      </c>
      <c r="D9255" s="32">
        <v>1.2842009999999999E-2</v>
      </c>
      <c r="E9255" s="32">
        <v>1.276008E-2</v>
      </c>
      <c r="F9255" s="32">
        <v>0.98723992000000005</v>
      </c>
      <c r="G9255" s="33">
        <v>59387.014999999999</v>
      </c>
      <c r="H9255" s="39">
        <v>59008.123</v>
      </c>
    </row>
    <row r="9256" spans="1:8" hidden="1">
      <c r="A9256" s="38" t="s">
        <v>10</v>
      </c>
      <c r="B9256" s="31">
        <v>2003</v>
      </c>
      <c r="C9256" s="31">
        <v>48</v>
      </c>
      <c r="D9256" s="32">
        <v>1.33612E-2</v>
      </c>
      <c r="E9256" s="32">
        <v>1.3272529999999999E-2</v>
      </c>
      <c r="F9256" s="32">
        <v>0.98672747000000005</v>
      </c>
      <c r="G9256" s="33">
        <v>58629.232000000004</v>
      </c>
      <c r="H9256" s="39">
        <v>58240.152999999998</v>
      </c>
    </row>
    <row r="9257" spans="1:8" hidden="1">
      <c r="A9257" s="38" t="s">
        <v>10</v>
      </c>
      <c r="B9257" s="31">
        <v>2003</v>
      </c>
      <c r="C9257" s="31">
        <v>49</v>
      </c>
      <c r="D9257" s="32">
        <v>1.399097E-2</v>
      </c>
      <c r="E9257" s="32">
        <v>1.389377E-2</v>
      </c>
      <c r="F9257" s="32">
        <v>0.98610622999999997</v>
      </c>
      <c r="G9257" s="33">
        <v>57851.072999999997</v>
      </c>
      <c r="H9257" s="39">
        <v>57449.188999999998</v>
      </c>
    </row>
    <row r="9258" spans="1:8" hidden="1">
      <c r="A9258" s="38" t="s">
        <v>10</v>
      </c>
      <c r="B9258" s="31">
        <v>2003</v>
      </c>
      <c r="C9258" s="31">
        <v>50</v>
      </c>
      <c r="D9258" s="32">
        <v>1.472209E-2</v>
      </c>
      <c r="E9258" s="32">
        <v>1.4614510000000001E-2</v>
      </c>
      <c r="F9258" s="32">
        <v>0.98538548999999998</v>
      </c>
      <c r="G9258" s="33">
        <v>57047.303999999996</v>
      </c>
      <c r="H9258" s="39">
        <v>56630.444000000003</v>
      </c>
    </row>
    <row r="9259" spans="1:8" hidden="1">
      <c r="A9259" s="38" t="s">
        <v>10</v>
      </c>
      <c r="B9259" s="31">
        <v>2003</v>
      </c>
      <c r="C9259" s="31">
        <v>51</v>
      </c>
      <c r="D9259" s="32">
        <v>1.552773E-2</v>
      </c>
      <c r="E9259" s="32">
        <v>1.5408109999999999E-2</v>
      </c>
      <c r="F9259" s="32">
        <v>0.98459189000000003</v>
      </c>
      <c r="G9259" s="33">
        <v>56213.584999999999</v>
      </c>
      <c r="H9259" s="39">
        <v>55780.512999999999</v>
      </c>
    </row>
    <row r="9260" spans="1:8" hidden="1">
      <c r="A9260" s="38" t="s">
        <v>10</v>
      </c>
      <c r="B9260" s="31">
        <v>2003</v>
      </c>
      <c r="C9260" s="31">
        <v>52</v>
      </c>
      <c r="D9260" s="32">
        <v>1.6382339999999999E-2</v>
      </c>
      <c r="E9260" s="32">
        <v>1.6249240000000002E-2</v>
      </c>
      <c r="F9260" s="32">
        <v>0.98375075999999995</v>
      </c>
      <c r="G9260" s="33">
        <v>55347.44</v>
      </c>
      <c r="H9260" s="39">
        <v>54897.762999999999</v>
      </c>
    </row>
    <row r="9261" spans="1:8" hidden="1">
      <c r="A9261" s="38" t="s">
        <v>10</v>
      </c>
      <c r="B9261" s="31">
        <v>2003</v>
      </c>
      <c r="C9261" s="31">
        <v>53</v>
      </c>
      <c r="D9261" s="32">
        <v>1.7286010000000001E-2</v>
      </c>
      <c r="E9261" s="32">
        <v>1.7137889999999999E-2</v>
      </c>
      <c r="F9261" s="32">
        <v>0.98286211000000001</v>
      </c>
      <c r="G9261" s="33">
        <v>54448.086000000003</v>
      </c>
      <c r="H9261" s="39">
        <v>53981.523999999998</v>
      </c>
    </row>
    <row r="9262" spans="1:8" hidden="1">
      <c r="A9262" s="38" t="s">
        <v>10</v>
      </c>
      <c r="B9262" s="31">
        <v>2003</v>
      </c>
      <c r="C9262" s="31">
        <v>54</v>
      </c>
      <c r="D9262" s="32">
        <v>1.8223989999999999E-2</v>
      </c>
      <c r="E9262" s="32">
        <v>1.805944E-2</v>
      </c>
      <c r="F9262" s="32">
        <v>0.98194055999999996</v>
      </c>
      <c r="G9262" s="33">
        <v>53514.961000000003</v>
      </c>
      <c r="H9262" s="39">
        <v>53031.735999999997</v>
      </c>
    </row>
    <row r="9263" spans="1:8" hidden="1">
      <c r="A9263" s="38" t="s">
        <v>10</v>
      </c>
      <c r="B9263" s="31">
        <v>2003</v>
      </c>
      <c r="C9263" s="31">
        <v>55</v>
      </c>
      <c r="D9263" s="32">
        <v>1.9228579999999999E-2</v>
      </c>
      <c r="E9263" s="32">
        <v>1.9045469999999998E-2</v>
      </c>
      <c r="F9263" s="32">
        <v>0.98095452999999999</v>
      </c>
      <c r="G9263" s="33">
        <v>52548.510999999999</v>
      </c>
      <c r="H9263" s="39">
        <v>52048.106</v>
      </c>
    </row>
    <row r="9264" spans="1:8" hidden="1">
      <c r="A9264" s="38" t="s">
        <v>10</v>
      </c>
      <c r="B9264" s="31">
        <v>2003</v>
      </c>
      <c r="C9264" s="31">
        <v>56</v>
      </c>
      <c r="D9264" s="32">
        <v>2.0355640000000001E-2</v>
      </c>
      <c r="E9264" s="32">
        <v>2.015055E-2</v>
      </c>
      <c r="F9264" s="32">
        <v>0.97984945000000001</v>
      </c>
      <c r="G9264" s="33">
        <v>51547.7</v>
      </c>
      <c r="H9264" s="39">
        <v>51028.343000000001</v>
      </c>
    </row>
    <row r="9265" spans="1:8" hidden="1">
      <c r="A9265" s="38" t="s">
        <v>10</v>
      </c>
      <c r="B9265" s="31">
        <v>2003</v>
      </c>
      <c r="C9265" s="31">
        <v>57</v>
      </c>
      <c r="D9265" s="32">
        <v>2.163839E-2</v>
      </c>
      <c r="E9265" s="32">
        <v>2.1406789999999998E-2</v>
      </c>
      <c r="F9265" s="32">
        <v>0.97859320999999999</v>
      </c>
      <c r="G9265" s="33">
        <v>50508.985999999997</v>
      </c>
      <c r="H9265" s="39">
        <v>49968.368000000002</v>
      </c>
    </row>
    <row r="9266" spans="1:8" hidden="1">
      <c r="A9266" s="38" t="s">
        <v>10</v>
      </c>
      <c r="B9266" s="31">
        <v>2003</v>
      </c>
      <c r="C9266" s="31">
        <v>58</v>
      </c>
      <c r="D9266" s="32">
        <v>2.3129340000000002E-2</v>
      </c>
      <c r="E9266" s="32">
        <v>2.286492E-2</v>
      </c>
      <c r="F9266" s="32">
        <v>0.97713508000000004</v>
      </c>
      <c r="G9266" s="33">
        <v>49427.75</v>
      </c>
      <c r="H9266" s="39">
        <v>48862.67</v>
      </c>
    </row>
    <row r="9267" spans="1:8" hidden="1">
      <c r="A9267" s="38" t="s">
        <v>10</v>
      </c>
      <c r="B9267" s="31">
        <v>2003</v>
      </c>
      <c r="C9267" s="31">
        <v>59</v>
      </c>
      <c r="D9267" s="32">
        <v>2.48501E-2</v>
      </c>
      <c r="E9267" s="32">
        <v>2.4545129999999998E-2</v>
      </c>
      <c r="F9267" s="32">
        <v>0.97545486999999997</v>
      </c>
      <c r="G9267" s="33">
        <v>48297.589</v>
      </c>
      <c r="H9267" s="39">
        <v>47704.853999999999</v>
      </c>
    </row>
    <row r="9268" spans="1:8" hidden="1">
      <c r="A9268" s="38" t="s">
        <v>10</v>
      </c>
      <c r="B9268" s="31">
        <v>2003</v>
      </c>
      <c r="C9268" s="31">
        <v>60</v>
      </c>
      <c r="D9268" s="32">
        <v>2.6806489999999999E-2</v>
      </c>
      <c r="E9268" s="32">
        <v>2.645194E-2</v>
      </c>
      <c r="F9268" s="32">
        <v>0.97354806000000005</v>
      </c>
      <c r="G9268" s="33">
        <v>47112.118999999999</v>
      </c>
      <c r="H9268" s="39">
        <v>46489.014999999999</v>
      </c>
    </row>
    <row r="9269" spans="1:8" hidden="1">
      <c r="A9269" s="38" t="s">
        <v>10</v>
      </c>
      <c r="B9269" s="31">
        <v>2003</v>
      </c>
      <c r="C9269" s="31">
        <v>61</v>
      </c>
      <c r="D9269" s="32">
        <v>2.897972E-2</v>
      </c>
      <c r="E9269" s="32">
        <v>2.8565799999999999E-2</v>
      </c>
      <c r="F9269" s="32">
        <v>0.97143420000000003</v>
      </c>
      <c r="G9269" s="33">
        <v>45865.911</v>
      </c>
      <c r="H9269" s="39">
        <v>45210.813000000002</v>
      </c>
    </row>
    <row r="9270" spans="1:8" hidden="1">
      <c r="A9270" s="38" t="s">
        <v>10</v>
      </c>
      <c r="B9270" s="31">
        <v>2003</v>
      </c>
      <c r="C9270" s="31">
        <v>62</v>
      </c>
      <c r="D9270" s="32">
        <v>3.1345640000000001E-2</v>
      </c>
      <c r="E9270" s="32">
        <v>3.0861949999999999E-2</v>
      </c>
      <c r="F9270" s="32">
        <v>0.96913804999999997</v>
      </c>
      <c r="G9270" s="33">
        <v>44555.714999999997</v>
      </c>
      <c r="H9270" s="39">
        <v>43868.177000000003</v>
      </c>
    </row>
    <row r="9271" spans="1:8" hidden="1">
      <c r="A9271" s="38" t="s">
        <v>10</v>
      </c>
      <c r="B9271" s="31">
        <v>2003</v>
      </c>
      <c r="C9271" s="31">
        <v>63</v>
      </c>
      <c r="D9271" s="32">
        <v>3.3898589999999999E-2</v>
      </c>
      <c r="E9271" s="32">
        <v>3.333361E-2</v>
      </c>
      <c r="F9271" s="32">
        <v>0.96666638999999999</v>
      </c>
      <c r="G9271" s="33">
        <v>43180.639000000003</v>
      </c>
      <c r="H9271" s="39">
        <v>42460.955999999998</v>
      </c>
    </row>
    <row r="9272" spans="1:8" hidden="1">
      <c r="A9272" s="38" t="s">
        <v>10</v>
      </c>
      <c r="B9272" s="31">
        <v>2003</v>
      </c>
      <c r="C9272" s="31">
        <v>64</v>
      </c>
      <c r="D9272" s="32">
        <v>3.665235E-2</v>
      </c>
      <c r="E9272" s="32">
        <v>3.5992740000000002E-2</v>
      </c>
      <c r="F9272" s="32">
        <v>0.96400726000000003</v>
      </c>
      <c r="G9272" s="33">
        <v>41741.271999999997</v>
      </c>
      <c r="H9272" s="39">
        <v>40990.080999999998</v>
      </c>
    </row>
    <row r="9273" spans="1:8" hidden="1">
      <c r="A9273" s="38" t="s">
        <v>10</v>
      </c>
      <c r="B9273" s="31">
        <v>2003</v>
      </c>
      <c r="C9273" s="31">
        <v>65</v>
      </c>
      <c r="D9273" s="32">
        <v>3.9664680000000001E-2</v>
      </c>
      <c r="E9273" s="32">
        <v>3.8893329999999997E-2</v>
      </c>
      <c r="F9273" s="32">
        <v>0.96110667000000005</v>
      </c>
      <c r="G9273" s="33">
        <v>40238.889000000003</v>
      </c>
      <c r="H9273" s="39">
        <v>39456.377</v>
      </c>
    </row>
    <row r="9274" spans="1:8" hidden="1">
      <c r="A9274" s="38" t="s">
        <v>10</v>
      </c>
      <c r="B9274" s="31">
        <v>2003</v>
      </c>
      <c r="C9274" s="31">
        <v>66</v>
      </c>
      <c r="D9274" s="32">
        <v>4.3017109999999997E-2</v>
      </c>
      <c r="E9274" s="32">
        <v>4.2111349999999999E-2</v>
      </c>
      <c r="F9274" s="32">
        <v>0.95788865000000001</v>
      </c>
      <c r="G9274" s="33">
        <v>38673.864999999998</v>
      </c>
      <c r="H9274" s="39">
        <v>37859.561000000002</v>
      </c>
    </row>
    <row r="9275" spans="1:8" hidden="1">
      <c r="A9275" s="38" t="s">
        <v>10</v>
      </c>
      <c r="B9275" s="31">
        <v>2003</v>
      </c>
      <c r="C9275" s="31">
        <v>67</v>
      </c>
      <c r="D9275" s="32">
        <v>4.6798180000000002E-2</v>
      </c>
      <c r="E9275" s="32">
        <v>4.572818E-2</v>
      </c>
      <c r="F9275" s="32">
        <v>0.95427181999999999</v>
      </c>
      <c r="G9275" s="33">
        <v>37045.256000000001</v>
      </c>
      <c r="H9275" s="39">
        <v>36198.25</v>
      </c>
    </row>
    <row r="9276" spans="1:8" hidden="1">
      <c r="A9276" s="38" t="s">
        <v>10</v>
      </c>
      <c r="B9276" s="31">
        <v>2003</v>
      </c>
      <c r="C9276" s="31">
        <v>68</v>
      </c>
      <c r="D9276" s="32">
        <v>5.1089269999999999E-2</v>
      </c>
      <c r="E9276" s="32">
        <v>4.9816720000000002E-2</v>
      </c>
      <c r="F9276" s="32">
        <v>0.95018327999999996</v>
      </c>
      <c r="G9276" s="33">
        <v>35351.243999999999</v>
      </c>
      <c r="H9276" s="39">
        <v>34470.703000000001</v>
      </c>
    </row>
    <row r="9277" spans="1:8" hidden="1">
      <c r="A9277" s="38" t="s">
        <v>10</v>
      </c>
      <c r="B9277" s="31">
        <v>2003</v>
      </c>
      <c r="C9277" s="31">
        <v>69</v>
      </c>
      <c r="D9277" s="32">
        <v>5.5921480000000003E-2</v>
      </c>
      <c r="E9277" s="32">
        <v>5.4400410000000003E-2</v>
      </c>
      <c r="F9277" s="32">
        <v>0.94559959000000005</v>
      </c>
      <c r="G9277" s="33">
        <v>33590.161</v>
      </c>
      <c r="H9277" s="39">
        <v>32676.502</v>
      </c>
    </row>
    <row r="9278" spans="1:8" hidden="1">
      <c r="A9278" s="38" t="s">
        <v>10</v>
      </c>
      <c r="B9278" s="31">
        <v>2003</v>
      </c>
      <c r="C9278" s="31">
        <v>70</v>
      </c>
      <c r="D9278" s="32">
        <v>6.1285659999999999E-2</v>
      </c>
      <c r="E9278" s="32">
        <v>5.9463530000000001E-2</v>
      </c>
      <c r="F9278" s="32">
        <v>0.94053646999999996</v>
      </c>
      <c r="G9278" s="33">
        <v>31762.843000000001</v>
      </c>
      <c r="H9278" s="39">
        <v>30818.476999999999</v>
      </c>
    </row>
    <row r="9279" spans="1:8" hidden="1">
      <c r="A9279" s="38" t="s">
        <v>10</v>
      </c>
      <c r="B9279" s="31">
        <v>2003</v>
      </c>
      <c r="C9279" s="31">
        <v>71</v>
      </c>
      <c r="D9279" s="32">
        <v>6.7121940000000005E-2</v>
      </c>
      <c r="E9279" s="32">
        <v>6.4942410000000006E-2</v>
      </c>
      <c r="F9279" s="32">
        <v>0.93505758999999999</v>
      </c>
      <c r="G9279" s="33">
        <v>29874.112000000001</v>
      </c>
      <c r="H9279" s="39">
        <v>28904.062999999998</v>
      </c>
    </row>
    <row r="9280" spans="1:8" hidden="1">
      <c r="A9280" s="38" t="s">
        <v>10</v>
      </c>
      <c r="B9280" s="31">
        <v>2003</v>
      </c>
      <c r="C9280" s="31">
        <v>72</v>
      </c>
      <c r="D9280" s="32">
        <v>7.3353489999999993E-2</v>
      </c>
      <c r="E9280" s="32">
        <v>7.0758310000000005E-2</v>
      </c>
      <c r="F9280" s="32">
        <v>0.92924169000000001</v>
      </c>
      <c r="G9280" s="33">
        <v>27934.014999999999</v>
      </c>
      <c r="H9280" s="39">
        <v>26945.733</v>
      </c>
    </row>
    <row r="9281" spans="1:8" hidden="1">
      <c r="A9281" s="38" t="s">
        <v>10</v>
      </c>
      <c r="B9281" s="31">
        <v>2003</v>
      </c>
      <c r="C9281" s="31">
        <v>73</v>
      </c>
      <c r="D9281" s="32">
        <v>7.9953399999999994E-2</v>
      </c>
      <c r="E9281" s="32">
        <v>7.6879989999999995E-2</v>
      </c>
      <c r="F9281" s="32">
        <v>0.92312000999999999</v>
      </c>
      <c r="G9281" s="33">
        <v>25957.451000000001</v>
      </c>
      <c r="H9281" s="39">
        <v>24959.647000000001</v>
      </c>
    </row>
    <row r="9282" spans="1:8" hidden="1">
      <c r="A9282" s="38" t="s">
        <v>10</v>
      </c>
      <c r="B9282" s="31">
        <v>2003</v>
      </c>
      <c r="C9282" s="31">
        <v>74</v>
      </c>
      <c r="D9282" s="32">
        <v>8.695427E-2</v>
      </c>
      <c r="E9282" s="32">
        <v>8.3331269999999999E-2</v>
      </c>
      <c r="F9282" s="32">
        <v>0.91666873000000004</v>
      </c>
      <c r="G9282" s="33">
        <v>23961.843000000001</v>
      </c>
      <c r="H9282" s="39">
        <v>22963.456999999999</v>
      </c>
    </row>
    <row r="9283" spans="1:8" hidden="1">
      <c r="A9283" s="38" t="s">
        <v>10</v>
      </c>
      <c r="B9283" s="31">
        <v>2003</v>
      </c>
      <c r="C9283" s="31">
        <v>75</v>
      </c>
      <c r="D9283" s="32">
        <v>9.4502569999999994E-2</v>
      </c>
      <c r="E9283" s="32">
        <v>9.0238680000000002E-2</v>
      </c>
      <c r="F9283" s="32">
        <v>0.90976131999999998</v>
      </c>
      <c r="G9283" s="33">
        <v>21965.072</v>
      </c>
      <c r="H9283" s="39">
        <v>20974.023000000001</v>
      </c>
    </row>
    <row r="9284" spans="1:8" hidden="1">
      <c r="A9284" s="38" t="s">
        <v>10</v>
      </c>
      <c r="B9284" s="31">
        <v>2003</v>
      </c>
      <c r="C9284" s="31">
        <v>76</v>
      </c>
      <c r="D9284" s="32">
        <v>0.10281097</v>
      </c>
      <c r="E9284" s="32">
        <v>9.7784319999999994E-2</v>
      </c>
      <c r="F9284" s="32">
        <v>0.90221567999999996</v>
      </c>
      <c r="G9284" s="33">
        <v>19982.973000000002</v>
      </c>
      <c r="H9284" s="39">
        <v>19005.962</v>
      </c>
    </row>
    <row r="9285" spans="1:8" hidden="1">
      <c r="A9285" s="38" t="s">
        <v>10</v>
      </c>
      <c r="B9285" s="31">
        <v>2003</v>
      </c>
      <c r="C9285" s="31">
        <v>77</v>
      </c>
      <c r="D9285" s="32">
        <v>0.11209679</v>
      </c>
      <c r="E9285" s="32">
        <v>0.1061474</v>
      </c>
      <c r="F9285" s="32">
        <v>0.8938526</v>
      </c>
      <c r="G9285" s="33">
        <v>18028.952000000001</v>
      </c>
      <c r="H9285" s="39">
        <v>17072.088</v>
      </c>
    </row>
    <row r="9286" spans="1:8" hidden="1">
      <c r="A9286" s="38" t="s">
        <v>10</v>
      </c>
      <c r="B9286" s="31">
        <v>2003</v>
      </c>
      <c r="C9286" s="31">
        <v>78</v>
      </c>
      <c r="D9286" s="32">
        <v>0.12253717</v>
      </c>
      <c r="E9286" s="32">
        <v>0.11546292</v>
      </c>
      <c r="F9286" s="32">
        <v>0.88453707999999998</v>
      </c>
      <c r="G9286" s="33">
        <v>16115.225</v>
      </c>
      <c r="H9286" s="39">
        <v>15184.87</v>
      </c>
    </row>
    <row r="9287" spans="1:8" hidden="1">
      <c r="A9287" s="38" t="s">
        <v>10</v>
      </c>
      <c r="B9287" s="31">
        <v>2003</v>
      </c>
      <c r="C9287" s="31">
        <v>79</v>
      </c>
      <c r="D9287" s="32">
        <v>0.13415177</v>
      </c>
      <c r="E9287" s="32">
        <v>0.12571905</v>
      </c>
      <c r="F9287" s="32">
        <v>0.87428094999999995</v>
      </c>
      <c r="G9287" s="33">
        <v>14254.513999999999</v>
      </c>
      <c r="H9287" s="39">
        <v>13358.482</v>
      </c>
    </row>
    <row r="9288" spans="1:8" hidden="1">
      <c r="A9288" s="38" t="s">
        <v>10</v>
      </c>
      <c r="B9288" s="31">
        <v>2003</v>
      </c>
      <c r="C9288" s="31">
        <v>80</v>
      </c>
      <c r="D9288" s="32">
        <v>0.14682538000000001</v>
      </c>
      <c r="E9288" s="32">
        <v>0.13678372</v>
      </c>
      <c r="F9288" s="32">
        <v>0.86321627999999995</v>
      </c>
      <c r="G9288" s="33">
        <v>12462.45</v>
      </c>
      <c r="H9288" s="39">
        <v>11610.12</v>
      </c>
    </row>
    <row r="9289" spans="1:8" hidden="1">
      <c r="A9289" s="38" t="s">
        <v>10</v>
      </c>
      <c r="B9289" s="31">
        <v>2003</v>
      </c>
      <c r="C9289" s="31">
        <v>81</v>
      </c>
      <c r="D9289" s="32">
        <v>0.16030721000000001</v>
      </c>
      <c r="E9289" s="32">
        <v>0.14841149000000001</v>
      </c>
      <c r="F9289" s="32">
        <v>0.85158851000000002</v>
      </c>
      <c r="G9289" s="33">
        <v>10757.79</v>
      </c>
      <c r="H9289" s="39">
        <v>9959.5</v>
      </c>
    </row>
    <row r="9290" spans="1:8" hidden="1">
      <c r="A9290" s="38" t="s">
        <v>10</v>
      </c>
      <c r="B9290" s="31">
        <v>2003</v>
      </c>
      <c r="C9290" s="31">
        <v>82</v>
      </c>
      <c r="D9290" s="32">
        <v>0.17432750999999999</v>
      </c>
      <c r="E9290" s="32">
        <v>0.16035073999999999</v>
      </c>
      <c r="F9290" s="32">
        <v>0.83964925999999995</v>
      </c>
      <c r="G9290" s="33">
        <v>9161.2099999999991</v>
      </c>
      <c r="H9290" s="39">
        <v>8426.7070000000003</v>
      </c>
    </row>
    <row r="9291" spans="1:8" hidden="1">
      <c r="A9291" s="38" t="s">
        <v>10</v>
      </c>
      <c r="B9291" s="31">
        <v>2003</v>
      </c>
      <c r="C9291" s="31">
        <v>83</v>
      </c>
      <c r="D9291" s="32">
        <v>0.18881154999999999</v>
      </c>
      <c r="E9291" s="32">
        <v>0.17252426000000001</v>
      </c>
      <c r="F9291" s="32">
        <v>0.82747574000000002</v>
      </c>
      <c r="G9291" s="33">
        <v>7692.2030000000004</v>
      </c>
      <c r="H9291" s="39">
        <v>7028.6580000000004</v>
      </c>
    </row>
    <row r="9292" spans="1:8" hidden="1">
      <c r="A9292" s="38" t="s">
        <v>10</v>
      </c>
      <c r="B9292" s="31">
        <v>2003</v>
      </c>
      <c r="C9292" s="31">
        <v>84</v>
      </c>
      <c r="D9292" s="32">
        <v>0.20390320000000001</v>
      </c>
      <c r="E9292" s="32">
        <v>0.18503826000000001</v>
      </c>
      <c r="F9292" s="32">
        <v>0.81496173999999999</v>
      </c>
      <c r="G9292" s="33">
        <v>6365.1120000000001</v>
      </c>
      <c r="H9292" s="39">
        <v>5776.2169999999996</v>
      </c>
    </row>
    <row r="9293" spans="1:8" hidden="1">
      <c r="A9293" s="38" t="s">
        <v>10</v>
      </c>
      <c r="B9293" s="31">
        <v>2003</v>
      </c>
      <c r="C9293" s="31">
        <v>85</v>
      </c>
      <c r="D9293" s="32">
        <v>0.22007689999999999</v>
      </c>
      <c r="E9293" s="32">
        <v>0.19826061</v>
      </c>
      <c r="F9293" s="32">
        <v>0.80173939000000005</v>
      </c>
      <c r="G9293" s="33">
        <v>5187.3230000000003</v>
      </c>
      <c r="H9293" s="39">
        <v>4673.1019999999999</v>
      </c>
    </row>
    <row r="9294" spans="1:8" hidden="1">
      <c r="A9294" s="38" t="s">
        <v>10</v>
      </c>
      <c r="B9294" s="31">
        <v>2003</v>
      </c>
      <c r="C9294" s="31">
        <v>86</v>
      </c>
      <c r="D9294" s="32">
        <v>0.23796617</v>
      </c>
      <c r="E9294" s="32">
        <v>0.21266288</v>
      </c>
      <c r="F9294" s="32">
        <v>0.78733712</v>
      </c>
      <c r="G9294" s="33">
        <v>4158.8810000000003</v>
      </c>
      <c r="H9294" s="39">
        <v>3716.6610000000001</v>
      </c>
    </row>
    <row r="9295" spans="1:8" hidden="1">
      <c r="A9295" s="38" t="s">
        <v>10</v>
      </c>
      <c r="B9295" s="31">
        <v>2003</v>
      </c>
      <c r="C9295" s="31">
        <v>87</v>
      </c>
      <c r="D9295" s="32">
        <v>0.25810365000000002</v>
      </c>
      <c r="E9295" s="32">
        <v>0.22860212999999999</v>
      </c>
      <c r="F9295" s="32">
        <v>0.77139787000000004</v>
      </c>
      <c r="G9295" s="33">
        <v>3274.4409999999998</v>
      </c>
      <c r="H9295" s="39">
        <v>2900.1689999999999</v>
      </c>
    </row>
    <row r="9296" spans="1:8" hidden="1">
      <c r="A9296" s="38" t="s">
        <v>10</v>
      </c>
      <c r="B9296" s="31">
        <v>2003</v>
      </c>
      <c r="C9296" s="31">
        <v>88</v>
      </c>
      <c r="D9296" s="32">
        <v>0.28079483</v>
      </c>
      <c r="E9296" s="32">
        <v>0.24622542</v>
      </c>
      <c r="F9296" s="32">
        <v>0.75377457999999997</v>
      </c>
      <c r="G9296" s="33">
        <v>2525.8969999999999</v>
      </c>
      <c r="H9296" s="39">
        <v>2214.9270000000001</v>
      </c>
    </row>
    <row r="9297" spans="1:8" hidden="1">
      <c r="A9297" s="38" t="s">
        <v>10</v>
      </c>
      <c r="B9297" s="31">
        <v>2003</v>
      </c>
      <c r="C9297" s="31">
        <v>89</v>
      </c>
      <c r="D9297" s="32">
        <v>0.30579616999999998</v>
      </c>
      <c r="E9297" s="32">
        <v>0.26524128000000002</v>
      </c>
      <c r="F9297" s="32">
        <v>0.73475871999999998</v>
      </c>
      <c r="G9297" s="33">
        <v>1903.9570000000001</v>
      </c>
      <c r="H9297" s="39">
        <v>1651.453</v>
      </c>
    </row>
    <row r="9298" spans="1:8" hidden="1">
      <c r="A9298" s="38" t="s">
        <v>10</v>
      </c>
      <c r="B9298" s="31">
        <v>2003</v>
      </c>
      <c r="C9298" s="31">
        <v>90</v>
      </c>
      <c r="D9298" s="32">
        <v>0.33241514999999999</v>
      </c>
      <c r="E9298" s="32">
        <v>0.28503943999999998</v>
      </c>
      <c r="F9298" s="32">
        <v>0.71496055999999997</v>
      </c>
      <c r="G9298" s="33">
        <v>1398.9490000000001</v>
      </c>
      <c r="H9298" s="39">
        <v>1199.5709999999999</v>
      </c>
    </row>
    <row r="9299" spans="1:8" hidden="1">
      <c r="A9299" s="38" t="s">
        <v>10</v>
      </c>
      <c r="B9299" s="31">
        <v>2003</v>
      </c>
      <c r="C9299" s="31">
        <v>91</v>
      </c>
      <c r="D9299" s="32">
        <v>0.35962935000000001</v>
      </c>
      <c r="E9299" s="32">
        <v>0.30481850999999999</v>
      </c>
      <c r="F9299" s="32">
        <v>0.69518148999999996</v>
      </c>
      <c r="G9299" s="33">
        <v>1000.193</v>
      </c>
      <c r="H9299" s="39">
        <v>847.755</v>
      </c>
    </row>
    <row r="9300" spans="1:8" hidden="1">
      <c r="A9300" s="38" t="s">
        <v>10</v>
      </c>
      <c r="B9300" s="31">
        <v>2003</v>
      </c>
      <c r="C9300" s="31">
        <v>92</v>
      </c>
      <c r="D9300" s="32">
        <v>0.38635526999999997</v>
      </c>
      <c r="E9300" s="32">
        <v>0.32380365</v>
      </c>
      <c r="F9300" s="32">
        <v>0.67619635</v>
      </c>
      <c r="G9300" s="33">
        <v>695.31600000000003</v>
      </c>
      <c r="H9300" s="39">
        <v>582.74300000000005</v>
      </c>
    </row>
    <row r="9301" spans="1:8" hidden="1">
      <c r="A9301" s="38" t="s">
        <v>10</v>
      </c>
      <c r="B9301" s="31">
        <v>2003</v>
      </c>
      <c r="C9301" s="31">
        <v>93</v>
      </c>
      <c r="D9301" s="32">
        <v>0.41199653000000003</v>
      </c>
      <c r="E9301" s="32">
        <v>0.34162281999999999</v>
      </c>
      <c r="F9301" s="32">
        <v>0.65837718000000001</v>
      </c>
      <c r="G9301" s="33">
        <v>470.17</v>
      </c>
      <c r="H9301" s="39">
        <v>389.86</v>
      </c>
    </row>
    <row r="9302" spans="1:8" hidden="1">
      <c r="A9302" s="38" t="s">
        <v>10</v>
      </c>
      <c r="B9302" s="31">
        <v>2003</v>
      </c>
      <c r="C9302" s="31">
        <v>94</v>
      </c>
      <c r="D9302" s="32">
        <v>0.43645831000000002</v>
      </c>
      <c r="E9302" s="32">
        <v>0.35827274999999997</v>
      </c>
      <c r="F9302" s="32">
        <v>0.64172724999999997</v>
      </c>
      <c r="G9302" s="33">
        <v>309.54899999999998</v>
      </c>
      <c r="H9302" s="39">
        <v>254.09800000000001</v>
      </c>
    </row>
    <row r="9303" spans="1:8" hidden="1">
      <c r="A9303" s="38" t="s">
        <v>10</v>
      </c>
      <c r="B9303" s="31">
        <v>2003</v>
      </c>
      <c r="C9303" s="31">
        <v>95</v>
      </c>
      <c r="D9303" s="32">
        <v>0.46023502999999999</v>
      </c>
      <c r="E9303" s="32">
        <v>0.37413907000000002</v>
      </c>
      <c r="F9303" s="32">
        <v>0.62586092999999998</v>
      </c>
      <c r="G9303" s="33">
        <v>198.64599999999999</v>
      </c>
      <c r="H9303" s="39">
        <v>161.48599999999999</v>
      </c>
    </row>
    <row r="9304" spans="1:8" hidden="1">
      <c r="A9304" s="38" t="s">
        <v>10</v>
      </c>
      <c r="B9304" s="31">
        <v>2003</v>
      </c>
      <c r="C9304" s="31">
        <v>96</v>
      </c>
      <c r="D9304" s="32">
        <v>0.48407054999999999</v>
      </c>
      <c r="E9304" s="32">
        <v>0.38973977999999998</v>
      </c>
      <c r="F9304" s="32">
        <v>0.61026022000000002</v>
      </c>
      <c r="G9304" s="33">
        <v>124.325</v>
      </c>
      <c r="H9304" s="39">
        <v>100.098</v>
      </c>
    </row>
    <row r="9305" spans="1:8" hidden="1">
      <c r="A9305" s="38" t="s">
        <v>10</v>
      </c>
      <c r="B9305" s="31">
        <v>2003</v>
      </c>
      <c r="C9305" s="31">
        <v>97</v>
      </c>
      <c r="D9305" s="32">
        <v>0.50856460000000003</v>
      </c>
      <c r="E9305" s="32">
        <v>0.40546262999999999</v>
      </c>
      <c r="F9305" s="32">
        <v>0.59453736999999995</v>
      </c>
      <c r="G9305" s="33">
        <v>75.870999999999995</v>
      </c>
      <c r="H9305" s="39">
        <v>60.488999999999997</v>
      </c>
    </row>
    <row r="9306" spans="1:8" hidden="1">
      <c r="A9306" s="38" t="s">
        <v>10</v>
      </c>
      <c r="B9306" s="31">
        <v>2003</v>
      </c>
      <c r="C9306" s="31">
        <v>98</v>
      </c>
      <c r="D9306" s="32">
        <v>0.53409457999999999</v>
      </c>
      <c r="E9306" s="32">
        <v>0.42152695000000001</v>
      </c>
      <c r="F9306" s="32">
        <v>0.57847305000000004</v>
      </c>
      <c r="G9306" s="33">
        <v>45.107999999999997</v>
      </c>
      <c r="H9306" s="39">
        <v>35.600999999999999</v>
      </c>
    </row>
    <row r="9307" spans="1:8" hidden="1">
      <c r="A9307" s="38" t="s">
        <v>10</v>
      </c>
      <c r="B9307" s="31">
        <v>2003</v>
      </c>
      <c r="C9307" s="31">
        <v>99</v>
      </c>
      <c r="D9307" s="32">
        <v>0.56048863999999998</v>
      </c>
      <c r="E9307" s="32">
        <v>0.43779818999999998</v>
      </c>
      <c r="F9307" s="32">
        <v>0.56220181000000002</v>
      </c>
      <c r="G9307" s="33">
        <v>26.094000000000001</v>
      </c>
      <c r="H9307" s="39">
        <v>20.382000000000001</v>
      </c>
    </row>
    <row r="9308" spans="1:8" hidden="1">
      <c r="A9308" s="38" t="s">
        <v>10</v>
      </c>
      <c r="B9308" s="31">
        <v>2004</v>
      </c>
      <c r="C9308" s="31">
        <v>1</v>
      </c>
      <c r="D9308" s="32">
        <v>2.1552729999999999E-2</v>
      </c>
      <c r="E9308" s="32">
        <v>2.1322939999999999E-2</v>
      </c>
      <c r="F9308" s="32">
        <v>0.97867705999999999</v>
      </c>
      <c r="G9308" s="33">
        <v>90052.072</v>
      </c>
      <c r="H9308" s="39">
        <v>89091.983999999997</v>
      </c>
    </row>
    <row r="9309" spans="1:8" hidden="1">
      <c r="A9309" s="38" t="s">
        <v>10</v>
      </c>
      <c r="B9309" s="31">
        <v>2004</v>
      </c>
      <c r="C9309" s="31">
        <v>2</v>
      </c>
      <c r="D9309" s="32">
        <v>1.870724E-2</v>
      </c>
      <c r="E9309" s="32">
        <v>1.8533879999999999E-2</v>
      </c>
      <c r="F9309" s="32">
        <v>0.98146612</v>
      </c>
      <c r="G9309" s="33">
        <v>88131.896999999997</v>
      </c>
      <c r="H9309" s="39">
        <v>87315.183999999994</v>
      </c>
    </row>
    <row r="9310" spans="1:8" hidden="1">
      <c r="A9310" s="38" t="s">
        <v>10</v>
      </c>
      <c r="B9310" s="31">
        <v>2004</v>
      </c>
      <c r="C9310" s="31">
        <v>3</v>
      </c>
      <c r="D9310" s="32">
        <v>1.6242610000000001E-2</v>
      </c>
      <c r="E9310" s="32">
        <v>1.6111759999999999E-2</v>
      </c>
      <c r="F9310" s="32">
        <v>0.98388823999999997</v>
      </c>
      <c r="G9310" s="33">
        <v>86498.471000000005</v>
      </c>
      <c r="H9310" s="39">
        <v>85801.65</v>
      </c>
    </row>
    <row r="9311" spans="1:8" hidden="1">
      <c r="A9311" s="38" t="s">
        <v>10</v>
      </c>
      <c r="B9311" s="31">
        <v>2004</v>
      </c>
      <c r="C9311" s="31">
        <v>4</v>
      </c>
      <c r="D9311" s="32">
        <v>1.4055730000000001E-2</v>
      </c>
      <c r="E9311" s="32">
        <v>1.395764E-2</v>
      </c>
      <c r="F9311" s="32">
        <v>0.98604236000000001</v>
      </c>
      <c r="G9311" s="33">
        <v>85104.827999999994</v>
      </c>
      <c r="H9311" s="39">
        <v>84510.896999999997</v>
      </c>
    </row>
    <row r="9312" spans="1:8" hidden="1">
      <c r="A9312" s="38" t="s">
        <v>10</v>
      </c>
      <c r="B9312" s="31">
        <v>2004</v>
      </c>
      <c r="C9312" s="31">
        <v>5</v>
      </c>
      <c r="D9312" s="32">
        <v>1.2079319999999999E-2</v>
      </c>
      <c r="E9312" s="32">
        <v>1.200681E-2</v>
      </c>
      <c r="F9312" s="32">
        <v>0.98799318999999997</v>
      </c>
      <c r="G9312" s="33">
        <v>83916.966</v>
      </c>
      <c r="H9312" s="39">
        <v>83413.179000000004</v>
      </c>
    </row>
    <row r="9313" spans="1:8" hidden="1">
      <c r="A9313" s="38" t="s">
        <v>10</v>
      </c>
      <c r="B9313" s="31">
        <v>2004</v>
      </c>
      <c r="C9313" s="31">
        <v>6</v>
      </c>
      <c r="D9313" s="32">
        <v>1.028389E-2</v>
      </c>
      <c r="E9313" s="32">
        <v>1.0231280000000001E-2</v>
      </c>
      <c r="F9313" s="32">
        <v>0.98976872000000005</v>
      </c>
      <c r="G9313" s="33">
        <v>82909.391000000003</v>
      </c>
      <c r="H9313" s="39">
        <v>82485.255999999994</v>
      </c>
    </row>
    <row r="9314" spans="1:8" hidden="1">
      <c r="A9314" s="38" t="s">
        <v>10</v>
      </c>
      <c r="B9314" s="31">
        <v>2004</v>
      </c>
      <c r="C9314" s="31">
        <v>7</v>
      </c>
      <c r="D9314" s="32">
        <v>8.6734299999999993E-3</v>
      </c>
      <c r="E9314" s="32">
        <v>8.6359799999999997E-3</v>
      </c>
      <c r="F9314" s="32">
        <v>0.99136402000000001</v>
      </c>
      <c r="G9314" s="33">
        <v>82061.122000000003</v>
      </c>
      <c r="H9314" s="39">
        <v>81706.782999999996</v>
      </c>
    </row>
    <row r="9315" spans="1:8" hidden="1">
      <c r="A9315" s="38" t="s">
        <v>10</v>
      </c>
      <c r="B9315" s="31">
        <v>2004</v>
      </c>
      <c r="C9315" s="31">
        <v>8</v>
      </c>
      <c r="D9315" s="32">
        <v>7.2951400000000003E-3</v>
      </c>
      <c r="E9315" s="32">
        <v>7.2686299999999999E-3</v>
      </c>
      <c r="F9315" s="32">
        <v>0.99273137</v>
      </c>
      <c r="G9315" s="33">
        <v>81352.442999999999</v>
      </c>
      <c r="H9315" s="39">
        <v>81056.782999999996</v>
      </c>
    </row>
    <row r="9316" spans="1:8" hidden="1">
      <c r="A9316" s="38" t="s">
        <v>10</v>
      </c>
      <c r="B9316" s="31">
        <v>2004</v>
      </c>
      <c r="C9316" s="31">
        <v>9</v>
      </c>
      <c r="D9316" s="32">
        <v>6.1777999999999998E-3</v>
      </c>
      <c r="E9316" s="32">
        <v>6.15878E-3</v>
      </c>
      <c r="F9316" s="32">
        <v>0.99384121999999997</v>
      </c>
      <c r="G9316" s="33">
        <v>80761.123000000007</v>
      </c>
      <c r="H9316" s="39">
        <v>80512.428</v>
      </c>
    </row>
    <row r="9317" spans="1:8" hidden="1">
      <c r="A9317" s="38" t="s">
        <v>10</v>
      </c>
      <c r="B9317" s="31">
        <v>2004</v>
      </c>
      <c r="C9317" s="31">
        <v>10</v>
      </c>
      <c r="D9317" s="32">
        <v>5.3409800000000004E-3</v>
      </c>
      <c r="E9317" s="32">
        <v>5.3267599999999998E-3</v>
      </c>
      <c r="F9317" s="32">
        <v>0.99467324000000001</v>
      </c>
      <c r="G9317" s="33">
        <v>80263.732999999993</v>
      </c>
      <c r="H9317" s="39">
        <v>80049.960000000006</v>
      </c>
    </row>
    <row r="9318" spans="1:8" hidden="1">
      <c r="A9318" s="38" t="s">
        <v>10</v>
      </c>
      <c r="B9318" s="31">
        <v>2004</v>
      </c>
      <c r="C9318" s="31">
        <v>11</v>
      </c>
      <c r="D9318" s="32">
        <v>4.7762000000000004E-3</v>
      </c>
      <c r="E9318" s="32">
        <v>4.7648200000000003E-3</v>
      </c>
      <c r="F9318" s="32">
        <v>0.99523518</v>
      </c>
      <c r="G9318" s="33">
        <v>79836.187999999995</v>
      </c>
      <c r="H9318" s="39">
        <v>79645.985000000001</v>
      </c>
    </row>
    <row r="9319" spans="1:8" hidden="1">
      <c r="A9319" s="38" t="s">
        <v>10</v>
      </c>
      <c r="B9319" s="31">
        <v>2004</v>
      </c>
      <c r="C9319" s="31">
        <v>12</v>
      </c>
      <c r="D9319" s="32">
        <v>4.4520200000000001E-3</v>
      </c>
      <c r="E9319" s="32">
        <v>4.4421299999999999E-3</v>
      </c>
      <c r="F9319" s="32">
        <v>0.99555786999999996</v>
      </c>
      <c r="G9319" s="33">
        <v>79455.782999999996</v>
      </c>
      <c r="H9319" s="39">
        <v>79279.305999999997</v>
      </c>
    </row>
    <row r="9320" spans="1:8" hidden="1">
      <c r="A9320" s="38" t="s">
        <v>10</v>
      </c>
      <c r="B9320" s="31">
        <v>2004</v>
      </c>
      <c r="C9320" s="31">
        <v>13</v>
      </c>
      <c r="D9320" s="32">
        <v>4.3433600000000001E-3</v>
      </c>
      <c r="E9320" s="32">
        <v>4.3339499999999996E-3</v>
      </c>
      <c r="F9320" s="32">
        <v>0.99566604999999997</v>
      </c>
      <c r="G9320" s="33">
        <v>79102.83</v>
      </c>
      <c r="H9320" s="39">
        <v>78931.415999999997</v>
      </c>
    </row>
    <row r="9321" spans="1:8" hidden="1">
      <c r="A9321" s="38" t="s">
        <v>10</v>
      </c>
      <c r="B9321" s="31">
        <v>2004</v>
      </c>
      <c r="C9321" s="31">
        <v>14</v>
      </c>
      <c r="D9321" s="32">
        <v>4.4126699999999996E-3</v>
      </c>
      <c r="E9321" s="32">
        <v>4.40296E-3</v>
      </c>
      <c r="F9321" s="32">
        <v>0.99559704000000004</v>
      </c>
      <c r="G9321" s="33">
        <v>78760.001999999993</v>
      </c>
      <c r="H9321" s="39">
        <v>78586.614000000001</v>
      </c>
    </row>
    <row r="9322" spans="1:8" hidden="1">
      <c r="A9322" s="38" t="s">
        <v>10</v>
      </c>
      <c r="B9322" s="31">
        <v>2004</v>
      </c>
      <c r="C9322" s="31">
        <v>15</v>
      </c>
      <c r="D9322" s="32">
        <v>4.6296100000000001E-3</v>
      </c>
      <c r="E9322" s="32">
        <v>4.6189200000000003E-3</v>
      </c>
      <c r="F9322" s="32">
        <v>0.99538108000000003</v>
      </c>
      <c r="G9322" s="33">
        <v>78413.225000000006</v>
      </c>
      <c r="H9322" s="39">
        <v>78232.133000000002</v>
      </c>
    </row>
    <row r="9323" spans="1:8" hidden="1">
      <c r="A9323" s="38" t="s">
        <v>10</v>
      </c>
      <c r="B9323" s="31">
        <v>2004</v>
      </c>
      <c r="C9323" s="31">
        <v>16</v>
      </c>
      <c r="D9323" s="32">
        <v>4.9526600000000002E-3</v>
      </c>
      <c r="E9323" s="32">
        <v>4.94043E-3</v>
      </c>
      <c r="F9323" s="32">
        <v>0.99505957</v>
      </c>
      <c r="G9323" s="33">
        <v>78051.040999999997</v>
      </c>
      <c r="H9323" s="39">
        <v>77858.237999999998</v>
      </c>
    </row>
    <row r="9324" spans="1:8" hidden="1">
      <c r="A9324" s="38" t="s">
        <v>10</v>
      </c>
      <c r="B9324" s="31">
        <v>2004</v>
      </c>
      <c r="C9324" s="31">
        <v>17</v>
      </c>
      <c r="D9324" s="32">
        <v>5.3336599999999996E-3</v>
      </c>
      <c r="E9324" s="32">
        <v>5.3194699999999998E-3</v>
      </c>
      <c r="F9324" s="32">
        <v>0.99468053000000001</v>
      </c>
      <c r="G9324" s="33">
        <v>77665.434999999998</v>
      </c>
      <c r="H9324" s="39">
        <v>77458.865000000005</v>
      </c>
    </row>
    <row r="9325" spans="1:8" hidden="1">
      <c r="A9325" s="38" t="s">
        <v>10</v>
      </c>
      <c r="B9325" s="31">
        <v>2004</v>
      </c>
      <c r="C9325" s="31">
        <v>18</v>
      </c>
      <c r="D9325" s="32">
        <v>5.7334100000000004E-3</v>
      </c>
      <c r="E9325" s="32">
        <v>5.7170199999999997E-3</v>
      </c>
      <c r="F9325" s="32">
        <v>0.99428298000000004</v>
      </c>
      <c r="G9325" s="33">
        <v>77252.296000000002</v>
      </c>
      <c r="H9325" s="39">
        <v>77031.468999999997</v>
      </c>
    </row>
    <row r="9326" spans="1:8" hidden="1">
      <c r="A9326" s="38" t="s">
        <v>10</v>
      </c>
      <c r="B9326" s="31">
        <v>2004</v>
      </c>
      <c r="C9326" s="31">
        <v>19</v>
      </c>
      <c r="D9326" s="32">
        <v>6.1131400000000004E-3</v>
      </c>
      <c r="E9326" s="32">
        <v>6.09451E-3</v>
      </c>
      <c r="F9326" s="32">
        <v>0.99390548999999995</v>
      </c>
      <c r="G9326" s="33">
        <v>76810.642000000007</v>
      </c>
      <c r="H9326" s="39">
        <v>76576.581000000006</v>
      </c>
    </row>
    <row r="9327" spans="1:8" hidden="1">
      <c r="A9327" s="38" t="s">
        <v>10</v>
      </c>
      <c r="B9327" s="31">
        <v>2004</v>
      </c>
      <c r="C9327" s="31">
        <v>20</v>
      </c>
      <c r="D9327" s="32">
        <v>6.4539899999999997E-3</v>
      </c>
      <c r="E9327" s="32">
        <v>6.4332299999999999E-3</v>
      </c>
      <c r="F9327" s="32">
        <v>0.99356677000000004</v>
      </c>
      <c r="G9327" s="33">
        <v>76342.519</v>
      </c>
      <c r="H9327" s="39">
        <v>76096.955000000002</v>
      </c>
    </row>
    <row r="9328" spans="1:8" hidden="1">
      <c r="A9328" s="38" t="s">
        <v>10</v>
      </c>
      <c r="B9328" s="31">
        <v>2004</v>
      </c>
      <c r="C9328" s="31">
        <v>21</v>
      </c>
      <c r="D9328" s="32">
        <v>6.74195E-3</v>
      </c>
      <c r="E9328" s="32">
        <v>6.7193000000000001E-3</v>
      </c>
      <c r="F9328" s="32">
        <v>0.99328070000000002</v>
      </c>
      <c r="G9328" s="33">
        <v>75851.39</v>
      </c>
      <c r="H9328" s="39">
        <v>75596.555999999997</v>
      </c>
    </row>
    <row r="9329" spans="1:8" hidden="1">
      <c r="A9329" s="38" t="s">
        <v>10</v>
      </c>
      <c r="B9329" s="31">
        <v>2004</v>
      </c>
      <c r="C9329" s="31">
        <v>22</v>
      </c>
      <c r="D9329" s="32">
        <v>6.9731400000000001E-3</v>
      </c>
      <c r="E9329" s="32">
        <v>6.94891E-3</v>
      </c>
      <c r="F9329" s="32">
        <v>0.99305109000000003</v>
      </c>
      <c r="G9329" s="33">
        <v>75341.721999999994</v>
      </c>
      <c r="H9329" s="39">
        <v>75079.95</v>
      </c>
    </row>
    <row r="9330" spans="1:8" hidden="1">
      <c r="A9330" s="38" t="s">
        <v>10</v>
      </c>
      <c r="B9330" s="31">
        <v>2004</v>
      </c>
      <c r="C9330" s="31">
        <v>23</v>
      </c>
      <c r="D9330" s="32">
        <v>7.1520000000000004E-3</v>
      </c>
      <c r="E9330" s="32">
        <v>7.1265199999999999E-3</v>
      </c>
      <c r="F9330" s="32">
        <v>0.99287347999999997</v>
      </c>
      <c r="G9330" s="33">
        <v>74818.179000000004</v>
      </c>
      <c r="H9330" s="39">
        <v>74551.581999999995</v>
      </c>
    </row>
    <row r="9331" spans="1:8" hidden="1">
      <c r="A9331" s="38" t="s">
        <v>10</v>
      </c>
      <c r="B9331" s="31">
        <v>2004</v>
      </c>
      <c r="C9331" s="31">
        <v>24</v>
      </c>
      <c r="D9331" s="32">
        <v>7.2904900000000002E-3</v>
      </c>
      <c r="E9331" s="32">
        <v>7.2640100000000004E-3</v>
      </c>
      <c r="F9331" s="32">
        <v>0.99273599000000001</v>
      </c>
      <c r="G9331" s="33">
        <v>74284.986000000004</v>
      </c>
      <c r="H9331" s="39">
        <v>74015.182000000001</v>
      </c>
    </row>
    <row r="9332" spans="1:8" hidden="1">
      <c r="A9332" s="38" t="s">
        <v>10</v>
      </c>
      <c r="B9332" s="31">
        <v>2004</v>
      </c>
      <c r="C9332" s="31">
        <v>25</v>
      </c>
      <c r="D9332" s="32">
        <v>7.4087099999999998E-3</v>
      </c>
      <c r="E9332" s="32">
        <v>7.3813699999999999E-3</v>
      </c>
      <c r="F9332" s="32">
        <v>0.99261862999999995</v>
      </c>
      <c r="G9332" s="33">
        <v>73745.379000000001</v>
      </c>
      <c r="H9332" s="39">
        <v>73473.207999999999</v>
      </c>
    </row>
    <row r="9333" spans="1:8" hidden="1">
      <c r="A9333" s="38" t="s">
        <v>10</v>
      </c>
      <c r="B9333" s="31">
        <v>2004</v>
      </c>
      <c r="C9333" s="31">
        <v>26</v>
      </c>
      <c r="D9333" s="32">
        <v>7.5232299999999997E-3</v>
      </c>
      <c r="E9333" s="32">
        <v>7.4950299999999997E-3</v>
      </c>
      <c r="F9333" s="32">
        <v>0.99250497000000004</v>
      </c>
      <c r="G9333" s="33">
        <v>73201.036999999997</v>
      </c>
      <c r="H9333" s="39">
        <v>72926.714999999997</v>
      </c>
    </row>
    <row r="9334" spans="1:8" hidden="1">
      <c r="A9334" s="38" t="s">
        <v>10</v>
      </c>
      <c r="B9334" s="31">
        <v>2004</v>
      </c>
      <c r="C9334" s="31">
        <v>27</v>
      </c>
      <c r="D9334" s="32">
        <v>7.6485099999999999E-3</v>
      </c>
      <c r="E9334" s="32">
        <v>7.6193700000000003E-3</v>
      </c>
      <c r="F9334" s="32">
        <v>0.99238062999999999</v>
      </c>
      <c r="G9334" s="33">
        <v>72652.392999999996</v>
      </c>
      <c r="H9334" s="39">
        <v>72375.61</v>
      </c>
    </row>
    <row r="9335" spans="1:8" hidden="1">
      <c r="A9335" s="38" t="s">
        <v>10</v>
      </c>
      <c r="B9335" s="31">
        <v>2004</v>
      </c>
      <c r="C9335" s="31">
        <v>28</v>
      </c>
      <c r="D9335" s="32">
        <v>7.79059E-3</v>
      </c>
      <c r="E9335" s="32">
        <v>7.76036E-3</v>
      </c>
      <c r="F9335" s="32">
        <v>0.99223963999999998</v>
      </c>
      <c r="G9335" s="33">
        <v>72098.827000000005</v>
      </c>
      <c r="H9335" s="39">
        <v>71819.070999999996</v>
      </c>
    </row>
    <row r="9336" spans="1:8" hidden="1">
      <c r="A9336" s="38" t="s">
        <v>10</v>
      </c>
      <c r="B9336" s="31">
        <v>2004</v>
      </c>
      <c r="C9336" s="31">
        <v>29</v>
      </c>
      <c r="D9336" s="32">
        <v>7.9489999999999995E-3</v>
      </c>
      <c r="E9336" s="32">
        <v>7.9175300000000007E-3</v>
      </c>
      <c r="F9336" s="32">
        <v>0.99208247000000005</v>
      </c>
      <c r="G9336" s="33">
        <v>71539.315000000002</v>
      </c>
      <c r="H9336" s="39">
        <v>71256.107000000004</v>
      </c>
    </row>
    <row r="9337" spans="1:8" hidden="1">
      <c r="A9337" s="38" t="s">
        <v>10</v>
      </c>
      <c r="B9337" s="31">
        <v>2004</v>
      </c>
      <c r="C9337" s="31">
        <v>30</v>
      </c>
      <c r="D9337" s="32">
        <v>8.1216599999999993E-3</v>
      </c>
      <c r="E9337" s="32">
        <v>8.0888100000000001E-3</v>
      </c>
      <c r="F9337" s="32">
        <v>0.99191119000000005</v>
      </c>
      <c r="G9337" s="33">
        <v>70972.899999999994</v>
      </c>
      <c r="H9337" s="39">
        <v>70685.856</v>
      </c>
    </row>
    <row r="9338" spans="1:8" hidden="1">
      <c r="A9338" s="38" t="s">
        <v>10</v>
      </c>
      <c r="B9338" s="31">
        <v>2004</v>
      </c>
      <c r="C9338" s="31">
        <v>31</v>
      </c>
      <c r="D9338" s="32">
        <v>8.3021399999999995E-3</v>
      </c>
      <c r="E9338" s="32">
        <v>8.2678200000000004E-3</v>
      </c>
      <c r="F9338" s="32">
        <v>0.99173217999999996</v>
      </c>
      <c r="G9338" s="33">
        <v>70398.812999999995</v>
      </c>
      <c r="H9338" s="39">
        <v>70107.790999999997</v>
      </c>
    </row>
    <row r="9339" spans="1:8" hidden="1">
      <c r="A9339" s="38" t="s">
        <v>10</v>
      </c>
      <c r="B9339" s="31">
        <v>2004</v>
      </c>
      <c r="C9339" s="31">
        <v>32</v>
      </c>
      <c r="D9339" s="32">
        <v>8.4874500000000005E-3</v>
      </c>
      <c r="E9339" s="32">
        <v>8.4515800000000002E-3</v>
      </c>
      <c r="F9339" s="32">
        <v>0.99154841999999999</v>
      </c>
      <c r="G9339" s="33">
        <v>69816.769</v>
      </c>
      <c r="H9339" s="39">
        <v>69521.737999999998</v>
      </c>
    </row>
    <row r="9340" spans="1:8" hidden="1">
      <c r="A9340" s="38" t="s">
        <v>10</v>
      </c>
      <c r="B9340" s="31">
        <v>2004</v>
      </c>
      <c r="C9340" s="31">
        <v>33</v>
      </c>
      <c r="D9340" s="32">
        <v>8.6772700000000008E-3</v>
      </c>
      <c r="E9340" s="32">
        <v>8.6397899999999996E-3</v>
      </c>
      <c r="F9340" s="32">
        <v>0.99136020999999996</v>
      </c>
      <c r="G9340" s="33">
        <v>69226.706999999995</v>
      </c>
      <c r="H9340" s="39">
        <v>68927.654999999999</v>
      </c>
    </row>
    <row r="9341" spans="1:8" hidden="1">
      <c r="A9341" s="38" t="s">
        <v>10</v>
      </c>
      <c r="B9341" s="31">
        <v>2004</v>
      </c>
      <c r="C9341" s="31">
        <v>34</v>
      </c>
      <c r="D9341" s="32">
        <v>8.8751100000000003E-3</v>
      </c>
      <c r="E9341" s="32">
        <v>8.8359000000000007E-3</v>
      </c>
      <c r="F9341" s="32">
        <v>0.99116409999999999</v>
      </c>
      <c r="G9341" s="33">
        <v>68628.603000000003</v>
      </c>
      <c r="H9341" s="39">
        <v>68325.404999999999</v>
      </c>
    </row>
    <row r="9342" spans="1:8" hidden="1">
      <c r="A9342" s="38" t="s">
        <v>10</v>
      </c>
      <c r="B9342" s="31">
        <v>2004</v>
      </c>
      <c r="C9342" s="31">
        <v>35</v>
      </c>
      <c r="D9342" s="32">
        <v>9.0906900000000002E-3</v>
      </c>
      <c r="E9342" s="32">
        <v>9.04955E-3</v>
      </c>
      <c r="F9342" s="32">
        <v>0.99095045000000004</v>
      </c>
      <c r="G9342" s="33">
        <v>68022.206999999995</v>
      </c>
      <c r="H9342" s="39">
        <v>67714.421000000002</v>
      </c>
    </row>
    <row r="9343" spans="1:8" hidden="1">
      <c r="A9343" s="38" t="s">
        <v>10</v>
      </c>
      <c r="B9343" s="31">
        <v>2004</v>
      </c>
      <c r="C9343" s="31">
        <v>36</v>
      </c>
      <c r="D9343" s="32">
        <v>9.3323399999999997E-3</v>
      </c>
      <c r="E9343" s="32">
        <v>9.2890000000000004E-3</v>
      </c>
      <c r="F9343" s="32">
        <v>0.99071100000000001</v>
      </c>
      <c r="G9343" s="33">
        <v>67406.635999999999</v>
      </c>
      <c r="H9343" s="39">
        <v>67093.566000000006</v>
      </c>
    </row>
    <row r="9344" spans="1:8" hidden="1">
      <c r="A9344" s="38" t="s">
        <v>10</v>
      </c>
      <c r="B9344" s="31">
        <v>2004</v>
      </c>
      <c r="C9344" s="31">
        <v>37</v>
      </c>
      <c r="D9344" s="32">
        <v>9.6077899999999997E-3</v>
      </c>
      <c r="E9344" s="32">
        <v>9.5618600000000002E-3</v>
      </c>
      <c r="F9344" s="32">
        <v>0.99043813999999997</v>
      </c>
      <c r="G9344" s="33">
        <v>66780.495999999999</v>
      </c>
      <c r="H9344" s="39">
        <v>66461.222999999998</v>
      </c>
    </row>
    <row r="9345" spans="1:8" hidden="1">
      <c r="A9345" s="38" t="s">
        <v>10</v>
      </c>
      <c r="B9345" s="31">
        <v>2004</v>
      </c>
      <c r="C9345" s="31">
        <v>38</v>
      </c>
      <c r="D9345" s="32">
        <v>9.9175600000000006E-3</v>
      </c>
      <c r="E9345" s="32">
        <v>9.8686199999999998E-3</v>
      </c>
      <c r="F9345" s="32">
        <v>0.99013138000000001</v>
      </c>
      <c r="G9345" s="33">
        <v>66141.95</v>
      </c>
      <c r="H9345" s="39">
        <v>65815.585000000006</v>
      </c>
    </row>
    <row r="9346" spans="1:8" hidden="1">
      <c r="A9346" s="38" t="s">
        <v>10</v>
      </c>
      <c r="B9346" s="31">
        <v>2004</v>
      </c>
      <c r="C9346" s="31">
        <v>39</v>
      </c>
      <c r="D9346" s="32">
        <v>1.025307E-2</v>
      </c>
      <c r="E9346" s="32">
        <v>1.020077E-2</v>
      </c>
      <c r="F9346" s="32">
        <v>0.98979923000000003</v>
      </c>
      <c r="G9346" s="33">
        <v>65489.220999999998</v>
      </c>
      <c r="H9346" s="39">
        <v>65155.199999999997</v>
      </c>
    </row>
    <row r="9347" spans="1:8" hidden="1">
      <c r="A9347" s="38" t="s">
        <v>10</v>
      </c>
      <c r="B9347" s="31">
        <v>2004</v>
      </c>
      <c r="C9347" s="31">
        <v>40</v>
      </c>
      <c r="D9347" s="32">
        <v>1.0599870000000001E-2</v>
      </c>
      <c r="E9347" s="32">
        <v>1.054399E-2</v>
      </c>
      <c r="F9347" s="32">
        <v>0.98945601000000005</v>
      </c>
      <c r="G9347" s="33">
        <v>64821.18</v>
      </c>
      <c r="H9347" s="39">
        <v>64479.442999999999</v>
      </c>
    </row>
    <row r="9348" spans="1:8" hidden="1">
      <c r="A9348" s="38" t="s">
        <v>10</v>
      </c>
      <c r="B9348" s="31">
        <v>2004</v>
      </c>
      <c r="C9348" s="31">
        <v>41</v>
      </c>
      <c r="D9348" s="32">
        <v>1.0936110000000001E-2</v>
      </c>
      <c r="E9348" s="32">
        <v>1.087663E-2</v>
      </c>
      <c r="F9348" s="32">
        <v>0.98912336999999995</v>
      </c>
      <c r="G9348" s="33">
        <v>64137.705999999998</v>
      </c>
      <c r="H9348" s="39">
        <v>63788.904999999999</v>
      </c>
    </row>
    <row r="9349" spans="1:8" hidden="1">
      <c r="A9349" s="38" t="s">
        <v>10</v>
      </c>
      <c r="B9349" s="31">
        <v>2004</v>
      </c>
      <c r="C9349" s="31">
        <v>42</v>
      </c>
      <c r="D9349" s="32">
        <v>1.124737E-2</v>
      </c>
      <c r="E9349" s="32">
        <v>1.118447E-2</v>
      </c>
      <c r="F9349" s="32">
        <v>0.98881553</v>
      </c>
      <c r="G9349" s="33">
        <v>63440.103999999999</v>
      </c>
      <c r="H9349" s="39">
        <v>63085.332000000002</v>
      </c>
    </row>
    <row r="9350" spans="1:8" hidden="1">
      <c r="A9350" s="38" t="s">
        <v>10</v>
      </c>
      <c r="B9350" s="31">
        <v>2004</v>
      </c>
      <c r="C9350" s="31">
        <v>43</v>
      </c>
      <c r="D9350" s="32">
        <v>1.1530139999999999E-2</v>
      </c>
      <c r="E9350" s="32">
        <v>1.146405E-2</v>
      </c>
      <c r="F9350" s="32">
        <v>0.98853595000000005</v>
      </c>
      <c r="G9350" s="33">
        <v>62730.559999999998</v>
      </c>
      <c r="H9350" s="39">
        <v>62370.987000000001</v>
      </c>
    </row>
    <row r="9351" spans="1:8" hidden="1">
      <c r="A9351" s="38" t="s">
        <v>10</v>
      </c>
      <c r="B9351" s="31">
        <v>2004</v>
      </c>
      <c r="C9351" s="31">
        <v>44</v>
      </c>
      <c r="D9351" s="32">
        <v>1.179646E-2</v>
      </c>
      <c r="E9351" s="32">
        <v>1.172729E-2</v>
      </c>
      <c r="F9351" s="32">
        <v>0.98827271000000005</v>
      </c>
      <c r="G9351" s="33">
        <v>62011.413999999997</v>
      </c>
      <c r="H9351" s="39">
        <v>61647.800999999999</v>
      </c>
    </row>
    <row r="9352" spans="1:8" hidden="1">
      <c r="A9352" s="38" t="s">
        <v>10</v>
      </c>
      <c r="B9352" s="31">
        <v>2004</v>
      </c>
      <c r="C9352" s="31">
        <v>45</v>
      </c>
      <c r="D9352" s="32">
        <v>1.207691E-2</v>
      </c>
      <c r="E9352" s="32">
        <v>1.200442E-2</v>
      </c>
      <c r="F9352" s="32">
        <v>0.98799557999999998</v>
      </c>
      <c r="G9352" s="33">
        <v>61284.188000000002</v>
      </c>
      <c r="H9352" s="39">
        <v>60916.347000000002</v>
      </c>
    </row>
    <row r="9353" spans="1:8" hidden="1">
      <c r="A9353" s="38" t="s">
        <v>10</v>
      </c>
      <c r="B9353" s="31">
        <v>2004</v>
      </c>
      <c r="C9353" s="31">
        <v>46</v>
      </c>
      <c r="D9353" s="32">
        <v>1.2405589999999999E-2</v>
      </c>
      <c r="E9353" s="32">
        <v>1.2329120000000001E-2</v>
      </c>
      <c r="F9353" s="32">
        <v>0.98767088000000003</v>
      </c>
      <c r="G9353" s="33">
        <v>60548.506999999998</v>
      </c>
      <c r="H9353" s="39">
        <v>60175.252</v>
      </c>
    </row>
    <row r="9354" spans="1:8" hidden="1">
      <c r="A9354" s="38" t="s">
        <v>10</v>
      </c>
      <c r="B9354" s="31">
        <v>2004</v>
      </c>
      <c r="C9354" s="31">
        <v>47</v>
      </c>
      <c r="D9354" s="32">
        <v>1.281786E-2</v>
      </c>
      <c r="E9354" s="32">
        <v>1.2736239999999999E-2</v>
      </c>
      <c r="F9354" s="32">
        <v>0.98726376000000005</v>
      </c>
      <c r="G9354" s="33">
        <v>59801.997000000003</v>
      </c>
      <c r="H9354" s="39">
        <v>59421.171000000002</v>
      </c>
    </row>
    <row r="9355" spans="1:8" hidden="1">
      <c r="A9355" s="38" t="s">
        <v>10</v>
      </c>
      <c r="B9355" s="31">
        <v>2004</v>
      </c>
      <c r="C9355" s="31">
        <v>48</v>
      </c>
      <c r="D9355" s="32">
        <v>1.333696E-2</v>
      </c>
      <c r="E9355" s="32">
        <v>1.3248609999999999E-2</v>
      </c>
      <c r="F9355" s="32">
        <v>0.98675139000000001</v>
      </c>
      <c r="G9355" s="33">
        <v>59040.345000000001</v>
      </c>
      <c r="H9355" s="39">
        <v>58649.243000000002</v>
      </c>
    </row>
    <row r="9356" spans="1:8" hidden="1">
      <c r="A9356" s="38" t="s">
        <v>10</v>
      </c>
      <c r="B9356" s="31">
        <v>2004</v>
      </c>
      <c r="C9356" s="31">
        <v>49</v>
      </c>
      <c r="D9356" s="32">
        <v>1.3967240000000001E-2</v>
      </c>
      <c r="E9356" s="32">
        <v>1.387038E-2</v>
      </c>
      <c r="F9356" s="32">
        <v>0.98612962000000004</v>
      </c>
      <c r="G9356" s="33">
        <v>58258.142</v>
      </c>
      <c r="H9356" s="39">
        <v>57854.110999999997</v>
      </c>
    </row>
    <row r="9357" spans="1:8" hidden="1">
      <c r="A9357" s="38" t="s">
        <v>10</v>
      </c>
      <c r="B9357" s="31">
        <v>2004</v>
      </c>
      <c r="C9357" s="31">
        <v>50</v>
      </c>
      <c r="D9357" s="32">
        <v>1.4699240000000001E-2</v>
      </c>
      <c r="E9357" s="32">
        <v>1.4591990000000001E-2</v>
      </c>
      <c r="F9357" s="32">
        <v>0.98540801</v>
      </c>
      <c r="G9357" s="33">
        <v>57450.080000000002</v>
      </c>
      <c r="H9357" s="39">
        <v>57030.923999999999</v>
      </c>
    </row>
    <row r="9358" spans="1:8" hidden="1">
      <c r="A9358" s="38" t="s">
        <v>10</v>
      </c>
      <c r="B9358" s="31">
        <v>2004</v>
      </c>
      <c r="C9358" s="31">
        <v>51</v>
      </c>
      <c r="D9358" s="32">
        <v>1.55055E-2</v>
      </c>
      <c r="E9358" s="32">
        <v>1.5386220000000001E-2</v>
      </c>
      <c r="F9358" s="32">
        <v>0.98461377999999999</v>
      </c>
      <c r="G9358" s="33">
        <v>56611.769</v>
      </c>
      <c r="H9358" s="39">
        <v>56176.248</v>
      </c>
    </row>
    <row r="9359" spans="1:8" hidden="1">
      <c r="A9359" s="38" t="s">
        <v>10</v>
      </c>
      <c r="B9359" s="31">
        <v>2004</v>
      </c>
      <c r="C9359" s="31">
        <v>52</v>
      </c>
      <c r="D9359" s="32">
        <v>1.6360030000000001E-2</v>
      </c>
      <c r="E9359" s="32">
        <v>1.6227289999999998E-2</v>
      </c>
      <c r="F9359" s="32">
        <v>0.98377270999999999</v>
      </c>
      <c r="G9359" s="33">
        <v>55740.728000000003</v>
      </c>
      <c r="H9359" s="39">
        <v>55288.466999999997</v>
      </c>
    </row>
    <row r="9360" spans="1:8" hidden="1">
      <c r="A9360" s="38" t="s">
        <v>10</v>
      </c>
      <c r="B9360" s="31">
        <v>2004</v>
      </c>
      <c r="C9360" s="31">
        <v>53</v>
      </c>
      <c r="D9360" s="32">
        <v>1.7249589999999999E-2</v>
      </c>
      <c r="E9360" s="32">
        <v>1.710209E-2</v>
      </c>
      <c r="F9360" s="32">
        <v>0.98289791000000004</v>
      </c>
      <c r="G9360" s="33">
        <v>54836.207000000002</v>
      </c>
      <c r="H9360" s="39">
        <v>54367.3</v>
      </c>
    </row>
    <row r="9361" spans="1:8" hidden="1">
      <c r="A9361" s="38" t="s">
        <v>10</v>
      </c>
      <c r="B9361" s="31">
        <v>2004</v>
      </c>
      <c r="C9361" s="31">
        <v>54</v>
      </c>
      <c r="D9361" s="32">
        <v>1.8189730000000001E-2</v>
      </c>
      <c r="E9361" s="32">
        <v>1.802579E-2</v>
      </c>
      <c r="F9361" s="32">
        <v>0.98197420999999996</v>
      </c>
      <c r="G9361" s="33">
        <v>53898.392999999996</v>
      </c>
      <c r="H9361" s="39">
        <v>53412.612000000001</v>
      </c>
    </row>
    <row r="9362" spans="1:8" hidden="1">
      <c r="A9362" s="38" t="s">
        <v>10</v>
      </c>
      <c r="B9362" s="31">
        <v>2004</v>
      </c>
      <c r="C9362" s="31">
        <v>55</v>
      </c>
      <c r="D9362" s="32">
        <v>1.9195569999999999E-2</v>
      </c>
      <c r="E9362" s="32">
        <v>1.9013080000000002E-2</v>
      </c>
      <c r="F9362" s="32">
        <v>0.98098691999999998</v>
      </c>
      <c r="G9362" s="33">
        <v>52926.832000000002</v>
      </c>
      <c r="H9362" s="39">
        <v>52423.680999999997</v>
      </c>
    </row>
    <row r="9363" spans="1:8" hidden="1">
      <c r="A9363" s="38" t="s">
        <v>10</v>
      </c>
      <c r="B9363" s="31">
        <v>2004</v>
      </c>
      <c r="C9363" s="31">
        <v>56</v>
      </c>
      <c r="D9363" s="32">
        <v>2.0311929999999999E-2</v>
      </c>
      <c r="E9363" s="32">
        <v>2.0107710000000001E-2</v>
      </c>
      <c r="F9363" s="32">
        <v>0.97989229</v>
      </c>
      <c r="G9363" s="33">
        <v>51920.53</v>
      </c>
      <c r="H9363" s="39">
        <v>51398.527999999998</v>
      </c>
    </row>
    <row r="9364" spans="1:8" hidden="1">
      <c r="A9364" s="38" t="s">
        <v>10</v>
      </c>
      <c r="B9364" s="31">
        <v>2004</v>
      </c>
      <c r="C9364" s="31">
        <v>57</v>
      </c>
      <c r="D9364" s="32">
        <v>2.1600729999999999E-2</v>
      </c>
      <c r="E9364" s="32">
        <v>2.1369929999999999E-2</v>
      </c>
      <c r="F9364" s="32">
        <v>0.97863007000000002</v>
      </c>
      <c r="G9364" s="33">
        <v>50876.527000000002</v>
      </c>
      <c r="H9364" s="39">
        <v>50332.913</v>
      </c>
    </row>
    <row r="9365" spans="1:8" hidden="1">
      <c r="A9365" s="38" t="s">
        <v>10</v>
      </c>
      <c r="B9365" s="31">
        <v>2004</v>
      </c>
      <c r="C9365" s="31">
        <v>58</v>
      </c>
      <c r="D9365" s="32">
        <v>2.3091839999999999E-2</v>
      </c>
      <c r="E9365" s="32">
        <v>2.282826E-2</v>
      </c>
      <c r="F9365" s="32">
        <v>0.97717173999999996</v>
      </c>
      <c r="G9365" s="33">
        <v>49789.298999999999</v>
      </c>
      <c r="H9365" s="39">
        <v>49220.997000000003</v>
      </c>
    </row>
    <row r="9366" spans="1:8" hidden="1">
      <c r="A9366" s="38" t="s">
        <v>10</v>
      </c>
      <c r="B9366" s="31">
        <v>2004</v>
      </c>
      <c r="C9366" s="31">
        <v>59</v>
      </c>
      <c r="D9366" s="32">
        <v>2.4812919999999999E-2</v>
      </c>
      <c r="E9366" s="32">
        <v>2.4508849999999999E-2</v>
      </c>
      <c r="F9366" s="32">
        <v>0.97549114999999997</v>
      </c>
      <c r="G9366" s="33">
        <v>48652.696000000004</v>
      </c>
      <c r="H9366" s="39">
        <v>48056.485000000001</v>
      </c>
    </row>
    <row r="9367" spans="1:8" hidden="1">
      <c r="A9367" s="38" t="s">
        <v>10</v>
      </c>
      <c r="B9367" s="31">
        <v>2004</v>
      </c>
      <c r="C9367" s="31">
        <v>60</v>
      </c>
      <c r="D9367" s="32">
        <v>2.6770450000000001E-2</v>
      </c>
      <c r="E9367" s="32">
        <v>2.6416849999999999E-2</v>
      </c>
      <c r="F9367" s="32">
        <v>0.97358314999999995</v>
      </c>
      <c r="G9367" s="33">
        <v>47460.273999999998</v>
      </c>
      <c r="H9367" s="39">
        <v>46833.398000000001</v>
      </c>
    </row>
    <row r="9368" spans="1:8" hidden="1">
      <c r="A9368" s="38" t="s">
        <v>10</v>
      </c>
      <c r="B9368" s="31">
        <v>2004</v>
      </c>
      <c r="C9368" s="31">
        <v>61</v>
      </c>
      <c r="D9368" s="32">
        <v>2.8945709999999999E-2</v>
      </c>
      <c r="E9368" s="32">
        <v>2.8532760000000001E-2</v>
      </c>
      <c r="F9368" s="32">
        <v>0.97146723999999995</v>
      </c>
      <c r="G9368" s="33">
        <v>46206.523000000001</v>
      </c>
      <c r="H9368" s="39">
        <v>45547.322999999997</v>
      </c>
    </row>
    <row r="9369" spans="1:8" hidden="1">
      <c r="A9369" s="38" t="s">
        <v>10</v>
      </c>
      <c r="B9369" s="31">
        <v>2004</v>
      </c>
      <c r="C9369" s="31">
        <v>62</v>
      </c>
      <c r="D9369" s="32">
        <v>3.1314219999999997E-2</v>
      </c>
      <c r="E9369" s="32">
        <v>3.0831480000000001E-2</v>
      </c>
      <c r="F9369" s="32">
        <v>0.96916851999999998</v>
      </c>
      <c r="G9369" s="33">
        <v>44888.123</v>
      </c>
      <c r="H9369" s="39">
        <v>44196.14</v>
      </c>
    </row>
    <row r="9370" spans="1:8" hidden="1">
      <c r="A9370" s="38" t="s">
        <v>10</v>
      </c>
      <c r="B9370" s="31">
        <v>2004</v>
      </c>
      <c r="C9370" s="31">
        <v>63</v>
      </c>
      <c r="D9370" s="32">
        <v>3.3869799999999999E-2</v>
      </c>
      <c r="E9370" s="32">
        <v>3.3305769999999998E-2</v>
      </c>
      <c r="F9370" s="32">
        <v>0.96669422999999999</v>
      </c>
      <c r="G9370" s="33">
        <v>43504.156000000003</v>
      </c>
      <c r="H9370" s="39">
        <v>42779.686000000002</v>
      </c>
    </row>
    <row r="9371" spans="1:8" hidden="1">
      <c r="A9371" s="38" t="s">
        <v>10</v>
      </c>
      <c r="B9371" s="31">
        <v>2004</v>
      </c>
      <c r="C9371" s="31">
        <v>64</v>
      </c>
      <c r="D9371" s="32">
        <v>3.6625570000000003E-2</v>
      </c>
      <c r="E9371" s="32">
        <v>3.5966919999999999E-2</v>
      </c>
      <c r="F9371" s="32">
        <v>0.96403307999999999</v>
      </c>
      <c r="G9371" s="33">
        <v>42055.216</v>
      </c>
      <c r="H9371" s="39">
        <v>41298.917999999998</v>
      </c>
    </row>
    <row r="9372" spans="1:8" hidden="1">
      <c r="A9372" s="38" t="s">
        <v>10</v>
      </c>
      <c r="B9372" s="31">
        <v>2004</v>
      </c>
      <c r="C9372" s="31">
        <v>65</v>
      </c>
      <c r="D9372" s="32">
        <v>3.9639199999999999E-2</v>
      </c>
      <c r="E9372" s="32">
        <v>3.886883E-2</v>
      </c>
      <c r="F9372" s="32">
        <v>0.96113117000000003</v>
      </c>
      <c r="G9372" s="33">
        <v>40542.620000000003</v>
      </c>
      <c r="H9372" s="39">
        <v>39754.697999999997</v>
      </c>
    </row>
    <row r="9373" spans="1:8" hidden="1">
      <c r="A9373" s="38" t="s">
        <v>10</v>
      </c>
      <c r="B9373" s="31">
        <v>2004</v>
      </c>
      <c r="C9373" s="31">
        <v>66</v>
      </c>
      <c r="D9373" s="32">
        <v>4.2991889999999998E-2</v>
      </c>
      <c r="E9373" s="32">
        <v>4.2087180000000002E-2</v>
      </c>
      <c r="F9373" s="32">
        <v>0.95791282</v>
      </c>
      <c r="G9373" s="33">
        <v>38966.775999999998</v>
      </c>
      <c r="H9373" s="39">
        <v>38146.775000000001</v>
      </c>
    </row>
    <row r="9374" spans="1:8" hidden="1">
      <c r="A9374" s="38" t="s">
        <v>10</v>
      </c>
      <c r="B9374" s="31">
        <v>2004</v>
      </c>
      <c r="C9374" s="31">
        <v>67</v>
      </c>
      <c r="D9374" s="32">
        <v>4.6771699999999999E-2</v>
      </c>
      <c r="E9374" s="32">
        <v>4.5702899999999998E-2</v>
      </c>
      <c r="F9374" s="32">
        <v>0.95429710000000001</v>
      </c>
      <c r="G9374" s="33">
        <v>37326.773999999998</v>
      </c>
      <c r="H9374" s="39">
        <v>36473.803</v>
      </c>
    </row>
    <row r="9375" spans="1:8" hidden="1">
      <c r="A9375" s="38" t="s">
        <v>10</v>
      </c>
      <c r="B9375" s="31">
        <v>2004</v>
      </c>
      <c r="C9375" s="31">
        <v>68</v>
      </c>
      <c r="D9375" s="32">
        <v>5.1060139999999997E-2</v>
      </c>
      <c r="E9375" s="32">
        <v>4.9789020000000003E-2</v>
      </c>
      <c r="F9375" s="32">
        <v>0.95021098000000004</v>
      </c>
      <c r="G9375" s="33">
        <v>35620.832000000002</v>
      </c>
      <c r="H9375" s="39">
        <v>34734.069000000003</v>
      </c>
    </row>
    <row r="9376" spans="1:8" hidden="1">
      <c r="A9376" s="38" t="s">
        <v>10</v>
      </c>
      <c r="B9376" s="31">
        <v>2004</v>
      </c>
      <c r="C9376" s="31">
        <v>69</v>
      </c>
      <c r="D9376" s="32">
        <v>5.5888409999999999E-2</v>
      </c>
      <c r="E9376" s="32">
        <v>5.4369109999999998E-2</v>
      </c>
      <c r="F9376" s="32">
        <v>0.94563089</v>
      </c>
      <c r="G9376" s="33">
        <v>33847.305</v>
      </c>
      <c r="H9376" s="39">
        <v>32927.182000000001</v>
      </c>
    </row>
    <row r="9377" spans="1:8" hidden="1">
      <c r="A9377" s="38" t="s">
        <v>10</v>
      </c>
      <c r="B9377" s="31">
        <v>2004</v>
      </c>
      <c r="C9377" s="31">
        <v>70</v>
      </c>
      <c r="D9377" s="32">
        <v>6.12481E-2</v>
      </c>
      <c r="E9377" s="32">
        <v>5.9428170000000002E-2</v>
      </c>
      <c r="F9377" s="32">
        <v>0.94057183</v>
      </c>
      <c r="G9377" s="33">
        <v>32007.058000000001</v>
      </c>
      <c r="H9377" s="39">
        <v>31055.996999999999</v>
      </c>
    </row>
    <row r="9378" spans="1:8" hidden="1">
      <c r="A9378" s="38" t="s">
        <v>10</v>
      </c>
      <c r="B9378" s="31">
        <v>2004</v>
      </c>
      <c r="C9378" s="31">
        <v>71</v>
      </c>
      <c r="D9378" s="32">
        <v>6.7080009999999995E-2</v>
      </c>
      <c r="E9378" s="32">
        <v>6.4903160000000001E-2</v>
      </c>
      <c r="F9378" s="32">
        <v>0.93509684000000004</v>
      </c>
      <c r="G9378" s="33">
        <v>30104.937000000002</v>
      </c>
      <c r="H9378" s="39">
        <v>29127.984</v>
      </c>
    </row>
    <row r="9379" spans="1:8" hidden="1">
      <c r="A9379" s="38" t="s">
        <v>10</v>
      </c>
      <c r="B9379" s="31">
        <v>2004</v>
      </c>
      <c r="C9379" s="31">
        <v>72</v>
      </c>
      <c r="D9379" s="32">
        <v>7.3308330000000005E-2</v>
      </c>
      <c r="E9379" s="32">
        <v>7.0716280000000006E-2</v>
      </c>
      <c r="F9379" s="32">
        <v>0.92928372000000004</v>
      </c>
      <c r="G9379" s="33">
        <v>28151.030999999999</v>
      </c>
      <c r="H9379" s="39">
        <v>27155.663</v>
      </c>
    </row>
    <row r="9380" spans="1:8" hidden="1">
      <c r="A9380" s="38" t="s">
        <v>10</v>
      </c>
      <c r="B9380" s="31">
        <v>2004</v>
      </c>
      <c r="C9380" s="31">
        <v>73</v>
      </c>
      <c r="D9380" s="32">
        <v>7.9906599999999994E-2</v>
      </c>
      <c r="E9380" s="32">
        <v>7.6836719999999997E-2</v>
      </c>
      <c r="F9380" s="32">
        <v>0.92316328000000003</v>
      </c>
      <c r="G9380" s="33">
        <v>26160.294999999998</v>
      </c>
      <c r="H9380" s="39">
        <v>25155.258999999998</v>
      </c>
    </row>
    <row r="9381" spans="1:8" hidden="1">
      <c r="A9381" s="38" t="s">
        <v>10</v>
      </c>
      <c r="B9381" s="31">
        <v>2004</v>
      </c>
      <c r="C9381" s="31">
        <v>74</v>
      </c>
      <c r="D9381" s="32">
        <v>8.6907180000000001E-2</v>
      </c>
      <c r="E9381" s="32">
        <v>8.3288020000000004E-2</v>
      </c>
      <c r="F9381" s="32">
        <v>0.91671197999999998</v>
      </c>
      <c r="G9381" s="33">
        <v>24150.223999999998</v>
      </c>
      <c r="H9381" s="39">
        <v>23144.511999999999</v>
      </c>
    </row>
    <row r="9382" spans="1:8" hidden="1">
      <c r="A9382" s="38" t="s">
        <v>10</v>
      </c>
      <c r="B9382" s="31">
        <v>2004</v>
      </c>
      <c r="C9382" s="31">
        <v>75</v>
      </c>
      <c r="D9382" s="32">
        <v>9.4456360000000003E-2</v>
      </c>
      <c r="E9382" s="32">
        <v>9.0196540000000006E-2</v>
      </c>
      <c r="F9382" s="32">
        <v>0.90980346000000001</v>
      </c>
      <c r="G9382" s="33">
        <v>22138.798999999999</v>
      </c>
      <c r="H9382" s="39">
        <v>21140.378000000001</v>
      </c>
    </row>
    <row r="9383" spans="1:8" hidden="1">
      <c r="A9383" s="38" t="s">
        <v>10</v>
      </c>
      <c r="B9383" s="31">
        <v>2004</v>
      </c>
      <c r="C9383" s="31">
        <v>76</v>
      </c>
      <c r="D9383" s="32">
        <v>0.10276502</v>
      </c>
      <c r="E9383" s="32">
        <v>9.7742750000000003E-2</v>
      </c>
      <c r="F9383" s="32">
        <v>0.90225725000000001</v>
      </c>
      <c r="G9383" s="33">
        <v>20141.955999999998</v>
      </c>
      <c r="H9383" s="39">
        <v>19157.591</v>
      </c>
    </row>
    <row r="9384" spans="1:8" hidden="1">
      <c r="A9384" s="38" t="s">
        <v>10</v>
      </c>
      <c r="B9384" s="31">
        <v>2004</v>
      </c>
      <c r="C9384" s="31">
        <v>77</v>
      </c>
      <c r="D9384" s="32">
        <v>0.1120495</v>
      </c>
      <c r="E9384" s="32">
        <v>0.10610499</v>
      </c>
      <c r="F9384" s="32">
        <v>0.89389501000000005</v>
      </c>
      <c r="G9384" s="33">
        <v>18173.225999999999</v>
      </c>
      <c r="H9384" s="39">
        <v>17209.091</v>
      </c>
    </row>
    <row r="9385" spans="1:8" hidden="1">
      <c r="A9385" s="38" t="s">
        <v>10</v>
      </c>
      <c r="B9385" s="31">
        <v>2004</v>
      </c>
      <c r="C9385" s="31">
        <v>78</v>
      </c>
      <c r="D9385" s="32">
        <v>0.12248655999999999</v>
      </c>
      <c r="E9385" s="32">
        <v>0.11541799</v>
      </c>
      <c r="F9385" s="32">
        <v>0.88458201000000003</v>
      </c>
      <c r="G9385" s="33">
        <v>16244.956</v>
      </c>
      <c r="H9385" s="39">
        <v>15307.476000000001</v>
      </c>
    </row>
    <row r="9386" spans="1:8" hidden="1">
      <c r="A9386" s="38" t="s">
        <v>10</v>
      </c>
      <c r="B9386" s="31">
        <v>2004</v>
      </c>
      <c r="C9386" s="31">
        <v>79</v>
      </c>
      <c r="D9386" s="32">
        <v>0.13409599999999999</v>
      </c>
      <c r="E9386" s="32">
        <v>0.12567007999999999</v>
      </c>
      <c r="F9386" s="32">
        <v>0.87432991999999998</v>
      </c>
      <c r="G9386" s="33">
        <v>14369.995999999999</v>
      </c>
      <c r="H9386" s="39">
        <v>13467.057000000001</v>
      </c>
    </row>
    <row r="9387" spans="1:8" hidden="1">
      <c r="A9387" s="38" t="s">
        <v>10</v>
      </c>
      <c r="B9387" s="31">
        <v>2004</v>
      </c>
      <c r="C9387" s="31">
        <v>80</v>
      </c>
      <c r="D9387" s="32">
        <v>0.14676478000000001</v>
      </c>
      <c r="E9387" s="32">
        <v>0.13673112000000001</v>
      </c>
      <c r="F9387" s="32">
        <v>0.86326888000000002</v>
      </c>
      <c r="G9387" s="33">
        <v>12564.117</v>
      </c>
      <c r="H9387" s="39">
        <v>11705.165000000001</v>
      </c>
    </row>
    <row r="9388" spans="1:8" hidden="1">
      <c r="A9388" s="38" t="s">
        <v>10</v>
      </c>
      <c r="B9388" s="31">
        <v>2004</v>
      </c>
      <c r="C9388" s="31">
        <v>81</v>
      </c>
      <c r="D9388" s="32">
        <v>0.16024442</v>
      </c>
      <c r="E9388" s="32">
        <v>0.14835767</v>
      </c>
      <c r="F9388" s="32">
        <v>0.85164233</v>
      </c>
      <c r="G9388" s="33">
        <v>10846.212</v>
      </c>
      <c r="H9388" s="39">
        <v>10041.652</v>
      </c>
    </row>
    <row r="9389" spans="1:8" hidden="1">
      <c r="A9389" s="38" t="s">
        <v>10</v>
      </c>
      <c r="B9389" s="31">
        <v>2004</v>
      </c>
      <c r="C9389" s="31">
        <v>82</v>
      </c>
      <c r="D9389" s="32">
        <v>0.17426689000000001</v>
      </c>
      <c r="E9389" s="32">
        <v>0.16029945000000001</v>
      </c>
      <c r="F9389" s="32">
        <v>0.83970054999999999</v>
      </c>
      <c r="G9389" s="33">
        <v>9237.0930000000008</v>
      </c>
      <c r="H9389" s="39">
        <v>8496.7420000000002</v>
      </c>
    </row>
    <row r="9390" spans="1:8" hidden="1">
      <c r="A9390" s="38" t="s">
        <v>10</v>
      </c>
      <c r="B9390" s="31">
        <v>2004</v>
      </c>
      <c r="C9390" s="31">
        <v>83</v>
      </c>
      <c r="D9390" s="32">
        <v>0.18875943000000001</v>
      </c>
      <c r="E9390" s="32">
        <v>0.17248074999999999</v>
      </c>
      <c r="F9390" s="32">
        <v>0.82751925000000004</v>
      </c>
      <c r="G9390" s="33">
        <v>7756.3919999999998</v>
      </c>
      <c r="H9390" s="39">
        <v>7087.4780000000001</v>
      </c>
    </row>
    <row r="9391" spans="1:8" hidden="1">
      <c r="A9391" s="38" t="s">
        <v>10</v>
      </c>
      <c r="B9391" s="31">
        <v>2004</v>
      </c>
      <c r="C9391" s="31">
        <v>84</v>
      </c>
      <c r="D9391" s="32">
        <v>0.20386472999999999</v>
      </c>
      <c r="E9391" s="32">
        <v>0.18500658</v>
      </c>
      <c r="F9391" s="32">
        <v>0.81499341999999997</v>
      </c>
      <c r="G9391" s="33">
        <v>6418.5640000000003</v>
      </c>
      <c r="H9391" s="39">
        <v>5824.8249999999998</v>
      </c>
    </row>
    <row r="9392" spans="1:8" hidden="1">
      <c r="A9392" s="38" t="s">
        <v>10</v>
      </c>
      <c r="B9392" s="31">
        <v>2004</v>
      </c>
      <c r="C9392" s="31">
        <v>85</v>
      </c>
      <c r="D9392" s="32">
        <v>0.22005758</v>
      </c>
      <c r="E9392" s="32">
        <v>0.19824493000000001</v>
      </c>
      <c r="F9392" s="32">
        <v>0.80175507000000001</v>
      </c>
      <c r="G9392" s="33">
        <v>5231.0870000000004</v>
      </c>
      <c r="H9392" s="39">
        <v>4712.5690000000004</v>
      </c>
    </row>
    <row r="9393" spans="1:8" hidden="1">
      <c r="A9393" s="38" t="s">
        <v>10</v>
      </c>
      <c r="B9393" s="31">
        <v>2004</v>
      </c>
      <c r="C9393" s="31">
        <v>86</v>
      </c>
      <c r="D9393" s="32">
        <v>0.23797056</v>
      </c>
      <c r="E9393" s="32">
        <v>0.21266639000000001</v>
      </c>
      <c r="F9393" s="32">
        <v>0.78733361000000002</v>
      </c>
      <c r="G9393" s="33">
        <v>4194.0510000000004</v>
      </c>
      <c r="H9393" s="39">
        <v>3748.0839999999998</v>
      </c>
    </row>
    <row r="9394" spans="1:8" hidden="1">
      <c r="A9394" s="38" t="s">
        <v>10</v>
      </c>
      <c r="B9394" s="31">
        <v>2004</v>
      </c>
      <c r="C9394" s="31">
        <v>87</v>
      </c>
      <c r="D9394" s="32">
        <v>0.25813234000000002</v>
      </c>
      <c r="E9394" s="32">
        <v>0.22862463</v>
      </c>
      <c r="F9394" s="32">
        <v>0.77137537</v>
      </c>
      <c r="G9394" s="33">
        <v>3302.1170000000002</v>
      </c>
      <c r="H9394" s="39">
        <v>2924.6439999999998</v>
      </c>
    </row>
    <row r="9395" spans="1:8" hidden="1">
      <c r="A9395" s="38" t="s">
        <v>10</v>
      </c>
      <c r="B9395" s="31">
        <v>2004</v>
      </c>
      <c r="C9395" s="31">
        <v>88</v>
      </c>
      <c r="D9395" s="32">
        <v>0.28084827000000001</v>
      </c>
      <c r="E9395" s="32">
        <v>0.24626650999999999</v>
      </c>
      <c r="F9395" s="32">
        <v>0.75373349000000001</v>
      </c>
      <c r="G9395" s="33">
        <v>2547.172</v>
      </c>
      <c r="H9395" s="39">
        <v>2233.5300000000002</v>
      </c>
    </row>
    <row r="9396" spans="1:8" hidden="1">
      <c r="A9396" s="38" t="s">
        <v>10</v>
      </c>
      <c r="B9396" s="31">
        <v>2004</v>
      </c>
      <c r="C9396" s="31">
        <v>89</v>
      </c>
      <c r="D9396" s="32">
        <v>0.30588261999999999</v>
      </c>
      <c r="E9396" s="32">
        <v>0.26530631999999998</v>
      </c>
      <c r="F9396" s="32">
        <v>0.73469368000000002</v>
      </c>
      <c r="G9396" s="33">
        <v>1919.8889999999999</v>
      </c>
      <c r="H9396" s="39">
        <v>1665.2090000000001</v>
      </c>
    </row>
    <row r="9397" spans="1:8" hidden="1">
      <c r="A9397" s="38" t="s">
        <v>10</v>
      </c>
      <c r="B9397" s="31">
        <v>2004</v>
      </c>
      <c r="C9397" s="31">
        <v>90</v>
      </c>
      <c r="D9397" s="32">
        <v>0.33254117999999999</v>
      </c>
      <c r="E9397" s="32">
        <v>0.2851321</v>
      </c>
      <c r="F9397" s="32">
        <v>0.7148679</v>
      </c>
      <c r="G9397" s="33">
        <v>1410.53</v>
      </c>
      <c r="H9397" s="39">
        <v>1209.4359999999999</v>
      </c>
    </row>
    <row r="9398" spans="1:8" hidden="1">
      <c r="A9398" s="38" t="s">
        <v>10</v>
      </c>
      <c r="B9398" s="31">
        <v>2004</v>
      </c>
      <c r="C9398" s="31">
        <v>91</v>
      </c>
      <c r="D9398" s="32">
        <v>0.35979394999999997</v>
      </c>
      <c r="E9398" s="32">
        <v>0.30493674999999998</v>
      </c>
      <c r="F9398" s="32">
        <v>0.69506325000000002</v>
      </c>
      <c r="G9398" s="33">
        <v>1008.343</v>
      </c>
      <c r="H9398" s="39">
        <v>854.60199999999998</v>
      </c>
    </row>
    <row r="9399" spans="1:8" hidden="1">
      <c r="A9399" s="38" t="s">
        <v>10</v>
      </c>
      <c r="B9399" s="31">
        <v>2004</v>
      </c>
      <c r="C9399" s="31">
        <v>92</v>
      </c>
      <c r="D9399" s="32">
        <v>0.38657264000000002</v>
      </c>
      <c r="E9399" s="32">
        <v>0.32395632000000002</v>
      </c>
      <c r="F9399" s="32">
        <v>0.67604368000000004</v>
      </c>
      <c r="G9399" s="33">
        <v>700.86199999999997</v>
      </c>
      <c r="H9399" s="39">
        <v>587.33799999999997</v>
      </c>
    </row>
    <row r="9400" spans="1:8" hidden="1">
      <c r="A9400" s="38" t="s">
        <v>10</v>
      </c>
      <c r="B9400" s="31">
        <v>2004</v>
      </c>
      <c r="C9400" s="31">
        <v>93</v>
      </c>
      <c r="D9400" s="32">
        <v>0.41228631999999998</v>
      </c>
      <c r="E9400" s="32">
        <v>0.34182203999999999</v>
      </c>
      <c r="F9400" s="32">
        <v>0.65817795999999995</v>
      </c>
      <c r="G9400" s="33">
        <v>473.81299999999999</v>
      </c>
      <c r="H9400" s="39">
        <v>392.83300000000003</v>
      </c>
    </row>
    <row r="9401" spans="1:8" hidden="1">
      <c r="A9401" s="38" t="s">
        <v>10</v>
      </c>
      <c r="B9401" s="31">
        <v>2004</v>
      </c>
      <c r="C9401" s="31">
        <v>94</v>
      </c>
      <c r="D9401" s="32">
        <v>0.43681810999999998</v>
      </c>
      <c r="E9401" s="32">
        <v>0.35851515</v>
      </c>
      <c r="F9401" s="32">
        <v>0.64148485</v>
      </c>
      <c r="G9401" s="33">
        <v>311.85300000000001</v>
      </c>
      <c r="H9401" s="39">
        <v>255.95099999999999</v>
      </c>
    </row>
    <row r="9402" spans="1:8" hidden="1">
      <c r="A9402" s="38" t="s">
        <v>10</v>
      </c>
      <c r="B9402" s="31">
        <v>2004</v>
      </c>
      <c r="C9402" s="31">
        <v>95</v>
      </c>
      <c r="D9402" s="32">
        <v>0.46066814</v>
      </c>
      <c r="E9402" s="32">
        <v>0.37442524999999999</v>
      </c>
      <c r="F9402" s="32">
        <v>0.62557474999999996</v>
      </c>
      <c r="G9402" s="33">
        <v>200.04900000000001</v>
      </c>
      <c r="H9402" s="39">
        <v>162.59800000000001</v>
      </c>
    </row>
    <row r="9403" spans="1:8" hidden="1">
      <c r="A9403" s="38" t="s">
        <v>10</v>
      </c>
      <c r="B9403" s="31">
        <v>2004</v>
      </c>
      <c r="C9403" s="31">
        <v>96</v>
      </c>
      <c r="D9403" s="32">
        <v>0.48458794999999999</v>
      </c>
      <c r="E9403" s="32">
        <v>0.39007510000000001</v>
      </c>
      <c r="F9403" s="32">
        <v>0.60992489999999999</v>
      </c>
      <c r="G9403" s="33">
        <v>125.146</v>
      </c>
      <c r="H9403" s="39">
        <v>100.738</v>
      </c>
    </row>
    <row r="9404" spans="1:8" hidden="1">
      <c r="A9404" s="38" t="s">
        <v>10</v>
      </c>
      <c r="B9404" s="31">
        <v>2004</v>
      </c>
      <c r="C9404" s="31">
        <v>97</v>
      </c>
      <c r="D9404" s="32">
        <v>0.50914492</v>
      </c>
      <c r="E9404" s="32">
        <v>0.40583142</v>
      </c>
      <c r="F9404" s="32">
        <v>0.59416857999999995</v>
      </c>
      <c r="G9404" s="33">
        <v>76.33</v>
      </c>
      <c r="H9404" s="39">
        <v>60.841000000000001</v>
      </c>
    </row>
    <row r="9405" spans="1:8" hidden="1">
      <c r="A9405" s="38" t="s">
        <v>10</v>
      </c>
      <c r="B9405" s="31">
        <v>2004</v>
      </c>
      <c r="C9405" s="31">
        <v>98</v>
      </c>
      <c r="D9405" s="32">
        <v>0.53470238000000003</v>
      </c>
      <c r="E9405" s="32">
        <v>0.42190546000000001</v>
      </c>
      <c r="F9405" s="32">
        <v>0.57809454000000005</v>
      </c>
      <c r="G9405" s="33">
        <v>45.353000000000002</v>
      </c>
      <c r="H9405" s="39">
        <v>35.784999999999997</v>
      </c>
    </row>
    <row r="9406" spans="1:8" hidden="1">
      <c r="A9406" s="38" t="s">
        <v>10</v>
      </c>
      <c r="B9406" s="31">
        <v>2004</v>
      </c>
      <c r="C9406" s="31">
        <v>99</v>
      </c>
      <c r="D9406" s="32">
        <v>0.56111469999999997</v>
      </c>
      <c r="E9406" s="32">
        <v>0.43818005999999998</v>
      </c>
      <c r="F9406" s="32">
        <v>0.56181994000000002</v>
      </c>
      <c r="G9406" s="33">
        <v>26.218</v>
      </c>
      <c r="H9406" s="39">
        <v>20.474</v>
      </c>
    </row>
    <row r="9407" spans="1:8" hidden="1">
      <c r="A9407" s="38" t="s">
        <v>10</v>
      </c>
      <c r="B9407" s="31">
        <v>2005</v>
      </c>
      <c r="C9407" s="31">
        <v>1</v>
      </c>
      <c r="D9407" s="32">
        <v>2.0206410000000001E-2</v>
      </c>
      <c r="E9407" s="32">
        <v>2.0004310000000001E-2</v>
      </c>
      <c r="F9407" s="32">
        <v>0.97999568999999997</v>
      </c>
      <c r="G9407" s="33">
        <v>90337.023000000001</v>
      </c>
      <c r="H9407" s="39">
        <v>89433.457999999999</v>
      </c>
    </row>
    <row r="9408" spans="1:8" hidden="1">
      <c r="A9408" s="38" t="s">
        <v>10</v>
      </c>
      <c r="B9408" s="31">
        <v>2005</v>
      </c>
      <c r="C9408" s="31">
        <v>2</v>
      </c>
      <c r="D9408" s="32">
        <v>1.7731810000000001E-2</v>
      </c>
      <c r="E9408" s="32">
        <v>1.757599E-2</v>
      </c>
      <c r="F9408" s="32">
        <v>0.98242401000000001</v>
      </c>
      <c r="G9408" s="33">
        <v>88529.894</v>
      </c>
      <c r="H9408" s="39">
        <v>87751.894</v>
      </c>
    </row>
    <row r="9409" spans="1:8" hidden="1">
      <c r="A9409" s="38" t="s">
        <v>10</v>
      </c>
      <c r="B9409" s="31">
        <v>2005</v>
      </c>
      <c r="C9409" s="31">
        <v>3</v>
      </c>
      <c r="D9409" s="32">
        <v>1.5558550000000001E-2</v>
      </c>
      <c r="E9409" s="32">
        <v>1.5438449999999999E-2</v>
      </c>
      <c r="F9409" s="32">
        <v>0.98456155000000001</v>
      </c>
      <c r="G9409" s="33">
        <v>86973.892999999996</v>
      </c>
      <c r="H9409" s="39">
        <v>86302.521999999997</v>
      </c>
    </row>
    <row r="9410" spans="1:8" hidden="1">
      <c r="A9410" s="38" t="s">
        <v>10</v>
      </c>
      <c r="B9410" s="31">
        <v>2005</v>
      </c>
      <c r="C9410" s="31">
        <v>4</v>
      </c>
      <c r="D9410" s="32">
        <v>1.3594790000000001E-2</v>
      </c>
      <c r="E9410" s="32">
        <v>1.3502999999999999E-2</v>
      </c>
      <c r="F9410" s="32">
        <v>0.98649699999999996</v>
      </c>
      <c r="G9410" s="33">
        <v>85631.150999999998</v>
      </c>
      <c r="H9410" s="39">
        <v>85053.012000000002</v>
      </c>
    </row>
    <row r="9411" spans="1:8" hidden="1">
      <c r="A9411" s="38" t="s">
        <v>10</v>
      </c>
      <c r="B9411" s="31">
        <v>2005</v>
      </c>
      <c r="C9411" s="31">
        <v>5</v>
      </c>
      <c r="D9411" s="32">
        <v>1.1780199999999999E-2</v>
      </c>
      <c r="E9411" s="32">
        <v>1.171122E-2</v>
      </c>
      <c r="F9411" s="32">
        <v>0.98828877999999998</v>
      </c>
      <c r="G9411" s="33">
        <v>84474.873000000007</v>
      </c>
      <c r="H9411" s="39">
        <v>83980.221999999994</v>
      </c>
    </row>
    <row r="9412" spans="1:8" hidden="1">
      <c r="A9412" s="38" t="s">
        <v>10</v>
      </c>
      <c r="B9412" s="31">
        <v>2005</v>
      </c>
      <c r="C9412" s="31">
        <v>6</v>
      </c>
      <c r="D9412" s="32">
        <v>1.0092200000000001E-2</v>
      </c>
      <c r="E9412" s="32">
        <v>1.004153E-2</v>
      </c>
      <c r="F9412" s="32">
        <v>0.98995847000000003</v>
      </c>
      <c r="G9412" s="33">
        <v>83485.570000000007</v>
      </c>
      <c r="H9412" s="39">
        <v>83066.407999999996</v>
      </c>
    </row>
    <row r="9413" spans="1:8" hidden="1">
      <c r="A9413" s="38" t="s">
        <v>10</v>
      </c>
      <c r="B9413" s="31">
        <v>2005</v>
      </c>
      <c r="C9413" s="31">
        <v>7</v>
      </c>
      <c r="D9413" s="32">
        <v>8.5442000000000001E-3</v>
      </c>
      <c r="E9413" s="32">
        <v>8.5078600000000008E-3</v>
      </c>
      <c r="F9413" s="32">
        <v>0.99149213999999997</v>
      </c>
      <c r="G9413" s="33">
        <v>82647.247000000003</v>
      </c>
      <c r="H9413" s="39">
        <v>82295.672000000006</v>
      </c>
    </row>
    <row r="9414" spans="1:8" hidden="1">
      <c r="A9414" s="38" t="s">
        <v>10</v>
      </c>
      <c r="B9414" s="31">
        <v>2005</v>
      </c>
      <c r="C9414" s="31">
        <v>8</v>
      </c>
      <c r="D9414" s="32">
        <v>7.1974099999999996E-3</v>
      </c>
      <c r="E9414" s="32">
        <v>7.1716000000000002E-3</v>
      </c>
      <c r="F9414" s="32">
        <v>0.99282840000000006</v>
      </c>
      <c r="G9414" s="33">
        <v>81944.096000000005</v>
      </c>
      <c r="H9414" s="39">
        <v>81650.260999999999</v>
      </c>
    </row>
    <row r="9415" spans="1:8" hidden="1">
      <c r="A9415" s="38" t="s">
        <v>10</v>
      </c>
      <c r="B9415" s="31">
        <v>2005</v>
      </c>
      <c r="C9415" s="31">
        <v>9</v>
      </c>
      <c r="D9415" s="32">
        <v>6.0929399999999998E-3</v>
      </c>
      <c r="E9415" s="32">
        <v>6.0744400000000004E-3</v>
      </c>
      <c r="F9415" s="32">
        <v>0.99392555999999999</v>
      </c>
      <c r="G9415" s="33">
        <v>81356.426000000007</v>
      </c>
      <c r="H9415" s="39">
        <v>81109.327999999994</v>
      </c>
    </row>
    <row r="9416" spans="1:8" hidden="1">
      <c r="A9416" s="38" t="s">
        <v>10</v>
      </c>
      <c r="B9416" s="31">
        <v>2005</v>
      </c>
      <c r="C9416" s="31">
        <v>10</v>
      </c>
      <c r="D9416" s="32">
        <v>5.2602600000000001E-3</v>
      </c>
      <c r="E9416" s="32">
        <v>5.2464599999999997E-3</v>
      </c>
      <c r="F9416" s="32">
        <v>0.99475354000000005</v>
      </c>
      <c r="G9416" s="33">
        <v>80862.231</v>
      </c>
      <c r="H9416" s="39">
        <v>80650.111000000004</v>
      </c>
    </row>
    <row r="9417" spans="1:8" hidden="1">
      <c r="A9417" s="38" t="s">
        <v>10</v>
      </c>
      <c r="B9417" s="31">
        <v>2005</v>
      </c>
      <c r="C9417" s="31">
        <v>11</v>
      </c>
      <c r="D9417" s="32">
        <v>4.6965399999999999E-3</v>
      </c>
      <c r="E9417" s="32">
        <v>4.6855300000000003E-3</v>
      </c>
      <c r="F9417" s="32">
        <v>0.99531446999999995</v>
      </c>
      <c r="G9417" s="33">
        <v>80437.990000000005</v>
      </c>
      <c r="H9417" s="39">
        <v>80249.543000000005</v>
      </c>
    </row>
    <row r="9418" spans="1:8" hidden="1">
      <c r="A9418" s="38" t="s">
        <v>10</v>
      </c>
      <c r="B9418" s="31">
        <v>2005</v>
      </c>
      <c r="C9418" s="31">
        <v>12</v>
      </c>
      <c r="D9418" s="32">
        <v>4.37258E-3</v>
      </c>
      <c r="E9418" s="32">
        <v>4.3630400000000003E-3</v>
      </c>
      <c r="F9418" s="32">
        <v>0.99563696000000002</v>
      </c>
      <c r="G9418" s="33">
        <v>80061.095000000001</v>
      </c>
      <c r="H9418" s="39">
        <v>79886.44</v>
      </c>
    </row>
    <row r="9419" spans="1:8" hidden="1">
      <c r="A9419" s="38" t="s">
        <v>10</v>
      </c>
      <c r="B9419" s="31">
        <v>2005</v>
      </c>
      <c r="C9419" s="31">
        <v>13</v>
      </c>
      <c r="D9419" s="32">
        <v>4.2640999999999998E-3</v>
      </c>
      <c r="E9419" s="32">
        <v>4.2550299999999999E-3</v>
      </c>
      <c r="F9419" s="32">
        <v>0.99574496999999995</v>
      </c>
      <c r="G9419" s="33">
        <v>79711.785000000003</v>
      </c>
      <c r="H9419" s="39">
        <v>79542.197</v>
      </c>
    </row>
    <row r="9420" spans="1:8" hidden="1">
      <c r="A9420" s="38" t="s">
        <v>10</v>
      </c>
      <c r="B9420" s="31">
        <v>2005</v>
      </c>
      <c r="C9420" s="31">
        <v>14</v>
      </c>
      <c r="D9420" s="32">
        <v>4.33345E-3</v>
      </c>
      <c r="E9420" s="32">
        <v>4.3240800000000001E-3</v>
      </c>
      <c r="F9420" s="32">
        <v>0.99567592000000005</v>
      </c>
      <c r="G9420" s="33">
        <v>79372.608999999997</v>
      </c>
      <c r="H9420" s="39">
        <v>79201.002999999997</v>
      </c>
    </row>
    <row r="9421" spans="1:8" hidden="1">
      <c r="A9421" s="38" t="s">
        <v>10</v>
      </c>
      <c r="B9421" s="31">
        <v>2005</v>
      </c>
      <c r="C9421" s="31">
        <v>15</v>
      </c>
      <c r="D9421" s="32">
        <v>4.5505299999999997E-3</v>
      </c>
      <c r="E9421" s="32">
        <v>4.5402000000000003E-3</v>
      </c>
      <c r="F9421" s="32">
        <v>0.99545980000000001</v>
      </c>
      <c r="G9421" s="33">
        <v>79029.395999999993</v>
      </c>
      <c r="H9421" s="39">
        <v>78849.990999999995</v>
      </c>
    </row>
    <row r="9422" spans="1:8" hidden="1">
      <c r="A9422" s="38" t="s">
        <v>10</v>
      </c>
      <c r="B9422" s="31">
        <v>2005</v>
      </c>
      <c r="C9422" s="31">
        <v>16</v>
      </c>
      <c r="D9422" s="32">
        <v>4.8736700000000001E-3</v>
      </c>
      <c r="E9422" s="32">
        <v>4.8618200000000002E-3</v>
      </c>
      <c r="F9422" s="32">
        <v>0.99513817999999998</v>
      </c>
      <c r="G9422" s="33">
        <v>78670.585999999996</v>
      </c>
      <c r="H9422" s="39">
        <v>78479.345000000001</v>
      </c>
    </row>
    <row r="9423" spans="1:8" hidden="1">
      <c r="A9423" s="38" t="s">
        <v>10</v>
      </c>
      <c r="B9423" s="31">
        <v>2005</v>
      </c>
      <c r="C9423" s="31">
        <v>17</v>
      </c>
      <c r="D9423" s="32">
        <v>5.2539600000000002E-3</v>
      </c>
      <c r="E9423" s="32">
        <v>5.2401899999999996E-3</v>
      </c>
      <c r="F9423" s="32">
        <v>0.99475981000000002</v>
      </c>
      <c r="G9423" s="33">
        <v>78288.104000000007</v>
      </c>
      <c r="H9423" s="39">
        <v>78082.982000000004</v>
      </c>
    </row>
    <row r="9424" spans="1:8" hidden="1">
      <c r="A9424" s="38" t="s">
        <v>10</v>
      </c>
      <c r="B9424" s="31">
        <v>2005</v>
      </c>
      <c r="C9424" s="31">
        <v>18</v>
      </c>
      <c r="D9424" s="32">
        <v>5.6507900000000002E-3</v>
      </c>
      <c r="E9424" s="32">
        <v>5.6348700000000002E-3</v>
      </c>
      <c r="F9424" s="32">
        <v>0.99436513000000004</v>
      </c>
      <c r="G9424" s="33">
        <v>77877.858999999997</v>
      </c>
      <c r="H9424" s="39">
        <v>77658.444000000003</v>
      </c>
    </row>
    <row r="9425" spans="1:8" hidden="1">
      <c r="A9425" s="38" t="s">
        <v>10</v>
      </c>
      <c r="B9425" s="31">
        <v>2005</v>
      </c>
      <c r="C9425" s="31">
        <v>19</v>
      </c>
      <c r="D9425" s="32">
        <v>6.0243600000000003E-3</v>
      </c>
      <c r="E9425" s="32">
        <v>6.0062700000000002E-3</v>
      </c>
      <c r="F9425" s="32">
        <v>0.99399373000000002</v>
      </c>
      <c r="G9425" s="33">
        <v>77439.028000000006</v>
      </c>
      <c r="H9425" s="39">
        <v>77206.467999999993</v>
      </c>
    </row>
    <row r="9426" spans="1:8" hidden="1">
      <c r="A9426" s="38" t="s">
        <v>10</v>
      </c>
      <c r="B9426" s="31">
        <v>2005</v>
      </c>
      <c r="C9426" s="31">
        <v>20</v>
      </c>
      <c r="D9426" s="32">
        <v>6.3569000000000004E-3</v>
      </c>
      <c r="E9426" s="32">
        <v>6.3367600000000003E-3</v>
      </c>
      <c r="F9426" s="32">
        <v>0.99366323999999995</v>
      </c>
      <c r="G9426" s="33">
        <v>76973.909</v>
      </c>
      <c r="H9426" s="39">
        <v>76730.025999999998</v>
      </c>
    </row>
    <row r="9427" spans="1:8" hidden="1">
      <c r="A9427" s="38" t="s">
        <v>10</v>
      </c>
      <c r="B9427" s="31">
        <v>2005</v>
      </c>
      <c r="C9427" s="31">
        <v>21</v>
      </c>
      <c r="D9427" s="32">
        <v>6.6363200000000002E-3</v>
      </c>
      <c r="E9427" s="32">
        <v>6.6143699999999996E-3</v>
      </c>
      <c r="F9427" s="32">
        <v>0.99338563000000002</v>
      </c>
      <c r="G9427" s="33">
        <v>76486.144</v>
      </c>
      <c r="H9427" s="39">
        <v>76233.19</v>
      </c>
    </row>
    <row r="9428" spans="1:8" hidden="1">
      <c r="A9428" s="38" t="s">
        <v>10</v>
      </c>
      <c r="B9428" s="31">
        <v>2005</v>
      </c>
      <c r="C9428" s="31">
        <v>22</v>
      </c>
      <c r="D9428" s="32">
        <v>6.8606300000000004E-3</v>
      </c>
      <c r="E9428" s="32">
        <v>6.8371700000000001E-3</v>
      </c>
      <c r="F9428" s="32">
        <v>0.99316283000000005</v>
      </c>
      <c r="G9428" s="33">
        <v>75980.236000000004</v>
      </c>
      <c r="H9428" s="39">
        <v>75720.490999999995</v>
      </c>
    </row>
    <row r="9429" spans="1:8" hidden="1">
      <c r="A9429" s="38" t="s">
        <v>10</v>
      </c>
      <c r="B9429" s="31">
        <v>2005</v>
      </c>
      <c r="C9429" s="31">
        <v>23</v>
      </c>
      <c r="D9429" s="32">
        <v>7.0352599999999998E-3</v>
      </c>
      <c r="E9429" s="32">
        <v>7.0105999999999996E-3</v>
      </c>
      <c r="F9429" s="32">
        <v>0.99298940000000002</v>
      </c>
      <c r="G9429" s="33">
        <v>75460.745999999999</v>
      </c>
      <c r="H9429" s="39">
        <v>75196.232999999993</v>
      </c>
    </row>
    <row r="9430" spans="1:8" hidden="1">
      <c r="A9430" s="38" t="s">
        <v>10</v>
      </c>
      <c r="B9430" s="31">
        <v>2005</v>
      </c>
      <c r="C9430" s="31">
        <v>24</v>
      </c>
      <c r="D9430" s="32">
        <v>7.1713699999999998E-3</v>
      </c>
      <c r="E9430" s="32">
        <v>7.1457500000000002E-3</v>
      </c>
      <c r="F9430" s="32">
        <v>0.99285425000000005</v>
      </c>
      <c r="G9430" s="33">
        <v>74931.721000000005</v>
      </c>
      <c r="H9430" s="39">
        <v>74664</v>
      </c>
    </row>
    <row r="9431" spans="1:8" hidden="1">
      <c r="A9431" s="38" t="s">
        <v>10</v>
      </c>
      <c r="B9431" s="31">
        <v>2005</v>
      </c>
      <c r="C9431" s="31">
        <v>25</v>
      </c>
      <c r="D9431" s="32">
        <v>7.2883899999999996E-3</v>
      </c>
      <c r="E9431" s="32">
        <v>7.2619299999999998E-3</v>
      </c>
      <c r="F9431" s="32">
        <v>0.99273807000000003</v>
      </c>
      <c r="G9431" s="33">
        <v>74396.278000000006</v>
      </c>
      <c r="H9431" s="39">
        <v>74126.148000000001</v>
      </c>
    </row>
    <row r="9432" spans="1:8" hidden="1">
      <c r="A9432" s="38" t="s">
        <v>10</v>
      </c>
      <c r="B9432" s="31">
        <v>2005</v>
      </c>
      <c r="C9432" s="31">
        <v>26</v>
      </c>
      <c r="D9432" s="32">
        <v>7.4025799999999998E-3</v>
      </c>
      <c r="E9432" s="32">
        <v>7.3752799999999997E-3</v>
      </c>
      <c r="F9432" s="32">
        <v>0.99262472000000002</v>
      </c>
      <c r="G9432" s="33">
        <v>73856.017999999996</v>
      </c>
      <c r="H9432" s="39">
        <v>73583.663</v>
      </c>
    </row>
    <row r="9433" spans="1:8" hidden="1">
      <c r="A9433" s="38" t="s">
        <v>10</v>
      </c>
      <c r="B9433" s="31">
        <v>2005</v>
      </c>
      <c r="C9433" s="31">
        <v>27</v>
      </c>
      <c r="D9433" s="32">
        <v>7.5275999999999997E-3</v>
      </c>
      <c r="E9433" s="32">
        <v>7.49937E-3</v>
      </c>
      <c r="F9433" s="32">
        <v>0.99250062999999999</v>
      </c>
      <c r="G9433" s="33">
        <v>73311.308000000005</v>
      </c>
      <c r="H9433" s="39">
        <v>73036.414000000004</v>
      </c>
    </row>
    <row r="9434" spans="1:8" hidden="1">
      <c r="A9434" s="38" t="s">
        <v>10</v>
      </c>
      <c r="B9434" s="31">
        <v>2005</v>
      </c>
      <c r="C9434" s="31">
        <v>28</v>
      </c>
      <c r="D9434" s="32">
        <v>7.6691199999999998E-3</v>
      </c>
      <c r="E9434" s="32">
        <v>7.6398300000000002E-3</v>
      </c>
      <c r="F9434" s="32">
        <v>0.99236016999999999</v>
      </c>
      <c r="G9434" s="33">
        <v>72761.52</v>
      </c>
      <c r="H9434" s="39">
        <v>72483.577000000005</v>
      </c>
    </row>
    <row r="9435" spans="1:8" hidden="1">
      <c r="A9435" s="38" t="s">
        <v>10</v>
      </c>
      <c r="B9435" s="31">
        <v>2005</v>
      </c>
      <c r="C9435" s="31">
        <v>29</v>
      </c>
      <c r="D9435" s="32">
        <v>7.8264100000000007E-3</v>
      </c>
      <c r="E9435" s="32">
        <v>7.7958999999999997E-3</v>
      </c>
      <c r="F9435" s="32">
        <v>0.99220410000000003</v>
      </c>
      <c r="G9435" s="33">
        <v>72205.634000000005</v>
      </c>
      <c r="H9435" s="39">
        <v>71924.179999999993</v>
      </c>
    </row>
    <row r="9436" spans="1:8" hidden="1">
      <c r="A9436" s="38" t="s">
        <v>10</v>
      </c>
      <c r="B9436" s="31">
        <v>2005</v>
      </c>
      <c r="C9436" s="31">
        <v>30</v>
      </c>
      <c r="D9436" s="32">
        <v>7.9971199999999999E-3</v>
      </c>
      <c r="E9436" s="32">
        <v>7.96527E-3</v>
      </c>
      <c r="F9436" s="32">
        <v>0.99203472999999998</v>
      </c>
      <c r="G9436" s="33">
        <v>71642.725999999995</v>
      </c>
      <c r="H9436" s="39">
        <v>71357.399999999994</v>
      </c>
    </row>
    <row r="9437" spans="1:8" hidden="1">
      <c r="A9437" s="38" t="s">
        <v>10</v>
      </c>
      <c r="B9437" s="31">
        <v>2005</v>
      </c>
      <c r="C9437" s="31">
        <v>31</v>
      </c>
      <c r="D9437" s="32">
        <v>8.1749300000000004E-3</v>
      </c>
      <c r="E9437" s="32">
        <v>8.1416500000000003E-3</v>
      </c>
      <c r="F9437" s="32">
        <v>0.99185835</v>
      </c>
      <c r="G9437" s="33">
        <v>71072.073000000004</v>
      </c>
      <c r="H9437" s="39">
        <v>70782.751000000004</v>
      </c>
    </row>
    <row r="9438" spans="1:8" hidden="1">
      <c r="A9438" s="38" t="s">
        <v>10</v>
      </c>
      <c r="B9438" s="31">
        <v>2005</v>
      </c>
      <c r="C9438" s="31">
        <v>32</v>
      </c>
      <c r="D9438" s="32">
        <v>8.3569100000000004E-3</v>
      </c>
      <c r="E9438" s="32">
        <v>8.3221400000000004E-3</v>
      </c>
      <c r="F9438" s="32">
        <v>0.99167786000000002</v>
      </c>
      <c r="G9438" s="33">
        <v>70493.429000000004</v>
      </c>
      <c r="H9438" s="39">
        <v>70200.100999999995</v>
      </c>
    </row>
    <row r="9439" spans="1:8" hidden="1">
      <c r="A9439" s="38" t="s">
        <v>10</v>
      </c>
      <c r="B9439" s="31">
        <v>2005</v>
      </c>
      <c r="C9439" s="31">
        <v>33</v>
      </c>
      <c r="D9439" s="32">
        <v>8.5431199999999995E-3</v>
      </c>
      <c r="E9439" s="32">
        <v>8.5067800000000002E-3</v>
      </c>
      <c r="F9439" s="32">
        <v>0.99149321999999995</v>
      </c>
      <c r="G9439" s="33">
        <v>69906.773000000001</v>
      </c>
      <c r="H9439" s="39">
        <v>69609.432000000001</v>
      </c>
    </row>
    <row r="9440" spans="1:8" hidden="1">
      <c r="A9440" s="38" t="s">
        <v>10</v>
      </c>
      <c r="B9440" s="31">
        <v>2005</v>
      </c>
      <c r="C9440" s="31">
        <v>34</v>
      </c>
      <c r="D9440" s="32">
        <v>8.7374900000000005E-3</v>
      </c>
      <c r="E9440" s="32">
        <v>8.6994900000000007E-3</v>
      </c>
      <c r="F9440" s="32">
        <v>0.99130050999999997</v>
      </c>
      <c r="G9440" s="33">
        <v>69312.091</v>
      </c>
      <c r="H9440" s="39">
        <v>69010.600999999995</v>
      </c>
    </row>
    <row r="9441" spans="1:8" hidden="1">
      <c r="A9441" s="38" t="s">
        <v>10</v>
      </c>
      <c r="B9441" s="31">
        <v>2005</v>
      </c>
      <c r="C9441" s="31">
        <v>35</v>
      </c>
      <c r="D9441" s="32">
        <v>8.9497699999999993E-3</v>
      </c>
      <c r="E9441" s="32">
        <v>8.9099000000000001E-3</v>
      </c>
      <c r="F9441" s="32">
        <v>0.99109009999999997</v>
      </c>
      <c r="G9441" s="33">
        <v>68709.111999999994</v>
      </c>
      <c r="H9441" s="39">
        <v>68403.016000000003</v>
      </c>
    </row>
    <row r="9442" spans="1:8" hidden="1">
      <c r="A9442" s="38" t="s">
        <v>10</v>
      </c>
      <c r="B9442" s="31">
        <v>2005</v>
      </c>
      <c r="C9442" s="31">
        <v>36</v>
      </c>
      <c r="D9442" s="32">
        <v>9.1882600000000002E-3</v>
      </c>
      <c r="E9442" s="32">
        <v>9.1462499999999999E-3</v>
      </c>
      <c r="F9442" s="32">
        <v>0.99085374999999998</v>
      </c>
      <c r="G9442" s="33">
        <v>68096.92</v>
      </c>
      <c r="H9442" s="39">
        <v>67785.505000000005</v>
      </c>
    </row>
    <row r="9443" spans="1:8" hidden="1">
      <c r="A9443" s="38" t="s">
        <v>10</v>
      </c>
      <c r="B9443" s="31">
        <v>2005</v>
      </c>
      <c r="C9443" s="31">
        <v>37</v>
      </c>
      <c r="D9443" s="32">
        <v>9.4606099999999995E-3</v>
      </c>
      <c r="E9443" s="32">
        <v>9.4160700000000003E-3</v>
      </c>
      <c r="F9443" s="32">
        <v>0.99058393</v>
      </c>
      <c r="G9443" s="33">
        <v>67474.089000000007</v>
      </c>
      <c r="H9443" s="39">
        <v>67156.418999999994</v>
      </c>
    </row>
    <row r="9444" spans="1:8" hidden="1">
      <c r="A9444" s="38" t="s">
        <v>10</v>
      </c>
      <c r="B9444" s="31">
        <v>2005</v>
      </c>
      <c r="C9444" s="31">
        <v>38</v>
      </c>
      <c r="D9444" s="32">
        <v>9.7672399999999999E-3</v>
      </c>
      <c r="E9444" s="32">
        <v>9.7197700000000008E-3</v>
      </c>
      <c r="F9444" s="32">
        <v>0.99028022999999998</v>
      </c>
      <c r="G9444" s="33">
        <v>66838.748000000007</v>
      </c>
      <c r="H9444" s="39">
        <v>66513.919999999998</v>
      </c>
    </row>
    <row r="9445" spans="1:8" hidden="1">
      <c r="A9445" s="38" t="s">
        <v>10</v>
      </c>
      <c r="B9445" s="31">
        <v>2005</v>
      </c>
      <c r="C9445" s="31">
        <v>39</v>
      </c>
      <c r="D9445" s="32">
        <v>1.0099510000000001E-2</v>
      </c>
      <c r="E9445" s="32">
        <v>1.004877E-2</v>
      </c>
      <c r="F9445" s="32">
        <v>0.98995122999999996</v>
      </c>
      <c r="G9445" s="33">
        <v>66189.091</v>
      </c>
      <c r="H9445" s="39">
        <v>65856.531000000003</v>
      </c>
    </row>
    <row r="9446" spans="1:8" hidden="1">
      <c r="A9446" s="38" t="s">
        <v>10</v>
      </c>
      <c r="B9446" s="31">
        <v>2005</v>
      </c>
      <c r="C9446" s="31">
        <v>40</v>
      </c>
      <c r="D9446" s="32">
        <v>1.044288E-2</v>
      </c>
      <c r="E9446" s="32">
        <v>1.0388629999999999E-2</v>
      </c>
      <c r="F9446" s="32">
        <v>0.98961136999999999</v>
      </c>
      <c r="G9446" s="33">
        <v>65523.972000000002</v>
      </c>
      <c r="H9446" s="39">
        <v>65183.62</v>
      </c>
    </row>
    <row r="9447" spans="1:8" hidden="1">
      <c r="A9447" s="38" t="s">
        <v>10</v>
      </c>
      <c r="B9447" s="31">
        <v>2005</v>
      </c>
      <c r="C9447" s="31">
        <v>41</v>
      </c>
      <c r="D9447" s="32">
        <v>1.0775440000000001E-2</v>
      </c>
      <c r="E9447" s="32">
        <v>1.07177E-2</v>
      </c>
      <c r="F9447" s="32">
        <v>0.98928229999999995</v>
      </c>
      <c r="G9447" s="33">
        <v>64843.267999999996</v>
      </c>
      <c r="H9447" s="39">
        <v>64495.781999999999</v>
      </c>
    </row>
    <row r="9448" spans="1:8" hidden="1">
      <c r="A9448" s="38" t="s">
        <v>10</v>
      </c>
      <c r="B9448" s="31">
        <v>2005</v>
      </c>
      <c r="C9448" s="31">
        <v>42</v>
      </c>
      <c r="D9448" s="32">
        <v>1.108284E-2</v>
      </c>
      <c r="E9448" s="32">
        <v>1.102177E-2</v>
      </c>
      <c r="F9448" s="32">
        <v>0.98897822999999996</v>
      </c>
      <c r="G9448" s="33">
        <v>64148.296999999999</v>
      </c>
      <c r="H9448" s="39">
        <v>63794.783000000003</v>
      </c>
    </row>
    <row r="9449" spans="1:8" hidden="1">
      <c r="A9449" s="38" t="s">
        <v>10</v>
      </c>
      <c r="B9449" s="31">
        <v>2005</v>
      </c>
      <c r="C9449" s="31">
        <v>43</v>
      </c>
      <c r="D9449" s="32">
        <v>1.136145E-2</v>
      </c>
      <c r="E9449" s="32">
        <v>1.129727E-2</v>
      </c>
      <c r="F9449" s="32">
        <v>0.98870272999999997</v>
      </c>
      <c r="G9449" s="33">
        <v>63441.269</v>
      </c>
      <c r="H9449" s="39">
        <v>63082.913</v>
      </c>
    </row>
    <row r="9450" spans="1:8" hidden="1">
      <c r="A9450" s="38" t="s">
        <v>10</v>
      </c>
      <c r="B9450" s="31">
        <v>2005</v>
      </c>
      <c r="C9450" s="31">
        <v>44</v>
      </c>
      <c r="D9450" s="32">
        <v>1.1623440000000001E-2</v>
      </c>
      <c r="E9450" s="32">
        <v>1.155627E-2</v>
      </c>
      <c r="F9450" s="32">
        <v>0.98844372999999996</v>
      </c>
      <c r="G9450" s="33">
        <v>62724.555999999997</v>
      </c>
      <c r="H9450" s="39">
        <v>62362.125</v>
      </c>
    </row>
    <row r="9451" spans="1:8" hidden="1">
      <c r="A9451" s="38" t="s">
        <v>10</v>
      </c>
      <c r="B9451" s="31">
        <v>2005</v>
      </c>
      <c r="C9451" s="31">
        <v>45</v>
      </c>
      <c r="D9451" s="32">
        <v>1.189957E-2</v>
      </c>
      <c r="E9451" s="32">
        <v>1.182919E-2</v>
      </c>
      <c r="F9451" s="32">
        <v>0.98817080999999996</v>
      </c>
      <c r="G9451" s="33">
        <v>61999.694000000003</v>
      </c>
      <c r="H9451" s="39">
        <v>61632.991000000002</v>
      </c>
    </row>
    <row r="9452" spans="1:8" hidden="1">
      <c r="A9452" s="38" t="s">
        <v>10</v>
      </c>
      <c r="B9452" s="31">
        <v>2005</v>
      </c>
      <c r="C9452" s="31">
        <v>46</v>
      </c>
      <c r="D9452" s="32">
        <v>1.222411E-2</v>
      </c>
      <c r="E9452" s="32">
        <v>1.214985E-2</v>
      </c>
      <c r="F9452" s="32">
        <v>0.98785014999999998</v>
      </c>
      <c r="G9452" s="33">
        <v>61266.288</v>
      </c>
      <c r="H9452" s="39">
        <v>60894.1</v>
      </c>
    </row>
    <row r="9453" spans="1:8" hidden="1">
      <c r="A9453" s="38" t="s">
        <v>10</v>
      </c>
      <c r="B9453" s="31">
        <v>2005</v>
      </c>
      <c r="C9453" s="31">
        <v>47</v>
      </c>
      <c r="D9453" s="32">
        <v>1.263267E-2</v>
      </c>
      <c r="E9453" s="32">
        <v>1.2553379999999999E-2</v>
      </c>
      <c r="F9453" s="32">
        <v>0.98744662000000005</v>
      </c>
      <c r="G9453" s="33">
        <v>60521.911999999997</v>
      </c>
      <c r="H9453" s="39">
        <v>60142.035000000003</v>
      </c>
    </row>
    <row r="9454" spans="1:8" hidden="1">
      <c r="A9454" s="38" t="s">
        <v>10</v>
      </c>
      <c r="B9454" s="31">
        <v>2005</v>
      </c>
      <c r="C9454" s="31">
        <v>48</v>
      </c>
      <c r="D9454" s="32">
        <v>1.314837E-2</v>
      </c>
      <c r="E9454" s="32">
        <v>1.3062499999999999E-2</v>
      </c>
      <c r="F9454" s="32">
        <v>0.98693750000000002</v>
      </c>
      <c r="G9454" s="33">
        <v>59762.156999999999</v>
      </c>
      <c r="H9454" s="39">
        <v>59371.836000000003</v>
      </c>
    </row>
    <row r="9455" spans="1:8" hidden="1">
      <c r="A9455" s="38" t="s">
        <v>10</v>
      </c>
      <c r="B9455" s="31">
        <v>2005</v>
      </c>
      <c r="C9455" s="31">
        <v>49</v>
      </c>
      <c r="D9455" s="32">
        <v>1.3775249999999999E-2</v>
      </c>
      <c r="E9455" s="32">
        <v>1.368102E-2</v>
      </c>
      <c r="F9455" s="32">
        <v>0.98631897999999996</v>
      </c>
      <c r="G9455" s="33">
        <v>58981.514000000003</v>
      </c>
      <c r="H9455" s="39">
        <v>58578.050999999999</v>
      </c>
    </row>
    <row r="9456" spans="1:8" hidden="1">
      <c r="A9456" s="38" t="s">
        <v>10</v>
      </c>
      <c r="B9456" s="31">
        <v>2005</v>
      </c>
      <c r="C9456" s="31">
        <v>50</v>
      </c>
      <c r="D9456" s="32">
        <v>1.450359E-2</v>
      </c>
      <c r="E9456" s="32">
        <v>1.4399169999999999E-2</v>
      </c>
      <c r="F9456" s="32">
        <v>0.98560082999999998</v>
      </c>
      <c r="G9456" s="33">
        <v>58174.587</v>
      </c>
      <c r="H9456" s="39">
        <v>57755.754000000001</v>
      </c>
    </row>
    <row r="9457" spans="1:8" hidden="1">
      <c r="A9457" s="38" t="s">
        <v>10</v>
      </c>
      <c r="B9457" s="31">
        <v>2005</v>
      </c>
      <c r="C9457" s="31">
        <v>51</v>
      </c>
      <c r="D9457" s="32">
        <v>1.530519E-2</v>
      </c>
      <c r="E9457" s="32">
        <v>1.518896E-2</v>
      </c>
      <c r="F9457" s="32">
        <v>0.98481103999999997</v>
      </c>
      <c r="G9457" s="33">
        <v>57336.921000000002</v>
      </c>
      <c r="H9457" s="39">
        <v>56901.476999999999</v>
      </c>
    </row>
    <row r="9458" spans="1:8" hidden="1">
      <c r="A9458" s="38" t="s">
        <v>10</v>
      </c>
      <c r="B9458" s="31">
        <v>2005</v>
      </c>
      <c r="C9458" s="31">
        <v>52</v>
      </c>
      <c r="D9458" s="32">
        <v>1.615312E-2</v>
      </c>
      <c r="E9458" s="32">
        <v>1.6023699999999998E-2</v>
      </c>
      <c r="F9458" s="32">
        <v>0.98397630000000003</v>
      </c>
      <c r="G9458" s="33">
        <v>56466.033000000003</v>
      </c>
      <c r="H9458" s="39">
        <v>56013.635999999999</v>
      </c>
    </row>
    <row r="9459" spans="1:8" hidden="1">
      <c r="A9459" s="38" t="s">
        <v>10</v>
      </c>
      <c r="B9459" s="31">
        <v>2005</v>
      </c>
      <c r="C9459" s="31">
        <v>53</v>
      </c>
      <c r="D9459" s="32">
        <v>1.7033530000000002E-2</v>
      </c>
      <c r="E9459" s="32">
        <v>1.6889680000000001E-2</v>
      </c>
      <c r="F9459" s="32">
        <v>0.98311031999999998</v>
      </c>
      <c r="G9459" s="33">
        <v>55561.237999999998</v>
      </c>
      <c r="H9459" s="39">
        <v>55092.031999999999</v>
      </c>
    </row>
    <row r="9460" spans="1:8" hidden="1">
      <c r="A9460" s="38" t="s">
        <v>10</v>
      </c>
      <c r="B9460" s="31">
        <v>2005</v>
      </c>
      <c r="C9460" s="31">
        <v>54</v>
      </c>
      <c r="D9460" s="32">
        <v>1.7949050000000001E-2</v>
      </c>
      <c r="E9460" s="32">
        <v>1.77894E-2</v>
      </c>
      <c r="F9460" s="32">
        <v>0.98221060000000004</v>
      </c>
      <c r="G9460" s="33">
        <v>54622.826999999997</v>
      </c>
      <c r="H9460" s="39">
        <v>54136.972999999998</v>
      </c>
    </row>
    <row r="9461" spans="1:8" hidden="1">
      <c r="A9461" s="38" t="s">
        <v>10</v>
      </c>
      <c r="B9461" s="31">
        <v>2005</v>
      </c>
      <c r="C9461" s="31">
        <v>55</v>
      </c>
      <c r="D9461" s="32">
        <v>1.8944610000000001E-2</v>
      </c>
      <c r="E9461" s="32">
        <v>1.8766850000000002E-2</v>
      </c>
      <c r="F9461" s="32">
        <v>0.98123315</v>
      </c>
      <c r="G9461" s="33">
        <v>53651.118999999999</v>
      </c>
      <c r="H9461" s="39">
        <v>53147.688000000002</v>
      </c>
    </row>
    <row r="9462" spans="1:8" hidden="1">
      <c r="A9462" s="38" t="s">
        <v>10</v>
      </c>
      <c r="B9462" s="31">
        <v>2005</v>
      </c>
      <c r="C9462" s="31">
        <v>56</v>
      </c>
      <c r="D9462" s="32">
        <v>2.0048380000000001E-2</v>
      </c>
      <c r="E9462" s="32">
        <v>1.98494E-2</v>
      </c>
      <c r="F9462" s="32">
        <v>0.98015059999999998</v>
      </c>
      <c r="G9462" s="33">
        <v>52644.256999999998</v>
      </c>
      <c r="H9462" s="39">
        <v>52121.779000000002</v>
      </c>
    </row>
    <row r="9463" spans="1:8" hidden="1">
      <c r="A9463" s="38" t="s">
        <v>10</v>
      </c>
      <c r="B9463" s="31">
        <v>2005</v>
      </c>
      <c r="C9463" s="31">
        <v>57</v>
      </c>
      <c r="D9463" s="32">
        <v>2.1312190000000002E-2</v>
      </c>
      <c r="E9463" s="32">
        <v>2.1087479999999999E-2</v>
      </c>
      <c r="F9463" s="32">
        <v>0.97891251999999995</v>
      </c>
      <c r="G9463" s="33">
        <v>51599.3</v>
      </c>
      <c r="H9463" s="39">
        <v>51055.25</v>
      </c>
    </row>
    <row r="9464" spans="1:8" hidden="1">
      <c r="A9464" s="38" t="s">
        <v>10</v>
      </c>
      <c r="B9464" s="31">
        <v>2005</v>
      </c>
      <c r="C9464" s="31">
        <v>58</v>
      </c>
      <c r="D9464" s="32">
        <v>2.279347E-2</v>
      </c>
      <c r="E9464" s="32">
        <v>2.2536629999999998E-2</v>
      </c>
      <c r="F9464" s="32">
        <v>0.97746337000000005</v>
      </c>
      <c r="G9464" s="33">
        <v>50511.201000000001</v>
      </c>
      <c r="H9464" s="39">
        <v>49942.025000000001</v>
      </c>
    </row>
    <row r="9465" spans="1:8" hidden="1">
      <c r="A9465" s="38" t="s">
        <v>10</v>
      </c>
      <c r="B9465" s="31">
        <v>2005</v>
      </c>
      <c r="C9465" s="31">
        <v>59</v>
      </c>
      <c r="D9465" s="32">
        <v>2.4498010000000001E-2</v>
      </c>
      <c r="E9465" s="32">
        <v>2.420156E-2</v>
      </c>
      <c r="F9465" s="32">
        <v>0.97579844000000004</v>
      </c>
      <c r="G9465" s="33">
        <v>49372.849000000002</v>
      </c>
      <c r="H9465" s="39">
        <v>48775.398999999998</v>
      </c>
    </row>
    <row r="9466" spans="1:8" hidden="1">
      <c r="A9466" s="38" t="s">
        <v>10</v>
      </c>
      <c r="B9466" s="31">
        <v>2005</v>
      </c>
      <c r="C9466" s="31">
        <v>60</v>
      </c>
      <c r="D9466" s="32">
        <v>2.6438039999999999E-2</v>
      </c>
      <c r="E9466" s="32">
        <v>2.6093120000000001E-2</v>
      </c>
      <c r="F9466" s="32">
        <v>0.97390688000000003</v>
      </c>
      <c r="G9466" s="33">
        <v>48177.949000000001</v>
      </c>
      <c r="H9466" s="39">
        <v>47549.392</v>
      </c>
    </row>
    <row r="9467" spans="1:8" hidden="1">
      <c r="A9467" s="38" t="s">
        <v>10</v>
      </c>
      <c r="B9467" s="31">
        <v>2005</v>
      </c>
      <c r="C9467" s="31">
        <v>61</v>
      </c>
      <c r="D9467" s="32">
        <v>2.8595229999999999E-2</v>
      </c>
      <c r="E9467" s="32">
        <v>2.8192149999999999E-2</v>
      </c>
      <c r="F9467" s="32">
        <v>0.97180785000000003</v>
      </c>
      <c r="G9467" s="33">
        <v>46920.836000000003</v>
      </c>
      <c r="H9467" s="39">
        <v>46259.436000000002</v>
      </c>
    </row>
    <row r="9468" spans="1:8" hidden="1">
      <c r="A9468" s="38" t="s">
        <v>10</v>
      </c>
      <c r="B9468" s="31">
        <v>2005</v>
      </c>
      <c r="C9468" s="31">
        <v>62</v>
      </c>
      <c r="D9468" s="32">
        <v>3.0944909999999999E-2</v>
      </c>
      <c r="E9468" s="32">
        <v>3.0473409999999999E-2</v>
      </c>
      <c r="F9468" s="32">
        <v>0.96952658999999997</v>
      </c>
      <c r="G9468" s="33">
        <v>45598.036</v>
      </c>
      <c r="H9468" s="39">
        <v>44903.271999999997</v>
      </c>
    </row>
    <row r="9469" spans="1:8" hidden="1">
      <c r="A9469" s="38" t="s">
        <v>10</v>
      </c>
      <c r="B9469" s="31">
        <v>2005</v>
      </c>
      <c r="C9469" s="31">
        <v>63</v>
      </c>
      <c r="D9469" s="32">
        <v>3.3480089999999997E-2</v>
      </c>
      <c r="E9469" s="32">
        <v>3.2928859999999997E-2</v>
      </c>
      <c r="F9469" s="32">
        <v>0.96707114000000005</v>
      </c>
      <c r="G9469" s="33">
        <v>44208.508999999998</v>
      </c>
      <c r="H9469" s="39">
        <v>43480.641000000003</v>
      </c>
    </row>
    <row r="9470" spans="1:8" hidden="1">
      <c r="A9470" s="38" t="s">
        <v>10</v>
      </c>
      <c r="B9470" s="31">
        <v>2005</v>
      </c>
      <c r="C9470" s="31">
        <v>64</v>
      </c>
      <c r="D9470" s="32">
        <v>3.621278E-2</v>
      </c>
      <c r="E9470" s="32">
        <v>3.5568759999999998E-2</v>
      </c>
      <c r="F9470" s="32">
        <v>0.96443124000000002</v>
      </c>
      <c r="G9470" s="33">
        <v>42752.773000000001</v>
      </c>
      <c r="H9470" s="39">
        <v>41992.442000000003</v>
      </c>
    </row>
    <row r="9471" spans="1:8" hidden="1">
      <c r="A9471" s="38" t="s">
        <v>10</v>
      </c>
      <c r="B9471" s="31">
        <v>2005</v>
      </c>
      <c r="C9471" s="31">
        <v>65</v>
      </c>
      <c r="D9471" s="32">
        <v>3.9199459999999998E-2</v>
      </c>
      <c r="E9471" s="32">
        <v>3.8445930000000003E-2</v>
      </c>
      <c r="F9471" s="32">
        <v>0.96155407000000004</v>
      </c>
      <c r="G9471" s="33">
        <v>41232.11</v>
      </c>
      <c r="H9471" s="39">
        <v>40439.506999999998</v>
      </c>
    </row>
    <row r="9472" spans="1:8" hidden="1">
      <c r="A9472" s="38" t="s">
        <v>10</v>
      </c>
      <c r="B9472" s="31">
        <v>2005</v>
      </c>
      <c r="C9472" s="31">
        <v>66</v>
      </c>
      <c r="D9472" s="32">
        <v>4.2520549999999997E-2</v>
      </c>
      <c r="E9472" s="32">
        <v>4.1635369999999998E-2</v>
      </c>
      <c r="F9472" s="32">
        <v>0.95836463000000005</v>
      </c>
      <c r="G9472" s="33">
        <v>39646.902999999998</v>
      </c>
      <c r="H9472" s="39">
        <v>38821.546000000002</v>
      </c>
    </row>
    <row r="9473" spans="1:8" hidden="1">
      <c r="A9473" s="38" t="s">
        <v>10</v>
      </c>
      <c r="B9473" s="31">
        <v>2005</v>
      </c>
      <c r="C9473" s="31">
        <v>67</v>
      </c>
      <c r="D9473" s="32">
        <v>4.6263289999999999E-2</v>
      </c>
      <c r="E9473" s="32">
        <v>4.5217340000000002E-2</v>
      </c>
      <c r="F9473" s="32">
        <v>0.95478266000000001</v>
      </c>
      <c r="G9473" s="33">
        <v>37996.19</v>
      </c>
      <c r="H9473" s="39">
        <v>37137.146000000001</v>
      </c>
    </row>
    <row r="9474" spans="1:8" hidden="1">
      <c r="A9474" s="38" t="s">
        <v>10</v>
      </c>
      <c r="B9474" s="31">
        <v>2005</v>
      </c>
      <c r="C9474" s="31">
        <v>68</v>
      </c>
      <c r="D9474" s="32">
        <v>5.0508280000000003E-2</v>
      </c>
      <c r="E9474" s="32">
        <v>4.9264160000000001E-2</v>
      </c>
      <c r="F9474" s="32">
        <v>0.95073584</v>
      </c>
      <c r="G9474" s="33">
        <v>36278.103000000003</v>
      </c>
      <c r="H9474" s="39">
        <v>35384.498</v>
      </c>
    </row>
    <row r="9475" spans="1:8" hidden="1">
      <c r="A9475" s="38" t="s">
        <v>10</v>
      </c>
      <c r="B9475" s="31">
        <v>2005</v>
      </c>
      <c r="C9475" s="31">
        <v>69</v>
      </c>
      <c r="D9475" s="32">
        <v>5.5287030000000001E-2</v>
      </c>
      <c r="E9475" s="32">
        <v>5.3799819999999998E-2</v>
      </c>
      <c r="F9475" s="32">
        <v>0.94620017999999995</v>
      </c>
      <c r="G9475" s="33">
        <v>34490.892999999996</v>
      </c>
      <c r="H9475" s="39">
        <v>33563.091</v>
      </c>
    </row>
    <row r="9476" spans="1:8" hidden="1">
      <c r="A9476" s="38" t="s">
        <v>10</v>
      </c>
      <c r="B9476" s="31">
        <v>2005</v>
      </c>
      <c r="C9476" s="31">
        <v>70</v>
      </c>
      <c r="D9476" s="32">
        <v>6.0592E-2</v>
      </c>
      <c r="E9476" s="32">
        <v>5.8810290000000001E-2</v>
      </c>
      <c r="F9476" s="32">
        <v>0.94118970999999996</v>
      </c>
      <c r="G9476" s="33">
        <v>32635.289000000001</v>
      </c>
      <c r="H9476" s="39">
        <v>31675.644</v>
      </c>
    </row>
    <row r="9477" spans="1:8" hidden="1">
      <c r="A9477" s="38" t="s">
        <v>10</v>
      </c>
      <c r="B9477" s="31">
        <v>2005</v>
      </c>
      <c r="C9477" s="31">
        <v>71</v>
      </c>
      <c r="D9477" s="32">
        <v>6.6365999999999994E-2</v>
      </c>
      <c r="E9477" s="32">
        <v>6.4234509999999995E-2</v>
      </c>
      <c r="F9477" s="32">
        <v>0.93576548999999998</v>
      </c>
      <c r="G9477" s="33">
        <v>30715.999</v>
      </c>
      <c r="H9477" s="39">
        <v>29729.485000000001</v>
      </c>
    </row>
    <row r="9478" spans="1:8" hidden="1">
      <c r="A9478" s="38" t="s">
        <v>10</v>
      </c>
      <c r="B9478" s="31">
        <v>2005</v>
      </c>
      <c r="C9478" s="31">
        <v>72</v>
      </c>
      <c r="D9478" s="32">
        <v>7.2535359999999993E-2</v>
      </c>
      <c r="E9478" s="32">
        <v>6.9996740000000002E-2</v>
      </c>
      <c r="F9478" s="32">
        <v>0.93000326</v>
      </c>
      <c r="G9478" s="33">
        <v>28742.972000000002</v>
      </c>
      <c r="H9478" s="39">
        <v>27737.013999999999</v>
      </c>
    </row>
    <row r="9479" spans="1:8" hidden="1">
      <c r="A9479" s="38" t="s">
        <v>10</v>
      </c>
      <c r="B9479" s="31">
        <v>2005</v>
      </c>
      <c r="C9479" s="31">
        <v>73</v>
      </c>
      <c r="D9479" s="32">
        <v>7.9074210000000006E-2</v>
      </c>
      <c r="E9479" s="32">
        <v>7.6066750000000002E-2</v>
      </c>
      <c r="F9479" s="32">
        <v>0.92393325000000004</v>
      </c>
      <c r="G9479" s="33">
        <v>26731.057000000001</v>
      </c>
      <c r="H9479" s="39">
        <v>25714.384999999998</v>
      </c>
    </row>
    <row r="9480" spans="1:8" hidden="1">
      <c r="A9480" s="38" t="s">
        <v>10</v>
      </c>
      <c r="B9480" s="31">
        <v>2005</v>
      </c>
      <c r="C9480" s="31">
        <v>74</v>
      </c>
      <c r="D9480" s="32">
        <v>8.601454E-2</v>
      </c>
      <c r="E9480" s="32">
        <v>8.2467819999999997E-2</v>
      </c>
      <c r="F9480" s="32">
        <v>0.91753218000000003</v>
      </c>
      <c r="G9480" s="33">
        <v>24697.713</v>
      </c>
      <c r="H9480" s="39">
        <v>23679.329000000002</v>
      </c>
    </row>
    <row r="9481" spans="1:8" hidden="1">
      <c r="A9481" s="38" t="s">
        <v>10</v>
      </c>
      <c r="B9481" s="31">
        <v>2005</v>
      </c>
      <c r="C9481" s="31">
        <v>75</v>
      </c>
      <c r="D9481" s="32">
        <v>9.3501379999999995E-2</v>
      </c>
      <c r="E9481" s="32">
        <v>8.9325360000000006E-2</v>
      </c>
      <c r="F9481" s="32">
        <v>0.91067463999999998</v>
      </c>
      <c r="G9481" s="33">
        <v>22660.946</v>
      </c>
      <c r="H9481" s="39">
        <v>21648.848000000002</v>
      </c>
    </row>
    <row r="9482" spans="1:8" hidden="1">
      <c r="A9482" s="38" t="s">
        <v>10</v>
      </c>
      <c r="B9482" s="31">
        <v>2005</v>
      </c>
      <c r="C9482" s="31">
        <v>76</v>
      </c>
      <c r="D9482" s="32">
        <v>0.10174473000000001</v>
      </c>
      <c r="E9482" s="32">
        <v>9.6819299999999997E-2</v>
      </c>
      <c r="F9482" s="32">
        <v>0.90318069999999995</v>
      </c>
      <c r="G9482" s="33">
        <v>20636.749</v>
      </c>
      <c r="H9482" s="39">
        <v>19637.731</v>
      </c>
    </row>
    <row r="9483" spans="1:8" hidden="1">
      <c r="A9483" s="38" t="s">
        <v>10</v>
      </c>
      <c r="B9483" s="31">
        <v>2005</v>
      </c>
      <c r="C9483" s="31">
        <v>77</v>
      </c>
      <c r="D9483" s="32">
        <v>0.11095909</v>
      </c>
      <c r="E9483" s="32">
        <v>0.10512671</v>
      </c>
      <c r="F9483" s="32">
        <v>0.89487329000000004</v>
      </c>
      <c r="G9483" s="33">
        <v>18638.713</v>
      </c>
      <c r="H9483" s="39">
        <v>17659</v>
      </c>
    </row>
    <row r="9484" spans="1:8" hidden="1">
      <c r="A9484" s="38" t="s">
        <v>10</v>
      </c>
      <c r="B9484" s="31">
        <v>2005</v>
      </c>
      <c r="C9484" s="31">
        <v>78</v>
      </c>
      <c r="D9484" s="32">
        <v>0.12131878</v>
      </c>
      <c r="E9484" s="32">
        <v>0.11438052999999999</v>
      </c>
      <c r="F9484" s="32">
        <v>0.88561946999999996</v>
      </c>
      <c r="G9484" s="33">
        <v>16679.287</v>
      </c>
      <c r="H9484" s="39">
        <v>15725.394</v>
      </c>
    </row>
    <row r="9485" spans="1:8" hidden="1">
      <c r="A9485" s="38" t="s">
        <v>10</v>
      </c>
      <c r="B9485" s="31">
        <v>2005</v>
      </c>
      <c r="C9485" s="31">
        <v>79</v>
      </c>
      <c r="D9485" s="32">
        <v>0.13284201000000001</v>
      </c>
      <c r="E9485" s="32">
        <v>0.12456807</v>
      </c>
      <c r="F9485" s="32">
        <v>0.87543192999999997</v>
      </c>
      <c r="G9485" s="33">
        <v>14771.501</v>
      </c>
      <c r="H9485" s="39">
        <v>13851.472</v>
      </c>
    </row>
    <row r="9486" spans="1:8" hidden="1">
      <c r="A9486" s="38" t="s">
        <v>10</v>
      </c>
      <c r="B9486" s="31">
        <v>2005</v>
      </c>
      <c r="C9486" s="31">
        <v>80</v>
      </c>
      <c r="D9486" s="32">
        <v>0.14541666</v>
      </c>
      <c r="E9486" s="32">
        <v>0.13556029999999999</v>
      </c>
      <c r="F9486" s="32">
        <v>0.86443970000000003</v>
      </c>
      <c r="G9486" s="33">
        <v>12931.444</v>
      </c>
      <c r="H9486" s="39">
        <v>12054.949000000001</v>
      </c>
    </row>
    <row r="9487" spans="1:8" hidden="1">
      <c r="A9487" s="38" t="s">
        <v>10</v>
      </c>
      <c r="B9487" s="31">
        <v>2005</v>
      </c>
      <c r="C9487" s="31">
        <v>81</v>
      </c>
      <c r="D9487" s="32">
        <v>0.15879898000000001</v>
      </c>
      <c r="E9487" s="32">
        <v>0.14711789</v>
      </c>
      <c r="F9487" s="32">
        <v>0.85288211000000003</v>
      </c>
      <c r="G9487" s="33">
        <v>11178.453</v>
      </c>
      <c r="H9487" s="39">
        <v>10356.178</v>
      </c>
    </row>
    <row r="9488" spans="1:8" hidden="1">
      <c r="A9488" s="38" t="s">
        <v>10</v>
      </c>
      <c r="B9488" s="31">
        <v>2005</v>
      </c>
      <c r="C9488" s="31">
        <v>82</v>
      </c>
      <c r="D9488" s="32">
        <v>0.17272604</v>
      </c>
      <c r="E9488" s="32">
        <v>0.15899477000000001</v>
      </c>
      <c r="F9488" s="32">
        <v>0.84100523000000005</v>
      </c>
      <c r="G9488" s="33">
        <v>9533.9030000000002</v>
      </c>
      <c r="H9488" s="39">
        <v>8775.982</v>
      </c>
    </row>
    <row r="9489" spans="1:8" hidden="1">
      <c r="A9489" s="38" t="s">
        <v>10</v>
      </c>
      <c r="B9489" s="31">
        <v>2005</v>
      </c>
      <c r="C9489" s="31">
        <v>83</v>
      </c>
      <c r="D9489" s="32">
        <v>0.18712696000000001</v>
      </c>
      <c r="E9489" s="32">
        <v>0.17111668999999999</v>
      </c>
      <c r="F9489" s="32">
        <v>0.82888331000000004</v>
      </c>
      <c r="G9489" s="33">
        <v>8018.0619999999999</v>
      </c>
      <c r="H9489" s="39">
        <v>7332.05</v>
      </c>
    </row>
    <row r="9490" spans="1:8" hidden="1">
      <c r="A9490" s="38" t="s">
        <v>10</v>
      </c>
      <c r="B9490" s="31">
        <v>2005</v>
      </c>
      <c r="C9490" s="31">
        <v>84</v>
      </c>
      <c r="D9490" s="32">
        <v>0.20214557</v>
      </c>
      <c r="E9490" s="32">
        <v>0.18358965999999999</v>
      </c>
      <c r="F9490" s="32">
        <v>0.81641034000000001</v>
      </c>
      <c r="G9490" s="33">
        <v>6646.0379999999996</v>
      </c>
      <c r="H9490" s="39">
        <v>6035.9660000000003</v>
      </c>
    </row>
    <row r="9491" spans="1:8" hidden="1">
      <c r="A9491" s="38" t="s">
        <v>10</v>
      </c>
      <c r="B9491" s="31">
        <v>2005</v>
      </c>
      <c r="C9491" s="31">
        <v>85</v>
      </c>
      <c r="D9491" s="32">
        <v>0.21825298000000001</v>
      </c>
      <c r="E9491" s="32">
        <v>0.19677916000000001</v>
      </c>
      <c r="F9491" s="32">
        <v>0.80322084000000005</v>
      </c>
      <c r="G9491" s="33">
        <v>5425.8940000000002</v>
      </c>
      <c r="H9491" s="39">
        <v>4892.0429999999997</v>
      </c>
    </row>
    <row r="9492" spans="1:8" hidden="1">
      <c r="A9492" s="38" t="s">
        <v>10</v>
      </c>
      <c r="B9492" s="31">
        <v>2005</v>
      </c>
      <c r="C9492" s="31">
        <v>86</v>
      </c>
      <c r="D9492" s="32">
        <v>0.23607974000000001</v>
      </c>
      <c r="E9492" s="32">
        <v>0.21115502999999999</v>
      </c>
      <c r="F9492" s="32">
        <v>0.78884496999999998</v>
      </c>
      <c r="G9492" s="33">
        <v>4358.1909999999998</v>
      </c>
      <c r="H9492" s="39">
        <v>3898.0639999999999</v>
      </c>
    </row>
    <row r="9493" spans="1:8" hidden="1">
      <c r="A9493" s="38" t="s">
        <v>10</v>
      </c>
      <c r="B9493" s="31">
        <v>2005</v>
      </c>
      <c r="C9493" s="31">
        <v>87</v>
      </c>
      <c r="D9493" s="32">
        <v>0.25615346999999999</v>
      </c>
      <c r="E9493" s="32">
        <v>0.22707097000000001</v>
      </c>
      <c r="F9493" s="32">
        <v>0.77292903000000002</v>
      </c>
      <c r="G9493" s="33">
        <v>3437.9369999999999</v>
      </c>
      <c r="H9493" s="39">
        <v>3047.6089999999999</v>
      </c>
    </row>
    <row r="9494" spans="1:8" hidden="1">
      <c r="A9494" s="38" t="s">
        <v>10</v>
      </c>
      <c r="B9494" s="31">
        <v>2005</v>
      </c>
      <c r="C9494" s="31">
        <v>88</v>
      </c>
      <c r="D9494" s="32">
        <v>0.27877532999999999</v>
      </c>
      <c r="E9494" s="32">
        <v>0.24467117999999999</v>
      </c>
      <c r="F9494" s="32">
        <v>0.75532882000000001</v>
      </c>
      <c r="G9494" s="33">
        <v>2657.2809999999999</v>
      </c>
      <c r="H9494" s="39">
        <v>2332.201</v>
      </c>
    </row>
    <row r="9495" spans="1:8" hidden="1">
      <c r="A9495" s="38" t="s">
        <v>10</v>
      </c>
      <c r="B9495" s="31">
        <v>2005</v>
      </c>
      <c r="C9495" s="31">
        <v>89</v>
      </c>
      <c r="D9495" s="32">
        <v>0.30371090000000001</v>
      </c>
      <c r="E9495" s="32">
        <v>0.26367101999999998</v>
      </c>
      <c r="F9495" s="32">
        <v>0.73632898000000002</v>
      </c>
      <c r="G9495" s="33">
        <v>2007.1210000000001</v>
      </c>
      <c r="H9495" s="39">
        <v>1742.511</v>
      </c>
    </row>
    <row r="9496" spans="1:8" hidden="1">
      <c r="A9496" s="38" t="s">
        <v>10</v>
      </c>
      <c r="B9496" s="31">
        <v>2005</v>
      </c>
      <c r="C9496" s="31">
        <v>90</v>
      </c>
      <c r="D9496" s="32">
        <v>0.33027455</v>
      </c>
      <c r="E9496" s="32">
        <v>0.28346407000000001</v>
      </c>
      <c r="F9496" s="32">
        <v>0.71653593000000004</v>
      </c>
      <c r="G9496" s="33">
        <v>1477.902</v>
      </c>
      <c r="H9496" s="39">
        <v>1268.4359999999999</v>
      </c>
    </row>
    <row r="9497" spans="1:8" hidden="1">
      <c r="A9497" s="38" t="s">
        <v>10</v>
      </c>
      <c r="B9497" s="31">
        <v>2005</v>
      </c>
      <c r="C9497" s="31">
        <v>91</v>
      </c>
      <c r="D9497" s="32">
        <v>0.35743371000000002</v>
      </c>
      <c r="E9497" s="32">
        <v>0.30323967000000002</v>
      </c>
      <c r="F9497" s="32">
        <v>0.69676033000000004</v>
      </c>
      <c r="G9497" s="33">
        <v>1058.97</v>
      </c>
      <c r="H9497" s="39">
        <v>898.40899999999999</v>
      </c>
    </row>
    <row r="9498" spans="1:8" hidden="1">
      <c r="A9498" s="38" t="s">
        <v>10</v>
      </c>
      <c r="B9498" s="31">
        <v>2005</v>
      </c>
      <c r="C9498" s="31">
        <v>92</v>
      </c>
      <c r="D9498" s="32">
        <v>0.38411262000000002</v>
      </c>
      <c r="E9498" s="32">
        <v>0.32222690999999998</v>
      </c>
      <c r="F9498" s="32">
        <v>0.67777308999999997</v>
      </c>
      <c r="G9498" s="33">
        <v>737.84799999999996</v>
      </c>
      <c r="H9498" s="39">
        <v>618.971</v>
      </c>
    </row>
    <row r="9499" spans="1:8" hidden="1">
      <c r="A9499" s="38" t="s">
        <v>10</v>
      </c>
      <c r="B9499" s="31">
        <v>2005</v>
      </c>
      <c r="C9499" s="31">
        <v>93</v>
      </c>
      <c r="D9499" s="32">
        <v>0.40973923000000001</v>
      </c>
      <c r="E9499" s="32">
        <v>0.34006934999999999</v>
      </c>
      <c r="F9499" s="32">
        <v>0.65993064999999995</v>
      </c>
      <c r="G9499" s="33">
        <v>500.09399999999999</v>
      </c>
      <c r="H9499" s="39">
        <v>415.06</v>
      </c>
    </row>
    <row r="9500" spans="1:8" hidden="1">
      <c r="A9500" s="38" t="s">
        <v>10</v>
      </c>
      <c r="B9500" s="31">
        <v>2005</v>
      </c>
      <c r="C9500" s="31">
        <v>94</v>
      </c>
      <c r="D9500" s="32">
        <v>0.43421142000000001</v>
      </c>
      <c r="E9500" s="32">
        <v>0.35675736000000002</v>
      </c>
      <c r="F9500" s="32">
        <v>0.64324263999999998</v>
      </c>
      <c r="G9500" s="33">
        <v>330.02699999999999</v>
      </c>
      <c r="H9500" s="39">
        <v>271.15699999999998</v>
      </c>
    </row>
    <row r="9501" spans="1:8" hidden="1">
      <c r="A9501" s="38" t="s">
        <v>10</v>
      </c>
      <c r="B9501" s="31">
        <v>2005</v>
      </c>
      <c r="C9501" s="31">
        <v>95</v>
      </c>
      <c r="D9501" s="32">
        <v>0.45802028</v>
      </c>
      <c r="E9501" s="32">
        <v>0.37267412999999999</v>
      </c>
      <c r="F9501" s="32">
        <v>0.62732586999999995</v>
      </c>
      <c r="G9501" s="33">
        <v>212.28700000000001</v>
      </c>
      <c r="H9501" s="39">
        <v>172.73</v>
      </c>
    </row>
    <row r="9502" spans="1:8" hidden="1">
      <c r="A9502" s="38" t="s">
        <v>10</v>
      </c>
      <c r="B9502" s="31">
        <v>2005</v>
      </c>
      <c r="C9502" s="31">
        <v>96</v>
      </c>
      <c r="D9502" s="32">
        <v>0.48193975999999999</v>
      </c>
      <c r="E9502" s="32">
        <v>0.38835734</v>
      </c>
      <c r="F9502" s="32">
        <v>0.61164266</v>
      </c>
      <c r="G9502" s="33">
        <v>133.173</v>
      </c>
      <c r="H9502" s="39">
        <v>107.31399999999999</v>
      </c>
    </row>
    <row r="9503" spans="1:8" hidden="1">
      <c r="A9503" s="38" t="s">
        <v>10</v>
      </c>
      <c r="B9503" s="31">
        <v>2005</v>
      </c>
      <c r="C9503" s="31">
        <v>97</v>
      </c>
      <c r="D9503" s="32">
        <v>0.50655622</v>
      </c>
      <c r="E9503" s="32">
        <v>0.40418501000000001</v>
      </c>
      <c r="F9503" s="32">
        <v>0.59581499000000004</v>
      </c>
      <c r="G9503" s="33">
        <v>81.454999999999998</v>
      </c>
      <c r="H9503" s="39">
        <v>64.992999999999995</v>
      </c>
    </row>
    <row r="9504" spans="1:8" hidden="1">
      <c r="A9504" s="38" t="s">
        <v>10</v>
      </c>
      <c r="B9504" s="31">
        <v>2005</v>
      </c>
      <c r="C9504" s="31">
        <v>98</v>
      </c>
      <c r="D9504" s="32">
        <v>0.53220149999999999</v>
      </c>
      <c r="E9504" s="32">
        <v>0.42034687999999998</v>
      </c>
      <c r="F9504" s="32">
        <v>0.57965312000000002</v>
      </c>
      <c r="G9504" s="33">
        <v>48.531999999999996</v>
      </c>
      <c r="H9504" s="39">
        <v>38.332000000000001</v>
      </c>
    </row>
    <row r="9505" spans="1:8" hidden="1">
      <c r="A9505" s="38" t="s">
        <v>10</v>
      </c>
      <c r="B9505" s="31">
        <v>2005</v>
      </c>
      <c r="C9505" s="31">
        <v>99</v>
      </c>
      <c r="D9505" s="32">
        <v>0.55870419000000004</v>
      </c>
      <c r="E9505" s="32">
        <v>0.43670870000000001</v>
      </c>
      <c r="F9505" s="32">
        <v>0.56329130000000005</v>
      </c>
      <c r="G9505" s="33">
        <v>28.132000000000001</v>
      </c>
      <c r="H9505" s="39">
        <v>21.989000000000001</v>
      </c>
    </row>
    <row r="9506" spans="1:8" hidden="1">
      <c r="A9506" s="38" t="s">
        <v>10</v>
      </c>
      <c r="B9506" s="31">
        <v>2006</v>
      </c>
      <c r="C9506" s="31">
        <v>1</v>
      </c>
      <c r="D9506" s="32">
        <v>1.9044479999999999E-2</v>
      </c>
      <c r="E9506" s="32">
        <v>1.8864840000000001E-2</v>
      </c>
      <c r="F9506" s="32">
        <v>0.98113516000000001</v>
      </c>
      <c r="G9506" s="33">
        <v>90598.698999999993</v>
      </c>
      <c r="H9506" s="39">
        <v>89744.134000000005</v>
      </c>
    </row>
    <row r="9507" spans="1:8" hidden="1">
      <c r="A9507" s="38" t="s">
        <v>10</v>
      </c>
      <c r="B9507" s="31">
        <v>2006</v>
      </c>
      <c r="C9507" s="31">
        <v>2</v>
      </c>
      <c r="D9507" s="32">
        <v>1.6874299999999998E-2</v>
      </c>
      <c r="E9507" s="32">
        <v>1.6733120000000001E-2</v>
      </c>
      <c r="F9507" s="32">
        <v>0.98326687999999995</v>
      </c>
      <c r="G9507" s="33">
        <v>88889.569000000003</v>
      </c>
      <c r="H9507" s="39">
        <v>88145.869000000006</v>
      </c>
    </row>
    <row r="9508" spans="1:8" hidden="1">
      <c r="A9508" s="38" t="s">
        <v>10</v>
      </c>
      <c r="B9508" s="31">
        <v>2006</v>
      </c>
      <c r="C9508" s="31">
        <v>3</v>
      </c>
      <c r="D9508" s="32">
        <v>1.495313E-2</v>
      </c>
      <c r="E9508" s="32">
        <v>1.484216E-2</v>
      </c>
      <c r="F9508" s="32">
        <v>0.98515783999999995</v>
      </c>
      <c r="G9508" s="33">
        <v>87402.168999999994</v>
      </c>
      <c r="H9508" s="39">
        <v>86753.55</v>
      </c>
    </row>
    <row r="9509" spans="1:8" hidden="1">
      <c r="A9509" s="38" t="s">
        <v>10</v>
      </c>
      <c r="B9509" s="31">
        <v>2006</v>
      </c>
      <c r="C9509" s="31">
        <v>4</v>
      </c>
      <c r="D9509" s="32">
        <v>1.3190749999999999E-2</v>
      </c>
      <c r="E9509" s="32">
        <v>1.3104330000000001E-2</v>
      </c>
      <c r="F9509" s="32">
        <v>0.98689567</v>
      </c>
      <c r="G9509" s="33">
        <v>86104.932000000001</v>
      </c>
      <c r="H9509" s="39">
        <v>85540.758000000002</v>
      </c>
    </row>
    <row r="9510" spans="1:8" hidden="1">
      <c r="A9510" s="38" t="s">
        <v>10</v>
      </c>
      <c r="B9510" s="31">
        <v>2006</v>
      </c>
      <c r="C9510" s="31">
        <v>5</v>
      </c>
      <c r="D9510" s="32">
        <v>1.1526120000000001E-2</v>
      </c>
      <c r="E9510" s="32">
        <v>1.1460079999999999E-2</v>
      </c>
      <c r="F9510" s="32">
        <v>0.98853992000000002</v>
      </c>
      <c r="G9510" s="33">
        <v>84976.585000000006</v>
      </c>
      <c r="H9510" s="39">
        <v>84489.664999999994</v>
      </c>
    </row>
    <row r="9511" spans="1:8" hidden="1">
      <c r="A9511" s="38" t="s">
        <v>10</v>
      </c>
      <c r="B9511" s="31">
        <v>2006</v>
      </c>
      <c r="C9511" s="31">
        <v>6</v>
      </c>
      <c r="D9511" s="32">
        <v>9.9381299999999999E-3</v>
      </c>
      <c r="E9511" s="32">
        <v>9.8889900000000003E-3</v>
      </c>
      <c r="F9511" s="32">
        <v>0.99011101000000001</v>
      </c>
      <c r="G9511" s="33">
        <v>84002.745999999999</v>
      </c>
      <c r="H9511" s="39">
        <v>83587.395000000004</v>
      </c>
    </row>
    <row r="9512" spans="1:8" hidden="1">
      <c r="A9512" s="38" t="s">
        <v>10</v>
      </c>
      <c r="B9512" s="31">
        <v>2006</v>
      </c>
      <c r="C9512" s="31">
        <v>7</v>
      </c>
      <c r="D9512" s="32">
        <v>8.4464699999999993E-3</v>
      </c>
      <c r="E9512" s="32">
        <v>8.4109500000000004E-3</v>
      </c>
      <c r="F9512" s="32">
        <v>0.99158904999999997</v>
      </c>
      <c r="G9512" s="33">
        <v>83172.043999999994</v>
      </c>
      <c r="H9512" s="39">
        <v>82822.266000000003</v>
      </c>
    </row>
    <row r="9513" spans="1:8" hidden="1">
      <c r="A9513" s="38" t="s">
        <v>10</v>
      </c>
      <c r="B9513" s="31">
        <v>2006</v>
      </c>
      <c r="C9513" s="31">
        <v>8</v>
      </c>
      <c r="D9513" s="32">
        <v>7.1250899999999997E-3</v>
      </c>
      <c r="E9513" s="32">
        <v>7.0997899999999999E-3</v>
      </c>
      <c r="F9513" s="32">
        <v>0.99290020999999995</v>
      </c>
      <c r="G9513" s="33">
        <v>82472.487999999998</v>
      </c>
      <c r="H9513" s="39">
        <v>82179.72</v>
      </c>
    </row>
    <row r="9514" spans="1:8" hidden="1">
      <c r="A9514" s="38" t="s">
        <v>10</v>
      </c>
      <c r="B9514" s="31">
        <v>2006</v>
      </c>
      <c r="C9514" s="31">
        <v>9</v>
      </c>
      <c r="D9514" s="32">
        <v>6.0280899999999998E-3</v>
      </c>
      <c r="E9514" s="32">
        <v>6.0099799999999998E-3</v>
      </c>
      <c r="F9514" s="32">
        <v>0.99399002000000003</v>
      </c>
      <c r="G9514" s="33">
        <v>81886.951000000001</v>
      </c>
      <c r="H9514" s="39">
        <v>81640.881999999998</v>
      </c>
    </row>
    <row r="9515" spans="1:8" hidden="1">
      <c r="A9515" s="38" t="s">
        <v>10</v>
      </c>
      <c r="B9515" s="31">
        <v>2006</v>
      </c>
      <c r="C9515" s="31">
        <v>10</v>
      </c>
      <c r="D9515" s="32">
        <v>5.19573E-3</v>
      </c>
      <c r="E9515" s="32">
        <v>5.1822700000000001E-3</v>
      </c>
      <c r="F9515" s="32">
        <v>0.99481772999999996</v>
      </c>
      <c r="G9515" s="33">
        <v>81394.812000000005</v>
      </c>
      <c r="H9515" s="39">
        <v>81183.907000000007</v>
      </c>
    </row>
    <row r="9516" spans="1:8" hidden="1">
      <c r="A9516" s="38" t="s">
        <v>10</v>
      </c>
      <c r="B9516" s="31">
        <v>2006</v>
      </c>
      <c r="C9516" s="31">
        <v>11</v>
      </c>
      <c r="D9516" s="32">
        <v>4.6308499999999997E-3</v>
      </c>
      <c r="E9516" s="32">
        <v>4.6201599999999999E-3</v>
      </c>
      <c r="F9516" s="32">
        <v>0.99537984000000002</v>
      </c>
      <c r="G9516" s="33">
        <v>80973.001999999993</v>
      </c>
      <c r="H9516" s="39">
        <v>80785.948999999993</v>
      </c>
    </row>
    <row r="9517" spans="1:8" hidden="1">
      <c r="A9517" s="38" t="s">
        <v>10</v>
      </c>
      <c r="B9517" s="31">
        <v>2006</v>
      </c>
      <c r="C9517" s="31">
        <v>12</v>
      </c>
      <c r="D9517" s="32">
        <v>4.3064499999999999E-3</v>
      </c>
      <c r="E9517" s="32">
        <v>4.2972000000000002E-3</v>
      </c>
      <c r="F9517" s="32">
        <v>0.9957028</v>
      </c>
      <c r="G9517" s="33">
        <v>80598.895000000004</v>
      </c>
      <c r="H9517" s="39">
        <v>80425.72</v>
      </c>
    </row>
    <row r="9518" spans="1:8" hidden="1">
      <c r="A9518" s="38" t="s">
        <v>10</v>
      </c>
      <c r="B9518" s="31">
        <v>2006</v>
      </c>
      <c r="C9518" s="31">
        <v>13</v>
      </c>
      <c r="D9518" s="32">
        <v>4.1991099999999998E-3</v>
      </c>
      <c r="E9518" s="32">
        <v>4.19031E-3</v>
      </c>
      <c r="F9518" s="32">
        <v>0.99580968999999997</v>
      </c>
      <c r="G9518" s="33">
        <v>80252.544999999998</v>
      </c>
      <c r="H9518" s="39">
        <v>80084.403000000006</v>
      </c>
    </row>
    <row r="9519" spans="1:8" hidden="1">
      <c r="A9519" s="38" t="s">
        <v>10</v>
      </c>
      <c r="B9519" s="31">
        <v>2006</v>
      </c>
      <c r="C9519" s="31">
        <v>14</v>
      </c>
      <c r="D9519" s="32">
        <v>4.2709499999999999E-3</v>
      </c>
      <c r="E9519" s="32">
        <v>4.2618400000000002E-3</v>
      </c>
      <c r="F9519" s="32">
        <v>0.99573816000000004</v>
      </c>
      <c r="G9519" s="33">
        <v>79916.262000000002</v>
      </c>
      <c r="H9519" s="39">
        <v>79745.966</v>
      </c>
    </row>
    <row r="9520" spans="1:8" hidden="1">
      <c r="A9520" s="38" t="s">
        <v>10</v>
      </c>
      <c r="B9520" s="31">
        <v>2006</v>
      </c>
      <c r="C9520" s="31">
        <v>15</v>
      </c>
      <c r="D9520" s="32">
        <v>4.4916299999999999E-3</v>
      </c>
      <c r="E9520" s="32">
        <v>4.4815599999999999E-3</v>
      </c>
      <c r="F9520" s="32">
        <v>0.99551844</v>
      </c>
      <c r="G9520" s="33">
        <v>79575.671000000002</v>
      </c>
      <c r="H9520" s="39">
        <v>79397.358999999997</v>
      </c>
    </row>
    <row r="9521" spans="1:8" hidden="1">
      <c r="A9521" s="38" t="s">
        <v>10</v>
      </c>
      <c r="B9521" s="31">
        <v>2006</v>
      </c>
      <c r="C9521" s="31">
        <v>16</v>
      </c>
      <c r="D9521" s="32">
        <v>4.81863E-3</v>
      </c>
      <c r="E9521" s="32">
        <v>4.8070500000000002E-3</v>
      </c>
      <c r="F9521" s="32">
        <v>0.99519294999999997</v>
      </c>
      <c r="G9521" s="33">
        <v>79219.047999999995</v>
      </c>
      <c r="H9521" s="39">
        <v>79028.642999999996</v>
      </c>
    </row>
    <row r="9522" spans="1:8" hidden="1">
      <c r="A9522" s="38" t="s">
        <v>10</v>
      </c>
      <c r="B9522" s="31">
        <v>2006</v>
      </c>
      <c r="C9522" s="31">
        <v>17</v>
      </c>
      <c r="D9522" s="32">
        <v>5.2017499999999998E-3</v>
      </c>
      <c r="E9522" s="32">
        <v>5.1882600000000001E-3</v>
      </c>
      <c r="F9522" s="32">
        <v>0.99481174000000006</v>
      </c>
      <c r="G9522" s="33">
        <v>78838.236999999994</v>
      </c>
      <c r="H9522" s="39">
        <v>78633.721000000005</v>
      </c>
    </row>
    <row r="9523" spans="1:8" hidden="1">
      <c r="A9523" s="38" t="s">
        <v>10</v>
      </c>
      <c r="B9523" s="31">
        <v>2006</v>
      </c>
      <c r="C9523" s="31">
        <v>18</v>
      </c>
      <c r="D9523" s="32">
        <v>5.5991399999999998E-3</v>
      </c>
      <c r="E9523" s="32">
        <v>5.5835099999999999E-3</v>
      </c>
      <c r="F9523" s="32">
        <v>0.99441648999999999</v>
      </c>
      <c r="G9523" s="33">
        <v>78429.203999999998</v>
      </c>
      <c r="H9523" s="39">
        <v>78210.248999999996</v>
      </c>
    </row>
    <row r="9524" spans="1:8" hidden="1">
      <c r="A9524" s="38" t="s">
        <v>10</v>
      </c>
      <c r="B9524" s="31">
        <v>2006</v>
      </c>
      <c r="C9524" s="31">
        <v>19</v>
      </c>
      <c r="D9524" s="32">
        <v>5.9699200000000001E-3</v>
      </c>
      <c r="E9524" s="32">
        <v>5.9521599999999997E-3</v>
      </c>
      <c r="F9524" s="32">
        <v>0.99404784000000002</v>
      </c>
      <c r="G9524" s="33">
        <v>77991.293999999994</v>
      </c>
      <c r="H9524" s="39">
        <v>77759.186000000002</v>
      </c>
    </row>
    <row r="9525" spans="1:8" hidden="1">
      <c r="A9525" s="38" t="s">
        <v>10</v>
      </c>
      <c r="B9525" s="31">
        <v>2006</v>
      </c>
      <c r="C9525" s="31">
        <v>20</v>
      </c>
      <c r="D9525" s="32">
        <v>6.2968499999999997E-3</v>
      </c>
      <c r="E9525" s="32">
        <v>6.2770899999999999E-3</v>
      </c>
      <c r="F9525" s="32">
        <v>0.99372291000000001</v>
      </c>
      <c r="G9525" s="33">
        <v>77527.077999999994</v>
      </c>
      <c r="H9525" s="39">
        <v>77283.755999999994</v>
      </c>
    </row>
    <row r="9526" spans="1:8" hidden="1">
      <c r="A9526" s="38" t="s">
        <v>10</v>
      </c>
      <c r="B9526" s="31">
        <v>2006</v>
      </c>
      <c r="C9526" s="31">
        <v>21</v>
      </c>
      <c r="D9526" s="32">
        <v>6.5694100000000004E-3</v>
      </c>
      <c r="E9526" s="32">
        <v>6.5478999999999997E-3</v>
      </c>
      <c r="F9526" s="32">
        <v>0.99345209999999995</v>
      </c>
      <c r="G9526" s="33">
        <v>77040.433999999994</v>
      </c>
      <c r="H9526" s="39">
        <v>76788.206999999995</v>
      </c>
    </row>
    <row r="9527" spans="1:8" hidden="1">
      <c r="A9527" s="38" t="s">
        <v>10</v>
      </c>
      <c r="B9527" s="31">
        <v>2006</v>
      </c>
      <c r="C9527" s="31">
        <v>22</v>
      </c>
      <c r="D9527" s="32">
        <v>6.7873300000000003E-3</v>
      </c>
      <c r="E9527" s="32">
        <v>6.7643699999999996E-3</v>
      </c>
      <c r="F9527" s="32">
        <v>0.99323563000000004</v>
      </c>
      <c r="G9527" s="33">
        <v>76535.981</v>
      </c>
      <c r="H9527" s="39">
        <v>76277.122000000003</v>
      </c>
    </row>
    <row r="9528" spans="1:8" hidden="1">
      <c r="A9528" s="38" t="s">
        <v>10</v>
      </c>
      <c r="B9528" s="31">
        <v>2006</v>
      </c>
      <c r="C9528" s="31">
        <v>23</v>
      </c>
      <c r="D9528" s="32">
        <v>6.9574600000000004E-3</v>
      </c>
      <c r="E9528" s="32">
        <v>6.9333399999999996E-3</v>
      </c>
      <c r="F9528" s="32">
        <v>0.99306665999999999</v>
      </c>
      <c r="G9528" s="33">
        <v>76018.263000000006</v>
      </c>
      <c r="H9528" s="39">
        <v>75754.732999999993</v>
      </c>
    </row>
    <row r="9529" spans="1:8" hidden="1">
      <c r="A9529" s="38" t="s">
        <v>10</v>
      </c>
      <c r="B9529" s="31">
        <v>2006</v>
      </c>
      <c r="C9529" s="31">
        <v>24</v>
      </c>
      <c r="D9529" s="32">
        <v>7.0915199999999996E-3</v>
      </c>
      <c r="E9529" s="32">
        <v>7.06647E-3</v>
      </c>
      <c r="F9529" s="32">
        <v>0.99293352999999995</v>
      </c>
      <c r="G9529" s="33">
        <v>75491.202000000005</v>
      </c>
      <c r="H9529" s="39">
        <v>75224.474000000002</v>
      </c>
    </row>
    <row r="9530" spans="1:8" hidden="1">
      <c r="A9530" s="38" t="s">
        <v>10</v>
      </c>
      <c r="B9530" s="31">
        <v>2006</v>
      </c>
      <c r="C9530" s="31">
        <v>25</v>
      </c>
      <c r="D9530" s="32">
        <v>7.2084499999999999E-3</v>
      </c>
      <c r="E9530" s="32">
        <v>7.1825600000000002E-3</v>
      </c>
      <c r="F9530" s="32">
        <v>0.99281744000000005</v>
      </c>
      <c r="G9530" s="33">
        <v>74957.745999999999</v>
      </c>
      <c r="H9530" s="39">
        <v>74688.551999999996</v>
      </c>
    </row>
    <row r="9531" spans="1:8" hidden="1">
      <c r="A9531" s="38" t="s">
        <v>10</v>
      </c>
      <c r="B9531" s="31">
        <v>2006</v>
      </c>
      <c r="C9531" s="31">
        <v>26</v>
      </c>
      <c r="D9531" s="32">
        <v>7.3233700000000001E-3</v>
      </c>
      <c r="E9531" s="32">
        <v>7.29665E-3</v>
      </c>
      <c r="F9531" s="32">
        <v>0.99270334999999998</v>
      </c>
      <c r="G9531" s="33">
        <v>74419.357000000004</v>
      </c>
      <c r="H9531" s="39">
        <v>74147.850999999995</v>
      </c>
    </row>
    <row r="9532" spans="1:8" hidden="1">
      <c r="A9532" s="38" t="s">
        <v>10</v>
      </c>
      <c r="B9532" s="31">
        <v>2006</v>
      </c>
      <c r="C9532" s="31">
        <v>27</v>
      </c>
      <c r="D9532" s="32">
        <v>7.4491599999999998E-3</v>
      </c>
      <c r="E9532" s="32">
        <v>7.42152E-3</v>
      </c>
      <c r="F9532" s="32">
        <v>0.99257848000000004</v>
      </c>
      <c r="G9532" s="33">
        <v>73876.345000000001</v>
      </c>
      <c r="H9532" s="39">
        <v>73602.207999999999</v>
      </c>
    </row>
    <row r="9533" spans="1:8" hidden="1">
      <c r="A9533" s="38" t="s">
        <v>10</v>
      </c>
      <c r="B9533" s="31">
        <v>2006</v>
      </c>
      <c r="C9533" s="31">
        <v>28</v>
      </c>
      <c r="D9533" s="32">
        <v>7.5908499999999997E-3</v>
      </c>
      <c r="E9533" s="32">
        <v>7.5621500000000001E-3</v>
      </c>
      <c r="F9533" s="32">
        <v>0.99243784999999995</v>
      </c>
      <c r="G9533" s="33">
        <v>73328.070999999996</v>
      </c>
      <c r="H9533" s="39">
        <v>73050.812000000005</v>
      </c>
    </row>
    <row r="9534" spans="1:8" hidden="1">
      <c r="A9534" s="38" t="s">
        <v>10</v>
      </c>
      <c r="B9534" s="31">
        <v>2006</v>
      </c>
      <c r="C9534" s="31">
        <v>29</v>
      </c>
      <c r="D9534" s="32">
        <v>7.7472399999999999E-3</v>
      </c>
      <c r="E9534" s="32">
        <v>7.7173399999999996E-3</v>
      </c>
      <c r="F9534" s="32">
        <v>0.99228265999999998</v>
      </c>
      <c r="G9534" s="33">
        <v>72773.553</v>
      </c>
      <c r="H9534" s="39">
        <v>72492.744000000006</v>
      </c>
    </row>
    <row r="9535" spans="1:8" hidden="1">
      <c r="A9535" s="38" t="s">
        <v>10</v>
      </c>
      <c r="B9535" s="31">
        <v>2006</v>
      </c>
      <c r="C9535" s="31">
        <v>30</v>
      </c>
      <c r="D9535" s="32">
        <v>7.9160900000000006E-3</v>
      </c>
      <c r="E9535" s="32">
        <v>7.8848800000000004E-3</v>
      </c>
      <c r="F9535" s="32">
        <v>0.99211512000000002</v>
      </c>
      <c r="G9535" s="33">
        <v>72211.934999999998</v>
      </c>
      <c r="H9535" s="39">
        <v>71927.243000000002</v>
      </c>
    </row>
    <row r="9536" spans="1:8" hidden="1">
      <c r="A9536" s="38" t="s">
        <v>10</v>
      </c>
      <c r="B9536" s="31">
        <v>2006</v>
      </c>
      <c r="C9536" s="31">
        <v>31</v>
      </c>
      <c r="D9536" s="32">
        <v>8.0914899999999998E-3</v>
      </c>
      <c r="E9536" s="32">
        <v>8.0588900000000008E-3</v>
      </c>
      <c r="F9536" s="32">
        <v>0.99194110999999996</v>
      </c>
      <c r="G9536" s="33">
        <v>71642.551999999996</v>
      </c>
      <c r="H9536" s="39">
        <v>71353.873000000007</v>
      </c>
    </row>
    <row r="9537" spans="1:8" hidden="1">
      <c r="A9537" s="38" t="s">
        <v>10</v>
      </c>
      <c r="B9537" s="31">
        <v>2006</v>
      </c>
      <c r="C9537" s="31">
        <v>32</v>
      </c>
      <c r="D9537" s="32">
        <v>8.2709600000000008E-3</v>
      </c>
      <c r="E9537" s="32">
        <v>8.2369000000000001E-3</v>
      </c>
      <c r="F9537" s="32">
        <v>0.99176310000000001</v>
      </c>
      <c r="G9537" s="33">
        <v>71065.192999999999</v>
      </c>
      <c r="H9537" s="39">
        <v>70772.514999999999</v>
      </c>
    </row>
    <row r="9538" spans="1:8" hidden="1">
      <c r="A9538" s="38" t="s">
        <v>10</v>
      </c>
      <c r="B9538" s="31">
        <v>2006</v>
      </c>
      <c r="C9538" s="31">
        <v>33</v>
      </c>
      <c r="D9538" s="32">
        <v>8.4548999999999996E-3</v>
      </c>
      <c r="E9538" s="32">
        <v>8.4192999999999994E-3</v>
      </c>
      <c r="F9538" s="32">
        <v>0.99158069999999998</v>
      </c>
      <c r="G9538" s="33">
        <v>70479.835999999996</v>
      </c>
      <c r="H9538" s="39">
        <v>70183.141000000003</v>
      </c>
    </row>
    <row r="9539" spans="1:8" hidden="1">
      <c r="A9539" s="38" t="s">
        <v>10</v>
      </c>
      <c r="B9539" s="31">
        <v>2006</v>
      </c>
      <c r="C9539" s="31">
        <v>34</v>
      </c>
      <c r="D9539" s="32">
        <v>8.6473000000000001E-3</v>
      </c>
      <c r="E9539" s="32">
        <v>8.6100699999999992E-3</v>
      </c>
      <c r="F9539" s="32">
        <v>0.99138992999999997</v>
      </c>
      <c r="G9539" s="33">
        <v>69886.445000000007</v>
      </c>
      <c r="H9539" s="39">
        <v>69585.581000000006</v>
      </c>
    </row>
    <row r="9540" spans="1:8" hidden="1">
      <c r="A9540" s="38" t="s">
        <v>10</v>
      </c>
      <c r="B9540" s="31">
        <v>2006</v>
      </c>
      <c r="C9540" s="31">
        <v>35</v>
      </c>
      <c r="D9540" s="32">
        <v>8.8577299999999994E-3</v>
      </c>
      <c r="E9540" s="32">
        <v>8.8186800000000006E-3</v>
      </c>
      <c r="F9540" s="32">
        <v>0.99118132000000003</v>
      </c>
      <c r="G9540" s="33">
        <v>69284.717999999993</v>
      </c>
      <c r="H9540" s="39">
        <v>68979.217999999993</v>
      </c>
    </row>
    <row r="9541" spans="1:8" hidden="1">
      <c r="A9541" s="38" t="s">
        <v>10</v>
      </c>
      <c r="B9541" s="31">
        <v>2006</v>
      </c>
      <c r="C9541" s="31">
        <v>36</v>
      </c>
      <c r="D9541" s="32">
        <v>9.09423E-3</v>
      </c>
      <c r="E9541" s="32">
        <v>9.0530699999999999E-3</v>
      </c>
      <c r="F9541" s="32">
        <v>0.99094693</v>
      </c>
      <c r="G9541" s="33">
        <v>68673.717999999993</v>
      </c>
      <c r="H9541" s="39">
        <v>68362.864000000001</v>
      </c>
    </row>
    <row r="9542" spans="1:8" hidden="1">
      <c r="A9542" s="38" t="s">
        <v>10</v>
      </c>
      <c r="B9542" s="31">
        <v>2006</v>
      </c>
      <c r="C9542" s="31">
        <v>37</v>
      </c>
      <c r="D9542" s="32">
        <v>9.3641100000000001E-3</v>
      </c>
      <c r="E9542" s="32">
        <v>9.3204700000000008E-3</v>
      </c>
      <c r="F9542" s="32">
        <v>0.99067952999999997</v>
      </c>
      <c r="G9542" s="33">
        <v>68052.009999999995</v>
      </c>
      <c r="H9542" s="39">
        <v>67734.872000000003</v>
      </c>
    </row>
    <row r="9543" spans="1:8" hidden="1">
      <c r="A9543" s="38" t="s">
        <v>10</v>
      </c>
      <c r="B9543" s="31">
        <v>2006</v>
      </c>
      <c r="C9543" s="31">
        <v>38</v>
      </c>
      <c r="D9543" s="32">
        <v>9.6675500000000004E-3</v>
      </c>
      <c r="E9543" s="32">
        <v>9.6210400000000008E-3</v>
      </c>
      <c r="F9543" s="32">
        <v>0.99037896000000003</v>
      </c>
      <c r="G9543" s="33">
        <v>67417.732999999993</v>
      </c>
      <c r="H9543" s="39">
        <v>67093.418999999994</v>
      </c>
    </row>
    <row r="9544" spans="1:8" hidden="1">
      <c r="A9544" s="38" t="s">
        <v>10</v>
      </c>
      <c r="B9544" s="31">
        <v>2006</v>
      </c>
      <c r="C9544" s="31">
        <v>39</v>
      </c>
      <c r="D9544" s="32">
        <v>9.9958900000000003E-3</v>
      </c>
      <c r="E9544" s="32">
        <v>9.9461800000000006E-3</v>
      </c>
      <c r="F9544" s="32">
        <v>0.99005381999999997</v>
      </c>
      <c r="G9544" s="33">
        <v>66769.104999999996</v>
      </c>
      <c r="H9544" s="39">
        <v>66437.055999999997</v>
      </c>
    </row>
    <row r="9545" spans="1:8" hidden="1">
      <c r="A9545" s="38" t="s">
        <v>10</v>
      </c>
      <c r="B9545" s="31">
        <v>2006</v>
      </c>
      <c r="C9545" s="31">
        <v>40</v>
      </c>
      <c r="D9545" s="32">
        <v>1.033481E-2</v>
      </c>
      <c r="E9545" s="32">
        <v>1.028168E-2</v>
      </c>
      <c r="F9545" s="32">
        <v>0.98971832000000004</v>
      </c>
      <c r="G9545" s="33">
        <v>66105.006999999998</v>
      </c>
      <c r="H9545" s="39">
        <v>65765.172000000006</v>
      </c>
    </row>
    <row r="9546" spans="1:8" hidden="1">
      <c r="A9546" s="38" t="s">
        <v>10</v>
      </c>
      <c r="B9546" s="31">
        <v>2006</v>
      </c>
      <c r="C9546" s="31">
        <v>41</v>
      </c>
      <c r="D9546" s="32">
        <v>1.066278E-2</v>
      </c>
      <c r="E9546" s="32">
        <v>1.0606229999999999E-2</v>
      </c>
      <c r="F9546" s="32">
        <v>0.98939376999999995</v>
      </c>
      <c r="G9546" s="33">
        <v>65425.337</v>
      </c>
      <c r="H9546" s="39">
        <v>65078.379000000001</v>
      </c>
    </row>
    <row r="9547" spans="1:8" hidden="1">
      <c r="A9547" s="38" t="s">
        <v>10</v>
      </c>
      <c r="B9547" s="31">
        <v>2006</v>
      </c>
      <c r="C9547" s="31">
        <v>42</v>
      </c>
      <c r="D9547" s="32">
        <v>1.0965829999999999E-2</v>
      </c>
      <c r="E9547" s="32">
        <v>1.0906040000000001E-2</v>
      </c>
      <c r="F9547" s="32">
        <v>0.98909396000000005</v>
      </c>
      <c r="G9547" s="33">
        <v>64731.42</v>
      </c>
      <c r="H9547" s="39">
        <v>64378.438999999998</v>
      </c>
    </row>
    <row r="9548" spans="1:8" hidden="1">
      <c r="A9548" s="38" t="s">
        <v>10</v>
      </c>
      <c r="B9548" s="31">
        <v>2006</v>
      </c>
      <c r="C9548" s="31">
        <v>43</v>
      </c>
      <c r="D9548" s="32">
        <v>1.1240709999999999E-2</v>
      </c>
      <c r="E9548" s="32">
        <v>1.1177889999999999E-2</v>
      </c>
      <c r="F9548" s="32">
        <v>0.98882210999999998</v>
      </c>
      <c r="G9548" s="33">
        <v>64025.457000000002</v>
      </c>
      <c r="H9548" s="39">
        <v>63667.623</v>
      </c>
    </row>
    <row r="9549" spans="1:8" hidden="1">
      <c r="A9549" s="38" t="s">
        <v>10</v>
      </c>
      <c r="B9549" s="31">
        <v>2006</v>
      </c>
      <c r="C9549" s="31">
        <v>44</v>
      </c>
      <c r="D9549" s="32">
        <v>1.149963E-2</v>
      </c>
      <c r="E9549" s="32">
        <v>1.143389E-2</v>
      </c>
      <c r="F9549" s="32">
        <v>0.98856611000000005</v>
      </c>
      <c r="G9549" s="33">
        <v>63309.788</v>
      </c>
      <c r="H9549" s="39">
        <v>62947.849000000002</v>
      </c>
    </row>
    <row r="9550" spans="1:8" hidden="1">
      <c r="A9550" s="38" t="s">
        <v>10</v>
      </c>
      <c r="B9550" s="31">
        <v>2006</v>
      </c>
      <c r="C9550" s="31">
        <v>45</v>
      </c>
      <c r="D9550" s="32">
        <v>1.177334E-2</v>
      </c>
      <c r="E9550" s="32">
        <v>1.170444E-2</v>
      </c>
      <c r="F9550" s="32">
        <v>0.98829555999999996</v>
      </c>
      <c r="G9550" s="33">
        <v>62585.911</v>
      </c>
      <c r="H9550" s="39">
        <v>62219.644</v>
      </c>
    </row>
    <row r="9551" spans="1:8" hidden="1">
      <c r="A9551" s="38" t="s">
        <v>10</v>
      </c>
      <c r="B9551" s="31">
        <v>2006</v>
      </c>
      <c r="C9551" s="31">
        <v>46</v>
      </c>
      <c r="D9551" s="32">
        <v>1.2096050000000001E-2</v>
      </c>
      <c r="E9551" s="32">
        <v>1.202333E-2</v>
      </c>
      <c r="F9551" s="32">
        <v>0.98797667</v>
      </c>
      <c r="G9551" s="33">
        <v>61853.377999999997</v>
      </c>
      <c r="H9551" s="39">
        <v>61481.536</v>
      </c>
    </row>
    <row r="9552" spans="1:8" hidden="1">
      <c r="A9552" s="38" t="s">
        <v>10</v>
      </c>
      <c r="B9552" s="31">
        <v>2006</v>
      </c>
      <c r="C9552" s="31">
        <v>47</v>
      </c>
      <c r="D9552" s="32">
        <v>1.2503179999999999E-2</v>
      </c>
      <c r="E9552" s="32">
        <v>1.2425500000000001E-2</v>
      </c>
      <c r="F9552" s="32">
        <v>0.98757450000000002</v>
      </c>
      <c r="G9552" s="33">
        <v>61109.694000000003</v>
      </c>
      <c r="H9552" s="39">
        <v>60730.035000000003</v>
      </c>
    </row>
    <row r="9553" spans="1:8" hidden="1">
      <c r="A9553" s="38" t="s">
        <v>10</v>
      </c>
      <c r="B9553" s="31">
        <v>2006</v>
      </c>
      <c r="C9553" s="31">
        <v>48</v>
      </c>
      <c r="D9553" s="32">
        <v>1.3017870000000001E-2</v>
      </c>
      <c r="E9553" s="32">
        <v>1.2933679999999999E-2</v>
      </c>
      <c r="F9553" s="32">
        <v>0.98706632000000005</v>
      </c>
      <c r="G9553" s="33">
        <v>60350.375999999997</v>
      </c>
      <c r="H9553" s="39">
        <v>59960.099000000002</v>
      </c>
    </row>
    <row r="9554" spans="1:8" hidden="1">
      <c r="A9554" s="38" t="s">
        <v>10</v>
      </c>
      <c r="B9554" s="31">
        <v>2006</v>
      </c>
      <c r="C9554" s="31">
        <v>49</v>
      </c>
      <c r="D9554" s="32">
        <v>1.3643799999999999E-2</v>
      </c>
      <c r="E9554" s="32">
        <v>1.355135E-2</v>
      </c>
      <c r="F9554" s="32">
        <v>0.98644865000000004</v>
      </c>
      <c r="G9554" s="33">
        <v>59569.822999999997</v>
      </c>
      <c r="H9554" s="39">
        <v>59166.197</v>
      </c>
    </row>
    <row r="9555" spans="1:8" hidden="1">
      <c r="A9555" s="38" t="s">
        <v>10</v>
      </c>
      <c r="B9555" s="31">
        <v>2006</v>
      </c>
      <c r="C9555" s="31">
        <v>50</v>
      </c>
      <c r="D9555" s="32">
        <v>1.4370870000000001E-2</v>
      </c>
      <c r="E9555" s="32">
        <v>1.4268350000000001E-2</v>
      </c>
      <c r="F9555" s="32">
        <v>0.98573164999999996</v>
      </c>
      <c r="G9555" s="33">
        <v>58762.571000000004</v>
      </c>
      <c r="H9555" s="39">
        <v>58343.349000000002</v>
      </c>
    </row>
    <row r="9556" spans="1:8" hidden="1">
      <c r="A9556" s="38" t="s">
        <v>10</v>
      </c>
      <c r="B9556" s="31">
        <v>2006</v>
      </c>
      <c r="C9556" s="31">
        <v>51</v>
      </c>
      <c r="D9556" s="32">
        <v>1.5170629999999999E-2</v>
      </c>
      <c r="E9556" s="32">
        <v>1.5056419999999999E-2</v>
      </c>
      <c r="F9556" s="32">
        <v>0.98494358000000004</v>
      </c>
      <c r="G9556" s="33">
        <v>57924.127</v>
      </c>
      <c r="H9556" s="39">
        <v>57488.061999999998</v>
      </c>
    </row>
    <row r="9557" spans="1:8" hidden="1">
      <c r="A9557" s="38" t="s">
        <v>10</v>
      </c>
      <c r="B9557" s="31">
        <v>2006</v>
      </c>
      <c r="C9557" s="31">
        <v>52</v>
      </c>
      <c r="D9557" s="32">
        <v>1.6015560000000002E-2</v>
      </c>
      <c r="E9557" s="32">
        <v>1.5888329999999999E-2</v>
      </c>
      <c r="F9557" s="32">
        <v>0.98411166999999999</v>
      </c>
      <c r="G9557" s="33">
        <v>57051.997000000003</v>
      </c>
      <c r="H9557" s="39">
        <v>56598.767</v>
      </c>
    </row>
    <row r="9558" spans="1:8" hidden="1">
      <c r="A9558" s="38" t="s">
        <v>10</v>
      </c>
      <c r="B9558" s="31">
        <v>2006</v>
      </c>
      <c r="C9558" s="31">
        <v>53</v>
      </c>
      <c r="D9558" s="32">
        <v>1.6891280000000002E-2</v>
      </c>
      <c r="E9558" s="32">
        <v>1.674981E-2</v>
      </c>
      <c r="F9558" s="32">
        <v>0.98325019000000002</v>
      </c>
      <c r="G9558" s="33">
        <v>56145.536</v>
      </c>
      <c r="H9558" s="39">
        <v>55675.322</v>
      </c>
    </row>
    <row r="9559" spans="1:8" hidden="1">
      <c r="A9559" s="38" t="s">
        <v>10</v>
      </c>
      <c r="B9559" s="31">
        <v>2006</v>
      </c>
      <c r="C9559" s="31">
        <v>54</v>
      </c>
      <c r="D9559" s="32">
        <v>1.780027E-2</v>
      </c>
      <c r="E9559" s="32">
        <v>1.7643240000000001E-2</v>
      </c>
      <c r="F9559" s="32">
        <v>0.98235676000000005</v>
      </c>
      <c r="G9559" s="33">
        <v>55205.108999999997</v>
      </c>
      <c r="H9559" s="39">
        <v>54718.11</v>
      </c>
    </row>
    <row r="9560" spans="1:8" hidden="1">
      <c r="A9560" s="38" t="s">
        <v>10</v>
      </c>
      <c r="B9560" s="31">
        <v>2006</v>
      </c>
      <c r="C9560" s="31">
        <v>55</v>
      </c>
      <c r="D9560" s="32">
        <v>1.877558E-2</v>
      </c>
      <c r="E9560" s="32">
        <v>1.860096E-2</v>
      </c>
      <c r="F9560" s="32">
        <v>0.98139904</v>
      </c>
      <c r="G9560" s="33">
        <v>54231.112000000001</v>
      </c>
      <c r="H9560" s="39">
        <v>53726.735999999997</v>
      </c>
    </row>
    <row r="9561" spans="1:8" hidden="1">
      <c r="A9561" s="38" t="s">
        <v>10</v>
      </c>
      <c r="B9561" s="31">
        <v>2006</v>
      </c>
      <c r="C9561" s="31">
        <v>56</v>
      </c>
      <c r="D9561" s="32">
        <v>1.9873729999999999E-2</v>
      </c>
      <c r="E9561" s="32">
        <v>1.9678190000000002E-2</v>
      </c>
      <c r="F9561" s="32">
        <v>0.98032180999999996</v>
      </c>
      <c r="G9561" s="33">
        <v>53222.360999999997</v>
      </c>
      <c r="H9561" s="39">
        <v>52698.701000000001</v>
      </c>
    </row>
    <row r="9562" spans="1:8" hidden="1">
      <c r="A9562" s="38" t="s">
        <v>10</v>
      </c>
      <c r="B9562" s="31">
        <v>2006</v>
      </c>
      <c r="C9562" s="31">
        <v>57</v>
      </c>
      <c r="D9562" s="32">
        <v>2.1130989999999999E-2</v>
      </c>
      <c r="E9562" s="32">
        <v>2.0910069999999999E-2</v>
      </c>
      <c r="F9562" s="32">
        <v>0.97908993</v>
      </c>
      <c r="G9562" s="33">
        <v>52175.040999999997</v>
      </c>
      <c r="H9562" s="39">
        <v>51629.548999999999</v>
      </c>
    </row>
    <row r="9563" spans="1:8" hidden="1">
      <c r="A9563" s="38" t="s">
        <v>10</v>
      </c>
      <c r="B9563" s="31">
        <v>2006</v>
      </c>
      <c r="C9563" s="31">
        <v>58</v>
      </c>
      <c r="D9563" s="32">
        <v>2.2594889999999999E-2</v>
      </c>
      <c r="E9563" s="32">
        <v>2.234247E-2</v>
      </c>
      <c r="F9563" s="32">
        <v>0.97765753</v>
      </c>
      <c r="G9563" s="33">
        <v>51084.057999999997</v>
      </c>
      <c r="H9563" s="39">
        <v>50513.385999999999</v>
      </c>
    </row>
    <row r="9564" spans="1:8" hidden="1">
      <c r="A9564" s="38" t="s">
        <v>10</v>
      </c>
      <c r="B9564" s="31">
        <v>2006</v>
      </c>
      <c r="C9564" s="31">
        <v>59</v>
      </c>
      <c r="D9564" s="32">
        <v>2.429723E-2</v>
      </c>
      <c r="E9564" s="32">
        <v>2.4005599999999998E-2</v>
      </c>
      <c r="F9564" s="32">
        <v>0.97599440000000004</v>
      </c>
      <c r="G9564" s="33">
        <v>49942.714</v>
      </c>
      <c r="H9564" s="39">
        <v>49343.260999999999</v>
      </c>
    </row>
    <row r="9565" spans="1:8" hidden="1">
      <c r="A9565" s="38" t="s">
        <v>10</v>
      </c>
      <c r="B9565" s="31">
        <v>2006</v>
      </c>
      <c r="C9565" s="31">
        <v>60</v>
      </c>
      <c r="D9565" s="32">
        <v>2.622965E-2</v>
      </c>
      <c r="E9565" s="32">
        <v>2.5890110000000001E-2</v>
      </c>
      <c r="F9565" s="32">
        <v>0.97410989000000003</v>
      </c>
      <c r="G9565" s="33">
        <v>48743.809000000001</v>
      </c>
      <c r="H9565" s="39">
        <v>48112.817000000003</v>
      </c>
    </row>
    <row r="9566" spans="1:8" hidden="1">
      <c r="A9566" s="38" t="s">
        <v>10</v>
      </c>
      <c r="B9566" s="31">
        <v>2006</v>
      </c>
      <c r="C9566" s="31">
        <v>61</v>
      </c>
      <c r="D9566" s="32">
        <v>2.837862E-2</v>
      </c>
      <c r="E9566" s="32">
        <v>2.7981579999999999E-2</v>
      </c>
      <c r="F9566" s="32">
        <v>0.97201842000000005</v>
      </c>
      <c r="G9566" s="33">
        <v>47481.826000000001</v>
      </c>
      <c r="H9566" s="39">
        <v>46817.517999999996</v>
      </c>
    </row>
    <row r="9567" spans="1:8" hidden="1">
      <c r="A9567" s="38" t="s">
        <v>10</v>
      </c>
      <c r="B9567" s="31">
        <v>2006</v>
      </c>
      <c r="C9567" s="31">
        <v>62</v>
      </c>
      <c r="D9567" s="32">
        <v>3.0719349999999999E-2</v>
      </c>
      <c r="E9567" s="32">
        <v>3.0254639999999999E-2</v>
      </c>
      <c r="F9567" s="32">
        <v>0.96974536</v>
      </c>
      <c r="G9567" s="33">
        <v>46153.21</v>
      </c>
      <c r="H9567" s="39">
        <v>45455.035000000003</v>
      </c>
    </row>
    <row r="9568" spans="1:8" hidden="1">
      <c r="A9568" s="38" t="s">
        <v>10</v>
      </c>
      <c r="B9568" s="31">
        <v>2006</v>
      </c>
      <c r="C9568" s="31">
        <v>63</v>
      </c>
      <c r="D9568" s="32">
        <v>3.3244559999999999E-2</v>
      </c>
      <c r="E9568" s="32">
        <v>3.2701000000000001E-2</v>
      </c>
      <c r="F9568" s="32">
        <v>0.96729900000000002</v>
      </c>
      <c r="G9568" s="33">
        <v>44756.860999999997</v>
      </c>
      <c r="H9568" s="39">
        <v>44025.063999999998</v>
      </c>
    </row>
    <row r="9569" spans="1:8" hidden="1">
      <c r="A9569" s="38" t="s">
        <v>10</v>
      </c>
      <c r="B9569" s="31">
        <v>2006</v>
      </c>
      <c r="C9569" s="31">
        <v>64</v>
      </c>
      <c r="D9569" s="32">
        <v>3.5965480000000001E-2</v>
      </c>
      <c r="E9569" s="32">
        <v>3.5330149999999998E-2</v>
      </c>
      <c r="F9569" s="32">
        <v>0.96466985000000005</v>
      </c>
      <c r="G9569" s="33">
        <v>43293.267</v>
      </c>
      <c r="H9569" s="39">
        <v>42528.487999999998</v>
      </c>
    </row>
    <row r="9570" spans="1:8" hidden="1">
      <c r="A9570" s="38" t="s">
        <v>10</v>
      </c>
      <c r="B9570" s="31">
        <v>2006</v>
      </c>
      <c r="C9570" s="31">
        <v>65</v>
      </c>
      <c r="D9570" s="32">
        <v>3.8937760000000002E-2</v>
      </c>
      <c r="E9570" s="32">
        <v>3.8194159999999998E-2</v>
      </c>
      <c r="F9570" s="32">
        <v>0.96180584000000002</v>
      </c>
      <c r="G9570" s="33">
        <v>41763.709000000003</v>
      </c>
      <c r="H9570" s="39">
        <v>40966.144</v>
      </c>
    </row>
    <row r="9571" spans="1:8" hidden="1">
      <c r="A9571" s="38" t="s">
        <v>10</v>
      </c>
      <c r="B9571" s="31">
        <v>2006</v>
      </c>
      <c r="C9571" s="31">
        <v>66</v>
      </c>
      <c r="D9571" s="32">
        <v>4.2240960000000001E-2</v>
      </c>
      <c r="E9571" s="32">
        <v>4.1367269999999998E-2</v>
      </c>
      <c r="F9571" s="32">
        <v>0.95863273000000004</v>
      </c>
      <c r="G9571" s="33">
        <v>40168.578999999998</v>
      </c>
      <c r="H9571" s="39">
        <v>39337.747000000003</v>
      </c>
    </row>
    <row r="9572" spans="1:8" hidden="1">
      <c r="A9572" s="38" t="s">
        <v>10</v>
      </c>
      <c r="B9572" s="31">
        <v>2006</v>
      </c>
      <c r="C9572" s="31">
        <v>67</v>
      </c>
      <c r="D9572" s="32">
        <v>4.596219E-2</v>
      </c>
      <c r="E9572" s="32">
        <v>4.4929660000000003E-2</v>
      </c>
      <c r="F9572" s="32">
        <v>0.95507034000000002</v>
      </c>
      <c r="G9572" s="33">
        <v>38506.915000000001</v>
      </c>
      <c r="H9572" s="39">
        <v>37641.862999999998</v>
      </c>
    </row>
    <row r="9573" spans="1:8" hidden="1">
      <c r="A9573" s="38" t="s">
        <v>10</v>
      </c>
      <c r="B9573" s="31">
        <v>2006</v>
      </c>
      <c r="C9573" s="31">
        <v>68</v>
      </c>
      <c r="D9573" s="32">
        <v>5.0181870000000003E-2</v>
      </c>
      <c r="E9573" s="32">
        <v>4.8953579999999997E-2</v>
      </c>
      <c r="F9573" s="32">
        <v>0.95104641999999995</v>
      </c>
      <c r="G9573" s="33">
        <v>36776.811999999998</v>
      </c>
      <c r="H9573" s="39">
        <v>35876.633999999998</v>
      </c>
    </row>
    <row r="9574" spans="1:8" hidden="1">
      <c r="A9574" s="38" t="s">
        <v>10</v>
      </c>
      <c r="B9574" s="31">
        <v>2006</v>
      </c>
      <c r="C9574" s="31">
        <v>69</v>
      </c>
      <c r="D9574" s="32">
        <v>5.4931649999999999E-2</v>
      </c>
      <c r="E9574" s="32">
        <v>5.3463240000000002E-2</v>
      </c>
      <c r="F9574" s="32">
        <v>0.94653675999999998</v>
      </c>
      <c r="G9574" s="33">
        <v>34976.455000000002</v>
      </c>
      <c r="H9574" s="39">
        <v>34041.478000000003</v>
      </c>
    </row>
    <row r="9575" spans="1:8" hidden="1">
      <c r="A9575" s="38" t="s">
        <v>10</v>
      </c>
      <c r="B9575" s="31">
        <v>2006</v>
      </c>
      <c r="C9575" s="31">
        <v>70</v>
      </c>
      <c r="D9575" s="32">
        <v>6.0204969999999997E-2</v>
      </c>
      <c r="E9575" s="32">
        <v>5.8445610000000002E-2</v>
      </c>
      <c r="F9575" s="32">
        <v>0.94155438999999996</v>
      </c>
      <c r="G9575" s="33">
        <v>33106.500999999997</v>
      </c>
      <c r="H9575" s="39">
        <v>32139.036</v>
      </c>
    </row>
    <row r="9576" spans="1:8" hidden="1">
      <c r="A9576" s="38" t="s">
        <v>10</v>
      </c>
      <c r="B9576" s="31">
        <v>2006</v>
      </c>
      <c r="C9576" s="31">
        <v>71</v>
      </c>
      <c r="D9576" s="32">
        <v>6.5945799999999999E-2</v>
      </c>
      <c r="E9576" s="32">
        <v>6.384078E-2</v>
      </c>
      <c r="F9576" s="32">
        <v>0.93615921999999996</v>
      </c>
      <c r="G9576" s="33">
        <v>31171.571</v>
      </c>
      <c r="H9576" s="39">
        <v>30176.562000000002</v>
      </c>
    </row>
    <row r="9577" spans="1:8" hidden="1">
      <c r="A9577" s="38" t="s">
        <v>10</v>
      </c>
      <c r="B9577" s="31">
        <v>2006</v>
      </c>
      <c r="C9577" s="31">
        <v>72</v>
      </c>
      <c r="D9577" s="32">
        <v>7.2082170000000001E-2</v>
      </c>
      <c r="E9577" s="32">
        <v>6.9574629999999998E-2</v>
      </c>
      <c r="F9577" s="32">
        <v>0.93042537000000003</v>
      </c>
      <c r="G9577" s="33">
        <v>29181.554</v>
      </c>
      <c r="H9577" s="39">
        <v>28166.405999999999</v>
      </c>
    </row>
    <row r="9578" spans="1:8" hidden="1">
      <c r="A9578" s="38" t="s">
        <v>10</v>
      </c>
      <c r="B9578" s="31">
        <v>2006</v>
      </c>
      <c r="C9578" s="31">
        <v>73</v>
      </c>
      <c r="D9578" s="32">
        <v>7.8589069999999997E-2</v>
      </c>
      <c r="E9578" s="32">
        <v>7.5617710000000005E-2</v>
      </c>
      <c r="F9578" s="32">
        <v>0.92438229000000005</v>
      </c>
      <c r="G9578" s="33">
        <v>27151.258000000002</v>
      </c>
      <c r="H9578" s="39">
        <v>26124.7</v>
      </c>
    </row>
    <row r="9579" spans="1:8" hidden="1">
      <c r="A9579" s="38" t="s">
        <v>10</v>
      </c>
      <c r="B9579" s="31">
        <v>2006</v>
      </c>
      <c r="C9579" s="31">
        <v>74</v>
      </c>
      <c r="D9579" s="32">
        <v>8.5498640000000001E-2</v>
      </c>
      <c r="E9579" s="32">
        <v>8.1993469999999999E-2</v>
      </c>
      <c r="F9579" s="32">
        <v>0.91800652999999999</v>
      </c>
      <c r="G9579" s="33">
        <v>25098.142</v>
      </c>
      <c r="H9579" s="39">
        <v>24069.200000000001</v>
      </c>
    </row>
    <row r="9580" spans="1:8" hidden="1">
      <c r="A9580" s="38" t="s">
        <v>10</v>
      </c>
      <c r="B9580" s="31">
        <v>2006</v>
      </c>
      <c r="C9580" s="31">
        <v>75</v>
      </c>
      <c r="D9580" s="32">
        <v>9.2954339999999996E-2</v>
      </c>
      <c r="E9580" s="32">
        <v>8.8825959999999995E-2</v>
      </c>
      <c r="F9580" s="32">
        <v>0.91117404000000002</v>
      </c>
      <c r="G9580" s="33">
        <v>23040.258000000002</v>
      </c>
      <c r="H9580" s="39">
        <v>22016.972000000002</v>
      </c>
    </row>
    <row r="9581" spans="1:8" hidden="1">
      <c r="A9581" s="38" t="s">
        <v>10</v>
      </c>
      <c r="B9581" s="31">
        <v>2006</v>
      </c>
      <c r="C9581" s="31">
        <v>76</v>
      </c>
      <c r="D9581" s="32">
        <v>0.10116379</v>
      </c>
      <c r="E9581" s="32">
        <v>9.6293100000000006E-2</v>
      </c>
      <c r="F9581" s="32">
        <v>0.90370689999999998</v>
      </c>
      <c r="G9581" s="33">
        <v>20993.685000000001</v>
      </c>
      <c r="H9581" s="39">
        <v>19982.912</v>
      </c>
    </row>
    <row r="9582" spans="1:8" hidden="1">
      <c r="A9582" s="38" t="s">
        <v>10</v>
      </c>
      <c r="B9582" s="31">
        <v>2006</v>
      </c>
      <c r="C9582" s="31">
        <v>77</v>
      </c>
      <c r="D9582" s="32">
        <v>0.11034085</v>
      </c>
      <c r="E9582" s="32">
        <v>0.10457159000000001</v>
      </c>
      <c r="F9582" s="32">
        <v>0.89542840999999995</v>
      </c>
      <c r="G9582" s="33">
        <v>18972.137999999999</v>
      </c>
      <c r="H9582" s="39">
        <v>17980.165000000001</v>
      </c>
    </row>
    <row r="9583" spans="1:8" hidden="1">
      <c r="A9583" s="38" t="s">
        <v>10</v>
      </c>
      <c r="B9583" s="31">
        <v>2006</v>
      </c>
      <c r="C9583" s="31">
        <v>78</v>
      </c>
      <c r="D9583" s="32">
        <v>0.12065856</v>
      </c>
      <c r="E9583" s="32">
        <v>0.11379349</v>
      </c>
      <c r="F9583" s="32">
        <v>0.88620650999999995</v>
      </c>
      <c r="G9583" s="33">
        <v>16988.191999999999</v>
      </c>
      <c r="H9583" s="39">
        <v>16021.619000000001</v>
      </c>
    </row>
    <row r="9584" spans="1:8" hidden="1">
      <c r="A9584" s="38" t="s">
        <v>10</v>
      </c>
      <c r="B9584" s="31">
        <v>2006</v>
      </c>
      <c r="C9584" s="31">
        <v>79</v>
      </c>
      <c r="D9584" s="32">
        <v>0.13213574</v>
      </c>
      <c r="E9584" s="32">
        <v>0.12394682999999999</v>
      </c>
      <c r="F9584" s="32">
        <v>0.87605317000000005</v>
      </c>
      <c r="G9584" s="33">
        <v>15055.046</v>
      </c>
      <c r="H9584" s="39">
        <v>14122.032999999999</v>
      </c>
    </row>
    <row r="9585" spans="1:8" hidden="1">
      <c r="A9585" s="38" t="s">
        <v>10</v>
      </c>
      <c r="B9585" s="31">
        <v>2006</v>
      </c>
      <c r="C9585" s="31">
        <v>80</v>
      </c>
      <c r="D9585" s="32">
        <v>0.14466139</v>
      </c>
      <c r="E9585" s="32">
        <v>0.13490372</v>
      </c>
      <c r="F9585" s="32">
        <v>0.86509628000000005</v>
      </c>
      <c r="G9585" s="33">
        <v>13189.021000000001</v>
      </c>
      <c r="H9585" s="39">
        <v>12299.397000000001</v>
      </c>
    </row>
    <row r="9586" spans="1:8" hidden="1">
      <c r="A9586" s="38" t="s">
        <v>10</v>
      </c>
      <c r="B9586" s="31">
        <v>2006</v>
      </c>
      <c r="C9586" s="31">
        <v>81</v>
      </c>
      <c r="D9586" s="32">
        <v>0.15799311999999999</v>
      </c>
      <c r="E9586" s="32">
        <v>0.14642596999999999</v>
      </c>
      <c r="F9586" s="32">
        <v>0.85357402999999998</v>
      </c>
      <c r="G9586" s="33">
        <v>11409.772999999999</v>
      </c>
      <c r="H9586" s="39">
        <v>10574.429</v>
      </c>
    </row>
    <row r="9587" spans="1:8" hidden="1">
      <c r="A9587" s="38" t="s">
        <v>10</v>
      </c>
      <c r="B9587" s="31">
        <v>2006</v>
      </c>
      <c r="C9587" s="31">
        <v>82</v>
      </c>
      <c r="D9587" s="32">
        <v>0.17187166000000001</v>
      </c>
      <c r="E9587" s="32">
        <v>0.15827055000000001</v>
      </c>
      <c r="F9587" s="32">
        <v>0.84172944999999999</v>
      </c>
      <c r="G9587" s="33">
        <v>9739.0859999999993</v>
      </c>
      <c r="H9587" s="39">
        <v>8968.3809999999994</v>
      </c>
    </row>
    <row r="9588" spans="1:8" hidden="1">
      <c r="A9588" s="38" t="s">
        <v>10</v>
      </c>
      <c r="B9588" s="31">
        <v>2006</v>
      </c>
      <c r="C9588" s="31">
        <v>83</v>
      </c>
      <c r="D9588" s="32">
        <v>0.1862288</v>
      </c>
      <c r="E9588" s="32">
        <v>0.17036534</v>
      </c>
      <c r="F9588" s="32">
        <v>0.82963465999999997</v>
      </c>
      <c r="G9588" s="33">
        <v>8197.6749999999993</v>
      </c>
      <c r="H9588" s="39">
        <v>7499.375</v>
      </c>
    </row>
    <row r="9589" spans="1:8" hidden="1">
      <c r="A9589" s="38" t="s">
        <v>10</v>
      </c>
      <c r="B9589" s="31">
        <v>2006</v>
      </c>
      <c r="C9589" s="31">
        <v>84</v>
      </c>
      <c r="D9589" s="32">
        <v>0.20120879</v>
      </c>
      <c r="E9589" s="32">
        <v>0.18281663000000001</v>
      </c>
      <c r="F9589" s="32">
        <v>0.81718336999999996</v>
      </c>
      <c r="G9589" s="33">
        <v>6801.076</v>
      </c>
      <c r="H9589" s="39">
        <v>6179.4009999999998</v>
      </c>
    </row>
    <row r="9590" spans="1:8" hidden="1">
      <c r="A9590" s="38" t="s">
        <v>10</v>
      </c>
      <c r="B9590" s="31">
        <v>2006</v>
      </c>
      <c r="C9590" s="31">
        <v>85</v>
      </c>
      <c r="D9590" s="32">
        <v>0.21728291</v>
      </c>
      <c r="E9590" s="32">
        <v>0.19599025</v>
      </c>
      <c r="F9590" s="32">
        <v>0.80400974999999997</v>
      </c>
      <c r="G9590" s="33">
        <v>5557.7259999999997</v>
      </c>
      <c r="H9590" s="39">
        <v>5013.0959999999995</v>
      </c>
    </row>
    <row r="9591" spans="1:8" hidden="1">
      <c r="A9591" s="38" t="s">
        <v>10</v>
      </c>
      <c r="B9591" s="31">
        <v>2006</v>
      </c>
      <c r="C9591" s="31">
        <v>86</v>
      </c>
      <c r="D9591" s="32">
        <v>0.23507943000000001</v>
      </c>
      <c r="E9591" s="32">
        <v>0.21035443000000001</v>
      </c>
      <c r="F9591" s="32">
        <v>0.78964557000000002</v>
      </c>
      <c r="G9591" s="33">
        <v>4468.4660000000003</v>
      </c>
      <c r="H9591" s="39">
        <v>3998.4850000000001</v>
      </c>
    </row>
    <row r="9592" spans="1:8" hidden="1">
      <c r="A9592" s="38" t="s">
        <v>10</v>
      </c>
      <c r="B9592" s="31">
        <v>2006</v>
      </c>
      <c r="C9592" s="31">
        <v>87</v>
      </c>
      <c r="D9592" s="32">
        <v>0.25512687000000001</v>
      </c>
      <c r="E9592" s="32">
        <v>0.22626387000000001</v>
      </c>
      <c r="F9592" s="32">
        <v>0.77373612999999997</v>
      </c>
      <c r="G9592" s="33">
        <v>3528.5039999999999</v>
      </c>
      <c r="H9592" s="39">
        <v>3129.3180000000002</v>
      </c>
    </row>
    <row r="9593" spans="1:8" hidden="1">
      <c r="A9593" s="38" t="s">
        <v>10</v>
      </c>
      <c r="B9593" s="31">
        <v>2006</v>
      </c>
      <c r="C9593" s="31">
        <v>88</v>
      </c>
      <c r="D9593" s="32">
        <v>0.27772745999999998</v>
      </c>
      <c r="E9593" s="32">
        <v>0.24386363999999999</v>
      </c>
      <c r="F9593" s="32">
        <v>0.75613635999999995</v>
      </c>
      <c r="G9593" s="33">
        <v>2730.1309999999999</v>
      </c>
      <c r="H9593" s="39">
        <v>2397.241</v>
      </c>
    </row>
    <row r="9594" spans="1:8" hidden="1">
      <c r="A9594" s="38" t="s">
        <v>10</v>
      </c>
      <c r="B9594" s="31">
        <v>2006</v>
      </c>
      <c r="C9594" s="31">
        <v>89</v>
      </c>
      <c r="D9594" s="32">
        <v>0.30264382000000001</v>
      </c>
      <c r="E9594" s="32">
        <v>0.26286638000000001</v>
      </c>
      <c r="F9594" s="32">
        <v>0.73713362000000004</v>
      </c>
      <c r="G9594" s="33">
        <v>2064.3510000000001</v>
      </c>
      <c r="H9594" s="39">
        <v>1793.027</v>
      </c>
    </row>
    <row r="9595" spans="1:8" hidden="1">
      <c r="A9595" s="38" t="s">
        <v>10</v>
      </c>
      <c r="B9595" s="31">
        <v>2006</v>
      </c>
      <c r="C9595" s="31">
        <v>90</v>
      </c>
      <c r="D9595" s="32">
        <v>0.32918941000000002</v>
      </c>
      <c r="E9595" s="32">
        <v>0.28266436</v>
      </c>
      <c r="F9595" s="32">
        <v>0.71733564000000005</v>
      </c>
      <c r="G9595" s="33">
        <v>1521.703</v>
      </c>
      <c r="H9595" s="39">
        <v>1306.6369999999999</v>
      </c>
    </row>
    <row r="9596" spans="1:8" hidden="1">
      <c r="A9596" s="38" t="s">
        <v>10</v>
      </c>
      <c r="B9596" s="31">
        <v>2006</v>
      </c>
      <c r="C9596" s="31">
        <v>91</v>
      </c>
      <c r="D9596" s="32">
        <v>0.35633910000000002</v>
      </c>
      <c r="E9596" s="32">
        <v>0.30245146000000001</v>
      </c>
      <c r="F9596" s="32">
        <v>0.69754853999999999</v>
      </c>
      <c r="G9596" s="33">
        <v>1091.5719999999999</v>
      </c>
      <c r="H9596" s="39">
        <v>926.49800000000005</v>
      </c>
    </row>
    <row r="9597" spans="1:8" hidden="1">
      <c r="A9597" s="38" t="s">
        <v>10</v>
      </c>
      <c r="B9597" s="31">
        <v>2006</v>
      </c>
      <c r="C9597" s="31">
        <v>92</v>
      </c>
      <c r="D9597" s="32">
        <v>0.38301301999999998</v>
      </c>
      <c r="E9597" s="32">
        <v>0.32145273000000002</v>
      </c>
      <c r="F9597" s="32">
        <v>0.67854727000000004</v>
      </c>
      <c r="G9597" s="33">
        <v>761.42399999999998</v>
      </c>
      <c r="H9597" s="39">
        <v>639.04300000000001</v>
      </c>
    </row>
    <row r="9598" spans="1:8" hidden="1">
      <c r="A9598" s="38" t="s">
        <v>10</v>
      </c>
      <c r="B9598" s="31">
        <v>2006</v>
      </c>
      <c r="C9598" s="31">
        <v>93</v>
      </c>
      <c r="D9598" s="32">
        <v>0.40863031999999999</v>
      </c>
      <c r="E9598" s="32">
        <v>0.33930514000000001</v>
      </c>
      <c r="F9598" s="32">
        <v>0.66069485999999999</v>
      </c>
      <c r="G9598" s="33">
        <v>516.66200000000003</v>
      </c>
      <c r="H9598" s="39">
        <v>429.00900000000001</v>
      </c>
    </row>
    <row r="9599" spans="1:8" hidden="1">
      <c r="A9599" s="38" t="s">
        <v>10</v>
      </c>
      <c r="B9599" s="31">
        <v>2006</v>
      </c>
      <c r="C9599" s="31">
        <v>94</v>
      </c>
      <c r="D9599" s="32">
        <v>0.43311203999999998</v>
      </c>
      <c r="E9599" s="32">
        <v>0.35601487999999998</v>
      </c>
      <c r="F9599" s="32">
        <v>0.64398511999999997</v>
      </c>
      <c r="G9599" s="33">
        <v>341.35599999999999</v>
      </c>
      <c r="H9599" s="39">
        <v>280.59199999999998</v>
      </c>
    </row>
    <row r="9600" spans="1:8" hidden="1">
      <c r="A9600" s="38" t="s">
        <v>10</v>
      </c>
      <c r="B9600" s="31">
        <v>2006</v>
      </c>
      <c r="C9600" s="31">
        <v>95</v>
      </c>
      <c r="D9600" s="32">
        <v>0.45696290000000001</v>
      </c>
      <c r="E9600" s="32">
        <v>0.37197379000000003</v>
      </c>
      <c r="F9600" s="32">
        <v>0.62802621000000003</v>
      </c>
      <c r="G9600" s="33">
        <v>219.828</v>
      </c>
      <c r="H9600" s="39">
        <v>178.94300000000001</v>
      </c>
    </row>
    <row r="9601" spans="1:8" hidden="1">
      <c r="A9601" s="38" t="s">
        <v>10</v>
      </c>
      <c r="B9601" s="31">
        <v>2006</v>
      </c>
      <c r="C9601" s="31">
        <v>96</v>
      </c>
      <c r="D9601" s="32">
        <v>0.48094348999999997</v>
      </c>
      <c r="E9601" s="32">
        <v>0.38771016000000003</v>
      </c>
      <c r="F9601" s="32">
        <v>0.61228983999999997</v>
      </c>
      <c r="G9601" s="33">
        <v>138.05799999999999</v>
      </c>
      <c r="H9601" s="39">
        <v>111.295</v>
      </c>
    </row>
    <row r="9602" spans="1:8" hidden="1">
      <c r="A9602" s="38" t="s">
        <v>10</v>
      </c>
      <c r="B9602" s="31">
        <v>2006</v>
      </c>
      <c r="C9602" s="31">
        <v>97</v>
      </c>
      <c r="D9602" s="32">
        <v>0.50565048999999995</v>
      </c>
      <c r="E9602" s="32">
        <v>0.40360815999999999</v>
      </c>
      <c r="F9602" s="32">
        <v>0.59639184000000001</v>
      </c>
      <c r="G9602" s="33">
        <v>84.531000000000006</v>
      </c>
      <c r="H9602" s="39">
        <v>67.472999999999999</v>
      </c>
    </row>
    <row r="9603" spans="1:8" hidden="1">
      <c r="A9603" s="38" t="s">
        <v>10</v>
      </c>
      <c r="B9603" s="31">
        <v>2006</v>
      </c>
      <c r="C9603" s="31">
        <v>98</v>
      </c>
      <c r="D9603" s="32">
        <v>0.53141510999999997</v>
      </c>
      <c r="E9603" s="32">
        <v>0.41985615999999998</v>
      </c>
      <c r="F9603" s="32">
        <v>0.58014383999999997</v>
      </c>
      <c r="G9603" s="33">
        <v>50.414000000000001</v>
      </c>
      <c r="H9603" s="39">
        <v>39.831000000000003</v>
      </c>
    </row>
    <row r="9604" spans="1:8" hidden="1">
      <c r="A9604" s="38" t="s">
        <v>10</v>
      </c>
      <c r="B9604" s="31">
        <v>2006</v>
      </c>
      <c r="C9604" s="31">
        <v>99</v>
      </c>
      <c r="D9604" s="32">
        <v>0.55801853000000001</v>
      </c>
      <c r="E9604" s="32">
        <v>0.43628967000000002</v>
      </c>
      <c r="F9604" s="32">
        <v>0.56371033000000004</v>
      </c>
      <c r="G9604" s="33">
        <v>29.247</v>
      </c>
      <c r="H9604" s="39">
        <v>22.867000000000001</v>
      </c>
    </row>
    <row r="9605" spans="1:8" hidden="1">
      <c r="A9605" s="38" t="s">
        <v>10</v>
      </c>
      <c r="B9605" s="31">
        <v>2007</v>
      </c>
      <c r="C9605" s="31">
        <v>1</v>
      </c>
      <c r="D9605" s="32">
        <v>1.7965999999999999E-2</v>
      </c>
      <c r="E9605" s="32">
        <v>1.780605E-2</v>
      </c>
      <c r="F9605" s="32">
        <v>0.98219394999999998</v>
      </c>
      <c r="G9605" s="33">
        <v>90831.493000000002</v>
      </c>
      <c r="H9605" s="39">
        <v>90022.817999999999</v>
      </c>
    </row>
    <row r="9606" spans="1:8" hidden="1">
      <c r="A9606" s="38" t="s">
        <v>10</v>
      </c>
      <c r="B9606" s="31">
        <v>2007</v>
      </c>
      <c r="C9606" s="31">
        <v>2</v>
      </c>
      <c r="D9606" s="32">
        <v>1.611104E-2</v>
      </c>
      <c r="E9606" s="32">
        <v>1.5982300000000001E-2</v>
      </c>
      <c r="F9606" s="32">
        <v>0.9840177</v>
      </c>
      <c r="G9606" s="33">
        <v>89214.142999999996</v>
      </c>
      <c r="H9606" s="39">
        <v>88501.22</v>
      </c>
    </row>
    <row r="9607" spans="1:8" hidden="1">
      <c r="A9607" s="38" t="s">
        <v>10</v>
      </c>
      <c r="B9607" s="31">
        <v>2007</v>
      </c>
      <c r="C9607" s="31">
        <v>3</v>
      </c>
      <c r="D9607" s="32">
        <v>1.444779E-2</v>
      </c>
      <c r="E9607" s="32">
        <v>1.434416E-2</v>
      </c>
      <c r="F9607" s="32">
        <v>0.98565583999999995</v>
      </c>
      <c r="G9607" s="33">
        <v>87788.297000000006</v>
      </c>
      <c r="H9607" s="39">
        <v>87158.672000000006</v>
      </c>
    </row>
    <row r="9608" spans="1:8" hidden="1">
      <c r="A9608" s="38" t="s">
        <v>10</v>
      </c>
      <c r="B9608" s="31">
        <v>2007</v>
      </c>
      <c r="C9608" s="31">
        <v>4</v>
      </c>
      <c r="D9608" s="32">
        <v>1.2887849999999999E-2</v>
      </c>
      <c r="E9608" s="32">
        <v>1.280534E-2</v>
      </c>
      <c r="F9608" s="32">
        <v>0.98719466</v>
      </c>
      <c r="G9608" s="33">
        <v>86529.047000000006</v>
      </c>
      <c r="H9608" s="39">
        <v>85975.03</v>
      </c>
    </row>
    <row r="9609" spans="1:8" hidden="1">
      <c r="A9609" s="38" t="s">
        <v>10</v>
      </c>
      <c r="B9609" s="31">
        <v>2007</v>
      </c>
      <c r="C9609" s="31">
        <v>5</v>
      </c>
      <c r="D9609" s="32">
        <v>1.1370359999999999E-2</v>
      </c>
      <c r="E9609" s="32">
        <v>1.130608E-2</v>
      </c>
      <c r="F9609" s="32">
        <v>0.98869392</v>
      </c>
      <c r="G9609" s="33">
        <v>85421.013000000006</v>
      </c>
      <c r="H9609" s="39">
        <v>84938.125</v>
      </c>
    </row>
    <row r="9610" spans="1:8" hidden="1">
      <c r="A9610" s="38" t="s">
        <v>10</v>
      </c>
      <c r="B9610" s="31">
        <v>2007</v>
      </c>
      <c r="C9610" s="31">
        <v>6</v>
      </c>
      <c r="D9610" s="32">
        <v>9.8753499999999998E-3</v>
      </c>
      <c r="E9610" s="32">
        <v>9.8268299999999999E-3</v>
      </c>
      <c r="F9610" s="32">
        <v>0.99017317000000005</v>
      </c>
      <c r="G9610" s="33">
        <v>84455.236000000004</v>
      </c>
      <c r="H9610" s="39">
        <v>84040.273000000001</v>
      </c>
    </row>
    <row r="9611" spans="1:8" hidden="1">
      <c r="A9611" s="38" t="s">
        <v>10</v>
      </c>
      <c r="B9611" s="31">
        <v>2007</v>
      </c>
      <c r="C9611" s="31">
        <v>7</v>
      </c>
      <c r="D9611" s="32">
        <v>8.4302500000000002E-3</v>
      </c>
      <c r="E9611" s="32">
        <v>8.3948700000000005E-3</v>
      </c>
      <c r="F9611" s="32">
        <v>0.99160512999999995</v>
      </c>
      <c r="G9611" s="33">
        <v>83625.308999999994</v>
      </c>
      <c r="H9611" s="39">
        <v>83274.297000000006</v>
      </c>
    </row>
    <row r="9612" spans="1:8" hidden="1">
      <c r="A9612" s="38" t="s">
        <v>10</v>
      </c>
      <c r="B9612" s="31">
        <v>2007</v>
      </c>
      <c r="C9612" s="31">
        <v>8</v>
      </c>
      <c r="D9612" s="32">
        <v>7.1234499999999999E-3</v>
      </c>
      <c r="E9612" s="32">
        <v>7.09817E-3</v>
      </c>
      <c r="F9612" s="32">
        <v>0.99290182999999999</v>
      </c>
      <c r="G9612" s="33">
        <v>82923.285999999993</v>
      </c>
      <c r="H9612" s="39">
        <v>82628.983999999997</v>
      </c>
    </row>
    <row r="9613" spans="1:8" hidden="1">
      <c r="A9613" s="38" t="s">
        <v>10</v>
      </c>
      <c r="B9613" s="31">
        <v>2007</v>
      </c>
      <c r="C9613" s="31">
        <v>9</v>
      </c>
      <c r="D9613" s="32">
        <v>6.0231900000000003E-3</v>
      </c>
      <c r="E9613" s="32">
        <v>6.0051000000000002E-3</v>
      </c>
      <c r="F9613" s="32">
        <v>0.99399490000000001</v>
      </c>
      <c r="G9613" s="33">
        <v>82334.682000000001</v>
      </c>
      <c r="H9613" s="39">
        <v>82087.467999999993</v>
      </c>
    </row>
    <row r="9614" spans="1:8" hidden="1">
      <c r="A9614" s="38" t="s">
        <v>10</v>
      </c>
      <c r="B9614" s="31">
        <v>2007</v>
      </c>
      <c r="C9614" s="31">
        <v>10</v>
      </c>
      <c r="D9614" s="32">
        <v>5.18199E-3</v>
      </c>
      <c r="E9614" s="32">
        <v>5.1685999999999998E-3</v>
      </c>
      <c r="F9614" s="32">
        <v>0.99483140000000003</v>
      </c>
      <c r="G9614" s="33">
        <v>81840.254000000001</v>
      </c>
      <c r="H9614" s="39">
        <v>81628.754000000001</v>
      </c>
    </row>
    <row r="9615" spans="1:8" hidden="1">
      <c r="A9615" s="38" t="s">
        <v>10</v>
      </c>
      <c r="B9615" s="31">
        <v>2007</v>
      </c>
      <c r="C9615" s="31">
        <v>11</v>
      </c>
      <c r="D9615" s="32">
        <v>4.6089599999999996E-3</v>
      </c>
      <c r="E9615" s="32">
        <v>4.5983700000000001E-3</v>
      </c>
      <c r="F9615" s="32">
        <v>0.99540163000000004</v>
      </c>
      <c r="G9615" s="33">
        <v>81417.255000000005</v>
      </c>
      <c r="H9615" s="39">
        <v>81230.062000000005</v>
      </c>
    </row>
    <row r="9616" spans="1:8" hidden="1">
      <c r="A9616" s="38" t="s">
        <v>10</v>
      </c>
      <c r="B9616" s="31">
        <v>2007</v>
      </c>
      <c r="C9616" s="31">
        <v>12</v>
      </c>
      <c r="D9616" s="32">
        <v>4.2790800000000002E-3</v>
      </c>
      <c r="E9616" s="32">
        <v>4.2699399999999998E-3</v>
      </c>
      <c r="F9616" s="32">
        <v>0.99573005999999997</v>
      </c>
      <c r="G9616" s="33">
        <v>81042.868000000002</v>
      </c>
      <c r="H9616" s="39">
        <v>80869.843999999997</v>
      </c>
    </row>
    <row r="9617" spans="1:8" hidden="1">
      <c r="A9617" s="38" t="s">
        <v>10</v>
      </c>
      <c r="B9617" s="31">
        <v>2007</v>
      </c>
      <c r="C9617" s="31">
        <v>13</v>
      </c>
      <c r="D9617" s="32">
        <v>4.1696900000000002E-3</v>
      </c>
      <c r="E9617" s="32">
        <v>4.1610199999999996E-3</v>
      </c>
      <c r="F9617" s="32">
        <v>0.99583898000000004</v>
      </c>
      <c r="G9617" s="33">
        <v>80696.820000000007</v>
      </c>
      <c r="H9617" s="39">
        <v>80528.929999999993</v>
      </c>
    </row>
    <row r="9618" spans="1:8" hidden="1">
      <c r="A9618" s="38" t="s">
        <v>10</v>
      </c>
      <c r="B9618" s="31">
        <v>2007</v>
      </c>
      <c r="C9618" s="31">
        <v>14</v>
      </c>
      <c r="D9618" s="32">
        <v>4.2424400000000001E-3</v>
      </c>
      <c r="E9618" s="32">
        <v>4.2334599999999997E-3</v>
      </c>
      <c r="F9618" s="32">
        <v>0.99576653999999998</v>
      </c>
      <c r="G9618" s="33">
        <v>80361.039000000004</v>
      </c>
      <c r="H9618" s="39">
        <v>80190.937000000005</v>
      </c>
    </row>
    <row r="9619" spans="1:8" hidden="1">
      <c r="A9619" s="38" t="s">
        <v>10</v>
      </c>
      <c r="B9619" s="31">
        <v>2007</v>
      </c>
      <c r="C9619" s="31">
        <v>15</v>
      </c>
      <c r="D9619" s="32">
        <v>4.4666300000000001E-3</v>
      </c>
      <c r="E9619" s="32">
        <v>4.4566800000000002E-3</v>
      </c>
      <c r="F9619" s="32">
        <v>0.99554332000000001</v>
      </c>
      <c r="G9619" s="33">
        <v>80020.834000000003</v>
      </c>
      <c r="H9619" s="39">
        <v>79842.520999999993</v>
      </c>
    </row>
    <row r="9620" spans="1:8" hidden="1">
      <c r="A9620" s="38" t="s">
        <v>10</v>
      </c>
      <c r="B9620" s="31">
        <v>2007</v>
      </c>
      <c r="C9620" s="31">
        <v>16</v>
      </c>
      <c r="D9620" s="32">
        <v>4.7985299999999996E-3</v>
      </c>
      <c r="E9620" s="32">
        <v>4.7870500000000002E-3</v>
      </c>
      <c r="F9620" s="32">
        <v>0.99521294999999999</v>
      </c>
      <c r="G9620" s="33">
        <v>79664.206999999995</v>
      </c>
      <c r="H9620" s="39">
        <v>79473.528999999995</v>
      </c>
    </row>
    <row r="9621" spans="1:8" hidden="1">
      <c r="A9621" s="38" t="s">
        <v>10</v>
      </c>
      <c r="B9621" s="31">
        <v>2007</v>
      </c>
      <c r="C9621" s="31">
        <v>17</v>
      </c>
      <c r="D9621" s="32">
        <v>5.1861900000000002E-3</v>
      </c>
      <c r="E9621" s="32">
        <v>5.1727800000000001E-3</v>
      </c>
      <c r="F9621" s="32">
        <v>0.99482722000000001</v>
      </c>
      <c r="G9621" s="33">
        <v>79282.850999999995</v>
      </c>
      <c r="H9621" s="39">
        <v>79077.793999999994</v>
      </c>
    </row>
    <row r="9622" spans="1:8" hidden="1">
      <c r="A9622" s="38" t="s">
        <v>10</v>
      </c>
      <c r="B9622" s="31">
        <v>2007</v>
      </c>
      <c r="C9622" s="31">
        <v>18</v>
      </c>
      <c r="D9622" s="32">
        <v>5.5865899999999998E-3</v>
      </c>
      <c r="E9622" s="32">
        <v>5.5710300000000003E-3</v>
      </c>
      <c r="F9622" s="32">
        <v>0.99442896999999997</v>
      </c>
      <c r="G9622" s="33">
        <v>78872.737999999998</v>
      </c>
      <c r="H9622" s="39">
        <v>78653.036999999997</v>
      </c>
    </row>
    <row r="9623" spans="1:8" hidden="1">
      <c r="A9623" s="38" t="s">
        <v>10</v>
      </c>
      <c r="B9623" s="31">
        <v>2007</v>
      </c>
      <c r="C9623" s="31">
        <v>19</v>
      </c>
      <c r="D9623" s="32">
        <v>5.9576500000000001E-3</v>
      </c>
      <c r="E9623" s="32">
        <v>5.9399500000000003E-3</v>
      </c>
      <c r="F9623" s="32">
        <v>0.99406004999999997</v>
      </c>
      <c r="G9623" s="33">
        <v>78433.335999999996</v>
      </c>
      <c r="H9623" s="39">
        <v>78200.391000000003</v>
      </c>
    </row>
    <row r="9624" spans="1:8" hidden="1">
      <c r="A9624" s="38" t="s">
        <v>10</v>
      </c>
      <c r="B9624" s="31">
        <v>2007</v>
      </c>
      <c r="C9624" s="31">
        <v>20</v>
      </c>
      <c r="D9624" s="32">
        <v>6.2822399999999997E-3</v>
      </c>
      <c r="E9624" s="32">
        <v>6.2625700000000003E-3</v>
      </c>
      <c r="F9624" s="32">
        <v>0.99373743000000003</v>
      </c>
      <c r="G9624" s="33">
        <v>77967.445000000007</v>
      </c>
      <c r="H9624" s="39">
        <v>77723.307000000001</v>
      </c>
    </row>
    <row r="9625" spans="1:8" hidden="1">
      <c r="A9625" s="38" t="s">
        <v>10</v>
      </c>
      <c r="B9625" s="31">
        <v>2007</v>
      </c>
      <c r="C9625" s="31">
        <v>21</v>
      </c>
      <c r="D9625" s="32">
        <v>6.5508500000000004E-3</v>
      </c>
      <c r="E9625" s="32">
        <v>6.5294699999999999E-3</v>
      </c>
      <c r="F9625" s="32">
        <v>0.99347052999999996</v>
      </c>
      <c r="G9625" s="33">
        <v>77479.168999999994</v>
      </c>
      <c r="H9625" s="39">
        <v>77226.22</v>
      </c>
    </row>
    <row r="9626" spans="1:8" hidden="1">
      <c r="A9626" s="38" t="s">
        <v>10</v>
      </c>
      <c r="B9626" s="31">
        <v>2007</v>
      </c>
      <c r="C9626" s="31">
        <v>22</v>
      </c>
      <c r="D9626" s="32">
        <v>6.7646399999999997E-3</v>
      </c>
      <c r="E9626" s="32">
        <v>6.7418299999999999E-3</v>
      </c>
      <c r="F9626" s="32">
        <v>0.99325817000000005</v>
      </c>
      <c r="G9626" s="33">
        <v>76973.270999999993</v>
      </c>
      <c r="H9626" s="39">
        <v>76713.801000000007</v>
      </c>
    </row>
    <row r="9627" spans="1:8" hidden="1">
      <c r="A9627" s="38" t="s">
        <v>10</v>
      </c>
      <c r="B9627" s="31">
        <v>2007</v>
      </c>
      <c r="C9627" s="31">
        <v>23</v>
      </c>
      <c r="D9627" s="32">
        <v>6.9319400000000002E-3</v>
      </c>
      <c r="E9627" s="32">
        <v>6.9080000000000001E-3</v>
      </c>
      <c r="F9627" s="32">
        <v>0.99309199999999997</v>
      </c>
      <c r="G9627" s="33">
        <v>76454.33</v>
      </c>
      <c r="H9627" s="39">
        <v>76190.256999999998</v>
      </c>
    </row>
    <row r="9628" spans="1:8" hidden="1">
      <c r="A9628" s="38" t="s">
        <v>10</v>
      </c>
      <c r="B9628" s="31">
        <v>2007</v>
      </c>
      <c r="C9628" s="31">
        <v>24</v>
      </c>
      <c r="D9628" s="32">
        <v>7.0648600000000001E-3</v>
      </c>
      <c r="E9628" s="32">
        <v>7.0399900000000003E-3</v>
      </c>
      <c r="F9628" s="32">
        <v>0.99296001</v>
      </c>
      <c r="G9628" s="33">
        <v>75926.183999999994</v>
      </c>
      <c r="H9628" s="39">
        <v>75658.923999999999</v>
      </c>
    </row>
    <row r="9629" spans="1:8" hidden="1">
      <c r="A9629" s="38" t="s">
        <v>10</v>
      </c>
      <c r="B9629" s="31">
        <v>2007</v>
      </c>
      <c r="C9629" s="31">
        <v>25</v>
      </c>
      <c r="D9629" s="32">
        <v>7.1823499999999997E-3</v>
      </c>
      <c r="E9629" s="32">
        <v>7.1566499999999996E-3</v>
      </c>
      <c r="F9629" s="32">
        <v>0.99284335000000001</v>
      </c>
      <c r="G9629" s="33">
        <v>75391.664999999994</v>
      </c>
      <c r="H9629" s="39">
        <v>75121.888999999996</v>
      </c>
    </row>
    <row r="9630" spans="1:8" hidden="1">
      <c r="A9630" s="38" t="s">
        <v>10</v>
      </c>
      <c r="B9630" s="31">
        <v>2007</v>
      </c>
      <c r="C9630" s="31">
        <v>26</v>
      </c>
      <c r="D9630" s="32">
        <v>7.2986700000000002E-3</v>
      </c>
      <c r="E9630" s="32">
        <v>7.2721299999999999E-3</v>
      </c>
      <c r="F9630" s="32">
        <v>0.99272786999999996</v>
      </c>
      <c r="G9630" s="33">
        <v>74852.112999999998</v>
      </c>
      <c r="H9630" s="39">
        <v>74579.945999999996</v>
      </c>
    </row>
    <row r="9631" spans="1:8" hidden="1">
      <c r="A9631" s="38" t="s">
        <v>10</v>
      </c>
      <c r="B9631" s="31">
        <v>2007</v>
      </c>
      <c r="C9631" s="31">
        <v>27</v>
      </c>
      <c r="D9631" s="32">
        <v>7.4256699999999997E-3</v>
      </c>
      <c r="E9631" s="32">
        <v>7.3981999999999997E-3</v>
      </c>
      <c r="F9631" s="32">
        <v>0.99260179999999998</v>
      </c>
      <c r="G9631" s="33">
        <v>74307.778999999995</v>
      </c>
      <c r="H9631" s="39">
        <v>74032.907000000007</v>
      </c>
    </row>
    <row r="9632" spans="1:8" hidden="1">
      <c r="A9632" s="38" t="s">
        <v>10</v>
      </c>
      <c r="B9632" s="31">
        <v>2007</v>
      </c>
      <c r="C9632" s="31">
        <v>28</v>
      </c>
      <c r="D9632" s="32">
        <v>7.5680599999999997E-3</v>
      </c>
      <c r="E9632" s="32">
        <v>7.53953E-3</v>
      </c>
      <c r="F9632" s="32">
        <v>0.99246047000000004</v>
      </c>
      <c r="G9632" s="33">
        <v>73758.035000000003</v>
      </c>
      <c r="H9632" s="39">
        <v>73479.983999999997</v>
      </c>
    </row>
    <row r="9633" spans="1:8" hidden="1">
      <c r="A9633" s="38" t="s">
        <v>10</v>
      </c>
      <c r="B9633" s="31">
        <v>2007</v>
      </c>
      <c r="C9633" s="31">
        <v>29</v>
      </c>
      <c r="D9633" s="32">
        <v>7.72428E-3</v>
      </c>
      <c r="E9633" s="32">
        <v>7.6945700000000004E-3</v>
      </c>
      <c r="F9633" s="32">
        <v>0.99230543000000004</v>
      </c>
      <c r="G9633" s="33">
        <v>73201.933000000005</v>
      </c>
      <c r="H9633" s="39">
        <v>72920.304999999993</v>
      </c>
    </row>
    <row r="9634" spans="1:8" hidden="1">
      <c r="A9634" s="38" t="s">
        <v>10</v>
      </c>
      <c r="B9634" s="31">
        <v>2007</v>
      </c>
      <c r="C9634" s="31">
        <v>30</v>
      </c>
      <c r="D9634" s="32">
        <v>7.8921900000000003E-3</v>
      </c>
      <c r="E9634" s="32">
        <v>7.8611600000000007E-3</v>
      </c>
      <c r="F9634" s="32">
        <v>0.99213883999999997</v>
      </c>
      <c r="G9634" s="33">
        <v>72638.676000000007</v>
      </c>
      <c r="H9634" s="39">
        <v>72353.164000000004</v>
      </c>
    </row>
    <row r="9635" spans="1:8" hidden="1">
      <c r="A9635" s="38" t="s">
        <v>10</v>
      </c>
      <c r="B9635" s="31">
        <v>2007</v>
      </c>
      <c r="C9635" s="31">
        <v>31</v>
      </c>
      <c r="D9635" s="32">
        <v>8.0662200000000007E-3</v>
      </c>
      <c r="E9635" s="32">
        <v>8.0338200000000005E-3</v>
      </c>
      <c r="F9635" s="32">
        <v>0.99196618000000003</v>
      </c>
      <c r="G9635" s="33">
        <v>72067.652000000002</v>
      </c>
      <c r="H9635" s="39">
        <v>71778.161999999997</v>
      </c>
    </row>
    <row r="9636" spans="1:8" hidden="1">
      <c r="A9636" s="38" t="s">
        <v>10</v>
      </c>
      <c r="B9636" s="31">
        <v>2007</v>
      </c>
      <c r="C9636" s="31">
        <v>32</v>
      </c>
      <c r="D9636" s="32">
        <v>8.2442899999999996E-3</v>
      </c>
      <c r="E9636" s="32">
        <v>8.2104399999999994E-3</v>
      </c>
      <c r="F9636" s="32">
        <v>0.99178955999999996</v>
      </c>
      <c r="G9636" s="33">
        <v>71488.672999999995</v>
      </c>
      <c r="H9636" s="39">
        <v>71195.195999999996</v>
      </c>
    </row>
    <row r="9637" spans="1:8" hidden="1">
      <c r="A9637" s="38" t="s">
        <v>10</v>
      </c>
      <c r="B9637" s="31">
        <v>2007</v>
      </c>
      <c r="C9637" s="31">
        <v>33</v>
      </c>
      <c r="D9637" s="32">
        <v>8.4270999999999999E-3</v>
      </c>
      <c r="E9637" s="32">
        <v>8.39174E-3</v>
      </c>
      <c r="F9637" s="32">
        <v>0.99160826000000002</v>
      </c>
      <c r="G9637" s="33">
        <v>70901.718999999997</v>
      </c>
      <c r="H9637" s="39">
        <v>70604.225000000006</v>
      </c>
    </row>
    <row r="9638" spans="1:8" hidden="1">
      <c r="A9638" s="38" t="s">
        <v>10</v>
      </c>
      <c r="B9638" s="31">
        <v>2007</v>
      </c>
      <c r="C9638" s="31">
        <v>34</v>
      </c>
      <c r="D9638" s="32">
        <v>8.6187499999999997E-3</v>
      </c>
      <c r="E9638" s="32">
        <v>8.5817700000000007E-3</v>
      </c>
      <c r="F9638" s="32">
        <v>0.99141822999999996</v>
      </c>
      <c r="G9638" s="33">
        <v>70306.73</v>
      </c>
      <c r="H9638" s="39">
        <v>70005.051999999996</v>
      </c>
    </row>
    <row r="9639" spans="1:8" hidden="1">
      <c r="A9639" s="38" t="s">
        <v>10</v>
      </c>
      <c r="B9639" s="31">
        <v>2007</v>
      </c>
      <c r="C9639" s="31">
        <v>35</v>
      </c>
      <c r="D9639" s="32">
        <v>8.82871E-3</v>
      </c>
      <c r="E9639" s="32">
        <v>8.7899099999999997E-3</v>
      </c>
      <c r="F9639" s="32">
        <v>0.99121009000000004</v>
      </c>
      <c r="G9639" s="33">
        <v>69703.373999999996</v>
      </c>
      <c r="H9639" s="39">
        <v>69397.031000000003</v>
      </c>
    </row>
    <row r="9640" spans="1:8" hidden="1">
      <c r="A9640" s="38" t="s">
        <v>10</v>
      </c>
      <c r="B9640" s="31">
        <v>2007</v>
      </c>
      <c r="C9640" s="31">
        <v>36</v>
      </c>
      <c r="D9640" s="32">
        <v>9.0647699999999998E-3</v>
      </c>
      <c r="E9640" s="32">
        <v>9.0238699999999998E-3</v>
      </c>
      <c r="F9640" s="32">
        <v>0.99097612999999996</v>
      </c>
      <c r="G9640" s="33">
        <v>69090.687999999995</v>
      </c>
      <c r="H9640" s="39">
        <v>68778.956000000006</v>
      </c>
    </row>
    <row r="9641" spans="1:8" hidden="1">
      <c r="A9641" s="38" t="s">
        <v>10</v>
      </c>
      <c r="B9641" s="31">
        <v>2007</v>
      </c>
      <c r="C9641" s="31">
        <v>37</v>
      </c>
      <c r="D9641" s="32">
        <v>9.3340100000000002E-3</v>
      </c>
      <c r="E9641" s="32">
        <v>9.2906499999999993E-3</v>
      </c>
      <c r="F9641" s="32">
        <v>0.99070935000000004</v>
      </c>
      <c r="G9641" s="33">
        <v>68467.222999999998</v>
      </c>
      <c r="H9641" s="39">
        <v>68149.17</v>
      </c>
    </row>
    <row r="9642" spans="1:8" hidden="1">
      <c r="A9642" s="38" t="s">
        <v>10</v>
      </c>
      <c r="B9642" s="31">
        <v>2007</v>
      </c>
      <c r="C9642" s="31">
        <v>38</v>
      </c>
      <c r="D9642" s="32">
        <v>9.6365300000000008E-3</v>
      </c>
      <c r="E9642" s="32">
        <v>9.5903199999999994E-3</v>
      </c>
      <c r="F9642" s="32">
        <v>0.99040967999999996</v>
      </c>
      <c r="G9642" s="33">
        <v>67831.118000000002</v>
      </c>
      <c r="H9642" s="39">
        <v>67505.856</v>
      </c>
    </row>
    <row r="9643" spans="1:8" hidden="1">
      <c r="A9643" s="38" t="s">
        <v>10</v>
      </c>
      <c r="B9643" s="31">
        <v>2007</v>
      </c>
      <c r="C9643" s="31">
        <v>39</v>
      </c>
      <c r="D9643" s="32">
        <v>9.9635499999999998E-3</v>
      </c>
      <c r="E9643" s="32">
        <v>9.91416E-3</v>
      </c>
      <c r="F9643" s="32">
        <v>0.99008583999999999</v>
      </c>
      <c r="G9643" s="33">
        <v>67180.595000000001</v>
      </c>
      <c r="H9643" s="39">
        <v>66847.576000000001</v>
      </c>
    </row>
    <row r="9644" spans="1:8" hidden="1">
      <c r="A9644" s="38" t="s">
        <v>10</v>
      </c>
      <c r="B9644" s="31">
        <v>2007</v>
      </c>
      <c r="C9644" s="31">
        <v>40</v>
      </c>
      <c r="D9644" s="32">
        <v>1.0300790000000001E-2</v>
      </c>
      <c r="E9644" s="32">
        <v>1.024801E-2</v>
      </c>
      <c r="F9644" s="32">
        <v>0.98975199000000003</v>
      </c>
      <c r="G9644" s="33">
        <v>66514.555999999997</v>
      </c>
      <c r="H9644" s="39">
        <v>66173.735000000001</v>
      </c>
    </row>
    <row r="9645" spans="1:8" hidden="1">
      <c r="A9645" s="38" t="s">
        <v>10</v>
      </c>
      <c r="B9645" s="31">
        <v>2007</v>
      </c>
      <c r="C9645" s="31">
        <v>41</v>
      </c>
      <c r="D9645" s="32">
        <v>1.0627009999999999E-2</v>
      </c>
      <c r="E9645" s="32">
        <v>1.057085E-2</v>
      </c>
      <c r="F9645" s="32">
        <v>0.98942914999999998</v>
      </c>
      <c r="G9645" s="33">
        <v>65832.914000000004</v>
      </c>
      <c r="H9645" s="39">
        <v>65484.959999999999</v>
      </c>
    </row>
    <row r="9646" spans="1:8" hidden="1">
      <c r="A9646" s="38" t="s">
        <v>10</v>
      </c>
      <c r="B9646" s="31">
        <v>2007</v>
      </c>
      <c r="C9646" s="31">
        <v>42</v>
      </c>
      <c r="D9646" s="32">
        <v>1.0928439999999999E-2</v>
      </c>
      <c r="E9646" s="32">
        <v>1.086905E-2</v>
      </c>
      <c r="F9646" s="32">
        <v>0.98913094999999995</v>
      </c>
      <c r="G9646" s="33">
        <v>65137.004999999997</v>
      </c>
      <c r="H9646" s="39">
        <v>64783.016000000003</v>
      </c>
    </row>
    <row r="9647" spans="1:8" hidden="1">
      <c r="A9647" s="38" t="s">
        <v>10</v>
      </c>
      <c r="B9647" s="31">
        <v>2007</v>
      </c>
      <c r="C9647" s="31">
        <v>43</v>
      </c>
      <c r="D9647" s="32">
        <v>1.1202E-2</v>
      </c>
      <c r="E9647" s="32">
        <v>1.1139609999999999E-2</v>
      </c>
      <c r="F9647" s="32">
        <v>0.98886039000000003</v>
      </c>
      <c r="G9647" s="33">
        <v>64429.027000000002</v>
      </c>
      <c r="H9647" s="39">
        <v>64070.17</v>
      </c>
    </row>
    <row r="9648" spans="1:8" hidden="1">
      <c r="A9648" s="38" t="s">
        <v>10</v>
      </c>
      <c r="B9648" s="31">
        <v>2007</v>
      </c>
      <c r="C9648" s="31">
        <v>44</v>
      </c>
      <c r="D9648" s="32">
        <v>1.146002E-2</v>
      </c>
      <c r="E9648" s="32">
        <v>1.139473E-2</v>
      </c>
      <c r="F9648" s="32">
        <v>0.98860526999999998</v>
      </c>
      <c r="G9648" s="33">
        <v>63711.313000000002</v>
      </c>
      <c r="H9648" s="39">
        <v>63348.326999999997</v>
      </c>
    </row>
    <row r="9649" spans="1:8" hidden="1">
      <c r="A9649" s="38" t="s">
        <v>10</v>
      </c>
      <c r="B9649" s="31">
        <v>2007</v>
      </c>
      <c r="C9649" s="31">
        <v>45</v>
      </c>
      <c r="D9649" s="32">
        <v>1.173307E-2</v>
      </c>
      <c r="E9649" s="32">
        <v>1.166464E-2</v>
      </c>
      <c r="F9649" s="32">
        <v>0.98833536</v>
      </c>
      <c r="G9649" s="33">
        <v>62985.34</v>
      </c>
      <c r="H9649" s="39">
        <v>62617.99</v>
      </c>
    </row>
    <row r="9650" spans="1:8" hidden="1">
      <c r="A9650" s="38" t="s">
        <v>10</v>
      </c>
      <c r="B9650" s="31">
        <v>2007</v>
      </c>
      <c r="C9650" s="31">
        <v>46</v>
      </c>
      <c r="D9650" s="32">
        <v>1.20553E-2</v>
      </c>
      <c r="E9650" s="32">
        <v>1.198307E-2</v>
      </c>
      <c r="F9650" s="32">
        <v>0.98801693000000002</v>
      </c>
      <c r="G9650" s="33">
        <v>62250.639000000003</v>
      </c>
      <c r="H9650" s="39">
        <v>61877.661999999997</v>
      </c>
    </row>
    <row r="9651" spans="1:8" hidden="1">
      <c r="A9651" s="38" t="s">
        <v>10</v>
      </c>
      <c r="B9651" s="31">
        <v>2007</v>
      </c>
      <c r="C9651" s="31">
        <v>47</v>
      </c>
      <c r="D9651" s="32">
        <v>1.246208E-2</v>
      </c>
      <c r="E9651" s="32">
        <v>1.2384910000000001E-2</v>
      </c>
      <c r="F9651" s="32">
        <v>0.98761509000000003</v>
      </c>
      <c r="G9651" s="33">
        <v>61504.684999999998</v>
      </c>
      <c r="H9651" s="39">
        <v>61123.82</v>
      </c>
    </row>
    <row r="9652" spans="1:8" hidden="1">
      <c r="A9652" s="38" t="s">
        <v>10</v>
      </c>
      <c r="B9652" s="31">
        <v>2007</v>
      </c>
      <c r="C9652" s="31">
        <v>48</v>
      </c>
      <c r="D9652" s="32">
        <v>1.2976440000000001E-2</v>
      </c>
      <c r="E9652" s="32">
        <v>1.2892789999999999E-2</v>
      </c>
      <c r="F9652" s="32">
        <v>0.98710721000000001</v>
      </c>
      <c r="G9652" s="33">
        <v>60742.955000000002</v>
      </c>
      <c r="H9652" s="39">
        <v>60351.381999999998</v>
      </c>
    </row>
    <row r="9653" spans="1:8" hidden="1">
      <c r="A9653" s="38" t="s">
        <v>10</v>
      </c>
      <c r="B9653" s="31">
        <v>2007</v>
      </c>
      <c r="C9653" s="31">
        <v>49</v>
      </c>
      <c r="D9653" s="32">
        <v>1.360215E-2</v>
      </c>
      <c r="E9653" s="32">
        <v>1.351027E-2</v>
      </c>
      <c r="F9653" s="32">
        <v>0.98648972999999995</v>
      </c>
      <c r="G9653" s="33">
        <v>59959.809000000001</v>
      </c>
      <c r="H9653" s="39">
        <v>59554.771999999997</v>
      </c>
    </row>
    <row r="9654" spans="1:8" hidden="1">
      <c r="A9654" s="38" t="s">
        <v>10</v>
      </c>
      <c r="B9654" s="31">
        <v>2007</v>
      </c>
      <c r="C9654" s="31">
        <v>50</v>
      </c>
      <c r="D9654" s="32">
        <v>1.432892E-2</v>
      </c>
      <c r="E9654" s="32">
        <v>1.422699E-2</v>
      </c>
      <c r="F9654" s="32">
        <v>0.98577300999999995</v>
      </c>
      <c r="G9654" s="33">
        <v>59149.735999999997</v>
      </c>
      <c r="H9654" s="39">
        <v>58728.974999999999</v>
      </c>
    </row>
    <row r="9655" spans="1:8" hidden="1">
      <c r="A9655" s="38" t="s">
        <v>10</v>
      </c>
      <c r="B9655" s="31">
        <v>2007</v>
      </c>
      <c r="C9655" s="31">
        <v>51</v>
      </c>
      <c r="D9655" s="32">
        <v>1.512807E-2</v>
      </c>
      <c r="E9655" s="32">
        <v>1.50145E-2</v>
      </c>
      <c r="F9655" s="32">
        <v>0.98498549999999996</v>
      </c>
      <c r="G9655" s="33">
        <v>58308.213000000003</v>
      </c>
      <c r="H9655" s="39">
        <v>57870.478999999999</v>
      </c>
    </row>
    <row r="9656" spans="1:8" hidden="1">
      <c r="A9656" s="38" t="s">
        <v>10</v>
      </c>
      <c r="B9656" s="31">
        <v>2007</v>
      </c>
      <c r="C9656" s="31">
        <v>52</v>
      </c>
      <c r="D9656" s="32">
        <v>1.5972130000000001E-2</v>
      </c>
      <c r="E9656" s="32">
        <v>1.5845580000000001E-2</v>
      </c>
      <c r="F9656" s="32">
        <v>0.98415441999999997</v>
      </c>
      <c r="G9656" s="33">
        <v>57432.745000000003</v>
      </c>
      <c r="H9656" s="39">
        <v>56977.716999999997</v>
      </c>
    </row>
    <row r="9657" spans="1:8" hidden="1">
      <c r="A9657" s="38" t="s">
        <v>10</v>
      </c>
      <c r="B9657" s="31">
        <v>2007</v>
      </c>
      <c r="C9657" s="31">
        <v>53</v>
      </c>
      <c r="D9657" s="32">
        <v>1.6846590000000002E-2</v>
      </c>
      <c r="E9657" s="32">
        <v>1.6705870000000001E-2</v>
      </c>
      <c r="F9657" s="32">
        <v>0.98329412999999999</v>
      </c>
      <c r="G9657" s="33">
        <v>56522.688999999998</v>
      </c>
      <c r="H9657" s="39">
        <v>56050.559000000001</v>
      </c>
    </row>
    <row r="9658" spans="1:8" hidden="1">
      <c r="A9658" s="38" t="s">
        <v>10</v>
      </c>
      <c r="B9658" s="31">
        <v>2007</v>
      </c>
      <c r="C9658" s="31">
        <v>54</v>
      </c>
      <c r="D9658" s="32">
        <v>1.7753669999999999E-2</v>
      </c>
      <c r="E9658" s="32">
        <v>1.7597459999999999E-2</v>
      </c>
      <c r="F9658" s="32">
        <v>0.98240254000000005</v>
      </c>
      <c r="G9658" s="33">
        <v>55578.428999999996</v>
      </c>
      <c r="H9658" s="39">
        <v>55089.409</v>
      </c>
    </row>
    <row r="9659" spans="1:8" hidden="1">
      <c r="A9659" s="38" t="s">
        <v>10</v>
      </c>
      <c r="B9659" s="31">
        <v>2007</v>
      </c>
      <c r="C9659" s="31">
        <v>55</v>
      </c>
      <c r="D9659" s="32">
        <v>1.872652E-2</v>
      </c>
      <c r="E9659" s="32">
        <v>1.8552809999999999E-2</v>
      </c>
      <c r="F9659" s="32">
        <v>0.98144719000000002</v>
      </c>
      <c r="G9659" s="33">
        <v>54600.39</v>
      </c>
      <c r="H9659" s="39">
        <v>54093.894999999997</v>
      </c>
    </row>
    <row r="9660" spans="1:8" hidden="1">
      <c r="A9660" s="38" t="s">
        <v>10</v>
      </c>
      <c r="B9660" s="31">
        <v>2007</v>
      </c>
      <c r="C9660" s="31">
        <v>56</v>
      </c>
      <c r="D9660" s="32">
        <v>1.9810589999999999E-2</v>
      </c>
      <c r="E9660" s="32">
        <v>1.9616290000000002E-2</v>
      </c>
      <c r="F9660" s="32">
        <v>0.98038371000000002</v>
      </c>
      <c r="G9660" s="33">
        <v>53587.398999999998</v>
      </c>
      <c r="H9660" s="39">
        <v>53061.805999999997</v>
      </c>
    </row>
    <row r="9661" spans="1:8" hidden="1">
      <c r="A9661" s="38" t="s">
        <v>10</v>
      </c>
      <c r="B9661" s="31">
        <v>2007</v>
      </c>
      <c r="C9661" s="31">
        <v>57</v>
      </c>
      <c r="D9661" s="32">
        <v>2.106856E-2</v>
      </c>
      <c r="E9661" s="32">
        <v>2.084894E-2</v>
      </c>
      <c r="F9661" s="32">
        <v>0.97915105999999996</v>
      </c>
      <c r="G9661" s="33">
        <v>52536.213000000003</v>
      </c>
      <c r="H9661" s="39">
        <v>51988.550999999999</v>
      </c>
    </row>
    <row r="9662" spans="1:8" hidden="1">
      <c r="A9662" s="38" t="s">
        <v>10</v>
      </c>
      <c r="B9662" s="31">
        <v>2007</v>
      </c>
      <c r="C9662" s="31">
        <v>58</v>
      </c>
      <c r="D9662" s="32">
        <v>2.253262E-2</v>
      </c>
      <c r="E9662" s="32">
        <v>2.228159E-2</v>
      </c>
      <c r="F9662" s="32">
        <v>0.97771841000000004</v>
      </c>
      <c r="G9662" s="33">
        <v>51440.889000000003</v>
      </c>
      <c r="H9662" s="39">
        <v>50867.796999999999</v>
      </c>
    </row>
    <row r="9663" spans="1:8" hidden="1">
      <c r="A9663" s="38" t="s">
        <v>10</v>
      </c>
      <c r="B9663" s="31">
        <v>2007</v>
      </c>
      <c r="C9663" s="31">
        <v>59</v>
      </c>
      <c r="D9663" s="32">
        <v>2.422498E-2</v>
      </c>
      <c r="E9663" s="32">
        <v>2.3935069999999999E-2</v>
      </c>
      <c r="F9663" s="32">
        <v>0.97606493000000005</v>
      </c>
      <c r="G9663" s="33">
        <v>50294.703999999998</v>
      </c>
      <c r="H9663" s="39">
        <v>49692.800999999999</v>
      </c>
    </row>
    <row r="9664" spans="1:8" hidden="1">
      <c r="A9664" s="38" t="s">
        <v>10</v>
      </c>
      <c r="B9664" s="31">
        <v>2007</v>
      </c>
      <c r="C9664" s="31">
        <v>60</v>
      </c>
      <c r="D9664" s="32">
        <v>2.6162000000000001E-2</v>
      </c>
      <c r="E9664" s="32">
        <v>2.5824199999999999E-2</v>
      </c>
      <c r="F9664" s="32">
        <v>0.97417580000000004</v>
      </c>
      <c r="G9664" s="33">
        <v>49090.896999999997</v>
      </c>
      <c r="H9664" s="39">
        <v>48457.031000000003</v>
      </c>
    </row>
    <row r="9665" spans="1:8" hidden="1">
      <c r="A9665" s="38" t="s">
        <v>10</v>
      </c>
      <c r="B9665" s="31">
        <v>2007</v>
      </c>
      <c r="C9665" s="31">
        <v>61</v>
      </c>
      <c r="D9665" s="32">
        <v>2.8309819999999999E-2</v>
      </c>
      <c r="E9665" s="32">
        <v>2.7914689999999999E-2</v>
      </c>
      <c r="F9665" s="32">
        <v>0.97208530999999998</v>
      </c>
      <c r="G9665" s="33">
        <v>47823.163999999997</v>
      </c>
      <c r="H9665" s="39">
        <v>47155.68</v>
      </c>
    </row>
    <row r="9666" spans="1:8" hidden="1">
      <c r="A9666" s="38" t="s">
        <v>10</v>
      </c>
      <c r="B9666" s="31">
        <v>2007</v>
      </c>
      <c r="C9666" s="31">
        <v>62</v>
      </c>
      <c r="D9666" s="32">
        <v>3.064849E-2</v>
      </c>
      <c r="E9666" s="32">
        <v>3.018591E-2</v>
      </c>
      <c r="F9666" s="32">
        <v>0.96981408999999996</v>
      </c>
      <c r="G9666" s="33">
        <v>46488.196000000004</v>
      </c>
      <c r="H9666" s="39">
        <v>45786.550999999999</v>
      </c>
    </row>
    <row r="9667" spans="1:8" hidden="1">
      <c r="A9667" s="38" t="s">
        <v>10</v>
      </c>
      <c r="B9667" s="31">
        <v>2007</v>
      </c>
      <c r="C9667" s="31">
        <v>63</v>
      </c>
      <c r="D9667" s="32">
        <v>3.3170890000000001E-2</v>
      </c>
      <c r="E9667" s="32">
        <v>3.2629709999999999E-2</v>
      </c>
      <c r="F9667" s="32">
        <v>0.96737028999999997</v>
      </c>
      <c r="G9667" s="33">
        <v>45084.906999999999</v>
      </c>
      <c r="H9667" s="39">
        <v>44349.353000000003</v>
      </c>
    </row>
    <row r="9668" spans="1:8" hidden="1">
      <c r="A9668" s="38" t="s">
        <v>10</v>
      </c>
      <c r="B9668" s="31">
        <v>2007</v>
      </c>
      <c r="C9668" s="31">
        <v>64</v>
      </c>
      <c r="D9668" s="32">
        <v>3.5888339999999998E-2</v>
      </c>
      <c r="E9668" s="32">
        <v>3.5255710000000003E-2</v>
      </c>
      <c r="F9668" s="32">
        <v>0.96474428999999995</v>
      </c>
      <c r="G9668" s="33">
        <v>43613.798999999999</v>
      </c>
      <c r="H9668" s="39">
        <v>42844.982000000004</v>
      </c>
    </row>
    <row r="9669" spans="1:8" hidden="1">
      <c r="A9669" s="38" t="s">
        <v>10</v>
      </c>
      <c r="B9669" s="31">
        <v>2007</v>
      </c>
      <c r="C9669" s="31">
        <v>65</v>
      </c>
      <c r="D9669" s="32">
        <v>3.8856250000000002E-2</v>
      </c>
      <c r="E9669" s="32">
        <v>3.8115740000000002E-2</v>
      </c>
      <c r="F9669" s="32">
        <v>0.96188426000000005</v>
      </c>
      <c r="G9669" s="33">
        <v>42076.163999999997</v>
      </c>
      <c r="H9669" s="39">
        <v>41274.281999999999</v>
      </c>
    </row>
    <row r="9670" spans="1:8" hidden="1">
      <c r="A9670" s="38" t="s">
        <v>10</v>
      </c>
      <c r="B9670" s="31">
        <v>2007</v>
      </c>
      <c r="C9670" s="31">
        <v>66</v>
      </c>
      <c r="D9670" s="32">
        <v>4.2153900000000001E-2</v>
      </c>
      <c r="E9670" s="32">
        <v>4.1283769999999997E-2</v>
      </c>
      <c r="F9670" s="32">
        <v>0.95871622999999995</v>
      </c>
      <c r="G9670" s="33">
        <v>40472.400000000001</v>
      </c>
      <c r="H9670" s="39">
        <v>39636.972999999998</v>
      </c>
    </row>
    <row r="9671" spans="1:8" hidden="1">
      <c r="A9671" s="38" t="s">
        <v>10</v>
      </c>
      <c r="B9671" s="31">
        <v>2007</v>
      </c>
      <c r="C9671" s="31">
        <v>67</v>
      </c>
      <c r="D9671" s="32">
        <v>4.5868159999999998E-2</v>
      </c>
      <c r="E9671" s="32">
        <v>4.4839799999999999E-2</v>
      </c>
      <c r="F9671" s="32">
        <v>0.95516020000000001</v>
      </c>
      <c r="G9671" s="33">
        <v>38801.546999999999</v>
      </c>
      <c r="H9671" s="39">
        <v>37931.620000000003</v>
      </c>
    </row>
    <row r="9672" spans="1:8" hidden="1">
      <c r="A9672" s="38" t="s">
        <v>10</v>
      </c>
      <c r="B9672" s="31">
        <v>2007</v>
      </c>
      <c r="C9672" s="31">
        <v>68</v>
      </c>
      <c r="D9672" s="32">
        <v>5.0079690000000003E-2</v>
      </c>
      <c r="E9672" s="32">
        <v>4.8856330000000003E-2</v>
      </c>
      <c r="F9672" s="32">
        <v>0.95114367</v>
      </c>
      <c r="G9672" s="33">
        <v>37061.692999999999</v>
      </c>
      <c r="H9672" s="39">
        <v>36156.343999999997</v>
      </c>
    </row>
    <row r="9673" spans="1:8" hidden="1">
      <c r="A9673" s="38" t="s">
        <v>10</v>
      </c>
      <c r="B9673" s="31">
        <v>2007</v>
      </c>
      <c r="C9673" s="31">
        <v>69</v>
      </c>
      <c r="D9673" s="32">
        <v>5.4820349999999997E-2</v>
      </c>
      <c r="E9673" s="32">
        <v>5.3357809999999999E-2</v>
      </c>
      <c r="F9673" s="32">
        <v>0.94664219000000005</v>
      </c>
      <c r="G9673" s="33">
        <v>35250.995000000003</v>
      </c>
      <c r="H9673" s="39">
        <v>34310.536999999997</v>
      </c>
    </row>
    <row r="9674" spans="1:8" hidden="1">
      <c r="A9674" s="38" t="s">
        <v>10</v>
      </c>
      <c r="B9674" s="31">
        <v>2007</v>
      </c>
      <c r="C9674" s="31">
        <v>70</v>
      </c>
      <c r="D9674" s="32">
        <v>6.0083749999999998E-2</v>
      </c>
      <c r="E9674" s="32">
        <v>5.8331359999999999E-2</v>
      </c>
      <c r="F9674" s="32">
        <v>0.94166863999999995</v>
      </c>
      <c r="G9674" s="33">
        <v>33370.078999999998</v>
      </c>
      <c r="H9674" s="39">
        <v>32396.817999999999</v>
      </c>
    </row>
    <row r="9675" spans="1:8" hidden="1">
      <c r="A9675" s="38" t="s">
        <v>10</v>
      </c>
      <c r="B9675" s="31">
        <v>2007</v>
      </c>
      <c r="C9675" s="31">
        <v>71</v>
      </c>
      <c r="D9675" s="32">
        <v>6.5814369999999997E-2</v>
      </c>
      <c r="E9675" s="32">
        <v>6.3717599999999999E-2</v>
      </c>
      <c r="F9675" s="32">
        <v>0.93628239999999996</v>
      </c>
      <c r="G9675" s="33">
        <v>31423.557000000001</v>
      </c>
      <c r="H9675" s="39">
        <v>30422.44</v>
      </c>
    </row>
    <row r="9676" spans="1:8" hidden="1">
      <c r="A9676" s="38" t="s">
        <v>10</v>
      </c>
      <c r="B9676" s="31">
        <v>2007</v>
      </c>
      <c r="C9676" s="31">
        <v>72</v>
      </c>
      <c r="D9676" s="32">
        <v>7.1940740000000003E-2</v>
      </c>
      <c r="E9676" s="32">
        <v>6.9442859999999995E-2</v>
      </c>
      <c r="F9676" s="32">
        <v>0.93055714</v>
      </c>
      <c r="G9676" s="33">
        <v>29421.323</v>
      </c>
      <c r="H9676" s="39">
        <v>28399.773000000001</v>
      </c>
    </row>
    <row r="9677" spans="1:8" hidden="1">
      <c r="A9677" s="38" t="s">
        <v>10</v>
      </c>
      <c r="B9677" s="31">
        <v>2007</v>
      </c>
      <c r="C9677" s="31">
        <v>73</v>
      </c>
      <c r="D9677" s="32">
        <v>7.8438419999999995E-2</v>
      </c>
      <c r="E9677" s="32">
        <v>7.5478219999999999E-2</v>
      </c>
      <c r="F9677" s="32">
        <v>0.92452177999999996</v>
      </c>
      <c r="G9677" s="33">
        <v>27378.223000000002</v>
      </c>
      <c r="H9677" s="39">
        <v>26344.992999999999</v>
      </c>
    </row>
    <row r="9678" spans="1:8" hidden="1">
      <c r="A9678" s="38" t="s">
        <v>10</v>
      </c>
      <c r="B9678" s="31">
        <v>2007</v>
      </c>
      <c r="C9678" s="31">
        <v>74</v>
      </c>
      <c r="D9678" s="32">
        <v>8.5339470000000001E-2</v>
      </c>
      <c r="E9678" s="32">
        <v>8.1847080000000003E-2</v>
      </c>
      <c r="F9678" s="32">
        <v>0.91815292000000004</v>
      </c>
      <c r="G9678" s="33">
        <v>25311.762999999999</v>
      </c>
      <c r="H9678" s="39">
        <v>24275.916000000001</v>
      </c>
    </row>
    <row r="9679" spans="1:8" hidden="1">
      <c r="A9679" s="38" t="s">
        <v>10</v>
      </c>
      <c r="B9679" s="31">
        <v>2007</v>
      </c>
      <c r="C9679" s="31">
        <v>75</v>
      </c>
      <c r="D9679" s="32">
        <v>9.2786869999999994E-2</v>
      </c>
      <c r="E9679" s="32">
        <v>8.867303E-2</v>
      </c>
      <c r="F9679" s="32">
        <v>0.91132696999999996</v>
      </c>
      <c r="G9679" s="33">
        <v>23240.069</v>
      </c>
      <c r="H9679" s="39">
        <v>22209.685000000001</v>
      </c>
    </row>
    <row r="9680" spans="1:8" hidden="1">
      <c r="A9680" s="38" t="s">
        <v>10</v>
      </c>
      <c r="B9680" s="31">
        <v>2007</v>
      </c>
      <c r="C9680" s="31">
        <v>76</v>
      </c>
      <c r="D9680" s="32">
        <v>0.1009869</v>
      </c>
      <c r="E9680" s="32">
        <v>9.6132819999999994E-2</v>
      </c>
      <c r="F9680" s="32">
        <v>0.90386717999999999</v>
      </c>
      <c r="G9680" s="33">
        <v>21179.302</v>
      </c>
      <c r="H9680" s="39">
        <v>20161.289000000001</v>
      </c>
    </row>
    <row r="9681" spans="1:8" hidden="1">
      <c r="A9681" s="38" t="s">
        <v>10</v>
      </c>
      <c r="B9681" s="31">
        <v>2007</v>
      </c>
      <c r="C9681" s="31">
        <v>77</v>
      </c>
      <c r="D9681" s="32">
        <v>0.11015232</v>
      </c>
      <c r="E9681" s="32">
        <v>0.10440225</v>
      </c>
      <c r="F9681" s="32">
        <v>0.89559774999999997</v>
      </c>
      <c r="G9681" s="33">
        <v>19143.276000000002</v>
      </c>
      <c r="H9681" s="39">
        <v>18143.974999999999</v>
      </c>
    </row>
    <row r="9682" spans="1:8" hidden="1">
      <c r="A9682" s="38" t="s">
        <v>10</v>
      </c>
      <c r="B9682" s="31">
        <v>2007</v>
      </c>
      <c r="C9682" s="31">
        <v>78</v>
      </c>
      <c r="D9682" s="32">
        <v>0.12045686</v>
      </c>
      <c r="E9682" s="32">
        <v>0.11361406</v>
      </c>
      <c r="F9682" s="32">
        <v>0.88638594000000004</v>
      </c>
      <c r="G9682" s="33">
        <v>17144.674999999999</v>
      </c>
      <c r="H9682" s="39">
        <v>16170.736999999999</v>
      </c>
    </row>
    <row r="9683" spans="1:8" hidden="1">
      <c r="A9683" s="38" t="s">
        <v>10</v>
      </c>
      <c r="B9683" s="31">
        <v>2007</v>
      </c>
      <c r="C9683" s="31">
        <v>79</v>
      </c>
      <c r="D9683" s="32">
        <v>0.13191964</v>
      </c>
      <c r="E9683" s="32">
        <v>0.12375667</v>
      </c>
      <c r="F9683" s="32">
        <v>0.87624332999999999</v>
      </c>
      <c r="G9683" s="33">
        <v>15196.799000000001</v>
      </c>
      <c r="H9683" s="39">
        <v>14256.446</v>
      </c>
    </row>
    <row r="9684" spans="1:8" hidden="1">
      <c r="A9684" s="38" t="s">
        <v>10</v>
      </c>
      <c r="B9684" s="31">
        <v>2007</v>
      </c>
      <c r="C9684" s="31">
        <v>80</v>
      </c>
      <c r="D9684" s="32">
        <v>0.14443097999999999</v>
      </c>
      <c r="E9684" s="32">
        <v>0.13470331999999999</v>
      </c>
      <c r="F9684" s="32">
        <v>0.86529668000000004</v>
      </c>
      <c r="G9684" s="33">
        <v>13316.093000000001</v>
      </c>
      <c r="H9684" s="39">
        <v>12419.232</v>
      </c>
    </row>
    <row r="9685" spans="1:8" hidden="1">
      <c r="A9685" s="38" t="s">
        <v>10</v>
      </c>
      <c r="B9685" s="31">
        <v>2007</v>
      </c>
      <c r="C9685" s="31">
        <v>81</v>
      </c>
      <c r="D9685" s="32">
        <v>0.15774946000000001</v>
      </c>
      <c r="E9685" s="32">
        <v>0.14621666</v>
      </c>
      <c r="F9685" s="32">
        <v>0.85378334</v>
      </c>
      <c r="G9685" s="33">
        <v>11522.370999999999</v>
      </c>
      <c r="H9685" s="39">
        <v>10679.99</v>
      </c>
    </row>
    <row r="9686" spans="1:8" hidden="1">
      <c r="A9686" s="38" t="s">
        <v>10</v>
      </c>
      <c r="B9686" s="31">
        <v>2007</v>
      </c>
      <c r="C9686" s="31">
        <v>82</v>
      </c>
      <c r="D9686" s="32">
        <v>0.17161628000000001</v>
      </c>
      <c r="E9686" s="32">
        <v>0.15805395999999999</v>
      </c>
      <c r="F9686" s="32">
        <v>0.84194603999999995</v>
      </c>
      <c r="G9686" s="33">
        <v>9837.6090000000004</v>
      </c>
      <c r="H9686" s="39">
        <v>9060.1720000000005</v>
      </c>
    </row>
    <row r="9687" spans="1:8" hidden="1">
      <c r="A9687" s="38" t="s">
        <v>10</v>
      </c>
      <c r="B9687" s="31">
        <v>2007</v>
      </c>
      <c r="C9687" s="31">
        <v>83</v>
      </c>
      <c r="D9687" s="32">
        <v>0.18596481000000001</v>
      </c>
      <c r="E9687" s="32">
        <v>0.17014438000000001</v>
      </c>
      <c r="F9687" s="32">
        <v>0.82985562000000002</v>
      </c>
      <c r="G9687" s="33">
        <v>8282.7360000000008</v>
      </c>
      <c r="H9687" s="39">
        <v>7578.1049999999996</v>
      </c>
    </row>
    <row r="9688" spans="1:8" hidden="1">
      <c r="A9688" s="38" t="s">
        <v>10</v>
      </c>
      <c r="B9688" s="31">
        <v>2007</v>
      </c>
      <c r="C9688" s="31">
        <v>84</v>
      </c>
      <c r="D9688" s="32">
        <v>0.20094023</v>
      </c>
      <c r="E9688" s="32">
        <v>0.1825949</v>
      </c>
      <c r="F9688" s="32">
        <v>0.8174051</v>
      </c>
      <c r="G9688" s="33">
        <v>6873.4750000000004</v>
      </c>
      <c r="H9688" s="39">
        <v>6245.9440000000004</v>
      </c>
    </row>
    <row r="9689" spans="1:8" hidden="1">
      <c r="A9689" s="38" t="s">
        <v>10</v>
      </c>
      <c r="B9689" s="31">
        <v>2007</v>
      </c>
      <c r="C9689" s="31">
        <v>85</v>
      </c>
      <c r="D9689" s="32">
        <v>0.21701266</v>
      </c>
      <c r="E9689" s="32">
        <v>0.19577033999999999</v>
      </c>
      <c r="F9689" s="32">
        <v>0.80422965999999996</v>
      </c>
      <c r="G9689" s="33">
        <v>5618.4129999999996</v>
      </c>
      <c r="H9689" s="39">
        <v>5068.4539999999997</v>
      </c>
    </row>
    <row r="9690" spans="1:8" hidden="1">
      <c r="A9690" s="38" t="s">
        <v>10</v>
      </c>
      <c r="B9690" s="31">
        <v>2007</v>
      </c>
      <c r="C9690" s="31">
        <v>86</v>
      </c>
      <c r="D9690" s="32">
        <v>0.23481015999999999</v>
      </c>
      <c r="E9690" s="32">
        <v>0.21013878999999999</v>
      </c>
      <c r="F9690" s="32">
        <v>0.78986120999999998</v>
      </c>
      <c r="G9690" s="33">
        <v>4518.4949999999999</v>
      </c>
      <c r="H9690" s="39">
        <v>4043.739</v>
      </c>
    </row>
    <row r="9691" spans="1:8" hidden="1">
      <c r="A9691" s="38" t="s">
        <v>10</v>
      </c>
      <c r="B9691" s="31">
        <v>2007</v>
      </c>
      <c r="C9691" s="31">
        <v>87</v>
      </c>
      <c r="D9691" s="32">
        <v>0.25485929000000002</v>
      </c>
      <c r="E9691" s="32">
        <v>0.22605338999999999</v>
      </c>
      <c r="F9691" s="32">
        <v>0.77394660999999998</v>
      </c>
      <c r="G9691" s="33">
        <v>3568.9839999999999</v>
      </c>
      <c r="H9691" s="39">
        <v>3165.5929999999998</v>
      </c>
    </row>
    <row r="9692" spans="1:8" hidden="1">
      <c r="A9692" s="38" t="s">
        <v>10</v>
      </c>
      <c r="B9692" s="31">
        <v>2007</v>
      </c>
      <c r="C9692" s="31">
        <v>88</v>
      </c>
      <c r="D9692" s="32">
        <v>0.27746397</v>
      </c>
      <c r="E9692" s="32">
        <v>0.24366046999999999</v>
      </c>
      <c r="F9692" s="32">
        <v>0.75633952999999998</v>
      </c>
      <c r="G9692" s="33">
        <v>2762.203</v>
      </c>
      <c r="H9692" s="39">
        <v>2425.683</v>
      </c>
    </row>
    <row r="9693" spans="1:8" hidden="1">
      <c r="A9693" s="38" t="s">
        <v>10</v>
      </c>
      <c r="B9693" s="31">
        <v>2007</v>
      </c>
      <c r="C9693" s="31">
        <v>89</v>
      </c>
      <c r="D9693" s="32">
        <v>0.30238936</v>
      </c>
      <c r="E9693" s="32">
        <v>0.26267438999999998</v>
      </c>
      <c r="F9693" s="32">
        <v>0.73732560999999996</v>
      </c>
      <c r="G9693" s="33">
        <v>2089.163</v>
      </c>
      <c r="H9693" s="39">
        <v>1814.778</v>
      </c>
    </row>
    <row r="9694" spans="1:8" hidden="1">
      <c r="A9694" s="38" t="s">
        <v>10</v>
      </c>
      <c r="B9694" s="31">
        <v>2007</v>
      </c>
      <c r="C9694" s="31">
        <v>90</v>
      </c>
      <c r="D9694" s="32">
        <v>0.32894598000000003</v>
      </c>
      <c r="E9694" s="32">
        <v>0.28248485000000001</v>
      </c>
      <c r="F9694" s="32">
        <v>0.71751514999999999</v>
      </c>
      <c r="G9694" s="33">
        <v>1540.394</v>
      </c>
      <c r="H9694" s="39">
        <v>1322.825</v>
      </c>
    </row>
    <row r="9695" spans="1:8" hidden="1">
      <c r="A9695" s="38" t="s">
        <v>10</v>
      </c>
      <c r="B9695" s="31">
        <v>2007</v>
      </c>
      <c r="C9695" s="31">
        <v>91</v>
      </c>
      <c r="D9695" s="32">
        <v>0.35610931000000001</v>
      </c>
      <c r="E9695" s="32">
        <v>0.3022859</v>
      </c>
      <c r="F9695" s="32">
        <v>0.6977141</v>
      </c>
      <c r="G9695" s="33">
        <v>1105.2560000000001</v>
      </c>
      <c r="H9695" s="39">
        <v>938.20399999999995</v>
      </c>
    </row>
    <row r="9696" spans="1:8" hidden="1">
      <c r="A9696" s="38" t="s">
        <v>10</v>
      </c>
      <c r="B9696" s="31">
        <v>2007</v>
      </c>
      <c r="C9696" s="31">
        <v>92</v>
      </c>
      <c r="D9696" s="32">
        <v>0.38280690000000001</v>
      </c>
      <c r="E9696" s="32">
        <v>0.32130753000000001</v>
      </c>
      <c r="F9696" s="32">
        <v>0.67869246999999999</v>
      </c>
      <c r="G9696" s="33">
        <v>771.15200000000004</v>
      </c>
      <c r="H9696" s="39">
        <v>647.26400000000001</v>
      </c>
    </row>
    <row r="9697" spans="1:8" hidden="1">
      <c r="A9697" s="38" t="s">
        <v>10</v>
      </c>
      <c r="B9697" s="31">
        <v>2007</v>
      </c>
      <c r="C9697" s="31">
        <v>93</v>
      </c>
      <c r="D9697" s="32">
        <v>0.40845061999999999</v>
      </c>
      <c r="E9697" s="32">
        <v>0.33918123</v>
      </c>
      <c r="F9697" s="32">
        <v>0.66081877</v>
      </c>
      <c r="G9697" s="33">
        <v>523.375</v>
      </c>
      <c r="H9697" s="39">
        <v>434.61599999999999</v>
      </c>
    </row>
    <row r="9698" spans="1:8" hidden="1">
      <c r="A9698" s="38" t="s">
        <v>10</v>
      </c>
      <c r="B9698" s="31">
        <v>2007</v>
      </c>
      <c r="C9698" s="31">
        <v>94</v>
      </c>
      <c r="D9698" s="32">
        <v>0.43294904000000001</v>
      </c>
      <c r="E9698" s="32">
        <v>0.35590473</v>
      </c>
      <c r="F9698" s="32">
        <v>0.64409527</v>
      </c>
      <c r="G9698" s="33">
        <v>345.85599999999999</v>
      </c>
      <c r="H9698" s="39">
        <v>284.31</v>
      </c>
    </row>
    <row r="9699" spans="1:8" hidden="1">
      <c r="A9699" s="38" t="s">
        <v>10</v>
      </c>
      <c r="B9699" s="31">
        <v>2007</v>
      </c>
      <c r="C9699" s="31">
        <v>95</v>
      </c>
      <c r="D9699" s="32">
        <v>0.45682243</v>
      </c>
      <c r="E9699" s="32">
        <v>0.37188070000000001</v>
      </c>
      <c r="F9699" s="32">
        <v>0.62811930000000005</v>
      </c>
      <c r="G9699" s="33">
        <v>222.76400000000001</v>
      </c>
      <c r="H9699" s="39">
        <v>181.34399999999999</v>
      </c>
    </row>
    <row r="9700" spans="1:8" hidden="1">
      <c r="A9700" s="38" t="s">
        <v>10</v>
      </c>
      <c r="B9700" s="31">
        <v>2007</v>
      </c>
      <c r="C9700" s="31">
        <v>96</v>
      </c>
      <c r="D9700" s="32">
        <v>0.48083873999999999</v>
      </c>
      <c r="E9700" s="32">
        <v>0.38764208</v>
      </c>
      <c r="F9700" s="32">
        <v>0.61235792</v>
      </c>
      <c r="G9700" s="33">
        <v>139.923</v>
      </c>
      <c r="H9700" s="39">
        <v>112.803</v>
      </c>
    </row>
    <row r="9701" spans="1:8" hidden="1">
      <c r="A9701" s="38" t="s">
        <v>10</v>
      </c>
      <c r="B9701" s="31">
        <v>2007</v>
      </c>
      <c r="C9701" s="31">
        <v>97</v>
      </c>
      <c r="D9701" s="32">
        <v>0.50557611999999996</v>
      </c>
      <c r="E9701" s="32">
        <v>0.40356077000000001</v>
      </c>
      <c r="F9701" s="32">
        <v>0.59643922999999999</v>
      </c>
      <c r="G9701" s="33">
        <v>85.683000000000007</v>
      </c>
      <c r="H9701" s="39">
        <v>68.394000000000005</v>
      </c>
    </row>
    <row r="9702" spans="1:8" hidden="1">
      <c r="A9702" s="38" t="s">
        <v>10</v>
      </c>
      <c r="B9702" s="31">
        <v>2007</v>
      </c>
      <c r="C9702" s="31">
        <v>98</v>
      </c>
      <c r="D9702" s="32">
        <v>0.53137621999999995</v>
      </c>
      <c r="E9702" s="32">
        <v>0.41983187999999999</v>
      </c>
      <c r="F9702" s="32">
        <v>0.58016811999999995</v>
      </c>
      <c r="G9702" s="33">
        <v>51.104999999999997</v>
      </c>
      <c r="H9702" s="39">
        <v>40.377000000000002</v>
      </c>
    </row>
    <row r="9703" spans="1:8" hidden="1">
      <c r="A9703" s="38" t="s">
        <v>10</v>
      </c>
      <c r="B9703" s="31">
        <v>2007</v>
      </c>
      <c r="C9703" s="31">
        <v>99</v>
      </c>
      <c r="D9703" s="32">
        <v>0.55802910999999999</v>
      </c>
      <c r="E9703" s="32">
        <v>0.43629614</v>
      </c>
      <c r="F9703" s="32">
        <v>0.56370385999999995</v>
      </c>
      <c r="G9703" s="33">
        <v>29.649000000000001</v>
      </c>
      <c r="H9703" s="39">
        <v>23.181000000000001</v>
      </c>
    </row>
    <row r="9704" spans="1:8" hidden="1">
      <c r="A9704" s="38" t="s">
        <v>10</v>
      </c>
      <c r="B9704" s="31">
        <v>2008</v>
      </c>
      <c r="C9704" s="31">
        <v>1</v>
      </c>
      <c r="D9704" s="32">
        <v>1.7008550000000001E-2</v>
      </c>
      <c r="E9704" s="32">
        <v>1.6865129999999999E-2</v>
      </c>
      <c r="F9704" s="32">
        <v>0.98313486999999999</v>
      </c>
      <c r="G9704" s="33">
        <v>91036.525999999998</v>
      </c>
      <c r="H9704" s="39">
        <v>90268.854999999996</v>
      </c>
    </row>
    <row r="9705" spans="1:8" hidden="1">
      <c r="A9705" s="38" t="s">
        <v>10</v>
      </c>
      <c r="B9705" s="31">
        <v>2008</v>
      </c>
      <c r="C9705" s="31">
        <v>2</v>
      </c>
      <c r="D9705" s="32">
        <v>1.5436780000000001E-2</v>
      </c>
      <c r="E9705" s="32">
        <v>1.531854E-2</v>
      </c>
      <c r="F9705" s="32">
        <v>0.98468146000000001</v>
      </c>
      <c r="G9705" s="33">
        <v>89501.183000000005</v>
      </c>
      <c r="H9705" s="39">
        <v>88815.67</v>
      </c>
    </row>
    <row r="9706" spans="1:8" hidden="1">
      <c r="A9706" s="38" t="s">
        <v>10</v>
      </c>
      <c r="B9706" s="31">
        <v>2008</v>
      </c>
      <c r="C9706" s="31">
        <v>3</v>
      </c>
      <c r="D9706" s="32">
        <v>1.401761E-2</v>
      </c>
      <c r="E9706" s="32">
        <v>1.392005E-2</v>
      </c>
      <c r="F9706" s="32">
        <v>0.98607995000000004</v>
      </c>
      <c r="G9706" s="33">
        <v>88130.156000000003</v>
      </c>
      <c r="H9706" s="39">
        <v>87516.767999999996</v>
      </c>
    </row>
    <row r="9707" spans="1:8" hidden="1">
      <c r="A9707" s="38" t="s">
        <v>10</v>
      </c>
      <c r="B9707" s="31">
        <v>2008</v>
      </c>
      <c r="C9707" s="31">
        <v>4</v>
      </c>
      <c r="D9707" s="32">
        <v>1.265844E-2</v>
      </c>
      <c r="E9707" s="32">
        <v>1.2578819999999999E-2</v>
      </c>
      <c r="F9707" s="32">
        <v>0.98742118000000001</v>
      </c>
      <c r="G9707" s="33">
        <v>86903.38</v>
      </c>
      <c r="H9707" s="39">
        <v>86356.808999999994</v>
      </c>
    </row>
    <row r="9708" spans="1:8" hidden="1">
      <c r="A9708" s="38" t="s">
        <v>10</v>
      </c>
      <c r="B9708" s="31">
        <v>2008</v>
      </c>
      <c r="C9708" s="31">
        <v>5</v>
      </c>
      <c r="D9708" s="32">
        <v>1.129081E-2</v>
      </c>
      <c r="E9708" s="32">
        <v>1.122743E-2</v>
      </c>
      <c r="F9708" s="32">
        <v>0.98877256999999996</v>
      </c>
      <c r="G9708" s="33">
        <v>85810.237999999998</v>
      </c>
      <c r="H9708" s="39">
        <v>85328.524000000005</v>
      </c>
    </row>
    <row r="9709" spans="1:8" hidden="1">
      <c r="A9709" s="38" t="s">
        <v>10</v>
      </c>
      <c r="B9709" s="31">
        <v>2008</v>
      </c>
      <c r="C9709" s="31">
        <v>6</v>
      </c>
      <c r="D9709" s="32">
        <v>9.8886500000000006E-3</v>
      </c>
      <c r="E9709" s="32">
        <v>9.8399999999999998E-3</v>
      </c>
      <c r="F9709" s="32">
        <v>0.99016000000000004</v>
      </c>
      <c r="G9709" s="33">
        <v>84846.808999999994</v>
      </c>
      <c r="H9709" s="39">
        <v>84429.362999999998</v>
      </c>
    </row>
    <row r="9710" spans="1:8" hidden="1">
      <c r="A9710" s="38" t="s">
        <v>10</v>
      </c>
      <c r="B9710" s="31">
        <v>2008</v>
      </c>
      <c r="C9710" s="31">
        <v>7</v>
      </c>
      <c r="D9710" s="32">
        <v>8.4826199999999997E-3</v>
      </c>
      <c r="E9710" s="32">
        <v>8.4467899999999992E-3</v>
      </c>
      <c r="F9710" s="32">
        <v>0.99155320999999996</v>
      </c>
      <c r="G9710" s="33">
        <v>84011.917000000001</v>
      </c>
      <c r="H9710" s="39">
        <v>83657.100999999995</v>
      </c>
    </row>
    <row r="9711" spans="1:8" hidden="1">
      <c r="A9711" s="38" t="s">
        <v>10</v>
      </c>
      <c r="B9711" s="31">
        <v>2008</v>
      </c>
      <c r="C9711" s="31">
        <v>8</v>
      </c>
      <c r="D9711" s="32">
        <v>7.1783899999999998E-3</v>
      </c>
      <c r="E9711" s="32">
        <v>7.1527200000000004E-3</v>
      </c>
      <c r="F9711" s="32">
        <v>0.99284728</v>
      </c>
      <c r="G9711" s="33">
        <v>83302.285999999993</v>
      </c>
      <c r="H9711" s="39">
        <v>83004.366999999998</v>
      </c>
    </row>
    <row r="9712" spans="1:8" hidden="1">
      <c r="A9712" s="38" t="s">
        <v>10</v>
      </c>
      <c r="B9712" s="31">
        <v>2008</v>
      </c>
      <c r="C9712" s="31">
        <v>9</v>
      </c>
      <c r="D9712" s="32">
        <v>6.0618199999999999E-3</v>
      </c>
      <c r="E9712" s="32">
        <v>6.0435000000000003E-3</v>
      </c>
      <c r="F9712" s="32">
        <v>0.99395650000000002</v>
      </c>
      <c r="G9712" s="33">
        <v>82706.448000000004</v>
      </c>
      <c r="H9712" s="39">
        <v>82456.528999999995</v>
      </c>
    </row>
    <row r="9713" spans="1:8" hidden="1">
      <c r="A9713" s="38" t="s">
        <v>10</v>
      </c>
      <c r="B9713" s="31">
        <v>2008</v>
      </c>
      <c r="C9713" s="31">
        <v>10</v>
      </c>
      <c r="D9713" s="32">
        <v>5.20098E-3</v>
      </c>
      <c r="E9713" s="32">
        <v>5.1874900000000003E-3</v>
      </c>
      <c r="F9713" s="32">
        <v>0.99481251000000004</v>
      </c>
      <c r="G9713" s="33">
        <v>82206.611000000004</v>
      </c>
      <c r="H9713" s="39">
        <v>81993.388000000006</v>
      </c>
    </row>
    <row r="9714" spans="1:8" hidden="1">
      <c r="A9714" s="38" t="s">
        <v>10</v>
      </c>
      <c r="B9714" s="31">
        <v>2008</v>
      </c>
      <c r="C9714" s="31">
        <v>11</v>
      </c>
      <c r="D9714" s="32">
        <v>4.6127700000000004E-3</v>
      </c>
      <c r="E9714" s="32">
        <v>4.6021500000000002E-3</v>
      </c>
      <c r="F9714" s="32">
        <v>0.99539785000000003</v>
      </c>
      <c r="G9714" s="33">
        <v>81780.164999999994</v>
      </c>
      <c r="H9714" s="39">
        <v>81591.982999999993</v>
      </c>
    </row>
    <row r="9715" spans="1:8" hidden="1">
      <c r="A9715" s="38" t="s">
        <v>10</v>
      </c>
      <c r="B9715" s="31">
        <v>2008</v>
      </c>
      <c r="C9715" s="31">
        <v>12</v>
      </c>
      <c r="D9715" s="32">
        <v>4.2739099999999997E-3</v>
      </c>
      <c r="E9715" s="32">
        <v>4.2647900000000001E-3</v>
      </c>
      <c r="F9715" s="32">
        <v>0.99573520999999998</v>
      </c>
      <c r="G9715" s="33">
        <v>81403.8</v>
      </c>
      <c r="H9715" s="39">
        <v>81230.214999999997</v>
      </c>
    </row>
    <row r="9716" spans="1:8" hidden="1">
      <c r="A9716" s="38" t="s">
        <v>10</v>
      </c>
      <c r="B9716" s="31">
        <v>2008</v>
      </c>
      <c r="C9716" s="31">
        <v>13</v>
      </c>
      <c r="D9716" s="32">
        <v>4.1619200000000004E-3</v>
      </c>
      <c r="E9716" s="32">
        <v>4.1532799999999996E-3</v>
      </c>
      <c r="F9716" s="32">
        <v>0.99584671999999996</v>
      </c>
      <c r="G9716" s="33">
        <v>81056.63</v>
      </c>
      <c r="H9716" s="39">
        <v>80888.304999999993</v>
      </c>
    </row>
    <row r="9717" spans="1:8" hidden="1">
      <c r="A9717" s="38" t="s">
        <v>10</v>
      </c>
      <c r="B9717" s="31">
        <v>2008</v>
      </c>
      <c r="C9717" s="31">
        <v>14</v>
      </c>
      <c r="D9717" s="32">
        <v>4.2371199999999996E-3</v>
      </c>
      <c r="E9717" s="32">
        <v>4.2281599999999999E-3</v>
      </c>
      <c r="F9717" s="32">
        <v>0.99577183999999996</v>
      </c>
      <c r="G9717" s="33">
        <v>80719.979000000007</v>
      </c>
      <c r="H9717" s="39">
        <v>80549.331000000006</v>
      </c>
    </row>
    <row r="9718" spans="1:8" hidden="1">
      <c r="A9718" s="38" t="s">
        <v>10</v>
      </c>
      <c r="B9718" s="31">
        <v>2008</v>
      </c>
      <c r="C9718" s="31">
        <v>15</v>
      </c>
      <c r="D9718" s="32">
        <v>4.4679400000000001E-3</v>
      </c>
      <c r="E9718" s="32">
        <v>4.4579800000000003E-3</v>
      </c>
      <c r="F9718" s="32">
        <v>0.99554202000000003</v>
      </c>
      <c r="G9718" s="33">
        <v>80378.682000000001</v>
      </c>
      <c r="H9718" s="39">
        <v>80199.519</v>
      </c>
    </row>
    <row r="9719" spans="1:8" hidden="1">
      <c r="A9719" s="38" t="s">
        <v>10</v>
      </c>
      <c r="B9719" s="31">
        <v>2008</v>
      </c>
      <c r="C9719" s="31">
        <v>16</v>
      </c>
      <c r="D9719" s="32">
        <v>4.8086800000000001E-3</v>
      </c>
      <c r="E9719" s="32">
        <v>4.7971400000000001E-3</v>
      </c>
      <c r="F9719" s="32">
        <v>0.99520286000000002</v>
      </c>
      <c r="G9719" s="33">
        <v>80020.356</v>
      </c>
      <c r="H9719" s="39">
        <v>79828.421000000002</v>
      </c>
    </row>
    <row r="9720" spans="1:8" hidden="1">
      <c r="A9720" s="38" t="s">
        <v>10</v>
      </c>
      <c r="B9720" s="31">
        <v>2008</v>
      </c>
      <c r="C9720" s="31">
        <v>17</v>
      </c>
      <c r="D9720" s="32">
        <v>5.2042700000000004E-3</v>
      </c>
      <c r="E9720" s="32">
        <v>5.1907699999999999E-3</v>
      </c>
      <c r="F9720" s="32">
        <v>0.99480922999999999</v>
      </c>
      <c r="G9720" s="33">
        <v>79636.486000000004</v>
      </c>
      <c r="H9720" s="39">
        <v>79429.798999999999</v>
      </c>
    </row>
    <row r="9721" spans="1:8" hidden="1">
      <c r="A9721" s="38" t="s">
        <v>10</v>
      </c>
      <c r="B9721" s="31">
        <v>2008</v>
      </c>
      <c r="C9721" s="31">
        <v>18</v>
      </c>
      <c r="D9721" s="32">
        <v>5.6095399999999997E-3</v>
      </c>
      <c r="E9721" s="32">
        <v>5.59385E-3</v>
      </c>
      <c r="F9721" s="32">
        <v>0.99440614999999999</v>
      </c>
      <c r="G9721" s="33">
        <v>79223.111999999994</v>
      </c>
      <c r="H9721" s="39">
        <v>79001.531000000003</v>
      </c>
    </row>
    <row r="9722" spans="1:8" hidden="1">
      <c r="A9722" s="38" t="s">
        <v>10</v>
      </c>
      <c r="B9722" s="31">
        <v>2008</v>
      </c>
      <c r="C9722" s="31">
        <v>19</v>
      </c>
      <c r="D9722" s="32">
        <v>5.9808999999999999E-3</v>
      </c>
      <c r="E9722" s="32">
        <v>5.96307E-3</v>
      </c>
      <c r="F9722" s="32">
        <v>0.99403693000000004</v>
      </c>
      <c r="G9722" s="33">
        <v>78779.95</v>
      </c>
      <c r="H9722" s="39">
        <v>78545.063999999998</v>
      </c>
    </row>
    <row r="9723" spans="1:8" hidden="1">
      <c r="A9723" s="38" t="s">
        <v>10</v>
      </c>
      <c r="B9723" s="31">
        <v>2008</v>
      </c>
      <c r="C9723" s="31">
        <v>20</v>
      </c>
      <c r="D9723" s="32">
        <v>6.3018900000000001E-3</v>
      </c>
      <c r="E9723" s="32">
        <v>6.2820999999999997E-3</v>
      </c>
      <c r="F9723" s="32">
        <v>0.99371790000000004</v>
      </c>
      <c r="G9723" s="33">
        <v>78310.179000000004</v>
      </c>
      <c r="H9723" s="39">
        <v>78064.202999999994</v>
      </c>
    </row>
    <row r="9724" spans="1:8" hidden="1">
      <c r="A9724" s="38" t="s">
        <v>10</v>
      </c>
      <c r="B9724" s="31">
        <v>2008</v>
      </c>
      <c r="C9724" s="31">
        <v>21</v>
      </c>
      <c r="D9724" s="32">
        <v>6.5648299999999998E-3</v>
      </c>
      <c r="E9724" s="32">
        <v>6.5433499999999999E-3</v>
      </c>
      <c r="F9724" s="32">
        <v>0.99345665000000005</v>
      </c>
      <c r="G9724" s="33">
        <v>77818.226999999999</v>
      </c>
      <c r="H9724" s="39">
        <v>77563.630999999994</v>
      </c>
    </row>
    <row r="9725" spans="1:8" hidden="1">
      <c r="A9725" s="38" t="s">
        <v>10</v>
      </c>
      <c r="B9725" s="31">
        <v>2008</v>
      </c>
      <c r="C9725" s="31">
        <v>22</v>
      </c>
      <c r="D9725" s="32">
        <v>6.7729899999999996E-3</v>
      </c>
      <c r="E9725" s="32">
        <v>6.75013E-3</v>
      </c>
      <c r="F9725" s="32">
        <v>0.99324986999999998</v>
      </c>
      <c r="G9725" s="33">
        <v>77309.035999999993</v>
      </c>
      <c r="H9725" s="39">
        <v>77048.112999999998</v>
      </c>
    </row>
    <row r="9726" spans="1:8" hidden="1">
      <c r="A9726" s="38" t="s">
        <v>10</v>
      </c>
      <c r="B9726" s="31">
        <v>2008</v>
      </c>
      <c r="C9726" s="31">
        <v>23</v>
      </c>
      <c r="D9726" s="32">
        <v>6.9370400000000002E-3</v>
      </c>
      <c r="E9726" s="32">
        <v>6.9130600000000004E-3</v>
      </c>
      <c r="F9726" s="32">
        <v>0.99308693999999997</v>
      </c>
      <c r="G9726" s="33">
        <v>76787.19</v>
      </c>
      <c r="H9726" s="39">
        <v>76521.771999999997</v>
      </c>
    </row>
    <row r="9727" spans="1:8" hidden="1">
      <c r="A9727" s="38" t="s">
        <v>10</v>
      </c>
      <c r="B9727" s="31">
        <v>2008</v>
      </c>
      <c r="C9727" s="31">
        <v>24</v>
      </c>
      <c r="D9727" s="32">
        <v>7.0698200000000001E-3</v>
      </c>
      <c r="E9727" s="32">
        <v>7.0449099999999997E-3</v>
      </c>
      <c r="F9727" s="32">
        <v>0.99295509000000004</v>
      </c>
      <c r="G9727" s="33">
        <v>76256.354999999996</v>
      </c>
      <c r="H9727" s="39">
        <v>75987.744999999995</v>
      </c>
    </row>
    <row r="9728" spans="1:8" hidden="1">
      <c r="A9728" s="38" t="s">
        <v>10</v>
      </c>
      <c r="B9728" s="31">
        <v>2008</v>
      </c>
      <c r="C9728" s="31">
        <v>25</v>
      </c>
      <c r="D9728" s="32">
        <v>7.1899099999999999E-3</v>
      </c>
      <c r="E9728" s="32">
        <v>7.1641600000000001E-3</v>
      </c>
      <c r="F9728" s="32">
        <v>0.99283584000000003</v>
      </c>
      <c r="G9728" s="33">
        <v>75719.135999999999</v>
      </c>
      <c r="H9728" s="39">
        <v>75447.903999999995</v>
      </c>
    </row>
    <row r="9729" spans="1:8" hidden="1">
      <c r="A9729" s="38" t="s">
        <v>10</v>
      </c>
      <c r="B9729" s="31">
        <v>2008</v>
      </c>
      <c r="C9729" s="31">
        <v>26</v>
      </c>
      <c r="D9729" s="32">
        <v>7.3105499999999999E-3</v>
      </c>
      <c r="E9729" s="32">
        <v>7.2839200000000002E-3</v>
      </c>
      <c r="F9729" s="32">
        <v>0.99271608</v>
      </c>
      <c r="G9729" s="33">
        <v>75176.672000000006</v>
      </c>
      <c r="H9729" s="39">
        <v>74902.880999999994</v>
      </c>
    </row>
    <row r="9730" spans="1:8" hidden="1">
      <c r="A9730" s="38" t="s">
        <v>10</v>
      </c>
      <c r="B9730" s="31">
        <v>2008</v>
      </c>
      <c r="C9730" s="31">
        <v>27</v>
      </c>
      <c r="D9730" s="32">
        <v>7.4419300000000002E-3</v>
      </c>
      <c r="E9730" s="32">
        <v>7.4143400000000002E-3</v>
      </c>
      <c r="F9730" s="32">
        <v>0.99258566000000004</v>
      </c>
      <c r="G9730" s="33">
        <v>74629.091</v>
      </c>
      <c r="H9730" s="39">
        <v>74352.428</v>
      </c>
    </row>
    <row r="9731" spans="1:8" hidden="1">
      <c r="A9731" s="38" t="s">
        <v>10</v>
      </c>
      <c r="B9731" s="31">
        <v>2008</v>
      </c>
      <c r="C9731" s="31">
        <v>28</v>
      </c>
      <c r="D9731" s="32">
        <v>7.5876800000000003E-3</v>
      </c>
      <c r="E9731" s="32">
        <v>7.5589999999999997E-3</v>
      </c>
      <c r="F9731" s="32">
        <v>0.99244100000000002</v>
      </c>
      <c r="G9731" s="33">
        <v>74075.764999999999</v>
      </c>
      <c r="H9731" s="39">
        <v>73795.796000000002</v>
      </c>
    </row>
    <row r="9732" spans="1:8" hidden="1">
      <c r="A9732" s="38" t="s">
        <v>10</v>
      </c>
      <c r="B9732" s="31">
        <v>2008</v>
      </c>
      <c r="C9732" s="31">
        <v>29</v>
      </c>
      <c r="D9732" s="32">
        <v>7.74575E-3</v>
      </c>
      <c r="E9732" s="32">
        <v>7.7158699999999997E-3</v>
      </c>
      <c r="F9732" s="32">
        <v>0.99228413000000004</v>
      </c>
      <c r="G9732" s="33">
        <v>73515.826000000001</v>
      </c>
      <c r="H9732" s="39">
        <v>73232.206999999995</v>
      </c>
    </row>
    <row r="9733" spans="1:8" hidden="1">
      <c r="A9733" s="38" t="s">
        <v>10</v>
      </c>
      <c r="B9733" s="31">
        <v>2008</v>
      </c>
      <c r="C9733" s="31">
        <v>30</v>
      </c>
      <c r="D9733" s="32">
        <v>7.9142599999999994E-3</v>
      </c>
      <c r="E9733" s="32">
        <v>7.8830600000000008E-3</v>
      </c>
      <c r="F9733" s="32">
        <v>0.99211693999999995</v>
      </c>
      <c r="G9733" s="33">
        <v>72948.588000000003</v>
      </c>
      <c r="H9733" s="39">
        <v>72661.058999999994</v>
      </c>
    </row>
    <row r="9734" spans="1:8" hidden="1">
      <c r="A9734" s="38" t="s">
        <v>10</v>
      </c>
      <c r="B9734" s="31">
        <v>2008</v>
      </c>
      <c r="C9734" s="31">
        <v>31</v>
      </c>
      <c r="D9734" s="32">
        <v>8.0883799999999992E-3</v>
      </c>
      <c r="E9734" s="32">
        <v>8.0558000000000001E-3</v>
      </c>
      <c r="F9734" s="32">
        <v>0.99194420000000005</v>
      </c>
      <c r="G9734" s="33">
        <v>72373.53</v>
      </c>
      <c r="H9734" s="39">
        <v>72082.016000000003</v>
      </c>
    </row>
    <row r="9735" spans="1:8" hidden="1">
      <c r="A9735" s="38" t="s">
        <v>10</v>
      </c>
      <c r="B9735" s="31">
        <v>2008</v>
      </c>
      <c r="C9735" s="31">
        <v>32</v>
      </c>
      <c r="D9735" s="32">
        <v>8.2666900000000001E-3</v>
      </c>
      <c r="E9735" s="32">
        <v>8.2326599999999993E-3</v>
      </c>
      <c r="F9735" s="32">
        <v>0.99176734</v>
      </c>
      <c r="G9735" s="33">
        <v>71790.502999999997</v>
      </c>
      <c r="H9735" s="39">
        <v>71494.990000000005</v>
      </c>
    </row>
    <row r="9736" spans="1:8" hidden="1">
      <c r="A9736" s="38" t="s">
        <v>10</v>
      </c>
      <c r="B9736" s="31">
        <v>2008</v>
      </c>
      <c r="C9736" s="31">
        <v>33</v>
      </c>
      <c r="D9736" s="32">
        <v>8.45045E-3</v>
      </c>
      <c r="E9736" s="32">
        <v>8.4148899999999995E-3</v>
      </c>
      <c r="F9736" s="32">
        <v>0.99158511000000005</v>
      </c>
      <c r="G9736" s="33">
        <v>71199.475999999995</v>
      </c>
      <c r="H9736" s="39">
        <v>70899.907999999996</v>
      </c>
    </row>
    <row r="9737" spans="1:8" hidden="1">
      <c r="A9737" s="38" t="s">
        <v>10</v>
      </c>
      <c r="B9737" s="31">
        <v>2008</v>
      </c>
      <c r="C9737" s="31">
        <v>34</v>
      </c>
      <c r="D9737" s="32">
        <v>8.6436199999999994E-3</v>
      </c>
      <c r="E9737" s="32">
        <v>8.60643E-3</v>
      </c>
      <c r="F9737" s="32">
        <v>0.99139356999999995</v>
      </c>
      <c r="G9737" s="33">
        <v>70600.34</v>
      </c>
      <c r="H9737" s="39">
        <v>70296.532000000007</v>
      </c>
    </row>
    <row r="9738" spans="1:8" hidden="1">
      <c r="A9738" s="38" t="s">
        <v>10</v>
      </c>
      <c r="B9738" s="31">
        <v>2008</v>
      </c>
      <c r="C9738" s="31">
        <v>35</v>
      </c>
      <c r="D9738" s="32">
        <v>8.8553399999999997E-3</v>
      </c>
      <c r="E9738" s="32">
        <v>8.8162999999999991E-3</v>
      </c>
      <c r="F9738" s="32">
        <v>0.9911837</v>
      </c>
      <c r="G9738" s="33">
        <v>69992.722999999998</v>
      </c>
      <c r="H9738" s="39">
        <v>69684.184999999998</v>
      </c>
    </row>
    <row r="9739" spans="1:8" hidden="1">
      <c r="A9739" s="38" t="s">
        <v>10</v>
      </c>
      <c r="B9739" s="31">
        <v>2008</v>
      </c>
      <c r="C9739" s="31">
        <v>36</v>
      </c>
      <c r="D9739" s="32">
        <v>9.0928299999999997E-3</v>
      </c>
      <c r="E9739" s="32">
        <v>9.0516799999999994E-3</v>
      </c>
      <c r="F9739" s="32">
        <v>0.99094831999999999</v>
      </c>
      <c r="G9739" s="33">
        <v>69375.645999999993</v>
      </c>
      <c r="H9739" s="39">
        <v>69061.664000000004</v>
      </c>
    </row>
    <row r="9740" spans="1:8" hidden="1">
      <c r="A9740" s="38" t="s">
        <v>10</v>
      </c>
      <c r="B9740" s="31">
        <v>2008</v>
      </c>
      <c r="C9740" s="31">
        <v>37</v>
      </c>
      <c r="D9740" s="32">
        <v>9.3624199999999998E-3</v>
      </c>
      <c r="E9740" s="32">
        <v>9.3188000000000003E-3</v>
      </c>
      <c r="F9740" s="32">
        <v>0.99068120000000004</v>
      </c>
      <c r="G9740" s="33">
        <v>68747.680999999997</v>
      </c>
      <c r="H9740" s="39">
        <v>68427.357999999993</v>
      </c>
    </row>
    <row r="9741" spans="1:8" hidden="1">
      <c r="A9741" s="38" t="s">
        <v>10</v>
      </c>
      <c r="B9741" s="31">
        <v>2008</v>
      </c>
      <c r="C9741" s="31">
        <v>38</v>
      </c>
      <c r="D9741" s="32">
        <v>9.6639800000000008E-3</v>
      </c>
      <c r="E9741" s="32">
        <v>9.6174999999999993E-3</v>
      </c>
      <c r="F9741" s="32">
        <v>0.99038250000000005</v>
      </c>
      <c r="G9741" s="33">
        <v>68107.035000000003</v>
      </c>
      <c r="H9741" s="39">
        <v>67779.524999999994</v>
      </c>
    </row>
    <row r="9742" spans="1:8" hidden="1">
      <c r="A9742" s="38" t="s">
        <v>10</v>
      </c>
      <c r="B9742" s="31">
        <v>2008</v>
      </c>
      <c r="C9742" s="31">
        <v>39</v>
      </c>
      <c r="D9742" s="32">
        <v>9.9887299999999995E-3</v>
      </c>
      <c r="E9742" s="32">
        <v>9.9390899999999994E-3</v>
      </c>
      <c r="F9742" s="32">
        <v>0.99006090999999996</v>
      </c>
      <c r="G9742" s="33">
        <v>67452.014999999999</v>
      </c>
      <c r="H9742" s="39">
        <v>67116.808999999994</v>
      </c>
    </row>
    <row r="9743" spans="1:8" hidden="1">
      <c r="A9743" s="38" t="s">
        <v>10</v>
      </c>
      <c r="B9743" s="31">
        <v>2008</v>
      </c>
      <c r="C9743" s="31">
        <v>40</v>
      </c>
      <c r="D9743" s="32">
        <v>1.0322639999999999E-2</v>
      </c>
      <c r="E9743" s="32">
        <v>1.026964E-2</v>
      </c>
      <c r="F9743" s="32">
        <v>0.98973036000000003</v>
      </c>
      <c r="G9743" s="33">
        <v>66781.603000000003</v>
      </c>
      <c r="H9743" s="39">
        <v>66438.691999999995</v>
      </c>
    </row>
    <row r="9744" spans="1:8" hidden="1">
      <c r="A9744" s="38" t="s">
        <v>10</v>
      </c>
      <c r="B9744" s="31">
        <v>2008</v>
      </c>
      <c r="C9744" s="31">
        <v>41</v>
      </c>
      <c r="D9744" s="32">
        <v>1.0645140000000001E-2</v>
      </c>
      <c r="E9744" s="32">
        <v>1.0588780000000001E-2</v>
      </c>
      <c r="F9744" s="32">
        <v>0.98941122000000004</v>
      </c>
      <c r="G9744" s="33">
        <v>66095.781000000003</v>
      </c>
      <c r="H9744" s="39">
        <v>65745.843999999997</v>
      </c>
    </row>
    <row r="9745" spans="1:8" hidden="1">
      <c r="A9745" s="38" t="s">
        <v>10</v>
      </c>
      <c r="B9745" s="31">
        <v>2008</v>
      </c>
      <c r="C9745" s="31">
        <v>42</v>
      </c>
      <c r="D9745" s="32">
        <v>1.094318E-2</v>
      </c>
      <c r="E9745" s="32">
        <v>1.088363E-2</v>
      </c>
      <c r="F9745" s="32">
        <v>0.98911636999999997</v>
      </c>
      <c r="G9745" s="33">
        <v>65395.906999999999</v>
      </c>
      <c r="H9745" s="39">
        <v>65040.035000000003</v>
      </c>
    </row>
    <row r="9746" spans="1:8" hidden="1">
      <c r="A9746" s="38" t="s">
        <v>10</v>
      </c>
      <c r="B9746" s="31">
        <v>2008</v>
      </c>
      <c r="C9746" s="31">
        <v>43</v>
      </c>
      <c r="D9746" s="32">
        <v>1.121426E-2</v>
      </c>
      <c r="E9746" s="32">
        <v>1.115173E-2</v>
      </c>
      <c r="F9746" s="32">
        <v>0.98884826999999997</v>
      </c>
      <c r="G9746" s="33">
        <v>64684.161999999997</v>
      </c>
      <c r="H9746" s="39">
        <v>64323.491999999998</v>
      </c>
    </row>
    <row r="9747" spans="1:8" hidden="1">
      <c r="A9747" s="38" t="s">
        <v>10</v>
      </c>
      <c r="B9747" s="31">
        <v>2008</v>
      </c>
      <c r="C9747" s="31">
        <v>44</v>
      </c>
      <c r="D9747" s="32">
        <v>1.1470960000000001E-2</v>
      </c>
      <c r="E9747" s="32">
        <v>1.140554E-2</v>
      </c>
      <c r="F9747" s="32">
        <v>0.98859445999999995</v>
      </c>
      <c r="G9747" s="33">
        <v>63962.822</v>
      </c>
      <c r="H9747" s="39">
        <v>63598.055999999997</v>
      </c>
    </row>
    <row r="9748" spans="1:8" hidden="1">
      <c r="A9748" s="38" t="s">
        <v>10</v>
      </c>
      <c r="B9748" s="31">
        <v>2008</v>
      </c>
      <c r="C9748" s="31">
        <v>45</v>
      </c>
      <c r="D9748" s="32">
        <v>1.174379E-2</v>
      </c>
      <c r="E9748" s="32">
        <v>1.167523E-2</v>
      </c>
      <c r="F9748" s="32">
        <v>0.98832476999999996</v>
      </c>
      <c r="G9748" s="33">
        <v>63233.290999999997</v>
      </c>
      <c r="H9748" s="39">
        <v>62864.159</v>
      </c>
    </row>
    <row r="9749" spans="1:8" hidden="1">
      <c r="A9749" s="38" t="s">
        <v>10</v>
      </c>
      <c r="B9749" s="31">
        <v>2008</v>
      </c>
      <c r="C9749" s="31">
        <v>46</v>
      </c>
      <c r="D9749" s="32">
        <v>1.2066469999999999E-2</v>
      </c>
      <c r="E9749" s="32">
        <v>1.1994110000000001E-2</v>
      </c>
      <c r="F9749" s="32">
        <v>0.98800589000000005</v>
      </c>
      <c r="G9749" s="33">
        <v>62495.027999999998</v>
      </c>
      <c r="H9749" s="39">
        <v>62120.241000000002</v>
      </c>
    </row>
    <row r="9750" spans="1:8" hidden="1">
      <c r="A9750" s="38" t="s">
        <v>10</v>
      </c>
      <c r="B9750" s="31">
        <v>2008</v>
      </c>
      <c r="C9750" s="31">
        <v>47</v>
      </c>
      <c r="D9750" s="32">
        <v>1.2474020000000001E-2</v>
      </c>
      <c r="E9750" s="32">
        <v>1.23967E-2</v>
      </c>
      <c r="F9750" s="32">
        <v>0.98760329999999996</v>
      </c>
      <c r="G9750" s="33">
        <v>61745.455000000002</v>
      </c>
      <c r="H9750" s="39">
        <v>61362.735000000001</v>
      </c>
    </row>
    <row r="9751" spans="1:8" hidden="1">
      <c r="A9751" s="38" t="s">
        <v>10</v>
      </c>
      <c r="B9751" s="31">
        <v>2008</v>
      </c>
      <c r="C9751" s="31">
        <v>48</v>
      </c>
      <c r="D9751" s="32">
        <v>1.29893E-2</v>
      </c>
      <c r="E9751" s="32">
        <v>1.290548E-2</v>
      </c>
      <c r="F9751" s="32">
        <v>0.98709451999999998</v>
      </c>
      <c r="G9751" s="33">
        <v>60980.014999999999</v>
      </c>
      <c r="H9751" s="39">
        <v>60586.527000000002</v>
      </c>
    </row>
    <row r="9752" spans="1:8" hidden="1">
      <c r="A9752" s="38" t="s">
        <v>10</v>
      </c>
      <c r="B9752" s="31">
        <v>2008</v>
      </c>
      <c r="C9752" s="31">
        <v>49</v>
      </c>
      <c r="D9752" s="32">
        <v>1.361598E-2</v>
      </c>
      <c r="E9752" s="32">
        <v>1.352391E-2</v>
      </c>
      <c r="F9752" s="32">
        <v>0.98647609000000003</v>
      </c>
      <c r="G9752" s="33">
        <v>60193.038999999997</v>
      </c>
      <c r="H9752" s="39">
        <v>59786.016000000003</v>
      </c>
    </row>
    <row r="9753" spans="1:8" hidden="1">
      <c r="A9753" s="38" t="s">
        <v>10</v>
      </c>
      <c r="B9753" s="31">
        <v>2008</v>
      </c>
      <c r="C9753" s="31">
        <v>50</v>
      </c>
      <c r="D9753" s="32">
        <v>1.4343969999999999E-2</v>
      </c>
      <c r="E9753" s="32">
        <v>1.424183E-2</v>
      </c>
      <c r="F9753" s="32">
        <v>0.98575816999999999</v>
      </c>
      <c r="G9753" s="33">
        <v>59378.993999999999</v>
      </c>
      <c r="H9753" s="39">
        <v>58956.161</v>
      </c>
    </row>
    <row r="9754" spans="1:8" hidden="1">
      <c r="A9754" s="38" t="s">
        <v>10</v>
      </c>
      <c r="B9754" s="31">
        <v>2008</v>
      </c>
      <c r="C9754" s="31">
        <v>51</v>
      </c>
      <c r="D9754" s="32">
        <v>1.5144660000000001E-2</v>
      </c>
      <c r="E9754" s="32">
        <v>1.503084E-2</v>
      </c>
      <c r="F9754" s="32">
        <v>0.98496916000000001</v>
      </c>
      <c r="G9754" s="33">
        <v>58533.328000000001</v>
      </c>
      <c r="H9754" s="39">
        <v>58093.425999999999</v>
      </c>
    </row>
    <row r="9755" spans="1:8" hidden="1">
      <c r="A9755" s="38" t="s">
        <v>10</v>
      </c>
      <c r="B9755" s="31">
        <v>2008</v>
      </c>
      <c r="C9755" s="31">
        <v>52</v>
      </c>
      <c r="D9755" s="32">
        <v>1.5990589999999999E-2</v>
      </c>
      <c r="E9755" s="32">
        <v>1.5863760000000001E-2</v>
      </c>
      <c r="F9755" s="32">
        <v>0.98413624</v>
      </c>
      <c r="G9755" s="33">
        <v>57653.523000000001</v>
      </c>
      <c r="H9755" s="39">
        <v>57196.222000000002</v>
      </c>
    </row>
    <row r="9756" spans="1:8" hidden="1">
      <c r="A9756" s="38" t="s">
        <v>10</v>
      </c>
      <c r="B9756" s="31">
        <v>2008</v>
      </c>
      <c r="C9756" s="31">
        <v>53</v>
      </c>
      <c r="D9756" s="32">
        <v>1.6867650000000001E-2</v>
      </c>
      <c r="E9756" s="32">
        <v>1.6726580000000001E-2</v>
      </c>
      <c r="F9756" s="32">
        <v>0.98327341999999995</v>
      </c>
      <c r="G9756" s="33">
        <v>56738.921000000002</v>
      </c>
      <c r="H9756" s="39">
        <v>56264.396999999997</v>
      </c>
    </row>
    <row r="9757" spans="1:8" hidden="1">
      <c r="A9757" s="38" t="s">
        <v>10</v>
      </c>
      <c r="B9757" s="31">
        <v>2008</v>
      </c>
      <c r="C9757" s="31">
        <v>54</v>
      </c>
      <c r="D9757" s="32">
        <v>1.7778100000000002E-2</v>
      </c>
      <c r="E9757" s="32">
        <v>1.7621459999999999E-2</v>
      </c>
      <c r="F9757" s="32">
        <v>0.98237854000000002</v>
      </c>
      <c r="G9757" s="33">
        <v>55789.873</v>
      </c>
      <c r="H9757" s="39">
        <v>55298.324000000001</v>
      </c>
    </row>
    <row r="9758" spans="1:8" hidden="1">
      <c r="A9758" s="38" t="s">
        <v>10</v>
      </c>
      <c r="B9758" s="31">
        <v>2008</v>
      </c>
      <c r="C9758" s="31">
        <v>55</v>
      </c>
      <c r="D9758" s="32">
        <v>1.8755009999999999E-2</v>
      </c>
      <c r="E9758" s="32">
        <v>1.8580760000000002E-2</v>
      </c>
      <c r="F9758" s="32">
        <v>0.98141924000000003</v>
      </c>
      <c r="G9758" s="33">
        <v>54806.773999999998</v>
      </c>
      <c r="H9758" s="39">
        <v>54297.597999999998</v>
      </c>
    </row>
    <row r="9759" spans="1:8" hidden="1">
      <c r="A9759" s="38" t="s">
        <v>10</v>
      </c>
      <c r="B9759" s="31">
        <v>2008</v>
      </c>
      <c r="C9759" s="31">
        <v>56</v>
      </c>
      <c r="D9759" s="32">
        <v>1.9843909999999999E-2</v>
      </c>
      <c r="E9759" s="32">
        <v>1.9648949999999998E-2</v>
      </c>
      <c r="F9759" s="32">
        <v>0.98035105</v>
      </c>
      <c r="G9759" s="33">
        <v>53788.421999999999</v>
      </c>
      <c r="H9759" s="39">
        <v>53259.978999999999</v>
      </c>
    </row>
    <row r="9760" spans="1:8" hidden="1">
      <c r="A9760" s="38" t="s">
        <v>10</v>
      </c>
      <c r="B9760" s="31">
        <v>2008</v>
      </c>
      <c r="C9760" s="31">
        <v>57</v>
      </c>
      <c r="D9760" s="32">
        <v>2.109658E-2</v>
      </c>
      <c r="E9760" s="32">
        <v>2.0876370000000002E-2</v>
      </c>
      <c r="F9760" s="32">
        <v>0.97912363000000002</v>
      </c>
      <c r="G9760" s="33">
        <v>52731.536</v>
      </c>
      <c r="H9760" s="39">
        <v>52181.114999999998</v>
      </c>
    </row>
    <row r="9761" spans="1:8" hidden="1">
      <c r="A9761" s="38" t="s">
        <v>10</v>
      </c>
      <c r="B9761" s="31">
        <v>2008</v>
      </c>
      <c r="C9761" s="31">
        <v>58</v>
      </c>
      <c r="D9761" s="32">
        <v>2.2568950000000001E-2</v>
      </c>
      <c r="E9761" s="32">
        <v>2.2317110000000001E-2</v>
      </c>
      <c r="F9761" s="32">
        <v>0.97768288999999997</v>
      </c>
      <c r="G9761" s="33">
        <v>51630.692999999999</v>
      </c>
      <c r="H9761" s="39">
        <v>51054.569000000003</v>
      </c>
    </row>
    <row r="9762" spans="1:8" hidden="1">
      <c r="A9762" s="38" t="s">
        <v>10</v>
      </c>
      <c r="B9762" s="31">
        <v>2008</v>
      </c>
      <c r="C9762" s="31">
        <v>59</v>
      </c>
      <c r="D9762" s="32">
        <v>2.427033E-2</v>
      </c>
      <c r="E9762" s="32">
        <v>2.397933E-2</v>
      </c>
      <c r="F9762" s="32">
        <v>0.97602067000000003</v>
      </c>
      <c r="G9762" s="33">
        <v>50478.445</v>
      </c>
      <c r="H9762" s="39">
        <v>49873.226000000002</v>
      </c>
    </row>
    <row r="9763" spans="1:8" hidden="1">
      <c r="A9763" s="38" t="s">
        <v>10</v>
      </c>
      <c r="B9763" s="31">
        <v>2008</v>
      </c>
      <c r="C9763" s="31">
        <v>60</v>
      </c>
      <c r="D9763" s="32">
        <v>2.6207319999999999E-2</v>
      </c>
      <c r="E9763" s="32">
        <v>2.5868349999999998E-2</v>
      </c>
      <c r="F9763" s="32">
        <v>0.97413165000000002</v>
      </c>
      <c r="G9763" s="33">
        <v>49268.006000000001</v>
      </c>
      <c r="H9763" s="39">
        <v>48630.764999999999</v>
      </c>
    </row>
    <row r="9764" spans="1:8" hidden="1">
      <c r="A9764" s="38" t="s">
        <v>10</v>
      </c>
      <c r="B9764" s="31">
        <v>2008</v>
      </c>
      <c r="C9764" s="31">
        <v>61</v>
      </c>
      <c r="D9764" s="32">
        <v>2.8368879999999999E-2</v>
      </c>
      <c r="E9764" s="32">
        <v>2.7972110000000001E-2</v>
      </c>
      <c r="F9764" s="32">
        <v>0.97202789000000001</v>
      </c>
      <c r="G9764" s="33">
        <v>47993.523999999998</v>
      </c>
      <c r="H9764" s="39">
        <v>47322.284</v>
      </c>
    </row>
    <row r="9765" spans="1:8" hidden="1">
      <c r="A9765" s="38" t="s">
        <v>10</v>
      </c>
      <c r="B9765" s="31">
        <v>2008</v>
      </c>
      <c r="C9765" s="31">
        <v>62</v>
      </c>
      <c r="D9765" s="32">
        <v>3.0716940000000002E-2</v>
      </c>
      <c r="E9765" s="32">
        <v>3.0252310000000001E-2</v>
      </c>
      <c r="F9765" s="32">
        <v>0.96974769000000005</v>
      </c>
      <c r="G9765" s="33">
        <v>46651.044000000002</v>
      </c>
      <c r="H9765" s="39">
        <v>45945.392999999996</v>
      </c>
    </row>
    <row r="9766" spans="1:8" hidden="1">
      <c r="A9766" s="38" t="s">
        <v>10</v>
      </c>
      <c r="B9766" s="31">
        <v>2008</v>
      </c>
      <c r="C9766" s="31">
        <v>63</v>
      </c>
      <c r="D9766" s="32">
        <v>3.3248340000000001E-2</v>
      </c>
      <c r="E9766" s="32">
        <v>3.2704650000000002E-2</v>
      </c>
      <c r="F9766" s="32">
        <v>0.96729535</v>
      </c>
      <c r="G9766" s="33">
        <v>45239.741999999998</v>
      </c>
      <c r="H9766" s="39">
        <v>44499.966999999997</v>
      </c>
    </row>
    <row r="9767" spans="1:8" hidden="1">
      <c r="A9767" s="38" t="s">
        <v>10</v>
      </c>
      <c r="B9767" s="31">
        <v>2008</v>
      </c>
      <c r="C9767" s="31">
        <v>64</v>
      </c>
      <c r="D9767" s="32">
        <v>3.5974560000000003E-2</v>
      </c>
      <c r="E9767" s="32">
        <v>3.5338910000000001E-2</v>
      </c>
      <c r="F9767" s="32">
        <v>0.96466109</v>
      </c>
      <c r="G9767" s="33">
        <v>43760.192000000003</v>
      </c>
      <c r="H9767" s="39">
        <v>42986.972999999998</v>
      </c>
    </row>
    <row r="9768" spans="1:8" hidden="1">
      <c r="A9768" s="38" t="s">
        <v>10</v>
      </c>
      <c r="B9768" s="31">
        <v>2008</v>
      </c>
      <c r="C9768" s="31">
        <v>65</v>
      </c>
      <c r="D9768" s="32">
        <v>3.8951510000000002E-2</v>
      </c>
      <c r="E9768" s="32">
        <v>3.8207390000000001E-2</v>
      </c>
      <c r="F9768" s="32">
        <v>0.96179261000000005</v>
      </c>
      <c r="G9768" s="33">
        <v>42213.754999999997</v>
      </c>
      <c r="H9768" s="39">
        <v>41407.315999999999</v>
      </c>
    </row>
    <row r="9769" spans="1:8" hidden="1">
      <c r="A9769" s="38" t="s">
        <v>10</v>
      </c>
      <c r="B9769" s="31">
        <v>2008</v>
      </c>
      <c r="C9769" s="31">
        <v>66</v>
      </c>
      <c r="D9769" s="32">
        <v>4.2258730000000001E-2</v>
      </c>
      <c r="E9769" s="32">
        <v>4.1384310000000001E-2</v>
      </c>
      <c r="F9769" s="32">
        <v>0.95861569000000002</v>
      </c>
      <c r="G9769" s="33">
        <v>40600.877</v>
      </c>
      <c r="H9769" s="39">
        <v>39760.758000000002</v>
      </c>
    </row>
    <row r="9770" spans="1:8" hidden="1">
      <c r="A9770" s="38" t="s">
        <v>10</v>
      </c>
      <c r="B9770" s="31">
        <v>2008</v>
      </c>
      <c r="C9770" s="31">
        <v>67</v>
      </c>
      <c r="D9770" s="32">
        <v>4.5983490000000002E-2</v>
      </c>
      <c r="E9770" s="32">
        <v>4.4950009999999999E-2</v>
      </c>
      <c r="F9770" s="32">
        <v>0.95504999000000002</v>
      </c>
      <c r="G9770" s="33">
        <v>38920.637999999999</v>
      </c>
      <c r="H9770" s="39">
        <v>38045.896999999997</v>
      </c>
    </row>
    <row r="9771" spans="1:8" hidden="1">
      <c r="A9771" s="38" t="s">
        <v>10</v>
      </c>
      <c r="B9771" s="31">
        <v>2008</v>
      </c>
      <c r="C9771" s="31">
        <v>68</v>
      </c>
      <c r="D9771" s="32">
        <v>5.0206679999999997E-2</v>
      </c>
      <c r="E9771" s="32">
        <v>4.8977180000000002E-2</v>
      </c>
      <c r="F9771" s="32">
        <v>0.95102282000000005</v>
      </c>
      <c r="G9771" s="33">
        <v>37171.154999999999</v>
      </c>
      <c r="H9771" s="39">
        <v>36260.885999999999</v>
      </c>
    </row>
    <row r="9772" spans="1:8" hidden="1">
      <c r="A9772" s="38" t="s">
        <v>10</v>
      </c>
      <c r="B9772" s="31">
        <v>2008</v>
      </c>
      <c r="C9772" s="31">
        <v>69</v>
      </c>
      <c r="D9772" s="32">
        <v>5.496053E-2</v>
      </c>
      <c r="E9772" s="32">
        <v>5.3490599999999999E-2</v>
      </c>
      <c r="F9772" s="32">
        <v>0.94650939999999995</v>
      </c>
      <c r="G9772" s="33">
        <v>35350.616999999998</v>
      </c>
      <c r="H9772" s="39">
        <v>34405.154000000002</v>
      </c>
    </row>
    <row r="9773" spans="1:8" hidden="1">
      <c r="A9773" s="38" t="s">
        <v>10</v>
      </c>
      <c r="B9773" s="31">
        <v>2008</v>
      </c>
      <c r="C9773" s="31">
        <v>70</v>
      </c>
      <c r="D9773" s="32">
        <v>6.0238710000000001E-2</v>
      </c>
      <c r="E9773" s="32">
        <v>5.8477410000000001E-2</v>
      </c>
      <c r="F9773" s="32">
        <v>0.94152259000000005</v>
      </c>
      <c r="G9773" s="33">
        <v>33459.690999999999</v>
      </c>
      <c r="H9773" s="39">
        <v>32481.373</v>
      </c>
    </row>
    <row r="9774" spans="1:8" hidden="1">
      <c r="A9774" s="38" t="s">
        <v>10</v>
      </c>
      <c r="B9774" s="31">
        <v>2008</v>
      </c>
      <c r="C9774" s="31">
        <v>71</v>
      </c>
      <c r="D9774" s="32">
        <v>6.598503E-2</v>
      </c>
      <c r="E9774" s="32">
        <v>6.3877550000000005E-2</v>
      </c>
      <c r="F9774" s="32">
        <v>0.93612245000000005</v>
      </c>
      <c r="G9774" s="33">
        <v>31503.055</v>
      </c>
      <c r="H9774" s="39">
        <v>30496.885999999999</v>
      </c>
    </row>
    <row r="9775" spans="1:8" hidden="1">
      <c r="A9775" s="38" t="s">
        <v>10</v>
      </c>
      <c r="B9775" s="31">
        <v>2008</v>
      </c>
      <c r="C9775" s="31">
        <v>72</v>
      </c>
      <c r="D9775" s="32">
        <v>7.2127769999999994E-2</v>
      </c>
      <c r="E9775" s="32">
        <v>6.9617109999999996E-2</v>
      </c>
      <c r="F9775" s="32">
        <v>0.93038288999999996</v>
      </c>
      <c r="G9775" s="33">
        <v>29490.717000000001</v>
      </c>
      <c r="H9775" s="39">
        <v>28464.187999999998</v>
      </c>
    </row>
    <row r="9776" spans="1:8" hidden="1">
      <c r="A9776" s="38" t="s">
        <v>10</v>
      </c>
      <c r="B9776" s="31">
        <v>2008</v>
      </c>
      <c r="C9776" s="31">
        <v>73</v>
      </c>
      <c r="D9776" s="32">
        <v>7.864235E-2</v>
      </c>
      <c r="E9776" s="32">
        <v>7.5667029999999996E-2</v>
      </c>
      <c r="F9776" s="32">
        <v>0.92433297000000003</v>
      </c>
      <c r="G9776" s="33">
        <v>27437.659</v>
      </c>
      <c r="H9776" s="39">
        <v>26399.596000000001</v>
      </c>
    </row>
    <row r="9777" spans="1:8" hidden="1">
      <c r="A9777" s="38" t="s">
        <v>10</v>
      </c>
      <c r="B9777" s="31">
        <v>2008</v>
      </c>
      <c r="C9777" s="31">
        <v>74</v>
      </c>
      <c r="D9777" s="32">
        <v>8.5561300000000007E-2</v>
      </c>
      <c r="E9777" s="32">
        <v>8.2051100000000002E-2</v>
      </c>
      <c r="F9777" s="32">
        <v>0.91794889999999996</v>
      </c>
      <c r="G9777" s="33">
        <v>25361.531999999999</v>
      </c>
      <c r="H9777" s="39">
        <v>24321.062000000002</v>
      </c>
    </row>
    <row r="9778" spans="1:8" hidden="1">
      <c r="A9778" s="38" t="s">
        <v>10</v>
      </c>
      <c r="B9778" s="31">
        <v>2008</v>
      </c>
      <c r="C9778" s="31">
        <v>75</v>
      </c>
      <c r="D9778" s="32">
        <v>9.3028360000000004E-2</v>
      </c>
      <c r="E9778" s="32">
        <v>8.8893550000000002E-2</v>
      </c>
      <c r="F9778" s="32">
        <v>0.91110645000000001</v>
      </c>
      <c r="G9778" s="33">
        <v>23280.591</v>
      </c>
      <c r="H9778" s="39">
        <v>22245.844000000001</v>
      </c>
    </row>
    <row r="9779" spans="1:8" hidden="1">
      <c r="A9779" s="38" t="s">
        <v>10</v>
      </c>
      <c r="B9779" s="31">
        <v>2008</v>
      </c>
      <c r="C9779" s="31">
        <v>76</v>
      </c>
      <c r="D9779" s="32">
        <v>0.10125059</v>
      </c>
      <c r="E9779" s="32">
        <v>9.6371739999999997E-2</v>
      </c>
      <c r="F9779" s="32">
        <v>0.90362825999999996</v>
      </c>
      <c r="G9779" s="33">
        <v>21211.096000000001</v>
      </c>
      <c r="H9779" s="39">
        <v>20189.021000000001</v>
      </c>
    </row>
    <row r="9780" spans="1:8" hidden="1">
      <c r="A9780" s="38" t="s">
        <v>10</v>
      </c>
      <c r="B9780" s="31">
        <v>2008</v>
      </c>
      <c r="C9780" s="31">
        <v>77</v>
      </c>
      <c r="D9780" s="32">
        <v>0.11044129</v>
      </c>
      <c r="E9780" s="32">
        <v>0.1046618</v>
      </c>
      <c r="F9780" s="32">
        <v>0.89533819999999997</v>
      </c>
      <c r="G9780" s="33">
        <v>19166.946</v>
      </c>
      <c r="H9780" s="39">
        <v>18163.922999999999</v>
      </c>
    </row>
    <row r="9781" spans="1:8" hidden="1">
      <c r="A9781" s="38" t="s">
        <v>10</v>
      </c>
      <c r="B9781" s="31">
        <v>2008</v>
      </c>
      <c r="C9781" s="31">
        <v>78</v>
      </c>
      <c r="D9781" s="32">
        <v>0.12077470999999999</v>
      </c>
      <c r="E9781" s="32">
        <v>0.11389679</v>
      </c>
      <c r="F9781" s="32">
        <v>0.88610321000000003</v>
      </c>
      <c r="G9781" s="33">
        <v>17160.899000000001</v>
      </c>
      <c r="H9781" s="39">
        <v>16183.612999999999</v>
      </c>
    </row>
    <row r="9782" spans="1:8" hidden="1">
      <c r="A9782" s="38" t="s">
        <v>10</v>
      </c>
      <c r="B9782" s="31">
        <v>2008</v>
      </c>
      <c r="C9782" s="31">
        <v>79</v>
      </c>
      <c r="D9782" s="32">
        <v>0.13227083000000001</v>
      </c>
      <c r="E9782" s="32">
        <v>0.12406569000000001</v>
      </c>
      <c r="F9782" s="32">
        <v>0.87593430999999999</v>
      </c>
      <c r="G9782" s="33">
        <v>15206.328</v>
      </c>
      <c r="H9782" s="39">
        <v>14263.036</v>
      </c>
    </row>
    <row r="9783" spans="1:8" hidden="1">
      <c r="A9783" s="38" t="s">
        <v>10</v>
      </c>
      <c r="B9783" s="31">
        <v>2008</v>
      </c>
      <c r="C9783" s="31">
        <v>80</v>
      </c>
      <c r="D9783" s="32">
        <v>0.14481932</v>
      </c>
      <c r="E9783" s="32">
        <v>0.13504104</v>
      </c>
      <c r="F9783" s="32">
        <v>0.86495896000000005</v>
      </c>
      <c r="G9783" s="33">
        <v>13319.744000000001</v>
      </c>
      <c r="H9783" s="39">
        <v>12420.388000000001</v>
      </c>
    </row>
    <row r="9784" spans="1:8" hidden="1">
      <c r="A9784" s="38" t="s">
        <v>10</v>
      </c>
      <c r="B9784" s="31">
        <v>2008</v>
      </c>
      <c r="C9784" s="31">
        <v>81</v>
      </c>
      <c r="D9784" s="32">
        <v>0.15817735999999999</v>
      </c>
      <c r="E9784" s="32">
        <v>0.14658420999999999</v>
      </c>
      <c r="F9784" s="32">
        <v>0.85341579000000001</v>
      </c>
      <c r="G9784" s="33">
        <v>11521.031999999999</v>
      </c>
      <c r="H9784" s="39">
        <v>10676.630999999999</v>
      </c>
    </row>
    <row r="9785" spans="1:8" hidden="1">
      <c r="A9785" s="38" t="s">
        <v>10</v>
      </c>
      <c r="B9785" s="31">
        <v>2008</v>
      </c>
      <c r="C9785" s="31">
        <v>82</v>
      </c>
      <c r="D9785" s="32">
        <v>0.17208487</v>
      </c>
      <c r="E9785" s="32">
        <v>0.15845133</v>
      </c>
      <c r="F9785" s="32">
        <v>0.84154867</v>
      </c>
      <c r="G9785" s="33">
        <v>9832.2309999999998</v>
      </c>
      <c r="H9785" s="39">
        <v>9053.2659999999996</v>
      </c>
    </row>
    <row r="9786" spans="1:8" hidden="1">
      <c r="A9786" s="38" t="s">
        <v>10</v>
      </c>
      <c r="B9786" s="31">
        <v>2008</v>
      </c>
      <c r="C9786" s="31">
        <v>83</v>
      </c>
      <c r="D9786" s="32">
        <v>0.18647461000000001</v>
      </c>
      <c r="E9786" s="32">
        <v>0.17057103000000001</v>
      </c>
      <c r="F9786" s="32">
        <v>0.82942897000000004</v>
      </c>
      <c r="G9786" s="33">
        <v>8274.3009999999995</v>
      </c>
      <c r="H9786" s="39">
        <v>7568.6229999999996</v>
      </c>
    </row>
    <row r="9787" spans="1:8" hidden="1">
      <c r="A9787" s="38" t="s">
        <v>10</v>
      </c>
      <c r="B9787" s="31">
        <v>2008</v>
      </c>
      <c r="C9787" s="31">
        <v>84</v>
      </c>
      <c r="D9787" s="32">
        <v>0.20149391999999999</v>
      </c>
      <c r="E9787" s="32">
        <v>0.18305199</v>
      </c>
      <c r="F9787" s="32">
        <v>0.81694800999999995</v>
      </c>
      <c r="G9787" s="33">
        <v>6862.9449999999997</v>
      </c>
      <c r="H9787" s="39">
        <v>6234.8069999999998</v>
      </c>
    </row>
    <row r="9788" spans="1:8" hidden="1">
      <c r="A9788" s="38" t="s">
        <v>10</v>
      </c>
      <c r="B9788" s="31">
        <v>2008</v>
      </c>
      <c r="C9788" s="31">
        <v>85</v>
      </c>
      <c r="D9788" s="32">
        <v>0.21761770999999999</v>
      </c>
      <c r="E9788" s="32">
        <v>0.19626260000000001</v>
      </c>
      <c r="F9788" s="32">
        <v>0.80373740000000005</v>
      </c>
      <c r="G9788" s="33">
        <v>5606.6689999999999</v>
      </c>
      <c r="H9788" s="39">
        <v>5056.4790000000003</v>
      </c>
    </row>
    <row r="9789" spans="1:8" hidden="1">
      <c r="A9789" s="38" t="s">
        <v>10</v>
      </c>
      <c r="B9789" s="31">
        <v>2008</v>
      </c>
      <c r="C9789" s="31">
        <v>86</v>
      </c>
      <c r="D9789" s="32">
        <v>0.23547793</v>
      </c>
      <c r="E9789" s="32">
        <v>0.21067345000000001</v>
      </c>
      <c r="F9789" s="32">
        <v>0.78932654999999996</v>
      </c>
      <c r="G9789" s="33">
        <v>4506.29</v>
      </c>
      <c r="H9789" s="39">
        <v>4031.6120000000001</v>
      </c>
    </row>
    <row r="9790" spans="1:8" hidden="1">
      <c r="A9790" s="38" t="s">
        <v>10</v>
      </c>
      <c r="B9790" s="31">
        <v>2008</v>
      </c>
      <c r="C9790" s="31">
        <v>87</v>
      </c>
      <c r="D9790" s="32">
        <v>0.25560567000000001</v>
      </c>
      <c r="E9790" s="32">
        <v>0.22664039</v>
      </c>
      <c r="F9790" s="32">
        <v>0.77335960999999998</v>
      </c>
      <c r="G9790" s="33">
        <v>3556.9340000000002</v>
      </c>
      <c r="H9790" s="39">
        <v>3153.8620000000001</v>
      </c>
    </row>
    <row r="9791" spans="1:8" hidden="1">
      <c r="A9791" s="38" t="s">
        <v>10</v>
      </c>
      <c r="B9791" s="31">
        <v>2008</v>
      </c>
      <c r="C9791" s="31">
        <v>88</v>
      </c>
      <c r="D9791" s="32">
        <v>0.27830574000000002</v>
      </c>
      <c r="E9791" s="32">
        <v>0.24430938999999999</v>
      </c>
      <c r="F9791" s="32">
        <v>0.75569061000000004</v>
      </c>
      <c r="G9791" s="33">
        <v>2750.7890000000002</v>
      </c>
      <c r="H9791" s="39">
        <v>2414.7669999999998</v>
      </c>
    </row>
    <row r="9792" spans="1:8" hidden="1">
      <c r="A9792" s="38" t="s">
        <v>10</v>
      </c>
      <c r="B9792" s="31">
        <v>2008</v>
      </c>
      <c r="C9792" s="31">
        <v>89</v>
      </c>
      <c r="D9792" s="32">
        <v>0.30334480000000003</v>
      </c>
      <c r="E9792" s="32">
        <v>0.26339504000000002</v>
      </c>
      <c r="F9792" s="32">
        <v>0.73660495999999998</v>
      </c>
      <c r="G9792" s="33">
        <v>2078.7449999999999</v>
      </c>
      <c r="H9792" s="39">
        <v>1804.98</v>
      </c>
    </row>
    <row r="9793" spans="1:8" hidden="1">
      <c r="A9793" s="38" t="s">
        <v>10</v>
      </c>
      <c r="B9793" s="31">
        <v>2008</v>
      </c>
      <c r="C9793" s="31">
        <v>90</v>
      </c>
      <c r="D9793" s="32">
        <v>0.33003208000000001</v>
      </c>
      <c r="E9793" s="32">
        <v>0.28328544</v>
      </c>
      <c r="F9793" s="32">
        <v>0.71671456</v>
      </c>
      <c r="G9793" s="33">
        <v>1531.2139999999999</v>
      </c>
      <c r="H9793" s="39">
        <v>1314.329</v>
      </c>
    </row>
    <row r="9794" spans="1:8" hidden="1">
      <c r="A9794" s="38" t="s">
        <v>10</v>
      </c>
      <c r="B9794" s="31">
        <v>2008</v>
      </c>
      <c r="C9794" s="31">
        <v>91</v>
      </c>
      <c r="D9794" s="32">
        <v>0.35733515999999999</v>
      </c>
      <c r="E9794" s="32">
        <v>0.30316873999999999</v>
      </c>
      <c r="F9794" s="32">
        <v>0.69683125999999995</v>
      </c>
      <c r="G9794" s="33">
        <v>1097.444</v>
      </c>
      <c r="H9794" s="39">
        <v>931.08799999999997</v>
      </c>
    </row>
    <row r="9795" spans="1:8" hidden="1">
      <c r="A9795" s="38" t="s">
        <v>10</v>
      </c>
      <c r="B9795" s="31">
        <v>2008</v>
      </c>
      <c r="C9795" s="31">
        <v>92</v>
      </c>
      <c r="D9795" s="32">
        <v>0.38417732999999998</v>
      </c>
      <c r="E9795" s="32">
        <v>0.32227244999999999</v>
      </c>
      <c r="F9795" s="32">
        <v>0.67772754999999996</v>
      </c>
      <c r="G9795" s="33">
        <v>764.73299999999995</v>
      </c>
      <c r="H9795" s="39">
        <v>641.50699999999995</v>
      </c>
    </row>
    <row r="9796" spans="1:8" hidden="1">
      <c r="A9796" s="38" t="s">
        <v>10</v>
      </c>
      <c r="B9796" s="31">
        <v>2008</v>
      </c>
      <c r="C9796" s="31">
        <v>93</v>
      </c>
      <c r="D9796" s="32">
        <v>0.40997338999999999</v>
      </c>
      <c r="E9796" s="32">
        <v>0.34023063999999997</v>
      </c>
      <c r="F9796" s="32">
        <v>0.65976935999999997</v>
      </c>
      <c r="G9796" s="33">
        <v>518.28099999999995</v>
      </c>
      <c r="H9796" s="39">
        <v>430.113</v>
      </c>
    </row>
    <row r="9797" spans="1:8" hidden="1">
      <c r="A9797" s="38" t="s">
        <v>10</v>
      </c>
      <c r="B9797" s="31">
        <v>2008</v>
      </c>
      <c r="C9797" s="31">
        <v>94</v>
      </c>
      <c r="D9797" s="32">
        <v>0.43462326000000001</v>
      </c>
      <c r="E9797" s="32">
        <v>0.35703532999999998</v>
      </c>
      <c r="F9797" s="32">
        <v>0.64296467000000002</v>
      </c>
      <c r="G9797" s="33">
        <v>341.94600000000003</v>
      </c>
      <c r="H9797" s="39">
        <v>280.90199999999999</v>
      </c>
    </row>
    <row r="9798" spans="1:8" hidden="1">
      <c r="A9798" s="38" t="s">
        <v>10</v>
      </c>
      <c r="B9798" s="31">
        <v>2008</v>
      </c>
      <c r="C9798" s="31">
        <v>95</v>
      </c>
      <c r="D9798" s="32">
        <v>0.45862713999999999</v>
      </c>
      <c r="E9798" s="32">
        <v>0.37307579000000002</v>
      </c>
      <c r="F9798" s="32">
        <v>0.62692420999999998</v>
      </c>
      <c r="G9798" s="33">
        <v>219.85900000000001</v>
      </c>
      <c r="H9798" s="39">
        <v>178.84700000000001</v>
      </c>
    </row>
    <row r="9799" spans="1:8" hidden="1">
      <c r="A9799" s="38" t="s">
        <v>10</v>
      </c>
      <c r="B9799" s="31">
        <v>2008</v>
      </c>
      <c r="C9799" s="31">
        <v>96</v>
      </c>
      <c r="D9799" s="32">
        <v>0.48276059999999998</v>
      </c>
      <c r="E9799" s="32">
        <v>0.38889016999999998</v>
      </c>
      <c r="F9799" s="32">
        <v>0.61110982999999997</v>
      </c>
      <c r="G9799" s="33">
        <v>137.83500000000001</v>
      </c>
      <c r="H9799" s="39">
        <v>111.03400000000001</v>
      </c>
    </row>
    <row r="9800" spans="1:8" hidden="1">
      <c r="A9800" s="38" t="s">
        <v>10</v>
      </c>
      <c r="B9800" s="31">
        <v>2008</v>
      </c>
      <c r="C9800" s="31">
        <v>97</v>
      </c>
      <c r="D9800" s="32">
        <v>0.50760362999999997</v>
      </c>
      <c r="E9800" s="32">
        <v>0.40485156999999999</v>
      </c>
      <c r="F9800" s="32">
        <v>0.59514842999999995</v>
      </c>
      <c r="G9800" s="33">
        <v>84.231999999999999</v>
      </c>
      <c r="H9800" s="39">
        <v>67.180999999999997</v>
      </c>
    </row>
    <row r="9801" spans="1:8" hidden="1">
      <c r="A9801" s="38" t="s">
        <v>10</v>
      </c>
      <c r="B9801" s="31">
        <v>2008</v>
      </c>
      <c r="C9801" s="31">
        <v>98</v>
      </c>
      <c r="D9801" s="32">
        <v>0.53347285</v>
      </c>
      <c r="E9801" s="32">
        <v>0.42113959000000001</v>
      </c>
      <c r="F9801" s="32">
        <v>0.57886040999999999</v>
      </c>
      <c r="G9801" s="33">
        <v>50.131</v>
      </c>
      <c r="H9801" s="39">
        <v>39.575000000000003</v>
      </c>
    </row>
    <row r="9802" spans="1:8" hidden="1">
      <c r="A9802" s="38" t="s">
        <v>10</v>
      </c>
      <c r="B9802" s="31">
        <v>2008</v>
      </c>
      <c r="C9802" s="31">
        <v>99</v>
      </c>
      <c r="D9802" s="32">
        <v>0.56018064999999995</v>
      </c>
      <c r="E9802" s="32">
        <v>0.43761024999999998</v>
      </c>
      <c r="F9802" s="32">
        <v>0.56238975000000002</v>
      </c>
      <c r="G9802" s="33">
        <v>29.018999999999998</v>
      </c>
      <c r="H9802" s="39">
        <v>22.669</v>
      </c>
    </row>
    <row r="9803" spans="1:8" hidden="1">
      <c r="A9803" s="38" t="s">
        <v>10</v>
      </c>
      <c r="B9803" s="31">
        <v>2009</v>
      </c>
      <c r="C9803" s="31">
        <v>1</v>
      </c>
      <c r="D9803" s="32">
        <v>1.641956E-2</v>
      </c>
      <c r="E9803" s="32">
        <v>1.6285859999999999E-2</v>
      </c>
      <c r="F9803" s="32">
        <v>0.98371414000000001</v>
      </c>
      <c r="G9803" s="33">
        <v>91215.551000000007</v>
      </c>
      <c r="H9803" s="39">
        <v>90472.789000000004</v>
      </c>
    </row>
    <row r="9804" spans="1:8" hidden="1">
      <c r="A9804" s="38" t="s">
        <v>10</v>
      </c>
      <c r="B9804" s="31">
        <v>2009</v>
      </c>
      <c r="C9804" s="31">
        <v>2</v>
      </c>
      <c r="D9804" s="32">
        <v>1.491489E-2</v>
      </c>
      <c r="E9804" s="32">
        <v>1.480448E-2</v>
      </c>
      <c r="F9804" s="32">
        <v>0.98519551999999999</v>
      </c>
      <c r="G9804" s="33">
        <v>89730.027000000002</v>
      </c>
      <c r="H9804" s="39">
        <v>89065.823999999993</v>
      </c>
    </row>
    <row r="9805" spans="1:8" hidden="1">
      <c r="A9805" s="38" t="s">
        <v>10</v>
      </c>
      <c r="B9805" s="31">
        <v>2009</v>
      </c>
      <c r="C9805" s="31">
        <v>3</v>
      </c>
      <c r="D9805" s="32">
        <v>1.3559389999999999E-2</v>
      </c>
      <c r="E9805" s="32">
        <v>1.346808E-2</v>
      </c>
      <c r="F9805" s="32">
        <v>0.98653192000000001</v>
      </c>
      <c r="G9805" s="33">
        <v>88401.620999999999</v>
      </c>
      <c r="H9805" s="39">
        <v>87806.320999999996</v>
      </c>
    </row>
    <row r="9806" spans="1:8" hidden="1">
      <c r="A9806" s="38" t="s">
        <v>10</v>
      </c>
      <c r="B9806" s="31">
        <v>2009</v>
      </c>
      <c r="C9806" s="31">
        <v>4</v>
      </c>
      <c r="D9806" s="32">
        <v>1.2260170000000001E-2</v>
      </c>
      <c r="E9806" s="32">
        <v>1.218547E-2</v>
      </c>
      <c r="F9806" s="32">
        <v>0.98781452999999997</v>
      </c>
      <c r="G9806" s="33">
        <v>87211.020999999993</v>
      </c>
      <c r="H9806" s="39">
        <v>86679.667000000001</v>
      </c>
    </row>
    <row r="9807" spans="1:8" hidden="1">
      <c r="A9807" s="38" t="s">
        <v>10</v>
      </c>
      <c r="B9807" s="31">
        <v>2009</v>
      </c>
      <c r="C9807" s="31">
        <v>5</v>
      </c>
      <c r="D9807" s="32">
        <v>1.0949520000000001E-2</v>
      </c>
      <c r="E9807" s="32">
        <v>1.0889899999999999E-2</v>
      </c>
      <c r="F9807" s="32">
        <v>0.98911009999999999</v>
      </c>
      <c r="G9807" s="33">
        <v>86148.312999999995</v>
      </c>
      <c r="H9807" s="39">
        <v>85679.24</v>
      </c>
    </row>
    <row r="9808" spans="1:8" hidden="1">
      <c r="A9808" s="38" t="s">
        <v>10</v>
      </c>
      <c r="B9808" s="31">
        <v>2009</v>
      </c>
      <c r="C9808" s="31">
        <v>6</v>
      </c>
      <c r="D9808" s="32">
        <v>9.6006300000000006E-3</v>
      </c>
      <c r="E9808" s="32">
        <v>9.5547600000000007E-3</v>
      </c>
      <c r="F9808" s="32">
        <v>0.99044524</v>
      </c>
      <c r="G9808" s="33">
        <v>85210.167000000001</v>
      </c>
      <c r="H9808" s="39">
        <v>84803.085999999996</v>
      </c>
    </row>
    <row r="9809" spans="1:8" hidden="1">
      <c r="A9809" s="38" t="s">
        <v>10</v>
      </c>
      <c r="B9809" s="31">
        <v>2009</v>
      </c>
      <c r="C9809" s="31">
        <v>7</v>
      </c>
      <c r="D9809" s="32">
        <v>8.2423400000000008E-3</v>
      </c>
      <c r="E9809" s="32">
        <v>8.2085200000000004E-3</v>
      </c>
      <c r="F9809" s="32">
        <v>0.99179147999999995</v>
      </c>
      <c r="G9809" s="33">
        <v>84396.004000000001</v>
      </c>
      <c r="H9809" s="39">
        <v>84049.620999999999</v>
      </c>
    </row>
    <row r="9810" spans="1:8" hidden="1">
      <c r="A9810" s="38" t="s">
        <v>10</v>
      </c>
      <c r="B9810" s="31">
        <v>2009</v>
      </c>
      <c r="C9810" s="31">
        <v>8</v>
      </c>
      <c r="D9810" s="32">
        <v>6.97841E-3</v>
      </c>
      <c r="E9810" s="32">
        <v>6.9541400000000001E-3</v>
      </c>
      <c r="F9810" s="32">
        <v>0.99304585999999995</v>
      </c>
      <c r="G9810" s="33">
        <v>83703.237999999998</v>
      </c>
      <c r="H9810" s="39">
        <v>83412.195999999996</v>
      </c>
    </row>
    <row r="9811" spans="1:8" hidden="1">
      <c r="A9811" s="38" t="s">
        <v>10</v>
      </c>
      <c r="B9811" s="31">
        <v>2009</v>
      </c>
      <c r="C9811" s="31">
        <v>9</v>
      </c>
      <c r="D9811" s="32">
        <v>5.8948500000000001E-3</v>
      </c>
      <c r="E9811" s="32">
        <v>5.8775299999999997E-3</v>
      </c>
      <c r="F9811" s="32">
        <v>0.99412246999999998</v>
      </c>
      <c r="G9811" s="33">
        <v>83121.153999999995</v>
      </c>
      <c r="H9811" s="39">
        <v>82876.880999999994</v>
      </c>
    </row>
    <row r="9812" spans="1:8" hidden="1">
      <c r="A9812" s="38" t="s">
        <v>10</v>
      </c>
      <c r="B9812" s="31">
        <v>2009</v>
      </c>
      <c r="C9812" s="31">
        <v>10</v>
      </c>
      <c r="D9812" s="32">
        <v>5.0592299999999996E-3</v>
      </c>
      <c r="E9812" s="32">
        <v>5.04646E-3</v>
      </c>
      <c r="F9812" s="32">
        <v>0.99495354000000003</v>
      </c>
      <c r="G9812" s="33">
        <v>82632.607000000004</v>
      </c>
      <c r="H9812" s="39">
        <v>82424.106</v>
      </c>
    </row>
    <row r="9813" spans="1:8" hidden="1">
      <c r="A9813" s="38" t="s">
        <v>10</v>
      </c>
      <c r="B9813" s="31">
        <v>2009</v>
      </c>
      <c r="C9813" s="31">
        <v>11</v>
      </c>
      <c r="D9813" s="32">
        <v>4.4888300000000001E-3</v>
      </c>
      <c r="E9813" s="32">
        <v>4.4787799999999999E-3</v>
      </c>
      <c r="F9813" s="32">
        <v>0.99552121999999998</v>
      </c>
      <c r="G9813" s="33">
        <v>82215.604999999996</v>
      </c>
      <c r="H9813" s="39">
        <v>82031.491999999998</v>
      </c>
    </row>
    <row r="9814" spans="1:8" hidden="1">
      <c r="A9814" s="38" t="s">
        <v>10</v>
      </c>
      <c r="B9814" s="31">
        <v>2009</v>
      </c>
      <c r="C9814" s="31">
        <v>12</v>
      </c>
      <c r="D9814" s="32">
        <v>4.1616099999999996E-3</v>
      </c>
      <c r="E9814" s="32">
        <v>4.1529699999999998E-3</v>
      </c>
      <c r="F9814" s="32">
        <v>0.99584702999999997</v>
      </c>
      <c r="G9814" s="33">
        <v>81847.38</v>
      </c>
      <c r="H9814" s="39">
        <v>81677.425000000003</v>
      </c>
    </row>
    <row r="9815" spans="1:8" hidden="1">
      <c r="A9815" s="38" t="s">
        <v>10</v>
      </c>
      <c r="B9815" s="31">
        <v>2009</v>
      </c>
      <c r="C9815" s="31">
        <v>13</v>
      </c>
      <c r="D9815" s="32">
        <v>4.0563099999999996E-3</v>
      </c>
      <c r="E9815" s="32">
        <v>4.0480999999999998E-3</v>
      </c>
      <c r="F9815" s="32">
        <v>0.9959519</v>
      </c>
      <c r="G9815" s="33">
        <v>81507.47</v>
      </c>
      <c r="H9815" s="39">
        <v>81342.494000000006</v>
      </c>
    </row>
    <row r="9816" spans="1:8" hidden="1">
      <c r="A9816" s="38" t="s">
        <v>10</v>
      </c>
      <c r="B9816" s="31">
        <v>2009</v>
      </c>
      <c r="C9816" s="31">
        <v>14</v>
      </c>
      <c r="D9816" s="32">
        <v>4.1344900000000002E-3</v>
      </c>
      <c r="E9816" s="32">
        <v>4.1259599999999997E-3</v>
      </c>
      <c r="F9816" s="32">
        <v>0.99587404000000002</v>
      </c>
      <c r="G9816" s="33">
        <v>81177.519</v>
      </c>
      <c r="H9816" s="39">
        <v>81010.051000000007</v>
      </c>
    </row>
    <row r="9817" spans="1:8" hidden="1">
      <c r="A9817" s="38" t="s">
        <v>10</v>
      </c>
      <c r="B9817" s="31">
        <v>2009</v>
      </c>
      <c r="C9817" s="31">
        <v>15</v>
      </c>
      <c r="D9817" s="32">
        <v>4.3653700000000004E-3</v>
      </c>
      <c r="E9817" s="32">
        <v>4.3558599999999996E-3</v>
      </c>
      <c r="F9817" s="32">
        <v>0.99564414000000001</v>
      </c>
      <c r="G9817" s="33">
        <v>80842.582999999999</v>
      </c>
      <c r="H9817" s="39">
        <v>80666.513999999996</v>
      </c>
    </row>
    <row r="9818" spans="1:8" hidden="1">
      <c r="A9818" s="38" t="s">
        <v>10</v>
      </c>
      <c r="B9818" s="31">
        <v>2009</v>
      </c>
      <c r="C9818" s="31">
        <v>16</v>
      </c>
      <c r="D9818" s="32">
        <v>4.7042200000000003E-3</v>
      </c>
      <c r="E9818" s="32">
        <v>4.6931899999999999E-3</v>
      </c>
      <c r="F9818" s="32">
        <v>0.99530680999999999</v>
      </c>
      <c r="G9818" s="33">
        <v>80490.444000000003</v>
      </c>
      <c r="H9818" s="39">
        <v>80301.566000000006</v>
      </c>
    </row>
    <row r="9819" spans="1:8" hidden="1">
      <c r="A9819" s="38" t="s">
        <v>10</v>
      </c>
      <c r="B9819" s="31">
        <v>2009</v>
      </c>
      <c r="C9819" s="31">
        <v>17</v>
      </c>
      <c r="D9819" s="32">
        <v>5.0968100000000002E-3</v>
      </c>
      <c r="E9819" s="32">
        <v>5.08385E-3</v>
      </c>
      <c r="F9819" s="32">
        <v>0.99491615</v>
      </c>
      <c r="G9819" s="33">
        <v>80112.687999999995</v>
      </c>
      <c r="H9819" s="39">
        <v>79909.047000000006</v>
      </c>
    </row>
    <row r="9820" spans="1:8" hidden="1">
      <c r="A9820" s="38" t="s">
        <v>10</v>
      </c>
      <c r="B9820" s="31">
        <v>2009</v>
      </c>
      <c r="C9820" s="31">
        <v>18</v>
      </c>
      <c r="D9820" s="32">
        <v>5.4987999999999999E-3</v>
      </c>
      <c r="E9820" s="32">
        <v>5.4837200000000001E-3</v>
      </c>
      <c r="F9820" s="32">
        <v>0.99451628000000003</v>
      </c>
      <c r="G9820" s="33">
        <v>79705.407000000007</v>
      </c>
      <c r="H9820" s="39">
        <v>79486.865999999995</v>
      </c>
    </row>
    <row r="9821" spans="1:8" hidden="1">
      <c r="A9821" s="38" t="s">
        <v>10</v>
      </c>
      <c r="B9821" s="31">
        <v>2009</v>
      </c>
      <c r="C9821" s="31">
        <v>19</v>
      </c>
      <c r="D9821" s="32">
        <v>5.8673099999999997E-3</v>
      </c>
      <c r="E9821" s="32">
        <v>5.8501500000000001E-3</v>
      </c>
      <c r="F9821" s="32">
        <v>0.99414985</v>
      </c>
      <c r="G9821" s="33">
        <v>79268.324999999997</v>
      </c>
      <c r="H9821" s="39">
        <v>79036.459000000003</v>
      </c>
    </row>
    <row r="9822" spans="1:8" hidden="1">
      <c r="A9822" s="38" t="s">
        <v>10</v>
      </c>
      <c r="B9822" s="31">
        <v>2009</v>
      </c>
      <c r="C9822" s="31">
        <v>20</v>
      </c>
      <c r="D9822" s="32">
        <v>6.1855199999999999E-3</v>
      </c>
      <c r="E9822" s="32">
        <v>6.1664500000000004E-3</v>
      </c>
      <c r="F9822" s="32">
        <v>0.99383354999999995</v>
      </c>
      <c r="G9822" s="33">
        <v>78804.592999999993</v>
      </c>
      <c r="H9822" s="39">
        <v>78561.620999999999</v>
      </c>
    </row>
    <row r="9823" spans="1:8" hidden="1">
      <c r="A9823" s="38" t="s">
        <v>10</v>
      </c>
      <c r="B9823" s="31">
        <v>2009</v>
      </c>
      <c r="C9823" s="31">
        <v>21</v>
      </c>
      <c r="D9823" s="32">
        <v>6.4451899999999999E-3</v>
      </c>
      <c r="E9823" s="32">
        <v>6.4244899999999997E-3</v>
      </c>
      <c r="F9823" s="32">
        <v>0.99357551</v>
      </c>
      <c r="G9823" s="33">
        <v>78318.649000000005</v>
      </c>
      <c r="H9823" s="39">
        <v>78067.070000000007</v>
      </c>
    </row>
    <row r="9824" spans="1:8" hidden="1">
      <c r="A9824" s="38" t="s">
        <v>10</v>
      </c>
      <c r="B9824" s="31">
        <v>2009</v>
      </c>
      <c r="C9824" s="31">
        <v>22</v>
      </c>
      <c r="D9824" s="32">
        <v>6.64906E-3</v>
      </c>
      <c r="E9824" s="32">
        <v>6.62702E-3</v>
      </c>
      <c r="F9824" s="32">
        <v>0.99337297999999996</v>
      </c>
      <c r="G9824" s="33">
        <v>77815.491999999998</v>
      </c>
      <c r="H9824" s="39">
        <v>77557.649000000005</v>
      </c>
    </row>
    <row r="9825" spans="1:8" hidden="1">
      <c r="A9825" s="38" t="s">
        <v>10</v>
      </c>
      <c r="B9825" s="31">
        <v>2009</v>
      </c>
      <c r="C9825" s="31">
        <v>23</v>
      </c>
      <c r="D9825" s="32">
        <v>6.8084399999999998E-3</v>
      </c>
      <c r="E9825" s="32">
        <v>6.7853399999999999E-3</v>
      </c>
      <c r="F9825" s="32">
        <v>0.99321466000000003</v>
      </c>
      <c r="G9825" s="33">
        <v>77299.805999999997</v>
      </c>
      <c r="H9825" s="39">
        <v>77037.554000000004</v>
      </c>
    </row>
    <row r="9826" spans="1:8" hidden="1">
      <c r="A9826" s="38" t="s">
        <v>10</v>
      </c>
      <c r="B9826" s="31">
        <v>2009</v>
      </c>
      <c r="C9826" s="31">
        <v>24</v>
      </c>
      <c r="D9826" s="32">
        <v>6.9372899999999996E-3</v>
      </c>
      <c r="E9826" s="32">
        <v>6.9133099999999998E-3</v>
      </c>
      <c r="F9826" s="32">
        <v>0.99308669000000005</v>
      </c>
      <c r="G9826" s="33">
        <v>76775.301000000007</v>
      </c>
      <c r="H9826" s="39">
        <v>76509.914999999994</v>
      </c>
    </row>
    <row r="9827" spans="1:8" hidden="1">
      <c r="A9827" s="38" t="s">
        <v>10</v>
      </c>
      <c r="B9827" s="31">
        <v>2009</v>
      </c>
      <c r="C9827" s="31">
        <v>25</v>
      </c>
      <c r="D9827" s="32">
        <v>7.0540400000000001E-3</v>
      </c>
      <c r="E9827" s="32">
        <v>7.0292499999999999E-3</v>
      </c>
      <c r="F9827" s="32">
        <v>0.99297075000000001</v>
      </c>
      <c r="G9827" s="33">
        <v>76244.53</v>
      </c>
      <c r="H9827" s="39">
        <v>75976.558999999994</v>
      </c>
    </row>
    <row r="9828" spans="1:8" hidden="1">
      <c r="A9828" s="38" t="s">
        <v>10</v>
      </c>
      <c r="B9828" s="31">
        <v>2009</v>
      </c>
      <c r="C9828" s="31">
        <v>26</v>
      </c>
      <c r="D9828" s="32">
        <v>7.1715599999999996E-3</v>
      </c>
      <c r="E9828" s="32">
        <v>7.14593E-3</v>
      </c>
      <c r="F9828" s="32">
        <v>0.99285407000000003</v>
      </c>
      <c r="G9828" s="33">
        <v>75708.588000000003</v>
      </c>
      <c r="H9828" s="39">
        <v>75438.084000000003</v>
      </c>
    </row>
    <row r="9829" spans="1:8" hidden="1">
      <c r="A9829" s="38" t="s">
        <v>10</v>
      </c>
      <c r="B9829" s="31">
        <v>2009</v>
      </c>
      <c r="C9829" s="31">
        <v>27</v>
      </c>
      <c r="D9829" s="32">
        <v>7.2997799999999996E-3</v>
      </c>
      <c r="E9829" s="32">
        <v>7.2732300000000003E-3</v>
      </c>
      <c r="F9829" s="32">
        <v>0.99272676999999998</v>
      </c>
      <c r="G9829" s="33">
        <v>75167.578999999998</v>
      </c>
      <c r="H9829" s="39">
        <v>74894.224000000002</v>
      </c>
    </row>
    <row r="9830" spans="1:8" hidden="1">
      <c r="A9830" s="38" t="s">
        <v>10</v>
      </c>
      <c r="B9830" s="31">
        <v>2009</v>
      </c>
      <c r="C9830" s="31">
        <v>28</v>
      </c>
      <c r="D9830" s="32">
        <v>7.4419100000000004E-3</v>
      </c>
      <c r="E9830" s="32">
        <v>7.4143200000000003E-3</v>
      </c>
      <c r="F9830" s="32">
        <v>0.99258568000000003</v>
      </c>
      <c r="G9830" s="33">
        <v>74620.868000000002</v>
      </c>
      <c r="H9830" s="39">
        <v>74344.236999999994</v>
      </c>
    </row>
    <row r="9831" spans="1:8" hidden="1">
      <c r="A9831" s="38" t="s">
        <v>10</v>
      </c>
      <c r="B9831" s="31">
        <v>2009</v>
      </c>
      <c r="C9831" s="31">
        <v>29</v>
      </c>
      <c r="D9831" s="32">
        <v>7.5958199999999997E-3</v>
      </c>
      <c r="E9831" s="32">
        <v>7.5670800000000003E-3</v>
      </c>
      <c r="F9831" s="32">
        <v>0.99243292000000005</v>
      </c>
      <c r="G9831" s="33">
        <v>74067.604999999996</v>
      </c>
      <c r="H9831" s="39">
        <v>73787.368000000002</v>
      </c>
    </row>
    <row r="9832" spans="1:8" hidden="1">
      <c r="A9832" s="38" t="s">
        <v>10</v>
      </c>
      <c r="B9832" s="31">
        <v>2009</v>
      </c>
      <c r="C9832" s="31">
        <v>30</v>
      </c>
      <c r="D9832" s="32">
        <v>7.7597400000000002E-3</v>
      </c>
      <c r="E9832" s="32">
        <v>7.7297499999999996E-3</v>
      </c>
      <c r="F9832" s="32">
        <v>0.99227025000000002</v>
      </c>
      <c r="G9832" s="33">
        <v>73507.13</v>
      </c>
      <c r="H9832" s="39">
        <v>73223.034</v>
      </c>
    </row>
    <row r="9833" spans="1:8" hidden="1">
      <c r="A9833" s="38" t="s">
        <v>10</v>
      </c>
      <c r="B9833" s="31">
        <v>2009</v>
      </c>
      <c r="C9833" s="31">
        <v>31</v>
      </c>
      <c r="D9833" s="32">
        <v>7.9289600000000005E-3</v>
      </c>
      <c r="E9833" s="32">
        <v>7.8976500000000009E-3</v>
      </c>
      <c r="F9833" s="32">
        <v>0.99210235000000002</v>
      </c>
      <c r="G9833" s="33">
        <v>72938.937999999995</v>
      </c>
      <c r="H9833" s="39">
        <v>72650.914999999994</v>
      </c>
    </row>
    <row r="9834" spans="1:8" hidden="1">
      <c r="A9834" s="38" t="s">
        <v>10</v>
      </c>
      <c r="B9834" s="31">
        <v>2009</v>
      </c>
      <c r="C9834" s="31">
        <v>32</v>
      </c>
      <c r="D9834" s="32">
        <v>8.1021900000000004E-3</v>
      </c>
      <c r="E9834" s="32">
        <v>8.0695000000000003E-3</v>
      </c>
      <c r="F9834" s="32">
        <v>0.99193050000000005</v>
      </c>
      <c r="G9834" s="33">
        <v>72362.892000000007</v>
      </c>
      <c r="H9834" s="39">
        <v>72070.926000000007</v>
      </c>
    </row>
    <row r="9835" spans="1:8" hidden="1">
      <c r="A9835" s="38" t="s">
        <v>10</v>
      </c>
      <c r="B9835" s="31">
        <v>2009</v>
      </c>
      <c r="C9835" s="31">
        <v>33</v>
      </c>
      <c r="D9835" s="32">
        <v>8.28074E-3</v>
      </c>
      <c r="E9835" s="32">
        <v>8.2465999999999998E-3</v>
      </c>
      <c r="F9835" s="32">
        <v>0.99175340000000001</v>
      </c>
      <c r="G9835" s="33">
        <v>71778.959000000003</v>
      </c>
      <c r="H9835" s="39">
        <v>71482.993000000002</v>
      </c>
    </row>
    <row r="9836" spans="1:8" hidden="1">
      <c r="A9836" s="38" t="s">
        <v>10</v>
      </c>
      <c r="B9836" s="31">
        <v>2009</v>
      </c>
      <c r="C9836" s="31">
        <v>34</v>
      </c>
      <c r="D9836" s="32">
        <v>8.4686299999999996E-3</v>
      </c>
      <c r="E9836" s="32">
        <v>8.43292E-3</v>
      </c>
      <c r="F9836" s="32">
        <v>0.99156708000000005</v>
      </c>
      <c r="G9836" s="33">
        <v>71187.027000000002</v>
      </c>
      <c r="H9836" s="39">
        <v>70886.87</v>
      </c>
    </row>
    <row r="9837" spans="1:8" hidden="1">
      <c r="A9837" s="38" t="s">
        <v>10</v>
      </c>
      <c r="B9837" s="31">
        <v>2009</v>
      </c>
      <c r="C9837" s="31">
        <v>35</v>
      </c>
      <c r="D9837" s="32">
        <v>8.6749600000000007E-3</v>
      </c>
      <c r="E9837" s="32">
        <v>8.6374899999999994E-3</v>
      </c>
      <c r="F9837" s="32">
        <v>0.99136250999999997</v>
      </c>
      <c r="G9837" s="33">
        <v>70586.713000000003</v>
      </c>
      <c r="H9837" s="39">
        <v>70281.866999999998</v>
      </c>
    </row>
    <row r="9838" spans="1:8" hidden="1">
      <c r="A9838" s="38" t="s">
        <v>10</v>
      </c>
      <c r="B9838" s="31">
        <v>2009</v>
      </c>
      <c r="C9838" s="31">
        <v>36</v>
      </c>
      <c r="D9838" s="32">
        <v>8.90699E-3</v>
      </c>
      <c r="E9838" s="32">
        <v>8.8675000000000004E-3</v>
      </c>
      <c r="F9838" s="32">
        <v>0.99113249999999997</v>
      </c>
      <c r="G9838" s="33">
        <v>69977.020999999993</v>
      </c>
      <c r="H9838" s="39">
        <v>69666.759999999995</v>
      </c>
    </row>
    <row r="9839" spans="1:8" hidden="1">
      <c r="A9839" s="38" t="s">
        <v>10</v>
      </c>
      <c r="B9839" s="31">
        <v>2009</v>
      </c>
      <c r="C9839" s="31">
        <v>37</v>
      </c>
      <c r="D9839" s="32">
        <v>9.1711099999999997E-3</v>
      </c>
      <c r="E9839" s="32">
        <v>9.1292500000000002E-3</v>
      </c>
      <c r="F9839" s="32">
        <v>0.99087075000000002</v>
      </c>
      <c r="G9839" s="33">
        <v>69356.5</v>
      </c>
      <c r="H9839" s="39">
        <v>69039.913</v>
      </c>
    </row>
    <row r="9840" spans="1:8" hidden="1">
      <c r="A9840" s="38" t="s">
        <v>10</v>
      </c>
      <c r="B9840" s="31">
        <v>2009</v>
      </c>
      <c r="C9840" s="31">
        <v>38</v>
      </c>
      <c r="D9840" s="32">
        <v>9.4670299999999995E-3</v>
      </c>
      <c r="E9840" s="32">
        <v>9.4224300000000007E-3</v>
      </c>
      <c r="F9840" s="32">
        <v>0.99057757000000002</v>
      </c>
      <c r="G9840" s="33">
        <v>68723.327000000005</v>
      </c>
      <c r="H9840" s="39">
        <v>68399.557000000001</v>
      </c>
    </row>
    <row r="9841" spans="1:8" hidden="1">
      <c r="A9841" s="38" t="s">
        <v>10</v>
      </c>
      <c r="B9841" s="31">
        <v>2009</v>
      </c>
      <c r="C9841" s="31">
        <v>39</v>
      </c>
      <c r="D9841" s="32">
        <v>9.7862000000000001E-3</v>
      </c>
      <c r="E9841" s="32">
        <v>9.7385400000000004E-3</v>
      </c>
      <c r="F9841" s="32">
        <v>0.99026146000000004</v>
      </c>
      <c r="G9841" s="33">
        <v>68075.785999999993</v>
      </c>
      <c r="H9841" s="39">
        <v>67744.307000000001</v>
      </c>
    </row>
    <row r="9842" spans="1:8" hidden="1">
      <c r="A9842" s="38" t="s">
        <v>10</v>
      </c>
      <c r="B9842" s="31">
        <v>2009</v>
      </c>
      <c r="C9842" s="31">
        <v>40</v>
      </c>
      <c r="D9842" s="32">
        <v>1.0114639999999999E-2</v>
      </c>
      <c r="E9842" s="32">
        <v>1.006375E-2</v>
      </c>
      <c r="F9842" s="32">
        <v>0.98993624999999996</v>
      </c>
      <c r="G9842" s="33">
        <v>67412.827000000005</v>
      </c>
      <c r="H9842" s="39">
        <v>67073.614000000001</v>
      </c>
    </row>
    <row r="9843" spans="1:8" hidden="1">
      <c r="A9843" s="38" t="s">
        <v>10</v>
      </c>
      <c r="B9843" s="31">
        <v>2009</v>
      </c>
      <c r="C9843" s="31">
        <v>41</v>
      </c>
      <c r="D9843" s="32">
        <v>1.043174E-2</v>
      </c>
      <c r="E9843" s="32">
        <v>1.0377620000000001E-2</v>
      </c>
      <c r="F9843" s="32">
        <v>0.98962238000000002</v>
      </c>
      <c r="G9843" s="33">
        <v>66734.402000000002</v>
      </c>
      <c r="H9843" s="39">
        <v>66388.13</v>
      </c>
    </row>
    <row r="9844" spans="1:8" hidden="1">
      <c r="A9844" s="38" t="s">
        <v>10</v>
      </c>
      <c r="B9844" s="31">
        <v>2009</v>
      </c>
      <c r="C9844" s="31">
        <v>42</v>
      </c>
      <c r="D9844" s="32">
        <v>1.0724579999999999E-2</v>
      </c>
      <c r="E9844" s="32">
        <v>1.0667380000000001E-2</v>
      </c>
      <c r="F9844" s="32">
        <v>0.98933262</v>
      </c>
      <c r="G9844" s="33">
        <v>66041.857999999993</v>
      </c>
      <c r="H9844" s="39">
        <v>65689.611000000004</v>
      </c>
    </row>
    <row r="9845" spans="1:8" hidden="1">
      <c r="A9845" s="38" t="s">
        <v>10</v>
      </c>
      <c r="B9845" s="31">
        <v>2009</v>
      </c>
      <c r="C9845" s="31">
        <v>43</v>
      </c>
      <c r="D9845" s="32">
        <v>1.0990710000000001E-2</v>
      </c>
      <c r="E9845" s="32">
        <v>1.093065E-2</v>
      </c>
      <c r="F9845" s="32">
        <v>0.98906934999999996</v>
      </c>
      <c r="G9845" s="33">
        <v>65337.364000000001</v>
      </c>
      <c r="H9845" s="39">
        <v>64980.273999999998</v>
      </c>
    </row>
    <row r="9846" spans="1:8" hidden="1">
      <c r="A9846" s="38" t="s">
        <v>10</v>
      </c>
      <c r="B9846" s="31">
        <v>2009</v>
      </c>
      <c r="C9846" s="31">
        <v>44</v>
      </c>
      <c r="D9846" s="32">
        <v>1.1242800000000001E-2</v>
      </c>
      <c r="E9846" s="32">
        <v>1.1179949999999999E-2</v>
      </c>
      <c r="F9846" s="32">
        <v>0.98882004999999995</v>
      </c>
      <c r="G9846" s="33">
        <v>64623.184999999998</v>
      </c>
      <c r="H9846" s="39">
        <v>64261.942999999999</v>
      </c>
    </row>
    <row r="9847" spans="1:8" hidden="1">
      <c r="A9847" s="38" t="s">
        <v>10</v>
      </c>
      <c r="B9847" s="31">
        <v>2009</v>
      </c>
      <c r="C9847" s="31">
        <v>45</v>
      </c>
      <c r="D9847" s="32">
        <v>1.1511469999999999E-2</v>
      </c>
      <c r="E9847" s="32">
        <v>1.144559E-2</v>
      </c>
      <c r="F9847" s="32">
        <v>0.98855440999999999</v>
      </c>
      <c r="G9847" s="33">
        <v>63900.7</v>
      </c>
      <c r="H9847" s="39">
        <v>63535.01</v>
      </c>
    </row>
    <row r="9848" spans="1:8" hidden="1">
      <c r="A9848" s="38" t="s">
        <v>10</v>
      </c>
      <c r="B9848" s="31">
        <v>2009</v>
      </c>
      <c r="C9848" s="31">
        <v>46</v>
      </c>
      <c r="D9848" s="32">
        <v>1.183056E-2</v>
      </c>
      <c r="E9848" s="32">
        <v>1.1760990000000001E-2</v>
      </c>
      <c r="F9848" s="32">
        <v>0.98823901000000003</v>
      </c>
      <c r="G9848" s="33">
        <v>63169.319000000003</v>
      </c>
      <c r="H9848" s="39">
        <v>62797.851999999999</v>
      </c>
    </row>
    <row r="9849" spans="1:8" hidden="1">
      <c r="A9849" s="38" t="s">
        <v>10</v>
      </c>
      <c r="B9849" s="31">
        <v>2009</v>
      </c>
      <c r="C9849" s="31">
        <v>47</v>
      </c>
      <c r="D9849" s="32">
        <v>1.223489E-2</v>
      </c>
      <c r="E9849" s="32">
        <v>1.2160499999999999E-2</v>
      </c>
      <c r="F9849" s="32">
        <v>0.98783949999999998</v>
      </c>
      <c r="G9849" s="33">
        <v>62426.385999999999</v>
      </c>
      <c r="H9849" s="39">
        <v>62046.817999999999</v>
      </c>
    </row>
    <row r="9850" spans="1:8" hidden="1">
      <c r="A9850" s="38" t="s">
        <v>10</v>
      </c>
      <c r="B9850" s="31">
        <v>2009</v>
      </c>
      <c r="C9850" s="31">
        <v>48</v>
      </c>
      <c r="D9850" s="32">
        <v>1.274715E-2</v>
      </c>
      <c r="E9850" s="32">
        <v>1.2666419999999999E-2</v>
      </c>
      <c r="F9850" s="32">
        <v>0.98733358000000004</v>
      </c>
      <c r="G9850" s="33">
        <v>61667.25</v>
      </c>
      <c r="H9850" s="39">
        <v>61276.697999999997</v>
      </c>
    </row>
    <row r="9851" spans="1:8" hidden="1">
      <c r="A9851" s="38" t="s">
        <v>10</v>
      </c>
      <c r="B9851" s="31">
        <v>2009</v>
      </c>
      <c r="C9851" s="31">
        <v>49</v>
      </c>
      <c r="D9851" s="32">
        <v>1.337065E-2</v>
      </c>
      <c r="E9851" s="32">
        <v>1.3281859999999999E-2</v>
      </c>
      <c r="F9851" s="32">
        <v>0.98671814000000002</v>
      </c>
      <c r="G9851" s="33">
        <v>60886.146000000001</v>
      </c>
      <c r="H9851" s="39">
        <v>60481.805999999997</v>
      </c>
    </row>
    <row r="9852" spans="1:8" hidden="1">
      <c r="A9852" s="38" t="s">
        <v>10</v>
      </c>
      <c r="B9852" s="31">
        <v>2009</v>
      </c>
      <c r="C9852" s="31">
        <v>50</v>
      </c>
      <c r="D9852" s="32">
        <v>1.409472E-2</v>
      </c>
      <c r="E9852" s="32">
        <v>1.3996079999999999E-2</v>
      </c>
      <c r="F9852" s="32">
        <v>0.98600392000000003</v>
      </c>
      <c r="G9852" s="33">
        <v>60077.464999999997</v>
      </c>
      <c r="H9852" s="39">
        <v>59657.04</v>
      </c>
    </row>
    <row r="9853" spans="1:8" hidden="1">
      <c r="A9853" s="38" t="s">
        <v>10</v>
      </c>
      <c r="B9853" s="31">
        <v>2009</v>
      </c>
      <c r="C9853" s="31">
        <v>51</v>
      </c>
      <c r="D9853" s="32">
        <v>1.4889960000000001E-2</v>
      </c>
      <c r="E9853" s="32">
        <v>1.477992E-2</v>
      </c>
      <c r="F9853" s="32">
        <v>0.98522008000000005</v>
      </c>
      <c r="G9853" s="33">
        <v>59236.616000000002</v>
      </c>
      <c r="H9853" s="39">
        <v>58798.86</v>
      </c>
    </row>
    <row r="9854" spans="1:8" hidden="1">
      <c r="A9854" s="38" t="s">
        <v>10</v>
      </c>
      <c r="B9854" s="31">
        <v>2009</v>
      </c>
      <c r="C9854" s="31">
        <v>52</v>
      </c>
      <c r="D9854" s="32">
        <v>1.5727809999999998E-2</v>
      </c>
      <c r="E9854" s="32">
        <v>1.560509E-2</v>
      </c>
      <c r="F9854" s="32">
        <v>0.98439491000000001</v>
      </c>
      <c r="G9854" s="33">
        <v>58361.103000000003</v>
      </c>
      <c r="H9854" s="39">
        <v>57905.737999999998</v>
      </c>
    </row>
    <row r="9855" spans="1:8" hidden="1">
      <c r="A9855" s="38" t="s">
        <v>10</v>
      </c>
      <c r="B9855" s="31">
        <v>2009</v>
      </c>
      <c r="C9855" s="31">
        <v>53</v>
      </c>
      <c r="D9855" s="32">
        <v>1.6593449999999999E-2</v>
      </c>
      <c r="E9855" s="32">
        <v>1.6456910000000002E-2</v>
      </c>
      <c r="F9855" s="32">
        <v>0.98354308999999995</v>
      </c>
      <c r="G9855" s="33">
        <v>57450.373</v>
      </c>
      <c r="H9855" s="39">
        <v>56977.644999999997</v>
      </c>
    </row>
    <row r="9856" spans="1:8" hidden="1">
      <c r="A9856" s="38" t="s">
        <v>10</v>
      </c>
      <c r="B9856" s="31">
        <v>2009</v>
      </c>
      <c r="C9856" s="31">
        <v>54</v>
      </c>
      <c r="D9856" s="32">
        <v>1.7489000000000001E-2</v>
      </c>
      <c r="E9856" s="32">
        <v>1.7337390000000001E-2</v>
      </c>
      <c r="F9856" s="32">
        <v>0.98266260999999999</v>
      </c>
      <c r="G9856" s="33">
        <v>56504.917999999998</v>
      </c>
      <c r="H9856" s="39">
        <v>56015.093999999997</v>
      </c>
    </row>
    <row r="9857" spans="1:8" hidden="1">
      <c r="A9857" s="38" t="s">
        <v>10</v>
      </c>
      <c r="B9857" s="31">
        <v>2009</v>
      </c>
      <c r="C9857" s="31">
        <v>55</v>
      </c>
      <c r="D9857" s="32">
        <v>1.8447740000000001E-2</v>
      </c>
      <c r="E9857" s="32">
        <v>1.8279130000000001E-2</v>
      </c>
      <c r="F9857" s="32">
        <v>0.98172086999999997</v>
      </c>
      <c r="G9857" s="33">
        <v>55525.27</v>
      </c>
      <c r="H9857" s="39">
        <v>55017.792999999998</v>
      </c>
    </row>
    <row r="9858" spans="1:8" hidden="1">
      <c r="A9858" s="38" t="s">
        <v>10</v>
      </c>
      <c r="B9858" s="31">
        <v>2009</v>
      </c>
      <c r="C9858" s="31">
        <v>56</v>
      </c>
      <c r="D9858" s="32">
        <v>1.9515649999999999E-2</v>
      </c>
      <c r="E9858" s="32">
        <v>1.932706E-2</v>
      </c>
      <c r="F9858" s="32">
        <v>0.98067294000000005</v>
      </c>
      <c r="G9858" s="33">
        <v>54510.315999999999</v>
      </c>
      <c r="H9858" s="39">
        <v>53983.553999999996</v>
      </c>
    </row>
    <row r="9859" spans="1:8" hidden="1">
      <c r="A9859" s="38" t="s">
        <v>10</v>
      </c>
      <c r="B9859" s="31">
        <v>2009</v>
      </c>
      <c r="C9859" s="31">
        <v>57</v>
      </c>
      <c r="D9859" s="32">
        <v>2.0745409999999999E-2</v>
      </c>
      <c r="E9859" s="32">
        <v>2.0532430000000001E-2</v>
      </c>
      <c r="F9859" s="32">
        <v>0.97946756999999995</v>
      </c>
      <c r="G9859" s="33">
        <v>53456.792000000001</v>
      </c>
      <c r="H9859" s="39">
        <v>52907.993000000002</v>
      </c>
    </row>
    <row r="9860" spans="1:8" hidden="1">
      <c r="A9860" s="38" t="s">
        <v>10</v>
      </c>
      <c r="B9860" s="31">
        <v>2009</v>
      </c>
      <c r="C9860" s="31">
        <v>58</v>
      </c>
      <c r="D9860" s="32">
        <v>2.2184860000000001E-2</v>
      </c>
      <c r="E9860" s="32">
        <v>2.1941479999999999E-2</v>
      </c>
      <c r="F9860" s="32">
        <v>0.97805852000000004</v>
      </c>
      <c r="G9860" s="33">
        <v>52359.194000000003</v>
      </c>
      <c r="H9860" s="39">
        <v>51784.775000000001</v>
      </c>
    </row>
    <row r="9861" spans="1:8" hidden="1">
      <c r="A9861" s="38" t="s">
        <v>10</v>
      </c>
      <c r="B9861" s="31">
        <v>2009</v>
      </c>
      <c r="C9861" s="31">
        <v>59</v>
      </c>
      <c r="D9861" s="32">
        <v>2.38652E-2</v>
      </c>
      <c r="E9861" s="32">
        <v>2.3583779999999999E-2</v>
      </c>
      <c r="F9861" s="32">
        <v>0.97641621999999995</v>
      </c>
      <c r="G9861" s="33">
        <v>51210.356</v>
      </c>
      <c r="H9861" s="39">
        <v>50606.489000000001</v>
      </c>
    </row>
    <row r="9862" spans="1:8" hidden="1">
      <c r="A9862" s="38" t="s">
        <v>10</v>
      </c>
      <c r="B9862" s="31">
        <v>2009</v>
      </c>
      <c r="C9862" s="31">
        <v>60</v>
      </c>
      <c r="D9862" s="32">
        <v>2.5780959999999999E-2</v>
      </c>
      <c r="E9862" s="32">
        <v>2.5452860000000001E-2</v>
      </c>
      <c r="F9862" s="32">
        <v>0.97454713999999998</v>
      </c>
      <c r="G9862" s="33">
        <v>50002.622000000003</v>
      </c>
      <c r="H9862" s="39">
        <v>49366.267</v>
      </c>
    </row>
    <row r="9863" spans="1:8" hidden="1">
      <c r="A9863" s="38" t="s">
        <v>10</v>
      </c>
      <c r="B9863" s="31">
        <v>2009</v>
      </c>
      <c r="C9863" s="31">
        <v>61</v>
      </c>
      <c r="D9863" s="32">
        <v>2.791275E-2</v>
      </c>
      <c r="E9863" s="32">
        <v>2.7528549999999999E-2</v>
      </c>
      <c r="F9863" s="32">
        <v>0.97247145000000002</v>
      </c>
      <c r="G9863" s="33">
        <v>48729.911999999997</v>
      </c>
      <c r="H9863" s="39">
        <v>48059.18</v>
      </c>
    </row>
    <row r="9864" spans="1:8" hidden="1">
      <c r="A9864" s="38" t="s">
        <v>10</v>
      </c>
      <c r="B9864" s="31">
        <v>2009</v>
      </c>
      <c r="C9864" s="31">
        <v>62</v>
      </c>
      <c r="D9864" s="32">
        <v>3.024257E-2</v>
      </c>
      <c r="E9864" s="32">
        <v>2.979207E-2</v>
      </c>
      <c r="F9864" s="32">
        <v>0.97020793000000005</v>
      </c>
      <c r="G9864" s="33">
        <v>47388.449000000001</v>
      </c>
      <c r="H9864" s="39">
        <v>46682.548000000003</v>
      </c>
    </row>
    <row r="9865" spans="1:8" hidden="1">
      <c r="A9865" s="38" t="s">
        <v>10</v>
      </c>
      <c r="B9865" s="31">
        <v>2009</v>
      </c>
      <c r="C9865" s="31">
        <v>63</v>
      </c>
      <c r="D9865" s="32">
        <v>3.2748890000000003E-2</v>
      </c>
      <c r="E9865" s="32">
        <v>3.2221279999999998E-2</v>
      </c>
      <c r="F9865" s="32">
        <v>0.96777871999999998</v>
      </c>
      <c r="G9865" s="33">
        <v>45976.648000000001</v>
      </c>
      <c r="H9865" s="39">
        <v>45235.934999999998</v>
      </c>
    </row>
    <row r="9866" spans="1:8" hidden="1">
      <c r="A9866" s="38" t="s">
        <v>10</v>
      </c>
      <c r="B9866" s="31">
        <v>2009</v>
      </c>
      <c r="C9866" s="31">
        <v>64</v>
      </c>
      <c r="D9866" s="32">
        <v>3.5445999999999998E-2</v>
      </c>
      <c r="E9866" s="32">
        <v>3.4828730000000002E-2</v>
      </c>
      <c r="F9866" s="32">
        <v>0.96517127000000003</v>
      </c>
      <c r="G9866" s="33">
        <v>44495.222000000002</v>
      </c>
      <c r="H9866" s="39">
        <v>43720.366000000002</v>
      </c>
    </row>
    <row r="9867" spans="1:8" hidden="1">
      <c r="A9867" s="38" t="s">
        <v>10</v>
      </c>
      <c r="B9867" s="31">
        <v>2009</v>
      </c>
      <c r="C9867" s="31">
        <v>65</v>
      </c>
      <c r="D9867" s="32">
        <v>3.8388400000000003E-2</v>
      </c>
      <c r="E9867" s="32">
        <v>3.7665440000000001E-2</v>
      </c>
      <c r="F9867" s="32">
        <v>0.96233455999999995</v>
      </c>
      <c r="G9867" s="33">
        <v>42945.51</v>
      </c>
      <c r="H9867" s="39">
        <v>42136.728999999999</v>
      </c>
    </row>
    <row r="9868" spans="1:8" hidden="1">
      <c r="A9868" s="38" t="s">
        <v>10</v>
      </c>
      <c r="B9868" s="31">
        <v>2009</v>
      </c>
      <c r="C9868" s="31">
        <v>66</v>
      </c>
      <c r="D9868" s="32">
        <v>4.1654209999999997E-2</v>
      </c>
      <c r="E9868" s="32">
        <v>4.080437E-2</v>
      </c>
      <c r="F9868" s="32">
        <v>0.95919562999999997</v>
      </c>
      <c r="G9868" s="33">
        <v>41327.947999999997</v>
      </c>
      <c r="H9868" s="39">
        <v>40484.767999999996</v>
      </c>
    </row>
    <row r="9869" spans="1:8" hidden="1">
      <c r="A9869" s="38" t="s">
        <v>10</v>
      </c>
      <c r="B9869" s="31">
        <v>2009</v>
      </c>
      <c r="C9869" s="31">
        <v>67</v>
      </c>
      <c r="D9869" s="32">
        <v>4.5329359999999999E-2</v>
      </c>
      <c r="E9869" s="32">
        <v>4.4324750000000003E-2</v>
      </c>
      <c r="F9869" s="32">
        <v>0.95567524999999998</v>
      </c>
      <c r="G9869" s="33">
        <v>39641.587</v>
      </c>
      <c r="H9869" s="39">
        <v>38763.036</v>
      </c>
    </row>
    <row r="9870" spans="1:8" hidden="1">
      <c r="A9870" s="38" t="s">
        <v>10</v>
      </c>
      <c r="B9870" s="31">
        <v>2009</v>
      </c>
      <c r="C9870" s="31">
        <v>68</v>
      </c>
      <c r="D9870" s="32">
        <v>4.9494000000000003E-2</v>
      </c>
      <c r="E9870" s="32">
        <v>4.8298750000000001E-2</v>
      </c>
      <c r="F9870" s="32">
        <v>0.95170125000000005</v>
      </c>
      <c r="G9870" s="33">
        <v>37884.483999999997</v>
      </c>
      <c r="H9870" s="39">
        <v>36969.597000000002</v>
      </c>
    </row>
    <row r="9871" spans="1:8" hidden="1">
      <c r="A9871" s="38" t="s">
        <v>10</v>
      </c>
      <c r="B9871" s="31">
        <v>2009</v>
      </c>
      <c r="C9871" s="31">
        <v>69</v>
      </c>
      <c r="D9871" s="32">
        <v>5.4180939999999997E-2</v>
      </c>
      <c r="E9871" s="32">
        <v>5.2751869999999999E-2</v>
      </c>
      <c r="F9871" s="32">
        <v>0.94724812999999997</v>
      </c>
      <c r="G9871" s="33">
        <v>36054.711000000003</v>
      </c>
      <c r="H9871" s="39">
        <v>35103.733999999997</v>
      </c>
    </row>
    <row r="9872" spans="1:8" hidden="1">
      <c r="A9872" s="38" t="s">
        <v>10</v>
      </c>
      <c r="B9872" s="31">
        <v>2009</v>
      </c>
      <c r="C9872" s="31">
        <v>70</v>
      </c>
      <c r="D9872" s="32">
        <v>5.9385680000000003E-2</v>
      </c>
      <c r="E9872" s="32">
        <v>5.7673200000000001E-2</v>
      </c>
      <c r="F9872" s="32">
        <v>0.94232680000000002</v>
      </c>
      <c r="G9872" s="33">
        <v>34152.756999999998</v>
      </c>
      <c r="H9872" s="39">
        <v>33167.908000000003</v>
      </c>
    </row>
    <row r="9873" spans="1:8" hidden="1">
      <c r="A9873" s="38" t="s">
        <v>10</v>
      </c>
      <c r="B9873" s="31">
        <v>2009</v>
      </c>
      <c r="C9873" s="31">
        <v>71</v>
      </c>
      <c r="D9873" s="32">
        <v>6.5055020000000005E-2</v>
      </c>
      <c r="E9873" s="32">
        <v>6.3005599999999995E-2</v>
      </c>
      <c r="F9873" s="32">
        <v>0.93699440000000001</v>
      </c>
      <c r="G9873" s="33">
        <v>32183.058000000001</v>
      </c>
      <c r="H9873" s="39">
        <v>31169.202000000001</v>
      </c>
    </row>
    <row r="9874" spans="1:8" hidden="1">
      <c r="A9874" s="38" t="s">
        <v>10</v>
      </c>
      <c r="B9874" s="31">
        <v>2009</v>
      </c>
      <c r="C9874" s="31">
        <v>72</v>
      </c>
      <c r="D9874" s="32">
        <v>7.1120240000000001E-2</v>
      </c>
      <c r="E9874" s="32">
        <v>6.8678039999999996E-2</v>
      </c>
      <c r="F9874" s="32">
        <v>0.93132196</v>
      </c>
      <c r="G9874" s="33">
        <v>30155.346000000001</v>
      </c>
      <c r="H9874" s="39">
        <v>29119.841</v>
      </c>
    </row>
    <row r="9875" spans="1:8" hidden="1">
      <c r="A9875" s="38" t="s">
        <v>10</v>
      </c>
      <c r="B9875" s="31">
        <v>2009</v>
      </c>
      <c r="C9875" s="31">
        <v>73</v>
      </c>
      <c r="D9875" s="32">
        <v>7.7558769999999999E-2</v>
      </c>
      <c r="E9875" s="32">
        <v>7.4663370000000007E-2</v>
      </c>
      <c r="F9875" s="32">
        <v>0.92533662999999999</v>
      </c>
      <c r="G9875" s="33">
        <v>28084.335999999999</v>
      </c>
      <c r="H9875" s="39">
        <v>27035.9</v>
      </c>
    </row>
    <row r="9876" spans="1:8" hidden="1">
      <c r="A9876" s="38" t="s">
        <v>10</v>
      </c>
      <c r="B9876" s="31">
        <v>2009</v>
      </c>
      <c r="C9876" s="31">
        <v>74</v>
      </c>
      <c r="D9876" s="32">
        <v>8.4403140000000001E-2</v>
      </c>
      <c r="E9876" s="32">
        <v>8.0985420000000002E-2</v>
      </c>
      <c r="F9876" s="32">
        <v>0.91901458000000003</v>
      </c>
      <c r="G9876" s="33">
        <v>25987.464</v>
      </c>
      <c r="H9876" s="39">
        <v>24935.161</v>
      </c>
    </row>
    <row r="9877" spans="1:8" hidden="1">
      <c r="A9877" s="38" t="s">
        <v>10</v>
      </c>
      <c r="B9877" s="31">
        <v>2009</v>
      </c>
      <c r="C9877" s="31">
        <v>75</v>
      </c>
      <c r="D9877" s="32">
        <v>9.1794029999999999E-2</v>
      </c>
      <c r="E9877" s="32">
        <v>8.7765839999999998E-2</v>
      </c>
      <c r="F9877" s="32">
        <v>0.91223416000000002</v>
      </c>
      <c r="G9877" s="33">
        <v>23882.858</v>
      </c>
      <c r="H9877" s="39">
        <v>22834.809000000001</v>
      </c>
    </row>
    <row r="9878" spans="1:8" hidden="1">
      <c r="A9878" s="38" t="s">
        <v>10</v>
      </c>
      <c r="B9878" s="31">
        <v>2009</v>
      </c>
      <c r="C9878" s="31">
        <v>76</v>
      </c>
      <c r="D9878" s="32">
        <v>9.9933729999999998E-2</v>
      </c>
      <c r="E9878" s="32">
        <v>9.5177990000000004E-2</v>
      </c>
      <c r="F9878" s="32">
        <v>0.90482200999999995</v>
      </c>
      <c r="G9878" s="33">
        <v>21786.758999999998</v>
      </c>
      <c r="H9878" s="39">
        <v>20749.949000000001</v>
      </c>
    </row>
    <row r="9879" spans="1:8" hidden="1">
      <c r="A9879" s="38" t="s">
        <v>10</v>
      </c>
      <c r="B9879" s="31">
        <v>2009</v>
      </c>
      <c r="C9879" s="31">
        <v>77</v>
      </c>
      <c r="D9879" s="32">
        <v>0.1090309</v>
      </c>
      <c r="E9879" s="32">
        <v>0.10339431</v>
      </c>
      <c r="F9879" s="32">
        <v>0.89660569000000001</v>
      </c>
      <c r="G9879" s="33">
        <v>19713.14</v>
      </c>
      <c r="H9879" s="39">
        <v>18694.026000000002</v>
      </c>
    </row>
    <row r="9880" spans="1:8" hidden="1">
      <c r="A9880" s="38" t="s">
        <v>10</v>
      </c>
      <c r="B9880" s="31">
        <v>2009</v>
      </c>
      <c r="C9880" s="31">
        <v>78</v>
      </c>
      <c r="D9880" s="32">
        <v>0.11925632999999999</v>
      </c>
      <c r="E9880" s="32">
        <v>0.11254545000000001</v>
      </c>
      <c r="F9880" s="32">
        <v>0.88745454999999995</v>
      </c>
      <c r="G9880" s="33">
        <v>17674.913</v>
      </c>
      <c r="H9880" s="39">
        <v>16680.297999999999</v>
      </c>
    </row>
    <row r="9881" spans="1:8" hidden="1">
      <c r="A9881" s="38" t="s">
        <v>10</v>
      </c>
      <c r="B9881" s="31">
        <v>2009</v>
      </c>
      <c r="C9881" s="31">
        <v>79</v>
      </c>
      <c r="D9881" s="32">
        <v>0.13063063999999999</v>
      </c>
      <c r="E9881" s="32">
        <v>0.12262157999999999</v>
      </c>
      <c r="F9881" s="32">
        <v>0.87737841999999999</v>
      </c>
      <c r="G9881" s="33">
        <v>15685.682000000001</v>
      </c>
      <c r="H9881" s="39">
        <v>14723.98</v>
      </c>
    </row>
    <row r="9882" spans="1:8" hidden="1">
      <c r="A9882" s="38" t="s">
        <v>10</v>
      </c>
      <c r="B9882" s="31">
        <v>2009</v>
      </c>
      <c r="C9882" s="31">
        <v>80</v>
      </c>
      <c r="D9882" s="32">
        <v>0.14304742000000001</v>
      </c>
      <c r="E9882" s="32">
        <v>0.13349907</v>
      </c>
      <c r="F9882" s="32">
        <v>0.86650092999999995</v>
      </c>
      <c r="G9882" s="33">
        <v>13762.279</v>
      </c>
      <c r="H9882" s="39">
        <v>12843.653</v>
      </c>
    </row>
    <row r="9883" spans="1:8" hidden="1">
      <c r="A9883" s="38" t="s">
        <v>10</v>
      </c>
      <c r="B9883" s="31">
        <v>2009</v>
      </c>
      <c r="C9883" s="31">
        <v>81</v>
      </c>
      <c r="D9883" s="32">
        <v>0.15627000999999999</v>
      </c>
      <c r="E9883" s="32">
        <v>0.14494475000000001</v>
      </c>
      <c r="F9883" s="32">
        <v>0.85505525000000004</v>
      </c>
      <c r="G9883" s="33">
        <v>11925.027</v>
      </c>
      <c r="H9883" s="39">
        <v>11060.791999999999</v>
      </c>
    </row>
    <row r="9884" spans="1:8" hidden="1">
      <c r="A9884" s="38" t="s">
        <v>10</v>
      </c>
      <c r="B9884" s="31">
        <v>2009</v>
      </c>
      <c r="C9884" s="31">
        <v>82</v>
      </c>
      <c r="D9884" s="32">
        <v>0.17004538</v>
      </c>
      <c r="E9884" s="32">
        <v>0.15672057</v>
      </c>
      <c r="F9884" s="32">
        <v>0.84327943000000005</v>
      </c>
      <c r="G9884" s="33">
        <v>10196.557000000001</v>
      </c>
      <c r="H9884" s="39">
        <v>9397.5519999999997</v>
      </c>
    </row>
    <row r="9885" spans="1:8" hidden="1">
      <c r="A9885" s="38" t="s">
        <v>10</v>
      </c>
      <c r="B9885" s="31">
        <v>2009</v>
      </c>
      <c r="C9885" s="31">
        <v>83</v>
      </c>
      <c r="D9885" s="32">
        <v>0.18430984</v>
      </c>
      <c r="E9885" s="32">
        <v>0.16875797000000001</v>
      </c>
      <c r="F9885" s="32">
        <v>0.83124202999999997</v>
      </c>
      <c r="G9885" s="33">
        <v>8598.5470000000005</v>
      </c>
      <c r="H9885" s="39">
        <v>7873.01</v>
      </c>
    </row>
    <row r="9886" spans="1:8" hidden="1">
      <c r="A9886" s="38" t="s">
        <v>10</v>
      </c>
      <c r="B9886" s="31">
        <v>2009</v>
      </c>
      <c r="C9886" s="31">
        <v>84</v>
      </c>
      <c r="D9886" s="32">
        <v>0.19921083000000001</v>
      </c>
      <c r="E9886" s="32">
        <v>0.18116573999999999</v>
      </c>
      <c r="F9886" s="32">
        <v>0.81883426000000004</v>
      </c>
      <c r="G9886" s="33">
        <v>7147.4740000000002</v>
      </c>
      <c r="H9886" s="39">
        <v>6500.0349999999999</v>
      </c>
    </row>
    <row r="9887" spans="1:8" hidden="1">
      <c r="A9887" s="38" t="s">
        <v>10</v>
      </c>
      <c r="B9887" s="31">
        <v>2009</v>
      </c>
      <c r="C9887" s="31">
        <v>85</v>
      </c>
      <c r="D9887" s="32">
        <v>0.21522000999999999</v>
      </c>
      <c r="E9887" s="32">
        <v>0.19431028</v>
      </c>
      <c r="F9887" s="32">
        <v>0.80568972000000005</v>
      </c>
      <c r="G9887" s="33">
        <v>5852.5959999999995</v>
      </c>
      <c r="H9887" s="39">
        <v>5283.9870000000001</v>
      </c>
    </row>
    <row r="9888" spans="1:8" hidden="1">
      <c r="A9888" s="38" t="s">
        <v>10</v>
      </c>
      <c r="B9888" s="31">
        <v>2009</v>
      </c>
      <c r="C9888" s="31">
        <v>86</v>
      </c>
      <c r="D9888" s="32">
        <v>0.23296555999999999</v>
      </c>
      <c r="E9888" s="32">
        <v>0.20866024</v>
      </c>
      <c r="F9888" s="32">
        <v>0.79133975999999995</v>
      </c>
      <c r="G9888" s="33">
        <v>4715.3770000000004</v>
      </c>
      <c r="H9888" s="39">
        <v>4223.4210000000003</v>
      </c>
    </row>
    <row r="9889" spans="1:8" hidden="1">
      <c r="A9889" s="38" t="s">
        <v>10</v>
      </c>
      <c r="B9889" s="31">
        <v>2009</v>
      </c>
      <c r="C9889" s="31">
        <v>87</v>
      </c>
      <c r="D9889" s="32">
        <v>0.25297426000000001</v>
      </c>
      <c r="E9889" s="32">
        <v>0.22456915</v>
      </c>
      <c r="F9889" s="32">
        <v>0.77543085</v>
      </c>
      <c r="G9889" s="33">
        <v>3731.4650000000001</v>
      </c>
      <c r="H9889" s="39">
        <v>3312.4789999999998</v>
      </c>
    </row>
    <row r="9890" spans="1:8" hidden="1">
      <c r="A9890" s="38" t="s">
        <v>10</v>
      </c>
      <c r="B9890" s="31">
        <v>2009</v>
      </c>
      <c r="C9890" s="31">
        <v>88</v>
      </c>
      <c r="D9890" s="32">
        <v>0.27554876</v>
      </c>
      <c r="E9890" s="32">
        <v>0.24218224999999999</v>
      </c>
      <c r="F9890" s="32">
        <v>0.75781774999999996</v>
      </c>
      <c r="G9890" s="33">
        <v>2893.4929999999999</v>
      </c>
      <c r="H9890" s="39">
        <v>2543.1170000000002</v>
      </c>
    </row>
    <row r="9891" spans="1:8" hidden="1">
      <c r="A9891" s="38" t="s">
        <v>10</v>
      </c>
      <c r="B9891" s="31">
        <v>2009</v>
      </c>
      <c r="C9891" s="31">
        <v>89</v>
      </c>
      <c r="D9891" s="32">
        <v>0.30045469000000002</v>
      </c>
      <c r="E9891" s="32">
        <v>0.26121330999999998</v>
      </c>
      <c r="F9891" s="32">
        <v>0.73878668999999997</v>
      </c>
      <c r="G9891" s="33">
        <v>2192.7399999999998</v>
      </c>
      <c r="H9891" s="39">
        <v>1906.354</v>
      </c>
    </row>
    <row r="9892" spans="1:8" hidden="1">
      <c r="A9892" s="38" t="s">
        <v>10</v>
      </c>
      <c r="B9892" s="31">
        <v>2009</v>
      </c>
      <c r="C9892" s="31">
        <v>90</v>
      </c>
      <c r="D9892" s="32">
        <v>0.32700248999999998</v>
      </c>
      <c r="E9892" s="32">
        <v>0.28105039999999998</v>
      </c>
      <c r="F9892" s="32">
        <v>0.71894959999999997</v>
      </c>
      <c r="G9892" s="33">
        <v>1619.9670000000001</v>
      </c>
      <c r="H9892" s="39">
        <v>1392.3209999999999</v>
      </c>
    </row>
    <row r="9893" spans="1:8" hidden="1">
      <c r="A9893" s="38" t="s">
        <v>10</v>
      </c>
      <c r="B9893" s="31">
        <v>2009</v>
      </c>
      <c r="C9893" s="31">
        <v>91</v>
      </c>
      <c r="D9893" s="32">
        <v>0.35416408999999999</v>
      </c>
      <c r="E9893" s="32">
        <v>0.30088309000000002</v>
      </c>
      <c r="F9893" s="32">
        <v>0.69911690999999998</v>
      </c>
      <c r="G9893" s="33">
        <v>1164.675</v>
      </c>
      <c r="H9893" s="39">
        <v>989.45899999999995</v>
      </c>
    </row>
    <row r="9894" spans="1:8" hidden="1">
      <c r="A9894" s="38" t="s">
        <v>10</v>
      </c>
      <c r="B9894" s="31">
        <v>2009</v>
      </c>
      <c r="C9894" s="31">
        <v>92</v>
      </c>
      <c r="D9894" s="32">
        <v>0.38086507000000003</v>
      </c>
      <c r="E9894" s="32">
        <v>0.31993839000000002</v>
      </c>
      <c r="F9894" s="32">
        <v>0.68006160999999998</v>
      </c>
      <c r="G9894" s="33">
        <v>814.24400000000003</v>
      </c>
      <c r="H9894" s="39">
        <v>683.99</v>
      </c>
    </row>
    <row r="9895" spans="1:8" hidden="1">
      <c r="A9895" s="38" t="s">
        <v>10</v>
      </c>
      <c r="B9895" s="31">
        <v>2009</v>
      </c>
      <c r="C9895" s="31">
        <v>93</v>
      </c>
      <c r="D9895" s="32">
        <v>0.40653078999999998</v>
      </c>
      <c r="E9895" s="32">
        <v>0.3378563</v>
      </c>
      <c r="F9895" s="32">
        <v>0.6621437</v>
      </c>
      <c r="G9895" s="33">
        <v>553.73599999999999</v>
      </c>
      <c r="H9895" s="39">
        <v>460.19400000000002</v>
      </c>
    </row>
    <row r="9896" spans="1:8" hidden="1">
      <c r="A9896" s="38" t="s">
        <v>10</v>
      </c>
      <c r="B9896" s="31">
        <v>2009</v>
      </c>
      <c r="C9896" s="31">
        <v>94</v>
      </c>
      <c r="D9896" s="32">
        <v>0.43108985999999999</v>
      </c>
      <c r="E9896" s="32">
        <v>0.35464741</v>
      </c>
      <c r="F9896" s="32">
        <v>0.64535259</v>
      </c>
      <c r="G9896" s="33">
        <v>366.65300000000002</v>
      </c>
      <c r="H9896" s="39">
        <v>301.637</v>
      </c>
    </row>
    <row r="9897" spans="1:8" hidden="1">
      <c r="A9897" s="38" t="s">
        <v>10</v>
      </c>
      <c r="B9897" s="31">
        <v>2009</v>
      </c>
      <c r="C9897" s="31">
        <v>95</v>
      </c>
      <c r="D9897" s="32">
        <v>0.45505645</v>
      </c>
      <c r="E9897" s="32">
        <v>0.37070955999999999</v>
      </c>
      <c r="F9897" s="32">
        <v>0.62929044000000001</v>
      </c>
      <c r="G9897" s="33">
        <v>236.62</v>
      </c>
      <c r="H9897" s="39">
        <v>192.762</v>
      </c>
    </row>
    <row r="9898" spans="1:8" hidden="1">
      <c r="A9898" s="38" t="s">
        <v>10</v>
      </c>
      <c r="B9898" s="31">
        <v>2009</v>
      </c>
      <c r="C9898" s="31">
        <v>96</v>
      </c>
      <c r="D9898" s="32">
        <v>0.47921111</v>
      </c>
      <c r="E9898" s="32">
        <v>0.38658354</v>
      </c>
      <c r="F9898" s="32">
        <v>0.61341646000000005</v>
      </c>
      <c r="G9898" s="33">
        <v>148.90299999999999</v>
      </c>
      <c r="H9898" s="39">
        <v>120.121</v>
      </c>
    </row>
    <row r="9899" spans="1:8" hidden="1">
      <c r="A9899" s="38" t="s">
        <v>10</v>
      </c>
      <c r="B9899" s="31">
        <v>2009</v>
      </c>
      <c r="C9899" s="31">
        <v>97</v>
      </c>
      <c r="D9899" s="32">
        <v>0.50414871000000006</v>
      </c>
      <c r="E9899" s="32">
        <v>0.40265076999999999</v>
      </c>
      <c r="F9899" s="32">
        <v>0.59734922999999995</v>
      </c>
      <c r="G9899" s="33">
        <v>91.34</v>
      </c>
      <c r="H9899" s="39">
        <v>72.950999999999993</v>
      </c>
    </row>
    <row r="9900" spans="1:8" hidden="1">
      <c r="A9900" s="38" t="s">
        <v>10</v>
      </c>
      <c r="B9900" s="31">
        <v>2009</v>
      </c>
      <c r="C9900" s="31">
        <v>98</v>
      </c>
      <c r="D9900" s="32">
        <v>0.53016348000000002</v>
      </c>
      <c r="E9900" s="32">
        <v>0.41907449000000002</v>
      </c>
      <c r="F9900" s="32">
        <v>0.58092551000000003</v>
      </c>
      <c r="G9900" s="33">
        <v>54.561999999999998</v>
      </c>
      <c r="H9900" s="39">
        <v>43.128999999999998</v>
      </c>
    </row>
    <row r="9901" spans="1:8" hidden="1">
      <c r="A9901" s="38" t="s">
        <v>10</v>
      </c>
      <c r="B9901" s="31">
        <v>2009</v>
      </c>
      <c r="C9901" s="31">
        <v>99</v>
      </c>
      <c r="D9901" s="32">
        <v>0.55700026999999996</v>
      </c>
      <c r="E9901" s="32">
        <v>0.43566695999999999</v>
      </c>
      <c r="F9901" s="32">
        <v>0.56433303999999995</v>
      </c>
      <c r="G9901" s="33">
        <v>31.696000000000002</v>
      </c>
      <c r="H9901" s="39">
        <v>24.792000000000002</v>
      </c>
    </row>
    <row r="9902" spans="1:8" hidden="1">
      <c r="A9902" s="38" t="s">
        <v>10</v>
      </c>
      <c r="B9902" s="31">
        <v>2010</v>
      </c>
      <c r="C9902" s="31">
        <v>1</v>
      </c>
      <c r="D9902" s="32">
        <v>1.5784650000000001E-2</v>
      </c>
      <c r="E9902" s="32">
        <v>1.5661049999999999E-2</v>
      </c>
      <c r="F9902" s="32">
        <v>0.98433895000000005</v>
      </c>
      <c r="G9902" s="33">
        <v>91362.944000000003</v>
      </c>
      <c r="H9902" s="39">
        <v>90647.524999999994</v>
      </c>
    </row>
    <row r="9903" spans="1:8" hidden="1">
      <c r="A9903" s="38" t="s">
        <v>10</v>
      </c>
      <c r="B9903" s="31">
        <v>2010</v>
      </c>
      <c r="C9903" s="31">
        <v>2</v>
      </c>
      <c r="D9903" s="32">
        <v>1.4442200000000001E-2</v>
      </c>
      <c r="E9903" s="32">
        <v>1.433866E-2</v>
      </c>
      <c r="F9903" s="32">
        <v>0.98566134000000005</v>
      </c>
      <c r="G9903" s="33">
        <v>89932.104999999996</v>
      </c>
      <c r="H9903" s="39">
        <v>89287.351999999999</v>
      </c>
    </row>
    <row r="9904" spans="1:8" hidden="1">
      <c r="A9904" s="38" t="s">
        <v>10</v>
      </c>
      <c r="B9904" s="31">
        <v>2010</v>
      </c>
      <c r="C9904" s="31">
        <v>3</v>
      </c>
      <c r="D9904" s="32">
        <v>1.3227539999999999E-2</v>
      </c>
      <c r="E9904" s="32">
        <v>1.314063E-2</v>
      </c>
      <c r="F9904" s="32">
        <v>0.98685937000000001</v>
      </c>
      <c r="G9904" s="33">
        <v>88642.599000000002</v>
      </c>
      <c r="H9904" s="39">
        <v>88060.188999999998</v>
      </c>
    </row>
    <row r="9905" spans="1:8" hidden="1">
      <c r="A9905" s="38" t="s">
        <v>10</v>
      </c>
      <c r="B9905" s="31">
        <v>2010</v>
      </c>
      <c r="C9905" s="31">
        <v>4</v>
      </c>
      <c r="D9905" s="32">
        <v>1.2045119999999999E-2</v>
      </c>
      <c r="E9905" s="32">
        <v>1.1973009999999999E-2</v>
      </c>
      <c r="F9905" s="32">
        <v>0.98802699000000005</v>
      </c>
      <c r="G9905" s="33">
        <v>87477.78</v>
      </c>
      <c r="H9905" s="39">
        <v>86954.093999999997</v>
      </c>
    </row>
    <row r="9906" spans="1:8" hidden="1">
      <c r="A9906" s="38" t="s">
        <v>10</v>
      </c>
      <c r="B9906" s="31">
        <v>2010</v>
      </c>
      <c r="C9906" s="31">
        <v>5</v>
      </c>
      <c r="D9906" s="32">
        <v>1.0824429999999999E-2</v>
      </c>
      <c r="E9906" s="32">
        <v>1.076616E-2</v>
      </c>
      <c r="F9906" s="32">
        <v>0.98923384000000003</v>
      </c>
      <c r="G9906" s="33">
        <v>86430.407999999996</v>
      </c>
      <c r="H9906" s="39">
        <v>85965.145999999993</v>
      </c>
    </row>
    <row r="9907" spans="1:8" hidden="1">
      <c r="A9907" s="38" t="s">
        <v>10</v>
      </c>
      <c r="B9907" s="31">
        <v>2010</v>
      </c>
      <c r="C9907" s="31">
        <v>6</v>
      </c>
      <c r="D9907" s="32">
        <v>9.53647E-3</v>
      </c>
      <c r="E9907" s="32">
        <v>9.4912099999999999E-3</v>
      </c>
      <c r="F9907" s="32">
        <v>0.99050879000000003</v>
      </c>
      <c r="G9907" s="33">
        <v>85499.884000000005</v>
      </c>
      <c r="H9907" s="39">
        <v>85094.134999999995</v>
      </c>
    </row>
    <row r="9908" spans="1:8" hidden="1">
      <c r="A9908" s="38" t="s">
        <v>10</v>
      </c>
      <c r="B9908" s="31">
        <v>2010</v>
      </c>
      <c r="C9908" s="31">
        <v>7</v>
      </c>
      <c r="D9908" s="32">
        <v>8.2114600000000003E-3</v>
      </c>
      <c r="E9908" s="32">
        <v>8.1778900000000002E-3</v>
      </c>
      <c r="F9908" s="32">
        <v>0.99182210999999998</v>
      </c>
      <c r="G9908" s="33">
        <v>84688.387000000002</v>
      </c>
      <c r="H9908" s="39">
        <v>84342.100999999995</v>
      </c>
    </row>
    <row r="9909" spans="1:8" hidden="1">
      <c r="A9909" s="38" t="s">
        <v>10</v>
      </c>
      <c r="B9909" s="31">
        <v>2010</v>
      </c>
      <c r="C9909" s="31">
        <v>8</v>
      </c>
      <c r="D9909" s="32">
        <v>6.96001E-3</v>
      </c>
      <c r="E9909" s="32">
        <v>6.9358800000000002E-3</v>
      </c>
      <c r="F9909" s="32">
        <v>0.99306411999999999</v>
      </c>
      <c r="G9909" s="33">
        <v>83995.815000000002</v>
      </c>
      <c r="H9909" s="39">
        <v>83704.521999999997</v>
      </c>
    </row>
    <row r="9910" spans="1:8" hidden="1">
      <c r="A9910" s="38" t="s">
        <v>10</v>
      </c>
      <c r="B9910" s="31">
        <v>2010</v>
      </c>
      <c r="C9910" s="31">
        <v>9</v>
      </c>
      <c r="D9910" s="32">
        <v>5.87676E-3</v>
      </c>
      <c r="E9910" s="32">
        <v>5.8595399999999999E-3</v>
      </c>
      <c r="F9910" s="32">
        <v>0.99414046</v>
      </c>
      <c r="G9910" s="33">
        <v>83413.23</v>
      </c>
      <c r="H9910" s="39">
        <v>83168.847999999998</v>
      </c>
    </row>
    <row r="9911" spans="1:8" hidden="1">
      <c r="A9911" s="38" t="s">
        <v>10</v>
      </c>
      <c r="B9911" s="31">
        <v>2010</v>
      </c>
      <c r="C9911" s="31">
        <v>10</v>
      </c>
      <c r="D9911" s="32">
        <v>5.0377499999999997E-3</v>
      </c>
      <c r="E9911" s="32">
        <v>5.0250900000000003E-3</v>
      </c>
      <c r="F9911" s="32">
        <v>0.99497491000000005</v>
      </c>
      <c r="G9911" s="33">
        <v>82924.467000000004</v>
      </c>
      <c r="H9911" s="39">
        <v>82716.115000000005</v>
      </c>
    </row>
    <row r="9912" spans="1:8" hidden="1">
      <c r="A9912" s="38" t="s">
        <v>10</v>
      </c>
      <c r="B9912" s="31">
        <v>2010</v>
      </c>
      <c r="C9912" s="31">
        <v>11</v>
      </c>
      <c r="D9912" s="32">
        <v>4.4640000000000001E-3</v>
      </c>
      <c r="E9912" s="32">
        <v>4.4540500000000002E-3</v>
      </c>
      <c r="F9912" s="32">
        <v>0.99554595000000001</v>
      </c>
      <c r="G9912" s="33">
        <v>82507.763999999996</v>
      </c>
      <c r="H9912" s="39">
        <v>82324.017000000007</v>
      </c>
    </row>
    <row r="9913" spans="1:8" hidden="1">
      <c r="A9913" s="38" t="s">
        <v>10</v>
      </c>
      <c r="B9913" s="31">
        <v>2010</v>
      </c>
      <c r="C9913" s="31">
        <v>12</v>
      </c>
      <c r="D9913" s="32">
        <v>4.1346400000000002E-3</v>
      </c>
      <c r="E9913" s="32">
        <v>4.1261099999999997E-3</v>
      </c>
      <c r="F9913" s="32">
        <v>0.99587389000000004</v>
      </c>
      <c r="G9913" s="33">
        <v>82140.27</v>
      </c>
      <c r="H9913" s="39">
        <v>81970.81</v>
      </c>
    </row>
    <row r="9914" spans="1:8" hidden="1">
      <c r="A9914" s="38" t="s">
        <v>10</v>
      </c>
      <c r="B9914" s="31">
        <v>2010</v>
      </c>
      <c r="C9914" s="31">
        <v>13</v>
      </c>
      <c r="D9914" s="32">
        <v>4.0287200000000004E-3</v>
      </c>
      <c r="E9914" s="32">
        <v>4.0206199999999999E-3</v>
      </c>
      <c r="F9914" s="32">
        <v>0.99597937999999997</v>
      </c>
      <c r="G9914" s="33">
        <v>81801.350000000006</v>
      </c>
      <c r="H9914" s="39">
        <v>81636.903999999995</v>
      </c>
    </row>
    <row r="9915" spans="1:8" hidden="1">
      <c r="A9915" s="38" t="s">
        <v>10</v>
      </c>
      <c r="B9915" s="31">
        <v>2010</v>
      </c>
      <c r="C9915" s="31">
        <v>14</v>
      </c>
      <c r="D9915" s="32">
        <v>4.1073200000000002E-3</v>
      </c>
      <c r="E9915" s="32">
        <v>4.0989099999999999E-3</v>
      </c>
      <c r="F9915" s="32">
        <v>0.99590109000000004</v>
      </c>
      <c r="G9915" s="33">
        <v>81472.457999999999</v>
      </c>
      <c r="H9915" s="39">
        <v>81305.483999999997</v>
      </c>
    </row>
    <row r="9916" spans="1:8" hidden="1">
      <c r="A9916" s="38" t="s">
        <v>10</v>
      </c>
      <c r="B9916" s="31">
        <v>2010</v>
      </c>
      <c r="C9916" s="31">
        <v>15</v>
      </c>
      <c r="D9916" s="32">
        <v>4.3394799999999997E-3</v>
      </c>
      <c r="E9916" s="32">
        <v>4.33008E-3</v>
      </c>
      <c r="F9916" s="32">
        <v>0.99566991999999999</v>
      </c>
      <c r="G9916" s="33">
        <v>81138.509999999995</v>
      </c>
      <c r="H9916" s="39">
        <v>80962.842000000004</v>
      </c>
    </row>
    <row r="9917" spans="1:8" hidden="1">
      <c r="A9917" s="38" t="s">
        <v>10</v>
      </c>
      <c r="B9917" s="31">
        <v>2010</v>
      </c>
      <c r="C9917" s="31">
        <v>16</v>
      </c>
      <c r="D9917" s="32">
        <v>4.6799900000000002E-3</v>
      </c>
      <c r="E9917" s="32">
        <v>4.6690600000000001E-3</v>
      </c>
      <c r="F9917" s="32">
        <v>0.99533094</v>
      </c>
      <c r="G9917" s="33">
        <v>80787.172999999995</v>
      </c>
      <c r="H9917" s="39">
        <v>80598.573000000004</v>
      </c>
    </row>
    <row r="9918" spans="1:8" hidden="1">
      <c r="A9918" s="38" t="s">
        <v>10</v>
      </c>
      <c r="B9918" s="31">
        <v>2010</v>
      </c>
      <c r="C9918" s="31">
        <v>17</v>
      </c>
      <c r="D9918" s="32">
        <v>5.0738900000000002E-3</v>
      </c>
      <c r="E9918" s="32">
        <v>5.0610500000000001E-3</v>
      </c>
      <c r="F9918" s="32">
        <v>0.99493894999999999</v>
      </c>
      <c r="G9918" s="33">
        <v>80409.972999999998</v>
      </c>
      <c r="H9918" s="39">
        <v>80206.493000000002</v>
      </c>
    </row>
    <row r="9919" spans="1:8" hidden="1">
      <c r="A9919" s="38" t="s">
        <v>10</v>
      </c>
      <c r="B9919" s="31">
        <v>2010</v>
      </c>
      <c r="C9919" s="31">
        <v>18</v>
      </c>
      <c r="D9919" s="32">
        <v>5.47584E-3</v>
      </c>
      <c r="E9919" s="32">
        <v>5.4608900000000004E-3</v>
      </c>
      <c r="F9919" s="32">
        <v>0.99453910999999995</v>
      </c>
      <c r="G9919" s="33">
        <v>80003.013999999996</v>
      </c>
      <c r="H9919" s="39">
        <v>79784.570000000007</v>
      </c>
    </row>
    <row r="9920" spans="1:8" hidden="1">
      <c r="A9920" s="38" t="s">
        <v>10</v>
      </c>
      <c r="B9920" s="31">
        <v>2010</v>
      </c>
      <c r="C9920" s="31">
        <v>19</v>
      </c>
      <c r="D9920" s="32">
        <v>5.842E-3</v>
      </c>
      <c r="E9920" s="32">
        <v>5.8249900000000004E-3</v>
      </c>
      <c r="F9920" s="32">
        <v>0.99417500999999997</v>
      </c>
      <c r="G9920" s="33">
        <v>79566.126000000004</v>
      </c>
      <c r="H9920" s="39">
        <v>79334.39</v>
      </c>
    </row>
    <row r="9921" spans="1:8" hidden="1">
      <c r="A9921" s="38" t="s">
        <v>10</v>
      </c>
      <c r="B9921" s="31">
        <v>2010</v>
      </c>
      <c r="C9921" s="31">
        <v>20</v>
      </c>
      <c r="D9921" s="32">
        <v>6.1563800000000004E-3</v>
      </c>
      <c r="E9921" s="32">
        <v>6.1374899999999998E-3</v>
      </c>
      <c r="F9921" s="32">
        <v>0.99386251000000003</v>
      </c>
      <c r="G9921" s="33">
        <v>79102.653999999995</v>
      </c>
      <c r="H9921" s="39">
        <v>78859.909</v>
      </c>
    </row>
    <row r="9922" spans="1:8" hidden="1">
      <c r="A9922" s="38" t="s">
        <v>10</v>
      </c>
      <c r="B9922" s="31">
        <v>2010</v>
      </c>
      <c r="C9922" s="31">
        <v>21</v>
      </c>
      <c r="D9922" s="32">
        <v>6.4118700000000001E-3</v>
      </c>
      <c r="E9922" s="32">
        <v>6.3913800000000003E-3</v>
      </c>
      <c r="F9922" s="32">
        <v>0.99360862000000005</v>
      </c>
      <c r="G9922" s="33">
        <v>78617.163</v>
      </c>
      <c r="H9922" s="39">
        <v>78365.926999999996</v>
      </c>
    </row>
    <row r="9923" spans="1:8" hidden="1">
      <c r="A9923" s="38" t="s">
        <v>10</v>
      </c>
      <c r="B9923" s="31">
        <v>2010</v>
      </c>
      <c r="C9923" s="31">
        <v>22</v>
      </c>
      <c r="D9923" s="32">
        <v>6.6122500000000001E-3</v>
      </c>
      <c r="E9923" s="32">
        <v>6.5904600000000002E-3</v>
      </c>
      <c r="F9923" s="32">
        <v>0.99340954000000004</v>
      </c>
      <c r="G9923" s="33">
        <v>78114.691000000006</v>
      </c>
      <c r="H9923" s="39">
        <v>77857.285000000003</v>
      </c>
    </row>
    <row r="9924" spans="1:8" hidden="1">
      <c r="A9924" s="38" t="s">
        <v>10</v>
      </c>
      <c r="B9924" s="31">
        <v>2010</v>
      </c>
      <c r="C9924" s="31">
        <v>23</v>
      </c>
      <c r="D9924" s="32">
        <v>6.76941E-3</v>
      </c>
      <c r="E9924" s="32">
        <v>6.7465700000000003E-3</v>
      </c>
      <c r="F9924" s="32">
        <v>0.99325342999999999</v>
      </c>
      <c r="G9924" s="33">
        <v>77599.879000000001</v>
      </c>
      <c r="H9924" s="39">
        <v>77338.111999999994</v>
      </c>
    </row>
    <row r="9925" spans="1:8" hidden="1">
      <c r="A9925" s="38" t="s">
        <v>10</v>
      </c>
      <c r="B9925" s="31">
        <v>2010</v>
      </c>
      <c r="C9925" s="31">
        <v>24</v>
      </c>
      <c r="D9925" s="32">
        <v>6.8971800000000002E-3</v>
      </c>
      <c r="E9925" s="32">
        <v>6.8734800000000004E-3</v>
      </c>
      <c r="F9925" s="32">
        <v>0.99312652000000001</v>
      </c>
      <c r="G9925" s="33">
        <v>77076.345000000001</v>
      </c>
      <c r="H9925" s="39">
        <v>76811.453999999998</v>
      </c>
    </row>
    <row r="9926" spans="1:8" hidden="1">
      <c r="A9926" s="38" t="s">
        <v>10</v>
      </c>
      <c r="B9926" s="31">
        <v>2010</v>
      </c>
      <c r="C9926" s="31">
        <v>25</v>
      </c>
      <c r="D9926" s="32">
        <v>7.0140599999999999E-3</v>
      </c>
      <c r="E9926" s="32">
        <v>6.9895499999999998E-3</v>
      </c>
      <c r="F9926" s="32">
        <v>0.99301044999999999</v>
      </c>
      <c r="G9926" s="33">
        <v>76546.562999999995</v>
      </c>
      <c r="H9926" s="39">
        <v>76279.05</v>
      </c>
    </row>
    <row r="9927" spans="1:8" hidden="1">
      <c r="A9927" s="38" t="s">
        <v>10</v>
      </c>
      <c r="B9927" s="31">
        <v>2010</v>
      </c>
      <c r="C9927" s="31">
        <v>26</v>
      </c>
      <c r="D9927" s="32">
        <v>7.1324200000000004E-3</v>
      </c>
      <c r="E9927" s="32">
        <v>7.1070700000000001E-3</v>
      </c>
      <c r="F9927" s="32">
        <v>0.99289293000000001</v>
      </c>
      <c r="G9927" s="33">
        <v>76011.536999999997</v>
      </c>
      <c r="H9927" s="39">
        <v>75741.426999999996</v>
      </c>
    </row>
    <row r="9928" spans="1:8" hidden="1">
      <c r="A9928" s="38" t="s">
        <v>10</v>
      </c>
      <c r="B9928" s="31">
        <v>2010</v>
      </c>
      <c r="C9928" s="31">
        <v>27</v>
      </c>
      <c r="D9928" s="32">
        <v>7.26146E-3</v>
      </c>
      <c r="E9928" s="32">
        <v>7.2351899999999999E-3</v>
      </c>
      <c r="F9928" s="32">
        <v>0.99276481000000005</v>
      </c>
      <c r="G9928" s="33">
        <v>75471.316999999995</v>
      </c>
      <c r="H9928" s="39">
        <v>75198.293000000005</v>
      </c>
    </row>
    <row r="9929" spans="1:8" hidden="1">
      <c r="A9929" s="38" t="s">
        <v>10</v>
      </c>
      <c r="B9929" s="31">
        <v>2010</v>
      </c>
      <c r="C9929" s="31">
        <v>28</v>
      </c>
      <c r="D9929" s="32">
        <v>7.4040499999999997E-3</v>
      </c>
      <c r="E9929" s="32">
        <v>7.3767399999999997E-3</v>
      </c>
      <c r="F9929" s="32">
        <v>0.99262326000000001</v>
      </c>
      <c r="G9929" s="33">
        <v>74925.267999999996</v>
      </c>
      <c r="H9929" s="39">
        <v>74648.915999999997</v>
      </c>
    </row>
    <row r="9930" spans="1:8" hidden="1">
      <c r="A9930" s="38" t="s">
        <v>10</v>
      </c>
      <c r="B9930" s="31">
        <v>2010</v>
      </c>
      <c r="C9930" s="31">
        <v>29</v>
      </c>
      <c r="D9930" s="32">
        <v>7.5578299999999998E-3</v>
      </c>
      <c r="E9930" s="32">
        <v>7.5293799999999996E-3</v>
      </c>
      <c r="F9930" s="32">
        <v>0.99247061999999997</v>
      </c>
      <c r="G9930" s="33">
        <v>74372.563999999998</v>
      </c>
      <c r="H9930" s="39">
        <v>74092.574999999997</v>
      </c>
    </row>
    <row r="9931" spans="1:8" hidden="1">
      <c r="A9931" s="38" t="s">
        <v>10</v>
      </c>
      <c r="B9931" s="31">
        <v>2010</v>
      </c>
      <c r="C9931" s="31">
        <v>30</v>
      </c>
      <c r="D9931" s="32">
        <v>7.7211500000000004E-3</v>
      </c>
      <c r="E9931" s="32">
        <v>7.6914499999999998E-3</v>
      </c>
      <c r="F9931" s="32">
        <v>0.99230854999999996</v>
      </c>
      <c r="G9931" s="33">
        <v>73812.585000000006</v>
      </c>
      <c r="H9931" s="39">
        <v>73528.721999999994</v>
      </c>
    </row>
    <row r="9932" spans="1:8" hidden="1">
      <c r="A9932" s="38" t="s">
        <v>10</v>
      </c>
      <c r="B9932" s="31">
        <v>2010</v>
      </c>
      <c r="C9932" s="31">
        <v>31</v>
      </c>
      <c r="D9932" s="32">
        <v>7.8895000000000007E-3</v>
      </c>
      <c r="E9932" s="32">
        <v>7.8584999999999992E-3</v>
      </c>
      <c r="F9932" s="32">
        <v>0.99214150000000001</v>
      </c>
      <c r="G9932" s="33">
        <v>73244.858999999997</v>
      </c>
      <c r="H9932" s="39">
        <v>72957.062000000005</v>
      </c>
    </row>
    <row r="9933" spans="1:8" hidden="1">
      <c r="A9933" s="38" t="s">
        <v>10</v>
      </c>
      <c r="B9933" s="31">
        <v>2010</v>
      </c>
      <c r="C9933" s="31">
        <v>32</v>
      </c>
      <c r="D9933" s="32">
        <v>8.0617899999999992E-3</v>
      </c>
      <c r="E9933" s="32">
        <v>8.0294200000000007E-3</v>
      </c>
      <c r="F9933" s="32">
        <v>0.99197058000000005</v>
      </c>
      <c r="G9933" s="33">
        <v>72669.264999999999</v>
      </c>
      <c r="H9933" s="39">
        <v>72377.519</v>
      </c>
    </row>
    <row r="9934" spans="1:8" hidden="1">
      <c r="A9934" s="38" t="s">
        <v>10</v>
      </c>
      <c r="B9934" s="31">
        <v>2010</v>
      </c>
      <c r="C9934" s="31">
        <v>33</v>
      </c>
      <c r="D9934" s="32">
        <v>8.2394900000000004E-3</v>
      </c>
      <c r="E9934" s="32">
        <v>8.2056899999999999E-3</v>
      </c>
      <c r="F9934" s="32">
        <v>0.99179430999999996</v>
      </c>
      <c r="G9934" s="33">
        <v>72085.771999999997</v>
      </c>
      <c r="H9934" s="39">
        <v>71790.016000000003</v>
      </c>
    </row>
    <row r="9935" spans="1:8" hidden="1">
      <c r="A9935" s="38" t="s">
        <v>10</v>
      </c>
      <c r="B9935" s="31">
        <v>2010</v>
      </c>
      <c r="C9935" s="31">
        <v>34</v>
      </c>
      <c r="D9935" s="32">
        <v>8.4266800000000006E-3</v>
      </c>
      <c r="E9935" s="32">
        <v>8.3913200000000007E-3</v>
      </c>
      <c r="F9935" s="32">
        <v>0.99160868000000002</v>
      </c>
      <c r="G9935" s="33">
        <v>71494.259000000005</v>
      </c>
      <c r="H9935" s="39">
        <v>71194.293000000005</v>
      </c>
    </row>
    <row r="9936" spans="1:8" hidden="1">
      <c r="A9936" s="38" t="s">
        <v>10</v>
      </c>
      <c r="B9936" s="31">
        <v>2010</v>
      </c>
      <c r="C9936" s="31">
        <v>35</v>
      </c>
      <c r="D9936" s="32">
        <v>8.63242E-3</v>
      </c>
      <c r="E9936" s="32">
        <v>8.59532E-3</v>
      </c>
      <c r="F9936" s="32">
        <v>0.99140468000000004</v>
      </c>
      <c r="G9936" s="33">
        <v>70894.327999999994</v>
      </c>
      <c r="H9936" s="39">
        <v>70589.648000000001</v>
      </c>
    </row>
    <row r="9937" spans="1:8" hidden="1">
      <c r="A9937" s="38" t="s">
        <v>10</v>
      </c>
      <c r="B9937" s="31">
        <v>2010</v>
      </c>
      <c r="C9937" s="31">
        <v>36</v>
      </c>
      <c r="D9937" s="32">
        <v>8.8638299999999996E-3</v>
      </c>
      <c r="E9937" s="32">
        <v>8.8247199999999994E-3</v>
      </c>
      <c r="F9937" s="32">
        <v>0.99117527999999999</v>
      </c>
      <c r="G9937" s="33">
        <v>70284.967999999993</v>
      </c>
      <c r="H9937" s="39">
        <v>69974.846000000005</v>
      </c>
    </row>
    <row r="9938" spans="1:8" hidden="1">
      <c r="A9938" s="38" t="s">
        <v>10</v>
      </c>
      <c r="B9938" s="31">
        <v>2010</v>
      </c>
      <c r="C9938" s="31">
        <v>37</v>
      </c>
      <c r="D9938" s="32">
        <v>9.1270899999999992E-3</v>
      </c>
      <c r="E9938" s="32">
        <v>9.0856300000000008E-3</v>
      </c>
      <c r="F9938" s="32">
        <v>0.99091437000000004</v>
      </c>
      <c r="G9938" s="33">
        <v>69664.722999999998</v>
      </c>
      <c r="H9938" s="39">
        <v>69348.248999999996</v>
      </c>
    </row>
    <row r="9939" spans="1:8" hidden="1">
      <c r="A9939" s="38" t="s">
        <v>10</v>
      </c>
      <c r="B9939" s="31">
        <v>2010</v>
      </c>
      <c r="C9939" s="31">
        <v>38</v>
      </c>
      <c r="D9939" s="32">
        <v>9.4218400000000008E-3</v>
      </c>
      <c r="E9939" s="32">
        <v>9.3776599999999995E-3</v>
      </c>
      <c r="F9939" s="32">
        <v>0.99062234000000005</v>
      </c>
      <c r="G9939" s="33">
        <v>69031.774999999994</v>
      </c>
      <c r="H9939" s="39">
        <v>68708.096999999994</v>
      </c>
    </row>
    <row r="9940" spans="1:8" hidden="1">
      <c r="A9940" s="38" t="s">
        <v>10</v>
      </c>
      <c r="B9940" s="31">
        <v>2010</v>
      </c>
      <c r="C9940" s="31">
        <v>39</v>
      </c>
      <c r="D9940" s="32">
        <v>9.7393400000000008E-3</v>
      </c>
      <c r="E9940" s="32">
        <v>9.6921400000000001E-3</v>
      </c>
      <c r="F9940" s="32">
        <v>0.99030786000000004</v>
      </c>
      <c r="G9940" s="33">
        <v>68384.418999999994</v>
      </c>
      <c r="H9940" s="39">
        <v>68053.023000000001</v>
      </c>
    </row>
    <row r="9941" spans="1:8" hidden="1">
      <c r="A9941" s="38" t="s">
        <v>10</v>
      </c>
      <c r="B9941" s="31">
        <v>2010</v>
      </c>
      <c r="C9941" s="31">
        <v>40</v>
      </c>
      <c r="D9941" s="32">
        <v>1.0065849999999999E-2</v>
      </c>
      <c r="E9941" s="32">
        <v>1.001544E-2</v>
      </c>
      <c r="F9941" s="32">
        <v>0.98998456000000001</v>
      </c>
      <c r="G9941" s="33">
        <v>67721.626999999993</v>
      </c>
      <c r="H9941" s="39">
        <v>67382.495999999999</v>
      </c>
    </row>
    <row r="9942" spans="1:8" hidden="1">
      <c r="A9942" s="38" t="s">
        <v>10</v>
      </c>
      <c r="B9942" s="31">
        <v>2010</v>
      </c>
      <c r="C9942" s="31">
        <v>41</v>
      </c>
      <c r="D9942" s="32">
        <v>1.038094E-2</v>
      </c>
      <c r="E9942" s="32">
        <v>1.0327340000000001E-2</v>
      </c>
      <c r="F9942" s="32">
        <v>0.98967265999999998</v>
      </c>
      <c r="G9942" s="33">
        <v>67043.365000000005</v>
      </c>
      <c r="H9942" s="39">
        <v>66697.175000000003</v>
      </c>
    </row>
    <row r="9943" spans="1:8" hidden="1">
      <c r="A9943" s="38" t="s">
        <v>10</v>
      </c>
      <c r="B9943" s="31">
        <v>2010</v>
      </c>
      <c r="C9943" s="31">
        <v>42</v>
      </c>
      <c r="D9943" s="32">
        <v>1.0671750000000001E-2</v>
      </c>
      <c r="E9943" s="32">
        <v>1.0615110000000001E-2</v>
      </c>
      <c r="F9943" s="32">
        <v>0.98938488999999996</v>
      </c>
      <c r="G9943" s="33">
        <v>66350.986000000004</v>
      </c>
      <c r="H9943" s="39">
        <v>65998.823999999993</v>
      </c>
    </row>
    <row r="9944" spans="1:8" hidden="1">
      <c r="A9944" s="38" t="s">
        <v>10</v>
      </c>
      <c r="B9944" s="31">
        <v>2010</v>
      </c>
      <c r="C9944" s="31">
        <v>43</v>
      </c>
      <c r="D9944" s="32">
        <v>1.0936110000000001E-2</v>
      </c>
      <c r="E9944" s="32">
        <v>1.087664E-2</v>
      </c>
      <c r="F9944" s="32">
        <v>0.98912336000000001</v>
      </c>
      <c r="G9944" s="33">
        <v>65646.661999999997</v>
      </c>
      <c r="H9944" s="39">
        <v>65289.654999999999</v>
      </c>
    </row>
    <row r="9945" spans="1:8" hidden="1">
      <c r="A9945" s="38" t="s">
        <v>10</v>
      </c>
      <c r="B9945" s="31">
        <v>2010</v>
      </c>
      <c r="C9945" s="31">
        <v>44</v>
      </c>
      <c r="D9945" s="32">
        <v>1.118692E-2</v>
      </c>
      <c r="E9945" s="32">
        <v>1.11247E-2</v>
      </c>
      <c r="F9945" s="32">
        <v>0.98887530000000001</v>
      </c>
      <c r="G9945" s="33">
        <v>64932.646999999997</v>
      </c>
      <c r="H9945" s="39">
        <v>64571.468999999997</v>
      </c>
    </row>
    <row r="9946" spans="1:8" hidden="1">
      <c r="A9946" s="38" t="s">
        <v>10</v>
      </c>
      <c r="B9946" s="31">
        <v>2010</v>
      </c>
      <c r="C9946" s="31">
        <v>45</v>
      </c>
      <c r="D9946" s="32">
        <v>1.145467E-2</v>
      </c>
      <c r="E9946" s="32">
        <v>1.1389440000000001E-2</v>
      </c>
      <c r="F9946" s="32">
        <v>0.98861056000000003</v>
      </c>
      <c r="G9946" s="33">
        <v>64210.290999999997</v>
      </c>
      <c r="H9946" s="39">
        <v>63844.631999999998</v>
      </c>
    </row>
    <row r="9947" spans="1:8" hidden="1">
      <c r="A9947" s="38" t="s">
        <v>10</v>
      </c>
      <c r="B9947" s="31">
        <v>2010</v>
      </c>
      <c r="C9947" s="31">
        <v>46</v>
      </c>
      <c r="D9947" s="32">
        <v>1.177308E-2</v>
      </c>
      <c r="E9947" s="32">
        <v>1.170418E-2</v>
      </c>
      <c r="F9947" s="32">
        <v>0.98829582000000005</v>
      </c>
      <c r="G9947" s="33">
        <v>63478.972000000002</v>
      </c>
      <c r="H9947" s="39">
        <v>63107.487000000001</v>
      </c>
    </row>
    <row r="9948" spans="1:8" hidden="1">
      <c r="A9948" s="38" t="s">
        <v>10</v>
      </c>
      <c r="B9948" s="31">
        <v>2010</v>
      </c>
      <c r="C9948" s="31">
        <v>47</v>
      </c>
      <c r="D9948" s="32">
        <v>1.217684E-2</v>
      </c>
      <c r="E9948" s="32">
        <v>1.210315E-2</v>
      </c>
      <c r="F9948" s="32">
        <v>0.98789685000000005</v>
      </c>
      <c r="G9948" s="33">
        <v>62736.002999999997</v>
      </c>
      <c r="H9948" s="39">
        <v>62356.351000000002</v>
      </c>
    </row>
    <row r="9949" spans="1:8" hidden="1">
      <c r="A9949" s="38" t="s">
        <v>10</v>
      </c>
      <c r="B9949" s="31">
        <v>2010</v>
      </c>
      <c r="C9949" s="31">
        <v>48</v>
      </c>
      <c r="D9949" s="32">
        <v>1.2688319999999999E-2</v>
      </c>
      <c r="E9949" s="32">
        <v>1.2608329999999999E-2</v>
      </c>
      <c r="F9949" s="32">
        <v>0.98739167000000005</v>
      </c>
      <c r="G9949" s="33">
        <v>61976.699000000001</v>
      </c>
      <c r="H9949" s="39">
        <v>61585.987999999998</v>
      </c>
    </row>
    <row r="9950" spans="1:8" hidden="1">
      <c r="A9950" s="38" t="s">
        <v>10</v>
      </c>
      <c r="B9950" s="31">
        <v>2010</v>
      </c>
      <c r="C9950" s="31">
        <v>49</v>
      </c>
      <c r="D9950" s="32">
        <v>1.3310789999999999E-2</v>
      </c>
      <c r="E9950" s="32">
        <v>1.322278E-2</v>
      </c>
      <c r="F9950" s="32">
        <v>0.98677722000000001</v>
      </c>
      <c r="G9950" s="33">
        <v>61195.277000000002</v>
      </c>
      <c r="H9950" s="39">
        <v>60790.690999999999</v>
      </c>
    </row>
    <row r="9951" spans="1:8" hidden="1">
      <c r="A9951" s="38" t="s">
        <v>10</v>
      </c>
      <c r="B9951" s="31">
        <v>2010</v>
      </c>
      <c r="C9951" s="31">
        <v>50</v>
      </c>
      <c r="D9951" s="32">
        <v>1.4033500000000001E-2</v>
      </c>
      <c r="E9951" s="32">
        <v>1.393572E-2</v>
      </c>
      <c r="F9951" s="32">
        <v>0.98606428000000002</v>
      </c>
      <c r="G9951" s="33">
        <v>60386.105000000003</v>
      </c>
      <c r="H9951" s="39">
        <v>59965.343000000001</v>
      </c>
    </row>
    <row r="9952" spans="1:8" hidden="1">
      <c r="A9952" s="38" t="s">
        <v>10</v>
      </c>
      <c r="B9952" s="31">
        <v>2010</v>
      </c>
      <c r="C9952" s="31">
        <v>51</v>
      </c>
      <c r="D9952" s="32">
        <v>1.482698E-2</v>
      </c>
      <c r="E9952" s="32">
        <v>1.4717869999999999E-2</v>
      </c>
      <c r="F9952" s="32">
        <v>0.98528212999999998</v>
      </c>
      <c r="G9952" s="33">
        <v>59544.580999999998</v>
      </c>
      <c r="H9952" s="39">
        <v>59106.396999999997</v>
      </c>
    </row>
    <row r="9953" spans="1:8" hidden="1">
      <c r="A9953" s="38" t="s">
        <v>10</v>
      </c>
      <c r="B9953" s="31">
        <v>2010</v>
      </c>
      <c r="C9953" s="31">
        <v>52</v>
      </c>
      <c r="D9953" s="32">
        <v>1.566273E-2</v>
      </c>
      <c r="E9953" s="32">
        <v>1.5541030000000001E-2</v>
      </c>
      <c r="F9953" s="32">
        <v>0.98445897000000004</v>
      </c>
      <c r="G9953" s="33">
        <v>58668.212</v>
      </c>
      <c r="H9953" s="39">
        <v>58212.33</v>
      </c>
    </row>
    <row r="9954" spans="1:8" hidden="1">
      <c r="A9954" s="38" t="s">
        <v>10</v>
      </c>
      <c r="B9954" s="31">
        <v>2010</v>
      </c>
      <c r="C9954" s="31">
        <v>53</v>
      </c>
      <c r="D9954" s="32">
        <v>1.6525700000000001E-2</v>
      </c>
      <c r="E9954" s="32">
        <v>1.6390269999999998E-2</v>
      </c>
      <c r="F9954" s="32">
        <v>0.98360972999999996</v>
      </c>
      <c r="G9954" s="33">
        <v>57756.447999999997</v>
      </c>
      <c r="H9954" s="39">
        <v>57283.125999999997</v>
      </c>
    </row>
    <row r="9955" spans="1:8" hidden="1">
      <c r="A9955" s="38" t="s">
        <v>10</v>
      </c>
      <c r="B9955" s="31">
        <v>2010</v>
      </c>
      <c r="C9955" s="31">
        <v>54</v>
      </c>
      <c r="D9955" s="32">
        <v>1.7417869999999998E-2</v>
      </c>
      <c r="E9955" s="32">
        <v>1.726749E-2</v>
      </c>
      <c r="F9955" s="32">
        <v>0.98273250999999995</v>
      </c>
      <c r="G9955" s="33">
        <v>56809.803999999996</v>
      </c>
      <c r="H9955" s="39">
        <v>56319.322</v>
      </c>
    </row>
    <row r="9956" spans="1:8" hidden="1">
      <c r="A9956" s="38" t="s">
        <v>10</v>
      </c>
      <c r="B9956" s="31">
        <v>2010</v>
      </c>
      <c r="C9956" s="31">
        <v>55</v>
      </c>
      <c r="D9956" s="32">
        <v>1.837281E-2</v>
      </c>
      <c r="E9956" s="32">
        <v>1.8205559999999999E-2</v>
      </c>
      <c r="F9956" s="32">
        <v>0.98179444000000005</v>
      </c>
      <c r="G9956" s="33">
        <v>55828.841</v>
      </c>
      <c r="H9956" s="39">
        <v>55320.642999999996</v>
      </c>
    </row>
    <row r="9957" spans="1:8" hidden="1">
      <c r="A9957" s="38" t="s">
        <v>10</v>
      </c>
      <c r="B9957" s="31">
        <v>2010</v>
      </c>
      <c r="C9957" s="31">
        <v>56</v>
      </c>
      <c r="D9957" s="32">
        <v>1.943657E-2</v>
      </c>
      <c r="E9957" s="32">
        <v>1.9249490000000001E-2</v>
      </c>
      <c r="F9957" s="32">
        <v>0.98075051000000002</v>
      </c>
      <c r="G9957" s="33">
        <v>54812.445</v>
      </c>
      <c r="H9957" s="39">
        <v>54284.889000000003</v>
      </c>
    </row>
    <row r="9958" spans="1:8" hidden="1">
      <c r="A9958" s="38" t="s">
        <v>10</v>
      </c>
      <c r="B9958" s="31">
        <v>2010</v>
      </c>
      <c r="C9958" s="31">
        <v>57</v>
      </c>
      <c r="D9958" s="32">
        <v>2.0661800000000001E-2</v>
      </c>
      <c r="E9958" s="32">
        <v>2.0450530000000001E-2</v>
      </c>
      <c r="F9958" s="32">
        <v>0.97954947000000003</v>
      </c>
      <c r="G9958" s="33">
        <v>53757.334000000003</v>
      </c>
      <c r="H9958" s="39">
        <v>53207.650999999998</v>
      </c>
    </row>
    <row r="9959" spans="1:8" hidden="1">
      <c r="A9959" s="38" t="s">
        <v>10</v>
      </c>
      <c r="B9959" s="31">
        <v>2010</v>
      </c>
      <c r="C9959" s="31">
        <v>58</v>
      </c>
      <c r="D9959" s="32">
        <v>2.2096520000000001E-2</v>
      </c>
      <c r="E9959" s="32">
        <v>2.1855059999999999E-2</v>
      </c>
      <c r="F9959" s="32">
        <v>0.97814493999999996</v>
      </c>
      <c r="G9959" s="33">
        <v>52657.968000000001</v>
      </c>
      <c r="H9959" s="39">
        <v>52082.546000000002</v>
      </c>
    </row>
    <row r="9960" spans="1:8" hidden="1">
      <c r="A9960" s="38" t="s">
        <v>10</v>
      </c>
      <c r="B9960" s="31">
        <v>2010</v>
      </c>
      <c r="C9960" s="31">
        <v>59</v>
      </c>
      <c r="D9960" s="32">
        <v>2.376288E-2</v>
      </c>
      <c r="E9960" s="32">
        <v>2.3483859999999999E-2</v>
      </c>
      <c r="F9960" s="32">
        <v>0.97651613999999998</v>
      </c>
      <c r="G9960" s="33">
        <v>51507.124000000003</v>
      </c>
      <c r="H9960" s="39">
        <v>50902.330999999998</v>
      </c>
    </row>
    <row r="9961" spans="1:8" hidden="1">
      <c r="A9961" s="38" t="s">
        <v>10</v>
      </c>
      <c r="B9961" s="31">
        <v>2010</v>
      </c>
      <c r="C9961" s="31">
        <v>60</v>
      </c>
      <c r="D9961" s="32">
        <v>2.5676149999999998E-2</v>
      </c>
      <c r="E9961" s="32">
        <v>2.5350689999999999E-2</v>
      </c>
      <c r="F9961" s="32">
        <v>0.97464930999999999</v>
      </c>
      <c r="G9961" s="33">
        <v>50297.538</v>
      </c>
      <c r="H9961" s="39">
        <v>49659.999000000003</v>
      </c>
    </row>
    <row r="9962" spans="1:8" hidden="1">
      <c r="A9962" s="38" t="s">
        <v>10</v>
      </c>
      <c r="B9962" s="31">
        <v>2010</v>
      </c>
      <c r="C9962" s="31">
        <v>61</v>
      </c>
      <c r="D9962" s="32">
        <v>2.7805050000000001E-2</v>
      </c>
      <c r="E9962" s="32">
        <v>2.742379E-2</v>
      </c>
      <c r="F9962" s="32">
        <v>0.97257621000000005</v>
      </c>
      <c r="G9962" s="33">
        <v>49022.461000000003</v>
      </c>
      <c r="H9962" s="39">
        <v>48350.27</v>
      </c>
    </row>
    <row r="9963" spans="1:8" hidden="1">
      <c r="A9963" s="38" t="s">
        <v>10</v>
      </c>
      <c r="B9963" s="31">
        <v>2010</v>
      </c>
      <c r="C9963" s="31">
        <v>62</v>
      </c>
      <c r="D9963" s="32">
        <v>3.012314E-2</v>
      </c>
      <c r="E9963" s="32">
        <v>2.9676170000000002E-2</v>
      </c>
      <c r="F9963" s="32">
        <v>0.97032383</v>
      </c>
      <c r="G9963" s="33">
        <v>47678.078999999998</v>
      </c>
      <c r="H9963" s="39">
        <v>46970.627999999997</v>
      </c>
    </row>
    <row r="9964" spans="1:8" hidden="1">
      <c r="A9964" s="38" t="s">
        <v>10</v>
      </c>
      <c r="B9964" s="31">
        <v>2010</v>
      </c>
      <c r="C9964" s="31">
        <v>63</v>
      </c>
      <c r="D9964" s="32">
        <v>3.2629110000000003E-2</v>
      </c>
      <c r="E9964" s="32">
        <v>3.210532E-2</v>
      </c>
      <c r="F9964" s="32">
        <v>0.96789468000000001</v>
      </c>
      <c r="G9964" s="33">
        <v>46263.177000000003</v>
      </c>
      <c r="H9964" s="39">
        <v>45520.529000000002</v>
      </c>
    </row>
    <row r="9965" spans="1:8" hidden="1">
      <c r="A9965" s="38" t="s">
        <v>10</v>
      </c>
      <c r="B9965" s="31">
        <v>2010</v>
      </c>
      <c r="C9965" s="31">
        <v>64</v>
      </c>
      <c r="D9965" s="32">
        <v>3.5320129999999998E-2</v>
      </c>
      <c r="E9965" s="32">
        <v>3.4707200000000001E-2</v>
      </c>
      <c r="F9965" s="32">
        <v>0.96529279999999995</v>
      </c>
      <c r="G9965" s="33">
        <v>44777.881999999998</v>
      </c>
      <c r="H9965" s="39">
        <v>44000.824999999997</v>
      </c>
    </row>
    <row r="9966" spans="1:8" hidden="1">
      <c r="A9966" s="38" t="s">
        <v>10</v>
      </c>
      <c r="B9966" s="31">
        <v>2010</v>
      </c>
      <c r="C9966" s="31">
        <v>65</v>
      </c>
      <c r="D9966" s="32">
        <v>3.8254429999999999E-2</v>
      </c>
      <c r="E9966" s="32">
        <v>3.7536460000000001E-2</v>
      </c>
      <c r="F9966" s="32">
        <v>0.96246354000000001</v>
      </c>
      <c r="G9966" s="33">
        <v>43223.767</v>
      </c>
      <c r="H9966" s="39">
        <v>42412.534</v>
      </c>
    </row>
    <row r="9967" spans="1:8" hidden="1">
      <c r="A9967" s="38" t="s">
        <v>10</v>
      </c>
      <c r="B9967" s="31">
        <v>2010</v>
      </c>
      <c r="C9967" s="31">
        <v>66</v>
      </c>
      <c r="D9967" s="32">
        <v>4.1510089999999999E-2</v>
      </c>
      <c r="E9967" s="32">
        <v>4.0666059999999997E-2</v>
      </c>
      <c r="F9967" s="32">
        <v>0.95933394000000005</v>
      </c>
      <c r="G9967" s="33">
        <v>41601.300000000003</v>
      </c>
      <c r="H9967" s="39">
        <v>40755.42</v>
      </c>
    </row>
    <row r="9968" spans="1:8" hidden="1">
      <c r="A9968" s="38" t="s">
        <v>10</v>
      </c>
      <c r="B9968" s="31">
        <v>2010</v>
      </c>
      <c r="C9968" s="31">
        <v>67</v>
      </c>
      <c r="D9968" s="32">
        <v>4.5173020000000001E-2</v>
      </c>
      <c r="E9968" s="32">
        <v>4.4175260000000001E-2</v>
      </c>
      <c r="F9968" s="32">
        <v>0.95582473999999995</v>
      </c>
      <c r="G9968" s="33">
        <v>39909.538999999997</v>
      </c>
      <c r="H9968" s="39">
        <v>39028.031999999999</v>
      </c>
    </row>
    <row r="9969" spans="1:8" hidden="1">
      <c r="A9969" s="38" t="s">
        <v>10</v>
      </c>
      <c r="B9969" s="31">
        <v>2010</v>
      </c>
      <c r="C9969" s="31">
        <v>68</v>
      </c>
      <c r="D9969" s="32">
        <v>4.9323359999999997E-2</v>
      </c>
      <c r="E9969" s="32">
        <v>4.8136239999999997E-2</v>
      </c>
      <c r="F9969" s="32">
        <v>0.95186375999999995</v>
      </c>
      <c r="G9969" s="33">
        <v>38146.525000000001</v>
      </c>
      <c r="H9969" s="39">
        <v>37228.410000000003</v>
      </c>
    </row>
    <row r="9970" spans="1:8" hidden="1">
      <c r="A9970" s="38" t="s">
        <v>10</v>
      </c>
      <c r="B9970" s="31">
        <v>2010</v>
      </c>
      <c r="C9970" s="31">
        <v>69</v>
      </c>
      <c r="D9970" s="32">
        <v>5.3994060000000003E-2</v>
      </c>
      <c r="E9970" s="32">
        <v>5.2574700000000002E-2</v>
      </c>
      <c r="F9970" s="32">
        <v>0.94742530000000003</v>
      </c>
      <c r="G9970" s="33">
        <v>36310.294999999998</v>
      </c>
      <c r="H9970" s="39">
        <v>35355.792999999998</v>
      </c>
    </row>
    <row r="9971" spans="1:8" hidden="1">
      <c r="A9971" s="38" t="s">
        <v>10</v>
      </c>
      <c r="B9971" s="31">
        <v>2010</v>
      </c>
      <c r="C9971" s="31">
        <v>70</v>
      </c>
      <c r="D9971" s="32">
        <v>5.9180759999999999E-2</v>
      </c>
      <c r="E9971" s="32">
        <v>5.7479910000000002E-2</v>
      </c>
      <c r="F9971" s="32">
        <v>0.94252009000000003</v>
      </c>
      <c r="G9971" s="33">
        <v>34401.292000000001</v>
      </c>
      <c r="H9971" s="39">
        <v>33412.6</v>
      </c>
    </row>
    <row r="9972" spans="1:8" hidden="1">
      <c r="A9972" s="38" t="s">
        <v>10</v>
      </c>
      <c r="B9972" s="31">
        <v>2010</v>
      </c>
      <c r="C9972" s="31">
        <v>71</v>
      </c>
      <c r="D9972" s="32">
        <v>6.4830830000000006E-2</v>
      </c>
      <c r="E9972" s="32">
        <v>6.2795290000000004E-2</v>
      </c>
      <c r="F9972" s="32">
        <v>0.93720471000000005</v>
      </c>
      <c r="G9972" s="33">
        <v>32423.909</v>
      </c>
      <c r="H9972" s="39">
        <v>31405.874</v>
      </c>
    </row>
    <row r="9973" spans="1:8" hidden="1">
      <c r="A9973" s="38" t="s">
        <v>10</v>
      </c>
      <c r="B9973" s="31">
        <v>2010</v>
      </c>
      <c r="C9973" s="31">
        <v>72</v>
      </c>
      <c r="D9973" s="32">
        <v>7.0876159999999994E-2</v>
      </c>
      <c r="E9973" s="32">
        <v>6.8450410000000003E-2</v>
      </c>
      <c r="F9973" s="32">
        <v>0.93154959000000004</v>
      </c>
      <c r="G9973" s="33">
        <v>30387.84</v>
      </c>
      <c r="H9973" s="39">
        <v>29347.81</v>
      </c>
    </row>
    <row r="9974" spans="1:8" hidden="1">
      <c r="A9974" s="38" t="s">
        <v>10</v>
      </c>
      <c r="B9974" s="31">
        <v>2010</v>
      </c>
      <c r="C9974" s="31">
        <v>73</v>
      </c>
      <c r="D9974" s="32">
        <v>7.7294429999999997E-2</v>
      </c>
      <c r="E9974" s="32">
        <v>7.4418369999999998E-2</v>
      </c>
      <c r="F9974" s="32">
        <v>0.92558163000000004</v>
      </c>
      <c r="G9974" s="33">
        <v>28307.78</v>
      </c>
      <c r="H9974" s="39">
        <v>27254.47</v>
      </c>
    </row>
    <row r="9975" spans="1:8" hidden="1">
      <c r="A9975" s="38" t="s">
        <v>10</v>
      </c>
      <c r="B9975" s="31">
        <v>2010</v>
      </c>
      <c r="C9975" s="31">
        <v>74</v>
      </c>
      <c r="D9975" s="32">
        <v>8.411834E-2</v>
      </c>
      <c r="E9975" s="32">
        <v>8.072319E-2</v>
      </c>
      <c r="F9975" s="32">
        <v>0.91927681000000006</v>
      </c>
      <c r="G9975" s="33">
        <v>26201.161</v>
      </c>
      <c r="H9975" s="39">
        <v>25143.64</v>
      </c>
    </row>
    <row r="9976" spans="1:8" hidden="1">
      <c r="A9976" s="38" t="s">
        <v>10</v>
      </c>
      <c r="B9976" s="31">
        <v>2010</v>
      </c>
      <c r="C9976" s="31">
        <v>75</v>
      </c>
      <c r="D9976" s="32">
        <v>9.1487949999999998E-2</v>
      </c>
      <c r="E9976" s="32">
        <v>8.748599E-2</v>
      </c>
      <c r="F9976" s="32">
        <v>0.91251400999999999</v>
      </c>
      <c r="G9976" s="33">
        <v>24086.12</v>
      </c>
      <c r="H9976" s="39">
        <v>23032.521000000001</v>
      </c>
    </row>
    <row r="9977" spans="1:8" hidden="1">
      <c r="A9977" s="38" t="s">
        <v>10</v>
      </c>
      <c r="B9977" s="31">
        <v>2010</v>
      </c>
      <c r="C9977" s="31">
        <v>76</v>
      </c>
      <c r="D9977" s="32">
        <v>9.960492E-2</v>
      </c>
      <c r="E9977" s="32">
        <v>9.4879679999999994E-2</v>
      </c>
      <c r="F9977" s="32">
        <v>0.90512031999999998</v>
      </c>
      <c r="G9977" s="33">
        <v>21978.921999999999</v>
      </c>
      <c r="H9977" s="39">
        <v>20936.244999999999</v>
      </c>
    </row>
    <row r="9978" spans="1:8" hidden="1">
      <c r="A9978" s="38" t="s">
        <v>10</v>
      </c>
      <c r="B9978" s="31">
        <v>2010</v>
      </c>
      <c r="C9978" s="31">
        <v>77</v>
      </c>
      <c r="D9978" s="32">
        <v>0.10867697</v>
      </c>
      <c r="E9978" s="32">
        <v>0.10307598</v>
      </c>
      <c r="F9978" s="32">
        <v>0.89692402000000004</v>
      </c>
      <c r="G9978" s="33">
        <v>19893.569</v>
      </c>
      <c r="H9978" s="39">
        <v>18868.294000000002</v>
      </c>
    </row>
    <row r="9979" spans="1:8" hidden="1">
      <c r="A9979" s="38" t="s">
        <v>10</v>
      </c>
      <c r="B9979" s="31">
        <v>2010</v>
      </c>
      <c r="C9979" s="31">
        <v>78</v>
      </c>
      <c r="D9979" s="32">
        <v>0.11887432000000001</v>
      </c>
      <c r="E9979" s="32">
        <v>0.11220516</v>
      </c>
      <c r="F9979" s="32">
        <v>0.88779483999999997</v>
      </c>
      <c r="G9979" s="33">
        <v>17843.02</v>
      </c>
      <c r="H9979" s="39">
        <v>16841.98</v>
      </c>
    </row>
    <row r="9980" spans="1:8" hidden="1">
      <c r="A9980" s="38" t="s">
        <v>10</v>
      </c>
      <c r="B9980" s="31">
        <v>2010</v>
      </c>
      <c r="C9980" s="31">
        <v>79</v>
      </c>
      <c r="D9980" s="32">
        <v>0.13021724000000001</v>
      </c>
      <c r="E9980" s="32">
        <v>0.12225724</v>
      </c>
      <c r="F9980" s="32">
        <v>0.87774275999999996</v>
      </c>
      <c r="G9980" s="33">
        <v>15840.941000000001</v>
      </c>
      <c r="H9980" s="39">
        <v>14872.606</v>
      </c>
    </row>
    <row r="9981" spans="1:8" hidden="1">
      <c r="A9981" s="38" t="s">
        <v>10</v>
      </c>
      <c r="B9981" s="31">
        <v>2010</v>
      </c>
      <c r="C9981" s="31">
        <v>80</v>
      </c>
      <c r="D9981" s="32">
        <v>0.14259957000000001</v>
      </c>
      <c r="E9981" s="32">
        <v>0.13310892999999999</v>
      </c>
      <c r="F9981" s="32">
        <v>0.86689106999999999</v>
      </c>
      <c r="G9981" s="33">
        <v>13904.271000000001</v>
      </c>
      <c r="H9981" s="39">
        <v>12978.88</v>
      </c>
    </row>
    <row r="9982" spans="1:8" hidden="1">
      <c r="A9982" s="38" t="s">
        <v>10</v>
      </c>
      <c r="B9982" s="31">
        <v>2010</v>
      </c>
      <c r="C9982" s="31">
        <v>81</v>
      </c>
      <c r="D9982" s="32">
        <v>0.1557866</v>
      </c>
      <c r="E9982" s="32">
        <v>0.14452877</v>
      </c>
      <c r="F9982" s="32">
        <v>0.85547123000000003</v>
      </c>
      <c r="G9982" s="33">
        <v>12053.487999999999</v>
      </c>
      <c r="H9982" s="39">
        <v>11182.45</v>
      </c>
    </row>
    <row r="9983" spans="1:8" hidden="1">
      <c r="A9983" s="38" t="s">
        <v>10</v>
      </c>
      <c r="B9983" s="31">
        <v>2010</v>
      </c>
      <c r="C9983" s="31">
        <v>82</v>
      </c>
      <c r="D9983" s="32">
        <v>0.1695267</v>
      </c>
      <c r="E9983" s="32">
        <v>0.15627989</v>
      </c>
      <c r="F9983" s="32">
        <v>0.84372011000000002</v>
      </c>
      <c r="G9983" s="33">
        <v>10311.412</v>
      </c>
      <c r="H9983" s="39">
        <v>9505.6790000000001</v>
      </c>
    </row>
    <row r="9984" spans="1:8" hidden="1">
      <c r="A9984" s="38" t="s">
        <v>10</v>
      </c>
      <c r="B9984" s="31">
        <v>2010</v>
      </c>
      <c r="C9984" s="31">
        <v>83</v>
      </c>
      <c r="D9984" s="32">
        <v>0.18375780999999999</v>
      </c>
      <c r="E9984" s="32">
        <v>0.16829505</v>
      </c>
      <c r="F9984" s="32">
        <v>0.83170495</v>
      </c>
      <c r="G9984" s="33">
        <v>8699.9459999999999</v>
      </c>
      <c r="H9984" s="39">
        <v>7967.8670000000002</v>
      </c>
    </row>
    <row r="9985" spans="1:8" hidden="1">
      <c r="A9985" s="38" t="s">
        <v>10</v>
      </c>
      <c r="B9985" s="31">
        <v>2010</v>
      </c>
      <c r="C9985" s="31">
        <v>84</v>
      </c>
      <c r="D9985" s="32">
        <v>0.19862816999999999</v>
      </c>
      <c r="E9985" s="32">
        <v>0.18068372999999999</v>
      </c>
      <c r="F9985" s="32">
        <v>0.81931626999999996</v>
      </c>
      <c r="G9985" s="33">
        <v>7235.7879999999996</v>
      </c>
      <c r="H9985" s="39">
        <v>6582.0940000000001</v>
      </c>
    </row>
    <row r="9986" spans="1:8" hidden="1">
      <c r="A9986" s="38" t="s">
        <v>10</v>
      </c>
      <c r="B9986" s="31">
        <v>2010</v>
      </c>
      <c r="C9986" s="31">
        <v>85</v>
      </c>
      <c r="D9986" s="32">
        <v>0.21460788</v>
      </c>
      <c r="E9986" s="32">
        <v>0.19381118</v>
      </c>
      <c r="F9986" s="32">
        <v>0.80618882000000003</v>
      </c>
      <c r="G9986" s="33">
        <v>5928.3990000000003</v>
      </c>
      <c r="H9986" s="39">
        <v>5353.9040000000005</v>
      </c>
    </row>
    <row r="9987" spans="1:8" hidden="1">
      <c r="A9987" s="38" t="s">
        <v>10</v>
      </c>
      <c r="B9987" s="31">
        <v>2010</v>
      </c>
      <c r="C9987" s="31">
        <v>86</v>
      </c>
      <c r="D9987" s="32">
        <v>0.23232535000000001</v>
      </c>
      <c r="E9987" s="32">
        <v>0.20814648999999999</v>
      </c>
      <c r="F9987" s="32">
        <v>0.79185351000000004</v>
      </c>
      <c r="G9987" s="33">
        <v>4779.4089999999997</v>
      </c>
      <c r="H9987" s="39">
        <v>4282</v>
      </c>
    </row>
    <row r="9988" spans="1:8" hidden="1">
      <c r="A9988" s="38" t="s">
        <v>10</v>
      </c>
      <c r="B9988" s="31">
        <v>2010</v>
      </c>
      <c r="C9988" s="31">
        <v>87</v>
      </c>
      <c r="D9988" s="32">
        <v>0.25230806</v>
      </c>
      <c r="E9988" s="32">
        <v>0.22404400999999999</v>
      </c>
      <c r="F9988" s="32">
        <v>0.77595599000000004</v>
      </c>
      <c r="G9988" s="33">
        <v>3784.5920000000001</v>
      </c>
      <c r="H9988" s="39">
        <v>3360.634</v>
      </c>
    </row>
    <row r="9989" spans="1:8" hidden="1">
      <c r="A9989" s="38" t="s">
        <v>10</v>
      </c>
      <c r="B9989" s="31">
        <v>2010</v>
      </c>
      <c r="C9989" s="31">
        <v>88</v>
      </c>
      <c r="D9989" s="32">
        <v>0.27485772000000003</v>
      </c>
      <c r="E9989" s="32">
        <v>0.24164827</v>
      </c>
      <c r="F9989" s="32">
        <v>0.75835173</v>
      </c>
      <c r="G9989" s="33">
        <v>2936.6770000000001</v>
      </c>
      <c r="H9989" s="39">
        <v>2581.855</v>
      </c>
    </row>
    <row r="9990" spans="1:8" hidden="1">
      <c r="A9990" s="38" t="s">
        <v>10</v>
      </c>
      <c r="B9990" s="31">
        <v>2010</v>
      </c>
      <c r="C9990" s="31">
        <v>89</v>
      </c>
      <c r="D9990" s="32">
        <v>0.29974244</v>
      </c>
      <c r="E9990" s="32">
        <v>0.26067478999999999</v>
      </c>
      <c r="F9990" s="32">
        <v>0.73932520999999995</v>
      </c>
      <c r="G9990" s="33">
        <v>2227.0340000000001</v>
      </c>
      <c r="H9990" s="39">
        <v>1936.768</v>
      </c>
    </row>
    <row r="9991" spans="1:8" hidden="1">
      <c r="A9991" s="38" t="s">
        <v>10</v>
      </c>
      <c r="B9991" s="31">
        <v>2010</v>
      </c>
      <c r="C9991" s="31">
        <v>90</v>
      </c>
      <c r="D9991" s="32">
        <v>0.32627131999999998</v>
      </c>
      <c r="E9991" s="32">
        <v>0.28051010999999998</v>
      </c>
      <c r="F9991" s="32">
        <v>0.71948988999999997</v>
      </c>
      <c r="G9991" s="33">
        <v>1646.502</v>
      </c>
      <c r="H9991" s="39">
        <v>1415.5719999999999</v>
      </c>
    </row>
    <row r="9992" spans="1:8" hidden="1">
      <c r="A9992" s="38" t="s">
        <v>10</v>
      </c>
      <c r="B9992" s="31">
        <v>2010</v>
      </c>
      <c r="C9992" s="31">
        <v>91</v>
      </c>
      <c r="D9992" s="32">
        <v>0.35342003999999999</v>
      </c>
      <c r="E9992" s="32">
        <v>0.30034590999999999</v>
      </c>
      <c r="F9992" s="32">
        <v>0.69965409000000001</v>
      </c>
      <c r="G9992" s="33">
        <v>1184.6420000000001</v>
      </c>
      <c r="H9992" s="39">
        <v>1006.741</v>
      </c>
    </row>
    <row r="9993" spans="1:8" hidden="1">
      <c r="A9993" s="38" t="s">
        <v>10</v>
      </c>
      <c r="B9993" s="31">
        <v>2010</v>
      </c>
      <c r="C9993" s="31">
        <v>92</v>
      </c>
      <c r="D9993" s="32">
        <v>0.38011752999999998</v>
      </c>
      <c r="E9993" s="32">
        <v>0.31941071999999998</v>
      </c>
      <c r="F9993" s="32">
        <v>0.68058927999999996</v>
      </c>
      <c r="G9993" s="33">
        <v>828.83900000000006</v>
      </c>
      <c r="H9993" s="39">
        <v>696.46900000000005</v>
      </c>
    </row>
    <row r="9994" spans="1:8" hidden="1">
      <c r="A9994" s="38" t="s">
        <v>10</v>
      </c>
      <c r="B9994" s="31">
        <v>2010</v>
      </c>
      <c r="C9994" s="31">
        <v>93</v>
      </c>
      <c r="D9994" s="32">
        <v>0.40578269</v>
      </c>
      <c r="E9994" s="32">
        <v>0.33733943999999999</v>
      </c>
      <c r="F9994" s="32">
        <v>0.66266055999999995</v>
      </c>
      <c r="G9994" s="33">
        <v>564.09900000000005</v>
      </c>
      <c r="H9994" s="39">
        <v>468.95299999999997</v>
      </c>
    </row>
    <row r="9995" spans="1:8" hidden="1">
      <c r="A9995" s="38" t="s">
        <v>10</v>
      </c>
      <c r="B9995" s="31">
        <v>2010</v>
      </c>
      <c r="C9995" s="31">
        <v>94</v>
      </c>
      <c r="D9995" s="32">
        <v>0.43034335000000001</v>
      </c>
      <c r="E9995" s="32">
        <v>0.35414202</v>
      </c>
      <c r="F9995" s="32">
        <v>0.64585798000000005</v>
      </c>
      <c r="G9995" s="33">
        <v>373.80599999999998</v>
      </c>
      <c r="H9995" s="39">
        <v>307.61599999999999</v>
      </c>
    </row>
    <row r="9996" spans="1:8" hidden="1">
      <c r="A9996" s="38" t="s">
        <v>10</v>
      </c>
      <c r="B9996" s="31">
        <v>2010</v>
      </c>
      <c r="C9996" s="31">
        <v>95</v>
      </c>
      <c r="D9996" s="32">
        <v>0.45431652</v>
      </c>
      <c r="E9996" s="32">
        <v>0.37021836000000002</v>
      </c>
      <c r="F9996" s="32">
        <v>0.62978164000000003</v>
      </c>
      <c r="G9996" s="33">
        <v>241.42599999999999</v>
      </c>
      <c r="H9996" s="39">
        <v>196.73599999999999</v>
      </c>
    </row>
    <row r="9997" spans="1:8" hidden="1">
      <c r="A9997" s="38" t="s">
        <v>10</v>
      </c>
      <c r="B9997" s="31">
        <v>2010</v>
      </c>
      <c r="C9997" s="31">
        <v>96</v>
      </c>
      <c r="D9997" s="32">
        <v>0.47847187000000002</v>
      </c>
      <c r="E9997" s="32">
        <v>0.38610232</v>
      </c>
      <c r="F9997" s="32">
        <v>0.61389768</v>
      </c>
      <c r="G9997" s="33">
        <v>152.04599999999999</v>
      </c>
      <c r="H9997" s="39">
        <v>122.693</v>
      </c>
    </row>
    <row r="9998" spans="1:8" hidden="1">
      <c r="A9998" s="38" t="s">
        <v>10</v>
      </c>
      <c r="B9998" s="31">
        <v>2010</v>
      </c>
      <c r="C9998" s="31">
        <v>97</v>
      </c>
      <c r="D9998" s="32">
        <v>0.50339281999999996</v>
      </c>
      <c r="E9998" s="32">
        <v>0.40216846000000001</v>
      </c>
      <c r="F9998" s="32">
        <v>0.59783154000000005</v>
      </c>
      <c r="G9998" s="33">
        <v>93.34</v>
      </c>
      <c r="H9998" s="39">
        <v>74.570999999999998</v>
      </c>
    </row>
    <row r="9999" spans="1:8" hidden="1">
      <c r="A9999" s="38" t="s">
        <v>10</v>
      </c>
      <c r="B9999" s="31">
        <v>2010</v>
      </c>
      <c r="C9999" s="31">
        <v>98</v>
      </c>
      <c r="D9999" s="32">
        <v>0.52939276999999996</v>
      </c>
      <c r="E9999" s="32">
        <v>0.41859277</v>
      </c>
      <c r="F9999" s="32">
        <v>0.58140723000000005</v>
      </c>
      <c r="G9999" s="33">
        <v>55.802</v>
      </c>
      <c r="H9999" s="39">
        <v>44.122999999999998</v>
      </c>
    </row>
    <row r="10000" spans="1:8" hidden="1">
      <c r="A10000" s="38" t="s">
        <v>10</v>
      </c>
      <c r="B10000" s="31">
        <v>2010</v>
      </c>
      <c r="C10000" s="31">
        <v>99</v>
      </c>
      <c r="D10000" s="32">
        <v>0.55623699999999998</v>
      </c>
      <c r="E10000" s="32">
        <v>0.43519986999999999</v>
      </c>
      <c r="F10000" s="32">
        <v>0.56480012999999996</v>
      </c>
      <c r="G10000" s="33">
        <v>32.444000000000003</v>
      </c>
      <c r="H10000" s="39">
        <v>25.384</v>
      </c>
    </row>
    <row r="10001" spans="1:8" hidden="1">
      <c r="A10001" s="38" t="s">
        <v>10</v>
      </c>
      <c r="B10001" s="31">
        <v>2011</v>
      </c>
      <c r="C10001" s="31">
        <v>1</v>
      </c>
      <c r="D10001" s="32">
        <v>1.54103E-2</v>
      </c>
      <c r="E10001" s="32">
        <v>1.5292470000000001E-2</v>
      </c>
      <c r="F10001" s="32">
        <v>0.98470753</v>
      </c>
      <c r="G10001" s="33">
        <v>91491.233999999997</v>
      </c>
      <c r="H10001" s="39">
        <v>90791.67</v>
      </c>
    </row>
    <row r="10002" spans="1:8" hidden="1">
      <c r="A10002" s="38" t="s">
        <v>10</v>
      </c>
      <c r="B10002" s="31">
        <v>2011</v>
      </c>
      <c r="C10002" s="31">
        <v>2</v>
      </c>
      <c r="D10002" s="32">
        <v>1.408498E-2</v>
      </c>
      <c r="E10002" s="32">
        <v>1.3986480000000001E-2</v>
      </c>
      <c r="F10002" s="32">
        <v>0.98601351999999998</v>
      </c>
      <c r="G10002" s="33">
        <v>90092.107000000004</v>
      </c>
      <c r="H10002" s="39">
        <v>89462.070999999996</v>
      </c>
    </row>
    <row r="10003" spans="1:8" hidden="1">
      <c r="A10003" s="38" t="s">
        <v>10</v>
      </c>
      <c r="B10003" s="31">
        <v>2011</v>
      </c>
      <c r="C10003" s="31">
        <v>3</v>
      </c>
      <c r="D10003" s="32">
        <v>1.2890820000000001E-2</v>
      </c>
      <c r="E10003" s="32">
        <v>1.280826E-2</v>
      </c>
      <c r="F10003" s="32">
        <v>0.98719173999999998</v>
      </c>
      <c r="G10003" s="33">
        <v>88832.035999999993</v>
      </c>
      <c r="H10003" s="39">
        <v>88263.142999999996</v>
      </c>
    </row>
    <row r="10004" spans="1:8" hidden="1">
      <c r="A10004" s="38" t="s">
        <v>10</v>
      </c>
      <c r="B10004" s="31">
        <v>2011</v>
      </c>
      <c r="C10004" s="31">
        <v>4</v>
      </c>
      <c r="D10004" s="32">
        <v>1.173363E-2</v>
      </c>
      <c r="E10004" s="32">
        <v>1.1665200000000001E-2</v>
      </c>
      <c r="F10004" s="32">
        <v>0.98833479999999996</v>
      </c>
      <c r="G10004" s="33">
        <v>87694.251000000004</v>
      </c>
      <c r="H10004" s="39">
        <v>87182.766000000003</v>
      </c>
    </row>
    <row r="10005" spans="1:8" hidden="1">
      <c r="A10005" s="38" t="s">
        <v>10</v>
      </c>
      <c r="B10005" s="31">
        <v>2011</v>
      </c>
      <c r="C10005" s="31">
        <v>5</v>
      </c>
      <c r="D10005" s="32">
        <v>1.0542320000000001E-2</v>
      </c>
      <c r="E10005" s="32">
        <v>1.048704E-2</v>
      </c>
      <c r="F10005" s="32">
        <v>0.98951296</v>
      </c>
      <c r="G10005" s="33">
        <v>86671.281000000003</v>
      </c>
      <c r="H10005" s="39">
        <v>86216.817999999999</v>
      </c>
    </row>
    <row r="10006" spans="1:8" hidden="1">
      <c r="A10006" s="38" t="s">
        <v>10</v>
      </c>
      <c r="B10006" s="31">
        <v>2011</v>
      </c>
      <c r="C10006" s="31">
        <v>6</v>
      </c>
      <c r="D10006" s="32">
        <v>9.2877299999999993E-3</v>
      </c>
      <c r="E10006" s="32">
        <v>9.2447999999999992E-3</v>
      </c>
      <c r="F10006" s="32">
        <v>0.99075519999999995</v>
      </c>
      <c r="G10006" s="33">
        <v>85762.356</v>
      </c>
      <c r="H10006" s="39">
        <v>85365.928</v>
      </c>
    </row>
    <row r="10007" spans="1:8" hidden="1">
      <c r="A10007" s="38" t="s">
        <v>10</v>
      </c>
      <c r="B10007" s="31">
        <v>2011</v>
      </c>
      <c r="C10007" s="31">
        <v>7</v>
      </c>
      <c r="D10007" s="32">
        <v>7.9981099999999992E-3</v>
      </c>
      <c r="E10007" s="32">
        <v>7.9662499999999994E-3</v>
      </c>
      <c r="F10007" s="32">
        <v>0.99203375000000005</v>
      </c>
      <c r="G10007" s="33">
        <v>84969.5</v>
      </c>
      <c r="H10007" s="39">
        <v>84631.055999999997</v>
      </c>
    </row>
    <row r="10008" spans="1:8" hidden="1">
      <c r="A10008" s="38" t="s">
        <v>10</v>
      </c>
      <c r="B10008" s="31">
        <v>2011</v>
      </c>
      <c r="C10008" s="31">
        <v>8</v>
      </c>
      <c r="D10008" s="32">
        <v>6.7805199999999999E-3</v>
      </c>
      <c r="E10008" s="32">
        <v>6.7576099999999998E-3</v>
      </c>
      <c r="F10008" s="32">
        <v>0.99324239000000003</v>
      </c>
      <c r="G10008" s="33">
        <v>84292.611999999994</v>
      </c>
      <c r="H10008" s="39">
        <v>84007.804000000004</v>
      </c>
    </row>
    <row r="10009" spans="1:8" hidden="1">
      <c r="A10009" s="38" t="s">
        <v>10</v>
      </c>
      <c r="B10009" s="31">
        <v>2011</v>
      </c>
      <c r="C10009" s="31">
        <v>9</v>
      </c>
      <c r="D10009" s="32">
        <v>5.7267100000000003E-3</v>
      </c>
      <c r="E10009" s="32">
        <v>5.7103500000000003E-3</v>
      </c>
      <c r="F10009" s="32">
        <v>0.99428965000000002</v>
      </c>
      <c r="G10009" s="33">
        <v>83722.994999999995</v>
      </c>
      <c r="H10009" s="39">
        <v>83483.951000000001</v>
      </c>
    </row>
    <row r="10010" spans="1:8" hidden="1">
      <c r="A10010" s="38" t="s">
        <v>10</v>
      </c>
      <c r="B10010" s="31">
        <v>2011</v>
      </c>
      <c r="C10010" s="31">
        <v>10</v>
      </c>
      <c r="D10010" s="32">
        <v>4.9108900000000002E-3</v>
      </c>
      <c r="E10010" s="32">
        <v>4.8988599999999997E-3</v>
      </c>
      <c r="F10010" s="32">
        <v>0.99510114000000005</v>
      </c>
      <c r="G10010" s="33">
        <v>83244.907000000007</v>
      </c>
      <c r="H10010" s="39">
        <v>83041.004000000001</v>
      </c>
    </row>
    <row r="10011" spans="1:8" hidden="1">
      <c r="A10011" s="38" t="s">
        <v>10</v>
      </c>
      <c r="B10011" s="31">
        <v>2011</v>
      </c>
      <c r="C10011" s="31">
        <v>11</v>
      </c>
      <c r="D10011" s="32">
        <v>4.3541200000000004E-3</v>
      </c>
      <c r="E10011" s="32">
        <v>4.3446600000000002E-3</v>
      </c>
      <c r="F10011" s="32">
        <v>0.99565534</v>
      </c>
      <c r="G10011" s="33">
        <v>82837.101999999999</v>
      </c>
      <c r="H10011" s="39">
        <v>82657.152000000002</v>
      </c>
    </row>
    <row r="10012" spans="1:8" hidden="1">
      <c r="A10012" s="38" t="s">
        <v>10</v>
      </c>
      <c r="B10012" s="31">
        <v>2011</v>
      </c>
      <c r="C10012" s="31">
        <v>12</v>
      </c>
      <c r="D10012" s="32">
        <v>4.0359000000000003E-3</v>
      </c>
      <c r="E10012" s="32">
        <v>4.0277799999999999E-3</v>
      </c>
      <c r="F10012" s="32">
        <v>0.99597221999999996</v>
      </c>
      <c r="G10012" s="33">
        <v>82477.202000000005</v>
      </c>
      <c r="H10012" s="39">
        <v>82311.101999999999</v>
      </c>
    </row>
    <row r="10013" spans="1:8" hidden="1">
      <c r="A10013" s="38" t="s">
        <v>10</v>
      </c>
      <c r="B10013" s="31">
        <v>2011</v>
      </c>
      <c r="C10013" s="31">
        <v>13</v>
      </c>
      <c r="D10013" s="32">
        <v>3.9359599999999996E-3</v>
      </c>
      <c r="E10013" s="32">
        <v>3.9282299999999996E-3</v>
      </c>
      <c r="F10013" s="32">
        <v>0.99607177000000002</v>
      </c>
      <c r="G10013" s="33">
        <v>82145.002999999997</v>
      </c>
      <c r="H10013" s="39">
        <v>81983.66</v>
      </c>
    </row>
    <row r="10014" spans="1:8" hidden="1">
      <c r="A10014" s="38" t="s">
        <v>10</v>
      </c>
      <c r="B10014" s="31">
        <v>2011</v>
      </c>
      <c r="C10014" s="31">
        <v>14</v>
      </c>
      <c r="D10014" s="32">
        <v>4.0166000000000004E-3</v>
      </c>
      <c r="E10014" s="32">
        <v>4.0085499999999996E-3</v>
      </c>
      <c r="F10014" s="32">
        <v>0.99599145</v>
      </c>
      <c r="G10014" s="33">
        <v>81822.317999999999</v>
      </c>
      <c r="H10014" s="39">
        <v>81658.323999999993</v>
      </c>
    </row>
    <row r="10015" spans="1:8" hidden="1">
      <c r="A10015" s="38" t="s">
        <v>10</v>
      </c>
      <c r="B10015" s="31">
        <v>2011</v>
      </c>
      <c r="C10015" s="31">
        <v>15</v>
      </c>
      <c r="D10015" s="32">
        <v>4.2476700000000003E-3</v>
      </c>
      <c r="E10015" s="32">
        <v>4.2386699999999999E-3</v>
      </c>
      <c r="F10015" s="32">
        <v>0.99576133</v>
      </c>
      <c r="G10015" s="33">
        <v>81494.328999999998</v>
      </c>
      <c r="H10015" s="39">
        <v>81321.615999999995</v>
      </c>
    </row>
    <row r="10016" spans="1:8" hidden="1">
      <c r="A10016" s="38" t="s">
        <v>10</v>
      </c>
      <c r="B10016" s="31">
        <v>2011</v>
      </c>
      <c r="C10016" s="31">
        <v>16</v>
      </c>
      <c r="D10016" s="32">
        <v>4.5848199999999999E-3</v>
      </c>
      <c r="E10016" s="32">
        <v>4.5743299999999997E-3</v>
      </c>
      <c r="F10016" s="32">
        <v>0.99542567000000004</v>
      </c>
      <c r="G10016" s="33">
        <v>81148.902000000002</v>
      </c>
      <c r="H10016" s="39">
        <v>80963.301000000007</v>
      </c>
    </row>
    <row r="10017" spans="1:8" hidden="1">
      <c r="A10017" s="38" t="s">
        <v>10</v>
      </c>
      <c r="B10017" s="31">
        <v>2011</v>
      </c>
      <c r="C10017" s="31">
        <v>17</v>
      </c>
      <c r="D10017" s="32">
        <v>4.9741200000000003E-3</v>
      </c>
      <c r="E10017" s="32">
        <v>4.9617799999999998E-3</v>
      </c>
      <c r="F10017" s="32">
        <v>0.99503821999999997</v>
      </c>
      <c r="G10017" s="33">
        <v>80777.7</v>
      </c>
      <c r="H10017" s="39">
        <v>80577.298999999999</v>
      </c>
    </row>
    <row r="10018" spans="1:8" hidden="1">
      <c r="A10018" s="38" t="s">
        <v>10</v>
      </c>
      <c r="B10018" s="31">
        <v>2011</v>
      </c>
      <c r="C10018" s="31">
        <v>18</v>
      </c>
      <c r="D10018" s="32">
        <v>5.3711699999999998E-3</v>
      </c>
      <c r="E10018" s="32">
        <v>5.3567800000000002E-3</v>
      </c>
      <c r="F10018" s="32">
        <v>0.99464322000000005</v>
      </c>
      <c r="G10018" s="33">
        <v>80376.899000000005</v>
      </c>
      <c r="H10018" s="39">
        <v>80161.618000000002</v>
      </c>
    </row>
    <row r="10019" spans="1:8" hidden="1">
      <c r="A10019" s="38" t="s">
        <v>10</v>
      </c>
      <c r="B10019" s="31">
        <v>2011</v>
      </c>
      <c r="C10019" s="31">
        <v>19</v>
      </c>
      <c r="D10019" s="32">
        <v>5.7326499999999997E-3</v>
      </c>
      <c r="E10019" s="32">
        <v>5.7162599999999999E-3</v>
      </c>
      <c r="F10019" s="32">
        <v>0.99428373999999997</v>
      </c>
      <c r="G10019" s="33">
        <v>79946.337</v>
      </c>
      <c r="H10019" s="39">
        <v>79717.84</v>
      </c>
    </row>
    <row r="10020" spans="1:8" hidden="1">
      <c r="A10020" s="38" t="s">
        <v>10</v>
      </c>
      <c r="B10020" s="31">
        <v>2011</v>
      </c>
      <c r="C10020" s="31">
        <v>20</v>
      </c>
      <c r="D10020" s="32">
        <v>6.0424600000000004E-3</v>
      </c>
      <c r="E10020" s="32">
        <v>6.02426E-3</v>
      </c>
      <c r="F10020" s="32">
        <v>0.99397574</v>
      </c>
      <c r="G10020" s="33">
        <v>79489.342999999993</v>
      </c>
      <c r="H10020" s="39">
        <v>79249.91</v>
      </c>
    </row>
    <row r="10021" spans="1:8" hidden="1">
      <c r="A10021" s="38" t="s">
        <v>10</v>
      </c>
      <c r="B10021" s="31">
        <v>2011</v>
      </c>
      <c r="C10021" s="31">
        <v>21</v>
      </c>
      <c r="D10021" s="32">
        <v>6.2938200000000003E-3</v>
      </c>
      <c r="E10021" s="32">
        <v>6.2740799999999996E-3</v>
      </c>
      <c r="F10021" s="32">
        <v>0.99372592000000004</v>
      </c>
      <c r="G10021" s="33">
        <v>79010.478000000003</v>
      </c>
      <c r="H10021" s="39">
        <v>78762.619000000006</v>
      </c>
    </row>
    <row r="10022" spans="1:8" hidden="1">
      <c r="A10022" s="38" t="s">
        <v>10</v>
      </c>
      <c r="B10022" s="31">
        <v>2011</v>
      </c>
      <c r="C10022" s="31">
        <v>22</v>
      </c>
      <c r="D10022" s="32">
        <v>6.4902800000000002E-3</v>
      </c>
      <c r="E10022" s="32">
        <v>6.4692899999999999E-3</v>
      </c>
      <c r="F10022" s="32">
        <v>0.99353071000000004</v>
      </c>
      <c r="G10022" s="33">
        <v>78514.759999999995</v>
      </c>
      <c r="H10022" s="39">
        <v>78260.793000000005</v>
      </c>
    </row>
    <row r="10023" spans="1:8" hidden="1">
      <c r="A10023" s="38" t="s">
        <v>10</v>
      </c>
      <c r="B10023" s="31">
        <v>2011</v>
      </c>
      <c r="C10023" s="31">
        <v>23</v>
      </c>
      <c r="D10023" s="32">
        <v>6.6436799999999999E-3</v>
      </c>
      <c r="E10023" s="32">
        <v>6.6216900000000004E-3</v>
      </c>
      <c r="F10023" s="32">
        <v>0.99337830999999999</v>
      </c>
      <c r="G10023" s="33">
        <v>78006.826000000001</v>
      </c>
      <c r="H10023" s="39">
        <v>77748.557000000001</v>
      </c>
    </row>
    <row r="10024" spans="1:8" hidden="1">
      <c r="A10024" s="38" t="s">
        <v>10</v>
      </c>
      <c r="B10024" s="31">
        <v>2011</v>
      </c>
      <c r="C10024" s="31">
        <v>24</v>
      </c>
      <c r="D10024" s="32">
        <v>6.7680099999999997E-3</v>
      </c>
      <c r="E10024" s="32">
        <v>6.7451899999999999E-3</v>
      </c>
      <c r="F10024" s="32">
        <v>0.99325481000000004</v>
      </c>
      <c r="G10024" s="33">
        <v>77490.289000000004</v>
      </c>
      <c r="H10024" s="39">
        <v>77228.945999999996</v>
      </c>
    </row>
    <row r="10025" spans="1:8" hidden="1">
      <c r="A10025" s="38" t="s">
        <v>10</v>
      </c>
      <c r="B10025" s="31">
        <v>2011</v>
      </c>
      <c r="C10025" s="31">
        <v>25</v>
      </c>
      <c r="D10025" s="32">
        <v>6.88172E-3</v>
      </c>
      <c r="E10025" s="32">
        <v>6.8581199999999997E-3</v>
      </c>
      <c r="F10025" s="32">
        <v>0.99314188000000003</v>
      </c>
      <c r="G10025" s="33">
        <v>76967.601999999999</v>
      </c>
      <c r="H10025" s="39">
        <v>76703.676000000007</v>
      </c>
    </row>
    <row r="10026" spans="1:8" hidden="1">
      <c r="A10026" s="38" t="s">
        <v>10</v>
      </c>
      <c r="B10026" s="31">
        <v>2011</v>
      </c>
      <c r="C10026" s="31">
        <v>26</v>
      </c>
      <c r="D10026" s="32">
        <v>6.9971699999999996E-3</v>
      </c>
      <c r="E10026" s="32">
        <v>6.9727699999999997E-3</v>
      </c>
      <c r="F10026" s="32">
        <v>0.99302723000000004</v>
      </c>
      <c r="G10026" s="33">
        <v>76439.748999999996</v>
      </c>
      <c r="H10026" s="39">
        <v>76173.251000000004</v>
      </c>
    </row>
    <row r="10027" spans="1:8" hidden="1">
      <c r="A10027" s="38" t="s">
        <v>10</v>
      </c>
      <c r="B10027" s="31">
        <v>2011</v>
      </c>
      <c r="C10027" s="31">
        <v>27</v>
      </c>
      <c r="D10027" s="32">
        <v>7.1233399999999997E-3</v>
      </c>
      <c r="E10027" s="32">
        <v>7.0980599999999998E-3</v>
      </c>
      <c r="F10027" s="32">
        <v>0.99290193999999998</v>
      </c>
      <c r="G10027" s="33">
        <v>75906.751999999993</v>
      </c>
      <c r="H10027" s="39">
        <v>75637.357000000004</v>
      </c>
    </row>
    <row r="10028" spans="1:8" hidden="1">
      <c r="A10028" s="38" t="s">
        <v>10</v>
      </c>
      <c r="B10028" s="31">
        <v>2011</v>
      </c>
      <c r="C10028" s="31">
        <v>28</v>
      </c>
      <c r="D10028" s="32">
        <v>7.2628299999999996E-3</v>
      </c>
      <c r="E10028" s="32">
        <v>7.2365600000000004E-3</v>
      </c>
      <c r="F10028" s="32">
        <v>0.99276344000000005</v>
      </c>
      <c r="G10028" s="33">
        <v>75367.962</v>
      </c>
      <c r="H10028" s="39">
        <v>75095.259000000005</v>
      </c>
    </row>
    <row r="10029" spans="1:8" hidden="1">
      <c r="A10029" s="38" t="s">
        <v>10</v>
      </c>
      <c r="B10029" s="31">
        <v>2011</v>
      </c>
      <c r="C10029" s="31">
        <v>29</v>
      </c>
      <c r="D10029" s="32">
        <v>7.4132E-3</v>
      </c>
      <c r="E10029" s="32">
        <v>7.3858200000000004E-3</v>
      </c>
      <c r="F10029" s="32">
        <v>0.99261418000000001</v>
      </c>
      <c r="G10029" s="33">
        <v>74822.557000000001</v>
      </c>
      <c r="H10029" s="39">
        <v>74546.244000000006</v>
      </c>
    </row>
    <row r="10030" spans="1:8" hidden="1">
      <c r="A10030" s="38" t="s">
        <v>10</v>
      </c>
      <c r="B10030" s="31">
        <v>2011</v>
      </c>
      <c r="C10030" s="31">
        <v>30</v>
      </c>
      <c r="D10030" s="32">
        <v>7.5727900000000003E-3</v>
      </c>
      <c r="E10030" s="32">
        <v>7.5442199999999999E-3</v>
      </c>
      <c r="F10030" s="32">
        <v>0.99245578000000001</v>
      </c>
      <c r="G10030" s="33">
        <v>74269.930999999997</v>
      </c>
      <c r="H10030" s="39">
        <v>73989.777000000002</v>
      </c>
    </row>
    <row r="10031" spans="1:8" hidden="1">
      <c r="A10031" s="38" t="s">
        <v>10</v>
      </c>
      <c r="B10031" s="31">
        <v>2011</v>
      </c>
      <c r="C10031" s="31">
        <v>31</v>
      </c>
      <c r="D10031" s="32">
        <v>7.7372500000000002E-3</v>
      </c>
      <c r="E10031" s="32">
        <v>7.7074400000000003E-3</v>
      </c>
      <c r="F10031" s="32">
        <v>0.99229255999999999</v>
      </c>
      <c r="G10031" s="33">
        <v>73709.622000000003</v>
      </c>
      <c r="H10031" s="39">
        <v>73425.566000000006</v>
      </c>
    </row>
    <row r="10032" spans="1:8" hidden="1">
      <c r="A10032" s="38" t="s">
        <v>10</v>
      </c>
      <c r="B10032" s="31">
        <v>2011</v>
      </c>
      <c r="C10032" s="31">
        <v>32</v>
      </c>
      <c r="D10032" s="32">
        <v>7.9055199999999992E-3</v>
      </c>
      <c r="E10032" s="32">
        <v>7.8744000000000001E-3</v>
      </c>
      <c r="F10032" s="32">
        <v>0.99212560000000005</v>
      </c>
      <c r="G10032" s="33">
        <v>73141.509999999995</v>
      </c>
      <c r="H10032" s="39">
        <v>72853.536999999997</v>
      </c>
    </row>
    <row r="10033" spans="1:8" hidden="1">
      <c r="A10033" s="38" t="s">
        <v>10</v>
      </c>
      <c r="B10033" s="31">
        <v>2011</v>
      </c>
      <c r="C10033" s="31">
        <v>33</v>
      </c>
      <c r="D10033" s="32">
        <v>8.0790199999999993E-3</v>
      </c>
      <c r="E10033" s="32">
        <v>8.0465199999999997E-3</v>
      </c>
      <c r="F10033" s="32">
        <v>0.99195348000000005</v>
      </c>
      <c r="G10033" s="33">
        <v>72565.565000000002</v>
      </c>
      <c r="H10033" s="39">
        <v>72273.615000000005</v>
      </c>
    </row>
    <row r="10034" spans="1:8" hidden="1">
      <c r="A10034" s="38" t="s">
        <v>10</v>
      </c>
      <c r="B10034" s="31">
        <v>2011</v>
      </c>
      <c r="C10034" s="31">
        <v>34</v>
      </c>
      <c r="D10034" s="32">
        <v>8.2617899999999998E-3</v>
      </c>
      <c r="E10034" s="32">
        <v>8.2278000000000004E-3</v>
      </c>
      <c r="F10034" s="32">
        <v>0.99177219999999999</v>
      </c>
      <c r="G10034" s="33">
        <v>71981.664999999994</v>
      </c>
      <c r="H10034" s="39">
        <v>71685.539000000004</v>
      </c>
    </row>
    <row r="10035" spans="1:8" hidden="1">
      <c r="A10035" s="38" t="s">
        <v>10</v>
      </c>
      <c r="B10035" s="31">
        <v>2011</v>
      </c>
      <c r="C10035" s="31">
        <v>35</v>
      </c>
      <c r="D10035" s="32">
        <v>8.4629200000000005E-3</v>
      </c>
      <c r="E10035" s="32">
        <v>8.4272600000000007E-3</v>
      </c>
      <c r="F10035" s="32">
        <v>0.99157273999999995</v>
      </c>
      <c r="G10035" s="33">
        <v>71389.414000000004</v>
      </c>
      <c r="H10035" s="39">
        <v>71088.604999999996</v>
      </c>
    </row>
    <row r="10036" spans="1:8" hidden="1">
      <c r="A10036" s="38" t="s">
        <v>10</v>
      </c>
      <c r="B10036" s="31">
        <v>2011</v>
      </c>
      <c r="C10036" s="31">
        <v>36</v>
      </c>
      <c r="D10036" s="32">
        <v>8.6896200000000003E-3</v>
      </c>
      <c r="E10036" s="32">
        <v>8.6520299999999998E-3</v>
      </c>
      <c r="F10036" s="32">
        <v>0.99134796999999997</v>
      </c>
      <c r="G10036" s="33">
        <v>70787.797000000006</v>
      </c>
      <c r="H10036" s="39">
        <v>70481.567999999999</v>
      </c>
    </row>
    <row r="10037" spans="1:8" hidden="1">
      <c r="A10037" s="38" t="s">
        <v>10</v>
      </c>
      <c r="B10037" s="31">
        <v>2011</v>
      </c>
      <c r="C10037" s="31">
        <v>37</v>
      </c>
      <c r="D10037" s="32">
        <v>8.9481700000000001E-3</v>
      </c>
      <c r="E10037" s="32">
        <v>8.9083099999999991E-3</v>
      </c>
      <c r="F10037" s="32">
        <v>0.99109168999999997</v>
      </c>
      <c r="G10037" s="33">
        <v>70175.339000000007</v>
      </c>
      <c r="H10037" s="39">
        <v>69862.767000000007</v>
      </c>
    </row>
    <row r="10038" spans="1:8" hidden="1">
      <c r="A10038" s="38" t="s">
        <v>10</v>
      </c>
      <c r="B10038" s="31">
        <v>2011</v>
      </c>
      <c r="C10038" s="31">
        <v>38</v>
      </c>
      <c r="D10038" s="32">
        <v>9.2381800000000003E-3</v>
      </c>
      <c r="E10038" s="32">
        <v>9.1956999999999994E-3</v>
      </c>
      <c r="F10038" s="32">
        <v>0.99080429999999997</v>
      </c>
      <c r="G10038" s="33">
        <v>69550.195000000007</v>
      </c>
      <c r="H10038" s="39">
        <v>69230.413</v>
      </c>
    </row>
    <row r="10039" spans="1:8" hidden="1">
      <c r="A10039" s="38" t="s">
        <v>10</v>
      </c>
      <c r="B10039" s="31">
        <v>2011</v>
      </c>
      <c r="C10039" s="31">
        <v>39</v>
      </c>
      <c r="D10039" s="32">
        <v>9.5510300000000003E-3</v>
      </c>
      <c r="E10039" s="32">
        <v>9.5056299999999993E-3</v>
      </c>
      <c r="F10039" s="32">
        <v>0.99049436999999996</v>
      </c>
      <c r="G10039" s="33">
        <v>68910.631999999998</v>
      </c>
      <c r="H10039" s="39">
        <v>68583.111999999994</v>
      </c>
    </row>
    <row r="10040" spans="1:8" hidden="1">
      <c r="A10040" s="38" t="s">
        <v>10</v>
      </c>
      <c r="B10040" s="31">
        <v>2011</v>
      </c>
      <c r="C10040" s="31">
        <v>40</v>
      </c>
      <c r="D10040" s="32">
        <v>9.8728300000000008E-3</v>
      </c>
      <c r="E10040" s="32">
        <v>9.8243299999999992E-3</v>
      </c>
      <c r="F10040" s="32">
        <v>0.99017566999999995</v>
      </c>
      <c r="G10040" s="33">
        <v>68255.592999999993</v>
      </c>
      <c r="H10040" s="39">
        <v>67920.31</v>
      </c>
    </row>
    <row r="10041" spans="1:8" hidden="1">
      <c r="A10041" s="38" t="s">
        <v>10</v>
      </c>
      <c r="B10041" s="31">
        <v>2011</v>
      </c>
      <c r="C10041" s="31">
        <v>41</v>
      </c>
      <c r="D10041" s="32">
        <v>1.0183340000000001E-2</v>
      </c>
      <c r="E10041" s="32">
        <v>1.013175E-2</v>
      </c>
      <c r="F10041" s="32">
        <v>0.98986825000000001</v>
      </c>
      <c r="G10041" s="33">
        <v>67585.027000000002</v>
      </c>
      <c r="H10041" s="39">
        <v>67242.649999999994</v>
      </c>
    </row>
    <row r="10042" spans="1:8" hidden="1">
      <c r="A10042" s="38" t="s">
        <v>10</v>
      </c>
      <c r="B10042" s="31">
        <v>2011</v>
      </c>
      <c r="C10042" s="31">
        <v>42</v>
      </c>
      <c r="D10042" s="32">
        <v>1.046973E-2</v>
      </c>
      <c r="E10042" s="32">
        <v>1.0415209999999999E-2</v>
      </c>
      <c r="F10042" s="32">
        <v>0.98958478999999999</v>
      </c>
      <c r="G10042" s="33">
        <v>66900.271999999997</v>
      </c>
      <c r="H10042" s="39">
        <v>66551.881999999998</v>
      </c>
    </row>
    <row r="10043" spans="1:8" hidden="1">
      <c r="A10043" s="38" t="s">
        <v>10</v>
      </c>
      <c r="B10043" s="31">
        <v>2011</v>
      </c>
      <c r="C10043" s="31">
        <v>43</v>
      </c>
      <c r="D10043" s="32">
        <v>1.072978E-2</v>
      </c>
      <c r="E10043" s="32">
        <v>1.067252E-2</v>
      </c>
      <c r="F10043" s="32">
        <v>0.98932748000000004</v>
      </c>
      <c r="G10043" s="33">
        <v>66203.491999999998</v>
      </c>
      <c r="H10043" s="39">
        <v>65850.213000000003</v>
      </c>
    </row>
    <row r="10044" spans="1:8" hidden="1">
      <c r="A10044" s="38" t="s">
        <v>10</v>
      </c>
      <c r="B10044" s="31">
        <v>2011</v>
      </c>
      <c r="C10044" s="31">
        <v>44</v>
      </c>
      <c r="D10044" s="32">
        <v>1.097651E-2</v>
      </c>
      <c r="E10044" s="32">
        <v>1.091659E-2</v>
      </c>
      <c r="F10044" s="32">
        <v>0.98908341</v>
      </c>
      <c r="G10044" s="33">
        <v>65496.934000000001</v>
      </c>
      <c r="H10044" s="39">
        <v>65139.432000000001</v>
      </c>
    </row>
    <row r="10045" spans="1:8" hidden="1">
      <c r="A10045" s="38" t="s">
        <v>10</v>
      </c>
      <c r="B10045" s="31">
        <v>2011</v>
      </c>
      <c r="C10045" s="31">
        <v>45</v>
      </c>
      <c r="D10045" s="32">
        <v>1.124059E-2</v>
      </c>
      <c r="E10045" s="32">
        <v>1.117777E-2</v>
      </c>
      <c r="F10045" s="32">
        <v>0.98882223000000002</v>
      </c>
      <c r="G10045" s="33">
        <v>64781.93</v>
      </c>
      <c r="H10045" s="39">
        <v>64419.872000000003</v>
      </c>
    </row>
    <row r="10046" spans="1:8" hidden="1">
      <c r="A10046" s="38" t="s">
        <v>10</v>
      </c>
      <c r="B10046" s="31">
        <v>2011</v>
      </c>
      <c r="C10046" s="31">
        <v>46</v>
      </c>
      <c r="D10046" s="32">
        <v>1.155577E-2</v>
      </c>
      <c r="E10046" s="32">
        <v>1.148938E-2</v>
      </c>
      <c r="F10046" s="32">
        <v>0.98851062000000001</v>
      </c>
      <c r="G10046" s="33">
        <v>64057.813000000002</v>
      </c>
      <c r="H10046" s="39">
        <v>63689.821000000004</v>
      </c>
    </row>
    <row r="10047" spans="1:8" hidden="1">
      <c r="A10047" s="38" t="s">
        <v>10</v>
      </c>
      <c r="B10047" s="31">
        <v>2011</v>
      </c>
      <c r="C10047" s="31">
        <v>47</v>
      </c>
      <c r="D10047" s="32">
        <v>1.195677E-2</v>
      </c>
      <c r="E10047" s="32">
        <v>1.1885710000000001E-2</v>
      </c>
      <c r="F10047" s="32">
        <v>0.98811428999999995</v>
      </c>
      <c r="G10047" s="33">
        <v>63321.828000000001</v>
      </c>
      <c r="H10047" s="39">
        <v>62945.516000000003</v>
      </c>
    </row>
    <row r="10048" spans="1:8" hidden="1">
      <c r="A10048" s="38" t="s">
        <v>10</v>
      </c>
      <c r="B10048" s="31">
        <v>2011</v>
      </c>
      <c r="C10048" s="31">
        <v>48</v>
      </c>
      <c r="D10048" s="32">
        <v>1.246591E-2</v>
      </c>
      <c r="E10048" s="32">
        <v>1.2388690000000001E-2</v>
      </c>
      <c r="F10048" s="32">
        <v>0.98761131000000002</v>
      </c>
      <c r="G10048" s="33">
        <v>62569.203000000001</v>
      </c>
      <c r="H10048" s="39">
        <v>62181.627999999997</v>
      </c>
    </row>
    <row r="10049" spans="1:8" hidden="1">
      <c r="A10049" s="38" t="s">
        <v>10</v>
      </c>
      <c r="B10049" s="31">
        <v>2011</v>
      </c>
      <c r="C10049" s="31">
        <v>49</v>
      </c>
      <c r="D10049" s="32">
        <v>1.3085909999999999E-2</v>
      </c>
      <c r="E10049" s="32">
        <v>1.300085E-2</v>
      </c>
      <c r="F10049" s="32">
        <v>0.98699915000000005</v>
      </c>
      <c r="G10049" s="33">
        <v>61794.053</v>
      </c>
      <c r="H10049" s="39">
        <v>61392.364999999998</v>
      </c>
    </row>
    <row r="10050" spans="1:8" hidden="1">
      <c r="A10050" s="38" t="s">
        <v>10</v>
      </c>
      <c r="B10050" s="31">
        <v>2011</v>
      </c>
      <c r="C10050" s="31">
        <v>50</v>
      </c>
      <c r="D10050" s="32">
        <v>1.380552E-2</v>
      </c>
      <c r="E10050" s="32">
        <v>1.371088E-2</v>
      </c>
      <c r="F10050" s="32">
        <v>0.98628912000000002</v>
      </c>
      <c r="G10050" s="33">
        <v>60990.677000000003</v>
      </c>
      <c r="H10050" s="39">
        <v>60572.56</v>
      </c>
    </row>
    <row r="10051" spans="1:8" hidden="1">
      <c r="A10051" s="38" t="s">
        <v>10</v>
      </c>
      <c r="B10051" s="31">
        <v>2011</v>
      </c>
      <c r="C10051" s="31">
        <v>51</v>
      </c>
      <c r="D10051" s="32">
        <v>1.459444E-2</v>
      </c>
      <c r="E10051" s="32">
        <v>1.448871E-2</v>
      </c>
      <c r="F10051" s="32">
        <v>0.98551129000000004</v>
      </c>
      <c r="G10051" s="33">
        <v>60154.442000000003</v>
      </c>
      <c r="H10051" s="39">
        <v>59718.661</v>
      </c>
    </row>
    <row r="10052" spans="1:8" hidden="1">
      <c r="A10052" s="38" t="s">
        <v>10</v>
      </c>
      <c r="B10052" s="31">
        <v>2011</v>
      </c>
      <c r="C10052" s="31">
        <v>52</v>
      </c>
      <c r="D10052" s="32">
        <v>1.5423249999999999E-2</v>
      </c>
      <c r="E10052" s="32">
        <v>1.530522E-2</v>
      </c>
      <c r="F10052" s="32">
        <v>0.98469477999999999</v>
      </c>
      <c r="G10052" s="33">
        <v>59282.881000000001</v>
      </c>
      <c r="H10052" s="39">
        <v>58829.212</v>
      </c>
    </row>
    <row r="10053" spans="1:8" hidden="1">
      <c r="A10053" s="38" t="s">
        <v>10</v>
      </c>
      <c r="B10053" s="31">
        <v>2011</v>
      </c>
      <c r="C10053" s="31">
        <v>53</v>
      </c>
      <c r="D10053" s="32">
        <v>1.62764E-2</v>
      </c>
      <c r="E10053" s="32">
        <v>1.6145E-2</v>
      </c>
      <c r="F10053" s="32">
        <v>0.98385500000000004</v>
      </c>
      <c r="G10053" s="33">
        <v>58375.544000000002</v>
      </c>
      <c r="H10053" s="39">
        <v>57904.307000000001</v>
      </c>
    </row>
    <row r="10054" spans="1:8" hidden="1">
      <c r="A10054" s="38" t="s">
        <v>10</v>
      </c>
      <c r="B10054" s="31">
        <v>2011</v>
      </c>
      <c r="C10054" s="31">
        <v>54</v>
      </c>
      <c r="D10054" s="32">
        <v>1.7155420000000001E-2</v>
      </c>
      <c r="E10054" s="32">
        <v>1.700952E-2</v>
      </c>
      <c r="F10054" s="32">
        <v>0.98299048</v>
      </c>
      <c r="G10054" s="33">
        <v>57433.07</v>
      </c>
      <c r="H10054" s="39">
        <v>56944.616000000002</v>
      </c>
    </row>
    <row r="10055" spans="1:8" hidden="1">
      <c r="A10055" s="38" t="s">
        <v>10</v>
      </c>
      <c r="B10055" s="31">
        <v>2011</v>
      </c>
      <c r="C10055" s="31">
        <v>55</v>
      </c>
      <c r="D10055" s="32">
        <v>1.809417E-2</v>
      </c>
      <c r="E10055" s="32">
        <v>1.7931929999999999E-2</v>
      </c>
      <c r="F10055" s="32">
        <v>0.98206806999999996</v>
      </c>
      <c r="G10055" s="33">
        <v>56456.161</v>
      </c>
      <c r="H10055" s="39">
        <v>55949.976999999999</v>
      </c>
    </row>
    <row r="10056" spans="1:8" hidden="1">
      <c r="A10056" s="38" t="s">
        <v>10</v>
      </c>
      <c r="B10056" s="31">
        <v>2011</v>
      </c>
      <c r="C10056" s="31">
        <v>56</v>
      </c>
      <c r="D10056" s="32">
        <v>1.913952E-2</v>
      </c>
      <c r="E10056" s="32">
        <v>1.895809E-2</v>
      </c>
      <c r="F10056" s="32">
        <v>0.98104190999999996</v>
      </c>
      <c r="G10056" s="33">
        <v>55443.792999999998</v>
      </c>
      <c r="H10056" s="39">
        <v>54918.239000000001</v>
      </c>
    </row>
    <row r="10057" spans="1:8" hidden="1">
      <c r="A10057" s="38" t="s">
        <v>10</v>
      </c>
      <c r="B10057" s="31">
        <v>2011</v>
      </c>
      <c r="C10057" s="31">
        <v>57</v>
      </c>
      <c r="D10057" s="32">
        <v>2.0344930000000001E-2</v>
      </c>
      <c r="E10057" s="32">
        <v>2.0140060000000001E-2</v>
      </c>
      <c r="F10057" s="32">
        <v>0.97985993999999998</v>
      </c>
      <c r="G10057" s="33">
        <v>54392.684999999998</v>
      </c>
      <c r="H10057" s="39">
        <v>53844.949000000001</v>
      </c>
    </row>
    <row r="10058" spans="1:8" hidden="1">
      <c r="A10058" s="38" t="s">
        <v>10</v>
      </c>
      <c r="B10058" s="31">
        <v>2011</v>
      </c>
      <c r="C10058" s="31">
        <v>58</v>
      </c>
      <c r="D10058" s="32">
        <v>2.1759110000000002E-2</v>
      </c>
      <c r="E10058" s="32">
        <v>2.1524930000000001E-2</v>
      </c>
      <c r="F10058" s="32">
        <v>0.97847507</v>
      </c>
      <c r="G10058" s="33">
        <v>53297.213000000003</v>
      </c>
      <c r="H10058" s="39">
        <v>52723.603000000003</v>
      </c>
    </row>
    <row r="10059" spans="1:8" hidden="1">
      <c r="A10059" s="38" t="s">
        <v>10</v>
      </c>
      <c r="B10059" s="31">
        <v>2011</v>
      </c>
      <c r="C10059" s="31">
        <v>59</v>
      </c>
      <c r="D10059" s="32">
        <v>2.3404749999999998E-2</v>
      </c>
      <c r="E10059" s="32">
        <v>2.3134020000000002E-2</v>
      </c>
      <c r="F10059" s="32">
        <v>0.97686598000000002</v>
      </c>
      <c r="G10059" s="33">
        <v>52149.993999999999</v>
      </c>
      <c r="H10059" s="39">
        <v>51546.773999999998</v>
      </c>
    </row>
    <row r="10060" spans="1:8" hidden="1">
      <c r="A10060" s="38" t="s">
        <v>10</v>
      </c>
      <c r="B10060" s="31">
        <v>2011</v>
      </c>
      <c r="C10060" s="31">
        <v>60</v>
      </c>
      <c r="D10060" s="32">
        <v>2.5288629999999999E-2</v>
      </c>
      <c r="E10060" s="32">
        <v>2.4972870000000001E-2</v>
      </c>
      <c r="F10060" s="32">
        <v>0.97502712999999996</v>
      </c>
      <c r="G10060" s="33">
        <v>50943.555</v>
      </c>
      <c r="H10060" s="39">
        <v>50307.451000000001</v>
      </c>
    </row>
    <row r="10061" spans="1:8" hidden="1">
      <c r="A10061" s="38" t="s">
        <v>10</v>
      </c>
      <c r="B10061" s="31">
        <v>2011</v>
      </c>
      <c r="C10061" s="31">
        <v>61</v>
      </c>
      <c r="D10061" s="32">
        <v>2.739979E-2</v>
      </c>
      <c r="E10061" s="32">
        <v>2.702949E-2</v>
      </c>
      <c r="F10061" s="32">
        <v>0.97297051000000001</v>
      </c>
      <c r="G10061" s="33">
        <v>49671.347999999998</v>
      </c>
      <c r="H10061" s="39">
        <v>49000.052000000003</v>
      </c>
    </row>
    <row r="10062" spans="1:8" hidden="1">
      <c r="A10062" s="38" t="s">
        <v>10</v>
      </c>
      <c r="B10062" s="31">
        <v>2011</v>
      </c>
      <c r="C10062" s="31">
        <v>62</v>
      </c>
      <c r="D10062" s="32">
        <v>2.9699349999999999E-2</v>
      </c>
      <c r="E10062" s="32">
        <v>2.9264780000000001E-2</v>
      </c>
      <c r="F10062" s="32">
        <v>0.97073522000000001</v>
      </c>
      <c r="G10062" s="33">
        <v>48328.756999999998</v>
      </c>
      <c r="H10062" s="39">
        <v>47621.591999999997</v>
      </c>
    </row>
    <row r="10063" spans="1:8" hidden="1">
      <c r="A10063" s="38" t="s">
        <v>10</v>
      </c>
      <c r="B10063" s="31">
        <v>2011</v>
      </c>
      <c r="C10063" s="31">
        <v>63</v>
      </c>
      <c r="D10063" s="32">
        <v>3.2177079999999997E-2</v>
      </c>
      <c r="E10063" s="32">
        <v>3.1667590000000002E-2</v>
      </c>
      <c r="F10063" s="32">
        <v>0.96833241000000003</v>
      </c>
      <c r="G10063" s="33">
        <v>46914.425999999999</v>
      </c>
      <c r="H10063" s="39">
        <v>46171.593000000001</v>
      </c>
    </row>
    <row r="10064" spans="1:8" hidden="1">
      <c r="A10064" s="38" t="s">
        <v>10</v>
      </c>
      <c r="B10064" s="31">
        <v>2011</v>
      </c>
      <c r="C10064" s="31">
        <v>64</v>
      </c>
      <c r="D10064" s="32">
        <v>3.4848339999999998E-2</v>
      </c>
      <c r="E10064" s="32">
        <v>3.4251530000000002E-2</v>
      </c>
      <c r="F10064" s="32">
        <v>0.96574846999999997</v>
      </c>
      <c r="G10064" s="33">
        <v>45428.758999999998</v>
      </c>
      <c r="H10064" s="39">
        <v>44650.756999999998</v>
      </c>
    </row>
    <row r="10065" spans="1:8" hidden="1">
      <c r="A10065" s="38" t="s">
        <v>10</v>
      </c>
      <c r="B10065" s="31">
        <v>2011</v>
      </c>
      <c r="C10065" s="31">
        <v>65</v>
      </c>
      <c r="D10065" s="32">
        <v>3.775357E-2</v>
      </c>
      <c r="E10065" s="32">
        <v>3.70541E-2</v>
      </c>
      <c r="F10065" s="32">
        <v>0.96294590000000002</v>
      </c>
      <c r="G10065" s="33">
        <v>43872.754999999997</v>
      </c>
      <c r="H10065" s="39">
        <v>43059.921999999999</v>
      </c>
    </row>
    <row r="10066" spans="1:8" hidden="1">
      <c r="A10066" s="38" t="s">
        <v>10</v>
      </c>
      <c r="B10066" s="31">
        <v>2011</v>
      </c>
      <c r="C10066" s="31">
        <v>66</v>
      </c>
      <c r="D10066" s="32">
        <v>4.0973599999999999E-2</v>
      </c>
      <c r="E10066" s="32">
        <v>4.0151029999999997E-2</v>
      </c>
      <c r="F10066" s="32">
        <v>0.95984897000000002</v>
      </c>
      <c r="G10066" s="33">
        <v>42247.089</v>
      </c>
      <c r="H10066" s="39">
        <v>41398.957000000002</v>
      </c>
    </row>
    <row r="10067" spans="1:8" hidden="1">
      <c r="A10067" s="38" t="s">
        <v>10</v>
      </c>
      <c r="B10067" s="31">
        <v>2011</v>
      </c>
      <c r="C10067" s="31">
        <v>67</v>
      </c>
      <c r="D10067" s="32">
        <v>4.4593679999999997E-2</v>
      </c>
      <c r="E10067" s="32">
        <v>4.3621069999999998E-2</v>
      </c>
      <c r="F10067" s="32">
        <v>0.95637892999999996</v>
      </c>
      <c r="G10067" s="33">
        <v>40550.824999999997</v>
      </c>
      <c r="H10067" s="39">
        <v>39666.39</v>
      </c>
    </row>
    <row r="10068" spans="1:8" hidden="1">
      <c r="A10068" s="38" t="s">
        <v>10</v>
      </c>
      <c r="B10068" s="31">
        <v>2011</v>
      </c>
      <c r="C10068" s="31">
        <v>68</v>
      </c>
      <c r="D10068" s="32">
        <v>4.8693550000000002E-2</v>
      </c>
      <c r="E10068" s="32">
        <v>4.7536200000000001E-2</v>
      </c>
      <c r="F10068" s="32">
        <v>0.95246379999999997</v>
      </c>
      <c r="G10068" s="33">
        <v>38781.953999999998</v>
      </c>
      <c r="H10068" s="39">
        <v>37860.180999999997</v>
      </c>
    </row>
    <row r="10069" spans="1:8" hidden="1">
      <c r="A10069" s="38" t="s">
        <v>10</v>
      </c>
      <c r="B10069" s="31">
        <v>2011</v>
      </c>
      <c r="C10069" s="31">
        <v>69</v>
      </c>
      <c r="D10069" s="32">
        <v>5.3306609999999997E-2</v>
      </c>
      <c r="E10069" s="32">
        <v>5.1922700000000002E-2</v>
      </c>
      <c r="F10069" s="32">
        <v>0.94807730000000001</v>
      </c>
      <c r="G10069" s="33">
        <v>36938.408000000003</v>
      </c>
      <c r="H10069" s="39">
        <v>35979.436999999998</v>
      </c>
    </row>
    <row r="10070" spans="1:8" hidden="1">
      <c r="A10070" s="38" t="s">
        <v>10</v>
      </c>
      <c r="B10070" s="31">
        <v>2011</v>
      </c>
      <c r="C10070" s="31">
        <v>70</v>
      </c>
      <c r="D10070" s="32">
        <v>5.8430030000000001E-2</v>
      </c>
      <c r="E10070" s="32">
        <v>5.6771450000000001E-2</v>
      </c>
      <c r="F10070" s="32">
        <v>0.94322855000000005</v>
      </c>
      <c r="G10070" s="33">
        <v>35020.466</v>
      </c>
      <c r="H10070" s="39">
        <v>34026.383999999998</v>
      </c>
    </row>
    <row r="10071" spans="1:8" hidden="1">
      <c r="A10071" s="38" t="s">
        <v>10</v>
      </c>
      <c r="B10071" s="31">
        <v>2011</v>
      </c>
      <c r="C10071" s="31">
        <v>71</v>
      </c>
      <c r="D10071" s="32">
        <v>6.4013680000000003E-2</v>
      </c>
      <c r="E10071" s="32">
        <v>6.2028350000000003E-2</v>
      </c>
      <c r="F10071" s="32">
        <v>0.93797165000000005</v>
      </c>
      <c r="G10071" s="33">
        <v>33032.303</v>
      </c>
      <c r="H10071" s="39">
        <v>32007.832999999999</v>
      </c>
    </row>
    <row r="10072" spans="1:8" hidden="1">
      <c r="A10072" s="38" t="s">
        <v>10</v>
      </c>
      <c r="B10072" s="31">
        <v>2011</v>
      </c>
      <c r="C10072" s="31">
        <v>72</v>
      </c>
      <c r="D10072" s="32">
        <v>6.9992440000000003E-2</v>
      </c>
      <c r="E10072" s="32">
        <v>6.7625790000000005E-2</v>
      </c>
      <c r="F10072" s="32">
        <v>0.93237420999999998</v>
      </c>
      <c r="G10072" s="33">
        <v>30983.364000000001</v>
      </c>
      <c r="H10072" s="39">
        <v>29935.726999999999</v>
      </c>
    </row>
    <row r="10073" spans="1:8" hidden="1">
      <c r="A10073" s="38" t="s">
        <v>10</v>
      </c>
      <c r="B10073" s="31">
        <v>2011</v>
      </c>
      <c r="C10073" s="31">
        <v>73</v>
      </c>
      <c r="D10073" s="32">
        <v>7.6345670000000004E-2</v>
      </c>
      <c r="E10073" s="32">
        <v>7.3538500000000007E-2</v>
      </c>
      <c r="F10073" s="32">
        <v>0.92646150000000005</v>
      </c>
      <c r="G10073" s="33">
        <v>28888.089</v>
      </c>
      <c r="H10073" s="39">
        <v>27825.896000000001</v>
      </c>
    </row>
    <row r="10074" spans="1:8" hidden="1">
      <c r="A10074" s="38" t="s">
        <v>10</v>
      </c>
      <c r="B10074" s="31">
        <v>2011</v>
      </c>
      <c r="C10074" s="31">
        <v>74</v>
      </c>
      <c r="D10074" s="32">
        <v>8.3105899999999996E-2</v>
      </c>
      <c r="E10074" s="32">
        <v>7.9790379999999994E-2</v>
      </c>
      <c r="F10074" s="32">
        <v>0.92020961999999995</v>
      </c>
      <c r="G10074" s="33">
        <v>26763.703000000001</v>
      </c>
      <c r="H10074" s="39">
        <v>25695.96</v>
      </c>
    </row>
    <row r="10075" spans="1:8" hidden="1">
      <c r="A10075" s="38" t="s">
        <v>10</v>
      </c>
      <c r="B10075" s="31">
        <v>2011</v>
      </c>
      <c r="C10075" s="31">
        <v>75</v>
      </c>
      <c r="D10075" s="32">
        <v>9.0410459999999998E-2</v>
      </c>
      <c r="E10075" s="32">
        <v>8.6500199999999999E-2</v>
      </c>
      <c r="F10075" s="32">
        <v>0.91349979999999997</v>
      </c>
      <c r="G10075" s="33">
        <v>24628.217000000001</v>
      </c>
      <c r="H10075" s="39">
        <v>23563.044000000002</v>
      </c>
    </row>
    <row r="10076" spans="1:8" hidden="1">
      <c r="A10076" s="38" t="s">
        <v>10</v>
      </c>
      <c r="B10076" s="31">
        <v>2011</v>
      </c>
      <c r="C10076" s="31">
        <v>76</v>
      </c>
      <c r="D10076" s="32">
        <v>9.8456829999999995E-2</v>
      </c>
      <c r="E10076" s="32">
        <v>9.3837359999999995E-2</v>
      </c>
      <c r="F10076" s="32">
        <v>0.90616264000000002</v>
      </c>
      <c r="G10076" s="33">
        <v>22497.870999999999</v>
      </c>
      <c r="H10076" s="39">
        <v>21442.300999999999</v>
      </c>
    </row>
    <row r="10077" spans="1:8" hidden="1">
      <c r="A10077" s="38" t="s">
        <v>10</v>
      </c>
      <c r="B10077" s="31">
        <v>2011</v>
      </c>
      <c r="C10077" s="31">
        <v>77</v>
      </c>
      <c r="D10077" s="32">
        <v>0.10744887</v>
      </c>
      <c r="E10077" s="32">
        <v>0.10197056</v>
      </c>
      <c r="F10077" s="32">
        <v>0.89802943999999996</v>
      </c>
      <c r="G10077" s="33">
        <v>20386.73</v>
      </c>
      <c r="H10077" s="39">
        <v>19347.307000000001</v>
      </c>
    </row>
    <row r="10078" spans="1:8" hidden="1">
      <c r="A10078" s="38" t="s">
        <v>10</v>
      </c>
      <c r="B10078" s="31">
        <v>2011</v>
      </c>
      <c r="C10078" s="31">
        <v>78</v>
      </c>
      <c r="D10078" s="32">
        <v>0.11755399</v>
      </c>
      <c r="E10078" s="32">
        <v>0.11102809</v>
      </c>
      <c r="F10078" s="32">
        <v>0.88897190999999998</v>
      </c>
      <c r="G10078" s="33">
        <v>18307.883999999998</v>
      </c>
      <c r="H10078" s="39">
        <v>17291.539000000001</v>
      </c>
    </row>
    <row r="10079" spans="1:8" hidden="1">
      <c r="A10079" s="38" t="s">
        <v>10</v>
      </c>
      <c r="B10079" s="31">
        <v>2011</v>
      </c>
      <c r="C10079" s="31">
        <v>79</v>
      </c>
      <c r="D10079" s="32">
        <v>0.12879319</v>
      </c>
      <c r="E10079" s="32">
        <v>0.12100113</v>
      </c>
      <c r="F10079" s="32">
        <v>0.87899886999999999</v>
      </c>
      <c r="G10079" s="33">
        <v>16275.195</v>
      </c>
      <c r="H10079" s="39">
        <v>15290.536</v>
      </c>
    </row>
    <row r="10080" spans="1:8" hidden="1">
      <c r="A10080" s="38" t="s">
        <v>10</v>
      </c>
      <c r="B10080" s="31">
        <v>2011</v>
      </c>
      <c r="C10080" s="31">
        <v>80</v>
      </c>
      <c r="D10080" s="32">
        <v>0.14106283</v>
      </c>
      <c r="E10080" s="32">
        <v>0.13176898000000001</v>
      </c>
      <c r="F10080" s="32">
        <v>0.86823101999999996</v>
      </c>
      <c r="G10080" s="33">
        <v>14305.878000000001</v>
      </c>
      <c r="H10080" s="39">
        <v>13363.342000000001</v>
      </c>
    </row>
    <row r="10081" spans="1:8" hidden="1">
      <c r="A10081" s="38" t="s">
        <v>10</v>
      </c>
      <c r="B10081" s="31">
        <v>2011</v>
      </c>
      <c r="C10081" s="31">
        <v>81</v>
      </c>
      <c r="D10081" s="32">
        <v>0.15413358999999999</v>
      </c>
      <c r="E10081" s="32">
        <v>0.14310495000000001</v>
      </c>
      <c r="F10081" s="32">
        <v>0.85689504999999999</v>
      </c>
      <c r="G10081" s="33">
        <v>12420.807000000001</v>
      </c>
      <c r="H10081" s="39">
        <v>11532.066999999999</v>
      </c>
    </row>
    <row r="10082" spans="1:8" hidden="1">
      <c r="A10082" s="38" t="s">
        <v>10</v>
      </c>
      <c r="B10082" s="31">
        <v>2011</v>
      </c>
      <c r="C10082" s="31">
        <v>82</v>
      </c>
      <c r="D10082" s="32">
        <v>0.16776072</v>
      </c>
      <c r="E10082" s="32">
        <v>0.1547779</v>
      </c>
      <c r="F10082" s="32">
        <v>0.84522209999999998</v>
      </c>
      <c r="G10082" s="33">
        <v>10643.328</v>
      </c>
      <c r="H10082" s="39">
        <v>9819.652</v>
      </c>
    </row>
    <row r="10083" spans="1:8" hidden="1">
      <c r="A10083" s="38" t="s">
        <v>10</v>
      </c>
      <c r="B10083" s="31">
        <v>2011</v>
      </c>
      <c r="C10083" s="31">
        <v>83</v>
      </c>
      <c r="D10083" s="32">
        <v>0.18188550000000001</v>
      </c>
      <c r="E10083" s="32">
        <v>0.16672323</v>
      </c>
      <c r="F10083" s="32">
        <v>0.83327677</v>
      </c>
      <c r="G10083" s="33">
        <v>8995.9760000000006</v>
      </c>
      <c r="H10083" s="39">
        <v>8246.0570000000007</v>
      </c>
    </row>
    <row r="10084" spans="1:8" hidden="1">
      <c r="A10084" s="38" t="s">
        <v>10</v>
      </c>
      <c r="B10084" s="31">
        <v>2011</v>
      </c>
      <c r="C10084" s="31">
        <v>84</v>
      </c>
      <c r="D10084" s="32">
        <v>0.19665764999999999</v>
      </c>
      <c r="E10084" s="32">
        <v>0.17905171</v>
      </c>
      <c r="F10084" s="32">
        <v>0.82094829000000002</v>
      </c>
      <c r="G10084" s="33">
        <v>7496.1379999999999</v>
      </c>
      <c r="H10084" s="39">
        <v>6825.04</v>
      </c>
    </row>
    <row r="10085" spans="1:8" hidden="1">
      <c r="A10085" s="38" t="s">
        <v>10</v>
      </c>
      <c r="B10085" s="31">
        <v>2011</v>
      </c>
      <c r="C10085" s="31">
        <v>85</v>
      </c>
      <c r="D10085" s="32">
        <v>0.21254371</v>
      </c>
      <c r="E10085" s="32">
        <v>0.19212610999999999</v>
      </c>
      <c r="F10085" s="32">
        <v>0.80787388999999998</v>
      </c>
      <c r="G10085" s="33">
        <v>6153.9409999999998</v>
      </c>
      <c r="H10085" s="39">
        <v>5562.7749999999996</v>
      </c>
    </row>
    <row r="10086" spans="1:8" hidden="1">
      <c r="A10086" s="38" t="s">
        <v>10</v>
      </c>
      <c r="B10086" s="31">
        <v>2011</v>
      </c>
      <c r="C10086" s="31">
        <v>86</v>
      </c>
      <c r="D10086" s="32">
        <v>0.23016594000000001</v>
      </c>
      <c r="E10086" s="32">
        <v>0.20641149</v>
      </c>
      <c r="F10086" s="32">
        <v>0.79358850999999997</v>
      </c>
      <c r="G10086" s="33">
        <v>4971.6090000000004</v>
      </c>
      <c r="H10086" s="39">
        <v>4458.51</v>
      </c>
    </row>
    <row r="10087" spans="1:8" hidden="1">
      <c r="A10087" s="38" t="s">
        <v>10</v>
      </c>
      <c r="B10087" s="31">
        <v>2011</v>
      </c>
      <c r="C10087" s="31">
        <v>87</v>
      </c>
      <c r="D10087" s="32">
        <v>0.25004894</v>
      </c>
      <c r="E10087" s="32">
        <v>0.22226088999999999</v>
      </c>
      <c r="F10087" s="32">
        <v>0.77773910999999996</v>
      </c>
      <c r="G10087" s="33">
        <v>3945.4110000000001</v>
      </c>
      <c r="H10087" s="39">
        <v>3506.9560000000001</v>
      </c>
    </row>
    <row r="10088" spans="1:8" hidden="1">
      <c r="A10088" s="38" t="s">
        <v>10</v>
      </c>
      <c r="B10088" s="31">
        <v>2011</v>
      </c>
      <c r="C10088" s="31">
        <v>88</v>
      </c>
      <c r="D10088" s="32">
        <v>0.27249274000000001</v>
      </c>
      <c r="E10088" s="32">
        <v>0.23981836000000001</v>
      </c>
      <c r="F10088" s="32">
        <v>0.76018163999999999</v>
      </c>
      <c r="G10088" s="33">
        <v>3068.5010000000002</v>
      </c>
      <c r="H10088" s="39">
        <v>2700.5590000000002</v>
      </c>
    </row>
    <row r="10089" spans="1:8" hidden="1">
      <c r="A10089" s="38" t="s">
        <v>10</v>
      </c>
      <c r="B10089" s="31">
        <v>2011</v>
      </c>
      <c r="C10089" s="31">
        <v>89</v>
      </c>
      <c r="D10089" s="32">
        <v>0.29726560000000002</v>
      </c>
      <c r="E10089" s="32">
        <v>0.25879951000000001</v>
      </c>
      <c r="F10089" s="32">
        <v>0.74120048999999999</v>
      </c>
      <c r="G10089" s="33">
        <v>2332.6179999999999</v>
      </c>
      <c r="H10089" s="39">
        <v>2030.778</v>
      </c>
    </row>
    <row r="10090" spans="1:8" hidden="1">
      <c r="A10090" s="38" t="s">
        <v>10</v>
      </c>
      <c r="B10090" s="31">
        <v>2011</v>
      </c>
      <c r="C10090" s="31">
        <v>90</v>
      </c>
      <c r="D10090" s="32">
        <v>0.32367854000000001</v>
      </c>
      <c r="E10090" s="32">
        <v>0.27859149999999999</v>
      </c>
      <c r="F10090" s="32">
        <v>0.72140850000000001</v>
      </c>
      <c r="G10090" s="33">
        <v>1728.9380000000001</v>
      </c>
      <c r="H10090" s="39">
        <v>1488.104</v>
      </c>
    </row>
    <row r="10091" spans="1:8" hidden="1">
      <c r="A10091" s="38" t="s">
        <v>10</v>
      </c>
      <c r="B10091" s="31">
        <v>2011</v>
      </c>
      <c r="C10091" s="31">
        <v>91</v>
      </c>
      <c r="D10091" s="32">
        <v>0.35070878</v>
      </c>
      <c r="E10091" s="32">
        <v>0.29838555999999999</v>
      </c>
      <c r="F10091" s="32">
        <v>0.70161443999999995</v>
      </c>
      <c r="G10091" s="33">
        <v>1247.27</v>
      </c>
      <c r="H10091" s="39">
        <v>1061.1869999999999</v>
      </c>
    </row>
    <row r="10092" spans="1:8" hidden="1">
      <c r="A10092" s="38" t="s">
        <v>10</v>
      </c>
      <c r="B10092" s="31">
        <v>2011</v>
      </c>
      <c r="C10092" s="31">
        <v>92</v>
      </c>
      <c r="D10092" s="32">
        <v>0.37729422000000001</v>
      </c>
      <c r="E10092" s="32">
        <v>0.31741482999999998</v>
      </c>
      <c r="F10092" s="32">
        <v>0.68258516999999996</v>
      </c>
      <c r="G10092" s="33">
        <v>875.10299999999995</v>
      </c>
      <c r="H10092" s="39">
        <v>736.21799999999996</v>
      </c>
    </row>
    <row r="10093" spans="1:8" hidden="1">
      <c r="A10093" s="38" t="s">
        <v>10</v>
      </c>
      <c r="B10093" s="31">
        <v>2011</v>
      </c>
      <c r="C10093" s="31">
        <v>93</v>
      </c>
      <c r="D10093" s="32">
        <v>0.40286442</v>
      </c>
      <c r="E10093" s="32">
        <v>0.33532013999999999</v>
      </c>
      <c r="F10093" s="32">
        <v>0.66467986000000001</v>
      </c>
      <c r="G10093" s="33">
        <v>597.33199999999999</v>
      </c>
      <c r="H10093" s="39">
        <v>497.18299999999999</v>
      </c>
    </row>
    <row r="10094" spans="1:8" hidden="1">
      <c r="A10094" s="38" t="s">
        <v>10</v>
      </c>
      <c r="B10094" s="31">
        <v>2011</v>
      </c>
      <c r="C10094" s="31">
        <v>94</v>
      </c>
      <c r="D10094" s="32">
        <v>0.42735825999999999</v>
      </c>
      <c r="E10094" s="32">
        <v>0.35211798999999999</v>
      </c>
      <c r="F10094" s="32">
        <v>0.64788201000000001</v>
      </c>
      <c r="G10094" s="33">
        <v>397.03500000000003</v>
      </c>
      <c r="H10094" s="39">
        <v>327.13299999999998</v>
      </c>
    </row>
    <row r="10095" spans="1:8" hidden="1">
      <c r="A10095" s="38" t="s">
        <v>10</v>
      </c>
      <c r="B10095" s="31">
        <v>2011</v>
      </c>
      <c r="C10095" s="31">
        <v>95</v>
      </c>
      <c r="D10095" s="32">
        <v>0.45130787</v>
      </c>
      <c r="E10095" s="32">
        <v>0.36821802999999997</v>
      </c>
      <c r="F10095" s="32">
        <v>0.63178197000000003</v>
      </c>
      <c r="G10095" s="33">
        <v>257.23200000000003</v>
      </c>
      <c r="H10095" s="39">
        <v>209.87299999999999</v>
      </c>
    </row>
    <row r="10096" spans="1:8" hidden="1">
      <c r="A10096" s="38" t="s">
        <v>10</v>
      </c>
      <c r="B10096" s="31">
        <v>2011</v>
      </c>
      <c r="C10096" s="31">
        <v>96</v>
      </c>
      <c r="D10096" s="32">
        <v>0.47550301</v>
      </c>
      <c r="E10096" s="32">
        <v>0.38416677999999999</v>
      </c>
      <c r="F10096" s="32">
        <v>0.61583321999999996</v>
      </c>
      <c r="G10096" s="33">
        <v>162.51400000000001</v>
      </c>
      <c r="H10096" s="39">
        <v>131.298</v>
      </c>
    </row>
    <row r="10097" spans="1:8" hidden="1">
      <c r="A10097" s="38" t="s">
        <v>10</v>
      </c>
      <c r="B10097" s="31">
        <v>2011</v>
      </c>
      <c r="C10097" s="31">
        <v>97</v>
      </c>
      <c r="D10097" s="32">
        <v>0.50051791999999995</v>
      </c>
      <c r="E10097" s="32">
        <v>0.4003314</v>
      </c>
      <c r="F10097" s="32">
        <v>0.5996686</v>
      </c>
      <c r="G10097" s="33">
        <v>100.08199999999999</v>
      </c>
      <c r="H10097" s="39">
        <v>80.049000000000007</v>
      </c>
    </row>
    <row r="10098" spans="1:8" hidden="1">
      <c r="A10098" s="38" t="s">
        <v>10</v>
      </c>
      <c r="B10098" s="31">
        <v>2011</v>
      </c>
      <c r="C10098" s="31">
        <v>98</v>
      </c>
      <c r="D10098" s="32">
        <v>0.52663008</v>
      </c>
      <c r="E10098" s="32">
        <v>0.41686361999999999</v>
      </c>
      <c r="F10098" s="32">
        <v>0.58313638000000001</v>
      </c>
      <c r="G10098" s="33">
        <v>60.015999999999998</v>
      </c>
      <c r="H10098" s="39">
        <v>47.506999999999998</v>
      </c>
    </row>
    <row r="10099" spans="1:8" hidden="1">
      <c r="A10099" s="38" t="s">
        <v>10</v>
      </c>
      <c r="B10099" s="31">
        <v>2011</v>
      </c>
      <c r="C10099" s="31">
        <v>99</v>
      </c>
      <c r="D10099" s="32">
        <v>0.55358123000000004</v>
      </c>
      <c r="E10099" s="32">
        <v>0.43357245</v>
      </c>
      <c r="F10099" s="32">
        <v>0.56642755</v>
      </c>
      <c r="G10099" s="33">
        <v>34.997</v>
      </c>
      <c r="H10099" s="39">
        <v>27.41</v>
      </c>
    </row>
    <row r="10100" spans="1:8" hidden="1">
      <c r="A10100" s="38" t="s">
        <v>10</v>
      </c>
      <c r="B10100" s="31">
        <v>2012</v>
      </c>
      <c r="C10100" s="31">
        <v>1</v>
      </c>
      <c r="D10100" s="32">
        <v>1.4951310000000001E-2</v>
      </c>
      <c r="E10100" s="32">
        <v>1.484037E-2</v>
      </c>
      <c r="F10100" s="32">
        <v>0.98515962999999995</v>
      </c>
      <c r="G10100" s="33">
        <v>91597.976999999999</v>
      </c>
      <c r="H10100" s="39">
        <v>90918.303</v>
      </c>
    </row>
    <row r="10101" spans="1:8" hidden="1">
      <c r="A10101" s="38" t="s">
        <v>10</v>
      </c>
      <c r="B10101" s="31">
        <v>2012</v>
      </c>
      <c r="C10101" s="31">
        <v>2</v>
      </c>
      <c r="D10101" s="32">
        <v>1.374647E-2</v>
      </c>
      <c r="E10101" s="32">
        <v>1.3652630000000001E-2</v>
      </c>
      <c r="F10101" s="32">
        <v>0.98634736999999995</v>
      </c>
      <c r="G10101" s="33">
        <v>90238.629000000001</v>
      </c>
      <c r="H10101" s="39">
        <v>89622.631999999998</v>
      </c>
    </row>
    <row r="10102" spans="1:8" hidden="1">
      <c r="A10102" s="38" t="s">
        <v>10</v>
      </c>
      <c r="B10102" s="31">
        <v>2012</v>
      </c>
      <c r="C10102" s="31">
        <v>3</v>
      </c>
      <c r="D10102" s="32">
        <v>1.26585E-2</v>
      </c>
      <c r="E10102" s="32">
        <v>1.2578890000000001E-2</v>
      </c>
      <c r="F10102" s="32">
        <v>0.98742110999999999</v>
      </c>
      <c r="G10102" s="33">
        <v>89006.634000000005</v>
      </c>
      <c r="H10102" s="39">
        <v>88446.831999999995</v>
      </c>
    </row>
    <row r="10103" spans="1:8" hidden="1">
      <c r="A10103" s="38" t="s">
        <v>10</v>
      </c>
      <c r="B10103" s="31">
        <v>2012</v>
      </c>
      <c r="C10103" s="31">
        <v>4</v>
      </c>
      <c r="D10103" s="32">
        <v>1.159047E-2</v>
      </c>
      <c r="E10103" s="32">
        <v>1.152369E-2</v>
      </c>
      <c r="F10103" s="32">
        <v>0.98847631000000002</v>
      </c>
      <c r="G10103" s="33">
        <v>87887.03</v>
      </c>
      <c r="H10103" s="39">
        <v>87380.638999999996</v>
      </c>
    </row>
    <row r="10104" spans="1:8" hidden="1">
      <c r="A10104" s="38" t="s">
        <v>10</v>
      </c>
      <c r="B10104" s="31">
        <v>2012</v>
      </c>
      <c r="C10104" s="31">
        <v>5</v>
      </c>
      <c r="D10104" s="32">
        <v>1.046829E-2</v>
      </c>
      <c r="E10104" s="32">
        <v>1.0413779999999999E-2</v>
      </c>
      <c r="F10104" s="32">
        <v>0.98958621999999996</v>
      </c>
      <c r="G10104" s="33">
        <v>86874.248000000007</v>
      </c>
      <c r="H10104" s="39">
        <v>86421.903000000006</v>
      </c>
    </row>
    <row r="10105" spans="1:8" hidden="1">
      <c r="A10105" s="38" t="s">
        <v>10</v>
      </c>
      <c r="B10105" s="31">
        <v>2012</v>
      </c>
      <c r="C10105" s="31">
        <v>6</v>
      </c>
      <c r="D10105" s="32">
        <v>9.2591099999999992E-3</v>
      </c>
      <c r="E10105" s="32">
        <v>9.2164399999999994E-3</v>
      </c>
      <c r="F10105" s="32">
        <v>0.99078356000000001</v>
      </c>
      <c r="G10105" s="33">
        <v>85969.558000000005</v>
      </c>
      <c r="H10105" s="39">
        <v>85573.391000000003</v>
      </c>
    </row>
    <row r="10106" spans="1:8" hidden="1">
      <c r="A10106" s="38" t="s">
        <v>10</v>
      </c>
      <c r="B10106" s="31">
        <v>2012</v>
      </c>
      <c r="C10106" s="31">
        <v>7</v>
      </c>
      <c r="D10106" s="32">
        <v>7.9923600000000004E-3</v>
      </c>
      <c r="E10106" s="32">
        <v>7.9605500000000003E-3</v>
      </c>
      <c r="F10106" s="32">
        <v>0.99203945000000004</v>
      </c>
      <c r="G10106" s="33">
        <v>85177.225000000006</v>
      </c>
      <c r="H10106" s="39">
        <v>84838.195999999996</v>
      </c>
    </row>
    <row r="10107" spans="1:8" hidden="1">
      <c r="A10107" s="38" t="s">
        <v>10</v>
      </c>
      <c r="B10107" s="31">
        <v>2012</v>
      </c>
      <c r="C10107" s="31">
        <v>8</v>
      </c>
      <c r="D10107" s="32">
        <v>6.7810199999999996E-3</v>
      </c>
      <c r="E10107" s="32">
        <v>6.7581100000000003E-3</v>
      </c>
      <c r="F10107" s="32">
        <v>0.99324188999999996</v>
      </c>
      <c r="G10107" s="33">
        <v>84499.167000000001</v>
      </c>
      <c r="H10107" s="39">
        <v>84213.64</v>
      </c>
    </row>
    <row r="10108" spans="1:8" hidden="1">
      <c r="A10108" s="38" t="s">
        <v>10</v>
      </c>
      <c r="B10108" s="31">
        <v>2012</v>
      </c>
      <c r="C10108" s="31">
        <v>9</v>
      </c>
      <c r="D10108" s="32">
        <v>5.7242600000000001E-3</v>
      </c>
      <c r="E10108" s="32">
        <v>5.70792E-3</v>
      </c>
      <c r="F10108" s="32">
        <v>0.99429208000000002</v>
      </c>
      <c r="G10108" s="33">
        <v>83928.112999999998</v>
      </c>
      <c r="H10108" s="39">
        <v>83688.585000000006</v>
      </c>
    </row>
    <row r="10109" spans="1:8" hidden="1">
      <c r="A10109" s="38" t="s">
        <v>10</v>
      </c>
      <c r="B10109" s="31">
        <v>2012</v>
      </c>
      <c r="C10109" s="31">
        <v>10</v>
      </c>
      <c r="D10109" s="32">
        <v>4.9027599999999999E-3</v>
      </c>
      <c r="E10109" s="32">
        <v>4.89077E-3</v>
      </c>
      <c r="F10109" s="32">
        <v>0.99510922999999996</v>
      </c>
      <c r="G10109" s="33">
        <v>83449.058000000005</v>
      </c>
      <c r="H10109" s="39">
        <v>83244.993000000002</v>
      </c>
    </row>
    <row r="10110" spans="1:8" hidden="1">
      <c r="A10110" s="38" t="s">
        <v>10</v>
      </c>
      <c r="B10110" s="31">
        <v>2012</v>
      </c>
      <c r="C10110" s="31">
        <v>11</v>
      </c>
      <c r="D10110" s="32">
        <v>4.3410899999999997E-3</v>
      </c>
      <c r="E10110" s="32">
        <v>4.33169E-3</v>
      </c>
      <c r="F10110" s="32">
        <v>0.99566831</v>
      </c>
      <c r="G10110" s="33">
        <v>83040.926999999996</v>
      </c>
      <c r="H10110" s="39">
        <v>82861.073999999993</v>
      </c>
    </row>
    <row r="10111" spans="1:8" hidden="1">
      <c r="A10111" s="38" t="s">
        <v>10</v>
      </c>
      <c r="B10111" s="31">
        <v>2012</v>
      </c>
      <c r="C10111" s="31">
        <v>12</v>
      </c>
      <c r="D10111" s="32">
        <v>4.0199900000000002E-3</v>
      </c>
      <c r="E10111" s="32">
        <v>4.0119300000000004E-3</v>
      </c>
      <c r="F10111" s="32">
        <v>0.99598807</v>
      </c>
      <c r="G10111" s="33">
        <v>82681.22</v>
      </c>
      <c r="H10111" s="39">
        <v>82515.364000000001</v>
      </c>
    </row>
    <row r="10112" spans="1:8" hidden="1">
      <c r="A10112" s="38" t="s">
        <v>10</v>
      </c>
      <c r="B10112" s="31">
        <v>2012</v>
      </c>
      <c r="C10112" s="31">
        <v>13</v>
      </c>
      <c r="D10112" s="32">
        <v>3.9193199999999996E-3</v>
      </c>
      <c r="E10112" s="32">
        <v>3.91165E-3</v>
      </c>
      <c r="F10112" s="32">
        <v>0.99608834999999996</v>
      </c>
      <c r="G10112" s="33">
        <v>82349.509000000005</v>
      </c>
      <c r="H10112" s="39">
        <v>82188.447</v>
      </c>
    </row>
    <row r="10113" spans="1:8" hidden="1">
      <c r="A10113" s="38" t="s">
        <v>10</v>
      </c>
      <c r="B10113" s="31">
        <v>2012</v>
      </c>
      <c r="C10113" s="31">
        <v>14</v>
      </c>
      <c r="D10113" s="32">
        <v>4.0009900000000003E-3</v>
      </c>
      <c r="E10113" s="32">
        <v>3.993E-3</v>
      </c>
      <c r="F10113" s="32">
        <v>0.99600699999999998</v>
      </c>
      <c r="G10113" s="33">
        <v>82027.385999999999</v>
      </c>
      <c r="H10113" s="39">
        <v>81863.618000000002</v>
      </c>
    </row>
    <row r="10114" spans="1:8" hidden="1">
      <c r="A10114" s="38" t="s">
        <v>10</v>
      </c>
      <c r="B10114" s="31">
        <v>2012</v>
      </c>
      <c r="C10114" s="31">
        <v>15</v>
      </c>
      <c r="D10114" s="32">
        <v>4.2346299999999996E-3</v>
      </c>
      <c r="E10114" s="32">
        <v>4.2256799999999999E-3</v>
      </c>
      <c r="F10114" s="32">
        <v>0.99577431999999999</v>
      </c>
      <c r="G10114" s="33">
        <v>81699.850000000006</v>
      </c>
      <c r="H10114" s="39">
        <v>81527.232000000004</v>
      </c>
    </row>
    <row r="10115" spans="1:8" hidden="1">
      <c r="A10115" s="38" t="s">
        <v>10</v>
      </c>
      <c r="B10115" s="31">
        <v>2012</v>
      </c>
      <c r="C10115" s="31">
        <v>16</v>
      </c>
      <c r="D10115" s="32">
        <v>4.5751799999999999E-3</v>
      </c>
      <c r="E10115" s="32">
        <v>4.5647400000000003E-3</v>
      </c>
      <c r="F10115" s="32">
        <v>0.99543526000000004</v>
      </c>
      <c r="G10115" s="33">
        <v>81354.612999999998</v>
      </c>
      <c r="H10115" s="39">
        <v>81168.932000000001</v>
      </c>
    </row>
    <row r="10116" spans="1:8" hidden="1">
      <c r="A10116" s="38" t="s">
        <v>10</v>
      </c>
      <c r="B10116" s="31">
        <v>2012</v>
      </c>
      <c r="C10116" s="31">
        <v>17</v>
      </c>
      <c r="D10116" s="32">
        <v>4.9675199999999996E-3</v>
      </c>
      <c r="E10116" s="32">
        <v>4.9552099999999998E-3</v>
      </c>
      <c r="F10116" s="32">
        <v>0.99504479000000001</v>
      </c>
      <c r="G10116" s="33">
        <v>80983.251000000004</v>
      </c>
      <c r="H10116" s="39">
        <v>80782.606</v>
      </c>
    </row>
    <row r="10117" spans="1:8" hidden="1">
      <c r="A10117" s="38" t="s">
        <v>10</v>
      </c>
      <c r="B10117" s="31">
        <v>2012</v>
      </c>
      <c r="C10117" s="31">
        <v>18</v>
      </c>
      <c r="D10117" s="32">
        <v>5.3667400000000001E-3</v>
      </c>
      <c r="E10117" s="32">
        <v>5.3523700000000004E-3</v>
      </c>
      <c r="F10117" s="32">
        <v>0.99464763</v>
      </c>
      <c r="G10117" s="33">
        <v>80581.962</v>
      </c>
      <c r="H10117" s="39">
        <v>80366.308999999994</v>
      </c>
    </row>
    <row r="10118" spans="1:8" hidden="1">
      <c r="A10118" s="38" t="s">
        <v>10</v>
      </c>
      <c r="B10118" s="31">
        <v>2012</v>
      </c>
      <c r="C10118" s="31">
        <v>19</v>
      </c>
      <c r="D10118" s="32">
        <v>5.7290500000000003E-3</v>
      </c>
      <c r="E10118" s="32">
        <v>5.7126900000000003E-3</v>
      </c>
      <c r="F10118" s="32">
        <v>0.99428731000000004</v>
      </c>
      <c r="G10118" s="33">
        <v>80150.657000000007</v>
      </c>
      <c r="H10118" s="39">
        <v>79921.718999999997</v>
      </c>
    </row>
    <row r="10119" spans="1:8" hidden="1">
      <c r="A10119" s="38" t="s">
        <v>10</v>
      </c>
      <c r="B10119" s="31">
        <v>2012</v>
      </c>
      <c r="C10119" s="31">
        <v>20</v>
      </c>
      <c r="D10119" s="32">
        <v>6.03814E-3</v>
      </c>
      <c r="E10119" s="32">
        <v>6.0199700000000004E-3</v>
      </c>
      <c r="F10119" s="32">
        <v>0.99398003000000001</v>
      </c>
      <c r="G10119" s="33">
        <v>79692.781000000003</v>
      </c>
      <c r="H10119" s="39">
        <v>79452.907000000007</v>
      </c>
    </row>
    <row r="10120" spans="1:8" hidden="1">
      <c r="A10120" s="38" t="s">
        <v>10</v>
      </c>
      <c r="B10120" s="31">
        <v>2012</v>
      </c>
      <c r="C10120" s="31">
        <v>21</v>
      </c>
      <c r="D10120" s="32">
        <v>6.2877100000000002E-3</v>
      </c>
      <c r="E10120" s="32">
        <v>6.2680000000000001E-3</v>
      </c>
      <c r="F10120" s="32">
        <v>0.99373199999999995</v>
      </c>
      <c r="G10120" s="33">
        <v>79213.032999999996</v>
      </c>
      <c r="H10120" s="39">
        <v>78964.78</v>
      </c>
    </row>
    <row r="10121" spans="1:8" hidden="1">
      <c r="A10121" s="38" t="s">
        <v>10</v>
      </c>
      <c r="B10121" s="31">
        <v>2012</v>
      </c>
      <c r="C10121" s="31">
        <v>22</v>
      </c>
      <c r="D10121" s="32">
        <v>6.4821999999999996E-3</v>
      </c>
      <c r="E10121" s="32">
        <v>6.4612599999999999E-3</v>
      </c>
      <c r="F10121" s="32">
        <v>0.99353873999999998</v>
      </c>
      <c r="G10121" s="33">
        <v>78716.525999999998</v>
      </c>
      <c r="H10121" s="39">
        <v>78462.221999999994</v>
      </c>
    </row>
    <row r="10122" spans="1:8" hidden="1">
      <c r="A10122" s="38" t="s">
        <v>10</v>
      </c>
      <c r="B10122" s="31">
        <v>2012</v>
      </c>
      <c r="C10122" s="31">
        <v>23</v>
      </c>
      <c r="D10122" s="32">
        <v>6.6340399999999999E-3</v>
      </c>
      <c r="E10122" s="32">
        <v>6.61211E-3</v>
      </c>
      <c r="F10122" s="32">
        <v>0.99338789000000005</v>
      </c>
      <c r="G10122" s="33">
        <v>78207.918000000005</v>
      </c>
      <c r="H10122" s="39">
        <v>77949.358999999997</v>
      </c>
    </row>
    <row r="10123" spans="1:8" hidden="1">
      <c r="A10123" s="38" t="s">
        <v>10</v>
      </c>
      <c r="B10123" s="31">
        <v>2012</v>
      </c>
      <c r="C10123" s="31">
        <v>24</v>
      </c>
      <c r="D10123" s="32">
        <v>6.7576700000000003E-3</v>
      </c>
      <c r="E10123" s="32">
        <v>6.7349200000000001E-3</v>
      </c>
      <c r="F10123" s="32">
        <v>0.99326508000000002</v>
      </c>
      <c r="G10123" s="33">
        <v>77690.798999999999</v>
      </c>
      <c r="H10123" s="39">
        <v>77429.179000000004</v>
      </c>
    </row>
    <row r="10124" spans="1:8" hidden="1">
      <c r="A10124" s="38" t="s">
        <v>10</v>
      </c>
      <c r="B10124" s="31">
        <v>2012</v>
      </c>
      <c r="C10124" s="31">
        <v>25</v>
      </c>
      <c r="D10124" s="32">
        <v>6.8715299999999998E-3</v>
      </c>
      <c r="E10124" s="32">
        <v>6.8479999999999999E-3</v>
      </c>
      <c r="F10124" s="32">
        <v>0.99315200000000003</v>
      </c>
      <c r="G10124" s="33">
        <v>77167.558000000005</v>
      </c>
      <c r="H10124" s="39">
        <v>76903.335999999996</v>
      </c>
    </row>
    <row r="10125" spans="1:8" hidden="1">
      <c r="A10125" s="38" t="s">
        <v>10</v>
      </c>
      <c r="B10125" s="31">
        <v>2012</v>
      </c>
      <c r="C10125" s="31">
        <v>26</v>
      </c>
      <c r="D10125" s="32">
        <v>6.9877300000000002E-3</v>
      </c>
      <c r="E10125" s="32">
        <v>6.9633999999999998E-3</v>
      </c>
      <c r="F10125" s="32">
        <v>0.99303660000000005</v>
      </c>
      <c r="G10125" s="33">
        <v>76639.115000000005</v>
      </c>
      <c r="H10125" s="39">
        <v>76372.28</v>
      </c>
    </row>
    <row r="10126" spans="1:8" hidden="1">
      <c r="A10126" s="38" t="s">
        <v>10</v>
      </c>
      <c r="B10126" s="31">
        <v>2012</v>
      </c>
      <c r="C10126" s="31">
        <v>27</v>
      </c>
      <c r="D10126" s="32">
        <v>7.1148000000000001E-3</v>
      </c>
      <c r="E10126" s="32">
        <v>7.0895699999999999E-3</v>
      </c>
      <c r="F10126" s="32">
        <v>0.99291043000000001</v>
      </c>
      <c r="G10126" s="33">
        <v>76105.445999999996</v>
      </c>
      <c r="H10126" s="39">
        <v>75835.668000000005</v>
      </c>
    </row>
    <row r="10127" spans="1:8" hidden="1">
      <c r="A10127" s="38" t="s">
        <v>10</v>
      </c>
      <c r="B10127" s="31">
        <v>2012</v>
      </c>
      <c r="C10127" s="31">
        <v>28</v>
      </c>
      <c r="D10127" s="32">
        <v>7.2548899999999999E-3</v>
      </c>
      <c r="E10127" s="32">
        <v>7.2286700000000004E-3</v>
      </c>
      <c r="F10127" s="32">
        <v>0.99277132999999995</v>
      </c>
      <c r="G10127" s="33">
        <v>75565.89</v>
      </c>
      <c r="H10127" s="39">
        <v>75292.77</v>
      </c>
    </row>
    <row r="10128" spans="1:8" hidden="1">
      <c r="A10128" s="38" t="s">
        <v>10</v>
      </c>
      <c r="B10128" s="31">
        <v>2012</v>
      </c>
      <c r="C10128" s="31">
        <v>29</v>
      </c>
      <c r="D10128" s="32">
        <v>7.4052700000000003E-3</v>
      </c>
      <c r="E10128" s="32">
        <v>7.3779600000000002E-3</v>
      </c>
      <c r="F10128" s="32">
        <v>0.99262203999999998</v>
      </c>
      <c r="G10128" s="33">
        <v>75019.649000000005</v>
      </c>
      <c r="H10128" s="39">
        <v>74742.903999999995</v>
      </c>
    </row>
    <row r="10129" spans="1:8" hidden="1">
      <c r="A10129" s="38" t="s">
        <v>10</v>
      </c>
      <c r="B10129" s="31">
        <v>2012</v>
      </c>
      <c r="C10129" s="31">
        <v>30</v>
      </c>
      <c r="D10129" s="32">
        <v>7.5643200000000002E-3</v>
      </c>
      <c r="E10129" s="32">
        <v>7.5358200000000004E-3</v>
      </c>
      <c r="F10129" s="32">
        <v>0.99246418000000003</v>
      </c>
      <c r="G10129" s="33">
        <v>74466.157999999996</v>
      </c>
      <c r="H10129" s="39">
        <v>74185.576000000001</v>
      </c>
    </row>
    <row r="10130" spans="1:8" hidden="1">
      <c r="A10130" s="38" t="s">
        <v>10</v>
      </c>
      <c r="B10130" s="31">
        <v>2012</v>
      </c>
      <c r="C10130" s="31">
        <v>31</v>
      </c>
      <c r="D10130" s="32">
        <v>7.72793E-3</v>
      </c>
      <c r="E10130" s="32">
        <v>7.6981899999999997E-3</v>
      </c>
      <c r="F10130" s="32">
        <v>0.99230180999999995</v>
      </c>
      <c r="G10130" s="33">
        <v>73904.994000000006</v>
      </c>
      <c r="H10130" s="39">
        <v>73620.527000000002</v>
      </c>
    </row>
    <row r="10131" spans="1:8" hidden="1">
      <c r="A10131" s="38" t="s">
        <v>10</v>
      </c>
      <c r="B10131" s="31">
        <v>2012</v>
      </c>
      <c r="C10131" s="31">
        <v>32</v>
      </c>
      <c r="D10131" s="32">
        <v>7.8953400000000007E-3</v>
      </c>
      <c r="E10131" s="32">
        <v>7.8642899999999995E-3</v>
      </c>
      <c r="F10131" s="32">
        <v>0.99213571</v>
      </c>
      <c r="G10131" s="33">
        <v>73336.06</v>
      </c>
      <c r="H10131" s="39">
        <v>73047.691999999995</v>
      </c>
    </row>
    <row r="10132" spans="1:8" hidden="1">
      <c r="A10132" s="38" t="s">
        <v>10</v>
      </c>
      <c r="B10132" s="31">
        <v>2012</v>
      </c>
      <c r="C10132" s="31">
        <v>33</v>
      </c>
      <c r="D10132" s="32">
        <v>8.0681299999999997E-3</v>
      </c>
      <c r="E10132" s="32">
        <v>8.0357199999999997E-3</v>
      </c>
      <c r="F10132" s="32">
        <v>0.99196428000000003</v>
      </c>
      <c r="G10132" s="33">
        <v>72759.323000000004</v>
      </c>
      <c r="H10132" s="39">
        <v>72466.986999999994</v>
      </c>
    </row>
    <row r="10133" spans="1:8" hidden="1">
      <c r="A10133" s="38" t="s">
        <v>10</v>
      </c>
      <c r="B10133" s="31">
        <v>2012</v>
      </c>
      <c r="C10133" s="31">
        <v>34</v>
      </c>
      <c r="D10133" s="32">
        <v>8.2503899999999998E-3</v>
      </c>
      <c r="E10133" s="32">
        <v>8.2164999999999998E-3</v>
      </c>
      <c r="F10133" s="32">
        <v>0.99178350000000004</v>
      </c>
      <c r="G10133" s="33">
        <v>72174.649999999994</v>
      </c>
      <c r="H10133" s="39">
        <v>71878.138999999996</v>
      </c>
    </row>
    <row r="10134" spans="1:8" hidden="1">
      <c r="A10134" s="38" t="s">
        <v>10</v>
      </c>
      <c r="B10134" s="31">
        <v>2012</v>
      </c>
      <c r="C10134" s="31">
        <v>35</v>
      </c>
      <c r="D10134" s="32">
        <v>8.4511199999999995E-3</v>
      </c>
      <c r="E10134" s="32">
        <v>8.4155600000000007E-3</v>
      </c>
      <c r="F10134" s="32">
        <v>0.99158444000000001</v>
      </c>
      <c r="G10134" s="33">
        <v>71581.626999999993</v>
      </c>
      <c r="H10134" s="39">
        <v>71280.428</v>
      </c>
    </row>
    <row r="10135" spans="1:8" hidden="1">
      <c r="A10135" s="38" t="s">
        <v>10</v>
      </c>
      <c r="B10135" s="31">
        <v>2012</v>
      </c>
      <c r="C10135" s="31">
        <v>36</v>
      </c>
      <c r="D10135" s="32">
        <v>8.6774299999999999E-3</v>
      </c>
      <c r="E10135" s="32">
        <v>8.6399400000000005E-3</v>
      </c>
      <c r="F10135" s="32">
        <v>0.99136005999999999</v>
      </c>
      <c r="G10135" s="33">
        <v>70979.228000000003</v>
      </c>
      <c r="H10135" s="39">
        <v>70672.600000000006</v>
      </c>
    </row>
    <row r="10136" spans="1:8" hidden="1">
      <c r="A10136" s="38" t="s">
        <v>10</v>
      </c>
      <c r="B10136" s="31">
        <v>2012</v>
      </c>
      <c r="C10136" s="31">
        <v>37</v>
      </c>
      <c r="D10136" s="32">
        <v>8.9355200000000006E-3</v>
      </c>
      <c r="E10136" s="32">
        <v>8.8957700000000008E-3</v>
      </c>
      <c r="F10136" s="32">
        <v>0.99110423000000003</v>
      </c>
      <c r="G10136" s="33">
        <v>70365.971999999994</v>
      </c>
      <c r="H10136" s="39">
        <v>70052.991999999998</v>
      </c>
    </row>
    <row r="10137" spans="1:8" hidden="1">
      <c r="A10137" s="38" t="s">
        <v>10</v>
      </c>
      <c r="B10137" s="31">
        <v>2012</v>
      </c>
      <c r="C10137" s="31">
        <v>38</v>
      </c>
      <c r="D10137" s="32">
        <v>9.2249099999999994E-3</v>
      </c>
      <c r="E10137" s="32">
        <v>9.1825599999999993E-3</v>
      </c>
      <c r="F10137" s="32">
        <v>0.99081744000000005</v>
      </c>
      <c r="G10137" s="33">
        <v>69740.012000000002</v>
      </c>
      <c r="H10137" s="39">
        <v>69419.816000000006</v>
      </c>
    </row>
    <row r="10138" spans="1:8" hidden="1">
      <c r="A10138" s="38" t="s">
        <v>10</v>
      </c>
      <c r="B10138" s="31">
        <v>2012</v>
      </c>
      <c r="C10138" s="31">
        <v>39</v>
      </c>
      <c r="D10138" s="32">
        <v>9.5369500000000006E-3</v>
      </c>
      <c r="E10138" s="32">
        <v>9.4916800000000006E-3</v>
      </c>
      <c r="F10138" s="32">
        <v>0.99050832</v>
      </c>
      <c r="G10138" s="33">
        <v>69099.62</v>
      </c>
      <c r="H10138" s="39">
        <v>68771.683999999994</v>
      </c>
    </row>
    <row r="10139" spans="1:8" hidden="1">
      <c r="A10139" s="38" t="s">
        <v>10</v>
      </c>
      <c r="B10139" s="31">
        <v>2012</v>
      </c>
      <c r="C10139" s="31">
        <v>40</v>
      </c>
      <c r="D10139" s="32">
        <v>9.8577999999999999E-3</v>
      </c>
      <c r="E10139" s="32">
        <v>9.8094500000000008E-3</v>
      </c>
      <c r="F10139" s="32">
        <v>0.99019055</v>
      </c>
      <c r="G10139" s="33">
        <v>68443.748000000007</v>
      </c>
      <c r="H10139" s="39">
        <v>68108.051000000007</v>
      </c>
    </row>
    <row r="10140" spans="1:8" hidden="1">
      <c r="A10140" s="38" t="s">
        <v>10</v>
      </c>
      <c r="B10140" s="31">
        <v>2012</v>
      </c>
      <c r="C10140" s="31">
        <v>41</v>
      </c>
      <c r="D10140" s="32">
        <v>1.0167270000000001E-2</v>
      </c>
      <c r="E10140" s="32">
        <v>1.0115849999999999E-2</v>
      </c>
      <c r="F10140" s="32">
        <v>0.98988414999999996</v>
      </c>
      <c r="G10140" s="33">
        <v>67772.353000000003</v>
      </c>
      <c r="H10140" s="39">
        <v>67429.565000000002</v>
      </c>
    </row>
    <row r="10141" spans="1:8" hidden="1">
      <c r="A10141" s="38" t="s">
        <v>10</v>
      </c>
      <c r="B10141" s="31">
        <v>2012</v>
      </c>
      <c r="C10141" s="31">
        <v>42</v>
      </c>
      <c r="D10141" s="32">
        <v>1.045278E-2</v>
      </c>
      <c r="E10141" s="32">
        <v>1.039843E-2</v>
      </c>
      <c r="F10141" s="32">
        <v>0.98960157000000004</v>
      </c>
      <c r="G10141" s="33">
        <v>67086.778000000006</v>
      </c>
      <c r="H10141" s="39">
        <v>66737.979000000007</v>
      </c>
    </row>
    <row r="10142" spans="1:8" hidden="1">
      <c r="A10142" s="38" t="s">
        <v>10</v>
      </c>
      <c r="B10142" s="31">
        <v>2012</v>
      </c>
      <c r="C10142" s="31">
        <v>43</v>
      </c>
      <c r="D10142" s="32">
        <v>1.0712050000000001E-2</v>
      </c>
      <c r="E10142" s="32">
        <v>1.065498E-2</v>
      </c>
      <c r="F10142" s="32">
        <v>0.98934502000000002</v>
      </c>
      <c r="G10142" s="33">
        <v>66389.180999999997</v>
      </c>
      <c r="H10142" s="39">
        <v>66035.493000000002</v>
      </c>
    </row>
    <row r="10143" spans="1:8" hidden="1">
      <c r="A10143" s="38" t="s">
        <v>10</v>
      </c>
      <c r="B10143" s="31">
        <v>2012</v>
      </c>
      <c r="C10143" s="31">
        <v>44</v>
      </c>
      <c r="D10143" s="32">
        <v>1.095806E-2</v>
      </c>
      <c r="E10143" s="32">
        <v>1.0898349999999999E-2</v>
      </c>
      <c r="F10143" s="32">
        <v>0.98910165000000005</v>
      </c>
      <c r="G10143" s="33">
        <v>65681.804999999993</v>
      </c>
      <c r="H10143" s="39">
        <v>65323.892999999996</v>
      </c>
    </row>
    <row r="10144" spans="1:8" hidden="1">
      <c r="A10144" s="38" t="s">
        <v>10</v>
      </c>
      <c r="B10144" s="31">
        <v>2012</v>
      </c>
      <c r="C10144" s="31">
        <v>45</v>
      </c>
      <c r="D10144" s="32">
        <v>1.122154E-2</v>
      </c>
      <c r="E10144" s="32">
        <v>1.1158929999999999E-2</v>
      </c>
      <c r="F10144" s="32">
        <v>0.98884106999999999</v>
      </c>
      <c r="G10144" s="33">
        <v>64965.982000000004</v>
      </c>
      <c r="H10144" s="39">
        <v>64603.506999999998</v>
      </c>
    </row>
    <row r="10145" spans="1:8" hidden="1">
      <c r="A10145" s="38" t="s">
        <v>10</v>
      </c>
      <c r="B10145" s="31">
        <v>2012</v>
      </c>
      <c r="C10145" s="31">
        <v>46</v>
      </c>
      <c r="D10145" s="32">
        <v>1.1536350000000001E-2</v>
      </c>
      <c r="E10145" s="32">
        <v>1.147018E-2</v>
      </c>
      <c r="F10145" s="32">
        <v>0.98852982</v>
      </c>
      <c r="G10145" s="33">
        <v>64241.031000000003</v>
      </c>
      <c r="H10145" s="39">
        <v>63872.603000000003</v>
      </c>
    </row>
    <row r="10146" spans="1:8" hidden="1">
      <c r="A10146" s="38" t="s">
        <v>10</v>
      </c>
      <c r="B10146" s="31">
        <v>2012</v>
      </c>
      <c r="C10146" s="31">
        <v>47</v>
      </c>
      <c r="D10146" s="32">
        <v>1.1937110000000001E-2</v>
      </c>
      <c r="E10146" s="32">
        <v>1.186629E-2</v>
      </c>
      <c r="F10146" s="32">
        <v>0.98813371000000005</v>
      </c>
      <c r="G10146" s="33">
        <v>63504.175000000003</v>
      </c>
      <c r="H10146" s="39">
        <v>63127.394999999997</v>
      </c>
    </row>
    <row r="10147" spans="1:8" hidden="1">
      <c r="A10147" s="38" t="s">
        <v>10</v>
      </c>
      <c r="B10147" s="31">
        <v>2012</v>
      </c>
      <c r="C10147" s="31">
        <v>48</v>
      </c>
      <c r="D10147" s="32">
        <v>1.2446179999999999E-2</v>
      </c>
      <c r="E10147" s="32">
        <v>1.23692E-2</v>
      </c>
      <c r="F10147" s="32">
        <v>0.98763080000000003</v>
      </c>
      <c r="G10147" s="33">
        <v>62750.616000000002</v>
      </c>
      <c r="H10147" s="39">
        <v>62362.529000000002</v>
      </c>
    </row>
    <row r="10148" spans="1:8" hidden="1">
      <c r="A10148" s="38" t="s">
        <v>10</v>
      </c>
      <c r="B10148" s="31">
        <v>2012</v>
      </c>
      <c r="C10148" s="31">
        <v>49</v>
      </c>
      <c r="D10148" s="32">
        <v>1.3066299999999999E-2</v>
      </c>
      <c r="E10148" s="32">
        <v>1.298149E-2</v>
      </c>
      <c r="F10148" s="32">
        <v>0.98701850999999996</v>
      </c>
      <c r="G10148" s="33">
        <v>61974.440999999999</v>
      </c>
      <c r="H10148" s="39">
        <v>61572.180999999997</v>
      </c>
    </row>
    <row r="10149" spans="1:8" hidden="1">
      <c r="A10149" s="38" t="s">
        <v>10</v>
      </c>
      <c r="B10149" s="31">
        <v>2012</v>
      </c>
      <c r="C10149" s="31">
        <v>50</v>
      </c>
      <c r="D10149" s="32">
        <v>1.378588E-2</v>
      </c>
      <c r="E10149" s="32">
        <v>1.369151E-2</v>
      </c>
      <c r="F10149" s="32">
        <v>0.98630848999999998</v>
      </c>
      <c r="G10149" s="33">
        <v>61169.921000000002</v>
      </c>
      <c r="H10149" s="39">
        <v>60751.165999999997</v>
      </c>
    </row>
    <row r="10150" spans="1:8" hidden="1">
      <c r="A10150" s="38" t="s">
        <v>10</v>
      </c>
      <c r="B10150" s="31">
        <v>2012</v>
      </c>
      <c r="C10150" s="31">
        <v>51</v>
      </c>
      <c r="D10150" s="32">
        <v>1.457454E-2</v>
      </c>
      <c r="E10150" s="32">
        <v>1.44691E-2</v>
      </c>
      <c r="F10150" s="32">
        <v>0.98553089999999999</v>
      </c>
      <c r="G10150" s="33">
        <v>60332.411999999997</v>
      </c>
      <c r="H10150" s="39">
        <v>59895.934000000001</v>
      </c>
    </row>
    <row r="10151" spans="1:8" hidden="1">
      <c r="A10151" s="38" t="s">
        <v>10</v>
      </c>
      <c r="B10151" s="31">
        <v>2012</v>
      </c>
      <c r="C10151" s="31">
        <v>52</v>
      </c>
      <c r="D10151" s="32">
        <v>1.540278E-2</v>
      </c>
      <c r="E10151" s="32">
        <v>1.528507E-2</v>
      </c>
      <c r="F10151" s="32">
        <v>0.98471492999999999</v>
      </c>
      <c r="G10151" s="33">
        <v>59459.455999999998</v>
      </c>
      <c r="H10151" s="39">
        <v>59005.036</v>
      </c>
    </row>
    <row r="10152" spans="1:8" hidden="1">
      <c r="A10152" s="38" t="s">
        <v>10</v>
      </c>
      <c r="B10152" s="31">
        <v>2012</v>
      </c>
      <c r="C10152" s="31">
        <v>53</v>
      </c>
      <c r="D10152" s="32">
        <v>1.625511E-2</v>
      </c>
      <c r="E10152" s="32">
        <v>1.6124059999999999E-2</v>
      </c>
      <c r="F10152" s="32">
        <v>0.98387594</v>
      </c>
      <c r="G10152" s="33">
        <v>58550.614999999998</v>
      </c>
      <c r="H10152" s="39">
        <v>58078.578000000001</v>
      </c>
    </row>
    <row r="10153" spans="1:8" hidden="1">
      <c r="A10153" s="38" t="s">
        <v>10</v>
      </c>
      <c r="B10153" s="31">
        <v>2012</v>
      </c>
      <c r="C10153" s="31">
        <v>54</v>
      </c>
      <c r="D10153" s="32">
        <v>1.713332E-2</v>
      </c>
      <c r="E10153" s="32">
        <v>1.6987789999999999E-2</v>
      </c>
      <c r="F10153" s="32">
        <v>0.98301221000000005</v>
      </c>
      <c r="G10153" s="33">
        <v>57606.540999999997</v>
      </c>
      <c r="H10153" s="39">
        <v>57117.237000000001</v>
      </c>
    </row>
    <row r="10154" spans="1:8" hidden="1">
      <c r="A10154" s="38" t="s">
        <v>10</v>
      </c>
      <c r="B10154" s="31">
        <v>2012</v>
      </c>
      <c r="C10154" s="31">
        <v>55</v>
      </c>
      <c r="D10154" s="32">
        <v>1.8071130000000001E-2</v>
      </c>
      <c r="E10154" s="32">
        <v>1.7909310000000001E-2</v>
      </c>
      <c r="F10154" s="32">
        <v>0.98209069000000004</v>
      </c>
      <c r="G10154" s="33">
        <v>56627.932999999997</v>
      </c>
      <c r="H10154" s="39">
        <v>56120.849000000002</v>
      </c>
    </row>
    <row r="10155" spans="1:8" hidden="1">
      <c r="A10155" s="38" t="s">
        <v>10</v>
      </c>
      <c r="B10155" s="31">
        <v>2012</v>
      </c>
      <c r="C10155" s="31">
        <v>56</v>
      </c>
      <c r="D10155" s="32">
        <v>1.9115400000000001E-2</v>
      </c>
      <c r="E10155" s="32">
        <v>1.8934429999999999E-2</v>
      </c>
      <c r="F10155" s="32">
        <v>0.98106557000000005</v>
      </c>
      <c r="G10155" s="33">
        <v>55613.766000000003</v>
      </c>
      <c r="H10155" s="39">
        <v>55087.258000000002</v>
      </c>
    </row>
    <row r="10156" spans="1:8" hidden="1">
      <c r="A10156" s="38" t="s">
        <v>10</v>
      </c>
      <c r="B10156" s="31">
        <v>2012</v>
      </c>
      <c r="C10156" s="31">
        <v>57</v>
      </c>
      <c r="D10156" s="32">
        <v>2.0319759999999999E-2</v>
      </c>
      <c r="E10156" s="32">
        <v>2.011539E-2</v>
      </c>
      <c r="F10156" s="32">
        <v>0.97988461000000004</v>
      </c>
      <c r="G10156" s="33">
        <v>54560.750999999997</v>
      </c>
      <c r="H10156" s="39">
        <v>54011.995000000003</v>
      </c>
    </row>
    <row r="10157" spans="1:8" hidden="1">
      <c r="A10157" s="38" t="s">
        <v>10</v>
      </c>
      <c r="B10157" s="31">
        <v>2012</v>
      </c>
      <c r="C10157" s="31">
        <v>58</v>
      </c>
      <c r="D10157" s="32">
        <v>2.1732979999999999E-2</v>
      </c>
      <c r="E10157" s="32">
        <v>2.1499359999999999E-2</v>
      </c>
      <c r="F10157" s="32">
        <v>0.97850064000000003</v>
      </c>
      <c r="G10157" s="33">
        <v>53463.24</v>
      </c>
      <c r="H10157" s="39">
        <v>52888.527000000002</v>
      </c>
    </row>
    <row r="10158" spans="1:8" hidden="1">
      <c r="A10158" s="38" t="s">
        <v>10</v>
      </c>
      <c r="B10158" s="31">
        <v>2012</v>
      </c>
      <c r="C10158" s="31">
        <v>59</v>
      </c>
      <c r="D10158" s="32">
        <v>2.337769E-2</v>
      </c>
      <c r="E10158" s="32">
        <v>2.3107590000000001E-2</v>
      </c>
      <c r="F10158" s="32">
        <v>0.97689241000000004</v>
      </c>
      <c r="G10158" s="33">
        <v>52313.813999999998</v>
      </c>
      <c r="H10158" s="39">
        <v>51709.391000000003</v>
      </c>
    </row>
    <row r="10159" spans="1:8" hidden="1">
      <c r="A10159" s="38" t="s">
        <v>10</v>
      </c>
      <c r="B10159" s="31">
        <v>2012</v>
      </c>
      <c r="C10159" s="31">
        <v>60</v>
      </c>
      <c r="D10159" s="32">
        <v>2.526072E-2</v>
      </c>
      <c r="E10159" s="32">
        <v>2.494565E-2</v>
      </c>
      <c r="F10159" s="32">
        <v>0.97505434999999996</v>
      </c>
      <c r="G10159" s="33">
        <v>51104.968000000001</v>
      </c>
      <c r="H10159" s="39">
        <v>50467.544999999998</v>
      </c>
    </row>
    <row r="10160" spans="1:8" hidden="1">
      <c r="A10160" s="38" t="s">
        <v>10</v>
      </c>
      <c r="B10160" s="31">
        <v>2012</v>
      </c>
      <c r="C10160" s="31">
        <v>61</v>
      </c>
      <c r="D10160" s="32">
        <v>2.736212E-2</v>
      </c>
      <c r="E10160" s="32">
        <v>2.6992829999999999E-2</v>
      </c>
      <c r="F10160" s="32">
        <v>0.97300717000000003</v>
      </c>
      <c r="G10160" s="33">
        <v>49830.122000000003</v>
      </c>
      <c r="H10160" s="39">
        <v>49157.593999999997</v>
      </c>
    </row>
    <row r="10161" spans="1:8" hidden="1">
      <c r="A10161" s="38" t="s">
        <v>10</v>
      </c>
      <c r="B10161" s="31">
        <v>2012</v>
      </c>
      <c r="C10161" s="31">
        <v>62</v>
      </c>
      <c r="D10161" s="32">
        <v>2.9663579999999998E-2</v>
      </c>
      <c r="E10161" s="32">
        <v>2.9230039999999999E-2</v>
      </c>
      <c r="F10161" s="32">
        <v>0.97076996000000004</v>
      </c>
      <c r="G10161" s="33">
        <v>48485.065999999999</v>
      </c>
      <c r="H10161" s="39">
        <v>47776.455999999998</v>
      </c>
    </row>
    <row r="10162" spans="1:8" hidden="1">
      <c r="A10162" s="38" t="s">
        <v>10</v>
      </c>
      <c r="B10162" s="31">
        <v>2012</v>
      </c>
      <c r="C10162" s="31">
        <v>63</v>
      </c>
      <c r="D10162" s="32">
        <v>3.2142829999999997E-2</v>
      </c>
      <c r="E10162" s="32">
        <v>3.1634420000000003E-2</v>
      </c>
      <c r="F10162" s="32">
        <v>0.96836557999999995</v>
      </c>
      <c r="G10162" s="33">
        <v>47067.845000000001</v>
      </c>
      <c r="H10162" s="39">
        <v>46323.362999999998</v>
      </c>
    </row>
    <row r="10163" spans="1:8" hidden="1">
      <c r="A10163" s="38" t="s">
        <v>10</v>
      </c>
      <c r="B10163" s="31">
        <v>2012</v>
      </c>
      <c r="C10163" s="31">
        <v>64</v>
      </c>
      <c r="D10163" s="32">
        <v>3.4807539999999998E-2</v>
      </c>
      <c r="E10163" s="32">
        <v>3.4212119999999999E-2</v>
      </c>
      <c r="F10163" s="32">
        <v>0.96578788000000004</v>
      </c>
      <c r="G10163" s="33">
        <v>45578.881000000001</v>
      </c>
      <c r="H10163" s="39">
        <v>44799.205999999998</v>
      </c>
    </row>
    <row r="10164" spans="1:8" hidden="1">
      <c r="A10164" s="38" t="s">
        <v>10</v>
      </c>
      <c r="B10164" s="31">
        <v>2012</v>
      </c>
      <c r="C10164" s="31">
        <v>65</v>
      </c>
      <c r="D10164" s="32">
        <v>3.7716520000000003E-2</v>
      </c>
      <c r="E10164" s="32">
        <v>3.7018420000000003E-2</v>
      </c>
      <c r="F10164" s="32">
        <v>0.96298158</v>
      </c>
      <c r="G10164" s="33">
        <v>44019.531000000003</v>
      </c>
      <c r="H10164" s="39">
        <v>43204.764000000003</v>
      </c>
    </row>
    <row r="10165" spans="1:8" hidden="1">
      <c r="A10165" s="38" t="s">
        <v>10</v>
      </c>
      <c r="B10165" s="31">
        <v>2012</v>
      </c>
      <c r="C10165" s="31">
        <v>66</v>
      </c>
      <c r="D10165" s="32">
        <v>4.0935230000000003E-2</v>
      </c>
      <c r="E10165" s="32">
        <v>4.0114179999999999E-2</v>
      </c>
      <c r="F10165" s="32">
        <v>0.95988582</v>
      </c>
      <c r="G10165" s="33">
        <v>42389.997000000003</v>
      </c>
      <c r="H10165" s="39">
        <v>41539.777000000002</v>
      </c>
    </row>
    <row r="10166" spans="1:8" hidden="1">
      <c r="A10166" s="38" t="s">
        <v>10</v>
      </c>
      <c r="B10166" s="31">
        <v>2012</v>
      </c>
      <c r="C10166" s="31">
        <v>67</v>
      </c>
      <c r="D10166" s="32">
        <v>4.4552790000000002E-2</v>
      </c>
      <c r="E10166" s="32">
        <v>4.3581950000000001E-2</v>
      </c>
      <c r="F10166" s="32">
        <v>0.95641805000000002</v>
      </c>
      <c r="G10166" s="33">
        <v>40689.557000000001</v>
      </c>
      <c r="H10166" s="39">
        <v>39802.892</v>
      </c>
    </row>
    <row r="10167" spans="1:8" hidden="1">
      <c r="A10167" s="38" t="s">
        <v>10</v>
      </c>
      <c r="B10167" s="31">
        <v>2012</v>
      </c>
      <c r="C10167" s="31">
        <v>68</v>
      </c>
      <c r="D10167" s="32">
        <v>4.8649369999999997E-2</v>
      </c>
      <c r="E10167" s="32">
        <v>4.7494090000000003E-2</v>
      </c>
      <c r="F10167" s="32">
        <v>0.95250590999999996</v>
      </c>
      <c r="G10167" s="33">
        <v>38916.226999999999</v>
      </c>
      <c r="H10167" s="39">
        <v>37992.082000000002</v>
      </c>
    </row>
    <row r="10168" spans="1:8" hidden="1">
      <c r="A10168" s="38" t="s">
        <v>10</v>
      </c>
      <c r="B10168" s="31">
        <v>2012</v>
      </c>
      <c r="C10168" s="31">
        <v>69</v>
      </c>
      <c r="D10168" s="32">
        <v>5.3258720000000002E-2</v>
      </c>
      <c r="E10168" s="32">
        <v>5.1877270000000003E-2</v>
      </c>
      <c r="F10168" s="32">
        <v>0.94812273000000002</v>
      </c>
      <c r="G10168" s="33">
        <v>37067.936000000002</v>
      </c>
      <c r="H10168" s="39">
        <v>36106.445</v>
      </c>
    </row>
    <row r="10169" spans="1:8" hidden="1">
      <c r="A10169" s="38" t="s">
        <v>10</v>
      </c>
      <c r="B10169" s="31">
        <v>2012</v>
      </c>
      <c r="C10169" s="31">
        <v>70</v>
      </c>
      <c r="D10169" s="32">
        <v>5.8378239999999998E-2</v>
      </c>
      <c r="E10169" s="32">
        <v>5.6722559999999998E-2</v>
      </c>
      <c r="F10169" s="32">
        <v>0.94327744000000002</v>
      </c>
      <c r="G10169" s="33">
        <v>35144.953000000001</v>
      </c>
      <c r="H10169" s="39">
        <v>34148.197</v>
      </c>
    </row>
    <row r="10170" spans="1:8" hidden="1">
      <c r="A10170" s="38" t="s">
        <v>10</v>
      </c>
      <c r="B10170" s="31">
        <v>2012</v>
      </c>
      <c r="C10170" s="31">
        <v>71</v>
      </c>
      <c r="D10170" s="32">
        <v>6.3957970000000003E-2</v>
      </c>
      <c r="E10170" s="32">
        <v>6.1976040000000003E-2</v>
      </c>
      <c r="F10170" s="32">
        <v>0.93802395999999999</v>
      </c>
      <c r="G10170" s="33">
        <v>33151.440999999999</v>
      </c>
      <c r="H10170" s="39">
        <v>32124.144</v>
      </c>
    </row>
    <row r="10171" spans="1:8" hidden="1">
      <c r="A10171" s="38" t="s">
        <v>10</v>
      </c>
      <c r="B10171" s="31">
        <v>2012</v>
      </c>
      <c r="C10171" s="31">
        <v>72</v>
      </c>
      <c r="D10171" s="32">
        <v>6.9932949999999994E-2</v>
      </c>
      <c r="E10171" s="32">
        <v>6.7570259999999993E-2</v>
      </c>
      <c r="F10171" s="32">
        <v>0.93242974000000001</v>
      </c>
      <c r="G10171" s="33">
        <v>31096.846000000001</v>
      </c>
      <c r="H10171" s="39">
        <v>30046.235000000001</v>
      </c>
    </row>
    <row r="10172" spans="1:8" hidden="1">
      <c r="A10172" s="38" t="s">
        <v>10</v>
      </c>
      <c r="B10172" s="31">
        <v>2012</v>
      </c>
      <c r="C10172" s="31">
        <v>73</v>
      </c>
      <c r="D10172" s="32">
        <v>7.6282920000000004E-2</v>
      </c>
      <c r="E10172" s="32">
        <v>7.3480279999999995E-2</v>
      </c>
      <c r="F10172" s="32">
        <v>0.92651972000000005</v>
      </c>
      <c r="G10172" s="33">
        <v>28995.624</v>
      </c>
      <c r="H10172" s="39">
        <v>27930.321</v>
      </c>
    </row>
    <row r="10173" spans="1:8" hidden="1">
      <c r="A10173" s="38" t="s">
        <v>10</v>
      </c>
      <c r="B10173" s="31">
        <v>2012</v>
      </c>
      <c r="C10173" s="31">
        <v>74</v>
      </c>
      <c r="D10173" s="32">
        <v>8.3040500000000003E-2</v>
      </c>
      <c r="E10173" s="32">
        <v>7.9730090000000003E-2</v>
      </c>
      <c r="F10173" s="32">
        <v>0.92026991000000002</v>
      </c>
      <c r="G10173" s="33">
        <v>26865.018</v>
      </c>
      <c r="H10173" s="39">
        <v>25794.043000000001</v>
      </c>
    </row>
    <row r="10174" spans="1:8" hidden="1">
      <c r="A10174" s="38" t="s">
        <v>10</v>
      </c>
      <c r="B10174" s="31">
        <v>2012</v>
      </c>
      <c r="C10174" s="31">
        <v>75</v>
      </c>
      <c r="D10174" s="32">
        <v>9.0342539999999999E-2</v>
      </c>
      <c r="E10174" s="32">
        <v>8.6438020000000004E-2</v>
      </c>
      <c r="F10174" s="32">
        <v>0.91356198</v>
      </c>
      <c r="G10174" s="33">
        <v>24723.067999999999</v>
      </c>
      <c r="H10174" s="39">
        <v>23654.561000000002</v>
      </c>
    </row>
    <row r="10175" spans="1:8" hidden="1">
      <c r="A10175" s="38" t="s">
        <v>10</v>
      </c>
      <c r="B10175" s="31">
        <v>2012</v>
      </c>
      <c r="C10175" s="31">
        <v>76</v>
      </c>
      <c r="D10175" s="32">
        <v>9.8386020000000005E-2</v>
      </c>
      <c r="E10175" s="32">
        <v>9.3773040000000002E-2</v>
      </c>
      <c r="F10175" s="32">
        <v>0.90622696000000003</v>
      </c>
      <c r="G10175" s="33">
        <v>22586.055</v>
      </c>
      <c r="H10175" s="39">
        <v>21527.073</v>
      </c>
    </row>
    <row r="10176" spans="1:8" hidden="1">
      <c r="A10176" s="38" t="s">
        <v>10</v>
      </c>
      <c r="B10176" s="31">
        <v>2012</v>
      </c>
      <c r="C10176" s="31">
        <v>77</v>
      </c>
      <c r="D10176" s="32">
        <v>0.10737426</v>
      </c>
      <c r="E10176" s="32">
        <v>0.10190336</v>
      </c>
      <c r="F10176" s="32">
        <v>0.89809664</v>
      </c>
      <c r="G10176" s="33">
        <v>20468.092000000001</v>
      </c>
      <c r="H10176" s="39">
        <v>19425.207999999999</v>
      </c>
    </row>
    <row r="10177" spans="1:8" hidden="1">
      <c r="A10177" s="38" t="s">
        <v>10</v>
      </c>
      <c r="B10177" s="31">
        <v>2012</v>
      </c>
      <c r="C10177" s="31">
        <v>78</v>
      </c>
      <c r="D10177" s="32">
        <v>0.11747475</v>
      </c>
      <c r="E10177" s="32">
        <v>0.1109574</v>
      </c>
      <c r="F10177" s="32">
        <v>0.88904260000000002</v>
      </c>
      <c r="G10177" s="33">
        <v>18382.324000000001</v>
      </c>
      <c r="H10177" s="39">
        <v>17362.496999999999</v>
      </c>
    </row>
    <row r="10178" spans="1:8" hidden="1">
      <c r="A10178" s="38" t="s">
        <v>10</v>
      </c>
      <c r="B10178" s="31">
        <v>2012</v>
      </c>
      <c r="C10178" s="31">
        <v>79</v>
      </c>
      <c r="D10178" s="32">
        <v>0.12870865000000001</v>
      </c>
      <c r="E10178" s="32">
        <v>0.12092650000000001</v>
      </c>
      <c r="F10178" s="32">
        <v>0.87907349999999995</v>
      </c>
      <c r="G10178" s="33">
        <v>16342.669</v>
      </c>
      <c r="H10178" s="39">
        <v>15354.538</v>
      </c>
    </row>
    <row r="10179" spans="1:8" hidden="1">
      <c r="A10179" s="38" t="s">
        <v>10</v>
      </c>
      <c r="B10179" s="31">
        <v>2012</v>
      </c>
      <c r="C10179" s="31">
        <v>80</v>
      </c>
      <c r="D10179" s="32">
        <v>0.14097282</v>
      </c>
      <c r="E10179" s="32">
        <v>0.13169043</v>
      </c>
      <c r="F10179" s="32">
        <v>0.86830956999999998</v>
      </c>
      <c r="G10179" s="33">
        <v>14366.406999999999</v>
      </c>
      <c r="H10179" s="39">
        <v>13420.448</v>
      </c>
    </row>
    <row r="10180" spans="1:8" hidden="1">
      <c r="A10180" s="38" t="s">
        <v>10</v>
      </c>
      <c r="B10180" s="31">
        <v>2012</v>
      </c>
      <c r="C10180" s="31">
        <v>81</v>
      </c>
      <c r="D10180" s="32">
        <v>0.15403839</v>
      </c>
      <c r="E10180" s="32">
        <v>0.14302287999999999</v>
      </c>
      <c r="F10180" s="32">
        <v>0.85697712000000004</v>
      </c>
      <c r="G10180" s="33">
        <v>12474.489</v>
      </c>
      <c r="H10180" s="39">
        <v>11582.42</v>
      </c>
    </row>
    <row r="10181" spans="1:8" hidden="1">
      <c r="A10181" s="38" t="s">
        <v>10</v>
      </c>
      <c r="B10181" s="31">
        <v>2012</v>
      </c>
      <c r="C10181" s="31">
        <v>82</v>
      </c>
      <c r="D10181" s="32">
        <v>0.16766123999999999</v>
      </c>
      <c r="E10181" s="32">
        <v>0.15469321</v>
      </c>
      <c r="F10181" s="32">
        <v>0.84530678999999997</v>
      </c>
      <c r="G10181" s="33">
        <v>10690.352000000001</v>
      </c>
      <c r="H10181" s="39">
        <v>9863.4889999999996</v>
      </c>
    </row>
    <row r="10182" spans="1:8" hidden="1">
      <c r="A10182" s="38" t="s">
        <v>10</v>
      </c>
      <c r="B10182" s="31">
        <v>2012</v>
      </c>
      <c r="C10182" s="31">
        <v>83</v>
      </c>
      <c r="D10182" s="32">
        <v>0.18178416999999999</v>
      </c>
      <c r="E10182" s="32">
        <v>0.16663808999999999</v>
      </c>
      <c r="F10182" s="32">
        <v>0.83336191000000004</v>
      </c>
      <c r="G10182" s="33">
        <v>9036.6270000000004</v>
      </c>
      <c r="H10182" s="39">
        <v>8283.7039999999997</v>
      </c>
    </row>
    <row r="10183" spans="1:8" hidden="1">
      <c r="A10183" s="38" t="s">
        <v>10</v>
      </c>
      <c r="B10183" s="31">
        <v>2012</v>
      </c>
      <c r="C10183" s="31">
        <v>84</v>
      </c>
      <c r="D10183" s="32">
        <v>0.19655744</v>
      </c>
      <c r="E10183" s="32">
        <v>0.17896862999999999</v>
      </c>
      <c r="F10183" s="32">
        <v>0.82103137000000004</v>
      </c>
      <c r="G10183" s="33">
        <v>7530.7809999999999</v>
      </c>
      <c r="H10183" s="39">
        <v>6856.8940000000002</v>
      </c>
    </row>
    <row r="10184" spans="1:8" hidden="1">
      <c r="A10184" s="38" t="s">
        <v>10</v>
      </c>
      <c r="B10184" s="31">
        <v>2012</v>
      </c>
      <c r="C10184" s="31">
        <v>85</v>
      </c>
      <c r="D10184" s="32">
        <v>0.21244813000000001</v>
      </c>
      <c r="E10184" s="32">
        <v>0.19204800999999999</v>
      </c>
      <c r="F10184" s="32">
        <v>0.80795198999999995</v>
      </c>
      <c r="G10184" s="33">
        <v>6183.0069999999996</v>
      </c>
      <c r="H10184" s="39">
        <v>5589.29</v>
      </c>
    </row>
    <row r="10185" spans="1:8" hidden="1">
      <c r="A10185" s="38" t="s">
        <v>10</v>
      </c>
      <c r="B10185" s="31">
        <v>2012</v>
      </c>
      <c r="C10185" s="31">
        <v>86</v>
      </c>
      <c r="D10185" s="32">
        <v>0.23007786</v>
      </c>
      <c r="E10185" s="32">
        <v>0.20634064999999999</v>
      </c>
      <c r="F10185" s="32">
        <v>0.79365934999999999</v>
      </c>
      <c r="G10185" s="33">
        <v>4995.5730000000003</v>
      </c>
      <c r="H10185" s="39">
        <v>4480.1779999999999</v>
      </c>
    </row>
    <row r="10186" spans="1:8" hidden="1">
      <c r="A10186" s="38" t="s">
        <v>10</v>
      </c>
      <c r="B10186" s="31">
        <v>2012</v>
      </c>
      <c r="C10186" s="31">
        <v>87</v>
      </c>
      <c r="D10186" s="32">
        <v>0.24996871000000001</v>
      </c>
      <c r="E10186" s="32">
        <v>0.22219749999999999</v>
      </c>
      <c r="F10186" s="32">
        <v>0.77780249999999995</v>
      </c>
      <c r="G10186" s="33">
        <v>3964.7829999999999</v>
      </c>
      <c r="H10186" s="39">
        <v>3524.3009999999999</v>
      </c>
    </row>
    <row r="10187" spans="1:8" hidden="1">
      <c r="A10187" s="38" t="s">
        <v>10</v>
      </c>
      <c r="B10187" s="31">
        <v>2012</v>
      </c>
      <c r="C10187" s="31">
        <v>88</v>
      </c>
      <c r="D10187" s="32">
        <v>0.27242133000000002</v>
      </c>
      <c r="E10187" s="32">
        <v>0.23976305000000001</v>
      </c>
      <c r="F10187" s="32">
        <v>0.76023695000000002</v>
      </c>
      <c r="G10187" s="33">
        <v>3083.8180000000002</v>
      </c>
      <c r="H10187" s="39">
        <v>2714.125</v>
      </c>
    </row>
    <row r="10188" spans="1:8" hidden="1">
      <c r="A10188" s="38" t="s">
        <v>10</v>
      </c>
      <c r="B10188" s="31">
        <v>2012</v>
      </c>
      <c r="C10188" s="31">
        <v>89</v>
      </c>
      <c r="D10188" s="32">
        <v>0.29720663000000003</v>
      </c>
      <c r="E10188" s="32">
        <v>0.25875481</v>
      </c>
      <c r="F10188" s="32">
        <v>0.74124519</v>
      </c>
      <c r="G10188" s="33">
        <v>2344.433</v>
      </c>
      <c r="H10188" s="39">
        <v>2041.116</v>
      </c>
    </row>
    <row r="10189" spans="1:8" hidden="1">
      <c r="A10189" s="38" t="s">
        <v>10</v>
      </c>
      <c r="B10189" s="31">
        <v>2012</v>
      </c>
      <c r="C10189" s="31">
        <v>90</v>
      </c>
      <c r="D10189" s="32">
        <v>0.32363599999999998</v>
      </c>
      <c r="E10189" s="32">
        <v>0.27855997999999998</v>
      </c>
      <c r="F10189" s="32">
        <v>0.72144001999999996</v>
      </c>
      <c r="G10189" s="33">
        <v>1737.799</v>
      </c>
      <c r="H10189" s="39">
        <v>1495.759</v>
      </c>
    </row>
    <row r="10190" spans="1:8" hidden="1">
      <c r="A10190" s="38" t="s">
        <v>10</v>
      </c>
      <c r="B10190" s="31">
        <v>2012</v>
      </c>
      <c r="C10190" s="31">
        <v>91</v>
      </c>
      <c r="D10190" s="32">
        <v>0.35069027000000003</v>
      </c>
      <c r="E10190" s="32">
        <v>0.29837216</v>
      </c>
      <c r="F10190" s="32">
        <v>0.70162784</v>
      </c>
      <c r="G10190" s="33">
        <v>1253.7180000000001</v>
      </c>
      <c r="H10190" s="39">
        <v>1066.681</v>
      </c>
    </row>
    <row r="10191" spans="1:8" hidden="1">
      <c r="A10191" s="38" t="s">
        <v>10</v>
      </c>
      <c r="B10191" s="31">
        <v>2012</v>
      </c>
      <c r="C10191" s="31">
        <v>92</v>
      </c>
      <c r="D10191" s="32">
        <v>0.37730607999999999</v>
      </c>
      <c r="E10191" s="32">
        <v>0.31742322000000001</v>
      </c>
      <c r="F10191" s="32">
        <v>0.68257677999999999</v>
      </c>
      <c r="G10191" s="33">
        <v>879.64300000000003</v>
      </c>
      <c r="H10191" s="39">
        <v>740.03399999999999</v>
      </c>
    </row>
    <row r="10192" spans="1:8" hidden="1">
      <c r="A10192" s="38" t="s">
        <v>10</v>
      </c>
      <c r="B10192" s="31">
        <v>2012</v>
      </c>
      <c r="C10192" s="31">
        <v>93</v>
      </c>
      <c r="D10192" s="32">
        <v>0.40291213999999997</v>
      </c>
      <c r="E10192" s="32">
        <v>0.33535320000000002</v>
      </c>
      <c r="F10192" s="32">
        <v>0.66464679999999998</v>
      </c>
      <c r="G10192" s="33">
        <v>600.42399999999998</v>
      </c>
      <c r="H10192" s="39">
        <v>499.74700000000001</v>
      </c>
    </row>
    <row r="10193" spans="1:8" hidden="1">
      <c r="A10193" s="38" t="s">
        <v>10</v>
      </c>
      <c r="B10193" s="31">
        <v>2012</v>
      </c>
      <c r="C10193" s="31">
        <v>94</v>
      </c>
      <c r="D10193" s="32">
        <v>0.42744397000000001</v>
      </c>
      <c r="E10193" s="32">
        <v>0.35217618000000001</v>
      </c>
      <c r="F10193" s="32">
        <v>0.64782382000000005</v>
      </c>
      <c r="G10193" s="33">
        <v>399.07</v>
      </c>
      <c r="H10193" s="39">
        <v>328.79899999999998</v>
      </c>
    </row>
    <row r="10194" spans="1:8" hidden="1">
      <c r="A10194" s="38" t="s">
        <v>10</v>
      </c>
      <c r="B10194" s="31">
        <v>2012</v>
      </c>
      <c r="C10194" s="31">
        <v>95</v>
      </c>
      <c r="D10194" s="32">
        <v>0.45141778999999999</v>
      </c>
      <c r="E10194" s="32">
        <v>0.36829118999999999</v>
      </c>
      <c r="F10194" s="32">
        <v>0.63170881000000001</v>
      </c>
      <c r="G10194" s="33">
        <v>258.52699999999999</v>
      </c>
      <c r="H10194" s="39">
        <v>210.92</v>
      </c>
    </row>
    <row r="10195" spans="1:8" hidden="1">
      <c r="A10195" s="38" t="s">
        <v>10</v>
      </c>
      <c r="B10195" s="31">
        <v>2012</v>
      </c>
      <c r="C10195" s="31">
        <v>96</v>
      </c>
      <c r="D10195" s="32">
        <v>0.47561411999999997</v>
      </c>
      <c r="E10195" s="32">
        <v>0.38423930000000001</v>
      </c>
      <c r="F10195" s="32">
        <v>0.61576070000000005</v>
      </c>
      <c r="G10195" s="33">
        <v>163.31399999999999</v>
      </c>
      <c r="H10195" s="39">
        <v>131.93799999999999</v>
      </c>
    </row>
    <row r="10196" spans="1:8" hidden="1">
      <c r="A10196" s="38" t="s">
        <v>10</v>
      </c>
      <c r="B10196" s="31">
        <v>2012</v>
      </c>
      <c r="C10196" s="31">
        <v>97</v>
      </c>
      <c r="D10196" s="32">
        <v>0.50061392000000005</v>
      </c>
      <c r="E10196" s="32">
        <v>0.40039280999999999</v>
      </c>
      <c r="F10196" s="32">
        <v>0.59960718999999996</v>
      </c>
      <c r="G10196" s="33">
        <v>100.562</v>
      </c>
      <c r="H10196" s="39">
        <v>80.430000000000007</v>
      </c>
    </row>
    <row r="10197" spans="1:8" hidden="1">
      <c r="A10197" s="38" t="s">
        <v>10</v>
      </c>
      <c r="B10197" s="31">
        <v>2012</v>
      </c>
      <c r="C10197" s="31">
        <v>98</v>
      </c>
      <c r="D10197" s="32">
        <v>0.52669144000000001</v>
      </c>
      <c r="E10197" s="32">
        <v>0.41690207000000001</v>
      </c>
      <c r="F10197" s="32">
        <v>0.58309792999999999</v>
      </c>
      <c r="G10197" s="33">
        <v>60.298000000000002</v>
      </c>
      <c r="H10197" s="39">
        <v>47.728999999999999</v>
      </c>
    </row>
    <row r="10198" spans="1:8" hidden="1">
      <c r="A10198" s="38" t="s">
        <v>10</v>
      </c>
      <c r="B10198" s="31">
        <v>2012</v>
      </c>
      <c r="C10198" s="31">
        <v>99</v>
      </c>
      <c r="D10198" s="32">
        <v>0.55359687000000002</v>
      </c>
      <c r="E10198" s="32">
        <v>0.43358204</v>
      </c>
      <c r="F10198" s="32">
        <v>0.56641796</v>
      </c>
      <c r="G10198" s="33">
        <v>35.159999999999997</v>
      </c>
      <c r="H10198" s="39">
        <v>27.536999999999999</v>
      </c>
    </row>
    <row r="10199" spans="1:8" hidden="1">
      <c r="A10199" s="38" t="s">
        <v>10</v>
      </c>
      <c r="B10199" s="31">
        <v>2013</v>
      </c>
      <c r="C10199" s="31">
        <v>1</v>
      </c>
      <c r="D10199" s="32">
        <v>1.4675830000000001E-2</v>
      </c>
      <c r="E10199" s="32">
        <v>1.4568920000000001E-2</v>
      </c>
      <c r="F10199" s="32">
        <v>0.98543108000000001</v>
      </c>
      <c r="G10199" s="33">
        <v>91686.448000000004</v>
      </c>
      <c r="H10199" s="39">
        <v>91018.561000000002</v>
      </c>
    </row>
    <row r="10200" spans="1:8" hidden="1">
      <c r="A10200" s="38" t="s">
        <v>10</v>
      </c>
      <c r="B10200" s="31">
        <v>2013</v>
      </c>
      <c r="C10200" s="31">
        <v>2</v>
      </c>
      <c r="D10200" s="32">
        <v>1.3510950000000001E-2</v>
      </c>
      <c r="E10200" s="32">
        <v>1.342029E-2</v>
      </c>
      <c r="F10200" s="32">
        <v>0.98657971</v>
      </c>
      <c r="G10200" s="33">
        <v>90350.675000000003</v>
      </c>
      <c r="H10200" s="39">
        <v>89744.409</v>
      </c>
    </row>
    <row r="10201" spans="1:8" hidden="1">
      <c r="A10201" s="38" t="s">
        <v>10</v>
      </c>
      <c r="B10201" s="31">
        <v>2013</v>
      </c>
      <c r="C10201" s="31">
        <v>3</v>
      </c>
      <c r="D10201" s="32">
        <v>1.2455590000000001E-2</v>
      </c>
      <c r="E10201" s="32">
        <v>1.2378490000000001E-2</v>
      </c>
      <c r="F10201" s="32">
        <v>0.98762150999999998</v>
      </c>
      <c r="G10201" s="33">
        <v>89138.142000000007</v>
      </c>
      <c r="H10201" s="39">
        <v>88586.444000000003</v>
      </c>
    </row>
    <row r="10202" spans="1:8" hidden="1">
      <c r="A10202" s="38" t="s">
        <v>10</v>
      </c>
      <c r="B10202" s="31">
        <v>2013</v>
      </c>
      <c r="C10202" s="31">
        <v>4</v>
      </c>
      <c r="D10202" s="32">
        <v>1.141609E-2</v>
      </c>
      <c r="E10202" s="32">
        <v>1.135129E-2</v>
      </c>
      <c r="F10202" s="32">
        <v>0.98864870999999999</v>
      </c>
      <c r="G10202" s="33">
        <v>88034.745999999999</v>
      </c>
      <c r="H10202" s="39">
        <v>87535.092000000004</v>
      </c>
    </row>
    <row r="10203" spans="1:8" hidden="1">
      <c r="A10203" s="38" t="s">
        <v>10</v>
      </c>
      <c r="B10203" s="31">
        <v>2013</v>
      </c>
      <c r="C10203" s="31">
        <v>5</v>
      </c>
      <c r="D10203" s="32">
        <v>1.0320289999999999E-2</v>
      </c>
      <c r="E10203" s="32">
        <v>1.026731E-2</v>
      </c>
      <c r="F10203" s="32">
        <v>0.98973268999999997</v>
      </c>
      <c r="G10203" s="33">
        <v>87035.437999999995</v>
      </c>
      <c r="H10203" s="39">
        <v>86588.627999999997</v>
      </c>
    </row>
    <row r="10204" spans="1:8" hidden="1">
      <c r="A10204" s="38" t="s">
        <v>10</v>
      </c>
      <c r="B10204" s="31">
        <v>2013</v>
      </c>
      <c r="C10204" s="31">
        <v>6</v>
      </c>
      <c r="D10204" s="32">
        <v>9.1348699999999998E-3</v>
      </c>
      <c r="E10204" s="32">
        <v>9.0933400000000001E-3</v>
      </c>
      <c r="F10204" s="32">
        <v>0.99090666000000005</v>
      </c>
      <c r="G10204" s="33">
        <v>86141.817999999999</v>
      </c>
      <c r="H10204" s="39">
        <v>85750.16</v>
      </c>
    </row>
    <row r="10205" spans="1:8" hidden="1">
      <c r="A10205" s="38" t="s">
        <v>10</v>
      </c>
      <c r="B10205" s="31">
        <v>2013</v>
      </c>
      <c r="C10205" s="31">
        <v>7</v>
      </c>
      <c r="D10205" s="32">
        <v>7.8884699999999999E-3</v>
      </c>
      <c r="E10205" s="32">
        <v>7.85748E-3</v>
      </c>
      <c r="F10205" s="32">
        <v>0.99214252000000003</v>
      </c>
      <c r="G10205" s="33">
        <v>85358.501000000004</v>
      </c>
      <c r="H10205" s="39">
        <v>85023.15</v>
      </c>
    </row>
    <row r="10206" spans="1:8" hidden="1">
      <c r="A10206" s="38" t="s">
        <v>10</v>
      </c>
      <c r="B10206" s="31">
        <v>2013</v>
      </c>
      <c r="C10206" s="31">
        <v>8</v>
      </c>
      <c r="D10206" s="32">
        <v>6.6944600000000002E-3</v>
      </c>
      <c r="E10206" s="32">
        <v>6.6721300000000001E-3</v>
      </c>
      <c r="F10206" s="32">
        <v>0.99332787</v>
      </c>
      <c r="G10206" s="33">
        <v>84687.798999999999</v>
      </c>
      <c r="H10206" s="39">
        <v>84405.274999999994</v>
      </c>
    </row>
    <row r="10207" spans="1:8" hidden="1">
      <c r="A10207" s="38" t="s">
        <v>10</v>
      </c>
      <c r="B10207" s="31">
        <v>2013</v>
      </c>
      <c r="C10207" s="31">
        <v>9</v>
      </c>
      <c r="D10207" s="32">
        <v>5.65155E-3</v>
      </c>
      <c r="E10207" s="32">
        <v>5.63563E-3</v>
      </c>
      <c r="F10207" s="32">
        <v>0.99436437</v>
      </c>
      <c r="G10207" s="33">
        <v>84122.751000000004</v>
      </c>
      <c r="H10207" s="39">
        <v>83885.709000000003</v>
      </c>
    </row>
    <row r="10208" spans="1:8" hidden="1">
      <c r="A10208" s="38" t="s">
        <v>10</v>
      </c>
      <c r="B10208" s="31">
        <v>2013</v>
      </c>
      <c r="C10208" s="31">
        <v>10</v>
      </c>
      <c r="D10208" s="32">
        <v>4.8405699999999998E-3</v>
      </c>
      <c r="E10208" s="32">
        <v>4.8288799999999998E-3</v>
      </c>
      <c r="F10208" s="32">
        <v>0.99517111999999996</v>
      </c>
      <c r="G10208" s="33">
        <v>83648.665999999997</v>
      </c>
      <c r="H10208" s="39">
        <v>83446.702000000005</v>
      </c>
    </row>
    <row r="10209" spans="1:8" hidden="1">
      <c r="A10209" s="38" t="s">
        <v>10</v>
      </c>
      <c r="B10209" s="31">
        <v>2013</v>
      </c>
      <c r="C10209" s="31">
        <v>11</v>
      </c>
      <c r="D10209" s="32">
        <v>4.2862500000000001E-3</v>
      </c>
      <c r="E10209" s="32">
        <v>4.2770799999999999E-3</v>
      </c>
      <c r="F10209" s="32">
        <v>0.99572291999999996</v>
      </c>
      <c r="G10209" s="33">
        <v>83244.736999999994</v>
      </c>
      <c r="H10209" s="39">
        <v>83066.714000000007</v>
      </c>
    </row>
    <row r="10210" spans="1:8" hidden="1">
      <c r="A10210" s="38" t="s">
        <v>10</v>
      </c>
      <c r="B10210" s="31">
        <v>2013</v>
      </c>
      <c r="C10210" s="31">
        <v>12</v>
      </c>
      <c r="D10210" s="32">
        <v>3.9699100000000001E-3</v>
      </c>
      <c r="E10210" s="32">
        <v>3.9620499999999999E-3</v>
      </c>
      <c r="F10210" s="32">
        <v>0.99603794999999995</v>
      </c>
      <c r="G10210" s="33">
        <v>82888.691999999995</v>
      </c>
      <c r="H10210" s="39">
        <v>82724.487999999998</v>
      </c>
    </row>
    <row r="10211" spans="1:8" hidden="1">
      <c r="A10211" s="38" t="s">
        <v>10</v>
      </c>
      <c r="B10211" s="31">
        <v>2013</v>
      </c>
      <c r="C10211" s="31">
        <v>13</v>
      </c>
      <c r="D10211" s="32">
        <v>3.8725000000000001E-3</v>
      </c>
      <c r="E10211" s="32">
        <v>3.8650199999999998E-3</v>
      </c>
      <c r="F10211" s="32">
        <v>0.99613498</v>
      </c>
      <c r="G10211" s="33">
        <v>82560.282999999996</v>
      </c>
      <c r="H10211" s="39">
        <v>82400.735000000001</v>
      </c>
    </row>
    <row r="10212" spans="1:8" hidden="1">
      <c r="A10212" s="38" t="s">
        <v>10</v>
      </c>
      <c r="B10212" s="31">
        <v>2013</v>
      </c>
      <c r="C10212" s="31">
        <v>14</v>
      </c>
      <c r="D10212" s="32">
        <v>3.9565900000000003E-3</v>
      </c>
      <c r="E10212" s="32">
        <v>3.9487799999999998E-3</v>
      </c>
      <c r="F10212" s="32">
        <v>0.99605122000000001</v>
      </c>
      <c r="G10212" s="33">
        <v>82241.186000000002</v>
      </c>
      <c r="H10212" s="39">
        <v>82078.81</v>
      </c>
    </row>
    <row r="10213" spans="1:8" hidden="1">
      <c r="A10213" s="38" t="s">
        <v>10</v>
      </c>
      <c r="B10213" s="31">
        <v>2013</v>
      </c>
      <c r="C10213" s="31">
        <v>15</v>
      </c>
      <c r="D10213" s="32">
        <v>4.1918800000000003E-3</v>
      </c>
      <c r="E10213" s="32">
        <v>4.1831200000000002E-3</v>
      </c>
      <c r="F10213" s="32">
        <v>0.99581688000000002</v>
      </c>
      <c r="G10213" s="33">
        <v>81916.433999999994</v>
      </c>
      <c r="H10213" s="39">
        <v>81745.100999999995</v>
      </c>
    </row>
    <row r="10214" spans="1:8" hidden="1">
      <c r="A10214" s="38" t="s">
        <v>10</v>
      </c>
      <c r="B10214" s="31">
        <v>2013</v>
      </c>
      <c r="C10214" s="31">
        <v>16</v>
      </c>
      <c r="D10214" s="32">
        <v>4.5335100000000001E-3</v>
      </c>
      <c r="E10214" s="32">
        <v>4.5232600000000003E-3</v>
      </c>
      <c r="F10214" s="32">
        <v>0.99547673999999997</v>
      </c>
      <c r="G10214" s="33">
        <v>81573.767999999996</v>
      </c>
      <c r="H10214" s="39">
        <v>81389.278000000006</v>
      </c>
    </row>
    <row r="10215" spans="1:8" hidden="1">
      <c r="A10215" s="38" t="s">
        <v>10</v>
      </c>
      <c r="B10215" s="31">
        <v>2013</v>
      </c>
      <c r="C10215" s="31">
        <v>17</v>
      </c>
      <c r="D10215" s="32">
        <v>4.9263199999999997E-3</v>
      </c>
      <c r="E10215" s="32">
        <v>4.9142200000000004E-3</v>
      </c>
      <c r="F10215" s="32">
        <v>0.99508578000000003</v>
      </c>
      <c r="G10215" s="33">
        <v>81204.789000000004</v>
      </c>
      <c r="H10215" s="39">
        <v>81005.259999999995</v>
      </c>
    </row>
    <row r="10216" spans="1:8" hidden="1">
      <c r="A10216" s="38" t="s">
        <v>10</v>
      </c>
      <c r="B10216" s="31">
        <v>2013</v>
      </c>
      <c r="C10216" s="31">
        <v>18</v>
      </c>
      <c r="D10216" s="32">
        <v>5.32614E-3</v>
      </c>
      <c r="E10216" s="32">
        <v>5.3119899999999999E-3</v>
      </c>
      <c r="F10216" s="32">
        <v>0.99468800999999996</v>
      </c>
      <c r="G10216" s="33">
        <v>80805.731</v>
      </c>
      <c r="H10216" s="39">
        <v>80591.111000000004</v>
      </c>
    </row>
    <row r="10217" spans="1:8" hidden="1">
      <c r="A10217" s="38" t="s">
        <v>10</v>
      </c>
      <c r="B10217" s="31">
        <v>2013</v>
      </c>
      <c r="C10217" s="31">
        <v>19</v>
      </c>
      <c r="D10217" s="32">
        <v>5.6896899999999999E-3</v>
      </c>
      <c r="E10217" s="32">
        <v>5.6735500000000003E-3</v>
      </c>
      <c r="F10217" s="32">
        <v>0.99432644999999997</v>
      </c>
      <c r="G10217" s="33">
        <v>80376.490999999995</v>
      </c>
      <c r="H10217" s="39">
        <v>80148.481</v>
      </c>
    </row>
    <row r="10218" spans="1:8" hidden="1">
      <c r="A10218" s="38" t="s">
        <v>10</v>
      </c>
      <c r="B10218" s="31">
        <v>2013</v>
      </c>
      <c r="C10218" s="31">
        <v>20</v>
      </c>
      <c r="D10218" s="32">
        <v>5.9998999999999999E-3</v>
      </c>
      <c r="E10218" s="32">
        <v>5.9819599999999997E-3</v>
      </c>
      <c r="F10218" s="32">
        <v>0.99401804000000005</v>
      </c>
      <c r="G10218" s="33">
        <v>79920.471000000005</v>
      </c>
      <c r="H10218" s="39">
        <v>79681.430999999997</v>
      </c>
    </row>
    <row r="10219" spans="1:8" hidden="1">
      <c r="A10219" s="38" t="s">
        <v>10</v>
      </c>
      <c r="B10219" s="31">
        <v>2013</v>
      </c>
      <c r="C10219" s="31">
        <v>21</v>
      </c>
      <c r="D10219" s="32">
        <v>6.2494899999999999E-3</v>
      </c>
      <c r="E10219" s="32">
        <v>6.2300300000000001E-3</v>
      </c>
      <c r="F10219" s="32">
        <v>0.99376997</v>
      </c>
      <c r="G10219" s="33">
        <v>79442.391000000003</v>
      </c>
      <c r="H10219" s="39">
        <v>79194.926000000007</v>
      </c>
    </row>
    <row r="10220" spans="1:8" hidden="1">
      <c r="A10220" s="38" t="s">
        <v>10</v>
      </c>
      <c r="B10220" s="31">
        <v>2013</v>
      </c>
      <c r="C10220" s="31">
        <v>22</v>
      </c>
      <c r="D10220" s="32">
        <v>6.4424599999999997E-3</v>
      </c>
      <c r="E10220" s="32">
        <v>6.4217700000000003E-3</v>
      </c>
      <c r="F10220" s="32">
        <v>0.99357823000000001</v>
      </c>
      <c r="G10220" s="33">
        <v>78947.462</v>
      </c>
      <c r="H10220" s="39">
        <v>78693.971000000005</v>
      </c>
    </row>
    <row r="10221" spans="1:8" hidden="1">
      <c r="A10221" s="38" t="s">
        <v>10</v>
      </c>
      <c r="B10221" s="31">
        <v>2013</v>
      </c>
      <c r="C10221" s="31">
        <v>23</v>
      </c>
      <c r="D10221" s="32">
        <v>6.5923600000000002E-3</v>
      </c>
      <c r="E10221" s="32">
        <v>6.5706999999999996E-3</v>
      </c>
      <c r="F10221" s="32">
        <v>0.99342929999999996</v>
      </c>
      <c r="G10221" s="33">
        <v>78440.479999999996</v>
      </c>
      <c r="H10221" s="39">
        <v>78182.774999999994</v>
      </c>
    </row>
    <row r="10222" spans="1:8" hidden="1">
      <c r="A10222" s="38" t="s">
        <v>10</v>
      </c>
      <c r="B10222" s="31">
        <v>2013</v>
      </c>
      <c r="C10222" s="31">
        <v>24</v>
      </c>
      <c r="D10222" s="32">
        <v>6.7143699999999999E-3</v>
      </c>
      <c r="E10222" s="32">
        <v>6.6918999999999998E-3</v>
      </c>
      <c r="F10222" s="32">
        <v>0.99330810000000003</v>
      </c>
      <c r="G10222" s="33">
        <v>77925.070999999996</v>
      </c>
      <c r="H10222" s="39">
        <v>77664.338000000003</v>
      </c>
    </row>
    <row r="10223" spans="1:8" hidden="1">
      <c r="A10223" s="38" t="s">
        <v>10</v>
      </c>
      <c r="B10223" s="31">
        <v>2013</v>
      </c>
      <c r="C10223" s="31">
        <v>25</v>
      </c>
      <c r="D10223" s="32">
        <v>6.82681E-3</v>
      </c>
      <c r="E10223" s="32">
        <v>6.80359E-3</v>
      </c>
      <c r="F10223" s="32">
        <v>0.99319641000000003</v>
      </c>
      <c r="G10223" s="33">
        <v>77403.604000000007</v>
      </c>
      <c r="H10223" s="39">
        <v>77140.293000000005</v>
      </c>
    </row>
    <row r="10224" spans="1:8" hidden="1">
      <c r="A10224" s="38" t="s">
        <v>10</v>
      </c>
      <c r="B10224" s="31">
        <v>2013</v>
      </c>
      <c r="C10224" s="31">
        <v>26</v>
      </c>
      <c r="D10224" s="32">
        <v>6.94175E-3</v>
      </c>
      <c r="E10224" s="32">
        <v>6.9177400000000003E-3</v>
      </c>
      <c r="F10224" s="32">
        <v>0.99308225999999999</v>
      </c>
      <c r="G10224" s="33">
        <v>76876.982000000004</v>
      </c>
      <c r="H10224" s="39">
        <v>76611.073999999993</v>
      </c>
    </row>
    <row r="10225" spans="1:8" hidden="1">
      <c r="A10225" s="38" t="s">
        <v>10</v>
      </c>
      <c r="B10225" s="31">
        <v>2013</v>
      </c>
      <c r="C10225" s="31">
        <v>27</v>
      </c>
      <c r="D10225" s="32">
        <v>7.0676200000000002E-3</v>
      </c>
      <c r="E10225" s="32">
        <v>7.0427299999999997E-3</v>
      </c>
      <c r="F10225" s="32">
        <v>0.99295727</v>
      </c>
      <c r="G10225" s="33">
        <v>76345.167000000001</v>
      </c>
      <c r="H10225" s="39">
        <v>76076.327999999994</v>
      </c>
    </row>
    <row r="10226" spans="1:8" hidden="1">
      <c r="A10226" s="38" t="s">
        <v>10</v>
      </c>
      <c r="B10226" s="31">
        <v>2013</v>
      </c>
      <c r="C10226" s="31">
        <v>28</v>
      </c>
      <c r="D10226" s="32">
        <v>7.2063099999999996E-3</v>
      </c>
      <c r="E10226" s="32">
        <v>7.1804399999999997E-3</v>
      </c>
      <c r="F10226" s="32">
        <v>0.99281956000000005</v>
      </c>
      <c r="G10226" s="33">
        <v>75807.489000000001</v>
      </c>
      <c r="H10226" s="39">
        <v>75535.323000000004</v>
      </c>
    </row>
    <row r="10227" spans="1:8" hidden="1">
      <c r="A10227" s="38" t="s">
        <v>10</v>
      </c>
      <c r="B10227" s="31">
        <v>2013</v>
      </c>
      <c r="C10227" s="31">
        <v>29</v>
      </c>
      <c r="D10227" s="32">
        <v>7.3548399999999996E-3</v>
      </c>
      <c r="E10227" s="32">
        <v>7.3279E-3</v>
      </c>
      <c r="F10227" s="32">
        <v>0.99267209999999995</v>
      </c>
      <c r="G10227" s="33">
        <v>75263.157999999996</v>
      </c>
      <c r="H10227" s="39">
        <v>74987.396999999997</v>
      </c>
    </row>
    <row r="10228" spans="1:8" hidden="1">
      <c r="A10228" s="38" t="s">
        <v>10</v>
      </c>
      <c r="B10228" s="31">
        <v>2013</v>
      </c>
      <c r="C10228" s="31">
        <v>30</v>
      </c>
      <c r="D10228" s="32">
        <v>7.51164E-3</v>
      </c>
      <c r="E10228" s="32">
        <v>7.4835300000000004E-3</v>
      </c>
      <c r="F10228" s="32">
        <v>0.99251646999999998</v>
      </c>
      <c r="G10228" s="33">
        <v>74711.637000000002</v>
      </c>
      <c r="H10228" s="39">
        <v>74432.084000000003</v>
      </c>
    </row>
    <row r="10229" spans="1:8" hidden="1">
      <c r="A10229" s="38" t="s">
        <v>10</v>
      </c>
      <c r="B10229" s="31">
        <v>2013</v>
      </c>
      <c r="C10229" s="31">
        <v>31</v>
      </c>
      <c r="D10229" s="32">
        <v>7.6726499999999996E-3</v>
      </c>
      <c r="E10229" s="32">
        <v>7.6433200000000003E-3</v>
      </c>
      <c r="F10229" s="32">
        <v>0.99235667999999999</v>
      </c>
      <c r="G10229" s="33">
        <v>74152.53</v>
      </c>
      <c r="H10229" s="39">
        <v>73869.144</v>
      </c>
    </row>
    <row r="10230" spans="1:8" hidden="1">
      <c r="A10230" s="38" t="s">
        <v>10</v>
      </c>
      <c r="B10230" s="31">
        <v>2013</v>
      </c>
      <c r="C10230" s="31">
        <v>32</v>
      </c>
      <c r="D10230" s="32">
        <v>7.8372700000000003E-3</v>
      </c>
      <c r="E10230" s="32">
        <v>7.8066799999999999E-3</v>
      </c>
      <c r="F10230" s="32">
        <v>0.99219332000000005</v>
      </c>
      <c r="G10230" s="33">
        <v>73585.758000000002</v>
      </c>
      <c r="H10230" s="39">
        <v>73298.528000000006</v>
      </c>
    </row>
    <row r="10231" spans="1:8" hidden="1">
      <c r="A10231" s="38" t="s">
        <v>10</v>
      </c>
      <c r="B10231" s="31">
        <v>2013</v>
      </c>
      <c r="C10231" s="31">
        <v>33</v>
      </c>
      <c r="D10231" s="32">
        <v>8.0072600000000004E-3</v>
      </c>
      <c r="E10231" s="32">
        <v>7.9753299999999992E-3</v>
      </c>
      <c r="F10231" s="32">
        <v>0.99202467000000005</v>
      </c>
      <c r="G10231" s="33">
        <v>73011.297999999995</v>
      </c>
      <c r="H10231" s="39">
        <v>72720.153000000006</v>
      </c>
    </row>
    <row r="10232" spans="1:8" hidden="1">
      <c r="A10232" s="38" t="s">
        <v>10</v>
      </c>
      <c r="B10232" s="31">
        <v>2013</v>
      </c>
      <c r="C10232" s="31">
        <v>34</v>
      </c>
      <c r="D10232" s="32">
        <v>8.18668E-3</v>
      </c>
      <c r="E10232" s="32">
        <v>8.1533000000000005E-3</v>
      </c>
      <c r="F10232" s="32">
        <v>0.99184669999999997</v>
      </c>
      <c r="G10232" s="33">
        <v>72429.009000000005</v>
      </c>
      <c r="H10232" s="39">
        <v>72133.740999999995</v>
      </c>
    </row>
    <row r="10233" spans="1:8" hidden="1">
      <c r="A10233" s="38" t="s">
        <v>10</v>
      </c>
      <c r="B10233" s="31">
        <v>2013</v>
      </c>
      <c r="C10233" s="31">
        <v>35</v>
      </c>
      <c r="D10233" s="32">
        <v>8.3845800000000009E-3</v>
      </c>
      <c r="E10233" s="32">
        <v>8.3495700000000006E-3</v>
      </c>
      <c r="F10233" s="32">
        <v>0.99165042999999997</v>
      </c>
      <c r="G10233" s="33">
        <v>71838.472999999998</v>
      </c>
      <c r="H10233" s="39">
        <v>71538.562999999995</v>
      </c>
    </row>
    <row r="10234" spans="1:8" hidden="1">
      <c r="A10234" s="38" t="s">
        <v>10</v>
      </c>
      <c r="B10234" s="31">
        <v>2013</v>
      </c>
      <c r="C10234" s="31">
        <v>36</v>
      </c>
      <c r="D10234" s="32">
        <v>8.6081500000000002E-3</v>
      </c>
      <c r="E10234" s="32">
        <v>8.5712600000000007E-3</v>
      </c>
      <c r="F10234" s="32">
        <v>0.99142874000000003</v>
      </c>
      <c r="G10234" s="33">
        <v>71238.652000000002</v>
      </c>
      <c r="H10234" s="39">
        <v>70933.350000000006</v>
      </c>
    </row>
    <row r="10235" spans="1:8" hidden="1">
      <c r="A10235" s="38" t="s">
        <v>10</v>
      </c>
      <c r="B10235" s="31">
        <v>2013</v>
      </c>
      <c r="C10235" s="31">
        <v>37</v>
      </c>
      <c r="D10235" s="32">
        <v>8.8637100000000003E-3</v>
      </c>
      <c r="E10235" s="32">
        <v>8.8246000000000002E-3</v>
      </c>
      <c r="F10235" s="32">
        <v>0.99117540000000004</v>
      </c>
      <c r="G10235" s="33">
        <v>70628.047999999995</v>
      </c>
      <c r="H10235" s="39">
        <v>70316.415999999997</v>
      </c>
    </row>
    <row r="10236" spans="1:8" hidden="1">
      <c r="A10236" s="38" t="s">
        <v>10</v>
      </c>
      <c r="B10236" s="31">
        <v>2013</v>
      </c>
      <c r="C10236" s="31">
        <v>38</v>
      </c>
      <c r="D10236" s="32">
        <v>9.1509299999999998E-3</v>
      </c>
      <c r="E10236" s="32">
        <v>9.1092499999999993E-3</v>
      </c>
      <c r="F10236" s="32">
        <v>0.99089075000000004</v>
      </c>
      <c r="G10236" s="33">
        <v>70004.784</v>
      </c>
      <c r="H10236" s="39">
        <v>69685.937999999995</v>
      </c>
    </row>
    <row r="10237" spans="1:8" hidden="1">
      <c r="A10237" s="38" t="s">
        <v>10</v>
      </c>
      <c r="B10237" s="31">
        <v>2013</v>
      </c>
      <c r="C10237" s="31">
        <v>39</v>
      </c>
      <c r="D10237" s="32">
        <v>9.4611299999999999E-3</v>
      </c>
      <c r="E10237" s="32">
        <v>9.4165800000000008E-3</v>
      </c>
      <c r="F10237" s="32">
        <v>0.99058341999999999</v>
      </c>
      <c r="G10237" s="33">
        <v>69367.092999999993</v>
      </c>
      <c r="H10237" s="39">
        <v>69040.491999999998</v>
      </c>
    </row>
    <row r="10238" spans="1:8" hidden="1">
      <c r="A10238" s="38" t="s">
        <v>10</v>
      </c>
      <c r="B10238" s="31">
        <v>2013</v>
      </c>
      <c r="C10238" s="31">
        <v>40</v>
      </c>
      <c r="D10238" s="32">
        <v>9.78038E-3</v>
      </c>
      <c r="E10238" s="32">
        <v>9.7327899999999998E-3</v>
      </c>
      <c r="F10238" s="32">
        <v>0.99026720999999995</v>
      </c>
      <c r="G10238" s="33">
        <v>68713.892000000007</v>
      </c>
      <c r="H10238" s="39">
        <v>68379.502999999997</v>
      </c>
    </row>
    <row r="10239" spans="1:8" hidden="1">
      <c r="A10239" s="38" t="s">
        <v>10</v>
      </c>
      <c r="B10239" s="31">
        <v>2013</v>
      </c>
      <c r="C10239" s="31">
        <v>41</v>
      </c>
      <c r="D10239" s="32">
        <v>1.008832E-2</v>
      </c>
      <c r="E10239" s="32">
        <v>1.003769E-2</v>
      </c>
      <c r="F10239" s="32">
        <v>0.98996231000000001</v>
      </c>
      <c r="G10239" s="33">
        <v>68045.114000000001</v>
      </c>
      <c r="H10239" s="39">
        <v>67703.606</v>
      </c>
    </row>
    <row r="10240" spans="1:8" hidden="1">
      <c r="A10240" s="38" t="s">
        <v>10</v>
      </c>
      <c r="B10240" s="31">
        <v>2013</v>
      </c>
      <c r="C10240" s="31">
        <v>42</v>
      </c>
      <c r="D10240" s="32">
        <v>1.037222E-2</v>
      </c>
      <c r="E10240" s="32">
        <v>1.031871E-2</v>
      </c>
      <c r="F10240" s="32">
        <v>0.98968129000000005</v>
      </c>
      <c r="G10240" s="33">
        <v>67362.097999999998</v>
      </c>
      <c r="H10240" s="39">
        <v>67014.554000000004</v>
      </c>
    </row>
    <row r="10241" spans="1:8" hidden="1">
      <c r="A10241" s="38" t="s">
        <v>10</v>
      </c>
      <c r="B10241" s="31">
        <v>2013</v>
      </c>
      <c r="C10241" s="31">
        <v>43</v>
      </c>
      <c r="D10241" s="32">
        <v>1.062978E-2</v>
      </c>
      <c r="E10241" s="32">
        <v>1.0573580000000001E-2</v>
      </c>
      <c r="F10241" s="32">
        <v>0.98942642000000003</v>
      </c>
      <c r="G10241" s="33">
        <v>66667.009000000005</v>
      </c>
      <c r="H10241" s="39">
        <v>66314.554000000004</v>
      </c>
    </row>
    <row r="10242" spans="1:8" hidden="1">
      <c r="A10242" s="38" t="s">
        <v>10</v>
      </c>
      <c r="B10242" s="31">
        <v>2013</v>
      </c>
      <c r="C10242" s="31">
        <v>44</v>
      </c>
      <c r="D10242" s="32">
        <v>1.0873839999999999E-2</v>
      </c>
      <c r="E10242" s="32">
        <v>1.081504E-2</v>
      </c>
      <c r="F10242" s="32">
        <v>0.98918496</v>
      </c>
      <c r="G10242" s="33">
        <v>65962.100000000006</v>
      </c>
      <c r="H10242" s="39">
        <v>65605.407999999996</v>
      </c>
    </row>
    <row r="10243" spans="1:8" hidden="1">
      <c r="A10243" s="38" t="s">
        <v>10</v>
      </c>
      <c r="B10243" s="31">
        <v>2013</v>
      </c>
      <c r="C10243" s="31">
        <v>45</v>
      </c>
      <c r="D10243" s="32">
        <v>1.1135320000000001E-2</v>
      </c>
      <c r="E10243" s="32">
        <v>1.1073660000000001E-2</v>
      </c>
      <c r="F10243" s="32">
        <v>0.98892634000000001</v>
      </c>
      <c r="G10243" s="33">
        <v>65248.716999999997</v>
      </c>
      <c r="H10243" s="39">
        <v>64887.446000000004</v>
      </c>
    </row>
    <row r="10244" spans="1:8" hidden="1">
      <c r="A10244" s="38" t="s">
        <v>10</v>
      </c>
      <c r="B10244" s="31">
        <v>2013</v>
      </c>
      <c r="C10244" s="31">
        <v>46</v>
      </c>
      <c r="D10244" s="32">
        <v>1.144831E-2</v>
      </c>
      <c r="E10244" s="32">
        <v>1.138315E-2</v>
      </c>
      <c r="F10244" s="32">
        <v>0.98861684999999999</v>
      </c>
      <c r="G10244" s="33">
        <v>64526.175000000003</v>
      </c>
      <c r="H10244" s="39">
        <v>64158.919000000002</v>
      </c>
    </row>
    <row r="10245" spans="1:8" hidden="1">
      <c r="A10245" s="38" t="s">
        <v>10</v>
      </c>
      <c r="B10245" s="31">
        <v>2013</v>
      </c>
      <c r="C10245" s="31">
        <v>47</v>
      </c>
      <c r="D10245" s="32">
        <v>1.1847750000000001E-2</v>
      </c>
      <c r="E10245" s="32">
        <v>1.177798E-2</v>
      </c>
      <c r="F10245" s="32">
        <v>0.98822202000000003</v>
      </c>
      <c r="G10245" s="33">
        <v>63791.663999999997</v>
      </c>
      <c r="H10245" s="39">
        <v>63415.995000000003</v>
      </c>
    </row>
    <row r="10246" spans="1:8" hidden="1">
      <c r="A10246" s="38" t="s">
        <v>10</v>
      </c>
      <c r="B10246" s="31">
        <v>2013</v>
      </c>
      <c r="C10246" s="31">
        <v>48</v>
      </c>
      <c r="D10246" s="32">
        <v>1.235584E-2</v>
      </c>
      <c r="E10246" s="32">
        <v>1.2279969999999999E-2</v>
      </c>
      <c r="F10246" s="32">
        <v>0.98772002999999997</v>
      </c>
      <c r="G10246" s="33">
        <v>63040.326999999997</v>
      </c>
      <c r="H10246" s="39">
        <v>62653.26</v>
      </c>
    </row>
    <row r="10247" spans="1:8" hidden="1">
      <c r="A10247" s="38" t="s">
        <v>10</v>
      </c>
      <c r="B10247" s="31">
        <v>2013</v>
      </c>
      <c r="C10247" s="31">
        <v>49</v>
      </c>
      <c r="D10247" s="32">
        <v>1.2975159999999999E-2</v>
      </c>
      <c r="E10247" s="32">
        <v>1.289153E-2</v>
      </c>
      <c r="F10247" s="32">
        <v>0.98710847000000002</v>
      </c>
      <c r="G10247" s="33">
        <v>62266.192999999999</v>
      </c>
      <c r="H10247" s="39">
        <v>61864.84</v>
      </c>
    </row>
    <row r="10248" spans="1:8" hidden="1">
      <c r="A10248" s="38" t="s">
        <v>10</v>
      </c>
      <c r="B10248" s="31">
        <v>2013</v>
      </c>
      <c r="C10248" s="31">
        <v>50</v>
      </c>
      <c r="D10248" s="32">
        <v>1.369401E-2</v>
      </c>
      <c r="E10248" s="32">
        <v>1.3600879999999999E-2</v>
      </c>
      <c r="F10248" s="32">
        <v>0.98639911999999996</v>
      </c>
      <c r="G10248" s="33">
        <v>61463.487000000001</v>
      </c>
      <c r="H10248" s="39">
        <v>61045.508000000002</v>
      </c>
    </row>
    <row r="10249" spans="1:8" hidden="1">
      <c r="A10249" s="38" t="s">
        <v>10</v>
      </c>
      <c r="B10249" s="31">
        <v>2013</v>
      </c>
      <c r="C10249" s="31">
        <v>51</v>
      </c>
      <c r="D10249" s="32">
        <v>1.448122E-2</v>
      </c>
      <c r="E10249" s="32">
        <v>1.437712E-2</v>
      </c>
      <c r="F10249" s="32">
        <v>0.98562287999999998</v>
      </c>
      <c r="G10249" s="33">
        <v>60627.529000000002</v>
      </c>
      <c r="H10249" s="39">
        <v>60191.703999999998</v>
      </c>
    </row>
    <row r="10250" spans="1:8" hidden="1">
      <c r="A10250" s="38" t="s">
        <v>10</v>
      </c>
      <c r="B10250" s="31">
        <v>2013</v>
      </c>
      <c r="C10250" s="31">
        <v>52</v>
      </c>
      <c r="D10250" s="32">
        <v>1.5306810000000001E-2</v>
      </c>
      <c r="E10250" s="32">
        <v>1.5190550000000001E-2</v>
      </c>
      <c r="F10250" s="32">
        <v>0.98480944999999998</v>
      </c>
      <c r="G10250" s="33">
        <v>59755.88</v>
      </c>
      <c r="H10250" s="39">
        <v>59302.017999999996</v>
      </c>
    </row>
    <row r="10251" spans="1:8" hidden="1">
      <c r="A10251" s="38" t="s">
        <v>10</v>
      </c>
      <c r="B10251" s="31">
        <v>2013</v>
      </c>
      <c r="C10251" s="31">
        <v>53</v>
      </c>
      <c r="D10251" s="32">
        <v>1.6154970000000001E-2</v>
      </c>
      <c r="E10251" s="32">
        <v>1.6025520000000001E-2</v>
      </c>
      <c r="F10251" s="32">
        <v>0.98397447999999998</v>
      </c>
      <c r="G10251" s="33">
        <v>58848.154999999999</v>
      </c>
      <c r="H10251" s="39">
        <v>58376.618999999999</v>
      </c>
    </row>
    <row r="10252" spans="1:8" hidden="1">
      <c r="A10252" s="38" t="s">
        <v>10</v>
      </c>
      <c r="B10252" s="31">
        <v>2013</v>
      </c>
      <c r="C10252" s="31">
        <v>54</v>
      </c>
      <c r="D10252" s="32">
        <v>1.7027179999999999E-2</v>
      </c>
      <c r="E10252" s="32">
        <v>1.688344E-2</v>
      </c>
      <c r="F10252" s="32">
        <v>0.98311656000000003</v>
      </c>
      <c r="G10252" s="33">
        <v>57905.082999999999</v>
      </c>
      <c r="H10252" s="39">
        <v>57416.264000000003</v>
      </c>
    </row>
    <row r="10253" spans="1:8" hidden="1">
      <c r="A10253" s="38" t="s">
        <v>10</v>
      </c>
      <c r="B10253" s="31">
        <v>2013</v>
      </c>
      <c r="C10253" s="31">
        <v>55</v>
      </c>
      <c r="D10253" s="32">
        <v>1.7957520000000001E-2</v>
      </c>
      <c r="E10253" s="32">
        <v>1.779772E-2</v>
      </c>
      <c r="F10253" s="32">
        <v>0.98220227999999998</v>
      </c>
      <c r="G10253" s="33">
        <v>56927.446000000004</v>
      </c>
      <c r="H10253" s="39">
        <v>56420.856</v>
      </c>
    </row>
    <row r="10254" spans="1:8" hidden="1">
      <c r="A10254" s="38" t="s">
        <v>10</v>
      </c>
      <c r="B10254" s="31">
        <v>2013</v>
      </c>
      <c r="C10254" s="31">
        <v>56</v>
      </c>
      <c r="D10254" s="32">
        <v>1.8993039999999999E-2</v>
      </c>
      <c r="E10254" s="32">
        <v>1.881437E-2</v>
      </c>
      <c r="F10254" s="32">
        <v>0.98118563000000003</v>
      </c>
      <c r="G10254" s="33">
        <v>55914.267</v>
      </c>
      <c r="H10254" s="39">
        <v>55388.271000000001</v>
      </c>
    </row>
    <row r="10255" spans="1:8" hidden="1">
      <c r="A10255" s="38" t="s">
        <v>10</v>
      </c>
      <c r="B10255" s="31">
        <v>2013</v>
      </c>
      <c r="C10255" s="31">
        <v>57</v>
      </c>
      <c r="D10255" s="32">
        <v>2.0187819999999999E-2</v>
      </c>
      <c r="E10255" s="32">
        <v>1.998608E-2</v>
      </c>
      <c r="F10255" s="32">
        <v>0.98001391999999998</v>
      </c>
      <c r="G10255" s="33">
        <v>54862.275000000001</v>
      </c>
      <c r="H10255" s="39">
        <v>54314.034</v>
      </c>
    </row>
    <row r="10256" spans="1:8" hidden="1">
      <c r="A10256" s="38" t="s">
        <v>10</v>
      </c>
      <c r="B10256" s="31">
        <v>2013</v>
      </c>
      <c r="C10256" s="31">
        <v>58</v>
      </c>
      <c r="D10256" s="32">
        <v>2.1591369999999999E-2</v>
      </c>
      <c r="E10256" s="32">
        <v>2.1360770000000001E-2</v>
      </c>
      <c r="F10256" s="32">
        <v>0.97863922999999997</v>
      </c>
      <c r="G10256" s="33">
        <v>53765.792999999998</v>
      </c>
      <c r="H10256" s="39">
        <v>53191.553999999996</v>
      </c>
    </row>
    <row r="10257" spans="1:8" hidden="1">
      <c r="A10257" s="38" t="s">
        <v>10</v>
      </c>
      <c r="B10257" s="31">
        <v>2013</v>
      </c>
      <c r="C10257" s="31">
        <v>59</v>
      </c>
      <c r="D10257" s="32">
        <v>2.3226770000000001E-2</v>
      </c>
      <c r="E10257" s="32">
        <v>2.2960120000000001E-2</v>
      </c>
      <c r="F10257" s="32">
        <v>0.97703987999999997</v>
      </c>
      <c r="G10257" s="33">
        <v>52617.315000000002</v>
      </c>
      <c r="H10257" s="39">
        <v>52013.264999999999</v>
      </c>
    </row>
    <row r="10258" spans="1:8" hidden="1">
      <c r="A10258" s="38" t="s">
        <v>10</v>
      </c>
      <c r="B10258" s="31">
        <v>2013</v>
      </c>
      <c r="C10258" s="31">
        <v>60</v>
      </c>
      <c r="D10258" s="32">
        <v>2.5100899999999999E-2</v>
      </c>
      <c r="E10258" s="32">
        <v>2.4789780000000001E-2</v>
      </c>
      <c r="F10258" s="32">
        <v>0.97521022000000002</v>
      </c>
      <c r="G10258" s="33">
        <v>51409.214999999997</v>
      </c>
      <c r="H10258" s="39">
        <v>50772.002999999997</v>
      </c>
    </row>
    <row r="10259" spans="1:8" hidden="1">
      <c r="A10259" s="38" t="s">
        <v>10</v>
      </c>
      <c r="B10259" s="31">
        <v>2013</v>
      </c>
      <c r="C10259" s="31">
        <v>61</v>
      </c>
      <c r="D10259" s="32">
        <v>2.7193680000000001E-2</v>
      </c>
      <c r="E10259" s="32">
        <v>2.6828890000000001E-2</v>
      </c>
      <c r="F10259" s="32">
        <v>0.97317111000000001</v>
      </c>
      <c r="G10259" s="33">
        <v>50134.790999999997</v>
      </c>
      <c r="H10259" s="39">
        <v>49462.260999999999</v>
      </c>
    </row>
    <row r="10260" spans="1:8" hidden="1">
      <c r="A10260" s="38" t="s">
        <v>10</v>
      </c>
      <c r="B10260" s="31">
        <v>2013</v>
      </c>
      <c r="C10260" s="31">
        <v>62</v>
      </c>
      <c r="D10260" s="32">
        <v>2.947762E-2</v>
      </c>
      <c r="E10260" s="32">
        <v>2.9049459999999999E-2</v>
      </c>
      <c r="F10260" s="32">
        <v>0.97095054000000003</v>
      </c>
      <c r="G10260" s="33">
        <v>48789.731</v>
      </c>
      <c r="H10260" s="39">
        <v>48081.072999999997</v>
      </c>
    </row>
    <row r="10261" spans="1:8" hidden="1">
      <c r="A10261" s="38" t="s">
        <v>10</v>
      </c>
      <c r="B10261" s="31">
        <v>2013</v>
      </c>
      <c r="C10261" s="31">
        <v>63</v>
      </c>
      <c r="D10261" s="32">
        <v>3.195104E-2</v>
      </c>
      <c r="E10261" s="32">
        <v>3.1448629999999998E-2</v>
      </c>
      <c r="F10261" s="32">
        <v>0.96855137000000002</v>
      </c>
      <c r="G10261" s="33">
        <v>47372.415000000001</v>
      </c>
      <c r="H10261" s="39">
        <v>46627.516000000003</v>
      </c>
    </row>
    <row r="10262" spans="1:8" hidden="1">
      <c r="A10262" s="38" t="s">
        <v>10</v>
      </c>
      <c r="B10262" s="31">
        <v>2013</v>
      </c>
      <c r="C10262" s="31">
        <v>64</v>
      </c>
      <c r="D10262" s="32">
        <v>3.460825E-2</v>
      </c>
      <c r="E10262" s="32">
        <v>3.4019569999999999E-2</v>
      </c>
      <c r="F10262" s="32">
        <v>0.96598043</v>
      </c>
      <c r="G10262" s="33">
        <v>45882.616999999998</v>
      </c>
      <c r="H10262" s="39">
        <v>45102.163999999997</v>
      </c>
    </row>
    <row r="10263" spans="1:8" hidden="1">
      <c r="A10263" s="38" t="s">
        <v>10</v>
      </c>
      <c r="B10263" s="31">
        <v>2013</v>
      </c>
      <c r="C10263" s="31">
        <v>65</v>
      </c>
      <c r="D10263" s="32">
        <v>3.7500369999999998E-2</v>
      </c>
      <c r="E10263" s="32">
        <v>3.6810170000000003E-2</v>
      </c>
      <c r="F10263" s="32">
        <v>0.96318983000000002</v>
      </c>
      <c r="G10263" s="33">
        <v>44321.711000000003</v>
      </c>
      <c r="H10263" s="39">
        <v>43505.966</v>
      </c>
    </row>
    <row r="10264" spans="1:8" hidden="1">
      <c r="A10264" s="38" t="s">
        <v>10</v>
      </c>
      <c r="B10264" s="31">
        <v>2013</v>
      </c>
      <c r="C10264" s="31">
        <v>66</v>
      </c>
      <c r="D10264" s="32">
        <v>4.0709240000000001E-2</v>
      </c>
      <c r="E10264" s="32">
        <v>3.9897149999999999E-2</v>
      </c>
      <c r="F10264" s="32">
        <v>0.96010284999999995</v>
      </c>
      <c r="G10264" s="33">
        <v>42690.220999999998</v>
      </c>
      <c r="H10264" s="39">
        <v>41838.612000000001</v>
      </c>
    </row>
    <row r="10265" spans="1:8" hidden="1">
      <c r="A10265" s="38" t="s">
        <v>10</v>
      </c>
      <c r="B10265" s="31">
        <v>2013</v>
      </c>
      <c r="C10265" s="31">
        <v>67</v>
      </c>
      <c r="D10265" s="32">
        <v>4.4308920000000002E-2</v>
      </c>
      <c r="E10265" s="32">
        <v>4.334855E-2</v>
      </c>
      <c r="F10265" s="32">
        <v>0.95665144999999996</v>
      </c>
      <c r="G10265" s="33">
        <v>40987.002999999997</v>
      </c>
      <c r="H10265" s="39">
        <v>40098.639000000003</v>
      </c>
    </row>
    <row r="10266" spans="1:8" hidden="1">
      <c r="A10266" s="38" t="s">
        <v>10</v>
      </c>
      <c r="B10266" s="31">
        <v>2013</v>
      </c>
      <c r="C10266" s="31">
        <v>68</v>
      </c>
      <c r="D10266" s="32">
        <v>4.838319E-2</v>
      </c>
      <c r="E10266" s="32">
        <v>4.7240369999999997E-2</v>
      </c>
      <c r="F10266" s="32">
        <v>0.95275962999999997</v>
      </c>
      <c r="G10266" s="33">
        <v>39210.275999999998</v>
      </c>
      <c r="H10266" s="39">
        <v>38284.122000000003</v>
      </c>
    </row>
    <row r="10267" spans="1:8" hidden="1">
      <c r="A10267" s="38" t="s">
        <v>10</v>
      </c>
      <c r="B10267" s="31">
        <v>2013</v>
      </c>
      <c r="C10267" s="31">
        <v>69</v>
      </c>
      <c r="D10267" s="32">
        <v>5.2966680000000002E-2</v>
      </c>
      <c r="E10267" s="32">
        <v>5.1600140000000003E-2</v>
      </c>
      <c r="F10267" s="32">
        <v>0.94839985999999998</v>
      </c>
      <c r="G10267" s="33">
        <v>37357.968000000001</v>
      </c>
      <c r="H10267" s="39">
        <v>36394.129999999997</v>
      </c>
    </row>
    <row r="10268" spans="1:8" hidden="1">
      <c r="A10268" s="38" t="s">
        <v>10</v>
      </c>
      <c r="B10268" s="31">
        <v>2013</v>
      </c>
      <c r="C10268" s="31">
        <v>70</v>
      </c>
      <c r="D10268" s="32">
        <v>5.8057980000000002E-2</v>
      </c>
      <c r="E10268" s="32">
        <v>5.6420159999999997E-2</v>
      </c>
      <c r="F10268" s="32">
        <v>0.94357983999999995</v>
      </c>
      <c r="G10268" s="33">
        <v>35430.292000000001</v>
      </c>
      <c r="H10268" s="39">
        <v>34430.800000000003</v>
      </c>
    </row>
    <row r="10269" spans="1:8" hidden="1">
      <c r="A10269" s="38" t="s">
        <v>10</v>
      </c>
      <c r="B10269" s="31">
        <v>2013</v>
      </c>
      <c r="C10269" s="31">
        <v>71</v>
      </c>
      <c r="D10269" s="32">
        <v>6.3608689999999996E-2</v>
      </c>
      <c r="E10269" s="32">
        <v>6.1648010000000003E-2</v>
      </c>
      <c r="F10269" s="32">
        <v>0.93835199000000002</v>
      </c>
      <c r="G10269" s="33">
        <v>33431.309000000001</v>
      </c>
      <c r="H10269" s="39">
        <v>32400.822</v>
      </c>
    </row>
    <row r="10270" spans="1:8" hidden="1">
      <c r="A10270" s="38" t="s">
        <v>10</v>
      </c>
      <c r="B10270" s="31">
        <v>2013</v>
      </c>
      <c r="C10270" s="31">
        <v>72</v>
      </c>
      <c r="D10270" s="32">
        <v>6.9555409999999998E-2</v>
      </c>
      <c r="E10270" s="32">
        <v>6.7217730000000003E-2</v>
      </c>
      <c r="F10270" s="32">
        <v>0.93278227000000002</v>
      </c>
      <c r="G10270" s="33">
        <v>31370.334999999999</v>
      </c>
      <c r="H10270" s="39">
        <v>30316.013999999999</v>
      </c>
    </row>
    <row r="10271" spans="1:8" hidden="1">
      <c r="A10271" s="38" t="s">
        <v>10</v>
      </c>
      <c r="B10271" s="31">
        <v>2013</v>
      </c>
      <c r="C10271" s="31">
        <v>73</v>
      </c>
      <c r="D10271" s="32">
        <v>7.5878760000000003E-2</v>
      </c>
      <c r="E10271" s="32">
        <v>7.310519E-2</v>
      </c>
      <c r="F10271" s="32">
        <v>0.92689480999999996</v>
      </c>
      <c r="G10271" s="33">
        <v>29261.691999999999</v>
      </c>
      <c r="H10271" s="39">
        <v>28192.101999999999</v>
      </c>
    </row>
    <row r="10272" spans="1:8" hidden="1">
      <c r="A10272" s="38" t="s">
        <v>10</v>
      </c>
      <c r="B10272" s="31">
        <v>2013</v>
      </c>
      <c r="C10272" s="31">
        <v>74</v>
      </c>
      <c r="D10272" s="32">
        <v>8.2611530000000002E-2</v>
      </c>
      <c r="E10272" s="32">
        <v>7.9334559999999998E-2</v>
      </c>
      <c r="F10272" s="32">
        <v>0.92066543999999995</v>
      </c>
      <c r="G10272" s="33">
        <v>27122.510999999999</v>
      </c>
      <c r="H10272" s="39">
        <v>26046.633999999998</v>
      </c>
    </row>
    <row r="10273" spans="1:8" hidden="1">
      <c r="A10273" s="38" t="s">
        <v>10</v>
      </c>
      <c r="B10273" s="31">
        <v>2013</v>
      </c>
      <c r="C10273" s="31">
        <v>75</v>
      </c>
      <c r="D10273" s="32">
        <v>8.9888930000000006E-2</v>
      </c>
      <c r="E10273" s="32">
        <v>8.6022689999999999E-2</v>
      </c>
      <c r="F10273" s="32">
        <v>0.91397731000000004</v>
      </c>
      <c r="G10273" s="33">
        <v>24970.758000000002</v>
      </c>
      <c r="H10273" s="39">
        <v>23896.732</v>
      </c>
    </row>
    <row r="10274" spans="1:8" hidden="1">
      <c r="A10274" s="38" t="s">
        <v>10</v>
      </c>
      <c r="B10274" s="31">
        <v>2013</v>
      </c>
      <c r="C10274" s="31">
        <v>76</v>
      </c>
      <c r="D10274" s="32">
        <v>9.7905249999999999E-2</v>
      </c>
      <c r="E10274" s="32">
        <v>9.3336199999999994E-2</v>
      </c>
      <c r="F10274" s="32">
        <v>0.90666380000000002</v>
      </c>
      <c r="G10274" s="33">
        <v>22822.705999999998</v>
      </c>
      <c r="H10274" s="39">
        <v>21757.614000000001</v>
      </c>
    </row>
    <row r="10275" spans="1:8" hidden="1">
      <c r="A10275" s="38" t="s">
        <v>10</v>
      </c>
      <c r="B10275" s="31">
        <v>2013</v>
      </c>
      <c r="C10275" s="31">
        <v>77</v>
      </c>
      <c r="D10275" s="32">
        <v>0.10686142</v>
      </c>
      <c r="E10275" s="32">
        <v>0.10144134</v>
      </c>
      <c r="F10275" s="32">
        <v>0.89855865999999995</v>
      </c>
      <c r="G10275" s="33">
        <v>20692.522000000001</v>
      </c>
      <c r="H10275" s="39">
        <v>19642.983</v>
      </c>
    </row>
    <row r="10276" spans="1:8" hidden="1">
      <c r="A10276" s="38" t="s">
        <v>10</v>
      </c>
      <c r="B10276" s="31">
        <v>2013</v>
      </c>
      <c r="C10276" s="31">
        <v>78</v>
      </c>
      <c r="D10276" s="32">
        <v>0.11692337</v>
      </c>
      <c r="E10276" s="32">
        <v>0.11046536999999999</v>
      </c>
      <c r="F10276" s="32">
        <v>0.88953462999999999</v>
      </c>
      <c r="G10276" s="33">
        <v>18593.445</v>
      </c>
      <c r="H10276" s="39">
        <v>17566.478999999999</v>
      </c>
    </row>
    <row r="10277" spans="1:8" hidden="1">
      <c r="A10277" s="38" t="s">
        <v>10</v>
      </c>
      <c r="B10277" s="31">
        <v>2013</v>
      </c>
      <c r="C10277" s="31">
        <v>79</v>
      </c>
      <c r="D10277" s="32">
        <v>0.12811330000000001</v>
      </c>
      <c r="E10277" s="32">
        <v>0.12040083</v>
      </c>
      <c r="F10277" s="32">
        <v>0.87959916999999999</v>
      </c>
      <c r="G10277" s="33">
        <v>16539.512999999999</v>
      </c>
      <c r="H10277" s="39">
        <v>15543.826999999999</v>
      </c>
    </row>
    <row r="10278" spans="1:8" hidden="1">
      <c r="A10278" s="38" t="s">
        <v>10</v>
      </c>
      <c r="B10278" s="31">
        <v>2013</v>
      </c>
      <c r="C10278" s="31">
        <v>80</v>
      </c>
      <c r="D10278" s="32">
        <v>0.14033034</v>
      </c>
      <c r="E10278" s="32">
        <v>0.13112961000000001</v>
      </c>
      <c r="F10278" s="32">
        <v>0.86887038999999999</v>
      </c>
      <c r="G10278" s="33">
        <v>14548.142</v>
      </c>
      <c r="H10278" s="39">
        <v>13594.296</v>
      </c>
    </row>
    <row r="10279" spans="1:8" hidden="1">
      <c r="A10279" s="38" t="s">
        <v>10</v>
      </c>
      <c r="B10279" s="31">
        <v>2013</v>
      </c>
      <c r="C10279" s="31">
        <v>81</v>
      </c>
      <c r="D10279" s="32">
        <v>0.15334964000000001</v>
      </c>
      <c r="E10279" s="32">
        <v>0.14242893000000001</v>
      </c>
      <c r="F10279" s="32">
        <v>0.85757106999999999</v>
      </c>
      <c r="G10279" s="33">
        <v>12640.45</v>
      </c>
      <c r="H10279" s="39">
        <v>11740.267</v>
      </c>
    </row>
    <row r="10280" spans="1:8" hidden="1">
      <c r="A10280" s="38" t="s">
        <v>10</v>
      </c>
      <c r="B10280" s="31">
        <v>2013</v>
      </c>
      <c r="C10280" s="31">
        <v>82</v>
      </c>
      <c r="D10280" s="32">
        <v>0.16693094999999999</v>
      </c>
      <c r="E10280" s="32">
        <v>0.15407132000000001</v>
      </c>
      <c r="F10280" s="32">
        <v>0.84592867999999999</v>
      </c>
      <c r="G10280" s="33">
        <v>10840.084000000001</v>
      </c>
      <c r="H10280" s="39">
        <v>10005.011</v>
      </c>
    </row>
    <row r="10281" spans="1:8" hidden="1">
      <c r="A10281" s="38" t="s">
        <v>10</v>
      </c>
      <c r="B10281" s="31">
        <v>2013</v>
      </c>
      <c r="C10281" s="31">
        <v>83</v>
      </c>
      <c r="D10281" s="32">
        <v>0.18101863000000001</v>
      </c>
      <c r="E10281" s="32">
        <v>0.16599458</v>
      </c>
      <c r="F10281" s="32">
        <v>0.83400542</v>
      </c>
      <c r="G10281" s="33">
        <v>9169.9380000000001</v>
      </c>
      <c r="H10281" s="39">
        <v>8408.8580000000002</v>
      </c>
    </row>
    <row r="10282" spans="1:8" hidden="1">
      <c r="A10282" s="38" t="s">
        <v>10</v>
      </c>
      <c r="B10282" s="31">
        <v>2013</v>
      </c>
      <c r="C10282" s="31">
        <v>84</v>
      </c>
      <c r="D10282" s="32">
        <v>0.19576370000000001</v>
      </c>
      <c r="E10282" s="32">
        <v>0.17831035000000001</v>
      </c>
      <c r="F10282" s="32">
        <v>0.82168965000000005</v>
      </c>
      <c r="G10282" s="33">
        <v>7647.7780000000002</v>
      </c>
      <c r="H10282" s="39">
        <v>6965.9390000000003</v>
      </c>
    </row>
    <row r="10283" spans="1:8" hidden="1">
      <c r="A10283" s="38" t="s">
        <v>10</v>
      </c>
      <c r="B10283" s="31">
        <v>2013</v>
      </c>
      <c r="C10283" s="31">
        <v>85</v>
      </c>
      <c r="D10283" s="32">
        <v>0.21163016000000001</v>
      </c>
      <c r="E10283" s="32">
        <v>0.19137934000000001</v>
      </c>
      <c r="F10283" s="32">
        <v>0.80862065999999999</v>
      </c>
      <c r="G10283" s="33">
        <v>6284.1</v>
      </c>
      <c r="H10283" s="39">
        <v>5682.777</v>
      </c>
    </row>
    <row r="10284" spans="1:8" hidden="1">
      <c r="A10284" s="38" t="s">
        <v>10</v>
      </c>
      <c r="B10284" s="31">
        <v>2013</v>
      </c>
      <c r="C10284" s="31">
        <v>86</v>
      </c>
      <c r="D10284" s="32">
        <v>0.22923619000000001</v>
      </c>
      <c r="E10284" s="32">
        <v>0.20566344</v>
      </c>
      <c r="F10284" s="32">
        <v>0.79433655999999997</v>
      </c>
      <c r="G10284" s="33">
        <v>5081.4530000000004</v>
      </c>
      <c r="H10284" s="39">
        <v>4558.9189999999999</v>
      </c>
    </row>
    <row r="10285" spans="1:8" hidden="1">
      <c r="A10285" s="38" t="s">
        <v>10</v>
      </c>
      <c r="B10285" s="31">
        <v>2013</v>
      </c>
      <c r="C10285" s="31">
        <v>87</v>
      </c>
      <c r="D10285" s="32">
        <v>0.24910060000000001</v>
      </c>
      <c r="E10285" s="32">
        <v>0.22151129999999999</v>
      </c>
      <c r="F10285" s="32">
        <v>0.77848870000000003</v>
      </c>
      <c r="G10285" s="33">
        <v>4036.384</v>
      </c>
      <c r="H10285" s="39">
        <v>3589.3319999999999</v>
      </c>
    </row>
    <row r="10286" spans="1:8" hidden="1">
      <c r="A10286" s="38" t="s">
        <v>10</v>
      </c>
      <c r="B10286" s="31">
        <v>2013</v>
      </c>
      <c r="C10286" s="31">
        <v>88</v>
      </c>
      <c r="D10286" s="32">
        <v>0.2715205</v>
      </c>
      <c r="E10286" s="32">
        <v>0.23906498000000001</v>
      </c>
      <c r="F10286" s="32">
        <v>0.76093502000000002</v>
      </c>
      <c r="G10286" s="33">
        <v>3142.279</v>
      </c>
      <c r="H10286" s="39">
        <v>2766.6750000000002</v>
      </c>
    </row>
    <row r="10287" spans="1:8" hidden="1">
      <c r="A10287" s="38" t="s">
        <v>10</v>
      </c>
      <c r="B10287" s="31">
        <v>2013</v>
      </c>
      <c r="C10287" s="31">
        <v>89</v>
      </c>
      <c r="D10287" s="32">
        <v>0.29627084999999997</v>
      </c>
      <c r="E10287" s="32">
        <v>0.25804522000000002</v>
      </c>
      <c r="F10287" s="32">
        <v>0.74195478000000004</v>
      </c>
      <c r="G10287" s="33">
        <v>2391.0700000000002</v>
      </c>
      <c r="H10287" s="39">
        <v>2082.5680000000002</v>
      </c>
    </row>
    <row r="10288" spans="1:8" hidden="1">
      <c r="A10288" s="38" t="s">
        <v>10</v>
      </c>
      <c r="B10288" s="31">
        <v>2013</v>
      </c>
      <c r="C10288" s="31">
        <v>90</v>
      </c>
      <c r="D10288" s="32">
        <v>0.32266992999999999</v>
      </c>
      <c r="E10288" s="32">
        <v>0.27784397999999999</v>
      </c>
      <c r="F10288" s="32">
        <v>0.72215602000000001</v>
      </c>
      <c r="G10288" s="33">
        <v>1774.066</v>
      </c>
      <c r="H10288" s="39">
        <v>1527.6089999999999</v>
      </c>
    </row>
    <row r="10289" spans="1:8" hidden="1">
      <c r="A10289" s="38" t="s">
        <v>10</v>
      </c>
      <c r="B10289" s="31">
        <v>2013</v>
      </c>
      <c r="C10289" s="31">
        <v>91</v>
      </c>
      <c r="D10289" s="32">
        <v>0.34970282000000003</v>
      </c>
      <c r="E10289" s="32">
        <v>0.29765707000000002</v>
      </c>
      <c r="F10289" s="32">
        <v>0.70234293000000003</v>
      </c>
      <c r="G10289" s="33">
        <v>1281.153</v>
      </c>
      <c r="H10289" s="39">
        <v>1090.48</v>
      </c>
    </row>
    <row r="10290" spans="1:8" hidden="1">
      <c r="A10290" s="38" t="s">
        <v>10</v>
      </c>
      <c r="B10290" s="31">
        <v>2013</v>
      </c>
      <c r="C10290" s="31">
        <v>92</v>
      </c>
      <c r="D10290" s="32">
        <v>0.37631136999999998</v>
      </c>
      <c r="E10290" s="32">
        <v>0.31671891000000002</v>
      </c>
      <c r="F10290" s="32">
        <v>0.68328109000000004</v>
      </c>
      <c r="G10290" s="33">
        <v>899.80799999999999</v>
      </c>
      <c r="H10290" s="39">
        <v>757.31500000000005</v>
      </c>
    </row>
    <row r="10291" spans="1:8" hidden="1">
      <c r="A10291" s="38" t="s">
        <v>10</v>
      </c>
      <c r="B10291" s="31">
        <v>2013</v>
      </c>
      <c r="C10291" s="31">
        <v>93</v>
      </c>
      <c r="D10291" s="32">
        <v>0.40192202999999999</v>
      </c>
      <c r="E10291" s="32">
        <v>0.33466700999999999</v>
      </c>
      <c r="F10291" s="32">
        <v>0.66533299000000001</v>
      </c>
      <c r="G10291" s="33">
        <v>614.822</v>
      </c>
      <c r="H10291" s="39">
        <v>511.94200000000001</v>
      </c>
    </row>
    <row r="10292" spans="1:8" hidden="1">
      <c r="A10292" s="38" t="s">
        <v>10</v>
      </c>
      <c r="B10292" s="31">
        <v>2013</v>
      </c>
      <c r="C10292" s="31">
        <v>94</v>
      </c>
      <c r="D10292" s="32">
        <v>0.42647073000000002</v>
      </c>
      <c r="E10292" s="32">
        <v>0.35151525</v>
      </c>
      <c r="F10292" s="32">
        <v>0.64848475000000005</v>
      </c>
      <c r="G10292" s="33">
        <v>409.06099999999998</v>
      </c>
      <c r="H10292" s="39">
        <v>337.166</v>
      </c>
    </row>
    <row r="10293" spans="1:8" hidden="1">
      <c r="A10293" s="38" t="s">
        <v>10</v>
      </c>
      <c r="B10293" s="31">
        <v>2013</v>
      </c>
      <c r="C10293" s="31">
        <v>95</v>
      </c>
      <c r="D10293" s="32">
        <v>0.45047484999999998</v>
      </c>
      <c r="E10293" s="32">
        <v>0.36766331000000002</v>
      </c>
      <c r="F10293" s="32">
        <v>0.63233669000000003</v>
      </c>
      <c r="G10293" s="33">
        <v>265.27</v>
      </c>
      <c r="H10293" s="39">
        <v>216.505</v>
      </c>
    </row>
    <row r="10294" spans="1:8" hidden="1">
      <c r="A10294" s="38" t="s">
        <v>10</v>
      </c>
      <c r="B10294" s="31">
        <v>2013</v>
      </c>
      <c r="C10294" s="31">
        <v>96</v>
      </c>
      <c r="D10294" s="32">
        <v>0.47470994999999999</v>
      </c>
      <c r="E10294" s="32">
        <v>0.38364895999999998</v>
      </c>
      <c r="F10294" s="32">
        <v>0.61635103999999996</v>
      </c>
      <c r="G10294" s="33">
        <v>167.74</v>
      </c>
      <c r="H10294" s="39">
        <v>135.56299999999999</v>
      </c>
    </row>
    <row r="10295" spans="1:8" hidden="1">
      <c r="A10295" s="38" t="s">
        <v>10</v>
      </c>
      <c r="B10295" s="31">
        <v>2013</v>
      </c>
      <c r="C10295" s="31">
        <v>97</v>
      </c>
      <c r="D10295" s="32">
        <v>0.49975583000000001</v>
      </c>
      <c r="E10295" s="32">
        <v>0.39984371000000002</v>
      </c>
      <c r="F10295" s="32">
        <v>0.60015629000000004</v>
      </c>
      <c r="G10295" s="33">
        <v>103.387</v>
      </c>
      <c r="H10295" s="39">
        <v>82.716999999999999</v>
      </c>
    </row>
    <row r="10296" spans="1:8" hidden="1">
      <c r="A10296" s="38" t="s">
        <v>10</v>
      </c>
      <c r="B10296" s="31">
        <v>2013</v>
      </c>
      <c r="C10296" s="31">
        <v>98</v>
      </c>
      <c r="D10296" s="32">
        <v>0.52589507999999996</v>
      </c>
      <c r="E10296" s="32">
        <v>0.41640294999999999</v>
      </c>
      <c r="F10296" s="32">
        <v>0.58359704999999995</v>
      </c>
      <c r="G10296" s="33">
        <v>62.048000000000002</v>
      </c>
      <c r="H10296" s="39">
        <v>49.13</v>
      </c>
    </row>
    <row r="10297" spans="1:8" hidden="1">
      <c r="A10297" s="38" t="s">
        <v>10</v>
      </c>
      <c r="B10297" s="31">
        <v>2013</v>
      </c>
      <c r="C10297" s="31">
        <v>99</v>
      </c>
      <c r="D10297" s="32">
        <v>0.55285472000000002</v>
      </c>
      <c r="E10297" s="32">
        <v>0.43312666</v>
      </c>
      <c r="F10297" s="32">
        <v>0.56687334</v>
      </c>
      <c r="G10297" s="33">
        <v>36.210999999999999</v>
      </c>
      <c r="H10297" s="39">
        <v>28.369</v>
      </c>
    </row>
    <row r="10298" spans="1:8" hidden="1">
      <c r="A10298" s="38" t="s">
        <v>10</v>
      </c>
      <c r="B10298" s="31">
        <v>2014</v>
      </c>
      <c r="C10298" s="31">
        <v>1</v>
      </c>
      <c r="D10298" s="32">
        <v>1.442327E-2</v>
      </c>
      <c r="E10298" s="32">
        <v>1.4319999999999999E-2</v>
      </c>
      <c r="F10298" s="32">
        <v>0.98568</v>
      </c>
      <c r="G10298" s="33">
        <v>91763.562999999995</v>
      </c>
      <c r="H10298" s="39">
        <v>91106.535999999993</v>
      </c>
    </row>
    <row r="10299" spans="1:8" hidden="1">
      <c r="A10299" s="38" t="s">
        <v>10</v>
      </c>
      <c r="B10299" s="31">
        <v>2014</v>
      </c>
      <c r="C10299" s="31">
        <v>2</v>
      </c>
      <c r="D10299" s="32">
        <v>1.3305590000000001E-2</v>
      </c>
      <c r="E10299" s="32">
        <v>1.3217660000000001E-2</v>
      </c>
      <c r="F10299" s="32">
        <v>0.98678233999999998</v>
      </c>
      <c r="G10299" s="33">
        <v>90449.509000000005</v>
      </c>
      <c r="H10299" s="39">
        <v>89851.744000000006</v>
      </c>
    </row>
    <row r="10300" spans="1:8" hidden="1">
      <c r="A10300" s="38" t="s">
        <v>10</v>
      </c>
      <c r="B10300" s="31">
        <v>2014</v>
      </c>
      <c r="C10300" s="31">
        <v>3</v>
      </c>
      <c r="D10300" s="32">
        <v>1.2300419999999999E-2</v>
      </c>
      <c r="E10300" s="32">
        <v>1.222523E-2</v>
      </c>
      <c r="F10300" s="32">
        <v>0.98777477000000002</v>
      </c>
      <c r="G10300" s="33">
        <v>89253.979000000007</v>
      </c>
      <c r="H10300" s="39">
        <v>88708.403000000006</v>
      </c>
    </row>
    <row r="10301" spans="1:8" hidden="1">
      <c r="A10301" s="38" t="s">
        <v>10</v>
      </c>
      <c r="B10301" s="31">
        <v>2014</v>
      </c>
      <c r="C10301" s="31">
        <v>4</v>
      </c>
      <c r="D10301" s="32">
        <v>1.130653E-2</v>
      </c>
      <c r="E10301" s="32">
        <v>1.124297E-2</v>
      </c>
      <c r="F10301" s="32">
        <v>0.98875703000000004</v>
      </c>
      <c r="G10301" s="33">
        <v>88162.827999999994</v>
      </c>
      <c r="H10301" s="39">
        <v>87667.221999999994</v>
      </c>
    </row>
    <row r="10302" spans="1:8" hidden="1">
      <c r="A10302" s="38" t="s">
        <v>10</v>
      </c>
      <c r="B10302" s="31">
        <v>2014</v>
      </c>
      <c r="C10302" s="31">
        <v>5</v>
      </c>
      <c r="D10302" s="32">
        <v>1.024777E-2</v>
      </c>
      <c r="E10302" s="32">
        <v>1.019553E-2</v>
      </c>
      <c r="F10302" s="32">
        <v>0.98980447000000005</v>
      </c>
      <c r="G10302" s="33">
        <v>87171.615999999995</v>
      </c>
      <c r="H10302" s="39">
        <v>86727.236000000004</v>
      </c>
    </row>
    <row r="10303" spans="1:8" hidden="1">
      <c r="A10303" s="38" t="s">
        <v>10</v>
      </c>
      <c r="B10303" s="31">
        <v>2014</v>
      </c>
      <c r="C10303" s="31">
        <v>6</v>
      </c>
      <c r="D10303" s="32">
        <v>9.0898000000000003E-3</v>
      </c>
      <c r="E10303" s="32">
        <v>9.0486799999999999E-3</v>
      </c>
      <c r="F10303" s="32">
        <v>0.99095131999999997</v>
      </c>
      <c r="G10303" s="33">
        <v>86282.856</v>
      </c>
      <c r="H10303" s="39">
        <v>85892.482999999993</v>
      </c>
    </row>
    <row r="10304" spans="1:8" hidden="1">
      <c r="A10304" s="38" t="s">
        <v>10</v>
      </c>
      <c r="B10304" s="31">
        <v>2014</v>
      </c>
      <c r="C10304" s="31">
        <v>7</v>
      </c>
      <c r="D10304" s="32">
        <v>7.8597800000000002E-3</v>
      </c>
      <c r="E10304" s="32">
        <v>7.8290100000000008E-3</v>
      </c>
      <c r="F10304" s="32">
        <v>0.99217098999999997</v>
      </c>
      <c r="G10304" s="33">
        <v>85502.11</v>
      </c>
      <c r="H10304" s="39">
        <v>85167.410999999993</v>
      </c>
    </row>
    <row r="10305" spans="1:8" hidden="1">
      <c r="A10305" s="38" t="s">
        <v>10</v>
      </c>
      <c r="B10305" s="31">
        <v>2014</v>
      </c>
      <c r="C10305" s="31">
        <v>8</v>
      </c>
      <c r="D10305" s="32">
        <v>6.6729399999999996E-3</v>
      </c>
      <c r="E10305" s="32">
        <v>6.6507500000000004E-3</v>
      </c>
      <c r="F10305" s="32">
        <v>0.99334924999999996</v>
      </c>
      <c r="G10305" s="33">
        <v>84832.713000000003</v>
      </c>
      <c r="H10305" s="39">
        <v>84550.611999999994</v>
      </c>
    </row>
    <row r="10306" spans="1:8" hidden="1">
      <c r="A10306" s="38" t="s">
        <v>10</v>
      </c>
      <c r="B10306" s="31">
        <v>2014</v>
      </c>
      <c r="C10306" s="31">
        <v>9</v>
      </c>
      <c r="D10306" s="32">
        <v>5.6320900000000002E-3</v>
      </c>
      <c r="E10306" s="32">
        <v>5.6162699999999996E-3</v>
      </c>
      <c r="F10306" s="32">
        <v>0.99438373000000002</v>
      </c>
      <c r="G10306" s="33">
        <v>84268.510999999999</v>
      </c>
      <c r="H10306" s="39">
        <v>84031.873999999996</v>
      </c>
    </row>
    <row r="10307" spans="1:8" hidden="1">
      <c r="A10307" s="38" t="s">
        <v>10</v>
      </c>
      <c r="B10307" s="31">
        <v>2014</v>
      </c>
      <c r="C10307" s="31">
        <v>10</v>
      </c>
      <c r="D10307" s="32">
        <v>4.8210800000000002E-3</v>
      </c>
      <c r="E10307" s="32">
        <v>4.8094899999999996E-3</v>
      </c>
      <c r="F10307" s="32">
        <v>0.99519051000000003</v>
      </c>
      <c r="G10307" s="33">
        <v>83795.236999999994</v>
      </c>
      <c r="H10307" s="39">
        <v>83593.731</v>
      </c>
    </row>
    <row r="10308" spans="1:8" hidden="1">
      <c r="A10308" s="38" t="s">
        <v>10</v>
      </c>
      <c r="B10308" s="31">
        <v>2014</v>
      </c>
      <c r="C10308" s="31">
        <v>11</v>
      </c>
      <c r="D10308" s="32">
        <v>4.2665400000000001E-3</v>
      </c>
      <c r="E10308" s="32">
        <v>4.2574600000000002E-3</v>
      </c>
      <c r="F10308" s="32">
        <v>0.99574253999999995</v>
      </c>
      <c r="G10308" s="33">
        <v>83392.225000000006</v>
      </c>
      <c r="H10308" s="39">
        <v>83214.705000000002</v>
      </c>
    </row>
    <row r="10309" spans="1:8" hidden="1">
      <c r="A10309" s="38" t="s">
        <v>10</v>
      </c>
      <c r="B10309" s="31">
        <v>2014</v>
      </c>
      <c r="C10309" s="31">
        <v>12</v>
      </c>
      <c r="D10309" s="32">
        <v>3.9504400000000004E-3</v>
      </c>
      <c r="E10309" s="32">
        <v>3.9426499999999998E-3</v>
      </c>
      <c r="F10309" s="32">
        <v>0.99605734999999995</v>
      </c>
      <c r="G10309" s="33">
        <v>83037.186000000002</v>
      </c>
      <c r="H10309" s="39">
        <v>82873.491999999998</v>
      </c>
    </row>
    <row r="10310" spans="1:8" hidden="1">
      <c r="A10310" s="38" t="s">
        <v>10</v>
      </c>
      <c r="B10310" s="31">
        <v>2014</v>
      </c>
      <c r="C10310" s="31">
        <v>13</v>
      </c>
      <c r="D10310" s="32">
        <v>3.8547899999999999E-3</v>
      </c>
      <c r="E10310" s="32">
        <v>3.8473700000000001E-3</v>
      </c>
      <c r="F10310" s="32">
        <v>0.99615262999999998</v>
      </c>
      <c r="G10310" s="33">
        <v>82709.798999999999</v>
      </c>
      <c r="H10310" s="39">
        <v>82550.691000000006</v>
      </c>
    </row>
    <row r="10311" spans="1:8" hidden="1">
      <c r="A10311" s="38" t="s">
        <v>10</v>
      </c>
      <c r="B10311" s="31">
        <v>2014</v>
      </c>
      <c r="C10311" s="31">
        <v>14</v>
      </c>
      <c r="D10311" s="32">
        <v>3.9426299999999999E-3</v>
      </c>
      <c r="E10311" s="32">
        <v>3.93487E-3</v>
      </c>
      <c r="F10311" s="32">
        <v>0.99606512999999997</v>
      </c>
      <c r="G10311" s="33">
        <v>82391.582999999999</v>
      </c>
      <c r="H10311" s="39">
        <v>82229.482999999993</v>
      </c>
    </row>
    <row r="10312" spans="1:8" hidden="1">
      <c r="A10312" s="38" t="s">
        <v>10</v>
      </c>
      <c r="B10312" s="31">
        <v>2014</v>
      </c>
      <c r="C10312" s="31">
        <v>15</v>
      </c>
      <c r="D10312" s="32">
        <v>4.1830299999999999E-3</v>
      </c>
      <c r="E10312" s="32">
        <v>4.1742999999999997E-3</v>
      </c>
      <c r="F10312" s="32">
        <v>0.99582570000000004</v>
      </c>
      <c r="G10312" s="33">
        <v>82067.383000000002</v>
      </c>
      <c r="H10312" s="39">
        <v>81896.096000000005</v>
      </c>
    </row>
    <row r="10313" spans="1:8" hidden="1">
      <c r="A10313" s="38" t="s">
        <v>10</v>
      </c>
      <c r="B10313" s="31">
        <v>2014</v>
      </c>
      <c r="C10313" s="31">
        <v>16</v>
      </c>
      <c r="D10313" s="32">
        <v>4.5303100000000001E-3</v>
      </c>
      <c r="E10313" s="32">
        <v>4.5200700000000002E-3</v>
      </c>
      <c r="F10313" s="32">
        <v>0.99547993000000001</v>
      </c>
      <c r="G10313" s="33">
        <v>81724.81</v>
      </c>
      <c r="H10313" s="39">
        <v>81540.107999999993</v>
      </c>
    </row>
    <row r="10314" spans="1:8" hidden="1">
      <c r="A10314" s="38" t="s">
        <v>10</v>
      </c>
      <c r="B10314" s="31">
        <v>2014</v>
      </c>
      <c r="C10314" s="31">
        <v>17</v>
      </c>
      <c r="D10314" s="32">
        <v>4.9284200000000002E-3</v>
      </c>
      <c r="E10314" s="32">
        <v>4.9163000000000002E-3</v>
      </c>
      <c r="F10314" s="32">
        <v>0.99508370000000002</v>
      </c>
      <c r="G10314" s="33">
        <v>81355.407000000007</v>
      </c>
      <c r="H10314" s="39">
        <v>81155.422999999995</v>
      </c>
    </row>
    <row r="10315" spans="1:8" hidden="1">
      <c r="A10315" s="38" t="s">
        <v>10</v>
      </c>
      <c r="B10315" s="31">
        <v>2014</v>
      </c>
      <c r="C10315" s="31">
        <v>18</v>
      </c>
      <c r="D10315" s="32">
        <v>5.3342499999999996E-3</v>
      </c>
      <c r="E10315" s="32">
        <v>5.3200599999999997E-3</v>
      </c>
      <c r="F10315" s="32">
        <v>0.99467994000000004</v>
      </c>
      <c r="G10315" s="33">
        <v>80955.438999999998</v>
      </c>
      <c r="H10315" s="39">
        <v>80740.095000000001</v>
      </c>
    </row>
    <row r="10316" spans="1:8" hidden="1">
      <c r="A10316" s="38" t="s">
        <v>10</v>
      </c>
      <c r="B10316" s="31">
        <v>2014</v>
      </c>
      <c r="C10316" s="31">
        <v>19</v>
      </c>
      <c r="D10316" s="32">
        <v>5.7047900000000004E-3</v>
      </c>
      <c r="E10316" s="32">
        <v>5.6885599999999996E-3</v>
      </c>
      <c r="F10316" s="32">
        <v>0.99431144000000005</v>
      </c>
      <c r="G10316" s="33">
        <v>80524.751000000004</v>
      </c>
      <c r="H10316" s="39">
        <v>80295.716</v>
      </c>
    </row>
    <row r="10317" spans="1:8" hidden="1">
      <c r="A10317" s="38" t="s">
        <v>10</v>
      </c>
      <c r="B10317" s="31">
        <v>2014</v>
      </c>
      <c r="C10317" s="31">
        <v>20</v>
      </c>
      <c r="D10317" s="32">
        <v>6.0213699999999998E-3</v>
      </c>
      <c r="E10317" s="32">
        <v>6.0032999999999996E-3</v>
      </c>
      <c r="F10317" s="32">
        <v>0.99399669999999996</v>
      </c>
      <c r="G10317" s="33">
        <v>80066.680999999997</v>
      </c>
      <c r="H10317" s="39">
        <v>79826.349000000002</v>
      </c>
    </row>
    <row r="10318" spans="1:8" hidden="1">
      <c r="A10318" s="38" t="s">
        <v>10</v>
      </c>
      <c r="B10318" s="31">
        <v>2014</v>
      </c>
      <c r="C10318" s="31">
        <v>21</v>
      </c>
      <c r="D10318" s="32">
        <v>6.2751300000000003E-3</v>
      </c>
      <c r="E10318" s="32">
        <v>6.2554999999999998E-3</v>
      </c>
      <c r="F10318" s="32">
        <v>0.99374450000000003</v>
      </c>
      <c r="G10318" s="33">
        <v>79586.017000000007</v>
      </c>
      <c r="H10318" s="39">
        <v>79337.092000000004</v>
      </c>
    </row>
    <row r="10319" spans="1:8" hidden="1">
      <c r="A10319" s="38" t="s">
        <v>10</v>
      </c>
      <c r="B10319" s="31">
        <v>2014</v>
      </c>
      <c r="C10319" s="31">
        <v>22</v>
      </c>
      <c r="D10319" s="32">
        <v>6.46825E-3</v>
      </c>
      <c r="E10319" s="32">
        <v>6.4473999999999998E-3</v>
      </c>
      <c r="F10319" s="32">
        <v>0.99355260000000001</v>
      </c>
      <c r="G10319" s="33">
        <v>79088.167000000001</v>
      </c>
      <c r="H10319" s="39">
        <v>78833.210000000006</v>
      </c>
    </row>
    <row r="10320" spans="1:8" hidden="1">
      <c r="A10320" s="38" t="s">
        <v>10</v>
      </c>
      <c r="B10320" s="31">
        <v>2014</v>
      </c>
      <c r="C10320" s="31">
        <v>23</v>
      </c>
      <c r="D10320" s="32">
        <v>6.6164500000000003E-3</v>
      </c>
      <c r="E10320" s="32">
        <v>6.5946399999999997E-3</v>
      </c>
      <c r="F10320" s="32">
        <v>0.99340536000000002</v>
      </c>
      <c r="G10320" s="33">
        <v>78578.254000000001</v>
      </c>
      <c r="H10320" s="39">
        <v>78319.156000000003</v>
      </c>
    </row>
    <row r="10321" spans="1:8" hidden="1">
      <c r="A10321" s="38" t="s">
        <v>10</v>
      </c>
      <c r="B10321" s="31">
        <v>2014</v>
      </c>
      <c r="C10321" s="31">
        <v>24</v>
      </c>
      <c r="D10321" s="32">
        <v>6.7378899999999999E-3</v>
      </c>
      <c r="E10321" s="32">
        <v>6.7152699999999997E-3</v>
      </c>
      <c r="F10321" s="32">
        <v>0.99328472999999995</v>
      </c>
      <c r="G10321" s="33">
        <v>78060.058999999994</v>
      </c>
      <c r="H10321" s="39">
        <v>77797.962</v>
      </c>
    </row>
    <row r="10322" spans="1:8" hidden="1">
      <c r="A10322" s="38" t="s">
        <v>10</v>
      </c>
      <c r="B10322" s="31">
        <v>2014</v>
      </c>
      <c r="C10322" s="31">
        <v>25</v>
      </c>
      <c r="D10322" s="32">
        <v>6.8501899999999999E-3</v>
      </c>
      <c r="E10322" s="32">
        <v>6.82681E-3</v>
      </c>
      <c r="F10322" s="32">
        <v>0.99317319000000004</v>
      </c>
      <c r="G10322" s="33">
        <v>77535.864000000001</v>
      </c>
      <c r="H10322" s="39">
        <v>77271.202999999994</v>
      </c>
    </row>
    <row r="10323" spans="1:8" hidden="1">
      <c r="A10323" s="38" t="s">
        <v>10</v>
      </c>
      <c r="B10323" s="31">
        <v>2014</v>
      </c>
      <c r="C10323" s="31">
        <v>26</v>
      </c>
      <c r="D10323" s="32">
        <v>6.9651899999999996E-3</v>
      </c>
      <c r="E10323" s="32">
        <v>6.9410100000000001E-3</v>
      </c>
      <c r="F10323" s="32">
        <v>0.99305898999999997</v>
      </c>
      <c r="G10323" s="33">
        <v>77006.542000000001</v>
      </c>
      <c r="H10323" s="39">
        <v>76739.289999999994</v>
      </c>
    </row>
    <row r="10324" spans="1:8" hidden="1">
      <c r="A10324" s="38" t="s">
        <v>10</v>
      </c>
      <c r="B10324" s="31">
        <v>2014</v>
      </c>
      <c r="C10324" s="31">
        <v>27</v>
      </c>
      <c r="D10324" s="32">
        <v>7.0910799999999996E-3</v>
      </c>
      <c r="E10324" s="32">
        <v>7.0660300000000001E-3</v>
      </c>
      <c r="F10324" s="32">
        <v>0.99293397000000005</v>
      </c>
      <c r="G10324" s="33">
        <v>76472.039000000004</v>
      </c>
      <c r="H10324" s="39">
        <v>76201.861999999994</v>
      </c>
    </row>
    <row r="10325" spans="1:8" hidden="1">
      <c r="A10325" s="38" t="s">
        <v>10</v>
      </c>
      <c r="B10325" s="31">
        <v>2014</v>
      </c>
      <c r="C10325" s="31">
        <v>28</v>
      </c>
      <c r="D10325" s="32">
        <v>7.2290399999999999E-3</v>
      </c>
      <c r="E10325" s="32">
        <v>7.2030000000000002E-3</v>
      </c>
      <c r="F10325" s="32">
        <v>0.99279700000000004</v>
      </c>
      <c r="G10325" s="33">
        <v>75931.684999999998</v>
      </c>
      <c r="H10325" s="39">
        <v>75658.217000000004</v>
      </c>
    </row>
    <row r="10326" spans="1:8" hidden="1">
      <c r="A10326" s="38" t="s">
        <v>10</v>
      </c>
      <c r="B10326" s="31">
        <v>2014</v>
      </c>
      <c r="C10326" s="31">
        <v>29</v>
      </c>
      <c r="D10326" s="32">
        <v>7.37566E-3</v>
      </c>
      <c r="E10326" s="32">
        <v>7.3485599999999996E-3</v>
      </c>
      <c r="F10326" s="32">
        <v>0.99265144000000005</v>
      </c>
      <c r="G10326" s="33">
        <v>75384.748999999996</v>
      </c>
      <c r="H10326" s="39">
        <v>75107.763999999996</v>
      </c>
    </row>
    <row r="10327" spans="1:8" hidden="1">
      <c r="A10327" s="38" t="s">
        <v>10</v>
      </c>
      <c r="B10327" s="31">
        <v>2014</v>
      </c>
      <c r="C10327" s="31">
        <v>30</v>
      </c>
      <c r="D10327" s="32">
        <v>7.5298099999999996E-3</v>
      </c>
      <c r="E10327" s="32">
        <v>7.5015699999999999E-3</v>
      </c>
      <c r="F10327" s="32">
        <v>0.99249843000000004</v>
      </c>
      <c r="G10327" s="33">
        <v>74830.78</v>
      </c>
      <c r="H10327" s="39">
        <v>74550.104999999996</v>
      </c>
    </row>
    <row r="10328" spans="1:8" hidden="1">
      <c r="A10328" s="38" t="s">
        <v>10</v>
      </c>
      <c r="B10328" s="31">
        <v>2014</v>
      </c>
      <c r="C10328" s="31">
        <v>31</v>
      </c>
      <c r="D10328" s="32">
        <v>7.6880300000000002E-3</v>
      </c>
      <c r="E10328" s="32">
        <v>7.6585899999999998E-3</v>
      </c>
      <c r="F10328" s="32">
        <v>0.99234140999999998</v>
      </c>
      <c r="G10328" s="33">
        <v>74269.430999999997</v>
      </c>
      <c r="H10328" s="39">
        <v>73985.032000000007</v>
      </c>
    </row>
    <row r="10329" spans="1:8" hidden="1">
      <c r="A10329" s="38" t="s">
        <v>10</v>
      </c>
      <c r="B10329" s="31">
        <v>2014</v>
      </c>
      <c r="C10329" s="31">
        <v>32</v>
      </c>
      <c r="D10329" s="32">
        <v>7.8502999999999993E-3</v>
      </c>
      <c r="E10329" s="32">
        <v>7.8196099999999994E-3</v>
      </c>
      <c r="F10329" s="32">
        <v>0.99218039000000002</v>
      </c>
      <c r="G10329" s="33">
        <v>73700.631999999998</v>
      </c>
      <c r="H10329" s="39">
        <v>73412.476999999999</v>
      </c>
    </row>
    <row r="10330" spans="1:8" hidden="1">
      <c r="A10330" s="38" t="s">
        <v>10</v>
      </c>
      <c r="B10330" s="31">
        <v>2014</v>
      </c>
      <c r="C10330" s="31">
        <v>33</v>
      </c>
      <c r="D10330" s="32">
        <v>8.0184999999999996E-3</v>
      </c>
      <c r="E10330" s="32">
        <v>7.9864800000000007E-3</v>
      </c>
      <c r="F10330" s="32">
        <v>0.99201351999999998</v>
      </c>
      <c r="G10330" s="33">
        <v>73124.322</v>
      </c>
      <c r="H10330" s="39">
        <v>72832.319000000003</v>
      </c>
    </row>
    <row r="10331" spans="1:8" hidden="1">
      <c r="A10331" s="38" t="s">
        <v>10</v>
      </c>
      <c r="B10331" s="31">
        <v>2014</v>
      </c>
      <c r="C10331" s="31">
        <v>34</v>
      </c>
      <c r="D10331" s="32">
        <v>8.1964599999999992E-3</v>
      </c>
      <c r="E10331" s="32">
        <v>8.1630100000000001E-3</v>
      </c>
      <c r="F10331" s="32">
        <v>0.99183699000000003</v>
      </c>
      <c r="G10331" s="33">
        <v>72540.316000000006</v>
      </c>
      <c r="H10331" s="39">
        <v>72244.243000000002</v>
      </c>
    </row>
    <row r="10332" spans="1:8" hidden="1">
      <c r="A10332" s="38" t="s">
        <v>10</v>
      </c>
      <c r="B10332" s="31">
        <v>2014</v>
      </c>
      <c r="C10332" s="31">
        <v>35</v>
      </c>
      <c r="D10332" s="32">
        <v>8.3931200000000004E-3</v>
      </c>
      <c r="E10332" s="32">
        <v>8.3580500000000005E-3</v>
      </c>
      <c r="F10332" s="32">
        <v>0.99164194999999999</v>
      </c>
      <c r="G10332" s="33">
        <v>71948.168999999994</v>
      </c>
      <c r="H10332" s="39">
        <v>71647.495999999999</v>
      </c>
    </row>
    <row r="10333" spans="1:8" hidden="1">
      <c r="A10333" s="38" t="s">
        <v>10</v>
      </c>
      <c r="B10333" s="31">
        <v>2014</v>
      </c>
      <c r="C10333" s="31">
        <v>36</v>
      </c>
      <c r="D10333" s="32">
        <v>8.6155299999999997E-3</v>
      </c>
      <c r="E10333" s="32">
        <v>8.5785800000000006E-3</v>
      </c>
      <c r="F10333" s="32">
        <v>0.99142142</v>
      </c>
      <c r="G10333" s="33">
        <v>71346.823000000004</v>
      </c>
      <c r="H10333" s="39">
        <v>71040.796000000002</v>
      </c>
    </row>
    <row r="10334" spans="1:8" hidden="1">
      <c r="A10334" s="38" t="s">
        <v>10</v>
      </c>
      <c r="B10334" s="31">
        <v>2014</v>
      </c>
      <c r="C10334" s="31">
        <v>37</v>
      </c>
      <c r="D10334" s="32">
        <v>8.8698400000000004E-3</v>
      </c>
      <c r="E10334" s="32">
        <v>8.8306800000000005E-3</v>
      </c>
      <c r="F10334" s="32">
        <v>0.99116932000000002</v>
      </c>
      <c r="G10334" s="33">
        <v>70734.769</v>
      </c>
      <c r="H10334" s="39">
        <v>70422.451000000001</v>
      </c>
    </row>
    <row r="10335" spans="1:8" hidden="1">
      <c r="A10335" s="38" t="s">
        <v>10</v>
      </c>
      <c r="B10335" s="31">
        <v>2014</v>
      </c>
      <c r="C10335" s="31">
        <v>38</v>
      </c>
      <c r="D10335" s="32">
        <v>9.1556799999999994E-3</v>
      </c>
      <c r="E10335" s="32">
        <v>9.1139600000000008E-3</v>
      </c>
      <c r="F10335" s="32">
        <v>0.99088604000000002</v>
      </c>
      <c r="G10335" s="33">
        <v>70110.133000000002</v>
      </c>
      <c r="H10335" s="39">
        <v>69790.642000000007</v>
      </c>
    </row>
    <row r="10336" spans="1:8" hidden="1">
      <c r="A10336" s="38" t="s">
        <v>10</v>
      </c>
      <c r="B10336" s="31">
        <v>2014</v>
      </c>
      <c r="C10336" s="31">
        <v>39</v>
      </c>
      <c r="D10336" s="32">
        <v>9.4645200000000006E-3</v>
      </c>
      <c r="E10336" s="32">
        <v>9.4199399999999999E-3</v>
      </c>
      <c r="F10336" s="32">
        <v>0.99058005999999998</v>
      </c>
      <c r="G10336" s="33">
        <v>69471.152000000002</v>
      </c>
      <c r="H10336" s="39">
        <v>69143.945000000007</v>
      </c>
    </row>
    <row r="10337" spans="1:8" hidden="1">
      <c r="A10337" s="38" t="s">
        <v>10</v>
      </c>
      <c r="B10337" s="31">
        <v>2014</v>
      </c>
      <c r="C10337" s="31">
        <v>40</v>
      </c>
      <c r="D10337" s="32">
        <v>9.7825199999999994E-3</v>
      </c>
      <c r="E10337" s="32">
        <v>9.7349099999999994E-3</v>
      </c>
      <c r="F10337" s="32">
        <v>0.99026508999999996</v>
      </c>
      <c r="G10337" s="33">
        <v>68816.737999999998</v>
      </c>
      <c r="H10337" s="39">
        <v>68481.774999999994</v>
      </c>
    </row>
    <row r="10338" spans="1:8" hidden="1">
      <c r="A10338" s="38" t="s">
        <v>10</v>
      </c>
      <c r="B10338" s="31">
        <v>2014</v>
      </c>
      <c r="C10338" s="31">
        <v>41</v>
      </c>
      <c r="D10338" s="32">
        <v>1.008941E-2</v>
      </c>
      <c r="E10338" s="32">
        <v>1.0038760000000001E-2</v>
      </c>
      <c r="F10338" s="32">
        <v>0.98996123999999996</v>
      </c>
      <c r="G10338" s="33">
        <v>68146.812999999995</v>
      </c>
      <c r="H10338" s="39">
        <v>67804.758000000002</v>
      </c>
    </row>
    <row r="10339" spans="1:8" hidden="1">
      <c r="A10339" s="38" t="s">
        <v>10</v>
      </c>
      <c r="B10339" s="31">
        <v>2014</v>
      </c>
      <c r="C10339" s="31">
        <v>42</v>
      </c>
      <c r="D10339" s="32">
        <v>1.0372559999999999E-2</v>
      </c>
      <c r="E10339" s="32">
        <v>1.031904E-2</v>
      </c>
      <c r="F10339" s="32">
        <v>0.98968096000000005</v>
      </c>
      <c r="G10339" s="33">
        <v>67462.702999999994</v>
      </c>
      <c r="H10339" s="39">
        <v>67114.627999999997</v>
      </c>
    </row>
    <row r="10340" spans="1:8" hidden="1">
      <c r="A10340" s="38" t="s">
        <v>10</v>
      </c>
      <c r="B10340" s="31">
        <v>2014</v>
      </c>
      <c r="C10340" s="31">
        <v>43</v>
      </c>
      <c r="D10340" s="32">
        <v>1.062959E-2</v>
      </c>
      <c r="E10340" s="32">
        <v>1.057339E-2</v>
      </c>
      <c r="F10340" s="32">
        <v>0.98942660999999998</v>
      </c>
      <c r="G10340" s="33">
        <v>66766.553</v>
      </c>
      <c r="H10340" s="39">
        <v>66413.577999999994</v>
      </c>
    </row>
    <row r="10341" spans="1:8" hidden="1">
      <c r="A10341" s="38" t="s">
        <v>10</v>
      </c>
      <c r="B10341" s="31">
        <v>2014</v>
      </c>
      <c r="C10341" s="31">
        <v>44</v>
      </c>
      <c r="D10341" s="32">
        <v>1.08732E-2</v>
      </c>
      <c r="E10341" s="32">
        <v>1.08144E-2</v>
      </c>
      <c r="F10341" s="32">
        <v>0.9891856</v>
      </c>
      <c r="G10341" s="33">
        <v>66060.604000000007</v>
      </c>
      <c r="H10341" s="39">
        <v>65703.400999999998</v>
      </c>
    </row>
    <row r="10342" spans="1:8" hidden="1">
      <c r="A10342" s="38" t="s">
        <v>10</v>
      </c>
      <c r="B10342" s="31">
        <v>2014</v>
      </c>
      <c r="C10342" s="31">
        <v>45</v>
      </c>
      <c r="D10342" s="32">
        <v>1.113419E-2</v>
      </c>
      <c r="E10342" s="32">
        <v>1.107255E-2</v>
      </c>
      <c r="F10342" s="32">
        <v>0.98892745000000004</v>
      </c>
      <c r="G10342" s="33">
        <v>65346.197999999997</v>
      </c>
      <c r="H10342" s="39">
        <v>64984.423000000003</v>
      </c>
    </row>
    <row r="10343" spans="1:8" hidden="1">
      <c r="A10343" s="38" t="s">
        <v>10</v>
      </c>
      <c r="B10343" s="31">
        <v>2014</v>
      </c>
      <c r="C10343" s="31">
        <v>46</v>
      </c>
      <c r="D10343" s="32">
        <v>1.14468E-2</v>
      </c>
      <c r="E10343" s="32">
        <v>1.138166E-2</v>
      </c>
      <c r="F10343" s="32">
        <v>0.98861834000000004</v>
      </c>
      <c r="G10343" s="33">
        <v>64622.648999999998</v>
      </c>
      <c r="H10343" s="39">
        <v>64254.892</v>
      </c>
    </row>
    <row r="10344" spans="1:8" hidden="1">
      <c r="A10344" s="38" t="s">
        <v>10</v>
      </c>
      <c r="B10344" s="31">
        <v>2014</v>
      </c>
      <c r="C10344" s="31">
        <v>47</v>
      </c>
      <c r="D10344" s="32">
        <v>1.184606E-2</v>
      </c>
      <c r="E10344" s="32">
        <v>1.177631E-2</v>
      </c>
      <c r="F10344" s="32">
        <v>0.98822368999999999</v>
      </c>
      <c r="G10344" s="33">
        <v>63887.135999999999</v>
      </c>
      <c r="H10344" s="39">
        <v>63510.959000000003</v>
      </c>
    </row>
    <row r="10345" spans="1:8" hidden="1">
      <c r="A10345" s="38" t="s">
        <v>10</v>
      </c>
      <c r="B10345" s="31">
        <v>2014</v>
      </c>
      <c r="C10345" s="31">
        <v>48</v>
      </c>
      <c r="D10345" s="32">
        <v>1.235429E-2</v>
      </c>
      <c r="E10345" s="32">
        <v>1.227845E-2</v>
      </c>
      <c r="F10345" s="32">
        <v>0.98772154999999995</v>
      </c>
      <c r="G10345" s="33">
        <v>63134.781000000003</v>
      </c>
      <c r="H10345" s="39">
        <v>62747.182999999997</v>
      </c>
    </row>
    <row r="10346" spans="1:8" hidden="1">
      <c r="A10346" s="38" t="s">
        <v>10</v>
      </c>
      <c r="B10346" s="31">
        <v>2014</v>
      </c>
      <c r="C10346" s="31">
        <v>49</v>
      </c>
      <c r="D10346" s="32">
        <v>1.29739E-2</v>
      </c>
      <c r="E10346" s="32">
        <v>1.289028E-2</v>
      </c>
      <c r="F10346" s="32">
        <v>0.98710971999999997</v>
      </c>
      <c r="G10346" s="33">
        <v>62359.584000000003</v>
      </c>
      <c r="H10346" s="39">
        <v>61957.667999999998</v>
      </c>
    </row>
    <row r="10347" spans="1:8" hidden="1">
      <c r="A10347" s="38" t="s">
        <v>10</v>
      </c>
      <c r="B10347" s="31">
        <v>2014</v>
      </c>
      <c r="C10347" s="31">
        <v>50</v>
      </c>
      <c r="D10347" s="32">
        <v>1.369307E-2</v>
      </c>
      <c r="E10347" s="32">
        <v>1.359995E-2</v>
      </c>
      <c r="F10347" s="32">
        <v>0.98640004999999997</v>
      </c>
      <c r="G10347" s="33">
        <v>61555.752</v>
      </c>
      <c r="H10347" s="39">
        <v>61137.173999999999</v>
      </c>
    </row>
    <row r="10348" spans="1:8" hidden="1">
      <c r="A10348" s="38" t="s">
        <v>10</v>
      </c>
      <c r="B10348" s="31">
        <v>2014</v>
      </c>
      <c r="C10348" s="31">
        <v>51</v>
      </c>
      <c r="D10348" s="32">
        <v>1.4480460000000001E-2</v>
      </c>
      <c r="E10348" s="32">
        <v>1.4376369999999999E-2</v>
      </c>
      <c r="F10348" s="32">
        <v>0.98562362999999997</v>
      </c>
      <c r="G10348" s="33">
        <v>60718.597000000002</v>
      </c>
      <c r="H10348" s="39">
        <v>60282.14</v>
      </c>
    </row>
    <row r="10349" spans="1:8" hidden="1">
      <c r="A10349" s="38" t="s">
        <v>10</v>
      </c>
      <c r="B10349" s="31">
        <v>2014</v>
      </c>
      <c r="C10349" s="31">
        <v>52</v>
      </c>
      <c r="D10349" s="32">
        <v>1.530546E-2</v>
      </c>
      <c r="E10349" s="32">
        <v>1.518923E-2</v>
      </c>
      <c r="F10349" s="32">
        <v>0.98481076999999995</v>
      </c>
      <c r="G10349" s="33">
        <v>59845.682999999997</v>
      </c>
      <c r="H10349" s="39">
        <v>59391.178999999996</v>
      </c>
    </row>
    <row r="10350" spans="1:8" hidden="1">
      <c r="A10350" s="38" t="s">
        <v>10</v>
      </c>
      <c r="B10350" s="31">
        <v>2014</v>
      </c>
      <c r="C10350" s="31">
        <v>53</v>
      </c>
      <c r="D10350" s="32">
        <v>1.6152650000000001E-2</v>
      </c>
      <c r="E10350" s="32">
        <v>1.6023240000000001E-2</v>
      </c>
      <c r="F10350" s="32">
        <v>0.98397676000000001</v>
      </c>
      <c r="G10350" s="33">
        <v>58936.673999999999</v>
      </c>
      <c r="H10350" s="39">
        <v>58464.495999999999</v>
      </c>
    </row>
    <row r="10351" spans="1:8" hidden="1">
      <c r="A10351" s="38" t="s">
        <v>10</v>
      </c>
      <c r="B10351" s="31">
        <v>2014</v>
      </c>
      <c r="C10351" s="31">
        <v>54</v>
      </c>
      <c r="D10351" s="32">
        <v>1.7023730000000001E-2</v>
      </c>
      <c r="E10351" s="32">
        <v>1.6880050000000001E-2</v>
      </c>
      <c r="F10351" s="32">
        <v>0.98311994999999996</v>
      </c>
      <c r="G10351" s="33">
        <v>57992.317000000003</v>
      </c>
      <c r="H10351" s="39">
        <v>57502.860999999997</v>
      </c>
    </row>
    <row r="10352" spans="1:8" hidden="1">
      <c r="A10352" s="38" t="s">
        <v>10</v>
      </c>
      <c r="B10352" s="31">
        <v>2014</v>
      </c>
      <c r="C10352" s="31">
        <v>55</v>
      </c>
      <c r="D10352" s="32">
        <v>1.7952570000000001E-2</v>
      </c>
      <c r="E10352" s="32">
        <v>1.7792860000000001E-2</v>
      </c>
      <c r="F10352" s="32">
        <v>0.98220713999999998</v>
      </c>
      <c r="G10352" s="33">
        <v>57013.404000000002</v>
      </c>
      <c r="H10352" s="39">
        <v>56506.188000000002</v>
      </c>
    </row>
    <row r="10353" spans="1:8" hidden="1">
      <c r="A10353" s="38" t="s">
        <v>10</v>
      </c>
      <c r="B10353" s="31">
        <v>2014</v>
      </c>
      <c r="C10353" s="31">
        <v>56</v>
      </c>
      <c r="D10353" s="32">
        <v>1.8986360000000001E-2</v>
      </c>
      <c r="E10353" s="32">
        <v>1.8807810000000001E-2</v>
      </c>
      <c r="F10353" s="32">
        <v>0.98119219000000002</v>
      </c>
      <c r="G10353" s="33">
        <v>55998.972999999998</v>
      </c>
      <c r="H10353" s="39">
        <v>55472.364000000001</v>
      </c>
    </row>
    <row r="10354" spans="1:8" hidden="1">
      <c r="A10354" s="38" t="s">
        <v>10</v>
      </c>
      <c r="B10354" s="31">
        <v>2014</v>
      </c>
      <c r="C10354" s="31">
        <v>57</v>
      </c>
      <c r="D10354" s="32">
        <v>2.0178970000000001E-2</v>
      </c>
      <c r="E10354" s="32">
        <v>1.9977410000000001E-2</v>
      </c>
      <c r="F10354" s="32">
        <v>0.98002259000000003</v>
      </c>
      <c r="G10354" s="33">
        <v>54945.754000000001</v>
      </c>
      <c r="H10354" s="39">
        <v>54396.917999999998</v>
      </c>
    </row>
    <row r="10355" spans="1:8" hidden="1">
      <c r="A10355" s="38" t="s">
        <v>10</v>
      </c>
      <c r="B10355" s="31">
        <v>2014</v>
      </c>
      <c r="C10355" s="31">
        <v>58</v>
      </c>
      <c r="D10355" s="32">
        <v>2.1580160000000001E-2</v>
      </c>
      <c r="E10355" s="32">
        <v>2.1349799999999999E-2</v>
      </c>
      <c r="F10355" s="32">
        <v>0.97865020000000003</v>
      </c>
      <c r="G10355" s="33">
        <v>53848.080999999998</v>
      </c>
      <c r="H10355" s="39">
        <v>53273.258000000002</v>
      </c>
    </row>
    <row r="10356" spans="1:8" hidden="1">
      <c r="A10356" s="38" t="s">
        <v>10</v>
      </c>
      <c r="B10356" s="31">
        <v>2014</v>
      </c>
      <c r="C10356" s="31">
        <v>59</v>
      </c>
      <c r="D10356" s="32">
        <v>2.3213600000000001E-2</v>
      </c>
      <c r="E10356" s="32">
        <v>2.2947260000000001E-2</v>
      </c>
      <c r="F10356" s="32">
        <v>0.97705273999999998</v>
      </c>
      <c r="G10356" s="33">
        <v>52698.434999999998</v>
      </c>
      <c r="H10356" s="39">
        <v>52093.792999999998</v>
      </c>
    </row>
    <row r="10357" spans="1:8" hidden="1">
      <c r="A10357" s="38" t="s">
        <v>10</v>
      </c>
      <c r="B10357" s="31">
        <v>2014</v>
      </c>
      <c r="C10357" s="31">
        <v>60</v>
      </c>
      <c r="D10357" s="32">
        <v>2.508637E-2</v>
      </c>
      <c r="E10357" s="32">
        <v>2.477561E-2</v>
      </c>
      <c r="F10357" s="32">
        <v>0.97522439000000005</v>
      </c>
      <c r="G10357" s="33">
        <v>51489.150999999998</v>
      </c>
      <c r="H10357" s="39">
        <v>50851.313000000002</v>
      </c>
    </row>
    <row r="10358" spans="1:8" hidden="1">
      <c r="A10358" s="38" t="s">
        <v>10</v>
      </c>
      <c r="B10358" s="31">
        <v>2014</v>
      </c>
      <c r="C10358" s="31">
        <v>61</v>
      </c>
      <c r="D10358" s="32">
        <v>2.7178230000000001E-2</v>
      </c>
      <c r="E10358" s="32">
        <v>2.681385E-2</v>
      </c>
      <c r="F10358" s="32">
        <v>0.97318614999999997</v>
      </c>
      <c r="G10358" s="33">
        <v>50213.476000000002</v>
      </c>
      <c r="H10358" s="39">
        <v>49540.267</v>
      </c>
    </row>
    <row r="10359" spans="1:8" hidden="1">
      <c r="A10359" s="38" t="s">
        <v>10</v>
      </c>
      <c r="B10359" s="31">
        <v>2014</v>
      </c>
      <c r="C10359" s="31">
        <v>62</v>
      </c>
      <c r="D10359" s="32">
        <v>2.946153E-2</v>
      </c>
      <c r="E10359" s="32">
        <v>2.9033840000000002E-2</v>
      </c>
      <c r="F10359" s="32">
        <v>0.97096616000000002</v>
      </c>
      <c r="G10359" s="33">
        <v>48867.059000000001</v>
      </c>
      <c r="H10359" s="39">
        <v>48157.66</v>
      </c>
    </row>
    <row r="10360" spans="1:8" hidden="1">
      <c r="A10360" s="38" t="s">
        <v>10</v>
      </c>
      <c r="B10360" s="31">
        <v>2014</v>
      </c>
      <c r="C10360" s="31">
        <v>63</v>
      </c>
      <c r="D10360" s="32">
        <v>3.1925639999999998E-2</v>
      </c>
      <c r="E10360" s="32">
        <v>3.1424029999999999E-2</v>
      </c>
      <c r="F10360" s="32">
        <v>0.96857596999999995</v>
      </c>
      <c r="G10360" s="33">
        <v>47448.260999999999</v>
      </c>
      <c r="H10360" s="39">
        <v>46702.752999999997</v>
      </c>
    </row>
    <row r="10361" spans="1:8" hidden="1">
      <c r="A10361" s="38" t="s">
        <v>10</v>
      </c>
      <c r="B10361" s="31">
        <v>2014</v>
      </c>
      <c r="C10361" s="31">
        <v>64</v>
      </c>
      <c r="D10361" s="32">
        <v>3.4585820000000003E-2</v>
      </c>
      <c r="E10361" s="32">
        <v>3.3997899999999998E-2</v>
      </c>
      <c r="F10361" s="32">
        <v>0.96600209999999997</v>
      </c>
      <c r="G10361" s="33">
        <v>45957.245000000003</v>
      </c>
      <c r="H10361" s="39">
        <v>45176.02</v>
      </c>
    </row>
    <row r="10362" spans="1:8" hidden="1">
      <c r="A10362" s="38" t="s">
        <v>10</v>
      </c>
      <c r="B10362" s="31">
        <v>2014</v>
      </c>
      <c r="C10362" s="31">
        <v>65</v>
      </c>
      <c r="D10362" s="32">
        <v>3.7479690000000003E-2</v>
      </c>
      <c r="E10362" s="32">
        <v>3.6790240000000002E-2</v>
      </c>
      <c r="F10362" s="32">
        <v>0.96320976000000003</v>
      </c>
      <c r="G10362" s="33">
        <v>44394.794999999998</v>
      </c>
      <c r="H10362" s="39">
        <v>43578.148000000001</v>
      </c>
    </row>
    <row r="10363" spans="1:8" hidden="1">
      <c r="A10363" s="38" t="s">
        <v>10</v>
      </c>
      <c r="B10363" s="31">
        <v>2014</v>
      </c>
      <c r="C10363" s="31">
        <v>66</v>
      </c>
      <c r="D10363" s="32">
        <v>4.068211E-2</v>
      </c>
      <c r="E10363" s="32">
        <v>3.9871089999999998E-2</v>
      </c>
      <c r="F10363" s="32">
        <v>0.96012891</v>
      </c>
      <c r="G10363" s="33">
        <v>42761.5</v>
      </c>
      <c r="H10363" s="39">
        <v>41909.025999999998</v>
      </c>
    </row>
    <row r="10364" spans="1:8" hidden="1">
      <c r="A10364" s="38" t="s">
        <v>10</v>
      </c>
      <c r="B10364" s="31">
        <v>2014</v>
      </c>
      <c r="C10364" s="31">
        <v>67</v>
      </c>
      <c r="D10364" s="32">
        <v>4.4282910000000002E-2</v>
      </c>
      <c r="E10364" s="32">
        <v>4.332366E-2</v>
      </c>
      <c r="F10364" s="32">
        <v>0.95667634000000001</v>
      </c>
      <c r="G10364" s="33">
        <v>41056.552000000003</v>
      </c>
      <c r="H10364" s="39">
        <v>40167.192000000003</v>
      </c>
    </row>
    <row r="10365" spans="1:8" hidden="1">
      <c r="A10365" s="38" t="s">
        <v>10</v>
      </c>
      <c r="B10365" s="31">
        <v>2014</v>
      </c>
      <c r="C10365" s="31">
        <v>68</v>
      </c>
      <c r="D10365" s="32">
        <v>4.8352520000000003E-2</v>
      </c>
      <c r="E10365" s="32">
        <v>4.7211129999999997E-2</v>
      </c>
      <c r="F10365" s="32">
        <v>0.95278887000000001</v>
      </c>
      <c r="G10365" s="33">
        <v>39277.832000000002</v>
      </c>
      <c r="H10365" s="39">
        <v>38350.656999999999</v>
      </c>
    </row>
    <row r="10366" spans="1:8" hidden="1">
      <c r="A10366" s="38" t="s">
        <v>10</v>
      </c>
      <c r="B10366" s="31">
        <v>2014</v>
      </c>
      <c r="C10366" s="31">
        <v>69</v>
      </c>
      <c r="D10366" s="32">
        <v>5.2929530000000002E-2</v>
      </c>
      <c r="E10366" s="32">
        <v>5.156488E-2</v>
      </c>
      <c r="F10366" s="32">
        <v>0.94843511999999996</v>
      </c>
      <c r="G10366" s="33">
        <v>37423.481</v>
      </c>
      <c r="H10366" s="39">
        <v>36458.612999999998</v>
      </c>
    </row>
    <row r="10367" spans="1:8" hidden="1">
      <c r="A10367" s="38" t="s">
        <v>10</v>
      </c>
      <c r="B10367" s="31">
        <v>2014</v>
      </c>
      <c r="C10367" s="31">
        <v>70</v>
      </c>
      <c r="D10367" s="32">
        <v>5.8013380000000003E-2</v>
      </c>
      <c r="E10367" s="32">
        <v>5.6378039999999997E-2</v>
      </c>
      <c r="F10367" s="32">
        <v>0.94362195999999998</v>
      </c>
      <c r="G10367" s="33">
        <v>35493.743999999999</v>
      </c>
      <c r="H10367" s="39">
        <v>34493.21</v>
      </c>
    </row>
    <row r="10368" spans="1:8" hidden="1">
      <c r="A10368" s="38" t="s">
        <v>10</v>
      </c>
      <c r="B10368" s="31">
        <v>2014</v>
      </c>
      <c r="C10368" s="31">
        <v>71</v>
      </c>
      <c r="D10368" s="32">
        <v>6.3556630000000003E-2</v>
      </c>
      <c r="E10368" s="32">
        <v>6.159912E-2</v>
      </c>
      <c r="F10368" s="32">
        <v>0.93840087999999999</v>
      </c>
      <c r="G10368" s="33">
        <v>33492.675999999999</v>
      </c>
      <c r="H10368" s="39">
        <v>32461.116999999998</v>
      </c>
    </row>
    <row r="10369" spans="1:8" hidden="1">
      <c r="A10369" s="38" t="s">
        <v>10</v>
      </c>
      <c r="B10369" s="31">
        <v>2014</v>
      </c>
      <c r="C10369" s="31">
        <v>72</v>
      </c>
      <c r="D10369" s="32">
        <v>6.9496740000000001E-2</v>
      </c>
      <c r="E10369" s="32">
        <v>6.7162940000000004E-2</v>
      </c>
      <c r="F10369" s="32">
        <v>0.93283706</v>
      </c>
      <c r="G10369" s="33">
        <v>31429.557000000001</v>
      </c>
      <c r="H10369" s="39">
        <v>30374.106</v>
      </c>
    </row>
    <row r="10370" spans="1:8" hidden="1">
      <c r="A10370" s="38" t="s">
        <v>10</v>
      </c>
      <c r="B10370" s="31">
        <v>2014</v>
      </c>
      <c r="C10370" s="31">
        <v>73</v>
      </c>
      <c r="D10370" s="32">
        <v>7.5815999999999995E-2</v>
      </c>
      <c r="E10370" s="32">
        <v>7.3046929999999996E-2</v>
      </c>
      <c r="F10370" s="32">
        <v>0.92695307000000005</v>
      </c>
      <c r="G10370" s="33">
        <v>29318.655999999999</v>
      </c>
      <c r="H10370" s="39">
        <v>28247.837</v>
      </c>
    </row>
    <row r="10371" spans="1:8" hidden="1">
      <c r="A10371" s="38" t="s">
        <v>10</v>
      </c>
      <c r="B10371" s="31">
        <v>2014</v>
      </c>
      <c r="C10371" s="31">
        <v>74</v>
      </c>
      <c r="D10371" s="32">
        <v>8.2547090000000004E-2</v>
      </c>
      <c r="E10371" s="32">
        <v>7.9275120000000004E-2</v>
      </c>
      <c r="F10371" s="32">
        <v>0.92072487999999997</v>
      </c>
      <c r="G10371" s="33">
        <v>27177.018</v>
      </c>
      <c r="H10371" s="39">
        <v>26099.787</v>
      </c>
    </row>
    <row r="10372" spans="1:8" hidden="1">
      <c r="A10372" s="38" t="s">
        <v>10</v>
      </c>
      <c r="B10372" s="31">
        <v>2014</v>
      </c>
      <c r="C10372" s="31">
        <v>75</v>
      </c>
      <c r="D10372" s="32">
        <v>8.9822849999999996E-2</v>
      </c>
      <c r="E10372" s="32">
        <v>8.5962170000000004E-2</v>
      </c>
      <c r="F10372" s="32">
        <v>0.91403783000000005</v>
      </c>
      <c r="G10372" s="33">
        <v>25022.556</v>
      </c>
      <c r="H10372" s="39">
        <v>23947.06</v>
      </c>
    </row>
    <row r="10373" spans="1:8" hidden="1">
      <c r="A10373" s="38" t="s">
        <v>10</v>
      </c>
      <c r="B10373" s="31">
        <v>2014</v>
      </c>
      <c r="C10373" s="31">
        <v>76</v>
      </c>
      <c r="D10373" s="32">
        <v>9.7834699999999997E-2</v>
      </c>
      <c r="E10373" s="32">
        <v>9.3272069999999999E-2</v>
      </c>
      <c r="F10373" s="32">
        <v>0.90672792999999996</v>
      </c>
      <c r="G10373" s="33">
        <v>22871.562999999998</v>
      </c>
      <c r="H10373" s="39">
        <v>21804.923999999999</v>
      </c>
    </row>
    <row r="10374" spans="1:8" hidden="1">
      <c r="A10374" s="38" t="s">
        <v>10</v>
      </c>
      <c r="B10374" s="31">
        <v>2014</v>
      </c>
      <c r="C10374" s="31">
        <v>77</v>
      </c>
      <c r="D10374" s="32">
        <v>0.10678037999999999</v>
      </c>
      <c r="E10374" s="32">
        <v>0.10136831</v>
      </c>
      <c r="F10374" s="32">
        <v>0.89863168999999998</v>
      </c>
      <c r="G10374" s="33">
        <v>20738.285</v>
      </c>
      <c r="H10374" s="39">
        <v>19687.183000000001</v>
      </c>
    </row>
    <row r="10375" spans="1:8" hidden="1">
      <c r="A10375" s="38" t="s">
        <v>10</v>
      </c>
      <c r="B10375" s="31">
        <v>2014</v>
      </c>
      <c r="C10375" s="31">
        <v>78</v>
      </c>
      <c r="D10375" s="32">
        <v>0.1168265</v>
      </c>
      <c r="E10375" s="32">
        <v>0.11037891</v>
      </c>
      <c r="F10375" s="32">
        <v>0.88962109</v>
      </c>
      <c r="G10375" s="33">
        <v>18636.080000000002</v>
      </c>
      <c r="H10375" s="39">
        <v>17607.564999999999</v>
      </c>
    </row>
    <row r="10376" spans="1:8" hidden="1">
      <c r="A10376" s="38" t="s">
        <v>10</v>
      </c>
      <c r="B10376" s="31">
        <v>2014</v>
      </c>
      <c r="C10376" s="31">
        <v>79</v>
      </c>
      <c r="D10376" s="32">
        <v>0.12799809000000001</v>
      </c>
      <c r="E10376" s="32">
        <v>0.12029906</v>
      </c>
      <c r="F10376" s="32">
        <v>0.87970093999999999</v>
      </c>
      <c r="G10376" s="33">
        <v>16579.05</v>
      </c>
      <c r="H10376" s="39">
        <v>15581.828</v>
      </c>
    </row>
    <row r="10377" spans="1:8" hidden="1">
      <c r="A10377" s="38" t="s">
        <v>10</v>
      </c>
      <c r="B10377" s="31">
        <v>2014</v>
      </c>
      <c r="C10377" s="31">
        <v>80</v>
      </c>
      <c r="D10377" s="32">
        <v>0.14019570000000001</v>
      </c>
      <c r="E10377" s="32">
        <v>0.13101204</v>
      </c>
      <c r="F10377" s="32">
        <v>0.86898796</v>
      </c>
      <c r="G10377" s="33">
        <v>14584.606</v>
      </c>
      <c r="H10377" s="39">
        <v>13629.226000000001</v>
      </c>
    </row>
    <row r="10378" spans="1:8" hidden="1">
      <c r="A10378" s="38" t="s">
        <v>10</v>
      </c>
      <c r="B10378" s="31">
        <v>2014</v>
      </c>
      <c r="C10378" s="31">
        <v>81</v>
      </c>
      <c r="D10378" s="32">
        <v>0.15319637999999999</v>
      </c>
      <c r="E10378" s="32">
        <v>0.14229670999999999</v>
      </c>
      <c r="F10378" s="32">
        <v>0.85770329000000001</v>
      </c>
      <c r="G10378" s="33">
        <v>12673.847</v>
      </c>
      <c r="H10378" s="39">
        <v>11772.123</v>
      </c>
    </row>
    <row r="10379" spans="1:8" hidden="1">
      <c r="A10379" s="38" t="s">
        <v>10</v>
      </c>
      <c r="B10379" s="31">
        <v>2014</v>
      </c>
      <c r="C10379" s="31">
        <v>82</v>
      </c>
      <c r="D10379" s="32">
        <v>0.16676218000000001</v>
      </c>
      <c r="E10379" s="32">
        <v>0.15392753000000001</v>
      </c>
      <c r="F10379" s="32">
        <v>0.84607246999999997</v>
      </c>
      <c r="G10379" s="33">
        <v>10870.4</v>
      </c>
      <c r="H10379" s="39">
        <v>10033.772999999999</v>
      </c>
    </row>
    <row r="10380" spans="1:8" hidden="1">
      <c r="A10380" s="38" t="s">
        <v>10</v>
      </c>
      <c r="B10380" s="31">
        <v>2014</v>
      </c>
      <c r="C10380" s="31">
        <v>83</v>
      </c>
      <c r="D10380" s="32">
        <v>0.18083821</v>
      </c>
      <c r="E10380" s="32">
        <v>0.16584285000000001</v>
      </c>
      <c r="F10380" s="32">
        <v>0.83415715000000001</v>
      </c>
      <c r="G10380" s="33">
        <v>9197.1460000000006</v>
      </c>
      <c r="H10380" s="39">
        <v>8434.5059999999994</v>
      </c>
    </row>
    <row r="10381" spans="1:8" hidden="1">
      <c r="A10381" s="38" t="s">
        <v>10</v>
      </c>
      <c r="B10381" s="31">
        <v>2014</v>
      </c>
      <c r="C10381" s="31">
        <v>84</v>
      </c>
      <c r="D10381" s="32">
        <v>0.19557501999999999</v>
      </c>
      <c r="E10381" s="32">
        <v>0.1781538</v>
      </c>
      <c r="F10381" s="32">
        <v>0.82184619999999997</v>
      </c>
      <c r="G10381" s="33">
        <v>7671.8649999999998</v>
      </c>
      <c r="H10381" s="39">
        <v>6988.4790000000003</v>
      </c>
    </row>
    <row r="10382" spans="1:8" hidden="1">
      <c r="A10382" s="38" t="s">
        <v>10</v>
      </c>
      <c r="B10382" s="31">
        <v>2014</v>
      </c>
      <c r="C10382" s="31">
        <v>85</v>
      </c>
      <c r="D10382" s="32">
        <v>0.21143672999999999</v>
      </c>
      <c r="E10382" s="32">
        <v>0.19122114000000001</v>
      </c>
      <c r="F10382" s="32">
        <v>0.80877885999999999</v>
      </c>
      <c r="G10382" s="33">
        <v>6305.0929999999998</v>
      </c>
      <c r="H10382" s="39">
        <v>5702.26</v>
      </c>
    </row>
    <row r="10383" spans="1:8" hidden="1">
      <c r="A10383" s="38" t="s">
        <v>10</v>
      </c>
      <c r="B10383" s="31">
        <v>2014</v>
      </c>
      <c r="C10383" s="31">
        <v>86</v>
      </c>
      <c r="D10383" s="32">
        <v>0.22904005</v>
      </c>
      <c r="E10383" s="32">
        <v>0.20550555000000001</v>
      </c>
      <c r="F10383" s="32">
        <v>0.79449444999999996</v>
      </c>
      <c r="G10383" s="33">
        <v>5099.4260000000004</v>
      </c>
      <c r="H10383" s="39">
        <v>4575.4459999999999</v>
      </c>
    </row>
    <row r="10384" spans="1:8" hidden="1">
      <c r="A10384" s="38" t="s">
        <v>10</v>
      </c>
      <c r="B10384" s="31">
        <v>2014</v>
      </c>
      <c r="C10384" s="31">
        <v>87</v>
      </c>
      <c r="D10384" s="32">
        <v>0.24890398999999999</v>
      </c>
      <c r="E10384" s="32">
        <v>0.22135582000000001</v>
      </c>
      <c r="F10384" s="32">
        <v>0.77864418000000002</v>
      </c>
      <c r="G10384" s="33">
        <v>4051.4659999999999</v>
      </c>
      <c r="H10384" s="39">
        <v>3603.058</v>
      </c>
    </row>
    <row r="10385" spans="1:8" hidden="1">
      <c r="A10385" s="38" t="s">
        <v>10</v>
      </c>
      <c r="B10385" s="31">
        <v>2014</v>
      </c>
      <c r="C10385" s="31">
        <v>88</v>
      </c>
      <c r="D10385" s="32">
        <v>0.27132490999999997</v>
      </c>
      <c r="E10385" s="32">
        <v>0.23891334</v>
      </c>
      <c r="F10385" s="32">
        <v>0.76108666000000003</v>
      </c>
      <c r="G10385" s="33">
        <v>3154.65</v>
      </c>
      <c r="H10385" s="39">
        <v>2777.806</v>
      </c>
    </row>
    <row r="10386" spans="1:8" hidden="1">
      <c r="A10386" s="38" t="s">
        <v>10</v>
      </c>
      <c r="B10386" s="31">
        <v>2014</v>
      </c>
      <c r="C10386" s="31">
        <v>89</v>
      </c>
      <c r="D10386" s="32">
        <v>0.29607603999999998</v>
      </c>
      <c r="E10386" s="32">
        <v>0.25789741999999999</v>
      </c>
      <c r="F10386" s="32">
        <v>0.74210257999999996</v>
      </c>
      <c r="G10386" s="33">
        <v>2400.962</v>
      </c>
      <c r="H10386" s="39">
        <v>2091.3609999999999</v>
      </c>
    </row>
    <row r="10387" spans="1:8" hidden="1">
      <c r="A10387" s="38" t="s">
        <v>10</v>
      </c>
      <c r="B10387" s="31">
        <v>2014</v>
      </c>
      <c r="C10387" s="31">
        <v>90</v>
      </c>
      <c r="D10387" s="32">
        <v>0.32247920000000002</v>
      </c>
      <c r="E10387" s="32">
        <v>0.27770254999999999</v>
      </c>
      <c r="F10387" s="32">
        <v>0.72229745000000001</v>
      </c>
      <c r="G10387" s="33">
        <v>1781.76</v>
      </c>
      <c r="H10387" s="39">
        <v>1534.3610000000001</v>
      </c>
    </row>
    <row r="10388" spans="1:8" hidden="1">
      <c r="A10388" s="38" t="s">
        <v>10</v>
      </c>
      <c r="B10388" s="31">
        <v>2014</v>
      </c>
      <c r="C10388" s="31">
        <v>91</v>
      </c>
      <c r="D10388" s="32">
        <v>0.34952358</v>
      </c>
      <c r="E10388" s="32">
        <v>0.29752719</v>
      </c>
      <c r="F10388" s="32">
        <v>0.70247280999999995</v>
      </c>
      <c r="G10388" s="33">
        <v>1286.961</v>
      </c>
      <c r="H10388" s="39">
        <v>1095.508</v>
      </c>
    </row>
    <row r="10389" spans="1:8" hidden="1">
      <c r="A10389" s="38" t="s">
        <v>10</v>
      </c>
      <c r="B10389" s="31">
        <v>2014</v>
      </c>
      <c r="C10389" s="31">
        <v>92</v>
      </c>
      <c r="D10389" s="32">
        <v>0.37615109000000002</v>
      </c>
      <c r="E10389" s="32">
        <v>0.31660536</v>
      </c>
      <c r="F10389" s="32">
        <v>0.68339464000000005</v>
      </c>
      <c r="G10389" s="33">
        <v>904.05499999999995</v>
      </c>
      <c r="H10389" s="39">
        <v>760.94100000000003</v>
      </c>
    </row>
    <row r="10390" spans="1:8" hidden="1">
      <c r="A10390" s="38" t="s">
        <v>10</v>
      </c>
      <c r="B10390" s="31">
        <v>2014</v>
      </c>
      <c r="C10390" s="31">
        <v>93</v>
      </c>
      <c r="D10390" s="32">
        <v>0.40178944999999999</v>
      </c>
      <c r="E10390" s="32">
        <v>0.33457508000000002</v>
      </c>
      <c r="F10390" s="32">
        <v>0.66542491999999998</v>
      </c>
      <c r="G10390" s="33">
        <v>617.82600000000002</v>
      </c>
      <c r="H10390" s="39">
        <v>514.47199999999998</v>
      </c>
    </row>
    <row r="10391" spans="1:8" hidden="1">
      <c r="A10391" s="38" t="s">
        <v>10</v>
      </c>
      <c r="B10391" s="31">
        <v>2014</v>
      </c>
      <c r="C10391" s="31">
        <v>94</v>
      </c>
      <c r="D10391" s="32">
        <v>0.42637062999999997</v>
      </c>
      <c r="E10391" s="32">
        <v>0.35144723999999999</v>
      </c>
      <c r="F10391" s="32">
        <v>0.64855275999999995</v>
      </c>
      <c r="G10391" s="33">
        <v>411.11700000000002</v>
      </c>
      <c r="H10391" s="39">
        <v>338.87400000000002</v>
      </c>
    </row>
    <row r="10392" spans="1:8" hidden="1">
      <c r="A10392" s="38" t="s">
        <v>10</v>
      </c>
      <c r="B10392" s="31">
        <v>2014</v>
      </c>
      <c r="C10392" s="31">
        <v>95</v>
      </c>
      <c r="D10392" s="32">
        <v>0.45041355999999999</v>
      </c>
      <c r="E10392" s="32">
        <v>0.36762249000000002</v>
      </c>
      <c r="F10392" s="32">
        <v>0.63237750999999998</v>
      </c>
      <c r="G10392" s="33">
        <v>266.63099999999997</v>
      </c>
      <c r="H10392" s="39">
        <v>217.62100000000001</v>
      </c>
    </row>
    <row r="10393" spans="1:8" hidden="1">
      <c r="A10393" s="38" t="s">
        <v>10</v>
      </c>
      <c r="B10393" s="31">
        <v>2014</v>
      </c>
      <c r="C10393" s="31">
        <v>96</v>
      </c>
      <c r="D10393" s="32">
        <v>0.47469510999999998</v>
      </c>
      <c r="E10393" s="32">
        <v>0.38363926999999998</v>
      </c>
      <c r="F10393" s="32">
        <v>0.61636073000000002</v>
      </c>
      <c r="G10393" s="33">
        <v>168.61199999999999</v>
      </c>
      <c r="H10393" s="39">
        <v>136.26900000000001</v>
      </c>
    </row>
    <row r="10394" spans="1:8" hidden="1">
      <c r="A10394" s="38" t="s">
        <v>10</v>
      </c>
      <c r="B10394" s="31">
        <v>2014</v>
      </c>
      <c r="C10394" s="31">
        <v>97</v>
      </c>
      <c r="D10394" s="32">
        <v>0.49978729</v>
      </c>
      <c r="E10394" s="32">
        <v>0.39986385000000002</v>
      </c>
      <c r="F10394" s="32">
        <v>0.60013614999999998</v>
      </c>
      <c r="G10394" s="33">
        <v>103.926</v>
      </c>
      <c r="H10394" s="39">
        <v>83.147000000000006</v>
      </c>
    </row>
    <row r="10395" spans="1:8" hidden="1">
      <c r="A10395" s="38" t="s">
        <v>10</v>
      </c>
      <c r="B10395" s="31">
        <v>2014</v>
      </c>
      <c r="C10395" s="31">
        <v>98</v>
      </c>
      <c r="D10395" s="32">
        <v>0.52597057999999997</v>
      </c>
      <c r="E10395" s="32">
        <v>0.41645028000000001</v>
      </c>
      <c r="F10395" s="32">
        <v>0.58354972000000005</v>
      </c>
      <c r="G10395" s="33">
        <v>62.369</v>
      </c>
      <c r="H10395" s="39">
        <v>49.383000000000003</v>
      </c>
    </row>
    <row r="10396" spans="1:8" hidden="1">
      <c r="A10396" s="38" t="s">
        <v>10</v>
      </c>
      <c r="B10396" s="31">
        <v>2014</v>
      </c>
      <c r="C10396" s="31">
        <v>99</v>
      </c>
      <c r="D10396" s="32">
        <v>0.55297457000000005</v>
      </c>
      <c r="E10396" s="32">
        <v>0.43320022000000002</v>
      </c>
      <c r="F10396" s="32">
        <v>0.56679977999999998</v>
      </c>
      <c r="G10396" s="33">
        <v>36.396000000000001</v>
      </c>
      <c r="H10396" s="39">
        <v>28.512</v>
      </c>
    </row>
    <row r="10397" spans="1:8" hidden="1">
      <c r="A10397" s="38" t="s">
        <v>10</v>
      </c>
      <c r="B10397" s="31">
        <v>2015</v>
      </c>
      <c r="C10397" s="31">
        <v>1</v>
      </c>
      <c r="D10397" s="32">
        <v>1.4047540000000001E-2</v>
      </c>
      <c r="E10397" s="32">
        <v>1.394956E-2</v>
      </c>
      <c r="F10397" s="32">
        <v>0.98605043999999997</v>
      </c>
      <c r="G10397" s="33">
        <v>91844.301000000007</v>
      </c>
      <c r="H10397" s="39">
        <v>91203.706999999995</v>
      </c>
    </row>
    <row r="10398" spans="1:8" hidden="1">
      <c r="A10398" s="38" t="s">
        <v>10</v>
      </c>
      <c r="B10398" s="31">
        <v>2015</v>
      </c>
      <c r="C10398" s="31">
        <v>2</v>
      </c>
      <c r="D10398" s="32">
        <v>1.304689E-2</v>
      </c>
      <c r="E10398" s="32">
        <v>1.2962329999999999E-2</v>
      </c>
      <c r="F10398" s="32">
        <v>0.98703766999999998</v>
      </c>
      <c r="G10398" s="33">
        <v>90563.112999999998</v>
      </c>
      <c r="H10398" s="39">
        <v>89976.157999999996</v>
      </c>
    </row>
    <row r="10399" spans="1:8" hidden="1">
      <c r="A10399" s="38" t="s">
        <v>10</v>
      </c>
      <c r="B10399" s="31">
        <v>2015</v>
      </c>
      <c r="C10399" s="31">
        <v>3</v>
      </c>
      <c r="D10399" s="32">
        <v>1.214468E-2</v>
      </c>
      <c r="E10399" s="32">
        <v>1.207138E-2</v>
      </c>
      <c r="F10399" s="32">
        <v>0.98792862000000004</v>
      </c>
      <c r="G10399" s="33">
        <v>89389.203999999998</v>
      </c>
      <c r="H10399" s="39">
        <v>88849.678</v>
      </c>
    </row>
    <row r="10400" spans="1:8" hidden="1">
      <c r="A10400" s="38" t="s">
        <v>10</v>
      </c>
      <c r="B10400" s="31">
        <v>2015</v>
      </c>
      <c r="C10400" s="31">
        <v>4</v>
      </c>
      <c r="D10400" s="32">
        <v>1.1236350000000001E-2</v>
      </c>
      <c r="E10400" s="32">
        <v>1.1173570000000001E-2</v>
      </c>
      <c r="F10400" s="32">
        <v>0.98882643000000003</v>
      </c>
      <c r="G10400" s="33">
        <v>88310.153000000006</v>
      </c>
      <c r="H10400" s="39">
        <v>87816.782999999996</v>
      </c>
    </row>
    <row r="10401" spans="1:8" hidden="1">
      <c r="A10401" s="38" t="s">
        <v>10</v>
      </c>
      <c r="B10401" s="31">
        <v>2015</v>
      </c>
      <c r="C10401" s="31">
        <v>5</v>
      </c>
      <c r="D10401" s="32">
        <v>1.024189E-2</v>
      </c>
      <c r="E10401" s="32">
        <v>1.0189709999999999E-2</v>
      </c>
      <c r="F10401" s="32">
        <v>0.98981028999999998</v>
      </c>
      <c r="G10401" s="33">
        <v>87323.413</v>
      </c>
      <c r="H10401" s="39">
        <v>86878.513000000006</v>
      </c>
    </row>
    <row r="10402" spans="1:8" hidden="1">
      <c r="A10402" s="38" t="s">
        <v>10</v>
      </c>
      <c r="B10402" s="31">
        <v>2015</v>
      </c>
      <c r="C10402" s="31">
        <v>6</v>
      </c>
      <c r="D10402" s="32">
        <v>9.1233200000000007E-3</v>
      </c>
      <c r="E10402" s="32">
        <v>9.0818900000000004E-3</v>
      </c>
      <c r="F10402" s="32">
        <v>0.99091810999999996</v>
      </c>
      <c r="G10402" s="33">
        <v>86433.612999999998</v>
      </c>
      <c r="H10402" s="39">
        <v>86041.123000000007</v>
      </c>
    </row>
    <row r="10403" spans="1:8" hidden="1">
      <c r="A10403" s="38" t="s">
        <v>10</v>
      </c>
      <c r="B10403" s="31">
        <v>2015</v>
      </c>
      <c r="C10403" s="31">
        <v>7</v>
      </c>
      <c r="D10403" s="32">
        <v>7.9093500000000008E-3</v>
      </c>
      <c r="E10403" s="32">
        <v>7.8781900000000002E-3</v>
      </c>
      <c r="F10403" s="32">
        <v>0.99212180999999999</v>
      </c>
      <c r="G10403" s="33">
        <v>85648.631999999998</v>
      </c>
      <c r="H10403" s="39">
        <v>85311.254000000001</v>
      </c>
    </row>
    <row r="10404" spans="1:8" hidden="1">
      <c r="A10404" s="38" t="s">
        <v>10</v>
      </c>
      <c r="B10404" s="31">
        <v>2015</v>
      </c>
      <c r="C10404" s="31">
        <v>8</v>
      </c>
      <c r="D10404" s="32">
        <v>6.7209799999999997E-3</v>
      </c>
      <c r="E10404" s="32">
        <v>6.6984699999999998E-3</v>
      </c>
      <c r="F10404" s="32">
        <v>0.99330152999999999</v>
      </c>
      <c r="G10404" s="33">
        <v>84973.876000000004</v>
      </c>
      <c r="H10404" s="39">
        <v>84689.278000000006</v>
      </c>
    </row>
    <row r="10405" spans="1:8" hidden="1">
      <c r="A10405" s="38" t="s">
        <v>10</v>
      </c>
      <c r="B10405" s="31">
        <v>2015</v>
      </c>
      <c r="C10405" s="31">
        <v>9</v>
      </c>
      <c r="D10405" s="32">
        <v>5.6693899999999998E-3</v>
      </c>
      <c r="E10405" s="32">
        <v>5.6533599999999996E-3</v>
      </c>
      <c r="F10405" s="32">
        <v>0.99434663999999995</v>
      </c>
      <c r="G10405" s="33">
        <v>84404.680999999997</v>
      </c>
      <c r="H10405" s="39">
        <v>84166.095000000001</v>
      </c>
    </row>
    <row r="10406" spans="1:8" hidden="1">
      <c r="A10406" s="38" t="s">
        <v>10</v>
      </c>
      <c r="B10406" s="31">
        <v>2015</v>
      </c>
      <c r="C10406" s="31">
        <v>10</v>
      </c>
      <c r="D10406" s="32">
        <v>4.8466999999999998E-3</v>
      </c>
      <c r="E10406" s="32">
        <v>4.8349899999999999E-3</v>
      </c>
      <c r="F10406" s="32">
        <v>0.99516501000000002</v>
      </c>
      <c r="G10406" s="33">
        <v>83927.51</v>
      </c>
      <c r="H10406" s="39">
        <v>83724.615999999995</v>
      </c>
    </row>
    <row r="10407" spans="1:8" hidden="1">
      <c r="A10407" s="38" t="s">
        <v>10</v>
      </c>
      <c r="B10407" s="31">
        <v>2015</v>
      </c>
      <c r="C10407" s="31">
        <v>11</v>
      </c>
      <c r="D10407" s="32">
        <v>4.2829499999999998E-3</v>
      </c>
      <c r="E10407" s="32">
        <v>4.2738000000000003E-3</v>
      </c>
      <c r="F10407" s="32">
        <v>0.99572620000000001</v>
      </c>
      <c r="G10407" s="33">
        <v>83521.721999999994</v>
      </c>
      <c r="H10407" s="39">
        <v>83343.244000000006</v>
      </c>
    </row>
    <row r="10408" spans="1:8" hidden="1">
      <c r="A10408" s="38" t="s">
        <v>10</v>
      </c>
      <c r="B10408" s="31">
        <v>2015</v>
      </c>
      <c r="C10408" s="31">
        <v>12</v>
      </c>
      <c r="D10408" s="32">
        <v>3.9609299999999997E-3</v>
      </c>
      <c r="E10408" s="32">
        <v>3.9531000000000002E-3</v>
      </c>
      <c r="F10408" s="32">
        <v>0.99604689999999996</v>
      </c>
      <c r="G10408" s="33">
        <v>83164.767000000007</v>
      </c>
      <c r="H10408" s="39">
        <v>83000.388000000006</v>
      </c>
    </row>
    <row r="10409" spans="1:8" hidden="1">
      <c r="A10409" s="38" t="s">
        <v>10</v>
      </c>
      <c r="B10409" s="31">
        <v>2015</v>
      </c>
      <c r="C10409" s="31">
        <v>13</v>
      </c>
      <c r="D10409" s="32">
        <v>3.8624000000000002E-3</v>
      </c>
      <c r="E10409" s="32">
        <v>3.8549500000000002E-3</v>
      </c>
      <c r="F10409" s="32">
        <v>0.99614504999999998</v>
      </c>
      <c r="G10409" s="33">
        <v>82836.009000000005</v>
      </c>
      <c r="H10409" s="39">
        <v>82676.343999999997</v>
      </c>
    </row>
    <row r="10410" spans="1:8" hidden="1">
      <c r="A10410" s="38" t="s">
        <v>10</v>
      </c>
      <c r="B10410" s="31">
        <v>2015</v>
      </c>
      <c r="C10410" s="31">
        <v>14</v>
      </c>
      <c r="D10410" s="32">
        <v>3.9496100000000001E-3</v>
      </c>
      <c r="E10410" s="32">
        <v>3.9418300000000003E-3</v>
      </c>
      <c r="F10410" s="32">
        <v>0.99605816999999996</v>
      </c>
      <c r="G10410" s="33">
        <v>82516.679999999993</v>
      </c>
      <c r="H10410" s="39">
        <v>82354.046000000002</v>
      </c>
    </row>
    <row r="10411" spans="1:8" hidden="1">
      <c r="A10411" s="38" t="s">
        <v>10</v>
      </c>
      <c r="B10411" s="31">
        <v>2015</v>
      </c>
      <c r="C10411" s="31">
        <v>15</v>
      </c>
      <c r="D10411" s="32">
        <v>4.1915199999999998E-3</v>
      </c>
      <c r="E10411" s="32">
        <v>4.1827499999999998E-3</v>
      </c>
      <c r="F10411" s="32">
        <v>0.99581724999999999</v>
      </c>
      <c r="G10411" s="33">
        <v>82191.413</v>
      </c>
      <c r="H10411" s="39">
        <v>82019.520000000004</v>
      </c>
    </row>
    <row r="10412" spans="1:8" hidden="1">
      <c r="A10412" s="38" t="s">
        <v>10</v>
      </c>
      <c r="B10412" s="31">
        <v>2015</v>
      </c>
      <c r="C10412" s="31">
        <v>16</v>
      </c>
      <c r="D10412" s="32">
        <v>4.5416500000000004E-3</v>
      </c>
      <c r="E10412" s="32">
        <v>4.5313599999999999E-3</v>
      </c>
      <c r="F10412" s="32">
        <v>0.99546864000000002</v>
      </c>
      <c r="G10412" s="33">
        <v>81847.626999999993</v>
      </c>
      <c r="H10412" s="39">
        <v>81662.187000000005</v>
      </c>
    </row>
    <row r="10413" spans="1:8" hidden="1">
      <c r="A10413" s="38" t="s">
        <v>10</v>
      </c>
      <c r="B10413" s="31">
        <v>2015</v>
      </c>
      <c r="C10413" s="31">
        <v>17</v>
      </c>
      <c r="D10413" s="32">
        <v>4.9427400000000002E-3</v>
      </c>
      <c r="E10413" s="32">
        <v>4.9305499999999997E-3</v>
      </c>
      <c r="F10413" s="32">
        <v>0.99506945000000002</v>
      </c>
      <c r="G10413" s="33">
        <v>81476.745999999999</v>
      </c>
      <c r="H10413" s="39">
        <v>81275.884000000005</v>
      </c>
    </row>
    <row r="10414" spans="1:8" hidden="1">
      <c r="A10414" s="38" t="s">
        <v>10</v>
      </c>
      <c r="B10414" s="31">
        <v>2015</v>
      </c>
      <c r="C10414" s="31">
        <v>18</v>
      </c>
      <c r="D10414" s="32">
        <v>5.3503999999999999E-3</v>
      </c>
      <c r="E10414" s="32">
        <v>5.3361199999999998E-3</v>
      </c>
      <c r="F10414" s="32">
        <v>0.99466387999999994</v>
      </c>
      <c r="G10414" s="33">
        <v>81075.020999999993</v>
      </c>
      <c r="H10414" s="39">
        <v>80858.707999999999</v>
      </c>
    </row>
    <row r="10415" spans="1:8" hidden="1">
      <c r="A10415" s="38" t="s">
        <v>10</v>
      </c>
      <c r="B10415" s="31">
        <v>2015</v>
      </c>
      <c r="C10415" s="31">
        <v>19</v>
      </c>
      <c r="D10415" s="32">
        <v>5.7205399999999997E-3</v>
      </c>
      <c r="E10415" s="32">
        <v>5.7042200000000003E-3</v>
      </c>
      <c r="F10415" s="32">
        <v>0.99429577999999996</v>
      </c>
      <c r="G10415" s="33">
        <v>80642.395000000004</v>
      </c>
      <c r="H10415" s="39">
        <v>80412.394</v>
      </c>
    </row>
    <row r="10416" spans="1:8" hidden="1">
      <c r="A10416" s="38" t="s">
        <v>10</v>
      </c>
      <c r="B10416" s="31">
        <v>2015</v>
      </c>
      <c r="C10416" s="31">
        <v>20</v>
      </c>
      <c r="D10416" s="32">
        <v>6.0352000000000001E-3</v>
      </c>
      <c r="E10416" s="32">
        <v>6.0170400000000004E-3</v>
      </c>
      <c r="F10416" s="32">
        <v>0.99398295999999997</v>
      </c>
      <c r="G10416" s="33">
        <v>80182.392999999996</v>
      </c>
      <c r="H10416" s="39">
        <v>79941.161999999997</v>
      </c>
    </row>
    <row r="10417" spans="1:8" hidden="1">
      <c r="A10417" s="38" t="s">
        <v>10</v>
      </c>
      <c r="B10417" s="31">
        <v>2015</v>
      </c>
      <c r="C10417" s="31">
        <v>21</v>
      </c>
      <c r="D10417" s="32">
        <v>6.2867900000000004E-3</v>
      </c>
      <c r="E10417" s="32">
        <v>6.2670900000000003E-3</v>
      </c>
      <c r="F10417" s="32">
        <v>0.99373290999999997</v>
      </c>
      <c r="G10417" s="33">
        <v>79699.932000000001</v>
      </c>
      <c r="H10417" s="39">
        <v>79450.187999999995</v>
      </c>
    </row>
    <row r="10418" spans="1:8" hidden="1">
      <c r="A10418" s="38" t="s">
        <v>10</v>
      </c>
      <c r="B10418" s="31">
        <v>2015</v>
      </c>
      <c r="C10418" s="31">
        <v>22</v>
      </c>
      <c r="D10418" s="32">
        <v>6.4784100000000004E-3</v>
      </c>
      <c r="E10418" s="32">
        <v>6.4574899999999998E-3</v>
      </c>
      <c r="F10418" s="32">
        <v>0.99354251000000005</v>
      </c>
      <c r="G10418" s="33">
        <v>79200.445000000007</v>
      </c>
      <c r="H10418" s="39">
        <v>78944.726999999999</v>
      </c>
    </row>
    <row r="10419" spans="1:8" hidden="1">
      <c r="A10419" s="38" t="s">
        <v>10</v>
      </c>
      <c r="B10419" s="31">
        <v>2015</v>
      </c>
      <c r="C10419" s="31">
        <v>23</v>
      </c>
      <c r="D10419" s="32">
        <v>6.62585E-3</v>
      </c>
      <c r="E10419" s="32">
        <v>6.6039699999999998E-3</v>
      </c>
      <c r="F10419" s="32">
        <v>0.99339602999999999</v>
      </c>
      <c r="G10419" s="33">
        <v>78689.009000000005</v>
      </c>
      <c r="H10419" s="39">
        <v>78429.179000000004</v>
      </c>
    </row>
    <row r="10420" spans="1:8" hidden="1">
      <c r="A10420" s="38" t="s">
        <v>10</v>
      </c>
      <c r="B10420" s="31">
        <v>2015</v>
      </c>
      <c r="C10420" s="31">
        <v>24</v>
      </c>
      <c r="D10420" s="32">
        <v>6.7474700000000002E-3</v>
      </c>
      <c r="E10420" s="32">
        <v>6.7247899999999996E-3</v>
      </c>
      <c r="F10420" s="32">
        <v>0.99327520999999996</v>
      </c>
      <c r="G10420" s="33">
        <v>78169.349000000002</v>
      </c>
      <c r="H10420" s="39">
        <v>77906.513000000006</v>
      </c>
    </row>
    <row r="10421" spans="1:8" hidden="1">
      <c r="A10421" s="38" t="s">
        <v>10</v>
      </c>
      <c r="B10421" s="31">
        <v>2015</v>
      </c>
      <c r="C10421" s="31">
        <v>25</v>
      </c>
      <c r="D10421" s="32">
        <v>6.8610399999999997E-3</v>
      </c>
      <c r="E10421" s="32">
        <v>6.8375800000000002E-3</v>
      </c>
      <c r="F10421" s="32">
        <v>0.99316241999999999</v>
      </c>
      <c r="G10421" s="33">
        <v>77643.676999999996</v>
      </c>
      <c r="H10421" s="39">
        <v>77378.229000000007</v>
      </c>
    </row>
    <row r="10422" spans="1:8" hidden="1">
      <c r="A10422" s="38" t="s">
        <v>10</v>
      </c>
      <c r="B10422" s="31">
        <v>2015</v>
      </c>
      <c r="C10422" s="31">
        <v>26</v>
      </c>
      <c r="D10422" s="32">
        <v>6.9775599999999998E-3</v>
      </c>
      <c r="E10422" s="32">
        <v>6.9532999999999999E-3</v>
      </c>
      <c r="F10422" s="32">
        <v>0.99304669999999995</v>
      </c>
      <c r="G10422" s="33">
        <v>77112.782000000007</v>
      </c>
      <c r="H10422" s="39">
        <v>76844.687000000005</v>
      </c>
    </row>
    <row r="10423" spans="1:8" hidden="1">
      <c r="A10423" s="38" t="s">
        <v>10</v>
      </c>
      <c r="B10423" s="31">
        <v>2015</v>
      </c>
      <c r="C10423" s="31">
        <v>27</v>
      </c>
      <c r="D10423" s="32">
        <v>7.1049199999999998E-3</v>
      </c>
      <c r="E10423" s="32">
        <v>7.07976E-3</v>
      </c>
      <c r="F10423" s="32">
        <v>0.99292024000000001</v>
      </c>
      <c r="G10423" s="33">
        <v>76576.592999999993</v>
      </c>
      <c r="H10423" s="39">
        <v>76305.520999999993</v>
      </c>
    </row>
    <row r="10424" spans="1:8" hidden="1">
      <c r="A10424" s="38" t="s">
        <v>10</v>
      </c>
      <c r="B10424" s="31">
        <v>2015</v>
      </c>
      <c r="C10424" s="31">
        <v>28</v>
      </c>
      <c r="D10424" s="32">
        <v>7.2441600000000004E-3</v>
      </c>
      <c r="E10424" s="32">
        <v>7.2180200000000003E-3</v>
      </c>
      <c r="F10424" s="32">
        <v>0.99278197999999995</v>
      </c>
      <c r="G10424" s="33">
        <v>76034.448999999993</v>
      </c>
      <c r="H10424" s="39">
        <v>75760.039999999994</v>
      </c>
    </row>
    <row r="10425" spans="1:8" hidden="1">
      <c r="A10425" s="38" t="s">
        <v>10</v>
      </c>
      <c r="B10425" s="31">
        <v>2015</v>
      </c>
      <c r="C10425" s="31">
        <v>29</v>
      </c>
      <c r="D10425" s="32">
        <v>7.3917999999999996E-3</v>
      </c>
      <c r="E10425" s="32">
        <v>7.3645799999999999E-3</v>
      </c>
      <c r="F10425" s="32">
        <v>0.99263542000000005</v>
      </c>
      <c r="G10425" s="33">
        <v>75485.630999999994</v>
      </c>
      <c r="H10425" s="39">
        <v>75207.671000000002</v>
      </c>
    </row>
    <row r="10426" spans="1:8" hidden="1">
      <c r="A10426" s="38" t="s">
        <v>10</v>
      </c>
      <c r="B10426" s="31">
        <v>2015</v>
      </c>
      <c r="C10426" s="31">
        <v>30</v>
      </c>
      <c r="D10426" s="32">
        <v>7.5466800000000001E-3</v>
      </c>
      <c r="E10426" s="32">
        <v>7.5183100000000003E-3</v>
      </c>
      <c r="F10426" s="32">
        <v>0.99248168999999997</v>
      </c>
      <c r="G10426" s="33">
        <v>74929.710000000006</v>
      </c>
      <c r="H10426" s="39">
        <v>74648.038</v>
      </c>
    </row>
    <row r="10427" spans="1:8" hidden="1">
      <c r="A10427" s="38" t="s">
        <v>10</v>
      </c>
      <c r="B10427" s="31">
        <v>2015</v>
      </c>
      <c r="C10427" s="31">
        <v>31</v>
      </c>
      <c r="D10427" s="32">
        <v>7.7054699999999999E-3</v>
      </c>
      <c r="E10427" s="32">
        <v>7.6759000000000003E-3</v>
      </c>
      <c r="F10427" s="32">
        <v>0.99232410000000004</v>
      </c>
      <c r="G10427" s="33">
        <v>74366.365999999995</v>
      </c>
      <c r="H10427" s="39">
        <v>74080.951000000001</v>
      </c>
    </row>
    <row r="10428" spans="1:8" hidden="1">
      <c r="A10428" s="38" t="s">
        <v>10</v>
      </c>
      <c r="B10428" s="31">
        <v>2015</v>
      </c>
      <c r="C10428" s="31">
        <v>32</v>
      </c>
      <c r="D10428" s="32">
        <v>7.8683499999999996E-3</v>
      </c>
      <c r="E10428" s="32">
        <v>7.8375100000000007E-3</v>
      </c>
      <c r="F10428" s="32">
        <v>0.99216249000000001</v>
      </c>
      <c r="G10428" s="33">
        <v>73795.536999999997</v>
      </c>
      <c r="H10428" s="39">
        <v>73506.350000000006</v>
      </c>
    </row>
    <row r="10429" spans="1:8" hidden="1">
      <c r="A10429" s="38" t="s">
        <v>10</v>
      </c>
      <c r="B10429" s="31">
        <v>2015</v>
      </c>
      <c r="C10429" s="31">
        <v>33</v>
      </c>
      <c r="D10429" s="32">
        <v>8.0373200000000006E-3</v>
      </c>
      <c r="E10429" s="32">
        <v>8.0051500000000008E-3</v>
      </c>
      <c r="F10429" s="32">
        <v>0.99199484999999998</v>
      </c>
      <c r="G10429" s="33">
        <v>73217.163</v>
      </c>
      <c r="H10429" s="39">
        <v>72924.106</v>
      </c>
    </row>
    <row r="10430" spans="1:8" hidden="1">
      <c r="A10430" s="38" t="s">
        <v>10</v>
      </c>
      <c r="B10430" s="31">
        <v>2015</v>
      </c>
      <c r="C10430" s="31">
        <v>34</v>
      </c>
      <c r="D10430" s="32">
        <v>8.2162899999999994E-3</v>
      </c>
      <c r="E10430" s="32">
        <v>8.1826699999999995E-3</v>
      </c>
      <c r="F10430" s="32">
        <v>0.99181733000000005</v>
      </c>
      <c r="G10430" s="33">
        <v>72631.048999999999</v>
      </c>
      <c r="H10430" s="39">
        <v>72333.891000000003</v>
      </c>
    </row>
    <row r="10431" spans="1:8" hidden="1">
      <c r="A10431" s="38" t="s">
        <v>10</v>
      </c>
      <c r="B10431" s="31">
        <v>2015</v>
      </c>
      <c r="C10431" s="31">
        <v>35</v>
      </c>
      <c r="D10431" s="32">
        <v>8.41422E-3</v>
      </c>
      <c r="E10431" s="32">
        <v>8.3789699999999995E-3</v>
      </c>
      <c r="F10431" s="32">
        <v>0.99162103000000001</v>
      </c>
      <c r="G10431" s="33">
        <v>72036.732999999993</v>
      </c>
      <c r="H10431" s="39">
        <v>71734.936000000002</v>
      </c>
    </row>
    <row r="10432" spans="1:8" hidden="1">
      <c r="A10432" s="38" t="s">
        <v>10</v>
      </c>
      <c r="B10432" s="31">
        <v>2015</v>
      </c>
      <c r="C10432" s="31">
        <v>36</v>
      </c>
      <c r="D10432" s="32">
        <v>8.6379200000000003E-3</v>
      </c>
      <c r="E10432" s="32">
        <v>8.6007700000000006E-3</v>
      </c>
      <c r="F10432" s="32">
        <v>0.99139922999999996</v>
      </c>
      <c r="G10432" s="33">
        <v>71433.14</v>
      </c>
      <c r="H10432" s="39">
        <v>71125.95</v>
      </c>
    </row>
    <row r="10433" spans="1:8" hidden="1">
      <c r="A10433" s="38" t="s">
        <v>10</v>
      </c>
      <c r="B10433" s="31">
        <v>2015</v>
      </c>
      <c r="C10433" s="31">
        <v>37</v>
      </c>
      <c r="D10433" s="32">
        <v>8.8932799999999999E-3</v>
      </c>
      <c r="E10433" s="32">
        <v>8.8539099999999996E-3</v>
      </c>
      <c r="F10433" s="32">
        <v>0.99114608999999998</v>
      </c>
      <c r="G10433" s="33">
        <v>70818.759999999995</v>
      </c>
      <c r="H10433" s="39">
        <v>70505.248000000007</v>
      </c>
    </row>
    <row r="10434" spans="1:8" hidden="1">
      <c r="A10434" s="38" t="s">
        <v>10</v>
      </c>
      <c r="B10434" s="31">
        <v>2015</v>
      </c>
      <c r="C10434" s="31">
        <v>38</v>
      </c>
      <c r="D10434" s="32">
        <v>9.1798100000000001E-3</v>
      </c>
      <c r="E10434" s="32">
        <v>9.1378599999999994E-3</v>
      </c>
      <c r="F10434" s="32">
        <v>0.99086213999999995</v>
      </c>
      <c r="G10434" s="33">
        <v>70191.736999999994</v>
      </c>
      <c r="H10434" s="39">
        <v>69871.035000000003</v>
      </c>
    </row>
    <row r="10435" spans="1:8" hidden="1">
      <c r="A10435" s="38" t="s">
        <v>10</v>
      </c>
      <c r="B10435" s="31">
        <v>2015</v>
      </c>
      <c r="C10435" s="31">
        <v>39</v>
      </c>
      <c r="D10435" s="32">
        <v>9.4889799999999993E-3</v>
      </c>
      <c r="E10435" s="32">
        <v>9.44417E-3</v>
      </c>
      <c r="F10435" s="32">
        <v>0.99055583000000003</v>
      </c>
      <c r="G10435" s="33">
        <v>69550.334000000003</v>
      </c>
      <c r="H10435" s="39">
        <v>69221.911999999997</v>
      </c>
    </row>
    <row r="10436" spans="1:8" hidden="1">
      <c r="A10436" s="38" t="s">
        <v>10</v>
      </c>
      <c r="B10436" s="31">
        <v>2015</v>
      </c>
      <c r="C10436" s="31">
        <v>40</v>
      </c>
      <c r="D10436" s="32">
        <v>9.8071300000000007E-3</v>
      </c>
      <c r="E10436" s="32">
        <v>9.7592700000000004E-3</v>
      </c>
      <c r="F10436" s="32">
        <v>0.99024073000000001</v>
      </c>
      <c r="G10436" s="33">
        <v>68893.489000000001</v>
      </c>
      <c r="H10436" s="39">
        <v>68557.313999999998</v>
      </c>
    </row>
    <row r="10437" spans="1:8" hidden="1">
      <c r="A10437" s="38" t="s">
        <v>10</v>
      </c>
      <c r="B10437" s="31">
        <v>2015</v>
      </c>
      <c r="C10437" s="31">
        <v>41</v>
      </c>
      <c r="D10437" s="32">
        <v>1.0114059999999999E-2</v>
      </c>
      <c r="E10437" s="32">
        <v>1.006317E-2</v>
      </c>
      <c r="F10437" s="32">
        <v>0.98993682999999999</v>
      </c>
      <c r="G10437" s="33">
        <v>68221.138999999996</v>
      </c>
      <c r="H10437" s="39">
        <v>67877.877999999997</v>
      </c>
    </row>
    <row r="10438" spans="1:8" hidden="1">
      <c r="A10438" s="38" t="s">
        <v>10</v>
      </c>
      <c r="B10438" s="31">
        <v>2015</v>
      </c>
      <c r="C10438" s="31">
        <v>42</v>
      </c>
      <c r="D10438" s="32">
        <v>1.039728E-2</v>
      </c>
      <c r="E10438" s="32">
        <v>1.034351E-2</v>
      </c>
      <c r="F10438" s="32">
        <v>0.98965649</v>
      </c>
      <c r="G10438" s="33">
        <v>67534.618000000002</v>
      </c>
      <c r="H10438" s="39">
        <v>67185.345000000001</v>
      </c>
    </row>
    <row r="10439" spans="1:8" hidden="1">
      <c r="A10439" s="38" t="s">
        <v>10</v>
      </c>
      <c r="B10439" s="31">
        <v>2015</v>
      </c>
      <c r="C10439" s="31">
        <v>43</v>
      </c>
      <c r="D10439" s="32">
        <v>1.0654510000000001E-2</v>
      </c>
      <c r="E10439" s="32">
        <v>1.0598049999999999E-2</v>
      </c>
      <c r="F10439" s="32">
        <v>0.98940194999999997</v>
      </c>
      <c r="G10439" s="33">
        <v>66836.073000000004</v>
      </c>
      <c r="H10439" s="39">
        <v>66481.907000000007</v>
      </c>
    </row>
    <row r="10440" spans="1:8" hidden="1">
      <c r="A10440" s="38" t="s">
        <v>10</v>
      </c>
      <c r="B10440" s="31">
        <v>2015</v>
      </c>
      <c r="C10440" s="31">
        <v>44</v>
      </c>
      <c r="D10440" s="32">
        <v>1.0898639999999999E-2</v>
      </c>
      <c r="E10440" s="32">
        <v>1.083957E-2</v>
      </c>
      <c r="F10440" s="32">
        <v>0.98916042999999998</v>
      </c>
      <c r="G10440" s="33">
        <v>66127.740999999995</v>
      </c>
      <c r="H10440" s="39">
        <v>65769.342999999993</v>
      </c>
    </row>
    <row r="10441" spans="1:8" hidden="1">
      <c r="A10441" s="38" t="s">
        <v>10</v>
      </c>
      <c r="B10441" s="31">
        <v>2015</v>
      </c>
      <c r="C10441" s="31">
        <v>45</v>
      </c>
      <c r="D10441" s="32">
        <v>1.1160389999999999E-2</v>
      </c>
      <c r="E10441" s="32">
        <v>1.1098459999999999E-2</v>
      </c>
      <c r="F10441" s="32">
        <v>0.98890153999999997</v>
      </c>
      <c r="G10441" s="33">
        <v>65410.944000000003</v>
      </c>
      <c r="H10441" s="39">
        <v>65047.964</v>
      </c>
    </row>
    <row r="10442" spans="1:8" hidden="1">
      <c r="A10442" s="38" t="s">
        <v>10</v>
      </c>
      <c r="B10442" s="31">
        <v>2015</v>
      </c>
      <c r="C10442" s="31">
        <v>46</v>
      </c>
      <c r="D10442" s="32">
        <v>1.147367E-2</v>
      </c>
      <c r="E10442" s="32">
        <v>1.140822E-2</v>
      </c>
      <c r="F10442" s="32">
        <v>0.98859178000000003</v>
      </c>
      <c r="G10442" s="33">
        <v>64684.983999999997</v>
      </c>
      <c r="H10442" s="39">
        <v>64316.012999999999</v>
      </c>
    </row>
    <row r="10443" spans="1:8" hidden="1">
      <c r="A10443" s="38" t="s">
        <v>10</v>
      </c>
      <c r="B10443" s="31">
        <v>2015</v>
      </c>
      <c r="C10443" s="31">
        <v>47</v>
      </c>
      <c r="D10443" s="32">
        <v>1.187351E-2</v>
      </c>
      <c r="E10443" s="32">
        <v>1.180344E-2</v>
      </c>
      <c r="F10443" s="32">
        <v>0.98819656</v>
      </c>
      <c r="G10443" s="33">
        <v>63947.042999999998</v>
      </c>
      <c r="H10443" s="39">
        <v>63569.646000000001</v>
      </c>
    </row>
    <row r="10444" spans="1:8" hidden="1">
      <c r="A10444" s="38" t="s">
        <v>10</v>
      </c>
      <c r="B10444" s="31">
        <v>2015</v>
      </c>
      <c r="C10444" s="31">
        <v>48</v>
      </c>
      <c r="D10444" s="32">
        <v>1.238234E-2</v>
      </c>
      <c r="E10444" s="32">
        <v>1.230615E-2</v>
      </c>
      <c r="F10444" s="32">
        <v>0.98769384999999998</v>
      </c>
      <c r="G10444" s="33">
        <v>63192.248</v>
      </c>
      <c r="H10444" s="39">
        <v>62803.421000000002</v>
      </c>
    </row>
    <row r="10445" spans="1:8" hidden="1">
      <c r="A10445" s="38" t="s">
        <v>10</v>
      </c>
      <c r="B10445" s="31">
        <v>2015</v>
      </c>
      <c r="C10445" s="31">
        <v>49</v>
      </c>
      <c r="D10445" s="32">
        <v>1.300277E-2</v>
      </c>
      <c r="E10445" s="32">
        <v>1.2918779999999999E-2</v>
      </c>
      <c r="F10445" s="32">
        <v>0.98708121999999998</v>
      </c>
      <c r="G10445" s="33">
        <v>62414.595000000001</v>
      </c>
      <c r="H10445" s="39">
        <v>62011.434000000001</v>
      </c>
    </row>
    <row r="10446" spans="1:8" hidden="1">
      <c r="A10446" s="38" t="s">
        <v>10</v>
      </c>
      <c r="B10446" s="31">
        <v>2015</v>
      </c>
      <c r="C10446" s="31">
        <v>50</v>
      </c>
      <c r="D10446" s="32">
        <v>1.372285E-2</v>
      </c>
      <c r="E10446" s="32">
        <v>1.362934E-2</v>
      </c>
      <c r="F10446" s="32">
        <v>0.98637065999999995</v>
      </c>
      <c r="G10446" s="33">
        <v>61608.273999999998</v>
      </c>
      <c r="H10446" s="39">
        <v>61188.434000000001</v>
      </c>
    </row>
    <row r="10447" spans="1:8" hidden="1">
      <c r="A10447" s="38" t="s">
        <v>10</v>
      </c>
      <c r="B10447" s="31">
        <v>2015</v>
      </c>
      <c r="C10447" s="31">
        <v>51</v>
      </c>
      <c r="D10447" s="32">
        <v>1.4511420000000001E-2</v>
      </c>
      <c r="E10447" s="32">
        <v>1.440688E-2</v>
      </c>
      <c r="F10447" s="32">
        <v>0.98559311999999999</v>
      </c>
      <c r="G10447" s="33">
        <v>60768.595000000001</v>
      </c>
      <c r="H10447" s="39">
        <v>60330.851000000002</v>
      </c>
    </row>
    <row r="10448" spans="1:8" hidden="1">
      <c r="A10448" s="38" t="s">
        <v>10</v>
      </c>
      <c r="B10448" s="31">
        <v>2015</v>
      </c>
      <c r="C10448" s="31">
        <v>52</v>
      </c>
      <c r="D10448" s="32">
        <v>1.5338050000000001E-2</v>
      </c>
      <c r="E10448" s="32">
        <v>1.522132E-2</v>
      </c>
      <c r="F10448" s="32">
        <v>0.98477868000000002</v>
      </c>
      <c r="G10448" s="33">
        <v>59893.108</v>
      </c>
      <c r="H10448" s="39">
        <v>59437.281999999999</v>
      </c>
    </row>
    <row r="10449" spans="1:8" hidden="1">
      <c r="A10449" s="38" t="s">
        <v>10</v>
      </c>
      <c r="B10449" s="31">
        <v>2015</v>
      </c>
      <c r="C10449" s="31">
        <v>53</v>
      </c>
      <c r="D10449" s="32">
        <v>1.6187090000000001E-2</v>
      </c>
      <c r="E10449" s="32">
        <v>1.6057129999999999E-2</v>
      </c>
      <c r="F10449" s="32">
        <v>0.98394287000000002</v>
      </c>
      <c r="G10449" s="33">
        <v>58981.455999999998</v>
      </c>
      <c r="H10449" s="39">
        <v>58507.92</v>
      </c>
    </row>
    <row r="10450" spans="1:8" hidden="1">
      <c r="A10450" s="38" t="s">
        <v>10</v>
      </c>
      <c r="B10450" s="31">
        <v>2015</v>
      </c>
      <c r="C10450" s="31">
        <v>54</v>
      </c>
      <c r="D10450" s="32">
        <v>1.706044E-2</v>
      </c>
      <c r="E10450" s="32">
        <v>1.691614E-2</v>
      </c>
      <c r="F10450" s="32">
        <v>0.98308386000000003</v>
      </c>
      <c r="G10450" s="33">
        <v>58034.383000000002</v>
      </c>
      <c r="H10450" s="39">
        <v>57543.523999999998</v>
      </c>
    </row>
    <row r="10451" spans="1:8" hidden="1">
      <c r="A10451" s="38" t="s">
        <v>10</v>
      </c>
      <c r="B10451" s="31">
        <v>2015</v>
      </c>
      <c r="C10451" s="31">
        <v>55</v>
      </c>
      <c r="D10451" s="32">
        <v>1.7992080000000001E-2</v>
      </c>
      <c r="E10451" s="32">
        <v>1.7831659999999999E-2</v>
      </c>
      <c r="F10451" s="32">
        <v>0.98216833999999997</v>
      </c>
      <c r="G10451" s="33">
        <v>57052.665999999997</v>
      </c>
      <c r="H10451" s="39">
        <v>56543.993999999999</v>
      </c>
    </row>
    <row r="10452" spans="1:8" hidden="1">
      <c r="A10452" s="38" t="s">
        <v>10</v>
      </c>
      <c r="B10452" s="31">
        <v>2015</v>
      </c>
      <c r="C10452" s="31">
        <v>56</v>
      </c>
      <c r="D10452" s="32">
        <v>1.902914E-2</v>
      </c>
      <c r="E10452" s="32">
        <v>1.8849790000000002E-2</v>
      </c>
      <c r="F10452" s="32">
        <v>0.98115021000000002</v>
      </c>
      <c r="G10452" s="33">
        <v>56035.322</v>
      </c>
      <c r="H10452" s="39">
        <v>55507.195</v>
      </c>
    </row>
    <row r="10453" spans="1:8" hidden="1">
      <c r="A10453" s="38" t="s">
        <v>10</v>
      </c>
      <c r="B10453" s="31">
        <v>2015</v>
      </c>
      <c r="C10453" s="31">
        <v>57</v>
      </c>
      <c r="D10453" s="32">
        <v>2.0225590000000002E-2</v>
      </c>
      <c r="E10453" s="32">
        <v>2.0023099999999999E-2</v>
      </c>
      <c r="F10453" s="32">
        <v>0.97997690000000004</v>
      </c>
      <c r="G10453" s="33">
        <v>54979.067000000003</v>
      </c>
      <c r="H10453" s="39">
        <v>54428.642</v>
      </c>
    </row>
    <row r="10454" spans="1:8" hidden="1">
      <c r="A10454" s="38" t="s">
        <v>10</v>
      </c>
      <c r="B10454" s="31">
        <v>2015</v>
      </c>
      <c r="C10454" s="31">
        <v>58</v>
      </c>
      <c r="D10454" s="32">
        <v>2.1630940000000001E-2</v>
      </c>
      <c r="E10454" s="32">
        <v>2.139949E-2</v>
      </c>
      <c r="F10454" s="32">
        <v>0.97860051000000003</v>
      </c>
      <c r="G10454" s="33">
        <v>53878.216</v>
      </c>
      <c r="H10454" s="39">
        <v>53301.733</v>
      </c>
    </row>
    <row r="10455" spans="1:8" hidden="1">
      <c r="A10455" s="38" t="s">
        <v>10</v>
      </c>
      <c r="B10455" s="31">
        <v>2015</v>
      </c>
      <c r="C10455" s="31">
        <v>59</v>
      </c>
      <c r="D10455" s="32">
        <v>2.3268629999999998E-2</v>
      </c>
      <c r="E10455" s="32">
        <v>2.3001029999999999E-2</v>
      </c>
      <c r="F10455" s="32">
        <v>0.97699897000000002</v>
      </c>
      <c r="G10455" s="33">
        <v>52725.249000000003</v>
      </c>
      <c r="H10455" s="39">
        <v>52118.881999999998</v>
      </c>
    </row>
    <row r="10456" spans="1:8" hidden="1">
      <c r="A10456" s="38" t="s">
        <v>10</v>
      </c>
      <c r="B10456" s="31">
        <v>2015</v>
      </c>
      <c r="C10456" s="31">
        <v>60</v>
      </c>
      <c r="D10456" s="32">
        <v>2.5145819999999999E-2</v>
      </c>
      <c r="E10456" s="32">
        <v>2.4833589999999999E-2</v>
      </c>
      <c r="F10456" s="32">
        <v>0.97516641000000004</v>
      </c>
      <c r="G10456" s="33">
        <v>51512.514999999999</v>
      </c>
      <c r="H10456" s="39">
        <v>50872.894</v>
      </c>
    </row>
    <row r="10457" spans="1:8" hidden="1">
      <c r="A10457" s="38" t="s">
        <v>10</v>
      </c>
      <c r="B10457" s="31">
        <v>2015</v>
      </c>
      <c r="C10457" s="31">
        <v>61</v>
      </c>
      <c r="D10457" s="32">
        <v>2.7242220000000001E-2</v>
      </c>
      <c r="E10457" s="32">
        <v>2.6876130000000002E-2</v>
      </c>
      <c r="F10457" s="32">
        <v>0.97312387</v>
      </c>
      <c r="G10457" s="33">
        <v>50233.273999999998</v>
      </c>
      <c r="H10457" s="39">
        <v>49558.235999999997</v>
      </c>
    </row>
    <row r="10458" spans="1:8" hidden="1">
      <c r="A10458" s="38" t="s">
        <v>10</v>
      </c>
      <c r="B10458" s="31">
        <v>2015</v>
      </c>
      <c r="C10458" s="31">
        <v>62</v>
      </c>
      <c r="D10458" s="32">
        <v>2.9530020000000001E-2</v>
      </c>
      <c r="E10458" s="32">
        <v>2.9100359999999999E-2</v>
      </c>
      <c r="F10458" s="32">
        <v>0.97089963999999995</v>
      </c>
      <c r="G10458" s="33">
        <v>48883.197999999997</v>
      </c>
      <c r="H10458" s="39">
        <v>48171.938000000002</v>
      </c>
    </row>
    <row r="10459" spans="1:8" hidden="1">
      <c r="A10459" s="38" t="s">
        <v>10</v>
      </c>
      <c r="B10459" s="31">
        <v>2015</v>
      </c>
      <c r="C10459" s="31">
        <v>63</v>
      </c>
      <c r="D10459" s="32">
        <v>3.1998680000000002E-2</v>
      </c>
      <c r="E10459" s="32">
        <v>3.149478E-2</v>
      </c>
      <c r="F10459" s="32">
        <v>0.96850521999999994</v>
      </c>
      <c r="G10459" s="33">
        <v>47460.678999999996</v>
      </c>
      <c r="H10459" s="39">
        <v>46713.296999999999</v>
      </c>
    </row>
    <row r="10460" spans="1:8" hidden="1">
      <c r="A10460" s="38" t="s">
        <v>10</v>
      </c>
      <c r="B10460" s="31">
        <v>2015</v>
      </c>
      <c r="C10460" s="31">
        <v>64</v>
      </c>
      <c r="D10460" s="32">
        <v>3.4655060000000001E-2</v>
      </c>
      <c r="E10460" s="32">
        <v>3.4064799999999999E-2</v>
      </c>
      <c r="F10460" s="32">
        <v>0.96593519999999999</v>
      </c>
      <c r="G10460" s="33">
        <v>45965.915000000001</v>
      </c>
      <c r="H10460" s="39">
        <v>45183.006000000001</v>
      </c>
    </row>
    <row r="10461" spans="1:8" hidden="1">
      <c r="A10461" s="38" t="s">
        <v>10</v>
      </c>
      <c r="B10461" s="31">
        <v>2015</v>
      </c>
      <c r="C10461" s="31">
        <v>65</v>
      </c>
      <c r="D10461" s="32">
        <v>3.7557359999999998E-2</v>
      </c>
      <c r="E10461" s="32">
        <v>3.6865080000000001E-2</v>
      </c>
      <c r="F10461" s="32">
        <v>0.96313492000000001</v>
      </c>
      <c r="G10461" s="33">
        <v>44400.095999999998</v>
      </c>
      <c r="H10461" s="39">
        <v>43581.688999999998</v>
      </c>
    </row>
    <row r="10462" spans="1:8" hidden="1">
      <c r="A10462" s="38" t="s">
        <v>10</v>
      </c>
      <c r="B10462" s="31">
        <v>2015</v>
      </c>
      <c r="C10462" s="31">
        <v>66</v>
      </c>
      <c r="D10462" s="32">
        <v>4.0768560000000002E-2</v>
      </c>
      <c r="E10462" s="32">
        <v>3.9954120000000003E-2</v>
      </c>
      <c r="F10462" s="32">
        <v>0.96004588000000002</v>
      </c>
      <c r="G10462" s="33">
        <v>42763.283000000003</v>
      </c>
      <c r="H10462" s="39">
        <v>41908.998</v>
      </c>
    </row>
    <row r="10463" spans="1:8" hidden="1">
      <c r="A10463" s="38" t="s">
        <v>10</v>
      </c>
      <c r="B10463" s="31">
        <v>2015</v>
      </c>
      <c r="C10463" s="31">
        <v>67</v>
      </c>
      <c r="D10463" s="32">
        <v>4.4373179999999998E-2</v>
      </c>
      <c r="E10463" s="32">
        <v>4.341006E-2</v>
      </c>
      <c r="F10463" s="32">
        <v>0.95658993999999997</v>
      </c>
      <c r="G10463" s="33">
        <v>41054.713000000003</v>
      </c>
      <c r="H10463" s="39">
        <v>40163.620000000003</v>
      </c>
    </row>
    <row r="10464" spans="1:8" hidden="1">
      <c r="A10464" s="38" t="s">
        <v>10</v>
      </c>
      <c r="B10464" s="31">
        <v>2015</v>
      </c>
      <c r="C10464" s="31">
        <v>68</v>
      </c>
      <c r="D10464" s="32">
        <v>4.8456020000000002E-2</v>
      </c>
      <c r="E10464" s="32">
        <v>4.7309799999999999E-2</v>
      </c>
      <c r="F10464" s="32">
        <v>0.95269020000000004</v>
      </c>
      <c r="G10464" s="33">
        <v>39272.525999999998</v>
      </c>
      <c r="H10464" s="39">
        <v>38343.538</v>
      </c>
    </row>
    <row r="10465" spans="1:8" hidden="1">
      <c r="A10465" s="38" t="s">
        <v>10</v>
      </c>
      <c r="B10465" s="31">
        <v>2015</v>
      </c>
      <c r="C10465" s="31">
        <v>69</v>
      </c>
      <c r="D10465" s="32">
        <v>5.3044300000000003E-2</v>
      </c>
      <c r="E10465" s="32">
        <v>5.1673799999999999E-2</v>
      </c>
      <c r="F10465" s="32">
        <v>0.94832620000000001</v>
      </c>
      <c r="G10465" s="33">
        <v>37414.550999999999</v>
      </c>
      <c r="H10465" s="39">
        <v>36447.875</v>
      </c>
    </row>
    <row r="10466" spans="1:8" hidden="1">
      <c r="A10466" s="38" t="s">
        <v>10</v>
      </c>
      <c r="B10466" s="31">
        <v>2015</v>
      </c>
      <c r="C10466" s="31">
        <v>70</v>
      </c>
      <c r="D10466" s="32">
        <v>5.8140129999999998E-2</v>
      </c>
      <c r="E10466" s="32">
        <v>5.6497739999999998E-2</v>
      </c>
      <c r="F10466" s="32">
        <v>0.94350226000000004</v>
      </c>
      <c r="G10466" s="33">
        <v>35481.199000000001</v>
      </c>
      <c r="H10466" s="39">
        <v>34478.894999999997</v>
      </c>
    </row>
    <row r="10467" spans="1:8" hidden="1">
      <c r="A10467" s="38" t="s">
        <v>10</v>
      </c>
      <c r="B10467" s="31">
        <v>2015</v>
      </c>
      <c r="C10467" s="31">
        <v>71</v>
      </c>
      <c r="D10467" s="32">
        <v>6.3695860000000007E-2</v>
      </c>
      <c r="E10467" s="32">
        <v>6.1729890000000003E-2</v>
      </c>
      <c r="F10467" s="32">
        <v>0.93827011000000005</v>
      </c>
      <c r="G10467" s="33">
        <v>33476.591</v>
      </c>
      <c r="H10467" s="39">
        <v>32443.338</v>
      </c>
    </row>
    <row r="10468" spans="1:8" hidden="1">
      <c r="A10468" s="38" t="s">
        <v>10</v>
      </c>
      <c r="B10468" s="31">
        <v>2015</v>
      </c>
      <c r="C10468" s="31">
        <v>72</v>
      </c>
      <c r="D10468" s="32">
        <v>6.9648559999999998E-2</v>
      </c>
      <c r="E10468" s="32">
        <v>6.7304719999999998E-2</v>
      </c>
      <c r="F10468" s="32">
        <v>0.93269528000000002</v>
      </c>
      <c r="G10468" s="33">
        <v>31410.084999999999</v>
      </c>
      <c r="H10468" s="39">
        <v>30353.061000000002</v>
      </c>
    </row>
    <row r="10469" spans="1:8" hidden="1">
      <c r="A10469" s="38" t="s">
        <v>10</v>
      </c>
      <c r="B10469" s="31">
        <v>2015</v>
      </c>
      <c r="C10469" s="31">
        <v>73</v>
      </c>
      <c r="D10469" s="32">
        <v>7.5980229999999996E-2</v>
      </c>
      <c r="E10469" s="32">
        <v>7.3199379999999994E-2</v>
      </c>
      <c r="F10469" s="32">
        <v>0.92680061999999996</v>
      </c>
      <c r="G10469" s="33">
        <v>29296.038</v>
      </c>
      <c r="H10469" s="39">
        <v>28223.812000000002</v>
      </c>
    </row>
    <row r="10470" spans="1:8" hidden="1">
      <c r="A10470" s="38" t="s">
        <v>10</v>
      </c>
      <c r="B10470" s="31">
        <v>2015</v>
      </c>
      <c r="C10470" s="31">
        <v>74</v>
      </c>
      <c r="D10470" s="32">
        <v>8.2723480000000002E-2</v>
      </c>
      <c r="E10470" s="32">
        <v>7.9437800000000003E-2</v>
      </c>
      <c r="F10470" s="32">
        <v>0.9205622</v>
      </c>
      <c r="G10470" s="33">
        <v>27151.585999999999</v>
      </c>
      <c r="H10470" s="39">
        <v>26073.154999999999</v>
      </c>
    </row>
    <row r="10471" spans="1:8" hidden="1">
      <c r="A10471" s="38" t="s">
        <v>10</v>
      </c>
      <c r="B10471" s="31">
        <v>2015</v>
      </c>
      <c r="C10471" s="31">
        <v>75</v>
      </c>
      <c r="D10471" s="32">
        <v>9.0011560000000004E-2</v>
      </c>
      <c r="E10471" s="32">
        <v>8.6134989999999995E-2</v>
      </c>
      <c r="F10471" s="32">
        <v>0.91386500999999998</v>
      </c>
      <c r="G10471" s="33">
        <v>24994.723999999998</v>
      </c>
      <c r="H10471" s="39">
        <v>23918.263999999999</v>
      </c>
    </row>
    <row r="10472" spans="1:8" hidden="1">
      <c r="A10472" s="38" t="s">
        <v>10</v>
      </c>
      <c r="B10472" s="31">
        <v>2015</v>
      </c>
      <c r="C10472" s="31">
        <v>76</v>
      </c>
      <c r="D10472" s="32">
        <v>9.8036860000000003E-2</v>
      </c>
      <c r="E10472" s="32">
        <v>9.345581E-2</v>
      </c>
      <c r="F10472" s="32">
        <v>0.90654418999999997</v>
      </c>
      <c r="G10472" s="33">
        <v>22841.804</v>
      </c>
      <c r="H10472" s="39">
        <v>21774.454000000002</v>
      </c>
    </row>
    <row r="10473" spans="1:8" hidden="1">
      <c r="A10473" s="38" t="s">
        <v>10</v>
      </c>
      <c r="B10473" s="31">
        <v>2015</v>
      </c>
      <c r="C10473" s="31">
        <v>77</v>
      </c>
      <c r="D10473" s="32">
        <v>0.10699808</v>
      </c>
      <c r="E10473" s="32">
        <v>0.10156447</v>
      </c>
      <c r="F10473" s="32">
        <v>0.89843552999999998</v>
      </c>
      <c r="G10473" s="33">
        <v>20707.103999999999</v>
      </c>
      <c r="H10473" s="39">
        <v>19655.550999999999</v>
      </c>
    </row>
    <row r="10474" spans="1:8" hidden="1">
      <c r="A10474" s="38" t="s">
        <v>10</v>
      </c>
      <c r="B10474" s="31">
        <v>2015</v>
      </c>
      <c r="C10474" s="31">
        <v>78</v>
      </c>
      <c r="D10474" s="32">
        <v>0.11706203</v>
      </c>
      <c r="E10474" s="32">
        <v>0.11058914</v>
      </c>
      <c r="F10474" s="32">
        <v>0.88941086000000003</v>
      </c>
      <c r="G10474" s="33">
        <v>18603.998</v>
      </c>
      <c r="H10474" s="39">
        <v>17575.297999999999</v>
      </c>
    </row>
    <row r="10475" spans="1:8" hidden="1">
      <c r="A10475" s="38" t="s">
        <v>10</v>
      </c>
      <c r="B10475" s="31">
        <v>2015</v>
      </c>
      <c r="C10475" s="31">
        <v>79</v>
      </c>
      <c r="D10475" s="32">
        <v>0.12825373000000001</v>
      </c>
      <c r="E10475" s="32">
        <v>0.12052485</v>
      </c>
      <c r="F10475" s="32">
        <v>0.87947514999999998</v>
      </c>
      <c r="G10475" s="33">
        <v>16546.598000000002</v>
      </c>
      <c r="H10475" s="39">
        <v>15549.46</v>
      </c>
    </row>
    <row r="10476" spans="1:8" hidden="1">
      <c r="A10476" s="38" t="s">
        <v>10</v>
      </c>
      <c r="B10476" s="31">
        <v>2015</v>
      </c>
      <c r="C10476" s="31">
        <v>80</v>
      </c>
      <c r="D10476" s="32">
        <v>0.14047322000000001</v>
      </c>
      <c r="E10476" s="32">
        <v>0.13125435999999999</v>
      </c>
      <c r="F10476" s="32">
        <v>0.86874563999999999</v>
      </c>
      <c r="G10476" s="33">
        <v>14552.322</v>
      </c>
      <c r="H10476" s="39">
        <v>13597.294</v>
      </c>
    </row>
    <row r="10477" spans="1:8" hidden="1">
      <c r="A10477" s="38" t="s">
        <v>10</v>
      </c>
      <c r="B10477" s="31">
        <v>2015</v>
      </c>
      <c r="C10477" s="31">
        <v>81</v>
      </c>
      <c r="D10477" s="32">
        <v>0.15349719000000001</v>
      </c>
      <c r="E10477" s="32">
        <v>0.14255619999999999</v>
      </c>
      <c r="F10477" s="32">
        <v>0.85744379999999998</v>
      </c>
      <c r="G10477" s="33">
        <v>12642.266</v>
      </c>
      <c r="H10477" s="39">
        <v>11741.15</v>
      </c>
    </row>
    <row r="10478" spans="1:8" hidden="1">
      <c r="A10478" s="38" t="s">
        <v>10</v>
      </c>
      <c r="B10478" s="31">
        <v>2015</v>
      </c>
      <c r="C10478" s="31">
        <v>82</v>
      </c>
      <c r="D10478" s="32">
        <v>0.16708697</v>
      </c>
      <c r="E10478" s="32">
        <v>0.15420421000000001</v>
      </c>
      <c r="F10478" s="32">
        <v>0.84579579000000005</v>
      </c>
      <c r="G10478" s="33">
        <v>10840.032999999999</v>
      </c>
      <c r="H10478" s="39">
        <v>10004.243</v>
      </c>
    </row>
    <row r="10479" spans="1:8" hidden="1">
      <c r="A10479" s="38" t="s">
        <v>10</v>
      </c>
      <c r="B10479" s="31">
        <v>2015</v>
      </c>
      <c r="C10479" s="31">
        <v>83</v>
      </c>
      <c r="D10479" s="32">
        <v>0.1811876</v>
      </c>
      <c r="E10479" s="32">
        <v>0.16613665</v>
      </c>
      <c r="F10479" s="32">
        <v>0.83386335</v>
      </c>
      <c r="G10479" s="33">
        <v>9168.4539999999997</v>
      </c>
      <c r="H10479" s="39">
        <v>8406.8459999999995</v>
      </c>
    </row>
    <row r="10480" spans="1:8" hidden="1">
      <c r="A10480" s="38" t="s">
        <v>10</v>
      </c>
      <c r="B10480" s="31">
        <v>2015</v>
      </c>
      <c r="C10480" s="31">
        <v>84</v>
      </c>
      <c r="D10480" s="32">
        <v>0.19594929999999999</v>
      </c>
      <c r="E10480" s="32">
        <v>0.17846432000000001</v>
      </c>
      <c r="F10480" s="32">
        <v>0.82153567999999999</v>
      </c>
      <c r="G10480" s="33">
        <v>7645.2380000000003</v>
      </c>
      <c r="H10480" s="39">
        <v>6963.0370000000003</v>
      </c>
    </row>
    <row r="10481" spans="1:8" hidden="1">
      <c r="A10481" s="38" t="s">
        <v>10</v>
      </c>
      <c r="B10481" s="31">
        <v>2015</v>
      </c>
      <c r="C10481" s="31">
        <v>85</v>
      </c>
      <c r="D10481" s="32">
        <v>0.21183587000000001</v>
      </c>
      <c r="E10481" s="32">
        <v>0.19154755000000001</v>
      </c>
      <c r="F10481" s="32">
        <v>0.80845244999999999</v>
      </c>
      <c r="G10481" s="33">
        <v>6280.8360000000002</v>
      </c>
      <c r="H10481" s="39">
        <v>5679.2960000000003</v>
      </c>
    </row>
    <row r="10482" spans="1:8" hidden="1">
      <c r="A10482" s="38" t="s">
        <v>10</v>
      </c>
      <c r="B10482" s="31">
        <v>2015</v>
      </c>
      <c r="C10482" s="31">
        <v>86</v>
      </c>
      <c r="D10482" s="32">
        <v>0.22946670999999999</v>
      </c>
      <c r="E10482" s="32">
        <v>0.20584896999999999</v>
      </c>
      <c r="F10482" s="32">
        <v>0.79415102999999998</v>
      </c>
      <c r="G10482" s="33">
        <v>5077.7569999999996</v>
      </c>
      <c r="H10482" s="39">
        <v>4555.1310000000003</v>
      </c>
    </row>
    <row r="10483" spans="1:8" hidden="1">
      <c r="A10483" s="38" t="s">
        <v>10</v>
      </c>
      <c r="B10483" s="31">
        <v>2015</v>
      </c>
      <c r="C10483" s="31">
        <v>87</v>
      </c>
      <c r="D10483" s="32">
        <v>0.2493621</v>
      </c>
      <c r="E10483" s="32">
        <v>0.22171805999999999</v>
      </c>
      <c r="F10483" s="32">
        <v>0.77828193999999995</v>
      </c>
      <c r="G10483" s="33">
        <v>4032.5059999999999</v>
      </c>
      <c r="H10483" s="39">
        <v>3585.4659999999999</v>
      </c>
    </row>
    <row r="10484" spans="1:8" hidden="1">
      <c r="A10484" s="38" t="s">
        <v>10</v>
      </c>
      <c r="B10484" s="31">
        <v>2015</v>
      </c>
      <c r="C10484" s="31">
        <v>88</v>
      </c>
      <c r="D10484" s="32">
        <v>0.27182058999999997</v>
      </c>
      <c r="E10484" s="32">
        <v>0.23929758000000001</v>
      </c>
      <c r="F10484" s="32">
        <v>0.76070241999999999</v>
      </c>
      <c r="G10484" s="33">
        <v>3138.4270000000001</v>
      </c>
      <c r="H10484" s="39">
        <v>2762.9180000000001</v>
      </c>
    </row>
    <row r="10485" spans="1:8" hidden="1">
      <c r="A10485" s="38" t="s">
        <v>10</v>
      </c>
      <c r="B10485" s="31">
        <v>2015</v>
      </c>
      <c r="C10485" s="31">
        <v>89</v>
      </c>
      <c r="D10485" s="32">
        <v>0.29661599</v>
      </c>
      <c r="E10485" s="32">
        <v>0.25830700000000001</v>
      </c>
      <c r="F10485" s="32">
        <v>0.74169300000000005</v>
      </c>
      <c r="G10485" s="33">
        <v>2387.4090000000001</v>
      </c>
      <c r="H10485" s="39">
        <v>2079.0659999999998</v>
      </c>
    </row>
    <row r="10486" spans="1:8" hidden="1">
      <c r="A10486" s="38" t="s">
        <v>10</v>
      </c>
      <c r="B10486" s="31">
        <v>2015</v>
      </c>
      <c r="C10486" s="31">
        <v>90</v>
      </c>
      <c r="D10486" s="32">
        <v>0.32306696000000001</v>
      </c>
      <c r="E10486" s="32">
        <v>0.27813831</v>
      </c>
      <c r="F10486" s="32">
        <v>0.72186169</v>
      </c>
      <c r="G10486" s="33">
        <v>1770.7239999999999</v>
      </c>
      <c r="H10486" s="39">
        <v>1524.471</v>
      </c>
    </row>
    <row r="10487" spans="1:8" hidden="1">
      <c r="A10487" s="38" t="s">
        <v>10</v>
      </c>
      <c r="B10487" s="31">
        <v>2015</v>
      </c>
      <c r="C10487" s="31">
        <v>91</v>
      </c>
      <c r="D10487" s="32">
        <v>0.35016504999999998</v>
      </c>
      <c r="E10487" s="32">
        <v>0.29799187999999999</v>
      </c>
      <c r="F10487" s="32">
        <v>0.70200812000000001</v>
      </c>
      <c r="G10487" s="33">
        <v>1278.2180000000001</v>
      </c>
      <c r="H10487" s="39">
        <v>1087.769</v>
      </c>
    </row>
    <row r="10488" spans="1:8" hidden="1">
      <c r="A10488" s="38" t="s">
        <v>10</v>
      </c>
      <c r="B10488" s="31">
        <v>2015</v>
      </c>
      <c r="C10488" s="31">
        <v>92</v>
      </c>
      <c r="D10488" s="32">
        <v>0.37685349000000001</v>
      </c>
      <c r="E10488" s="32">
        <v>0.31710283</v>
      </c>
      <c r="F10488" s="32">
        <v>0.68289717000000005</v>
      </c>
      <c r="G10488" s="33">
        <v>897.31899999999996</v>
      </c>
      <c r="H10488" s="39">
        <v>755.048</v>
      </c>
    </row>
    <row r="10489" spans="1:8" hidden="1">
      <c r="A10489" s="38" t="s">
        <v>10</v>
      </c>
      <c r="B10489" s="31">
        <v>2015</v>
      </c>
      <c r="C10489" s="31">
        <v>93</v>
      </c>
      <c r="D10489" s="32">
        <v>0.40255318000000001</v>
      </c>
      <c r="E10489" s="32">
        <v>0.33510448999999998</v>
      </c>
      <c r="F10489" s="32">
        <v>0.66489551000000002</v>
      </c>
      <c r="G10489" s="33">
        <v>612.77700000000004</v>
      </c>
      <c r="H10489" s="39">
        <v>510.10500000000002</v>
      </c>
    </row>
    <row r="10490" spans="1:8" hidden="1">
      <c r="A10490" s="38" t="s">
        <v>10</v>
      </c>
      <c r="B10490" s="31">
        <v>2015</v>
      </c>
      <c r="C10490" s="31">
        <v>94</v>
      </c>
      <c r="D10490" s="32">
        <v>0.42719115000000002</v>
      </c>
      <c r="E10490" s="32">
        <v>0.35200453999999998</v>
      </c>
      <c r="F10490" s="32">
        <v>0.64799545999999997</v>
      </c>
      <c r="G10490" s="33">
        <v>407.43299999999999</v>
      </c>
      <c r="H10490" s="39">
        <v>335.72399999999999</v>
      </c>
    </row>
    <row r="10491" spans="1:8" hidden="1">
      <c r="A10491" s="38" t="s">
        <v>10</v>
      </c>
      <c r="B10491" s="31">
        <v>2015</v>
      </c>
      <c r="C10491" s="31">
        <v>95</v>
      </c>
      <c r="D10491" s="32">
        <v>0.45127202</v>
      </c>
      <c r="E10491" s="32">
        <v>0.36819415999999999</v>
      </c>
      <c r="F10491" s="32">
        <v>0.63180583999999995</v>
      </c>
      <c r="G10491" s="33">
        <v>264.01400000000001</v>
      </c>
      <c r="H10491" s="39">
        <v>215.41</v>
      </c>
    </row>
    <row r="10492" spans="1:8" hidden="1">
      <c r="A10492" s="38" t="s">
        <v>10</v>
      </c>
      <c r="B10492" s="31">
        <v>2015</v>
      </c>
      <c r="C10492" s="31">
        <v>96</v>
      </c>
      <c r="D10492" s="32">
        <v>0.47556641999999999</v>
      </c>
      <c r="E10492" s="32">
        <v>0.38420817000000002</v>
      </c>
      <c r="F10492" s="32">
        <v>0.61579183000000004</v>
      </c>
      <c r="G10492" s="33">
        <v>166.80600000000001</v>
      </c>
      <c r="H10492" s="39">
        <v>134.762</v>
      </c>
    </row>
    <row r="10493" spans="1:8" hidden="1">
      <c r="A10493" s="38" t="s">
        <v>10</v>
      </c>
      <c r="B10493" s="31">
        <v>2015</v>
      </c>
      <c r="C10493" s="31">
        <v>97</v>
      </c>
      <c r="D10493" s="32">
        <v>0.50064790000000003</v>
      </c>
      <c r="E10493" s="32">
        <v>0.40041454999999998</v>
      </c>
      <c r="F10493" s="32">
        <v>0.59958544999999996</v>
      </c>
      <c r="G10493" s="33">
        <v>102.718</v>
      </c>
      <c r="H10493" s="39">
        <v>82.153000000000006</v>
      </c>
    </row>
    <row r="10494" spans="1:8" hidden="1">
      <c r="A10494" s="38" t="s">
        <v>10</v>
      </c>
      <c r="B10494" s="31">
        <v>2015</v>
      </c>
      <c r="C10494" s="31">
        <v>98</v>
      </c>
      <c r="D10494" s="32">
        <v>0.52679617000000001</v>
      </c>
      <c r="E10494" s="32">
        <v>0.41696768000000001</v>
      </c>
      <c r="F10494" s="32">
        <v>0.58303232000000005</v>
      </c>
      <c r="G10494" s="33">
        <v>61.588000000000001</v>
      </c>
      <c r="H10494" s="39">
        <v>48.747999999999998</v>
      </c>
    </row>
    <row r="10495" spans="1:8" hidden="1">
      <c r="A10495" s="38" t="s">
        <v>10</v>
      </c>
      <c r="B10495" s="31">
        <v>2015</v>
      </c>
      <c r="C10495" s="31">
        <v>99</v>
      </c>
      <c r="D10495" s="32">
        <v>0.55376387999999999</v>
      </c>
      <c r="E10495" s="32">
        <v>0.43368447999999998</v>
      </c>
      <c r="F10495" s="32">
        <v>0.56631551999999996</v>
      </c>
      <c r="G10495" s="33">
        <v>35.908000000000001</v>
      </c>
      <c r="H10495" s="39">
        <v>28.120999999999999</v>
      </c>
    </row>
    <row r="10496" spans="1:8" hidden="1">
      <c r="A10496" s="38" t="s">
        <v>10</v>
      </c>
      <c r="B10496" s="31">
        <v>2016</v>
      </c>
      <c r="C10496" s="31">
        <v>1</v>
      </c>
      <c r="D10496" s="32">
        <v>1.365591E-2</v>
      </c>
      <c r="E10496" s="32">
        <v>1.35633E-2</v>
      </c>
      <c r="F10496" s="32">
        <v>0.98643670000000006</v>
      </c>
      <c r="G10496" s="33">
        <v>91944.088000000003</v>
      </c>
      <c r="H10496" s="39">
        <v>91320.554999999993</v>
      </c>
    </row>
    <row r="10497" spans="1:8" hidden="1">
      <c r="A10497" s="38" t="s">
        <v>10</v>
      </c>
      <c r="B10497" s="31">
        <v>2016</v>
      </c>
      <c r="C10497" s="31">
        <v>2</v>
      </c>
      <c r="D10497" s="32">
        <v>1.274485E-2</v>
      </c>
      <c r="E10497" s="32">
        <v>1.2664140000000001E-2</v>
      </c>
      <c r="F10497" s="32">
        <v>0.98733585999999995</v>
      </c>
      <c r="G10497" s="33">
        <v>90697.023000000001</v>
      </c>
      <c r="H10497" s="39">
        <v>90122.722999999998</v>
      </c>
    </row>
    <row r="10498" spans="1:8" hidden="1">
      <c r="A10498" s="38" t="s">
        <v>10</v>
      </c>
      <c r="B10498" s="31">
        <v>2016</v>
      </c>
      <c r="C10498" s="31">
        <v>3</v>
      </c>
      <c r="D10498" s="32">
        <v>1.192056E-2</v>
      </c>
      <c r="E10498" s="32">
        <v>1.184994E-2</v>
      </c>
      <c r="F10498" s="32">
        <v>0.98815006000000005</v>
      </c>
      <c r="G10498" s="33">
        <v>89548.422999999995</v>
      </c>
      <c r="H10498" s="39">
        <v>89017.850999999995</v>
      </c>
    </row>
    <row r="10499" spans="1:8" hidden="1">
      <c r="A10499" s="38" t="s">
        <v>10</v>
      </c>
      <c r="B10499" s="31">
        <v>2016</v>
      </c>
      <c r="C10499" s="31">
        <v>4</v>
      </c>
      <c r="D10499" s="32">
        <v>1.10822E-2</v>
      </c>
      <c r="E10499" s="32">
        <v>1.1021130000000001E-2</v>
      </c>
      <c r="F10499" s="32">
        <v>0.98897886999999995</v>
      </c>
      <c r="G10499" s="33">
        <v>88487.278999999995</v>
      </c>
      <c r="H10499" s="39">
        <v>87999.664000000004</v>
      </c>
    </row>
    <row r="10500" spans="1:8" hidden="1">
      <c r="A10500" s="38" t="s">
        <v>10</v>
      </c>
      <c r="B10500" s="31">
        <v>2016</v>
      </c>
      <c r="C10500" s="31">
        <v>5</v>
      </c>
      <c r="D10500" s="32">
        <v>1.0145990000000001E-2</v>
      </c>
      <c r="E10500" s="32">
        <v>1.0094779999999999E-2</v>
      </c>
      <c r="F10500" s="32">
        <v>0.98990522000000003</v>
      </c>
      <c r="G10500" s="33">
        <v>87512.048999999999</v>
      </c>
      <c r="H10500" s="39">
        <v>87070.342000000004</v>
      </c>
    </row>
    <row r="10501" spans="1:8" hidden="1">
      <c r="A10501" s="38" t="s">
        <v>10</v>
      </c>
      <c r="B10501" s="31">
        <v>2016</v>
      </c>
      <c r="C10501" s="31">
        <v>6</v>
      </c>
      <c r="D10501" s="32">
        <v>9.0681400000000006E-3</v>
      </c>
      <c r="E10501" s="32">
        <v>9.0272100000000008E-3</v>
      </c>
      <c r="F10501" s="32">
        <v>0.99097279000000005</v>
      </c>
      <c r="G10501" s="33">
        <v>86628.634999999995</v>
      </c>
      <c r="H10501" s="39">
        <v>86237.626999999993</v>
      </c>
    </row>
    <row r="10502" spans="1:8" hidden="1">
      <c r="A10502" s="38" t="s">
        <v>10</v>
      </c>
      <c r="B10502" s="31">
        <v>2016</v>
      </c>
      <c r="C10502" s="31">
        <v>7</v>
      </c>
      <c r="D10502" s="32">
        <v>7.87588E-3</v>
      </c>
      <c r="E10502" s="32">
        <v>7.8449799999999997E-3</v>
      </c>
      <c r="F10502" s="32">
        <v>0.99215502</v>
      </c>
      <c r="G10502" s="33">
        <v>85846.62</v>
      </c>
      <c r="H10502" s="39">
        <v>85509.887000000002</v>
      </c>
    </row>
    <row r="10503" spans="1:8" hidden="1">
      <c r="A10503" s="38" t="s">
        <v>10</v>
      </c>
      <c r="B10503" s="31">
        <v>2016</v>
      </c>
      <c r="C10503" s="31">
        <v>8</v>
      </c>
      <c r="D10503" s="32">
        <v>6.6958399999999998E-3</v>
      </c>
      <c r="E10503" s="32">
        <v>6.6734999999999997E-3</v>
      </c>
      <c r="F10503" s="32">
        <v>0.9933265</v>
      </c>
      <c r="G10503" s="33">
        <v>85173.154999999999</v>
      </c>
      <c r="H10503" s="39">
        <v>84888.952999999994</v>
      </c>
    </row>
    <row r="10504" spans="1:8" hidden="1">
      <c r="A10504" s="38" t="s">
        <v>10</v>
      </c>
      <c r="B10504" s="31">
        <v>2016</v>
      </c>
      <c r="C10504" s="31">
        <v>9</v>
      </c>
      <c r="D10504" s="32">
        <v>5.64424E-3</v>
      </c>
      <c r="E10504" s="32">
        <v>5.6283599999999998E-3</v>
      </c>
      <c r="F10504" s="32">
        <v>0.99437164</v>
      </c>
      <c r="G10504" s="33">
        <v>84604.751999999993</v>
      </c>
      <c r="H10504" s="39">
        <v>84366.659</v>
      </c>
    </row>
    <row r="10505" spans="1:8" hidden="1">
      <c r="A10505" s="38" t="s">
        <v>10</v>
      </c>
      <c r="B10505" s="31">
        <v>2016</v>
      </c>
      <c r="C10505" s="31">
        <v>10</v>
      </c>
      <c r="D10505" s="32">
        <v>4.8191500000000003E-3</v>
      </c>
      <c r="E10505" s="32">
        <v>4.8075699999999997E-3</v>
      </c>
      <c r="F10505" s="32">
        <v>0.99519243000000002</v>
      </c>
      <c r="G10505" s="33">
        <v>84128.566000000006</v>
      </c>
      <c r="H10505" s="39">
        <v>83926.339000000007</v>
      </c>
    </row>
    <row r="10506" spans="1:8" hidden="1">
      <c r="A10506" s="38" t="s">
        <v>10</v>
      </c>
      <c r="B10506" s="31">
        <v>2016</v>
      </c>
      <c r="C10506" s="31">
        <v>11</v>
      </c>
      <c r="D10506" s="32">
        <v>4.2538300000000001E-3</v>
      </c>
      <c r="E10506" s="32">
        <v>4.2448099999999999E-3</v>
      </c>
      <c r="F10506" s="32">
        <v>0.99575519000000001</v>
      </c>
      <c r="G10506" s="33">
        <v>83724.112999999998</v>
      </c>
      <c r="H10506" s="39">
        <v>83546.415999999997</v>
      </c>
    </row>
    <row r="10507" spans="1:8" hidden="1">
      <c r="A10507" s="38" t="s">
        <v>10</v>
      </c>
      <c r="B10507" s="31">
        <v>2016</v>
      </c>
      <c r="C10507" s="31">
        <v>12</v>
      </c>
      <c r="D10507" s="32">
        <v>3.9312499999999998E-3</v>
      </c>
      <c r="E10507" s="32">
        <v>3.9235299999999997E-3</v>
      </c>
      <c r="F10507" s="32">
        <v>0.99607646999999999</v>
      </c>
      <c r="G10507" s="33">
        <v>83368.72</v>
      </c>
      <c r="H10507" s="39">
        <v>83205.17</v>
      </c>
    </row>
    <row r="10508" spans="1:8" hidden="1">
      <c r="A10508" s="38" t="s">
        <v>10</v>
      </c>
      <c r="B10508" s="31">
        <v>2016</v>
      </c>
      <c r="C10508" s="31">
        <v>13</v>
      </c>
      <c r="D10508" s="32">
        <v>3.8324700000000001E-3</v>
      </c>
      <c r="E10508" s="32">
        <v>3.8251399999999999E-3</v>
      </c>
      <c r="F10508" s="32">
        <v>0.99617486</v>
      </c>
      <c r="G10508" s="33">
        <v>83041.62</v>
      </c>
      <c r="H10508" s="39">
        <v>82882.797000000006</v>
      </c>
    </row>
    <row r="10509" spans="1:8" hidden="1">
      <c r="A10509" s="38" t="s">
        <v>10</v>
      </c>
      <c r="B10509" s="31">
        <v>2016</v>
      </c>
      <c r="C10509" s="31">
        <v>14</v>
      </c>
      <c r="D10509" s="32">
        <v>3.9189899999999998E-3</v>
      </c>
      <c r="E10509" s="32">
        <v>3.9113200000000002E-3</v>
      </c>
      <c r="F10509" s="32">
        <v>0.99608867999999995</v>
      </c>
      <c r="G10509" s="33">
        <v>82723.974000000002</v>
      </c>
      <c r="H10509" s="39">
        <v>82562.194000000003</v>
      </c>
    </row>
    <row r="10510" spans="1:8" hidden="1">
      <c r="A10510" s="38" t="s">
        <v>10</v>
      </c>
      <c r="B10510" s="31">
        <v>2016</v>
      </c>
      <c r="C10510" s="31">
        <v>15</v>
      </c>
      <c r="D10510" s="32">
        <v>4.1599699999999998E-3</v>
      </c>
      <c r="E10510" s="32">
        <v>4.1513399999999999E-3</v>
      </c>
      <c r="F10510" s="32">
        <v>0.99584866000000005</v>
      </c>
      <c r="G10510" s="33">
        <v>82400.414000000004</v>
      </c>
      <c r="H10510" s="39">
        <v>82229.377999999997</v>
      </c>
    </row>
    <row r="10511" spans="1:8" hidden="1">
      <c r="A10511" s="38" t="s">
        <v>10</v>
      </c>
      <c r="B10511" s="31">
        <v>2016</v>
      </c>
      <c r="C10511" s="31">
        <v>16</v>
      </c>
      <c r="D10511" s="32">
        <v>4.5091000000000003E-3</v>
      </c>
      <c r="E10511" s="32">
        <v>4.4989599999999998E-3</v>
      </c>
      <c r="F10511" s="32">
        <v>0.99550103999999995</v>
      </c>
      <c r="G10511" s="33">
        <v>82058.342000000004</v>
      </c>
      <c r="H10511" s="39">
        <v>81873.752999999997</v>
      </c>
    </row>
    <row r="10512" spans="1:8" hidden="1">
      <c r="A10512" s="38" t="s">
        <v>10</v>
      </c>
      <c r="B10512" s="31">
        <v>2016</v>
      </c>
      <c r="C10512" s="31">
        <v>17</v>
      </c>
      <c r="D10512" s="32">
        <v>4.9084599999999999E-3</v>
      </c>
      <c r="E10512" s="32">
        <v>4.8964400000000002E-3</v>
      </c>
      <c r="F10512" s="32">
        <v>0.99510356</v>
      </c>
      <c r="G10512" s="33">
        <v>81689.164000000004</v>
      </c>
      <c r="H10512" s="39">
        <v>81489.171000000002</v>
      </c>
    </row>
    <row r="10513" spans="1:8" hidden="1">
      <c r="A10513" s="38" t="s">
        <v>10</v>
      </c>
      <c r="B10513" s="31">
        <v>2016</v>
      </c>
      <c r="C10513" s="31">
        <v>18</v>
      </c>
      <c r="D10513" s="32">
        <v>5.31125E-3</v>
      </c>
      <c r="E10513" s="32">
        <v>5.2971800000000003E-3</v>
      </c>
      <c r="F10513" s="32">
        <v>0.99470281999999999</v>
      </c>
      <c r="G10513" s="33">
        <v>81289.178</v>
      </c>
      <c r="H10513" s="39">
        <v>81073.876000000004</v>
      </c>
    </row>
    <row r="10514" spans="1:8" hidden="1">
      <c r="A10514" s="38" t="s">
        <v>10</v>
      </c>
      <c r="B10514" s="31">
        <v>2016</v>
      </c>
      <c r="C10514" s="31">
        <v>19</v>
      </c>
      <c r="D10514" s="32">
        <v>5.6721599999999999E-3</v>
      </c>
      <c r="E10514" s="32">
        <v>5.6561199999999997E-3</v>
      </c>
      <c r="F10514" s="32">
        <v>0.99434387999999996</v>
      </c>
      <c r="G10514" s="33">
        <v>80858.573999999993</v>
      </c>
      <c r="H10514" s="39">
        <v>80629.900999999998</v>
      </c>
    </row>
    <row r="10515" spans="1:8" hidden="1">
      <c r="A10515" s="38" t="s">
        <v>10</v>
      </c>
      <c r="B10515" s="31">
        <v>2016</v>
      </c>
      <c r="C10515" s="31">
        <v>20</v>
      </c>
      <c r="D10515" s="32">
        <v>5.9754500000000002E-3</v>
      </c>
      <c r="E10515" s="32">
        <v>5.9576500000000001E-3</v>
      </c>
      <c r="F10515" s="32">
        <v>0.99404234999999996</v>
      </c>
      <c r="G10515" s="33">
        <v>80401.228000000003</v>
      </c>
      <c r="H10515" s="39">
        <v>80161.726999999999</v>
      </c>
    </row>
    <row r="10516" spans="1:8" hidden="1">
      <c r="A10516" s="38" t="s">
        <v>10</v>
      </c>
      <c r="B10516" s="31">
        <v>2016</v>
      </c>
      <c r="C10516" s="31">
        <v>21</v>
      </c>
      <c r="D10516" s="32">
        <v>6.2167200000000002E-3</v>
      </c>
      <c r="E10516" s="32">
        <v>6.1974600000000001E-3</v>
      </c>
      <c r="F10516" s="32">
        <v>0.99380254000000001</v>
      </c>
      <c r="G10516" s="33">
        <v>79922.225999999995</v>
      </c>
      <c r="H10516" s="39">
        <v>79674.567999999999</v>
      </c>
    </row>
    <row r="10517" spans="1:8" hidden="1">
      <c r="A10517" s="38" t="s">
        <v>10</v>
      </c>
      <c r="B10517" s="31">
        <v>2016</v>
      </c>
      <c r="C10517" s="31">
        <v>22</v>
      </c>
      <c r="D10517" s="32">
        <v>6.40224E-3</v>
      </c>
      <c r="E10517" s="32">
        <v>6.3818099999999999E-3</v>
      </c>
      <c r="F10517" s="32">
        <v>0.99361818999999996</v>
      </c>
      <c r="G10517" s="33">
        <v>79426.910999999993</v>
      </c>
      <c r="H10517" s="39">
        <v>79173.467000000004</v>
      </c>
    </row>
    <row r="10518" spans="1:8" hidden="1">
      <c r="A10518" s="38" t="s">
        <v>10</v>
      </c>
      <c r="B10518" s="31">
        <v>2016</v>
      </c>
      <c r="C10518" s="31">
        <v>23</v>
      </c>
      <c r="D10518" s="32">
        <v>6.54741E-3</v>
      </c>
      <c r="E10518" s="32">
        <v>6.5260500000000003E-3</v>
      </c>
      <c r="F10518" s="32">
        <v>0.99347395000000005</v>
      </c>
      <c r="G10518" s="33">
        <v>78920.024000000005</v>
      </c>
      <c r="H10518" s="39">
        <v>78662.505999999994</v>
      </c>
    </row>
    <row r="10519" spans="1:8" hidden="1">
      <c r="A10519" s="38" t="s">
        <v>10</v>
      </c>
      <c r="B10519" s="31">
        <v>2016</v>
      </c>
      <c r="C10519" s="31">
        <v>24</v>
      </c>
      <c r="D10519" s="32">
        <v>6.6682299999999998E-3</v>
      </c>
      <c r="E10519" s="32">
        <v>6.6460699999999996E-3</v>
      </c>
      <c r="F10519" s="32">
        <v>0.99335393000000005</v>
      </c>
      <c r="G10519" s="33">
        <v>78404.987999999998</v>
      </c>
      <c r="H10519" s="39">
        <v>78144.445000000007</v>
      </c>
    </row>
    <row r="10520" spans="1:8" hidden="1">
      <c r="A10520" s="38" t="s">
        <v>10</v>
      </c>
      <c r="B10520" s="31">
        <v>2016</v>
      </c>
      <c r="C10520" s="31">
        <v>25</v>
      </c>
      <c r="D10520" s="32">
        <v>6.78271E-3</v>
      </c>
      <c r="E10520" s="32">
        <v>6.75978E-3</v>
      </c>
      <c r="F10520" s="32">
        <v>0.99324022000000001</v>
      </c>
      <c r="G10520" s="33">
        <v>77883.903000000006</v>
      </c>
      <c r="H10520" s="39">
        <v>77620.664000000004</v>
      </c>
    </row>
    <row r="10521" spans="1:8" hidden="1">
      <c r="A10521" s="38" t="s">
        <v>10</v>
      </c>
      <c r="B10521" s="31">
        <v>2016</v>
      </c>
      <c r="C10521" s="31">
        <v>26</v>
      </c>
      <c r="D10521" s="32">
        <v>6.9013E-3</v>
      </c>
      <c r="E10521" s="32">
        <v>6.8775700000000004E-3</v>
      </c>
      <c r="F10521" s="32">
        <v>0.99312243</v>
      </c>
      <c r="G10521" s="33">
        <v>77357.423999999999</v>
      </c>
      <c r="H10521" s="39">
        <v>77091.409</v>
      </c>
    </row>
    <row r="10522" spans="1:8" hidden="1">
      <c r="A10522" s="38" t="s">
        <v>10</v>
      </c>
      <c r="B10522" s="31">
        <v>2016</v>
      </c>
      <c r="C10522" s="31">
        <v>27</v>
      </c>
      <c r="D10522" s="32">
        <v>7.0307499999999997E-3</v>
      </c>
      <c r="E10522" s="32">
        <v>7.0061200000000002E-3</v>
      </c>
      <c r="F10522" s="32">
        <v>0.99299388</v>
      </c>
      <c r="G10522" s="33">
        <v>76825.394</v>
      </c>
      <c r="H10522" s="39">
        <v>76556.27</v>
      </c>
    </row>
    <row r="10523" spans="1:8" hidden="1">
      <c r="A10523" s="38" t="s">
        <v>10</v>
      </c>
      <c r="B10523" s="31">
        <v>2016</v>
      </c>
      <c r="C10523" s="31">
        <v>28</v>
      </c>
      <c r="D10523" s="32">
        <v>7.1722399999999999E-3</v>
      </c>
      <c r="E10523" s="32">
        <v>7.1466200000000002E-3</v>
      </c>
      <c r="F10523" s="32">
        <v>0.99285338000000001</v>
      </c>
      <c r="G10523" s="33">
        <v>76287.145999999993</v>
      </c>
      <c r="H10523" s="39">
        <v>76014.547999999995</v>
      </c>
    </row>
    <row r="10524" spans="1:8" hidden="1">
      <c r="A10524" s="38" t="s">
        <v>10</v>
      </c>
      <c r="B10524" s="31">
        <v>2016</v>
      </c>
      <c r="C10524" s="31">
        <v>29</v>
      </c>
      <c r="D10524" s="32">
        <v>7.3222299999999999E-3</v>
      </c>
      <c r="E10524" s="32">
        <v>7.2955199999999998E-3</v>
      </c>
      <c r="F10524" s="32">
        <v>0.99270448</v>
      </c>
      <c r="G10524" s="33">
        <v>75741.951000000001</v>
      </c>
      <c r="H10524" s="39">
        <v>75465.661999999997</v>
      </c>
    </row>
    <row r="10525" spans="1:8" hidden="1">
      <c r="A10525" s="38" t="s">
        <v>10</v>
      </c>
      <c r="B10525" s="31">
        <v>2016</v>
      </c>
      <c r="C10525" s="31">
        <v>30</v>
      </c>
      <c r="D10525" s="32">
        <v>7.4790899999999999E-3</v>
      </c>
      <c r="E10525" s="32">
        <v>7.4512199999999997E-3</v>
      </c>
      <c r="F10525" s="32">
        <v>0.99254878000000002</v>
      </c>
      <c r="G10525" s="33">
        <v>75189.373999999996</v>
      </c>
      <c r="H10525" s="39">
        <v>74909.248000000007</v>
      </c>
    </row>
    <row r="10526" spans="1:8" hidden="1">
      <c r="A10526" s="38" t="s">
        <v>10</v>
      </c>
      <c r="B10526" s="31">
        <v>2016</v>
      </c>
      <c r="C10526" s="31">
        <v>31</v>
      </c>
      <c r="D10526" s="32">
        <v>7.6392300000000003E-3</v>
      </c>
      <c r="E10526" s="32">
        <v>7.6101700000000003E-3</v>
      </c>
      <c r="F10526" s="32">
        <v>0.99238983000000003</v>
      </c>
      <c r="G10526" s="33">
        <v>74629.120999999999</v>
      </c>
      <c r="H10526" s="39">
        <v>74345.150999999998</v>
      </c>
    </row>
    <row r="10527" spans="1:8" hidden="1">
      <c r="A10527" s="38" t="s">
        <v>10</v>
      </c>
      <c r="B10527" s="31">
        <v>2016</v>
      </c>
      <c r="C10527" s="31">
        <v>32</v>
      </c>
      <c r="D10527" s="32">
        <v>7.8026099999999998E-3</v>
      </c>
      <c r="E10527" s="32">
        <v>7.7722900000000003E-3</v>
      </c>
      <c r="F10527" s="32">
        <v>0.99222770999999998</v>
      </c>
      <c r="G10527" s="33">
        <v>74061.180999999997</v>
      </c>
      <c r="H10527" s="39">
        <v>73773.369000000006</v>
      </c>
    </row>
    <row r="10528" spans="1:8" hidden="1">
      <c r="A10528" s="38" t="s">
        <v>10</v>
      </c>
      <c r="B10528" s="31">
        <v>2016</v>
      </c>
      <c r="C10528" s="31">
        <v>33</v>
      </c>
      <c r="D10528" s="32">
        <v>7.9715500000000009E-3</v>
      </c>
      <c r="E10528" s="32">
        <v>7.9399099999999997E-3</v>
      </c>
      <c r="F10528" s="32">
        <v>0.99206008999999995</v>
      </c>
      <c r="G10528" s="33">
        <v>73485.555999999997</v>
      </c>
      <c r="H10528" s="39">
        <v>73193.822</v>
      </c>
    </row>
    <row r="10529" spans="1:8" hidden="1">
      <c r="A10529" s="38" t="s">
        <v>10</v>
      </c>
      <c r="B10529" s="31">
        <v>2016</v>
      </c>
      <c r="C10529" s="31">
        <v>34</v>
      </c>
      <c r="D10529" s="32">
        <v>8.1503600000000006E-3</v>
      </c>
      <c r="E10529" s="32">
        <v>8.1172899999999992E-3</v>
      </c>
      <c r="F10529" s="32">
        <v>0.99188270999999995</v>
      </c>
      <c r="G10529" s="33">
        <v>72902.088000000003</v>
      </c>
      <c r="H10529" s="39">
        <v>72606.203999999998</v>
      </c>
    </row>
    <row r="10530" spans="1:8" hidden="1">
      <c r="A10530" s="38" t="s">
        <v>10</v>
      </c>
      <c r="B10530" s="31">
        <v>2016</v>
      </c>
      <c r="C10530" s="31">
        <v>35</v>
      </c>
      <c r="D10530" s="32">
        <v>8.3481100000000006E-3</v>
      </c>
      <c r="E10530" s="32">
        <v>8.3134100000000002E-3</v>
      </c>
      <c r="F10530" s="32">
        <v>0.99168659000000003</v>
      </c>
      <c r="G10530" s="33">
        <v>72310.320999999996</v>
      </c>
      <c r="H10530" s="39">
        <v>72009.748000000007</v>
      </c>
    </row>
    <row r="10531" spans="1:8" hidden="1">
      <c r="A10531" s="38" t="s">
        <v>10</v>
      </c>
      <c r="B10531" s="31">
        <v>2016</v>
      </c>
      <c r="C10531" s="31">
        <v>36</v>
      </c>
      <c r="D10531" s="32">
        <v>8.5716799999999999E-3</v>
      </c>
      <c r="E10531" s="32">
        <v>8.5351000000000003E-3</v>
      </c>
      <c r="F10531" s="32">
        <v>0.99146489999999998</v>
      </c>
      <c r="G10531" s="33">
        <v>71709.176000000007</v>
      </c>
      <c r="H10531" s="39">
        <v>71403.153999999995</v>
      </c>
    </row>
    <row r="10532" spans="1:8" hidden="1">
      <c r="A10532" s="38" t="s">
        <v>10</v>
      </c>
      <c r="B10532" s="31">
        <v>2016</v>
      </c>
      <c r="C10532" s="31">
        <v>37</v>
      </c>
      <c r="D10532" s="32">
        <v>8.8266799999999999E-3</v>
      </c>
      <c r="E10532" s="32">
        <v>8.7878999999999995E-3</v>
      </c>
      <c r="F10532" s="32">
        <v>0.99121210000000004</v>
      </c>
      <c r="G10532" s="33">
        <v>71097.130999999994</v>
      </c>
      <c r="H10532" s="39">
        <v>70784.733999999997</v>
      </c>
    </row>
    <row r="10533" spans="1:8" hidden="1">
      <c r="A10533" s="38" t="s">
        <v>10</v>
      </c>
      <c r="B10533" s="31">
        <v>2016</v>
      </c>
      <c r="C10533" s="31">
        <v>38</v>
      </c>
      <c r="D10533" s="32">
        <v>9.1124799999999992E-3</v>
      </c>
      <c r="E10533" s="32">
        <v>9.07115E-3</v>
      </c>
      <c r="F10533" s="32">
        <v>0.99092884999999997</v>
      </c>
      <c r="G10533" s="33">
        <v>70472.337</v>
      </c>
      <c r="H10533" s="39">
        <v>70152.703999999998</v>
      </c>
    </row>
    <row r="10534" spans="1:8" hidden="1">
      <c r="A10534" s="38" t="s">
        <v>10</v>
      </c>
      <c r="B10534" s="31">
        <v>2016</v>
      </c>
      <c r="C10534" s="31">
        <v>39</v>
      </c>
      <c r="D10534" s="32">
        <v>9.4204500000000004E-3</v>
      </c>
      <c r="E10534" s="32">
        <v>9.3762800000000007E-3</v>
      </c>
      <c r="F10534" s="32">
        <v>0.99062371999999999</v>
      </c>
      <c r="G10534" s="33">
        <v>69833.072</v>
      </c>
      <c r="H10534" s="39">
        <v>69505.684999999998</v>
      </c>
    </row>
    <row r="10535" spans="1:8" hidden="1">
      <c r="A10535" s="38" t="s">
        <v>10</v>
      </c>
      <c r="B10535" s="31">
        <v>2016</v>
      </c>
      <c r="C10535" s="31">
        <v>40</v>
      </c>
      <c r="D10535" s="32">
        <v>9.7369499999999994E-3</v>
      </c>
      <c r="E10535" s="32">
        <v>9.6897800000000003E-3</v>
      </c>
      <c r="F10535" s="32">
        <v>0.99031022000000002</v>
      </c>
      <c r="G10535" s="33">
        <v>69178.297000000006</v>
      </c>
      <c r="H10535" s="39">
        <v>68843.135999999999</v>
      </c>
    </row>
    <row r="10536" spans="1:8" hidden="1">
      <c r="A10536" s="38" t="s">
        <v>10</v>
      </c>
      <c r="B10536" s="31">
        <v>2016</v>
      </c>
      <c r="C10536" s="31">
        <v>41</v>
      </c>
      <c r="D10536" s="32">
        <v>1.0041960000000001E-2</v>
      </c>
      <c r="E10536" s="32">
        <v>9.9917900000000004E-3</v>
      </c>
      <c r="F10536" s="32">
        <v>0.99000821000000006</v>
      </c>
      <c r="G10536" s="33">
        <v>68507.975000000006</v>
      </c>
      <c r="H10536" s="39">
        <v>68165.716</v>
      </c>
    </row>
    <row r="10537" spans="1:8" hidden="1">
      <c r="A10537" s="38" t="s">
        <v>10</v>
      </c>
      <c r="B10537" s="31">
        <v>2016</v>
      </c>
      <c r="C10537" s="31">
        <v>42</v>
      </c>
      <c r="D10537" s="32">
        <v>1.0322919999999999E-2</v>
      </c>
      <c r="E10537" s="32">
        <v>1.026991E-2</v>
      </c>
      <c r="F10537" s="32">
        <v>0.98973009000000001</v>
      </c>
      <c r="G10537" s="33">
        <v>67823.457999999999</v>
      </c>
      <c r="H10537" s="39">
        <v>67475.187000000005</v>
      </c>
    </row>
    <row r="10538" spans="1:8" hidden="1">
      <c r="A10538" s="38" t="s">
        <v>10</v>
      </c>
      <c r="B10538" s="31">
        <v>2016</v>
      </c>
      <c r="C10538" s="31">
        <v>43</v>
      </c>
      <c r="D10538" s="32">
        <v>1.057781E-2</v>
      </c>
      <c r="E10538" s="32">
        <v>1.0522159999999999E-2</v>
      </c>
      <c r="F10538" s="32">
        <v>0.98947784000000005</v>
      </c>
      <c r="G10538" s="33">
        <v>67126.917000000001</v>
      </c>
      <c r="H10538" s="39">
        <v>66773.756999999998</v>
      </c>
    </row>
    <row r="10539" spans="1:8" hidden="1">
      <c r="A10539" s="38" t="s">
        <v>10</v>
      </c>
      <c r="B10539" s="31">
        <v>2016</v>
      </c>
      <c r="C10539" s="31">
        <v>44</v>
      </c>
      <c r="D10539" s="32">
        <v>1.0819759999999999E-2</v>
      </c>
      <c r="E10539" s="32">
        <v>1.076154E-2</v>
      </c>
      <c r="F10539" s="32">
        <v>0.98923846000000004</v>
      </c>
      <c r="G10539" s="33">
        <v>66420.596999999994</v>
      </c>
      <c r="H10539" s="39">
        <v>66063.202999999994</v>
      </c>
    </row>
    <row r="10540" spans="1:8" hidden="1">
      <c r="A10540" s="38" t="s">
        <v>10</v>
      </c>
      <c r="B10540" s="31">
        <v>2016</v>
      </c>
      <c r="C10540" s="31">
        <v>45</v>
      </c>
      <c r="D10540" s="32">
        <v>1.1079810000000001E-2</v>
      </c>
      <c r="E10540" s="32">
        <v>1.1018760000000001E-2</v>
      </c>
      <c r="F10540" s="32">
        <v>0.98898123999999998</v>
      </c>
      <c r="G10540" s="33">
        <v>65705.808999999994</v>
      </c>
      <c r="H10540" s="39">
        <v>65343.81</v>
      </c>
    </row>
    <row r="10541" spans="1:8" hidden="1">
      <c r="A10541" s="38" t="s">
        <v>10</v>
      </c>
      <c r="B10541" s="31">
        <v>2016</v>
      </c>
      <c r="C10541" s="31">
        <v>46</v>
      </c>
      <c r="D10541" s="32">
        <v>1.139197E-2</v>
      </c>
      <c r="E10541" s="32">
        <v>1.1327449999999999E-2</v>
      </c>
      <c r="F10541" s="32">
        <v>0.98867254999999998</v>
      </c>
      <c r="G10541" s="33">
        <v>64981.811999999998</v>
      </c>
      <c r="H10541" s="39">
        <v>64613.773000000001</v>
      </c>
    </row>
    <row r="10542" spans="1:8" hidden="1">
      <c r="A10542" s="38" t="s">
        <v>10</v>
      </c>
      <c r="B10542" s="31">
        <v>2016</v>
      </c>
      <c r="C10542" s="31">
        <v>47</v>
      </c>
      <c r="D10542" s="32">
        <v>1.1791090000000001E-2</v>
      </c>
      <c r="E10542" s="32">
        <v>1.172199E-2</v>
      </c>
      <c r="F10542" s="32">
        <v>0.98827801000000004</v>
      </c>
      <c r="G10542" s="33">
        <v>64245.733999999997</v>
      </c>
      <c r="H10542" s="39">
        <v>63869.19</v>
      </c>
    </row>
    <row r="10543" spans="1:8" hidden="1">
      <c r="A10543" s="38" t="s">
        <v>10</v>
      </c>
      <c r="B10543" s="31">
        <v>2016</v>
      </c>
      <c r="C10543" s="31">
        <v>48</v>
      </c>
      <c r="D10543" s="32">
        <v>1.229972E-2</v>
      </c>
      <c r="E10543" s="32">
        <v>1.2224540000000001E-2</v>
      </c>
      <c r="F10543" s="32">
        <v>0.98777546000000005</v>
      </c>
      <c r="G10543" s="33">
        <v>63492.646000000001</v>
      </c>
      <c r="H10543" s="39">
        <v>63104.561999999998</v>
      </c>
    </row>
    <row r="10544" spans="1:8" hidden="1">
      <c r="A10544" s="38" t="s">
        <v>10</v>
      </c>
      <c r="B10544" s="31">
        <v>2016</v>
      </c>
      <c r="C10544" s="31">
        <v>49</v>
      </c>
      <c r="D10544" s="32">
        <v>1.292041E-2</v>
      </c>
      <c r="E10544" s="32">
        <v>1.283748E-2</v>
      </c>
      <c r="F10544" s="32">
        <v>0.98716252000000004</v>
      </c>
      <c r="G10544" s="33">
        <v>62716.478000000003</v>
      </c>
      <c r="H10544" s="39">
        <v>62313.917000000001</v>
      </c>
    </row>
    <row r="10545" spans="1:8" hidden="1">
      <c r="A10545" s="38" t="s">
        <v>10</v>
      </c>
      <c r="B10545" s="31">
        <v>2016</v>
      </c>
      <c r="C10545" s="31">
        <v>50</v>
      </c>
      <c r="D10545" s="32">
        <v>1.3641260000000001E-2</v>
      </c>
      <c r="E10545" s="32">
        <v>1.3548849999999999E-2</v>
      </c>
      <c r="F10545" s="32">
        <v>0.98645115000000005</v>
      </c>
      <c r="G10545" s="33">
        <v>61911.356</v>
      </c>
      <c r="H10545" s="39">
        <v>61491.942000000003</v>
      </c>
    </row>
    <row r="10546" spans="1:8" hidden="1">
      <c r="A10546" s="38" t="s">
        <v>10</v>
      </c>
      <c r="B10546" s="31">
        <v>2016</v>
      </c>
      <c r="C10546" s="31">
        <v>51</v>
      </c>
      <c r="D10546" s="32">
        <v>1.443063E-2</v>
      </c>
      <c r="E10546" s="32">
        <v>1.432726E-2</v>
      </c>
      <c r="F10546" s="32">
        <v>0.98567274000000005</v>
      </c>
      <c r="G10546" s="33">
        <v>61072.527999999998</v>
      </c>
      <c r="H10546" s="39">
        <v>60635.027999999998</v>
      </c>
    </row>
    <row r="10547" spans="1:8" hidden="1">
      <c r="A10547" s="38" t="s">
        <v>10</v>
      </c>
      <c r="B10547" s="31">
        <v>2016</v>
      </c>
      <c r="C10547" s="31">
        <v>52</v>
      </c>
      <c r="D10547" s="32">
        <v>1.5257740000000001E-2</v>
      </c>
      <c r="E10547" s="32">
        <v>1.514223E-2</v>
      </c>
      <c r="F10547" s="32">
        <v>0.98485776999999997</v>
      </c>
      <c r="G10547" s="33">
        <v>60197.527000000002</v>
      </c>
      <c r="H10547" s="39">
        <v>59741.764000000003</v>
      </c>
    </row>
    <row r="10548" spans="1:8" hidden="1">
      <c r="A10548" s="38" t="s">
        <v>10</v>
      </c>
      <c r="B10548" s="31">
        <v>2016</v>
      </c>
      <c r="C10548" s="31">
        <v>53</v>
      </c>
      <c r="D10548" s="32">
        <v>1.6106309999999999E-2</v>
      </c>
      <c r="E10548" s="32">
        <v>1.5977640000000001E-2</v>
      </c>
      <c r="F10548" s="32">
        <v>0.98402235999999998</v>
      </c>
      <c r="G10548" s="33">
        <v>59286.002</v>
      </c>
      <c r="H10548" s="39">
        <v>58812.377</v>
      </c>
    </row>
    <row r="10549" spans="1:8" hidden="1">
      <c r="A10549" s="38" t="s">
        <v>10</v>
      </c>
      <c r="B10549" s="31">
        <v>2016</v>
      </c>
      <c r="C10549" s="31">
        <v>54</v>
      </c>
      <c r="D10549" s="32">
        <v>1.6977490000000001E-2</v>
      </c>
      <c r="E10549" s="32">
        <v>1.683459E-2</v>
      </c>
      <c r="F10549" s="32">
        <v>0.98316541000000002</v>
      </c>
      <c r="G10549" s="33">
        <v>58338.752</v>
      </c>
      <c r="H10549" s="39">
        <v>57847.697</v>
      </c>
    </row>
    <row r="10550" spans="1:8" hidden="1">
      <c r="A10550" s="38" t="s">
        <v>10</v>
      </c>
      <c r="B10550" s="31">
        <v>2016</v>
      </c>
      <c r="C10550" s="31">
        <v>55</v>
      </c>
      <c r="D10550" s="32">
        <v>1.7905959999999999E-2</v>
      </c>
      <c r="E10550" s="32">
        <v>1.774707E-2</v>
      </c>
      <c r="F10550" s="32">
        <v>0.98225293000000002</v>
      </c>
      <c r="G10550" s="33">
        <v>57356.642999999996</v>
      </c>
      <c r="H10550" s="39">
        <v>56847.686999999998</v>
      </c>
    </row>
    <row r="10551" spans="1:8" hidden="1">
      <c r="A10551" s="38" t="s">
        <v>10</v>
      </c>
      <c r="B10551" s="31">
        <v>2016</v>
      </c>
      <c r="C10551" s="31">
        <v>56</v>
      </c>
      <c r="D10551" s="32">
        <v>1.8939600000000001E-2</v>
      </c>
      <c r="E10551" s="32">
        <v>1.876193E-2</v>
      </c>
      <c r="F10551" s="32">
        <v>0.98123806999999996</v>
      </c>
      <c r="G10551" s="33">
        <v>56338.73</v>
      </c>
      <c r="H10551" s="39">
        <v>55810.218999999997</v>
      </c>
    </row>
    <row r="10552" spans="1:8" hidden="1">
      <c r="A10552" s="38" t="s">
        <v>10</v>
      </c>
      <c r="B10552" s="31">
        <v>2016</v>
      </c>
      <c r="C10552" s="31">
        <v>57</v>
      </c>
      <c r="D10552" s="32">
        <v>2.0133080000000001E-2</v>
      </c>
      <c r="E10552" s="32">
        <v>1.9932430000000001E-2</v>
      </c>
      <c r="F10552" s="32">
        <v>0.98006757</v>
      </c>
      <c r="G10552" s="33">
        <v>55281.707000000002</v>
      </c>
      <c r="H10552" s="39">
        <v>54730.758000000002</v>
      </c>
    </row>
    <row r="10553" spans="1:8" hidden="1">
      <c r="A10553" s="38" t="s">
        <v>10</v>
      </c>
      <c r="B10553" s="31">
        <v>2016</v>
      </c>
      <c r="C10553" s="31">
        <v>58</v>
      </c>
      <c r="D10553" s="32">
        <v>2.15365E-2</v>
      </c>
      <c r="E10553" s="32">
        <v>2.1307059999999999E-2</v>
      </c>
      <c r="F10553" s="32">
        <v>0.97869293999999996</v>
      </c>
      <c r="G10553" s="33">
        <v>54179.807999999997</v>
      </c>
      <c r="H10553" s="39">
        <v>53602.601999999999</v>
      </c>
    </row>
    <row r="10554" spans="1:8" hidden="1">
      <c r="A10554" s="38" t="s">
        <v>10</v>
      </c>
      <c r="B10554" s="31">
        <v>2016</v>
      </c>
      <c r="C10554" s="31">
        <v>59</v>
      </c>
      <c r="D10554" s="32">
        <v>2.317309E-2</v>
      </c>
      <c r="E10554" s="32">
        <v>2.2907670000000002E-2</v>
      </c>
      <c r="F10554" s="32">
        <v>0.97709232999999995</v>
      </c>
      <c r="G10554" s="33">
        <v>53025.396000000001</v>
      </c>
      <c r="H10554" s="39">
        <v>52418.052000000003</v>
      </c>
    </row>
    <row r="10555" spans="1:8" hidden="1">
      <c r="A10555" s="38" t="s">
        <v>10</v>
      </c>
      <c r="B10555" s="31">
        <v>2016</v>
      </c>
      <c r="C10555" s="31">
        <v>60</v>
      </c>
      <c r="D10555" s="32">
        <v>2.5049950000000001E-2</v>
      </c>
      <c r="E10555" s="32">
        <v>2.4740080000000001E-2</v>
      </c>
      <c r="F10555" s="32">
        <v>0.97525991999999995</v>
      </c>
      <c r="G10555" s="33">
        <v>51810.707999999999</v>
      </c>
      <c r="H10555" s="39">
        <v>51169.807000000001</v>
      </c>
    </row>
    <row r="10556" spans="1:8" hidden="1">
      <c r="A10556" s="38" t="s">
        <v>10</v>
      </c>
      <c r="B10556" s="31">
        <v>2016</v>
      </c>
      <c r="C10556" s="31">
        <v>61</v>
      </c>
      <c r="D10556" s="32">
        <v>2.714662E-2</v>
      </c>
      <c r="E10556" s="32">
        <v>2.6783089999999999E-2</v>
      </c>
      <c r="F10556" s="32">
        <v>0.97321690999999999</v>
      </c>
      <c r="G10556" s="33">
        <v>50528.906999999999</v>
      </c>
      <c r="H10556" s="39">
        <v>49852.247000000003</v>
      </c>
    </row>
    <row r="10557" spans="1:8" hidden="1">
      <c r="A10557" s="38" t="s">
        <v>10</v>
      </c>
      <c r="B10557" s="31">
        <v>2016</v>
      </c>
      <c r="C10557" s="31">
        <v>62</v>
      </c>
      <c r="D10557" s="32">
        <v>2.9434789999999999E-2</v>
      </c>
      <c r="E10557" s="32">
        <v>2.9007870000000002E-2</v>
      </c>
      <c r="F10557" s="32">
        <v>0.97099212999999995</v>
      </c>
      <c r="G10557" s="33">
        <v>49175.587</v>
      </c>
      <c r="H10557" s="39">
        <v>48462.347000000002</v>
      </c>
    </row>
    <row r="10558" spans="1:8" hidden="1">
      <c r="A10558" s="38" t="s">
        <v>10</v>
      </c>
      <c r="B10558" s="31">
        <v>2016</v>
      </c>
      <c r="C10558" s="31">
        <v>63</v>
      </c>
      <c r="D10558" s="32">
        <v>3.1903040000000001E-2</v>
      </c>
      <c r="E10558" s="32">
        <v>3.1402119999999999E-2</v>
      </c>
      <c r="F10558" s="32">
        <v>0.96859788000000002</v>
      </c>
      <c r="G10558" s="33">
        <v>47749.107000000004</v>
      </c>
      <c r="H10558" s="39">
        <v>46999.396000000001</v>
      </c>
    </row>
    <row r="10559" spans="1:8" hidden="1">
      <c r="A10559" s="38" t="s">
        <v>10</v>
      </c>
      <c r="B10559" s="31">
        <v>2016</v>
      </c>
      <c r="C10559" s="31">
        <v>64</v>
      </c>
      <c r="D10559" s="32">
        <v>3.4557730000000002E-2</v>
      </c>
      <c r="E10559" s="32">
        <v>3.3970750000000001E-2</v>
      </c>
      <c r="F10559" s="32">
        <v>0.96602924999999995</v>
      </c>
      <c r="G10559" s="33">
        <v>46249.684000000001</v>
      </c>
      <c r="H10559" s="39">
        <v>45464.116000000002</v>
      </c>
    </row>
    <row r="10560" spans="1:8" hidden="1">
      <c r="A10560" s="38" t="s">
        <v>10</v>
      </c>
      <c r="B10560" s="31">
        <v>2016</v>
      </c>
      <c r="C10560" s="31">
        <v>65</v>
      </c>
      <c r="D10560" s="32">
        <v>3.744948E-2</v>
      </c>
      <c r="E10560" s="32">
        <v>3.6761139999999998E-2</v>
      </c>
      <c r="F10560" s="32">
        <v>0.96323886000000003</v>
      </c>
      <c r="G10560" s="33">
        <v>44678.548000000003</v>
      </c>
      <c r="H10560" s="39">
        <v>43857.33</v>
      </c>
    </row>
    <row r="10561" spans="1:8" hidden="1">
      <c r="A10561" s="38" t="s">
        <v>10</v>
      </c>
      <c r="B10561" s="31">
        <v>2016</v>
      </c>
      <c r="C10561" s="31">
        <v>66</v>
      </c>
      <c r="D10561" s="32">
        <v>4.0657930000000002E-2</v>
      </c>
      <c r="E10561" s="32">
        <v>3.9847870000000001E-2</v>
      </c>
      <c r="F10561" s="32">
        <v>0.96015212999999999</v>
      </c>
      <c r="G10561" s="33">
        <v>43036.112999999998</v>
      </c>
      <c r="H10561" s="39">
        <v>42178.665000000001</v>
      </c>
    </row>
    <row r="10562" spans="1:8" hidden="1">
      <c r="A10562" s="38" t="s">
        <v>10</v>
      </c>
      <c r="B10562" s="31">
        <v>2016</v>
      </c>
      <c r="C10562" s="31">
        <v>67</v>
      </c>
      <c r="D10562" s="32">
        <v>4.4258550000000001E-2</v>
      </c>
      <c r="E10562" s="32">
        <v>4.3300350000000001E-2</v>
      </c>
      <c r="F10562" s="32">
        <v>0.95669965000000001</v>
      </c>
      <c r="G10562" s="33">
        <v>41321.216</v>
      </c>
      <c r="H10562" s="39">
        <v>40426.605000000003</v>
      </c>
    </row>
    <row r="10563" spans="1:8" hidden="1">
      <c r="A10563" s="38" t="s">
        <v>10</v>
      </c>
      <c r="B10563" s="31">
        <v>2016</v>
      </c>
      <c r="C10563" s="31">
        <v>68</v>
      </c>
      <c r="D10563" s="32">
        <v>4.833171E-2</v>
      </c>
      <c r="E10563" s="32">
        <v>4.7191289999999997E-2</v>
      </c>
      <c r="F10563" s="32">
        <v>0.95280871</v>
      </c>
      <c r="G10563" s="33">
        <v>39531.993000000002</v>
      </c>
      <c r="H10563" s="39">
        <v>38599.21</v>
      </c>
    </row>
    <row r="10564" spans="1:8" hidden="1">
      <c r="A10564" s="38" t="s">
        <v>10</v>
      </c>
      <c r="B10564" s="31">
        <v>2016</v>
      </c>
      <c r="C10564" s="31">
        <v>69</v>
      </c>
      <c r="D10564" s="32">
        <v>5.2915249999999997E-2</v>
      </c>
      <c r="E10564" s="32">
        <v>5.1551319999999998E-2</v>
      </c>
      <c r="F10564" s="32">
        <v>0.94844868000000004</v>
      </c>
      <c r="G10564" s="33">
        <v>37666.427000000003</v>
      </c>
      <c r="H10564" s="39">
        <v>36695.550000000003</v>
      </c>
    </row>
    <row r="10565" spans="1:8" hidden="1">
      <c r="A10565" s="38" t="s">
        <v>10</v>
      </c>
      <c r="B10565" s="31">
        <v>2016</v>
      </c>
      <c r="C10565" s="31">
        <v>70</v>
      </c>
      <c r="D10565" s="32">
        <v>5.8004439999999997E-2</v>
      </c>
      <c r="E10565" s="32">
        <v>5.6369599999999999E-2</v>
      </c>
      <c r="F10565" s="32">
        <v>0.94363039999999998</v>
      </c>
      <c r="G10565" s="33">
        <v>35724.673000000003</v>
      </c>
      <c r="H10565" s="39">
        <v>34717.78</v>
      </c>
    </row>
    <row r="10566" spans="1:8" hidden="1">
      <c r="A10566" s="38" t="s">
        <v>10</v>
      </c>
      <c r="B10566" s="31">
        <v>2016</v>
      </c>
      <c r="C10566" s="31">
        <v>71</v>
      </c>
      <c r="D10566" s="32">
        <v>6.3553680000000001E-2</v>
      </c>
      <c r="E10566" s="32">
        <v>6.1596339999999999E-2</v>
      </c>
      <c r="F10566" s="32">
        <v>0.93840365999999997</v>
      </c>
      <c r="G10566" s="33">
        <v>33710.887999999999</v>
      </c>
      <c r="H10566" s="39">
        <v>32672.653999999999</v>
      </c>
    </row>
    <row r="10567" spans="1:8" hidden="1">
      <c r="A10567" s="38" t="s">
        <v>10</v>
      </c>
      <c r="B10567" s="31">
        <v>2016</v>
      </c>
      <c r="C10567" s="31">
        <v>72</v>
      </c>
      <c r="D10567" s="32">
        <v>6.9500709999999993E-2</v>
      </c>
      <c r="E10567" s="32">
        <v>6.716664E-2</v>
      </c>
      <c r="F10567" s="32">
        <v>0.93283335999999994</v>
      </c>
      <c r="G10567" s="33">
        <v>31634.42</v>
      </c>
      <c r="H10567" s="39">
        <v>30572.030999999999</v>
      </c>
    </row>
    <row r="10568" spans="1:8" hidden="1">
      <c r="A10568" s="38" t="s">
        <v>10</v>
      </c>
      <c r="B10568" s="31">
        <v>2016</v>
      </c>
      <c r="C10568" s="31">
        <v>73</v>
      </c>
      <c r="D10568" s="32">
        <v>7.5826599999999994E-2</v>
      </c>
      <c r="E10568" s="32">
        <v>7.3056780000000002E-2</v>
      </c>
      <c r="F10568" s="32">
        <v>0.92694321999999996</v>
      </c>
      <c r="G10568" s="33">
        <v>29509.642</v>
      </c>
      <c r="H10568" s="39">
        <v>28431.703000000001</v>
      </c>
    </row>
    <row r="10569" spans="1:8" hidden="1">
      <c r="A10569" s="38" t="s">
        <v>10</v>
      </c>
      <c r="B10569" s="31">
        <v>2016</v>
      </c>
      <c r="C10569" s="31">
        <v>74</v>
      </c>
      <c r="D10569" s="32">
        <v>8.2563999999999999E-2</v>
      </c>
      <c r="E10569" s="32">
        <v>7.9290719999999995E-2</v>
      </c>
      <c r="F10569" s="32">
        <v>0.92070927999999996</v>
      </c>
      <c r="G10569" s="33">
        <v>27353.762999999999</v>
      </c>
      <c r="H10569" s="39">
        <v>26269.312999999998</v>
      </c>
    </row>
    <row r="10570" spans="1:8" hidden="1">
      <c r="A10570" s="38" t="s">
        <v>10</v>
      </c>
      <c r="B10570" s="31">
        <v>2016</v>
      </c>
      <c r="C10570" s="31">
        <v>75</v>
      </c>
      <c r="D10570" s="32">
        <v>8.9847700000000003E-2</v>
      </c>
      <c r="E10570" s="32">
        <v>8.5984920000000006E-2</v>
      </c>
      <c r="F10570" s="32">
        <v>0.91401507999999998</v>
      </c>
      <c r="G10570" s="33">
        <v>25184.863000000001</v>
      </c>
      <c r="H10570" s="39">
        <v>24102.103999999999</v>
      </c>
    </row>
    <row r="10571" spans="1:8" hidden="1">
      <c r="A10571" s="38" t="s">
        <v>10</v>
      </c>
      <c r="B10571" s="31">
        <v>2016</v>
      </c>
      <c r="C10571" s="31">
        <v>76</v>
      </c>
      <c r="D10571" s="32">
        <v>9.7871059999999996E-2</v>
      </c>
      <c r="E10571" s="32">
        <v>9.3305120000000005E-2</v>
      </c>
      <c r="F10571" s="32">
        <v>0.90669487999999998</v>
      </c>
      <c r="G10571" s="33">
        <v>23019.345000000001</v>
      </c>
      <c r="H10571" s="39">
        <v>21945.433000000001</v>
      </c>
    </row>
    <row r="10572" spans="1:8" hidden="1">
      <c r="A10572" s="38" t="s">
        <v>10</v>
      </c>
      <c r="B10572" s="31">
        <v>2016</v>
      </c>
      <c r="C10572" s="31">
        <v>77</v>
      </c>
      <c r="D10572" s="32">
        <v>0.10683445</v>
      </c>
      <c r="E10572" s="32">
        <v>0.10141703000000001</v>
      </c>
      <c r="F10572" s="32">
        <v>0.89858296999999998</v>
      </c>
      <c r="G10572" s="33">
        <v>20871.522000000001</v>
      </c>
      <c r="H10572" s="39">
        <v>19813.157999999999</v>
      </c>
    </row>
    <row r="10573" spans="1:8" hidden="1">
      <c r="A10573" s="38" t="s">
        <v>10</v>
      </c>
      <c r="B10573" s="31">
        <v>2016</v>
      </c>
      <c r="C10573" s="31">
        <v>78</v>
      </c>
      <c r="D10573" s="32">
        <v>0.11690319</v>
      </c>
      <c r="E10573" s="32">
        <v>0.11044735999999999</v>
      </c>
      <c r="F10573" s="32">
        <v>0.88955264000000001</v>
      </c>
      <c r="G10573" s="33">
        <v>18754.794000000002</v>
      </c>
      <c r="H10573" s="39">
        <v>17719.084999999999</v>
      </c>
    </row>
    <row r="10574" spans="1:8" hidden="1">
      <c r="A10574" s="38" t="s">
        <v>10</v>
      </c>
      <c r="B10574" s="31">
        <v>2016</v>
      </c>
      <c r="C10574" s="31">
        <v>79</v>
      </c>
      <c r="D10574" s="32">
        <v>0.12809966</v>
      </c>
      <c r="E10574" s="32">
        <v>0.12038878</v>
      </c>
      <c r="F10574" s="32">
        <v>0.87961122000000003</v>
      </c>
      <c r="G10574" s="33">
        <v>16683.377</v>
      </c>
      <c r="H10574" s="39">
        <v>15679.130999999999</v>
      </c>
    </row>
    <row r="10575" spans="1:8" hidden="1">
      <c r="A10575" s="38" t="s">
        <v>10</v>
      </c>
      <c r="B10575" s="31">
        <v>2016</v>
      </c>
      <c r="C10575" s="31">
        <v>80</v>
      </c>
      <c r="D10575" s="32">
        <v>0.14032500000000001</v>
      </c>
      <c r="E10575" s="32">
        <v>0.13112494999999999</v>
      </c>
      <c r="F10575" s="32">
        <v>0.86887504999999998</v>
      </c>
      <c r="G10575" s="33">
        <v>14674.885</v>
      </c>
      <c r="H10575" s="39">
        <v>13712.763999999999</v>
      </c>
    </row>
    <row r="10576" spans="1:8" hidden="1">
      <c r="A10576" s="38" t="s">
        <v>10</v>
      </c>
      <c r="B10576" s="31">
        <v>2016</v>
      </c>
      <c r="C10576" s="31">
        <v>81</v>
      </c>
      <c r="D10576" s="32">
        <v>0.15335687000000001</v>
      </c>
      <c r="E10576" s="32">
        <v>0.14243516000000001</v>
      </c>
      <c r="F10576" s="32">
        <v>0.85756483999999999</v>
      </c>
      <c r="G10576" s="33">
        <v>12750.642</v>
      </c>
      <c r="H10576" s="39">
        <v>11842.572</v>
      </c>
    </row>
    <row r="10577" spans="1:8" hidden="1">
      <c r="A10577" s="38" t="s">
        <v>10</v>
      </c>
      <c r="B10577" s="31">
        <v>2016</v>
      </c>
      <c r="C10577" s="31">
        <v>82</v>
      </c>
      <c r="D10577" s="32">
        <v>0.16695852</v>
      </c>
      <c r="E10577" s="32">
        <v>0.1540948</v>
      </c>
      <c r="F10577" s="32">
        <v>0.84590520000000002</v>
      </c>
      <c r="G10577" s="33">
        <v>10934.502</v>
      </c>
      <c r="H10577" s="39">
        <v>10092.027</v>
      </c>
    </row>
    <row r="10578" spans="1:8" hidden="1">
      <c r="A10578" s="38" t="s">
        <v>10</v>
      </c>
      <c r="B10578" s="31">
        <v>2016</v>
      </c>
      <c r="C10578" s="31">
        <v>83</v>
      </c>
      <c r="D10578" s="32">
        <v>0.18107625999999999</v>
      </c>
      <c r="E10578" s="32">
        <v>0.16604303000000001</v>
      </c>
      <c r="F10578" s="32">
        <v>0.83395697000000002</v>
      </c>
      <c r="G10578" s="33">
        <v>9249.5519999999997</v>
      </c>
      <c r="H10578" s="39">
        <v>8481.64</v>
      </c>
    </row>
    <row r="10579" spans="1:8" hidden="1">
      <c r="A10579" s="38" t="s">
        <v>10</v>
      </c>
      <c r="B10579" s="31">
        <v>2016</v>
      </c>
      <c r="C10579" s="31">
        <v>84</v>
      </c>
      <c r="D10579" s="32">
        <v>0.19586075999999999</v>
      </c>
      <c r="E10579" s="32">
        <v>0.17839087000000001</v>
      </c>
      <c r="F10579" s="32">
        <v>0.82160913000000002</v>
      </c>
      <c r="G10579" s="33">
        <v>7713.7280000000001</v>
      </c>
      <c r="H10579" s="39">
        <v>7025.6989999999996</v>
      </c>
    </row>
    <row r="10580" spans="1:8" hidden="1">
      <c r="A10580" s="38" t="s">
        <v>10</v>
      </c>
      <c r="B10580" s="31">
        <v>2016</v>
      </c>
      <c r="C10580" s="31">
        <v>85</v>
      </c>
      <c r="D10580" s="32">
        <v>0.21177518000000001</v>
      </c>
      <c r="E10580" s="32">
        <v>0.19149791999999999</v>
      </c>
      <c r="F10580" s="32">
        <v>0.80850208000000001</v>
      </c>
      <c r="G10580" s="33">
        <v>6337.67</v>
      </c>
      <c r="H10580" s="39">
        <v>5730.8440000000001</v>
      </c>
    </row>
    <row r="10581" spans="1:8" hidden="1">
      <c r="A10581" s="38" t="s">
        <v>10</v>
      </c>
      <c r="B10581" s="31">
        <v>2016</v>
      </c>
      <c r="C10581" s="31">
        <v>86</v>
      </c>
      <c r="D10581" s="32">
        <v>0.22943696</v>
      </c>
      <c r="E10581" s="32">
        <v>0.20582502999999999</v>
      </c>
      <c r="F10581" s="32">
        <v>0.79417497000000004</v>
      </c>
      <c r="G10581" s="33">
        <v>5124.0190000000002</v>
      </c>
      <c r="H10581" s="39">
        <v>4596.6930000000002</v>
      </c>
    </row>
    <row r="10582" spans="1:8" hidden="1">
      <c r="A10582" s="38" t="s">
        <v>10</v>
      </c>
      <c r="B10582" s="31">
        <v>2016</v>
      </c>
      <c r="C10582" s="31">
        <v>87</v>
      </c>
      <c r="D10582" s="32">
        <v>0.24936854999999999</v>
      </c>
      <c r="E10582" s="32">
        <v>0.22172316</v>
      </c>
      <c r="F10582" s="32">
        <v>0.77827683999999997</v>
      </c>
      <c r="G10582" s="33">
        <v>4069.3679999999999</v>
      </c>
      <c r="H10582" s="39">
        <v>3618.2310000000002</v>
      </c>
    </row>
    <row r="10583" spans="1:8" hidden="1">
      <c r="A10583" s="38" t="s">
        <v>10</v>
      </c>
      <c r="B10583" s="31">
        <v>2016</v>
      </c>
      <c r="C10583" s="31">
        <v>88</v>
      </c>
      <c r="D10583" s="32">
        <v>0.27187067999999998</v>
      </c>
      <c r="E10583" s="32">
        <v>0.2393364</v>
      </c>
      <c r="F10583" s="32">
        <v>0.7606636</v>
      </c>
      <c r="G10583" s="33">
        <v>3167.0949999999998</v>
      </c>
      <c r="H10583" s="39">
        <v>2788.0940000000001</v>
      </c>
    </row>
    <row r="10584" spans="1:8" hidden="1">
      <c r="A10584" s="38" t="s">
        <v>10</v>
      </c>
      <c r="B10584" s="31">
        <v>2016</v>
      </c>
      <c r="C10584" s="31">
        <v>89</v>
      </c>
      <c r="D10584" s="32">
        <v>0.29672155</v>
      </c>
      <c r="E10584" s="32">
        <v>0.25838704000000001</v>
      </c>
      <c r="F10584" s="32">
        <v>0.74161295999999999</v>
      </c>
      <c r="G10584" s="33">
        <v>2409.0940000000001</v>
      </c>
      <c r="H10584" s="39">
        <v>2097.8539999999998</v>
      </c>
    </row>
    <row r="10585" spans="1:8" hidden="1">
      <c r="A10585" s="38" t="s">
        <v>10</v>
      </c>
      <c r="B10585" s="31">
        <v>2016</v>
      </c>
      <c r="C10585" s="31">
        <v>90</v>
      </c>
      <c r="D10585" s="32">
        <v>0.32324322999999999</v>
      </c>
      <c r="E10585" s="32">
        <v>0.27826895000000001</v>
      </c>
      <c r="F10585" s="32">
        <v>0.72173105000000004</v>
      </c>
      <c r="G10585" s="33">
        <v>1786.615</v>
      </c>
      <c r="H10585" s="39">
        <v>1538.0350000000001</v>
      </c>
    </row>
    <row r="10586" spans="1:8" hidden="1">
      <c r="A10586" s="38" t="s">
        <v>10</v>
      </c>
      <c r="B10586" s="31">
        <v>2016</v>
      </c>
      <c r="C10586" s="31">
        <v>91</v>
      </c>
      <c r="D10586" s="32">
        <v>0.35042570000000001</v>
      </c>
      <c r="E10586" s="32">
        <v>0.29818062000000001</v>
      </c>
      <c r="F10586" s="32">
        <v>0.70181937999999999</v>
      </c>
      <c r="G10586" s="33">
        <v>1289.4559999999999</v>
      </c>
      <c r="H10586" s="39">
        <v>1097.21</v>
      </c>
    </row>
    <row r="10587" spans="1:8" hidden="1">
      <c r="A10587" s="38" t="s">
        <v>10</v>
      </c>
      <c r="B10587" s="31">
        <v>2016</v>
      </c>
      <c r="C10587" s="31">
        <v>92</v>
      </c>
      <c r="D10587" s="32">
        <v>0.37721339999999998</v>
      </c>
      <c r="E10587" s="32">
        <v>0.31735763</v>
      </c>
      <c r="F10587" s="32">
        <v>0.68264237000000005</v>
      </c>
      <c r="G10587" s="33">
        <v>904.96500000000003</v>
      </c>
      <c r="H10587" s="39">
        <v>761.36599999999999</v>
      </c>
    </row>
    <row r="10588" spans="1:8" hidden="1">
      <c r="A10588" s="38" t="s">
        <v>10</v>
      </c>
      <c r="B10588" s="31">
        <v>2016</v>
      </c>
      <c r="C10588" s="31">
        <v>93</v>
      </c>
      <c r="D10588" s="32">
        <v>0.40302479000000002</v>
      </c>
      <c r="E10588" s="32">
        <v>0.33543124000000002</v>
      </c>
      <c r="F10588" s="32">
        <v>0.66456875999999998</v>
      </c>
      <c r="G10588" s="33">
        <v>617.76700000000005</v>
      </c>
      <c r="H10588" s="39">
        <v>514.15800000000002</v>
      </c>
    </row>
    <row r="10589" spans="1:8" hidden="1">
      <c r="A10589" s="38" t="s">
        <v>10</v>
      </c>
      <c r="B10589" s="31">
        <v>2016</v>
      </c>
      <c r="C10589" s="31">
        <v>94</v>
      </c>
      <c r="D10589" s="32">
        <v>0.42777635000000003</v>
      </c>
      <c r="E10589" s="32">
        <v>0.35240178</v>
      </c>
      <c r="F10589" s="32">
        <v>0.64759822</v>
      </c>
      <c r="G10589" s="33">
        <v>410.54899999999998</v>
      </c>
      <c r="H10589" s="39">
        <v>338.21</v>
      </c>
    </row>
    <row r="10590" spans="1:8" hidden="1">
      <c r="A10590" s="38" t="s">
        <v>10</v>
      </c>
      <c r="B10590" s="31">
        <v>2016</v>
      </c>
      <c r="C10590" s="31">
        <v>95</v>
      </c>
      <c r="D10590" s="32">
        <v>0.45196607</v>
      </c>
      <c r="E10590" s="32">
        <v>0.36865605000000001</v>
      </c>
      <c r="F10590" s="32">
        <v>0.63134394999999999</v>
      </c>
      <c r="G10590" s="33">
        <v>265.87099999999998</v>
      </c>
      <c r="H10590" s="39">
        <v>216.863</v>
      </c>
    </row>
    <row r="10591" spans="1:8" hidden="1">
      <c r="A10591" s="38" t="s">
        <v>10</v>
      </c>
      <c r="B10591" s="31">
        <v>2016</v>
      </c>
      <c r="C10591" s="31">
        <v>96</v>
      </c>
      <c r="D10591" s="32">
        <v>0.47635517999999999</v>
      </c>
      <c r="E10591" s="32">
        <v>0.38472282000000002</v>
      </c>
      <c r="F10591" s="32">
        <v>0.61527717999999998</v>
      </c>
      <c r="G10591" s="33">
        <v>167.85599999999999</v>
      </c>
      <c r="H10591" s="39">
        <v>135.56700000000001</v>
      </c>
    </row>
    <row r="10592" spans="1:8" hidden="1">
      <c r="A10592" s="38" t="s">
        <v>10</v>
      </c>
      <c r="B10592" s="31">
        <v>2016</v>
      </c>
      <c r="C10592" s="31">
        <v>97</v>
      </c>
      <c r="D10592" s="32">
        <v>0.50151882000000003</v>
      </c>
      <c r="E10592" s="32">
        <v>0.40097145000000001</v>
      </c>
      <c r="F10592" s="32">
        <v>0.59902854999999999</v>
      </c>
      <c r="G10592" s="33">
        <v>103.27800000000001</v>
      </c>
      <c r="H10592" s="39">
        <v>82.572000000000003</v>
      </c>
    </row>
    <row r="10593" spans="1:8" hidden="1">
      <c r="A10593" s="38" t="s">
        <v>10</v>
      </c>
      <c r="B10593" s="31">
        <v>2016</v>
      </c>
      <c r="C10593" s="31">
        <v>98</v>
      </c>
      <c r="D10593" s="32">
        <v>0.52774367</v>
      </c>
      <c r="E10593" s="32">
        <v>0.41756106999999998</v>
      </c>
      <c r="F10593" s="32">
        <v>0.58243893000000002</v>
      </c>
      <c r="G10593" s="33">
        <v>61.866</v>
      </c>
      <c r="H10593" s="39">
        <v>48.95</v>
      </c>
    </row>
    <row r="10594" spans="1:8" hidden="1">
      <c r="A10594" s="38" t="s">
        <v>10</v>
      </c>
      <c r="B10594" s="31">
        <v>2016</v>
      </c>
      <c r="C10594" s="31">
        <v>99</v>
      </c>
      <c r="D10594" s="32">
        <v>0.55478050000000001</v>
      </c>
      <c r="E10594" s="32">
        <v>0.43430775999999999</v>
      </c>
      <c r="F10594" s="32">
        <v>0.56569223999999996</v>
      </c>
      <c r="G10594" s="33">
        <v>36.033000000000001</v>
      </c>
      <c r="H10594" s="39">
        <v>28.209</v>
      </c>
    </row>
    <row r="10595" spans="1:8" hidden="1">
      <c r="A10595" s="38" t="s">
        <v>10</v>
      </c>
      <c r="B10595" s="31">
        <v>2017</v>
      </c>
      <c r="C10595" s="31">
        <v>1</v>
      </c>
      <c r="D10595" s="32">
        <v>1.328913E-2</v>
      </c>
      <c r="E10595" s="32">
        <v>1.320141E-2</v>
      </c>
      <c r="F10595" s="32">
        <v>0.98679859000000003</v>
      </c>
      <c r="G10595" s="33">
        <v>92061.755000000005</v>
      </c>
      <c r="H10595" s="39">
        <v>91454.081999999995</v>
      </c>
    </row>
    <row r="10596" spans="1:8" hidden="1">
      <c r="A10596" s="38" t="s">
        <v>10</v>
      </c>
      <c r="B10596" s="31">
        <v>2017</v>
      </c>
      <c r="C10596" s="31">
        <v>2</v>
      </c>
      <c r="D10596" s="32">
        <v>1.244178E-2</v>
      </c>
      <c r="E10596" s="32">
        <v>1.236486E-2</v>
      </c>
      <c r="F10596" s="32">
        <v>0.98763513999999997</v>
      </c>
      <c r="G10596" s="33">
        <v>90846.41</v>
      </c>
      <c r="H10596" s="39">
        <v>90284.758000000002</v>
      </c>
    </row>
    <row r="10597" spans="1:8" hidden="1">
      <c r="A10597" s="38" t="s">
        <v>10</v>
      </c>
      <c r="B10597" s="31">
        <v>2017</v>
      </c>
      <c r="C10597" s="31">
        <v>3</v>
      </c>
      <c r="D10597" s="32">
        <v>1.167115E-2</v>
      </c>
      <c r="E10597" s="32">
        <v>1.160343E-2</v>
      </c>
      <c r="F10597" s="32">
        <v>0.98839657000000003</v>
      </c>
      <c r="G10597" s="33">
        <v>89723.106</v>
      </c>
      <c r="H10597" s="39">
        <v>89202.558000000005</v>
      </c>
    </row>
    <row r="10598" spans="1:8" hidden="1">
      <c r="A10598" s="38" t="s">
        <v>10</v>
      </c>
      <c r="B10598" s="31">
        <v>2017</v>
      </c>
      <c r="C10598" s="31">
        <v>4</v>
      </c>
      <c r="D10598" s="32">
        <v>1.0878840000000001E-2</v>
      </c>
      <c r="E10598" s="32">
        <v>1.081999E-2</v>
      </c>
      <c r="F10598" s="32">
        <v>0.98918001</v>
      </c>
      <c r="G10598" s="33">
        <v>88682.01</v>
      </c>
      <c r="H10598" s="39">
        <v>88202.240999999995</v>
      </c>
    </row>
    <row r="10599" spans="1:8" hidden="1">
      <c r="A10599" s="38" t="s">
        <v>10</v>
      </c>
      <c r="B10599" s="31">
        <v>2017</v>
      </c>
      <c r="C10599" s="31">
        <v>5</v>
      </c>
      <c r="D10599" s="32">
        <v>9.9814699999999992E-3</v>
      </c>
      <c r="E10599" s="32">
        <v>9.9319000000000005E-3</v>
      </c>
      <c r="F10599" s="32">
        <v>0.99006810000000001</v>
      </c>
      <c r="G10599" s="33">
        <v>87722.471999999994</v>
      </c>
      <c r="H10599" s="39">
        <v>87286.846000000005</v>
      </c>
    </row>
    <row r="10600" spans="1:8" hidden="1">
      <c r="A10600" s="38" t="s">
        <v>10</v>
      </c>
      <c r="B10600" s="31">
        <v>2017</v>
      </c>
      <c r="C10600" s="31">
        <v>6</v>
      </c>
      <c r="D10600" s="32">
        <v>8.9362599999999997E-3</v>
      </c>
      <c r="E10600" s="32">
        <v>8.8965099999999998E-3</v>
      </c>
      <c r="F10600" s="32">
        <v>0.99110348999999998</v>
      </c>
      <c r="G10600" s="33">
        <v>86851.221000000005</v>
      </c>
      <c r="H10600" s="39">
        <v>86464.884000000005</v>
      </c>
    </row>
    <row r="10601" spans="1:8" hidden="1">
      <c r="A10601" s="38" t="s">
        <v>10</v>
      </c>
      <c r="B10601" s="31">
        <v>2017</v>
      </c>
      <c r="C10601" s="31">
        <v>7</v>
      </c>
      <c r="D10601" s="32">
        <v>7.7701599999999999E-3</v>
      </c>
      <c r="E10601" s="32">
        <v>7.7400899999999998E-3</v>
      </c>
      <c r="F10601" s="32">
        <v>0.99225991000000002</v>
      </c>
      <c r="G10601" s="33">
        <v>86078.547999999995</v>
      </c>
      <c r="H10601" s="39">
        <v>85745.42</v>
      </c>
    </row>
    <row r="10602" spans="1:8" hidden="1">
      <c r="A10602" s="38" t="s">
        <v>10</v>
      </c>
      <c r="B10602" s="31">
        <v>2017</v>
      </c>
      <c r="C10602" s="31">
        <v>8</v>
      </c>
      <c r="D10602" s="32">
        <v>6.6103200000000003E-3</v>
      </c>
      <c r="E10602" s="32">
        <v>6.5885400000000004E-3</v>
      </c>
      <c r="F10602" s="32">
        <v>0.99341146000000002</v>
      </c>
      <c r="G10602" s="33">
        <v>85412.293000000005</v>
      </c>
      <c r="H10602" s="39">
        <v>85130.922000000006</v>
      </c>
    </row>
    <row r="10603" spans="1:8" hidden="1">
      <c r="A10603" s="38" t="s">
        <v>10</v>
      </c>
      <c r="B10603" s="31">
        <v>2017</v>
      </c>
      <c r="C10603" s="31">
        <v>9</v>
      </c>
      <c r="D10603" s="32">
        <v>5.5743199999999998E-3</v>
      </c>
      <c r="E10603" s="32">
        <v>5.5588199999999999E-3</v>
      </c>
      <c r="F10603" s="32">
        <v>0.99444118000000004</v>
      </c>
      <c r="G10603" s="33">
        <v>84849.55</v>
      </c>
      <c r="H10603" s="39">
        <v>84613.718999999997</v>
      </c>
    </row>
    <row r="10604" spans="1:8" hidden="1">
      <c r="A10604" s="38" t="s">
        <v>10</v>
      </c>
      <c r="B10604" s="31">
        <v>2017</v>
      </c>
      <c r="C10604" s="31">
        <v>10</v>
      </c>
      <c r="D10604" s="32">
        <v>4.7599299999999999E-3</v>
      </c>
      <c r="E10604" s="32">
        <v>4.7486300000000002E-3</v>
      </c>
      <c r="F10604" s="32">
        <v>0.99525136999999997</v>
      </c>
      <c r="G10604" s="33">
        <v>84377.887000000002</v>
      </c>
      <c r="H10604" s="39">
        <v>84177.547000000006</v>
      </c>
    </row>
    <row r="10605" spans="1:8" hidden="1">
      <c r="A10605" s="38" t="s">
        <v>10</v>
      </c>
      <c r="B10605" s="31">
        <v>2017</v>
      </c>
      <c r="C10605" s="31">
        <v>11</v>
      </c>
      <c r="D10605" s="32">
        <v>4.2014399999999999E-3</v>
      </c>
      <c r="E10605" s="32">
        <v>4.1926300000000001E-3</v>
      </c>
      <c r="F10605" s="32">
        <v>0.99580736999999997</v>
      </c>
      <c r="G10605" s="33">
        <v>83977.206999999995</v>
      </c>
      <c r="H10605" s="39">
        <v>83801.164999999994</v>
      </c>
    </row>
    <row r="10606" spans="1:8" hidden="1">
      <c r="A10606" s="38" t="s">
        <v>10</v>
      </c>
      <c r="B10606" s="31">
        <v>2017</v>
      </c>
      <c r="C10606" s="31">
        <v>12</v>
      </c>
      <c r="D10606" s="32">
        <v>3.8830399999999999E-3</v>
      </c>
      <c r="E10606" s="32">
        <v>3.8755199999999999E-3</v>
      </c>
      <c r="F10606" s="32">
        <v>0.99612447999999998</v>
      </c>
      <c r="G10606" s="33">
        <v>83625.122000000003</v>
      </c>
      <c r="H10606" s="39">
        <v>83463.077000000005</v>
      </c>
    </row>
    <row r="10607" spans="1:8" hidden="1">
      <c r="A10607" s="38" t="s">
        <v>10</v>
      </c>
      <c r="B10607" s="31">
        <v>2017</v>
      </c>
      <c r="C10607" s="31">
        <v>13</v>
      </c>
      <c r="D10607" s="32">
        <v>3.78619E-3</v>
      </c>
      <c r="E10607" s="32">
        <v>3.7790300000000001E-3</v>
      </c>
      <c r="F10607" s="32">
        <v>0.99622096999999998</v>
      </c>
      <c r="G10607" s="33">
        <v>83301.032000000007</v>
      </c>
      <c r="H10607" s="39">
        <v>83143.633000000002</v>
      </c>
    </row>
    <row r="10608" spans="1:8" hidden="1">
      <c r="A10608" s="38" t="s">
        <v>10</v>
      </c>
      <c r="B10608" s="31">
        <v>2017</v>
      </c>
      <c r="C10608" s="31">
        <v>14</v>
      </c>
      <c r="D10608" s="32">
        <v>3.87287E-3</v>
      </c>
      <c r="E10608" s="32">
        <v>3.8653799999999999E-3</v>
      </c>
      <c r="F10608" s="32">
        <v>0.99613461999999997</v>
      </c>
      <c r="G10608" s="33">
        <v>82986.233999999997</v>
      </c>
      <c r="H10608" s="39">
        <v>82825.846999999994</v>
      </c>
    </row>
    <row r="10609" spans="1:8" hidden="1">
      <c r="A10609" s="38" t="s">
        <v>10</v>
      </c>
      <c r="B10609" s="31">
        <v>2017</v>
      </c>
      <c r="C10609" s="31">
        <v>15</v>
      </c>
      <c r="D10609" s="32">
        <v>4.1126899999999996E-3</v>
      </c>
      <c r="E10609" s="32">
        <v>4.1042500000000003E-3</v>
      </c>
      <c r="F10609" s="32">
        <v>0.99589574999999997</v>
      </c>
      <c r="G10609" s="33">
        <v>82665.460999999996</v>
      </c>
      <c r="H10609" s="39">
        <v>82495.820999999996</v>
      </c>
    </row>
    <row r="10610" spans="1:8" hidden="1">
      <c r="A10610" s="38" t="s">
        <v>10</v>
      </c>
      <c r="B10610" s="31">
        <v>2017</v>
      </c>
      <c r="C10610" s="31">
        <v>16</v>
      </c>
      <c r="D10610" s="32">
        <v>4.4598199999999998E-3</v>
      </c>
      <c r="E10610" s="32">
        <v>4.4498999999999997E-3</v>
      </c>
      <c r="F10610" s="32">
        <v>0.99555009999999999</v>
      </c>
      <c r="G10610" s="33">
        <v>82326.180999999997</v>
      </c>
      <c r="H10610" s="39">
        <v>82143.009000000005</v>
      </c>
    </row>
    <row r="10611" spans="1:8" hidden="1">
      <c r="A10611" s="38" t="s">
        <v>10</v>
      </c>
      <c r="B10611" s="31">
        <v>2017</v>
      </c>
      <c r="C10611" s="31">
        <v>17</v>
      </c>
      <c r="D10611" s="32">
        <v>4.8571700000000001E-3</v>
      </c>
      <c r="E10611" s="32">
        <v>4.8453999999999997E-3</v>
      </c>
      <c r="F10611" s="32">
        <v>0.9951546</v>
      </c>
      <c r="G10611" s="33">
        <v>81959.838000000003</v>
      </c>
      <c r="H10611" s="39">
        <v>81761.274000000005</v>
      </c>
    </row>
    <row r="10612" spans="1:8" hidden="1">
      <c r="A10612" s="38" t="s">
        <v>10</v>
      </c>
      <c r="B10612" s="31">
        <v>2017</v>
      </c>
      <c r="C10612" s="31">
        <v>18</v>
      </c>
      <c r="D10612" s="32">
        <v>5.2579599999999999E-3</v>
      </c>
      <c r="E10612" s="32">
        <v>5.2441800000000002E-3</v>
      </c>
      <c r="F10612" s="32">
        <v>0.99475581999999996</v>
      </c>
      <c r="G10612" s="33">
        <v>81562.710000000006</v>
      </c>
      <c r="H10612" s="39">
        <v>81348.845000000001</v>
      </c>
    </row>
    <row r="10613" spans="1:8" hidden="1">
      <c r="A10613" s="38" t="s">
        <v>10</v>
      </c>
      <c r="B10613" s="31">
        <v>2017</v>
      </c>
      <c r="C10613" s="31">
        <v>19</v>
      </c>
      <c r="D10613" s="32">
        <v>5.6168399999999997E-3</v>
      </c>
      <c r="E10613" s="32">
        <v>5.6011100000000003E-3</v>
      </c>
      <c r="F10613" s="32">
        <v>0.99439889000000004</v>
      </c>
      <c r="G10613" s="33">
        <v>81134.98</v>
      </c>
      <c r="H10613" s="39">
        <v>80907.756999999998</v>
      </c>
    </row>
    <row r="10614" spans="1:8" hidden="1">
      <c r="A10614" s="38" t="s">
        <v>10</v>
      </c>
      <c r="B10614" s="31">
        <v>2017</v>
      </c>
      <c r="C10614" s="31">
        <v>20</v>
      </c>
      <c r="D10614" s="32">
        <v>5.9180200000000004E-3</v>
      </c>
      <c r="E10614" s="32">
        <v>5.90056E-3</v>
      </c>
      <c r="F10614" s="32">
        <v>0.99409943999999995</v>
      </c>
      <c r="G10614" s="33">
        <v>80680.534</v>
      </c>
      <c r="H10614" s="39">
        <v>80442.504000000001</v>
      </c>
    </row>
    <row r="10615" spans="1:8" hidden="1">
      <c r="A10615" s="38" t="s">
        <v>10</v>
      </c>
      <c r="B10615" s="31">
        <v>2017</v>
      </c>
      <c r="C10615" s="31">
        <v>21</v>
      </c>
      <c r="D10615" s="32">
        <v>6.1571200000000003E-3</v>
      </c>
      <c r="E10615" s="32">
        <v>6.1382199999999998E-3</v>
      </c>
      <c r="F10615" s="32">
        <v>0.99386178000000003</v>
      </c>
      <c r="G10615" s="33">
        <v>80204.474000000002</v>
      </c>
      <c r="H10615" s="39">
        <v>79958.316999999995</v>
      </c>
    </row>
    <row r="10616" spans="1:8" hidden="1">
      <c r="A10616" s="38" t="s">
        <v>10</v>
      </c>
      <c r="B10616" s="31">
        <v>2017</v>
      </c>
      <c r="C10616" s="31">
        <v>22</v>
      </c>
      <c r="D10616" s="32">
        <v>6.3408199999999996E-3</v>
      </c>
      <c r="E10616" s="32">
        <v>6.3207799999999998E-3</v>
      </c>
      <c r="F10616" s="32">
        <v>0.99367921999999997</v>
      </c>
      <c r="G10616" s="33">
        <v>79712.160999999993</v>
      </c>
      <c r="H10616" s="39">
        <v>79460.239000000001</v>
      </c>
    </row>
    <row r="10617" spans="1:8" hidden="1">
      <c r="A10617" s="38" t="s">
        <v>10</v>
      </c>
      <c r="B10617" s="31">
        <v>2017</v>
      </c>
      <c r="C10617" s="31">
        <v>23</v>
      </c>
      <c r="D10617" s="32">
        <v>6.4844899999999999E-3</v>
      </c>
      <c r="E10617" s="32">
        <v>6.4635300000000003E-3</v>
      </c>
      <c r="F10617" s="32">
        <v>0.99353647</v>
      </c>
      <c r="G10617" s="33">
        <v>79208.316999999995</v>
      </c>
      <c r="H10617" s="39">
        <v>78952.335000000006</v>
      </c>
    </row>
    <row r="10618" spans="1:8" hidden="1">
      <c r="A10618" s="38" t="s">
        <v>10</v>
      </c>
      <c r="B10618" s="31">
        <v>2017</v>
      </c>
      <c r="C10618" s="31">
        <v>24</v>
      </c>
      <c r="D10618" s="32">
        <v>6.6035800000000004E-3</v>
      </c>
      <c r="E10618" s="32">
        <v>6.5818400000000003E-3</v>
      </c>
      <c r="F10618" s="32">
        <v>0.99341816000000005</v>
      </c>
      <c r="G10618" s="33">
        <v>78696.351999999999</v>
      </c>
      <c r="H10618" s="39">
        <v>78437.368000000002</v>
      </c>
    </row>
    <row r="10619" spans="1:8" hidden="1">
      <c r="A10619" s="38" t="s">
        <v>10</v>
      </c>
      <c r="B10619" s="31">
        <v>2017</v>
      </c>
      <c r="C10619" s="31">
        <v>25</v>
      </c>
      <c r="D10619" s="32">
        <v>6.7159999999999997E-3</v>
      </c>
      <c r="E10619" s="32">
        <v>6.6935199999999997E-3</v>
      </c>
      <c r="F10619" s="32">
        <v>0.99330647999999999</v>
      </c>
      <c r="G10619" s="33">
        <v>78178.384999999995</v>
      </c>
      <c r="H10619" s="39">
        <v>77916.740000000005</v>
      </c>
    </row>
    <row r="10620" spans="1:8" hidden="1">
      <c r="A10620" s="38" t="s">
        <v>10</v>
      </c>
      <c r="B10620" s="31">
        <v>2017</v>
      </c>
      <c r="C10620" s="31">
        <v>26</v>
      </c>
      <c r="D10620" s="32">
        <v>6.8326400000000001E-3</v>
      </c>
      <c r="E10620" s="32">
        <v>6.8093800000000003E-3</v>
      </c>
      <c r="F10620" s="32">
        <v>0.99319062000000002</v>
      </c>
      <c r="G10620" s="33">
        <v>77655.096000000005</v>
      </c>
      <c r="H10620" s="39">
        <v>77390.703999999998</v>
      </c>
    </row>
    <row r="10621" spans="1:8" hidden="1">
      <c r="A10621" s="38" t="s">
        <v>10</v>
      </c>
      <c r="B10621" s="31">
        <v>2017</v>
      </c>
      <c r="C10621" s="31">
        <v>27</v>
      </c>
      <c r="D10621" s="32">
        <v>6.9601799999999998E-3</v>
      </c>
      <c r="E10621" s="32">
        <v>6.9360400000000001E-3</v>
      </c>
      <c r="F10621" s="32">
        <v>0.99306395999999997</v>
      </c>
      <c r="G10621" s="33">
        <v>77126.312999999995</v>
      </c>
      <c r="H10621" s="39">
        <v>76858.837</v>
      </c>
    </row>
    <row r="10622" spans="1:8" hidden="1">
      <c r="A10622" s="38" t="s">
        <v>10</v>
      </c>
      <c r="B10622" s="31">
        <v>2017</v>
      </c>
      <c r="C10622" s="31">
        <v>28</v>
      </c>
      <c r="D10622" s="32">
        <v>7.09963E-3</v>
      </c>
      <c r="E10622" s="32">
        <v>7.07451E-3</v>
      </c>
      <c r="F10622" s="32">
        <v>0.99292548999999997</v>
      </c>
      <c r="G10622" s="33">
        <v>76591.361000000004</v>
      </c>
      <c r="H10622" s="39">
        <v>76320.437999999995</v>
      </c>
    </row>
    <row r="10623" spans="1:8" hidden="1">
      <c r="A10623" s="38" t="s">
        <v>10</v>
      </c>
      <c r="B10623" s="31">
        <v>2017</v>
      </c>
      <c r="C10623" s="31">
        <v>29</v>
      </c>
      <c r="D10623" s="32">
        <v>7.2475600000000001E-3</v>
      </c>
      <c r="E10623" s="32">
        <v>7.2213900000000003E-3</v>
      </c>
      <c r="F10623" s="32">
        <v>0.99277861000000001</v>
      </c>
      <c r="G10623" s="33">
        <v>76049.514999999999</v>
      </c>
      <c r="H10623" s="39">
        <v>75774.922999999995</v>
      </c>
    </row>
    <row r="10624" spans="1:8" hidden="1">
      <c r="A10624" s="38" t="s">
        <v>10</v>
      </c>
      <c r="B10624" s="31">
        <v>2017</v>
      </c>
      <c r="C10624" s="31">
        <v>30</v>
      </c>
      <c r="D10624" s="32">
        <v>7.4023800000000001E-3</v>
      </c>
      <c r="E10624" s="32">
        <v>7.3750899999999999E-3</v>
      </c>
      <c r="F10624" s="32">
        <v>0.99262490999999997</v>
      </c>
      <c r="G10624" s="33">
        <v>75500.331000000006</v>
      </c>
      <c r="H10624" s="39">
        <v>75221.919999999998</v>
      </c>
    </row>
    <row r="10625" spans="1:8" hidden="1">
      <c r="A10625" s="38" t="s">
        <v>10</v>
      </c>
      <c r="B10625" s="31">
        <v>2017</v>
      </c>
      <c r="C10625" s="31">
        <v>31</v>
      </c>
      <c r="D10625" s="32">
        <v>7.56042E-3</v>
      </c>
      <c r="E10625" s="32">
        <v>7.53194E-3</v>
      </c>
      <c r="F10625" s="32">
        <v>0.99246805999999999</v>
      </c>
      <c r="G10625" s="33">
        <v>74943.509999999995</v>
      </c>
      <c r="H10625" s="39">
        <v>74661.274000000005</v>
      </c>
    </row>
    <row r="10626" spans="1:8" hidden="1">
      <c r="A10626" s="38" t="s">
        <v>10</v>
      </c>
      <c r="B10626" s="31">
        <v>2017</v>
      </c>
      <c r="C10626" s="31">
        <v>32</v>
      </c>
      <c r="D10626" s="32">
        <v>7.7215000000000001E-3</v>
      </c>
      <c r="E10626" s="32">
        <v>7.6918000000000004E-3</v>
      </c>
      <c r="F10626" s="32">
        <v>0.99230819999999997</v>
      </c>
      <c r="G10626" s="33">
        <v>74379.039000000004</v>
      </c>
      <c r="H10626" s="39">
        <v>74092.985000000001</v>
      </c>
    </row>
    <row r="10627" spans="1:8" hidden="1">
      <c r="A10627" s="38" t="s">
        <v>10</v>
      </c>
      <c r="B10627" s="31">
        <v>2017</v>
      </c>
      <c r="C10627" s="31">
        <v>33</v>
      </c>
      <c r="D10627" s="32">
        <v>7.8879199999999997E-3</v>
      </c>
      <c r="E10627" s="32">
        <v>7.8569299999999998E-3</v>
      </c>
      <c r="F10627" s="32">
        <v>0.99214307000000002</v>
      </c>
      <c r="G10627" s="33">
        <v>73806.929999999993</v>
      </c>
      <c r="H10627" s="39">
        <v>73516.982000000004</v>
      </c>
    </row>
    <row r="10628" spans="1:8" hidden="1">
      <c r="A10628" s="38" t="s">
        <v>10</v>
      </c>
      <c r="B10628" s="31">
        <v>2017</v>
      </c>
      <c r="C10628" s="31">
        <v>34</v>
      </c>
      <c r="D10628" s="32">
        <v>8.0640799999999995E-3</v>
      </c>
      <c r="E10628" s="32">
        <v>8.0316999999999993E-3</v>
      </c>
      <c r="F10628" s="32">
        <v>0.99196830000000003</v>
      </c>
      <c r="G10628" s="33">
        <v>73227.034</v>
      </c>
      <c r="H10628" s="39">
        <v>72932.966</v>
      </c>
    </row>
    <row r="10629" spans="1:8" hidden="1">
      <c r="A10629" s="38" t="s">
        <v>10</v>
      </c>
      <c r="B10629" s="31">
        <v>2017</v>
      </c>
      <c r="C10629" s="31">
        <v>35</v>
      </c>
      <c r="D10629" s="32">
        <v>8.2591399999999999E-3</v>
      </c>
      <c r="E10629" s="32">
        <v>8.2251700000000004E-3</v>
      </c>
      <c r="F10629" s="32">
        <v>0.99177483</v>
      </c>
      <c r="G10629" s="33">
        <v>72638.896999999997</v>
      </c>
      <c r="H10629" s="39">
        <v>72340.163</v>
      </c>
    </row>
    <row r="10630" spans="1:8" hidden="1">
      <c r="A10630" s="38" t="s">
        <v>10</v>
      </c>
      <c r="B10630" s="31">
        <v>2017</v>
      </c>
      <c r="C10630" s="31">
        <v>36</v>
      </c>
      <c r="D10630" s="32">
        <v>8.48024E-3</v>
      </c>
      <c r="E10630" s="32">
        <v>8.4444399999999992E-3</v>
      </c>
      <c r="F10630" s="32">
        <v>0.99155556</v>
      </c>
      <c r="G10630" s="33">
        <v>72041.429999999993</v>
      </c>
      <c r="H10630" s="39">
        <v>71737.255000000005</v>
      </c>
    </row>
    <row r="10631" spans="1:8" hidden="1">
      <c r="A10631" s="38" t="s">
        <v>10</v>
      </c>
      <c r="B10631" s="31">
        <v>2017</v>
      </c>
      <c r="C10631" s="31">
        <v>37</v>
      </c>
      <c r="D10631" s="32">
        <v>8.7334600000000002E-3</v>
      </c>
      <c r="E10631" s="32">
        <v>8.6954900000000002E-3</v>
      </c>
      <c r="F10631" s="32">
        <v>0.99130450999999997</v>
      </c>
      <c r="G10631" s="33">
        <v>71433.08</v>
      </c>
      <c r="H10631" s="39">
        <v>71122.506999999998</v>
      </c>
    </row>
    <row r="10632" spans="1:8" hidden="1">
      <c r="A10632" s="38" t="s">
        <v>10</v>
      </c>
      <c r="B10632" s="31">
        <v>2017</v>
      </c>
      <c r="C10632" s="31">
        <v>38</v>
      </c>
      <c r="D10632" s="32">
        <v>9.0180599999999996E-3</v>
      </c>
      <c r="E10632" s="32">
        <v>8.9775800000000006E-3</v>
      </c>
      <c r="F10632" s="32">
        <v>0.99102241999999996</v>
      </c>
      <c r="G10632" s="33">
        <v>70811.934999999998</v>
      </c>
      <c r="H10632" s="39">
        <v>70494.074999999997</v>
      </c>
    </row>
    <row r="10633" spans="1:8" hidden="1">
      <c r="A10633" s="38" t="s">
        <v>10</v>
      </c>
      <c r="B10633" s="31">
        <v>2017</v>
      </c>
      <c r="C10633" s="31">
        <v>39</v>
      </c>
      <c r="D10633" s="32">
        <v>9.3253199999999998E-3</v>
      </c>
      <c r="E10633" s="32">
        <v>9.2820400000000001E-3</v>
      </c>
      <c r="F10633" s="32">
        <v>0.99071796000000001</v>
      </c>
      <c r="G10633" s="33">
        <v>70176.214999999997</v>
      </c>
      <c r="H10633" s="39">
        <v>69850.525999999998</v>
      </c>
    </row>
    <row r="10634" spans="1:8" hidden="1">
      <c r="A10634" s="38" t="s">
        <v>10</v>
      </c>
      <c r="B10634" s="31">
        <v>2017</v>
      </c>
      <c r="C10634" s="31">
        <v>40</v>
      </c>
      <c r="D10634" s="32">
        <v>9.6414399999999994E-3</v>
      </c>
      <c r="E10634" s="32">
        <v>9.59518E-3</v>
      </c>
      <c r="F10634" s="32">
        <v>0.99040481999999996</v>
      </c>
      <c r="G10634" s="33">
        <v>69524.835999999996</v>
      </c>
      <c r="H10634" s="39">
        <v>69191.284</v>
      </c>
    </row>
    <row r="10635" spans="1:8" hidden="1">
      <c r="A10635" s="38" t="s">
        <v>10</v>
      </c>
      <c r="B10635" s="31">
        <v>2017</v>
      </c>
      <c r="C10635" s="31">
        <v>41</v>
      </c>
      <c r="D10635" s="32">
        <v>9.9461600000000008E-3</v>
      </c>
      <c r="E10635" s="32">
        <v>9.8969399999999999E-3</v>
      </c>
      <c r="F10635" s="32">
        <v>0.99010306000000003</v>
      </c>
      <c r="G10635" s="33">
        <v>68857.732999999993</v>
      </c>
      <c r="H10635" s="39">
        <v>68516.991999999998</v>
      </c>
    </row>
    <row r="10636" spans="1:8" hidden="1">
      <c r="A10636" s="38" t="s">
        <v>10</v>
      </c>
      <c r="B10636" s="31">
        <v>2017</v>
      </c>
      <c r="C10636" s="31">
        <v>42</v>
      </c>
      <c r="D10636" s="32">
        <v>1.022678E-2</v>
      </c>
      <c r="E10636" s="32">
        <v>1.017475E-2</v>
      </c>
      <c r="F10636" s="32">
        <v>0.98982524999999999</v>
      </c>
      <c r="G10636" s="33">
        <v>68176.251999999993</v>
      </c>
      <c r="H10636" s="39">
        <v>67829.414000000004</v>
      </c>
    </row>
    <row r="10637" spans="1:8" hidden="1">
      <c r="A10637" s="38" t="s">
        <v>10</v>
      </c>
      <c r="B10637" s="31">
        <v>2017</v>
      </c>
      <c r="C10637" s="31">
        <v>43</v>
      </c>
      <c r="D10637" s="32">
        <v>1.048106E-2</v>
      </c>
      <c r="E10637" s="32">
        <v>1.042642E-2</v>
      </c>
      <c r="F10637" s="32">
        <v>0.98957357999999995</v>
      </c>
      <c r="G10637" s="33">
        <v>67482.576000000001</v>
      </c>
      <c r="H10637" s="39">
        <v>67130.774999999994</v>
      </c>
    </row>
    <row r="10638" spans="1:8" hidden="1">
      <c r="A10638" s="38" t="s">
        <v>10</v>
      </c>
      <c r="B10638" s="31">
        <v>2017</v>
      </c>
      <c r="C10638" s="31">
        <v>44</v>
      </c>
      <c r="D10638" s="32">
        <v>1.072211E-2</v>
      </c>
      <c r="E10638" s="32">
        <v>1.0664939999999999E-2</v>
      </c>
      <c r="F10638" s="32">
        <v>0.98933506000000004</v>
      </c>
      <c r="G10638" s="33">
        <v>66778.974000000002</v>
      </c>
      <c r="H10638" s="39">
        <v>66422.876999999993</v>
      </c>
    </row>
    <row r="10639" spans="1:8" hidden="1">
      <c r="A10639" s="38" t="s">
        <v>10</v>
      </c>
      <c r="B10639" s="31">
        <v>2017</v>
      </c>
      <c r="C10639" s="31">
        <v>45</v>
      </c>
      <c r="D10639" s="32">
        <v>1.0981049999999999E-2</v>
      </c>
      <c r="E10639" s="32">
        <v>1.092109E-2</v>
      </c>
      <c r="F10639" s="32">
        <v>0.98907891000000003</v>
      </c>
      <c r="G10639" s="33">
        <v>66066.78</v>
      </c>
      <c r="H10639" s="39">
        <v>65706.02</v>
      </c>
    </row>
    <row r="10640" spans="1:8" hidden="1">
      <c r="A10640" s="38" t="s">
        <v>10</v>
      </c>
      <c r="B10640" s="31">
        <v>2017</v>
      </c>
      <c r="C10640" s="31">
        <v>46</v>
      </c>
      <c r="D10640" s="32">
        <v>1.129222E-2</v>
      </c>
      <c r="E10640" s="32">
        <v>1.122882E-2</v>
      </c>
      <c r="F10640" s="32">
        <v>0.98877117999999997</v>
      </c>
      <c r="G10640" s="33">
        <v>65345.258999999998</v>
      </c>
      <c r="H10640" s="39">
        <v>64978.383999999998</v>
      </c>
    </row>
    <row r="10641" spans="1:8" hidden="1">
      <c r="A10641" s="38" t="s">
        <v>10</v>
      </c>
      <c r="B10641" s="31">
        <v>2017</v>
      </c>
      <c r="C10641" s="31">
        <v>47</v>
      </c>
      <c r="D10641" s="32">
        <v>1.1690519999999999E-2</v>
      </c>
      <c r="E10641" s="32">
        <v>1.162258E-2</v>
      </c>
      <c r="F10641" s="32">
        <v>0.98837741999999995</v>
      </c>
      <c r="G10641" s="33">
        <v>64611.508999999998</v>
      </c>
      <c r="H10641" s="39">
        <v>64236.033000000003</v>
      </c>
    </row>
    <row r="10642" spans="1:8" hidden="1">
      <c r="A10642" s="38" t="s">
        <v>10</v>
      </c>
      <c r="B10642" s="31">
        <v>2017</v>
      </c>
      <c r="C10642" s="31">
        <v>48</v>
      </c>
      <c r="D10642" s="32">
        <v>1.219836E-2</v>
      </c>
      <c r="E10642" s="32">
        <v>1.212441E-2</v>
      </c>
      <c r="F10642" s="32">
        <v>0.98787559000000003</v>
      </c>
      <c r="G10642" s="33">
        <v>63860.555999999997</v>
      </c>
      <c r="H10642" s="39">
        <v>63473.42</v>
      </c>
    </row>
    <row r="10643" spans="1:8" hidden="1">
      <c r="A10643" s="38" t="s">
        <v>10</v>
      </c>
      <c r="B10643" s="31">
        <v>2017</v>
      </c>
      <c r="C10643" s="31">
        <v>49</v>
      </c>
      <c r="D10643" s="32">
        <v>1.2818410000000001E-2</v>
      </c>
      <c r="E10643" s="32">
        <v>1.273678E-2</v>
      </c>
      <c r="F10643" s="32">
        <v>0.98726322</v>
      </c>
      <c r="G10643" s="33">
        <v>63086.284</v>
      </c>
      <c r="H10643" s="39">
        <v>62684.525999999998</v>
      </c>
    </row>
    <row r="10644" spans="1:8" hidden="1">
      <c r="A10644" s="38" t="s">
        <v>10</v>
      </c>
      <c r="B10644" s="31">
        <v>2017</v>
      </c>
      <c r="C10644" s="31">
        <v>50</v>
      </c>
      <c r="D10644" s="32">
        <v>1.353849E-2</v>
      </c>
      <c r="E10644" s="32">
        <v>1.344746E-2</v>
      </c>
      <c r="F10644" s="32">
        <v>0.98655254000000003</v>
      </c>
      <c r="G10644" s="33">
        <v>62282.767999999996</v>
      </c>
      <c r="H10644" s="39">
        <v>61863.995999999999</v>
      </c>
    </row>
    <row r="10645" spans="1:8" hidden="1">
      <c r="A10645" s="38" t="s">
        <v>10</v>
      </c>
      <c r="B10645" s="31">
        <v>2017</v>
      </c>
      <c r="C10645" s="31">
        <v>51</v>
      </c>
      <c r="D10645" s="32">
        <v>1.4326449999999999E-2</v>
      </c>
      <c r="E10645" s="32">
        <v>1.4224560000000001E-2</v>
      </c>
      <c r="F10645" s="32">
        <v>0.98577543999999995</v>
      </c>
      <c r="G10645" s="33">
        <v>61445.222999999998</v>
      </c>
      <c r="H10645" s="39">
        <v>61008.207999999999</v>
      </c>
    </row>
    <row r="10646" spans="1:8" hidden="1">
      <c r="A10646" s="38" t="s">
        <v>10</v>
      </c>
      <c r="B10646" s="31">
        <v>2017</v>
      </c>
      <c r="C10646" s="31">
        <v>52</v>
      </c>
      <c r="D10646" s="32">
        <v>1.515066E-2</v>
      </c>
      <c r="E10646" s="32">
        <v>1.503675E-2</v>
      </c>
      <c r="F10646" s="32">
        <v>0.98496324999999996</v>
      </c>
      <c r="G10646" s="33">
        <v>60571.192000000003</v>
      </c>
      <c r="H10646" s="39">
        <v>60115.794999999998</v>
      </c>
    </row>
    <row r="10647" spans="1:8" hidden="1">
      <c r="A10647" s="38" t="s">
        <v>10</v>
      </c>
      <c r="B10647" s="31">
        <v>2017</v>
      </c>
      <c r="C10647" s="31">
        <v>53</v>
      </c>
      <c r="D10647" s="32">
        <v>1.5994419999999999E-2</v>
      </c>
      <c r="E10647" s="32">
        <v>1.5867530000000001E-2</v>
      </c>
      <c r="F10647" s="32">
        <v>0.98413247000000004</v>
      </c>
      <c r="G10647" s="33">
        <v>59660.398000000001</v>
      </c>
      <c r="H10647" s="39">
        <v>59187.067000000003</v>
      </c>
    </row>
    <row r="10648" spans="1:8" hidden="1">
      <c r="A10648" s="38" t="s">
        <v>10</v>
      </c>
      <c r="B10648" s="31">
        <v>2017</v>
      </c>
      <c r="C10648" s="31">
        <v>54</v>
      </c>
      <c r="D10648" s="32">
        <v>1.685884E-2</v>
      </c>
      <c r="E10648" s="32">
        <v>1.6717920000000001E-2</v>
      </c>
      <c r="F10648" s="32">
        <v>0.98328207999999995</v>
      </c>
      <c r="G10648" s="33">
        <v>58713.735000000001</v>
      </c>
      <c r="H10648" s="39">
        <v>58222.949000000001</v>
      </c>
    </row>
    <row r="10649" spans="1:8" hidden="1">
      <c r="A10649" s="38" t="s">
        <v>10</v>
      </c>
      <c r="B10649" s="31">
        <v>2017</v>
      </c>
      <c r="C10649" s="31">
        <v>55</v>
      </c>
      <c r="D10649" s="32">
        <v>1.7778490000000001E-2</v>
      </c>
      <c r="E10649" s="32">
        <v>1.762184E-2</v>
      </c>
      <c r="F10649" s="32">
        <v>0.98237816</v>
      </c>
      <c r="G10649" s="33">
        <v>57732.163999999997</v>
      </c>
      <c r="H10649" s="39">
        <v>57223.49</v>
      </c>
    </row>
    <row r="10650" spans="1:8" hidden="1">
      <c r="A10650" s="38" t="s">
        <v>10</v>
      </c>
      <c r="B10650" s="31">
        <v>2017</v>
      </c>
      <c r="C10650" s="31">
        <v>56</v>
      </c>
      <c r="D10650" s="32">
        <v>1.8801829999999999E-2</v>
      </c>
      <c r="E10650" s="32">
        <v>1.8626730000000001E-2</v>
      </c>
      <c r="F10650" s="32">
        <v>0.98137326999999996</v>
      </c>
      <c r="G10650" s="33">
        <v>56714.815999999999</v>
      </c>
      <c r="H10650" s="39">
        <v>56186.610999999997</v>
      </c>
    </row>
    <row r="10651" spans="1:8" hidden="1">
      <c r="A10651" s="38" t="s">
        <v>10</v>
      </c>
      <c r="B10651" s="31">
        <v>2017</v>
      </c>
      <c r="C10651" s="31">
        <v>57</v>
      </c>
      <c r="D10651" s="32">
        <v>1.9984209999999999E-2</v>
      </c>
      <c r="E10651" s="32">
        <v>1.978651E-2</v>
      </c>
      <c r="F10651" s="32">
        <v>0.98021349000000002</v>
      </c>
      <c r="G10651" s="33">
        <v>55658.404999999999</v>
      </c>
      <c r="H10651" s="39">
        <v>55107.762000000002</v>
      </c>
    </row>
    <row r="10652" spans="1:8" hidden="1">
      <c r="A10652" s="38" t="s">
        <v>10</v>
      </c>
      <c r="B10652" s="31">
        <v>2017</v>
      </c>
      <c r="C10652" s="31">
        <v>58</v>
      </c>
      <c r="D10652" s="32">
        <v>2.1376249999999999E-2</v>
      </c>
      <c r="E10652" s="32">
        <v>2.1150189999999999E-2</v>
      </c>
      <c r="F10652" s="32">
        <v>0.97884981000000004</v>
      </c>
      <c r="G10652" s="33">
        <v>54557.120000000003</v>
      </c>
      <c r="H10652" s="39">
        <v>53980.173000000003</v>
      </c>
    </row>
    <row r="10653" spans="1:8" hidden="1">
      <c r="A10653" s="38" t="s">
        <v>10</v>
      </c>
      <c r="B10653" s="31">
        <v>2017</v>
      </c>
      <c r="C10653" s="31">
        <v>59</v>
      </c>
      <c r="D10653" s="32">
        <v>2.300162E-2</v>
      </c>
      <c r="E10653" s="32">
        <v>2.2740090000000001E-2</v>
      </c>
      <c r="F10653" s="32">
        <v>0.97725991000000001</v>
      </c>
      <c r="G10653" s="33">
        <v>53403.226000000002</v>
      </c>
      <c r="H10653" s="39">
        <v>52796.029000000002</v>
      </c>
    </row>
    <row r="10654" spans="1:8" hidden="1">
      <c r="A10654" s="38" t="s">
        <v>10</v>
      </c>
      <c r="B10654" s="31">
        <v>2017</v>
      </c>
      <c r="C10654" s="31">
        <v>60</v>
      </c>
      <c r="D10654" s="32">
        <v>2.4867489999999999E-2</v>
      </c>
      <c r="E10654" s="32">
        <v>2.4562090000000002E-2</v>
      </c>
      <c r="F10654" s="32">
        <v>0.97543791000000002</v>
      </c>
      <c r="G10654" s="33">
        <v>52188.832000000002</v>
      </c>
      <c r="H10654" s="39">
        <v>51547.898000000001</v>
      </c>
    </row>
    <row r="10655" spans="1:8" hidden="1">
      <c r="A10655" s="38" t="s">
        <v>10</v>
      </c>
      <c r="B10655" s="31">
        <v>2017</v>
      </c>
      <c r="C10655" s="31">
        <v>61</v>
      </c>
      <c r="D10655" s="32">
        <v>2.695326E-2</v>
      </c>
      <c r="E10655" s="32">
        <v>2.659485E-2</v>
      </c>
      <c r="F10655" s="32">
        <v>0.97340515000000005</v>
      </c>
      <c r="G10655" s="33">
        <v>50906.964999999997</v>
      </c>
      <c r="H10655" s="39">
        <v>50230.033000000003</v>
      </c>
    </row>
    <row r="10656" spans="1:8" hidden="1">
      <c r="A10656" s="38" t="s">
        <v>10</v>
      </c>
      <c r="B10656" s="31">
        <v>2017</v>
      </c>
      <c r="C10656" s="31">
        <v>62</v>
      </c>
      <c r="D10656" s="32">
        <v>2.923042E-2</v>
      </c>
      <c r="E10656" s="32">
        <v>2.8809370000000001E-2</v>
      </c>
      <c r="F10656" s="32">
        <v>0.97119063000000005</v>
      </c>
      <c r="G10656" s="33">
        <v>49553.101999999999</v>
      </c>
      <c r="H10656" s="39">
        <v>48839.305</v>
      </c>
    </row>
    <row r="10657" spans="1:8" hidden="1">
      <c r="A10657" s="38" t="s">
        <v>10</v>
      </c>
      <c r="B10657" s="31">
        <v>2017</v>
      </c>
      <c r="C10657" s="31">
        <v>63</v>
      </c>
      <c r="D10657" s="32">
        <v>3.1686859999999997E-2</v>
      </c>
      <c r="E10657" s="32">
        <v>3.1192660000000001E-2</v>
      </c>
      <c r="F10657" s="32">
        <v>0.96880734000000002</v>
      </c>
      <c r="G10657" s="33">
        <v>48125.508000000002</v>
      </c>
      <c r="H10657" s="39">
        <v>47374.927000000003</v>
      </c>
    </row>
    <row r="10658" spans="1:8" hidden="1">
      <c r="A10658" s="38" t="s">
        <v>10</v>
      </c>
      <c r="B10658" s="31">
        <v>2017</v>
      </c>
      <c r="C10658" s="31">
        <v>64</v>
      </c>
      <c r="D10658" s="32">
        <v>3.4327969999999999E-2</v>
      </c>
      <c r="E10658" s="32">
        <v>3.3748710000000001E-2</v>
      </c>
      <c r="F10658" s="32">
        <v>0.96625128999999998</v>
      </c>
      <c r="G10658" s="33">
        <v>46624.345999999998</v>
      </c>
      <c r="H10658" s="39">
        <v>45837.59</v>
      </c>
    </row>
    <row r="10659" spans="1:8" hidden="1">
      <c r="A10659" s="38" t="s">
        <v>10</v>
      </c>
      <c r="B10659" s="31">
        <v>2017</v>
      </c>
      <c r="C10659" s="31">
        <v>65</v>
      </c>
      <c r="D10659" s="32">
        <v>3.7203590000000002E-2</v>
      </c>
      <c r="E10659" s="32">
        <v>3.6524170000000002E-2</v>
      </c>
      <c r="F10659" s="32">
        <v>0.96347583000000003</v>
      </c>
      <c r="G10659" s="33">
        <v>45050.834000000003</v>
      </c>
      <c r="H10659" s="39">
        <v>44228.112000000001</v>
      </c>
    </row>
    <row r="10660" spans="1:8" hidden="1">
      <c r="A10660" s="38" t="s">
        <v>10</v>
      </c>
      <c r="B10660" s="31">
        <v>2017</v>
      </c>
      <c r="C10660" s="31">
        <v>66</v>
      </c>
      <c r="D10660" s="32">
        <v>4.0387590000000001E-2</v>
      </c>
      <c r="E10660" s="32">
        <v>3.9588150000000003E-2</v>
      </c>
      <c r="F10660" s="32">
        <v>0.96041184999999996</v>
      </c>
      <c r="G10660" s="33">
        <v>43405.39</v>
      </c>
      <c r="H10660" s="39">
        <v>42546.22</v>
      </c>
    </row>
    <row r="10661" spans="1:8" hidden="1">
      <c r="A10661" s="38" t="s">
        <v>10</v>
      </c>
      <c r="B10661" s="31">
        <v>2017</v>
      </c>
      <c r="C10661" s="31">
        <v>67</v>
      </c>
      <c r="D10661" s="32">
        <v>4.39692E-2</v>
      </c>
      <c r="E10661" s="32">
        <v>4.302334E-2</v>
      </c>
      <c r="F10661" s="32">
        <v>0.95697666000000003</v>
      </c>
      <c r="G10661" s="33">
        <v>41687.050999999999</v>
      </c>
      <c r="H10661" s="39">
        <v>40790.292999999998</v>
      </c>
    </row>
    <row r="10662" spans="1:8" hidden="1">
      <c r="A10662" s="38" t="s">
        <v>10</v>
      </c>
      <c r="B10662" s="31">
        <v>2017</v>
      </c>
      <c r="C10662" s="31">
        <v>68</v>
      </c>
      <c r="D10662" s="32">
        <v>4.801801E-2</v>
      </c>
      <c r="E10662" s="32">
        <v>4.6892169999999997E-2</v>
      </c>
      <c r="F10662" s="32">
        <v>0.95310782999999999</v>
      </c>
      <c r="G10662" s="33">
        <v>39893.534</v>
      </c>
      <c r="H10662" s="39">
        <v>38958.186999999998</v>
      </c>
    </row>
    <row r="10663" spans="1:8" hidden="1">
      <c r="A10663" s="38" t="s">
        <v>10</v>
      </c>
      <c r="B10663" s="31">
        <v>2017</v>
      </c>
      <c r="C10663" s="31">
        <v>69</v>
      </c>
      <c r="D10663" s="32">
        <v>5.2569829999999998E-2</v>
      </c>
      <c r="E10663" s="32">
        <v>5.122343E-2</v>
      </c>
      <c r="F10663" s="32">
        <v>0.94877657000000004</v>
      </c>
      <c r="G10663" s="33">
        <v>38022.839999999997</v>
      </c>
      <c r="H10663" s="39">
        <v>37049.01</v>
      </c>
    </row>
    <row r="10664" spans="1:8" hidden="1">
      <c r="A10664" s="38" t="s">
        <v>10</v>
      </c>
      <c r="B10664" s="31">
        <v>2017</v>
      </c>
      <c r="C10664" s="31">
        <v>70</v>
      </c>
      <c r="D10664" s="32">
        <v>5.762975E-2</v>
      </c>
      <c r="E10664" s="32">
        <v>5.6015660000000002E-2</v>
      </c>
      <c r="F10664" s="32">
        <v>0.94398433999999998</v>
      </c>
      <c r="G10664" s="33">
        <v>36075.18</v>
      </c>
      <c r="H10664" s="39">
        <v>35064.792000000001</v>
      </c>
    </row>
    <row r="10665" spans="1:8" hidden="1">
      <c r="A10665" s="38" t="s">
        <v>10</v>
      </c>
      <c r="B10665" s="31">
        <v>2017</v>
      </c>
      <c r="C10665" s="31">
        <v>71</v>
      </c>
      <c r="D10665" s="32">
        <v>6.3145400000000004E-2</v>
      </c>
      <c r="E10665" s="32">
        <v>6.1212750000000003E-2</v>
      </c>
      <c r="F10665" s="32">
        <v>0.93878724999999996</v>
      </c>
      <c r="G10665" s="33">
        <v>34054.404999999999</v>
      </c>
      <c r="H10665" s="39">
        <v>33012.123</v>
      </c>
    </row>
    <row r="10666" spans="1:8" hidden="1">
      <c r="A10666" s="38" t="s">
        <v>10</v>
      </c>
      <c r="B10666" s="31">
        <v>2017</v>
      </c>
      <c r="C10666" s="31">
        <v>72</v>
      </c>
      <c r="D10666" s="32">
        <v>6.9058679999999997E-2</v>
      </c>
      <c r="E10666" s="32">
        <v>6.6753720000000002E-2</v>
      </c>
      <c r="F10666" s="32">
        <v>0.93324627999999998</v>
      </c>
      <c r="G10666" s="33">
        <v>31969.841</v>
      </c>
      <c r="H10666" s="39">
        <v>30902.788</v>
      </c>
    </row>
    <row r="10667" spans="1:8" hidden="1">
      <c r="A10667" s="38" t="s">
        <v>10</v>
      </c>
      <c r="B10667" s="31">
        <v>2017</v>
      </c>
      <c r="C10667" s="31">
        <v>73</v>
      </c>
      <c r="D10667" s="32">
        <v>7.5351719999999997E-2</v>
      </c>
      <c r="E10667" s="32">
        <v>7.2615860000000004E-2</v>
      </c>
      <c r="F10667" s="32">
        <v>0.92738414000000002</v>
      </c>
      <c r="G10667" s="33">
        <v>29835.735000000001</v>
      </c>
      <c r="H10667" s="39">
        <v>28752.460999999999</v>
      </c>
    </row>
    <row r="10668" spans="1:8" hidden="1">
      <c r="A10668" s="38" t="s">
        <v>10</v>
      </c>
      <c r="B10668" s="31">
        <v>2017</v>
      </c>
      <c r="C10668" s="31">
        <v>74</v>
      </c>
      <c r="D10668" s="32">
        <v>8.2057240000000004E-2</v>
      </c>
      <c r="E10668" s="32">
        <v>7.8823229999999994E-2</v>
      </c>
      <c r="F10668" s="32">
        <v>0.92117676999999998</v>
      </c>
      <c r="G10668" s="33">
        <v>27669.187999999998</v>
      </c>
      <c r="H10668" s="39">
        <v>26578.7</v>
      </c>
    </row>
    <row r="10669" spans="1:8" hidden="1">
      <c r="A10669" s="38" t="s">
        <v>10</v>
      </c>
      <c r="B10669" s="31">
        <v>2017</v>
      </c>
      <c r="C10669" s="31">
        <v>75</v>
      </c>
      <c r="D10669" s="32">
        <v>8.9308150000000003E-2</v>
      </c>
      <c r="E10669" s="32">
        <v>8.5490640000000007E-2</v>
      </c>
      <c r="F10669" s="32">
        <v>0.91450936000000005</v>
      </c>
      <c r="G10669" s="33">
        <v>25488.213</v>
      </c>
      <c r="H10669" s="39">
        <v>24398.710999999999</v>
      </c>
    </row>
    <row r="10670" spans="1:8" hidden="1">
      <c r="A10670" s="38" t="s">
        <v>10</v>
      </c>
      <c r="B10670" s="31">
        <v>2017</v>
      </c>
      <c r="C10670" s="31">
        <v>76</v>
      </c>
      <c r="D10670" s="32">
        <v>9.7295300000000001E-2</v>
      </c>
      <c r="E10670" s="32">
        <v>9.278169E-2</v>
      </c>
      <c r="F10670" s="32">
        <v>0.90721830999999997</v>
      </c>
      <c r="G10670" s="33">
        <v>23309.208999999999</v>
      </c>
      <c r="H10670" s="39">
        <v>22227.875</v>
      </c>
    </row>
    <row r="10671" spans="1:8" hidden="1">
      <c r="A10671" s="38" t="s">
        <v>10</v>
      </c>
      <c r="B10671" s="31">
        <v>2017</v>
      </c>
      <c r="C10671" s="31">
        <v>77</v>
      </c>
      <c r="D10671" s="32">
        <v>0.1062164</v>
      </c>
      <c r="E10671" s="32">
        <v>0.10085991</v>
      </c>
      <c r="F10671" s="32">
        <v>0.89914008999999995</v>
      </c>
      <c r="G10671" s="33">
        <v>21146.541000000001</v>
      </c>
      <c r="H10671" s="39">
        <v>20080.121999999999</v>
      </c>
    </row>
    <row r="10672" spans="1:8" hidden="1">
      <c r="A10672" s="38" t="s">
        <v>10</v>
      </c>
      <c r="B10672" s="31">
        <v>2017</v>
      </c>
      <c r="C10672" s="31">
        <v>78</v>
      </c>
      <c r="D10672" s="32">
        <v>0.11623546999999999</v>
      </c>
      <c r="E10672" s="32">
        <v>0.10985117</v>
      </c>
      <c r="F10672" s="32">
        <v>0.89014883</v>
      </c>
      <c r="G10672" s="33">
        <v>19013.703000000001</v>
      </c>
      <c r="H10672" s="39">
        <v>17969.364000000001</v>
      </c>
    </row>
    <row r="10673" spans="1:8" hidden="1">
      <c r="A10673" s="38" t="s">
        <v>10</v>
      </c>
      <c r="B10673" s="31">
        <v>2017</v>
      </c>
      <c r="C10673" s="31">
        <v>79</v>
      </c>
      <c r="D10673" s="32">
        <v>0.12737570000000001</v>
      </c>
      <c r="E10673" s="32">
        <v>0.11974913</v>
      </c>
      <c r="F10673" s="32">
        <v>0.88025087000000002</v>
      </c>
      <c r="G10673" s="33">
        <v>16925.026000000002</v>
      </c>
      <c r="H10673" s="39">
        <v>15911.647000000001</v>
      </c>
    </row>
    <row r="10674" spans="1:8" hidden="1">
      <c r="A10674" s="38" t="s">
        <v>10</v>
      </c>
      <c r="B10674" s="31">
        <v>2017</v>
      </c>
      <c r="C10674" s="31">
        <v>80</v>
      </c>
      <c r="D10674" s="32">
        <v>0.13954009000000001</v>
      </c>
      <c r="E10674" s="32">
        <v>0.13043932999999999</v>
      </c>
      <c r="F10674" s="32">
        <v>0.86956067000000004</v>
      </c>
      <c r="G10674" s="33">
        <v>14898.268</v>
      </c>
      <c r="H10674" s="39">
        <v>13926.608</v>
      </c>
    </row>
    <row r="10675" spans="1:8" hidden="1">
      <c r="A10675" s="38" t="s">
        <v>10</v>
      </c>
      <c r="B10675" s="31">
        <v>2017</v>
      </c>
      <c r="C10675" s="31">
        <v>81</v>
      </c>
      <c r="D10675" s="32">
        <v>0.15251059</v>
      </c>
      <c r="E10675" s="32">
        <v>0.14170484999999999</v>
      </c>
      <c r="F10675" s="32">
        <v>0.85829515000000001</v>
      </c>
      <c r="G10675" s="33">
        <v>12954.948</v>
      </c>
      <c r="H10675" s="39">
        <v>12037.058999999999</v>
      </c>
    </row>
    <row r="10676" spans="1:8" hidden="1">
      <c r="A10676" s="38" t="s">
        <v>10</v>
      </c>
      <c r="B10676" s="31">
        <v>2017</v>
      </c>
      <c r="C10676" s="31">
        <v>82</v>
      </c>
      <c r="D10676" s="32">
        <v>0.16605458000000001</v>
      </c>
      <c r="E10676" s="32">
        <v>0.15332446999999999</v>
      </c>
      <c r="F10676" s="32">
        <v>0.84667552999999995</v>
      </c>
      <c r="G10676" s="33">
        <v>11119.169</v>
      </c>
      <c r="H10676" s="39">
        <v>10266.749</v>
      </c>
    </row>
    <row r="10677" spans="1:8" hidden="1">
      <c r="A10677" s="38" t="s">
        <v>10</v>
      </c>
      <c r="B10677" s="31">
        <v>2017</v>
      </c>
      <c r="C10677" s="31">
        <v>83</v>
      </c>
      <c r="D10677" s="32">
        <v>0.18012043999999999</v>
      </c>
      <c r="E10677" s="32">
        <v>0.16523898000000001</v>
      </c>
      <c r="F10677" s="32">
        <v>0.83476101999999996</v>
      </c>
      <c r="G10677" s="33">
        <v>9414.3279999999995</v>
      </c>
      <c r="H10677" s="39">
        <v>8636.5210000000006</v>
      </c>
    </row>
    <row r="10678" spans="1:8" hidden="1">
      <c r="A10678" s="38" t="s">
        <v>10</v>
      </c>
      <c r="B10678" s="31">
        <v>2017</v>
      </c>
      <c r="C10678" s="31">
        <v>84</v>
      </c>
      <c r="D10678" s="32">
        <v>0.19485855999999999</v>
      </c>
      <c r="E10678" s="32">
        <v>0.17755910999999999</v>
      </c>
      <c r="F10678" s="32">
        <v>0.82244088999999998</v>
      </c>
      <c r="G10678" s="33">
        <v>7858.7139999999999</v>
      </c>
      <c r="H10678" s="39">
        <v>7161.0209999999997</v>
      </c>
    </row>
    <row r="10679" spans="1:8" hidden="1">
      <c r="A10679" s="38" t="s">
        <v>10</v>
      </c>
      <c r="B10679" s="31">
        <v>2017</v>
      </c>
      <c r="C10679" s="31">
        <v>85</v>
      </c>
      <c r="D10679" s="32">
        <v>0.21072814000000001</v>
      </c>
      <c r="E10679" s="32">
        <v>0.19064138999999999</v>
      </c>
      <c r="F10679" s="32">
        <v>0.80935860999999998</v>
      </c>
      <c r="G10679" s="33">
        <v>6463.3280000000004</v>
      </c>
      <c r="H10679" s="39">
        <v>5847.2389999999996</v>
      </c>
    </row>
    <row r="10680" spans="1:8" hidden="1">
      <c r="A10680" s="38" t="s">
        <v>10</v>
      </c>
      <c r="B10680" s="31">
        <v>2017</v>
      </c>
      <c r="C10680" s="31">
        <v>86</v>
      </c>
      <c r="D10680" s="32">
        <v>0.22834099999999999</v>
      </c>
      <c r="E10680" s="32">
        <v>0.2049426</v>
      </c>
      <c r="F10680" s="32">
        <v>0.79505740000000003</v>
      </c>
      <c r="G10680" s="33">
        <v>5231.1499999999996</v>
      </c>
      <c r="H10680" s="39">
        <v>4695.107</v>
      </c>
    </row>
    <row r="10681" spans="1:8" hidden="1">
      <c r="A10681" s="38" t="s">
        <v>10</v>
      </c>
      <c r="B10681" s="31">
        <v>2017</v>
      </c>
      <c r="C10681" s="31">
        <v>87</v>
      </c>
      <c r="D10681" s="32">
        <v>0.24821483</v>
      </c>
      <c r="E10681" s="32">
        <v>0.2208106</v>
      </c>
      <c r="F10681" s="32">
        <v>0.77918940000000003</v>
      </c>
      <c r="G10681" s="33">
        <v>4159.0649999999996</v>
      </c>
      <c r="H10681" s="39">
        <v>3699.8820000000001</v>
      </c>
    </row>
    <row r="10682" spans="1:8" hidden="1">
      <c r="A10682" s="38" t="s">
        <v>10</v>
      </c>
      <c r="B10682" s="31">
        <v>2017</v>
      </c>
      <c r="C10682" s="31">
        <v>88</v>
      </c>
      <c r="D10682" s="32">
        <v>0.27065071000000002</v>
      </c>
      <c r="E10682" s="32">
        <v>0.23839044000000001</v>
      </c>
      <c r="F10682" s="32">
        <v>0.76160956000000002</v>
      </c>
      <c r="G10682" s="33">
        <v>3240.6990000000001</v>
      </c>
      <c r="H10682" s="39">
        <v>2854.4229999999998</v>
      </c>
    </row>
    <row r="10683" spans="1:8" hidden="1">
      <c r="A10683" s="38" t="s">
        <v>10</v>
      </c>
      <c r="B10683" s="31">
        <v>2017</v>
      </c>
      <c r="C10683" s="31">
        <v>89</v>
      </c>
      <c r="D10683" s="32">
        <v>0.29542890999999999</v>
      </c>
      <c r="E10683" s="32">
        <v>0.25740627999999999</v>
      </c>
      <c r="F10683" s="32">
        <v>0.74259372000000001</v>
      </c>
      <c r="G10683" s="33">
        <v>2468.1469999999999</v>
      </c>
      <c r="H10683" s="39">
        <v>2150.489</v>
      </c>
    </row>
    <row r="10684" spans="1:8" hidden="1">
      <c r="A10684" s="38" t="s">
        <v>10</v>
      </c>
      <c r="B10684" s="31">
        <v>2017</v>
      </c>
      <c r="C10684" s="31">
        <v>90</v>
      </c>
      <c r="D10684" s="32">
        <v>0.32187573000000003</v>
      </c>
      <c r="E10684" s="32">
        <v>0.27725491000000002</v>
      </c>
      <c r="F10684" s="32">
        <v>0.72274508999999998</v>
      </c>
      <c r="G10684" s="33">
        <v>1832.8309999999999</v>
      </c>
      <c r="H10684" s="39">
        <v>1578.75</v>
      </c>
    </row>
    <row r="10685" spans="1:8" hidden="1">
      <c r="A10685" s="38" t="s">
        <v>10</v>
      </c>
      <c r="B10685" s="31">
        <v>2017</v>
      </c>
      <c r="C10685" s="31">
        <v>91</v>
      </c>
      <c r="D10685" s="32">
        <v>0.34898383999999999</v>
      </c>
      <c r="E10685" s="32">
        <v>0.29713601000000001</v>
      </c>
      <c r="F10685" s="32">
        <v>0.70286398999999999</v>
      </c>
      <c r="G10685" s="33">
        <v>1324.6690000000001</v>
      </c>
      <c r="H10685" s="39">
        <v>1127.866</v>
      </c>
    </row>
    <row r="10686" spans="1:8" hidden="1">
      <c r="A10686" s="38" t="s">
        <v>10</v>
      </c>
      <c r="B10686" s="31">
        <v>2017</v>
      </c>
      <c r="C10686" s="31">
        <v>92</v>
      </c>
      <c r="D10686" s="32">
        <v>0.3756969</v>
      </c>
      <c r="E10686" s="32">
        <v>0.31628352999999998</v>
      </c>
      <c r="F10686" s="32">
        <v>0.68371647000000002</v>
      </c>
      <c r="G10686" s="33">
        <v>931.06200000000001</v>
      </c>
      <c r="H10686" s="39">
        <v>783.82299999999998</v>
      </c>
    </row>
    <row r="10687" spans="1:8" hidden="1">
      <c r="A10687" s="38" t="s">
        <v>10</v>
      </c>
      <c r="B10687" s="31">
        <v>2017</v>
      </c>
      <c r="C10687" s="31">
        <v>93</v>
      </c>
      <c r="D10687" s="32">
        <v>0.40143721999999998</v>
      </c>
      <c r="E10687" s="32">
        <v>0.33433079999999998</v>
      </c>
      <c r="F10687" s="32">
        <v>0.66566919999999996</v>
      </c>
      <c r="G10687" s="33">
        <v>636.58299999999997</v>
      </c>
      <c r="H10687" s="39">
        <v>530.16800000000001</v>
      </c>
    </row>
    <row r="10688" spans="1:8" hidden="1">
      <c r="A10688" s="38" t="s">
        <v>10</v>
      </c>
      <c r="B10688" s="31">
        <v>2017</v>
      </c>
      <c r="C10688" s="31">
        <v>94</v>
      </c>
      <c r="D10688" s="32">
        <v>0.42612613999999999</v>
      </c>
      <c r="E10688" s="32">
        <v>0.35128111000000001</v>
      </c>
      <c r="F10688" s="32">
        <v>0.64871889000000005</v>
      </c>
      <c r="G10688" s="33">
        <v>423.75400000000002</v>
      </c>
      <c r="H10688" s="39">
        <v>349.32499999999999</v>
      </c>
    </row>
    <row r="10689" spans="1:8" hidden="1">
      <c r="A10689" s="38" t="s">
        <v>10</v>
      </c>
      <c r="B10689" s="31">
        <v>2017</v>
      </c>
      <c r="C10689" s="31">
        <v>95</v>
      </c>
      <c r="D10689" s="32">
        <v>0.45026171999999998</v>
      </c>
      <c r="E10689" s="32">
        <v>0.36752132999999998</v>
      </c>
      <c r="F10689" s="32">
        <v>0.63247867000000002</v>
      </c>
      <c r="G10689" s="33">
        <v>274.89699999999999</v>
      </c>
      <c r="H10689" s="39">
        <v>224.38200000000001</v>
      </c>
    </row>
    <row r="10690" spans="1:8" hidden="1">
      <c r="A10690" s="38" t="s">
        <v>10</v>
      </c>
      <c r="B10690" s="31">
        <v>2017</v>
      </c>
      <c r="C10690" s="31">
        <v>96</v>
      </c>
      <c r="D10690" s="32">
        <v>0.47461094999999998</v>
      </c>
      <c r="E10690" s="32">
        <v>0.38358429999999999</v>
      </c>
      <c r="F10690" s="32">
        <v>0.61641570000000001</v>
      </c>
      <c r="G10690" s="33">
        <v>173.86600000000001</v>
      </c>
      <c r="H10690" s="39">
        <v>140.52000000000001</v>
      </c>
    </row>
    <row r="10691" spans="1:8" hidden="1">
      <c r="A10691" s="38" t="s">
        <v>10</v>
      </c>
      <c r="B10691" s="31">
        <v>2017</v>
      </c>
      <c r="C10691" s="31">
        <v>97</v>
      </c>
      <c r="D10691" s="32">
        <v>0.49974797999999998</v>
      </c>
      <c r="E10691" s="32">
        <v>0.39983869</v>
      </c>
      <c r="F10691" s="32">
        <v>0.60016130999999995</v>
      </c>
      <c r="G10691" s="33">
        <v>107.17400000000001</v>
      </c>
      <c r="H10691" s="39">
        <v>85.748000000000005</v>
      </c>
    </row>
    <row r="10692" spans="1:8" hidden="1">
      <c r="A10692" s="38" t="s">
        <v>10</v>
      </c>
      <c r="B10692" s="31">
        <v>2017</v>
      </c>
      <c r="C10692" s="31">
        <v>98</v>
      </c>
      <c r="D10692" s="32">
        <v>0.52596140000000002</v>
      </c>
      <c r="E10692" s="32">
        <v>0.41644451999999998</v>
      </c>
      <c r="F10692" s="32">
        <v>0.58355548000000002</v>
      </c>
      <c r="G10692" s="33">
        <v>64.322000000000003</v>
      </c>
      <c r="H10692" s="39">
        <v>50.927999999999997</v>
      </c>
    </row>
    <row r="10693" spans="1:8" hidden="1">
      <c r="A10693" s="38" t="s">
        <v>10</v>
      </c>
      <c r="B10693" s="31">
        <v>2017</v>
      </c>
      <c r="C10693" s="31">
        <v>99</v>
      </c>
      <c r="D10693" s="32">
        <v>0.55299640000000005</v>
      </c>
      <c r="E10693" s="32">
        <v>0.43321361000000003</v>
      </c>
      <c r="F10693" s="32">
        <v>0.56678638999999997</v>
      </c>
      <c r="G10693" s="33">
        <v>37.534999999999997</v>
      </c>
      <c r="H10693" s="39">
        <v>29.405000000000001</v>
      </c>
    </row>
    <row r="10694" spans="1:8" hidden="1">
      <c r="A10694" s="38" t="s">
        <v>10</v>
      </c>
      <c r="B10694" s="31">
        <v>2018</v>
      </c>
      <c r="C10694" s="31">
        <v>1</v>
      </c>
      <c r="D10694" s="32">
        <v>1.277899E-2</v>
      </c>
      <c r="E10694" s="32">
        <v>1.269786E-2</v>
      </c>
      <c r="F10694" s="32">
        <v>0.98730214000000005</v>
      </c>
      <c r="G10694" s="33">
        <v>92205.926999999996</v>
      </c>
      <c r="H10694" s="39">
        <v>91620.517999999996</v>
      </c>
    </row>
    <row r="10695" spans="1:8" hidden="1">
      <c r="A10695" s="38" t="s">
        <v>10</v>
      </c>
      <c r="B10695" s="31">
        <v>2018</v>
      </c>
      <c r="C10695" s="31">
        <v>2</v>
      </c>
      <c r="D10695" s="32">
        <v>1.202976E-2</v>
      </c>
      <c r="E10695" s="32">
        <v>1.1957829999999999E-2</v>
      </c>
      <c r="F10695" s="32">
        <v>0.98804217000000005</v>
      </c>
      <c r="G10695" s="33">
        <v>91035.108999999997</v>
      </c>
      <c r="H10695" s="39">
        <v>90490.817999999999</v>
      </c>
    </row>
    <row r="10696" spans="1:8" hidden="1">
      <c r="A10696" s="38" t="s">
        <v>10</v>
      </c>
      <c r="B10696" s="31">
        <v>2018</v>
      </c>
      <c r="C10696" s="31">
        <v>3</v>
      </c>
      <c r="D10696" s="32">
        <v>1.1355530000000001E-2</v>
      </c>
      <c r="E10696" s="32">
        <v>1.129142E-2</v>
      </c>
      <c r="F10696" s="32">
        <v>0.98870857999999995</v>
      </c>
      <c r="G10696" s="33">
        <v>89946.527000000002</v>
      </c>
      <c r="H10696" s="39">
        <v>89438.714999999997</v>
      </c>
    </row>
    <row r="10697" spans="1:8" hidden="1">
      <c r="A10697" s="38" t="s">
        <v>10</v>
      </c>
      <c r="B10697" s="31">
        <v>2018</v>
      </c>
      <c r="C10697" s="31">
        <v>4</v>
      </c>
      <c r="D10697" s="32">
        <v>1.065319E-2</v>
      </c>
      <c r="E10697" s="32">
        <v>1.059674E-2</v>
      </c>
      <c r="F10697" s="32">
        <v>0.98940326000000001</v>
      </c>
      <c r="G10697" s="33">
        <v>88930.903000000006</v>
      </c>
      <c r="H10697" s="39">
        <v>88459.714000000007</v>
      </c>
    </row>
    <row r="10698" spans="1:8" hidden="1">
      <c r="A10698" s="38" t="s">
        <v>10</v>
      </c>
      <c r="B10698" s="31">
        <v>2018</v>
      </c>
      <c r="C10698" s="31">
        <v>5</v>
      </c>
      <c r="D10698" s="32">
        <v>9.8332699999999999E-3</v>
      </c>
      <c r="E10698" s="32">
        <v>9.7851599999999993E-3</v>
      </c>
      <c r="F10698" s="32">
        <v>0.99021484000000004</v>
      </c>
      <c r="G10698" s="33">
        <v>87988.524999999994</v>
      </c>
      <c r="H10698" s="39">
        <v>87558.034</v>
      </c>
    </row>
    <row r="10699" spans="1:8" hidden="1">
      <c r="A10699" s="38" t="s">
        <v>10</v>
      </c>
      <c r="B10699" s="31">
        <v>2018</v>
      </c>
      <c r="C10699" s="31">
        <v>6</v>
      </c>
      <c r="D10699" s="32">
        <v>8.8447400000000002E-3</v>
      </c>
      <c r="E10699" s="32">
        <v>8.8058000000000008E-3</v>
      </c>
      <c r="F10699" s="32">
        <v>0.99119420000000003</v>
      </c>
      <c r="G10699" s="33">
        <v>87127.543000000005</v>
      </c>
      <c r="H10699" s="39">
        <v>86743.93</v>
      </c>
    </row>
    <row r="10700" spans="1:8" hidden="1">
      <c r="A10700" s="38" t="s">
        <v>10</v>
      </c>
      <c r="B10700" s="31">
        <v>2018</v>
      </c>
      <c r="C10700" s="31">
        <v>7</v>
      </c>
      <c r="D10700" s="32">
        <v>7.7119900000000002E-3</v>
      </c>
      <c r="E10700" s="32">
        <v>7.68237E-3</v>
      </c>
      <c r="F10700" s="32">
        <v>0.99231762999999995</v>
      </c>
      <c r="G10700" s="33">
        <v>86360.316000000006</v>
      </c>
      <c r="H10700" s="39">
        <v>86028.59</v>
      </c>
    </row>
    <row r="10701" spans="1:8" hidden="1">
      <c r="A10701" s="38" t="s">
        <v>10</v>
      </c>
      <c r="B10701" s="31">
        <v>2018</v>
      </c>
      <c r="C10701" s="31">
        <v>8</v>
      </c>
      <c r="D10701" s="32">
        <v>6.5659999999999998E-3</v>
      </c>
      <c r="E10701" s="32">
        <v>6.5445199999999999E-3</v>
      </c>
      <c r="F10701" s="32">
        <v>0.99345547999999995</v>
      </c>
      <c r="G10701" s="33">
        <v>85696.864000000001</v>
      </c>
      <c r="H10701" s="39">
        <v>85416.441999999995</v>
      </c>
    </row>
    <row r="10702" spans="1:8" hidden="1">
      <c r="A10702" s="38" t="s">
        <v>10</v>
      </c>
      <c r="B10702" s="31">
        <v>2018</v>
      </c>
      <c r="C10702" s="31">
        <v>9</v>
      </c>
      <c r="D10702" s="32">
        <v>5.5325000000000001E-3</v>
      </c>
      <c r="E10702" s="32">
        <v>5.5172299999999997E-3</v>
      </c>
      <c r="F10702" s="32">
        <v>0.99448276999999996</v>
      </c>
      <c r="G10702" s="33">
        <v>85136.02</v>
      </c>
      <c r="H10702" s="39">
        <v>84901.161999999997</v>
      </c>
    </row>
    <row r="10703" spans="1:8" hidden="1">
      <c r="A10703" s="38" t="s">
        <v>10</v>
      </c>
      <c r="B10703" s="31">
        <v>2018</v>
      </c>
      <c r="C10703" s="31">
        <v>10</v>
      </c>
      <c r="D10703" s="32">
        <v>4.7172999999999998E-3</v>
      </c>
      <c r="E10703" s="32">
        <v>4.7061999999999998E-3</v>
      </c>
      <c r="F10703" s="32">
        <v>0.99529380000000001</v>
      </c>
      <c r="G10703" s="33">
        <v>84666.304999999993</v>
      </c>
      <c r="H10703" s="39">
        <v>84467.076000000001</v>
      </c>
    </row>
    <row r="10704" spans="1:8" hidden="1">
      <c r="A10704" s="38" t="s">
        <v>10</v>
      </c>
      <c r="B10704" s="31">
        <v>2018</v>
      </c>
      <c r="C10704" s="31">
        <v>11</v>
      </c>
      <c r="D10704" s="32">
        <v>4.1576199999999999E-3</v>
      </c>
      <c r="E10704" s="32">
        <v>4.1489999999999999E-3</v>
      </c>
      <c r="F10704" s="32">
        <v>0.99585100000000004</v>
      </c>
      <c r="G10704" s="33">
        <v>84267.847999999998</v>
      </c>
      <c r="H10704" s="39">
        <v>84093.035000000003</v>
      </c>
    </row>
    <row r="10705" spans="1:8" hidden="1">
      <c r="A10705" s="38" t="s">
        <v>10</v>
      </c>
      <c r="B10705" s="31">
        <v>2018</v>
      </c>
      <c r="C10705" s="31">
        <v>12</v>
      </c>
      <c r="D10705" s="32">
        <v>3.8388300000000001E-3</v>
      </c>
      <c r="E10705" s="32">
        <v>3.83148E-3</v>
      </c>
      <c r="F10705" s="32">
        <v>0.99616852</v>
      </c>
      <c r="G10705" s="33">
        <v>83918.221000000005</v>
      </c>
      <c r="H10705" s="39">
        <v>83757.456000000006</v>
      </c>
    </row>
    <row r="10706" spans="1:8" hidden="1">
      <c r="A10706" s="38" t="s">
        <v>10</v>
      </c>
      <c r="B10706" s="31">
        <v>2018</v>
      </c>
      <c r="C10706" s="31">
        <v>13</v>
      </c>
      <c r="D10706" s="32">
        <v>3.7430699999999998E-3</v>
      </c>
      <c r="E10706" s="32">
        <v>3.7360800000000001E-3</v>
      </c>
      <c r="F10706" s="32">
        <v>0.99626391999999997</v>
      </c>
      <c r="G10706" s="33">
        <v>83596.69</v>
      </c>
      <c r="H10706" s="39">
        <v>83440.528000000006</v>
      </c>
    </row>
    <row r="10707" spans="1:8" hidden="1">
      <c r="A10707" s="38" t="s">
        <v>10</v>
      </c>
      <c r="B10707" s="31">
        <v>2018</v>
      </c>
      <c r="C10707" s="31">
        <v>14</v>
      </c>
      <c r="D10707" s="32">
        <v>3.8320300000000002E-3</v>
      </c>
      <c r="E10707" s="32">
        <v>3.8246999999999999E-3</v>
      </c>
      <c r="F10707" s="32">
        <v>0.99617529999999999</v>
      </c>
      <c r="G10707" s="33">
        <v>83284.366999999998</v>
      </c>
      <c r="H10707" s="39">
        <v>83125.097999999998</v>
      </c>
    </row>
    <row r="10708" spans="1:8" hidden="1">
      <c r="A10708" s="38" t="s">
        <v>10</v>
      </c>
      <c r="B10708" s="31">
        <v>2018</v>
      </c>
      <c r="C10708" s="31">
        <v>15</v>
      </c>
      <c r="D10708" s="32">
        <v>4.0751399999999997E-3</v>
      </c>
      <c r="E10708" s="32">
        <v>4.0668600000000003E-3</v>
      </c>
      <c r="F10708" s="32">
        <v>0.99593313999999999</v>
      </c>
      <c r="G10708" s="33">
        <v>82965.828999999998</v>
      </c>
      <c r="H10708" s="39">
        <v>82797.123999999996</v>
      </c>
    </row>
    <row r="10709" spans="1:8" hidden="1">
      <c r="A10709" s="38" t="s">
        <v>10</v>
      </c>
      <c r="B10709" s="31">
        <v>2018</v>
      </c>
      <c r="C10709" s="31">
        <v>16</v>
      </c>
      <c r="D10709" s="32">
        <v>4.4258700000000002E-3</v>
      </c>
      <c r="E10709" s="32">
        <v>4.4161000000000001E-3</v>
      </c>
      <c r="F10709" s="32">
        <v>0.99558389999999997</v>
      </c>
      <c r="G10709" s="33">
        <v>82628.418999999994</v>
      </c>
      <c r="H10709" s="39">
        <v>82445.971000000005</v>
      </c>
    </row>
    <row r="10710" spans="1:8" hidden="1">
      <c r="A10710" s="38" t="s">
        <v>10</v>
      </c>
      <c r="B10710" s="31">
        <v>2018</v>
      </c>
      <c r="C10710" s="31">
        <v>17</v>
      </c>
      <c r="D10710" s="32">
        <v>4.8259599999999998E-3</v>
      </c>
      <c r="E10710" s="32">
        <v>4.8143400000000003E-3</v>
      </c>
      <c r="F10710" s="32">
        <v>0.99518565999999997</v>
      </c>
      <c r="G10710" s="33">
        <v>82263.524000000005</v>
      </c>
      <c r="H10710" s="39">
        <v>82065.501000000004</v>
      </c>
    </row>
    <row r="10711" spans="1:8" hidden="1">
      <c r="A10711" s="38" t="s">
        <v>10</v>
      </c>
      <c r="B10711" s="31">
        <v>2018</v>
      </c>
      <c r="C10711" s="31">
        <v>18</v>
      </c>
      <c r="D10711" s="32">
        <v>5.2283099999999999E-3</v>
      </c>
      <c r="E10711" s="32">
        <v>5.2146800000000002E-3</v>
      </c>
      <c r="F10711" s="32">
        <v>0.99478531999999997</v>
      </c>
      <c r="G10711" s="33">
        <v>81867.479000000007</v>
      </c>
      <c r="H10711" s="39">
        <v>81654.021999999997</v>
      </c>
    </row>
    <row r="10712" spans="1:8" hidden="1">
      <c r="A10712" s="38" t="s">
        <v>10</v>
      </c>
      <c r="B10712" s="31">
        <v>2018</v>
      </c>
      <c r="C10712" s="31">
        <v>19</v>
      </c>
      <c r="D10712" s="32">
        <v>5.5867499999999997E-3</v>
      </c>
      <c r="E10712" s="32">
        <v>5.5711800000000002E-3</v>
      </c>
      <c r="F10712" s="32">
        <v>0.99442881999999999</v>
      </c>
      <c r="G10712" s="33">
        <v>81440.566000000006</v>
      </c>
      <c r="H10712" s="39">
        <v>81213.706000000006</v>
      </c>
    </row>
    <row r="10713" spans="1:8" hidden="1">
      <c r="A10713" s="38" t="s">
        <v>10</v>
      </c>
      <c r="B10713" s="31">
        <v>2018</v>
      </c>
      <c r="C10713" s="31">
        <v>20</v>
      </c>
      <c r="D10713" s="32">
        <v>5.8854500000000004E-3</v>
      </c>
      <c r="E10713" s="32">
        <v>5.8681799999999998E-3</v>
      </c>
      <c r="F10713" s="32">
        <v>0.99413182</v>
      </c>
      <c r="G10713" s="33">
        <v>80986.846000000005</v>
      </c>
      <c r="H10713" s="39">
        <v>80749.222999999998</v>
      </c>
    </row>
    <row r="10714" spans="1:8" hidden="1">
      <c r="A10714" s="38" t="s">
        <v>10</v>
      </c>
      <c r="B10714" s="31">
        <v>2018</v>
      </c>
      <c r="C10714" s="31">
        <v>21</v>
      </c>
      <c r="D10714" s="32">
        <v>6.1207299999999996E-3</v>
      </c>
      <c r="E10714" s="32">
        <v>6.1020500000000004E-3</v>
      </c>
      <c r="F10714" s="32">
        <v>0.99389795000000003</v>
      </c>
      <c r="G10714" s="33">
        <v>80511.600999999995</v>
      </c>
      <c r="H10714" s="39">
        <v>80265.957999999999</v>
      </c>
    </row>
    <row r="10715" spans="1:8" hidden="1">
      <c r="A10715" s="38" t="s">
        <v>10</v>
      </c>
      <c r="B10715" s="31">
        <v>2018</v>
      </c>
      <c r="C10715" s="31">
        <v>22</v>
      </c>
      <c r="D10715" s="32">
        <v>6.3001300000000001E-3</v>
      </c>
      <c r="E10715" s="32">
        <v>6.2803399999999997E-3</v>
      </c>
      <c r="F10715" s="32">
        <v>0.99371966</v>
      </c>
      <c r="G10715" s="33">
        <v>80020.315000000002</v>
      </c>
      <c r="H10715" s="39">
        <v>79769.036999999997</v>
      </c>
    </row>
    <row r="10716" spans="1:8" hidden="1">
      <c r="A10716" s="38" t="s">
        <v>10</v>
      </c>
      <c r="B10716" s="31">
        <v>2018</v>
      </c>
      <c r="C10716" s="31">
        <v>23</v>
      </c>
      <c r="D10716" s="32">
        <v>6.4406999999999997E-3</v>
      </c>
      <c r="E10716" s="32">
        <v>6.4200300000000002E-3</v>
      </c>
      <c r="F10716" s="32">
        <v>0.99357996999999998</v>
      </c>
      <c r="G10716" s="33">
        <v>79517.759999999995</v>
      </c>
      <c r="H10716" s="39">
        <v>79262.506999999998</v>
      </c>
    </row>
    <row r="10717" spans="1:8" hidden="1">
      <c r="A10717" s="38" t="s">
        <v>10</v>
      </c>
      <c r="B10717" s="31">
        <v>2018</v>
      </c>
      <c r="C10717" s="31">
        <v>24</v>
      </c>
      <c r="D10717" s="32">
        <v>6.5585900000000004E-3</v>
      </c>
      <c r="E10717" s="32">
        <v>6.5371500000000003E-3</v>
      </c>
      <c r="F10717" s="32">
        <v>0.99346285000000001</v>
      </c>
      <c r="G10717" s="33">
        <v>79007.252999999997</v>
      </c>
      <c r="H10717" s="39">
        <v>78749.012000000002</v>
      </c>
    </row>
    <row r="10718" spans="1:8" hidden="1">
      <c r="A10718" s="38" t="s">
        <v>10</v>
      </c>
      <c r="B10718" s="31">
        <v>2018</v>
      </c>
      <c r="C10718" s="31">
        <v>25</v>
      </c>
      <c r="D10718" s="32">
        <v>6.6711000000000001E-3</v>
      </c>
      <c r="E10718" s="32">
        <v>6.64892E-3</v>
      </c>
      <c r="F10718" s="32">
        <v>0.99335108000000005</v>
      </c>
      <c r="G10718" s="33">
        <v>78490.770999999993</v>
      </c>
      <c r="H10718" s="39">
        <v>78229.831000000006</v>
      </c>
    </row>
    <row r="10719" spans="1:8" hidden="1">
      <c r="A10719" s="38" t="s">
        <v>10</v>
      </c>
      <c r="B10719" s="31">
        <v>2018</v>
      </c>
      <c r="C10719" s="31">
        <v>26</v>
      </c>
      <c r="D10719" s="32">
        <v>6.7884900000000003E-3</v>
      </c>
      <c r="E10719" s="32">
        <v>6.7655299999999996E-3</v>
      </c>
      <c r="F10719" s="32">
        <v>0.99323446999999998</v>
      </c>
      <c r="G10719" s="33">
        <v>77968.892000000007</v>
      </c>
      <c r="H10719" s="39">
        <v>77705.141000000003</v>
      </c>
    </row>
    <row r="10720" spans="1:8" hidden="1">
      <c r="A10720" s="38" t="s">
        <v>10</v>
      </c>
      <c r="B10720" s="31">
        <v>2018</v>
      </c>
      <c r="C10720" s="31">
        <v>27</v>
      </c>
      <c r="D10720" s="32">
        <v>6.91692E-3</v>
      </c>
      <c r="E10720" s="32">
        <v>6.8930900000000002E-3</v>
      </c>
      <c r="F10720" s="32">
        <v>0.99310690999999995</v>
      </c>
      <c r="G10720" s="33">
        <v>77441.391000000003</v>
      </c>
      <c r="H10720" s="39">
        <v>77174.486000000004</v>
      </c>
    </row>
    <row r="10721" spans="1:8" hidden="1">
      <c r="A10721" s="38" t="s">
        <v>10</v>
      </c>
      <c r="B10721" s="31">
        <v>2018</v>
      </c>
      <c r="C10721" s="31">
        <v>28</v>
      </c>
      <c r="D10721" s="32">
        <v>7.05669E-3</v>
      </c>
      <c r="E10721" s="32">
        <v>7.0318799999999999E-3</v>
      </c>
      <c r="F10721" s="32">
        <v>0.99296812000000001</v>
      </c>
      <c r="G10721" s="33">
        <v>76907.581000000006</v>
      </c>
      <c r="H10721" s="39">
        <v>76637.179000000004</v>
      </c>
    </row>
    <row r="10722" spans="1:8" hidden="1">
      <c r="A10722" s="38" t="s">
        <v>10</v>
      </c>
      <c r="B10722" s="31">
        <v>2018</v>
      </c>
      <c r="C10722" s="31">
        <v>29</v>
      </c>
      <c r="D10722" s="32">
        <v>7.2040100000000003E-3</v>
      </c>
      <c r="E10722" s="32">
        <v>7.1781500000000003E-3</v>
      </c>
      <c r="F10722" s="32">
        <v>0.99282185000000001</v>
      </c>
      <c r="G10722" s="33">
        <v>76366.775999999998</v>
      </c>
      <c r="H10722" s="39">
        <v>76092.69</v>
      </c>
    </row>
    <row r="10723" spans="1:8" hidden="1">
      <c r="A10723" s="38" t="s">
        <v>10</v>
      </c>
      <c r="B10723" s="31">
        <v>2018</v>
      </c>
      <c r="C10723" s="31">
        <v>30</v>
      </c>
      <c r="D10723" s="32">
        <v>7.3574599999999997E-3</v>
      </c>
      <c r="E10723" s="32">
        <v>7.3305000000000002E-3</v>
      </c>
      <c r="F10723" s="32">
        <v>0.99266949999999998</v>
      </c>
      <c r="G10723" s="33">
        <v>75818.604000000007</v>
      </c>
      <c r="H10723" s="39">
        <v>75540.710000000006</v>
      </c>
    </row>
    <row r="10724" spans="1:8" hidden="1">
      <c r="A10724" s="38" t="s">
        <v>10</v>
      </c>
      <c r="B10724" s="31">
        <v>2018</v>
      </c>
      <c r="C10724" s="31">
        <v>31</v>
      </c>
      <c r="D10724" s="32">
        <v>7.51369E-3</v>
      </c>
      <c r="E10724" s="32">
        <v>7.4855599999999996E-3</v>
      </c>
      <c r="F10724" s="32">
        <v>0.99251444</v>
      </c>
      <c r="G10724" s="33">
        <v>75262.816000000006</v>
      </c>
      <c r="H10724" s="39">
        <v>74981.123000000007</v>
      </c>
    </row>
    <row r="10725" spans="1:8" hidden="1">
      <c r="A10725" s="38" t="s">
        <v>10</v>
      </c>
      <c r="B10725" s="31">
        <v>2018</v>
      </c>
      <c r="C10725" s="31">
        <v>32</v>
      </c>
      <c r="D10725" s="32">
        <v>7.6727999999999996E-3</v>
      </c>
      <c r="E10725" s="32">
        <v>7.6434800000000002E-3</v>
      </c>
      <c r="F10725" s="32">
        <v>0.99235651999999996</v>
      </c>
      <c r="G10725" s="33">
        <v>74699.430999999997</v>
      </c>
      <c r="H10725" s="39">
        <v>74413.948999999993</v>
      </c>
    </row>
    <row r="10726" spans="1:8" hidden="1">
      <c r="A10726" s="38" t="s">
        <v>10</v>
      </c>
      <c r="B10726" s="31">
        <v>2018</v>
      </c>
      <c r="C10726" s="31">
        <v>33</v>
      </c>
      <c r="D10726" s="32">
        <v>7.8373200000000001E-3</v>
      </c>
      <c r="E10726" s="32">
        <v>7.8067299999999996E-3</v>
      </c>
      <c r="F10726" s="32">
        <v>0.99219327000000002</v>
      </c>
      <c r="G10726" s="33">
        <v>74128.467999999993</v>
      </c>
      <c r="H10726" s="39">
        <v>73839.116999999998</v>
      </c>
    </row>
    <row r="10727" spans="1:8" hidden="1">
      <c r="A10727" s="38" t="s">
        <v>10</v>
      </c>
      <c r="B10727" s="31">
        <v>2018</v>
      </c>
      <c r="C10727" s="31">
        <v>34</v>
      </c>
      <c r="D10727" s="32">
        <v>8.0117299999999999E-3</v>
      </c>
      <c r="E10727" s="32">
        <v>7.9797600000000007E-3</v>
      </c>
      <c r="F10727" s="32">
        <v>0.99202024</v>
      </c>
      <c r="G10727" s="33">
        <v>73549.767000000007</v>
      </c>
      <c r="H10727" s="39">
        <v>73256.312000000005</v>
      </c>
    </row>
    <row r="10728" spans="1:8" hidden="1">
      <c r="A10728" s="38" t="s">
        <v>10</v>
      </c>
      <c r="B10728" s="31">
        <v>2018</v>
      </c>
      <c r="C10728" s="31">
        <v>35</v>
      </c>
      <c r="D10728" s="32">
        <v>8.2051899999999994E-3</v>
      </c>
      <c r="E10728" s="32">
        <v>8.1716700000000007E-3</v>
      </c>
      <c r="F10728" s="32">
        <v>0.99182833000000004</v>
      </c>
      <c r="G10728" s="33">
        <v>72962.857000000004</v>
      </c>
      <c r="H10728" s="39">
        <v>72664.743000000002</v>
      </c>
    </row>
    <row r="10729" spans="1:8" hidden="1">
      <c r="A10729" s="38" t="s">
        <v>10</v>
      </c>
      <c r="B10729" s="31">
        <v>2018</v>
      </c>
      <c r="C10729" s="31">
        <v>36</v>
      </c>
      <c r="D10729" s="32">
        <v>8.4246800000000004E-3</v>
      </c>
      <c r="E10729" s="32">
        <v>8.3893400000000003E-3</v>
      </c>
      <c r="F10729" s="32">
        <v>0.99161065999999998</v>
      </c>
      <c r="G10729" s="33">
        <v>72366.629000000001</v>
      </c>
      <c r="H10729" s="39">
        <v>72063.074999999997</v>
      </c>
    </row>
    <row r="10730" spans="1:8" hidden="1">
      <c r="A10730" s="38" t="s">
        <v>10</v>
      </c>
      <c r="B10730" s="31">
        <v>2018</v>
      </c>
      <c r="C10730" s="31">
        <v>37</v>
      </c>
      <c r="D10730" s="32">
        <v>8.6761800000000004E-3</v>
      </c>
      <c r="E10730" s="32">
        <v>8.6386999999999992E-3</v>
      </c>
      <c r="F10730" s="32">
        <v>0.9913613</v>
      </c>
      <c r="G10730" s="33">
        <v>71759.520999999993</v>
      </c>
      <c r="H10730" s="39">
        <v>71449.566000000006</v>
      </c>
    </row>
    <row r="10731" spans="1:8" hidden="1">
      <c r="A10731" s="38" t="s">
        <v>10</v>
      </c>
      <c r="B10731" s="31">
        <v>2018</v>
      </c>
      <c r="C10731" s="31">
        <v>38</v>
      </c>
      <c r="D10731" s="32">
        <v>8.9590699999999995E-3</v>
      </c>
      <c r="E10731" s="32">
        <v>8.9191200000000009E-3</v>
      </c>
      <c r="F10731" s="32">
        <v>0.99108088000000005</v>
      </c>
      <c r="G10731" s="33">
        <v>71139.611000000004</v>
      </c>
      <c r="H10731" s="39">
        <v>70822.36</v>
      </c>
    </row>
    <row r="10732" spans="1:8" hidden="1">
      <c r="A10732" s="38" t="s">
        <v>10</v>
      </c>
      <c r="B10732" s="31">
        <v>2018</v>
      </c>
      <c r="C10732" s="31">
        <v>39</v>
      </c>
      <c r="D10732" s="32">
        <v>9.2643900000000008E-3</v>
      </c>
      <c r="E10732" s="32">
        <v>9.2216799999999995E-3</v>
      </c>
      <c r="F10732" s="32">
        <v>0.99077831999999999</v>
      </c>
      <c r="G10732" s="33">
        <v>70505.108999999997</v>
      </c>
      <c r="H10732" s="39">
        <v>70180.020999999993</v>
      </c>
    </row>
    <row r="10733" spans="1:8" hidden="1">
      <c r="A10733" s="38" t="s">
        <v>10</v>
      </c>
      <c r="B10733" s="31">
        <v>2018</v>
      </c>
      <c r="C10733" s="31">
        <v>40</v>
      </c>
      <c r="D10733" s="32">
        <v>9.5783199999999995E-3</v>
      </c>
      <c r="E10733" s="32">
        <v>9.53267E-3</v>
      </c>
      <c r="F10733" s="32">
        <v>0.99046732999999998</v>
      </c>
      <c r="G10733" s="33">
        <v>69854.933999999994</v>
      </c>
      <c r="H10733" s="39">
        <v>69521.982000000004</v>
      </c>
    </row>
    <row r="10734" spans="1:8" hidden="1">
      <c r="A10734" s="38" t="s">
        <v>10</v>
      </c>
      <c r="B10734" s="31">
        <v>2018</v>
      </c>
      <c r="C10734" s="31">
        <v>41</v>
      </c>
      <c r="D10734" s="32">
        <v>9.8807300000000008E-3</v>
      </c>
      <c r="E10734" s="32">
        <v>9.8321499999999996E-3</v>
      </c>
      <c r="F10734" s="32">
        <v>0.99016784999999996</v>
      </c>
      <c r="G10734" s="33">
        <v>69189.03</v>
      </c>
      <c r="H10734" s="39">
        <v>68848.891000000003</v>
      </c>
    </row>
    <row r="10735" spans="1:8" hidden="1">
      <c r="A10735" s="38" t="s">
        <v>10</v>
      </c>
      <c r="B10735" s="31">
        <v>2018</v>
      </c>
      <c r="C10735" s="31">
        <v>42</v>
      </c>
      <c r="D10735" s="32">
        <v>1.0159100000000001E-2</v>
      </c>
      <c r="E10735" s="32">
        <v>1.010776E-2</v>
      </c>
      <c r="F10735" s="32">
        <v>0.98989223999999998</v>
      </c>
      <c r="G10735" s="33">
        <v>68508.752999999997</v>
      </c>
      <c r="H10735" s="39">
        <v>68162.517999999996</v>
      </c>
    </row>
    <row r="10736" spans="1:8" hidden="1">
      <c r="A10736" s="38" t="s">
        <v>10</v>
      </c>
      <c r="B10736" s="31">
        <v>2018</v>
      </c>
      <c r="C10736" s="31">
        <v>43</v>
      </c>
      <c r="D10736" s="32">
        <v>1.041126E-2</v>
      </c>
      <c r="E10736" s="32">
        <v>1.035735E-2</v>
      </c>
      <c r="F10736" s="32">
        <v>0.98964264999999996</v>
      </c>
      <c r="G10736" s="33">
        <v>67816.282999999996</v>
      </c>
      <c r="H10736" s="39">
        <v>67465.085000000006</v>
      </c>
    </row>
    <row r="10737" spans="1:8" hidden="1">
      <c r="A10737" s="38" t="s">
        <v>10</v>
      </c>
      <c r="B10737" s="31">
        <v>2018</v>
      </c>
      <c r="C10737" s="31">
        <v>44</v>
      </c>
      <c r="D10737" s="32">
        <v>1.065029E-2</v>
      </c>
      <c r="E10737" s="32">
        <v>1.059387E-2</v>
      </c>
      <c r="F10737" s="32">
        <v>0.98940612999999999</v>
      </c>
      <c r="G10737" s="33">
        <v>67113.887000000002</v>
      </c>
      <c r="H10737" s="39">
        <v>66758.388999999996</v>
      </c>
    </row>
    <row r="10738" spans="1:8" hidden="1">
      <c r="A10738" s="38" t="s">
        <v>10</v>
      </c>
      <c r="B10738" s="31">
        <v>2018</v>
      </c>
      <c r="C10738" s="31">
        <v>45</v>
      </c>
      <c r="D10738" s="32">
        <v>1.0907399999999999E-2</v>
      </c>
      <c r="E10738" s="32">
        <v>1.084824E-2</v>
      </c>
      <c r="F10738" s="32">
        <v>0.98915176000000005</v>
      </c>
      <c r="G10738" s="33">
        <v>66402.891000000003</v>
      </c>
      <c r="H10738" s="39">
        <v>66042.713000000003</v>
      </c>
    </row>
    <row r="10739" spans="1:8" hidden="1">
      <c r="A10739" s="38" t="s">
        <v>10</v>
      </c>
      <c r="B10739" s="31">
        <v>2018</v>
      </c>
      <c r="C10739" s="31">
        <v>46</v>
      </c>
      <c r="D10739" s="32">
        <v>1.1217E-2</v>
      </c>
      <c r="E10739" s="32">
        <v>1.115444E-2</v>
      </c>
      <c r="F10739" s="32">
        <v>0.98884556000000001</v>
      </c>
      <c r="G10739" s="33">
        <v>65682.535999999993</v>
      </c>
      <c r="H10739" s="39">
        <v>65316.21</v>
      </c>
    </row>
    <row r="10740" spans="1:8" hidden="1">
      <c r="A10740" s="38" t="s">
        <v>10</v>
      </c>
      <c r="B10740" s="31">
        <v>2018</v>
      </c>
      <c r="C10740" s="31">
        <v>47</v>
      </c>
      <c r="D10740" s="32">
        <v>1.1614370000000001E-2</v>
      </c>
      <c r="E10740" s="32">
        <v>1.154731E-2</v>
      </c>
      <c r="F10740" s="32">
        <v>0.98845269000000002</v>
      </c>
      <c r="G10740" s="33">
        <v>64949.883999999998</v>
      </c>
      <c r="H10740" s="39">
        <v>64574.885999999999</v>
      </c>
    </row>
    <row r="10741" spans="1:8" hidden="1">
      <c r="A10741" s="38" t="s">
        <v>10</v>
      </c>
      <c r="B10741" s="31">
        <v>2018</v>
      </c>
      <c r="C10741" s="31">
        <v>48</v>
      </c>
      <c r="D10741" s="32">
        <v>1.2121740000000001E-2</v>
      </c>
      <c r="E10741" s="32">
        <v>1.2048720000000001E-2</v>
      </c>
      <c r="F10741" s="32">
        <v>0.98795127999999999</v>
      </c>
      <c r="G10741" s="33">
        <v>64199.887999999999</v>
      </c>
      <c r="H10741" s="39">
        <v>63813.125</v>
      </c>
    </row>
    <row r="10742" spans="1:8" hidden="1">
      <c r="A10742" s="38" t="s">
        <v>10</v>
      </c>
      <c r="B10742" s="31">
        <v>2018</v>
      </c>
      <c r="C10742" s="31">
        <v>49</v>
      </c>
      <c r="D10742" s="32">
        <v>1.2741270000000001E-2</v>
      </c>
      <c r="E10742" s="32">
        <v>1.2660619999999999E-2</v>
      </c>
      <c r="F10742" s="32">
        <v>0.98733937999999999</v>
      </c>
      <c r="G10742" s="33">
        <v>63426.360999999997</v>
      </c>
      <c r="H10742" s="39">
        <v>63024.853000000003</v>
      </c>
    </row>
    <row r="10743" spans="1:8" hidden="1">
      <c r="A10743" s="38" t="s">
        <v>10</v>
      </c>
      <c r="B10743" s="31">
        <v>2018</v>
      </c>
      <c r="C10743" s="31">
        <v>50</v>
      </c>
      <c r="D10743" s="32">
        <v>1.346083E-2</v>
      </c>
      <c r="E10743" s="32">
        <v>1.337084E-2</v>
      </c>
      <c r="F10743" s="32">
        <v>0.98662916000000001</v>
      </c>
      <c r="G10743" s="33">
        <v>62623.345000000001</v>
      </c>
      <c r="H10743" s="39">
        <v>62204.680999999997</v>
      </c>
    </row>
    <row r="10744" spans="1:8" hidden="1">
      <c r="A10744" s="38" t="s">
        <v>10</v>
      </c>
      <c r="B10744" s="31">
        <v>2018</v>
      </c>
      <c r="C10744" s="31">
        <v>51</v>
      </c>
      <c r="D10744" s="32">
        <v>1.424803E-2</v>
      </c>
      <c r="E10744" s="32">
        <v>1.414724E-2</v>
      </c>
      <c r="F10744" s="32">
        <v>0.98585275999999999</v>
      </c>
      <c r="G10744" s="33">
        <v>61786.017999999996</v>
      </c>
      <c r="H10744" s="39">
        <v>61348.966999999997</v>
      </c>
    </row>
    <row r="10745" spans="1:8" hidden="1">
      <c r="A10745" s="38" t="s">
        <v>10</v>
      </c>
      <c r="B10745" s="31">
        <v>2018</v>
      </c>
      <c r="C10745" s="31">
        <v>52</v>
      </c>
      <c r="D10745" s="32">
        <v>1.507096E-2</v>
      </c>
      <c r="E10745" s="32">
        <v>1.4958239999999999E-2</v>
      </c>
      <c r="F10745" s="32">
        <v>0.98504175999999999</v>
      </c>
      <c r="G10745" s="33">
        <v>60911.915999999997</v>
      </c>
      <c r="H10745" s="39">
        <v>60456.347999999998</v>
      </c>
    </row>
    <row r="10746" spans="1:8" hidden="1">
      <c r="A10746" s="38" t="s">
        <v>10</v>
      </c>
      <c r="B10746" s="31">
        <v>2018</v>
      </c>
      <c r="C10746" s="31">
        <v>53</v>
      </c>
      <c r="D10746" s="32">
        <v>1.59124E-2</v>
      </c>
      <c r="E10746" s="32">
        <v>1.57868E-2</v>
      </c>
      <c r="F10746" s="32">
        <v>0.98421320000000001</v>
      </c>
      <c r="G10746" s="33">
        <v>60000.781000000003</v>
      </c>
      <c r="H10746" s="39">
        <v>59527.171000000002</v>
      </c>
    </row>
    <row r="10747" spans="1:8" hidden="1">
      <c r="A10747" s="38" t="s">
        <v>10</v>
      </c>
      <c r="B10747" s="31">
        <v>2018</v>
      </c>
      <c r="C10747" s="31">
        <v>54</v>
      </c>
      <c r="D10747" s="32">
        <v>1.677325E-2</v>
      </c>
      <c r="E10747" s="32">
        <v>1.6633749999999999E-2</v>
      </c>
      <c r="F10747" s="32">
        <v>0.98336625</v>
      </c>
      <c r="G10747" s="33">
        <v>59053.561000000002</v>
      </c>
      <c r="H10747" s="39">
        <v>58562.419000000002</v>
      </c>
    </row>
    <row r="10748" spans="1:8" hidden="1">
      <c r="A10748" s="38" t="s">
        <v>10</v>
      </c>
      <c r="B10748" s="31">
        <v>2018</v>
      </c>
      <c r="C10748" s="31">
        <v>55</v>
      </c>
      <c r="D10748" s="32">
        <v>1.768836E-2</v>
      </c>
      <c r="E10748" s="32">
        <v>1.753329E-2</v>
      </c>
      <c r="F10748" s="32">
        <v>0.98246670999999997</v>
      </c>
      <c r="G10748" s="33">
        <v>58071.277999999998</v>
      </c>
      <c r="H10748" s="39">
        <v>57562.188000000002</v>
      </c>
    </row>
    <row r="10749" spans="1:8" hidden="1">
      <c r="A10749" s="38" t="s">
        <v>10</v>
      </c>
      <c r="B10749" s="31">
        <v>2018</v>
      </c>
      <c r="C10749" s="31">
        <v>56</v>
      </c>
      <c r="D10749" s="32">
        <v>1.8706210000000001E-2</v>
      </c>
      <c r="E10749" s="32">
        <v>1.853287E-2</v>
      </c>
      <c r="F10749" s="32">
        <v>0.98146712999999997</v>
      </c>
      <c r="G10749" s="33">
        <v>57053.097999999998</v>
      </c>
      <c r="H10749" s="39">
        <v>56524.419000000002</v>
      </c>
    </row>
    <row r="10750" spans="1:8" hidden="1">
      <c r="A10750" s="38" t="s">
        <v>10</v>
      </c>
      <c r="B10750" s="31">
        <v>2018</v>
      </c>
      <c r="C10750" s="31">
        <v>57</v>
      </c>
      <c r="D10750" s="32">
        <v>1.988266E-2</v>
      </c>
      <c r="E10750" s="32">
        <v>1.9686950000000002E-2</v>
      </c>
      <c r="F10750" s="32">
        <v>0.98031305000000002</v>
      </c>
      <c r="G10750" s="33">
        <v>55995.74</v>
      </c>
      <c r="H10750" s="39">
        <v>55444.548000000003</v>
      </c>
    </row>
    <row r="10751" spans="1:8" hidden="1">
      <c r="A10751" s="38" t="s">
        <v>10</v>
      </c>
      <c r="B10751" s="31">
        <v>2018</v>
      </c>
      <c r="C10751" s="31">
        <v>58</v>
      </c>
      <c r="D10751" s="32">
        <v>2.12689E-2</v>
      </c>
      <c r="E10751" s="32">
        <v>2.1045100000000001E-2</v>
      </c>
      <c r="F10751" s="32">
        <v>0.97895489999999996</v>
      </c>
      <c r="G10751" s="33">
        <v>54893.355000000003</v>
      </c>
      <c r="H10751" s="39">
        <v>54315.737000000001</v>
      </c>
    </row>
    <row r="10752" spans="1:8" hidden="1">
      <c r="A10752" s="38" t="s">
        <v>10</v>
      </c>
      <c r="B10752" s="31">
        <v>2018</v>
      </c>
      <c r="C10752" s="31">
        <v>59</v>
      </c>
      <c r="D10752" s="32">
        <v>2.28889E-2</v>
      </c>
      <c r="E10752" s="32">
        <v>2.2629920000000001E-2</v>
      </c>
      <c r="F10752" s="32">
        <v>0.97737008000000003</v>
      </c>
      <c r="G10752" s="33">
        <v>53738.118999999999</v>
      </c>
      <c r="H10752" s="39">
        <v>53130.074000000001</v>
      </c>
    </row>
    <row r="10753" spans="1:8" hidden="1">
      <c r="A10753" s="38" t="s">
        <v>10</v>
      </c>
      <c r="B10753" s="31">
        <v>2018</v>
      </c>
      <c r="C10753" s="31">
        <v>60</v>
      </c>
      <c r="D10753" s="32">
        <v>2.4750149999999999E-2</v>
      </c>
      <c r="E10753" s="32">
        <v>2.44476E-2</v>
      </c>
      <c r="F10753" s="32">
        <v>0.97555239999999999</v>
      </c>
      <c r="G10753" s="33">
        <v>52522.03</v>
      </c>
      <c r="H10753" s="39">
        <v>51880.010999999999</v>
      </c>
    </row>
    <row r="10754" spans="1:8" hidden="1">
      <c r="A10754" s="38" t="s">
        <v>10</v>
      </c>
      <c r="B10754" s="31">
        <v>2018</v>
      </c>
      <c r="C10754" s="31">
        <v>61</v>
      </c>
      <c r="D10754" s="32">
        <v>2.683172E-2</v>
      </c>
      <c r="E10754" s="32">
        <v>2.647652E-2</v>
      </c>
      <c r="F10754" s="32">
        <v>0.97352348</v>
      </c>
      <c r="G10754" s="33">
        <v>51237.991999999998</v>
      </c>
      <c r="H10754" s="39">
        <v>50559.69</v>
      </c>
    </row>
    <row r="10755" spans="1:8" hidden="1">
      <c r="A10755" s="38" t="s">
        <v>10</v>
      </c>
      <c r="B10755" s="31">
        <v>2018</v>
      </c>
      <c r="C10755" s="31">
        <v>62</v>
      </c>
      <c r="D10755" s="32">
        <v>2.9104680000000001E-2</v>
      </c>
      <c r="E10755" s="32">
        <v>2.8687210000000001E-2</v>
      </c>
      <c r="F10755" s="32">
        <v>0.97131279000000004</v>
      </c>
      <c r="G10755" s="33">
        <v>49881.387999999999</v>
      </c>
      <c r="H10755" s="39">
        <v>49165.91</v>
      </c>
    </row>
    <row r="10756" spans="1:8" hidden="1">
      <c r="A10756" s="38" t="s">
        <v>10</v>
      </c>
      <c r="B10756" s="31">
        <v>2018</v>
      </c>
      <c r="C10756" s="31">
        <v>63</v>
      </c>
      <c r="D10756" s="32">
        <v>3.1556620000000001E-2</v>
      </c>
      <c r="E10756" s="32">
        <v>3.1066449999999999E-2</v>
      </c>
      <c r="F10756" s="32">
        <v>0.96893355000000003</v>
      </c>
      <c r="G10756" s="33">
        <v>48450.430999999997</v>
      </c>
      <c r="H10756" s="39">
        <v>47697.839</v>
      </c>
    </row>
    <row r="10757" spans="1:8" hidden="1">
      <c r="A10757" s="38" t="s">
        <v>10</v>
      </c>
      <c r="B10757" s="31">
        <v>2018</v>
      </c>
      <c r="C10757" s="31">
        <v>64</v>
      </c>
      <c r="D10757" s="32">
        <v>3.4192269999999997E-2</v>
      </c>
      <c r="E10757" s="32">
        <v>3.3617540000000001E-2</v>
      </c>
      <c r="F10757" s="32">
        <v>0.96638246000000005</v>
      </c>
      <c r="G10757" s="33">
        <v>46945.248</v>
      </c>
      <c r="H10757" s="39">
        <v>46156.156000000003</v>
      </c>
    </row>
    <row r="10758" spans="1:8" hidden="1">
      <c r="A10758" s="38" t="s">
        <v>10</v>
      </c>
      <c r="B10758" s="31">
        <v>2018</v>
      </c>
      <c r="C10758" s="31">
        <v>65</v>
      </c>
      <c r="D10758" s="32">
        <v>3.7060700000000002E-2</v>
      </c>
      <c r="E10758" s="32">
        <v>3.6386450000000001E-2</v>
      </c>
      <c r="F10758" s="32">
        <v>0.96361355000000004</v>
      </c>
      <c r="G10758" s="33">
        <v>45367.063999999998</v>
      </c>
      <c r="H10758" s="39">
        <v>44541.690999999999</v>
      </c>
    </row>
    <row r="10759" spans="1:8" hidden="1">
      <c r="A10759" s="38" t="s">
        <v>10</v>
      </c>
      <c r="B10759" s="31">
        <v>2018</v>
      </c>
      <c r="C10759" s="31">
        <v>66</v>
      </c>
      <c r="D10759" s="32">
        <v>4.0235319999999998E-2</v>
      </c>
      <c r="E10759" s="32">
        <v>3.9441839999999999E-2</v>
      </c>
      <c r="F10759" s="32">
        <v>0.96055816000000005</v>
      </c>
      <c r="G10759" s="33">
        <v>43716.317999999999</v>
      </c>
      <c r="H10759" s="39">
        <v>42854.192000000003</v>
      </c>
    </row>
    <row r="10760" spans="1:8" hidden="1">
      <c r="A10760" s="38" t="s">
        <v>10</v>
      </c>
      <c r="B10760" s="31">
        <v>2018</v>
      </c>
      <c r="C10760" s="31">
        <v>67</v>
      </c>
      <c r="D10760" s="32">
        <v>4.3799089999999999E-2</v>
      </c>
      <c r="E10760" s="32">
        <v>4.2860460000000003E-2</v>
      </c>
      <c r="F10760" s="32">
        <v>0.95713954000000001</v>
      </c>
      <c r="G10760" s="33">
        <v>41992.065999999999</v>
      </c>
      <c r="H10760" s="39">
        <v>41092.165999999997</v>
      </c>
    </row>
    <row r="10761" spans="1:8" hidden="1">
      <c r="A10761" s="38" t="s">
        <v>10</v>
      </c>
      <c r="B10761" s="31">
        <v>2018</v>
      </c>
      <c r="C10761" s="31">
        <v>68</v>
      </c>
      <c r="D10761" s="32">
        <v>4.7835379999999997E-2</v>
      </c>
      <c r="E10761" s="32">
        <v>4.6717990000000001E-2</v>
      </c>
      <c r="F10761" s="32">
        <v>0.95328201000000001</v>
      </c>
      <c r="G10761" s="33">
        <v>40192.266000000003</v>
      </c>
      <c r="H10761" s="39">
        <v>39253.415000000001</v>
      </c>
    </row>
    <row r="10762" spans="1:8" hidden="1">
      <c r="A10762" s="38" t="s">
        <v>10</v>
      </c>
      <c r="B10762" s="31">
        <v>2018</v>
      </c>
      <c r="C10762" s="31">
        <v>69</v>
      </c>
      <c r="D10762" s="32">
        <v>5.2372120000000001E-2</v>
      </c>
      <c r="E10762" s="32">
        <v>5.1035690000000002E-2</v>
      </c>
      <c r="F10762" s="32">
        <v>0.94896431000000003</v>
      </c>
      <c r="G10762" s="33">
        <v>38314.563999999998</v>
      </c>
      <c r="H10762" s="39">
        <v>37336.858999999997</v>
      </c>
    </row>
    <row r="10763" spans="1:8" hidden="1">
      <c r="A10763" s="38" t="s">
        <v>10</v>
      </c>
      <c r="B10763" s="31">
        <v>2018</v>
      </c>
      <c r="C10763" s="31">
        <v>70</v>
      </c>
      <c r="D10763" s="32">
        <v>5.7410919999999997E-2</v>
      </c>
      <c r="E10763" s="32">
        <v>5.5808900000000002E-2</v>
      </c>
      <c r="F10763" s="32">
        <v>0.94419109999999995</v>
      </c>
      <c r="G10763" s="33">
        <v>36359.154000000002</v>
      </c>
      <c r="H10763" s="39">
        <v>35344.572</v>
      </c>
    </row>
    <row r="10764" spans="1:8" hidden="1">
      <c r="A10764" s="38" t="s">
        <v>10</v>
      </c>
      <c r="B10764" s="31">
        <v>2018</v>
      </c>
      <c r="C10764" s="31">
        <v>71</v>
      </c>
      <c r="D10764" s="32">
        <v>6.2911099999999998E-2</v>
      </c>
      <c r="E10764" s="32">
        <v>6.099255E-2</v>
      </c>
      <c r="F10764" s="32">
        <v>0.93900744999999997</v>
      </c>
      <c r="G10764" s="33">
        <v>34329.99</v>
      </c>
      <c r="H10764" s="39">
        <v>33283.053</v>
      </c>
    </row>
    <row r="10765" spans="1:8" hidden="1">
      <c r="A10765" s="38" t="s">
        <v>10</v>
      </c>
      <c r="B10765" s="31">
        <v>2018</v>
      </c>
      <c r="C10765" s="31">
        <v>72</v>
      </c>
      <c r="D10765" s="32">
        <v>6.8807640000000003E-2</v>
      </c>
      <c r="E10765" s="32">
        <v>6.6519129999999996E-2</v>
      </c>
      <c r="F10765" s="32">
        <v>0.93348087000000002</v>
      </c>
      <c r="G10765" s="33">
        <v>32236.116000000002</v>
      </c>
      <c r="H10765" s="39">
        <v>31163.956999999999</v>
      </c>
    </row>
    <row r="10766" spans="1:8" hidden="1">
      <c r="A10766" s="38" t="s">
        <v>10</v>
      </c>
      <c r="B10766" s="31">
        <v>2018</v>
      </c>
      <c r="C10766" s="31">
        <v>73</v>
      </c>
      <c r="D10766" s="32">
        <v>7.5085410000000005E-2</v>
      </c>
      <c r="E10766" s="32">
        <v>7.2368500000000002E-2</v>
      </c>
      <c r="F10766" s="32">
        <v>0.92763150000000005</v>
      </c>
      <c r="G10766" s="33">
        <v>30091.797999999999</v>
      </c>
      <c r="H10766" s="39">
        <v>29002.949000000001</v>
      </c>
    </row>
    <row r="10767" spans="1:8" hidden="1">
      <c r="A10767" s="38" t="s">
        <v>10</v>
      </c>
      <c r="B10767" s="31">
        <v>2018</v>
      </c>
      <c r="C10767" s="31">
        <v>74</v>
      </c>
      <c r="D10767" s="32">
        <v>8.1777139999999998E-2</v>
      </c>
      <c r="E10767" s="32">
        <v>7.8564739999999994E-2</v>
      </c>
      <c r="F10767" s="32">
        <v>0.92143525999999998</v>
      </c>
      <c r="G10767" s="33">
        <v>27914.098999999998</v>
      </c>
      <c r="H10767" s="39">
        <v>26817.566999999999</v>
      </c>
    </row>
    <row r="10768" spans="1:8" hidden="1">
      <c r="A10768" s="38" t="s">
        <v>10</v>
      </c>
      <c r="B10768" s="31">
        <v>2018</v>
      </c>
      <c r="C10768" s="31">
        <v>75</v>
      </c>
      <c r="D10768" s="32">
        <v>8.9014529999999994E-2</v>
      </c>
      <c r="E10768" s="32">
        <v>8.5221549999999993E-2</v>
      </c>
      <c r="F10768" s="32">
        <v>0.91477845000000002</v>
      </c>
      <c r="G10768" s="33">
        <v>25721.036</v>
      </c>
      <c r="H10768" s="39">
        <v>24625.042000000001</v>
      </c>
    </row>
    <row r="10769" spans="1:8" hidden="1">
      <c r="A10769" s="38" t="s">
        <v>10</v>
      </c>
      <c r="B10769" s="31">
        <v>2018</v>
      </c>
      <c r="C10769" s="31">
        <v>76</v>
      </c>
      <c r="D10769" s="32">
        <v>9.6986379999999997E-2</v>
      </c>
      <c r="E10769" s="32">
        <v>9.2500730000000003E-2</v>
      </c>
      <c r="F10769" s="32">
        <v>0.90749926999999997</v>
      </c>
      <c r="G10769" s="33">
        <v>23529.048999999999</v>
      </c>
      <c r="H10769" s="39">
        <v>22440.822</v>
      </c>
    </row>
    <row r="10770" spans="1:8" hidden="1">
      <c r="A10770" s="38" t="s">
        <v>10</v>
      </c>
      <c r="B10770" s="31">
        <v>2018</v>
      </c>
      <c r="C10770" s="31">
        <v>77</v>
      </c>
      <c r="D10770" s="32">
        <v>0.10588855</v>
      </c>
      <c r="E10770" s="32">
        <v>0.10056424999999999</v>
      </c>
      <c r="F10770" s="32">
        <v>0.89943574999999998</v>
      </c>
      <c r="G10770" s="33">
        <v>21352.595000000001</v>
      </c>
      <c r="H10770" s="39">
        <v>20278.940999999999</v>
      </c>
    </row>
    <row r="10771" spans="1:8" hidden="1">
      <c r="A10771" s="38" t="s">
        <v>10</v>
      </c>
      <c r="B10771" s="31">
        <v>2018</v>
      </c>
      <c r="C10771" s="31">
        <v>78</v>
      </c>
      <c r="D10771" s="32">
        <v>0.1158841</v>
      </c>
      <c r="E10771" s="32">
        <v>0.10953729</v>
      </c>
      <c r="F10771" s="32">
        <v>0.89046270999999999</v>
      </c>
      <c r="G10771" s="33">
        <v>19205.287</v>
      </c>
      <c r="H10771" s="39">
        <v>18153.439999999999</v>
      </c>
    </row>
    <row r="10772" spans="1:8" hidden="1">
      <c r="A10772" s="38" t="s">
        <v>10</v>
      </c>
      <c r="B10772" s="31">
        <v>2018</v>
      </c>
      <c r="C10772" s="31">
        <v>79</v>
      </c>
      <c r="D10772" s="32">
        <v>0.12699741000000001</v>
      </c>
      <c r="E10772" s="32">
        <v>0.11941473</v>
      </c>
      <c r="F10772" s="32">
        <v>0.88058526999999998</v>
      </c>
      <c r="G10772" s="33">
        <v>17101.592000000001</v>
      </c>
      <c r="H10772" s="39">
        <v>16080.501</v>
      </c>
    </row>
    <row r="10773" spans="1:8" hidden="1">
      <c r="A10773" s="38" t="s">
        <v>10</v>
      </c>
      <c r="B10773" s="31">
        <v>2018</v>
      </c>
      <c r="C10773" s="31">
        <v>80</v>
      </c>
      <c r="D10773" s="32">
        <v>0.13913348</v>
      </c>
      <c r="E10773" s="32">
        <v>0.13008396</v>
      </c>
      <c r="F10773" s="32">
        <v>0.86991604</v>
      </c>
      <c r="G10773" s="33">
        <v>15059.41</v>
      </c>
      <c r="H10773" s="39">
        <v>14079.915999999999</v>
      </c>
    </row>
    <row r="10774" spans="1:8" hidden="1">
      <c r="A10774" s="38" t="s">
        <v>10</v>
      </c>
      <c r="B10774" s="31">
        <v>2018</v>
      </c>
      <c r="C10774" s="31">
        <v>81</v>
      </c>
      <c r="D10774" s="32">
        <v>0.15207665000000001</v>
      </c>
      <c r="E10774" s="32">
        <v>0.14133013999999999</v>
      </c>
      <c r="F10774" s="32">
        <v>0.85866986000000001</v>
      </c>
      <c r="G10774" s="33">
        <v>13100.422</v>
      </c>
      <c r="H10774" s="39">
        <v>12174.68</v>
      </c>
    </row>
    <row r="10775" spans="1:8" hidden="1">
      <c r="A10775" s="38" t="s">
        <v>10</v>
      </c>
      <c r="B10775" s="31">
        <v>2018</v>
      </c>
      <c r="C10775" s="31">
        <v>82</v>
      </c>
      <c r="D10775" s="32">
        <v>0.16559749000000001</v>
      </c>
      <c r="E10775" s="32">
        <v>0.15293469000000001</v>
      </c>
      <c r="F10775" s="32">
        <v>0.84706530999999996</v>
      </c>
      <c r="G10775" s="33">
        <v>11248.938</v>
      </c>
      <c r="H10775" s="39">
        <v>10388.761</v>
      </c>
    </row>
    <row r="10776" spans="1:8" hidden="1">
      <c r="A10776" s="38" t="s">
        <v>10</v>
      </c>
      <c r="B10776" s="31">
        <v>2018</v>
      </c>
      <c r="C10776" s="31">
        <v>83</v>
      </c>
      <c r="D10776" s="32">
        <v>0.17964574</v>
      </c>
      <c r="E10776" s="32">
        <v>0.1648394</v>
      </c>
      <c r="F10776" s="32">
        <v>0.83516060000000003</v>
      </c>
      <c r="G10776" s="33">
        <v>9528.5849999999991</v>
      </c>
      <c r="H10776" s="39">
        <v>8743.2420000000002</v>
      </c>
    </row>
    <row r="10777" spans="1:8" hidden="1">
      <c r="A10777" s="38" t="s">
        <v>10</v>
      </c>
      <c r="B10777" s="31">
        <v>2018</v>
      </c>
      <c r="C10777" s="31">
        <v>84</v>
      </c>
      <c r="D10777" s="32">
        <v>0.19437175000000001</v>
      </c>
      <c r="E10777" s="32">
        <v>0.17715481</v>
      </c>
      <c r="F10777" s="32">
        <v>0.82284519</v>
      </c>
      <c r="G10777" s="33">
        <v>7957.8990000000003</v>
      </c>
      <c r="H10777" s="39">
        <v>7253.009</v>
      </c>
    </row>
    <row r="10778" spans="1:8" hidden="1">
      <c r="A10778" s="38" t="s">
        <v>10</v>
      </c>
      <c r="B10778" s="31">
        <v>2018</v>
      </c>
      <c r="C10778" s="31">
        <v>85</v>
      </c>
      <c r="D10778" s="32">
        <v>0.21023226</v>
      </c>
      <c r="E10778" s="32">
        <v>0.19023544000000001</v>
      </c>
      <c r="F10778" s="32">
        <v>0.80976455999999997</v>
      </c>
      <c r="G10778" s="33">
        <v>6548.1189999999997</v>
      </c>
      <c r="H10778" s="39">
        <v>5925.277</v>
      </c>
    </row>
    <row r="10779" spans="1:8" hidden="1">
      <c r="A10779" s="38" t="s">
        <v>10</v>
      </c>
      <c r="B10779" s="31">
        <v>2018</v>
      </c>
      <c r="C10779" s="31">
        <v>86</v>
      </c>
      <c r="D10779" s="32">
        <v>0.22783545999999999</v>
      </c>
      <c r="E10779" s="32">
        <v>0.20453526999999999</v>
      </c>
      <c r="F10779" s="32">
        <v>0.79546472999999995</v>
      </c>
      <c r="G10779" s="33">
        <v>5302.4340000000002</v>
      </c>
      <c r="H10779" s="39">
        <v>4760.1670000000004</v>
      </c>
    </row>
    <row r="10780" spans="1:8" hidden="1">
      <c r="A10780" s="38" t="s">
        <v>10</v>
      </c>
      <c r="B10780" s="31">
        <v>2018</v>
      </c>
      <c r="C10780" s="31">
        <v>87</v>
      </c>
      <c r="D10780" s="32">
        <v>0.24769559999999999</v>
      </c>
      <c r="E10780" s="32">
        <v>0.22039959000000001</v>
      </c>
      <c r="F10780" s="32">
        <v>0.77960041000000002</v>
      </c>
      <c r="G10780" s="33">
        <v>4217.8999999999996</v>
      </c>
      <c r="H10780" s="39">
        <v>3753.0880000000002</v>
      </c>
    </row>
    <row r="10781" spans="1:8" hidden="1">
      <c r="A10781" s="38" t="s">
        <v>10</v>
      </c>
      <c r="B10781" s="31">
        <v>2018</v>
      </c>
      <c r="C10781" s="31">
        <v>88</v>
      </c>
      <c r="D10781" s="32">
        <v>0.27011270999999998</v>
      </c>
      <c r="E10781" s="32">
        <v>0.23797294999999999</v>
      </c>
      <c r="F10781" s="32">
        <v>0.76202705000000004</v>
      </c>
      <c r="G10781" s="33">
        <v>3288.2759999999998</v>
      </c>
      <c r="H10781" s="39">
        <v>2897.0160000000001</v>
      </c>
    </row>
    <row r="10782" spans="1:8" hidden="1">
      <c r="A10782" s="38" t="s">
        <v>10</v>
      </c>
      <c r="B10782" s="31">
        <v>2018</v>
      </c>
      <c r="C10782" s="31">
        <v>89</v>
      </c>
      <c r="D10782" s="32">
        <v>0.29487479999999999</v>
      </c>
      <c r="E10782" s="32">
        <v>0.25698552000000002</v>
      </c>
      <c r="F10782" s="32">
        <v>0.74301448000000003</v>
      </c>
      <c r="G10782" s="33">
        <v>2505.7550000000001</v>
      </c>
      <c r="H10782" s="39">
        <v>2183.7840000000001</v>
      </c>
    </row>
    <row r="10783" spans="1:8" hidden="1">
      <c r="A10783" s="38" t="s">
        <v>10</v>
      </c>
      <c r="B10783" s="31">
        <v>2018</v>
      </c>
      <c r="C10783" s="31">
        <v>90</v>
      </c>
      <c r="D10783" s="32">
        <v>0.3213165</v>
      </c>
      <c r="E10783" s="32">
        <v>0.27683988999999998</v>
      </c>
      <c r="F10783" s="32">
        <v>0.72316011000000002</v>
      </c>
      <c r="G10783" s="33">
        <v>1861.8130000000001</v>
      </c>
      <c r="H10783" s="39">
        <v>1604.1010000000001</v>
      </c>
    </row>
    <row r="10784" spans="1:8" hidden="1">
      <c r="A10784" s="38" t="s">
        <v>10</v>
      </c>
      <c r="B10784" s="31">
        <v>2018</v>
      </c>
      <c r="C10784" s="31">
        <v>91</v>
      </c>
      <c r="D10784" s="32">
        <v>0.34843967999999997</v>
      </c>
      <c r="E10784" s="32">
        <v>0.29674144000000002</v>
      </c>
      <c r="F10784" s="32">
        <v>0.70325855999999998</v>
      </c>
      <c r="G10784" s="33">
        <v>1346.3889999999999</v>
      </c>
      <c r="H10784" s="39">
        <v>1146.624</v>
      </c>
    </row>
    <row r="10785" spans="1:8" hidden="1">
      <c r="A10785" s="38" t="s">
        <v>10</v>
      </c>
      <c r="B10785" s="31">
        <v>2018</v>
      </c>
      <c r="C10785" s="31">
        <v>92</v>
      </c>
      <c r="D10785" s="32">
        <v>0.37518970000000001</v>
      </c>
      <c r="E10785" s="32">
        <v>0.31592398999999999</v>
      </c>
      <c r="F10785" s="32">
        <v>0.68407600999999996</v>
      </c>
      <c r="G10785" s="33">
        <v>946.85900000000004</v>
      </c>
      <c r="H10785" s="39">
        <v>797.29200000000003</v>
      </c>
    </row>
    <row r="10786" spans="1:8" hidden="1">
      <c r="A10786" s="38" t="s">
        <v>10</v>
      </c>
      <c r="B10786" s="31">
        <v>2018</v>
      </c>
      <c r="C10786" s="31">
        <v>93</v>
      </c>
      <c r="D10786" s="32">
        <v>0.40097864999999999</v>
      </c>
      <c r="E10786" s="32">
        <v>0.33401268000000001</v>
      </c>
      <c r="F10786" s="32">
        <v>0.66598732000000005</v>
      </c>
      <c r="G10786" s="33">
        <v>647.72400000000005</v>
      </c>
      <c r="H10786" s="39">
        <v>539.54999999999995</v>
      </c>
    </row>
    <row r="10787" spans="1:8" hidden="1">
      <c r="A10787" s="38" t="s">
        <v>10</v>
      </c>
      <c r="B10787" s="31">
        <v>2018</v>
      </c>
      <c r="C10787" s="31">
        <v>94</v>
      </c>
      <c r="D10787" s="32">
        <v>0.42571767999999999</v>
      </c>
      <c r="E10787" s="32">
        <v>0.35100347999999998</v>
      </c>
      <c r="F10787" s="32">
        <v>0.64899651999999997</v>
      </c>
      <c r="G10787" s="33">
        <v>431.37599999999998</v>
      </c>
      <c r="H10787" s="39">
        <v>355.66899999999998</v>
      </c>
    </row>
    <row r="10788" spans="1:8" hidden="1">
      <c r="A10788" s="38" t="s">
        <v>10</v>
      </c>
      <c r="B10788" s="31">
        <v>2018</v>
      </c>
      <c r="C10788" s="31">
        <v>95</v>
      </c>
      <c r="D10788" s="32">
        <v>0.44989188000000002</v>
      </c>
      <c r="E10788" s="32">
        <v>0.36727489000000002</v>
      </c>
      <c r="F10788" s="32">
        <v>0.63272510999999998</v>
      </c>
      <c r="G10788" s="33">
        <v>279.96100000000001</v>
      </c>
      <c r="H10788" s="39">
        <v>228.55</v>
      </c>
    </row>
    <row r="10789" spans="1:8" hidden="1">
      <c r="A10789" s="38" t="s">
        <v>10</v>
      </c>
      <c r="B10789" s="31">
        <v>2018</v>
      </c>
      <c r="C10789" s="31">
        <v>96</v>
      </c>
      <c r="D10789" s="32">
        <v>0.47425384999999998</v>
      </c>
      <c r="E10789" s="32">
        <v>0.383351</v>
      </c>
      <c r="F10789" s="32">
        <v>0.616649</v>
      </c>
      <c r="G10789" s="33">
        <v>177.13900000000001</v>
      </c>
      <c r="H10789" s="39">
        <v>143.185</v>
      </c>
    </row>
    <row r="10790" spans="1:8" hidden="1">
      <c r="A10790" s="38" t="s">
        <v>10</v>
      </c>
      <c r="B10790" s="31">
        <v>2018</v>
      </c>
      <c r="C10790" s="31">
        <v>97</v>
      </c>
      <c r="D10790" s="32">
        <v>0.49937962000000002</v>
      </c>
      <c r="E10790" s="32">
        <v>0.39960286</v>
      </c>
      <c r="F10790" s="32">
        <v>0.60039714</v>
      </c>
      <c r="G10790" s="33">
        <v>109.232</v>
      </c>
      <c r="H10790" s="39">
        <v>87.408000000000001</v>
      </c>
    </row>
    <row r="10791" spans="1:8" hidden="1">
      <c r="A10791" s="38" t="s">
        <v>10</v>
      </c>
      <c r="B10791" s="31">
        <v>2018</v>
      </c>
      <c r="C10791" s="31">
        <v>98</v>
      </c>
      <c r="D10791" s="32">
        <v>0.52556855000000002</v>
      </c>
      <c r="E10791" s="32">
        <v>0.41619821000000001</v>
      </c>
      <c r="F10791" s="32">
        <v>0.58380178999999999</v>
      </c>
      <c r="G10791" s="33">
        <v>65.582999999999998</v>
      </c>
      <c r="H10791" s="39">
        <v>51.935000000000002</v>
      </c>
    </row>
    <row r="10792" spans="1:8" hidden="1">
      <c r="A10792" s="38" t="s">
        <v>10</v>
      </c>
      <c r="B10792" s="31">
        <v>2018</v>
      </c>
      <c r="C10792" s="31">
        <v>99</v>
      </c>
      <c r="D10792" s="32">
        <v>0.55259495000000003</v>
      </c>
      <c r="E10792" s="32">
        <v>0.43296720999999999</v>
      </c>
      <c r="F10792" s="32">
        <v>0.56703278999999995</v>
      </c>
      <c r="G10792" s="33">
        <v>38.286999999999999</v>
      </c>
      <c r="H10792" s="39">
        <v>29.998999999999999</v>
      </c>
    </row>
    <row r="10793" spans="1:8" hidden="1">
      <c r="A10793" s="38" t="s">
        <v>10</v>
      </c>
      <c r="B10793" s="31">
        <v>2019</v>
      </c>
      <c r="C10793" s="31">
        <v>1</v>
      </c>
      <c r="D10793" s="32">
        <v>1.220162E-2</v>
      </c>
      <c r="E10793" s="32">
        <v>1.212763E-2</v>
      </c>
      <c r="F10793" s="32">
        <v>0.98787237000000006</v>
      </c>
      <c r="G10793" s="33">
        <v>92372.375</v>
      </c>
      <c r="H10793" s="39">
        <v>91812.245999999999</v>
      </c>
    </row>
    <row r="10794" spans="1:8" hidden="1">
      <c r="A10794" s="38" t="s">
        <v>10</v>
      </c>
      <c r="B10794" s="31">
        <v>2019</v>
      </c>
      <c r="C10794" s="31">
        <v>2</v>
      </c>
      <c r="D10794" s="32">
        <v>1.156683E-2</v>
      </c>
      <c r="E10794" s="32">
        <v>1.150032E-2</v>
      </c>
      <c r="F10794" s="32">
        <v>0.98849967999999999</v>
      </c>
      <c r="G10794" s="33">
        <v>91252.116999999998</v>
      </c>
      <c r="H10794" s="39">
        <v>90727.403000000006</v>
      </c>
    </row>
    <row r="10795" spans="1:8" hidden="1">
      <c r="A10795" s="38" t="s">
        <v>10</v>
      </c>
      <c r="B10795" s="31">
        <v>2019</v>
      </c>
      <c r="C10795" s="31">
        <v>3</v>
      </c>
      <c r="D10795" s="32">
        <v>1.0986370000000001E-2</v>
      </c>
      <c r="E10795" s="32">
        <v>1.092635E-2</v>
      </c>
      <c r="F10795" s="32">
        <v>0.98907365000000003</v>
      </c>
      <c r="G10795" s="33">
        <v>90202.687999999995</v>
      </c>
      <c r="H10795" s="39">
        <v>89709.895000000004</v>
      </c>
    </row>
    <row r="10796" spans="1:8" hidden="1">
      <c r="A10796" s="38" t="s">
        <v>10</v>
      </c>
      <c r="B10796" s="31">
        <v>2019</v>
      </c>
      <c r="C10796" s="31">
        <v>4</v>
      </c>
      <c r="D10796" s="32">
        <v>1.0363549999999999E-2</v>
      </c>
      <c r="E10796" s="32">
        <v>1.0310130000000001E-2</v>
      </c>
      <c r="F10796" s="32">
        <v>0.98968986999999997</v>
      </c>
      <c r="G10796" s="33">
        <v>89217.103000000003</v>
      </c>
      <c r="H10796" s="39">
        <v>88757.183000000005</v>
      </c>
    </row>
    <row r="10797" spans="1:8" hidden="1">
      <c r="A10797" s="38" t="s">
        <v>10</v>
      </c>
      <c r="B10797" s="31">
        <v>2019</v>
      </c>
      <c r="C10797" s="31">
        <v>5</v>
      </c>
      <c r="D10797" s="32">
        <v>9.6110899999999992E-3</v>
      </c>
      <c r="E10797" s="32">
        <v>9.5651299999999998E-3</v>
      </c>
      <c r="F10797" s="32">
        <v>0.99043486999999997</v>
      </c>
      <c r="G10797" s="33">
        <v>88297.263000000006</v>
      </c>
      <c r="H10797" s="39">
        <v>87874.975999999995</v>
      </c>
    </row>
    <row r="10798" spans="1:8" hidden="1">
      <c r="A10798" s="38" t="s">
        <v>10</v>
      </c>
      <c r="B10798" s="31">
        <v>2019</v>
      </c>
      <c r="C10798" s="31">
        <v>6</v>
      </c>
      <c r="D10798" s="32">
        <v>8.6770700000000003E-3</v>
      </c>
      <c r="E10798" s="32">
        <v>8.6395799999999991E-3</v>
      </c>
      <c r="F10798" s="32">
        <v>0.99136042000000002</v>
      </c>
      <c r="G10798" s="33">
        <v>87452.687999999995</v>
      </c>
      <c r="H10798" s="39">
        <v>87074.910999999993</v>
      </c>
    </row>
    <row r="10799" spans="1:8" hidden="1">
      <c r="A10799" s="38" t="s">
        <v>10</v>
      </c>
      <c r="B10799" s="31">
        <v>2019</v>
      </c>
      <c r="C10799" s="31">
        <v>7</v>
      </c>
      <c r="D10799" s="32">
        <v>7.5842799999999997E-3</v>
      </c>
      <c r="E10799" s="32">
        <v>7.5556299999999998E-3</v>
      </c>
      <c r="F10799" s="32">
        <v>0.99244436999999996</v>
      </c>
      <c r="G10799" s="33">
        <v>86697.133000000002</v>
      </c>
      <c r="H10799" s="39">
        <v>86369.607999999993</v>
      </c>
    </row>
    <row r="10800" spans="1:8" hidden="1">
      <c r="A10800" s="38" t="s">
        <v>10</v>
      </c>
      <c r="B10800" s="31">
        <v>2019</v>
      </c>
      <c r="C10800" s="31">
        <v>8</v>
      </c>
      <c r="D10800" s="32">
        <v>6.4660400000000002E-3</v>
      </c>
      <c r="E10800" s="32">
        <v>6.4452099999999998E-3</v>
      </c>
      <c r="F10800" s="32">
        <v>0.99355479000000002</v>
      </c>
      <c r="G10800" s="33">
        <v>86042.081999999995</v>
      </c>
      <c r="H10800" s="39">
        <v>85764.801999999996</v>
      </c>
    </row>
    <row r="10801" spans="1:8" hidden="1">
      <c r="A10801" s="38" t="s">
        <v>10</v>
      </c>
      <c r="B10801" s="31">
        <v>2019</v>
      </c>
      <c r="C10801" s="31">
        <v>9</v>
      </c>
      <c r="D10801" s="32">
        <v>5.4501699999999998E-3</v>
      </c>
      <c r="E10801" s="32">
        <v>5.4353500000000003E-3</v>
      </c>
      <c r="F10801" s="32">
        <v>0.99456465000000005</v>
      </c>
      <c r="G10801" s="33">
        <v>85487.523000000001</v>
      </c>
      <c r="H10801" s="39">
        <v>85255.195000000007</v>
      </c>
    </row>
    <row r="10802" spans="1:8" hidden="1">
      <c r="A10802" s="38" t="s">
        <v>10</v>
      </c>
      <c r="B10802" s="31">
        <v>2019</v>
      </c>
      <c r="C10802" s="31">
        <v>10</v>
      </c>
      <c r="D10802" s="32">
        <v>4.6459800000000001E-3</v>
      </c>
      <c r="E10802" s="32">
        <v>4.6352199999999998E-3</v>
      </c>
      <c r="F10802" s="32">
        <v>0.99536477999999995</v>
      </c>
      <c r="G10802" s="33">
        <v>85022.868000000002</v>
      </c>
      <c r="H10802" s="39">
        <v>84825.817999999999</v>
      </c>
    </row>
    <row r="10803" spans="1:8" hidden="1">
      <c r="A10803" s="38" t="s">
        <v>10</v>
      </c>
      <c r="B10803" s="31">
        <v>2019</v>
      </c>
      <c r="C10803" s="31">
        <v>11</v>
      </c>
      <c r="D10803" s="32">
        <v>4.0933699999999998E-3</v>
      </c>
      <c r="E10803" s="32">
        <v>4.08501E-3</v>
      </c>
      <c r="F10803" s="32">
        <v>0.99591499000000006</v>
      </c>
      <c r="G10803" s="33">
        <v>84628.769</v>
      </c>
      <c r="H10803" s="39">
        <v>84455.914000000004</v>
      </c>
    </row>
    <row r="10804" spans="1:8" hidden="1">
      <c r="A10804" s="38" t="s">
        <v>10</v>
      </c>
      <c r="B10804" s="31">
        <v>2019</v>
      </c>
      <c r="C10804" s="31">
        <v>12</v>
      </c>
      <c r="D10804" s="32">
        <v>3.77846E-3</v>
      </c>
      <c r="E10804" s="32">
        <v>3.7713400000000002E-3</v>
      </c>
      <c r="F10804" s="32">
        <v>0.99622865999999999</v>
      </c>
      <c r="G10804" s="33">
        <v>84283.058999999994</v>
      </c>
      <c r="H10804" s="39">
        <v>84124.129000000001</v>
      </c>
    </row>
    <row r="10805" spans="1:8" hidden="1">
      <c r="A10805" s="38" t="s">
        <v>10</v>
      </c>
      <c r="B10805" s="31">
        <v>2019</v>
      </c>
      <c r="C10805" s="31">
        <v>13</v>
      </c>
      <c r="D10805" s="32">
        <v>3.6842699999999999E-3</v>
      </c>
      <c r="E10805" s="32">
        <v>3.6775000000000002E-3</v>
      </c>
      <c r="F10805" s="32">
        <v>0.9963225</v>
      </c>
      <c r="G10805" s="33">
        <v>83965.198999999993</v>
      </c>
      <c r="H10805" s="39">
        <v>83810.808000000005</v>
      </c>
    </row>
    <row r="10806" spans="1:8" hidden="1">
      <c r="A10806" s="38" t="s">
        <v>10</v>
      </c>
      <c r="B10806" s="31">
        <v>2019</v>
      </c>
      <c r="C10806" s="31">
        <v>14</v>
      </c>
      <c r="D10806" s="32">
        <v>3.77334E-3</v>
      </c>
      <c r="E10806" s="32">
        <v>3.7662400000000001E-3</v>
      </c>
      <c r="F10806" s="32">
        <v>0.99623375999999997</v>
      </c>
      <c r="G10806" s="33">
        <v>83656.417000000001</v>
      </c>
      <c r="H10806" s="39">
        <v>83498.883000000002</v>
      </c>
    </row>
    <row r="10807" spans="1:8" hidden="1">
      <c r="A10807" s="38" t="s">
        <v>10</v>
      </c>
      <c r="B10807" s="31">
        <v>2019</v>
      </c>
      <c r="C10807" s="31">
        <v>15</v>
      </c>
      <c r="D10807" s="32">
        <v>4.0156300000000001E-3</v>
      </c>
      <c r="E10807" s="32">
        <v>4.0075800000000002E-3</v>
      </c>
      <c r="F10807" s="32">
        <v>0.99599241999999999</v>
      </c>
      <c r="G10807" s="33">
        <v>83341.347999999998</v>
      </c>
      <c r="H10807" s="39">
        <v>83174.349000000002</v>
      </c>
    </row>
    <row r="10808" spans="1:8" hidden="1">
      <c r="A10808" s="38" t="s">
        <v>10</v>
      </c>
      <c r="B10808" s="31">
        <v>2019</v>
      </c>
      <c r="C10808" s="31">
        <v>16</v>
      </c>
      <c r="D10808" s="32">
        <v>4.3650900000000003E-3</v>
      </c>
      <c r="E10808" s="32">
        <v>4.3555900000000003E-3</v>
      </c>
      <c r="F10808" s="32">
        <v>0.99564441000000004</v>
      </c>
      <c r="G10808" s="33">
        <v>83007.350000000006</v>
      </c>
      <c r="H10808" s="39">
        <v>82826.577000000005</v>
      </c>
    </row>
    <row r="10809" spans="1:8" hidden="1">
      <c r="A10809" s="38" t="s">
        <v>10</v>
      </c>
      <c r="B10809" s="31">
        <v>2019</v>
      </c>
      <c r="C10809" s="31">
        <v>17</v>
      </c>
      <c r="D10809" s="32">
        <v>4.7636500000000003E-3</v>
      </c>
      <c r="E10809" s="32">
        <v>4.7523399999999999E-3</v>
      </c>
      <c r="F10809" s="32">
        <v>0.99524765999999998</v>
      </c>
      <c r="G10809" s="33">
        <v>82645.804999999993</v>
      </c>
      <c r="H10809" s="39">
        <v>82449.423999999999</v>
      </c>
    </row>
    <row r="10810" spans="1:8" hidden="1">
      <c r="A10810" s="38" t="s">
        <v>10</v>
      </c>
      <c r="B10810" s="31">
        <v>2019</v>
      </c>
      <c r="C10810" s="31">
        <v>18</v>
      </c>
      <c r="D10810" s="32">
        <v>5.1640499999999999E-3</v>
      </c>
      <c r="E10810" s="32">
        <v>5.1507499999999999E-3</v>
      </c>
      <c r="F10810" s="32">
        <v>0.99484925000000002</v>
      </c>
      <c r="G10810" s="33">
        <v>82253.043999999994</v>
      </c>
      <c r="H10810" s="39">
        <v>82041.212</v>
      </c>
    </row>
    <row r="10811" spans="1:8" hidden="1">
      <c r="A10811" s="38" t="s">
        <v>10</v>
      </c>
      <c r="B10811" s="31">
        <v>2019</v>
      </c>
      <c r="C10811" s="31">
        <v>19</v>
      </c>
      <c r="D10811" s="32">
        <v>5.5200800000000001E-3</v>
      </c>
      <c r="E10811" s="32">
        <v>5.5048900000000001E-3</v>
      </c>
      <c r="F10811" s="32">
        <v>0.99449511000000002</v>
      </c>
      <c r="G10811" s="33">
        <v>81829.379000000001</v>
      </c>
      <c r="H10811" s="39">
        <v>81604.149000000005</v>
      </c>
    </row>
    <row r="10812" spans="1:8" hidden="1">
      <c r="A10812" s="38" t="s">
        <v>10</v>
      </c>
      <c r="B10812" s="31">
        <v>2019</v>
      </c>
      <c r="C10812" s="31">
        <v>20</v>
      </c>
      <c r="D10812" s="32">
        <v>5.8158100000000003E-3</v>
      </c>
      <c r="E10812" s="32">
        <v>5.7989399999999998E-3</v>
      </c>
      <c r="F10812" s="32">
        <v>0.99420105999999997</v>
      </c>
      <c r="G10812" s="33">
        <v>81378.918000000005</v>
      </c>
      <c r="H10812" s="39">
        <v>81142.962</v>
      </c>
    </row>
    <row r="10813" spans="1:8" hidden="1">
      <c r="A10813" s="38" t="s">
        <v>10</v>
      </c>
      <c r="B10813" s="31">
        <v>2019</v>
      </c>
      <c r="C10813" s="31">
        <v>21</v>
      </c>
      <c r="D10813" s="32">
        <v>6.0478099999999998E-3</v>
      </c>
      <c r="E10813" s="32">
        <v>6.0295699999999997E-3</v>
      </c>
      <c r="F10813" s="32">
        <v>0.99397042999999996</v>
      </c>
      <c r="G10813" s="33">
        <v>80907.005999999994</v>
      </c>
      <c r="H10813" s="39">
        <v>80663.089000000007</v>
      </c>
    </row>
    <row r="10814" spans="1:8" hidden="1">
      <c r="A10814" s="38" t="s">
        <v>10</v>
      </c>
      <c r="B10814" s="31">
        <v>2019</v>
      </c>
      <c r="C10814" s="31">
        <v>22</v>
      </c>
      <c r="D10814" s="32">
        <v>6.2240100000000003E-3</v>
      </c>
      <c r="E10814" s="32">
        <v>6.2046999999999996E-3</v>
      </c>
      <c r="F10814" s="32">
        <v>0.99379530000000005</v>
      </c>
      <c r="G10814" s="33">
        <v>80419.171000000002</v>
      </c>
      <c r="H10814" s="39">
        <v>80169.683000000005</v>
      </c>
    </row>
    <row r="10815" spans="1:8" hidden="1">
      <c r="A10815" s="38" t="s">
        <v>10</v>
      </c>
      <c r="B10815" s="31">
        <v>2019</v>
      </c>
      <c r="C10815" s="31">
        <v>23</v>
      </c>
      <c r="D10815" s="32">
        <v>6.3617400000000003E-3</v>
      </c>
      <c r="E10815" s="32">
        <v>6.3415700000000004E-3</v>
      </c>
      <c r="F10815" s="32">
        <v>0.99365842999999998</v>
      </c>
      <c r="G10815" s="33">
        <v>79920.194000000003</v>
      </c>
      <c r="H10815" s="39">
        <v>79666.785000000003</v>
      </c>
    </row>
    <row r="10816" spans="1:8" hidden="1">
      <c r="A10816" s="38" t="s">
        <v>10</v>
      </c>
      <c r="B10816" s="31">
        <v>2019</v>
      </c>
      <c r="C10816" s="31">
        <v>24</v>
      </c>
      <c r="D10816" s="32">
        <v>6.47732E-3</v>
      </c>
      <c r="E10816" s="32">
        <v>6.4564100000000001E-3</v>
      </c>
      <c r="F10816" s="32">
        <v>0.99354359000000003</v>
      </c>
      <c r="G10816" s="33">
        <v>79413.375</v>
      </c>
      <c r="H10816" s="39">
        <v>79157.013000000006</v>
      </c>
    </row>
    <row r="10817" spans="1:8" hidden="1">
      <c r="A10817" s="38" t="s">
        <v>10</v>
      </c>
      <c r="B10817" s="31">
        <v>2019</v>
      </c>
      <c r="C10817" s="31">
        <v>25</v>
      </c>
      <c r="D10817" s="32">
        <v>6.5878200000000003E-3</v>
      </c>
      <c r="E10817" s="32">
        <v>6.5661900000000004E-3</v>
      </c>
      <c r="F10817" s="32">
        <v>0.99343380999999997</v>
      </c>
      <c r="G10817" s="33">
        <v>78900.649999999994</v>
      </c>
      <c r="H10817" s="39">
        <v>78641.611999999994</v>
      </c>
    </row>
    <row r="10818" spans="1:8" hidden="1">
      <c r="A10818" s="38" t="s">
        <v>10</v>
      </c>
      <c r="B10818" s="31">
        <v>2019</v>
      </c>
      <c r="C10818" s="31">
        <v>26</v>
      </c>
      <c r="D10818" s="32">
        <v>6.7031499999999997E-3</v>
      </c>
      <c r="E10818" s="32">
        <v>6.68076E-3</v>
      </c>
      <c r="F10818" s="32">
        <v>0.99331924000000005</v>
      </c>
      <c r="G10818" s="33">
        <v>78382.573000000004</v>
      </c>
      <c r="H10818" s="39">
        <v>78120.744999999995</v>
      </c>
    </row>
    <row r="10819" spans="1:8" hidden="1">
      <c r="A10819" s="38" t="s">
        <v>10</v>
      </c>
      <c r="B10819" s="31">
        <v>2019</v>
      </c>
      <c r="C10819" s="31">
        <v>27</v>
      </c>
      <c r="D10819" s="32">
        <v>6.8295200000000004E-3</v>
      </c>
      <c r="E10819" s="32">
        <v>6.8062799999999996E-3</v>
      </c>
      <c r="F10819" s="32">
        <v>0.99319371999999995</v>
      </c>
      <c r="G10819" s="33">
        <v>77858.918000000005</v>
      </c>
      <c r="H10819" s="39">
        <v>77593.952999999994</v>
      </c>
    </row>
    <row r="10820" spans="1:8" hidden="1">
      <c r="A10820" s="38" t="s">
        <v>10</v>
      </c>
      <c r="B10820" s="31">
        <v>2019</v>
      </c>
      <c r="C10820" s="31">
        <v>28</v>
      </c>
      <c r="D10820" s="32">
        <v>6.9674100000000003E-3</v>
      </c>
      <c r="E10820" s="32">
        <v>6.9432199999999999E-3</v>
      </c>
      <c r="F10820" s="32">
        <v>0.99305677999999997</v>
      </c>
      <c r="G10820" s="33">
        <v>77328.987999999998</v>
      </c>
      <c r="H10820" s="39">
        <v>77060.532000000007</v>
      </c>
    </row>
    <row r="10821" spans="1:8" hidden="1">
      <c r="A10821" s="38" t="s">
        <v>10</v>
      </c>
      <c r="B10821" s="31">
        <v>2019</v>
      </c>
      <c r="C10821" s="31">
        <v>29</v>
      </c>
      <c r="D10821" s="32">
        <v>7.1128900000000002E-3</v>
      </c>
      <c r="E10821" s="32">
        <v>7.0876899999999998E-3</v>
      </c>
      <c r="F10821" s="32">
        <v>0.99291231000000002</v>
      </c>
      <c r="G10821" s="33">
        <v>76792.076000000001</v>
      </c>
      <c r="H10821" s="39">
        <v>76519.937000000005</v>
      </c>
    </row>
    <row r="10822" spans="1:8" hidden="1">
      <c r="A10822" s="38" t="s">
        <v>10</v>
      </c>
      <c r="B10822" s="31">
        <v>2019</v>
      </c>
      <c r="C10822" s="31">
        <v>30</v>
      </c>
      <c r="D10822" s="32">
        <v>7.2644600000000004E-3</v>
      </c>
      <c r="E10822" s="32">
        <v>7.2381700000000004E-3</v>
      </c>
      <c r="F10822" s="32">
        <v>0.99276182999999996</v>
      </c>
      <c r="G10822" s="33">
        <v>76247.797999999995</v>
      </c>
      <c r="H10822" s="39">
        <v>75971.850999999995</v>
      </c>
    </row>
    <row r="10823" spans="1:8" hidden="1">
      <c r="A10823" s="38" t="s">
        <v>10</v>
      </c>
      <c r="B10823" s="31">
        <v>2019</v>
      </c>
      <c r="C10823" s="31">
        <v>31</v>
      </c>
      <c r="D10823" s="32">
        <v>7.4186299999999998E-3</v>
      </c>
      <c r="E10823" s="32">
        <v>7.3912099999999996E-3</v>
      </c>
      <c r="F10823" s="32">
        <v>0.99260879000000002</v>
      </c>
      <c r="G10823" s="33">
        <v>75695.903999999995</v>
      </c>
      <c r="H10823" s="39">
        <v>75416.160999999993</v>
      </c>
    </row>
    <row r="10824" spans="1:8" hidden="1">
      <c r="A10824" s="38" t="s">
        <v>10</v>
      </c>
      <c r="B10824" s="31">
        <v>2019</v>
      </c>
      <c r="C10824" s="31">
        <v>32</v>
      </c>
      <c r="D10824" s="32">
        <v>7.5754100000000003E-3</v>
      </c>
      <c r="E10824" s="32">
        <v>7.5468200000000001E-3</v>
      </c>
      <c r="F10824" s="32">
        <v>0.99245318000000005</v>
      </c>
      <c r="G10824" s="33">
        <v>75136.418999999994</v>
      </c>
      <c r="H10824" s="39">
        <v>74852.898000000001</v>
      </c>
    </row>
    <row r="10825" spans="1:8" hidden="1">
      <c r="A10825" s="38" t="s">
        <v>10</v>
      </c>
      <c r="B10825" s="31">
        <v>2019</v>
      </c>
      <c r="C10825" s="31">
        <v>33</v>
      </c>
      <c r="D10825" s="32">
        <v>7.7372500000000002E-3</v>
      </c>
      <c r="E10825" s="32">
        <v>7.7074300000000004E-3</v>
      </c>
      <c r="F10825" s="32">
        <v>0.99229257000000004</v>
      </c>
      <c r="G10825" s="33">
        <v>74569.377999999997</v>
      </c>
      <c r="H10825" s="39">
        <v>74282.009000000005</v>
      </c>
    </row>
    <row r="10826" spans="1:8" hidden="1">
      <c r="A10826" s="38" t="s">
        <v>10</v>
      </c>
      <c r="B10826" s="31">
        <v>2019</v>
      </c>
      <c r="C10826" s="31">
        <v>34</v>
      </c>
      <c r="D10826" s="32">
        <v>7.9087500000000008E-3</v>
      </c>
      <c r="E10826" s="32">
        <v>7.8776000000000002E-3</v>
      </c>
      <c r="F10826" s="32">
        <v>0.99212239999999996</v>
      </c>
      <c r="G10826" s="33">
        <v>73994.64</v>
      </c>
      <c r="H10826" s="39">
        <v>73703.188999999998</v>
      </c>
    </row>
    <row r="10827" spans="1:8" hidden="1">
      <c r="A10827" s="38" t="s">
        <v>10</v>
      </c>
      <c r="B10827" s="31">
        <v>2019</v>
      </c>
      <c r="C10827" s="31">
        <v>35</v>
      </c>
      <c r="D10827" s="32">
        <v>8.0992400000000006E-3</v>
      </c>
      <c r="E10827" s="32">
        <v>8.0665700000000003E-3</v>
      </c>
      <c r="F10827" s="32">
        <v>0.99193343</v>
      </c>
      <c r="G10827" s="33">
        <v>73411.739000000001</v>
      </c>
      <c r="H10827" s="39">
        <v>73115.649000000005</v>
      </c>
    </row>
    <row r="10828" spans="1:8" hidden="1">
      <c r="A10828" s="38" t="s">
        <v>10</v>
      </c>
      <c r="B10828" s="31">
        <v>2019</v>
      </c>
      <c r="C10828" s="31">
        <v>36</v>
      </c>
      <c r="D10828" s="32">
        <v>8.3159400000000008E-3</v>
      </c>
      <c r="E10828" s="32">
        <v>8.2815000000000007E-3</v>
      </c>
      <c r="F10828" s="32">
        <v>0.99171849999999995</v>
      </c>
      <c r="G10828" s="33">
        <v>72819.558000000005</v>
      </c>
      <c r="H10828" s="39">
        <v>72518.03</v>
      </c>
    </row>
    <row r="10829" spans="1:8" hidden="1">
      <c r="A10829" s="38" t="s">
        <v>10</v>
      </c>
      <c r="B10829" s="31">
        <v>2019</v>
      </c>
      <c r="C10829" s="31">
        <v>37</v>
      </c>
      <c r="D10829" s="32">
        <v>8.5649599999999999E-3</v>
      </c>
      <c r="E10829" s="32">
        <v>8.52843E-3</v>
      </c>
      <c r="F10829" s="32">
        <v>0.99147156999999997</v>
      </c>
      <c r="G10829" s="33">
        <v>72216.502999999997</v>
      </c>
      <c r="H10829" s="39">
        <v>71908.555999999997</v>
      </c>
    </row>
    <row r="10830" spans="1:8" hidden="1">
      <c r="A10830" s="38" t="s">
        <v>10</v>
      </c>
      <c r="B10830" s="31">
        <v>2019</v>
      </c>
      <c r="C10830" s="31">
        <v>38</v>
      </c>
      <c r="D10830" s="32">
        <v>8.8458500000000006E-3</v>
      </c>
      <c r="E10830" s="32">
        <v>8.8068899999999995E-3</v>
      </c>
      <c r="F10830" s="32">
        <v>0.99119310999999999</v>
      </c>
      <c r="G10830" s="33">
        <v>71600.608999999997</v>
      </c>
      <c r="H10830" s="39">
        <v>71285.320000000007</v>
      </c>
    </row>
    <row r="10831" spans="1:8" hidden="1">
      <c r="A10831" s="38" t="s">
        <v>10</v>
      </c>
      <c r="B10831" s="31">
        <v>2019</v>
      </c>
      <c r="C10831" s="31">
        <v>39</v>
      </c>
      <c r="D10831" s="32">
        <v>9.1498299999999994E-3</v>
      </c>
      <c r="E10831" s="32">
        <v>9.1081700000000005E-3</v>
      </c>
      <c r="F10831" s="32">
        <v>0.99089183000000003</v>
      </c>
      <c r="G10831" s="33">
        <v>70970.03</v>
      </c>
      <c r="H10831" s="39">
        <v>70646.827000000005</v>
      </c>
    </row>
    <row r="10832" spans="1:8" hidden="1">
      <c r="A10832" s="38" t="s">
        <v>10</v>
      </c>
      <c r="B10832" s="31">
        <v>2019</v>
      </c>
      <c r="C10832" s="31">
        <v>40</v>
      </c>
      <c r="D10832" s="32">
        <v>9.4626699999999994E-3</v>
      </c>
      <c r="E10832" s="32">
        <v>9.4181100000000004E-3</v>
      </c>
      <c r="F10832" s="32">
        <v>0.99058188999999996</v>
      </c>
      <c r="G10832" s="33">
        <v>70323.623000000007</v>
      </c>
      <c r="H10832" s="39">
        <v>69992.464999999997</v>
      </c>
    </row>
    <row r="10833" spans="1:8" hidden="1">
      <c r="A10833" s="38" t="s">
        <v>10</v>
      </c>
      <c r="B10833" s="31">
        <v>2019</v>
      </c>
      <c r="C10833" s="31">
        <v>41</v>
      </c>
      <c r="D10833" s="32">
        <v>9.7638699999999991E-3</v>
      </c>
      <c r="E10833" s="32">
        <v>9.7164399999999998E-3</v>
      </c>
      <c r="F10833" s="32">
        <v>0.99028355999999995</v>
      </c>
      <c r="G10833" s="33">
        <v>69661.307000000001</v>
      </c>
      <c r="H10833" s="39">
        <v>69322.876999999993</v>
      </c>
    </row>
    <row r="10834" spans="1:8" hidden="1">
      <c r="A10834" s="38" t="s">
        <v>10</v>
      </c>
      <c r="B10834" s="31">
        <v>2019</v>
      </c>
      <c r="C10834" s="31">
        <v>42</v>
      </c>
      <c r="D10834" s="32">
        <v>1.004071E-2</v>
      </c>
      <c r="E10834" s="32">
        <v>9.9905500000000008E-3</v>
      </c>
      <c r="F10834" s="32">
        <v>0.99000944999999996</v>
      </c>
      <c r="G10834" s="33">
        <v>68984.448000000004</v>
      </c>
      <c r="H10834" s="39">
        <v>68639.850999999995</v>
      </c>
    </row>
    <row r="10835" spans="1:8" hidden="1">
      <c r="A10835" s="38" t="s">
        <v>10</v>
      </c>
      <c r="B10835" s="31">
        <v>2019</v>
      </c>
      <c r="C10835" s="31">
        <v>43</v>
      </c>
      <c r="D10835" s="32">
        <v>1.029096E-2</v>
      </c>
      <c r="E10835" s="32">
        <v>1.0238270000000001E-2</v>
      </c>
      <c r="F10835" s="32">
        <v>0.98976173000000001</v>
      </c>
      <c r="G10835" s="33">
        <v>68295.255000000005</v>
      </c>
      <c r="H10835" s="39">
        <v>67945.642000000007</v>
      </c>
    </row>
    <row r="10836" spans="1:8" hidden="1">
      <c r="A10836" s="38" t="s">
        <v>10</v>
      </c>
      <c r="B10836" s="31">
        <v>2019</v>
      </c>
      <c r="C10836" s="31">
        <v>44</v>
      </c>
      <c r="D10836" s="32">
        <v>1.05278E-2</v>
      </c>
      <c r="E10836" s="32">
        <v>1.047267E-2</v>
      </c>
      <c r="F10836" s="32">
        <v>0.98952733000000004</v>
      </c>
      <c r="G10836" s="33">
        <v>67596.03</v>
      </c>
      <c r="H10836" s="39">
        <v>67242.073999999993</v>
      </c>
    </row>
    <row r="10837" spans="1:8" hidden="1">
      <c r="A10837" s="38" t="s">
        <v>10</v>
      </c>
      <c r="B10837" s="31">
        <v>2019</v>
      </c>
      <c r="C10837" s="31">
        <v>45</v>
      </c>
      <c r="D10837" s="32">
        <v>1.078259E-2</v>
      </c>
      <c r="E10837" s="32">
        <v>1.072477E-2</v>
      </c>
      <c r="F10837" s="32">
        <v>0.98927522999999995</v>
      </c>
      <c r="G10837" s="33">
        <v>66888.118000000002</v>
      </c>
      <c r="H10837" s="39">
        <v>66529.437999999995</v>
      </c>
    </row>
    <row r="10838" spans="1:8" hidden="1">
      <c r="A10838" s="38" t="s">
        <v>10</v>
      </c>
      <c r="B10838" s="31">
        <v>2019</v>
      </c>
      <c r="C10838" s="31">
        <v>46</v>
      </c>
      <c r="D10838" s="32">
        <v>1.108993E-2</v>
      </c>
      <c r="E10838" s="32">
        <v>1.102878E-2</v>
      </c>
      <c r="F10838" s="32">
        <v>0.98897122000000004</v>
      </c>
      <c r="G10838" s="33">
        <v>66170.758000000002</v>
      </c>
      <c r="H10838" s="39">
        <v>65805.866999999998</v>
      </c>
    </row>
    <row r="10839" spans="1:8" hidden="1">
      <c r="A10839" s="38" t="s">
        <v>10</v>
      </c>
      <c r="B10839" s="31">
        <v>2019</v>
      </c>
      <c r="C10839" s="31">
        <v>47</v>
      </c>
      <c r="D10839" s="32">
        <v>1.1485230000000001E-2</v>
      </c>
      <c r="E10839" s="32">
        <v>1.141965E-2</v>
      </c>
      <c r="F10839" s="32">
        <v>0.98858035</v>
      </c>
      <c r="G10839" s="33">
        <v>65440.976000000002</v>
      </c>
      <c r="H10839" s="39">
        <v>65067.32</v>
      </c>
    </row>
    <row r="10840" spans="1:8" hidden="1">
      <c r="A10840" s="38" t="s">
        <v>10</v>
      </c>
      <c r="B10840" s="31">
        <v>2019</v>
      </c>
      <c r="C10840" s="31">
        <v>48</v>
      </c>
      <c r="D10840" s="32">
        <v>1.1991089999999999E-2</v>
      </c>
      <c r="E10840" s="32">
        <v>1.1919630000000001E-2</v>
      </c>
      <c r="F10840" s="32">
        <v>0.98808037000000004</v>
      </c>
      <c r="G10840" s="33">
        <v>64693.663</v>
      </c>
      <c r="H10840" s="39">
        <v>64308.101000000002</v>
      </c>
    </row>
    <row r="10841" spans="1:8" hidden="1">
      <c r="A10841" s="38" t="s">
        <v>10</v>
      </c>
      <c r="B10841" s="31">
        <v>2019</v>
      </c>
      <c r="C10841" s="31">
        <v>49</v>
      </c>
      <c r="D10841" s="32">
        <v>1.260936E-2</v>
      </c>
      <c r="E10841" s="32">
        <v>1.2530360000000001E-2</v>
      </c>
      <c r="F10841" s="32">
        <v>0.98746964000000004</v>
      </c>
      <c r="G10841" s="33">
        <v>63922.538999999997</v>
      </c>
      <c r="H10841" s="39">
        <v>63522.053</v>
      </c>
    </row>
    <row r="10842" spans="1:8" hidden="1">
      <c r="A10842" s="38" t="s">
        <v>10</v>
      </c>
      <c r="B10842" s="31">
        <v>2019</v>
      </c>
      <c r="C10842" s="31">
        <v>50</v>
      </c>
      <c r="D10842" s="32">
        <v>1.332712E-2</v>
      </c>
      <c r="E10842" s="32">
        <v>1.32389E-2</v>
      </c>
      <c r="F10842" s="32">
        <v>0.98676109999999995</v>
      </c>
      <c r="G10842" s="33">
        <v>63121.565999999999</v>
      </c>
      <c r="H10842" s="39">
        <v>62703.735999999997</v>
      </c>
    </row>
    <row r="10843" spans="1:8" hidden="1">
      <c r="A10843" s="38" t="s">
        <v>10</v>
      </c>
      <c r="B10843" s="31">
        <v>2019</v>
      </c>
      <c r="C10843" s="31">
        <v>51</v>
      </c>
      <c r="D10843" s="32">
        <v>1.411156E-2</v>
      </c>
      <c r="E10843" s="32">
        <v>1.401269E-2</v>
      </c>
      <c r="F10843" s="32">
        <v>0.98598730999999995</v>
      </c>
      <c r="G10843" s="33">
        <v>62285.906000000003</v>
      </c>
      <c r="H10843" s="39">
        <v>61849.51</v>
      </c>
    </row>
    <row r="10844" spans="1:8" hidden="1">
      <c r="A10844" s="38" t="s">
        <v>10</v>
      </c>
      <c r="B10844" s="31">
        <v>2019</v>
      </c>
      <c r="C10844" s="31">
        <v>52</v>
      </c>
      <c r="D10844" s="32">
        <v>1.493017E-2</v>
      </c>
      <c r="E10844" s="32">
        <v>1.4819540000000001E-2</v>
      </c>
      <c r="F10844" s="32">
        <v>0.98518046000000004</v>
      </c>
      <c r="G10844" s="33">
        <v>61413.112999999998</v>
      </c>
      <c r="H10844" s="39">
        <v>60958.055999999997</v>
      </c>
    </row>
    <row r="10845" spans="1:8" hidden="1">
      <c r="A10845" s="38" t="s">
        <v>10</v>
      </c>
      <c r="B10845" s="31">
        <v>2019</v>
      </c>
      <c r="C10845" s="31">
        <v>53</v>
      </c>
      <c r="D10845" s="32">
        <v>1.576522E-2</v>
      </c>
      <c r="E10845" s="32">
        <v>1.564192E-2</v>
      </c>
      <c r="F10845" s="32">
        <v>0.98435808000000002</v>
      </c>
      <c r="G10845" s="33">
        <v>60502.999000000003</v>
      </c>
      <c r="H10845" s="39">
        <v>60029.807000000001</v>
      </c>
    </row>
    <row r="10846" spans="1:8" hidden="1">
      <c r="A10846" s="38" t="s">
        <v>10</v>
      </c>
      <c r="B10846" s="31">
        <v>2019</v>
      </c>
      <c r="C10846" s="31">
        <v>54</v>
      </c>
      <c r="D10846" s="32">
        <v>1.6617079999999999E-2</v>
      </c>
      <c r="E10846" s="32">
        <v>1.6480160000000001E-2</v>
      </c>
      <c r="F10846" s="32">
        <v>0.98351984000000003</v>
      </c>
      <c r="G10846" s="33">
        <v>59556.616000000002</v>
      </c>
      <c r="H10846" s="39">
        <v>59065.864999999998</v>
      </c>
    </row>
    <row r="10847" spans="1:8" hidden="1">
      <c r="A10847" s="38" t="s">
        <v>10</v>
      </c>
      <c r="B10847" s="31">
        <v>2019</v>
      </c>
      <c r="C10847" s="31">
        <v>55</v>
      </c>
      <c r="D10847" s="32">
        <v>1.7521020000000002E-2</v>
      </c>
      <c r="E10847" s="32">
        <v>1.736886E-2</v>
      </c>
      <c r="F10847" s="32">
        <v>0.98263113999999996</v>
      </c>
      <c r="G10847" s="33">
        <v>58575.114000000001</v>
      </c>
      <c r="H10847" s="39">
        <v>58066.421999999999</v>
      </c>
    </row>
    <row r="10848" spans="1:8" hidden="1">
      <c r="A10848" s="38" t="s">
        <v>10</v>
      </c>
      <c r="B10848" s="31">
        <v>2019</v>
      </c>
      <c r="C10848" s="31">
        <v>56</v>
      </c>
      <c r="D10848" s="32">
        <v>1.8526239999999999E-2</v>
      </c>
      <c r="E10848" s="32">
        <v>1.83562E-2</v>
      </c>
      <c r="F10848" s="32">
        <v>0.98164379999999996</v>
      </c>
      <c r="G10848" s="33">
        <v>57557.731</v>
      </c>
      <c r="H10848" s="39">
        <v>57029.46</v>
      </c>
    </row>
    <row r="10849" spans="1:8" hidden="1">
      <c r="A10849" s="38" t="s">
        <v>10</v>
      </c>
      <c r="B10849" s="31">
        <v>2019</v>
      </c>
      <c r="C10849" s="31">
        <v>57</v>
      </c>
      <c r="D10849" s="32">
        <v>1.9689169999999999E-2</v>
      </c>
      <c r="E10849" s="32">
        <v>1.9497230000000001E-2</v>
      </c>
      <c r="F10849" s="32">
        <v>0.98050276999999997</v>
      </c>
      <c r="G10849" s="33">
        <v>56501.188999999998</v>
      </c>
      <c r="H10849" s="39">
        <v>55950.381000000001</v>
      </c>
    </row>
    <row r="10850" spans="1:8" hidden="1">
      <c r="A10850" s="38" t="s">
        <v>10</v>
      </c>
      <c r="B10850" s="31">
        <v>2019</v>
      </c>
      <c r="C10850" s="31">
        <v>58</v>
      </c>
      <c r="D10850" s="32">
        <v>2.106185E-2</v>
      </c>
      <c r="E10850" s="32">
        <v>2.0842360000000001E-2</v>
      </c>
      <c r="F10850" s="32">
        <v>0.97915764000000005</v>
      </c>
      <c r="G10850" s="33">
        <v>55399.572999999997</v>
      </c>
      <c r="H10850" s="39">
        <v>54822.243999999999</v>
      </c>
    </row>
    <row r="10851" spans="1:8" hidden="1">
      <c r="A10851" s="38" t="s">
        <v>10</v>
      </c>
      <c r="B10851" s="31">
        <v>2019</v>
      </c>
      <c r="C10851" s="31">
        <v>59</v>
      </c>
      <c r="D10851" s="32">
        <v>2.266868E-2</v>
      </c>
      <c r="E10851" s="32">
        <v>2.2414630000000001E-2</v>
      </c>
      <c r="F10851" s="32">
        <v>0.97758537000000001</v>
      </c>
      <c r="G10851" s="33">
        <v>54244.915000000001</v>
      </c>
      <c r="H10851" s="39">
        <v>53636.974999999999</v>
      </c>
    </row>
    <row r="10852" spans="1:8" hidden="1">
      <c r="A10852" s="38" t="s">
        <v>10</v>
      </c>
      <c r="B10852" s="31">
        <v>2019</v>
      </c>
      <c r="C10852" s="31">
        <v>60</v>
      </c>
      <c r="D10852" s="32">
        <v>2.4517279999999999E-2</v>
      </c>
      <c r="E10852" s="32">
        <v>2.4220370000000001E-2</v>
      </c>
      <c r="F10852" s="32">
        <v>0.97577963000000001</v>
      </c>
      <c r="G10852" s="33">
        <v>53029.035000000003</v>
      </c>
      <c r="H10852" s="39">
        <v>52386.843999999997</v>
      </c>
    </row>
    <row r="10853" spans="1:8" hidden="1">
      <c r="A10853" s="38" t="s">
        <v>10</v>
      </c>
      <c r="B10853" s="31">
        <v>2019</v>
      </c>
      <c r="C10853" s="31">
        <v>61</v>
      </c>
      <c r="D10853" s="32">
        <v>2.6586479999999999E-2</v>
      </c>
      <c r="E10853" s="32">
        <v>2.6237690000000001E-2</v>
      </c>
      <c r="F10853" s="32">
        <v>0.97376231000000002</v>
      </c>
      <c r="G10853" s="33">
        <v>51744.652000000002</v>
      </c>
      <c r="H10853" s="39">
        <v>51065.822</v>
      </c>
    </row>
    <row r="10854" spans="1:8" hidden="1">
      <c r="A10854" s="38" t="s">
        <v>10</v>
      </c>
      <c r="B10854" s="31">
        <v>2019</v>
      </c>
      <c r="C10854" s="31">
        <v>62</v>
      </c>
      <c r="D10854" s="32">
        <v>2.8846469999999999E-2</v>
      </c>
      <c r="E10854" s="32">
        <v>2.8436329999999999E-2</v>
      </c>
      <c r="F10854" s="32">
        <v>0.97156366999999999</v>
      </c>
      <c r="G10854" s="33">
        <v>50386.991999999998</v>
      </c>
      <c r="H10854" s="39">
        <v>49670.582000000002</v>
      </c>
    </row>
    <row r="10855" spans="1:8" hidden="1">
      <c r="A10855" s="38" t="s">
        <v>10</v>
      </c>
      <c r="B10855" s="31">
        <v>2019</v>
      </c>
      <c r="C10855" s="31">
        <v>63</v>
      </c>
      <c r="D10855" s="32">
        <v>3.1284020000000003E-2</v>
      </c>
      <c r="E10855" s="32">
        <v>3.080221E-2</v>
      </c>
      <c r="F10855" s="32">
        <v>0.96919778999999995</v>
      </c>
      <c r="G10855" s="33">
        <v>48954.171000000002</v>
      </c>
      <c r="H10855" s="39">
        <v>48200.222999999998</v>
      </c>
    </row>
    <row r="10856" spans="1:8" hidden="1">
      <c r="A10856" s="38" t="s">
        <v>10</v>
      </c>
      <c r="B10856" s="31">
        <v>2019</v>
      </c>
      <c r="C10856" s="31">
        <v>64</v>
      </c>
      <c r="D10856" s="32">
        <v>3.3903099999999999E-2</v>
      </c>
      <c r="E10856" s="32">
        <v>3.3337970000000001E-2</v>
      </c>
      <c r="F10856" s="32">
        <v>0.96666202999999995</v>
      </c>
      <c r="G10856" s="33">
        <v>47446.273999999998</v>
      </c>
      <c r="H10856" s="39">
        <v>46655.392999999996</v>
      </c>
    </row>
    <row r="10857" spans="1:8" hidden="1">
      <c r="A10857" s="38" t="s">
        <v>10</v>
      </c>
      <c r="B10857" s="31">
        <v>2019</v>
      </c>
      <c r="C10857" s="31">
        <v>65</v>
      </c>
      <c r="D10857" s="32">
        <v>3.6752010000000002E-2</v>
      </c>
      <c r="E10857" s="32">
        <v>3.6088839999999997E-2</v>
      </c>
      <c r="F10857" s="32">
        <v>0.96391115999999999</v>
      </c>
      <c r="G10857" s="33">
        <v>45864.512000000002</v>
      </c>
      <c r="H10857" s="39">
        <v>45036.913</v>
      </c>
    </row>
    <row r="10858" spans="1:8" hidden="1">
      <c r="A10858" s="38" t="s">
        <v>10</v>
      </c>
      <c r="B10858" s="31">
        <v>2019</v>
      </c>
      <c r="C10858" s="31">
        <v>66</v>
      </c>
      <c r="D10858" s="32">
        <v>3.9903420000000002E-2</v>
      </c>
      <c r="E10858" s="32">
        <v>3.9122860000000002E-2</v>
      </c>
      <c r="F10858" s="32">
        <v>0.96087714000000002</v>
      </c>
      <c r="G10858" s="33">
        <v>44209.315000000002</v>
      </c>
      <c r="H10858" s="39">
        <v>43344.517999999996</v>
      </c>
    </row>
    <row r="10859" spans="1:8" hidden="1">
      <c r="A10859" s="38" t="s">
        <v>10</v>
      </c>
      <c r="B10859" s="31">
        <v>2019</v>
      </c>
      <c r="C10859" s="31">
        <v>67</v>
      </c>
      <c r="D10859" s="32">
        <v>4.3440140000000002E-2</v>
      </c>
      <c r="E10859" s="32">
        <v>4.2516680000000001E-2</v>
      </c>
      <c r="F10859" s="32">
        <v>0.95748332000000003</v>
      </c>
      <c r="G10859" s="33">
        <v>42479.72</v>
      </c>
      <c r="H10859" s="39">
        <v>41576.671999999999</v>
      </c>
    </row>
    <row r="10860" spans="1:8" hidden="1">
      <c r="A10860" s="38" t="s">
        <v>10</v>
      </c>
      <c r="B10860" s="31">
        <v>2019</v>
      </c>
      <c r="C10860" s="31">
        <v>68</v>
      </c>
      <c r="D10860" s="32">
        <v>4.7440990000000002E-2</v>
      </c>
      <c r="E10860" s="32">
        <v>4.6341739999999999E-2</v>
      </c>
      <c r="F10860" s="32">
        <v>0.95365825999999998</v>
      </c>
      <c r="G10860" s="33">
        <v>40673.624000000003</v>
      </c>
      <c r="H10860" s="39">
        <v>39731.18</v>
      </c>
    </row>
    <row r="10861" spans="1:8" hidden="1">
      <c r="A10861" s="38" t="s">
        <v>10</v>
      </c>
      <c r="B10861" s="31">
        <v>2019</v>
      </c>
      <c r="C10861" s="31">
        <v>69</v>
      </c>
      <c r="D10861" s="32">
        <v>5.19465E-2</v>
      </c>
      <c r="E10861" s="32">
        <v>5.063144E-2</v>
      </c>
      <c r="F10861" s="32">
        <v>0.94936856000000003</v>
      </c>
      <c r="G10861" s="33">
        <v>38788.737000000001</v>
      </c>
      <c r="H10861" s="39">
        <v>37806.771999999997</v>
      </c>
    </row>
    <row r="10862" spans="1:8" hidden="1">
      <c r="A10862" s="38" t="s">
        <v>10</v>
      </c>
      <c r="B10862" s="31">
        <v>2019</v>
      </c>
      <c r="C10862" s="31">
        <v>70</v>
      </c>
      <c r="D10862" s="32">
        <v>5.695095E-2</v>
      </c>
      <c r="E10862" s="32">
        <v>5.5374140000000002E-2</v>
      </c>
      <c r="F10862" s="32">
        <v>0.94462586000000004</v>
      </c>
      <c r="G10862" s="33">
        <v>36824.807999999997</v>
      </c>
      <c r="H10862" s="39">
        <v>35805.235999999997</v>
      </c>
    </row>
    <row r="10863" spans="1:8" hidden="1">
      <c r="A10863" s="38" t="s">
        <v>10</v>
      </c>
      <c r="B10863" s="31">
        <v>2019</v>
      </c>
      <c r="C10863" s="31">
        <v>71</v>
      </c>
      <c r="D10863" s="32">
        <v>6.2411090000000002E-2</v>
      </c>
      <c r="E10863" s="32">
        <v>6.052246E-2</v>
      </c>
      <c r="F10863" s="32">
        <v>0.93947754000000006</v>
      </c>
      <c r="G10863" s="33">
        <v>34785.665000000001</v>
      </c>
      <c r="H10863" s="39">
        <v>33733.008000000002</v>
      </c>
    </row>
    <row r="10864" spans="1:8" hidden="1">
      <c r="A10864" s="38" t="s">
        <v>10</v>
      </c>
      <c r="B10864" s="31">
        <v>2019</v>
      </c>
      <c r="C10864" s="31">
        <v>72</v>
      </c>
      <c r="D10864" s="32">
        <v>6.8274390000000004E-2</v>
      </c>
      <c r="E10864" s="32">
        <v>6.6020629999999997E-2</v>
      </c>
      <c r="F10864" s="32">
        <v>0.93397936999999998</v>
      </c>
      <c r="G10864" s="33">
        <v>32680.350999999999</v>
      </c>
      <c r="H10864" s="39">
        <v>31601.562999999998</v>
      </c>
    </row>
    <row r="10865" spans="1:8" hidden="1">
      <c r="A10865" s="38" t="s">
        <v>10</v>
      </c>
      <c r="B10865" s="31">
        <v>2019</v>
      </c>
      <c r="C10865" s="31">
        <v>73</v>
      </c>
      <c r="D10865" s="32">
        <v>7.4516200000000005E-2</v>
      </c>
      <c r="E10865" s="32">
        <v>7.1839589999999995E-2</v>
      </c>
      <c r="F10865" s="32">
        <v>0.92816041000000005</v>
      </c>
      <c r="G10865" s="33">
        <v>30522.774000000001</v>
      </c>
      <c r="H10865" s="39">
        <v>29426.401999999998</v>
      </c>
    </row>
    <row r="10866" spans="1:8" hidden="1">
      <c r="A10866" s="38" t="s">
        <v>10</v>
      </c>
      <c r="B10866" s="31">
        <v>2019</v>
      </c>
      <c r="C10866" s="31">
        <v>74</v>
      </c>
      <c r="D10866" s="32">
        <v>8.1171660000000007E-2</v>
      </c>
      <c r="E10866" s="32">
        <v>7.8005740000000004E-2</v>
      </c>
      <c r="F10866" s="32">
        <v>0.92199425999999995</v>
      </c>
      <c r="G10866" s="33">
        <v>28330.03</v>
      </c>
      <c r="H10866" s="39">
        <v>27225.078000000001</v>
      </c>
    </row>
    <row r="10867" spans="1:8" hidden="1">
      <c r="A10867" s="38" t="s">
        <v>10</v>
      </c>
      <c r="B10867" s="31">
        <v>2019</v>
      </c>
      <c r="C10867" s="31">
        <v>75</v>
      </c>
      <c r="D10867" s="32">
        <v>8.8371450000000004E-2</v>
      </c>
      <c r="E10867" s="32">
        <v>8.4631929999999994E-2</v>
      </c>
      <c r="F10867" s="32">
        <v>0.91536806999999998</v>
      </c>
      <c r="G10867" s="33">
        <v>26120.126</v>
      </c>
      <c r="H10867" s="39">
        <v>25014.827000000001</v>
      </c>
    </row>
    <row r="10868" spans="1:8" hidden="1">
      <c r="A10868" s="38" t="s">
        <v>10</v>
      </c>
      <c r="B10868" s="31">
        <v>2019</v>
      </c>
      <c r="C10868" s="31">
        <v>76</v>
      </c>
      <c r="D10868" s="32">
        <v>9.6302960000000007E-2</v>
      </c>
      <c r="E10868" s="32">
        <v>9.1878860000000007E-2</v>
      </c>
      <c r="F10868" s="32">
        <v>0.90812113999999999</v>
      </c>
      <c r="G10868" s="33">
        <v>23909.528999999999</v>
      </c>
      <c r="H10868" s="39">
        <v>22811.138999999999</v>
      </c>
    </row>
    <row r="10869" spans="1:8" hidden="1">
      <c r="A10869" s="38" t="s">
        <v>10</v>
      </c>
      <c r="B10869" s="31">
        <v>2019</v>
      </c>
      <c r="C10869" s="31">
        <v>77</v>
      </c>
      <c r="D10869" s="32">
        <v>0.10516054</v>
      </c>
      <c r="E10869" s="32">
        <v>9.9907380000000004E-2</v>
      </c>
      <c r="F10869" s="32">
        <v>0.90009262000000001</v>
      </c>
      <c r="G10869" s="33">
        <v>21712.749</v>
      </c>
      <c r="H10869" s="39">
        <v>20628.116999999998</v>
      </c>
    </row>
    <row r="10870" spans="1:8" hidden="1">
      <c r="A10870" s="38" t="s">
        <v>10</v>
      </c>
      <c r="B10870" s="31">
        <v>2019</v>
      </c>
      <c r="C10870" s="31">
        <v>78</v>
      </c>
      <c r="D10870" s="32">
        <v>0.11510566999999999</v>
      </c>
      <c r="E10870" s="32">
        <v>0.10884153000000001</v>
      </c>
      <c r="F10870" s="32">
        <v>0.89115847000000004</v>
      </c>
      <c r="G10870" s="33">
        <v>19543.485000000001</v>
      </c>
      <c r="H10870" s="39">
        <v>18479.914000000001</v>
      </c>
    </row>
    <row r="10871" spans="1:8" hidden="1">
      <c r="A10871" s="38" t="s">
        <v>10</v>
      </c>
      <c r="B10871" s="31">
        <v>2019</v>
      </c>
      <c r="C10871" s="31">
        <v>79</v>
      </c>
      <c r="D10871" s="32">
        <v>0.12616279</v>
      </c>
      <c r="E10871" s="32">
        <v>0.11867651</v>
      </c>
      <c r="F10871" s="32">
        <v>0.88132348999999999</v>
      </c>
      <c r="G10871" s="33">
        <v>17416.342000000001</v>
      </c>
      <c r="H10871" s="39">
        <v>16382.887000000001</v>
      </c>
    </row>
    <row r="10872" spans="1:8" hidden="1">
      <c r="A10872" s="38" t="s">
        <v>10</v>
      </c>
      <c r="B10872" s="31">
        <v>2019</v>
      </c>
      <c r="C10872" s="31">
        <v>80</v>
      </c>
      <c r="D10872" s="32">
        <v>0.13823919000000001</v>
      </c>
      <c r="E10872" s="32">
        <v>0.12930189</v>
      </c>
      <c r="F10872" s="32">
        <v>0.87069810999999997</v>
      </c>
      <c r="G10872" s="33">
        <v>15349.431</v>
      </c>
      <c r="H10872" s="39">
        <v>14357.075999999999</v>
      </c>
    </row>
    <row r="10873" spans="1:8" hidden="1">
      <c r="A10873" s="38" t="s">
        <v>10</v>
      </c>
      <c r="B10873" s="31">
        <v>2019</v>
      </c>
      <c r="C10873" s="31">
        <v>81</v>
      </c>
      <c r="D10873" s="32">
        <v>0.15112266999999999</v>
      </c>
      <c r="E10873" s="32">
        <v>0.14050586000000001</v>
      </c>
      <c r="F10873" s="32">
        <v>0.85949414000000002</v>
      </c>
      <c r="G10873" s="33">
        <v>13364.721</v>
      </c>
      <c r="H10873" s="39">
        <v>12425.81</v>
      </c>
    </row>
    <row r="10874" spans="1:8" hidden="1">
      <c r="A10874" s="38" t="s">
        <v>10</v>
      </c>
      <c r="B10874" s="31">
        <v>2019</v>
      </c>
      <c r="C10874" s="31">
        <v>82</v>
      </c>
      <c r="D10874" s="32">
        <v>0.16458681</v>
      </c>
      <c r="E10874" s="32">
        <v>0.15207227000000001</v>
      </c>
      <c r="F10874" s="32">
        <v>0.84792772999999999</v>
      </c>
      <c r="G10874" s="33">
        <v>11486.898999999999</v>
      </c>
      <c r="H10874" s="39">
        <v>10613.48</v>
      </c>
    </row>
    <row r="10875" spans="1:8" hidden="1">
      <c r="A10875" s="38" t="s">
        <v>10</v>
      </c>
      <c r="B10875" s="31">
        <v>2019</v>
      </c>
      <c r="C10875" s="31">
        <v>83</v>
      </c>
      <c r="D10875" s="32">
        <v>0.17858270000000001</v>
      </c>
      <c r="E10875" s="32">
        <v>0.16394391999999999</v>
      </c>
      <c r="F10875" s="32">
        <v>0.83605607999999998</v>
      </c>
      <c r="G10875" s="33">
        <v>9740.0609999999997</v>
      </c>
      <c r="H10875" s="39">
        <v>8941.6489999999994</v>
      </c>
    </row>
    <row r="10876" spans="1:8" hidden="1">
      <c r="A10876" s="38" t="s">
        <v>10</v>
      </c>
      <c r="B10876" s="31">
        <v>2019</v>
      </c>
      <c r="C10876" s="31">
        <v>84</v>
      </c>
      <c r="D10876" s="32">
        <v>0.19326002</v>
      </c>
      <c r="E10876" s="32">
        <v>0.17623083</v>
      </c>
      <c r="F10876" s="32">
        <v>0.82376917000000005</v>
      </c>
      <c r="G10876" s="33">
        <v>8143.2370000000001</v>
      </c>
      <c r="H10876" s="39">
        <v>7425.692</v>
      </c>
    </row>
    <row r="10877" spans="1:8" hidden="1">
      <c r="A10877" s="38" t="s">
        <v>10</v>
      </c>
      <c r="B10877" s="31">
        <v>2019</v>
      </c>
      <c r="C10877" s="31">
        <v>85</v>
      </c>
      <c r="D10877" s="32">
        <v>0.20907281999999999</v>
      </c>
      <c r="E10877" s="32">
        <v>0.18928558000000001</v>
      </c>
      <c r="F10877" s="32">
        <v>0.81071442000000005</v>
      </c>
      <c r="G10877" s="33">
        <v>6708.1469999999999</v>
      </c>
      <c r="H10877" s="39">
        <v>6073.27</v>
      </c>
    </row>
    <row r="10878" spans="1:8" hidden="1">
      <c r="A10878" s="38" t="s">
        <v>10</v>
      </c>
      <c r="B10878" s="31">
        <v>2019</v>
      </c>
      <c r="C10878" s="31">
        <v>86</v>
      </c>
      <c r="D10878" s="32">
        <v>0.22662558999999999</v>
      </c>
      <c r="E10878" s="32">
        <v>0.20355967</v>
      </c>
      <c r="F10878" s="32">
        <v>0.79644033000000003</v>
      </c>
      <c r="G10878" s="33">
        <v>5438.3919999999998</v>
      </c>
      <c r="H10878" s="39">
        <v>4884.8729999999996</v>
      </c>
    </row>
    <row r="10879" spans="1:8" hidden="1">
      <c r="A10879" s="38" t="s">
        <v>10</v>
      </c>
      <c r="B10879" s="31">
        <v>2019</v>
      </c>
      <c r="C10879" s="31">
        <v>87</v>
      </c>
      <c r="D10879" s="32">
        <v>0.24643069000000001</v>
      </c>
      <c r="E10879" s="32">
        <v>0.21939755</v>
      </c>
      <c r="F10879" s="32">
        <v>0.78060244999999995</v>
      </c>
      <c r="G10879" s="33">
        <v>4331.3549999999996</v>
      </c>
      <c r="H10879" s="39">
        <v>3856.21</v>
      </c>
    </row>
    <row r="10880" spans="1:8" hidden="1">
      <c r="A10880" s="38" t="s">
        <v>10</v>
      </c>
      <c r="B10880" s="31">
        <v>2019</v>
      </c>
      <c r="C10880" s="31">
        <v>88</v>
      </c>
      <c r="D10880" s="32">
        <v>0.26878651999999997</v>
      </c>
      <c r="E10880" s="32">
        <v>0.23694298</v>
      </c>
      <c r="F10880" s="32">
        <v>0.76305701999999997</v>
      </c>
      <c r="G10880" s="33">
        <v>3381.0659999999998</v>
      </c>
      <c r="H10880" s="39">
        <v>2980.5059999999999</v>
      </c>
    </row>
    <row r="10881" spans="1:8" hidden="1">
      <c r="A10881" s="38" t="s">
        <v>10</v>
      </c>
      <c r="B10881" s="31">
        <v>2019</v>
      </c>
      <c r="C10881" s="31">
        <v>89</v>
      </c>
      <c r="D10881" s="32">
        <v>0.29348378000000003</v>
      </c>
      <c r="E10881" s="32">
        <v>0.25592837000000002</v>
      </c>
      <c r="F10881" s="32">
        <v>0.74407162999999998</v>
      </c>
      <c r="G10881" s="33">
        <v>2579.9459999999999</v>
      </c>
      <c r="H10881" s="39">
        <v>2249.8049999999998</v>
      </c>
    </row>
    <row r="10882" spans="1:8" hidden="1">
      <c r="A10882" s="38" t="s">
        <v>10</v>
      </c>
      <c r="B10882" s="31">
        <v>2019</v>
      </c>
      <c r="C10882" s="31">
        <v>90</v>
      </c>
      <c r="D10882" s="32">
        <v>0.31986729000000003</v>
      </c>
      <c r="E10882" s="32">
        <v>0.27576344000000003</v>
      </c>
      <c r="F10882" s="32">
        <v>0.72423656000000003</v>
      </c>
      <c r="G10882" s="33">
        <v>1919.665</v>
      </c>
      <c r="H10882" s="39">
        <v>1654.9780000000001</v>
      </c>
    </row>
    <row r="10883" spans="1:8" hidden="1">
      <c r="A10883" s="38" t="s">
        <v>10</v>
      </c>
      <c r="B10883" s="31">
        <v>2019</v>
      </c>
      <c r="C10883" s="31">
        <v>91</v>
      </c>
      <c r="D10883" s="32">
        <v>0.34694582000000002</v>
      </c>
      <c r="E10883" s="32">
        <v>0.29565729000000002</v>
      </c>
      <c r="F10883" s="32">
        <v>0.70434271000000004</v>
      </c>
      <c r="G10883" s="33">
        <v>1390.2909999999999</v>
      </c>
      <c r="H10883" s="39">
        <v>1184.7660000000001</v>
      </c>
    </row>
    <row r="10884" spans="1:8" hidden="1">
      <c r="A10884" s="38" t="s">
        <v>10</v>
      </c>
      <c r="B10884" s="31">
        <v>2019</v>
      </c>
      <c r="C10884" s="31">
        <v>92</v>
      </c>
      <c r="D10884" s="32">
        <v>0.37367085999999999</v>
      </c>
      <c r="E10884" s="32">
        <v>0.31484640000000003</v>
      </c>
      <c r="F10884" s="32">
        <v>0.68515360000000003</v>
      </c>
      <c r="G10884" s="33">
        <v>979.24199999999996</v>
      </c>
      <c r="H10884" s="39">
        <v>825.08600000000001</v>
      </c>
    </row>
    <row r="10885" spans="1:8" hidden="1">
      <c r="A10885" s="38" t="s">
        <v>10</v>
      </c>
      <c r="B10885" s="31">
        <v>2019</v>
      </c>
      <c r="C10885" s="31">
        <v>93</v>
      </c>
      <c r="D10885" s="32">
        <v>0.39945035000000001</v>
      </c>
      <c r="E10885" s="32">
        <v>0.33295154999999999</v>
      </c>
      <c r="F10885" s="32">
        <v>0.66704845000000001</v>
      </c>
      <c r="G10885" s="33">
        <v>670.93100000000004</v>
      </c>
      <c r="H10885" s="39">
        <v>559.23699999999997</v>
      </c>
    </row>
    <row r="10886" spans="1:8" hidden="1">
      <c r="A10886" s="38" t="s">
        <v>10</v>
      </c>
      <c r="B10886" s="31">
        <v>2019</v>
      </c>
      <c r="C10886" s="31">
        <v>94</v>
      </c>
      <c r="D10886" s="32">
        <v>0.42418316</v>
      </c>
      <c r="E10886" s="32">
        <v>0.34995966000000001</v>
      </c>
      <c r="F10886" s="32">
        <v>0.65004033999999999</v>
      </c>
      <c r="G10886" s="33">
        <v>447.54300000000001</v>
      </c>
      <c r="H10886" s="39">
        <v>369.23200000000003</v>
      </c>
    </row>
    <row r="10887" spans="1:8" hidden="1">
      <c r="A10887" s="38" t="s">
        <v>10</v>
      </c>
      <c r="B10887" s="31">
        <v>2019</v>
      </c>
      <c r="C10887" s="31">
        <v>95</v>
      </c>
      <c r="D10887" s="32">
        <v>0.44834923999999998</v>
      </c>
      <c r="E10887" s="32">
        <v>0.36624614999999999</v>
      </c>
      <c r="F10887" s="32">
        <v>0.63375384999999995</v>
      </c>
      <c r="G10887" s="33">
        <v>290.92099999999999</v>
      </c>
      <c r="H10887" s="39">
        <v>237.64699999999999</v>
      </c>
    </row>
    <row r="10888" spans="1:8" hidden="1">
      <c r="A10888" s="38" t="s">
        <v>10</v>
      </c>
      <c r="B10888" s="31">
        <v>2019</v>
      </c>
      <c r="C10888" s="31">
        <v>96</v>
      </c>
      <c r="D10888" s="32">
        <v>0.47269907</v>
      </c>
      <c r="E10888" s="32">
        <v>0.38233449000000003</v>
      </c>
      <c r="F10888" s="32">
        <v>0.61766551000000003</v>
      </c>
      <c r="G10888" s="33">
        <v>184.37200000000001</v>
      </c>
      <c r="H10888" s="39">
        <v>149.12700000000001</v>
      </c>
    </row>
    <row r="10889" spans="1:8" hidden="1">
      <c r="A10889" s="38" t="s">
        <v>10</v>
      </c>
      <c r="B10889" s="31">
        <v>2019</v>
      </c>
      <c r="C10889" s="31">
        <v>97</v>
      </c>
      <c r="D10889" s="32">
        <v>0.49780985999999999</v>
      </c>
      <c r="E10889" s="32">
        <v>0.39859707999999999</v>
      </c>
      <c r="F10889" s="32">
        <v>0.60140291999999995</v>
      </c>
      <c r="G10889" s="33">
        <v>113.881</v>
      </c>
      <c r="H10889" s="39">
        <v>91.183999999999997</v>
      </c>
    </row>
    <row r="10890" spans="1:8" hidden="1">
      <c r="A10890" s="38" t="s">
        <v>10</v>
      </c>
      <c r="B10890" s="31">
        <v>2019</v>
      </c>
      <c r="C10890" s="31">
        <v>98</v>
      </c>
      <c r="D10890" s="32">
        <v>0.52399695999999996</v>
      </c>
      <c r="E10890" s="32">
        <v>0.41521204</v>
      </c>
      <c r="F10890" s="32">
        <v>0.58478796</v>
      </c>
      <c r="G10890" s="33">
        <v>68.488</v>
      </c>
      <c r="H10890" s="39">
        <v>54.27</v>
      </c>
    </row>
    <row r="10891" spans="1:8" hidden="1">
      <c r="A10891" s="38" t="s">
        <v>10</v>
      </c>
      <c r="B10891" s="31">
        <v>2019</v>
      </c>
      <c r="C10891" s="31">
        <v>99</v>
      </c>
      <c r="D10891" s="32">
        <v>0.55104845999999996</v>
      </c>
      <c r="E10891" s="32">
        <v>0.43201724000000002</v>
      </c>
      <c r="F10891" s="32">
        <v>0.56798276000000003</v>
      </c>
      <c r="G10891" s="33">
        <v>40.051000000000002</v>
      </c>
      <c r="H10891" s="39">
        <v>31.4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I93"/>
  <sheetViews>
    <sheetView workbookViewId="0">
      <selection activeCell="D32" sqref="D32"/>
    </sheetView>
  </sheetViews>
  <sheetFormatPr defaultRowHeight="14.4"/>
  <cols>
    <col min="3" max="3" width="13.109375" customWidth="1"/>
    <col min="4" max="4" width="12" customWidth="1"/>
    <col min="5" max="6" width="11.33203125" customWidth="1"/>
    <col min="7" max="7" width="9.6640625" customWidth="1"/>
    <col min="8" max="8" width="10.88671875" bestFit="1" customWidth="1"/>
    <col min="9" max="9" width="14.5546875" bestFit="1" customWidth="1"/>
  </cols>
  <sheetData>
    <row r="1" spans="1:9">
      <c r="A1" s="27" t="s">
        <v>7</v>
      </c>
      <c r="B1" s="27" t="s">
        <v>11</v>
      </c>
      <c r="C1" s="28" t="s">
        <v>0</v>
      </c>
      <c r="D1" s="28" t="s">
        <v>1</v>
      </c>
      <c r="E1" s="28" t="s">
        <v>2</v>
      </c>
      <c r="F1" s="28" t="s">
        <v>3</v>
      </c>
      <c r="G1" s="28" t="s">
        <v>4</v>
      </c>
      <c r="H1" s="26"/>
      <c r="I1" s="26"/>
    </row>
    <row r="2" spans="1:9" hidden="1">
      <c r="A2" t="str">
        <f>Table13[[#This Row],[Entity]]</f>
        <v>Angola</v>
      </c>
      <c r="B2" s="24">
        <f>Table13[[#This Row],[Year]]</f>
        <v>1990</v>
      </c>
      <c r="C2">
        <f>'mu Malaria'!C2*(1-0*'Life Table'!L2)</f>
        <v>2.0731999999999999E-3</v>
      </c>
      <c r="D2">
        <f>'mu Malaria'!D2*(1-0.2*'Life Table'!M2)</f>
        <v>8.7710084406288462E-5</v>
      </c>
      <c r="E2">
        <f>'mu Malaria'!E2*(1-0.4*'Life Table'!N2)</f>
        <v>1.0520031885063494E-4</v>
      </c>
      <c r="F2">
        <f>'mu Malaria'!F2*(1-0.6*'Life Table'!O2)</f>
        <v>4.8900697452429324E-4</v>
      </c>
      <c r="G2">
        <f>'mu Malaria'!G2*(1-0.8*'Life Table'!P2)</f>
        <v>1.5488542556177043E-4</v>
      </c>
    </row>
    <row r="3" spans="1:9" hidden="1">
      <c r="A3" t="str">
        <f>Table13[[#This Row],[Entity]]</f>
        <v>Angola</v>
      </c>
      <c r="B3" s="24">
        <f>Table13[[#This Row],[Year]]</f>
        <v>1991</v>
      </c>
      <c r="C3">
        <f>'mu Malaria'!C3*(1-0*'Life Table'!L3)</f>
        <v>2.1126000000000001E-3</v>
      </c>
      <c r="D3">
        <f>'mu Malaria'!D3*(1-0.2*'Life Table'!M3)</f>
        <v>8.9676782809853763E-5</v>
      </c>
      <c r="E3">
        <f>'mu Malaria'!E3*(1-0.4*'Life Table'!N3)</f>
        <v>1.071604654863491E-4</v>
      </c>
      <c r="F3">
        <f>'mu Malaria'!F3*(1-0.6*'Life Table'!O3)</f>
        <v>5.070255315467847E-4</v>
      </c>
      <c r="G3">
        <f>'mu Malaria'!G3*(1-0.8*'Life Table'!P3)</f>
        <v>1.7048121280124559E-4</v>
      </c>
    </row>
    <row r="4" spans="1:9" hidden="1">
      <c r="A4" t="str">
        <f>Table13[[#This Row],[Entity]]</f>
        <v>Angola</v>
      </c>
      <c r="B4" s="24">
        <f>Table13[[#This Row],[Year]]</f>
        <v>1992</v>
      </c>
      <c r="C4">
        <f>'mu Malaria'!C4*(1-0*'Life Table'!L4)</f>
        <v>2.1540999999999999E-3</v>
      </c>
      <c r="D4">
        <f>'mu Malaria'!D4*(1-0.2*'Life Table'!M4)</f>
        <v>9.3438140044689653E-5</v>
      </c>
      <c r="E4">
        <f>'mu Malaria'!E4*(1-0.4*'Life Table'!N4)</f>
        <v>1.084607340823953E-4</v>
      </c>
      <c r="F4">
        <f>'mu Malaria'!F4*(1-0.6*'Life Table'!O4)</f>
        <v>5.0975042244103799E-4</v>
      </c>
      <c r="G4">
        <f>'mu Malaria'!G4*(1-0.8*'Life Table'!P4)</f>
        <v>1.7652691352234478E-4</v>
      </c>
    </row>
    <row r="5" spans="1:9" hidden="1">
      <c r="A5" t="str">
        <f>Table13[[#This Row],[Entity]]</f>
        <v>Angola</v>
      </c>
      <c r="B5" s="24">
        <f>Table13[[#This Row],[Year]]</f>
        <v>1993</v>
      </c>
      <c r="C5">
        <f>'mu Malaria'!C5*(1-0*'Life Table'!L5)</f>
        <v>2.2027000000000001E-3</v>
      </c>
      <c r="D5">
        <f>'mu Malaria'!D5*(1-0.2*'Life Table'!M5)</f>
        <v>1.0064501869033674E-4</v>
      </c>
      <c r="E5">
        <f>'mu Malaria'!E5*(1-0.4*'Life Table'!N5)</f>
        <v>1.1259348210221452E-4</v>
      </c>
      <c r="F5">
        <f>'mu Malaria'!F5*(1-0.6*'Life Table'!O5)</f>
        <v>5.330456190094586E-4</v>
      </c>
      <c r="G5">
        <f>'mu Malaria'!G5*(1-0.8*'Life Table'!P5)</f>
        <v>1.8417979958402133E-4</v>
      </c>
    </row>
    <row r="6" spans="1:9" hidden="1">
      <c r="A6" t="str">
        <f>Table13[[#This Row],[Entity]]</f>
        <v>Angola</v>
      </c>
      <c r="B6" s="24">
        <f>Table13[[#This Row],[Year]]</f>
        <v>1994</v>
      </c>
      <c r="C6">
        <f>'mu Malaria'!C6*(1-0*'Life Table'!L6)</f>
        <v>2.2578999999999998E-3</v>
      </c>
      <c r="D6">
        <f>'mu Malaria'!D6*(1-0.2*'Life Table'!M6)</f>
        <v>1.0733976322254605E-4</v>
      </c>
      <c r="E6">
        <f>'mu Malaria'!E6*(1-0.4*'Life Table'!N6)</f>
        <v>1.2002310177920082E-4</v>
      </c>
      <c r="F6">
        <f>'mu Malaria'!F6*(1-0.6*'Life Table'!O6)</f>
        <v>5.6641281037669595E-4</v>
      </c>
      <c r="G6">
        <f>'mu Malaria'!G6*(1-0.8*'Life Table'!P6)</f>
        <v>1.9368628791251833E-4</v>
      </c>
    </row>
    <row r="7" spans="1:9" hidden="1">
      <c r="A7" t="str">
        <f>Table13[[#This Row],[Entity]]</f>
        <v>Angola</v>
      </c>
      <c r="B7" s="24">
        <f>Table13[[#This Row],[Year]]</f>
        <v>1995</v>
      </c>
      <c r="C7">
        <f>'mu Malaria'!C7*(1-0*'Life Table'!L7)</f>
        <v>2.3133000000000003E-3</v>
      </c>
      <c r="D7">
        <f>'mu Malaria'!D7*(1-0.2*'Life Table'!M7)</f>
        <v>1.0744975364663004E-4</v>
      </c>
      <c r="E7">
        <f>'mu Malaria'!E7*(1-0.4*'Life Table'!N7)</f>
        <v>1.251643933235486E-4</v>
      </c>
      <c r="F7">
        <f>'mu Malaria'!F7*(1-0.6*'Life Table'!O7)</f>
        <v>5.9832833713342206E-4</v>
      </c>
      <c r="G7">
        <f>'mu Malaria'!G7*(1-0.8*'Life Table'!P7)</f>
        <v>2.0274011885913846E-4</v>
      </c>
    </row>
    <row r="8" spans="1:9" hidden="1">
      <c r="A8" t="str">
        <f>Table13[[#This Row],[Entity]]</f>
        <v>Angola</v>
      </c>
      <c r="B8" s="24">
        <f>Table13[[#This Row],[Year]]</f>
        <v>1996</v>
      </c>
      <c r="C8">
        <f>'mu Malaria'!C8*(1-0*'Life Table'!L8)</f>
        <v>2.3803000000000001E-3</v>
      </c>
      <c r="D8">
        <f>'mu Malaria'!D8*(1-0.2*'Life Table'!M8)</f>
        <v>1.0053331995023111E-4</v>
      </c>
      <c r="E8">
        <f>'mu Malaria'!E8*(1-0.4*'Life Table'!N8)</f>
        <v>1.2001475394600065E-4</v>
      </c>
      <c r="F8">
        <f>'mu Malaria'!F8*(1-0.6*'Life Table'!O8)</f>
        <v>6.1164400146881547E-4</v>
      </c>
      <c r="G8">
        <f>'mu Malaria'!G8*(1-0.8*'Life Table'!P8)</f>
        <v>2.1237274490756947E-4</v>
      </c>
    </row>
    <row r="9" spans="1:9" hidden="1">
      <c r="A9" t="str">
        <f>Table13[[#This Row],[Entity]]</f>
        <v>Angola</v>
      </c>
      <c r="B9" s="24">
        <f>Table13[[#This Row],[Year]]</f>
        <v>1997</v>
      </c>
      <c r="C9">
        <f>'mu Malaria'!C9*(1-0*'Life Table'!L9)</f>
        <v>2.4876E-3</v>
      </c>
      <c r="D9">
        <f>'mu Malaria'!D9*(1-0.2*'Life Table'!M9)</f>
        <v>1.0233150935369885E-4</v>
      </c>
      <c r="E9">
        <f>'mu Malaria'!E9*(1-0.4*'Life Table'!N9)</f>
        <v>1.2305943720282027E-4</v>
      </c>
      <c r="F9">
        <f>'mu Malaria'!F9*(1-0.6*'Life Table'!O9)</f>
        <v>6.4296827508758363E-4</v>
      </c>
      <c r="G9">
        <f>'mu Malaria'!G9*(1-0.8*'Life Table'!P9)</f>
        <v>2.257064637207072E-4</v>
      </c>
    </row>
    <row r="10" spans="1:9" hidden="1">
      <c r="A10" t="str">
        <f>Table13[[#This Row],[Entity]]</f>
        <v>Angola</v>
      </c>
      <c r="B10" s="24">
        <f>Table13[[#This Row],[Year]]</f>
        <v>1998</v>
      </c>
      <c r="C10">
        <f>'mu Malaria'!C10*(1-0*'Life Table'!L10)</f>
        <v>2.6186999999999998E-3</v>
      </c>
      <c r="D10">
        <f>'mu Malaria'!D10*(1-0.2*'Life Table'!M10)</f>
        <v>1.1493954961919833E-4</v>
      </c>
      <c r="E10">
        <f>'mu Malaria'!E10*(1-0.4*'Life Table'!N10)</f>
        <v>1.3511026025518334E-4</v>
      </c>
      <c r="F10">
        <f>'mu Malaria'!F10*(1-0.6*'Life Table'!O10)</f>
        <v>6.7894163031819441E-4</v>
      </c>
      <c r="G10">
        <f>'mu Malaria'!G10*(1-0.8*'Life Table'!P10)</f>
        <v>2.4147187367888303E-4</v>
      </c>
    </row>
    <row r="11" spans="1:9" hidden="1">
      <c r="A11" t="str">
        <f>Table13[[#This Row],[Entity]]</f>
        <v>Angola</v>
      </c>
      <c r="B11" s="24">
        <f>Table13[[#This Row],[Year]]</f>
        <v>1999</v>
      </c>
      <c r="C11">
        <f>'mu Malaria'!C11*(1-0*'Life Table'!L11)</f>
        <v>2.7275999999999997E-3</v>
      </c>
      <c r="D11">
        <f>'mu Malaria'!D11*(1-0.2*'Life Table'!M11)</f>
        <v>1.225373114866405E-4</v>
      </c>
      <c r="E11">
        <f>'mu Malaria'!E11*(1-0.4*'Life Table'!N11)</f>
        <v>1.4487516910220759E-4</v>
      </c>
      <c r="F11">
        <f>'mu Malaria'!F11*(1-0.6*'Life Table'!O11)</f>
        <v>7.2561558623967517E-4</v>
      </c>
      <c r="G11">
        <f>'mu Malaria'!G11*(1-0.8*'Life Table'!P11)</f>
        <v>2.580561986455109E-4</v>
      </c>
    </row>
    <row r="12" spans="1:9" hidden="1">
      <c r="A12" t="str">
        <f>Table13[[#This Row],[Entity]]</f>
        <v>Angola</v>
      </c>
      <c r="B12" s="24">
        <f>Table13[[#This Row],[Year]]</f>
        <v>2000</v>
      </c>
      <c r="C12">
        <f>'mu Malaria'!C12*(1-0*'Life Table'!L12)</f>
        <v>2.8326999999999996E-3</v>
      </c>
      <c r="D12">
        <f>'mu Malaria'!D12*(1-0.2*'Life Table'!M12)</f>
        <v>1.2550135727579234E-4</v>
      </c>
      <c r="E12">
        <f>'mu Malaria'!E12*(1-0.4*'Life Table'!N12)</f>
        <v>1.5298078255655137E-4</v>
      </c>
      <c r="F12">
        <f>'mu Malaria'!F12*(1-0.6*'Life Table'!O12)</f>
        <v>7.7067748842466366E-4</v>
      </c>
      <c r="G12">
        <f>'mu Malaria'!G12*(1-0.8*'Life Table'!P12)</f>
        <v>2.3695297863462304E-4</v>
      </c>
    </row>
    <row r="13" spans="1:9" hidden="1">
      <c r="A13" t="str">
        <f>Table13[[#This Row],[Entity]]</f>
        <v>Angola</v>
      </c>
      <c r="B13" s="24">
        <f>Table13[[#This Row],[Year]]</f>
        <v>2001</v>
      </c>
      <c r="C13">
        <f>'mu Malaria'!C13*(1-0*'Life Table'!L13)</f>
        <v>3.0497000000000002E-3</v>
      </c>
      <c r="D13">
        <f>'mu Malaria'!D13*(1-0.2*'Life Table'!M13)</f>
        <v>1.3330421689605079E-4</v>
      </c>
      <c r="E13">
        <f>'mu Malaria'!E13*(1-0.4*'Life Table'!N13)</f>
        <v>1.6148400875492939E-4</v>
      </c>
      <c r="F13">
        <f>'mu Malaria'!F13*(1-0.6*'Life Table'!O13)</f>
        <v>8.188402961517413E-4</v>
      </c>
      <c r="G13">
        <f>'mu Malaria'!G13*(1-0.8*'Life Table'!P13)</f>
        <v>3.0099964667605812E-4</v>
      </c>
    </row>
    <row r="14" spans="1:9" hidden="1">
      <c r="A14" t="str">
        <f>Table13[[#This Row],[Entity]]</f>
        <v>Angola</v>
      </c>
      <c r="B14" s="24">
        <f>Table13[[#This Row],[Year]]</f>
        <v>2002</v>
      </c>
      <c r="C14">
        <f>'mu Malaria'!C14*(1-0*'Life Table'!L14)</f>
        <v>3.1787999999999999E-3</v>
      </c>
      <c r="D14">
        <f>'mu Malaria'!D14*(1-0.2*'Life Table'!M14)</f>
        <v>1.3797386078042692E-4</v>
      </c>
      <c r="E14">
        <f>'mu Malaria'!E14*(1-0.4*'Life Table'!N14)</f>
        <v>1.7352210469405866E-4</v>
      </c>
      <c r="F14">
        <f>'mu Malaria'!F14*(1-0.6*'Life Table'!O14)</f>
        <v>8.7989863666161497E-4</v>
      </c>
      <c r="G14">
        <f>'mu Malaria'!G14*(1-0.8*'Life Table'!P14)</f>
        <v>2.797061971902161E-4</v>
      </c>
    </row>
    <row r="15" spans="1:9" hidden="1">
      <c r="A15" t="str">
        <f>Table13[[#This Row],[Entity]]</f>
        <v>Angola</v>
      </c>
      <c r="B15" s="24">
        <f>Table13[[#This Row],[Year]]</f>
        <v>2003</v>
      </c>
      <c r="C15">
        <f>'mu Malaria'!C15*(1-0*'Life Table'!L15)</f>
        <v>3.3687000000000001E-3</v>
      </c>
      <c r="D15">
        <f>'mu Malaria'!D15*(1-0.2*'Life Table'!M15)</f>
        <v>1.5002133953319731E-4</v>
      </c>
      <c r="E15">
        <f>'mu Malaria'!E15*(1-0.4*'Life Table'!N15)</f>
        <v>1.8909929460767579E-4</v>
      </c>
      <c r="F15">
        <f>'mu Malaria'!F15*(1-0.6*'Life Table'!O15)</f>
        <v>9.6253413418026057E-4</v>
      </c>
      <c r="G15">
        <f>'mu Malaria'!G15*(1-0.8*'Life Table'!P15)</f>
        <v>3.5996401377180487E-4</v>
      </c>
    </row>
    <row r="16" spans="1:9" hidden="1">
      <c r="A16" t="str">
        <f>Table13[[#This Row],[Entity]]</f>
        <v>Angola</v>
      </c>
      <c r="B16" s="24">
        <f>Table13[[#This Row],[Year]]</f>
        <v>2004</v>
      </c>
      <c r="C16">
        <f>'mu Malaria'!C16*(1-0*'Life Table'!L16)</f>
        <v>3.6949999999999999E-3</v>
      </c>
      <c r="D16">
        <f>'mu Malaria'!D16*(1-0.2*'Life Table'!M16)</f>
        <v>1.7102553450323298E-4</v>
      </c>
      <c r="E16">
        <f>'mu Malaria'!E16*(1-0.4*'Life Table'!N16)</f>
        <v>2.0599981514835892E-4</v>
      </c>
      <c r="F16">
        <f>'mu Malaria'!F16*(1-0.6*'Life Table'!O16)</f>
        <v>1.0358942141055951E-3</v>
      </c>
      <c r="G16">
        <f>'mu Malaria'!G16*(1-0.8*'Life Table'!P16)</f>
        <v>3.8855771070681679E-4</v>
      </c>
    </row>
    <row r="17" spans="1:7" hidden="1">
      <c r="A17" t="str">
        <f>Table13[[#This Row],[Entity]]</f>
        <v>Angola</v>
      </c>
      <c r="B17" s="24">
        <f>Table13[[#This Row],[Year]]</f>
        <v>2005</v>
      </c>
      <c r="C17">
        <f>'mu Malaria'!C17*(1-0*'Life Table'!L17)</f>
        <v>3.7268000000000002E-3</v>
      </c>
      <c r="D17">
        <f>'mu Malaria'!D17*(1-0.2*'Life Table'!M17)</f>
        <v>1.7150621073071026E-4</v>
      </c>
      <c r="E17">
        <f>'mu Malaria'!E17*(1-0.4*'Life Table'!N17)</f>
        <v>2.0936878584738736E-4</v>
      </c>
      <c r="F17">
        <f>'mu Malaria'!F17*(1-0.6*'Life Table'!O17)</f>
        <v>1.0584202188940004E-3</v>
      </c>
      <c r="G17">
        <f>'mu Malaria'!G17*(1-0.8*'Life Table'!P17)</f>
        <v>4.0239875679952793E-4</v>
      </c>
    </row>
    <row r="18" spans="1:7" hidden="1">
      <c r="A18" t="str">
        <f>Table13[[#This Row],[Entity]]</f>
        <v>Angola</v>
      </c>
      <c r="B18" s="24">
        <f>Table13[[#This Row],[Year]]</f>
        <v>2006</v>
      </c>
      <c r="C18">
        <f>'mu Malaria'!C18*(1-0*'Life Table'!L18)</f>
        <v>3.4852999999999998E-3</v>
      </c>
      <c r="D18">
        <f>'mu Malaria'!D18*(1-0.2*'Life Table'!M18)</f>
        <v>1.6590874278914582E-4</v>
      </c>
      <c r="E18">
        <f>'mu Malaria'!E18*(1-0.4*'Life Table'!N18)</f>
        <v>2.0756445151608974E-4</v>
      </c>
      <c r="F18">
        <f>'mu Malaria'!F18*(1-0.6*'Life Table'!O18)</f>
        <v>1.0375019763197713E-3</v>
      </c>
      <c r="G18">
        <f>'mu Malaria'!G18*(1-0.8*'Life Table'!P18)</f>
        <v>3.3403595482134416E-4</v>
      </c>
    </row>
    <row r="19" spans="1:7" hidden="1">
      <c r="A19" t="str">
        <f>Table13[[#This Row],[Entity]]</f>
        <v>Angola</v>
      </c>
      <c r="B19" s="24">
        <f>Table13[[#This Row],[Year]]</f>
        <v>2007</v>
      </c>
      <c r="C19">
        <f>'mu Malaria'!C19*(1-0*'Life Table'!L19)</f>
        <v>3.0935000000000003E-3</v>
      </c>
      <c r="D19">
        <f>'mu Malaria'!D19*(1-0.2*'Life Table'!M19)</f>
        <v>1.5001753939408122E-4</v>
      </c>
      <c r="E19">
        <f>'mu Malaria'!E19*(1-0.4*'Life Table'!N19)</f>
        <v>1.8608096655669856E-4</v>
      </c>
      <c r="F19">
        <f>'mu Malaria'!F19*(1-0.6*'Life Table'!O19)</f>
        <v>9.142451253505386E-4</v>
      </c>
      <c r="G19">
        <f>'mu Malaria'!G19*(1-0.8*'Life Table'!P19)</f>
        <v>3.5353644147389677E-4</v>
      </c>
    </row>
    <row r="20" spans="1:7" hidden="1">
      <c r="A20" t="str">
        <f>Table13[[#This Row],[Entity]]</f>
        <v>Angola</v>
      </c>
      <c r="B20" s="24">
        <f>Table13[[#This Row],[Year]]</f>
        <v>2008</v>
      </c>
      <c r="C20">
        <f>'mu Malaria'!C20*(1-0*'Life Table'!L20)</f>
        <v>2.477E-3</v>
      </c>
      <c r="D20">
        <f>'mu Malaria'!D20*(1-0.2*'Life Table'!M20)</f>
        <v>1.2593792710309477E-4</v>
      </c>
      <c r="E20">
        <f>'mu Malaria'!E20*(1-0.4*'Life Table'!N20)</f>
        <v>1.5987285379946689E-4</v>
      </c>
      <c r="F20">
        <f>'mu Malaria'!F20*(1-0.6*'Life Table'!O20)</f>
        <v>7.7528964782001147E-4</v>
      </c>
      <c r="G20">
        <f>'mu Malaria'!G20*(1-0.8*'Life Table'!P20)</f>
        <v>2.5281660310539521E-4</v>
      </c>
    </row>
    <row r="21" spans="1:7" hidden="1">
      <c r="A21" t="str">
        <f>Table13[[#This Row],[Entity]]</f>
        <v>Angola</v>
      </c>
      <c r="B21" s="24">
        <f>Table13[[#This Row],[Year]]</f>
        <v>2009</v>
      </c>
      <c r="C21">
        <f>'mu Malaria'!C21*(1-0*'Life Table'!L21)</f>
        <v>1.9145E-3</v>
      </c>
      <c r="D21">
        <f>'mu Malaria'!D21*(1-0.2*'Life Table'!M21)</f>
        <v>1.0382078078285497E-4</v>
      </c>
      <c r="E21">
        <f>'mu Malaria'!E21*(1-0.4*'Life Table'!N21)</f>
        <v>1.3398077143194069E-4</v>
      </c>
      <c r="F21">
        <f>'mu Malaria'!F21*(1-0.6*'Life Table'!O21)</f>
        <v>6.3989615012651369E-4</v>
      </c>
      <c r="G21">
        <f>'mu Malaria'!G21*(1-0.8*'Life Table'!P21)</f>
        <v>2.095011320807713E-4</v>
      </c>
    </row>
    <row r="22" spans="1:7" hidden="1">
      <c r="A22" t="str">
        <f>Table13[[#This Row],[Entity]]</f>
        <v>Angola</v>
      </c>
      <c r="B22" s="24">
        <f>Table13[[#This Row],[Year]]</f>
        <v>2010</v>
      </c>
      <c r="C22">
        <f>'mu Malaria'!C22*(1-0*'Life Table'!L22)</f>
        <v>1.6177000000000001E-3</v>
      </c>
      <c r="D22">
        <f>'mu Malaria'!D22*(1-0.2*'Life Table'!M22)</f>
        <v>9.262254960949799E-5</v>
      </c>
      <c r="E22">
        <f>'mu Malaria'!E22*(1-0.4*'Life Table'!N22)</f>
        <v>1.1692594186905753E-4</v>
      </c>
      <c r="F22">
        <f>'mu Malaria'!F22*(1-0.6*'Life Table'!O22)</f>
        <v>5.543391243717033E-4</v>
      </c>
      <c r="G22">
        <f>'mu Malaria'!G22*(1-0.8*'Life Table'!P22)</f>
        <v>1.8311072087557608E-4</v>
      </c>
    </row>
    <row r="23" spans="1:7" hidden="1">
      <c r="A23" t="str">
        <f>Table13[[#This Row],[Entity]]</f>
        <v>Angola</v>
      </c>
      <c r="B23" s="24">
        <f>Table13[[#This Row],[Year]]</f>
        <v>2011</v>
      </c>
      <c r="C23">
        <f>'mu Malaria'!C23*(1-0*'Life Table'!L23)</f>
        <v>1.3702E-3</v>
      </c>
      <c r="D23">
        <f>'mu Malaria'!D23*(1-0.2*'Life Table'!M23)</f>
        <v>8.3799565065038152E-5</v>
      </c>
      <c r="E23">
        <f>'mu Malaria'!E23*(1-0.4*'Life Table'!N23)</f>
        <v>1.0473384871685297E-4</v>
      </c>
      <c r="F23">
        <f>'mu Malaria'!F23*(1-0.6*'Life Table'!O23)</f>
        <v>4.9544644943258867E-4</v>
      </c>
      <c r="G23">
        <f>'mu Malaria'!G23*(1-0.8*'Life Table'!P23)</f>
        <v>1.6346018765153167E-4</v>
      </c>
    </row>
    <row r="24" spans="1:7" hidden="1">
      <c r="A24" t="str">
        <f>Table13[[#This Row],[Entity]]</f>
        <v>Angola</v>
      </c>
      <c r="B24" s="24">
        <f>Table13[[#This Row],[Year]]</f>
        <v>2012</v>
      </c>
      <c r="C24">
        <f>'mu Malaria'!C24*(1-0*'Life Table'!L24)</f>
        <v>1.2447000000000001E-3</v>
      </c>
      <c r="D24">
        <f>'mu Malaria'!D24*(1-0.2*'Life Table'!M24)</f>
        <v>8.0744946784134435E-5</v>
      </c>
      <c r="E24">
        <f>'mu Malaria'!E24*(1-0.4*'Life Table'!N24)</f>
        <v>9.8984230766193656E-5</v>
      </c>
      <c r="F24">
        <f>'mu Malaria'!F24*(1-0.6*'Life Table'!O24)</f>
        <v>4.7345602850288232E-4</v>
      </c>
      <c r="G24">
        <f>'mu Malaria'!G24*(1-0.8*'Life Table'!P24)</f>
        <v>1.5585764573982573E-4</v>
      </c>
    </row>
    <row r="25" spans="1:7" hidden="1">
      <c r="A25" t="str">
        <f>Table13[[#This Row],[Entity]]</f>
        <v>Angola</v>
      </c>
      <c r="B25" s="24">
        <f>Table13[[#This Row],[Year]]</f>
        <v>2013</v>
      </c>
      <c r="C25">
        <f>'mu Malaria'!C25*(1-0*'Life Table'!L25)</f>
        <v>1.1889000000000001E-3</v>
      </c>
      <c r="D25">
        <f>'mu Malaria'!D25*(1-0.2*'Life Table'!M25)</f>
        <v>8.0868418333183333E-5</v>
      </c>
      <c r="E25">
        <f>'mu Malaria'!E25*(1-0.4*'Life Table'!N25)</f>
        <v>9.9369810326816014E-5</v>
      </c>
      <c r="F25">
        <f>'mu Malaria'!F25*(1-0.6*'Life Table'!O25)</f>
        <v>4.7740511476643293E-4</v>
      </c>
      <c r="G25">
        <f>'mu Malaria'!G25*(1-0.8*'Life Table'!P25)</f>
        <v>1.5765542989152934E-4</v>
      </c>
    </row>
    <row r="26" spans="1:7" hidden="1">
      <c r="A26" t="str">
        <f>Table13[[#This Row],[Entity]]</f>
        <v>Angola</v>
      </c>
      <c r="B26" s="24">
        <f>Table13[[#This Row],[Year]]</f>
        <v>2014</v>
      </c>
      <c r="C26">
        <f>'mu Malaria'!C26*(1-0*'Life Table'!L26)</f>
        <v>1.1756E-3</v>
      </c>
      <c r="D26">
        <f>'mu Malaria'!D26*(1-0.2*'Life Table'!M26)</f>
        <v>8.0391938771595382E-5</v>
      </c>
      <c r="E26">
        <f>'mu Malaria'!E26*(1-0.4*'Life Table'!N26)</f>
        <v>9.9511492270395023E-5</v>
      </c>
      <c r="F26">
        <f>'mu Malaria'!F26*(1-0.6*'Life Table'!O26)</f>
        <v>4.7783552920057927E-4</v>
      </c>
      <c r="G26">
        <f>'mu Malaria'!G26*(1-0.8*'Life Table'!P26)</f>
        <v>1.8807984398040272E-4</v>
      </c>
    </row>
    <row r="27" spans="1:7" hidden="1">
      <c r="A27" t="str">
        <f>Table13[[#This Row],[Entity]]</f>
        <v>Angola</v>
      </c>
      <c r="B27" s="24">
        <f>Table13[[#This Row],[Year]]</f>
        <v>2015</v>
      </c>
      <c r="C27">
        <f>'mu Malaria'!C27*(1-0*'Life Table'!L27)</f>
        <v>1.2274E-3</v>
      </c>
      <c r="D27">
        <f>'mu Malaria'!D27*(1-0.2*'Life Table'!M27)</f>
        <v>8.598914992427538E-5</v>
      </c>
      <c r="E27">
        <f>'mu Malaria'!E27*(1-0.4*'Life Table'!N27)</f>
        <v>1.095405648101996E-4</v>
      </c>
      <c r="F27">
        <f>'mu Malaria'!F27*(1-0.6*'Life Table'!O27)</f>
        <v>5.2930405966573153E-4</v>
      </c>
      <c r="G27">
        <f>'mu Malaria'!G27*(1-0.8*'Life Table'!P27)</f>
        <v>1.7096492339869018E-4</v>
      </c>
    </row>
    <row r="28" spans="1:7" hidden="1">
      <c r="A28" t="str">
        <f>Table13[[#This Row],[Entity]]</f>
        <v>Angola</v>
      </c>
      <c r="B28" s="24">
        <f>Table13[[#This Row],[Year]]</f>
        <v>2016</v>
      </c>
      <c r="C28">
        <f>'mu Malaria'!C28*(1-0*'Life Table'!L28)</f>
        <v>1.2601999999999999E-3</v>
      </c>
      <c r="D28">
        <f>'mu Malaria'!D28*(1-0.2*'Life Table'!M28)</f>
        <v>8.7101270016156967E-5</v>
      </c>
      <c r="E28">
        <f>'mu Malaria'!E28*(1-0.4*'Life Table'!N28)</f>
        <v>1.148182606376859E-4</v>
      </c>
      <c r="F28">
        <f>'mu Malaria'!F28*(1-0.6*'Life Table'!O28)</f>
        <v>5.6224251070934473E-4</v>
      </c>
      <c r="G28">
        <f>'mu Malaria'!G28*(1-0.8*'Life Table'!P28)</f>
        <v>2.1603504396962081E-4</v>
      </c>
    </row>
    <row r="29" spans="1:7" hidden="1">
      <c r="A29" t="str">
        <f>Table13[[#This Row],[Entity]]</f>
        <v>Angola</v>
      </c>
      <c r="B29" s="24">
        <f>Table13[[#This Row],[Year]]</f>
        <v>2017</v>
      </c>
      <c r="C29">
        <f>'mu Malaria'!C29*(1-0*'Life Table'!L29)</f>
        <v>1.237E-3</v>
      </c>
      <c r="D29">
        <f>'mu Malaria'!D29*(1-0.2*'Life Table'!M29)</f>
        <v>9.4392915948502334E-5</v>
      </c>
      <c r="E29">
        <f>'mu Malaria'!E29*(1-0.4*'Life Table'!N29)</f>
        <v>1.235385767747668E-4</v>
      </c>
      <c r="F29">
        <f>'mu Malaria'!F29*(1-0.6*'Life Table'!O29)</f>
        <v>5.9610710695466129E-4</v>
      </c>
      <c r="G29">
        <f>'mu Malaria'!G29*(1-0.8*'Life Table'!P29)</f>
        <v>2.2477436821644181E-4</v>
      </c>
    </row>
    <row r="30" spans="1:7" hidden="1">
      <c r="A30" t="str">
        <f>Table13[[#This Row],[Entity]]</f>
        <v>Angola</v>
      </c>
      <c r="B30" s="24">
        <f>Table13[[#This Row],[Year]]</f>
        <v>2018</v>
      </c>
      <c r="C30">
        <f>'mu Malaria'!C30*(1-0*'Life Table'!L30)</f>
        <v>1.2102E-3</v>
      </c>
      <c r="D30">
        <f>'mu Malaria'!D30*(1-0.2*'Life Table'!M30)</f>
        <v>9.7297586110559745E-5</v>
      </c>
      <c r="E30">
        <f>'mu Malaria'!E30*(1-0.4*'Life Table'!N30)</f>
        <v>1.2532702261199512E-4</v>
      </c>
      <c r="F30">
        <f>'mu Malaria'!F30*(1-0.6*'Life Table'!O30)</f>
        <v>6.0617040095631996E-4</v>
      </c>
      <c r="G30">
        <f>'mu Malaria'!G30*(1-0.8*'Life Table'!P30)</f>
        <v>2.3081412128971758E-4</v>
      </c>
    </row>
    <row r="31" spans="1:7" hidden="1">
      <c r="A31" t="str">
        <f>Table13[[#This Row],[Entity]]</f>
        <v>Angola</v>
      </c>
      <c r="B31" s="24">
        <f>Table13[[#This Row],[Year]]</f>
        <v>2019</v>
      </c>
      <c r="C31">
        <f>'mu Malaria'!C31*(1-0*'Life Table'!L31)</f>
        <v>1.1745E-3</v>
      </c>
      <c r="D31">
        <f>'mu Malaria'!D31*(1-0.2*'Life Table'!M31)</f>
        <v>9.3920337868407414E-5</v>
      </c>
      <c r="E31">
        <f>'mu Malaria'!E31*(1-0.4*'Life Table'!N31)</f>
        <v>1.2331437861709481E-4</v>
      </c>
      <c r="F31">
        <f>'mu Malaria'!F31*(1-0.6*'Life Table'!O31)</f>
        <v>5.9650861311839106E-4</v>
      </c>
      <c r="G31">
        <f>'mu Malaria'!G31*(1-0.8*'Life Table'!P31)</f>
        <v>2.2978022538667323E-4</v>
      </c>
    </row>
    <row r="32" spans="1:7">
      <c r="A32" t="str">
        <f>Table13[[#This Row],[Entity]]</f>
        <v>Cambodia</v>
      </c>
      <c r="B32" s="24">
        <f>Table13[[#This Row],[Year]]</f>
        <v>1990</v>
      </c>
      <c r="C32">
        <f>'mu Malaria'!C32*(1-0*'Life Table'!L32)</f>
        <v>1.3650000000000001E-4</v>
      </c>
      <c r="D32">
        <f>'mu Malaria'!D32*(1-0.2*'Life Table'!M32)</f>
        <v>3.2940824450229962E-5</v>
      </c>
      <c r="E32">
        <f>'mu Malaria'!E32*(1-0.4*'Life Table'!N32)</f>
        <v>4.8768871726774923E-5</v>
      </c>
      <c r="F32">
        <f>'mu Malaria'!F32*(1-0.6*'Life Table'!O32)</f>
        <v>7.3389681552622917E-5</v>
      </c>
      <c r="G32">
        <f>'mu Malaria'!G32*(1-0.8*'Life Table'!P32)</f>
        <v>1.4329954284474324E-5</v>
      </c>
    </row>
    <row r="33" spans="1:7">
      <c r="A33" t="str">
        <f>Table13[[#This Row],[Entity]]</f>
        <v>Cambodia</v>
      </c>
      <c r="B33" s="24">
        <f>Table13[[#This Row],[Year]]</f>
        <v>1991</v>
      </c>
      <c r="C33">
        <f>'mu Malaria'!C33*(1-0*'Life Table'!L33)</f>
        <v>1.1230000000000001E-4</v>
      </c>
      <c r="D33">
        <f>'mu Malaria'!D33*(1-0.2*'Life Table'!M33)</f>
        <v>2.6372472157358456E-5</v>
      </c>
      <c r="E33">
        <f>'mu Malaria'!E33*(1-0.4*'Life Table'!N33)</f>
        <v>3.8773845707472825E-5</v>
      </c>
      <c r="F33">
        <f>'mu Malaria'!F33*(1-0.6*'Life Table'!O33)</f>
        <v>5.9555014531235693E-5</v>
      </c>
      <c r="G33">
        <f>'mu Malaria'!G33*(1-0.8*'Life Table'!P33)</f>
        <v>1.2233842775369062E-5</v>
      </c>
    </row>
    <row r="34" spans="1:7">
      <c r="A34" t="str">
        <f>Table13[[#This Row],[Entity]]</f>
        <v>Cambodia</v>
      </c>
      <c r="B34" s="24">
        <f>Table13[[#This Row],[Year]]</f>
        <v>1992</v>
      </c>
      <c r="C34">
        <f>'mu Malaria'!C34*(1-0*'Life Table'!L34)</f>
        <v>9.9300000000000001E-5</v>
      </c>
      <c r="D34">
        <f>'mu Malaria'!D34*(1-0.2*'Life Table'!M34)</f>
        <v>2.3884414365861986E-5</v>
      </c>
      <c r="E34">
        <f>'mu Malaria'!E34*(1-0.4*'Life Table'!N34)</f>
        <v>3.460912585472655E-5</v>
      </c>
      <c r="F34">
        <f>'mu Malaria'!F34*(1-0.6*'Life Table'!O34)</f>
        <v>5.3406077267908241E-5</v>
      </c>
      <c r="G34">
        <f>'mu Malaria'!G34*(1-0.8*'Life Table'!P34)</f>
        <v>1.0923778616414209E-5</v>
      </c>
    </row>
    <row r="35" spans="1:7">
      <c r="A35" t="str">
        <f>Table13[[#This Row],[Entity]]</f>
        <v>Cambodia</v>
      </c>
      <c r="B35" s="24">
        <f>Table13[[#This Row],[Year]]</f>
        <v>1993</v>
      </c>
      <c r="C35">
        <f>'mu Malaria'!C35*(1-0*'Life Table'!L35)</f>
        <v>1.126E-4</v>
      </c>
      <c r="D35">
        <f>'mu Malaria'!D35*(1-0.2*'Life Table'!M35)</f>
        <v>2.7466974560183324E-5</v>
      </c>
      <c r="E35">
        <f>'mu Malaria'!E35*(1-0.4*'Life Table'!N35)</f>
        <v>3.9328061464181028E-5</v>
      </c>
      <c r="F35">
        <f>'mu Malaria'!F35*(1-0.6*'Life Table'!O35)</f>
        <v>6.0935652925916816E-5</v>
      </c>
      <c r="G35">
        <f>'mu Malaria'!G35*(1-0.8*'Life Table'!P35)</f>
        <v>1.2354742450609655E-5</v>
      </c>
    </row>
    <row r="36" spans="1:7">
      <c r="A36" t="str">
        <f>Table13[[#This Row],[Entity]]</f>
        <v>Cambodia</v>
      </c>
      <c r="B36" s="24">
        <f>Table13[[#This Row],[Year]]</f>
        <v>1994</v>
      </c>
      <c r="C36">
        <f>'mu Malaria'!C36*(1-0*'Life Table'!L36)</f>
        <v>9.9600000000000009E-5</v>
      </c>
      <c r="D36">
        <f>'mu Malaria'!D36*(1-0.2*'Life Table'!M36)</f>
        <v>2.4879423228768912E-5</v>
      </c>
      <c r="E36">
        <f>'mu Malaria'!E36*(1-0.4*'Life Table'!N36)</f>
        <v>3.4608310022496537E-5</v>
      </c>
      <c r="F36">
        <f>'mu Malaria'!F36*(1-0.6*'Life Table'!O36)</f>
        <v>5.4480472164891556E-5</v>
      </c>
      <c r="G36">
        <f>'mu Malaria'!G36*(1-0.8*'Life Table'!P36)</f>
        <v>1.0964076295134265E-5</v>
      </c>
    </row>
    <row r="37" spans="1:7">
      <c r="A37" t="str">
        <f>Table13[[#This Row],[Entity]]</f>
        <v>Cambodia</v>
      </c>
      <c r="B37" s="24">
        <f>Table13[[#This Row],[Year]]</f>
        <v>1995</v>
      </c>
      <c r="C37">
        <f>'mu Malaria'!C37*(1-0*'Life Table'!L37)</f>
        <v>9.09E-5</v>
      </c>
      <c r="D37">
        <f>'mu Malaria'!D37*(1-0.2*'Life Table'!M37)</f>
        <v>2.2690274950428047E-5</v>
      </c>
      <c r="E37">
        <f>'mu Malaria'!E37*(1-0.4*'Life Table'!N37)</f>
        <v>3.0907164739725971E-5</v>
      </c>
      <c r="F37">
        <f>'mu Malaria'!F37*(1-0.6*'Life Table'!O37)</f>
        <v>4.9255331918044199E-5</v>
      </c>
      <c r="G37">
        <f>'mu Malaria'!G37*(1-0.8*'Life Table'!P37)</f>
        <v>9.8555816071207895E-6</v>
      </c>
    </row>
    <row r="38" spans="1:7">
      <c r="A38" t="str">
        <f>Table13[[#This Row],[Entity]]</f>
        <v>Cambodia</v>
      </c>
      <c r="B38" s="24">
        <f>Table13[[#This Row],[Year]]</f>
        <v>1996</v>
      </c>
      <c r="C38">
        <f>'mu Malaria'!C38*(1-0*'Life Table'!L38)</f>
        <v>8.6099999999999992E-5</v>
      </c>
      <c r="D38">
        <f>'mu Malaria'!D38*(1-0.2*'Life Table'!M38)</f>
        <v>2.1794732713971695E-5</v>
      </c>
      <c r="E38">
        <f>'mu Malaria'!E38*(1-0.4*'Life Table'!N38)</f>
        <v>2.942691435280952E-5</v>
      </c>
      <c r="F38">
        <f>'mu Malaria'!F38*(1-0.6*'Life Table'!O38)</f>
        <v>4.6950604374488433E-5</v>
      </c>
      <c r="G38">
        <f>'mu Malaria'!G38*(1-0.8*'Life Table'!P38)</f>
        <v>9.3718812071592652E-6</v>
      </c>
    </row>
    <row r="39" spans="1:7">
      <c r="A39" t="str">
        <f>Table13[[#This Row],[Entity]]</f>
        <v>Cambodia</v>
      </c>
      <c r="B39" s="24">
        <f>Table13[[#This Row],[Year]]</f>
        <v>1997</v>
      </c>
      <c r="C39">
        <f>'mu Malaria'!C39*(1-0*'Life Table'!L39)</f>
        <v>1.0060000000000001E-4</v>
      </c>
      <c r="D39">
        <f>'mu Malaria'!D39*(1-0.2*'Life Table'!M39)</f>
        <v>2.5377485576599489E-5</v>
      </c>
      <c r="E39">
        <f>'mu Malaria'!E39*(1-0.4*'Life Table'!N39)</f>
        <v>3.4146790343842856E-5</v>
      </c>
      <c r="F39">
        <f>'mu Malaria'!F39*(1-0.6*'Life Table'!O39)</f>
        <v>5.4866541140911703E-5</v>
      </c>
      <c r="G39">
        <f>'mu Malaria'!G39*(1-0.8*'Life Table'!P39)</f>
        <v>1.090364479228363E-5</v>
      </c>
    </row>
    <row r="40" spans="1:7">
      <c r="A40" t="str">
        <f>Table13[[#This Row],[Entity]]</f>
        <v>Cambodia</v>
      </c>
      <c r="B40" s="24">
        <f>Table13[[#This Row],[Year]]</f>
        <v>1998</v>
      </c>
      <c r="C40">
        <f>'mu Malaria'!C40*(1-0*'Life Table'!L40)</f>
        <v>7.5400000000000003E-5</v>
      </c>
      <c r="D40">
        <f>'mu Malaria'!D40*(1-0.2*'Life Table'!M40)</f>
        <v>1.9107752200077431E-5</v>
      </c>
      <c r="E40">
        <f>'mu Malaria'!E40*(1-0.4*'Life Table'!N40)</f>
        <v>2.5356054966296338E-5</v>
      </c>
      <c r="F40">
        <f>'mu Malaria'!F40*(1-0.6*'Life Table'!O40)</f>
        <v>4.1112995232205548E-5</v>
      </c>
      <c r="G40">
        <f>'mu Malaria'!G40*(1-0.8*'Life Table'!P40)</f>
        <v>8.1223240432847447E-6</v>
      </c>
    </row>
    <row r="41" spans="1:7">
      <c r="A41" t="str">
        <f>Table13[[#This Row],[Entity]]</f>
        <v>Cambodia</v>
      </c>
      <c r="B41" s="24">
        <f>Table13[[#This Row],[Year]]</f>
        <v>1999</v>
      </c>
      <c r="C41">
        <f>'mu Malaria'!C41*(1-0*'Life Table'!L41)</f>
        <v>7.5799999999999999E-5</v>
      </c>
      <c r="D41">
        <f>'mu Malaria'!D41*(1-0.2*'Life Table'!M41)</f>
        <v>1.9207239754753297E-5</v>
      </c>
      <c r="E41">
        <f>'mu Malaria'!E41*(1-0.4*'Life Table'!N41)</f>
        <v>2.5634209024575604E-5</v>
      </c>
      <c r="F41">
        <f>'mu Malaria'!F41*(1-0.6*'Life Table'!O41)</f>
        <v>4.1653056422392694E-5</v>
      </c>
      <c r="G41">
        <f>'mu Malaria'!G41*(1-0.8*'Life Table'!P41)</f>
        <v>8.1828053756178779E-6</v>
      </c>
    </row>
    <row r="42" spans="1:7">
      <c r="A42" t="str">
        <f>Table13[[#This Row],[Entity]]</f>
        <v>Cambodia</v>
      </c>
      <c r="B42" s="24">
        <f>Table13[[#This Row],[Year]]</f>
        <v>2000</v>
      </c>
      <c r="C42">
        <f>'mu Malaria'!C42*(1-0*'Life Table'!L42)</f>
        <v>1.63E-4</v>
      </c>
      <c r="D42">
        <f>'mu Malaria'!D42*(1-0.2*'Life Table'!M42)</f>
        <v>4.2235685696130225E-5</v>
      </c>
      <c r="E42">
        <f>'mu Malaria'!E42*(1-0.4*'Life Table'!N42)</f>
        <v>5.7922714339352941E-5</v>
      </c>
      <c r="F42">
        <f>'mu Malaria'!F42*(1-0.6*'Life Table'!O42)</f>
        <v>9.662669515740662E-5</v>
      </c>
      <c r="G42">
        <f>'mu Malaria'!G42*(1-0.8*'Life Table'!P42)</f>
        <v>1.5654130935576115E-5</v>
      </c>
    </row>
    <row r="43" spans="1:7">
      <c r="A43" t="str">
        <f>Table13[[#This Row],[Entity]]</f>
        <v>Cambodia</v>
      </c>
      <c r="B43" s="24">
        <f>Table13[[#This Row],[Year]]</f>
        <v>2001</v>
      </c>
      <c r="C43">
        <f>'mu Malaria'!C43*(1-0*'Life Table'!L43)</f>
        <v>1.038E-4</v>
      </c>
      <c r="D43">
        <f>'mu Malaria'!D43*(1-0.2*'Life Table'!M43)</f>
        <v>2.627832428761635E-5</v>
      </c>
      <c r="E43">
        <f>'mu Malaria'!E43*(1-0.4*'Life Table'!N43)</f>
        <v>3.5396895854723254E-5</v>
      </c>
      <c r="F43">
        <f>'mu Malaria'!F43*(1-0.6*'Life Table'!O43)</f>
        <v>5.9312184855679291E-5</v>
      </c>
      <c r="G43">
        <f>'mu Malaria'!G43*(1-0.8*'Life Table'!P43)</f>
        <v>1.1616424227398821E-5</v>
      </c>
    </row>
    <row r="44" spans="1:7">
      <c r="A44" t="str">
        <f>Table13[[#This Row],[Entity]]</f>
        <v>Cambodia</v>
      </c>
      <c r="B44" s="24">
        <f>Table13[[#This Row],[Year]]</f>
        <v>2002</v>
      </c>
      <c r="C44">
        <f>'mu Malaria'!C44*(1-0*'Life Table'!L44)</f>
        <v>1.11E-4</v>
      </c>
      <c r="D44">
        <f>'mu Malaria'!D44*(1-0.2*'Life Table'!M44)</f>
        <v>2.7572956557014075E-5</v>
      </c>
      <c r="E44">
        <f>'mu Malaria'!E44*(1-0.4*'Life Table'!N44)</f>
        <v>3.581457773500495E-5</v>
      </c>
      <c r="F44">
        <f>'mu Malaria'!F44*(1-0.6*'Life Table'!O44)</f>
        <v>5.9938463660899342E-5</v>
      </c>
      <c r="G44">
        <f>'mu Malaria'!G44*(1-0.8*'Life Table'!P44)</f>
        <v>9.9099464258981869E-6</v>
      </c>
    </row>
    <row r="45" spans="1:7">
      <c r="A45" t="str">
        <f>Table13[[#This Row],[Entity]]</f>
        <v>Cambodia</v>
      </c>
      <c r="B45" s="24">
        <f>Table13[[#This Row],[Year]]</f>
        <v>2003</v>
      </c>
      <c r="C45">
        <f>'mu Malaria'!C45*(1-0*'Life Table'!L45)</f>
        <v>1.5970000000000001E-4</v>
      </c>
      <c r="D45">
        <f>'mu Malaria'!D45*(1-0.2*'Life Table'!M45)</f>
        <v>3.878720113309944E-5</v>
      </c>
      <c r="E45">
        <f>'mu Malaria'!E45*(1-0.4*'Life Table'!N45)</f>
        <v>5.0565267968191298E-5</v>
      </c>
      <c r="F45">
        <f>'mu Malaria'!F45*(1-0.6*'Life Table'!O45)</f>
        <v>8.5945843069314885E-5</v>
      </c>
      <c r="G45">
        <f>'mu Malaria'!G45*(1-0.8*'Life Table'!P45)</f>
        <v>1.7168401605956941E-5</v>
      </c>
    </row>
    <row r="46" spans="1:7">
      <c r="A46" t="str">
        <f>Table13[[#This Row],[Entity]]</f>
        <v>Cambodia</v>
      </c>
      <c r="B46" s="24">
        <f>Table13[[#This Row],[Year]]</f>
        <v>2004</v>
      </c>
      <c r="C46">
        <f>'mu Malaria'!C46*(1-0*'Life Table'!L46)</f>
        <v>1.2850000000000001E-4</v>
      </c>
      <c r="D46">
        <f>'mu Malaria'!D46*(1-0.2*'Life Table'!M46)</f>
        <v>3.0854087757438496E-5</v>
      </c>
      <c r="E46">
        <f>'mu Malaria'!E46*(1-0.4*'Life Table'!N46)</f>
        <v>4.0831856103111093E-5</v>
      </c>
      <c r="F46">
        <f>'mu Malaria'!F46*(1-0.6*'Life Table'!O46)</f>
        <v>6.9213644544413396E-5</v>
      </c>
      <c r="G46">
        <f>'mu Malaria'!G46*(1-0.8*'Life Table'!P46)</f>
        <v>1.3911963749733451E-5</v>
      </c>
    </row>
    <row r="47" spans="1:7">
      <c r="A47" t="str">
        <f>Table13[[#This Row],[Entity]]</f>
        <v>Cambodia</v>
      </c>
      <c r="B47" s="24">
        <f>Table13[[#This Row],[Year]]</f>
        <v>2005</v>
      </c>
      <c r="C47">
        <f>'mu Malaria'!C47*(1-0*'Life Table'!L47)</f>
        <v>8.2600000000000002E-5</v>
      </c>
      <c r="D47">
        <f>'mu Malaria'!D47*(1-0.2*'Life Table'!M47)</f>
        <v>1.9450511749260859E-5</v>
      </c>
      <c r="E47">
        <f>'mu Malaria'!E47*(1-0.4*'Life Table'!N47)</f>
        <v>2.6591513223046984E-5</v>
      </c>
      <c r="F47">
        <f>'mu Malaria'!F47*(1-0.6*'Life Table'!O47)</f>
        <v>4.4362641461203551E-5</v>
      </c>
      <c r="G47">
        <f>'mu Malaria'!G47*(1-0.8*'Life Table'!P47)</f>
        <v>8.9677819064116226E-6</v>
      </c>
    </row>
    <row r="48" spans="1:7">
      <c r="A48" t="str">
        <f>Table13[[#This Row],[Entity]]</f>
        <v>Cambodia</v>
      </c>
      <c r="B48" s="24">
        <f>Table13[[#This Row],[Year]]</f>
        <v>2006</v>
      </c>
      <c r="C48">
        <f>'mu Malaria'!C48*(1-0*'Life Table'!L48)</f>
        <v>1.3300000000000001E-4</v>
      </c>
      <c r="D48">
        <f>'mu Malaria'!D48*(1-0.2*'Life Table'!M48)</f>
        <v>3.1460450167542437E-5</v>
      </c>
      <c r="E48">
        <f>'mu Malaria'!E48*(1-0.4*'Life Table'!N48)</f>
        <v>4.5353389122325498E-5</v>
      </c>
      <c r="F48">
        <f>'mu Malaria'!F48*(1-0.6*'Life Table'!O48)</f>
        <v>7.6573796206528511E-5</v>
      </c>
      <c r="G48">
        <f>'mu Malaria'!G48*(1-0.8*'Life Table'!P48)</f>
        <v>1.2889508492875068E-5</v>
      </c>
    </row>
    <row r="49" spans="1:7">
      <c r="A49" t="str">
        <f>Table13[[#This Row],[Entity]]</f>
        <v>Cambodia</v>
      </c>
      <c r="B49" s="24">
        <f>Table13[[#This Row],[Year]]</f>
        <v>2007</v>
      </c>
      <c r="C49">
        <f>'mu Malaria'!C49*(1-0*'Life Table'!L49)</f>
        <v>6.8300000000000007E-5</v>
      </c>
      <c r="D49">
        <f>'mu Malaria'!D49*(1-0.2*'Life Table'!M49)</f>
        <v>1.6380197244537146E-5</v>
      </c>
      <c r="E49">
        <f>'mu Malaria'!E49*(1-0.4*'Life Table'!N49)</f>
        <v>2.4254591303864906E-5</v>
      </c>
      <c r="F49">
        <f>'mu Malaria'!F49*(1-0.6*'Life Table'!O49)</f>
        <v>4.0479612610532469E-5</v>
      </c>
      <c r="G49">
        <f>'mu Malaria'!G49*(1-0.8*'Life Table'!P49)</f>
        <v>8.2253352158384654E-6</v>
      </c>
    </row>
    <row r="50" spans="1:7">
      <c r="A50" t="str">
        <f>Table13[[#This Row],[Entity]]</f>
        <v>Cambodia</v>
      </c>
      <c r="B50" s="24">
        <f>Table13[[#This Row],[Year]]</f>
        <v>2008</v>
      </c>
      <c r="C50">
        <f>'mu Malaria'!C50*(1-0*'Life Table'!L50)</f>
        <v>7.3700000000000002E-5</v>
      </c>
      <c r="D50">
        <f>'mu Malaria'!D50*(1-0.2*'Life Table'!M50)</f>
        <v>1.7176592412221929E-5</v>
      </c>
      <c r="E50">
        <f>'mu Malaria'!E50*(1-0.4*'Life Table'!N50)</f>
        <v>2.6871994702091932E-5</v>
      </c>
      <c r="F50">
        <f>'mu Malaria'!F50*(1-0.6*'Life Table'!O50)</f>
        <v>4.5521534836130489E-5</v>
      </c>
      <c r="G50">
        <f>'mu Malaria'!G50*(1-0.8*'Life Table'!P50)</f>
        <v>7.6226679019341675E-6</v>
      </c>
    </row>
    <row r="51" spans="1:7">
      <c r="A51" t="str">
        <f>Table13[[#This Row],[Entity]]</f>
        <v>Cambodia</v>
      </c>
      <c r="B51" s="24">
        <f>Table13[[#This Row],[Year]]</f>
        <v>2009</v>
      </c>
      <c r="C51">
        <f>'mu Malaria'!C51*(1-0*'Life Table'!L51)</f>
        <v>8.570000000000001E-5</v>
      </c>
      <c r="D51">
        <f>'mu Malaria'!D51*(1-0.2*'Life Table'!M51)</f>
        <v>1.9863582260064036E-5</v>
      </c>
      <c r="E51">
        <f>'mu Malaria'!E51*(1-0.4*'Life Table'!N51)</f>
        <v>3.3064965101897495E-5</v>
      </c>
      <c r="F51">
        <f>'mu Malaria'!F51*(1-0.6*'Life Table'!O51)</f>
        <v>5.6898159371957969E-5</v>
      </c>
      <c r="G51">
        <f>'mu Malaria'!G51*(1-0.8*'Life Table'!P51)</f>
        <v>9.4755852694441572E-6</v>
      </c>
    </row>
    <row r="52" spans="1:7">
      <c r="A52" t="str">
        <f>Table13[[#This Row],[Entity]]</f>
        <v>Cambodia</v>
      </c>
      <c r="B52" s="24">
        <f>Table13[[#This Row],[Year]]</f>
        <v>2010</v>
      </c>
      <c r="C52">
        <f>'mu Malaria'!C52*(1-0*'Life Table'!L52)</f>
        <v>4.5999999999999993E-5</v>
      </c>
      <c r="D52">
        <f>'mu Malaria'!D52*(1-0.2*'Life Table'!M52)</f>
        <v>1.0432659961033879E-5</v>
      </c>
      <c r="E52">
        <f>'mu Malaria'!E52*(1-0.4*'Life Table'!N52)</f>
        <v>1.8350062797622271E-5</v>
      </c>
      <c r="F52">
        <f>'mu Malaria'!F52*(1-0.6*'Life Table'!O52)</f>
        <v>3.1402256221689023E-5</v>
      </c>
      <c r="G52">
        <f>'mu Malaria'!G52*(1-0.8*'Life Table'!P52)</f>
        <v>5.1927801293652617E-6</v>
      </c>
    </row>
    <row r="53" spans="1:7">
      <c r="A53" t="str">
        <f>Table13[[#This Row],[Entity]]</f>
        <v>Cambodia</v>
      </c>
      <c r="B53" s="24">
        <f>Table13[[#This Row],[Year]]</f>
        <v>2011</v>
      </c>
      <c r="C53">
        <f>'mu Malaria'!C53*(1-0*'Life Table'!L53)</f>
        <v>4.1100000000000003E-5</v>
      </c>
      <c r="D53">
        <f>'mu Malaria'!D53*(1-0.2*'Life Table'!M53)</f>
        <v>9.0467036167128635E-6</v>
      </c>
      <c r="E53">
        <f>'mu Malaria'!E53*(1-0.4*'Life Table'!N53)</f>
        <v>1.7672393587568203E-5</v>
      </c>
      <c r="F53">
        <f>'mu Malaria'!F53*(1-0.6*'Life Table'!O53)</f>
        <v>3.0440021817523557E-5</v>
      </c>
      <c r="G53">
        <f>'mu Malaria'!G53*(1-0.8*'Life Table'!P53)</f>
        <v>4.9940300036515306E-6</v>
      </c>
    </row>
    <row r="54" spans="1:7">
      <c r="A54" t="str">
        <f>Table13[[#This Row],[Entity]]</f>
        <v>Cambodia</v>
      </c>
      <c r="B54" s="24">
        <f>Table13[[#This Row],[Year]]</f>
        <v>2012</v>
      </c>
      <c r="C54">
        <f>'mu Malaria'!C54*(1-0*'Life Table'!L54)</f>
        <v>1.88E-5</v>
      </c>
      <c r="D54">
        <f>'mu Malaria'!D54*(1-0.2*'Life Table'!M54)</f>
        <v>3.9784812102164029E-6</v>
      </c>
      <c r="E54">
        <f>'mu Malaria'!E54*(1-0.4*'Life Table'!N54)</f>
        <v>8.0679103218926795E-6</v>
      </c>
      <c r="F54">
        <f>'mu Malaria'!F54*(1-0.6*'Life Table'!O54)</f>
        <v>1.3907178347812936E-5</v>
      </c>
      <c r="G54">
        <f>'mu Malaria'!G54*(1-0.8*'Life Table'!P54)</f>
        <v>2.2767518422594584E-6</v>
      </c>
    </row>
    <row r="55" spans="1:7">
      <c r="A55" t="str">
        <f>Table13[[#This Row],[Entity]]</f>
        <v>Cambodia</v>
      </c>
      <c r="B55" s="24">
        <f>Table13[[#This Row],[Year]]</f>
        <v>2013</v>
      </c>
      <c r="C55">
        <f>'mu Malaria'!C55*(1-0*'Life Table'!L55)</f>
        <v>1.03E-5</v>
      </c>
      <c r="D55">
        <f>'mu Malaria'!D55*(1-0.2*'Life Table'!M55)</f>
        <v>2.1893142410672983E-6</v>
      </c>
      <c r="E55">
        <f>'mu Malaria'!E55*(1-0.4*'Life Table'!N55)</f>
        <v>4.6142258135885136E-6</v>
      </c>
      <c r="F55">
        <f>'mu Malaria'!F55*(1-0.6*'Life Table'!O55)</f>
        <v>7.9038736881345572E-6</v>
      </c>
      <c r="G55">
        <f>'mu Malaria'!G55*(1-0.8*'Life Table'!P55)</f>
        <v>1.2903520488789255E-6</v>
      </c>
    </row>
    <row r="56" spans="1:7">
      <c r="A56" t="str">
        <f>Table13[[#This Row],[Entity]]</f>
        <v>Cambodia</v>
      </c>
      <c r="B56" s="24">
        <f>Table13[[#This Row],[Year]]</f>
        <v>2014</v>
      </c>
      <c r="C56">
        <f>'mu Malaria'!C56*(1-0*'Life Table'!L56)</f>
        <v>1.42E-5</v>
      </c>
      <c r="D56">
        <f>'mu Malaria'!D56*(1-0.2*'Life Table'!M56)</f>
        <v>2.8870422293890725E-6</v>
      </c>
      <c r="E56">
        <f>'mu Malaria'!E56*(1-0.4*'Life Table'!N56)</f>
        <v>6.233107250616271E-6</v>
      </c>
      <c r="F56">
        <f>'mu Malaria'!F56*(1-0.6*'Life Table'!O56)</f>
        <v>1.0897157615349277E-5</v>
      </c>
      <c r="G56">
        <f>'mu Malaria'!G56*(1-0.8*'Life Table'!P56)</f>
        <v>2.1581672094454325E-6</v>
      </c>
    </row>
    <row r="57" spans="1:7">
      <c r="A57" t="str">
        <f>Table13[[#This Row],[Entity]]</f>
        <v>Cambodia</v>
      </c>
      <c r="B57" s="24">
        <f>Table13[[#This Row],[Year]]</f>
        <v>2015</v>
      </c>
      <c r="C57">
        <f>'mu Malaria'!C57*(1-0*'Life Table'!L57)</f>
        <v>1.63E-5</v>
      </c>
      <c r="D57">
        <f>'mu Malaria'!D57*(1-0.2*'Life Table'!M57)</f>
        <v>3.2860025817109426E-6</v>
      </c>
      <c r="E57">
        <f>'mu Malaria'!E57*(1-0.4*'Life Table'!N57)</f>
        <v>7.284074590586947E-6</v>
      </c>
      <c r="F57">
        <f>'mu Malaria'!F57*(1-0.6*'Life Table'!O57)</f>
        <v>1.2909671499371915E-5</v>
      </c>
      <c r="G57">
        <f>'mu Malaria'!G57*(1-0.8*'Life Table'!P57)</f>
        <v>2.0783332895605351E-6</v>
      </c>
    </row>
    <row r="58" spans="1:7">
      <c r="A58" t="str">
        <f>Table13[[#This Row],[Entity]]</f>
        <v>Cambodia</v>
      </c>
      <c r="B58" s="24">
        <f>Table13[[#This Row],[Year]]</f>
        <v>2016</v>
      </c>
      <c r="C58">
        <f>'mu Malaria'!C58*(1-0*'Life Table'!L58)</f>
        <v>1.08E-5</v>
      </c>
      <c r="D58">
        <f>'mu Malaria'!D58*(1-0.2*'Life Table'!M58)</f>
        <v>2.1912977331749337E-6</v>
      </c>
      <c r="E58">
        <f>'mu Malaria'!E58*(1-0.4*'Life Table'!N58)</f>
        <v>4.7399272684266475E-6</v>
      </c>
      <c r="F58">
        <f>'mu Malaria'!F58*(1-0.6*'Life Table'!O58)</f>
        <v>8.672497880267434E-6</v>
      </c>
      <c r="G58">
        <f>'mu Malaria'!G58*(1-0.8*'Life Table'!P58)</f>
        <v>1.736166610674101E-6</v>
      </c>
    </row>
    <row r="59" spans="1:7">
      <c r="A59" t="str">
        <f>Table13[[#This Row],[Entity]]</f>
        <v>Cambodia</v>
      </c>
      <c r="B59" s="24">
        <f>Table13[[#This Row],[Year]]</f>
        <v>2017</v>
      </c>
      <c r="C59">
        <f>'mu Malaria'!C59*(1-0*'Life Table'!L59)</f>
        <v>1.6799999999999998E-5</v>
      </c>
      <c r="D59">
        <f>'mu Malaria'!D59*(1-0.2*'Life Table'!M59)</f>
        <v>3.3873761298088763E-6</v>
      </c>
      <c r="E59">
        <f>'mu Malaria'!E59*(1-0.4*'Life Table'!N59)</f>
        <v>7.597881016774141E-6</v>
      </c>
      <c r="F59">
        <f>'mu Malaria'!F59*(1-0.6*'Life Table'!O59)</f>
        <v>1.4263805003543502E-5</v>
      </c>
      <c r="G59">
        <f>'mu Malaria'!G59*(1-0.8*'Life Table'!P59)</f>
        <v>2.8479210992457114E-6</v>
      </c>
    </row>
    <row r="60" spans="1:7">
      <c r="A60" t="str">
        <f>Table13[[#This Row],[Entity]]</f>
        <v>Cambodia</v>
      </c>
      <c r="B60" s="24">
        <f>Table13[[#This Row],[Year]]</f>
        <v>2018</v>
      </c>
      <c r="C60">
        <f>'mu Malaria'!C60*(1-0*'Life Table'!L60)</f>
        <v>7.1999999999999997E-6</v>
      </c>
      <c r="D60">
        <f>'mu Malaria'!D60*(1-0.2*'Life Table'!M60)</f>
        <v>1.4948468089670487E-6</v>
      </c>
      <c r="E60">
        <f>'mu Malaria'!E60*(1-0.4*'Life Table'!N60)</f>
        <v>3.236098225702768E-6</v>
      </c>
      <c r="F60">
        <f>'mu Malaria'!F60*(1-0.6*'Life Table'!O60)</f>
        <v>6.0815221765273374E-6</v>
      </c>
      <c r="G60">
        <f>'mu Malaria'!G60*(1-0.8*'Life Table'!P60)</f>
        <v>1.1923696276671694E-6</v>
      </c>
    </row>
    <row r="61" spans="1:7">
      <c r="A61" t="str">
        <f>Table13[[#This Row],[Entity]]</f>
        <v>Cambodia</v>
      </c>
      <c r="B61" s="24">
        <f>Table13[[#This Row],[Year]]</f>
        <v>2019</v>
      </c>
      <c r="C61">
        <f>'mu Malaria'!C61*(1-0*'Life Table'!L61)</f>
        <v>6.1E-6</v>
      </c>
      <c r="D61">
        <f>'mu Malaria'!D61*(1-0.2*'Life Table'!M61)</f>
        <v>1.1963686208718554E-6</v>
      </c>
      <c r="E61">
        <f>'mu Malaria'!E61*(1-0.4*'Life Table'!N61)</f>
        <v>2.7692547867896482E-6</v>
      </c>
      <c r="F61">
        <f>'mu Malaria'!F61*(1-0.6*'Life Table'!O61)</f>
        <v>5.2025027052076896E-6</v>
      </c>
      <c r="G61">
        <f>'mu Malaria'!G61*(1-0.8*'Life Table'!P61)</f>
        <v>1.0117429895057663E-6</v>
      </c>
    </row>
    <row r="62" spans="1:7" hidden="1">
      <c r="A62" t="str">
        <f>Table13[[#This Row],[Entity]]</f>
        <v>Nigeria</v>
      </c>
      <c r="B62" s="24">
        <f>Table13[[#This Row],[Year]]</f>
        <v>1990</v>
      </c>
      <c r="C62">
        <f>'mu Malaria'!C62*(1-0*'Life Table'!L62)</f>
        <v>6.4374999999999996E-3</v>
      </c>
      <c r="D62">
        <f>'mu Malaria'!D62*(1-0.2*'Life Table'!M62)</f>
        <v>1.8893224918057185E-4</v>
      </c>
      <c r="E62">
        <f>'mu Malaria'!E62*(1-0.4*'Life Table'!N62)</f>
        <v>3.8248384407021133E-4</v>
      </c>
      <c r="F62">
        <f>'mu Malaria'!F62*(1-0.6*'Life Table'!O62)</f>
        <v>1.9044222878978299E-3</v>
      </c>
      <c r="G62">
        <f>'mu Malaria'!G62*(1-0.8*'Life Table'!P62)</f>
        <v>7.1173082042827473E-4</v>
      </c>
    </row>
    <row r="63" spans="1:7" hidden="1">
      <c r="A63" t="str">
        <f>Table13[[#This Row],[Entity]]</f>
        <v>Nigeria</v>
      </c>
      <c r="B63" s="24">
        <f>Table13[[#This Row],[Year]]</f>
        <v>1991</v>
      </c>
      <c r="C63">
        <f>'mu Malaria'!C63*(1-0*'Life Table'!L63)</f>
        <v>6.5851E-3</v>
      </c>
      <c r="D63">
        <f>'mu Malaria'!D63*(1-0.2*'Life Table'!M63)</f>
        <v>1.9805965981082593E-4</v>
      </c>
      <c r="E63">
        <f>'mu Malaria'!E63*(1-0.4*'Life Table'!N63)</f>
        <v>3.9320954871893134E-4</v>
      </c>
      <c r="F63">
        <f>'mu Malaria'!F63*(1-0.6*'Life Table'!O63)</f>
        <v>1.94762482501469E-3</v>
      </c>
      <c r="G63">
        <f>'mu Malaria'!G63*(1-0.8*'Life Table'!P63)</f>
        <v>7.9487107817742509E-4</v>
      </c>
    </row>
    <row r="64" spans="1:7" hidden="1">
      <c r="A64" t="str">
        <f>Table13[[#This Row],[Entity]]</f>
        <v>Nigeria</v>
      </c>
      <c r="B64" s="24">
        <f>Table13[[#This Row],[Year]]</f>
        <v>1992</v>
      </c>
      <c r="C64">
        <f>'mu Malaria'!C64*(1-0*'Life Table'!L64)</f>
        <v>6.7069000000000009E-3</v>
      </c>
      <c r="D64">
        <f>'mu Malaria'!D64*(1-0.2*'Life Table'!M64)</f>
        <v>2.0816583212915335E-4</v>
      </c>
      <c r="E64">
        <f>'mu Malaria'!E64*(1-0.4*'Life Table'!N64)</f>
        <v>4.086945934976206E-4</v>
      </c>
      <c r="F64">
        <f>'mu Malaria'!F64*(1-0.6*'Life Table'!O64)</f>
        <v>1.9932429793213442E-3</v>
      </c>
      <c r="G64">
        <f>'mu Malaria'!G64*(1-0.8*'Life Table'!P64)</f>
        <v>7.9942163434404303E-4</v>
      </c>
    </row>
    <row r="65" spans="1:7" hidden="1">
      <c r="A65" t="str">
        <f>Table13[[#This Row],[Entity]]</f>
        <v>Nigeria</v>
      </c>
      <c r="B65" s="24">
        <f>Table13[[#This Row],[Year]]</f>
        <v>1993</v>
      </c>
      <c r="C65">
        <f>'mu Malaria'!C65*(1-0*'Life Table'!L65)</f>
        <v>6.8126000000000003E-3</v>
      </c>
      <c r="D65">
        <f>'mu Malaria'!D65*(1-0.2*'Life Table'!M65)</f>
        <v>2.1178254087222514E-4</v>
      </c>
      <c r="E65">
        <f>'mu Malaria'!E65*(1-0.4*'Life Table'!N65)</f>
        <v>4.1737657498306914E-4</v>
      </c>
      <c r="F65">
        <f>'mu Malaria'!F65*(1-0.6*'Life Table'!O65)</f>
        <v>2.0379939519966249E-3</v>
      </c>
      <c r="G65">
        <f>'mu Malaria'!G65*(1-0.8*'Life Table'!P65)</f>
        <v>8.0833624976860521E-4</v>
      </c>
    </row>
    <row r="66" spans="1:7" hidden="1">
      <c r="A66" t="str">
        <f>Table13[[#This Row],[Entity]]</f>
        <v>Nigeria</v>
      </c>
      <c r="B66" s="24">
        <f>Table13[[#This Row],[Year]]</f>
        <v>1994</v>
      </c>
      <c r="C66">
        <f>'mu Malaria'!C66*(1-0*'Life Table'!L66)</f>
        <v>6.8548999999999997E-3</v>
      </c>
      <c r="D66">
        <f>'mu Malaria'!D66*(1-0.2*'Life Table'!M66)</f>
        <v>2.1241557189314464E-4</v>
      </c>
      <c r="E66">
        <f>'mu Malaria'!E66*(1-0.4*'Life Table'!N66)</f>
        <v>4.2342737134547475E-4</v>
      </c>
      <c r="F66">
        <f>'mu Malaria'!F66*(1-0.6*'Life Table'!O66)</f>
        <v>2.0772666873613045E-3</v>
      </c>
      <c r="G66">
        <f>'mu Malaria'!G66*(1-0.8*'Life Table'!P66)</f>
        <v>8.1297960849857425E-4</v>
      </c>
    </row>
    <row r="67" spans="1:7" hidden="1">
      <c r="A67" t="str">
        <f>Table13[[#This Row],[Entity]]</f>
        <v>Nigeria</v>
      </c>
      <c r="B67" s="24">
        <f>Table13[[#This Row],[Year]]</f>
        <v>1995</v>
      </c>
      <c r="C67">
        <f>'mu Malaria'!C67*(1-0*'Life Table'!L67)</f>
        <v>6.8224000000000002E-3</v>
      </c>
      <c r="D67">
        <f>'mu Malaria'!D67*(1-0.2*'Life Table'!M67)</f>
        <v>2.1351596262796928E-4</v>
      </c>
      <c r="E67">
        <f>'mu Malaria'!E67*(1-0.4*'Life Table'!N67)</f>
        <v>4.2941554347992501E-4</v>
      </c>
      <c r="F67">
        <f>'mu Malaria'!F67*(1-0.6*'Life Table'!O67)</f>
        <v>2.1251620472750128E-3</v>
      </c>
      <c r="G67">
        <f>'mu Malaria'!G67*(1-0.8*'Life Table'!P67)</f>
        <v>8.1960823456452665E-4</v>
      </c>
    </row>
    <row r="68" spans="1:7" hidden="1">
      <c r="A68" t="str">
        <f>Table13[[#This Row],[Entity]]</f>
        <v>Nigeria</v>
      </c>
      <c r="B68" s="24">
        <f>Table13[[#This Row],[Year]]</f>
        <v>1996</v>
      </c>
      <c r="C68">
        <f>'mu Malaria'!C68*(1-0*'Life Table'!L68)</f>
        <v>6.7651999999999999E-3</v>
      </c>
      <c r="D68">
        <f>'mu Malaria'!D68*(1-0.2*'Life Table'!M68)</f>
        <v>2.1503594054647258E-4</v>
      </c>
      <c r="E68">
        <f>'mu Malaria'!E68*(1-0.4*'Life Table'!N68)</f>
        <v>4.332237901028396E-4</v>
      </c>
      <c r="F68">
        <f>'mu Malaria'!F68*(1-0.6*'Life Table'!O68)</f>
        <v>2.1741698134161444E-3</v>
      </c>
      <c r="G68">
        <f>'mu Malaria'!G68*(1-0.8*'Life Table'!P68)</f>
        <v>8.2569174050065486E-4</v>
      </c>
    </row>
    <row r="69" spans="1:7" hidden="1">
      <c r="A69" t="str">
        <f>Table13[[#This Row],[Entity]]</f>
        <v>Nigeria</v>
      </c>
      <c r="B69" s="24">
        <f>Table13[[#This Row],[Year]]</f>
        <v>1997</v>
      </c>
      <c r="C69">
        <f>'mu Malaria'!C69*(1-0*'Life Table'!L69)</f>
        <v>6.7270000000000003E-3</v>
      </c>
      <c r="D69">
        <f>'mu Malaria'!D69*(1-0.2*'Life Table'!M69)</f>
        <v>2.1755551140864181E-4</v>
      </c>
      <c r="E69">
        <f>'mu Malaria'!E69*(1-0.4*'Life Table'!N69)</f>
        <v>4.389621394716418E-4</v>
      </c>
      <c r="F69">
        <f>'mu Malaria'!F69*(1-0.6*'Life Table'!O69)</f>
        <v>2.2306158214351816E-3</v>
      </c>
      <c r="G69">
        <f>'mu Malaria'!G69*(1-0.8*'Life Table'!P69)</f>
        <v>8.3569382574505229E-4</v>
      </c>
    </row>
    <row r="70" spans="1:7" hidden="1">
      <c r="A70" t="str">
        <f>Table13[[#This Row],[Entity]]</f>
        <v>Nigeria</v>
      </c>
      <c r="B70" s="24">
        <f>Table13[[#This Row],[Year]]</f>
        <v>1998</v>
      </c>
      <c r="C70">
        <f>'mu Malaria'!C70*(1-0*'Life Table'!L70)</f>
        <v>6.6648000000000002E-3</v>
      </c>
      <c r="D70">
        <f>'mu Malaria'!D70*(1-0.2*'Life Table'!M70)</f>
        <v>2.1994693905239948E-4</v>
      </c>
      <c r="E70">
        <f>'mu Malaria'!E70*(1-0.4*'Life Table'!N70)</f>
        <v>4.4157850715914799E-4</v>
      </c>
      <c r="F70">
        <f>'mu Malaria'!F70*(1-0.6*'Life Table'!O70)</f>
        <v>2.2745228732545929E-3</v>
      </c>
      <c r="G70">
        <f>'mu Malaria'!G70*(1-0.8*'Life Table'!P70)</f>
        <v>8.4106532726665301E-4</v>
      </c>
    </row>
    <row r="71" spans="1:7" hidden="1">
      <c r="A71" t="str">
        <f>Table13[[#This Row],[Entity]]</f>
        <v>Nigeria</v>
      </c>
      <c r="B71" s="24">
        <f>Table13[[#This Row],[Year]]</f>
        <v>1999</v>
      </c>
      <c r="C71">
        <f>'mu Malaria'!C71*(1-0*'Life Table'!L71)</f>
        <v>6.5692999999999993E-3</v>
      </c>
      <c r="D71">
        <f>'mu Malaria'!D71*(1-0.2*'Life Table'!M71)</f>
        <v>2.2194965763772779E-4</v>
      </c>
      <c r="E71">
        <f>'mu Malaria'!E71*(1-0.4*'Life Table'!N71)</f>
        <v>4.4362926632466172E-4</v>
      </c>
      <c r="F71">
        <f>'mu Malaria'!F71*(1-0.6*'Life Table'!O71)</f>
        <v>2.3219701185337679E-3</v>
      </c>
      <c r="G71">
        <f>'mu Malaria'!G71*(1-0.8*'Life Table'!P71)</f>
        <v>8.5797246035266173E-4</v>
      </c>
    </row>
    <row r="72" spans="1:7" hidden="1">
      <c r="A72" t="str">
        <f>Table13[[#This Row],[Entity]]</f>
        <v>Nigeria</v>
      </c>
      <c r="B72" s="24">
        <f>Table13[[#This Row],[Year]]</f>
        <v>2000</v>
      </c>
      <c r="C72">
        <f>'mu Malaria'!C72*(1-0*'Life Table'!L72)</f>
        <v>6.4421000000000001E-3</v>
      </c>
      <c r="D72">
        <f>'mu Malaria'!D72*(1-0.2*'Life Table'!M72)</f>
        <v>2.275884008210636E-4</v>
      </c>
      <c r="E72">
        <f>'mu Malaria'!E72*(1-0.4*'Life Table'!N72)</f>
        <v>4.7880969187321743E-4</v>
      </c>
      <c r="F72">
        <f>'mu Malaria'!F72*(1-0.6*'Life Table'!O72)</f>
        <v>2.71679156510438E-3</v>
      </c>
      <c r="G72">
        <f>'mu Malaria'!G72*(1-0.8*'Life Table'!P72)</f>
        <v>8.1667862150445547E-4</v>
      </c>
    </row>
    <row r="73" spans="1:7" hidden="1">
      <c r="A73" t="str">
        <f>Table13[[#This Row],[Entity]]</f>
        <v>Nigeria</v>
      </c>
      <c r="B73" s="24">
        <f>Table13[[#This Row],[Year]]</f>
        <v>2001</v>
      </c>
      <c r="C73">
        <f>'mu Malaria'!C73*(1-0*'Life Table'!L73)</f>
        <v>6.4319000000000008E-3</v>
      </c>
      <c r="D73">
        <f>'mu Malaria'!D73*(1-0.2*'Life Table'!M73)</f>
        <v>2.3878765510193558E-4</v>
      </c>
      <c r="E73">
        <f>'mu Malaria'!E73*(1-0.4*'Life Table'!N73)</f>
        <v>4.8086391497203547E-4</v>
      </c>
      <c r="F73">
        <f>'mu Malaria'!F73*(1-0.6*'Life Table'!O73)</f>
        <v>2.7672059451074073E-3</v>
      </c>
      <c r="G73">
        <f>'mu Malaria'!G73*(1-0.8*'Life Table'!P73)</f>
        <v>9.9179608736014633E-4</v>
      </c>
    </row>
    <row r="74" spans="1:7" hidden="1">
      <c r="A74" t="str">
        <f>Table13[[#This Row],[Entity]]</f>
        <v>Nigeria</v>
      </c>
      <c r="B74" s="24">
        <f>Table13[[#This Row],[Year]]</f>
        <v>2002</v>
      </c>
      <c r="C74">
        <f>'mu Malaria'!C74*(1-0*'Life Table'!L74)</f>
        <v>6.3102000000000002E-3</v>
      </c>
      <c r="D74">
        <f>'mu Malaria'!D74*(1-0.2*'Life Table'!M74)</f>
        <v>2.4438712147583828E-4</v>
      </c>
      <c r="E74">
        <f>'mu Malaria'!E74*(1-0.4*'Life Table'!N74)</f>
        <v>4.9955419467962348E-4</v>
      </c>
      <c r="F74">
        <f>'mu Malaria'!F74*(1-0.6*'Life Table'!O74)</f>
        <v>2.9167365734023773E-3</v>
      </c>
      <c r="G74">
        <f>'mu Malaria'!G74*(1-0.8*'Life Table'!P74)</f>
        <v>8.7668274676603165E-4</v>
      </c>
    </row>
    <row r="75" spans="1:7" hidden="1">
      <c r="A75" t="str">
        <f>Table13[[#This Row],[Entity]]</f>
        <v>Nigeria</v>
      </c>
      <c r="B75" s="24">
        <f>Table13[[#This Row],[Year]]</f>
        <v>2003</v>
      </c>
      <c r="C75">
        <f>'mu Malaria'!C75*(1-0*'Life Table'!L75)</f>
        <v>6.2738999999999998E-3</v>
      </c>
      <c r="D75">
        <f>'mu Malaria'!D75*(1-0.2*'Life Table'!M75)</f>
        <v>2.5218675053416401E-4</v>
      </c>
      <c r="E75">
        <f>'mu Malaria'!E75*(1-0.4*'Life Table'!N75)</f>
        <v>5.0011958948840756E-4</v>
      </c>
      <c r="F75">
        <f>'mu Malaria'!F75*(1-0.6*'Life Table'!O75)</f>
        <v>2.9608802045387825E-3</v>
      </c>
      <c r="G75">
        <f>'mu Malaria'!G75*(1-0.8*'Life Table'!P75)</f>
        <v>1.0703840677677176E-3</v>
      </c>
    </row>
    <row r="76" spans="1:7" hidden="1">
      <c r="A76" t="str">
        <f>Table13[[#This Row],[Entity]]</f>
        <v>Nigeria</v>
      </c>
      <c r="B76" s="24">
        <f>Table13[[#This Row],[Year]]</f>
        <v>2004</v>
      </c>
      <c r="C76">
        <f>'mu Malaria'!C76*(1-0*'Life Table'!L76)</f>
        <v>6.0446000000000007E-3</v>
      </c>
      <c r="D76">
        <f>'mu Malaria'!D76*(1-0.2*'Life Table'!M76)</f>
        <v>2.5018768667897786E-4</v>
      </c>
      <c r="E76">
        <f>'mu Malaria'!E76*(1-0.4*'Life Table'!N76)</f>
        <v>4.9500822257664235E-4</v>
      </c>
      <c r="F76">
        <f>'mu Malaria'!F76*(1-0.6*'Life Table'!O76)</f>
        <v>2.9560121241287902E-3</v>
      </c>
      <c r="G76">
        <f>'mu Malaria'!G76*(1-0.8*'Life Table'!P76)</f>
        <v>1.1179084701209137E-3</v>
      </c>
    </row>
    <row r="77" spans="1:7" hidden="1">
      <c r="A77" t="str">
        <f>Table13[[#This Row],[Entity]]</f>
        <v>Nigeria</v>
      </c>
      <c r="B77" s="24">
        <f>Table13[[#This Row],[Year]]</f>
        <v>2005</v>
      </c>
      <c r="C77">
        <f>'mu Malaria'!C77*(1-0*'Life Table'!L77)</f>
        <v>5.9440999999999999E-3</v>
      </c>
      <c r="D77">
        <f>'mu Malaria'!D77*(1-0.2*'Life Table'!M77)</f>
        <v>2.5158701357521864E-4</v>
      </c>
      <c r="E77">
        <f>'mu Malaria'!E77*(1-0.4*'Life Table'!N77)</f>
        <v>5.0286447097530802E-4</v>
      </c>
      <c r="F77">
        <f>'mu Malaria'!F77*(1-0.6*'Life Table'!O77)</f>
        <v>3.0315066328326784E-3</v>
      </c>
      <c r="G77">
        <f>'mu Malaria'!G77*(1-0.8*'Life Table'!P77)</f>
        <v>1.1829750677230251E-3</v>
      </c>
    </row>
    <row r="78" spans="1:7" hidden="1">
      <c r="A78" t="str">
        <f>Table13[[#This Row],[Entity]]</f>
        <v>Nigeria</v>
      </c>
      <c r="B78" s="24">
        <f>Table13[[#This Row],[Year]]</f>
        <v>2006</v>
      </c>
      <c r="C78">
        <f>'mu Malaria'!C78*(1-0*'Life Table'!L78)</f>
        <v>6.1057000000000004E-3</v>
      </c>
      <c r="D78">
        <f>'mu Malaria'!D78*(1-0.2*'Life Table'!M78)</f>
        <v>2.6468614834847536E-4</v>
      </c>
      <c r="E78">
        <f>'mu Malaria'!E78*(1-0.4*'Life Table'!N78)</f>
        <v>5.2407958663849505E-4</v>
      </c>
      <c r="F78">
        <f>'mu Malaria'!F78*(1-0.6*'Life Table'!O78)</f>
        <v>3.1689905036845021E-3</v>
      </c>
      <c r="G78">
        <f>'mu Malaria'!G78*(1-0.8*'Life Table'!P78)</f>
        <v>1.0522045528865397E-3</v>
      </c>
    </row>
    <row r="79" spans="1:7" hidden="1">
      <c r="A79" t="str">
        <f>Table13[[#This Row],[Entity]]</f>
        <v>Nigeria</v>
      </c>
      <c r="B79" s="24">
        <f>Table13[[#This Row],[Year]]</f>
        <v>2007</v>
      </c>
      <c r="C79">
        <f>'mu Malaria'!C79*(1-0*'Life Table'!L79)</f>
        <v>6.1132000000000009E-3</v>
      </c>
      <c r="D79">
        <f>'mu Malaria'!D79*(1-0.2*'Life Table'!M79)</f>
        <v>2.7028598421005026E-4</v>
      </c>
      <c r="E79">
        <f>'mu Malaria'!E79*(1-0.4*'Life Table'!N79)</f>
        <v>5.1563669222010077E-4</v>
      </c>
      <c r="F79">
        <f>'mu Malaria'!F79*(1-0.6*'Life Table'!O79)</f>
        <v>3.1121091906330359E-3</v>
      </c>
      <c r="G79">
        <f>'mu Malaria'!G79*(1-0.8*'Life Table'!P79)</f>
        <v>1.2973148610149329E-3</v>
      </c>
    </row>
    <row r="80" spans="1:7" hidden="1">
      <c r="A80" t="str">
        <f>Table13[[#This Row],[Entity]]</f>
        <v>Nigeria</v>
      </c>
      <c r="B80" s="24">
        <f>Table13[[#This Row],[Year]]</f>
        <v>2008</v>
      </c>
      <c r="C80">
        <f>'mu Malaria'!C80*(1-0*'Life Table'!L80)</f>
        <v>6.2253999999999999E-3</v>
      </c>
      <c r="D80">
        <f>'mu Malaria'!D80*(1-0.2*'Life Table'!M80)</f>
        <v>2.7738584399907002E-4</v>
      </c>
      <c r="E80">
        <f>'mu Malaria'!E80*(1-0.4*'Life Table'!N80)</f>
        <v>5.4457586576388631E-4</v>
      </c>
      <c r="F80">
        <f>'mu Malaria'!F80*(1-0.6*'Life Table'!O80)</f>
        <v>3.2835746399195432E-3</v>
      </c>
      <c r="G80">
        <f>'mu Malaria'!G80*(1-0.8*'Life Table'!P80)</f>
        <v>1.1425515507216581E-3</v>
      </c>
    </row>
    <row r="81" spans="1:7" hidden="1">
      <c r="A81" t="str">
        <f>Table13[[#This Row],[Entity]]</f>
        <v>Nigeria</v>
      </c>
      <c r="B81" s="24">
        <f>Table13[[#This Row],[Year]]</f>
        <v>2009</v>
      </c>
      <c r="C81">
        <f>'mu Malaria'!C81*(1-0*'Life Table'!L81)</f>
        <v>6.0229999999999997E-3</v>
      </c>
      <c r="D81">
        <f>'mu Malaria'!D81*(1-0.2*'Life Table'!M81)</f>
        <v>2.6648649685399943E-4</v>
      </c>
      <c r="E81">
        <f>'mu Malaria'!E81*(1-0.4*'Life Table'!N81)</f>
        <v>5.1551058761821716E-4</v>
      </c>
      <c r="F81">
        <f>'mu Malaria'!F81*(1-0.6*'Life Table'!O81)</f>
        <v>3.08114348744802E-3</v>
      </c>
      <c r="G81">
        <f>'mu Malaria'!G81*(1-0.8*'Life Table'!P81)</f>
        <v>1.1157900878823739E-3</v>
      </c>
    </row>
    <row r="82" spans="1:7" hidden="1">
      <c r="A82" t="str">
        <f>Table13[[#This Row],[Entity]]</f>
        <v>Nigeria</v>
      </c>
      <c r="B82" s="24">
        <f>Table13[[#This Row],[Year]]</f>
        <v>2010</v>
      </c>
      <c r="C82">
        <f>'mu Malaria'!C82*(1-0*'Life Table'!L82)</f>
        <v>5.6841000000000001E-3</v>
      </c>
      <c r="D82">
        <f>'mu Malaria'!D82*(1-0.2*'Life Table'!M82)</f>
        <v>2.4701833853157029E-4</v>
      </c>
      <c r="E82">
        <f>'mu Malaria'!E82*(1-0.4*'Life Table'!N82)</f>
        <v>4.3238935628616641E-4</v>
      </c>
      <c r="F82">
        <f>'mu Malaria'!F82*(1-0.6*'Life Table'!O82)</f>
        <v>2.175908908626116E-3</v>
      </c>
      <c r="G82">
        <f>'mu Malaria'!G82*(1-0.8*'Life Table'!P82)</f>
        <v>9.6888372380325933E-4</v>
      </c>
    </row>
    <row r="83" spans="1:7" hidden="1">
      <c r="A83" t="str">
        <f>Table13[[#This Row],[Entity]]</f>
        <v>Nigeria</v>
      </c>
      <c r="B83" s="24">
        <f>Table13[[#This Row],[Year]]</f>
        <v>2011</v>
      </c>
      <c r="C83">
        <f>'mu Malaria'!C83*(1-0*'Life Table'!L83)</f>
        <v>5.3377999999999993E-3</v>
      </c>
      <c r="D83">
        <f>'mu Malaria'!D83*(1-0.2*'Life Table'!M83)</f>
        <v>2.2896963989108628E-4</v>
      </c>
      <c r="E83">
        <f>'mu Malaria'!E83*(1-0.4*'Life Table'!N83)</f>
        <v>3.9732935218846852E-4</v>
      </c>
      <c r="F83">
        <f>'mu Malaria'!F83*(1-0.6*'Life Table'!O83)</f>
        <v>1.965974349351658E-3</v>
      </c>
      <c r="G83">
        <f>'mu Malaria'!G83*(1-0.8*'Life Table'!P83)</f>
        <v>8.9970026583589867E-4</v>
      </c>
    </row>
    <row r="84" spans="1:7" hidden="1">
      <c r="A84" t="str">
        <f>Table13[[#This Row],[Entity]]</f>
        <v>Nigeria</v>
      </c>
      <c r="B84" s="24">
        <f>Table13[[#This Row],[Year]]</f>
        <v>2012</v>
      </c>
      <c r="C84">
        <f>'mu Malaria'!C84*(1-0*'Life Table'!L84)</f>
        <v>4.9962999999999995E-3</v>
      </c>
      <c r="D84">
        <f>'mu Malaria'!D84*(1-0.2*'Life Table'!M84)</f>
        <v>2.1069938133545438E-4</v>
      </c>
      <c r="E84">
        <f>'mu Malaria'!E84*(1-0.4*'Life Table'!N84)</f>
        <v>3.585324736104904E-4</v>
      </c>
      <c r="F84">
        <f>'mu Malaria'!F84*(1-0.6*'Life Table'!O84)</f>
        <v>1.7597070598380047E-3</v>
      </c>
      <c r="G84">
        <f>'mu Malaria'!G84*(1-0.8*'Life Table'!P84)</f>
        <v>8.1767241717833243E-4</v>
      </c>
    </row>
    <row r="85" spans="1:7" hidden="1">
      <c r="A85" t="str">
        <f>Table13[[#This Row],[Entity]]</f>
        <v>Nigeria</v>
      </c>
      <c r="B85" s="24">
        <f>Table13[[#This Row],[Year]]</f>
        <v>2013</v>
      </c>
      <c r="C85">
        <f>'mu Malaria'!C85*(1-0*'Life Table'!L85)</f>
        <v>4.6962999999999996E-3</v>
      </c>
      <c r="D85">
        <f>'mu Malaria'!D85*(1-0.2*'Life Table'!M85)</f>
        <v>1.9493135936296915E-4</v>
      </c>
      <c r="E85">
        <f>'mu Malaria'!E85*(1-0.4*'Life Table'!N85)</f>
        <v>3.2581233714109204E-4</v>
      </c>
      <c r="F85">
        <f>'mu Malaria'!F85*(1-0.6*'Life Table'!O85)</f>
        <v>1.5890327160962396E-3</v>
      </c>
      <c r="G85">
        <f>'mu Malaria'!G85*(1-0.8*'Life Table'!P85)</f>
        <v>7.4369862600984801E-4</v>
      </c>
    </row>
    <row r="86" spans="1:7" hidden="1">
      <c r="A86" t="str">
        <f>Table13[[#This Row],[Entity]]</f>
        <v>Nigeria</v>
      </c>
      <c r="B86" s="24">
        <f>Table13[[#This Row],[Year]]</f>
        <v>2014</v>
      </c>
      <c r="C86">
        <f>'mu Malaria'!C86*(1-0*'Life Table'!L86)</f>
        <v>4.3947999999999999E-3</v>
      </c>
      <c r="D86">
        <f>'mu Malaria'!D86*(1-0.2*'Life Table'!M86)</f>
        <v>1.8418772856377535E-4</v>
      </c>
      <c r="E86">
        <f>'mu Malaria'!E86*(1-0.4*'Life Table'!N86)</f>
        <v>2.9775036730540061E-4</v>
      </c>
      <c r="F86">
        <f>'mu Malaria'!F86*(1-0.6*'Life Table'!O86)</f>
        <v>1.4382874289240899E-3</v>
      </c>
      <c r="G86">
        <f>'mu Malaria'!G86*(1-0.8*'Life Table'!P86)</f>
        <v>8.7987477458550554E-4</v>
      </c>
    </row>
    <row r="87" spans="1:7" hidden="1">
      <c r="A87" t="str">
        <f>Table13[[#This Row],[Entity]]</f>
        <v>Nigeria</v>
      </c>
      <c r="B87" s="24">
        <f>Table13[[#This Row],[Year]]</f>
        <v>2015</v>
      </c>
      <c r="C87">
        <f>'mu Malaria'!C87*(1-0*'Life Table'!L87)</f>
        <v>3.9462999999999998E-3</v>
      </c>
      <c r="D87">
        <f>'mu Malaria'!D87*(1-0.2*'Life Table'!M87)</f>
        <v>1.7203598447039517E-4</v>
      </c>
      <c r="E87">
        <f>'mu Malaria'!E87*(1-0.4*'Life Table'!N87)</f>
        <v>2.9754371332959515E-4</v>
      </c>
      <c r="F87">
        <f>'mu Malaria'!F87*(1-0.6*'Life Table'!O87)</f>
        <v>1.4361438229267959E-3</v>
      </c>
      <c r="G87">
        <f>'mu Malaria'!G87*(1-0.8*'Life Table'!P87)</f>
        <v>6.8604763582586197E-4</v>
      </c>
    </row>
    <row r="88" spans="1:7" hidden="1">
      <c r="A88" t="str">
        <f>Table13[[#This Row],[Entity]]</f>
        <v>Nigeria</v>
      </c>
      <c r="B88" s="24">
        <f>Table13[[#This Row],[Year]]</f>
        <v>2016</v>
      </c>
      <c r="C88">
        <f>'mu Malaria'!C88*(1-0*'Life Table'!L88)</f>
        <v>3.2820999999999996E-3</v>
      </c>
      <c r="D88">
        <f>'mu Malaria'!D88*(1-0.2*'Life Table'!M88)</f>
        <v>1.5674264420988127E-4</v>
      </c>
      <c r="E88">
        <f>'mu Malaria'!E88*(1-0.4*'Life Table'!N88)</f>
        <v>2.8193042451364565E-4</v>
      </c>
      <c r="F88">
        <f>'mu Malaria'!F88*(1-0.6*'Life Table'!O88)</f>
        <v>1.3730961079817681E-3</v>
      </c>
      <c r="G88">
        <f>'mu Malaria'!G88*(1-0.8*'Life Table'!P88)</f>
        <v>8.6636645023206846E-4</v>
      </c>
    </row>
    <row r="89" spans="1:7" hidden="1">
      <c r="A89" t="str">
        <f>Table13[[#This Row],[Entity]]</f>
        <v>Nigeria</v>
      </c>
      <c r="B89" s="24">
        <f>Table13[[#This Row],[Year]]</f>
        <v>2017</v>
      </c>
      <c r="C89">
        <f>'mu Malaria'!C89*(1-0*'Life Table'!L89)</f>
        <v>2.8561000000000003E-3</v>
      </c>
      <c r="D89">
        <f>'mu Malaria'!D89*(1-0.2*'Life Table'!M89)</f>
        <v>1.4767677354465792E-4</v>
      </c>
      <c r="E89">
        <f>'mu Malaria'!E89*(1-0.4*'Life Table'!N89)</f>
        <v>2.8152317700454166E-4</v>
      </c>
      <c r="F89">
        <f>'mu Malaria'!F89*(1-0.6*'Life Table'!O89)</f>
        <v>1.3796889852503078E-3</v>
      </c>
      <c r="G89">
        <f>'mu Malaria'!G89*(1-0.8*'Life Table'!P89)</f>
        <v>8.8168892707466741E-4</v>
      </c>
    </row>
    <row r="90" spans="1:7" hidden="1">
      <c r="A90" t="str">
        <f>Table13[[#This Row],[Entity]]</f>
        <v>Nigeria</v>
      </c>
      <c r="B90" s="24">
        <f>Table13[[#This Row],[Year]]</f>
        <v>2018</v>
      </c>
      <c r="C90">
        <f>'mu Malaria'!C90*(1-0*'Life Table'!L90)</f>
        <v>2.9025000000000001E-3</v>
      </c>
      <c r="D90">
        <f>'mu Malaria'!D90*(1-0.2*'Life Table'!M90)</f>
        <v>1.5487012375511449E-4</v>
      </c>
      <c r="E90">
        <f>'mu Malaria'!E90*(1-0.4*'Life Table'!N90)</f>
        <v>3.020127743469738E-4</v>
      </c>
      <c r="F90">
        <f>'mu Malaria'!F90*(1-0.6*'Life Table'!O90)</f>
        <v>1.4689639187328736E-3</v>
      </c>
      <c r="G90">
        <f>'mu Malaria'!G90*(1-0.8*'Life Table'!P90)</f>
        <v>9.2923760525852176E-4</v>
      </c>
    </row>
    <row r="91" spans="1:7" hidden="1">
      <c r="A91" t="str">
        <f>Table13[[#This Row],[Entity]]</f>
        <v>Nigeria</v>
      </c>
      <c r="B91" s="24">
        <f>Table13[[#This Row],[Year]]</f>
        <v>2019</v>
      </c>
      <c r="C91">
        <f>'mu Malaria'!C91*(1-0*'Life Table'!L91)</f>
        <v>2.8530000000000001E-3</v>
      </c>
      <c r="D91">
        <f>'mu Malaria'!D91*(1-0.2*'Life Table'!M91)</f>
        <v>1.5522606019145355E-4</v>
      </c>
      <c r="E91">
        <f>'mu Malaria'!E91*(1-0.4*'Life Table'!N91)</f>
        <v>3.0853156327843059E-4</v>
      </c>
      <c r="F91">
        <f>'mu Malaria'!F91*(1-0.6*'Life Table'!O91)</f>
        <v>1.498950852786935E-3</v>
      </c>
      <c r="G91">
        <f>'mu Malaria'!G91*(1-0.8*'Life Table'!P91)</f>
        <v>9.4559086928110538E-4</v>
      </c>
    </row>
    <row r="92" spans="1:7">
      <c r="B92" s="24"/>
    </row>
    <row r="93" spans="1:7">
      <c r="B93" s="24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/>
  <dimension ref="A1:NF108"/>
  <sheetViews>
    <sheetView topLeftCell="A2" zoomScale="115" zoomScaleNormal="115" workbookViewId="0">
      <selection activeCell="H9" sqref="H9:H107"/>
    </sheetView>
  </sheetViews>
  <sheetFormatPr defaultRowHeight="14.4"/>
  <cols>
    <col min="2" max="2" width="12" bestFit="1" customWidth="1"/>
    <col min="3" max="3" width="12" customWidth="1"/>
    <col min="6" max="6" width="10" bestFit="1" customWidth="1"/>
    <col min="10" max="10" width="8.88671875" style="22"/>
    <col min="11" max="11" width="24.44140625" bestFit="1" customWidth="1"/>
  </cols>
  <sheetData>
    <row r="1" spans="1:370"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</row>
    <row r="6" spans="1:370" ht="15" thickBot="1"/>
    <row r="7" spans="1:370" ht="15.6" customHeight="1" thickTop="1" thickBot="1">
      <c r="A7" s="6" t="s">
        <v>132</v>
      </c>
      <c r="B7" s="6"/>
      <c r="C7" s="6"/>
      <c r="D7" s="40" t="str">
        <f>CONCATENATE("Angola ", B15)</f>
        <v>Angola 1990</v>
      </c>
      <c r="E7" s="41"/>
      <c r="F7" s="41"/>
      <c r="G7" s="41"/>
      <c r="H7" s="42"/>
      <c r="I7" s="6"/>
      <c r="K7" s="6" t="s">
        <v>132</v>
      </c>
      <c r="L7" s="6"/>
      <c r="M7" s="6"/>
      <c r="N7" s="40" t="s">
        <v>39</v>
      </c>
      <c r="O7" s="41"/>
      <c r="P7" s="41"/>
      <c r="Q7" s="41"/>
      <c r="R7" s="42"/>
      <c r="S7" s="6"/>
      <c r="T7" s="6" t="s">
        <v>132</v>
      </c>
      <c r="U7" s="6"/>
      <c r="V7" s="6"/>
      <c r="W7" s="40" t="s">
        <v>42</v>
      </c>
      <c r="X7" s="41"/>
      <c r="Y7" s="41"/>
      <c r="Z7" s="41"/>
      <c r="AA7" s="42"/>
      <c r="AB7" s="6"/>
      <c r="AC7" s="6" t="s">
        <v>132</v>
      </c>
      <c r="AD7" s="6"/>
      <c r="AE7" s="6"/>
      <c r="AF7" s="40" t="s">
        <v>43</v>
      </c>
      <c r="AG7" s="41"/>
      <c r="AH7" s="41"/>
      <c r="AI7" s="41"/>
      <c r="AJ7" s="42"/>
      <c r="AK7" s="6"/>
      <c r="AL7" s="6" t="s">
        <v>132</v>
      </c>
      <c r="AM7" s="6"/>
      <c r="AN7" s="6"/>
      <c r="AO7" s="40" t="s">
        <v>44</v>
      </c>
      <c r="AP7" s="41"/>
      <c r="AQ7" s="41"/>
      <c r="AR7" s="41"/>
      <c r="AS7" s="42"/>
      <c r="AT7" s="6"/>
      <c r="AU7" s="6" t="s">
        <v>132</v>
      </c>
      <c r="AV7" s="6"/>
      <c r="AW7" s="6"/>
      <c r="AX7" s="40" t="s">
        <v>45</v>
      </c>
      <c r="AY7" s="41"/>
      <c r="AZ7" s="41"/>
      <c r="BA7" s="41"/>
      <c r="BB7" s="42"/>
      <c r="BC7" s="6"/>
      <c r="BD7" s="6" t="s">
        <v>132</v>
      </c>
      <c r="BE7" s="6"/>
      <c r="BF7" s="6"/>
      <c r="BG7" s="40" t="s">
        <v>46</v>
      </c>
      <c r="BH7" s="41"/>
      <c r="BI7" s="41"/>
      <c r="BJ7" s="41"/>
      <c r="BK7" s="42"/>
      <c r="BL7" s="6"/>
      <c r="BM7" s="6" t="s">
        <v>132</v>
      </c>
      <c r="BN7" s="6"/>
      <c r="BO7" s="6"/>
      <c r="BP7" s="40" t="s">
        <v>47</v>
      </c>
      <c r="BQ7" s="41"/>
      <c r="BR7" s="41"/>
      <c r="BS7" s="41"/>
      <c r="BT7" s="42"/>
      <c r="BU7" s="6"/>
      <c r="BV7" s="6" t="s">
        <v>132</v>
      </c>
      <c r="BW7" s="6"/>
      <c r="BX7" s="6"/>
      <c r="BY7" s="40" t="s">
        <v>49</v>
      </c>
      <c r="BZ7" s="41"/>
      <c r="CA7" s="41"/>
      <c r="CB7" s="41"/>
      <c r="CC7" s="42"/>
      <c r="CD7" s="6"/>
      <c r="CE7" s="6" t="s">
        <v>132</v>
      </c>
      <c r="CF7" s="6"/>
      <c r="CG7" s="6"/>
      <c r="CH7" s="40" t="s">
        <v>50</v>
      </c>
      <c r="CI7" s="41"/>
      <c r="CJ7" s="41"/>
      <c r="CK7" s="41"/>
      <c r="CL7" s="42"/>
      <c r="CM7" s="6"/>
      <c r="CN7" s="6" t="s">
        <v>132</v>
      </c>
      <c r="CO7" s="6"/>
      <c r="CP7" s="6"/>
      <c r="CQ7" s="40" t="s">
        <v>51</v>
      </c>
      <c r="CR7" s="41"/>
      <c r="CS7" s="41"/>
      <c r="CT7" s="41"/>
      <c r="CU7" s="42"/>
      <c r="CV7" s="6"/>
      <c r="CW7" s="6" t="s">
        <v>132</v>
      </c>
      <c r="CX7" s="6"/>
      <c r="CY7" s="6"/>
      <c r="CZ7" s="40" t="s">
        <v>52</v>
      </c>
      <c r="DA7" s="41"/>
      <c r="DB7" s="41"/>
      <c r="DC7" s="41"/>
      <c r="DD7" s="42"/>
      <c r="DE7" s="6"/>
      <c r="DF7" s="6" t="s">
        <v>132</v>
      </c>
      <c r="DG7" s="6"/>
      <c r="DH7" s="6"/>
      <c r="DI7" s="40" t="s">
        <v>53</v>
      </c>
      <c r="DJ7" s="41"/>
      <c r="DK7" s="41"/>
      <c r="DL7" s="41"/>
      <c r="DM7" s="42"/>
      <c r="DN7" s="6"/>
      <c r="DO7" s="6" t="s">
        <v>132</v>
      </c>
      <c r="DP7" s="6"/>
      <c r="DQ7" s="6"/>
      <c r="DR7" s="40" t="s">
        <v>54</v>
      </c>
      <c r="DS7" s="41"/>
      <c r="DT7" s="41"/>
      <c r="DU7" s="41"/>
      <c r="DV7" s="42"/>
      <c r="DW7" s="6"/>
      <c r="DX7" s="6" t="s">
        <v>132</v>
      </c>
      <c r="DY7" s="6"/>
      <c r="DZ7" s="6"/>
      <c r="EA7" s="40" t="s">
        <v>55</v>
      </c>
      <c r="EB7" s="41"/>
      <c r="EC7" s="41"/>
      <c r="ED7" s="41"/>
      <c r="EE7" s="42"/>
      <c r="EF7" s="6"/>
      <c r="EG7" s="6" t="s">
        <v>132</v>
      </c>
      <c r="EH7" s="6"/>
      <c r="EI7" s="6"/>
      <c r="EJ7" s="40" t="s">
        <v>56</v>
      </c>
      <c r="EK7" s="41"/>
      <c r="EL7" s="41"/>
      <c r="EM7" s="41"/>
      <c r="EN7" s="42"/>
      <c r="EO7" s="6"/>
      <c r="EP7" s="6" t="s">
        <v>132</v>
      </c>
      <c r="EQ7" s="6"/>
      <c r="ER7" s="6"/>
      <c r="ES7" s="40" t="s">
        <v>57</v>
      </c>
      <c r="ET7" s="41"/>
      <c r="EU7" s="41"/>
      <c r="EV7" s="41"/>
      <c r="EW7" s="42"/>
      <c r="EX7" s="6"/>
      <c r="EY7" s="6" t="s">
        <v>132</v>
      </c>
      <c r="EZ7" s="6"/>
      <c r="FA7" s="6"/>
      <c r="FB7" s="40" t="s">
        <v>58</v>
      </c>
      <c r="FC7" s="41"/>
      <c r="FD7" s="41"/>
      <c r="FE7" s="41"/>
      <c r="FF7" s="42"/>
      <c r="FG7" s="6"/>
      <c r="FH7" s="6" t="s">
        <v>132</v>
      </c>
      <c r="FI7" s="6"/>
      <c r="FJ7" s="6"/>
      <c r="FK7" s="40" t="s">
        <v>59</v>
      </c>
      <c r="FL7" s="41"/>
      <c r="FM7" s="41"/>
      <c r="FN7" s="41"/>
      <c r="FO7" s="42"/>
      <c r="FP7" s="6"/>
      <c r="FQ7" s="6" t="s">
        <v>132</v>
      </c>
      <c r="FR7" s="6"/>
      <c r="FS7" s="6"/>
      <c r="FT7" s="40" t="s">
        <v>60</v>
      </c>
      <c r="FU7" s="41"/>
      <c r="FV7" s="41"/>
      <c r="FW7" s="41"/>
      <c r="FX7" s="42"/>
      <c r="FY7" s="6"/>
      <c r="FZ7" s="6" t="s">
        <v>132</v>
      </c>
      <c r="GA7" s="6"/>
      <c r="GB7" s="6"/>
      <c r="GC7" s="40" t="s">
        <v>61</v>
      </c>
      <c r="GD7" s="41"/>
      <c r="GE7" s="41"/>
      <c r="GF7" s="41"/>
      <c r="GG7" s="42"/>
      <c r="GH7" s="6"/>
      <c r="GI7" s="6" t="s">
        <v>132</v>
      </c>
      <c r="GJ7" s="6"/>
      <c r="GK7" s="6"/>
      <c r="GL7" s="40" t="s">
        <v>62</v>
      </c>
      <c r="GM7" s="41"/>
      <c r="GN7" s="41"/>
      <c r="GO7" s="41"/>
      <c r="GP7" s="42"/>
      <c r="GQ7" s="6"/>
      <c r="GR7" s="6" t="s">
        <v>132</v>
      </c>
      <c r="GS7" s="6"/>
      <c r="GT7" s="6"/>
      <c r="GU7" s="40" t="s">
        <v>63</v>
      </c>
      <c r="GV7" s="41"/>
      <c r="GW7" s="41"/>
      <c r="GX7" s="41"/>
      <c r="GY7" s="42"/>
      <c r="GZ7" s="6"/>
      <c r="HA7" s="6" t="s">
        <v>132</v>
      </c>
      <c r="HB7" s="6"/>
      <c r="HC7" s="6"/>
      <c r="HD7" s="40" t="s">
        <v>64</v>
      </c>
      <c r="HE7" s="41"/>
      <c r="HF7" s="41"/>
      <c r="HG7" s="41"/>
      <c r="HH7" s="42"/>
      <c r="HI7" s="6"/>
      <c r="HJ7" s="6" t="s">
        <v>132</v>
      </c>
      <c r="HK7" s="6"/>
      <c r="HL7" s="6"/>
      <c r="HM7" s="40" t="s">
        <v>65</v>
      </c>
      <c r="HN7" s="41"/>
      <c r="HO7" s="41"/>
      <c r="HP7" s="41"/>
      <c r="HQ7" s="42"/>
      <c r="HR7" s="6"/>
      <c r="HS7" s="6" t="s">
        <v>132</v>
      </c>
      <c r="HT7" s="6"/>
      <c r="HU7" s="6"/>
      <c r="HV7" s="40" t="s">
        <v>66</v>
      </c>
      <c r="HW7" s="41"/>
      <c r="HX7" s="41"/>
      <c r="HY7" s="41"/>
      <c r="HZ7" s="42"/>
      <c r="IA7" s="6"/>
      <c r="IB7" s="6" t="s">
        <v>132</v>
      </c>
      <c r="IC7" s="6"/>
      <c r="ID7" s="6"/>
      <c r="IE7" s="40" t="s">
        <v>67</v>
      </c>
      <c r="IF7" s="41"/>
      <c r="IG7" s="41"/>
      <c r="IH7" s="41"/>
      <c r="II7" s="42"/>
      <c r="IJ7" s="6"/>
      <c r="IK7" s="6" t="s">
        <v>132</v>
      </c>
      <c r="IL7" s="6"/>
      <c r="IM7" s="6"/>
      <c r="IN7" s="40" t="s">
        <v>68</v>
      </c>
      <c r="IO7" s="41"/>
      <c r="IP7" s="41"/>
      <c r="IQ7" s="41"/>
      <c r="IR7" s="42"/>
      <c r="IS7" s="6"/>
      <c r="IT7" s="6" t="s">
        <v>132</v>
      </c>
      <c r="IU7" s="6"/>
      <c r="IV7" s="6"/>
      <c r="IW7" s="40" t="s">
        <v>69</v>
      </c>
      <c r="IX7" s="41"/>
      <c r="IY7" s="41"/>
      <c r="IZ7" s="41"/>
      <c r="JA7" s="42"/>
      <c r="JB7" s="6"/>
      <c r="JC7" s="6" t="s">
        <v>132</v>
      </c>
      <c r="JD7" s="6"/>
      <c r="JE7" s="6"/>
      <c r="JF7" s="40" t="s">
        <v>70</v>
      </c>
      <c r="JG7" s="41"/>
      <c r="JH7" s="41"/>
      <c r="JI7" s="41"/>
      <c r="JJ7" s="42"/>
      <c r="JK7" s="6"/>
      <c r="JL7" s="6" t="s">
        <v>132</v>
      </c>
      <c r="JM7" s="6"/>
      <c r="JN7" s="6"/>
      <c r="JO7" s="40" t="s">
        <v>151</v>
      </c>
      <c r="JP7" s="41"/>
      <c r="JQ7" s="41"/>
      <c r="JR7" s="41"/>
      <c r="JS7" s="42"/>
      <c r="JT7" s="6"/>
      <c r="JU7" s="6" t="s">
        <v>132</v>
      </c>
      <c r="JV7" s="6"/>
      <c r="JW7" s="6"/>
      <c r="JX7" s="40" t="s">
        <v>152</v>
      </c>
      <c r="JY7" s="41"/>
      <c r="JZ7" s="41"/>
      <c r="KA7" s="41"/>
      <c r="KB7" s="42"/>
      <c r="KC7" s="6"/>
      <c r="KD7" s="6" t="s">
        <v>132</v>
      </c>
      <c r="KE7" s="6"/>
      <c r="KF7" s="6"/>
      <c r="KG7" s="40" t="s">
        <v>153</v>
      </c>
      <c r="KH7" s="41"/>
      <c r="KI7" s="41"/>
      <c r="KJ7" s="41"/>
      <c r="KK7" s="42"/>
      <c r="KL7" s="6"/>
      <c r="KM7" s="6" t="s">
        <v>132</v>
      </c>
      <c r="KN7" s="6"/>
      <c r="KO7" s="6"/>
      <c r="KP7" s="40" t="s">
        <v>154</v>
      </c>
      <c r="KQ7" s="41"/>
      <c r="KR7" s="41"/>
      <c r="KS7" s="41"/>
      <c r="KT7" s="42"/>
      <c r="KU7" s="6"/>
      <c r="KV7" s="6" t="s">
        <v>132</v>
      </c>
      <c r="KW7" s="6"/>
      <c r="KX7" s="6"/>
      <c r="KY7" s="40" t="s">
        <v>155</v>
      </c>
      <c r="KZ7" s="41"/>
      <c r="LA7" s="41"/>
      <c r="LB7" s="41"/>
      <c r="LC7" s="42"/>
      <c r="LD7" s="6"/>
      <c r="LE7" s="6" t="s">
        <v>132</v>
      </c>
      <c r="LF7" s="6"/>
      <c r="LG7" s="6"/>
      <c r="LH7" s="40" t="s">
        <v>156</v>
      </c>
      <c r="LI7" s="41"/>
      <c r="LJ7" s="41"/>
      <c r="LK7" s="41"/>
      <c r="LL7" s="42"/>
      <c r="LM7" s="6"/>
      <c r="LN7" s="6" t="s">
        <v>132</v>
      </c>
      <c r="LO7" s="6"/>
      <c r="LP7" s="6"/>
      <c r="LQ7" s="40" t="s">
        <v>157</v>
      </c>
      <c r="LR7" s="41"/>
      <c r="LS7" s="41"/>
      <c r="LT7" s="41"/>
      <c r="LU7" s="42"/>
      <c r="LV7" s="6"/>
      <c r="LW7" s="6" t="s">
        <v>132</v>
      </c>
      <c r="LX7" s="6"/>
      <c r="LY7" s="6"/>
      <c r="LZ7" s="40" t="s">
        <v>158</v>
      </c>
      <c r="MA7" s="41"/>
      <c r="MB7" s="41"/>
      <c r="MC7" s="41"/>
      <c r="MD7" s="42"/>
      <c r="ME7" s="6"/>
      <c r="MF7" s="6" t="s">
        <v>132</v>
      </c>
      <c r="MG7" s="6"/>
      <c r="MH7" s="6"/>
      <c r="MI7" s="40" t="s">
        <v>159</v>
      </c>
      <c r="MJ7" s="41"/>
      <c r="MK7" s="41"/>
      <c r="ML7" s="41"/>
      <c r="MM7" s="42"/>
      <c r="MN7" s="6"/>
      <c r="MO7" s="6" t="s">
        <v>132</v>
      </c>
      <c r="MP7" s="6"/>
      <c r="MQ7" s="6"/>
      <c r="MR7" s="40" t="s">
        <v>160</v>
      </c>
      <c r="MS7" s="41"/>
      <c r="MT7" s="41"/>
      <c r="MU7" s="41"/>
      <c r="MV7" s="42"/>
      <c r="MW7" s="6"/>
      <c r="MX7" s="6" t="s">
        <v>132</v>
      </c>
      <c r="MY7" s="6"/>
      <c r="MZ7" s="6"/>
      <c r="NA7" s="40" t="s">
        <v>161</v>
      </c>
      <c r="NB7" s="41"/>
      <c r="NC7" s="41"/>
      <c r="ND7" s="41"/>
      <c r="NE7" s="42"/>
      <c r="NF7" s="6"/>
    </row>
    <row r="8" spans="1:370" ht="15.6" thickTop="1" thickBot="1">
      <c r="A8" s="11" t="s">
        <v>12</v>
      </c>
      <c r="B8" s="14" t="s">
        <v>13</v>
      </c>
      <c r="C8" s="14" t="s">
        <v>19</v>
      </c>
      <c r="D8" s="11" t="s">
        <v>26</v>
      </c>
      <c r="E8" s="11" t="s">
        <v>20</v>
      </c>
      <c r="F8" s="11" t="s">
        <v>19</v>
      </c>
      <c r="G8" s="11" t="s">
        <v>37</v>
      </c>
      <c r="H8" s="11" t="s">
        <v>38</v>
      </c>
      <c r="I8" s="6"/>
      <c r="K8" s="11" t="s">
        <v>12</v>
      </c>
      <c r="L8" s="14" t="s">
        <v>13</v>
      </c>
      <c r="M8" s="14" t="s">
        <v>19</v>
      </c>
      <c r="N8" s="11" t="s">
        <v>26</v>
      </c>
      <c r="O8" s="11" t="s">
        <v>20</v>
      </c>
      <c r="P8" s="11" t="s">
        <v>19</v>
      </c>
      <c r="Q8" s="11" t="s">
        <v>37</v>
      </c>
      <c r="R8" s="11" t="s">
        <v>38</v>
      </c>
      <c r="S8" s="6"/>
      <c r="T8" s="11" t="s">
        <v>12</v>
      </c>
      <c r="U8" s="14" t="s">
        <v>13</v>
      </c>
      <c r="V8" s="14" t="s">
        <v>19</v>
      </c>
      <c r="W8" s="11" t="s">
        <v>26</v>
      </c>
      <c r="X8" s="11" t="s">
        <v>20</v>
      </c>
      <c r="Y8" s="11" t="s">
        <v>19</v>
      </c>
      <c r="Z8" s="11" t="s">
        <v>37</v>
      </c>
      <c r="AA8" s="11" t="s">
        <v>38</v>
      </c>
      <c r="AB8" s="6"/>
      <c r="AC8" s="11" t="s">
        <v>12</v>
      </c>
      <c r="AD8" s="14" t="s">
        <v>13</v>
      </c>
      <c r="AE8" s="14" t="s">
        <v>19</v>
      </c>
      <c r="AF8" s="11" t="s">
        <v>26</v>
      </c>
      <c r="AG8" s="11" t="s">
        <v>20</v>
      </c>
      <c r="AH8" s="11" t="s">
        <v>19</v>
      </c>
      <c r="AI8" s="11" t="s">
        <v>37</v>
      </c>
      <c r="AJ8" s="11" t="s">
        <v>38</v>
      </c>
      <c r="AK8" s="6"/>
      <c r="AL8" s="11" t="s">
        <v>12</v>
      </c>
      <c r="AM8" s="14" t="s">
        <v>13</v>
      </c>
      <c r="AN8" s="14" t="s">
        <v>19</v>
      </c>
      <c r="AO8" s="11" t="s">
        <v>26</v>
      </c>
      <c r="AP8" s="11" t="s">
        <v>20</v>
      </c>
      <c r="AQ8" s="11" t="s">
        <v>19</v>
      </c>
      <c r="AR8" s="11" t="s">
        <v>37</v>
      </c>
      <c r="AS8" s="11" t="s">
        <v>38</v>
      </c>
      <c r="AT8" s="6"/>
      <c r="AU8" s="11" t="s">
        <v>12</v>
      </c>
      <c r="AV8" s="14" t="s">
        <v>13</v>
      </c>
      <c r="AW8" s="14" t="s">
        <v>19</v>
      </c>
      <c r="AX8" s="11" t="s">
        <v>26</v>
      </c>
      <c r="AY8" s="11" t="s">
        <v>20</v>
      </c>
      <c r="AZ8" s="11" t="s">
        <v>19</v>
      </c>
      <c r="BA8" s="11" t="s">
        <v>37</v>
      </c>
      <c r="BB8" s="11" t="s">
        <v>38</v>
      </c>
      <c r="BC8" s="6"/>
      <c r="BD8" s="11" t="s">
        <v>12</v>
      </c>
      <c r="BE8" s="14" t="s">
        <v>13</v>
      </c>
      <c r="BF8" s="14" t="s">
        <v>19</v>
      </c>
      <c r="BG8" s="11" t="s">
        <v>26</v>
      </c>
      <c r="BH8" s="11" t="s">
        <v>20</v>
      </c>
      <c r="BI8" s="11" t="s">
        <v>19</v>
      </c>
      <c r="BJ8" s="11" t="s">
        <v>37</v>
      </c>
      <c r="BK8" s="11" t="s">
        <v>38</v>
      </c>
      <c r="BL8" s="6"/>
      <c r="BM8" s="11" t="s">
        <v>12</v>
      </c>
      <c r="BN8" s="14" t="s">
        <v>13</v>
      </c>
      <c r="BO8" s="14" t="s">
        <v>19</v>
      </c>
      <c r="BP8" s="11" t="s">
        <v>26</v>
      </c>
      <c r="BQ8" s="11" t="s">
        <v>20</v>
      </c>
      <c r="BR8" s="11" t="s">
        <v>19</v>
      </c>
      <c r="BS8" s="11" t="s">
        <v>37</v>
      </c>
      <c r="BT8" s="11" t="s">
        <v>38</v>
      </c>
      <c r="BU8" s="6"/>
      <c r="BV8" s="11" t="s">
        <v>12</v>
      </c>
      <c r="BW8" s="14" t="s">
        <v>13</v>
      </c>
      <c r="BX8" s="14" t="s">
        <v>19</v>
      </c>
      <c r="BY8" s="11" t="s">
        <v>26</v>
      </c>
      <c r="BZ8" s="11" t="s">
        <v>20</v>
      </c>
      <c r="CA8" s="11" t="s">
        <v>19</v>
      </c>
      <c r="CB8" s="11" t="s">
        <v>37</v>
      </c>
      <c r="CC8" s="11" t="s">
        <v>38</v>
      </c>
      <c r="CD8" s="6"/>
      <c r="CE8" s="11" t="s">
        <v>12</v>
      </c>
      <c r="CF8" s="14" t="s">
        <v>13</v>
      </c>
      <c r="CG8" s="14" t="s">
        <v>19</v>
      </c>
      <c r="CH8" s="11" t="s">
        <v>26</v>
      </c>
      <c r="CI8" s="11" t="s">
        <v>20</v>
      </c>
      <c r="CJ8" s="11" t="s">
        <v>19</v>
      </c>
      <c r="CK8" s="11" t="s">
        <v>37</v>
      </c>
      <c r="CL8" s="11" t="s">
        <v>38</v>
      </c>
      <c r="CM8" s="6"/>
      <c r="CN8" s="11" t="s">
        <v>12</v>
      </c>
      <c r="CO8" s="14" t="s">
        <v>13</v>
      </c>
      <c r="CP8" s="14" t="s">
        <v>19</v>
      </c>
      <c r="CQ8" s="11" t="s">
        <v>26</v>
      </c>
      <c r="CR8" s="11" t="s">
        <v>20</v>
      </c>
      <c r="CS8" s="11" t="s">
        <v>19</v>
      </c>
      <c r="CT8" s="11" t="s">
        <v>37</v>
      </c>
      <c r="CU8" s="11" t="s">
        <v>38</v>
      </c>
      <c r="CV8" s="6"/>
      <c r="CW8" s="11" t="s">
        <v>12</v>
      </c>
      <c r="CX8" s="14" t="s">
        <v>13</v>
      </c>
      <c r="CY8" s="14" t="s">
        <v>19</v>
      </c>
      <c r="CZ8" s="11" t="s">
        <v>26</v>
      </c>
      <c r="DA8" s="11" t="s">
        <v>20</v>
      </c>
      <c r="DB8" s="11" t="s">
        <v>19</v>
      </c>
      <c r="DC8" s="11" t="s">
        <v>37</v>
      </c>
      <c r="DD8" s="11" t="s">
        <v>38</v>
      </c>
      <c r="DE8" s="6"/>
      <c r="DF8" s="11" t="s">
        <v>12</v>
      </c>
      <c r="DG8" s="14" t="s">
        <v>13</v>
      </c>
      <c r="DH8" s="14" t="s">
        <v>19</v>
      </c>
      <c r="DI8" s="11" t="s">
        <v>26</v>
      </c>
      <c r="DJ8" s="11" t="s">
        <v>20</v>
      </c>
      <c r="DK8" s="11" t="s">
        <v>19</v>
      </c>
      <c r="DL8" s="11" t="s">
        <v>37</v>
      </c>
      <c r="DM8" s="11" t="s">
        <v>38</v>
      </c>
      <c r="DN8" s="6"/>
      <c r="DO8" s="11" t="s">
        <v>12</v>
      </c>
      <c r="DP8" s="14" t="s">
        <v>13</v>
      </c>
      <c r="DQ8" s="14" t="s">
        <v>19</v>
      </c>
      <c r="DR8" s="11" t="s">
        <v>26</v>
      </c>
      <c r="DS8" s="11" t="s">
        <v>20</v>
      </c>
      <c r="DT8" s="11" t="s">
        <v>19</v>
      </c>
      <c r="DU8" s="11" t="s">
        <v>37</v>
      </c>
      <c r="DV8" s="11" t="s">
        <v>38</v>
      </c>
      <c r="DW8" s="6"/>
      <c r="DX8" s="11" t="s">
        <v>12</v>
      </c>
      <c r="DY8" s="14" t="s">
        <v>13</v>
      </c>
      <c r="DZ8" s="14" t="s">
        <v>19</v>
      </c>
      <c r="EA8" s="11" t="s">
        <v>26</v>
      </c>
      <c r="EB8" s="11" t="s">
        <v>20</v>
      </c>
      <c r="EC8" s="11" t="s">
        <v>19</v>
      </c>
      <c r="ED8" s="11" t="s">
        <v>37</v>
      </c>
      <c r="EE8" s="11" t="s">
        <v>38</v>
      </c>
      <c r="EF8" s="6"/>
      <c r="EG8" s="11" t="s">
        <v>12</v>
      </c>
      <c r="EH8" s="14" t="s">
        <v>13</v>
      </c>
      <c r="EI8" s="14" t="s">
        <v>19</v>
      </c>
      <c r="EJ8" s="11" t="s">
        <v>26</v>
      </c>
      <c r="EK8" s="11" t="s">
        <v>20</v>
      </c>
      <c r="EL8" s="11" t="s">
        <v>19</v>
      </c>
      <c r="EM8" s="11" t="s">
        <v>37</v>
      </c>
      <c r="EN8" s="11" t="s">
        <v>38</v>
      </c>
      <c r="EO8" s="6"/>
      <c r="EP8" s="11" t="s">
        <v>12</v>
      </c>
      <c r="EQ8" s="14" t="s">
        <v>13</v>
      </c>
      <c r="ER8" s="14" t="s">
        <v>19</v>
      </c>
      <c r="ES8" s="11" t="s">
        <v>26</v>
      </c>
      <c r="ET8" s="11" t="s">
        <v>20</v>
      </c>
      <c r="EU8" s="11" t="s">
        <v>19</v>
      </c>
      <c r="EV8" s="11" t="s">
        <v>37</v>
      </c>
      <c r="EW8" s="11" t="s">
        <v>38</v>
      </c>
      <c r="EX8" s="6"/>
      <c r="EY8" s="11" t="s">
        <v>12</v>
      </c>
      <c r="EZ8" s="14" t="s">
        <v>13</v>
      </c>
      <c r="FA8" s="14" t="s">
        <v>19</v>
      </c>
      <c r="FB8" s="11" t="s">
        <v>26</v>
      </c>
      <c r="FC8" s="11" t="s">
        <v>20</v>
      </c>
      <c r="FD8" s="11" t="s">
        <v>19</v>
      </c>
      <c r="FE8" s="11" t="s">
        <v>37</v>
      </c>
      <c r="FF8" s="11" t="s">
        <v>38</v>
      </c>
      <c r="FG8" s="6"/>
      <c r="FH8" s="11" t="s">
        <v>12</v>
      </c>
      <c r="FI8" s="14" t="s">
        <v>13</v>
      </c>
      <c r="FJ8" s="14" t="s">
        <v>19</v>
      </c>
      <c r="FK8" s="11" t="s">
        <v>26</v>
      </c>
      <c r="FL8" s="11" t="s">
        <v>20</v>
      </c>
      <c r="FM8" s="11" t="s">
        <v>19</v>
      </c>
      <c r="FN8" s="11" t="s">
        <v>37</v>
      </c>
      <c r="FO8" s="11" t="s">
        <v>38</v>
      </c>
      <c r="FP8" s="6"/>
      <c r="FQ8" s="11" t="s">
        <v>12</v>
      </c>
      <c r="FR8" s="14" t="s">
        <v>13</v>
      </c>
      <c r="FS8" s="14" t="s">
        <v>19</v>
      </c>
      <c r="FT8" s="11" t="s">
        <v>26</v>
      </c>
      <c r="FU8" s="11" t="s">
        <v>20</v>
      </c>
      <c r="FV8" s="11" t="s">
        <v>19</v>
      </c>
      <c r="FW8" s="11" t="s">
        <v>37</v>
      </c>
      <c r="FX8" s="11" t="s">
        <v>38</v>
      </c>
      <c r="FY8" s="6"/>
      <c r="FZ8" s="11" t="s">
        <v>12</v>
      </c>
      <c r="GA8" s="14" t="s">
        <v>13</v>
      </c>
      <c r="GB8" s="14" t="s">
        <v>19</v>
      </c>
      <c r="GC8" s="11" t="s">
        <v>26</v>
      </c>
      <c r="GD8" s="11" t="s">
        <v>20</v>
      </c>
      <c r="GE8" s="11" t="s">
        <v>19</v>
      </c>
      <c r="GF8" s="11" t="s">
        <v>37</v>
      </c>
      <c r="GG8" s="11" t="s">
        <v>38</v>
      </c>
      <c r="GH8" s="6"/>
      <c r="GI8" s="11" t="s">
        <v>12</v>
      </c>
      <c r="GJ8" s="14" t="s">
        <v>13</v>
      </c>
      <c r="GK8" s="14" t="s">
        <v>19</v>
      </c>
      <c r="GL8" s="11" t="s">
        <v>26</v>
      </c>
      <c r="GM8" s="11" t="s">
        <v>20</v>
      </c>
      <c r="GN8" s="11" t="s">
        <v>19</v>
      </c>
      <c r="GO8" s="11" t="s">
        <v>37</v>
      </c>
      <c r="GP8" s="11" t="s">
        <v>38</v>
      </c>
      <c r="GQ8" s="6"/>
      <c r="GR8" s="11" t="s">
        <v>12</v>
      </c>
      <c r="GS8" s="14" t="s">
        <v>13</v>
      </c>
      <c r="GT8" s="14" t="s">
        <v>19</v>
      </c>
      <c r="GU8" s="11" t="s">
        <v>26</v>
      </c>
      <c r="GV8" s="11" t="s">
        <v>20</v>
      </c>
      <c r="GW8" s="11" t="s">
        <v>19</v>
      </c>
      <c r="GX8" s="11" t="s">
        <v>37</v>
      </c>
      <c r="GY8" s="11" t="s">
        <v>38</v>
      </c>
      <c r="GZ8" s="6"/>
      <c r="HA8" s="11" t="s">
        <v>12</v>
      </c>
      <c r="HB8" s="14" t="s">
        <v>13</v>
      </c>
      <c r="HC8" s="14" t="s">
        <v>19</v>
      </c>
      <c r="HD8" s="11" t="s">
        <v>26</v>
      </c>
      <c r="HE8" s="11" t="s">
        <v>20</v>
      </c>
      <c r="HF8" s="11" t="s">
        <v>19</v>
      </c>
      <c r="HG8" s="11" t="s">
        <v>37</v>
      </c>
      <c r="HH8" s="11" t="s">
        <v>38</v>
      </c>
      <c r="HI8" s="6"/>
      <c r="HJ8" s="11" t="s">
        <v>12</v>
      </c>
      <c r="HK8" s="14" t="s">
        <v>13</v>
      </c>
      <c r="HL8" s="14" t="s">
        <v>19</v>
      </c>
      <c r="HM8" s="11" t="s">
        <v>26</v>
      </c>
      <c r="HN8" s="11" t="s">
        <v>20</v>
      </c>
      <c r="HO8" s="11" t="s">
        <v>19</v>
      </c>
      <c r="HP8" s="11" t="s">
        <v>37</v>
      </c>
      <c r="HQ8" s="11" t="s">
        <v>38</v>
      </c>
      <c r="HR8" s="6"/>
      <c r="HS8" s="11" t="s">
        <v>12</v>
      </c>
      <c r="HT8" s="14" t="s">
        <v>13</v>
      </c>
      <c r="HU8" s="14" t="s">
        <v>19</v>
      </c>
      <c r="HV8" s="11" t="s">
        <v>26</v>
      </c>
      <c r="HW8" s="11" t="s">
        <v>20</v>
      </c>
      <c r="HX8" s="11" t="s">
        <v>19</v>
      </c>
      <c r="HY8" s="11" t="s">
        <v>37</v>
      </c>
      <c r="HZ8" s="11" t="s">
        <v>38</v>
      </c>
      <c r="IA8" s="6"/>
      <c r="IB8" s="11" t="s">
        <v>12</v>
      </c>
      <c r="IC8" s="14" t="s">
        <v>13</v>
      </c>
      <c r="ID8" s="14" t="s">
        <v>19</v>
      </c>
      <c r="IE8" s="11" t="s">
        <v>26</v>
      </c>
      <c r="IF8" s="11" t="s">
        <v>20</v>
      </c>
      <c r="IG8" s="11" t="s">
        <v>19</v>
      </c>
      <c r="IH8" s="11" t="s">
        <v>37</v>
      </c>
      <c r="II8" s="11" t="s">
        <v>38</v>
      </c>
      <c r="IJ8" s="6"/>
      <c r="IK8" s="11" t="s">
        <v>12</v>
      </c>
      <c r="IL8" s="14" t="s">
        <v>13</v>
      </c>
      <c r="IM8" s="14" t="s">
        <v>19</v>
      </c>
      <c r="IN8" s="11" t="s">
        <v>26</v>
      </c>
      <c r="IO8" s="11" t="s">
        <v>20</v>
      </c>
      <c r="IP8" s="11" t="s">
        <v>19</v>
      </c>
      <c r="IQ8" s="11" t="s">
        <v>37</v>
      </c>
      <c r="IR8" s="11" t="s">
        <v>38</v>
      </c>
      <c r="IS8" s="6"/>
      <c r="IT8" s="11" t="s">
        <v>12</v>
      </c>
      <c r="IU8" s="14" t="s">
        <v>13</v>
      </c>
      <c r="IV8" s="14" t="s">
        <v>19</v>
      </c>
      <c r="IW8" s="11" t="s">
        <v>26</v>
      </c>
      <c r="IX8" s="11" t="s">
        <v>20</v>
      </c>
      <c r="IY8" s="11" t="s">
        <v>19</v>
      </c>
      <c r="IZ8" s="11" t="s">
        <v>37</v>
      </c>
      <c r="JA8" s="11" t="s">
        <v>38</v>
      </c>
      <c r="JB8" s="6"/>
      <c r="JC8" s="11" t="s">
        <v>12</v>
      </c>
      <c r="JD8" s="14" t="s">
        <v>13</v>
      </c>
      <c r="JE8" s="14" t="s">
        <v>19</v>
      </c>
      <c r="JF8" s="11" t="s">
        <v>26</v>
      </c>
      <c r="JG8" s="11" t="s">
        <v>20</v>
      </c>
      <c r="JH8" s="11" t="s">
        <v>19</v>
      </c>
      <c r="JI8" s="11" t="s">
        <v>37</v>
      </c>
      <c r="JJ8" s="11" t="s">
        <v>38</v>
      </c>
      <c r="JK8" s="6"/>
      <c r="JL8" s="11" t="s">
        <v>12</v>
      </c>
      <c r="JM8" s="14" t="s">
        <v>13</v>
      </c>
      <c r="JN8" s="14" t="s">
        <v>19</v>
      </c>
      <c r="JO8" s="11" t="s">
        <v>26</v>
      </c>
      <c r="JP8" s="11" t="s">
        <v>20</v>
      </c>
      <c r="JQ8" s="11" t="s">
        <v>19</v>
      </c>
      <c r="JR8" s="11" t="s">
        <v>37</v>
      </c>
      <c r="JS8" s="11" t="s">
        <v>38</v>
      </c>
      <c r="JT8" s="6"/>
      <c r="JU8" s="11" t="s">
        <v>12</v>
      </c>
      <c r="JV8" s="14" t="s">
        <v>13</v>
      </c>
      <c r="JW8" s="14" t="s">
        <v>19</v>
      </c>
      <c r="JX8" s="11" t="s">
        <v>26</v>
      </c>
      <c r="JY8" s="11" t="s">
        <v>20</v>
      </c>
      <c r="JZ8" s="11" t="s">
        <v>19</v>
      </c>
      <c r="KA8" s="11" t="s">
        <v>37</v>
      </c>
      <c r="KB8" s="11" t="s">
        <v>38</v>
      </c>
      <c r="KC8" s="6"/>
      <c r="KD8" s="11" t="s">
        <v>12</v>
      </c>
      <c r="KE8" s="14" t="s">
        <v>13</v>
      </c>
      <c r="KF8" s="14" t="s">
        <v>19</v>
      </c>
      <c r="KG8" s="11" t="s">
        <v>26</v>
      </c>
      <c r="KH8" s="11" t="s">
        <v>20</v>
      </c>
      <c r="KI8" s="11" t="s">
        <v>19</v>
      </c>
      <c r="KJ8" s="11" t="s">
        <v>37</v>
      </c>
      <c r="KK8" s="11" t="s">
        <v>38</v>
      </c>
      <c r="KL8" s="6"/>
      <c r="KM8" s="11" t="s">
        <v>12</v>
      </c>
      <c r="KN8" s="14" t="s">
        <v>13</v>
      </c>
      <c r="KO8" s="14" t="s">
        <v>19</v>
      </c>
      <c r="KP8" s="11" t="s">
        <v>26</v>
      </c>
      <c r="KQ8" s="11" t="s">
        <v>20</v>
      </c>
      <c r="KR8" s="11" t="s">
        <v>19</v>
      </c>
      <c r="KS8" s="11" t="s">
        <v>37</v>
      </c>
      <c r="KT8" s="11" t="s">
        <v>38</v>
      </c>
      <c r="KU8" s="6"/>
      <c r="KV8" s="11" t="s">
        <v>12</v>
      </c>
      <c r="KW8" s="14" t="s">
        <v>13</v>
      </c>
      <c r="KX8" s="14" t="s">
        <v>19</v>
      </c>
      <c r="KY8" s="11" t="s">
        <v>26</v>
      </c>
      <c r="KZ8" s="11" t="s">
        <v>20</v>
      </c>
      <c r="LA8" s="11" t="s">
        <v>19</v>
      </c>
      <c r="LB8" s="11" t="s">
        <v>37</v>
      </c>
      <c r="LC8" s="11" t="s">
        <v>38</v>
      </c>
      <c r="LD8" s="6"/>
      <c r="LE8" s="11" t="s">
        <v>12</v>
      </c>
      <c r="LF8" s="14" t="s">
        <v>13</v>
      </c>
      <c r="LG8" s="14" t="s">
        <v>19</v>
      </c>
      <c r="LH8" s="11" t="s">
        <v>26</v>
      </c>
      <c r="LI8" s="11" t="s">
        <v>20</v>
      </c>
      <c r="LJ8" s="11" t="s">
        <v>19</v>
      </c>
      <c r="LK8" s="11" t="s">
        <v>37</v>
      </c>
      <c r="LL8" s="11" t="s">
        <v>38</v>
      </c>
      <c r="LM8" s="6"/>
      <c r="LN8" s="11" t="s">
        <v>12</v>
      </c>
      <c r="LO8" s="14" t="s">
        <v>13</v>
      </c>
      <c r="LP8" s="14" t="s">
        <v>19</v>
      </c>
      <c r="LQ8" s="11" t="s">
        <v>26</v>
      </c>
      <c r="LR8" s="11" t="s">
        <v>20</v>
      </c>
      <c r="LS8" s="11" t="s">
        <v>19</v>
      </c>
      <c r="LT8" s="11" t="s">
        <v>37</v>
      </c>
      <c r="LU8" s="11" t="s">
        <v>38</v>
      </c>
      <c r="LV8" s="6"/>
      <c r="LW8" s="11" t="s">
        <v>12</v>
      </c>
      <c r="LX8" s="14" t="s">
        <v>13</v>
      </c>
      <c r="LY8" s="14" t="s">
        <v>19</v>
      </c>
      <c r="LZ8" s="11" t="s">
        <v>26</v>
      </c>
      <c r="MA8" s="11" t="s">
        <v>20</v>
      </c>
      <c r="MB8" s="11" t="s">
        <v>19</v>
      </c>
      <c r="MC8" s="11" t="s">
        <v>37</v>
      </c>
      <c r="MD8" s="11" t="s">
        <v>38</v>
      </c>
      <c r="ME8" s="6"/>
      <c r="MF8" s="11" t="s">
        <v>12</v>
      </c>
      <c r="MG8" s="14" t="s">
        <v>13</v>
      </c>
      <c r="MH8" s="14" t="s">
        <v>19</v>
      </c>
      <c r="MI8" s="11" t="s">
        <v>26</v>
      </c>
      <c r="MJ8" s="11" t="s">
        <v>20</v>
      </c>
      <c r="MK8" s="11" t="s">
        <v>19</v>
      </c>
      <c r="ML8" s="11" t="s">
        <v>37</v>
      </c>
      <c r="MM8" s="11" t="s">
        <v>38</v>
      </c>
      <c r="MN8" s="6"/>
      <c r="MO8" s="11" t="s">
        <v>12</v>
      </c>
      <c r="MP8" s="14" t="s">
        <v>13</v>
      </c>
      <c r="MQ8" s="14" t="s">
        <v>19</v>
      </c>
      <c r="MR8" s="11" t="s">
        <v>26</v>
      </c>
      <c r="MS8" s="11" t="s">
        <v>20</v>
      </c>
      <c r="MT8" s="11" t="s">
        <v>19</v>
      </c>
      <c r="MU8" s="11" t="s">
        <v>37</v>
      </c>
      <c r="MV8" s="11" t="s">
        <v>38</v>
      </c>
      <c r="MW8" s="6"/>
      <c r="MX8" s="11" t="s">
        <v>12</v>
      </c>
      <c r="MY8" s="14" t="s">
        <v>13</v>
      </c>
      <c r="MZ8" s="14" t="s">
        <v>19</v>
      </c>
      <c r="NA8" s="11" t="s">
        <v>26</v>
      </c>
      <c r="NB8" s="11" t="s">
        <v>20</v>
      </c>
      <c r="NC8" s="11" t="s">
        <v>19</v>
      </c>
      <c r="ND8" s="11" t="s">
        <v>37</v>
      </c>
      <c r="NE8" s="11" t="s">
        <v>38</v>
      </c>
      <c r="NF8" s="6"/>
    </row>
    <row r="9" spans="1:370" ht="15" thickTop="1">
      <c r="A9" s="12" t="s">
        <v>150</v>
      </c>
      <c r="B9" s="15">
        <f>B17</f>
        <v>0.11741106846629079</v>
      </c>
      <c r="C9" s="15">
        <f>C17</f>
        <v>2.0731999999999999E-3</v>
      </c>
      <c r="D9" s="15">
        <v>1</v>
      </c>
      <c r="E9" s="9">
        <v>0</v>
      </c>
      <c r="F9" s="9">
        <f>$C$9</f>
        <v>2.0731999999999999E-3</v>
      </c>
      <c r="G9" s="9">
        <f>'mu (tau) a'!B2</f>
        <v>5.4230019999999997E-2</v>
      </c>
      <c r="H9" s="9">
        <f>F9*'qx (tau) a'!B2/G9</f>
        <v>2.0184691458347238E-3</v>
      </c>
      <c r="I9" s="6">
        <f t="shared" ref="I9:I72" si="0">IF(D9&gt;=70,6,IF(D9&gt;=50,5,IF(D9&gt;=15,4,IF(D9&gt;=5,3,2))))</f>
        <v>2</v>
      </c>
      <c r="K9" s="12" t="s">
        <v>150</v>
      </c>
      <c r="L9" s="15">
        <v>0.11741106846629079</v>
      </c>
      <c r="M9" s="15">
        <v>2.0731999999999999E-3</v>
      </c>
      <c r="N9" s="15">
        <v>1</v>
      </c>
      <c r="O9" s="9">
        <v>0</v>
      </c>
      <c r="P9" s="9">
        <v>2.0731999999999999E-3</v>
      </c>
      <c r="Q9" s="9">
        <v>5.4230019999999997E-2</v>
      </c>
      <c r="R9" s="9">
        <v>2.0184691458347238E-3</v>
      </c>
      <c r="S9" s="6">
        <v>2</v>
      </c>
      <c r="T9" s="12" t="s">
        <v>150</v>
      </c>
      <c r="U9" s="15">
        <v>0.11108148215676628</v>
      </c>
      <c r="V9" s="15">
        <v>2.1126000000000001E-3</v>
      </c>
      <c r="W9" s="15">
        <v>1</v>
      </c>
      <c r="X9" s="9">
        <v>0</v>
      </c>
      <c r="Y9" s="9">
        <v>2.1126000000000001E-3</v>
      </c>
      <c r="Z9" s="9">
        <v>5.1441809999999998E-2</v>
      </c>
      <c r="AA9" s="9">
        <v>2.0596246406570842E-3</v>
      </c>
      <c r="AB9" s="6">
        <v>2</v>
      </c>
      <c r="AC9" s="12" t="s">
        <v>150</v>
      </c>
      <c r="AD9" s="15">
        <v>0.11763243108550447</v>
      </c>
      <c r="AE9" s="15">
        <v>2.1540999999999999E-3</v>
      </c>
      <c r="AF9" s="15">
        <v>1</v>
      </c>
      <c r="AG9" s="9">
        <v>0</v>
      </c>
      <c r="AH9" s="9">
        <v>2.1540999999999999E-3</v>
      </c>
      <c r="AI9" s="9">
        <v>5.4339999999999999E-2</v>
      </c>
      <c r="AJ9" s="9">
        <v>2.0971213990430625E-3</v>
      </c>
      <c r="AK9" s="6">
        <v>2</v>
      </c>
      <c r="AL9" s="12" t="s">
        <v>150</v>
      </c>
      <c r="AM9" s="15">
        <v>0.11120979977072565</v>
      </c>
      <c r="AN9" s="15">
        <v>2.2027000000000001E-3</v>
      </c>
      <c r="AO9" s="15">
        <v>1</v>
      </c>
      <c r="AP9" s="9">
        <v>0</v>
      </c>
      <c r="AQ9" s="9">
        <v>2.2027000000000001E-3</v>
      </c>
      <c r="AR9" s="9">
        <v>5.1505049999999997E-2</v>
      </c>
      <c r="AS9" s="9">
        <v>2.1473992612180753E-3</v>
      </c>
      <c r="AT9" s="6">
        <v>2</v>
      </c>
      <c r="AU9" s="12" t="s">
        <v>150</v>
      </c>
      <c r="AV9" s="15">
        <v>0.10697751335126782</v>
      </c>
      <c r="AW9" s="15">
        <v>2.2578999999999998E-3</v>
      </c>
      <c r="AX9" s="15">
        <v>1</v>
      </c>
      <c r="AY9" s="9">
        <v>0</v>
      </c>
      <c r="AZ9" s="9">
        <v>2.2578999999999998E-3</v>
      </c>
      <c r="BA9" s="9">
        <v>4.9643069999999997E-2</v>
      </c>
      <c r="BB9" s="9">
        <v>2.2032129868277688E-3</v>
      </c>
      <c r="BC9" s="6">
        <v>2</v>
      </c>
      <c r="BD9" s="12" t="s">
        <v>150</v>
      </c>
      <c r="BE9" s="15">
        <v>0.10652230799404394</v>
      </c>
      <c r="BF9" s="15">
        <v>2.3133000000000003E-3</v>
      </c>
      <c r="BG9" s="15">
        <v>1</v>
      </c>
      <c r="BH9" s="9">
        <v>0</v>
      </c>
      <c r="BI9" s="9">
        <v>2.3133000000000003E-3</v>
      </c>
      <c r="BJ9" s="9">
        <v>4.9408279999999999E-2</v>
      </c>
      <c r="BK9" s="9">
        <v>2.2575297844005097E-3</v>
      </c>
      <c r="BL9" s="6">
        <v>2</v>
      </c>
      <c r="BM9" s="12" t="s">
        <v>150</v>
      </c>
      <c r="BN9" s="15">
        <v>0.10554025821589563</v>
      </c>
      <c r="BO9" s="15">
        <v>2.3803000000000001E-3</v>
      </c>
      <c r="BP9" s="15">
        <v>1</v>
      </c>
      <c r="BQ9" s="9">
        <v>0</v>
      </c>
      <c r="BR9" s="9">
        <v>2.3803000000000001E-3</v>
      </c>
      <c r="BS9" s="9">
        <v>4.8930340000000003E-2</v>
      </c>
      <c r="BT9" s="9">
        <v>2.3234558343350974E-3</v>
      </c>
      <c r="BU9" s="6">
        <v>2</v>
      </c>
      <c r="BV9" s="12" t="s">
        <v>150</v>
      </c>
      <c r="BW9" s="15">
        <v>0.10373203393621966</v>
      </c>
      <c r="BX9" s="15">
        <v>2.4876E-3</v>
      </c>
      <c r="BY9" s="15">
        <v>1</v>
      </c>
      <c r="BZ9" s="9">
        <v>0</v>
      </c>
      <c r="CA9" s="9">
        <v>2.4876E-3</v>
      </c>
      <c r="CB9" s="9">
        <v>4.8040880000000001E-2</v>
      </c>
      <c r="CC9" s="9">
        <v>2.4292486216738744E-3</v>
      </c>
      <c r="CD9" s="6">
        <v>2</v>
      </c>
      <c r="CE9" s="12" t="s">
        <v>150</v>
      </c>
      <c r="CF9" s="15">
        <v>0.10608847608255678</v>
      </c>
      <c r="CG9" s="15">
        <v>2.6186999999999998E-3</v>
      </c>
      <c r="CH9" s="15">
        <v>1</v>
      </c>
      <c r="CI9" s="9">
        <v>0</v>
      </c>
      <c r="CJ9" s="9">
        <v>2.6186999999999998E-3</v>
      </c>
      <c r="CK9" s="9">
        <v>4.8947280000000003E-2</v>
      </c>
      <c r="CL9" s="9">
        <v>2.5561419597983784E-3</v>
      </c>
      <c r="CM9" s="6">
        <v>2</v>
      </c>
      <c r="CN9" s="12" t="s">
        <v>150</v>
      </c>
      <c r="CO9" s="15">
        <v>0.10059099839089669</v>
      </c>
      <c r="CP9" s="15">
        <v>2.7275999999999997E-3</v>
      </c>
      <c r="CQ9" s="15">
        <v>1</v>
      </c>
      <c r="CR9" s="9">
        <v>0</v>
      </c>
      <c r="CS9" s="9">
        <v>2.7275999999999997E-3</v>
      </c>
      <c r="CT9" s="9">
        <v>4.6399870000000003E-2</v>
      </c>
      <c r="CU9" s="9">
        <v>2.6657544359499278E-3</v>
      </c>
      <c r="CV9" s="6">
        <v>2</v>
      </c>
      <c r="CW9" s="12" t="s">
        <v>150</v>
      </c>
      <c r="CX9" s="15">
        <v>9.9534981835129432E-2</v>
      </c>
      <c r="CY9" s="15">
        <v>2.8326999999999996E-3</v>
      </c>
      <c r="CZ9" s="15">
        <v>1</v>
      </c>
      <c r="DA9" s="9">
        <v>0</v>
      </c>
      <c r="DB9" s="9">
        <v>2.8326999999999996E-3</v>
      </c>
      <c r="DC9" s="9">
        <v>4.5743930000000002E-2</v>
      </c>
      <c r="DD9" s="9">
        <v>2.7693592349629773E-3</v>
      </c>
      <c r="DE9" s="6">
        <v>2</v>
      </c>
      <c r="DF9" s="12" t="s">
        <v>150</v>
      </c>
      <c r="DG9" s="15">
        <v>9.3892196172912668E-2</v>
      </c>
      <c r="DH9" s="15">
        <v>3.0497000000000002E-3</v>
      </c>
      <c r="DI9" s="15">
        <v>1</v>
      </c>
      <c r="DJ9" s="9">
        <v>0</v>
      </c>
      <c r="DK9" s="9">
        <v>3.0497000000000002E-3</v>
      </c>
      <c r="DL9" s="9">
        <v>4.3099640000000002E-2</v>
      </c>
      <c r="DM9" s="9">
        <v>2.9853656519636829E-3</v>
      </c>
      <c r="DN9" s="6">
        <v>2</v>
      </c>
      <c r="DO9" s="12" t="s">
        <v>150</v>
      </c>
      <c r="DP9" s="15">
        <v>9.1575366578458994E-2</v>
      </c>
      <c r="DQ9" s="15">
        <v>3.1787999999999999E-3</v>
      </c>
      <c r="DR9" s="15">
        <v>1</v>
      </c>
      <c r="DS9" s="9">
        <v>0</v>
      </c>
      <c r="DT9" s="9">
        <v>3.1787999999999999E-3</v>
      </c>
      <c r="DU9" s="9">
        <v>4.1860700000000001E-2</v>
      </c>
      <c r="DV9" s="9">
        <v>3.1136311334497508E-3</v>
      </c>
      <c r="DW9" s="6">
        <v>2</v>
      </c>
      <c r="DX9" s="12" t="s">
        <v>150</v>
      </c>
      <c r="DY9" s="15">
        <v>8.2643969560885266E-2</v>
      </c>
      <c r="DZ9" s="15">
        <v>3.3687000000000001E-3</v>
      </c>
      <c r="EA9" s="15">
        <v>1</v>
      </c>
      <c r="EB9" s="9">
        <v>0</v>
      </c>
      <c r="EC9" s="9">
        <v>3.3687000000000001E-3</v>
      </c>
      <c r="ED9" s="9">
        <v>3.7772630000000001E-2</v>
      </c>
      <c r="EE9" s="9">
        <v>3.3062563025661705E-3</v>
      </c>
      <c r="EF9" s="6">
        <v>2</v>
      </c>
      <c r="EG9" s="12" t="s">
        <v>150</v>
      </c>
      <c r="EH9" s="15">
        <v>7.7474494157328988E-2</v>
      </c>
      <c r="EI9" s="15">
        <v>3.6949999999999999E-3</v>
      </c>
      <c r="EJ9" s="15">
        <v>1</v>
      </c>
      <c r="EK9" s="9">
        <v>0</v>
      </c>
      <c r="EL9" s="9">
        <v>3.6949999999999999E-3</v>
      </c>
      <c r="EM9" s="9">
        <v>3.5304160000000001E-2</v>
      </c>
      <c r="EN9" s="9">
        <v>3.6309071537178614E-3</v>
      </c>
      <c r="EO9" s="6">
        <v>2</v>
      </c>
      <c r="EP9" s="12" t="s">
        <v>150</v>
      </c>
      <c r="EQ9" s="15">
        <v>7.2034376961619073E-2</v>
      </c>
      <c r="ER9" s="15">
        <v>3.7268000000000002E-3</v>
      </c>
      <c r="ES9" s="15">
        <v>1</v>
      </c>
      <c r="ET9" s="9">
        <v>0</v>
      </c>
      <c r="EU9" s="9">
        <v>3.7268000000000002E-3</v>
      </c>
      <c r="EV9" s="9">
        <v>3.2704660000000003E-2</v>
      </c>
      <c r="EW9" s="9">
        <v>3.6668378368097999E-3</v>
      </c>
      <c r="EX9" s="6">
        <v>2</v>
      </c>
      <c r="EY9" s="12" t="s">
        <v>150</v>
      </c>
      <c r="EZ9" s="15">
        <v>6.71862671114829E-2</v>
      </c>
      <c r="FA9" s="15">
        <v>3.4852999999999998E-3</v>
      </c>
      <c r="FB9" s="15">
        <v>1</v>
      </c>
      <c r="FC9" s="9">
        <v>0</v>
      </c>
      <c r="FD9" s="9">
        <v>3.4852999999999998E-3</v>
      </c>
      <c r="FE9" s="9">
        <v>3.03182E-2</v>
      </c>
      <c r="FF9" s="9">
        <v>3.4332542082973262E-3</v>
      </c>
      <c r="FG9" s="6">
        <v>2</v>
      </c>
      <c r="FH9" s="12" t="s">
        <v>150</v>
      </c>
      <c r="FI9" s="15">
        <v>6.1209936548922927E-2</v>
      </c>
      <c r="FJ9" s="15">
        <v>3.0935000000000003E-3</v>
      </c>
      <c r="FK9" s="15">
        <v>1</v>
      </c>
      <c r="FL9" s="9">
        <v>0</v>
      </c>
      <c r="FM9" s="9">
        <v>3.0935000000000003E-3</v>
      </c>
      <c r="FN9" s="9">
        <v>2.7580879999999999E-2</v>
      </c>
      <c r="FO9" s="9">
        <v>3.051419423528184E-3</v>
      </c>
      <c r="FP9" s="6">
        <v>2</v>
      </c>
      <c r="FQ9" s="12" t="s">
        <v>150</v>
      </c>
      <c r="FR9" s="15">
        <v>5.5875667836380094E-2</v>
      </c>
      <c r="FS9" s="15">
        <v>2.477E-3</v>
      </c>
      <c r="FT9" s="15">
        <v>1</v>
      </c>
      <c r="FU9" s="9">
        <v>0</v>
      </c>
      <c r="FV9" s="9">
        <v>2.477E-3</v>
      </c>
      <c r="FW9" s="9">
        <v>2.5076660000000001E-2</v>
      </c>
      <c r="FX9" s="9">
        <v>2.4463267440719776E-3</v>
      </c>
      <c r="FY9" s="6">
        <v>2</v>
      </c>
      <c r="FZ9" s="12" t="s">
        <v>150</v>
      </c>
      <c r="GA9" s="15">
        <v>5.0962814857675065E-2</v>
      </c>
      <c r="GB9" s="15">
        <v>1.9145E-3</v>
      </c>
      <c r="GC9" s="15">
        <v>1</v>
      </c>
      <c r="GD9" s="9">
        <v>0</v>
      </c>
      <c r="GE9" s="9">
        <v>1.9145E-3</v>
      </c>
      <c r="GF9" s="9">
        <v>2.2796759999999999E-2</v>
      </c>
      <c r="GG9" s="9">
        <v>1.8929235417664615E-3</v>
      </c>
      <c r="GH9" s="6">
        <v>2</v>
      </c>
      <c r="GI9" s="12" t="s">
        <v>150</v>
      </c>
      <c r="GJ9" s="15">
        <v>4.6431242398498385E-2</v>
      </c>
      <c r="GK9" s="15">
        <v>1.6177000000000001E-3</v>
      </c>
      <c r="GL9" s="15">
        <v>1</v>
      </c>
      <c r="GM9" s="9">
        <v>0</v>
      </c>
      <c r="GN9" s="9">
        <v>1.6177000000000001E-3</v>
      </c>
      <c r="GO9" s="9">
        <v>2.0686909999999999E-2</v>
      </c>
      <c r="GP9" s="9">
        <v>1.6011381895121117E-3</v>
      </c>
      <c r="GQ9" s="6">
        <v>2</v>
      </c>
      <c r="GR9" s="12" t="s">
        <v>150</v>
      </c>
      <c r="GS9" s="15">
        <v>4.2400784192604291E-2</v>
      </c>
      <c r="GT9" s="15">
        <v>1.3702E-3</v>
      </c>
      <c r="GU9" s="15">
        <v>1</v>
      </c>
      <c r="GV9" s="9">
        <v>0</v>
      </c>
      <c r="GW9" s="9">
        <v>1.3702E-3</v>
      </c>
      <c r="GX9" s="9">
        <v>1.8826760000000001E-2</v>
      </c>
      <c r="GY9" s="9">
        <v>1.3574221235093027E-3</v>
      </c>
      <c r="GZ9" s="6">
        <v>2</v>
      </c>
      <c r="HA9" s="12" t="s">
        <v>150</v>
      </c>
      <c r="HB9" s="15">
        <v>3.8495771409357671E-2</v>
      </c>
      <c r="HC9" s="15">
        <v>1.2447000000000001E-3</v>
      </c>
      <c r="HD9" s="15">
        <v>1</v>
      </c>
      <c r="HE9" s="9">
        <v>0</v>
      </c>
      <c r="HF9" s="9">
        <v>1.2447000000000001E-3</v>
      </c>
      <c r="HG9" s="9">
        <v>1.702967E-2</v>
      </c>
      <c r="HH9" s="9">
        <v>1.2341911078135985E-3</v>
      </c>
      <c r="HI9" s="6">
        <v>2</v>
      </c>
      <c r="HJ9" s="12" t="s">
        <v>150</v>
      </c>
      <c r="HK9" s="15">
        <v>3.5459693916999768E-2</v>
      </c>
      <c r="HL9" s="15">
        <v>1.1889000000000001E-3</v>
      </c>
      <c r="HM9" s="15">
        <v>1</v>
      </c>
      <c r="HN9" s="9">
        <v>0</v>
      </c>
      <c r="HO9" s="9">
        <v>1.1889000000000001E-3</v>
      </c>
      <c r="HP9" s="9">
        <v>1.563589E-2</v>
      </c>
      <c r="HQ9" s="9">
        <v>1.1796775201155802E-3</v>
      </c>
      <c r="HR9" s="6">
        <v>2</v>
      </c>
      <c r="HS9" s="12" t="s">
        <v>150</v>
      </c>
      <c r="HT9" s="15">
        <v>3.2700460881888493E-2</v>
      </c>
      <c r="HU9" s="15">
        <v>1.1756E-3</v>
      </c>
      <c r="HV9" s="15">
        <v>1</v>
      </c>
      <c r="HW9" s="9">
        <v>0</v>
      </c>
      <c r="HX9" s="9">
        <v>1.1756E-3</v>
      </c>
      <c r="HY9" s="9">
        <v>1.4381970000000001E-2</v>
      </c>
      <c r="HZ9" s="9">
        <v>1.1672059925031133E-3</v>
      </c>
      <c r="IA9" s="6">
        <v>2</v>
      </c>
      <c r="IB9" s="12" t="s">
        <v>150</v>
      </c>
      <c r="IC9" s="15">
        <v>3.0492928213920689E-2</v>
      </c>
      <c r="ID9" s="15">
        <v>1.2274E-3</v>
      </c>
      <c r="IE9" s="15">
        <v>1</v>
      </c>
      <c r="IF9" s="9">
        <v>0</v>
      </c>
      <c r="IG9" s="9">
        <v>1.2274E-3</v>
      </c>
      <c r="IH9" s="9">
        <v>1.338231E-2</v>
      </c>
      <c r="II9" s="9">
        <v>1.219241675316145E-3</v>
      </c>
      <c r="IJ9" s="6">
        <v>2</v>
      </c>
      <c r="IK9" s="12" t="s">
        <v>150</v>
      </c>
      <c r="IL9" s="15">
        <v>2.8579176804789053E-2</v>
      </c>
      <c r="IM9" s="15">
        <v>1.2601999999999999E-3</v>
      </c>
      <c r="IN9" s="15">
        <v>1</v>
      </c>
      <c r="IO9" s="9">
        <v>0</v>
      </c>
      <c r="IP9" s="9">
        <v>1.2601999999999999E-3</v>
      </c>
      <c r="IQ9" s="9">
        <v>1.2517260000000001E-2</v>
      </c>
      <c r="IR9" s="9">
        <v>1.2523622967007156E-3</v>
      </c>
      <c r="IS9" s="6">
        <v>2</v>
      </c>
      <c r="IT9" s="12" t="s">
        <v>150</v>
      </c>
      <c r="IU9" s="15">
        <v>2.688137090605458E-2</v>
      </c>
      <c r="IV9" s="15">
        <v>1.237E-3</v>
      </c>
      <c r="IW9" s="15">
        <v>1</v>
      </c>
      <c r="IX9" s="9">
        <v>0</v>
      </c>
      <c r="IY9" s="9">
        <v>1.237E-3</v>
      </c>
      <c r="IZ9" s="9">
        <v>1.175227E-2</v>
      </c>
      <c r="JA9" s="9">
        <v>1.2297731051107573E-3</v>
      </c>
      <c r="JB9" s="6">
        <v>2</v>
      </c>
      <c r="JC9" s="12" t="s">
        <v>150</v>
      </c>
      <c r="JD9" s="15">
        <v>2.5439076697392538E-2</v>
      </c>
      <c r="JE9" s="15">
        <v>1.2102E-3</v>
      </c>
      <c r="JF9" s="15">
        <v>1</v>
      </c>
      <c r="JG9" s="9">
        <v>0</v>
      </c>
      <c r="JH9" s="9">
        <v>1.2102E-3</v>
      </c>
      <c r="JI9" s="9">
        <v>1.10963E-2</v>
      </c>
      <c r="JJ9" s="9">
        <v>1.2035231397853337E-3</v>
      </c>
      <c r="JK9" s="6">
        <v>2</v>
      </c>
      <c r="JL9" s="12" t="s">
        <v>150</v>
      </c>
      <c r="JM9" s="15">
        <v>2.4130592539521989E-2</v>
      </c>
      <c r="JN9" s="15">
        <v>1.1745E-3</v>
      </c>
      <c r="JO9" s="15">
        <v>1</v>
      </c>
      <c r="JP9" s="9">
        <v>0</v>
      </c>
      <c r="JQ9" s="9">
        <v>1.1745E-3</v>
      </c>
      <c r="JR9" s="9">
        <v>1.0508399999999999E-2</v>
      </c>
      <c r="JS9" s="9">
        <v>1.168360598663926E-3</v>
      </c>
      <c r="JT9" s="6">
        <v>2</v>
      </c>
      <c r="JU9" s="12" t="s">
        <v>150</v>
      </c>
      <c r="JV9" s="15">
        <v>4.3256016481594606E-2</v>
      </c>
      <c r="JW9" s="15" t="e">
        <v>#N/A</v>
      </c>
      <c r="JX9" s="15">
        <v>1</v>
      </c>
      <c r="JY9" s="9">
        <v>0</v>
      </c>
      <c r="JZ9" s="9">
        <v>1.583207787389394E-3</v>
      </c>
      <c r="KA9" s="9">
        <v>1.9252794075091811E-2</v>
      </c>
      <c r="KB9" s="9">
        <v>3.5570557643736698E-3</v>
      </c>
      <c r="KC9" s="6">
        <v>2</v>
      </c>
      <c r="KD9" s="12" t="s">
        <v>150</v>
      </c>
      <c r="KE9" s="15">
        <v>4.2807280713320961E-2</v>
      </c>
      <c r="KF9" s="15" t="e">
        <v>#N/A</v>
      </c>
      <c r="KG9" s="15">
        <v>1</v>
      </c>
      <c r="KH9" s="9">
        <v>0</v>
      </c>
      <c r="KI9" s="9">
        <v>1.249751023029411E-3</v>
      </c>
      <c r="KJ9" s="9">
        <v>1.8704814045554789E-2</v>
      </c>
      <c r="KK9" s="9">
        <v>2.8601429949683989E-3</v>
      </c>
      <c r="KL9" s="6">
        <v>2</v>
      </c>
      <c r="KM9" s="12" t="s">
        <v>150</v>
      </c>
      <c r="KN9" s="15">
        <v>4.258644719993232E-2</v>
      </c>
      <c r="KO9" s="15" t="e">
        <v>#N/A</v>
      </c>
      <c r="KP9" s="15">
        <v>1</v>
      </c>
      <c r="KQ9" s="9">
        <v>0</v>
      </c>
      <c r="KR9" s="9">
        <v>1.2445251899921711E-3</v>
      </c>
      <c r="KS9" s="9">
        <v>1.876492225935766E-2</v>
      </c>
      <c r="KT9" s="9">
        <v>2.824413848352472E-3</v>
      </c>
      <c r="KU9" s="6">
        <v>2</v>
      </c>
      <c r="KV9" s="12" t="s">
        <v>150</v>
      </c>
      <c r="KW9" s="15">
        <v>4.2482449055126104E-2</v>
      </c>
      <c r="KX9" s="15" t="e">
        <v>#N/A</v>
      </c>
      <c r="KY9" s="15">
        <v>1</v>
      </c>
      <c r="KZ9" s="9">
        <v>0</v>
      </c>
      <c r="LA9" s="9">
        <v>1.245422260520267E-3</v>
      </c>
      <c r="LB9" s="9">
        <v>1.8825223631849922E-2</v>
      </c>
      <c r="LC9" s="9">
        <v>2.8105157616910071E-3</v>
      </c>
      <c r="LD9" s="6">
        <v>2</v>
      </c>
      <c r="LE9" s="12" t="s">
        <v>150</v>
      </c>
      <c r="LF9" s="15">
        <v>4.2455598278632212E-2</v>
      </c>
      <c r="LG9" s="15" t="e">
        <v>#N/A</v>
      </c>
      <c r="LH9" s="15">
        <v>1</v>
      </c>
      <c r="LI9" s="9">
        <v>0</v>
      </c>
      <c r="LJ9" s="9">
        <v>1.2559512374376251E-3</v>
      </c>
      <c r="LK9" s="9">
        <v>1.8885718783750081E-2</v>
      </c>
      <c r="LL9" s="9">
        <v>2.8234117962236652E-3</v>
      </c>
      <c r="LM9" s="6">
        <v>2</v>
      </c>
      <c r="LN9" s="12" t="s">
        <v>150</v>
      </c>
      <c r="LO9" s="15">
        <v>4.2587988319392034E-2</v>
      </c>
      <c r="LP9" s="15" t="e">
        <v>#N/A</v>
      </c>
      <c r="LQ9" s="15">
        <v>1</v>
      </c>
      <c r="LR9" s="9">
        <v>0</v>
      </c>
      <c r="LS9" s="9">
        <v>1.2791111218884879E-3</v>
      </c>
      <c r="LT9" s="9">
        <v>1.8946408337771281E-2</v>
      </c>
      <c r="LU9" s="9">
        <v>2.8752029697149124E-3</v>
      </c>
      <c r="LV9" s="6">
        <v>2</v>
      </c>
      <c r="LW9" s="12" t="s">
        <v>150</v>
      </c>
      <c r="LX9" s="15">
        <v>4.2720781991653078E-2</v>
      </c>
      <c r="LY9" s="15" t="e">
        <v>#N/A</v>
      </c>
      <c r="LZ9" s="15">
        <v>1</v>
      </c>
      <c r="MA9" s="9">
        <v>0</v>
      </c>
      <c r="MB9" s="9">
        <v>1.316911436731694E-3</v>
      </c>
      <c r="MC9" s="9">
        <v>1.9007292918627829E-2</v>
      </c>
      <c r="MD9" s="9">
        <v>2.9598894819889382E-3</v>
      </c>
      <c r="ME9" s="6">
        <v>2</v>
      </c>
      <c r="MF9" s="12" t="s">
        <v>150</v>
      </c>
      <c r="MG9" s="15">
        <v>4.2853980467437158E-2</v>
      </c>
      <c r="MH9" s="15" t="e">
        <v>#N/A</v>
      </c>
      <c r="MI9" s="15">
        <v>1</v>
      </c>
      <c r="MJ9" s="9">
        <v>0</v>
      </c>
      <c r="MK9" s="9">
        <v>1.369777261293402E-3</v>
      </c>
      <c r="ML9" s="9">
        <v>1.9068373153041489E-2</v>
      </c>
      <c r="MM9" s="9">
        <v>3.0784172057616798E-3</v>
      </c>
      <c r="MN9" s="6">
        <v>2</v>
      </c>
      <c r="MO9" s="12" t="s">
        <v>150</v>
      </c>
      <c r="MP9" s="15">
        <v>4.298758492179322E-2</v>
      </c>
      <c r="MQ9" s="15" t="e">
        <v>#N/A</v>
      </c>
      <c r="MR9" s="15">
        <v>1</v>
      </c>
      <c r="MS9" s="9">
        <v>0</v>
      </c>
      <c r="MT9" s="9">
        <v>1.4357944695566041E-3</v>
      </c>
      <c r="MU9" s="9">
        <v>1.9129649669748072E-2</v>
      </c>
      <c r="MV9" s="9">
        <v>3.2264750142242627E-3</v>
      </c>
      <c r="MW9" s="6">
        <v>2</v>
      </c>
      <c r="MX9" s="12" t="s">
        <v>150</v>
      </c>
      <c r="MY9" s="15">
        <v>4.312159653280534E-2</v>
      </c>
      <c r="MZ9" s="15" t="e">
        <v>#N/A</v>
      </c>
      <c r="NA9" s="15">
        <v>1</v>
      </c>
      <c r="NB9" s="9">
        <v>0</v>
      </c>
      <c r="NC9" s="9">
        <v>1.509879573572788E-3</v>
      </c>
      <c r="ND9" s="9">
        <v>1.9191123099503781E-2</v>
      </c>
      <c r="NE9" s="9">
        <v>3.3926319708935337E-3</v>
      </c>
      <c r="NF9" s="6">
        <v>2</v>
      </c>
    </row>
    <row r="10" spans="1:370">
      <c r="A10" s="9" t="s">
        <v>15</v>
      </c>
      <c r="B10" s="15">
        <f t="shared" ref="B10:C13" si="1">B18</f>
        <v>4.2759894820395994E-2</v>
      </c>
      <c r="C10" s="15">
        <f t="shared" si="1"/>
        <v>3.3099999999999998E-5</v>
      </c>
      <c r="D10" s="15">
        <f t="shared" ref="D10:D73" si="2">D9+1</f>
        <v>2</v>
      </c>
      <c r="E10" s="9">
        <f>E9+0.25</f>
        <v>0.25</v>
      </c>
      <c r="F10" s="9">
        <f t="shared" ref="F10:F12" si="3">$C$9</f>
        <v>2.0731999999999999E-3</v>
      </c>
      <c r="G10" s="9">
        <f>'mu (tau) a'!B3</f>
        <v>3.3079860000000003E-2</v>
      </c>
      <c r="H10" s="9">
        <f>F10*'qx (tau) a'!B3/G10</f>
        <v>2.0394677400690331E-3</v>
      </c>
      <c r="I10" s="6">
        <f t="shared" si="0"/>
        <v>2</v>
      </c>
      <c r="K10" s="9" t="s">
        <v>15</v>
      </c>
      <c r="L10" s="15">
        <v>4.2759894820395994E-2</v>
      </c>
      <c r="M10" s="15">
        <v>3.3099999999999998E-5</v>
      </c>
      <c r="N10" s="15">
        <v>2</v>
      </c>
      <c r="O10" s="9">
        <v>0.25</v>
      </c>
      <c r="P10" s="9">
        <v>2.0731999999999999E-3</v>
      </c>
      <c r="Q10" s="9">
        <v>3.3079860000000003E-2</v>
      </c>
      <c r="R10" s="9">
        <v>2.0394677400690331E-3</v>
      </c>
      <c r="S10" s="6">
        <v>2</v>
      </c>
      <c r="T10" s="9" t="s">
        <v>15</v>
      </c>
      <c r="U10" s="15">
        <v>5.6406680823938293E-2</v>
      </c>
      <c r="V10" s="15">
        <v>9.0700000000000009E-5</v>
      </c>
      <c r="W10" s="15">
        <v>2</v>
      </c>
      <c r="X10" s="9">
        <v>0.25</v>
      </c>
      <c r="Y10" s="9">
        <v>2.1126000000000001E-3</v>
      </c>
      <c r="Z10" s="9">
        <v>3.125124E-2</v>
      </c>
      <c r="AA10" s="9">
        <v>2.0800969951272337E-3</v>
      </c>
      <c r="AB10" s="6">
        <v>2</v>
      </c>
      <c r="AC10" s="9" t="s">
        <v>15</v>
      </c>
      <c r="AD10" s="15">
        <v>6.1409088547058399E-2</v>
      </c>
      <c r="AE10" s="15">
        <v>9.4600000000000009E-5</v>
      </c>
      <c r="AF10" s="15">
        <v>2</v>
      </c>
      <c r="AG10" s="9">
        <v>0.25</v>
      </c>
      <c r="AH10" s="9">
        <v>2.1540999999999999E-3</v>
      </c>
      <c r="AI10" s="9">
        <v>3.3144220000000002E-2</v>
      </c>
      <c r="AJ10" s="9">
        <v>2.1189836716628118E-3</v>
      </c>
      <c r="AK10" s="6">
        <v>2</v>
      </c>
      <c r="AL10" s="9" t="s">
        <v>15</v>
      </c>
      <c r="AM10" s="15">
        <v>5.6727962164206835E-2</v>
      </c>
      <c r="AN10" s="15">
        <v>1.0179999999999999E-4</v>
      </c>
      <c r="AO10" s="15">
        <v>2</v>
      </c>
      <c r="AP10" s="9">
        <v>0.25</v>
      </c>
      <c r="AQ10" s="9">
        <v>2.2027000000000001E-3</v>
      </c>
      <c r="AR10" s="9">
        <v>3.1288829999999997E-2</v>
      </c>
      <c r="AS10" s="9">
        <v>2.168770534053207E-3</v>
      </c>
      <c r="AT10" s="6">
        <v>2</v>
      </c>
      <c r="AU10" s="9" t="s">
        <v>15</v>
      </c>
      <c r="AV10" s="15">
        <v>5.3467132601564771E-2</v>
      </c>
      <c r="AW10" s="15">
        <v>1.0849999999999999E-4</v>
      </c>
      <c r="AX10" s="15">
        <v>2</v>
      </c>
      <c r="AY10" s="9">
        <v>0.25</v>
      </c>
      <c r="AZ10" s="9">
        <v>2.2578999999999998E-3</v>
      </c>
      <c r="BA10" s="9">
        <v>3.0071870000000001E-2</v>
      </c>
      <c r="BB10" s="9">
        <v>2.2244533226234348E-3</v>
      </c>
      <c r="BC10" s="6">
        <v>2</v>
      </c>
      <c r="BD10" s="9" t="s">
        <v>15</v>
      </c>
      <c r="BE10" s="15">
        <v>5.2957935238027831E-2</v>
      </c>
      <c r="BF10" s="15">
        <v>1.086E-4</v>
      </c>
      <c r="BG10" s="15">
        <v>2</v>
      </c>
      <c r="BH10" s="9">
        <v>0.25</v>
      </c>
      <c r="BI10" s="9">
        <v>2.3133000000000003E-3</v>
      </c>
      <c r="BJ10" s="9">
        <v>2.9938039999999999E-2</v>
      </c>
      <c r="BK10" s="9">
        <v>2.2791823863552861E-3</v>
      </c>
      <c r="BL10" s="6">
        <v>2</v>
      </c>
      <c r="BM10" s="9" t="s">
        <v>15</v>
      </c>
      <c r="BN10" s="15">
        <v>5.2494096937445556E-2</v>
      </c>
      <c r="BO10" s="15">
        <v>1.016E-4</v>
      </c>
      <c r="BP10" s="15">
        <v>2</v>
      </c>
      <c r="BQ10" s="9">
        <v>0.25</v>
      </c>
      <c r="BR10" s="9">
        <v>2.3803000000000001E-3</v>
      </c>
      <c r="BS10" s="9">
        <v>2.964574E-2</v>
      </c>
      <c r="BT10" s="9">
        <v>2.3455321883009161E-3</v>
      </c>
      <c r="BU10" s="6">
        <v>2</v>
      </c>
      <c r="BV10" s="9" t="s">
        <v>15</v>
      </c>
      <c r="BW10" s="15">
        <v>5.1667826223460001E-2</v>
      </c>
      <c r="BX10" s="15">
        <v>1.0339999999999999E-4</v>
      </c>
      <c r="BY10" s="15">
        <v>2</v>
      </c>
      <c r="BZ10" s="9">
        <v>0.25</v>
      </c>
      <c r="CA10" s="9">
        <v>2.4876E-3</v>
      </c>
      <c r="CB10" s="9">
        <v>2.9106699999999999E-2</v>
      </c>
      <c r="CC10" s="9">
        <v>2.4519167122346404E-3</v>
      </c>
      <c r="CD10" s="6">
        <v>2</v>
      </c>
      <c r="CE10" s="9" t="s">
        <v>15</v>
      </c>
      <c r="CF10" s="15">
        <v>5.4236247022446449E-2</v>
      </c>
      <c r="CG10" s="15">
        <v>1.1619999999999999E-4</v>
      </c>
      <c r="CH10" s="15">
        <v>2</v>
      </c>
      <c r="CI10" s="9">
        <v>0.25</v>
      </c>
      <c r="CJ10" s="9">
        <v>2.6186999999999998E-3</v>
      </c>
      <c r="CK10" s="9">
        <v>2.9749879999999999E-2</v>
      </c>
      <c r="CL10" s="9">
        <v>2.580318065417407E-3</v>
      </c>
      <c r="CM10" s="6">
        <v>2</v>
      </c>
      <c r="CN10" s="9" t="s">
        <v>15</v>
      </c>
      <c r="CO10" s="15">
        <v>5.0997112817427137E-2</v>
      </c>
      <c r="CP10" s="15">
        <v>1.238E-4</v>
      </c>
      <c r="CQ10" s="15">
        <v>2</v>
      </c>
      <c r="CR10" s="9">
        <v>0.25</v>
      </c>
      <c r="CS10" s="9">
        <v>2.7275999999999997E-3</v>
      </c>
      <c r="CT10" s="9">
        <v>2.8148469999999998E-2</v>
      </c>
      <c r="CU10" s="9">
        <v>2.6897438930073288E-3</v>
      </c>
      <c r="CV10" s="6">
        <v>2</v>
      </c>
      <c r="CW10" s="9" t="s">
        <v>15</v>
      </c>
      <c r="CX10" s="15">
        <v>5.1208309314181411E-2</v>
      </c>
      <c r="CY10" s="15">
        <v>1.2679999999999999E-4</v>
      </c>
      <c r="CZ10" s="15">
        <v>2</v>
      </c>
      <c r="DA10" s="9">
        <v>0.25</v>
      </c>
      <c r="DB10" s="9">
        <v>2.8326999999999996E-3</v>
      </c>
      <c r="DC10" s="9">
        <v>2.7805420000000001E-2</v>
      </c>
      <c r="DD10" s="9">
        <v>2.7938578056004907E-3</v>
      </c>
      <c r="DE10" s="6">
        <v>2</v>
      </c>
      <c r="DF10" s="9" t="s">
        <v>15</v>
      </c>
      <c r="DG10" s="15">
        <v>4.8134587813864926E-2</v>
      </c>
      <c r="DH10" s="15">
        <v>1.3460000000000002E-4</v>
      </c>
      <c r="DI10" s="15">
        <v>2</v>
      </c>
      <c r="DJ10" s="9">
        <v>0.25</v>
      </c>
      <c r="DK10" s="9">
        <v>3.0497000000000002E-3</v>
      </c>
      <c r="DL10" s="9">
        <v>2.6156769999999999E-2</v>
      </c>
      <c r="DM10" s="9">
        <v>3.0103288277948692E-3</v>
      </c>
      <c r="DN10" s="6">
        <v>2</v>
      </c>
      <c r="DO10" s="9" t="s">
        <v>15</v>
      </c>
      <c r="DP10" s="15">
        <v>4.760011556256627E-2</v>
      </c>
      <c r="DQ10" s="15">
        <v>1.393E-4</v>
      </c>
      <c r="DR10" s="15">
        <v>2</v>
      </c>
      <c r="DS10" s="9">
        <v>0.25</v>
      </c>
      <c r="DT10" s="9">
        <v>3.1787999999999999E-3</v>
      </c>
      <c r="DU10" s="9">
        <v>2.5453440000000001E-2</v>
      </c>
      <c r="DV10" s="9">
        <v>3.1388536914460285E-3</v>
      </c>
      <c r="DW10" s="6">
        <v>2</v>
      </c>
      <c r="DX10" s="9" t="s">
        <v>15</v>
      </c>
      <c r="DY10" s="15">
        <v>4.2255798638555553E-2</v>
      </c>
      <c r="DZ10" s="15">
        <v>1.5130000000000002E-4</v>
      </c>
      <c r="EA10" s="15">
        <v>2</v>
      </c>
      <c r="EB10" s="9">
        <v>0.25</v>
      </c>
      <c r="EC10" s="9">
        <v>3.3687000000000001E-3</v>
      </c>
      <c r="ED10" s="9">
        <v>2.2894540000000001E-2</v>
      </c>
      <c r="EE10" s="9">
        <v>3.3305731128033147E-3</v>
      </c>
      <c r="EF10" s="6">
        <v>2</v>
      </c>
      <c r="EG10" s="9" t="s">
        <v>15</v>
      </c>
      <c r="EH10" s="15">
        <v>3.9862688421316461E-2</v>
      </c>
      <c r="EI10" s="15">
        <v>1.7239999999999999E-4</v>
      </c>
      <c r="EJ10" s="15">
        <v>2</v>
      </c>
      <c r="EK10" s="9">
        <v>0.25</v>
      </c>
      <c r="EL10" s="9">
        <v>3.6949999999999999E-3</v>
      </c>
      <c r="EM10" s="9">
        <v>2.1388879999999999E-2</v>
      </c>
      <c r="EN10" s="9">
        <v>3.6559024689464805E-3</v>
      </c>
      <c r="EO10" s="6">
        <v>2</v>
      </c>
      <c r="EP10" s="9" t="s">
        <v>15</v>
      </c>
      <c r="EQ10" s="15">
        <v>3.743603209750368E-2</v>
      </c>
      <c r="ER10" s="15">
        <v>1.728E-4</v>
      </c>
      <c r="ES10" s="15">
        <v>2</v>
      </c>
      <c r="ET10" s="9">
        <v>0.25</v>
      </c>
      <c r="EU10" s="9">
        <v>3.7268000000000002E-3</v>
      </c>
      <c r="EV10" s="9">
        <v>1.9818209999999999E-2</v>
      </c>
      <c r="EW10" s="9">
        <v>3.6902338186950291E-3</v>
      </c>
      <c r="EX10" s="6">
        <v>2</v>
      </c>
      <c r="EY10" s="9" t="s">
        <v>15</v>
      </c>
      <c r="EZ10" s="15">
        <v>3.5645039223643593E-2</v>
      </c>
      <c r="FA10" s="15">
        <v>1.671E-4</v>
      </c>
      <c r="FB10" s="15">
        <v>2</v>
      </c>
      <c r="FC10" s="9">
        <v>0.25</v>
      </c>
      <c r="FD10" s="9">
        <v>3.4852999999999998E-3</v>
      </c>
      <c r="FE10" s="9">
        <v>1.8428369999999999E-2</v>
      </c>
      <c r="FF10" s="9">
        <v>3.4534794035500698E-3</v>
      </c>
      <c r="FG10" s="6">
        <v>2</v>
      </c>
      <c r="FH10" s="9" t="s">
        <v>15</v>
      </c>
      <c r="FI10" s="15">
        <v>3.253180814300527E-2</v>
      </c>
      <c r="FJ10" s="15">
        <v>1.5099999999999998E-4</v>
      </c>
      <c r="FK10" s="15">
        <v>2</v>
      </c>
      <c r="FL10" s="9">
        <v>0.25</v>
      </c>
      <c r="FM10" s="9">
        <v>3.0935000000000003E-3</v>
      </c>
      <c r="FN10" s="9">
        <v>1.6720849999999999E-2</v>
      </c>
      <c r="FO10" s="9">
        <v>3.067852266481669E-3</v>
      </c>
      <c r="FP10" s="6">
        <v>2</v>
      </c>
      <c r="FQ10" s="9" t="s">
        <v>15</v>
      </c>
      <c r="FR10" s="15">
        <v>3.0073910690813666E-2</v>
      </c>
      <c r="FS10" s="15">
        <v>1.2669999999999999E-4</v>
      </c>
      <c r="FT10" s="15">
        <v>2</v>
      </c>
      <c r="FU10" s="9">
        <v>0.25</v>
      </c>
      <c r="FV10" s="9">
        <v>2.477E-3</v>
      </c>
      <c r="FW10" s="9">
        <v>1.5218489999999999E-2</v>
      </c>
      <c r="FX10" s="9">
        <v>2.4582937019375774E-3</v>
      </c>
      <c r="FY10" s="6">
        <v>2</v>
      </c>
      <c r="FZ10" s="9" t="s">
        <v>15</v>
      </c>
      <c r="GA10" s="15">
        <v>2.7740383962883919E-2</v>
      </c>
      <c r="GB10" s="15">
        <v>1.0439999999999999E-4</v>
      </c>
      <c r="GC10" s="15">
        <v>2</v>
      </c>
      <c r="GD10" s="9">
        <v>0.25</v>
      </c>
      <c r="GE10" s="9">
        <v>1.9145E-3</v>
      </c>
      <c r="GF10" s="9">
        <v>1.3832850000000001E-2</v>
      </c>
      <c r="GG10" s="9">
        <v>1.9013503854953967E-3</v>
      </c>
      <c r="GH10" s="6">
        <v>2</v>
      </c>
      <c r="GI10" s="9" t="s">
        <v>15</v>
      </c>
      <c r="GJ10" s="15">
        <v>2.5641804001181989E-2</v>
      </c>
      <c r="GK10" s="15">
        <v>9.31E-5</v>
      </c>
      <c r="GL10" s="15">
        <v>2</v>
      </c>
      <c r="GM10" s="9">
        <v>0.25</v>
      </c>
      <c r="GN10" s="9">
        <v>1.6177000000000001E-3</v>
      </c>
      <c r="GO10" s="9">
        <v>1.256675E-2</v>
      </c>
      <c r="GP10" s="9">
        <v>1.6075986675950424E-3</v>
      </c>
      <c r="GQ10" s="6">
        <v>2</v>
      </c>
      <c r="GR10" s="9" t="s">
        <v>15</v>
      </c>
      <c r="GS10" s="15">
        <v>2.3778796612936581E-2</v>
      </c>
      <c r="GT10" s="15">
        <v>8.42E-5</v>
      </c>
      <c r="GU10" s="15">
        <v>2</v>
      </c>
      <c r="GV10" s="9">
        <v>0.25</v>
      </c>
      <c r="GW10" s="9">
        <v>1.3702E-3</v>
      </c>
      <c r="GX10" s="9">
        <v>1.1443129999999999E-2</v>
      </c>
      <c r="GY10" s="9">
        <v>1.3624049281970932E-3</v>
      </c>
      <c r="GZ10" s="6">
        <v>2</v>
      </c>
      <c r="HA10" s="9" t="s">
        <v>15</v>
      </c>
      <c r="HB10" s="15">
        <v>2.1889840682216999E-2</v>
      </c>
      <c r="HC10" s="15">
        <v>8.1099999999999993E-5</v>
      </c>
      <c r="HD10" s="15">
        <v>2</v>
      </c>
      <c r="HE10" s="9">
        <v>0.25</v>
      </c>
      <c r="HF10" s="9">
        <v>1.2447000000000001E-3</v>
      </c>
      <c r="HG10" s="9">
        <v>1.036131E-2</v>
      </c>
      <c r="HH10" s="9">
        <v>1.2382850794928442E-3</v>
      </c>
      <c r="HI10" s="6">
        <v>2</v>
      </c>
      <c r="HJ10" s="9" t="s">
        <v>15</v>
      </c>
      <c r="HK10" s="15">
        <v>2.0417590321223145E-2</v>
      </c>
      <c r="HL10" s="15">
        <v>8.1199999999999995E-5</v>
      </c>
      <c r="HM10" s="15">
        <v>2</v>
      </c>
      <c r="HN10" s="9">
        <v>0.25</v>
      </c>
      <c r="HO10" s="9">
        <v>1.1889000000000001E-3</v>
      </c>
      <c r="HP10" s="9">
        <v>9.5272299999999994E-3</v>
      </c>
      <c r="HQ10" s="9">
        <v>1.1832632500737364E-3</v>
      </c>
      <c r="HR10" s="6">
        <v>2</v>
      </c>
      <c r="HS10" s="9" t="s">
        <v>15</v>
      </c>
      <c r="HT10" s="15">
        <v>1.9086817125440581E-2</v>
      </c>
      <c r="HU10" s="15">
        <v>8.0699999999999996E-5</v>
      </c>
      <c r="HV10" s="15">
        <v>2</v>
      </c>
      <c r="HW10" s="9">
        <v>0.25</v>
      </c>
      <c r="HX10" s="9">
        <v>1.1756E-3</v>
      </c>
      <c r="HY10" s="9">
        <v>8.7671199999999998E-3</v>
      </c>
      <c r="HZ10" s="9">
        <v>1.1704683020193631E-3</v>
      </c>
      <c r="IA10" s="6">
        <v>2</v>
      </c>
      <c r="IB10" s="9" t="s">
        <v>15</v>
      </c>
      <c r="IC10" s="15">
        <v>1.8009853749978988E-2</v>
      </c>
      <c r="ID10" s="15">
        <v>8.6300000000000011E-5</v>
      </c>
      <c r="IE10" s="15">
        <v>2</v>
      </c>
      <c r="IF10" s="9">
        <v>0.25</v>
      </c>
      <c r="IG10" s="9">
        <v>1.2274E-3</v>
      </c>
      <c r="IH10" s="9">
        <v>8.1598E-3</v>
      </c>
      <c r="II10" s="9">
        <v>1.2224135652834627E-3</v>
      </c>
      <c r="IJ10" s="6">
        <v>2</v>
      </c>
      <c r="IK10" s="9" t="s">
        <v>15</v>
      </c>
      <c r="IL10" s="15">
        <v>1.7089816009326464E-2</v>
      </c>
      <c r="IM10" s="15">
        <v>8.7399999999999997E-5</v>
      </c>
      <c r="IN10" s="15">
        <v>2</v>
      </c>
      <c r="IO10" s="9">
        <v>0.25</v>
      </c>
      <c r="IP10" s="9">
        <v>1.2601999999999999E-3</v>
      </c>
      <c r="IQ10" s="9">
        <v>7.6367700000000002E-3</v>
      </c>
      <c r="IR10" s="9">
        <v>1.2554062442629542E-3</v>
      </c>
      <c r="IS10" s="6">
        <v>2</v>
      </c>
      <c r="IT10" s="9" t="s">
        <v>15</v>
      </c>
      <c r="IU10" s="15">
        <v>1.6213519086466732E-2</v>
      </c>
      <c r="IV10" s="15">
        <v>9.4700000000000011E-5</v>
      </c>
      <c r="IW10" s="15">
        <v>2</v>
      </c>
      <c r="IX10" s="9">
        <v>0.25</v>
      </c>
      <c r="IY10" s="9">
        <v>1.237E-3</v>
      </c>
      <c r="IZ10" s="9">
        <v>7.17265E-3</v>
      </c>
      <c r="JA10" s="9">
        <v>1.2325798331160728E-3</v>
      </c>
      <c r="JB10" s="6">
        <v>2</v>
      </c>
      <c r="JC10" s="9" t="s">
        <v>15</v>
      </c>
      <c r="JD10" s="15">
        <v>1.5492514827881831E-2</v>
      </c>
      <c r="JE10" s="15">
        <v>9.7600000000000001E-5</v>
      </c>
      <c r="JF10" s="15">
        <v>2</v>
      </c>
      <c r="JG10" s="9">
        <v>0.25</v>
      </c>
      <c r="JH10" s="9">
        <v>1.2102E-3</v>
      </c>
      <c r="JI10" s="9">
        <v>6.7807199999999996E-3</v>
      </c>
      <c r="JJ10" s="9">
        <v>1.2061111005910879E-3</v>
      </c>
      <c r="JK10" s="6">
        <v>2</v>
      </c>
      <c r="JL10" s="9" t="s">
        <v>15</v>
      </c>
      <c r="JM10" s="15">
        <v>1.4844062186442408E-2</v>
      </c>
      <c r="JN10" s="15">
        <v>9.4199999999999999E-5</v>
      </c>
      <c r="JO10" s="15">
        <v>2</v>
      </c>
      <c r="JP10" s="9">
        <v>0.25</v>
      </c>
      <c r="JQ10" s="9">
        <v>1.1745E-3</v>
      </c>
      <c r="JR10" s="9">
        <v>6.4278199999999999E-3</v>
      </c>
      <c r="JS10" s="9">
        <v>1.1707377672367926E-3</v>
      </c>
      <c r="JT10" s="6">
        <v>2</v>
      </c>
      <c r="JU10" s="9" t="s">
        <v>15</v>
      </c>
      <c r="JV10" s="15">
        <v>2.4044644980368512E-2</v>
      </c>
      <c r="JW10" s="15" t="e">
        <v>#N/A</v>
      </c>
      <c r="JX10" s="15">
        <v>2</v>
      </c>
      <c r="JY10" s="9">
        <v>0.25</v>
      </c>
      <c r="JZ10" s="9">
        <v>1.5098795735727861E-3</v>
      </c>
      <c r="KA10" s="9">
        <v>1.1679552635387259E-2</v>
      </c>
      <c r="KB10" s="9">
        <v>5.5919415544910499E-3</v>
      </c>
      <c r="KC10" s="6">
        <v>2</v>
      </c>
      <c r="KD10" s="9" t="s">
        <v>15</v>
      </c>
      <c r="KE10" s="15">
        <v>2.4061857102178452E-2</v>
      </c>
      <c r="KF10" s="15" t="e">
        <v>#N/A</v>
      </c>
      <c r="KG10" s="15">
        <v>2</v>
      </c>
      <c r="KH10" s="9">
        <v>0.25</v>
      </c>
      <c r="KI10" s="9">
        <v>1.5832077873893921E-3</v>
      </c>
      <c r="KJ10" s="9">
        <v>1.1716978583853571E-2</v>
      </c>
      <c r="KK10" s="9">
        <v>5.7841549933091898E-3</v>
      </c>
      <c r="KL10" s="6">
        <v>2</v>
      </c>
      <c r="KM10" s="9" t="s">
        <v>15</v>
      </c>
      <c r="KN10" s="15">
        <v>2.4080340445419179E-2</v>
      </c>
      <c r="KO10" s="15" t="e">
        <v>#N/A</v>
      </c>
      <c r="KP10" s="15">
        <v>2</v>
      </c>
      <c r="KQ10" s="9">
        <v>0.25</v>
      </c>
      <c r="KR10" s="9">
        <v>1.2497510230294079E-3</v>
      </c>
      <c r="KS10" s="9">
        <v>1.138441673177029E-2</v>
      </c>
      <c r="KT10" s="9">
        <v>4.6750270311852098E-3</v>
      </c>
      <c r="KU10" s="6">
        <v>2</v>
      </c>
      <c r="KV10" s="9" t="s">
        <v>15</v>
      </c>
      <c r="KW10" s="15">
        <v>2.4098811560991251E-2</v>
      </c>
      <c r="KX10" s="15" t="e">
        <v>#N/A</v>
      </c>
      <c r="KY10" s="15">
        <v>2</v>
      </c>
      <c r="KZ10" s="9">
        <v>0.25</v>
      </c>
      <c r="LA10" s="9">
        <v>1.24452518999217E-3</v>
      </c>
      <c r="LB10" s="9">
        <v>1.1420896946999709E-2</v>
      </c>
      <c r="LC10" s="9">
        <v>4.6292754612020795E-3</v>
      </c>
      <c r="LD10" s="6">
        <v>2</v>
      </c>
      <c r="LE10" s="9" t="s">
        <v>15</v>
      </c>
      <c r="LF10" s="15">
        <v>2.4115354246218024E-2</v>
      </c>
      <c r="LG10" s="15" t="e">
        <v>#N/A</v>
      </c>
      <c r="LH10" s="15">
        <v>2</v>
      </c>
      <c r="LI10" s="9">
        <v>0.25</v>
      </c>
      <c r="LJ10" s="9">
        <v>1.245422260520265E-3</v>
      </c>
      <c r="LK10" s="9">
        <v>1.1457494059399579E-2</v>
      </c>
      <c r="LL10" s="9">
        <v>4.6148963207653868E-3</v>
      </c>
      <c r="LM10" s="6">
        <v>2</v>
      </c>
      <c r="LN10" s="9" t="s">
        <v>15</v>
      </c>
      <c r="LO10" s="15">
        <v>2.4062510871041942E-2</v>
      </c>
      <c r="LP10" s="15" t="e">
        <v>#N/A</v>
      </c>
      <c r="LQ10" s="15">
        <v>2</v>
      </c>
      <c r="LR10" s="9">
        <v>0.25</v>
      </c>
      <c r="LS10" s="9">
        <v>1.2559512374376231E-3</v>
      </c>
      <c r="LT10" s="9">
        <v>1.1494208443555091E-2</v>
      </c>
      <c r="LU10" s="9">
        <v>4.6535119745206048E-3</v>
      </c>
      <c r="LV10" s="6">
        <v>2</v>
      </c>
      <c r="LW10" s="9" t="s">
        <v>15</v>
      </c>
      <c r="LX10" s="15">
        <v>2.4033626947102094E-2</v>
      </c>
      <c r="LY10" s="15" t="e">
        <v>#N/A</v>
      </c>
      <c r="LZ10" s="15">
        <v>2</v>
      </c>
      <c r="MA10" s="9">
        <v>0.25</v>
      </c>
      <c r="MB10" s="9">
        <v>1.2791111218884859E-3</v>
      </c>
      <c r="MC10" s="9">
        <v>1.153104047525177E-2</v>
      </c>
      <c r="MD10" s="9">
        <v>4.7389155816924388E-3</v>
      </c>
      <c r="ME10" s="6">
        <v>2</v>
      </c>
      <c r="MF10" s="9" t="s">
        <v>15</v>
      </c>
      <c r="MG10" s="15">
        <v>2.4022435960884048E-2</v>
      </c>
      <c r="MH10" s="15" t="e">
        <v>#N/A</v>
      </c>
      <c r="MI10" s="15">
        <v>2</v>
      </c>
      <c r="MJ10" s="9">
        <v>0.25</v>
      </c>
      <c r="MK10" s="9">
        <v>1.3169114367316921E-3</v>
      </c>
      <c r="ML10" s="9">
        <v>1.1567990531479279E-2</v>
      </c>
      <c r="MM10" s="9">
        <v>4.8785393481669643E-3</v>
      </c>
      <c r="MN10" s="6">
        <v>2</v>
      </c>
      <c r="MO10" s="9" t="s">
        <v>15</v>
      </c>
      <c r="MP10" s="15">
        <v>2.4022864563168267E-2</v>
      </c>
      <c r="MQ10" s="15" t="e">
        <v>#N/A</v>
      </c>
      <c r="MR10" s="15">
        <v>2</v>
      </c>
      <c r="MS10" s="9">
        <v>0.25</v>
      </c>
      <c r="MT10" s="9">
        <v>1.3697772612934001E-3</v>
      </c>
      <c r="MU10" s="9">
        <v>1.1605058990435331E-2</v>
      </c>
      <c r="MV10" s="9">
        <v>5.0739437337045824E-3</v>
      </c>
      <c r="MW10" s="6">
        <v>2</v>
      </c>
      <c r="MX10" s="9" t="s">
        <v>15</v>
      </c>
      <c r="MY10" s="15">
        <v>2.4031151618316704E-2</v>
      </c>
      <c r="MZ10" s="15" t="e">
        <v>#N/A</v>
      </c>
      <c r="NA10" s="15">
        <v>2</v>
      </c>
      <c r="NB10" s="9">
        <v>0.25</v>
      </c>
      <c r="NC10" s="9">
        <v>1.435794469556603E-3</v>
      </c>
      <c r="ND10" s="9">
        <v>1.164224623152953E-2</v>
      </c>
      <c r="NE10" s="9">
        <v>5.3180244249239703E-3</v>
      </c>
      <c r="NF10" s="6">
        <v>2</v>
      </c>
    </row>
    <row r="11" spans="1:370">
      <c r="A11" s="9" t="s">
        <v>16</v>
      </c>
      <c r="B11" s="15">
        <f t="shared" si="1"/>
        <v>0.20875338847496294</v>
      </c>
      <c r="C11" s="15">
        <f t="shared" si="1"/>
        <v>5.2699999999999993E-5</v>
      </c>
      <c r="D11" s="15">
        <f t="shared" si="2"/>
        <v>3</v>
      </c>
      <c r="E11" s="9">
        <f t="shared" ref="E11:E12" si="4">E10+0.25</f>
        <v>0.5</v>
      </c>
      <c r="F11" s="9">
        <f t="shared" si="3"/>
        <v>2.0731999999999999E-3</v>
      </c>
      <c r="G11" s="9">
        <f>'mu (tau) a'!B4</f>
        <v>2.2319209999999999E-2</v>
      </c>
      <c r="H11" s="9">
        <f>F11*'qx (tau) a'!B4/G11</f>
        <v>2.050319681924226E-3</v>
      </c>
      <c r="I11" s="6">
        <f t="shared" si="0"/>
        <v>2</v>
      </c>
      <c r="K11" s="9" t="s">
        <v>16</v>
      </c>
      <c r="L11" s="15">
        <v>0.20875338847496294</v>
      </c>
      <c r="M11" s="15">
        <v>5.2699999999999993E-5</v>
      </c>
      <c r="N11" s="15">
        <v>3</v>
      </c>
      <c r="O11" s="9">
        <v>0.5</v>
      </c>
      <c r="P11" s="9">
        <v>2.0731999999999999E-3</v>
      </c>
      <c r="Q11" s="9">
        <v>2.2319209999999999E-2</v>
      </c>
      <c r="R11" s="9">
        <v>2.050319681924226E-3</v>
      </c>
      <c r="S11" s="6">
        <v>2</v>
      </c>
      <c r="T11" s="9" t="s">
        <v>16</v>
      </c>
      <c r="U11" s="15">
        <v>0.20150026917381481</v>
      </c>
      <c r="V11" s="15">
        <v>4.1900000000000002E-5</v>
      </c>
      <c r="W11" s="15">
        <v>3</v>
      </c>
      <c r="X11" s="9">
        <v>0.5</v>
      </c>
      <c r="Y11" s="9">
        <v>2.1126000000000001E-3</v>
      </c>
      <c r="Z11" s="9">
        <v>2.092215E-2</v>
      </c>
      <c r="AA11" s="9">
        <v>2.090727951190485E-3</v>
      </c>
      <c r="AB11" s="6">
        <v>2</v>
      </c>
      <c r="AC11" s="9" t="s">
        <v>16</v>
      </c>
      <c r="AD11" s="15">
        <v>0.33425051752405577</v>
      </c>
      <c r="AE11" s="15">
        <v>1.2520000000000001E-4</v>
      </c>
      <c r="AF11" s="15">
        <v>3</v>
      </c>
      <c r="AG11" s="9">
        <v>0.5</v>
      </c>
      <c r="AH11" s="9">
        <v>2.1540999999999999E-3</v>
      </c>
      <c r="AI11" s="9">
        <v>2.2362509999999999E-2</v>
      </c>
      <c r="AJ11" s="9">
        <v>2.1302813719926788E-3</v>
      </c>
      <c r="AK11" s="6">
        <v>2</v>
      </c>
      <c r="AL11" s="9" t="s">
        <v>16</v>
      </c>
      <c r="AM11" s="15">
        <v>0.3610660694868062</v>
      </c>
      <c r="AN11" s="15">
        <v>1.316E-4</v>
      </c>
      <c r="AO11" s="15">
        <v>3</v>
      </c>
      <c r="AP11" s="9">
        <v>0.5</v>
      </c>
      <c r="AQ11" s="9">
        <v>2.2027000000000001E-3</v>
      </c>
      <c r="AR11" s="9">
        <v>2.0945990000000001E-2</v>
      </c>
      <c r="AS11" s="9">
        <v>2.1798706115108432E-3</v>
      </c>
      <c r="AT11" s="6">
        <v>2</v>
      </c>
      <c r="AU11" s="9" t="s">
        <v>16</v>
      </c>
      <c r="AV11" s="15">
        <v>0.33820061636886156</v>
      </c>
      <c r="AW11" s="15">
        <v>1.3880000000000001E-4</v>
      </c>
      <c r="AX11" s="15">
        <v>3</v>
      </c>
      <c r="AY11" s="9">
        <v>0.5</v>
      </c>
      <c r="AZ11" s="9">
        <v>2.2578999999999998E-3</v>
      </c>
      <c r="BA11" s="9">
        <v>2.0020940000000001E-2</v>
      </c>
      <c r="BB11" s="9">
        <v>2.2355216752560068E-3</v>
      </c>
      <c r="BC11" s="6">
        <v>2</v>
      </c>
      <c r="BD11" s="9" t="s">
        <v>16</v>
      </c>
      <c r="BE11" s="15">
        <v>0.26970076044995339</v>
      </c>
      <c r="BF11" s="15">
        <v>1.403E-4</v>
      </c>
      <c r="BG11" s="15">
        <v>3</v>
      </c>
      <c r="BH11" s="9">
        <v>0.5</v>
      </c>
      <c r="BI11" s="9">
        <v>2.3133000000000003E-3</v>
      </c>
      <c r="BJ11" s="9">
        <v>1.99341E-2</v>
      </c>
      <c r="BK11" s="9">
        <v>2.2904711601727697E-3</v>
      </c>
      <c r="BL11" s="6">
        <v>2</v>
      </c>
      <c r="BM11" s="9" t="s">
        <v>16</v>
      </c>
      <c r="BN11" s="15">
        <v>0.26758270189730926</v>
      </c>
      <c r="BO11" s="15">
        <v>1.3439999999999999E-4</v>
      </c>
      <c r="BP11" s="15">
        <v>3</v>
      </c>
      <c r="BQ11" s="9">
        <v>0.5</v>
      </c>
      <c r="BR11" s="9">
        <v>2.3803000000000001E-3</v>
      </c>
      <c r="BS11" s="9">
        <v>1.973716E-2</v>
      </c>
      <c r="BT11" s="9">
        <v>2.3570398926187962E-3</v>
      </c>
      <c r="BU11" s="6">
        <v>2</v>
      </c>
      <c r="BV11" s="9" t="s">
        <v>16</v>
      </c>
      <c r="BW11" s="15">
        <v>0.26580542478539793</v>
      </c>
      <c r="BX11" s="15">
        <v>1.3769999999999999E-4</v>
      </c>
      <c r="BY11" s="15">
        <v>3</v>
      </c>
      <c r="BZ11" s="9">
        <v>0.5</v>
      </c>
      <c r="CA11" s="9">
        <v>2.4876E-3</v>
      </c>
      <c r="CB11" s="9">
        <v>1.9379779999999999E-2</v>
      </c>
      <c r="CC11" s="9">
        <v>2.4637262138166686E-3</v>
      </c>
      <c r="CD11" s="6">
        <v>2</v>
      </c>
      <c r="CE11" s="9" t="s">
        <v>16</v>
      </c>
      <c r="CF11" s="15">
        <v>0.29087213448032467</v>
      </c>
      <c r="CG11" s="15">
        <v>1.529E-4</v>
      </c>
      <c r="CH11" s="15">
        <v>3</v>
      </c>
      <c r="CI11" s="9">
        <v>0.5</v>
      </c>
      <c r="CJ11" s="9">
        <v>2.6186999999999998E-3</v>
      </c>
      <c r="CK11" s="9">
        <v>1.9940530000000001E-2</v>
      </c>
      <c r="CL11" s="9">
        <v>2.592848576040857E-3</v>
      </c>
      <c r="CM11" s="6">
        <v>2</v>
      </c>
      <c r="CN11" s="9" t="s">
        <v>16</v>
      </c>
      <c r="CO11" s="15">
        <v>0.30092335910431711</v>
      </c>
      <c r="CP11" s="15">
        <v>1.6469999999999999E-4</v>
      </c>
      <c r="CQ11" s="15">
        <v>3</v>
      </c>
      <c r="CR11" s="9">
        <v>0.5</v>
      </c>
      <c r="CS11" s="9">
        <v>2.7275999999999997E-3</v>
      </c>
      <c r="CT11" s="9">
        <v>1.8799449999999999E-2</v>
      </c>
      <c r="CU11" s="9">
        <v>2.7022006582107455E-3</v>
      </c>
      <c r="CV11" s="6">
        <v>2</v>
      </c>
      <c r="CW11" s="9" t="s">
        <v>16</v>
      </c>
      <c r="CX11" s="15">
        <v>0.28417174744276741</v>
      </c>
      <c r="CY11" s="15">
        <v>1.7260000000000002E-4</v>
      </c>
      <c r="CZ11" s="15">
        <v>3</v>
      </c>
      <c r="DA11" s="9">
        <v>0.5</v>
      </c>
      <c r="DB11" s="9">
        <v>2.8326999999999996E-3</v>
      </c>
      <c r="DC11" s="9">
        <v>1.8643219999999999E-2</v>
      </c>
      <c r="DD11" s="9">
        <v>2.8065385168441932E-3</v>
      </c>
      <c r="DE11" s="6">
        <v>2</v>
      </c>
      <c r="DF11" s="9" t="s">
        <v>16</v>
      </c>
      <c r="DG11" s="15">
        <v>0.2878902910283645</v>
      </c>
      <c r="DH11" s="15">
        <v>1.8249999999999999E-4</v>
      </c>
      <c r="DI11" s="15">
        <v>3</v>
      </c>
      <c r="DJ11" s="9">
        <v>0.5</v>
      </c>
      <c r="DK11" s="9">
        <v>3.0497000000000002E-3</v>
      </c>
      <c r="DL11" s="9">
        <v>1.750034E-2</v>
      </c>
      <c r="DM11" s="9">
        <v>3.0232465448099869E-3</v>
      </c>
      <c r="DN11" s="6">
        <v>2</v>
      </c>
      <c r="DO11" s="9" t="s">
        <v>16</v>
      </c>
      <c r="DP11" s="15">
        <v>0.27192983186878972</v>
      </c>
      <c r="DQ11" s="15">
        <v>1.9469999999999999E-4</v>
      </c>
      <c r="DR11" s="15">
        <v>3</v>
      </c>
      <c r="DS11" s="9">
        <v>0.5</v>
      </c>
      <c r="DT11" s="9">
        <v>3.1787999999999999E-3</v>
      </c>
      <c r="DU11" s="9">
        <v>1.709244E-2</v>
      </c>
      <c r="DV11" s="9">
        <v>3.151863097369363E-3</v>
      </c>
      <c r="DW11" s="6">
        <v>2</v>
      </c>
      <c r="DX11" s="9" t="s">
        <v>16</v>
      </c>
      <c r="DY11" s="15">
        <v>0.24344517174611224</v>
      </c>
      <c r="DZ11" s="15">
        <v>2.095E-4</v>
      </c>
      <c r="EA11" s="15">
        <v>3</v>
      </c>
      <c r="EB11" s="9">
        <v>0.5</v>
      </c>
      <c r="EC11" s="9">
        <v>3.3687000000000001E-3</v>
      </c>
      <c r="ED11" s="9">
        <v>1.5281090000000001E-2</v>
      </c>
      <c r="EE11" s="9">
        <v>3.3431565820239264E-3</v>
      </c>
      <c r="EF11" s="6">
        <v>2</v>
      </c>
      <c r="EG11" s="9" t="s">
        <v>16</v>
      </c>
      <c r="EH11" s="15">
        <v>0.23527028201012601</v>
      </c>
      <c r="EI11" s="15">
        <v>2.2739999999999997E-4</v>
      </c>
      <c r="EJ11" s="15">
        <v>3</v>
      </c>
      <c r="EK11" s="9">
        <v>0.5</v>
      </c>
      <c r="EL11" s="9">
        <v>3.6949999999999999E-3</v>
      </c>
      <c r="EM11" s="9">
        <v>1.428811E-2</v>
      </c>
      <c r="EN11" s="9">
        <v>3.6687902178804614E-3</v>
      </c>
      <c r="EO11" s="6">
        <v>2</v>
      </c>
      <c r="EP11" s="9" t="s">
        <v>16</v>
      </c>
      <c r="EQ11" s="15">
        <v>0.22820327856567535</v>
      </c>
      <c r="ER11" s="15">
        <v>2.3039999999999999E-4</v>
      </c>
      <c r="ES11" s="15">
        <v>3</v>
      </c>
      <c r="ET11" s="9">
        <v>0.5</v>
      </c>
      <c r="EU11" s="9">
        <v>3.7268000000000002E-3</v>
      </c>
      <c r="EV11" s="9">
        <v>1.3254159999999999E-2</v>
      </c>
      <c r="EW11" s="9">
        <v>3.7022642642008251E-3</v>
      </c>
      <c r="EX11" s="6">
        <v>2</v>
      </c>
      <c r="EY11" s="9" t="s">
        <v>16</v>
      </c>
      <c r="EZ11" s="15">
        <v>0.22407399653410365</v>
      </c>
      <c r="FA11" s="15">
        <v>2.2800000000000001E-4</v>
      </c>
      <c r="FB11" s="15">
        <v>3</v>
      </c>
      <c r="FC11" s="9">
        <v>0.5</v>
      </c>
      <c r="FD11" s="9">
        <v>3.4852999999999998E-3</v>
      </c>
      <c r="FE11" s="9">
        <v>1.2370340000000001E-2</v>
      </c>
      <c r="FF11" s="9">
        <v>3.4638759961326845E-3</v>
      </c>
      <c r="FG11" s="6">
        <v>2</v>
      </c>
      <c r="FH11" s="9" t="s">
        <v>16</v>
      </c>
      <c r="FI11" s="15">
        <v>0.21286914261678269</v>
      </c>
      <c r="FJ11" s="15">
        <v>2.0340000000000001E-4</v>
      </c>
      <c r="FK11" s="15">
        <v>3</v>
      </c>
      <c r="FL11" s="9">
        <v>0.5</v>
      </c>
      <c r="FM11" s="9">
        <v>3.0935000000000003E-3</v>
      </c>
      <c r="FN11" s="9">
        <v>1.1214719999999999E-2</v>
      </c>
      <c r="FO11" s="9">
        <v>3.0762487899831659E-3</v>
      </c>
      <c r="FP11" s="6">
        <v>2</v>
      </c>
      <c r="FQ11" s="9" t="s">
        <v>16</v>
      </c>
      <c r="FR11" s="15">
        <v>0.20692980781028569</v>
      </c>
      <c r="FS11" s="15">
        <v>1.7430000000000001E-4</v>
      </c>
      <c r="FT11" s="15">
        <v>3</v>
      </c>
      <c r="FU11" s="9">
        <v>0.5</v>
      </c>
      <c r="FV11" s="9">
        <v>2.477E-3</v>
      </c>
      <c r="FW11" s="9">
        <v>1.021626E-2</v>
      </c>
      <c r="FX11" s="9">
        <v>2.4644092270556936E-3</v>
      </c>
      <c r="FY11" s="6">
        <v>2</v>
      </c>
      <c r="FZ11" s="9" t="s">
        <v>16</v>
      </c>
      <c r="GA11" s="15">
        <v>0.19792488948555498</v>
      </c>
      <c r="GB11" s="15">
        <v>1.4550000000000001E-4</v>
      </c>
      <c r="GC11" s="15">
        <v>3</v>
      </c>
      <c r="GD11" s="9">
        <v>0.5</v>
      </c>
      <c r="GE11" s="9">
        <v>1.9145E-3</v>
      </c>
      <c r="GF11" s="9">
        <v>9.2990599999999996E-3</v>
      </c>
      <c r="GG11" s="9">
        <v>1.9056388807040712E-3</v>
      </c>
      <c r="GH11" s="6">
        <v>2</v>
      </c>
      <c r="GI11" s="9" t="s">
        <v>16</v>
      </c>
      <c r="GJ11" s="15">
        <v>0.19103590305968554</v>
      </c>
      <c r="GK11" s="15">
        <v>1.2660000000000001E-4</v>
      </c>
      <c r="GL11" s="15">
        <v>3</v>
      </c>
      <c r="GM11" s="9">
        <v>0.5</v>
      </c>
      <c r="GN11" s="9">
        <v>1.6177000000000001E-3</v>
      </c>
      <c r="GO11" s="9">
        <v>8.4633099999999999E-3</v>
      </c>
      <c r="GP11" s="9">
        <v>1.6108838509991956E-3</v>
      </c>
      <c r="GQ11" s="6">
        <v>2</v>
      </c>
      <c r="GR11" s="9" t="s">
        <v>16</v>
      </c>
      <c r="GS11" s="15">
        <v>0.18492818928264909</v>
      </c>
      <c r="GT11" s="15">
        <v>1.1310000000000001E-4</v>
      </c>
      <c r="GU11" s="15">
        <v>3</v>
      </c>
      <c r="GV11" s="9">
        <v>0.5</v>
      </c>
      <c r="GW11" s="9">
        <v>1.3702E-3</v>
      </c>
      <c r="GX11" s="9">
        <v>7.7205099999999999E-3</v>
      </c>
      <c r="GY11" s="9">
        <v>1.3649307576831065E-3</v>
      </c>
      <c r="GZ11" s="6">
        <v>2</v>
      </c>
      <c r="HA11" s="9" t="s">
        <v>16</v>
      </c>
      <c r="HB11" s="15">
        <v>0.17642650783582969</v>
      </c>
      <c r="HC11" s="15">
        <v>1.065E-4</v>
      </c>
      <c r="HD11" s="15">
        <v>3</v>
      </c>
      <c r="HE11" s="9">
        <v>0.5</v>
      </c>
      <c r="HF11" s="9">
        <v>1.2447000000000001E-3</v>
      </c>
      <c r="HG11" s="9">
        <v>7.0058000000000004E-3</v>
      </c>
      <c r="HH11" s="9">
        <v>1.2403560399954323E-3</v>
      </c>
      <c r="HI11" s="6">
        <v>2</v>
      </c>
      <c r="HJ11" s="9" t="s">
        <v>16</v>
      </c>
      <c r="HK11" s="15">
        <v>0.17174764932483577</v>
      </c>
      <c r="HL11" s="15">
        <v>1.0670000000000001E-4</v>
      </c>
      <c r="HM11" s="15">
        <v>3</v>
      </c>
      <c r="HN11" s="9">
        <v>0.5</v>
      </c>
      <c r="HO11" s="9">
        <v>1.1889000000000001E-3</v>
      </c>
      <c r="HP11" s="9">
        <v>6.4519399999999998E-3</v>
      </c>
      <c r="HQ11" s="9">
        <v>1.1850782369333876E-3</v>
      </c>
      <c r="HR11" s="6">
        <v>2</v>
      </c>
      <c r="HS11" s="9" t="s">
        <v>16</v>
      </c>
      <c r="HT11" s="15">
        <v>0.16624080041287459</v>
      </c>
      <c r="HU11" s="15">
        <v>1.066E-4</v>
      </c>
      <c r="HV11" s="15">
        <v>3</v>
      </c>
      <c r="HW11" s="9">
        <v>0.5</v>
      </c>
      <c r="HX11" s="9">
        <v>1.1756E-3</v>
      </c>
      <c r="HY11" s="9">
        <v>5.9470599999999997E-3</v>
      </c>
      <c r="HZ11" s="9">
        <v>1.1721149455361137E-3</v>
      </c>
      <c r="IA11" s="6">
        <v>2</v>
      </c>
      <c r="IB11" s="9" t="s">
        <v>16</v>
      </c>
      <c r="IC11" s="15">
        <v>0.16138845409479952</v>
      </c>
      <c r="ID11" s="15">
        <v>1.1710000000000001E-4</v>
      </c>
      <c r="IE11" s="15">
        <v>3</v>
      </c>
      <c r="IF11" s="9">
        <v>0.5</v>
      </c>
      <c r="IG11" s="9">
        <v>1.2274E-3</v>
      </c>
      <c r="IH11" s="9">
        <v>5.5437799999999999E-3</v>
      </c>
      <c r="II11" s="9">
        <v>1.2240081323573447E-3</v>
      </c>
      <c r="IJ11" s="6">
        <v>2</v>
      </c>
      <c r="IK11" s="9" t="s">
        <v>16</v>
      </c>
      <c r="IL11" s="15">
        <v>0.15868147149906431</v>
      </c>
      <c r="IM11" s="15">
        <v>1.226E-4</v>
      </c>
      <c r="IN11" s="15">
        <v>3</v>
      </c>
      <c r="IO11" s="9">
        <v>0.5</v>
      </c>
      <c r="IP11" s="9">
        <v>1.2601999999999999E-3</v>
      </c>
      <c r="IQ11" s="9">
        <v>5.1945400000000001E-3</v>
      </c>
      <c r="IR11" s="9">
        <v>1.2569345920909263E-3</v>
      </c>
      <c r="IS11" s="6">
        <v>2</v>
      </c>
      <c r="IT11" s="9" t="s">
        <v>16</v>
      </c>
      <c r="IU11" s="15">
        <v>0.15314253847327508</v>
      </c>
      <c r="IV11" s="15">
        <v>1.316E-4</v>
      </c>
      <c r="IW11" s="15">
        <v>3</v>
      </c>
      <c r="IX11" s="9">
        <v>0.5</v>
      </c>
      <c r="IY11" s="9">
        <v>1.237E-3</v>
      </c>
      <c r="IZ11" s="9">
        <v>4.8862300000000001E-3</v>
      </c>
      <c r="JA11" s="9">
        <v>1.2339848594929014E-3</v>
      </c>
      <c r="JB11" s="6">
        <v>2</v>
      </c>
      <c r="JC11" s="9" t="s">
        <v>16</v>
      </c>
      <c r="JD11" s="15">
        <v>0.1495307087022667</v>
      </c>
      <c r="JE11" s="15">
        <v>1.3329999999999999E-4</v>
      </c>
      <c r="JF11" s="15">
        <v>3</v>
      </c>
      <c r="JG11" s="9">
        <v>0.5</v>
      </c>
      <c r="JH11" s="9">
        <v>1.2102E-3</v>
      </c>
      <c r="JI11" s="9">
        <v>4.6266600000000003E-3</v>
      </c>
      <c r="JJ11" s="9">
        <v>1.207406421911271E-3</v>
      </c>
      <c r="JK11" s="6">
        <v>2</v>
      </c>
      <c r="JL11" s="9" t="s">
        <v>16</v>
      </c>
      <c r="JM11" s="15">
        <v>0.14846722698141079</v>
      </c>
      <c r="JN11" s="15">
        <v>1.3109999999999999E-4</v>
      </c>
      <c r="JO11" s="15">
        <v>3</v>
      </c>
      <c r="JP11" s="9">
        <v>0.5</v>
      </c>
      <c r="JQ11" s="9">
        <v>1.1745E-3</v>
      </c>
      <c r="JR11" s="9">
        <v>4.3877600000000001E-3</v>
      </c>
      <c r="JS11" s="9">
        <v>1.1719276293598556E-3</v>
      </c>
      <c r="JT11" s="6">
        <v>2</v>
      </c>
      <c r="JU11" s="9" t="s">
        <v>16</v>
      </c>
      <c r="JV11" s="15">
        <v>0.18648616096893111</v>
      </c>
      <c r="JW11" s="15" t="e">
        <v>#N/A</v>
      </c>
      <c r="JX11" s="15">
        <v>3</v>
      </c>
      <c r="JY11" s="9">
        <v>0.5</v>
      </c>
      <c r="JZ11" s="9">
        <v>1.4357944695566061E-3</v>
      </c>
      <c r="KA11" s="9">
        <v>7.8645988933912121E-3</v>
      </c>
      <c r="KB11" s="9">
        <v>7.8970014976240607E-3</v>
      </c>
      <c r="KC11" s="6">
        <v>2</v>
      </c>
      <c r="KD11" s="9" t="s">
        <v>16</v>
      </c>
      <c r="KE11" s="15">
        <v>0.1865247191245335</v>
      </c>
      <c r="KF11" s="15" t="e">
        <v>#N/A</v>
      </c>
      <c r="KG11" s="15">
        <v>3</v>
      </c>
      <c r="KH11" s="9">
        <v>0.5</v>
      </c>
      <c r="KI11" s="9">
        <v>1.50987957357279E-3</v>
      </c>
      <c r="KJ11" s="9">
        <v>7.8895244108481317E-3</v>
      </c>
      <c r="KK11" s="9">
        <v>8.1923618438099963E-3</v>
      </c>
      <c r="KL11" s="6">
        <v>2</v>
      </c>
      <c r="KM11" s="9" t="s">
        <v>16</v>
      </c>
      <c r="KN11" s="15">
        <v>0.18655575837389393</v>
      </c>
      <c r="KO11" s="15" t="e">
        <v>#N/A</v>
      </c>
      <c r="KP11" s="15">
        <v>3</v>
      </c>
      <c r="KQ11" s="9">
        <v>0.5</v>
      </c>
      <c r="KR11" s="9">
        <v>1.5832077873893951E-3</v>
      </c>
      <c r="KS11" s="9">
        <v>7.9145289255214222E-3</v>
      </c>
      <c r="KT11" s="9">
        <v>8.5189144519726666E-3</v>
      </c>
      <c r="KU11" s="6">
        <v>2</v>
      </c>
      <c r="KV11" s="9" t="s">
        <v>16</v>
      </c>
      <c r="KW11" s="15">
        <v>0.18658461975405727</v>
      </c>
      <c r="KX11" s="15" t="e">
        <v>#N/A</v>
      </c>
      <c r="KY11" s="15">
        <v>3</v>
      </c>
      <c r="KZ11" s="9">
        <v>0.5</v>
      </c>
      <c r="LA11" s="9">
        <v>1.249751023029414E-3</v>
      </c>
      <c r="LB11" s="9">
        <v>7.6923113277920568E-3</v>
      </c>
      <c r="LC11" s="9">
        <v>6.9020196797830438E-3</v>
      </c>
      <c r="LD11" s="6">
        <v>2</v>
      </c>
      <c r="LE11" s="9" t="s">
        <v>16</v>
      </c>
      <c r="LF11" s="15">
        <v>0.18661029261386797</v>
      </c>
      <c r="LG11" s="15" t="e">
        <v>#N/A</v>
      </c>
      <c r="LH11" s="15">
        <v>3</v>
      </c>
      <c r="LI11" s="9">
        <v>0.5</v>
      </c>
      <c r="LJ11" s="9">
        <v>1.2445251899921739E-3</v>
      </c>
      <c r="LK11" s="9">
        <v>7.7166908089180454E-3</v>
      </c>
      <c r="LL11" s="9">
        <v>6.8471139795938558E-3</v>
      </c>
      <c r="LM11" s="6">
        <v>2</v>
      </c>
      <c r="LN11" s="9" t="s">
        <v>16</v>
      </c>
      <c r="LO11" s="15">
        <v>0.18658946558937317</v>
      </c>
      <c r="LP11" s="15" t="e">
        <v>#N/A</v>
      </c>
      <c r="LQ11" s="15">
        <v>3</v>
      </c>
      <c r="LR11" s="9">
        <v>0.5</v>
      </c>
      <c r="LS11" s="9">
        <v>1.2454222605202711E-3</v>
      </c>
      <c r="LT11" s="9">
        <v>7.7411475566905186E-3</v>
      </c>
      <c r="LU11" s="9">
        <v>6.8517010295077885E-3</v>
      </c>
      <c r="LV11" s="6">
        <v>2</v>
      </c>
      <c r="LW11" s="9" t="s">
        <v>16</v>
      </c>
      <c r="LX11" s="15">
        <v>0.18656333704327666</v>
      </c>
      <c r="LY11" s="15" t="e">
        <v>#N/A</v>
      </c>
      <c r="LZ11" s="15">
        <v>3</v>
      </c>
      <c r="MA11" s="9">
        <v>0.5</v>
      </c>
      <c r="MB11" s="9">
        <v>1.255951237437629E-3</v>
      </c>
      <c r="MC11" s="9">
        <v>7.7656818159930474E-3</v>
      </c>
      <c r="MD11" s="9">
        <v>6.9092734260911282E-3</v>
      </c>
      <c r="ME11" s="6">
        <v>2</v>
      </c>
      <c r="MF11" s="9" t="s">
        <v>16</v>
      </c>
      <c r="MG11" s="15">
        <v>0.18653181952284192</v>
      </c>
      <c r="MH11" s="15" t="e">
        <v>#N/A</v>
      </c>
      <c r="MI11" s="15">
        <v>3</v>
      </c>
      <c r="MJ11" s="9">
        <v>0.5</v>
      </c>
      <c r="MK11" s="9">
        <v>1.279111121888492E-3</v>
      </c>
      <c r="ML11" s="9">
        <v>7.7902938324853344E-3</v>
      </c>
      <c r="MM11" s="9">
        <v>7.0363203509107514E-3</v>
      </c>
      <c r="MN11" s="6">
        <v>2</v>
      </c>
      <c r="MO11" s="9" t="s">
        <v>16</v>
      </c>
      <c r="MP11" s="15">
        <v>0.18649133519194017</v>
      </c>
      <c r="MQ11" s="15" t="e">
        <v>#N/A</v>
      </c>
      <c r="MR11" s="15">
        <v>3</v>
      </c>
      <c r="MS11" s="9">
        <v>0.5</v>
      </c>
      <c r="MT11" s="9">
        <v>1.316911436731696E-3</v>
      </c>
      <c r="MU11" s="9">
        <v>7.8149838526056573E-3</v>
      </c>
      <c r="MV11" s="9">
        <v>7.2438847333138653E-3</v>
      </c>
      <c r="MW11" s="6">
        <v>2</v>
      </c>
      <c r="MX11" s="9" t="s">
        <v>16</v>
      </c>
      <c r="MY11" s="15">
        <v>0.18644322882891651</v>
      </c>
      <c r="MZ11" s="15" t="e">
        <v>#N/A</v>
      </c>
      <c r="NA11" s="15">
        <v>3</v>
      </c>
      <c r="NB11" s="9">
        <v>0.5</v>
      </c>
      <c r="NC11" s="9">
        <v>1.3697772612934051E-3</v>
      </c>
      <c r="ND11" s="9">
        <v>7.8397521235733375E-3</v>
      </c>
      <c r="NE11" s="9">
        <v>7.5342920886104139E-3</v>
      </c>
      <c r="NF11" s="6">
        <v>2</v>
      </c>
    </row>
    <row r="12" spans="1:370">
      <c r="A12" s="9" t="s">
        <v>17</v>
      </c>
      <c r="B12" s="15">
        <f t="shared" si="1"/>
        <v>0.37521123820627345</v>
      </c>
      <c r="C12" s="15">
        <f t="shared" si="1"/>
        <v>9.5500000000000004E-5</v>
      </c>
      <c r="D12" s="15">
        <f t="shared" si="2"/>
        <v>4</v>
      </c>
      <c r="E12" s="9">
        <f t="shared" si="4"/>
        <v>0.75</v>
      </c>
      <c r="F12" s="9">
        <f t="shared" si="3"/>
        <v>2.0731999999999999E-3</v>
      </c>
      <c r="G12" s="9">
        <f>'mu (tau) a'!B5</f>
        <v>1.524908E-2</v>
      </c>
      <c r="H12" s="9">
        <f>F12*'qx (tau) a'!B5/G12</f>
        <v>2.0575134263837555E-3</v>
      </c>
      <c r="I12" s="6">
        <f t="shared" si="0"/>
        <v>2</v>
      </c>
      <c r="K12" s="9" t="s">
        <v>17</v>
      </c>
      <c r="L12" s="15">
        <v>0.37521123820627345</v>
      </c>
      <c r="M12" s="15">
        <v>9.5500000000000004E-5</v>
      </c>
      <c r="N12" s="15">
        <v>4</v>
      </c>
      <c r="O12" s="9">
        <v>0.75</v>
      </c>
      <c r="P12" s="9">
        <v>2.0731999999999999E-3</v>
      </c>
      <c r="Q12" s="9">
        <v>1.524908E-2</v>
      </c>
      <c r="R12" s="9">
        <v>2.0575134263837555E-3</v>
      </c>
      <c r="S12" s="6">
        <v>2</v>
      </c>
      <c r="T12" s="9" t="s">
        <v>17</v>
      </c>
      <c r="U12" s="15">
        <v>0.37107503591788349</v>
      </c>
      <c r="V12" s="15">
        <v>7.75E-5</v>
      </c>
      <c r="W12" s="15">
        <v>4</v>
      </c>
      <c r="X12" s="9">
        <v>0.75</v>
      </c>
      <c r="Y12" s="9">
        <v>2.1126000000000001E-3</v>
      </c>
      <c r="Z12" s="9">
        <v>1.4119619999999999E-2</v>
      </c>
      <c r="AA12" s="9">
        <v>2.097790454983916E-3</v>
      </c>
      <c r="AB12" s="6">
        <v>2</v>
      </c>
      <c r="AC12" s="9" t="s">
        <v>17</v>
      </c>
      <c r="AD12" s="15">
        <v>0.36761023708497298</v>
      </c>
      <c r="AE12" s="15">
        <v>6.9499999999999995E-5</v>
      </c>
      <c r="AF12" s="15">
        <v>4</v>
      </c>
      <c r="AG12" s="9">
        <v>0.75</v>
      </c>
      <c r="AH12" s="9">
        <v>2.1540999999999999E-3</v>
      </c>
      <c r="AI12" s="9">
        <v>1.5282189999999999E-2</v>
      </c>
      <c r="AJ12" s="9">
        <v>2.1377647333268336E-3</v>
      </c>
      <c r="AK12" s="6">
        <v>2</v>
      </c>
      <c r="AL12" s="9" t="s">
        <v>17</v>
      </c>
      <c r="AM12" s="15">
        <v>0.48448520955986141</v>
      </c>
      <c r="AN12" s="15">
        <v>7.5150000000000011E-4</v>
      </c>
      <c r="AO12" s="15">
        <v>4</v>
      </c>
      <c r="AP12" s="9">
        <v>0.75</v>
      </c>
      <c r="AQ12" s="9">
        <v>2.2027000000000001E-3</v>
      </c>
      <c r="AR12" s="9">
        <v>1.4139240000000001E-2</v>
      </c>
      <c r="AS12" s="9">
        <v>2.1872382089136331E-3</v>
      </c>
      <c r="AT12" s="6">
        <v>2</v>
      </c>
      <c r="AU12" s="9" t="s">
        <v>17</v>
      </c>
      <c r="AV12" s="15">
        <v>0.46592722297825839</v>
      </c>
      <c r="AW12" s="15">
        <v>7.8620000000000003E-4</v>
      </c>
      <c r="AX12" s="15">
        <v>4</v>
      </c>
      <c r="AY12" s="9">
        <v>0.75</v>
      </c>
      <c r="AZ12" s="9">
        <v>2.2578999999999998E-3</v>
      </c>
      <c r="BA12" s="9">
        <v>1.33943E-2</v>
      </c>
      <c r="BB12" s="9">
        <v>2.2428785752894886E-3</v>
      </c>
      <c r="BC12" s="6">
        <v>2</v>
      </c>
      <c r="BD12" s="9" t="s">
        <v>17</v>
      </c>
      <c r="BE12" s="15">
        <v>0.44369156828259737</v>
      </c>
      <c r="BF12" s="15">
        <v>8.1540000000000009E-4</v>
      </c>
      <c r="BG12" s="15">
        <v>4</v>
      </c>
      <c r="BH12" s="9">
        <v>0.75</v>
      </c>
      <c r="BI12" s="9">
        <v>2.3133000000000003E-3</v>
      </c>
      <c r="BJ12" s="9">
        <v>1.3340339999999999E-2</v>
      </c>
      <c r="BK12" s="9">
        <v>2.297972610518173E-3</v>
      </c>
      <c r="BL12" s="6">
        <v>2</v>
      </c>
      <c r="BM12" s="9" t="s">
        <v>17</v>
      </c>
      <c r="BN12" s="15">
        <v>0.44318290632738155</v>
      </c>
      <c r="BO12" s="15">
        <v>8.3319999999999998E-4</v>
      </c>
      <c r="BP12" s="15">
        <v>4</v>
      </c>
      <c r="BQ12" s="9">
        <v>0.75</v>
      </c>
      <c r="BR12" s="9">
        <v>2.3803000000000001E-3</v>
      </c>
      <c r="BS12" s="9">
        <v>1.320938E-2</v>
      </c>
      <c r="BT12" s="9">
        <v>2.3646822646483027E-3</v>
      </c>
      <c r="BU12" s="6">
        <v>2</v>
      </c>
      <c r="BV12" s="9" t="s">
        <v>17</v>
      </c>
      <c r="BW12" s="15">
        <v>0.44126496076313393</v>
      </c>
      <c r="BX12" s="15">
        <v>8.7450000000000006E-4</v>
      </c>
      <c r="BY12" s="15">
        <v>4</v>
      </c>
      <c r="BZ12" s="9">
        <v>0.75</v>
      </c>
      <c r="CA12" s="9">
        <v>2.4876E-3</v>
      </c>
      <c r="CB12" s="9">
        <v>1.2976390000000001E-2</v>
      </c>
      <c r="CC12" s="9">
        <v>2.4715641271570907E-3</v>
      </c>
      <c r="CD12" s="6">
        <v>2</v>
      </c>
      <c r="CE12" s="9" t="s">
        <v>17</v>
      </c>
      <c r="CF12" s="15">
        <v>0.45978805759706631</v>
      </c>
      <c r="CG12" s="15">
        <v>9.3760000000000002E-4</v>
      </c>
      <c r="CH12" s="15">
        <v>4</v>
      </c>
      <c r="CI12" s="9">
        <v>0.75</v>
      </c>
      <c r="CJ12" s="9">
        <v>2.6186999999999998E-3</v>
      </c>
      <c r="CK12" s="9">
        <v>1.349795E-2</v>
      </c>
      <c r="CL12" s="9">
        <v>2.6011442850210585E-3</v>
      </c>
      <c r="CM12" s="6">
        <v>2</v>
      </c>
      <c r="CN12" s="9" t="s">
        <v>17</v>
      </c>
      <c r="CO12" s="15">
        <v>0.45464089957961651</v>
      </c>
      <c r="CP12" s="15">
        <v>9.9780000000000008E-4</v>
      </c>
      <c r="CQ12" s="15">
        <v>4</v>
      </c>
      <c r="CR12" s="9">
        <v>0.75</v>
      </c>
      <c r="CS12" s="9">
        <v>2.7275999999999997E-3</v>
      </c>
      <c r="CT12" s="9">
        <v>1.26587E-2</v>
      </c>
      <c r="CU12" s="9">
        <v>2.7104440904674254E-3</v>
      </c>
      <c r="CV12" s="6">
        <v>2</v>
      </c>
      <c r="CW12" s="9" t="s">
        <v>17</v>
      </c>
      <c r="CX12" s="15">
        <v>0.45456656219580427</v>
      </c>
      <c r="CY12" s="15">
        <v>1.0597E-3</v>
      </c>
      <c r="CZ12" s="15">
        <v>4</v>
      </c>
      <c r="DA12" s="9">
        <v>0.75</v>
      </c>
      <c r="DB12" s="9">
        <v>2.8326999999999996E-3</v>
      </c>
      <c r="DC12" s="9">
        <v>1.264091E-2</v>
      </c>
      <c r="DD12" s="9">
        <v>2.8149095044581441E-3</v>
      </c>
      <c r="DE12" s="6">
        <v>2</v>
      </c>
      <c r="DF12" s="9" t="s">
        <v>17</v>
      </c>
      <c r="DG12" s="15">
        <v>0.44837187384434141</v>
      </c>
      <c r="DH12" s="15">
        <v>1.1202E-3</v>
      </c>
      <c r="DI12" s="15">
        <v>4</v>
      </c>
      <c r="DJ12" s="9">
        <v>0.75</v>
      </c>
      <c r="DK12" s="9">
        <v>3.0497000000000002E-3</v>
      </c>
      <c r="DL12" s="9">
        <v>1.18315E-2</v>
      </c>
      <c r="DM12" s="9">
        <v>3.0317649853357563E-3</v>
      </c>
      <c r="DN12" s="6">
        <v>2</v>
      </c>
      <c r="DO12" s="9" t="s">
        <v>17</v>
      </c>
      <c r="DP12" s="15">
        <v>0.44692306875486587</v>
      </c>
      <c r="DQ12" s="15">
        <v>1.2023000000000001E-3</v>
      </c>
      <c r="DR12" s="15">
        <v>4</v>
      </c>
      <c r="DS12" s="9">
        <v>0.75</v>
      </c>
      <c r="DT12" s="9">
        <v>3.1787999999999999E-3</v>
      </c>
      <c r="DU12" s="9">
        <v>1.162872E-2</v>
      </c>
      <c r="DV12" s="9">
        <v>3.1604248962912515E-3</v>
      </c>
      <c r="DW12" s="6">
        <v>2</v>
      </c>
      <c r="DX12" s="9" t="s">
        <v>17</v>
      </c>
      <c r="DY12" s="15">
        <v>0.42491145576249378</v>
      </c>
      <c r="DZ12" s="15">
        <v>1.2918999999999999E-3</v>
      </c>
      <c r="EA12" s="15">
        <v>4</v>
      </c>
      <c r="EB12" s="9">
        <v>0.75</v>
      </c>
      <c r="EC12" s="9">
        <v>3.3687000000000001E-3</v>
      </c>
      <c r="ED12" s="9">
        <v>1.030549E-2</v>
      </c>
      <c r="EE12" s="9">
        <v>3.351433986059857E-3</v>
      </c>
      <c r="EF12" s="6">
        <v>2</v>
      </c>
      <c r="EG12" s="9" t="s">
        <v>17</v>
      </c>
      <c r="EH12" s="15">
        <v>0.41866149329478697</v>
      </c>
      <c r="EI12" s="15">
        <v>1.3834000000000001E-3</v>
      </c>
      <c r="EJ12" s="15">
        <v>4</v>
      </c>
      <c r="EK12" s="9">
        <v>0.75</v>
      </c>
      <c r="EL12" s="9">
        <v>3.6949999999999999E-3</v>
      </c>
      <c r="EM12" s="9">
        <v>9.6542999999999993E-3</v>
      </c>
      <c r="EN12" s="9">
        <v>3.6772489357074054E-3</v>
      </c>
      <c r="EO12" s="6">
        <v>2</v>
      </c>
      <c r="EP12" s="9" t="s">
        <v>17</v>
      </c>
      <c r="EQ12" s="15">
        <v>0.41317864125867476</v>
      </c>
      <c r="ER12" s="15">
        <v>1.4073E-3</v>
      </c>
      <c r="ES12" s="15">
        <v>4</v>
      </c>
      <c r="ET12" s="9">
        <v>0.75</v>
      </c>
      <c r="EU12" s="9">
        <v>3.7268000000000002E-3</v>
      </c>
      <c r="EV12" s="9">
        <v>8.9797499999999999E-3</v>
      </c>
      <c r="EW12" s="9">
        <v>3.7101409892257584E-3</v>
      </c>
      <c r="EX12" s="6">
        <v>2</v>
      </c>
      <c r="EY12" s="9" t="s">
        <v>17</v>
      </c>
      <c r="EZ12" s="15">
        <v>0.41045892200051903</v>
      </c>
      <c r="FA12" s="15">
        <v>1.3765000000000001E-3</v>
      </c>
      <c r="FB12" s="15">
        <v>4</v>
      </c>
      <c r="FC12" s="9">
        <v>0.75</v>
      </c>
      <c r="FD12" s="9">
        <v>3.4852999999999998E-3</v>
      </c>
      <c r="FE12" s="9">
        <v>8.4297899999999995E-3</v>
      </c>
      <c r="FF12" s="9">
        <v>3.4706679905430623E-3</v>
      </c>
      <c r="FG12" s="6">
        <v>2</v>
      </c>
      <c r="FH12" s="9" t="s">
        <v>17</v>
      </c>
      <c r="FI12" s="15">
        <v>0.40246532626657472</v>
      </c>
      <c r="FJ12" s="15">
        <v>1.2053000000000001E-3</v>
      </c>
      <c r="FK12" s="15">
        <v>4</v>
      </c>
      <c r="FL12" s="9">
        <v>0.75</v>
      </c>
      <c r="FM12" s="9">
        <v>3.0935000000000003E-3</v>
      </c>
      <c r="FN12" s="9">
        <v>7.6446600000000002E-3</v>
      </c>
      <c r="FO12" s="9">
        <v>3.0817203021455504E-3</v>
      </c>
      <c r="FP12" s="6">
        <v>2</v>
      </c>
      <c r="FQ12" s="9" t="s">
        <v>17</v>
      </c>
      <c r="FR12" s="15">
        <v>0.39811236366906932</v>
      </c>
      <c r="FS12" s="15">
        <v>1.0185999999999999E-3</v>
      </c>
      <c r="FT12" s="15">
        <v>4</v>
      </c>
      <c r="FU12" s="9">
        <v>0.75</v>
      </c>
      <c r="FV12" s="9">
        <v>2.477E-3</v>
      </c>
      <c r="FW12" s="9">
        <v>6.9842999999999997E-3</v>
      </c>
      <c r="FX12" s="9">
        <v>2.4683783958306489E-3</v>
      </c>
      <c r="FY12" s="6">
        <v>2</v>
      </c>
      <c r="FZ12" s="9" t="s">
        <v>17</v>
      </c>
      <c r="GA12" s="15">
        <v>0.39080402335503894</v>
      </c>
      <c r="GB12" s="15">
        <v>8.3589999999999999E-4</v>
      </c>
      <c r="GC12" s="15">
        <v>4</v>
      </c>
      <c r="GD12" s="9">
        <v>0.75</v>
      </c>
      <c r="GE12" s="9">
        <v>1.9145E-3</v>
      </c>
      <c r="GF12" s="9">
        <v>6.3773299999999996E-3</v>
      </c>
      <c r="GG12" s="9">
        <v>1.9084148648415562E-3</v>
      </c>
      <c r="GH12" s="6">
        <v>2</v>
      </c>
      <c r="GI12" s="9" t="s">
        <v>17</v>
      </c>
      <c r="GJ12" s="15">
        <v>0.38614200884337435</v>
      </c>
      <c r="GK12" s="15">
        <v>7.2150000000000003E-4</v>
      </c>
      <c r="GL12" s="15">
        <v>4</v>
      </c>
      <c r="GM12" s="9">
        <v>0.75</v>
      </c>
      <c r="GN12" s="9">
        <v>1.6177000000000001E-3</v>
      </c>
      <c r="GO12" s="9">
        <v>5.8258099999999998E-3</v>
      </c>
      <c r="GP12" s="9">
        <v>1.6130016861174671E-3</v>
      </c>
      <c r="GQ12" s="6">
        <v>2</v>
      </c>
      <c r="GR12" s="9" t="s">
        <v>17</v>
      </c>
      <c r="GS12" s="15">
        <v>0.38286056842716443</v>
      </c>
      <c r="GT12" s="15">
        <v>6.4319999999999991E-4</v>
      </c>
      <c r="GU12" s="15">
        <v>4</v>
      </c>
      <c r="GV12" s="9">
        <v>0.75</v>
      </c>
      <c r="GW12" s="9">
        <v>1.3702E-3</v>
      </c>
      <c r="GX12" s="9">
        <v>5.3348099999999997E-3</v>
      </c>
      <c r="GY12" s="9">
        <v>1.3665554207178887E-3</v>
      </c>
      <c r="GZ12" s="6">
        <v>2</v>
      </c>
      <c r="HA12" s="9" t="s">
        <v>17</v>
      </c>
      <c r="HB12" s="15">
        <v>0.37603307026801236</v>
      </c>
      <c r="HC12" s="15">
        <v>6.1140000000000001E-4</v>
      </c>
      <c r="HD12" s="15">
        <v>4</v>
      </c>
      <c r="HE12" s="9">
        <v>0.75</v>
      </c>
      <c r="HF12" s="9">
        <v>1.2447000000000001E-3</v>
      </c>
      <c r="HG12" s="9">
        <v>4.8589799999999997E-3</v>
      </c>
      <c r="HH12" s="9">
        <v>1.2416849394317328E-3</v>
      </c>
      <c r="HI12" s="6">
        <v>2</v>
      </c>
      <c r="HJ12" s="9" t="s">
        <v>17</v>
      </c>
      <c r="HK12" s="15">
        <v>0.3747764389066599</v>
      </c>
      <c r="HL12" s="15">
        <v>6.1590000000000006E-4</v>
      </c>
      <c r="HM12" s="15">
        <v>4</v>
      </c>
      <c r="HN12" s="9">
        <v>0.75</v>
      </c>
      <c r="HO12" s="9">
        <v>1.1889000000000001E-3</v>
      </c>
      <c r="HP12" s="9">
        <v>4.4881699999999997E-3</v>
      </c>
      <c r="HQ12" s="9">
        <v>1.1862377913492584E-3</v>
      </c>
      <c r="HR12" s="6">
        <v>2</v>
      </c>
      <c r="HS12" s="9" t="s">
        <v>17</v>
      </c>
      <c r="HT12" s="15">
        <v>0.37024382983184312</v>
      </c>
      <c r="HU12" s="15">
        <v>6.1430000000000002E-4</v>
      </c>
      <c r="HV12" s="15">
        <v>4</v>
      </c>
      <c r="HW12" s="9">
        <v>0.75</v>
      </c>
      <c r="HX12" s="9">
        <v>1.1756E-3</v>
      </c>
      <c r="HY12" s="9">
        <v>4.1505999999999999E-3</v>
      </c>
      <c r="HZ12" s="9">
        <v>1.1731670013973882E-3</v>
      </c>
      <c r="IA12" s="6">
        <v>2</v>
      </c>
      <c r="IB12" s="9" t="s">
        <v>17</v>
      </c>
      <c r="IC12" s="15">
        <v>0.36667634427318141</v>
      </c>
      <c r="ID12" s="15">
        <v>6.7860000000000001E-4</v>
      </c>
      <c r="IE12" s="15">
        <v>4</v>
      </c>
      <c r="IF12" s="9">
        <v>0.75</v>
      </c>
      <c r="IG12" s="9">
        <v>1.2274E-3</v>
      </c>
      <c r="IH12" s="9">
        <v>3.88135E-3</v>
      </c>
      <c r="II12" s="9">
        <v>1.2250219490641144E-3</v>
      </c>
      <c r="IJ12" s="6">
        <v>2</v>
      </c>
      <c r="IK12" s="9" t="s">
        <v>17</v>
      </c>
      <c r="IL12" s="15">
        <v>0.36572143387166278</v>
      </c>
      <c r="IM12" s="15">
        <v>7.203E-4</v>
      </c>
      <c r="IN12" s="15">
        <v>4</v>
      </c>
      <c r="IO12" s="9">
        <v>0.75</v>
      </c>
      <c r="IP12" s="9">
        <v>1.2601999999999999E-3</v>
      </c>
      <c r="IQ12" s="9">
        <v>3.6467299999999999E-3</v>
      </c>
      <c r="IR12" s="9">
        <v>1.2579054160850953E-3</v>
      </c>
      <c r="IS12" s="6">
        <v>2</v>
      </c>
      <c r="IT12" s="9" t="s">
        <v>17</v>
      </c>
      <c r="IU12" s="15">
        <v>0.36096047015669763</v>
      </c>
      <c r="IV12" s="15">
        <v>7.6090000000000001E-4</v>
      </c>
      <c r="IW12" s="15">
        <v>4</v>
      </c>
      <c r="IX12" s="9">
        <v>0.75</v>
      </c>
      <c r="IY12" s="9">
        <v>1.237E-3</v>
      </c>
      <c r="IZ12" s="9">
        <v>3.4379599999999999E-3</v>
      </c>
      <c r="JA12" s="9">
        <v>1.2348771422587815E-3</v>
      </c>
      <c r="JB12" s="6">
        <v>2</v>
      </c>
      <c r="JC12" s="9" t="s">
        <v>17</v>
      </c>
      <c r="JD12" s="15">
        <v>0.35783909626393728</v>
      </c>
      <c r="JE12" s="15">
        <v>7.7189999999999995E-4</v>
      </c>
      <c r="JF12" s="15">
        <v>4</v>
      </c>
      <c r="JG12" s="9">
        <v>0.75</v>
      </c>
      <c r="JH12" s="9">
        <v>1.2102E-3</v>
      </c>
      <c r="JI12" s="9">
        <v>3.2644100000000001E-3</v>
      </c>
      <c r="JJ12" s="9">
        <v>1.2082277403880027E-3</v>
      </c>
      <c r="JK12" s="6">
        <v>2</v>
      </c>
      <c r="JL12" s="9" t="s">
        <v>17</v>
      </c>
      <c r="JM12" s="15">
        <v>0.35663764852990953</v>
      </c>
      <c r="JN12" s="15">
        <v>7.5889999999999996E-4</v>
      </c>
      <c r="JO12" s="15">
        <v>4</v>
      </c>
      <c r="JP12" s="9">
        <v>0.75</v>
      </c>
      <c r="JQ12" s="9">
        <v>1.1745E-3</v>
      </c>
      <c r="JR12" s="9">
        <v>3.1023999999999999E-3</v>
      </c>
      <c r="JS12" s="9">
        <v>1.1726828261990716E-3</v>
      </c>
      <c r="JT12" s="6">
        <v>2</v>
      </c>
      <c r="JU12" s="9" t="s">
        <v>17</v>
      </c>
      <c r="JV12" s="15">
        <v>0.38586943189139755</v>
      </c>
      <c r="JW12" s="15" t="e">
        <v>#N/A</v>
      </c>
      <c r="JX12" s="15">
        <v>4</v>
      </c>
      <c r="JY12" s="9">
        <v>0.75</v>
      </c>
      <c r="JZ12" s="9">
        <v>1.3697772612934001E-3</v>
      </c>
      <c r="KA12" s="9">
        <v>5.4224975496036361E-3</v>
      </c>
      <c r="KB12" s="9">
        <v>1.0926903562169773E-2</v>
      </c>
      <c r="KC12" s="6">
        <v>2</v>
      </c>
      <c r="KD12" s="9" t="s">
        <v>17</v>
      </c>
      <c r="KE12" s="15">
        <v>0.38591366599493138</v>
      </c>
      <c r="KF12" s="15" t="e">
        <v>#N/A</v>
      </c>
      <c r="KG12" s="15">
        <v>4</v>
      </c>
      <c r="KH12" s="9">
        <v>0.75</v>
      </c>
      <c r="KI12" s="9">
        <v>1.4357944695566041E-3</v>
      </c>
      <c r="KJ12" s="9">
        <v>5.4392121978947584E-3</v>
      </c>
      <c r="KK12" s="9">
        <v>1.1299882164687801E-2</v>
      </c>
      <c r="KL12" s="6">
        <v>2</v>
      </c>
      <c r="KM12" s="9" t="s">
        <v>17</v>
      </c>
      <c r="KN12" s="15">
        <v>0.38594538925879518</v>
      </c>
      <c r="KO12" s="15" t="e">
        <v>#N/A</v>
      </c>
      <c r="KP12" s="15">
        <v>4</v>
      </c>
      <c r="KQ12" s="9">
        <v>0.75</v>
      </c>
      <c r="KR12" s="9">
        <v>1.509879573572788E-3</v>
      </c>
      <c r="KS12" s="9">
        <v>5.455978368471494E-3</v>
      </c>
      <c r="KT12" s="9">
        <v>1.178531189012536E-2</v>
      </c>
      <c r="KU12" s="6">
        <v>2</v>
      </c>
      <c r="KV12" s="9" t="s">
        <v>17</v>
      </c>
      <c r="KW12" s="15">
        <v>0.38596778213709937</v>
      </c>
      <c r="KX12" s="15" t="e">
        <v>#N/A</v>
      </c>
      <c r="KY12" s="15">
        <v>4</v>
      </c>
      <c r="KZ12" s="9">
        <v>0.75</v>
      </c>
      <c r="LA12" s="9">
        <v>1.5832077873893921E-3</v>
      </c>
      <c r="LB12" s="9">
        <v>5.472796220149386E-3</v>
      </c>
      <c r="LC12" s="9">
        <v>1.2289612378370791E-2</v>
      </c>
      <c r="LD12" s="6">
        <v>2</v>
      </c>
      <c r="LE12" s="9" t="s">
        <v>17</v>
      </c>
      <c r="LF12" s="15">
        <v>0.38597855747786658</v>
      </c>
      <c r="LG12" s="15" t="e">
        <v>#N/A</v>
      </c>
      <c r="LH12" s="15">
        <v>4</v>
      </c>
      <c r="LI12" s="9">
        <v>0.75</v>
      </c>
      <c r="LJ12" s="9">
        <v>1.249751023029409E-3</v>
      </c>
      <c r="LK12" s="9">
        <v>5.3232827954888063E-3</v>
      </c>
      <c r="LL12" s="9">
        <v>9.9673320806872769E-3</v>
      </c>
      <c r="LM12" s="6">
        <v>2</v>
      </c>
      <c r="LN12" s="9" t="s">
        <v>17</v>
      </c>
      <c r="LO12" s="15">
        <v>0.38597680920321897</v>
      </c>
      <c r="LP12" s="15" t="e">
        <v>#N/A</v>
      </c>
      <c r="LQ12" s="15">
        <v>4</v>
      </c>
      <c r="LR12" s="9">
        <v>0.75</v>
      </c>
      <c r="LS12" s="9">
        <v>1.24452518999217E-3</v>
      </c>
      <c r="LT12" s="9">
        <v>5.3396916179671633E-3</v>
      </c>
      <c r="LU12" s="9">
        <v>9.9260084751399257E-3</v>
      </c>
      <c r="LV12" s="6">
        <v>2</v>
      </c>
      <c r="LW12" s="9" t="s">
        <v>17</v>
      </c>
      <c r="LX12" s="15">
        <v>0.38596278301995557</v>
      </c>
      <c r="LY12" s="15" t="e">
        <v>#N/A</v>
      </c>
      <c r="LZ12" s="15">
        <v>4</v>
      </c>
      <c r="MA12" s="9">
        <v>0.75</v>
      </c>
      <c r="MB12" s="9">
        <v>1.2454222605202661E-3</v>
      </c>
      <c r="MC12" s="9">
        <v>5.35615102003437E-3</v>
      </c>
      <c r="MD12" s="9">
        <v>9.9335161910532981E-3</v>
      </c>
      <c r="ME12" s="6">
        <v>2</v>
      </c>
      <c r="MF12" s="9" t="s">
        <v>17</v>
      </c>
      <c r="MG12" s="15">
        <v>0.38593508074435812</v>
      </c>
      <c r="MH12" s="15" t="e">
        <v>#N/A</v>
      </c>
      <c r="MI12" s="15">
        <v>4</v>
      </c>
      <c r="MJ12" s="9">
        <v>0.75</v>
      </c>
      <c r="MK12" s="9">
        <v>1.255951237437624E-3</v>
      </c>
      <c r="ML12" s="9">
        <v>5.3726611576001386E-3</v>
      </c>
      <c r="MM12" s="9">
        <v>1.0017849296352596E-2</v>
      </c>
      <c r="MN12" s="6">
        <v>2</v>
      </c>
      <c r="MO12" s="9" t="s">
        <v>17</v>
      </c>
      <c r="MP12" s="15">
        <v>0.38588799899671189</v>
      </c>
      <c r="MQ12" s="15" t="e">
        <v>#N/A</v>
      </c>
      <c r="MR12" s="15">
        <v>4</v>
      </c>
      <c r="MS12" s="9">
        <v>0.75</v>
      </c>
      <c r="MT12" s="9">
        <v>1.279111121888487E-3</v>
      </c>
      <c r="MU12" s="9">
        <v>5.3892221870547718E-3</v>
      </c>
      <c r="MV12" s="9">
        <v>1.0202937653725038E-2</v>
      </c>
      <c r="MW12" s="6">
        <v>2</v>
      </c>
      <c r="MX12" s="9" t="s">
        <v>17</v>
      </c>
      <c r="MY12" s="15">
        <v>0.38582237323515689</v>
      </c>
      <c r="MZ12" s="15" t="e">
        <v>#N/A</v>
      </c>
      <c r="NA12" s="15">
        <v>4</v>
      </c>
      <c r="NB12" s="9">
        <v>0.75</v>
      </c>
      <c r="NC12" s="9">
        <v>1.3169114367316929E-3</v>
      </c>
      <c r="ND12" s="9">
        <v>5.4058342652706318E-3</v>
      </c>
      <c r="NE12" s="9">
        <v>1.050482143135739E-2</v>
      </c>
      <c r="NF12" s="6">
        <v>2</v>
      </c>
    </row>
    <row r="13" spans="1:370" ht="15" thickBot="1">
      <c r="A13" s="10" t="s">
        <v>18</v>
      </c>
      <c r="B13" s="10">
        <f t="shared" si="1"/>
        <v>0.99881047921090949</v>
      </c>
      <c r="C13" s="10">
        <f t="shared" si="1"/>
        <v>7.1100000000000007E-5</v>
      </c>
      <c r="D13" s="15">
        <f t="shared" si="2"/>
        <v>5</v>
      </c>
      <c r="E13" s="9">
        <v>0</v>
      </c>
      <c r="F13" s="9">
        <f>$C$10</f>
        <v>3.3099999999999998E-5</v>
      </c>
      <c r="G13" s="9">
        <f>'mu (tau) a'!B6</f>
        <v>1.129398E-2</v>
      </c>
      <c r="H13" s="9">
        <f>F13*'qx (tau) a'!B6/G13</f>
        <v>3.2914130890970233E-5</v>
      </c>
      <c r="I13" s="6">
        <f t="shared" si="0"/>
        <v>3</v>
      </c>
      <c r="K13" s="10" t="s">
        <v>18</v>
      </c>
      <c r="L13" s="10">
        <v>0.99881047921090949</v>
      </c>
      <c r="M13" s="10">
        <v>7.1100000000000007E-5</v>
      </c>
      <c r="N13" s="15">
        <v>5</v>
      </c>
      <c r="O13" s="9">
        <v>0</v>
      </c>
      <c r="P13" s="9">
        <v>3.3099999999999998E-5</v>
      </c>
      <c r="Q13" s="9">
        <v>1.129398E-2</v>
      </c>
      <c r="R13" s="9">
        <v>3.2914130890970233E-5</v>
      </c>
      <c r="S13" s="6">
        <v>3</v>
      </c>
      <c r="T13" s="10" t="s">
        <v>18</v>
      </c>
      <c r="U13" s="10">
        <v>0.99877975286767251</v>
      </c>
      <c r="V13" s="10">
        <v>6.0700000000000005E-5</v>
      </c>
      <c r="W13" s="15">
        <v>5</v>
      </c>
      <c r="X13" s="9">
        <v>0</v>
      </c>
      <c r="Y13" s="9">
        <v>9.0700000000000009E-5</v>
      </c>
      <c r="Z13" s="9">
        <v>1.0362690000000001E-2</v>
      </c>
      <c r="AA13" s="9">
        <v>9.0232438584962022E-5</v>
      </c>
      <c r="AB13" s="6">
        <v>3</v>
      </c>
      <c r="AC13" s="10" t="s">
        <v>18</v>
      </c>
      <c r="AD13" s="10">
        <v>0.99873360989101956</v>
      </c>
      <c r="AE13" s="10">
        <v>5.4199999999999996E-5</v>
      </c>
      <c r="AF13" s="15">
        <v>5</v>
      </c>
      <c r="AG13" s="9">
        <v>0</v>
      </c>
      <c r="AH13" s="9">
        <v>9.4600000000000009E-5</v>
      </c>
      <c r="AI13" s="9">
        <v>1.131942E-2</v>
      </c>
      <c r="AJ13" s="9">
        <v>9.4067638801281341E-5</v>
      </c>
      <c r="AK13" s="6">
        <v>3</v>
      </c>
      <c r="AL13" s="10" t="s">
        <v>18</v>
      </c>
      <c r="AM13" s="10">
        <v>0.99870606548657859</v>
      </c>
      <c r="AN13" s="10">
        <v>6.1299999999999999E-5</v>
      </c>
      <c r="AO13" s="15">
        <v>5</v>
      </c>
      <c r="AP13" s="9">
        <v>0</v>
      </c>
      <c r="AQ13" s="9">
        <v>1.0179999999999999E-4</v>
      </c>
      <c r="AR13" s="9">
        <v>1.037858E-2</v>
      </c>
      <c r="AS13" s="9">
        <v>1.012744518036186E-4</v>
      </c>
      <c r="AT13" s="6">
        <v>3</v>
      </c>
      <c r="AU13" s="10" t="s">
        <v>18</v>
      </c>
      <c r="AV13" s="10">
        <v>0.99916301296037302</v>
      </c>
      <c r="AW13" s="10">
        <v>9.6519999999999993E-4</v>
      </c>
      <c r="AX13" s="15">
        <v>5</v>
      </c>
      <c r="AY13" s="9">
        <v>0</v>
      </c>
      <c r="AZ13" s="9">
        <v>1.0849999999999999E-4</v>
      </c>
      <c r="BA13" s="9">
        <v>9.76636E-3</v>
      </c>
      <c r="BB13" s="9">
        <v>1.0797274009968914E-4</v>
      </c>
      <c r="BC13" s="6">
        <v>3</v>
      </c>
      <c r="BD13" s="10" t="s">
        <v>18</v>
      </c>
      <c r="BE13" s="10">
        <v>0.99908401131294744</v>
      </c>
      <c r="BF13" s="10">
        <v>1.01E-3</v>
      </c>
      <c r="BG13" s="15">
        <v>5</v>
      </c>
      <c r="BH13" s="9">
        <v>0</v>
      </c>
      <c r="BI13" s="9">
        <v>1.086E-4</v>
      </c>
      <c r="BJ13" s="9">
        <v>9.7276700000000008E-3</v>
      </c>
      <c r="BK13" s="9">
        <v>1.0807428582589662E-4</v>
      </c>
      <c r="BL13" s="6">
        <v>3</v>
      </c>
      <c r="BM13" s="10" t="s">
        <v>18</v>
      </c>
      <c r="BN13" s="10">
        <v>0.99908702161203977</v>
      </c>
      <c r="BO13" s="10">
        <v>1.0579999999999999E-3</v>
      </c>
      <c r="BP13" s="15">
        <v>5</v>
      </c>
      <c r="BQ13" s="9">
        <v>0</v>
      </c>
      <c r="BR13" s="9">
        <v>1.016E-4</v>
      </c>
      <c r="BS13" s="9">
        <v>9.6327600000000006E-3</v>
      </c>
      <c r="BT13" s="9">
        <v>1.0111302928755622E-4</v>
      </c>
      <c r="BU13" s="6">
        <v>3</v>
      </c>
      <c r="BV13" s="10" t="s">
        <v>18</v>
      </c>
      <c r="BW13" s="10">
        <v>0.99905889918092672</v>
      </c>
      <c r="BX13" s="10">
        <v>1.1243000000000002E-3</v>
      </c>
      <c r="BY13" s="15">
        <v>5</v>
      </c>
      <c r="BZ13" s="9">
        <v>0</v>
      </c>
      <c r="CA13" s="9">
        <v>1.0339999999999999E-4</v>
      </c>
      <c r="CB13" s="9">
        <v>9.4644099999999995E-3</v>
      </c>
      <c r="CC13" s="9">
        <v>1.0291306653029613E-4</v>
      </c>
      <c r="CD13" s="6">
        <v>3</v>
      </c>
      <c r="CE13" s="10" t="s">
        <v>18</v>
      </c>
      <c r="CF13" s="10">
        <v>0.99915661755289298</v>
      </c>
      <c r="CG13" s="10">
        <v>1.2033E-3</v>
      </c>
      <c r="CH13" s="15">
        <v>5</v>
      </c>
      <c r="CI13" s="9">
        <v>0</v>
      </c>
      <c r="CJ13" s="9">
        <v>1.1619999999999999E-4</v>
      </c>
      <c r="CK13" s="9">
        <v>9.9250599999999994E-3</v>
      </c>
      <c r="CL13" s="9">
        <v>1.1562620377106034E-4</v>
      </c>
      <c r="CM13" s="6">
        <v>3</v>
      </c>
      <c r="CN13" s="10" t="s">
        <v>18</v>
      </c>
      <c r="CO13" s="10">
        <v>0.99908972595917189</v>
      </c>
      <c r="CP13" s="10">
        <v>1.2856E-3</v>
      </c>
      <c r="CQ13" s="15">
        <v>5</v>
      </c>
      <c r="CR13" s="9">
        <v>0</v>
      </c>
      <c r="CS13" s="9">
        <v>1.238E-4</v>
      </c>
      <c r="CT13" s="9">
        <v>9.2698699999999995E-3</v>
      </c>
      <c r="CU13" s="9">
        <v>1.2322893611237267E-4</v>
      </c>
      <c r="CV13" s="6">
        <v>3</v>
      </c>
      <c r="CW13" s="10" t="s">
        <v>18</v>
      </c>
      <c r="CX13" s="10">
        <v>0.99909680364821785</v>
      </c>
      <c r="CY13" s="10">
        <v>1.1804999999999999E-3</v>
      </c>
      <c r="CZ13" s="15">
        <v>5</v>
      </c>
      <c r="DA13" s="9">
        <v>0</v>
      </c>
      <c r="DB13" s="9">
        <v>1.2679999999999999E-4</v>
      </c>
      <c r="DC13" s="9">
        <v>9.3020800000000008E-3</v>
      </c>
      <c r="DD13" s="9">
        <v>1.2621303364408819E-4</v>
      </c>
      <c r="DE13" s="6">
        <v>3</v>
      </c>
      <c r="DF13" s="10" t="s">
        <v>18</v>
      </c>
      <c r="DG13" s="10">
        <v>0.99901637092584039</v>
      </c>
      <c r="DH13" s="10">
        <v>1.4991E-3</v>
      </c>
      <c r="DI13" s="15">
        <v>5</v>
      </c>
      <c r="DJ13" s="9">
        <v>0</v>
      </c>
      <c r="DK13" s="9">
        <v>1.3460000000000002E-4</v>
      </c>
      <c r="DL13" s="9">
        <v>8.6859899999999993E-3</v>
      </c>
      <c r="DM13" s="9">
        <v>1.3401796202850802E-4</v>
      </c>
      <c r="DN13" s="6">
        <v>3</v>
      </c>
      <c r="DO13" s="10" t="s">
        <v>18</v>
      </c>
      <c r="DP13" s="10">
        <v>0.99900736074101215</v>
      </c>
      <c r="DQ13" s="10">
        <v>1.3930000000000001E-3</v>
      </c>
      <c r="DR13" s="15">
        <v>5</v>
      </c>
      <c r="DS13" s="9">
        <v>0</v>
      </c>
      <c r="DT13" s="9">
        <v>1.393E-4</v>
      </c>
      <c r="DU13" s="9">
        <v>8.5751899999999999E-3</v>
      </c>
      <c r="DV13" s="9">
        <v>1.3870528746301832E-4</v>
      </c>
      <c r="DW13" s="6">
        <v>3</v>
      </c>
      <c r="DX13" s="10" t="s">
        <v>18</v>
      </c>
      <c r="DY13" s="10">
        <v>0.99882493177695875</v>
      </c>
      <c r="DZ13" s="10">
        <v>1.7913999999999999E-3</v>
      </c>
      <c r="EA13" s="15">
        <v>5</v>
      </c>
      <c r="EB13" s="9">
        <v>0</v>
      </c>
      <c r="EC13" s="9">
        <v>1.5130000000000002E-4</v>
      </c>
      <c r="ED13" s="9">
        <v>7.5466600000000002E-3</v>
      </c>
      <c r="EE13" s="9">
        <v>1.5073122109648509E-4</v>
      </c>
      <c r="EF13" s="6">
        <v>3</v>
      </c>
      <c r="EG13" s="10" t="s">
        <v>18</v>
      </c>
      <c r="EH13" s="10">
        <v>0.99873402049481586</v>
      </c>
      <c r="EI13" s="10">
        <v>1.933E-3</v>
      </c>
      <c r="EJ13" s="15">
        <v>5</v>
      </c>
      <c r="EK13" s="9">
        <v>0</v>
      </c>
      <c r="EL13" s="9">
        <v>1.7239999999999999E-4</v>
      </c>
      <c r="EM13" s="9">
        <v>7.07947E-3</v>
      </c>
      <c r="EN13" s="9">
        <v>1.7179192792680806E-4</v>
      </c>
      <c r="EO13" s="6">
        <v>3</v>
      </c>
      <c r="EP13" s="10" t="s">
        <v>18</v>
      </c>
      <c r="EQ13" s="10">
        <v>0.99865158604866577</v>
      </c>
      <c r="ER13" s="10">
        <v>2.0011999999999999E-3</v>
      </c>
      <c r="ES13" s="15">
        <v>5</v>
      </c>
      <c r="ET13" s="9">
        <v>0</v>
      </c>
      <c r="EU13" s="9">
        <v>1.728E-4</v>
      </c>
      <c r="EV13" s="9">
        <v>6.5964800000000001E-3</v>
      </c>
      <c r="EW13" s="9">
        <v>1.7223181333074608E-4</v>
      </c>
      <c r="EX13" s="6">
        <v>3</v>
      </c>
      <c r="EY13" s="10" t="s">
        <v>18</v>
      </c>
      <c r="EZ13" s="10">
        <v>0.9985729249553319</v>
      </c>
      <c r="FA13" s="10">
        <v>1.6607E-3</v>
      </c>
      <c r="FB13" s="15">
        <v>5</v>
      </c>
      <c r="FC13" s="9">
        <v>0</v>
      </c>
      <c r="FD13" s="9">
        <v>1.671E-4</v>
      </c>
      <c r="FE13" s="9">
        <v>6.2148400000000001E-3</v>
      </c>
      <c r="FF13" s="9">
        <v>1.6658242030366028E-4</v>
      </c>
      <c r="FG13" s="6">
        <v>3</v>
      </c>
      <c r="FH13" s="10" t="s">
        <v>18</v>
      </c>
      <c r="FI13" s="10">
        <v>0.99846573405295058</v>
      </c>
      <c r="FJ13" s="10">
        <v>1.7569E-3</v>
      </c>
      <c r="FK13" s="15">
        <v>5</v>
      </c>
      <c r="FL13" s="9">
        <v>0</v>
      </c>
      <c r="FM13" s="9">
        <v>1.5099999999999998E-4</v>
      </c>
      <c r="FN13" s="9">
        <v>5.63796E-3</v>
      </c>
      <c r="FO13" s="9">
        <v>1.5057549361825905E-4</v>
      </c>
      <c r="FP13" s="6">
        <v>3</v>
      </c>
      <c r="FQ13" s="10" t="s">
        <v>18</v>
      </c>
      <c r="FR13" s="10">
        <v>0.99839111952090431</v>
      </c>
      <c r="FS13" s="10">
        <v>1.256E-3</v>
      </c>
      <c r="FT13" s="15">
        <v>5</v>
      </c>
      <c r="FU13" s="9">
        <v>0</v>
      </c>
      <c r="FV13" s="9">
        <v>1.2669999999999999E-4</v>
      </c>
      <c r="FW13" s="9">
        <v>5.1588600000000004E-3</v>
      </c>
      <c r="FX13" s="9">
        <v>1.2637409291975358E-4</v>
      </c>
      <c r="FY13" s="6">
        <v>3</v>
      </c>
      <c r="FZ13" s="10" t="s">
        <v>18</v>
      </c>
      <c r="GA13" s="10">
        <v>0.99824416929343962</v>
      </c>
      <c r="GB13" s="10">
        <v>1.0402E-3</v>
      </c>
      <c r="GC13" s="15">
        <v>5</v>
      </c>
      <c r="GD13" s="9">
        <v>0</v>
      </c>
      <c r="GE13" s="9">
        <v>1.0439999999999999E-4</v>
      </c>
      <c r="GF13" s="9">
        <v>4.7202800000000003E-3</v>
      </c>
      <c r="GG13" s="9">
        <v>1.0415427644122807E-4</v>
      </c>
      <c r="GH13" s="6">
        <v>3</v>
      </c>
      <c r="GI13" s="10" t="s">
        <v>18</v>
      </c>
      <c r="GJ13" s="10">
        <v>0.99814216428865521</v>
      </c>
      <c r="GK13" s="10">
        <v>9.0879999999999997E-4</v>
      </c>
      <c r="GL13" s="15">
        <v>5</v>
      </c>
      <c r="GM13" s="9">
        <v>0</v>
      </c>
      <c r="GN13" s="9">
        <v>9.31E-5</v>
      </c>
      <c r="GO13" s="9">
        <v>4.3215099999999998E-3</v>
      </c>
      <c r="GP13" s="9">
        <v>9.2899215551971406E-5</v>
      </c>
      <c r="GQ13" s="6">
        <v>3</v>
      </c>
      <c r="GR13" s="10" t="s">
        <v>18</v>
      </c>
      <c r="GS13" s="10">
        <v>0.9980887257250467</v>
      </c>
      <c r="GT13" s="10">
        <v>8.1110000000000004E-4</v>
      </c>
      <c r="GU13" s="15">
        <v>5</v>
      </c>
      <c r="GV13" s="9">
        <v>0</v>
      </c>
      <c r="GW13" s="9">
        <v>8.42E-5</v>
      </c>
      <c r="GX13" s="9">
        <v>3.9674200000000001E-3</v>
      </c>
      <c r="GY13" s="9">
        <v>8.4033400547459052E-5</v>
      </c>
      <c r="GZ13" s="6">
        <v>3</v>
      </c>
      <c r="HA13" s="10" t="s">
        <v>18</v>
      </c>
      <c r="HB13" s="10">
        <v>0.99793368200959731</v>
      </c>
      <c r="HC13" s="10">
        <v>7.7290000000000008E-4</v>
      </c>
      <c r="HD13" s="15">
        <v>5</v>
      </c>
      <c r="HE13" s="9">
        <v>0</v>
      </c>
      <c r="HF13" s="9">
        <v>8.1099999999999993E-5</v>
      </c>
      <c r="HG13" s="9">
        <v>3.6222899999999998E-3</v>
      </c>
      <c r="HH13" s="9">
        <v>8.0953351056928084E-5</v>
      </c>
      <c r="HI13" s="6">
        <v>3</v>
      </c>
      <c r="HJ13" s="10" t="s">
        <v>18</v>
      </c>
      <c r="HK13" s="10">
        <v>0.99789652377585814</v>
      </c>
      <c r="HL13" s="10">
        <v>7.8169999999999997E-4</v>
      </c>
      <c r="HM13" s="15">
        <v>5</v>
      </c>
      <c r="HN13" s="9">
        <v>0</v>
      </c>
      <c r="HO13" s="9">
        <v>8.1199999999999995E-5</v>
      </c>
      <c r="HP13" s="9">
        <v>3.35119E-3</v>
      </c>
      <c r="HQ13" s="9">
        <v>8.106431088658058E-5</v>
      </c>
      <c r="HR13" s="6">
        <v>3</v>
      </c>
      <c r="HS13" s="10" t="s">
        <v>18</v>
      </c>
      <c r="HT13" s="10">
        <v>0.99780111030304286</v>
      </c>
      <c r="HU13" s="10">
        <v>9.322E-4</v>
      </c>
      <c r="HV13" s="15">
        <v>5</v>
      </c>
      <c r="HW13" s="9">
        <v>0</v>
      </c>
      <c r="HX13" s="9">
        <v>8.0699999999999996E-5</v>
      </c>
      <c r="HY13" s="9">
        <v>3.1060100000000002E-3</v>
      </c>
      <c r="HZ13" s="9">
        <v>8.0575027124832173E-5</v>
      </c>
      <c r="IA13" s="6">
        <v>3</v>
      </c>
      <c r="IB13" s="10" t="s">
        <v>18</v>
      </c>
      <c r="IC13" s="10">
        <v>0.99772027594338009</v>
      </c>
      <c r="ID13" s="10">
        <v>8.4709999999999994E-4</v>
      </c>
      <c r="IE13" s="15">
        <v>5</v>
      </c>
      <c r="IF13" s="9">
        <v>0</v>
      </c>
      <c r="IG13" s="9">
        <v>8.6300000000000011E-5</v>
      </c>
      <c r="IH13" s="9">
        <v>2.9106900000000001E-3</v>
      </c>
      <c r="II13" s="9">
        <v>8.6174583346216891E-5</v>
      </c>
      <c r="IJ13" s="6">
        <v>3</v>
      </c>
      <c r="IK13" s="10" t="s">
        <v>18</v>
      </c>
      <c r="IL13" s="10">
        <v>0.99774049046050817</v>
      </c>
      <c r="IM13" s="10">
        <v>1.0705000000000001E-3</v>
      </c>
      <c r="IN13" s="15">
        <v>5</v>
      </c>
      <c r="IO13" s="9">
        <v>0</v>
      </c>
      <c r="IP13" s="9">
        <v>8.7399999999999997E-5</v>
      </c>
      <c r="IQ13" s="9">
        <v>2.7400100000000002E-3</v>
      </c>
      <c r="IR13" s="9">
        <v>8.7280383648234849E-5</v>
      </c>
      <c r="IS13" s="6">
        <v>3</v>
      </c>
      <c r="IT13" s="10" t="s">
        <v>18</v>
      </c>
      <c r="IU13" s="10">
        <v>0.99764867947678082</v>
      </c>
      <c r="IV13" s="10">
        <v>1.1134000000000001E-3</v>
      </c>
      <c r="IW13" s="15">
        <v>5</v>
      </c>
      <c r="IX13" s="9">
        <v>0</v>
      </c>
      <c r="IY13" s="9">
        <v>9.4700000000000011E-5</v>
      </c>
      <c r="IZ13" s="9">
        <v>2.5878300000000002E-3</v>
      </c>
      <c r="JA13" s="9">
        <v>9.4577774815192664E-5</v>
      </c>
      <c r="JB13" s="6">
        <v>3</v>
      </c>
      <c r="JC13" s="10" t="s">
        <v>18</v>
      </c>
      <c r="JD13" s="10">
        <v>0.99751233778581694</v>
      </c>
      <c r="JE13" s="10">
        <v>1.1427E-3</v>
      </c>
      <c r="JF13" s="15">
        <v>5</v>
      </c>
      <c r="JG13" s="9">
        <v>0</v>
      </c>
      <c r="JH13" s="9">
        <v>9.7600000000000001E-5</v>
      </c>
      <c r="JI13" s="9">
        <v>2.4606599999999999E-3</v>
      </c>
      <c r="JJ13" s="9">
        <v>9.7480214251460982E-5</v>
      </c>
      <c r="JK13" s="6">
        <v>3</v>
      </c>
      <c r="JL13" s="10" t="s">
        <v>18</v>
      </c>
      <c r="JM13" s="10">
        <v>0.99749425781684253</v>
      </c>
      <c r="JN13" s="10">
        <v>1.1375000000000001E-3</v>
      </c>
      <c r="JO13" s="15">
        <v>5</v>
      </c>
      <c r="JP13" s="9">
        <v>0</v>
      </c>
      <c r="JQ13" s="9">
        <v>9.4199999999999999E-5</v>
      </c>
      <c r="JR13" s="9">
        <v>2.3407200000000001E-3</v>
      </c>
      <c r="JS13" s="9">
        <v>9.4089731364708283E-5</v>
      </c>
      <c r="JT13" s="6">
        <v>3</v>
      </c>
      <c r="JU13" s="10" t="s">
        <v>18</v>
      </c>
      <c r="JV13" s="10">
        <v>0.99806690779756813</v>
      </c>
      <c r="JW13" s="10" t="e">
        <v>#N/A</v>
      </c>
      <c r="JX13" s="15">
        <v>5</v>
      </c>
      <c r="JY13" s="9">
        <v>0</v>
      </c>
      <c r="JZ13" s="9">
        <v>7.9783960296481499E-5</v>
      </c>
      <c r="KA13" s="9">
        <v>4.0236543550263041E-3</v>
      </c>
      <c r="KB13" s="9">
        <v>4.7677480001737706E-4</v>
      </c>
      <c r="KC13" s="6">
        <v>3</v>
      </c>
      <c r="KD13" s="10" t="s">
        <v>18</v>
      </c>
      <c r="KE13" s="10">
        <v>0.99806748815137836</v>
      </c>
      <c r="KF13" s="10" t="e">
        <v>#N/A</v>
      </c>
      <c r="KG13" s="15">
        <v>5</v>
      </c>
      <c r="KH13" s="9">
        <v>0</v>
      </c>
      <c r="KI13" s="9">
        <v>8.1978038247613674E-5</v>
      </c>
      <c r="KJ13" s="9">
        <v>4.0358505140391009E-3</v>
      </c>
      <c r="KK13" s="9">
        <v>4.8875542713222727E-4</v>
      </c>
      <c r="KL13" s="6">
        <v>3</v>
      </c>
      <c r="KM13" s="10" t="s">
        <v>18</v>
      </c>
      <c r="KN13" s="10">
        <v>0.99806783633731055</v>
      </c>
      <c r="KO13" s="10" t="e">
        <v>#N/A</v>
      </c>
      <c r="KP13" s="15">
        <v>5</v>
      </c>
      <c r="KQ13" s="9">
        <v>0</v>
      </c>
      <c r="KR13" s="9">
        <v>8.4681349829496532E-5</v>
      </c>
      <c r="KS13" s="9">
        <v>4.0480836410122503E-3</v>
      </c>
      <c r="KT13" s="9">
        <v>5.0373359695750049E-4</v>
      </c>
      <c r="KU13" s="6">
        <v>3</v>
      </c>
      <c r="KV13" s="10" t="s">
        <v>18</v>
      </c>
      <c r="KW13" s="10">
        <v>0.99806805769556162</v>
      </c>
      <c r="KX13" s="10" t="e">
        <v>#N/A</v>
      </c>
      <c r="KY13" s="15">
        <v>5</v>
      </c>
      <c r="KZ13" s="9">
        <v>0</v>
      </c>
      <c r="LA13" s="9">
        <v>8.7669456274842687E-5</v>
      </c>
      <c r="LB13" s="9">
        <v>4.0603538479998856E-3</v>
      </c>
      <c r="LC13" s="9">
        <v>5.2033142566200691E-4</v>
      </c>
      <c r="LD13" s="6">
        <v>3</v>
      </c>
      <c r="LE13" s="10" t="s">
        <v>18</v>
      </c>
      <c r="LF13" s="10">
        <v>0.99806809983606926</v>
      </c>
      <c r="LG13" s="10" t="e">
        <v>#N/A</v>
      </c>
      <c r="LH13" s="15">
        <v>5</v>
      </c>
      <c r="LI13" s="9">
        <v>0</v>
      </c>
      <c r="LJ13" s="9">
        <v>9.0582482262088304E-5</v>
      </c>
      <c r="LK13" s="9">
        <v>4.0726612473958026E-3</v>
      </c>
      <c r="LL13" s="9">
        <v>5.363639437600703E-4</v>
      </c>
      <c r="LM13" s="6">
        <v>3</v>
      </c>
      <c r="LN13" s="10" t="s">
        <v>18</v>
      </c>
      <c r="LO13" s="10">
        <v>0.99806795482820065</v>
      </c>
      <c r="LP13" s="10" t="e">
        <v>#N/A</v>
      </c>
      <c r="LQ13" s="15">
        <v>5</v>
      </c>
      <c r="LR13" s="9">
        <v>0</v>
      </c>
      <c r="LS13" s="9">
        <v>7.6956693712580598E-5</v>
      </c>
      <c r="LT13" s="9">
        <v>3.9632241811191071E-3</v>
      </c>
      <c r="LU13" s="9">
        <v>4.6723859020650344E-4</v>
      </c>
      <c r="LV13" s="6">
        <v>3</v>
      </c>
      <c r="LW13" s="10" t="s">
        <v>18</v>
      </c>
      <c r="LX13" s="10">
        <v>0.99806770948496604</v>
      </c>
      <c r="LY13" s="10" t="e">
        <v>#N/A</v>
      </c>
      <c r="LZ13" s="15">
        <v>5</v>
      </c>
      <c r="MA13" s="9">
        <v>0</v>
      </c>
      <c r="MB13" s="9">
        <v>7.6734746619404892E-5</v>
      </c>
      <c r="MC13" s="9">
        <v>3.9752371693261854E-3</v>
      </c>
      <c r="MD13" s="9">
        <v>4.639255962792732E-4</v>
      </c>
      <c r="ME13" s="6">
        <v>3</v>
      </c>
      <c r="MF13" s="10" t="s">
        <v>18</v>
      </c>
      <c r="MG13" s="10">
        <v>0.99806735692505477</v>
      </c>
      <c r="MH13" s="10" t="e">
        <v>#N/A</v>
      </c>
      <c r="MI13" s="15">
        <v>5</v>
      </c>
      <c r="MJ13" s="9">
        <v>0</v>
      </c>
      <c r="MK13" s="9">
        <v>7.6772866786798752E-5</v>
      </c>
      <c r="ML13" s="9">
        <v>3.9872865702818422E-3</v>
      </c>
      <c r="MM13" s="9">
        <v>4.6253792984560731E-4</v>
      </c>
      <c r="MN13" s="6">
        <v>3</v>
      </c>
      <c r="MO13" s="10" t="s">
        <v>18</v>
      </c>
      <c r="MP13" s="10">
        <v>0.99806687210655254</v>
      </c>
      <c r="MQ13" s="10" t="e">
        <v>#N/A</v>
      </c>
      <c r="MR13" s="15">
        <v>5</v>
      </c>
      <c r="MS13" s="9">
        <v>0</v>
      </c>
      <c r="MT13" s="9">
        <v>7.7219650214328946E-5</v>
      </c>
      <c r="MU13" s="9">
        <v>3.9993724943573001E-3</v>
      </c>
      <c r="MV13" s="9">
        <v>4.6383206398786732E-4</v>
      </c>
      <c r="MW13" s="6">
        <v>3</v>
      </c>
      <c r="MX13" s="10" t="s">
        <v>18</v>
      </c>
      <c r="MY13" s="10">
        <v>0.99806633695757752</v>
      </c>
      <c r="MZ13" s="10" t="e">
        <v>#N/A</v>
      </c>
      <c r="NA13" s="15">
        <v>5</v>
      </c>
      <c r="NB13" s="9">
        <v>0</v>
      </c>
      <c r="NC13" s="9">
        <v>7.8198337230674591E-5</v>
      </c>
      <c r="ND13" s="9">
        <v>4.0114950522583421E-3</v>
      </c>
      <c r="NE13" s="9">
        <v>4.6845280221215142E-4</v>
      </c>
      <c r="NF13" s="6">
        <v>3</v>
      </c>
    </row>
    <row r="14" spans="1:370" ht="15" thickTop="1">
      <c r="A14" s="6"/>
      <c r="B14" s="6"/>
      <c r="C14" s="6"/>
      <c r="D14" s="15">
        <f t="shared" si="2"/>
        <v>6</v>
      </c>
      <c r="E14" s="9">
        <f>E13+0.1</f>
        <v>0.1</v>
      </c>
      <c r="F14" s="9">
        <f>$C$10</f>
        <v>3.3099999999999998E-5</v>
      </c>
      <c r="G14" s="9">
        <f>'mu (tau) a'!B7</f>
        <v>9.0584399999999992E-3</v>
      </c>
      <c r="H14" s="9">
        <f>F14*'qx (tau) a'!B7/G14</f>
        <v>3.2950768565006777E-5</v>
      </c>
      <c r="I14" s="6">
        <f t="shared" si="0"/>
        <v>3</v>
      </c>
      <c r="K14" s="6"/>
      <c r="L14" s="6"/>
      <c r="M14" s="6"/>
      <c r="N14" s="15">
        <v>6</v>
      </c>
      <c r="O14" s="9">
        <v>0.1</v>
      </c>
      <c r="P14" s="9">
        <v>3.3099999999999998E-5</v>
      </c>
      <c r="Q14" s="9">
        <v>9.0584399999999992E-3</v>
      </c>
      <c r="R14" s="9">
        <v>3.2950768565006777E-5</v>
      </c>
      <c r="S14" s="6">
        <v>3</v>
      </c>
      <c r="T14" s="6"/>
      <c r="U14" s="6"/>
      <c r="V14" s="6"/>
      <c r="W14" s="15">
        <v>6</v>
      </c>
      <c r="X14" s="9">
        <v>0.1</v>
      </c>
      <c r="Y14" s="9">
        <v>9.0700000000000009E-5</v>
      </c>
      <c r="Z14" s="9">
        <v>8.2751700000000001E-3</v>
      </c>
      <c r="AA14" s="9">
        <v>9.0326246953234801E-5</v>
      </c>
      <c r="AB14" s="6">
        <v>3</v>
      </c>
      <c r="AC14" s="6"/>
      <c r="AD14" s="6"/>
      <c r="AE14" s="6"/>
      <c r="AF14" s="15">
        <v>6</v>
      </c>
      <c r="AG14" s="9">
        <v>0.1</v>
      </c>
      <c r="AH14" s="9">
        <v>9.4600000000000009E-5</v>
      </c>
      <c r="AI14" s="9">
        <v>9.0801200000000006E-3</v>
      </c>
      <c r="AJ14" s="9">
        <v>9.4172430320304135E-5</v>
      </c>
      <c r="AK14" s="6">
        <v>3</v>
      </c>
      <c r="AL14" s="6"/>
      <c r="AM14" s="6"/>
      <c r="AN14" s="6"/>
      <c r="AO14" s="15">
        <v>6</v>
      </c>
      <c r="AP14" s="9">
        <v>0.1</v>
      </c>
      <c r="AQ14" s="9">
        <v>1.0179999999999999E-4</v>
      </c>
      <c r="AR14" s="9">
        <v>8.2894600000000002E-3</v>
      </c>
      <c r="AS14" s="9">
        <v>1.0137987878583164E-4</v>
      </c>
      <c r="AT14" s="6">
        <v>3</v>
      </c>
      <c r="AU14" s="6"/>
      <c r="AV14" s="6"/>
      <c r="AW14" s="6"/>
      <c r="AX14" s="15">
        <v>6</v>
      </c>
      <c r="AY14" s="9">
        <v>0.1</v>
      </c>
      <c r="AZ14" s="9">
        <v>1.0849999999999999E-4</v>
      </c>
      <c r="BA14" s="9">
        <v>7.7746600000000001E-3</v>
      </c>
      <c r="BB14" s="9">
        <v>1.080797970586495E-4</v>
      </c>
      <c r="BC14" s="6">
        <v>3</v>
      </c>
      <c r="BD14" s="6"/>
      <c r="BE14" s="6"/>
      <c r="BF14" s="6"/>
      <c r="BG14" s="15">
        <v>6</v>
      </c>
      <c r="BH14" s="9">
        <v>0.1</v>
      </c>
      <c r="BI14" s="9">
        <v>1.086E-4</v>
      </c>
      <c r="BJ14" s="9">
        <v>7.7455800000000002E-3</v>
      </c>
      <c r="BK14" s="9">
        <v>1.0818091530911822E-4</v>
      </c>
      <c r="BL14" s="6">
        <v>3</v>
      </c>
      <c r="BM14" s="6"/>
      <c r="BN14" s="6"/>
      <c r="BO14" s="6"/>
      <c r="BP14" s="15">
        <v>6</v>
      </c>
      <c r="BQ14" s="9">
        <v>0.1</v>
      </c>
      <c r="BR14" s="9">
        <v>1.016E-4</v>
      </c>
      <c r="BS14" s="9">
        <v>7.6714299999999999E-3</v>
      </c>
      <c r="BT14" s="9">
        <v>1.0121168752110102E-4</v>
      </c>
      <c r="BU14" s="6">
        <v>3</v>
      </c>
      <c r="BV14" s="6"/>
      <c r="BW14" s="6"/>
      <c r="BX14" s="6"/>
      <c r="BY14" s="15">
        <v>6</v>
      </c>
      <c r="BZ14" s="9">
        <v>0.1</v>
      </c>
      <c r="CA14" s="9">
        <v>1.0339999999999999E-4</v>
      </c>
      <c r="CB14" s="9">
        <v>7.5403199999999997E-3</v>
      </c>
      <c r="CC14" s="9">
        <v>1.030116493729709E-4</v>
      </c>
      <c r="CD14" s="6">
        <v>3</v>
      </c>
      <c r="CE14" s="6"/>
      <c r="CF14" s="6"/>
      <c r="CG14" s="6"/>
      <c r="CH14" s="15">
        <v>6</v>
      </c>
      <c r="CI14" s="9">
        <v>0.1</v>
      </c>
      <c r="CJ14" s="9">
        <v>1.1619999999999999E-4</v>
      </c>
      <c r="CK14" s="9">
        <v>7.9400200000000008E-3</v>
      </c>
      <c r="CL14" s="9">
        <v>1.1574061601859943E-4</v>
      </c>
      <c r="CM14" s="6">
        <v>3</v>
      </c>
      <c r="CN14" s="6"/>
      <c r="CO14" s="6"/>
      <c r="CP14" s="6"/>
      <c r="CQ14" s="15">
        <v>6</v>
      </c>
      <c r="CR14" s="9">
        <v>0.1</v>
      </c>
      <c r="CS14" s="9">
        <v>1.238E-4</v>
      </c>
      <c r="CT14" s="9">
        <v>7.4042099999999996E-3</v>
      </c>
      <c r="CU14" s="9">
        <v>1.2334337086603432E-4</v>
      </c>
      <c r="CV14" s="6">
        <v>3</v>
      </c>
      <c r="CW14" s="6"/>
      <c r="CX14" s="6"/>
      <c r="CY14" s="6"/>
      <c r="CZ14" s="15">
        <v>6</v>
      </c>
      <c r="DA14" s="9">
        <v>0.1</v>
      </c>
      <c r="DB14" s="9">
        <v>1.2679999999999999E-4</v>
      </c>
      <c r="DC14" s="9">
        <v>7.4520899999999998E-3</v>
      </c>
      <c r="DD14" s="9">
        <v>1.263293551205098E-4</v>
      </c>
      <c r="DE14" s="6">
        <v>3</v>
      </c>
      <c r="DF14" s="6"/>
      <c r="DG14" s="6"/>
      <c r="DH14" s="6"/>
      <c r="DI14" s="15">
        <v>6</v>
      </c>
      <c r="DJ14" s="9">
        <v>0.1</v>
      </c>
      <c r="DK14" s="9">
        <v>1.3460000000000002E-4</v>
      </c>
      <c r="DL14" s="9">
        <v>6.9542600000000003E-3</v>
      </c>
      <c r="DM14" s="9">
        <v>1.3413354346832016E-4</v>
      </c>
      <c r="DN14" s="6">
        <v>3</v>
      </c>
      <c r="DO14" s="6"/>
      <c r="DP14" s="6"/>
      <c r="DQ14" s="6"/>
      <c r="DR14" s="15">
        <v>6</v>
      </c>
      <c r="DS14" s="9">
        <v>0.1</v>
      </c>
      <c r="DT14" s="9">
        <v>1.393E-4</v>
      </c>
      <c r="DU14" s="9">
        <v>6.8837899999999999E-3</v>
      </c>
      <c r="DV14" s="9">
        <v>1.3882222932425303E-4</v>
      </c>
      <c r="DW14" s="6">
        <v>3</v>
      </c>
      <c r="DX14" s="6"/>
      <c r="DY14" s="6"/>
      <c r="DZ14" s="6"/>
      <c r="EA14" s="15">
        <v>6</v>
      </c>
      <c r="EB14" s="9">
        <v>0.1</v>
      </c>
      <c r="EC14" s="9">
        <v>1.5130000000000002E-4</v>
      </c>
      <c r="ED14" s="9">
        <v>6.0443700000000003E-3</v>
      </c>
      <c r="EE14" s="9">
        <v>1.5084392500789993E-4</v>
      </c>
      <c r="EF14" s="6">
        <v>3</v>
      </c>
      <c r="EG14" s="6"/>
      <c r="EH14" s="6"/>
      <c r="EI14" s="6"/>
      <c r="EJ14" s="15">
        <v>6</v>
      </c>
      <c r="EK14" s="9">
        <v>0.1</v>
      </c>
      <c r="EL14" s="9">
        <v>1.7239999999999999E-4</v>
      </c>
      <c r="EM14" s="9">
        <v>5.6765100000000001E-3</v>
      </c>
      <c r="EN14" s="9">
        <v>1.7191194166838426E-4</v>
      </c>
      <c r="EO14" s="6">
        <v>3</v>
      </c>
      <c r="EP14" s="6"/>
      <c r="EQ14" s="6"/>
      <c r="ER14" s="6"/>
      <c r="ES14" s="15">
        <v>6</v>
      </c>
      <c r="ET14" s="9">
        <v>0.1</v>
      </c>
      <c r="EU14" s="9">
        <v>1.728E-4</v>
      </c>
      <c r="EV14" s="9">
        <v>5.2985200000000001E-3</v>
      </c>
      <c r="EW14" s="9">
        <v>1.7234341967190838E-4</v>
      </c>
      <c r="EX14" s="6">
        <v>3</v>
      </c>
      <c r="EY14" s="6"/>
      <c r="EZ14" s="6"/>
      <c r="FA14" s="6"/>
      <c r="FB14" s="15">
        <v>6</v>
      </c>
      <c r="FC14" s="9">
        <v>0.1</v>
      </c>
      <c r="FD14" s="9">
        <v>1.671E-4</v>
      </c>
      <c r="FE14" s="9">
        <v>5.0054100000000001E-3</v>
      </c>
      <c r="FF14" s="9">
        <v>1.6668270151695865E-4</v>
      </c>
      <c r="FG14" s="6">
        <v>3</v>
      </c>
      <c r="FH14" s="6"/>
      <c r="FI14" s="6"/>
      <c r="FJ14" s="6"/>
      <c r="FK14" s="15">
        <v>6</v>
      </c>
      <c r="FL14" s="9">
        <v>0.1</v>
      </c>
      <c r="FM14" s="9">
        <v>1.5099999999999998E-4</v>
      </c>
      <c r="FN14" s="9">
        <v>4.5458299999999998E-3</v>
      </c>
      <c r="FO14" s="9">
        <v>1.5065753008801475E-4</v>
      </c>
      <c r="FP14" s="6">
        <v>3</v>
      </c>
      <c r="FQ14" s="6"/>
      <c r="FR14" s="6"/>
      <c r="FS14" s="6"/>
      <c r="FT14" s="15">
        <v>6</v>
      </c>
      <c r="FU14" s="9">
        <v>0.1</v>
      </c>
      <c r="FV14" s="9">
        <v>1.2669999999999999E-4</v>
      </c>
      <c r="FW14" s="9">
        <v>4.16856E-3</v>
      </c>
      <c r="FX14" s="9">
        <v>1.2643648238240543E-4</v>
      </c>
      <c r="FY14" s="6">
        <v>3</v>
      </c>
      <c r="FZ14" s="6"/>
      <c r="GA14" s="6"/>
      <c r="GB14" s="6"/>
      <c r="GC14" s="15">
        <v>6</v>
      </c>
      <c r="GD14" s="9">
        <v>0.1</v>
      </c>
      <c r="GE14" s="9">
        <v>1.0439999999999999E-4</v>
      </c>
      <c r="GF14" s="9">
        <v>3.82146E-3</v>
      </c>
      <c r="GG14" s="9">
        <v>1.0420084156317218E-4</v>
      </c>
      <c r="GH14" s="6">
        <v>3</v>
      </c>
      <c r="GI14" s="6"/>
      <c r="GJ14" s="6"/>
      <c r="GK14" s="6"/>
      <c r="GL14" s="15">
        <v>6</v>
      </c>
      <c r="GM14" s="9">
        <v>0.1</v>
      </c>
      <c r="GN14" s="9">
        <v>9.31E-5</v>
      </c>
      <c r="GO14" s="9">
        <v>3.5066300000000002E-3</v>
      </c>
      <c r="GP14" s="9">
        <v>9.2937250294442244E-5</v>
      </c>
      <c r="GQ14" s="6">
        <v>3</v>
      </c>
      <c r="GR14" s="6"/>
      <c r="GS14" s="6"/>
      <c r="GT14" s="6"/>
      <c r="GU14" s="15">
        <v>6</v>
      </c>
      <c r="GV14" s="9">
        <v>0.1</v>
      </c>
      <c r="GW14" s="9">
        <v>8.42E-5</v>
      </c>
      <c r="GX14" s="9">
        <v>3.2270100000000002E-3</v>
      </c>
      <c r="GY14" s="9">
        <v>8.4064320222125116E-5</v>
      </c>
      <c r="GZ14" s="6">
        <v>3</v>
      </c>
      <c r="HA14" s="6"/>
      <c r="HB14" s="6"/>
      <c r="HC14" s="6"/>
      <c r="HD14" s="15">
        <v>6</v>
      </c>
      <c r="HE14" s="9">
        <v>0.1</v>
      </c>
      <c r="HF14" s="9">
        <v>8.1099999999999993E-5</v>
      </c>
      <c r="HG14" s="9">
        <v>2.9520599999999998E-3</v>
      </c>
      <c r="HH14" s="9">
        <v>8.0980495315135885E-5</v>
      </c>
      <c r="HI14" s="6">
        <v>3</v>
      </c>
      <c r="HJ14" s="6"/>
      <c r="HK14" s="6"/>
      <c r="HL14" s="6"/>
      <c r="HM14" s="15">
        <v>6</v>
      </c>
      <c r="HN14" s="9">
        <v>0.1</v>
      </c>
      <c r="HO14" s="9">
        <v>8.1199999999999995E-5</v>
      </c>
      <c r="HP14" s="9">
        <v>2.7357100000000001E-3</v>
      </c>
      <c r="HQ14" s="9">
        <v>8.1089287972774894E-5</v>
      </c>
      <c r="HR14" s="6">
        <v>3</v>
      </c>
      <c r="HS14" s="6"/>
      <c r="HT14" s="6"/>
      <c r="HU14" s="6"/>
      <c r="HV14" s="15">
        <v>6</v>
      </c>
      <c r="HW14" s="9">
        <v>0.1</v>
      </c>
      <c r="HX14" s="9">
        <v>8.0699999999999996E-5</v>
      </c>
      <c r="HY14" s="9">
        <v>2.5410099999999998E-3</v>
      </c>
      <c r="HZ14" s="9">
        <v>8.0597418349396494E-5</v>
      </c>
      <c r="IA14" s="6">
        <v>3</v>
      </c>
      <c r="IB14" s="6"/>
      <c r="IC14" s="6"/>
      <c r="ID14" s="6"/>
      <c r="IE14" s="15">
        <v>6</v>
      </c>
      <c r="IF14" s="9">
        <v>0.1</v>
      </c>
      <c r="IG14" s="9">
        <v>8.6300000000000011E-5</v>
      </c>
      <c r="IH14" s="9">
        <v>2.3853300000000002E-3</v>
      </c>
      <c r="II14" s="9">
        <v>8.6196888480839139E-5</v>
      </c>
      <c r="IJ14" s="6">
        <v>3</v>
      </c>
      <c r="IK14" s="6"/>
      <c r="IL14" s="6"/>
      <c r="IM14" s="6"/>
      <c r="IN14" s="15">
        <v>6</v>
      </c>
      <c r="IO14" s="9">
        <v>0.1</v>
      </c>
      <c r="IP14" s="9">
        <v>8.7399999999999997E-5</v>
      </c>
      <c r="IQ14" s="9">
        <v>2.24961E-3</v>
      </c>
      <c r="IR14" s="9">
        <v>8.730170651801866E-5</v>
      </c>
      <c r="IS14" s="6">
        <v>3</v>
      </c>
      <c r="IT14" s="6"/>
      <c r="IU14" s="6"/>
      <c r="IV14" s="6"/>
      <c r="IW14" s="15">
        <v>6</v>
      </c>
      <c r="IX14" s="9">
        <v>0.1</v>
      </c>
      <c r="IY14" s="9">
        <v>9.4700000000000011E-5</v>
      </c>
      <c r="IZ14" s="9">
        <v>2.1269700000000002E-3</v>
      </c>
      <c r="JA14" s="9">
        <v>9.4599377048101298E-5</v>
      </c>
      <c r="JB14" s="6">
        <v>3</v>
      </c>
      <c r="JC14" s="6"/>
      <c r="JD14" s="6"/>
      <c r="JE14" s="6"/>
      <c r="JF14" s="15">
        <v>6</v>
      </c>
      <c r="JG14" s="9">
        <v>0.1</v>
      </c>
      <c r="JH14" s="9">
        <v>9.7600000000000001E-5</v>
      </c>
      <c r="JI14" s="9">
        <v>2.0251900000000001E-3</v>
      </c>
      <c r="JJ14" s="9">
        <v>9.7501686261535948E-5</v>
      </c>
      <c r="JK14" s="6">
        <v>3</v>
      </c>
      <c r="JL14" s="6"/>
      <c r="JM14" s="6"/>
      <c r="JN14" s="6"/>
      <c r="JO14" s="15">
        <v>6</v>
      </c>
      <c r="JP14" s="9">
        <v>0.1</v>
      </c>
      <c r="JQ14" s="9">
        <v>9.4199999999999999E-5</v>
      </c>
      <c r="JR14" s="9">
        <v>1.92968E-3</v>
      </c>
      <c r="JS14" s="9">
        <v>9.4109201525641555E-5</v>
      </c>
      <c r="JT14" s="6">
        <v>3</v>
      </c>
      <c r="JU14" s="6"/>
      <c r="JV14" s="6"/>
      <c r="JW14" s="6"/>
      <c r="JX14" s="15">
        <v>6</v>
      </c>
      <c r="JY14" s="9">
        <v>0.1</v>
      </c>
      <c r="JZ14" s="9">
        <v>7.8198337230674862E-5</v>
      </c>
      <c r="KA14" s="9">
        <v>3.2629579200257842E-3</v>
      </c>
      <c r="KB14" s="9">
        <v>5.7624134385154827E-4</v>
      </c>
      <c r="KC14" s="6">
        <v>3</v>
      </c>
      <c r="KD14" s="6"/>
      <c r="KE14" s="6"/>
      <c r="KF14" s="6"/>
      <c r="KG14" s="15">
        <v>6</v>
      </c>
      <c r="KH14" s="9">
        <v>0.1</v>
      </c>
      <c r="KI14" s="9">
        <v>7.9783960296481783E-5</v>
      </c>
      <c r="KJ14" s="9">
        <v>3.2726480837323439E-3</v>
      </c>
      <c r="KK14" s="9">
        <v>5.8660454854358004E-4</v>
      </c>
      <c r="KL14" s="6">
        <v>3</v>
      </c>
      <c r="KM14" s="6"/>
      <c r="KN14" s="6"/>
      <c r="KO14" s="6"/>
      <c r="KP14" s="15">
        <v>6</v>
      </c>
      <c r="KQ14" s="9">
        <v>0.1</v>
      </c>
      <c r="KR14" s="9">
        <v>8.1978038247613823E-5</v>
      </c>
      <c r="KS14" s="9">
        <v>3.2823670247860109E-3</v>
      </c>
      <c r="KT14" s="9">
        <v>6.0141326522704494E-4</v>
      </c>
      <c r="KU14" s="6">
        <v>3</v>
      </c>
      <c r="KV14" s="6"/>
      <c r="KW14" s="6"/>
      <c r="KX14" s="6"/>
      <c r="KY14" s="15">
        <v>6</v>
      </c>
      <c r="KZ14" s="9">
        <v>0.1</v>
      </c>
      <c r="LA14" s="9">
        <v>8.4681349829496695E-5</v>
      </c>
      <c r="LB14" s="9">
        <v>3.2921148286482599E-3</v>
      </c>
      <c r="LC14" s="9">
        <v>6.1988113978069762E-4</v>
      </c>
      <c r="LD14" s="6">
        <v>3</v>
      </c>
      <c r="LE14" s="6"/>
      <c r="LF14" s="6"/>
      <c r="LG14" s="6"/>
      <c r="LH14" s="15">
        <v>6</v>
      </c>
      <c r="LI14" s="9">
        <v>0.1</v>
      </c>
      <c r="LJ14" s="9">
        <v>8.766945627484285E-5</v>
      </c>
      <c r="LK14" s="9">
        <v>3.301891581034372E-3</v>
      </c>
      <c r="LL14" s="9">
        <v>6.4029358407305891E-4</v>
      </c>
      <c r="LM14" s="6">
        <v>3</v>
      </c>
      <c r="LN14" s="6"/>
      <c r="LO14" s="6"/>
      <c r="LP14" s="6"/>
      <c r="LQ14" s="15">
        <v>6</v>
      </c>
      <c r="LR14" s="9">
        <v>0.1</v>
      </c>
      <c r="LS14" s="9">
        <v>9.0582482262088467E-5</v>
      </c>
      <c r="LT14" s="9">
        <v>3.311697367914175E-3</v>
      </c>
      <c r="LU14" s="9">
        <v>6.5816459718669401E-4</v>
      </c>
      <c r="LV14" s="6">
        <v>3</v>
      </c>
      <c r="LW14" s="6"/>
      <c r="LX14" s="6"/>
      <c r="LY14" s="6"/>
      <c r="LZ14" s="15">
        <v>6</v>
      </c>
      <c r="MA14" s="9">
        <v>0.1</v>
      </c>
      <c r="MB14" s="9">
        <v>7.6956693712580733E-5</v>
      </c>
      <c r="MC14" s="9">
        <v>3.2244833382820172E-3</v>
      </c>
      <c r="MD14" s="9">
        <v>5.7359529379859948E-4</v>
      </c>
      <c r="ME14" s="6">
        <v>3</v>
      </c>
      <c r="MF14" s="6"/>
      <c r="MG14" s="6"/>
      <c r="MH14" s="6"/>
      <c r="MI14" s="15">
        <v>6</v>
      </c>
      <c r="MJ14" s="9">
        <v>0.1</v>
      </c>
      <c r="MK14" s="9">
        <v>7.6734746619405028E-5</v>
      </c>
      <c r="ML14" s="9">
        <v>3.2340592421651968E-3</v>
      </c>
      <c r="MM14" s="9">
        <v>5.6998199433266959E-4</v>
      </c>
      <c r="MN14" s="6">
        <v>3</v>
      </c>
      <c r="MO14" s="6"/>
      <c r="MP14" s="6"/>
      <c r="MQ14" s="6"/>
      <c r="MR14" s="15">
        <v>6</v>
      </c>
      <c r="MS14" s="9">
        <v>0.1</v>
      </c>
      <c r="MT14" s="9">
        <v>7.6772866786798888E-5</v>
      </c>
      <c r="MU14" s="9">
        <v>3.2436635840725658E-3</v>
      </c>
      <c r="MV14" s="9">
        <v>5.6858676405332456E-4</v>
      </c>
      <c r="MW14" s="6">
        <v>3</v>
      </c>
      <c r="MX14" s="6"/>
      <c r="MY14" s="6"/>
      <c r="MZ14" s="6"/>
      <c r="NA14" s="15">
        <v>6</v>
      </c>
      <c r="NB14" s="9">
        <v>0.1</v>
      </c>
      <c r="NC14" s="9">
        <v>7.7219650214329217E-5</v>
      </c>
      <c r="ND14" s="9">
        <v>3.2532964484579029E-3</v>
      </c>
      <c r="NE14" s="9">
        <v>5.703990249931076E-4</v>
      </c>
      <c r="NF14" s="6">
        <v>3</v>
      </c>
    </row>
    <row r="15" spans="1:370">
      <c r="A15" s="6" t="s">
        <v>8</v>
      </c>
      <c r="B15" s="6">
        <v>1990</v>
      </c>
      <c r="C15" s="6"/>
      <c r="D15" s="15">
        <f t="shared" si="2"/>
        <v>7</v>
      </c>
      <c r="E15" s="9">
        <f t="shared" ref="E15:E22" si="5">E14+0.1</f>
        <v>0.2</v>
      </c>
      <c r="F15" s="9">
        <f t="shared" ref="F15:F22" si="6">$C$10</f>
        <v>3.3099999999999998E-5</v>
      </c>
      <c r="G15" s="9">
        <f>'mu (tau) a'!B8</f>
        <v>7.4123000000000001E-3</v>
      </c>
      <c r="H15" s="9">
        <f>F15*'qx (tau) a'!B8/G15</f>
        <v>3.2977777882708469E-5</v>
      </c>
      <c r="I15" s="6">
        <f t="shared" si="0"/>
        <v>3</v>
      </c>
      <c r="K15" s="6" t="s">
        <v>8</v>
      </c>
      <c r="L15" s="6">
        <v>1990</v>
      </c>
      <c r="M15" s="6"/>
      <c r="N15" s="15">
        <v>7</v>
      </c>
      <c r="O15" s="9">
        <v>0.2</v>
      </c>
      <c r="P15" s="9">
        <v>3.3099999999999998E-5</v>
      </c>
      <c r="Q15" s="9">
        <v>7.4123000000000001E-3</v>
      </c>
      <c r="R15" s="9">
        <v>3.2977777882708469E-5</v>
      </c>
      <c r="S15" s="6">
        <v>3</v>
      </c>
      <c r="T15" s="6" t="s">
        <v>8</v>
      </c>
      <c r="U15" s="6">
        <v>1991</v>
      </c>
      <c r="V15" s="6"/>
      <c r="W15" s="15">
        <v>7</v>
      </c>
      <c r="X15" s="9">
        <v>0.2</v>
      </c>
      <c r="Y15" s="9">
        <v>9.0700000000000009E-5</v>
      </c>
      <c r="Z15" s="9">
        <v>6.7427499999999996E-3</v>
      </c>
      <c r="AA15" s="9">
        <v>9.0395323866375007E-5</v>
      </c>
      <c r="AB15" s="6">
        <v>3</v>
      </c>
      <c r="AC15" s="6" t="s">
        <v>8</v>
      </c>
      <c r="AD15" s="6">
        <v>1992</v>
      </c>
      <c r="AE15" s="6"/>
      <c r="AF15" s="15">
        <v>7</v>
      </c>
      <c r="AG15" s="9">
        <v>0.2</v>
      </c>
      <c r="AH15" s="9">
        <v>9.4600000000000009E-5</v>
      </c>
      <c r="AI15" s="9">
        <v>7.4298599999999999E-3</v>
      </c>
      <c r="AJ15" s="9">
        <v>9.4249858812952081E-5</v>
      </c>
      <c r="AK15" s="6">
        <v>3</v>
      </c>
      <c r="AL15" s="6" t="s">
        <v>8</v>
      </c>
      <c r="AM15" s="6">
        <v>1993</v>
      </c>
      <c r="AN15" s="6"/>
      <c r="AO15" s="15">
        <v>7</v>
      </c>
      <c r="AP15" s="9">
        <v>0.2</v>
      </c>
      <c r="AQ15" s="9">
        <v>1.0179999999999999E-4</v>
      </c>
      <c r="AR15" s="9">
        <v>6.7557900000000002E-3</v>
      </c>
      <c r="AS15" s="9">
        <v>1.0145719035079538E-4</v>
      </c>
      <c r="AT15" s="6">
        <v>3</v>
      </c>
      <c r="AU15" s="6" t="s">
        <v>8</v>
      </c>
      <c r="AV15" s="6">
        <v>1994</v>
      </c>
      <c r="AW15" s="6"/>
      <c r="AX15" s="15">
        <v>7</v>
      </c>
      <c r="AY15" s="9">
        <v>0.2</v>
      </c>
      <c r="AZ15" s="9">
        <v>1.0849999999999999E-4</v>
      </c>
      <c r="BA15" s="9">
        <v>6.3167099999999997E-3</v>
      </c>
      <c r="BB15" s="9">
        <v>1.0815835616958828E-4</v>
      </c>
      <c r="BC15" s="6">
        <v>3</v>
      </c>
      <c r="BD15" s="6" t="s">
        <v>8</v>
      </c>
      <c r="BE15" s="6">
        <v>1995</v>
      </c>
      <c r="BF15" s="6"/>
      <c r="BG15" s="15">
        <v>7</v>
      </c>
      <c r="BH15" s="9">
        <v>0.2</v>
      </c>
      <c r="BI15" s="9">
        <v>1.086E-4</v>
      </c>
      <c r="BJ15" s="9">
        <v>6.2949199999999999E-3</v>
      </c>
      <c r="BK15" s="9">
        <v>1.0825927287399999E-4</v>
      </c>
      <c r="BL15" s="6">
        <v>3</v>
      </c>
      <c r="BM15" s="6" t="s">
        <v>8</v>
      </c>
      <c r="BN15" s="6">
        <v>1996</v>
      </c>
      <c r="BO15" s="6"/>
      <c r="BP15" s="15">
        <v>7</v>
      </c>
      <c r="BQ15" s="9">
        <v>0.2</v>
      </c>
      <c r="BR15" s="9">
        <v>1.016E-4</v>
      </c>
      <c r="BS15" s="9">
        <v>6.2367400000000002E-3</v>
      </c>
      <c r="BT15" s="9">
        <v>1.0128412600172526E-4</v>
      </c>
      <c r="BU15" s="6">
        <v>3</v>
      </c>
      <c r="BV15" s="6" t="s">
        <v>8</v>
      </c>
      <c r="BW15" s="6">
        <v>1997</v>
      </c>
      <c r="BX15" s="6"/>
      <c r="BY15" s="15">
        <v>7</v>
      </c>
      <c r="BZ15" s="9">
        <v>0.2</v>
      </c>
      <c r="CA15" s="9">
        <v>1.0339999999999999E-4</v>
      </c>
      <c r="CB15" s="9">
        <v>6.1328499999999996E-3</v>
      </c>
      <c r="CC15" s="9">
        <v>1.0308387454446137E-4</v>
      </c>
      <c r="CD15" s="6">
        <v>3</v>
      </c>
      <c r="CE15" s="6" t="s">
        <v>8</v>
      </c>
      <c r="CF15" s="6">
        <v>1998</v>
      </c>
      <c r="CG15" s="6"/>
      <c r="CH15" s="15">
        <v>7</v>
      </c>
      <c r="CI15" s="9">
        <v>0.2</v>
      </c>
      <c r="CJ15" s="9">
        <v>1.1619999999999999E-4</v>
      </c>
      <c r="CK15" s="9">
        <v>6.4840499999999999E-3</v>
      </c>
      <c r="CL15" s="9">
        <v>1.1582455718262505E-4</v>
      </c>
      <c r="CM15" s="6">
        <v>3</v>
      </c>
      <c r="CN15" s="6" t="s">
        <v>8</v>
      </c>
      <c r="CO15" s="6">
        <v>1999</v>
      </c>
      <c r="CP15" s="6"/>
      <c r="CQ15" s="15">
        <v>7</v>
      </c>
      <c r="CR15" s="9">
        <v>0.2</v>
      </c>
      <c r="CS15" s="9">
        <v>1.238E-4</v>
      </c>
      <c r="CT15" s="9">
        <v>6.0398700000000001E-3</v>
      </c>
      <c r="CU15" s="9">
        <v>1.2342715720702597E-4</v>
      </c>
      <c r="CV15" s="6">
        <v>3</v>
      </c>
      <c r="CW15" s="6" t="s">
        <v>8</v>
      </c>
      <c r="CX15" s="6">
        <v>2000</v>
      </c>
      <c r="CY15" s="6"/>
      <c r="CZ15" s="15">
        <v>7</v>
      </c>
      <c r="DA15" s="9">
        <v>0.2</v>
      </c>
      <c r="DB15" s="9">
        <v>1.2679999999999999E-4</v>
      </c>
      <c r="DC15" s="9">
        <v>6.0977899999999996E-3</v>
      </c>
      <c r="DD15" s="9">
        <v>1.2641467941664112E-4</v>
      </c>
      <c r="DE15" s="6">
        <v>3</v>
      </c>
      <c r="DF15" s="6" t="s">
        <v>8</v>
      </c>
      <c r="DG15" s="6">
        <v>2001</v>
      </c>
      <c r="DH15" s="6"/>
      <c r="DI15" s="15">
        <v>7</v>
      </c>
      <c r="DJ15" s="9">
        <v>0.2</v>
      </c>
      <c r="DK15" s="9">
        <v>1.3460000000000002E-4</v>
      </c>
      <c r="DL15" s="9">
        <v>5.6883699999999999E-3</v>
      </c>
      <c r="DM15" s="9">
        <v>1.3421809024377813E-4</v>
      </c>
      <c r="DN15" s="6">
        <v>3</v>
      </c>
      <c r="DO15" s="6" t="s">
        <v>8</v>
      </c>
      <c r="DP15" s="6">
        <v>2002</v>
      </c>
      <c r="DQ15" s="6"/>
      <c r="DR15" s="15">
        <v>7</v>
      </c>
      <c r="DS15" s="9">
        <v>0.2</v>
      </c>
      <c r="DT15" s="9">
        <v>1.393E-4</v>
      </c>
      <c r="DU15" s="9">
        <v>5.6471999999999998E-3</v>
      </c>
      <c r="DV15" s="9">
        <v>1.3890779324266891E-4</v>
      </c>
      <c r="DW15" s="6">
        <v>3</v>
      </c>
      <c r="DX15" s="6" t="s">
        <v>8</v>
      </c>
      <c r="DY15" s="6">
        <v>2003</v>
      </c>
      <c r="DZ15" s="6"/>
      <c r="EA15" s="15">
        <v>7</v>
      </c>
      <c r="EB15" s="9">
        <v>0.2</v>
      </c>
      <c r="EC15" s="9">
        <v>1.5130000000000002E-4</v>
      </c>
      <c r="ED15" s="9">
        <v>4.9515899999999996E-3</v>
      </c>
      <c r="EE15" s="9">
        <v>1.5092630205651119E-4</v>
      </c>
      <c r="EF15" s="6">
        <v>3</v>
      </c>
      <c r="EG15" s="6" t="s">
        <v>8</v>
      </c>
      <c r="EH15" s="6">
        <v>2004</v>
      </c>
      <c r="EI15" s="6"/>
      <c r="EJ15" s="15">
        <v>7</v>
      </c>
      <c r="EK15" s="9">
        <v>0.2</v>
      </c>
      <c r="EL15" s="9">
        <v>1.7239999999999999E-4</v>
      </c>
      <c r="EM15" s="9">
        <v>4.6571399999999997E-3</v>
      </c>
      <c r="EN15" s="9">
        <v>1.719998307974422E-4</v>
      </c>
      <c r="EO15" s="6">
        <v>3</v>
      </c>
      <c r="EP15" s="6" t="s">
        <v>8</v>
      </c>
      <c r="EQ15" s="6">
        <v>2005</v>
      </c>
      <c r="ER15" s="6"/>
      <c r="ES15" s="15">
        <v>7</v>
      </c>
      <c r="ET15" s="9">
        <v>0.2</v>
      </c>
      <c r="EU15" s="9">
        <v>1.728E-4</v>
      </c>
      <c r="EV15" s="9">
        <v>4.3570600000000003E-3</v>
      </c>
      <c r="EW15" s="9">
        <v>1.7242442197261455E-4</v>
      </c>
      <c r="EX15" s="6">
        <v>3</v>
      </c>
      <c r="EY15" s="6" t="s">
        <v>8</v>
      </c>
      <c r="EZ15" s="6">
        <v>2006</v>
      </c>
      <c r="FA15" s="6"/>
      <c r="FB15" s="15">
        <v>7</v>
      </c>
      <c r="FC15" s="9">
        <v>0.2</v>
      </c>
      <c r="FD15" s="9">
        <v>1.671E-4</v>
      </c>
      <c r="FE15" s="9">
        <v>4.1318800000000001E-3</v>
      </c>
      <c r="FF15" s="9">
        <v>1.6675543723438242E-4</v>
      </c>
      <c r="FG15" s="6">
        <v>3</v>
      </c>
      <c r="FH15" s="6" t="s">
        <v>8</v>
      </c>
      <c r="FI15" s="6">
        <v>2007</v>
      </c>
      <c r="FJ15" s="6"/>
      <c r="FK15" s="15">
        <v>7</v>
      </c>
      <c r="FL15" s="9">
        <v>0.2</v>
      </c>
      <c r="FM15" s="9">
        <v>1.5099999999999998E-4</v>
      </c>
      <c r="FN15" s="9">
        <v>3.75676E-3</v>
      </c>
      <c r="FO15" s="9">
        <v>1.5071703276227385E-4</v>
      </c>
      <c r="FP15" s="6">
        <v>3</v>
      </c>
      <c r="FQ15" s="6" t="s">
        <v>8</v>
      </c>
      <c r="FR15" s="6">
        <v>2008</v>
      </c>
      <c r="FS15" s="6"/>
      <c r="FT15" s="15">
        <v>7</v>
      </c>
      <c r="FU15" s="9">
        <v>0.2</v>
      </c>
      <c r="FV15" s="9">
        <v>1.2669999999999999E-4</v>
      </c>
      <c r="FW15" s="9">
        <v>3.4559500000000002E-3</v>
      </c>
      <c r="FX15" s="9">
        <v>1.2648149799620941E-4</v>
      </c>
      <c r="FY15" s="6">
        <v>3</v>
      </c>
      <c r="FZ15" s="6" t="s">
        <v>8</v>
      </c>
      <c r="GA15" s="6">
        <v>2009</v>
      </c>
      <c r="GB15" s="6"/>
      <c r="GC15" s="15">
        <v>7</v>
      </c>
      <c r="GD15" s="9">
        <v>0.2</v>
      </c>
      <c r="GE15" s="9">
        <v>1.0439999999999999E-4</v>
      </c>
      <c r="GF15" s="9">
        <v>3.1756599999999999E-3</v>
      </c>
      <c r="GG15" s="9">
        <v>1.0423430971829477E-4</v>
      </c>
      <c r="GH15" s="6">
        <v>3</v>
      </c>
      <c r="GI15" s="6" t="s">
        <v>8</v>
      </c>
      <c r="GJ15" s="6">
        <v>2010</v>
      </c>
      <c r="GK15" s="6"/>
      <c r="GL15" s="15">
        <v>7</v>
      </c>
      <c r="GM15" s="9">
        <v>0.2</v>
      </c>
      <c r="GN15" s="9">
        <v>9.31E-5</v>
      </c>
      <c r="GO15" s="9">
        <v>2.9226899999999999E-3</v>
      </c>
      <c r="GP15" s="9">
        <v>9.2964301037742639E-5</v>
      </c>
      <c r="GQ15" s="6">
        <v>3</v>
      </c>
      <c r="GR15" s="6" t="s">
        <v>8</v>
      </c>
      <c r="GS15" s="6">
        <v>2011</v>
      </c>
      <c r="GT15" s="6"/>
      <c r="GU15" s="15">
        <v>7</v>
      </c>
      <c r="GV15" s="9">
        <v>0.2</v>
      </c>
      <c r="GW15" s="9">
        <v>8.42E-5</v>
      </c>
      <c r="GX15" s="9">
        <v>2.6984600000000002E-3</v>
      </c>
      <c r="GY15" s="9">
        <v>8.4086421143911717E-5</v>
      </c>
      <c r="GZ15" s="6">
        <v>3</v>
      </c>
      <c r="HA15" s="6" t="s">
        <v>8</v>
      </c>
      <c r="HB15" s="6">
        <v>2012</v>
      </c>
      <c r="HC15" s="6"/>
      <c r="HD15" s="15">
        <v>7</v>
      </c>
      <c r="HE15" s="9">
        <v>0.2</v>
      </c>
      <c r="HF15" s="9">
        <v>8.1099999999999993E-5</v>
      </c>
      <c r="HG15" s="9">
        <v>2.4745499999999998E-3</v>
      </c>
      <c r="HH15" s="9">
        <v>8.1000040411387931E-5</v>
      </c>
      <c r="HI15" s="6">
        <v>3</v>
      </c>
      <c r="HJ15" s="6" t="s">
        <v>8</v>
      </c>
      <c r="HK15" s="6">
        <v>2013</v>
      </c>
      <c r="HL15" s="6"/>
      <c r="HM15" s="15">
        <v>7</v>
      </c>
      <c r="HN15" s="9">
        <v>0.2</v>
      </c>
      <c r="HO15" s="9">
        <v>8.1199999999999995E-5</v>
      </c>
      <c r="HP15" s="9">
        <v>2.29941E-3</v>
      </c>
      <c r="HQ15" s="9">
        <v>8.1106772606886107E-5</v>
      </c>
      <c r="HR15" s="6">
        <v>3</v>
      </c>
      <c r="HS15" s="6" t="s">
        <v>8</v>
      </c>
      <c r="HT15" s="6">
        <v>2014</v>
      </c>
      <c r="HU15" s="6"/>
      <c r="HV15" s="15">
        <v>7</v>
      </c>
      <c r="HW15" s="9">
        <v>0.2</v>
      </c>
      <c r="HX15" s="9">
        <v>8.0699999999999996E-5</v>
      </c>
      <c r="HY15" s="9">
        <v>2.1412800000000002E-3</v>
      </c>
      <c r="HZ15" s="9">
        <v>8.0613695079578552E-5</v>
      </c>
      <c r="IA15" s="6">
        <v>3</v>
      </c>
      <c r="IB15" s="6" t="s">
        <v>8</v>
      </c>
      <c r="IC15" s="6">
        <v>2015</v>
      </c>
      <c r="ID15" s="6"/>
      <c r="IE15" s="15">
        <v>7</v>
      </c>
      <c r="IF15" s="9">
        <v>0.2</v>
      </c>
      <c r="IG15" s="9">
        <v>8.6300000000000011E-5</v>
      </c>
      <c r="IH15" s="9">
        <v>2.01454E-3</v>
      </c>
      <c r="II15" s="9">
        <v>8.6213037715806087E-5</v>
      </c>
      <c r="IJ15" s="6">
        <v>3</v>
      </c>
      <c r="IK15" s="6" t="s">
        <v>8</v>
      </c>
      <c r="IL15" s="6">
        <v>2016</v>
      </c>
      <c r="IM15" s="6"/>
      <c r="IN15" s="15">
        <v>7</v>
      </c>
      <c r="IO15" s="9">
        <v>0.2</v>
      </c>
      <c r="IP15" s="9">
        <v>8.7399999999999997E-5</v>
      </c>
      <c r="IQ15" s="9">
        <v>1.90493E-3</v>
      </c>
      <c r="IR15" s="9">
        <v>8.7316496669168943E-5</v>
      </c>
      <c r="IS15" s="6">
        <v>3</v>
      </c>
      <c r="IT15" s="6" t="s">
        <v>8</v>
      </c>
      <c r="IU15" s="6">
        <v>2017</v>
      </c>
      <c r="IV15" s="6"/>
      <c r="IW15" s="15">
        <v>7</v>
      </c>
      <c r="IX15" s="9">
        <v>0.2</v>
      </c>
      <c r="IY15" s="9">
        <v>9.4700000000000011E-5</v>
      </c>
      <c r="IZ15" s="9">
        <v>1.80342E-3</v>
      </c>
      <c r="JA15" s="9">
        <v>9.4614406516507535E-5</v>
      </c>
      <c r="JB15" s="6">
        <v>3</v>
      </c>
      <c r="JC15" s="6" t="s">
        <v>8</v>
      </c>
      <c r="JD15" s="6">
        <v>2018</v>
      </c>
      <c r="JE15" s="6"/>
      <c r="JF15" s="15">
        <v>7</v>
      </c>
      <c r="JG15" s="9">
        <v>0.2</v>
      </c>
      <c r="JH15" s="9">
        <v>9.7600000000000001E-5</v>
      </c>
      <c r="JI15" s="9">
        <v>1.7198999999999999E-3</v>
      </c>
      <c r="JJ15" s="9">
        <v>9.7516013721728011E-5</v>
      </c>
      <c r="JK15" s="6">
        <v>3</v>
      </c>
      <c r="JL15" s="6" t="s">
        <v>8</v>
      </c>
      <c r="JM15" s="6">
        <v>2019</v>
      </c>
      <c r="JN15" s="6"/>
      <c r="JO15" s="15">
        <v>7</v>
      </c>
      <c r="JP15" s="9">
        <v>0.2</v>
      </c>
      <c r="JQ15" s="9">
        <v>9.4199999999999999E-5</v>
      </c>
      <c r="JR15" s="9">
        <v>1.64285E-3</v>
      </c>
      <c r="JS15" s="9">
        <v>9.4122591837355821E-5</v>
      </c>
      <c r="JT15" s="6">
        <v>3</v>
      </c>
      <c r="JU15" s="6" t="s">
        <v>8</v>
      </c>
      <c r="JV15" s="6">
        <v>2020</v>
      </c>
      <c r="JW15" s="6"/>
      <c r="JX15" s="15">
        <v>7</v>
      </c>
      <c r="JY15" s="9">
        <v>0.2</v>
      </c>
      <c r="JZ15" s="9">
        <v>7.7219650214329217E-5</v>
      </c>
      <c r="KA15" s="9">
        <v>2.7205483153059261E-3</v>
      </c>
      <c r="KB15" s="9">
        <v>6.8247972824661822E-4</v>
      </c>
      <c r="KC15" s="6">
        <v>3</v>
      </c>
      <c r="KD15" s="6" t="s">
        <v>8</v>
      </c>
      <c r="KE15" s="6">
        <v>2021</v>
      </c>
      <c r="KF15" s="6"/>
      <c r="KG15" s="15">
        <v>7</v>
      </c>
      <c r="KH15" s="9">
        <v>0.2</v>
      </c>
      <c r="KI15" s="9">
        <v>7.8198337230674862E-5</v>
      </c>
      <c r="KJ15" s="9">
        <v>2.728396004135067E-3</v>
      </c>
      <c r="KK15" s="9">
        <v>6.8963494053677439E-4</v>
      </c>
      <c r="KL15" s="6">
        <v>3</v>
      </c>
      <c r="KM15" s="6" t="s">
        <v>8</v>
      </c>
      <c r="KN15" s="6">
        <v>2022</v>
      </c>
      <c r="KO15" s="6"/>
      <c r="KP15" s="15">
        <v>7</v>
      </c>
      <c r="KQ15" s="9">
        <v>0.2</v>
      </c>
      <c r="KR15" s="9">
        <v>7.9783960296481783E-5</v>
      </c>
      <c r="KS15" s="9">
        <v>2.736266330393439E-3</v>
      </c>
      <c r="KT15" s="9">
        <v>7.0213374505355322E-4</v>
      </c>
      <c r="KU15" s="6">
        <v>3</v>
      </c>
      <c r="KV15" s="6" t="s">
        <v>8</v>
      </c>
      <c r="KW15" s="6">
        <v>2023</v>
      </c>
      <c r="KX15" s="6"/>
      <c r="KY15" s="15">
        <v>7</v>
      </c>
      <c r="KZ15" s="9">
        <v>0.2</v>
      </c>
      <c r="LA15" s="9">
        <v>8.1978038247613823E-5</v>
      </c>
      <c r="LB15" s="9">
        <v>2.7441593593809329E-3</v>
      </c>
      <c r="LC15" s="9">
        <v>7.1991930392652464E-4</v>
      </c>
      <c r="LD15" s="6">
        <v>3</v>
      </c>
      <c r="LE15" s="6" t="s">
        <v>8</v>
      </c>
      <c r="LF15" s="6">
        <v>2024</v>
      </c>
      <c r="LG15" s="6"/>
      <c r="LH15" s="15">
        <v>7</v>
      </c>
      <c r="LI15" s="9">
        <v>0.2</v>
      </c>
      <c r="LJ15" s="9">
        <v>8.4681349829496695E-5</v>
      </c>
      <c r="LK15" s="9">
        <v>2.7520751565857969E-3</v>
      </c>
      <c r="LL15" s="9">
        <v>7.4202942615842881E-4</v>
      </c>
      <c r="LM15" s="6">
        <v>3</v>
      </c>
      <c r="LN15" s="6" t="s">
        <v>8</v>
      </c>
      <c r="LO15" s="6">
        <v>2025</v>
      </c>
      <c r="LP15" s="6"/>
      <c r="LQ15" s="15">
        <v>7</v>
      </c>
      <c r="LR15" s="9">
        <v>0.2</v>
      </c>
      <c r="LS15" s="9">
        <v>8.766945627484285E-5</v>
      </c>
      <c r="LT15" s="9">
        <v>2.7600137876851939E-3</v>
      </c>
      <c r="LU15" s="9">
        <v>7.6432489362345034E-4</v>
      </c>
      <c r="LV15" s="6">
        <v>3</v>
      </c>
      <c r="LW15" s="6" t="s">
        <v>8</v>
      </c>
      <c r="LX15" s="6">
        <v>2026</v>
      </c>
      <c r="LY15" s="6"/>
      <c r="LZ15" s="15">
        <v>7</v>
      </c>
      <c r="MA15" s="9">
        <v>0.2</v>
      </c>
      <c r="MB15" s="9">
        <v>9.0582482262088467E-5</v>
      </c>
      <c r="MC15" s="9">
        <v>2.7679753185457308E-3</v>
      </c>
      <c r="MD15" s="9">
        <v>7.865046960654679E-4</v>
      </c>
      <c r="ME15" s="6">
        <v>3</v>
      </c>
      <c r="MF15" s="6" t="s">
        <v>8</v>
      </c>
      <c r="MG15" s="6">
        <v>2027</v>
      </c>
      <c r="MH15" s="6"/>
      <c r="MI15" s="15">
        <v>7</v>
      </c>
      <c r="MJ15" s="9">
        <v>0.2</v>
      </c>
      <c r="MK15" s="9">
        <v>7.6956693712580733E-5</v>
      </c>
      <c r="ML15" s="9">
        <v>2.6971404232091038E-3</v>
      </c>
      <c r="MM15" s="9">
        <v>6.8542491542662764E-4</v>
      </c>
      <c r="MN15" s="6">
        <v>3</v>
      </c>
      <c r="MO15" s="6" t="s">
        <v>8</v>
      </c>
      <c r="MP15" s="6">
        <v>2028</v>
      </c>
      <c r="MQ15" s="6"/>
      <c r="MR15" s="15">
        <v>7</v>
      </c>
      <c r="MS15" s="9">
        <v>0.2</v>
      </c>
      <c r="MT15" s="9">
        <v>7.6734746619405028E-5</v>
      </c>
      <c r="MU15" s="9">
        <v>2.7049205896743562E-3</v>
      </c>
      <c r="MV15" s="9">
        <v>6.8149447061916348E-4</v>
      </c>
      <c r="MW15" s="6">
        <v>3</v>
      </c>
      <c r="MX15" s="6" t="s">
        <v>8</v>
      </c>
      <c r="MY15" s="6">
        <v>2029</v>
      </c>
      <c r="MZ15" s="6"/>
      <c r="NA15" s="15">
        <v>7</v>
      </c>
      <c r="NB15" s="9">
        <v>0.2</v>
      </c>
      <c r="NC15" s="9">
        <v>7.6772866786798888E-5</v>
      </c>
      <c r="ND15" s="9">
        <v>2.712723198793949E-3</v>
      </c>
      <c r="NE15" s="9">
        <v>6.8010639741888815E-4</v>
      </c>
      <c r="NF15" s="6">
        <v>3</v>
      </c>
    </row>
    <row r="16" spans="1:370">
      <c r="A16" s="6"/>
      <c r="B16" s="6"/>
      <c r="C16" s="6"/>
      <c r="D16" s="15">
        <f t="shared" si="2"/>
        <v>8</v>
      </c>
      <c r="E16" s="9">
        <f t="shared" si="5"/>
        <v>0.30000000000000004</v>
      </c>
      <c r="F16" s="9">
        <f t="shared" si="6"/>
        <v>3.3099999999999998E-5</v>
      </c>
      <c r="G16" s="9">
        <f>'mu (tau) a'!B9</f>
        <v>6.30293E-3</v>
      </c>
      <c r="H16" s="9">
        <f>F16*'qx (tau) a'!B9/G16</f>
        <v>3.2996019787622577E-5</v>
      </c>
      <c r="I16" s="6">
        <f t="shared" si="0"/>
        <v>3</v>
      </c>
      <c r="K16" s="6"/>
      <c r="L16" s="6"/>
      <c r="M16" s="6"/>
      <c r="N16" s="15">
        <v>8</v>
      </c>
      <c r="O16" s="9">
        <v>0.30000000000000004</v>
      </c>
      <c r="P16" s="9">
        <v>3.3099999999999998E-5</v>
      </c>
      <c r="Q16" s="9">
        <v>6.30293E-3</v>
      </c>
      <c r="R16" s="9">
        <v>3.2996019787622577E-5</v>
      </c>
      <c r="S16" s="6">
        <v>3</v>
      </c>
      <c r="T16" s="6"/>
      <c r="U16" s="6"/>
      <c r="V16" s="6"/>
      <c r="W16" s="15">
        <v>8</v>
      </c>
      <c r="X16" s="9">
        <v>0.30000000000000004</v>
      </c>
      <c r="Y16" s="9">
        <v>9.0700000000000009E-5</v>
      </c>
      <c r="Z16" s="9">
        <v>5.7347800000000001E-3</v>
      </c>
      <c r="AA16" s="9">
        <v>9.0440779419611583E-5</v>
      </c>
      <c r="AB16" s="6">
        <v>3</v>
      </c>
      <c r="AC16" s="6"/>
      <c r="AD16" s="6"/>
      <c r="AE16" s="6"/>
      <c r="AF16" s="15">
        <v>8</v>
      </c>
      <c r="AG16" s="9">
        <v>0.30000000000000004</v>
      </c>
      <c r="AH16" s="9">
        <v>9.4600000000000009E-5</v>
      </c>
      <c r="AI16" s="9">
        <v>6.3160600000000001E-3</v>
      </c>
      <c r="AJ16" s="9">
        <v>9.430224348723731E-5</v>
      </c>
      <c r="AK16" s="6">
        <v>3</v>
      </c>
      <c r="AL16" s="6"/>
      <c r="AM16" s="6"/>
      <c r="AN16" s="6"/>
      <c r="AO16" s="15">
        <v>8</v>
      </c>
      <c r="AP16" s="9">
        <v>0.30000000000000004</v>
      </c>
      <c r="AQ16" s="9">
        <v>1.0179999999999999E-4</v>
      </c>
      <c r="AR16" s="9">
        <v>5.7446099999999998E-3</v>
      </c>
      <c r="AS16" s="9">
        <v>1.0150849021952753E-4</v>
      </c>
      <c r="AT16" s="6">
        <v>3</v>
      </c>
      <c r="AU16" s="6"/>
      <c r="AV16" s="6"/>
      <c r="AW16" s="6"/>
      <c r="AX16" s="15">
        <v>8</v>
      </c>
      <c r="AY16" s="9">
        <v>0.30000000000000004</v>
      </c>
      <c r="AZ16" s="9">
        <v>1.0849999999999999E-4</v>
      </c>
      <c r="BA16" s="9">
        <v>5.3733100000000001E-3</v>
      </c>
      <c r="BB16" s="9">
        <v>1.0820922950657974E-4</v>
      </c>
      <c r="BC16" s="6">
        <v>3</v>
      </c>
      <c r="BD16" s="6"/>
      <c r="BE16" s="6"/>
      <c r="BF16" s="6"/>
      <c r="BG16" s="15">
        <v>8</v>
      </c>
      <c r="BH16" s="9">
        <v>0.30000000000000004</v>
      </c>
      <c r="BI16" s="9">
        <v>1.086E-4</v>
      </c>
      <c r="BJ16" s="9">
        <v>5.3558299999999998E-3</v>
      </c>
      <c r="BK16" s="9">
        <v>1.0830983657061557E-4</v>
      </c>
      <c r="BL16" s="6">
        <v>3</v>
      </c>
      <c r="BM16" s="6"/>
      <c r="BN16" s="6"/>
      <c r="BO16" s="6"/>
      <c r="BP16" s="15">
        <v>8</v>
      </c>
      <c r="BQ16" s="9">
        <v>0.30000000000000004</v>
      </c>
      <c r="BR16" s="9">
        <v>1.016E-4</v>
      </c>
      <c r="BS16" s="9">
        <v>5.3072500000000003E-3</v>
      </c>
      <c r="BT16" s="9">
        <v>1.0133122351500305E-4</v>
      </c>
      <c r="BU16" s="6">
        <v>3</v>
      </c>
      <c r="BV16" s="6"/>
      <c r="BW16" s="6"/>
      <c r="BX16" s="6"/>
      <c r="BY16" s="15">
        <v>8</v>
      </c>
      <c r="BZ16" s="9">
        <v>0.30000000000000004</v>
      </c>
      <c r="CA16" s="9">
        <v>1.0339999999999999E-4</v>
      </c>
      <c r="CB16" s="9">
        <v>5.2204199999999999E-3</v>
      </c>
      <c r="CC16" s="9">
        <v>1.0313082510602595E-4</v>
      </c>
      <c r="CD16" s="6">
        <v>3</v>
      </c>
      <c r="CE16" s="6"/>
      <c r="CF16" s="6"/>
      <c r="CG16" s="6"/>
      <c r="CH16" s="15">
        <v>8</v>
      </c>
      <c r="CI16" s="9">
        <v>0.30000000000000004</v>
      </c>
      <c r="CJ16" s="9">
        <v>1.1619999999999999E-4</v>
      </c>
      <c r="CK16" s="9">
        <v>5.5200400000000004E-3</v>
      </c>
      <c r="CL16" s="9">
        <v>1.1588024180984195E-4</v>
      </c>
      <c r="CM16" s="6">
        <v>3</v>
      </c>
      <c r="CN16" s="6"/>
      <c r="CO16" s="6"/>
      <c r="CP16" s="6"/>
      <c r="CQ16" s="15">
        <v>8</v>
      </c>
      <c r="CR16" s="9">
        <v>0.30000000000000004</v>
      </c>
      <c r="CS16" s="9">
        <v>1.238E-4</v>
      </c>
      <c r="CT16" s="9">
        <v>5.14607E-3</v>
      </c>
      <c r="CU16" s="9">
        <v>1.2348220447836895E-4</v>
      </c>
      <c r="CV16" s="6">
        <v>3</v>
      </c>
      <c r="CW16" s="6"/>
      <c r="CX16" s="6"/>
      <c r="CY16" s="6"/>
      <c r="CZ16" s="15">
        <v>8</v>
      </c>
      <c r="DA16" s="9">
        <v>0.30000000000000004</v>
      </c>
      <c r="DB16" s="9">
        <v>1.2679999999999999E-4</v>
      </c>
      <c r="DC16" s="9">
        <v>5.1983200000000002E-3</v>
      </c>
      <c r="DD16" s="9">
        <v>1.2647118915341877E-4</v>
      </c>
      <c r="DE16" s="6">
        <v>3</v>
      </c>
      <c r="DF16" s="6"/>
      <c r="DG16" s="6"/>
      <c r="DH16" s="6"/>
      <c r="DI16" s="15">
        <v>8</v>
      </c>
      <c r="DJ16" s="9">
        <v>0.30000000000000004</v>
      </c>
      <c r="DK16" s="9">
        <v>1.3460000000000002E-4</v>
      </c>
      <c r="DL16" s="9">
        <v>4.8536200000000003E-3</v>
      </c>
      <c r="DM16" s="9">
        <v>1.3427415042792802E-4</v>
      </c>
      <c r="DN16" s="6">
        <v>3</v>
      </c>
      <c r="DO16" s="6"/>
      <c r="DP16" s="6"/>
      <c r="DQ16" s="6"/>
      <c r="DR16" s="15">
        <v>8</v>
      </c>
      <c r="DS16" s="9">
        <v>0.30000000000000004</v>
      </c>
      <c r="DT16" s="9">
        <v>1.393E-4</v>
      </c>
      <c r="DU16" s="9">
        <v>4.8220299999999997E-3</v>
      </c>
      <c r="DV16" s="9">
        <v>1.3896489631959986E-4</v>
      </c>
      <c r="DW16" s="6">
        <v>3</v>
      </c>
      <c r="DX16" s="6"/>
      <c r="DY16" s="6"/>
      <c r="DZ16" s="6"/>
      <c r="EA16" s="15">
        <v>8</v>
      </c>
      <c r="EB16" s="9">
        <v>0.30000000000000004</v>
      </c>
      <c r="EC16" s="9">
        <v>1.5130000000000002E-4</v>
      </c>
      <c r="ED16" s="9">
        <v>4.2360899999999996E-3</v>
      </c>
      <c r="EE16" s="9">
        <v>1.509803337511715E-4</v>
      </c>
      <c r="EF16" s="6">
        <v>3</v>
      </c>
      <c r="EG16" s="6"/>
      <c r="EH16" s="6"/>
      <c r="EI16" s="6"/>
      <c r="EJ16" s="15">
        <v>8</v>
      </c>
      <c r="EK16" s="9">
        <v>0.30000000000000004</v>
      </c>
      <c r="EL16" s="9">
        <v>1.7239999999999999E-4</v>
      </c>
      <c r="EM16" s="9">
        <v>3.9884999999999999E-3</v>
      </c>
      <c r="EN16" s="9">
        <v>1.7205679929798172E-4</v>
      </c>
      <c r="EO16" s="6">
        <v>3</v>
      </c>
      <c r="EP16" s="6"/>
      <c r="EQ16" s="6"/>
      <c r="ER16" s="6"/>
      <c r="ES16" s="15">
        <v>8</v>
      </c>
      <c r="ET16" s="9">
        <v>0.30000000000000004</v>
      </c>
      <c r="EU16" s="9">
        <v>1.728E-4</v>
      </c>
      <c r="EV16" s="9">
        <v>3.73742E-3</v>
      </c>
      <c r="EW16" s="9">
        <v>1.7247774132958031E-4</v>
      </c>
      <c r="EX16" s="6">
        <v>3</v>
      </c>
      <c r="EY16" s="6"/>
      <c r="EZ16" s="6"/>
      <c r="FA16" s="6"/>
      <c r="FB16" s="15">
        <v>8</v>
      </c>
      <c r="FC16" s="9">
        <v>0.30000000000000004</v>
      </c>
      <c r="FD16" s="9">
        <v>1.671E-4</v>
      </c>
      <c r="FE16" s="9">
        <v>3.5544999999999999E-3</v>
      </c>
      <c r="FF16" s="9">
        <v>1.6680383176255451E-4</v>
      </c>
      <c r="FG16" s="6">
        <v>3</v>
      </c>
      <c r="FH16" s="6"/>
      <c r="FI16" s="6"/>
      <c r="FJ16" s="6"/>
      <c r="FK16" s="15">
        <v>8</v>
      </c>
      <c r="FL16" s="9">
        <v>0.30000000000000004</v>
      </c>
      <c r="FM16" s="9">
        <v>1.5099999999999998E-4</v>
      </c>
      <c r="FN16" s="9">
        <v>3.2334299999999998E-3</v>
      </c>
      <c r="FO16" s="9">
        <v>1.5075622790658834E-4</v>
      </c>
      <c r="FP16" s="6">
        <v>3</v>
      </c>
      <c r="FQ16" s="6"/>
      <c r="FR16" s="6"/>
      <c r="FS16" s="6"/>
      <c r="FT16" s="15">
        <v>8</v>
      </c>
      <c r="FU16" s="9">
        <v>0.30000000000000004</v>
      </c>
      <c r="FV16" s="9">
        <v>1.2669999999999999E-4</v>
      </c>
      <c r="FW16" s="9">
        <v>2.9801200000000002E-3</v>
      </c>
      <c r="FX16" s="9">
        <v>1.2651165825537224E-4</v>
      </c>
      <c r="FY16" s="6">
        <v>3</v>
      </c>
      <c r="FZ16" s="6"/>
      <c r="GA16" s="6"/>
      <c r="GB16" s="6"/>
      <c r="GC16" s="15">
        <v>8</v>
      </c>
      <c r="GD16" s="9">
        <v>0.30000000000000004</v>
      </c>
      <c r="GE16" s="9">
        <v>1.0439999999999999E-4</v>
      </c>
      <c r="GF16" s="9">
        <v>2.7424200000000002E-3</v>
      </c>
      <c r="GG16" s="9">
        <v>1.0425686218741109E-4</v>
      </c>
      <c r="GH16" s="6">
        <v>3</v>
      </c>
      <c r="GI16" s="6"/>
      <c r="GJ16" s="6"/>
      <c r="GK16" s="6"/>
      <c r="GL16" s="15">
        <v>8</v>
      </c>
      <c r="GM16" s="9">
        <v>0.30000000000000004</v>
      </c>
      <c r="GN16" s="9">
        <v>9.31E-5</v>
      </c>
      <c r="GO16" s="9">
        <v>2.52856E-3</v>
      </c>
      <c r="GP16" s="9">
        <v>9.2982177998544627E-5</v>
      </c>
      <c r="GQ16" s="6">
        <v>3</v>
      </c>
      <c r="GR16" s="6"/>
      <c r="GS16" s="6"/>
      <c r="GT16" s="6"/>
      <c r="GU16" s="15">
        <v>8</v>
      </c>
      <c r="GV16" s="9">
        <v>0.30000000000000004</v>
      </c>
      <c r="GW16" s="9">
        <v>8.42E-5</v>
      </c>
      <c r="GX16" s="9">
        <v>2.3394100000000001E-3</v>
      </c>
      <c r="GY16" s="9">
        <v>8.4101741892186492E-5</v>
      </c>
      <c r="GZ16" s="6">
        <v>3</v>
      </c>
      <c r="HA16" s="6"/>
      <c r="HB16" s="6"/>
      <c r="HC16" s="6"/>
      <c r="HD16" s="15">
        <v>8</v>
      </c>
      <c r="HE16" s="9">
        <v>0.30000000000000004</v>
      </c>
      <c r="HF16" s="9">
        <v>8.1099999999999993E-5</v>
      </c>
      <c r="HG16" s="9">
        <v>2.1485800000000002E-3</v>
      </c>
      <c r="HH16" s="9">
        <v>8.1012807063269679E-5</v>
      </c>
      <c r="HI16" s="6">
        <v>3</v>
      </c>
      <c r="HJ16" s="6"/>
      <c r="HK16" s="6"/>
      <c r="HL16" s="6"/>
      <c r="HM16" s="15">
        <v>8</v>
      </c>
      <c r="HN16" s="9">
        <v>0.30000000000000004</v>
      </c>
      <c r="HO16" s="9">
        <v>8.1199999999999995E-5</v>
      </c>
      <c r="HP16" s="9">
        <v>1.9997600000000002E-3</v>
      </c>
      <c r="HQ16" s="9">
        <v>8.1118790254830573E-5</v>
      </c>
      <c r="HR16" s="6">
        <v>3</v>
      </c>
      <c r="HS16" s="6"/>
      <c r="HT16" s="6"/>
      <c r="HU16" s="6"/>
      <c r="HV16" s="15">
        <v>8</v>
      </c>
      <c r="HW16" s="9">
        <v>0.30000000000000004</v>
      </c>
      <c r="HX16" s="9">
        <v>8.0699999999999996E-5</v>
      </c>
      <c r="HY16" s="9">
        <v>1.8655099999999999E-3</v>
      </c>
      <c r="HZ16" s="9">
        <v>8.0624729430557872E-5</v>
      </c>
      <c r="IA16" s="6">
        <v>3</v>
      </c>
      <c r="IB16" s="6"/>
      <c r="IC16" s="6"/>
      <c r="ID16" s="6"/>
      <c r="IE16" s="15">
        <v>8</v>
      </c>
      <c r="IF16" s="9">
        <v>0.30000000000000004</v>
      </c>
      <c r="IG16" s="9">
        <v>8.6300000000000011E-5</v>
      </c>
      <c r="IH16" s="9">
        <v>1.7574000000000001E-3</v>
      </c>
      <c r="II16" s="9">
        <v>8.622388471605781E-5</v>
      </c>
      <c r="IJ16" s="6">
        <v>3</v>
      </c>
      <c r="IK16" s="6"/>
      <c r="IL16" s="6"/>
      <c r="IM16" s="6"/>
      <c r="IN16" s="15">
        <v>8</v>
      </c>
      <c r="IO16" s="9">
        <v>0.30000000000000004</v>
      </c>
      <c r="IP16" s="9">
        <v>8.7399999999999997E-5</v>
      </c>
      <c r="IQ16" s="9">
        <v>1.66453E-3</v>
      </c>
      <c r="IR16" s="9">
        <v>8.7327539906159683E-5</v>
      </c>
      <c r="IS16" s="6">
        <v>3</v>
      </c>
      <c r="IT16" s="6"/>
      <c r="IU16" s="6"/>
      <c r="IV16" s="6"/>
      <c r="IW16" s="15">
        <v>8</v>
      </c>
      <c r="IX16" s="9">
        <v>0.30000000000000004</v>
      </c>
      <c r="IY16" s="9">
        <v>9.4700000000000011E-5</v>
      </c>
      <c r="IZ16" s="9">
        <v>1.5771100000000001E-3</v>
      </c>
      <c r="JA16" s="9">
        <v>9.4625542289377421E-5</v>
      </c>
      <c r="JB16" s="6">
        <v>3</v>
      </c>
      <c r="JC16" s="6"/>
      <c r="JD16" s="6"/>
      <c r="JE16" s="6"/>
      <c r="JF16" s="15">
        <v>8</v>
      </c>
      <c r="JG16" s="9">
        <v>0.30000000000000004</v>
      </c>
      <c r="JH16" s="9">
        <v>9.7600000000000001E-5</v>
      </c>
      <c r="JI16" s="9">
        <v>1.50523E-3</v>
      </c>
      <c r="JJ16" s="9">
        <v>9.7526730134265196E-5</v>
      </c>
      <c r="JK16" s="6">
        <v>3</v>
      </c>
      <c r="JL16" s="6"/>
      <c r="JM16" s="6"/>
      <c r="JN16" s="6"/>
      <c r="JO16" s="15">
        <v>8</v>
      </c>
      <c r="JP16" s="9">
        <v>0.30000000000000004</v>
      </c>
      <c r="JQ16" s="9">
        <v>9.4199999999999999E-5</v>
      </c>
      <c r="JR16" s="9">
        <v>1.4398499999999999E-3</v>
      </c>
      <c r="JS16" s="9">
        <v>9.4131959579122823E-5</v>
      </c>
      <c r="JT16" s="6">
        <v>3</v>
      </c>
      <c r="JU16" s="6"/>
      <c r="JV16" s="6"/>
      <c r="JW16" s="6"/>
      <c r="JX16" s="15">
        <v>8</v>
      </c>
      <c r="JY16" s="9">
        <v>0.30000000000000004</v>
      </c>
      <c r="JZ16" s="9">
        <v>7.6772866786798888E-5</v>
      </c>
      <c r="KA16" s="9">
        <v>2.3514014264943619E-3</v>
      </c>
      <c r="KB16" s="9">
        <v>7.8505367276476422E-4</v>
      </c>
      <c r="KC16" s="6">
        <v>3</v>
      </c>
      <c r="KD16" s="6"/>
      <c r="KE16" s="6"/>
      <c r="KF16" s="6"/>
      <c r="KG16" s="15">
        <v>8</v>
      </c>
      <c r="KH16" s="9">
        <v>0.30000000000000004</v>
      </c>
      <c r="KI16" s="9">
        <v>7.7219650214329217E-5</v>
      </c>
      <c r="KJ16" s="9">
        <v>2.3580416140554241E-3</v>
      </c>
      <c r="KK16" s="9">
        <v>7.8796242520159411E-4</v>
      </c>
      <c r="KL16" s="6">
        <v>3</v>
      </c>
      <c r="KM16" s="6"/>
      <c r="KN16" s="6"/>
      <c r="KO16" s="6"/>
      <c r="KP16" s="15">
        <v>8</v>
      </c>
      <c r="KQ16" s="9">
        <v>0.30000000000000004</v>
      </c>
      <c r="KR16" s="9">
        <v>7.8198337230674862E-5</v>
      </c>
      <c r="KS16" s="9">
        <v>2.3647005530258989E-3</v>
      </c>
      <c r="KT16" s="9">
        <v>7.9631333462953046E-4</v>
      </c>
      <c r="KU16" s="6">
        <v>3</v>
      </c>
      <c r="KV16" s="6"/>
      <c r="KW16" s="6"/>
      <c r="KX16" s="6"/>
      <c r="KY16" s="15">
        <v>8</v>
      </c>
      <c r="KZ16" s="9">
        <v>0.30000000000000004</v>
      </c>
      <c r="LA16" s="9">
        <v>7.9783960296481783E-5</v>
      </c>
      <c r="LB16" s="9">
        <v>2.371378296358413E-3</v>
      </c>
      <c r="LC16" s="9">
        <v>8.1079371761439247E-4</v>
      </c>
      <c r="LD16" s="6">
        <v>3</v>
      </c>
      <c r="LE16" s="6"/>
      <c r="LF16" s="6"/>
      <c r="LG16" s="6"/>
      <c r="LH16" s="15">
        <v>8</v>
      </c>
      <c r="LI16" s="9">
        <v>0.30000000000000004</v>
      </c>
      <c r="LJ16" s="9">
        <v>8.1978038247613823E-5</v>
      </c>
      <c r="LK16" s="9">
        <v>2.378074897155124E-3</v>
      </c>
      <c r="LL16" s="9">
        <v>8.3131504189216487E-4</v>
      </c>
      <c r="LM16" s="6">
        <v>3</v>
      </c>
      <c r="LN16" s="6"/>
      <c r="LO16" s="6"/>
      <c r="LP16" s="6"/>
      <c r="LQ16" s="15">
        <v>8</v>
      </c>
      <c r="LR16" s="9">
        <v>0.30000000000000004</v>
      </c>
      <c r="LS16" s="9">
        <v>8.4681349829496695E-5</v>
      </c>
      <c r="LT16" s="9">
        <v>2.384790408668147E-3</v>
      </c>
      <c r="LU16" s="9">
        <v>8.5443395505131628E-4</v>
      </c>
      <c r="LV16" s="6">
        <v>3</v>
      </c>
      <c r="LW16" s="6"/>
      <c r="LX16" s="6"/>
      <c r="LY16" s="6"/>
      <c r="LZ16" s="15">
        <v>8</v>
      </c>
      <c r="MA16" s="9">
        <v>0.30000000000000004</v>
      </c>
      <c r="MB16" s="9">
        <v>8.766945627484285E-5</v>
      </c>
      <c r="MC16" s="9">
        <v>2.3915248842999769E-3</v>
      </c>
      <c r="MD16" s="9">
        <v>8.8103411367245561E-4</v>
      </c>
      <c r="ME16" s="6">
        <v>3</v>
      </c>
      <c r="MF16" s="6"/>
      <c r="MG16" s="6"/>
      <c r="MH16" s="6"/>
      <c r="MI16" s="15">
        <v>8</v>
      </c>
      <c r="MJ16" s="9">
        <v>0.30000000000000004</v>
      </c>
      <c r="MK16" s="9">
        <v>9.0582482262088467E-5</v>
      </c>
      <c r="ML16" s="9">
        <v>2.3982783776039119E-3</v>
      </c>
      <c r="MM16" s="9">
        <v>9.0732247750695228E-4</v>
      </c>
      <c r="MN16" s="6">
        <v>3</v>
      </c>
      <c r="MO16" s="6"/>
      <c r="MP16" s="6"/>
      <c r="MQ16" s="6"/>
      <c r="MR16" s="15">
        <v>8</v>
      </c>
      <c r="MS16" s="9">
        <v>0.30000000000000004</v>
      </c>
      <c r="MT16" s="9">
        <v>7.6956693712580733E-5</v>
      </c>
      <c r="MU16" s="9">
        <v>2.3381770945351361E-3</v>
      </c>
      <c r="MV16" s="9">
        <v>7.9066732567325171E-4</v>
      </c>
      <c r="MW16" s="6">
        <v>3</v>
      </c>
      <c r="MX16" s="6"/>
      <c r="MY16" s="6"/>
      <c r="MZ16" s="6"/>
      <c r="NA16" s="15">
        <v>8</v>
      </c>
      <c r="NB16" s="9">
        <v>0.30000000000000004</v>
      </c>
      <c r="NC16" s="9">
        <v>7.6734746619405028E-5</v>
      </c>
      <c r="ND16" s="9">
        <v>2.3447799375392068E-3</v>
      </c>
      <c r="NE16" s="9">
        <v>7.8643812192426851E-4</v>
      </c>
      <c r="NF16" s="6">
        <v>3</v>
      </c>
    </row>
    <row r="17" spans="1:370">
      <c r="A17" s="6">
        <v>1</v>
      </c>
      <c r="B17" s="6">
        <f>VLOOKUP($B$15,'Life Table'!K2:P41,(1+A17),FALSE)</f>
        <v>0.11741106846629079</v>
      </c>
      <c r="C17" s="6">
        <f>VLOOKUP($B$15,'mu Malaria'!B2:G31,(1+A17),FALSE)</f>
        <v>2.0731999999999999E-3</v>
      </c>
      <c r="D17" s="15">
        <f t="shared" si="2"/>
        <v>9</v>
      </c>
      <c r="E17" s="9">
        <f t="shared" si="5"/>
        <v>0.4</v>
      </c>
      <c r="F17" s="9">
        <f t="shared" si="6"/>
        <v>3.3099999999999998E-5</v>
      </c>
      <c r="G17" s="9">
        <f>'mu (tau) a'!B10</f>
        <v>5.5309799999999996E-3</v>
      </c>
      <c r="H17" s="9">
        <f>F17*'qx (tau) a'!B10/G17</f>
        <v>3.3008736788055642E-5</v>
      </c>
      <c r="I17" s="6">
        <f t="shared" si="0"/>
        <v>3</v>
      </c>
      <c r="K17" s="6">
        <v>1</v>
      </c>
      <c r="L17" s="6">
        <v>0.11741106846629079</v>
      </c>
      <c r="M17" s="6">
        <v>2.0731999999999999E-3</v>
      </c>
      <c r="N17" s="15">
        <v>9</v>
      </c>
      <c r="O17" s="9">
        <v>0.4</v>
      </c>
      <c r="P17" s="9">
        <v>3.3099999999999998E-5</v>
      </c>
      <c r="Q17" s="9">
        <v>5.5309799999999996E-3</v>
      </c>
      <c r="R17" s="9">
        <v>3.3008736788055642E-5</v>
      </c>
      <c r="S17" s="6">
        <v>3</v>
      </c>
      <c r="T17" s="6">
        <v>1</v>
      </c>
      <c r="U17" s="6">
        <v>0.11108148215676628</v>
      </c>
      <c r="V17" s="6">
        <v>2.1126000000000001E-3</v>
      </c>
      <c r="W17" s="15">
        <v>9</v>
      </c>
      <c r="X17" s="9">
        <v>0.4</v>
      </c>
      <c r="Y17" s="9">
        <v>9.0700000000000009E-5</v>
      </c>
      <c r="Z17" s="9">
        <v>5.0565599999999999E-3</v>
      </c>
      <c r="AA17" s="9">
        <v>9.047130203142058E-5</v>
      </c>
      <c r="AB17" s="6">
        <v>3</v>
      </c>
      <c r="AC17" s="6">
        <v>1</v>
      </c>
      <c r="AD17" s="6">
        <v>0.11763243108550447</v>
      </c>
      <c r="AE17" s="6">
        <v>2.1540999999999999E-3</v>
      </c>
      <c r="AF17" s="15">
        <v>9</v>
      </c>
      <c r="AG17" s="9">
        <v>0.4</v>
      </c>
      <c r="AH17" s="9">
        <v>9.4600000000000009E-5</v>
      </c>
      <c r="AI17" s="9">
        <v>5.5400700000000002E-3</v>
      </c>
      <c r="AJ17" s="9">
        <v>9.4338743373278681E-5</v>
      </c>
      <c r="AK17" s="6">
        <v>3</v>
      </c>
      <c r="AL17" s="6">
        <v>1</v>
      </c>
      <c r="AM17" s="6">
        <v>0.11120979977072565</v>
      </c>
      <c r="AN17" s="6">
        <v>2.2027000000000001E-3</v>
      </c>
      <c r="AO17" s="15">
        <v>9</v>
      </c>
      <c r="AP17" s="9">
        <v>0.4</v>
      </c>
      <c r="AQ17" s="9">
        <v>1.0179999999999999E-4</v>
      </c>
      <c r="AR17" s="9">
        <v>5.0629999999999998E-3</v>
      </c>
      <c r="AS17" s="9">
        <v>1.0154283586806241E-4</v>
      </c>
      <c r="AT17" s="6">
        <v>3</v>
      </c>
      <c r="AU17" s="6">
        <v>1</v>
      </c>
      <c r="AV17" s="6">
        <v>0.10697751335126782</v>
      </c>
      <c r="AW17" s="6">
        <v>2.2578999999999998E-3</v>
      </c>
      <c r="AX17" s="15">
        <v>9</v>
      </c>
      <c r="AY17" s="9">
        <v>0.4</v>
      </c>
      <c r="AZ17" s="9">
        <v>1.0849999999999999E-4</v>
      </c>
      <c r="BA17" s="9">
        <v>4.7542799999999996E-3</v>
      </c>
      <c r="BB17" s="9">
        <v>1.0824280122331877E-4</v>
      </c>
      <c r="BC17" s="6">
        <v>3</v>
      </c>
      <c r="BD17" s="6">
        <v>1</v>
      </c>
      <c r="BE17" s="6">
        <v>0.10652230799404394</v>
      </c>
      <c r="BF17" s="6">
        <v>2.3133000000000003E-3</v>
      </c>
      <c r="BG17" s="15">
        <v>9</v>
      </c>
      <c r="BH17" s="9">
        <v>0.4</v>
      </c>
      <c r="BI17" s="9">
        <v>1.086E-4</v>
      </c>
      <c r="BJ17" s="9">
        <v>4.73947E-3</v>
      </c>
      <c r="BK17" s="9">
        <v>1.0834313456989916E-4</v>
      </c>
      <c r="BL17" s="6">
        <v>3</v>
      </c>
      <c r="BM17" s="6">
        <v>1</v>
      </c>
      <c r="BN17" s="6">
        <v>0.10554025821589563</v>
      </c>
      <c r="BO17" s="6">
        <v>2.3803000000000001E-3</v>
      </c>
      <c r="BP17" s="15">
        <v>9</v>
      </c>
      <c r="BQ17" s="9">
        <v>0.4</v>
      </c>
      <c r="BR17" s="9">
        <v>1.016E-4</v>
      </c>
      <c r="BS17" s="9">
        <v>4.6976800000000001E-3</v>
      </c>
      <c r="BT17" s="9">
        <v>1.013618790551932E-4</v>
      </c>
      <c r="BU17" s="6">
        <v>3</v>
      </c>
      <c r="BV17" s="6">
        <v>1</v>
      </c>
      <c r="BW17" s="6">
        <v>0.10373203393621966</v>
      </c>
      <c r="BX17" s="6">
        <v>2.4876E-3</v>
      </c>
      <c r="BY17" s="15">
        <v>9</v>
      </c>
      <c r="BZ17" s="9">
        <v>0.4</v>
      </c>
      <c r="CA17" s="9">
        <v>1.0339999999999999E-4</v>
      </c>
      <c r="CB17" s="9">
        <v>4.6217999999999997E-3</v>
      </c>
      <c r="CC17" s="9">
        <v>1.0316151196503526E-4</v>
      </c>
      <c r="CD17" s="6">
        <v>3</v>
      </c>
      <c r="CE17" s="6">
        <v>1</v>
      </c>
      <c r="CF17" s="6">
        <v>0.10608847608255678</v>
      </c>
      <c r="CG17" s="6">
        <v>2.6186999999999998E-3</v>
      </c>
      <c r="CH17" s="15">
        <v>9</v>
      </c>
      <c r="CI17" s="9">
        <v>0.4</v>
      </c>
      <c r="CJ17" s="9">
        <v>1.1619999999999999E-4</v>
      </c>
      <c r="CK17" s="9">
        <v>4.8684000000000002E-3</v>
      </c>
      <c r="CL17" s="9">
        <v>1.1591787774217401E-4</v>
      </c>
      <c r="CM17" s="6">
        <v>3</v>
      </c>
      <c r="CN17" s="6">
        <v>1</v>
      </c>
      <c r="CO17" s="6">
        <v>0.10059099839089669</v>
      </c>
      <c r="CP17" s="6">
        <v>2.7275999999999997E-3</v>
      </c>
      <c r="CQ17" s="15">
        <v>9</v>
      </c>
      <c r="CR17" s="9">
        <v>0.4</v>
      </c>
      <c r="CS17" s="9">
        <v>1.238E-4</v>
      </c>
      <c r="CT17" s="9">
        <v>4.5522599999999998E-3</v>
      </c>
      <c r="CU17" s="9">
        <v>1.2351880077148493E-4</v>
      </c>
      <c r="CV17" s="6">
        <v>3</v>
      </c>
      <c r="CW17" s="6">
        <v>1</v>
      </c>
      <c r="CX17" s="6">
        <v>9.9534981835129432E-2</v>
      </c>
      <c r="CY17" s="6">
        <v>2.8326999999999996E-3</v>
      </c>
      <c r="CZ17" s="15">
        <v>9</v>
      </c>
      <c r="DA17" s="9">
        <v>0.4</v>
      </c>
      <c r="DB17" s="9">
        <v>1.2679999999999999E-4</v>
      </c>
      <c r="DC17" s="9">
        <v>4.5905299999999998E-3</v>
      </c>
      <c r="DD17" s="9">
        <v>1.265096919092131E-4</v>
      </c>
      <c r="DE17" s="6">
        <v>3</v>
      </c>
      <c r="DF17" s="6">
        <v>1</v>
      </c>
      <c r="DG17" s="6">
        <v>9.3892196172912668E-2</v>
      </c>
      <c r="DH17" s="6">
        <v>3.0497000000000002E-3</v>
      </c>
      <c r="DI17" s="15">
        <v>9</v>
      </c>
      <c r="DJ17" s="9">
        <v>0.4</v>
      </c>
      <c r="DK17" s="9">
        <v>1.3460000000000002E-4</v>
      </c>
      <c r="DL17" s="9">
        <v>4.2962399999999998E-3</v>
      </c>
      <c r="DM17" s="9">
        <v>1.3431145327076703E-4</v>
      </c>
      <c r="DN17" s="6">
        <v>3</v>
      </c>
      <c r="DO17" s="6">
        <v>1</v>
      </c>
      <c r="DP17" s="6">
        <v>9.1575366578458994E-2</v>
      </c>
      <c r="DQ17" s="6">
        <v>3.1787999999999999E-3</v>
      </c>
      <c r="DR17" s="15">
        <v>9</v>
      </c>
      <c r="DS17" s="9">
        <v>0.4</v>
      </c>
      <c r="DT17" s="9">
        <v>1.393E-4</v>
      </c>
      <c r="DU17" s="9">
        <v>4.2632700000000004E-3</v>
      </c>
      <c r="DV17" s="9">
        <v>1.3900364274371547E-4</v>
      </c>
      <c r="DW17" s="6">
        <v>3</v>
      </c>
      <c r="DX17" s="6">
        <v>1</v>
      </c>
      <c r="DY17" s="6">
        <v>8.2643969560885266E-2</v>
      </c>
      <c r="DZ17" s="6">
        <v>3.3687000000000001E-3</v>
      </c>
      <c r="EA17" s="15">
        <v>9</v>
      </c>
      <c r="EB17" s="9">
        <v>0.4</v>
      </c>
      <c r="EC17" s="9">
        <v>1.5130000000000002E-4</v>
      </c>
      <c r="ED17" s="9">
        <v>3.7668699999999999E-3</v>
      </c>
      <c r="EE17" s="9">
        <v>1.5101562490874387E-4</v>
      </c>
      <c r="EF17" s="6">
        <v>3</v>
      </c>
      <c r="EG17" s="6">
        <v>1</v>
      </c>
      <c r="EH17" s="6">
        <v>7.7474494157328988E-2</v>
      </c>
      <c r="EI17" s="6">
        <v>3.6949999999999999E-3</v>
      </c>
      <c r="EJ17" s="15">
        <v>9</v>
      </c>
      <c r="EK17" s="9">
        <v>0.4</v>
      </c>
      <c r="EL17" s="9">
        <v>1.7239999999999999E-4</v>
      </c>
      <c r="EM17" s="9">
        <v>3.5501899999999999E-3</v>
      </c>
      <c r="EN17" s="9">
        <v>1.7209455268591258E-4</v>
      </c>
      <c r="EO17" s="6">
        <v>3</v>
      </c>
      <c r="EP17" s="6">
        <v>1</v>
      </c>
      <c r="EQ17" s="6">
        <v>7.2034376961619073E-2</v>
      </c>
      <c r="ER17" s="6">
        <v>3.7268000000000002E-3</v>
      </c>
      <c r="ES17" s="15">
        <v>9</v>
      </c>
      <c r="ET17" s="9">
        <v>0.4</v>
      </c>
      <c r="EU17" s="9">
        <v>1.728E-4</v>
      </c>
      <c r="EV17" s="9">
        <v>3.3314199999999999E-3</v>
      </c>
      <c r="EW17" s="9">
        <v>1.7251264145619588E-4</v>
      </c>
      <c r="EX17" s="6">
        <v>3</v>
      </c>
      <c r="EY17" s="6">
        <v>1</v>
      </c>
      <c r="EZ17" s="6">
        <v>6.71862671114829E-2</v>
      </c>
      <c r="FA17" s="6">
        <v>3.4852999999999998E-3</v>
      </c>
      <c r="FB17" s="15">
        <v>9</v>
      </c>
      <c r="FC17" s="9">
        <v>0.4</v>
      </c>
      <c r="FD17" s="9">
        <v>1.671E-4</v>
      </c>
      <c r="FE17" s="9">
        <v>3.1746299999999999E-3</v>
      </c>
      <c r="FF17" s="9">
        <v>1.6683524064221657E-4</v>
      </c>
      <c r="FG17" s="6">
        <v>3</v>
      </c>
      <c r="FH17" s="6">
        <v>1</v>
      </c>
      <c r="FI17" s="6">
        <v>6.1209936548922927E-2</v>
      </c>
      <c r="FJ17" s="6">
        <v>3.0935000000000003E-3</v>
      </c>
      <c r="FK17" s="15">
        <v>9</v>
      </c>
      <c r="FL17" s="9">
        <v>0.4</v>
      </c>
      <c r="FM17" s="9">
        <v>1.5099999999999998E-4</v>
      </c>
      <c r="FN17" s="9">
        <v>2.89048E-3</v>
      </c>
      <c r="FO17" s="9">
        <v>1.507821572887548E-4</v>
      </c>
      <c r="FP17" s="6">
        <v>3</v>
      </c>
      <c r="FQ17" s="6">
        <v>1</v>
      </c>
      <c r="FR17" s="6">
        <v>5.5875667836380094E-2</v>
      </c>
      <c r="FS17" s="6">
        <v>2.477E-3</v>
      </c>
      <c r="FT17" s="15">
        <v>9</v>
      </c>
      <c r="FU17" s="9">
        <v>0.4</v>
      </c>
      <c r="FV17" s="9">
        <v>1.2669999999999999E-4</v>
      </c>
      <c r="FW17" s="9">
        <v>2.66884E-3</v>
      </c>
      <c r="FX17" s="9">
        <v>1.2653146797859743E-4</v>
      </c>
      <c r="FY17" s="6">
        <v>3</v>
      </c>
      <c r="FZ17" s="6">
        <v>1</v>
      </c>
      <c r="GA17" s="6">
        <v>5.0962814857675065E-2</v>
      </c>
      <c r="GB17" s="6">
        <v>1.9145E-3</v>
      </c>
      <c r="GC17" s="15">
        <v>9</v>
      </c>
      <c r="GD17" s="9">
        <v>0.4</v>
      </c>
      <c r="GE17" s="9">
        <v>1.0439999999999999E-4</v>
      </c>
      <c r="GF17" s="9">
        <v>2.4590599999999999E-3</v>
      </c>
      <c r="GG17" s="9">
        <v>1.042717851536766E-4</v>
      </c>
      <c r="GH17" s="6">
        <v>3</v>
      </c>
      <c r="GI17" s="6">
        <v>1</v>
      </c>
      <c r="GJ17" s="6">
        <v>4.6431242398498385E-2</v>
      </c>
      <c r="GK17" s="6">
        <v>1.6177000000000001E-3</v>
      </c>
      <c r="GL17" s="15">
        <v>9</v>
      </c>
      <c r="GM17" s="9">
        <v>0.4</v>
      </c>
      <c r="GN17" s="9">
        <v>9.31E-5</v>
      </c>
      <c r="GO17" s="9">
        <v>2.2708099999999998E-3</v>
      </c>
      <c r="GP17" s="9">
        <v>9.2994223647068663E-5</v>
      </c>
      <c r="GQ17" s="6">
        <v>3</v>
      </c>
      <c r="GR17" s="6">
        <v>1</v>
      </c>
      <c r="GS17" s="6">
        <v>4.2400784192604291E-2</v>
      </c>
      <c r="GT17" s="6">
        <v>1.3702E-3</v>
      </c>
      <c r="GU17" s="15">
        <v>9</v>
      </c>
      <c r="GV17" s="9">
        <v>0.4</v>
      </c>
      <c r="GW17" s="9">
        <v>8.42E-5</v>
      </c>
      <c r="GX17" s="9">
        <v>2.1047700000000002E-3</v>
      </c>
      <c r="GY17" s="9">
        <v>8.4111590340037144E-5</v>
      </c>
      <c r="GZ17" s="6">
        <v>3</v>
      </c>
      <c r="HA17" s="6">
        <v>1</v>
      </c>
      <c r="HB17" s="6">
        <v>3.8495771409357671E-2</v>
      </c>
      <c r="HC17" s="6">
        <v>1.2447000000000001E-3</v>
      </c>
      <c r="HD17" s="15">
        <v>9</v>
      </c>
      <c r="HE17" s="9">
        <v>0.4</v>
      </c>
      <c r="HF17" s="9">
        <v>8.1099999999999993E-5</v>
      </c>
      <c r="HG17" s="9">
        <v>1.9355799999999999E-3</v>
      </c>
      <c r="HH17" s="9">
        <v>8.1021228778970644E-5</v>
      </c>
      <c r="HI17" s="6">
        <v>3</v>
      </c>
      <c r="HJ17" s="6">
        <v>1</v>
      </c>
      <c r="HK17" s="6">
        <v>3.5459693916999768E-2</v>
      </c>
      <c r="HL17" s="6">
        <v>1.1889000000000001E-3</v>
      </c>
      <c r="HM17" s="15">
        <v>9</v>
      </c>
      <c r="HN17" s="9">
        <v>0.4</v>
      </c>
      <c r="HO17" s="9">
        <v>8.1199999999999995E-5</v>
      </c>
      <c r="HP17" s="9">
        <v>1.80416E-3</v>
      </c>
      <c r="HQ17" s="9">
        <v>8.1127088506562618E-5</v>
      </c>
      <c r="HR17" s="6">
        <v>3</v>
      </c>
      <c r="HS17" s="6">
        <v>1</v>
      </c>
      <c r="HT17" s="6">
        <v>3.2700460881888493E-2</v>
      </c>
      <c r="HU17" s="6">
        <v>1.1756E-3</v>
      </c>
      <c r="HV17" s="15">
        <v>9</v>
      </c>
      <c r="HW17" s="9">
        <v>0.4</v>
      </c>
      <c r="HX17" s="9">
        <v>8.0699999999999996E-5</v>
      </c>
      <c r="HY17" s="9">
        <v>1.6856499999999999E-3</v>
      </c>
      <c r="HZ17" s="9">
        <v>8.0632017915937475E-5</v>
      </c>
      <c r="IA17" s="6">
        <v>3</v>
      </c>
      <c r="IB17" s="6">
        <v>1</v>
      </c>
      <c r="IC17" s="6">
        <v>3.0492928213920689E-2</v>
      </c>
      <c r="ID17" s="6">
        <v>1.2274E-3</v>
      </c>
      <c r="IE17" s="15">
        <v>9</v>
      </c>
      <c r="IF17" s="9">
        <v>0.4</v>
      </c>
      <c r="IG17" s="9">
        <v>8.6300000000000011E-5</v>
      </c>
      <c r="IH17" s="9">
        <v>1.5897299999999999E-3</v>
      </c>
      <c r="II17" s="9">
        <v>8.6231599705610416E-5</v>
      </c>
      <c r="IJ17" s="6">
        <v>3</v>
      </c>
      <c r="IK17" s="6">
        <v>1</v>
      </c>
      <c r="IL17" s="6">
        <v>2.8579176804789053E-2</v>
      </c>
      <c r="IM17" s="6">
        <v>1.2601999999999999E-3</v>
      </c>
      <c r="IN17" s="15">
        <v>9</v>
      </c>
      <c r="IO17" s="9">
        <v>0.4</v>
      </c>
      <c r="IP17" s="9">
        <v>8.7399999999999997E-5</v>
      </c>
      <c r="IQ17" s="9">
        <v>1.5080600000000001E-3</v>
      </c>
      <c r="IR17" s="9">
        <v>8.7333931010702477E-5</v>
      </c>
      <c r="IS17" s="6">
        <v>3</v>
      </c>
      <c r="IT17" s="6">
        <v>1</v>
      </c>
      <c r="IU17" s="6">
        <v>2.688137090605458E-2</v>
      </c>
      <c r="IV17" s="6">
        <v>1.237E-3</v>
      </c>
      <c r="IW17" s="15">
        <v>9</v>
      </c>
      <c r="IX17" s="9">
        <v>0.4</v>
      </c>
      <c r="IY17" s="9">
        <v>9.4700000000000011E-5</v>
      </c>
      <c r="IZ17" s="9">
        <v>1.4300000000000001E-3</v>
      </c>
      <c r="JA17" s="9">
        <v>9.463245174825176E-5</v>
      </c>
      <c r="JB17" s="6">
        <v>3</v>
      </c>
      <c r="JC17" s="6">
        <v>1</v>
      </c>
      <c r="JD17" s="6">
        <v>2.5439076697392538E-2</v>
      </c>
      <c r="JE17" s="6">
        <v>1.2102E-3</v>
      </c>
      <c r="JF17" s="15">
        <v>9</v>
      </c>
      <c r="JG17" s="9">
        <v>0.4</v>
      </c>
      <c r="JH17" s="9">
        <v>9.7600000000000001E-5</v>
      </c>
      <c r="JI17" s="9">
        <v>1.3654100000000001E-3</v>
      </c>
      <c r="JJ17" s="9">
        <v>9.7532808460462422E-5</v>
      </c>
      <c r="JK17" s="6">
        <v>3</v>
      </c>
      <c r="JL17" s="6">
        <v>1</v>
      </c>
      <c r="JM17" s="6">
        <v>2.4130592539521989E-2</v>
      </c>
      <c r="JN17" s="6">
        <v>1.1745E-3</v>
      </c>
      <c r="JO17" s="15">
        <v>9</v>
      </c>
      <c r="JP17" s="9">
        <v>0.4</v>
      </c>
      <c r="JQ17" s="9">
        <v>9.4199999999999999E-5</v>
      </c>
      <c r="JR17" s="9">
        <v>1.30766E-3</v>
      </c>
      <c r="JS17" s="9">
        <v>9.4138768487221449E-5</v>
      </c>
      <c r="JT17" s="6">
        <v>3</v>
      </c>
      <c r="JU17" s="6">
        <v>1</v>
      </c>
      <c r="JV17" s="6">
        <v>4.3256016481594606E-2</v>
      </c>
      <c r="JW17" s="6" t="e">
        <v>#N/A</v>
      </c>
      <c r="JX17" s="15">
        <v>9</v>
      </c>
      <c r="JY17" s="9">
        <v>0.4</v>
      </c>
      <c r="JZ17" s="9">
        <v>7.6734746619405028E-5</v>
      </c>
      <c r="KA17" s="9">
        <v>2.1090040215290509E-3</v>
      </c>
      <c r="KB17" s="9">
        <v>8.7484884869230286E-4</v>
      </c>
      <c r="KC17" s="6">
        <v>3</v>
      </c>
      <c r="KD17" s="6">
        <v>1</v>
      </c>
      <c r="KE17" s="6">
        <v>4.2807280713320961E-2</v>
      </c>
      <c r="KF17" s="6" t="e">
        <v>#N/A</v>
      </c>
      <c r="KG17" s="15">
        <v>9</v>
      </c>
      <c r="KH17" s="9">
        <v>0.4</v>
      </c>
      <c r="KI17" s="9">
        <v>7.6772866786798888E-5</v>
      </c>
      <c r="KJ17" s="9">
        <v>2.114829368390028E-3</v>
      </c>
      <c r="KK17" s="9">
        <v>8.7349730316769862E-4</v>
      </c>
      <c r="KL17" s="6">
        <v>3</v>
      </c>
      <c r="KM17" s="6">
        <v>1</v>
      </c>
      <c r="KN17" s="6">
        <v>4.258644719993232E-2</v>
      </c>
      <c r="KO17" s="6" t="e">
        <v>#N/A</v>
      </c>
      <c r="KP17" s="15">
        <v>9</v>
      </c>
      <c r="KQ17" s="9">
        <v>0.4</v>
      </c>
      <c r="KR17" s="9">
        <v>7.7219650214329217E-5</v>
      </c>
      <c r="KS17" s="9">
        <v>2.1206708056262262E-3</v>
      </c>
      <c r="KT17" s="9">
        <v>8.7683362325919202E-4</v>
      </c>
      <c r="KU17" s="6">
        <v>3</v>
      </c>
      <c r="KV17" s="6">
        <v>1</v>
      </c>
      <c r="KW17" s="6">
        <v>4.2482449055126104E-2</v>
      </c>
      <c r="KX17" s="6" t="e">
        <v>#N/A</v>
      </c>
      <c r="KY17" s="15">
        <v>9</v>
      </c>
      <c r="KZ17" s="9">
        <v>0.4</v>
      </c>
      <c r="LA17" s="9">
        <v>7.8198337230674862E-5</v>
      </c>
      <c r="LB17" s="9">
        <v>2.1265283776813831E-3</v>
      </c>
      <c r="LC17" s="9">
        <v>8.8618003553735407E-4</v>
      </c>
      <c r="LD17" s="6">
        <v>3</v>
      </c>
      <c r="LE17" s="6">
        <v>1</v>
      </c>
      <c r="LF17" s="6">
        <v>4.2455598278632212E-2</v>
      </c>
      <c r="LG17" s="6" t="e">
        <v>#N/A</v>
      </c>
      <c r="LH17" s="15">
        <v>9</v>
      </c>
      <c r="LI17" s="9">
        <v>0.4</v>
      </c>
      <c r="LJ17" s="9">
        <v>7.9783960296481783E-5</v>
      </c>
      <c r="LK17" s="9">
        <v>2.1324021291219898E-3</v>
      </c>
      <c r="LL17" s="9">
        <v>9.0227750171496075E-4</v>
      </c>
      <c r="LM17" s="6">
        <v>3</v>
      </c>
      <c r="LN17" s="6">
        <v>1</v>
      </c>
      <c r="LO17" s="6">
        <v>4.2587988319392034E-2</v>
      </c>
      <c r="LP17" s="6" t="e">
        <v>#N/A</v>
      </c>
      <c r="LQ17" s="15">
        <v>9</v>
      </c>
      <c r="LR17" s="9">
        <v>0.4</v>
      </c>
      <c r="LS17" s="9">
        <v>8.1978038247613823E-5</v>
      </c>
      <c r="LT17" s="9">
        <v>2.138292104637644E-3</v>
      </c>
      <c r="LU17" s="9">
        <v>9.2251074221413594E-4</v>
      </c>
      <c r="LV17" s="6">
        <v>3</v>
      </c>
      <c r="LW17" s="6">
        <v>1</v>
      </c>
      <c r="LX17" s="6">
        <v>4.2720781991653078E-2</v>
      </c>
      <c r="LY17" s="6" t="e">
        <v>#N/A</v>
      </c>
      <c r="LZ17" s="15">
        <v>9</v>
      </c>
      <c r="MA17" s="9">
        <v>0.4</v>
      </c>
      <c r="MB17" s="9">
        <v>8.4681349829496695E-5</v>
      </c>
      <c r="MC17" s="9">
        <v>2.1441983490413739E-3</v>
      </c>
      <c r="MD17" s="9">
        <v>9.4916590719746913E-4</v>
      </c>
      <c r="ME17" s="6">
        <v>3</v>
      </c>
      <c r="MF17" s="6">
        <v>1</v>
      </c>
      <c r="MG17" s="6">
        <v>4.2853980467437158E-2</v>
      </c>
      <c r="MH17" s="6" t="e">
        <v>#N/A</v>
      </c>
      <c r="MI17" s="15">
        <v>9</v>
      </c>
      <c r="MJ17" s="9">
        <v>0.4</v>
      </c>
      <c r="MK17" s="9">
        <v>8.766945627484285E-5</v>
      </c>
      <c r="ML17" s="9">
        <v>2.150120907269995E-3</v>
      </c>
      <c r="MM17" s="9">
        <v>9.7949556788504708E-4</v>
      </c>
      <c r="MN17" s="6">
        <v>3</v>
      </c>
      <c r="MO17" s="6">
        <v>1</v>
      </c>
      <c r="MP17" s="6">
        <v>4.298758492179322E-2</v>
      </c>
      <c r="MQ17" s="6" t="e">
        <v>#N/A</v>
      </c>
      <c r="MR17" s="15">
        <v>9</v>
      </c>
      <c r="MS17" s="9">
        <v>0.4</v>
      </c>
      <c r="MT17" s="9">
        <v>9.0582482262088467E-5</v>
      </c>
      <c r="MU17" s="9">
        <v>2.1560598243844358E-3</v>
      </c>
      <c r="MV17" s="9">
        <v>1.0092719499557555E-3</v>
      </c>
      <c r="MW17" s="6">
        <v>3</v>
      </c>
      <c r="MX17" s="6">
        <v>1</v>
      </c>
      <c r="MY17" s="6">
        <v>4.312159653280534E-2</v>
      </c>
      <c r="MZ17" s="6" t="e">
        <v>#N/A</v>
      </c>
      <c r="NA17" s="15">
        <v>9</v>
      </c>
      <c r="NB17" s="9">
        <v>0.4</v>
      </c>
      <c r="NC17" s="9">
        <v>7.6956693712580733E-5</v>
      </c>
      <c r="ND17" s="9">
        <v>2.103194720721983E-3</v>
      </c>
      <c r="NE17" s="9">
        <v>8.7930896575117942E-4</v>
      </c>
      <c r="NF17" s="6">
        <v>3</v>
      </c>
    </row>
    <row r="18" spans="1:370">
      <c r="A18" s="6" t="s">
        <v>142</v>
      </c>
      <c r="B18" s="6">
        <f>VLOOKUP($B$15,'Life Table'!K3:P42,(1+A18),FALSE)</f>
        <v>4.2759894820395994E-2</v>
      </c>
      <c r="C18" s="6">
        <f>VLOOKUP($B$15,'mu Malaria'!B3:G32,(1+A18),FALSE)</f>
        <v>3.3099999999999998E-5</v>
      </c>
      <c r="D18" s="15">
        <f t="shared" si="2"/>
        <v>10</v>
      </c>
      <c r="E18" s="9">
        <f t="shared" si="5"/>
        <v>0.5</v>
      </c>
      <c r="F18" s="9">
        <f t="shared" si="6"/>
        <v>3.3099999999999998E-5</v>
      </c>
      <c r="G18" s="9">
        <f>'mu (tau) a'!B11</f>
        <v>5.0112000000000004E-3</v>
      </c>
      <c r="H18" s="9">
        <f>F18*'qx (tau) a'!B11/G18</f>
        <v>3.3017236789591311E-5</v>
      </c>
      <c r="I18" s="6">
        <f t="shared" si="0"/>
        <v>3</v>
      </c>
      <c r="K18" s="6" t="s">
        <v>142</v>
      </c>
      <c r="L18" s="6">
        <v>4.2759894820395994E-2</v>
      </c>
      <c r="M18" s="6">
        <v>3.3099999999999998E-5</v>
      </c>
      <c r="N18" s="15">
        <v>10</v>
      </c>
      <c r="O18" s="9">
        <v>0.5</v>
      </c>
      <c r="P18" s="9">
        <v>3.3099999999999998E-5</v>
      </c>
      <c r="Q18" s="9">
        <v>5.0112000000000004E-3</v>
      </c>
      <c r="R18" s="9">
        <v>3.3017236789591311E-5</v>
      </c>
      <c r="S18" s="6">
        <v>3</v>
      </c>
      <c r="T18" s="6" t="s">
        <v>142</v>
      </c>
      <c r="U18" s="6">
        <v>5.6406680823938293E-2</v>
      </c>
      <c r="V18" s="6">
        <v>9.0700000000000009E-5</v>
      </c>
      <c r="W18" s="15">
        <v>10</v>
      </c>
      <c r="X18" s="9">
        <v>0.5</v>
      </c>
      <c r="Y18" s="9">
        <v>9.0700000000000009E-5</v>
      </c>
      <c r="Z18" s="9">
        <v>4.6147599999999999E-3</v>
      </c>
      <c r="AA18" s="9">
        <v>9.049127105201571E-5</v>
      </c>
      <c r="AB18" s="6">
        <v>3</v>
      </c>
      <c r="AC18" s="6" t="s">
        <v>142</v>
      </c>
      <c r="AD18" s="6">
        <v>6.1409088547058399E-2</v>
      </c>
      <c r="AE18" s="6">
        <v>9.4600000000000009E-5</v>
      </c>
      <c r="AF18" s="15">
        <v>10</v>
      </c>
      <c r="AG18" s="9">
        <v>0.5</v>
      </c>
      <c r="AH18" s="9">
        <v>9.4600000000000009E-5</v>
      </c>
      <c r="AI18" s="9">
        <v>5.0173400000000003E-3</v>
      </c>
      <c r="AJ18" s="9">
        <v>9.4363374616828854E-5</v>
      </c>
      <c r="AK18" s="6">
        <v>3</v>
      </c>
      <c r="AL18" s="6" t="s">
        <v>142</v>
      </c>
      <c r="AM18" s="6">
        <v>5.6727962164206835E-2</v>
      </c>
      <c r="AN18" s="6">
        <v>1.0179999999999999E-4</v>
      </c>
      <c r="AO18" s="15">
        <v>10</v>
      </c>
      <c r="AP18" s="9">
        <v>0.5</v>
      </c>
      <c r="AQ18" s="9">
        <v>1.0179999999999999E-4</v>
      </c>
      <c r="AR18" s="9">
        <v>4.6179300000000001E-3</v>
      </c>
      <c r="AS18" s="9">
        <v>1.015654464229644E-4</v>
      </c>
      <c r="AT18" s="6">
        <v>3</v>
      </c>
      <c r="AU18" s="6" t="s">
        <v>142</v>
      </c>
      <c r="AV18" s="6">
        <v>5.3467132601564771E-2</v>
      </c>
      <c r="AW18" s="6">
        <v>1.0849999999999999E-4</v>
      </c>
      <c r="AX18" s="15">
        <v>10</v>
      </c>
      <c r="AY18" s="9">
        <v>0.5</v>
      </c>
      <c r="AZ18" s="9">
        <v>1.0849999999999999E-4</v>
      </c>
      <c r="BA18" s="9">
        <v>4.3607200000000002E-3</v>
      </c>
      <c r="BB18" s="9">
        <v>1.0826387729549248E-4</v>
      </c>
      <c r="BC18" s="6">
        <v>3</v>
      </c>
      <c r="BD18" s="6" t="s">
        <v>142</v>
      </c>
      <c r="BE18" s="6">
        <v>5.2957935238027831E-2</v>
      </c>
      <c r="BF18" s="6">
        <v>1.086E-4</v>
      </c>
      <c r="BG18" s="15">
        <v>10</v>
      </c>
      <c r="BH18" s="9">
        <v>0.5</v>
      </c>
      <c r="BI18" s="9">
        <v>1.086E-4</v>
      </c>
      <c r="BJ18" s="9">
        <v>4.34791E-3</v>
      </c>
      <c r="BK18" s="9">
        <v>1.0836446200588328E-4</v>
      </c>
      <c r="BL18" s="6">
        <v>3</v>
      </c>
      <c r="BM18" s="6" t="s">
        <v>142</v>
      </c>
      <c r="BN18" s="6">
        <v>5.2494096937445556E-2</v>
      </c>
      <c r="BO18" s="6">
        <v>1.016E-4</v>
      </c>
      <c r="BP18" s="15">
        <v>10</v>
      </c>
      <c r="BQ18" s="9">
        <v>0.5</v>
      </c>
      <c r="BR18" s="9">
        <v>1.016E-4</v>
      </c>
      <c r="BS18" s="9">
        <v>4.3104500000000004E-3</v>
      </c>
      <c r="BT18" s="9">
        <v>1.0138150030739249E-4</v>
      </c>
      <c r="BU18" s="6">
        <v>3</v>
      </c>
      <c r="BV18" s="6" t="s">
        <v>142</v>
      </c>
      <c r="BW18" s="6">
        <v>5.1667826223460001E-2</v>
      </c>
      <c r="BX18" s="6">
        <v>1.0339999999999999E-4</v>
      </c>
      <c r="BY18" s="15">
        <v>10</v>
      </c>
      <c r="BZ18" s="9">
        <v>0.5</v>
      </c>
      <c r="CA18" s="9">
        <v>1.0339999999999999E-4</v>
      </c>
      <c r="CB18" s="9">
        <v>4.2421200000000003E-3</v>
      </c>
      <c r="CC18" s="9">
        <v>1.0318111604575069E-4</v>
      </c>
      <c r="CD18" s="6">
        <v>3</v>
      </c>
      <c r="CE18" s="6" t="s">
        <v>142</v>
      </c>
      <c r="CF18" s="6">
        <v>5.4236247022446449E-2</v>
      </c>
      <c r="CG18" s="6">
        <v>1.1619999999999999E-4</v>
      </c>
      <c r="CH18" s="15">
        <v>10</v>
      </c>
      <c r="CI18" s="9">
        <v>0.5</v>
      </c>
      <c r="CJ18" s="9">
        <v>1.1619999999999999E-4</v>
      </c>
      <c r="CK18" s="9">
        <v>4.4424199999999999E-3</v>
      </c>
      <c r="CL18" s="9">
        <v>1.1594235439242575E-4</v>
      </c>
      <c r="CM18" s="6">
        <v>3</v>
      </c>
      <c r="CN18" s="6" t="s">
        <v>142</v>
      </c>
      <c r="CO18" s="6">
        <v>5.0997112817427137E-2</v>
      </c>
      <c r="CP18" s="6">
        <v>1.238E-4</v>
      </c>
      <c r="CQ18" s="15">
        <v>10</v>
      </c>
      <c r="CR18" s="9">
        <v>0.5</v>
      </c>
      <c r="CS18" s="9">
        <v>1.238E-4</v>
      </c>
      <c r="CT18" s="9">
        <v>4.1711300000000003E-3</v>
      </c>
      <c r="CU18" s="9">
        <v>1.2354237580703551E-4</v>
      </c>
      <c r="CV18" s="6">
        <v>3</v>
      </c>
      <c r="CW18" s="6" t="s">
        <v>142</v>
      </c>
      <c r="CX18" s="6">
        <v>5.1208309314181411E-2</v>
      </c>
      <c r="CY18" s="6">
        <v>1.2679999999999999E-4</v>
      </c>
      <c r="CZ18" s="15">
        <v>10</v>
      </c>
      <c r="DA18" s="9">
        <v>0.5</v>
      </c>
      <c r="DB18" s="9">
        <v>1.2679999999999999E-4</v>
      </c>
      <c r="DC18" s="9">
        <v>4.1945799999999998E-3</v>
      </c>
      <c r="DD18" s="9">
        <v>1.265345851074482E-4</v>
      </c>
      <c r="DE18" s="6">
        <v>3</v>
      </c>
      <c r="DF18" s="6" t="s">
        <v>142</v>
      </c>
      <c r="DG18" s="6">
        <v>4.8134587813864926E-2</v>
      </c>
      <c r="DH18" s="6">
        <v>1.3460000000000002E-4</v>
      </c>
      <c r="DI18" s="15">
        <v>10</v>
      </c>
      <c r="DJ18" s="9">
        <v>0.5</v>
      </c>
      <c r="DK18" s="9">
        <v>1.3460000000000002E-4</v>
      </c>
      <c r="DL18" s="9">
        <v>3.9384800000000003E-3</v>
      </c>
      <c r="DM18" s="9">
        <v>1.3433548069305927E-4</v>
      </c>
      <c r="DN18" s="6">
        <v>3</v>
      </c>
      <c r="DO18" s="6" t="s">
        <v>142</v>
      </c>
      <c r="DP18" s="6">
        <v>4.760011556256627E-2</v>
      </c>
      <c r="DQ18" s="6">
        <v>1.393E-4</v>
      </c>
      <c r="DR18" s="15">
        <v>10</v>
      </c>
      <c r="DS18" s="9">
        <v>0.5</v>
      </c>
      <c r="DT18" s="9">
        <v>1.393E-4</v>
      </c>
      <c r="DU18" s="9">
        <v>3.89954E-3</v>
      </c>
      <c r="DV18" s="9">
        <v>1.3902922601127311E-4</v>
      </c>
      <c r="DW18" s="6">
        <v>3</v>
      </c>
      <c r="DX18" s="6" t="s">
        <v>142</v>
      </c>
      <c r="DY18" s="6">
        <v>4.2255798638555553E-2</v>
      </c>
      <c r="DZ18" s="6">
        <v>1.5130000000000002E-4</v>
      </c>
      <c r="EA18" s="15">
        <v>10</v>
      </c>
      <c r="EB18" s="9">
        <v>0.5</v>
      </c>
      <c r="EC18" s="9">
        <v>1.5130000000000002E-4</v>
      </c>
      <c r="ED18" s="9">
        <v>3.4726399999999999E-3</v>
      </c>
      <c r="EE18" s="9">
        <v>1.5103814936186881E-4</v>
      </c>
      <c r="EF18" s="6">
        <v>3</v>
      </c>
      <c r="EG18" s="6" t="s">
        <v>142</v>
      </c>
      <c r="EH18" s="6">
        <v>3.9862688421316461E-2</v>
      </c>
      <c r="EI18" s="6">
        <v>1.7239999999999999E-4</v>
      </c>
      <c r="EJ18" s="15">
        <v>10</v>
      </c>
      <c r="EK18" s="9">
        <v>0.5</v>
      </c>
      <c r="EL18" s="9">
        <v>1.7239999999999999E-4</v>
      </c>
      <c r="EM18" s="9">
        <v>3.2758100000000001E-3</v>
      </c>
      <c r="EN18" s="9">
        <v>1.7211791282156167E-4</v>
      </c>
      <c r="EO18" s="6">
        <v>3</v>
      </c>
      <c r="EP18" s="6" t="s">
        <v>142</v>
      </c>
      <c r="EQ18" s="6">
        <v>3.743603209750368E-2</v>
      </c>
      <c r="ER18" s="6">
        <v>1.728E-4</v>
      </c>
      <c r="ES18" s="15">
        <v>10</v>
      </c>
      <c r="ET18" s="9">
        <v>0.5</v>
      </c>
      <c r="EU18" s="9">
        <v>1.728E-4</v>
      </c>
      <c r="EV18" s="9">
        <v>3.0782100000000001E-3</v>
      </c>
      <c r="EW18" s="9">
        <v>1.7253447425614237E-4</v>
      </c>
      <c r="EX18" s="6">
        <v>3</v>
      </c>
      <c r="EY18" s="6" t="s">
        <v>142</v>
      </c>
      <c r="EZ18" s="6">
        <v>3.5645039223643593E-2</v>
      </c>
      <c r="FA18" s="6">
        <v>1.671E-4</v>
      </c>
      <c r="FB18" s="15">
        <v>10</v>
      </c>
      <c r="FC18" s="9">
        <v>0.5</v>
      </c>
      <c r="FD18" s="9">
        <v>1.671E-4</v>
      </c>
      <c r="FE18" s="9">
        <v>2.93802E-3</v>
      </c>
      <c r="FF18" s="9">
        <v>1.6685486858496537E-4</v>
      </c>
      <c r="FG18" s="6">
        <v>3</v>
      </c>
      <c r="FH18" s="6" t="s">
        <v>142</v>
      </c>
      <c r="FI18" s="6">
        <v>3.253180814300527E-2</v>
      </c>
      <c r="FJ18" s="6">
        <v>1.5099999999999998E-4</v>
      </c>
      <c r="FK18" s="15">
        <v>10</v>
      </c>
      <c r="FL18" s="9">
        <v>0.5</v>
      </c>
      <c r="FM18" s="9">
        <v>1.5099999999999998E-4</v>
      </c>
      <c r="FN18" s="9">
        <v>2.6781800000000001E-3</v>
      </c>
      <c r="FO18" s="9">
        <v>1.507975901545079E-4</v>
      </c>
      <c r="FP18" s="6">
        <v>3</v>
      </c>
      <c r="FQ18" s="6" t="s">
        <v>142</v>
      </c>
      <c r="FR18" s="6">
        <v>3.0073910690813666E-2</v>
      </c>
      <c r="FS18" s="6">
        <v>1.2669999999999999E-4</v>
      </c>
      <c r="FT18" s="15">
        <v>10</v>
      </c>
      <c r="FU18" s="9">
        <v>0.5</v>
      </c>
      <c r="FV18" s="9">
        <v>1.2669999999999999E-4</v>
      </c>
      <c r="FW18" s="9">
        <v>2.47766E-3</v>
      </c>
      <c r="FX18" s="9">
        <v>1.2654352090278728E-4</v>
      </c>
      <c r="FY18" s="6">
        <v>3</v>
      </c>
      <c r="FZ18" s="6" t="s">
        <v>142</v>
      </c>
      <c r="GA18" s="6">
        <v>2.7740383962883919E-2</v>
      </c>
      <c r="GB18" s="6">
        <v>1.0439999999999999E-4</v>
      </c>
      <c r="GC18" s="15">
        <v>10</v>
      </c>
      <c r="GD18" s="9">
        <v>0.5</v>
      </c>
      <c r="GE18" s="9">
        <v>1.0439999999999999E-4</v>
      </c>
      <c r="GF18" s="9">
        <v>2.2861000000000001E-3</v>
      </c>
      <c r="GG18" s="9">
        <v>1.0428080836358863E-4</v>
      </c>
      <c r="GH18" s="6">
        <v>3</v>
      </c>
      <c r="GI18" s="6" t="s">
        <v>142</v>
      </c>
      <c r="GJ18" s="6">
        <v>2.5641804001181989E-2</v>
      </c>
      <c r="GK18" s="6">
        <v>9.31E-5</v>
      </c>
      <c r="GL18" s="15">
        <v>10</v>
      </c>
      <c r="GM18" s="9">
        <v>0.5</v>
      </c>
      <c r="GN18" s="9">
        <v>9.31E-5</v>
      </c>
      <c r="GO18" s="9">
        <v>2.1148E-3</v>
      </c>
      <c r="GP18" s="9">
        <v>9.3001828541706055E-5</v>
      </c>
      <c r="GQ18" s="6">
        <v>3</v>
      </c>
      <c r="GR18" s="6" t="s">
        <v>142</v>
      </c>
      <c r="GS18" s="6">
        <v>2.3778796612936581E-2</v>
      </c>
      <c r="GT18" s="6">
        <v>8.42E-5</v>
      </c>
      <c r="GU18" s="15">
        <v>10</v>
      </c>
      <c r="GV18" s="9">
        <v>0.5</v>
      </c>
      <c r="GW18" s="9">
        <v>8.42E-5</v>
      </c>
      <c r="GX18" s="9">
        <v>1.9635299999999998E-3</v>
      </c>
      <c r="GY18" s="9">
        <v>8.4117237831864047E-5</v>
      </c>
      <c r="GZ18" s="6">
        <v>3</v>
      </c>
      <c r="HA18" s="6" t="s">
        <v>142</v>
      </c>
      <c r="HB18" s="6">
        <v>2.1889840682216999E-2</v>
      </c>
      <c r="HC18" s="6">
        <v>8.1099999999999993E-5</v>
      </c>
      <c r="HD18" s="15">
        <v>10</v>
      </c>
      <c r="HE18" s="9">
        <v>0.5</v>
      </c>
      <c r="HF18" s="9">
        <v>8.1099999999999993E-5</v>
      </c>
      <c r="HG18" s="9">
        <v>1.80839E-3</v>
      </c>
      <c r="HH18" s="9">
        <v>8.102690017087021E-5</v>
      </c>
      <c r="HI18" s="6">
        <v>3</v>
      </c>
      <c r="HJ18" s="6" t="s">
        <v>142</v>
      </c>
      <c r="HK18" s="6">
        <v>2.0417590321223145E-2</v>
      </c>
      <c r="HL18" s="6">
        <v>8.1199999999999995E-5</v>
      </c>
      <c r="HM18" s="15">
        <v>10</v>
      </c>
      <c r="HN18" s="9">
        <v>0.5</v>
      </c>
      <c r="HO18" s="9">
        <v>8.1199999999999995E-5</v>
      </c>
      <c r="HP18" s="9">
        <v>1.6879499999999999E-3</v>
      </c>
      <c r="HQ18" s="9">
        <v>8.1131689919725116E-5</v>
      </c>
      <c r="HR18" s="6">
        <v>3</v>
      </c>
      <c r="HS18" s="6" t="s">
        <v>142</v>
      </c>
      <c r="HT18" s="6">
        <v>1.9086817125440581E-2</v>
      </c>
      <c r="HU18" s="6">
        <v>8.0699999999999996E-5</v>
      </c>
      <c r="HV18" s="15">
        <v>10</v>
      </c>
      <c r="HW18" s="9">
        <v>0.5</v>
      </c>
      <c r="HX18" s="9">
        <v>8.0699999999999996E-5</v>
      </c>
      <c r="HY18" s="9">
        <v>1.5796499999999999E-3</v>
      </c>
      <c r="HZ18" s="9">
        <v>8.0636140917291811E-5</v>
      </c>
      <c r="IA18" s="6">
        <v>3</v>
      </c>
      <c r="IB18" s="6" t="s">
        <v>142</v>
      </c>
      <c r="IC18" s="6">
        <v>1.8009853749978988E-2</v>
      </c>
      <c r="ID18" s="6">
        <v>8.6300000000000011E-5</v>
      </c>
      <c r="IE18" s="15">
        <v>10</v>
      </c>
      <c r="IF18" s="9">
        <v>0.5</v>
      </c>
      <c r="IG18" s="9">
        <v>8.6300000000000011E-5</v>
      </c>
      <c r="IH18" s="9">
        <v>1.4915499999999999E-3</v>
      </c>
      <c r="II18" s="9">
        <v>8.6235776205960255E-5</v>
      </c>
      <c r="IJ18" s="6">
        <v>3</v>
      </c>
      <c r="IK18" s="6" t="s">
        <v>142</v>
      </c>
      <c r="IL18" s="6">
        <v>1.7089816009326464E-2</v>
      </c>
      <c r="IM18" s="6">
        <v>8.7399999999999997E-5</v>
      </c>
      <c r="IN18" s="15">
        <v>10</v>
      </c>
      <c r="IO18" s="9">
        <v>0.5</v>
      </c>
      <c r="IP18" s="9">
        <v>8.7399999999999997E-5</v>
      </c>
      <c r="IQ18" s="9">
        <v>1.41687E-3</v>
      </c>
      <c r="IR18" s="9">
        <v>8.733831473600261E-5</v>
      </c>
      <c r="IS18" s="6">
        <v>3</v>
      </c>
      <c r="IT18" s="6" t="s">
        <v>142</v>
      </c>
      <c r="IU18" s="6">
        <v>1.6213519086466732E-2</v>
      </c>
      <c r="IV18" s="6">
        <v>9.4700000000000011E-5</v>
      </c>
      <c r="IW18" s="15">
        <v>10</v>
      </c>
      <c r="IX18" s="9">
        <v>0.5</v>
      </c>
      <c r="IY18" s="9">
        <v>9.4700000000000011E-5</v>
      </c>
      <c r="IZ18" s="9">
        <v>1.34461E-3</v>
      </c>
      <c r="JA18" s="9">
        <v>9.4636613590557859E-5</v>
      </c>
      <c r="JB18" s="6">
        <v>3</v>
      </c>
      <c r="JC18" s="6" t="s">
        <v>142</v>
      </c>
      <c r="JD18" s="6">
        <v>1.5492514827881831E-2</v>
      </c>
      <c r="JE18" s="6">
        <v>9.7600000000000001E-5</v>
      </c>
      <c r="JF18" s="15">
        <v>10</v>
      </c>
      <c r="JG18" s="9">
        <v>0.5</v>
      </c>
      <c r="JH18" s="9">
        <v>9.7600000000000001E-5</v>
      </c>
      <c r="JI18" s="9">
        <v>1.2850800000000001E-3</v>
      </c>
      <c r="JJ18" s="9">
        <v>9.7536962679366259E-5</v>
      </c>
      <c r="JK18" s="6">
        <v>3</v>
      </c>
      <c r="JL18" s="6" t="s">
        <v>142</v>
      </c>
      <c r="JM18" s="6">
        <v>1.4844062186442408E-2</v>
      </c>
      <c r="JN18" s="6">
        <v>9.4199999999999999E-5</v>
      </c>
      <c r="JO18" s="15">
        <v>10</v>
      </c>
      <c r="JP18" s="9">
        <v>0.5</v>
      </c>
      <c r="JQ18" s="9">
        <v>9.4199999999999999E-5</v>
      </c>
      <c r="JR18" s="9">
        <v>1.2323799999999999E-3</v>
      </c>
      <c r="JS18" s="9">
        <v>9.414190752852205E-5</v>
      </c>
      <c r="JT18" s="6">
        <v>3</v>
      </c>
      <c r="JU18" s="6" t="s">
        <v>142</v>
      </c>
      <c r="JV18" s="6">
        <v>2.4044644980368512E-2</v>
      </c>
      <c r="JW18" s="6" t="e">
        <v>#N/A</v>
      </c>
      <c r="JX18" s="15">
        <v>10</v>
      </c>
      <c r="JY18" s="9">
        <v>0.5</v>
      </c>
      <c r="JZ18" s="9">
        <v>7.6956693712580733E-5</v>
      </c>
      <c r="KA18" s="9">
        <v>1.961652752786338E-3</v>
      </c>
      <c r="KB18" s="9">
        <v>9.432843690371052E-4</v>
      </c>
      <c r="KC18" s="6">
        <v>3</v>
      </c>
      <c r="KD18" s="6" t="s">
        <v>142</v>
      </c>
      <c r="KE18" s="6">
        <v>2.4061857102178452E-2</v>
      </c>
      <c r="KF18" s="6" t="e">
        <v>#N/A</v>
      </c>
      <c r="KG18" s="15">
        <v>10</v>
      </c>
      <c r="KH18" s="9">
        <v>0.5</v>
      </c>
      <c r="KI18" s="9">
        <v>7.6734746619405028E-5</v>
      </c>
      <c r="KJ18" s="9">
        <v>1.96693924544855E-3</v>
      </c>
      <c r="KK18" s="9">
        <v>9.3870744213400334E-4</v>
      </c>
      <c r="KL18" s="6">
        <v>3</v>
      </c>
      <c r="KM18" s="6" t="s">
        <v>142</v>
      </c>
      <c r="KN18" s="6">
        <v>2.4080340445419179E-2</v>
      </c>
      <c r="KO18" s="6" t="e">
        <v>#N/A</v>
      </c>
      <c r="KP18" s="15">
        <v>10</v>
      </c>
      <c r="KQ18" s="9">
        <v>0.5</v>
      </c>
      <c r="KR18" s="9">
        <v>7.6772866786798888E-5</v>
      </c>
      <c r="KS18" s="9">
        <v>1.9722399847732388E-3</v>
      </c>
      <c r="KT18" s="9">
        <v>9.3736907448891977E-4</v>
      </c>
      <c r="KU18" s="6">
        <v>3</v>
      </c>
      <c r="KV18" s="6" t="s">
        <v>142</v>
      </c>
      <c r="KW18" s="6">
        <v>2.4098811560991251E-2</v>
      </c>
      <c r="KX18" s="6" t="e">
        <v>#N/A</v>
      </c>
      <c r="KY18" s="15">
        <v>10</v>
      </c>
      <c r="KZ18" s="9">
        <v>0.5</v>
      </c>
      <c r="LA18" s="9">
        <v>7.7219650214329217E-5</v>
      </c>
      <c r="LB18" s="9">
        <v>1.9775550091539898E-3</v>
      </c>
      <c r="LC18" s="9">
        <v>9.4101139574210007E-4</v>
      </c>
      <c r="LD18" s="6">
        <v>3</v>
      </c>
      <c r="LE18" s="6" t="s">
        <v>142</v>
      </c>
      <c r="LF18" s="6">
        <v>2.4115354246218024E-2</v>
      </c>
      <c r="LG18" s="6" t="e">
        <v>#N/A</v>
      </c>
      <c r="LH18" s="15">
        <v>10</v>
      </c>
      <c r="LI18" s="9">
        <v>0.5</v>
      </c>
      <c r="LJ18" s="9">
        <v>7.8198337230674862E-5</v>
      </c>
      <c r="LK18" s="9">
        <v>1.9828843570878522E-3</v>
      </c>
      <c r="LL18" s="9">
        <v>9.5102903860338128E-4</v>
      </c>
      <c r="LM18" s="6">
        <v>3</v>
      </c>
      <c r="LN18" s="6" t="s">
        <v>142</v>
      </c>
      <c r="LO18" s="6">
        <v>2.4062510871041942E-2</v>
      </c>
      <c r="LP18" s="6" t="e">
        <v>#N/A</v>
      </c>
      <c r="LQ18" s="15">
        <v>10</v>
      </c>
      <c r="LR18" s="9">
        <v>0.5</v>
      </c>
      <c r="LS18" s="9">
        <v>7.9783960296481783E-5</v>
      </c>
      <c r="LT18" s="9">
        <v>1.9882280671756178E-3</v>
      </c>
      <c r="LU18" s="9">
        <v>9.6558460453485676E-4</v>
      </c>
      <c r="LV18" s="6">
        <v>3</v>
      </c>
      <c r="LW18" s="6" t="s">
        <v>142</v>
      </c>
      <c r="LX18" s="6">
        <v>2.4033626947102094E-2</v>
      </c>
      <c r="LY18" s="6" t="e">
        <v>#N/A</v>
      </c>
      <c r="LZ18" s="15">
        <v>10</v>
      </c>
      <c r="MA18" s="9">
        <v>0.5</v>
      </c>
      <c r="MB18" s="9">
        <v>8.1978038247613823E-5</v>
      </c>
      <c r="MC18" s="9">
        <v>1.9935861781221142E-3</v>
      </c>
      <c r="MD18" s="9">
        <v>9.8828413374851061E-4</v>
      </c>
      <c r="ME18" s="6">
        <v>3</v>
      </c>
      <c r="MF18" s="6" t="s">
        <v>142</v>
      </c>
      <c r="MG18" s="6">
        <v>2.4022435960884048E-2</v>
      </c>
      <c r="MH18" s="6" t="e">
        <v>#N/A</v>
      </c>
      <c r="MI18" s="15">
        <v>10</v>
      </c>
      <c r="MJ18" s="9">
        <v>0.5</v>
      </c>
      <c r="MK18" s="9">
        <v>8.4681349829496695E-5</v>
      </c>
      <c r="ML18" s="9">
        <v>1.9989587287364682E-3</v>
      </c>
      <c r="MM18" s="9">
        <v>1.0176559796440342E-3</v>
      </c>
      <c r="MN18" s="6">
        <v>3</v>
      </c>
      <c r="MO18" s="6" t="s">
        <v>142</v>
      </c>
      <c r="MP18" s="6">
        <v>2.4022864563168267E-2</v>
      </c>
      <c r="MQ18" s="6" t="e">
        <v>#N/A</v>
      </c>
      <c r="MR18" s="15">
        <v>10</v>
      </c>
      <c r="MS18" s="9">
        <v>0.5</v>
      </c>
      <c r="MT18" s="9">
        <v>8.766945627484285E-5</v>
      </c>
      <c r="MU18" s="9">
        <v>2.0043457579323959E-3</v>
      </c>
      <c r="MV18" s="9">
        <v>1.0507525790309214E-3</v>
      </c>
      <c r="MW18" s="6">
        <v>3</v>
      </c>
      <c r="MX18" s="6" t="s">
        <v>142</v>
      </c>
      <c r="MY18" s="6">
        <v>2.4031151618316704E-2</v>
      </c>
      <c r="MZ18" s="6" t="e">
        <v>#N/A</v>
      </c>
      <c r="NA18" s="15">
        <v>10</v>
      </c>
      <c r="NB18" s="9">
        <v>0.5</v>
      </c>
      <c r="NC18" s="9">
        <v>9.0582482262088467E-5</v>
      </c>
      <c r="ND18" s="9">
        <v>2.00974730472848E-3</v>
      </c>
      <c r="NE18" s="9">
        <v>1.0831219228816535E-3</v>
      </c>
      <c r="NF18" s="6">
        <v>3</v>
      </c>
    </row>
    <row r="19" spans="1:370">
      <c r="A19" s="6">
        <v>3</v>
      </c>
      <c r="B19" s="6">
        <f>VLOOKUP($B$15,'Life Table'!K4:P43,(1+A19),FALSE)</f>
        <v>0.20875338847496294</v>
      </c>
      <c r="C19" s="6">
        <f>VLOOKUP($B$15,'mu Malaria'!B4:G33,(1+A19),FALSE)</f>
        <v>5.2699999999999993E-5</v>
      </c>
      <c r="D19" s="15">
        <f t="shared" si="2"/>
        <v>11</v>
      </c>
      <c r="E19" s="9">
        <f t="shared" si="5"/>
        <v>0.6</v>
      </c>
      <c r="F19" s="9">
        <f t="shared" si="6"/>
        <v>3.3099999999999998E-5</v>
      </c>
      <c r="G19" s="9">
        <f>'mu (tau) a'!B12</f>
        <v>4.65549E-3</v>
      </c>
      <c r="H19" s="9">
        <f>F19*'qx (tau) a'!B12/G19</f>
        <v>3.302314213971032E-5</v>
      </c>
      <c r="I19" s="6">
        <f t="shared" si="0"/>
        <v>3</v>
      </c>
      <c r="K19" s="6">
        <v>3</v>
      </c>
      <c r="L19" s="6">
        <v>0.20875338847496294</v>
      </c>
      <c r="M19" s="6">
        <v>5.2699999999999993E-5</v>
      </c>
      <c r="N19" s="15">
        <v>11</v>
      </c>
      <c r="O19" s="9">
        <v>0.6</v>
      </c>
      <c r="P19" s="9">
        <v>3.3099999999999998E-5</v>
      </c>
      <c r="Q19" s="9">
        <v>4.65549E-3</v>
      </c>
      <c r="R19" s="9">
        <v>3.302314213971032E-5</v>
      </c>
      <c r="S19" s="6">
        <v>3</v>
      </c>
      <c r="T19" s="6">
        <v>3</v>
      </c>
      <c r="U19" s="6">
        <v>0.20150026917381481</v>
      </c>
      <c r="V19" s="6">
        <v>4.1900000000000002E-5</v>
      </c>
      <c r="W19" s="15">
        <v>11</v>
      </c>
      <c r="X19" s="9">
        <v>0.6</v>
      </c>
      <c r="Y19" s="9">
        <v>9.0700000000000009E-5</v>
      </c>
      <c r="Z19" s="9">
        <v>4.3124699999999997E-3</v>
      </c>
      <c r="AA19" s="9">
        <v>9.0504822758187331E-5</v>
      </c>
      <c r="AB19" s="6">
        <v>3</v>
      </c>
      <c r="AC19" s="6">
        <v>3</v>
      </c>
      <c r="AD19" s="6">
        <v>0.33425051752405577</v>
      </c>
      <c r="AE19" s="6">
        <v>1.2520000000000001E-4</v>
      </c>
      <c r="AF19" s="15">
        <v>11</v>
      </c>
      <c r="AG19" s="9">
        <v>0.6</v>
      </c>
      <c r="AH19" s="9">
        <v>9.4600000000000009E-5</v>
      </c>
      <c r="AI19" s="9">
        <v>4.6594200000000001E-3</v>
      </c>
      <c r="AJ19" s="9">
        <v>9.4380118984766363E-5</v>
      </c>
      <c r="AK19" s="6">
        <v>3</v>
      </c>
      <c r="AL19" s="6">
        <v>3</v>
      </c>
      <c r="AM19" s="6">
        <v>0.3610660694868062</v>
      </c>
      <c r="AN19" s="6">
        <v>1.316E-4</v>
      </c>
      <c r="AO19" s="15">
        <v>11</v>
      </c>
      <c r="AP19" s="9">
        <v>0.6</v>
      </c>
      <c r="AQ19" s="9">
        <v>1.0179999999999999E-4</v>
      </c>
      <c r="AR19" s="9">
        <v>4.3133399999999997E-3</v>
      </c>
      <c r="AS19" s="9">
        <v>1.0158098086401721E-4</v>
      </c>
      <c r="AT19" s="6">
        <v>3</v>
      </c>
      <c r="AU19" s="6">
        <v>3</v>
      </c>
      <c r="AV19" s="6">
        <v>0.33820061636886156</v>
      </c>
      <c r="AW19" s="6">
        <v>1.3880000000000001E-4</v>
      </c>
      <c r="AX19" s="15">
        <v>11</v>
      </c>
      <c r="AY19" s="9">
        <v>0.6</v>
      </c>
      <c r="AZ19" s="9">
        <v>1.0849999999999999E-4</v>
      </c>
      <c r="BA19" s="9">
        <v>4.0910499999999997E-3</v>
      </c>
      <c r="BB19" s="9">
        <v>1.082785470722675E-4</v>
      </c>
      <c r="BC19" s="6">
        <v>3</v>
      </c>
      <c r="BD19" s="6">
        <v>3</v>
      </c>
      <c r="BE19" s="6">
        <v>0.26970076044995339</v>
      </c>
      <c r="BF19" s="6">
        <v>1.403E-4</v>
      </c>
      <c r="BG19" s="15">
        <v>11</v>
      </c>
      <c r="BH19" s="9">
        <v>0.6</v>
      </c>
      <c r="BI19" s="9">
        <v>1.086E-4</v>
      </c>
      <c r="BJ19" s="9">
        <v>4.0800200000000002E-3</v>
      </c>
      <c r="BK19" s="9">
        <v>1.0837880843721355E-4</v>
      </c>
      <c r="BL19" s="6">
        <v>3</v>
      </c>
      <c r="BM19" s="6">
        <v>3</v>
      </c>
      <c r="BN19" s="6">
        <v>0.26758270189730926</v>
      </c>
      <c r="BO19" s="6">
        <v>1.3439999999999999E-4</v>
      </c>
      <c r="BP19" s="15">
        <v>11</v>
      </c>
      <c r="BQ19" s="9">
        <v>0.6</v>
      </c>
      <c r="BR19" s="9">
        <v>1.016E-4</v>
      </c>
      <c r="BS19" s="9">
        <v>4.0456600000000004E-3</v>
      </c>
      <c r="BT19" s="9">
        <v>1.0139482408309151E-4</v>
      </c>
      <c r="BU19" s="6">
        <v>3</v>
      </c>
      <c r="BV19" s="6">
        <v>3</v>
      </c>
      <c r="BW19" s="6">
        <v>0.26580542478539793</v>
      </c>
      <c r="BX19" s="6">
        <v>1.3769999999999999E-4</v>
      </c>
      <c r="BY19" s="15">
        <v>11</v>
      </c>
      <c r="BZ19" s="9">
        <v>0.6</v>
      </c>
      <c r="CA19" s="9">
        <v>1.0339999999999999E-4</v>
      </c>
      <c r="CB19" s="9">
        <v>3.9832000000000001E-3</v>
      </c>
      <c r="CC19" s="9">
        <v>1.0319466408917452E-4</v>
      </c>
      <c r="CD19" s="6">
        <v>3</v>
      </c>
      <c r="CE19" s="6">
        <v>3</v>
      </c>
      <c r="CF19" s="6">
        <v>0.29087213448032467</v>
      </c>
      <c r="CG19" s="6">
        <v>1.529E-4</v>
      </c>
      <c r="CH19" s="15">
        <v>11</v>
      </c>
      <c r="CI19" s="9">
        <v>0.6</v>
      </c>
      <c r="CJ19" s="9">
        <v>1.1619999999999999E-4</v>
      </c>
      <c r="CK19" s="9">
        <v>4.1522699999999996E-3</v>
      </c>
      <c r="CL19" s="9">
        <v>1.1595905179576473E-4</v>
      </c>
      <c r="CM19" s="6">
        <v>3</v>
      </c>
      <c r="CN19" s="6">
        <v>3</v>
      </c>
      <c r="CO19" s="6">
        <v>0.30092335910431711</v>
      </c>
      <c r="CP19" s="6">
        <v>1.6469999999999999E-4</v>
      </c>
      <c r="CQ19" s="15">
        <v>11</v>
      </c>
      <c r="CR19" s="9">
        <v>0.6</v>
      </c>
      <c r="CS19" s="9">
        <v>1.238E-4</v>
      </c>
      <c r="CT19" s="9">
        <v>3.9127299999999997E-3</v>
      </c>
      <c r="CU19" s="9">
        <v>1.2355826801235966E-4</v>
      </c>
      <c r="CV19" s="6">
        <v>3</v>
      </c>
      <c r="CW19" s="6">
        <v>3</v>
      </c>
      <c r="CX19" s="6">
        <v>0.28417174744276741</v>
      </c>
      <c r="CY19" s="6">
        <v>1.7260000000000002E-4</v>
      </c>
      <c r="CZ19" s="15">
        <v>11</v>
      </c>
      <c r="DA19" s="9">
        <v>0.6</v>
      </c>
      <c r="DB19" s="9">
        <v>1.2679999999999999E-4</v>
      </c>
      <c r="DC19" s="9">
        <v>3.92728E-3</v>
      </c>
      <c r="DD19" s="9">
        <v>1.2655171314497564E-4</v>
      </c>
      <c r="DE19" s="6">
        <v>3</v>
      </c>
      <c r="DF19" s="6">
        <v>3</v>
      </c>
      <c r="DG19" s="6">
        <v>0.2878902910283645</v>
      </c>
      <c r="DH19" s="6">
        <v>1.8249999999999999E-4</v>
      </c>
      <c r="DI19" s="15">
        <v>11</v>
      </c>
      <c r="DJ19" s="9">
        <v>0.6</v>
      </c>
      <c r="DK19" s="9">
        <v>1.3460000000000002E-4</v>
      </c>
      <c r="DL19" s="9">
        <v>3.69871E-3</v>
      </c>
      <c r="DM19" s="9">
        <v>1.3435144901871194E-4</v>
      </c>
      <c r="DN19" s="6">
        <v>3</v>
      </c>
      <c r="DO19" s="6">
        <v>3</v>
      </c>
      <c r="DP19" s="6">
        <v>0.27192983186878972</v>
      </c>
      <c r="DQ19" s="6">
        <v>1.9469999999999999E-4</v>
      </c>
      <c r="DR19" s="15">
        <v>11</v>
      </c>
      <c r="DS19" s="9">
        <v>0.6</v>
      </c>
      <c r="DT19" s="9">
        <v>1.393E-4</v>
      </c>
      <c r="DU19" s="9">
        <v>3.6563699999999999E-3</v>
      </c>
      <c r="DV19" s="9">
        <v>1.3904550606202325E-4</v>
      </c>
      <c r="DW19" s="6">
        <v>3</v>
      </c>
      <c r="DX19" s="6">
        <v>3</v>
      </c>
      <c r="DY19" s="6">
        <v>0.24344517174611224</v>
      </c>
      <c r="DZ19" s="6">
        <v>2.095E-4</v>
      </c>
      <c r="EA19" s="15">
        <v>11</v>
      </c>
      <c r="EB19" s="9">
        <v>0.6</v>
      </c>
      <c r="EC19" s="9">
        <v>1.5130000000000002E-4</v>
      </c>
      <c r="ED19" s="9">
        <v>3.2788600000000002E-3</v>
      </c>
      <c r="EE19" s="9">
        <v>1.5105266769547952E-4</v>
      </c>
      <c r="EF19" s="6">
        <v>3</v>
      </c>
      <c r="EG19" s="6">
        <v>3</v>
      </c>
      <c r="EH19" s="6">
        <v>0.23527028201012601</v>
      </c>
      <c r="EI19" s="6">
        <v>2.2739999999999997E-4</v>
      </c>
      <c r="EJ19" s="15">
        <v>11</v>
      </c>
      <c r="EK19" s="9">
        <v>0.6</v>
      </c>
      <c r="EL19" s="9">
        <v>1.7239999999999999E-4</v>
      </c>
      <c r="EM19" s="9">
        <v>3.0966000000000001E-3</v>
      </c>
      <c r="EN19" s="9">
        <v>1.7213332170767939E-4</v>
      </c>
      <c r="EO19" s="6">
        <v>3</v>
      </c>
      <c r="EP19" s="6">
        <v>3</v>
      </c>
      <c r="EQ19" s="6">
        <v>0.22820327856567535</v>
      </c>
      <c r="ER19" s="6">
        <v>2.3039999999999999E-4</v>
      </c>
      <c r="ES19" s="15">
        <v>11</v>
      </c>
      <c r="ET19" s="9">
        <v>0.6</v>
      </c>
      <c r="EU19" s="9">
        <v>1.728E-4</v>
      </c>
      <c r="EV19" s="9">
        <v>2.9147000000000001E-3</v>
      </c>
      <c r="EW19" s="9">
        <v>1.7254862867533538E-4</v>
      </c>
      <c r="EX19" s="6">
        <v>3</v>
      </c>
      <c r="EY19" s="6">
        <v>3</v>
      </c>
      <c r="EZ19" s="6">
        <v>0.22407399653410365</v>
      </c>
      <c r="FA19" s="6">
        <v>2.2800000000000001E-4</v>
      </c>
      <c r="FB19" s="15">
        <v>11</v>
      </c>
      <c r="FC19" s="9">
        <v>0.6</v>
      </c>
      <c r="FD19" s="9">
        <v>1.671E-4</v>
      </c>
      <c r="FE19" s="9">
        <v>2.78766E-3</v>
      </c>
      <c r="FF19" s="9">
        <v>1.668674221389983E-4</v>
      </c>
      <c r="FG19" s="6">
        <v>3</v>
      </c>
      <c r="FH19" s="6">
        <v>3</v>
      </c>
      <c r="FI19" s="6">
        <v>0.21286914261678269</v>
      </c>
      <c r="FJ19" s="6">
        <v>2.0340000000000001E-4</v>
      </c>
      <c r="FK19" s="15">
        <v>11</v>
      </c>
      <c r="FL19" s="9">
        <v>0.6</v>
      </c>
      <c r="FM19" s="9">
        <v>1.5099999999999998E-4</v>
      </c>
      <c r="FN19" s="9">
        <v>2.5451599999999999E-3</v>
      </c>
      <c r="FO19" s="9">
        <v>1.508077763284037E-4</v>
      </c>
      <c r="FP19" s="6">
        <v>3</v>
      </c>
      <c r="FQ19" s="6">
        <v>3</v>
      </c>
      <c r="FR19" s="6">
        <v>0.20692980781028569</v>
      </c>
      <c r="FS19" s="6">
        <v>1.7430000000000001E-4</v>
      </c>
      <c r="FT19" s="15">
        <v>11</v>
      </c>
      <c r="FU19" s="9">
        <v>0.6</v>
      </c>
      <c r="FV19" s="9">
        <v>1.2669999999999999E-4</v>
      </c>
      <c r="FW19" s="9">
        <v>2.3604300000000002E-3</v>
      </c>
      <c r="FX19" s="9">
        <v>1.2655024211690239E-4</v>
      </c>
      <c r="FY19" s="6">
        <v>3</v>
      </c>
      <c r="FZ19" s="6">
        <v>3</v>
      </c>
      <c r="GA19" s="6">
        <v>0.19792488948555498</v>
      </c>
      <c r="GB19" s="6">
        <v>1.4550000000000001E-4</v>
      </c>
      <c r="GC19" s="15">
        <v>11</v>
      </c>
      <c r="GD19" s="9">
        <v>0.6</v>
      </c>
      <c r="GE19" s="9">
        <v>1.0439999999999999E-4</v>
      </c>
      <c r="GF19" s="9">
        <v>2.1821599999999998E-3</v>
      </c>
      <c r="GG19" s="9">
        <v>1.0428613483887524E-4</v>
      </c>
      <c r="GH19" s="6">
        <v>3</v>
      </c>
      <c r="GI19" s="6">
        <v>3</v>
      </c>
      <c r="GJ19" s="6">
        <v>0.19103590305968554</v>
      </c>
      <c r="GK19" s="6">
        <v>1.2660000000000001E-4</v>
      </c>
      <c r="GL19" s="15">
        <v>11</v>
      </c>
      <c r="GM19" s="9">
        <v>0.6</v>
      </c>
      <c r="GN19" s="9">
        <v>9.31E-5</v>
      </c>
      <c r="GO19" s="9">
        <v>2.02366E-3</v>
      </c>
      <c r="GP19" s="9">
        <v>9.3006148266013071E-5</v>
      </c>
      <c r="GQ19" s="6">
        <v>3</v>
      </c>
      <c r="GR19" s="6">
        <v>3</v>
      </c>
      <c r="GS19" s="6">
        <v>0.18492818928264909</v>
      </c>
      <c r="GT19" s="6">
        <v>1.1310000000000001E-4</v>
      </c>
      <c r="GU19" s="15">
        <v>11</v>
      </c>
      <c r="GV19" s="9">
        <v>0.6</v>
      </c>
      <c r="GW19" s="9">
        <v>8.42E-5</v>
      </c>
      <c r="GX19" s="9">
        <v>1.8831200000000001E-3</v>
      </c>
      <c r="GY19" s="9">
        <v>8.4120857937890301E-5</v>
      </c>
      <c r="GZ19" s="6">
        <v>3</v>
      </c>
      <c r="HA19" s="6">
        <v>3</v>
      </c>
      <c r="HB19" s="6">
        <v>0.17642650783582969</v>
      </c>
      <c r="HC19" s="6">
        <v>1.065E-4</v>
      </c>
      <c r="HD19" s="15">
        <v>11</v>
      </c>
      <c r="HE19" s="9">
        <v>0.6</v>
      </c>
      <c r="HF19" s="9">
        <v>8.1099999999999993E-5</v>
      </c>
      <c r="HG19" s="9">
        <v>1.7381300000000001E-3</v>
      </c>
      <c r="HH19" s="9">
        <v>8.1029544395413446E-5</v>
      </c>
      <c r="HI19" s="6">
        <v>3</v>
      </c>
      <c r="HJ19" s="6">
        <v>3</v>
      </c>
      <c r="HK19" s="6">
        <v>0.17174764932483577</v>
      </c>
      <c r="HL19" s="6">
        <v>1.0670000000000001E-4</v>
      </c>
      <c r="HM19" s="15">
        <v>11</v>
      </c>
      <c r="HN19" s="9">
        <v>0.6</v>
      </c>
      <c r="HO19" s="9">
        <v>8.1199999999999995E-5</v>
      </c>
      <c r="HP19" s="9">
        <v>1.6258100000000001E-3</v>
      </c>
      <c r="HQ19" s="9">
        <v>8.1134073477220564E-5</v>
      </c>
      <c r="HR19" s="6">
        <v>3</v>
      </c>
      <c r="HS19" s="6">
        <v>3</v>
      </c>
      <c r="HT19" s="6">
        <v>0.16624080041287459</v>
      </c>
      <c r="HU19" s="6">
        <v>1.066E-4</v>
      </c>
      <c r="HV19" s="15">
        <v>11</v>
      </c>
      <c r="HW19" s="9">
        <v>0.6</v>
      </c>
      <c r="HX19" s="9">
        <v>8.0699999999999996E-5</v>
      </c>
      <c r="HY19" s="9">
        <v>1.52457E-3</v>
      </c>
      <c r="HZ19" s="9">
        <v>8.0638597768551126E-5</v>
      </c>
      <c r="IA19" s="6">
        <v>3</v>
      </c>
      <c r="IB19" s="6">
        <v>3</v>
      </c>
      <c r="IC19" s="6">
        <v>0.16138845409479952</v>
      </c>
      <c r="ID19" s="6">
        <v>1.1710000000000001E-4</v>
      </c>
      <c r="IE19" s="15">
        <v>11</v>
      </c>
      <c r="IF19" s="9">
        <v>0.6</v>
      </c>
      <c r="IG19" s="9">
        <v>8.6300000000000011E-5</v>
      </c>
      <c r="IH19" s="9">
        <v>1.4420100000000001E-3</v>
      </c>
      <c r="II19" s="9">
        <v>8.6237759100144947E-5</v>
      </c>
      <c r="IJ19" s="6">
        <v>3</v>
      </c>
      <c r="IK19" s="6">
        <v>3</v>
      </c>
      <c r="IL19" s="6">
        <v>0.15868147149906431</v>
      </c>
      <c r="IM19" s="6">
        <v>1.226E-4</v>
      </c>
      <c r="IN19" s="15">
        <v>11</v>
      </c>
      <c r="IO19" s="9">
        <v>0.6</v>
      </c>
      <c r="IP19" s="9">
        <v>8.7399999999999997E-5</v>
      </c>
      <c r="IQ19" s="9">
        <v>1.3720900000000001E-3</v>
      </c>
      <c r="IR19" s="9">
        <v>8.7340123461288963E-5</v>
      </c>
      <c r="IS19" s="6">
        <v>3</v>
      </c>
      <c r="IT19" s="6">
        <v>3</v>
      </c>
      <c r="IU19" s="6">
        <v>0.15314253847327508</v>
      </c>
      <c r="IV19" s="6">
        <v>1.316E-4</v>
      </c>
      <c r="IW19" s="15">
        <v>11</v>
      </c>
      <c r="IX19" s="9">
        <v>0.6</v>
      </c>
      <c r="IY19" s="9">
        <v>9.4700000000000011E-5</v>
      </c>
      <c r="IZ19" s="9">
        <v>1.3035500000000001E-3</v>
      </c>
      <c r="JA19" s="9">
        <v>9.4638249395880477E-5</v>
      </c>
      <c r="JB19" s="6">
        <v>3</v>
      </c>
      <c r="JC19" s="6">
        <v>3</v>
      </c>
      <c r="JD19" s="6">
        <v>0.1495307087022667</v>
      </c>
      <c r="JE19" s="6">
        <v>1.3329999999999999E-4</v>
      </c>
      <c r="JF19" s="15">
        <v>11</v>
      </c>
      <c r="JG19" s="9">
        <v>0.6</v>
      </c>
      <c r="JH19" s="9">
        <v>9.7600000000000001E-5</v>
      </c>
      <c r="JI19" s="9">
        <v>1.24803E-3</v>
      </c>
      <c r="JJ19" s="9">
        <v>9.7539001466310908E-5</v>
      </c>
      <c r="JK19" s="6">
        <v>3</v>
      </c>
      <c r="JL19" s="6">
        <v>3</v>
      </c>
      <c r="JM19" s="6">
        <v>0.14846722698141079</v>
      </c>
      <c r="JN19" s="6">
        <v>1.3109999999999999E-4</v>
      </c>
      <c r="JO19" s="15">
        <v>11</v>
      </c>
      <c r="JP19" s="9">
        <v>0.6</v>
      </c>
      <c r="JQ19" s="9">
        <v>9.4199999999999999E-5</v>
      </c>
      <c r="JR19" s="9">
        <v>1.19889E-3</v>
      </c>
      <c r="JS19" s="9">
        <v>9.4143427670595291E-5</v>
      </c>
      <c r="JT19" s="6">
        <v>3</v>
      </c>
      <c r="JU19" s="6">
        <v>3</v>
      </c>
      <c r="JV19" s="6">
        <v>0.18648616096893111</v>
      </c>
      <c r="JW19" s="6" t="e">
        <v>#N/A</v>
      </c>
      <c r="JX19" s="15">
        <v>11</v>
      </c>
      <c r="JY19" s="9">
        <v>0.6</v>
      </c>
      <c r="JZ19" s="9">
        <v>9.0582482262088467E-5</v>
      </c>
      <c r="KA19" s="9">
        <v>1.9262825928221599E-3</v>
      </c>
      <c r="KB19" s="9">
        <v>1.1306874887144489E-3</v>
      </c>
      <c r="KC19" s="6">
        <v>3</v>
      </c>
      <c r="KD19" s="6">
        <v>3</v>
      </c>
      <c r="KE19" s="6">
        <v>0.1865247191245335</v>
      </c>
      <c r="KF19" s="6" t="e">
        <v>#N/A</v>
      </c>
      <c r="KG19" s="15">
        <v>11</v>
      </c>
      <c r="KH19" s="9">
        <v>0.6</v>
      </c>
      <c r="KI19" s="9">
        <v>7.6956693712580733E-5</v>
      </c>
      <c r="KJ19" s="9">
        <v>1.881572300600979E-3</v>
      </c>
      <c r="KK19" s="9">
        <v>9.841348996138964E-4</v>
      </c>
      <c r="KL19" s="6">
        <v>3</v>
      </c>
      <c r="KM19" s="6">
        <v>3</v>
      </c>
      <c r="KN19" s="6">
        <v>0.18655575837389393</v>
      </c>
      <c r="KO19" s="6" t="e">
        <v>#N/A</v>
      </c>
      <c r="KP19" s="15">
        <v>11</v>
      </c>
      <c r="KQ19" s="9">
        <v>0.6</v>
      </c>
      <c r="KR19" s="9">
        <v>7.6734746619405028E-5</v>
      </c>
      <c r="KS19" s="9">
        <v>1.8864884176413299E-3</v>
      </c>
      <c r="KT19" s="9">
        <v>9.794912098631107E-4</v>
      </c>
      <c r="KU19" s="6">
        <v>3</v>
      </c>
      <c r="KV19" s="6">
        <v>3</v>
      </c>
      <c r="KW19" s="6">
        <v>0.18658461975405727</v>
      </c>
      <c r="KX19" s="6" t="e">
        <v>#N/A</v>
      </c>
      <c r="KY19" s="15">
        <v>11</v>
      </c>
      <c r="KZ19" s="9">
        <v>0.6</v>
      </c>
      <c r="LA19" s="9">
        <v>7.6772866786798888E-5</v>
      </c>
      <c r="LB19" s="9">
        <v>1.8914173793684081E-3</v>
      </c>
      <c r="LC19" s="9">
        <v>9.7817375999260242E-4</v>
      </c>
      <c r="LD19" s="6">
        <v>3</v>
      </c>
      <c r="LE19" s="6">
        <v>3</v>
      </c>
      <c r="LF19" s="6">
        <v>0.18661029261386797</v>
      </c>
      <c r="LG19" s="6" t="e">
        <v>#N/A</v>
      </c>
      <c r="LH19" s="15">
        <v>11</v>
      </c>
      <c r="LI19" s="9">
        <v>0.6</v>
      </c>
      <c r="LJ19" s="9">
        <v>7.7219650214329217E-5</v>
      </c>
      <c r="LK19" s="9">
        <v>1.8963592193424359E-3</v>
      </c>
      <c r="LL19" s="9">
        <v>9.8197598888110802E-4</v>
      </c>
      <c r="LM19" s="6">
        <v>3</v>
      </c>
      <c r="LN19" s="6">
        <v>3</v>
      </c>
      <c r="LO19" s="6">
        <v>0.18658946558937317</v>
      </c>
      <c r="LP19" s="6" t="e">
        <v>#N/A</v>
      </c>
      <c r="LQ19" s="15">
        <v>11</v>
      </c>
      <c r="LR19" s="9">
        <v>0.6</v>
      </c>
      <c r="LS19" s="9">
        <v>7.8198337230674862E-5</v>
      </c>
      <c r="LT19" s="9">
        <v>1.9013139712113171E-3</v>
      </c>
      <c r="LU19" s="9">
        <v>9.8965682059956117E-4</v>
      </c>
      <c r="LV19" s="6">
        <v>3</v>
      </c>
      <c r="LW19" s="6">
        <v>3</v>
      </c>
      <c r="LX19" s="6">
        <v>0.18656333704327666</v>
      </c>
      <c r="LY19" s="6" t="e">
        <v>#N/A</v>
      </c>
      <c r="LZ19" s="15">
        <v>11</v>
      </c>
      <c r="MA19" s="9">
        <v>0.6</v>
      </c>
      <c r="MB19" s="9">
        <v>7.9783960296481783E-5</v>
      </c>
      <c r="MC19" s="9">
        <v>1.906281668710873E-3</v>
      </c>
      <c r="MD19" s="9">
        <v>1.0058838468633862E-3</v>
      </c>
      <c r="ME19" s="6">
        <v>3</v>
      </c>
      <c r="MF19" s="6">
        <v>3</v>
      </c>
      <c r="MG19" s="6">
        <v>0.18653181952284192</v>
      </c>
      <c r="MH19" s="6" t="e">
        <v>#N/A</v>
      </c>
      <c r="MI19" s="15">
        <v>11</v>
      </c>
      <c r="MJ19" s="9">
        <v>0.6</v>
      </c>
      <c r="MK19" s="9">
        <v>8.1978038247613823E-5</v>
      </c>
      <c r="ML19" s="9">
        <v>1.911262345665072E-3</v>
      </c>
      <c r="MM19" s="9">
        <v>1.030372506667542E-3</v>
      </c>
      <c r="MN19" s="6">
        <v>3</v>
      </c>
      <c r="MO19" s="6">
        <v>3</v>
      </c>
      <c r="MP19" s="6">
        <v>0.18649133519194017</v>
      </c>
      <c r="MQ19" s="6" t="e">
        <v>#N/A</v>
      </c>
      <c r="MR19" s="15">
        <v>11</v>
      </c>
      <c r="MS19" s="9">
        <v>0.6</v>
      </c>
      <c r="MT19" s="9">
        <v>8.4681349829496695E-5</v>
      </c>
      <c r="MU19" s="9">
        <v>1.9162560359862501E-3</v>
      </c>
      <c r="MV19" s="9">
        <v>1.061595402585789E-3</v>
      </c>
      <c r="MW19" s="6">
        <v>3</v>
      </c>
      <c r="MX19" s="6">
        <v>3</v>
      </c>
      <c r="MY19" s="6">
        <v>0.18644322882891651</v>
      </c>
      <c r="MZ19" s="6" t="e">
        <v>#N/A</v>
      </c>
      <c r="NA19" s="15">
        <v>11</v>
      </c>
      <c r="NB19" s="9">
        <v>0.6</v>
      </c>
      <c r="NC19" s="9">
        <v>8.766945627484285E-5</v>
      </c>
      <c r="ND19" s="9">
        <v>1.9212627736753521E-3</v>
      </c>
      <c r="NE19" s="9">
        <v>1.0965694151278725E-3</v>
      </c>
      <c r="NF19" s="6">
        <v>3</v>
      </c>
    </row>
    <row r="20" spans="1:370">
      <c r="A20" s="6">
        <v>4</v>
      </c>
      <c r="B20" s="6">
        <f>VLOOKUP($B$15,'Life Table'!K5:P44,(1+A20),FALSE)</f>
        <v>0.37521123820627345</v>
      </c>
      <c r="C20" s="6">
        <f>VLOOKUP($B$15,'mu Malaria'!B5:G34,(1+A20),FALSE)</f>
        <v>9.5500000000000004E-5</v>
      </c>
      <c r="D20" s="15">
        <f t="shared" si="2"/>
        <v>12</v>
      </c>
      <c r="E20" s="9">
        <f t="shared" si="5"/>
        <v>0.7</v>
      </c>
      <c r="F20" s="9">
        <f t="shared" si="6"/>
        <v>3.3099999999999998E-5</v>
      </c>
      <c r="G20" s="9">
        <f>'mu (tau) a'!B13</f>
        <v>4.5496900000000003E-3</v>
      </c>
      <c r="H20" s="9">
        <f>F20*'qx (tau) a'!B13/G20</f>
        <v>3.3024846967595587E-5</v>
      </c>
      <c r="I20" s="6">
        <f t="shared" si="0"/>
        <v>3</v>
      </c>
      <c r="K20" s="6">
        <v>4</v>
      </c>
      <c r="L20" s="6">
        <v>0.37521123820627345</v>
      </c>
      <c r="M20" s="6">
        <v>9.5500000000000004E-5</v>
      </c>
      <c r="N20" s="15">
        <v>12</v>
      </c>
      <c r="O20" s="9">
        <v>0.7</v>
      </c>
      <c r="P20" s="9">
        <v>3.3099999999999998E-5</v>
      </c>
      <c r="Q20" s="9">
        <v>4.5496900000000003E-3</v>
      </c>
      <c r="R20" s="9">
        <v>3.3024846967595587E-5</v>
      </c>
      <c r="S20" s="6">
        <v>3</v>
      </c>
      <c r="T20" s="6">
        <v>4</v>
      </c>
      <c r="U20" s="6">
        <v>0.37107503591788349</v>
      </c>
      <c r="V20" s="6">
        <v>7.75E-5</v>
      </c>
      <c r="W20" s="15">
        <v>12</v>
      </c>
      <c r="X20" s="9">
        <v>0.7</v>
      </c>
      <c r="Y20" s="9">
        <v>9.0700000000000009E-5</v>
      </c>
      <c r="Z20" s="9">
        <v>4.2261900000000003E-3</v>
      </c>
      <c r="AA20" s="9">
        <v>9.0508778829158197E-5</v>
      </c>
      <c r="AB20" s="6">
        <v>3</v>
      </c>
      <c r="AC20" s="6">
        <v>4</v>
      </c>
      <c r="AD20" s="6">
        <v>0.36761023708497298</v>
      </c>
      <c r="AE20" s="6">
        <v>6.9499999999999995E-5</v>
      </c>
      <c r="AF20" s="15">
        <v>12</v>
      </c>
      <c r="AG20" s="9">
        <v>0.7</v>
      </c>
      <c r="AH20" s="9">
        <v>9.4600000000000009E-5</v>
      </c>
      <c r="AI20" s="9">
        <v>4.5512499999999997E-3</v>
      </c>
      <c r="AJ20" s="9">
        <v>9.4385077945619358E-5</v>
      </c>
      <c r="AK20" s="6">
        <v>3</v>
      </c>
      <c r="AL20" s="6">
        <v>4</v>
      </c>
      <c r="AM20" s="6">
        <v>0.48448520955986141</v>
      </c>
      <c r="AN20" s="6">
        <v>7.5150000000000011E-4</v>
      </c>
      <c r="AO20" s="15">
        <v>12</v>
      </c>
      <c r="AP20" s="9">
        <v>0.7</v>
      </c>
      <c r="AQ20" s="9">
        <v>1.0179999999999999E-4</v>
      </c>
      <c r="AR20" s="9">
        <v>4.2268200000000001E-3</v>
      </c>
      <c r="AS20" s="9">
        <v>1.0158540888895198E-4</v>
      </c>
      <c r="AT20" s="6">
        <v>3</v>
      </c>
      <c r="AU20" s="6">
        <v>4</v>
      </c>
      <c r="AV20" s="6">
        <v>0.46592722297825839</v>
      </c>
      <c r="AW20" s="6">
        <v>7.8620000000000003E-4</v>
      </c>
      <c r="AX20" s="15">
        <v>12</v>
      </c>
      <c r="AY20" s="9">
        <v>0.7</v>
      </c>
      <c r="AZ20" s="9">
        <v>1.0849999999999999E-4</v>
      </c>
      <c r="BA20" s="9">
        <v>4.0176099999999996E-3</v>
      </c>
      <c r="BB20" s="9">
        <v>1.0828233078870274E-4</v>
      </c>
      <c r="BC20" s="6">
        <v>3</v>
      </c>
      <c r="BD20" s="6">
        <v>4</v>
      </c>
      <c r="BE20" s="6">
        <v>0.44369156828259737</v>
      </c>
      <c r="BF20" s="6">
        <v>8.1540000000000009E-4</v>
      </c>
      <c r="BG20" s="15">
        <v>12</v>
      </c>
      <c r="BH20" s="9">
        <v>0.7</v>
      </c>
      <c r="BI20" s="9">
        <v>1.086E-4</v>
      </c>
      <c r="BJ20" s="9">
        <v>4.0074400000000001E-3</v>
      </c>
      <c r="BK20" s="9">
        <v>1.0838266125007484E-4</v>
      </c>
      <c r="BL20" s="6">
        <v>3</v>
      </c>
      <c r="BM20" s="6">
        <v>4</v>
      </c>
      <c r="BN20" s="6">
        <v>0.44318290632738155</v>
      </c>
      <c r="BO20" s="6">
        <v>8.3319999999999998E-4</v>
      </c>
      <c r="BP20" s="15">
        <v>12</v>
      </c>
      <c r="BQ20" s="9">
        <v>0.7</v>
      </c>
      <c r="BR20" s="9">
        <v>1.016E-4</v>
      </c>
      <c r="BS20" s="9">
        <v>3.9750300000000001E-3</v>
      </c>
      <c r="BT20" s="9">
        <v>1.0139833510690487E-4</v>
      </c>
      <c r="BU20" s="6">
        <v>3</v>
      </c>
      <c r="BV20" s="6">
        <v>4</v>
      </c>
      <c r="BW20" s="6">
        <v>0.44126496076313393</v>
      </c>
      <c r="BX20" s="6">
        <v>8.7450000000000006E-4</v>
      </c>
      <c r="BY20" s="15">
        <v>12</v>
      </c>
      <c r="BZ20" s="9">
        <v>0.7</v>
      </c>
      <c r="CA20" s="9">
        <v>1.0339999999999999E-4</v>
      </c>
      <c r="CB20" s="9">
        <v>3.9149299999999996E-3</v>
      </c>
      <c r="CC20" s="9">
        <v>1.0319795041035217E-4</v>
      </c>
      <c r="CD20" s="6">
        <v>3</v>
      </c>
      <c r="CE20" s="6">
        <v>4</v>
      </c>
      <c r="CF20" s="6">
        <v>0.45978805759706631</v>
      </c>
      <c r="CG20" s="6">
        <v>9.3760000000000002E-4</v>
      </c>
      <c r="CH20" s="15">
        <v>12</v>
      </c>
      <c r="CI20" s="9">
        <v>0.7</v>
      </c>
      <c r="CJ20" s="9">
        <v>1.1619999999999999E-4</v>
      </c>
      <c r="CK20" s="9">
        <v>4.0719199999999997E-3</v>
      </c>
      <c r="CL20" s="9">
        <v>1.1596371441482152E-4</v>
      </c>
      <c r="CM20" s="6">
        <v>3</v>
      </c>
      <c r="CN20" s="6">
        <v>4</v>
      </c>
      <c r="CO20" s="6">
        <v>0.45464089957961651</v>
      </c>
      <c r="CP20" s="6">
        <v>9.9780000000000008E-4</v>
      </c>
      <c r="CQ20" s="15">
        <v>12</v>
      </c>
      <c r="CR20" s="9">
        <v>0.7</v>
      </c>
      <c r="CS20" s="9">
        <v>1.238E-4</v>
      </c>
      <c r="CT20" s="9">
        <v>3.8459000000000002E-3</v>
      </c>
      <c r="CU20" s="9">
        <v>1.2356243688083413E-4</v>
      </c>
      <c r="CV20" s="6">
        <v>3</v>
      </c>
      <c r="CW20" s="6">
        <v>4</v>
      </c>
      <c r="CX20" s="6">
        <v>0.45456656219580427</v>
      </c>
      <c r="CY20" s="6">
        <v>1.0597E-3</v>
      </c>
      <c r="CZ20" s="15">
        <v>12</v>
      </c>
      <c r="DA20" s="9">
        <v>0.7</v>
      </c>
      <c r="DB20" s="9">
        <v>1.2679999999999999E-4</v>
      </c>
      <c r="DC20" s="9">
        <v>3.8573100000000001E-3</v>
      </c>
      <c r="DD20" s="9">
        <v>1.2655575621352703E-4</v>
      </c>
      <c r="DE20" s="6">
        <v>3</v>
      </c>
      <c r="DF20" s="6">
        <v>4</v>
      </c>
      <c r="DG20" s="6">
        <v>0.44837187384434141</v>
      </c>
      <c r="DH20" s="6">
        <v>1.1202E-3</v>
      </c>
      <c r="DI20" s="15">
        <v>12</v>
      </c>
      <c r="DJ20" s="9">
        <v>0.7</v>
      </c>
      <c r="DK20" s="9">
        <v>1.3460000000000002E-4</v>
      </c>
      <c r="DL20" s="9">
        <v>3.63979E-3</v>
      </c>
      <c r="DM20" s="9">
        <v>1.3435519137093075E-4</v>
      </c>
      <c r="DN20" s="6">
        <v>3</v>
      </c>
      <c r="DO20" s="6">
        <v>4</v>
      </c>
      <c r="DP20" s="6">
        <v>0.44692306875486587</v>
      </c>
      <c r="DQ20" s="6">
        <v>1.2023000000000001E-3</v>
      </c>
      <c r="DR20" s="15">
        <v>12</v>
      </c>
      <c r="DS20" s="9">
        <v>0.7</v>
      </c>
      <c r="DT20" s="9">
        <v>1.393E-4</v>
      </c>
      <c r="DU20" s="9">
        <v>3.5961500000000002E-3</v>
      </c>
      <c r="DV20" s="9">
        <v>1.3905015363652794E-4</v>
      </c>
      <c r="DW20" s="6">
        <v>3</v>
      </c>
      <c r="DX20" s="6">
        <v>4</v>
      </c>
      <c r="DY20" s="6">
        <v>0.42491145576249378</v>
      </c>
      <c r="DZ20" s="6">
        <v>1.2918999999999999E-3</v>
      </c>
      <c r="EA20" s="15">
        <v>12</v>
      </c>
      <c r="EB20" s="9">
        <v>0.7</v>
      </c>
      <c r="EC20" s="9">
        <v>1.5130000000000002E-4</v>
      </c>
      <c r="ED20" s="9">
        <v>3.2389699999999999E-3</v>
      </c>
      <c r="EE20" s="9">
        <v>1.5105522712467238E-4</v>
      </c>
      <c r="EF20" s="6">
        <v>3</v>
      </c>
      <c r="EG20" s="6">
        <v>4</v>
      </c>
      <c r="EH20" s="6">
        <v>0.41866149329478697</v>
      </c>
      <c r="EI20" s="6">
        <v>1.3834000000000001E-3</v>
      </c>
      <c r="EJ20" s="15">
        <v>12</v>
      </c>
      <c r="EK20" s="9">
        <v>0.7</v>
      </c>
      <c r="EL20" s="9">
        <v>1.7239999999999999E-4</v>
      </c>
      <c r="EM20" s="9">
        <v>3.0622800000000001E-3</v>
      </c>
      <c r="EN20" s="9">
        <v>1.721365257259297E-4</v>
      </c>
      <c r="EO20" s="6">
        <v>3</v>
      </c>
      <c r="EP20" s="6">
        <v>4</v>
      </c>
      <c r="EQ20" s="6">
        <v>0.41317864125867476</v>
      </c>
      <c r="ER20" s="6">
        <v>1.4073E-3</v>
      </c>
      <c r="ES20" s="15">
        <v>12</v>
      </c>
      <c r="ET20" s="9">
        <v>0.7</v>
      </c>
      <c r="EU20" s="9">
        <v>1.728E-4</v>
      </c>
      <c r="EV20" s="9">
        <v>2.8868700000000001E-3</v>
      </c>
      <c r="EW20" s="9">
        <v>1.7255099398310282E-4</v>
      </c>
      <c r="EX20" s="6">
        <v>3</v>
      </c>
      <c r="EY20" s="6">
        <v>4</v>
      </c>
      <c r="EZ20" s="6">
        <v>0.41045892200051903</v>
      </c>
      <c r="FA20" s="6">
        <v>1.3765000000000001E-3</v>
      </c>
      <c r="FB20" s="15">
        <v>12</v>
      </c>
      <c r="FC20" s="9">
        <v>0.7</v>
      </c>
      <c r="FD20" s="9">
        <v>1.671E-4</v>
      </c>
      <c r="FE20" s="9">
        <v>2.7651199999999998E-3</v>
      </c>
      <c r="FF20" s="9">
        <v>1.6686975646626549E-4</v>
      </c>
      <c r="FG20" s="6">
        <v>3</v>
      </c>
      <c r="FH20" s="6">
        <v>4</v>
      </c>
      <c r="FI20" s="6">
        <v>0.40246532626657472</v>
      </c>
      <c r="FJ20" s="6">
        <v>1.2053000000000001E-3</v>
      </c>
      <c r="FK20" s="15">
        <v>12</v>
      </c>
      <c r="FL20" s="9">
        <v>0.7</v>
      </c>
      <c r="FM20" s="9">
        <v>1.5099999999999998E-4</v>
      </c>
      <c r="FN20" s="9">
        <v>2.5290199999999999E-3</v>
      </c>
      <c r="FO20" s="9">
        <v>1.5080953491866414E-4</v>
      </c>
      <c r="FP20" s="6">
        <v>3</v>
      </c>
      <c r="FQ20" s="6">
        <v>4</v>
      </c>
      <c r="FR20" s="6">
        <v>0.39811236366906932</v>
      </c>
      <c r="FS20" s="6">
        <v>1.0185999999999999E-3</v>
      </c>
      <c r="FT20" s="15">
        <v>12</v>
      </c>
      <c r="FU20" s="9">
        <v>0.7</v>
      </c>
      <c r="FV20" s="9">
        <v>1.2669999999999999E-4</v>
      </c>
      <c r="FW20" s="9">
        <v>2.35119E-3</v>
      </c>
      <c r="FX20" s="9">
        <v>1.2655127020785219E-4</v>
      </c>
      <c r="FY20" s="6">
        <v>3</v>
      </c>
      <c r="FZ20" s="6">
        <v>4</v>
      </c>
      <c r="GA20" s="6">
        <v>0.39080402335503894</v>
      </c>
      <c r="GB20" s="6">
        <v>8.3589999999999999E-4</v>
      </c>
      <c r="GC20" s="15">
        <v>12</v>
      </c>
      <c r="GD20" s="9">
        <v>0.7</v>
      </c>
      <c r="GE20" s="9">
        <v>1.0439999999999999E-4</v>
      </c>
      <c r="GF20" s="9">
        <v>2.1772100000000002E-3</v>
      </c>
      <c r="GG20" s="9">
        <v>1.0428635547328919E-4</v>
      </c>
      <c r="GH20" s="6">
        <v>3</v>
      </c>
      <c r="GI20" s="6">
        <v>4</v>
      </c>
      <c r="GJ20" s="6">
        <v>0.38614200884337435</v>
      </c>
      <c r="GK20" s="6">
        <v>7.2150000000000003E-4</v>
      </c>
      <c r="GL20" s="15">
        <v>12</v>
      </c>
      <c r="GM20" s="9">
        <v>0.7</v>
      </c>
      <c r="GN20" s="9">
        <v>9.31E-5</v>
      </c>
      <c r="GO20" s="9">
        <v>2.0231400000000001E-3</v>
      </c>
      <c r="GP20" s="9">
        <v>9.30056639678915E-5</v>
      </c>
      <c r="GQ20" s="6">
        <v>3</v>
      </c>
      <c r="GR20" s="6">
        <v>4</v>
      </c>
      <c r="GS20" s="6">
        <v>0.38286056842716443</v>
      </c>
      <c r="GT20" s="6">
        <v>6.4319999999999991E-4</v>
      </c>
      <c r="GU20" s="15">
        <v>12</v>
      </c>
      <c r="GV20" s="9">
        <v>0.7</v>
      </c>
      <c r="GW20" s="9">
        <v>8.42E-5</v>
      </c>
      <c r="GX20" s="9">
        <v>1.88656E-3</v>
      </c>
      <c r="GY20" s="9">
        <v>8.412055593249088E-5</v>
      </c>
      <c r="GZ20" s="6">
        <v>3</v>
      </c>
      <c r="HA20" s="6">
        <v>4</v>
      </c>
      <c r="HB20" s="6">
        <v>0.37603307026801236</v>
      </c>
      <c r="HC20" s="6">
        <v>6.1140000000000001E-4</v>
      </c>
      <c r="HD20" s="15">
        <v>12</v>
      </c>
      <c r="HE20" s="9">
        <v>0.7</v>
      </c>
      <c r="HF20" s="9">
        <v>8.1099999999999993E-5</v>
      </c>
      <c r="HG20" s="9">
        <v>1.7443000000000001E-3</v>
      </c>
      <c r="HH20" s="9">
        <v>8.1029328670526843E-5</v>
      </c>
      <c r="HI20" s="6">
        <v>3</v>
      </c>
      <c r="HJ20" s="6">
        <v>4</v>
      </c>
      <c r="HK20" s="6">
        <v>0.3747764389066599</v>
      </c>
      <c r="HL20" s="6">
        <v>6.1590000000000006E-4</v>
      </c>
      <c r="HM20" s="15">
        <v>12</v>
      </c>
      <c r="HN20" s="9">
        <v>0.7</v>
      </c>
      <c r="HO20" s="9">
        <v>8.1199999999999995E-5</v>
      </c>
      <c r="HP20" s="9">
        <v>1.6346900000000001E-3</v>
      </c>
      <c r="HQ20" s="9">
        <v>8.1133438144235286E-5</v>
      </c>
      <c r="HR20" s="6">
        <v>3</v>
      </c>
      <c r="HS20" s="6">
        <v>4</v>
      </c>
      <c r="HT20" s="6">
        <v>0.37024382983184312</v>
      </c>
      <c r="HU20" s="6">
        <v>6.1430000000000002E-4</v>
      </c>
      <c r="HV20" s="15">
        <v>12</v>
      </c>
      <c r="HW20" s="9">
        <v>0.7</v>
      </c>
      <c r="HX20" s="9">
        <v>8.0699999999999996E-5</v>
      </c>
      <c r="HY20" s="9">
        <v>1.53554E-3</v>
      </c>
      <c r="HZ20" s="9">
        <v>8.0637985334149553E-5</v>
      </c>
      <c r="IA20" s="6">
        <v>3</v>
      </c>
      <c r="IB20" s="6">
        <v>4</v>
      </c>
      <c r="IC20" s="6">
        <v>0.36667634427318141</v>
      </c>
      <c r="ID20" s="6">
        <v>6.7860000000000001E-4</v>
      </c>
      <c r="IE20" s="15">
        <v>12</v>
      </c>
      <c r="IF20" s="9">
        <v>0.7</v>
      </c>
      <c r="IG20" s="9">
        <v>8.6300000000000011E-5</v>
      </c>
      <c r="IH20" s="9">
        <v>1.4543900000000001E-3</v>
      </c>
      <c r="II20" s="9">
        <v>8.6237102152792594E-5</v>
      </c>
      <c r="IJ20" s="6">
        <v>3</v>
      </c>
      <c r="IK20" s="6">
        <v>4</v>
      </c>
      <c r="IL20" s="6">
        <v>0.36572143387166278</v>
      </c>
      <c r="IM20" s="6">
        <v>7.203E-4</v>
      </c>
      <c r="IN20" s="15">
        <v>12</v>
      </c>
      <c r="IO20" s="9">
        <v>0.7</v>
      </c>
      <c r="IP20" s="9">
        <v>8.7399999999999997E-5</v>
      </c>
      <c r="IQ20" s="9">
        <v>1.38634E-3</v>
      </c>
      <c r="IR20" s="9">
        <v>8.733947805011757E-5</v>
      </c>
      <c r="IS20" s="6">
        <v>3</v>
      </c>
      <c r="IT20" s="6">
        <v>4</v>
      </c>
      <c r="IU20" s="6">
        <v>0.36096047015669763</v>
      </c>
      <c r="IV20" s="6">
        <v>7.6090000000000001E-4</v>
      </c>
      <c r="IW20" s="15">
        <v>12</v>
      </c>
      <c r="IX20" s="9">
        <v>0.7</v>
      </c>
      <c r="IY20" s="9">
        <v>9.4700000000000011E-5</v>
      </c>
      <c r="IZ20" s="9">
        <v>1.3183800000000001E-3</v>
      </c>
      <c r="JA20" s="9">
        <v>9.4637507395439868E-5</v>
      </c>
      <c r="JB20" s="6">
        <v>3</v>
      </c>
      <c r="JC20" s="6">
        <v>4</v>
      </c>
      <c r="JD20" s="6">
        <v>0.35783909626393728</v>
      </c>
      <c r="JE20" s="6">
        <v>7.7189999999999995E-4</v>
      </c>
      <c r="JF20" s="15">
        <v>12</v>
      </c>
      <c r="JG20" s="9">
        <v>0.7</v>
      </c>
      <c r="JH20" s="9">
        <v>9.7600000000000001E-5</v>
      </c>
      <c r="JI20" s="9">
        <v>1.26344E-3</v>
      </c>
      <c r="JJ20" s="9">
        <v>9.7538972962704992E-5</v>
      </c>
      <c r="JK20" s="6">
        <v>3</v>
      </c>
      <c r="JL20" s="6">
        <v>4</v>
      </c>
      <c r="JM20" s="6">
        <v>0.35663764852990953</v>
      </c>
      <c r="JN20" s="6">
        <v>7.5889999999999996E-4</v>
      </c>
      <c r="JO20" s="15">
        <v>12</v>
      </c>
      <c r="JP20" s="9">
        <v>0.7</v>
      </c>
      <c r="JQ20" s="9">
        <v>9.4199999999999999E-5</v>
      </c>
      <c r="JR20" s="9">
        <v>1.2156999999999999E-3</v>
      </c>
      <c r="JS20" s="9">
        <v>9.4143435057991284E-5</v>
      </c>
      <c r="JT20" s="6">
        <v>3</v>
      </c>
      <c r="JU20" s="6">
        <v>4</v>
      </c>
      <c r="JV20" s="6">
        <v>0.38586943189139755</v>
      </c>
      <c r="JW20" s="6" t="e">
        <v>#N/A</v>
      </c>
      <c r="JX20" s="15">
        <v>12</v>
      </c>
      <c r="JY20" s="9">
        <v>0.7</v>
      </c>
      <c r="JZ20" s="9">
        <v>8.766945627484285E-5</v>
      </c>
      <c r="KA20" s="9">
        <v>1.923622228561033E-3</v>
      </c>
      <c r="KB20" s="9">
        <v>1.0958393599596807E-3</v>
      </c>
      <c r="KC20" s="6">
        <v>3</v>
      </c>
      <c r="KD20" s="6">
        <v>4</v>
      </c>
      <c r="KE20" s="6">
        <v>0.38591366599493138</v>
      </c>
      <c r="KF20" s="6" t="e">
        <v>#N/A</v>
      </c>
      <c r="KG20" s="15">
        <v>12</v>
      </c>
      <c r="KH20" s="9">
        <v>0.7</v>
      </c>
      <c r="KI20" s="9">
        <v>9.0582482262088467E-5</v>
      </c>
      <c r="KJ20" s="9">
        <v>1.9285152024356191E-3</v>
      </c>
      <c r="KK20" s="9">
        <v>1.130186965287223E-3</v>
      </c>
      <c r="KL20" s="6">
        <v>3</v>
      </c>
      <c r="KM20" s="6">
        <v>4</v>
      </c>
      <c r="KN20" s="6">
        <v>0.38594538925879518</v>
      </c>
      <c r="KO20" s="6" t="e">
        <v>#N/A</v>
      </c>
      <c r="KP20" s="15">
        <v>12</v>
      </c>
      <c r="KQ20" s="9">
        <v>0.7</v>
      </c>
      <c r="KR20" s="9">
        <v>7.6956693712580733E-5</v>
      </c>
      <c r="KS20" s="9">
        <v>1.884922717144605E-3</v>
      </c>
      <c r="KT20" s="9">
        <v>9.8314024617414939E-4</v>
      </c>
      <c r="KU20" s="6">
        <v>3</v>
      </c>
      <c r="KV20" s="6">
        <v>4</v>
      </c>
      <c r="KW20" s="6">
        <v>0.38596778213709937</v>
      </c>
      <c r="KX20" s="6" t="e">
        <v>#N/A</v>
      </c>
      <c r="KY20" s="15">
        <v>12</v>
      </c>
      <c r="KZ20" s="9">
        <v>0.7</v>
      </c>
      <c r="LA20" s="9">
        <v>7.6734746619405028E-5</v>
      </c>
      <c r="LB20" s="9">
        <v>1.8897172539687631E-3</v>
      </c>
      <c r="LC20" s="9">
        <v>9.7856766406601253E-4</v>
      </c>
      <c r="LD20" s="6">
        <v>3</v>
      </c>
      <c r="LE20" s="6">
        <v>4</v>
      </c>
      <c r="LF20" s="6">
        <v>0.38597855747786658</v>
      </c>
      <c r="LG20" s="6" t="e">
        <v>#N/A</v>
      </c>
      <c r="LH20" s="15">
        <v>12</v>
      </c>
      <c r="LI20" s="9">
        <v>0.7</v>
      </c>
      <c r="LJ20" s="9">
        <v>7.6772866786798888E-5</v>
      </c>
      <c r="LK20" s="9">
        <v>1.894523986297358E-3</v>
      </c>
      <c r="LL20" s="9">
        <v>9.7724013654729787E-4</v>
      </c>
      <c r="LM20" s="6">
        <v>3</v>
      </c>
      <c r="LN20" s="6">
        <v>4</v>
      </c>
      <c r="LO20" s="6">
        <v>0.38597680920321897</v>
      </c>
      <c r="LP20" s="6" t="e">
        <v>#N/A</v>
      </c>
      <c r="LQ20" s="15">
        <v>12</v>
      </c>
      <c r="LR20" s="9">
        <v>0.7</v>
      </c>
      <c r="LS20" s="9">
        <v>7.7219650214329217E-5</v>
      </c>
      <c r="LT20" s="9">
        <v>1.8993429451511781E-3</v>
      </c>
      <c r="LU20" s="9">
        <v>9.7828497875219566E-4</v>
      </c>
      <c r="LV20" s="6">
        <v>3</v>
      </c>
      <c r="LW20" s="6">
        <v>4</v>
      </c>
      <c r="LX20" s="6">
        <v>0.38596278301995557</v>
      </c>
      <c r="LY20" s="6" t="e">
        <v>#N/A</v>
      </c>
      <c r="LZ20" s="15">
        <v>12</v>
      </c>
      <c r="MA20" s="9">
        <v>0.7</v>
      </c>
      <c r="MB20" s="9">
        <v>7.8198337230674862E-5</v>
      </c>
      <c r="MC20" s="9">
        <v>1.9041741616299241E-3</v>
      </c>
      <c r="MD20" s="9">
        <v>9.8698412296331921E-4</v>
      </c>
      <c r="ME20" s="6">
        <v>3</v>
      </c>
      <c r="MF20" s="6">
        <v>4</v>
      </c>
      <c r="MG20" s="6">
        <v>0.38593508074435812</v>
      </c>
      <c r="MH20" s="6" t="e">
        <v>#N/A</v>
      </c>
      <c r="MI20" s="15">
        <v>12</v>
      </c>
      <c r="MJ20" s="9">
        <v>0.7</v>
      </c>
      <c r="MK20" s="9">
        <v>7.9783960296481783E-5</v>
      </c>
      <c r="ML20" s="9">
        <v>1.909017666912398E-3</v>
      </c>
      <c r="MM20" s="9">
        <v>1.0039745101090775E-3</v>
      </c>
      <c r="MN20" s="6">
        <v>3</v>
      </c>
      <c r="MO20" s="6">
        <v>4</v>
      </c>
      <c r="MP20" s="6">
        <v>0.38588799899671189</v>
      </c>
      <c r="MQ20" s="6" t="e">
        <v>#N/A</v>
      </c>
      <c r="MR20" s="15">
        <v>12</v>
      </c>
      <c r="MS20" s="9">
        <v>0.7</v>
      </c>
      <c r="MT20" s="9">
        <v>8.1978038247613823E-5</v>
      </c>
      <c r="MU20" s="9">
        <v>1.913873492256708E-3</v>
      </c>
      <c r="MV20" s="9">
        <v>1.0289851016508599E-3</v>
      </c>
      <c r="MW20" s="6">
        <v>3</v>
      </c>
      <c r="MX20" s="6">
        <v>4</v>
      </c>
      <c r="MY20" s="6">
        <v>0.38582237323515689</v>
      </c>
      <c r="MZ20" s="6" t="e">
        <v>#N/A</v>
      </c>
      <c r="NA20" s="15">
        <v>12</v>
      </c>
      <c r="NB20" s="9">
        <v>0.7</v>
      </c>
      <c r="NC20" s="9">
        <v>8.4681349829496695E-5</v>
      </c>
      <c r="ND20" s="9">
        <v>1.918741669000477E-3</v>
      </c>
      <c r="NE20" s="9">
        <v>1.060585898494836E-3</v>
      </c>
      <c r="NF20" s="6">
        <v>3</v>
      </c>
    </row>
    <row r="21" spans="1:370">
      <c r="A21" s="6">
        <v>5</v>
      </c>
      <c r="B21" s="6">
        <f>VLOOKUP($B$15,'Life Table'!K6:P45,(1+A21),FALSE)</f>
        <v>0.99881047921090949</v>
      </c>
      <c r="C21" s="6">
        <f>VLOOKUP($B$15,'mu Malaria'!B6:G35,(1+A21),FALSE)</f>
        <v>7.1100000000000007E-5</v>
      </c>
      <c r="D21" s="15">
        <f t="shared" si="2"/>
        <v>13</v>
      </c>
      <c r="E21" s="9">
        <f t="shared" si="5"/>
        <v>0.79999999999999993</v>
      </c>
      <c r="F21" s="9">
        <f t="shared" si="6"/>
        <v>3.3099999999999998E-5</v>
      </c>
      <c r="G21" s="9">
        <f>'mu (tau) a'!B14</f>
        <v>4.6154400000000002E-3</v>
      </c>
      <c r="H21" s="9">
        <f>F21*'qx (tau) a'!B14/G21</f>
        <v>3.3023766098140152E-5</v>
      </c>
      <c r="I21" s="6">
        <f t="shared" si="0"/>
        <v>3</v>
      </c>
      <c r="K21" s="6">
        <v>5</v>
      </c>
      <c r="L21" s="6">
        <v>0.99881047921090949</v>
      </c>
      <c r="M21" s="6">
        <v>7.1100000000000007E-5</v>
      </c>
      <c r="N21" s="15">
        <v>13</v>
      </c>
      <c r="O21" s="9">
        <v>0.79999999999999993</v>
      </c>
      <c r="P21" s="9">
        <v>3.3099999999999998E-5</v>
      </c>
      <c r="Q21" s="9">
        <v>4.6154400000000002E-3</v>
      </c>
      <c r="R21" s="9">
        <v>3.3023766098140152E-5</v>
      </c>
      <c r="S21" s="6">
        <v>3</v>
      </c>
      <c r="T21" s="6">
        <v>5</v>
      </c>
      <c r="U21" s="6">
        <v>0.99877975286767251</v>
      </c>
      <c r="V21" s="6">
        <v>6.0700000000000005E-5</v>
      </c>
      <c r="W21" s="15">
        <v>13</v>
      </c>
      <c r="X21" s="9">
        <v>0.79999999999999993</v>
      </c>
      <c r="Y21" s="9">
        <v>9.0700000000000009E-5</v>
      </c>
      <c r="Z21" s="9">
        <v>4.2623100000000001E-3</v>
      </c>
      <c r="AA21" s="9">
        <v>9.0507207359389634E-5</v>
      </c>
      <c r="AB21" s="6">
        <v>3</v>
      </c>
      <c r="AC21" s="6">
        <v>5</v>
      </c>
      <c r="AD21" s="6">
        <v>0.99873360989101956</v>
      </c>
      <c r="AE21" s="6">
        <v>5.4199999999999996E-5</v>
      </c>
      <c r="AF21" s="15">
        <v>13</v>
      </c>
      <c r="AG21" s="9">
        <v>0.79999999999999993</v>
      </c>
      <c r="AH21" s="9">
        <v>9.4600000000000009E-5</v>
      </c>
      <c r="AI21" s="9">
        <v>4.6033699999999999E-3</v>
      </c>
      <c r="AJ21" s="9">
        <v>9.438278478592859E-5</v>
      </c>
      <c r="AK21" s="6">
        <v>3</v>
      </c>
      <c r="AL21" s="6">
        <v>5</v>
      </c>
      <c r="AM21" s="6">
        <v>0.99870606548657859</v>
      </c>
      <c r="AN21" s="6">
        <v>6.1299999999999999E-5</v>
      </c>
      <c r="AO21" s="15">
        <v>13</v>
      </c>
      <c r="AP21" s="9">
        <v>0.79999999999999993</v>
      </c>
      <c r="AQ21" s="9">
        <v>1.0179999999999999E-4</v>
      </c>
      <c r="AR21" s="9">
        <v>4.3224800000000001E-3</v>
      </c>
      <c r="AS21" s="9">
        <v>1.0158050193407487E-4</v>
      </c>
      <c r="AT21" s="6">
        <v>3</v>
      </c>
      <c r="AU21" s="6">
        <v>5</v>
      </c>
      <c r="AV21" s="6">
        <v>0.99916301296037302</v>
      </c>
      <c r="AW21" s="6">
        <v>9.6519999999999993E-4</v>
      </c>
      <c r="AX21" s="15">
        <v>13</v>
      </c>
      <c r="AY21" s="9">
        <v>0.79999999999999993</v>
      </c>
      <c r="AZ21" s="9">
        <v>1.0849999999999999E-4</v>
      </c>
      <c r="BA21" s="9">
        <v>4.0923499999999998E-3</v>
      </c>
      <c r="BB21" s="9">
        <v>1.0827861742030861E-4</v>
      </c>
      <c r="BC21" s="6">
        <v>3</v>
      </c>
      <c r="BD21" s="6">
        <v>5</v>
      </c>
      <c r="BE21" s="6">
        <v>0.99908401131294744</v>
      </c>
      <c r="BF21" s="6">
        <v>1.01E-3</v>
      </c>
      <c r="BG21" s="15">
        <v>13</v>
      </c>
      <c r="BH21" s="9">
        <v>0.79999999999999993</v>
      </c>
      <c r="BI21" s="9">
        <v>1.086E-4</v>
      </c>
      <c r="BJ21" s="9">
        <v>4.0047900000000003E-3</v>
      </c>
      <c r="BK21" s="9">
        <v>1.0838305978590636E-4</v>
      </c>
      <c r="BL21" s="6">
        <v>3</v>
      </c>
      <c r="BM21" s="6">
        <v>5</v>
      </c>
      <c r="BN21" s="6">
        <v>0.99908702161203977</v>
      </c>
      <c r="BO21" s="6">
        <v>1.0579999999999999E-3</v>
      </c>
      <c r="BP21" s="15">
        <v>13</v>
      </c>
      <c r="BQ21" s="9">
        <v>0.79999999999999993</v>
      </c>
      <c r="BR21" s="9">
        <v>1.016E-4</v>
      </c>
      <c r="BS21" s="9">
        <v>3.9725999999999997E-3</v>
      </c>
      <c r="BT21" s="9">
        <v>1.013987232542919E-4</v>
      </c>
      <c r="BU21" s="6">
        <v>3</v>
      </c>
      <c r="BV21" s="6">
        <v>5</v>
      </c>
      <c r="BW21" s="6">
        <v>0.99905889918092672</v>
      </c>
      <c r="BX21" s="6">
        <v>1.1243000000000002E-3</v>
      </c>
      <c r="BY21" s="15">
        <v>13</v>
      </c>
      <c r="BZ21" s="9">
        <v>0.79999999999999993</v>
      </c>
      <c r="CA21" s="9">
        <v>1.0339999999999999E-4</v>
      </c>
      <c r="CB21" s="9">
        <v>3.9145899999999999E-3</v>
      </c>
      <c r="CC21" s="9">
        <v>1.0319793286142355E-4</v>
      </c>
      <c r="CD21" s="6">
        <v>3</v>
      </c>
      <c r="CE21" s="6">
        <v>5</v>
      </c>
      <c r="CF21" s="6">
        <v>0.99915661755289298</v>
      </c>
      <c r="CG21" s="6">
        <v>1.2033E-3</v>
      </c>
      <c r="CH21" s="15">
        <v>13</v>
      </c>
      <c r="CI21" s="9">
        <v>0.79999999999999993</v>
      </c>
      <c r="CJ21" s="9">
        <v>1.1619999999999999E-4</v>
      </c>
      <c r="CK21" s="9">
        <v>4.0968100000000002E-3</v>
      </c>
      <c r="CL21" s="9">
        <v>1.1596231360497556E-4</v>
      </c>
      <c r="CM21" s="6">
        <v>3</v>
      </c>
      <c r="CN21" s="6">
        <v>5</v>
      </c>
      <c r="CO21" s="6">
        <v>0.99908972595917189</v>
      </c>
      <c r="CP21" s="6">
        <v>1.2856E-3</v>
      </c>
      <c r="CQ21" s="15">
        <v>13</v>
      </c>
      <c r="CR21" s="9">
        <v>0.79999999999999993</v>
      </c>
      <c r="CS21" s="9">
        <v>1.238E-4</v>
      </c>
      <c r="CT21" s="9">
        <v>3.89339E-3</v>
      </c>
      <c r="CU21" s="9">
        <v>1.235596110330586E-4</v>
      </c>
      <c r="CV21" s="6">
        <v>3</v>
      </c>
      <c r="CW21" s="6">
        <v>5</v>
      </c>
      <c r="CX21" s="6">
        <v>0.99909680364821785</v>
      </c>
      <c r="CY21" s="6">
        <v>1.1804999999999999E-3</v>
      </c>
      <c r="CZ21" s="15">
        <v>13</v>
      </c>
      <c r="DA21" s="9">
        <v>0.79999999999999993</v>
      </c>
      <c r="DB21" s="9">
        <v>1.2679999999999999E-4</v>
      </c>
      <c r="DC21" s="9">
        <v>3.8896500000000001E-3</v>
      </c>
      <c r="DD21" s="9">
        <v>1.2655387502731607E-4</v>
      </c>
      <c r="DE21" s="6">
        <v>3</v>
      </c>
      <c r="DF21" s="6">
        <v>5</v>
      </c>
      <c r="DG21" s="6">
        <v>0.99901637092584039</v>
      </c>
      <c r="DH21" s="6">
        <v>1.4991E-3</v>
      </c>
      <c r="DI21" s="15">
        <v>13</v>
      </c>
      <c r="DJ21" s="9">
        <v>0.79999999999999993</v>
      </c>
      <c r="DK21" s="9">
        <v>1.3460000000000002E-4</v>
      </c>
      <c r="DL21" s="9">
        <v>3.6881399999999999E-3</v>
      </c>
      <c r="DM21" s="9">
        <v>1.3435219650013286E-4</v>
      </c>
      <c r="DN21" s="6">
        <v>3</v>
      </c>
      <c r="DO21" s="6">
        <v>5</v>
      </c>
      <c r="DP21" s="6">
        <v>0.99900736074101215</v>
      </c>
      <c r="DQ21" s="6">
        <v>1.3930000000000001E-3</v>
      </c>
      <c r="DR21" s="15">
        <v>13</v>
      </c>
      <c r="DS21" s="9">
        <v>0.79999999999999993</v>
      </c>
      <c r="DT21" s="9">
        <v>1.393E-4</v>
      </c>
      <c r="DU21" s="9">
        <v>3.6330500000000001E-3</v>
      </c>
      <c r="DV21" s="9">
        <v>1.3904732332337843E-4</v>
      </c>
      <c r="DW21" s="6">
        <v>3</v>
      </c>
      <c r="DX21" s="6">
        <v>5</v>
      </c>
      <c r="DY21" s="6">
        <v>0.99882493177695875</v>
      </c>
      <c r="DZ21" s="6">
        <v>1.7913999999999999E-3</v>
      </c>
      <c r="EA21" s="15">
        <v>13</v>
      </c>
      <c r="EB21" s="9">
        <v>0.79999999999999993</v>
      </c>
      <c r="EC21" s="9">
        <v>1.5130000000000002E-4</v>
      </c>
      <c r="ED21" s="9">
        <v>3.2630599999999999E-3</v>
      </c>
      <c r="EE21" s="9">
        <v>1.5105332479329223E-4</v>
      </c>
      <c r="EF21" s="6">
        <v>3</v>
      </c>
      <c r="EG21" s="6">
        <v>5</v>
      </c>
      <c r="EH21" s="6">
        <v>0.99873402049481586</v>
      </c>
      <c r="EI21" s="6">
        <v>1.933E-3</v>
      </c>
      <c r="EJ21" s="15">
        <v>13</v>
      </c>
      <c r="EK21" s="9">
        <v>0.79999999999999993</v>
      </c>
      <c r="EL21" s="9">
        <v>1.7239999999999999E-4</v>
      </c>
      <c r="EM21" s="9">
        <v>3.0902099999999999E-3</v>
      </c>
      <c r="EN21" s="9">
        <v>1.7213388604657933E-4</v>
      </c>
      <c r="EO21" s="6">
        <v>3</v>
      </c>
      <c r="EP21" s="6">
        <v>5</v>
      </c>
      <c r="EQ21" s="6">
        <v>0.99865158604866577</v>
      </c>
      <c r="ER21" s="6">
        <v>2.0011999999999999E-3</v>
      </c>
      <c r="ES21" s="15">
        <v>13</v>
      </c>
      <c r="ET21" s="9">
        <v>0.79999999999999993</v>
      </c>
      <c r="EU21" s="9">
        <v>1.728E-4</v>
      </c>
      <c r="EV21" s="9">
        <v>2.92005E-3</v>
      </c>
      <c r="EW21" s="9">
        <v>1.7254790568654648E-4</v>
      </c>
      <c r="EX21" s="6">
        <v>3</v>
      </c>
      <c r="EY21" s="6">
        <v>5</v>
      </c>
      <c r="EZ21" s="6">
        <v>0.9985729249553319</v>
      </c>
      <c r="FA21" s="6">
        <v>1.6607E-3</v>
      </c>
      <c r="FB21" s="15">
        <v>13</v>
      </c>
      <c r="FC21" s="9">
        <v>0.79999999999999993</v>
      </c>
      <c r="FD21" s="9">
        <v>1.671E-4</v>
      </c>
      <c r="FE21" s="9">
        <v>2.8036100000000002E-3</v>
      </c>
      <c r="FF21" s="9">
        <v>1.6686636122713216E-4</v>
      </c>
      <c r="FG21" s="6">
        <v>3</v>
      </c>
      <c r="FH21" s="6">
        <v>5</v>
      </c>
      <c r="FI21" s="6">
        <v>0.99846573405295058</v>
      </c>
      <c r="FJ21" s="6">
        <v>1.7569E-3</v>
      </c>
      <c r="FK21" s="15">
        <v>13</v>
      </c>
      <c r="FL21" s="9">
        <v>0.79999999999999993</v>
      </c>
      <c r="FM21" s="9">
        <v>1.5099999999999998E-4</v>
      </c>
      <c r="FN21" s="9">
        <v>2.57062E-3</v>
      </c>
      <c r="FO21" s="9">
        <v>1.5080615571340766E-4</v>
      </c>
      <c r="FP21" s="6">
        <v>3</v>
      </c>
      <c r="FQ21" s="6">
        <v>5</v>
      </c>
      <c r="FR21" s="6">
        <v>0.99839111952090431</v>
      </c>
      <c r="FS21" s="6">
        <v>1.256E-3</v>
      </c>
      <c r="FT21" s="15">
        <v>13</v>
      </c>
      <c r="FU21" s="9">
        <v>0.79999999999999993</v>
      </c>
      <c r="FV21" s="9">
        <v>1.2669999999999999E-4</v>
      </c>
      <c r="FW21" s="9">
        <v>2.39829E-3</v>
      </c>
      <c r="FX21" s="9">
        <v>1.2654785159426092E-4</v>
      </c>
      <c r="FY21" s="6">
        <v>3</v>
      </c>
      <c r="FZ21" s="6">
        <v>5</v>
      </c>
      <c r="GA21" s="6">
        <v>0.99824416929343962</v>
      </c>
      <c r="GB21" s="6">
        <v>1.0402E-3</v>
      </c>
      <c r="GC21" s="15">
        <v>13</v>
      </c>
      <c r="GD21" s="9">
        <v>0.79999999999999993</v>
      </c>
      <c r="GE21" s="9">
        <v>1.0439999999999999E-4</v>
      </c>
      <c r="GF21" s="9">
        <v>2.2262900000000001E-3</v>
      </c>
      <c r="GG21" s="9">
        <v>1.0428417142420798E-4</v>
      </c>
      <c r="GH21" s="6">
        <v>3</v>
      </c>
      <c r="GI21" s="6">
        <v>5</v>
      </c>
      <c r="GJ21" s="6">
        <v>0.99814216428865521</v>
      </c>
      <c r="GK21" s="6">
        <v>9.0879999999999997E-4</v>
      </c>
      <c r="GL21" s="15">
        <v>13</v>
      </c>
      <c r="GM21" s="9">
        <v>0.79999999999999993</v>
      </c>
      <c r="GN21" s="9">
        <v>9.31E-5</v>
      </c>
      <c r="GO21" s="9">
        <v>2.0747199999999999E-3</v>
      </c>
      <c r="GP21" s="9">
        <v>9.300352192103031E-5</v>
      </c>
      <c r="GQ21" s="6">
        <v>3</v>
      </c>
      <c r="GR21" s="6">
        <v>5</v>
      </c>
      <c r="GS21" s="6">
        <v>0.9980887257250467</v>
      </c>
      <c r="GT21" s="6">
        <v>8.1110000000000004E-4</v>
      </c>
      <c r="GU21" s="15">
        <v>13</v>
      </c>
      <c r="GV21" s="9">
        <v>0.79999999999999993</v>
      </c>
      <c r="GW21" s="9">
        <v>8.42E-5</v>
      </c>
      <c r="GX21" s="9">
        <v>1.94064E-3</v>
      </c>
      <c r="GY21" s="9">
        <v>8.4118431033061264E-5</v>
      </c>
      <c r="GZ21" s="6">
        <v>3</v>
      </c>
      <c r="HA21" s="6">
        <v>5</v>
      </c>
      <c r="HB21" s="6">
        <v>0.99793368200959731</v>
      </c>
      <c r="HC21" s="6">
        <v>7.7290000000000008E-4</v>
      </c>
      <c r="HD21" s="15">
        <v>13</v>
      </c>
      <c r="HE21" s="9">
        <v>0.79999999999999993</v>
      </c>
      <c r="HF21" s="9">
        <v>8.1099999999999993E-5</v>
      </c>
      <c r="HG21" s="9">
        <v>1.79872E-3</v>
      </c>
      <c r="HH21" s="9">
        <v>8.1027408935242841E-5</v>
      </c>
      <c r="HI21" s="6">
        <v>3</v>
      </c>
      <c r="HJ21" s="6">
        <v>5</v>
      </c>
      <c r="HK21" s="6">
        <v>0.99789652377585814</v>
      </c>
      <c r="HL21" s="6">
        <v>7.8169999999999997E-4</v>
      </c>
      <c r="HM21" s="15">
        <v>13</v>
      </c>
      <c r="HN21" s="9">
        <v>0.79999999999999993</v>
      </c>
      <c r="HO21" s="9">
        <v>8.1199999999999995E-5</v>
      </c>
      <c r="HP21" s="9">
        <v>1.69023E-3</v>
      </c>
      <c r="HQ21" s="9">
        <v>8.1131782065162718E-5</v>
      </c>
      <c r="HR21" s="6">
        <v>3</v>
      </c>
      <c r="HS21" s="6">
        <v>5</v>
      </c>
      <c r="HT21" s="6">
        <v>0.99780111030304286</v>
      </c>
      <c r="HU21" s="6">
        <v>9.322E-4</v>
      </c>
      <c r="HV21" s="15">
        <v>13</v>
      </c>
      <c r="HW21" s="9">
        <v>0.79999999999999993</v>
      </c>
      <c r="HX21" s="9">
        <v>8.0699999999999996E-5</v>
      </c>
      <c r="HY21" s="9">
        <v>1.5917699999999999E-3</v>
      </c>
      <c r="HZ21" s="9">
        <v>8.0636120168114749E-5</v>
      </c>
      <c r="IA21" s="6">
        <v>3</v>
      </c>
      <c r="IB21" s="6">
        <v>5</v>
      </c>
      <c r="IC21" s="6">
        <v>0.99772027594338009</v>
      </c>
      <c r="ID21" s="6">
        <v>8.4709999999999994E-4</v>
      </c>
      <c r="IE21" s="15">
        <v>13</v>
      </c>
      <c r="IF21" s="9">
        <v>0.79999999999999993</v>
      </c>
      <c r="IG21" s="9">
        <v>8.6300000000000011E-5</v>
      </c>
      <c r="IH21" s="9">
        <v>1.5107199999999999E-3</v>
      </c>
      <c r="II21" s="9">
        <v>8.6234877409447155E-5</v>
      </c>
      <c r="IJ21" s="6">
        <v>3</v>
      </c>
      <c r="IK21" s="6">
        <v>5</v>
      </c>
      <c r="IL21" s="6">
        <v>0.99774049046050817</v>
      </c>
      <c r="IM21" s="6">
        <v>1.0705000000000001E-3</v>
      </c>
      <c r="IN21" s="15">
        <v>13</v>
      </c>
      <c r="IO21" s="9">
        <v>0.79999999999999993</v>
      </c>
      <c r="IP21" s="9">
        <v>8.7399999999999997E-5</v>
      </c>
      <c r="IQ21" s="9">
        <v>1.44403E-3</v>
      </c>
      <c r="IR21" s="9">
        <v>8.733705393932258E-5</v>
      </c>
      <c r="IS21" s="6">
        <v>3</v>
      </c>
      <c r="IT21" s="6">
        <v>5</v>
      </c>
      <c r="IU21" s="6">
        <v>0.99764867947678082</v>
      </c>
      <c r="IV21" s="6">
        <v>1.1134000000000001E-3</v>
      </c>
      <c r="IW21" s="15">
        <v>13</v>
      </c>
      <c r="IX21" s="9">
        <v>0.79999999999999993</v>
      </c>
      <c r="IY21" s="9">
        <v>9.4700000000000011E-5</v>
      </c>
      <c r="IZ21" s="9">
        <v>1.3751799999999999E-3</v>
      </c>
      <c r="JA21" s="9">
        <v>9.4634579473232611E-5</v>
      </c>
      <c r="JB21" s="6">
        <v>3</v>
      </c>
      <c r="JC21" s="6">
        <v>5</v>
      </c>
      <c r="JD21" s="6">
        <v>0.99751233778581694</v>
      </c>
      <c r="JE21" s="6">
        <v>1.1427E-3</v>
      </c>
      <c r="JF21" s="15">
        <v>13</v>
      </c>
      <c r="JG21" s="9">
        <v>0.79999999999999993</v>
      </c>
      <c r="JH21" s="9">
        <v>9.7600000000000001E-5</v>
      </c>
      <c r="JI21" s="9">
        <v>1.31934E-3</v>
      </c>
      <c r="JJ21" s="9">
        <v>9.7535640547546489E-5</v>
      </c>
      <c r="JK21" s="6">
        <v>3</v>
      </c>
      <c r="JL21" s="6">
        <v>5</v>
      </c>
      <c r="JM21" s="6">
        <v>0.99749425781684253</v>
      </c>
      <c r="JN21" s="6">
        <v>1.1375000000000001E-3</v>
      </c>
      <c r="JO21" s="15">
        <v>13</v>
      </c>
      <c r="JP21" s="9">
        <v>0.79999999999999993</v>
      </c>
      <c r="JQ21" s="9">
        <v>9.4199999999999999E-5</v>
      </c>
      <c r="JR21" s="9">
        <v>1.27257E-3</v>
      </c>
      <c r="JS21" s="9">
        <v>9.4140781253683481E-5</v>
      </c>
      <c r="JT21" s="6">
        <v>3</v>
      </c>
      <c r="JU21" s="6">
        <v>5</v>
      </c>
      <c r="JV21" s="6">
        <v>0.99806690779756813</v>
      </c>
      <c r="JW21" s="6" t="e">
        <v>#N/A</v>
      </c>
      <c r="JX21" s="15">
        <v>13</v>
      </c>
      <c r="JY21" s="9">
        <v>0.79999999999999993</v>
      </c>
      <c r="JZ21" s="9">
        <v>8.4681349829496695E-5</v>
      </c>
      <c r="KA21" s="9">
        <v>1.9734265119609969E-3</v>
      </c>
      <c r="KB21" s="9">
        <v>1.0317754326130588E-3</v>
      </c>
      <c r="KC21" s="6">
        <v>3</v>
      </c>
      <c r="KD21" s="6">
        <v>5</v>
      </c>
      <c r="KE21" s="6">
        <v>0.99806748815137836</v>
      </c>
      <c r="KF21" s="6" t="e">
        <v>#N/A</v>
      </c>
      <c r="KG21" s="15">
        <v>13</v>
      </c>
      <c r="KH21" s="9">
        <v>0.79999999999999993</v>
      </c>
      <c r="KI21" s="9">
        <v>8.766945627484285E-5</v>
      </c>
      <c r="KJ21" s="9">
        <v>1.9783139642284269E-3</v>
      </c>
      <c r="KK21" s="9">
        <v>1.0663069498848151E-3</v>
      </c>
      <c r="KL21" s="6">
        <v>3</v>
      </c>
      <c r="KM21" s="6">
        <v>5</v>
      </c>
      <c r="KN21" s="6">
        <v>0.99806783633731055</v>
      </c>
      <c r="KO21" s="6" t="e">
        <v>#N/A</v>
      </c>
      <c r="KP21" s="15">
        <v>13</v>
      </c>
      <c r="KQ21" s="9">
        <v>0.79999999999999993</v>
      </c>
      <c r="KR21" s="9">
        <v>9.0582482262088467E-5</v>
      </c>
      <c r="KS21" s="9">
        <v>1.9832135209190628E-3</v>
      </c>
      <c r="KT21" s="9">
        <v>1.0998598931754933E-3</v>
      </c>
      <c r="KU21" s="6">
        <v>3</v>
      </c>
      <c r="KV21" s="6">
        <v>5</v>
      </c>
      <c r="KW21" s="6">
        <v>0.99806805769556162</v>
      </c>
      <c r="KX21" s="6" t="e">
        <v>#N/A</v>
      </c>
      <c r="KY21" s="15">
        <v>13</v>
      </c>
      <c r="KZ21" s="9">
        <v>0.79999999999999993</v>
      </c>
      <c r="LA21" s="9">
        <v>7.6956693712580733E-5</v>
      </c>
      <c r="LB21" s="9">
        <v>1.9395507672761839E-3</v>
      </c>
      <c r="LC21" s="9">
        <v>9.561826848909291E-4</v>
      </c>
      <c r="LD21" s="6">
        <v>3</v>
      </c>
      <c r="LE21" s="6">
        <v>5</v>
      </c>
      <c r="LF21" s="6">
        <v>0.99806809983606926</v>
      </c>
      <c r="LG21" s="6" t="e">
        <v>#N/A</v>
      </c>
      <c r="LH21" s="15">
        <v>13</v>
      </c>
      <c r="LI21" s="9">
        <v>0.79999999999999993</v>
      </c>
      <c r="LJ21" s="9">
        <v>7.6734746619405028E-5</v>
      </c>
      <c r="LK21" s="9">
        <v>1.9443543217728251E-3</v>
      </c>
      <c r="LL21" s="9">
        <v>9.5172241859369324E-4</v>
      </c>
      <c r="LM21" s="6">
        <v>3</v>
      </c>
      <c r="LN21" s="6">
        <v>5</v>
      </c>
      <c r="LO21" s="6">
        <v>0.99806795482820065</v>
      </c>
      <c r="LP21" s="6" t="e">
        <v>#N/A</v>
      </c>
      <c r="LQ21" s="15">
        <v>13</v>
      </c>
      <c r="LR21" s="9">
        <v>0.79999999999999993</v>
      </c>
      <c r="LS21" s="9">
        <v>7.6772866786798888E-5</v>
      </c>
      <c r="LT21" s="9">
        <v>1.949169772908725E-3</v>
      </c>
      <c r="LU21" s="9">
        <v>9.477614353220888E-4</v>
      </c>
      <c r="LV21" s="6">
        <v>3</v>
      </c>
      <c r="LW21" s="6">
        <v>5</v>
      </c>
      <c r="LX21" s="6">
        <v>0.99806770948496604</v>
      </c>
      <c r="LY21" s="6" t="e">
        <v>#N/A</v>
      </c>
      <c r="LZ21" s="15">
        <v>13</v>
      </c>
      <c r="MA21" s="9">
        <v>0.79999999999999993</v>
      </c>
      <c r="MB21" s="9">
        <v>7.7219650214329217E-5</v>
      </c>
      <c r="MC21" s="9">
        <v>1.9539971501474872E-3</v>
      </c>
      <c r="MD21" s="9">
        <v>9.4978043652562143E-4</v>
      </c>
      <c r="ME21" s="6">
        <v>3</v>
      </c>
      <c r="MF21" s="6">
        <v>5</v>
      </c>
      <c r="MG21" s="6">
        <v>0.99806735692505477</v>
      </c>
      <c r="MH21" s="6" t="e">
        <v>#N/A</v>
      </c>
      <c r="MI21" s="15">
        <v>13</v>
      </c>
      <c r="MJ21" s="9">
        <v>0.79999999999999993</v>
      </c>
      <c r="MK21" s="9">
        <v>7.8198337230674862E-5</v>
      </c>
      <c r="ML21" s="9">
        <v>1.9588364830256839E-3</v>
      </c>
      <c r="MM21" s="9">
        <v>9.589950792982401E-4</v>
      </c>
      <c r="MN21" s="6">
        <v>3</v>
      </c>
      <c r="MO21" s="6">
        <v>5</v>
      </c>
      <c r="MP21" s="6">
        <v>0.99806687210655254</v>
      </c>
      <c r="MQ21" s="6" t="e">
        <v>#N/A</v>
      </c>
      <c r="MR21" s="15">
        <v>13</v>
      </c>
      <c r="MS21" s="9">
        <v>0.79999999999999993</v>
      </c>
      <c r="MT21" s="9">
        <v>7.9783960296481783E-5</v>
      </c>
      <c r="MU21" s="9">
        <v>1.9636878011530458E-3</v>
      </c>
      <c r="MV21" s="9">
        <v>9.7604072877071225E-4</v>
      </c>
      <c r="MW21" s="6">
        <v>3</v>
      </c>
      <c r="MX21" s="6">
        <v>5</v>
      </c>
      <c r="MY21" s="6">
        <v>0.99806633695757752</v>
      </c>
      <c r="MZ21" s="6" t="e">
        <v>#N/A</v>
      </c>
      <c r="NA21" s="15">
        <v>13</v>
      </c>
      <c r="NB21" s="9">
        <v>0.79999999999999993</v>
      </c>
      <c r="NC21" s="9">
        <v>8.1978038247613823E-5</v>
      </c>
      <c r="ND21" s="9">
        <v>1.9685511342126252E-3</v>
      </c>
      <c r="NE21" s="9">
        <v>1.0007495524308738E-3</v>
      </c>
      <c r="NF21" s="6">
        <v>3</v>
      </c>
    </row>
    <row r="22" spans="1:370">
      <c r="A22" s="6"/>
      <c r="B22" s="6"/>
      <c r="C22" s="6"/>
      <c r="D22" s="15">
        <f t="shared" si="2"/>
        <v>14</v>
      </c>
      <c r="E22" s="9">
        <f t="shared" si="5"/>
        <v>0.89999999999999991</v>
      </c>
      <c r="F22" s="9">
        <f t="shared" si="6"/>
        <v>3.3099999999999998E-5</v>
      </c>
      <c r="G22" s="9">
        <f>'mu (tau) a'!B15</f>
        <v>4.9022400000000004E-3</v>
      </c>
      <c r="H22" s="9">
        <f>F22*'qx (tau) a'!B15/G22</f>
        <v>3.301904333529161E-5</v>
      </c>
      <c r="I22" s="6">
        <f t="shared" si="0"/>
        <v>3</v>
      </c>
      <c r="K22" s="6"/>
      <c r="L22" s="6"/>
      <c r="M22" s="6"/>
      <c r="N22" s="15">
        <v>14</v>
      </c>
      <c r="O22" s="9">
        <v>0.89999999999999991</v>
      </c>
      <c r="P22" s="9">
        <v>3.3099999999999998E-5</v>
      </c>
      <c r="Q22" s="9">
        <v>4.9022400000000004E-3</v>
      </c>
      <c r="R22" s="9">
        <v>3.301904333529161E-5</v>
      </c>
      <c r="S22" s="6">
        <v>3</v>
      </c>
      <c r="T22" s="6"/>
      <c r="U22" s="6"/>
      <c r="V22" s="6"/>
      <c r="W22" s="15">
        <v>14</v>
      </c>
      <c r="X22" s="9">
        <v>0.89999999999999991</v>
      </c>
      <c r="Y22" s="9">
        <v>9.0700000000000009E-5</v>
      </c>
      <c r="Z22" s="9">
        <v>4.4720899999999997E-3</v>
      </c>
      <c r="AA22" s="9">
        <v>9.0497592177259415E-5</v>
      </c>
      <c r="AB22" s="6">
        <v>3</v>
      </c>
      <c r="AC22" s="6"/>
      <c r="AD22" s="6"/>
      <c r="AE22" s="6"/>
      <c r="AF22" s="15">
        <v>14</v>
      </c>
      <c r="AG22" s="9">
        <v>0.89999999999999991</v>
      </c>
      <c r="AH22" s="9">
        <v>9.4600000000000009E-5</v>
      </c>
      <c r="AI22" s="9">
        <v>4.8583400000000001E-3</v>
      </c>
      <c r="AJ22" s="9">
        <v>9.437081842769342E-5</v>
      </c>
      <c r="AK22" s="6">
        <v>3</v>
      </c>
      <c r="AL22" s="6"/>
      <c r="AM22" s="6"/>
      <c r="AN22" s="6"/>
      <c r="AO22" s="15">
        <v>14</v>
      </c>
      <c r="AP22" s="9">
        <v>0.89999999999999991</v>
      </c>
      <c r="AQ22" s="9">
        <v>1.0179999999999999E-4</v>
      </c>
      <c r="AR22" s="9">
        <v>4.6883200000000002E-3</v>
      </c>
      <c r="AS22" s="9">
        <v>1.0156180252201214E-4</v>
      </c>
      <c r="AT22" s="6">
        <v>3</v>
      </c>
      <c r="AU22" s="6"/>
      <c r="AV22" s="6"/>
      <c r="AW22" s="6"/>
      <c r="AX22" s="15">
        <v>14</v>
      </c>
      <c r="AY22" s="9">
        <v>0.89999999999999991</v>
      </c>
      <c r="AZ22" s="9">
        <v>1.0849999999999999E-4</v>
      </c>
      <c r="BA22" s="9">
        <v>4.4023500000000002E-3</v>
      </c>
      <c r="BB22" s="9">
        <v>1.0826167387872386E-4</v>
      </c>
      <c r="BC22" s="6">
        <v>3</v>
      </c>
      <c r="BD22" s="6"/>
      <c r="BE22" s="6"/>
      <c r="BF22" s="6"/>
      <c r="BG22" s="15">
        <v>14</v>
      </c>
      <c r="BH22" s="9">
        <v>0.89999999999999991</v>
      </c>
      <c r="BI22" s="9">
        <v>1.086E-4</v>
      </c>
      <c r="BJ22" s="9">
        <v>4.1079799999999998E-3</v>
      </c>
      <c r="BK22" s="9">
        <v>1.0837740592700064E-4</v>
      </c>
      <c r="BL22" s="6">
        <v>3</v>
      </c>
      <c r="BM22" s="6"/>
      <c r="BN22" s="6"/>
      <c r="BO22" s="6"/>
      <c r="BP22" s="15">
        <v>14</v>
      </c>
      <c r="BQ22" s="9">
        <v>0.89999999999999991</v>
      </c>
      <c r="BR22" s="9">
        <v>1.016E-4</v>
      </c>
      <c r="BS22" s="9">
        <v>4.0723399999999998E-3</v>
      </c>
      <c r="BT22" s="9">
        <v>1.0139342392825748E-4</v>
      </c>
      <c r="BU22" s="6">
        <v>3</v>
      </c>
      <c r="BV22" s="6"/>
      <c r="BW22" s="6"/>
      <c r="BX22" s="6"/>
      <c r="BY22" s="15">
        <v>14</v>
      </c>
      <c r="BZ22" s="9">
        <v>0.89999999999999991</v>
      </c>
      <c r="CA22" s="9">
        <v>1.0339999999999999E-4</v>
      </c>
      <c r="CB22" s="9">
        <v>4.0156200000000001E-3</v>
      </c>
      <c r="CC22" s="9">
        <v>1.0319297443483197E-4</v>
      </c>
      <c r="CD22" s="6">
        <v>3</v>
      </c>
      <c r="CE22" s="6"/>
      <c r="CF22" s="6"/>
      <c r="CG22" s="6"/>
      <c r="CH22" s="15">
        <v>14</v>
      </c>
      <c r="CI22" s="9">
        <v>0.89999999999999991</v>
      </c>
      <c r="CJ22" s="9">
        <v>1.1619999999999999E-4</v>
      </c>
      <c r="CK22" s="9">
        <v>4.26129E-3</v>
      </c>
      <c r="CL22" s="9">
        <v>1.1595294523489364E-4</v>
      </c>
      <c r="CM22" s="6">
        <v>3</v>
      </c>
      <c r="CN22" s="6"/>
      <c r="CO22" s="6"/>
      <c r="CP22" s="6"/>
      <c r="CQ22" s="15">
        <v>14</v>
      </c>
      <c r="CR22" s="9">
        <v>0.89999999999999991</v>
      </c>
      <c r="CS22" s="9">
        <v>1.238E-4</v>
      </c>
      <c r="CT22" s="9">
        <v>4.1078399999999998E-3</v>
      </c>
      <c r="CU22" s="9">
        <v>1.235462423073927E-4</v>
      </c>
      <c r="CV22" s="6">
        <v>3</v>
      </c>
      <c r="CW22" s="6"/>
      <c r="CX22" s="6"/>
      <c r="CY22" s="6"/>
      <c r="CZ22" s="15">
        <v>14</v>
      </c>
      <c r="DA22" s="9">
        <v>0.89999999999999991</v>
      </c>
      <c r="DB22" s="9">
        <v>1.2679999999999999E-4</v>
      </c>
      <c r="DC22" s="9">
        <v>4.0562000000000003E-3</v>
      </c>
      <c r="DD22" s="9">
        <v>1.2654334894729053E-4</v>
      </c>
      <c r="DE22" s="6">
        <v>3</v>
      </c>
      <c r="DF22" s="6"/>
      <c r="DG22" s="6"/>
      <c r="DH22" s="6"/>
      <c r="DI22" s="15">
        <v>14</v>
      </c>
      <c r="DJ22" s="9">
        <v>0.89999999999999991</v>
      </c>
      <c r="DK22" s="9">
        <v>1.3460000000000002E-4</v>
      </c>
      <c r="DL22" s="9">
        <v>3.8879100000000001E-3</v>
      </c>
      <c r="DM22" s="9">
        <v>1.3433896412211191E-4</v>
      </c>
      <c r="DN22" s="6">
        <v>3</v>
      </c>
      <c r="DO22" s="6"/>
      <c r="DP22" s="6"/>
      <c r="DQ22" s="6"/>
      <c r="DR22" s="15">
        <v>14</v>
      </c>
      <c r="DS22" s="9">
        <v>0.89999999999999991</v>
      </c>
      <c r="DT22" s="9">
        <v>1.393E-4</v>
      </c>
      <c r="DU22" s="9">
        <v>3.7935600000000001E-3</v>
      </c>
      <c r="DV22" s="9">
        <v>1.3903634949756957E-4</v>
      </c>
      <c r="DW22" s="6">
        <v>3</v>
      </c>
      <c r="DX22" s="6"/>
      <c r="DY22" s="6"/>
      <c r="DZ22" s="6"/>
      <c r="EA22" s="15">
        <v>14</v>
      </c>
      <c r="EB22" s="9">
        <v>0.89999999999999991</v>
      </c>
      <c r="EC22" s="9">
        <v>1.5130000000000002E-4</v>
      </c>
      <c r="ED22" s="9">
        <v>3.3753400000000001E-3</v>
      </c>
      <c r="EE22" s="9">
        <v>1.5104539335296594E-4</v>
      </c>
      <c r="EF22" s="6">
        <v>3</v>
      </c>
      <c r="EG22" s="6"/>
      <c r="EH22" s="6"/>
      <c r="EI22" s="6"/>
      <c r="EJ22" s="15">
        <v>14</v>
      </c>
      <c r="EK22" s="9">
        <v>0.89999999999999991</v>
      </c>
      <c r="EL22" s="9">
        <v>1.7239999999999999E-4</v>
      </c>
      <c r="EM22" s="9">
        <v>3.2021900000000002E-3</v>
      </c>
      <c r="EN22" s="9">
        <v>1.721243486488934E-4</v>
      </c>
      <c r="EO22" s="6">
        <v>3</v>
      </c>
      <c r="EP22" s="6"/>
      <c r="EQ22" s="6"/>
      <c r="ER22" s="6"/>
      <c r="ES22" s="15">
        <v>14</v>
      </c>
      <c r="ET22" s="9">
        <v>0.89999999999999991</v>
      </c>
      <c r="EU22" s="9">
        <v>1.728E-4</v>
      </c>
      <c r="EV22" s="9">
        <v>3.03396E-3</v>
      </c>
      <c r="EW22" s="9">
        <v>1.7253857532729499E-4</v>
      </c>
      <c r="EX22" s="6">
        <v>3</v>
      </c>
      <c r="EY22" s="6"/>
      <c r="EZ22" s="6"/>
      <c r="FA22" s="6"/>
      <c r="FB22" s="15">
        <v>14</v>
      </c>
      <c r="FC22" s="9">
        <v>0.89999999999999991</v>
      </c>
      <c r="FD22" s="9">
        <v>1.671E-4</v>
      </c>
      <c r="FE22" s="9">
        <v>2.9201000000000001E-3</v>
      </c>
      <c r="FF22" s="9">
        <v>1.668562254717304E-4</v>
      </c>
      <c r="FG22" s="6">
        <v>3</v>
      </c>
      <c r="FH22" s="6"/>
      <c r="FI22" s="6"/>
      <c r="FJ22" s="6"/>
      <c r="FK22" s="15">
        <v>14</v>
      </c>
      <c r="FL22" s="9">
        <v>0.89999999999999991</v>
      </c>
      <c r="FM22" s="9">
        <v>1.5099999999999998E-4</v>
      </c>
      <c r="FN22" s="9">
        <v>2.6852600000000001E-3</v>
      </c>
      <c r="FO22" s="9">
        <v>1.5079756150242432E-4</v>
      </c>
      <c r="FP22" s="6">
        <v>3</v>
      </c>
      <c r="FQ22" s="6"/>
      <c r="FR22" s="6"/>
      <c r="FS22" s="6"/>
      <c r="FT22" s="15">
        <v>14</v>
      </c>
      <c r="FU22" s="9">
        <v>0.89999999999999991</v>
      </c>
      <c r="FV22" s="9">
        <v>1.2669999999999999E-4</v>
      </c>
      <c r="FW22" s="9">
        <v>2.5154700000000001E-3</v>
      </c>
      <c r="FX22" s="9">
        <v>1.2654083610617495E-4</v>
      </c>
      <c r="FY22" s="6">
        <v>3</v>
      </c>
      <c r="FZ22" s="6"/>
      <c r="GA22" s="6"/>
      <c r="GB22" s="6"/>
      <c r="GC22" s="15">
        <v>14</v>
      </c>
      <c r="GD22" s="9">
        <v>0.89999999999999991</v>
      </c>
      <c r="GE22" s="9">
        <v>1.0439999999999999E-4</v>
      </c>
      <c r="GF22" s="9">
        <v>2.34176E-3</v>
      </c>
      <c r="GG22" s="9">
        <v>1.0427784572287508E-4</v>
      </c>
      <c r="GH22" s="6">
        <v>3</v>
      </c>
      <c r="GI22" s="6"/>
      <c r="GJ22" s="6"/>
      <c r="GK22" s="6"/>
      <c r="GL22" s="15">
        <v>14</v>
      </c>
      <c r="GM22" s="9">
        <v>0.89999999999999991</v>
      </c>
      <c r="GN22" s="9">
        <v>9.31E-5</v>
      </c>
      <c r="GO22" s="9">
        <v>2.1897399999999999E-3</v>
      </c>
      <c r="GP22" s="9">
        <v>9.2998385653091242E-5</v>
      </c>
      <c r="GQ22" s="6">
        <v>3</v>
      </c>
      <c r="GR22" s="6"/>
      <c r="GS22" s="6"/>
      <c r="GT22" s="6"/>
      <c r="GU22" s="15">
        <v>14</v>
      </c>
      <c r="GV22" s="9">
        <v>0.89999999999999991</v>
      </c>
      <c r="GW22" s="9">
        <v>8.42E-5</v>
      </c>
      <c r="GX22" s="9">
        <v>2.05514E-3</v>
      </c>
      <c r="GY22" s="9">
        <v>8.41135523613963E-5</v>
      </c>
      <c r="GZ22" s="6">
        <v>3</v>
      </c>
      <c r="HA22" s="6"/>
      <c r="HB22" s="6"/>
      <c r="HC22" s="6"/>
      <c r="HD22" s="15">
        <v>14</v>
      </c>
      <c r="HE22" s="9">
        <v>0.89999999999999991</v>
      </c>
      <c r="HF22" s="9">
        <v>8.1099999999999993E-5</v>
      </c>
      <c r="HG22" s="9">
        <v>1.9103600000000001E-3</v>
      </c>
      <c r="HH22" s="9">
        <v>8.1022736028811315E-5</v>
      </c>
      <c r="HI22" s="6">
        <v>3</v>
      </c>
      <c r="HJ22" s="6"/>
      <c r="HK22" s="6"/>
      <c r="HL22" s="6"/>
      <c r="HM22" s="15">
        <v>14</v>
      </c>
      <c r="HN22" s="9">
        <v>0.89999999999999991</v>
      </c>
      <c r="HO22" s="9">
        <v>8.1199999999999995E-5</v>
      </c>
      <c r="HP22" s="9">
        <v>1.7999699999999999E-3</v>
      </c>
      <c r="HQ22" s="9">
        <v>8.1126918781979692E-5</v>
      </c>
      <c r="HR22" s="6">
        <v>3</v>
      </c>
      <c r="HS22" s="6"/>
      <c r="HT22" s="6"/>
      <c r="HU22" s="6"/>
      <c r="HV22" s="15">
        <v>14</v>
      </c>
      <c r="HW22" s="9">
        <v>0.89999999999999991</v>
      </c>
      <c r="HX22" s="9">
        <v>8.0699999999999996E-5</v>
      </c>
      <c r="HY22" s="9">
        <v>1.70032E-3</v>
      </c>
      <c r="HZ22" s="9">
        <v>8.0631655217841335E-5</v>
      </c>
      <c r="IA22" s="6">
        <v>3</v>
      </c>
      <c r="IB22" s="6"/>
      <c r="IC22" s="6"/>
      <c r="ID22" s="6"/>
      <c r="IE22" s="15">
        <v>14</v>
      </c>
      <c r="IF22" s="9">
        <v>0.89999999999999991</v>
      </c>
      <c r="IG22" s="9">
        <v>8.6300000000000011E-5</v>
      </c>
      <c r="IH22" s="9">
        <v>1.61765E-3</v>
      </c>
      <c r="II22" s="9">
        <v>8.6230646307915802E-5</v>
      </c>
      <c r="IJ22" s="6">
        <v>3</v>
      </c>
      <c r="IK22" s="6"/>
      <c r="IL22" s="6"/>
      <c r="IM22" s="6"/>
      <c r="IN22" s="15">
        <v>14</v>
      </c>
      <c r="IO22" s="9">
        <v>0.89999999999999991</v>
      </c>
      <c r="IP22" s="9">
        <v>8.7399999999999997E-5</v>
      </c>
      <c r="IQ22" s="9">
        <v>1.5510700000000001E-3</v>
      </c>
      <c r="IR22" s="9">
        <v>8.7331818680007976E-5</v>
      </c>
      <c r="IS22" s="6">
        <v>3</v>
      </c>
      <c r="IT22" s="6"/>
      <c r="IU22" s="6"/>
      <c r="IV22" s="6"/>
      <c r="IW22" s="15">
        <v>14</v>
      </c>
      <c r="IX22" s="9">
        <v>0.89999999999999991</v>
      </c>
      <c r="IY22" s="9">
        <v>9.4700000000000011E-5</v>
      </c>
      <c r="IZ22" s="9">
        <v>1.4793499999999999E-3</v>
      </c>
      <c r="JA22" s="9">
        <v>9.4629583938892091E-5</v>
      </c>
      <c r="JB22" s="6">
        <v>3</v>
      </c>
      <c r="JC22" s="6"/>
      <c r="JD22" s="6"/>
      <c r="JE22" s="6"/>
      <c r="JF22" s="15">
        <v>14</v>
      </c>
      <c r="JG22" s="9">
        <v>0.89999999999999991</v>
      </c>
      <c r="JH22" s="9">
        <v>9.7600000000000001E-5</v>
      </c>
      <c r="JI22" s="9">
        <v>1.4214900000000001E-3</v>
      </c>
      <c r="JJ22" s="9">
        <v>9.7530653047154747E-5</v>
      </c>
      <c r="JK22" s="6">
        <v>3</v>
      </c>
      <c r="JL22" s="6"/>
      <c r="JM22" s="6"/>
      <c r="JN22" s="6"/>
      <c r="JO22" s="15">
        <v>14</v>
      </c>
      <c r="JP22" s="9">
        <v>0.89999999999999991</v>
      </c>
      <c r="JQ22" s="9">
        <v>9.4199999999999999E-5</v>
      </c>
      <c r="JR22" s="9">
        <v>1.37502E-3</v>
      </c>
      <c r="JS22" s="9">
        <v>9.4135602391237945E-5</v>
      </c>
      <c r="JT22" s="6">
        <v>3</v>
      </c>
      <c r="JU22" s="6"/>
      <c r="JV22" s="6"/>
      <c r="JW22" s="6"/>
      <c r="JX22" s="15">
        <v>14</v>
      </c>
      <c r="JY22" s="9">
        <v>0.89999999999999991</v>
      </c>
      <c r="JZ22" s="9">
        <v>8.1978038247613823E-5</v>
      </c>
      <c r="KA22" s="9">
        <v>2.0858862985214501E-3</v>
      </c>
      <c r="KB22" s="9">
        <v>9.4498574886279964E-4</v>
      </c>
      <c r="KC22" s="6">
        <v>3</v>
      </c>
      <c r="KD22" s="6"/>
      <c r="KE22" s="6"/>
      <c r="KF22" s="6"/>
      <c r="KG22" s="15">
        <v>14</v>
      </c>
      <c r="KH22" s="9">
        <v>0.89999999999999991</v>
      </c>
      <c r="KI22" s="9">
        <v>8.4681349829496695E-5</v>
      </c>
      <c r="KJ22" s="9">
        <v>2.0909664589221231E-3</v>
      </c>
      <c r="KK22" s="9">
        <v>9.7447308641540587E-4</v>
      </c>
      <c r="KL22" s="6">
        <v>3</v>
      </c>
      <c r="KM22" s="6"/>
      <c r="KN22" s="6"/>
      <c r="KO22" s="6"/>
      <c r="KP22" s="15">
        <v>14</v>
      </c>
      <c r="KQ22" s="9">
        <v>0.89999999999999991</v>
      </c>
      <c r="KR22" s="9">
        <v>8.766945627484285E-5</v>
      </c>
      <c r="KS22" s="9">
        <v>2.0960589920152651E-3</v>
      </c>
      <c r="KT22" s="9">
        <v>1.0071807910965666E-3</v>
      </c>
      <c r="KU22" s="6">
        <v>3</v>
      </c>
      <c r="KV22" s="6"/>
      <c r="KW22" s="6"/>
      <c r="KX22" s="6"/>
      <c r="KY22" s="15">
        <v>14</v>
      </c>
      <c r="KZ22" s="9">
        <v>0.89999999999999991</v>
      </c>
      <c r="LA22" s="9">
        <v>9.0582482262088467E-5</v>
      </c>
      <c r="LB22" s="9">
        <v>2.1011639279344759E-3</v>
      </c>
      <c r="LC22" s="9">
        <v>1.0389147375601513E-3</v>
      </c>
      <c r="LD22" s="6">
        <v>3</v>
      </c>
      <c r="LE22" s="6"/>
      <c r="LF22" s="6"/>
      <c r="LG22" s="6"/>
      <c r="LH22" s="15">
        <v>14</v>
      </c>
      <c r="LI22" s="9">
        <v>0.89999999999999991</v>
      </c>
      <c r="LJ22" s="9">
        <v>7.6956693712580733E-5</v>
      </c>
      <c r="LK22" s="9">
        <v>2.0556634843800011E-3</v>
      </c>
      <c r="LL22" s="9">
        <v>9.0279267234068435E-4</v>
      </c>
      <c r="LM22" s="6">
        <v>3</v>
      </c>
      <c r="LN22" s="6"/>
      <c r="LO22" s="6"/>
      <c r="LP22" s="6"/>
      <c r="LQ22" s="15">
        <v>14</v>
      </c>
      <c r="LR22" s="9">
        <v>0.89999999999999991</v>
      </c>
      <c r="LS22" s="9">
        <v>7.6734746619405028E-5</v>
      </c>
      <c r="LT22" s="9">
        <v>2.0606700373440139E-3</v>
      </c>
      <c r="LU22" s="9">
        <v>8.9603412543229712E-4</v>
      </c>
      <c r="LV22" s="6">
        <v>3</v>
      </c>
      <c r="LW22" s="6"/>
      <c r="LX22" s="6"/>
      <c r="LY22" s="6"/>
      <c r="LZ22" s="15">
        <v>14</v>
      </c>
      <c r="MA22" s="9">
        <v>0.89999999999999991</v>
      </c>
      <c r="MB22" s="9">
        <v>7.6772866786798888E-5</v>
      </c>
      <c r="MC22" s="9">
        <v>2.0656887837301372E-3</v>
      </c>
      <c r="MD22" s="9">
        <v>8.9322769942218848E-4</v>
      </c>
      <c r="ME22" s="6">
        <v>3</v>
      </c>
      <c r="MF22" s="6"/>
      <c r="MG22" s="6"/>
      <c r="MH22" s="6"/>
      <c r="MI22" s="15">
        <v>14</v>
      </c>
      <c r="MJ22" s="9">
        <v>0.89999999999999991</v>
      </c>
      <c r="MK22" s="9">
        <v>7.7219650214329217E-5</v>
      </c>
      <c r="ML22" s="9">
        <v>2.070719753235359E-3</v>
      </c>
      <c r="MM22" s="9">
        <v>8.9582576265922597E-4</v>
      </c>
      <c r="MN22" s="6">
        <v>3</v>
      </c>
      <c r="MO22" s="6"/>
      <c r="MP22" s="6"/>
      <c r="MQ22" s="6"/>
      <c r="MR22" s="15">
        <v>14</v>
      </c>
      <c r="MS22" s="9">
        <v>0.89999999999999991</v>
      </c>
      <c r="MT22" s="9">
        <v>7.8198337230674862E-5</v>
      </c>
      <c r="MU22" s="9">
        <v>2.0757629756289931E-3</v>
      </c>
      <c r="MV22" s="9">
        <v>9.0499160376835775E-4</v>
      </c>
      <c r="MW22" s="6">
        <v>3</v>
      </c>
      <c r="MX22" s="6"/>
      <c r="MY22" s="6"/>
      <c r="MZ22" s="6"/>
      <c r="NA22" s="15">
        <v>14</v>
      </c>
      <c r="NB22" s="9">
        <v>0.89999999999999991</v>
      </c>
      <c r="NC22" s="9">
        <v>7.9783960296481783E-5</v>
      </c>
      <c r="ND22" s="9">
        <v>2.080818480752858E-3</v>
      </c>
      <c r="NE22" s="9">
        <v>9.2141648314312261E-4</v>
      </c>
      <c r="NF22" s="6">
        <v>3</v>
      </c>
    </row>
    <row r="23" spans="1:370">
      <c r="A23" s="6"/>
      <c r="B23" s="6"/>
      <c r="C23" s="6"/>
      <c r="D23" s="15">
        <f t="shared" si="2"/>
        <v>15</v>
      </c>
      <c r="E23" s="9">
        <v>0</v>
      </c>
      <c r="F23" s="9">
        <f>$C$11</f>
        <v>5.2699999999999993E-5</v>
      </c>
      <c r="G23" s="9">
        <f>'mu (tau) a'!B16</f>
        <v>5.2918399999999999E-3</v>
      </c>
      <c r="H23" s="9">
        <f>F23*'qx (tau) a'!B16/G23</f>
        <v>5.2560876557114347E-5</v>
      </c>
      <c r="I23" s="6">
        <f t="shared" si="0"/>
        <v>4</v>
      </c>
      <c r="K23" s="6"/>
      <c r="L23" s="6"/>
      <c r="M23" s="6"/>
      <c r="N23" s="15">
        <v>15</v>
      </c>
      <c r="O23" s="9">
        <v>0</v>
      </c>
      <c r="P23" s="9">
        <v>5.2699999999999993E-5</v>
      </c>
      <c r="Q23" s="9">
        <v>5.2918399999999999E-3</v>
      </c>
      <c r="R23" s="9">
        <v>5.2560876557114347E-5</v>
      </c>
      <c r="S23" s="6">
        <v>4</v>
      </c>
      <c r="T23" s="6"/>
      <c r="U23" s="6"/>
      <c r="V23" s="6"/>
      <c r="W23" s="15">
        <v>15</v>
      </c>
      <c r="X23" s="9">
        <v>0</v>
      </c>
      <c r="Y23" s="9">
        <v>4.1900000000000002E-5</v>
      </c>
      <c r="Z23" s="9">
        <v>4.7537300000000003E-3</v>
      </c>
      <c r="AA23" s="9">
        <v>4.1800664741161157E-5</v>
      </c>
      <c r="AB23" s="6">
        <v>4</v>
      </c>
      <c r="AC23" s="6"/>
      <c r="AD23" s="6"/>
      <c r="AE23" s="6"/>
      <c r="AF23" s="15">
        <v>15</v>
      </c>
      <c r="AG23" s="9">
        <v>0</v>
      </c>
      <c r="AH23" s="9">
        <v>1.2520000000000001E-4</v>
      </c>
      <c r="AI23" s="9">
        <v>5.2033000000000001E-3</v>
      </c>
      <c r="AJ23" s="9">
        <v>1.2487516768204792E-4</v>
      </c>
      <c r="AK23" s="6">
        <v>4</v>
      </c>
      <c r="AL23" s="6"/>
      <c r="AM23" s="6"/>
      <c r="AN23" s="6"/>
      <c r="AO23" s="15">
        <v>15</v>
      </c>
      <c r="AP23" s="9">
        <v>0</v>
      </c>
      <c r="AQ23" s="9">
        <v>1.316E-4</v>
      </c>
      <c r="AR23" s="9">
        <v>5.1927299999999996E-3</v>
      </c>
      <c r="AS23" s="9">
        <v>1.3125913498294732E-4</v>
      </c>
      <c r="AT23" s="6">
        <v>4</v>
      </c>
      <c r="AU23" s="6"/>
      <c r="AV23" s="6"/>
      <c r="AW23" s="6"/>
      <c r="AX23" s="15">
        <v>15</v>
      </c>
      <c r="AY23" s="9">
        <v>0</v>
      </c>
      <c r="AZ23" s="9">
        <v>1.3880000000000001E-4</v>
      </c>
      <c r="BA23" s="9">
        <v>4.8277900000000002E-3</v>
      </c>
      <c r="BB23" s="9">
        <v>1.384656350006939E-4</v>
      </c>
      <c r="BC23" s="6">
        <v>4</v>
      </c>
      <c r="BD23" s="6"/>
      <c r="BE23" s="6"/>
      <c r="BF23" s="6"/>
      <c r="BG23" s="15">
        <v>15</v>
      </c>
      <c r="BH23" s="9">
        <v>0</v>
      </c>
      <c r="BI23" s="9">
        <v>1.403E-4</v>
      </c>
      <c r="BJ23" s="9">
        <v>4.2385299999999999E-3</v>
      </c>
      <c r="BK23" s="9">
        <v>1.4000341415537935E-4</v>
      </c>
      <c r="BL23" s="6">
        <v>4</v>
      </c>
      <c r="BM23" s="6"/>
      <c r="BN23" s="6"/>
      <c r="BO23" s="6"/>
      <c r="BP23" s="15">
        <v>15</v>
      </c>
      <c r="BQ23" s="9">
        <v>0</v>
      </c>
      <c r="BR23" s="9">
        <v>1.3439999999999999E-4</v>
      </c>
      <c r="BS23" s="9">
        <v>4.1979299999999999E-3</v>
      </c>
      <c r="BT23" s="9">
        <v>1.3411858130078395E-4</v>
      </c>
      <c r="BU23" s="6">
        <v>4</v>
      </c>
      <c r="BV23" s="6"/>
      <c r="BW23" s="6"/>
      <c r="BX23" s="6"/>
      <c r="BY23" s="15">
        <v>15</v>
      </c>
      <c r="BZ23" s="9">
        <v>0</v>
      </c>
      <c r="CA23" s="9">
        <v>1.3769999999999999E-4</v>
      </c>
      <c r="CB23" s="9">
        <v>4.1428999999999997E-3</v>
      </c>
      <c r="CC23" s="9">
        <v>1.3741548625359048E-4</v>
      </c>
      <c r="CD23" s="6">
        <v>4</v>
      </c>
      <c r="CE23" s="6"/>
      <c r="CF23" s="6"/>
      <c r="CG23" s="6"/>
      <c r="CH23" s="15">
        <v>15</v>
      </c>
      <c r="CI23" s="9">
        <v>0</v>
      </c>
      <c r="CJ23" s="9">
        <v>1.529E-4</v>
      </c>
      <c r="CK23" s="9">
        <v>4.47818E-3</v>
      </c>
      <c r="CL23" s="9">
        <v>1.525582252164942E-4</v>
      </c>
      <c r="CM23" s="6">
        <v>4</v>
      </c>
      <c r="CN23" s="6"/>
      <c r="CO23" s="6"/>
      <c r="CP23" s="6"/>
      <c r="CQ23" s="15">
        <v>15</v>
      </c>
      <c r="CR23" s="9">
        <v>0</v>
      </c>
      <c r="CS23" s="9">
        <v>1.6469999999999999E-4</v>
      </c>
      <c r="CT23" s="9">
        <v>4.3963500000000003E-3</v>
      </c>
      <c r="CU23" s="9">
        <v>1.6433885768876453E-4</v>
      </c>
      <c r="CV23" s="6">
        <v>4</v>
      </c>
      <c r="CW23" s="6"/>
      <c r="CX23" s="6"/>
      <c r="CY23" s="6"/>
      <c r="CZ23" s="15">
        <v>15</v>
      </c>
      <c r="DA23" s="9">
        <v>0</v>
      </c>
      <c r="DB23" s="9">
        <v>1.7260000000000002E-4</v>
      </c>
      <c r="DC23" s="9">
        <v>4.2757100000000003E-3</v>
      </c>
      <c r="DD23" s="9">
        <v>1.7223184781007132E-4</v>
      </c>
      <c r="DE23" s="6">
        <v>4</v>
      </c>
      <c r="DF23" s="6"/>
      <c r="DG23" s="6"/>
      <c r="DH23" s="6"/>
      <c r="DI23" s="15">
        <v>15</v>
      </c>
      <c r="DJ23" s="9">
        <v>0</v>
      </c>
      <c r="DK23" s="9">
        <v>1.8249999999999999E-4</v>
      </c>
      <c r="DL23" s="9">
        <v>4.1549100000000004E-3</v>
      </c>
      <c r="DM23" s="9">
        <v>1.8212137567360061E-4</v>
      </c>
      <c r="DN23" s="6">
        <v>4</v>
      </c>
      <c r="DO23" s="6"/>
      <c r="DP23" s="6"/>
      <c r="DQ23" s="6"/>
      <c r="DR23" s="15">
        <v>15</v>
      </c>
      <c r="DS23" s="9">
        <v>0</v>
      </c>
      <c r="DT23" s="9">
        <v>1.9469999999999999E-4</v>
      </c>
      <c r="DU23" s="9">
        <v>4.0045499999999999E-3</v>
      </c>
      <c r="DV23" s="9">
        <v>1.9431104243922536E-4</v>
      </c>
      <c r="DW23" s="6">
        <v>4</v>
      </c>
      <c r="DX23" s="6"/>
      <c r="DY23" s="6"/>
      <c r="DZ23" s="6"/>
      <c r="EA23" s="15">
        <v>15</v>
      </c>
      <c r="EB23" s="9">
        <v>0</v>
      </c>
      <c r="EC23" s="9">
        <v>2.095E-4</v>
      </c>
      <c r="ED23" s="9">
        <v>3.5177099999999998E-3</v>
      </c>
      <c r="EE23" s="9">
        <v>2.0913194521435821E-4</v>
      </c>
      <c r="EF23" s="6">
        <v>4</v>
      </c>
      <c r="EG23" s="6"/>
      <c r="EH23" s="6"/>
      <c r="EI23" s="6"/>
      <c r="EJ23" s="15">
        <v>15</v>
      </c>
      <c r="EK23" s="9">
        <v>0</v>
      </c>
      <c r="EL23" s="9">
        <v>2.2739999999999997E-4</v>
      </c>
      <c r="EM23" s="9">
        <v>3.3443700000000002E-3</v>
      </c>
      <c r="EN23" s="9">
        <v>2.2702058863104257E-4</v>
      </c>
      <c r="EO23" s="6">
        <v>4</v>
      </c>
      <c r="EP23" s="6"/>
      <c r="EQ23" s="6"/>
      <c r="ER23" s="6"/>
      <c r="ES23" s="15">
        <v>15</v>
      </c>
      <c r="ET23" s="9">
        <v>0</v>
      </c>
      <c r="EU23" s="9">
        <v>2.3039999999999999E-4</v>
      </c>
      <c r="EV23" s="9">
        <v>3.17893E-3</v>
      </c>
      <c r="EW23" s="9">
        <v>2.3003471482542867E-4</v>
      </c>
      <c r="EX23" s="6">
        <v>4</v>
      </c>
      <c r="EY23" s="6"/>
      <c r="EZ23" s="6"/>
      <c r="FA23" s="6"/>
      <c r="FB23" s="15">
        <v>15</v>
      </c>
      <c r="FC23" s="9">
        <v>0</v>
      </c>
      <c r="FD23" s="9">
        <v>2.2800000000000001E-4</v>
      </c>
      <c r="FE23" s="9">
        <v>3.0691400000000001E-3</v>
      </c>
      <c r="FF23" s="9">
        <v>2.2765084681702363E-4</v>
      </c>
      <c r="FG23" s="6">
        <v>4</v>
      </c>
      <c r="FH23" s="6"/>
      <c r="FI23" s="6"/>
      <c r="FJ23" s="6"/>
      <c r="FK23" s="15">
        <v>15</v>
      </c>
      <c r="FL23" s="9">
        <v>0</v>
      </c>
      <c r="FM23" s="9">
        <v>2.0340000000000001E-4</v>
      </c>
      <c r="FN23" s="9">
        <v>2.8321100000000001E-3</v>
      </c>
      <c r="FO23" s="9">
        <v>2.0311200483032088E-4</v>
      </c>
      <c r="FP23" s="6">
        <v>4</v>
      </c>
      <c r="FQ23" s="6"/>
      <c r="FR23" s="6"/>
      <c r="FS23" s="6"/>
      <c r="FT23" s="15">
        <v>15</v>
      </c>
      <c r="FU23" s="9">
        <v>0</v>
      </c>
      <c r="FV23" s="9">
        <v>1.7430000000000001E-4</v>
      </c>
      <c r="FW23" s="9">
        <v>2.6666799999999998E-3</v>
      </c>
      <c r="FX23" s="9">
        <v>1.7406796428517861E-4</v>
      </c>
      <c r="FY23" s="6">
        <v>4</v>
      </c>
      <c r="FZ23" s="6"/>
      <c r="GA23" s="6"/>
      <c r="GB23" s="6"/>
      <c r="GC23" s="15">
        <v>15</v>
      </c>
      <c r="GD23" s="9">
        <v>0</v>
      </c>
      <c r="GE23" s="9">
        <v>1.4550000000000001E-4</v>
      </c>
      <c r="GF23" s="9">
        <v>2.49124E-3</v>
      </c>
      <c r="GG23" s="9">
        <v>1.4531894558533098E-4</v>
      </c>
      <c r="GH23" s="6">
        <v>4</v>
      </c>
      <c r="GI23" s="6"/>
      <c r="GJ23" s="6"/>
      <c r="GK23" s="6"/>
      <c r="GL23" s="15">
        <v>15</v>
      </c>
      <c r="GM23" s="9">
        <v>0</v>
      </c>
      <c r="GN23" s="9">
        <v>1.2660000000000001E-4</v>
      </c>
      <c r="GO23" s="9">
        <v>2.3393699999999999E-3</v>
      </c>
      <c r="GP23" s="9">
        <v>1.2645171905256545E-4</v>
      </c>
      <c r="GQ23" s="6">
        <v>4</v>
      </c>
      <c r="GR23" s="6"/>
      <c r="GS23" s="6"/>
      <c r="GT23" s="6"/>
      <c r="GU23" s="15">
        <v>15</v>
      </c>
      <c r="GV23" s="9">
        <v>0</v>
      </c>
      <c r="GW23" s="9">
        <v>1.1310000000000001E-4</v>
      </c>
      <c r="GX23" s="9">
        <v>2.2049000000000001E-3</v>
      </c>
      <c r="GY23" s="9">
        <v>1.1297586647920542E-4</v>
      </c>
      <c r="GZ23" s="6">
        <v>4</v>
      </c>
      <c r="HA23" s="6"/>
      <c r="HB23" s="6"/>
      <c r="HC23" s="6"/>
      <c r="HD23" s="15">
        <v>15</v>
      </c>
      <c r="HE23" s="9">
        <v>0</v>
      </c>
      <c r="HF23" s="9">
        <v>1.065E-4</v>
      </c>
      <c r="HG23" s="9">
        <v>2.0569E-3</v>
      </c>
      <c r="HH23" s="9">
        <v>1.0639075064417327E-4</v>
      </c>
      <c r="HI23" s="6">
        <v>4</v>
      </c>
      <c r="HJ23" s="6"/>
      <c r="HK23" s="6"/>
      <c r="HL23" s="6"/>
      <c r="HM23" s="15">
        <v>15</v>
      </c>
      <c r="HN23" s="9">
        <v>0</v>
      </c>
      <c r="HO23" s="9">
        <v>1.0670000000000001E-4</v>
      </c>
      <c r="HP23" s="9">
        <v>1.94491E-3</v>
      </c>
      <c r="HQ23" s="9">
        <v>1.0659631242576777E-4</v>
      </c>
      <c r="HR23" s="6">
        <v>4</v>
      </c>
      <c r="HS23" s="6"/>
      <c r="HT23" s="6"/>
      <c r="HU23" s="6"/>
      <c r="HV23" s="15">
        <v>15</v>
      </c>
      <c r="HW23" s="9">
        <v>0</v>
      </c>
      <c r="HX23" s="9">
        <v>1.066E-4</v>
      </c>
      <c r="HY23" s="9">
        <v>1.8439999999999999E-3</v>
      </c>
      <c r="HZ23" s="9">
        <v>1.065017245119306E-4</v>
      </c>
      <c r="IA23" s="6">
        <v>4</v>
      </c>
      <c r="IB23" s="6"/>
      <c r="IC23" s="6"/>
      <c r="ID23" s="6"/>
      <c r="IE23" s="15">
        <v>15</v>
      </c>
      <c r="IF23" s="9">
        <v>0</v>
      </c>
      <c r="IG23" s="9">
        <v>1.1710000000000001E-4</v>
      </c>
      <c r="IH23" s="9">
        <v>1.7596599999999999E-3</v>
      </c>
      <c r="II23" s="9">
        <v>1.1699685223281771E-4</v>
      </c>
      <c r="IJ23" s="6">
        <v>4</v>
      </c>
      <c r="IK23" s="6"/>
      <c r="IL23" s="6"/>
      <c r="IM23" s="6"/>
      <c r="IN23" s="15">
        <v>15</v>
      </c>
      <c r="IO23" s="9">
        <v>0</v>
      </c>
      <c r="IP23" s="9">
        <v>1.226E-4</v>
      </c>
      <c r="IQ23" s="9">
        <v>1.6938299999999999E-3</v>
      </c>
      <c r="IR23" s="9">
        <v>1.2249577230300562E-4</v>
      </c>
      <c r="IS23" s="6">
        <v>4</v>
      </c>
      <c r="IT23" s="6"/>
      <c r="IU23" s="6"/>
      <c r="IV23" s="6"/>
      <c r="IW23" s="15">
        <v>15</v>
      </c>
      <c r="IX23" s="9">
        <v>0</v>
      </c>
      <c r="IY23" s="9">
        <v>1.316E-4</v>
      </c>
      <c r="IZ23" s="9">
        <v>1.61849E-3</v>
      </c>
      <c r="JA23" s="9">
        <v>1.3149348343208792E-4</v>
      </c>
      <c r="JB23" s="6">
        <v>4</v>
      </c>
      <c r="JC23" s="6"/>
      <c r="JD23" s="6"/>
      <c r="JE23" s="6"/>
      <c r="JF23" s="15">
        <v>15</v>
      </c>
      <c r="JG23" s="9">
        <v>0</v>
      </c>
      <c r="JH23" s="9">
        <v>1.3329999999999999E-4</v>
      </c>
      <c r="JI23" s="9">
        <v>1.55828E-3</v>
      </c>
      <c r="JJ23" s="9">
        <v>1.331964929281002E-4</v>
      </c>
      <c r="JK23" s="6">
        <v>4</v>
      </c>
      <c r="JL23" s="6"/>
      <c r="JM23" s="6"/>
      <c r="JN23" s="6"/>
      <c r="JO23" s="15">
        <v>15</v>
      </c>
      <c r="JP23" s="9">
        <v>0</v>
      </c>
      <c r="JQ23" s="9">
        <v>1.3109999999999999E-4</v>
      </c>
      <c r="JR23" s="9">
        <v>1.5129099999999999E-3</v>
      </c>
      <c r="JS23" s="9">
        <v>1.3100034767434942E-4</v>
      </c>
      <c r="JT23" s="6">
        <v>4</v>
      </c>
      <c r="JU23" s="6"/>
      <c r="JV23" s="6"/>
      <c r="JW23" s="6"/>
      <c r="JX23" s="15">
        <v>15</v>
      </c>
      <c r="JY23" s="9">
        <v>0</v>
      </c>
      <c r="JZ23" s="9">
        <v>1.06836834236566E-4</v>
      </c>
      <c r="KA23" s="9">
        <v>2.234564809939926E-3</v>
      </c>
      <c r="KB23" s="9">
        <v>8.9160945246367154E-3</v>
      </c>
      <c r="KC23" s="6">
        <v>4</v>
      </c>
      <c r="KD23" s="6"/>
      <c r="KE23" s="6"/>
      <c r="KF23" s="6"/>
      <c r="KG23" s="15">
        <v>15</v>
      </c>
      <c r="KH23" s="9">
        <v>0</v>
      </c>
      <c r="KI23" s="9">
        <v>1.098263447640852E-4</v>
      </c>
      <c r="KJ23" s="9">
        <v>2.239902585812996E-3</v>
      </c>
      <c r="KK23" s="9">
        <v>9.1456334928779089E-3</v>
      </c>
      <c r="KL23" s="6">
        <v>4</v>
      </c>
      <c r="KM23" s="6"/>
      <c r="KN23" s="6"/>
      <c r="KO23" s="6"/>
      <c r="KP23" s="15">
        <v>15</v>
      </c>
      <c r="KQ23" s="9">
        <v>0</v>
      </c>
      <c r="KR23" s="9">
        <v>1.135116025285597E-4</v>
      </c>
      <c r="KS23" s="9">
        <v>2.245253112200681E-3</v>
      </c>
      <c r="KT23" s="9">
        <v>9.4315616261168942E-3</v>
      </c>
      <c r="KU23" s="6">
        <v>4</v>
      </c>
      <c r="KV23" s="6"/>
      <c r="KW23" s="6"/>
      <c r="KX23" s="6"/>
      <c r="KY23" s="15">
        <v>15</v>
      </c>
      <c r="KZ23" s="9">
        <v>0</v>
      </c>
      <c r="LA23" s="9">
        <v>1.175874674386602E-4</v>
      </c>
      <c r="LB23" s="9">
        <v>2.2506164195605438E-3</v>
      </c>
      <c r="LC23" s="9">
        <v>9.7484461186722431E-3</v>
      </c>
      <c r="LD23" s="6">
        <v>4</v>
      </c>
      <c r="LE23" s="6"/>
      <c r="LF23" s="6"/>
      <c r="LG23" s="6"/>
      <c r="LH23" s="15">
        <v>15</v>
      </c>
      <c r="LI23" s="9">
        <v>0</v>
      </c>
      <c r="LJ23" s="9">
        <v>1.215632329500019E-4</v>
      </c>
      <c r="LK23" s="9">
        <v>2.255992538422897E-3</v>
      </c>
      <c r="LL23" s="9">
        <v>1.0055419105129701E-2</v>
      </c>
      <c r="LM23" s="6">
        <v>4</v>
      </c>
      <c r="LN23" s="6"/>
      <c r="LO23" s="6"/>
      <c r="LP23" s="6"/>
      <c r="LQ23" s="15">
        <v>15</v>
      </c>
      <c r="LR23" s="9">
        <v>0</v>
      </c>
      <c r="LS23" s="9">
        <v>1.02986681324452E-4</v>
      </c>
      <c r="LT23" s="9">
        <v>2.2080661273503042E-3</v>
      </c>
      <c r="LU23" s="9">
        <v>8.7027420026646561E-3</v>
      </c>
      <c r="LV23" s="6">
        <v>4</v>
      </c>
      <c r="LW23" s="6"/>
      <c r="LX23" s="6"/>
      <c r="LY23" s="6"/>
      <c r="LZ23" s="15">
        <v>15</v>
      </c>
      <c r="MA23" s="9">
        <v>0</v>
      </c>
      <c r="MB23" s="9">
        <v>1.026845375519516E-4</v>
      </c>
      <c r="MC23" s="9">
        <v>2.2133406049793629E-3</v>
      </c>
      <c r="MD23" s="9">
        <v>8.6553194503095308E-3</v>
      </c>
      <c r="ME23" s="6">
        <v>4</v>
      </c>
      <c r="MF23" s="6"/>
      <c r="MG23" s="6"/>
      <c r="MH23" s="6"/>
      <c r="MI23" s="15">
        <v>15</v>
      </c>
      <c r="MJ23" s="9">
        <v>0</v>
      </c>
      <c r="MK23" s="9">
        <v>1.0273643069864199E-4</v>
      </c>
      <c r="ML23" s="9">
        <v>2.2186276819205161E-3</v>
      </c>
      <c r="MM23" s="9">
        <v>8.637597694134691E-3</v>
      </c>
      <c r="MN23" s="6">
        <v>4</v>
      </c>
      <c r="MO23" s="6"/>
      <c r="MP23" s="6"/>
      <c r="MQ23" s="6"/>
      <c r="MR23" s="15">
        <v>15</v>
      </c>
      <c r="MS23" s="9">
        <v>0</v>
      </c>
      <c r="MT23" s="9">
        <v>1.03344672019067E-4</v>
      </c>
      <c r="MU23" s="9">
        <v>2.2239273882701371E-3</v>
      </c>
      <c r="MV23" s="9">
        <v>8.6661488911291273E-3</v>
      </c>
      <c r="MW23" s="6">
        <v>4</v>
      </c>
      <c r="MX23" s="6"/>
      <c r="MY23" s="6"/>
      <c r="MZ23" s="6"/>
      <c r="NA23" s="15">
        <v>15</v>
      </c>
      <c r="NB23" s="9">
        <v>0</v>
      </c>
      <c r="NC23" s="9">
        <v>1.046772474461043E-4</v>
      </c>
      <c r="ND23" s="9">
        <v>2.229239754196497E-3</v>
      </c>
      <c r="NE23" s="9">
        <v>8.7547173703662849E-3</v>
      </c>
      <c r="NF23" s="6">
        <v>4</v>
      </c>
    </row>
    <row r="24" spans="1:370">
      <c r="A24" s="6"/>
      <c r="B24" s="6"/>
      <c r="C24" s="6"/>
      <c r="D24" s="15">
        <f t="shared" si="2"/>
        <v>16</v>
      </c>
      <c r="E24" s="9">
        <f>E23+1/35</f>
        <v>2.8571428571428571E-2</v>
      </c>
      <c r="F24" s="9">
        <f t="shared" ref="F24:F57" si="7">$C$11</f>
        <v>5.2699999999999993E-5</v>
      </c>
      <c r="G24" s="9">
        <f>'mu (tau) a'!B17</f>
        <v>5.8485500000000001E-3</v>
      </c>
      <c r="H24" s="9">
        <f>F24*'qx (tau) a'!B17/G24</f>
        <v>5.254636619332996E-5</v>
      </c>
      <c r="I24" s="6">
        <f t="shared" si="0"/>
        <v>4</v>
      </c>
      <c r="K24" s="6"/>
      <c r="L24" s="6"/>
      <c r="M24" s="6"/>
      <c r="N24" s="15">
        <v>16</v>
      </c>
      <c r="O24" s="9">
        <v>2.8571428571428571E-2</v>
      </c>
      <c r="P24" s="9">
        <v>5.2699999999999993E-5</v>
      </c>
      <c r="Q24" s="9">
        <v>5.8485500000000001E-3</v>
      </c>
      <c r="R24" s="9">
        <v>5.254636619332996E-5</v>
      </c>
      <c r="S24" s="6">
        <v>4</v>
      </c>
      <c r="T24" s="6"/>
      <c r="U24" s="6"/>
      <c r="V24" s="6"/>
      <c r="W24" s="15">
        <v>16</v>
      </c>
      <c r="X24" s="9">
        <v>2.8571428571428571E-2</v>
      </c>
      <c r="Y24" s="9">
        <v>4.1900000000000002E-5</v>
      </c>
      <c r="Z24" s="9">
        <v>5.1883800000000002E-3</v>
      </c>
      <c r="AA24" s="9">
        <v>4.1791623589636844E-5</v>
      </c>
      <c r="AB24" s="6">
        <v>4</v>
      </c>
      <c r="AC24" s="6"/>
      <c r="AD24" s="6"/>
      <c r="AE24" s="6"/>
      <c r="AF24" s="15">
        <v>16</v>
      </c>
      <c r="AG24" s="9">
        <v>2.8571428571428571E-2</v>
      </c>
      <c r="AH24" s="9">
        <v>1.2520000000000001E-4</v>
      </c>
      <c r="AI24" s="9">
        <v>5.70821E-3</v>
      </c>
      <c r="AJ24" s="9">
        <v>1.2484380287340515E-4</v>
      </c>
      <c r="AK24" s="6">
        <v>4</v>
      </c>
      <c r="AL24" s="6"/>
      <c r="AM24" s="6"/>
      <c r="AN24" s="6"/>
      <c r="AO24" s="15">
        <v>16</v>
      </c>
      <c r="AP24" s="9">
        <v>2.8571428571428571E-2</v>
      </c>
      <c r="AQ24" s="9">
        <v>1.316E-4</v>
      </c>
      <c r="AR24" s="9">
        <v>5.8851700000000003E-3</v>
      </c>
      <c r="AS24" s="9">
        <v>1.3121382050136187E-4</v>
      </c>
      <c r="AT24" s="6">
        <v>4</v>
      </c>
      <c r="AU24" s="6"/>
      <c r="AV24" s="6"/>
      <c r="AW24" s="6"/>
      <c r="AX24" s="15">
        <v>16</v>
      </c>
      <c r="AY24" s="9">
        <v>2.8571428571428571E-2</v>
      </c>
      <c r="AZ24" s="9">
        <v>1.3880000000000001E-4</v>
      </c>
      <c r="BA24" s="9">
        <v>5.4295000000000003E-3</v>
      </c>
      <c r="BB24" s="9">
        <v>1.3842420849065291E-4</v>
      </c>
      <c r="BC24" s="6">
        <v>4</v>
      </c>
      <c r="BD24" s="6"/>
      <c r="BE24" s="6"/>
      <c r="BF24" s="6"/>
      <c r="BG24" s="15">
        <v>16</v>
      </c>
      <c r="BH24" s="9">
        <v>2.8571428571428571E-2</v>
      </c>
      <c r="BI24" s="9">
        <v>1.403E-4</v>
      </c>
      <c r="BJ24" s="9">
        <v>4.4971000000000004E-3</v>
      </c>
      <c r="BK24" s="9">
        <v>1.3998521335972067E-4</v>
      </c>
      <c r="BL24" s="6">
        <v>4</v>
      </c>
      <c r="BM24" s="6"/>
      <c r="BN24" s="6"/>
      <c r="BO24" s="6"/>
      <c r="BP24" s="15">
        <v>16</v>
      </c>
      <c r="BQ24" s="9">
        <v>2.8571428571428571E-2</v>
      </c>
      <c r="BR24" s="9">
        <v>1.3439999999999999E-4</v>
      </c>
      <c r="BS24" s="9">
        <v>4.4492100000000003E-3</v>
      </c>
      <c r="BT24" s="9">
        <v>1.3410185089038278E-4</v>
      </c>
      <c r="BU24" s="6">
        <v>4</v>
      </c>
      <c r="BV24" s="6"/>
      <c r="BW24" s="6"/>
      <c r="BX24" s="6"/>
      <c r="BY24" s="15">
        <v>16</v>
      </c>
      <c r="BZ24" s="9">
        <v>2.8571428571428571E-2</v>
      </c>
      <c r="CA24" s="9">
        <v>1.3769999999999999E-4</v>
      </c>
      <c r="CB24" s="9">
        <v>4.3935399999999996E-3</v>
      </c>
      <c r="CC24" s="9">
        <v>1.3739818164851123E-4</v>
      </c>
      <c r="CD24" s="6">
        <v>4</v>
      </c>
      <c r="CE24" s="6"/>
      <c r="CF24" s="6"/>
      <c r="CG24" s="6"/>
      <c r="CH24" s="15">
        <v>16</v>
      </c>
      <c r="CI24" s="9">
        <v>2.8571428571428571E-2</v>
      </c>
      <c r="CJ24" s="9">
        <v>1.529E-4</v>
      </c>
      <c r="CK24" s="9">
        <v>4.8287699999999996E-3</v>
      </c>
      <c r="CL24" s="9">
        <v>1.5253174328037992E-4</v>
      </c>
      <c r="CM24" s="6">
        <v>4</v>
      </c>
      <c r="CN24" s="6"/>
      <c r="CO24" s="6"/>
      <c r="CP24" s="6"/>
      <c r="CQ24" s="15">
        <v>16</v>
      </c>
      <c r="CR24" s="9">
        <v>2.8571428571428571E-2</v>
      </c>
      <c r="CS24" s="9">
        <v>1.6469999999999999E-4</v>
      </c>
      <c r="CT24" s="9">
        <v>4.8272599999999999E-3</v>
      </c>
      <c r="CU24" s="9">
        <v>1.6430354031065242E-4</v>
      </c>
      <c r="CV24" s="6">
        <v>4</v>
      </c>
      <c r="CW24" s="6"/>
      <c r="CX24" s="6"/>
      <c r="CY24" s="6"/>
      <c r="CZ24" s="15">
        <v>16</v>
      </c>
      <c r="DA24" s="9">
        <v>2.8571428571428571E-2</v>
      </c>
      <c r="DB24" s="9">
        <v>1.7260000000000002E-4</v>
      </c>
      <c r="DC24" s="9">
        <v>4.6204200000000001E-3</v>
      </c>
      <c r="DD24" s="9">
        <v>1.7220215954393759E-4</v>
      </c>
      <c r="DE24" s="6">
        <v>4</v>
      </c>
      <c r="DF24" s="6"/>
      <c r="DG24" s="6"/>
      <c r="DH24" s="6"/>
      <c r="DI24" s="15">
        <v>16</v>
      </c>
      <c r="DJ24" s="9">
        <v>2.8571428571428571E-2</v>
      </c>
      <c r="DK24" s="9">
        <v>1.8249999999999999E-4</v>
      </c>
      <c r="DL24" s="9">
        <v>4.5517400000000003E-3</v>
      </c>
      <c r="DM24" s="9">
        <v>1.8208542227807385E-4</v>
      </c>
      <c r="DN24" s="6">
        <v>4</v>
      </c>
      <c r="DO24" s="6"/>
      <c r="DP24" s="6"/>
      <c r="DQ24" s="6"/>
      <c r="DR24" s="15">
        <v>16</v>
      </c>
      <c r="DS24" s="9">
        <v>2.8571428571428571E-2</v>
      </c>
      <c r="DT24" s="9">
        <v>1.9469999999999999E-4</v>
      </c>
      <c r="DU24" s="9">
        <v>4.3298499999999997E-3</v>
      </c>
      <c r="DV24" s="9">
        <v>1.9427955933808331E-4</v>
      </c>
      <c r="DW24" s="6">
        <v>4</v>
      </c>
      <c r="DX24" s="6"/>
      <c r="DY24" s="6"/>
      <c r="DZ24" s="6"/>
      <c r="EA24" s="15">
        <v>16</v>
      </c>
      <c r="EB24" s="9">
        <v>2.8571428571428571E-2</v>
      </c>
      <c r="EC24" s="9">
        <v>2.095E-4</v>
      </c>
      <c r="ED24" s="9">
        <v>3.7587599999999999E-3</v>
      </c>
      <c r="EE24" s="9">
        <v>2.091070579127159E-4</v>
      </c>
      <c r="EF24" s="6">
        <v>4</v>
      </c>
      <c r="EG24" s="6"/>
      <c r="EH24" s="6"/>
      <c r="EI24" s="6"/>
      <c r="EJ24" s="15">
        <v>16</v>
      </c>
      <c r="EK24" s="9">
        <v>2.8571428571428571E-2</v>
      </c>
      <c r="EL24" s="9">
        <v>2.2739999999999997E-4</v>
      </c>
      <c r="EM24" s="9">
        <v>3.5801700000000001E-3</v>
      </c>
      <c r="EN24" s="9">
        <v>2.2699349416368495E-4</v>
      </c>
      <c r="EO24" s="6">
        <v>4</v>
      </c>
      <c r="EP24" s="6"/>
      <c r="EQ24" s="6"/>
      <c r="ER24" s="6"/>
      <c r="ES24" s="15">
        <v>16</v>
      </c>
      <c r="ET24" s="9">
        <v>2.8571428571428571E-2</v>
      </c>
      <c r="EU24" s="9">
        <v>2.3039999999999999E-4</v>
      </c>
      <c r="EV24" s="9">
        <v>3.41166E-3</v>
      </c>
      <c r="EW24" s="9">
        <v>2.3000763264803645E-4</v>
      </c>
      <c r="EX24" s="6">
        <v>4</v>
      </c>
      <c r="EY24" s="6"/>
      <c r="EZ24" s="6"/>
      <c r="FA24" s="6"/>
      <c r="FB24" s="15">
        <v>16</v>
      </c>
      <c r="FC24" s="9">
        <v>2.8571428571428571E-2</v>
      </c>
      <c r="FD24" s="9">
        <v>2.2800000000000001E-4</v>
      </c>
      <c r="FE24" s="9">
        <v>3.2999800000000001E-3</v>
      </c>
      <c r="FF24" s="9">
        <v>2.2762414317662531E-4</v>
      </c>
      <c r="FG24" s="6">
        <v>4</v>
      </c>
      <c r="FH24" s="6"/>
      <c r="FI24" s="6"/>
      <c r="FJ24" s="6"/>
      <c r="FK24" s="15">
        <v>16</v>
      </c>
      <c r="FL24" s="9">
        <v>2.8571428571428571E-2</v>
      </c>
      <c r="FM24" s="9">
        <v>2.0340000000000001E-4</v>
      </c>
      <c r="FN24" s="9">
        <v>3.0556200000000002E-3</v>
      </c>
      <c r="FO24" s="9">
        <v>2.0308913739273865E-4</v>
      </c>
      <c r="FP24" s="6">
        <v>4</v>
      </c>
      <c r="FQ24" s="6"/>
      <c r="FR24" s="6"/>
      <c r="FS24" s="6"/>
      <c r="FT24" s="15">
        <v>16</v>
      </c>
      <c r="FU24" s="9">
        <v>2.8571428571428571E-2</v>
      </c>
      <c r="FV24" s="9">
        <v>1.7430000000000001E-4</v>
      </c>
      <c r="FW24" s="9">
        <v>2.8881699999999998E-3</v>
      </c>
      <c r="FX24" s="9">
        <v>1.7404894552605979E-4</v>
      </c>
      <c r="FY24" s="6">
        <v>4</v>
      </c>
      <c r="FZ24" s="6"/>
      <c r="GA24" s="6"/>
      <c r="GB24" s="6"/>
      <c r="GC24" s="15">
        <v>16</v>
      </c>
      <c r="GD24" s="9">
        <v>2.8571428571428571E-2</v>
      </c>
      <c r="GE24" s="9">
        <v>1.4550000000000001E-4</v>
      </c>
      <c r="GF24" s="9">
        <v>2.7064900000000002E-3</v>
      </c>
      <c r="GG24" s="9">
        <v>1.4530323962032003E-4</v>
      </c>
      <c r="GH24" s="6">
        <v>4</v>
      </c>
      <c r="GI24" s="6"/>
      <c r="GJ24" s="6"/>
      <c r="GK24" s="6"/>
      <c r="GL24" s="15">
        <v>16</v>
      </c>
      <c r="GM24" s="9">
        <v>2.8571428571428571E-2</v>
      </c>
      <c r="GN24" s="9">
        <v>1.2660000000000001E-4</v>
      </c>
      <c r="GO24" s="9">
        <v>2.55032E-3</v>
      </c>
      <c r="GP24" s="9">
        <v>1.2643866730449512E-4</v>
      </c>
      <c r="GQ24" s="6">
        <v>4</v>
      </c>
      <c r="GR24" s="6"/>
      <c r="GS24" s="6"/>
      <c r="GT24" s="6"/>
      <c r="GU24" s="15">
        <v>16</v>
      </c>
      <c r="GV24" s="9">
        <v>2.8571428571428571E-2</v>
      </c>
      <c r="GW24" s="9">
        <v>1.1310000000000001E-4</v>
      </c>
      <c r="GX24" s="9">
        <v>2.41202E-3</v>
      </c>
      <c r="GY24" s="9">
        <v>1.1296354963889189E-4</v>
      </c>
      <c r="GZ24" s="6">
        <v>4</v>
      </c>
      <c r="HA24" s="6"/>
      <c r="HB24" s="6"/>
      <c r="HC24" s="6"/>
      <c r="HD24" s="15">
        <v>16</v>
      </c>
      <c r="HE24" s="9">
        <v>2.8571428571428571E-2</v>
      </c>
      <c r="HF24" s="9">
        <v>1.065E-4</v>
      </c>
      <c r="HG24" s="9">
        <v>2.2576300000000001E-3</v>
      </c>
      <c r="HH24" s="9">
        <v>1.0637970792379621E-4</v>
      </c>
      <c r="HI24" s="6">
        <v>4</v>
      </c>
      <c r="HJ24" s="6"/>
      <c r="HK24" s="6"/>
      <c r="HL24" s="6"/>
      <c r="HM24" s="15">
        <v>16</v>
      </c>
      <c r="HN24" s="9">
        <v>2.8571428571428571E-2</v>
      </c>
      <c r="HO24" s="9">
        <v>1.0670000000000001E-4</v>
      </c>
      <c r="HP24" s="9">
        <v>2.1407900000000001E-3</v>
      </c>
      <c r="HQ24" s="9">
        <v>1.0658586316266425E-4</v>
      </c>
      <c r="HR24" s="6">
        <v>4</v>
      </c>
      <c r="HS24" s="6"/>
      <c r="HT24" s="6"/>
      <c r="HU24" s="6"/>
      <c r="HV24" s="15">
        <v>16</v>
      </c>
      <c r="HW24" s="9">
        <v>2.8571428571428571E-2</v>
      </c>
      <c r="HX24" s="9">
        <v>1.066E-4</v>
      </c>
      <c r="HY24" s="9">
        <v>2.0359699999999998E-3</v>
      </c>
      <c r="HZ24" s="9">
        <v>1.0649161824584843E-4</v>
      </c>
      <c r="IA24" s="6">
        <v>4</v>
      </c>
      <c r="IB24" s="6"/>
      <c r="IC24" s="6"/>
      <c r="ID24" s="6"/>
      <c r="IE24" s="15">
        <v>16</v>
      </c>
      <c r="IF24" s="9">
        <v>2.8571428571428571E-2</v>
      </c>
      <c r="IG24" s="9">
        <v>1.1710000000000001E-4</v>
      </c>
      <c r="IH24" s="9">
        <v>1.94813E-3</v>
      </c>
      <c r="II24" s="9">
        <v>1.1698579304255878E-4</v>
      </c>
      <c r="IJ24" s="6">
        <v>4</v>
      </c>
      <c r="IK24" s="6"/>
      <c r="IL24" s="6"/>
      <c r="IM24" s="6"/>
      <c r="IN24" s="15">
        <v>16</v>
      </c>
      <c r="IO24" s="9">
        <v>2.8571428571428571E-2</v>
      </c>
      <c r="IP24" s="9">
        <v>1.226E-4</v>
      </c>
      <c r="IQ24" s="9">
        <v>1.88101E-3</v>
      </c>
      <c r="IR24" s="9">
        <v>1.2248463538205539E-4</v>
      </c>
      <c r="IS24" s="6">
        <v>4</v>
      </c>
      <c r="IT24" s="6"/>
      <c r="IU24" s="6"/>
      <c r="IV24" s="6"/>
      <c r="IW24" s="15">
        <v>16</v>
      </c>
      <c r="IX24" s="9">
        <v>2.8571428571428571E-2</v>
      </c>
      <c r="IY24" s="9">
        <v>1.316E-4</v>
      </c>
      <c r="IZ24" s="9">
        <v>1.8009199999999999E-3</v>
      </c>
      <c r="JA24" s="9">
        <v>1.3148162050507519E-4</v>
      </c>
      <c r="JB24" s="6">
        <v>4</v>
      </c>
      <c r="JC24" s="6"/>
      <c r="JD24" s="6"/>
      <c r="JE24" s="6"/>
      <c r="JF24" s="15">
        <v>16</v>
      </c>
      <c r="JG24" s="9">
        <v>2.8571428571428571E-2</v>
      </c>
      <c r="JH24" s="9">
        <v>1.3329999999999999E-4</v>
      </c>
      <c r="JI24" s="9">
        <v>1.7372799999999999E-3</v>
      </c>
      <c r="JJ24" s="9">
        <v>1.3318413899889481E-4</v>
      </c>
      <c r="JK24" s="6">
        <v>4</v>
      </c>
      <c r="JL24" s="6"/>
      <c r="JM24" s="6"/>
      <c r="JN24" s="6"/>
      <c r="JO24" s="15">
        <v>16</v>
      </c>
      <c r="JP24" s="9">
        <v>2.8571428571428571E-2</v>
      </c>
      <c r="JQ24" s="9">
        <v>1.3109999999999999E-4</v>
      </c>
      <c r="JR24" s="9">
        <v>1.6907199999999999E-3</v>
      </c>
      <c r="JS24" s="9">
        <v>1.3098911647108923E-4</v>
      </c>
      <c r="JT24" s="6">
        <v>4</v>
      </c>
      <c r="JU24" s="6"/>
      <c r="JV24" s="6"/>
      <c r="JW24" s="6"/>
      <c r="JX24" s="15">
        <v>16</v>
      </c>
      <c r="JY24" s="9">
        <v>2.8571428571428571E-2</v>
      </c>
      <c r="JZ24" s="9">
        <v>1.046772474461043E-4</v>
      </c>
      <c r="KA24" s="9">
        <v>2.4422115871729601E-3</v>
      </c>
      <c r="KB24" s="9">
        <v>7.9931067887593112E-3</v>
      </c>
      <c r="KC24" s="6">
        <v>4</v>
      </c>
      <c r="KD24" s="6"/>
      <c r="KE24" s="6"/>
      <c r="KF24" s="6"/>
      <c r="KG24" s="15">
        <v>16</v>
      </c>
      <c r="KH24" s="9">
        <v>2.8571428571428571E-2</v>
      </c>
      <c r="KI24" s="9">
        <v>1.06836834236566E-4</v>
      </c>
      <c r="KJ24" s="9">
        <v>2.4479771759210759E-3</v>
      </c>
      <c r="KK24" s="9">
        <v>8.1404805135210524E-3</v>
      </c>
      <c r="KL24" s="6">
        <v>4</v>
      </c>
      <c r="KM24" s="6"/>
      <c r="KN24" s="6"/>
      <c r="KO24" s="6"/>
      <c r="KP24" s="15">
        <v>16</v>
      </c>
      <c r="KQ24" s="9">
        <v>2.8571428571428571E-2</v>
      </c>
      <c r="KR24" s="9">
        <v>1.098263447640852E-4</v>
      </c>
      <c r="KS24" s="9">
        <v>2.4537563761080181E-3</v>
      </c>
      <c r="KT24" s="9">
        <v>8.349947548335868E-3</v>
      </c>
      <c r="KU24" s="6">
        <v>4</v>
      </c>
      <c r="KV24" s="6"/>
      <c r="KW24" s="6"/>
      <c r="KX24" s="6"/>
      <c r="KY24" s="15">
        <v>16</v>
      </c>
      <c r="KZ24" s="9">
        <v>2.8571428571428571E-2</v>
      </c>
      <c r="LA24" s="9">
        <v>1.135116025285597E-4</v>
      </c>
      <c r="LB24" s="9">
        <v>2.459549219867753E-3</v>
      </c>
      <c r="LC24" s="9">
        <v>8.6111385876651795E-3</v>
      </c>
      <c r="LD24" s="6">
        <v>4</v>
      </c>
      <c r="LE24" s="6"/>
      <c r="LF24" s="6"/>
      <c r="LG24" s="6"/>
      <c r="LH24" s="15">
        <v>16</v>
      </c>
      <c r="LI24" s="9">
        <v>2.8571428571428571E-2</v>
      </c>
      <c r="LJ24" s="9">
        <v>1.175874674386602E-4</v>
      </c>
      <c r="LK24" s="9">
        <v>2.4653557394101171E-3</v>
      </c>
      <c r="LL24" s="9">
        <v>8.9005539264294317E-3</v>
      </c>
      <c r="LM24" s="6">
        <v>4</v>
      </c>
      <c r="LN24" s="6"/>
      <c r="LO24" s="6"/>
      <c r="LP24" s="6"/>
      <c r="LQ24" s="15">
        <v>16</v>
      </c>
      <c r="LR24" s="9">
        <v>2.8571428571428571E-2</v>
      </c>
      <c r="LS24" s="9">
        <v>1.215632329500019E-4</v>
      </c>
      <c r="LT24" s="9">
        <v>2.471175967020988E-3</v>
      </c>
      <c r="LU24" s="9">
        <v>9.1787954294493546E-3</v>
      </c>
      <c r="LV24" s="6">
        <v>4</v>
      </c>
      <c r="LW24" s="6"/>
      <c r="LX24" s="6"/>
      <c r="LY24" s="6"/>
      <c r="LZ24" s="15">
        <v>16</v>
      </c>
      <c r="MA24" s="9">
        <v>2.8571428571428571E-2</v>
      </c>
      <c r="MB24" s="9">
        <v>1.02986681324452E-4</v>
      </c>
      <c r="MC24" s="9">
        <v>2.419284706534464E-3</v>
      </c>
      <c r="MD24" s="9">
        <v>7.9418263121354346E-3</v>
      </c>
      <c r="ME24" s="6">
        <v>4</v>
      </c>
      <c r="MF24" s="6"/>
      <c r="MG24" s="6"/>
      <c r="MH24" s="6"/>
      <c r="MI24" s="15">
        <v>16</v>
      </c>
      <c r="MJ24" s="9">
        <v>2.8571428571428571E-2</v>
      </c>
      <c r="MK24" s="9">
        <v>1.026845375519516E-4</v>
      </c>
      <c r="ML24" s="9">
        <v>2.4249961693560088E-3</v>
      </c>
      <c r="MM24" s="9">
        <v>7.898541807393333E-3</v>
      </c>
      <c r="MN24" s="6">
        <v>4</v>
      </c>
      <c r="MO24" s="6"/>
      <c r="MP24" s="6"/>
      <c r="MQ24" s="6"/>
      <c r="MR24" s="15">
        <v>16</v>
      </c>
      <c r="MS24" s="9">
        <v>2.8571428571428571E-2</v>
      </c>
      <c r="MT24" s="9">
        <v>1.0273643069864199E-4</v>
      </c>
      <c r="MU24" s="9">
        <v>2.4307211158355459E-3</v>
      </c>
      <c r="MV24" s="9">
        <v>7.8822099372177577E-3</v>
      </c>
      <c r="MW24" s="6">
        <v>4</v>
      </c>
      <c r="MX24" s="6"/>
      <c r="MY24" s="6"/>
      <c r="MZ24" s="6"/>
      <c r="NA24" s="15">
        <v>16</v>
      </c>
      <c r="NB24" s="9">
        <v>2.8571428571428571E-2</v>
      </c>
      <c r="NC24" s="9">
        <v>1.03344672019067E-4</v>
      </c>
      <c r="ND24" s="9">
        <v>2.4364595778053758E-3</v>
      </c>
      <c r="NE24" s="9">
        <v>7.9081608859916629E-3</v>
      </c>
      <c r="NF24" s="6">
        <v>4</v>
      </c>
    </row>
    <row r="25" spans="1:370">
      <c r="A25" s="6"/>
      <c r="B25" s="6"/>
      <c r="C25" s="6"/>
      <c r="D25" s="15">
        <f t="shared" si="2"/>
        <v>17</v>
      </c>
      <c r="E25" s="9">
        <f>E24+1/35</f>
        <v>5.7142857142857141E-2</v>
      </c>
      <c r="F25" s="9">
        <f t="shared" si="7"/>
        <v>5.2699999999999993E-5</v>
      </c>
      <c r="G25" s="9">
        <f>'mu (tau) a'!B18</f>
        <v>6.42283E-3</v>
      </c>
      <c r="H25" s="9">
        <f>F25*'qx (tau) a'!B18/G25</f>
        <v>5.2531303023744981E-5</v>
      </c>
      <c r="I25" s="6">
        <f t="shared" si="0"/>
        <v>4</v>
      </c>
      <c r="K25" s="6"/>
      <c r="L25" s="6"/>
      <c r="M25" s="6"/>
      <c r="N25" s="15">
        <v>17</v>
      </c>
      <c r="O25" s="9">
        <v>5.7142857142857141E-2</v>
      </c>
      <c r="P25" s="9">
        <v>5.2699999999999993E-5</v>
      </c>
      <c r="Q25" s="9">
        <v>6.42283E-3</v>
      </c>
      <c r="R25" s="9">
        <v>5.2531303023744981E-5</v>
      </c>
      <c r="S25" s="6">
        <v>4</v>
      </c>
      <c r="T25" s="6"/>
      <c r="U25" s="6"/>
      <c r="V25" s="6"/>
      <c r="W25" s="15">
        <v>17</v>
      </c>
      <c r="X25" s="9">
        <v>5.7142857142857141E-2</v>
      </c>
      <c r="Y25" s="9">
        <v>4.1900000000000002E-5</v>
      </c>
      <c r="Z25" s="9">
        <v>5.6435000000000001E-3</v>
      </c>
      <c r="AA25" s="9">
        <v>4.1782099406396743E-5</v>
      </c>
      <c r="AB25" s="6">
        <v>4</v>
      </c>
      <c r="AC25" s="6"/>
      <c r="AD25" s="6"/>
      <c r="AE25" s="6"/>
      <c r="AF25" s="15">
        <v>17</v>
      </c>
      <c r="AG25" s="9">
        <v>5.7142857142857141E-2</v>
      </c>
      <c r="AH25" s="9">
        <v>1.2520000000000001E-4</v>
      </c>
      <c r="AI25" s="9">
        <v>6.2299299999999998E-3</v>
      </c>
      <c r="AJ25" s="9">
        <v>1.2481133303263441E-4</v>
      </c>
      <c r="AK25" s="6">
        <v>4</v>
      </c>
      <c r="AL25" s="6"/>
      <c r="AM25" s="6"/>
      <c r="AN25" s="6"/>
      <c r="AO25" s="15">
        <v>17</v>
      </c>
      <c r="AP25" s="9">
        <v>5.7142857142857141E-2</v>
      </c>
      <c r="AQ25" s="9">
        <v>1.316E-4</v>
      </c>
      <c r="AR25" s="9">
        <v>6.6041700000000004E-3</v>
      </c>
      <c r="AS25" s="9">
        <v>1.3116679128490029E-4</v>
      </c>
      <c r="AT25" s="6">
        <v>4</v>
      </c>
      <c r="AU25" s="6"/>
      <c r="AV25" s="6"/>
      <c r="AW25" s="6"/>
      <c r="AX25" s="15">
        <v>17</v>
      </c>
      <c r="AY25" s="9">
        <v>5.7142857142857141E-2</v>
      </c>
      <c r="AZ25" s="9">
        <v>1.3880000000000001E-4</v>
      </c>
      <c r="BA25" s="9">
        <v>6.0577299999999999E-3</v>
      </c>
      <c r="BB25" s="9">
        <v>1.3838092354726935E-4</v>
      </c>
      <c r="BC25" s="6">
        <v>4</v>
      </c>
      <c r="BD25" s="6"/>
      <c r="BE25" s="6"/>
      <c r="BF25" s="6"/>
      <c r="BG25" s="15">
        <v>17</v>
      </c>
      <c r="BH25" s="9">
        <v>5.7142857142857141E-2</v>
      </c>
      <c r="BI25" s="9">
        <v>1.403E-4</v>
      </c>
      <c r="BJ25" s="9">
        <v>4.7764499999999998E-3</v>
      </c>
      <c r="BK25" s="9">
        <v>1.3996573208135748E-4</v>
      </c>
      <c r="BL25" s="6">
        <v>4</v>
      </c>
      <c r="BM25" s="6"/>
      <c r="BN25" s="6"/>
      <c r="BO25" s="6"/>
      <c r="BP25" s="15">
        <v>17</v>
      </c>
      <c r="BQ25" s="9">
        <v>5.7142857142857141E-2</v>
      </c>
      <c r="BR25" s="9">
        <v>1.3439999999999999E-4</v>
      </c>
      <c r="BS25" s="9">
        <v>4.7215599999999996E-3</v>
      </c>
      <c r="BT25" s="9">
        <v>1.3408346732859478E-4</v>
      </c>
      <c r="BU25" s="6">
        <v>4</v>
      </c>
      <c r="BV25" s="6"/>
      <c r="BW25" s="6"/>
      <c r="BX25" s="6"/>
      <c r="BY25" s="15">
        <v>17</v>
      </c>
      <c r="BZ25" s="9">
        <v>5.7142857142857141E-2</v>
      </c>
      <c r="CA25" s="9">
        <v>1.3769999999999999E-4</v>
      </c>
      <c r="CB25" s="9">
        <v>4.6653399999999996E-3</v>
      </c>
      <c r="CC25" s="9">
        <v>1.3737946130399926E-4</v>
      </c>
      <c r="CD25" s="6">
        <v>4</v>
      </c>
      <c r="CE25" s="6"/>
      <c r="CF25" s="6"/>
      <c r="CG25" s="6"/>
      <c r="CH25" s="15">
        <v>17</v>
      </c>
      <c r="CI25" s="9">
        <v>5.7142857142857141E-2</v>
      </c>
      <c r="CJ25" s="9">
        <v>1.529E-4</v>
      </c>
      <c r="CK25" s="9">
        <v>5.1985800000000004E-3</v>
      </c>
      <c r="CL25" s="9">
        <v>1.5250382200523988E-4</v>
      </c>
      <c r="CM25" s="6">
        <v>4</v>
      </c>
      <c r="CN25" s="6"/>
      <c r="CO25" s="6"/>
      <c r="CP25" s="6"/>
      <c r="CQ25" s="15">
        <v>17</v>
      </c>
      <c r="CR25" s="9">
        <v>5.7142857142857141E-2</v>
      </c>
      <c r="CS25" s="9">
        <v>1.6469999999999999E-4</v>
      </c>
      <c r="CT25" s="9">
        <v>5.2817599999999999E-3</v>
      </c>
      <c r="CU25" s="9">
        <v>1.6426624742510071E-4</v>
      </c>
      <c r="CV25" s="6">
        <v>4</v>
      </c>
      <c r="CW25" s="6"/>
      <c r="CX25" s="6"/>
      <c r="CY25" s="6"/>
      <c r="CZ25" s="15">
        <v>17</v>
      </c>
      <c r="DA25" s="9">
        <v>5.7142857142857141E-2</v>
      </c>
      <c r="DB25" s="9">
        <v>1.7260000000000002E-4</v>
      </c>
      <c r="DC25" s="9">
        <v>4.9848399999999999E-3</v>
      </c>
      <c r="DD25" s="9">
        <v>1.7217065021144111E-4</v>
      </c>
      <c r="DE25" s="6">
        <v>4</v>
      </c>
      <c r="DF25" s="6"/>
      <c r="DG25" s="6"/>
      <c r="DH25" s="6"/>
      <c r="DI25" s="15">
        <v>17</v>
      </c>
      <c r="DJ25" s="9">
        <v>5.7142857142857141E-2</v>
      </c>
      <c r="DK25" s="9">
        <v>1.8249999999999999E-4</v>
      </c>
      <c r="DL25" s="9">
        <v>4.9701399999999996E-3</v>
      </c>
      <c r="DM25" s="9">
        <v>1.8204761837694713E-4</v>
      </c>
      <c r="DN25" s="6">
        <v>4</v>
      </c>
      <c r="DO25" s="6"/>
      <c r="DP25" s="6"/>
      <c r="DQ25" s="6"/>
      <c r="DR25" s="15">
        <v>17</v>
      </c>
      <c r="DS25" s="9">
        <v>5.7142857142857141E-2</v>
      </c>
      <c r="DT25" s="9">
        <v>1.9469999999999999E-4</v>
      </c>
      <c r="DU25" s="9">
        <v>4.67316E-3</v>
      </c>
      <c r="DV25" s="9">
        <v>1.942462849549341E-4</v>
      </c>
      <c r="DW25" s="6">
        <v>4</v>
      </c>
      <c r="DX25" s="6"/>
      <c r="DY25" s="6"/>
      <c r="DZ25" s="6"/>
      <c r="EA25" s="15">
        <v>17</v>
      </c>
      <c r="EB25" s="9">
        <v>5.7142857142857141E-2</v>
      </c>
      <c r="EC25" s="9">
        <v>2.095E-4</v>
      </c>
      <c r="ED25" s="9">
        <v>4.0189400000000004E-3</v>
      </c>
      <c r="EE25" s="9">
        <v>2.0907984692481097E-4</v>
      </c>
      <c r="EF25" s="6">
        <v>4</v>
      </c>
      <c r="EG25" s="6"/>
      <c r="EH25" s="6"/>
      <c r="EI25" s="6"/>
      <c r="EJ25" s="15">
        <v>17</v>
      </c>
      <c r="EK25" s="9">
        <v>5.7142857142857141E-2</v>
      </c>
      <c r="EL25" s="9">
        <v>2.2739999999999997E-4</v>
      </c>
      <c r="EM25" s="9">
        <v>3.8329599999999998E-3</v>
      </c>
      <c r="EN25" s="9">
        <v>2.2696512929954916E-4</v>
      </c>
      <c r="EO25" s="6">
        <v>4</v>
      </c>
      <c r="EP25" s="6"/>
      <c r="EQ25" s="6"/>
      <c r="ER25" s="6"/>
      <c r="ES25" s="15">
        <v>17</v>
      </c>
      <c r="ET25" s="9">
        <v>5.7142857142857141E-2</v>
      </c>
      <c r="EU25" s="9">
        <v>2.3039999999999999E-4</v>
      </c>
      <c r="EV25" s="9">
        <v>3.66015E-3</v>
      </c>
      <c r="EW25" s="9">
        <v>2.2997887627556246E-4</v>
      </c>
      <c r="EX25" s="6">
        <v>4</v>
      </c>
      <c r="EY25" s="6"/>
      <c r="EZ25" s="6"/>
      <c r="FA25" s="6"/>
      <c r="FB25" s="15">
        <v>17</v>
      </c>
      <c r="FC25" s="9">
        <v>5.7142857142857141E-2</v>
      </c>
      <c r="FD25" s="9">
        <v>2.2800000000000001E-4</v>
      </c>
      <c r="FE25" s="9">
        <v>3.5459200000000001E-3</v>
      </c>
      <c r="FF25" s="9">
        <v>2.275968436964173E-4</v>
      </c>
      <c r="FG25" s="6">
        <v>4</v>
      </c>
      <c r="FH25" s="6"/>
      <c r="FI25" s="6"/>
      <c r="FJ25" s="6"/>
      <c r="FK25" s="15">
        <v>17</v>
      </c>
      <c r="FL25" s="9">
        <v>5.7142857142857141E-2</v>
      </c>
      <c r="FM25" s="9">
        <v>2.0340000000000001E-4</v>
      </c>
      <c r="FN25" s="9">
        <v>3.29218E-3</v>
      </c>
      <c r="FO25" s="9">
        <v>2.0306575521387047E-4</v>
      </c>
      <c r="FP25" s="6">
        <v>4</v>
      </c>
      <c r="FQ25" s="6"/>
      <c r="FR25" s="6"/>
      <c r="FS25" s="6"/>
      <c r="FT25" s="15">
        <v>17</v>
      </c>
      <c r="FU25" s="9">
        <v>5.7142857142857141E-2</v>
      </c>
      <c r="FV25" s="9">
        <v>1.7430000000000001E-4</v>
      </c>
      <c r="FW25" s="9">
        <v>3.12357E-3</v>
      </c>
      <c r="FX25" s="9">
        <v>1.7402824652561013E-4</v>
      </c>
      <c r="FY25" s="6">
        <v>4</v>
      </c>
      <c r="FZ25" s="6"/>
      <c r="GA25" s="6"/>
      <c r="GB25" s="6"/>
      <c r="GC25" s="15">
        <v>17</v>
      </c>
      <c r="GD25" s="9">
        <v>5.7142857142857141E-2</v>
      </c>
      <c r="GE25" s="9">
        <v>1.4550000000000001E-4</v>
      </c>
      <c r="GF25" s="9">
        <v>2.9340600000000001E-3</v>
      </c>
      <c r="GG25" s="9">
        <v>1.4528725895175969E-4</v>
      </c>
      <c r="GH25" s="6">
        <v>4</v>
      </c>
      <c r="GI25" s="6"/>
      <c r="GJ25" s="6"/>
      <c r="GK25" s="6"/>
      <c r="GL25" s="15">
        <v>17</v>
      </c>
      <c r="GM25" s="9">
        <v>5.7142857142857141E-2</v>
      </c>
      <c r="GN25" s="9">
        <v>1.2660000000000001E-4</v>
      </c>
      <c r="GO25" s="9">
        <v>2.77298E-3</v>
      </c>
      <c r="GP25" s="9">
        <v>1.2642514190509851E-4</v>
      </c>
      <c r="GQ25" s="6">
        <v>4</v>
      </c>
      <c r="GR25" s="6"/>
      <c r="GS25" s="6"/>
      <c r="GT25" s="6"/>
      <c r="GU25" s="15">
        <v>17</v>
      </c>
      <c r="GV25" s="9">
        <v>5.7142857142857141E-2</v>
      </c>
      <c r="GW25" s="9">
        <v>1.1310000000000001E-4</v>
      </c>
      <c r="GX25" s="9">
        <v>2.6301300000000001E-3</v>
      </c>
      <c r="GY25" s="9">
        <v>1.1295164421530496E-4</v>
      </c>
      <c r="GZ25" s="6">
        <v>4</v>
      </c>
      <c r="HA25" s="6"/>
      <c r="HB25" s="6"/>
      <c r="HC25" s="6"/>
      <c r="HD25" s="15">
        <v>17</v>
      </c>
      <c r="HE25" s="9">
        <v>5.7142857142857141E-2</v>
      </c>
      <c r="HF25" s="9">
        <v>1.065E-4</v>
      </c>
      <c r="HG25" s="9">
        <v>2.4677200000000001E-3</v>
      </c>
      <c r="HH25" s="9">
        <v>1.0636880197105019E-4</v>
      </c>
      <c r="HI25" s="6">
        <v>4</v>
      </c>
      <c r="HJ25" s="6"/>
      <c r="HK25" s="6"/>
      <c r="HL25" s="6"/>
      <c r="HM25" s="15">
        <v>17</v>
      </c>
      <c r="HN25" s="9">
        <v>5.7142857142857141E-2</v>
      </c>
      <c r="HO25" s="9">
        <v>1.0670000000000001E-4</v>
      </c>
      <c r="HP25" s="9">
        <v>2.34622E-3</v>
      </c>
      <c r="HQ25" s="9">
        <v>1.0657493713292019E-4</v>
      </c>
      <c r="HR25" s="6">
        <v>4</v>
      </c>
      <c r="HS25" s="6"/>
      <c r="HT25" s="6"/>
      <c r="HU25" s="6"/>
      <c r="HV25" s="15">
        <v>17</v>
      </c>
      <c r="HW25" s="9">
        <v>5.7142857142857141E-2</v>
      </c>
      <c r="HX25" s="9">
        <v>1.066E-4</v>
      </c>
      <c r="HY25" s="9">
        <v>2.2366999999999999E-3</v>
      </c>
      <c r="HZ25" s="9">
        <v>1.0648085125407967E-4</v>
      </c>
      <c r="IA25" s="6">
        <v>4</v>
      </c>
      <c r="IB25" s="6"/>
      <c r="IC25" s="6"/>
      <c r="ID25" s="6"/>
      <c r="IE25" s="15">
        <v>17</v>
      </c>
      <c r="IF25" s="9">
        <v>5.7142857142857141E-2</v>
      </c>
      <c r="IG25" s="9">
        <v>1.1710000000000001E-4</v>
      </c>
      <c r="IH25" s="9">
        <v>2.1445600000000002E-3</v>
      </c>
      <c r="II25" s="9">
        <v>1.1697441246689298E-4</v>
      </c>
      <c r="IJ25" s="6">
        <v>4</v>
      </c>
      <c r="IK25" s="6"/>
      <c r="IL25" s="6"/>
      <c r="IM25" s="6"/>
      <c r="IN25" s="15">
        <v>17</v>
      </c>
      <c r="IO25" s="9">
        <v>5.7142857142857141E-2</v>
      </c>
      <c r="IP25" s="9">
        <v>1.226E-4</v>
      </c>
      <c r="IQ25" s="9">
        <v>2.0763000000000001E-3</v>
      </c>
      <c r="IR25" s="9">
        <v>1.2247245773732118E-4</v>
      </c>
      <c r="IS25" s="6">
        <v>4</v>
      </c>
      <c r="IT25" s="6"/>
      <c r="IU25" s="6"/>
      <c r="IV25" s="6"/>
      <c r="IW25" s="15">
        <v>17</v>
      </c>
      <c r="IX25" s="9">
        <v>5.7142857142857141E-2</v>
      </c>
      <c r="IY25" s="9">
        <v>1.316E-4</v>
      </c>
      <c r="IZ25" s="9">
        <v>1.9900500000000002E-3</v>
      </c>
      <c r="JA25" s="9">
        <v>1.3146906459636694E-4</v>
      </c>
      <c r="JB25" s="6">
        <v>4</v>
      </c>
      <c r="JC25" s="6"/>
      <c r="JD25" s="6"/>
      <c r="JE25" s="6"/>
      <c r="JF25" s="15">
        <v>17</v>
      </c>
      <c r="JG25" s="9">
        <v>5.7142857142857141E-2</v>
      </c>
      <c r="JH25" s="9">
        <v>1.3329999999999999E-4</v>
      </c>
      <c r="JI25" s="9">
        <v>1.92278E-3</v>
      </c>
      <c r="JJ25" s="9">
        <v>1.3317243886456069E-4</v>
      </c>
      <c r="JK25" s="6">
        <v>4</v>
      </c>
      <c r="JL25" s="6"/>
      <c r="JM25" s="6"/>
      <c r="JN25" s="6"/>
      <c r="JO25" s="15">
        <v>17</v>
      </c>
      <c r="JP25" s="9">
        <v>5.7142857142857141E-2</v>
      </c>
      <c r="JQ25" s="9">
        <v>1.3109999999999999E-4</v>
      </c>
      <c r="JR25" s="9">
        <v>1.87641E-3</v>
      </c>
      <c r="JS25" s="9">
        <v>1.3097703327098021E-4</v>
      </c>
      <c r="JT25" s="6">
        <v>4</v>
      </c>
      <c r="JU25" s="6"/>
      <c r="JV25" s="6"/>
      <c r="JW25" s="6"/>
      <c r="JX25" s="15">
        <v>17</v>
      </c>
      <c r="JY25" s="9">
        <v>5.7142857142857141E-2</v>
      </c>
      <c r="JZ25" s="9">
        <v>1.03344672019067E-4</v>
      </c>
      <c r="KA25" s="9">
        <v>2.6591887452999548E-3</v>
      </c>
      <c r="KB25" s="9">
        <v>7.2474551404041873E-3</v>
      </c>
      <c r="KC25" s="6">
        <v>4</v>
      </c>
      <c r="KD25" s="6"/>
      <c r="KE25" s="6"/>
      <c r="KF25" s="6"/>
      <c r="KG25" s="15">
        <v>17</v>
      </c>
      <c r="KH25" s="9">
        <v>5.7142857142857141E-2</v>
      </c>
      <c r="KI25" s="9">
        <v>1.046772474461043E-4</v>
      </c>
      <c r="KJ25" s="9">
        <v>2.665402790777616E-3</v>
      </c>
      <c r="KK25" s="9">
        <v>7.3253071716480114E-3</v>
      </c>
      <c r="KL25" s="6">
        <v>4</v>
      </c>
      <c r="KM25" s="6"/>
      <c r="KN25" s="6"/>
      <c r="KO25" s="6"/>
      <c r="KP25" s="15">
        <v>17</v>
      </c>
      <c r="KQ25" s="9">
        <v>5.7142857142857141E-2</v>
      </c>
      <c r="KR25" s="9">
        <v>1.06836834236566E-4</v>
      </c>
      <c r="KS25" s="9">
        <v>2.6716313573611089E-3</v>
      </c>
      <c r="KT25" s="9">
        <v>7.4602458076234515E-3</v>
      </c>
      <c r="KU25" s="6">
        <v>4</v>
      </c>
      <c r="KV25" s="6"/>
      <c r="KW25" s="6"/>
      <c r="KX25" s="6"/>
      <c r="KY25" s="15">
        <v>17</v>
      </c>
      <c r="KZ25" s="9">
        <v>5.7142857142857141E-2</v>
      </c>
      <c r="LA25" s="9">
        <v>1.098263447640852E-4</v>
      </c>
      <c r="LB25" s="9">
        <v>2.6778744789836481E-3</v>
      </c>
      <c r="LC25" s="9">
        <v>7.6523029505708075E-3</v>
      </c>
      <c r="LD25" s="6">
        <v>4</v>
      </c>
      <c r="LE25" s="6"/>
      <c r="LF25" s="6"/>
      <c r="LG25" s="6"/>
      <c r="LH25" s="15">
        <v>17</v>
      </c>
      <c r="LI25" s="9">
        <v>5.7142857142857141E-2</v>
      </c>
      <c r="LJ25" s="9">
        <v>1.135116025285597E-4</v>
      </c>
      <c r="LK25" s="9">
        <v>2.6841321896577332E-3</v>
      </c>
      <c r="LL25" s="9">
        <v>7.8917250963055872E-3</v>
      </c>
      <c r="LM25" s="6">
        <v>4</v>
      </c>
      <c r="LN25" s="6"/>
      <c r="LO25" s="6"/>
      <c r="LP25" s="6"/>
      <c r="LQ25" s="15">
        <v>17</v>
      </c>
      <c r="LR25" s="9">
        <v>5.7142857142857141E-2</v>
      </c>
      <c r="LS25" s="9">
        <v>1.175874674386602E-4</v>
      </c>
      <c r="LT25" s="9">
        <v>2.6904045234753559E-3</v>
      </c>
      <c r="LU25" s="9">
        <v>8.155124078161104E-3</v>
      </c>
      <c r="LV25" s="6">
        <v>4</v>
      </c>
      <c r="LW25" s="6"/>
      <c r="LX25" s="6"/>
      <c r="LY25" s="6"/>
      <c r="LZ25" s="15">
        <v>17</v>
      </c>
      <c r="MA25" s="9">
        <v>5.7142857142857141E-2</v>
      </c>
      <c r="MB25" s="9">
        <v>1.215632329500019E-4</v>
      </c>
      <c r="MC25" s="9">
        <v>2.6966915146081701E-3</v>
      </c>
      <c r="MD25" s="9">
        <v>8.4100247573986441E-3</v>
      </c>
      <c r="ME25" s="6">
        <v>4</v>
      </c>
      <c r="MF25" s="6"/>
      <c r="MG25" s="6"/>
      <c r="MH25" s="6"/>
      <c r="MI25" s="15">
        <v>17</v>
      </c>
      <c r="MJ25" s="9">
        <v>5.7142857142857141E-2</v>
      </c>
      <c r="MK25" s="9">
        <v>1.02986681324452E-4</v>
      </c>
      <c r="ML25" s="9">
        <v>2.6406333973554149E-3</v>
      </c>
      <c r="MM25" s="9">
        <v>7.2748807438806741E-3</v>
      </c>
      <c r="MN25" s="6">
        <v>4</v>
      </c>
      <c r="MO25" s="6"/>
      <c r="MP25" s="6"/>
      <c r="MQ25" s="6"/>
      <c r="MR25" s="15">
        <v>17</v>
      </c>
      <c r="MS25" s="9">
        <v>5.7142857142857141E-2</v>
      </c>
      <c r="MT25" s="9">
        <v>1.026845375519516E-4</v>
      </c>
      <c r="MU25" s="9">
        <v>2.6468040823246579E-3</v>
      </c>
      <c r="MV25" s="9">
        <v>7.2350562852431981E-3</v>
      </c>
      <c r="MW25" s="6">
        <v>4</v>
      </c>
      <c r="MX25" s="6"/>
      <c r="MY25" s="6"/>
      <c r="MZ25" s="6"/>
      <c r="NA25" s="15">
        <v>17</v>
      </c>
      <c r="NB25" s="9">
        <v>5.7142857142857141E-2</v>
      </c>
      <c r="NC25" s="9">
        <v>1.0273643069864199E-4</v>
      </c>
      <c r="ND25" s="9">
        <v>2.652989187074027E-3</v>
      </c>
      <c r="NE25" s="9">
        <v>7.219973587204281E-3</v>
      </c>
      <c r="NF25" s="6">
        <v>4</v>
      </c>
    </row>
    <row r="26" spans="1:370">
      <c r="A26" s="6"/>
      <c r="B26" s="6"/>
      <c r="C26" s="6"/>
      <c r="D26" s="15">
        <f t="shared" si="2"/>
        <v>18</v>
      </c>
      <c r="E26" s="9">
        <f t="shared" ref="E26:E57" si="8">E25+1/35</f>
        <v>8.5714285714285715E-2</v>
      </c>
      <c r="F26" s="9">
        <f t="shared" si="7"/>
        <v>5.2699999999999993E-5</v>
      </c>
      <c r="G26" s="9">
        <f>'mu (tau) a'!B19</f>
        <v>7.1275499999999999E-3</v>
      </c>
      <c r="H26" s="9">
        <f>F26*'qx (tau) a'!B19/G26</f>
        <v>5.2512861782800538E-5</v>
      </c>
      <c r="I26" s="6">
        <f t="shared" si="0"/>
        <v>4</v>
      </c>
      <c r="K26" s="6"/>
      <c r="L26" s="6"/>
      <c r="M26" s="6"/>
      <c r="N26" s="15">
        <v>18</v>
      </c>
      <c r="O26" s="9">
        <v>8.5714285714285715E-2</v>
      </c>
      <c r="P26" s="9">
        <v>5.2699999999999993E-5</v>
      </c>
      <c r="Q26" s="9">
        <v>7.1275499999999999E-3</v>
      </c>
      <c r="R26" s="9">
        <v>5.2512861782800538E-5</v>
      </c>
      <c r="S26" s="6">
        <v>4</v>
      </c>
      <c r="T26" s="6"/>
      <c r="U26" s="6"/>
      <c r="V26" s="6"/>
      <c r="W26" s="15">
        <v>18</v>
      </c>
      <c r="X26" s="9">
        <v>8.5714285714285715E-2</v>
      </c>
      <c r="Y26" s="9">
        <v>4.1900000000000002E-5</v>
      </c>
      <c r="Z26" s="9">
        <v>6.1954200000000001E-3</v>
      </c>
      <c r="AA26" s="9">
        <v>4.1770622653508568E-5</v>
      </c>
      <c r="AB26" s="6">
        <v>4</v>
      </c>
      <c r="AC26" s="6"/>
      <c r="AD26" s="6"/>
      <c r="AE26" s="6"/>
      <c r="AF26" s="15">
        <v>18</v>
      </c>
      <c r="AG26" s="9">
        <v>8.5714285714285715E-2</v>
      </c>
      <c r="AH26" s="9">
        <v>1.2520000000000001E-4</v>
      </c>
      <c r="AI26" s="9">
        <v>6.8602699999999999E-3</v>
      </c>
      <c r="AJ26" s="9">
        <v>1.2477203725217814E-4</v>
      </c>
      <c r="AK26" s="6">
        <v>4</v>
      </c>
      <c r="AL26" s="6"/>
      <c r="AM26" s="6"/>
      <c r="AN26" s="6"/>
      <c r="AO26" s="15">
        <v>18</v>
      </c>
      <c r="AP26" s="9">
        <v>8.5714285714285715E-2</v>
      </c>
      <c r="AQ26" s="9">
        <v>1.316E-4</v>
      </c>
      <c r="AR26" s="9">
        <v>7.5203400000000004E-3</v>
      </c>
      <c r="AS26" s="9">
        <v>1.3110704728775562E-4</v>
      </c>
      <c r="AT26" s="6">
        <v>4</v>
      </c>
      <c r="AU26" s="6"/>
      <c r="AV26" s="6"/>
      <c r="AW26" s="6"/>
      <c r="AX26" s="15">
        <v>18</v>
      </c>
      <c r="AY26" s="9">
        <v>8.5714285714285715E-2</v>
      </c>
      <c r="AZ26" s="9">
        <v>1.3880000000000001E-4</v>
      </c>
      <c r="BA26" s="9">
        <v>6.8571099999999996E-3</v>
      </c>
      <c r="BB26" s="9">
        <v>1.3832573547748251E-4</v>
      </c>
      <c r="BC26" s="6">
        <v>4</v>
      </c>
      <c r="BD26" s="6"/>
      <c r="BE26" s="6"/>
      <c r="BF26" s="6"/>
      <c r="BG26" s="15">
        <v>18</v>
      </c>
      <c r="BH26" s="9">
        <v>8.5714285714285715E-2</v>
      </c>
      <c r="BI26" s="9">
        <v>1.403E-4</v>
      </c>
      <c r="BJ26" s="9">
        <v>5.0907699999999997E-3</v>
      </c>
      <c r="BK26" s="9">
        <v>1.3994392891448641E-4</v>
      </c>
      <c r="BL26" s="6">
        <v>4</v>
      </c>
      <c r="BM26" s="6"/>
      <c r="BN26" s="6"/>
      <c r="BO26" s="6"/>
      <c r="BP26" s="15">
        <v>18</v>
      </c>
      <c r="BQ26" s="9">
        <v>8.5714285714285715E-2</v>
      </c>
      <c r="BR26" s="9">
        <v>1.3439999999999999E-4</v>
      </c>
      <c r="BS26" s="9">
        <v>5.02528E-3</v>
      </c>
      <c r="BT26" s="9">
        <v>1.3406301579215485E-4</v>
      </c>
      <c r="BU26" s="6">
        <v>4</v>
      </c>
      <c r="BV26" s="6"/>
      <c r="BW26" s="6"/>
      <c r="BX26" s="6"/>
      <c r="BY26" s="15">
        <v>18</v>
      </c>
      <c r="BZ26" s="9">
        <v>8.5714285714285715E-2</v>
      </c>
      <c r="CA26" s="9">
        <v>1.3769999999999999E-4</v>
      </c>
      <c r="CB26" s="9">
        <v>4.9682800000000003E-3</v>
      </c>
      <c r="CC26" s="9">
        <v>1.3735881814229468E-4</v>
      </c>
      <c r="CD26" s="6">
        <v>4</v>
      </c>
      <c r="CE26" s="6"/>
      <c r="CF26" s="6"/>
      <c r="CG26" s="6"/>
      <c r="CH26" s="15">
        <v>18</v>
      </c>
      <c r="CI26" s="9">
        <v>8.5714285714285715E-2</v>
      </c>
      <c r="CJ26" s="9">
        <v>1.529E-4</v>
      </c>
      <c r="CK26" s="9">
        <v>5.6285800000000002E-3</v>
      </c>
      <c r="CL26" s="9">
        <v>1.5247079405462835E-4</v>
      </c>
      <c r="CM26" s="6">
        <v>4</v>
      </c>
      <c r="CN26" s="6"/>
      <c r="CO26" s="6"/>
      <c r="CP26" s="6"/>
      <c r="CQ26" s="15">
        <v>18</v>
      </c>
      <c r="CR26" s="9">
        <v>8.5714285714285715E-2</v>
      </c>
      <c r="CS26" s="9">
        <v>1.6469999999999999E-4</v>
      </c>
      <c r="CT26" s="9">
        <v>5.8348300000000001E-3</v>
      </c>
      <c r="CU26" s="9">
        <v>1.6422098707245971E-4</v>
      </c>
      <c r="CV26" s="6">
        <v>4</v>
      </c>
      <c r="CW26" s="6"/>
      <c r="CX26" s="6"/>
      <c r="CY26" s="6"/>
      <c r="CZ26" s="15">
        <v>18</v>
      </c>
      <c r="DA26" s="9">
        <v>8.5714285714285715E-2</v>
      </c>
      <c r="DB26" s="9">
        <v>1.7260000000000002E-4</v>
      </c>
      <c r="DC26" s="9">
        <v>5.4069699999999997E-3</v>
      </c>
      <c r="DD26" s="9">
        <v>1.7213458073560612E-4</v>
      </c>
      <c r="DE26" s="6">
        <v>4</v>
      </c>
      <c r="DF26" s="6"/>
      <c r="DG26" s="6"/>
      <c r="DH26" s="6"/>
      <c r="DI26" s="15">
        <v>18</v>
      </c>
      <c r="DJ26" s="9">
        <v>8.5714285714285715E-2</v>
      </c>
      <c r="DK26" s="9">
        <v>1.8249999999999999E-4</v>
      </c>
      <c r="DL26" s="9">
        <v>5.4718500000000003E-3</v>
      </c>
      <c r="DM26" s="9">
        <v>1.8200204683973422E-4</v>
      </c>
      <c r="DN26" s="6">
        <v>4</v>
      </c>
      <c r="DO26" s="6"/>
      <c r="DP26" s="6"/>
      <c r="DQ26" s="6"/>
      <c r="DR26" s="15">
        <v>18</v>
      </c>
      <c r="DS26" s="9">
        <v>8.5714285714285715E-2</v>
      </c>
      <c r="DT26" s="9">
        <v>1.9469999999999999E-4</v>
      </c>
      <c r="DU26" s="9">
        <v>5.0657000000000002E-3</v>
      </c>
      <c r="DV26" s="9">
        <v>1.9420803245356021E-4</v>
      </c>
      <c r="DW26" s="6">
        <v>4</v>
      </c>
      <c r="DX26" s="6"/>
      <c r="DY26" s="6"/>
      <c r="DZ26" s="6"/>
      <c r="EA26" s="15">
        <v>18</v>
      </c>
      <c r="EB26" s="9">
        <v>8.5714285714285715E-2</v>
      </c>
      <c r="EC26" s="9">
        <v>2.095E-4</v>
      </c>
      <c r="ED26" s="9">
        <v>4.30453E-3</v>
      </c>
      <c r="EE26" s="9">
        <v>2.09050292366414E-4</v>
      </c>
      <c r="EF26" s="6">
        <v>4</v>
      </c>
      <c r="EG26" s="6"/>
      <c r="EH26" s="6"/>
      <c r="EI26" s="6"/>
      <c r="EJ26" s="15">
        <v>18</v>
      </c>
      <c r="EK26" s="9">
        <v>8.5714285714285715E-2</v>
      </c>
      <c r="EL26" s="9">
        <v>2.2739999999999997E-4</v>
      </c>
      <c r="EM26" s="9">
        <v>4.1095599999999999E-3</v>
      </c>
      <c r="EN26" s="9">
        <v>2.2693353108361962E-4</v>
      </c>
      <c r="EO26" s="6">
        <v>4</v>
      </c>
      <c r="EP26" s="6"/>
      <c r="EQ26" s="6"/>
      <c r="ER26" s="6"/>
      <c r="ES26" s="15">
        <v>18</v>
      </c>
      <c r="ET26" s="9">
        <v>8.5714285714285715E-2</v>
      </c>
      <c r="EU26" s="9">
        <v>2.3039999999999999E-4</v>
      </c>
      <c r="EV26" s="9">
        <v>3.9314199999999997E-3</v>
      </c>
      <c r="EW26" s="9">
        <v>2.2994815715441242E-4</v>
      </c>
      <c r="EX26" s="6">
        <v>4</v>
      </c>
      <c r="EY26" s="6"/>
      <c r="EZ26" s="6"/>
      <c r="FA26" s="6"/>
      <c r="FB26" s="15">
        <v>18</v>
      </c>
      <c r="FC26" s="9">
        <v>8.5714285714285715E-2</v>
      </c>
      <c r="FD26" s="9">
        <v>2.2800000000000001E-4</v>
      </c>
      <c r="FE26" s="9">
        <v>3.81351E-3</v>
      </c>
      <c r="FF26" s="9">
        <v>2.2756594318619857E-4</v>
      </c>
      <c r="FG26" s="6">
        <v>4</v>
      </c>
      <c r="FH26" s="6"/>
      <c r="FI26" s="6"/>
      <c r="FJ26" s="6"/>
      <c r="FK26" s="15">
        <v>18</v>
      </c>
      <c r="FL26" s="9">
        <v>8.5714285714285715E-2</v>
      </c>
      <c r="FM26" s="9">
        <v>2.0340000000000001E-4</v>
      </c>
      <c r="FN26" s="9">
        <v>3.5483099999999998E-3</v>
      </c>
      <c r="FO26" s="9">
        <v>2.0304001116024247E-4</v>
      </c>
      <c r="FP26" s="6">
        <v>4</v>
      </c>
      <c r="FQ26" s="6"/>
      <c r="FR26" s="6"/>
      <c r="FS26" s="6"/>
      <c r="FT26" s="15">
        <v>18</v>
      </c>
      <c r="FU26" s="9">
        <v>8.5714285714285715E-2</v>
      </c>
      <c r="FV26" s="9">
        <v>1.7430000000000001E-4</v>
      </c>
      <c r="FW26" s="9">
        <v>3.37741E-3</v>
      </c>
      <c r="FX26" s="9">
        <v>1.7400635279696573E-4</v>
      </c>
      <c r="FY26" s="6">
        <v>4</v>
      </c>
      <c r="FZ26" s="6"/>
      <c r="GA26" s="6"/>
      <c r="GB26" s="6"/>
      <c r="GC26" s="15">
        <v>18</v>
      </c>
      <c r="GD26" s="9">
        <v>8.5714285714285715E-2</v>
      </c>
      <c r="GE26" s="9">
        <v>1.4550000000000001E-4</v>
      </c>
      <c r="GF26" s="9">
        <v>3.1786900000000001E-3</v>
      </c>
      <c r="GG26" s="9">
        <v>1.4526884345437903E-4</v>
      </c>
      <c r="GH26" s="6">
        <v>4</v>
      </c>
      <c r="GI26" s="6"/>
      <c r="GJ26" s="6"/>
      <c r="GK26" s="6"/>
      <c r="GL26" s="15">
        <v>18</v>
      </c>
      <c r="GM26" s="9">
        <v>8.5714285714285715E-2</v>
      </c>
      <c r="GN26" s="9">
        <v>1.2660000000000001E-4</v>
      </c>
      <c r="GO26" s="9">
        <v>3.01147E-3</v>
      </c>
      <c r="GP26" s="9">
        <v>1.264095621075422E-4</v>
      </c>
      <c r="GQ26" s="6">
        <v>4</v>
      </c>
      <c r="GR26" s="6"/>
      <c r="GS26" s="6"/>
      <c r="GT26" s="6"/>
      <c r="GU26" s="15">
        <v>18</v>
      </c>
      <c r="GV26" s="9">
        <v>8.5714285714285715E-2</v>
      </c>
      <c r="GW26" s="9">
        <v>1.1310000000000001E-4</v>
      </c>
      <c r="GX26" s="9">
        <v>2.8629900000000002E-3</v>
      </c>
      <c r="GY26" s="9">
        <v>1.1293842800708351E-4</v>
      </c>
      <c r="GZ26" s="6">
        <v>4</v>
      </c>
      <c r="HA26" s="6"/>
      <c r="HB26" s="6"/>
      <c r="HC26" s="6"/>
      <c r="HD26" s="15">
        <v>18</v>
      </c>
      <c r="HE26" s="9">
        <v>8.5714285714285715E-2</v>
      </c>
      <c r="HF26" s="9">
        <v>1.065E-4</v>
      </c>
      <c r="HG26" s="9">
        <v>2.6913200000000001E-3</v>
      </c>
      <c r="HH26" s="9">
        <v>1.0635714630738819E-4</v>
      </c>
      <c r="HI26" s="6">
        <v>4</v>
      </c>
      <c r="HJ26" s="6"/>
      <c r="HK26" s="6"/>
      <c r="HL26" s="6"/>
      <c r="HM26" s="15">
        <v>18</v>
      </c>
      <c r="HN26" s="9">
        <v>8.5714285714285715E-2</v>
      </c>
      <c r="HO26" s="9">
        <v>1.0670000000000001E-4</v>
      </c>
      <c r="HP26" s="9">
        <v>2.5634E-3</v>
      </c>
      <c r="HQ26" s="9">
        <v>1.0656347195131466E-4</v>
      </c>
      <c r="HR26" s="6">
        <v>4</v>
      </c>
      <c r="HS26" s="6"/>
      <c r="HT26" s="6"/>
      <c r="HU26" s="6"/>
      <c r="HV26" s="15">
        <v>18</v>
      </c>
      <c r="HW26" s="9">
        <v>8.5714285714285715E-2</v>
      </c>
      <c r="HX26" s="9">
        <v>1.066E-4</v>
      </c>
      <c r="HY26" s="9">
        <v>2.4490699999999998E-3</v>
      </c>
      <c r="HZ26" s="9">
        <v>1.064698550878497E-4</v>
      </c>
      <c r="IA26" s="6">
        <v>4</v>
      </c>
      <c r="IB26" s="6"/>
      <c r="IC26" s="6"/>
      <c r="ID26" s="6"/>
      <c r="IE26" s="15">
        <v>18</v>
      </c>
      <c r="IF26" s="9">
        <v>8.5714285714285715E-2</v>
      </c>
      <c r="IG26" s="9">
        <v>1.1710000000000001E-4</v>
      </c>
      <c r="IH26" s="9">
        <v>2.3522199999999999E-3</v>
      </c>
      <c r="II26" s="9">
        <v>1.1696259958677335E-4</v>
      </c>
      <c r="IJ26" s="6">
        <v>4</v>
      </c>
      <c r="IK26" s="6"/>
      <c r="IL26" s="6"/>
      <c r="IM26" s="6"/>
      <c r="IN26" s="15">
        <v>18</v>
      </c>
      <c r="IO26" s="9">
        <v>8.5714285714285715E-2</v>
      </c>
      <c r="IP26" s="9">
        <v>1.226E-4</v>
      </c>
      <c r="IQ26" s="9">
        <v>2.2827199999999998E-3</v>
      </c>
      <c r="IR26" s="9">
        <v>1.2246035957103808E-4</v>
      </c>
      <c r="IS26" s="6">
        <v>4</v>
      </c>
      <c r="IT26" s="6"/>
      <c r="IU26" s="6"/>
      <c r="IV26" s="6"/>
      <c r="IW26" s="15">
        <v>18</v>
      </c>
      <c r="IX26" s="9">
        <v>8.5714285714285715E-2</v>
      </c>
      <c r="IY26" s="9">
        <v>1.316E-4</v>
      </c>
      <c r="IZ26" s="9">
        <v>2.1896900000000002E-3</v>
      </c>
      <c r="JA26" s="9">
        <v>1.3145576040444082E-4</v>
      </c>
      <c r="JB26" s="6">
        <v>4</v>
      </c>
      <c r="JC26" s="6"/>
      <c r="JD26" s="6"/>
      <c r="JE26" s="6"/>
      <c r="JF26" s="15">
        <v>18</v>
      </c>
      <c r="JG26" s="9">
        <v>8.5714285714285715E-2</v>
      </c>
      <c r="JH26" s="9">
        <v>1.3329999999999999E-4</v>
      </c>
      <c r="JI26" s="9">
        <v>2.11824E-3</v>
      </c>
      <c r="JJ26" s="9">
        <v>1.3315903769166854E-4</v>
      </c>
      <c r="JK26" s="6">
        <v>4</v>
      </c>
      <c r="JL26" s="6"/>
      <c r="JM26" s="6"/>
      <c r="JN26" s="6"/>
      <c r="JO26" s="15">
        <v>18</v>
      </c>
      <c r="JP26" s="9">
        <v>8.5714285714285715E-2</v>
      </c>
      <c r="JQ26" s="9">
        <v>1.3109999999999999E-4</v>
      </c>
      <c r="JR26" s="9">
        <v>2.0720700000000001E-3</v>
      </c>
      <c r="JS26" s="9">
        <v>1.3096396936396936E-4</v>
      </c>
      <c r="JT26" s="6">
        <v>4</v>
      </c>
      <c r="JU26" s="6"/>
      <c r="JV26" s="6"/>
      <c r="JW26" s="6"/>
      <c r="JX26" s="15">
        <v>18</v>
      </c>
      <c r="JY26" s="9">
        <v>8.5714285714285715E-2</v>
      </c>
      <c r="JZ26" s="9">
        <v>1.0273643069864199E-4</v>
      </c>
      <c r="KA26" s="9">
        <v>2.8909201471738971E-3</v>
      </c>
      <c r="KB26" s="9">
        <v>6.6272749080841086E-3</v>
      </c>
      <c r="KC26" s="6">
        <v>4</v>
      </c>
      <c r="KD26" s="6"/>
      <c r="KE26" s="6"/>
      <c r="KF26" s="6"/>
      <c r="KG26" s="15">
        <v>18</v>
      </c>
      <c r="KH26" s="9">
        <v>8.5714285714285715E-2</v>
      </c>
      <c r="KI26" s="9">
        <v>1.03344672019067E-4</v>
      </c>
      <c r="KJ26" s="9">
        <v>2.8976939433823742E-3</v>
      </c>
      <c r="KK26" s="9">
        <v>6.6523022437880146E-3</v>
      </c>
      <c r="KL26" s="6">
        <v>4</v>
      </c>
      <c r="KM26" s="6"/>
      <c r="KN26" s="6"/>
      <c r="KO26" s="6"/>
      <c r="KP26" s="15">
        <v>18</v>
      </c>
      <c r="KQ26" s="9">
        <v>8.5714285714285715E-2</v>
      </c>
      <c r="KR26" s="9">
        <v>1.046772474461043E-4</v>
      </c>
      <c r="KS26" s="9">
        <v>2.9044836114630371E-3</v>
      </c>
      <c r="KT26" s="9">
        <v>6.7234475707587428E-3</v>
      </c>
      <c r="KU26" s="6">
        <v>4</v>
      </c>
      <c r="KV26" s="6"/>
      <c r="KW26" s="6"/>
      <c r="KX26" s="6"/>
      <c r="KY26" s="15">
        <v>18</v>
      </c>
      <c r="KZ26" s="9">
        <v>8.5714285714285715E-2</v>
      </c>
      <c r="LA26" s="9">
        <v>1.06836834236566E-4</v>
      </c>
      <c r="LB26" s="9">
        <v>2.9112891886057118E-3</v>
      </c>
      <c r="LC26" s="9">
        <v>6.8471762165626185E-3</v>
      </c>
      <c r="LD26" s="6">
        <v>4</v>
      </c>
      <c r="LE26" s="6"/>
      <c r="LF26" s="6"/>
      <c r="LG26" s="6"/>
      <c r="LH26" s="15">
        <v>18</v>
      </c>
      <c r="LI26" s="9">
        <v>8.5714285714285715E-2</v>
      </c>
      <c r="LJ26" s="9">
        <v>1.098263447640852E-4</v>
      </c>
      <c r="LK26" s="9">
        <v>2.918110712087375E-3</v>
      </c>
      <c r="LL26" s="9">
        <v>7.0232860762425471E-3</v>
      </c>
      <c r="LM26" s="6">
        <v>4</v>
      </c>
      <c r="LN26" s="6"/>
      <c r="LO26" s="6"/>
      <c r="LP26" s="6"/>
      <c r="LQ26" s="15">
        <v>18</v>
      </c>
      <c r="LR26" s="9">
        <v>8.5714285714285715E-2</v>
      </c>
      <c r="LS26" s="9">
        <v>1.135116025285597E-4</v>
      </c>
      <c r="LT26" s="9">
        <v>2.9249482192723339E-3</v>
      </c>
      <c r="LU26" s="9">
        <v>7.2411775068163273E-3</v>
      </c>
      <c r="LV26" s="6">
        <v>4</v>
      </c>
      <c r="LW26" s="6"/>
      <c r="LX26" s="6"/>
      <c r="LY26" s="6"/>
      <c r="LZ26" s="15">
        <v>18</v>
      </c>
      <c r="MA26" s="9">
        <v>8.5714285714285715E-2</v>
      </c>
      <c r="MB26" s="9">
        <v>1.175874674386602E-4</v>
      </c>
      <c r="MC26" s="9">
        <v>2.931801747612461E-3</v>
      </c>
      <c r="MD26" s="9">
        <v>7.4826036029513564E-3</v>
      </c>
      <c r="ME26" s="6">
        <v>4</v>
      </c>
      <c r="MF26" s="6"/>
      <c r="MG26" s="6"/>
      <c r="MH26" s="6"/>
      <c r="MI26" s="15">
        <v>18</v>
      </c>
      <c r="MJ26" s="9">
        <v>8.5714285714285715E-2</v>
      </c>
      <c r="MK26" s="9">
        <v>1.215632329500019E-4</v>
      </c>
      <c r="ML26" s="9">
        <v>2.93867133464737E-3</v>
      </c>
      <c r="MM26" s="9">
        <v>7.7162120043492077E-3</v>
      </c>
      <c r="MN26" s="6">
        <v>4</v>
      </c>
      <c r="MO26" s="6"/>
      <c r="MP26" s="6"/>
      <c r="MQ26" s="6"/>
      <c r="MR26" s="15">
        <v>18</v>
      </c>
      <c r="MS26" s="9">
        <v>8.5714285714285715E-2</v>
      </c>
      <c r="MT26" s="9">
        <v>1.02986681324452E-4</v>
      </c>
      <c r="MU26" s="9">
        <v>2.877420022048664E-3</v>
      </c>
      <c r="MV26" s="9">
        <v>6.6747723863788012E-3</v>
      </c>
      <c r="MW26" s="6">
        <v>4</v>
      </c>
      <c r="MX26" s="6"/>
      <c r="MY26" s="6"/>
      <c r="MZ26" s="6"/>
      <c r="NA26" s="15">
        <v>18</v>
      </c>
      <c r="NB26" s="9">
        <v>8.5714285714285715E-2</v>
      </c>
      <c r="NC26" s="9">
        <v>1.026845375519516E-4</v>
      </c>
      <c r="ND26" s="9">
        <v>2.8841621857347149E-3</v>
      </c>
      <c r="NE26" s="9">
        <v>6.6379196103054806E-3</v>
      </c>
      <c r="NF26" s="6">
        <v>4</v>
      </c>
    </row>
    <row r="27" spans="1:370">
      <c r="A27" s="6"/>
      <c r="B27" s="6"/>
      <c r="C27" s="6"/>
      <c r="D27" s="15">
        <f t="shared" si="2"/>
        <v>19</v>
      </c>
      <c r="E27" s="9">
        <f t="shared" si="8"/>
        <v>0.11428571428571428</v>
      </c>
      <c r="F27" s="9">
        <f t="shared" si="7"/>
        <v>5.2699999999999993E-5</v>
      </c>
      <c r="G27" s="9">
        <f>'mu (tau) a'!B20</f>
        <v>8.0634899999999995E-3</v>
      </c>
      <c r="H27" s="9">
        <f>F27*'qx (tau) a'!B20/G27</f>
        <v>5.2488376248993912E-5</v>
      </c>
      <c r="I27" s="6">
        <f t="shared" si="0"/>
        <v>4</v>
      </c>
      <c r="K27" s="6"/>
      <c r="L27" s="6"/>
      <c r="M27" s="6"/>
      <c r="N27" s="15">
        <v>19</v>
      </c>
      <c r="O27" s="9">
        <v>0.11428571428571428</v>
      </c>
      <c r="P27" s="9">
        <v>5.2699999999999993E-5</v>
      </c>
      <c r="Q27" s="9">
        <v>8.0634899999999995E-3</v>
      </c>
      <c r="R27" s="9">
        <v>5.2488376248993912E-5</v>
      </c>
      <c r="S27" s="6">
        <v>4</v>
      </c>
      <c r="T27" s="6"/>
      <c r="U27" s="6"/>
      <c r="V27" s="6"/>
      <c r="W27" s="15">
        <v>19</v>
      </c>
      <c r="X27" s="9">
        <v>0.11428571428571428</v>
      </c>
      <c r="Y27" s="9">
        <v>4.1900000000000002E-5</v>
      </c>
      <c r="Z27" s="9">
        <v>6.9293200000000001E-3</v>
      </c>
      <c r="AA27" s="9">
        <v>4.1755361276431164E-5</v>
      </c>
      <c r="AB27" s="6">
        <v>4</v>
      </c>
      <c r="AC27" s="6"/>
      <c r="AD27" s="6"/>
      <c r="AE27" s="6"/>
      <c r="AF27" s="15">
        <v>19</v>
      </c>
      <c r="AG27" s="9">
        <v>0.11428571428571428</v>
      </c>
      <c r="AH27" s="9">
        <v>1.2520000000000001E-4</v>
      </c>
      <c r="AI27" s="9">
        <v>7.6931300000000003E-3</v>
      </c>
      <c r="AJ27" s="9">
        <v>1.2472023480689914E-4</v>
      </c>
      <c r="AK27" s="6">
        <v>4</v>
      </c>
      <c r="AL27" s="6"/>
      <c r="AM27" s="6"/>
      <c r="AN27" s="6"/>
      <c r="AO27" s="15">
        <v>19</v>
      </c>
      <c r="AP27" s="9">
        <v>0.11428571428571428</v>
      </c>
      <c r="AQ27" s="9">
        <v>1.316E-4</v>
      </c>
      <c r="AR27" s="9">
        <v>8.7515500000000003E-3</v>
      </c>
      <c r="AS27" s="9">
        <v>1.3102662636904318E-4</v>
      </c>
      <c r="AT27" s="6">
        <v>4</v>
      </c>
      <c r="AU27" s="6"/>
      <c r="AV27" s="6"/>
      <c r="AW27" s="6"/>
      <c r="AX27" s="15">
        <v>19</v>
      </c>
      <c r="AY27" s="9">
        <v>0.11428571428571428</v>
      </c>
      <c r="AZ27" s="9">
        <v>1.3880000000000001E-4</v>
      </c>
      <c r="BA27" s="9">
        <v>7.9355599999999995E-3</v>
      </c>
      <c r="BB27" s="9">
        <v>1.3825148571745412E-4</v>
      </c>
      <c r="BC27" s="6">
        <v>4</v>
      </c>
      <c r="BD27" s="6"/>
      <c r="BE27" s="6"/>
      <c r="BF27" s="6"/>
      <c r="BG27" s="15">
        <v>19</v>
      </c>
      <c r="BH27" s="9">
        <v>0.11428571428571428</v>
      </c>
      <c r="BI27" s="9">
        <v>1.403E-4</v>
      </c>
      <c r="BJ27" s="9">
        <v>5.5043699999999997E-3</v>
      </c>
      <c r="BK27" s="9">
        <v>1.3991486364470411E-4</v>
      </c>
      <c r="BL27" s="6">
        <v>4</v>
      </c>
      <c r="BM27" s="6"/>
      <c r="BN27" s="6"/>
      <c r="BO27" s="6"/>
      <c r="BP27" s="15">
        <v>19</v>
      </c>
      <c r="BQ27" s="9">
        <v>0.11428571428571428</v>
      </c>
      <c r="BR27" s="9">
        <v>1.3439999999999999E-4</v>
      </c>
      <c r="BS27" s="9">
        <v>5.4231899999999996E-3</v>
      </c>
      <c r="BT27" s="9">
        <v>1.3403644128271366E-4</v>
      </c>
      <c r="BU27" s="6">
        <v>4</v>
      </c>
      <c r="BV27" s="6"/>
      <c r="BW27" s="6"/>
      <c r="BX27" s="6"/>
      <c r="BY27" s="15">
        <v>19</v>
      </c>
      <c r="BZ27" s="9">
        <v>0.11428571428571428</v>
      </c>
      <c r="CA27" s="9">
        <v>1.3769999999999999E-4</v>
      </c>
      <c r="CB27" s="9">
        <v>5.3633800000000001E-3</v>
      </c>
      <c r="CC27" s="9">
        <v>1.3733157654315E-4</v>
      </c>
      <c r="CD27" s="6">
        <v>4</v>
      </c>
      <c r="CE27" s="6"/>
      <c r="CF27" s="6"/>
      <c r="CG27" s="6"/>
      <c r="CH27" s="15">
        <v>19</v>
      </c>
      <c r="CI27" s="9">
        <v>0.11428571428571428</v>
      </c>
      <c r="CJ27" s="9">
        <v>1.529E-4</v>
      </c>
      <c r="CK27" s="9">
        <v>6.18931E-3</v>
      </c>
      <c r="CL27" s="9">
        <v>1.5242840284296634E-4</v>
      </c>
      <c r="CM27" s="6">
        <v>4</v>
      </c>
      <c r="CN27" s="6"/>
      <c r="CO27" s="6"/>
      <c r="CP27" s="6"/>
      <c r="CQ27" s="15">
        <v>19</v>
      </c>
      <c r="CR27" s="9">
        <v>0.11428571428571428</v>
      </c>
      <c r="CS27" s="9">
        <v>1.6469999999999999E-4</v>
      </c>
      <c r="CT27" s="9">
        <v>6.5644800000000001E-3</v>
      </c>
      <c r="CU27" s="9">
        <v>1.6416132686823632E-4</v>
      </c>
      <c r="CV27" s="6">
        <v>4</v>
      </c>
      <c r="CW27" s="6"/>
      <c r="CX27" s="6"/>
      <c r="CY27" s="6"/>
      <c r="CZ27" s="15">
        <v>19</v>
      </c>
      <c r="DA27" s="9">
        <v>0.11428571428571428</v>
      </c>
      <c r="DB27" s="9">
        <v>1.7260000000000002E-4</v>
      </c>
      <c r="DC27" s="9">
        <v>5.94963E-3</v>
      </c>
      <c r="DD27" s="9">
        <v>1.7208796984014135E-4</v>
      </c>
      <c r="DE27" s="6">
        <v>4</v>
      </c>
      <c r="DF27" s="6"/>
      <c r="DG27" s="6"/>
      <c r="DH27" s="6"/>
      <c r="DI27" s="15">
        <v>19</v>
      </c>
      <c r="DJ27" s="9">
        <v>0.11428571428571428</v>
      </c>
      <c r="DK27" s="9">
        <v>1.8249999999999999E-4</v>
      </c>
      <c r="DL27" s="9">
        <v>6.1220399999999996E-3</v>
      </c>
      <c r="DM27" s="9">
        <v>1.8194314313529477E-4</v>
      </c>
      <c r="DN27" s="6">
        <v>4</v>
      </c>
      <c r="DO27" s="6"/>
      <c r="DP27" s="6"/>
      <c r="DQ27" s="6"/>
      <c r="DR27" s="15">
        <v>19</v>
      </c>
      <c r="DS27" s="9">
        <v>0.11428571428571428</v>
      </c>
      <c r="DT27" s="9">
        <v>1.9469999999999999E-4</v>
      </c>
      <c r="DU27" s="9">
        <v>5.5592000000000003E-3</v>
      </c>
      <c r="DV27" s="9">
        <v>1.9416029518635772E-4</v>
      </c>
      <c r="DW27" s="6">
        <v>4</v>
      </c>
      <c r="DX27" s="6"/>
      <c r="DY27" s="6"/>
      <c r="DZ27" s="6"/>
      <c r="EA27" s="15">
        <v>19</v>
      </c>
      <c r="EB27" s="9">
        <v>0.11428571428571428</v>
      </c>
      <c r="EC27" s="9">
        <v>2.095E-4</v>
      </c>
      <c r="ED27" s="9">
        <v>4.6517900000000003E-3</v>
      </c>
      <c r="EE27" s="9">
        <v>2.0901360659015129E-4</v>
      </c>
      <c r="EF27" s="6">
        <v>4</v>
      </c>
      <c r="EG27" s="6"/>
      <c r="EH27" s="6"/>
      <c r="EI27" s="6"/>
      <c r="EJ27" s="15">
        <v>19</v>
      </c>
      <c r="EK27" s="9">
        <v>0.11428571428571428</v>
      </c>
      <c r="EL27" s="9">
        <v>2.2739999999999997E-4</v>
      </c>
      <c r="EM27" s="9">
        <v>4.4407099999999996E-3</v>
      </c>
      <c r="EN27" s="9">
        <v>2.2689611300895574E-4</v>
      </c>
      <c r="EO27" s="6">
        <v>4</v>
      </c>
      <c r="EP27" s="6"/>
      <c r="EQ27" s="6"/>
      <c r="ER27" s="6"/>
      <c r="ES27" s="15">
        <v>19</v>
      </c>
      <c r="ET27" s="9">
        <v>0.11428571428571428</v>
      </c>
      <c r="EU27" s="9">
        <v>2.3039999999999999E-4</v>
      </c>
      <c r="EV27" s="9">
        <v>4.2492700000000003E-3</v>
      </c>
      <c r="EW27" s="9">
        <v>2.2991146808745973E-4</v>
      </c>
      <c r="EX27" s="6">
        <v>4</v>
      </c>
      <c r="EY27" s="6"/>
      <c r="EZ27" s="6"/>
      <c r="FA27" s="6"/>
      <c r="FB27" s="15">
        <v>19</v>
      </c>
      <c r="FC27" s="9">
        <v>0.11428571428571428</v>
      </c>
      <c r="FD27" s="9">
        <v>2.2800000000000001E-4</v>
      </c>
      <c r="FE27" s="9">
        <v>4.1210400000000003E-3</v>
      </c>
      <c r="FF27" s="9">
        <v>2.2753139013452915E-4</v>
      </c>
      <c r="FG27" s="6">
        <v>4</v>
      </c>
      <c r="FH27" s="6"/>
      <c r="FI27" s="6"/>
      <c r="FJ27" s="6"/>
      <c r="FK27" s="15">
        <v>19</v>
      </c>
      <c r="FL27" s="9">
        <v>0.11428571428571428</v>
      </c>
      <c r="FM27" s="9">
        <v>2.0340000000000001E-4</v>
      </c>
      <c r="FN27" s="9">
        <v>3.8359399999999999E-3</v>
      </c>
      <c r="FO27" s="9">
        <v>2.0301079787483643E-4</v>
      </c>
      <c r="FP27" s="6">
        <v>4</v>
      </c>
      <c r="FQ27" s="6"/>
      <c r="FR27" s="6"/>
      <c r="FS27" s="6"/>
      <c r="FT27" s="15">
        <v>19</v>
      </c>
      <c r="FU27" s="9">
        <v>0.11428571428571428</v>
      </c>
      <c r="FV27" s="9">
        <v>1.7430000000000001E-4</v>
      </c>
      <c r="FW27" s="9">
        <v>3.6554500000000002E-3</v>
      </c>
      <c r="FX27" s="9">
        <v>1.7398195953986513E-4</v>
      </c>
      <c r="FY27" s="6">
        <v>4</v>
      </c>
      <c r="FZ27" s="6"/>
      <c r="GA27" s="6"/>
      <c r="GB27" s="6"/>
      <c r="GC27" s="15">
        <v>19</v>
      </c>
      <c r="GD27" s="9">
        <v>0.11428571428571428</v>
      </c>
      <c r="GE27" s="9">
        <v>1.4550000000000001E-4</v>
      </c>
      <c r="GF27" s="9">
        <v>3.4406200000000001E-3</v>
      </c>
      <c r="GG27" s="9">
        <v>1.4525007266132269E-4</v>
      </c>
      <c r="GH27" s="6">
        <v>4</v>
      </c>
      <c r="GI27" s="6"/>
      <c r="GJ27" s="6"/>
      <c r="GK27" s="6"/>
      <c r="GL27" s="15">
        <v>19</v>
      </c>
      <c r="GM27" s="9">
        <v>0.11428571428571428</v>
      </c>
      <c r="GN27" s="9">
        <v>1.2660000000000001E-4</v>
      </c>
      <c r="GO27" s="9">
        <v>3.2607600000000001E-3</v>
      </c>
      <c r="GP27" s="9">
        <v>1.2639383763294446E-4</v>
      </c>
      <c r="GQ27" s="6">
        <v>4</v>
      </c>
      <c r="GR27" s="6"/>
      <c r="GS27" s="6"/>
      <c r="GT27" s="6"/>
      <c r="GU27" s="15">
        <v>19</v>
      </c>
      <c r="GV27" s="9">
        <v>0.11428571428571428</v>
      </c>
      <c r="GW27" s="9">
        <v>1.1310000000000001E-4</v>
      </c>
      <c r="GX27" s="9">
        <v>3.10086E-3</v>
      </c>
      <c r="GY27" s="9">
        <v>1.1292492598827424E-4</v>
      </c>
      <c r="GZ27" s="6">
        <v>4</v>
      </c>
      <c r="HA27" s="6"/>
      <c r="HB27" s="6"/>
      <c r="HC27" s="6"/>
      <c r="HD27" s="15">
        <v>19</v>
      </c>
      <c r="HE27" s="9">
        <v>0.11428571428571428</v>
      </c>
      <c r="HF27" s="9">
        <v>1.065E-4</v>
      </c>
      <c r="HG27" s="9">
        <v>2.9145799999999999E-3</v>
      </c>
      <c r="HH27" s="9">
        <v>1.0634506858621139E-4</v>
      </c>
      <c r="HI27" s="6">
        <v>4</v>
      </c>
      <c r="HJ27" s="6"/>
      <c r="HK27" s="6"/>
      <c r="HL27" s="6"/>
      <c r="HM27" s="15">
        <v>19</v>
      </c>
      <c r="HN27" s="9">
        <v>0.11428571428571428</v>
      </c>
      <c r="HO27" s="9">
        <v>1.0670000000000001E-4</v>
      </c>
      <c r="HP27" s="9">
        <v>2.77685E-3</v>
      </c>
      <c r="HQ27" s="9">
        <v>1.0655206438950609E-4</v>
      </c>
      <c r="HR27" s="6">
        <v>4</v>
      </c>
      <c r="HS27" s="6"/>
      <c r="HT27" s="6"/>
      <c r="HU27" s="6"/>
      <c r="HV27" s="15">
        <v>19</v>
      </c>
      <c r="HW27" s="9">
        <v>0.11428571428571428</v>
      </c>
      <c r="HX27" s="9">
        <v>1.066E-4</v>
      </c>
      <c r="HY27" s="9">
        <v>2.6533899999999998E-3</v>
      </c>
      <c r="HZ27" s="9">
        <v>1.0645858392471518E-4</v>
      </c>
      <c r="IA27" s="6">
        <v>4</v>
      </c>
      <c r="IB27" s="6"/>
      <c r="IC27" s="6"/>
      <c r="ID27" s="6"/>
      <c r="IE27" s="15">
        <v>19</v>
      </c>
      <c r="IF27" s="9">
        <v>0.11428571428571428</v>
      </c>
      <c r="IG27" s="9">
        <v>1.1710000000000001E-4</v>
      </c>
      <c r="IH27" s="9">
        <v>2.5487399999999999E-3</v>
      </c>
      <c r="II27" s="9">
        <v>1.1695114056357262E-4</v>
      </c>
      <c r="IJ27" s="6">
        <v>4</v>
      </c>
      <c r="IK27" s="6"/>
      <c r="IL27" s="6"/>
      <c r="IM27" s="6"/>
      <c r="IN27" s="15">
        <v>19</v>
      </c>
      <c r="IO27" s="9">
        <v>0.11428571428571428</v>
      </c>
      <c r="IP27" s="9">
        <v>1.226E-4</v>
      </c>
      <c r="IQ27" s="9">
        <v>2.4756299999999999E-3</v>
      </c>
      <c r="IR27" s="9">
        <v>1.2244846039190024E-4</v>
      </c>
      <c r="IS27" s="6">
        <v>4</v>
      </c>
      <c r="IT27" s="6"/>
      <c r="IU27" s="6"/>
      <c r="IV27" s="6"/>
      <c r="IW27" s="15">
        <v>19</v>
      </c>
      <c r="IX27" s="9">
        <v>0.11428571428571428</v>
      </c>
      <c r="IY27" s="9">
        <v>1.316E-4</v>
      </c>
      <c r="IZ27" s="9">
        <v>2.3735399999999999E-3</v>
      </c>
      <c r="JA27" s="9">
        <v>1.3144364619934782E-4</v>
      </c>
      <c r="JB27" s="6">
        <v>4</v>
      </c>
      <c r="JC27" s="6"/>
      <c r="JD27" s="6"/>
      <c r="JE27" s="6"/>
      <c r="JF27" s="15">
        <v>19</v>
      </c>
      <c r="JG27" s="9">
        <v>0.11428571428571428</v>
      </c>
      <c r="JH27" s="9">
        <v>1.3329999999999999E-4</v>
      </c>
      <c r="JI27" s="9">
        <v>2.29532E-3</v>
      </c>
      <c r="JJ27" s="9">
        <v>1.3314668281546799E-4</v>
      </c>
      <c r="JK27" s="6">
        <v>4</v>
      </c>
      <c r="JL27" s="6"/>
      <c r="JM27" s="6"/>
      <c r="JN27" s="6"/>
      <c r="JO27" s="15">
        <v>19</v>
      </c>
      <c r="JP27" s="9">
        <v>0.11428571428571428</v>
      </c>
      <c r="JQ27" s="9">
        <v>1.3109999999999999E-4</v>
      </c>
      <c r="JR27" s="9">
        <v>2.2477600000000001E-3</v>
      </c>
      <c r="JS27" s="9">
        <v>1.3095302167491187E-4</v>
      </c>
      <c r="JT27" s="6">
        <v>4</v>
      </c>
      <c r="JU27" s="6"/>
      <c r="JV27" s="6"/>
      <c r="JW27" s="6"/>
      <c r="JX27" s="15">
        <v>19</v>
      </c>
      <c r="JY27" s="9">
        <v>0.11428571428571428</v>
      </c>
      <c r="JZ27" s="9">
        <v>1.026845375519516E-4</v>
      </c>
      <c r="KA27" s="9">
        <v>3.1267831986414299E-3</v>
      </c>
      <c r="KB27" s="9">
        <v>6.1242638144063648E-3</v>
      </c>
      <c r="KC27" s="6">
        <v>4</v>
      </c>
      <c r="KD27" s="6"/>
      <c r="KE27" s="6"/>
      <c r="KF27" s="6"/>
      <c r="KG27" s="15">
        <v>19</v>
      </c>
      <c r="KH27" s="9">
        <v>0.11428571428571428</v>
      </c>
      <c r="KI27" s="9">
        <v>1.0273643069864199E-4</v>
      </c>
      <c r="KJ27" s="9">
        <v>3.1343589015092048E-3</v>
      </c>
      <c r="KK27" s="9">
        <v>6.1138128982913542E-3</v>
      </c>
      <c r="KL27" s="6">
        <v>4</v>
      </c>
      <c r="KM27" s="6"/>
      <c r="KN27" s="6"/>
      <c r="KO27" s="6"/>
      <c r="KP27" s="15">
        <v>19</v>
      </c>
      <c r="KQ27" s="9">
        <v>0.11428571428571428</v>
      </c>
      <c r="KR27" s="9">
        <v>1.03344672019067E-4</v>
      </c>
      <c r="KS27" s="9">
        <v>3.141952959110998E-3</v>
      </c>
      <c r="KT27" s="9">
        <v>6.1361655993326658E-3</v>
      </c>
      <c r="KU27" s="6">
        <v>4</v>
      </c>
      <c r="KV27" s="6"/>
      <c r="KW27" s="6"/>
      <c r="KX27" s="6"/>
      <c r="KY27" s="15">
        <v>19</v>
      </c>
      <c r="KZ27" s="9">
        <v>0.11428571428571428</v>
      </c>
      <c r="LA27" s="9">
        <v>1.046772474461043E-4</v>
      </c>
      <c r="LB27" s="9">
        <v>3.149565415917435E-3</v>
      </c>
      <c r="LC27" s="9">
        <v>6.2012251953635043E-3</v>
      </c>
      <c r="LD27" s="6">
        <v>4</v>
      </c>
      <c r="LE27" s="6"/>
      <c r="LF27" s="6"/>
      <c r="LG27" s="6"/>
      <c r="LH27" s="15">
        <v>19</v>
      </c>
      <c r="LI27" s="9">
        <v>0.11428571428571428</v>
      </c>
      <c r="LJ27" s="9">
        <v>1.06836834236566E-4</v>
      </c>
      <c r="LK27" s="9">
        <v>3.1571963165068898E-3</v>
      </c>
      <c r="LL27" s="9">
        <v>6.3147333583877183E-3</v>
      </c>
      <c r="LM27" s="6">
        <v>4</v>
      </c>
      <c r="LN27" s="6"/>
      <c r="LO27" s="6"/>
      <c r="LP27" s="6"/>
      <c r="LQ27" s="15">
        <v>19</v>
      </c>
      <c r="LR27" s="9">
        <v>0.11428571428571428</v>
      </c>
      <c r="LS27" s="9">
        <v>1.098263447640852E-4</v>
      </c>
      <c r="LT27" s="9">
        <v>3.164845705565742E-3</v>
      </c>
      <c r="LU27" s="9">
        <v>6.4750199168087785E-3</v>
      </c>
      <c r="LV27" s="6">
        <v>4</v>
      </c>
      <c r="LW27" s="6"/>
      <c r="LX27" s="6"/>
      <c r="LY27" s="6"/>
      <c r="LZ27" s="15">
        <v>19</v>
      </c>
      <c r="MA27" s="9">
        <v>0.11428571428571428</v>
      </c>
      <c r="MB27" s="9">
        <v>1.135116025285597E-4</v>
      </c>
      <c r="MC27" s="9">
        <v>3.1725136278886392E-3</v>
      </c>
      <c r="MD27" s="9">
        <v>6.675181211105421E-3</v>
      </c>
      <c r="ME27" s="6">
        <v>4</v>
      </c>
      <c r="MF27" s="6"/>
      <c r="MG27" s="6"/>
      <c r="MH27" s="6"/>
      <c r="MI27" s="15">
        <v>19</v>
      </c>
      <c r="MJ27" s="9">
        <v>0.11428571428571428</v>
      </c>
      <c r="MK27" s="9">
        <v>1.175874674386602E-4</v>
      </c>
      <c r="ML27" s="9">
        <v>3.1802001283787571E-3</v>
      </c>
      <c r="MM27" s="9">
        <v>6.8969886702060822E-3</v>
      </c>
      <c r="MN27" s="6">
        <v>4</v>
      </c>
      <c r="MO27" s="6"/>
      <c r="MP27" s="6"/>
      <c r="MQ27" s="6"/>
      <c r="MR27" s="15">
        <v>19</v>
      </c>
      <c r="MS27" s="9">
        <v>0.11428571428571428</v>
      </c>
      <c r="MT27" s="9">
        <v>1.215632329500019E-4</v>
      </c>
      <c r="MU27" s="9">
        <v>3.187905252048069E-3</v>
      </c>
      <c r="MV27" s="9">
        <v>7.1114063407405415E-3</v>
      </c>
      <c r="MW27" s="6">
        <v>4</v>
      </c>
      <c r="MX27" s="6"/>
      <c r="MY27" s="6"/>
      <c r="MZ27" s="6"/>
      <c r="NA27" s="15">
        <v>19</v>
      </c>
      <c r="NB27" s="9">
        <v>0.11428571428571428</v>
      </c>
      <c r="NC27" s="9">
        <v>1.02986681324452E-4</v>
      </c>
      <c r="ND27" s="9">
        <v>3.1192258061445259E-3</v>
      </c>
      <c r="NE27" s="9">
        <v>6.1557484407449284E-3</v>
      </c>
      <c r="NF27" s="6">
        <v>4</v>
      </c>
    </row>
    <row r="28" spans="1:370">
      <c r="A28" s="6"/>
      <c r="B28" s="6"/>
      <c r="C28" s="6"/>
      <c r="D28" s="15">
        <f t="shared" si="2"/>
        <v>20</v>
      </c>
      <c r="E28" s="9">
        <f t="shared" si="8"/>
        <v>0.14285714285714285</v>
      </c>
      <c r="F28" s="9">
        <f t="shared" si="7"/>
        <v>5.2699999999999993E-5</v>
      </c>
      <c r="G28" s="9">
        <f>'mu (tau) a'!B21</f>
        <v>9.0359199999999994E-3</v>
      </c>
      <c r="H28" s="9">
        <f>F28*'qx (tau) a'!B21/G28</f>
        <v>5.2462976210502084E-5</v>
      </c>
      <c r="I28" s="6">
        <f t="shared" si="0"/>
        <v>4</v>
      </c>
      <c r="K28" s="6"/>
      <c r="L28" s="6"/>
      <c r="M28" s="6"/>
      <c r="N28" s="15">
        <v>20</v>
      </c>
      <c r="O28" s="9">
        <v>0.14285714285714285</v>
      </c>
      <c r="P28" s="9">
        <v>5.2699999999999993E-5</v>
      </c>
      <c r="Q28" s="9">
        <v>9.0359199999999994E-3</v>
      </c>
      <c r="R28" s="9">
        <v>5.2462976210502084E-5</v>
      </c>
      <c r="S28" s="6">
        <v>4</v>
      </c>
      <c r="T28" s="6"/>
      <c r="U28" s="6"/>
      <c r="V28" s="6"/>
      <c r="W28" s="15">
        <v>20</v>
      </c>
      <c r="X28" s="9">
        <v>0.14285714285714285</v>
      </c>
      <c r="Y28" s="9">
        <v>4.1900000000000002E-5</v>
      </c>
      <c r="Z28" s="9">
        <v>7.6988899999999999E-3</v>
      </c>
      <c r="AA28" s="9">
        <v>4.1739342035020635E-5</v>
      </c>
      <c r="AB28" s="6">
        <v>4</v>
      </c>
      <c r="AC28" s="6"/>
      <c r="AD28" s="6"/>
      <c r="AE28" s="6"/>
      <c r="AF28" s="15">
        <v>20</v>
      </c>
      <c r="AG28" s="9">
        <v>0.14285714285714285</v>
      </c>
      <c r="AH28" s="9">
        <v>1.2520000000000001E-4</v>
      </c>
      <c r="AI28" s="9">
        <v>8.5606899999999993E-3</v>
      </c>
      <c r="AJ28" s="9">
        <v>1.2466633413895376E-4</v>
      </c>
      <c r="AK28" s="6">
        <v>4</v>
      </c>
      <c r="AL28" s="6"/>
      <c r="AM28" s="6"/>
      <c r="AN28" s="6"/>
      <c r="AO28" s="15">
        <v>20</v>
      </c>
      <c r="AP28" s="9">
        <v>0.14285714285714285</v>
      </c>
      <c r="AQ28" s="9">
        <v>1.316E-4</v>
      </c>
      <c r="AR28" s="9">
        <v>1.002547E-2</v>
      </c>
      <c r="AS28" s="9">
        <v>1.3094354040259459E-4</v>
      </c>
      <c r="AT28" s="6">
        <v>4</v>
      </c>
      <c r="AU28" s="6"/>
      <c r="AV28" s="6"/>
      <c r="AW28" s="6"/>
      <c r="AX28" s="15">
        <v>20</v>
      </c>
      <c r="AY28" s="9">
        <v>0.14285714285714285</v>
      </c>
      <c r="AZ28" s="9">
        <v>1.3880000000000001E-4</v>
      </c>
      <c r="BA28" s="9">
        <v>9.0565400000000001E-3</v>
      </c>
      <c r="BB28" s="9">
        <v>1.3817424181861949E-4</v>
      </c>
      <c r="BC28" s="6">
        <v>4</v>
      </c>
      <c r="BD28" s="6"/>
      <c r="BE28" s="6"/>
      <c r="BF28" s="6"/>
      <c r="BG28" s="15">
        <v>20</v>
      </c>
      <c r="BH28" s="9">
        <v>0.14285714285714285</v>
      </c>
      <c r="BI28" s="9">
        <v>1.403E-4</v>
      </c>
      <c r="BJ28" s="9">
        <v>5.9508399999999998E-3</v>
      </c>
      <c r="BK28" s="9">
        <v>1.3988387471348582E-4</v>
      </c>
      <c r="BL28" s="6">
        <v>4</v>
      </c>
      <c r="BM28" s="6"/>
      <c r="BN28" s="6"/>
      <c r="BO28" s="6"/>
      <c r="BP28" s="15">
        <v>20</v>
      </c>
      <c r="BQ28" s="9">
        <v>0.14285714285714285</v>
      </c>
      <c r="BR28" s="9">
        <v>1.3439999999999999E-4</v>
      </c>
      <c r="BS28" s="9">
        <v>5.85354E-3</v>
      </c>
      <c r="BT28" s="9">
        <v>1.340076056540145E-4</v>
      </c>
      <c r="BU28" s="6">
        <v>4</v>
      </c>
      <c r="BV28" s="6"/>
      <c r="BW28" s="6"/>
      <c r="BX28" s="6"/>
      <c r="BY28" s="15">
        <v>20</v>
      </c>
      <c r="BZ28" s="9">
        <v>0.14285714285714285</v>
      </c>
      <c r="CA28" s="9">
        <v>1.3769999999999999E-4</v>
      </c>
      <c r="CB28" s="9">
        <v>5.7907000000000002E-3</v>
      </c>
      <c r="CC28" s="9">
        <v>1.3730264441259258E-4</v>
      </c>
      <c r="CD28" s="6">
        <v>4</v>
      </c>
      <c r="CE28" s="6"/>
      <c r="CF28" s="6"/>
      <c r="CG28" s="6"/>
      <c r="CH28" s="15">
        <v>20</v>
      </c>
      <c r="CI28" s="9">
        <v>0.14285714285714285</v>
      </c>
      <c r="CJ28" s="9">
        <v>1.529E-4</v>
      </c>
      <c r="CK28" s="9">
        <v>6.7823900000000001E-3</v>
      </c>
      <c r="CL28" s="9">
        <v>1.5238329895508811E-4</v>
      </c>
      <c r="CM28" s="6">
        <v>4</v>
      </c>
      <c r="CN28" s="6"/>
      <c r="CO28" s="6"/>
      <c r="CP28" s="6"/>
      <c r="CQ28" s="15">
        <v>20</v>
      </c>
      <c r="CR28" s="9">
        <v>0.14285714285714285</v>
      </c>
      <c r="CS28" s="9">
        <v>1.6469999999999999E-4</v>
      </c>
      <c r="CT28" s="9">
        <v>7.3298900000000004E-3</v>
      </c>
      <c r="CU28" s="9">
        <v>1.6409871239541108E-4</v>
      </c>
      <c r="CV28" s="6">
        <v>4</v>
      </c>
      <c r="CW28" s="6"/>
      <c r="CX28" s="6"/>
      <c r="CY28" s="6"/>
      <c r="CZ28" s="15">
        <v>20</v>
      </c>
      <c r="DA28" s="9">
        <v>0.14285714285714285</v>
      </c>
      <c r="DB28" s="9">
        <v>1.7260000000000002E-4</v>
      </c>
      <c r="DC28" s="9">
        <v>6.5229199999999998E-3</v>
      </c>
      <c r="DD28" s="9">
        <v>1.7203903650512349E-4</v>
      </c>
      <c r="DE28" s="6">
        <v>4</v>
      </c>
      <c r="DF28" s="6"/>
      <c r="DG28" s="6"/>
      <c r="DH28" s="6"/>
      <c r="DI28" s="15">
        <v>20</v>
      </c>
      <c r="DJ28" s="9">
        <v>0.14285714285714285</v>
      </c>
      <c r="DK28" s="9">
        <v>1.8249999999999999E-4</v>
      </c>
      <c r="DL28" s="9">
        <v>6.8041400000000002E-3</v>
      </c>
      <c r="DM28" s="9">
        <v>1.8188121864041597E-4</v>
      </c>
      <c r="DN28" s="6">
        <v>4</v>
      </c>
      <c r="DO28" s="6"/>
      <c r="DP28" s="6"/>
      <c r="DQ28" s="6"/>
      <c r="DR28" s="15">
        <v>20</v>
      </c>
      <c r="DS28" s="9">
        <v>0.14285714285714285</v>
      </c>
      <c r="DT28" s="9">
        <v>1.9469999999999999E-4</v>
      </c>
      <c r="DU28" s="9">
        <v>6.0794300000000003E-3</v>
      </c>
      <c r="DV28" s="9">
        <v>1.9411008055031476E-4</v>
      </c>
      <c r="DW28" s="6">
        <v>4</v>
      </c>
      <c r="DX28" s="6"/>
      <c r="DY28" s="6"/>
      <c r="DZ28" s="6"/>
      <c r="EA28" s="15">
        <v>20</v>
      </c>
      <c r="EB28" s="9">
        <v>0.14285714285714285</v>
      </c>
      <c r="EC28" s="9">
        <v>2.095E-4</v>
      </c>
      <c r="ED28" s="9">
        <v>5.0233500000000002E-3</v>
      </c>
      <c r="EE28" s="9">
        <v>2.0897534812425972E-4</v>
      </c>
      <c r="EF28" s="6">
        <v>4</v>
      </c>
      <c r="EG28" s="6"/>
      <c r="EH28" s="6"/>
      <c r="EI28" s="6"/>
      <c r="EJ28" s="15">
        <v>20</v>
      </c>
      <c r="EK28" s="9">
        <v>0.14285714285714285</v>
      </c>
      <c r="EL28" s="9">
        <v>2.2739999999999997E-4</v>
      </c>
      <c r="EM28" s="9">
        <v>4.7932699999999996E-3</v>
      </c>
      <c r="EN28" s="9">
        <v>2.2685632021563569E-4</v>
      </c>
      <c r="EO28" s="6">
        <v>4</v>
      </c>
      <c r="EP28" s="6"/>
      <c r="EQ28" s="6"/>
      <c r="ER28" s="6"/>
      <c r="ES28" s="15">
        <v>20</v>
      </c>
      <c r="ET28" s="9">
        <v>0.14285714285714285</v>
      </c>
      <c r="EU28" s="9">
        <v>2.3039999999999999E-4</v>
      </c>
      <c r="EV28" s="9">
        <v>4.5860199999999997E-3</v>
      </c>
      <c r="EW28" s="9">
        <v>2.2987298616229326E-4</v>
      </c>
      <c r="EX28" s="6">
        <v>4</v>
      </c>
      <c r="EY28" s="6"/>
      <c r="EZ28" s="6"/>
      <c r="FA28" s="6"/>
      <c r="FB28" s="15">
        <v>20</v>
      </c>
      <c r="FC28" s="9">
        <v>0.14285714285714285</v>
      </c>
      <c r="FD28" s="9">
        <v>2.2800000000000001E-4</v>
      </c>
      <c r="FE28" s="9">
        <v>4.44575E-3</v>
      </c>
      <c r="FF28" s="9">
        <v>2.2749433054040376E-4</v>
      </c>
      <c r="FG28" s="6">
        <v>4</v>
      </c>
      <c r="FH28" s="6"/>
      <c r="FI28" s="6"/>
      <c r="FJ28" s="6"/>
      <c r="FK28" s="15">
        <v>20</v>
      </c>
      <c r="FL28" s="9">
        <v>0.14285714285714285</v>
      </c>
      <c r="FM28" s="9">
        <v>2.0340000000000001E-4</v>
      </c>
      <c r="FN28" s="9">
        <v>4.1372900000000001E-3</v>
      </c>
      <c r="FO28" s="9">
        <v>2.0298015125843244E-4</v>
      </c>
      <c r="FP28" s="6">
        <v>4</v>
      </c>
      <c r="FQ28" s="6"/>
      <c r="FR28" s="6"/>
      <c r="FS28" s="6"/>
      <c r="FT28" s="15">
        <v>20</v>
      </c>
      <c r="FU28" s="9">
        <v>0.14285714285714285</v>
      </c>
      <c r="FV28" s="9">
        <v>1.7430000000000001E-4</v>
      </c>
      <c r="FW28" s="9">
        <v>3.94539E-3</v>
      </c>
      <c r="FX28" s="9">
        <v>1.7395673583600103E-4</v>
      </c>
      <c r="FY28" s="6">
        <v>4</v>
      </c>
      <c r="FZ28" s="6"/>
      <c r="GA28" s="6"/>
      <c r="GB28" s="6"/>
      <c r="GC28" s="15">
        <v>20</v>
      </c>
      <c r="GD28" s="9">
        <v>0.14285714285714285</v>
      </c>
      <c r="GE28" s="9">
        <v>1.4550000000000001E-4</v>
      </c>
      <c r="GF28" s="9">
        <v>3.7117399999999998E-3</v>
      </c>
      <c r="GG28" s="9">
        <v>1.4523030438554427E-4</v>
      </c>
      <c r="GH28" s="6">
        <v>4</v>
      </c>
      <c r="GI28" s="6"/>
      <c r="GJ28" s="6"/>
      <c r="GK28" s="6"/>
      <c r="GL28" s="15">
        <v>20</v>
      </c>
      <c r="GM28" s="9">
        <v>0.14285714285714285</v>
      </c>
      <c r="GN28" s="9">
        <v>1.2660000000000001E-4</v>
      </c>
      <c r="GO28" s="9">
        <v>3.5170700000000002E-3</v>
      </c>
      <c r="GP28" s="9">
        <v>1.2637754551373729E-4</v>
      </c>
      <c r="GQ28" s="6">
        <v>4</v>
      </c>
      <c r="GR28" s="6"/>
      <c r="GS28" s="6"/>
      <c r="GT28" s="6"/>
      <c r="GU28" s="15">
        <v>20</v>
      </c>
      <c r="GV28" s="9">
        <v>0.14285714285714285</v>
      </c>
      <c r="GW28" s="9">
        <v>1.1310000000000001E-4</v>
      </c>
      <c r="GX28" s="9">
        <v>3.3436400000000002E-3</v>
      </c>
      <c r="GY28" s="9">
        <v>1.129112542020074E-4</v>
      </c>
      <c r="GZ28" s="6">
        <v>4</v>
      </c>
      <c r="HA28" s="6"/>
      <c r="HB28" s="6"/>
      <c r="HC28" s="6"/>
      <c r="HD28" s="15">
        <v>20</v>
      </c>
      <c r="HE28" s="9">
        <v>0.14285714285714285</v>
      </c>
      <c r="HF28" s="9">
        <v>1.065E-4</v>
      </c>
      <c r="HG28" s="9">
        <v>3.14044E-3</v>
      </c>
      <c r="HH28" s="9">
        <v>1.063331507686821E-4</v>
      </c>
      <c r="HI28" s="6">
        <v>4</v>
      </c>
      <c r="HJ28" s="6"/>
      <c r="HK28" s="6"/>
      <c r="HL28" s="6"/>
      <c r="HM28" s="15">
        <v>20</v>
      </c>
      <c r="HN28" s="9">
        <v>0.14285714285714285</v>
      </c>
      <c r="HO28" s="9">
        <v>1.0670000000000001E-4</v>
      </c>
      <c r="HP28" s="9">
        <v>2.9915900000000001E-3</v>
      </c>
      <c r="HQ28" s="9">
        <v>1.0654057006474817E-4</v>
      </c>
      <c r="HR28" s="6">
        <v>4</v>
      </c>
      <c r="HS28" s="6"/>
      <c r="HT28" s="6"/>
      <c r="HU28" s="6"/>
      <c r="HV28" s="15">
        <v>20</v>
      </c>
      <c r="HW28" s="9">
        <v>0.14285714285714285</v>
      </c>
      <c r="HX28" s="9">
        <v>1.066E-4</v>
      </c>
      <c r="HY28" s="9">
        <v>2.8574999999999998E-3</v>
      </c>
      <c r="HZ28" s="9">
        <v>1.064477942257218E-4</v>
      </c>
      <c r="IA28" s="6">
        <v>4</v>
      </c>
      <c r="IB28" s="6"/>
      <c r="IC28" s="6"/>
      <c r="ID28" s="6"/>
      <c r="IE28" s="15">
        <v>20</v>
      </c>
      <c r="IF28" s="9">
        <v>0.14285714285714285</v>
      </c>
      <c r="IG28" s="9">
        <v>1.1710000000000001E-4</v>
      </c>
      <c r="IH28" s="9">
        <v>2.7437300000000002E-3</v>
      </c>
      <c r="II28" s="9">
        <v>1.1693952648401993E-4</v>
      </c>
      <c r="IJ28" s="6">
        <v>4</v>
      </c>
      <c r="IK28" s="6"/>
      <c r="IL28" s="6"/>
      <c r="IM28" s="6"/>
      <c r="IN28" s="15">
        <v>20</v>
      </c>
      <c r="IO28" s="9">
        <v>0.14285714285714285</v>
      </c>
      <c r="IP28" s="9">
        <v>1.226E-4</v>
      </c>
      <c r="IQ28" s="9">
        <v>2.6661800000000002E-3</v>
      </c>
      <c r="IR28" s="9">
        <v>1.2243675895850991E-4</v>
      </c>
      <c r="IS28" s="6">
        <v>4</v>
      </c>
      <c r="IT28" s="6"/>
      <c r="IU28" s="6"/>
      <c r="IV28" s="6"/>
      <c r="IW28" s="15">
        <v>20</v>
      </c>
      <c r="IX28" s="9">
        <v>0.14285714285714285</v>
      </c>
      <c r="IY28" s="9">
        <v>1.316E-4</v>
      </c>
      <c r="IZ28" s="9">
        <v>2.5535699999999998E-3</v>
      </c>
      <c r="JA28" s="9">
        <v>1.3143199364027617E-4</v>
      </c>
      <c r="JB28" s="6">
        <v>4</v>
      </c>
      <c r="JC28" s="6"/>
      <c r="JD28" s="6"/>
      <c r="JE28" s="6"/>
      <c r="JF28" s="15">
        <v>20</v>
      </c>
      <c r="JG28" s="9">
        <v>0.14285714285714285</v>
      </c>
      <c r="JH28" s="9">
        <v>1.3329999999999999E-4</v>
      </c>
      <c r="JI28" s="9">
        <v>2.4678500000000002E-3</v>
      </c>
      <c r="JJ28" s="9">
        <v>1.331357955305225E-4</v>
      </c>
      <c r="JK28" s="6">
        <v>4</v>
      </c>
      <c r="JL28" s="6"/>
      <c r="JM28" s="6"/>
      <c r="JN28" s="6"/>
      <c r="JO28" s="15">
        <v>20</v>
      </c>
      <c r="JP28" s="9">
        <v>0.14285714285714285</v>
      </c>
      <c r="JQ28" s="9">
        <v>1.3109999999999999E-4</v>
      </c>
      <c r="JR28" s="9">
        <v>2.4191E-3</v>
      </c>
      <c r="JS28" s="9">
        <v>1.3094175437146046E-4</v>
      </c>
      <c r="JT28" s="6">
        <v>4</v>
      </c>
      <c r="JU28" s="6"/>
      <c r="JV28" s="6"/>
      <c r="JW28" s="6"/>
      <c r="JX28" s="15">
        <v>20</v>
      </c>
      <c r="JY28" s="9">
        <v>0.14285714285714285</v>
      </c>
      <c r="JZ28" s="9">
        <v>1.02986681324452E-4</v>
      </c>
      <c r="KA28" s="9">
        <v>3.3648815018607939E-3</v>
      </c>
      <c r="KB28" s="9">
        <v>5.7076574079969805E-3</v>
      </c>
      <c r="KC28" s="6">
        <v>4</v>
      </c>
      <c r="KD28" s="6"/>
      <c r="KE28" s="6"/>
      <c r="KF28" s="6"/>
      <c r="KG28" s="15">
        <v>20</v>
      </c>
      <c r="KH28" s="9">
        <v>0.14285714285714285</v>
      </c>
      <c r="KI28" s="9">
        <v>1.026845375519516E-4</v>
      </c>
      <c r="KJ28" s="9">
        <v>3.3732966836103459E-3</v>
      </c>
      <c r="KK28" s="9">
        <v>5.6778891161186696E-3</v>
      </c>
      <c r="KL28" s="6">
        <v>4</v>
      </c>
      <c r="KM28" s="6"/>
      <c r="KN28" s="6"/>
      <c r="KO28" s="6"/>
      <c r="KP28" s="15">
        <v>20</v>
      </c>
      <c r="KQ28" s="9">
        <v>0.14285714285714285</v>
      </c>
      <c r="KR28" s="9">
        <v>1.0273643069864199E-4</v>
      </c>
      <c r="KS28" s="9">
        <v>3.381732910761894E-3</v>
      </c>
      <c r="KT28" s="9">
        <v>5.6675300052877612E-3</v>
      </c>
      <c r="KU28" s="6">
        <v>4</v>
      </c>
      <c r="KV28" s="6"/>
      <c r="KW28" s="6"/>
      <c r="KX28" s="6"/>
      <c r="KY28" s="15">
        <v>20</v>
      </c>
      <c r="KZ28" s="9">
        <v>0.14285714285714285</v>
      </c>
      <c r="LA28" s="9">
        <v>1.03344672019067E-4</v>
      </c>
      <c r="LB28" s="9">
        <v>3.39019023594757E-3</v>
      </c>
      <c r="LC28" s="9">
        <v>5.6877416871256624E-3</v>
      </c>
      <c r="LD28" s="6">
        <v>4</v>
      </c>
      <c r="LE28" s="6"/>
      <c r="LF28" s="6"/>
      <c r="LG28" s="6"/>
      <c r="LH28" s="15">
        <v>20</v>
      </c>
      <c r="LI28" s="9">
        <v>0.14285714285714285</v>
      </c>
      <c r="LJ28" s="9">
        <v>1.046772474461043E-4</v>
      </c>
      <c r="LK28" s="9">
        <v>3.3986687119311309E-3</v>
      </c>
      <c r="LL28" s="9">
        <v>5.7475009868886602E-3</v>
      </c>
      <c r="LM28" s="6">
        <v>4</v>
      </c>
      <c r="LN28" s="6"/>
      <c r="LO28" s="6"/>
      <c r="LP28" s="6"/>
      <c r="LQ28" s="15">
        <v>20</v>
      </c>
      <c r="LR28" s="9">
        <v>0.14285714285714285</v>
      </c>
      <c r="LS28" s="9">
        <v>1.06836834236566E-4</v>
      </c>
      <c r="LT28" s="9">
        <v>3.407168391608293E-3</v>
      </c>
      <c r="LU28" s="9">
        <v>5.8507903086209108E-3</v>
      </c>
      <c r="LV28" s="6">
        <v>4</v>
      </c>
      <c r="LW28" s="6"/>
      <c r="LX28" s="6"/>
      <c r="LY28" s="6"/>
      <c r="LZ28" s="15">
        <v>20</v>
      </c>
      <c r="MA28" s="9">
        <v>0.14285714285714285</v>
      </c>
      <c r="MB28" s="9">
        <v>1.098263447640852E-4</v>
      </c>
      <c r="MC28" s="9">
        <v>3.4156893280070512E-3</v>
      </c>
      <c r="MD28" s="9">
        <v>5.9986630535887051E-3</v>
      </c>
      <c r="ME28" s="6">
        <v>4</v>
      </c>
      <c r="MF28" s="6"/>
      <c r="MG28" s="6"/>
      <c r="MH28" s="6"/>
      <c r="MI28" s="15">
        <v>20</v>
      </c>
      <c r="MJ28" s="9">
        <v>0.14285714285714285</v>
      </c>
      <c r="MK28" s="9">
        <v>1.135116025285597E-4</v>
      </c>
      <c r="ML28" s="9">
        <v>3.4242315742880241E-3</v>
      </c>
      <c r="MM28" s="9">
        <v>6.1834386189281963E-3</v>
      </c>
      <c r="MN28" s="6">
        <v>4</v>
      </c>
      <c r="MO28" s="6"/>
      <c r="MP28" s="6"/>
      <c r="MQ28" s="6"/>
      <c r="MR28" s="15">
        <v>20</v>
      </c>
      <c r="MS28" s="9">
        <v>0.14285714285714285</v>
      </c>
      <c r="MT28" s="9">
        <v>1.175874674386602E-4</v>
      </c>
      <c r="MU28" s="9">
        <v>3.4327951837447761E-3</v>
      </c>
      <c r="MV28" s="9">
        <v>6.3881014248430984E-3</v>
      </c>
      <c r="MW28" s="6">
        <v>4</v>
      </c>
      <c r="MX28" s="6"/>
      <c r="MY28" s="6"/>
      <c r="MZ28" s="6"/>
      <c r="NA28" s="15">
        <v>20</v>
      </c>
      <c r="NB28" s="9">
        <v>0.14285714285714285</v>
      </c>
      <c r="NC28" s="9">
        <v>1.215632329500019E-4</v>
      </c>
      <c r="ND28" s="9">
        <v>3.4413802098041549E-3</v>
      </c>
      <c r="NE28" s="9">
        <v>6.5859161953424226E-3</v>
      </c>
      <c r="NF28" s="6">
        <v>4</v>
      </c>
    </row>
    <row r="29" spans="1:370">
      <c r="A29" s="6"/>
      <c r="B29" s="6"/>
      <c r="C29" s="6"/>
      <c r="D29" s="15">
        <f t="shared" si="2"/>
        <v>21</v>
      </c>
      <c r="E29" s="9">
        <f t="shared" si="8"/>
        <v>0.17142857142857143</v>
      </c>
      <c r="F29" s="9">
        <f t="shared" si="7"/>
        <v>5.2699999999999993E-5</v>
      </c>
      <c r="G29" s="9">
        <f>'mu (tau) a'!B22</f>
        <v>9.87764E-3</v>
      </c>
      <c r="H29" s="9">
        <f>F29*'qx (tau) a'!B22/G29</f>
        <v>5.2440972033805639E-5</v>
      </c>
      <c r="I29" s="6">
        <f t="shared" si="0"/>
        <v>4</v>
      </c>
      <c r="K29" s="6"/>
      <c r="L29" s="6"/>
      <c r="M29" s="6"/>
      <c r="N29" s="15">
        <v>21</v>
      </c>
      <c r="O29" s="9">
        <v>0.17142857142857143</v>
      </c>
      <c r="P29" s="9">
        <v>5.2699999999999993E-5</v>
      </c>
      <c r="Q29" s="9">
        <v>9.87764E-3</v>
      </c>
      <c r="R29" s="9">
        <v>5.2440972033805639E-5</v>
      </c>
      <c r="S29" s="6">
        <v>4</v>
      </c>
      <c r="T29" s="6"/>
      <c r="U29" s="6"/>
      <c r="V29" s="6"/>
      <c r="W29" s="15">
        <v>21</v>
      </c>
      <c r="X29" s="9">
        <v>0.17142857142857143</v>
      </c>
      <c r="Y29" s="9">
        <v>4.1900000000000002E-5</v>
      </c>
      <c r="Z29" s="9">
        <v>8.3761300000000007E-3</v>
      </c>
      <c r="AA29" s="9">
        <v>4.1725269306947237E-5</v>
      </c>
      <c r="AB29" s="6">
        <v>4</v>
      </c>
      <c r="AC29" s="6"/>
      <c r="AD29" s="6"/>
      <c r="AE29" s="6"/>
      <c r="AF29" s="15">
        <v>21</v>
      </c>
      <c r="AG29" s="9">
        <v>0.17142857142857143</v>
      </c>
      <c r="AH29" s="9">
        <v>1.2520000000000001E-4</v>
      </c>
      <c r="AI29" s="9">
        <v>9.3137299999999992E-3</v>
      </c>
      <c r="AJ29" s="9">
        <v>1.2461968641994133E-4</v>
      </c>
      <c r="AK29" s="6">
        <v>4</v>
      </c>
      <c r="AL29" s="6"/>
      <c r="AM29" s="6"/>
      <c r="AN29" s="6"/>
      <c r="AO29" s="15">
        <v>21</v>
      </c>
      <c r="AP29" s="9">
        <v>0.17142857142857143</v>
      </c>
      <c r="AQ29" s="9">
        <v>1.316E-4</v>
      </c>
      <c r="AR29" s="9">
        <v>1.108961E-2</v>
      </c>
      <c r="AS29" s="9">
        <v>1.3087433516597969E-4</v>
      </c>
      <c r="AT29" s="6">
        <v>4</v>
      </c>
      <c r="AU29" s="6"/>
      <c r="AV29" s="6"/>
      <c r="AW29" s="6"/>
      <c r="AX29" s="15">
        <v>21</v>
      </c>
      <c r="AY29" s="9">
        <v>0.17142857142857143</v>
      </c>
      <c r="AZ29" s="9">
        <v>1.3880000000000001E-4</v>
      </c>
      <c r="BA29" s="9">
        <v>1.000207E-2</v>
      </c>
      <c r="BB29" s="9">
        <v>1.3810933536757895E-4</v>
      </c>
      <c r="BC29" s="6">
        <v>4</v>
      </c>
      <c r="BD29" s="6"/>
      <c r="BE29" s="6"/>
      <c r="BF29" s="6"/>
      <c r="BG29" s="15">
        <v>21</v>
      </c>
      <c r="BH29" s="9">
        <v>0.17142857142857143</v>
      </c>
      <c r="BI29" s="9">
        <v>1.403E-4</v>
      </c>
      <c r="BJ29" s="9">
        <v>6.3792400000000004E-3</v>
      </c>
      <c r="BK29" s="9">
        <v>1.3985397758980693E-4</v>
      </c>
      <c r="BL29" s="6">
        <v>4</v>
      </c>
      <c r="BM29" s="6"/>
      <c r="BN29" s="6"/>
      <c r="BO29" s="6"/>
      <c r="BP29" s="15">
        <v>21</v>
      </c>
      <c r="BQ29" s="9">
        <v>0.17142857142857143</v>
      </c>
      <c r="BR29" s="9">
        <v>1.3439999999999999E-4</v>
      </c>
      <c r="BS29" s="9">
        <v>6.2687699999999999E-3</v>
      </c>
      <c r="BT29" s="9">
        <v>1.3397999799003631E-4</v>
      </c>
      <c r="BU29" s="6">
        <v>4</v>
      </c>
      <c r="BV29" s="6"/>
      <c r="BW29" s="6"/>
      <c r="BX29" s="6"/>
      <c r="BY29" s="15">
        <v>21</v>
      </c>
      <c r="BZ29" s="9">
        <v>0.17142857142857143</v>
      </c>
      <c r="CA29" s="9">
        <v>1.3769999999999999E-4</v>
      </c>
      <c r="CB29" s="9">
        <v>6.2027999999999996E-3</v>
      </c>
      <c r="CC29" s="9">
        <v>1.3727421067904816E-4</v>
      </c>
      <c r="CD29" s="6">
        <v>4</v>
      </c>
      <c r="CE29" s="6"/>
      <c r="CF29" s="6"/>
      <c r="CG29" s="6"/>
      <c r="CH29" s="15">
        <v>21</v>
      </c>
      <c r="CI29" s="9">
        <v>0.17142857142857143</v>
      </c>
      <c r="CJ29" s="9">
        <v>1.529E-4</v>
      </c>
      <c r="CK29" s="9">
        <v>7.3211500000000002E-3</v>
      </c>
      <c r="CL29" s="9">
        <v>1.5234237858806335E-4</v>
      </c>
      <c r="CM29" s="6">
        <v>4</v>
      </c>
      <c r="CN29" s="6"/>
      <c r="CO29" s="6"/>
      <c r="CP29" s="6"/>
      <c r="CQ29" s="15">
        <v>21</v>
      </c>
      <c r="CR29" s="9">
        <v>0.17142857142857143</v>
      </c>
      <c r="CS29" s="9">
        <v>1.6469999999999999E-4</v>
      </c>
      <c r="CT29" s="9">
        <v>7.9999200000000006E-3</v>
      </c>
      <c r="CU29" s="9">
        <v>1.6404386981369812E-4</v>
      </c>
      <c r="CV29" s="6">
        <v>4</v>
      </c>
      <c r="CW29" s="6"/>
      <c r="CX29" s="6"/>
      <c r="CY29" s="6"/>
      <c r="CZ29" s="15">
        <v>21</v>
      </c>
      <c r="DA29" s="9">
        <v>0.17142857142857143</v>
      </c>
      <c r="DB29" s="9">
        <v>1.7260000000000002E-4</v>
      </c>
      <c r="DC29" s="9">
        <v>7.0427500000000004E-3</v>
      </c>
      <c r="DD29" s="9">
        <v>1.7199417528664232E-4</v>
      </c>
      <c r="DE29" s="6">
        <v>4</v>
      </c>
      <c r="DF29" s="6"/>
      <c r="DG29" s="6"/>
      <c r="DH29" s="6"/>
      <c r="DI29" s="15">
        <v>21</v>
      </c>
      <c r="DJ29" s="9">
        <v>0.17142857142857143</v>
      </c>
      <c r="DK29" s="9">
        <v>1.8249999999999999E-4</v>
      </c>
      <c r="DL29" s="9">
        <v>7.4055199999999996E-3</v>
      </c>
      <c r="DM29" s="9">
        <v>1.8182673195130117E-4</v>
      </c>
      <c r="DN29" s="6">
        <v>4</v>
      </c>
      <c r="DO29" s="6"/>
      <c r="DP29" s="6"/>
      <c r="DQ29" s="6"/>
      <c r="DR29" s="15">
        <v>21</v>
      </c>
      <c r="DS29" s="9">
        <v>0.17142857142857143</v>
      </c>
      <c r="DT29" s="9">
        <v>1.9469999999999999E-4</v>
      </c>
      <c r="DU29" s="9">
        <v>6.5528899999999996E-3</v>
      </c>
      <c r="DV29" s="9">
        <v>1.9406416146158412E-4</v>
      </c>
      <c r="DW29" s="6">
        <v>4</v>
      </c>
      <c r="DX29" s="6"/>
      <c r="DY29" s="6"/>
      <c r="DZ29" s="6"/>
      <c r="EA29" s="15">
        <v>21</v>
      </c>
      <c r="EB29" s="9">
        <v>0.17142857142857143</v>
      </c>
      <c r="EC29" s="9">
        <v>2.095E-4</v>
      </c>
      <c r="ED29" s="9">
        <v>5.3787000000000001E-3</v>
      </c>
      <c r="EE29" s="9">
        <v>2.0893795247922358E-4</v>
      </c>
      <c r="EF29" s="6">
        <v>4</v>
      </c>
      <c r="EG29" s="6"/>
      <c r="EH29" s="6"/>
      <c r="EI29" s="6"/>
      <c r="EJ29" s="15">
        <v>21</v>
      </c>
      <c r="EK29" s="9">
        <v>0.17142857142857143</v>
      </c>
      <c r="EL29" s="9">
        <v>2.2739999999999997E-4</v>
      </c>
      <c r="EM29" s="9">
        <v>5.1294899999999996E-3</v>
      </c>
      <c r="EN29" s="9">
        <v>2.2681836556850683E-4</v>
      </c>
      <c r="EO29" s="6">
        <v>4</v>
      </c>
      <c r="EP29" s="6"/>
      <c r="EQ29" s="6"/>
      <c r="ER29" s="6"/>
      <c r="ES29" s="15">
        <v>21</v>
      </c>
      <c r="ET29" s="9">
        <v>0.17142857142857143</v>
      </c>
      <c r="EU29" s="9">
        <v>2.3039999999999999E-4</v>
      </c>
      <c r="EV29" s="9">
        <v>4.9056500000000001E-3</v>
      </c>
      <c r="EW29" s="9">
        <v>2.2983593529909391E-4</v>
      </c>
      <c r="EX29" s="6">
        <v>4</v>
      </c>
      <c r="EY29" s="6"/>
      <c r="EZ29" s="6"/>
      <c r="FA29" s="6"/>
      <c r="FB29" s="15">
        <v>21</v>
      </c>
      <c r="FC29" s="9">
        <v>0.17142857142857143</v>
      </c>
      <c r="FD29" s="9">
        <v>2.2800000000000001E-4</v>
      </c>
      <c r="FE29" s="9">
        <v>4.7529099999999999E-3</v>
      </c>
      <c r="FF29" s="9">
        <v>2.2745937120627154E-4</v>
      </c>
      <c r="FG29" s="6">
        <v>4</v>
      </c>
      <c r="FH29" s="6"/>
      <c r="FI29" s="6"/>
      <c r="FJ29" s="6"/>
      <c r="FK29" s="15">
        <v>21</v>
      </c>
      <c r="FL29" s="9">
        <v>0.17142857142857143</v>
      </c>
      <c r="FM29" s="9">
        <v>2.0340000000000001E-4</v>
      </c>
      <c r="FN29" s="9">
        <v>4.4212699999999997E-3</v>
      </c>
      <c r="FO29" s="9">
        <v>2.029514524107327E-4</v>
      </c>
      <c r="FP29" s="6">
        <v>4</v>
      </c>
      <c r="FQ29" s="6"/>
      <c r="FR29" s="6"/>
      <c r="FS29" s="6"/>
      <c r="FT29" s="15">
        <v>21</v>
      </c>
      <c r="FU29" s="9">
        <v>0.17142857142857143</v>
      </c>
      <c r="FV29" s="9">
        <v>1.7430000000000001E-4</v>
      </c>
      <c r="FW29" s="9">
        <v>4.2162800000000002E-3</v>
      </c>
      <c r="FX29" s="9">
        <v>1.7393331633572723E-4</v>
      </c>
      <c r="FY29" s="6">
        <v>4</v>
      </c>
      <c r="FZ29" s="6"/>
      <c r="GA29" s="6"/>
      <c r="GB29" s="6"/>
      <c r="GC29" s="15">
        <v>21</v>
      </c>
      <c r="GD29" s="9">
        <v>0.17142857142857143</v>
      </c>
      <c r="GE29" s="9">
        <v>1.4550000000000001E-4</v>
      </c>
      <c r="GF29" s="9">
        <v>3.9638800000000004E-3</v>
      </c>
      <c r="GG29" s="9">
        <v>1.4521222135887061E-4</v>
      </c>
      <c r="GH29" s="6">
        <v>4</v>
      </c>
      <c r="GI29" s="6"/>
      <c r="GJ29" s="6"/>
      <c r="GK29" s="6"/>
      <c r="GL29" s="15">
        <v>21</v>
      </c>
      <c r="GM29" s="9">
        <v>0.17142857142857143</v>
      </c>
      <c r="GN29" s="9">
        <v>1.2660000000000001E-4</v>
      </c>
      <c r="GO29" s="9">
        <v>3.7543199999999998E-3</v>
      </c>
      <c r="GP29" s="9">
        <v>1.2636260308125042E-4</v>
      </c>
      <c r="GQ29" s="6">
        <v>4</v>
      </c>
      <c r="GR29" s="6"/>
      <c r="GS29" s="6"/>
      <c r="GT29" s="6"/>
      <c r="GU29" s="15">
        <v>21</v>
      </c>
      <c r="GV29" s="9">
        <v>0.17142857142857143</v>
      </c>
      <c r="GW29" s="9">
        <v>1.1310000000000001E-4</v>
      </c>
      <c r="GX29" s="9">
        <v>3.56683E-3</v>
      </c>
      <c r="GY29" s="9">
        <v>1.1289864894037564E-4</v>
      </c>
      <c r="GZ29" s="6">
        <v>4</v>
      </c>
      <c r="HA29" s="6"/>
      <c r="HB29" s="6"/>
      <c r="HC29" s="6"/>
      <c r="HD29" s="15">
        <v>21</v>
      </c>
      <c r="HE29" s="9">
        <v>0.17142857142857143</v>
      </c>
      <c r="HF29" s="9">
        <v>1.065E-4</v>
      </c>
      <c r="HG29" s="9">
        <v>3.3471799999999999E-3</v>
      </c>
      <c r="HH29" s="9">
        <v>1.0632213833734667E-4</v>
      </c>
      <c r="HI29" s="6">
        <v>4</v>
      </c>
      <c r="HJ29" s="6"/>
      <c r="HK29" s="6"/>
      <c r="HL29" s="6"/>
      <c r="HM29" s="15">
        <v>21</v>
      </c>
      <c r="HN29" s="9">
        <v>0.17142857142857143</v>
      </c>
      <c r="HO29" s="9">
        <v>1.0670000000000001E-4</v>
      </c>
      <c r="HP29" s="9">
        <v>3.18761E-3</v>
      </c>
      <c r="HQ29" s="9">
        <v>1.0653029009194978E-4</v>
      </c>
      <c r="HR29" s="6">
        <v>4</v>
      </c>
      <c r="HS29" s="6"/>
      <c r="HT29" s="6"/>
      <c r="HU29" s="6"/>
      <c r="HV29" s="15">
        <v>21</v>
      </c>
      <c r="HW29" s="9">
        <v>0.17142857142857143</v>
      </c>
      <c r="HX29" s="9">
        <v>1.066E-4</v>
      </c>
      <c r="HY29" s="9">
        <v>3.0428299999999998E-3</v>
      </c>
      <c r="HZ29" s="9">
        <v>1.0643814672525249E-4</v>
      </c>
      <c r="IA29" s="6">
        <v>4</v>
      </c>
      <c r="IB29" s="6"/>
      <c r="IC29" s="6"/>
      <c r="ID29" s="6"/>
      <c r="IE29" s="15">
        <v>21</v>
      </c>
      <c r="IF29" s="9">
        <v>0.17142857142857143</v>
      </c>
      <c r="IG29" s="9">
        <v>1.1710000000000001E-4</v>
      </c>
      <c r="IH29" s="9">
        <v>2.9198700000000002E-3</v>
      </c>
      <c r="II29" s="9">
        <v>1.1692915472264175E-4</v>
      </c>
      <c r="IJ29" s="6">
        <v>4</v>
      </c>
      <c r="IK29" s="6"/>
      <c r="IL29" s="6"/>
      <c r="IM29" s="6"/>
      <c r="IN29" s="15">
        <v>21</v>
      </c>
      <c r="IO29" s="9">
        <v>0.17142857142857143</v>
      </c>
      <c r="IP29" s="9">
        <v>1.226E-4</v>
      </c>
      <c r="IQ29" s="9">
        <v>2.8368099999999999E-3</v>
      </c>
      <c r="IR29" s="9">
        <v>1.2242626541784609E-4</v>
      </c>
      <c r="IS29" s="6">
        <v>4</v>
      </c>
      <c r="IT29" s="6"/>
      <c r="IU29" s="6"/>
      <c r="IV29" s="6"/>
      <c r="IW29" s="15">
        <v>21</v>
      </c>
      <c r="IX29" s="9">
        <v>0.17142857142857143</v>
      </c>
      <c r="IY29" s="9">
        <v>1.316E-4</v>
      </c>
      <c r="IZ29" s="9">
        <v>2.7141299999999999E-3</v>
      </c>
      <c r="JA29" s="9">
        <v>1.3142205273881501E-4</v>
      </c>
      <c r="JB29" s="6">
        <v>4</v>
      </c>
      <c r="JC29" s="6"/>
      <c r="JD29" s="6"/>
      <c r="JE29" s="6"/>
      <c r="JF29" s="15">
        <v>21</v>
      </c>
      <c r="JG29" s="9">
        <v>0.17142857142857143</v>
      </c>
      <c r="JH29" s="9">
        <v>1.3329999999999999E-4</v>
      </c>
      <c r="JI29" s="9">
        <v>2.6219699999999999E-3</v>
      </c>
      <c r="JJ29" s="9">
        <v>1.3312562004904707E-4</v>
      </c>
      <c r="JK29" s="6">
        <v>4</v>
      </c>
      <c r="JL29" s="6"/>
      <c r="JM29" s="6"/>
      <c r="JN29" s="6"/>
      <c r="JO29" s="15">
        <v>21</v>
      </c>
      <c r="JP29" s="9">
        <v>0.17142857142857143</v>
      </c>
      <c r="JQ29" s="9">
        <v>1.3109999999999999E-4</v>
      </c>
      <c r="JR29" s="9">
        <v>2.57106E-3</v>
      </c>
      <c r="JS29" s="9">
        <v>1.3093173088142633E-4</v>
      </c>
      <c r="JT29" s="6">
        <v>4</v>
      </c>
      <c r="JU29" s="6"/>
      <c r="JV29" s="6"/>
      <c r="JW29" s="6"/>
      <c r="JX29" s="15">
        <v>21</v>
      </c>
      <c r="JY29" s="9">
        <v>0.17142857142857143</v>
      </c>
      <c r="JZ29" s="9">
        <v>1.215632329500019E-4</v>
      </c>
      <c r="KA29" s="9">
        <v>3.6732366511917861E-3</v>
      </c>
      <c r="KB29" s="9">
        <v>6.1716308478144098E-3</v>
      </c>
      <c r="KC29" s="6">
        <v>4</v>
      </c>
      <c r="KD29" s="6"/>
      <c r="KE29" s="6"/>
      <c r="KF29" s="6"/>
      <c r="KG29" s="15">
        <v>21</v>
      </c>
      <c r="KH29" s="9">
        <v>0.17142857142857143</v>
      </c>
      <c r="KI29" s="9">
        <v>1.02986681324452E-4</v>
      </c>
      <c r="KJ29" s="9">
        <v>3.5898286864035869E-3</v>
      </c>
      <c r="KK29" s="9">
        <v>5.3511082242913496E-3</v>
      </c>
      <c r="KL29" s="6">
        <v>4</v>
      </c>
      <c r="KM29" s="6"/>
      <c r="KN29" s="6"/>
      <c r="KO29" s="6"/>
      <c r="KP29" s="15">
        <v>21</v>
      </c>
      <c r="KQ29" s="9">
        <v>0.17142857142857143</v>
      </c>
      <c r="KR29" s="9">
        <v>1.026845375519516E-4</v>
      </c>
      <c r="KS29" s="9">
        <v>3.5990019140329432E-3</v>
      </c>
      <c r="KT29" s="9">
        <v>5.3226956344712782E-3</v>
      </c>
      <c r="KU29" s="6">
        <v>4</v>
      </c>
      <c r="KV29" s="6"/>
      <c r="KW29" s="6"/>
      <c r="KX29" s="6"/>
      <c r="KY29" s="15">
        <v>21</v>
      </c>
      <c r="KZ29" s="9">
        <v>0.17142857142857143</v>
      </c>
      <c r="LA29" s="9">
        <v>1.0273643069864199E-4</v>
      </c>
      <c r="LB29" s="9">
        <v>3.6081985823644821E-3</v>
      </c>
      <c r="LC29" s="9">
        <v>5.3126338307670261E-3</v>
      </c>
      <c r="LD29" s="6">
        <v>4</v>
      </c>
      <c r="LE29" s="6"/>
      <c r="LF29" s="6"/>
      <c r="LG29" s="6"/>
      <c r="LH29" s="15">
        <v>21</v>
      </c>
      <c r="LI29" s="9">
        <v>0.17142857142857143</v>
      </c>
      <c r="LJ29" s="9">
        <v>1.03344672019067E-4</v>
      </c>
      <c r="LK29" s="9">
        <v>3.6174187512971381E-3</v>
      </c>
      <c r="LL29" s="9">
        <v>5.3311990707868712E-3</v>
      </c>
      <c r="LM29" s="6">
        <v>4</v>
      </c>
      <c r="LN29" s="6"/>
      <c r="LO29" s="6"/>
      <c r="LP29" s="6"/>
      <c r="LQ29" s="15">
        <v>21</v>
      </c>
      <c r="LR29" s="9">
        <v>0.17142857142857143</v>
      </c>
      <c r="LS29" s="9">
        <v>1.046772474461043E-4</v>
      </c>
      <c r="LT29" s="9">
        <v>3.6266624808829031E-3</v>
      </c>
      <c r="LU29" s="9">
        <v>5.3855774457346895E-3</v>
      </c>
      <c r="LV29" s="6">
        <v>4</v>
      </c>
      <c r="LW29" s="6"/>
      <c r="LX29" s="6"/>
      <c r="LY29" s="6"/>
      <c r="LZ29" s="15">
        <v>21</v>
      </c>
      <c r="MA29" s="9">
        <v>0.17142857142857143</v>
      </c>
      <c r="MB29" s="9">
        <v>1.06836834236566E-4</v>
      </c>
      <c r="MC29" s="9">
        <v>3.635929831327221E-3</v>
      </c>
      <c r="MD29" s="9">
        <v>5.4819089583578225E-3</v>
      </c>
      <c r="ME29" s="6">
        <v>4</v>
      </c>
      <c r="MF29" s="6"/>
      <c r="MG29" s="6"/>
      <c r="MH29" s="6"/>
      <c r="MI29" s="15">
        <v>21</v>
      </c>
      <c r="MJ29" s="9">
        <v>0.17142857142857143</v>
      </c>
      <c r="MK29" s="9">
        <v>1.098263447640852E-4</v>
      </c>
      <c r="ML29" s="9">
        <v>3.6452208629893842E-3</v>
      </c>
      <c r="MM29" s="9">
        <v>5.6199908566273932E-3</v>
      </c>
      <c r="MN29" s="6">
        <v>4</v>
      </c>
      <c r="MO29" s="6"/>
      <c r="MP29" s="6"/>
      <c r="MQ29" s="6"/>
      <c r="MR29" s="15">
        <v>21</v>
      </c>
      <c r="MS29" s="9">
        <v>0.17142857142857143</v>
      </c>
      <c r="MT29" s="9">
        <v>1.135116025285597E-4</v>
      </c>
      <c r="MU29" s="9">
        <v>3.6545356363829199E-3</v>
      </c>
      <c r="MV29" s="9">
        <v>5.792508931799575E-3</v>
      </c>
      <c r="MW29" s="6">
        <v>4</v>
      </c>
      <c r="MX29" s="6"/>
      <c r="MY29" s="6"/>
      <c r="MZ29" s="6"/>
      <c r="NA29" s="15">
        <v>21</v>
      </c>
      <c r="NB29" s="9">
        <v>0.17142857142857143</v>
      </c>
      <c r="NC29" s="9">
        <v>1.175874674386602E-4</v>
      </c>
      <c r="ND29" s="9">
        <v>3.6638742121759909E-3</v>
      </c>
      <c r="NE29" s="9">
        <v>5.9836626012492108E-3</v>
      </c>
      <c r="NF29" s="6">
        <v>4</v>
      </c>
    </row>
    <row r="30" spans="1:370">
      <c r="A30" s="6"/>
      <c r="B30" s="6"/>
      <c r="C30" s="6"/>
      <c r="D30" s="15">
        <f t="shared" si="2"/>
        <v>22</v>
      </c>
      <c r="E30" s="9">
        <f t="shared" si="8"/>
        <v>0.2</v>
      </c>
      <c r="F30" s="9">
        <f t="shared" si="7"/>
        <v>5.2699999999999993E-5</v>
      </c>
      <c r="G30" s="9">
        <f>'mu (tau) a'!B23</f>
        <v>1.040337E-2</v>
      </c>
      <c r="H30" s="9">
        <f>F30*'qx (tau) a'!B23/G30</f>
        <v>5.2427264530628045E-5</v>
      </c>
      <c r="I30" s="6">
        <f t="shared" si="0"/>
        <v>4</v>
      </c>
      <c r="K30" s="6"/>
      <c r="L30" s="6"/>
      <c r="M30" s="6"/>
      <c r="N30" s="15">
        <v>22</v>
      </c>
      <c r="O30" s="9">
        <v>0.2</v>
      </c>
      <c r="P30" s="9">
        <v>5.2699999999999993E-5</v>
      </c>
      <c r="Q30" s="9">
        <v>1.040337E-2</v>
      </c>
      <c r="R30" s="9">
        <v>5.2427264530628045E-5</v>
      </c>
      <c r="S30" s="6">
        <v>4</v>
      </c>
      <c r="T30" s="6"/>
      <c r="U30" s="6"/>
      <c r="V30" s="6"/>
      <c r="W30" s="15">
        <v>22</v>
      </c>
      <c r="X30" s="9">
        <v>0.2</v>
      </c>
      <c r="Y30" s="9">
        <v>4.1900000000000002E-5</v>
      </c>
      <c r="Z30" s="9">
        <v>8.8207200000000006E-3</v>
      </c>
      <c r="AA30" s="9">
        <v>4.171602556253911E-5</v>
      </c>
      <c r="AB30" s="6">
        <v>4</v>
      </c>
      <c r="AC30" s="6"/>
      <c r="AD30" s="6"/>
      <c r="AE30" s="6"/>
      <c r="AF30" s="15">
        <v>22</v>
      </c>
      <c r="AG30" s="9">
        <v>0.2</v>
      </c>
      <c r="AH30" s="9">
        <v>1.2520000000000001E-4</v>
      </c>
      <c r="AI30" s="9">
        <v>9.7853200000000001E-3</v>
      </c>
      <c r="AJ30" s="9">
        <v>1.2459033368351777E-4</v>
      </c>
      <c r="AK30" s="6">
        <v>4</v>
      </c>
      <c r="AL30" s="6"/>
      <c r="AM30" s="6"/>
      <c r="AN30" s="6"/>
      <c r="AO30" s="15">
        <v>22</v>
      </c>
      <c r="AP30" s="9">
        <v>0.2</v>
      </c>
      <c r="AQ30" s="9">
        <v>1.316E-4</v>
      </c>
      <c r="AR30" s="9">
        <v>1.1678590000000001E-2</v>
      </c>
      <c r="AS30" s="9">
        <v>1.3083599681125888E-4</v>
      </c>
      <c r="AT30" s="6">
        <v>4</v>
      </c>
      <c r="AU30" s="6"/>
      <c r="AV30" s="6"/>
      <c r="AW30" s="6"/>
      <c r="AX30" s="15">
        <v>22</v>
      </c>
      <c r="AY30" s="9">
        <v>0.2</v>
      </c>
      <c r="AZ30" s="9">
        <v>1.3880000000000001E-4</v>
      </c>
      <c r="BA30" s="9">
        <v>1.054137E-2</v>
      </c>
      <c r="BB30" s="9">
        <v>1.3807225057084612E-4</v>
      </c>
      <c r="BC30" s="6">
        <v>4</v>
      </c>
      <c r="BD30" s="6"/>
      <c r="BE30" s="6"/>
      <c r="BF30" s="6"/>
      <c r="BG30" s="15">
        <v>22</v>
      </c>
      <c r="BH30" s="9">
        <v>0.2</v>
      </c>
      <c r="BI30" s="9">
        <v>1.403E-4</v>
      </c>
      <c r="BJ30" s="9">
        <v>6.7222100000000002E-3</v>
      </c>
      <c r="BK30" s="9">
        <v>1.398299825503815E-4</v>
      </c>
      <c r="BL30" s="6">
        <v>4</v>
      </c>
      <c r="BM30" s="6"/>
      <c r="BN30" s="6"/>
      <c r="BO30" s="6"/>
      <c r="BP30" s="15">
        <v>22</v>
      </c>
      <c r="BQ30" s="9">
        <v>0.2</v>
      </c>
      <c r="BR30" s="9">
        <v>1.3439999999999999E-4</v>
      </c>
      <c r="BS30" s="9">
        <v>6.6073900000000003E-3</v>
      </c>
      <c r="BT30" s="9">
        <v>1.3395738286978669E-4</v>
      </c>
      <c r="BU30" s="6">
        <v>4</v>
      </c>
      <c r="BV30" s="6"/>
      <c r="BW30" s="6"/>
      <c r="BX30" s="6"/>
      <c r="BY30" s="15">
        <v>22</v>
      </c>
      <c r="BZ30" s="9">
        <v>0.2</v>
      </c>
      <c r="CA30" s="9">
        <v>1.3769999999999999E-4</v>
      </c>
      <c r="CB30" s="9">
        <v>6.5393300000000003E-3</v>
      </c>
      <c r="CC30" s="9">
        <v>1.3725127100176927E-4</v>
      </c>
      <c r="CD30" s="6">
        <v>4</v>
      </c>
      <c r="CE30" s="6"/>
      <c r="CF30" s="6"/>
      <c r="CG30" s="6"/>
      <c r="CH30" s="15">
        <v>22</v>
      </c>
      <c r="CI30" s="9">
        <v>0.2</v>
      </c>
      <c r="CJ30" s="9">
        <v>1.529E-4</v>
      </c>
      <c r="CK30" s="9">
        <v>7.7070000000000003E-3</v>
      </c>
      <c r="CL30" s="9">
        <v>1.5231315920591671E-4</v>
      </c>
      <c r="CM30" s="6">
        <v>4</v>
      </c>
      <c r="CN30" s="6"/>
      <c r="CO30" s="6"/>
      <c r="CP30" s="6"/>
      <c r="CQ30" s="15">
        <v>22</v>
      </c>
      <c r="CR30" s="9">
        <v>0.2</v>
      </c>
      <c r="CS30" s="9">
        <v>1.6469999999999999E-4</v>
      </c>
      <c r="CT30" s="9">
        <v>8.4354800000000004E-3</v>
      </c>
      <c r="CU30" s="9">
        <v>1.640082407877204E-4</v>
      </c>
      <c r="CV30" s="6">
        <v>4</v>
      </c>
      <c r="CW30" s="6"/>
      <c r="CX30" s="6"/>
      <c r="CY30" s="6"/>
      <c r="CZ30" s="15">
        <v>22</v>
      </c>
      <c r="DA30" s="9">
        <v>0.2</v>
      </c>
      <c r="DB30" s="9">
        <v>1.7260000000000002E-4</v>
      </c>
      <c r="DC30" s="9">
        <v>7.4194500000000002E-3</v>
      </c>
      <c r="DD30" s="9">
        <v>1.7196212360754505E-4</v>
      </c>
      <c r="DE30" s="6">
        <v>4</v>
      </c>
      <c r="DF30" s="6"/>
      <c r="DG30" s="6"/>
      <c r="DH30" s="6"/>
      <c r="DI30" s="15">
        <v>22</v>
      </c>
      <c r="DJ30" s="9">
        <v>0.2</v>
      </c>
      <c r="DK30" s="9">
        <v>1.8249999999999999E-4</v>
      </c>
      <c r="DL30" s="9">
        <v>7.8089099999999996E-3</v>
      </c>
      <c r="DM30" s="9">
        <v>1.8179023064678678E-4</v>
      </c>
      <c r="DN30" s="6">
        <v>4</v>
      </c>
      <c r="DO30" s="6"/>
      <c r="DP30" s="6"/>
      <c r="DQ30" s="6"/>
      <c r="DR30" s="15">
        <v>22</v>
      </c>
      <c r="DS30" s="9">
        <v>0.2</v>
      </c>
      <c r="DT30" s="9">
        <v>1.9469999999999999E-4</v>
      </c>
      <c r="DU30" s="9">
        <v>6.9044299999999996E-3</v>
      </c>
      <c r="DV30" s="9">
        <v>1.9403026694455591E-4</v>
      </c>
      <c r="DW30" s="6">
        <v>4</v>
      </c>
      <c r="DX30" s="6"/>
      <c r="DY30" s="6"/>
      <c r="DZ30" s="6"/>
      <c r="EA30" s="15">
        <v>22</v>
      </c>
      <c r="EB30" s="9">
        <v>0.2</v>
      </c>
      <c r="EC30" s="9">
        <v>2.095E-4</v>
      </c>
      <c r="ED30" s="9">
        <v>5.6788899999999998E-3</v>
      </c>
      <c r="EE30" s="9">
        <v>2.0890679252459548E-4</v>
      </c>
      <c r="EF30" s="6">
        <v>4</v>
      </c>
      <c r="EG30" s="6"/>
      <c r="EH30" s="6"/>
      <c r="EI30" s="6"/>
      <c r="EJ30" s="15">
        <v>22</v>
      </c>
      <c r="EK30" s="9">
        <v>0.2</v>
      </c>
      <c r="EL30" s="9">
        <v>2.2739999999999997E-4</v>
      </c>
      <c r="EM30" s="9">
        <v>5.4144900000000001E-3</v>
      </c>
      <c r="EN30" s="9">
        <v>2.267859831673897E-4</v>
      </c>
      <c r="EO30" s="6">
        <v>4</v>
      </c>
      <c r="EP30" s="6"/>
      <c r="EQ30" s="6"/>
      <c r="ER30" s="6"/>
      <c r="ES30" s="15">
        <v>22</v>
      </c>
      <c r="ET30" s="9">
        <v>0.2</v>
      </c>
      <c r="EU30" s="9">
        <v>2.3039999999999999E-4</v>
      </c>
      <c r="EV30" s="9">
        <v>5.1784300000000004E-3</v>
      </c>
      <c r="EW30" s="9">
        <v>2.2980469370060034E-4</v>
      </c>
      <c r="EX30" s="6">
        <v>4</v>
      </c>
      <c r="EY30" s="6"/>
      <c r="EZ30" s="6"/>
      <c r="FA30" s="6"/>
      <c r="FB30" s="15">
        <v>22</v>
      </c>
      <c r="FC30" s="9">
        <v>0.2</v>
      </c>
      <c r="FD30" s="9">
        <v>2.2800000000000001E-4</v>
      </c>
      <c r="FE30" s="9">
        <v>5.01711E-3</v>
      </c>
      <c r="FF30" s="9">
        <v>2.2742967166356729E-4</v>
      </c>
      <c r="FG30" s="6">
        <v>4</v>
      </c>
      <c r="FH30" s="6"/>
      <c r="FI30" s="6"/>
      <c r="FJ30" s="6"/>
      <c r="FK30" s="15">
        <v>22</v>
      </c>
      <c r="FL30" s="9">
        <v>0.2</v>
      </c>
      <c r="FM30" s="9">
        <v>2.0340000000000001E-4</v>
      </c>
      <c r="FN30" s="9">
        <v>4.6669499999999996E-3</v>
      </c>
      <c r="FO30" s="9">
        <v>2.0292668787966447E-4</v>
      </c>
      <c r="FP30" s="6">
        <v>4</v>
      </c>
      <c r="FQ30" s="6"/>
      <c r="FR30" s="6"/>
      <c r="FS30" s="6"/>
      <c r="FT30" s="15">
        <v>22</v>
      </c>
      <c r="FU30" s="9">
        <v>0.2</v>
      </c>
      <c r="FV30" s="9">
        <v>1.7430000000000001E-4</v>
      </c>
      <c r="FW30" s="9">
        <v>4.4539599999999999E-3</v>
      </c>
      <c r="FX30" s="9">
        <v>1.7391296756145093E-4</v>
      </c>
      <c r="FY30" s="6">
        <v>4</v>
      </c>
      <c r="FZ30" s="6"/>
      <c r="GA30" s="6"/>
      <c r="GB30" s="6"/>
      <c r="GC30" s="15">
        <v>22</v>
      </c>
      <c r="GD30" s="9">
        <v>0.2</v>
      </c>
      <c r="GE30" s="9">
        <v>1.4550000000000001E-4</v>
      </c>
      <c r="GF30" s="9">
        <v>4.1859499999999999E-3</v>
      </c>
      <c r="GG30" s="9">
        <v>1.4519620516250791E-4</v>
      </c>
      <c r="GH30" s="6">
        <v>4</v>
      </c>
      <c r="GI30" s="6"/>
      <c r="GJ30" s="6"/>
      <c r="GK30" s="6"/>
      <c r="GL30" s="15">
        <v>22</v>
      </c>
      <c r="GM30" s="9">
        <v>0.2</v>
      </c>
      <c r="GN30" s="9">
        <v>1.2660000000000001E-4</v>
      </c>
      <c r="GO30" s="9">
        <v>3.9646000000000004E-3</v>
      </c>
      <c r="GP30" s="9">
        <v>1.2634932906220047E-4</v>
      </c>
      <c r="GQ30" s="6">
        <v>4</v>
      </c>
      <c r="GR30" s="6"/>
      <c r="GS30" s="6"/>
      <c r="GT30" s="6"/>
      <c r="GU30" s="15">
        <v>22</v>
      </c>
      <c r="GV30" s="9">
        <v>0.2</v>
      </c>
      <c r="GW30" s="9">
        <v>1.1310000000000001E-4</v>
      </c>
      <c r="GX30" s="9">
        <v>3.7664899999999999E-3</v>
      </c>
      <c r="GY30" s="9">
        <v>1.1288740206399061E-4</v>
      </c>
      <c r="GZ30" s="6">
        <v>4</v>
      </c>
      <c r="HA30" s="6"/>
      <c r="HB30" s="6"/>
      <c r="HC30" s="6"/>
      <c r="HD30" s="15">
        <v>22</v>
      </c>
      <c r="HE30" s="9">
        <v>0.2</v>
      </c>
      <c r="HF30" s="9">
        <v>1.065E-4</v>
      </c>
      <c r="HG30" s="9">
        <v>3.5321200000000001E-3</v>
      </c>
      <c r="HH30" s="9">
        <v>1.0631215389058129E-4</v>
      </c>
      <c r="HI30" s="6">
        <v>4</v>
      </c>
      <c r="HJ30" s="6"/>
      <c r="HK30" s="6"/>
      <c r="HL30" s="6"/>
      <c r="HM30" s="15">
        <v>22</v>
      </c>
      <c r="HN30" s="9">
        <v>0.2</v>
      </c>
      <c r="HO30" s="9">
        <v>1.0670000000000001E-4</v>
      </c>
      <c r="HP30" s="9">
        <v>3.3648599999999999E-3</v>
      </c>
      <c r="HQ30" s="9">
        <v>1.0652052091320294E-4</v>
      </c>
      <c r="HR30" s="6">
        <v>4</v>
      </c>
      <c r="HS30" s="6"/>
      <c r="HT30" s="6"/>
      <c r="HU30" s="6"/>
      <c r="HV30" s="15">
        <v>22</v>
      </c>
      <c r="HW30" s="9">
        <v>0.2</v>
      </c>
      <c r="HX30" s="9">
        <v>1.066E-4</v>
      </c>
      <c r="HY30" s="9">
        <v>3.21134E-3</v>
      </c>
      <c r="HZ30" s="9">
        <v>1.0642904644167232E-4</v>
      </c>
      <c r="IA30" s="6">
        <v>4</v>
      </c>
      <c r="IB30" s="6"/>
      <c r="IC30" s="6"/>
      <c r="ID30" s="6"/>
      <c r="IE30" s="15">
        <v>22</v>
      </c>
      <c r="IF30" s="9">
        <v>0.2</v>
      </c>
      <c r="IG30" s="9">
        <v>1.1710000000000001E-4</v>
      </c>
      <c r="IH30" s="9">
        <v>3.0802400000000001E-3</v>
      </c>
      <c r="II30" s="9">
        <v>1.1691980170376335E-4</v>
      </c>
      <c r="IJ30" s="6">
        <v>4</v>
      </c>
      <c r="IK30" s="6"/>
      <c r="IL30" s="6"/>
      <c r="IM30" s="6"/>
      <c r="IN30" s="15">
        <v>22</v>
      </c>
      <c r="IO30" s="9">
        <v>0.2</v>
      </c>
      <c r="IP30" s="9">
        <v>1.226E-4</v>
      </c>
      <c r="IQ30" s="9">
        <v>2.99307E-3</v>
      </c>
      <c r="IR30" s="9">
        <v>1.2241690304603633E-4</v>
      </c>
      <c r="IS30" s="6">
        <v>4</v>
      </c>
      <c r="IT30" s="6"/>
      <c r="IU30" s="6"/>
      <c r="IV30" s="6"/>
      <c r="IW30" s="15">
        <v>22</v>
      </c>
      <c r="IX30" s="9">
        <v>0.2</v>
      </c>
      <c r="IY30" s="9">
        <v>1.316E-4</v>
      </c>
      <c r="IZ30" s="9">
        <v>2.86105E-3</v>
      </c>
      <c r="JA30" s="9">
        <v>1.3141187186522431E-4</v>
      </c>
      <c r="JB30" s="6">
        <v>4</v>
      </c>
      <c r="JC30" s="6"/>
      <c r="JD30" s="6"/>
      <c r="JE30" s="6"/>
      <c r="JF30" s="15">
        <v>22</v>
      </c>
      <c r="JG30" s="9">
        <v>0.2</v>
      </c>
      <c r="JH30" s="9">
        <v>1.3329999999999999E-4</v>
      </c>
      <c r="JI30" s="9">
        <v>2.7630200000000001E-3</v>
      </c>
      <c r="JJ30" s="9">
        <v>1.331161891698214E-4</v>
      </c>
      <c r="JK30" s="6">
        <v>4</v>
      </c>
      <c r="JL30" s="6"/>
      <c r="JM30" s="6"/>
      <c r="JN30" s="6"/>
      <c r="JO30" s="15">
        <v>22</v>
      </c>
      <c r="JP30" s="9">
        <v>0.2</v>
      </c>
      <c r="JQ30" s="9">
        <v>1.3109999999999999E-4</v>
      </c>
      <c r="JR30" s="9">
        <v>2.7117899999999999E-3</v>
      </c>
      <c r="JS30" s="9">
        <v>1.3092257586317524E-4</v>
      </c>
      <c r="JT30" s="6">
        <v>4</v>
      </c>
      <c r="JU30" s="6"/>
      <c r="JV30" s="6"/>
      <c r="JW30" s="6"/>
      <c r="JX30" s="15">
        <v>22</v>
      </c>
      <c r="JY30" s="9">
        <v>0.2</v>
      </c>
      <c r="JZ30" s="9">
        <v>1.175874674386602E-4</v>
      </c>
      <c r="KA30" s="9">
        <v>3.8656447951073022E-3</v>
      </c>
      <c r="KB30" s="9">
        <v>5.6726462318652448E-3</v>
      </c>
      <c r="KC30" s="6">
        <v>4</v>
      </c>
      <c r="KD30" s="6"/>
      <c r="KE30" s="6"/>
      <c r="KF30" s="6"/>
      <c r="KG30" s="15">
        <v>22</v>
      </c>
      <c r="KH30" s="9">
        <v>0.2</v>
      </c>
      <c r="KI30" s="9">
        <v>1.215632329500019E-4</v>
      </c>
      <c r="KJ30" s="9">
        <v>3.87550737811417E-3</v>
      </c>
      <c r="KK30" s="9">
        <v>5.8507301546934032E-3</v>
      </c>
      <c r="KL30" s="6">
        <v>4</v>
      </c>
      <c r="KM30" s="6"/>
      <c r="KN30" s="6"/>
      <c r="KO30" s="6"/>
      <c r="KP30" s="15">
        <v>22</v>
      </c>
      <c r="KQ30" s="9">
        <v>0.2</v>
      </c>
      <c r="KR30" s="9">
        <v>1.02986681324452E-4</v>
      </c>
      <c r="KS30" s="9">
        <v>3.7876423425982409E-3</v>
      </c>
      <c r="KT30" s="9">
        <v>5.072484859727844E-3</v>
      </c>
      <c r="KU30" s="6">
        <v>4</v>
      </c>
      <c r="KV30" s="6"/>
      <c r="KW30" s="6"/>
      <c r="KX30" s="6"/>
      <c r="KY30" s="15">
        <v>22</v>
      </c>
      <c r="KZ30" s="9">
        <v>0.2</v>
      </c>
      <c r="LA30" s="9">
        <v>1.026845375519516E-4</v>
      </c>
      <c r="LB30" s="9">
        <v>3.7973059146500501E-3</v>
      </c>
      <c r="LC30" s="9">
        <v>5.0455127462433538E-3</v>
      </c>
      <c r="LD30" s="6">
        <v>4</v>
      </c>
      <c r="LE30" s="6"/>
      <c r="LF30" s="6"/>
      <c r="LG30" s="6"/>
      <c r="LH30" s="15">
        <v>22</v>
      </c>
      <c r="LI30" s="9">
        <v>0.2</v>
      </c>
      <c r="LJ30" s="9">
        <v>1.0273643069864199E-4</v>
      </c>
      <c r="LK30" s="9">
        <v>3.8069941417818152E-3</v>
      </c>
      <c r="LL30" s="9">
        <v>5.0359088248570017E-3</v>
      </c>
      <c r="LM30" s="6">
        <v>4</v>
      </c>
      <c r="LN30" s="6"/>
      <c r="LO30" s="6"/>
      <c r="LP30" s="6"/>
      <c r="LQ30" s="15">
        <v>22</v>
      </c>
      <c r="LR30" s="9">
        <v>0.2</v>
      </c>
      <c r="LS30" s="9">
        <v>1.03344672019067E-4</v>
      </c>
      <c r="LT30" s="9">
        <v>3.8167070868970789E-3</v>
      </c>
      <c r="LU30" s="9">
        <v>5.0522680112776346E-3</v>
      </c>
      <c r="LV30" s="6">
        <v>4</v>
      </c>
      <c r="LW30" s="6"/>
      <c r="LX30" s="6"/>
      <c r="LY30" s="6"/>
      <c r="LZ30" s="15">
        <v>22</v>
      </c>
      <c r="MA30" s="9">
        <v>0.2</v>
      </c>
      <c r="MB30" s="9">
        <v>1.046772474461043E-4</v>
      </c>
      <c r="MC30" s="9">
        <v>3.8264448130598881E-3</v>
      </c>
      <c r="MD30" s="9">
        <v>5.1036765326907584E-3</v>
      </c>
      <c r="ME30" s="6">
        <v>4</v>
      </c>
      <c r="MF30" s="6"/>
      <c r="MG30" s="6"/>
      <c r="MH30" s="6"/>
      <c r="MI30" s="15">
        <v>22</v>
      </c>
      <c r="MJ30" s="9">
        <v>0.2</v>
      </c>
      <c r="MK30" s="9">
        <v>1.06836834236566E-4</v>
      </c>
      <c r="ML30" s="9">
        <v>3.83620738349517E-3</v>
      </c>
      <c r="MM30" s="9">
        <v>5.194836224951445E-3</v>
      </c>
      <c r="MN30" s="6">
        <v>4</v>
      </c>
      <c r="MO30" s="6"/>
      <c r="MP30" s="6"/>
      <c r="MQ30" s="6"/>
      <c r="MR30" s="15">
        <v>22</v>
      </c>
      <c r="MS30" s="9">
        <v>0.2</v>
      </c>
      <c r="MT30" s="9">
        <v>1.098263447640852E-4</v>
      </c>
      <c r="MU30" s="9">
        <v>3.845994861589166E-3</v>
      </c>
      <c r="MV30" s="9">
        <v>5.3254521681398107E-3</v>
      </c>
      <c r="MW30" s="6">
        <v>4</v>
      </c>
      <c r="MX30" s="6"/>
      <c r="MY30" s="6"/>
      <c r="MZ30" s="6"/>
      <c r="NA30" s="15">
        <v>22</v>
      </c>
      <c r="NB30" s="9">
        <v>0.2</v>
      </c>
      <c r="NC30" s="9">
        <v>1.135116025285597E-4</v>
      </c>
      <c r="ND30" s="9">
        <v>3.855807310889847E-3</v>
      </c>
      <c r="NE30" s="9">
        <v>5.4887259602412926E-3</v>
      </c>
      <c r="NF30" s="6">
        <v>4</v>
      </c>
    </row>
    <row r="31" spans="1:370">
      <c r="A31" s="6"/>
      <c r="B31" s="6"/>
      <c r="C31" s="6"/>
      <c r="D31" s="15">
        <f t="shared" si="2"/>
        <v>23</v>
      </c>
      <c r="E31" s="9">
        <f t="shared" si="8"/>
        <v>0.22857142857142859</v>
      </c>
      <c r="F31" s="9">
        <f t="shared" si="7"/>
        <v>5.2699999999999993E-5</v>
      </c>
      <c r="G31" s="9">
        <f>'mu (tau) a'!B24</f>
        <v>1.069048E-2</v>
      </c>
      <c r="H31" s="9">
        <f>F31*'qx (tau) a'!B24/G31</f>
        <v>5.2419800420561083E-5</v>
      </c>
      <c r="I31" s="6">
        <f t="shared" si="0"/>
        <v>4</v>
      </c>
      <c r="K31" s="6"/>
      <c r="L31" s="6"/>
      <c r="M31" s="6"/>
      <c r="N31" s="15">
        <v>23</v>
      </c>
      <c r="O31" s="9">
        <v>0.22857142857142859</v>
      </c>
      <c r="P31" s="9">
        <v>5.2699999999999993E-5</v>
      </c>
      <c r="Q31" s="9">
        <v>1.069048E-2</v>
      </c>
      <c r="R31" s="9">
        <v>5.2419800420561083E-5</v>
      </c>
      <c r="S31" s="6">
        <v>4</v>
      </c>
      <c r="T31" s="6"/>
      <c r="U31" s="6"/>
      <c r="V31" s="6"/>
      <c r="W31" s="15">
        <v>23</v>
      </c>
      <c r="X31" s="9">
        <v>0.22857142857142859</v>
      </c>
      <c r="Y31" s="9">
        <v>4.1900000000000002E-5</v>
      </c>
      <c r="Z31" s="9">
        <v>9.0901599999999999E-3</v>
      </c>
      <c r="AA31" s="9">
        <v>4.1710416208295563E-5</v>
      </c>
      <c r="AB31" s="6">
        <v>4</v>
      </c>
      <c r="AC31" s="6"/>
      <c r="AD31" s="6"/>
      <c r="AE31" s="6"/>
      <c r="AF31" s="15">
        <v>23</v>
      </c>
      <c r="AG31" s="9">
        <v>0.22857142857142859</v>
      </c>
      <c r="AH31" s="9">
        <v>1.2520000000000001E-4</v>
      </c>
      <c r="AI31" s="9">
        <v>1.005294E-2</v>
      </c>
      <c r="AJ31" s="9">
        <v>1.245738094527571E-4</v>
      </c>
      <c r="AK31" s="6">
        <v>4</v>
      </c>
      <c r="AL31" s="6"/>
      <c r="AM31" s="6"/>
      <c r="AN31" s="6"/>
      <c r="AO31" s="15">
        <v>23</v>
      </c>
      <c r="AP31" s="9">
        <v>0.22857142857142859</v>
      </c>
      <c r="AQ31" s="9">
        <v>1.316E-4</v>
      </c>
      <c r="AR31" s="9">
        <v>1.191973E-2</v>
      </c>
      <c r="AS31" s="9">
        <v>1.3082031858104167E-4</v>
      </c>
      <c r="AT31" s="6">
        <v>4</v>
      </c>
      <c r="AU31" s="6"/>
      <c r="AV31" s="6"/>
      <c r="AW31" s="6"/>
      <c r="AX31" s="15">
        <v>23</v>
      </c>
      <c r="AY31" s="9">
        <v>0.22857142857142859</v>
      </c>
      <c r="AZ31" s="9">
        <v>1.3880000000000001E-4</v>
      </c>
      <c r="BA31" s="9">
        <v>1.0779759999999999E-2</v>
      </c>
      <c r="BB31" s="9">
        <v>1.3805589697729823E-4</v>
      </c>
      <c r="BC31" s="6">
        <v>4</v>
      </c>
      <c r="BD31" s="6"/>
      <c r="BE31" s="6"/>
      <c r="BF31" s="6"/>
      <c r="BG31" s="15">
        <v>23</v>
      </c>
      <c r="BH31" s="9">
        <v>0.22857142857142859</v>
      </c>
      <c r="BI31" s="9">
        <v>1.403E-4</v>
      </c>
      <c r="BJ31" s="9">
        <v>6.9832000000000002E-3</v>
      </c>
      <c r="BK31" s="9">
        <v>1.3981178685989229E-4</v>
      </c>
      <c r="BL31" s="6">
        <v>4</v>
      </c>
      <c r="BM31" s="6"/>
      <c r="BN31" s="6"/>
      <c r="BO31" s="6"/>
      <c r="BP31" s="15">
        <v>23</v>
      </c>
      <c r="BQ31" s="9">
        <v>0.22857142857142859</v>
      </c>
      <c r="BR31" s="9">
        <v>1.3439999999999999E-4</v>
      </c>
      <c r="BS31" s="9">
        <v>6.8693599999999997E-3</v>
      </c>
      <c r="BT31" s="9">
        <v>1.3394002352475339E-4</v>
      </c>
      <c r="BU31" s="6">
        <v>4</v>
      </c>
      <c r="BV31" s="6"/>
      <c r="BW31" s="6"/>
      <c r="BX31" s="6"/>
      <c r="BY31" s="15">
        <v>23</v>
      </c>
      <c r="BZ31" s="9">
        <v>0.22857142857142859</v>
      </c>
      <c r="CA31" s="9">
        <v>1.3769999999999999E-4</v>
      </c>
      <c r="CB31" s="9">
        <v>6.7996799999999998E-3</v>
      </c>
      <c r="CC31" s="9">
        <v>1.37233418043202E-4</v>
      </c>
      <c r="CD31" s="6">
        <v>4</v>
      </c>
      <c r="CE31" s="6"/>
      <c r="CF31" s="6"/>
      <c r="CG31" s="6"/>
      <c r="CH31" s="15">
        <v>23</v>
      </c>
      <c r="CI31" s="9">
        <v>0.22857142857142859</v>
      </c>
      <c r="CJ31" s="9">
        <v>1.529E-4</v>
      </c>
      <c r="CK31" s="9">
        <v>7.9651500000000007E-3</v>
      </c>
      <c r="CL31" s="9">
        <v>1.5229340250968277E-4</v>
      </c>
      <c r="CM31" s="6">
        <v>4</v>
      </c>
      <c r="CN31" s="6"/>
      <c r="CO31" s="6"/>
      <c r="CP31" s="6"/>
      <c r="CQ31" s="15">
        <v>23</v>
      </c>
      <c r="CR31" s="9">
        <v>0.22857142857142859</v>
      </c>
      <c r="CS31" s="9">
        <v>1.6469999999999999E-4</v>
      </c>
      <c r="CT31" s="9">
        <v>8.6850899999999995E-3</v>
      </c>
      <c r="CU31" s="9">
        <v>1.6398791929617311E-4</v>
      </c>
      <c r="CV31" s="6">
        <v>4</v>
      </c>
      <c r="CW31" s="6"/>
      <c r="CX31" s="6"/>
      <c r="CY31" s="6"/>
      <c r="CZ31" s="15">
        <v>23</v>
      </c>
      <c r="DA31" s="9">
        <v>0.22857142857142859</v>
      </c>
      <c r="DB31" s="9">
        <v>1.7260000000000002E-4</v>
      </c>
      <c r="DC31" s="9">
        <v>7.6746200000000001E-3</v>
      </c>
      <c r="DD31" s="9">
        <v>1.7194015182510667E-4</v>
      </c>
      <c r="DE31" s="6">
        <v>4</v>
      </c>
      <c r="DF31" s="6"/>
      <c r="DG31" s="6"/>
      <c r="DH31" s="6"/>
      <c r="DI31" s="15">
        <v>23</v>
      </c>
      <c r="DJ31" s="9">
        <v>0.22857142857142859</v>
      </c>
      <c r="DK31" s="9">
        <v>1.8249999999999999E-4</v>
      </c>
      <c r="DL31" s="9">
        <v>8.0523299999999999E-3</v>
      </c>
      <c r="DM31" s="9">
        <v>1.8176817144851244E-4</v>
      </c>
      <c r="DN31" s="6">
        <v>4</v>
      </c>
      <c r="DO31" s="6"/>
      <c r="DP31" s="6"/>
      <c r="DQ31" s="6"/>
      <c r="DR31" s="15">
        <v>23</v>
      </c>
      <c r="DS31" s="9">
        <v>0.22857142857142859</v>
      </c>
      <c r="DT31" s="9">
        <v>1.9469999999999999E-4</v>
      </c>
      <c r="DU31" s="9">
        <v>7.1491799999999998E-3</v>
      </c>
      <c r="DV31" s="9">
        <v>1.9400635275653989E-4</v>
      </c>
      <c r="DW31" s="6">
        <v>4</v>
      </c>
      <c r="DX31" s="6"/>
      <c r="DY31" s="6"/>
      <c r="DZ31" s="6"/>
      <c r="EA31" s="15">
        <v>23</v>
      </c>
      <c r="EB31" s="9">
        <v>0.22857142857142859</v>
      </c>
      <c r="EC31" s="9">
        <v>2.095E-4</v>
      </c>
      <c r="ED31" s="9">
        <v>5.9162299999999998E-3</v>
      </c>
      <c r="EE31" s="9">
        <v>2.0888243104138954E-4</v>
      </c>
      <c r="EF31" s="6">
        <v>4</v>
      </c>
      <c r="EG31" s="6"/>
      <c r="EH31" s="6"/>
      <c r="EI31" s="6"/>
      <c r="EJ31" s="15">
        <v>23</v>
      </c>
      <c r="EK31" s="9">
        <v>0.22857142857142859</v>
      </c>
      <c r="EL31" s="9">
        <v>2.2739999999999997E-4</v>
      </c>
      <c r="EM31" s="9">
        <v>5.6402700000000002E-3</v>
      </c>
      <c r="EN31" s="9">
        <v>2.2676056890893516E-4</v>
      </c>
      <c r="EO31" s="6">
        <v>4</v>
      </c>
      <c r="EP31" s="6"/>
      <c r="EQ31" s="6"/>
      <c r="ER31" s="6"/>
      <c r="ES31" s="15">
        <v>23</v>
      </c>
      <c r="ET31" s="9">
        <v>0.22857142857142859</v>
      </c>
      <c r="EU31" s="9">
        <v>2.3039999999999999E-4</v>
      </c>
      <c r="EV31" s="9">
        <v>5.39537E-3</v>
      </c>
      <c r="EW31" s="9">
        <v>2.2978037539594131E-4</v>
      </c>
      <c r="EX31" s="6">
        <v>4</v>
      </c>
      <c r="EY31" s="6"/>
      <c r="EZ31" s="6"/>
      <c r="FA31" s="6"/>
      <c r="FB31" s="15">
        <v>23</v>
      </c>
      <c r="FC31" s="9">
        <v>0.22857142857142859</v>
      </c>
      <c r="FD31" s="9">
        <v>2.2800000000000001E-4</v>
      </c>
      <c r="FE31" s="9">
        <v>5.2284300000000001E-3</v>
      </c>
      <c r="FF31" s="9">
        <v>2.2740562654563609E-4</v>
      </c>
      <c r="FG31" s="6">
        <v>4</v>
      </c>
      <c r="FH31" s="6"/>
      <c r="FI31" s="6"/>
      <c r="FJ31" s="6"/>
      <c r="FK31" s="15">
        <v>23</v>
      </c>
      <c r="FL31" s="9">
        <v>0.22857142857142859</v>
      </c>
      <c r="FM31" s="9">
        <v>2.0340000000000001E-4</v>
      </c>
      <c r="FN31" s="9">
        <v>4.8639800000000004E-3</v>
      </c>
      <c r="FO31" s="9">
        <v>2.0290655224733655E-4</v>
      </c>
      <c r="FP31" s="6">
        <v>4</v>
      </c>
      <c r="FQ31" s="6"/>
      <c r="FR31" s="6"/>
      <c r="FS31" s="6"/>
      <c r="FT31" s="15">
        <v>23</v>
      </c>
      <c r="FU31" s="9">
        <v>0.22857142857142859</v>
      </c>
      <c r="FV31" s="9">
        <v>1.7430000000000001E-4</v>
      </c>
      <c r="FW31" s="9">
        <v>4.6464599999999998E-3</v>
      </c>
      <c r="FX31" s="9">
        <v>1.7389599114164331E-4</v>
      </c>
      <c r="FY31" s="6">
        <v>4</v>
      </c>
      <c r="FZ31" s="6"/>
      <c r="GA31" s="6"/>
      <c r="GB31" s="6"/>
      <c r="GC31" s="15">
        <v>23</v>
      </c>
      <c r="GD31" s="9">
        <v>0.22857142857142859</v>
      </c>
      <c r="GE31" s="9">
        <v>1.4550000000000001E-4</v>
      </c>
      <c r="GF31" s="9">
        <v>4.3663599999999997E-3</v>
      </c>
      <c r="GG31" s="9">
        <v>1.4518309873670518E-4</v>
      </c>
      <c r="GH31" s="6">
        <v>4</v>
      </c>
      <c r="GI31" s="6"/>
      <c r="GJ31" s="6"/>
      <c r="GK31" s="6"/>
      <c r="GL31" s="15">
        <v>23</v>
      </c>
      <c r="GM31" s="9">
        <v>0.22857142857142859</v>
      </c>
      <c r="GN31" s="9">
        <v>1.2660000000000001E-4</v>
      </c>
      <c r="GO31" s="9">
        <v>4.1365799999999999E-3</v>
      </c>
      <c r="GP31" s="9">
        <v>1.2633893941371862E-4</v>
      </c>
      <c r="GQ31" s="6">
        <v>4</v>
      </c>
      <c r="GR31" s="6"/>
      <c r="GS31" s="6"/>
      <c r="GT31" s="6"/>
      <c r="GU31" s="15">
        <v>23</v>
      </c>
      <c r="GV31" s="9">
        <v>0.22857142857142859</v>
      </c>
      <c r="GW31" s="9">
        <v>1.1310000000000001E-4</v>
      </c>
      <c r="GX31" s="9">
        <v>3.9308199999999998E-3</v>
      </c>
      <c r="GY31" s="9">
        <v>1.1287816308047686E-4</v>
      </c>
      <c r="GZ31" s="6">
        <v>4</v>
      </c>
      <c r="HA31" s="6"/>
      <c r="HB31" s="6"/>
      <c r="HC31" s="6"/>
      <c r="HD31" s="15">
        <v>23</v>
      </c>
      <c r="HE31" s="9">
        <v>0.22857142857142859</v>
      </c>
      <c r="HF31" s="9">
        <v>1.065E-4</v>
      </c>
      <c r="HG31" s="9">
        <v>3.6846700000000001E-3</v>
      </c>
      <c r="HH31" s="9">
        <v>1.0630403401118688E-4</v>
      </c>
      <c r="HI31" s="6">
        <v>4</v>
      </c>
      <c r="HJ31" s="6"/>
      <c r="HK31" s="6"/>
      <c r="HL31" s="6"/>
      <c r="HM31" s="15">
        <v>23</v>
      </c>
      <c r="HN31" s="9">
        <v>0.22857142857142859</v>
      </c>
      <c r="HO31" s="9">
        <v>1.0670000000000001E-4</v>
      </c>
      <c r="HP31" s="9">
        <v>3.5124499999999999E-3</v>
      </c>
      <c r="HQ31" s="9">
        <v>1.065128736352119E-4</v>
      </c>
      <c r="HR31" s="6">
        <v>4</v>
      </c>
      <c r="HS31" s="6"/>
      <c r="HT31" s="6"/>
      <c r="HU31" s="6"/>
      <c r="HV31" s="15">
        <v>23</v>
      </c>
      <c r="HW31" s="9">
        <v>0.22857142857142859</v>
      </c>
      <c r="HX31" s="9">
        <v>1.066E-4</v>
      </c>
      <c r="HY31" s="9">
        <v>3.3520400000000001E-3</v>
      </c>
      <c r="HZ31" s="9">
        <v>1.0642159341773965E-4</v>
      </c>
      <c r="IA31" s="6">
        <v>4</v>
      </c>
      <c r="IB31" s="6"/>
      <c r="IC31" s="6"/>
      <c r="ID31" s="6"/>
      <c r="IE31" s="15">
        <v>23</v>
      </c>
      <c r="IF31" s="9">
        <v>0.22857142857142859</v>
      </c>
      <c r="IG31" s="9">
        <v>1.1710000000000001E-4</v>
      </c>
      <c r="IH31" s="9">
        <v>3.2144999999999999E-3</v>
      </c>
      <c r="II31" s="9">
        <v>1.1691202799813348E-4</v>
      </c>
      <c r="IJ31" s="6">
        <v>4</v>
      </c>
      <c r="IK31" s="6"/>
      <c r="IL31" s="6"/>
      <c r="IM31" s="6"/>
      <c r="IN31" s="15">
        <v>23</v>
      </c>
      <c r="IO31" s="9">
        <v>0.22857142857142859</v>
      </c>
      <c r="IP31" s="9">
        <v>1.226E-4</v>
      </c>
      <c r="IQ31" s="9">
        <v>3.1242399999999999E-3</v>
      </c>
      <c r="IR31" s="9">
        <v>1.2240889368294371E-4</v>
      </c>
      <c r="IS31" s="6">
        <v>4</v>
      </c>
      <c r="IT31" s="6"/>
      <c r="IU31" s="6"/>
      <c r="IV31" s="6"/>
      <c r="IW31" s="15">
        <v>23</v>
      </c>
      <c r="IX31" s="9">
        <v>0.22857142857142859</v>
      </c>
      <c r="IY31" s="9">
        <v>1.316E-4</v>
      </c>
      <c r="IZ31" s="9">
        <v>2.9843700000000001E-3</v>
      </c>
      <c r="JA31" s="9">
        <v>1.3140421194422942E-4</v>
      </c>
      <c r="JB31" s="6">
        <v>4</v>
      </c>
      <c r="JC31" s="6"/>
      <c r="JD31" s="6"/>
      <c r="JE31" s="6"/>
      <c r="JF31" s="15">
        <v>23</v>
      </c>
      <c r="JG31" s="9">
        <v>0.22857142857142859</v>
      </c>
      <c r="JH31" s="9">
        <v>1.3329999999999999E-4</v>
      </c>
      <c r="JI31" s="9">
        <v>2.8819399999999999E-3</v>
      </c>
      <c r="JJ31" s="9">
        <v>1.3310804770397716E-4</v>
      </c>
      <c r="JK31" s="6">
        <v>4</v>
      </c>
      <c r="JL31" s="6"/>
      <c r="JM31" s="6"/>
      <c r="JN31" s="6"/>
      <c r="JO31" s="15">
        <v>23</v>
      </c>
      <c r="JP31" s="9">
        <v>0.22857142857142859</v>
      </c>
      <c r="JQ31" s="9">
        <v>1.3109999999999999E-4</v>
      </c>
      <c r="JR31" s="9">
        <v>2.8314999999999998E-3</v>
      </c>
      <c r="JS31" s="9">
        <v>1.3091479781034786E-4</v>
      </c>
      <c r="JT31" s="6">
        <v>4</v>
      </c>
      <c r="JU31" s="6"/>
      <c r="JV31" s="6"/>
      <c r="JW31" s="6"/>
      <c r="JX31" s="15">
        <v>23</v>
      </c>
      <c r="JY31" s="9">
        <v>0.22857142857142859</v>
      </c>
      <c r="JZ31" s="9">
        <v>1.135116025285597E-4</v>
      </c>
      <c r="KA31" s="9">
        <v>4.0189856829460123E-3</v>
      </c>
      <c r="KB31" s="9">
        <v>5.2670859393222349E-3</v>
      </c>
      <c r="KC31" s="6">
        <v>4</v>
      </c>
      <c r="KD31" s="6"/>
      <c r="KE31" s="6"/>
      <c r="KF31" s="6"/>
      <c r="KG31" s="15">
        <v>23</v>
      </c>
      <c r="KH31" s="9">
        <v>0.22857142857142859</v>
      </c>
      <c r="KI31" s="9">
        <v>1.175874674386602E-4</v>
      </c>
      <c r="KJ31" s="9">
        <v>4.0291103118391004E-3</v>
      </c>
      <c r="KK31" s="9">
        <v>5.4436259221083355E-3</v>
      </c>
      <c r="KL31" s="6">
        <v>4</v>
      </c>
      <c r="KM31" s="6"/>
      <c r="KN31" s="6"/>
      <c r="KO31" s="6"/>
      <c r="KP31" s="15">
        <v>23</v>
      </c>
      <c r="KQ31" s="9">
        <v>0.22857142857142859</v>
      </c>
      <c r="KR31" s="9">
        <v>1.215632329500019E-4</v>
      </c>
      <c r="KS31" s="9">
        <v>4.0392604466976956E-3</v>
      </c>
      <c r="KT31" s="9">
        <v>5.6144735930337541E-3</v>
      </c>
      <c r="KU31" s="6">
        <v>4</v>
      </c>
      <c r="KV31" s="6"/>
      <c r="KW31" s="6"/>
      <c r="KX31" s="6"/>
      <c r="KY31" s="15">
        <v>23</v>
      </c>
      <c r="KZ31" s="9">
        <v>0.22857142857142859</v>
      </c>
      <c r="LA31" s="9">
        <v>1.02986681324452E-4</v>
      </c>
      <c r="LB31" s="9">
        <v>3.948822084145192E-3</v>
      </c>
      <c r="LC31" s="9">
        <v>4.8661930989009868E-3</v>
      </c>
      <c r="LD31" s="6">
        <v>4</v>
      </c>
      <c r="LE31" s="6"/>
      <c r="LF31" s="6"/>
      <c r="LG31" s="6"/>
      <c r="LH31" s="15">
        <v>23</v>
      </c>
      <c r="LI31" s="9">
        <v>0.22857142857142859</v>
      </c>
      <c r="LJ31" s="9">
        <v>1.026845375519516E-4</v>
      </c>
      <c r="LK31" s="9">
        <v>3.9587699568973756E-3</v>
      </c>
      <c r="LL31" s="9">
        <v>4.8403902747881098E-3</v>
      </c>
      <c r="LM31" s="6">
        <v>4</v>
      </c>
      <c r="LN31" s="6"/>
      <c r="LO31" s="6"/>
      <c r="LP31" s="6"/>
      <c r="LQ31" s="15">
        <v>23</v>
      </c>
      <c r="LR31" s="9">
        <v>0.22857142857142859</v>
      </c>
      <c r="LS31" s="9">
        <v>1.0273643069864199E-4</v>
      </c>
      <c r="LT31" s="9">
        <v>3.9687428903309929E-3</v>
      </c>
      <c r="LU31" s="9">
        <v>4.8301278844043597E-3</v>
      </c>
      <c r="LV31" s="6">
        <v>4</v>
      </c>
      <c r="LW31" s="6"/>
      <c r="LX31" s="6"/>
      <c r="LY31" s="6"/>
      <c r="LZ31" s="15">
        <v>23</v>
      </c>
      <c r="MA31" s="9">
        <v>0.22857142857142859</v>
      </c>
      <c r="MB31" s="9">
        <v>1.03344672019067E-4</v>
      </c>
      <c r="MC31" s="9">
        <v>3.9787409475789161E-3</v>
      </c>
      <c r="MD31" s="9">
        <v>4.8458361907809692E-3</v>
      </c>
      <c r="ME31" s="6">
        <v>4</v>
      </c>
      <c r="MF31" s="6"/>
      <c r="MG31" s="6"/>
      <c r="MH31" s="6"/>
      <c r="MI31" s="15">
        <v>23</v>
      </c>
      <c r="MJ31" s="9">
        <v>0.22857142857142859</v>
      </c>
      <c r="MK31" s="9">
        <v>1.046772474461043E-4</v>
      </c>
      <c r="ML31" s="9">
        <v>3.9887641919330551E-3</v>
      </c>
      <c r="MM31" s="9">
        <v>4.8951596256939867E-3</v>
      </c>
      <c r="MN31" s="6">
        <v>4</v>
      </c>
      <c r="MO31" s="6"/>
      <c r="MP31" s="6"/>
      <c r="MQ31" s="6"/>
      <c r="MR31" s="15">
        <v>23</v>
      </c>
      <c r="MS31" s="9">
        <v>0.22857142857142859</v>
      </c>
      <c r="MT31" s="9">
        <v>1.06836834236566E-4</v>
      </c>
      <c r="MU31" s="9">
        <v>3.9988126868447721E-3</v>
      </c>
      <c r="MV31" s="9">
        <v>4.9825149174912093E-3</v>
      </c>
      <c r="MW31" s="6">
        <v>4</v>
      </c>
      <c r="MX31" s="6"/>
      <c r="MY31" s="6"/>
      <c r="MZ31" s="6"/>
      <c r="NA31" s="15">
        <v>23</v>
      </c>
      <c r="NB31" s="9">
        <v>0.22857142857142859</v>
      </c>
      <c r="NC31" s="9">
        <v>1.098263447640852E-4</v>
      </c>
      <c r="ND31" s="9">
        <v>4.0088864959252754E-3</v>
      </c>
      <c r="NE31" s="9">
        <v>5.1077470886507952E-3</v>
      </c>
      <c r="NF31" s="6">
        <v>4</v>
      </c>
    </row>
    <row r="32" spans="1:370">
      <c r="A32" s="6"/>
      <c r="B32" s="6"/>
      <c r="C32" s="6"/>
      <c r="D32" s="15">
        <f t="shared" si="2"/>
        <v>24</v>
      </c>
      <c r="E32" s="9">
        <f t="shared" si="8"/>
        <v>0.25714285714285717</v>
      </c>
      <c r="F32" s="9">
        <f t="shared" si="7"/>
        <v>5.2699999999999993E-5</v>
      </c>
      <c r="G32" s="9">
        <f>'mu (tau) a'!B25</f>
        <v>1.094377E-2</v>
      </c>
      <c r="H32" s="9">
        <f>F32*'qx (tau) a'!B25/G32</f>
        <v>5.2413187320274446E-5</v>
      </c>
      <c r="I32" s="6">
        <f t="shared" si="0"/>
        <v>4</v>
      </c>
      <c r="K32" s="6"/>
      <c r="L32" s="6"/>
      <c r="M32" s="6"/>
      <c r="N32" s="15">
        <v>24</v>
      </c>
      <c r="O32" s="9">
        <v>0.25714285714285717</v>
      </c>
      <c r="P32" s="9">
        <v>5.2699999999999993E-5</v>
      </c>
      <c r="Q32" s="9">
        <v>1.094377E-2</v>
      </c>
      <c r="R32" s="9">
        <v>5.2413187320274446E-5</v>
      </c>
      <c r="S32" s="6">
        <v>4</v>
      </c>
      <c r="T32" s="6"/>
      <c r="U32" s="6"/>
      <c r="V32" s="6"/>
      <c r="W32" s="15">
        <v>24</v>
      </c>
      <c r="X32" s="9">
        <v>0.25714285714285717</v>
      </c>
      <c r="Y32" s="9">
        <v>4.1900000000000002E-5</v>
      </c>
      <c r="Z32" s="9">
        <v>9.3274199999999995E-3</v>
      </c>
      <c r="AA32" s="9">
        <v>4.1705490693031944E-5</v>
      </c>
      <c r="AB32" s="6">
        <v>4</v>
      </c>
      <c r="AC32" s="6"/>
      <c r="AD32" s="6"/>
      <c r="AE32" s="6"/>
      <c r="AF32" s="15">
        <v>24</v>
      </c>
      <c r="AG32" s="9">
        <v>0.25714285714285717</v>
      </c>
      <c r="AH32" s="9">
        <v>1.2520000000000001E-4</v>
      </c>
      <c r="AI32" s="9">
        <v>1.029797E-2</v>
      </c>
      <c r="AJ32" s="9">
        <v>1.2455867942905252E-4</v>
      </c>
      <c r="AK32" s="6">
        <v>4</v>
      </c>
      <c r="AL32" s="6"/>
      <c r="AM32" s="6"/>
      <c r="AN32" s="6"/>
      <c r="AO32" s="15">
        <v>24</v>
      </c>
      <c r="AP32" s="9">
        <v>0.25714285714285717</v>
      </c>
      <c r="AQ32" s="9">
        <v>1.316E-4</v>
      </c>
      <c r="AR32" s="9">
        <v>1.2127499999999999E-2</v>
      </c>
      <c r="AS32" s="9">
        <v>1.3080676479076481E-4</v>
      </c>
      <c r="AT32" s="6">
        <v>4</v>
      </c>
      <c r="AU32" s="6"/>
      <c r="AV32" s="6"/>
      <c r="AW32" s="6"/>
      <c r="AX32" s="15">
        <v>24</v>
      </c>
      <c r="AY32" s="9">
        <v>0.25714285714285717</v>
      </c>
      <c r="AZ32" s="9">
        <v>1.3880000000000001E-4</v>
      </c>
      <c r="BA32" s="9">
        <v>1.097456E-2</v>
      </c>
      <c r="BB32" s="9">
        <v>1.380425453047776E-4</v>
      </c>
      <c r="BC32" s="6">
        <v>4</v>
      </c>
      <c r="BD32" s="6"/>
      <c r="BE32" s="6"/>
      <c r="BF32" s="6"/>
      <c r="BG32" s="15">
        <v>24</v>
      </c>
      <c r="BH32" s="9">
        <v>0.25714285714285717</v>
      </c>
      <c r="BI32" s="9">
        <v>1.403E-4</v>
      </c>
      <c r="BJ32" s="9">
        <v>7.2103000000000002E-3</v>
      </c>
      <c r="BK32" s="9">
        <v>1.3979603067833514E-4</v>
      </c>
      <c r="BL32" s="6">
        <v>4</v>
      </c>
      <c r="BM32" s="6"/>
      <c r="BN32" s="6"/>
      <c r="BO32" s="6"/>
      <c r="BP32" s="15">
        <v>24</v>
      </c>
      <c r="BQ32" s="9">
        <v>0.25714285714285717</v>
      </c>
      <c r="BR32" s="9">
        <v>1.3439999999999999E-4</v>
      </c>
      <c r="BS32" s="9">
        <v>7.0975400000000003E-3</v>
      </c>
      <c r="BT32" s="9">
        <v>1.3392470292523888E-4</v>
      </c>
      <c r="BU32" s="6">
        <v>4</v>
      </c>
      <c r="BV32" s="6"/>
      <c r="BW32" s="6"/>
      <c r="BX32" s="6"/>
      <c r="BY32" s="15">
        <v>24</v>
      </c>
      <c r="BZ32" s="9">
        <v>0.25714285714285717</v>
      </c>
      <c r="CA32" s="9">
        <v>1.3769999999999999E-4</v>
      </c>
      <c r="CB32" s="9">
        <v>7.0264100000000003E-3</v>
      </c>
      <c r="CC32" s="9">
        <v>1.3721790174498781E-4</v>
      </c>
      <c r="CD32" s="6">
        <v>4</v>
      </c>
      <c r="CE32" s="6"/>
      <c r="CF32" s="6"/>
      <c r="CG32" s="6"/>
      <c r="CH32" s="15">
        <v>24</v>
      </c>
      <c r="CI32" s="9">
        <v>0.25714285714285717</v>
      </c>
      <c r="CJ32" s="9">
        <v>1.529E-4</v>
      </c>
      <c r="CK32" s="9">
        <v>8.18989E-3</v>
      </c>
      <c r="CL32" s="9">
        <v>1.5227644339545467E-4</v>
      </c>
      <c r="CM32" s="6">
        <v>4</v>
      </c>
      <c r="CN32" s="6"/>
      <c r="CO32" s="6"/>
      <c r="CP32" s="6"/>
      <c r="CQ32" s="15">
        <v>24</v>
      </c>
      <c r="CR32" s="9">
        <v>0.25714285714285717</v>
      </c>
      <c r="CS32" s="9">
        <v>1.6469999999999999E-4</v>
      </c>
      <c r="CT32" s="9">
        <v>8.8969099999999992E-3</v>
      </c>
      <c r="CU32" s="9">
        <v>1.6397062541938719E-4</v>
      </c>
      <c r="CV32" s="6">
        <v>4</v>
      </c>
      <c r="CW32" s="6"/>
      <c r="CX32" s="6"/>
      <c r="CY32" s="6"/>
      <c r="CZ32" s="15">
        <v>24</v>
      </c>
      <c r="DA32" s="9">
        <v>0.25714285714285717</v>
      </c>
      <c r="DB32" s="9">
        <v>1.7260000000000002E-4</v>
      </c>
      <c r="DC32" s="9">
        <v>7.8982299999999991E-3</v>
      </c>
      <c r="DD32" s="9">
        <v>1.7192124589939775E-4</v>
      </c>
      <c r="DE32" s="6">
        <v>4</v>
      </c>
      <c r="DF32" s="6"/>
      <c r="DG32" s="6"/>
      <c r="DH32" s="6"/>
      <c r="DI32" s="15">
        <v>24</v>
      </c>
      <c r="DJ32" s="9">
        <v>0.25714285714285717</v>
      </c>
      <c r="DK32" s="9">
        <v>1.8249999999999999E-4</v>
      </c>
      <c r="DL32" s="9">
        <v>8.2621699999999992E-3</v>
      </c>
      <c r="DM32" s="9">
        <v>1.8174920753264578E-4</v>
      </c>
      <c r="DN32" s="6">
        <v>4</v>
      </c>
      <c r="DO32" s="6"/>
      <c r="DP32" s="6"/>
      <c r="DQ32" s="6"/>
      <c r="DR32" s="15">
        <v>24</v>
      </c>
      <c r="DS32" s="9">
        <v>0.25714285714285717</v>
      </c>
      <c r="DT32" s="9">
        <v>1.9469999999999999E-4</v>
      </c>
      <c r="DU32" s="9">
        <v>7.3657499999999999E-3</v>
      </c>
      <c r="DV32" s="9">
        <v>1.9398551186233581E-4</v>
      </c>
      <c r="DW32" s="6">
        <v>4</v>
      </c>
      <c r="DX32" s="6"/>
      <c r="DY32" s="6"/>
      <c r="DZ32" s="6"/>
      <c r="EA32" s="15">
        <v>24</v>
      </c>
      <c r="EB32" s="9">
        <v>0.25714285714285717</v>
      </c>
      <c r="EC32" s="9">
        <v>2.095E-4</v>
      </c>
      <c r="ED32" s="9">
        <v>6.1264099999999997E-3</v>
      </c>
      <c r="EE32" s="9">
        <v>2.088601889197752E-4</v>
      </c>
      <c r="EF32" s="6">
        <v>4</v>
      </c>
      <c r="EG32" s="6"/>
      <c r="EH32" s="6"/>
      <c r="EI32" s="6"/>
      <c r="EJ32" s="15">
        <v>24</v>
      </c>
      <c r="EK32" s="9">
        <v>0.25714285714285717</v>
      </c>
      <c r="EL32" s="9">
        <v>2.2739999999999997E-4</v>
      </c>
      <c r="EM32" s="9">
        <v>5.8405699999999998E-3</v>
      </c>
      <c r="EN32" s="9">
        <v>2.2673811254723424E-4</v>
      </c>
      <c r="EO32" s="6">
        <v>4</v>
      </c>
      <c r="EP32" s="6"/>
      <c r="EQ32" s="6"/>
      <c r="ER32" s="6"/>
      <c r="ES32" s="15">
        <v>24</v>
      </c>
      <c r="ET32" s="9">
        <v>0.25714285714285717</v>
      </c>
      <c r="EU32" s="9">
        <v>2.3039999999999999E-4</v>
      </c>
      <c r="EV32" s="9">
        <v>5.5883399999999998E-3</v>
      </c>
      <c r="EW32" s="9">
        <v>2.2975806912249434E-4</v>
      </c>
      <c r="EX32" s="6">
        <v>4</v>
      </c>
      <c r="EY32" s="6"/>
      <c r="EZ32" s="6"/>
      <c r="FA32" s="6"/>
      <c r="FB32" s="15">
        <v>24</v>
      </c>
      <c r="FC32" s="9">
        <v>0.25714285714285717</v>
      </c>
      <c r="FD32" s="9">
        <v>2.2800000000000001E-4</v>
      </c>
      <c r="FE32" s="9">
        <v>5.4172300000000003E-3</v>
      </c>
      <c r="FF32" s="9">
        <v>2.2738425357608959E-4</v>
      </c>
      <c r="FG32" s="6">
        <v>4</v>
      </c>
      <c r="FH32" s="6"/>
      <c r="FI32" s="6"/>
      <c r="FJ32" s="6"/>
      <c r="FK32" s="15">
        <v>24</v>
      </c>
      <c r="FL32" s="9">
        <v>0.25714285714285717</v>
      </c>
      <c r="FM32" s="9">
        <v>2.0340000000000001E-4</v>
      </c>
      <c r="FN32" s="9">
        <v>5.0404200000000003E-3</v>
      </c>
      <c r="FO32" s="9">
        <v>2.028887176068661E-4</v>
      </c>
      <c r="FP32" s="6">
        <v>4</v>
      </c>
      <c r="FQ32" s="6"/>
      <c r="FR32" s="6"/>
      <c r="FS32" s="6"/>
      <c r="FT32" s="15">
        <v>24</v>
      </c>
      <c r="FU32" s="9">
        <v>0.25714285714285717</v>
      </c>
      <c r="FV32" s="9">
        <v>1.7430000000000001E-4</v>
      </c>
      <c r="FW32" s="9">
        <v>4.8196599999999999E-3</v>
      </c>
      <c r="FX32" s="9">
        <v>1.7388085487358033E-4</v>
      </c>
      <c r="FY32" s="6">
        <v>4</v>
      </c>
      <c r="FZ32" s="6"/>
      <c r="GA32" s="6"/>
      <c r="GB32" s="6"/>
      <c r="GC32" s="15">
        <v>24</v>
      </c>
      <c r="GD32" s="9">
        <v>0.25714285714285717</v>
      </c>
      <c r="GE32" s="9">
        <v>1.4550000000000001E-4</v>
      </c>
      <c r="GF32" s="9">
        <v>4.5289800000000002E-3</v>
      </c>
      <c r="GG32" s="9">
        <v>1.451713465283574E-4</v>
      </c>
      <c r="GH32" s="6">
        <v>4</v>
      </c>
      <c r="GI32" s="6"/>
      <c r="GJ32" s="6"/>
      <c r="GK32" s="6"/>
      <c r="GL32" s="15">
        <v>24</v>
      </c>
      <c r="GM32" s="9">
        <v>0.25714285714285717</v>
      </c>
      <c r="GN32" s="9">
        <v>1.2660000000000001E-4</v>
      </c>
      <c r="GO32" s="9">
        <v>4.2922000000000004E-3</v>
      </c>
      <c r="GP32" s="9">
        <v>1.2632864265411679E-4</v>
      </c>
      <c r="GQ32" s="6">
        <v>4</v>
      </c>
      <c r="GR32" s="6"/>
      <c r="GS32" s="6"/>
      <c r="GT32" s="6"/>
      <c r="GU32" s="15">
        <v>24</v>
      </c>
      <c r="GV32" s="9">
        <v>0.25714285714285717</v>
      </c>
      <c r="GW32" s="9">
        <v>1.1310000000000001E-4</v>
      </c>
      <c r="GX32" s="9">
        <v>4.0803100000000002E-3</v>
      </c>
      <c r="GY32" s="9">
        <v>1.1286965941313283E-4</v>
      </c>
      <c r="GZ32" s="6">
        <v>4</v>
      </c>
      <c r="HA32" s="6"/>
      <c r="HB32" s="6"/>
      <c r="HC32" s="6"/>
      <c r="HD32" s="15">
        <v>24</v>
      </c>
      <c r="HE32" s="9">
        <v>0.25714285714285717</v>
      </c>
      <c r="HF32" s="9">
        <v>1.065E-4</v>
      </c>
      <c r="HG32" s="9">
        <v>3.8235500000000002E-3</v>
      </c>
      <c r="HH32" s="9">
        <v>1.0629666801794143E-4</v>
      </c>
      <c r="HI32" s="6">
        <v>4</v>
      </c>
      <c r="HJ32" s="6"/>
      <c r="HK32" s="6"/>
      <c r="HL32" s="6"/>
      <c r="HM32" s="15">
        <v>24</v>
      </c>
      <c r="HN32" s="9">
        <v>0.25714285714285717</v>
      </c>
      <c r="HO32" s="9">
        <v>1.0670000000000001E-4</v>
      </c>
      <c r="HP32" s="9">
        <v>3.6476799999999999E-3</v>
      </c>
      <c r="HQ32" s="9">
        <v>1.0650577024300379E-4</v>
      </c>
      <c r="HR32" s="6">
        <v>4</v>
      </c>
      <c r="HS32" s="6"/>
      <c r="HT32" s="6"/>
      <c r="HU32" s="6"/>
      <c r="HV32" s="15">
        <v>24</v>
      </c>
      <c r="HW32" s="9">
        <v>0.25714285714285717</v>
      </c>
      <c r="HX32" s="9">
        <v>1.066E-4</v>
      </c>
      <c r="HY32" s="9">
        <v>3.4811E-3</v>
      </c>
      <c r="HZ32" s="9">
        <v>1.0641473384849617E-4</v>
      </c>
      <c r="IA32" s="6">
        <v>4</v>
      </c>
      <c r="IB32" s="6"/>
      <c r="IC32" s="6"/>
      <c r="ID32" s="6"/>
      <c r="IE32" s="15">
        <v>24</v>
      </c>
      <c r="IF32" s="9">
        <v>0.25714285714285717</v>
      </c>
      <c r="IG32" s="9">
        <v>1.1710000000000001E-4</v>
      </c>
      <c r="IH32" s="9">
        <v>3.3378499999999998E-3</v>
      </c>
      <c r="II32" s="9">
        <v>1.1690494150426174E-4</v>
      </c>
      <c r="IJ32" s="6">
        <v>4</v>
      </c>
      <c r="IK32" s="6"/>
      <c r="IL32" s="6"/>
      <c r="IM32" s="6"/>
      <c r="IN32" s="15">
        <v>24</v>
      </c>
      <c r="IO32" s="9">
        <v>0.25714285714285717</v>
      </c>
      <c r="IP32" s="9">
        <v>1.226E-4</v>
      </c>
      <c r="IQ32" s="9">
        <v>3.24516E-3</v>
      </c>
      <c r="IR32" s="9">
        <v>1.2240128067645355E-4</v>
      </c>
      <c r="IS32" s="6">
        <v>4</v>
      </c>
      <c r="IT32" s="6"/>
      <c r="IU32" s="6"/>
      <c r="IV32" s="6"/>
      <c r="IW32" s="15">
        <v>24</v>
      </c>
      <c r="IX32" s="9">
        <v>0.25714285714285717</v>
      </c>
      <c r="IY32" s="9">
        <v>1.316E-4</v>
      </c>
      <c r="IZ32" s="9">
        <v>3.0979900000000001E-3</v>
      </c>
      <c r="JA32" s="9">
        <v>1.3139652484352757E-4</v>
      </c>
      <c r="JB32" s="6">
        <v>4</v>
      </c>
      <c r="JC32" s="6"/>
      <c r="JD32" s="6"/>
      <c r="JE32" s="6"/>
      <c r="JF32" s="15">
        <v>24</v>
      </c>
      <c r="JG32" s="9">
        <v>0.25714285714285717</v>
      </c>
      <c r="JH32" s="9">
        <v>1.3329999999999999E-4</v>
      </c>
      <c r="JI32" s="9">
        <v>2.9914299999999998E-3</v>
      </c>
      <c r="JJ32" s="9">
        <v>1.3310081399197038E-4</v>
      </c>
      <c r="JK32" s="6">
        <v>4</v>
      </c>
      <c r="JL32" s="6"/>
      <c r="JM32" s="6"/>
      <c r="JN32" s="6"/>
      <c r="JO32" s="15">
        <v>24</v>
      </c>
      <c r="JP32" s="9">
        <v>0.25714285714285717</v>
      </c>
      <c r="JQ32" s="9">
        <v>1.3109999999999999E-4</v>
      </c>
      <c r="JR32" s="9">
        <v>2.9420499999999999E-3</v>
      </c>
      <c r="JS32" s="9">
        <v>1.309074974932445E-4</v>
      </c>
      <c r="JT32" s="6">
        <v>4</v>
      </c>
      <c r="JU32" s="6"/>
      <c r="JV32" s="6"/>
      <c r="JW32" s="6"/>
      <c r="JX32" s="15">
        <v>24</v>
      </c>
      <c r="JY32" s="9">
        <v>0.25714285714285717</v>
      </c>
      <c r="JZ32" s="9">
        <v>1.098263447640852E-4</v>
      </c>
      <c r="KA32" s="9">
        <v>4.1566016302738568E-3</v>
      </c>
      <c r="KB32" s="9">
        <v>4.927365003933544E-3</v>
      </c>
      <c r="KC32" s="6">
        <v>4</v>
      </c>
      <c r="KD32" s="6"/>
      <c r="KE32" s="6"/>
      <c r="KF32" s="6"/>
      <c r="KG32" s="15">
        <v>24</v>
      </c>
      <c r="KH32" s="9">
        <v>0.25714285714285717</v>
      </c>
      <c r="KI32" s="9">
        <v>1.135116025285597E-4</v>
      </c>
      <c r="KJ32" s="9">
        <v>4.166944527878213E-3</v>
      </c>
      <c r="KK32" s="9">
        <v>5.0811139042919598E-3</v>
      </c>
      <c r="KL32" s="6">
        <v>4</v>
      </c>
      <c r="KM32" s="6"/>
      <c r="KN32" s="6"/>
      <c r="KO32" s="6"/>
      <c r="KP32" s="15">
        <v>24</v>
      </c>
      <c r="KQ32" s="9">
        <v>0.25714285714285717</v>
      </c>
      <c r="KR32" s="9">
        <v>1.175874674386602E-4</v>
      </c>
      <c r="KS32" s="9">
        <v>4.1773131617787998E-3</v>
      </c>
      <c r="KT32" s="9">
        <v>5.2513705134674838E-3</v>
      </c>
      <c r="KU32" s="6">
        <v>4</v>
      </c>
      <c r="KV32" s="6"/>
      <c r="KW32" s="6"/>
      <c r="KX32" s="6"/>
      <c r="KY32" s="15">
        <v>24</v>
      </c>
      <c r="KZ32" s="9">
        <v>0.25714285714285717</v>
      </c>
      <c r="LA32" s="9">
        <v>1.215632329500019E-4</v>
      </c>
      <c r="LB32" s="9">
        <v>4.1877075960153956E-3</v>
      </c>
      <c r="LC32" s="9">
        <v>5.4162878080675344E-3</v>
      </c>
      <c r="LD32" s="6">
        <v>4</v>
      </c>
      <c r="LE32" s="6"/>
      <c r="LF32" s="6"/>
      <c r="LG32" s="6"/>
      <c r="LH32" s="15">
        <v>24</v>
      </c>
      <c r="LI32" s="9">
        <v>0.25714285714285717</v>
      </c>
      <c r="LJ32" s="9">
        <v>1.02986681324452E-4</v>
      </c>
      <c r="LK32" s="9">
        <v>4.0950811406192051E-3</v>
      </c>
      <c r="LL32" s="9">
        <v>4.6930388134827543E-3</v>
      </c>
      <c r="LM32" s="6">
        <v>4</v>
      </c>
      <c r="LN32" s="6"/>
      <c r="LO32" s="6"/>
      <c r="LP32" s="6"/>
      <c r="LQ32" s="15">
        <v>24</v>
      </c>
      <c r="LR32" s="9">
        <v>0.25714285714285717</v>
      </c>
      <c r="LS32" s="9">
        <v>1.026845375519516E-4</v>
      </c>
      <c r="LT32" s="9">
        <v>4.1052709564077744E-3</v>
      </c>
      <c r="LU32" s="9">
        <v>4.6671348102381941E-3</v>
      </c>
      <c r="LV32" s="6">
        <v>4</v>
      </c>
      <c r="LW32" s="6"/>
      <c r="LX32" s="6"/>
      <c r="LY32" s="6"/>
      <c r="LZ32" s="15">
        <v>24</v>
      </c>
      <c r="MA32" s="9">
        <v>0.25714285714285717</v>
      </c>
      <c r="MB32" s="9">
        <v>1.0273643069864199E-4</v>
      </c>
      <c r="MC32" s="9">
        <v>4.115486127578138E-3</v>
      </c>
      <c r="MD32" s="9">
        <v>4.6572508697370341E-3</v>
      </c>
      <c r="ME32" s="6">
        <v>4</v>
      </c>
      <c r="MF32" s="6"/>
      <c r="MG32" s="6"/>
      <c r="MH32" s="6"/>
      <c r="MI32" s="15">
        <v>24</v>
      </c>
      <c r="MJ32" s="9">
        <v>0.25714285714285717</v>
      </c>
      <c r="MK32" s="9">
        <v>1.03344672019067E-4</v>
      </c>
      <c r="ML32" s="9">
        <v>4.1257267172222518E-3</v>
      </c>
      <c r="MM32" s="9">
        <v>4.6724058647022223E-3</v>
      </c>
      <c r="MN32" s="6">
        <v>4</v>
      </c>
      <c r="MO32" s="6"/>
      <c r="MP32" s="6"/>
      <c r="MQ32" s="6"/>
      <c r="MR32" s="15">
        <v>24</v>
      </c>
      <c r="MS32" s="9">
        <v>0.25714285714285717</v>
      </c>
      <c r="MT32" s="9">
        <v>1.046772474461043E-4</v>
      </c>
      <c r="MU32" s="9">
        <v>4.1359927885890654E-3</v>
      </c>
      <c r="MV32" s="9">
        <v>4.7198824171791037E-3</v>
      </c>
      <c r="MW32" s="6">
        <v>4</v>
      </c>
      <c r="MX32" s="6"/>
      <c r="MY32" s="6"/>
      <c r="MZ32" s="6"/>
      <c r="NA32" s="15">
        <v>24</v>
      </c>
      <c r="NB32" s="9">
        <v>0.25714285714285717</v>
      </c>
      <c r="NC32" s="9">
        <v>1.06836834236566E-4</v>
      </c>
      <c r="ND32" s="9">
        <v>4.1462844050848971E-3</v>
      </c>
      <c r="NE32" s="9">
        <v>4.8040612719419196E-3</v>
      </c>
      <c r="NF32" s="6">
        <v>4</v>
      </c>
    </row>
    <row r="33" spans="1:370">
      <c r="A33" s="6"/>
      <c r="B33" s="6"/>
      <c r="C33" s="6"/>
      <c r="D33" s="15">
        <f t="shared" si="2"/>
        <v>25</v>
      </c>
      <c r="E33" s="9">
        <f t="shared" si="8"/>
        <v>0.28571428571428575</v>
      </c>
      <c r="F33" s="9">
        <f t="shared" si="7"/>
        <v>5.2699999999999993E-5</v>
      </c>
      <c r="G33" s="9">
        <f>'mu (tau) a'!B26</f>
        <v>1.1158120000000001E-2</v>
      </c>
      <c r="H33" s="9">
        <f>F33*'qx (tau) a'!B26/G33</f>
        <v>5.2407597964531651E-5</v>
      </c>
      <c r="I33" s="6">
        <f t="shared" si="0"/>
        <v>4</v>
      </c>
      <c r="K33" s="6"/>
      <c r="L33" s="6"/>
      <c r="M33" s="6"/>
      <c r="N33" s="15">
        <v>25</v>
      </c>
      <c r="O33" s="9">
        <v>0.28571428571428575</v>
      </c>
      <c r="P33" s="9">
        <v>5.2699999999999993E-5</v>
      </c>
      <c r="Q33" s="9">
        <v>1.1158120000000001E-2</v>
      </c>
      <c r="R33" s="9">
        <v>5.2407597964531651E-5</v>
      </c>
      <c r="S33" s="6">
        <v>4</v>
      </c>
      <c r="T33" s="6"/>
      <c r="U33" s="6"/>
      <c r="V33" s="6"/>
      <c r="W33" s="15">
        <v>25</v>
      </c>
      <c r="X33" s="9">
        <v>0.28571428571428575</v>
      </c>
      <c r="Y33" s="9">
        <v>4.1900000000000002E-5</v>
      </c>
      <c r="Z33" s="9">
        <v>9.5290700000000006E-3</v>
      </c>
      <c r="AA33" s="9">
        <v>4.1701296348961652E-5</v>
      </c>
      <c r="AB33" s="6">
        <v>4</v>
      </c>
      <c r="AC33" s="6"/>
      <c r="AD33" s="6"/>
      <c r="AE33" s="6"/>
      <c r="AF33" s="15">
        <v>25</v>
      </c>
      <c r="AG33" s="9">
        <v>0.28571428571428575</v>
      </c>
      <c r="AH33" s="9">
        <v>1.2520000000000001E-4</v>
      </c>
      <c r="AI33" s="9">
        <v>1.051321E-2</v>
      </c>
      <c r="AJ33" s="9">
        <v>1.2454537177512863E-4</v>
      </c>
      <c r="AK33" s="6">
        <v>4</v>
      </c>
      <c r="AL33" s="6"/>
      <c r="AM33" s="6"/>
      <c r="AN33" s="6"/>
      <c r="AO33" s="15">
        <v>25</v>
      </c>
      <c r="AP33" s="9">
        <v>0.28571428571428575</v>
      </c>
      <c r="AQ33" s="9">
        <v>1.316E-4</v>
      </c>
      <c r="AR33" s="9">
        <v>1.2311300000000001E-2</v>
      </c>
      <c r="AS33" s="9">
        <v>1.3079487690170817E-4</v>
      </c>
      <c r="AT33" s="6">
        <v>4</v>
      </c>
      <c r="AU33" s="6"/>
      <c r="AV33" s="6"/>
      <c r="AW33" s="6"/>
      <c r="AX33" s="15">
        <v>25</v>
      </c>
      <c r="AY33" s="9">
        <v>0.28571428571428575</v>
      </c>
      <c r="AZ33" s="9">
        <v>1.3880000000000001E-4</v>
      </c>
      <c r="BA33" s="9">
        <v>1.113746E-2</v>
      </c>
      <c r="BB33" s="9">
        <v>1.3803131629653442E-4</v>
      </c>
      <c r="BC33" s="6">
        <v>4</v>
      </c>
      <c r="BD33" s="6"/>
      <c r="BE33" s="6"/>
      <c r="BF33" s="6"/>
      <c r="BG33" s="15">
        <v>25</v>
      </c>
      <c r="BH33" s="9">
        <v>0.28571428571428575</v>
      </c>
      <c r="BI33" s="9">
        <v>1.403E-4</v>
      </c>
      <c r="BJ33" s="9">
        <v>7.4039099999999997E-3</v>
      </c>
      <c r="BK33" s="9">
        <v>1.3978249060293818E-4</v>
      </c>
      <c r="BL33" s="6">
        <v>4</v>
      </c>
      <c r="BM33" s="6"/>
      <c r="BN33" s="6"/>
      <c r="BO33" s="6"/>
      <c r="BP33" s="15">
        <v>25</v>
      </c>
      <c r="BQ33" s="9">
        <v>0.28571428571428575</v>
      </c>
      <c r="BR33" s="9">
        <v>1.3439999999999999E-4</v>
      </c>
      <c r="BS33" s="9">
        <v>7.2924399999999999E-3</v>
      </c>
      <c r="BT33" s="9">
        <v>1.339117880983594E-4</v>
      </c>
      <c r="BU33" s="6">
        <v>4</v>
      </c>
      <c r="BV33" s="6"/>
      <c r="BW33" s="6"/>
      <c r="BX33" s="6"/>
      <c r="BY33" s="15">
        <v>25</v>
      </c>
      <c r="BZ33" s="9">
        <v>0.28571428571428575</v>
      </c>
      <c r="CA33" s="9">
        <v>1.3769999999999999E-4</v>
      </c>
      <c r="CB33" s="9">
        <v>7.2203500000000004E-3</v>
      </c>
      <c r="CC33" s="9">
        <v>1.3720453288275499E-4</v>
      </c>
      <c r="CD33" s="6">
        <v>4</v>
      </c>
      <c r="CE33" s="6"/>
      <c r="CF33" s="6"/>
      <c r="CG33" s="6"/>
      <c r="CH33" s="15">
        <v>25</v>
      </c>
      <c r="CI33" s="9">
        <v>0.28571428571428575</v>
      </c>
      <c r="CJ33" s="9">
        <v>1.529E-4</v>
      </c>
      <c r="CK33" s="9">
        <v>8.3814200000000005E-3</v>
      </c>
      <c r="CL33" s="9">
        <v>1.5226186922979637E-4</v>
      </c>
      <c r="CM33" s="6">
        <v>4</v>
      </c>
      <c r="CN33" s="6"/>
      <c r="CO33" s="6"/>
      <c r="CP33" s="6"/>
      <c r="CQ33" s="15">
        <v>25</v>
      </c>
      <c r="CR33" s="9">
        <v>0.28571428571428575</v>
      </c>
      <c r="CS33" s="9">
        <v>1.6469999999999999E-4</v>
      </c>
      <c r="CT33" s="9">
        <v>9.0727700000000008E-3</v>
      </c>
      <c r="CU33" s="9">
        <v>1.6395608099841613E-4</v>
      </c>
      <c r="CV33" s="6">
        <v>4</v>
      </c>
      <c r="CW33" s="6"/>
      <c r="CX33" s="6"/>
      <c r="CY33" s="6"/>
      <c r="CZ33" s="15">
        <v>25</v>
      </c>
      <c r="DA33" s="9">
        <v>0.28571428571428575</v>
      </c>
      <c r="DB33" s="9">
        <v>1.7260000000000002E-4</v>
      </c>
      <c r="DC33" s="9">
        <v>8.0907600000000007E-3</v>
      </c>
      <c r="DD33" s="9">
        <v>1.7190454493768199E-4</v>
      </c>
      <c r="DE33" s="6">
        <v>4</v>
      </c>
      <c r="DF33" s="6"/>
      <c r="DG33" s="6"/>
      <c r="DH33" s="6"/>
      <c r="DI33" s="15">
        <v>25</v>
      </c>
      <c r="DJ33" s="9">
        <v>0.28571428571428575</v>
      </c>
      <c r="DK33" s="9">
        <v>1.8249999999999999E-4</v>
      </c>
      <c r="DL33" s="9">
        <v>8.4399699999999998E-3</v>
      </c>
      <c r="DM33" s="9">
        <v>1.8173323779586894E-4</v>
      </c>
      <c r="DN33" s="6">
        <v>4</v>
      </c>
      <c r="DO33" s="6"/>
      <c r="DP33" s="6"/>
      <c r="DQ33" s="6"/>
      <c r="DR33" s="15">
        <v>25</v>
      </c>
      <c r="DS33" s="9">
        <v>0.28571428571428575</v>
      </c>
      <c r="DT33" s="9">
        <v>1.9469999999999999E-4</v>
      </c>
      <c r="DU33" s="9">
        <v>7.5548799999999999E-3</v>
      </c>
      <c r="DV33" s="9">
        <v>1.9396731847494598E-4</v>
      </c>
      <c r="DW33" s="6">
        <v>4</v>
      </c>
      <c r="DX33" s="6"/>
      <c r="DY33" s="6"/>
      <c r="DZ33" s="6"/>
      <c r="EA33" s="15">
        <v>25</v>
      </c>
      <c r="EB33" s="9">
        <v>0.28571428571428575</v>
      </c>
      <c r="EC33" s="9">
        <v>2.095E-4</v>
      </c>
      <c r="ED33" s="9">
        <v>6.3112400000000001E-3</v>
      </c>
      <c r="EE33" s="9">
        <v>2.0884075237195861E-4</v>
      </c>
      <c r="EF33" s="6">
        <v>4</v>
      </c>
      <c r="EG33" s="6"/>
      <c r="EH33" s="6"/>
      <c r="EI33" s="6"/>
      <c r="EJ33" s="15">
        <v>25</v>
      </c>
      <c r="EK33" s="9">
        <v>0.28571428571428575</v>
      </c>
      <c r="EL33" s="9">
        <v>2.2739999999999997E-4</v>
      </c>
      <c r="EM33" s="9">
        <v>6.0168499999999998E-3</v>
      </c>
      <c r="EN33" s="9">
        <v>2.2671782078662422E-4</v>
      </c>
      <c r="EO33" s="6">
        <v>4</v>
      </c>
      <c r="EP33" s="6"/>
      <c r="EQ33" s="6"/>
      <c r="ER33" s="6"/>
      <c r="ES33" s="15">
        <v>25</v>
      </c>
      <c r="ET33" s="9">
        <v>0.28571428571428575</v>
      </c>
      <c r="EU33" s="9">
        <v>2.3039999999999999E-4</v>
      </c>
      <c r="EV33" s="9">
        <v>5.7590599999999999E-3</v>
      </c>
      <c r="EW33" s="9">
        <v>2.2973869207822112E-4</v>
      </c>
      <c r="EX33" s="6">
        <v>4</v>
      </c>
      <c r="EY33" s="6"/>
      <c r="EZ33" s="6"/>
      <c r="FA33" s="6"/>
      <c r="FB33" s="15">
        <v>25</v>
      </c>
      <c r="FC33" s="9">
        <v>0.28571428571428575</v>
      </c>
      <c r="FD33" s="9">
        <v>2.2800000000000001E-4</v>
      </c>
      <c r="FE33" s="9">
        <v>5.5854600000000004E-3</v>
      </c>
      <c r="FF33" s="9">
        <v>2.2736524476050314E-4</v>
      </c>
      <c r="FG33" s="6">
        <v>4</v>
      </c>
      <c r="FH33" s="6"/>
      <c r="FI33" s="6"/>
      <c r="FJ33" s="6"/>
      <c r="FK33" s="15">
        <v>25</v>
      </c>
      <c r="FL33" s="9">
        <v>0.28571428571428575</v>
      </c>
      <c r="FM33" s="9">
        <v>2.0340000000000001E-4</v>
      </c>
      <c r="FN33" s="9">
        <v>5.1979399999999999E-3</v>
      </c>
      <c r="FO33" s="9">
        <v>2.0287290695929542E-4</v>
      </c>
      <c r="FP33" s="6">
        <v>4</v>
      </c>
      <c r="FQ33" s="6"/>
      <c r="FR33" s="6"/>
      <c r="FS33" s="6"/>
      <c r="FT33" s="15">
        <v>25</v>
      </c>
      <c r="FU33" s="9">
        <v>0.28571428571428575</v>
      </c>
      <c r="FV33" s="9">
        <v>1.7430000000000001E-4</v>
      </c>
      <c r="FW33" s="9">
        <v>4.9756499999999999E-3</v>
      </c>
      <c r="FX33" s="9">
        <v>1.7386737210213743E-4</v>
      </c>
      <c r="FY33" s="6">
        <v>4</v>
      </c>
      <c r="FZ33" s="6"/>
      <c r="GA33" s="6"/>
      <c r="GB33" s="6"/>
      <c r="GC33" s="15">
        <v>25</v>
      </c>
      <c r="GD33" s="9">
        <v>0.28571428571428575</v>
      </c>
      <c r="GE33" s="9">
        <v>1.4550000000000001E-4</v>
      </c>
      <c r="GF33" s="9">
        <v>4.6757600000000002E-3</v>
      </c>
      <c r="GG33" s="9">
        <v>1.4516081449860558E-4</v>
      </c>
      <c r="GH33" s="6">
        <v>4</v>
      </c>
      <c r="GI33" s="6"/>
      <c r="GJ33" s="6"/>
      <c r="GK33" s="6"/>
      <c r="GL33" s="15">
        <v>25</v>
      </c>
      <c r="GM33" s="9">
        <v>0.28571428571428575</v>
      </c>
      <c r="GN33" s="9">
        <v>1.2660000000000001E-4</v>
      </c>
      <c r="GO33" s="9">
        <v>4.4333599999999999E-3</v>
      </c>
      <c r="GP33" s="9">
        <v>1.2632014905173506E-4</v>
      </c>
      <c r="GQ33" s="6">
        <v>4</v>
      </c>
      <c r="GR33" s="6"/>
      <c r="GS33" s="6"/>
      <c r="GT33" s="6"/>
      <c r="GU33" s="15">
        <v>25</v>
      </c>
      <c r="GV33" s="9">
        <v>0.28571428571428575</v>
      </c>
      <c r="GW33" s="9">
        <v>1.1310000000000001E-4</v>
      </c>
      <c r="GX33" s="9">
        <v>4.2166399999999998E-3</v>
      </c>
      <c r="GY33" s="9">
        <v>1.1286208616339077E-4</v>
      </c>
      <c r="GZ33" s="6">
        <v>4</v>
      </c>
      <c r="HA33" s="6"/>
      <c r="HB33" s="6"/>
      <c r="HC33" s="6"/>
      <c r="HD33" s="15">
        <v>25</v>
      </c>
      <c r="HE33" s="9">
        <v>0.28571428571428575</v>
      </c>
      <c r="HF33" s="9">
        <v>1.065E-4</v>
      </c>
      <c r="HG33" s="9">
        <v>3.9504099999999997E-3</v>
      </c>
      <c r="HH33" s="9">
        <v>1.0628998762153803E-4</v>
      </c>
      <c r="HI33" s="6">
        <v>4</v>
      </c>
      <c r="HJ33" s="6"/>
      <c r="HK33" s="6"/>
      <c r="HL33" s="6"/>
      <c r="HM33" s="15">
        <v>25</v>
      </c>
      <c r="HN33" s="9">
        <v>0.28571428571428575</v>
      </c>
      <c r="HO33" s="9">
        <v>1.0670000000000001E-4</v>
      </c>
      <c r="HP33" s="9">
        <v>3.7715399999999999E-3</v>
      </c>
      <c r="HQ33" s="9">
        <v>1.064991351013114E-4</v>
      </c>
      <c r="HR33" s="6">
        <v>4</v>
      </c>
      <c r="HS33" s="6"/>
      <c r="HT33" s="6"/>
      <c r="HU33" s="6"/>
      <c r="HV33" s="15">
        <v>25</v>
      </c>
      <c r="HW33" s="9">
        <v>0.28571428571428575</v>
      </c>
      <c r="HX33" s="9">
        <v>1.066E-4</v>
      </c>
      <c r="HY33" s="9">
        <v>3.5999199999999999E-3</v>
      </c>
      <c r="HZ33" s="9">
        <v>1.0640841185359675E-4</v>
      </c>
      <c r="IA33" s="6">
        <v>4</v>
      </c>
      <c r="IB33" s="6"/>
      <c r="IC33" s="6"/>
      <c r="ID33" s="6"/>
      <c r="IE33" s="15">
        <v>25</v>
      </c>
      <c r="IF33" s="9">
        <v>0.28571428571428575</v>
      </c>
      <c r="IG33" s="9">
        <v>1.1710000000000001E-4</v>
      </c>
      <c r="IH33" s="9">
        <v>3.45153E-3</v>
      </c>
      <c r="II33" s="9">
        <v>1.1689813445051907E-4</v>
      </c>
      <c r="IJ33" s="6">
        <v>4</v>
      </c>
      <c r="IK33" s="6"/>
      <c r="IL33" s="6"/>
      <c r="IM33" s="6"/>
      <c r="IN33" s="15">
        <v>25</v>
      </c>
      <c r="IO33" s="9">
        <v>0.28571428571428575</v>
      </c>
      <c r="IP33" s="9">
        <v>1.226E-4</v>
      </c>
      <c r="IQ33" s="9">
        <v>3.3570499999999999E-3</v>
      </c>
      <c r="IR33" s="9">
        <v>1.2239475670603654E-4</v>
      </c>
      <c r="IS33" s="6">
        <v>4</v>
      </c>
      <c r="IT33" s="6"/>
      <c r="IU33" s="6"/>
      <c r="IV33" s="6"/>
      <c r="IW33" s="15">
        <v>25</v>
      </c>
      <c r="IX33" s="9">
        <v>0.28571428571428575</v>
      </c>
      <c r="IY33" s="9">
        <v>1.316E-4</v>
      </c>
      <c r="IZ33" s="9">
        <v>3.2028400000000002E-3</v>
      </c>
      <c r="JA33" s="9">
        <v>1.3138962670629814E-4</v>
      </c>
      <c r="JB33" s="6">
        <v>4</v>
      </c>
      <c r="JC33" s="6"/>
      <c r="JD33" s="6"/>
      <c r="JE33" s="6"/>
      <c r="JF33" s="15">
        <v>25</v>
      </c>
      <c r="JG33" s="9">
        <v>0.28571428571428575</v>
      </c>
      <c r="JH33" s="9">
        <v>1.3329999999999999E-4</v>
      </c>
      <c r="JI33" s="9">
        <v>3.09268E-3</v>
      </c>
      <c r="JJ33" s="9">
        <v>1.3309397351164685E-4</v>
      </c>
      <c r="JK33" s="6">
        <v>4</v>
      </c>
      <c r="JL33" s="6"/>
      <c r="JM33" s="6"/>
      <c r="JN33" s="6"/>
      <c r="JO33" s="15">
        <v>25</v>
      </c>
      <c r="JP33" s="9">
        <v>0.28571428571428575</v>
      </c>
      <c r="JQ33" s="9">
        <v>1.3109999999999999E-4</v>
      </c>
      <c r="JR33" s="9">
        <v>3.04499E-3</v>
      </c>
      <c r="JS33" s="9">
        <v>1.3090065845864846E-4</v>
      </c>
      <c r="JT33" s="6">
        <v>4</v>
      </c>
      <c r="JU33" s="6"/>
      <c r="JV33" s="6"/>
      <c r="JW33" s="6"/>
      <c r="JX33" s="15">
        <v>25</v>
      </c>
      <c r="JY33" s="9">
        <v>0.28571428571428575</v>
      </c>
      <c r="JZ33" s="9">
        <v>1.06836834236566E-4</v>
      </c>
      <c r="KA33" s="9">
        <v>4.2800673817679448E-3</v>
      </c>
      <c r="KB33" s="9">
        <v>4.6549713566942782E-3</v>
      </c>
      <c r="KC33" s="6">
        <v>4</v>
      </c>
      <c r="KD33" s="6"/>
      <c r="KE33" s="6"/>
      <c r="KF33" s="6"/>
      <c r="KG33" s="15">
        <v>25</v>
      </c>
      <c r="KH33" s="9">
        <v>0.28571428571428575</v>
      </c>
      <c r="KI33" s="9">
        <v>1.098263447640852E-4</v>
      </c>
      <c r="KJ33" s="9">
        <v>4.2905856297595669E-3</v>
      </c>
      <c r="KK33" s="9">
        <v>4.7744829907387532E-3</v>
      </c>
      <c r="KL33" s="6">
        <v>4</v>
      </c>
      <c r="KM33" s="6"/>
      <c r="KN33" s="6"/>
      <c r="KO33" s="6"/>
      <c r="KP33" s="15">
        <v>25</v>
      </c>
      <c r="KQ33" s="9">
        <v>0.28571428571428575</v>
      </c>
      <c r="KR33" s="9">
        <v>1.135116025285597E-4</v>
      </c>
      <c r="KS33" s="9">
        <v>4.3011297263023792E-3</v>
      </c>
      <c r="KT33" s="9">
        <v>4.9234141821982175E-3</v>
      </c>
      <c r="KU33" s="6">
        <v>4</v>
      </c>
      <c r="KV33" s="6"/>
      <c r="KW33" s="6"/>
      <c r="KX33" s="6"/>
      <c r="KY33" s="15">
        <v>25</v>
      </c>
      <c r="KZ33" s="9">
        <v>0.28571428571428575</v>
      </c>
      <c r="LA33" s="9">
        <v>1.175874674386602E-4</v>
      </c>
      <c r="LB33" s="9">
        <v>4.3116997349190904E-3</v>
      </c>
      <c r="LC33" s="9">
        <v>5.0884834865006457E-3</v>
      </c>
      <c r="LD33" s="6">
        <v>4</v>
      </c>
      <c r="LE33" s="6"/>
      <c r="LF33" s="6"/>
      <c r="LG33" s="6"/>
      <c r="LH33" s="15">
        <v>25</v>
      </c>
      <c r="LI33" s="9">
        <v>0.28571428571428575</v>
      </c>
      <c r="LJ33" s="9">
        <v>1.215632329500019E-4</v>
      </c>
      <c r="LK33" s="9">
        <v>4.3222957192885171E-3</v>
      </c>
      <c r="LL33" s="9">
        <v>5.2483568791127887E-3</v>
      </c>
      <c r="LM33" s="6">
        <v>4</v>
      </c>
      <c r="LN33" s="6"/>
      <c r="LO33" s="6"/>
      <c r="LP33" s="6"/>
      <c r="LQ33" s="15">
        <v>25</v>
      </c>
      <c r="LR33" s="9">
        <v>0.28571428571428575</v>
      </c>
      <c r="LS33" s="9">
        <v>1.02986681324452E-4</v>
      </c>
      <c r="LT33" s="9">
        <v>4.2278616576622218E-3</v>
      </c>
      <c r="LU33" s="9">
        <v>4.5451415838847738E-3</v>
      </c>
      <c r="LV33" s="6">
        <v>4</v>
      </c>
      <c r="LW33" s="6"/>
      <c r="LX33" s="6"/>
      <c r="LY33" s="6"/>
      <c r="LZ33" s="15">
        <v>25</v>
      </c>
      <c r="MA33" s="9">
        <v>0.28571428571428575</v>
      </c>
      <c r="MB33" s="9">
        <v>1.026845375519516E-4</v>
      </c>
      <c r="MC33" s="9">
        <v>4.2382516103015178E-3</v>
      </c>
      <c r="MD33" s="9">
        <v>4.5200643448997276E-3</v>
      </c>
      <c r="ME33" s="6">
        <v>4</v>
      </c>
      <c r="MF33" s="6"/>
      <c r="MG33" s="6"/>
      <c r="MH33" s="6"/>
      <c r="MI33" s="15">
        <v>25</v>
      </c>
      <c r="MJ33" s="9">
        <v>0.28571428571428575</v>
      </c>
      <c r="MK33" s="9">
        <v>1.0273643069864199E-4</v>
      </c>
      <c r="ML33" s="9">
        <v>4.2486670962067017E-3</v>
      </c>
      <c r="MM33" s="9">
        <v>4.5105000969856441E-3</v>
      </c>
      <c r="MN33" s="6">
        <v>4</v>
      </c>
      <c r="MO33" s="6"/>
      <c r="MP33" s="6"/>
      <c r="MQ33" s="6"/>
      <c r="MR33" s="15">
        <v>25</v>
      </c>
      <c r="MS33" s="9">
        <v>0.28571428571428575</v>
      </c>
      <c r="MT33" s="9">
        <v>1.03344672019067E-4</v>
      </c>
      <c r="MU33" s="9">
        <v>4.2591081781256706E-3</v>
      </c>
      <c r="MV33" s="9">
        <v>4.5250989323991457E-3</v>
      </c>
      <c r="MW33" s="6">
        <v>4</v>
      </c>
      <c r="MX33" s="6"/>
      <c r="MY33" s="6"/>
      <c r="MZ33" s="6"/>
      <c r="NA33" s="15">
        <v>25</v>
      </c>
      <c r="NB33" s="9">
        <v>0.28571428571428575</v>
      </c>
      <c r="NC33" s="9">
        <v>1.046772474461043E-4</v>
      </c>
      <c r="ND33" s="9">
        <v>4.2695749189605283E-3</v>
      </c>
      <c r="NE33" s="9">
        <v>4.5710320978573195E-3</v>
      </c>
      <c r="NF33" s="6">
        <v>4</v>
      </c>
    </row>
    <row r="34" spans="1:370">
      <c r="A34" s="6"/>
      <c r="B34" s="6"/>
      <c r="C34" s="6"/>
      <c r="D34" s="15">
        <f t="shared" si="2"/>
        <v>26</v>
      </c>
      <c r="E34" s="9">
        <f t="shared" si="8"/>
        <v>0.31428571428571433</v>
      </c>
      <c r="F34" s="9">
        <f t="shared" si="7"/>
        <v>5.2699999999999993E-5</v>
      </c>
      <c r="G34" s="9">
        <f>'mu (tau) a'!B27</f>
        <v>1.1326350000000001E-2</v>
      </c>
      <c r="H34" s="9">
        <f>F34*'qx (tau) a'!B27/G34</f>
        <v>5.2403240143559029E-5</v>
      </c>
      <c r="I34" s="6">
        <f t="shared" si="0"/>
        <v>4</v>
      </c>
      <c r="K34" s="6"/>
      <c r="L34" s="6"/>
      <c r="M34" s="6"/>
      <c r="N34" s="15">
        <v>26</v>
      </c>
      <c r="O34" s="9">
        <v>0.31428571428571433</v>
      </c>
      <c r="P34" s="9">
        <v>5.2699999999999993E-5</v>
      </c>
      <c r="Q34" s="9">
        <v>1.1326350000000001E-2</v>
      </c>
      <c r="R34" s="9">
        <v>5.2403240143559029E-5</v>
      </c>
      <c r="S34" s="6">
        <v>4</v>
      </c>
      <c r="T34" s="6"/>
      <c r="U34" s="6"/>
      <c r="V34" s="6"/>
      <c r="W34" s="15">
        <v>26</v>
      </c>
      <c r="X34" s="9">
        <v>0.31428571428571433</v>
      </c>
      <c r="Y34" s="9">
        <v>4.1900000000000002E-5</v>
      </c>
      <c r="Z34" s="9">
        <v>9.68837E-3</v>
      </c>
      <c r="AA34" s="9">
        <v>4.169798985794308E-5</v>
      </c>
      <c r="AB34" s="6">
        <v>4</v>
      </c>
      <c r="AC34" s="6"/>
      <c r="AD34" s="6"/>
      <c r="AE34" s="6"/>
      <c r="AF34" s="15">
        <v>26</v>
      </c>
      <c r="AG34" s="9">
        <v>0.31428571428571433</v>
      </c>
      <c r="AH34" s="9">
        <v>1.2520000000000001E-4</v>
      </c>
      <c r="AI34" s="9">
        <v>1.068828E-2</v>
      </c>
      <c r="AJ34" s="9">
        <v>1.2453442387362607E-4</v>
      </c>
      <c r="AK34" s="6">
        <v>4</v>
      </c>
      <c r="AL34" s="6"/>
      <c r="AM34" s="6"/>
      <c r="AN34" s="6"/>
      <c r="AO34" s="15">
        <v>26</v>
      </c>
      <c r="AP34" s="9">
        <v>0.31428571428571433</v>
      </c>
      <c r="AQ34" s="9">
        <v>1.316E-4</v>
      </c>
      <c r="AR34" s="9">
        <v>1.245858E-2</v>
      </c>
      <c r="AS34" s="9">
        <v>1.3078538131954044E-4</v>
      </c>
      <c r="AT34" s="6">
        <v>4</v>
      </c>
      <c r="AU34" s="6"/>
      <c r="AV34" s="6"/>
      <c r="AW34" s="6"/>
      <c r="AX34" s="15">
        <v>26</v>
      </c>
      <c r="AY34" s="9">
        <v>0.31428571428571433</v>
      </c>
      <c r="AZ34" s="9">
        <v>1.3880000000000001E-4</v>
      </c>
      <c r="BA34" s="9">
        <v>1.127043E-2</v>
      </c>
      <c r="BB34" s="9">
        <v>1.3802228166982097E-4</v>
      </c>
      <c r="BC34" s="6">
        <v>4</v>
      </c>
      <c r="BD34" s="6"/>
      <c r="BE34" s="6"/>
      <c r="BF34" s="6"/>
      <c r="BG34" s="15">
        <v>26</v>
      </c>
      <c r="BH34" s="9">
        <v>0.31428571428571433</v>
      </c>
      <c r="BI34" s="9">
        <v>1.403E-4</v>
      </c>
      <c r="BJ34" s="9">
        <v>7.5597599999999996E-3</v>
      </c>
      <c r="BK34" s="9">
        <v>1.3977163124226168E-4</v>
      </c>
      <c r="BL34" s="6">
        <v>4</v>
      </c>
      <c r="BM34" s="6"/>
      <c r="BN34" s="6"/>
      <c r="BO34" s="6"/>
      <c r="BP34" s="15">
        <v>26</v>
      </c>
      <c r="BQ34" s="9">
        <v>0.31428571428571433</v>
      </c>
      <c r="BR34" s="9">
        <v>1.3439999999999999E-4</v>
      </c>
      <c r="BS34" s="9">
        <v>7.4488000000000002E-3</v>
      </c>
      <c r="BT34" s="9">
        <v>1.3390128665019869E-4</v>
      </c>
      <c r="BU34" s="6">
        <v>4</v>
      </c>
      <c r="BV34" s="6"/>
      <c r="BW34" s="6"/>
      <c r="BX34" s="6"/>
      <c r="BY34" s="15">
        <v>26</v>
      </c>
      <c r="BZ34" s="9">
        <v>0.31428571428571433</v>
      </c>
      <c r="CA34" s="9">
        <v>1.3769999999999999E-4</v>
      </c>
      <c r="CB34" s="9">
        <v>7.3763300000000004E-3</v>
      </c>
      <c r="CC34" s="9">
        <v>1.3719410208057393E-4</v>
      </c>
      <c r="CD34" s="6">
        <v>4</v>
      </c>
      <c r="CE34" s="6"/>
      <c r="CF34" s="6"/>
      <c r="CG34" s="6"/>
      <c r="CH34" s="15">
        <v>26</v>
      </c>
      <c r="CI34" s="9">
        <v>0.31428571428571433</v>
      </c>
      <c r="CJ34" s="9">
        <v>1.529E-4</v>
      </c>
      <c r="CK34" s="9">
        <v>8.5348999999999998E-3</v>
      </c>
      <c r="CL34" s="9">
        <v>1.522502345663101E-4</v>
      </c>
      <c r="CM34" s="6">
        <v>4</v>
      </c>
      <c r="CN34" s="6"/>
      <c r="CO34" s="6"/>
      <c r="CP34" s="6"/>
      <c r="CQ34" s="15">
        <v>26</v>
      </c>
      <c r="CR34" s="9">
        <v>0.31428571428571433</v>
      </c>
      <c r="CS34" s="9">
        <v>1.6469999999999999E-4</v>
      </c>
      <c r="CT34" s="9">
        <v>9.2092000000000007E-3</v>
      </c>
      <c r="CU34" s="9">
        <v>1.6394510413499542E-4</v>
      </c>
      <c r="CV34" s="6">
        <v>4</v>
      </c>
      <c r="CW34" s="6"/>
      <c r="CX34" s="6"/>
      <c r="CY34" s="6"/>
      <c r="CZ34" s="15">
        <v>26</v>
      </c>
      <c r="DA34" s="9">
        <v>0.31428571428571433</v>
      </c>
      <c r="DB34" s="9">
        <v>1.7260000000000002E-4</v>
      </c>
      <c r="DC34" s="9">
        <v>8.2469499999999994E-3</v>
      </c>
      <c r="DD34" s="9">
        <v>1.7189134577025447E-4</v>
      </c>
      <c r="DE34" s="6">
        <v>4</v>
      </c>
      <c r="DF34" s="6"/>
      <c r="DG34" s="6"/>
      <c r="DH34" s="6"/>
      <c r="DI34" s="15">
        <v>26</v>
      </c>
      <c r="DJ34" s="9">
        <v>0.31428571428571433</v>
      </c>
      <c r="DK34" s="9">
        <v>1.8249999999999999E-4</v>
      </c>
      <c r="DL34" s="9">
        <v>8.5816899999999995E-3</v>
      </c>
      <c r="DM34" s="9">
        <v>1.8172038083407816E-4</v>
      </c>
      <c r="DN34" s="6">
        <v>4</v>
      </c>
      <c r="DO34" s="6"/>
      <c r="DP34" s="6"/>
      <c r="DQ34" s="6"/>
      <c r="DR34" s="15">
        <v>26</v>
      </c>
      <c r="DS34" s="9">
        <v>0.31428571428571433</v>
      </c>
      <c r="DT34" s="9">
        <v>1.9469999999999999E-4</v>
      </c>
      <c r="DU34" s="9">
        <v>7.7120499999999998E-3</v>
      </c>
      <c r="DV34" s="9">
        <v>1.9395220738973424E-4</v>
      </c>
      <c r="DW34" s="6">
        <v>4</v>
      </c>
      <c r="DX34" s="6"/>
      <c r="DY34" s="6"/>
      <c r="DZ34" s="6"/>
      <c r="EA34" s="15">
        <v>26</v>
      </c>
      <c r="EB34" s="9">
        <v>0.31428571428571433</v>
      </c>
      <c r="EC34" s="9">
        <v>2.095E-4</v>
      </c>
      <c r="ED34" s="9">
        <v>6.46723E-3</v>
      </c>
      <c r="EE34" s="9">
        <v>2.0882490726323327E-4</v>
      </c>
      <c r="EF34" s="6">
        <v>4</v>
      </c>
      <c r="EG34" s="6"/>
      <c r="EH34" s="6"/>
      <c r="EI34" s="6"/>
      <c r="EJ34" s="15">
        <v>26</v>
      </c>
      <c r="EK34" s="9">
        <v>0.31428571428571433</v>
      </c>
      <c r="EL34" s="9">
        <v>2.2739999999999997E-4</v>
      </c>
      <c r="EM34" s="9">
        <v>6.1674700000000004E-3</v>
      </c>
      <c r="EN34" s="9">
        <v>2.2670092825745398E-4</v>
      </c>
      <c r="EO34" s="6">
        <v>4</v>
      </c>
      <c r="EP34" s="6"/>
      <c r="EQ34" s="6"/>
      <c r="ER34" s="6"/>
      <c r="ES34" s="15">
        <v>26</v>
      </c>
      <c r="ET34" s="9">
        <v>0.31428571428571433</v>
      </c>
      <c r="EU34" s="9">
        <v>2.3039999999999999E-4</v>
      </c>
      <c r="EV34" s="9">
        <v>5.9066199999999996E-3</v>
      </c>
      <c r="EW34" s="9">
        <v>2.2972166687547192E-4</v>
      </c>
      <c r="EX34" s="6">
        <v>4</v>
      </c>
      <c r="EY34" s="6"/>
      <c r="EZ34" s="6"/>
      <c r="FA34" s="6"/>
      <c r="FB34" s="15">
        <v>26</v>
      </c>
      <c r="FC34" s="9">
        <v>0.31428571428571433</v>
      </c>
      <c r="FD34" s="9">
        <v>2.2800000000000001E-4</v>
      </c>
      <c r="FE34" s="9">
        <v>5.7329800000000004E-3</v>
      </c>
      <c r="FF34" s="9">
        <v>2.2734817145707816E-4</v>
      </c>
      <c r="FG34" s="6">
        <v>4</v>
      </c>
      <c r="FH34" s="6"/>
      <c r="FI34" s="6"/>
      <c r="FJ34" s="6"/>
      <c r="FK34" s="15">
        <v>26</v>
      </c>
      <c r="FL34" s="9">
        <v>0.31428571428571433</v>
      </c>
      <c r="FM34" s="9">
        <v>2.0340000000000001E-4</v>
      </c>
      <c r="FN34" s="9">
        <v>5.3380900000000002E-3</v>
      </c>
      <c r="FO34" s="9">
        <v>2.0285854903158242E-4</v>
      </c>
      <c r="FP34" s="6">
        <v>4</v>
      </c>
      <c r="FQ34" s="6"/>
      <c r="FR34" s="6"/>
      <c r="FS34" s="6"/>
      <c r="FT34" s="15">
        <v>26</v>
      </c>
      <c r="FU34" s="9">
        <v>0.31428571428571433</v>
      </c>
      <c r="FV34" s="9">
        <v>1.7430000000000001E-4</v>
      </c>
      <c r="FW34" s="9">
        <v>5.1162500000000001E-3</v>
      </c>
      <c r="FX34" s="9">
        <v>1.7385507295382359E-4</v>
      </c>
      <c r="FY34" s="6">
        <v>4</v>
      </c>
      <c r="FZ34" s="6"/>
      <c r="GA34" s="6"/>
      <c r="GB34" s="6"/>
      <c r="GC34" s="15">
        <v>26</v>
      </c>
      <c r="GD34" s="9">
        <v>0.31428571428571433</v>
      </c>
      <c r="GE34" s="9">
        <v>1.4550000000000001E-4</v>
      </c>
      <c r="GF34" s="9">
        <v>4.80957E-3</v>
      </c>
      <c r="GG34" s="9">
        <v>1.4515088978848422E-4</v>
      </c>
      <c r="GH34" s="6">
        <v>4</v>
      </c>
      <c r="GI34" s="6"/>
      <c r="GJ34" s="6"/>
      <c r="GK34" s="6"/>
      <c r="GL34" s="15">
        <v>26</v>
      </c>
      <c r="GM34" s="9">
        <v>0.31428571428571433</v>
      </c>
      <c r="GN34" s="9">
        <v>1.2660000000000001E-4</v>
      </c>
      <c r="GO34" s="9">
        <v>4.5636100000000001E-3</v>
      </c>
      <c r="GP34" s="9">
        <v>1.2631176897237058E-4</v>
      </c>
      <c r="GQ34" s="6">
        <v>4</v>
      </c>
      <c r="GR34" s="6"/>
      <c r="GS34" s="6"/>
      <c r="GT34" s="6"/>
      <c r="GU34" s="15">
        <v>26</v>
      </c>
      <c r="GV34" s="9">
        <v>0.31428571428571433</v>
      </c>
      <c r="GW34" s="9">
        <v>1.1310000000000001E-4</v>
      </c>
      <c r="GX34" s="9">
        <v>4.3443700000000002E-3</v>
      </c>
      <c r="GY34" s="9">
        <v>1.1285502293773319E-4</v>
      </c>
      <c r="GZ34" s="6">
        <v>4</v>
      </c>
      <c r="HA34" s="6"/>
      <c r="HB34" s="6"/>
      <c r="HC34" s="6"/>
      <c r="HD34" s="15">
        <v>26</v>
      </c>
      <c r="HE34" s="9">
        <v>0.31428571428571433</v>
      </c>
      <c r="HF34" s="9">
        <v>1.065E-4</v>
      </c>
      <c r="HG34" s="9">
        <v>4.0707299999999998E-3</v>
      </c>
      <c r="HH34" s="9">
        <v>1.062836370872055E-4</v>
      </c>
      <c r="HI34" s="6">
        <v>4</v>
      </c>
      <c r="HJ34" s="6"/>
      <c r="HK34" s="6"/>
      <c r="HL34" s="6"/>
      <c r="HM34" s="15">
        <v>26</v>
      </c>
      <c r="HN34" s="9">
        <v>0.31428571428571433</v>
      </c>
      <c r="HO34" s="9">
        <v>1.0670000000000001E-4</v>
      </c>
      <c r="HP34" s="9">
        <v>3.8911800000000002E-3</v>
      </c>
      <c r="HQ34" s="9">
        <v>1.0649269733088677E-4</v>
      </c>
      <c r="HR34" s="6">
        <v>4</v>
      </c>
      <c r="HS34" s="6"/>
      <c r="HT34" s="6"/>
      <c r="HU34" s="6"/>
      <c r="HV34" s="15">
        <v>26</v>
      </c>
      <c r="HW34" s="9">
        <v>0.31428571428571433</v>
      </c>
      <c r="HX34" s="9">
        <v>1.066E-4</v>
      </c>
      <c r="HY34" s="9">
        <v>3.7155399999999998E-3</v>
      </c>
      <c r="HZ34" s="9">
        <v>1.0640232375374778E-4</v>
      </c>
      <c r="IA34" s="6">
        <v>4</v>
      </c>
      <c r="IB34" s="6"/>
      <c r="IC34" s="6"/>
      <c r="ID34" s="6"/>
      <c r="IE34" s="15">
        <v>26</v>
      </c>
      <c r="IF34" s="9">
        <v>0.31428571428571433</v>
      </c>
      <c r="IG34" s="9">
        <v>1.1710000000000001E-4</v>
      </c>
      <c r="IH34" s="9">
        <v>3.5630900000000001E-3</v>
      </c>
      <c r="II34" s="9">
        <v>1.1689163759545788E-4</v>
      </c>
      <c r="IJ34" s="6">
        <v>4</v>
      </c>
      <c r="IK34" s="6"/>
      <c r="IL34" s="6"/>
      <c r="IM34" s="6"/>
      <c r="IN34" s="15">
        <v>26</v>
      </c>
      <c r="IO34" s="9">
        <v>0.31428571428571433</v>
      </c>
      <c r="IP34" s="9">
        <v>1.226E-4</v>
      </c>
      <c r="IQ34" s="9">
        <v>3.4679099999999998E-3</v>
      </c>
      <c r="IR34" s="9">
        <v>1.2238753024155762E-4</v>
      </c>
      <c r="IS34" s="6">
        <v>4</v>
      </c>
      <c r="IT34" s="6"/>
      <c r="IU34" s="6"/>
      <c r="IV34" s="6"/>
      <c r="IW34" s="15">
        <v>26</v>
      </c>
      <c r="IX34" s="9">
        <v>0.31428571428571433</v>
      </c>
      <c r="IY34" s="9">
        <v>1.316E-4</v>
      </c>
      <c r="IZ34" s="9">
        <v>3.3077800000000002E-3</v>
      </c>
      <c r="JA34" s="9">
        <v>1.3138277394506286E-4</v>
      </c>
      <c r="JB34" s="6">
        <v>4</v>
      </c>
      <c r="JC34" s="6"/>
      <c r="JD34" s="6"/>
      <c r="JE34" s="6"/>
      <c r="JF34" s="15">
        <v>26</v>
      </c>
      <c r="JG34" s="9">
        <v>0.31428571428571433</v>
      </c>
      <c r="JH34" s="9">
        <v>1.3329999999999999E-4</v>
      </c>
      <c r="JI34" s="9">
        <v>3.19426E-3</v>
      </c>
      <c r="JJ34" s="9">
        <v>1.3308758867468522E-4</v>
      </c>
      <c r="JK34" s="6">
        <v>4</v>
      </c>
      <c r="JL34" s="6"/>
      <c r="JM34" s="6"/>
      <c r="JN34" s="6"/>
      <c r="JO34" s="15">
        <v>26</v>
      </c>
      <c r="JP34" s="9">
        <v>0.31428571428571433</v>
      </c>
      <c r="JQ34" s="9">
        <v>1.3109999999999999E-4</v>
      </c>
      <c r="JR34" s="9">
        <v>3.1484299999999998E-3</v>
      </c>
      <c r="JS34" s="9">
        <v>1.3089388298294705E-4</v>
      </c>
      <c r="JT34" s="6">
        <v>4</v>
      </c>
      <c r="JU34" s="6"/>
      <c r="JV34" s="6"/>
      <c r="JW34" s="6"/>
      <c r="JX34" s="15">
        <v>26</v>
      </c>
      <c r="JY34" s="9">
        <v>0.31428571428571433</v>
      </c>
      <c r="JZ34" s="9">
        <v>1.046772474461043E-4</v>
      </c>
      <c r="KA34" s="9">
        <v>4.3950263422334844E-3</v>
      </c>
      <c r="KB34" s="9">
        <v>4.4415792982707451E-3</v>
      </c>
      <c r="KC34" s="6">
        <v>4</v>
      </c>
      <c r="KD34" s="6"/>
      <c r="KE34" s="6"/>
      <c r="KF34" s="6"/>
      <c r="KG34" s="15">
        <v>26</v>
      </c>
      <c r="KH34" s="9">
        <v>0.31428571428571433</v>
      </c>
      <c r="KI34" s="9">
        <v>1.06836834236566E-4</v>
      </c>
      <c r="KJ34" s="9">
        <v>4.4056616388493154E-3</v>
      </c>
      <c r="KK34" s="9">
        <v>4.5232049421150278E-3</v>
      </c>
      <c r="KL34" s="6">
        <v>4</v>
      </c>
      <c r="KM34" s="6"/>
      <c r="KN34" s="6"/>
      <c r="KO34" s="6"/>
      <c r="KP34" s="15">
        <v>26</v>
      </c>
      <c r="KQ34" s="9">
        <v>0.31428571428571433</v>
      </c>
      <c r="KR34" s="9">
        <v>1.098263447640852E-4</v>
      </c>
      <c r="KS34" s="9">
        <v>4.4163226712685957E-3</v>
      </c>
      <c r="KT34" s="9">
        <v>4.6393206660805941E-3</v>
      </c>
      <c r="KU34" s="6">
        <v>4</v>
      </c>
      <c r="KV34" s="6"/>
      <c r="KW34" s="6"/>
      <c r="KX34" s="6"/>
      <c r="KY34" s="15">
        <v>26</v>
      </c>
      <c r="KZ34" s="9">
        <v>0.31428571428571433</v>
      </c>
      <c r="LA34" s="9">
        <v>1.135116025285597E-4</v>
      </c>
      <c r="LB34" s="9">
        <v>4.4270095017680646E-3</v>
      </c>
      <c r="LC34" s="9">
        <v>4.7841594166459986E-3</v>
      </c>
      <c r="LD34" s="6">
        <v>4</v>
      </c>
      <c r="LE34" s="6"/>
      <c r="LF34" s="6"/>
      <c r="LG34" s="6"/>
      <c r="LH34" s="15">
        <v>26</v>
      </c>
      <c r="LI34" s="9">
        <v>0.31428571428571433</v>
      </c>
      <c r="LJ34" s="9">
        <v>1.175874674386602E-4</v>
      </c>
      <c r="LK34" s="9">
        <v>4.4377221927751629E-3</v>
      </c>
      <c r="LL34" s="9">
        <v>4.9446609664247172E-3</v>
      </c>
      <c r="LM34" s="6">
        <v>4</v>
      </c>
      <c r="LN34" s="6"/>
      <c r="LO34" s="6"/>
      <c r="LP34" s="6"/>
      <c r="LQ34" s="15">
        <v>26</v>
      </c>
      <c r="LR34" s="9">
        <v>0.31428571428571433</v>
      </c>
      <c r="LS34" s="9">
        <v>1.215632329500019E-4</v>
      </c>
      <c r="LT34" s="9">
        <v>4.4484608068683902E-3</v>
      </c>
      <c r="LU34" s="9">
        <v>5.0989363863644362E-3</v>
      </c>
      <c r="LV34" s="6">
        <v>4</v>
      </c>
      <c r="LW34" s="6"/>
      <c r="LX34" s="6"/>
      <c r="LY34" s="6"/>
      <c r="LZ34" s="15">
        <v>26</v>
      </c>
      <c r="MA34" s="9">
        <v>0.31428571428571433</v>
      </c>
      <c r="MB34" s="9">
        <v>1.02986681324452E-4</v>
      </c>
      <c r="MC34" s="9">
        <v>4.3527412735240786E-3</v>
      </c>
      <c r="MD34" s="9">
        <v>4.4141238202624758E-3</v>
      </c>
      <c r="ME34" s="6">
        <v>4</v>
      </c>
      <c r="MF34" s="6"/>
      <c r="MG34" s="6"/>
      <c r="MH34" s="6"/>
      <c r="MI34" s="15">
        <v>26</v>
      </c>
      <c r="MJ34" s="9">
        <v>0.31428571428571433</v>
      </c>
      <c r="MK34" s="9">
        <v>1.026845375519516E-4</v>
      </c>
      <c r="ML34" s="9">
        <v>4.3632742466921948E-3</v>
      </c>
      <c r="MM34" s="9">
        <v>4.3898074114749374E-3</v>
      </c>
      <c r="MN34" s="6">
        <v>4</v>
      </c>
      <c r="MO34" s="6"/>
      <c r="MP34" s="6"/>
      <c r="MQ34" s="6"/>
      <c r="MR34" s="15">
        <v>26</v>
      </c>
      <c r="MS34" s="9">
        <v>0.31428571428571433</v>
      </c>
      <c r="MT34" s="9">
        <v>1.0273643069864199E-4</v>
      </c>
      <c r="MU34" s="9">
        <v>4.3738327080565468E-3</v>
      </c>
      <c r="MV34" s="9">
        <v>4.3804725540948315E-3</v>
      </c>
      <c r="MW34" s="6">
        <v>4</v>
      </c>
      <c r="MX34" s="6"/>
      <c r="MY34" s="6"/>
      <c r="MZ34" s="6"/>
      <c r="NA34" s="15">
        <v>26</v>
      </c>
      <c r="NB34" s="9">
        <v>0.31428571428571433</v>
      </c>
      <c r="NC34" s="9">
        <v>1.03344672019067E-4</v>
      </c>
      <c r="ND34" s="9">
        <v>4.3844167192947049E-3</v>
      </c>
      <c r="NE34" s="9">
        <v>4.3946357217157376E-3</v>
      </c>
      <c r="NF34" s="6">
        <v>4</v>
      </c>
    </row>
    <row r="35" spans="1:370">
      <c r="A35" s="6"/>
      <c r="B35" s="6"/>
      <c r="C35" s="6"/>
      <c r="D35" s="15">
        <f t="shared" si="2"/>
        <v>27</v>
      </c>
      <c r="E35" s="9">
        <f t="shared" si="8"/>
        <v>0.34285714285714292</v>
      </c>
      <c r="F35" s="9">
        <f t="shared" si="7"/>
        <v>5.2699999999999993E-5</v>
      </c>
      <c r="G35" s="9">
        <f>'mu (tau) a'!B28</f>
        <v>1.147839E-2</v>
      </c>
      <c r="H35" s="9">
        <f>F35*'qx (tau) a'!B28/G35</f>
        <v>5.2399274027106586E-5</v>
      </c>
      <c r="I35" s="6">
        <f t="shared" si="0"/>
        <v>4</v>
      </c>
      <c r="K35" s="6"/>
      <c r="L35" s="6"/>
      <c r="M35" s="6"/>
      <c r="N35" s="15">
        <v>27</v>
      </c>
      <c r="O35" s="9">
        <v>0.34285714285714292</v>
      </c>
      <c r="P35" s="9">
        <v>5.2699999999999993E-5</v>
      </c>
      <c r="Q35" s="9">
        <v>1.147839E-2</v>
      </c>
      <c r="R35" s="9">
        <v>5.2399274027106586E-5</v>
      </c>
      <c r="S35" s="6">
        <v>4</v>
      </c>
      <c r="T35" s="6"/>
      <c r="U35" s="6"/>
      <c r="V35" s="6"/>
      <c r="W35" s="15">
        <v>27</v>
      </c>
      <c r="X35" s="9">
        <v>0.34285714285714292</v>
      </c>
      <c r="Y35" s="9">
        <v>4.1900000000000002E-5</v>
      </c>
      <c r="Z35" s="9">
        <v>9.8352800000000001E-3</v>
      </c>
      <c r="AA35" s="9">
        <v>4.1694957845633272E-5</v>
      </c>
      <c r="AB35" s="6">
        <v>4</v>
      </c>
      <c r="AC35" s="6"/>
      <c r="AD35" s="6"/>
      <c r="AE35" s="6"/>
      <c r="AF35" s="15">
        <v>27</v>
      </c>
      <c r="AG35" s="9">
        <v>0.34285714285714292</v>
      </c>
      <c r="AH35" s="9">
        <v>1.2520000000000001E-4</v>
      </c>
      <c r="AI35" s="9">
        <v>1.0850800000000001E-2</v>
      </c>
      <c r="AJ35" s="9">
        <v>1.2452443137833154E-4</v>
      </c>
      <c r="AK35" s="6">
        <v>4</v>
      </c>
      <c r="AL35" s="6"/>
      <c r="AM35" s="6"/>
      <c r="AN35" s="6"/>
      <c r="AO35" s="15">
        <v>27</v>
      </c>
      <c r="AP35" s="9">
        <v>0.34285714285714292</v>
      </c>
      <c r="AQ35" s="9">
        <v>1.316E-4</v>
      </c>
      <c r="AR35" s="9">
        <v>1.259675E-2</v>
      </c>
      <c r="AS35" s="9">
        <v>1.3077634754996329E-4</v>
      </c>
      <c r="AT35" s="6">
        <v>4</v>
      </c>
      <c r="AU35" s="6"/>
      <c r="AV35" s="6"/>
      <c r="AW35" s="6"/>
      <c r="AX35" s="15">
        <v>27</v>
      </c>
      <c r="AY35" s="9">
        <v>0.34285714285714292</v>
      </c>
      <c r="AZ35" s="9">
        <v>1.3880000000000001E-4</v>
      </c>
      <c r="BA35" s="9">
        <v>1.139912E-2</v>
      </c>
      <c r="BB35" s="9">
        <v>1.3801340594712578E-4</v>
      </c>
      <c r="BC35" s="6">
        <v>4</v>
      </c>
      <c r="BD35" s="6"/>
      <c r="BE35" s="6"/>
      <c r="BF35" s="6"/>
      <c r="BG35" s="15">
        <v>27</v>
      </c>
      <c r="BH35" s="9">
        <v>0.34285714285714292</v>
      </c>
      <c r="BI35" s="9">
        <v>1.403E-4</v>
      </c>
      <c r="BJ35" s="9">
        <v>7.7101000000000001E-3</v>
      </c>
      <c r="BK35" s="9">
        <v>1.3976118947873567E-4</v>
      </c>
      <c r="BL35" s="6">
        <v>4</v>
      </c>
      <c r="BM35" s="6"/>
      <c r="BN35" s="6"/>
      <c r="BO35" s="6"/>
      <c r="BP35" s="15">
        <v>27</v>
      </c>
      <c r="BQ35" s="9">
        <v>0.34285714285714292</v>
      </c>
      <c r="BR35" s="9">
        <v>1.3439999999999999E-4</v>
      </c>
      <c r="BS35" s="9">
        <v>7.5986300000000003E-3</v>
      </c>
      <c r="BT35" s="9">
        <v>1.3389131040727077E-4</v>
      </c>
      <c r="BU35" s="6">
        <v>4</v>
      </c>
      <c r="BV35" s="6"/>
      <c r="BW35" s="6"/>
      <c r="BX35" s="6"/>
      <c r="BY35" s="15">
        <v>27</v>
      </c>
      <c r="BZ35" s="9">
        <v>0.34285714285714292</v>
      </c>
      <c r="CA35" s="9">
        <v>1.3769999999999999E-4</v>
      </c>
      <c r="CB35" s="9">
        <v>7.5249899999999996E-3</v>
      </c>
      <c r="CC35" s="9">
        <v>1.3718396742055469E-4</v>
      </c>
      <c r="CD35" s="6">
        <v>4</v>
      </c>
      <c r="CE35" s="6"/>
      <c r="CF35" s="6"/>
      <c r="CG35" s="6"/>
      <c r="CH35" s="15">
        <v>27</v>
      </c>
      <c r="CI35" s="9">
        <v>0.34285714285714292</v>
      </c>
      <c r="CJ35" s="9">
        <v>1.529E-4</v>
      </c>
      <c r="CK35" s="9">
        <v>8.6797899999999997E-3</v>
      </c>
      <c r="CL35" s="9">
        <v>1.5223923758524114E-4</v>
      </c>
      <c r="CM35" s="6">
        <v>4</v>
      </c>
      <c r="CN35" s="6"/>
      <c r="CO35" s="6"/>
      <c r="CP35" s="6"/>
      <c r="CQ35" s="15">
        <v>27</v>
      </c>
      <c r="CR35" s="9">
        <v>0.34285714285714292</v>
      </c>
      <c r="CS35" s="9">
        <v>1.6469999999999999E-4</v>
      </c>
      <c r="CT35" s="9">
        <v>9.3367199999999997E-3</v>
      </c>
      <c r="CU35" s="9">
        <v>1.6393477559571243E-4</v>
      </c>
      <c r="CV35" s="6">
        <v>4</v>
      </c>
      <c r="CW35" s="6"/>
      <c r="CX35" s="6"/>
      <c r="CY35" s="6"/>
      <c r="CZ35" s="15">
        <v>27</v>
      </c>
      <c r="DA35" s="9">
        <v>0.34285714285714292</v>
      </c>
      <c r="DB35" s="9">
        <v>1.7260000000000002E-4</v>
      </c>
      <c r="DC35" s="9">
        <v>8.3947799999999993E-3</v>
      </c>
      <c r="DD35" s="9">
        <v>1.7187853570909542E-4</v>
      </c>
      <c r="DE35" s="6">
        <v>4</v>
      </c>
      <c r="DF35" s="6"/>
      <c r="DG35" s="6"/>
      <c r="DH35" s="6"/>
      <c r="DI35" s="15">
        <v>27</v>
      </c>
      <c r="DJ35" s="9">
        <v>0.34285714285714292</v>
      </c>
      <c r="DK35" s="9">
        <v>1.8249999999999999E-4</v>
      </c>
      <c r="DL35" s="9">
        <v>8.7152800000000006E-3</v>
      </c>
      <c r="DM35" s="9">
        <v>1.8170824976363348E-4</v>
      </c>
      <c r="DN35" s="6">
        <v>4</v>
      </c>
      <c r="DO35" s="6"/>
      <c r="DP35" s="6"/>
      <c r="DQ35" s="6"/>
      <c r="DR35" s="15">
        <v>27</v>
      </c>
      <c r="DS35" s="9">
        <v>0.34285714285714292</v>
      </c>
      <c r="DT35" s="9">
        <v>1.9469999999999999E-4</v>
      </c>
      <c r="DU35" s="9">
        <v>7.86215E-3</v>
      </c>
      <c r="DV35" s="9">
        <v>1.9393750971426392E-4</v>
      </c>
      <c r="DW35" s="6">
        <v>4</v>
      </c>
      <c r="DX35" s="6"/>
      <c r="DY35" s="6"/>
      <c r="DZ35" s="6"/>
      <c r="EA35" s="15">
        <v>27</v>
      </c>
      <c r="EB35" s="9">
        <v>0.34285714285714292</v>
      </c>
      <c r="EC35" s="9">
        <v>2.095E-4</v>
      </c>
      <c r="ED35" s="9">
        <v>6.6188599999999998E-3</v>
      </c>
      <c r="EE35" s="9">
        <v>2.0880903735688623E-4</v>
      </c>
      <c r="EF35" s="6">
        <v>4</v>
      </c>
      <c r="EG35" s="6"/>
      <c r="EH35" s="6"/>
      <c r="EI35" s="6"/>
      <c r="EJ35" s="15">
        <v>27</v>
      </c>
      <c r="EK35" s="9">
        <v>0.34285714285714292</v>
      </c>
      <c r="EL35" s="9">
        <v>2.2739999999999997E-4</v>
      </c>
      <c r="EM35" s="9">
        <v>6.3145500000000004E-3</v>
      </c>
      <c r="EN35" s="9">
        <v>2.2668444022139341E-4</v>
      </c>
      <c r="EO35" s="6">
        <v>4</v>
      </c>
      <c r="EP35" s="6"/>
      <c r="EQ35" s="6"/>
      <c r="ER35" s="6"/>
      <c r="ES35" s="15">
        <v>27</v>
      </c>
      <c r="ET35" s="9">
        <v>0.34285714285714292</v>
      </c>
      <c r="EU35" s="9">
        <v>2.3039999999999999E-4</v>
      </c>
      <c r="EV35" s="9">
        <v>6.0515300000000003E-3</v>
      </c>
      <c r="EW35" s="9">
        <v>2.2970516745352001E-4</v>
      </c>
      <c r="EX35" s="6">
        <v>4</v>
      </c>
      <c r="EY35" s="6"/>
      <c r="EZ35" s="6"/>
      <c r="FA35" s="6"/>
      <c r="FB35" s="15">
        <v>27</v>
      </c>
      <c r="FC35" s="9">
        <v>0.34285714285714292</v>
      </c>
      <c r="FD35" s="9">
        <v>2.2800000000000001E-4</v>
      </c>
      <c r="FE35" s="9">
        <v>5.8791299999999998E-3</v>
      </c>
      <c r="FF35" s="9">
        <v>2.2733179909272292E-4</v>
      </c>
      <c r="FG35" s="6">
        <v>4</v>
      </c>
      <c r="FH35" s="6"/>
      <c r="FI35" s="6"/>
      <c r="FJ35" s="6"/>
      <c r="FK35" s="15">
        <v>27</v>
      </c>
      <c r="FL35" s="9">
        <v>0.34285714285714292</v>
      </c>
      <c r="FM35" s="9">
        <v>2.0340000000000001E-4</v>
      </c>
      <c r="FN35" s="9">
        <v>5.4774100000000003E-3</v>
      </c>
      <c r="FO35" s="9">
        <v>2.0284447028796456E-4</v>
      </c>
      <c r="FP35" s="6">
        <v>4</v>
      </c>
      <c r="FQ35" s="6"/>
      <c r="FR35" s="6"/>
      <c r="FS35" s="6"/>
      <c r="FT35" s="15">
        <v>27</v>
      </c>
      <c r="FU35" s="9">
        <v>0.34285714285714292</v>
      </c>
      <c r="FV35" s="9">
        <v>1.7430000000000001E-4</v>
      </c>
      <c r="FW35" s="9">
        <v>5.25721E-3</v>
      </c>
      <c r="FX35" s="9">
        <v>1.7384313143283228E-4</v>
      </c>
      <c r="FY35" s="6">
        <v>4</v>
      </c>
      <c r="FZ35" s="6"/>
      <c r="GA35" s="6"/>
      <c r="GB35" s="6"/>
      <c r="GC35" s="15">
        <v>27</v>
      </c>
      <c r="GD35" s="9">
        <v>0.34285714285714292</v>
      </c>
      <c r="GE35" s="9">
        <v>1.4550000000000001E-4</v>
      </c>
      <c r="GF35" s="9">
        <v>4.9447800000000002E-3</v>
      </c>
      <c r="GG35" s="9">
        <v>1.4514130962348172E-4</v>
      </c>
      <c r="GH35" s="6">
        <v>4</v>
      </c>
      <c r="GI35" s="6"/>
      <c r="GJ35" s="6"/>
      <c r="GK35" s="6"/>
      <c r="GL35" s="15">
        <v>27</v>
      </c>
      <c r="GM35" s="9">
        <v>0.34285714285714292</v>
      </c>
      <c r="GN35" s="9">
        <v>1.2660000000000001E-4</v>
      </c>
      <c r="GO35" s="9">
        <v>4.6963700000000001E-3</v>
      </c>
      <c r="GP35" s="9">
        <v>1.2630320353805176E-4</v>
      </c>
      <c r="GQ35" s="6">
        <v>4</v>
      </c>
      <c r="GR35" s="6"/>
      <c r="GS35" s="6"/>
      <c r="GT35" s="6"/>
      <c r="GU35" s="15">
        <v>27</v>
      </c>
      <c r="GV35" s="9">
        <v>0.34285714285714292</v>
      </c>
      <c r="GW35" s="9">
        <v>1.1310000000000001E-4</v>
      </c>
      <c r="GX35" s="9">
        <v>4.4752799999999999E-3</v>
      </c>
      <c r="GY35" s="9">
        <v>1.1284753110419908E-4</v>
      </c>
      <c r="GZ35" s="6">
        <v>4</v>
      </c>
      <c r="HA35" s="6"/>
      <c r="HB35" s="6"/>
      <c r="HC35" s="6"/>
      <c r="HD35" s="15">
        <v>27</v>
      </c>
      <c r="HE35" s="9">
        <v>0.34285714285714292</v>
      </c>
      <c r="HF35" s="9">
        <v>1.065E-4</v>
      </c>
      <c r="HG35" s="9">
        <v>4.19513E-3</v>
      </c>
      <c r="HH35" s="9">
        <v>1.0627710583462253E-4</v>
      </c>
      <c r="HI35" s="6">
        <v>4</v>
      </c>
      <c r="HJ35" s="6"/>
      <c r="HK35" s="6"/>
      <c r="HL35" s="6"/>
      <c r="HM35" s="15">
        <v>27</v>
      </c>
      <c r="HN35" s="9">
        <v>0.34285714285714292</v>
      </c>
      <c r="HO35" s="9">
        <v>1.0670000000000001E-4</v>
      </c>
      <c r="HP35" s="9">
        <v>4.0156200000000001E-3</v>
      </c>
      <c r="HQ35" s="9">
        <v>1.0648636723594365E-4</v>
      </c>
      <c r="HR35" s="6">
        <v>4</v>
      </c>
      <c r="HS35" s="6"/>
      <c r="HT35" s="6"/>
      <c r="HU35" s="6"/>
      <c r="HV35" s="15">
        <v>27</v>
      </c>
      <c r="HW35" s="9">
        <v>0.34285714285714292</v>
      </c>
      <c r="HX35" s="9">
        <v>1.066E-4</v>
      </c>
      <c r="HY35" s="9">
        <v>3.8365399999999998E-3</v>
      </c>
      <c r="HZ35" s="9">
        <v>1.0639577692399924E-4</v>
      </c>
      <c r="IA35" s="6">
        <v>4</v>
      </c>
      <c r="IB35" s="6"/>
      <c r="IC35" s="6"/>
      <c r="ID35" s="6"/>
      <c r="IE35" s="15">
        <v>27</v>
      </c>
      <c r="IF35" s="9">
        <v>0.34285714285714292</v>
      </c>
      <c r="IG35" s="9">
        <v>1.1710000000000001E-4</v>
      </c>
      <c r="IH35" s="9">
        <v>3.6804300000000002E-3</v>
      </c>
      <c r="II35" s="9">
        <v>1.168849175232242E-4</v>
      </c>
      <c r="IJ35" s="6">
        <v>4</v>
      </c>
      <c r="IK35" s="6"/>
      <c r="IL35" s="6"/>
      <c r="IM35" s="6"/>
      <c r="IN35" s="15">
        <v>27</v>
      </c>
      <c r="IO35" s="9">
        <v>0.34285714285714292</v>
      </c>
      <c r="IP35" s="9">
        <v>1.226E-4</v>
      </c>
      <c r="IQ35" s="9">
        <v>3.58472E-3</v>
      </c>
      <c r="IR35" s="9">
        <v>1.2238077339373786E-4</v>
      </c>
      <c r="IS35" s="6">
        <v>4</v>
      </c>
      <c r="IT35" s="6"/>
      <c r="IU35" s="6"/>
      <c r="IV35" s="6"/>
      <c r="IW35" s="15">
        <v>27</v>
      </c>
      <c r="IX35" s="9">
        <v>0.34285714285714292</v>
      </c>
      <c r="IY35" s="9">
        <v>1.316E-4</v>
      </c>
      <c r="IZ35" s="9">
        <v>3.41873E-3</v>
      </c>
      <c r="JA35" s="9">
        <v>1.3137519605233524E-4</v>
      </c>
      <c r="JB35" s="6">
        <v>4</v>
      </c>
      <c r="JC35" s="6"/>
      <c r="JD35" s="6"/>
      <c r="JE35" s="6"/>
      <c r="JF35" s="15">
        <v>27</v>
      </c>
      <c r="JG35" s="9">
        <v>0.34285714285714292</v>
      </c>
      <c r="JH35" s="9">
        <v>1.3329999999999999E-4</v>
      </c>
      <c r="JI35" s="9">
        <v>3.3026900000000001E-3</v>
      </c>
      <c r="JJ35" s="9">
        <v>1.3308043594766687E-4</v>
      </c>
      <c r="JK35" s="6">
        <v>4</v>
      </c>
      <c r="JL35" s="6"/>
      <c r="JM35" s="6"/>
      <c r="JN35" s="6"/>
      <c r="JO35" s="15">
        <v>27</v>
      </c>
      <c r="JP35" s="9">
        <v>0.34285714285714292</v>
      </c>
      <c r="JQ35" s="9">
        <v>1.3109999999999999E-4</v>
      </c>
      <c r="JR35" s="9">
        <v>3.2593600000000002E-3</v>
      </c>
      <c r="JS35" s="9">
        <v>1.308868201119238E-4</v>
      </c>
      <c r="JT35" s="6">
        <v>4</v>
      </c>
      <c r="JU35" s="6"/>
      <c r="JV35" s="6"/>
      <c r="JW35" s="6"/>
      <c r="JX35" s="15">
        <v>27</v>
      </c>
      <c r="JY35" s="9">
        <v>0.34285714285714292</v>
      </c>
      <c r="JZ35" s="9">
        <v>1.03344672019067E-4</v>
      </c>
      <c r="KA35" s="9">
        <v>4.5133496290987174E-3</v>
      </c>
      <c r="KB35" s="9">
        <v>4.2700771544875119E-3</v>
      </c>
      <c r="KC35" s="6">
        <v>4</v>
      </c>
      <c r="KD35" s="6"/>
      <c r="KE35" s="6"/>
      <c r="KF35" s="6"/>
      <c r="KG35" s="15">
        <v>27</v>
      </c>
      <c r="KH35" s="9">
        <v>0.34285714285714292</v>
      </c>
      <c r="KI35" s="9">
        <v>1.046772474461043E-4</v>
      </c>
      <c r="KJ35" s="9">
        <v>4.524081241128429E-3</v>
      </c>
      <c r="KK35" s="9">
        <v>4.3157700178133532E-3</v>
      </c>
      <c r="KL35" s="6">
        <v>4</v>
      </c>
      <c r="KM35" s="6"/>
      <c r="KN35" s="6"/>
      <c r="KO35" s="6"/>
      <c r="KP35" s="15">
        <v>27</v>
      </c>
      <c r="KQ35" s="9">
        <v>0.34285714285714292</v>
      </c>
      <c r="KR35" s="9">
        <v>1.06836834236566E-4</v>
      </c>
      <c r="KS35" s="9">
        <v>4.5348383702366298E-3</v>
      </c>
      <c r="KT35" s="9">
        <v>4.3950908513258778E-3</v>
      </c>
      <c r="KU35" s="6">
        <v>4</v>
      </c>
      <c r="KV35" s="6"/>
      <c r="KW35" s="6"/>
      <c r="KX35" s="6"/>
      <c r="KY35" s="15">
        <v>27</v>
      </c>
      <c r="KZ35" s="9">
        <v>0.34285714285714292</v>
      </c>
      <c r="LA35" s="9">
        <v>1.098263447640852E-4</v>
      </c>
      <c r="LB35" s="9">
        <v>4.5456210770965337E-3</v>
      </c>
      <c r="LC35" s="9">
        <v>4.5080543294809382E-3</v>
      </c>
      <c r="LD35" s="6">
        <v>4</v>
      </c>
      <c r="LE35" s="6"/>
      <c r="LF35" s="6"/>
      <c r="LG35" s="6"/>
      <c r="LH35" s="15">
        <v>27</v>
      </c>
      <c r="LI35" s="9">
        <v>0.34285714285714292</v>
      </c>
      <c r="LJ35" s="9">
        <v>1.135116025285597E-4</v>
      </c>
      <c r="LK35" s="9">
        <v>4.5564294225256029E-3</v>
      </c>
      <c r="LL35" s="9">
        <v>4.6489106707555015E-3</v>
      </c>
      <c r="LM35" s="6">
        <v>4</v>
      </c>
      <c r="LN35" s="6"/>
      <c r="LO35" s="6"/>
      <c r="LP35" s="6"/>
      <c r="LQ35" s="15">
        <v>27</v>
      </c>
      <c r="LR35" s="9">
        <v>0.34285714285714292</v>
      </c>
      <c r="LS35" s="9">
        <v>1.175874674386602E-4</v>
      </c>
      <c r="LT35" s="9">
        <v>4.5672634674859243E-3</v>
      </c>
      <c r="LU35" s="9">
        <v>4.8038793613683827E-3</v>
      </c>
      <c r="LV35" s="6">
        <v>4</v>
      </c>
      <c r="LW35" s="6"/>
      <c r="LX35" s="6"/>
      <c r="LY35" s="6"/>
      <c r="LZ35" s="15">
        <v>27</v>
      </c>
      <c r="MA35" s="9">
        <v>0.34285714285714292</v>
      </c>
      <c r="MB35" s="9">
        <v>1.215632329500019E-4</v>
      </c>
      <c r="MC35" s="9">
        <v>4.5781232730845211E-3</v>
      </c>
      <c r="MD35" s="9">
        <v>4.9538295603039463E-3</v>
      </c>
      <c r="ME35" s="6">
        <v>4</v>
      </c>
      <c r="MF35" s="6"/>
      <c r="MG35" s="6"/>
      <c r="MH35" s="6"/>
      <c r="MI35" s="15">
        <v>27</v>
      </c>
      <c r="MJ35" s="9">
        <v>0.34285714285714292</v>
      </c>
      <c r="MK35" s="9">
        <v>1.02986681324452E-4</v>
      </c>
      <c r="ML35" s="9">
        <v>4.4813072909053071E-3</v>
      </c>
      <c r="MM35" s="9">
        <v>4.2867609398391151E-3</v>
      </c>
      <c r="MN35" s="6">
        <v>4</v>
      </c>
      <c r="MO35" s="6"/>
      <c r="MP35" s="6"/>
      <c r="MQ35" s="6"/>
      <c r="MR35" s="15">
        <v>27</v>
      </c>
      <c r="MS35" s="9">
        <v>0.34285714285714292</v>
      </c>
      <c r="MT35" s="9">
        <v>1.026845375519516E-4</v>
      </c>
      <c r="MU35" s="9">
        <v>4.4919627143012366E-3</v>
      </c>
      <c r="MV35" s="9">
        <v>4.2631200946219973E-3</v>
      </c>
      <c r="MW35" s="6">
        <v>4</v>
      </c>
      <c r="MX35" s="6"/>
      <c r="MY35" s="6"/>
      <c r="MZ35" s="6"/>
      <c r="NA35" s="15">
        <v>27</v>
      </c>
      <c r="NB35" s="9">
        <v>0.34285714285714292</v>
      </c>
      <c r="NC35" s="9">
        <v>1.0273643069864199E-4</v>
      </c>
      <c r="ND35" s="9">
        <v>4.502643473618219E-3</v>
      </c>
      <c r="NE35" s="9">
        <v>4.2540591921262898E-3</v>
      </c>
      <c r="NF35" s="6">
        <v>4</v>
      </c>
    </row>
    <row r="36" spans="1:370">
      <c r="A36" s="6"/>
      <c r="B36" s="6"/>
      <c r="C36" s="6"/>
      <c r="D36" s="15">
        <f t="shared" si="2"/>
        <v>28</v>
      </c>
      <c r="E36" s="9">
        <f t="shared" si="8"/>
        <v>0.3714285714285715</v>
      </c>
      <c r="F36" s="9">
        <f t="shared" si="7"/>
        <v>5.2699999999999993E-5</v>
      </c>
      <c r="G36" s="9">
        <f>'mu (tau) a'!B29</f>
        <v>1.162565E-2</v>
      </c>
      <c r="H36" s="9">
        <f>F36*'qx (tau) a'!B29/G36</f>
        <v>5.2395422363480747E-5</v>
      </c>
      <c r="I36" s="6">
        <f t="shared" si="0"/>
        <v>4</v>
      </c>
      <c r="K36" s="6"/>
      <c r="L36" s="6"/>
      <c r="M36" s="6"/>
      <c r="N36" s="15">
        <v>28</v>
      </c>
      <c r="O36" s="9">
        <v>0.3714285714285715</v>
      </c>
      <c r="P36" s="9">
        <v>5.2699999999999993E-5</v>
      </c>
      <c r="Q36" s="9">
        <v>1.162565E-2</v>
      </c>
      <c r="R36" s="9">
        <v>5.2395422363480747E-5</v>
      </c>
      <c r="S36" s="6">
        <v>4</v>
      </c>
      <c r="T36" s="6"/>
      <c r="U36" s="6"/>
      <c r="V36" s="6"/>
      <c r="W36" s="15">
        <v>28</v>
      </c>
      <c r="X36" s="9">
        <v>0.3714285714285715</v>
      </c>
      <c r="Y36" s="9">
        <v>4.1900000000000002E-5</v>
      </c>
      <c r="Z36" s="9">
        <v>1.00032E-2</v>
      </c>
      <c r="AA36" s="9">
        <v>4.1691488523672427E-5</v>
      </c>
      <c r="AB36" s="6">
        <v>4</v>
      </c>
      <c r="AC36" s="6"/>
      <c r="AD36" s="6"/>
      <c r="AE36" s="6"/>
      <c r="AF36" s="15">
        <v>28</v>
      </c>
      <c r="AG36" s="9">
        <v>0.3714285714285715</v>
      </c>
      <c r="AH36" s="9">
        <v>1.2520000000000001E-4</v>
      </c>
      <c r="AI36" s="9">
        <v>1.101246E-2</v>
      </c>
      <c r="AJ36" s="9">
        <v>1.2451433921212881E-4</v>
      </c>
      <c r="AK36" s="6">
        <v>4</v>
      </c>
      <c r="AL36" s="6"/>
      <c r="AM36" s="6"/>
      <c r="AN36" s="6"/>
      <c r="AO36" s="15">
        <v>28</v>
      </c>
      <c r="AP36" s="9">
        <v>0.3714285714285715</v>
      </c>
      <c r="AQ36" s="9">
        <v>1.316E-4</v>
      </c>
      <c r="AR36" s="9">
        <v>1.2737800000000001E-2</v>
      </c>
      <c r="AS36" s="9">
        <v>1.3076707814536261E-4</v>
      </c>
      <c r="AT36" s="6">
        <v>4</v>
      </c>
      <c r="AU36" s="6"/>
      <c r="AV36" s="6"/>
      <c r="AW36" s="6"/>
      <c r="AX36" s="15">
        <v>28</v>
      </c>
      <c r="AY36" s="9">
        <v>0.3714285714285715</v>
      </c>
      <c r="AZ36" s="9">
        <v>1.3880000000000001E-4</v>
      </c>
      <c r="BA36" s="9">
        <v>1.1550329999999999E-2</v>
      </c>
      <c r="BB36" s="9">
        <v>1.3800291420245137E-4</v>
      </c>
      <c r="BC36" s="6">
        <v>4</v>
      </c>
      <c r="BD36" s="6"/>
      <c r="BE36" s="6"/>
      <c r="BF36" s="6"/>
      <c r="BG36" s="15">
        <v>28</v>
      </c>
      <c r="BH36" s="9">
        <v>0.3714285714285715</v>
      </c>
      <c r="BI36" s="9">
        <v>1.403E-4</v>
      </c>
      <c r="BJ36" s="9">
        <v>7.9067100000000008E-3</v>
      </c>
      <c r="BK36" s="9">
        <v>1.3974743869447594E-4</v>
      </c>
      <c r="BL36" s="6">
        <v>4</v>
      </c>
      <c r="BM36" s="6"/>
      <c r="BN36" s="6"/>
      <c r="BO36" s="6"/>
      <c r="BP36" s="15">
        <v>28</v>
      </c>
      <c r="BQ36" s="9">
        <v>0.3714285714285715</v>
      </c>
      <c r="BR36" s="9">
        <v>1.3439999999999999E-4</v>
      </c>
      <c r="BS36" s="9">
        <v>7.7956299999999996E-3</v>
      </c>
      <c r="BT36" s="9">
        <v>1.3387813223562431E-4</v>
      </c>
      <c r="BU36" s="6">
        <v>4</v>
      </c>
      <c r="BV36" s="6"/>
      <c r="BW36" s="6"/>
      <c r="BX36" s="6"/>
      <c r="BY36" s="15">
        <v>28</v>
      </c>
      <c r="BZ36" s="9">
        <v>0.3714285714285715</v>
      </c>
      <c r="CA36" s="9">
        <v>1.3769999999999999E-4</v>
      </c>
      <c r="CB36" s="9">
        <v>7.7193499999999998E-3</v>
      </c>
      <c r="CC36" s="9">
        <v>1.3717055956783924E-4</v>
      </c>
      <c r="CD36" s="6">
        <v>4</v>
      </c>
      <c r="CE36" s="6"/>
      <c r="CF36" s="6"/>
      <c r="CG36" s="6"/>
      <c r="CH36" s="15">
        <v>28</v>
      </c>
      <c r="CI36" s="9">
        <v>0.3714285714285715</v>
      </c>
      <c r="CJ36" s="9">
        <v>1.529E-4</v>
      </c>
      <c r="CK36" s="9">
        <v>8.8507299999999994E-3</v>
      </c>
      <c r="CL36" s="9">
        <v>1.5222625896394988E-4</v>
      </c>
      <c r="CM36" s="6">
        <v>4</v>
      </c>
      <c r="CN36" s="6"/>
      <c r="CO36" s="6"/>
      <c r="CP36" s="6"/>
      <c r="CQ36" s="15">
        <v>28</v>
      </c>
      <c r="CR36" s="9">
        <v>0.3714285714285715</v>
      </c>
      <c r="CS36" s="9">
        <v>1.6469999999999999E-4</v>
      </c>
      <c r="CT36" s="9">
        <v>9.4901499999999993E-3</v>
      </c>
      <c r="CU36" s="9">
        <v>1.6392215623567595E-4</v>
      </c>
      <c r="CV36" s="6">
        <v>4</v>
      </c>
      <c r="CW36" s="6"/>
      <c r="CX36" s="6"/>
      <c r="CY36" s="6"/>
      <c r="CZ36" s="15">
        <v>28</v>
      </c>
      <c r="DA36" s="9">
        <v>0.3714285714285715</v>
      </c>
      <c r="DB36" s="9">
        <v>1.7260000000000002E-4</v>
      </c>
      <c r="DC36" s="9">
        <v>8.5665900000000007E-3</v>
      </c>
      <c r="DD36" s="9">
        <v>1.7186379060979924E-4</v>
      </c>
      <c r="DE36" s="6">
        <v>4</v>
      </c>
      <c r="DF36" s="6"/>
      <c r="DG36" s="6"/>
      <c r="DH36" s="6"/>
      <c r="DI36" s="15">
        <v>28</v>
      </c>
      <c r="DJ36" s="9">
        <v>0.3714285714285715</v>
      </c>
      <c r="DK36" s="9">
        <v>1.8249999999999999E-4</v>
      </c>
      <c r="DL36" s="9">
        <v>8.8721900000000003E-3</v>
      </c>
      <c r="DM36" s="9">
        <v>1.8169386588880537E-4</v>
      </c>
      <c r="DN36" s="6">
        <v>4</v>
      </c>
      <c r="DO36" s="6"/>
      <c r="DP36" s="6"/>
      <c r="DQ36" s="6"/>
      <c r="DR36" s="15">
        <v>28</v>
      </c>
      <c r="DS36" s="9">
        <v>0.3714285714285715</v>
      </c>
      <c r="DT36" s="9">
        <v>1.9469999999999999E-4</v>
      </c>
      <c r="DU36" s="9">
        <v>8.0335900000000002E-3</v>
      </c>
      <c r="DV36" s="9">
        <v>1.9392106331042535E-4</v>
      </c>
      <c r="DW36" s="6">
        <v>4</v>
      </c>
      <c r="DX36" s="6"/>
      <c r="DY36" s="6"/>
      <c r="DZ36" s="6"/>
      <c r="EA36" s="15">
        <v>28</v>
      </c>
      <c r="EB36" s="9">
        <v>0.3714285714285715</v>
      </c>
      <c r="EC36" s="9">
        <v>2.095E-4</v>
      </c>
      <c r="ED36" s="9">
        <v>6.8063999999999998E-3</v>
      </c>
      <c r="EE36" s="9">
        <v>2.0878929316525623E-4</v>
      </c>
      <c r="EF36" s="6">
        <v>4</v>
      </c>
      <c r="EG36" s="6"/>
      <c r="EH36" s="6"/>
      <c r="EI36" s="6"/>
      <c r="EJ36" s="15">
        <v>28</v>
      </c>
      <c r="EK36" s="9">
        <v>0.3714285714285715</v>
      </c>
      <c r="EL36" s="9">
        <v>2.2739999999999997E-4</v>
      </c>
      <c r="EM36" s="9">
        <v>6.4962700000000002E-3</v>
      </c>
      <c r="EN36" s="9">
        <v>2.2666385110224786E-4</v>
      </c>
      <c r="EO36" s="6">
        <v>4</v>
      </c>
      <c r="EP36" s="6"/>
      <c r="EQ36" s="6"/>
      <c r="ER36" s="6"/>
      <c r="ES36" s="15">
        <v>28</v>
      </c>
      <c r="ET36" s="9">
        <v>0.3714285714285715</v>
      </c>
      <c r="EU36" s="9">
        <v>2.3039999999999999E-4</v>
      </c>
      <c r="EV36" s="9">
        <v>6.2291500000000001E-3</v>
      </c>
      <c r="EW36" s="9">
        <v>2.2968429400479999E-4</v>
      </c>
      <c r="EX36" s="6">
        <v>4</v>
      </c>
      <c r="EY36" s="6"/>
      <c r="EZ36" s="6"/>
      <c r="FA36" s="6"/>
      <c r="FB36" s="15">
        <v>28</v>
      </c>
      <c r="FC36" s="9">
        <v>0.3714285714285715</v>
      </c>
      <c r="FD36" s="9">
        <v>2.2800000000000001E-4</v>
      </c>
      <c r="FE36" s="9">
        <v>6.0558699999999997E-3</v>
      </c>
      <c r="FF36" s="9">
        <v>2.2731176858155808E-4</v>
      </c>
      <c r="FG36" s="6">
        <v>4</v>
      </c>
      <c r="FH36" s="6"/>
      <c r="FI36" s="6"/>
      <c r="FJ36" s="6"/>
      <c r="FK36" s="15">
        <v>28</v>
      </c>
      <c r="FL36" s="9">
        <v>0.3714285714285715</v>
      </c>
      <c r="FM36" s="9">
        <v>2.0340000000000001E-4</v>
      </c>
      <c r="FN36" s="9">
        <v>5.6459099999999996E-3</v>
      </c>
      <c r="FO36" s="9">
        <v>2.0282718534301826E-4</v>
      </c>
      <c r="FP36" s="6">
        <v>4</v>
      </c>
      <c r="FQ36" s="6"/>
      <c r="FR36" s="6"/>
      <c r="FS36" s="6"/>
      <c r="FT36" s="15">
        <v>28</v>
      </c>
      <c r="FU36" s="9">
        <v>0.3714285714285715</v>
      </c>
      <c r="FV36" s="9">
        <v>1.7430000000000001E-4</v>
      </c>
      <c r="FW36" s="9">
        <v>5.4243199999999998E-3</v>
      </c>
      <c r="FX36" s="9">
        <v>1.7382860800985194E-4</v>
      </c>
      <c r="FY36" s="6">
        <v>4</v>
      </c>
      <c r="FZ36" s="6"/>
      <c r="GA36" s="6"/>
      <c r="GB36" s="6"/>
      <c r="GC36" s="15">
        <v>28</v>
      </c>
      <c r="GD36" s="9">
        <v>0.3714285714285715</v>
      </c>
      <c r="GE36" s="9">
        <v>1.4550000000000001E-4</v>
      </c>
      <c r="GF36" s="9">
        <v>5.10474E-3</v>
      </c>
      <c r="GG36" s="9">
        <v>1.4512974705861614E-4</v>
      </c>
      <c r="GH36" s="6">
        <v>4</v>
      </c>
      <c r="GI36" s="6"/>
      <c r="GJ36" s="6"/>
      <c r="GK36" s="6"/>
      <c r="GL36" s="15">
        <v>28</v>
      </c>
      <c r="GM36" s="9">
        <v>0.3714285714285715</v>
      </c>
      <c r="GN36" s="9">
        <v>1.2660000000000001E-4</v>
      </c>
      <c r="GO36" s="9">
        <v>4.8522599999999997E-3</v>
      </c>
      <c r="GP36" s="9">
        <v>1.262936924237366E-4</v>
      </c>
      <c r="GQ36" s="6">
        <v>4</v>
      </c>
      <c r="GR36" s="6"/>
      <c r="GS36" s="6"/>
      <c r="GT36" s="6"/>
      <c r="GU36" s="15">
        <v>28</v>
      </c>
      <c r="GV36" s="9">
        <v>0.3714285714285715</v>
      </c>
      <c r="GW36" s="9">
        <v>1.1310000000000001E-4</v>
      </c>
      <c r="GX36" s="9">
        <v>4.6276900000000003E-3</v>
      </c>
      <c r="GY36" s="9">
        <v>1.1283873811772179E-4</v>
      </c>
      <c r="GZ36" s="6">
        <v>4</v>
      </c>
      <c r="HA36" s="6"/>
      <c r="HB36" s="6"/>
      <c r="HC36" s="6"/>
      <c r="HD36" s="15">
        <v>28</v>
      </c>
      <c r="HE36" s="9">
        <v>0.3714285714285715</v>
      </c>
      <c r="HF36" s="9">
        <v>1.065E-4</v>
      </c>
      <c r="HG36" s="9">
        <v>4.3400899999999996E-3</v>
      </c>
      <c r="HH36" s="9">
        <v>1.0626933658057783E-4</v>
      </c>
      <c r="HI36" s="6">
        <v>4</v>
      </c>
      <c r="HJ36" s="6"/>
      <c r="HK36" s="6"/>
      <c r="HL36" s="6"/>
      <c r="HM36" s="15">
        <v>28</v>
      </c>
      <c r="HN36" s="9">
        <v>0.3714285714285715</v>
      </c>
      <c r="HO36" s="9">
        <v>1.0670000000000001E-4</v>
      </c>
      <c r="HP36" s="9">
        <v>4.1594800000000001E-3</v>
      </c>
      <c r="HQ36" s="9">
        <v>1.0647862112571764E-4</v>
      </c>
      <c r="HR36" s="6">
        <v>4</v>
      </c>
      <c r="HS36" s="6"/>
      <c r="HT36" s="6"/>
      <c r="HU36" s="6"/>
      <c r="HV36" s="15">
        <v>28</v>
      </c>
      <c r="HW36" s="9">
        <v>0.3714285714285715</v>
      </c>
      <c r="HX36" s="9">
        <v>1.066E-4</v>
      </c>
      <c r="HY36" s="9">
        <v>3.9760400000000001E-3</v>
      </c>
      <c r="HZ36" s="9">
        <v>1.0638846440176658E-4</v>
      </c>
      <c r="IA36" s="6">
        <v>4</v>
      </c>
      <c r="IB36" s="6"/>
      <c r="IC36" s="6"/>
      <c r="ID36" s="6"/>
      <c r="IE36" s="15">
        <v>28</v>
      </c>
      <c r="IF36" s="9">
        <v>0.3714285714285715</v>
      </c>
      <c r="IG36" s="9">
        <v>1.1710000000000001E-4</v>
      </c>
      <c r="IH36" s="9">
        <v>3.8157199999999999E-3</v>
      </c>
      <c r="II36" s="9">
        <v>1.1687719906072774E-4</v>
      </c>
      <c r="IJ36" s="6">
        <v>4</v>
      </c>
      <c r="IK36" s="6"/>
      <c r="IL36" s="6"/>
      <c r="IM36" s="6"/>
      <c r="IN36" s="15">
        <v>28</v>
      </c>
      <c r="IO36" s="9">
        <v>0.3714285714285715</v>
      </c>
      <c r="IP36" s="9">
        <v>1.226E-4</v>
      </c>
      <c r="IQ36" s="9">
        <v>3.71829E-3</v>
      </c>
      <c r="IR36" s="9">
        <v>1.2237249219399242E-4</v>
      </c>
      <c r="IS36" s="6">
        <v>4</v>
      </c>
      <c r="IT36" s="6"/>
      <c r="IU36" s="6"/>
      <c r="IV36" s="6"/>
      <c r="IW36" s="15">
        <v>28</v>
      </c>
      <c r="IX36" s="9">
        <v>0.3714285714285715</v>
      </c>
      <c r="IY36" s="9">
        <v>1.316E-4</v>
      </c>
      <c r="IZ36" s="9">
        <v>3.54617E-3</v>
      </c>
      <c r="JA36" s="9">
        <v>1.3136694631109055E-4</v>
      </c>
      <c r="JB36" s="6">
        <v>4</v>
      </c>
      <c r="JC36" s="6"/>
      <c r="JD36" s="6"/>
      <c r="JE36" s="6"/>
      <c r="JF36" s="15">
        <v>28</v>
      </c>
      <c r="JG36" s="9">
        <v>0.3714285714285715</v>
      </c>
      <c r="JH36" s="9">
        <v>1.3329999999999999E-4</v>
      </c>
      <c r="JI36" s="9">
        <v>3.4272999999999999E-3</v>
      </c>
      <c r="JJ36" s="9">
        <v>1.3307208356432178E-4</v>
      </c>
      <c r="JK36" s="6">
        <v>4</v>
      </c>
      <c r="JL36" s="6"/>
      <c r="JM36" s="6"/>
      <c r="JN36" s="6"/>
      <c r="JO36" s="15">
        <v>28</v>
      </c>
      <c r="JP36" s="9">
        <v>0.3714285714285715</v>
      </c>
      <c r="JQ36" s="9">
        <v>1.3109999999999999E-4</v>
      </c>
      <c r="JR36" s="9">
        <v>3.3850799999999999E-3</v>
      </c>
      <c r="JS36" s="9">
        <v>1.3087847140983374E-4</v>
      </c>
      <c r="JT36" s="6">
        <v>4</v>
      </c>
      <c r="JU36" s="6"/>
      <c r="JV36" s="6"/>
      <c r="JW36" s="6"/>
      <c r="JX36" s="15">
        <v>28</v>
      </c>
      <c r="JY36" s="9">
        <v>0.3714285714285715</v>
      </c>
      <c r="JZ36" s="9">
        <v>1.0273643069864199E-4</v>
      </c>
      <c r="KA36" s="9">
        <v>4.6532322434911736E-3</v>
      </c>
      <c r="KB36" s="9">
        <v>4.1173364126493826E-3</v>
      </c>
      <c r="KC36" s="6">
        <v>4</v>
      </c>
      <c r="KD36" s="6"/>
      <c r="KE36" s="6"/>
      <c r="KF36" s="6"/>
      <c r="KG36" s="15">
        <v>28</v>
      </c>
      <c r="KH36" s="9">
        <v>0.3714285714285715</v>
      </c>
      <c r="KI36" s="9">
        <v>1.03344672019067E-4</v>
      </c>
      <c r="KJ36" s="9">
        <v>4.6640817964312704E-3</v>
      </c>
      <c r="KK36" s="9">
        <v>4.1329326462762354E-3</v>
      </c>
      <c r="KL36" s="6">
        <v>4</v>
      </c>
      <c r="KM36" s="6"/>
      <c r="KN36" s="6"/>
      <c r="KO36" s="6"/>
      <c r="KP36" s="15">
        <v>28</v>
      </c>
      <c r="KQ36" s="9">
        <v>0.3714285714285715</v>
      </c>
      <c r="KR36" s="9">
        <v>1.046772474461043E-4</v>
      </c>
      <c r="KS36" s="9">
        <v>4.6749566463676982E-3</v>
      </c>
      <c r="KT36" s="9">
        <v>4.1771816850906035E-3</v>
      </c>
      <c r="KU36" s="6">
        <v>4</v>
      </c>
      <c r="KV36" s="6"/>
      <c r="KW36" s="6"/>
      <c r="KX36" s="6"/>
      <c r="KY36" s="15">
        <v>28</v>
      </c>
      <c r="KZ36" s="9">
        <v>0.3714285714285715</v>
      </c>
      <c r="LA36" s="9">
        <v>1.06836834236566E-4</v>
      </c>
      <c r="LB36" s="9">
        <v>4.6858568522833519E-3</v>
      </c>
      <c r="LC36" s="9">
        <v>4.254101377860765E-3</v>
      </c>
      <c r="LD36" s="6">
        <v>4</v>
      </c>
      <c r="LE36" s="6"/>
      <c r="LF36" s="6"/>
      <c r="LG36" s="6"/>
      <c r="LH36" s="15">
        <v>28</v>
      </c>
      <c r="LI36" s="9">
        <v>0.3714285714285715</v>
      </c>
      <c r="LJ36" s="9">
        <v>1.098263447640852E-4</v>
      </c>
      <c r="LK36" s="9">
        <v>4.6967824732986512E-3</v>
      </c>
      <c r="LL36" s="9">
        <v>4.3635672824216612E-3</v>
      </c>
      <c r="LM36" s="6">
        <v>4</v>
      </c>
      <c r="LN36" s="6"/>
      <c r="LO36" s="6"/>
      <c r="LP36" s="6"/>
      <c r="LQ36" s="15">
        <v>28</v>
      </c>
      <c r="LR36" s="9">
        <v>0.3714285714285715</v>
      </c>
      <c r="LS36" s="9">
        <v>1.135116025285597E-4</v>
      </c>
      <c r="LT36" s="9">
        <v>4.7077335686718609E-3</v>
      </c>
      <c r="LU36" s="9">
        <v>4.498994886826738E-3</v>
      </c>
      <c r="LV36" s="6">
        <v>4</v>
      </c>
      <c r="LW36" s="6"/>
      <c r="LX36" s="6"/>
      <c r="LY36" s="6"/>
      <c r="LZ36" s="15">
        <v>28</v>
      </c>
      <c r="MA36" s="9">
        <v>0.3714285714285715</v>
      </c>
      <c r="MB36" s="9">
        <v>1.175874674386602E-4</v>
      </c>
      <c r="MC36" s="9">
        <v>4.7187101977994167E-3</v>
      </c>
      <c r="MD36" s="9">
        <v>4.6490480237702881E-3</v>
      </c>
      <c r="ME36" s="6">
        <v>4</v>
      </c>
      <c r="MF36" s="6"/>
      <c r="MG36" s="6"/>
      <c r="MH36" s="6"/>
      <c r="MI36" s="15">
        <v>28</v>
      </c>
      <c r="MJ36" s="9">
        <v>0.3714285714285715</v>
      </c>
      <c r="MK36" s="9">
        <v>1.215632329500019E-4</v>
      </c>
      <c r="ML36" s="9">
        <v>4.729712420216233E-3</v>
      </c>
      <c r="MM36" s="9">
        <v>4.7942473060986384E-3</v>
      </c>
      <c r="MN36" s="6">
        <v>4</v>
      </c>
      <c r="MO36" s="6"/>
      <c r="MP36" s="6"/>
      <c r="MQ36" s="6"/>
      <c r="MR36" s="15">
        <v>28</v>
      </c>
      <c r="MS36" s="9">
        <v>0.3714285714285715</v>
      </c>
      <c r="MT36" s="9">
        <v>1.02986681324452E-4</v>
      </c>
      <c r="MU36" s="9">
        <v>4.6316087933541148E-3</v>
      </c>
      <c r="MV36" s="9">
        <v>4.1467499877672585E-3</v>
      </c>
      <c r="MW36" s="6">
        <v>4</v>
      </c>
      <c r="MX36" s="6"/>
      <c r="MY36" s="6"/>
      <c r="MZ36" s="6"/>
      <c r="NA36" s="15">
        <v>28</v>
      </c>
      <c r="NB36" s="9">
        <v>0.3714285714285715</v>
      </c>
      <c r="NC36" s="9">
        <v>1.026845375519516E-4</v>
      </c>
      <c r="ND36" s="9">
        <v>4.6424079287017209E-3</v>
      </c>
      <c r="NE36" s="9">
        <v>4.1239022994138215E-3</v>
      </c>
      <c r="NF36" s="6">
        <v>4</v>
      </c>
    </row>
    <row r="37" spans="1:370">
      <c r="A37" s="6"/>
      <c r="B37" s="6"/>
      <c r="C37" s="6"/>
      <c r="D37" s="15">
        <f t="shared" si="2"/>
        <v>29</v>
      </c>
      <c r="E37" s="9">
        <f t="shared" si="8"/>
        <v>0.40000000000000008</v>
      </c>
      <c r="F37" s="9">
        <f t="shared" si="7"/>
        <v>5.2699999999999993E-5</v>
      </c>
      <c r="G37" s="9">
        <f>'mu (tau) a'!B30</f>
        <v>1.162934E-2</v>
      </c>
      <c r="H37" s="9">
        <f>F37*'qx (tau) a'!B30/G37</f>
        <v>5.2395337740576841E-5</v>
      </c>
      <c r="I37" s="6">
        <f t="shared" si="0"/>
        <v>4</v>
      </c>
      <c r="K37" s="6"/>
      <c r="L37" s="6"/>
      <c r="M37" s="6"/>
      <c r="N37" s="15">
        <v>29</v>
      </c>
      <c r="O37" s="9">
        <v>0.40000000000000008</v>
      </c>
      <c r="P37" s="9">
        <v>5.2699999999999993E-5</v>
      </c>
      <c r="Q37" s="9">
        <v>1.162934E-2</v>
      </c>
      <c r="R37" s="9">
        <v>5.2395337740576841E-5</v>
      </c>
      <c r="S37" s="6">
        <v>4</v>
      </c>
      <c r="T37" s="6"/>
      <c r="U37" s="6"/>
      <c r="V37" s="6"/>
      <c r="W37" s="15">
        <v>29</v>
      </c>
      <c r="X37" s="9">
        <v>0.40000000000000008</v>
      </c>
      <c r="Y37" s="9">
        <v>4.1900000000000002E-5</v>
      </c>
      <c r="Z37" s="9">
        <v>1.0060039999999999E-2</v>
      </c>
      <c r="AA37" s="9">
        <v>4.1690334233263491E-5</v>
      </c>
      <c r="AB37" s="6">
        <v>4</v>
      </c>
      <c r="AC37" s="6"/>
      <c r="AD37" s="6"/>
      <c r="AE37" s="6"/>
      <c r="AF37" s="15">
        <v>29</v>
      </c>
      <c r="AG37" s="9">
        <v>0.40000000000000008</v>
      </c>
      <c r="AH37" s="9">
        <v>1.2520000000000001E-4</v>
      </c>
      <c r="AI37" s="9">
        <v>1.1033980000000001E-2</v>
      </c>
      <c r="AJ37" s="9">
        <v>1.2451306672660271E-4</v>
      </c>
      <c r="AK37" s="6">
        <v>4</v>
      </c>
      <c r="AL37" s="6"/>
      <c r="AM37" s="6"/>
      <c r="AN37" s="6"/>
      <c r="AO37" s="15">
        <v>29</v>
      </c>
      <c r="AP37" s="9">
        <v>0.40000000000000008</v>
      </c>
      <c r="AQ37" s="9">
        <v>1.316E-4</v>
      </c>
      <c r="AR37" s="9">
        <v>1.2735679999999999E-2</v>
      </c>
      <c r="AS37" s="9">
        <v>1.3076724949119325E-4</v>
      </c>
      <c r="AT37" s="6">
        <v>4</v>
      </c>
      <c r="AU37" s="6"/>
      <c r="AV37" s="6"/>
      <c r="AW37" s="6"/>
      <c r="AX37" s="15">
        <v>29</v>
      </c>
      <c r="AY37" s="9">
        <v>0.40000000000000008</v>
      </c>
      <c r="AZ37" s="9">
        <v>1.3880000000000001E-4</v>
      </c>
      <c r="BA37" s="9">
        <v>1.1583939999999999E-2</v>
      </c>
      <c r="BB37" s="9">
        <v>1.3800067369133475E-4</v>
      </c>
      <c r="BC37" s="6">
        <v>4</v>
      </c>
      <c r="BD37" s="6"/>
      <c r="BE37" s="6"/>
      <c r="BF37" s="6"/>
      <c r="BG37" s="15">
        <v>29</v>
      </c>
      <c r="BH37" s="9">
        <v>0.40000000000000008</v>
      </c>
      <c r="BI37" s="9">
        <v>1.403E-4</v>
      </c>
      <c r="BJ37" s="9">
        <v>8.0241700000000006E-3</v>
      </c>
      <c r="BK37" s="9">
        <v>1.3973944133785799E-4</v>
      </c>
      <c r="BL37" s="6">
        <v>4</v>
      </c>
      <c r="BM37" s="6"/>
      <c r="BN37" s="6"/>
      <c r="BO37" s="6"/>
      <c r="BP37" s="15">
        <v>29</v>
      </c>
      <c r="BQ37" s="9">
        <v>0.40000000000000008</v>
      </c>
      <c r="BR37" s="9">
        <v>1.3439999999999999E-4</v>
      </c>
      <c r="BS37" s="9">
        <v>7.9154800000000008E-3</v>
      </c>
      <c r="BT37" s="9">
        <v>1.3387007332467518E-4</v>
      </c>
      <c r="BU37" s="6">
        <v>4</v>
      </c>
      <c r="BV37" s="6"/>
      <c r="BW37" s="6"/>
      <c r="BX37" s="6"/>
      <c r="BY37" s="15">
        <v>29</v>
      </c>
      <c r="BZ37" s="9">
        <v>0.40000000000000008</v>
      </c>
      <c r="CA37" s="9">
        <v>1.3769999999999999E-4</v>
      </c>
      <c r="CB37" s="9">
        <v>7.8389800000000006E-3</v>
      </c>
      <c r="CC37" s="9">
        <v>1.3716247853674839E-4</v>
      </c>
      <c r="CD37" s="6">
        <v>4</v>
      </c>
      <c r="CE37" s="6"/>
      <c r="CF37" s="6"/>
      <c r="CG37" s="6"/>
      <c r="CH37" s="15">
        <v>29</v>
      </c>
      <c r="CI37" s="9">
        <v>0.40000000000000008</v>
      </c>
      <c r="CJ37" s="9">
        <v>1.529E-4</v>
      </c>
      <c r="CK37" s="9">
        <v>8.9265500000000001E-3</v>
      </c>
      <c r="CL37" s="9">
        <v>1.5222050534641042E-4</v>
      </c>
      <c r="CM37" s="6">
        <v>4</v>
      </c>
      <c r="CN37" s="6"/>
      <c r="CO37" s="6"/>
      <c r="CP37" s="6"/>
      <c r="CQ37" s="15">
        <v>29</v>
      </c>
      <c r="CR37" s="9">
        <v>0.40000000000000008</v>
      </c>
      <c r="CS37" s="9">
        <v>1.6469999999999999E-4</v>
      </c>
      <c r="CT37" s="9">
        <v>9.5474900000000005E-3</v>
      </c>
      <c r="CU37" s="9">
        <v>1.6391751245615335E-4</v>
      </c>
      <c r="CV37" s="6">
        <v>4</v>
      </c>
      <c r="CW37" s="6"/>
      <c r="CX37" s="6"/>
      <c r="CY37" s="6"/>
      <c r="CZ37" s="15">
        <v>29</v>
      </c>
      <c r="DA37" s="9">
        <v>0.40000000000000008</v>
      </c>
      <c r="DB37" s="9">
        <v>1.7260000000000002E-4</v>
      </c>
      <c r="DC37" s="9">
        <v>8.6471599999999992E-3</v>
      </c>
      <c r="DD37" s="9">
        <v>1.7185687763381275E-4</v>
      </c>
      <c r="DE37" s="6">
        <v>4</v>
      </c>
      <c r="DF37" s="6"/>
      <c r="DG37" s="6"/>
      <c r="DH37" s="6"/>
      <c r="DI37" s="15">
        <v>29</v>
      </c>
      <c r="DJ37" s="9">
        <v>0.40000000000000008</v>
      </c>
      <c r="DK37" s="9">
        <v>1.8249999999999999E-4</v>
      </c>
      <c r="DL37" s="9">
        <v>8.9412899999999993E-3</v>
      </c>
      <c r="DM37" s="9">
        <v>1.8168784929243991E-4</v>
      </c>
      <c r="DN37" s="6">
        <v>4</v>
      </c>
      <c r="DO37" s="6"/>
      <c r="DP37" s="6"/>
      <c r="DQ37" s="6"/>
      <c r="DR37" s="15">
        <v>29</v>
      </c>
      <c r="DS37" s="9">
        <v>0.40000000000000008</v>
      </c>
      <c r="DT37" s="9">
        <v>1.9469999999999999E-4</v>
      </c>
      <c r="DU37" s="9">
        <v>8.1217400000000006E-3</v>
      </c>
      <c r="DV37" s="9">
        <v>1.9391249695262342E-4</v>
      </c>
      <c r="DW37" s="6">
        <v>4</v>
      </c>
      <c r="DX37" s="6"/>
      <c r="DY37" s="6"/>
      <c r="DZ37" s="6"/>
      <c r="EA37" s="15">
        <v>29</v>
      </c>
      <c r="EB37" s="9">
        <v>0.40000000000000008</v>
      </c>
      <c r="EC37" s="9">
        <v>2.095E-4</v>
      </c>
      <c r="ED37" s="9">
        <v>6.9362699999999996E-3</v>
      </c>
      <c r="EE37" s="9">
        <v>2.0877602082963899E-4</v>
      </c>
      <c r="EF37" s="6">
        <v>4</v>
      </c>
      <c r="EG37" s="6"/>
      <c r="EH37" s="6"/>
      <c r="EI37" s="6"/>
      <c r="EJ37" s="15">
        <v>29</v>
      </c>
      <c r="EK37" s="9">
        <v>0.40000000000000008</v>
      </c>
      <c r="EL37" s="9">
        <v>2.2739999999999997E-4</v>
      </c>
      <c r="EM37" s="9">
        <v>6.6254E-3</v>
      </c>
      <c r="EN37" s="9">
        <v>2.2664902466266182E-4</v>
      </c>
      <c r="EO37" s="6">
        <v>4</v>
      </c>
      <c r="EP37" s="6"/>
      <c r="EQ37" s="6"/>
      <c r="ER37" s="6"/>
      <c r="ES37" s="15">
        <v>29</v>
      </c>
      <c r="ET37" s="9">
        <v>0.40000000000000008</v>
      </c>
      <c r="EU37" s="9">
        <v>2.3039999999999999E-4</v>
      </c>
      <c r="EV37" s="9">
        <v>6.3594999999999997E-3</v>
      </c>
      <c r="EW37" s="9">
        <v>2.296696180517336E-4</v>
      </c>
      <c r="EX37" s="6">
        <v>4</v>
      </c>
      <c r="EY37" s="6"/>
      <c r="EZ37" s="6"/>
      <c r="FA37" s="6"/>
      <c r="FB37" s="15">
        <v>29</v>
      </c>
      <c r="FC37" s="9">
        <v>0.40000000000000008</v>
      </c>
      <c r="FD37" s="9">
        <v>2.2800000000000001E-4</v>
      </c>
      <c r="FE37" s="9">
        <v>6.1906000000000001E-3</v>
      </c>
      <c r="FF37" s="9">
        <v>2.2729654637676478E-4</v>
      </c>
      <c r="FG37" s="6">
        <v>4</v>
      </c>
      <c r="FH37" s="6"/>
      <c r="FI37" s="6"/>
      <c r="FJ37" s="6"/>
      <c r="FK37" s="15">
        <v>29</v>
      </c>
      <c r="FL37" s="9">
        <v>0.40000000000000008</v>
      </c>
      <c r="FM37" s="9">
        <v>2.0340000000000001E-4</v>
      </c>
      <c r="FN37" s="9">
        <v>5.7774899999999997E-3</v>
      </c>
      <c r="FO37" s="9">
        <v>2.0281417882159902E-4</v>
      </c>
      <c r="FP37" s="6">
        <v>4</v>
      </c>
      <c r="FQ37" s="6"/>
      <c r="FR37" s="6"/>
      <c r="FS37" s="6"/>
      <c r="FT37" s="15">
        <v>29</v>
      </c>
      <c r="FU37" s="9">
        <v>0.40000000000000008</v>
      </c>
      <c r="FV37" s="9">
        <v>1.7430000000000001E-4</v>
      </c>
      <c r="FW37" s="9">
        <v>5.5594099999999999E-3</v>
      </c>
      <c r="FX37" s="9">
        <v>1.7381686186124069E-4</v>
      </c>
      <c r="FY37" s="6">
        <v>4</v>
      </c>
      <c r="FZ37" s="6"/>
      <c r="GA37" s="6"/>
      <c r="GB37" s="6"/>
      <c r="GC37" s="15">
        <v>29</v>
      </c>
      <c r="GD37" s="9">
        <v>0.40000000000000008</v>
      </c>
      <c r="GE37" s="9">
        <v>1.4550000000000001E-4</v>
      </c>
      <c r="GF37" s="9">
        <v>5.2370999999999997E-3</v>
      </c>
      <c r="GG37" s="9">
        <v>1.4511993469668331E-4</v>
      </c>
      <c r="GH37" s="6">
        <v>4</v>
      </c>
      <c r="GI37" s="6"/>
      <c r="GJ37" s="6"/>
      <c r="GK37" s="6"/>
      <c r="GL37" s="15">
        <v>29</v>
      </c>
      <c r="GM37" s="9">
        <v>0.40000000000000008</v>
      </c>
      <c r="GN37" s="9">
        <v>1.2660000000000001E-4</v>
      </c>
      <c r="GO37" s="9">
        <v>4.9845699999999998E-3</v>
      </c>
      <c r="GP37" s="9">
        <v>1.2628531407924857E-4</v>
      </c>
      <c r="GQ37" s="6">
        <v>4</v>
      </c>
      <c r="GR37" s="6"/>
      <c r="GS37" s="6"/>
      <c r="GT37" s="6"/>
      <c r="GU37" s="15">
        <v>29</v>
      </c>
      <c r="GV37" s="9">
        <v>0.40000000000000008</v>
      </c>
      <c r="GW37" s="9">
        <v>1.1310000000000001E-4</v>
      </c>
      <c r="GX37" s="9">
        <v>4.7603599999999999E-3</v>
      </c>
      <c r="GY37" s="9">
        <v>1.1283152660723139E-4</v>
      </c>
      <c r="GZ37" s="6">
        <v>4</v>
      </c>
      <c r="HA37" s="6"/>
      <c r="HB37" s="6"/>
      <c r="HC37" s="6"/>
      <c r="HD37" s="15">
        <v>29</v>
      </c>
      <c r="HE37" s="9">
        <v>0.40000000000000008</v>
      </c>
      <c r="HF37" s="9">
        <v>1.065E-4</v>
      </c>
      <c r="HG37" s="9">
        <v>4.4685100000000002E-3</v>
      </c>
      <c r="HH37" s="9">
        <v>1.0626261885953036E-4</v>
      </c>
      <c r="HI37" s="6">
        <v>4</v>
      </c>
      <c r="HJ37" s="6"/>
      <c r="HK37" s="6"/>
      <c r="HL37" s="6"/>
      <c r="HM37" s="15">
        <v>29</v>
      </c>
      <c r="HN37" s="9">
        <v>0.40000000000000008</v>
      </c>
      <c r="HO37" s="9">
        <v>1.0670000000000001E-4</v>
      </c>
      <c r="HP37" s="9">
        <v>4.2893499999999999E-3</v>
      </c>
      <c r="HQ37" s="9">
        <v>1.0647164232342895E-4</v>
      </c>
      <c r="HR37" s="6">
        <v>4</v>
      </c>
      <c r="HS37" s="6"/>
      <c r="HT37" s="6"/>
      <c r="HU37" s="6"/>
      <c r="HV37" s="15">
        <v>29</v>
      </c>
      <c r="HW37" s="9">
        <v>0.40000000000000008</v>
      </c>
      <c r="HX37" s="9">
        <v>1.066E-4</v>
      </c>
      <c r="HY37" s="9">
        <v>4.1041999999999997E-3</v>
      </c>
      <c r="HZ37" s="9">
        <v>1.0638156376394915E-4</v>
      </c>
      <c r="IA37" s="6">
        <v>4</v>
      </c>
      <c r="IB37" s="6"/>
      <c r="IC37" s="6"/>
      <c r="ID37" s="6"/>
      <c r="IE37" s="15">
        <v>29</v>
      </c>
      <c r="IF37" s="9">
        <v>0.40000000000000008</v>
      </c>
      <c r="IG37" s="9">
        <v>1.1710000000000001E-4</v>
      </c>
      <c r="IH37" s="9">
        <v>3.9415800000000001E-3</v>
      </c>
      <c r="II37" s="9">
        <v>1.1686975603691922E-4</v>
      </c>
      <c r="IJ37" s="6">
        <v>4</v>
      </c>
      <c r="IK37" s="6"/>
      <c r="IL37" s="6"/>
      <c r="IM37" s="6"/>
      <c r="IN37" s="15">
        <v>29</v>
      </c>
      <c r="IO37" s="9">
        <v>0.40000000000000008</v>
      </c>
      <c r="IP37" s="9">
        <v>1.226E-4</v>
      </c>
      <c r="IQ37" s="9">
        <v>3.8446700000000001E-3</v>
      </c>
      <c r="IR37" s="9">
        <v>1.2236498321052262E-4</v>
      </c>
      <c r="IS37" s="6">
        <v>4</v>
      </c>
      <c r="IT37" s="6"/>
      <c r="IU37" s="6"/>
      <c r="IV37" s="6"/>
      <c r="IW37" s="15">
        <v>29</v>
      </c>
      <c r="IX37" s="9">
        <v>0.40000000000000008</v>
      </c>
      <c r="IY37" s="9">
        <v>1.316E-4</v>
      </c>
      <c r="IZ37" s="9">
        <v>3.6677900000000002E-3</v>
      </c>
      <c r="JA37" s="9">
        <v>1.3135924575834494E-4</v>
      </c>
      <c r="JB37" s="6">
        <v>4</v>
      </c>
      <c r="JC37" s="6"/>
      <c r="JD37" s="6"/>
      <c r="JE37" s="6"/>
      <c r="JF37" s="15">
        <v>29</v>
      </c>
      <c r="JG37" s="9">
        <v>0.40000000000000008</v>
      </c>
      <c r="JH37" s="9">
        <v>1.3329999999999999E-4</v>
      </c>
      <c r="JI37" s="9">
        <v>3.5468100000000001E-3</v>
      </c>
      <c r="JJ37" s="9">
        <v>1.3306397833546198E-4</v>
      </c>
      <c r="JK37" s="6">
        <v>4</v>
      </c>
      <c r="JL37" s="6"/>
      <c r="JM37" s="6"/>
      <c r="JN37" s="6"/>
      <c r="JO37" s="15">
        <v>29</v>
      </c>
      <c r="JP37" s="9">
        <v>0.40000000000000008</v>
      </c>
      <c r="JQ37" s="9">
        <v>1.3109999999999999E-4</v>
      </c>
      <c r="JR37" s="9">
        <v>3.5072300000000001E-3</v>
      </c>
      <c r="JS37" s="9">
        <v>1.3087048725062228E-4</v>
      </c>
      <c r="JT37" s="6">
        <v>4</v>
      </c>
      <c r="JU37" s="6"/>
      <c r="JV37" s="6"/>
      <c r="JW37" s="6"/>
      <c r="JX37" s="15">
        <v>29</v>
      </c>
      <c r="JY37" s="9">
        <v>0.40000000000000008</v>
      </c>
      <c r="JZ37" s="9">
        <v>1.026845375519516E-4</v>
      </c>
      <c r="KA37" s="9">
        <v>4.7722289038137711E-3</v>
      </c>
      <c r="KB37" s="9">
        <v>4.0126418042584254E-3</v>
      </c>
      <c r="KC37" s="6">
        <v>4</v>
      </c>
      <c r="KD37" s="6"/>
      <c r="KE37" s="6"/>
      <c r="KF37" s="6"/>
      <c r="KG37" s="15">
        <v>29</v>
      </c>
      <c r="KH37" s="9">
        <v>0.40000000000000008</v>
      </c>
      <c r="KI37" s="9">
        <v>1.0273643069864199E-4</v>
      </c>
      <c r="KJ37" s="9">
        <v>4.7830475860150051E-3</v>
      </c>
      <c r="KK37" s="9">
        <v>4.0064171504274847E-3</v>
      </c>
      <c r="KL37" s="6">
        <v>4</v>
      </c>
      <c r="KM37" s="6"/>
      <c r="KN37" s="6"/>
      <c r="KO37" s="6"/>
      <c r="KP37" s="15">
        <v>29</v>
      </c>
      <c r="KQ37" s="9">
        <v>0.40000000000000008</v>
      </c>
      <c r="KR37" s="9">
        <v>1.03344672019067E-4</v>
      </c>
      <c r="KS37" s="9">
        <v>4.7938907942578282E-3</v>
      </c>
      <c r="KT37" s="9">
        <v>4.0216902073596707E-3</v>
      </c>
      <c r="KU37" s="6">
        <v>4</v>
      </c>
      <c r="KV37" s="6"/>
      <c r="KW37" s="6"/>
      <c r="KX37" s="6"/>
      <c r="KY37" s="15">
        <v>29</v>
      </c>
      <c r="KZ37" s="9">
        <v>0.40000000000000008</v>
      </c>
      <c r="LA37" s="9">
        <v>1.046772474461043E-4</v>
      </c>
      <c r="LB37" s="9">
        <v>4.8047585841429798E-3</v>
      </c>
      <c r="LC37" s="9">
        <v>4.0649626967920781E-3</v>
      </c>
      <c r="LD37" s="6">
        <v>4</v>
      </c>
      <c r="LE37" s="6"/>
      <c r="LF37" s="6"/>
      <c r="LG37" s="6"/>
      <c r="LH37" s="15">
        <v>29</v>
      </c>
      <c r="LI37" s="9">
        <v>0.40000000000000008</v>
      </c>
      <c r="LJ37" s="9">
        <v>1.06836834236566E-4</v>
      </c>
      <c r="LK37" s="9">
        <v>4.815651011397244E-3</v>
      </c>
      <c r="LL37" s="9">
        <v>4.140011984182442E-3</v>
      </c>
      <c r="LM37" s="6">
        <v>4</v>
      </c>
      <c r="LN37" s="6"/>
      <c r="LO37" s="6"/>
      <c r="LP37" s="6"/>
      <c r="LQ37" s="15">
        <v>29</v>
      </c>
      <c r="LR37" s="9">
        <v>0.40000000000000008</v>
      </c>
      <c r="LS37" s="9">
        <v>1.098263447640852E-4</v>
      </c>
      <c r="LT37" s="9">
        <v>4.8265681318737409E-3</v>
      </c>
      <c r="LU37" s="9">
        <v>4.2457577345353789E-3</v>
      </c>
      <c r="LV37" s="6">
        <v>4</v>
      </c>
      <c r="LW37" s="6"/>
      <c r="LX37" s="6"/>
      <c r="LY37" s="6"/>
      <c r="LZ37" s="15">
        <v>29</v>
      </c>
      <c r="MA37" s="9">
        <v>0.40000000000000008</v>
      </c>
      <c r="MB37" s="9">
        <v>1.135116025285597E-4</v>
      </c>
      <c r="MC37" s="9">
        <v>4.8375100015522034E-3</v>
      </c>
      <c r="MD37" s="9">
        <v>4.3776867343040277E-3</v>
      </c>
      <c r="ME37" s="6">
        <v>4</v>
      </c>
      <c r="MF37" s="6"/>
      <c r="MG37" s="6"/>
      <c r="MH37" s="6"/>
      <c r="MI37" s="15">
        <v>29</v>
      </c>
      <c r="MJ37" s="9">
        <v>0.40000000000000008</v>
      </c>
      <c r="MK37" s="9">
        <v>1.175874674386602E-4</v>
      </c>
      <c r="ML37" s="9">
        <v>4.8484766765392864E-3</v>
      </c>
      <c r="MM37" s="9">
        <v>4.5238547522666404E-3</v>
      </c>
      <c r="MN37" s="6">
        <v>4</v>
      </c>
      <c r="MO37" s="6"/>
      <c r="MP37" s="6"/>
      <c r="MQ37" s="6"/>
      <c r="MR37" s="15">
        <v>29</v>
      </c>
      <c r="MS37" s="9">
        <v>0.40000000000000008</v>
      </c>
      <c r="MT37" s="9">
        <v>1.215632329500019E-4</v>
      </c>
      <c r="MU37" s="9">
        <v>4.85946821306882E-3</v>
      </c>
      <c r="MV37" s="9">
        <v>4.6652202728944261E-3</v>
      </c>
      <c r="MW37" s="6">
        <v>4</v>
      </c>
      <c r="MX37" s="6"/>
      <c r="MY37" s="6"/>
      <c r="MZ37" s="6"/>
      <c r="NA37" s="15">
        <v>29</v>
      </c>
      <c r="NB37" s="9">
        <v>0.40000000000000008</v>
      </c>
      <c r="NC37" s="9">
        <v>1.02986681324452E-4</v>
      </c>
      <c r="ND37" s="9">
        <v>4.7614346921791518E-3</v>
      </c>
      <c r="NE37" s="9">
        <v>4.0326436534022401E-3</v>
      </c>
      <c r="NF37" s="6">
        <v>4</v>
      </c>
    </row>
    <row r="38" spans="1:370">
      <c r="A38" s="6"/>
      <c r="B38" s="6"/>
      <c r="C38" s="6"/>
      <c r="D38" s="15">
        <f t="shared" si="2"/>
        <v>30</v>
      </c>
      <c r="E38" s="9">
        <f t="shared" si="8"/>
        <v>0.42857142857142866</v>
      </c>
      <c r="F38" s="9">
        <f t="shared" si="7"/>
        <v>5.2699999999999993E-5</v>
      </c>
      <c r="G38" s="9">
        <f>'mu (tau) a'!B31</f>
        <v>1.1773230000000001E-2</v>
      </c>
      <c r="H38" s="9">
        <f>F38*'qx (tau) a'!B31/G38</f>
        <v>5.2391585911427869E-5</v>
      </c>
      <c r="I38" s="6">
        <f t="shared" si="0"/>
        <v>4</v>
      </c>
      <c r="K38" s="6"/>
      <c r="L38" s="6"/>
      <c r="M38" s="6"/>
      <c r="N38" s="15">
        <v>30</v>
      </c>
      <c r="O38" s="9">
        <v>0.42857142857142866</v>
      </c>
      <c r="P38" s="9">
        <v>5.2699999999999993E-5</v>
      </c>
      <c r="Q38" s="9">
        <v>1.1773230000000001E-2</v>
      </c>
      <c r="R38" s="9">
        <v>5.2391585911427869E-5</v>
      </c>
      <c r="S38" s="6">
        <v>4</v>
      </c>
      <c r="T38" s="6"/>
      <c r="U38" s="6"/>
      <c r="V38" s="6"/>
      <c r="W38" s="15">
        <v>30</v>
      </c>
      <c r="X38" s="9">
        <v>0.42857142857142866</v>
      </c>
      <c r="Y38" s="9">
        <v>4.1900000000000002E-5</v>
      </c>
      <c r="Z38" s="9">
        <v>1.026705E-2</v>
      </c>
      <c r="AA38" s="9">
        <v>4.168599149707073E-5</v>
      </c>
      <c r="AB38" s="6">
        <v>4</v>
      </c>
      <c r="AC38" s="6"/>
      <c r="AD38" s="6"/>
      <c r="AE38" s="6"/>
      <c r="AF38" s="15">
        <v>30</v>
      </c>
      <c r="AG38" s="9">
        <v>0.42857142857142866</v>
      </c>
      <c r="AH38" s="9">
        <v>1.2520000000000001E-4</v>
      </c>
      <c r="AI38" s="9">
        <v>1.119644E-2</v>
      </c>
      <c r="AJ38" s="9">
        <v>1.24502906280925E-4</v>
      </c>
      <c r="AK38" s="6">
        <v>4</v>
      </c>
      <c r="AL38" s="6"/>
      <c r="AM38" s="6"/>
      <c r="AN38" s="6"/>
      <c r="AO38" s="15">
        <v>30</v>
      </c>
      <c r="AP38" s="9">
        <v>0.42857142857142866</v>
      </c>
      <c r="AQ38" s="9">
        <v>1.316E-4</v>
      </c>
      <c r="AR38" s="9">
        <v>1.286552E-2</v>
      </c>
      <c r="AS38" s="9">
        <v>1.3075887830418047E-4</v>
      </c>
      <c r="AT38" s="6">
        <v>4</v>
      </c>
      <c r="AU38" s="6"/>
      <c r="AV38" s="6"/>
      <c r="AW38" s="6"/>
      <c r="AX38" s="15">
        <v>30</v>
      </c>
      <c r="AY38" s="9">
        <v>0.42857142857142866</v>
      </c>
      <c r="AZ38" s="9">
        <v>1.3880000000000001E-4</v>
      </c>
      <c r="BA38" s="9">
        <v>1.176015E-2</v>
      </c>
      <c r="BB38" s="9">
        <v>1.3798869130070621E-4</v>
      </c>
      <c r="BC38" s="6">
        <v>4</v>
      </c>
      <c r="BD38" s="6"/>
      <c r="BE38" s="6"/>
      <c r="BF38" s="6"/>
      <c r="BG38" s="15">
        <v>30</v>
      </c>
      <c r="BH38" s="9">
        <v>0.42857142857142866</v>
      </c>
      <c r="BI38" s="9">
        <v>1.403E-4</v>
      </c>
      <c r="BJ38" s="9">
        <v>8.3075200000000005E-3</v>
      </c>
      <c r="BK38" s="9">
        <v>1.3971954867397248E-4</v>
      </c>
      <c r="BL38" s="6">
        <v>4</v>
      </c>
      <c r="BM38" s="6"/>
      <c r="BN38" s="6"/>
      <c r="BO38" s="6"/>
      <c r="BP38" s="15">
        <v>30</v>
      </c>
      <c r="BQ38" s="9">
        <v>0.42857142857142866</v>
      </c>
      <c r="BR38" s="9">
        <v>1.3439999999999999E-4</v>
      </c>
      <c r="BS38" s="9">
        <v>8.20099E-3</v>
      </c>
      <c r="BT38" s="9">
        <v>1.3385115699446039E-4</v>
      </c>
      <c r="BU38" s="6">
        <v>4</v>
      </c>
      <c r="BV38" s="6"/>
      <c r="BW38" s="6"/>
      <c r="BX38" s="6"/>
      <c r="BY38" s="15">
        <v>30</v>
      </c>
      <c r="BZ38" s="9">
        <v>0.42857142857142866</v>
      </c>
      <c r="CA38" s="9">
        <v>1.3769999999999999E-4</v>
      </c>
      <c r="CB38" s="9">
        <v>8.1226800000000002E-3</v>
      </c>
      <c r="CC38" s="9">
        <v>1.3714293976864776E-4</v>
      </c>
      <c r="CD38" s="6">
        <v>4</v>
      </c>
      <c r="CE38" s="6"/>
      <c r="CF38" s="6"/>
      <c r="CG38" s="6"/>
      <c r="CH38" s="15">
        <v>30</v>
      </c>
      <c r="CI38" s="9">
        <v>0.42857142857142866</v>
      </c>
      <c r="CJ38" s="9">
        <v>1.529E-4</v>
      </c>
      <c r="CK38" s="9">
        <v>9.1586700000000007E-3</v>
      </c>
      <c r="CL38" s="9">
        <v>1.52203001964259E-4</v>
      </c>
      <c r="CM38" s="6">
        <v>4</v>
      </c>
      <c r="CN38" s="6"/>
      <c r="CO38" s="6"/>
      <c r="CP38" s="6"/>
      <c r="CQ38" s="15">
        <v>30</v>
      </c>
      <c r="CR38" s="9">
        <v>0.42857142857142866</v>
      </c>
      <c r="CS38" s="9">
        <v>1.6469999999999999E-4</v>
      </c>
      <c r="CT38" s="9">
        <v>9.7541899999999994E-3</v>
      </c>
      <c r="CU38" s="9">
        <v>1.6390066166437192E-4</v>
      </c>
      <c r="CV38" s="6">
        <v>4</v>
      </c>
      <c r="CW38" s="6"/>
      <c r="CX38" s="6"/>
      <c r="CY38" s="6"/>
      <c r="CZ38" s="15">
        <v>30</v>
      </c>
      <c r="DA38" s="9">
        <v>0.42857142857142866</v>
      </c>
      <c r="DB38" s="9">
        <v>1.7260000000000002E-4</v>
      </c>
      <c r="DC38" s="9">
        <v>8.8712400000000007E-3</v>
      </c>
      <c r="DD38" s="9">
        <v>1.7183790338216529E-4</v>
      </c>
      <c r="DE38" s="6">
        <v>4</v>
      </c>
      <c r="DF38" s="6"/>
      <c r="DG38" s="6"/>
      <c r="DH38" s="6"/>
      <c r="DI38" s="15">
        <v>30</v>
      </c>
      <c r="DJ38" s="9">
        <v>0.42857142857142866</v>
      </c>
      <c r="DK38" s="9">
        <v>1.8249999999999999E-4</v>
      </c>
      <c r="DL38" s="9">
        <v>9.1471299999999998E-3</v>
      </c>
      <c r="DM38" s="9">
        <v>1.8166921482475924E-4</v>
      </c>
      <c r="DN38" s="6">
        <v>4</v>
      </c>
      <c r="DO38" s="6"/>
      <c r="DP38" s="6"/>
      <c r="DQ38" s="6"/>
      <c r="DR38" s="15">
        <v>30</v>
      </c>
      <c r="DS38" s="9">
        <v>0.42857142857142866</v>
      </c>
      <c r="DT38" s="9">
        <v>1.9469999999999999E-4</v>
      </c>
      <c r="DU38" s="9">
        <v>8.3431500000000006E-3</v>
      </c>
      <c r="DV38" s="9">
        <v>1.9389115657755161E-4</v>
      </c>
      <c r="DW38" s="6">
        <v>4</v>
      </c>
      <c r="DX38" s="6"/>
      <c r="DY38" s="6"/>
      <c r="DZ38" s="6"/>
      <c r="EA38" s="15">
        <v>30</v>
      </c>
      <c r="EB38" s="9">
        <v>0.42857142857142866</v>
      </c>
      <c r="EC38" s="9">
        <v>2.095E-4</v>
      </c>
      <c r="ED38" s="9">
        <v>7.2000199999999997E-3</v>
      </c>
      <c r="EE38" s="9">
        <v>2.0874842083771992E-4</v>
      </c>
      <c r="EF38" s="6">
        <v>4</v>
      </c>
      <c r="EG38" s="6"/>
      <c r="EH38" s="6"/>
      <c r="EI38" s="6"/>
      <c r="EJ38" s="15">
        <v>30</v>
      </c>
      <c r="EK38" s="9">
        <v>0.42857142857142866</v>
      </c>
      <c r="EL38" s="9">
        <v>2.2739999999999997E-4</v>
      </c>
      <c r="EM38" s="9">
        <v>6.8808999999999997E-3</v>
      </c>
      <c r="EN38" s="9">
        <v>2.2662039762240402E-4</v>
      </c>
      <c r="EO38" s="6">
        <v>4</v>
      </c>
      <c r="EP38" s="6"/>
      <c r="EQ38" s="6"/>
      <c r="ER38" s="6"/>
      <c r="ES38" s="15">
        <v>30</v>
      </c>
      <c r="ET38" s="9">
        <v>0.42857142857142866</v>
      </c>
      <c r="EU38" s="9">
        <v>2.3039999999999999E-4</v>
      </c>
      <c r="EV38" s="9">
        <v>6.60846E-3</v>
      </c>
      <c r="EW38" s="9">
        <v>2.2964135063237122E-4</v>
      </c>
      <c r="EX38" s="6">
        <v>4</v>
      </c>
      <c r="EY38" s="6"/>
      <c r="EZ38" s="6"/>
      <c r="FA38" s="6"/>
      <c r="FB38" s="15">
        <v>30</v>
      </c>
      <c r="FC38" s="9">
        <v>0.42857142857142866</v>
      </c>
      <c r="FD38" s="9">
        <v>2.2800000000000001E-4</v>
      </c>
      <c r="FE38" s="9">
        <v>6.4366400000000004E-3</v>
      </c>
      <c r="FF38" s="9">
        <v>2.2726853140769097E-4</v>
      </c>
      <c r="FG38" s="6">
        <v>4</v>
      </c>
      <c r="FH38" s="6"/>
      <c r="FI38" s="6"/>
      <c r="FJ38" s="6"/>
      <c r="FK38" s="15">
        <v>30</v>
      </c>
      <c r="FL38" s="9">
        <v>0.42857142857142866</v>
      </c>
      <c r="FM38" s="9">
        <v>2.0340000000000001E-4</v>
      </c>
      <c r="FN38" s="9">
        <v>6.0126199999999998E-3</v>
      </c>
      <c r="FO38" s="9">
        <v>2.0279040418320137E-4</v>
      </c>
      <c r="FP38" s="6">
        <v>4</v>
      </c>
      <c r="FQ38" s="6"/>
      <c r="FR38" s="6"/>
      <c r="FS38" s="6"/>
      <c r="FT38" s="15">
        <v>30</v>
      </c>
      <c r="FU38" s="9">
        <v>0.42857142857142866</v>
      </c>
      <c r="FV38" s="9">
        <v>1.7430000000000001E-4</v>
      </c>
      <c r="FW38" s="9">
        <v>5.7906800000000003E-3</v>
      </c>
      <c r="FX38" s="9">
        <v>1.7379672646390405E-4</v>
      </c>
      <c r="FY38" s="6">
        <v>4</v>
      </c>
      <c r="FZ38" s="6"/>
      <c r="GA38" s="6"/>
      <c r="GB38" s="6"/>
      <c r="GC38" s="15">
        <v>30</v>
      </c>
      <c r="GD38" s="9">
        <v>0.42857142857142866</v>
      </c>
      <c r="GE38" s="9">
        <v>1.4550000000000001E-4</v>
      </c>
      <c r="GF38" s="9">
        <v>5.4587400000000001E-3</v>
      </c>
      <c r="GG38" s="9">
        <v>1.4510391409006473E-4</v>
      </c>
      <c r="GH38" s="6">
        <v>4</v>
      </c>
      <c r="GI38" s="6"/>
      <c r="GJ38" s="6"/>
      <c r="GK38" s="6"/>
      <c r="GL38" s="15">
        <v>30</v>
      </c>
      <c r="GM38" s="9">
        <v>0.42857142857142866</v>
      </c>
      <c r="GN38" s="9">
        <v>1.2660000000000001E-4</v>
      </c>
      <c r="GO38" s="9">
        <v>5.2001399999999998E-3</v>
      </c>
      <c r="GP38" s="9">
        <v>1.2627157922671315E-4</v>
      </c>
      <c r="GQ38" s="6">
        <v>4</v>
      </c>
      <c r="GR38" s="6"/>
      <c r="GS38" s="6"/>
      <c r="GT38" s="6"/>
      <c r="GU38" s="15">
        <v>30</v>
      </c>
      <c r="GV38" s="9">
        <v>0.42857142857142866</v>
      </c>
      <c r="GW38" s="9">
        <v>1.1310000000000001E-4</v>
      </c>
      <c r="GX38" s="9">
        <v>4.9701700000000003E-3</v>
      </c>
      <c r="GY38" s="9">
        <v>1.1281964902608965E-4</v>
      </c>
      <c r="GZ38" s="6">
        <v>4</v>
      </c>
      <c r="HA38" s="6"/>
      <c r="HB38" s="6"/>
      <c r="HC38" s="6"/>
      <c r="HD38" s="15">
        <v>30</v>
      </c>
      <c r="HE38" s="9">
        <v>0.42857142857142866</v>
      </c>
      <c r="HF38" s="9">
        <v>1.065E-4</v>
      </c>
      <c r="HG38" s="9">
        <v>4.6687100000000004E-3</v>
      </c>
      <c r="HH38" s="9">
        <v>1.0625203964264218E-4</v>
      </c>
      <c r="HI38" s="6">
        <v>4</v>
      </c>
      <c r="HJ38" s="6"/>
      <c r="HK38" s="6"/>
      <c r="HL38" s="6"/>
      <c r="HM38" s="15">
        <v>30</v>
      </c>
      <c r="HN38" s="9">
        <v>0.42857142857142866</v>
      </c>
      <c r="HO38" s="9">
        <v>1.0670000000000001E-4</v>
      </c>
      <c r="HP38" s="9">
        <v>4.4866899999999998E-3</v>
      </c>
      <c r="HQ38" s="9">
        <v>1.06461234228351E-4</v>
      </c>
      <c r="HR38" s="6">
        <v>4</v>
      </c>
      <c r="HS38" s="6"/>
      <c r="HT38" s="6"/>
      <c r="HU38" s="6"/>
      <c r="HV38" s="15">
        <v>30</v>
      </c>
      <c r="HW38" s="9">
        <v>0.42857142857142866</v>
      </c>
      <c r="HX38" s="9">
        <v>1.066E-4</v>
      </c>
      <c r="HY38" s="9">
        <v>4.2954899999999999E-3</v>
      </c>
      <c r="HZ38" s="9">
        <v>1.0637143795003597E-4</v>
      </c>
      <c r="IA38" s="6">
        <v>4</v>
      </c>
      <c r="IB38" s="6"/>
      <c r="IC38" s="6"/>
      <c r="ID38" s="6"/>
      <c r="IE38" s="15">
        <v>30</v>
      </c>
      <c r="IF38" s="9">
        <v>0.42857142857142866</v>
      </c>
      <c r="IG38" s="9">
        <v>1.1710000000000001E-4</v>
      </c>
      <c r="IH38" s="9">
        <v>4.12722E-3</v>
      </c>
      <c r="II38" s="9">
        <v>1.1685883282209334E-4</v>
      </c>
      <c r="IJ38" s="6">
        <v>4</v>
      </c>
      <c r="IK38" s="6"/>
      <c r="IL38" s="6"/>
      <c r="IM38" s="6"/>
      <c r="IN38" s="15">
        <v>30</v>
      </c>
      <c r="IO38" s="9">
        <v>0.42857142857142866</v>
      </c>
      <c r="IP38" s="9">
        <v>1.226E-4</v>
      </c>
      <c r="IQ38" s="9">
        <v>4.02732E-3</v>
      </c>
      <c r="IR38" s="9">
        <v>1.2235372356803035E-4</v>
      </c>
      <c r="IS38" s="6">
        <v>4</v>
      </c>
      <c r="IT38" s="6"/>
      <c r="IU38" s="6"/>
      <c r="IV38" s="6"/>
      <c r="IW38" s="15">
        <v>30</v>
      </c>
      <c r="IX38" s="9">
        <v>0.42857142857142866</v>
      </c>
      <c r="IY38" s="9">
        <v>1.316E-4</v>
      </c>
      <c r="IZ38" s="9">
        <v>3.8430999999999999E-3</v>
      </c>
      <c r="JA38" s="9">
        <v>1.3134762769639093E-4</v>
      </c>
      <c r="JB38" s="6">
        <v>4</v>
      </c>
      <c r="JC38" s="6"/>
      <c r="JD38" s="6"/>
      <c r="JE38" s="6"/>
      <c r="JF38" s="15">
        <v>30</v>
      </c>
      <c r="JG38" s="9">
        <v>0.42857142857142866</v>
      </c>
      <c r="JH38" s="9">
        <v>1.3329999999999999E-4</v>
      </c>
      <c r="JI38" s="9">
        <v>3.7187399999999999E-3</v>
      </c>
      <c r="JJ38" s="9">
        <v>1.3305266622565707E-4</v>
      </c>
      <c r="JK38" s="6">
        <v>4</v>
      </c>
      <c r="JL38" s="6"/>
      <c r="JM38" s="6"/>
      <c r="JN38" s="6"/>
      <c r="JO38" s="15">
        <v>30</v>
      </c>
      <c r="JP38" s="9">
        <v>0.42857142857142866</v>
      </c>
      <c r="JQ38" s="9">
        <v>1.3109999999999999E-4</v>
      </c>
      <c r="JR38" s="9">
        <v>3.6794900000000001E-3</v>
      </c>
      <c r="JS38" s="9">
        <v>1.3085914162017014E-4</v>
      </c>
      <c r="JT38" s="6">
        <v>4</v>
      </c>
      <c r="JU38" s="6"/>
      <c r="JV38" s="6"/>
      <c r="JW38" s="6"/>
      <c r="JX38" s="15">
        <v>30</v>
      </c>
      <c r="JY38" s="9">
        <v>0.42857142857142866</v>
      </c>
      <c r="JZ38" s="9">
        <v>1.02986681324452E-4</v>
      </c>
      <c r="KA38" s="9">
        <v>4.9685815385609889E-3</v>
      </c>
      <c r="KB38" s="9">
        <v>3.8654071956098217E-3</v>
      </c>
      <c r="KC38" s="6">
        <v>4</v>
      </c>
      <c r="KD38" s="6"/>
      <c r="KE38" s="6"/>
      <c r="KF38" s="6"/>
      <c r="KG38" s="15">
        <v>30</v>
      </c>
      <c r="KH38" s="9">
        <v>0.42857142857142866</v>
      </c>
      <c r="KI38" s="9">
        <v>1.026845375519516E-4</v>
      </c>
      <c r="KJ38" s="9">
        <v>4.9795390530922466E-3</v>
      </c>
      <c r="KK38" s="9">
        <v>3.8463810246485417E-3</v>
      </c>
      <c r="KL38" s="6">
        <v>4</v>
      </c>
      <c r="KM38" s="6"/>
      <c r="KN38" s="6"/>
      <c r="KO38" s="6"/>
      <c r="KP38" s="15">
        <v>30</v>
      </c>
      <c r="KQ38" s="9">
        <v>0.42857142857142866</v>
      </c>
      <c r="KR38" s="9">
        <v>1.0273643069864199E-4</v>
      </c>
      <c r="KS38" s="9">
        <v>4.990520732895575E-3</v>
      </c>
      <c r="KT38" s="9">
        <v>3.8404955649771868E-3</v>
      </c>
      <c r="KU38" s="6">
        <v>4</v>
      </c>
      <c r="KV38" s="6"/>
      <c r="KW38" s="6"/>
      <c r="KX38" s="6"/>
      <c r="KY38" s="15">
        <v>30</v>
      </c>
      <c r="KZ38" s="9">
        <v>0.42857142857142866</v>
      </c>
      <c r="LA38" s="9">
        <v>1.03344672019067E-4</v>
      </c>
      <c r="LB38" s="9">
        <v>5.0015266312641226E-3</v>
      </c>
      <c r="LC38" s="9">
        <v>3.8553281335646453E-3</v>
      </c>
      <c r="LD38" s="6">
        <v>4</v>
      </c>
      <c r="LE38" s="6"/>
      <c r="LF38" s="6"/>
      <c r="LG38" s="6"/>
      <c r="LH38" s="15">
        <v>30</v>
      </c>
      <c r="LI38" s="9">
        <v>0.42857142857142866</v>
      </c>
      <c r="LJ38" s="9">
        <v>1.046772474461043E-4</v>
      </c>
      <c r="LK38" s="9">
        <v>5.0125568016085604E-3</v>
      </c>
      <c r="LL38" s="9">
        <v>3.8969836251358295E-3</v>
      </c>
      <c r="LM38" s="6">
        <v>4</v>
      </c>
      <c r="LN38" s="6"/>
      <c r="LO38" s="6"/>
      <c r="LP38" s="6"/>
      <c r="LQ38" s="15">
        <v>30</v>
      </c>
      <c r="LR38" s="9">
        <v>0.42857142857142866</v>
      </c>
      <c r="LS38" s="9">
        <v>1.06836834236566E-4</v>
      </c>
      <c r="LT38" s="9">
        <v>5.0236112974573416E-3</v>
      </c>
      <c r="LU38" s="9">
        <v>3.9681867535314762E-3</v>
      </c>
      <c r="LV38" s="6">
        <v>4</v>
      </c>
      <c r="LW38" s="6"/>
      <c r="LX38" s="6"/>
      <c r="LY38" s="6"/>
      <c r="LZ38" s="15">
        <v>30</v>
      </c>
      <c r="MA38" s="9">
        <v>0.42857142857142866</v>
      </c>
      <c r="MB38" s="9">
        <v>1.098263447640852E-4</v>
      </c>
      <c r="MC38" s="9">
        <v>5.034690172456991E-3</v>
      </c>
      <c r="MD38" s="9">
        <v>4.0696783064317074E-3</v>
      </c>
      <c r="ME38" s="6">
        <v>4</v>
      </c>
      <c r="MF38" s="6"/>
      <c r="MG38" s="6"/>
      <c r="MH38" s="6"/>
      <c r="MI38" s="15">
        <v>30</v>
      </c>
      <c r="MJ38" s="9">
        <v>0.42857142857142866</v>
      </c>
      <c r="MK38" s="9">
        <v>1.135116025285597E-4</v>
      </c>
      <c r="ML38" s="9">
        <v>5.045793480372319E-3</v>
      </c>
      <c r="MM38" s="9">
        <v>4.1962727644262428E-3</v>
      </c>
      <c r="MN38" s="6">
        <v>4</v>
      </c>
      <c r="MO38" s="6"/>
      <c r="MP38" s="6"/>
      <c r="MQ38" s="6"/>
      <c r="MR38" s="15">
        <v>30</v>
      </c>
      <c r="MS38" s="9">
        <v>0.42857142857142866</v>
      </c>
      <c r="MT38" s="9">
        <v>1.175874674386602E-4</v>
      </c>
      <c r="MU38" s="9">
        <v>5.0569212750867284E-3</v>
      </c>
      <c r="MV38" s="9">
        <v>4.3364416038093132E-3</v>
      </c>
      <c r="MW38" s="6">
        <v>4</v>
      </c>
      <c r="MX38" s="6"/>
      <c r="MY38" s="6"/>
      <c r="MZ38" s="6"/>
      <c r="NA38" s="15">
        <v>30</v>
      </c>
      <c r="NB38" s="9">
        <v>0.42857142857142866</v>
      </c>
      <c r="NC38" s="9">
        <v>1.215632329500019E-4</v>
      </c>
      <c r="ND38" s="9">
        <v>5.0680736106024369E-3</v>
      </c>
      <c r="NE38" s="9">
        <v>4.4720427127706939E-3</v>
      </c>
      <c r="NF38" s="6">
        <v>4</v>
      </c>
    </row>
    <row r="39" spans="1:370">
      <c r="A39" s="6"/>
      <c r="B39" s="6"/>
      <c r="C39" s="6"/>
      <c r="D39" s="15">
        <f t="shared" si="2"/>
        <v>31</v>
      </c>
      <c r="E39" s="9">
        <f t="shared" si="8"/>
        <v>0.45714285714285724</v>
      </c>
      <c r="F39" s="9">
        <f t="shared" si="7"/>
        <v>5.2699999999999993E-5</v>
      </c>
      <c r="G39" s="9">
        <f>'mu (tau) a'!B32</f>
        <v>1.1757149999999999E-2</v>
      </c>
      <c r="H39" s="9">
        <f>F39*'qx (tau) a'!B32/G39</f>
        <v>5.239197092832871E-5</v>
      </c>
      <c r="I39" s="6">
        <f t="shared" si="0"/>
        <v>4</v>
      </c>
      <c r="K39" s="6"/>
      <c r="L39" s="6"/>
      <c r="M39" s="6"/>
      <c r="N39" s="15">
        <v>31</v>
      </c>
      <c r="O39" s="9">
        <v>0.45714285714285724</v>
      </c>
      <c r="P39" s="9">
        <v>5.2699999999999993E-5</v>
      </c>
      <c r="Q39" s="9">
        <v>1.1757149999999999E-2</v>
      </c>
      <c r="R39" s="9">
        <v>5.239197092832871E-5</v>
      </c>
      <c r="S39" s="6">
        <v>4</v>
      </c>
      <c r="T39" s="6"/>
      <c r="U39" s="6"/>
      <c r="V39" s="6"/>
      <c r="W39" s="15">
        <v>31</v>
      </c>
      <c r="X39" s="9">
        <v>0.45714285714285724</v>
      </c>
      <c r="Y39" s="9">
        <v>4.1900000000000002E-5</v>
      </c>
      <c r="Z39" s="9">
        <v>1.0305079999999999E-2</v>
      </c>
      <c r="AA39" s="9">
        <v>4.1685236213595625E-5</v>
      </c>
      <c r="AB39" s="6">
        <v>4</v>
      </c>
      <c r="AC39" s="6"/>
      <c r="AD39" s="6"/>
      <c r="AE39" s="6"/>
      <c r="AF39" s="15">
        <v>31</v>
      </c>
      <c r="AG39" s="9">
        <v>0.45714285714285724</v>
      </c>
      <c r="AH39" s="9">
        <v>1.2520000000000001E-4</v>
      </c>
      <c r="AI39" s="9">
        <v>1.119763E-2</v>
      </c>
      <c r="AJ39" s="9">
        <v>1.2450298036280894E-4</v>
      </c>
      <c r="AK39" s="6">
        <v>4</v>
      </c>
      <c r="AL39" s="6"/>
      <c r="AM39" s="6"/>
      <c r="AN39" s="6"/>
      <c r="AO39" s="15">
        <v>31</v>
      </c>
      <c r="AP39" s="9">
        <v>0.45714285714285724</v>
      </c>
      <c r="AQ39" s="9">
        <v>1.316E-4</v>
      </c>
      <c r="AR39" s="9">
        <v>1.281885E-2</v>
      </c>
      <c r="AS39" s="9">
        <v>1.3076187302293109E-4</v>
      </c>
      <c r="AT39" s="6">
        <v>4</v>
      </c>
      <c r="AU39" s="6"/>
      <c r="AV39" s="6"/>
      <c r="AW39" s="6"/>
      <c r="AX39" s="15">
        <v>31</v>
      </c>
      <c r="AY39" s="9">
        <v>0.45714285714285724</v>
      </c>
      <c r="AZ39" s="9">
        <v>1.3880000000000001E-4</v>
      </c>
      <c r="BA39" s="9">
        <v>1.175753E-2</v>
      </c>
      <c r="BB39" s="9">
        <v>1.3798886466800426E-4</v>
      </c>
      <c r="BC39" s="6">
        <v>4</v>
      </c>
      <c r="BD39" s="6"/>
      <c r="BE39" s="6"/>
      <c r="BF39" s="6"/>
      <c r="BG39" s="15">
        <v>31</v>
      </c>
      <c r="BH39" s="9">
        <v>0.45714285714285724</v>
      </c>
      <c r="BI39" s="9">
        <v>1.403E-4</v>
      </c>
      <c r="BJ39" s="9">
        <v>8.4175099999999996E-3</v>
      </c>
      <c r="BK39" s="9">
        <v>1.3971196577135042E-4</v>
      </c>
      <c r="BL39" s="6">
        <v>4</v>
      </c>
      <c r="BM39" s="6"/>
      <c r="BN39" s="6"/>
      <c r="BO39" s="6"/>
      <c r="BP39" s="15">
        <v>31</v>
      </c>
      <c r="BQ39" s="9">
        <v>0.45714285714285724</v>
      </c>
      <c r="BR39" s="9">
        <v>1.3439999999999999E-4</v>
      </c>
      <c r="BS39" s="9">
        <v>8.3145100000000007E-3</v>
      </c>
      <c r="BT39" s="9">
        <v>1.3384361748317099E-4</v>
      </c>
      <c r="BU39" s="6">
        <v>4</v>
      </c>
      <c r="BV39" s="6"/>
      <c r="BW39" s="6"/>
      <c r="BX39" s="6"/>
      <c r="BY39" s="15">
        <v>31</v>
      </c>
      <c r="BZ39" s="9">
        <v>0.45714285714285724</v>
      </c>
      <c r="CA39" s="9">
        <v>1.3769999999999999E-4</v>
      </c>
      <c r="CB39" s="9">
        <v>8.2369799999999996E-3</v>
      </c>
      <c r="CC39" s="9">
        <v>1.3713528987565832E-4</v>
      </c>
      <c r="CD39" s="6">
        <v>4</v>
      </c>
      <c r="CE39" s="6"/>
      <c r="CF39" s="6"/>
      <c r="CG39" s="6"/>
      <c r="CH39" s="15">
        <v>31</v>
      </c>
      <c r="CI39" s="9">
        <v>0.45714285714285724</v>
      </c>
      <c r="CJ39" s="9">
        <v>1.529E-4</v>
      </c>
      <c r="CK39" s="9">
        <v>9.2327599999999996E-3</v>
      </c>
      <c r="CL39" s="9">
        <v>1.5219733394997812E-4</v>
      </c>
      <c r="CM39" s="6">
        <v>4</v>
      </c>
      <c r="CN39" s="6"/>
      <c r="CO39" s="6"/>
      <c r="CP39" s="6"/>
      <c r="CQ39" s="15">
        <v>31</v>
      </c>
      <c r="CR39" s="9">
        <v>0.45714285714285724</v>
      </c>
      <c r="CS39" s="9">
        <v>1.6469999999999999E-4</v>
      </c>
      <c r="CT39" s="9">
        <v>9.8055599999999996E-3</v>
      </c>
      <c r="CU39" s="9">
        <v>1.6389645099311001E-4</v>
      </c>
      <c r="CV39" s="6">
        <v>4</v>
      </c>
      <c r="CW39" s="6"/>
      <c r="CX39" s="6"/>
      <c r="CY39" s="6"/>
      <c r="CZ39" s="15">
        <v>31</v>
      </c>
      <c r="DA39" s="9">
        <v>0.45714285714285724</v>
      </c>
      <c r="DB39" s="9">
        <v>1.7260000000000002E-4</v>
      </c>
      <c r="DC39" s="9">
        <v>8.9437600000000003E-3</v>
      </c>
      <c r="DD39" s="9">
        <v>1.71831731844325E-4</v>
      </c>
      <c r="DE39" s="6">
        <v>4</v>
      </c>
      <c r="DF39" s="6"/>
      <c r="DG39" s="6"/>
      <c r="DH39" s="6"/>
      <c r="DI39" s="15">
        <v>31</v>
      </c>
      <c r="DJ39" s="9">
        <v>0.45714285714285724</v>
      </c>
      <c r="DK39" s="9">
        <v>1.8249999999999999E-4</v>
      </c>
      <c r="DL39" s="9">
        <v>9.1994999999999993E-3</v>
      </c>
      <c r="DM39" s="9">
        <v>1.8166422359910866E-4</v>
      </c>
      <c r="DN39" s="6">
        <v>4</v>
      </c>
      <c r="DO39" s="6"/>
      <c r="DP39" s="6"/>
      <c r="DQ39" s="6"/>
      <c r="DR39" s="15">
        <v>31</v>
      </c>
      <c r="DS39" s="9">
        <v>0.45714285714285724</v>
      </c>
      <c r="DT39" s="9">
        <v>1.9469999999999999E-4</v>
      </c>
      <c r="DU39" s="9">
        <v>8.4210399999999994E-3</v>
      </c>
      <c r="DV39" s="9">
        <v>1.9388360950666424E-4</v>
      </c>
      <c r="DW39" s="6">
        <v>4</v>
      </c>
      <c r="DX39" s="6"/>
      <c r="DY39" s="6"/>
      <c r="DZ39" s="6"/>
      <c r="EA39" s="15">
        <v>31</v>
      </c>
      <c r="EB39" s="9">
        <v>0.45714285714285724</v>
      </c>
      <c r="EC39" s="9">
        <v>2.095E-4</v>
      </c>
      <c r="ED39" s="9">
        <v>7.3187900000000004E-3</v>
      </c>
      <c r="EE39" s="9">
        <v>2.0873628632601837E-4</v>
      </c>
      <c r="EF39" s="6">
        <v>4</v>
      </c>
      <c r="EG39" s="6"/>
      <c r="EH39" s="6"/>
      <c r="EI39" s="6"/>
      <c r="EJ39" s="15">
        <v>31</v>
      </c>
      <c r="EK39" s="9">
        <v>0.45714285714285724</v>
      </c>
      <c r="EL39" s="9">
        <v>2.2739999999999997E-4</v>
      </c>
      <c r="EM39" s="9">
        <v>6.9988899999999998E-3</v>
      </c>
      <c r="EN39" s="9">
        <v>2.2660722285962486E-4</v>
      </c>
      <c r="EO39" s="6">
        <v>4</v>
      </c>
      <c r="EP39" s="6"/>
      <c r="EQ39" s="6"/>
      <c r="ER39" s="6"/>
      <c r="ES39" s="15">
        <v>31</v>
      </c>
      <c r="ET39" s="9">
        <v>0.45714285714285724</v>
      </c>
      <c r="EU39" s="9">
        <v>2.3039999999999999E-4</v>
      </c>
      <c r="EV39" s="9">
        <v>6.7273400000000001E-3</v>
      </c>
      <c r="EW39" s="9">
        <v>2.2962770069596603E-4</v>
      </c>
      <c r="EX39" s="6">
        <v>4</v>
      </c>
      <c r="EY39" s="6"/>
      <c r="EZ39" s="6"/>
      <c r="FA39" s="6"/>
      <c r="FB39" s="15">
        <v>31</v>
      </c>
      <c r="FC39" s="9">
        <v>0.45714285714285724</v>
      </c>
      <c r="FD39" s="9">
        <v>2.2800000000000001E-4</v>
      </c>
      <c r="FE39" s="9">
        <v>6.5595699999999998E-3</v>
      </c>
      <c r="FF39" s="9">
        <v>2.2725478042005803E-4</v>
      </c>
      <c r="FG39" s="6">
        <v>4</v>
      </c>
      <c r="FH39" s="6"/>
      <c r="FI39" s="6"/>
      <c r="FJ39" s="6"/>
      <c r="FK39" s="15">
        <v>31</v>
      </c>
      <c r="FL39" s="9">
        <v>0.45714285714285724</v>
      </c>
      <c r="FM39" s="9">
        <v>2.0340000000000001E-4</v>
      </c>
      <c r="FN39" s="9">
        <v>6.1329699999999997E-3</v>
      </c>
      <c r="FO39" s="9">
        <v>2.0277815609729056E-4</v>
      </c>
      <c r="FP39" s="6">
        <v>4</v>
      </c>
      <c r="FQ39" s="6"/>
      <c r="FR39" s="6"/>
      <c r="FS39" s="6"/>
      <c r="FT39" s="15">
        <v>31</v>
      </c>
      <c r="FU39" s="9">
        <v>0.45714285714285724</v>
      </c>
      <c r="FV39" s="9">
        <v>1.7430000000000001E-4</v>
      </c>
      <c r="FW39" s="9">
        <v>5.9134399999999998E-3</v>
      </c>
      <c r="FX39" s="9">
        <v>1.7378624675315891E-4</v>
      </c>
      <c r="FY39" s="6">
        <v>4</v>
      </c>
      <c r="FZ39" s="6"/>
      <c r="GA39" s="6"/>
      <c r="GB39" s="6"/>
      <c r="GC39" s="15">
        <v>31</v>
      </c>
      <c r="GD39" s="9">
        <v>0.45714285714285724</v>
      </c>
      <c r="GE39" s="9">
        <v>1.4550000000000001E-4</v>
      </c>
      <c r="GF39" s="9">
        <v>5.5793400000000003E-3</v>
      </c>
      <c r="GG39" s="9">
        <v>1.4509526395595177E-4</v>
      </c>
      <c r="GH39" s="6">
        <v>4</v>
      </c>
      <c r="GI39" s="6"/>
      <c r="GJ39" s="6"/>
      <c r="GK39" s="6"/>
      <c r="GL39" s="15">
        <v>31</v>
      </c>
      <c r="GM39" s="9">
        <v>0.45714285714285724</v>
      </c>
      <c r="GN39" s="9">
        <v>1.2660000000000001E-4</v>
      </c>
      <c r="GO39" s="9">
        <v>5.3207699999999998E-3</v>
      </c>
      <c r="GP39" s="9">
        <v>1.2626427302815196E-4</v>
      </c>
      <c r="GQ39" s="6">
        <v>4</v>
      </c>
      <c r="GR39" s="6"/>
      <c r="GS39" s="6"/>
      <c r="GT39" s="6"/>
      <c r="GU39" s="15">
        <v>31</v>
      </c>
      <c r="GV39" s="9">
        <v>0.45714285714285724</v>
      </c>
      <c r="GW39" s="9">
        <v>1.1310000000000001E-4</v>
      </c>
      <c r="GX39" s="9">
        <v>5.0910199999999999E-3</v>
      </c>
      <c r="GY39" s="9">
        <v>1.1281297461019602E-4</v>
      </c>
      <c r="GZ39" s="6">
        <v>4</v>
      </c>
      <c r="HA39" s="6"/>
      <c r="HB39" s="6"/>
      <c r="HC39" s="6"/>
      <c r="HD39" s="15">
        <v>31</v>
      </c>
      <c r="HE39" s="9">
        <v>0.45714285714285724</v>
      </c>
      <c r="HF39" s="9">
        <v>1.065E-4</v>
      </c>
      <c r="HG39" s="9">
        <v>4.7862499999999997E-3</v>
      </c>
      <c r="HH39" s="9">
        <v>1.0624566832071037E-4</v>
      </c>
      <c r="HI39" s="6">
        <v>4</v>
      </c>
      <c r="HJ39" s="6"/>
      <c r="HK39" s="6"/>
      <c r="HL39" s="6"/>
      <c r="HM39" s="15">
        <v>31</v>
      </c>
      <c r="HN39" s="9">
        <v>0.45714285714285724</v>
      </c>
      <c r="HO39" s="9">
        <v>1.0670000000000001E-4</v>
      </c>
      <c r="HP39" s="9">
        <v>4.6054499999999996E-3</v>
      </c>
      <c r="HQ39" s="9">
        <v>1.0645488041342324E-4</v>
      </c>
      <c r="HR39" s="6">
        <v>4</v>
      </c>
      <c r="HS39" s="6"/>
      <c r="HT39" s="6"/>
      <c r="HU39" s="6"/>
      <c r="HV39" s="15">
        <v>31</v>
      </c>
      <c r="HW39" s="9">
        <v>0.45714285714285724</v>
      </c>
      <c r="HX39" s="9">
        <v>1.066E-4</v>
      </c>
      <c r="HY39" s="9">
        <v>4.4128300000000004E-3</v>
      </c>
      <c r="HZ39" s="9">
        <v>1.0636543714577719E-4</v>
      </c>
      <c r="IA39" s="6">
        <v>4</v>
      </c>
      <c r="IB39" s="6"/>
      <c r="IC39" s="6"/>
      <c r="ID39" s="6"/>
      <c r="IE39" s="15">
        <v>31</v>
      </c>
      <c r="IF39" s="9">
        <v>0.45714285714285724</v>
      </c>
      <c r="IG39" s="9">
        <v>1.1710000000000001E-4</v>
      </c>
      <c r="IH39" s="9">
        <v>4.2427400000000001E-3</v>
      </c>
      <c r="II39" s="9">
        <v>1.1685215120417465E-4</v>
      </c>
      <c r="IJ39" s="6">
        <v>4</v>
      </c>
      <c r="IK39" s="6"/>
      <c r="IL39" s="6"/>
      <c r="IM39" s="6"/>
      <c r="IN39" s="15">
        <v>31</v>
      </c>
      <c r="IO39" s="9">
        <v>0.45714285714285724</v>
      </c>
      <c r="IP39" s="9">
        <v>1.226E-4</v>
      </c>
      <c r="IQ39" s="9">
        <v>4.14299E-3</v>
      </c>
      <c r="IR39" s="9">
        <v>1.223463952362907E-4</v>
      </c>
      <c r="IS39" s="6">
        <v>4</v>
      </c>
      <c r="IT39" s="6"/>
      <c r="IU39" s="6"/>
      <c r="IV39" s="6"/>
      <c r="IW39" s="15">
        <v>31</v>
      </c>
      <c r="IX39" s="9">
        <v>0.45714285714285724</v>
      </c>
      <c r="IY39" s="9">
        <v>1.316E-4</v>
      </c>
      <c r="IZ39" s="9">
        <v>3.9549600000000004E-3</v>
      </c>
      <c r="JA39" s="9">
        <v>1.3134012480530777E-4</v>
      </c>
      <c r="JB39" s="6">
        <v>4</v>
      </c>
      <c r="JC39" s="6"/>
      <c r="JD39" s="6"/>
      <c r="JE39" s="6"/>
      <c r="JF39" s="15">
        <v>31</v>
      </c>
      <c r="JG39" s="9">
        <v>0.45714285714285724</v>
      </c>
      <c r="JH39" s="9">
        <v>1.3329999999999999E-4</v>
      </c>
      <c r="JI39" s="9">
        <v>3.8295500000000001E-3</v>
      </c>
      <c r="JJ39" s="9">
        <v>1.3304520348343798E-4</v>
      </c>
      <c r="JK39" s="6">
        <v>4</v>
      </c>
      <c r="JL39" s="6"/>
      <c r="JM39" s="6"/>
      <c r="JN39" s="6"/>
      <c r="JO39" s="15">
        <v>31</v>
      </c>
      <c r="JP39" s="9">
        <v>0.45714285714285724</v>
      </c>
      <c r="JQ39" s="9">
        <v>1.3109999999999999E-4</v>
      </c>
      <c r="JR39" s="9">
        <v>3.79212E-3</v>
      </c>
      <c r="JS39" s="9">
        <v>1.3085177526027657E-4</v>
      </c>
      <c r="JT39" s="6">
        <v>4</v>
      </c>
      <c r="JU39" s="6"/>
      <c r="JV39" s="6"/>
      <c r="JW39" s="6"/>
      <c r="JX39" s="15">
        <v>31</v>
      </c>
      <c r="JY39" s="9">
        <v>0.45714285714285724</v>
      </c>
      <c r="JZ39" s="9">
        <v>1.215632329500019E-4</v>
      </c>
      <c r="KA39" s="9">
        <v>5.1864976797593894E-3</v>
      </c>
      <c r="KB39" s="9">
        <v>4.3709381605024494E-3</v>
      </c>
      <c r="KC39" s="6">
        <v>4</v>
      </c>
      <c r="KD39" s="6"/>
      <c r="KE39" s="6"/>
      <c r="KF39" s="6"/>
      <c r="KG39" s="15">
        <v>31</v>
      </c>
      <c r="KH39" s="9">
        <v>0.45714285714285724</v>
      </c>
      <c r="KI39" s="9">
        <v>1.02986681324452E-4</v>
      </c>
      <c r="KJ39" s="9">
        <v>5.0872982534755171E-3</v>
      </c>
      <c r="KK39" s="9">
        <v>3.7759849826944484E-3</v>
      </c>
      <c r="KL39" s="6">
        <v>4</v>
      </c>
      <c r="KM39" s="6"/>
      <c r="KN39" s="6"/>
      <c r="KO39" s="6"/>
      <c r="KP39" s="15">
        <v>31</v>
      </c>
      <c r="KQ39" s="9">
        <v>0.45714285714285724</v>
      </c>
      <c r="KR39" s="9">
        <v>1.026845375519516E-4</v>
      </c>
      <c r="KS39" s="9">
        <v>5.0982260458621049E-3</v>
      </c>
      <c r="KT39" s="9">
        <v>3.7574622239092176E-3</v>
      </c>
      <c r="KU39" s="6">
        <v>4</v>
      </c>
      <c r="KV39" s="6"/>
      <c r="KW39" s="6"/>
      <c r="KX39" s="6"/>
      <c r="KY39" s="15">
        <v>31</v>
      </c>
      <c r="KZ39" s="9">
        <v>0.45714285714285724</v>
      </c>
      <c r="LA39" s="9">
        <v>1.0273643069864199E-4</v>
      </c>
      <c r="LB39" s="9">
        <v>5.1091773117390429E-3</v>
      </c>
      <c r="LC39" s="9">
        <v>3.7518834613063145E-3</v>
      </c>
      <c r="LD39" s="6">
        <v>4</v>
      </c>
      <c r="LE39" s="6"/>
      <c r="LF39" s="6"/>
      <c r="LG39" s="6"/>
      <c r="LH39" s="15">
        <v>31</v>
      </c>
      <c r="LI39" s="9">
        <v>0.45714285714285724</v>
      </c>
      <c r="LJ39" s="9">
        <v>1.03344672019067E-4</v>
      </c>
      <c r="LK39" s="9">
        <v>5.1201521015286537E-3</v>
      </c>
      <c r="LL39" s="9">
        <v>3.7665247248816289E-3</v>
      </c>
      <c r="LM39" s="6">
        <v>4</v>
      </c>
      <c r="LN39" s="6"/>
      <c r="LO39" s="6"/>
      <c r="LP39" s="6"/>
      <c r="LQ39" s="15">
        <v>31</v>
      </c>
      <c r="LR39" s="9">
        <v>0.45714285714285724</v>
      </c>
      <c r="LS39" s="9">
        <v>1.046772474461043E-4</v>
      </c>
      <c r="LT39" s="9">
        <v>5.1311504657615796E-3</v>
      </c>
      <c r="LU39" s="9">
        <v>3.8064897513069192E-3</v>
      </c>
      <c r="LV39" s="6">
        <v>4</v>
      </c>
      <c r="LW39" s="6"/>
      <c r="LX39" s="6"/>
      <c r="LY39" s="6"/>
      <c r="LZ39" s="15">
        <v>31</v>
      </c>
      <c r="MA39" s="9">
        <v>0.45714285714285724</v>
      </c>
      <c r="MB39" s="9">
        <v>1.06836834236566E-4</v>
      </c>
      <c r="MC39" s="9">
        <v>5.1421724550770086E-3</v>
      </c>
      <c r="MD39" s="9">
        <v>3.8761508853391116E-3</v>
      </c>
      <c r="ME39" s="6">
        <v>4</v>
      </c>
      <c r="MF39" s="6"/>
      <c r="MG39" s="6"/>
      <c r="MH39" s="6"/>
      <c r="MI39" s="15">
        <v>31</v>
      </c>
      <c r="MJ39" s="9">
        <v>0.45714285714285724</v>
      </c>
      <c r="MK39" s="9">
        <v>1.098263447640852E-4</v>
      </c>
      <c r="ML39" s="9">
        <v>5.1532181202228891E-3</v>
      </c>
      <c r="MM39" s="9">
        <v>3.9754008936655838E-3</v>
      </c>
      <c r="MN39" s="6">
        <v>4</v>
      </c>
      <c r="MO39" s="6"/>
      <c r="MP39" s="6"/>
      <c r="MQ39" s="6"/>
      <c r="MR39" s="15">
        <v>31</v>
      </c>
      <c r="MS39" s="9">
        <v>0.45714285714285724</v>
      </c>
      <c r="MT39" s="9">
        <v>1.135116025285597E-4</v>
      </c>
      <c r="MU39" s="9">
        <v>5.1642875120561918E-3</v>
      </c>
      <c r="MV39" s="9">
        <v>4.0990998789103769E-3</v>
      </c>
      <c r="MW39" s="6">
        <v>4</v>
      </c>
      <c r="MX39" s="6"/>
      <c r="MY39" s="6"/>
      <c r="MZ39" s="6"/>
      <c r="NA39" s="15">
        <v>31</v>
      </c>
      <c r="NB39" s="9">
        <v>0.45714285714285724</v>
      </c>
      <c r="NC39" s="9">
        <v>1.175874674386602E-4</v>
      </c>
      <c r="ND39" s="9">
        <v>5.1753806815431312E-3</v>
      </c>
      <c r="NE39" s="9">
        <v>4.2360916902719602E-3</v>
      </c>
      <c r="NF39" s="6">
        <v>4</v>
      </c>
    </row>
    <row r="40" spans="1:370">
      <c r="A40" s="6"/>
      <c r="B40" s="6"/>
      <c r="C40" s="6"/>
      <c r="D40" s="15">
        <f t="shared" si="2"/>
        <v>32</v>
      </c>
      <c r="E40" s="9">
        <f t="shared" si="8"/>
        <v>0.48571428571428582</v>
      </c>
      <c r="F40" s="9">
        <f t="shared" si="7"/>
        <v>5.2699999999999993E-5</v>
      </c>
      <c r="G40" s="9">
        <f>'mu (tau) a'!B33</f>
        <v>1.199833E-2</v>
      </c>
      <c r="H40" s="9">
        <f>F40*'qx (tau) a'!B33/G40</f>
        <v>5.2385732514441588E-5</v>
      </c>
      <c r="I40" s="6">
        <f t="shared" si="0"/>
        <v>4</v>
      </c>
      <c r="K40" s="6"/>
      <c r="L40" s="6"/>
      <c r="M40" s="6"/>
      <c r="N40" s="15">
        <v>32</v>
      </c>
      <c r="O40" s="9">
        <v>0.48571428571428582</v>
      </c>
      <c r="P40" s="9">
        <v>5.2699999999999993E-5</v>
      </c>
      <c r="Q40" s="9">
        <v>1.199833E-2</v>
      </c>
      <c r="R40" s="9">
        <v>5.2385732514441588E-5</v>
      </c>
      <c r="S40" s="6">
        <v>4</v>
      </c>
      <c r="T40" s="6"/>
      <c r="U40" s="6"/>
      <c r="V40" s="6"/>
      <c r="W40" s="15">
        <v>32</v>
      </c>
      <c r="X40" s="9">
        <v>0.48571428571428582</v>
      </c>
      <c r="Y40" s="9">
        <v>4.1900000000000002E-5</v>
      </c>
      <c r="Z40" s="9">
        <v>1.0572750000000001E-2</v>
      </c>
      <c r="AA40" s="9">
        <v>4.167965619162469E-5</v>
      </c>
      <c r="AB40" s="6">
        <v>4</v>
      </c>
      <c r="AC40" s="6"/>
      <c r="AD40" s="6"/>
      <c r="AE40" s="6"/>
      <c r="AF40" s="15">
        <v>32</v>
      </c>
      <c r="AG40" s="9">
        <v>0.48571428571428582</v>
      </c>
      <c r="AH40" s="9">
        <v>1.2520000000000001E-4</v>
      </c>
      <c r="AI40" s="9">
        <v>1.1458879999999999E-2</v>
      </c>
      <c r="AJ40" s="9">
        <v>1.2448674914127735E-4</v>
      </c>
      <c r="AK40" s="6">
        <v>4</v>
      </c>
      <c r="AL40" s="6"/>
      <c r="AM40" s="6"/>
      <c r="AN40" s="6"/>
      <c r="AO40" s="15">
        <v>32</v>
      </c>
      <c r="AP40" s="9">
        <v>0.48571428571428582</v>
      </c>
      <c r="AQ40" s="9">
        <v>1.316E-4</v>
      </c>
      <c r="AR40" s="9">
        <v>1.3009959999999999E-2</v>
      </c>
      <c r="AS40" s="9">
        <v>1.3074940215035251E-4</v>
      </c>
      <c r="AT40" s="6">
        <v>4</v>
      </c>
      <c r="AU40" s="6"/>
      <c r="AV40" s="6"/>
      <c r="AW40" s="6"/>
      <c r="AX40" s="15">
        <v>32</v>
      </c>
      <c r="AY40" s="9">
        <v>0.48571428571428582</v>
      </c>
      <c r="AZ40" s="9">
        <v>1.3880000000000001E-4</v>
      </c>
      <c r="BA40" s="9">
        <v>1.1975899999999999E-2</v>
      </c>
      <c r="BB40" s="9">
        <v>1.3797386885328037E-4</v>
      </c>
      <c r="BC40" s="6">
        <v>4</v>
      </c>
      <c r="BD40" s="6"/>
      <c r="BE40" s="6"/>
      <c r="BF40" s="6"/>
      <c r="BG40" s="15">
        <v>32</v>
      </c>
      <c r="BH40" s="9">
        <v>0.48571428571428582</v>
      </c>
      <c r="BI40" s="9">
        <v>1.403E-4</v>
      </c>
      <c r="BJ40" s="9">
        <v>8.7354500000000005E-3</v>
      </c>
      <c r="BK40" s="9">
        <v>1.3968984288159167E-4</v>
      </c>
      <c r="BL40" s="6">
        <v>4</v>
      </c>
      <c r="BM40" s="6"/>
      <c r="BN40" s="6"/>
      <c r="BO40" s="6"/>
      <c r="BP40" s="15">
        <v>32</v>
      </c>
      <c r="BQ40" s="9">
        <v>0.48571428571428582</v>
      </c>
      <c r="BR40" s="9">
        <v>1.3439999999999999E-4</v>
      </c>
      <c r="BS40" s="9">
        <v>8.6351799999999992E-3</v>
      </c>
      <c r="BT40" s="9">
        <v>1.3382225547122352E-4</v>
      </c>
      <c r="BU40" s="6">
        <v>4</v>
      </c>
      <c r="BV40" s="6"/>
      <c r="BW40" s="6"/>
      <c r="BX40" s="6"/>
      <c r="BY40" s="15">
        <v>32</v>
      </c>
      <c r="BZ40" s="9">
        <v>0.48571428571428582</v>
      </c>
      <c r="CA40" s="9">
        <v>1.3769999999999999E-4</v>
      </c>
      <c r="CB40" s="9">
        <v>8.5566900000000005E-3</v>
      </c>
      <c r="CC40" s="9">
        <v>1.3711326120263793E-4</v>
      </c>
      <c r="CD40" s="6">
        <v>4</v>
      </c>
      <c r="CE40" s="6"/>
      <c r="CF40" s="6"/>
      <c r="CG40" s="6"/>
      <c r="CH40" s="15">
        <v>32</v>
      </c>
      <c r="CI40" s="9">
        <v>0.48571428571428582</v>
      </c>
      <c r="CJ40" s="9">
        <v>1.529E-4</v>
      </c>
      <c r="CK40" s="9">
        <v>9.53151E-3</v>
      </c>
      <c r="CL40" s="9">
        <v>1.5217476244582442E-4</v>
      </c>
      <c r="CM40" s="6">
        <v>4</v>
      </c>
      <c r="CN40" s="6"/>
      <c r="CO40" s="6"/>
      <c r="CP40" s="6"/>
      <c r="CQ40" s="15">
        <v>32</v>
      </c>
      <c r="CR40" s="9">
        <v>0.48571428571428582</v>
      </c>
      <c r="CS40" s="9">
        <v>1.6469999999999999E-4</v>
      </c>
      <c r="CT40" s="9">
        <v>1.0073189999999999E-2</v>
      </c>
      <c r="CU40" s="9">
        <v>1.6387463524464445E-4</v>
      </c>
      <c r="CV40" s="6">
        <v>4</v>
      </c>
      <c r="CW40" s="6"/>
      <c r="CX40" s="6"/>
      <c r="CY40" s="6"/>
      <c r="CZ40" s="15">
        <v>32</v>
      </c>
      <c r="DA40" s="9">
        <v>0.48571428571428582</v>
      </c>
      <c r="DB40" s="9">
        <v>1.7260000000000002E-4</v>
      </c>
      <c r="DC40" s="9">
        <v>9.2362E-3</v>
      </c>
      <c r="DD40" s="9">
        <v>1.7180653558822895E-4</v>
      </c>
      <c r="DE40" s="6">
        <v>4</v>
      </c>
      <c r="DF40" s="6"/>
      <c r="DG40" s="6"/>
      <c r="DH40" s="6"/>
      <c r="DI40" s="15">
        <v>32</v>
      </c>
      <c r="DJ40" s="9">
        <v>0.48571428571428582</v>
      </c>
      <c r="DK40" s="9">
        <v>1.8249999999999999E-4</v>
      </c>
      <c r="DL40" s="9">
        <v>9.4601200000000007E-3</v>
      </c>
      <c r="DM40" s="9">
        <v>1.8164075614262817E-4</v>
      </c>
      <c r="DN40" s="6">
        <v>4</v>
      </c>
      <c r="DO40" s="6"/>
      <c r="DP40" s="6"/>
      <c r="DQ40" s="6"/>
      <c r="DR40" s="15">
        <v>32</v>
      </c>
      <c r="DS40" s="9">
        <v>0.48571428571428582</v>
      </c>
      <c r="DT40" s="9">
        <v>1.9469999999999999E-4</v>
      </c>
      <c r="DU40" s="9">
        <v>8.7052499999999994E-3</v>
      </c>
      <c r="DV40" s="9">
        <v>1.9385613784785044E-4</v>
      </c>
      <c r="DW40" s="6">
        <v>4</v>
      </c>
      <c r="DX40" s="6"/>
      <c r="DY40" s="6"/>
      <c r="DZ40" s="6"/>
      <c r="EA40" s="15">
        <v>32</v>
      </c>
      <c r="EB40" s="9">
        <v>0.48571428571428582</v>
      </c>
      <c r="EC40" s="9">
        <v>2.095E-4</v>
      </c>
      <c r="ED40" s="9">
        <v>7.6185899999999997E-3</v>
      </c>
      <c r="EE40" s="9">
        <v>2.0870501759511929E-4</v>
      </c>
      <c r="EF40" s="6">
        <v>4</v>
      </c>
      <c r="EG40" s="6"/>
      <c r="EH40" s="6"/>
      <c r="EI40" s="6"/>
      <c r="EJ40" s="15">
        <v>32</v>
      </c>
      <c r="EK40" s="9">
        <v>0.48571428571428582</v>
      </c>
      <c r="EL40" s="9">
        <v>2.2739999999999997E-4</v>
      </c>
      <c r="EM40" s="9">
        <v>7.2909699999999999E-3</v>
      </c>
      <c r="EN40" s="9">
        <v>2.2657410824622785E-4</v>
      </c>
      <c r="EO40" s="6">
        <v>4</v>
      </c>
      <c r="EP40" s="6"/>
      <c r="EQ40" s="6"/>
      <c r="ER40" s="6"/>
      <c r="ES40" s="15">
        <v>32</v>
      </c>
      <c r="ET40" s="9">
        <v>0.48571428571428582</v>
      </c>
      <c r="EU40" s="9">
        <v>2.3039999999999999E-4</v>
      </c>
      <c r="EV40" s="9">
        <v>7.0132700000000003E-3</v>
      </c>
      <c r="EW40" s="9">
        <v>2.2959512581149731E-4</v>
      </c>
      <c r="EX40" s="6">
        <v>4</v>
      </c>
      <c r="EY40" s="6"/>
      <c r="EZ40" s="6"/>
      <c r="FA40" s="6"/>
      <c r="FB40" s="15">
        <v>32</v>
      </c>
      <c r="FC40" s="9">
        <v>0.48571428571428582</v>
      </c>
      <c r="FD40" s="9">
        <v>2.2800000000000001E-4</v>
      </c>
      <c r="FE40" s="9">
        <v>6.8431000000000004E-3</v>
      </c>
      <c r="FF40" s="9">
        <v>2.2722268562493607E-4</v>
      </c>
      <c r="FG40" s="6">
        <v>4</v>
      </c>
      <c r="FH40" s="6"/>
      <c r="FI40" s="6"/>
      <c r="FJ40" s="6"/>
      <c r="FK40" s="15">
        <v>32</v>
      </c>
      <c r="FL40" s="9">
        <v>0.48571428571428582</v>
      </c>
      <c r="FM40" s="9">
        <v>2.0340000000000001E-4</v>
      </c>
      <c r="FN40" s="9">
        <v>6.4068199999999997E-3</v>
      </c>
      <c r="FO40" s="9">
        <v>2.0275044780405883E-4</v>
      </c>
      <c r="FP40" s="6">
        <v>4</v>
      </c>
      <c r="FQ40" s="6"/>
      <c r="FR40" s="6"/>
      <c r="FS40" s="6"/>
      <c r="FT40" s="15">
        <v>32</v>
      </c>
      <c r="FU40" s="9">
        <v>0.48571428571428582</v>
      </c>
      <c r="FV40" s="9">
        <v>1.7430000000000001E-4</v>
      </c>
      <c r="FW40" s="9">
        <v>6.1840100000000002E-3</v>
      </c>
      <c r="FX40" s="9">
        <v>1.7376278256341757E-4</v>
      </c>
      <c r="FY40" s="6">
        <v>4</v>
      </c>
      <c r="FZ40" s="6"/>
      <c r="GA40" s="6"/>
      <c r="GB40" s="6"/>
      <c r="GC40" s="15">
        <v>32</v>
      </c>
      <c r="GD40" s="9">
        <v>0.48571428571428582</v>
      </c>
      <c r="GE40" s="9">
        <v>1.4550000000000001E-4</v>
      </c>
      <c r="GF40" s="9">
        <v>5.8406400000000002E-3</v>
      </c>
      <c r="GG40" s="9">
        <v>1.4507625277366865E-4</v>
      </c>
      <c r="GH40" s="6">
        <v>4</v>
      </c>
      <c r="GI40" s="6"/>
      <c r="GJ40" s="6"/>
      <c r="GK40" s="6"/>
      <c r="GL40" s="15">
        <v>32</v>
      </c>
      <c r="GM40" s="9">
        <v>0.48571428571428582</v>
      </c>
      <c r="GN40" s="9">
        <v>1.2660000000000001E-4</v>
      </c>
      <c r="GO40" s="9">
        <v>5.5762099999999998E-3</v>
      </c>
      <c r="GP40" s="9">
        <v>1.2624786727903005E-4</v>
      </c>
      <c r="GQ40" s="6">
        <v>4</v>
      </c>
      <c r="GR40" s="6"/>
      <c r="GS40" s="6"/>
      <c r="GT40" s="6"/>
      <c r="GU40" s="15">
        <v>32</v>
      </c>
      <c r="GV40" s="9">
        <v>0.48571428571428582</v>
      </c>
      <c r="GW40" s="9">
        <v>1.1310000000000001E-4</v>
      </c>
      <c r="GX40" s="9">
        <v>5.3412800000000003E-3</v>
      </c>
      <c r="GY40" s="9">
        <v>1.1279868402330528E-4</v>
      </c>
      <c r="GZ40" s="6">
        <v>4</v>
      </c>
      <c r="HA40" s="6"/>
      <c r="HB40" s="6"/>
      <c r="HC40" s="6"/>
      <c r="HD40" s="15">
        <v>32</v>
      </c>
      <c r="HE40" s="9">
        <v>0.48571428571428582</v>
      </c>
      <c r="HF40" s="9">
        <v>1.065E-4</v>
      </c>
      <c r="HG40" s="9">
        <v>5.0266800000000004E-3</v>
      </c>
      <c r="HH40" s="9">
        <v>1.0623304447468308E-4</v>
      </c>
      <c r="HI40" s="6">
        <v>4</v>
      </c>
      <c r="HJ40" s="6"/>
      <c r="HK40" s="6"/>
      <c r="HL40" s="6"/>
      <c r="HM40" s="15">
        <v>32</v>
      </c>
      <c r="HN40" s="9">
        <v>0.48571428571428582</v>
      </c>
      <c r="HO40" s="9">
        <v>1.0670000000000001E-4</v>
      </c>
      <c r="HP40" s="9">
        <v>4.8438300000000004E-3</v>
      </c>
      <c r="HQ40" s="9">
        <v>1.0644227212763454E-4</v>
      </c>
      <c r="HR40" s="6">
        <v>4</v>
      </c>
      <c r="HS40" s="6"/>
      <c r="HT40" s="6"/>
      <c r="HU40" s="6"/>
      <c r="HV40" s="15">
        <v>32</v>
      </c>
      <c r="HW40" s="9">
        <v>0.48571428571428582</v>
      </c>
      <c r="HX40" s="9">
        <v>1.066E-4</v>
      </c>
      <c r="HY40" s="9">
        <v>4.6448599999999998E-3</v>
      </c>
      <c r="HZ40" s="9">
        <v>1.0635305692744239E-4</v>
      </c>
      <c r="IA40" s="6">
        <v>4</v>
      </c>
      <c r="IB40" s="6"/>
      <c r="IC40" s="6"/>
      <c r="ID40" s="6"/>
      <c r="IE40" s="15">
        <v>32</v>
      </c>
      <c r="IF40" s="9">
        <v>0.48571428571428582</v>
      </c>
      <c r="IG40" s="9">
        <v>1.1710000000000001E-4</v>
      </c>
      <c r="IH40" s="9">
        <v>4.4688699999999998E-3</v>
      </c>
      <c r="II40" s="9">
        <v>1.1683901321810662E-4</v>
      </c>
      <c r="IJ40" s="6">
        <v>4</v>
      </c>
      <c r="IK40" s="6"/>
      <c r="IL40" s="6"/>
      <c r="IM40" s="6"/>
      <c r="IN40" s="15">
        <v>32</v>
      </c>
      <c r="IO40" s="9">
        <v>0.48571428571428582</v>
      </c>
      <c r="IP40" s="9">
        <v>1.226E-4</v>
      </c>
      <c r="IQ40" s="9">
        <v>4.3667000000000003E-3</v>
      </c>
      <c r="IR40" s="9">
        <v>1.2233271532278382E-4</v>
      </c>
      <c r="IS40" s="6">
        <v>4</v>
      </c>
      <c r="IT40" s="6"/>
      <c r="IU40" s="6"/>
      <c r="IV40" s="6"/>
      <c r="IW40" s="15">
        <v>32</v>
      </c>
      <c r="IX40" s="9">
        <v>0.48571428571428582</v>
      </c>
      <c r="IY40" s="9">
        <v>1.316E-4</v>
      </c>
      <c r="IZ40" s="9">
        <v>4.1711200000000004E-3</v>
      </c>
      <c r="JA40" s="9">
        <v>1.3132614357774409E-4</v>
      </c>
      <c r="JB40" s="6">
        <v>4</v>
      </c>
      <c r="JC40" s="6"/>
      <c r="JD40" s="6"/>
      <c r="JE40" s="6"/>
      <c r="JF40" s="15">
        <v>32</v>
      </c>
      <c r="JG40" s="9">
        <v>0.48571428571428582</v>
      </c>
      <c r="JH40" s="9">
        <v>1.3329999999999999E-4</v>
      </c>
      <c r="JI40" s="9">
        <v>4.0417600000000001E-3</v>
      </c>
      <c r="JJ40" s="9">
        <v>1.3303120744428168E-4</v>
      </c>
      <c r="JK40" s="6">
        <v>4</v>
      </c>
      <c r="JL40" s="6"/>
      <c r="JM40" s="6"/>
      <c r="JN40" s="6"/>
      <c r="JO40" s="15">
        <v>32</v>
      </c>
      <c r="JP40" s="9">
        <v>0.48571428571428582</v>
      </c>
      <c r="JQ40" s="9">
        <v>1.3109999999999999E-4</v>
      </c>
      <c r="JR40" s="9">
        <v>4.0046500000000002E-3</v>
      </c>
      <c r="JS40" s="9">
        <v>1.3083777708413965E-4</v>
      </c>
      <c r="JT40" s="6">
        <v>4</v>
      </c>
      <c r="JU40" s="6"/>
      <c r="JV40" s="6"/>
      <c r="JW40" s="6"/>
      <c r="JX40" s="15">
        <v>32</v>
      </c>
      <c r="JY40" s="9">
        <v>0.48571428571428582</v>
      </c>
      <c r="JZ40" s="9">
        <v>1.175874674386602E-4</v>
      </c>
      <c r="KA40" s="9">
        <v>5.4256282243391992E-3</v>
      </c>
      <c r="KB40" s="9">
        <v>4.0416398754202611E-3</v>
      </c>
      <c r="KC40" s="6">
        <v>4</v>
      </c>
      <c r="KD40" s="6"/>
      <c r="KE40" s="6"/>
      <c r="KF40" s="6"/>
      <c r="KG40" s="15">
        <v>32</v>
      </c>
      <c r="KH40" s="9">
        <v>0.48571428571428582</v>
      </c>
      <c r="KI40" s="9">
        <v>1.215632329500019E-4</v>
      </c>
      <c r="KJ40" s="9">
        <v>5.4369411737108398E-3</v>
      </c>
      <c r="KK40" s="9">
        <v>4.1704604036378479E-3</v>
      </c>
      <c r="KL40" s="6">
        <v>4</v>
      </c>
      <c r="KM40" s="6"/>
      <c r="KN40" s="6"/>
      <c r="KO40" s="6"/>
      <c r="KP40" s="15">
        <v>32</v>
      </c>
      <c r="KQ40" s="9">
        <v>0.48571428571428582</v>
      </c>
      <c r="KR40" s="9">
        <v>1.02986681324452E-4</v>
      </c>
      <c r="KS40" s="9">
        <v>5.3359679495128898E-3</v>
      </c>
      <c r="KT40" s="9">
        <v>3.6006135379144425E-3</v>
      </c>
      <c r="KU40" s="6">
        <v>4</v>
      </c>
      <c r="KV40" s="6"/>
      <c r="KW40" s="6"/>
      <c r="KX40" s="6"/>
      <c r="KY40" s="15">
        <v>32</v>
      </c>
      <c r="KZ40" s="9">
        <v>0.48571428571428582</v>
      </c>
      <c r="LA40" s="9">
        <v>1.026845375519516E-4</v>
      </c>
      <c r="LB40" s="9">
        <v>5.3470939487088422E-3</v>
      </c>
      <c r="LC40" s="9">
        <v>3.5831342365657323E-3</v>
      </c>
      <c r="LD40" s="6">
        <v>4</v>
      </c>
      <c r="LE40" s="6"/>
      <c r="LF40" s="6"/>
      <c r="LG40" s="6"/>
      <c r="LH40" s="15">
        <v>32</v>
      </c>
      <c r="LI40" s="9">
        <v>0.48571428571428582</v>
      </c>
      <c r="LJ40" s="9">
        <v>1.0273643069864199E-4</v>
      </c>
      <c r="LK40" s="9">
        <v>5.3582431466682214E-3</v>
      </c>
      <c r="LL40" s="9">
        <v>3.5779778688652792E-3</v>
      </c>
      <c r="LM40" s="6">
        <v>4</v>
      </c>
      <c r="LN40" s="6"/>
      <c r="LO40" s="6"/>
      <c r="LP40" s="6"/>
      <c r="LQ40" s="15">
        <v>32</v>
      </c>
      <c r="LR40" s="9">
        <v>0.48571428571428582</v>
      </c>
      <c r="LS40" s="9">
        <v>1.03344672019067E-4</v>
      </c>
      <c r="LT40" s="9">
        <v>5.3694155917626473E-3</v>
      </c>
      <c r="LU40" s="9">
        <v>3.5912711158229815E-3</v>
      </c>
      <c r="LV40" s="6">
        <v>4</v>
      </c>
      <c r="LW40" s="6"/>
      <c r="LX40" s="6"/>
      <c r="LY40" s="6"/>
      <c r="LZ40" s="15">
        <v>32</v>
      </c>
      <c r="MA40" s="9">
        <v>0.48571428571428582</v>
      </c>
      <c r="MB40" s="9">
        <v>1.046772474461043E-4</v>
      </c>
      <c r="MC40" s="9">
        <v>5.3806113324646023E-3</v>
      </c>
      <c r="MD40" s="9">
        <v>3.6295014431203584E-3</v>
      </c>
      <c r="ME40" s="6">
        <v>4</v>
      </c>
      <c r="MF40" s="6"/>
      <c r="MG40" s="6"/>
      <c r="MH40" s="6"/>
      <c r="MI40" s="15">
        <v>32</v>
      </c>
      <c r="MJ40" s="9">
        <v>0.48571428571428582</v>
      </c>
      <c r="MK40" s="9">
        <v>1.06836834236566E-4</v>
      </c>
      <c r="ML40" s="9">
        <v>5.3918304173476359E-3</v>
      </c>
      <c r="MM40" s="9">
        <v>3.6960489369415621E-3</v>
      </c>
      <c r="MN40" s="6">
        <v>4</v>
      </c>
      <c r="MO40" s="6"/>
      <c r="MP40" s="6"/>
      <c r="MQ40" s="6"/>
      <c r="MR40" s="15">
        <v>32</v>
      </c>
      <c r="MS40" s="9">
        <v>0.48571428571428582</v>
      </c>
      <c r="MT40" s="9">
        <v>1.098263447640852E-4</v>
      </c>
      <c r="MU40" s="9">
        <v>5.4030728950865813E-3</v>
      </c>
      <c r="MV40" s="9">
        <v>3.7907431700449769E-3</v>
      </c>
      <c r="MW40" s="6">
        <v>4</v>
      </c>
      <c r="MX40" s="6"/>
      <c r="MY40" s="6"/>
      <c r="MZ40" s="6"/>
      <c r="NA40" s="15">
        <v>32</v>
      </c>
      <c r="NB40" s="9">
        <v>0.48571428571428582</v>
      </c>
      <c r="NC40" s="9">
        <v>1.135116025285597E-4</v>
      </c>
      <c r="ND40" s="9">
        <v>5.4143388144577602E-3</v>
      </c>
      <c r="NE40" s="9">
        <v>3.9087819233729962E-3</v>
      </c>
      <c r="NF40" s="6">
        <v>4</v>
      </c>
    </row>
    <row r="41" spans="1:370">
      <c r="A41" s="6"/>
      <c r="B41" s="6"/>
      <c r="C41" s="6"/>
      <c r="D41" s="15">
        <f t="shared" si="2"/>
        <v>33</v>
      </c>
      <c r="E41" s="9">
        <f t="shared" si="8"/>
        <v>0.51428571428571435</v>
      </c>
      <c r="F41" s="9">
        <f t="shared" si="7"/>
        <v>5.2699999999999993E-5</v>
      </c>
      <c r="G41" s="9">
        <f>'mu (tau) a'!B34</f>
        <v>1.2207519999999999E-2</v>
      </c>
      <c r="H41" s="9">
        <f>F41*'qx (tau) a'!B34/G41</f>
        <v>5.2380282153951004E-5</v>
      </c>
      <c r="I41" s="6">
        <f t="shared" si="0"/>
        <v>4</v>
      </c>
      <c r="K41" s="6"/>
      <c r="L41" s="6"/>
      <c r="M41" s="6"/>
      <c r="N41" s="15">
        <v>33</v>
      </c>
      <c r="O41" s="9">
        <v>0.51428571428571435</v>
      </c>
      <c r="P41" s="9">
        <v>5.2699999999999993E-5</v>
      </c>
      <c r="Q41" s="9">
        <v>1.2207519999999999E-2</v>
      </c>
      <c r="R41" s="9">
        <v>5.2380282153951004E-5</v>
      </c>
      <c r="S41" s="6">
        <v>4</v>
      </c>
      <c r="T41" s="6"/>
      <c r="U41" s="6"/>
      <c r="V41" s="6"/>
      <c r="W41" s="15">
        <v>33</v>
      </c>
      <c r="X41" s="9">
        <v>0.51428571428571435</v>
      </c>
      <c r="Y41" s="9">
        <v>4.1900000000000002E-5</v>
      </c>
      <c r="Z41" s="9">
        <v>1.0783849999999999E-2</v>
      </c>
      <c r="AA41" s="9">
        <v>4.1675305016297521E-5</v>
      </c>
      <c r="AB41" s="6">
        <v>4</v>
      </c>
      <c r="AC41" s="6"/>
      <c r="AD41" s="6"/>
      <c r="AE41" s="6"/>
      <c r="AF41" s="15">
        <v>33</v>
      </c>
      <c r="AG41" s="9">
        <v>0.51428571428571435</v>
      </c>
      <c r="AH41" s="9">
        <v>1.2520000000000001E-4</v>
      </c>
      <c r="AI41" s="9">
        <v>1.168867E-2</v>
      </c>
      <c r="AJ41" s="9">
        <v>1.2447260056105616E-4</v>
      </c>
      <c r="AK41" s="6">
        <v>4</v>
      </c>
      <c r="AL41" s="6"/>
      <c r="AM41" s="6"/>
      <c r="AN41" s="6"/>
      <c r="AO41" s="15">
        <v>33</v>
      </c>
      <c r="AP41" s="9">
        <v>0.51428571428571435</v>
      </c>
      <c r="AQ41" s="9">
        <v>1.316E-4</v>
      </c>
      <c r="AR41" s="9">
        <v>1.3159489999999999E-2</v>
      </c>
      <c r="AS41" s="9">
        <v>1.3073976666268982E-4</v>
      </c>
      <c r="AT41" s="6">
        <v>4</v>
      </c>
      <c r="AU41" s="6"/>
      <c r="AV41" s="6"/>
      <c r="AW41" s="6"/>
      <c r="AX41" s="15">
        <v>33</v>
      </c>
      <c r="AY41" s="9">
        <v>0.51428571428571435</v>
      </c>
      <c r="AZ41" s="9">
        <v>1.3880000000000001E-4</v>
      </c>
      <c r="BA41" s="9">
        <v>1.213154E-2</v>
      </c>
      <c r="BB41" s="9">
        <v>1.379631868666303E-4</v>
      </c>
      <c r="BC41" s="6">
        <v>4</v>
      </c>
      <c r="BD41" s="6"/>
      <c r="BE41" s="6"/>
      <c r="BF41" s="6"/>
      <c r="BG41" s="15">
        <v>33</v>
      </c>
      <c r="BH41" s="9">
        <v>0.51428571428571435</v>
      </c>
      <c r="BI41" s="9">
        <v>1.403E-4</v>
      </c>
      <c r="BJ41" s="9">
        <v>8.9769499999999992E-3</v>
      </c>
      <c r="BK41" s="9">
        <v>1.3967296787884527E-4</v>
      </c>
      <c r="BL41" s="6">
        <v>4</v>
      </c>
      <c r="BM41" s="6"/>
      <c r="BN41" s="6"/>
      <c r="BO41" s="6"/>
      <c r="BP41" s="15">
        <v>33</v>
      </c>
      <c r="BQ41" s="9">
        <v>0.51428571428571435</v>
      </c>
      <c r="BR41" s="9">
        <v>1.3439999999999999E-4</v>
      </c>
      <c r="BS41" s="9">
        <v>8.8795300000000001E-3</v>
      </c>
      <c r="BT41" s="9">
        <v>1.3380591450223153E-4</v>
      </c>
      <c r="BU41" s="6">
        <v>4</v>
      </c>
      <c r="BV41" s="6"/>
      <c r="BW41" s="6"/>
      <c r="BX41" s="6"/>
      <c r="BY41" s="15">
        <v>33</v>
      </c>
      <c r="BZ41" s="9">
        <v>0.51428571428571435</v>
      </c>
      <c r="CA41" s="9">
        <v>1.3769999999999999E-4</v>
      </c>
      <c r="CB41" s="9">
        <v>8.8014700000000005E-3</v>
      </c>
      <c r="CC41" s="9">
        <v>1.3709656795967036E-4</v>
      </c>
      <c r="CD41" s="6">
        <v>4</v>
      </c>
      <c r="CE41" s="6"/>
      <c r="CF41" s="6"/>
      <c r="CG41" s="6"/>
      <c r="CH41" s="15">
        <v>33</v>
      </c>
      <c r="CI41" s="9">
        <v>0.51428571428571435</v>
      </c>
      <c r="CJ41" s="9">
        <v>1.529E-4</v>
      </c>
      <c r="CK41" s="9">
        <v>9.7753200000000005E-3</v>
      </c>
      <c r="CL41" s="9">
        <v>1.5215640633759305E-4</v>
      </c>
      <c r="CM41" s="6">
        <v>4</v>
      </c>
      <c r="CN41" s="6"/>
      <c r="CO41" s="6"/>
      <c r="CP41" s="6"/>
      <c r="CQ41" s="15">
        <v>33</v>
      </c>
      <c r="CR41" s="9">
        <v>0.51428571428571435</v>
      </c>
      <c r="CS41" s="9">
        <v>1.6469999999999999E-4</v>
      </c>
      <c r="CT41" s="9">
        <v>1.028457E-2</v>
      </c>
      <c r="CU41" s="9">
        <v>1.6385748864561182E-4</v>
      </c>
      <c r="CV41" s="6">
        <v>4</v>
      </c>
      <c r="CW41" s="6"/>
      <c r="CX41" s="6"/>
      <c r="CY41" s="6"/>
      <c r="CZ41" s="15">
        <v>33</v>
      </c>
      <c r="DA41" s="9">
        <v>0.51428571428571435</v>
      </c>
      <c r="DB41" s="9">
        <v>1.7260000000000002E-4</v>
      </c>
      <c r="DC41" s="9">
        <v>9.4781899999999992E-3</v>
      </c>
      <c r="DD41" s="9">
        <v>1.7178582071049431E-4</v>
      </c>
      <c r="DE41" s="6">
        <v>4</v>
      </c>
      <c r="DF41" s="6"/>
      <c r="DG41" s="6"/>
      <c r="DH41" s="6"/>
      <c r="DI41" s="15">
        <v>33</v>
      </c>
      <c r="DJ41" s="9">
        <v>0.51428571428571435</v>
      </c>
      <c r="DK41" s="9">
        <v>1.8249999999999999E-4</v>
      </c>
      <c r="DL41" s="9">
        <v>9.6736500000000007E-3</v>
      </c>
      <c r="DM41" s="9">
        <v>1.8162142521178663E-4</v>
      </c>
      <c r="DN41" s="6">
        <v>4</v>
      </c>
      <c r="DO41" s="6"/>
      <c r="DP41" s="6"/>
      <c r="DQ41" s="6"/>
      <c r="DR41" s="15">
        <v>33</v>
      </c>
      <c r="DS41" s="9">
        <v>0.51428571428571435</v>
      </c>
      <c r="DT41" s="9">
        <v>1.9469999999999999E-4</v>
      </c>
      <c r="DU41" s="9">
        <v>8.94205E-3</v>
      </c>
      <c r="DV41" s="9">
        <v>1.9383341347901207E-4</v>
      </c>
      <c r="DW41" s="6">
        <v>4</v>
      </c>
      <c r="DX41" s="6"/>
      <c r="DY41" s="6"/>
      <c r="DZ41" s="6"/>
      <c r="EA41" s="15">
        <v>33</v>
      </c>
      <c r="EB41" s="9">
        <v>0.51428571428571435</v>
      </c>
      <c r="EC41" s="9">
        <v>2.095E-4</v>
      </c>
      <c r="ED41" s="9">
        <v>7.8545000000000004E-3</v>
      </c>
      <c r="EE41" s="9">
        <v>2.0868061748042523E-4</v>
      </c>
      <c r="EF41" s="6">
        <v>4</v>
      </c>
      <c r="EG41" s="6"/>
      <c r="EH41" s="6"/>
      <c r="EI41" s="6"/>
      <c r="EJ41" s="15">
        <v>33</v>
      </c>
      <c r="EK41" s="9">
        <v>0.51428571428571435</v>
      </c>
      <c r="EL41" s="9">
        <v>2.2739999999999997E-4</v>
      </c>
      <c r="EM41" s="9">
        <v>7.5222199999999996E-3</v>
      </c>
      <c r="EN41" s="9">
        <v>2.2654810627713626E-4</v>
      </c>
      <c r="EO41" s="6">
        <v>4</v>
      </c>
      <c r="EP41" s="6"/>
      <c r="EQ41" s="6"/>
      <c r="ER41" s="6"/>
      <c r="ES41" s="15">
        <v>33</v>
      </c>
      <c r="ET41" s="9">
        <v>0.51428571428571435</v>
      </c>
      <c r="EU41" s="9">
        <v>2.3039999999999999E-4</v>
      </c>
      <c r="EV41" s="9">
        <v>7.2413399999999998E-3</v>
      </c>
      <c r="EW41" s="9">
        <v>2.2956893171705787E-4</v>
      </c>
      <c r="EX41" s="6">
        <v>4</v>
      </c>
      <c r="EY41" s="6"/>
      <c r="EZ41" s="6"/>
      <c r="FA41" s="6"/>
      <c r="FB41" s="15">
        <v>33</v>
      </c>
      <c r="FC41" s="9">
        <v>0.51428571428571435</v>
      </c>
      <c r="FD41" s="9">
        <v>2.2800000000000001E-4</v>
      </c>
      <c r="FE41" s="9">
        <v>7.0716900000000003E-3</v>
      </c>
      <c r="FF41" s="9">
        <v>2.271965484912376E-4</v>
      </c>
      <c r="FG41" s="6">
        <v>4</v>
      </c>
      <c r="FH41" s="6"/>
      <c r="FI41" s="6"/>
      <c r="FJ41" s="6"/>
      <c r="FK41" s="15">
        <v>33</v>
      </c>
      <c r="FL41" s="9">
        <v>0.51428571428571435</v>
      </c>
      <c r="FM41" s="9">
        <v>2.0340000000000001E-4</v>
      </c>
      <c r="FN41" s="9">
        <v>6.6291299999999996E-3</v>
      </c>
      <c r="FO41" s="9">
        <v>2.0272804757185336E-4</v>
      </c>
      <c r="FP41" s="6">
        <v>4</v>
      </c>
      <c r="FQ41" s="6"/>
      <c r="FR41" s="6"/>
      <c r="FS41" s="6"/>
      <c r="FT41" s="15">
        <v>33</v>
      </c>
      <c r="FU41" s="9">
        <v>0.51428571428571435</v>
      </c>
      <c r="FV41" s="9">
        <v>1.7430000000000001E-4</v>
      </c>
      <c r="FW41" s="9">
        <v>6.40575E-3</v>
      </c>
      <c r="FX41" s="9">
        <v>1.7374328486125749E-4</v>
      </c>
      <c r="FY41" s="6">
        <v>4</v>
      </c>
      <c r="FZ41" s="6"/>
      <c r="GA41" s="6"/>
      <c r="GB41" s="6"/>
      <c r="GC41" s="15">
        <v>33</v>
      </c>
      <c r="GD41" s="9">
        <v>0.51428571428571435</v>
      </c>
      <c r="GE41" s="9">
        <v>1.4550000000000001E-4</v>
      </c>
      <c r="GF41" s="9">
        <v>6.0565899999999997E-3</v>
      </c>
      <c r="GG41" s="9">
        <v>1.4506061166431937E-4</v>
      </c>
      <c r="GH41" s="6">
        <v>4</v>
      </c>
      <c r="GI41" s="6"/>
      <c r="GJ41" s="6"/>
      <c r="GK41" s="6"/>
      <c r="GL41" s="15">
        <v>33</v>
      </c>
      <c r="GM41" s="9">
        <v>0.51428571428571435</v>
      </c>
      <c r="GN41" s="9">
        <v>1.2660000000000001E-4</v>
      </c>
      <c r="GO41" s="9">
        <v>5.78941E-3</v>
      </c>
      <c r="GP41" s="9">
        <v>1.262345938532597E-4</v>
      </c>
      <c r="GQ41" s="6">
        <v>4</v>
      </c>
      <c r="GR41" s="6"/>
      <c r="GS41" s="6"/>
      <c r="GT41" s="6"/>
      <c r="GU41" s="15">
        <v>33</v>
      </c>
      <c r="GV41" s="9">
        <v>0.51428571428571435</v>
      </c>
      <c r="GW41" s="9">
        <v>1.1310000000000001E-4</v>
      </c>
      <c r="GX41" s="9">
        <v>5.5519000000000002E-3</v>
      </c>
      <c r="GY41" s="9">
        <v>1.1278689151461661E-4</v>
      </c>
      <c r="GZ41" s="6">
        <v>4</v>
      </c>
      <c r="HA41" s="6"/>
      <c r="HB41" s="6"/>
      <c r="HC41" s="6"/>
      <c r="HD41" s="15">
        <v>33</v>
      </c>
      <c r="HE41" s="9">
        <v>0.51428571428571435</v>
      </c>
      <c r="HF41" s="9">
        <v>1.065E-4</v>
      </c>
      <c r="HG41" s="9">
        <v>5.2304200000000004E-3</v>
      </c>
      <c r="HH41" s="9">
        <v>1.0622226704547627E-4</v>
      </c>
      <c r="HI41" s="6">
        <v>4</v>
      </c>
      <c r="HJ41" s="6"/>
      <c r="HK41" s="6"/>
      <c r="HL41" s="6"/>
      <c r="HM41" s="15">
        <v>33</v>
      </c>
      <c r="HN41" s="9">
        <v>0.51428571428571435</v>
      </c>
      <c r="HO41" s="9">
        <v>1.0670000000000001E-4</v>
      </c>
      <c r="HP41" s="9">
        <v>5.0473699999999998E-3</v>
      </c>
      <c r="HQ41" s="9">
        <v>1.0643152552715573E-4</v>
      </c>
      <c r="HR41" s="6">
        <v>4</v>
      </c>
      <c r="HS41" s="6"/>
      <c r="HT41" s="6"/>
      <c r="HU41" s="6"/>
      <c r="HV41" s="15">
        <v>33</v>
      </c>
      <c r="HW41" s="9">
        <v>0.51428571428571435</v>
      </c>
      <c r="HX41" s="9">
        <v>1.066E-4</v>
      </c>
      <c r="HY41" s="9">
        <v>4.8442499999999996E-3</v>
      </c>
      <c r="HZ41" s="9">
        <v>1.0634253599628426E-4</v>
      </c>
      <c r="IA41" s="6">
        <v>4</v>
      </c>
      <c r="IB41" s="6"/>
      <c r="IC41" s="6"/>
      <c r="ID41" s="6"/>
      <c r="IE41" s="15">
        <v>33</v>
      </c>
      <c r="IF41" s="9">
        <v>0.51428571428571435</v>
      </c>
      <c r="IG41" s="9">
        <v>1.1710000000000001E-4</v>
      </c>
      <c r="IH41" s="9">
        <v>4.6642000000000003E-3</v>
      </c>
      <c r="II41" s="9">
        <v>1.1682734745508339E-4</v>
      </c>
      <c r="IJ41" s="6">
        <v>4</v>
      </c>
      <c r="IK41" s="6"/>
      <c r="IL41" s="6"/>
      <c r="IM41" s="6"/>
      <c r="IN41" s="15">
        <v>33</v>
      </c>
      <c r="IO41" s="9">
        <v>0.51428571428571435</v>
      </c>
      <c r="IP41" s="9">
        <v>1.226E-4</v>
      </c>
      <c r="IQ41" s="9">
        <v>4.5607399999999998E-3</v>
      </c>
      <c r="IR41" s="9">
        <v>1.2232096896556261E-4</v>
      </c>
      <c r="IS41" s="6">
        <v>4</v>
      </c>
      <c r="IT41" s="6"/>
      <c r="IU41" s="6"/>
      <c r="IV41" s="6"/>
      <c r="IW41" s="15">
        <v>33</v>
      </c>
      <c r="IX41" s="9">
        <v>0.51428571428571435</v>
      </c>
      <c r="IY41" s="9">
        <v>1.316E-4</v>
      </c>
      <c r="IZ41" s="9">
        <v>4.3590699999999996E-3</v>
      </c>
      <c r="JA41" s="9">
        <v>1.3131379950310503E-4</v>
      </c>
      <c r="JB41" s="6">
        <v>4</v>
      </c>
      <c r="JC41" s="6"/>
      <c r="JD41" s="6"/>
      <c r="JE41" s="6"/>
      <c r="JF41" s="15">
        <v>33</v>
      </c>
      <c r="JG41" s="9">
        <v>0.51428571428571435</v>
      </c>
      <c r="JH41" s="9">
        <v>1.3329999999999999E-4</v>
      </c>
      <c r="JI41" s="9">
        <v>4.2273099999999997E-3</v>
      </c>
      <c r="JJ41" s="9">
        <v>1.3301904047727749E-4</v>
      </c>
      <c r="JK41" s="6">
        <v>4</v>
      </c>
      <c r="JL41" s="6"/>
      <c r="JM41" s="6"/>
      <c r="JN41" s="6"/>
      <c r="JO41" s="15">
        <v>33</v>
      </c>
      <c r="JP41" s="9">
        <v>0.51428571428571435</v>
      </c>
      <c r="JQ41" s="9">
        <v>1.3109999999999999E-4</v>
      </c>
      <c r="JR41" s="9">
        <v>4.1913999999999996E-3</v>
      </c>
      <c r="JS41" s="9">
        <v>1.308256890299184E-4</v>
      </c>
      <c r="JT41" s="6">
        <v>4</v>
      </c>
      <c r="JU41" s="6"/>
      <c r="JV41" s="6"/>
      <c r="JW41" s="6"/>
      <c r="JX41" s="15">
        <v>33</v>
      </c>
      <c r="JY41" s="9">
        <v>0.51428571428571435</v>
      </c>
      <c r="JZ41" s="9">
        <v>1.135116025285597E-4</v>
      </c>
      <c r="KA41" s="9">
        <v>5.6251122854780299E-3</v>
      </c>
      <c r="KB41" s="9">
        <v>3.7631858541972902E-3</v>
      </c>
      <c r="KC41" s="6">
        <v>4</v>
      </c>
      <c r="KD41" s="6"/>
      <c r="KE41" s="6"/>
      <c r="KF41" s="6"/>
      <c r="KG41" s="15">
        <v>33</v>
      </c>
      <c r="KH41" s="9">
        <v>0.51428571428571435</v>
      </c>
      <c r="KI41" s="9">
        <v>1.175874674386602E-4</v>
      </c>
      <c r="KJ41" s="9">
        <v>5.6365347704000843E-3</v>
      </c>
      <c r="KK41" s="9">
        <v>3.8912151224083573E-3</v>
      </c>
      <c r="KL41" s="6">
        <v>4</v>
      </c>
      <c r="KM41" s="6"/>
      <c r="KN41" s="6"/>
      <c r="KO41" s="6"/>
      <c r="KP41" s="15">
        <v>33</v>
      </c>
      <c r="KQ41" s="9">
        <v>0.51428571428571435</v>
      </c>
      <c r="KR41" s="9">
        <v>1.215632329500019E-4</v>
      </c>
      <c r="KS41" s="9">
        <v>5.6479804500878961E-3</v>
      </c>
      <c r="KT41" s="9">
        <v>4.0152973817423549E-3</v>
      </c>
      <c r="KU41" s="6">
        <v>4</v>
      </c>
      <c r="KV41" s="6"/>
      <c r="KW41" s="6"/>
      <c r="KX41" s="6"/>
      <c r="KY41" s="15">
        <v>33</v>
      </c>
      <c r="KZ41" s="9">
        <v>0.51428571428571435</v>
      </c>
      <c r="LA41" s="9">
        <v>1.02986681324452E-4</v>
      </c>
      <c r="LB41" s="9">
        <v>5.5458004080740017E-3</v>
      </c>
      <c r="LC41" s="9">
        <v>3.4649156768569258E-3</v>
      </c>
      <c r="LD41" s="6">
        <v>4</v>
      </c>
      <c r="LE41" s="6"/>
      <c r="LF41" s="6"/>
      <c r="LG41" s="6"/>
      <c r="LH41" s="15">
        <v>33</v>
      </c>
      <c r="LI41" s="9">
        <v>0.51428571428571435</v>
      </c>
      <c r="LJ41" s="9">
        <v>1.026845375519516E-4</v>
      </c>
      <c r="LK41" s="9">
        <v>5.5570618404378524E-3</v>
      </c>
      <c r="LL41" s="9">
        <v>3.4482235666428336E-3</v>
      </c>
      <c r="LM41" s="6">
        <v>4</v>
      </c>
      <c r="LN41" s="6"/>
      <c r="LO41" s="6"/>
      <c r="LP41" s="6"/>
      <c r="LQ41" s="15">
        <v>33</v>
      </c>
      <c r="LR41" s="9">
        <v>0.51428571428571435</v>
      </c>
      <c r="LS41" s="9">
        <v>1.0273643069864199E-4</v>
      </c>
      <c r="LT41" s="9">
        <v>5.5683461405303487E-3</v>
      </c>
      <c r="LU41" s="9">
        <v>3.4425905317002274E-3</v>
      </c>
      <c r="LV41" s="6">
        <v>4</v>
      </c>
      <c r="LW41" s="6"/>
      <c r="LX41" s="6"/>
      <c r="LY41" s="6"/>
      <c r="LZ41" s="15">
        <v>33</v>
      </c>
      <c r="MA41" s="9">
        <v>0.51428571428571435</v>
      </c>
      <c r="MB41" s="9">
        <v>1.03344672019067E-4</v>
      </c>
      <c r="MC41" s="9">
        <v>5.5796533547872477E-3</v>
      </c>
      <c r="MD41" s="9">
        <v>3.4554703763053462E-3</v>
      </c>
      <c r="ME41" s="6">
        <v>4</v>
      </c>
      <c r="MF41" s="6"/>
      <c r="MG41" s="6"/>
      <c r="MH41" s="6"/>
      <c r="MI41" s="15">
        <v>33</v>
      </c>
      <c r="MJ41" s="9">
        <v>0.51428571428571435</v>
      </c>
      <c r="MK41" s="9">
        <v>1.046772474461043E-4</v>
      </c>
      <c r="ML41" s="9">
        <v>5.5909835297385836E-3</v>
      </c>
      <c r="MM41" s="9">
        <v>3.4923439364303666E-3</v>
      </c>
      <c r="MN41" s="6">
        <v>4</v>
      </c>
      <c r="MO41" s="6"/>
      <c r="MP41" s="6"/>
      <c r="MQ41" s="6"/>
      <c r="MR41" s="15">
        <v>33</v>
      </c>
      <c r="MS41" s="9">
        <v>0.51428571428571435</v>
      </c>
      <c r="MT41" s="9">
        <v>1.06836834236566E-4</v>
      </c>
      <c r="MU41" s="9">
        <v>5.6023367120088758E-3</v>
      </c>
      <c r="MV41" s="9">
        <v>3.5563988543831767E-3</v>
      </c>
      <c r="MW41" s="6">
        <v>4</v>
      </c>
      <c r="MX41" s="6"/>
      <c r="MY41" s="6"/>
      <c r="MZ41" s="6"/>
      <c r="NA41" s="15">
        <v>33</v>
      </c>
      <c r="NB41" s="9">
        <v>0.51428571428571435</v>
      </c>
      <c r="NC41" s="9">
        <v>1.098263447640852E-4</v>
      </c>
      <c r="ND41" s="9">
        <v>5.613712948317336E-3</v>
      </c>
      <c r="NE41" s="9">
        <v>3.6475641909035337E-3</v>
      </c>
      <c r="NF41" s="6">
        <v>4</v>
      </c>
    </row>
    <row r="42" spans="1:370">
      <c r="A42" s="6"/>
      <c r="B42" s="6"/>
      <c r="C42" s="6"/>
      <c r="D42" s="15">
        <f t="shared" si="2"/>
        <v>34</v>
      </c>
      <c r="E42" s="9">
        <f t="shared" si="8"/>
        <v>0.54285714285714293</v>
      </c>
      <c r="F42" s="9">
        <f t="shared" si="7"/>
        <v>5.2699999999999993E-5</v>
      </c>
      <c r="G42" s="9">
        <f>'mu (tau) a'!B35</f>
        <v>1.2436350000000001E-2</v>
      </c>
      <c r="H42" s="9">
        <f>F42*'qx (tau) a'!B35/G42</f>
        <v>5.2374299774451509E-5</v>
      </c>
      <c r="I42" s="6">
        <f t="shared" si="0"/>
        <v>4</v>
      </c>
      <c r="K42" s="6"/>
      <c r="L42" s="6"/>
      <c r="M42" s="6"/>
      <c r="N42" s="15">
        <v>34</v>
      </c>
      <c r="O42" s="9">
        <v>0.54285714285714293</v>
      </c>
      <c r="P42" s="9">
        <v>5.2699999999999993E-5</v>
      </c>
      <c r="Q42" s="9">
        <v>1.2436350000000001E-2</v>
      </c>
      <c r="R42" s="9">
        <v>5.2374299774451509E-5</v>
      </c>
      <c r="S42" s="6">
        <v>4</v>
      </c>
      <c r="T42" s="6"/>
      <c r="U42" s="6"/>
      <c r="V42" s="6"/>
      <c r="W42" s="15">
        <v>34</v>
      </c>
      <c r="X42" s="9">
        <v>0.54285714285714293</v>
      </c>
      <c r="Y42" s="9">
        <v>4.1900000000000002E-5</v>
      </c>
      <c r="Z42" s="9">
        <v>1.1009970000000001E-2</v>
      </c>
      <c r="AA42" s="9">
        <v>4.1670595923512962E-5</v>
      </c>
      <c r="AB42" s="6">
        <v>4</v>
      </c>
      <c r="AC42" s="6"/>
      <c r="AD42" s="6"/>
      <c r="AE42" s="6"/>
      <c r="AF42" s="15">
        <v>34</v>
      </c>
      <c r="AG42" s="9">
        <v>0.54285714285714293</v>
      </c>
      <c r="AH42" s="9">
        <v>1.2520000000000001E-4</v>
      </c>
      <c r="AI42" s="9">
        <v>1.193667E-2</v>
      </c>
      <c r="AJ42" s="9">
        <v>1.2445719115967855E-4</v>
      </c>
      <c r="AK42" s="6">
        <v>4</v>
      </c>
      <c r="AL42" s="6"/>
      <c r="AM42" s="6"/>
      <c r="AN42" s="6"/>
      <c r="AO42" s="15">
        <v>34</v>
      </c>
      <c r="AP42" s="9">
        <v>0.54285714285714293</v>
      </c>
      <c r="AQ42" s="9">
        <v>1.316E-4</v>
      </c>
      <c r="AR42" s="9">
        <v>1.333176E-2</v>
      </c>
      <c r="AS42" s="9">
        <v>1.3072857357168146E-4</v>
      </c>
      <c r="AT42" s="6">
        <v>4</v>
      </c>
      <c r="AU42" s="6"/>
      <c r="AV42" s="6"/>
      <c r="AW42" s="6"/>
      <c r="AX42" s="15">
        <v>34</v>
      </c>
      <c r="AY42" s="9">
        <v>0.54285714285714293</v>
      </c>
      <c r="AZ42" s="9">
        <v>1.3880000000000001E-4</v>
      </c>
      <c r="BA42" s="9">
        <v>1.2301599999999999E-2</v>
      </c>
      <c r="BB42" s="9">
        <v>1.3795139916758799E-4</v>
      </c>
      <c r="BC42" s="6">
        <v>4</v>
      </c>
      <c r="BD42" s="6"/>
      <c r="BE42" s="6"/>
      <c r="BF42" s="6"/>
      <c r="BG42" s="15">
        <v>34</v>
      </c>
      <c r="BH42" s="9">
        <v>0.54285714285714293</v>
      </c>
      <c r="BI42" s="9">
        <v>1.403E-4</v>
      </c>
      <c r="BJ42" s="9">
        <v>9.2269099999999996E-3</v>
      </c>
      <c r="BK42" s="9">
        <v>1.3965574195478226E-4</v>
      </c>
      <c r="BL42" s="6">
        <v>4</v>
      </c>
      <c r="BM42" s="6"/>
      <c r="BN42" s="6"/>
      <c r="BO42" s="6"/>
      <c r="BP42" s="15">
        <v>34</v>
      </c>
      <c r="BQ42" s="9">
        <v>0.54285714285714293</v>
      </c>
      <c r="BR42" s="9">
        <v>1.3439999999999999E-4</v>
      </c>
      <c r="BS42" s="9">
        <v>9.1325599999999996E-3</v>
      </c>
      <c r="BT42" s="9">
        <v>1.3378911499075833E-4</v>
      </c>
      <c r="BU42" s="6">
        <v>4</v>
      </c>
      <c r="BV42" s="6"/>
      <c r="BW42" s="6"/>
      <c r="BX42" s="6"/>
      <c r="BY42" s="15">
        <v>34</v>
      </c>
      <c r="BZ42" s="9">
        <v>0.54285714285714293</v>
      </c>
      <c r="CA42" s="9">
        <v>1.3769999999999999E-4</v>
      </c>
      <c r="CB42" s="9">
        <v>9.0552600000000007E-3</v>
      </c>
      <c r="CC42" s="9">
        <v>1.3707926531099048E-4</v>
      </c>
      <c r="CD42" s="6">
        <v>4</v>
      </c>
      <c r="CE42" s="6"/>
      <c r="CF42" s="6"/>
      <c r="CG42" s="6"/>
      <c r="CH42" s="15">
        <v>34</v>
      </c>
      <c r="CI42" s="9">
        <v>0.54285714285714293</v>
      </c>
      <c r="CJ42" s="9">
        <v>1.529E-4</v>
      </c>
      <c r="CK42" s="9">
        <v>1.0031709999999999E-2</v>
      </c>
      <c r="CL42" s="9">
        <v>1.5213684964976063E-4</v>
      </c>
      <c r="CM42" s="6">
        <v>4</v>
      </c>
      <c r="CN42" s="6"/>
      <c r="CO42" s="6"/>
      <c r="CP42" s="6"/>
      <c r="CQ42" s="15">
        <v>34</v>
      </c>
      <c r="CR42" s="9">
        <v>0.54285714285714293</v>
      </c>
      <c r="CS42" s="9">
        <v>1.6469999999999999E-4</v>
      </c>
      <c r="CT42" s="9">
        <v>1.051148E-2</v>
      </c>
      <c r="CU42" s="9">
        <v>1.6383885466176028E-4</v>
      </c>
      <c r="CV42" s="6">
        <v>4</v>
      </c>
      <c r="CW42" s="6"/>
      <c r="CX42" s="6"/>
      <c r="CY42" s="6"/>
      <c r="CZ42" s="15">
        <v>34</v>
      </c>
      <c r="DA42" s="9">
        <v>0.54285714285714293</v>
      </c>
      <c r="DB42" s="9">
        <v>1.7260000000000002E-4</v>
      </c>
      <c r="DC42" s="9">
        <v>9.7362000000000004E-3</v>
      </c>
      <c r="DD42" s="9">
        <v>1.7176396376409686E-4</v>
      </c>
      <c r="DE42" s="6">
        <v>4</v>
      </c>
      <c r="DF42" s="6"/>
      <c r="DG42" s="6"/>
      <c r="DH42" s="6"/>
      <c r="DI42" s="15">
        <v>34</v>
      </c>
      <c r="DJ42" s="9">
        <v>0.54285714285714293</v>
      </c>
      <c r="DK42" s="9">
        <v>1.8249999999999999E-4</v>
      </c>
      <c r="DL42" s="9">
        <v>9.9076100000000007E-3</v>
      </c>
      <c r="DM42" s="9">
        <v>1.8160035820949751E-4</v>
      </c>
      <c r="DN42" s="6">
        <v>4</v>
      </c>
      <c r="DO42" s="6"/>
      <c r="DP42" s="6"/>
      <c r="DQ42" s="6"/>
      <c r="DR42" s="15">
        <v>34</v>
      </c>
      <c r="DS42" s="9">
        <v>0.54285714285714293</v>
      </c>
      <c r="DT42" s="9">
        <v>1.9469999999999999E-4</v>
      </c>
      <c r="DU42" s="9">
        <v>9.1973999999999997E-3</v>
      </c>
      <c r="DV42" s="9">
        <v>1.938087840041751E-4</v>
      </c>
      <c r="DW42" s="6">
        <v>4</v>
      </c>
      <c r="DX42" s="6"/>
      <c r="DY42" s="6"/>
      <c r="DZ42" s="6"/>
      <c r="EA42" s="15">
        <v>34</v>
      </c>
      <c r="EB42" s="9">
        <v>0.54285714285714293</v>
      </c>
      <c r="EC42" s="9">
        <v>2.095E-4</v>
      </c>
      <c r="ED42" s="9">
        <v>8.1040799999999996E-3</v>
      </c>
      <c r="EE42" s="9">
        <v>2.0865440802657426E-4</v>
      </c>
      <c r="EF42" s="6">
        <v>4</v>
      </c>
      <c r="EG42" s="6"/>
      <c r="EH42" s="6"/>
      <c r="EI42" s="6"/>
      <c r="EJ42" s="15">
        <v>34</v>
      </c>
      <c r="EK42" s="9">
        <v>0.54285714285714293</v>
      </c>
      <c r="EL42" s="9">
        <v>2.2739999999999997E-4</v>
      </c>
      <c r="EM42" s="9">
        <v>7.7657400000000001E-3</v>
      </c>
      <c r="EN42" s="9">
        <v>2.2652035478911214E-4</v>
      </c>
      <c r="EO42" s="6">
        <v>4</v>
      </c>
      <c r="EP42" s="6"/>
      <c r="EQ42" s="6"/>
      <c r="ER42" s="6"/>
      <c r="ES42" s="15">
        <v>34</v>
      </c>
      <c r="ET42" s="9">
        <v>0.54285714285714293</v>
      </c>
      <c r="EU42" s="9">
        <v>2.3039999999999999E-4</v>
      </c>
      <c r="EV42" s="9">
        <v>7.4822600000000001E-3</v>
      </c>
      <c r="EW42" s="9">
        <v>2.2954118782293051E-4</v>
      </c>
      <c r="EX42" s="6">
        <v>4</v>
      </c>
      <c r="EY42" s="6"/>
      <c r="EZ42" s="6"/>
      <c r="FA42" s="6"/>
      <c r="FB42" s="15">
        <v>34</v>
      </c>
      <c r="FC42" s="9">
        <v>0.54285714285714293</v>
      </c>
      <c r="FD42" s="9">
        <v>2.2800000000000001E-4</v>
      </c>
      <c r="FE42" s="9">
        <v>7.3136299999999998E-3</v>
      </c>
      <c r="FF42" s="9">
        <v>2.2716950679758206E-4</v>
      </c>
      <c r="FG42" s="6">
        <v>4</v>
      </c>
      <c r="FH42" s="6"/>
      <c r="FI42" s="6"/>
      <c r="FJ42" s="6"/>
      <c r="FK42" s="15">
        <v>34</v>
      </c>
      <c r="FL42" s="9">
        <v>0.54285714285714293</v>
      </c>
      <c r="FM42" s="9">
        <v>2.0340000000000001E-4</v>
      </c>
      <c r="FN42" s="9">
        <v>6.8650300000000003E-3</v>
      </c>
      <c r="FO42" s="9">
        <v>2.0270402838734865E-4</v>
      </c>
      <c r="FP42" s="6">
        <v>4</v>
      </c>
      <c r="FQ42" s="6"/>
      <c r="FR42" s="6"/>
      <c r="FS42" s="6"/>
      <c r="FT42" s="15">
        <v>34</v>
      </c>
      <c r="FU42" s="9">
        <v>0.54285714285714293</v>
      </c>
      <c r="FV42" s="9">
        <v>1.7430000000000001E-4</v>
      </c>
      <c r="FW42" s="9">
        <v>6.6420699999999999E-3</v>
      </c>
      <c r="FX42" s="9">
        <v>1.7372294239596995E-4</v>
      </c>
      <c r="FY42" s="6">
        <v>4</v>
      </c>
      <c r="FZ42" s="6"/>
      <c r="GA42" s="6"/>
      <c r="GB42" s="6"/>
      <c r="GC42" s="15">
        <v>34</v>
      </c>
      <c r="GD42" s="9">
        <v>0.54285714285714293</v>
      </c>
      <c r="GE42" s="9">
        <v>1.4550000000000001E-4</v>
      </c>
      <c r="GF42" s="9">
        <v>6.2874599999999999E-3</v>
      </c>
      <c r="GG42" s="9">
        <v>1.4504411638404063E-4</v>
      </c>
      <c r="GH42" s="6">
        <v>4</v>
      </c>
      <c r="GI42" s="6"/>
      <c r="GJ42" s="6"/>
      <c r="GK42" s="6"/>
      <c r="GL42" s="15">
        <v>34</v>
      </c>
      <c r="GM42" s="9">
        <v>0.54285714285714293</v>
      </c>
      <c r="GN42" s="9">
        <v>1.2660000000000001E-4</v>
      </c>
      <c r="GO42" s="9">
        <v>6.0183099999999998E-3</v>
      </c>
      <c r="GP42" s="9">
        <v>1.2622030370652227E-4</v>
      </c>
      <c r="GQ42" s="6">
        <v>4</v>
      </c>
      <c r="GR42" s="6"/>
      <c r="GS42" s="6"/>
      <c r="GT42" s="6"/>
      <c r="GU42" s="15">
        <v>34</v>
      </c>
      <c r="GV42" s="9">
        <v>0.54285714285714293</v>
      </c>
      <c r="GW42" s="9">
        <v>1.1310000000000001E-4</v>
      </c>
      <c r="GX42" s="9">
        <v>5.77905E-3</v>
      </c>
      <c r="GY42" s="9">
        <v>1.1277414800010383E-4</v>
      </c>
      <c r="GZ42" s="6">
        <v>4</v>
      </c>
      <c r="HA42" s="6"/>
      <c r="HB42" s="6"/>
      <c r="HC42" s="6"/>
      <c r="HD42" s="15">
        <v>34</v>
      </c>
      <c r="HE42" s="9">
        <v>0.54285714285714293</v>
      </c>
      <c r="HF42" s="9">
        <v>1.065E-4</v>
      </c>
      <c r="HG42" s="9">
        <v>5.4508999999999998E-3</v>
      </c>
      <c r="HH42" s="9">
        <v>1.0621064136197693E-4</v>
      </c>
      <c r="HI42" s="6">
        <v>4</v>
      </c>
      <c r="HJ42" s="6"/>
      <c r="HK42" s="6"/>
      <c r="HL42" s="6"/>
      <c r="HM42" s="15">
        <v>34</v>
      </c>
      <c r="HN42" s="9">
        <v>0.54285714285714293</v>
      </c>
      <c r="HO42" s="9">
        <v>1.0670000000000001E-4</v>
      </c>
      <c r="HP42" s="9">
        <v>5.2682600000000003E-3</v>
      </c>
      <c r="HQ42" s="9">
        <v>1.0641969340920912E-4</v>
      </c>
      <c r="HR42" s="6">
        <v>4</v>
      </c>
      <c r="HS42" s="6"/>
      <c r="HT42" s="6"/>
      <c r="HU42" s="6"/>
      <c r="HV42" s="15">
        <v>34</v>
      </c>
      <c r="HW42" s="9">
        <v>0.54285714285714293</v>
      </c>
      <c r="HX42" s="9">
        <v>1.066E-4</v>
      </c>
      <c r="HY42" s="9">
        <v>5.0611900000000001E-3</v>
      </c>
      <c r="HZ42" s="9">
        <v>1.0633082456892549E-4</v>
      </c>
      <c r="IA42" s="6">
        <v>4</v>
      </c>
      <c r="IB42" s="6"/>
      <c r="IC42" s="6"/>
      <c r="ID42" s="6"/>
      <c r="IE42" s="15">
        <v>34</v>
      </c>
      <c r="IF42" s="9">
        <v>0.54285714285714293</v>
      </c>
      <c r="IG42" s="9">
        <v>1.1710000000000001E-4</v>
      </c>
      <c r="IH42" s="9">
        <v>4.8773000000000002E-3</v>
      </c>
      <c r="II42" s="9">
        <v>1.168152510610379E-4</v>
      </c>
      <c r="IJ42" s="6">
        <v>4</v>
      </c>
      <c r="IK42" s="6"/>
      <c r="IL42" s="6"/>
      <c r="IM42" s="6"/>
      <c r="IN42" s="15">
        <v>34</v>
      </c>
      <c r="IO42" s="9">
        <v>0.54285714285714293</v>
      </c>
      <c r="IP42" s="9">
        <v>1.226E-4</v>
      </c>
      <c r="IQ42" s="9">
        <v>4.77305E-3</v>
      </c>
      <c r="IR42" s="9">
        <v>1.2230795151946868E-4</v>
      </c>
      <c r="IS42" s="6">
        <v>4</v>
      </c>
      <c r="IT42" s="6"/>
      <c r="IU42" s="6"/>
      <c r="IV42" s="6"/>
      <c r="IW42" s="15">
        <v>34</v>
      </c>
      <c r="IX42" s="9">
        <v>0.54285714285714293</v>
      </c>
      <c r="IY42" s="9">
        <v>1.316E-4</v>
      </c>
      <c r="IZ42" s="9">
        <v>4.5649599999999999E-3</v>
      </c>
      <c r="JA42" s="9">
        <v>1.3130018576285445E-4</v>
      </c>
      <c r="JB42" s="6">
        <v>4</v>
      </c>
      <c r="JC42" s="6"/>
      <c r="JD42" s="6"/>
      <c r="JE42" s="6"/>
      <c r="JF42" s="15">
        <v>34</v>
      </c>
      <c r="JG42" s="9">
        <v>0.54285714285714293</v>
      </c>
      <c r="JH42" s="9">
        <v>1.3329999999999999E-4</v>
      </c>
      <c r="JI42" s="9">
        <v>4.43101E-3</v>
      </c>
      <c r="JJ42" s="9">
        <v>1.3300548317426498E-4</v>
      </c>
      <c r="JK42" s="6">
        <v>4</v>
      </c>
      <c r="JL42" s="6"/>
      <c r="JM42" s="6"/>
      <c r="JN42" s="6"/>
      <c r="JO42" s="15">
        <v>34</v>
      </c>
      <c r="JP42" s="9">
        <v>0.54285714285714293</v>
      </c>
      <c r="JQ42" s="9">
        <v>1.3109999999999999E-4</v>
      </c>
      <c r="JR42" s="9">
        <v>4.3968499999999999E-3</v>
      </c>
      <c r="JS42" s="9">
        <v>1.3081256604159796E-4</v>
      </c>
      <c r="JT42" s="6">
        <v>4</v>
      </c>
      <c r="JU42" s="6"/>
      <c r="JV42" s="6"/>
      <c r="JW42" s="6"/>
      <c r="JX42" s="15">
        <v>34</v>
      </c>
      <c r="JY42" s="9">
        <v>0.54285714285714293</v>
      </c>
      <c r="JZ42" s="9">
        <v>1.098263447640852E-4</v>
      </c>
      <c r="KA42" s="9">
        <v>5.8412257338539726E-3</v>
      </c>
      <c r="KB42" s="9">
        <v>3.5063006193378752E-3</v>
      </c>
      <c r="KC42" s="6">
        <v>4</v>
      </c>
      <c r="KD42" s="6"/>
      <c r="KE42" s="6"/>
      <c r="KF42" s="6"/>
      <c r="KG42" s="15">
        <v>34</v>
      </c>
      <c r="KH42" s="9">
        <v>0.54285714285714293</v>
      </c>
      <c r="KI42" s="9">
        <v>1.135116025285597E-4</v>
      </c>
      <c r="KJ42" s="9">
        <v>5.8527562767348657E-3</v>
      </c>
      <c r="KK42" s="9">
        <v>3.6175638926190029E-3</v>
      </c>
      <c r="KL42" s="6">
        <v>4</v>
      </c>
      <c r="KM42" s="6"/>
      <c r="KN42" s="6"/>
      <c r="KO42" s="6"/>
      <c r="KP42" s="15">
        <v>34</v>
      </c>
      <c r="KQ42" s="9">
        <v>0.54285714285714293</v>
      </c>
      <c r="KR42" s="9">
        <v>1.175874674386602E-4</v>
      </c>
      <c r="KS42" s="9">
        <v>5.8643095808349191E-3</v>
      </c>
      <c r="KT42" s="9">
        <v>3.7406993714956009E-3</v>
      </c>
      <c r="KU42" s="6">
        <v>4</v>
      </c>
      <c r="KV42" s="6"/>
      <c r="KW42" s="6"/>
      <c r="KX42" s="6"/>
      <c r="KY42" s="15">
        <v>34</v>
      </c>
      <c r="KZ42" s="9">
        <v>0.54285714285714293</v>
      </c>
      <c r="LA42" s="9">
        <v>1.215632329500019E-4</v>
      </c>
      <c r="LB42" s="9">
        <v>5.8758856910846426E-3</v>
      </c>
      <c r="LC42" s="9">
        <v>3.8601550112631789E-3</v>
      </c>
      <c r="LD42" s="6">
        <v>4</v>
      </c>
      <c r="LE42" s="6"/>
      <c r="LF42" s="6"/>
      <c r="LG42" s="6"/>
      <c r="LH42" s="15">
        <v>34</v>
      </c>
      <c r="LI42" s="9">
        <v>0.54285714285714293</v>
      </c>
      <c r="LJ42" s="9">
        <v>1.02986681324452E-4</v>
      </c>
      <c r="LK42" s="9">
        <v>5.7725179571942306E-3</v>
      </c>
      <c r="LL42" s="9">
        <v>3.3292879952561243E-3</v>
      </c>
      <c r="LM42" s="6">
        <v>4</v>
      </c>
      <c r="LN42" s="6"/>
      <c r="LO42" s="6"/>
      <c r="LP42" s="6"/>
      <c r="LQ42" s="15">
        <v>34</v>
      </c>
      <c r="LR42" s="9">
        <v>0.54285714285714293</v>
      </c>
      <c r="LS42" s="9">
        <v>1.026845375519516E-4</v>
      </c>
      <c r="LT42" s="9">
        <v>5.7839128713558846E-3</v>
      </c>
      <c r="LU42" s="9">
        <v>3.3126109283210985E-3</v>
      </c>
      <c r="LV42" s="6">
        <v>4</v>
      </c>
      <c r="LW42" s="6"/>
      <c r="LX42" s="6"/>
      <c r="LY42" s="6"/>
      <c r="LZ42" s="15">
        <v>34</v>
      </c>
      <c r="MA42" s="9">
        <v>0.54285714285714293</v>
      </c>
      <c r="MB42" s="9">
        <v>1.0273643069864199E-4</v>
      </c>
      <c r="MC42" s="9">
        <v>5.7953302790064738E-3</v>
      </c>
      <c r="MD42" s="9">
        <v>3.3072923240433263E-3</v>
      </c>
      <c r="ME42" s="6">
        <v>4</v>
      </c>
      <c r="MF42" s="6"/>
      <c r="MG42" s="6"/>
      <c r="MH42" s="6"/>
      <c r="MI42" s="15">
        <v>34</v>
      </c>
      <c r="MJ42" s="9">
        <v>0.54285714285714293</v>
      </c>
      <c r="MK42" s="9">
        <v>1.03344672019067E-4</v>
      </c>
      <c r="ML42" s="9">
        <v>5.8067702245479889E-3</v>
      </c>
      <c r="MM42" s="9">
        <v>3.3197576215801554E-3</v>
      </c>
      <c r="MN42" s="6">
        <v>4</v>
      </c>
      <c r="MO42" s="6"/>
      <c r="MP42" s="6"/>
      <c r="MQ42" s="6"/>
      <c r="MR42" s="15">
        <v>34</v>
      </c>
      <c r="MS42" s="9">
        <v>0.54285714285714293</v>
      </c>
      <c r="MT42" s="9">
        <v>1.046772474461043E-4</v>
      </c>
      <c r="MU42" s="9">
        <v>5.818232752470098E-3</v>
      </c>
      <c r="MV42" s="9">
        <v>3.3552111905721543E-3</v>
      </c>
      <c r="MW42" s="6">
        <v>4</v>
      </c>
      <c r="MX42" s="6"/>
      <c r="MY42" s="6"/>
      <c r="MZ42" s="6"/>
      <c r="NA42" s="15">
        <v>34</v>
      </c>
      <c r="NB42" s="9">
        <v>0.54285714285714293</v>
      </c>
      <c r="NC42" s="9">
        <v>1.06836834236566E-4</v>
      </c>
      <c r="ND42" s="9">
        <v>5.829717907350266E-3</v>
      </c>
      <c r="NE42" s="9">
        <v>3.4168041489298609E-3</v>
      </c>
      <c r="NF42" s="6">
        <v>4</v>
      </c>
    </row>
    <row r="43" spans="1:370">
      <c r="A43" s="6"/>
      <c r="B43" s="6"/>
      <c r="C43" s="6"/>
      <c r="D43" s="15">
        <f t="shared" si="2"/>
        <v>35</v>
      </c>
      <c r="E43" s="9">
        <f t="shared" si="8"/>
        <v>0.57142857142857151</v>
      </c>
      <c r="F43" s="9">
        <f t="shared" si="7"/>
        <v>5.2699999999999993E-5</v>
      </c>
      <c r="G43" s="9">
        <f>'mu (tau) a'!B36</f>
        <v>1.271281E-2</v>
      </c>
      <c r="H43" s="9">
        <f>F43*'qx (tau) a'!B36/G43</f>
        <v>5.2367122374990263E-5</v>
      </c>
      <c r="I43" s="6">
        <f t="shared" si="0"/>
        <v>4</v>
      </c>
      <c r="K43" s="6"/>
      <c r="L43" s="6"/>
      <c r="M43" s="6"/>
      <c r="N43" s="15">
        <v>35</v>
      </c>
      <c r="O43" s="9">
        <v>0.57142857142857151</v>
      </c>
      <c r="P43" s="9">
        <v>5.2699999999999993E-5</v>
      </c>
      <c r="Q43" s="9">
        <v>1.271281E-2</v>
      </c>
      <c r="R43" s="9">
        <v>5.2367122374990263E-5</v>
      </c>
      <c r="S43" s="6">
        <v>4</v>
      </c>
      <c r="T43" s="6"/>
      <c r="U43" s="6"/>
      <c r="V43" s="6"/>
      <c r="W43" s="15">
        <v>35</v>
      </c>
      <c r="X43" s="9">
        <v>0.57142857142857151</v>
      </c>
      <c r="Y43" s="9">
        <v>4.1900000000000002E-5</v>
      </c>
      <c r="Z43" s="9">
        <v>1.128173E-2</v>
      </c>
      <c r="AA43" s="9">
        <v>4.1664942876668736E-5</v>
      </c>
      <c r="AB43" s="6">
        <v>4</v>
      </c>
      <c r="AC43" s="6"/>
      <c r="AD43" s="6"/>
      <c r="AE43" s="6"/>
      <c r="AF43" s="15">
        <v>35</v>
      </c>
      <c r="AG43" s="9">
        <v>0.57142857142857151</v>
      </c>
      <c r="AH43" s="9">
        <v>1.2520000000000001E-4</v>
      </c>
      <c r="AI43" s="9">
        <v>1.223201E-2</v>
      </c>
      <c r="AJ43" s="9">
        <v>1.2443889270855732E-4</v>
      </c>
      <c r="AK43" s="6">
        <v>4</v>
      </c>
      <c r="AL43" s="6"/>
      <c r="AM43" s="6"/>
      <c r="AN43" s="6"/>
      <c r="AO43" s="15">
        <v>35</v>
      </c>
      <c r="AP43" s="9">
        <v>0.57142857142857151</v>
      </c>
      <c r="AQ43" s="9">
        <v>1.316E-4</v>
      </c>
      <c r="AR43" s="9">
        <v>1.3554449999999999E-2</v>
      </c>
      <c r="AS43" s="9">
        <v>1.3071415188369872E-4</v>
      </c>
      <c r="AT43" s="6">
        <v>4</v>
      </c>
      <c r="AU43" s="6"/>
      <c r="AV43" s="6"/>
      <c r="AW43" s="6"/>
      <c r="AX43" s="15">
        <v>35</v>
      </c>
      <c r="AY43" s="9">
        <v>0.57142857142857151</v>
      </c>
      <c r="AZ43" s="9">
        <v>1.3880000000000001E-4</v>
      </c>
      <c r="BA43" s="9">
        <v>1.251946E-2</v>
      </c>
      <c r="BB43" s="9">
        <v>1.3793656467611225E-4</v>
      </c>
      <c r="BC43" s="6">
        <v>4</v>
      </c>
      <c r="BD43" s="6"/>
      <c r="BE43" s="6"/>
      <c r="BF43" s="6"/>
      <c r="BG43" s="15">
        <v>35</v>
      </c>
      <c r="BH43" s="9">
        <v>0.57142857142857151</v>
      </c>
      <c r="BI43" s="9">
        <v>1.403E-4</v>
      </c>
      <c r="BJ43" s="9">
        <v>9.51894E-3</v>
      </c>
      <c r="BK43" s="9">
        <v>1.3963541686364239E-4</v>
      </c>
      <c r="BL43" s="6">
        <v>4</v>
      </c>
      <c r="BM43" s="6"/>
      <c r="BN43" s="6"/>
      <c r="BO43" s="6"/>
      <c r="BP43" s="15">
        <v>35</v>
      </c>
      <c r="BQ43" s="9">
        <v>0.57142857142857151</v>
      </c>
      <c r="BR43" s="9">
        <v>1.3439999999999999E-4</v>
      </c>
      <c r="BS43" s="9">
        <v>9.4267799999999992E-3</v>
      </c>
      <c r="BT43" s="9">
        <v>1.3376954421340055E-4</v>
      </c>
      <c r="BU43" s="6">
        <v>4</v>
      </c>
      <c r="BV43" s="6"/>
      <c r="BW43" s="6"/>
      <c r="BX43" s="6"/>
      <c r="BY43" s="15">
        <v>35</v>
      </c>
      <c r="BZ43" s="9">
        <v>0.57142857142857151</v>
      </c>
      <c r="CA43" s="9">
        <v>1.3769999999999999E-4</v>
      </c>
      <c r="CB43" s="9">
        <v>9.3499900000000007E-3</v>
      </c>
      <c r="CC43" s="9">
        <v>1.3705936295119032E-4</v>
      </c>
      <c r="CD43" s="6">
        <v>4</v>
      </c>
      <c r="CE43" s="6"/>
      <c r="CF43" s="6"/>
      <c r="CG43" s="6"/>
      <c r="CH43" s="15">
        <v>35</v>
      </c>
      <c r="CI43" s="9">
        <v>0.57142857142857151</v>
      </c>
      <c r="CJ43" s="9">
        <v>1.529E-4</v>
      </c>
      <c r="CK43" s="9">
        <v>1.0330310000000001E-2</v>
      </c>
      <c r="CL43" s="9">
        <v>1.5211435736197656E-4</v>
      </c>
      <c r="CM43" s="6">
        <v>4</v>
      </c>
      <c r="CN43" s="6"/>
      <c r="CO43" s="6"/>
      <c r="CP43" s="6"/>
      <c r="CQ43" s="15">
        <v>35</v>
      </c>
      <c r="CR43" s="9">
        <v>0.57142857142857151</v>
      </c>
      <c r="CS43" s="9">
        <v>1.6469999999999999E-4</v>
      </c>
      <c r="CT43" s="9">
        <v>1.0781489999999999E-2</v>
      </c>
      <c r="CU43" s="9">
        <v>1.6381688393719235E-4</v>
      </c>
      <c r="CV43" s="6">
        <v>4</v>
      </c>
      <c r="CW43" s="6"/>
      <c r="CX43" s="6"/>
      <c r="CY43" s="6"/>
      <c r="CZ43" s="15">
        <v>35</v>
      </c>
      <c r="DA43" s="9">
        <v>0.57142857142857151</v>
      </c>
      <c r="DB43" s="9">
        <v>1.7260000000000002E-4</v>
      </c>
      <c r="DC43" s="9">
        <v>1.003706E-2</v>
      </c>
      <c r="DD43" s="9">
        <v>1.7173812291647157E-4</v>
      </c>
      <c r="DE43" s="6">
        <v>4</v>
      </c>
      <c r="DF43" s="6"/>
      <c r="DG43" s="6"/>
      <c r="DH43" s="6"/>
      <c r="DI43" s="15">
        <v>35</v>
      </c>
      <c r="DJ43" s="9">
        <v>0.57142857142857151</v>
      </c>
      <c r="DK43" s="9">
        <v>1.8249999999999999E-4</v>
      </c>
      <c r="DL43" s="9">
        <v>1.0186890000000001E-2</v>
      </c>
      <c r="DM43" s="9">
        <v>1.8157521824619681E-4</v>
      </c>
      <c r="DN43" s="6">
        <v>4</v>
      </c>
      <c r="DO43" s="6"/>
      <c r="DP43" s="6"/>
      <c r="DQ43" s="6"/>
      <c r="DR43" s="15">
        <v>35</v>
      </c>
      <c r="DS43" s="9">
        <v>0.57142857142857151</v>
      </c>
      <c r="DT43" s="9">
        <v>1.9469999999999999E-4</v>
      </c>
      <c r="DU43" s="9">
        <v>9.4966900000000003E-3</v>
      </c>
      <c r="DV43" s="9">
        <v>1.9377987561982119E-4</v>
      </c>
      <c r="DW43" s="6">
        <v>4</v>
      </c>
      <c r="DX43" s="6"/>
      <c r="DY43" s="6"/>
      <c r="DZ43" s="6"/>
      <c r="EA43" s="15">
        <v>35</v>
      </c>
      <c r="EB43" s="9">
        <v>0.57142857142857151</v>
      </c>
      <c r="EC43" s="9">
        <v>2.095E-4</v>
      </c>
      <c r="ED43" s="9">
        <v>8.3960500000000004E-3</v>
      </c>
      <c r="EE43" s="9">
        <v>2.0862417744058219E-4</v>
      </c>
      <c r="EF43" s="6">
        <v>4</v>
      </c>
      <c r="EG43" s="6"/>
      <c r="EH43" s="6"/>
      <c r="EI43" s="6"/>
      <c r="EJ43" s="15">
        <v>35</v>
      </c>
      <c r="EK43" s="9">
        <v>0.57142857142857151</v>
      </c>
      <c r="EL43" s="9">
        <v>2.2739999999999997E-4</v>
      </c>
      <c r="EM43" s="9">
        <v>8.0499200000000003E-3</v>
      </c>
      <c r="EN43" s="9">
        <v>2.2648841354945136E-4</v>
      </c>
      <c r="EO43" s="6">
        <v>4</v>
      </c>
      <c r="EP43" s="6"/>
      <c r="EQ43" s="6"/>
      <c r="ER43" s="6"/>
      <c r="ES43" s="15">
        <v>35</v>
      </c>
      <c r="ET43" s="9">
        <v>0.57142857142857151</v>
      </c>
      <c r="EU43" s="9">
        <v>2.3039999999999999E-4</v>
      </c>
      <c r="EV43" s="9">
        <v>7.7618799999999996E-3</v>
      </c>
      <c r="EW43" s="9">
        <v>2.295091972563348E-4</v>
      </c>
      <c r="EX43" s="6">
        <v>4</v>
      </c>
      <c r="EY43" s="6"/>
      <c r="EZ43" s="6"/>
      <c r="FA43" s="6"/>
      <c r="FB43" s="15">
        <v>35</v>
      </c>
      <c r="FC43" s="9">
        <v>0.57142857142857151</v>
      </c>
      <c r="FD43" s="9">
        <v>2.2800000000000001E-4</v>
      </c>
      <c r="FE43" s="9">
        <v>7.5944300000000001E-3</v>
      </c>
      <c r="FF43" s="9">
        <v>2.2713746785473038E-4</v>
      </c>
      <c r="FG43" s="6">
        <v>4</v>
      </c>
      <c r="FH43" s="6"/>
      <c r="FI43" s="6"/>
      <c r="FJ43" s="6"/>
      <c r="FK43" s="15">
        <v>35</v>
      </c>
      <c r="FL43" s="9">
        <v>0.57142857142857151</v>
      </c>
      <c r="FM43" s="9">
        <v>2.0340000000000001E-4</v>
      </c>
      <c r="FN43" s="9">
        <v>7.1397099999999996E-3</v>
      </c>
      <c r="FO43" s="9">
        <v>2.0267639077777672E-4</v>
      </c>
      <c r="FP43" s="6">
        <v>4</v>
      </c>
      <c r="FQ43" s="6"/>
      <c r="FR43" s="6"/>
      <c r="FS43" s="6"/>
      <c r="FT43" s="15">
        <v>35</v>
      </c>
      <c r="FU43" s="9">
        <v>0.57142857142857151</v>
      </c>
      <c r="FV43" s="9">
        <v>1.7430000000000001E-4</v>
      </c>
      <c r="FW43" s="9">
        <v>6.9169399999999999E-3</v>
      </c>
      <c r="FX43" s="9">
        <v>1.736992557402551E-4</v>
      </c>
      <c r="FY43" s="6">
        <v>4</v>
      </c>
      <c r="FZ43" s="6"/>
      <c r="GA43" s="6"/>
      <c r="GB43" s="6"/>
      <c r="GC43" s="15">
        <v>35</v>
      </c>
      <c r="GD43" s="9">
        <v>0.57142857142857151</v>
      </c>
      <c r="GE43" s="9">
        <v>1.4550000000000001E-4</v>
      </c>
      <c r="GF43" s="9">
        <v>6.5564000000000004E-3</v>
      </c>
      <c r="GG43" s="9">
        <v>1.4502442422670978E-4</v>
      </c>
      <c r="GH43" s="6">
        <v>4</v>
      </c>
      <c r="GI43" s="6"/>
      <c r="GJ43" s="6"/>
      <c r="GK43" s="6"/>
      <c r="GL43" s="15">
        <v>35</v>
      </c>
      <c r="GM43" s="9">
        <v>0.57142857142857151</v>
      </c>
      <c r="GN43" s="9">
        <v>1.2660000000000001E-4</v>
      </c>
      <c r="GO43" s="9">
        <v>6.2849899999999998E-3</v>
      </c>
      <c r="GP43" s="9">
        <v>1.2620337979853588E-4</v>
      </c>
      <c r="GQ43" s="6">
        <v>4</v>
      </c>
      <c r="GR43" s="6"/>
      <c r="GS43" s="6"/>
      <c r="GT43" s="6"/>
      <c r="GU43" s="15">
        <v>35</v>
      </c>
      <c r="GV43" s="9">
        <v>0.57142857142857151</v>
      </c>
      <c r="GW43" s="9">
        <v>1.1310000000000001E-4</v>
      </c>
      <c r="GX43" s="9">
        <v>6.0440800000000003E-3</v>
      </c>
      <c r="GY43" s="9">
        <v>1.127592449140316E-4</v>
      </c>
      <c r="GZ43" s="6">
        <v>4</v>
      </c>
      <c r="HA43" s="6"/>
      <c r="HB43" s="6"/>
      <c r="HC43" s="6"/>
      <c r="HD43" s="15">
        <v>35</v>
      </c>
      <c r="HE43" s="9">
        <v>0.57142857142857151</v>
      </c>
      <c r="HF43" s="9">
        <v>1.065E-4</v>
      </c>
      <c r="HG43" s="9">
        <v>5.7086000000000003E-3</v>
      </c>
      <c r="HH43" s="9">
        <v>1.0619702554041269E-4</v>
      </c>
      <c r="HI43" s="6">
        <v>4</v>
      </c>
      <c r="HJ43" s="6"/>
      <c r="HK43" s="6"/>
      <c r="HL43" s="6"/>
      <c r="HM43" s="15">
        <v>35</v>
      </c>
      <c r="HN43" s="9">
        <v>0.57142857142857151</v>
      </c>
      <c r="HO43" s="9">
        <v>1.0670000000000001E-4</v>
      </c>
      <c r="HP43" s="9">
        <v>5.5267399999999996E-3</v>
      </c>
      <c r="HQ43" s="9">
        <v>1.0640596753239705E-4</v>
      </c>
      <c r="HR43" s="6">
        <v>4</v>
      </c>
      <c r="HS43" s="6"/>
      <c r="HT43" s="6"/>
      <c r="HU43" s="6"/>
      <c r="HV43" s="15">
        <v>35</v>
      </c>
      <c r="HW43" s="9">
        <v>0.57142857142857151</v>
      </c>
      <c r="HX43" s="9">
        <v>1.066E-4</v>
      </c>
      <c r="HY43" s="9">
        <v>5.3150799999999998E-3</v>
      </c>
      <c r="HZ43" s="9">
        <v>1.0631760951857733E-4</v>
      </c>
      <c r="IA43" s="6">
        <v>4</v>
      </c>
      <c r="IB43" s="6"/>
      <c r="IC43" s="6"/>
      <c r="ID43" s="6"/>
      <c r="IE43" s="15">
        <v>35</v>
      </c>
      <c r="IF43" s="9">
        <v>0.57142857142857151</v>
      </c>
      <c r="IG43" s="9">
        <v>1.1710000000000001E-4</v>
      </c>
      <c r="IH43" s="9">
        <v>5.1267099999999996E-3</v>
      </c>
      <c r="II43" s="9">
        <v>1.1680055240105255E-4</v>
      </c>
      <c r="IJ43" s="6">
        <v>4</v>
      </c>
      <c r="IK43" s="6"/>
      <c r="IL43" s="6"/>
      <c r="IM43" s="6"/>
      <c r="IN43" s="15">
        <v>35</v>
      </c>
      <c r="IO43" s="9">
        <v>0.57142857142857151</v>
      </c>
      <c r="IP43" s="9">
        <v>1.226E-4</v>
      </c>
      <c r="IQ43" s="9">
        <v>5.0218900000000002E-3</v>
      </c>
      <c r="IR43" s="9">
        <v>1.222928829584081E-4</v>
      </c>
      <c r="IS43" s="6">
        <v>4</v>
      </c>
      <c r="IT43" s="6"/>
      <c r="IU43" s="6"/>
      <c r="IV43" s="6"/>
      <c r="IW43" s="15">
        <v>35</v>
      </c>
      <c r="IX43" s="9">
        <v>0.57142857142857151</v>
      </c>
      <c r="IY43" s="9">
        <v>1.316E-4</v>
      </c>
      <c r="IZ43" s="9">
        <v>4.8067400000000003E-3</v>
      </c>
      <c r="JA43" s="9">
        <v>1.3128432908790573E-4</v>
      </c>
      <c r="JB43" s="6">
        <v>4</v>
      </c>
      <c r="JC43" s="6"/>
      <c r="JD43" s="6"/>
      <c r="JE43" s="6"/>
      <c r="JF43" s="15">
        <v>35</v>
      </c>
      <c r="JG43" s="9">
        <v>0.57142857142857151</v>
      </c>
      <c r="JH43" s="9">
        <v>1.3329999999999999E-4</v>
      </c>
      <c r="JI43" s="9">
        <v>4.6694900000000001E-3</v>
      </c>
      <c r="JJ43" s="9">
        <v>1.3298940847929856E-4</v>
      </c>
      <c r="JK43" s="6">
        <v>4</v>
      </c>
      <c r="JL43" s="6"/>
      <c r="JM43" s="6"/>
      <c r="JN43" s="6"/>
      <c r="JO43" s="15">
        <v>35</v>
      </c>
      <c r="JP43" s="9">
        <v>0.57142857142857151</v>
      </c>
      <c r="JQ43" s="9">
        <v>1.3109999999999999E-4</v>
      </c>
      <c r="JR43" s="9">
        <v>4.6371399999999997E-3</v>
      </c>
      <c r="JS43" s="9">
        <v>1.3079664426780298E-4</v>
      </c>
      <c r="JT43" s="6">
        <v>4</v>
      </c>
      <c r="JU43" s="6"/>
      <c r="JV43" s="6"/>
      <c r="JW43" s="6"/>
      <c r="JX43" s="15">
        <v>35</v>
      </c>
      <c r="JY43" s="9">
        <v>0.57142857142857151</v>
      </c>
      <c r="JZ43" s="9">
        <v>1.06836834236566E-4</v>
      </c>
      <c r="KA43" s="9">
        <v>6.0952060380523336E-3</v>
      </c>
      <c r="KB43" s="9">
        <v>3.268731350912242E-3</v>
      </c>
      <c r="KC43" s="6">
        <v>4</v>
      </c>
      <c r="KD43" s="6"/>
      <c r="KE43" s="6"/>
      <c r="KF43" s="6"/>
      <c r="KG43" s="15">
        <v>35</v>
      </c>
      <c r="KH43" s="9">
        <v>0.57142857142857151</v>
      </c>
      <c r="KI43" s="9">
        <v>1.098263447640852E-4</v>
      </c>
      <c r="KJ43" s="9">
        <v>6.1068689143908214E-3</v>
      </c>
      <c r="KK43" s="9">
        <v>3.3544732000586335E-3</v>
      </c>
      <c r="KL43" s="6">
        <v>4</v>
      </c>
      <c r="KM43" s="6"/>
      <c r="KN43" s="6"/>
      <c r="KO43" s="6"/>
      <c r="KP43" s="15">
        <v>35</v>
      </c>
      <c r="KQ43" s="9">
        <v>0.57142857142857151</v>
      </c>
      <c r="KR43" s="9">
        <v>1.135116025285597E-4</v>
      </c>
      <c r="KS43" s="9">
        <v>6.1185541070683473E-3</v>
      </c>
      <c r="KT43" s="9">
        <v>3.4609881229109352E-3</v>
      </c>
      <c r="KU43" s="6">
        <v>4</v>
      </c>
      <c r="KV43" s="6"/>
      <c r="KW43" s="6"/>
      <c r="KX43" s="6"/>
      <c r="KY43" s="15">
        <v>35</v>
      </c>
      <c r="KZ43" s="9">
        <v>0.57142857142857151</v>
      </c>
      <c r="LA43" s="9">
        <v>1.175874674386602E-4</v>
      </c>
      <c r="LB43" s="9">
        <v>6.1302616587861373E-3</v>
      </c>
      <c r="LC43" s="9">
        <v>3.5789684227327712E-3</v>
      </c>
      <c r="LD43" s="6">
        <v>4</v>
      </c>
      <c r="LE43" s="6"/>
      <c r="LF43" s="6"/>
      <c r="LG43" s="6"/>
      <c r="LH43" s="15">
        <v>35</v>
      </c>
      <c r="LI43" s="9">
        <v>0.57142857142857151</v>
      </c>
      <c r="LJ43" s="9">
        <v>1.215632329500019E-4</v>
      </c>
      <c r="LK43" s="9">
        <v>6.1419916123271068E-3</v>
      </c>
      <c r="LL43" s="9">
        <v>3.6934193179877475E-3</v>
      </c>
      <c r="LM43" s="6">
        <v>4</v>
      </c>
      <c r="LN43" s="6"/>
      <c r="LO43" s="6"/>
      <c r="LP43" s="6"/>
      <c r="LQ43" s="15">
        <v>35</v>
      </c>
      <c r="LR43" s="9">
        <v>0.57142857142857151</v>
      </c>
      <c r="LS43" s="9">
        <v>1.02986681324452E-4</v>
      </c>
      <c r="LT43" s="9">
        <v>6.0372249126028751E-3</v>
      </c>
      <c r="LU43" s="9">
        <v>3.1829574198963769E-3</v>
      </c>
      <c r="LV43" s="6">
        <v>4</v>
      </c>
      <c r="LW43" s="6"/>
      <c r="LX43" s="6"/>
      <c r="LY43" s="6"/>
      <c r="LZ43" s="15">
        <v>35</v>
      </c>
      <c r="MA43" s="9">
        <v>0.57142857142857151</v>
      </c>
      <c r="MB43" s="9">
        <v>1.026845375519516E-4</v>
      </c>
      <c r="MC43" s="9">
        <v>6.0487768449155339E-3</v>
      </c>
      <c r="MD43" s="9">
        <v>3.1671146877472974E-3</v>
      </c>
      <c r="ME43" s="6">
        <v>4</v>
      </c>
      <c r="MF43" s="6"/>
      <c r="MG43" s="6"/>
      <c r="MH43" s="6"/>
      <c r="MI43" s="15">
        <v>35</v>
      </c>
      <c r="MJ43" s="9">
        <v>0.57142857142857151</v>
      </c>
      <c r="MK43" s="9">
        <v>1.0273643069864199E-4</v>
      </c>
      <c r="ML43" s="9">
        <v>6.060350881281317E-3</v>
      </c>
      <c r="MM43" s="9">
        <v>3.1621293428225321E-3</v>
      </c>
      <c r="MN43" s="6">
        <v>4</v>
      </c>
      <c r="MO43" s="6"/>
      <c r="MP43" s="6"/>
      <c r="MQ43" s="6"/>
      <c r="MR43" s="15">
        <v>35</v>
      </c>
      <c r="MS43" s="9">
        <v>0.57142857142857151</v>
      </c>
      <c r="MT43" s="9">
        <v>1.03344672019067E-4</v>
      </c>
      <c r="MU43" s="9">
        <v>6.0719470639952339E-3</v>
      </c>
      <c r="MV43" s="9">
        <v>3.1740866095640373E-3</v>
      </c>
      <c r="MW43" s="6">
        <v>4</v>
      </c>
      <c r="MX43" s="6"/>
      <c r="MY43" s="6"/>
      <c r="MZ43" s="6"/>
      <c r="NA43" s="15">
        <v>35</v>
      </c>
      <c r="NB43" s="9">
        <v>0.57142857142857151</v>
      </c>
      <c r="NC43" s="9">
        <v>1.046772474461043E-4</v>
      </c>
      <c r="ND43" s="9">
        <v>6.0835654354332259E-3</v>
      </c>
      <c r="NE43" s="9">
        <v>3.2080470253683284E-3</v>
      </c>
      <c r="NF43" s="6">
        <v>4</v>
      </c>
    </row>
    <row r="44" spans="1:370">
      <c r="A44" s="6"/>
      <c r="B44" s="6"/>
      <c r="C44" s="6"/>
      <c r="D44" s="15">
        <f t="shared" si="2"/>
        <v>36</v>
      </c>
      <c r="E44" s="9">
        <f t="shared" si="8"/>
        <v>0.60000000000000009</v>
      </c>
      <c r="F44" s="9">
        <f t="shared" si="7"/>
        <v>5.2699999999999993E-5</v>
      </c>
      <c r="G44" s="9">
        <f>'mu (tau) a'!B37</f>
        <v>1.2980749999999999E-2</v>
      </c>
      <c r="H44" s="9">
        <f>F44*'qx (tau) a'!B37/G44</f>
        <v>5.2360149297998958E-5</v>
      </c>
      <c r="I44" s="6">
        <f t="shared" si="0"/>
        <v>4</v>
      </c>
      <c r="K44" s="6"/>
      <c r="L44" s="6"/>
      <c r="M44" s="6"/>
      <c r="N44" s="15">
        <v>36</v>
      </c>
      <c r="O44" s="9">
        <v>0.60000000000000009</v>
      </c>
      <c r="P44" s="9">
        <v>5.2699999999999993E-5</v>
      </c>
      <c r="Q44" s="9">
        <v>1.2980749999999999E-2</v>
      </c>
      <c r="R44" s="9">
        <v>5.2360149297998958E-5</v>
      </c>
      <c r="S44" s="6">
        <v>4</v>
      </c>
      <c r="T44" s="6"/>
      <c r="U44" s="6"/>
      <c r="V44" s="6"/>
      <c r="W44" s="15">
        <v>36</v>
      </c>
      <c r="X44" s="9">
        <v>0.60000000000000009</v>
      </c>
      <c r="Y44" s="9">
        <v>4.1900000000000002E-5</v>
      </c>
      <c r="Z44" s="9">
        <v>1.1547119999999999E-2</v>
      </c>
      <c r="AA44" s="9">
        <v>4.1659459414988327E-5</v>
      </c>
      <c r="AB44" s="6">
        <v>4</v>
      </c>
      <c r="AC44" s="6"/>
      <c r="AD44" s="6"/>
      <c r="AE44" s="6"/>
      <c r="AF44" s="15">
        <v>36</v>
      </c>
      <c r="AG44" s="9">
        <v>0.60000000000000009</v>
      </c>
      <c r="AH44" s="9">
        <v>1.2520000000000001E-4</v>
      </c>
      <c r="AI44" s="9">
        <v>1.2520959999999999E-2</v>
      </c>
      <c r="AJ44" s="9">
        <v>1.2442115971938254E-4</v>
      </c>
      <c r="AK44" s="6">
        <v>4</v>
      </c>
      <c r="AL44" s="6"/>
      <c r="AM44" s="6"/>
      <c r="AN44" s="6"/>
      <c r="AO44" s="15">
        <v>36</v>
      </c>
      <c r="AP44" s="9">
        <v>0.60000000000000009</v>
      </c>
      <c r="AQ44" s="9">
        <v>1.316E-4</v>
      </c>
      <c r="AR44" s="9">
        <v>1.377536E-2</v>
      </c>
      <c r="AS44" s="9">
        <v>1.3069979354441553E-4</v>
      </c>
      <c r="AT44" s="6">
        <v>4</v>
      </c>
      <c r="AU44" s="6"/>
      <c r="AV44" s="6"/>
      <c r="AW44" s="6"/>
      <c r="AX44" s="15">
        <v>36</v>
      </c>
      <c r="AY44" s="9">
        <v>0.60000000000000009</v>
      </c>
      <c r="AZ44" s="9">
        <v>1.3880000000000001E-4</v>
      </c>
      <c r="BA44" s="9">
        <v>1.2736030000000001E-2</v>
      </c>
      <c r="BB44" s="9">
        <v>1.3792171281003579E-4</v>
      </c>
      <c r="BC44" s="6">
        <v>4</v>
      </c>
      <c r="BD44" s="6"/>
      <c r="BE44" s="6"/>
      <c r="BF44" s="6"/>
      <c r="BG44" s="15">
        <v>36</v>
      </c>
      <c r="BH44" s="9">
        <v>0.60000000000000009</v>
      </c>
      <c r="BI44" s="9">
        <v>1.403E-4</v>
      </c>
      <c r="BJ44" s="9">
        <v>9.8058399999999997E-3</v>
      </c>
      <c r="BK44" s="9">
        <v>1.3961551483605687E-4</v>
      </c>
      <c r="BL44" s="6">
        <v>4</v>
      </c>
      <c r="BM44" s="6"/>
      <c r="BN44" s="6"/>
      <c r="BO44" s="6"/>
      <c r="BP44" s="15">
        <v>36</v>
      </c>
      <c r="BQ44" s="9">
        <v>0.60000000000000009</v>
      </c>
      <c r="BR44" s="9">
        <v>1.3439999999999999E-4</v>
      </c>
      <c r="BS44" s="9">
        <v>9.7153599999999993E-3</v>
      </c>
      <c r="BT44" s="9">
        <v>1.3375036643006538E-4</v>
      </c>
      <c r="BU44" s="6">
        <v>4</v>
      </c>
      <c r="BV44" s="6"/>
      <c r="BW44" s="6"/>
      <c r="BX44" s="6"/>
      <c r="BY44" s="15">
        <v>36</v>
      </c>
      <c r="BZ44" s="9">
        <v>0.60000000000000009</v>
      </c>
      <c r="CA44" s="9">
        <v>1.3769999999999999E-4</v>
      </c>
      <c r="CB44" s="9">
        <v>9.6380000000000007E-3</v>
      </c>
      <c r="CC44" s="9">
        <v>1.3703964577713214E-4</v>
      </c>
      <c r="CD44" s="6">
        <v>4</v>
      </c>
      <c r="CE44" s="6"/>
      <c r="CF44" s="6"/>
      <c r="CG44" s="6"/>
      <c r="CH44" s="15">
        <v>36</v>
      </c>
      <c r="CI44" s="9">
        <v>0.60000000000000009</v>
      </c>
      <c r="CJ44" s="9">
        <v>1.529E-4</v>
      </c>
      <c r="CK44" s="9">
        <v>1.0622339999999999E-2</v>
      </c>
      <c r="CL44" s="9">
        <v>1.5209219795261686E-4</v>
      </c>
      <c r="CM44" s="6">
        <v>4</v>
      </c>
      <c r="CN44" s="6"/>
      <c r="CO44" s="6"/>
      <c r="CP44" s="6"/>
      <c r="CQ44" s="15">
        <v>36</v>
      </c>
      <c r="CR44" s="9">
        <v>0.60000000000000009</v>
      </c>
      <c r="CS44" s="9">
        <v>1.6469999999999999E-4</v>
      </c>
      <c r="CT44" s="9">
        <v>1.104582E-2</v>
      </c>
      <c r="CU44" s="9">
        <v>1.637953728197635E-4</v>
      </c>
      <c r="CV44" s="6">
        <v>4</v>
      </c>
      <c r="CW44" s="6"/>
      <c r="CX44" s="6"/>
      <c r="CY44" s="6"/>
      <c r="CZ44" s="15">
        <v>36</v>
      </c>
      <c r="DA44" s="9">
        <v>0.60000000000000009</v>
      </c>
      <c r="DB44" s="9">
        <v>1.7260000000000002E-4</v>
      </c>
      <c r="DC44" s="9">
        <v>1.033099E-2</v>
      </c>
      <c r="DD44" s="9">
        <v>1.7171302459880421E-4</v>
      </c>
      <c r="DE44" s="6">
        <v>4</v>
      </c>
      <c r="DF44" s="6"/>
      <c r="DG44" s="6"/>
      <c r="DH44" s="6"/>
      <c r="DI44" s="15">
        <v>36</v>
      </c>
      <c r="DJ44" s="9">
        <v>0.60000000000000009</v>
      </c>
      <c r="DK44" s="9">
        <v>1.8249999999999999E-4</v>
      </c>
      <c r="DL44" s="9">
        <v>1.046159E-2</v>
      </c>
      <c r="DM44" s="9">
        <v>1.8155030688451755E-4</v>
      </c>
      <c r="DN44" s="6">
        <v>4</v>
      </c>
      <c r="DO44" s="6"/>
      <c r="DP44" s="6"/>
      <c r="DQ44" s="6"/>
      <c r="DR44" s="15">
        <v>36</v>
      </c>
      <c r="DS44" s="9">
        <v>0.60000000000000009</v>
      </c>
      <c r="DT44" s="9">
        <v>1.9469999999999999E-4</v>
      </c>
      <c r="DU44" s="9">
        <v>9.7908600000000002E-3</v>
      </c>
      <c r="DV44" s="9">
        <v>1.9375144287631527E-4</v>
      </c>
      <c r="DW44" s="6">
        <v>4</v>
      </c>
      <c r="DX44" s="6"/>
      <c r="DY44" s="6"/>
      <c r="DZ44" s="6"/>
      <c r="EA44" s="15">
        <v>36</v>
      </c>
      <c r="EB44" s="9">
        <v>0.60000000000000009</v>
      </c>
      <c r="EC44" s="9">
        <v>2.095E-4</v>
      </c>
      <c r="ED44" s="9">
        <v>8.6815999999999994E-3</v>
      </c>
      <c r="EE44" s="9">
        <v>2.0859458625138225E-4</v>
      </c>
      <c r="EF44" s="6">
        <v>4</v>
      </c>
      <c r="EG44" s="6"/>
      <c r="EH44" s="6"/>
      <c r="EI44" s="6"/>
      <c r="EJ44" s="15">
        <v>36</v>
      </c>
      <c r="EK44" s="9">
        <v>0.60000000000000009</v>
      </c>
      <c r="EL44" s="9">
        <v>2.2739999999999997E-4</v>
      </c>
      <c r="EM44" s="9">
        <v>8.3286899999999997E-3</v>
      </c>
      <c r="EN44" s="9">
        <v>2.2645694701087444E-4</v>
      </c>
      <c r="EO44" s="6">
        <v>4</v>
      </c>
      <c r="EP44" s="6"/>
      <c r="EQ44" s="6"/>
      <c r="ER44" s="6"/>
      <c r="ES44" s="15">
        <v>36</v>
      </c>
      <c r="ET44" s="9">
        <v>0.60000000000000009</v>
      </c>
      <c r="EU44" s="9">
        <v>2.3039999999999999E-4</v>
      </c>
      <c r="EV44" s="9">
        <v>8.0339399999999998E-3</v>
      </c>
      <c r="EW44" s="9">
        <v>2.2947827840387157E-4</v>
      </c>
      <c r="EX44" s="6">
        <v>4</v>
      </c>
      <c r="EY44" s="6"/>
      <c r="EZ44" s="6"/>
      <c r="FA44" s="6"/>
      <c r="FB44" s="15">
        <v>36</v>
      </c>
      <c r="FC44" s="9">
        <v>0.60000000000000009</v>
      </c>
      <c r="FD44" s="9">
        <v>2.2800000000000001E-4</v>
      </c>
      <c r="FE44" s="9">
        <v>7.8648199999999998E-3</v>
      </c>
      <c r="FF44" s="9">
        <v>2.2710682253376433E-4</v>
      </c>
      <c r="FG44" s="6">
        <v>4</v>
      </c>
      <c r="FH44" s="6"/>
      <c r="FI44" s="6"/>
      <c r="FJ44" s="6"/>
      <c r="FK44" s="15">
        <v>36</v>
      </c>
      <c r="FL44" s="9">
        <v>0.60000000000000009</v>
      </c>
      <c r="FM44" s="9">
        <v>2.0340000000000001E-4</v>
      </c>
      <c r="FN44" s="9">
        <v>7.4039099999999997E-3</v>
      </c>
      <c r="FO44" s="9">
        <v>2.0264974047496526E-4</v>
      </c>
      <c r="FP44" s="6">
        <v>4</v>
      </c>
      <c r="FQ44" s="6"/>
      <c r="FR44" s="6"/>
      <c r="FS44" s="6"/>
      <c r="FT44" s="15">
        <v>36</v>
      </c>
      <c r="FU44" s="9">
        <v>0.60000000000000009</v>
      </c>
      <c r="FV44" s="9">
        <v>1.7430000000000001E-4</v>
      </c>
      <c r="FW44" s="9">
        <v>7.1799000000000003E-3</v>
      </c>
      <c r="FX44" s="9">
        <v>1.7367658964609535E-4</v>
      </c>
      <c r="FY44" s="6">
        <v>4</v>
      </c>
      <c r="FZ44" s="6"/>
      <c r="GA44" s="6"/>
      <c r="GB44" s="6"/>
      <c r="GC44" s="15">
        <v>36</v>
      </c>
      <c r="GD44" s="9">
        <v>0.60000000000000009</v>
      </c>
      <c r="GE44" s="9">
        <v>1.4550000000000001E-4</v>
      </c>
      <c r="GF44" s="9">
        <v>6.8134700000000003E-3</v>
      </c>
      <c r="GG44" s="9">
        <v>1.4500606445761116E-4</v>
      </c>
      <c r="GH44" s="6">
        <v>4</v>
      </c>
      <c r="GI44" s="6"/>
      <c r="GJ44" s="6"/>
      <c r="GK44" s="6"/>
      <c r="GL44" s="15">
        <v>36</v>
      </c>
      <c r="GM44" s="9">
        <v>0.60000000000000009</v>
      </c>
      <c r="GN44" s="9">
        <v>1.2660000000000001E-4</v>
      </c>
      <c r="GO44" s="9">
        <v>6.5396400000000002E-3</v>
      </c>
      <c r="GP44" s="9">
        <v>1.2618746261262089E-4</v>
      </c>
      <c r="GQ44" s="6">
        <v>4</v>
      </c>
      <c r="GR44" s="6"/>
      <c r="GS44" s="6"/>
      <c r="GT44" s="6"/>
      <c r="GU44" s="15">
        <v>36</v>
      </c>
      <c r="GV44" s="9">
        <v>0.60000000000000009</v>
      </c>
      <c r="GW44" s="9">
        <v>1.1310000000000001E-4</v>
      </c>
      <c r="GX44" s="9">
        <v>6.2968900000000003E-3</v>
      </c>
      <c r="GY44" s="9">
        <v>1.1274490613620374E-4</v>
      </c>
      <c r="GZ44" s="6">
        <v>4</v>
      </c>
      <c r="HA44" s="6"/>
      <c r="HB44" s="6"/>
      <c r="HC44" s="6"/>
      <c r="HD44" s="15">
        <v>36</v>
      </c>
      <c r="HE44" s="9">
        <v>0.60000000000000009</v>
      </c>
      <c r="HF44" s="9">
        <v>1.065E-4</v>
      </c>
      <c r="HG44" s="9">
        <v>5.9550799999999997E-3</v>
      </c>
      <c r="HH44" s="9">
        <v>1.0618381281191856E-4</v>
      </c>
      <c r="HI44" s="6">
        <v>4</v>
      </c>
      <c r="HJ44" s="6"/>
      <c r="HK44" s="6"/>
      <c r="HL44" s="6"/>
      <c r="HM44" s="15">
        <v>36</v>
      </c>
      <c r="HN44" s="9">
        <v>0.60000000000000009</v>
      </c>
      <c r="HO44" s="9">
        <v>1.0670000000000001E-4</v>
      </c>
      <c r="HP44" s="9">
        <v>5.77365E-3</v>
      </c>
      <c r="HQ44" s="9">
        <v>1.0639285391390194E-4</v>
      </c>
      <c r="HR44" s="6">
        <v>4</v>
      </c>
      <c r="HS44" s="6"/>
      <c r="HT44" s="6"/>
      <c r="HU44" s="6"/>
      <c r="HV44" s="15">
        <v>36</v>
      </c>
      <c r="HW44" s="9">
        <v>0.60000000000000009</v>
      </c>
      <c r="HX44" s="9">
        <v>1.066E-4</v>
      </c>
      <c r="HY44" s="9">
        <v>5.5577700000000001E-3</v>
      </c>
      <c r="HZ44" s="9">
        <v>1.0630462253745655E-4</v>
      </c>
      <c r="IA44" s="6">
        <v>4</v>
      </c>
      <c r="IB44" s="6"/>
      <c r="IC44" s="6"/>
      <c r="ID44" s="6"/>
      <c r="IE44" s="15">
        <v>36</v>
      </c>
      <c r="IF44" s="9">
        <v>0.60000000000000009</v>
      </c>
      <c r="IG44" s="9">
        <v>1.1710000000000001E-4</v>
      </c>
      <c r="IH44" s="9">
        <v>5.36543E-3</v>
      </c>
      <c r="II44" s="9">
        <v>1.1678659436429143E-4</v>
      </c>
      <c r="IJ44" s="6">
        <v>4</v>
      </c>
      <c r="IK44" s="6"/>
      <c r="IL44" s="6"/>
      <c r="IM44" s="6"/>
      <c r="IN44" s="15">
        <v>36</v>
      </c>
      <c r="IO44" s="9">
        <v>0.60000000000000009</v>
      </c>
      <c r="IP44" s="9">
        <v>1.226E-4</v>
      </c>
      <c r="IQ44" s="9">
        <v>5.2595999999999997E-3</v>
      </c>
      <c r="IR44" s="9">
        <v>1.2227855844550918E-4</v>
      </c>
      <c r="IS44" s="6">
        <v>4</v>
      </c>
      <c r="IT44" s="6"/>
      <c r="IU44" s="6"/>
      <c r="IV44" s="6"/>
      <c r="IW44" s="15">
        <v>36</v>
      </c>
      <c r="IX44" s="9">
        <v>0.60000000000000009</v>
      </c>
      <c r="IY44" s="9">
        <v>1.316E-4</v>
      </c>
      <c r="IZ44" s="9">
        <v>5.0383499999999996E-3</v>
      </c>
      <c r="JA44" s="9">
        <v>1.3126932507666203E-4</v>
      </c>
      <c r="JB44" s="6">
        <v>4</v>
      </c>
      <c r="JC44" s="6"/>
      <c r="JD44" s="6"/>
      <c r="JE44" s="6"/>
      <c r="JF44" s="15">
        <v>36</v>
      </c>
      <c r="JG44" s="9">
        <v>0.60000000000000009</v>
      </c>
      <c r="JH44" s="9">
        <v>1.3329999999999999E-4</v>
      </c>
      <c r="JI44" s="9">
        <v>4.8986000000000003E-3</v>
      </c>
      <c r="JJ44" s="9">
        <v>1.3297427407830807E-4</v>
      </c>
      <c r="JK44" s="6">
        <v>4</v>
      </c>
      <c r="JL44" s="6"/>
      <c r="JM44" s="6"/>
      <c r="JN44" s="6"/>
      <c r="JO44" s="15">
        <v>36</v>
      </c>
      <c r="JP44" s="9">
        <v>0.60000000000000009</v>
      </c>
      <c r="JQ44" s="9">
        <v>1.3109999999999999E-4</v>
      </c>
      <c r="JR44" s="9">
        <v>4.8671599999999997E-3</v>
      </c>
      <c r="JS44" s="9">
        <v>1.307816209041823E-4</v>
      </c>
      <c r="JT44" s="6">
        <v>4</v>
      </c>
      <c r="JU44" s="6"/>
      <c r="JV44" s="6"/>
      <c r="JW44" s="6"/>
      <c r="JX44" s="15">
        <v>36</v>
      </c>
      <c r="JY44" s="9">
        <v>0.60000000000000009</v>
      </c>
      <c r="JZ44" s="9">
        <v>1.046772474461043E-4</v>
      </c>
      <c r="KA44" s="9">
        <v>6.3380758593909051E-3</v>
      </c>
      <c r="KB44" s="9">
        <v>3.0799344233306183E-3</v>
      </c>
      <c r="KC44" s="6">
        <v>4</v>
      </c>
      <c r="KD44" s="6"/>
      <c r="KE44" s="6"/>
      <c r="KF44" s="6"/>
      <c r="KG44" s="15">
        <v>36</v>
      </c>
      <c r="KH44" s="9">
        <v>0.60000000000000009</v>
      </c>
      <c r="KI44" s="9">
        <v>1.06836834236566E-4</v>
      </c>
      <c r="KJ44" s="9">
        <v>6.3498708745859207E-3</v>
      </c>
      <c r="KK44" s="9">
        <v>3.1382859418270163E-3</v>
      </c>
      <c r="KL44" s="6">
        <v>4</v>
      </c>
      <c r="KM44" s="6"/>
      <c r="KN44" s="6"/>
      <c r="KO44" s="6"/>
      <c r="KP44" s="15">
        <v>36</v>
      </c>
      <c r="KQ44" s="9">
        <v>0.60000000000000009</v>
      </c>
      <c r="KR44" s="9">
        <v>1.098263447640852E-4</v>
      </c>
      <c r="KS44" s="9">
        <v>6.3616878400362719E-3</v>
      </c>
      <c r="KT44" s="9">
        <v>3.2206448276122634E-3</v>
      </c>
      <c r="KU44" s="6">
        <v>4</v>
      </c>
      <c r="KV44" s="6"/>
      <c r="KW44" s="6"/>
      <c r="KX44" s="6"/>
      <c r="KY44" s="15">
        <v>36</v>
      </c>
      <c r="KZ44" s="9">
        <v>0.60000000000000009</v>
      </c>
      <c r="LA44" s="9">
        <v>1.135116025285597E-4</v>
      </c>
      <c r="LB44" s="9">
        <v>6.3735267965908853E-3</v>
      </c>
      <c r="LC44" s="9">
        <v>3.3230454458579575E-3</v>
      </c>
      <c r="LD44" s="6">
        <v>4</v>
      </c>
      <c r="LE44" s="6"/>
      <c r="LF44" s="6"/>
      <c r="LG44" s="6"/>
      <c r="LH44" s="15">
        <v>36</v>
      </c>
      <c r="LI44" s="9">
        <v>0.60000000000000009</v>
      </c>
      <c r="LJ44" s="9">
        <v>1.175874674386602E-4</v>
      </c>
      <c r="LK44" s="9">
        <v>6.3853877851747067E-3</v>
      </c>
      <c r="LL44" s="9">
        <v>3.4364446521788937E-3</v>
      </c>
      <c r="LM44" s="6">
        <v>4</v>
      </c>
      <c r="LN44" s="6"/>
      <c r="LO44" s="6"/>
      <c r="LP44" s="6"/>
      <c r="LQ44" s="15">
        <v>36</v>
      </c>
      <c r="LR44" s="9">
        <v>0.60000000000000009</v>
      </c>
      <c r="LS44" s="9">
        <v>1.215632329500019E-4</v>
      </c>
      <c r="LT44" s="9">
        <v>6.3972708467888422E-3</v>
      </c>
      <c r="LU44" s="9">
        <v>3.5456398853024869E-3</v>
      </c>
      <c r="LV44" s="6">
        <v>4</v>
      </c>
      <c r="LW44" s="6"/>
      <c r="LX44" s="6"/>
      <c r="LY44" s="6"/>
      <c r="LZ44" s="15">
        <v>36</v>
      </c>
      <c r="MA44" s="9">
        <v>0.60000000000000009</v>
      </c>
      <c r="MB44" s="9">
        <v>1.02986681324452E-4</v>
      </c>
      <c r="MC44" s="9">
        <v>6.2911144868384346E-3</v>
      </c>
      <c r="MD44" s="9">
        <v>3.0540755503812044E-3</v>
      </c>
      <c r="ME44" s="6">
        <v>4</v>
      </c>
      <c r="MF44" s="6"/>
      <c r="MG44" s="6"/>
      <c r="MH44" s="6"/>
      <c r="MI44" s="15">
        <v>36</v>
      </c>
      <c r="MJ44" s="9">
        <v>0.60000000000000009</v>
      </c>
      <c r="MK44" s="9">
        <v>1.026845375519516E-4</v>
      </c>
      <c r="ML44" s="9">
        <v>6.3028221079859271E-3</v>
      </c>
      <c r="MM44" s="9">
        <v>3.0389456180523198E-3</v>
      </c>
      <c r="MN44" s="6">
        <v>4</v>
      </c>
      <c r="MO44" s="6"/>
      <c r="MP44" s="6"/>
      <c r="MQ44" s="6"/>
      <c r="MR44" s="15">
        <v>36</v>
      </c>
      <c r="MS44" s="9">
        <v>0.60000000000000009</v>
      </c>
      <c r="MT44" s="9">
        <v>1.0273643069864199E-4</v>
      </c>
      <c r="MU44" s="9">
        <v>6.3145515167504218E-3</v>
      </c>
      <c r="MV44" s="9">
        <v>3.0341749660320713E-3</v>
      </c>
      <c r="MW44" s="6">
        <v>4</v>
      </c>
      <c r="MX44" s="6"/>
      <c r="MY44" s="6"/>
      <c r="MZ44" s="6"/>
      <c r="NA44" s="15">
        <v>36</v>
      </c>
      <c r="NB44" s="9">
        <v>0.60000000000000009</v>
      </c>
      <c r="NC44" s="9">
        <v>1.03344672019067E-4</v>
      </c>
      <c r="ND44" s="9">
        <v>6.3263027536781761E-3</v>
      </c>
      <c r="NE44" s="9">
        <v>3.0456832503467646E-3</v>
      </c>
      <c r="NF44" s="6">
        <v>4</v>
      </c>
    </row>
    <row r="45" spans="1:370">
      <c r="A45" s="6"/>
      <c r="B45" s="6"/>
      <c r="C45" s="6"/>
      <c r="D45" s="15">
        <f t="shared" si="2"/>
        <v>37</v>
      </c>
      <c r="E45" s="9">
        <f t="shared" si="8"/>
        <v>0.62857142857142867</v>
      </c>
      <c r="F45" s="9">
        <f t="shared" si="7"/>
        <v>5.2699999999999993E-5</v>
      </c>
      <c r="G45" s="9">
        <f>'mu (tau) a'!B38</f>
        <v>1.3198059999999999E-2</v>
      </c>
      <c r="H45" s="9">
        <f>F45*'qx (tau) a'!B38/G45</f>
        <v>5.2354524680142378E-5</v>
      </c>
      <c r="I45" s="6">
        <f t="shared" si="0"/>
        <v>4</v>
      </c>
      <c r="K45" s="6"/>
      <c r="L45" s="6"/>
      <c r="M45" s="6"/>
      <c r="N45" s="15">
        <v>37</v>
      </c>
      <c r="O45" s="9">
        <v>0.62857142857142867</v>
      </c>
      <c r="P45" s="9">
        <v>5.2699999999999993E-5</v>
      </c>
      <c r="Q45" s="9">
        <v>1.3198059999999999E-2</v>
      </c>
      <c r="R45" s="9">
        <v>5.2354524680142378E-5</v>
      </c>
      <c r="S45" s="6">
        <v>4</v>
      </c>
      <c r="T45" s="6"/>
      <c r="U45" s="6"/>
      <c r="V45" s="6"/>
      <c r="W45" s="15">
        <v>37</v>
      </c>
      <c r="X45" s="9">
        <v>0.62857142857142867</v>
      </c>
      <c r="Y45" s="9">
        <v>4.1900000000000002E-5</v>
      </c>
      <c r="Z45" s="9">
        <v>1.1767089999999999E-2</v>
      </c>
      <c r="AA45" s="9">
        <v>4.1654911622159771E-5</v>
      </c>
      <c r="AB45" s="6">
        <v>4</v>
      </c>
      <c r="AC45" s="6"/>
      <c r="AD45" s="6"/>
      <c r="AE45" s="6"/>
      <c r="AF45" s="15">
        <v>37</v>
      </c>
      <c r="AG45" s="9">
        <v>0.62857142857142867</v>
      </c>
      <c r="AH45" s="9">
        <v>1.2520000000000001E-4</v>
      </c>
      <c r="AI45" s="9">
        <v>1.2762890000000001E-2</v>
      </c>
      <c r="AJ45" s="9">
        <v>1.2440610175281616E-4</v>
      </c>
      <c r="AK45" s="6">
        <v>4</v>
      </c>
      <c r="AL45" s="6"/>
      <c r="AM45" s="6"/>
      <c r="AN45" s="6"/>
      <c r="AO45" s="15">
        <v>37</v>
      </c>
      <c r="AP45" s="9">
        <v>0.62857142857142867</v>
      </c>
      <c r="AQ45" s="9">
        <v>1.316E-4</v>
      </c>
      <c r="AR45" s="9">
        <v>1.3954080000000001E-2</v>
      </c>
      <c r="AS45" s="9">
        <v>1.3068812304358295E-4</v>
      </c>
      <c r="AT45" s="6">
        <v>4</v>
      </c>
      <c r="AU45" s="6"/>
      <c r="AV45" s="6"/>
      <c r="AW45" s="6"/>
      <c r="AX45" s="15">
        <v>37</v>
      </c>
      <c r="AY45" s="9">
        <v>0.62857142857142867</v>
      </c>
      <c r="AZ45" s="9">
        <v>1.3880000000000001E-4</v>
      </c>
      <c r="BA45" s="9">
        <v>1.2915380000000001E-2</v>
      </c>
      <c r="BB45" s="9">
        <v>1.3790940630473128E-4</v>
      </c>
      <c r="BC45" s="6">
        <v>4</v>
      </c>
      <c r="BD45" s="6"/>
      <c r="BE45" s="6"/>
      <c r="BF45" s="6"/>
      <c r="BG45" s="15">
        <v>37</v>
      </c>
      <c r="BH45" s="9">
        <v>0.62857142857142867</v>
      </c>
      <c r="BI45" s="9">
        <v>1.403E-4</v>
      </c>
      <c r="BJ45" s="9">
        <v>1.0051600000000001E-2</v>
      </c>
      <c r="BK45" s="9">
        <v>1.3959833250427788E-4</v>
      </c>
      <c r="BL45" s="6">
        <v>4</v>
      </c>
      <c r="BM45" s="6"/>
      <c r="BN45" s="6"/>
      <c r="BO45" s="6"/>
      <c r="BP45" s="15">
        <v>37</v>
      </c>
      <c r="BQ45" s="9">
        <v>0.62857142857142867</v>
      </c>
      <c r="BR45" s="9">
        <v>1.3439999999999999E-4</v>
      </c>
      <c r="BS45" s="9">
        <v>9.9635999999999995E-3</v>
      </c>
      <c r="BT45" s="9">
        <v>1.3373377333493916E-4</v>
      </c>
      <c r="BU45" s="6">
        <v>4</v>
      </c>
      <c r="BV45" s="6"/>
      <c r="BW45" s="6"/>
      <c r="BX45" s="6"/>
      <c r="BY45" s="15">
        <v>37</v>
      </c>
      <c r="BZ45" s="9">
        <v>0.62857142857142867</v>
      </c>
      <c r="CA45" s="9">
        <v>1.3769999999999999E-4</v>
      </c>
      <c r="CB45" s="9">
        <v>9.8864799999999996E-3</v>
      </c>
      <c r="CC45" s="9">
        <v>1.3702267591700988E-4</v>
      </c>
      <c r="CD45" s="6">
        <v>4</v>
      </c>
      <c r="CE45" s="6"/>
      <c r="CF45" s="6"/>
      <c r="CG45" s="6"/>
      <c r="CH45" s="15">
        <v>37</v>
      </c>
      <c r="CI45" s="9">
        <v>0.62857142857142867</v>
      </c>
      <c r="CJ45" s="9">
        <v>1.529E-4</v>
      </c>
      <c r="CK45" s="9">
        <v>1.0873819999999999E-2</v>
      </c>
      <c r="CL45" s="9">
        <v>1.5207319580423442E-4</v>
      </c>
      <c r="CM45" s="6">
        <v>4</v>
      </c>
      <c r="CN45" s="6"/>
      <c r="CO45" s="6"/>
      <c r="CP45" s="6"/>
      <c r="CQ45" s="15">
        <v>37</v>
      </c>
      <c r="CR45" s="9">
        <v>0.62857142857142867</v>
      </c>
      <c r="CS45" s="9">
        <v>1.6469999999999999E-4</v>
      </c>
      <c r="CT45" s="9">
        <v>1.1271969999999999E-2</v>
      </c>
      <c r="CU45" s="9">
        <v>1.6377684761403728E-4</v>
      </c>
      <c r="CV45" s="6">
        <v>4</v>
      </c>
      <c r="CW45" s="6"/>
      <c r="CX45" s="6"/>
      <c r="CY45" s="6"/>
      <c r="CZ45" s="15">
        <v>37</v>
      </c>
      <c r="DA45" s="9">
        <v>0.62857142857142867</v>
      </c>
      <c r="DB45" s="9">
        <v>1.7260000000000002E-4</v>
      </c>
      <c r="DC45" s="9">
        <v>1.05874E-2</v>
      </c>
      <c r="DD45" s="9">
        <v>1.7169114135670707E-4</v>
      </c>
      <c r="DE45" s="6">
        <v>4</v>
      </c>
      <c r="DF45" s="6"/>
      <c r="DG45" s="6"/>
      <c r="DH45" s="6"/>
      <c r="DI45" s="15">
        <v>37</v>
      </c>
      <c r="DJ45" s="9">
        <v>0.62857142857142867</v>
      </c>
      <c r="DK45" s="9">
        <v>1.8249999999999999E-4</v>
      </c>
      <c r="DL45" s="9">
        <v>1.0701799999999999E-2</v>
      </c>
      <c r="DM45" s="9">
        <v>1.8152864938608457E-4</v>
      </c>
      <c r="DN45" s="6">
        <v>4</v>
      </c>
      <c r="DO45" s="6"/>
      <c r="DP45" s="6"/>
      <c r="DQ45" s="6"/>
      <c r="DR45" s="15">
        <v>37</v>
      </c>
      <c r="DS45" s="9">
        <v>0.62857142857142867</v>
      </c>
      <c r="DT45" s="9">
        <v>1.9469999999999999E-4</v>
      </c>
      <c r="DU45" s="9">
        <v>1.00543E-2</v>
      </c>
      <c r="DV45" s="9">
        <v>1.9372614175029588E-4</v>
      </c>
      <c r="DW45" s="6">
        <v>4</v>
      </c>
      <c r="DX45" s="6"/>
      <c r="DY45" s="6"/>
      <c r="DZ45" s="6"/>
      <c r="EA45" s="15">
        <v>37</v>
      </c>
      <c r="EB45" s="9">
        <v>0.62857142857142867</v>
      </c>
      <c r="EC45" s="9">
        <v>2.095E-4</v>
      </c>
      <c r="ED45" s="9">
        <v>8.9397399999999998E-3</v>
      </c>
      <c r="EE45" s="9">
        <v>2.0856753384326614E-4</v>
      </c>
      <c r="EF45" s="6">
        <v>4</v>
      </c>
      <c r="EG45" s="6"/>
      <c r="EH45" s="6"/>
      <c r="EI45" s="6"/>
      <c r="EJ45" s="15">
        <v>37</v>
      </c>
      <c r="EK45" s="9">
        <v>0.62857142857142867</v>
      </c>
      <c r="EL45" s="9">
        <v>2.2739999999999997E-4</v>
      </c>
      <c r="EM45" s="9">
        <v>8.5838000000000008E-3</v>
      </c>
      <c r="EN45" s="9">
        <v>2.2642828211281711E-4</v>
      </c>
      <c r="EO45" s="6">
        <v>4</v>
      </c>
      <c r="EP45" s="6"/>
      <c r="EQ45" s="6"/>
      <c r="ER45" s="6"/>
      <c r="ES45" s="15">
        <v>37</v>
      </c>
      <c r="ET45" s="9">
        <v>0.62857142857142867</v>
      </c>
      <c r="EU45" s="9">
        <v>2.3039999999999999E-4</v>
      </c>
      <c r="EV45" s="9">
        <v>8.2863099999999999E-3</v>
      </c>
      <c r="EW45" s="9">
        <v>2.2944935055531352E-4</v>
      </c>
      <c r="EX45" s="6">
        <v>4</v>
      </c>
      <c r="EY45" s="6"/>
      <c r="EZ45" s="6"/>
      <c r="FA45" s="6"/>
      <c r="FB45" s="15">
        <v>37</v>
      </c>
      <c r="FC45" s="9">
        <v>0.62857142857142867</v>
      </c>
      <c r="FD45" s="9">
        <v>2.2800000000000001E-4</v>
      </c>
      <c r="FE45" s="9">
        <v>8.1171000000000004E-3</v>
      </c>
      <c r="FF45" s="9">
        <v>2.2707840484902241E-4</v>
      </c>
      <c r="FG45" s="6">
        <v>4</v>
      </c>
      <c r="FH45" s="6"/>
      <c r="FI45" s="6"/>
      <c r="FJ45" s="6"/>
      <c r="FK45" s="15">
        <v>37</v>
      </c>
      <c r="FL45" s="9">
        <v>0.62857142857142867</v>
      </c>
      <c r="FM45" s="9">
        <v>2.0340000000000001E-4</v>
      </c>
      <c r="FN45" s="9">
        <v>7.6513199999999996E-3</v>
      </c>
      <c r="FO45" s="9">
        <v>2.0262482081523191E-4</v>
      </c>
      <c r="FP45" s="6">
        <v>4</v>
      </c>
      <c r="FQ45" s="6"/>
      <c r="FR45" s="6"/>
      <c r="FS45" s="6"/>
      <c r="FT45" s="15">
        <v>37</v>
      </c>
      <c r="FU45" s="9">
        <v>0.62857142857142867</v>
      </c>
      <c r="FV45" s="9">
        <v>1.7430000000000001E-4</v>
      </c>
      <c r="FW45" s="9">
        <v>7.4285799999999997E-3</v>
      </c>
      <c r="FX45" s="9">
        <v>1.7365522482089445E-4</v>
      </c>
      <c r="FY45" s="6">
        <v>4</v>
      </c>
      <c r="FZ45" s="6"/>
      <c r="GA45" s="6"/>
      <c r="GB45" s="6"/>
      <c r="GC45" s="15">
        <v>37</v>
      </c>
      <c r="GD45" s="9">
        <v>0.62857142857142867</v>
      </c>
      <c r="GE45" s="9">
        <v>1.4550000000000001E-4</v>
      </c>
      <c r="GF45" s="9">
        <v>7.0590200000000001E-3</v>
      </c>
      <c r="GG45" s="9">
        <v>1.4498820586993663E-4</v>
      </c>
      <c r="GH45" s="6">
        <v>4</v>
      </c>
      <c r="GI45" s="6"/>
      <c r="GJ45" s="6"/>
      <c r="GK45" s="6"/>
      <c r="GL45" s="15">
        <v>37</v>
      </c>
      <c r="GM45" s="9">
        <v>0.62857142857142867</v>
      </c>
      <c r="GN45" s="9">
        <v>1.2660000000000001E-4</v>
      </c>
      <c r="GO45" s="9">
        <v>6.7852700000000004E-3</v>
      </c>
      <c r="GP45" s="9">
        <v>1.2617198401832205E-4</v>
      </c>
      <c r="GQ45" s="6">
        <v>4</v>
      </c>
      <c r="GR45" s="6"/>
      <c r="GS45" s="6"/>
      <c r="GT45" s="6"/>
      <c r="GU45" s="15">
        <v>37</v>
      </c>
      <c r="GV45" s="9">
        <v>0.62857142857142867</v>
      </c>
      <c r="GW45" s="9">
        <v>1.1310000000000001E-4</v>
      </c>
      <c r="GX45" s="9">
        <v>6.54332E-3</v>
      </c>
      <c r="GY45" s="9">
        <v>1.1273114229473723E-4</v>
      </c>
      <c r="GZ45" s="6">
        <v>4</v>
      </c>
      <c r="HA45" s="6"/>
      <c r="HB45" s="6"/>
      <c r="HC45" s="6"/>
      <c r="HD45" s="15">
        <v>37</v>
      </c>
      <c r="HE45" s="9">
        <v>0.62857142857142867</v>
      </c>
      <c r="HF45" s="9">
        <v>1.065E-4</v>
      </c>
      <c r="HG45" s="9">
        <v>6.1975800000000003E-3</v>
      </c>
      <c r="HH45" s="9">
        <v>1.0617109581481805E-4</v>
      </c>
      <c r="HI45" s="6">
        <v>4</v>
      </c>
      <c r="HJ45" s="6"/>
      <c r="HK45" s="6"/>
      <c r="HL45" s="6"/>
      <c r="HM45" s="15">
        <v>37</v>
      </c>
      <c r="HN45" s="9">
        <v>0.62857142857142867</v>
      </c>
      <c r="HO45" s="9">
        <v>1.0670000000000001E-4</v>
      </c>
      <c r="HP45" s="9">
        <v>6.0189900000000001E-3</v>
      </c>
      <c r="HQ45" s="9">
        <v>1.0637984628650322E-4</v>
      </c>
      <c r="HR45" s="6">
        <v>4</v>
      </c>
      <c r="HS45" s="6"/>
      <c r="HT45" s="6"/>
      <c r="HU45" s="6"/>
      <c r="HV45" s="15">
        <v>37</v>
      </c>
      <c r="HW45" s="9">
        <v>0.62857142857142867</v>
      </c>
      <c r="HX45" s="9">
        <v>1.066E-4</v>
      </c>
      <c r="HY45" s="9">
        <v>5.8009100000000003E-3</v>
      </c>
      <c r="HZ45" s="9">
        <v>1.0629182731674859E-4</v>
      </c>
      <c r="IA45" s="6">
        <v>4</v>
      </c>
      <c r="IB45" s="6"/>
      <c r="IC45" s="6"/>
      <c r="ID45" s="6"/>
      <c r="IE45" s="15">
        <v>37</v>
      </c>
      <c r="IF45" s="9">
        <v>0.62857142857142867</v>
      </c>
      <c r="IG45" s="9">
        <v>1.1710000000000001E-4</v>
      </c>
      <c r="IH45" s="9">
        <v>5.6061000000000001E-3</v>
      </c>
      <c r="II45" s="9">
        <v>1.1677268564599277E-4</v>
      </c>
      <c r="IJ45" s="6">
        <v>4</v>
      </c>
      <c r="IK45" s="6"/>
      <c r="IL45" s="6"/>
      <c r="IM45" s="6"/>
      <c r="IN45" s="15">
        <v>37</v>
      </c>
      <c r="IO45" s="9">
        <v>0.62857142857142867</v>
      </c>
      <c r="IP45" s="9">
        <v>1.226E-4</v>
      </c>
      <c r="IQ45" s="9">
        <v>5.5005499999999999E-3</v>
      </c>
      <c r="IR45" s="9">
        <v>1.2226366381543665E-4</v>
      </c>
      <c r="IS45" s="6">
        <v>4</v>
      </c>
      <c r="IT45" s="6"/>
      <c r="IU45" s="6"/>
      <c r="IV45" s="6"/>
      <c r="IW45" s="15">
        <v>37</v>
      </c>
      <c r="IX45" s="9">
        <v>0.62857142857142867</v>
      </c>
      <c r="IY45" s="9">
        <v>1.316E-4</v>
      </c>
      <c r="IZ45" s="9">
        <v>5.2740399999999998E-3</v>
      </c>
      <c r="JA45" s="9">
        <v>1.3125366057140258E-4</v>
      </c>
      <c r="JB45" s="6">
        <v>4</v>
      </c>
      <c r="JC45" s="6"/>
      <c r="JD45" s="6"/>
      <c r="JE45" s="6"/>
      <c r="JF45" s="15">
        <v>37</v>
      </c>
      <c r="JG45" s="9">
        <v>0.62857142857142867</v>
      </c>
      <c r="JH45" s="9">
        <v>1.3329999999999999E-4</v>
      </c>
      <c r="JI45" s="9">
        <v>5.1328900000000002E-3</v>
      </c>
      <c r="JJ45" s="9">
        <v>1.3295875715240341E-4</v>
      </c>
      <c r="JK45" s="6">
        <v>4</v>
      </c>
      <c r="JL45" s="6"/>
      <c r="JM45" s="6"/>
      <c r="JN45" s="6"/>
      <c r="JO45" s="15">
        <v>37</v>
      </c>
      <c r="JP45" s="9">
        <v>0.62857142857142867</v>
      </c>
      <c r="JQ45" s="9">
        <v>1.3109999999999999E-4</v>
      </c>
      <c r="JR45" s="9">
        <v>5.1030700000000003E-3</v>
      </c>
      <c r="JS45" s="9">
        <v>1.3076628147370111E-4</v>
      </c>
      <c r="JT45" s="6">
        <v>4</v>
      </c>
      <c r="JU45" s="6"/>
      <c r="JV45" s="6"/>
      <c r="JW45" s="6"/>
      <c r="JX45" s="15">
        <v>37</v>
      </c>
      <c r="JY45" s="9">
        <v>0.62857142857142867</v>
      </c>
      <c r="JZ45" s="9">
        <v>1.03344672019067E-4</v>
      </c>
      <c r="KA45" s="9">
        <v>6.5750150811466398E-3</v>
      </c>
      <c r="KB45" s="9">
        <v>2.9311493439294358E-3</v>
      </c>
      <c r="KC45" s="6">
        <v>4</v>
      </c>
      <c r="KD45" s="6"/>
      <c r="KE45" s="6"/>
      <c r="KF45" s="6"/>
      <c r="KG45" s="15">
        <v>37</v>
      </c>
      <c r="KH45" s="9">
        <v>0.62857142857142867</v>
      </c>
      <c r="KI45" s="9">
        <v>1.046772474461043E-4</v>
      </c>
      <c r="KJ45" s="9">
        <v>6.5868667209153233E-3</v>
      </c>
      <c r="KK45" s="9">
        <v>2.9642157653830105E-3</v>
      </c>
      <c r="KL45" s="6">
        <v>4</v>
      </c>
      <c r="KM45" s="6"/>
      <c r="KN45" s="6"/>
      <c r="KO45" s="6"/>
      <c r="KP45" s="15">
        <v>37</v>
      </c>
      <c r="KQ45" s="9">
        <v>0.62857142857142867</v>
      </c>
      <c r="KR45" s="9">
        <v>1.06836834236566E-4</v>
      </c>
      <c r="KS45" s="9">
        <v>6.5987397235802853E-3</v>
      </c>
      <c r="KT45" s="9">
        <v>3.0204292741000194E-3</v>
      </c>
      <c r="KU45" s="6">
        <v>4</v>
      </c>
      <c r="KV45" s="6"/>
      <c r="KW45" s="6"/>
      <c r="KX45" s="6"/>
      <c r="KY45" s="15">
        <v>37</v>
      </c>
      <c r="KZ45" s="9">
        <v>0.62857142857142867</v>
      </c>
      <c r="LA45" s="9">
        <v>1.098263447640852E-4</v>
      </c>
      <c r="LB45" s="9">
        <v>6.6106341276487082E-3</v>
      </c>
      <c r="LC45" s="9">
        <v>3.0998398007050895E-3</v>
      </c>
      <c r="LD45" s="6">
        <v>4</v>
      </c>
      <c r="LE45" s="6"/>
      <c r="LF45" s="6"/>
      <c r="LG45" s="6"/>
      <c r="LH45" s="15">
        <v>37</v>
      </c>
      <c r="LI45" s="9">
        <v>0.62857142857142867</v>
      </c>
      <c r="LJ45" s="9">
        <v>1.135116025285597E-4</v>
      </c>
      <c r="LK45" s="9">
        <v>6.6225499716972046E-3</v>
      </c>
      <c r="LL45" s="9">
        <v>3.1985312988880386E-3</v>
      </c>
      <c r="LM45" s="6">
        <v>4</v>
      </c>
      <c r="LN45" s="6"/>
      <c r="LO45" s="6"/>
      <c r="LP45" s="6"/>
      <c r="LQ45" s="15">
        <v>37</v>
      </c>
      <c r="LR45" s="9">
        <v>0.62857142857142867</v>
      </c>
      <c r="LS45" s="9">
        <v>1.175874674386602E-4</v>
      </c>
      <c r="LT45" s="9">
        <v>6.6344872943718981E-3</v>
      </c>
      <c r="LU45" s="9">
        <v>3.3070502264733919E-3</v>
      </c>
      <c r="LV45" s="6">
        <v>4</v>
      </c>
      <c r="LW45" s="6"/>
      <c r="LX45" s="6"/>
      <c r="LY45" s="6"/>
      <c r="LZ45" s="15">
        <v>37</v>
      </c>
      <c r="MA45" s="9">
        <v>0.62857142857142867</v>
      </c>
      <c r="MB45" s="9">
        <v>1.215632329500019E-4</v>
      </c>
      <c r="MC45" s="9">
        <v>6.6464461343885952E-3</v>
      </c>
      <c r="MD45" s="9">
        <v>3.4122359441957346E-3</v>
      </c>
      <c r="ME45" s="6">
        <v>4</v>
      </c>
      <c r="MF45" s="6"/>
      <c r="MG45" s="6"/>
      <c r="MH45" s="6"/>
      <c r="MI45" s="15">
        <v>37</v>
      </c>
      <c r="MJ45" s="9">
        <v>0.62857142857142867</v>
      </c>
      <c r="MK45" s="9">
        <v>1.02986681324452E-4</v>
      </c>
      <c r="ML45" s="9">
        <v>6.539587955184909E-3</v>
      </c>
      <c r="MM45" s="9">
        <v>2.9375387540797955E-3</v>
      </c>
      <c r="MN45" s="6">
        <v>4</v>
      </c>
      <c r="MO45" s="6"/>
      <c r="MP45" s="6"/>
      <c r="MQ45" s="6"/>
      <c r="MR45" s="15">
        <v>37</v>
      </c>
      <c r="MS45" s="9">
        <v>0.62857142857142867</v>
      </c>
      <c r="MT45" s="9">
        <v>1.026845375519516E-4</v>
      </c>
      <c r="MU45" s="9">
        <v>6.5513757366156573E-3</v>
      </c>
      <c r="MV45" s="9">
        <v>2.9230160628098641E-3</v>
      </c>
      <c r="MW45" s="6">
        <v>4</v>
      </c>
      <c r="MX45" s="6"/>
      <c r="MY45" s="6"/>
      <c r="MZ45" s="6"/>
      <c r="NA45" s="15">
        <v>37</v>
      </c>
      <c r="NB45" s="9">
        <v>0.62857142857142867</v>
      </c>
      <c r="NC45" s="9">
        <v>1.0273643069864199E-4</v>
      </c>
      <c r="ND45" s="9">
        <v>6.5631847658363359E-3</v>
      </c>
      <c r="NE45" s="9">
        <v>2.9184782298860368E-3</v>
      </c>
      <c r="NF45" s="6">
        <v>4</v>
      </c>
    </row>
    <row r="46" spans="1:370">
      <c r="A46" s="6"/>
      <c r="B46" s="6"/>
      <c r="C46" s="6"/>
      <c r="D46" s="15">
        <f t="shared" si="2"/>
        <v>38</v>
      </c>
      <c r="E46" s="9">
        <f t="shared" si="8"/>
        <v>0.65714285714285725</v>
      </c>
      <c r="F46" s="9">
        <f t="shared" si="7"/>
        <v>5.2699999999999993E-5</v>
      </c>
      <c r="G46" s="9">
        <f>'mu (tau) a'!B39</f>
        <v>1.351282E-2</v>
      </c>
      <c r="H46" s="9">
        <f>F46*'qx (tau) a'!B39/G46</f>
        <v>5.2346308986577186E-5</v>
      </c>
      <c r="I46" s="6">
        <f t="shared" si="0"/>
        <v>4</v>
      </c>
      <c r="K46" s="6"/>
      <c r="L46" s="6"/>
      <c r="M46" s="6"/>
      <c r="N46" s="15">
        <v>38</v>
      </c>
      <c r="O46" s="9">
        <v>0.65714285714285725</v>
      </c>
      <c r="P46" s="9">
        <v>5.2699999999999993E-5</v>
      </c>
      <c r="Q46" s="9">
        <v>1.351282E-2</v>
      </c>
      <c r="R46" s="9">
        <v>5.2346308986577186E-5</v>
      </c>
      <c r="S46" s="6">
        <v>4</v>
      </c>
      <c r="T46" s="6"/>
      <c r="U46" s="6"/>
      <c r="V46" s="6"/>
      <c r="W46" s="15">
        <v>38</v>
      </c>
      <c r="X46" s="9">
        <v>0.65714285714285725</v>
      </c>
      <c r="Y46" s="9">
        <v>4.1900000000000002E-5</v>
      </c>
      <c r="Z46" s="9">
        <v>1.208966E-2</v>
      </c>
      <c r="AA46" s="9">
        <v>4.1648246352668318E-5</v>
      </c>
      <c r="AB46" s="6">
        <v>4</v>
      </c>
      <c r="AC46" s="6"/>
      <c r="AD46" s="6"/>
      <c r="AE46" s="6"/>
      <c r="AF46" s="15">
        <v>38</v>
      </c>
      <c r="AG46" s="9">
        <v>0.65714285714285725</v>
      </c>
      <c r="AH46" s="9">
        <v>1.2520000000000001E-4</v>
      </c>
      <c r="AI46" s="9">
        <v>1.310505E-2</v>
      </c>
      <c r="AJ46" s="9">
        <v>1.2438498502485683E-4</v>
      </c>
      <c r="AK46" s="6">
        <v>4</v>
      </c>
      <c r="AL46" s="6"/>
      <c r="AM46" s="6"/>
      <c r="AN46" s="6"/>
      <c r="AO46" s="15">
        <v>38</v>
      </c>
      <c r="AP46" s="9">
        <v>0.65714285714285725</v>
      </c>
      <c r="AQ46" s="9">
        <v>1.316E-4</v>
      </c>
      <c r="AR46" s="9">
        <v>1.4240910000000001E-2</v>
      </c>
      <c r="AS46" s="9">
        <v>1.3066961788256508E-4</v>
      </c>
      <c r="AT46" s="6">
        <v>4</v>
      </c>
      <c r="AU46" s="6"/>
      <c r="AV46" s="6"/>
      <c r="AW46" s="6"/>
      <c r="AX46" s="15">
        <v>38</v>
      </c>
      <c r="AY46" s="9">
        <v>0.65714285714285725</v>
      </c>
      <c r="AZ46" s="9">
        <v>1.3880000000000001E-4</v>
      </c>
      <c r="BA46" s="9">
        <v>1.320882E-2</v>
      </c>
      <c r="BB46" s="9">
        <v>1.3788926035785182E-4</v>
      </c>
      <c r="BC46" s="6">
        <v>4</v>
      </c>
      <c r="BD46" s="6"/>
      <c r="BE46" s="6"/>
      <c r="BF46" s="6"/>
      <c r="BG46" s="15">
        <v>38</v>
      </c>
      <c r="BH46" s="9">
        <v>0.65714285714285725</v>
      </c>
      <c r="BI46" s="9">
        <v>1.403E-4</v>
      </c>
      <c r="BJ46" s="9">
        <v>1.0406200000000001E-2</v>
      </c>
      <c r="BK46" s="9">
        <v>1.3957384078722298E-4</v>
      </c>
      <c r="BL46" s="6">
        <v>4</v>
      </c>
      <c r="BM46" s="6"/>
      <c r="BN46" s="6"/>
      <c r="BO46" s="6"/>
      <c r="BP46" s="15">
        <v>38</v>
      </c>
      <c r="BQ46" s="9">
        <v>0.65714285714285725</v>
      </c>
      <c r="BR46" s="9">
        <v>1.3439999999999999E-4</v>
      </c>
      <c r="BS46" s="9">
        <v>1.032039E-2</v>
      </c>
      <c r="BT46" s="9">
        <v>1.337099237528814E-4</v>
      </c>
      <c r="BU46" s="6">
        <v>4</v>
      </c>
      <c r="BV46" s="6"/>
      <c r="BW46" s="6"/>
      <c r="BX46" s="6"/>
      <c r="BY46" s="15">
        <v>38</v>
      </c>
      <c r="BZ46" s="9">
        <v>0.65714285714285725</v>
      </c>
      <c r="CA46" s="9">
        <v>1.3769999999999999E-4</v>
      </c>
      <c r="CB46" s="9">
        <v>1.024249E-2</v>
      </c>
      <c r="CC46" s="9">
        <v>1.3699849226115913E-4</v>
      </c>
      <c r="CD46" s="6">
        <v>4</v>
      </c>
      <c r="CE46" s="6"/>
      <c r="CF46" s="6"/>
      <c r="CG46" s="6"/>
      <c r="CH46" s="15">
        <v>38</v>
      </c>
      <c r="CI46" s="9">
        <v>0.65714285714285725</v>
      </c>
      <c r="CJ46" s="9">
        <v>1.529E-4</v>
      </c>
      <c r="CK46" s="9">
        <v>1.12298E-2</v>
      </c>
      <c r="CL46" s="9">
        <v>1.5204630447559171E-4</v>
      </c>
      <c r="CM46" s="6">
        <v>4</v>
      </c>
      <c r="CN46" s="6"/>
      <c r="CO46" s="6"/>
      <c r="CP46" s="6"/>
      <c r="CQ46" s="15">
        <v>38</v>
      </c>
      <c r="CR46" s="9">
        <v>0.65714285714285725</v>
      </c>
      <c r="CS46" s="9">
        <v>1.6469999999999999E-4</v>
      </c>
      <c r="CT46" s="9">
        <v>1.1601780000000001E-2</v>
      </c>
      <c r="CU46" s="9">
        <v>1.6375013911658381E-4</v>
      </c>
      <c r="CV46" s="6">
        <v>4</v>
      </c>
      <c r="CW46" s="6"/>
      <c r="CX46" s="6"/>
      <c r="CY46" s="6"/>
      <c r="CZ46" s="15">
        <v>38</v>
      </c>
      <c r="DA46" s="9">
        <v>0.65714285714285725</v>
      </c>
      <c r="DB46" s="9">
        <v>1.7260000000000002E-4</v>
      </c>
      <c r="DC46" s="9">
        <v>1.094235E-2</v>
      </c>
      <c r="DD46" s="9">
        <v>1.7166084122697596E-4</v>
      </c>
      <c r="DE46" s="6">
        <v>4</v>
      </c>
      <c r="DF46" s="6"/>
      <c r="DG46" s="6"/>
      <c r="DH46" s="6"/>
      <c r="DI46" s="15">
        <v>38</v>
      </c>
      <c r="DJ46" s="9">
        <v>0.65714285714285725</v>
      </c>
      <c r="DK46" s="9">
        <v>1.8249999999999999E-4</v>
      </c>
      <c r="DL46" s="9">
        <v>1.103937E-2</v>
      </c>
      <c r="DM46" s="9">
        <v>1.8149817652637787E-4</v>
      </c>
      <c r="DN46" s="6">
        <v>4</v>
      </c>
      <c r="DO46" s="6"/>
      <c r="DP46" s="6"/>
      <c r="DQ46" s="6"/>
      <c r="DR46" s="15">
        <v>38</v>
      </c>
      <c r="DS46" s="9">
        <v>0.65714285714285725</v>
      </c>
      <c r="DT46" s="9">
        <v>1.9469999999999999E-4</v>
      </c>
      <c r="DU46" s="9">
        <v>1.041215E-2</v>
      </c>
      <c r="DV46" s="9">
        <v>1.9369173331156388E-4</v>
      </c>
      <c r="DW46" s="6">
        <v>4</v>
      </c>
      <c r="DX46" s="6"/>
      <c r="DY46" s="6"/>
      <c r="DZ46" s="6"/>
      <c r="EA46" s="15">
        <v>38</v>
      </c>
      <c r="EB46" s="9">
        <v>0.65714285714285725</v>
      </c>
      <c r="EC46" s="9">
        <v>2.095E-4</v>
      </c>
      <c r="ED46" s="9">
        <v>9.2914399999999998E-3</v>
      </c>
      <c r="EE46" s="9">
        <v>2.0853135358997097E-4</v>
      </c>
      <c r="EF46" s="6">
        <v>4</v>
      </c>
      <c r="EG46" s="6"/>
      <c r="EH46" s="6"/>
      <c r="EI46" s="6"/>
      <c r="EJ46" s="15">
        <v>38</v>
      </c>
      <c r="EK46" s="9">
        <v>0.65714285714285725</v>
      </c>
      <c r="EL46" s="9">
        <v>2.2739999999999997E-4</v>
      </c>
      <c r="EM46" s="9">
        <v>8.9304199999999997E-3</v>
      </c>
      <c r="EN46" s="9">
        <v>2.2638909793716306E-4</v>
      </c>
      <c r="EO46" s="6">
        <v>4</v>
      </c>
      <c r="EP46" s="6"/>
      <c r="EQ46" s="6"/>
      <c r="ER46" s="6"/>
      <c r="ES46" s="15">
        <v>38</v>
      </c>
      <c r="ET46" s="9">
        <v>0.65714285714285725</v>
      </c>
      <c r="EU46" s="9">
        <v>2.3039999999999999E-4</v>
      </c>
      <c r="EV46" s="9">
        <v>8.6275299999999996E-3</v>
      </c>
      <c r="EW46" s="9">
        <v>2.2941030491925265E-4</v>
      </c>
      <c r="EX46" s="6">
        <v>4</v>
      </c>
      <c r="EY46" s="6"/>
      <c r="EZ46" s="6"/>
      <c r="FA46" s="6"/>
      <c r="FB46" s="15">
        <v>38</v>
      </c>
      <c r="FC46" s="9">
        <v>0.65714285714285725</v>
      </c>
      <c r="FD46" s="9">
        <v>2.2800000000000001E-4</v>
      </c>
      <c r="FE46" s="9">
        <v>8.4557299999999998E-3</v>
      </c>
      <c r="FF46" s="9">
        <v>2.2704008287871064E-4</v>
      </c>
      <c r="FG46" s="6">
        <v>4</v>
      </c>
      <c r="FH46" s="6"/>
      <c r="FI46" s="6"/>
      <c r="FJ46" s="6"/>
      <c r="FK46" s="15">
        <v>38</v>
      </c>
      <c r="FL46" s="9">
        <v>0.65714285714285725</v>
      </c>
      <c r="FM46" s="9">
        <v>2.0340000000000001E-4</v>
      </c>
      <c r="FN46" s="9">
        <v>7.9803300000000008E-3</v>
      </c>
      <c r="FO46" s="9">
        <v>2.0259178605396016E-4</v>
      </c>
      <c r="FP46" s="6">
        <v>4</v>
      </c>
      <c r="FQ46" s="6"/>
      <c r="FR46" s="6"/>
      <c r="FS46" s="6"/>
      <c r="FT46" s="15">
        <v>38</v>
      </c>
      <c r="FU46" s="9">
        <v>0.65714285714285725</v>
      </c>
      <c r="FV46" s="9">
        <v>1.7430000000000001E-4</v>
      </c>
      <c r="FW46" s="9">
        <v>7.7528900000000001E-3</v>
      </c>
      <c r="FX46" s="9">
        <v>1.7362689074654743E-4</v>
      </c>
      <c r="FY46" s="6">
        <v>4</v>
      </c>
      <c r="FZ46" s="6"/>
      <c r="GA46" s="6"/>
      <c r="GB46" s="6"/>
      <c r="GC46" s="15">
        <v>38</v>
      </c>
      <c r="GD46" s="9">
        <v>0.65714285714285725</v>
      </c>
      <c r="GE46" s="9">
        <v>1.4550000000000001E-4</v>
      </c>
      <c r="GF46" s="9">
        <v>7.3769500000000002E-3</v>
      </c>
      <c r="GG46" s="9">
        <v>1.4496529324449807E-4</v>
      </c>
      <c r="GH46" s="6">
        <v>4</v>
      </c>
      <c r="GI46" s="6"/>
      <c r="GJ46" s="6"/>
      <c r="GK46" s="6"/>
      <c r="GL46" s="15">
        <v>38</v>
      </c>
      <c r="GM46" s="9">
        <v>0.65714285714285725</v>
      </c>
      <c r="GN46" s="9">
        <v>1.2660000000000001E-4</v>
      </c>
      <c r="GO46" s="9">
        <v>7.0999599999999998E-3</v>
      </c>
      <c r="GP46" s="9">
        <v>1.2615226142119113E-4</v>
      </c>
      <c r="GQ46" s="6">
        <v>4</v>
      </c>
      <c r="GR46" s="6"/>
      <c r="GS46" s="6"/>
      <c r="GT46" s="6"/>
      <c r="GU46" s="15">
        <v>38</v>
      </c>
      <c r="GV46" s="9">
        <v>0.65714285714285725</v>
      </c>
      <c r="GW46" s="9">
        <v>1.1310000000000001E-4</v>
      </c>
      <c r="GX46" s="9">
        <v>6.8560699999999997E-3</v>
      </c>
      <c r="GY46" s="9">
        <v>1.1271365592825045E-4</v>
      </c>
      <c r="GZ46" s="6">
        <v>4</v>
      </c>
      <c r="HA46" s="6"/>
      <c r="HB46" s="6"/>
      <c r="HC46" s="6"/>
      <c r="HD46" s="15">
        <v>38</v>
      </c>
      <c r="HE46" s="9">
        <v>0.65714285714285725</v>
      </c>
      <c r="HF46" s="9">
        <v>1.065E-4</v>
      </c>
      <c r="HG46" s="9">
        <v>6.5038700000000001E-3</v>
      </c>
      <c r="HH46" s="9">
        <v>1.0615481782384949E-4</v>
      </c>
      <c r="HI46" s="6">
        <v>4</v>
      </c>
      <c r="HJ46" s="6"/>
      <c r="HK46" s="6"/>
      <c r="HL46" s="6"/>
      <c r="HM46" s="15">
        <v>38</v>
      </c>
      <c r="HN46" s="9">
        <v>0.65714285714285725</v>
      </c>
      <c r="HO46" s="9">
        <v>1.0670000000000001E-4</v>
      </c>
      <c r="HP46" s="9">
        <v>6.3264000000000003E-3</v>
      </c>
      <c r="HQ46" s="9">
        <v>1.0636352665022762E-4</v>
      </c>
      <c r="HR46" s="6">
        <v>4</v>
      </c>
      <c r="HS46" s="6"/>
      <c r="HT46" s="6"/>
      <c r="HU46" s="6"/>
      <c r="HV46" s="15">
        <v>38</v>
      </c>
      <c r="HW46" s="9">
        <v>0.65714285714285725</v>
      </c>
      <c r="HX46" s="9">
        <v>1.066E-4</v>
      </c>
      <c r="HY46" s="9">
        <v>6.10401E-3</v>
      </c>
      <c r="HZ46" s="9">
        <v>1.0627552019082539E-4</v>
      </c>
      <c r="IA46" s="6">
        <v>4</v>
      </c>
      <c r="IB46" s="6"/>
      <c r="IC46" s="6"/>
      <c r="ID46" s="6"/>
      <c r="IE46" s="15">
        <v>38</v>
      </c>
      <c r="IF46" s="9">
        <v>0.65714285714285725</v>
      </c>
      <c r="IG46" s="9">
        <v>1.1710000000000001E-4</v>
      </c>
      <c r="IH46" s="9">
        <v>5.9054499999999996E-3</v>
      </c>
      <c r="II46" s="9">
        <v>1.1675517124012565E-4</v>
      </c>
      <c r="IJ46" s="6">
        <v>4</v>
      </c>
      <c r="IK46" s="6"/>
      <c r="IL46" s="6"/>
      <c r="IM46" s="6"/>
      <c r="IN46" s="15">
        <v>38</v>
      </c>
      <c r="IO46" s="9">
        <v>0.65714285714285725</v>
      </c>
      <c r="IP46" s="9">
        <v>1.226E-4</v>
      </c>
      <c r="IQ46" s="9">
        <v>5.7989799999999996E-3</v>
      </c>
      <c r="IR46" s="9">
        <v>1.2224566596194503E-4</v>
      </c>
      <c r="IS46" s="6">
        <v>4</v>
      </c>
      <c r="IT46" s="6"/>
      <c r="IU46" s="6"/>
      <c r="IV46" s="6"/>
      <c r="IW46" s="15">
        <v>38</v>
      </c>
      <c r="IX46" s="9">
        <v>0.65714285714285725</v>
      </c>
      <c r="IY46" s="9">
        <v>1.316E-4</v>
      </c>
      <c r="IZ46" s="9">
        <v>5.5664299999999998E-3</v>
      </c>
      <c r="JA46" s="9">
        <v>1.3123473536898875E-4</v>
      </c>
      <c r="JB46" s="6">
        <v>4</v>
      </c>
      <c r="JC46" s="6"/>
      <c r="JD46" s="6"/>
      <c r="JE46" s="6"/>
      <c r="JF46" s="15">
        <v>38</v>
      </c>
      <c r="JG46" s="9">
        <v>0.65714285714285725</v>
      </c>
      <c r="JH46" s="9">
        <v>1.3329999999999999E-4</v>
      </c>
      <c r="JI46" s="9">
        <v>5.4223199999999996E-3</v>
      </c>
      <c r="JJ46" s="9">
        <v>1.3293960481860161E-4</v>
      </c>
      <c r="JK46" s="6">
        <v>4</v>
      </c>
      <c r="JL46" s="6"/>
      <c r="JM46" s="6"/>
      <c r="JN46" s="6"/>
      <c r="JO46" s="15">
        <v>38</v>
      </c>
      <c r="JP46" s="9">
        <v>0.65714285714285725</v>
      </c>
      <c r="JQ46" s="9">
        <v>1.3109999999999999E-4</v>
      </c>
      <c r="JR46" s="9">
        <v>5.3923900000000004E-3</v>
      </c>
      <c r="JS46" s="9">
        <v>1.3074747542369893E-4</v>
      </c>
      <c r="JT46" s="6">
        <v>4</v>
      </c>
      <c r="JU46" s="6"/>
      <c r="JV46" s="6"/>
      <c r="JW46" s="6"/>
      <c r="JX46" s="15">
        <v>38</v>
      </c>
      <c r="JY46" s="9">
        <v>0.65714285714285725</v>
      </c>
      <c r="JZ46" s="9">
        <v>1.0273643069864199E-4</v>
      </c>
      <c r="KA46" s="9">
        <v>6.8798108760361873E-3</v>
      </c>
      <c r="KB46" s="9">
        <v>2.7848036665331743E-3</v>
      </c>
      <c r="KC46" s="6">
        <v>4</v>
      </c>
      <c r="KD46" s="6"/>
      <c r="KE46" s="6"/>
      <c r="KF46" s="6"/>
      <c r="KG46" s="15">
        <v>38</v>
      </c>
      <c r="KH46" s="9">
        <v>0.65714285714285725</v>
      </c>
      <c r="KI46" s="9">
        <v>1.03344672019067E-4</v>
      </c>
      <c r="KJ46" s="9">
        <v>6.891812740656581E-3</v>
      </c>
      <c r="KK46" s="9">
        <v>2.7969906680222795E-3</v>
      </c>
      <c r="KL46" s="6">
        <v>4</v>
      </c>
      <c r="KM46" s="6"/>
      <c r="KN46" s="6"/>
      <c r="KO46" s="6"/>
      <c r="KP46" s="15">
        <v>38</v>
      </c>
      <c r="KQ46" s="9">
        <v>0.65714285714285725</v>
      </c>
      <c r="KR46" s="9">
        <v>1.046772474461043E-4</v>
      </c>
      <c r="KS46" s="9">
        <v>6.9038355425900732E-3</v>
      </c>
      <c r="KT46" s="9">
        <v>2.8285933466012827E-3</v>
      </c>
      <c r="KU46" s="6">
        <v>4</v>
      </c>
      <c r="KV46" s="6"/>
      <c r="KW46" s="6"/>
      <c r="KX46" s="6"/>
      <c r="KY46" s="15">
        <v>38</v>
      </c>
      <c r="KZ46" s="9">
        <v>0.65714285714285725</v>
      </c>
      <c r="LA46" s="9">
        <v>1.06836834236566E-4</v>
      </c>
      <c r="LB46" s="9">
        <v>6.9158793183619173E-3</v>
      </c>
      <c r="LC46" s="9">
        <v>2.8823681232885466E-3</v>
      </c>
      <c r="LD46" s="6">
        <v>4</v>
      </c>
      <c r="LE46" s="6"/>
      <c r="LF46" s="6"/>
      <c r="LG46" s="6"/>
      <c r="LH46" s="15">
        <v>38</v>
      </c>
      <c r="LI46" s="9">
        <v>0.65714285714285725</v>
      </c>
      <c r="LJ46" s="9">
        <v>1.098263447640852E-4</v>
      </c>
      <c r="LK46" s="9">
        <v>6.9279441045610674E-3</v>
      </c>
      <c r="LL46" s="9">
        <v>2.9582695852936542E-3</v>
      </c>
      <c r="LM46" s="6">
        <v>4</v>
      </c>
      <c r="LN46" s="6"/>
      <c r="LO46" s="6"/>
      <c r="LP46" s="6"/>
      <c r="LQ46" s="15">
        <v>38</v>
      </c>
      <c r="LR46" s="9">
        <v>0.65714285714285725</v>
      </c>
      <c r="LS46" s="9">
        <v>1.135116025285597E-4</v>
      </c>
      <c r="LT46" s="9">
        <v>6.9400299378403257E-3</v>
      </c>
      <c r="LU46" s="9">
        <v>3.0518700126225019E-3</v>
      </c>
      <c r="LV46" s="6">
        <v>4</v>
      </c>
      <c r="LW46" s="6"/>
      <c r="LX46" s="6"/>
      <c r="LY46" s="6"/>
      <c r="LZ46" s="15">
        <v>38</v>
      </c>
      <c r="MA46" s="9">
        <v>0.65714285714285725</v>
      </c>
      <c r="MB46" s="9">
        <v>1.175874674386602E-4</v>
      </c>
      <c r="MC46" s="9">
        <v>6.9521368549164287E-3</v>
      </c>
      <c r="MD46" s="9">
        <v>3.1555061095079368E-3</v>
      </c>
      <c r="ME46" s="6">
        <v>4</v>
      </c>
      <c r="MF46" s="6"/>
      <c r="MG46" s="6"/>
      <c r="MH46" s="6"/>
      <c r="MI46" s="15">
        <v>38</v>
      </c>
      <c r="MJ46" s="9">
        <v>0.65714285714285725</v>
      </c>
      <c r="MK46" s="9">
        <v>1.215632329500019E-4</v>
      </c>
      <c r="ML46" s="9">
        <v>6.9642648925701727E-3</v>
      </c>
      <c r="MM46" s="9">
        <v>3.2559661901192488E-3</v>
      </c>
      <c r="MN46" s="6">
        <v>4</v>
      </c>
      <c r="MO46" s="6"/>
      <c r="MP46" s="6"/>
      <c r="MQ46" s="6"/>
      <c r="MR46" s="15">
        <v>38</v>
      </c>
      <c r="MS46" s="9">
        <v>0.65714285714285725</v>
      </c>
      <c r="MT46" s="9">
        <v>1.02986681324452E-4</v>
      </c>
      <c r="MU46" s="9">
        <v>6.8558698129516224E-3</v>
      </c>
      <c r="MV46" s="9">
        <v>2.8014131293597581E-3</v>
      </c>
      <c r="MW46" s="6">
        <v>4</v>
      </c>
      <c r="MX46" s="6"/>
      <c r="MY46" s="6"/>
      <c r="MZ46" s="6"/>
      <c r="NA46" s="15">
        <v>38</v>
      </c>
      <c r="NB46" s="9">
        <v>0.65714285714285725</v>
      </c>
      <c r="NC46" s="9">
        <v>1.026845375519516E-4</v>
      </c>
      <c r="ND46" s="9">
        <v>6.8678299122672442E-3</v>
      </c>
      <c r="NE46" s="9">
        <v>2.7876107848555888E-3</v>
      </c>
      <c r="NF46" s="6">
        <v>4</v>
      </c>
    </row>
    <row r="47" spans="1:370">
      <c r="A47" s="6"/>
      <c r="B47" s="6"/>
      <c r="C47" s="6"/>
      <c r="D47" s="15">
        <f t="shared" si="2"/>
        <v>39</v>
      </c>
      <c r="E47" s="9">
        <f t="shared" si="8"/>
        <v>0.68571428571428583</v>
      </c>
      <c r="F47" s="9">
        <f t="shared" si="7"/>
        <v>5.2699999999999993E-5</v>
      </c>
      <c r="G47" s="9">
        <f>'mu (tau) a'!B40</f>
        <v>1.369975E-2</v>
      </c>
      <c r="H47" s="9">
        <f>F47*'qx (tau) a'!B40/G47</f>
        <v>5.2341441121188336E-5</v>
      </c>
      <c r="I47" s="6">
        <f t="shared" si="0"/>
        <v>4</v>
      </c>
      <c r="K47" s="6"/>
      <c r="L47" s="6"/>
      <c r="M47" s="6"/>
      <c r="N47" s="15">
        <v>39</v>
      </c>
      <c r="O47" s="9">
        <v>0.68571428571428583</v>
      </c>
      <c r="P47" s="9">
        <v>5.2699999999999993E-5</v>
      </c>
      <c r="Q47" s="9">
        <v>1.369975E-2</v>
      </c>
      <c r="R47" s="9">
        <v>5.2341441121188336E-5</v>
      </c>
      <c r="S47" s="6">
        <v>4</v>
      </c>
      <c r="T47" s="6"/>
      <c r="U47" s="6"/>
      <c r="V47" s="6"/>
      <c r="W47" s="15">
        <v>39</v>
      </c>
      <c r="X47" s="9">
        <v>0.68571428571428583</v>
      </c>
      <c r="Y47" s="9">
        <v>4.1900000000000002E-5</v>
      </c>
      <c r="Z47" s="9">
        <v>1.2286399999999999E-2</v>
      </c>
      <c r="AA47" s="9">
        <v>4.1644161186352395E-5</v>
      </c>
      <c r="AB47" s="6">
        <v>4</v>
      </c>
      <c r="AC47" s="6"/>
      <c r="AD47" s="6"/>
      <c r="AE47" s="6"/>
      <c r="AF47" s="15">
        <v>39</v>
      </c>
      <c r="AG47" s="9">
        <v>0.68571428571428583</v>
      </c>
      <c r="AH47" s="9">
        <v>1.2520000000000001E-4</v>
      </c>
      <c r="AI47" s="9">
        <v>1.331952E-2</v>
      </c>
      <c r="AJ47" s="9">
        <v>1.2437169507609886E-4</v>
      </c>
      <c r="AK47" s="6">
        <v>4</v>
      </c>
      <c r="AL47" s="6"/>
      <c r="AM47" s="6"/>
      <c r="AN47" s="6"/>
      <c r="AO47" s="15">
        <v>39</v>
      </c>
      <c r="AP47" s="9">
        <v>0.68571428571428583</v>
      </c>
      <c r="AQ47" s="9">
        <v>1.316E-4</v>
      </c>
      <c r="AR47" s="9">
        <v>1.440728E-2</v>
      </c>
      <c r="AS47" s="9">
        <v>1.3065880471539387E-4</v>
      </c>
      <c r="AT47" s="6">
        <v>4</v>
      </c>
      <c r="AU47" s="6"/>
      <c r="AV47" s="6"/>
      <c r="AW47" s="6"/>
      <c r="AX47" s="15">
        <v>39</v>
      </c>
      <c r="AY47" s="9">
        <v>0.68571428571428583</v>
      </c>
      <c r="AZ47" s="9">
        <v>1.3880000000000001E-4</v>
      </c>
      <c r="BA47" s="9">
        <v>1.3385040000000001E-2</v>
      </c>
      <c r="BB47" s="9">
        <v>1.3787719274652898E-4</v>
      </c>
      <c r="BC47" s="6">
        <v>4</v>
      </c>
      <c r="BD47" s="6"/>
      <c r="BE47" s="6"/>
      <c r="BF47" s="6"/>
      <c r="BG47" s="15">
        <v>39</v>
      </c>
      <c r="BH47" s="9">
        <v>0.68571428571428583</v>
      </c>
      <c r="BI47" s="9">
        <v>1.403E-4</v>
      </c>
      <c r="BJ47" s="9">
        <v>1.0638760000000001E-2</v>
      </c>
      <c r="BK47" s="9">
        <v>1.3955766846888171E-4</v>
      </c>
      <c r="BL47" s="6">
        <v>4</v>
      </c>
      <c r="BM47" s="6"/>
      <c r="BN47" s="6"/>
      <c r="BO47" s="6"/>
      <c r="BP47" s="15">
        <v>39</v>
      </c>
      <c r="BQ47" s="9">
        <v>0.68571428571428583</v>
      </c>
      <c r="BR47" s="9">
        <v>1.3439999999999999E-4</v>
      </c>
      <c r="BS47" s="9">
        <v>1.055588E-2</v>
      </c>
      <c r="BT47" s="9">
        <v>1.3369437924644841E-4</v>
      </c>
      <c r="BU47" s="6">
        <v>4</v>
      </c>
      <c r="BV47" s="6"/>
      <c r="BW47" s="6"/>
      <c r="BX47" s="6"/>
      <c r="BY47" s="15">
        <v>39</v>
      </c>
      <c r="BZ47" s="9">
        <v>0.68571428571428583</v>
      </c>
      <c r="CA47" s="9">
        <v>1.3769999999999999E-4</v>
      </c>
      <c r="CB47" s="9">
        <v>1.04791E-2</v>
      </c>
      <c r="CC47" s="9">
        <v>1.3698226908799419E-4</v>
      </c>
      <c r="CD47" s="6">
        <v>4</v>
      </c>
      <c r="CE47" s="6"/>
      <c r="CF47" s="6"/>
      <c r="CG47" s="6"/>
      <c r="CH47" s="15">
        <v>39</v>
      </c>
      <c r="CI47" s="9">
        <v>0.68571428571428583</v>
      </c>
      <c r="CJ47" s="9">
        <v>1.529E-4</v>
      </c>
      <c r="CK47" s="9">
        <v>1.146863E-2</v>
      </c>
      <c r="CL47" s="9">
        <v>1.5202821923804326E-4</v>
      </c>
      <c r="CM47" s="6">
        <v>4</v>
      </c>
      <c r="CN47" s="6"/>
      <c r="CO47" s="6"/>
      <c r="CP47" s="6"/>
      <c r="CQ47" s="15">
        <v>39</v>
      </c>
      <c r="CR47" s="9">
        <v>0.68571428571428583</v>
      </c>
      <c r="CS47" s="9">
        <v>1.6469999999999999E-4</v>
      </c>
      <c r="CT47" s="9">
        <v>1.181977E-2</v>
      </c>
      <c r="CU47" s="9">
        <v>1.637322641641927E-4</v>
      </c>
      <c r="CV47" s="6">
        <v>4</v>
      </c>
      <c r="CW47" s="6"/>
      <c r="CX47" s="6"/>
      <c r="CY47" s="6"/>
      <c r="CZ47" s="15">
        <v>39</v>
      </c>
      <c r="DA47" s="9">
        <v>0.68571428571428583</v>
      </c>
      <c r="DB47" s="9">
        <v>1.7260000000000002E-4</v>
      </c>
      <c r="DC47" s="9">
        <v>1.118355E-2</v>
      </c>
      <c r="DD47" s="9">
        <v>1.716401979693389E-4</v>
      </c>
      <c r="DE47" s="6">
        <v>4</v>
      </c>
      <c r="DF47" s="6"/>
      <c r="DG47" s="6"/>
      <c r="DH47" s="6"/>
      <c r="DI47" s="15">
        <v>39</v>
      </c>
      <c r="DJ47" s="9">
        <v>0.68571428571428583</v>
      </c>
      <c r="DK47" s="9">
        <v>1.8249999999999999E-4</v>
      </c>
      <c r="DL47" s="9">
        <v>1.1268190000000001E-2</v>
      </c>
      <c r="DM47" s="9">
        <v>1.8147754430835827E-4</v>
      </c>
      <c r="DN47" s="6">
        <v>4</v>
      </c>
      <c r="DO47" s="6"/>
      <c r="DP47" s="6"/>
      <c r="DQ47" s="6"/>
      <c r="DR47" s="15">
        <v>39</v>
      </c>
      <c r="DS47" s="9">
        <v>0.68571428571428583</v>
      </c>
      <c r="DT47" s="9">
        <v>1.9469999999999999E-4</v>
      </c>
      <c r="DU47" s="9">
        <v>1.066283E-2</v>
      </c>
      <c r="DV47" s="9">
        <v>1.9366741437310729E-4</v>
      </c>
      <c r="DW47" s="6">
        <v>4</v>
      </c>
      <c r="DX47" s="6"/>
      <c r="DY47" s="6"/>
      <c r="DZ47" s="6"/>
      <c r="EA47" s="15">
        <v>39</v>
      </c>
      <c r="EB47" s="9">
        <v>0.68571428571428583</v>
      </c>
      <c r="EC47" s="9">
        <v>2.095E-4</v>
      </c>
      <c r="ED47" s="9">
        <v>9.5418499999999993E-3</v>
      </c>
      <c r="EE47" s="9">
        <v>2.0850517771710939E-4</v>
      </c>
      <c r="EF47" s="6">
        <v>4</v>
      </c>
      <c r="EG47" s="6"/>
      <c r="EH47" s="6"/>
      <c r="EI47" s="6"/>
      <c r="EJ47" s="15">
        <v>39</v>
      </c>
      <c r="EK47" s="9">
        <v>0.68571428571428583</v>
      </c>
      <c r="EL47" s="9">
        <v>2.2739999999999997E-4</v>
      </c>
      <c r="EM47" s="9">
        <v>9.1816599999999995E-3</v>
      </c>
      <c r="EN47" s="9">
        <v>2.2636078661157134E-4</v>
      </c>
      <c r="EO47" s="6">
        <v>4</v>
      </c>
      <c r="EP47" s="6"/>
      <c r="EQ47" s="6"/>
      <c r="ER47" s="6"/>
      <c r="ES47" s="15">
        <v>39</v>
      </c>
      <c r="ET47" s="9">
        <v>0.68571428571428583</v>
      </c>
      <c r="EU47" s="9">
        <v>2.3039999999999999E-4</v>
      </c>
      <c r="EV47" s="9">
        <v>8.8796900000000008E-3</v>
      </c>
      <c r="EW47" s="9">
        <v>2.2938158606888298E-4</v>
      </c>
      <c r="EX47" s="6">
        <v>4</v>
      </c>
      <c r="EY47" s="6"/>
      <c r="EZ47" s="6"/>
      <c r="FA47" s="6"/>
      <c r="FB47" s="15">
        <v>39</v>
      </c>
      <c r="FC47" s="9">
        <v>0.68571428571428583</v>
      </c>
      <c r="FD47" s="9">
        <v>2.2800000000000001E-4</v>
      </c>
      <c r="FE47" s="9">
        <v>8.7117600000000007E-3</v>
      </c>
      <c r="FF47" s="9">
        <v>2.270112399790628E-4</v>
      </c>
      <c r="FG47" s="6">
        <v>4</v>
      </c>
      <c r="FH47" s="6"/>
      <c r="FI47" s="6"/>
      <c r="FJ47" s="6"/>
      <c r="FK47" s="15">
        <v>39</v>
      </c>
      <c r="FL47" s="9">
        <v>0.68571428571428583</v>
      </c>
      <c r="FM47" s="9">
        <v>2.0340000000000001E-4</v>
      </c>
      <c r="FN47" s="9">
        <v>8.2336400000000004E-3</v>
      </c>
      <c r="FO47" s="9">
        <v>2.0256625575079792E-4</v>
      </c>
      <c r="FP47" s="6">
        <v>4</v>
      </c>
      <c r="FQ47" s="6"/>
      <c r="FR47" s="6"/>
      <c r="FS47" s="6"/>
      <c r="FT47" s="15">
        <v>39</v>
      </c>
      <c r="FU47" s="9">
        <v>0.68571428571428583</v>
      </c>
      <c r="FV47" s="9">
        <v>1.7430000000000001E-4</v>
      </c>
      <c r="FW47" s="9">
        <v>8.0048900000000006E-3</v>
      </c>
      <c r="FX47" s="9">
        <v>1.7360518558031402E-4</v>
      </c>
      <c r="FY47" s="6">
        <v>4</v>
      </c>
      <c r="FZ47" s="6"/>
      <c r="GA47" s="6"/>
      <c r="GB47" s="6"/>
      <c r="GC47" s="15">
        <v>39</v>
      </c>
      <c r="GD47" s="9">
        <v>0.68571428571428583</v>
      </c>
      <c r="GE47" s="9">
        <v>1.4550000000000001E-4</v>
      </c>
      <c r="GF47" s="9">
        <v>7.6262500000000002E-3</v>
      </c>
      <c r="GG47" s="9">
        <v>1.4494728601868544E-4</v>
      </c>
      <c r="GH47" s="6">
        <v>4</v>
      </c>
      <c r="GI47" s="6"/>
      <c r="GJ47" s="6"/>
      <c r="GK47" s="6"/>
      <c r="GL47" s="15">
        <v>39</v>
      </c>
      <c r="GM47" s="9">
        <v>0.68571428571428583</v>
      </c>
      <c r="GN47" s="9">
        <v>1.2660000000000001E-4</v>
      </c>
      <c r="GO47" s="9">
        <v>7.3510700000000003E-3</v>
      </c>
      <c r="GP47" s="9">
        <v>1.261363842270581E-4</v>
      </c>
      <c r="GQ47" s="6">
        <v>4</v>
      </c>
      <c r="GR47" s="6"/>
      <c r="GS47" s="6"/>
      <c r="GT47" s="6"/>
      <c r="GU47" s="15">
        <v>39</v>
      </c>
      <c r="GV47" s="9">
        <v>0.68571428571428583</v>
      </c>
      <c r="GW47" s="9">
        <v>1.1310000000000001E-4</v>
      </c>
      <c r="GX47" s="9">
        <v>7.10957E-3</v>
      </c>
      <c r="GY47" s="9">
        <v>1.126992740770539E-4</v>
      </c>
      <c r="GZ47" s="6">
        <v>4</v>
      </c>
      <c r="HA47" s="6"/>
      <c r="HB47" s="6"/>
      <c r="HC47" s="6"/>
      <c r="HD47" s="15">
        <v>39</v>
      </c>
      <c r="HE47" s="9">
        <v>0.68571428571428583</v>
      </c>
      <c r="HF47" s="9">
        <v>1.065E-4</v>
      </c>
      <c r="HG47" s="9">
        <v>6.75554E-3</v>
      </c>
      <c r="HH47" s="9">
        <v>1.0614134991429255E-4</v>
      </c>
      <c r="HI47" s="6">
        <v>4</v>
      </c>
      <c r="HJ47" s="6"/>
      <c r="HK47" s="6"/>
      <c r="HL47" s="6"/>
      <c r="HM47" s="15">
        <v>39</v>
      </c>
      <c r="HN47" s="9">
        <v>0.68571428571428583</v>
      </c>
      <c r="HO47" s="9">
        <v>1.0670000000000001E-4</v>
      </c>
      <c r="HP47" s="9">
        <v>6.5819700000000004E-3</v>
      </c>
      <c r="HQ47" s="9">
        <v>1.063500055454522E-4</v>
      </c>
      <c r="HR47" s="6">
        <v>4</v>
      </c>
      <c r="HS47" s="6"/>
      <c r="HT47" s="6"/>
      <c r="HU47" s="6"/>
      <c r="HV47" s="15">
        <v>39</v>
      </c>
      <c r="HW47" s="9">
        <v>0.68571428571428583</v>
      </c>
      <c r="HX47" s="9">
        <v>1.066E-4</v>
      </c>
      <c r="HY47" s="9">
        <v>6.3592299999999996E-3</v>
      </c>
      <c r="HZ47" s="9">
        <v>1.0626222482910669E-4</v>
      </c>
      <c r="IA47" s="6">
        <v>4</v>
      </c>
      <c r="IB47" s="6"/>
      <c r="IC47" s="6"/>
      <c r="ID47" s="6"/>
      <c r="IE47" s="15">
        <v>39</v>
      </c>
      <c r="IF47" s="9">
        <v>0.68571428571428583</v>
      </c>
      <c r="IG47" s="9">
        <v>1.1710000000000001E-4</v>
      </c>
      <c r="IH47" s="9">
        <v>6.1601099999999999E-3</v>
      </c>
      <c r="II47" s="9">
        <v>1.1674034213674757E-4</v>
      </c>
      <c r="IJ47" s="6">
        <v>4</v>
      </c>
      <c r="IK47" s="6"/>
      <c r="IL47" s="6"/>
      <c r="IM47" s="6"/>
      <c r="IN47" s="15">
        <v>39</v>
      </c>
      <c r="IO47" s="9">
        <v>0.68571428571428583</v>
      </c>
      <c r="IP47" s="9">
        <v>1.226E-4</v>
      </c>
      <c r="IQ47" s="9">
        <v>6.0554600000000004E-3</v>
      </c>
      <c r="IR47" s="9">
        <v>1.2222989962777393E-4</v>
      </c>
      <c r="IS47" s="6">
        <v>4</v>
      </c>
      <c r="IT47" s="6"/>
      <c r="IU47" s="6"/>
      <c r="IV47" s="6"/>
      <c r="IW47" s="15">
        <v>39</v>
      </c>
      <c r="IX47" s="9">
        <v>0.68571428571428583</v>
      </c>
      <c r="IY47" s="9">
        <v>1.316E-4</v>
      </c>
      <c r="IZ47" s="9">
        <v>5.8193699999999999E-3</v>
      </c>
      <c r="JA47" s="9">
        <v>1.3121804731440001E-4</v>
      </c>
      <c r="JB47" s="6">
        <v>4</v>
      </c>
      <c r="JC47" s="6"/>
      <c r="JD47" s="6"/>
      <c r="JE47" s="6"/>
      <c r="JF47" s="15">
        <v>39</v>
      </c>
      <c r="JG47" s="9">
        <v>0.68571428571428583</v>
      </c>
      <c r="JH47" s="9">
        <v>1.3329999999999999E-4</v>
      </c>
      <c r="JI47" s="9">
        <v>5.6742700000000004E-3</v>
      </c>
      <c r="JJ47" s="9">
        <v>1.329229532609481E-4</v>
      </c>
      <c r="JK47" s="6">
        <v>4</v>
      </c>
      <c r="JL47" s="6"/>
      <c r="JM47" s="6"/>
      <c r="JN47" s="6"/>
      <c r="JO47" s="15">
        <v>39</v>
      </c>
      <c r="JP47" s="9">
        <v>0.68571428571428583</v>
      </c>
      <c r="JQ47" s="9">
        <v>1.3109999999999999E-4</v>
      </c>
      <c r="JR47" s="9">
        <v>5.6461300000000001E-3</v>
      </c>
      <c r="JS47" s="9">
        <v>1.3073081083857436E-4</v>
      </c>
      <c r="JT47" s="6">
        <v>4</v>
      </c>
      <c r="JU47" s="6"/>
      <c r="JV47" s="6"/>
      <c r="JW47" s="6"/>
      <c r="JX47" s="15">
        <v>39</v>
      </c>
      <c r="JY47" s="9">
        <v>0.68571428571428583</v>
      </c>
      <c r="JZ47" s="9">
        <v>1.026845375519516E-4</v>
      </c>
      <c r="KA47" s="9">
        <v>7.1253971689213338E-3</v>
      </c>
      <c r="KB47" s="9">
        <v>2.6874635539554594E-3</v>
      </c>
      <c r="KC47" s="6">
        <v>4</v>
      </c>
      <c r="KD47" s="6"/>
      <c r="KE47" s="6"/>
      <c r="KF47" s="6"/>
      <c r="KG47" s="15">
        <v>39</v>
      </c>
      <c r="KH47" s="9">
        <v>0.68571428571428583</v>
      </c>
      <c r="KI47" s="9">
        <v>1.0273643069864199E-4</v>
      </c>
      <c r="KJ47" s="9">
        <v>7.1373998525969384E-3</v>
      </c>
      <c r="KK47" s="9">
        <v>2.6848550278360675E-3</v>
      </c>
      <c r="KL47" s="6">
        <v>4</v>
      </c>
      <c r="KM47" s="6"/>
      <c r="KN47" s="6"/>
      <c r="KO47" s="6"/>
      <c r="KP47" s="15">
        <v>39</v>
      </c>
      <c r="KQ47" s="9">
        <v>0.68571428571428583</v>
      </c>
      <c r="KR47" s="9">
        <v>1.03344672019067E-4</v>
      </c>
      <c r="KS47" s="9">
        <v>7.1494227547125823E-3</v>
      </c>
      <c r="KT47" s="9">
        <v>2.696657383941964E-3</v>
      </c>
      <c r="KU47" s="6">
        <v>4</v>
      </c>
      <c r="KV47" s="6"/>
      <c r="KW47" s="6"/>
      <c r="KX47" s="6"/>
      <c r="KY47" s="15">
        <v>39</v>
      </c>
      <c r="KZ47" s="9">
        <v>0.68571428571428583</v>
      </c>
      <c r="LA47" s="9">
        <v>1.046772474461043E-4</v>
      </c>
      <c r="LB47" s="9">
        <v>7.1614659093260924E-3</v>
      </c>
      <c r="LC47" s="9">
        <v>2.7272578909016479E-3</v>
      </c>
      <c r="LD47" s="6">
        <v>4</v>
      </c>
      <c r="LE47" s="6"/>
      <c r="LF47" s="6"/>
      <c r="LG47" s="6"/>
      <c r="LH47" s="15">
        <v>39</v>
      </c>
      <c r="LI47" s="9">
        <v>0.68571428571428583</v>
      </c>
      <c r="LJ47" s="9">
        <v>1.06836834236566E-4</v>
      </c>
      <c r="LK47" s="9">
        <v>7.1735293505526586E-3</v>
      </c>
      <c r="LL47" s="9">
        <v>2.7792251100623049E-3</v>
      </c>
      <c r="LM47" s="6">
        <v>4</v>
      </c>
      <c r="LN47" s="6"/>
      <c r="LO47" s="6"/>
      <c r="LP47" s="6"/>
      <c r="LQ47" s="15">
        <v>39</v>
      </c>
      <c r="LR47" s="9">
        <v>0.68571428571428583</v>
      </c>
      <c r="LS47" s="9">
        <v>1.098263447640852E-4</v>
      </c>
      <c r="LT47" s="9">
        <v>7.1856131125649569E-3</v>
      </c>
      <c r="LU47" s="9">
        <v>2.8518706276199702E-3</v>
      </c>
      <c r="LV47" s="6">
        <v>4</v>
      </c>
      <c r="LW47" s="6"/>
      <c r="LX47" s="6"/>
      <c r="LY47" s="6"/>
      <c r="LZ47" s="15">
        <v>39</v>
      </c>
      <c r="MA47" s="9">
        <v>0.68571428571428583</v>
      </c>
      <c r="MB47" s="9">
        <v>1.135116025285597E-4</v>
      </c>
      <c r="MC47" s="9">
        <v>7.1977172295932083E-3</v>
      </c>
      <c r="MD47" s="9">
        <v>2.9421971835443999E-3</v>
      </c>
      <c r="ME47" s="6">
        <v>4</v>
      </c>
      <c r="MF47" s="6"/>
      <c r="MG47" s="6"/>
      <c r="MH47" s="6"/>
      <c r="MI47" s="15">
        <v>39</v>
      </c>
      <c r="MJ47" s="9">
        <v>0.68571428571428583</v>
      </c>
      <c r="MK47" s="9">
        <v>1.175874674386602E-4</v>
      </c>
      <c r="ML47" s="9">
        <v>7.2098417359253014E-3</v>
      </c>
      <c r="MM47" s="9">
        <v>3.0422032906941834E-3</v>
      </c>
      <c r="MN47" s="6">
        <v>4</v>
      </c>
      <c r="MO47" s="6"/>
      <c r="MP47" s="6"/>
      <c r="MQ47" s="6"/>
      <c r="MR47" s="15">
        <v>39</v>
      </c>
      <c r="MS47" s="9">
        <v>0.68571428571428583</v>
      </c>
      <c r="MT47" s="9">
        <v>1.215632329500019E-4</v>
      </c>
      <c r="MU47" s="9">
        <v>7.2219866659068788E-3</v>
      </c>
      <c r="MV47" s="9">
        <v>3.1390932539540951E-3</v>
      </c>
      <c r="MW47" s="6">
        <v>4</v>
      </c>
      <c r="MX47" s="6"/>
      <c r="MY47" s="6"/>
      <c r="MZ47" s="6"/>
      <c r="NA47" s="15">
        <v>39</v>
      </c>
      <c r="NB47" s="9">
        <v>0.68571428571428583</v>
      </c>
      <c r="NC47" s="9">
        <v>1.02986681324452E-4</v>
      </c>
      <c r="ND47" s="9">
        <v>7.1134146696852146E-3</v>
      </c>
      <c r="NE47" s="9">
        <v>2.6992900434068471E-3</v>
      </c>
      <c r="NF47" s="6">
        <v>4</v>
      </c>
    </row>
    <row r="48" spans="1:370">
      <c r="A48" s="6"/>
      <c r="B48" s="6"/>
      <c r="C48" s="6"/>
      <c r="D48" s="15">
        <f t="shared" si="2"/>
        <v>40</v>
      </c>
      <c r="E48" s="9">
        <f t="shared" si="8"/>
        <v>0.71428571428571441</v>
      </c>
      <c r="F48" s="9">
        <f t="shared" si="7"/>
        <v>5.2699999999999993E-5</v>
      </c>
      <c r="G48" s="9">
        <f>'mu (tau) a'!B41</f>
        <v>1.410836E-2</v>
      </c>
      <c r="H48" s="9">
        <f>F48*'qx (tau) a'!B41/G48</f>
        <v>5.2330832995472176E-5</v>
      </c>
      <c r="I48" s="6">
        <f t="shared" si="0"/>
        <v>4</v>
      </c>
      <c r="K48" s="6"/>
      <c r="L48" s="6"/>
      <c r="M48" s="6"/>
      <c r="N48" s="15">
        <v>40</v>
      </c>
      <c r="O48" s="9">
        <v>0.71428571428571441</v>
      </c>
      <c r="P48" s="9">
        <v>5.2699999999999993E-5</v>
      </c>
      <c r="Q48" s="9">
        <v>1.410836E-2</v>
      </c>
      <c r="R48" s="9">
        <v>5.2330832995472176E-5</v>
      </c>
      <c r="S48" s="6">
        <v>4</v>
      </c>
      <c r="T48" s="6"/>
      <c r="U48" s="6"/>
      <c r="V48" s="6"/>
      <c r="W48" s="15">
        <v>40</v>
      </c>
      <c r="X48" s="9">
        <v>0.71428571428571441</v>
      </c>
      <c r="Y48" s="9">
        <v>4.1900000000000002E-5</v>
      </c>
      <c r="Z48" s="9">
        <v>1.2694199999999999E-2</v>
      </c>
      <c r="AA48" s="9">
        <v>4.1635711348489861E-5</v>
      </c>
      <c r="AB48" s="6">
        <v>4</v>
      </c>
      <c r="AC48" s="6"/>
      <c r="AD48" s="6"/>
      <c r="AE48" s="6"/>
      <c r="AF48" s="15">
        <v>40</v>
      </c>
      <c r="AG48" s="9">
        <v>0.71428571428571441</v>
      </c>
      <c r="AH48" s="9">
        <v>1.2520000000000001E-4</v>
      </c>
      <c r="AI48" s="9">
        <v>1.374467E-2</v>
      </c>
      <c r="AJ48" s="9">
        <v>1.2434548606841782E-4</v>
      </c>
      <c r="AK48" s="6">
        <v>4</v>
      </c>
      <c r="AL48" s="6"/>
      <c r="AM48" s="6"/>
      <c r="AN48" s="6"/>
      <c r="AO48" s="15">
        <v>40</v>
      </c>
      <c r="AP48" s="9">
        <v>0.71428571428571441</v>
      </c>
      <c r="AQ48" s="9">
        <v>1.316E-4</v>
      </c>
      <c r="AR48" s="9">
        <v>1.4787720000000001E-2</v>
      </c>
      <c r="AS48" s="9">
        <v>1.3063416158812853E-4</v>
      </c>
      <c r="AT48" s="6">
        <v>4</v>
      </c>
      <c r="AU48" s="6"/>
      <c r="AV48" s="6"/>
      <c r="AW48" s="6"/>
      <c r="AX48" s="15">
        <v>40</v>
      </c>
      <c r="AY48" s="9">
        <v>0.71428571428571441</v>
      </c>
      <c r="AZ48" s="9">
        <v>1.3880000000000001E-4</v>
      </c>
      <c r="BA48" s="9">
        <v>1.377481E-2</v>
      </c>
      <c r="BB48" s="9">
        <v>1.3785050421748104E-4</v>
      </c>
      <c r="BC48" s="6">
        <v>4</v>
      </c>
      <c r="BD48" s="6"/>
      <c r="BE48" s="6"/>
      <c r="BF48" s="6"/>
      <c r="BG48" s="15">
        <v>40</v>
      </c>
      <c r="BH48" s="9">
        <v>0.71428571428571441</v>
      </c>
      <c r="BI48" s="9">
        <v>1.403E-4</v>
      </c>
      <c r="BJ48" s="9">
        <v>1.1082E-2</v>
      </c>
      <c r="BK48" s="9">
        <v>1.395268434398123E-4</v>
      </c>
      <c r="BL48" s="6">
        <v>4</v>
      </c>
      <c r="BM48" s="6"/>
      <c r="BN48" s="6"/>
      <c r="BO48" s="6"/>
      <c r="BP48" s="15">
        <v>40</v>
      </c>
      <c r="BQ48" s="9">
        <v>0.71428571428571441</v>
      </c>
      <c r="BR48" s="9">
        <v>1.3439999999999999E-4</v>
      </c>
      <c r="BS48" s="9">
        <v>1.100167E-2</v>
      </c>
      <c r="BT48" s="9">
        <v>1.3366469926838381E-4</v>
      </c>
      <c r="BU48" s="6">
        <v>4</v>
      </c>
      <c r="BV48" s="6"/>
      <c r="BW48" s="6"/>
      <c r="BX48" s="6"/>
      <c r="BY48" s="15">
        <v>40</v>
      </c>
      <c r="BZ48" s="9">
        <v>0.71428571428571441</v>
      </c>
      <c r="CA48" s="9">
        <v>1.3769999999999999E-4</v>
      </c>
      <c r="CB48" s="9">
        <v>1.0924079999999999E-2</v>
      </c>
      <c r="CC48" s="9">
        <v>1.3695188253839226E-4</v>
      </c>
      <c r="CD48" s="6">
        <v>4</v>
      </c>
      <c r="CE48" s="6"/>
      <c r="CF48" s="6"/>
      <c r="CG48" s="6"/>
      <c r="CH48" s="15">
        <v>40</v>
      </c>
      <c r="CI48" s="9">
        <v>0.71428571428571441</v>
      </c>
      <c r="CJ48" s="9">
        <v>1.529E-4</v>
      </c>
      <c r="CK48" s="9">
        <v>1.191444E-2</v>
      </c>
      <c r="CL48" s="9">
        <v>1.5199449172600643E-4</v>
      </c>
      <c r="CM48" s="6">
        <v>4</v>
      </c>
      <c r="CN48" s="6"/>
      <c r="CO48" s="6"/>
      <c r="CP48" s="6"/>
      <c r="CQ48" s="15">
        <v>40</v>
      </c>
      <c r="CR48" s="9">
        <v>0.71428571428571441</v>
      </c>
      <c r="CS48" s="9">
        <v>1.6469999999999999E-4</v>
      </c>
      <c r="CT48" s="9">
        <v>1.2244410000000001E-2</v>
      </c>
      <c r="CU48" s="9">
        <v>1.6369789781622797E-4</v>
      </c>
      <c r="CV48" s="6">
        <v>4</v>
      </c>
      <c r="CW48" s="6"/>
      <c r="CX48" s="6"/>
      <c r="CY48" s="6"/>
      <c r="CZ48" s="15">
        <v>40</v>
      </c>
      <c r="DA48" s="9">
        <v>0.71428571428571441</v>
      </c>
      <c r="DB48" s="9">
        <v>1.7260000000000002E-4</v>
      </c>
      <c r="DC48" s="9">
        <v>1.162532E-2</v>
      </c>
      <c r="DD48" s="9">
        <v>1.7160243657808992E-4</v>
      </c>
      <c r="DE48" s="6">
        <v>4</v>
      </c>
      <c r="DF48" s="6"/>
      <c r="DG48" s="6"/>
      <c r="DH48" s="6"/>
      <c r="DI48" s="15">
        <v>40</v>
      </c>
      <c r="DJ48" s="9">
        <v>0.71428571428571441</v>
      </c>
      <c r="DK48" s="9">
        <v>1.8249999999999999E-4</v>
      </c>
      <c r="DL48" s="9">
        <v>1.169239E-2</v>
      </c>
      <c r="DM48" s="9">
        <v>1.8143925023027797E-4</v>
      </c>
      <c r="DN48" s="6">
        <v>4</v>
      </c>
      <c r="DO48" s="6"/>
      <c r="DP48" s="6"/>
      <c r="DQ48" s="6"/>
      <c r="DR48" s="15">
        <v>40</v>
      </c>
      <c r="DS48" s="9">
        <v>0.71428571428571441</v>
      </c>
      <c r="DT48" s="9">
        <v>1.9469999999999999E-4</v>
      </c>
      <c r="DU48" s="9">
        <v>1.110147E-2</v>
      </c>
      <c r="DV48" s="9">
        <v>1.936252580063721E-4</v>
      </c>
      <c r="DW48" s="6">
        <v>4</v>
      </c>
      <c r="DX48" s="6"/>
      <c r="DY48" s="6"/>
      <c r="DZ48" s="6"/>
      <c r="EA48" s="15">
        <v>40</v>
      </c>
      <c r="EB48" s="9">
        <v>0.71428571428571441</v>
      </c>
      <c r="EC48" s="9">
        <v>2.095E-4</v>
      </c>
      <c r="ED48" s="9">
        <v>9.9743799999999997E-3</v>
      </c>
      <c r="EE48" s="9">
        <v>2.0846031131759569E-4</v>
      </c>
      <c r="EF48" s="6">
        <v>4</v>
      </c>
      <c r="EG48" s="6"/>
      <c r="EH48" s="6"/>
      <c r="EI48" s="6"/>
      <c r="EJ48" s="15">
        <v>40</v>
      </c>
      <c r="EK48" s="9">
        <v>0.71428571428571441</v>
      </c>
      <c r="EL48" s="9">
        <v>2.2739999999999997E-4</v>
      </c>
      <c r="EM48" s="9">
        <v>9.6081499999999993E-3</v>
      </c>
      <c r="EN48" s="9">
        <v>2.2631271930600582E-4</v>
      </c>
      <c r="EO48" s="6">
        <v>4</v>
      </c>
      <c r="EP48" s="6"/>
      <c r="EQ48" s="6"/>
      <c r="ER48" s="6"/>
      <c r="ES48" s="15">
        <v>40</v>
      </c>
      <c r="ET48" s="9">
        <v>0.71428571428571441</v>
      </c>
      <c r="EU48" s="9">
        <v>2.3039999999999999E-4</v>
      </c>
      <c r="EV48" s="9">
        <v>9.2999199999999997E-3</v>
      </c>
      <c r="EW48" s="9">
        <v>2.2933370953728637E-4</v>
      </c>
      <c r="EX48" s="6">
        <v>4</v>
      </c>
      <c r="EY48" s="6"/>
      <c r="EZ48" s="6"/>
      <c r="FA48" s="6"/>
      <c r="FB48" s="15">
        <v>40</v>
      </c>
      <c r="FC48" s="9">
        <v>0.71428571428571441</v>
      </c>
      <c r="FD48" s="9">
        <v>2.2800000000000001E-4</v>
      </c>
      <c r="FE48" s="9">
        <v>9.1294800000000006E-3</v>
      </c>
      <c r="FF48" s="9">
        <v>2.2696407681488981E-4</v>
      </c>
      <c r="FG48" s="6">
        <v>4</v>
      </c>
      <c r="FH48" s="6"/>
      <c r="FI48" s="6"/>
      <c r="FJ48" s="6"/>
      <c r="FK48" s="15">
        <v>40</v>
      </c>
      <c r="FL48" s="9">
        <v>0.71428571428571441</v>
      </c>
      <c r="FM48" s="9">
        <v>2.0340000000000001E-4</v>
      </c>
      <c r="FN48" s="9">
        <v>8.6421499999999995E-3</v>
      </c>
      <c r="FO48" s="9">
        <v>2.0252470322778478E-4</v>
      </c>
      <c r="FP48" s="6">
        <v>4</v>
      </c>
      <c r="FQ48" s="6"/>
      <c r="FR48" s="6"/>
      <c r="FS48" s="6"/>
      <c r="FT48" s="15">
        <v>40</v>
      </c>
      <c r="FU48" s="9">
        <v>0.71428571428571441</v>
      </c>
      <c r="FV48" s="9">
        <v>1.7430000000000001E-4</v>
      </c>
      <c r="FW48" s="9">
        <v>8.4055399999999995E-3</v>
      </c>
      <c r="FX48" s="9">
        <v>1.7357070348841363E-4</v>
      </c>
      <c r="FY48" s="6">
        <v>4</v>
      </c>
      <c r="FZ48" s="6"/>
      <c r="GA48" s="6"/>
      <c r="GB48" s="6"/>
      <c r="GC48" s="15">
        <v>40</v>
      </c>
      <c r="GD48" s="9">
        <v>0.71428571428571441</v>
      </c>
      <c r="GE48" s="9">
        <v>1.4550000000000001E-4</v>
      </c>
      <c r="GF48" s="9">
        <v>8.0152799999999996E-3</v>
      </c>
      <c r="GG48" s="9">
        <v>1.4491929102913436E-4</v>
      </c>
      <c r="GH48" s="6">
        <v>4</v>
      </c>
      <c r="GI48" s="6"/>
      <c r="GJ48" s="6"/>
      <c r="GK48" s="6"/>
      <c r="GL48" s="15">
        <v>40</v>
      </c>
      <c r="GM48" s="9">
        <v>0.71428571428571441</v>
      </c>
      <c r="GN48" s="9">
        <v>1.2660000000000001E-4</v>
      </c>
      <c r="GO48" s="9">
        <v>7.7335099999999999E-3</v>
      </c>
      <c r="GP48" s="9">
        <v>1.2611232829594842E-4</v>
      </c>
      <c r="GQ48" s="6">
        <v>4</v>
      </c>
      <c r="GR48" s="6"/>
      <c r="GS48" s="6"/>
      <c r="GT48" s="6"/>
      <c r="GU48" s="15">
        <v>40</v>
      </c>
      <c r="GV48" s="9">
        <v>0.71428571428571441</v>
      </c>
      <c r="GW48" s="9">
        <v>1.1310000000000001E-4</v>
      </c>
      <c r="GX48" s="9">
        <v>7.4886700000000002E-3</v>
      </c>
      <c r="GY48" s="9">
        <v>1.1267802733996824E-4</v>
      </c>
      <c r="GZ48" s="6">
        <v>4</v>
      </c>
      <c r="HA48" s="6"/>
      <c r="HB48" s="6"/>
      <c r="HC48" s="6"/>
      <c r="HD48" s="15">
        <v>40</v>
      </c>
      <c r="HE48" s="9">
        <v>0.71428571428571441</v>
      </c>
      <c r="HF48" s="9">
        <v>1.065E-4</v>
      </c>
      <c r="HG48" s="9">
        <v>7.1266899999999998E-3</v>
      </c>
      <c r="HH48" s="9">
        <v>1.0612177181833362E-4</v>
      </c>
      <c r="HI48" s="6">
        <v>4</v>
      </c>
      <c r="HJ48" s="6"/>
      <c r="HK48" s="6"/>
      <c r="HL48" s="6"/>
      <c r="HM48" s="15">
        <v>40</v>
      </c>
      <c r="HN48" s="9">
        <v>0.71428571428571441</v>
      </c>
      <c r="HO48" s="9">
        <v>1.0670000000000001E-4</v>
      </c>
      <c r="HP48" s="9">
        <v>6.95388E-3</v>
      </c>
      <c r="HQ48" s="9">
        <v>1.0633021076003613E-4</v>
      </c>
      <c r="HR48" s="6">
        <v>4</v>
      </c>
      <c r="HS48" s="6"/>
      <c r="HT48" s="6"/>
      <c r="HU48" s="6"/>
      <c r="HV48" s="15">
        <v>40</v>
      </c>
      <c r="HW48" s="9">
        <v>0.71428571428571441</v>
      </c>
      <c r="HX48" s="9">
        <v>1.066E-4</v>
      </c>
      <c r="HY48" s="9">
        <v>6.7255300000000004E-3</v>
      </c>
      <c r="HZ48" s="9">
        <v>1.0624273982868264E-4</v>
      </c>
      <c r="IA48" s="6">
        <v>4</v>
      </c>
      <c r="IB48" s="6"/>
      <c r="IC48" s="6"/>
      <c r="ID48" s="6"/>
      <c r="IE48" s="15">
        <v>40</v>
      </c>
      <c r="IF48" s="9">
        <v>0.71428571428571441</v>
      </c>
      <c r="IG48" s="9">
        <v>1.1710000000000001E-4</v>
      </c>
      <c r="IH48" s="9">
        <v>6.5221699999999999E-3</v>
      </c>
      <c r="II48" s="9">
        <v>1.1671937208015125E-4</v>
      </c>
      <c r="IJ48" s="6">
        <v>4</v>
      </c>
      <c r="IK48" s="6"/>
      <c r="IL48" s="6"/>
      <c r="IM48" s="6"/>
      <c r="IN48" s="15">
        <v>40</v>
      </c>
      <c r="IO48" s="9">
        <v>0.71428571428571441</v>
      </c>
      <c r="IP48" s="9">
        <v>1.226E-4</v>
      </c>
      <c r="IQ48" s="9">
        <v>6.4162000000000004E-3</v>
      </c>
      <c r="IR48" s="9">
        <v>1.2220790623733674E-4</v>
      </c>
      <c r="IS48" s="6">
        <v>4</v>
      </c>
      <c r="IT48" s="6"/>
      <c r="IU48" s="6"/>
      <c r="IV48" s="6"/>
      <c r="IW48" s="15">
        <v>40</v>
      </c>
      <c r="IX48" s="9">
        <v>0.71428571428571441</v>
      </c>
      <c r="IY48" s="9">
        <v>1.316E-4</v>
      </c>
      <c r="IZ48" s="9">
        <v>6.1735699999999998E-3</v>
      </c>
      <c r="JA48" s="9">
        <v>1.3119519629647028E-4</v>
      </c>
      <c r="JB48" s="6">
        <v>4</v>
      </c>
      <c r="JC48" s="6"/>
      <c r="JD48" s="6"/>
      <c r="JE48" s="6"/>
      <c r="JF48" s="15">
        <v>40</v>
      </c>
      <c r="JG48" s="9">
        <v>0.71428571428571441</v>
      </c>
      <c r="JH48" s="9">
        <v>1.3329999999999999E-4</v>
      </c>
      <c r="JI48" s="9">
        <v>6.0256099999999998E-3</v>
      </c>
      <c r="JJ48" s="9">
        <v>1.3289958742766293E-4</v>
      </c>
      <c r="JK48" s="6">
        <v>4</v>
      </c>
      <c r="JL48" s="6"/>
      <c r="JM48" s="6"/>
      <c r="JN48" s="6"/>
      <c r="JO48" s="15">
        <v>40</v>
      </c>
      <c r="JP48" s="9">
        <v>0.71428571428571441</v>
      </c>
      <c r="JQ48" s="9">
        <v>1.3109999999999999E-4</v>
      </c>
      <c r="JR48" s="9">
        <v>5.9962799999999997E-3</v>
      </c>
      <c r="JS48" s="9">
        <v>1.3070820508715404E-4</v>
      </c>
      <c r="JT48" s="6">
        <v>4</v>
      </c>
      <c r="JU48" s="6"/>
      <c r="JV48" s="6"/>
      <c r="JW48" s="6"/>
      <c r="JX48" s="15">
        <v>40</v>
      </c>
      <c r="JY48" s="9">
        <v>0.71428571428571441</v>
      </c>
      <c r="JZ48" s="9">
        <v>1.02986681324452E-4</v>
      </c>
      <c r="KA48" s="9">
        <v>7.4980554858304184E-3</v>
      </c>
      <c r="KB48" s="9">
        <v>2.5614095371022353E-3</v>
      </c>
      <c r="KC48" s="6">
        <v>4</v>
      </c>
      <c r="KD48" s="6"/>
      <c r="KE48" s="6"/>
      <c r="KF48" s="6"/>
      <c r="KG48" s="15">
        <v>40</v>
      </c>
      <c r="KH48" s="9">
        <v>0.71428571428571441</v>
      </c>
      <c r="KI48" s="9">
        <v>1.026845375519516E-4</v>
      </c>
      <c r="KJ48" s="9">
        <v>7.5102630358456811E-3</v>
      </c>
      <c r="KK48" s="9">
        <v>2.5502708006223205E-3</v>
      </c>
      <c r="KL48" s="6">
        <v>4</v>
      </c>
      <c r="KM48" s="6"/>
      <c r="KN48" s="6"/>
      <c r="KO48" s="6"/>
      <c r="KP48" s="15">
        <v>40</v>
      </c>
      <c r="KQ48" s="9">
        <v>0.71428571428571441</v>
      </c>
      <c r="KR48" s="9">
        <v>1.0273643069864199E-4</v>
      </c>
      <c r="KS48" s="9">
        <v>7.5224904609175712E-3</v>
      </c>
      <c r="KT48" s="9">
        <v>2.5478360977907221E-3</v>
      </c>
      <c r="KU48" s="6">
        <v>4</v>
      </c>
      <c r="KV48" s="6"/>
      <c r="KW48" s="6"/>
      <c r="KX48" s="6"/>
      <c r="KY48" s="15">
        <v>40</v>
      </c>
      <c r="KZ48" s="9">
        <v>0.71428571428571441</v>
      </c>
      <c r="LA48" s="9">
        <v>1.03344672019067E-4</v>
      </c>
      <c r="LB48" s="9">
        <v>7.5347377934045778E-3</v>
      </c>
      <c r="LC48" s="9">
        <v>2.5591502798098767E-3</v>
      </c>
      <c r="LD48" s="6">
        <v>4</v>
      </c>
      <c r="LE48" s="6"/>
      <c r="LF48" s="6"/>
      <c r="LG48" s="6"/>
      <c r="LH48" s="15">
        <v>40</v>
      </c>
      <c r="LI48" s="9">
        <v>0.71428571428571441</v>
      </c>
      <c r="LJ48" s="9">
        <v>1.046772474461043E-4</v>
      </c>
      <c r="LK48" s="9">
        <v>7.547005065717872E-3</v>
      </c>
      <c r="LL48" s="9">
        <v>2.5882918595965887E-3</v>
      </c>
      <c r="LM48" s="6">
        <v>4</v>
      </c>
      <c r="LN48" s="6"/>
      <c r="LO48" s="6"/>
      <c r="LP48" s="6"/>
      <c r="LQ48" s="15">
        <v>40</v>
      </c>
      <c r="LR48" s="9">
        <v>0.71428571428571441</v>
      </c>
      <c r="LS48" s="9">
        <v>1.06836834236566E-4</v>
      </c>
      <c r="LT48" s="9">
        <v>7.5592923103213958E-3</v>
      </c>
      <c r="LU48" s="9">
        <v>2.6371023883072649E-3</v>
      </c>
      <c r="LV48" s="6">
        <v>4</v>
      </c>
      <c r="LW48" s="6"/>
      <c r="LX48" s="6"/>
      <c r="LY48" s="6"/>
      <c r="LZ48" s="15">
        <v>40</v>
      </c>
      <c r="MA48" s="9">
        <v>0.71428571428571441</v>
      </c>
      <c r="MB48" s="9">
        <v>1.098263447640852E-4</v>
      </c>
      <c r="MC48" s="9">
        <v>7.5715995597319431E-3</v>
      </c>
      <c r="MD48" s="9">
        <v>2.7061084269990794E-3</v>
      </c>
      <c r="ME48" s="6">
        <v>4</v>
      </c>
      <c r="MF48" s="6"/>
      <c r="MG48" s="6"/>
      <c r="MH48" s="6"/>
      <c r="MI48" s="15">
        <v>40</v>
      </c>
      <c r="MJ48" s="9">
        <v>0.71428571428571441</v>
      </c>
      <c r="MK48" s="9">
        <v>1.135116025285597E-4</v>
      </c>
      <c r="ML48" s="9">
        <v>7.5839268465192431E-3</v>
      </c>
      <c r="MM48" s="9">
        <v>2.7918947776142868E-3</v>
      </c>
      <c r="MN48" s="6">
        <v>4</v>
      </c>
      <c r="MO48" s="6"/>
      <c r="MP48" s="6"/>
      <c r="MQ48" s="6"/>
      <c r="MR48" s="15">
        <v>40</v>
      </c>
      <c r="MS48" s="9">
        <v>0.71428571428571441</v>
      </c>
      <c r="MT48" s="9">
        <v>1.175874674386602E-4</v>
      </c>
      <c r="MU48" s="9">
        <v>7.5962742033060708E-3</v>
      </c>
      <c r="MV48" s="9">
        <v>2.8868157227566263E-3</v>
      </c>
      <c r="MW48" s="6">
        <v>4</v>
      </c>
      <c r="MX48" s="6"/>
      <c r="MY48" s="6"/>
      <c r="MZ48" s="6"/>
      <c r="NA48" s="15">
        <v>40</v>
      </c>
      <c r="NB48" s="9">
        <v>0.71428571428571441</v>
      </c>
      <c r="NC48" s="9">
        <v>1.215632329500019E-4</v>
      </c>
      <c r="ND48" s="9">
        <v>7.6086416627682944E-3</v>
      </c>
      <c r="NE48" s="9">
        <v>2.9788026119019367E-3</v>
      </c>
      <c r="NF48" s="6">
        <v>4</v>
      </c>
    </row>
    <row r="49" spans="1:370">
      <c r="A49" s="6"/>
      <c r="B49" s="6"/>
      <c r="C49" s="6"/>
      <c r="D49" s="15">
        <f t="shared" si="2"/>
        <v>41</v>
      </c>
      <c r="E49" s="9">
        <f t="shared" si="8"/>
        <v>0.74285714285714299</v>
      </c>
      <c r="F49" s="9">
        <f t="shared" si="7"/>
        <v>5.2699999999999993E-5</v>
      </c>
      <c r="G49" s="9">
        <f>'mu (tau) a'!B42</f>
        <v>1.41353E-2</v>
      </c>
      <c r="H49" s="9">
        <f>F49*'qx (tau) a'!B42/G49</f>
        <v>5.2330157124362399E-5</v>
      </c>
      <c r="I49" s="6">
        <f t="shared" si="0"/>
        <v>4</v>
      </c>
      <c r="K49" s="6"/>
      <c r="L49" s="6"/>
      <c r="M49" s="6"/>
      <c r="N49" s="15">
        <v>41</v>
      </c>
      <c r="O49" s="9">
        <v>0.74285714285714299</v>
      </c>
      <c r="P49" s="9">
        <v>5.2699999999999993E-5</v>
      </c>
      <c r="Q49" s="9">
        <v>1.41353E-2</v>
      </c>
      <c r="R49" s="9">
        <v>5.2330157124362399E-5</v>
      </c>
      <c r="S49" s="6">
        <v>4</v>
      </c>
      <c r="T49" s="6"/>
      <c r="U49" s="6"/>
      <c r="V49" s="6"/>
      <c r="W49" s="15">
        <v>41</v>
      </c>
      <c r="X49" s="9">
        <v>0.74285714285714299</v>
      </c>
      <c r="Y49" s="9">
        <v>4.1900000000000002E-5</v>
      </c>
      <c r="Z49" s="9">
        <v>1.27285E-2</v>
      </c>
      <c r="AA49" s="9">
        <v>4.1635008052794912E-5</v>
      </c>
      <c r="AB49" s="6">
        <v>4</v>
      </c>
      <c r="AC49" s="6"/>
      <c r="AD49" s="6"/>
      <c r="AE49" s="6"/>
      <c r="AF49" s="15">
        <v>41</v>
      </c>
      <c r="AG49" s="9">
        <v>0.74285714285714299</v>
      </c>
      <c r="AH49" s="9">
        <v>1.2520000000000001E-4</v>
      </c>
      <c r="AI49" s="9">
        <v>1.378892E-2</v>
      </c>
      <c r="AJ49" s="9">
        <v>1.2434268963776714E-4</v>
      </c>
      <c r="AK49" s="6">
        <v>4</v>
      </c>
      <c r="AL49" s="6"/>
      <c r="AM49" s="6"/>
      <c r="AN49" s="6"/>
      <c r="AO49" s="15">
        <v>41</v>
      </c>
      <c r="AP49" s="9">
        <v>0.74285714285714299</v>
      </c>
      <c r="AQ49" s="9">
        <v>1.316E-4</v>
      </c>
      <c r="AR49" s="9">
        <v>1.4786250000000001E-2</v>
      </c>
      <c r="AS49" s="9">
        <v>1.3063424357088511E-4</v>
      </c>
      <c r="AT49" s="6">
        <v>4</v>
      </c>
      <c r="AU49" s="6"/>
      <c r="AV49" s="6"/>
      <c r="AW49" s="6"/>
      <c r="AX49" s="15">
        <v>41</v>
      </c>
      <c r="AY49" s="9">
        <v>0.74285714285714299</v>
      </c>
      <c r="AZ49" s="9">
        <v>1.3880000000000001E-4</v>
      </c>
      <c r="BA49" s="9">
        <v>1.377868E-2</v>
      </c>
      <c r="BB49" s="9">
        <v>1.3785026722443661E-4</v>
      </c>
      <c r="BC49" s="6">
        <v>4</v>
      </c>
      <c r="BD49" s="6"/>
      <c r="BE49" s="6"/>
      <c r="BF49" s="6"/>
      <c r="BG49" s="15">
        <v>41</v>
      </c>
      <c r="BH49" s="9">
        <v>0.74285714285714299</v>
      </c>
      <c r="BI49" s="9">
        <v>1.403E-4</v>
      </c>
      <c r="BJ49" s="9">
        <v>1.113954E-2</v>
      </c>
      <c r="BK49" s="9">
        <v>1.3952290238196551E-4</v>
      </c>
      <c r="BL49" s="6">
        <v>4</v>
      </c>
      <c r="BM49" s="6"/>
      <c r="BN49" s="6"/>
      <c r="BO49" s="6"/>
      <c r="BP49" s="15">
        <v>41</v>
      </c>
      <c r="BQ49" s="9">
        <v>0.74285714285714299</v>
      </c>
      <c r="BR49" s="9">
        <v>1.3439999999999999E-4</v>
      </c>
      <c r="BS49" s="9">
        <v>1.1063999999999999E-2</v>
      </c>
      <c r="BT49" s="9">
        <v>1.3366058134490238E-4</v>
      </c>
      <c r="BU49" s="6">
        <v>4</v>
      </c>
      <c r="BV49" s="6"/>
      <c r="BW49" s="6"/>
      <c r="BX49" s="6"/>
      <c r="BY49" s="15">
        <v>41</v>
      </c>
      <c r="BZ49" s="9">
        <v>0.74285714285714299</v>
      </c>
      <c r="CA49" s="9">
        <v>1.3769999999999999E-4</v>
      </c>
      <c r="CB49" s="9">
        <v>1.0990369999999999E-2</v>
      </c>
      <c r="CC49" s="9">
        <v>1.3694749921977148E-4</v>
      </c>
      <c r="CD49" s="6">
        <v>4</v>
      </c>
      <c r="CE49" s="6"/>
      <c r="CF49" s="6"/>
      <c r="CG49" s="6"/>
      <c r="CH49" s="15">
        <v>41</v>
      </c>
      <c r="CI49" s="9">
        <v>0.74285714285714299</v>
      </c>
      <c r="CJ49" s="9">
        <v>1.529E-4</v>
      </c>
      <c r="CK49" s="9">
        <v>1.1991450000000001E-2</v>
      </c>
      <c r="CL49" s="9">
        <v>1.5198870378477997E-4</v>
      </c>
      <c r="CM49" s="6">
        <v>4</v>
      </c>
      <c r="CN49" s="6"/>
      <c r="CO49" s="6"/>
      <c r="CP49" s="6"/>
      <c r="CQ49" s="15">
        <v>41</v>
      </c>
      <c r="CR49" s="9">
        <v>0.74285714285714299</v>
      </c>
      <c r="CS49" s="9">
        <v>1.6469999999999999E-4</v>
      </c>
      <c r="CT49" s="9">
        <v>1.230734E-2</v>
      </c>
      <c r="CU49" s="9">
        <v>1.6369271743528658E-4</v>
      </c>
      <c r="CV49" s="6">
        <v>4</v>
      </c>
      <c r="CW49" s="6"/>
      <c r="CX49" s="6"/>
      <c r="CY49" s="6"/>
      <c r="CZ49" s="15">
        <v>41</v>
      </c>
      <c r="DA49" s="9">
        <v>0.74285714285714299</v>
      </c>
      <c r="DB49" s="9">
        <v>1.7260000000000002E-4</v>
      </c>
      <c r="DC49" s="9">
        <v>1.171326E-2</v>
      </c>
      <c r="DD49" s="9">
        <v>1.7159504322451652E-4</v>
      </c>
      <c r="DE49" s="6">
        <v>4</v>
      </c>
      <c r="DF49" s="6"/>
      <c r="DG49" s="6"/>
      <c r="DH49" s="6"/>
      <c r="DI49" s="15">
        <v>41</v>
      </c>
      <c r="DJ49" s="9">
        <v>0.74285714285714299</v>
      </c>
      <c r="DK49" s="9">
        <v>1.8249999999999999E-4</v>
      </c>
      <c r="DL49" s="9">
        <v>1.1774049999999999E-2</v>
      </c>
      <c r="DM49" s="9">
        <v>1.8143188197773915E-4</v>
      </c>
      <c r="DN49" s="6">
        <v>4</v>
      </c>
      <c r="DO49" s="6"/>
      <c r="DP49" s="6"/>
      <c r="DQ49" s="6"/>
      <c r="DR49" s="15">
        <v>41</v>
      </c>
      <c r="DS49" s="9">
        <v>0.74285714285714299</v>
      </c>
      <c r="DT49" s="9">
        <v>1.9469999999999999E-4</v>
      </c>
      <c r="DU49" s="9">
        <v>1.1203909999999999E-2</v>
      </c>
      <c r="DV49" s="9">
        <v>1.9361527386421349E-4</v>
      </c>
      <c r="DW49" s="6">
        <v>4</v>
      </c>
      <c r="DX49" s="6"/>
      <c r="DY49" s="6"/>
      <c r="DZ49" s="6"/>
      <c r="EA49" s="15">
        <v>41</v>
      </c>
      <c r="EB49" s="9">
        <v>0.74285714285714299</v>
      </c>
      <c r="EC49" s="9">
        <v>2.095E-4</v>
      </c>
      <c r="ED49" s="9">
        <v>1.007983E-2</v>
      </c>
      <c r="EE49" s="9">
        <v>2.0844936472142882E-4</v>
      </c>
      <c r="EF49" s="6">
        <v>4</v>
      </c>
      <c r="EG49" s="6"/>
      <c r="EH49" s="6"/>
      <c r="EI49" s="6"/>
      <c r="EJ49" s="15">
        <v>41</v>
      </c>
      <c r="EK49" s="9">
        <v>0.74285714285714299</v>
      </c>
      <c r="EL49" s="9">
        <v>2.2739999999999997E-4</v>
      </c>
      <c r="EM49" s="9">
        <v>9.7227900000000003E-3</v>
      </c>
      <c r="EN49" s="9">
        <v>2.2629981209097385E-4</v>
      </c>
      <c r="EO49" s="6">
        <v>4</v>
      </c>
      <c r="EP49" s="6"/>
      <c r="EQ49" s="6"/>
      <c r="ER49" s="6"/>
      <c r="ES49" s="15">
        <v>41</v>
      </c>
      <c r="ET49" s="9">
        <v>0.74285714285714299</v>
      </c>
      <c r="EU49" s="9">
        <v>2.3039999999999999E-4</v>
      </c>
      <c r="EV49" s="9">
        <v>9.4243799999999996E-3</v>
      </c>
      <c r="EW49" s="9">
        <v>2.2931943236584261E-4</v>
      </c>
      <c r="EX49" s="6">
        <v>4</v>
      </c>
      <c r="EY49" s="6"/>
      <c r="EZ49" s="6"/>
      <c r="FA49" s="6"/>
      <c r="FB49" s="15">
        <v>41</v>
      </c>
      <c r="FC49" s="9">
        <v>0.74285714285714299</v>
      </c>
      <c r="FD49" s="9">
        <v>2.2800000000000001E-4</v>
      </c>
      <c r="FE49" s="9">
        <v>9.26686E-3</v>
      </c>
      <c r="FF49" s="9">
        <v>2.2694867948798192E-4</v>
      </c>
      <c r="FG49" s="6">
        <v>4</v>
      </c>
      <c r="FH49" s="6"/>
      <c r="FI49" s="6"/>
      <c r="FJ49" s="6"/>
      <c r="FK49" s="15">
        <v>41</v>
      </c>
      <c r="FL49" s="9">
        <v>0.74285714285714299</v>
      </c>
      <c r="FM49" s="9">
        <v>2.0340000000000001E-4</v>
      </c>
      <c r="FN49" s="9">
        <v>8.7873799999999992E-3</v>
      </c>
      <c r="FO49" s="9">
        <v>2.0251023581545355E-4</v>
      </c>
      <c r="FP49" s="6">
        <v>4</v>
      </c>
      <c r="FQ49" s="6"/>
      <c r="FR49" s="6"/>
      <c r="FS49" s="6"/>
      <c r="FT49" s="15">
        <v>41</v>
      </c>
      <c r="FU49" s="9">
        <v>0.74285714285714299</v>
      </c>
      <c r="FV49" s="9">
        <v>1.7430000000000001E-4</v>
      </c>
      <c r="FW49" s="9">
        <v>8.5581100000000007E-3</v>
      </c>
      <c r="FX49" s="9">
        <v>1.7355722840673934E-4</v>
      </c>
      <c r="FY49" s="6">
        <v>4</v>
      </c>
      <c r="FZ49" s="6"/>
      <c r="GA49" s="6"/>
      <c r="GB49" s="6"/>
      <c r="GC49" s="15">
        <v>41</v>
      </c>
      <c r="GD49" s="9">
        <v>0.74285714285714299</v>
      </c>
      <c r="GE49" s="9">
        <v>1.4550000000000001E-4</v>
      </c>
      <c r="GF49" s="9">
        <v>8.1731000000000009E-3</v>
      </c>
      <c r="GG49" s="9">
        <v>1.4490789541300118E-4</v>
      </c>
      <c r="GH49" s="6">
        <v>4</v>
      </c>
      <c r="GI49" s="6"/>
      <c r="GJ49" s="6"/>
      <c r="GK49" s="6"/>
      <c r="GL49" s="15">
        <v>41</v>
      </c>
      <c r="GM49" s="9">
        <v>0.74285714285714299</v>
      </c>
      <c r="GN49" s="9">
        <v>1.2660000000000001E-4</v>
      </c>
      <c r="GO49" s="9">
        <v>7.8959400000000006E-3</v>
      </c>
      <c r="GP49" s="9">
        <v>1.2610215807110995E-4</v>
      </c>
      <c r="GQ49" s="6">
        <v>4</v>
      </c>
      <c r="GR49" s="6"/>
      <c r="GS49" s="6"/>
      <c r="GT49" s="6"/>
      <c r="GU49" s="15">
        <v>41</v>
      </c>
      <c r="GV49" s="9">
        <v>0.74285714285714299</v>
      </c>
      <c r="GW49" s="9">
        <v>1.1310000000000001E-4</v>
      </c>
      <c r="GX49" s="9">
        <v>7.6578899999999997E-3</v>
      </c>
      <c r="GY49" s="9">
        <v>1.1266859513521349E-4</v>
      </c>
      <c r="GZ49" s="6">
        <v>4</v>
      </c>
      <c r="HA49" s="6"/>
      <c r="HB49" s="6"/>
      <c r="HC49" s="6"/>
      <c r="HD49" s="15">
        <v>41</v>
      </c>
      <c r="HE49" s="9">
        <v>0.74285714285714299</v>
      </c>
      <c r="HF49" s="9">
        <v>1.065E-4</v>
      </c>
      <c r="HG49" s="9">
        <v>7.3009800000000003E-3</v>
      </c>
      <c r="HH49" s="9">
        <v>1.0611271295086412E-4</v>
      </c>
      <c r="HI49" s="6">
        <v>4</v>
      </c>
      <c r="HJ49" s="6"/>
      <c r="HK49" s="6"/>
      <c r="HL49" s="6"/>
      <c r="HM49" s="15">
        <v>41</v>
      </c>
      <c r="HN49" s="9">
        <v>0.74285714285714299</v>
      </c>
      <c r="HO49" s="9">
        <v>1.0670000000000001E-4</v>
      </c>
      <c r="HP49" s="9">
        <v>7.1362700000000001E-3</v>
      </c>
      <c r="HQ49" s="9">
        <v>1.0632052360687026E-4</v>
      </c>
      <c r="HR49" s="6">
        <v>4</v>
      </c>
      <c r="HS49" s="6"/>
      <c r="HT49" s="6"/>
      <c r="HU49" s="6"/>
      <c r="HV49" s="15">
        <v>41</v>
      </c>
      <c r="HW49" s="9">
        <v>0.74285714285714299</v>
      </c>
      <c r="HX49" s="9">
        <v>1.066E-4</v>
      </c>
      <c r="HY49" s="9">
        <v>6.9129200000000003E-3</v>
      </c>
      <c r="HZ49" s="9">
        <v>1.0623268604294567E-4</v>
      </c>
      <c r="IA49" s="6">
        <v>4</v>
      </c>
      <c r="IB49" s="6"/>
      <c r="IC49" s="6"/>
      <c r="ID49" s="6"/>
      <c r="IE49" s="15">
        <v>41</v>
      </c>
      <c r="IF49" s="9">
        <v>0.74285714285714299</v>
      </c>
      <c r="IG49" s="9">
        <v>1.1710000000000001E-4</v>
      </c>
      <c r="IH49" s="9">
        <v>6.7134999999999998E-3</v>
      </c>
      <c r="II49" s="9">
        <v>1.1670824219855515E-4</v>
      </c>
      <c r="IJ49" s="6">
        <v>4</v>
      </c>
      <c r="IK49" s="6"/>
      <c r="IL49" s="6"/>
      <c r="IM49" s="6"/>
      <c r="IN49" s="15">
        <v>41</v>
      </c>
      <c r="IO49" s="9">
        <v>0.74285714285714299</v>
      </c>
      <c r="IP49" s="9">
        <v>1.226E-4</v>
      </c>
      <c r="IQ49" s="9">
        <v>6.6137699999999997E-3</v>
      </c>
      <c r="IR49" s="9">
        <v>1.2219589160191539E-4</v>
      </c>
      <c r="IS49" s="6">
        <v>4</v>
      </c>
      <c r="IT49" s="6"/>
      <c r="IU49" s="6"/>
      <c r="IV49" s="6"/>
      <c r="IW49" s="15">
        <v>41</v>
      </c>
      <c r="IX49" s="9">
        <v>0.74285714285714299</v>
      </c>
      <c r="IY49" s="9">
        <v>1.316E-4</v>
      </c>
      <c r="IZ49" s="9">
        <v>6.3721300000000002E-3</v>
      </c>
      <c r="JA49" s="9">
        <v>1.311819947176219E-4</v>
      </c>
      <c r="JB49" s="6">
        <v>4</v>
      </c>
      <c r="JC49" s="6"/>
      <c r="JD49" s="6"/>
      <c r="JE49" s="6"/>
      <c r="JF49" s="15">
        <v>41</v>
      </c>
      <c r="JG49" s="9">
        <v>0.74285714285714299</v>
      </c>
      <c r="JH49" s="9">
        <v>1.3329999999999999E-4</v>
      </c>
      <c r="JI49" s="9">
        <v>6.2256999999999998E-3</v>
      </c>
      <c r="JJ49" s="9">
        <v>1.3288633470934995E-4</v>
      </c>
      <c r="JK49" s="6">
        <v>4</v>
      </c>
      <c r="JL49" s="6"/>
      <c r="JM49" s="6"/>
      <c r="JN49" s="6"/>
      <c r="JO49" s="15">
        <v>41</v>
      </c>
      <c r="JP49" s="9">
        <v>0.74285714285714299</v>
      </c>
      <c r="JQ49" s="9">
        <v>1.3109999999999999E-4</v>
      </c>
      <c r="JR49" s="9">
        <v>6.2002300000000002E-3</v>
      </c>
      <c r="JS49" s="9">
        <v>1.3069487373855483E-4</v>
      </c>
      <c r="JT49" s="6">
        <v>4</v>
      </c>
      <c r="JU49" s="6"/>
      <c r="JV49" s="6"/>
      <c r="JW49" s="6"/>
      <c r="JX49" s="15">
        <v>41</v>
      </c>
      <c r="JY49" s="9">
        <v>0.74285714285714299</v>
      </c>
      <c r="JZ49" s="9">
        <v>1.215632329500019E-4</v>
      </c>
      <c r="KA49" s="9">
        <v>7.7815009532466693E-3</v>
      </c>
      <c r="KB49" s="9">
        <v>2.9133017863808394E-3</v>
      </c>
      <c r="KC49" s="6">
        <v>4</v>
      </c>
      <c r="KD49" s="6"/>
      <c r="KE49" s="6"/>
      <c r="KF49" s="6"/>
      <c r="KG49" s="15">
        <v>41</v>
      </c>
      <c r="KH49" s="9">
        <v>0.74285714285714299</v>
      </c>
      <c r="KI49" s="9">
        <v>1.02986681324452E-4</v>
      </c>
      <c r="KJ49" s="9">
        <v>7.6726456576243409E-3</v>
      </c>
      <c r="KK49" s="9">
        <v>2.5036425067437623E-3</v>
      </c>
      <c r="KL49" s="6">
        <v>4</v>
      </c>
      <c r="KM49" s="6"/>
      <c r="KN49" s="6"/>
      <c r="KO49" s="6"/>
      <c r="KP49" s="15">
        <v>41</v>
      </c>
      <c r="KQ49" s="9">
        <v>0.74285714285714299</v>
      </c>
      <c r="KR49" s="9">
        <v>1.026845375519516E-4</v>
      </c>
      <c r="KS49" s="9">
        <v>7.6846650991895544E-3</v>
      </c>
      <c r="KT49" s="9">
        <v>2.4928076277907292E-3</v>
      </c>
      <c r="KU49" s="6">
        <v>4</v>
      </c>
      <c r="KV49" s="6"/>
      <c r="KW49" s="6"/>
      <c r="KX49" s="6"/>
      <c r="KY49" s="15">
        <v>41</v>
      </c>
      <c r="KZ49" s="9">
        <v>0.74285714285714299</v>
      </c>
      <c r="LA49" s="9">
        <v>1.0273643069864199E-4</v>
      </c>
      <c r="LB49" s="9">
        <v>7.6967033695893106E-3</v>
      </c>
      <c r="LC49" s="9">
        <v>2.4905517253704444E-3</v>
      </c>
      <c r="LD49" s="6">
        <v>4</v>
      </c>
      <c r="LE49" s="6"/>
      <c r="LF49" s="6"/>
      <c r="LG49" s="6"/>
      <c r="LH49" s="15">
        <v>41</v>
      </c>
      <c r="LI49" s="9">
        <v>0.74285714285714299</v>
      </c>
      <c r="LJ49" s="9">
        <v>1.03344672019067E-4</v>
      </c>
      <c r="LK49" s="9">
        <v>7.7087604983195664E-3</v>
      </c>
      <c r="LL49" s="9">
        <v>2.5017224870024545E-3</v>
      </c>
      <c r="LM49" s="6">
        <v>4</v>
      </c>
      <c r="LN49" s="6"/>
      <c r="LO49" s="6"/>
      <c r="LP49" s="6"/>
      <c r="LQ49" s="15">
        <v>41</v>
      </c>
      <c r="LR49" s="9">
        <v>0.74285714285714299</v>
      </c>
      <c r="LS49" s="9">
        <v>1.046772474461043E-4</v>
      </c>
      <c r="LT49" s="9">
        <v>7.7208365149224918E-3</v>
      </c>
      <c r="LU49" s="9">
        <v>2.5297351682793991E-3</v>
      </c>
      <c r="LV49" s="6">
        <v>4</v>
      </c>
      <c r="LW49" s="6"/>
      <c r="LX49" s="6"/>
      <c r="LY49" s="6"/>
      <c r="LZ49" s="15">
        <v>41</v>
      </c>
      <c r="MA49" s="9">
        <v>0.74285714285714299</v>
      </c>
      <c r="MB49" s="9">
        <v>1.06836834236566E-4</v>
      </c>
      <c r="MC49" s="9">
        <v>7.7329314489865348E-3</v>
      </c>
      <c r="MD49" s="9">
        <v>2.5775265752453263E-3</v>
      </c>
      <c r="ME49" s="6">
        <v>4</v>
      </c>
      <c r="MF49" s="6"/>
      <c r="MG49" s="6"/>
      <c r="MH49" s="6"/>
      <c r="MI49" s="15">
        <v>41</v>
      </c>
      <c r="MJ49" s="9">
        <v>0.74285714285714299</v>
      </c>
      <c r="MK49" s="9">
        <v>1.098263447640852E-4</v>
      </c>
      <c r="ML49" s="9">
        <v>7.7450453301464951E-3</v>
      </c>
      <c r="MM49" s="9">
        <v>2.6450597830135962E-3</v>
      </c>
      <c r="MN49" s="6">
        <v>4</v>
      </c>
      <c r="MO49" s="6"/>
      <c r="MP49" s="6"/>
      <c r="MQ49" s="6"/>
      <c r="MR49" s="15">
        <v>41</v>
      </c>
      <c r="MS49" s="9">
        <v>0.74285714285714299</v>
      </c>
      <c r="MT49" s="9">
        <v>1.135116025285597E-4</v>
      </c>
      <c r="MU49" s="9">
        <v>7.7571781880835904E-3</v>
      </c>
      <c r="MV49" s="9">
        <v>2.7289472798042928E-3</v>
      </c>
      <c r="MW49" s="6">
        <v>4</v>
      </c>
      <c r="MX49" s="6"/>
      <c r="MY49" s="6"/>
      <c r="MZ49" s="6"/>
      <c r="NA49" s="15">
        <v>41</v>
      </c>
      <c r="NB49" s="9">
        <v>0.74285714285714299</v>
      </c>
      <c r="NC49" s="9">
        <v>1.175874674386602E-4</v>
      </c>
      <c r="ND49" s="9">
        <v>7.7693300525255539E-3</v>
      </c>
      <c r="NE49" s="9">
        <v>2.821786042150741E-3</v>
      </c>
      <c r="NF49" s="6">
        <v>4</v>
      </c>
    </row>
    <row r="50" spans="1:370">
      <c r="A50" s="6"/>
      <c r="B50" s="6"/>
      <c r="C50" s="6"/>
      <c r="D50" s="15">
        <f t="shared" si="2"/>
        <v>42</v>
      </c>
      <c r="E50" s="9">
        <f t="shared" si="8"/>
        <v>0.77142857142857157</v>
      </c>
      <c r="F50" s="9">
        <f t="shared" si="7"/>
        <v>5.2699999999999993E-5</v>
      </c>
      <c r="G50" s="9">
        <f>'mu (tau) a'!B43</f>
        <v>1.4613330000000001E-2</v>
      </c>
      <c r="H50" s="9">
        <f>F50*'qx (tau) a'!B43/G50</f>
        <v>5.2317732577037539E-5</v>
      </c>
      <c r="I50" s="6">
        <f t="shared" si="0"/>
        <v>4</v>
      </c>
      <c r="K50" s="6"/>
      <c r="L50" s="6"/>
      <c r="M50" s="6"/>
      <c r="N50" s="15">
        <v>42</v>
      </c>
      <c r="O50" s="9">
        <v>0.77142857142857157</v>
      </c>
      <c r="P50" s="9">
        <v>5.2699999999999993E-5</v>
      </c>
      <c r="Q50" s="9">
        <v>1.4613330000000001E-2</v>
      </c>
      <c r="R50" s="9">
        <v>5.2317732577037539E-5</v>
      </c>
      <c r="S50" s="6">
        <v>4</v>
      </c>
      <c r="T50" s="6"/>
      <c r="U50" s="6"/>
      <c r="V50" s="6"/>
      <c r="W50" s="15">
        <v>42</v>
      </c>
      <c r="X50" s="9">
        <v>0.77142857142857157</v>
      </c>
      <c r="Y50" s="9">
        <v>4.1900000000000002E-5</v>
      </c>
      <c r="Z50" s="9">
        <v>1.320256E-2</v>
      </c>
      <c r="AA50" s="9">
        <v>4.1625195643875126E-5</v>
      </c>
      <c r="AB50" s="6">
        <v>4</v>
      </c>
      <c r="AC50" s="6"/>
      <c r="AD50" s="6"/>
      <c r="AE50" s="6"/>
      <c r="AF50" s="15">
        <v>42</v>
      </c>
      <c r="AG50" s="9">
        <v>0.77142857142857157</v>
      </c>
      <c r="AH50" s="9">
        <v>1.2520000000000001E-4</v>
      </c>
      <c r="AI50" s="9">
        <v>1.428798E-2</v>
      </c>
      <c r="AJ50" s="9">
        <v>1.2431190945116105E-4</v>
      </c>
      <c r="AK50" s="6">
        <v>4</v>
      </c>
      <c r="AL50" s="6"/>
      <c r="AM50" s="6"/>
      <c r="AN50" s="6"/>
      <c r="AO50" s="15">
        <v>42</v>
      </c>
      <c r="AP50" s="9">
        <v>0.77142857142857157</v>
      </c>
      <c r="AQ50" s="9">
        <v>1.316E-4</v>
      </c>
      <c r="AR50" s="9">
        <v>1.5226440000000001E-2</v>
      </c>
      <c r="AS50" s="9">
        <v>1.3060563887553494E-4</v>
      </c>
      <c r="AT50" s="6">
        <v>4</v>
      </c>
      <c r="AU50" s="6"/>
      <c r="AV50" s="6"/>
      <c r="AW50" s="6"/>
      <c r="AX50" s="15">
        <v>42</v>
      </c>
      <c r="AY50" s="9">
        <v>0.77142857142857157</v>
      </c>
      <c r="AZ50" s="9">
        <v>1.3880000000000001E-4</v>
      </c>
      <c r="BA50" s="9">
        <v>1.421531E-2</v>
      </c>
      <c r="BB50" s="9">
        <v>1.3782036578871654E-4</v>
      </c>
      <c r="BC50" s="6">
        <v>4</v>
      </c>
      <c r="BD50" s="6"/>
      <c r="BE50" s="6"/>
      <c r="BF50" s="6"/>
      <c r="BG50" s="15">
        <v>42</v>
      </c>
      <c r="BH50" s="9">
        <v>0.77142857142857157</v>
      </c>
      <c r="BI50" s="9">
        <v>1.403E-4</v>
      </c>
      <c r="BJ50" s="9">
        <v>1.1630639999999999E-2</v>
      </c>
      <c r="BK50" s="9">
        <v>1.3948876562252808E-4</v>
      </c>
      <c r="BL50" s="6">
        <v>4</v>
      </c>
      <c r="BM50" s="6"/>
      <c r="BN50" s="6"/>
      <c r="BO50" s="6"/>
      <c r="BP50" s="15">
        <v>42</v>
      </c>
      <c r="BQ50" s="9">
        <v>0.77142857142857157</v>
      </c>
      <c r="BR50" s="9">
        <v>1.3439999999999999E-4</v>
      </c>
      <c r="BS50" s="9">
        <v>1.155919E-2</v>
      </c>
      <c r="BT50" s="9">
        <v>1.3362772720233853E-4</v>
      </c>
      <c r="BU50" s="6">
        <v>4</v>
      </c>
      <c r="BV50" s="6"/>
      <c r="BW50" s="6"/>
      <c r="BX50" s="6"/>
      <c r="BY50" s="15">
        <v>42</v>
      </c>
      <c r="BZ50" s="9">
        <v>0.77142857142857157</v>
      </c>
      <c r="CA50" s="9">
        <v>1.3769999999999999E-4</v>
      </c>
      <c r="CB50" s="9">
        <v>1.148514E-2</v>
      </c>
      <c r="CC50" s="9">
        <v>1.3691385468527157E-4</v>
      </c>
      <c r="CD50" s="6">
        <v>4</v>
      </c>
      <c r="CE50" s="6"/>
      <c r="CF50" s="6"/>
      <c r="CG50" s="6"/>
      <c r="CH50" s="15">
        <v>42</v>
      </c>
      <c r="CI50" s="9">
        <v>0.77142857142857157</v>
      </c>
      <c r="CJ50" s="9">
        <v>1.529E-4</v>
      </c>
      <c r="CK50" s="9">
        <v>1.249661E-2</v>
      </c>
      <c r="CL50" s="9">
        <v>1.5195053930625984E-4</v>
      </c>
      <c r="CM50" s="6">
        <v>4</v>
      </c>
      <c r="CN50" s="6"/>
      <c r="CO50" s="6"/>
      <c r="CP50" s="6"/>
      <c r="CQ50" s="15">
        <v>42</v>
      </c>
      <c r="CR50" s="9">
        <v>0.77142857142857157</v>
      </c>
      <c r="CS50" s="9">
        <v>1.6469999999999999E-4</v>
      </c>
      <c r="CT50" s="9">
        <v>1.27911E-2</v>
      </c>
      <c r="CU50" s="9">
        <v>1.6365342730492293E-4</v>
      </c>
      <c r="CV50" s="6">
        <v>4</v>
      </c>
      <c r="CW50" s="6"/>
      <c r="CX50" s="6"/>
      <c r="CY50" s="6"/>
      <c r="CZ50" s="15">
        <v>42</v>
      </c>
      <c r="DA50" s="9">
        <v>0.77142857142857157</v>
      </c>
      <c r="DB50" s="9">
        <v>1.7260000000000002E-4</v>
      </c>
      <c r="DC50" s="9">
        <v>1.221443E-2</v>
      </c>
      <c r="DD50" s="9">
        <v>1.7155234046942839E-4</v>
      </c>
      <c r="DE50" s="6">
        <v>4</v>
      </c>
      <c r="DF50" s="6"/>
      <c r="DG50" s="6"/>
      <c r="DH50" s="6"/>
      <c r="DI50" s="15">
        <v>42</v>
      </c>
      <c r="DJ50" s="9">
        <v>0.77142857142857157</v>
      </c>
      <c r="DK50" s="9">
        <v>1.8249999999999999E-4</v>
      </c>
      <c r="DL50" s="9">
        <v>1.226112E-2</v>
      </c>
      <c r="DM50" s="9">
        <v>1.8138798290857604E-4</v>
      </c>
      <c r="DN50" s="6">
        <v>4</v>
      </c>
      <c r="DO50" s="6"/>
      <c r="DP50" s="6"/>
      <c r="DQ50" s="6"/>
      <c r="DR50" s="15">
        <v>42</v>
      </c>
      <c r="DS50" s="9">
        <v>0.77142857142857157</v>
      </c>
      <c r="DT50" s="9">
        <v>1.9469999999999999E-4</v>
      </c>
      <c r="DU50" s="9">
        <v>1.169822E-2</v>
      </c>
      <c r="DV50" s="9">
        <v>1.9356773876709449E-4</v>
      </c>
      <c r="DW50" s="6">
        <v>4</v>
      </c>
      <c r="DX50" s="6"/>
      <c r="DY50" s="6"/>
      <c r="DZ50" s="6"/>
      <c r="EA50" s="15">
        <v>42</v>
      </c>
      <c r="EB50" s="9">
        <v>0.77142857142857157</v>
      </c>
      <c r="EC50" s="9">
        <v>2.095E-4</v>
      </c>
      <c r="ED50" s="9">
        <v>1.05591E-2</v>
      </c>
      <c r="EE50" s="9">
        <v>2.0839963443854115E-4</v>
      </c>
      <c r="EF50" s="6">
        <v>4</v>
      </c>
      <c r="EG50" s="6"/>
      <c r="EH50" s="6"/>
      <c r="EI50" s="6"/>
      <c r="EJ50" s="15">
        <v>42</v>
      </c>
      <c r="EK50" s="9">
        <v>0.77142857142857157</v>
      </c>
      <c r="EL50" s="9">
        <v>2.2739999999999997E-4</v>
      </c>
      <c r="EM50" s="9">
        <v>1.019687E-2</v>
      </c>
      <c r="EN50" s="9">
        <v>2.262465942980542E-4</v>
      </c>
      <c r="EO50" s="6">
        <v>4</v>
      </c>
      <c r="EP50" s="6"/>
      <c r="EQ50" s="6"/>
      <c r="ER50" s="6"/>
      <c r="ES50" s="15">
        <v>42</v>
      </c>
      <c r="ET50" s="9">
        <v>0.77142857142857157</v>
      </c>
      <c r="EU50" s="9">
        <v>2.3039999999999999E-4</v>
      </c>
      <c r="EV50" s="9">
        <v>9.8924000000000008E-3</v>
      </c>
      <c r="EW50" s="9">
        <v>2.2926598034855039E-4</v>
      </c>
      <c r="EX50" s="6">
        <v>4</v>
      </c>
      <c r="EY50" s="6"/>
      <c r="EZ50" s="6"/>
      <c r="FA50" s="6"/>
      <c r="FB50" s="15">
        <v>42</v>
      </c>
      <c r="FC50" s="9">
        <v>0.77142857142857157</v>
      </c>
      <c r="FD50" s="9">
        <v>2.2800000000000001E-4</v>
      </c>
      <c r="FE50" s="9">
        <v>9.7331299999999996E-3</v>
      </c>
      <c r="FF50" s="9">
        <v>2.2689597282682963E-4</v>
      </c>
      <c r="FG50" s="6">
        <v>4</v>
      </c>
      <c r="FH50" s="6"/>
      <c r="FI50" s="6"/>
      <c r="FJ50" s="6"/>
      <c r="FK50" s="15">
        <v>42</v>
      </c>
      <c r="FL50" s="9">
        <v>0.77142857142857157</v>
      </c>
      <c r="FM50" s="9">
        <v>2.0340000000000001E-4</v>
      </c>
      <c r="FN50" s="9">
        <v>9.2469600000000002E-3</v>
      </c>
      <c r="FO50" s="9">
        <v>2.0246405240208673E-4</v>
      </c>
      <c r="FP50" s="6">
        <v>4</v>
      </c>
      <c r="FQ50" s="6"/>
      <c r="FR50" s="6"/>
      <c r="FS50" s="6"/>
      <c r="FT50" s="15">
        <v>42</v>
      </c>
      <c r="FU50" s="9">
        <v>0.77142857142857157</v>
      </c>
      <c r="FV50" s="9">
        <v>1.7430000000000001E-4</v>
      </c>
      <c r="FW50" s="9">
        <v>9.0099599999999992E-3</v>
      </c>
      <c r="FX50" s="9">
        <v>1.7351825812767204E-4</v>
      </c>
      <c r="FY50" s="6">
        <v>4</v>
      </c>
      <c r="FZ50" s="6"/>
      <c r="GA50" s="6"/>
      <c r="GB50" s="6"/>
      <c r="GC50" s="15">
        <v>42</v>
      </c>
      <c r="GD50" s="9">
        <v>0.77142857142857157</v>
      </c>
      <c r="GE50" s="9">
        <v>1.4550000000000001E-4</v>
      </c>
      <c r="GF50" s="9">
        <v>8.6165700000000005E-3</v>
      </c>
      <c r="GG50" s="9">
        <v>1.448758908707293E-4</v>
      </c>
      <c r="GH50" s="6">
        <v>4</v>
      </c>
      <c r="GI50" s="6"/>
      <c r="GJ50" s="6"/>
      <c r="GK50" s="6"/>
      <c r="GL50" s="15">
        <v>42</v>
      </c>
      <c r="GM50" s="9">
        <v>0.77142857142857157</v>
      </c>
      <c r="GN50" s="9">
        <v>1.2660000000000001E-4</v>
      </c>
      <c r="GO50" s="9">
        <v>8.3329000000000007E-3</v>
      </c>
      <c r="GP50" s="9">
        <v>1.260746333209327E-4</v>
      </c>
      <c r="GQ50" s="6">
        <v>4</v>
      </c>
      <c r="GR50" s="6"/>
      <c r="GS50" s="6"/>
      <c r="GT50" s="6"/>
      <c r="GU50" s="15">
        <v>42</v>
      </c>
      <c r="GV50" s="9">
        <v>0.77142857142857157</v>
      </c>
      <c r="GW50" s="9">
        <v>1.1310000000000001E-4</v>
      </c>
      <c r="GX50" s="9">
        <v>8.0873799999999999E-3</v>
      </c>
      <c r="GY50" s="9">
        <v>1.1264437679446251E-4</v>
      </c>
      <c r="GZ50" s="6">
        <v>4</v>
      </c>
      <c r="HA50" s="6"/>
      <c r="HB50" s="6"/>
      <c r="HC50" s="6"/>
      <c r="HD50" s="15">
        <v>42</v>
      </c>
      <c r="HE50" s="9">
        <v>0.77142857142857157</v>
      </c>
      <c r="HF50" s="9">
        <v>1.065E-4</v>
      </c>
      <c r="HG50" s="9">
        <v>7.7213500000000001E-3</v>
      </c>
      <c r="HH50" s="9">
        <v>1.0609048806232071E-4</v>
      </c>
      <c r="HI50" s="6">
        <v>4</v>
      </c>
      <c r="HJ50" s="6"/>
      <c r="HK50" s="6"/>
      <c r="HL50" s="6"/>
      <c r="HM50" s="15">
        <v>42</v>
      </c>
      <c r="HN50" s="9">
        <v>0.77142857142857157</v>
      </c>
      <c r="HO50" s="9">
        <v>1.0670000000000001E-4</v>
      </c>
      <c r="HP50" s="9">
        <v>7.5579699999999998E-3</v>
      </c>
      <c r="HQ50" s="9">
        <v>1.0629835577542647E-4</v>
      </c>
      <c r="HR50" s="6">
        <v>4</v>
      </c>
      <c r="HS50" s="6"/>
      <c r="HT50" s="6"/>
      <c r="HU50" s="6"/>
      <c r="HV50" s="15">
        <v>42</v>
      </c>
      <c r="HW50" s="9">
        <v>0.77142857142857157</v>
      </c>
      <c r="HX50" s="9">
        <v>1.066E-4</v>
      </c>
      <c r="HY50" s="9">
        <v>7.3286599999999999E-3</v>
      </c>
      <c r="HZ50" s="9">
        <v>1.0621075885632572E-4</v>
      </c>
      <c r="IA50" s="6">
        <v>4</v>
      </c>
      <c r="IB50" s="6"/>
      <c r="IC50" s="6"/>
      <c r="ID50" s="6"/>
      <c r="IE50" s="15">
        <v>42</v>
      </c>
      <c r="IF50" s="9">
        <v>0.77142857142857157</v>
      </c>
      <c r="IG50" s="9">
        <v>1.1710000000000001E-4</v>
      </c>
      <c r="IH50" s="9">
        <v>7.1255099999999998E-3</v>
      </c>
      <c r="II50" s="9">
        <v>1.1668422204165038E-4</v>
      </c>
      <c r="IJ50" s="6">
        <v>4</v>
      </c>
      <c r="IK50" s="6"/>
      <c r="IL50" s="6"/>
      <c r="IM50" s="6"/>
      <c r="IN50" s="15">
        <v>42</v>
      </c>
      <c r="IO50" s="9">
        <v>0.77142857142857157</v>
      </c>
      <c r="IP50" s="9">
        <v>1.226E-4</v>
      </c>
      <c r="IQ50" s="9">
        <v>7.0248300000000001E-3</v>
      </c>
      <c r="IR50" s="9">
        <v>1.2217084598488501E-4</v>
      </c>
      <c r="IS50" s="6">
        <v>4</v>
      </c>
      <c r="IT50" s="6"/>
      <c r="IU50" s="6"/>
      <c r="IV50" s="6"/>
      <c r="IW50" s="15">
        <v>42</v>
      </c>
      <c r="IX50" s="9">
        <v>0.77142857142857157</v>
      </c>
      <c r="IY50" s="9">
        <v>1.316E-4</v>
      </c>
      <c r="IZ50" s="9">
        <v>6.7783899999999996E-3</v>
      </c>
      <c r="JA50" s="9">
        <v>1.3115540474950541E-4</v>
      </c>
      <c r="JB50" s="6">
        <v>4</v>
      </c>
      <c r="JC50" s="6"/>
      <c r="JD50" s="6"/>
      <c r="JE50" s="6"/>
      <c r="JF50" s="15">
        <v>42</v>
      </c>
      <c r="JG50" s="9">
        <v>0.77142857142857157</v>
      </c>
      <c r="JH50" s="9">
        <v>1.3329999999999999E-4</v>
      </c>
      <c r="JI50" s="9">
        <v>6.6298299999999998E-3</v>
      </c>
      <c r="JJ50" s="9">
        <v>1.3285947543149673E-4</v>
      </c>
      <c r="JK50" s="6">
        <v>4</v>
      </c>
      <c r="JL50" s="6"/>
      <c r="JM50" s="6"/>
      <c r="JN50" s="6"/>
      <c r="JO50" s="15">
        <v>42</v>
      </c>
      <c r="JP50" s="9">
        <v>0.77142857142857157</v>
      </c>
      <c r="JQ50" s="9">
        <v>1.3109999999999999E-4</v>
      </c>
      <c r="JR50" s="9">
        <v>6.6020200000000001E-3</v>
      </c>
      <c r="JS50" s="9">
        <v>1.3066869382401142E-4</v>
      </c>
      <c r="JT50" s="6">
        <v>4</v>
      </c>
      <c r="JU50" s="6"/>
      <c r="JV50" s="6"/>
      <c r="JW50" s="6"/>
      <c r="JX50" s="15">
        <v>42</v>
      </c>
      <c r="JY50" s="9">
        <v>0.77142857142857157</v>
      </c>
      <c r="JZ50" s="9">
        <v>1.175874674386602E-4</v>
      </c>
      <c r="KA50" s="9">
        <v>8.2071660461364784E-3</v>
      </c>
      <c r="KB50" s="9">
        <v>2.6718644727576507E-3</v>
      </c>
      <c r="KC50" s="6">
        <v>4</v>
      </c>
      <c r="KD50" s="6"/>
      <c r="KE50" s="6"/>
      <c r="KF50" s="6"/>
      <c r="KG50" s="15">
        <v>42</v>
      </c>
      <c r="KH50" s="9">
        <v>0.77142857142857157</v>
      </c>
      <c r="KI50" s="9">
        <v>1.215632329500019E-4</v>
      </c>
      <c r="KJ50" s="9">
        <v>8.2195723091497228E-3</v>
      </c>
      <c r="KK50" s="9">
        <v>2.7586043444899045E-3</v>
      </c>
      <c r="KL50" s="6">
        <v>4</v>
      </c>
      <c r="KM50" s="6"/>
      <c r="KN50" s="6"/>
      <c r="KO50" s="6"/>
      <c r="KP50" s="15">
        <v>42</v>
      </c>
      <c r="KQ50" s="9">
        <v>0.77142857142857157</v>
      </c>
      <c r="KR50" s="9">
        <v>1.02986681324452E-4</v>
      </c>
      <c r="KS50" s="9">
        <v>8.1085876902231534E-3</v>
      </c>
      <c r="KT50" s="9">
        <v>2.3694333922119715E-3</v>
      </c>
      <c r="KU50" s="6">
        <v>4</v>
      </c>
      <c r="KV50" s="6"/>
      <c r="KW50" s="6"/>
      <c r="KX50" s="6"/>
      <c r="KY50" s="15">
        <v>42</v>
      </c>
      <c r="KZ50" s="9">
        <v>0.77142857142857157</v>
      </c>
      <c r="LA50" s="9">
        <v>1.026845375519516E-4</v>
      </c>
      <c r="LB50" s="9">
        <v>8.1208449384602855E-3</v>
      </c>
      <c r="LC50" s="9">
        <v>2.3592810278907656E-3</v>
      </c>
      <c r="LD50" s="6">
        <v>4</v>
      </c>
      <c r="LE50" s="6"/>
      <c r="LF50" s="6"/>
      <c r="LG50" s="6"/>
      <c r="LH50" s="15">
        <v>42</v>
      </c>
      <c r="LI50" s="9">
        <v>0.77142857142857157</v>
      </c>
      <c r="LJ50" s="9">
        <v>1.0273643069864199E-4</v>
      </c>
      <c r="LK50" s="9">
        <v>8.1331207152180555E-3</v>
      </c>
      <c r="LL50" s="9">
        <v>2.3572348260988453E-3</v>
      </c>
      <c r="LM50" s="6">
        <v>4</v>
      </c>
      <c r="LN50" s="6"/>
      <c r="LO50" s="6"/>
      <c r="LP50" s="6"/>
      <c r="LQ50" s="15">
        <v>42</v>
      </c>
      <c r="LR50" s="9">
        <v>0.77142857142857157</v>
      </c>
      <c r="LS50" s="9">
        <v>1.03344672019067E-4</v>
      </c>
      <c r="LT50" s="9">
        <v>8.1454150485048803E-3</v>
      </c>
      <c r="LU50" s="9">
        <v>2.367347398348501E-3</v>
      </c>
      <c r="LV50" s="6">
        <v>4</v>
      </c>
      <c r="LW50" s="6"/>
      <c r="LX50" s="6"/>
      <c r="LY50" s="6"/>
      <c r="LZ50" s="15">
        <v>42</v>
      </c>
      <c r="MA50" s="9">
        <v>0.77142857142857157</v>
      </c>
      <c r="MB50" s="9">
        <v>1.046772474461043E-4</v>
      </c>
      <c r="MC50" s="9">
        <v>8.1577279663715002E-3</v>
      </c>
      <c r="MD50" s="9">
        <v>2.3939185857329293E-3</v>
      </c>
      <c r="ME50" s="6">
        <v>4</v>
      </c>
      <c r="MF50" s="6"/>
      <c r="MG50" s="6"/>
      <c r="MH50" s="6"/>
      <c r="MI50" s="15">
        <v>42</v>
      </c>
      <c r="MJ50" s="9">
        <v>0.77142857142857157</v>
      </c>
      <c r="MK50" s="9">
        <v>1.06836834236566E-4</v>
      </c>
      <c r="ML50" s="9">
        <v>8.1700594969110751E-3</v>
      </c>
      <c r="MM50" s="9">
        <v>2.4392073386664366E-3</v>
      </c>
      <c r="MN50" s="6">
        <v>4</v>
      </c>
      <c r="MO50" s="6"/>
      <c r="MP50" s="6"/>
      <c r="MQ50" s="6"/>
      <c r="MR50" s="15">
        <v>42</v>
      </c>
      <c r="MS50" s="9">
        <v>0.77142857142857157</v>
      </c>
      <c r="MT50" s="9">
        <v>1.098263447640852E-4</v>
      </c>
      <c r="MU50" s="9">
        <v>8.1824096682592291E-3</v>
      </c>
      <c r="MV50" s="9">
        <v>2.503133246158033E-3</v>
      </c>
      <c r="MW50" s="6">
        <v>4</v>
      </c>
      <c r="MX50" s="6"/>
      <c r="MY50" s="6"/>
      <c r="MZ50" s="6"/>
      <c r="NA50" s="15">
        <v>42</v>
      </c>
      <c r="NB50" s="9">
        <v>0.77142857142857157</v>
      </c>
      <c r="NC50" s="9">
        <v>1.135116025285597E-4</v>
      </c>
      <c r="ND50" s="9">
        <v>8.194778508594118E-3</v>
      </c>
      <c r="NE50" s="9">
        <v>2.5825554238927246E-3</v>
      </c>
      <c r="NF50" s="6">
        <v>4</v>
      </c>
    </row>
    <row r="51" spans="1:370">
      <c r="A51" s="6"/>
      <c r="B51" s="6"/>
      <c r="C51" s="6"/>
      <c r="D51" s="15">
        <f t="shared" si="2"/>
        <v>43</v>
      </c>
      <c r="E51" s="9">
        <f t="shared" si="8"/>
        <v>0.80000000000000016</v>
      </c>
      <c r="F51" s="9">
        <f t="shared" si="7"/>
        <v>5.2699999999999993E-5</v>
      </c>
      <c r="G51" s="9">
        <f>'mu (tau) a'!B44</f>
        <v>1.476741E-2</v>
      </c>
      <c r="H51" s="9">
        <f>F51*'qx (tau) a'!B44/G51</f>
        <v>5.2313727254813126E-5</v>
      </c>
      <c r="I51" s="6">
        <f t="shared" si="0"/>
        <v>4</v>
      </c>
      <c r="K51" s="6"/>
      <c r="L51" s="6"/>
      <c r="M51" s="6"/>
      <c r="N51" s="15">
        <v>43</v>
      </c>
      <c r="O51" s="9">
        <v>0.80000000000000016</v>
      </c>
      <c r="P51" s="9">
        <v>5.2699999999999993E-5</v>
      </c>
      <c r="Q51" s="9">
        <v>1.476741E-2</v>
      </c>
      <c r="R51" s="9">
        <v>5.2313727254813126E-5</v>
      </c>
      <c r="S51" s="6">
        <v>4</v>
      </c>
      <c r="T51" s="6"/>
      <c r="U51" s="6"/>
      <c r="V51" s="6"/>
      <c r="W51" s="15">
        <v>43</v>
      </c>
      <c r="X51" s="9">
        <v>0.80000000000000016</v>
      </c>
      <c r="Y51" s="9">
        <v>4.1900000000000002E-5</v>
      </c>
      <c r="Z51" s="9">
        <v>1.332943E-2</v>
      </c>
      <c r="AA51" s="9">
        <v>4.1622593164148803E-5</v>
      </c>
      <c r="AB51" s="6">
        <v>4</v>
      </c>
      <c r="AC51" s="6"/>
      <c r="AD51" s="6"/>
      <c r="AE51" s="6"/>
      <c r="AF51" s="15">
        <v>43</v>
      </c>
      <c r="AG51" s="9">
        <v>0.80000000000000016</v>
      </c>
      <c r="AH51" s="9">
        <v>1.2520000000000001E-4</v>
      </c>
      <c r="AI51" s="9">
        <v>1.4442780000000001E-2</v>
      </c>
      <c r="AJ51" s="9">
        <v>1.2430235702544801E-4</v>
      </c>
      <c r="AK51" s="6">
        <v>4</v>
      </c>
      <c r="AL51" s="6"/>
      <c r="AM51" s="6"/>
      <c r="AN51" s="6"/>
      <c r="AO51" s="15">
        <v>43</v>
      </c>
      <c r="AP51" s="9">
        <v>0.80000000000000016</v>
      </c>
      <c r="AQ51" s="9">
        <v>1.316E-4</v>
      </c>
      <c r="AR51" s="9">
        <v>1.533056E-2</v>
      </c>
      <c r="AS51" s="9">
        <v>1.3059891510812391E-4</v>
      </c>
      <c r="AT51" s="6">
        <v>4</v>
      </c>
      <c r="AU51" s="6"/>
      <c r="AV51" s="6"/>
      <c r="AW51" s="6"/>
      <c r="AX51" s="15">
        <v>43</v>
      </c>
      <c r="AY51" s="9">
        <v>0.80000000000000016</v>
      </c>
      <c r="AZ51" s="9">
        <v>1.3880000000000001E-4</v>
      </c>
      <c r="BA51" s="9">
        <v>1.429953E-2</v>
      </c>
      <c r="BB51" s="9">
        <v>1.3781458467516065E-4</v>
      </c>
      <c r="BC51" s="6">
        <v>4</v>
      </c>
      <c r="BD51" s="6"/>
      <c r="BE51" s="6"/>
      <c r="BF51" s="6"/>
      <c r="BG51" s="15">
        <v>43</v>
      </c>
      <c r="BH51" s="9">
        <v>0.80000000000000016</v>
      </c>
      <c r="BI51" s="9">
        <v>1.403E-4</v>
      </c>
      <c r="BJ51" s="9">
        <v>1.1770350000000001E-2</v>
      </c>
      <c r="BK51" s="9">
        <v>1.3947908464913956E-4</v>
      </c>
      <c r="BL51" s="6">
        <v>4</v>
      </c>
      <c r="BM51" s="6"/>
      <c r="BN51" s="6"/>
      <c r="BO51" s="6"/>
      <c r="BP51" s="15">
        <v>43</v>
      </c>
      <c r="BQ51" s="9">
        <v>0.80000000000000016</v>
      </c>
      <c r="BR51" s="9">
        <v>1.3439999999999999E-4</v>
      </c>
      <c r="BS51" s="9">
        <v>1.1705429999999999E-2</v>
      </c>
      <c r="BT51" s="9">
        <v>1.336179711467242E-4</v>
      </c>
      <c r="BU51" s="6">
        <v>4</v>
      </c>
      <c r="BV51" s="6"/>
      <c r="BW51" s="6"/>
      <c r="BX51" s="6"/>
      <c r="BY51" s="15">
        <v>43</v>
      </c>
      <c r="BZ51" s="9">
        <v>0.80000000000000016</v>
      </c>
      <c r="CA51" s="9">
        <v>1.3769999999999999E-4</v>
      </c>
      <c r="CB51" s="9">
        <v>1.1636290000000001E-2</v>
      </c>
      <c r="CC51" s="9">
        <v>1.3690347576418254E-4</v>
      </c>
      <c r="CD51" s="6">
        <v>4</v>
      </c>
      <c r="CE51" s="6"/>
      <c r="CF51" s="6"/>
      <c r="CG51" s="6"/>
      <c r="CH51" s="15">
        <v>43</v>
      </c>
      <c r="CI51" s="9">
        <v>0.80000000000000016</v>
      </c>
      <c r="CJ51" s="9">
        <v>1.529E-4</v>
      </c>
      <c r="CK51" s="9">
        <v>1.2670519999999999E-2</v>
      </c>
      <c r="CL51" s="9">
        <v>1.5193750564302018E-4</v>
      </c>
      <c r="CM51" s="6">
        <v>4</v>
      </c>
      <c r="CN51" s="6"/>
      <c r="CO51" s="6"/>
      <c r="CP51" s="6"/>
      <c r="CQ51" s="15">
        <v>43</v>
      </c>
      <c r="CR51" s="9">
        <v>0.80000000000000016</v>
      </c>
      <c r="CS51" s="9">
        <v>1.6469999999999999E-4</v>
      </c>
      <c r="CT51" s="9">
        <v>1.294755E-2</v>
      </c>
      <c r="CU51" s="9">
        <v>1.6364063232040038E-4</v>
      </c>
      <c r="CV51" s="6">
        <v>4</v>
      </c>
      <c r="CW51" s="6"/>
      <c r="CX51" s="6"/>
      <c r="CY51" s="6"/>
      <c r="CZ51" s="15">
        <v>43</v>
      </c>
      <c r="DA51" s="9">
        <v>0.80000000000000016</v>
      </c>
      <c r="DB51" s="9">
        <v>1.7260000000000002E-4</v>
      </c>
      <c r="DC51" s="9">
        <v>1.239938E-2</v>
      </c>
      <c r="DD51" s="9">
        <v>1.7153650811572839E-4</v>
      </c>
      <c r="DE51" s="6">
        <v>4</v>
      </c>
      <c r="DF51" s="6"/>
      <c r="DG51" s="6"/>
      <c r="DH51" s="6"/>
      <c r="DI51" s="15">
        <v>43</v>
      </c>
      <c r="DJ51" s="9">
        <v>0.80000000000000016</v>
      </c>
      <c r="DK51" s="9">
        <v>1.8249999999999999E-4</v>
      </c>
      <c r="DL51" s="9">
        <v>1.2439E-2</v>
      </c>
      <c r="DM51" s="9">
        <v>1.8137190087627621E-4</v>
      </c>
      <c r="DN51" s="6">
        <v>4</v>
      </c>
      <c r="DO51" s="6"/>
      <c r="DP51" s="6"/>
      <c r="DQ51" s="6"/>
      <c r="DR51" s="15">
        <v>43</v>
      </c>
      <c r="DS51" s="9">
        <v>0.80000000000000016</v>
      </c>
      <c r="DT51" s="9">
        <v>1.9469999999999999E-4</v>
      </c>
      <c r="DU51" s="9">
        <v>1.189642E-2</v>
      </c>
      <c r="DV51" s="9">
        <v>1.9354863303413969E-4</v>
      </c>
      <c r="DW51" s="6">
        <v>4</v>
      </c>
      <c r="DX51" s="6"/>
      <c r="DY51" s="6"/>
      <c r="DZ51" s="6"/>
      <c r="EA51" s="15">
        <v>43</v>
      </c>
      <c r="EB51" s="9">
        <v>0.80000000000000016</v>
      </c>
      <c r="EC51" s="9">
        <v>2.095E-4</v>
      </c>
      <c r="ED51" s="9">
        <v>1.074692E-2</v>
      </c>
      <c r="EE51" s="9">
        <v>2.08380267090478E-4</v>
      </c>
      <c r="EF51" s="6">
        <v>4</v>
      </c>
      <c r="EG51" s="6"/>
      <c r="EH51" s="6"/>
      <c r="EI51" s="6"/>
      <c r="EJ51" s="15">
        <v>43</v>
      </c>
      <c r="EK51" s="9">
        <v>0.80000000000000016</v>
      </c>
      <c r="EL51" s="9">
        <v>2.2739999999999997E-4</v>
      </c>
      <c r="EM51" s="9">
        <v>1.039113E-2</v>
      </c>
      <c r="EN51" s="9">
        <v>2.2622460771831357E-4</v>
      </c>
      <c r="EO51" s="6">
        <v>4</v>
      </c>
      <c r="EP51" s="6"/>
      <c r="EQ51" s="6"/>
      <c r="ER51" s="6"/>
      <c r="ES51" s="15">
        <v>43</v>
      </c>
      <c r="ET51" s="9">
        <v>0.80000000000000016</v>
      </c>
      <c r="EU51" s="9">
        <v>2.3039999999999999E-4</v>
      </c>
      <c r="EV51" s="9">
        <v>1.009504E-2</v>
      </c>
      <c r="EW51" s="9">
        <v>2.2924286936951217E-4</v>
      </c>
      <c r="EX51" s="6">
        <v>4</v>
      </c>
      <c r="EY51" s="6"/>
      <c r="EZ51" s="6"/>
      <c r="FA51" s="6"/>
      <c r="FB51" s="15">
        <v>43</v>
      </c>
      <c r="FC51" s="9">
        <v>0.80000000000000016</v>
      </c>
      <c r="FD51" s="9">
        <v>2.2800000000000001E-4</v>
      </c>
      <c r="FE51" s="9">
        <v>9.9483899999999997E-3</v>
      </c>
      <c r="FF51" s="9">
        <v>2.2687150383127324E-4</v>
      </c>
      <c r="FG51" s="6">
        <v>4</v>
      </c>
      <c r="FH51" s="6"/>
      <c r="FI51" s="6"/>
      <c r="FJ51" s="6"/>
      <c r="FK51" s="15">
        <v>43</v>
      </c>
      <c r="FL51" s="9">
        <v>0.80000000000000016</v>
      </c>
      <c r="FM51" s="9">
        <v>2.0340000000000001E-4</v>
      </c>
      <c r="FN51" s="9">
        <v>9.46958E-3</v>
      </c>
      <c r="FO51" s="9">
        <v>2.0244159339696162E-4</v>
      </c>
      <c r="FP51" s="6">
        <v>4</v>
      </c>
      <c r="FQ51" s="6"/>
      <c r="FR51" s="6"/>
      <c r="FS51" s="6"/>
      <c r="FT51" s="15">
        <v>43</v>
      </c>
      <c r="FU51" s="9">
        <v>0.80000000000000016</v>
      </c>
      <c r="FV51" s="9">
        <v>1.7430000000000001E-4</v>
      </c>
      <c r="FW51" s="9">
        <v>9.2405600000000001E-3</v>
      </c>
      <c r="FX51" s="9">
        <v>1.7349834403975514E-4</v>
      </c>
      <c r="FY51" s="6">
        <v>4</v>
      </c>
      <c r="FZ51" s="6"/>
      <c r="GA51" s="6"/>
      <c r="GB51" s="6"/>
      <c r="GC51" s="15">
        <v>43</v>
      </c>
      <c r="GD51" s="9">
        <v>0.80000000000000016</v>
      </c>
      <c r="GE51" s="9">
        <v>1.4550000000000001E-4</v>
      </c>
      <c r="GF51" s="9">
        <v>8.8533799999999992E-3</v>
      </c>
      <c r="GG51" s="9">
        <v>1.4485872966031057E-4</v>
      </c>
      <c r="GH51" s="6">
        <v>4</v>
      </c>
      <c r="GI51" s="6"/>
      <c r="GJ51" s="6"/>
      <c r="GK51" s="6"/>
      <c r="GL51" s="15">
        <v>43</v>
      </c>
      <c r="GM51" s="9">
        <v>0.80000000000000016</v>
      </c>
      <c r="GN51" s="9">
        <v>1.2660000000000001E-4</v>
      </c>
      <c r="GO51" s="9">
        <v>8.5768300000000006E-3</v>
      </c>
      <c r="GP51" s="9">
        <v>1.2605931562127267E-4</v>
      </c>
      <c r="GQ51" s="6">
        <v>4</v>
      </c>
      <c r="GR51" s="6"/>
      <c r="GS51" s="6"/>
      <c r="GT51" s="6"/>
      <c r="GU51" s="15">
        <v>43</v>
      </c>
      <c r="GV51" s="9">
        <v>0.80000000000000016</v>
      </c>
      <c r="GW51" s="9">
        <v>1.1310000000000001E-4</v>
      </c>
      <c r="GX51" s="9">
        <v>8.3371199999999999E-3</v>
      </c>
      <c r="GY51" s="9">
        <v>1.126304864269676E-4</v>
      </c>
      <c r="GZ51" s="6">
        <v>4</v>
      </c>
      <c r="HA51" s="6"/>
      <c r="HB51" s="6"/>
      <c r="HC51" s="6"/>
      <c r="HD51" s="15">
        <v>43</v>
      </c>
      <c r="HE51" s="9">
        <v>0.80000000000000016</v>
      </c>
      <c r="HF51" s="9">
        <v>1.065E-4</v>
      </c>
      <c r="HG51" s="9">
        <v>7.9712299999999993E-3</v>
      </c>
      <c r="HH51" s="9">
        <v>1.060771386599057E-4</v>
      </c>
      <c r="HI51" s="6">
        <v>4</v>
      </c>
      <c r="HJ51" s="6"/>
      <c r="HK51" s="6"/>
      <c r="HL51" s="6"/>
      <c r="HM51" s="15">
        <v>43</v>
      </c>
      <c r="HN51" s="9">
        <v>0.80000000000000016</v>
      </c>
      <c r="HO51" s="9">
        <v>1.0670000000000001E-4</v>
      </c>
      <c r="HP51" s="9">
        <v>7.8140899999999992E-3</v>
      </c>
      <c r="HQ51" s="9">
        <v>1.0628462034606719E-4</v>
      </c>
      <c r="HR51" s="6">
        <v>4</v>
      </c>
      <c r="HS51" s="6"/>
      <c r="HT51" s="6"/>
      <c r="HU51" s="6"/>
      <c r="HV51" s="15">
        <v>43</v>
      </c>
      <c r="HW51" s="9">
        <v>0.80000000000000016</v>
      </c>
      <c r="HX51" s="9">
        <v>1.066E-4</v>
      </c>
      <c r="HY51" s="9">
        <v>7.5887799999999998E-3</v>
      </c>
      <c r="HZ51" s="9">
        <v>1.0619699003001801E-4</v>
      </c>
      <c r="IA51" s="6">
        <v>4</v>
      </c>
      <c r="IB51" s="6"/>
      <c r="IC51" s="6"/>
      <c r="ID51" s="6"/>
      <c r="IE51" s="15">
        <v>43</v>
      </c>
      <c r="IF51" s="9">
        <v>0.80000000000000016</v>
      </c>
      <c r="IG51" s="9">
        <v>1.1710000000000001E-4</v>
      </c>
      <c r="IH51" s="9">
        <v>7.3890500000000003E-3</v>
      </c>
      <c r="II51" s="9">
        <v>1.1666894052686069E-4</v>
      </c>
      <c r="IJ51" s="6">
        <v>4</v>
      </c>
      <c r="IK51" s="6"/>
      <c r="IL51" s="6"/>
      <c r="IM51" s="6"/>
      <c r="IN51" s="15">
        <v>43</v>
      </c>
      <c r="IO51" s="9">
        <v>0.80000000000000016</v>
      </c>
      <c r="IP51" s="9">
        <v>1.226E-4</v>
      </c>
      <c r="IQ51" s="9">
        <v>7.2945199999999997E-3</v>
      </c>
      <c r="IR51" s="9">
        <v>1.221544427871882E-4</v>
      </c>
      <c r="IS51" s="6">
        <v>4</v>
      </c>
      <c r="IT51" s="6"/>
      <c r="IU51" s="6"/>
      <c r="IV51" s="6"/>
      <c r="IW51" s="15">
        <v>43</v>
      </c>
      <c r="IX51" s="9">
        <v>0.80000000000000016</v>
      </c>
      <c r="IY51" s="9">
        <v>1.316E-4</v>
      </c>
      <c r="IZ51" s="9">
        <v>7.0487700000000002E-3</v>
      </c>
      <c r="JA51" s="9">
        <v>1.3113773268243962E-4</v>
      </c>
      <c r="JB51" s="6">
        <v>4</v>
      </c>
      <c r="JC51" s="6"/>
      <c r="JD51" s="6"/>
      <c r="JE51" s="6"/>
      <c r="JF51" s="15">
        <v>43</v>
      </c>
      <c r="JG51" s="9">
        <v>0.80000000000000016</v>
      </c>
      <c r="JH51" s="9">
        <v>1.3329999999999999E-4</v>
      </c>
      <c r="JI51" s="9">
        <v>6.90232E-3</v>
      </c>
      <c r="JJ51" s="9">
        <v>1.3284152487859152E-4</v>
      </c>
      <c r="JK51" s="6">
        <v>4</v>
      </c>
      <c r="JL51" s="6"/>
      <c r="JM51" s="6"/>
      <c r="JN51" s="6"/>
      <c r="JO51" s="15">
        <v>43</v>
      </c>
      <c r="JP51" s="9">
        <v>0.80000000000000016</v>
      </c>
      <c r="JQ51" s="9">
        <v>1.3109999999999999E-4</v>
      </c>
      <c r="JR51" s="9">
        <v>6.8788199999999999E-3</v>
      </c>
      <c r="JS51" s="9">
        <v>1.3065060053904593E-4</v>
      </c>
      <c r="JT51" s="6">
        <v>4</v>
      </c>
      <c r="JU51" s="6"/>
      <c r="JV51" s="6"/>
      <c r="JW51" s="6"/>
      <c r="JX51" s="15">
        <v>43</v>
      </c>
      <c r="JY51" s="9">
        <v>0.80000000000000016</v>
      </c>
      <c r="JZ51" s="9">
        <v>1.135116025285597E-4</v>
      </c>
      <c r="KA51" s="9">
        <v>8.4445432431376529E-3</v>
      </c>
      <c r="KB51" s="9">
        <v>2.506748129709027E-3</v>
      </c>
      <c r="KC51" s="6">
        <v>4</v>
      </c>
      <c r="KD51" s="6"/>
      <c r="KE51" s="6"/>
      <c r="KF51" s="6"/>
      <c r="KG51" s="15">
        <v>43</v>
      </c>
      <c r="KH51" s="9">
        <v>0.80000000000000016</v>
      </c>
      <c r="KI51" s="9">
        <v>1.175874674386602E-4</v>
      </c>
      <c r="KJ51" s="9">
        <v>8.4567803579398953E-3</v>
      </c>
      <c r="KK51" s="9">
        <v>2.5935365952798948E-3</v>
      </c>
      <c r="KL51" s="6">
        <v>4</v>
      </c>
      <c r="KM51" s="6"/>
      <c r="KN51" s="6"/>
      <c r="KO51" s="6"/>
      <c r="KP51" s="15">
        <v>43</v>
      </c>
      <c r="KQ51" s="9">
        <v>0.80000000000000016</v>
      </c>
      <c r="KR51" s="9">
        <v>1.215632329500019E-4</v>
      </c>
      <c r="KS51" s="9">
        <v>8.4690352057295009E-3</v>
      </c>
      <c r="KT51" s="9">
        <v>2.6777927547198669E-3</v>
      </c>
      <c r="KU51" s="6">
        <v>4</v>
      </c>
      <c r="KV51" s="6"/>
      <c r="KW51" s="6"/>
      <c r="KX51" s="6"/>
      <c r="KY51" s="15">
        <v>43</v>
      </c>
      <c r="KZ51" s="9">
        <v>0.80000000000000016</v>
      </c>
      <c r="LA51" s="9">
        <v>1.02986681324452E-4</v>
      </c>
      <c r="LB51" s="9">
        <v>8.3593778124038277E-3</v>
      </c>
      <c r="LC51" s="9">
        <v>2.2987034688326234E-3</v>
      </c>
      <c r="LD51" s="6">
        <v>4</v>
      </c>
      <c r="LE51" s="6"/>
      <c r="LF51" s="6"/>
      <c r="LG51" s="6"/>
      <c r="LH51" s="15">
        <v>43</v>
      </c>
      <c r="LI51" s="9">
        <v>0.80000000000000016</v>
      </c>
      <c r="LJ51" s="9">
        <v>1.026845375519516E-4</v>
      </c>
      <c r="LK51" s="9">
        <v>8.3714915126976569E-3</v>
      </c>
      <c r="LL51" s="9">
        <v>2.2889578960242625E-3</v>
      </c>
      <c r="LM51" s="6">
        <v>4</v>
      </c>
      <c r="LN51" s="6"/>
      <c r="LO51" s="6"/>
      <c r="LP51" s="6"/>
      <c r="LQ51" s="15">
        <v>43</v>
      </c>
      <c r="LR51" s="9">
        <v>0.80000000000000016</v>
      </c>
      <c r="LS51" s="9">
        <v>1.0273643069864199E-4</v>
      </c>
      <c r="LT51" s="9">
        <v>8.38362276713704E-3</v>
      </c>
      <c r="LU51" s="9">
        <v>2.2865455940792017E-3</v>
      </c>
      <c r="LV51" s="6">
        <v>4</v>
      </c>
      <c r="LW51" s="6"/>
      <c r="LX51" s="6"/>
      <c r="LY51" s="6"/>
      <c r="LZ51" s="15">
        <v>43</v>
      </c>
      <c r="MA51" s="9">
        <v>0.80000000000000016</v>
      </c>
      <c r="MB51" s="9">
        <v>1.03344672019067E-4</v>
      </c>
      <c r="MC51" s="9">
        <v>8.3957716011599411E-3</v>
      </c>
      <c r="MD51" s="9">
        <v>2.2964329895368224E-3</v>
      </c>
      <c r="ME51" s="6">
        <v>4</v>
      </c>
      <c r="MF51" s="6"/>
      <c r="MG51" s="6"/>
      <c r="MH51" s="6"/>
      <c r="MI51" s="15">
        <v>43</v>
      </c>
      <c r="MJ51" s="9">
        <v>0.80000000000000016</v>
      </c>
      <c r="MK51" s="9">
        <v>1.046772474461043E-4</v>
      </c>
      <c r="ML51" s="9">
        <v>8.4079380402412134E-3</v>
      </c>
      <c r="MM51" s="9">
        <v>2.3222860748156066E-3</v>
      </c>
      <c r="MN51" s="6">
        <v>4</v>
      </c>
      <c r="MO51" s="6"/>
      <c r="MP51" s="6"/>
      <c r="MQ51" s="6"/>
      <c r="MR51" s="15">
        <v>43</v>
      </c>
      <c r="MS51" s="9">
        <v>0.80000000000000016</v>
      </c>
      <c r="MT51" s="9">
        <v>1.06836834236566E-4</v>
      </c>
      <c r="MU51" s="9">
        <v>8.4201221098925971E-3</v>
      </c>
      <c r="MV51" s="9">
        <v>2.3662535536211268E-3</v>
      </c>
      <c r="MW51" s="6">
        <v>4</v>
      </c>
      <c r="MX51" s="6"/>
      <c r="MY51" s="6"/>
      <c r="MZ51" s="6"/>
      <c r="NA51" s="15">
        <v>43</v>
      </c>
      <c r="NB51" s="9">
        <v>0.80000000000000016</v>
      </c>
      <c r="NC51" s="9">
        <v>1.098263447640852E-4</v>
      </c>
      <c r="ND51" s="9">
        <v>8.4323238356628326E-3</v>
      </c>
      <c r="NE51" s="9">
        <v>2.4283197286248726E-3</v>
      </c>
      <c r="NF51" s="6">
        <v>4</v>
      </c>
    </row>
    <row r="52" spans="1:370">
      <c r="A52" s="6"/>
      <c r="B52" s="6"/>
      <c r="C52" s="6"/>
      <c r="D52" s="15">
        <f t="shared" si="2"/>
        <v>44</v>
      </c>
      <c r="E52" s="9">
        <f t="shared" si="8"/>
        <v>0.82857142857142874</v>
      </c>
      <c r="F52" s="9">
        <f t="shared" si="7"/>
        <v>5.2699999999999993E-5</v>
      </c>
      <c r="G52" s="9">
        <f>'mu (tau) a'!B45</f>
        <v>1.5097930000000001E-2</v>
      </c>
      <c r="H52" s="9">
        <f>F52*'qx (tau) a'!B45/G52</f>
        <v>5.2305184485555293E-5</v>
      </c>
      <c r="I52" s="6">
        <f t="shared" si="0"/>
        <v>4</v>
      </c>
      <c r="K52" s="6"/>
      <c r="L52" s="6"/>
      <c r="M52" s="6"/>
      <c r="N52" s="15">
        <v>44</v>
      </c>
      <c r="O52" s="9">
        <v>0.82857142857142874</v>
      </c>
      <c r="P52" s="9">
        <v>5.2699999999999993E-5</v>
      </c>
      <c r="Q52" s="9">
        <v>1.5097930000000001E-2</v>
      </c>
      <c r="R52" s="9">
        <v>5.2305184485555293E-5</v>
      </c>
      <c r="S52" s="6">
        <v>4</v>
      </c>
      <c r="T52" s="6"/>
      <c r="U52" s="6"/>
      <c r="V52" s="6"/>
      <c r="W52" s="15">
        <v>44</v>
      </c>
      <c r="X52" s="9">
        <v>0.82857142857142874</v>
      </c>
      <c r="Y52" s="9">
        <v>4.1900000000000002E-5</v>
      </c>
      <c r="Z52" s="9">
        <v>1.363631E-2</v>
      </c>
      <c r="AA52" s="9">
        <v>4.1616238117203265E-5</v>
      </c>
      <c r="AB52" s="6">
        <v>4</v>
      </c>
      <c r="AC52" s="6"/>
      <c r="AD52" s="6"/>
      <c r="AE52" s="6"/>
      <c r="AF52" s="15">
        <v>44</v>
      </c>
      <c r="AG52" s="9">
        <v>0.82857142857142874</v>
      </c>
      <c r="AH52" s="9">
        <v>1.2520000000000001E-4</v>
      </c>
      <c r="AI52" s="9">
        <v>1.477817E-2</v>
      </c>
      <c r="AJ52" s="9">
        <v>1.2428164001361468E-4</v>
      </c>
      <c r="AK52" s="6">
        <v>4</v>
      </c>
      <c r="AL52" s="6"/>
      <c r="AM52" s="6"/>
      <c r="AN52" s="6"/>
      <c r="AO52" s="15">
        <v>44</v>
      </c>
      <c r="AP52" s="9">
        <v>0.82857142857142874</v>
      </c>
      <c r="AQ52" s="9">
        <v>1.316E-4</v>
      </c>
      <c r="AR52" s="9">
        <v>1.560018E-2</v>
      </c>
      <c r="AS52" s="9">
        <v>1.3058146149595709E-4</v>
      </c>
      <c r="AT52" s="6">
        <v>4</v>
      </c>
      <c r="AU52" s="6"/>
      <c r="AV52" s="6"/>
      <c r="AW52" s="6"/>
      <c r="AX52" s="15">
        <v>44</v>
      </c>
      <c r="AY52" s="9">
        <v>0.82857142857142874</v>
      </c>
      <c r="AZ52" s="9">
        <v>1.3880000000000001E-4</v>
      </c>
      <c r="BA52" s="9">
        <v>1.4566290000000001E-2</v>
      </c>
      <c r="BB52" s="9">
        <v>1.3779642146352983E-4</v>
      </c>
      <c r="BC52" s="6">
        <v>4</v>
      </c>
      <c r="BD52" s="6"/>
      <c r="BE52" s="6"/>
      <c r="BF52" s="6"/>
      <c r="BG52" s="15">
        <v>44</v>
      </c>
      <c r="BH52" s="9">
        <v>0.82857142857142874</v>
      </c>
      <c r="BI52" s="9">
        <v>1.403E-4</v>
      </c>
      <c r="BJ52" s="9">
        <v>1.2081420000000001E-2</v>
      </c>
      <c r="BK52" s="9">
        <v>1.394576021692814E-4</v>
      </c>
      <c r="BL52" s="6">
        <v>4</v>
      </c>
      <c r="BM52" s="6"/>
      <c r="BN52" s="6"/>
      <c r="BO52" s="6"/>
      <c r="BP52" s="15">
        <v>44</v>
      </c>
      <c r="BQ52" s="9">
        <v>0.82857142857142874</v>
      </c>
      <c r="BR52" s="9">
        <v>1.3439999999999999E-4</v>
      </c>
      <c r="BS52" s="9">
        <v>1.2023239999999999E-2</v>
      </c>
      <c r="BT52" s="9">
        <v>1.3359694724550118E-4</v>
      </c>
      <c r="BU52" s="6">
        <v>4</v>
      </c>
      <c r="BV52" s="6"/>
      <c r="BW52" s="6"/>
      <c r="BX52" s="6"/>
      <c r="BY52" s="15">
        <v>44</v>
      </c>
      <c r="BZ52" s="9">
        <v>0.82857142857142874</v>
      </c>
      <c r="CA52" s="9">
        <v>1.3769999999999999E-4</v>
      </c>
      <c r="CB52" s="9">
        <v>1.1957819999999999E-2</v>
      </c>
      <c r="CC52" s="9">
        <v>1.3688159505662403E-4</v>
      </c>
      <c r="CD52" s="6">
        <v>4</v>
      </c>
      <c r="CE52" s="6"/>
      <c r="CF52" s="6"/>
      <c r="CG52" s="6"/>
      <c r="CH52" s="15">
        <v>44</v>
      </c>
      <c r="CI52" s="9">
        <v>0.82857142857142874</v>
      </c>
      <c r="CJ52" s="9">
        <v>1.529E-4</v>
      </c>
      <c r="CK52" s="9">
        <v>1.3017849999999999E-2</v>
      </c>
      <c r="CL52" s="9">
        <v>1.5191127129287861E-4</v>
      </c>
      <c r="CM52" s="6">
        <v>4</v>
      </c>
      <c r="CN52" s="6"/>
      <c r="CO52" s="6"/>
      <c r="CP52" s="6"/>
      <c r="CQ52" s="15">
        <v>44</v>
      </c>
      <c r="CR52" s="9">
        <v>0.82857142857142874</v>
      </c>
      <c r="CS52" s="9">
        <v>1.6469999999999999E-4</v>
      </c>
      <c r="CT52" s="9">
        <v>1.327214E-2</v>
      </c>
      <c r="CU52" s="9">
        <v>1.6361417284627798E-4</v>
      </c>
      <c r="CV52" s="6">
        <v>4</v>
      </c>
      <c r="CW52" s="6"/>
      <c r="CX52" s="6"/>
      <c r="CY52" s="6"/>
      <c r="CZ52" s="15">
        <v>44</v>
      </c>
      <c r="DA52" s="9">
        <v>0.82857142857142874</v>
      </c>
      <c r="DB52" s="9">
        <v>1.7260000000000002E-4</v>
      </c>
      <c r="DC52" s="9">
        <v>1.275284E-2</v>
      </c>
      <c r="DD52" s="9">
        <v>1.7150643339052324E-4</v>
      </c>
      <c r="DE52" s="6">
        <v>4</v>
      </c>
      <c r="DF52" s="6"/>
      <c r="DG52" s="6"/>
      <c r="DH52" s="6"/>
      <c r="DI52" s="15">
        <v>44</v>
      </c>
      <c r="DJ52" s="9">
        <v>0.82857142857142874</v>
      </c>
      <c r="DK52" s="9">
        <v>1.8249999999999999E-4</v>
      </c>
      <c r="DL52" s="9">
        <v>1.277785E-2</v>
      </c>
      <c r="DM52" s="9">
        <v>1.8134140133120984E-4</v>
      </c>
      <c r="DN52" s="6">
        <v>4</v>
      </c>
      <c r="DO52" s="6"/>
      <c r="DP52" s="6"/>
      <c r="DQ52" s="6"/>
      <c r="DR52" s="15">
        <v>44</v>
      </c>
      <c r="DS52" s="9">
        <v>0.82857142857142874</v>
      </c>
      <c r="DT52" s="9">
        <v>1.9469999999999999E-4</v>
      </c>
      <c r="DU52" s="9">
        <v>1.225686E-2</v>
      </c>
      <c r="DV52" s="9">
        <v>1.9351402724678265E-4</v>
      </c>
      <c r="DW52" s="6">
        <v>4</v>
      </c>
      <c r="DX52" s="6"/>
      <c r="DY52" s="6"/>
      <c r="DZ52" s="6"/>
      <c r="EA52" s="15">
        <v>44</v>
      </c>
      <c r="EB52" s="9">
        <v>0.82857142857142874</v>
      </c>
      <c r="EC52" s="9">
        <v>2.095E-4</v>
      </c>
      <c r="ED52" s="9">
        <v>1.108775E-2</v>
      </c>
      <c r="EE52" s="9">
        <v>2.083449653897319E-4</v>
      </c>
      <c r="EF52" s="6">
        <v>4</v>
      </c>
      <c r="EG52" s="6"/>
      <c r="EH52" s="6"/>
      <c r="EI52" s="6"/>
      <c r="EJ52" s="15">
        <v>44</v>
      </c>
      <c r="EK52" s="9">
        <v>0.82857142857142874</v>
      </c>
      <c r="EL52" s="9">
        <v>2.2739999999999997E-4</v>
      </c>
      <c r="EM52" s="9">
        <v>1.073212E-2</v>
      </c>
      <c r="EN52" s="9">
        <v>2.2618630950827978E-4</v>
      </c>
      <c r="EO52" s="6">
        <v>4</v>
      </c>
      <c r="EP52" s="6"/>
      <c r="EQ52" s="6"/>
      <c r="ER52" s="6"/>
      <c r="ES52" s="15">
        <v>44</v>
      </c>
      <c r="ET52" s="9">
        <v>0.82857142857142874</v>
      </c>
      <c r="EU52" s="9">
        <v>2.3039999999999999E-4</v>
      </c>
      <c r="EV52" s="9">
        <v>1.0436600000000001E-2</v>
      </c>
      <c r="EW52" s="9">
        <v>2.2920391391832587E-4</v>
      </c>
      <c r="EX52" s="6">
        <v>4</v>
      </c>
      <c r="EY52" s="6"/>
      <c r="EZ52" s="6"/>
      <c r="FA52" s="6"/>
      <c r="FB52" s="15">
        <v>44</v>
      </c>
      <c r="FC52" s="9">
        <v>0.82857142857142874</v>
      </c>
      <c r="FD52" s="9">
        <v>2.2800000000000001E-4</v>
      </c>
      <c r="FE52" s="9">
        <v>1.0296380000000001E-2</v>
      </c>
      <c r="FF52" s="9">
        <v>2.268323624419456E-4</v>
      </c>
      <c r="FG52" s="6">
        <v>4</v>
      </c>
      <c r="FH52" s="6"/>
      <c r="FI52" s="6"/>
      <c r="FJ52" s="6"/>
      <c r="FK52" s="15">
        <v>44</v>
      </c>
      <c r="FL52" s="9">
        <v>0.82857142857142874</v>
      </c>
      <c r="FM52" s="9">
        <v>2.0340000000000001E-4</v>
      </c>
      <c r="FN52" s="9">
        <v>9.8187299999999995E-3</v>
      </c>
      <c r="FO52" s="9">
        <v>2.0240627698286844E-4</v>
      </c>
      <c r="FP52" s="6">
        <v>4</v>
      </c>
      <c r="FQ52" s="6"/>
      <c r="FR52" s="6"/>
      <c r="FS52" s="6"/>
      <c r="FT52" s="15">
        <v>44</v>
      </c>
      <c r="FU52" s="9">
        <v>0.82857142857142874</v>
      </c>
      <c r="FV52" s="9">
        <v>1.7430000000000001E-4</v>
      </c>
      <c r="FW52" s="9">
        <v>9.5914599999999996E-3</v>
      </c>
      <c r="FX52" s="9">
        <v>1.7346806680109184E-4</v>
      </c>
      <c r="FY52" s="6">
        <v>4</v>
      </c>
      <c r="FZ52" s="6"/>
      <c r="GA52" s="6"/>
      <c r="GB52" s="6"/>
      <c r="GC52" s="15">
        <v>44</v>
      </c>
      <c r="GD52" s="9">
        <v>0.82857142857142874</v>
      </c>
      <c r="GE52" s="9">
        <v>1.4550000000000001E-4</v>
      </c>
      <c r="GF52" s="9">
        <v>9.2049100000000002E-3</v>
      </c>
      <c r="GG52" s="9">
        <v>1.4483342802917143E-4</v>
      </c>
      <c r="GH52" s="6">
        <v>4</v>
      </c>
      <c r="GI52" s="6"/>
      <c r="GJ52" s="6"/>
      <c r="GK52" s="6"/>
      <c r="GL52" s="15">
        <v>44</v>
      </c>
      <c r="GM52" s="9">
        <v>0.82857142857142874</v>
      </c>
      <c r="GN52" s="9">
        <v>1.2660000000000001E-4</v>
      </c>
      <c r="GO52" s="9">
        <v>8.9308900000000004E-3</v>
      </c>
      <c r="GP52" s="9">
        <v>1.2603723189962032E-4</v>
      </c>
      <c r="GQ52" s="6">
        <v>4</v>
      </c>
      <c r="GR52" s="6"/>
      <c r="GS52" s="6"/>
      <c r="GT52" s="6"/>
      <c r="GU52" s="15">
        <v>44</v>
      </c>
      <c r="GV52" s="9">
        <v>0.82857142857142874</v>
      </c>
      <c r="GW52" s="9">
        <v>1.1310000000000001E-4</v>
      </c>
      <c r="GX52" s="9">
        <v>8.6929799999999995E-3</v>
      </c>
      <c r="GY52" s="9">
        <v>1.1261041495551584E-4</v>
      </c>
      <c r="GZ52" s="6">
        <v>4</v>
      </c>
      <c r="HA52" s="6"/>
      <c r="HB52" s="6"/>
      <c r="HC52" s="6"/>
      <c r="HD52" s="15">
        <v>44</v>
      </c>
      <c r="HE52" s="9">
        <v>0.82857142857142874</v>
      </c>
      <c r="HF52" s="9">
        <v>1.065E-4</v>
      </c>
      <c r="HG52" s="9">
        <v>8.3234699999999995E-3</v>
      </c>
      <c r="HH52" s="9">
        <v>1.0605856752051728E-4</v>
      </c>
      <c r="HI52" s="6">
        <v>4</v>
      </c>
      <c r="HJ52" s="6"/>
      <c r="HK52" s="6"/>
      <c r="HL52" s="6"/>
      <c r="HM52" s="15">
        <v>44</v>
      </c>
      <c r="HN52" s="9">
        <v>0.82857142857142874</v>
      </c>
      <c r="HO52" s="9">
        <v>1.0670000000000001E-4</v>
      </c>
      <c r="HP52" s="9">
        <v>8.1671799999999996E-3</v>
      </c>
      <c r="HQ52" s="9">
        <v>1.0626612845559913E-4</v>
      </c>
      <c r="HR52" s="6">
        <v>4</v>
      </c>
      <c r="HS52" s="6"/>
      <c r="HT52" s="6"/>
      <c r="HU52" s="6"/>
      <c r="HV52" s="15">
        <v>44</v>
      </c>
      <c r="HW52" s="9">
        <v>0.82857142857142874</v>
      </c>
      <c r="HX52" s="9">
        <v>1.066E-4</v>
      </c>
      <c r="HY52" s="9">
        <v>7.9386600000000002E-3</v>
      </c>
      <c r="HZ52" s="9">
        <v>1.0617863065051279E-4</v>
      </c>
      <c r="IA52" s="6">
        <v>4</v>
      </c>
      <c r="IB52" s="6"/>
      <c r="IC52" s="6"/>
      <c r="ID52" s="6"/>
      <c r="IE52" s="15">
        <v>44</v>
      </c>
      <c r="IF52" s="9">
        <v>0.82857142857142874</v>
      </c>
      <c r="IG52" s="9">
        <v>1.1710000000000001E-4</v>
      </c>
      <c r="IH52" s="9">
        <v>7.7390899999999997E-3</v>
      </c>
      <c r="II52" s="9">
        <v>1.1664864292830295E-4</v>
      </c>
      <c r="IJ52" s="6">
        <v>4</v>
      </c>
      <c r="IK52" s="6"/>
      <c r="IL52" s="6"/>
      <c r="IM52" s="6"/>
      <c r="IN52" s="15">
        <v>44</v>
      </c>
      <c r="IO52" s="9">
        <v>0.82857142857142874</v>
      </c>
      <c r="IP52" s="9">
        <v>1.226E-4</v>
      </c>
      <c r="IQ52" s="9">
        <v>7.6477300000000002E-3</v>
      </c>
      <c r="IR52" s="9">
        <v>1.221328595544037E-4</v>
      </c>
      <c r="IS52" s="6">
        <v>4</v>
      </c>
      <c r="IT52" s="6"/>
      <c r="IU52" s="6"/>
      <c r="IV52" s="6"/>
      <c r="IW52" s="15">
        <v>44</v>
      </c>
      <c r="IX52" s="9">
        <v>0.82857142857142874</v>
      </c>
      <c r="IY52" s="9">
        <v>1.316E-4</v>
      </c>
      <c r="IZ52" s="9">
        <v>7.3996799999999996E-3</v>
      </c>
      <c r="JA52" s="9">
        <v>1.31114837398374E-4</v>
      </c>
      <c r="JB52" s="6">
        <v>4</v>
      </c>
      <c r="JC52" s="6"/>
      <c r="JD52" s="6"/>
      <c r="JE52" s="6"/>
      <c r="JF52" s="15">
        <v>44</v>
      </c>
      <c r="JG52" s="9">
        <v>0.82857142857142874</v>
      </c>
      <c r="JH52" s="9">
        <v>1.3329999999999999E-4</v>
      </c>
      <c r="JI52" s="9">
        <v>7.2531899999999996E-3</v>
      </c>
      <c r="JJ52" s="9">
        <v>1.328183094610785E-4</v>
      </c>
      <c r="JK52" s="6">
        <v>4</v>
      </c>
      <c r="JL52" s="6"/>
      <c r="JM52" s="6"/>
      <c r="JN52" s="6"/>
      <c r="JO52" s="15">
        <v>44</v>
      </c>
      <c r="JP52" s="9">
        <v>0.82857142857142874</v>
      </c>
      <c r="JQ52" s="9">
        <v>1.3109999999999999E-4</v>
      </c>
      <c r="JR52" s="9">
        <v>7.2315699999999997E-3</v>
      </c>
      <c r="JS52" s="9">
        <v>1.3062756234123434E-4</v>
      </c>
      <c r="JT52" s="6">
        <v>4</v>
      </c>
      <c r="JU52" s="6"/>
      <c r="JV52" s="6"/>
      <c r="JW52" s="6"/>
      <c r="JX52" s="15">
        <v>44</v>
      </c>
      <c r="JY52" s="9">
        <v>0.82857142857142874</v>
      </c>
      <c r="JZ52" s="9">
        <v>1.098263447640852E-4</v>
      </c>
      <c r="KA52" s="9">
        <v>8.7871420065014812E-3</v>
      </c>
      <c r="KB52" s="9">
        <v>2.33080259692524E-3</v>
      </c>
      <c r="KC52" s="6">
        <v>4</v>
      </c>
      <c r="KD52" s="6"/>
      <c r="KE52" s="6"/>
      <c r="KF52" s="6"/>
      <c r="KG52" s="15">
        <v>44</v>
      </c>
      <c r="KH52" s="9">
        <v>0.82857142857142874</v>
      </c>
      <c r="KI52" s="9">
        <v>1.135116025285597E-4</v>
      </c>
      <c r="KJ52" s="9">
        <v>8.7993826894774765E-3</v>
      </c>
      <c r="KK52" s="9">
        <v>2.4061596734887046E-3</v>
      </c>
      <c r="KL52" s="6">
        <v>4</v>
      </c>
      <c r="KM52" s="6"/>
      <c r="KN52" s="6"/>
      <c r="KO52" s="6"/>
      <c r="KP52" s="15">
        <v>44</v>
      </c>
      <c r="KQ52" s="9">
        <v>0.82857142857142874</v>
      </c>
      <c r="KR52" s="9">
        <v>1.175874674386602E-4</v>
      </c>
      <c r="KS52" s="9">
        <v>8.8116404239953344E-3</v>
      </c>
      <c r="KT52" s="9">
        <v>2.4895045766448114E-3</v>
      </c>
      <c r="KU52" s="6">
        <v>4</v>
      </c>
      <c r="KV52" s="6"/>
      <c r="KW52" s="6"/>
      <c r="KX52" s="6"/>
      <c r="KY52" s="15">
        <v>44</v>
      </c>
      <c r="KZ52" s="9">
        <v>0.82857142857142874</v>
      </c>
      <c r="LA52" s="9">
        <v>1.215632329500019E-4</v>
      </c>
      <c r="LB52" s="9">
        <v>8.8239152338082157E-3</v>
      </c>
      <c r="LC52" s="9">
        <v>2.5704949554757896E-3</v>
      </c>
      <c r="LD52" s="6">
        <v>4</v>
      </c>
      <c r="LE52" s="6"/>
      <c r="LF52" s="6"/>
      <c r="LG52" s="6"/>
      <c r="LH52" s="15">
        <v>44</v>
      </c>
      <c r="LI52" s="9">
        <v>0.82857142857142874</v>
      </c>
      <c r="LJ52" s="9">
        <v>1.02986681324452E-4</v>
      </c>
      <c r="LK52" s="9">
        <v>8.7140546650043022E-3</v>
      </c>
      <c r="LL52" s="9">
        <v>2.2054457397964545E-3</v>
      </c>
      <c r="LM52" s="6">
        <v>4</v>
      </c>
      <c r="LN52" s="6"/>
      <c r="LO52" s="6"/>
      <c r="LP52" s="6"/>
      <c r="LQ52" s="15">
        <v>44</v>
      </c>
      <c r="LR52" s="9">
        <v>0.82857142857142874</v>
      </c>
      <c r="LS52" s="9">
        <v>1.026845375519516E-4</v>
      </c>
      <c r="LT52" s="9">
        <v>8.7261935356986522E-3</v>
      </c>
      <c r="LU52" s="9">
        <v>2.1956713322628086E-3</v>
      </c>
      <c r="LV52" s="6">
        <v>4</v>
      </c>
      <c r="LW52" s="6"/>
      <c r="LX52" s="6"/>
      <c r="LY52" s="6"/>
      <c r="LZ52" s="15">
        <v>44</v>
      </c>
      <c r="MA52" s="9">
        <v>0.82857142857142874</v>
      </c>
      <c r="MB52" s="9">
        <v>1.0273643069864199E-4</v>
      </c>
      <c r="MC52" s="9">
        <v>8.7383493161080992E-3</v>
      </c>
      <c r="MD52" s="9">
        <v>2.1934178474328314E-3</v>
      </c>
      <c r="ME52" s="6">
        <v>4</v>
      </c>
      <c r="MF52" s="6"/>
      <c r="MG52" s="6"/>
      <c r="MH52" s="6"/>
      <c r="MI52" s="15">
        <v>44</v>
      </c>
      <c r="MJ52" s="9">
        <v>0.82857142857142874</v>
      </c>
      <c r="MK52" s="9">
        <v>1.03344672019067E-4</v>
      </c>
      <c r="ML52" s="9">
        <v>8.7505220297882519E-3</v>
      </c>
      <c r="MM52" s="9">
        <v>2.2029622511760445E-3</v>
      </c>
      <c r="MN52" s="6">
        <v>4</v>
      </c>
      <c r="MO52" s="6"/>
      <c r="MP52" s="6"/>
      <c r="MQ52" s="6"/>
      <c r="MR52" s="15">
        <v>44</v>
      </c>
      <c r="MS52" s="9">
        <v>0.82857142857142874</v>
      </c>
      <c r="MT52" s="9">
        <v>1.046772474461043E-4</v>
      </c>
      <c r="MU52" s="9">
        <v>8.762711700327528E-3</v>
      </c>
      <c r="MV52" s="9">
        <v>2.2277806583219481E-3</v>
      </c>
      <c r="MW52" s="6">
        <v>4</v>
      </c>
      <c r="MX52" s="6"/>
      <c r="MY52" s="6"/>
      <c r="MZ52" s="6"/>
      <c r="NA52" s="15">
        <v>44</v>
      </c>
      <c r="NB52" s="9">
        <v>0.82857142857142874</v>
      </c>
      <c r="NC52" s="9">
        <v>1.06836834236566E-4</v>
      </c>
      <c r="ND52" s="9">
        <v>8.7749183513472113E-3</v>
      </c>
      <c r="NE52" s="9">
        <v>2.2699931253339738E-3</v>
      </c>
      <c r="NF52" s="6">
        <v>4</v>
      </c>
    </row>
    <row r="53" spans="1:370">
      <c r="A53" s="6"/>
      <c r="B53" s="6"/>
      <c r="C53" s="6"/>
      <c r="D53" s="15">
        <f t="shared" si="2"/>
        <v>45</v>
      </c>
      <c r="E53" s="9">
        <f t="shared" si="8"/>
        <v>0.85714285714285732</v>
      </c>
      <c r="F53" s="9">
        <f t="shared" si="7"/>
        <v>5.2699999999999993E-5</v>
      </c>
      <c r="G53" s="9">
        <f>'mu (tau) a'!B46</f>
        <v>1.5508310000000001E-2</v>
      </c>
      <c r="H53" s="9">
        <f>F53*'qx (tau) a'!B46/G53</f>
        <v>5.229452938456865E-5</v>
      </c>
      <c r="I53" s="6">
        <f t="shared" si="0"/>
        <v>4</v>
      </c>
      <c r="K53" s="6"/>
      <c r="L53" s="6"/>
      <c r="M53" s="6"/>
      <c r="N53" s="15">
        <v>45</v>
      </c>
      <c r="O53" s="9">
        <v>0.85714285714285732</v>
      </c>
      <c r="P53" s="9">
        <v>5.2699999999999993E-5</v>
      </c>
      <c r="Q53" s="9">
        <v>1.5508310000000001E-2</v>
      </c>
      <c r="R53" s="9">
        <v>5.229452938456865E-5</v>
      </c>
      <c r="S53" s="6">
        <v>4</v>
      </c>
      <c r="T53" s="6"/>
      <c r="U53" s="6"/>
      <c r="V53" s="6"/>
      <c r="W53" s="15">
        <v>45</v>
      </c>
      <c r="X53" s="9">
        <v>0.85714285714285732</v>
      </c>
      <c r="Y53" s="9">
        <v>4.1900000000000002E-5</v>
      </c>
      <c r="Z53" s="9">
        <v>1.401521E-2</v>
      </c>
      <c r="AA53" s="9">
        <v>4.160842341998443E-5</v>
      </c>
      <c r="AB53" s="6">
        <v>4</v>
      </c>
      <c r="AC53" s="6"/>
      <c r="AD53" s="6"/>
      <c r="AE53" s="6"/>
      <c r="AF53" s="15">
        <v>45</v>
      </c>
      <c r="AG53" s="9">
        <v>0.85714285714285732</v>
      </c>
      <c r="AH53" s="9">
        <v>1.2520000000000001E-4</v>
      </c>
      <c r="AI53" s="9">
        <v>1.5204860000000001E-2</v>
      </c>
      <c r="AJ53" s="9">
        <v>1.2425537150621577E-4</v>
      </c>
      <c r="AK53" s="6">
        <v>4</v>
      </c>
      <c r="AL53" s="6"/>
      <c r="AM53" s="6"/>
      <c r="AN53" s="6"/>
      <c r="AO53" s="15">
        <v>45</v>
      </c>
      <c r="AP53" s="9">
        <v>0.85714285714285732</v>
      </c>
      <c r="AQ53" s="9">
        <v>1.316E-4</v>
      </c>
      <c r="AR53" s="9">
        <v>1.5942129999999999E-2</v>
      </c>
      <c r="AS53" s="9">
        <v>1.3055931020509805E-4</v>
      </c>
      <c r="AT53" s="6">
        <v>4</v>
      </c>
      <c r="AU53" s="6"/>
      <c r="AV53" s="6"/>
      <c r="AW53" s="6"/>
      <c r="AX53" s="15">
        <v>45</v>
      </c>
      <c r="AY53" s="9">
        <v>0.85714285714285732</v>
      </c>
      <c r="AZ53" s="9">
        <v>1.3880000000000001E-4</v>
      </c>
      <c r="BA53" s="9">
        <v>1.4899229999999999E-2</v>
      </c>
      <c r="BB53" s="9">
        <v>1.3777366535049128E-4</v>
      </c>
      <c r="BC53" s="6">
        <v>4</v>
      </c>
      <c r="BD53" s="6"/>
      <c r="BE53" s="6"/>
      <c r="BF53" s="6"/>
      <c r="BG53" s="15">
        <v>45</v>
      </c>
      <c r="BH53" s="9">
        <v>0.85714285714285732</v>
      </c>
      <c r="BI53" s="9">
        <v>1.403E-4</v>
      </c>
      <c r="BJ53" s="9">
        <v>1.247186E-2</v>
      </c>
      <c r="BK53" s="9">
        <v>1.394305397109974E-4</v>
      </c>
      <c r="BL53" s="6">
        <v>4</v>
      </c>
      <c r="BM53" s="6"/>
      <c r="BN53" s="6"/>
      <c r="BO53" s="6"/>
      <c r="BP53" s="15">
        <v>45</v>
      </c>
      <c r="BQ53" s="9">
        <v>0.85714285714285732</v>
      </c>
      <c r="BR53" s="9">
        <v>1.3439999999999999E-4</v>
      </c>
      <c r="BS53" s="9">
        <v>1.241599E-2</v>
      </c>
      <c r="BT53" s="9">
        <v>1.3357082407443948E-4</v>
      </c>
      <c r="BU53" s="6">
        <v>4</v>
      </c>
      <c r="BV53" s="6"/>
      <c r="BW53" s="6"/>
      <c r="BX53" s="6"/>
      <c r="BY53" s="15">
        <v>45</v>
      </c>
      <c r="BZ53" s="9">
        <v>0.85714285714285732</v>
      </c>
      <c r="CA53" s="9">
        <v>1.3769999999999999E-4</v>
      </c>
      <c r="CB53" s="9">
        <v>1.2354520000000001E-2</v>
      </c>
      <c r="CC53" s="9">
        <v>1.3685459726480671E-4</v>
      </c>
      <c r="CD53" s="6">
        <v>4</v>
      </c>
      <c r="CE53" s="6"/>
      <c r="CF53" s="6"/>
      <c r="CG53" s="6"/>
      <c r="CH53" s="15">
        <v>45</v>
      </c>
      <c r="CI53" s="9">
        <v>0.85714285714285732</v>
      </c>
      <c r="CJ53" s="9">
        <v>1.529E-4</v>
      </c>
      <c r="CK53" s="9">
        <v>1.344246E-2</v>
      </c>
      <c r="CL53" s="9">
        <v>1.51879147046002E-4</v>
      </c>
      <c r="CM53" s="6">
        <v>4</v>
      </c>
      <c r="CN53" s="6"/>
      <c r="CO53" s="6"/>
      <c r="CP53" s="6"/>
      <c r="CQ53" s="15">
        <v>45</v>
      </c>
      <c r="CR53" s="9">
        <v>0.85714285714285732</v>
      </c>
      <c r="CS53" s="9">
        <v>1.6469999999999999E-4</v>
      </c>
      <c r="CT53" s="9">
        <v>1.3672399999999999E-2</v>
      </c>
      <c r="CU53" s="9">
        <v>1.635817544103449E-4</v>
      </c>
      <c r="CV53" s="6">
        <v>4</v>
      </c>
      <c r="CW53" s="6"/>
      <c r="CX53" s="6"/>
      <c r="CY53" s="6"/>
      <c r="CZ53" s="15">
        <v>45</v>
      </c>
      <c r="DA53" s="9">
        <v>0.85714285714285732</v>
      </c>
      <c r="DB53" s="9">
        <v>1.7260000000000002E-4</v>
      </c>
      <c r="DC53" s="9">
        <v>1.318538E-2</v>
      </c>
      <c r="DD53" s="9">
        <v>1.7146965639215558E-4</v>
      </c>
      <c r="DE53" s="6">
        <v>4</v>
      </c>
      <c r="DF53" s="6"/>
      <c r="DG53" s="6"/>
      <c r="DH53" s="6"/>
      <c r="DI53" s="15">
        <v>45</v>
      </c>
      <c r="DJ53" s="9">
        <v>0.85714285714285732</v>
      </c>
      <c r="DK53" s="9">
        <v>1.8249999999999999E-4</v>
      </c>
      <c r="DL53" s="9">
        <v>1.319295E-2</v>
      </c>
      <c r="DM53" s="9">
        <v>1.813039862199129E-4</v>
      </c>
      <c r="DN53" s="6">
        <v>4</v>
      </c>
      <c r="DO53" s="6"/>
      <c r="DP53" s="6"/>
      <c r="DQ53" s="6"/>
      <c r="DR53" s="15">
        <v>45</v>
      </c>
      <c r="DS53" s="9">
        <v>0.85714285714285732</v>
      </c>
      <c r="DT53" s="9">
        <v>1.9469999999999999E-4</v>
      </c>
      <c r="DU53" s="9">
        <v>1.2697669999999999E-2</v>
      </c>
      <c r="DV53" s="9">
        <v>1.9347163156705125E-4</v>
      </c>
      <c r="DW53" s="6">
        <v>4</v>
      </c>
      <c r="DX53" s="6"/>
      <c r="DY53" s="6"/>
      <c r="DZ53" s="6"/>
      <c r="EA53" s="15">
        <v>45</v>
      </c>
      <c r="EB53" s="9">
        <v>0.85714285714285732</v>
      </c>
      <c r="EC53" s="9">
        <v>2.095E-4</v>
      </c>
      <c r="ED53" s="9">
        <v>1.1506250000000001E-2</v>
      </c>
      <c r="EE53" s="9">
        <v>2.083015826181423E-4</v>
      </c>
      <c r="EF53" s="6">
        <v>4</v>
      </c>
      <c r="EG53" s="6"/>
      <c r="EH53" s="6"/>
      <c r="EI53" s="6"/>
      <c r="EJ53" s="15">
        <v>45</v>
      </c>
      <c r="EK53" s="9">
        <v>0.85714285714285732</v>
      </c>
      <c r="EL53" s="9">
        <v>2.2739999999999997E-4</v>
      </c>
      <c r="EM53" s="9">
        <v>1.115086E-2</v>
      </c>
      <c r="EN53" s="9">
        <v>2.2613930190137796E-4</v>
      </c>
      <c r="EO53" s="6">
        <v>4</v>
      </c>
      <c r="EP53" s="6"/>
      <c r="EQ53" s="6"/>
      <c r="ER53" s="6"/>
      <c r="ES53" s="15">
        <v>45</v>
      </c>
      <c r="ET53" s="9">
        <v>0.85714285714285732</v>
      </c>
      <c r="EU53" s="9">
        <v>2.3039999999999999E-4</v>
      </c>
      <c r="EV53" s="9">
        <v>1.085502E-2</v>
      </c>
      <c r="EW53" s="9">
        <v>2.2915641537279521E-4</v>
      </c>
      <c r="EX53" s="6">
        <v>4</v>
      </c>
      <c r="EY53" s="6"/>
      <c r="EZ53" s="6"/>
      <c r="FA53" s="6"/>
      <c r="FB53" s="15">
        <v>45</v>
      </c>
      <c r="FC53" s="9">
        <v>0.85714285714285732</v>
      </c>
      <c r="FD53" s="9">
        <v>2.2800000000000001E-4</v>
      </c>
      <c r="FE53" s="9">
        <v>1.071954E-2</v>
      </c>
      <c r="FF53" s="9">
        <v>2.2678465680430319E-4</v>
      </c>
      <c r="FG53" s="6">
        <v>4</v>
      </c>
      <c r="FH53" s="6"/>
      <c r="FI53" s="6"/>
      <c r="FJ53" s="6"/>
      <c r="FK53" s="15">
        <v>45</v>
      </c>
      <c r="FL53" s="9">
        <v>0.85714285714285732</v>
      </c>
      <c r="FM53" s="9">
        <v>2.0340000000000001E-4</v>
      </c>
      <c r="FN53" s="9">
        <v>1.024252E-2</v>
      </c>
      <c r="FO53" s="9">
        <v>2.0236359040548617E-4</v>
      </c>
      <c r="FP53" s="6">
        <v>4</v>
      </c>
      <c r="FQ53" s="6"/>
      <c r="FR53" s="6"/>
      <c r="FS53" s="6"/>
      <c r="FT53" s="15">
        <v>45</v>
      </c>
      <c r="FU53" s="9">
        <v>0.85714285714285732</v>
      </c>
      <c r="FV53" s="9">
        <v>1.7430000000000001E-4</v>
      </c>
      <c r="FW53" s="9">
        <v>1.0017079999999999E-2</v>
      </c>
      <c r="FX53" s="9">
        <v>1.7343137800636513E-4</v>
      </c>
      <c r="FY53" s="6">
        <v>4</v>
      </c>
      <c r="FZ53" s="6"/>
      <c r="GA53" s="6"/>
      <c r="GB53" s="6"/>
      <c r="GC53" s="15">
        <v>45</v>
      </c>
      <c r="GD53" s="9">
        <v>0.85714285714285732</v>
      </c>
      <c r="GE53" s="9">
        <v>1.4550000000000001E-4</v>
      </c>
      <c r="GF53" s="9">
        <v>9.6306900000000008E-3</v>
      </c>
      <c r="GG53" s="9">
        <v>1.4480261694644933E-4</v>
      </c>
      <c r="GH53" s="6">
        <v>4</v>
      </c>
      <c r="GI53" s="6"/>
      <c r="GJ53" s="6"/>
      <c r="GK53" s="6"/>
      <c r="GL53" s="15">
        <v>45</v>
      </c>
      <c r="GM53" s="9">
        <v>0.85714285714285732</v>
      </c>
      <c r="GN53" s="9">
        <v>1.2660000000000001E-4</v>
      </c>
      <c r="GO53" s="9">
        <v>9.3600300000000001E-3</v>
      </c>
      <c r="GP53" s="9">
        <v>1.2601028394139765E-4</v>
      </c>
      <c r="GQ53" s="6">
        <v>4</v>
      </c>
      <c r="GR53" s="6"/>
      <c r="GS53" s="6"/>
      <c r="GT53" s="6"/>
      <c r="GU53" s="15">
        <v>45</v>
      </c>
      <c r="GV53" s="9">
        <v>0.85714285714285732</v>
      </c>
      <c r="GW53" s="9">
        <v>1.1310000000000001E-4</v>
      </c>
      <c r="GX53" s="9">
        <v>9.12519E-3</v>
      </c>
      <c r="GY53" s="9">
        <v>1.1258625782038513E-4</v>
      </c>
      <c r="GZ53" s="6">
        <v>4</v>
      </c>
      <c r="HA53" s="6"/>
      <c r="HB53" s="6"/>
      <c r="HC53" s="6"/>
      <c r="HD53" s="15">
        <v>45</v>
      </c>
      <c r="HE53" s="9">
        <v>0.85714285714285732</v>
      </c>
      <c r="HF53" s="9">
        <v>1.065E-4</v>
      </c>
      <c r="HG53" s="9">
        <v>8.7527600000000001E-3</v>
      </c>
      <c r="HH53" s="9">
        <v>1.0603604977172914E-4</v>
      </c>
      <c r="HI53" s="6">
        <v>4</v>
      </c>
      <c r="HJ53" s="6"/>
      <c r="HK53" s="6"/>
      <c r="HL53" s="6"/>
      <c r="HM53" s="15">
        <v>45</v>
      </c>
      <c r="HN53" s="9">
        <v>0.85714285714285732</v>
      </c>
      <c r="HO53" s="9">
        <v>1.0670000000000001E-4</v>
      </c>
      <c r="HP53" s="9">
        <v>8.5998600000000008E-3</v>
      </c>
      <c r="HQ53" s="9">
        <v>1.0624316767947384E-4</v>
      </c>
      <c r="HR53" s="6">
        <v>4</v>
      </c>
      <c r="HS53" s="6"/>
      <c r="HT53" s="6"/>
      <c r="HU53" s="6"/>
      <c r="HV53" s="15">
        <v>45</v>
      </c>
      <c r="HW53" s="9">
        <v>0.85714285714285732</v>
      </c>
      <c r="HX53" s="9">
        <v>1.066E-4</v>
      </c>
      <c r="HY53" s="9">
        <v>8.3651000000000003E-3</v>
      </c>
      <c r="HZ53" s="9">
        <v>1.0615601917490527E-4</v>
      </c>
      <c r="IA53" s="6">
        <v>4</v>
      </c>
      <c r="IB53" s="6"/>
      <c r="IC53" s="6"/>
      <c r="ID53" s="6"/>
      <c r="IE53" s="15">
        <v>45</v>
      </c>
      <c r="IF53" s="9">
        <v>0.85714285714285732</v>
      </c>
      <c r="IG53" s="9">
        <v>1.1710000000000001E-4</v>
      </c>
      <c r="IH53" s="9">
        <v>8.1624799999999997E-3</v>
      </c>
      <c r="II53" s="9">
        <v>1.1662399540335784E-4</v>
      </c>
      <c r="IJ53" s="6">
        <v>4</v>
      </c>
      <c r="IK53" s="6"/>
      <c r="IL53" s="6"/>
      <c r="IM53" s="6"/>
      <c r="IN53" s="15">
        <v>45</v>
      </c>
      <c r="IO53" s="9">
        <v>0.85714285714285732</v>
      </c>
      <c r="IP53" s="9">
        <v>1.226E-4</v>
      </c>
      <c r="IQ53" s="9">
        <v>8.0748999999999994E-3</v>
      </c>
      <c r="IR53" s="9">
        <v>1.221070128422643E-4</v>
      </c>
      <c r="IS53" s="6">
        <v>4</v>
      </c>
      <c r="IT53" s="6"/>
      <c r="IU53" s="6"/>
      <c r="IV53" s="6"/>
      <c r="IW53" s="15">
        <v>45</v>
      </c>
      <c r="IX53" s="9">
        <v>0.85714285714285732</v>
      </c>
      <c r="IY53" s="9">
        <v>1.316E-4</v>
      </c>
      <c r="IZ53" s="9">
        <v>7.8240199999999992E-3</v>
      </c>
      <c r="JA53" s="9">
        <v>1.3108715826391039E-4</v>
      </c>
      <c r="JB53" s="6">
        <v>4</v>
      </c>
      <c r="JC53" s="6"/>
      <c r="JD53" s="6"/>
      <c r="JE53" s="6"/>
      <c r="JF53" s="15">
        <v>45</v>
      </c>
      <c r="JG53" s="9">
        <v>0.85714285714285732</v>
      </c>
      <c r="JH53" s="9">
        <v>1.3329999999999999E-4</v>
      </c>
      <c r="JI53" s="9">
        <v>7.6768699999999997E-3</v>
      </c>
      <c r="JJ53" s="9">
        <v>1.3279019743723679E-4</v>
      </c>
      <c r="JK53" s="6">
        <v>4</v>
      </c>
      <c r="JL53" s="6"/>
      <c r="JM53" s="6"/>
      <c r="JN53" s="6"/>
      <c r="JO53" s="15">
        <v>45</v>
      </c>
      <c r="JP53" s="9">
        <v>0.85714285714285732</v>
      </c>
      <c r="JQ53" s="9">
        <v>1.3109999999999999E-4</v>
      </c>
      <c r="JR53" s="9">
        <v>7.6572999999999997E-3</v>
      </c>
      <c r="JS53" s="9">
        <v>1.3060006921499742E-4</v>
      </c>
      <c r="JT53" s="6">
        <v>4</v>
      </c>
      <c r="JU53" s="6"/>
      <c r="JV53" s="6"/>
      <c r="JW53" s="6"/>
      <c r="JX53" s="15">
        <v>45</v>
      </c>
      <c r="JY53" s="9">
        <v>0.85714285714285732</v>
      </c>
      <c r="JZ53" s="9">
        <v>1.06836834236566E-4</v>
      </c>
      <c r="KA53" s="9">
        <v>9.2054354662428339E-3</v>
      </c>
      <c r="KB53" s="9">
        <v>2.164329014082264E-3</v>
      </c>
      <c r="KC53" s="6">
        <v>4</v>
      </c>
      <c r="KD53" s="6"/>
      <c r="KE53" s="6"/>
      <c r="KF53" s="6"/>
      <c r="KG53" s="15">
        <v>45</v>
      </c>
      <c r="KH53" s="9">
        <v>0.85714285714285732</v>
      </c>
      <c r="KI53" s="9">
        <v>1.098263447640852E-4</v>
      </c>
      <c r="KJ53" s="9">
        <v>9.217693949745219E-3</v>
      </c>
      <c r="KK53" s="9">
        <v>2.2223918716851514E-3</v>
      </c>
      <c r="KL53" s="6">
        <v>4</v>
      </c>
      <c r="KM53" s="6"/>
      <c r="KN53" s="6"/>
      <c r="KO53" s="6"/>
      <c r="KP53" s="15">
        <v>45</v>
      </c>
      <c r="KQ53" s="9">
        <v>0.85714285714285732</v>
      </c>
      <c r="KR53" s="9">
        <v>1.135116025285597E-4</v>
      </c>
      <c r="KS53" s="9">
        <v>9.2299687573442098E-3</v>
      </c>
      <c r="KT53" s="9">
        <v>2.2942919581500978E-3</v>
      </c>
      <c r="KU53" s="6">
        <v>4</v>
      </c>
      <c r="KV53" s="6"/>
      <c r="KW53" s="6"/>
      <c r="KX53" s="6"/>
      <c r="KY53" s="15">
        <v>45</v>
      </c>
      <c r="KZ53" s="9">
        <v>0.85714285714285732</v>
      </c>
      <c r="LA53" s="9">
        <v>1.175874674386602E-4</v>
      </c>
      <c r="LB53" s="9">
        <v>9.2422599107778967E-3</v>
      </c>
      <c r="LC53" s="9">
        <v>2.3738796692245774E-3</v>
      </c>
      <c r="LD53" s="6">
        <v>4</v>
      </c>
      <c r="LE53" s="6"/>
      <c r="LF53" s="6"/>
      <c r="LG53" s="6"/>
      <c r="LH53" s="15">
        <v>45</v>
      </c>
      <c r="LI53" s="9">
        <v>0.85714285714285732</v>
      </c>
      <c r="LJ53" s="9">
        <v>1.215632329500019E-4</v>
      </c>
      <c r="LK53" s="9">
        <v>9.2545674318133212E-3</v>
      </c>
      <c r="LL53" s="9">
        <v>2.4512167250417675E-3</v>
      </c>
      <c r="LM53" s="6">
        <v>4</v>
      </c>
      <c r="LN53" s="6"/>
      <c r="LO53" s="6"/>
      <c r="LP53" s="6"/>
      <c r="LQ53" s="15">
        <v>45</v>
      </c>
      <c r="LR53" s="9">
        <v>0.85714285714285732</v>
      </c>
      <c r="LS53" s="9">
        <v>1.02986681324452E-4</v>
      </c>
      <c r="LT53" s="9">
        <v>9.1443871513678717E-3</v>
      </c>
      <c r="LU53" s="9">
        <v>2.1014234757414114E-3</v>
      </c>
      <c r="LV53" s="6">
        <v>4</v>
      </c>
      <c r="LW53" s="6"/>
      <c r="LX53" s="6"/>
      <c r="LY53" s="6"/>
      <c r="LZ53" s="15">
        <v>45</v>
      </c>
      <c r="MA53" s="9">
        <v>0.85714285714285732</v>
      </c>
      <c r="MB53" s="9">
        <v>1.026845375519516E-4</v>
      </c>
      <c r="MC53" s="9">
        <v>9.1565643394482844E-3</v>
      </c>
      <c r="MD53" s="9">
        <v>2.0921788214718134E-3</v>
      </c>
      <c r="ME53" s="6">
        <v>4</v>
      </c>
      <c r="MF53" s="6"/>
      <c r="MG53" s="6"/>
      <c r="MH53" s="6"/>
      <c r="MI53" s="15">
        <v>45</v>
      </c>
      <c r="MJ53" s="9">
        <v>0.85714285714285732</v>
      </c>
      <c r="MK53" s="9">
        <v>1.0273643069864199E-4</v>
      </c>
      <c r="ML53" s="9">
        <v>9.1687577433676604E-3</v>
      </c>
      <c r="MM53" s="9">
        <v>2.0900992136434504E-3</v>
      </c>
      <c r="MN53" s="6">
        <v>4</v>
      </c>
      <c r="MO53" s="6"/>
      <c r="MP53" s="6"/>
      <c r="MQ53" s="6"/>
      <c r="MR53" s="15">
        <v>45</v>
      </c>
      <c r="MS53" s="9">
        <v>0.85714285714285732</v>
      </c>
      <c r="MT53" s="9">
        <v>1.03344672019067E-4</v>
      </c>
      <c r="MU53" s="9">
        <v>9.1809673847199538E-3</v>
      </c>
      <c r="MV53" s="9">
        <v>2.0992216900677751E-3</v>
      </c>
      <c r="MW53" s="6">
        <v>4</v>
      </c>
      <c r="MX53" s="6"/>
      <c r="MY53" s="6"/>
      <c r="MZ53" s="6"/>
      <c r="NA53" s="15">
        <v>45</v>
      </c>
      <c r="NB53" s="9">
        <v>0.85714285714285732</v>
      </c>
      <c r="NC53" s="9">
        <v>1.046772474461043E-4</v>
      </c>
      <c r="ND53" s="9">
        <v>9.193193285127849E-3</v>
      </c>
      <c r="NE53" s="9">
        <v>2.1229145731491848E-3</v>
      </c>
      <c r="NF53" s="6">
        <v>4</v>
      </c>
    </row>
    <row r="54" spans="1:370">
      <c r="A54" s="6"/>
      <c r="B54" s="6"/>
      <c r="C54" s="6"/>
      <c r="D54" s="15">
        <f t="shared" si="2"/>
        <v>46</v>
      </c>
      <c r="E54" s="9">
        <f t="shared" si="8"/>
        <v>0.8857142857142859</v>
      </c>
      <c r="F54" s="9">
        <f t="shared" si="7"/>
        <v>5.2699999999999993E-5</v>
      </c>
      <c r="G54" s="9">
        <f>'mu (tau) a'!B47</f>
        <v>1.5804559999999999E-2</v>
      </c>
      <c r="H54" s="9">
        <f>F54*'qx (tau) a'!B47/G54</f>
        <v>5.2286791153945437E-5</v>
      </c>
      <c r="I54" s="6">
        <f t="shared" si="0"/>
        <v>4</v>
      </c>
      <c r="K54" s="6"/>
      <c r="L54" s="6"/>
      <c r="M54" s="6"/>
      <c r="N54" s="15">
        <v>46</v>
      </c>
      <c r="O54" s="9">
        <v>0.8857142857142859</v>
      </c>
      <c r="P54" s="9">
        <v>5.2699999999999993E-5</v>
      </c>
      <c r="Q54" s="9">
        <v>1.5804559999999999E-2</v>
      </c>
      <c r="R54" s="9">
        <v>5.2286791153945437E-5</v>
      </c>
      <c r="S54" s="6">
        <v>4</v>
      </c>
      <c r="T54" s="6"/>
      <c r="U54" s="6"/>
      <c r="V54" s="6"/>
      <c r="W54" s="15">
        <v>46</v>
      </c>
      <c r="X54" s="9">
        <v>0.8857142857142859</v>
      </c>
      <c r="Y54" s="9">
        <v>4.1900000000000002E-5</v>
      </c>
      <c r="Z54" s="9">
        <v>1.4276219999999999E-2</v>
      </c>
      <c r="AA54" s="9">
        <v>4.1603041701514828E-5</v>
      </c>
      <c r="AB54" s="6">
        <v>4</v>
      </c>
      <c r="AC54" s="6"/>
      <c r="AD54" s="6"/>
      <c r="AE54" s="6"/>
      <c r="AF54" s="15">
        <v>46</v>
      </c>
      <c r="AG54" s="9">
        <v>0.8857142857142859</v>
      </c>
      <c r="AH54" s="9">
        <v>1.2520000000000001E-4</v>
      </c>
      <c r="AI54" s="9">
        <v>1.5508900000000001E-2</v>
      </c>
      <c r="AJ54" s="9">
        <v>1.2423667468356879E-4</v>
      </c>
      <c r="AK54" s="6">
        <v>4</v>
      </c>
      <c r="AL54" s="6"/>
      <c r="AM54" s="6"/>
      <c r="AN54" s="6"/>
      <c r="AO54" s="15">
        <v>46</v>
      </c>
      <c r="AP54" s="9">
        <v>0.8857142857142859</v>
      </c>
      <c r="AQ54" s="9">
        <v>1.316E-4</v>
      </c>
      <c r="AR54" s="9">
        <v>1.6175149999999999E-2</v>
      </c>
      <c r="AS54" s="9">
        <v>1.3054419946646555E-4</v>
      </c>
      <c r="AT54" s="6">
        <v>4</v>
      </c>
      <c r="AU54" s="6"/>
      <c r="AV54" s="6"/>
      <c r="AW54" s="6"/>
      <c r="AX54" s="15">
        <v>46</v>
      </c>
      <c r="AY54" s="9">
        <v>0.8857142857142859</v>
      </c>
      <c r="AZ54" s="9">
        <v>1.3880000000000001E-4</v>
      </c>
      <c r="BA54" s="9">
        <v>1.51051E-2</v>
      </c>
      <c r="BB54" s="9">
        <v>1.3775953525630417E-4</v>
      </c>
      <c r="BC54" s="6">
        <v>4</v>
      </c>
      <c r="BD54" s="6"/>
      <c r="BE54" s="6"/>
      <c r="BF54" s="6"/>
      <c r="BG54" s="15">
        <v>46</v>
      </c>
      <c r="BH54" s="9">
        <v>0.8857142857142859</v>
      </c>
      <c r="BI54" s="9">
        <v>1.403E-4</v>
      </c>
      <c r="BJ54" s="9">
        <v>1.273583E-2</v>
      </c>
      <c r="BK54" s="9">
        <v>1.3941220729233979E-4</v>
      </c>
      <c r="BL54" s="6">
        <v>4</v>
      </c>
      <c r="BM54" s="6"/>
      <c r="BN54" s="6"/>
      <c r="BO54" s="6"/>
      <c r="BP54" s="15">
        <v>46</v>
      </c>
      <c r="BQ54" s="9">
        <v>0.8857142857142859</v>
      </c>
      <c r="BR54" s="9">
        <v>1.3439999999999999E-4</v>
      </c>
      <c r="BS54" s="9">
        <v>1.269019E-2</v>
      </c>
      <c r="BT54" s="9">
        <v>1.3355262545320439E-4</v>
      </c>
      <c r="BU54" s="6">
        <v>4</v>
      </c>
      <c r="BV54" s="6"/>
      <c r="BW54" s="6"/>
      <c r="BX54" s="6"/>
      <c r="BY54" s="15">
        <v>46</v>
      </c>
      <c r="BZ54" s="9">
        <v>0.8857142857142859</v>
      </c>
      <c r="CA54" s="9">
        <v>1.3769999999999999E-4</v>
      </c>
      <c r="CB54" s="9">
        <v>1.262811E-2</v>
      </c>
      <c r="CC54" s="9">
        <v>1.3683594765962601E-4</v>
      </c>
      <c r="CD54" s="6">
        <v>4</v>
      </c>
      <c r="CE54" s="6"/>
      <c r="CF54" s="6"/>
      <c r="CG54" s="6"/>
      <c r="CH54" s="15">
        <v>46</v>
      </c>
      <c r="CI54" s="9">
        <v>0.8857142857142859</v>
      </c>
      <c r="CJ54" s="9">
        <v>1.529E-4</v>
      </c>
      <c r="CK54" s="9">
        <v>1.3744599999999999E-2</v>
      </c>
      <c r="CL54" s="9">
        <v>1.5185642295883475E-4</v>
      </c>
      <c r="CM54" s="6">
        <v>4</v>
      </c>
      <c r="CN54" s="6"/>
      <c r="CO54" s="6"/>
      <c r="CP54" s="6"/>
      <c r="CQ54" s="15">
        <v>46</v>
      </c>
      <c r="CR54" s="9">
        <v>0.8857142857142859</v>
      </c>
      <c r="CS54" s="9">
        <v>1.6469999999999999E-4</v>
      </c>
      <c r="CT54" s="9">
        <v>1.3950779999999999E-2</v>
      </c>
      <c r="CU54" s="9">
        <v>1.6355920636695586E-4</v>
      </c>
      <c r="CV54" s="6">
        <v>4</v>
      </c>
      <c r="CW54" s="6"/>
      <c r="CX54" s="6"/>
      <c r="CY54" s="6"/>
      <c r="CZ54" s="15">
        <v>46</v>
      </c>
      <c r="DA54" s="9">
        <v>0.8857142857142859</v>
      </c>
      <c r="DB54" s="9">
        <v>1.7260000000000002E-4</v>
      </c>
      <c r="DC54" s="9">
        <v>1.3501269999999999E-2</v>
      </c>
      <c r="DD54" s="9">
        <v>1.7144253822047852E-4</v>
      </c>
      <c r="DE54" s="6">
        <v>4</v>
      </c>
      <c r="DF54" s="6"/>
      <c r="DG54" s="6"/>
      <c r="DH54" s="6"/>
      <c r="DI54" s="15">
        <v>46</v>
      </c>
      <c r="DJ54" s="9">
        <v>0.8857142857142859</v>
      </c>
      <c r="DK54" s="9">
        <v>1.8249999999999999E-4</v>
      </c>
      <c r="DL54" s="9">
        <v>1.349361E-2</v>
      </c>
      <c r="DM54" s="9">
        <v>1.8127694145599285E-4</v>
      </c>
      <c r="DN54" s="6">
        <v>4</v>
      </c>
      <c r="DO54" s="6"/>
      <c r="DP54" s="6"/>
      <c r="DQ54" s="6"/>
      <c r="DR54" s="15">
        <v>46</v>
      </c>
      <c r="DS54" s="9">
        <v>0.8857142857142859</v>
      </c>
      <c r="DT54" s="9">
        <v>1.9469999999999999E-4</v>
      </c>
      <c r="DU54" s="9">
        <v>1.302909E-2</v>
      </c>
      <c r="DV54" s="9">
        <v>1.9343981598100862E-4</v>
      </c>
      <c r="DW54" s="6">
        <v>4</v>
      </c>
      <c r="DX54" s="6"/>
      <c r="DY54" s="6"/>
      <c r="DZ54" s="6"/>
      <c r="EA54" s="15">
        <v>46</v>
      </c>
      <c r="EB54" s="9">
        <v>0.8857142857142859</v>
      </c>
      <c r="EC54" s="9">
        <v>2.095E-4</v>
      </c>
      <c r="ED54" s="9">
        <v>1.181915E-2</v>
      </c>
      <c r="EE54" s="9">
        <v>2.0826932055181634E-4</v>
      </c>
      <c r="EF54" s="6">
        <v>4</v>
      </c>
      <c r="EG54" s="6"/>
      <c r="EH54" s="6"/>
      <c r="EI54" s="6"/>
      <c r="EJ54" s="15">
        <v>46</v>
      </c>
      <c r="EK54" s="9">
        <v>0.8857142857142859</v>
      </c>
      <c r="EL54" s="9">
        <v>2.2739999999999997E-4</v>
      </c>
      <c r="EM54" s="9">
        <v>1.146814E-2</v>
      </c>
      <c r="EN54" s="9">
        <v>2.2610358994571043E-4</v>
      </c>
      <c r="EO54" s="6">
        <v>4</v>
      </c>
      <c r="EP54" s="6"/>
      <c r="EQ54" s="6"/>
      <c r="ER54" s="6"/>
      <c r="ES54" s="15">
        <v>46</v>
      </c>
      <c r="ET54" s="9">
        <v>0.8857142857142859</v>
      </c>
      <c r="EU54" s="9">
        <v>2.3039999999999999E-4</v>
      </c>
      <c r="EV54" s="9">
        <v>1.117722E-2</v>
      </c>
      <c r="EW54" s="9">
        <v>2.2911970454191649E-4</v>
      </c>
      <c r="EX54" s="6">
        <v>4</v>
      </c>
      <c r="EY54" s="6"/>
      <c r="EZ54" s="6"/>
      <c r="FA54" s="6"/>
      <c r="FB54" s="15">
        <v>46</v>
      </c>
      <c r="FC54" s="9">
        <v>0.8857142857142859</v>
      </c>
      <c r="FD54" s="9">
        <v>2.2800000000000001E-4</v>
      </c>
      <c r="FE54" s="9">
        <v>1.1049959999999999E-2</v>
      </c>
      <c r="FF54" s="9">
        <v>2.2674733664194264E-4</v>
      </c>
      <c r="FG54" s="6">
        <v>4</v>
      </c>
      <c r="FH54" s="6"/>
      <c r="FI54" s="6"/>
      <c r="FJ54" s="6"/>
      <c r="FK54" s="15">
        <v>46</v>
      </c>
      <c r="FL54" s="9">
        <v>0.8857142857142859</v>
      </c>
      <c r="FM54" s="9">
        <v>2.0340000000000001E-4</v>
      </c>
      <c r="FN54" s="9">
        <v>1.057633E-2</v>
      </c>
      <c r="FO54" s="9">
        <v>2.0233014476666293E-4</v>
      </c>
      <c r="FP54" s="6">
        <v>4</v>
      </c>
      <c r="FQ54" s="6"/>
      <c r="FR54" s="6"/>
      <c r="FS54" s="6"/>
      <c r="FT54" s="15">
        <v>46</v>
      </c>
      <c r="FU54" s="9">
        <v>0.8857142857142859</v>
      </c>
      <c r="FV54" s="9">
        <v>1.7430000000000001E-4</v>
      </c>
      <c r="FW54" s="9">
        <v>1.0356880000000001E-2</v>
      </c>
      <c r="FX54" s="9">
        <v>1.7340198360896332E-4</v>
      </c>
      <c r="FY54" s="6">
        <v>4</v>
      </c>
      <c r="FZ54" s="6"/>
      <c r="GA54" s="6"/>
      <c r="GB54" s="6"/>
      <c r="GC54" s="15">
        <v>46</v>
      </c>
      <c r="GD54" s="9">
        <v>0.8857142857142859</v>
      </c>
      <c r="GE54" s="9">
        <v>1.4550000000000001E-4</v>
      </c>
      <c r="GF54" s="9">
        <v>9.9749599999999997E-3</v>
      </c>
      <c r="GG54" s="9">
        <v>1.4477796702944175E-4</v>
      </c>
      <c r="GH54" s="6">
        <v>4</v>
      </c>
      <c r="GI54" s="6"/>
      <c r="GJ54" s="6"/>
      <c r="GK54" s="6"/>
      <c r="GL54" s="15">
        <v>46</v>
      </c>
      <c r="GM54" s="9">
        <v>0.8857142857142859</v>
      </c>
      <c r="GN54" s="9">
        <v>1.2660000000000001E-4</v>
      </c>
      <c r="GO54" s="9">
        <v>9.7114899999999997E-3</v>
      </c>
      <c r="GP54" s="9">
        <v>1.2598821560852149E-4</v>
      </c>
      <c r="GQ54" s="6">
        <v>4</v>
      </c>
      <c r="GR54" s="6"/>
      <c r="GS54" s="6"/>
      <c r="GT54" s="6"/>
      <c r="GU54" s="15">
        <v>46</v>
      </c>
      <c r="GV54" s="9">
        <v>0.8857142857142859</v>
      </c>
      <c r="GW54" s="9">
        <v>1.1310000000000001E-4</v>
      </c>
      <c r="GX54" s="9">
        <v>9.4843500000000008E-3</v>
      </c>
      <c r="GY54" s="9">
        <v>1.1256624112353509E-4</v>
      </c>
      <c r="GZ54" s="6">
        <v>4</v>
      </c>
      <c r="HA54" s="6"/>
      <c r="HB54" s="6"/>
      <c r="HC54" s="6"/>
      <c r="HD54" s="15">
        <v>46</v>
      </c>
      <c r="HE54" s="9">
        <v>0.8857142857142859</v>
      </c>
      <c r="HF54" s="9">
        <v>1.065E-4</v>
      </c>
      <c r="HG54" s="9">
        <v>9.1138399999999998E-3</v>
      </c>
      <c r="HH54" s="9">
        <v>1.0601692041993279E-4</v>
      </c>
      <c r="HI54" s="6">
        <v>4</v>
      </c>
      <c r="HJ54" s="6"/>
      <c r="HK54" s="6"/>
      <c r="HL54" s="6"/>
      <c r="HM54" s="15">
        <v>46</v>
      </c>
      <c r="HN54" s="9">
        <v>0.8857142857142859</v>
      </c>
      <c r="HO54" s="9">
        <v>1.0670000000000001E-4</v>
      </c>
      <c r="HP54" s="9">
        <v>8.9672799999999993E-3</v>
      </c>
      <c r="HQ54" s="9">
        <v>1.0622369046132161E-4</v>
      </c>
      <c r="HR54" s="6">
        <v>4</v>
      </c>
      <c r="HS54" s="6"/>
      <c r="HT54" s="6"/>
      <c r="HU54" s="6"/>
      <c r="HV54" s="15">
        <v>46</v>
      </c>
      <c r="HW54" s="9">
        <v>0.8857142857142859</v>
      </c>
      <c r="HX54" s="9">
        <v>1.066E-4</v>
      </c>
      <c r="HY54" s="9">
        <v>8.7315399999999994E-3</v>
      </c>
      <c r="HZ54" s="9">
        <v>1.0613668310515671E-4</v>
      </c>
      <c r="IA54" s="6">
        <v>4</v>
      </c>
      <c r="IB54" s="6"/>
      <c r="IC54" s="6"/>
      <c r="ID54" s="6"/>
      <c r="IE54" s="15">
        <v>46</v>
      </c>
      <c r="IF54" s="9">
        <v>0.8857142857142859</v>
      </c>
      <c r="IG54" s="9">
        <v>1.1710000000000001E-4</v>
      </c>
      <c r="IH54" s="9">
        <v>8.5256399999999993E-3</v>
      </c>
      <c r="II54" s="9">
        <v>1.166029289296757E-4</v>
      </c>
      <c r="IJ54" s="6">
        <v>4</v>
      </c>
      <c r="IK54" s="6"/>
      <c r="IL54" s="6"/>
      <c r="IM54" s="6"/>
      <c r="IN54" s="15">
        <v>46</v>
      </c>
      <c r="IO54" s="9">
        <v>0.8857142857142859</v>
      </c>
      <c r="IP54" s="9">
        <v>1.226E-4</v>
      </c>
      <c r="IQ54" s="9">
        <v>8.4405399999999998E-3</v>
      </c>
      <c r="IR54" s="9">
        <v>1.2208479338999639E-4</v>
      </c>
      <c r="IS54" s="6">
        <v>4</v>
      </c>
      <c r="IT54" s="6"/>
      <c r="IU54" s="6"/>
      <c r="IV54" s="6"/>
      <c r="IW54" s="15">
        <v>46</v>
      </c>
      <c r="IX54" s="9">
        <v>0.8857142857142859</v>
      </c>
      <c r="IY54" s="9">
        <v>1.316E-4</v>
      </c>
      <c r="IZ54" s="9">
        <v>8.1888199999999994E-3</v>
      </c>
      <c r="JA54" s="9">
        <v>1.3106339961068873E-4</v>
      </c>
      <c r="JB54" s="6">
        <v>4</v>
      </c>
      <c r="JC54" s="6"/>
      <c r="JD54" s="6"/>
      <c r="JE54" s="6"/>
      <c r="JF54" s="15">
        <v>46</v>
      </c>
      <c r="JG54" s="9">
        <v>0.8857142857142859</v>
      </c>
      <c r="JH54" s="9">
        <v>1.3329999999999999E-4</v>
      </c>
      <c r="JI54" s="9">
        <v>8.0420100000000005E-3</v>
      </c>
      <c r="JJ54" s="9">
        <v>1.3276610449377703E-4</v>
      </c>
      <c r="JK54" s="6">
        <v>4</v>
      </c>
      <c r="JL54" s="6"/>
      <c r="JM54" s="6"/>
      <c r="JN54" s="6"/>
      <c r="JO54" s="15">
        <v>46</v>
      </c>
      <c r="JP54" s="9">
        <v>0.8857142857142859</v>
      </c>
      <c r="JQ54" s="9">
        <v>1.3109999999999999E-4</v>
      </c>
      <c r="JR54" s="9">
        <v>8.02574E-3</v>
      </c>
      <c r="JS54" s="9">
        <v>1.3057597505027572E-4</v>
      </c>
      <c r="JT54" s="6">
        <v>4</v>
      </c>
      <c r="JU54" s="6"/>
      <c r="JV54" s="6"/>
      <c r="JW54" s="6"/>
      <c r="JX54" s="15">
        <v>46</v>
      </c>
      <c r="JY54" s="9">
        <v>0.8857142857142859</v>
      </c>
      <c r="JZ54" s="9">
        <v>1.046772474461043E-4</v>
      </c>
      <c r="KA54" s="9">
        <v>9.5487000246837431E-3</v>
      </c>
      <c r="KB54" s="9">
        <v>2.044347185120142E-3</v>
      </c>
      <c r="KC54" s="6">
        <v>4</v>
      </c>
      <c r="KD54" s="6"/>
      <c r="KE54" s="6"/>
      <c r="KF54" s="6"/>
      <c r="KG54" s="15">
        <v>46</v>
      </c>
      <c r="KH54" s="9">
        <v>0.8857142857142859</v>
      </c>
      <c r="KI54" s="9">
        <v>1.06836834236566E-4</v>
      </c>
      <c r="KJ54" s="9">
        <v>9.5608506453175954E-3</v>
      </c>
      <c r="KK54" s="9">
        <v>2.084303085300194E-3</v>
      </c>
      <c r="KL54" s="6">
        <v>4</v>
      </c>
      <c r="KM54" s="6"/>
      <c r="KN54" s="6"/>
      <c r="KO54" s="6"/>
      <c r="KP54" s="15">
        <v>46</v>
      </c>
      <c r="KQ54" s="9">
        <v>0.8857142857142859</v>
      </c>
      <c r="KR54" s="9">
        <v>1.098263447640852E-4</v>
      </c>
      <c r="KS54" s="9">
        <v>9.5730167274887586E-3</v>
      </c>
      <c r="KT54" s="9">
        <v>2.140259191030512E-3</v>
      </c>
      <c r="KU54" s="6">
        <v>4</v>
      </c>
      <c r="KV54" s="6"/>
      <c r="KW54" s="6"/>
      <c r="KX54" s="6"/>
      <c r="KY54" s="15">
        <v>46</v>
      </c>
      <c r="KZ54" s="9">
        <v>0.8857142857142859</v>
      </c>
      <c r="LA54" s="9">
        <v>1.135116025285597E-4</v>
      </c>
      <c r="LB54" s="9">
        <v>9.5851982908718956E-3</v>
      </c>
      <c r="LC54" s="9">
        <v>2.2096067867093078E-3</v>
      </c>
      <c r="LD54" s="6">
        <v>4</v>
      </c>
      <c r="LE54" s="6"/>
      <c r="LF54" s="6"/>
      <c r="LG54" s="6"/>
      <c r="LH54" s="15">
        <v>46</v>
      </c>
      <c r="LI54" s="9">
        <v>0.8857142857142859</v>
      </c>
      <c r="LJ54" s="9">
        <v>1.175874674386602E-4</v>
      </c>
      <c r="LK54" s="9">
        <v>9.5973953551666755E-3</v>
      </c>
      <c r="LL54" s="9">
        <v>2.2863527961926888E-3</v>
      </c>
      <c r="LM54" s="6">
        <v>4</v>
      </c>
      <c r="LN54" s="6"/>
      <c r="LO54" s="6"/>
      <c r="LP54" s="6"/>
      <c r="LQ54" s="15">
        <v>46</v>
      </c>
      <c r="LR54" s="9">
        <v>0.8857142857142859</v>
      </c>
      <c r="LS54" s="9">
        <v>1.215632329500019E-4</v>
      </c>
      <c r="LT54" s="9">
        <v>9.6096079400978373E-3</v>
      </c>
      <c r="LU54" s="9">
        <v>2.3603896030774383E-3</v>
      </c>
      <c r="LV54" s="6">
        <v>4</v>
      </c>
      <c r="LW54" s="6"/>
      <c r="LX54" s="6"/>
      <c r="LY54" s="6"/>
      <c r="LZ54" s="15">
        <v>46</v>
      </c>
      <c r="MA54" s="9">
        <v>0.8857142857142859</v>
      </c>
      <c r="MB54" s="9">
        <v>1.02986681324452E-4</v>
      </c>
      <c r="MC54" s="9">
        <v>9.5002517649031386E-3</v>
      </c>
      <c r="MD54" s="9">
        <v>2.0224241856287434E-3</v>
      </c>
      <c r="ME54" s="6">
        <v>4</v>
      </c>
      <c r="MF54" s="6"/>
      <c r="MG54" s="6"/>
      <c r="MH54" s="6"/>
      <c r="MI54" s="15">
        <v>46</v>
      </c>
      <c r="MJ54" s="9">
        <v>0.8857142857142859</v>
      </c>
      <c r="MK54" s="9">
        <v>1.026845375519516E-4</v>
      </c>
      <c r="ML54" s="9">
        <v>9.5123407356345405E-3</v>
      </c>
      <c r="MM54" s="9">
        <v>2.0135878390766474E-3</v>
      </c>
      <c r="MN54" s="6">
        <v>4</v>
      </c>
      <c r="MO54" s="6"/>
      <c r="MP54" s="6"/>
      <c r="MQ54" s="6"/>
      <c r="MR54" s="15">
        <v>46</v>
      </c>
      <c r="MS54" s="9">
        <v>0.8857142857142859</v>
      </c>
      <c r="MT54" s="9">
        <v>1.0273643069864199E-4</v>
      </c>
      <c r="MU54" s="9">
        <v>9.5244450894544173E-3</v>
      </c>
      <c r="MV54" s="9">
        <v>2.0116084405859568E-3</v>
      </c>
      <c r="MW54" s="6">
        <v>4</v>
      </c>
      <c r="MX54" s="6"/>
      <c r="MY54" s="6"/>
      <c r="MZ54" s="6"/>
      <c r="NA54" s="15">
        <v>46</v>
      </c>
      <c r="NB54" s="9">
        <v>0.8857142857142859</v>
      </c>
      <c r="NC54" s="9">
        <v>1.03344672019067E-4</v>
      </c>
      <c r="ND54" s="9">
        <v>9.5365648459375778E-3</v>
      </c>
      <c r="NE54" s="9">
        <v>2.0204250319451299E-3</v>
      </c>
      <c r="NF54" s="6">
        <v>4</v>
      </c>
    </row>
    <row r="55" spans="1:370">
      <c r="A55" s="6"/>
      <c r="B55" s="6"/>
      <c r="C55" s="6"/>
      <c r="D55" s="15">
        <f t="shared" si="2"/>
        <v>47</v>
      </c>
      <c r="E55" s="9">
        <f t="shared" si="8"/>
        <v>0.91428571428571448</v>
      </c>
      <c r="F55" s="9">
        <f t="shared" si="7"/>
        <v>5.2699999999999993E-5</v>
      </c>
      <c r="G55" s="9">
        <f>'mu (tau) a'!B48</f>
        <v>1.62455E-2</v>
      </c>
      <c r="H55" s="9">
        <f>F55*'qx (tau) a'!B48/G55</f>
        <v>5.2275363639161612E-5</v>
      </c>
      <c r="I55" s="6">
        <f t="shared" si="0"/>
        <v>4</v>
      </c>
      <c r="K55" s="6"/>
      <c r="L55" s="6"/>
      <c r="M55" s="6"/>
      <c r="N55" s="15">
        <v>47</v>
      </c>
      <c r="O55" s="9">
        <v>0.91428571428571448</v>
      </c>
      <c r="P55" s="9">
        <v>5.2699999999999993E-5</v>
      </c>
      <c r="Q55" s="9">
        <v>1.62455E-2</v>
      </c>
      <c r="R55" s="9">
        <v>5.2275363639161612E-5</v>
      </c>
      <c r="S55" s="6">
        <v>4</v>
      </c>
      <c r="T55" s="6"/>
      <c r="U55" s="6"/>
      <c r="V55" s="6"/>
      <c r="W55" s="15">
        <v>47</v>
      </c>
      <c r="X55" s="9">
        <v>0.91428571428571448</v>
      </c>
      <c r="Y55" s="9">
        <v>4.1900000000000002E-5</v>
      </c>
      <c r="Z55" s="9">
        <v>1.468423E-2</v>
      </c>
      <c r="AA55" s="9">
        <v>4.159460046594204E-5</v>
      </c>
      <c r="AB55" s="6">
        <v>4</v>
      </c>
      <c r="AC55" s="6"/>
      <c r="AD55" s="6"/>
      <c r="AE55" s="6"/>
      <c r="AF55" s="15">
        <v>47</v>
      </c>
      <c r="AG55" s="9">
        <v>0.91428571428571448</v>
      </c>
      <c r="AH55" s="9">
        <v>1.2520000000000001E-4</v>
      </c>
      <c r="AI55" s="9">
        <v>1.5952879999999999E-2</v>
      </c>
      <c r="AJ55" s="9">
        <v>1.2420925425377739E-4</v>
      </c>
      <c r="AK55" s="6">
        <v>4</v>
      </c>
      <c r="AL55" s="6"/>
      <c r="AM55" s="6"/>
      <c r="AN55" s="6"/>
      <c r="AO55" s="15">
        <v>47</v>
      </c>
      <c r="AP55" s="9">
        <v>0.91428571428571448</v>
      </c>
      <c r="AQ55" s="9">
        <v>1.316E-4</v>
      </c>
      <c r="AR55" s="9">
        <v>1.654278E-2</v>
      </c>
      <c r="AS55" s="9">
        <v>1.3052040902435986E-4</v>
      </c>
      <c r="AT55" s="6">
        <v>4</v>
      </c>
      <c r="AU55" s="6"/>
      <c r="AV55" s="6"/>
      <c r="AW55" s="6"/>
      <c r="AX55" s="15">
        <v>47</v>
      </c>
      <c r="AY55" s="9">
        <v>0.91428571428571448</v>
      </c>
      <c r="AZ55" s="9">
        <v>1.3880000000000001E-4</v>
      </c>
      <c r="BA55" s="9">
        <v>1.5463019999999999E-2</v>
      </c>
      <c r="BB55" s="9">
        <v>1.3773505718805255E-4</v>
      </c>
      <c r="BC55" s="6">
        <v>4</v>
      </c>
      <c r="BD55" s="6"/>
      <c r="BE55" s="6"/>
      <c r="BF55" s="6"/>
      <c r="BG55" s="15">
        <v>47</v>
      </c>
      <c r="BH55" s="9">
        <v>0.91428571428571448</v>
      </c>
      <c r="BI55" s="9">
        <v>1.403E-4</v>
      </c>
      <c r="BJ55" s="9">
        <v>1.314365E-2</v>
      </c>
      <c r="BK55" s="9">
        <v>1.3938392676311374E-4</v>
      </c>
      <c r="BL55" s="6">
        <v>4</v>
      </c>
      <c r="BM55" s="6"/>
      <c r="BN55" s="6"/>
      <c r="BO55" s="6"/>
      <c r="BP55" s="15">
        <v>47</v>
      </c>
      <c r="BQ55" s="9">
        <v>0.91428571428571448</v>
      </c>
      <c r="BR55" s="9">
        <v>1.3439999999999999E-4</v>
      </c>
      <c r="BS55" s="9">
        <v>1.310568E-2</v>
      </c>
      <c r="BT55" s="9">
        <v>1.3352503525189077E-4</v>
      </c>
      <c r="BU55" s="6">
        <v>4</v>
      </c>
      <c r="BV55" s="6"/>
      <c r="BW55" s="6"/>
      <c r="BX55" s="6"/>
      <c r="BY55" s="15">
        <v>47</v>
      </c>
      <c r="BZ55" s="9">
        <v>0.91428571428571448</v>
      </c>
      <c r="CA55" s="9">
        <v>1.3769999999999999E-4</v>
      </c>
      <c r="CB55" s="9">
        <v>1.3050819999999999E-2</v>
      </c>
      <c r="CC55" s="9">
        <v>1.3680727471530524E-4</v>
      </c>
      <c r="CD55" s="6">
        <v>4</v>
      </c>
      <c r="CE55" s="6"/>
      <c r="CF55" s="6"/>
      <c r="CG55" s="6"/>
      <c r="CH55" s="15">
        <v>47</v>
      </c>
      <c r="CI55" s="9">
        <v>0.91428571428571448</v>
      </c>
      <c r="CJ55" s="9">
        <v>1.529E-4</v>
      </c>
      <c r="CK55" s="9">
        <v>1.4185680000000001E-2</v>
      </c>
      <c r="CL55" s="9">
        <v>1.5182312254329719E-4</v>
      </c>
      <c r="CM55" s="6">
        <v>4</v>
      </c>
      <c r="CN55" s="6"/>
      <c r="CO55" s="6"/>
      <c r="CP55" s="6"/>
      <c r="CQ55" s="15">
        <v>47</v>
      </c>
      <c r="CR55" s="9">
        <v>0.91428571428571448</v>
      </c>
      <c r="CS55" s="9">
        <v>1.6469999999999999E-4</v>
      </c>
      <c r="CT55" s="9">
        <v>1.4366530000000001E-2</v>
      </c>
      <c r="CU55" s="9">
        <v>1.6352538358253523E-4</v>
      </c>
      <c r="CV55" s="6">
        <v>4</v>
      </c>
      <c r="CW55" s="6"/>
      <c r="CX55" s="6"/>
      <c r="CY55" s="6"/>
      <c r="CZ55" s="15">
        <v>47</v>
      </c>
      <c r="DA55" s="9">
        <v>0.91428571428571448</v>
      </c>
      <c r="DB55" s="9">
        <v>1.7260000000000002E-4</v>
      </c>
      <c r="DC55" s="9">
        <v>1.395503E-2</v>
      </c>
      <c r="DD55" s="9">
        <v>1.714041090560178E-4</v>
      </c>
      <c r="DE55" s="6">
        <v>4</v>
      </c>
      <c r="DF55" s="6"/>
      <c r="DG55" s="6"/>
      <c r="DH55" s="6"/>
      <c r="DI55" s="15">
        <v>47</v>
      </c>
      <c r="DJ55" s="9">
        <v>0.91428571428571448</v>
      </c>
      <c r="DK55" s="9">
        <v>1.8249999999999999E-4</v>
      </c>
      <c r="DL55" s="9">
        <v>1.39314E-2</v>
      </c>
      <c r="DM55" s="9">
        <v>1.8123756226940579E-4</v>
      </c>
      <c r="DN55" s="6">
        <v>4</v>
      </c>
      <c r="DO55" s="6"/>
      <c r="DP55" s="6"/>
      <c r="DQ55" s="6"/>
      <c r="DR55" s="15">
        <v>47</v>
      </c>
      <c r="DS55" s="9">
        <v>0.91428571428571448</v>
      </c>
      <c r="DT55" s="9">
        <v>1.9469999999999999E-4</v>
      </c>
      <c r="DU55" s="9">
        <v>1.3496370000000001E-2</v>
      </c>
      <c r="DV55" s="9">
        <v>1.9339487062076691E-4</v>
      </c>
      <c r="DW55" s="6">
        <v>4</v>
      </c>
      <c r="DX55" s="6"/>
      <c r="DY55" s="6"/>
      <c r="DZ55" s="6"/>
      <c r="EA55" s="15">
        <v>47</v>
      </c>
      <c r="EB55" s="9">
        <v>0.91428571428571448</v>
      </c>
      <c r="EC55" s="9">
        <v>2.095E-4</v>
      </c>
      <c r="ED55" s="9">
        <v>1.226854E-2</v>
      </c>
      <c r="EE55" s="9">
        <v>2.0822270050063006E-4</v>
      </c>
      <c r="EF55" s="6">
        <v>4</v>
      </c>
      <c r="EG55" s="6"/>
      <c r="EH55" s="6"/>
      <c r="EI55" s="6"/>
      <c r="EJ55" s="15">
        <v>47</v>
      </c>
      <c r="EK55" s="9">
        <v>0.91428571428571448</v>
      </c>
      <c r="EL55" s="9">
        <v>2.2739999999999997E-4</v>
      </c>
      <c r="EM55" s="9">
        <v>1.191908E-2</v>
      </c>
      <c r="EN55" s="9">
        <v>2.2605266547418086E-4</v>
      </c>
      <c r="EO55" s="6">
        <v>4</v>
      </c>
      <c r="EP55" s="6"/>
      <c r="EQ55" s="6"/>
      <c r="ER55" s="6"/>
      <c r="ES55" s="15">
        <v>47</v>
      </c>
      <c r="ET55" s="9">
        <v>0.91428571428571448</v>
      </c>
      <c r="EU55" s="9">
        <v>2.3039999999999999E-4</v>
      </c>
      <c r="EV55" s="9">
        <v>1.1629459999999999E-2</v>
      </c>
      <c r="EW55" s="9">
        <v>2.290680557824697E-4</v>
      </c>
      <c r="EX55" s="6">
        <v>4</v>
      </c>
      <c r="EY55" s="6"/>
      <c r="EZ55" s="6"/>
      <c r="FA55" s="6"/>
      <c r="FB55" s="15">
        <v>47</v>
      </c>
      <c r="FC55" s="9">
        <v>0.91428571428571448</v>
      </c>
      <c r="FD55" s="9">
        <v>2.2800000000000001E-4</v>
      </c>
      <c r="FE55" s="9">
        <v>1.1507710000000001E-2</v>
      </c>
      <c r="FF55" s="9">
        <v>2.2669572312823314E-4</v>
      </c>
      <c r="FG55" s="6">
        <v>4</v>
      </c>
      <c r="FH55" s="6"/>
      <c r="FI55" s="6"/>
      <c r="FJ55" s="6"/>
      <c r="FK55" s="15">
        <v>47</v>
      </c>
      <c r="FL55" s="9">
        <v>0.91428571428571448</v>
      </c>
      <c r="FM55" s="9">
        <v>2.0340000000000001E-4</v>
      </c>
      <c r="FN55" s="9">
        <v>1.1033869999999999E-2</v>
      </c>
      <c r="FO55" s="9">
        <v>2.0228399663943839E-4</v>
      </c>
      <c r="FP55" s="6">
        <v>4</v>
      </c>
      <c r="FQ55" s="6"/>
      <c r="FR55" s="6"/>
      <c r="FS55" s="6"/>
      <c r="FT55" s="15">
        <v>47</v>
      </c>
      <c r="FU55" s="9">
        <v>0.91428571428571448</v>
      </c>
      <c r="FV55" s="9">
        <v>1.7430000000000001E-4</v>
      </c>
      <c r="FW55" s="9">
        <v>1.081536E-2</v>
      </c>
      <c r="FX55" s="9">
        <v>1.7336253411814309E-4</v>
      </c>
      <c r="FY55" s="6">
        <v>4</v>
      </c>
      <c r="FZ55" s="6"/>
      <c r="GA55" s="6"/>
      <c r="GB55" s="6"/>
      <c r="GC55" s="15">
        <v>47</v>
      </c>
      <c r="GD55" s="9">
        <v>0.91428571428571448</v>
      </c>
      <c r="GE55" s="9">
        <v>1.4550000000000001E-4</v>
      </c>
      <c r="GF55" s="9">
        <v>1.043406E-2</v>
      </c>
      <c r="GG55" s="9">
        <v>1.4474475419922831E-4</v>
      </c>
      <c r="GH55" s="6">
        <v>4</v>
      </c>
      <c r="GI55" s="6"/>
      <c r="GJ55" s="6"/>
      <c r="GK55" s="6"/>
      <c r="GL55" s="15">
        <v>47</v>
      </c>
      <c r="GM55" s="9">
        <v>0.91428571428571448</v>
      </c>
      <c r="GN55" s="9">
        <v>1.2660000000000001E-4</v>
      </c>
      <c r="GO55" s="9">
        <v>1.017493E-2</v>
      </c>
      <c r="GP55" s="9">
        <v>1.2595909475544305E-4</v>
      </c>
      <c r="GQ55" s="6">
        <v>4</v>
      </c>
      <c r="GR55" s="6"/>
      <c r="GS55" s="6"/>
      <c r="GT55" s="6"/>
      <c r="GU55" s="15">
        <v>47</v>
      </c>
      <c r="GV55" s="9">
        <v>0.91428571428571448</v>
      </c>
      <c r="GW55" s="9">
        <v>1.1310000000000001E-4</v>
      </c>
      <c r="GX55" s="9">
        <v>9.9532400000000004E-3</v>
      </c>
      <c r="GY55" s="9">
        <v>1.1253991112441778E-4</v>
      </c>
      <c r="GZ55" s="6">
        <v>4</v>
      </c>
      <c r="HA55" s="6"/>
      <c r="HB55" s="6"/>
      <c r="HC55" s="6"/>
      <c r="HD55" s="15">
        <v>47</v>
      </c>
      <c r="HE55" s="9">
        <v>0.91428571428571448</v>
      </c>
      <c r="HF55" s="9">
        <v>1.065E-4</v>
      </c>
      <c r="HG55" s="9">
        <v>9.5824900000000008E-3</v>
      </c>
      <c r="HH55" s="9">
        <v>1.0599208921689456E-4</v>
      </c>
      <c r="HI55" s="6">
        <v>4</v>
      </c>
      <c r="HJ55" s="6"/>
      <c r="HK55" s="6"/>
      <c r="HL55" s="6"/>
      <c r="HM55" s="15">
        <v>47</v>
      </c>
      <c r="HN55" s="9">
        <v>0.91428571428571448</v>
      </c>
      <c r="HO55" s="9">
        <v>1.0670000000000001E-4</v>
      </c>
      <c r="HP55" s="9">
        <v>9.4423400000000005E-3</v>
      </c>
      <c r="HQ55" s="9">
        <v>1.0619861167888468E-4</v>
      </c>
      <c r="HR55" s="6">
        <v>4</v>
      </c>
      <c r="HS55" s="6"/>
      <c r="HT55" s="6"/>
      <c r="HU55" s="6"/>
      <c r="HV55" s="15">
        <v>47</v>
      </c>
      <c r="HW55" s="9">
        <v>0.91428571428571448</v>
      </c>
      <c r="HX55" s="9">
        <v>1.066E-4</v>
      </c>
      <c r="HY55" s="9">
        <v>9.2043400000000001E-3</v>
      </c>
      <c r="HZ55" s="9">
        <v>1.0611160843688956E-4</v>
      </c>
      <c r="IA55" s="6">
        <v>4</v>
      </c>
      <c r="IB55" s="6"/>
      <c r="IC55" s="6"/>
      <c r="ID55" s="6"/>
      <c r="IE55" s="15">
        <v>47</v>
      </c>
      <c r="IF55" s="9">
        <v>0.91428571428571448</v>
      </c>
      <c r="IG55" s="9">
        <v>1.1710000000000001E-4</v>
      </c>
      <c r="IH55" s="9">
        <v>8.9951100000000006E-3</v>
      </c>
      <c r="II55" s="9">
        <v>1.1657575771724859E-4</v>
      </c>
      <c r="IJ55" s="6">
        <v>4</v>
      </c>
      <c r="IK55" s="6"/>
      <c r="IL55" s="6"/>
      <c r="IM55" s="6"/>
      <c r="IN55" s="15">
        <v>47</v>
      </c>
      <c r="IO55" s="9">
        <v>0.91428571428571448</v>
      </c>
      <c r="IP55" s="9">
        <v>1.226E-4</v>
      </c>
      <c r="IQ55" s="9">
        <v>8.9086100000000008E-3</v>
      </c>
      <c r="IR55" s="9">
        <v>1.2205626466979695E-4</v>
      </c>
      <c r="IS55" s="6">
        <v>4</v>
      </c>
      <c r="IT55" s="6"/>
      <c r="IU55" s="6"/>
      <c r="IV55" s="6"/>
      <c r="IW55" s="15">
        <v>47</v>
      </c>
      <c r="IX55" s="9">
        <v>0.91428571428571448</v>
      </c>
      <c r="IY55" s="9">
        <v>1.316E-4</v>
      </c>
      <c r="IZ55" s="9">
        <v>8.6513000000000007E-3</v>
      </c>
      <c r="JA55" s="9">
        <v>1.3103321627963425E-4</v>
      </c>
      <c r="JB55" s="6">
        <v>4</v>
      </c>
      <c r="JC55" s="6"/>
      <c r="JD55" s="6"/>
      <c r="JE55" s="6"/>
      <c r="JF55" s="15">
        <v>47</v>
      </c>
      <c r="JG55" s="9">
        <v>0.91428571428571448</v>
      </c>
      <c r="JH55" s="9">
        <v>1.3329999999999999E-4</v>
      </c>
      <c r="JI55" s="9">
        <v>8.5033699999999997E-3</v>
      </c>
      <c r="JJ55" s="9">
        <v>1.3273565903871052E-4</v>
      </c>
      <c r="JK55" s="6">
        <v>4</v>
      </c>
      <c r="JL55" s="6"/>
      <c r="JM55" s="6"/>
      <c r="JN55" s="6"/>
      <c r="JO55" s="15">
        <v>47</v>
      </c>
      <c r="JP55" s="9">
        <v>0.91428571428571448</v>
      </c>
      <c r="JQ55" s="9">
        <v>1.3109999999999999E-4</v>
      </c>
      <c r="JR55" s="9">
        <v>8.4890599999999997E-3</v>
      </c>
      <c r="JS55" s="9">
        <v>1.3054589059330478E-4</v>
      </c>
      <c r="JT55" s="6">
        <v>4</v>
      </c>
      <c r="JU55" s="6"/>
      <c r="JV55" s="6"/>
      <c r="JW55" s="6"/>
      <c r="JX55" s="15">
        <v>47</v>
      </c>
      <c r="JY55" s="9">
        <v>0.91428571428571448</v>
      </c>
      <c r="JZ55" s="9">
        <v>1.03344672019067E-4</v>
      </c>
      <c r="KA55" s="9">
        <v>1.0003520466682561E-2</v>
      </c>
      <c r="KB55" s="9">
        <v>1.9265568762134352E-3</v>
      </c>
      <c r="KC55" s="6">
        <v>4</v>
      </c>
      <c r="KD55" s="6"/>
      <c r="KE55" s="6"/>
      <c r="KF55" s="6"/>
      <c r="KG55" s="15">
        <v>47</v>
      </c>
      <c r="KH55" s="9">
        <v>0.91428571428571448</v>
      </c>
      <c r="KI55" s="9">
        <v>1.046772474461043E-4</v>
      </c>
      <c r="KJ55" s="9">
        <v>1.0015650887664601E-2</v>
      </c>
      <c r="KK55" s="9">
        <v>1.9494383737617088E-3</v>
      </c>
      <c r="KL55" s="6">
        <v>4</v>
      </c>
      <c r="KM55" s="6"/>
      <c r="KN55" s="6"/>
      <c r="KO55" s="6"/>
      <c r="KP55" s="15">
        <v>47</v>
      </c>
      <c r="KQ55" s="9">
        <v>0.91428571428571448</v>
      </c>
      <c r="KR55" s="9">
        <v>1.06836834236566E-4</v>
      </c>
      <c r="KS55" s="9">
        <v>1.002779601817951E-2</v>
      </c>
      <c r="KT55" s="9">
        <v>1.9875779879382637E-3</v>
      </c>
      <c r="KU55" s="6">
        <v>4</v>
      </c>
      <c r="KV55" s="6"/>
      <c r="KW55" s="6"/>
      <c r="KX55" s="6"/>
      <c r="KY55" s="15">
        <v>47</v>
      </c>
      <c r="KZ55" s="9">
        <v>0.91428571428571448</v>
      </c>
      <c r="LA55" s="9">
        <v>1.098263447640852E-4</v>
      </c>
      <c r="LB55" s="9">
        <v>1.0039955876064301E-2</v>
      </c>
      <c r="LC55" s="9">
        <v>2.0410355413651216E-3</v>
      </c>
      <c r="LD55" s="6">
        <v>4</v>
      </c>
      <c r="LE55" s="6"/>
      <c r="LF55" s="6"/>
      <c r="LG55" s="6"/>
      <c r="LH55" s="15">
        <v>47</v>
      </c>
      <c r="LI55" s="9">
        <v>0.91428571428571448</v>
      </c>
      <c r="LJ55" s="9">
        <v>1.135116025285597E-4</v>
      </c>
      <c r="LK55" s="9">
        <v>1.005213047917761E-2</v>
      </c>
      <c r="LL55" s="9">
        <v>2.1072580988479757E-3</v>
      </c>
      <c r="LM55" s="6">
        <v>4</v>
      </c>
      <c r="LN55" s="6"/>
      <c r="LO55" s="6"/>
      <c r="LP55" s="6"/>
      <c r="LQ55" s="15">
        <v>47</v>
      </c>
      <c r="LR55" s="9">
        <v>0.91428571428571448</v>
      </c>
      <c r="LS55" s="9">
        <v>1.175874674386602E-4</v>
      </c>
      <c r="LT55" s="9">
        <v>1.0064319845399719E-2</v>
      </c>
      <c r="LU55" s="9">
        <v>2.1800363110892392E-3</v>
      </c>
      <c r="LV55" s="6">
        <v>4</v>
      </c>
      <c r="LW55" s="6"/>
      <c r="LX55" s="6"/>
      <c r="LY55" s="6"/>
      <c r="LZ55" s="15">
        <v>47</v>
      </c>
      <c r="MA55" s="9">
        <v>0.91428571428571448</v>
      </c>
      <c r="MB55" s="9">
        <v>1.215632329500019E-4</v>
      </c>
      <c r="MC55" s="9">
        <v>1.007652399263261E-2</v>
      </c>
      <c r="MD55" s="9">
        <v>2.2507009775894296E-3</v>
      </c>
      <c r="ME55" s="6">
        <v>4</v>
      </c>
      <c r="MF55" s="6"/>
      <c r="MG55" s="6"/>
      <c r="MH55" s="6"/>
      <c r="MI55" s="15">
        <v>47</v>
      </c>
      <c r="MJ55" s="9">
        <v>0.91428571428571448</v>
      </c>
      <c r="MK55" s="9">
        <v>1.02986681324452E-4</v>
      </c>
      <c r="ML55" s="9">
        <v>9.9672172828875853E-3</v>
      </c>
      <c r="MM55" s="9">
        <v>1.9273476747668264E-3</v>
      </c>
      <c r="MN55" s="6">
        <v>4</v>
      </c>
      <c r="MO55" s="6"/>
      <c r="MP55" s="6"/>
      <c r="MQ55" s="6"/>
      <c r="MR55" s="15">
        <v>47</v>
      </c>
      <c r="MS55" s="9">
        <v>0.91428571428571448</v>
      </c>
      <c r="MT55" s="9">
        <v>1.026845375519516E-4</v>
      </c>
      <c r="MU55" s="9">
        <v>9.979303682077105E-3</v>
      </c>
      <c r="MV55" s="9">
        <v>1.9189491693717565E-3</v>
      </c>
      <c r="MW55" s="6">
        <v>4</v>
      </c>
      <c r="MX55" s="6"/>
      <c r="MY55" s="6"/>
      <c r="MZ55" s="6"/>
      <c r="NA55" s="15">
        <v>47</v>
      </c>
      <c r="NB55" s="9">
        <v>0.91428571428571448</v>
      </c>
      <c r="NC55" s="9">
        <v>1.0273643069864199E-4</v>
      </c>
      <c r="ND55" s="9">
        <v>9.9914047374180005E-3</v>
      </c>
      <c r="NE55" s="9">
        <v>1.9170989826964992E-3</v>
      </c>
      <c r="NF55" s="6">
        <v>4</v>
      </c>
    </row>
    <row r="56" spans="1:370">
      <c r="A56" s="6"/>
      <c r="B56" s="6"/>
      <c r="C56" s="6"/>
      <c r="D56" s="15">
        <f t="shared" si="2"/>
        <v>48</v>
      </c>
      <c r="E56" s="9">
        <f t="shared" si="8"/>
        <v>0.94285714285714306</v>
      </c>
      <c r="F56" s="9">
        <f t="shared" si="7"/>
        <v>5.2699999999999993E-5</v>
      </c>
      <c r="G56" s="9">
        <f>'mu (tau) a'!B49</f>
        <v>1.6933710000000001E-2</v>
      </c>
      <c r="H56" s="9">
        <f>F56*'qx (tau) a'!B49/G56</f>
        <v>5.2257547696281548E-5</v>
      </c>
      <c r="I56" s="6">
        <f t="shared" si="0"/>
        <v>4</v>
      </c>
      <c r="K56" s="6"/>
      <c r="L56" s="6"/>
      <c r="M56" s="6"/>
      <c r="N56" s="15">
        <v>48</v>
      </c>
      <c r="O56" s="9">
        <v>0.94285714285714306</v>
      </c>
      <c r="P56" s="9">
        <v>5.2699999999999993E-5</v>
      </c>
      <c r="Q56" s="9">
        <v>1.6933710000000001E-2</v>
      </c>
      <c r="R56" s="9">
        <v>5.2257547696281548E-5</v>
      </c>
      <c r="S56" s="6">
        <v>4</v>
      </c>
      <c r="T56" s="6"/>
      <c r="U56" s="6"/>
      <c r="V56" s="6"/>
      <c r="W56" s="15">
        <v>48</v>
      </c>
      <c r="X56" s="9">
        <v>0.94285714285714306</v>
      </c>
      <c r="Y56" s="9">
        <v>4.1900000000000002E-5</v>
      </c>
      <c r="Z56" s="9">
        <v>1.5340390000000001E-2</v>
      </c>
      <c r="AA56" s="9">
        <v>4.1581060064313881E-5</v>
      </c>
      <c r="AB56" s="6">
        <v>4</v>
      </c>
      <c r="AC56" s="6"/>
      <c r="AD56" s="6"/>
      <c r="AE56" s="6"/>
      <c r="AF56" s="15">
        <v>48</v>
      </c>
      <c r="AG56" s="9">
        <v>0.94285714285714306</v>
      </c>
      <c r="AH56" s="9">
        <v>1.2520000000000001E-4</v>
      </c>
      <c r="AI56" s="9">
        <v>1.6638920000000001E-2</v>
      </c>
      <c r="AJ56" s="9">
        <v>1.2416703295646593E-4</v>
      </c>
      <c r="AK56" s="6">
        <v>4</v>
      </c>
      <c r="AL56" s="6"/>
      <c r="AM56" s="6"/>
      <c r="AN56" s="6"/>
      <c r="AO56" s="15">
        <v>48</v>
      </c>
      <c r="AP56" s="9">
        <v>0.94285714285714306</v>
      </c>
      <c r="AQ56" s="9">
        <v>1.316E-4</v>
      </c>
      <c r="AR56" s="9">
        <v>1.7139910000000001E-2</v>
      </c>
      <c r="AS56" s="9">
        <v>1.3048177802567224E-4</v>
      </c>
      <c r="AT56" s="6">
        <v>4</v>
      </c>
      <c r="AU56" s="6"/>
      <c r="AV56" s="6"/>
      <c r="AW56" s="6"/>
      <c r="AX56" s="15">
        <v>48</v>
      </c>
      <c r="AY56" s="9">
        <v>0.94285714285714306</v>
      </c>
      <c r="AZ56" s="9">
        <v>1.3880000000000001E-4</v>
      </c>
      <c r="BA56" s="9">
        <v>1.6043970000000001E-2</v>
      </c>
      <c r="BB56" s="9">
        <v>1.3769541154714203E-4</v>
      </c>
      <c r="BC56" s="6">
        <v>4</v>
      </c>
      <c r="BD56" s="6"/>
      <c r="BE56" s="6"/>
      <c r="BF56" s="6"/>
      <c r="BG56" s="15">
        <v>48</v>
      </c>
      <c r="BH56" s="9">
        <v>0.94285714285714306</v>
      </c>
      <c r="BI56" s="9">
        <v>1.403E-4</v>
      </c>
      <c r="BJ56" s="9">
        <v>1.380254E-2</v>
      </c>
      <c r="BK56" s="9">
        <v>1.3933830867362092E-4</v>
      </c>
      <c r="BL56" s="6">
        <v>4</v>
      </c>
      <c r="BM56" s="6"/>
      <c r="BN56" s="6"/>
      <c r="BO56" s="6"/>
      <c r="BP56" s="15">
        <v>48</v>
      </c>
      <c r="BQ56" s="9">
        <v>0.94285714285714306</v>
      </c>
      <c r="BR56" s="9">
        <v>1.3439999999999999E-4</v>
      </c>
      <c r="BS56" s="9">
        <v>1.376264E-2</v>
      </c>
      <c r="BT56" s="9">
        <v>1.334814506519098E-4</v>
      </c>
      <c r="BU56" s="6">
        <v>4</v>
      </c>
      <c r="BV56" s="6"/>
      <c r="BW56" s="6"/>
      <c r="BX56" s="6"/>
      <c r="BY56" s="15">
        <v>48</v>
      </c>
      <c r="BZ56" s="9">
        <v>0.94285714285714306</v>
      </c>
      <c r="CA56" s="9">
        <v>1.3769999999999999E-4</v>
      </c>
      <c r="CB56" s="9">
        <v>1.3708150000000001E-2</v>
      </c>
      <c r="CC56" s="9">
        <v>1.3676258948143986E-4</v>
      </c>
      <c r="CD56" s="6">
        <v>4</v>
      </c>
      <c r="CE56" s="6"/>
      <c r="CF56" s="6"/>
      <c r="CG56" s="6"/>
      <c r="CH56" s="15">
        <v>48</v>
      </c>
      <c r="CI56" s="9">
        <v>0.94285714285714306</v>
      </c>
      <c r="CJ56" s="9">
        <v>1.529E-4</v>
      </c>
      <c r="CK56" s="9">
        <v>1.486373E-2</v>
      </c>
      <c r="CL56" s="9">
        <v>1.5177205398644888E-4</v>
      </c>
      <c r="CM56" s="6">
        <v>4</v>
      </c>
      <c r="CN56" s="6"/>
      <c r="CO56" s="6"/>
      <c r="CP56" s="6"/>
      <c r="CQ56" s="15">
        <v>48</v>
      </c>
      <c r="CR56" s="9">
        <v>0.94285714285714306</v>
      </c>
      <c r="CS56" s="9">
        <v>1.6469999999999999E-4</v>
      </c>
      <c r="CT56" s="9">
        <v>1.5003219999999999E-2</v>
      </c>
      <c r="CU56" s="9">
        <v>1.6347368744842772E-4</v>
      </c>
      <c r="CV56" s="6">
        <v>4</v>
      </c>
      <c r="CW56" s="6"/>
      <c r="CX56" s="6"/>
      <c r="CY56" s="6"/>
      <c r="CZ56" s="15">
        <v>48</v>
      </c>
      <c r="DA56" s="9">
        <v>0.94285714285714306</v>
      </c>
      <c r="DB56" s="9">
        <v>1.7260000000000002E-4</v>
      </c>
      <c r="DC56" s="9">
        <v>1.4631460000000001E-2</v>
      </c>
      <c r="DD56" s="9">
        <v>1.7134650403992496E-4</v>
      </c>
      <c r="DE56" s="6">
        <v>4</v>
      </c>
      <c r="DF56" s="6"/>
      <c r="DG56" s="6"/>
      <c r="DH56" s="6"/>
      <c r="DI56" s="15">
        <v>48</v>
      </c>
      <c r="DJ56" s="9">
        <v>0.94285714285714306</v>
      </c>
      <c r="DK56" s="9">
        <v>1.8249999999999999E-4</v>
      </c>
      <c r="DL56" s="9">
        <v>1.4584679999999999E-2</v>
      </c>
      <c r="DM56" s="9">
        <v>1.8117886371178524E-4</v>
      </c>
      <c r="DN56" s="6">
        <v>4</v>
      </c>
      <c r="DO56" s="6"/>
      <c r="DP56" s="6"/>
      <c r="DQ56" s="6"/>
      <c r="DR56" s="15">
        <v>48</v>
      </c>
      <c r="DS56" s="9">
        <v>0.94285714285714306</v>
      </c>
      <c r="DT56" s="9">
        <v>1.9469999999999999E-4</v>
      </c>
      <c r="DU56" s="9">
        <v>1.4178E-2</v>
      </c>
      <c r="DV56" s="9">
        <v>1.9332935484553534E-4</v>
      </c>
      <c r="DW56" s="6">
        <v>4</v>
      </c>
      <c r="DX56" s="6"/>
      <c r="DY56" s="6"/>
      <c r="DZ56" s="6"/>
      <c r="EA56" s="15">
        <v>48</v>
      </c>
      <c r="EB56" s="9">
        <v>0.94285714285714306</v>
      </c>
      <c r="EC56" s="9">
        <v>2.095E-4</v>
      </c>
      <c r="ED56" s="9">
        <v>1.29312E-2</v>
      </c>
      <c r="EE56" s="9">
        <v>2.0815417246659241E-4</v>
      </c>
      <c r="EF56" s="6">
        <v>4</v>
      </c>
      <c r="EG56" s="6"/>
      <c r="EH56" s="6"/>
      <c r="EI56" s="6"/>
      <c r="EJ56" s="15">
        <v>48</v>
      </c>
      <c r="EK56" s="9">
        <v>0.94285714285714306</v>
      </c>
      <c r="EL56" s="9">
        <v>2.2739999999999997E-4</v>
      </c>
      <c r="EM56" s="9">
        <v>1.2575940000000001E-2</v>
      </c>
      <c r="EN56" s="9">
        <v>2.259791048621415E-4</v>
      </c>
      <c r="EO56" s="6">
        <v>4</v>
      </c>
      <c r="EP56" s="6"/>
      <c r="EQ56" s="6"/>
      <c r="ER56" s="6"/>
      <c r="ES56" s="15">
        <v>48</v>
      </c>
      <c r="ET56" s="9">
        <v>0.94285714285714306</v>
      </c>
      <c r="EU56" s="9">
        <v>2.3039999999999999E-4</v>
      </c>
      <c r="EV56" s="9">
        <v>1.2280320000000001E-2</v>
      </c>
      <c r="EW56" s="9">
        <v>2.2899399624765477E-4</v>
      </c>
      <c r="EX56" s="6">
        <v>4</v>
      </c>
      <c r="EY56" s="6"/>
      <c r="EZ56" s="6"/>
      <c r="FA56" s="6"/>
      <c r="FB56" s="15">
        <v>48</v>
      </c>
      <c r="FC56" s="9">
        <v>0.94285714285714306</v>
      </c>
      <c r="FD56" s="9">
        <v>2.2800000000000001E-4</v>
      </c>
      <c r="FE56" s="9">
        <v>1.215596E-2</v>
      </c>
      <c r="FF56" s="9">
        <v>2.2662254235782282E-4</v>
      </c>
      <c r="FG56" s="6">
        <v>4</v>
      </c>
      <c r="FH56" s="6"/>
      <c r="FI56" s="6"/>
      <c r="FJ56" s="6"/>
      <c r="FK56" s="15">
        <v>48</v>
      </c>
      <c r="FL56" s="9">
        <v>0.94285714285714306</v>
      </c>
      <c r="FM56" s="9">
        <v>2.0340000000000001E-4</v>
      </c>
      <c r="FN56" s="9">
        <v>1.167463E-2</v>
      </c>
      <c r="FO56" s="9">
        <v>2.0221963282776413E-4</v>
      </c>
      <c r="FP56" s="6">
        <v>4</v>
      </c>
      <c r="FQ56" s="6"/>
      <c r="FR56" s="6"/>
      <c r="FS56" s="6"/>
      <c r="FT56" s="15">
        <v>48</v>
      </c>
      <c r="FU56" s="9">
        <v>0.94285714285714306</v>
      </c>
      <c r="FV56" s="9">
        <v>1.7430000000000001E-4</v>
      </c>
      <c r="FW56" s="9">
        <v>1.1449290000000001E-2</v>
      </c>
      <c r="FX56" s="9">
        <v>1.7330787463676786E-4</v>
      </c>
      <c r="FY56" s="6">
        <v>4</v>
      </c>
      <c r="FZ56" s="6"/>
      <c r="GA56" s="6"/>
      <c r="GB56" s="6"/>
      <c r="GC56" s="15">
        <v>48</v>
      </c>
      <c r="GD56" s="9">
        <v>0.94285714285714306</v>
      </c>
      <c r="GE56" s="9">
        <v>1.4550000000000001E-4</v>
      </c>
      <c r="GF56" s="9">
        <v>1.1058439999999999E-2</v>
      </c>
      <c r="GG56" s="9">
        <v>1.4469990025717914E-4</v>
      </c>
      <c r="GH56" s="6">
        <v>4</v>
      </c>
      <c r="GI56" s="6"/>
      <c r="GJ56" s="6"/>
      <c r="GK56" s="6"/>
      <c r="GL56" s="15">
        <v>48</v>
      </c>
      <c r="GM56" s="9">
        <v>0.94285714285714306</v>
      </c>
      <c r="GN56" s="9">
        <v>1.2660000000000001E-4</v>
      </c>
      <c r="GO56" s="9">
        <v>1.0796190000000001E-2</v>
      </c>
      <c r="GP56" s="9">
        <v>1.2592022296754689E-4</v>
      </c>
      <c r="GQ56" s="6">
        <v>4</v>
      </c>
      <c r="GR56" s="6"/>
      <c r="GS56" s="6"/>
      <c r="GT56" s="6"/>
      <c r="GU56" s="15">
        <v>48</v>
      </c>
      <c r="GV56" s="9">
        <v>0.94285714285714306</v>
      </c>
      <c r="GW56" s="9">
        <v>1.1310000000000001E-4</v>
      </c>
      <c r="GX56" s="9">
        <v>1.0573600000000001E-2</v>
      </c>
      <c r="GY56" s="9">
        <v>1.1250527729439359E-4</v>
      </c>
      <c r="GZ56" s="6">
        <v>4</v>
      </c>
      <c r="HA56" s="6"/>
      <c r="HB56" s="6"/>
      <c r="HC56" s="6"/>
      <c r="HD56" s="15">
        <v>48</v>
      </c>
      <c r="HE56" s="9">
        <v>0.94285714285714306</v>
      </c>
      <c r="HF56" s="9">
        <v>1.065E-4</v>
      </c>
      <c r="HG56" s="9">
        <v>1.0195569999999999E-2</v>
      </c>
      <c r="HH56" s="9">
        <v>1.0595985217108999E-4</v>
      </c>
      <c r="HI56" s="6">
        <v>4</v>
      </c>
      <c r="HJ56" s="6"/>
      <c r="HK56" s="6"/>
      <c r="HL56" s="6"/>
      <c r="HM56" s="15">
        <v>48</v>
      </c>
      <c r="HN56" s="9">
        <v>0.94285714285714306</v>
      </c>
      <c r="HO56" s="9">
        <v>1.0670000000000001E-4</v>
      </c>
      <c r="HP56" s="9">
        <v>1.005849E-2</v>
      </c>
      <c r="HQ56" s="9">
        <v>1.0616610167132444E-4</v>
      </c>
      <c r="HR56" s="6">
        <v>4</v>
      </c>
      <c r="HS56" s="6"/>
      <c r="HT56" s="6"/>
      <c r="HU56" s="6"/>
      <c r="HV56" s="15">
        <v>48</v>
      </c>
      <c r="HW56" s="9">
        <v>0.94285714285714306</v>
      </c>
      <c r="HX56" s="9">
        <v>1.066E-4</v>
      </c>
      <c r="HY56" s="9">
        <v>9.8136600000000001E-3</v>
      </c>
      <c r="HZ56" s="9">
        <v>1.060794733055761E-4</v>
      </c>
      <c r="IA56" s="6">
        <v>4</v>
      </c>
      <c r="IB56" s="6"/>
      <c r="IC56" s="6"/>
      <c r="ID56" s="6"/>
      <c r="IE56" s="15">
        <v>48</v>
      </c>
      <c r="IF56" s="9">
        <v>0.94285714285714306</v>
      </c>
      <c r="IG56" s="9">
        <v>1.1710000000000001E-4</v>
      </c>
      <c r="IH56" s="9">
        <v>9.59811E-3</v>
      </c>
      <c r="II56" s="9">
        <v>1.1654073739517469E-4</v>
      </c>
      <c r="IJ56" s="6">
        <v>4</v>
      </c>
      <c r="IK56" s="6"/>
      <c r="IL56" s="6"/>
      <c r="IM56" s="6"/>
      <c r="IN56" s="15">
        <v>48</v>
      </c>
      <c r="IO56" s="9">
        <v>0.94285714285714306</v>
      </c>
      <c r="IP56" s="9">
        <v>1.226E-4</v>
      </c>
      <c r="IQ56" s="9">
        <v>9.5080700000000004E-3</v>
      </c>
      <c r="IR56" s="9">
        <v>1.2201988500295013E-4</v>
      </c>
      <c r="IS56" s="6">
        <v>4</v>
      </c>
      <c r="IT56" s="6"/>
      <c r="IU56" s="6"/>
      <c r="IV56" s="6"/>
      <c r="IW56" s="15">
        <v>48</v>
      </c>
      <c r="IX56" s="9">
        <v>0.94285714285714306</v>
      </c>
      <c r="IY56" s="9">
        <v>1.316E-4</v>
      </c>
      <c r="IZ56" s="9">
        <v>9.2385000000000002E-3</v>
      </c>
      <c r="JA56" s="9">
        <v>1.3099488358499757E-4</v>
      </c>
      <c r="JB56" s="6">
        <v>4</v>
      </c>
      <c r="JC56" s="6"/>
      <c r="JD56" s="6"/>
      <c r="JE56" s="6"/>
      <c r="JF56" s="15">
        <v>48</v>
      </c>
      <c r="JG56" s="9">
        <v>0.94285714285714306</v>
      </c>
      <c r="JH56" s="9">
        <v>1.3329999999999999E-4</v>
      </c>
      <c r="JI56" s="9">
        <v>9.0829099999999996E-3</v>
      </c>
      <c r="JJ56" s="9">
        <v>1.3269740699841791E-4</v>
      </c>
      <c r="JK56" s="6">
        <v>4</v>
      </c>
      <c r="JL56" s="6"/>
      <c r="JM56" s="6"/>
      <c r="JN56" s="6"/>
      <c r="JO56" s="15">
        <v>48</v>
      </c>
      <c r="JP56" s="9">
        <v>0.94285714285714306</v>
      </c>
      <c r="JQ56" s="9">
        <v>1.3109999999999999E-4</v>
      </c>
      <c r="JR56" s="9">
        <v>9.0674699999999993E-3</v>
      </c>
      <c r="JS56" s="9">
        <v>1.3050822269056306E-4</v>
      </c>
      <c r="JT56" s="6">
        <v>4</v>
      </c>
      <c r="JU56" s="6"/>
      <c r="JV56" s="6"/>
      <c r="JW56" s="6"/>
      <c r="JX56" s="15">
        <v>48</v>
      </c>
      <c r="JY56" s="9">
        <v>0.94285714285714306</v>
      </c>
      <c r="JZ56" s="9">
        <v>1.0273643069864199E-4</v>
      </c>
      <c r="KA56" s="9">
        <v>1.0611582468504389E-2</v>
      </c>
      <c r="KB56" s="9">
        <v>1.8054727096080958E-3</v>
      </c>
      <c r="KC56" s="6">
        <v>4</v>
      </c>
      <c r="KD56" s="6"/>
      <c r="KE56" s="6"/>
      <c r="KF56" s="6"/>
      <c r="KG56" s="15">
        <v>48</v>
      </c>
      <c r="KH56" s="9">
        <v>0.94285714285714306</v>
      </c>
      <c r="KI56" s="9">
        <v>1.03344672019067E-4</v>
      </c>
      <c r="KJ56" s="9">
        <v>1.062390514244038E-2</v>
      </c>
      <c r="KK56" s="9">
        <v>1.8144303495678247E-3</v>
      </c>
      <c r="KL56" s="6">
        <v>4</v>
      </c>
      <c r="KM56" s="6"/>
      <c r="KN56" s="6"/>
      <c r="KO56" s="6"/>
      <c r="KP56" s="15">
        <v>48</v>
      </c>
      <c r="KQ56" s="9">
        <v>0.94285714285714306</v>
      </c>
      <c r="KR56" s="9">
        <v>1.046772474461043E-4</v>
      </c>
      <c r="KS56" s="9">
        <v>1.0636242126051061E-2</v>
      </c>
      <c r="KT56" s="9">
        <v>1.83600025745653E-3</v>
      </c>
      <c r="KU56" s="6">
        <v>4</v>
      </c>
      <c r="KV56" s="6"/>
      <c r="KW56" s="6"/>
      <c r="KX56" s="6"/>
      <c r="KY56" s="15">
        <v>48</v>
      </c>
      <c r="KZ56" s="9">
        <v>0.94285714285714306</v>
      </c>
      <c r="LA56" s="9">
        <v>1.06836834236566E-4</v>
      </c>
      <c r="LB56" s="9">
        <v>1.064859343595349E-2</v>
      </c>
      <c r="LC56" s="9">
        <v>1.8719946640513266E-3</v>
      </c>
      <c r="LD56" s="6">
        <v>4</v>
      </c>
      <c r="LE56" s="6"/>
      <c r="LF56" s="6"/>
      <c r="LG56" s="6"/>
      <c r="LH56" s="15">
        <v>48</v>
      </c>
      <c r="LI56" s="9">
        <v>0.94285714285714306</v>
      </c>
      <c r="LJ56" s="9">
        <v>1.098263447640852E-4</v>
      </c>
      <c r="LK56" s="9">
        <v>1.0660959088784051E-2</v>
      </c>
      <c r="LL56" s="9">
        <v>1.9224092469034169E-3</v>
      </c>
      <c r="LM56" s="6">
        <v>4</v>
      </c>
      <c r="LN56" s="6"/>
      <c r="LO56" s="6"/>
      <c r="LP56" s="6"/>
      <c r="LQ56" s="15">
        <v>48</v>
      </c>
      <c r="LR56" s="9">
        <v>0.94285714285714306</v>
      </c>
      <c r="LS56" s="9">
        <v>1.135116025285597E-4</v>
      </c>
      <c r="LT56" s="9">
        <v>1.0673339101198409E-2</v>
      </c>
      <c r="LU56" s="9">
        <v>1.9843901756685669E-3</v>
      </c>
      <c r="LV56" s="6">
        <v>4</v>
      </c>
      <c r="LW56" s="6"/>
      <c r="LX56" s="6"/>
      <c r="LY56" s="6"/>
      <c r="LZ56" s="15">
        <v>48</v>
      </c>
      <c r="MA56" s="9">
        <v>0.94285714285714306</v>
      </c>
      <c r="MB56" s="9">
        <v>1.175874674386602E-4</v>
      </c>
      <c r="MC56" s="9">
        <v>1.068573348987162E-2</v>
      </c>
      <c r="MD56" s="9">
        <v>2.0529718751284001E-3</v>
      </c>
      <c r="ME56" s="6">
        <v>4</v>
      </c>
      <c r="MF56" s="6"/>
      <c r="MG56" s="6"/>
      <c r="MH56" s="6"/>
      <c r="MI56" s="15">
        <v>48</v>
      </c>
      <c r="MJ56" s="9">
        <v>0.94285714285714306</v>
      </c>
      <c r="MK56" s="9">
        <v>1.215632329500019E-4</v>
      </c>
      <c r="ML56" s="9">
        <v>1.069814227149807E-2</v>
      </c>
      <c r="MM56" s="9">
        <v>2.119565290289198E-3</v>
      </c>
      <c r="MN56" s="6">
        <v>4</v>
      </c>
      <c r="MO56" s="6"/>
      <c r="MP56" s="6"/>
      <c r="MQ56" s="6"/>
      <c r="MR56" s="15">
        <v>48</v>
      </c>
      <c r="MS56" s="9">
        <v>0.94285714285714306</v>
      </c>
      <c r="MT56" s="9">
        <v>1.02986681324452E-4</v>
      </c>
      <c r="MU56" s="9">
        <v>1.0586979983284469E-2</v>
      </c>
      <c r="MV56" s="9">
        <v>1.8141267611262129E-3</v>
      </c>
      <c r="MW56" s="6">
        <v>4</v>
      </c>
      <c r="MX56" s="6"/>
      <c r="MY56" s="6"/>
      <c r="MZ56" s="6"/>
      <c r="NA56" s="15">
        <v>48</v>
      </c>
      <c r="NB56" s="9">
        <v>0.94285714285714306</v>
      </c>
      <c r="NC56" s="9">
        <v>1.026845375519516E-4</v>
      </c>
      <c r="ND56" s="9">
        <v>1.059927408764526E-2</v>
      </c>
      <c r="NE56" s="9">
        <v>1.8062403683197145E-3</v>
      </c>
      <c r="NF56" s="6">
        <v>4</v>
      </c>
    </row>
    <row r="57" spans="1:370">
      <c r="A57" s="6"/>
      <c r="B57" s="6"/>
      <c r="C57" s="6"/>
      <c r="D57" s="15">
        <f t="shared" si="2"/>
        <v>49</v>
      </c>
      <c r="E57" s="9">
        <f t="shared" si="8"/>
        <v>0.97142857142857164</v>
      </c>
      <c r="F57" s="9">
        <f t="shared" si="7"/>
        <v>5.2699999999999993E-5</v>
      </c>
      <c r="G57" s="9">
        <f>'mu (tau) a'!B50</f>
        <v>1.7563990000000002E-2</v>
      </c>
      <c r="H57" s="9">
        <f>F57*'qx (tau) a'!B50/G57</f>
        <v>5.2241230096350532E-5</v>
      </c>
      <c r="I57" s="6">
        <f t="shared" si="0"/>
        <v>4</v>
      </c>
      <c r="K57" s="6"/>
      <c r="L57" s="6"/>
      <c r="M57" s="6"/>
      <c r="N57" s="15">
        <v>49</v>
      </c>
      <c r="O57" s="9">
        <v>0.97142857142857164</v>
      </c>
      <c r="P57" s="9">
        <v>5.2699999999999993E-5</v>
      </c>
      <c r="Q57" s="9">
        <v>1.7563990000000002E-2</v>
      </c>
      <c r="R57" s="9">
        <v>5.2241230096350532E-5</v>
      </c>
      <c r="S57" s="6">
        <v>4</v>
      </c>
      <c r="T57" s="6"/>
      <c r="U57" s="6"/>
      <c r="V57" s="6"/>
      <c r="W57" s="15">
        <v>49</v>
      </c>
      <c r="X57" s="9">
        <v>0.97142857142857164</v>
      </c>
      <c r="Y57" s="9">
        <v>4.1900000000000002E-5</v>
      </c>
      <c r="Z57" s="9">
        <v>1.5937090000000001E-2</v>
      </c>
      <c r="AA57" s="9">
        <v>4.1568761298329877E-5</v>
      </c>
      <c r="AB57" s="6">
        <v>4</v>
      </c>
      <c r="AC57" s="6"/>
      <c r="AD57" s="6"/>
      <c r="AE57" s="6"/>
      <c r="AF57" s="15">
        <v>49</v>
      </c>
      <c r="AG57" s="9">
        <v>0.97142857142857164</v>
      </c>
      <c r="AH57" s="9">
        <v>1.2520000000000001E-4</v>
      </c>
      <c r="AI57" s="9">
        <v>1.7265320000000001E-2</v>
      </c>
      <c r="AJ57" s="9">
        <v>1.2412844129156017E-4</v>
      </c>
      <c r="AK57" s="6">
        <v>4</v>
      </c>
      <c r="AL57" s="6"/>
      <c r="AM57" s="6"/>
      <c r="AN57" s="6"/>
      <c r="AO57" s="15">
        <v>49</v>
      </c>
      <c r="AP57" s="9">
        <v>0.97142857142857164</v>
      </c>
      <c r="AQ57" s="9">
        <v>1.316E-4</v>
      </c>
      <c r="AR57" s="9">
        <v>1.7663439999999999E-2</v>
      </c>
      <c r="AS57" s="9">
        <v>1.3044794196373979E-4</v>
      </c>
      <c r="AT57" s="6">
        <v>4</v>
      </c>
      <c r="AU57" s="6"/>
      <c r="AV57" s="6"/>
      <c r="AW57" s="6"/>
      <c r="AX57" s="15">
        <v>49</v>
      </c>
      <c r="AY57" s="9">
        <v>0.97142857142857164</v>
      </c>
      <c r="AZ57" s="9">
        <v>1.3880000000000001E-4</v>
      </c>
      <c r="BA57" s="9">
        <v>1.654661E-2</v>
      </c>
      <c r="BB57" s="9">
        <v>1.3766110351304589E-4</v>
      </c>
      <c r="BC57" s="6">
        <v>4</v>
      </c>
      <c r="BD57" s="6"/>
      <c r="BE57" s="6"/>
      <c r="BF57" s="6"/>
      <c r="BG57" s="15">
        <v>49</v>
      </c>
      <c r="BH57" s="9">
        <v>0.97142857142857164</v>
      </c>
      <c r="BI57" s="9">
        <v>1.403E-4</v>
      </c>
      <c r="BJ57" s="9">
        <v>1.439706E-2</v>
      </c>
      <c r="BK57" s="9">
        <v>1.3929733230256733E-4</v>
      </c>
      <c r="BL57" s="6">
        <v>4</v>
      </c>
      <c r="BM57" s="6"/>
      <c r="BN57" s="6"/>
      <c r="BO57" s="6"/>
      <c r="BP57" s="15">
        <v>49</v>
      </c>
      <c r="BQ57" s="9">
        <v>0.97142857142857164</v>
      </c>
      <c r="BR57" s="9">
        <v>1.3439999999999999E-4</v>
      </c>
      <c r="BS57" s="9">
        <v>1.436463E-2</v>
      </c>
      <c r="BT57" s="9">
        <v>1.3344163267692933E-4</v>
      </c>
      <c r="BU57" s="6">
        <v>4</v>
      </c>
      <c r="BV57" s="6"/>
      <c r="BW57" s="6"/>
      <c r="BX57" s="6"/>
      <c r="BY57" s="15">
        <v>49</v>
      </c>
      <c r="BZ57" s="9">
        <v>0.97142857142857164</v>
      </c>
      <c r="CA57" s="9">
        <v>1.3769999999999999E-4</v>
      </c>
      <c r="CB57" s="9">
        <v>1.43018E-2</v>
      </c>
      <c r="CC57" s="9">
        <v>1.3672226048469424E-4</v>
      </c>
      <c r="CD57" s="6">
        <v>4</v>
      </c>
      <c r="CE57" s="6"/>
      <c r="CF57" s="6"/>
      <c r="CG57" s="6"/>
      <c r="CH57" s="15">
        <v>49</v>
      </c>
      <c r="CI57" s="9">
        <v>0.97142857142857164</v>
      </c>
      <c r="CJ57" s="9">
        <v>1.529E-4</v>
      </c>
      <c r="CK57" s="9">
        <v>1.547136E-2</v>
      </c>
      <c r="CL57" s="9">
        <v>1.5172632140936543E-4</v>
      </c>
      <c r="CM57" s="6">
        <v>4</v>
      </c>
      <c r="CN57" s="6"/>
      <c r="CO57" s="6"/>
      <c r="CP57" s="6"/>
      <c r="CQ57" s="15">
        <v>49</v>
      </c>
      <c r="CR57" s="9">
        <v>0.97142857142857164</v>
      </c>
      <c r="CS57" s="9">
        <v>1.6469999999999999E-4</v>
      </c>
      <c r="CT57" s="9">
        <v>1.557745E-2</v>
      </c>
      <c r="CU57" s="9">
        <v>1.6342711945793438E-4</v>
      </c>
      <c r="CV57" s="6">
        <v>4</v>
      </c>
      <c r="CW57" s="6"/>
      <c r="CX57" s="6"/>
      <c r="CY57" s="6"/>
      <c r="CZ57" s="15">
        <v>49</v>
      </c>
      <c r="DA57" s="9">
        <v>0.97142857142857164</v>
      </c>
      <c r="DB57" s="9">
        <v>1.7260000000000002E-4</v>
      </c>
      <c r="DC57" s="9">
        <v>1.524469E-2</v>
      </c>
      <c r="DD57" s="9">
        <v>1.7129423661615948E-4</v>
      </c>
      <c r="DE57" s="6">
        <v>4</v>
      </c>
      <c r="DF57" s="6"/>
      <c r="DG57" s="6"/>
      <c r="DH57" s="6"/>
      <c r="DI57" s="15">
        <v>49</v>
      </c>
      <c r="DJ57" s="9">
        <v>0.97142857142857164</v>
      </c>
      <c r="DK57" s="9">
        <v>1.8249999999999999E-4</v>
      </c>
      <c r="DL57" s="9">
        <v>1.5172919999999999E-2</v>
      </c>
      <c r="DM57" s="9">
        <v>1.8112580010966906E-4</v>
      </c>
      <c r="DN57" s="6">
        <v>4</v>
      </c>
      <c r="DO57" s="6"/>
      <c r="DP57" s="6"/>
      <c r="DQ57" s="6"/>
      <c r="DR57" s="15">
        <v>49</v>
      </c>
      <c r="DS57" s="9">
        <v>0.97142857142857164</v>
      </c>
      <c r="DT57" s="9">
        <v>1.9469999999999999E-4</v>
      </c>
      <c r="DU57" s="9">
        <v>1.480278E-2</v>
      </c>
      <c r="DV57" s="9">
        <v>1.9326961834196008E-4</v>
      </c>
      <c r="DW57" s="6">
        <v>4</v>
      </c>
      <c r="DX57" s="6"/>
      <c r="DY57" s="6"/>
      <c r="DZ57" s="6"/>
      <c r="EA57" s="15">
        <v>49</v>
      </c>
      <c r="EB57" s="9">
        <v>0.97142857142857164</v>
      </c>
      <c r="EC57" s="9">
        <v>2.095E-4</v>
      </c>
      <c r="ED57" s="9">
        <v>1.354318E-2</v>
      </c>
      <c r="EE57" s="9">
        <v>2.080909251003088E-4</v>
      </c>
      <c r="EF57" s="6">
        <v>4</v>
      </c>
      <c r="EG57" s="6"/>
      <c r="EH57" s="6"/>
      <c r="EI57" s="6"/>
      <c r="EJ57" s="15">
        <v>49</v>
      </c>
      <c r="EK57" s="9">
        <v>0.97142857142857164</v>
      </c>
      <c r="EL57" s="9">
        <v>2.2739999999999997E-4</v>
      </c>
      <c r="EM57" s="9">
        <v>1.31863E-2</v>
      </c>
      <c r="EN57" s="9">
        <v>2.259105345699703E-4</v>
      </c>
      <c r="EO57" s="6">
        <v>4</v>
      </c>
      <c r="EP57" s="6"/>
      <c r="EQ57" s="6"/>
      <c r="ER57" s="6"/>
      <c r="ES57" s="15">
        <v>49</v>
      </c>
      <c r="ET57" s="9">
        <v>0.97142857142857164</v>
      </c>
      <c r="EU57" s="9">
        <v>2.3039999999999999E-4</v>
      </c>
      <c r="EV57" s="9">
        <v>1.288892E-2</v>
      </c>
      <c r="EW57" s="9">
        <v>2.2892470866449634E-4</v>
      </c>
      <c r="EX57" s="6">
        <v>4</v>
      </c>
      <c r="EY57" s="6"/>
      <c r="EZ57" s="6"/>
      <c r="FA57" s="6"/>
      <c r="FB57" s="15">
        <v>49</v>
      </c>
      <c r="FC57" s="9">
        <v>0.97142857142857164</v>
      </c>
      <c r="FD57" s="9">
        <v>2.2800000000000001E-4</v>
      </c>
      <c r="FE57" s="9">
        <v>1.2765540000000001E-2</v>
      </c>
      <c r="FF57" s="9">
        <v>2.2655400711603271E-4</v>
      </c>
      <c r="FG57" s="6">
        <v>4</v>
      </c>
      <c r="FH57" s="6"/>
      <c r="FI57" s="6"/>
      <c r="FJ57" s="6"/>
      <c r="FK57" s="15">
        <v>49</v>
      </c>
      <c r="FL57" s="9">
        <v>0.97142857142857164</v>
      </c>
      <c r="FM57" s="9">
        <v>2.0340000000000001E-4</v>
      </c>
      <c r="FN57" s="9">
        <v>1.2280879999999999E-2</v>
      </c>
      <c r="FO57" s="9">
        <v>2.0215865328868945E-4</v>
      </c>
      <c r="FP57" s="6">
        <v>4</v>
      </c>
      <c r="FQ57" s="6"/>
      <c r="FR57" s="6"/>
      <c r="FS57" s="6"/>
      <c r="FT57" s="15">
        <v>49</v>
      </c>
      <c r="FU57" s="9">
        <v>0.97142857142857164</v>
      </c>
      <c r="FV57" s="9">
        <v>1.7430000000000001E-4</v>
      </c>
      <c r="FW57" s="9">
        <v>1.2053039999999999E-2</v>
      </c>
      <c r="FX57" s="9">
        <v>1.7325590987833775E-4</v>
      </c>
      <c r="FY57" s="6">
        <v>4</v>
      </c>
      <c r="FZ57" s="6"/>
      <c r="GA57" s="6"/>
      <c r="GB57" s="6"/>
      <c r="GC57" s="15">
        <v>49</v>
      </c>
      <c r="GD57" s="9">
        <v>0.97142857142857164</v>
      </c>
      <c r="GE57" s="9">
        <v>1.4550000000000001E-4</v>
      </c>
      <c r="GF57" s="9">
        <v>1.165572E-2</v>
      </c>
      <c r="GG57" s="9">
        <v>1.4465701346634958E-4</v>
      </c>
      <c r="GH57" s="6">
        <v>4</v>
      </c>
      <c r="GI57" s="6"/>
      <c r="GJ57" s="6"/>
      <c r="GK57" s="6"/>
      <c r="GL57" s="15">
        <v>49</v>
      </c>
      <c r="GM57" s="9">
        <v>0.97142857142857164</v>
      </c>
      <c r="GN57" s="9">
        <v>1.2660000000000001E-4</v>
      </c>
      <c r="GO57" s="9">
        <v>1.1391460000000001E-2</v>
      </c>
      <c r="GP57" s="9">
        <v>1.2588306239937638E-4</v>
      </c>
      <c r="GQ57" s="6">
        <v>4</v>
      </c>
      <c r="GR57" s="6"/>
      <c r="GS57" s="6"/>
      <c r="GT57" s="6"/>
      <c r="GU57" s="15">
        <v>49</v>
      </c>
      <c r="GV57" s="9">
        <v>0.97142857142857164</v>
      </c>
      <c r="GW57" s="9">
        <v>1.1310000000000001E-4</v>
      </c>
      <c r="GX57" s="9">
        <v>1.117107E-2</v>
      </c>
      <c r="GY57" s="9">
        <v>1.1247178309687436E-4</v>
      </c>
      <c r="GZ57" s="6">
        <v>4</v>
      </c>
      <c r="HA57" s="6"/>
      <c r="HB57" s="6"/>
      <c r="HC57" s="6"/>
      <c r="HD57" s="15">
        <v>49</v>
      </c>
      <c r="HE57" s="9">
        <v>0.97142857142857164</v>
      </c>
      <c r="HF57" s="9">
        <v>1.065E-4</v>
      </c>
      <c r="HG57" s="9">
        <v>1.078869E-2</v>
      </c>
      <c r="HH57" s="9">
        <v>1.0592864054857449E-4</v>
      </c>
      <c r="HI57" s="6">
        <v>4</v>
      </c>
      <c r="HJ57" s="6"/>
      <c r="HK57" s="6"/>
      <c r="HL57" s="6"/>
      <c r="HM57" s="15">
        <v>49</v>
      </c>
      <c r="HN57" s="9">
        <v>0.97142857142857164</v>
      </c>
      <c r="HO57" s="9">
        <v>1.0670000000000001E-4</v>
      </c>
      <c r="HP57" s="9">
        <v>1.065643E-2</v>
      </c>
      <c r="HQ57" s="9">
        <v>1.061344807782719E-4</v>
      </c>
      <c r="HR57" s="6">
        <v>4</v>
      </c>
      <c r="HS57" s="6"/>
      <c r="HT57" s="6"/>
      <c r="HU57" s="6"/>
      <c r="HV57" s="15">
        <v>49</v>
      </c>
      <c r="HW57" s="9">
        <v>0.97142857142857164</v>
      </c>
      <c r="HX57" s="9">
        <v>1.066E-4</v>
      </c>
      <c r="HY57" s="9">
        <v>1.040899E-2</v>
      </c>
      <c r="HZ57" s="9">
        <v>1.0604810457114476E-4</v>
      </c>
      <c r="IA57" s="6">
        <v>4</v>
      </c>
      <c r="IB57" s="6"/>
      <c r="IC57" s="6"/>
      <c r="ID57" s="6"/>
      <c r="IE57" s="15">
        <v>49</v>
      </c>
      <c r="IF57" s="9">
        <v>0.97142857142857164</v>
      </c>
      <c r="IG57" s="9">
        <v>1.1710000000000001E-4</v>
      </c>
      <c r="IH57" s="9">
        <v>1.019044E-2</v>
      </c>
      <c r="II57" s="9">
        <v>1.1650636655532048E-4</v>
      </c>
      <c r="IJ57" s="6">
        <v>4</v>
      </c>
      <c r="IK57" s="6"/>
      <c r="IL57" s="6"/>
      <c r="IM57" s="6"/>
      <c r="IN57" s="15">
        <v>49</v>
      </c>
      <c r="IO57" s="9">
        <v>0.97142857142857164</v>
      </c>
      <c r="IP57" s="9">
        <v>1.226E-4</v>
      </c>
      <c r="IQ57" s="9">
        <v>1.0100339999999999E-2</v>
      </c>
      <c r="IR57" s="9">
        <v>1.219839860836368E-4</v>
      </c>
      <c r="IS57" s="6">
        <v>4</v>
      </c>
      <c r="IT57" s="6"/>
      <c r="IU57" s="6"/>
      <c r="IV57" s="6"/>
      <c r="IW57" s="15">
        <v>49</v>
      </c>
      <c r="IX57" s="9">
        <v>0.97142857142857164</v>
      </c>
      <c r="IY57" s="9">
        <v>1.316E-4</v>
      </c>
      <c r="IZ57" s="9">
        <v>9.8219599999999994E-3</v>
      </c>
      <c r="JA57" s="9">
        <v>1.3095686970828632E-4</v>
      </c>
      <c r="JB57" s="6">
        <v>4</v>
      </c>
      <c r="JC57" s="6"/>
      <c r="JD57" s="6"/>
      <c r="JE57" s="6"/>
      <c r="JF57" s="15">
        <v>49</v>
      </c>
      <c r="JG57" s="9">
        <v>0.97142857142857164</v>
      </c>
      <c r="JH57" s="9">
        <v>1.3329999999999999E-4</v>
      </c>
      <c r="JI57" s="9">
        <v>9.6568599999999997E-3</v>
      </c>
      <c r="JJ57" s="9">
        <v>1.326595102341755E-4</v>
      </c>
      <c r="JK57" s="6">
        <v>4</v>
      </c>
      <c r="JL57" s="6"/>
      <c r="JM57" s="6"/>
      <c r="JN57" s="6"/>
      <c r="JO57" s="15">
        <v>49</v>
      </c>
      <c r="JP57" s="9">
        <v>0.97142857142857164</v>
      </c>
      <c r="JQ57" s="9">
        <v>1.3109999999999999E-4</v>
      </c>
      <c r="JR57" s="9">
        <v>9.6374800000000004E-3</v>
      </c>
      <c r="JS57" s="9">
        <v>1.3047126281974126E-4</v>
      </c>
      <c r="JT57" s="6">
        <v>4</v>
      </c>
      <c r="JU57" s="6"/>
      <c r="JV57" s="6"/>
      <c r="JW57" s="6"/>
      <c r="JX57" s="15">
        <v>49</v>
      </c>
      <c r="JY57" s="9">
        <v>0.97142857142857164</v>
      </c>
      <c r="JZ57" s="9">
        <v>1.026845375519516E-4</v>
      </c>
      <c r="KA57" s="9">
        <v>1.119722085509766E-2</v>
      </c>
      <c r="KB57" s="9">
        <v>1.7101783957593002E-3</v>
      </c>
      <c r="KC57" s="6">
        <v>4</v>
      </c>
      <c r="KD57" s="6"/>
      <c r="KE57" s="6"/>
      <c r="KF57" s="6"/>
      <c r="KG57" s="15">
        <v>49</v>
      </c>
      <c r="KH57" s="9">
        <v>0.97142857142857164</v>
      </c>
      <c r="KI57" s="9">
        <v>1.0273643069864199E-4</v>
      </c>
      <c r="KJ57" s="9">
        <v>1.120962474107841E-2</v>
      </c>
      <c r="KK57" s="9">
        <v>1.7095027106213149E-3</v>
      </c>
      <c r="KL57" s="6">
        <v>4</v>
      </c>
      <c r="KM57" s="6"/>
      <c r="KN57" s="6"/>
      <c r="KO57" s="6"/>
      <c r="KP57" s="15">
        <v>49</v>
      </c>
      <c r="KQ57" s="9">
        <v>0.97142857142857164</v>
      </c>
      <c r="KR57" s="9">
        <v>1.03344672019067E-4</v>
      </c>
      <c r="KS57" s="9">
        <v>1.122204236764617E-2</v>
      </c>
      <c r="KT57" s="9">
        <v>1.7180066721190143E-3</v>
      </c>
      <c r="KU57" s="6">
        <v>4</v>
      </c>
      <c r="KV57" s="6"/>
      <c r="KW57" s="6"/>
      <c r="KX57" s="6"/>
      <c r="KY57" s="15">
        <v>49</v>
      </c>
      <c r="KZ57" s="9">
        <v>0.97142857142857164</v>
      </c>
      <c r="LA57" s="9">
        <v>1.046772474461043E-4</v>
      </c>
      <c r="LB57" s="9">
        <v>1.123447375002228E-2</v>
      </c>
      <c r="LC57" s="9">
        <v>1.7385028303256304E-3</v>
      </c>
      <c r="LD57" s="6">
        <v>4</v>
      </c>
      <c r="LE57" s="6"/>
      <c r="LF57" s="6"/>
      <c r="LG57" s="6"/>
      <c r="LH57" s="15">
        <v>49</v>
      </c>
      <c r="LI57" s="9">
        <v>0.97142857142857164</v>
      </c>
      <c r="LJ57" s="9">
        <v>1.06836834236566E-4</v>
      </c>
      <c r="LK57" s="9">
        <v>1.1246918903444919E-2</v>
      </c>
      <c r="LL57" s="9">
        <v>1.7726501871297613E-3</v>
      </c>
      <c r="LM57" s="6">
        <v>4</v>
      </c>
      <c r="LN57" s="6"/>
      <c r="LO57" s="6"/>
      <c r="LP57" s="6"/>
      <c r="LQ57" s="15">
        <v>49</v>
      </c>
      <c r="LR57" s="9">
        <v>0.97142857142857164</v>
      </c>
      <c r="LS57" s="9">
        <v>1.098263447640852E-4</v>
      </c>
      <c r="LT57" s="9">
        <v>1.12593778431692E-2</v>
      </c>
      <c r="LU57" s="9">
        <v>1.8200329771859633E-3</v>
      </c>
      <c r="LV57" s="6">
        <v>4</v>
      </c>
      <c r="LW57" s="6"/>
      <c r="LX57" s="6"/>
      <c r="LY57" s="6"/>
      <c r="LZ57" s="15">
        <v>49</v>
      </c>
      <c r="MA57" s="9">
        <v>0.97142857142857164</v>
      </c>
      <c r="MB57" s="9">
        <v>1.135116025285597E-4</v>
      </c>
      <c r="MC57" s="9">
        <v>1.127185058446707E-2</v>
      </c>
      <c r="MD57" s="9">
        <v>1.8787601203693019E-3</v>
      </c>
      <c r="ME57" s="6">
        <v>4</v>
      </c>
      <c r="MF57" s="6"/>
      <c r="MG57" s="6"/>
      <c r="MH57" s="6"/>
      <c r="MI57" s="15">
        <v>49</v>
      </c>
      <c r="MJ57" s="9">
        <v>0.97142857142857164</v>
      </c>
      <c r="MK57" s="9">
        <v>1.175874674386602E-4</v>
      </c>
      <c r="ML57" s="9">
        <v>1.128433714262745E-2</v>
      </c>
      <c r="MM57" s="9">
        <v>1.9437388281815496E-3</v>
      </c>
      <c r="MN57" s="6">
        <v>4</v>
      </c>
      <c r="MO57" s="6"/>
      <c r="MP57" s="6"/>
      <c r="MQ57" s="6"/>
      <c r="MR57" s="15">
        <v>49</v>
      </c>
      <c r="MS57" s="9">
        <v>0.97142857142857164</v>
      </c>
      <c r="MT57" s="9">
        <v>1.215632329500019E-4</v>
      </c>
      <c r="MU57" s="9">
        <v>1.129683753295615E-2</v>
      </c>
      <c r="MV57" s="9">
        <v>2.0067996514031754E-3</v>
      </c>
      <c r="MW57" s="6">
        <v>4</v>
      </c>
      <c r="MX57" s="6"/>
      <c r="MY57" s="6"/>
      <c r="MZ57" s="6"/>
      <c r="NA57" s="15">
        <v>49</v>
      </c>
      <c r="NB57" s="9">
        <v>0.97142857142857164</v>
      </c>
      <c r="NC57" s="9">
        <v>1.02986681324452E-4</v>
      </c>
      <c r="ND57" s="9">
        <v>1.118483069449943E-2</v>
      </c>
      <c r="NE57" s="9">
        <v>1.7167152473705676E-3</v>
      </c>
      <c r="NF57" s="6">
        <v>4</v>
      </c>
    </row>
    <row r="58" spans="1:370">
      <c r="A58" s="6"/>
      <c r="B58" s="6"/>
      <c r="C58" s="6"/>
      <c r="D58" s="15">
        <f t="shared" si="2"/>
        <v>50</v>
      </c>
      <c r="E58" s="9">
        <v>0</v>
      </c>
      <c r="F58" s="9">
        <f>$C$12</f>
        <v>9.5500000000000004E-5</v>
      </c>
      <c r="G58" s="9">
        <f>'mu (tau) a'!B51</f>
        <v>1.8570639999999999E-2</v>
      </c>
      <c r="H58" s="9">
        <f>F58*'qx (tau) a'!B51/G58</f>
        <v>9.4621399424037086E-5</v>
      </c>
      <c r="I58" s="6">
        <f t="shared" si="0"/>
        <v>5</v>
      </c>
      <c r="K58" s="6"/>
      <c r="L58" s="6"/>
      <c r="M58" s="6"/>
      <c r="N58" s="15">
        <v>50</v>
      </c>
      <c r="O58" s="9">
        <v>0</v>
      </c>
      <c r="P58" s="9">
        <v>9.5500000000000004E-5</v>
      </c>
      <c r="Q58" s="9">
        <v>1.8570639999999999E-2</v>
      </c>
      <c r="R58" s="9">
        <v>9.4621399424037086E-5</v>
      </c>
      <c r="S58" s="6">
        <v>5</v>
      </c>
      <c r="T58" s="6"/>
      <c r="U58" s="6"/>
      <c r="V58" s="6"/>
      <c r="W58" s="15">
        <v>50</v>
      </c>
      <c r="X58" s="9">
        <v>0</v>
      </c>
      <c r="Y58" s="9">
        <v>7.75E-5</v>
      </c>
      <c r="Z58" s="9">
        <v>1.690823E-2</v>
      </c>
      <c r="AA58" s="9">
        <v>7.6850279420140371E-5</v>
      </c>
      <c r="AB58" s="6">
        <v>5</v>
      </c>
      <c r="AC58" s="6"/>
      <c r="AD58" s="6"/>
      <c r="AE58" s="6"/>
      <c r="AF58" s="15">
        <v>50</v>
      </c>
      <c r="AG58" s="9">
        <v>0</v>
      </c>
      <c r="AH58" s="9">
        <v>6.9499999999999995E-5</v>
      </c>
      <c r="AI58" s="9">
        <v>1.8270140000000001E-2</v>
      </c>
      <c r="AJ58" s="9">
        <v>6.8870852932708778E-5</v>
      </c>
      <c r="AK58" s="6">
        <v>5</v>
      </c>
      <c r="AL58" s="6"/>
      <c r="AM58" s="6"/>
      <c r="AN58" s="6"/>
      <c r="AO58" s="15">
        <v>50</v>
      </c>
      <c r="AP58" s="9">
        <v>0</v>
      </c>
      <c r="AQ58" s="9">
        <v>7.5150000000000011E-4</v>
      </c>
      <c r="AR58" s="9">
        <v>1.8563030000000001E-2</v>
      </c>
      <c r="AS58" s="9">
        <v>7.4458902883850324E-4</v>
      </c>
      <c r="AT58" s="6">
        <v>5</v>
      </c>
      <c r="AU58" s="6"/>
      <c r="AV58" s="6"/>
      <c r="AW58" s="6"/>
      <c r="AX58" s="15">
        <v>50</v>
      </c>
      <c r="AY58" s="9">
        <v>0</v>
      </c>
      <c r="AZ58" s="9">
        <v>7.8620000000000003E-4</v>
      </c>
      <c r="BA58" s="9">
        <v>1.7422480000000001E-2</v>
      </c>
      <c r="BB58" s="9">
        <v>7.7941040104508648E-4</v>
      </c>
      <c r="BC58" s="6">
        <v>5</v>
      </c>
      <c r="BD58" s="6"/>
      <c r="BE58" s="6"/>
      <c r="BF58" s="6"/>
      <c r="BG58" s="15">
        <v>50</v>
      </c>
      <c r="BH58" s="9">
        <v>0</v>
      </c>
      <c r="BI58" s="9">
        <v>8.1540000000000009E-4</v>
      </c>
      <c r="BJ58" s="9">
        <v>1.5360250000000001E-2</v>
      </c>
      <c r="BK58" s="9">
        <v>8.091853304470956E-4</v>
      </c>
      <c r="BL58" s="6">
        <v>5</v>
      </c>
      <c r="BM58" s="6"/>
      <c r="BN58" s="6"/>
      <c r="BO58" s="6"/>
      <c r="BP58" s="15">
        <v>50</v>
      </c>
      <c r="BQ58" s="9">
        <v>0</v>
      </c>
      <c r="BR58" s="9">
        <v>8.3319999999999998E-4</v>
      </c>
      <c r="BS58" s="9">
        <v>1.533109E-2</v>
      </c>
      <c r="BT58" s="9">
        <v>8.2686149986726317E-4</v>
      </c>
      <c r="BU58" s="6">
        <v>5</v>
      </c>
      <c r="BV58" s="6"/>
      <c r="BW58" s="6"/>
      <c r="BX58" s="6"/>
      <c r="BY58" s="15">
        <v>50</v>
      </c>
      <c r="BZ58" s="9">
        <v>0</v>
      </c>
      <c r="CA58" s="9">
        <v>8.7450000000000006E-4</v>
      </c>
      <c r="CB58" s="9">
        <v>1.526519E-2</v>
      </c>
      <c r="CC58" s="9">
        <v>8.6787588100770455E-4</v>
      </c>
      <c r="CD58" s="6">
        <v>5</v>
      </c>
      <c r="CE58" s="6"/>
      <c r="CF58" s="6"/>
      <c r="CG58" s="6"/>
      <c r="CH58" s="15">
        <v>50</v>
      </c>
      <c r="CI58" s="9">
        <v>0</v>
      </c>
      <c r="CJ58" s="9">
        <v>9.3760000000000002E-4</v>
      </c>
      <c r="CK58" s="9">
        <v>1.643387E-2</v>
      </c>
      <c r="CL58" s="9">
        <v>9.2995890462806391E-4</v>
      </c>
      <c r="CM58" s="6">
        <v>5</v>
      </c>
      <c r="CN58" s="6"/>
      <c r="CO58" s="6"/>
      <c r="CP58" s="6"/>
      <c r="CQ58" s="15">
        <v>50</v>
      </c>
      <c r="CR58" s="9">
        <v>0</v>
      </c>
      <c r="CS58" s="9">
        <v>9.9780000000000008E-4</v>
      </c>
      <c r="CT58" s="9">
        <v>1.6494129999999999E-2</v>
      </c>
      <c r="CU58" s="9">
        <v>9.8963811598429285E-4</v>
      </c>
      <c r="CV58" s="6">
        <v>5</v>
      </c>
      <c r="CW58" s="6"/>
      <c r="CX58" s="6"/>
      <c r="CY58" s="6"/>
      <c r="CZ58" s="15">
        <v>50</v>
      </c>
      <c r="DA58" s="9">
        <v>0</v>
      </c>
      <c r="DB58" s="9">
        <v>1.0597E-3</v>
      </c>
      <c r="DC58" s="9">
        <v>1.6209399999999999E-2</v>
      </c>
      <c r="DD58" s="9">
        <v>1.0511802457833111E-3</v>
      </c>
      <c r="DE58" s="6">
        <v>5</v>
      </c>
      <c r="DF58" s="6"/>
      <c r="DG58" s="6"/>
      <c r="DH58" s="6"/>
      <c r="DI58" s="15">
        <v>50</v>
      </c>
      <c r="DJ58" s="9">
        <v>0</v>
      </c>
      <c r="DK58" s="9">
        <v>1.1202E-3</v>
      </c>
      <c r="DL58" s="9">
        <v>1.6095370000000001E-2</v>
      </c>
      <c r="DM58" s="9">
        <v>1.1112567013992223E-3</v>
      </c>
      <c r="DN58" s="6">
        <v>5</v>
      </c>
      <c r="DO58" s="6"/>
      <c r="DP58" s="6"/>
      <c r="DQ58" s="6"/>
      <c r="DR58" s="15">
        <v>50</v>
      </c>
      <c r="DS58" s="9">
        <v>0</v>
      </c>
      <c r="DT58" s="9">
        <v>1.2023000000000001E-3</v>
      </c>
      <c r="DU58" s="9">
        <v>1.5757529999999999E-2</v>
      </c>
      <c r="DV58" s="9">
        <v>1.1929013623962642E-3</v>
      </c>
      <c r="DW58" s="6">
        <v>5</v>
      </c>
      <c r="DX58" s="6"/>
      <c r="DY58" s="6"/>
      <c r="DZ58" s="6"/>
      <c r="EA58" s="15">
        <v>50</v>
      </c>
      <c r="EB58" s="9">
        <v>0</v>
      </c>
      <c r="EC58" s="9">
        <v>1.2918999999999999E-3</v>
      </c>
      <c r="ED58" s="9">
        <v>1.4478110000000001E-2</v>
      </c>
      <c r="EE58" s="9">
        <v>1.2826145950680023E-3</v>
      </c>
      <c r="EF58" s="6">
        <v>5</v>
      </c>
      <c r="EG58" s="6"/>
      <c r="EH58" s="6"/>
      <c r="EI58" s="6"/>
      <c r="EJ58" s="15">
        <v>50</v>
      </c>
      <c r="EK58" s="9">
        <v>0</v>
      </c>
      <c r="EL58" s="9">
        <v>1.3834000000000001E-3</v>
      </c>
      <c r="EM58" s="9">
        <v>1.411079E-2</v>
      </c>
      <c r="EN58" s="9">
        <v>1.3737079186920082E-3</v>
      </c>
      <c r="EO58" s="6">
        <v>5</v>
      </c>
      <c r="EP58" s="6"/>
      <c r="EQ58" s="6"/>
      <c r="ER58" s="6"/>
      <c r="ES58" s="15">
        <v>50</v>
      </c>
      <c r="ET58" s="9">
        <v>0</v>
      </c>
      <c r="EU58" s="9">
        <v>1.4073E-3</v>
      </c>
      <c r="EV58" s="9">
        <v>1.380141E-2</v>
      </c>
      <c r="EW58" s="9">
        <v>1.3976548617858609E-3</v>
      </c>
      <c r="EX58" s="6">
        <v>5</v>
      </c>
      <c r="EY58" s="6"/>
      <c r="EZ58" s="6"/>
      <c r="FA58" s="6"/>
      <c r="FB58" s="15">
        <v>50</v>
      </c>
      <c r="FC58" s="9">
        <v>0</v>
      </c>
      <c r="FD58" s="9">
        <v>1.3765000000000001E-3</v>
      </c>
      <c r="FE58" s="9">
        <v>1.366946E-2</v>
      </c>
      <c r="FF58" s="9">
        <v>1.3671561462559607E-3</v>
      </c>
      <c r="FG58" s="6">
        <v>5</v>
      </c>
      <c r="FH58" s="6"/>
      <c r="FI58" s="6"/>
      <c r="FJ58" s="6"/>
      <c r="FK58" s="15">
        <v>50</v>
      </c>
      <c r="FL58" s="9">
        <v>0</v>
      </c>
      <c r="FM58" s="9">
        <v>1.2053000000000001E-3</v>
      </c>
      <c r="FN58" s="9">
        <v>1.3171540000000001E-2</v>
      </c>
      <c r="FO58" s="9">
        <v>1.197413848950085E-3</v>
      </c>
      <c r="FP58" s="6">
        <v>5</v>
      </c>
      <c r="FQ58" s="6"/>
      <c r="FR58" s="6"/>
      <c r="FS58" s="6"/>
      <c r="FT58" s="15">
        <v>50</v>
      </c>
      <c r="FU58" s="9">
        <v>0</v>
      </c>
      <c r="FV58" s="9">
        <v>1.0185999999999999E-3</v>
      </c>
      <c r="FW58" s="9">
        <v>1.2930759999999999E-2</v>
      </c>
      <c r="FX58" s="9">
        <v>1.0120570809449714E-3</v>
      </c>
      <c r="FY58" s="6">
        <v>5</v>
      </c>
      <c r="FZ58" s="6"/>
      <c r="GA58" s="6"/>
      <c r="GB58" s="6"/>
      <c r="GC58" s="15">
        <v>50</v>
      </c>
      <c r="GD58" s="9">
        <v>0</v>
      </c>
      <c r="GE58" s="9">
        <v>8.3589999999999999E-4</v>
      </c>
      <c r="GF58" s="9">
        <v>1.251714E-2</v>
      </c>
      <c r="GG58" s="9">
        <v>8.3070114347207112E-4</v>
      </c>
      <c r="GH58" s="6">
        <v>5</v>
      </c>
      <c r="GI58" s="6"/>
      <c r="GJ58" s="6"/>
      <c r="GK58" s="6"/>
      <c r="GL58" s="15">
        <v>50</v>
      </c>
      <c r="GM58" s="9">
        <v>0</v>
      </c>
      <c r="GN58" s="9">
        <v>7.2150000000000003E-4</v>
      </c>
      <c r="GO58" s="9">
        <v>1.224189E-2</v>
      </c>
      <c r="GP58" s="9">
        <v>7.1711096325812438E-4</v>
      </c>
      <c r="GQ58" s="6">
        <v>5</v>
      </c>
      <c r="GR58" s="6"/>
      <c r="GS58" s="6"/>
      <c r="GT58" s="6"/>
      <c r="GU58" s="15">
        <v>50</v>
      </c>
      <c r="GV58" s="9">
        <v>0</v>
      </c>
      <c r="GW58" s="9">
        <v>6.4319999999999991E-4</v>
      </c>
      <c r="GX58" s="9">
        <v>1.201341E-2</v>
      </c>
      <c r="GY58" s="9">
        <v>6.3935956368757897E-4</v>
      </c>
      <c r="GZ58" s="6">
        <v>5</v>
      </c>
      <c r="HA58" s="6"/>
      <c r="HB58" s="6"/>
      <c r="HC58" s="6"/>
      <c r="HD58" s="15">
        <v>50</v>
      </c>
      <c r="HE58" s="9">
        <v>0</v>
      </c>
      <c r="HF58" s="9">
        <v>6.1140000000000001E-4</v>
      </c>
      <c r="HG58" s="9">
        <v>1.161767E-2</v>
      </c>
      <c r="HH58" s="9">
        <v>6.0786874631488068E-4</v>
      </c>
      <c r="HI58" s="6">
        <v>5</v>
      </c>
      <c r="HJ58" s="6"/>
      <c r="HK58" s="6"/>
      <c r="HL58" s="6"/>
      <c r="HM58" s="15">
        <v>50</v>
      </c>
      <c r="HN58" s="9">
        <v>0</v>
      </c>
      <c r="HO58" s="9">
        <v>6.1590000000000006E-4</v>
      </c>
      <c r="HP58" s="9">
        <v>1.148661E-2</v>
      </c>
      <c r="HQ58" s="9">
        <v>6.1238313288254772E-4</v>
      </c>
      <c r="HR58" s="6">
        <v>5</v>
      </c>
      <c r="HS58" s="6"/>
      <c r="HT58" s="6"/>
      <c r="HU58" s="6"/>
      <c r="HV58" s="15">
        <v>50</v>
      </c>
      <c r="HW58" s="9">
        <v>0</v>
      </c>
      <c r="HX58" s="9">
        <v>6.1430000000000002E-4</v>
      </c>
      <c r="HY58" s="9">
        <v>1.1228470000000001E-2</v>
      </c>
      <c r="HZ58" s="9">
        <v>6.1087028366286773E-4</v>
      </c>
      <c r="IA58" s="6">
        <v>5</v>
      </c>
      <c r="IB58" s="6"/>
      <c r="IC58" s="6"/>
      <c r="ID58" s="6"/>
      <c r="IE58" s="15">
        <v>50</v>
      </c>
      <c r="IF58" s="9">
        <v>0</v>
      </c>
      <c r="IG58" s="9">
        <v>6.7860000000000001E-4</v>
      </c>
      <c r="IH58" s="9">
        <v>1.100254E-2</v>
      </c>
      <c r="II58" s="9">
        <v>6.7488768138993362E-4</v>
      </c>
      <c r="IJ58" s="6">
        <v>5</v>
      </c>
      <c r="IK58" s="6"/>
      <c r="IL58" s="6"/>
      <c r="IM58" s="6"/>
      <c r="IN58" s="15">
        <v>50</v>
      </c>
      <c r="IO58" s="9">
        <v>0</v>
      </c>
      <c r="IP58" s="9">
        <v>7.203E-4</v>
      </c>
      <c r="IQ58" s="9">
        <v>1.090824E-2</v>
      </c>
      <c r="IR58" s="9">
        <v>7.1639284806714932E-4</v>
      </c>
      <c r="IS58" s="6">
        <v>5</v>
      </c>
      <c r="IT58" s="6"/>
      <c r="IU58" s="6"/>
      <c r="IV58" s="6"/>
      <c r="IW58" s="15">
        <v>50</v>
      </c>
      <c r="IX58" s="9">
        <v>0</v>
      </c>
      <c r="IY58" s="9">
        <v>7.6090000000000001E-4</v>
      </c>
      <c r="IZ58" s="9">
        <v>1.061759E-2</v>
      </c>
      <c r="JA58" s="9">
        <v>7.5688179407944743E-4</v>
      </c>
      <c r="JB58" s="6">
        <v>5</v>
      </c>
      <c r="JC58" s="6"/>
      <c r="JD58" s="6"/>
      <c r="JE58" s="6"/>
      <c r="JF58" s="15">
        <v>50</v>
      </c>
      <c r="JG58" s="9">
        <v>0</v>
      </c>
      <c r="JH58" s="9">
        <v>7.7189999999999995E-4</v>
      </c>
      <c r="JI58" s="9">
        <v>1.04431E-2</v>
      </c>
      <c r="JJ58" s="9">
        <v>7.6789012027080072E-4</v>
      </c>
      <c r="JK58" s="6">
        <v>5</v>
      </c>
      <c r="JL58" s="6"/>
      <c r="JM58" s="6"/>
      <c r="JN58" s="6"/>
      <c r="JO58" s="15">
        <v>50</v>
      </c>
      <c r="JP58" s="9">
        <v>0</v>
      </c>
      <c r="JQ58" s="9">
        <v>7.5889999999999996E-4</v>
      </c>
      <c r="JR58" s="9">
        <v>1.041157E-2</v>
      </c>
      <c r="JS58" s="9">
        <v>7.5496976776797352E-4</v>
      </c>
      <c r="JT58" s="6">
        <v>5</v>
      </c>
      <c r="JU58" s="6"/>
      <c r="JV58" s="6"/>
      <c r="JW58" s="6"/>
      <c r="JX58" s="15">
        <v>50</v>
      </c>
      <c r="JY58" s="9">
        <v>0</v>
      </c>
      <c r="JZ58" s="9">
        <v>5.8762163855131488E-4</v>
      </c>
      <c r="KA58" s="9">
        <v>1.203157978269377E-2</v>
      </c>
      <c r="KB58" s="9">
        <v>1.8845840025184264E-2</v>
      </c>
      <c r="KC58" s="6">
        <v>5</v>
      </c>
      <c r="KD58" s="6"/>
      <c r="KE58" s="6"/>
      <c r="KF58" s="6"/>
      <c r="KG58" s="15">
        <v>50</v>
      </c>
      <c r="KH58" s="9">
        <v>0</v>
      </c>
      <c r="KI58" s="9">
        <v>5.8573206199682092E-4</v>
      </c>
      <c r="KJ58" s="9">
        <v>1.204436578424827E-2</v>
      </c>
      <c r="KK58" s="9">
        <v>1.8767447899297726E-2</v>
      </c>
      <c r="KL58" s="6">
        <v>5</v>
      </c>
      <c r="KM58" s="6"/>
      <c r="KN58" s="6"/>
      <c r="KO58" s="6"/>
      <c r="KP58" s="15">
        <v>50</v>
      </c>
      <c r="KQ58" s="9">
        <v>0</v>
      </c>
      <c r="KR58" s="9">
        <v>5.860565584769492E-4</v>
      </c>
      <c r="KS58" s="9">
        <v>1.205716537353094E-2</v>
      </c>
      <c r="KT58" s="9">
        <v>1.8759452954473121E-2</v>
      </c>
      <c r="KU58" s="6">
        <v>5</v>
      </c>
      <c r="KV58" s="6"/>
      <c r="KW58" s="6"/>
      <c r="KX58" s="6"/>
      <c r="KY58" s="15">
        <v>50</v>
      </c>
      <c r="KZ58" s="9">
        <v>0</v>
      </c>
      <c r="LA58" s="9">
        <v>5.8986116645971007E-4</v>
      </c>
      <c r="LB58" s="9">
        <v>1.2069978564981539E-2</v>
      </c>
      <c r="LC58" s="9">
        <v>1.886228753112992E-2</v>
      </c>
      <c r="LD58" s="6">
        <v>5</v>
      </c>
      <c r="LE58" s="6"/>
      <c r="LF58" s="6"/>
      <c r="LG58" s="6"/>
      <c r="LH58" s="15">
        <v>50</v>
      </c>
      <c r="LI58" s="9">
        <v>0</v>
      </c>
      <c r="LJ58" s="9">
        <v>5.9820407098143185E-4</v>
      </c>
      <c r="LK58" s="9">
        <v>1.208280537305511E-2</v>
      </c>
      <c r="LL58" s="9">
        <v>1.9109299311375019E-2</v>
      </c>
      <c r="LM58" s="6">
        <v>5</v>
      </c>
      <c r="LN58" s="6"/>
      <c r="LO58" s="6"/>
      <c r="LP58" s="6"/>
      <c r="LQ58" s="15">
        <v>50</v>
      </c>
      <c r="LR58" s="9">
        <v>0</v>
      </c>
      <c r="LS58" s="9">
        <v>6.1174633838589974E-4</v>
      </c>
      <c r="LT58" s="9">
        <v>1.2095645812222101E-2</v>
      </c>
      <c r="LU58" s="9">
        <v>1.9521065960227922E-2</v>
      </c>
      <c r="LV58" s="6">
        <v>5</v>
      </c>
      <c r="LW58" s="6"/>
      <c r="LX58" s="6"/>
      <c r="LY58" s="6"/>
      <c r="LZ58" s="15">
        <v>50</v>
      </c>
      <c r="MA58" s="9">
        <v>0</v>
      </c>
      <c r="MB58" s="9">
        <v>6.3053627460265833E-4</v>
      </c>
      <c r="MC58" s="9">
        <v>1.2108499896968321E-2</v>
      </c>
      <c r="MD58" s="9">
        <v>2.0098570211955765E-2</v>
      </c>
      <c r="ME58" s="6">
        <v>5</v>
      </c>
      <c r="MF58" s="6"/>
      <c r="MG58" s="6"/>
      <c r="MH58" s="6"/>
      <c r="MI58" s="15">
        <v>50</v>
      </c>
      <c r="MJ58" s="9">
        <v>0</v>
      </c>
      <c r="MK58" s="9">
        <v>6.5376687471115763E-4</v>
      </c>
      <c r="ML58" s="9">
        <v>1.2121367641794971E-2</v>
      </c>
      <c r="MM58" s="9">
        <v>2.0815437583928786E-2</v>
      </c>
      <c r="MN58" s="6">
        <v>5</v>
      </c>
      <c r="MO58" s="6"/>
      <c r="MP58" s="6"/>
      <c r="MQ58" s="6"/>
      <c r="MR58" s="15">
        <v>50</v>
      </c>
      <c r="MS58" s="9">
        <v>0</v>
      </c>
      <c r="MT58" s="9">
        <v>6.7954429789301985E-4</v>
      </c>
      <c r="MU58" s="9">
        <v>1.213424906121867E-2</v>
      </c>
      <c r="MV58" s="9">
        <v>2.1610565929592578E-2</v>
      </c>
      <c r="MW58" s="6">
        <v>5</v>
      </c>
      <c r="MX58" s="6"/>
      <c r="MY58" s="6"/>
      <c r="MZ58" s="6"/>
      <c r="NA58" s="15">
        <v>50</v>
      </c>
      <c r="NB58" s="9">
        <v>0</v>
      </c>
      <c r="NC58" s="9">
        <v>7.0477165416094197E-4</v>
      </c>
      <c r="ND58" s="9">
        <v>1.2147144169771451E-2</v>
      </c>
      <c r="NE58" s="9">
        <v>2.238523461950135E-2</v>
      </c>
      <c r="NF58" s="6">
        <v>5</v>
      </c>
    </row>
    <row r="59" spans="1:370">
      <c r="A59" s="6"/>
      <c r="B59" s="6"/>
      <c r="C59" s="6"/>
      <c r="D59" s="15">
        <f t="shared" si="2"/>
        <v>51</v>
      </c>
      <c r="E59" s="9">
        <f>E58+0.05</f>
        <v>0.05</v>
      </c>
      <c r="F59" s="9">
        <f t="shared" ref="F59:F77" si="9">$C$12</f>
        <v>9.5500000000000004E-5</v>
      </c>
      <c r="G59" s="9">
        <f>'mu (tau) a'!B52</f>
        <v>1.9064939999999999E-2</v>
      </c>
      <c r="H59" s="9">
        <f>F59*'qx (tau) a'!B52/G59</f>
        <v>9.4598244736149184E-5</v>
      </c>
      <c r="I59" s="6">
        <f t="shared" si="0"/>
        <v>5</v>
      </c>
      <c r="K59" s="6"/>
      <c r="L59" s="6"/>
      <c r="M59" s="6"/>
      <c r="N59" s="15">
        <v>51</v>
      </c>
      <c r="O59" s="9">
        <v>0.05</v>
      </c>
      <c r="P59" s="9">
        <v>9.5500000000000004E-5</v>
      </c>
      <c r="Q59" s="9">
        <v>1.9064939999999999E-2</v>
      </c>
      <c r="R59" s="9">
        <v>9.4598244736149184E-5</v>
      </c>
      <c r="S59" s="6">
        <v>5</v>
      </c>
      <c r="T59" s="6"/>
      <c r="U59" s="6"/>
      <c r="V59" s="6"/>
      <c r="W59" s="15">
        <v>51</v>
      </c>
      <c r="X59" s="9">
        <v>0.05</v>
      </c>
      <c r="Y59" s="9">
        <v>7.75E-5</v>
      </c>
      <c r="Z59" s="9">
        <v>1.7353980000000001E-2</v>
      </c>
      <c r="AA59" s="9">
        <v>7.6833340248173604E-5</v>
      </c>
      <c r="AB59" s="6">
        <v>5</v>
      </c>
      <c r="AC59" s="6"/>
      <c r="AD59" s="6"/>
      <c r="AE59" s="6"/>
      <c r="AF59" s="15">
        <v>51</v>
      </c>
      <c r="AG59" s="9">
        <v>0.05</v>
      </c>
      <c r="AH59" s="9">
        <v>6.9499999999999995E-5</v>
      </c>
      <c r="AI59" s="9">
        <v>1.875402E-2</v>
      </c>
      <c r="AJ59" s="9">
        <v>6.8854362957915149E-5</v>
      </c>
      <c r="AK59" s="6">
        <v>5</v>
      </c>
      <c r="AL59" s="6"/>
      <c r="AM59" s="6"/>
      <c r="AN59" s="6"/>
      <c r="AO59" s="15">
        <v>51</v>
      </c>
      <c r="AP59" s="9">
        <v>0.05</v>
      </c>
      <c r="AQ59" s="9">
        <v>7.5150000000000011E-4</v>
      </c>
      <c r="AR59" s="9">
        <v>1.895053E-2</v>
      </c>
      <c r="AS59" s="9">
        <v>7.444464080951826E-4</v>
      </c>
      <c r="AT59" s="6">
        <v>5</v>
      </c>
      <c r="AU59" s="6"/>
      <c r="AV59" s="6"/>
      <c r="AW59" s="6"/>
      <c r="AX59" s="15">
        <v>51</v>
      </c>
      <c r="AY59" s="9">
        <v>0.05</v>
      </c>
      <c r="AZ59" s="9">
        <v>7.8620000000000003E-4</v>
      </c>
      <c r="BA59" s="9">
        <v>1.7786369999999999E-2</v>
      </c>
      <c r="BB59" s="9">
        <v>7.7926994985486086E-4</v>
      </c>
      <c r="BC59" s="6">
        <v>5</v>
      </c>
      <c r="BD59" s="6"/>
      <c r="BE59" s="6"/>
      <c r="BF59" s="6"/>
      <c r="BG59" s="15">
        <v>51</v>
      </c>
      <c r="BH59" s="9">
        <v>0.05</v>
      </c>
      <c r="BI59" s="9">
        <v>8.1540000000000009E-4</v>
      </c>
      <c r="BJ59" s="9">
        <v>1.5791630000000001E-2</v>
      </c>
      <c r="BK59" s="9">
        <v>8.0901224053501759E-4</v>
      </c>
      <c r="BL59" s="6">
        <v>5</v>
      </c>
      <c r="BM59" s="6"/>
      <c r="BN59" s="6"/>
      <c r="BO59" s="6"/>
      <c r="BP59" s="15">
        <v>51</v>
      </c>
      <c r="BQ59" s="9">
        <v>0.05</v>
      </c>
      <c r="BR59" s="9">
        <v>8.3319999999999998E-4</v>
      </c>
      <c r="BS59" s="9">
        <v>1.5764230000000001E-2</v>
      </c>
      <c r="BT59" s="9">
        <v>8.2668417930974116E-4</v>
      </c>
      <c r="BU59" s="6">
        <v>5</v>
      </c>
      <c r="BV59" s="6"/>
      <c r="BW59" s="6"/>
      <c r="BX59" s="6"/>
      <c r="BY59" s="15">
        <v>51</v>
      </c>
      <c r="BZ59" s="9">
        <v>0.05</v>
      </c>
      <c r="CA59" s="9">
        <v>8.7450000000000006E-4</v>
      </c>
      <c r="CB59" s="9">
        <v>1.5696829999999998E-2</v>
      </c>
      <c r="CC59" s="9">
        <v>8.6769033620164081E-4</v>
      </c>
      <c r="CD59" s="6">
        <v>5</v>
      </c>
      <c r="CE59" s="6"/>
      <c r="CF59" s="6"/>
      <c r="CG59" s="6"/>
      <c r="CH59" s="15">
        <v>51</v>
      </c>
      <c r="CI59" s="9">
        <v>0.05</v>
      </c>
      <c r="CJ59" s="9">
        <v>9.3760000000000002E-4</v>
      </c>
      <c r="CK59" s="9">
        <v>1.6884659999999999E-2</v>
      </c>
      <c r="CL59" s="9">
        <v>9.2975087777900185E-4</v>
      </c>
      <c r="CM59" s="6">
        <v>5</v>
      </c>
      <c r="CN59" s="6"/>
      <c r="CO59" s="6"/>
      <c r="CP59" s="6"/>
      <c r="CQ59" s="15">
        <v>51</v>
      </c>
      <c r="CR59" s="9">
        <v>0.05</v>
      </c>
      <c r="CS59" s="9">
        <v>9.9780000000000008E-4</v>
      </c>
      <c r="CT59" s="9">
        <v>1.6895529999999999E-2</v>
      </c>
      <c r="CU59" s="9">
        <v>9.8944165705367056E-4</v>
      </c>
      <c r="CV59" s="6">
        <v>5</v>
      </c>
      <c r="CW59" s="6"/>
      <c r="CX59" s="6"/>
      <c r="CY59" s="6"/>
      <c r="CZ59" s="15">
        <v>51</v>
      </c>
      <c r="DA59" s="9">
        <v>0.05</v>
      </c>
      <c r="DB59" s="9">
        <v>1.0597E-3</v>
      </c>
      <c r="DC59" s="9">
        <v>1.665809E-2</v>
      </c>
      <c r="DD59" s="9">
        <v>1.0509466123066928E-3</v>
      </c>
      <c r="DE59" s="6">
        <v>5</v>
      </c>
      <c r="DF59" s="6"/>
      <c r="DG59" s="6"/>
      <c r="DH59" s="6"/>
      <c r="DI59" s="15">
        <v>51</v>
      </c>
      <c r="DJ59" s="9">
        <v>0.05</v>
      </c>
      <c r="DK59" s="9">
        <v>1.1202E-3</v>
      </c>
      <c r="DL59" s="9">
        <v>1.6525620000000001E-2</v>
      </c>
      <c r="DM59" s="9">
        <v>1.1110197885465113E-3</v>
      </c>
      <c r="DN59" s="6">
        <v>5</v>
      </c>
      <c r="DO59" s="6"/>
      <c r="DP59" s="6"/>
      <c r="DQ59" s="6"/>
      <c r="DR59" s="15">
        <v>51</v>
      </c>
      <c r="DS59" s="9">
        <v>0.05</v>
      </c>
      <c r="DT59" s="9">
        <v>1.2023000000000001E-3</v>
      </c>
      <c r="DU59" s="9">
        <v>1.6221099999999999E-2</v>
      </c>
      <c r="DV59" s="9">
        <v>1.1926266626184415E-3</v>
      </c>
      <c r="DW59" s="6">
        <v>5</v>
      </c>
      <c r="DX59" s="6"/>
      <c r="DY59" s="6"/>
      <c r="DZ59" s="6"/>
      <c r="EA59" s="15">
        <v>51</v>
      </c>
      <c r="EB59" s="9">
        <v>0.05</v>
      </c>
      <c r="EC59" s="9">
        <v>1.2918999999999999E-3</v>
      </c>
      <c r="ED59" s="9">
        <v>1.4932239999999999E-2</v>
      </c>
      <c r="EE59" s="9">
        <v>1.2823268391748324E-3</v>
      </c>
      <c r="EF59" s="6">
        <v>5</v>
      </c>
      <c r="EG59" s="6"/>
      <c r="EH59" s="6"/>
      <c r="EI59" s="6"/>
      <c r="EJ59" s="15">
        <v>51</v>
      </c>
      <c r="EK59" s="9">
        <v>0.05</v>
      </c>
      <c r="EL59" s="9">
        <v>1.3834000000000001E-3</v>
      </c>
      <c r="EM59" s="9">
        <v>1.4570710000000001E-2</v>
      </c>
      <c r="EN59" s="9">
        <v>1.3733948120578888E-3</v>
      </c>
      <c r="EO59" s="6">
        <v>5</v>
      </c>
      <c r="EP59" s="6"/>
      <c r="EQ59" s="6"/>
      <c r="ER59" s="6"/>
      <c r="ES59" s="15">
        <v>51</v>
      </c>
      <c r="ET59" s="9">
        <v>0.05</v>
      </c>
      <c r="EU59" s="9">
        <v>1.4073E-3</v>
      </c>
      <c r="EV59" s="9">
        <v>1.4267820000000001E-2</v>
      </c>
      <c r="EW59" s="9">
        <v>1.3973319924136974E-3</v>
      </c>
      <c r="EX59" s="6">
        <v>5</v>
      </c>
      <c r="EY59" s="6"/>
      <c r="EZ59" s="6"/>
      <c r="FA59" s="6"/>
      <c r="FB59" s="15">
        <v>51</v>
      </c>
      <c r="FC59" s="9">
        <v>0.05</v>
      </c>
      <c r="FD59" s="9">
        <v>1.3765000000000001E-3</v>
      </c>
      <c r="FE59" s="9">
        <v>1.4143299999999999E-2</v>
      </c>
      <c r="FF59" s="9">
        <v>1.3668346308852955E-3</v>
      </c>
      <c r="FG59" s="6">
        <v>5</v>
      </c>
      <c r="FH59" s="6"/>
      <c r="FI59" s="6"/>
      <c r="FJ59" s="6"/>
      <c r="FK59" s="15">
        <v>51</v>
      </c>
      <c r="FL59" s="9">
        <v>0.05</v>
      </c>
      <c r="FM59" s="9">
        <v>1.2053000000000001E-3</v>
      </c>
      <c r="FN59" s="9">
        <v>1.36493E-2</v>
      </c>
      <c r="FO59" s="9">
        <v>1.1971300311371278E-3</v>
      </c>
      <c r="FP59" s="6">
        <v>5</v>
      </c>
      <c r="FQ59" s="6"/>
      <c r="FR59" s="6"/>
      <c r="FS59" s="6"/>
      <c r="FT59" s="15">
        <v>51</v>
      </c>
      <c r="FU59" s="9">
        <v>0.05</v>
      </c>
      <c r="FV59" s="9">
        <v>1.0185999999999999E-3</v>
      </c>
      <c r="FW59" s="9">
        <v>1.3412520000000001E-2</v>
      </c>
      <c r="FX59" s="9">
        <v>1.0118144063904471E-3</v>
      </c>
      <c r="FY59" s="6">
        <v>5</v>
      </c>
      <c r="FZ59" s="6"/>
      <c r="GA59" s="6"/>
      <c r="GB59" s="6"/>
      <c r="GC59" s="15">
        <v>51</v>
      </c>
      <c r="GD59" s="9">
        <v>0.05</v>
      </c>
      <c r="GE59" s="9">
        <v>8.3589999999999999E-4</v>
      </c>
      <c r="GF59" s="9">
        <v>1.2999480000000001E-2</v>
      </c>
      <c r="GG59" s="9">
        <v>8.3050179907196288E-4</v>
      </c>
      <c r="GH59" s="6">
        <v>5</v>
      </c>
      <c r="GI59" s="6"/>
      <c r="GJ59" s="6"/>
      <c r="GK59" s="6"/>
      <c r="GL59" s="15">
        <v>51</v>
      </c>
      <c r="GM59" s="9">
        <v>0.05</v>
      </c>
      <c r="GN59" s="9">
        <v>7.2150000000000003E-4</v>
      </c>
      <c r="GO59" s="9">
        <v>1.2727769999999999E-2</v>
      </c>
      <c r="GP59" s="9">
        <v>7.1693725766571836E-4</v>
      </c>
      <c r="GQ59" s="6">
        <v>5</v>
      </c>
      <c r="GR59" s="6"/>
      <c r="GS59" s="6"/>
      <c r="GT59" s="6"/>
      <c r="GU59" s="15">
        <v>51</v>
      </c>
      <c r="GV59" s="9">
        <v>0.05</v>
      </c>
      <c r="GW59" s="9">
        <v>6.4319999999999991E-4</v>
      </c>
      <c r="GX59" s="9">
        <v>1.2504370000000001E-2</v>
      </c>
      <c r="GY59" s="9">
        <v>6.3920378043835866E-4</v>
      </c>
      <c r="GZ59" s="6">
        <v>5</v>
      </c>
      <c r="HA59" s="6"/>
      <c r="HB59" s="6"/>
      <c r="HC59" s="6"/>
      <c r="HD59" s="15">
        <v>51</v>
      </c>
      <c r="HE59" s="9">
        <v>0.05</v>
      </c>
      <c r="HF59" s="9">
        <v>6.1140000000000001E-4</v>
      </c>
      <c r="HG59" s="9">
        <v>1.2107390000000001E-2</v>
      </c>
      <c r="HH59" s="9">
        <v>6.0772121456399762E-4</v>
      </c>
      <c r="HI59" s="6">
        <v>5</v>
      </c>
      <c r="HJ59" s="6"/>
      <c r="HK59" s="6"/>
      <c r="HL59" s="6"/>
      <c r="HM59" s="15">
        <v>51</v>
      </c>
      <c r="HN59" s="9">
        <v>0.05</v>
      </c>
      <c r="HO59" s="9">
        <v>6.1590000000000006E-4</v>
      </c>
      <c r="HP59" s="9">
        <v>1.198345E-2</v>
      </c>
      <c r="HQ59" s="9">
        <v>6.1223187579536784E-4</v>
      </c>
      <c r="HR59" s="6">
        <v>5</v>
      </c>
      <c r="HS59" s="6"/>
      <c r="HT59" s="6"/>
      <c r="HU59" s="6"/>
      <c r="HV59" s="15">
        <v>51</v>
      </c>
      <c r="HW59" s="9">
        <v>0.05</v>
      </c>
      <c r="HX59" s="9">
        <v>6.1430000000000002E-4</v>
      </c>
      <c r="HY59" s="9">
        <v>1.1728300000000001E-2</v>
      </c>
      <c r="HZ59" s="9">
        <v>6.1071894468934119E-4</v>
      </c>
      <c r="IA59" s="6">
        <v>5</v>
      </c>
      <c r="IB59" s="6"/>
      <c r="IC59" s="6"/>
      <c r="ID59" s="6"/>
      <c r="IE59" s="15">
        <v>51</v>
      </c>
      <c r="IF59" s="9">
        <v>0.05</v>
      </c>
      <c r="IG59" s="9">
        <v>6.7860000000000001E-4</v>
      </c>
      <c r="IH59" s="9">
        <v>1.1504729999999999E-2</v>
      </c>
      <c r="II59" s="9">
        <v>6.7471882417058035E-4</v>
      </c>
      <c r="IJ59" s="6">
        <v>5</v>
      </c>
      <c r="IK59" s="6"/>
      <c r="IL59" s="6"/>
      <c r="IM59" s="6"/>
      <c r="IN59" s="15">
        <v>51</v>
      </c>
      <c r="IO59" s="9">
        <v>0.05</v>
      </c>
      <c r="IP59" s="9">
        <v>7.203E-4</v>
      </c>
      <c r="IQ59" s="9">
        <v>1.141615E-2</v>
      </c>
      <c r="IR59" s="9">
        <v>7.1621208621120086E-4</v>
      </c>
      <c r="IS59" s="6">
        <v>5</v>
      </c>
      <c r="IT59" s="6"/>
      <c r="IU59" s="6"/>
      <c r="IV59" s="6"/>
      <c r="IW59" s="15">
        <v>51</v>
      </c>
      <c r="IX59" s="9">
        <v>0.05</v>
      </c>
      <c r="IY59" s="9">
        <v>7.6090000000000001E-4</v>
      </c>
      <c r="IZ59" s="9">
        <v>1.1123030000000001E-2</v>
      </c>
      <c r="JA59" s="9">
        <v>7.5669156327008019E-4</v>
      </c>
      <c r="JB59" s="6">
        <v>5</v>
      </c>
      <c r="JC59" s="6"/>
      <c r="JD59" s="6"/>
      <c r="JE59" s="6"/>
      <c r="JF59" s="15">
        <v>51</v>
      </c>
      <c r="JG59" s="9">
        <v>0.05</v>
      </c>
      <c r="JH59" s="9">
        <v>7.7189999999999995E-4</v>
      </c>
      <c r="JI59" s="9">
        <v>1.094549E-2</v>
      </c>
      <c r="JJ59" s="9">
        <v>7.6769899273582088E-4</v>
      </c>
      <c r="JK59" s="6">
        <v>5</v>
      </c>
      <c r="JL59" s="6"/>
      <c r="JM59" s="6"/>
      <c r="JN59" s="6"/>
      <c r="JO59" s="15">
        <v>51</v>
      </c>
      <c r="JP59" s="9">
        <v>0.05</v>
      </c>
      <c r="JQ59" s="9">
        <v>7.5889999999999996E-4</v>
      </c>
      <c r="JR59" s="9">
        <v>1.091045E-2</v>
      </c>
      <c r="JS59" s="9">
        <v>7.5478221567396389E-4</v>
      </c>
      <c r="JT59" s="6">
        <v>5</v>
      </c>
      <c r="JU59" s="6"/>
      <c r="JV59" s="6"/>
      <c r="JW59" s="6"/>
      <c r="JX59" s="15">
        <v>51</v>
      </c>
      <c r="JY59" s="9">
        <v>0.05</v>
      </c>
      <c r="JZ59" s="9">
        <v>7.0477165416094197E-4</v>
      </c>
      <c r="KA59" s="9">
        <v>1.263870049563573E-2</v>
      </c>
      <c r="KB59" s="9">
        <v>2.1517230976250305E-2</v>
      </c>
      <c r="KC59" s="6">
        <v>5</v>
      </c>
      <c r="KD59" s="6"/>
      <c r="KE59" s="6"/>
      <c r="KF59" s="6"/>
      <c r="KG59" s="15">
        <v>51</v>
      </c>
      <c r="KH59" s="9">
        <v>0.05</v>
      </c>
      <c r="KI59" s="9">
        <v>5.8762163855131488E-4</v>
      </c>
      <c r="KJ59" s="9">
        <v>1.2523734633901379E-2</v>
      </c>
      <c r="KK59" s="9">
        <v>1.8107316018771545E-2</v>
      </c>
      <c r="KL59" s="6">
        <v>5</v>
      </c>
      <c r="KM59" s="6"/>
      <c r="KN59" s="6"/>
      <c r="KO59" s="6"/>
      <c r="KP59" s="15">
        <v>51</v>
      </c>
      <c r="KQ59" s="9">
        <v>0.05</v>
      </c>
      <c r="KR59" s="9">
        <v>5.8573206199682092E-4</v>
      </c>
      <c r="KS59" s="9">
        <v>1.253645680084556E-2</v>
      </c>
      <c r="KT59" s="9">
        <v>1.8032255226490507E-2</v>
      </c>
      <c r="KU59" s="6">
        <v>5</v>
      </c>
      <c r="KV59" s="6"/>
      <c r="KW59" s="6"/>
      <c r="KX59" s="6"/>
      <c r="KY59" s="15">
        <v>51</v>
      </c>
      <c r="KZ59" s="9">
        <v>0.05</v>
      </c>
      <c r="LA59" s="9">
        <v>5.860565584769492E-4</v>
      </c>
      <c r="LB59" s="9">
        <v>1.2549191891533071E-2</v>
      </c>
      <c r="LC59" s="9">
        <v>1.8024981372295822E-2</v>
      </c>
      <c r="LD59" s="6">
        <v>5</v>
      </c>
      <c r="LE59" s="6"/>
      <c r="LF59" s="6"/>
      <c r="LG59" s="6"/>
      <c r="LH59" s="15">
        <v>51</v>
      </c>
      <c r="LI59" s="9">
        <v>0.05</v>
      </c>
      <c r="LJ59" s="9">
        <v>5.8986116645971007E-4</v>
      </c>
      <c r="LK59" s="9">
        <v>1.2561939919092409E-2</v>
      </c>
      <c r="LL59" s="9">
        <v>1.8124092585118802E-2</v>
      </c>
      <c r="LM59" s="6">
        <v>5</v>
      </c>
      <c r="LN59" s="6"/>
      <c r="LO59" s="6"/>
      <c r="LP59" s="6"/>
      <c r="LQ59" s="15">
        <v>51</v>
      </c>
      <c r="LR59" s="9">
        <v>0.05</v>
      </c>
      <c r="LS59" s="9">
        <v>5.9820407098143185E-4</v>
      </c>
      <c r="LT59" s="9">
        <v>1.2574700896665431E-2</v>
      </c>
      <c r="LU59" s="9">
        <v>1.8361701043005909E-2</v>
      </c>
      <c r="LV59" s="6">
        <v>5</v>
      </c>
      <c r="LW59" s="6"/>
      <c r="LX59" s="6"/>
      <c r="LY59" s="6"/>
      <c r="LZ59" s="15">
        <v>51</v>
      </c>
      <c r="MA59" s="9">
        <v>0.05</v>
      </c>
      <c r="MB59" s="9">
        <v>6.1174633838589974E-4</v>
      </c>
      <c r="MC59" s="9">
        <v>1.2587474837407331E-2</v>
      </c>
      <c r="MD59" s="9">
        <v>1.8757639821770773E-2</v>
      </c>
      <c r="ME59" s="6">
        <v>5</v>
      </c>
      <c r="MF59" s="6"/>
      <c r="MG59" s="6"/>
      <c r="MH59" s="6"/>
      <c r="MI59" s="15">
        <v>51</v>
      </c>
      <c r="MJ59" s="9">
        <v>0.05</v>
      </c>
      <c r="MK59" s="9">
        <v>6.3053627460265833E-4</v>
      </c>
      <c r="ML59" s="9">
        <v>1.2600261754486671E-2</v>
      </c>
      <c r="MM59" s="9">
        <v>1.9312778797184401E-2</v>
      </c>
      <c r="MN59" s="6">
        <v>5</v>
      </c>
      <c r="MO59" s="6"/>
      <c r="MP59" s="6"/>
      <c r="MQ59" s="6"/>
      <c r="MR59" s="15">
        <v>51</v>
      </c>
      <c r="MS59" s="9">
        <v>0.05</v>
      </c>
      <c r="MT59" s="9">
        <v>6.5376687471115763E-4</v>
      </c>
      <c r="MU59" s="9">
        <v>1.261306166108539E-2</v>
      </c>
      <c r="MV59" s="9">
        <v>2.0001550604559021E-2</v>
      </c>
      <c r="MW59" s="6">
        <v>5</v>
      </c>
      <c r="MX59" s="6"/>
      <c r="MY59" s="6"/>
      <c r="MZ59" s="6"/>
      <c r="NA59" s="15">
        <v>51</v>
      </c>
      <c r="NB59" s="9">
        <v>0.05</v>
      </c>
      <c r="NC59" s="9">
        <v>6.7954429789301985E-4</v>
      </c>
      <c r="ND59" s="9">
        <v>1.262587457039884E-2</v>
      </c>
      <c r="NE59" s="9">
        <v>2.0765562992855011E-2</v>
      </c>
      <c r="NF59" s="6">
        <v>5</v>
      </c>
    </row>
    <row r="60" spans="1:370">
      <c r="A60" s="6"/>
      <c r="B60" s="6"/>
      <c r="C60" s="6"/>
      <c r="D60" s="15">
        <f t="shared" si="2"/>
        <v>52</v>
      </c>
      <c r="E60" s="9">
        <f t="shared" ref="E60:E77" si="10">E59+0.05</f>
        <v>0.1</v>
      </c>
      <c r="F60" s="9">
        <f t="shared" si="9"/>
        <v>9.5500000000000004E-5</v>
      </c>
      <c r="G60" s="9">
        <f>'mu (tau) a'!B53</f>
        <v>2.020021E-2</v>
      </c>
      <c r="H60" s="9">
        <f>F60*'qx (tau) a'!B53/G60</f>
        <v>9.4545104481587075E-5</v>
      </c>
      <c r="I60" s="6">
        <f t="shared" si="0"/>
        <v>5</v>
      </c>
      <c r="K60" s="6"/>
      <c r="L60" s="6"/>
      <c r="M60" s="6"/>
      <c r="N60" s="15">
        <v>52</v>
      </c>
      <c r="O60" s="9">
        <v>0.1</v>
      </c>
      <c r="P60" s="9">
        <v>9.5500000000000004E-5</v>
      </c>
      <c r="Q60" s="9">
        <v>2.020021E-2</v>
      </c>
      <c r="R60" s="9">
        <v>9.4545104481587075E-5</v>
      </c>
      <c r="S60" s="6">
        <v>5</v>
      </c>
      <c r="T60" s="6"/>
      <c r="U60" s="6"/>
      <c r="V60" s="6"/>
      <c r="W60" s="15">
        <v>52</v>
      </c>
      <c r="X60" s="9">
        <v>0.1</v>
      </c>
      <c r="Y60" s="9">
        <v>7.75E-5</v>
      </c>
      <c r="Z60" s="9">
        <v>1.8444809999999999E-2</v>
      </c>
      <c r="AA60" s="9">
        <v>7.6791799427589655E-5</v>
      </c>
      <c r="AB60" s="6">
        <v>5</v>
      </c>
      <c r="AC60" s="6"/>
      <c r="AD60" s="6"/>
      <c r="AE60" s="6"/>
      <c r="AF60" s="15">
        <v>52</v>
      </c>
      <c r="AG60" s="9">
        <v>0.1</v>
      </c>
      <c r="AH60" s="9">
        <v>6.9499999999999995E-5</v>
      </c>
      <c r="AI60" s="9">
        <v>1.988177E-2</v>
      </c>
      <c r="AJ60" s="9">
        <v>6.8815898433590163E-5</v>
      </c>
      <c r="AK60" s="6">
        <v>5</v>
      </c>
      <c r="AL60" s="6"/>
      <c r="AM60" s="6"/>
      <c r="AN60" s="6"/>
      <c r="AO60" s="15">
        <v>52</v>
      </c>
      <c r="AP60" s="9">
        <v>0.1</v>
      </c>
      <c r="AQ60" s="9">
        <v>7.5150000000000011E-4</v>
      </c>
      <c r="AR60" s="9">
        <v>2.0000710000000001E-2</v>
      </c>
      <c r="AS60" s="9">
        <v>7.4405891115865398E-4</v>
      </c>
      <c r="AT60" s="6">
        <v>5</v>
      </c>
      <c r="AU60" s="6"/>
      <c r="AV60" s="6"/>
      <c r="AW60" s="6"/>
      <c r="AX60" s="15">
        <v>52</v>
      </c>
      <c r="AY60" s="9">
        <v>0.1</v>
      </c>
      <c r="AZ60" s="9">
        <v>7.8620000000000003E-4</v>
      </c>
      <c r="BA60" s="9">
        <v>1.8815249999999999E-2</v>
      </c>
      <c r="BB60" s="9">
        <v>7.7887253786157516E-4</v>
      </c>
      <c r="BC60" s="6">
        <v>5</v>
      </c>
      <c r="BD60" s="6"/>
      <c r="BE60" s="6"/>
      <c r="BF60" s="6"/>
      <c r="BG60" s="15">
        <v>52</v>
      </c>
      <c r="BH60" s="9">
        <v>0.1</v>
      </c>
      <c r="BI60" s="9">
        <v>8.1540000000000009E-4</v>
      </c>
      <c r="BJ60" s="9">
        <v>1.685124E-2</v>
      </c>
      <c r="BK60" s="9">
        <v>8.0858743510863309E-4</v>
      </c>
      <c r="BL60" s="6">
        <v>5</v>
      </c>
      <c r="BM60" s="6"/>
      <c r="BN60" s="6"/>
      <c r="BO60" s="6"/>
      <c r="BP60" s="15">
        <v>52</v>
      </c>
      <c r="BQ60" s="9">
        <v>0.1</v>
      </c>
      <c r="BR60" s="9">
        <v>8.3319999999999998E-4</v>
      </c>
      <c r="BS60" s="9">
        <v>1.6822150000000001E-2</v>
      </c>
      <c r="BT60" s="9">
        <v>8.2625045478728937E-4</v>
      </c>
      <c r="BU60" s="6">
        <v>5</v>
      </c>
      <c r="BV60" s="6"/>
      <c r="BW60" s="6"/>
      <c r="BX60" s="6"/>
      <c r="BY60" s="15">
        <v>52</v>
      </c>
      <c r="BZ60" s="9">
        <v>0.1</v>
      </c>
      <c r="CA60" s="9">
        <v>8.7450000000000006E-4</v>
      </c>
      <c r="CB60" s="9">
        <v>1.6745090000000001E-2</v>
      </c>
      <c r="CC60" s="9">
        <v>8.6723873834061206E-4</v>
      </c>
      <c r="CD60" s="6">
        <v>5</v>
      </c>
      <c r="CE60" s="6"/>
      <c r="CF60" s="6"/>
      <c r="CG60" s="6"/>
      <c r="CH60" s="15">
        <v>52</v>
      </c>
      <c r="CI60" s="9">
        <v>0.1</v>
      </c>
      <c r="CJ60" s="9">
        <v>9.3760000000000002E-4</v>
      </c>
      <c r="CK60" s="9">
        <v>1.7947069999999999E-2</v>
      </c>
      <c r="CL60" s="9">
        <v>9.2926105041101425E-4</v>
      </c>
      <c r="CM60" s="6">
        <v>5</v>
      </c>
      <c r="CN60" s="6"/>
      <c r="CO60" s="6"/>
      <c r="CP60" s="6"/>
      <c r="CQ60" s="15">
        <v>52</v>
      </c>
      <c r="CR60" s="9">
        <v>0.1</v>
      </c>
      <c r="CS60" s="9">
        <v>9.9780000000000008E-4</v>
      </c>
      <c r="CT60" s="9">
        <v>1.79209E-2</v>
      </c>
      <c r="CU60" s="9">
        <v>9.8893884514728633E-4</v>
      </c>
      <c r="CV60" s="6">
        <v>5</v>
      </c>
      <c r="CW60" s="6"/>
      <c r="CX60" s="6"/>
      <c r="CY60" s="6"/>
      <c r="CZ60" s="15">
        <v>52</v>
      </c>
      <c r="DA60" s="9">
        <v>0.1</v>
      </c>
      <c r="DB60" s="9">
        <v>1.0597E-3</v>
      </c>
      <c r="DC60" s="9">
        <v>1.7700230000000001E-2</v>
      </c>
      <c r="DD60" s="9">
        <v>1.0504040971219017E-3</v>
      </c>
      <c r="DE60" s="6">
        <v>5</v>
      </c>
      <c r="DF60" s="6"/>
      <c r="DG60" s="6"/>
      <c r="DH60" s="6"/>
      <c r="DI60" s="15">
        <v>52</v>
      </c>
      <c r="DJ60" s="9">
        <v>0.1</v>
      </c>
      <c r="DK60" s="9">
        <v>1.1202E-3</v>
      </c>
      <c r="DL60" s="9">
        <v>1.753536E-2</v>
      </c>
      <c r="DM60" s="9">
        <v>1.1104636910790541E-3</v>
      </c>
      <c r="DN60" s="6">
        <v>5</v>
      </c>
      <c r="DO60" s="6"/>
      <c r="DP60" s="6"/>
      <c r="DQ60" s="6"/>
      <c r="DR60" s="15">
        <v>52</v>
      </c>
      <c r="DS60" s="9">
        <v>0.1</v>
      </c>
      <c r="DT60" s="9">
        <v>1.2023000000000001E-3</v>
      </c>
      <c r="DU60" s="9">
        <v>1.726339E-2</v>
      </c>
      <c r="DV60" s="9">
        <v>1.1920107229808285E-3</v>
      </c>
      <c r="DW60" s="6">
        <v>5</v>
      </c>
      <c r="DX60" s="6"/>
      <c r="DY60" s="6"/>
      <c r="DZ60" s="6"/>
      <c r="EA60" s="15">
        <v>52</v>
      </c>
      <c r="EB60" s="9">
        <v>0.1</v>
      </c>
      <c r="EC60" s="9">
        <v>1.2918999999999999E-3</v>
      </c>
      <c r="ED60" s="9">
        <v>1.5939579999999998E-2</v>
      </c>
      <c r="EE60" s="9">
        <v>1.2816852918960224E-3</v>
      </c>
      <c r="EF60" s="6">
        <v>5</v>
      </c>
      <c r="EG60" s="6"/>
      <c r="EH60" s="6"/>
      <c r="EI60" s="6"/>
      <c r="EJ60" s="15">
        <v>52</v>
      </c>
      <c r="EK60" s="9">
        <v>0.1</v>
      </c>
      <c r="EL60" s="9">
        <v>1.3834000000000001E-3</v>
      </c>
      <c r="EM60" s="9">
        <v>1.5569660000000001E-2</v>
      </c>
      <c r="EN60" s="9">
        <v>1.3727137346608725E-3</v>
      </c>
      <c r="EO60" s="6">
        <v>5</v>
      </c>
      <c r="EP60" s="6"/>
      <c r="EQ60" s="6"/>
      <c r="ER60" s="6"/>
      <c r="ES60" s="15">
        <v>52</v>
      </c>
      <c r="ET60" s="9">
        <v>0.1</v>
      </c>
      <c r="EU60" s="9">
        <v>1.4073E-3</v>
      </c>
      <c r="EV60" s="9">
        <v>1.525667E-2</v>
      </c>
      <c r="EW60" s="9">
        <v>1.3966451701452546E-3</v>
      </c>
      <c r="EX60" s="6">
        <v>5</v>
      </c>
      <c r="EY60" s="6"/>
      <c r="EZ60" s="6"/>
      <c r="FA60" s="6"/>
      <c r="FB60" s="15">
        <v>52</v>
      </c>
      <c r="FC60" s="9">
        <v>0.1</v>
      </c>
      <c r="FD60" s="9">
        <v>1.3765000000000001E-3</v>
      </c>
      <c r="FE60" s="9">
        <v>1.512525E-2</v>
      </c>
      <c r="FF60" s="9">
        <v>1.3661689125799574E-3</v>
      </c>
      <c r="FG60" s="6">
        <v>5</v>
      </c>
      <c r="FH60" s="6"/>
      <c r="FI60" s="6"/>
      <c r="FJ60" s="6"/>
      <c r="FK60" s="15">
        <v>52</v>
      </c>
      <c r="FL60" s="9">
        <v>0.1</v>
      </c>
      <c r="FM60" s="9">
        <v>1.2053000000000001E-3</v>
      </c>
      <c r="FN60" s="9">
        <v>1.462023E-2</v>
      </c>
      <c r="FO60" s="9">
        <v>1.1965530562104702E-3</v>
      </c>
      <c r="FP60" s="6">
        <v>5</v>
      </c>
      <c r="FQ60" s="6"/>
      <c r="FR60" s="6"/>
      <c r="FS60" s="6"/>
      <c r="FT60" s="15">
        <v>52</v>
      </c>
      <c r="FU60" s="9">
        <v>0.1</v>
      </c>
      <c r="FV60" s="9">
        <v>1.0185999999999999E-3</v>
      </c>
      <c r="FW60" s="9">
        <v>1.437043E-2</v>
      </c>
      <c r="FX60" s="9">
        <v>1.0113332117410543E-3</v>
      </c>
      <c r="FY60" s="6">
        <v>5</v>
      </c>
      <c r="FZ60" s="6"/>
      <c r="GA60" s="6"/>
      <c r="GB60" s="6"/>
      <c r="GC60" s="15">
        <v>52</v>
      </c>
      <c r="GD60" s="9">
        <v>0.1</v>
      </c>
      <c r="GE60" s="9">
        <v>8.3589999999999999E-4</v>
      </c>
      <c r="GF60" s="9">
        <v>1.394243E-2</v>
      </c>
      <c r="GG60" s="9">
        <v>8.3011327071392865E-4</v>
      </c>
      <c r="GH60" s="6">
        <v>5</v>
      </c>
      <c r="GI60" s="6"/>
      <c r="GJ60" s="6"/>
      <c r="GK60" s="6"/>
      <c r="GL60" s="15">
        <v>52</v>
      </c>
      <c r="GM60" s="9">
        <v>0.1</v>
      </c>
      <c r="GN60" s="9">
        <v>7.2150000000000003E-4</v>
      </c>
      <c r="GO60" s="9">
        <v>1.3660820000000001E-2</v>
      </c>
      <c r="GP60" s="9">
        <v>7.1660560822849582E-4</v>
      </c>
      <c r="GQ60" s="6">
        <v>5</v>
      </c>
      <c r="GR60" s="6"/>
      <c r="GS60" s="6"/>
      <c r="GT60" s="6"/>
      <c r="GU60" s="15">
        <v>52</v>
      </c>
      <c r="GV60" s="9">
        <v>0.1</v>
      </c>
      <c r="GW60" s="9">
        <v>6.4319999999999991E-4</v>
      </c>
      <c r="GX60" s="9">
        <v>1.3431139999999999E-2</v>
      </c>
      <c r="GY60" s="9">
        <v>6.3890965026051406E-4</v>
      </c>
      <c r="GZ60" s="6">
        <v>5</v>
      </c>
      <c r="HA60" s="6"/>
      <c r="HB60" s="6"/>
      <c r="HC60" s="6"/>
      <c r="HD60" s="15">
        <v>52</v>
      </c>
      <c r="HE60" s="9">
        <v>0.1</v>
      </c>
      <c r="HF60" s="9">
        <v>6.1140000000000001E-4</v>
      </c>
      <c r="HG60" s="9">
        <v>1.301974E-2</v>
      </c>
      <c r="HH60" s="9">
        <v>6.0744554361300603E-4</v>
      </c>
      <c r="HI60" s="6">
        <v>5</v>
      </c>
      <c r="HJ60" s="6"/>
      <c r="HK60" s="6"/>
      <c r="HL60" s="6"/>
      <c r="HM60" s="15">
        <v>52</v>
      </c>
      <c r="HN60" s="9">
        <v>0.1</v>
      </c>
      <c r="HO60" s="9">
        <v>6.1590000000000006E-4</v>
      </c>
      <c r="HP60" s="9">
        <v>1.2895759999999999E-2</v>
      </c>
      <c r="HQ60" s="9">
        <v>6.1195407839475938E-4</v>
      </c>
      <c r="HR60" s="6">
        <v>5</v>
      </c>
      <c r="HS60" s="6"/>
      <c r="HT60" s="6"/>
      <c r="HU60" s="6"/>
      <c r="HV60" s="15">
        <v>52</v>
      </c>
      <c r="HW60" s="9">
        <v>0.1</v>
      </c>
      <c r="HX60" s="9">
        <v>6.1430000000000002E-4</v>
      </c>
      <c r="HY60" s="9">
        <v>1.26301E-2</v>
      </c>
      <c r="HZ60" s="9">
        <v>6.1044496971520421E-4</v>
      </c>
      <c r="IA60" s="6">
        <v>5</v>
      </c>
      <c r="IB60" s="6"/>
      <c r="IC60" s="6"/>
      <c r="ID60" s="6"/>
      <c r="IE60" s="15">
        <v>52</v>
      </c>
      <c r="IF60" s="9">
        <v>0.1</v>
      </c>
      <c r="IG60" s="9">
        <v>6.7860000000000001E-4</v>
      </c>
      <c r="IH60" s="9">
        <v>1.240084E-2</v>
      </c>
      <c r="II60" s="9">
        <v>6.7441868437944535E-4</v>
      </c>
      <c r="IJ60" s="6">
        <v>5</v>
      </c>
      <c r="IK60" s="6"/>
      <c r="IL60" s="6"/>
      <c r="IM60" s="6"/>
      <c r="IN60" s="15">
        <v>52</v>
      </c>
      <c r="IO60" s="9">
        <v>0.1</v>
      </c>
      <c r="IP60" s="9">
        <v>7.203E-4</v>
      </c>
      <c r="IQ60" s="9">
        <v>1.2310700000000001E-2</v>
      </c>
      <c r="IR60" s="9">
        <v>7.1589360613125163E-4</v>
      </c>
      <c r="IS60" s="6">
        <v>5</v>
      </c>
      <c r="IT60" s="6"/>
      <c r="IU60" s="6"/>
      <c r="IV60" s="6"/>
      <c r="IW60" s="15">
        <v>52</v>
      </c>
      <c r="IX60" s="9">
        <v>0.1</v>
      </c>
      <c r="IY60" s="9">
        <v>7.6090000000000001E-4</v>
      </c>
      <c r="IZ60" s="9">
        <v>1.2010120000000001E-2</v>
      </c>
      <c r="JA60" s="9">
        <v>7.5635808693002226E-4</v>
      </c>
      <c r="JB60" s="6">
        <v>5</v>
      </c>
      <c r="JC60" s="6"/>
      <c r="JD60" s="6"/>
      <c r="JE60" s="6"/>
      <c r="JF60" s="15">
        <v>52</v>
      </c>
      <c r="JG60" s="9">
        <v>0.1</v>
      </c>
      <c r="JH60" s="9">
        <v>7.7189999999999995E-4</v>
      </c>
      <c r="JI60" s="9">
        <v>1.182652E-2</v>
      </c>
      <c r="JJ60" s="9">
        <v>7.6736252929855936E-4</v>
      </c>
      <c r="JK60" s="6">
        <v>5</v>
      </c>
      <c r="JL60" s="6"/>
      <c r="JM60" s="6"/>
      <c r="JN60" s="6"/>
      <c r="JO60" s="15">
        <v>52</v>
      </c>
      <c r="JP60" s="9">
        <v>0.1</v>
      </c>
      <c r="JQ60" s="9">
        <v>7.5889999999999996E-4</v>
      </c>
      <c r="JR60" s="9">
        <v>1.1781150000000001E-2</v>
      </c>
      <c r="JS60" s="9">
        <v>7.5445590829418163E-4</v>
      </c>
      <c r="JT60" s="6">
        <v>5</v>
      </c>
      <c r="JU60" s="6"/>
      <c r="JV60" s="6"/>
      <c r="JW60" s="6"/>
      <c r="JX60" s="15">
        <v>52</v>
      </c>
      <c r="JY60" s="9">
        <v>0.1</v>
      </c>
      <c r="JZ60" s="9">
        <v>6.7954429789301985E-4</v>
      </c>
      <c r="KA60" s="9">
        <v>1.356179975146652E-2</v>
      </c>
      <c r="KB60" s="9">
        <v>1.9334850608206573E-2</v>
      </c>
      <c r="KC60" s="6">
        <v>5</v>
      </c>
      <c r="KD60" s="6"/>
      <c r="KE60" s="6"/>
      <c r="KF60" s="6"/>
      <c r="KG60" s="15">
        <v>52</v>
      </c>
      <c r="KH60" s="9">
        <v>0.1</v>
      </c>
      <c r="KI60" s="9">
        <v>7.0477165416094197E-4</v>
      </c>
      <c r="KJ60" s="9">
        <v>1.3575061324979E-2</v>
      </c>
      <c r="KK60" s="9">
        <v>2.003534321028062E-2</v>
      </c>
      <c r="KL60" s="6">
        <v>5</v>
      </c>
      <c r="KM60" s="6"/>
      <c r="KN60" s="6"/>
      <c r="KO60" s="6"/>
      <c r="KP60" s="15">
        <v>52</v>
      </c>
      <c r="KQ60" s="9">
        <v>0.1</v>
      </c>
      <c r="KR60" s="9">
        <v>5.8762163855131488E-4</v>
      </c>
      <c r="KS60" s="9">
        <v>1.345617249350819E-2</v>
      </c>
      <c r="KT60" s="9">
        <v>1.6853965132877943E-2</v>
      </c>
      <c r="KU60" s="6">
        <v>5</v>
      </c>
      <c r="KV60" s="6"/>
      <c r="KW60" s="6"/>
      <c r="KX60" s="6"/>
      <c r="KY60" s="15">
        <v>52</v>
      </c>
      <c r="KZ60" s="9">
        <v>0.1</v>
      </c>
      <c r="LA60" s="9">
        <v>5.8573206199682092E-4</v>
      </c>
      <c r="LB60" s="9">
        <v>1.346933077810092E-2</v>
      </c>
      <c r="LC60" s="9">
        <v>1.6784330908486141E-2</v>
      </c>
      <c r="LD60" s="6">
        <v>5</v>
      </c>
      <c r="LE60" s="6"/>
      <c r="LF60" s="6"/>
      <c r="LG60" s="6"/>
      <c r="LH60" s="15">
        <v>52</v>
      </c>
      <c r="LI60" s="9">
        <v>0.1</v>
      </c>
      <c r="LJ60" s="9">
        <v>5.860565584769492E-4</v>
      </c>
      <c r="LK60" s="9">
        <v>1.348250192968488E-2</v>
      </c>
      <c r="LL60" s="9">
        <v>1.6777692020450003E-2</v>
      </c>
      <c r="LM60" s="6">
        <v>5</v>
      </c>
      <c r="LN60" s="6"/>
      <c r="LO60" s="6"/>
      <c r="LP60" s="6"/>
      <c r="LQ60" s="15">
        <v>52</v>
      </c>
      <c r="LR60" s="9">
        <v>0.1</v>
      </c>
      <c r="LS60" s="9">
        <v>5.8986116645971007E-4</v>
      </c>
      <c r="LT60" s="9">
        <v>1.349568596084221E-2</v>
      </c>
      <c r="LU60" s="9">
        <v>1.6870037696757403E-2</v>
      </c>
      <c r="LV60" s="6">
        <v>5</v>
      </c>
      <c r="LW60" s="6"/>
      <c r="LX60" s="6"/>
      <c r="LY60" s="6"/>
      <c r="LZ60" s="15">
        <v>52</v>
      </c>
      <c r="MA60" s="9">
        <v>0.1</v>
      </c>
      <c r="MB60" s="9">
        <v>5.9820407098143185E-4</v>
      </c>
      <c r="MC60" s="9">
        <v>1.3508882884167361E-2</v>
      </c>
      <c r="MD60" s="9">
        <v>1.7091310216365931E-2</v>
      </c>
      <c r="ME60" s="6">
        <v>5</v>
      </c>
      <c r="MF60" s="6"/>
      <c r="MG60" s="6"/>
      <c r="MH60" s="6"/>
      <c r="MI60" s="15">
        <v>52</v>
      </c>
      <c r="MJ60" s="9">
        <v>0.1</v>
      </c>
      <c r="MK60" s="9">
        <v>6.1174633838589974E-4</v>
      </c>
      <c r="ML60" s="9">
        <v>1.3522092712267101E-2</v>
      </c>
      <c r="MM60" s="9">
        <v>1.7459898961190032E-2</v>
      </c>
      <c r="MN60" s="6">
        <v>5</v>
      </c>
      <c r="MO60" s="6"/>
      <c r="MP60" s="6"/>
      <c r="MQ60" s="6"/>
      <c r="MR60" s="15">
        <v>52</v>
      </c>
      <c r="MS60" s="9">
        <v>0.1</v>
      </c>
      <c r="MT60" s="9">
        <v>6.3053627460265833E-4</v>
      </c>
      <c r="MU60" s="9">
        <v>1.353531545776052E-2</v>
      </c>
      <c r="MV60" s="9">
        <v>1.7976410085200841E-2</v>
      </c>
      <c r="MW60" s="6">
        <v>5</v>
      </c>
      <c r="MX60" s="6"/>
      <c r="MY60" s="6"/>
      <c r="MZ60" s="6"/>
      <c r="NA60" s="15">
        <v>52</v>
      </c>
      <c r="NB60" s="9">
        <v>0.1</v>
      </c>
      <c r="NC60" s="9">
        <v>6.5376687471115763E-4</v>
      </c>
      <c r="ND60" s="9">
        <v>1.3548551133279071E-2</v>
      </c>
      <c r="NE60" s="9">
        <v>1.8617332928243725E-2</v>
      </c>
      <c r="NF60" s="6">
        <v>5</v>
      </c>
    </row>
    <row r="61" spans="1:370">
      <c r="A61" s="6"/>
      <c r="B61" s="6"/>
      <c r="C61" s="6"/>
      <c r="D61" s="15">
        <f t="shared" si="2"/>
        <v>53</v>
      </c>
      <c r="E61" s="9">
        <f t="shared" si="10"/>
        <v>0.15000000000000002</v>
      </c>
      <c r="F61" s="9">
        <f t="shared" si="9"/>
        <v>9.5500000000000004E-5</v>
      </c>
      <c r="G61" s="9">
        <f>'mu (tau) a'!B54</f>
        <v>2.0983399999999999E-2</v>
      </c>
      <c r="H61" s="9">
        <f>F61*'qx (tau) a'!B54/G61</f>
        <v>9.4508471934958097E-5</v>
      </c>
      <c r="I61" s="6">
        <f t="shared" si="0"/>
        <v>5</v>
      </c>
      <c r="K61" s="6"/>
      <c r="L61" s="6"/>
      <c r="M61" s="6"/>
      <c r="N61" s="15">
        <v>53</v>
      </c>
      <c r="O61" s="9">
        <v>0.15000000000000002</v>
      </c>
      <c r="P61" s="9">
        <v>9.5500000000000004E-5</v>
      </c>
      <c r="Q61" s="9">
        <v>2.0983399999999999E-2</v>
      </c>
      <c r="R61" s="9">
        <v>9.4508471934958097E-5</v>
      </c>
      <c r="S61" s="6">
        <v>5</v>
      </c>
      <c r="T61" s="6"/>
      <c r="U61" s="6"/>
      <c r="V61" s="6"/>
      <c r="W61" s="15">
        <v>53</v>
      </c>
      <c r="X61" s="9">
        <v>0.15000000000000002</v>
      </c>
      <c r="Y61" s="9">
        <v>7.75E-5</v>
      </c>
      <c r="Z61" s="9">
        <v>1.9174730000000001E-2</v>
      </c>
      <c r="AA61" s="9">
        <v>7.6764032661737612E-5</v>
      </c>
      <c r="AB61" s="6">
        <v>5</v>
      </c>
      <c r="AC61" s="6"/>
      <c r="AD61" s="6"/>
      <c r="AE61" s="6"/>
      <c r="AF61" s="15">
        <v>53</v>
      </c>
      <c r="AG61" s="9">
        <v>0.15000000000000002</v>
      </c>
      <c r="AH61" s="9">
        <v>6.9499999999999995E-5</v>
      </c>
      <c r="AI61" s="9">
        <v>2.0666670000000002E-2</v>
      </c>
      <c r="AJ61" s="9">
        <v>6.8789183259809137E-5</v>
      </c>
      <c r="AK61" s="6">
        <v>5</v>
      </c>
      <c r="AL61" s="6"/>
      <c r="AM61" s="6"/>
      <c r="AN61" s="6"/>
      <c r="AO61" s="15">
        <v>53</v>
      </c>
      <c r="AP61" s="9">
        <v>0.15000000000000002</v>
      </c>
      <c r="AQ61" s="9">
        <v>7.5150000000000011E-4</v>
      </c>
      <c r="AR61" s="9">
        <v>2.0725159999999999E-2</v>
      </c>
      <c r="AS61" s="9">
        <v>7.4379215335370165E-4</v>
      </c>
      <c r="AT61" s="6">
        <v>5</v>
      </c>
      <c r="AU61" s="6"/>
      <c r="AV61" s="6"/>
      <c r="AW61" s="6"/>
      <c r="AX61" s="15">
        <v>53</v>
      </c>
      <c r="AY61" s="9">
        <v>0.15000000000000002</v>
      </c>
      <c r="AZ61" s="9">
        <v>7.8620000000000003E-4</v>
      </c>
      <c r="BA61" s="9">
        <v>1.9502740000000001E-2</v>
      </c>
      <c r="BB61" s="9">
        <v>7.7860758437019607E-4</v>
      </c>
      <c r="BC61" s="6">
        <v>5</v>
      </c>
      <c r="BD61" s="6"/>
      <c r="BE61" s="6"/>
      <c r="BF61" s="6"/>
      <c r="BG61" s="15">
        <v>53</v>
      </c>
      <c r="BH61" s="9">
        <v>0.15000000000000002</v>
      </c>
      <c r="BI61" s="9">
        <v>8.1540000000000009E-4</v>
      </c>
      <c r="BJ61" s="9">
        <v>1.7528140000000001E-2</v>
      </c>
      <c r="BK61" s="9">
        <v>8.0831601322216729E-4</v>
      </c>
      <c r="BL61" s="6">
        <v>5</v>
      </c>
      <c r="BM61" s="6"/>
      <c r="BN61" s="6"/>
      <c r="BO61" s="6"/>
      <c r="BP61" s="15">
        <v>53</v>
      </c>
      <c r="BQ61" s="9">
        <v>0.15000000000000002</v>
      </c>
      <c r="BR61" s="9">
        <v>8.3319999999999998E-4</v>
      </c>
      <c r="BS61" s="9">
        <v>1.7496100000000001E-2</v>
      </c>
      <c r="BT61" s="9">
        <v>8.2597430764570388E-4</v>
      </c>
      <c r="BU61" s="6">
        <v>5</v>
      </c>
      <c r="BV61" s="6"/>
      <c r="BW61" s="6"/>
      <c r="BX61" s="6"/>
      <c r="BY61" s="15">
        <v>53</v>
      </c>
      <c r="BZ61" s="9">
        <v>0.15000000000000002</v>
      </c>
      <c r="CA61" s="9">
        <v>8.7450000000000006E-4</v>
      </c>
      <c r="CB61" s="9">
        <v>1.741171E-2</v>
      </c>
      <c r="CC61" s="9">
        <v>8.6695221405594294E-4</v>
      </c>
      <c r="CD61" s="6">
        <v>5</v>
      </c>
      <c r="CE61" s="6"/>
      <c r="CF61" s="6"/>
      <c r="CG61" s="6"/>
      <c r="CH61" s="15">
        <v>53</v>
      </c>
      <c r="CI61" s="9">
        <v>0.15000000000000002</v>
      </c>
      <c r="CJ61" s="9">
        <v>9.3760000000000002E-4</v>
      </c>
      <c r="CK61" s="9">
        <v>1.864207E-2</v>
      </c>
      <c r="CL61" s="9">
        <v>9.2894123967992822E-4</v>
      </c>
      <c r="CM61" s="6">
        <v>5</v>
      </c>
      <c r="CN61" s="6"/>
      <c r="CO61" s="6"/>
      <c r="CP61" s="6"/>
      <c r="CQ61" s="15">
        <v>53</v>
      </c>
      <c r="CR61" s="9">
        <v>0.15000000000000002</v>
      </c>
      <c r="CS61" s="9">
        <v>9.9780000000000008E-4</v>
      </c>
      <c r="CT61" s="9">
        <v>1.859125E-2</v>
      </c>
      <c r="CU61" s="9">
        <v>9.886105524910913E-4</v>
      </c>
      <c r="CV61" s="6">
        <v>5</v>
      </c>
      <c r="CW61" s="6"/>
      <c r="CX61" s="6"/>
      <c r="CY61" s="6"/>
      <c r="CZ61" s="15">
        <v>53</v>
      </c>
      <c r="DA61" s="9">
        <v>0.15000000000000002</v>
      </c>
      <c r="DB61" s="9">
        <v>1.0597E-3</v>
      </c>
      <c r="DC61" s="9">
        <v>1.8393960000000001E-2</v>
      </c>
      <c r="DD61" s="9">
        <v>1.0500426173048109E-3</v>
      </c>
      <c r="DE61" s="6">
        <v>5</v>
      </c>
      <c r="DF61" s="6"/>
      <c r="DG61" s="6"/>
      <c r="DH61" s="6"/>
      <c r="DI61" s="15">
        <v>53</v>
      </c>
      <c r="DJ61" s="9">
        <v>0.15000000000000002</v>
      </c>
      <c r="DK61" s="9">
        <v>1.1202E-3</v>
      </c>
      <c r="DL61" s="9">
        <v>1.8197890000000001E-2</v>
      </c>
      <c r="DM61" s="9">
        <v>1.1100991796301658E-3</v>
      </c>
      <c r="DN61" s="6">
        <v>5</v>
      </c>
      <c r="DO61" s="6"/>
      <c r="DP61" s="6"/>
      <c r="DQ61" s="6"/>
      <c r="DR61" s="15">
        <v>53</v>
      </c>
      <c r="DS61" s="9">
        <v>0.15000000000000002</v>
      </c>
      <c r="DT61" s="9">
        <v>1.2023000000000001E-3</v>
      </c>
      <c r="DU61" s="9">
        <v>1.795238E-2</v>
      </c>
      <c r="DV61" s="9">
        <v>1.1916039623158603E-3</v>
      </c>
      <c r="DW61" s="6">
        <v>5</v>
      </c>
      <c r="DX61" s="6"/>
      <c r="DY61" s="6"/>
      <c r="DZ61" s="6"/>
      <c r="EA61" s="15">
        <v>53</v>
      </c>
      <c r="EB61" s="9">
        <v>0.15000000000000002</v>
      </c>
      <c r="EC61" s="9">
        <v>1.2918999999999999E-3</v>
      </c>
      <c r="ED61" s="9">
        <v>1.6605749999999999E-2</v>
      </c>
      <c r="EE61" s="9">
        <v>1.2812618532134952E-3</v>
      </c>
      <c r="EF61" s="6">
        <v>5</v>
      </c>
      <c r="EG61" s="6"/>
      <c r="EH61" s="6"/>
      <c r="EI61" s="6"/>
      <c r="EJ61" s="15">
        <v>53</v>
      </c>
      <c r="EK61" s="9">
        <v>0.15000000000000002</v>
      </c>
      <c r="EL61" s="9">
        <v>1.3834000000000001E-3</v>
      </c>
      <c r="EM61" s="9">
        <v>1.623119E-2</v>
      </c>
      <c r="EN61" s="9">
        <v>1.3722637220068277E-3</v>
      </c>
      <c r="EO61" s="6">
        <v>5</v>
      </c>
      <c r="EP61" s="6"/>
      <c r="EQ61" s="6"/>
      <c r="ER61" s="6"/>
      <c r="ES61" s="15">
        <v>53</v>
      </c>
      <c r="ET61" s="9">
        <v>0.15000000000000002</v>
      </c>
      <c r="EU61" s="9">
        <v>1.4073E-3</v>
      </c>
      <c r="EV61" s="9">
        <v>1.592145E-2</v>
      </c>
      <c r="EW61" s="9">
        <v>1.396184933533064E-3</v>
      </c>
      <c r="EX61" s="6">
        <v>5</v>
      </c>
      <c r="EY61" s="6"/>
      <c r="EZ61" s="6"/>
      <c r="FA61" s="6"/>
      <c r="FB61" s="15">
        <v>53</v>
      </c>
      <c r="FC61" s="9">
        <v>0.15000000000000002</v>
      </c>
      <c r="FD61" s="9">
        <v>1.3765000000000001E-3</v>
      </c>
      <c r="FE61" s="9">
        <v>1.5796399999999999E-2</v>
      </c>
      <c r="FF61" s="9">
        <v>1.3657129260464412E-3</v>
      </c>
      <c r="FG61" s="6">
        <v>5</v>
      </c>
      <c r="FH61" s="6"/>
      <c r="FI61" s="6"/>
      <c r="FJ61" s="6"/>
      <c r="FK61" s="15">
        <v>53</v>
      </c>
      <c r="FL61" s="9">
        <v>0.15000000000000002</v>
      </c>
      <c r="FM61" s="9">
        <v>1.2053000000000001E-3</v>
      </c>
      <c r="FN61" s="9">
        <v>1.5293620000000001E-2</v>
      </c>
      <c r="FO61" s="9">
        <v>1.1961532369707106E-3</v>
      </c>
      <c r="FP61" s="6">
        <v>5</v>
      </c>
      <c r="FQ61" s="6"/>
      <c r="FR61" s="6"/>
      <c r="FS61" s="6"/>
      <c r="FT61" s="15">
        <v>53</v>
      </c>
      <c r="FU61" s="9">
        <v>0.15000000000000002</v>
      </c>
      <c r="FV61" s="9">
        <v>1.0185999999999999E-3</v>
      </c>
      <c r="FW61" s="9">
        <v>1.504456E-2</v>
      </c>
      <c r="FX61" s="9">
        <v>1.0109946371312951E-3</v>
      </c>
      <c r="FY61" s="6">
        <v>5</v>
      </c>
      <c r="FZ61" s="6"/>
      <c r="GA61" s="6"/>
      <c r="GB61" s="6"/>
      <c r="GC61" s="15">
        <v>53</v>
      </c>
      <c r="GD61" s="9">
        <v>0.15000000000000002</v>
      </c>
      <c r="GE61" s="9">
        <v>8.3589999999999999E-4</v>
      </c>
      <c r="GF61" s="9">
        <v>1.461463E-2</v>
      </c>
      <c r="GG61" s="9">
        <v>8.2983606830963218E-4</v>
      </c>
      <c r="GH61" s="6">
        <v>5</v>
      </c>
      <c r="GI61" s="6"/>
      <c r="GJ61" s="6"/>
      <c r="GK61" s="6"/>
      <c r="GL61" s="15">
        <v>53</v>
      </c>
      <c r="GM61" s="9">
        <v>0.15000000000000002</v>
      </c>
      <c r="GN61" s="9">
        <v>7.2150000000000003E-4</v>
      </c>
      <c r="GO61" s="9">
        <v>1.433479E-2</v>
      </c>
      <c r="GP61" s="9">
        <v>7.1636562307505038E-4</v>
      </c>
      <c r="GQ61" s="6">
        <v>5</v>
      </c>
      <c r="GR61" s="6"/>
      <c r="GS61" s="6"/>
      <c r="GT61" s="6"/>
      <c r="GU61" s="15">
        <v>53</v>
      </c>
      <c r="GV61" s="9">
        <v>0.15000000000000002</v>
      </c>
      <c r="GW61" s="9">
        <v>6.4319999999999991E-4</v>
      </c>
      <c r="GX61" s="9">
        <v>1.4109709999999999E-2</v>
      </c>
      <c r="GY61" s="9">
        <v>6.3869386061088428E-4</v>
      </c>
      <c r="GZ61" s="6">
        <v>5</v>
      </c>
      <c r="HA61" s="6"/>
      <c r="HB61" s="6"/>
      <c r="HC61" s="6"/>
      <c r="HD61" s="15">
        <v>53</v>
      </c>
      <c r="HE61" s="9">
        <v>0.15000000000000002</v>
      </c>
      <c r="HF61" s="9">
        <v>6.1140000000000001E-4</v>
      </c>
      <c r="HG61" s="9">
        <v>1.3695519999999999E-2</v>
      </c>
      <c r="HH61" s="9">
        <v>6.0724156643924448E-4</v>
      </c>
      <c r="HI61" s="6">
        <v>5</v>
      </c>
      <c r="HJ61" s="6"/>
      <c r="HK61" s="6"/>
      <c r="HL61" s="6"/>
      <c r="HM61" s="15">
        <v>53</v>
      </c>
      <c r="HN61" s="9">
        <v>0.15000000000000002</v>
      </c>
      <c r="HO61" s="9">
        <v>6.1590000000000006E-4</v>
      </c>
      <c r="HP61" s="9">
        <v>1.3577240000000001E-2</v>
      </c>
      <c r="HQ61" s="9">
        <v>6.1174704660151838E-4</v>
      </c>
      <c r="HR61" s="6">
        <v>5</v>
      </c>
      <c r="HS61" s="6"/>
      <c r="HT61" s="6"/>
      <c r="HU61" s="6"/>
      <c r="HV61" s="15">
        <v>53</v>
      </c>
      <c r="HW61" s="9">
        <v>0.15000000000000002</v>
      </c>
      <c r="HX61" s="9">
        <v>6.1430000000000002E-4</v>
      </c>
      <c r="HY61" s="9">
        <v>1.330901E-2</v>
      </c>
      <c r="HZ61" s="9">
        <v>6.1023913341413081E-4</v>
      </c>
      <c r="IA61" s="6">
        <v>5</v>
      </c>
      <c r="IB61" s="6"/>
      <c r="IC61" s="6"/>
      <c r="ID61" s="6"/>
      <c r="IE61" s="15">
        <v>53</v>
      </c>
      <c r="IF61" s="9">
        <v>0.15000000000000002</v>
      </c>
      <c r="IG61" s="9">
        <v>6.7860000000000001E-4</v>
      </c>
      <c r="IH61" s="9">
        <v>1.3080949999999999E-2</v>
      </c>
      <c r="II61" s="9">
        <v>6.7419045787958827E-4</v>
      </c>
      <c r="IJ61" s="6">
        <v>5</v>
      </c>
      <c r="IK61" s="6"/>
      <c r="IL61" s="6"/>
      <c r="IM61" s="6"/>
      <c r="IN61" s="15">
        <v>53</v>
      </c>
      <c r="IO61" s="9">
        <v>0.15000000000000002</v>
      </c>
      <c r="IP61" s="9">
        <v>7.203E-4</v>
      </c>
      <c r="IQ61" s="9">
        <v>1.2996239999999999E-2</v>
      </c>
      <c r="IR61" s="9">
        <v>7.1564939544052739E-4</v>
      </c>
      <c r="IS61" s="6">
        <v>5</v>
      </c>
      <c r="IT61" s="6"/>
      <c r="IU61" s="6"/>
      <c r="IV61" s="6"/>
      <c r="IW61" s="15">
        <v>53</v>
      </c>
      <c r="IX61" s="9">
        <v>0.15000000000000002</v>
      </c>
      <c r="IY61" s="9">
        <v>7.6090000000000001E-4</v>
      </c>
      <c r="IZ61" s="9">
        <v>1.269407E-2</v>
      </c>
      <c r="JA61" s="9">
        <v>7.5610109358149121E-4</v>
      </c>
      <c r="JB61" s="6">
        <v>5</v>
      </c>
      <c r="JC61" s="6"/>
      <c r="JD61" s="6"/>
      <c r="JE61" s="6"/>
      <c r="JF61" s="15">
        <v>53</v>
      </c>
      <c r="JG61" s="9">
        <v>0.15000000000000002</v>
      </c>
      <c r="JH61" s="9">
        <v>7.7189999999999995E-4</v>
      </c>
      <c r="JI61" s="9">
        <v>1.250982E-2</v>
      </c>
      <c r="JJ61" s="9">
        <v>7.6710131680551754E-4</v>
      </c>
      <c r="JK61" s="6">
        <v>5</v>
      </c>
      <c r="JL61" s="6"/>
      <c r="JM61" s="6"/>
      <c r="JN61" s="6"/>
      <c r="JO61" s="15">
        <v>53</v>
      </c>
      <c r="JP61" s="9">
        <v>0.15000000000000002</v>
      </c>
      <c r="JQ61" s="9">
        <v>7.5889999999999996E-4</v>
      </c>
      <c r="JR61" s="9">
        <v>1.246104E-2</v>
      </c>
      <c r="JS61" s="9">
        <v>7.5420142468044394E-4</v>
      </c>
      <c r="JT61" s="6">
        <v>5</v>
      </c>
      <c r="JU61" s="6"/>
      <c r="JV61" s="6"/>
      <c r="JW61" s="6"/>
      <c r="JX61" s="15">
        <v>53</v>
      </c>
      <c r="JY61" s="9">
        <v>0.15000000000000002</v>
      </c>
      <c r="JZ61" s="9">
        <v>6.5376687471115763E-4</v>
      </c>
      <c r="KA61" s="9">
        <v>1.423133552988E-2</v>
      </c>
      <c r="KB61" s="9">
        <v>1.7726280994819328E-2</v>
      </c>
      <c r="KC61" s="6">
        <v>5</v>
      </c>
      <c r="KD61" s="6"/>
      <c r="KE61" s="6"/>
      <c r="KF61" s="6"/>
      <c r="KG61" s="15">
        <v>53</v>
      </c>
      <c r="KH61" s="9">
        <v>0.15000000000000002</v>
      </c>
      <c r="KI61" s="9">
        <v>6.7954429789301985E-4</v>
      </c>
      <c r="KJ61" s="9">
        <v>1.4244703693669959E-2</v>
      </c>
      <c r="KK61" s="9">
        <v>1.8410030622285477E-2</v>
      </c>
      <c r="KL61" s="6">
        <v>5</v>
      </c>
      <c r="KM61" s="6"/>
      <c r="KN61" s="6"/>
      <c r="KO61" s="6"/>
      <c r="KP61" s="15">
        <v>53</v>
      </c>
      <c r="KQ61" s="9">
        <v>0.15000000000000002</v>
      </c>
      <c r="KR61" s="9">
        <v>7.0477165416094197E-4</v>
      </c>
      <c r="KS61" s="9">
        <v>1.425808441480585E-2</v>
      </c>
      <c r="KT61" s="9">
        <v>1.9077132838493827E-2</v>
      </c>
      <c r="KU61" s="6">
        <v>5</v>
      </c>
      <c r="KV61" s="6"/>
      <c r="KW61" s="6"/>
      <c r="KX61" s="6"/>
      <c r="KY61" s="15">
        <v>53</v>
      </c>
      <c r="KZ61" s="9">
        <v>0.15000000000000002</v>
      </c>
      <c r="LA61" s="9">
        <v>5.8762163855131488E-4</v>
      </c>
      <c r="LB61" s="9">
        <v>1.4138109000518579E-2</v>
      </c>
      <c r="LC61" s="9">
        <v>1.6041962935715109E-2</v>
      </c>
      <c r="LD61" s="6">
        <v>5</v>
      </c>
      <c r="LE61" s="6"/>
      <c r="LF61" s="6"/>
      <c r="LG61" s="6"/>
      <c r="LH61" s="15">
        <v>53</v>
      </c>
      <c r="LI61" s="9">
        <v>0.15000000000000002</v>
      </c>
      <c r="LJ61" s="9">
        <v>5.8573206199682092E-4</v>
      </c>
      <c r="LK61" s="9">
        <v>1.4151389592238359E-2</v>
      </c>
      <c r="LL61" s="9">
        <v>1.5975817419518139E-2</v>
      </c>
      <c r="LM61" s="6">
        <v>5</v>
      </c>
      <c r="LN61" s="6"/>
      <c r="LO61" s="6"/>
      <c r="LP61" s="6"/>
      <c r="LQ61" s="15">
        <v>53</v>
      </c>
      <c r="LR61" s="9">
        <v>0.15000000000000002</v>
      </c>
      <c r="LS61" s="9">
        <v>5.860565584769492E-4</v>
      </c>
      <c r="LT61" s="9">
        <v>1.4164682659043481E-2</v>
      </c>
      <c r="LU61" s="9">
        <v>1.5969594653017647E-2</v>
      </c>
      <c r="LV61" s="6">
        <v>5</v>
      </c>
      <c r="LW61" s="6"/>
      <c r="LX61" s="6"/>
      <c r="LY61" s="6"/>
      <c r="LZ61" s="15">
        <v>53</v>
      </c>
      <c r="MA61" s="9">
        <v>0.15000000000000002</v>
      </c>
      <c r="MB61" s="9">
        <v>5.8986116645971007E-4</v>
      </c>
      <c r="MC61" s="9">
        <v>1.4177988212652381E-2</v>
      </c>
      <c r="MD61" s="9">
        <v>1.605759956825328E-2</v>
      </c>
      <c r="ME61" s="6">
        <v>5</v>
      </c>
      <c r="MF61" s="6"/>
      <c r="MG61" s="6"/>
      <c r="MH61" s="6"/>
      <c r="MI61" s="15">
        <v>53</v>
      </c>
      <c r="MJ61" s="9">
        <v>0.15000000000000002</v>
      </c>
      <c r="MK61" s="9">
        <v>5.9820407098143185E-4</v>
      </c>
      <c r="ML61" s="9">
        <v>1.41913062647945E-2</v>
      </c>
      <c r="MM61" s="9">
        <v>1.626826538220481E-2</v>
      </c>
      <c r="MN61" s="6">
        <v>5</v>
      </c>
      <c r="MO61" s="6"/>
      <c r="MP61" s="6"/>
      <c r="MQ61" s="6"/>
      <c r="MR61" s="15">
        <v>53</v>
      </c>
      <c r="MS61" s="9">
        <v>0.15000000000000002</v>
      </c>
      <c r="MT61" s="9">
        <v>6.1174633838589974E-4</v>
      </c>
      <c r="MU61" s="9">
        <v>1.420463682721031E-2</v>
      </c>
      <c r="MV61" s="9">
        <v>1.6618909253708944E-2</v>
      </c>
      <c r="MW61" s="6">
        <v>5</v>
      </c>
      <c r="MX61" s="6"/>
      <c r="MY61" s="6"/>
      <c r="MZ61" s="6"/>
      <c r="NA61" s="15">
        <v>53</v>
      </c>
      <c r="NB61" s="9">
        <v>0.15000000000000002</v>
      </c>
      <c r="NC61" s="9">
        <v>6.3053627460265833E-4</v>
      </c>
      <c r="ND61" s="9">
        <v>1.42179799116513E-2</v>
      </c>
      <c r="NE61" s="9">
        <v>1.7110377380593574E-2</v>
      </c>
      <c r="NF61" s="6">
        <v>5</v>
      </c>
    </row>
    <row r="62" spans="1:370">
      <c r="A62" s="6"/>
      <c r="B62" s="6"/>
      <c r="C62" s="6"/>
      <c r="D62" s="15">
        <f t="shared" si="2"/>
        <v>54</v>
      </c>
      <c r="E62" s="9">
        <f t="shared" si="10"/>
        <v>0.2</v>
      </c>
      <c r="F62" s="9">
        <f t="shared" si="9"/>
        <v>9.5500000000000004E-5</v>
      </c>
      <c r="G62" s="9">
        <f>'mu (tau) a'!B55</f>
        <v>2.2015570000000002E-2</v>
      </c>
      <c r="H62" s="9">
        <f>F62*'qx (tau) a'!B55/G62</f>
        <v>9.4460219971592821E-5</v>
      </c>
      <c r="I62" s="6">
        <f t="shared" si="0"/>
        <v>5</v>
      </c>
      <c r="K62" s="6"/>
      <c r="L62" s="6"/>
      <c r="M62" s="6"/>
      <c r="N62" s="15">
        <v>54</v>
      </c>
      <c r="O62" s="9">
        <v>0.2</v>
      </c>
      <c r="P62" s="9">
        <v>9.5500000000000004E-5</v>
      </c>
      <c r="Q62" s="9">
        <v>2.2015570000000002E-2</v>
      </c>
      <c r="R62" s="9">
        <v>9.4460219971592821E-5</v>
      </c>
      <c r="S62" s="6">
        <v>5</v>
      </c>
      <c r="T62" s="6"/>
      <c r="U62" s="6"/>
      <c r="V62" s="6"/>
      <c r="W62" s="15">
        <v>54</v>
      </c>
      <c r="X62" s="9">
        <v>0.2</v>
      </c>
      <c r="Y62" s="9">
        <v>7.75E-5</v>
      </c>
      <c r="Z62" s="9">
        <v>2.0125509999999999E-2</v>
      </c>
      <c r="AA62" s="9">
        <v>7.6727907764821861E-5</v>
      </c>
      <c r="AB62" s="6">
        <v>5</v>
      </c>
      <c r="AC62" s="6"/>
      <c r="AD62" s="6"/>
      <c r="AE62" s="6"/>
      <c r="AF62" s="15">
        <v>54</v>
      </c>
      <c r="AG62" s="9">
        <v>0.2</v>
      </c>
      <c r="AH62" s="9">
        <v>6.9499999999999995E-5</v>
      </c>
      <c r="AI62" s="9">
        <v>2.1687229999999998E-2</v>
      </c>
      <c r="AJ62" s="9">
        <v>6.8754470026831447E-5</v>
      </c>
      <c r="AK62" s="6">
        <v>5</v>
      </c>
      <c r="AL62" s="6"/>
      <c r="AM62" s="6"/>
      <c r="AN62" s="6"/>
      <c r="AO62" s="15">
        <v>54</v>
      </c>
      <c r="AP62" s="9">
        <v>0.2</v>
      </c>
      <c r="AQ62" s="9">
        <v>7.5150000000000011E-4</v>
      </c>
      <c r="AR62" s="9">
        <v>2.1713679999999999E-2</v>
      </c>
      <c r="AS62" s="9">
        <v>7.4342871429439899E-4</v>
      </c>
      <c r="AT62" s="6">
        <v>5</v>
      </c>
      <c r="AU62" s="6"/>
      <c r="AV62" s="6"/>
      <c r="AW62" s="6"/>
      <c r="AX62" s="15">
        <v>54</v>
      </c>
      <c r="AY62" s="9">
        <v>0.2</v>
      </c>
      <c r="AZ62" s="9">
        <v>7.8620000000000003E-4</v>
      </c>
      <c r="BA62" s="9">
        <v>2.0416799999999999E-2</v>
      </c>
      <c r="BB62" s="9">
        <v>7.7825513185220011E-4</v>
      </c>
      <c r="BC62" s="6">
        <v>5</v>
      </c>
      <c r="BD62" s="6"/>
      <c r="BE62" s="6"/>
      <c r="BF62" s="6"/>
      <c r="BG62" s="15">
        <v>54</v>
      </c>
      <c r="BH62" s="9">
        <v>0.2</v>
      </c>
      <c r="BI62" s="9">
        <v>8.1540000000000009E-4</v>
      </c>
      <c r="BJ62" s="9">
        <v>1.8404150000000001E-2</v>
      </c>
      <c r="BK62" s="9">
        <v>8.0796514025369289E-4</v>
      </c>
      <c r="BL62" s="6">
        <v>5</v>
      </c>
      <c r="BM62" s="6"/>
      <c r="BN62" s="6"/>
      <c r="BO62" s="6"/>
      <c r="BP62" s="15">
        <v>54</v>
      </c>
      <c r="BQ62" s="9">
        <v>0.2</v>
      </c>
      <c r="BR62" s="9">
        <v>8.3319999999999998E-4</v>
      </c>
      <c r="BS62" s="9">
        <v>1.8368120000000002E-2</v>
      </c>
      <c r="BT62" s="9">
        <v>8.2561742148897096E-4</v>
      </c>
      <c r="BU62" s="6">
        <v>5</v>
      </c>
      <c r="BV62" s="6"/>
      <c r="BW62" s="6"/>
      <c r="BX62" s="6"/>
      <c r="BY62" s="15">
        <v>54</v>
      </c>
      <c r="BZ62" s="9">
        <v>0.2</v>
      </c>
      <c r="CA62" s="9">
        <v>8.7450000000000006E-4</v>
      </c>
      <c r="CB62" s="9">
        <v>1.8273749999999998E-2</v>
      </c>
      <c r="CC62" s="9">
        <v>8.6658230248307013E-4</v>
      </c>
      <c r="CD62" s="6">
        <v>5</v>
      </c>
      <c r="CE62" s="6"/>
      <c r="CF62" s="6"/>
      <c r="CG62" s="6"/>
      <c r="CH62" s="15">
        <v>54</v>
      </c>
      <c r="CI62" s="9">
        <v>0.2</v>
      </c>
      <c r="CJ62" s="9">
        <v>9.3760000000000002E-4</v>
      </c>
      <c r="CK62" s="9">
        <v>1.9543419999999999E-2</v>
      </c>
      <c r="CL62" s="9">
        <v>9.2852644542255154E-4</v>
      </c>
      <c r="CM62" s="6">
        <v>5</v>
      </c>
      <c r="CN62" s="6"/>
      <c r="CO62" s="6"/>
      <c r="CP62" s="6"/>
      <c r="CQ62" s="15">
        <v>54</v>
      </c>
      <c r="CR62" s="9">
        <v>0.2</v>
      </c>
      <c r="CS62" s="9">
        <v>9.9780000000000008E-4</v>
      </c>
      <c r="CT62" s="9">
        <v>1.9470419999999999E-2</v>
      </c>
      <c r="CU62" s="9">
        <v>9.8817991907724665E-4</v>
      </c>
      <c r="CV62" s="6">
        <v>5</v>
      </c>
      <c r="CW62" s="6"/>
      <c r="CX62" s="6"/>
      <c r="CY62" s="6"/>
      <c r="CZ62" s="15">
        <v>54</v>
      </c>
      <c r="DA62" s="9">
        <v>0.2</v>
      </c>
      <c r="DB62" s="9">
        <v>1.0597E-3</v>
      </c>
      <c r="DC62" s="9">
        <v>1.9281630000000001E-2</v>
      </c>
      <c r="DD62" s="9">
        <v>1.0495809403561836E-3</v>
      </c>
      <c r="DE62" s="6">
        <v>5</v>
      </c>
      <c r="DF62" s="6"/>
      <c r="DG62" s="6"/>
      <c r="DH62" s="6"/>
      <c r="DI62" s="15">
        <v>54</v>
      </c>
      <c r="DJ62" s="9">
        <v>0.2</v>
      </c>
      <c r="DK62" s="9">
        <v>1.1202E-3</v>
      </c>
      <c r="DL62" s="9">
        <v>1.9070650000000001E-2</v>
      </c>
      <c r="DM62" s="9">
        <v>1.1096192580745804E-3</v>
      </c>
      <c r="DN62" s="6">
        <v>5</v>
      </c>
      <c r="DO62" s="6"/>
      <c r="DP62" s="6"/>
      <c r="DQ62" s="6"/>
      <c r="DR62" s="15">
        <v>54</v>
      </c>
      <c r="DS62" s="9">
        <v>0.2</v>
      </c>
      <c r="DT62" s="9">
        <v>1.2023000000000001E-3</v>
      </c>
      <c r="DU62" s="9">
        <v>1.8824879999999999E-2</v>
      </c>
      <c r="DV62" s="9">
        <v>1.1910893192944659E-3</v>
      </c>
      <c r="DW62" s="6">
        <v>5</v>
      </c>
      <c r="DX62" s="6"/>
      <c r="DY62" s="6"/>
      <c r="DZ62" s="6"/>
      <c r="EA62" s="15">
        <v>54</v>
      </c>
      <c r="EB62" s="9">
        <v>0.2</v>
      </c>
      <c r="EC62" s="9">
        <v>1.2918999999999999E-3</v>
      </c>
      <c r="ED62" s="9">
        <v>1.7436589999999998E-2</v>
      </c>
      <c r="EE62" s="9">
        <v>1.2807344378115218E-3</v>
      </c>
      <c r="EF62" s="6">
        <v>5</v>
      </c>
      <c r="EG62" s="6"/>
      <c r="EH62" s="6"/>
      <c r="EI62" s="6"/>
      <c r="EJ62" s="15">
        <v>54</v>
      </c>
      <c r="EK62" s="9">
        <v>0.2</v>
      </c>
      <c r="EL62" s="9">
        <v>1.3834000000000001E-3</v>
      </c>
      <c r="EM62" s="9">
        <v>1.7064449999999998E-2</v>
      </c>
      <c r="EN62" s="9">
        <v>1.3716968613696897E-3</v>
      </c>
      <c r="EO62" s="6">
        <v>5</v>
      </c>
      <c r="EP62" s="6"/>
      <c r="EQ62" s="6"/>
      <c r="ER62" s="6"/>
      <c r="ES62" s="15">
        <v>54</v>
      </c>
      <c r="ET62" s="9">
        <v>0.2</v>
      </c>
      <c r="EU62" s="9">
        <v>1.4073E-3</v>
      </c>
      <c r="EV62" s="9">
        <v>1.674571E-2</v>
      </c>
      <c r="EW62" s="9">
        <v>1.3956143166219883E-3</v>
      </c>
      <c r="EX62" s="6">
        <v>5</v>
      </c>
      <c r="EY62" s="6"/>
      <c r="EZ62" s="6"/>
      <c r="FA62" s="6"/>
      <c r="FB62" s="15">
        <v>54</v>
      </c>
      <c r="FC62" s="9">
        <v>0.2</v>
      </c>
      <c r="FD62" s="9">
        <v>1.3765000000000001E-3</v>
      </c>
      <c r="FE62" s="9">
        <v>1.6623720000000002E-2</v>
      </c>
      <c r="FF62" s="9">
        <v>1.3651526264879341E-3</v>
      </c>
      <c r="FG62" s="6">
        <v>5</v>
      </c>
      <c r="FH62" s="6"/>
      <c r="FI62" s="6"/>
      <c r="FJ62" s="6"/>
      <c r="FK62" s="15">
        <v>54</v>
      </c>
      <c r="FL62" s="9">
        <v>0.2</v>
      </c>
      <c r="FM62" s="9">
        <v>1.2053000000000001E-3</v>
      </c>
      <c r="FN62" s="9">
        <v>1.6118899999999999E-2</v>
      </c>
      <c r="FO62" s="9">
        <v>1.1956636717766103E-3</v>
      </c>
      <c r="FP62" s="6">
        <v>5</v>
      </c>
      <c r="FQ62" s="6"/>
      <c r="FR62" s="6"/>
      <c r="FS62" s="6"/>
      <c r="FT62" s="15">
        <v>54</v>
      </c>
      <c r="FU62" s="9">
        <v>0.2</v>
      </c>
      <c r="FV62" s="9">
        <v>1.0185999999999999E-3</v>
      </c>
      <c r="FW62" s="9">
        <v>1.586798E-2</v>
      </c>
      <c r="FX62" s="9">
        <v>1.0105823985157528E-3</v>
      </c>
      <c r="FY62" s="6">
        <v>5</v>
      </c>
      <c r="FZ62" s="6"/>
      <c r="GA62" s="6"/>
      <c r="GB62" s="6"/>
      <c r="GC62" s="15">
        <v>54</v>
      </c>
      <c r="GD62" s="9">
        <v>0.2</v>
      </c>
      <c r="GE62" s="9">
        <v>8.3589999999999999E-4</v>
      </c>
      <c r="GF62" s="9">
        <v>1.543246E-2</v>
      </c>
      <c r="GG62" s="9">
        <v>8.2949985744333685E-4</v>
      </c>
      <c r="GH62" s="6">
        <v>5</v>
      </c>
      <c r="GI62" s="6"/>
      <c r="GJ62" s="6"/>
      <c r="GK62" s="6"/>
      <c r="GL62" s="15">
        <v>54</v>
      </c>
      <c r="GM62" s="9">
        <v>0.2</v>
      </c>
      <c r="GN62" s="9">
        <v>7.2150000000000003E-4</v>
      </c>
      <c r="GO62" s="9">
        <v>1.515145E-2</v>
      </c>
      <c r="GP62" s="9">
        <v>7.1607522019344685E-4</v>
      </c>
      <c r="GQ62" s="6">
        <v>5</v>
      </c>
      <c r="GR62" s="6"/>
      <c r="GS62" s="6"/>
      <c r="GT62" s="6"/>
      <c r="GU62" s="15">
        <v>54</v>
      </c>
      <c r="GV62" s="9">
        <v>0.2</v>
      </c>
      <c r="GW62" s="9">
        <v>6.4319999999999991E-4</v>
      </c>
      <c r="GX62" s="9">
        <v>1.492895E-2</v>
      </c>
      <c r="GY62" s="9">
        <v>6.3843447047515049E-4</v>
      </c>
      <c r="GZ62" s="6">
        <v>5</v>
      </c>
      <c r="HA62" s="6"/>
      <c r="HB62" s="6"/>
      <c r="HC62" s="6"/>
      <c r="HD62" s="15">
        <v>54</v>
      </c>
      <c r="HE62" s="9">
        <v>0.2</v>
      </c>
      <c r="HF62" s="9">
        <v>6.1140000000000001E-4</v>
      </c>
      <c r="HG62" s="9">
        <v>1.4508729999999999E-2</v>
      </c>
      <c r="HH62" s="9">
        <v>6.069967761478779E-4</v>
      </c>
      <c r="HI62" s="6">
        <v>5</v>
      </c>
      <c r="HJ62" s="6"/>
      <c r="HK62" s="6"/>
      <c r="HL62" s="6"/>
      <c r="HM62" s="15">
        <v>54</v>
      </c>
      <c r="HN62" s="9">
        <v>0.2</v>
      </c>
      <c r="HO62" s="9">
        <v>6.1590000000000006E-4</v>
      </c>
      <c r="HP62" s="9">
        <v>1.439618E-2</v>
      </c>
      <c r="HQ62" s="9">
        <v>6.114985690648492E-4</v>
      </c>
      <c r="HR62" s="6">
        <v>5</v>
      </c>
      <c r="HS62" s="6"/>
      <c r="HT62" s="6"/>
      <c r="HU62" s="6"/>
      <c r="HV62" s="15">
        <v>54</v>
      </c>
      <c r="HW62" s="9">
        <v>0.2</v>
      </c>
      <c r="HX62" s="9">
        <v>6.1430000000000002E-4</v>
      </c>
      <c r="HY62" s="9">
        <v>1.41218E-2</v>
      </c>
      <c r="HZ62" s="9">
        <v>6.09993053081052E-4</v>
      </c>
      <c r="IA62" s="6">
        <v>5</v>
      </c>
      <c r="IB62" s="6"/>
      <c r="IC62" s="6"/>
      <c r="ID62" s="6"/>
      <c r="IE62" s="15">
        <v>54</v>
      </c>
      <c r="IF62" s="9">
        <v>0.2</v>
      </c>
      <c r="IG62" s="9">
        <v>6.7860000000000001E-4</v>
      </c>
      <c r="IH62" s="9">
        <v>1.389081E-2</v>
      </c>
      <c r="II62" s="9">
        <v>6.739194474620271E-4</v>
      </c>
      <c r="IJ62" s="6">
        <v>5</v>
      </c>
      <c r="IK62" s="6"/>
      <c r="IL62" s="6"/>
      <c r="IM62" s="6"/>
      <c r="IN62" s="15">
        <v>54</v>
      </c>
      <c r="IO62" s="9">
        <v>0.2</v>
      </c>
      <c r="IP62" s="9">
        <v>7.203E-4</v>
      </c>
      <c r="IQ62" s="9">
        <v>1.380997E-2</v>
      </c>
      <c r="IR62" s="9">
        <v>7.1536011866789003E-4</v>
      </c>
      <c r="IS62" s="6">
        <v>5</v>
      </c>
      <c r="IT62" s="6"/>
      <c r="IU62" s="6"/>
      <c r="IV62" s="6"/>
      <c r="IW62" s="15">
        <v>54</v>
      </c>
      <c r="IX62" s="9">
        <v>0.2</v>
      </c>
      <c r="IY62" s="9">
        <v>7.6090000000000001E-4</v>
      </c>
      <c r="IZ62" s="9">
        <v>1.350487E-2</v>
      </c>
      <c r="JA62" s="9">
        <v>7.5579648386100713E-4</v>
      </c>
      <c r="JB62" s="6">
        <v>5</v>
      </c>
      <c r="JC62" s="6"/>
      <c r="JD62" s="6"/>
      <c r="JE62" s="6"/>
      <c r="JF62" s="15">
        <v>54</v>
      </c>
      <c r="JG62" s="9">
        <v>0.2</v>
      </c>
      <c r="JH62" s="9">
        <v>7.7189999999999995E-4</v>
      </c>
      <c r="JI62" s="9">
        <v>1.3318999999999999E-2</v>
      </c>
      <c r="JJ62" s="9">
        <v>7.6679360244763127E-4</v>
      </c>
      <c r="JK62" s="6">
        <v>5</v>
      </c>
      <c r="JL62" s="6"/>
      <c r="JM62" s="6"/>
      <c r="JN62" s="6"/>
      <c r="JO62" s="15">
        <v>54</v>
      </c>
      <c r="JP62" s="9">
        <v>0.2</v>
      </c>
      <c r="JQ62" s="9">
        <v>7.5889999999999996E-4</v>
      </c>
      <c r="JR62" s="9">
        <v>1.3266709999999999E-2</v>
      </c>
      <c r="JS62" s="9">
        <v>7.5389871279314907E-4</v>
      </c>
      <c r="JT62" s="6">
        <v>5</v>
      </c>
      <c r="JU62" s="6"/>
      <c r="JV62" s="6"/>
      <c r="JW62" s="6"/>
      <c r="JX62" s="15">
        <v>54</v>
      </c>
      <c r="JY62" s="9">
        <v>0.2</v>
      </c>
      <c r="JZ62" s="9">
        <v>6.3053627460265833E-4</v>
      </c>
      <c r="KA62" s="9">
        <v>1.5044233465637571E-2</v>
      </c>
      <c r="KB62" s="9">
        <v>1.6172620201858508E-2</v>
      </c>
      <c r="KC62" s="6">
        <v>5</v>
      </c>
      <c r="KD62" s="6"/>
      <c r="KE62" s="6"/>
      <c r="KF62" s="6"/>
      <c r="KG62" s="15">
        <v>54</v>
      </c>
      <c r="KH62" s="9">
        <v>0.2</v>
      </c>
      <c r="KI62" s="9">
        <v>6.5376687471115763E-4</v>
      </c>
      <c r="KJ62" s="9">
        <v>1.50578928586251E-2</v>
      </c>
      <c r="KK62" s="9">
        <v>1.6755171104921019E-2</v>
      </c>
      <c r="KL62" s="6">
        <v>5</v>
      </c>
      <c r="KM62" s="6"/>
      <c r="KN62" s="6"/>
      <c r="KO62" s="6"/>
      <c r="KP62" s="15">
        <v>54</v>
      </c>
      <c r="KQ62" s="9">
        <v>0.2</v>
      </c>
      <c r="KR62" s="9">
        <v>6.7954429789301985E-4</v>
      </c>
      <c r="KS62" s="9">
        <v>1.507156465364143E-2</v>
      </c>
      <c r="KT62" s="9">
        <v>1.7401444016998599E-2</v>
      </c>
      <c r="KU62" s="6">
        <v>5</v>
      </c>
      <c r="KV62" s="6"/>
      <c r="KW62" s="6"/>
      <c r="KX62" s="6"/>
      <c r="KY62" s="15">
        <v>54</v>
      </c>
      <c r="KZ62" s="9">
        <v>0.2</v>
      </c>
      <c r="LA62" s="9">
        <v>7.0477165416094197E-4</v>
      </c>
      <c r="LB62" s="9">
        <v>1.5085248861946961E-2</v>
      </c>
      <c r="LC62" s="9">
        <v>1.8032128920045257E-2</v>
      </c>
      <c r="LD62" s="6">
        <v>5</v>
      </c>
      <c r="LE62" s="6"/>
      <c r="LF62" s="6"/>
      <c r="LG62" s="6"/>
      <c r="LH62" s="15">
        <v>54</v>
      </c>
      <c r="LI62" s="9">
        <v>0.2</v>
      </c>
      <c r="LJ62" s="9">
        <v>5.8762163855131488E-4</v>
      </c>
      <c r="LK62" s="9">
        <v>1.496253692102043E-2</v>
      </c>
      <c r="LL62" s="9">
        <v>1.5158482387580878E-2</v>
      </c>
      <c r="LM62" s="6">
        <v>5</v>
      </c>
      <c r="LN62" s="6"/>
      <c r="LO62" s="6"/>
      <c r="LP62" s="6"/>
      <c r="LQ62" s="15">
        <v>54</v>
      </c>
      <c r="LR62" s="9">
        <v>0.2</v>
      </c>
      <c r="LS62" s="9">
        <v>5.8573206199682092E-4</v>
      </c>
      <c r="LT62" s="9">
        <v>1.4976122137732291E-2</v>
      </c>
      <c r="LU62" s="9">
        <v>1.5095963444899378E-2</v>
      </c>
      <c r="LV62" s="6">
        <v>5</v>
      </c>
      <c r="LW62" s="6"/>
      <c r="LX62" s="6"/>
      <c r="LY62" s="6"/>
      <c r="LZ62" s="15">
        <v>54</v>
      </c>
      <c r="MA62" s="9">
        <v>0.2</v>
      </c>
      <c r="MB62" s="9">
        <v>5.860565584769492E-4</v>
      </c>
      <c r="MC62" s="9">
        <v>1.4989719689124711E-2</v>
      </c>
      <c r="MD62" s="9">
        <v>1.5090076733120607E-2</v>
      </c>
      <c r="ME62" s="6">
        <v>5</v>
      </c>
      <c r="MF62" s="6"/>
      <c r="MG62" s="6"/>
      <c r="MH62" s="6"/>
      <c r="MI62" s="15">
        <v>54</v>
      </c>
      <c r="MJ62" s="9">
        <v>0.2</v>
      </c>
      <c r="MK62" s="9">
        <v>5.8986116645971007E-4</v>
      </c>
      <c r="ML62" s="9">
        <v>1.500332958639692E-2</v>
      </c>
      <c r="MM62" s="9">
        <v>1.5173173100988953E-2</v>
      </c>
      <c r="MN62" s="6">
        <v>5</v>
      </c>
      <c r="MO62" s="6"/>
      <c r="MP62" s="6"/>
      <c r="MQ62" s="6"/>
      <c r="MR62" s="15">
        <v>54</v>
      </c>
      <c r="MS62" s="9">
        <v>0.2</v>
      </c>
      <c r="MT62" s="9">
        <v>5.9820407098143185E-4</v>
      </c>
      <c r="MU62" s="9">
        <v>1.501695184075837E-2</v>
      </c>
      <c r="MV62" s="9">
        <v>1.5371945944194634E-2</v>
      </c>
      <c r="MW62" s="6">
        <v>5</v>
      </c>
      <c r="MX62" s="6"/>
      <c r="MY62" s="6"/>
      <c r="MZ62" s="6"/>
      <c r="NA62" s="15">
        <v>54</v>
      </c>
      <c r="NB62" s="9">
        <v>0.2</v>
      </c>
      <c r="NC62" s="9">
        <v>6.1174633838589974E-4</v>
      </c>
      <c r="ND62" s="9">
        <v>1.503058646342866E-2</v>
      </c>
      <c r="NE62" s="9">
        <v>1.570300830697759E-2</v>
      </c>
      <c r="NF62" s="6">
        <v>5</v>
      </c>
    </row>
    <row r="63" spans="1:370">
      <c r="A63" s="6"/>
      <c r="B63" s="6"/>
      <c r="C63" s="6"/>
      <c r="D63" s="15">
        <f t="shared" si="2"/>
        <v>55</v>
      </c>
      <c r="E63" s="9">
        <f t="shared" si="10"/>
        <v>0.25</v>
      </c>
      <c r="F63" s="9">
        <f t="shared" si="9"/>
        <v>9.5500000000000004E-5</v>
      </c>
      <c r="G63" s="9">
        <f>'mu (tau) a'!B56</f>
        <v>2.3037990000000001E-2</v>
      </c>
      <c r="H63" s="9">
        <f>F63*'qx (tau) a'!B56/G63</f>
        <v>9.4412432030745749E-5</v>
      </c>
      <c r="I63" s="6">
        <f t="shared" si="0"/>
        <v>5</v>
      </c>
      <c r="K63" s="6"/>
      <c r="L63" s="6"/>
      <c r="M63" s="6"/>
      <c r="N63" s="15">
        <v>55</v>
      </c>
      <c r="O63" s="9">
        <v>0.25</v>
      </c>
      <c r="P63" s="9">
        <v>9.5500000000000004E-5</v>
      </c>
      <c r="Q63" s="9">
        <v>2.3037990000000001E-2</v>
      </c>
      <c r="R63" s="9">
        <v>9.4412432030745749E-5</v>
      </c>
      <c r="S63" s="6">
        <v>5</v>
      </c>
      <c r="T63" s="6"/>
      <c r="U63" s="6"/>
      <c r="V63" s="6"/>
      <c r="W63" s="15">
        <v>55</v>
      </c>
      <c r="X63" s="9">
        <v>0.25</v>
      </c>
      <c r="Y63" s="9">
        <v>7.75E-5</v>
      </c>
      <c r="Z63" s="9">
        <v>2.1057429999999999E-2</v>
      </c>
      <c r="AA63" s="9">
        <v>7.6692554599492921E-5</v>
      </c>
      <c r="AB63" s="6">
        <v>5</v>
      </c>
      <c r="AC63" s="6"/>
      <c r="AD63" s="6"/>
      <c r="AE63" s="6"/>
      <c r="AF63" s="15">
        <v>55</v>
      </c>
      <c r="AG63" s="9">
        <v>0.25</v>
      </c>
      <c r="AH63" s="9">
        <v>6.9499999999999995E-5</v>
      </c>
      <c r="AI63" s="9">
        <v>2.2690289999999998E-2</v>
      </c>
      <c r="AJ63" s="9">
        <v>6.872034799907802E-5</v>
      </c>
      <c r="AK63" s="6">
        <v>5</v>
      </c>
      <c r="AL63" s="6"/>
      <c r="AM63" s="6"/>
      <c r="AN63" s="6"/>
      <c r="AO63" s="15">
        <v>55</v>
      </c>
      <c r="AP63" s="9">
        <v>0.25</v>
      </c>
      <c r="AQ63" s="9">
        <v>7.5150000000000011E-4</v>
      </c>
      <c r="AR63" s="9">
        <v>2.2687820000000001E-2</v>
      </c>
      <c r="AS63" s="9">
        <v>7.4307073178471982E-4</v>
      </c>
      <c r="AT63" s="6">
        <v>5</v>
      </c>
      <c r="AU63" s="6"/>
      <c r="AV63" s="6"/>
      <c r="AW63" s="6"/>
      <c r="AX63" s="15">
        <v>55</v>
      </c>
      <c r="AY63" s="9">
        <v>0.25</v>
      </c>
      <c r="AZ63" s="9">
        <v>7.8620000000000003E-4</v>
      </c>
      <c r="BA63" s="9">
        <v>2.1315870000000001E-2</v>
      </c>
      <c r="BB63" s="9">
        <v>7.7790936790288168E-4</v>
      </c>
      <c r="BC63" s="6">
        <v>5</v>
      </c>
      <c r="BD63" s="6"/>
      <c r="BE63" s="6"/>
      <c r="BF63" s="6"/>
      <c r="BG63" s="15">
        <v>55</v>
      </c>
      <c r="BH63" s="9">
        <v>0.25</v>
      </c>
      <c r="BI63" s="9">
        <v>8.1540000000000009E-4</v>
      </c>
      <c r="BJ63" s="9">
        <v>1.9245600000000002E-2</v>
      </c>
      <c r="BK63" s="9">
        <v>8.0762841470258132E-4</v>
      </c>
      <c r="BL63" s="6">
        <v>5</v>
      </c>
      <c r="BM63" s="6"/>
      <c r="BN63" s="6"/>
      <c r="BO63" s="6"/>
      <c r="BP63" s="15">
        <v>55</v>
      </c>
      <c r="BQ63" s="9">
        <v>0.25</v>
      </c>
      <c r="BR63" s="9">
        <v>8.3319999999999998E-4</v>
      </c>
      <c r="BS63" s="9">
        <v>1.9206020000000001E-2</v>
      </c>
      <c r="BT63" s="9">
        <v>8.2527493400506705E-4</v>
      </c>
      <c r="BU63" s="6">
        <v>5</v>
      </c>
      <c r="BV63" s="6"/>
      <c r="BW63" s="6"/>
      <c r="BX63" s="6"/>
      <c r="BY63" s="15">
        <v>55</v>
      </c>
      <c r="BZ63" s="9">
        <v>0.25</v>
      </c>
      <c r="CA63" s="9">
        <v>8.7450000000000006E-4</v>
      </c>
      <c r="CB63" s="9">
        <v>1.9103330000000002E-2</v>
      </c>
      <c r="CC63" s="9">
        <v>8.6622620009181638E-4</v>
      </c>
      <c r="CD63" s="6">
        <v>5</v>
      </c>
      <c r="CE63" s="6"/>
      <c r="CF63" s="6"/>
      <c r="CG63" s="6"/>
      <c r="CH63" s="15">
        <v>55</v>
      </c>
      <c r="CI63" s="9">
        <v>0.25</v>
      </c>
      <c r="CJ63" s="9">
        <v>9.3760000000000002E-4</v>
      </c>
      <c r="CK63" s="9">
        <v>2.042159E-2</v>
      </c>
      <c r="CL63" s="9">
        <v>9.2812326405534529E-4</v>
      </c>
      <c r="CM63" s="6">
        <v>5</v>
      </c>
      <c r="CN63" s="6"/>
      <c r="CO63" s="6"/>
      <c r="CP63" s="6"/>
      <c r="CQ63" s="15">
        <v>55</v>
      </c>
      <c r="CR63" s="9">
        <v>0.25</v>
      </c>
      <c r="CS63" s="9">
        <v>9.9780000000000008E-4</v>
      </c>
      <c r="CT63" s="9">
        <v>2.032494E-2</v>
      </c>
      <c r="CU63" s="9">
        <v>9.8776158689767367E-4</v>
      </c>
      <c r="CV63" s="6">
        <v>5</v>
      </c>
      <c r="CW63" s="6"/>
      <c r="CX63" s="6"/>
      <c r="CY63" s="6"/>
      <c r="CZ63" s="15">
        <v>55</v>
      </c>
      <c r="DA63" s="9">
        <v>0.25</v>
      </c>
      <c r="DB63" s="9">
        <v>1.0597E-3</v>
      </c>
      <c r="DC63" s="9">
        <v>2.0144459999999999E-2</v>
      </c>
      <c r="DD63" s="9">
        <v>1.0491327008021064E-3</v>
      </c>
      <c r="DE63" s="6">
        <v>5</v>
      </c>
      <c r="DF63" s="6"/>
      <c r="DG63" s="6"/>
      <c r="DH63" s="6"/>
      <c r="DI63" s="15">
        <v>55</v>
      </c>
      <c r="DJ63" s="9">
        <v>0.25</v>
      </c>
      <c r="DK63" s="9">
        <v>1.1202E-3</v>
      </c>
      <c r="DL63" s="9">
        <v>1.9915579999999999E-2</v>
      </c>
      <c r="DM63" s="9">
        <v>1.1091552565378464E-3</v>
      </c>
      <c r="DN63" s="6">
        <v>5</v>
      </c>
      <c r="DO63" s="6"/>
      <c r="DP63" s="6"/>
      <c r="DQ63" s="6"/>
      <c r="DR63" s="15">
        <v>55</v>
      </c>
      <c r="DS63" s="9">
        <v>0.25</v>
      </c>
      <c r="DT63" s="9">
        <v>1.2023000000000001E-3</v>
      </c>
      <c r="DU63" s="9">
        <v>1.9683329999999999E-2</v>
      </c>
      <c r="DV63" s="9">
        <v>1.1905826122917212E-3</v>
      </c>
      <c r="DW63" s="6">
        <v>5</v>
      </c>
      <c r="DX63" s="6"/>
      <c r="DY63" s="6"/>
      <c r="DZ63" s="6"/>
      <c r="EA63" s="15">
        <v>55</v>
      </c>
      <c r="EB63" s="9">
        <v>0.25</v>
      </c>
      <c r="EC63" s="9">
        <v>1.2918999999999999E-3</v>
      </c>
      <c r="ED63" s="9">
        <v>1.8235749999999998E-2</v>
      </c>
      <c r="EE63" s="9">
        <v>1.2802269751449762E-3</v>
      </c>
      <c r="EF63" s="6">
        <v>5</v>
      </c>
      <c r="EG63" s="6"/>
      <c r="EH63" s="6"/>
      <c r="EI63" s="6"/>
      <c r="EJ63" s="15">
        <v>55</v>
      </c>
      <c r="EK63" s="9">
        <v>0.25</v>
      </c>
      <c r="EL63" s="9">
        <v>1.3834000000000001E-3</v>
      </c>
      <c r="EM63" s="9">
        <v>1.786281E-2</v>
      </c>
      <c r="EN63" s="9">
        <v>1.3711534921997156E-3</v>
      </c>
      <c r="EO63" s="6">
        <v>5</v>
      </c>
      <c r="EP63" s="6"/>
      <c r="EQ63" s="6"/>
      <c r="ER63" s="6"/>
      <c r="ES63" s="15">
        <v>55</v>
      </c>
      <c r="ET63" s="9">
        <v>0.25</v>
      </c>
      <c r="EU63" s="9">
        <v>1.4073E-3</v>
      </c>
      <c r="EV63" s="9">
        <v>1.754934E-2</v>
      </c>
      <c r="EW63" s="9">
        <v>1.3950588362297385E-3</v>
      </c>
      <c r="EX63" s="6">
        <v>5</v>
      </c>
      <c r="EY63" s="6"/>
      <c r="EZ63" s="6"/>
      <c r="FA63" s="6"/>
      <c r="FB63" s="15">
        <v>55</v>
      </c>
      <c r="FC63" s="9">
        <v>0.25</v>
      </c>
      <c r="FD63" s="9">
        <v>1.3765000000000001E-3</v>
      </c>
      <c r="FE63" s="9">
        <v>1.742614E-2</v>
      </c>
      <c r="FF63" s="9">
        <v>1.3646103457220014E-3</v>
      </c>
      <c r="FG63" s="6">
        <v>5</v>
      </c>
      <c r="FH63" s="6"/>
      <c r="FI63" s="6"/>
      <c r="FJ63" s="6"/>
      <c r="FK63" s="15">
        <v>55</v>
      </c>
      <c r="FL63" s="9">
        <v>0.25</v>
      </c>
      <c r="FM63" s="9">
        <v>1.2053000000000001E-3</v>
      </c>
      <c r="FN63" s="9">
        <v>1.6921149999999999E-2</v>
      </c>
      <c r="FO63" s="9">
        <v>1.1951881347898932E-3</v>
      </c>
      <c r="FP63" s="6">
        <v>5</v>
      </c>
      <c r="FQ63" s="6"/>
      <c r="FR63" s="6"/>
      <c r="FS63" s="6"/>
      <c r="FT63" s="15">
        <v>55</v>
      </c>
      <c r="FU63" s="9">
        <v>0.25</v>
      </c>
      <c r="FV63" s="9">
        <v>1.0185999999999999E-3</v>
      </c>
      <c r="FW63" s="9">
        <v>1.6673360000000002E-2</v>
      </c>
      <c r="FX63" s="9">
        <v>1.0101785414577504E-3</v>
      </c>
      <c r="FY63" s="6">
        <v>5</v>
      </c>
      <c r="FZ63" s="6"/>
      <c r="GA63" s="6"/>
      <c r="GB63" s="6"/>
      <c r="GC63" s="15">
        <v>55</v>
      </c>
      <c r="GD63" s="9">
        <v>0.25</v>
      </c>
      <c r="GE63" s="9">
        <v>8.3589999999999999E-4</v>
      </c>
      <c r="GF63" s="9">
        <v>1.6235510000000002E-2</v>
      </c>
      <c r="GG63" s="9">
        <v>8.2916924703935982E-4</v>
      </c>
      <c r="GH63" s="6">
        <v>5</v>
      </c>
      <c r="GI63" s="6"/>
      <c r="GJ63" s="6"/>
      <c r="GK63" s="6"/>
      <c r="GL63" s="15">
        <v>55</v>
      </c>
      <c r="GM63" s="9">
        <v>0.25</v>
      </c>
      <c r="GN63" s="9">
        <v>7.2150000000000003E-4</v>
      </c>
      <c r="GO63" s="9">
        <v>1.595705E-2</v>
      </c>
      <c r="GP63" s="9">
        <v>7.1578887764342405E-4</v>
      </c>
      <c r="GQ63" s="6">
        <v>5</v>
      </c>
      <c r="GR63" s="6"/>
      <c r="GS63" s="6"/>
      <c r="GT63" s="6"/>
      <c r="GU63" s="15">
        <v>55</v>
      </c>
      <c r="GV63" s="9">
        <v>0.25</v>
      </c>
      <c r="GW63" s="9">
        <v>6.4319999999999991E-4</v>
      </c>
      <c r="GX63" s="9">
        <v>1.5740239999999999E-2</v>
      </c>
      <c r="GY63" s="9">
        <v>6.3817747734469109E-4</v>
      </c>
      <c r="GZ63" s="6">
        <v>5</v>
      </c>
      <c r="HA63" s="6"/>
      <c r="HB63" s="6"/>
      <c r="HC63" s="6"/>
      <c r="HD63" s="15">
        <v>55</v>
      </c>
      <c r="HE63" s="9">
        <v>0.25</v>
      </c>
      <c r="HF63" s="9">
        <v>6.1140000000000001E-4</v>
      </c>
      <c r="HG63" s="9">
        <v>1.531646E-2</v>
      </c>
      <c r="HH63" s="9">
        <v>6.0675356342131267E-4</v>
      </c>
      <c r="HI63" s="6">
        <v>5</v>
      </c>
      <c r="HJ63" s="6"/>
      <c r="HK63" s="6"/>
      <c r="HL63" s="6"/>
      <c r="HM63" s="15">
        <v>55</v>
      </c>
      <c r="HN63" s="9">
        <v>0.25</v>
      </c>
      <c r="HO63" s="9">
        <v>6.1590000000000006E-4</v>
      </c>
      <c r="HP63" s="9">
        <v>1.5211840000000001E-2</v>
      </c>
      <c r="HQ63" s="9">
        <v>6.1125074014714846E-4</v>
      </c>
      <c r="HR63" s="6">
        <v>5</v>
      </c>
      <c r="HS63" s="6"/>
      <c r="HT63" s="6"/>
      <c r="HU63" s="6"/>
      <c r="HV63" s="15">
        <v>55</v>
      </c>
      <c r="HW63" s="9">
        <v>0.25</v>
      </c>
      <c r="HX63" s="9">
        <v>6.1430000000000002E-4</v>
      </c>
      <c r="HY63" s="9">
        <v>1.493473E-2</v>
      </c>
      <c r="HZ63" s="9">
        <v>6.0974706419198745E-4</v>
      </c>
      <c r="IA63" s="6">
        <v>5</v>
      </c>
      <c r="IB63" s="6"/>
      <c r="IC63" s="6"/>
      <c r="ID63" s="6"/>
      <c r="IE63" s="15">
        <v>55</v>
      </c>
      <c r="IF63" s="9">
        <v>0.25</v>
      </c>
      <c r="IG63" s="9">
        <v>6.7860000000000001E-4</v>
      </c>
      <c r="IH63" s="9">
        <v>1.4701820000000001E-2</v>
      </c>
      <c r="II63" s="9">
        <v>6.7364821797573349E-4</v>
      </c>
      <c r="IJ63" s="6">
        <v>5</v>
      </c>
      <c r="IK63" s="6"/>
      <c r="IL63" s="6"/>
      <c r="IM63" s="6"/>
      <c r="IN63" s="15">
        <v>55</v>
      </c>
      <c r="IO63" s="9">
        <v>0.25</v>
      </c>
      <c r="IP63" s="9">
        <v>7.203E-4</v>
      </c>
      <c r="IQ63" s="9">
        <v>1.462456E-2</v>
      </c>
      <c r="IR63" s="9">
        <v>7.150713265903385E-4</v>
      </c>
      <c r="IS63" s="6">
        <v>5</v>
      </c>
      <c r="IT63" s="6"/>
      <c r="IU63" s="6"/>
      <c r="IV63" s="6"/>
      <c r="IW63" s="15">
        <v>55</v>
      </c>
      <c r="IX63" s="9">
        <v>0.25</v>
      </c>
      <c r="IY63" s="9">
        <v>7.6090000000000001E-4</v>
      </c>
      <c r="IZ63" s="9">
        <v>1.4316270000000001E-2</v>
      </c>
      <c r="JA63" s="9">
        <v>7.5549205679971106E-4</v>
      </c>
      <c r="JB63" s="6">
        <v>5</v>
      </c>
      <c r="JC63" s="6"/>
      <c r="JD63" s="6"/>
      <c r="JE63" s="6"/>
      <c r="JF63" s="15">
        <v>55</v>
      </c>
      <c r="JG63" s="9">
        <v>0.25</v>
      </c>
      <c r="JH63" s="9">
        <v>7.7189999999999995E-4</v>
      </c>
      <c r="JI63" s="9">
        <v>1.413008E-2</v>
      </c>
      <c r="JJ63" s="9">
        <v>7.6648525868218723E-4</v>
      </c>
      <c r="JK63" s="6">
        <v>5</v>
      </c>
      <c r="JL63" s="6"/>
      <c r="JM63" s="6"/>
      <c r="JN63" s="6"/>
      <c r="JO63" s="15">
        <v>55</v>
      </c>
      <c r="JP63" s="9">
        <v>0.25</v>
      </c>
      <c r="JQ63" s="9">
        <v>7.5889999999999996E-4</v>
      </c>
      <c r="JR63" s="9">
        <v>1.407741E-2</v>
      </c>
      <c r="JS63" s="9">
        <v>7.5359588716958587E-4</v>
      </c>
      <c r="JT63" s="6">
        <v>5</v>
      </c>
      <c r="JU63" s="6"/>
      <c r="JV63" s="6"/>
      <c r="JW63" s="6"/>
      <c r="JX63" s="15">
        <v>55</v>
      </c>
      <c r="JY63" s="9">
        <v>0.25</v>
      </c>
      <c r="JZ63" s="9">
        <v>6.1174633838589974E-4</v>
      </c>
      <c r="KA63" s="9">
        <v>1.5847850932002531E-2</v>
      </c>
      <c r="KB63" s="9">
        <v>1.4895029809873533E-2</v>
      </c>
      <c r="KC63" s="6">
        <v>5</v>
      </c>
      <c r="KD63" s="6"/>
      <c r="KE63" s="6"/>
      <c r="KF63" s="6"/>
      <c r="KG63" s="15">
        <v>55</v>
      </c>
      <c r="KH63" s="9">
        <v>0.25</v>
      </c>
      <c r="KI63" s="9">
        <v>6.3053627460265833E-4</v>
      </c>
      <c r="KJ63" s="9">
        <v>1.5861753850297349E-2</v>
      </c>
      <c r="KK63" s="9">
        <v>1.5340836049484972E-2</v>
      </c>
      <c r="KL63" s="6">
        <v>5</v>
      </c>
      <c r="KM63" s="6"/>
      <c r="KN63" s="6"/>
      <c r="KO63" s="6"/>
      <c r="KP63" s="15">
        <v>55</v>
      </c>
      <c r="KQ63" s="9">
        <v>0.25</v>
      </c>
      <c r="KR63" s="9">
        <v>6.5376687471115763E-4</v>
      </c>
      <c r="KS63" s="9">
        <v>1.5875668965270311E-2</v>
      </c>
      <c r="KT63" s="9">
        <v>1.5893397090659702E-2</v>
      </c>
      <c r="KU63" s="6">
        <v>5</v>
      </c>
      <c r="KV63" s="6"/>
      <c r="KW63" s="6"/>
      <c r="KX63" s="6"/>
      <c r="KY63" s="15">
        <v>55</v>
      </c>
      <c r="KZ63" s="9">
        <v>0.25</v>
      </c>
      <c r="LA63" s="9">
        <v>6.7954429789301985E-4</v>
      </c>
      <c r="LB63" s="9">
        <v>1.5889596287621249E-2</v>
      </c>
      <c r="LC63" s="9">
        <v>1.6506536778785975E-2</v>
      </c>
      <c r="LD63" s="6">
        <v>5</v>
      </c>
      <c r="LE63" s="6"/>
      <c r="LF63" s="6"/>
      <c r="LG63" s="6"/>
      <c r="LH63" s="15">
        <v>55</v>
      </c>
      <c r="LI63" s="9">
        <v>0.25</v>
      </c>
      <c r="LJ63" s="9">
        <v>7.0477165416094197E-4</v>
      </c>
      <c r="LK63" s="9">
        <v>1.5903535828059399E-2</v>
      </c>
      <c r="LL63" s="9">
        <v>1.7104796654362858E-2</v>
      </c>
      <c r="LM63" s="6">
        <v>5</v>
      </c>
      <c r="LN63" s="6"/>
      <c r="LO63" s="6"/>
      <c r="LP63" s="6"/>
      <c r="LQ63" s="15">
        <v>55</v>
      </c>
      <c r="LR63" s="9">
        <v>0.25</v>
      </c>
      <c r="LS63" s="9">
        <v>5.8762163855131488E-4</v>
      </c>
      <c r="LT63" s="9">
        <v>1.5778518916862359E-2</v>
      </c>
      <c r="LU63" s="9">
        <v>1.4374500310318467E-2</v>
      </c>
      <c r="LV63" s="6">
        <v>5</v>
      </c>
      <c r="LW63" s="6"/>
      <c r="LX63" s="6"/>
      <c r="LY63" s="6"/>
      <c r="LZ63" s="15">
        <v>55</v>
      </c>
      <c r="MA63" s="9">
        <v>0.25</v>
      </c>
      <c r="MB63" s="9">
        <v>5.8573206199682092E-4</v>
      </c>
      <c r="MC63" s="9">
        <v>1.579236101193604E-2</v>
      </c>
      <c r="MD63" s="9">
        <v>1.4315198125311559E-2</v>
      </c>
      <c r="ME63" s="6">
        <v>5</v>
      </c>
      <c r="MF63" s="6"/>
      <c r="MG63" s="6"/>
      <c r="MH63" s="6"/>
      <c r="MI63" s="15">
        <v>55</v>
      </c>
      <c r="MJ63" s="9">
        <v>0.25</v>
      </c>
      <c r="MK63" s="9">
        <v>5.860565584769492E-4</v>
      </c>
      <c r="ML63" s="9">
        <v>1.58062152503292E-2</v>
      </c>
      <c r="MM63" s="9">
        <v>1.4309547328975627E-2</v>
      </c>
      <c r="MN63" s="6">
        <v>5</v>
      </c>
      <c r="MO63" s="6"/>
      <c r="MP63" s="6"/>
      <c r="MQ63" s="6"/>
      <c r="MR63" s="15">
        <v>55</v>
      </c>
      <c r="MS63" s="9">
        <v>0.25</v>
      </c>
      <c r="MT63" s="9">
        <v>5.8986116645971007E-4</v>
      </c>
      <c r="MU63" s="9">
        <v>1.5820081642694859E-2</v>
      </c>
      <c r="MV63" s="9">
        <v>1.4388063876782251E-2</v>
      </c>
      <c r="MW63" s="6">
        <v>5</v>
      </c>
      <c r="MX63" s="6"/>
      <c r="MY63" s="6"/>
      <c r="MZ63" s="6"/>
      <c r="NA63" s="15">
        <v>55</v>
      </c>
      <c r="NB63" s="9">
        <v>0.25</v>
      </c>
      <c r="NC63" s="9">
        <v>5.9820407098143185E-4</v>
      </c>
      <c r="ND63" s="9">
        <v>1.58339601996954E-2</v>
      </c>
      <c r="NE63" s="9">
        <v>1.4576297491857295E-2</v>
      </c>
      <c r="NF63" s="6">
        <v>5</v>
      </c>
    </row>
    <row r="64" spans="1:370">
      <c r="A64" s="6"/>
      <c r="B64" s="6"/>
      <c r="C64" s="6"/>
      <c r="D64" s="15">
        <f t="shared" si="2"/>
        <v>56</v>
      </c>
      <c r="E64" s="9">
        <f t="shared" si="10"/>
        <v>0.3</v>
      </c>
      <c r="F64" s="9">
        <f t="shared" si="9"/>
        <v>9.5500000000000004E-5</v>
      </c>
      <c r="G64" s="9">
        <f>'mu (tau) a'!B57</f>
        <v>2.4235260000000002E-2</v>
      </c>
      <c r="H64" s="9">
        <f>F64*'qx (tau) a'!B57/G64</f>
        <v>9.4356613050571763E-5</v>
      </c>
      <c r="I64" s="6">
        <f t="shared" si="0"/>
        <v>5</v>
      </c>
      <c r="K64" s="6"/>
      <c r="L64" s="6"/>
      <c r="M64" s="6"/>
      <c r="N64" s="15">
        <v>56</v>
      </c>
      <c r="O64" s="9">
        <v>0.3</v>
      </c>
      <c r="P64" s="9">
        <v>9.5500000000000004E-5</v>
      </c>
      <c r="Q64" s="9">
        <v>2.4235260000000002E-2</v>
      </c>
      <c r="R64" s="9">
        <v>9.4356613050571763E-5</v>
      </c>
      <c r="S64" s="6">
        <v>5</v>
      </c>
      <c r="T64" s="6"/>
      <c r="U64" s="6"/>
      <c r="V64" s="6"/>
      <c r="W64" s="15">
        <v>56</v>
      </c>
      <c r="X64" s="9">
        <v>0.3</v>
      </c>
      <c r="Y64" s="9">
        <v>7.75E-5</v>
      </c>
      <c r="Z64" s="9">
        <v>2.2154340000000002E-2</v>
      </c>
      <c r="AA64" s="9">
        <v>7.6650955298149254E-5</v>
      </c>
      <c r="AB64" s="6">
        <v>5</v>
      </c>
      <c r="AC64" s="6"/>
      <c r="AD64" s="6"/>
      <c r="AE64" s="6"/>
      <c r="AF64" s="15">
        <v>56</v>
      </c>
      <c r="AG64" s="9">
        <v>0.3</v>
      </c>
      <c r="AH64" s="9">
        <v>6.9499999999999995E-5</v>
      </c>
      <c r="AI64" s="9">
        <v>2.3872029999999999E-2</v>
      </c>
      <c r="AJ64" s="9">
        <v>6.868024922890932E-5</v>
      </c>
      <c r="AK64" s="6">
        <v>5</v>
      </c>
      <c r="AL64" s="6"/>
      <c r="AM64" s="6"/>
      <c r="AN64" s="6"/>
      <c r="AO64" s="15">
        <v>56</v>
      </c>
      <c r="AP64" s="9">
        <v>0.3</v>
      </c>
      <c r="AQ64" s="9">
        <v>7.5150000000000011E-4</v>
      </c>
      <c r="AR64" s="9">
        <v>2.380898E-2</v>
      </c>
      <c r="AS64" s="9">
        <v>7.4265900177160045E-4</v>
      </c>
      <c r="AT64" s="6">
        <v>5</v>
      </c>
      <c r="AU64" s="6"/>
      <c r="AV64" s="6"/>
      <c r="AW64" s="6"/>
      <c r="AX64" s="15">
        <v>56</v>
      </c>
      <c r="AY64" s="9">
        <v>0.3</v>
      </c>
      <c r="AZ64" s="9">
        <v>7.8620000000000003E-4</v>
      </c>
      <c r="BA64" s="9">
        <v>2.237331E-2</v>
      </c>
      <c r="BB64" s="9">
        <v>7.7750247772904416E-4</v>
      </c>
      <c r="BC64" s="6">
        <v>5</v>
      </c>
      <c r="BD64" s="6"/>
      <c r="BE64" s="6"/>
      <c r="BF64" s="6"/>
      <c r="BG64" s="15">
        <v>56</v>
      </c>
      <c r="BH64" s="9">
        <v>0.3</v>
      </c>
      <c r="BI64" s="9">
        <v>8.1540000000000009E-4</v>
      </c>
      <c r="BJ64" s="9">
        <v>2.0258399999999999E-2</v>
      </c>
      <c r="BK64" s="9">
        <v>8.0722362101646723E-4</v>
      </c>
      <c r="BL64" s="6">
        <v>5</v>
      </c>
      <c r="BM64" s="6"/>
      <c r="BN64" s="6"/>
      <c r="BO64" s="6"/>
      <c r="BP64" s="15">
        <v>56</v>
      </c>
      <c r="BQ64" s="9">
        <v>0.3</v>
      </c>
      <c r="BR64" s="9">
        <v>8.3319999999999998E-4</v>
      </c>
      <c r="BS64" s="9">
        <v>2.020926E-2</v>
      </c>
      <c r="BT64" s="9">
        <v>8.2486480890443293E-4</v>
      </c>
      <c r="BU64" s="6">
        <v>5</v>
      </c>
      <c r="BV64" s="6"/>
      <c r="BW64" s="6"/>
      <c r="BX64" s="6"/>
      <c r="BY64" s="15">
        <v>56</v>
      </c>
      <c r="BZ64" s="9">
        <v>0.3</v>
      </c>
      <c r="CA64" s="9">
        <v>8.7450000000000006E-4</v>
      </c>
      <c r="CB64" s="9">
        <v>2.0096820000000001E-2</v>
      </c>
      <c r="CC64" s="9">
        <v>8.6580017659510314E-4</v>
      </c>
      <c r="CD64" s="6">
        <v>5</v>
      </c>
      <c r="CE64" s="6"/>
      <c r="CF64" s="6"/>
      <c r="CG64" s="6"/>
      <c r="CH64" s="15">
        <v>56</v>
      </c>
      <c r="CI64" s="9">
        <v>0.3</v>
      </c>
      <c r="CJ64" s="9">
        <v>9.3760000000000002E-4</v>
      </c>
      <c r="CK64" s="9">
        <v>2.1468020000000001E-2</v>
      </c>
      <c r="CL64" s="9">
        <v>9.276427042642963E-4</v>
      </c>
      <c r="CM64" s="6">
        <v>5</v>
      </c>
      <c r="CN64" s="6"/>
      <c r="CO64" s="6"/>
      <c r="CP64" s="6"/>
      <c r="CQ64" s="15">
        <v>56</v>
      </c>
      <c r="CR64" s="9">
        <v>0.3</v>
      </c>
      <c r="CS64" s="9">
        <v>9.9780000000000008E-4</v>
      </c>
      <c r="CT64" s="9">
        <v>2.1335159999999999E-2</v>
      </c>
      <c r="CU64" s="9">
        <v>9.8726834324185998E-4</v>
      </c>
      <c r="CV64" s="6">
        <v>5</v>
      </c>
      <c r="CW64" s="6"/>
      <c r="CX64" s="6"/>
      <c r="CY64" s="6"/>
      <c r="CZ64" s="15">
        <v>56</v>
      </c>
      <c r="DA64" s="9">
        <v>0.3</v>
      </c>
      <c r="DB64" s="9">
        <v>1.0597E-3</v>
      </c>
      <c r="DC64" s="9">
        <v>2.1167660000000001E-2</v>
      </c>
      <c r="DD64" s="9">
        <v>1.0486017069907586E-3</v>
      </c>
      <c r="DE64" s="6">
        <v>5</v>
      </c>
      <c r="DF64" s="6"/>
      <c r="DG64" s="6"/>
      <c r="DH64" s="6"/>
      <c r="DI64" s="15">
        <v>56</v>
      </c>
      <c r="DJ64" s="9">
        <v>0.3</v>
      </c>
      <c r="DK64" s="9">
        <v>1.1202E-3</v>
      </c>
      <c r="DL64" s="9">
        <v>2.0909859999999999E-2</v>
      </c>
      <c r="DM64" s="9">
        <v>1.1086095221106214E-3</v>
      </c>
      <c r="DN64" s="6">
        <v>5</v>
      </c>
      <c r="DO64" s="6"/>
      <c r="DP64" s="6"/>
      <c r="DQ64" s="6"/>
      <c r="DR64" s="15">
        <v>56</v>
      </c>
      <c r="DS64" s="9">
        <v>0.3</v>
      </c>
      <c r="DT64" s="9">
        <v>1.2023000000000001E-3</v>
      </c>
      <c r="DU64" s="9">
        <v>2.0690839999999999E-2</v>
      </c>
      <c r="DV64" s="9">
        <v>1.189989273224287E-3</v>
      </c>
      <c r="DW64" s="6">
        <v>5</v>
      </c>
      <c r="DX64" s="6"/>
      <c r="DY64" s="6"/>
      <c r="DZ64" s="6"/>
      <c r="EA64" s="15">
        <v>56</v>
      </c>
      <c r="EB64" s="9">
        <v>0.3</v>
      </c>
      <c r="EC64" s="9">
        <v>1.2918999999999999E-3</v>
      </c>
      <c r="ED64" s="9">
        <v>1.9189009999999999E-2</v>
      </c>
      <c r="EE64" s="9">
        <v>1.2796226139337047E-3</v>
      </c>
      <c r="EF64" s="6">
        <v>5</v>
      </c>
      <c r="EG64" s="6"/>
      <c r="EH64" s="6"/>
      <c r="EI64" s="6"/>
      <c r="EJ64" s="15">
        <v>56</v>
      </c>
      <c r="EK64" s="9">
        <v>0.3</v>
      </c>
      <c r="EL64" s="9">
        <v>1.3834000000000001E-3</v>
      </c>
      <c r="EM64" s="9">
        <v>1.8801410000000001E-2</v>
      </c>
      <c r="EN64" s="9">
        <v>1.3705162141562787E-3</v>
      </c>
      <c r="EO64" s="6">
        <v>5</v>
      </c>
      <c r="EP64" s="6"/>
      <c r="EQ64" s="6"/>
      <c r="ER64" s="6"/>
      <c r="ES64" s="15">
        <v>56</v>
      </c>
      <c r="ET64" s="9">
        <v>0.3</v>
      </c>
      <c r="EU64" s="9">
        <v>1.4073E-3</v>
      </c>
      <c r="EV64" s="9">
        <v>1.8485620000000001E-2</v>
      </c>
      <c r="EW64" s="9">
        <v>1.3944112848798147E-3</v>
      </c>
      <c r="EX64" s="6">
        <v>5</v>
      </c>
      <c r="EY64" s="6"/>
      <c r="EZ64" s="6"/>
      <c r="FA64" s="6"/>
      <c r="FB64" s="15">
        <v>56</v>
      </c>
      <c r="FC64" s="9">
        <v>0.3</v>
      </c>
      <c r="FD64" s="9">
        <v>1.3765000000000001E-3</v>
      </c>
      <c r="FE64" s="9">
        <v>1.8370109999999999E-2</v>
      </c>
      <c r="FF64" s="9">
        <v>1.3639722015818092E-3</v>
      </c>
      <c r="FG64" s="6">
        <v>5</v>
      </c>
      <c r="FH64" s="6"/>
      <c r="FI64" s="6"/>
      <c r="FJ64" s="6"/>
      <c r="FK64" s="15">
        <v>56</v>
      </c>
      <c r="FL64" s="9">
        <v>0.3</v>
      </c>
      <c r="FM64" s="9">
        <v>1.2053000000000001E-3</v>
      </c>
      <c r="FN64" s="9">
        <v>1.7855289999999999E-2</v>
      </c>
      <c r="FO64" s="9">
        <v>1.1946343989372339E-3</v>
      </c>
      <c r="FP64" s="6">
        <v>5</v>
      </c>
      <c r="FQ64" s="6"/>
      <c r="FR64" s="6"/>
      <c r="FS64" s="6"/>
      <c r="FT64" s="15">
        <v>56</v>
      </c>
      <c r="FU64" s="9">
        <v>0.3</v>
      </c>
      <c r="FV64" s="9">
        <v>1.0185999999999999E-3</v>
      </c>
      <c r="FW64" s="9">
        <v>1.760726E-2</v>
      </c>
      <c r="FX64" s="9">
        <v>1.0097105943798182E-3</v>
      </c>
      <c r="FY64" s="6">
        <v>5</v>
      </c>
      <c r="FZ64" s="6"/>
      <c r="GA64" s="6"/>
      <c r="GB64" s="6"/>
      <c r="GC64" s="15">
        <v>56</v>
      </c>
      <c r="GD64" s="9">
        <v>0.3</v>
      </c>
      <c r="GE64" s="9">
        <v>8.3589999999999999E-4</v>
      </c>
      <c r="GF64" s="9">
        <v>1.7165280000000002E-2</v>
      </c>
      <c r="GG64" s="9">
        <v>8.2878680912865956E-4</v>
      </c>
      <c r="GH64" s="6">
        <v>5</v>
      </c>
      <c r="GI64" s="6"/>
      <c r="GJ64" s="6"/>
      <c r="GK64" s="6"/>
      <c r="GL64" s="15">
        <v>56</v>
      </c>
      <c r="GM64" s="9">
        <v>0.3</v>
      </c>
      <c r="GN64" s="9">
        <v>7.2150000000000003E-4</v>
      </c>
      <c r="GO64" s="9">
        <v>1.688798E-2</v>
      </c>
      <c r="GP64" s="9">
        <v>7.1545858385668379E-4</v>
      </c>
      <c r="GQ64" s="6">
        <v>5</v>
      </c>
      <c r="GR64" s="6"/>
      <c r="GS64" s="6"/>
      <c r="GT64" s="6"/>
      <c r="GU64" s="15">
        <v>56</v>
      </c>
      <c r="GV64" s="9">
        <v>0.3</v>
      </c>
      <c r="GW64" s="9">
        <v>6.4319999999999991E-4</v>
      </c>
      <c r="GX64" s="9">
        <v>1.667712E-2</v>
      </c>
      <c r="GY64" s="9">
        <v>6.3788111328574708E-4</v>
      </c>
      <c r="GZ64" s="6">
        <v>5</v>
      </c>
      <c r="HA64" s="6"/>
      <c r="HB64" s="6"/>
      <c r="HC64" s="6"/>
      <c r="HD64" s="15">
        <v>56</v>
      </c>
      <c r="HE64" s="9">
        <v>0.3</v>
      </c>
      <c r="HF64" s="9">
        <v>6.1140000000000001E-4</v>
      </c>
      <c r="HG64" s="9">
        <v>1.6248930000000002E-2</v>
      </c>
      <c r="HH64" s="9">
        <v>6.0647273217374919E-4</v>
      </c>
      <c r="HI64" s="6">
        <v>5</v>
      </c>
      <c r="HJ64" s="6"/>
      <c r="HK64" s="6"/>
      <c r="HL64" s="6"/>
      <c r="HM64" s="15">
        <v>56</v>
      </c>
      <c r="HN64" s="9">
        <v>0.3</v>
      </c>
      <c r="HO64" s="9">
        <v>6.1590000000000006E-4</v>
      </c>
      <c r="HP64" s="9">
        <v>1.615341E-2</v>
      </c>
      <c r="HQ64" s="9">
        <v>6.1096545193863093E-4</v>
      </c>
      <c r="HR64" s="6">
        <v>5</v>
      </c>
      <c r="HS64" s="6"/>
      <c r="HT64" s="6"/>
      <c r="HU64" s="6"/>
      <c r="HV64" s="15">
        <v>56</v>
      </c>
      <c r="HW64" s="9">
        <v>0.3</v>
      </c>
      <c r="HX64" s="9">
        <v>6.1430000000000002E-4</v>
      </c>
      <c r="HY64" s="9">
        <v>1.5871940000000001E-2</v>
      </c>
      <c r="HZ64" s="9">
        <v>6.0946322069009833E-4</v>
      </c>
      <c r="IA64" s="6">
        <v>5</v>
      </c>
      <c r="IB64" s="6"/>
      <c r="IC64" s="6"/>
      <c r="ID64" s="6"/>
      <c r="IE64" s="15">
        <v>56</v>
      </c>
      <c r="IF64" s="9">
        <v>0.3</v>
      </c>
      <c r="IG64" s="9">
        <v>6.7860000000000001E-4</v>
      </c>
      <c r="IH64" s="9">
        <v>1.563786E-2</v>
      </c>
      <c r="II64" s="9">
        <v>6.73334922937026E-4</v>
      </c>
      <c r="IJ64" s="6">
        <v>5</v>
      </c>
      <c r="IK64" s="6"/>
      <c r="IL64" s="6"/>
      <c r="IM64" s="6"/>
      <c r="IN64" s="15">
        <v>56</v>
      </c>
      <c r="IO64" s="9">
        <v>0.3</v>
      </c>
      <c r="IP64" s="9">
        <v>7.203E-4</v>
      </c>
      <c r="IQ64" s="9">
        <v>1.556372E-2</v>
      </c>
      <c r="IR64" s="9">
        <v>7.1473798436363554E-4</v>
      </c>
      <c r="IS64" s="6">
        <v>5</v>
      </c>
      <c r="IT64" s="6"/>
      <c r="IU64" s="6"/>
      <c r="IV64" s="6"/>
      <c r="IW64" s="15">
        <v>56</v>
      </c>
      <c r="IX64" s="9">
        <v>0.3</v>
      </c>
      <c r="IY64" s="9">
        <v>7.6090000000000001E-4</v>
      </c>
      <c r="IZ64" s="9">
        <v>1.525086E-2</v>
      </c>
      <c r="JA64" s="9">
        <v>7.5514193330736767E-4</v>
      </c>
      <c r="JB64" s="6">
        <v>5</v>
      </c>
      <c r="JC64" s="6"/>
      <c r="JD64" s="6"/>
      <c r="JE64" s="6"/>
      <c r="JF64" s="15">
        <v>56</v>
      </c>
      <c r="JG64" s="9">
        <v>0.3</v>
      </c>
      <c r="JH64" s="9">
        <v>7.7189999999999995E-4</v>
      </c>
      <c r="JI64" s="9">
        <v>1.5061980000000001E-2</v>
      </c>
      <c r="JJ64" s="9">
        <v>7.6613047288603476E-4</v>
      </c>
      <c r="JK64" s="6">
        <v>5</v>
      </c>
      <c r="JL64" s="6"/>
      <c r="JM64" s="6"/>
      <c r="JN64" s="6"/>
      <c r="JO64" s="15">
        <v>56</v>
      </c>
      <c r="JP64" s="9">
        <v>0.3</v>
      </c>
      <c r="JQ64" s="9">
        <v>7.5889999999999996E-4</v>
      </c>
      <c r="JR64" s="9">
        <v>1.500606E-2</v>
      </c>
      <c r="JS64" s="9">
        <v>7.5324847821480118E-4</v>
      </c>
      <c r="JT64" s="6">
        <v>5</v>
      </c>
      <c r="JU64" s="6"/>
      <c r="JV64" s="6"/>
      <c r="JW64" s="6"/>
      <c r="JX64" s="15">
        <v>56</v>
      </c>
      <c r="JY64" s="9">
        <v>0.3</v>
      </c>
      <c r="JZ64" s="9">
        <v>5.9820407098143185E-4</v>
      </c>
      <c r="KA64" s="9">
        <v>1.678052087678826E-2</v>
      </c>
      <c r="KB64" s="9">
        <v>1.375575089233501E-2</v>
      </c>
      <c r="KC64" s="6">
        <v>5</v>
      </c>
      <c r="KD64" s="6"/>
      <c r="KE64" s="6"/>
      <c r="KF64" s="6"/>
      <c r="KG64" s="15">
        <v>56</v>
      </c>
      <c r="KH64" s="9">
        <v>0.3</v>
      </c>
      <c r="KI64" s="9">
        <v>6.1174633838589974E-4</v>
      </c>
      <c r="KJ64" s="9">
        <v>1.6794756669250389E-2</v>
      </c>
      <c r="KK64" s="9">
        <v>1.4056843856375774E-2</v>
      </c>
      <c r="KL64" s="6">
        <v>5</v>
      </c>
      <c r="KM64" s="6"/>
      <c r="KN64" s="6"/>
      <c r="KO64" s="6"/>
      <c r="KP64" s="15">
        <v>56</v>
      </c>
      <c r="KQ64" s="9">
        <v>0.3</v>
      </c>
      <c r="KR64" s="9">
        <v>6.3053627460265833E-4</v>
      </c>
      <c r="KS64" s="9">
        <v>1.6809004538678951E-2</v>
      </c>
      <c r="KT64" s="9">
        <v>1.447751218005436E-2</v>
      </c>
      <c r="KU64" s="6">
        <v>5</v>
      </c>
      <c r="KV64" s="6"/>
      <c r="KW64" s="6"/>
      <c r="KX64" s="6"/>
      <c r="KY64" s="15">
        <v>56</v>
      </c>
      <c r="KZ64" s="9">
        <v>0.3</v>
      </c>
      <c r="LA64" s="9">
        <v>6.5376687471115763E-4</v>
      </c>
      <c r="LB64" s="9">
        <v>1.6823264495319439E-2</v>
      </c>
      <c r="LC64" s="9">
        <v>1.4999047939665481E-2</v>
      </c>
      <c r="LD64" s="6">
        <v>5</v>
      </c>
      <c r="LE64" s="6"/>
      <c r="LF64" s="6"/>
      <c r="LG64" s="6"/>
      <c r="LH64" s="15">
        <v>56</v>
      </c>
      <c r="LI64" s="9">
        <v>0.3</v>
      </c>
      <c r="LJ64" s="9">
        <v>6.7954429789301985E-4</v>
      </c>
      <c r="LK64" s="9">
        <v>1.6837536549426081E-2</v>
      </c>
      <c r="LL64" s="9">
        <v>1.5577666428406222E-2</v>
      </c>
      <c r="LM64" s="6">
        <v>5</v>
      </c>
      <c r="LN64" s="6"/>
      <c r="LO64" s="6"/>
      <c r="LP64" s="6"/>
      <c r="LQ64" s="15">
        <v>56</v>
      </c>
      <c r="LR64" s="9">
        <v>0.3</v>
      </c>
      <c r="LS64" s="9">
        <v>7.0477165416094197E-4</v>
      </c>
      <c r="LT64" s="9">
        <v>1.6851820711261772E-2</v>
      </c>
      <c r="LU64" s="9">
        <v>1.6142203204673612E-2</v>
      </c>
      <c r="LV64" s="6">
        <v>5</v>
      </c>
      <c r="LW64" s="6"/>
      <c r="LX64" s="6"/>
      <c r="LY64" s="6"/>
      <c r="LZ64" s="15">
        <v>56</v>
      </c>
      <c r="MA64" s="9">
        <v>0.3</v>
      </c>
      <c r="MB64" s="9">
        <v>5.8762163855131488E-4</v>
      </c>
      <c r="MC64" s="9">
        <v>1.6723698271997191E-2</v>
      </c>
      <c r="MD64" s="9">
        <v>1.3561598594359642E-2</v>
      </c>
      <c r="ME64" s="6">
        <v>5</v>
      </c>
      <c r="MF64" s="6"/>
      <c r="MG64" s="6"/>
      <c r="MH64" s="6"/>
      <c r="MI64" s="15">
        <v>56</v>
      </c>
      <c r="MJ64" s="9">
        <v>0.3</v>
      </c>
      <c r="MK64" s="9">
        <v>5.8573206199682092E-4</v>
      </c>
      <c r="ML64" s="9">
        <v>1.6737885858875309E-2</v>
      </c>
      <c r="MM64" s="9">
        <v>1.3505561726688226E-2</v>
      </c>
      <c r="MN64" s="6">
        <v>5</v>
      </c>
      <c r="MO64" s="6"/>
      <c r="MP64" s="6"/>
      <c r="MQ64" s="6"/>
      <c r="MR64" s="15">
        <v>56</v>
      </c>
      <c r="MS64" s="9">
        <v>0.3</v>
      </c>
      <c r="MT64" s="9">
        <v>5.860565584769492E-4</v>
      </c>
      <c r="MU64" s="9">
        <v>1.6752085481824538E-2</v>
      </c>
      <c r="MV64" s="9">
        <v>1.3499942612813018E-2</v>
      </c>
      <c r="MW64" s="6">
        <v>5</v>
      </c>
      <c r="MX64" s="6"/>
      <c r="MY64" s="6"/>
      <c r="MZ64" s="6"/>
      <c r="NA64" s="15">
        <v>56</v>
      </c>
      <c r="NB64" s="9">
        <v>0.3</v>
      </c>
      <c r="NC64" s="9">
        <v>5.8986116645971007E-4</v>
      </c>
      <c r="ND64" s="9">
        <v>1.6766297151055692E-2</v>
      </c>
      <c r="NE64" s="9">
        <v>1.3573756511193264E-2</v>
      </c>
      <c r="NF64" s="6">
        <v>5</v>
      </c>
    </row>
    <row r="65" spans="1:370">
      <c r="A65" s="6"/>
      <c r="B65" s="6"/>
      <c r="C65" s="6"/>
      <c r="D65" s="15">
        <f t="shared" si="2"/>
        <v>57</v>
      </c>
      <c r="E65" s="9">
        <f t="shared" si="10"/>
        <v>0.35</v>
      </c>
      <c r="F65" s="9">
        <f t="shared" si="9"/>
        <v>9.5500000000000004E-5</v>
      </c>
      <c r="G65" s="9">
        <f>'mu (tau) a'!B58</f>
        <v>2.543517E-2</v>
      </c>
      <c r="H65" s="9">
        <f>F65*'qx (tau) a'!B58/G65</f>
        <v>9.4300729265815814E-5</v>
      </c>
      <c r="I65" s="6">
        <f t="shared" si="0"/>
        <v>5</v>
      </c>
      <c r="K65" s="6"/>
      <c r="L65" s="6"/>
      <c r="M65" s="6"/>
      <c r="N65" s="15">
        <v>57</v>
      </c>
      <c r="O65" s="9">
        <v>0.35</v>
      </c>
      <c r="P65" s="9">
        <v>9.5500000000000004E-5</v>
      </c>
      <c r="Q65" s="9">
        <v>2.543517E-2</v>
      </c>
      <c r="R65" s="9">
        <v>9.4300729265815814E-5</v>
      </c>
      <c r="S65" s="6">
        <v>5</v>
      </c>
      <c r="T65" s="6"/>
      <c r="U65" s="6"/>
      <c r="V65" s="6"/>
      <c r="W65" s="15">
        <v>57</v>
      </c>
      <c r="X65" s="9">
        <v>0.35</v>
      </c>
      <c r="Y65" s="9">
        <v>7.75E-5</v>
      </c>
      <c r="Z65" s="9">
        <v>2.325586E-2</v>
      </c>
      <c r="AA65" s="9">
        <v>7.6609191188801442E-5</v>
      </c>
      <c r="AB65" s="6">
        <v>5</v>
      </c>
      <c r="AC65" s="6"/>
      <c r="AD65" s="6"/>
      <c r="AE65" s="6"/>
      <c r="AF65" s="15">
        <v>57</v>
      </c>
      <c r="AG65" s="9">
        <v>0.35</v>
      </c>
      <c r="AH65" s="9">
        <v>6.9499999999999995E-5</v>
      </c>
      <c r="AI65" s="9">
        <v>2.5064690000000001E-2</v>
      </c>
      <c r="AJ65" s="9">
        <v>6.8639786488482391E-5</v>
      </c>
      <c r="AK65" s="6">
        <v>5</v>
      </c>
      <c r="AL65" s="6"/>
      <c r="AM65" s="6"/>
      <c r="AN65" s="6"/>
      <c r="AO65" s="15">
        <v>57</v>
      </c>
      <c r="AP65" s="9">
        <v>0.35</v>
      </c>
      <c r="AQ65" s="9">
        <v>7.5150000000000011E-4</v>
      </c>
      <c r="AR65" s="9">
        <v>2.4905320000000002E-2</v>
      </c>
      <c r="AS65" s="9">
        <v>7.4225671402736453E-4</v>
      </c>
      <c r="AT65" s="6">
        <v>5</v>
      </c>
      <c r="AU65" s="6"/>
      <c r="AV65" s="6"/>
      <c r="AW65" s="6"/>
      <c r="AX65" s="15">
        <v>57</v>
      </c>
      <c r="AY65" s="9">
        <v>0.35</v>
      </c>
      <c r="AZ65" s="9">
        <v>7.8620000000000003E-4</v>
      </c>
      <c r="BA65" s="9">
        <v>2.3416030000000001E-2</v>
      </c>
      <c r="BB65" s="9">
        <v>7.7710176789148281E-4</v>
      </c>
      <c r="BC65" s="6">
        <v>5</v>
      </c>
      <c r="BD65" s="6"/>
      <c r="BE65" s="6"/>
      <c r="BF65" s="6"/>
      <c r="BG65" s="15">
        <v>57</v>
      </c>
      <c r="BH65" s="9">
        <v>0.35</v>
      </c>
      <c r="BI65" s="9">
        <v>8.1540000000000009E-4</v>
      </c>
      <c r="BJ65" s="9">
        <v>2.1288140000000001E-2</v>
      </c>
      <c r="BK65" s="9">
        <v>8.0681246346557284E-4</v>
      </c>
      <c r="BL65" s="6">
        <v>5</v>
      </c>
      <c r="BM65" s="6"/>
      <c r="BN65" s="6"/>
      <c r="BO65" s="6"/>
      <c r="BP65" s="15">
        <v>57</v>
      </c>
      <c r="BQ65" s="9">
        <v>0.35</v>
      </c>
      <c r="BR65" s="9">
        <v>8.3319999999999998E-4</v>
      </c>
      <c r="BS65" s="9">
        <v>2.123678E-2</v>
      </c>
      <c r="BT65" s="9">
        <v>8.2444575778437207E-4</v>
      </c>
      <c r="BU65" s="6">
        <v>5</v>
      </c>
      <c r="BV65" s="6"/>
      <c r="BW65" s="6"/>
      <c r="BX65" s="6"/>
      <c r="BY65" s="15">
        <v>57</v>
      </c>
      <c r="BZ65" s="9">
        <v>0.35</v>
      </c>
      <c r="CA65" s="9">
        <v>8.7450000000000006E-4</v>
      </c>
      <c r="CB65" s="9">
        <v>2.1109269999999999E-2</v>
      </c>
      <c r="CC65" s="9">
        <v>8.6536610953386842E-4</v>
      </c>
      <c r="CD65" s="6">
        <v>5</v>
      </c>
      <c r="CE65" s="6"/>
      <c r="CF65" s="6"/>
      <c r="CG65" s="6"/>
      <c r="CH65" s="15">
        <v>57</v>
      </c>
      <c r="CI65" s="9">
        <v>0.35</v>
      </c>
      <c r="CJ65" s="9">
        <v>9.3760000000000002E-4</v>
      </c>
      <c r="CK65" s="9">
        <v>2.2533959999999999E-2</v>
      </c>
      <c r="CL65" s="9">
        <v>9.2715381761572318E-4</v>
      </c>
      <c r="CM65" s="6">
        <v>5</v>
      </c>
      <c r="CN65" s="6"/>
      <c r="CO65" s="6"/>
      <c r="CP65" s="6"/>
      <c r="CQ65" s="15">
        <v>57</v>
      </c>
      <c r="CR65" s="9">
        <v>0.35</v>
      </c>
      <c r="CS65" s="9">
        <v>9.9780000000000008E-4</v>
      </c>
      <c r="CT65" s="9">
        <v>2.2348460000000001E-2</v>
      </c>
      <c r="CU65" s="9">
        <v>9.8677343861724716E-4</v>
      </c>
      <c r="CV65" s="6">
        <v>5</v>
      </c>
      <c r="CW65" s="6"/>
      <c r="CX65" s="6"/>
      <c r="CY65" s="6"/>
      <c r="CZ65" s="15">
        <v>57</v>
      </c>
      <c r="DA65" s="9">
        <v>0.35</v>
      </c>
      <c r="DB65" s="9">
        <v>1.0597E-3</v>
      </c>
      <c r="DC65" s="9">
        <v>2.2211419999999999E-2</v>
      </c>
      <c r="DD65" s="9">
        <v>1.0480602665205556E-3</v>
      </c>
      <c r="DE65" s="6">
        <v>5</v>
      </c>
      <c r="DF65" s="6"/>
      <c r="DG65" s="6"/>
      <c r="DH65" s="6"/>
      <c r="DI65" s="15">
        <v>57</v>
      </c>
      <c r="DJ65" s="9">
        <v>0.35</v>
      </c>
      <c r="DK65" s="9">
        <v>1.1202E-3</v>
      </c>
      <c r="DL65" s="9">
        <v>2.1912379999999999E-2</v>
      </c>
      <c r="DM65" s="9">
        <v>1.1080601094906168E-3</v>
      </c>
      <c r="DN65" s="6">
        <v>5</v>
      </c>
      <c r="DO65" s="6"/>
      <c r="DP65" s="6"/>
      <c r="DQ65" s="6"/>
      <c r="DR65" s="15">
        <v>57</v>
      </c>
      <c r="DS65" s="9">
        <v>0.35</v>
      </c>
      <c r="DT65" s="9">
        <v>1.2023000000000001E-3</v>
      </c>
      <c r="DU65" s="9">
        <v>2.1717139999999999E-2</v>
      </c>
      <c r="DV65" s="9">
        <v>1.1893846452617611E-3</v>
      </c>
      <c r="DW65" s="6">
        <v>5</v>
      </c>
      <c r="DX65" s="6"/>
      <c r="DY65" s="6"/>
      <c r="DZ65" s="6"/>
      <c r="EA65" s="15">
        <v>57</v>
      </c>
      <c r="EB65" s="9">
        <v>0.35</v>
      </c>
      <c r="EC65" s="9">
        <v>1.2918999999999999E-3</v>
      </c>
      <c r="ED65" s="9">
        <v>2.0159170000000001E-2</v>
      </c>
      <c r="EE65" s="9">
        <v>1.2790080246359347E-3</v>
      </c>
      <c r="EF65" s="6">
        <v>5</v>
      </c>
      <c r="EG65" s="6"/>
      <c r="EH65" s="6"/>
      <c r="EI65" s="6"/>
      <c r="EJ65" s="15">
        <v>57</v>
      </c>
      <c r="EK65" s="9">
        <v>0.35</v>
      </c>
      <c r="EL65" s="9">
        <v>1.3834000000000001E-3</v>
      </c>
      <c r="EM65" s="9">
        <v>1.9767839999999998E-2</v>
      </c>
      <c r="EN65" s="9">
        <v>1.3698605137435352E-3</v>
      </c>
      <c r="EO65" s="6">
        <v>5</v>
      </c>
      <c r="EP65" s="6"/>
      <c r="EQ65" s="6"/>
      <c r="ER65" s="6"/>
      <c r="ES65" s="15">
        <v>57</v>
      </c>
      <c r="ET65" s="9">
        <v>0.35</v>
      </c>
      <c r="EU65" s="9">
        <v>1.4073E-3</v>
      </c>
      <c r="EV65" s="9">
        <v>1.9438549999999999E-2</v>
      </c>
      <c r="EW65" s="9">
        <v>1.393753727104131E-3</v>
      </c>
      <c r="EX65" s="6">
        <v>5</v>
      </c>
      <c r="EY65" s="6"/>
      <c r="EZ65" s="6"/>
      <c r="FA65" s="6"/>
      <c r="FB65" s="15">
        <v>57</v>
      </c>
      <c r="FC65" s="9">
        <v>0.35</v>
      </c>
      <c r="FD65" s="9">
        <v>1.3765000000000001E-3</v>
      </c>
      <c r="FE65" s="9">
        <v>1.9327670000000002E-2</v>
      </c>
      <c r="FF65" s="9">
        <v>1.3633251716321728E-3</v>
      </c>
      <c r="FG65" s="6">
        <v>5</v>
      </c>
      <c r="FH65" s="6"/>
      <c r="FI65" s="6"/>
      <c r="FJ65" s="6"/>
      <c r="FK65" s="15">
        <v>57</v>
      </c>
      <c r="FL65" s="9">
        <v>0.35</v>
      </c>
      <c r="FM65" s="9">
        <v>1.2053000000000001E-3</v>
      </c>
      <c r="FN65" s="9">
        <v>1.8815370000000001E-2</v>
      </c>
      <c r="FO65" s="9">
        <v>1.1940665558530074E-3</v>
      </c>
      <c r="FP65" s="6">
        <v>5</v>
      </c>
      <c r="FQ65" s="6"/>
      <c r="FR65" s="6"/>
      <c r="FS65" s="6"/>
      <c r="FT65" s="15">
        <v>57</v>
      </c>
      <c r="FU65" s="9">
        <v>0.35</v>
      </c>
      <c r="FV65" s="9">
        <v>1.0185999999999999E-3</v>
      </c>
      <c r="FW65" s="9">
        <v>1.8561930000000001E-2</v>
      </c>
      <c r="FX65" s="9">
        <v>1.0092332566710464E-3</v>
      </c>
      <c r="FY65" s="6">
        <v>5</v>
      </c>
      <c r="FZ65" s="6"/>
      <c r="GA65" s="6"/>
      <c r="GB65" s="6"/>
      <c r="GC65" s="15">
        <v>57</v>
      </c>
      <c r="GD65" s="9">
        <v>0.35</v>
      </c>
      <c r="GE65" s="9">
        <v>8.3589999999999999E-4</v>
      </c>
      <c r="GF65" s="9">
        <v>1.8116710000000001E-2</v>
      </c>
      <c r="GG65" s="9">
        <v>8.2839629667859121E-4</v>
      </c>
      <c r="GH65" s="6">
        <v>5</v>
      </c>
      <c r="GI65" s="6"/>
      <c r="GJ65" s="6"/>
      <c r="GK65" s="6"/>
      <c r="GL65" s="15">
        <v>57</v>
      </c>
      <c r="GM65" s="9">
        <v>0.35</v>
      </c>
      <c r="GN65" s="9">
        <v>7.2150000000000003E-4</v>
      </c>
      <c r="GO65" s="9">
        <v>1.784287E-2</v>
      </c>
      <c r="GP65" s="9">
        <v>7.1512036180278161E-4</v>
      </c>
      <c r="GQ65" s="6">
        <v>5</v>
      </c>
      <c r="GR65" s="6"/>
      <c r="GS65" s="6"/>
      <c r="GT65" s="6"/>
      <c r="GU65" s="15">
        <v>57</v>
      </c>
      <c r="GV65" s="9">
        <v>0.35</v>
      </c>
      <c r="GW65" s="9">
        <v>6.4319999999999991E-4</v>
      </c>
      <c r="GX65" s="9">
        <v>1.7640579999999999E-2</v>
      </c>
      <c r="GY65" s="9">
        <v>6.3757656040787771E-4</v>
      </c>
      <c r="GZ65" s="6">
        <v>5</v>
      </c>
      <c r="HA65" s="6"/>
      <c r="HB65" s="6"/>
      <c r="HC65" s="6"/>
      <c r="HD65" s="15">
        <v>57</v>
      </c>
      <c r="HE65" s="9">
        <v>0.35</v>
      </c>
      <c r="HF65" s="9">
        <v>6.1140000000000001E-4</v>
      </c>
      <c r="HG65" s="9">
        <v>1.720913E-2</v>
      </c>
      <c r="HH65" s="9">
        <v>6.0618418525515232E-4</v>
      </c>
      <c r="HI65" s="6">
        <v>5</v>
      </c>
      <c r="HJ65" s="6"/>
      <c r="HK65" s="6"/>
      <c r="HL65" s="6"/>
      <c r="HM65" s="15">
        <v>57</v>
      </c>
      <c r="HN65" s="9">
        <v>0.35</v>
      </c>
      <c r="HO65" s="9">
        <v>6.1590000000000006E-4</v>
      </c>
      <c r="HP65" s="9">
        <v>1.7123849999999999E-2</v>
      </c>
      <c r="HQ65" s="9">
        <v>6.1067142213929706E-4</v>
      </c>
      <c r="HR65" s="6">
        <v>5</v>
      </c>
      <c r="HS65" s="6"/>
      <c r="HT65" s="6"/>
      <c r="HU65" s="6"/>
      <c r="HV65" s="15">
        <v>57</v>
      </c>
      <c r="HW65" s="9">
        <v>0.35</v>
      </c>
      <c r="HX65" s="9">
        <v>6.1430000000000002E-4</v>
      </c>
      <c r="HY65" s="9">
        <v>1.6840310000000001E-2</v>
      </c>
      <c r="HZ65" s="9">
        <v>6.091704705554707E-4</v>
      </c>
      <c r="IA65" s="6">
        <v>5</v>
      </c>
      <c r="IB65" s="6"/>
      <c r="IC65" s="6"/>
      <c r="ID65" s="6"/>
      <c r="IE65" s="15">
        <v>57</v>
      </c>
      <c r="IF65" s="9">
        <v>0.35</v>
      </c>
      <c r="IG65" s="9">
        <v>6.7860000000000001E-4</v>
      </c>
      <c r="IH65" s="9">
        <v>1.6605729999999999E-2</v>
      </c>
      <c r="II65" s="9">
        <v>6.7301206354673955E-4</v>
      </c>
      <c r="IJ65" s="6">
        <v>5</v>
      </c>
      <c r="IK65" s="6"/>
      <c r="IL65" s="6"/>
      <c r="IM65" s="6"/>
      <c r="IN65" s="15">
        <v>57</v>
      </c>
      <c r="IO65" s="9">
        <v>0.35</v>
      </c>
      <c r="IP65" s="9">
        <v>7.203E-4</v>
      </c>
      <c r="IQ65" s="9">
        <v>1.6536950000000002E-2</v>
      </c>
      <c r="IR65" s="9">
        <v>7.1439323466540073E-4</v>
      </c>
      <c r="IS65" s="6">
        <v>5</v>
      </c>
      <c r="IT65" s="6"/>
      <c r="IU65" s="6"/>
      <c r="IV65" s="6"/>
      <c r="IW65" s="15">
        <v>57</v>
      </c>
      <c r="IX65" s="9">
        <v>0.35</v>
      </c>
      <c r="IY65" s="9">
        <v>7.6090000000000001E-4</v>
      </c>
      <c r="IZ65" s="9">
        <v>1.621819E-2</v>
      </c>
      <c r="JA65" s="9">
        <v>7.5477974829496995E-4</v>
      </c>
      <c r="JB65" s="6">
        <v>5</v>
      </c>
      <c r="JC65" s="6"/>
      <c r="JD65" s="6"/>
      <c r="JE65" s="6"/>
      <c r="JF65" s="15">
        <v>57</v>
      </c>
      <c r="JG65" s="9">
        <v>0.35</v>
      </c>
      <c r="JH65" s="9">
        <v>7.7189999999999995E-4</v>
      </c>
      <c r="JI65" s="9">
        <v>1.602514E-2</v>
      </c>
      <c r="JJ65" s="9">
        <v>7.657643517622935E-4</v>
      </c>
      <c r="JK65" s="6">
        <v>5</v>
      </c>
      <c r="JL65" s="6"/>
      <c r="JM65" s="6"/>
      <c r="JN65" s="6"/>
      <c r="JO65" s="15">
        <v>57</v>
      </c>
      <c r="JP65" s="9">
        <v>0.35</v>
      </c>
      <c r="JQ65" s="9">
        <v>7.5889999999999996E-4</v>
      </c>
      <c r="JR65" s="9">
        <v>1.596823E-2</v>
      </c>
      <c r="JS65" s="9">
        <v>7.5288848457217856E-4</v>
      </c>
      <c r="JT65" s="6">
        <v>5</v>
      </c>
      <c r="JU65" s="6"/>
      <c r="JV65" s="6"/>
      <c r="JW65" s="6"/>
      <c r="JX65" s="15">
        <v>57</v>
      </c>
      <c r="JY65" s="9">
        <v>0.35</v>
      </c>
      <c r="JZ65" s="9">
        <v>5.8986116645971007E-4</v>
      </c>
      <c r="KA65" s="9">
        <v>1.7739459431414771E-2</v>
      </c>
      <c r="KB65" s="9">
        <v>1.2830683712578773E-2</v>
      </c>
      <c r="KC65" s="6">
        <v>5</v>
      </c>
      <c r="KD65" s="6"/>
      <c r="KE65" s="6"/>
      <c r="KF65" s="6"/>
      <c r="KG65" s="15">
        <v>57</v>
      </c>
      <c r="KH65" s="9">
        <v>0.35</v>
      </c>
      <c r="KI65" s="9">
        <v>5.9820407098143185E-4</v>
      </c>
      <c r="KJ65" s="9">
        <v>1.77539786347151E-2</v>
      </c>
      <c r="KK65" s="9">
        <v>1.3003007990227935E-2</v>
      </c>
      <c r="KL65" s="6">
        <v>5</v>
      </c>
      <c r="KM65" s="6"/>
      <c r="KN65" s="6"/>
      <c r="KO65" s="6"/>
      <c r="KP65" s="15">
        <v>57</v>
      </c>
      <c r="KQ65" s="9">
        <v>0.35</v>
      </c>
      <c r="KR65" s="9">
        <v>6.1174633838589974E-4</v>
      </c>
      <c r="KS65" s="9">
        <v>1.7768509721537859E-2</v>
      </c>
      <c r="KT65" s="9">
        <v>1.3287590371735141E-2</v>
      </c>
      <c r="KU65" s="6">
        <v>5</v>
      </c>
      <c r="KV65" s="6"/>
      <c r="KW65" s="6"/>
      <c r="KX65" s="6"/>
      <c r="KY65" s="15">
        <v>57</v>
      </c>
      <c r="KZ65" s="9">
        <v>0.35</v>
      </c>
      <c r="LA65" s="9">
        <v>6.3053627460265833E-4</v>
      </c>
      <c r="LB65" s="9">
        <v>1.7783052701609379E-2</v>
      </c>
      <c r="LC65" s="9">
        <v>1.3685315538841778E-2</v>
      </c>
      <c r="LD65" s="6">
        <v>5</v>
      </c>
      <c r="LE65" s="6"/>
      <c r="LF65" s="6"/>
      <c r="LG65" s="6"/>
      <c r="LH65" s="15">
        <v>57</v>
      </c>
      <c r="LI65" s="9">
        <v>0.35</v>
      </c>
      <c r="LJ65" s="9">
        <v>6.5376687471115763E-4</v>
      </c>
      <c r="LK65" s="9">
        <v>1.7797607584663911E-2</v>
      </c>
      <c r="LL65" s="9">
        <v>1.4178309867066941E-2</v>
      </c>
      <c r="LM65" s="6">
        <v>5</v>
      </c>
      <c r="LN65" s="6"/>
      <c r="LO65" s="6"/>
      <c r="LP65" s="6"/>
      <c r="LQ65" s="15">
        <v>57</v>
      </c>
      <c r="LR65" s="9">
        <v>0.35</v>
      </c>
      <c r="LS65" s="9">
        <v>6.7954429789301985E-4</v>
      </c>
      <c r="LT65" s="9">
        <v>1.781217438044368E-2</v>
      </c>
      <c r="LU65" s="9">
        <v>1.4725228611109982E-2</v>
      </c>
      <c r="LV65" s="6">
        <v>5</v>
      </c>
      <c r="LW65" s="6"/>
      <c r="LX65" s="6"/>
      <c r="LY65" s="6"/>
      <c r="LZ65" s="15">
        <v>57</v>
      </c>
      <c r="MA65" s="9">
        <v>0.35</v>
      </c>
      <c r="MB65" s="9">
        <v>7.0477165416094197E-4</v>
      </c>
      <c r="MC65" s="9">
        <v>1.782675309869889E-2</v>
      </c>
      <c r="MD65" s="9">
        <v>1.5258843129060234E-2</v>
      </c>
      <c r="ME65" s="6">
        <v>5</v>
      </c>
      <c r="MF65" s="6"/>
      <c r="MG65" s="6"/>
      <c r="MH65" s="6"/>
      <c r="MI65" s="15">
        <v>57</v>
      </c>
      <c r="MJ65" s="9">
        <v>0.35</v>
      </c>
      <c r="MK65" s="9">
        <v>5.8762163855131488E-4</v>
      </c>
      <c r="ML65" s="9">
        <v>1.7695973025504842E-2</v>
      </c>
      <c r="MM65" s="9">
        <v>1.2815560025694823E-2</v>
      </c>
      <c r="MN65" s="6">
        <v>5</v>
      </c>
      <c r="MO65" s="6"/>
      <c r="MP65" s="6"/>
      <c r="MQ65" s="6"/>
      <c r="MR65" s="15">
        <v>57</v>
      </c>
      <c r="MS65" s="9">
        <v>0.35</v>
      </c>
      <c r="MT65" s="9">
        <v>5.8573206199682092E-4</v>
      </c>
      <c r="MU65" s="9">
        <v>1.7710456636516079E-2</v>
      </c>
      <c r="MV65" s="9">
        <v>1.2762345883625631E-2</v>
      </c>
      <c r="MW65" s="6">
        <v>5</v>
      </c>
      <c r="MX65" s="6"/>
      <c r="MY65" s="6"/>
      <c r="MZ65" s="6"/>
      <c r="NA65" s="15">
        <v>57</v>
      </c>
      <c r="NB65" s="9">
        <v>0.35</v>
      </c>
      <c r="NC65" s="9">
        <v>5.860565584769492E-4</v>
      </c>
      <c r="ND65" s="9">
        <v>1.7724952101918569E-2</v>
      </c>
      <c r="NE65" s="9">
        <v>1.2756803569422916E-2</v>
      </c>
      <c r="NF65" s="6">
        <v>5</v>
      </c>
    </row>
    <row r="66" spans="1:370">
      <c r="A66" s="6"/>
      <c r="B66" s="6"/>
      <c r="C66" s="6"/>
      <c r="D66" s="15">
        <f t="shared" si="2"/>
        <v>58</v>
      </c>
      <c r="E66" s="9">
        <f t="shared" si="10"/>
        <v>0.39999999999999997</v>
      </c>
      <c r="F66" s="9">
        <f t="shared" si="9"/>
        <v>9.5500000000000004E-5</v>
      </c>
      <c r="G66" s="9">
        <f>'mu (tau) a'!B59</f>
        <v>2.7199060000000001E-2</v>
      </c>
      <c r="H66" s="9">
        <f>F66*'qx (tau) a'!B59/G66</f>
        <v>9.4218675755706273E-5</v>
      </c>
      <c r="I66" s="6">
        <f t="shared" si="0"/>
        <v>5</v>
      </c>
      <c r="K66" s="6"/>
      <c r="L66" s="6"/>
      <c r="M66" s="6"/>
      <c r="N66" s="15">
        <v>58</v>
      </c>
      <c r="O66" s="9">
        <v>0.39999999999999997</v>
      </c>
      <c r="P66" s="9">
        <v>9.5500000000000004E-5</v>
      </c>
      <c r="Q66" s="9">
        <v>2.7199060000000001E-2</v>
      </c>
      <c r="R66" s="9">
        <v>9.4218675755706273E-5</v>
      </c>
      <c r="S66" s="6">
        <v>5</v>
      </c>
      <c r="T66" s="6"/>
      <c r="U66" s="6"/>
      <c r="V66" s="6"/>
      <c r="W66" s="15">
        <v>58</v>
      </c>
      <c r="X66" s="9">
        <v>0.39999999999999997</v>
      </c>
      <c r="Y66" s="9">
        <v>7.75E-5</v>
      </c>
      <c r="Z66" s="9">
        <v>2.493182E-2</v>
      </c>
      <c r="AA66" s="9">
        <v>7.6545790680343444E-5</v>
      </c>
      <c r="AB66" s="6">
        <v>5</v>
      </c>
      <c r="AC66" s="6"/>
      <c r="AD66" s="6"/>
      <c r="AE66" s="6"/>
      <c r="AF66" s="15">
        <v>58</v>
      </c>
      <c r="AG66" s="9">
        <v>0.39999999999999997</v>
      </c>
      <c r="AH66" s="9">
        <v>6.9499999999999995E-5</v>
      </c>
      <c r="AI66" s="9">
        <v>2.68445E-2</v>
      </c>
      <c r="AJ66" s="9">
        <v>6.8579512376836958E-5</v>
      </c>
      <c r="AK66" s="6">
        <v>5</v>
      </c>
      <c r="AL66" s="6"/>
      <c r="AM66" s="6"/>
      <c r="AN66" s="6"/>
      <c r="AO66" s="15">
        <v>58</v>
      </c>
      <c r="AP66" s="9">
        <v>0.39999999999999997</v>
      </c>
      <c r="AQ66" s="9">
        <v>7.5150000000000011E-4</v>
      </c>
      <c r="AR66" s="9">
        <v>2.6555079999999998E-2</v>
      </c>
      <c r="AS66" s="9">
        <v>7.4165256384089236E-4</v>
      </c>
      <c r="AT66" s="6">
        <v>5</v>
      </c>
      <c r="AU66" s="6"/>
      <c r="AV66" s="6"/>
      <c r="AW66" s="6"/>
      <c r="AX66" s="15">
        <v>58</v>
      </c>
      <c r="AY66" s="9">
        <v>0.39999999999999997</v>
      </c>
      <c r="AZ66" s="9">
        <v>7.8620000000000003E-4</v>
      </c>
      <c r="BA66" s="9">
        <v>2.501186E-2</v>
      </c>
      <c r="BB66" s="9">
        <v>7.7648937607998779E-4</v>
      </c>
      <c r="BC66" s="6">
        <v>5</v>
      </c>
      <c r="BD66" s="6"/>
      <c r="BE66" s="6"/>
      <c r="BF66" s="6"/>
      <c r="BG66" s="15">
        <v>58</v>
      </c>
      <c r="BH66" s="9">
        <v>0.39999999999999997</v>
      </c>
      <c r="BI66" s="9">
        <v>8.1540000000000009E-4</v>
      </c>
      <c r="BJ66" s="9">
        <v>2.2902470000000001E-2</v>
      </c>
      <c r="BK66" s="9">
        <v>8.0616810405165901E-4</v>
      </c>
      <c r="BL66" s="6">
        <v>5</v>
      </c>
      <c r="BM66" s="6"/>
      <c r="BN66" s="6"/>
      <c r="BO66" s="6"/>
      <c r="BP66" s="15">
        <v>58</v>
      </c>
      <c r="BQ66" s="9">
        <v>0.39999999999999997</v>
      </c>
      <c r="BR66" s="9">
        <v>8.3319999999999998E-4</v>
      </c>
      <c r="BS66" s="9">
        <v>2.2852109999999998E-2</v>
      </c>
      <c r="BT66" s="9">
        <v>8.2378735005213971E-4</v>
      </c>
      <c r="BU66" s="6">
        <v>5</v>
      </c>
      <c r="BV66" s="6"/>
      <c r="BW66" s="6"/>
      <c r="BX66" s="6"/>
      <c r="BY66" s="15">
        <v>58</v>
      </c>
      <c r="BZ66" s="9">
        <v>0.39999999999999997</v>
      </c>
      <c r="CA66" s="9">
        <v>8.7450000000000006E-4</v>
      </c>
      <c r="CB66" s="9">
        <v>2.271076E-2</v>
      </c>
      <c r="CC66" s="9">
        <v>8.6468136094961163E-4</v>
      </c>
      <c r="CD66" s="6">
        <v>5</v>
      </c>
      <c r="CE66" s="6"/>
      <c r="CF66" s="6"/>
      <c r="CG66" s="6"/>
      <c r="CH66" s="15">
        <v>58</v>
      </c>
      <c r="CI66" s="9">
        <v>0.39999999999999997</v>
      </c>
      <c r="CJ66" s="9">
        <v>9.3760000000000002E-4</v>
      </c>
      <c r="CK66" s="9">
        <v>2.417772E-2</v>
      </c>
      <c r="CL66" s="9">
        <v>9.2640086691383637E-4</v>
      </c>
      <c r="CM66" s="6">
        <v>5</v>
      </c>
      <c r="CN66" s="6"/>
      <c r="CO66" s="6"/>
      <c r="CP66" s="6"/>
      <c r="CQ66" s="15">
        <v>58</v>
      </c>
      <c r="CR66" s="9">
        <v>0.39999999999999997</v>
      </c>
      <c r="CS66" s="9">
        <v>9.9780000000000008E-4</v>
      </c>
      <c r="CT66" s="9">
        <v>2.3919050000000001E-2</v>
      </c>
      <c r="CU66" s="9">
        <v>9.8600780490863986E-4</v>
      </c>
      <c r="CV66" s="6">
        <v>5</v>
      </c>
      <c r="CW66" s="6"/>
      <c r="CX66" s="6"/>
      <c r="CY66" s="6"/>
      <c r="CZ66" s="15">
        <v>58</v>
      </c>
      <c r="DA66" s="9">
        <v>0.39999999999999997</v>
      </c>
      <c r="DB66" s="9">
        <v>1.0597E-3</v>
      </c>
      <c r="DC66" s="9">
        <v>2.3817540000000002E-2</v>
      </c>
      <c r="DD66" s="9">
        <v>1.0472287745921702E-3</v>
      </c>
      <c r="DE66" s="6">
        <v>5</v>
      </c>
      <c r="DF66" s="6"/>
      <c r="DG66" s="6"/>
      <c r="DH66" s="6"/>
      <c r="DI66" s="15">
        <v>58</v>
      </c>
      <c r="DJ66" s="9">
        <v>0.39999999999999997</v>
      </c>
      <c r="DK66" s="9">
        <v>1.1202E-3</v>
      </c>
      <c r="DL66" s="9">
        <v>2.345529E-2</v>
      </c>
      <c r="DM66" s="9">
        <v>1.1072148193435253E-3</v>
      </c>
      <c r="DN66" s="6">
        <v>5</v>
      </c>
      <c r="DO66" s="6"/>
      <c r="DP66" s="6"/>
      <c r="DQ66" s="6"/>
      <c r="DR66" s="15">
        <v>58</v>
      </c>
      <c r="DS66" s="9">
        <v>0.39999999999999997</v>
      </c>
      <c r="DT66" s="9">
        <v>1.2023000000000001E-3</v>
      </c>
      <c r="DU66" s="9">
        <v>2.3282980000000002E-2</v>
      </c>
      <c r="DV66" s="9">
        <v>1.1884644755525281E-3</v>
      </c>
      <c r="DW66" s="6">
        <v>5</v>
      </c>
      <c r="DX66" s="6"/>
      <c r="DY66" s="6"/>
      <c r="DZ66" s="6"/>
      <c r="EA66" s="15">
        <v>58</v>
      </c>
      <c r="EB66" s="9">
        <v>0.39999999999999997</v>
      </c>
      <c r="EC66" s="9">
        <v>1.2918999999999999E-3</v>
      </c>
      <c r="ED66" s="9">
        <v>2.1651670000000001E-2</v>
      </c>
      <c r="EE66" s="9">
        <v>1.2780637143462836E-3</v>
      </c>
      <c r="EF66" s="6">
        <v>5</v>
      </c>
      <c r="EG66" s="6"/>
      <c r="EH66" s="6"/>
      <c r="EI66" s="6"/>
      <c r="EJ66" s="15">
        <v>58</v>
      </c>
      <c r="EK66" s="9">
        <v>0.39999999999999997</v>
      </c>
      <c r="EL66" s="9">
        <v>1.3834000000000001E-3</v>
      </c>
      <c r="EM66" s="9">
        <v>2.1238179999999999E-2</v>
      </c>
      <c r="EN66" s="9">
        <v>1.368863935986982E-3</v>
      </c>
      <c r="EO66" s="6">
        <v>5</v>
      </c>
      <c r="EP66" s="6"/>
      <c r="EQ66" s="6"/>
      <c r="ER66" s="6"/>
      <c r="ES66" s="15">
        <v>58</v>
      </c>
      <c r="ET66" s="9">
        <v>0.39999999999999997</v>
      </c>
      <c r="EU66" s="9">
        <v>1.4073E-3</v>
      </c>
      <c r="EV66" s="9">
        <v>2.0890410000000002E-2</v>
      </c>
      <c r="EW66" s="9">
        <v>1.3927523470338781E-3</v>
      </c>
      <c r="EX66" s="6">
        <v>5</v>
      </c>
      <c r="EY66" s="6"/>
      <c r="EZ66" s="6"/>
      <c r="FA66" s="6"/>
      <c r="FB66" s="15">
        <v>58</v>
      </c>
      <c r="FC66" s="9">
        <v>0.39999999999999997</v>
      </c>
      <c r="FD66" s="9">
        <v>1.3765000000000001E-3</v>
      </c>
      <c r="FE66" s="9">
        <v>2.0755780000000001E-2</v>
      </c>
      <c r="FF66" s="9">
        <v>1.3623614788266208E-3</v>
      </c>
      <c r="FG66" s="6">
        <v>5</v>
      </c>
      <c r="FH66" s="6"/>
      <c r="FI66" s="6"/>
      <c r="FJ66" s="6"/>
      <c r="FK66" s="15">
        <v>58</v>
      </c>
      <c r="FL66" s="9">
        <v>0.39999999999999997</v>
      </c>
      <c r="FM66" s="9">
        <v>1.2053000000000001E-3</v>
      </c>
      <c r="FN66" s="9">
        <v>2.022492E-2</v>
      </c>
      <c r="FO66" s="9">
        <v>1.1932332455208722E-3</v>
      </c>
      <c r="FP66" s="6">
        <v>5</v>
      </c>
      <c r="FQ66" s="6"/>
      <c r="FR66" s="6"/>
      <c r="FS66" s="6"/>
      <c r="FT66" s="15">
        <v>58</v>
      </c>
      <c r="FU66" s="9">
        <v>0.39999999999999997</v>
      </c>
      <c r="FV66" s="9">
        <v>1.0185999999999999E-3</v>
      </c>
      <c r="FW66" s="9">
        <v>1.9962400000000002E-2</v>
      </c>
      <c r="FX66" s="9">
        <v>1.0085336047769807E-3</v>
      </c>
      <c r="FY66" s="6">
        <v>5</v>
      </c>
      <c r="FZ66" s="6"/>
      <c r="GA66" s="6"/>
      <c r="GB66" s="6"/>
      <c r="GC66" s="15">
        <v>58</v>
      </c>
      <c r="GD66" s="9">
        <v>0.39999999999999997</v>
      </c>
      <c r="GE66" s="9">
        <v>8.3589999999999999E-4</v>
      </c>
      <c r="GF66" s="9">
        <v>1.9489019999999999E-2</v>
      </c>
      <c r="GG66" s="9">
        <v>8.278330950453127E-4</v>
      </c>
      <c r="GH66" s="6">
        <v>5</v>
      </c>
      <c r="GI66" s="6"/>
      <c r="GJ66" s="6"/>
      <c r="GK66" s="6"/>
      <c r="GL66" s="15">
        <v>58</v>
      </c>
      <c r="GM66" s="9">
        <v>0.39999999999999997</v>
      </c>
      <c r="GN66" s="9">
        <v>7.2150000000000003E-4</v>
      </c>
      <c r="GO66" s="9">
        <v>1.920498E-2</v>
      </c>
      <c r="GP66" s="9">
        <v>7.1463738389730171E-4</v>
      </c>
      <c r="GQ66" s="6">
        <v>5</v>
      </c>
      <c r="GR66" s="6"/>
      <c r="GS66" s="6"/>
      <c r="GT66" s="6"/>
      <c r="GU66" s="15">
        <v>58</v>
      </c>
      <c r="GV66" s="9">
        <v>0.39999999999999997</v>
      </c>
      <c r="GW66" s="9">
        <v>6.4319999999999991E-4</v>
      </c>
      <c r="GX66" s="9">
        <v>1.8999510000000001E-2</v>
      </c>
      <c r="GY66" s="9">
        <v>6.3714733190487535E-4</v>
      </c>
      <c r="GZ66" s="6">
        <v>5</v>
      </c>
      <c r="HA66" s="6"/>
      <c r="HB66" s="6"/>
      <c r="HC66" s="6"/>
      <c r="HD66" s="15">
        <v>58</v>
      </c>
      <c r="HE66" s="9">
        <v>0.39999999999999997</v>
      </c>
      <c r="HF66" s="9">
        <v>6.1140000000000001E-4</v>
      </c>
      <c r="HG66" s="9">
        <v>1.8552579999999999E-2</v>
      </c>
      <c r="HH66" s="9">
        <v>6.0578084546731507E-4</v>
      </c>
      <c r="HI66" s="6">
        <v>5</v>
      </c>
      <c r="HJ66" s="6"/>
      <c r="HK66" s="6"/>
      <c r="HL66" s="6"/>
      <c r="HM66" s="15">
        <v>58</v>
      </c>
      <c r="HN66" s="9">
        <v>0.39999999999999997</v>
      </c>
      <c r="HO66" s="9">
        <v>6.1590000000000006E-4</v>
      </c>
      <c r="HP66" s="9">
        <v>1.8471000000000001E-2</v>
      </c>
      <c r="HQ66" s="9">
        <v>6.1026383644632127E-4</v>
      </c>
      <c r="HR66" s="6">
        <v>5</v>
      </c>
      <c r="HS66" s="6"/>
      <c r="HT66" s="6"/>
      <c r="HU66" s="6"/>
      <c r="HV66" s="15">
        <v>58</v>
      </c>
      <c r="HW66" s="9">
        <v>0.39999999999999997</v>
      </c>
      <c r="HX66" s="9">
        <v>6.1430000000000002E-4</v>
      </c>
      <c r="HY66" s="9">
        <v>1.8173849999999998E-2</v>
      </c>
      <c r="HZ66" s="9">
        <v>6.0876807704476497E-4</v>
      </c>
      <c r="IA66" s="6">
        <v>5</v>
      </c>
      <c r="IB66" s="6"/>
      <c r="IC66" s="6"/>
      <c r="ID66" s="6"/>
      <c r="IE66" s="15">
        <v>58</v>
      </c>
      <c r="IF66" s="9">
        <v>0.39999999999999997</v>
      </c>
      <c r="IG66" s="9">
        <v>6.7860000000000001E-4</v>
      </c>
      <c r="IH66" s="9">
        <v>1.7931059999999999E-2</v>
      </c>
      <c r="II66" s="9">
        <v>6.7257016473091949E-4</v>
      </c>
      <c r="IJ66" s="6">
        <v>5</v>
      </c>
      <c r="IK66" s="6"/>
      <c r="IL66" s="6"/>
      <c r="IM66" s="6"/>
      <c r="IN66" s="15">
        <v>58</v>
      </c>
      <c r="IO66" s="9">
        <v>0.39999999999999997</v>
      </c>
      <c r="IP66" s="9">
        <v>7.203E-4</v>
      </c>
      <c r="IQ66" s="9">
        <v>1.7859819999999998E-2</v>
      </c>
      <c r="IR66" s="9">
        <v>7.1392491777632695E-4</v>
      </c>
      <c r="IS66" s="6">
        <v>5</v>
      </c>
      <c r="IT66" s="6"/>
      <c r="IU66" s="6"/>
      <c r="IV66" s="6"/>
      <c r="IW66" s="15">
        <v>58</v>
      </c>
      <c r="IX66" s="9">
        <v>0.39999999999999997</v>
      </c>
      <c r="IY66" s="9">
        <v>7.6090000000000001E-4</v>
      </c>
      <c r="IZ66" s="9">
        <v>1.7529630000000001E-2</v>
      </c>
      <c r="JA66" s="9">
        <v>7.542891890473444E-4</v>
      </c>
      <c r="JB66" s="6">
        <v>5</v>
      </c>
      <c r="JC66" s="6"/>
      <c r="JD66" s="6"/>
      <c r="JE66" s="6"/>
      <c r="JF66" s="15">
        <v>58</v>
      </c>
      <c r="JG66" s="9">
        <v>0.39999999999999997</v>
      </c>
      <c r="JH66" s="9">
        <v>7.7189999999999995E-4</v>
      </c>
      <c r="JI66" s="9">
        <v>1.7326669999999999E-2</v>
      </c>
      <c r="JJ66" s="9">
        <v>7.6527009604269026E-4</v>
      </c>
      <c r="JK66" s="6">
        <v>5</v>
      </c>
      <c r="JL66" s="6"/>
      <c r="JM66" s="6"/>
      <c r="JN66" s="6"/>
      <c r="JO66" s="15">
        <v>58</v>
      </c>
      <c r="JP66" s="9">
        <v>0.39999999999999997</v>
      </c>
      <c r="JQ66" s="9">
        <v>7.5889999999999996E-4</v>
      </c>
      <c r="JR66" s="9">
        <v>1.7257720000000001E-2</v>
      </c>
      <c r="JS66" s="9">
        <v>7.5240760146763304E-4</v>
      </c>
      <c r="JT66" s="6">
        <v>5</v>
      </c>
      <c r="JU66" s="6"/>
      <c r="JV66" s="6"/>
      <c r="JW66" s="6"/>
      <c r="JX66" s="15">
        <v>58</v>
      </c>
      <c r="JY66" s="9">
        <v>0.39999999999999997</v>
      </c>
      <c r="JZ66" s="9">
        <v>5.860565584769492E-4</v>
      </c>
      <c r="KA66" s="9">
        <v>1.9101562963963471E-2</v>
      </c>
      <c r="KB66" s="9">
        <v>1.1838890445894952E-2</v>
      </c>
      <c r="KC66" s="6">
        <v>5</v>
      </c>
      <c r="KD66" s="6"/>
      <c r="KE66" s="6"/>
      <c r="KF66" s="6"/>
      <c r="KG66" s="15">
        <v>58</v>
      </c>
      <c r="KH66" s="9">
        <v>0.39999999999999997</v>
      </c>
      <c r="KI66" s="9">
        <v>5.8986116645971007E-4</v>
      </c>
      <c r="KJ66" s="9">
        <v>1.9116828323980949E-2</v>
      </c>
      <c r="KK66" s="9">
        <v>1.1907596873219692E-2</v>
      </c>
      <c r="KL66" s="6">
        <v>5</v>
      </c>
      <c r="KM66" s="6"/>
      <c r="KN66" s="6"/>
      <c r="KO66" s="6"/>
      <c r="KP66" s="15">
        <v>58</v>
      </c>
      <c r="KQ66" s="9">
        <v>0.39999999999999997</v>
      </c>
      <c r="KR66" s="9">
        <v>5.9820407098143185E-4</v>
      </c>
      <c r="KS66" s="9">
        <v>1.913210588358738E-2</v>
      </c>
      <c r="KT66" s="9">
        <v>1.2067364901486443E-2</v>
      </c>
      <c r="KU66" s="6">
        <v>5</v>
      </c>
      <c r="KV66" s="6"/>
      <c r="KW66" s="6"/>
      <c r="KX66" s="6"/>
      <c r="KY66" s="15">
        <v>58</v>
      </c>
      <c r="KZ66" s="9">
        <v>0.39999999999999997</v>
      </c>
      <c r="LA66" s="9">
        <v>6.1174633838589974E-4</v>
      </c>
      <c r="LB66" s="9">
        <v>1.9147395652532279E-2</v>
      </c>
      <c r="LC66" s="9">
        <v>1.2331409542167717E-2</v>
      </c>
      <c r="LD66" s="6">
        <v>5</v>
      </c>
      <c r="LE66" s="6"/>
      <c r="LF66" s="6"/>
      <c r="LG66" s="6"/>
      <c r="LH66" s="15">
        <v>58</v>
      </c>
      <c r="LI66" s="9">
        <v>0.39999999999999997</v>
      </c>
      <c r="LJ66" s="9">
        <v>6.3053627460265833E-4</v>
      </c>
      <c r="LK66" s="9">
        <v>1.9162697640572969E-2</v>
      </c>
      <c r="LL66" s="9">
        <v>1.2700376860996336E-2</v>
      </c>
      <c r="LM66" s="6">
        <v>5</v>
      </c>
      <c r="LN66" s="6"/>
      <c r="LO66" s="6"/>
      <c r="LP66" s="6"/>
      <c r="LQ66" s="15">
        <v>58</v>
      </c>
      <c r="LR66" s="9">
        <v>0.39999999999999997</v>
      </c>
      <c r="LS66" s="9">
        <v>6.5376687471115763E-4</v>
      </c>
      <c r="LT66" s="9">
        <v>1.9178011857474558E-2</v>
      </c>
      <c r="LU66" s="9">
        <v>1.31577169802106E-2</v>
      </c>
      <c r="LV66" s="6">
        <v>5</v>
      </c>
      <c r="LW66" s="6"/>
      <c r="LX66" s="6"/>
      <c r="LY66" s="6"/>
      <c r="LZ66" s="15">
        <v>58</v>
      </c>
      <c r="MA66" s="9">
        <v>0.39999999999999997</v>
      </c>
      <c r="MB66" s="9">
        <v>6.7954429789301985E-4</v>
      </c>
      <c r="MC66" s="9">
        <v>1.9193338313009949E-2</v>
      </c>
      <c r="MD66" s="9">
        <v>1.3665095884979503E-2</v>
      </c>
      <c r="ME66" s="6">
        <v>5</v>
      </c>
      <c r="MF66" s="6"/>
      <c r="MG66" s="6"/>
      <c r="MH66" s="6"/>
      <c r="MI66" s="15">
        <v>58</v>
      </c>
      <c r="MJ66" s="9">
        <v>0.39999999999999997</v>
      </c>
      <c r="MK66" s="9">
        <v>7.0477165416094197E-4</v>
      </c>
      <c r="ML66" s="9">
        <v>1.9208677016959899E-2</v>
      </c>
      <c r="MM66" s="9">
        <v>1.4160064486210306E-2</v>
      </c>
      <c r="MN66" s="6">
        <v>5</v>
      </c>
      <c r="MO66" s="6"/>
      <c r="MP66" s="6"/>
      <c r="MQ66" s="6"/>
      <c r="MR66" s="15">
        <v>58</v>
      </c>
      <c r="MS66" s="9">
        <v>0.39999999999999997</v>
      </c>
      <c r="MT66" s="9">
        <v>5.8762163855131488E-4</v>
      </c>
      <c r="MU66" s="9">
        <v>1.9071068803736189E-2</v>
      </c>
      <c r="MV66" s="9">
        <v>1.1890059262085641E-2</v>
      </c>
      <c r="MW66" s="6">
        <v>5</v>
      </c>
      <c r="MX66" s="6"/>
      <c r="MY66" s="6"/>
      <c r="MZ66" s="6"/>
      <c r="NA66" s="15">
        <v>58</v>
      </c>
      <c r="NB66" s="9">
        <v>0.39999999999999997</v>
      </c>
      <c r="NC66" s="9">
        <v>5.8573206199682092E-4</v>
      </c>
      <c r="ND66" s="9">
        <v>1.9086309793793211E-2</v>
      </c>
      <c r="NE66" s="9">
        <v>1.1840347174550526E-2</v>
      </c>
      <c r="NF66" s="6">
        <v>5</v>
      </c>
    </row>
    <row r="67" spans="1:370">
      <c r="A67" s="6"/>
      <c r="B67" s="6"/>
      <c r="C67" s="6"/>
      <c r="D67" s="15">
        <f t="shared" si="2"/>
        <v>59</v>
      </c>
      <c r="E67" s="9">
        <f t="shared" si="10"/>
        <v>0.44999999999999996</v>
      </c>
      <c r="F67" s="9">
        <f t="shared" si="9"/>
        <v>9.5500000000000004E-5</v>
      </c>
      <c r="G67" s="9">
        <f>'mu (tau) a'!B60</f>
        <v>2.8967969999999999E-2</v>
      </c>
      <c r="H67" s="9">
        <f>F67*'qx (tau) a'!B60/G67</f>
        <v>9.4136532349349994E-5</v>
      </c>
      <c r="I67" s="6">
        <f t="shared" si="0"/>
        <v>5</v>
      </c>
      <c r="K67" s="6"/>
      <c r="L67" s="6"/>
      <c r="M67" s="6"/>
      <c r="N67" s="15">
        <v>59</v>
      </c>
      <c r="O67" s="9">
        <v>0.44999999999999996</v>
      </c>
      <c r="P67" s="9">
        <v>9.5500000000000004E-5</v>
      </c>
      <c r="Q67" s="9">
        <v>2.8967969999999999E-2</v>
      </c>
      <c r="R67" s="9">
        <v>9.4136532349349994E-5</v>
      </c>
      <c r="S67" s="6">
        <v>5</v>
      </c>
      <c r="T67" s="6"/>
      <c r="U67" s="6"/>
      <c r="V67" s="6"/>
      <c r="W67" s="15">
        <v>59</v>
      </c>
      <c r="X67" s="9">
        <v>0.44999999999999996</v>
      </c>
      <c r="Y67" s="9">
        <v>7.75E-5</v>
      </c>
      <c r="Z67" s="9">
        <v>2.660881E-2</v>
      </c>
      <c r="AA67" s="9">
        <v>7.6482464830257351E-5</v>
      </c>
      <c r="AB67" s="6">
        <v>5</v>
      </c>
      <c r="AC67" s="6"/>
      <c r="AD67" s="6"/>
      <c r="AE67" s="6"/>
      <c r="AF67" s="15">
        <v>59</v>
      </c>
      <c r="AG67" s="9">
        <v>0.44999999999999996</v>
      </c>
      <c r="AH67" s="9">
        <v>6.9499999999999995E-5</v>
      </c>
      <c r="AI67" s="9">
        <v>2.864562E-2</v>
      </c>
      <c r="AJ67" s="9">
        <v>6.8518602145807984E-5</v>
      </c>
      <c r="AK67" s="6">
        <v>5</v>
      </c>
      <c r="AL67" s="6"/>
      <c r="AM67" s="6"/>
      <c r="AN67" s="6"/>
      <c r="AO67" s="15">
        <v>59</v>
      </c>
      <c r="AP67" s="9">
        <v>0.44999999999999996</v>
      </c>
      <c r="AQ67" s="9">
        <v>7.5150000000000011E-4</v>
      </c>
      <c r="AR67" s="9">
        <v>2.8219299999999999E-2</v>
      </c>
      <c r="AS67" s="9">
        <v>7.4104425056610199E-4</v>
      </c>
      <c r="AT67" s="6">
        <v>5</v>
      </c>
      <c r="AU67" s="6"/>
      <c r="AV67" s="6"/>
      <c r="AW67" s="6"/>
      <c r="AX67" s="15">
        <v>59</v>
      </c>
      <c r="AY67" s="9">
        <v>0.44999999999999996</v>
      </c>
      <c r="AZ67" s="9">
        <v>7.8620000000000003E-4</v>
      </c>
      <c r="BA67" s="9">
        <v>2.6589539999999998E-2</v>
      </c>
      <c r="BB67" s="9">
        <v>7.7588490120551171E-4</v>
      </c>
      <c r="BC67" s="6">
        <v>5</v>
      </c>
      <c r="BD67" s="6"/>
      <c r="BE67" s="6"/>
      <c r="BF67" s="6"/>
      <c r="BG67" s="15">
        <v>59</v>
      </c>
      <c r="BH67" s="9">
        <v>0.44999999999999996</v>
      </c>
      <c r="BI67" s="9">
        <v>8.1540000000000009E-4</v>
      </c>
      <c r="BJ67" s="9">
        <v>2.4531959999999998E-2</v>
      </c>
      <c r="BK67" s="9">
        <v>8.0551959077057047E-4</v>
      </c>
      <c r="BL67" s="6">
        <v>5</v>
      </c>
      <c r="BM67" s="6"/>
      <c r="BN67" s="6"/>
      <c r="BO67" s="6"/>
      <c r="BP67" s="15">
        <v>59</v>
      </c>
      <c r="BQ67" s="9">
        <v>0.44999999999999996</v>
      </c>
      <c r="BR67" s="9">
        <v>8.3319999999999998E-4</v>
      </c>
      <c r="BS67" s="9">
        <v>2.4477559999999999E-2</v>
      </c>
      <c r="BT67" s="9">
        <v>8.2312605717236524E-4</v>
      </c>
      <c r="BU67" s="6">
        <v>5</v>
      </c>
      <c r="BV67" s="6"/>
      <c r="BW67" s="6"/>
      <c r="BX67" s="6"/>
      <c r="BY67" s="15">
        <v>59</v>
      </c>
      <c r="BZ67" s="9">
        <v>0.44999999999999996</v>
      </c>
      <c r="CA67" s="9">
        <v>8.7450000000000006E-4</v>
      </c>
      <c r="CB67" s="9">
        <v>2.4327109999999999E-2</v>
      </c>
      <c r="CC67" s="9">
        <v>8.6399073379451975E-4</v>
      </c>
      <c r="CD67" s="6">
        <v>5</v>
      </c>
      <c r="CE67" s="6"/>
      <c r="CF67" s="6"/>
      <c r="CG67" s="6"/>
      <c r="CH67" s="15">
        <v>59</v>
      </c>
      <c r="CI67" s="9">
        <v>0.44999999999999996</v>
      </c>
      <c r="CJ67" s="9">
        <v>9.3760000000000002E-4</v>
      </c>
      <c r="CK67" s="9">
        <v>2.5851079999999999E-2</v>
      </c>
      <c r="CL67" s="9">
        <v>9.2563585335699711E-4</v>
      </c>
      <c r="CM67" s="6">
        <v>5</v>
      </c>
      <c r="CN67" s="6"/>
      <c r="CO67" s="6"/>
      <c r="CP67" s="6"/>
      <c r="CQ67" s="15">
        <v>59</v>
      </c>
      <c r="CR67" s="9">
        <v>0.44999999999999996</v>
      </c>
      <c r="CS67" s="9">
        <v>9.9780000000000008E-4</v>
      </c>
      <c r="CT67" s="9">
        <v>2.5507019999999998E-2</v>
      </c>
      <c r="CU67" s="9">
        <v>9.8523470080001522E-4</v>
      </c>
      <c r="CV67" s="6">
        <v>5</v>
      </c>
      <c r="CW67" s="6"/>
      <c r="CX67" s="6"/>
      <c r="CY67" s="6"/>
      <c r="CZ67" s="15">
        <v>59</v>
      </c>
      <c r="DA67" s="9">
        <v>0.44999999999999996</v>
      </c>
      <c r="DB67" s="9">
        <v>1.0597E-3</v>
      </c>
      <c r="DC67" s="9">
        <v>2.5447319999999999E-2</v>
      </c>
      <c r="DD67" s="9">
        <v>1.0463859345502789E-3</v>
      </c>
      <c r="DE67" s="6">
        <v>5</v>
      </c>
      <c r="DF67" s="6"/>
      <c r="DG67" s="6"/>
      <c r="DH67" s="6"/>
      <c r="DI67" s="15">
        <v>59</v>
      </c>
      <c r="DJ67" s="9">
        <v>0.44999999999999996</v>
      </c>
      <c r="DK67" s="9">
        <v>1.1202E-3</v>
      </c>
      <c r="DL67" s="9">
        <v>2.5017649999999999E-2</v>
      </c>
      <c r="DM67" s="9">
        <v>1.1063605140370898E-3</v>
      </c>
      <c r="DN67" s="6">
        <v>5</v>
      </c>
      <c r="DO67" s="6"/>
      <c r="DP67" s="6"/>
      <c r="DQ67" s="6"/>
      <c r="DR67" s="15">
        <v>59</v>
      </c>
      <c r="DS67" s="9">
        <v>0.44999999999999996</v>
      </c>
      <c r="DT67" s="9">
        <v>1.2023000000000001E-3</v>
      </c>
      <c r="DU67" s="9">
        <v>2.4873880000000001E-2</v>
      </c>
      <c r="DV67" s="9">
        <v>1.1875309826613299E-3</v>
      </c>
      <c r="DW67" s="6">
        <v>5</v>
      </c>
      <c r="DX67" s="6"/>
      <c r="DY67" s="6"/>
      <c r="DZ67" s="6"/>
      <c r="EA67" s="15">
        <v>59</v>
      </c>
      <c r="EB67" s="9">
        <v>0.44999999999999996</v>
      </c>
      <c r="EC67" s="9">
        <v>1.2918999999999999E-3</v>
      </c>
      <c r="ED67" s="9">
        <v>2.316259E-2</v>
      </c>
      <c r="EE67" s="9">
        <v>1.2771095105944541E-3</v>
      </c>
      <c r="EF67" s="6">
        <v>5</v>
      </c>
      <c r="EG67" s="6"/>
      <c r="EH67" s="6"/>
      <c r="EI67" s="6"/>
      <c r="EJ67" s="15">
        <v>59</v>
      </c>
      <c r="EK67" s="9">
        <v>0.44999999999999996</v>
      </c>
      <c r="EL67" s="9">
        <v>1.3834000000000001E-3</v>
      </c>
      <c r="EM67" s="9">
        <v>2.2723279999999998E-2</v>
      </c>
      <c r="EN67" s="9">
        <v>1.3678590869804011E-3</v>
      </c>
      <c r="EO67" s="6">
        <v>5</v>
      </c>
      <c r="EP67" s="6"/>
      <c r="EQ67" s="6"/>
      <c r="ER67" s="6"/>
      <c r="ES67" s="15">
        <v>59</v>
      </c>
      <c r="ET67" s="9">
        <v>0.44999999999999996</v>
      </c>
      <c r="EU67" s="9">
        <v>1.4073E-3</v>
      </c>
      <c r="EV67" s="9">
        <v>2.2354800000000001E-2</v>
      </c>
      <c r="EW67" s="9">
        <v>1.3917443327607494E-3</v>
      </c>
      <c r="EX67" s="6">
        <v>5</v>
      </c>
      <c r="EY67" s="6"/>
      <c r="EZ67" s="6"/>
      <c r="FA67" s="6"/>
      <c r="FB67" s="15">
        <v>59</v>
      </c>
      <c r="FC67" s="9">
        <v>0.44999999999999996</v>
      </c>
      <c r="FD67" s="9">
        <v>1.3765000000000001E-3</v>
      </c>
      <c r="FE67" s="9">
        <v>2.2210379999999998E-2</v>
      </c>
      <c r="FF67" s="9">
        <v>1.3613816900026026E-3</v>
      </c>
      <c r="FG67" s="6">
        <v>5</v>
      </c>
      <c r="FH67" s="6"/>
      <c r="FI67" s="6"/>
      <c r="FJ67" s="6"/>
      <c r="FK67" s="15">
        <v>59</v>
      </c>
      <c r="FL67" s="9">
        <v>0.44999999999999996</v>
      </c>
      <c r="FM67" s="9">
        <v>1.2053000000000001E-3</v>
      </c>
      <c r="FN67" s="9">
        <v>2.1644989999999999E-2</v>
      </c>
      <c r="FO67" s="9">
        <v>1.1923950148279119E-3</v>
      </c>
      <c r="FP67" s="6">
        <v>5</v>
      </c>
      <c r="FQ67" s="6"/>
      <c r="FR67" s="6"/>
      <c r="FS67" s="6"/>
      <c r="FT67" s="15">
        <v>59</v>
      </c>
      <c r="FU67" s="9">
        <v>0.44999999999999996</v>
      </c>
      <c r="FV67" s="9">
        <v>1.0185999999999999E-3</v>
      </c>
      <c r="FW67" s="9">
        <v>2.1372180000000001E-2</v>
      </c>
      <c r="FX67" s="9">
        <v>1.0078302496984396E-3</v>
      </c>
      <c r="FY67" s="6">
        <v>5</v>
      </c>
      <c r="FZ67" s="6"/>
      <c r="GA67" s="6"/>
      <c r="GB67" s="6"/>
      <c r="GC67" s="15">
        <v>59</v>
      </c>
      <c r="GD67" s="9">
        <v>0.44999999999999996</v>
      </c>
      <c r="GE67" s="9">
        <v>8.3589999999999999E-4</v>
      </c>
      <c r="GF67" s="9">
        <v>2.0883269999999999E-2</v>
      </c>
      <c r="GG67" s="9">
        <v>8.2726211809740528E-4</v>
      </c>
      <c r="GH67" s="6">
        <v>5</v>
      </c>
      <c r="GI67" s="6"/>
      <c r="GJ67" s="6"/>
      <c r="GK67" s="6"/>
      <c r="GL67" s="15">
        <v>59</v>
      </c>
      <c r="GM67" s="9">
        <v>0.44999999999999996</v>
      </c>
      <c r="GN67" s="9">
        <v>7.2150000000000003E-4</v>
      </c>
      <c r="GO67" s="9">
        <v>2.0580060000000001E-2</v>
      </c>
      <c r="GP67" s="9">
        <v>7.1415144926691176E-4</v>
      </c>
      <c r="GQ67" s="6">
        <v>5</v>
      </c>
      <c r="GR67" s="6"/>
      <c r="GS67" s="6"/>
      <c r="GT67" s="6"/>
      <c r="GU67" s="15">
        <v>59</v>
      </c>
      <c r="GV67" s="9">
        <v>0.44999999999999996</v>
      </c>
      <c r="GW67" s="9">
        <v>6.4319999999999991E-4</v>
      </c>
      <c r="GX67" s="9">
        <v>2.037251E-2</v>
      </c>
      <c r="GY67" s="9">
        <v>6.3671417297132262E-4</v>
      </c>
      <c r="GZ67" s="6">
        <v>5</v>
      </c>
      <c r="HA67" s="6"/>
      <c r="HB67" s="6"/>
      <c r="HC67" s="6"/>
      <c r="HD67" s="15">
        <v>59</v>
      </c>
      <c r="HE67" s="9">
        <v>0.44999999999999996</v>
      </c>
      <c r="HF67" s="9">
        <v>6.1140000000000001E-4</v>
      </c>
      <c r="HG67" s="9">
        <v>1.990975E-2</v>
      </c>
      <c r="HH67" s="9">
        <v>6.0537374974572761E-4</v>
      </c>
      <c r="HI67" s="6">
        <v>5</v>
      </c>
      <c r="HJ67" s="6"/>
      <c r="HK67" s="6"/>
      <c r="HL67" s="6"/>
      <c r="HM67" s="15">
        <v>59</v>
      </c>
      <c r="HN67" s="9">
        <v>0.44999999999999996</v>
      </c>
      <c r="HO67" s="9">
        <v>6.1590000000000006E-4</v>
      </c>
      <c r="HP67" s="9">
        <v>1.9831379999999999E-2</v>
      </c>
      <c r="HQ67" s="9">
        <v>6.0985292264078455E-4</v>
      </c>
      <c r="HR67" s="6">
        <v>5</v>
      </c>
      <c r="HS67" s="6"/>
      <c r="HT67" s="6"/>
      <c r="HU67" s="6"/>
      <c r="HV67" s="15">
        <v>59</v>
      </c>
      <c r="HW67" s="9">
        <v>0.44999999999999996</v>
      </c>
      <c r="HX67" s="9">
        <v>6.1430000000000002E-4</v>
      </c>
      <c r="HY67" s="9">
        <v>1.952336E-2</v>
      </c>
      <c r="HZ67" s="9">
        <v>6.0836132028503295E-4</v>
      </c>
      <c r="IA67" s="6">
        <v>5</v>
      </c>
      <c r="IB67" s="6"/>
      <c r="IC67" s="6"/>
      <c r="ID67" s="6"/>
      <c r="IE67" s="15">
        <v>59</v>
      </c>
      <c r="IF67" s="9">
        <v>0.44999999999999996</v>
      </c>
      <c r="IG67" s="9">
        <v>6.7860000000000001E-4</v>
      </c>
      <c r="IH67" s="9">
        <v>1.9272830000000001E-2</v>
      </c>
      <c r="II67" s="9">
        <v>6.7212308560808134E-4</v>
      </c>
      <c r="IJ67" s="6">
        <v>5</v>
      </c>
      <c r="IK67" s="6"/>
      <c r="IL67" s="6"/>
      <c r="IM67" s="6"/>
      <c r="IN67" s="15">
        <v>59</v>
      </c>
      <c r="IO67" s="9">
        <v>0.44999999999999996</v>
      </c>
      <c r="IP67" s="9">
        <v>7.203E-4</v>
      </c>
      <c r="IQ67" s="9">
        <v>1.9201309999999999E-2</v>
      </c>
      <c r="IR67" s="9">
        <v>7.1345011423699738E-4</v>
      </c>
      <c r="IS67" s="6">
        <v>5</v>
      </c>
      <c r="IT67" s="6"/>
      <c r="IU67" s="6"/>
      <c r="IV67" s="6"/>
      <c r="IW67" s="15">
        <v>59</v>
      </c>
      <c r="IX67" s="9">
        <v>0.44999999999999996</v>
      </c>
      <c r="IY67" s="9">
        <v>7.6090000000000001E-4</v>
      </c>
      <c r="IZ67" s="9">
        <v>1.8858320000000001E-2</v>
      </c>
      <c r="JA67" s="9">
        <v>7.5379225424109886E-4</v>
      </c>
      <c r="JB67" s="6">
        <v>5</v>
      </c>
      <c r="JC67" s="6"/>
      <c r="JD67" s="6"/>
      <c r="JE67" s="6"/>
      <c r="JF67" s="15">
        <v>59</v>
      </c>
      <c r="JG67" s="9">
        <v>0.44999999999999996</v>
      </c>
      <c r="JH67" s="9">
        <v>7.7189999999999995E-4</v>
      </c>
      <c r="JI67" s="9">
        <v>1.864621E-2</v>
      </c>
      <c r="JJ67" s="9">
        <v>7.6476975444339621E-4</v>
      </c>
      <c r="JK67" s="6">
        <v>5</v>
      </c>
      <c r="JL67" s="6"/>
      <c r="JM67" s="6"/>
      <c r="JN67" s="6"/>
      <c r="JO67" s="15">
        <v>59</v>
      </c>
      <c r="JP67" s="9">
        <v>0.44999999999999996</v>
      </c>
      <c r="JQ67" s="9">
        <v>7.5889999999999996E-4</v>
      </c>
      <c r="JR67" s="9">
        <v>1.856791E-2</v>
      </c>
      <c r="JS67" s="9">
        <v>7.5191954118691861E-4</v>
      </c>
      <c r="JT67" s="6">
        <v>5</v>
      </c>
      <c r="JU67" s="6"/>
      <c r="JV67" s="6"/>
      <c r="JW67" s="6"/>
      <c r="JX67" s="15">
        <v>59</v>
      </c>
      <c r="JY67" s="9">
        <v>0.44999999999999996</v>
      </c>
      <c r="JZ67" s="9">
        <v>5.8573206199682092E-4</v>
      </c>
      <c r="KA67" s="9">
        <v>2.047866070989986E-2</v>
      </c>
      <c r="KB67" s="9">
        <v>1.1036664028230551E-2</v>
      </c>
      <c r="KC67" s="6">
        <v>5</v>
      </c>
      <c r="KD67" s="6"/>
      <c r="KE67" s="6"/>
      <c r="KF67" s="6"/>
      <c r="KG67" s="15">
        <v>59</v>
      </c>
      <c r="KH67" s="9">
        <v>0.44999999999999996</v>
      </c>
      <c r="KI67" s="9">
        <v>5.860565584769492E-4</v>
      </c>
      <c r="KJ67" s="9">
        <v>2.049466303297727E-2</v>
      </c>
      <c r="KK67" s="9">
        <v>1.1035421006839404E-2</v>
      </c>
      <c r="KL67" s="6">
        <v>5</v>
      </c>
      <c r="KM67" s="6"/>
      <c r="KN67" s="6"/>
      <c r="KO67" s="6"/>
      <c r="KP67" s="15">
        <v>59</v>
      </c>
      <c r="KQ67" s="9">
        <v>0.44999999999999996</v>
      </c>
      <c r="KR67" s="9">
        <v>5.8986116645971007E-4</v>
      </c>
      <c r="KS67" s="9">
        <v>2.0510677860502501E-2</v>
      </c>
      <c r="KT67" s="9">
        <v>1.1099301497798589E-2</v>
      </c>
      <c r="KU67" s="6">
        <v>5</v>
      </c>
      <c r="KV67" s="6"/>
      <c r="KW67" s="6"/>
      <c r="KX67" s="6"/>
      <c r="KY67" s="15">
        <v>59</v>
      </c>
      <c r="KZ67" s="9">
        <v>0.44999999999999996</v>
      </c>
      <c r="LA67" s="9">
        <v>5.9820407098143185E-4</v>
      </c>
      <c r="LB67" s="9">
        <v>2.052670520224667E-2</v>
      </c>
      <c r="LC67" s="9">
        <v>1.1248151920495079E-2</v>
      </c>
      <c r="LD67" s="6">
        <v>5</v>
      </c>
      <c r="LE67" s="6"/>
      <c r="LF67" s="6"/>
      <c r="LG67" s="6"/>
      <c r="LH67" s="15">
        <v>59</v>
      </c>
      <c r="LI67" s="9">
        <v>0.44999999999999996</v>
      </c>
      <c r="LJ67" s="9">
        <v>6.1174633838589974E-4</v>
      </c>
      <c r="LK67" s="9">
        <v>2.0542745067988599E-2</v>
      </c>
      <c r="LL67" s="9">
        <v>1.1494129360564358E-2</v>
      </c>
      <c r="LM67" s="6">
        <v>5</v>
      </c>
      <c r="LN67" s="6"/>
      <c r="LO67" s="6"/>
      <c r="LP67" s="6"/>
      <c r="LQ67" s="15">
        <v>59</v>
      </c>
      <c r="LR67" s="9">
        <v>0.44999999999999996</v>
      </c>
      <c r="LS67" s="9">
        <v>6.3053627460265833E-4</v>
      </c>
      <c r="LT67" s="9">
        <v>2.0558797467514711E-2</v>
      </c>
      <c r="LU67" s="9">
        <v>1.1837870368759426E-2</v>
      </c>
      <c r="LV67" s="6">
        <v>5</v>
      </c>
      <c r="LW67" s="6"/>
      <c r="LX67" s="6"/>
      <c r="LY67" s="6"/>
      <c r="LZ67" s="15">
        <v>59</v>
      </c>
      <c r="MA67" s="9">
        <v>0.44999999999999996</v>
      </c>
      <c r="MB67" s="9">
        <v>6.5376687471115763E-4</v>
      </c>
      <c r="MC67" s="9">
        <v>2.057486241061909E-2</v>
      </c>
      <c r="MD67" s="9">
        <v>1.2263979091279109E-2</v>
      </c>
      <c r="ME67" s="6">
        <v>5</v>
      </c>
      <c r="MF67" s="6"/>
      <c r="MG67" s="6"/>
      <c r="MH67" s="6"/>
      <c r="MI67" s="15">
        <v>59</v>
      </c>
      <c r="MJ67" s="9">
        <v>0.44999999999999996</v>
      </c>
      <c r="MK67" s="9">
        <v>6.7954429789301985E-4</v>
      </c>
      <c r="ML67" s="9">
        <v>2.0590939907103461E-2</v>
      </c>
      <c r="MM67" s="9">
        <v>1.2736668877666741E-2</v>
      </c>
      <c r="MN67" s="6">
        <v>5</v>
      </c>
      <c r="MO67" s="6"/>
      <c r="MP67" s="6"/>
      <c r="MQ67" s="6"/>
      <c r="MR67" s="15">
        <v>59</v>
      </c>
      <c r="MS67" s="9">
        <v>0.44999999999999996</v>
      </c>
      <c r="MT67" s="9">
        <v>7.0477165416094197E-4</v>
      </c>
      <c r="MU67" s="9">
        <v>2.060702996677723E-2</v>
      </c>
      <c r="MV67" s="9">
        <v>1.3197579845918054E-2</v>
      </c>
      <c r="MW67" s="6">
        <v>5</v>
      </c>
      <c r="MX67" s="6"/>
      <c r="MY67" s="6"/>
      <c r="MZ67" s="6"/>
      <c r="NA67" s="15">
        <v>59</v>
      </c>
      <c r="NB67" s="9">
        <v>0.44999999999999996</v>
      </c>
      <c r="NC67" s="9">
        <v>5.8762163855131488E-4</v>
      </c>
      <c r="ND67" s="9">
        <v>2.046267088150671E-2</v>
      </c>
      <c r="NE67" s="9">
        <v>1.1079569058362639E-2</v>
      </c>
      <c r="NF67" s="6">
        <v>5</v>
      </c>
    </row>
    <row r="68" spans="1:370">
      <c r="A68" s="6"/>
      <c r="B68" s="6"/>
      <c r="C68" s="6"/>
      <c r="D68" s="15">
        <f t="shared" si="2"/>
        <v>60</v>
      </c>
      <c r="E68" s="9">
        <f t="shared" si="10"/>
        <v>0.49999999999999994</v>
      </c>
      <c r="F68" s="9">
        <f t="shared" si="9"/>
        <v>9.5500000000000004E-5</v>
      </c>
      <c r="G68" s="9">
        <f>'mu (tau) a'!B61</f>
        <v>3.1666720000000002E-2</v>
      </c>
      <c r="H68" s="9">
        <f>F68*'qx (tau) a'!B61/G68</f>
        <v>9.4011499296422246E-5</v>
      </c>
      <c r="I68" s="6">
        <f t="shared" si="0"/>
        <v>5</v>
      </c>
      <c r="K68" s="6"/>
      <c r="L68" s="6"/>
      <c r="M68" s="6"/>
      <c r="N68" s="15">
        <v>60</v>
      </c>
      <c r="O68" s="9">
        <v>0.49999999999999994</v>
      </c>
      <c r="P68" s="9">
        <v>9.5500000000000004E-5</v>
      </c>
      <c r="Q68" s="9">
        <v>3.1666720000000002E-2</v>
      </c>
      <c r="R68" s="9">
        <v>9.4011499296422246E-5</v>
      </c>
      <c r="S68" s="6">
        <v>5</v>
      </c>
      <c r="T68" s="6"/>
      <c r="U68" s="6"/>
      <c r="V68" s="6"/>
      <c r="W68" s="15">
        <v>60</v>
      </c>
      <c r="X68" s="9">
        <v>0.49999999999999994</v>
      </c>
      <c r="Y68" s="9">
        <v>7.75E-5</v>
      </c>
      <c r="Z68" s="9">
        <v>2.920147E-2</v>
      </c>
      <c r="AA68" s="9">
        <v>7.6384746213118727E-5</v>
      </c>
      <c r="AB68" s="6">
        <v>5</v>
      </c>
      <c r="AC68" s="6"/>
      <c r="AD68" s="6"/>
      <c r="AE68" s="6"/>
      <c r="AF68" s="15">
        <v>60</v>
      </c>
      <c r="AG68" s="9">
        <v>0.49999999999999994</v>
      </c>
      <c r="AH68" s="9">
        <v>6.9499999999999995E-5</v>
      </c>
      <c r="AI68" s="9">
        <v>3.1374970000000002E-2</v>
      </c>
      <c r="AJ68" s="9">
        <v>6.8426542399881166E-5</v>
      </c>
      <c r="AK68" s="6">
        <v>5</v>
      </c>
      <c r="AL68" s="6"/>
      <c r="AM68" s="6"/>
      <c r="AN68" s="6"/>
      <c r="AO68" s="15">
        <v>60</v>
      </c>
      <c r="AP68" s="9">
        <v>0.49999999999999994</v>
      </c>
      <c r="AQ68" s="9">
        <v>7.5150000000000011E-4</v>
      </c>
      <c r="AR68" s="9">
        <v>3.0810710000000002E-2</v>
      </c>
      <c r="AS68" s="9">
        <v>7.4009848815557978E-4</v>
      </c>
      <c r="AT68" s="6">
        <v>5</v>
      </c>
      <c r="AU68" s="6"/>
      <c r="AV68" s="6"/>
      <c r="AW68" s="6"/>
      <c r="AX68" s="15">
        <v>60</v>
      </c>
      <c r="AY68" s="9">
        <v>0.49999999999999994</v>
      </c>
      <c r="AZ68" s="9">
        <v>7.8620000000000003E-4</v>
      </c>
      <c r="BA68" s="9">
        <v>2.9085420000000001E-2</v>
      </c>
      <c r="BB68" s="9">
        <v>7.749303499829124E-4</v>
      </c>
      <c r="BC68" s="6">
        <v>5</v>
      </c>
      <c r="BD68" s="6"/>
      <c r="BE68" s="6"/>
      <c r="BF68" s="6"/>
      <c r="BG68" s="15">
        <v>60</v>
      </c>
      <c r="BH68" s="9">
        <v>0.49999999999999994</v>
      </c>
      <c r="BI68" s="9">
        <v>8.1540000000000009E-4</v>
      </c>
      <c r="BJ68" s="9">
        <v>2.7085959999999999E-2</v>
      </c>
      <c r="BK68" s="9">
        <v>8.0450470339615084E-4</v>
      </c>
      <c r="BL68" s="6">
        <v>5</v>
      </c>
      <c r="BM68" s="6"/>
      <c r="BN68" s="6"/>
      <c r="BO68" s="6"/>
      <c r="BP68" s="15">
        <v>60</v>
      </c>
      <c r="BQ68" s="9">
        <v>0.49999999999999994</v>
      </c>
      <c r="BR68" s="9">
        <v>8.3319999999999998E-4</v>
      </c>
      <c r="BS68" s="9">
        <v>2.7029649999999999E-2</v>
      </c>
      <c r="BT68" s="9">
        <v>8.2208959805250901E-4</v>
      </c>
      <c r="BU68" s="6">
        <v>5</v>
      </c>
      <c r="BV68" s="6"/>
      <c r="BW68" s="6"/>
      <c r="BX68" s="6"/>
      <c r="BY68" s="15">
        <v>60</v>
      </c>
      <c r="BZ68" s="9">
        <v>0.49999999999999994</v>
      </c>
      <c r="CA68" s="9">
        <v>8.7450000000000006E-4</v>
      </c>
      <c r="CB68" s="9">
        <v>2.6857079999999998E-2</v>
      </c>
      <c r="CC68" s="9">
        <v>8.6291242923653669E-4</v>
      </c>
      <c r="CD68" s="6">
        <v>5</v>
      </c>
      <c r="CE68" s="6"/>
      <c r="CF68" s="6"/>
      <c r="CG68" s="6"/>
      <c r="CH68" s="15">
        <v>60</v>
      </c>
      <c r="CI68" s="9">
        <v>0.49999999999999994</v>
      </c>
      <c r="CJ68" s="9">
        <v>9.3760000000000002E-4</v>
      </c>
      <c r="CK68" s="9">
        <v>2.844116E-2</v>
      </c>
      <c r="CL68" s="9">
        <v>9.2445402592580611E-4</v>
      </c>
      <c r="CM68" s="6">
        <v>5</v>
      </c>
      <c r="CN68" s="6"/>
      <c r="CO68" s="6"/>
      <c r="CP68" s="6"/>
      <c r="CQ68" s="15">
        <v>60</v>
      </c>
      <c r="CR68" s="9">
        <v>0.49999999999999994</v>
      </c>
      <c r="CS68" s="9">
        <v>9.9780000000000008E-4</v>
      </c>
      <c r="CT68" s="9">
        <v>2.8005329999999998E-2</v>
      </c>
      <c r="CU68" s="9">
        <v>9.8402122310288801E-4</v>
      </c>
      <c r="CV68" s="6">
        <v>5</v>
      </c>
      <c r="CW68" s="6"/>
      <c r="CX68" s="6"/>
      <c r="CY68" s="6"/>
      <c r="CZ68" s="15">
        <v>60</v>
      </c>
      <c r="DA68" s="9">
        <v>0.49999999999999994</v>
      </c>
      <c r="DB68" s="9">
        <v>1.0597E-3</v>
      </c>
      <c r="DC68" s="9">
        <v>2.797146E-2</v>
      </c>
      <c r="DD68" s="9">
        <v>1.0450839499261033E-3</v>
      </c>
      <c r="DE68" s="6">
        <v>5</v>
      </c>
      <c r="DF68" s="6"/>
      <c r="DG68" s="6"/>
      <c r="DH68" s="6"/>
      <c r="DI68" s="15">
        <v>60</v>
      </c>
      <c r="DJ68" s="9">
        <v>0.49999999999999994</v>
      </c>
      <c r="DK68" s="9">
        <v>1.1202E-3</v>
      </c>
      <c r="DL68" s="9">
        <v>2.7456109999999999E-2</v>
      </c>
      <c r="DM68" s="9">
        <v>1.1050302777778789E-3</v>
      </c>
      <c r="DN68" s="6">
        <v>5</v>
      </c>
      <c r="DO68" s="6"/>
      <c r="DP68" s="6"/>
      <c r="DQ68" s="6"/>
      <c r="DR68" s="15">
        <v>60</v>
      </c>
      <c r="DS68" s="9">
        <v>0.49999999999999994</v>
      </c>
      <c r="DT68" s="9">
        <v>1.2023000000000001E-3</v>
      </c>
      <c r="DU68" s="9">
        <v>2.7329920000000001E-2</v>
      </c>
      <c r="DV68" s="9">
        <v>1.1860924382508255E-3</v>
      </c>
      <c r="DW68" s="6">
        <v>5</v>
      </c>
      <c r="DX68" s="6"/>
      <c r="DY68" s="6"/>
      <c r="DZ68" s="6"/>
      <c r="EA68" s="15">
        <v>60</v>
      </c>
      <c r="EB68" s="9">
        <v>0.49999999999999994</v>
      </c>
      <c r="EC68" s="9">
        <v>1.2918999999999999E-3</v>
      </c>
      <c r="ED68" s="9">
        <v>2.551136E-2</v>
      </c>
      <c r="EE68" s="9">
        <v>1.2756282956298682E-3</v>
      </c>
      <c r="EF68" s="6">
        <v>5</v>
      </c>
      <c r="EG68" s="6"/>
      <c r="EH68" s="6"/>
      <c r="EI68" s="6"/>
      <c r="EJ68" s="15">
        <v>60</v>
      </c>
      <c r="EK68" s="9">
        <v>0.49999999999999994</v>
      </c>
      <c r="EL68" s="9">
        <v>1.3834000000000001E-3</v>
      </c>
      <c r="EM68" s="9">
        <v>2.5023670000000001E-2</v>
      </c>
      <c r="EN68" s="9">
        <v>1.3663051874485237E-3</v>
      </c>
      <c r="EO68" s="6">
        <v>5</v>
      </c>
      <c r="EP68" s="6"/>
      <c r="EQ68" s="6"/>
      <c r="ER68" s="6"/>
      <c r="ES68" s="15">
        <v>60</v>
      </c>
      <c r="ET68" s="9">
        <v>0.49999999999999994</v>
      </c>
      <c r="EU68" s="9">
        <v>1.4073E-3</v>
      </c>
      <c r="EV68" s="9">
        <v>2.460681E-2</v>
      </c>
      <c r="EW68" s="9">
        <v>1.3901957426419758E-3</v>
      </c>
      <c r="EX68" s="6">
        <v>5</v>
      </c>
      <c r="EY68" s="6"/>
      <c r="EZ68" s="6"/>
      <c r="FA68" s="6"/>
      <c r="FB68" s="15">
        <v>60</v>
      </c>
      <c r="FC68" s="9">
        <v>0.49999999999999994</v>
      </c>
      <c r="FD68" s="9">
        <v>1.3765000000000001E-3</v>
      </c>
      <c r="FE68" s="9">
        <v>2.4427790000000001E-2</v>
      </c>
      <c r="FF68" s="9">
        <v>1.3598903459952783E-3</v>
      </c>
      <c r="FG68" s="6">
        <v>5</v>
      </c>
      <c r="FH68" s="6"/>
      <c r="FI68" s="6"/>
      <c r="FJ68" s="6"/>
      <c r="FK68" s="15">
        <v>60</v>
      </c>
      <c r="FL68" s="9">
        <v>0.49999999999999994</v>
      </c>
      <c r="FM68" s="9">
        <v>1.2053000000000001E-3</v>
      </c>
      <c r="FN68" s="9">
        <v>2.3817950000000001E-2</v>
      </c>
      <c r="FO68" s="9">
        <v>1.1911149990658306E-3</v>
      </c>
      <c r="FP68" s="6">
        <v>5</v>
      </c>
      <c r="FQ68" s="6"/>
      <c r="FR68" s="6"/>
      <c r="FS68" s="6"/>
      <c r="FT68" s="15">
        <v>60</v>
      </c>
      <c r="FU68" s="9">
        <v>0.49999999999999994</v>
      </c>
      <c r="FV68" s="9">
        <v>1.0185999999999999E-3</v>
      </c>
      <c r="FW68" s="9">
        <v>2.3496550000000001E-2</v>
      </c>
      <c r="FX68" s="9">
        <v>1.0067725343507875E-3</v>
      </c>
      <c r="FY68" s="6">
        <v>5</v>
      </c>
      <c r="FZ68" s="6"/>
      <c r="GA68" s="6"/>
      <c r="GB68" s="6"/>
      <c r="GC68" s="15">
        <v>60</v>
      </c>
      <c r="GD68" s="9">
        <v>0.49999999999999994</v>
      </c>
      <c r="GE68" s="9">
        <v>8.3589999999999999E-4</v>
      </c>
      <c r="GF68" s="9">
        <v>2.296465E-2</v>
      </c>
      <c r="GG68" s="9">
        <v>8.2641103452480217E-4</v>
      </c>
      <c r="GH68" s="6">
        <v>5</v>
      </c>
      <c r="GI68" s="6"/>
      <c r="GJ68" s="6"/>
      <c r="GK68" s="6"/>
      <c r="GL68" s="15">
        <v>60</v>
      </c>
      <c r="GM68" s="9">
        <v>0.49999999999999994</v>
      </c>
      <c r="GN68" s="9">
        <v>7.2150000000000003E-4</v>
      </c>
      <c r="GO68" s="9">
        <v>2.263927E-2</v>
      </c>
      <c r="GP68" s="9">
        <v>7.1342429349532921E-4</v>
      </c>
      <c r="GQ68" s="6">
        <v>5</v>
      </c>
      <c r="GR68" s="6"/>
      <c r="GS68" s="6"/>
      <c r="GT68" s="6"/>
      <c r="GU68" s="15">
        <v>60</v>
      </c>
      <c r="GV68" s="9">
        <v>0.49999999999999994</v>
      </c>
      <c r="GW68" s="9">
        <v>6.4319999999999991E-4</v>
      </c>
      <c r="GX68" s="9">
        <v>2.240284E-2</v>
      </c>
      <c r="GY68" s="9">
        <v>6.3607516618428719E-4</v>
      </c>
      <c r="GZ68" s="6">
        <v>5</v>
      </c>
      <c r="HA68" s="6"/>
      <c r="HB68" s="6"/>
      <c r="HC68" s="6"/>
      <c r="HD68" s="15">
        <v>60</v>
      </c>
      <c r="HE68" s="9">
        <v>0.49999999999999994</v>
      </c>
      <c r="HF68" s="9">
        <v>6.1140000000000001E-4</v>
      </c>
      <c r="HG68" s="9">
        <v>2.190806E-2</v>
      </c>
      <c r="HH68" s="9">
        <v>6.0477502973791373E-4</v>
      </c>
      <c r="HI68" s="6">
        <v>5</v>
      </c>
      <c r="HJ68" s="6"/>
      <c r="HK68" s="6"/>
      <c r="HL68" s="6"/>
      <c r="HM68" s="15">
        <v>60</v>
      </c>
      <c r="HN68" s="9">
        <v>0.49999999999999994</v>
      </c>
      <c r="HO68" s="9">
        <v>6.1590000000000006E-4</v>
      </c>
      <c r="HP68" s="9">
        <v>2.182928E-2</v>
      </c>
      <c r="HQ68" s="9">
        <v>6.0925014847031144E-4</v>
      </c>
      <c r="HR68" s="6">
        <v>5</v>
      </c>
      <c r="HS68" s="6"/>
      <c r="HT68" s="6"/>
      <c r="HU68" s="6"/>
      <c r="HV68" s="15">
        <v>60</v>
      </c>
      <c r="HW68" s="9">
        <v>0.49999999999999994</v>
      </c>
      <c r="HX68" s="9">
        <v>6.1430000000000002E-4</v>
      </c>
      <c r="HY68" s="9">
        <v>2.149357E-2</v>
      </c>
      <c r="HZ68" s="9">
        <v>6.0776846619709987E-4</v>
      </c>
      <c r="IA68" s="6">
        <v>5</v>
      </c>
      <c r="IB68" s="6"/>
      <c r="IC68" s="6"/>
      <c r="ID68" s="6"/>
      <c r="IE68" s="15">
        <v>60</v>
      </c>
      <c r="IF68" s="9">
        <v>0.49999999999999994</v>
      </c>
      <c r="IG68" s="9">
        <v>6.7860000000000001E-4</v>
      </c>
      <c r="IH68" s="9">
        <v>2.1225910000000001E-2</v>
      </c>
      <c r="II68" s="9">
        <v>6.7147380658826874E-4</v>
      </c>
      <c r="IJ68" s="6">
        <v>5</v>
      </c>
      <c r="IK68" s="6"/>
      <c r="IL68" s="6"/>
      <c r="IM68" s="6"/>
      <c r="IN68" s="15">
        <v>60</v>
      </c>
      <c r="IO68" s="9">
        <v>0.49999999999999994</v>
      </c>
      <c r="IP68" s="9">
        <v>7.203E-4</v>
      </c>
      <c r="IQ68" s="9">
        <v>2.1143550000000001E-2</v>
      </c>
      <c r="IR68" s="9">
        <v>7.1276469221109981E-4</v>
      </c>
      <c r="IS68" s="6">
        <v>5</v>
      </c>
      <c r="IT68" s="6"/>
      <c r="IU68" s="6"/>
      <c r="IV68" s="6"/>
      <c r="IW68" s="15">
        <v>60</v>
      </c>
      <c r="IX68" s="9">
        <v>0.49999999999999994</v>
      </c>
      <c r="IY68" s="9">
        <v>7.6090000000000001E-4</v>
      </c>
      <c r="IZ68" s="9">
        <v>2.0779590000000001E-2</v>
      </c>
      <c r="JA68" s="9">
        <v>7.5307590419252735E-4</v>
      </c>
      <c r="JB68" s="6">
        <v>5</v>
      </c>
      <c r="JC68" s="6"/>
      <c r="JD68" s="6"/>
      <c r="JE68" s="6"/>
      <c r="JF68" s="15">
        <v>60</v>
      </c>
      <c r="JG68" s="9">
        <v>0.49999999999999994</v>
      </c>
      <c r="JH68" s="9">
        <v>7.7189999999999995E-4</v>
      </c>
      <c r="JI68" s="9">
        <v>2.0555520000000001E-2</v>
      </c>
      <c r="JJ68" s="9">
        <v>7.6404713478423305E-4</v>
      </c>
      <c r="JK68" s="6">
        <v>5</v>
      </c>
      <c r="JL68" s="6"/>
      <c r="JM68" s="6"/>
      <c r="JN68" s="6"/>
      <c r="JO68" s="15">
        <v>60</v>
      </c>
      <c r="JP68" s="9">
        <v>0.49999999999999994</v>
      </c>
      <c r="JQ68" s="9">
        <v>7.5889999999999996E-4</v>
      </c>
      <c r="JR68" s="9">
        <v>2.045777E-2</v>
      </c>
      <c r="JS68" s="9">
        <v>7.5121594909904638E-4</v>
      </c>
      <c r="JT68" s="6">
        <v>5</v>
      </c>
      <c r="JU68" s="6"/>
      <c r="JV68" s="6"/>
      <c r="JW68" s="6"/>
      <c r="JX68" s="15">
        <v>60</v>
      </c>
      <c r="JY68" s="9">
        <v>0.49999999999999994</v>
      </c>
      <c r="JZ68" s="9">
        <v>5.8762163855131488E-4</v>
      </c>
      <c r="KA68" s="9">
        <v>2.252825586243987E-2</v>
      </c>
      <c r="KB68" s="9">
        <v>1.0064925985367911E-2</v>
      </c>
      <c r="KC68" s="6">
        <v>5</v>
      </c>
      <c r="KD68" s="6"/>
      <c r="KE68" s="6"/>
      <c r="KF68" s="6"/>
      <c r="KG68" s="15">
        <v>60</v>
      </c>
      <c r="KH68" s="9">
        <v>0.49999999999999994</v>
      </c>
      <c r="KI68" s="9">
        <v>5.8573206199682092E-4</v>
      </c>
      <c r="KJ68" s="9">
        <v>2.2545666810419581E-2</v>
      </c>
      <c r="KK68" s="9">
        <v>1.0025962382780236E-2</v>
      </c>
      <c r="KL68" s="6">
        <v>5</v>
      </c>
      <c r="KM68" s="6"/>
      <c r="KN68" s="6"/>
      <c r="KO68" s="6"/>
      <c r="KP68" s="15">
        <v>60</v>
      </c>
      <c r="KQ68" s="9">
        <v>0.49999999999999994</v>
      </c>
      <c r="KR68" s="9">
        <v>5.860565584769492E-4</v>
      </c>
      <c r="KS68" s="9">
        <v>2.2563091214439172E-2</v>
      </c>
      <c r="KT68" s="9">
        <v>1.0024593901579814E-2</v>
      </c>
      <c r="KU68" s="6">
        <v>5</v>
      </c>
      <c r="KV68" s="6"/>
      <c r="KW68" s="6"/>
      <c r="KX68" s="6"/>
      <c r="KY68" s="15">
        <v>60</v>
      </c>
      <c r="KZ68" s="9">
        <v>0.49999999999999994</v>
      </c>
      <c r="LA68" s="9">
        <v>5.8986116645971007E-4</v>
      </c>
      <c r="LB68" s="9">
        <v>2.2580529084898149E-2</v>
      </c>
      <c r="LC68" s="9">
        <v>1.0082465531754107E-2</v>
      </c>
      <c r="LD68" s="6">
        <v>5</v>
      </c>
      <c r="LE68" s="6"/>
      <c r="LF68" s="6"/>
      <c r="LG68" s="6"/>
      <c r="LH68" s="15">
        <v>60</v>
      </c>
      <c r="LI68" s="9">
        <v>0.49999999999999994</v>
      </c>
      <c r="LJ68" s="9">
        <v>5.9820407098143185E-4</v>
      </c>
      <c r="LK68" s="9">
        <v>2.2597980432204019E-2</v>
      </c>
      <c r="LL68" s="9">
        <v>1.0217459258693627E-2</v>
      </c>
      <c r="LM68" s="6">
        <v>5</v>
      </c>
      <c r="LN68" s="6"/>
      <c r="LO68" s="6"/>
      <c r="LP68" s="6"/>
      <c r="LQ68" s="15">
        <v>60</v>
      </c>
      <c r="LR68" s="9">
        <v>0.49999999999999994</v>
      </c>
      <c r="LS68" s="9">
        <v>6.1174633838589974E-4</v>
      </c>
      <c r="LT68" s="9">
        <v>2.261544526677239E-2</v>
      </c>
      <c r="LU68" s="9">
        <v>1.044064783808878E-2</v>
      </c>
      <c r="LV68" s="6">
        <v>5</v>
      </c>
      <c r="LW68" s="6"/>
      <c r="LX68" s="6"/>
      <c r="LY68" s="6"/>
      <c r="LZ68" s="15">
        <v>60</v>
      </c>
      <c r="MA68" s="9">
        <v>0.49999999999999994</v>
      </c>
      <c r="MB68" s="9">
        <v>6.3053627460265833E-4</v>
      </c>
      <c r="MC68" s="9">
        <v>2.2632923599026869E-2</v>
      </c>
      <c r="MD68" s="9">
        <v>1.0752633625783135E-2</v>
      </c>
      <c r="ME68" s="6">
        <v>5</v>
      </c>
      <c r="MF68" s="6"/>
      <c r="MG68" s="6"/>
      <c r="MH68" s="6"/>
      <c r="MI68" s="15">
        <v>60</v>
      </c>
      <c r="MJ68" s="9">
        <v>0.49999999999999994</v>
      </c>
      <c r="MK68" s="9">
        <v>6.5376687471115763E-4</v>
      </c>
      <c r="ML68" s="9">
        <v>2.2650415439399128E-2</v>
      </c>
      <c r="MM68" s="9">
        <v>1.1139379419096897E-2</v>
      </c>
      <c r="MN68" s="6">
        <v>5</v>
      </c>
      <c r="MO68" s="6"/>
      <c r="MP68" s="6"/>
      <c r="MQ68" s="6"/>
      <c r="MR68" s="15">
        <v>60</v>
      </c>
      <c r="MS68" s="9">
        <v>0.49999999999999994</v>
      </c>
      <c r="MT68" s="9">
        <v>6.7954429789301985E-4</v>
      </c>
      <c r="MU68" s="9">
        <v>2.2667920798328921E-2</v>
      </c>
      <c r="MV68" s="9">
        <v>1.1568241819642073E-2</v>
      </c>
      <c r="MW68" s="6">
        <v>5</v>
      </c>
      <c r="MX68" s="6"/>
      <c r="MY68" s="6"/>
      <c r="MZ68" s="6"/>
      <c r="NA68" s="15">
        <v>60</v>
      </c>
      <c r="NB68" s="9">
        <v>0.49999999999999994</v>
      </c>
      <c r="NC68" s="9">
        <v>7.0477165416094197E-4</v>
      </c>
      <c r="ND68" s="9">
        <v>2.268543968626402E-2</v>
      </c>
      <c r="NE68" s="9">
        <v>1.1986396382781452E-2</v>
      </c>
      <c r="NF68" s="6">
        <v>5</v>
      </c>
    </row>
    <row r="69" spans="1:370">
      <c r="A69" s="6"/>
      <c r="B69" s="6"/>
      <c r="C69" s="6"/>
      <c r="D69" s="15">
        <f t="shared" si="2"/>
        <v>61</v>
      </c>
      <c r="E69" s="9">
        <f t="shared" si="10"/>
        <v>0.54999999999999993</v>
      </c>
      <c r="F69" s="9">
        <f t="shared" si="9"/>
        <v>9.5500000000000004E-5</v>
      </c>
      <c r="G69" s="9">
        <f>'mu (tau) a'!B62</f>
        <v>3.3311100000000003E-2</v>
      </c>
      <c r="H69" s="9">
        <f>F69*'qx (tau) a'!B62/G69</f>
        <v>9.3935439988472306E-5</v>
      </c>
      <c r="I69" s="6">
        <f t="shared" si="0"/>
        <v>5</v>
      </c>
      <c r="K69" s="6"/>
      <c r="L69" s="6"/>
      <c r="M69" s="6"/>
      <c r="N69" s="15">
        <v>61</v>
      </c>
      <c r="O69" s="9">
        <v>0.54999999999999993</v>
      </c>
      <c r="P69" s="9">
        <v>9.5500000000000004E-5</v>
      </c>
      <c r="Q69" s="9">
        <v>3.3311100000000003E-2</v>
      </c>
      <c r="R69" s="9">
        <v>9.3935439988472306E-5</v>
      </c>
      <c r="S69" s="6">
        <v>5</v>
      </c>
      <c r="T69" s="6"/>
      <c r="U69" s="6"/>
      <c r="V69" s="6"/>
      <c r="W69" s="15">
        <v>61</v>
      </c>
      <c r="X69" s="9">
        <v>0.54999999999999993</v>
      </c>
      <c r="Y69" s="9">
        <v>7.75E-5</v>
      </c>
      <c r="Z69" s="9">
        <v>3.072925E-2</v>
      </c>
      <c r="AA69" s="9">
        <v>7.6327257417607009E-5</v>
      </c>
      <c r="AB69" s="6">
        <v>5</v>
      </c>
      <c r="AC69" s="6"/>
      <c r="AD69" s="6"/>
      <c r="AE69" s="6"/>
      <c r="AF69" s="15">
        <v>61</v>
      </c>
      <c r="AG69" s="9">
        <v>0.54999999999999993</v>
      </c>
      <c r="AH69" s="9">
        <v>6.9499999999999995E-5</v>
      </c>
      <c r="AI69" s="9">
        <v>3.3041630000000002E-2</v>
      </c>
      <c r="AJ69" s="9">
        <v>6.8370470373283629E-5</v>
      </c>
      <c r="AK69" s="6">
        <v>5</v>
      </c>
      <c r="AL69" s="6"/>
      <c r="AM69" s="6"/>
      <c r="AN69" s="6"/>
      <c r="AO69" s="15">
        <v>61</v>
      </c>
      <c r="AP69" s="9">
        <v>0.54999999999999993</v>
      </c>
      <c r="AQ69" s="9">
        <v>7.5150000000000011E-4</v>
      </c>
      <c r="AR69" s="9">
        <v>3.232351E-2</v>
      </c>
      <c r="AS69" s="9">
        <v>7.3954751866366021E-4</v>
      </c>
      <c r="AT69" s="6">
        <v>5</v>
      </c>
      <c r="AU69" s="6"/>
      <c r="AV69" s="6"/>
      <c r="AW69" s="6"/>
      <c r="AX69" s="15">
        <v>61</v>
      </c>
      <c r="AY69" s="9">
        <v>0.54999999999999993</v>
      </c>
      <c r="AZ69" s="9">
        <v>7.8620000000000003E-4</v>
      </c>
      <c r="BA69" s="9">
        <v>3.0521550000000001E-2</v>
      </c>
      <c r="BB69" s="9">
        <v>7.7438235522114698E-4</v>
      </c>
      <c r="BC69" s="6">
        <v>5</v>
      </c>
      <c r="BD69" s="6"/>
      <c r="BE69" s="6"/>
      <c r="BF69" s="6"/>
      <c r="BG69" s="15">
        <v>61</v>
      </c>
      <c r="BH69" s="9">
        <v>0.54999999999999993</v>
      </c>
      <c r="BI69" s="9">
        <v>8.1540000000000009E-4</v>
      </c>
      <c r="BJ69" s="9">
        <v>2.8572130000000001E-2</v>
      </c>
      <c r="BK69" s="9">
        <v>8.0391504679560124E-4</v>
      </c>
      <c r="BL69" s="6">
        <v>5</v>
      </c>
      <c r="BM69" s="6"/>
      <c r="BN69" s="6"/>
      <c r="BO69" s="6"/>
      <c r="BP69" s="15">
        <v>61</v>
      </c>
      <c r="BQ69" s="9">
        <v>0.54999999999999993</v>
      </c>
      <c r="BR69" s="9">
        <v>8.3319999999999998E-4</v>
      </c>
      <c r="BS69" s="9">
        <v>2.851559E-2</v>
      </c>
      <c r="BT69" s="9">
        <v>8.2148752201865712E-4</v>
      </c>
      <c r="BU69" s="6">
        <v>5</v>
      </c>
      <c r="BV69" s="6"/>
      <c r="BW69" s="6"/>
      <c r="BX69" s="6"/>
      <c r="BY69" s="15">
        <v>61</v>
      </c>
      <c r="BZ69" s="9">
        <v>0.54999999999999993</v>
      </c>
      <c r="CA69" s="9">
        <v>8.7450000000000006E-4</v>
      </c>
      <c r="CB69" s="9">
        <v>2.8334959999999999E-2</v>
      </c>
      <c r="CC69" s="9">
        <v>8.622838334693256E-4</v>
      </c>
      <c r="CD69" s="6">
        <v>5</v>
      </c>
      <c r="CE69" s="6"/>
      <c r="CF69" s="6"/>
      <c r="CG69" s="6"/>
      <c r="CH69" s="15">
        <v>61</v>
      </c>
      <c r="CI69" s="9">
        <v>0.54999999999999993</v>
      </c>
      <c r="CJ69" s="9">
        <v>9.3760000000000002E-4</v>
      </c>
      <c r="CK69" s="9">
        <v>2.9992540000000002E-2</v>
      </c>
      <c r="CL69" s="9">
        <v>9.2374726568673416E-4</v>
      </c>
      <c r="CM69" s="6">
        <v>5</v>
      </c>
      <c r="CN69" s="6"/>
      <c r="CO69" s="6"/>
      <c r="CP69" s="6"/>
      <c r="CQ69" s="15">
        <v>61</v>
      </c>
      <c r="CR69" s="9">
        <v>0.54999999999999993</v>
      </c>
      <c r="CS69" s="9">
        <v>9.9780000000000008E-4</v>
      </c>
      <c r="CT69" s="9">
        <v>2.9479000000000002E-2</v>
      </c>
      <c r="CU69" s="9">
        <v>9.8330670029512525E-4</v>
      </c>
      <c r="CV69" s="6">
        <v>5</v>
      </c>
      <c r="CW69" s="6"/>
      <c r="CX69" s="6"/>
      <c r="CY69" s="6"/>
      <c r="CZ69" s="15">
        <v>61</v>
      </c>
      <c r="DA69" s="9">
        <v>0.54999999999999993</v>
      </c>
      <c r="DB69" s="9">
        <v>1.0597E-3</v>
      </c>
      <c r="DC69" s="9">
        <v>2.9502380000000002E-2</v>
      </c>
      <c r="DD69" s="9">
        <v>1.0442953601370467E-3</v>
      </c>
      <c r="DE69" s="6">
        <v>5</v>
      </c>
      <c r="DF69" s="6"/>
      <c r="DG69" s="6"/>
      <c r="DH69" s="6"/>
      <c r="DI69" s="15">
        <v>61</v>
      </c>
      <c r="DJ69" s="9">
        <v>0.54999999999999993</v>
      </c>
      <c r="DK69" s="9">
        <v>1.1202E-3</v>
      </c>
      <c r="DL69" s="9">
        <v>2.890935E-2</v>
      </c>
      <c r="DM69" s="9">
        <v>1.1042386316537729E-3</v>
      </c>
      <c r="DN69" s="6">
        <v>5</v>
      </c>
      <c r="DO69" s="6"/>
      <c r="DP69" s="6"/>
      <c r="DQ69" s="6"/>
      <c r="DR69" s="15">
        <v>61</v>
      </c>
      <c r="DS69" s="9">
        <v>0.54999999999999993</v>
      </c>
      <c r="DT69" s="9">
        <v>1.2023000000000001E-3</v>
      </c>
      <c r="DU69" s="9">
        <v>2.8828010000000001E-2</v>
      </c>
      <c r="DV69" s="9">
        <v>1.1852164022768134E-3</v>
      </c>
      <c r="DW69" s="6">
        <v>5</v>
      </c>
      <c r="DX69" s="6"/>
      <c r="DY69" s="6"/>
      <c r="DZ69" s="6"/>
      <c r="EA69" s="15">
        <v>61</v>
      </c>
      <c r="EB69" s="9">
        <v>0.54999999999999993</v>
      </c>
      <c r="EC69" s="9">
        <v>1.2918999999999999E-3</v>
      </c>
      <c r="ED69" s="9">
        <v>2.6920690000000001E-2</v>
      </c>
      <c r="EE69" s="9">
        <v>1.2747414931043742E-3</v>
      </c>
      <c r="EF69" s="6">
        <v>5</v>
      </c>
      <c r="EG69" s="6"/>
      <c r="EH69" s="6"/>
      <c r="EI69" s="6"/>
      <c r="EJ69" s="15">
        <v>61</v>
      </c>
      <c r="EK69" s="9">
        <v>0.54999999999999993</v>
      </c>
      <c r="EL69" s="9">
        <v>1.3834000000000001E-3</v>
      </c>
      <c r="EM69" s="9">
        <v>2.6411009999999999E-2</v>
      </c>
      <c r="EN69" s="9">
        <v>1.3653698698383742E-3</v>
      </c>
      <c r="EO69" s="6">
        <v>5</v>
      </c>
      <c r="EP69" s="6"/>
      <c r="EQ69" s="6"/>
      <c r="ER69" s="6"/>
      <c r="ES69" s="15">
        <v>61</v>
      </c>
      <c r="ET69" s="9">
        <v>0.54999999999999993</v>
      </c>
      <c r="EU69" s="9">
        <v>1.4073E-3</v>
      </c>
      <c r="EV69" s="9">
        <v>2.5978439999999998E-2</v>
      </c>
      <c r="EW69" s="9">
        <v>1.3892548170328935E-3</v>
      </c>
      <c r="EX69" s="6">
        <v>5</v>
      </c>
      <c r="EY69" s="6"/>
      <c r="EZ69" s="6"/>
      <c r="FA69" s="6"/>
      <c r="FB69" s="15">
        <v>61</v>
      </c>
      <c r="FC69" s="9">
        <v>0.54999999999999993</v>
      </c>
      <c r="FD69" s="9">
        <v>1.3765000000000001E-3</v>
      </c>
      <c r="FE69" s="9">
        <v>2.5792140000000002E-2</v>
      </c>
      <c r="FF69" s="9">
        <v>1.3589741632528359E-3</v>
      </c>
      <c r="FG69" s="6">
        <v>5</v>
      </c>
      <c r="FH69" s="6"/>
      <c r="FI69" s="6"/>
      <c r="FJ69" s="6"/>
      <c r="FK69" s="15">
        <v>61</v>
      </c>
      <c r="FL69" s="9">
        <v>0.54999999999999993</v>
      </c>
      <c r="FM69" s="9">
        <v>1.2053000000000001E-3</v>
      </c>
      <c r="FN69" s="9">
        <v>2.5163950000000001E-2</v>
      </c>
      <c r="FO69" s="9">
        <v>1.1903232891100166E-3</v>
      </c>
      <c r="FP69" s="6">
        <v>5</v>
      </c>
      <c r="FQ69" s="6"/>
      <c r="FR69" s="6"/>
      <c r="FS69" s="6"/>
      <c r="FT69" s="15">
        <v>61</v>
      </c>
      <c r="FU69" s="9">
        <v>0.54999999999999993</v>
      </c>
      <c r="FV69" s="9">
        <v>1.0185999999999999E-3</v>
      </c>
      <c r="FW69" s="9">
        <v>2.4842340000000001E-2</v>
      </c>
      <c r="FX69" s="9">
        <v>1.0061028240495862E-3</v>
      </c>
      <c r="FY69" s="6">
        <v>5</v>
      </c>
      <c r="FZ69" s="6"/>
      <c r="GA69" s="6"/>
      <c r="GB69" s="6"/>
      <c r="GC69" s="15">
        <v>61</v>
      </c>
      <c r="GD69" s="9">
        <v>0.54999999999999993</v>
      </c>
      <c r="GE69" s="9">
        <v>8.3589999999999999E-4</v>
      </c>
      <c r="GF69" s="9">
        <v>2.428145E-2</v>
      </c>
      <c r="GG69" s="9">
        <v>8.2587324154858959E-4</v>
      </c>
      <c r="GH69" s="6">
        <v>5</v>
      </c>
      <c r="GI69" s="6"/>
      <c r="GJ69" s="6"/>
      <c r="GK69" s="6"/>
      <c r="GL69" s="15">
        <v>61</v>
      </c>
      <c r="GM69" s="9">
        <v>0.54999999999999993</v>
      </c>
      <c r="GN69" s="9">
        <v>7.2150000000000003E-4</v>
      </c>
      <c r="GO69" s="9">
        <v>2.3952640000000001E-2</v>
      </c>
      <c r="GP69" s="9">
        <v>7.1296133348975319E-4</v>
      </c>
      <c r="GQ69" s="6">
        <v>5</v>
      </c>
      <c r="GR69" s="6"/>
      <c r="GS69" s="6"/>
      <c r="GT69" s="6"/>
      <c r="GU69" s="15">
        <v>61</v>
      </c>
      <c r="GV69" s="9">
        <v>0.54999999999999993</v>
      </c>
      <c r="GW69" s="9">
        <v>6.4319999999999991E-4</v>
      </c>
      <c r="GX69" s="9">
        <v>2.3728490000000001E-2</v>
      </c>
      <c r="GY69" s="9">
        <v>6.3565838635328237E-4</v>
      </c>
      <c r="GZ69" s="6">
        <v>5</v>
      </c>
      <c r="HA69" s="6"/>
      <c r="HB69" s="6"/>
      <c r="HC69" s="6"/>
      <c r="HD69" s="15">
        <v>61</v>
      </c>
      <c r="HE69" s="9">
        <v>0.54999999999999993</v>
      </c>
      <c r="HF69" s="9">
        <v>6.1140000000000001E-4</v>
      </c>
      <c r="HG69" s="9">
        <v>2.321223E-2</v>
      </c>
      <c r="HH69" s="9">
        <v>6.0438551091385878E-4</v>
      </c>
      <c r="HI69" s="6">
        <v>5</v>
      </c>
      <c r="HJ69" s="6"/>
      <c r="HK69" s="6"/>
      <c r="HL69" s="6"/>
      <c r="HM69" s="15">
        <v>61</v>
      </c>
      <c r="HN69" s="9">
        <v>0.54999999999999993</v>
      </c>
      <c r="HO69" s="9">
        <v>6.1590000000000006E-4</v>
      </c>
      <c r="HP69" s="9">
        <v>2.3143919999999998E-2</v>
      </c>
      <c r="HQ69" s="9">
        <v>6.0885427550734712E-4</v>
      </c>
      <c r="HR69" s="6">
        <v>5</v>
      </c>
      <c r="HS69" s="6"/>
      <c r="HT69" s="6"/>
      <c r="HU69" s="6"/>
      <c r="HV69" s="15">
        <v>61</v>
      </c>
      <c r="HW69" s="9">
        <v>0.54999999999999993</v>
      </c>
      <c r="HX69" s="9">
        <v>6.1430000000000002E-4</v>
      </c>
      <c r="HY69" s="9">
        <v>2.2807689999999999E-2</v>
      </c>
      <c r="HZ69" s="9">
        <v>6.0737367874607207E-4</v>
      </c>
      <c r="IA69" s="6">
        <v>5</v>
      </c>
      <c r="IB69" s="6"/>
      <c r="IC69" s="6"/>
      <c r="ID69" s="6"/>
      <c r="IE69" s="15">
        <v>61</v>
      </c>
      <c r="IF69" s="9">
        <v>0.54999999999999993</v>
      </c>
      <c r="IG69" s="9">
        <v>6.7860000000000001E-4</v>
      </c>
      <c r="IH69" s="9">
        <v>2.2539880000000002E-2</v>
      </c>
      <c r="II69" s="9">
        <v>6.7103751368685182E-4</v>
      </c>
      <c r="IJ69" s="6">
        <v>5</v>
      </c>
      <c r="IK69" s="6"/>
      <c r="IL69" s="6"/>
      <c r="IM69" s="6"/>
      <c r="IN69" s="15">
        <v>61</v>
      </c>
      <c r="IO69" s="9">
        <v>0.54999999999999993</v>
      </c>
      <c r="IP69" s="9">
        <v>7.203E-4</v>
      </c>
      <c r="IQ69" s="9">
        <v>2.2467939999999999E-2</v>
      </c>
      <c r="IR69" s="9">
        <v>7.1229807013905157E-4</v>
      </c>
      <c r="IS69" s="6">
        <v>5</v>
      </c>
      <c r="IT69" s="6"/>
      <c r="IU69" s="6"/>
      <c r="IV69" s="6"/>
      <c r="IW69" s="15">
        <v>61</v>
      </c>
      <c r="IX69" s="9">
        <v>0.54999999999999993</v>
      </c>
      <c r="IY69" s="9">
        <v>7.6090000000000001E-4</v>
      </c>
      <c r="IZ69" s="9">
        <v>2.2095409999999999E-2</v>
      </c>
      <c r="JA69" s="9">
        <v>7.5258587109268405E-4</v>
      </c>
      <c r="JB69" s="6">
        <v>5</v>
      </c>
      <c r="JC69" s="6"/>
      <c r="JD69" s="6"/>
      <c r="JE69" s="6"/>
      <c r="JF69" s="15">
        <v>61</v>
      </c>
      <c r="JG69" s="9">
        <v>0.54999999999999993</v>
      </c>
      <c r="JH69" s="9">
        <v>7.7189999999999995E-4</v>
      </c>
      <c r="JI69" s="9">
        <v>2.1862889999999999E-2</v>
      </c>
      <c r="JJ69" s="9">
        <v>7.6355321332175201E-4</v>
      </c>
      <c r="JK69" s="6">
        <v>5</v>
      </c>
      <c r="JL69" s="6"/>
      <c r="JM69" s="6"/>
      <c r="JN69" s="6"/>
      <c r="JO69" s="15">
        <v>61</v>
      </c>
      <c r="JP69" s="9">
        <v>0.54999999999999993</v>
      </c>
      <c r="JQ69" s="9">
        <v>7.5889999999999996E-4</v>
      </c>
      <c r="JR69" s="9">
        <v>2.176527E-2</v>
      </c>
      <c r="JS69" s="9">
        <v>7.5073020201449358E-4</v>
      </c>
      <c r="JT69" s="6">
        <v>5</v>
      </c>
      <c r="JU69" s="6"/>
      <c r="JV69" s="6"/>
      <c r="JW69" s="6"/>
      <c r="JX69" s="15">
        <v>61</v>
      </c>
      <c r="JY69" s="9">
        <v>0.54999999999999993</v>
      </c>
      <c r="JZ69" s="9">
        <v>7.0477165416094197E-4</v>
      </c>
      <c r="KA69" s="9">
        <v>2.4032802172376379E-2</v>
      </c>
      <c r="KB69" s="9">
        <v>1.1315777321914876E-2</v>
      </c>
      <c r="KC69" s="6">
        <v>5</v>
      </c>
      <c r="KD69" s="6"/>
      <c r="KE69" s="6"/>
      <c r="KF69" s="6"/>
      <c r="KG69" s="15">
        <v>61</v>
      </c>
      <c r="KH69" s="9">
        <v>0.54999999999999993</v>
      </c>
      <c r="KI69" s="9">
        <v>5.8762163855131488E-4</v>
      </c>
      <c r="KJ69" s="9">
        <v>2.3870856907976579E-2</v>
      </c>
      <c r="KK69" s="9">
        <v>9.499919572451946E-3</v>
      </c>
      <c r="KL69" s="6">
        <v>5</v>
      </c>
      <c r="KM69" s="6"/>
      <c r="KN69" s="6"/>
      <c r="KO69" s="6"/>
      <c r="KP69" s="15">
        <v>61</v>
      </c>
      <c r="KQ69" s="9">
        <v>0.54999999999999993</v>
      </c>
      <c r="KR69" s="9">
        <v>5.8573206199682092E-4</v>
      </c>
      <c r="KS69" s="9">
        <v>2.3888796801406171E-2</v>
      </c>
      <c r="KT69" s="9">
        <v>9.4630378644860492E-3</v>
      </c>
      <c r="KU69" s="6">
        <v>5</v>
      </c>
      <c r="KV69" s="6"/>
      <c r="KW69" s="6"/>
      <c r="KX69" s="6"/>
      <c r="KY69" s="15">
        <v>61</v>
      </c>
      <c r="KZ69" s="9">
        <v>0.54999999999999993</v>
      </c>
      <c r="LA69" s="9">
        <v>5.860565584769492E-4</v>
      </c>
      <c r="LB69" s="9">
        <v>2.3906750177375469E-2</v>
      </c>
      <c r="LC69" s="9">
        <v>9.461718903823085E-3</v>
      </c>
      <c r="LD69" s="6">
        <v>5</v>
      </c>
      <c r="LE69" s="6"/>
      <c r="LF69" s="6"/>
      <c r="LG69" s="6"/>
      <c r="LH69" s="15">
        <v>61</v>
      </c>
      <c r="LI69" s="9">
        <v>0.54999999999999993</v>
      </c>
      <c r="LJ69" s="9">
        <v>5.8986116645971007E-4</v>
      </c>
      <c r="LK69" s="9">
        <v>2.392471704601714E-2</v>
      </c>
      <c r="LL69" s="9">
        <v>9.5162572541367865E-3</v>
      </c>
      <c r="LM69" s="6">
        <v>5</v>
      </c>
      <c r="LN69" s="6"/>
      <c r="LO69" s="6"/>
      <c r="LP69" s="6"/>
      <c r="LQ69" s="15">
        <v>61</v>
      </c>
      <c r="LR69" s="9">
        <v>0.54999999999999993</v>
      </c>
      <c r="LS69" s="9">
        <v>5.9820407098143185E-4</v>
      </c>
      <c r="LT69" s="9">
        <v>2.3942697417471469E-2</v>
      </c>
      <c r="LU69" s="9">
        <v>9.6435624835362853E-3</v>
      </c>
      <c r="LV69" s="6">
        <v>5</v>
      </c>
      <c r="LW69" s="6"/>
      <c r="LX69" s="6"/>
      <c r="LY69" s="6"/>
      <c r="LZ69" s="15">
        <v>61</v>
      </c>
      <c r="MA69" s="9">
        <v>0.54999999999999993</v>
      </c>
      <c r="MB69" s="9">
        <v>6.1174633838589974E-4</v>
      </c>
      <c r="MC69" s="9">
        <v>2.3960691301886348E-2</v>
      </c>
      <c r="MD69" s="9">
        <v>9.8541113146890322E-3</v>
      </c>
      <c r="ME69" s="6">
        <v>5</v>
      </c>
      <c r="MF69" s="6"/>
      <c r="MG69" s="6"/>
      <c r="MH69" s="6"/>
      <c r="MI69" s="15">
        <v>61</v>
      </c>
      <c r="MJ69" s="9">
        <v>0.54999999999999993</v>
      </c>
      <c r="MK69" s="9">
        <v>6.3053627460265833E-4</v>
      </c>
      <c r="ML69" s="9">
        <v>2.3978698709417299E-2</v>
      </c>
      <c r="MM69" s="9">
        <v>1.0148426776614568E-2</v>
      </c>
      <c r="MN69" s="6">
        <v>5</v>
      </c>
      <c r="MO69" s="6"/>
      <c r="MP69" s="6"/>
      <c r="MQ69" s="6"/>
      <c r="MR69" s="15">
        <v>61</v>
      </c>
      <c r="MS69" s="9">
        <v>0.54999999999999993</v>
      </c>
      <c r="MT69" s="9">
        <v>6.5376687471115763E-4</v>
      </c>
      <c r="MU69" s="9">
        <v>2.3996719650227479E-2</v>
      </c>
      <c r="MV69" s="9">
        <v>1.0513136577408454E-2</v>
      </c>
      <c r="MW69" s="6">
        <v>5</v>
      </c>
      <c r="MX69" s="6"/>
      <c r="MY69" s="6"/>
      <c r="MZ69" s="6"/>
      <c r="NA69" s="15">
        <v>61</v>
      </c>
      <c r="NB69" s="9">
        <v>0.54999999999999993</v>
      </c>
      <c r="NC69" s="9">
        <v>6.7954429789301985E-4</v>
      </c>
      <c r="ND69" s="9">
        <v>2.4014754134487691E-2</v>
      </c>
      <c r="NE69" s="9">
        <v>1.0917596418569226E-2</v>
      </c>
      <c r="NF69" s="6">
        <v>5</v>
      </c>
    </row>
    <row r="70" spans="1:370">
      <c r="A70" s="6"/>
      <c r="B70" s="6"/>
      <c r="C70" s="6"/>
      <c r="D70" s="15">
        <f t="shared" si="2"/>
        <v>62</v>
      </c>
      <c r="E70" s="9">
        <f t="shared" si="10"/>
        <v>0.6</v>
      </c>
      <c r="F70" s="9">
        <f t="shared" si="9"/>
        <v>9.5500000000000004E-5</v>
      </c>
      <c r="G70" s="9">
        <f>'mu (tau) a'!B63</f>
        <v>3.6403739999999997E-2</v>
      </c>
      <c r="H70" s="9">
        <f>F70*'qx (tau) a'!B63/G70</f>
        <v>9.379279807514285E-5</v>
      </c>
      <c r="I70" s="6">
        <f t="shared" si="0"/>
        <v>5</v>
      </c>
      <c r="K70" s="6"/>
      <c r="L70" s="6"/>
      <c r="M70" s="6"/>
      <c r="N70" s="15">
        <v>62</v>
      </c>
      <c r="O70" s="9">
        <v>0.6</v>
      </c>
      <c r="P70" s="9">
        <v>9.5500000000000004E-5</v>
      </c>
      <c r="Q70" s="9">
        <v>3.6403739999999997E-2</v>
      </c>
      <c r="R70" s="9">
        <v>9.379279807514285E-5</v>
      </c>
      <c r="S70" s="6">
        <v>5</v>
      </c>
      <c r="T70" s="6"/>
      <c r="U70" s="6"/>
      <c r="V70" s="6"/>
      <c r="W70" s="15">
        <v>62</v>
      </c>
      <c r="X70" s="9">
        <v>0.6</v>
      </c>
      <c r="Y70" s="9">
        <v>7.75E-5</v>
      </c>
      <c r="Z70" s="9">
        <v>3.368409E-2</v>
      </c>
      <c r="AA70" s="9">
        <v>7.6216366539811527E-5</v>
      </c>
      <c r="AB70" s="6">
        <v>5</v>
      </c>
      <c r="AC70" s="6"/>
      <c r="AD70" s="6"/>
      <c r="AE70" s="6"/>
      <c r="AF70" s="15">
        <v>62</v>
      </c>
      <c r="AG70" s="9">
        <v>0.6</v>
      </c>
      <c r="AH70" s="9">
        <v>6.9499999999999995E-5</v>
      </c>
      <c r="AI70" s="9">
        <v>3.6149979999999998E-2</v>
      </c>
      <c r="AJ70" s="9">
        <v>6.8266090741958909E-5</v>
      </c>
      <c r="AK70" s="6">
        <v>5</v>
      </c>
      <c r="AL70" s="6"/>
      <c r="AM70" s="6"/>
      <c r="AN70" s="6"/>
      <c r="AO70" s="15">
        <v>62</v>
      </c>
      <c r="AP70" s="9">
        <v>0.6</v>
      </c>
      <c r="AQ70" s="9">
        <v>7.5150000000000011E-4</v>
      </c>
      <c r="AR70" s="9">
        <v>3.5251860000000003E-2</v>
      </c>
      <c r="AS70" s="9">
        <v>7.3848342768296495E-4</v>
      </c>
      <c r="AT70" s="6">
        <v>5</v>
      </c>
      <c r="AU70" s="6"/>
      <c r="AV70" s="6"/>
      <c r="AW70" s="6"/>
      <c r="AX70" s="15">
        <v>62</v>
      </c>
      <c r="AY70" s="9">
        <v>0.6</v>
      </c>
      <c r="AZ70" s="9">
        <v>7.8620000000000003E-4</v>
      </c>
      <c r="BA70" s="9">
        <v>3.3400899999999997E-2</v>
      </c>
      <c r="BB70" s="9">
        <v>7.732857183489068E-4</v>
      </c>
      <c r="BC70" s="6">
        <v>5</v>
      </c>
      <c r="BD70" s="6"/>
      <c r="BE70" s="6"/>
      <c r="BF70" s="6"/>
      <c r="BG70" s="15">
        <v>62</v>
      </c>
      <c r="BH70" s="9">
        <v>0.6</v>
      </c>
      <c r="BI70" s="9">
        <v>8.1540000000000009E-4</v>
      </c>
      <c r="BJ70" s="9">
        <v>3.1479350000000003E-2</v>
      </c>
      <c r="BK70" s="9">
        <v>8.0276492443458972E-4</v>
      </c>
      <c r="BL70" s="6">
        <v>5</v>
      </c>
      <c r="BM70" s="6"/>
      <c r="BN70" s="6"/>
      <c r="BO70" s="6"/>
      <c r="BP70" s="15">
        <v>62</v>
      </c>
      <c r="BQ70" s="9">
        <v>0.6</v>
      </c>
      <c r="BR70" s="9">
        <v>8.3319999999999998E-4</v>
      </c>
      <c r="BS70" s="9">
        <v>3.1421190000000002E-2</v>
      </c>
      <c r="BT70" s="9">
        <v>8.2031240624559415E-4</v>
      </c>
      <c r="BU70" s="6">
        <v>5</v>
      </c>
      <c r="BV70" s="6"/>
      <c r="BW70" s="6"/>
      <c r="BX70" s="6"/>
      <c r="BY70" s="15">
        <v>62</v>
      </c>
      <c r="BZ70" s="9">
        <v>0.6</v>
      </c>
      <c r="CA70" s="9">
        <v>8.7450000000000006E-4</v>
      </c>
      <c r="CB70" s="9">
        <v>3.1218570000000001E-2</v>
      </c>
      <c r="CC70" s="9">
        <v>8.6105947902162083E-4</v>
      </c>
      <c r="CD70" s="6">
        <v>5</v>
      </c>
      <c r="CE70" s="6"/>
      <c r="CF70" s="6"/>
      <c r="CG70" s="6"/>
      <c r="CH70" s="15">
        <v>62</v>
      </c>
      <c r="CI70" s="9">
        <v>0.6</v>
      </c>
      <c r="CJ70" s="9">
        <v>9.3760000000000002E-4</v>
      </c>
      <c r="CK70" s="9">
        <v>3.2952049999999997E-2</v>
      </c>
      <c r="CL70" s="9">
        <v>9.2240271983078451E-4</v>
      </c>
      <c r="CM70" s="6">
        <v>5</v>
      </c>
      <c r="CN70" s="6"/>
      <c r="CO70" s="6"/>
      <c r="CP70" s="6"/>
      <c r="CQ70" s="15">
        <v>62</v>
      </c>
      <c r="CR70" s="9">
        <v>0.6</v>
      </c>
      <c r="CS70" s="9">
        <v>9.9780000000000008E-4</v>
      </c>
      <c r="CT70" s="9">
        <v>3.232985E-2</v>
      </c>
      <c r="CU70" s="9">
        <v>9.8192740665360343E-4</v>
      </c>
      <c r="CV70" s="6">
        <v>5</v>
      </c>
      <c r="CW70" s="6"/>
      <c r="CX70" s="6"/>
      <c r="CY70" s="6"/>
      <c r="CZ70" s="15">
        <v>62</v>
      </c>
      <c r="DA70" s="9">
        <v>0.6</v>
      </c>
      <c r="DB70" s="9">
        <v>1.0597E-3</v>
      </c>
      <c r="DC70" s="9">
        <v>3.2401930000000002E-2</v>
      </c>
      <c r="DD70" s="9">
        <v>1.0428056597863152E-3</v>
      </c>
      <c r="DE70" s="6">
        <v>5</v>
      </c>
      <c r="DF70" s="6"/>
      <c r="DG70" s="6"/>
      <c r="DH70" s="6"/>
      <c r="DI70" s="15">
        <v>62</v>
      </c>
      <c r="DJ70" s="9">
        <v>0.6</v>
      </c>
      <c r="DK70" s="9">
        <v>1.1202E-3</v>
      </c>
      <c r="DL70" s="9">
        <v>3.1716260000000003E-2</v>
      </c>
      <c r="DM70" s="9">
        <v>1.1027130005240213E-3</v>
      </c>
      <c r="DN70" s="6">
        <v>5</v>
      </c>
      <c r="DO70" s="6"/>
      <c r="DP70" s="6"/>
      <c r="DQ70" s="6"/>
      <c r="DR70" s="15">
        <v>62</v>
      </c>
      <c r="DS70" s="9">
        <v>0.6</v>
      </c>
      <c r="DT70" s="9">
        <v>1.2023000000000001E-3</v>
      </c>
      <c r="DU70" s="9">
        <v>3.1646460000000001E-2</v>
      </c>
      <c r="DV70" s="9">
        <v>1.1835720353240143E-3</v>
      </c>
      <c r="DW70" s="6">
        <v>5</v>
      </c>
      <c r="DX70" s="6"/>
      <c r="DY70" s="6"/>
      <c r="DZ70" s="6"/>
      <c r="EA70" s="15">
        <v>62</v>
      </c>
      <c r="EB70" s="9">
        <v>0.6</v>
      </c>
      <c r="EC70" s="9">
        <v>1.2918999999999999E-3</v>
      </c>
      <c r="ED70" s="9">
        <v>2.961186E-2</v>
      </c>
      <c r="EE70" s="9">
        <v>1.273051486026207E-3</v>
      </c>
      <c r="EF70" s="6">
        <v>5</v>
      </c>
      <c r="EG70" s="6"/>
      <c r="EH70" s="6"/>
      <c r="EI70" s="6"/>
      <c r="EJ70" s="15">
        <v>62</v>
      </c>
      <c r="EK70" s="9">
        <v>0.6</v>
      </c>
      <c r="EL70" s="9">
        <v>1.3834000000000001E-3</v>
      </c>
      <c r="EM70" s="9">
        <v>2.904961E-2</v>
      </c>
      <c r="EN70" s="9">
        <v>1.363594017751013E-3</v>
      </c>
      <c r="EO70" s="6">
        <v>5</v>
      </c>
      <c r="EP70" s="6"/>
      <c r="EQ70" s="6"/>
      <c r="ER70" s="6"/>
      <c r="ES70" s="15">
        <v>62</v>
      </c>
      <c r="ET70" s="9">
        <v>0.6</v>
      </c>
      <c r="EU70" s="9">
        <v>1.4073E-3</v>
      </c>
      <c r="EV70" s="9">
        <v>2.85621E-2</v>
      </c>
      <c r="EW70" s="9">
        <v>1.3874854312182926E-3</v>
      </c>
      <c r="EX70" s="6">
        <v>5</v>
      </c>
      <c r="EY70" s="6"/>
      <c r="EZ70" s="6"/>
      <c r="FA70" s="6"/>
      <c r="FB70" s="15">
        <v>62</v>
      </c>
      <c r="FC70" s="9">
        <v>0.6</v>
      </c>
      <c r="FD70" s="9">
        <v>1.3765000000000001E-3</v>
      </c>
      <c r="FE70" s="9">
        <v>2.833159E-2</v>
      </c>
      <c r="FF70" s="9">
        <v>1.3572733224644293E-3</v>
      </c>
      <c r="FG70" s="6">
        <v>5</v>
      </c>
      <c r="FH70" s="6"/>
      <c r="FI70" s="6"/>
      <c r="FJ70" s="6"/>
      <c r="FK70" s="15">
        <v>62</v>
      </c>
      <c r="FL70" s="9">
        <v>0.6</v>
      </c>
      <c r="FM70" s="9">
        <v>1.2053000000000001E-3</v>
      </c>
      <c r="FN70" s="9">
        <v>2.7648969999999998E-2</v>
      </c>
      <c r="FO70" s="9">
        <v>1.1888645882649519E-3</v>
      </c>
      <c r="FP70" s="6">
        <v>5</v>
      </c>
      <c r="FQ70" s="6"/>
      <c r="FR70" s="6"/>
      <c r="FS70" s="6"/>
      <c r="FT70" s="15">
        <v>62</v>
      </c>
      <c r="FU70" s="9">
        <v>0.6</v>
      </c>
      <c r="FV70" s="9">
        <v>1.0185999999999999E-3</v>
      </c>
      <c r="FW70" s="9">
        <v>2.728394E-2</v>
      </c>
      <c r="FX70" s="9">
        <v>1.0048912057422791E-3</v>
      </c>
      <c r="FY70" s="6">
        <v>5</v>
      </c>
      <c r="FZ70" s="6"/>
      <c r="GA70" s="6"/>
      <c r="GB70" s="6"/>
      <c r="GC70" s="15">
        <v>62</v>
      </c>
      <c r="GD70" s="9">
        <v>0.6</v>
      </c>
      <c r="GE70" s="9">
        <v>8.3589999999999999E-4</v>
      </c>
      <c r="GF70" s="9">
        <v>2.6673369999999998E-2</v>
      </c>
      <c r="GG70" s="9">
        <v>8.248983510145138E-4</v>
      </c>
      <c r="GH70" s="6">
        <v>5</v>
      </c>
      <c r="GI70" s="6"/>
      <c r="GJ70" s="6"/>
      <c r="GK70" s="6"/>
      <c r="GL70" s="15">
        <v>62</v>
      </c>
      <c r="GM70" s="9">
        <v>0.6</v>
      </c>
      <c r="GN70" s="9">
        <v>7.2150000000000003E-4</v>
      </c>
      <c r="GO70" s="9">
        <v>2.6295840000000001E-2</v>
      </c>
      <c r="GP70" s="9">
        <v>7.121368507338043E-4</v>
      </c>
      <c r="GQ70" s="6">
        <v>5</v>
      </c>
      <c r="GR70" s="6"/>
      <c r="GS70" s="6"/>
      <c r="GT70" s="6"/>
      <c r="GU70" s="15">
        <v>62</v>
      </c>
      <c r="GV70" s="9">
        <v>0.6</v>
      </c>
      <c r="GW70" s="9">
        <v>6.4319999999999991E-4</v>
      </c>
      <c r="GX70" s="9">
        <v>2.605203E-2</v>
      </c>
      <c r="GY70" s="9">
        <v>6.3492941348524464E-4</v>
      </c>
      <c r="GZ70" s="6">
        <v>5</v>
      </c>
      <c r="HA70" s="6"/>
      <c r="HB70" s="6"/>
      <c r="HC70" s="6"/>
      <c r="HD70" s="15">
        <v>62</v>
      </c>
      <c r="HE70" s="9">
        <v>0.6</v>
      </c>
      <c r="HF70" s="9">
        <v>6.1140000000000001E-4</v>
      </c>
      <c r="HG70" s="9">
        <v>2.550519E-2</v>
      </c>
      <c r="HH70" s="9">
        <v>6.0370104390518179E-4</v>
      </c>
      <c r="HI70" s="6">
        <v>5</v>
      </c>
      <c r="HJ70" s="6"/>
      <c r="HK70" s="6"/>
      <c r="HL70" s="6"/>
      <c r="HM70" s="15">
        <v>62</v>
      </c>
      <c r="HN70" s="9">
        <v>0.6</v>
      </c>
      <c r="HO70" s="9">
        <v>6.1590000000000006E-4</v>
      </c>
      <c r="HP70" s="9">
        <v>2.5424619999999998E-2</v>
      </c>
      <c r="HQ70" s="9">
        <v>6.0816873459662341E-4</v>
      </c>
      <c r="HR70" s="6">
        <v>5</v>
      </c>
      <c r="HS70" s="6"/>
      <c r="HT70" s="6"/>
      <c r="HU70" s="6"/>
      <c r="HV70" s="15">
        <v>62</v>
      </c>
      <c r="HW70" s="9">
        <v>0.6</v>
      </c>
      <c r="HX70" s="9">
        <v>6.1430000000000002E-4</v>
      </c>
      <c r="HY70" s="9">
        <v>2.5060639999999999E-2</v>
      </c>
      <c r="HZ70" s="9">
        <v>6.0669792523255594E-4</v>
      </c>
      <c r="IA70" s="6">
        <v>5</v>
      </c>
      <c r="IB70" s="6"/>
      <c r="IC70" s="6"/>
      <c r="ID70" s="6"/>
      <c r="IE70" s="15">
        <v>62</v>
      </c>
      <c r="IF70" s="9">
        <v>0.6</v>
      </c>
      <c r="IG70" s="9">
        <v>6.7860000000000001E-4</v>
      </c>
      <c r="IH70" s="9">
        <v>2.4777670000000002E-2</v>
      </c>
      <c r="II70" s="9">
        <v>6.7029581699974206E-4</v>
      </c>
      <c r="IJ70" s="6">
        <v>5</v>
      </c>
      <c r="IK70" s="6"/>
      <c r="IL70" s="6"/>
      <c r="IM70" s="6"/>
      <c r="IN70" s="15">
        <v>62</v>
      </c>
      <c r="IO70" s="9">
        <v>0.6</v>
      </c>
      <c r="IP70" s="9">
        <v>7.203E-4</v>
      </c>
      <c r="IQ70" s="9">
        <v>2.470031E-2</v>
      </c>
      <c r="IR70" s="9">
        <v>7.115127419048587E-4</v>
      </c>
      <c r="IS70" s="6">
        <v>5</v>
      </c>
      <c r="IT70" s="6"/>
      <c r="IU70" s="6"/>
      <c r="IV70" s="6"/>
      <c r="IW70" s="15">
        <v>62</v>
      </c>
      <c r="IX70" s="9">
        <v>0.6</v>
      </c>
      <c r="IY70" s="9">
        <v>7.6090000000000001E-4</v>
      </c>
      <c r="IZ70" s="9">
        <v>2.430943E-2</v>
      </c>
      <c r="JA70" s="9">
        <v>7.5176241277561838E-4</v>
      </c>
      <c r="JB70" s="6">
        <v>5</v>
      </c>
      <c r="JC70" s="6"/>
      <c r="JD70" s="6"/>
      <c r="JE70" s="6"/>
      <c r="JF70" s="15">
        <v>62</v>
      </c>
      <c r="JG70" s="9">
        <v>0.6</v>
      </c>
      <c r="JH70" s="9">
        <v>7.7189999999999995E-4</v>
      </c>
      <c r="JI70" s="9">
        <v>2.406171E-2</v>
      </c>
      <c r="JJ70" s="9">
        <v>7.6272383272011821E-4</v>
      </c>
      <c r="JK70" s="6">
        <v>5</v>
      </c>
      <c r="JL70" s="6"/>
      <c r="JM70" s="6"/>
      <c r="JN70" s="6"/>
      <c r="JO70" s="15">
        <v>62</v>
      </c>
      <c r="JP70" s="9">
        <v>0.6</v>
      </c>
      <c r="JQ70" s="9">
        <v>7.5889999999999996E-4</v>
      </c>
      <c r="JR70" s="9">
        <v>2.3943909999999999E-2</v>
      </c>
      <c r="JS70" s="9">
        <v>7.4992178370199356E-4</v>
      </c>
      <c r="JT70" s="6">
        <v>5</v>
      </c>
      <c r="JU70" s="6"/>
      <c r="JV70" s="6"/>
      <c r="JW70" s="6"/>
      <c r="JX70" s="15">
        <v>62</v>
      </c>
      <c r="JY70" s="9">
        <v>0.6</v>
      </c>
      <c r="JZ70" s="9">
        <v>6.7954429789301985E-4</v>
      </c>
      <c r="KA70" s="9">
        <v>2.6396386688592031E-2</v>
      </c>
      <c r="KB70" s="9">
        <v>9.9337600735460597E-3</v>
      </c>
      <c r="KC70" s="6">
        <v>5</v>
      </c>
      <c r="KD70" s="6"/>
      <c r="KE70" s="6"/>
      <c r="KF70" s="6"/>
      <c r="KG70" s="15">
        <v>62</v>
      </c>
      <c r="KH70" s="9">
        <v>0.6</v>
      </c>
      <c r="KI70" s="9">
        <v>7.0477165416094197E-4</v>
      </c>
      <c r="KJ70" s="9">
        <v>2.6416043029062201E-2</v>
      </c>
      <c r="KK70" s="9">
        <v>1.029605427456849E-2</v>
      </c>
      <c r="KL70" s="6">
        <v>5</v>
      </c>
      <c r="KM70" s="6"/>
      <c r="KN70" s="6"/>
      <c r="KO70" s="6"/>
      <c r="KP70" s="15">
        <v>62</v>
      </c>
      <c r="KQ70" s="9">
        <v>0.6</v>
      </c>
      <c r="KR70" s="9">
        <v>5.8762163855131488E-4</v>
      </c>
      <c r="KS70" s="9">
        <v>2.6239661602176521E-2</v>
      </c>
      <c r="KT70" s="9">
        <v>8.6430177898622965E-3</v>
      </c>
      <c r="KU70" s="6">
        <v>5</v>
      </c>
      <c r="KV70" s="6"/>
      <c r="KW70" s="6"/>
      <c r="KX70" s="6"/>
      <c r="KY70" s="15">
        <v>62</v>
      </c>
      <c r="KZ70" s="9">
        <v>0.6</v>
      </c>
      <c r="LA70" s="9">
        <v>5.8573206199682092E-4</v>
      </c>
      <c r="LB70" s="9">
        <v>2.625920123570135E-2</v>
      </c>
      <c r="LC70" s="9">
        <v>8.6093138502681809E-3</v>
      </c>
      <c r="LD70" s="6">
        <v>5</v>
      </c>
      <c r="LE70" s="6"/>
      <c r="LF70" s="6"/>
      <c r="LG70" s="6"/>
      <c r="LH70" s="15">
        <v>62</v>
      </c>
      <c r="LI70" s="9">
        <v>0.6</v>
      </c>
      <c r="LJ70" s="9">
        <v>5.860565584769492E-4</v>
      </c>
      <c r="LK70" s="9">
        <v>2.6278755419614979E-2</v>
      </c>
      <c r="LL70" s="9">
        <v>8.6079139376795503E-3</v>
      </c>
      <c r="LM70" s="6">
        <v>5</v>
      </c>
      <c r="LN70" s="6"/>
      <c r="LO70" s="6"/>
      <c r="LP70" s="6"/>
      <c r="LQ70" s="15">
        <v>62</v>
      </c>
      <c r="LR70" s="9">
        <v>0.6</v>
      </c>
      <c r="LS70" s="9">
        <v>5.8986116645971007E-4</v>
      </c>
      <c r="LT70" s="9">
        <v>2.629832416475248E-2</v>
      </c>
      <c r="LU70" s="9">
        <v>8.6573094725235916E-3</v>
      </c>
      <c r="LV70" s="6">
        <v>5</v>
      </c>
      <c r="LW70" s="6"/>
      <c r="LX70" s="6"/>
      <c r="LY70" s="6"/>
      <c r="LZ70" s="15">
        <v>62</v>
      </c>
      <c r="MA70" s="9">
        <v>0.6</v>
      </c>
      <c r="MB70" s="9">
        <v>5.9820407098143185E-4</v>
      </c>
      <c r="MC70" s="9">
        <v>2.6317907481957069E-2</v>
      </c>
      <c r="MD70" s="9">
        <v>8.7729052246326728E-3</v>
      </c>
      <c r="ME70" s="6">
        <v>5</v>
      </c>
      <c r="MF70" s="6"/>
      <c r="MG70" s="6"/>
      <c r="MH70" s="6"/>
      <c r="MI70" s="15">
        <v>62</v>
      </c>
      <c r="MJ70" s="9">
        <v>0.6</v>
      </c>
      <c r="MK70" s="9">
        <v>6.1174633838589974E-4</v>
      </c>
      <c r="ML70" s="9">
        <v>2.6337505382079952E-2</v>
      </c>
      <c r="MM70" s="9">
        <v>8.9641888658394484E-3</v>
      </c>
      <c r="MN70" s="6">
        <v>5</v>
      </c>
      <c r="MO70" s="6"/>
      <c r="MP70" s="6"/>
      <c r="MQ70" s="6"/>
      <c r="MR70" s="15">
        <v>62</v>
      </c>
      <c r="MS70" s="9">
        <v>0.6</v>
      </c>
      <c r="MT70" s="9">
        <v>6.3053627460265833E-4</v>
      </c>
      <c r="MU70" s="9">
        <v>2.635711787598044E-2</v>
      </c>
      <c r="MV70" s="9">
        <v>9.2315245713188616E-3</v>
      </c>
      <c r="MW70" s="6">
        <v>5</v>
      </c>
      <c r="MX70" s="6"/>
      <c r="MY70" s="6"/>
      <c r="MZ70" s="6"/>
      <c r="NA70" s="15">
        <v>62</v>
      </c>
      <c r="NB70" s="9">
        <v>0.6</v>
      </c>
      <c r="NC70" s="9">
        <v>6.5376687471115763E-4</v>
      </c>
      <c r="ND70" s="9">
        <v>2.6376744974525971E-2</v>
      </c>
      <c r="NE70" s="9">
        <v>9.5628891050505132E-3</v>
      </c>
      <c r="NF70" s="6">
        <v>5</v>
      </c>
    </row>
    <row r="71" spans="1:370">
      <c r="A71" s="6"/>
      <c r="B71" s="6"/>
      <c r="C71" s="6"/>
      <c r="D71" s="15">
        <f t="shared" si="2"/>
        <v>63</v>
      </c>
      <c r="E71" s="9">
        <f t="shared" si="10"/>
        <v>0.65</v>
      </c>
      <c r="F71" s="9">
        <f t="shared" si="9"/>
        <v>9.5500000000000004E-5</v>
      </c>
      <c r="G71" s="9">
        <f>'mu (tau) a'!B64</f>
        <v>3.9231920000000003E-2</v>
      </c>
      <c r="H71" s="9">
        <f>F71*'qx (tau) a'!B64/G71</f>
        <v>9.3662731265765225E-5</v>
      </c>
      <c r="I71" s="6">
        <f t="shared" si="0"/>
        <v>5</v>
      </c>
      <c r="K71" s="6"/>
      <c r="L71" s="6"/>
      <c r="M71" s="6"/>
      <c r="N71" s="15">
        <v>63</v>
      </c>
      <c r="O71" s="9">
        <v>0.65</v>
      </c>
      <c r="P71" s="9">
        <v>9.5500000000000004E-5</v>
      </c>
      <c r="Q71" s="9">
        <v>3.9231920000000003E-2</v>
      </c>
      <c r="R71" s="9">
        <v>9.3662731265765225E-5</v>
      </c>
      <c r="S71" s="6">
        <v>5</v>
      </c>
      <c r="T71" s="6"/>
      <c r="U71" s="6"/>
      <c r="V71" s="6"/>
      <c r="W71" s="15">
        <v>63</v>
      </c>
      <c r="X71" s="9">
        <v>0.65</v>
      </c>
      <c r="Y71" s="9">
        <v>7.75E-5</v>
      </c>
      <c r="Z71" s="9">
        <v>3.6335909999999999E-2</v>
      </c>
      <c r="AA71" s="9">
        <v>7.6117107016172145E-5</v>
      </c>
      <c r="AB71" s="6">
        <v>5</v>
      </c>
      <c r="AC71" s="6"/>
      <c r="AD71" s="6"/>
      <c r="AE71" s="6"/>
      <c r="AF71" s="15">
        <v>63</v>
      </c>
      <c r="AG71" s="9">
        <v>0.65</v>
      </c>
      <c r="AH71" s="9">
        <v>6.9499999999999995E-5</v>
      </c>
      <c r="AI71" s="9">
        <v>3.8963339999999999E-2</v>
      </c>
      <c r="AJ71" s="9">
        <v>6.8171889653197081E-5</v>
      </c>
      <c r="AK71" s="6">
        <v>5</v>
      </c>
      <c r="AL71" s="6"/>
      <c r="AM71" s="6"/>
      <c r="AN71" s="6"/>
      <c r="AO71" s="15">
        <v>63</v>
      </c>
      <c r="AP71" s="9">
        <v>0.65</v>
      </c>
      <c r="AQ71" s="9">
        <v>7.5150000000000011E-4</v>
      </c>
      <c r="AR71" s="9">
        <v>3.7894530000000003E-2</v>
      </c>
      <c r="AS71" s="9">
        <v>7.3752583341184078E-4</v>
      </c>
      <c r="AT71" s="6">
        <v>5</v>
      </c>
      <c r="AU71" s="6"/>
      <c r="AV71" s="6"/>
      <c r="AW71" s="6"/>
      <c r="AX71" s="15">
        <v>63</v>
      </c>
      <c r="AY71" s="9">
        <v>0.65</v>
      </c>
      <c r="AZ71" s="9">
        <v>7.8620000000000003E-4</v>
      </c>
      <c r="BA71" s="9">
        <v>3.5977269999999999E-2</v>
      </c>
      <c r="BB71" s="9">
        <v>7.7230715460066882E-4</v>
      </c>
      <c r="BC71" s="6">
        <v>5</v>
      </c>
      <c r="BD71" s="6"/>
      <c r="BE71" s="6"/>
      <c r="BF71" s="6"/>
      <c r="BG71" s="15">
        <v>63</v>
      </c>
      <c r="BH71" s="9">
        <v>0.65</v>
      </c>
      <c r="BI71" s="9">
        <v>8.1540000000000009E-4</v>
      </c>
      <c r="BJ71" s="9">
        <v>3.4051850000000002E-2</v>
      </c>
      <c r="BK71" s="9">
        <v>8.0174943699094173E-4</v>
      </c>
      <c r="BL71" s="6">
        <v>5</v>
      </c>
      <c r="BM71" s="6"/>
      <c r="BN71" s="6"/>
      <c r="BO71" s="6"/>
      <c r="BP71" s="15">
        <v>63</v>
      </c>
      <c r="BQ71" s="9">
        <v>0.65</v>
      </c>
      <c r="BR71" s="9">
        <v>8.3319999999999998E-4</v>
      </c>
      <c r="BS71" s="9">
        <v>3.3999840000000003E-2</v>
      </c>
      <c r="BT71" s="9">
        <v>8.1927226128122952E-4</v>
      </c>
      <c r="BU71" s="6">
        <v>5</v>
      </c>
      <c r="BV71" s="6"/>
      <c r="BW71" s="6"/>
      <c r="BX71" s="6"/>
      <c r="BY71" s="15">
        <v>63</v>
      </c>
      <c r="BZ71" s="9">
        <v>0.65</v>
      </c>
      <c r="CA71" s="9">
        <v>8.7450000000000006E-4</v>
      </c>
      <c r="CB71" s="9">
        <v>3.3780579999999998E-2</v>
      </c>
      <c r="CC71" s="9">
        <v>8.5997495454488953E-4</v>
      </c>
      <c r="CD71" s="6">
        <v>5</v>
      </c>
      <c r="CE71" s="6"/>
      <c r="CF71" s="6"/>
      <c r="CG71" s="6"/>
      <c r="CH71" s="15">
        <v>63</v>
      </c>
      <c r="CI71" s="9">
        <v>0.65</v>
      </c>
      <c r="CJ71" s="9">
        <v>9.3760000000000002E-4</v>
      </c>
      <c r="CK71" s="9">
        <v>3.5608599999999997E-2</v>
      </c>
      <c r="CL71" s="9">
        <v>9.2119859584482414E-4</v>
      </c>
      <c r="CM71" s="6">
        <v>5</v>
      </c>
      <c r="CN71" s="6"/>
      <c r="CO71" s="6"/>
      <c r="CP71" s="6"/>
      <c r="CQ71" s="15">
        <v>63</v>
      </c>
      <c r="CR71" s="9">
        <v>0.65</v>
      </c>
      <c r="CS71" s="9">
        <v>9.9780000000000008E-4</v>
      </c>
      <c r="CT71" s="9">
        <v>3.4892260000000001E-2</v>
      </c>
      <c r="CU71" s="9">
        <v>9.8069065425971259E-4</v>
      </c>
      <c r="CV71" s="6">
        <v>5</v>
      </c>
      <c r="CW71" s="6"/>
      <c r="CX71" s="6"/>
      <c r="CY71" s="6"/>
      <c r="CZ71" s="15">
        <v>63</v>
      </c>
      <c r="DA71" s="9">
        <v>0.65</v>
      </c>
      <c r="DB71" s="9">
        <v>1.0597E-3</v>
      </c>
      <c r="DC71" s="9">
        <v>3.5006879999999997E-2</v>
      </c>
      <c r="DD71" s="9">
        <v>1.0414706879333436E-3</v>
      </c>
      <c r="DE71" s="6">
        <v>5</v>
      </c>
      <c r="DF71" s="6"/>
      <c r="DG71" s="6"/>
      <c r="DH71" s="6"/>
      <c r="DI71" s="15">
        <v>63</v>
      </c>
      <c r="DJ71" s="9">
        <v>0.65</v>
      </c>
      <c r="DK71" s="9">
        <v>1.1202E-3</v>
      </c>
      <c r="DL71" s="9">
        <v>3.4242639999999998E-2</v>
      </c>
      <c r="DM71" s="9">
        <v>1.101343554293711E-3</v>
      </c>
      <c r="DN71" s="6">
        <v>5</v>
      </c>
      <c r="DO71" s="6"/>
      <c r="DP71" s="6"/>
      <c r="DQ71" s="6"/>
      <c r="DR71" s="15">
        <v>63</v>
      </c>
      <c r="DS71" s="9">
        <v>0.65</v>
      </c>
      <c r="DT71" s="9">
        <v>1.2023000000000001E-3</v>
      </c>
      <c r="DU71" s="9">
        <v>3.4196530000000003E-2</v>
      </c>
      <c r="DV71" s="9">
        <v>1.1820884112510829E-3</v>
      </c>
      <c r="DW71" s="6">
        <v>5</v>
      </c>
      <c r="DX71" s="6"/>
      <c r="DY71" s="6"/>
      <c r="DZ71" s="6"/>
      <c r="EA71" s="15">
        <v>63</v>
      </c>
      <c r="EB71" s="9">
        <v>0.65</v>
      </c>
      <c r="EC71" s="9">
        <v>1.2918999999999999E-3</v>
      </c>
      <c r="ED71" s="9">
        <v>3.2020020000000003E-2</v>
      </c>
      <c r="EE71" s="9">
        <v>1.2715422993177393E-3</v>
      </c>
      <c r="EF71" s="6">
        <v>5</v>
      </c>
      <c r="EG71" s="6"/>
      <c r="EH71" s="6"/>
      <c r="EI71" s="6"/>
      <c r="EJ71" s="15">
        <v>63</v>
      </c>
      <c r="EK71" s="9">
        <v>0.65</v>
      </c>
      <c r="EL71" s="9">
        <v>1.3834000000000001E-3</v>
      </c>
      <c r="EM71" s="9">
        <v>3.141294E-2</v>
      </c>
      <c r="EN71" s="9">
        <v>1.3620079701549745E-3</v>
      </c>
      <c r="EO71" s="6">
        <v>5</v>
      </c>
      <c r="EP71" s="6"/>
      <c r="EQ71" s="6"/>
      <c r="ER71" s="6"/>
      <c r="ES71" s="15">
        <v>63</v>
      </c>
      <c r="ET71" s="9">
        <v>0.65</v>
      </c>
      <c r="EU71" s="9">
        <v>1.4073E-3</v>
      </c>
      <c r="EV71" s="9">
        <v>3.0881780000000001E-2</v>
      </c>
      <c r="EW71" s="9">
        <v>1.385900520857282E-3</v>
      </c>
      <c r="EX71" s="6">
        <v>5</v>
      </c>
      <c r="EY71" s="6"/>
      <c r="EZ71" s="6"/>
      <c r="FA71" s="6"/>
      <c r="FB71" s="15">
        <v>63</v>
      </c>
      <c r="FC71" s="9">
        <v>0.65</v>
      </c>
      <c r="FD71" s="9">
        <v>1.3765000000000001E-3</v>
      </c>
      <c r="FE71" s="9">
        <v>3.06156E-2</v>
      </c>
      <c r="FF71" s="9">
        <v>1.3557465724989874E-3</v>
      </c>
      <c r="FG71" s="6">
        <v>5</v>
      </c>
      <c r="FH71" s="6"/>
      <c r="FI71" s="6"/>
      <c r="FJ71" s="6"/>
      <c r="FK71" s="15">
        <v>63</v>
      </c>
      <c r="FL71" s="9">
        <v>0.65</v>
      </c>
      <c r="FM71" s="9">
        <v>1.2053000000000001E-3</v>
      </c>
      <c r="FN71" s="9">
        <v>2.9883320000000001E-2</v>
      </c>
      <c r="FO71" s="9">
        <v>1.1875560669631084E-3</v>
      </c>
      <c r="FP71" s="6">
        <v>5</v>
      </c>
      <c r="FQ71" s="6"/>
      <c r="FR71" s="6"/>
      <c r="FS71" s="6"/>
      <c r="FT71" s="15">
        <v>63</v>
      </c>
      <c r="FU71" s="9">
        <v>0.65</v>
      </c>
      <c r="FV71" s="9">
        <v>1.0185999999999999E-3</v>
      </c>
      <c r="FW71" s="9">
        <v>2.9483880000000001E-2</v>
      </c>
      <c r="FX71" s="9">
        <v>1.0038018416843374E-3</v>
      </c>
      <c r="FY71" s="6">
        <v>5</v>
      </c>
      <c r="FZ71" s="6"/>
      <c r="GA71" s="6"/>
      <c r="GB71" s="6"/>
      <c r="GC71" s="15">
        <v>63</v>
      </c>
      <c r="GD71" s="9">
        <v>0.65</v>
      </c>
      <c r="GE71" s="9">
        <v>8.3589999999999999E-4</v>
      </c>
      <c r="GF71" s="9">
        <v>2.8826460000000002E-2</v>
      </c>
      <c r="GG71" s="9">
        <v>8.240231367986217E-4</v>
      </c>
      <c r="GH71" s="6">
        <v>5</v>
      </c>
      <c r="GI71" s="6"/>
      <c r="GJ71" s="6"/>
      <c r="GK71" s="6"/>
      <c r="GL71" s="15">
        <v>63</v>
      </c>
      <c r="GM71" s="9">
        <v>0.65</v>
      </c>
      <c r="GN71" s="9">
        <v>7.2150000000000003E-4</v>
      </c>
      <c r="GO71" s="9">
        <v>2.8420850000000001E-2</v>
      </c>
      <c r="GP71" s="9">
        <v>7.1139067075756007E-4</v>
      </c>
      <c r="GQ71" s="6">
        <v>5</v>
      </c>
      <c r="GR71" s="6"/>
      <c r="GS71" s="6"/>
      <c r="GT71" s="6"/>
      <c r="GU71" s="15">
        <v>63</v>
      </c>
      <c r="GV71" s="9">
        <v>0.65</v>
      </c>
      <c r="GW71" s="9">
        <v>6.4319999999999991E-4</v>
      </c>
      <c r="GX71" s="9">
        <v>2.8146930000000001E-2</v>
      </c>
      <c r="GY71" s="9">
        <v>6.3427351259977554E-4</v>
      </c>
      <c r="GZ71" s="6">
        <v>5</v>
      </c>
      <c r="HA71" s="6"/>
      <c r="HB71" s="6"/>
      <c r="HC71" s="6"/>
      <c r="HD71" s="15">
        <v>63</v>
      </c>
      <c r="HE71" s="9">
        <v>0.65</v>
      </c>
      <c r="HF71" s="9">
        <v>6.1140000000000001E-4</v>
      </c>
      <c r="HG71" s="9">
        <v>2.7567379999999999E-2</v>
      </c>
      <c r="HH71" s="9">
        <v>6.0308709728672087E-4</v>
      </c>
      <c r="HI71" s="6">
        <v>5</v>
      </c>
      <c r="HJ71" s="6"/>
      <c r="HK71" s="6"/>
      <c r="HL71" s="6"/>
      <c r="HM71" s="15">
        <v>63</v>
      </c>
      <c r="HN71" s="9">
        <v>0.65</v>
      </c>
      <c r="HO71" s="9">
        <v>6.1590000000000006E-4</v>
      </c>
      <c r="HP71" s="9">
        <v>2.7493190000000001E-2</v>
      </c>
      <c r="HQ71" s="9">
        <v>6.0754811947976936E-4</v>
      </c>
      <c r="HR71" s="6">
        <v>5</v>
      </c>
      <c r="HS71" s="6"/>
      <c r="HT71" s="6"/>
      <c r="HU71" s="6"/>
      <c r="HV71" s="15">
        <v>63</v>
      </c>
      <c r="HW71" s="9">
        <v>0.65</v>
      </c>
      <c r="HX71" s="9">
        <v>6.1430000000000002E-4</v>
      </c>
      <c r="HY71" s="9">
        <v>2.7097389999999999E-2</v>
      </c>
      <c r="HZ71" s="9">
        <v>6.0608844361025168E-4</v>
      </c>
      <c r="IA71" s="6">
        <v>5</v>
      </c>
      <c r="IB71" s="6"/>
      <c r="IC71" s="6"/>
      <c r="ID71" s="6"/>
      <c r="IE71" s="15">
        <v>63</v>
      </c>
      <c r="IF71" s="9">
        <v>0.65</v>
      </c>
      <c r="IG71" s="9">
        <v>6.7860000000000001E-4</v>
      </c>
      <c r="IH71" s="9">
        <v>2.680399E-2</v>
      </c>
      <c r="II71" s="9">
        <v>6.6962583824273919E-4</v>
      </c>
      <c r="IJ71" s="6">
        <v>5</v>
      </c>
      <c r="IK71" s="6"/>
      <c r="IL71" s="6"/>
      <c r="IM71" s="6"/>
      <c r="IN71" s="15">
        <v>63</v>
      </c>
      <c r="IO71" s="9">
        <v>0.65</v>
      </c>
      <c r="IP71" s="9">
        <v>7.203E-4</v>
      </c>
      <c r="IQ71" s="9">
        <v>2.673008E-2</v>
      </c>
      <c r="IR71" s="9">
        <v>7.1080004481842191E-4</v>
      </c>
      <c r="IS71" s="6">
        <v>5</v>
      </c>
      <c r="IT71" s="6"/>
      <c r="IU71" s="6"/>
      <c r="IV71" s="6"/>
      <c r="IW71" s="15">
        <v>63</v>
      </c>
      <c r="IX71" s="9">
        <v>0.65</v>
      </c>
      <c r="IY71" s="9">
        <v>7.6090000000000001E-4</v>
      </c>
      <c r="IZ71" s="9">
        <v>2.6324759999999999E-2</v>
      </c>
      <c r="JA71" s="9">
        <v>7.5101471329653148E-4</v>
      </c>
      <c r="JB71" s="6">
        <v>5</v>
      </c>
      <c r="JC71" s="6"/>
      <c r="JD71" s="6"/>
      <c r="JE71" s="6"/>
      <c r="JF71" s="15">
        <v>63</v>
      </c>
      <c r="JG71" s="9">
        <v>0.65</v>
      </c>
      <c r="JH71" s="9">
        <v>7.7189999999999995E-4</v>
      </c>
      <c r="JI71" s="9">
        <v>2.6062140000000001E-2</v>
      </c>
      <c r="JJ71" s="9">
        <v>7.6197067435751617E-4</v>
      </c>
      <c r="JK71" s="6">
        <v>5</v>
      </c>
      <c r="JL71" s="6"/>
      <c r="JM71" s="6"/>
      <c r="JN71" s="6"/>
      <c r="JO71" s="15">
        <v>63</v>
      </c>
      <c r="JP71" s="9">
        <v>0.65</v>
      </c>
      <c r="JQ71" s="9">
        <v>7.5889999999999996E-4</v>
      </c>
      <c r="JR71" s="9">
        <v>2.593357E-2</v>
      </c>
      <c r="JS71" s="9">
        <v>7.4918548583939647E-4</v>
      </c>
      <c r="JT71" s="6">
        <v>5</v>
      </c>
      <c r="JU71" s="6"/>
      <c r="JV71" s="6"/>
      <c r="JW71" s="6"/>
      <c r="JX71" s="15">
        <v>63</v>
      </c>
      <c r="JY71" s="9">
        <v>0.65</v>
      </c>
      <c r="JZ71" s="9">
        <v>6.5376687471115763E-4</v>
      </c>
      <c r="KA71" s="9">
        <v>2.852714313691514E-2</v>
      </c>
      <c r="KB71" s="9">
        <v>8.8431095719418273E-3</v>
      </c>
      <c r="KC71" s="6">
        <v>5</v>
      </c>
      <c r="KD71" s="6"/>
      <c r="KE71" s="6"/>
      <c r="KF71" s="6"/>
      <c r="KG71" s="15">
        <v>63</v>
      </c>
      <c r="KH71" s="9">
        <v>0.65</v>
      </c>
      <c r="KI71" s="9">
        <v>6.7954429789301985E-4</v>
      </c>
      <c r="KJ71" s="9">
        <v>2.854818831435053E-2</v>
      </c>
      <c r="KK71" s="9">
        <v>9.1860621177849711E-3</v>
      </c>
      <c r="KL71" s="6">
        <v>5</v>
      </c>
      <c r="KM71" s="6"/>
      <c r="KN71" s="6"/>
      <c r="KO71" s="6"/>
      <c r="KP71" s="15">
        <v>63</v>
      </c>
      <c r="KQ71" s="9">
        <v>0.65</v>
      </c>
      <c r="KR71" s="9">
        <v>7.0477165416094197E-4</v>
      </c>
      <c r="KS71" s="9">
        <v>2.8569249017332619E-2</v>
      </c>
      <c r="KT71" s="9">
        <v>9.5208442559581649E-3</v>
      </c>
      <c r="KU71" s="6">
        <v>5</v>
      </c>
      <c r="KV71" s="6"/>
      <c r="KW71" s="6"/>
      <c r="KX71" s="6"/>
      <c r="KY71" s="15">
        <v>63</v>
      </c>
      <c r="KZ71" s="9">
        <v>0.65</v>
      </c>
      <c r="LA71" s="9">
        <v>5.8762163855131488E-4</v>
      </c>
      <c r="LB71" s="9">
        <v>2.8380260649846289E-2</v>
      </c>
      <c r="LC71" s="9">
        <v>7.9915763764716388E-3</v>
      </c>
      <c r="LD71" s="6">
        <v>5</v>
      </c>
      <c r="LE71" s="6"/>
      <c r="LF71" s="6"/>
      <c r="LG71" s="6"/>
      <c r="LH71" s="15">
        <v>63</v>
      </c>
      <c r="LI71" s="9">
        <v>0.65</v>
      </c>
      <c r="LJ71" s="9">
        <v>5.8573206199682092E-4</v>
      </c>
      <c r="LK71" s="9">
        <v>2.8401197468446441E-2</v>
      </c>
      <c r="LL71" s="9">
        <v>7.9602283181630911E-3</v>
      </c>
      <c r="LM71" s="6">
        <v>5</v>
      </c>
      <c r="LN71" s="6"/>
      <c r="LO71" s="6"/>
      <c r="LP71" s="6"/>
      <c r="LQ71" s="15">
        <v>63</v>
      </c>
      <c r="LR71" s="9">
        <v>0.65</v>
      </c>
      <c r="LS71" s="9">
        <v>5.860565584769492E-4</v>
      </c>
      <c r="LT71" s="9">
        <v>2.842214973265433E-2</v>
      </c>
      <c r="LU71" s="9">
        <v>7.9587308694551526E-3</v>
      </c>
      <c r="LV71" s="6">
        <v>5</v>
      </c>
      <c r="LW71" s="6"/>
      <c r="LX71" s="6"/>
      <c r="LY71" s="6"/>
      <c r="LZ71" s="15">
        <v>63</v>
      </c>
      <c r="MA71" s="9">
        <v>0.65</v>
      </c>
      <c r="MB71" s="9">
        <v>5.8986116645971007E-4</v>
      </c>
      <c r="MC71" s="9">
        <v>2.844311745386454E-2</v>
      </c>
      <c r="MD71" s="9">
        <v>8.0042019926776491E-3</v>
      </c>
      <c r="ME71" s="6">
        <v>5</v>
      </c>
      <c r="MF71" s="6"/>
      <c r="MG71" s="6"/>
      <c r="MH71" s="6"/>
      <c r="MI71" s="15">
        <v>63</v>
      </c>
      <c r="MJ71" s="9">
        <v>0.65</v>
      </c>
      <c r="MK71" s="9">
        <v>5.9820407098143185E-4</v>
      </c>
      <c r="ML71" s="9">
        <v>2.8464100643480091E-2</v>
      </c>
      <c r="MM71" s="9">
        <v>8.1108459855275487E-3</v>
      </c>
      <c r="MN71" s="6">
        <v>5</v>
      </c>
      <c r="MO71" s="6"/>
      <c r="MP71" s="6"/>
      <c r="MQ71" s="6"/>
      <c r="MR71" s="15">
        <v>63</v>
      </c>
      <c r="MS71" s="9">
        <v>0.65</v>
      </c>
      <c r="MT71" s="9">
        <v>6.1174633838589974E-4</v>
      </c>
      <c r="MU71" s="9">
        <v>2.8485099312912422E-2</v>
      </c>
      <c r="MV71" s="9">
        <v>8.2873353475123989E-3</v>
      </c>
      <c r="MW71" s="6">
        <v>5</v>
      </c>
      <c r="MX71" s="6"/>
      <c r="MY71" s="6"/>
      <c r="MZ71" s="6"/>
      <c r="NA71" s="15">
        <v>63</v>
      </c>
      <c r="NB71" s="9">
        <v>0.65</v>
      </c>
      <c r="NC71" s="9">
        <v>6.3053627460265833E-4</v>
      </c>
      <c r="ND71" s="9">
        <v>2.850611347358134E-2</v>
      </c>
      <c r="NE71" s="9">
        <v>8.5341343394115306E-3</v>
      </c>
      <c r="NF71" s="6">
        <v>5</v>
      </c>
    </row>
    <row r="72" spans="1:370">
      <c r="A72" s="6"/>
      <c r="B72" s="6"/>
      <c r="C72" s="6"/>
      <c r="D72" s="15">
        <f t="shared" si="2"/>
        <v>64</v>
      </c>
      <c r="E72" s="9">
        <f t="shared" si="10"/>
        <v>0.70000000000000007</v>
      </c>
      <c r="F72" s="9">
        <f t="shared" si="9"/>
        <v>9.5500000000000004E-5</v>
      </c>
      <c r="G72" s="9">
        <f>'mu (tau) a'!B65</f>
        <v>4.2394719999999997E-2</v>
      </c>
      <c r="H72" s="9">
        <f>F72*'qx (tau) a'!B65/G72</f>
        <v>9.3517677673068722E-5</v>
      </c>
      <c r="I72" s="6">
        <f t="shared" si="0"/>
        <v>5</v>
      </c>
      <c r="K72" s="6"/>
      <c r="L72" s="6"/>
      <c r="M72" s="6"/>
      <c r="N72" s="15">
        <v>64</v>
      </c>
      <c r="O72" s="9">
        <v>0.70000000000000007</v>
      </c>
      <c r="P72" s="9">
        <v>9.5500000000000004E-5</v>
      </c>
      <c r="Q72" s="9">
        <v>4.2394719999999997E-2</v>
      </c>
      <c r="R72" s="9">
        <v>9.3517677673068722E-5</v>
      </c>
      <c r="S72" s="6">
        <v>5</v>
      </c>
      <c r="T72" s="6"/>
      <c r="U72" s="6"/>
      <c r="V72" s="6"/>
      <c r="W72" s="15">
        <v>64</v>
      </c>
      <c r="X72" s="9">
        <v>0.70000000000000007</v>
      </c>
      <c r="Y72" s="9">
        <v>7.75E-5</v>
      </c>
      <c r="Z72" s="9">
        <v>3.9304110000000003E-2</v>
      </c>
      <c r="AA72" s="9">
        <v>7.600631905925359E-5</v>
      </c>
      <c r="AB72" s="6">
        <v>5</v>
      </c>
      <c r="AC72" s="6"/>
      <c r="AD72" s="6"/>
      <c r="AE72" s="6"/>
      <c r="AF72" s="15">
        <v>64</v>
      </c>
      <c r="AG72" s="9">
        <v>0.70000000000000007</v>
      </c>
      <c r="AH72" s="9">
        <v>6.9499999999999995E-5</v>
      </c>
      <c r="AI72" s="9">
        <v>4.2097549999999997E-2</v>
      </c>
      <c r="AJ72" s="9">
        <v>6.8067275649057952E-5</v>
      </c>
      <c r="AK72" s="6">
        <v>5</v>
      </c>
      <c r="AL72" s="6"/>
      <c r="AM72" s="6"/>
      <c r="AN72" s="6"/>
      <c r="AO72" s="15">
        <v>64</v>
      </c>
      <c r="AP72" s="9">
        <v>0.70000000000000007</v>
      </c>
      <c r="AQ72" s="9">
        <v>7.5150000000000011E-4</v>
      </c>
      <c r="AR72" s="9">
        <v>4.0874099999999997E-2</v>
      </c>
      <c r="AS72" s="9">
        <v>7.3644926090115758E-4</v>
      </c>
      <c r="AT72" s="6">
        <v>5</v>
      </c>
      <c r="AU72" s="6"/>
      <c r="AV72" s="6"/>
      <c r="AW72" s="6"/>
      <c r="AX72" s="15">
        <v>64</v>
      </c>
      <c r="AY72" s="9">
        <v>0.70000000000000007</v>
      </c>
      <c r="AZ72" s="9">
        <v>7.8620000000000003E-4</v>
      </c>
      <c r="BA72" s="9">
        <v>3.884634E-2</v>
      </c>
      <c r="BB72" s="9">
        <v>7.7122051755712387E-4</v>
      </c>
      <c r="BC72" s="6">
        <v>5</v>
      </c>
      <c r="BD72" s="6"/>
      <c r="BE72" s="6"/>
      <c r="BF72" s="6"/>
      <c r="BG72" s="15">
        <v>64</v>
      </c>
      <c r="BH72" s="9">
        <v>0.70000000000000007</v>
      </c>
      <c r="BI72" s="9">
        <v>8.1540000000000009E-4</v>
      </c>
      <c r="BJ72" s="9">
        <v>3.6889640000000001E-2</v>
      </c>
      <c r="BK72" s="9">
        <v>8.006324733990357E-4</v>
      </c>
      <c r="BL72" s="6">
        <v>5</v>
      </c>
      <c r="BM72" s="6"/>
      <c r="BN72" s="6"/>
      <c r="BO72" s="6"/>
      <c r="BP72" s="15">
        <v>64</v>
      </c>
      <c r="BQ72" s="9">
        <v>0.70000000000000007</v>
      </c>
      <c r="BR72" s="9">
        <v>8.3319999999999998E-4</v>
      </c>
      <c r="BS72" s="9">
        <v>3.6844050000000003E-2</v>
      </c>
      <c r="BT72" s="9">
        <v>8.1812829089093081E-4</v>
      </c>
      <c r="BU72" s="6">
        <v>5</v>
      </c>
      <c r="BV72" s="6"/>
      <c r="BW72" s="6"/>
      <c r="BX72" s="6"/>
      <c r="BY72" s="15">
        <v>64</v>
      </c>
      <c r="BZ72" s="9">
        <v>0.70000000000000007</v>
      </c>
      <c r="CA72" s="9">
        <v>8.7450000000000006E-4</v>
      </c>
      <c r="CB72" s="9">
        <v>3.6613949999999999E-2</v>
      </c>
      <c r="CC72" s="9">
        <v>8.5877837258749746E-4</v>
      </c>
      <c r="CD72" s="6">
        <v>5</v>
      </c>
      <c r="CE72" s="6"/>
      <c r="CF72" s="6"/>
      <c r="CG72" s="6"/>
      <c r="CH72" s="15">
        <v>64</v>
      </c>
      <c r="CI72" s="9">
        <v>0.70000000000000007</v>
      </c>
      <c r="CJ72" s="9">
        <v>9.3760000000000002E-4</v>
      </c>
      <c r="CK72" s="9">
        <v>3.8556380000000001E-2</v>
      </c>
      <c r="CL72" s="9">
        <v>9.1986660739415893E-4</v>
      </c>
      <c r="CM72" s="6">
        <v>5</v>
      </c>
      <c r="CN72" s="6"/>
      <c r="CO72" s="6"/>
      <c r="CP72" s="6"/>
      <c r="CQ72" s="15">
        <v>64</v>
      </c>
      <c r="CR72" s="9">
        <v>0.70000000000000007</v>
      </c>
      <c r="CS72" s="9">
        <v>9.9780000000000008E-4</v>
      </c>
      <c r="CT72" s="9">
        <v>3.7752679999999997E-2</v>
      </c>
      <c r="CU72" s="9">
        <v>9.7931412683814785E-4</v>
      </c>
      <c r="CV72" s="6">
        <v>5</v>
      </c>
      <c r="CW72" s="6"/>
      <c r="CX72" s="6"/>
      <c r="CY72" s="6"/>
      <c r="CZ72" s="15">
        <v>64</v>
      </c>
      <c r="DA72" s="9">
        <v>0.70000000000000007</v>
      </c>
      <c r="DB72" s="9">
        <v>1.0597E-3</v>
      </c>
      <c r="DC72" s="9">
        <v>3.7902320000000003E-2</v>
      </c>
      <c r="DD72" s="9">
        <v>1.0399910660613913E-3</v>
      </c>
      <c r="DE72" s="6">
        <v>5</v>
      </c>
      <c r="DF72" s="6"/>
      <c r="DG72" s="6"/>
      <c r="DH72" s="6"/>
      <c r="DI72" s="15">
        <v>64</v>
      </c>
      <c r="DJ72" s="9">
        <v>0.70000000000000007</v>
      </c>
      <c r="DK72" s="9">
        <v>1.1202E-3</v>
      </c>
      <c r="DL72" s="9">
        <v>3.7054429999999999E-2</v>
      </c>
      <c r="DM72" s="9">
        <v>1.0998232621578581E-3</v>
      </c>
      <c r="DN72" s="6">
        <v>5</v>
      </c>
      <c r="DO72" s="6"/>
      <c r="DP72" s="6"/>
      <c r="DQ72" s="6"/>
      <c r="DR72" s="15">
        <v>64</v>
      </c>
      <c r="DS72" s="9">
        <v>0.70000000000000007</v>
      </c>
      <c r="DT72" s="9">
        <v>1.2023000000000001E-3</v>
      </c>
      <c r="DU72" s="9">
        <v>3.7028470000000001E-2</v>
      </c>
      <c r="DV72" s="9">
        <v>1.1804450298378518E-3</v>
      </c>
      <c r="DW72" s="6">
        <v>5</v>
      </c>
      <c r="DX72" s="6"/>
      <c r="DY72" s="6"/>
      <c r="DZ72" s="6"/>
      <c r="EA72" s="15">
        <v>64</v>
      </c>
      <c r="EB72" s="9">
        <v>0.70000000000000007</v>
      </c>
      <c r="EC72" s="9">
        <v>1.2918999999999999E-3</v>
      </c>
      <c r="ED72" s="9">
        <v>3.4698909999999999E-2</v>
      </c>
      <c r="EE72" s="9">
        <v>1.2698685037368608E-3</v>
      </c>
      <c r="EF72" s="6">
        <v>5</v>
      </c>
      <c r="EG72" s="6"/>
      <c r="EH72" s="6"/>
      <c r="EI72" s="6"/>
      <c r="EJ72" s="15">
        <v>64</v>
      </c>
      <c r="EK72" s="9">
        <v>0.70000000000000007</v>
      </c>
      <c r="EL72" s="9">
        <v>1.3834000000000001E-3</v>
      </c>
      <c r="EM72" s="9">
        <v>3.4035219999999998E-2</v>
      </c>
      <c r="EN72" s="9">
        <v>1.3602520285751056E-3</v>
      </c>
      <c r="EO72" s="6">
        <v>5</v>
      </c>
      <c r="EP72" s="6"/>
      <c r="EQ72" s="6"/>
      <c r="ER72" s="6"/>
      <c r="ES72" s="15">
        <v>64</v>
      </c>
      <c r="ET72" s="9">
        <v>0.70000000000000007</v>
      </c>
      <c r="EU72" s="9">
        <v>1.4073E-3</v>
      </c>
      <c r="EV72" s="9">
        <v>3.3456989999999999E-2</v>
      </c>
      <c r="EW72" s="9">
        <v>1.3841456029367856E-3</v>
      </c>
      <c r="EX72" s="6">
        <v>5</v>
      </c>
      <c r="EY72" s="6"/>
      <c r="EZ72" s="6"/>
      <c r="FA72" s="6"/>
      <c r="FB72" s="15">
        <v>64</v>
      </c>
      <c r="FC72" s="9">
        <v>0.70000000000000007</v>
      </c>
      <c r="FD72" s="9">
        <v>1.3765000000000001E-3</v>
      </c>
      <c r="FE72" s="9">
        <v>3.3153589999999997E-2</v>
      </c>
      <c r="FF72" s="9">
        <v>1.3540540618678099E-3</v>
      </c>
      <c r="FG72" s="6">
        <v>5</v>
      </c>
      <c r="FH72" s="6"/>
      <c r="FI72" s="6"/>
      <c r="FJ72" s="6"/>
      <c r="FK72" s="15">
        <v>64</v>
      </c>
      <c r="FL72" s="9">
        <v>0.70000000000000007</v>
      </c>
      <c r="FM72" s="9">
        <v>1.2053000000000001E-3</v>
      </c>
      <c r="FN72" s="9">
        <v>3.2364820000000002E-2</v>
      </c>
      <c r="FO72" s="9">
        <v>1.1861059609168227E-3</v>
      </c>
      <c r="FP72" s="6">
        <v>5</v>
      </c>
      <c r="FQ72" s="6"/>
      <c r="FR72" s="6"/>
      <c r="FS72" s="6"/>
      <c r="FT72" s="15">
        <v>64</v>
      </c>
      <c r="FU72" s="9">
        <v>0.70000000000000007</v>
      </c>
      <c r="FV72" s="9">
        <v>1.0185999999999999E-3</v>
      </c>
      <c r="FW72" s="9">
        <v>3.1925500000000002E-2</v>
      </c>
      <c r="FX72" s="9">
        <v>1.0025958670655118E-3</v>
      </c>
      <c r="FY72" s="6">
        <v>5</v>
      </c>
      <c r="FZ72" s="6"/>
      <c r="GA72" s="6"/>
      <c r="GB72" s="6"/>
      <c r="GC72" s="15">
        <v>64</v>
      </c>
      <c r="GD72" s="9">
        <v>0.70000000000000007</v>
      </c>
      <c r="GE72" s="9">
        <v>8.3589999999999999E-4</v>
      </c>
      <c r="GF72" s="9">
        <v>3.1213069999999999E-2</v>
      </c>
      <c r="GG72" s="9">
        <v>8.2305475808691685E-4</v>
      </c>
      <c r="GH72" s="6">
        <v>5</v>
      </c>
      <c r="GI72" s="6"/>
      <c r="GJ72" s="6"/>
      <c r="GK72" s="6"/>
      <c r="GL72" s="15">
        <v>64</v>
      </c>
      <c r="GM72" s="9">
        <v>0.70000000000000007</v>
      </c>
      <c r="GN72" s="9">
        <v>7.2150000000000003E-4</v>
      </c>
      <c r="GO72" s="9">
        <v>3.077156E-2</v>
      </c>
      <c r="GP72" s="9">
        <v>7.1056737893691456E-4</v>
      </c>
      <c r="GQ72" s="6">
        <v>5</v>
      </c>
      <c r="GR72" s="6"/>
      <c r="GS72" s="6"/>
      <c r="GT72" s="6"/>
      <c r="GU72" s="15">
        <v>64</v>
      </c>
      <c r="GV72" s="9">
        <v>0.70000000000000007</v>
      </c>
      <c r="GW72" s="9">
        <v>6.4319999999999991E-4</v>
      </c>
      <c r="GX72" s="9">
        <v>3.0480989999999999E-2</v>
      </c>
      <c r="GY72" s="9">
        <v>6.3354450573947882E-4</v>
      </c>
      <c r="GZ72" s="6">
        <v>5</v>
      </c>
      <c r="HA72" s="6"/>
      <c r="HB72" s="6"/>
      <c r="HC72" s="6"/>
      <c r="HD72" s="15">
        <v>64</v>
      </c>
      <c r="HE72" s="9">
        <v>0.70000000000000007</v>
      </c>
      <c r="HF72" s="9">
        <v>6.1140000000000001E-4</v>
      </c>
      <c r="HG72" s="9">
        <v>2.9846080000000001E-2</v>
      </c>
      <c r="HH72" s="9">
        <v>6.0241011288584623E-4</v>
      </c>
      <c r="HI72" s="6">
        <v>5</v>
      </c>
      <c r="HJ72" s="6"/>
      <c r="HK72" s="6"/>
      <c r="HL72" s="6"/>
      <c r="HM72" s="15">
        <v>64</v>
      </c>
      <c r="HN72" s="9">
        <v>0.70000000000000007</v>
      </c>
      <c r="HO72" s="9">
        <v>6.1590000000000006E-4</v>
      </c>
      <c r="HP72" s="9">
        <v>2.9772199999999999E-2</v>
      </c>
      <c r="HQ72" s="9">
        <v>6.0686615732125949E-4</v>
      </c>
      <c r="HR72" s="6">
        <v>5</v>
      </c>
      <c r="HS72" s="6"/>
      <c r="HT72" s="6"/>
      <c r="HU72" s="6"/>
      <c r="HV72" s="15">
        <v>64</v>
      </c>
      <c r="HW72" s="9">
        <v>0.70000000000000007</v>
      </c>
      <c r="HX72" s="9">
        <v>6.1430000000000002E-4</v>
      </c>
      <c r="HY72" s="9">
        <v>2.9360239999999999E-2</v>
      </c>
      <c r="HZ72" s="9">
        <v>6.054123902938124E-4</v>
      </c>
      <c r="IA72" s="6">
        <v>5</v>
      </c>
      <c r="IB72" s="6"/>
      <c r="IC72" s="6"/>
      <c r="ID72" s="6"/>
      <c r="IE72" s="15">
        <v>64</v>
      </c>
      <c r="IF72" s="9">
        <v>0.70000000000000007</v>
      </c>
      <c r="IG72" s="9">
        <v>6.7860000000000001E-4</v>
      </c>
      <c r="IH72" s="9">
        <v>2.9041959999999999E-2</v>
      </c>
      <c r="II72" s="9">
        <v>6.6888690783955358E-4</v>
      </c>
      <c r="IJ72" s="6">
        <v>5</v>
      </c>
      <c r="IK72" s="6"/>
      <c r="IL72" s="6"/>
      <c r="IM72" s="6"/>
      <c r="IN72" s="15">
        <v>64</v>
      </c>
      <c r="IO72" s="9">
        <v>0.70000000000000007</v>
      </c>
      <c r="IP72" s="9">
        <v>7.203E-4</v>
      </c>
      <c r="IQ72" s="9">
        <v>2.8972830000000001E-2</v>
      </c>
      <c r="IR72" s="9">
        <v>7.1001441464296029E-4</v>
      </c>
      <c r="IS72" s="6">
        <v>5</v>
      </c>
      <c r="IT72" s="6"/>
      <c r="IU72" s="6"/>
      <c r="IV72" s="6"/>
      <c r="IW72" s="15">
        <v>64</v>
      </c>
      <c r="IX72" s="9">
        <v>0.70000000000000007</v>
      </c>
      <c r="IY72" s="9">
        <v>7.6090000000000001E-4</v>
      </c>
      <c r="IZ72" s="9">
        <v>2.8553419999999999E-2</v>
      </c>
      <c r="JA72" s="9">
        <v>7.5018978318534184E-4</v>
      </c>
      <c r="JB72" s="6">
        <v>5</v>
      </c>
      <c r="JC72" s="6"/>
      <c r="JD72" s="6"/>
      <c r="JE72" s="6"/>
      <c r="JF72" s="15">
        <v>64</v>
      </c>
      <c r="JG72" s="9">
        <v>0.70000000000000007</v>
      </c>
      <c r="JH72" s="9">
        <v>7.7189999999999995E-4</v>
      </c>
      <c r="JI72" s="9">
        <v>2.8275910000000001E-2</v>
      </c>
      <c r="JJ72" s="9">
        <v>7.6113906388865986E-4</v>
      </c>
      <c r="JK72" s="6">
        <v>5</v>
      </c>
      <c r="JL72" s="6"/>
      <c r="JM72" s="6"/>
      <c r="JN72" s="6"/>
      <c r="JO72" s="15">
        <v>64</v>
      </c>
      <c r="JP72" s="9">
        <v>0.70000000000000007</v>
      </c>
      <c r="JQ72" s="9">
        <v>7.5889999999999996E-4</v>
      </c>
      <c r="JR72" s="9">
        <v>2.813823E-2</v>
      </c>
      <c r="JS72" s="9">
        <v>7.4837128579160811E-4</v>
      </c>
      <c r="JT72" s="6">
        <v>5</v>
      </c>
      <c r="JU72" s="6"/>
      <c r="JV72" s="6"/>
      <c r="JW72" s="6"/>
      <c r="JX72" s="15">
        <v>64</v>
      </c>
      <c r="JY72" s="9">
        <v>0.70000000000000007</v>
      </c>
      <c r="JZ72" s="9">
        <v>6.3053627460265833E-4</v>
      </c>
      <c r="KA72" s="9">
        <v>3.088674618395534E-2</v>
      </c>
      <c r="KB72" s="9">
        <v>7.8773164586121054E-3</v>
      </c>
      <c r="KC72" s="6">
        <v>5</v>
      </c>
      <c r="KD72" s="6"/>
      <c r="KE72" s="6"/>
      <c r="KF72" s="6"/>
      <c r="KG72" s="15">
        <v>64</v>
      </c>
      <c r="KH72" s="9">
        <v>0.70000000000000007</v>
      </c>
      <c r="KI72" s="9">
        <v>6.5376687471115763E-4</v>
      </c>
      <c r="KJ72" s="9">
        <v>3.090936734267646E-2</v>
      </c>
      <c r="KK72" s="9">
        <v>8.1624954832862397E-3</v>
      </c>
      <c r="KL72" s="6">
        <v>5</v>
      </c>
      <c r="KM72" s="6"/>
      <c r="KN72" s="6"/>
      <c r="KO72" s="6"/>
      <c r="KP72" s="15">
        <v>64</v>
      </c>
      <c r="KQ72" s="9">
        <v>0.70000000000000007</v>
      </c>
      <c r="KR72" s="9">
        <v>6.7954429789301985E-4</v>
      </c>
      <c r="KS72" s="9">
        <v>3.0932005068918762E-2</v>
      </c>
      <c r="KT72" s="9">
        <v>8.4788227592930455E-3</v>
      </c>
      <c r="KU72" s="6">
        <v>5</v>
      </c>
      <c r="KV72" s="6"/>
      <c r="KW72" s="6"/>
      <c r="KX72" s="6"/>
      <c r="KY72" s="15">
        <v>64</v>
      </c>
      <c r="KZ72" s="9">
        <v>0.70000000000000007</v>
      </c>
      <c r="LA72" s="9">
        <v>7.0477165416094197E-4</v>
      </c>
      <c r="LB72" s="9">
        <v>3.0954659374816149E-2</v>
      </c>
      <c r="LC72" s="9">
        <v>8.7876642083453468E-3</v>
      </c>
      <c r="LD72" s="6">
        <v>5</v>
      </c>
      <c r="LE72" s="6"/>
      <c r="LF72" s="6"/>
      <c r="LG72" s="6"/>
      <c r="LH72" s="15">
        <v>64</v>
      </c>
      <c r="LI72" s="9">
        <v>0.70000000000000007</v>
      </c>
      <c r="LJ72" s="9">
        <v>5.8762163855131488E-4</v>
      </c>
      <c r="LK72" s="9">
        <v>3.0751366471193631E-2</v>
      </c>
      <c r="LL72" s="9">
        <v>7.3755861419452914E-3</v>
      </c>
      <c r="LM72" s="6">
        <v>5</v>
      </c>
      <c r="LN72" s="6"/>
      <c r="LO72" s="6"/>
      <c r="LP72" s="6"/>
      <c r="LQ72" s="15">
        <v>64</v>
      </c>
      <c r="LR72" s="9">
        <v>0.70000000000000007</v>
      </c>
      <c r="LS72" s="9">
        <v>5.8573206199682092E-4</v>
      </c>
      <c r="LT72" s="9">
        <v>3.0773888479102559E-2</v>
      </c>
      <c r="LU72" s="9">
        <v>7.3464551771244991E-3</v>
      </c>
      <c r="LV72" s="6">
        <v>5</v>
      </c>
      <c r="LW72" s="6"/>
      <c r="LX72" s="6"/>
      <c r="LY72" s="6"/>
      <c r="LZ72" s="15">
        <v>64</v>
      </c>
      <c r="MA72" s="9">
        <v>0.70000000000000007</v>
      </c>
      <c r="MB72" s="9">
        <v>5.860565584769492E-4</v>
      </c>
      <c r="MC72" s="9">
        <v>3.0796426981915561E-2</v>
      </c>
      <c r="MD72" s="9">
        <v>7.3448786915991477E-3</v>
      </c>
      <c r="ME72" s="6">
        <v>5</v>
      </c>
      <c r="MF72" s="6"/>
      <c r="MG72" s="6"/>
      <c r="MH72" s="6"/>
      <c r="MI72" s="15">
        <v>64</v>
      </c>
      <c r="MJ72" s="9">
        <v>0.70000000000000007</v>
      </c>
      <c r="MK72" s="9">
        <v>5.8986116645971007E-4</v>
      </c>
      <c r="ML72" s="9">
        <v>3.081898199171336E-2</v>
      </c>
      <c r="MM72" s="9">
        <v>7.3866202643163136E-3</v>
      </c>
      <c r="MN72" s="6">
        <v>5</v>
      </c>
      <c r="MO72" s="6"/>
      <c r="MP72" s="6"/>
      <c r="MQ72" s="6"/>
      <c r="MR72" s="15">
        <v>64</v>
      </c>
      <c r="MS72" s="9">
        <v>0.70000000000000007</v>
      </c>
      <c r="MT72" s="9">
        <v>5.9820407098143185E-4</v>
      </c>
      <c r="MU72" s="9">
        <v>3.0841553520585509E-2</v>
      </c>
      <c r="MV72" s="9">
        <v>7.4846998802649608E-3</v>
      </c>
      <c r="MW72" s="6">
        <v>5</v>
      </c>
      <c r="MX72" s="6"/>
      <c r="MY72" s="6"/>
      <c r="MZ72" s="6"/>
      <c r="NA72" s="15">
        <v>64</v>
      </c>
      <c r="NB72" s="9">
        <v>0.70000000000000007</v>
      </c>
      <c r="NC72" s="9">
        <v>6.1174633838589974E-4</v>
      </c>
      <c r="ND72" s="9">
        <v>3.086414158063041E-2</v>
      </c>
      <c r="NE72" s="9">
        <v>7.6472376034617809E-3</v>
      </c>
      <c r="NF72" s="6">
        <v>5</v>
      </c>
    </row>
    <row r="73" spans="1:370">
      <c r="A73" s="6"/>
      <c r="B73" s="6"/>
      <c r="C73" s="6"/>
      <c r="D73" s="15">
        <f t="shared" si="2"/>
        <v>65</v>
      </c>
      <c r="E73" s="9">
        <f t="shared" si="10"/>
        <v>0.75000000000000011</v>
      </c>
      <c r="F73" s="9">
        <f t="shared" si="9"/>
        <v>9.5500000000000004E-5</v>
      </c>
      <c r="G73" s="9">
        <f>'mu (tau) a'!B66</f>
        <v>4.5933410000000001E-2</v>
      </c>
      <c r="H73" s="9">
        <f>F73*'qx (tau) a'!B66/G73</f>
        <v>9.3355931553960411E-5</v>
      </c>
      <c r="I73" s="6">
        <f t="shared" ref="I73:I107" si="11">IF(D73&gt;=70,6,IF(D73&gt;=50,5,IF(D73&gt;=15,4,IF(D73&gt;=5,3,2))))</f>
        <v>5</v>
      </c>
      <c r="K73" s="6"/>
      <c r="L73" s="6"/>
      <c r="M73" s="6"/>
      <c r="N73" s="15">
        <v>65</v>
      </c>
      <c r="O73" s="9">
        <v>0.75000000000000011</v>
      </c>
      <c r="P73" s="9">
        <v>9.5500000000000004E-5</v>
      </c>
      <c r="Q73" s="9">
        <v>4.5933410000000001E-2</v>
      </c>
      <c r="R73" s="9">
        <v>9.3355931553960411E-5</v>
      </c>
      <c r="S73" s="6">
        <v>5</v>
      </c>
      <c r="T73" s="6"/>
      <c r="U73" s="6"/>
      <c r="V73" s="6"/>
      <c r="W73" s="15">
        <v>65</v>
      </c>
      <c r="X73" s="9">
        <v>0.75000000000000011</v>
      </c>
      <c r="Y73" s="9">
        <v>7.75E-5</v>
      </c>
      <c r="Z73" s="9">
        <v>4.264797E-2</v>
      </c>
      <c r="AA73" s="9">
        <v>7.5881890157960622E-5</v>
      </c>
      <c r="AB73" s="6">
        <v>5</v>
      </c>
      <c r="AC73" s="6"/>
      <c r="AD73" s="6"/>
      <c r="AE73" s="6"/>
      <c r="AF73" s="15">
        <v>65</v>
      </c>
      <c r="AG73" s="9">
        <v>0.75000000000000011</v>
      </c>
      <c r="AH73" s="9">
        <v>6.9499999999999995E-5</v>
      </c>
      <c r="AI73" s="9">
        <v>4.5630669999999998E-2</v>
      </c>
      <c r="AJ73" s="9">
        <v>6.7949699073013828E-5</v>
      </c>
      <c r="AK73" s="6">
        <v>5</v>
      </c>
      <c r="AL73" s="6"/>
      <c r="AM73" s="6"/>
      <c r="AN73" s="6"/>
      <c r="AO73" s="15">
        <v>65</v>
      </c>
      <c r="AP73" s="9">
        <v>0.75000000000000011</v>
      </c>
      <c r="AQ73" s="9">
        <v>7.5150000000000011E-4</v>
      </c>
      <c r="AR73" s="9">
        <v>4.4248419999999997E-2</v>
      </c>
      <c r="AS73" s="9">
        <v>7.352335625769237E-4</v>
      </c>
      <c r="AT73" s="6">
        <v>5</v>
      </c>
      <c r="AU73" s="6"/>
      <c r="AV73" s="6"/>
      <c r="AW73" s="6"/>
      <c r="AX73" s="15">
        <v>65</v>
      </c>
      <c r="AY73" s="9">
        <v>0.75000000000000011</v>
      </c>
      <c r="AZ73" s="9">
        <v>7.8620000000000003E-4</v>
      </c>
      <c r="BA73" s="9">
        <v>4.2071499999999998E-2</v>
      </c>
      <c r="BB73" s="9">
        <v>7.7000246546949855E-4</v>
      </c>
      <c r="BC73" s="6">
        <v>5</v>
      </c>
      <c r="BD73" s="6"/>
      <c r="BE73" s="6"/>
      <c r="BF73" s="6"/>
      <c r="BG73" s="15">
        <v>65</v>
      </c>
      <c r="BH73" s="9">
        <v>0.75000000000000011</v>
      </c>
      <c r="BI73" s="9">
        <v>8.1540000000000009E-4</v>
      </c>
      <c r="BJ73" s="9">
        <v>4.0072530000000002E-2</v>
      </c>
      <c r="BK73" s="9">
        <v>7.9938339705528955E-4</v>
      </c>
      <c r="BL73" s="6">
        <v>5</v>
      </c>
      <c r="BM73" s="6"/>
      <c r="BN73" s="6"/>
      <c r="BO73" s="6"/>
      <c r="BP73" s="15">
        <v>65</v>
      </c>
      <c r="BQ73" s="9">
        <v>0.75000000000000011</v>
      </c>
      <c r="BR73" s="9">
        <v>8.3319999999999998E-4</v>
      </c>
      <c r="BS73" s="9">
        <v>4.0028130000000002E-2</v>
      </c>
      <c r="BT73" s="9">
        <v>8.1685140684813391E-4</v>
      </c>
      <c r="BU73" s="6">
        <v>5</v>
      </c>
      <c r="BV73" s="6"/>
      <c r="BW73" s="6"/>
      <c r="BX73" s="6"/>
      <c r="BY73" s="15">
        <v>65</v>
      </c>
      <c r="BZ73" s="9">
        <v>0.75000000000000011</v>
      </c>
      <c r="CA73" s="9">
        <v>8.7450000000000006E-4</v>
      </c>
      <c r="CB73" s="9">
        <v>3.9786090000000003E-2</v>
      </c>
      <c r="CC73" s="9">
        <v>8.5744282662608955E-4</v>
      </c>
      <c r="CD73" s="6">
        <v>5</v>
      </c>
      <c r="CE73" s="6"/>
      <c r="CF73" s="6"/>
      <c r="CG73" s="6"/>
      <c r="CH73" s="15">
        <v>65</v>
      </c>
      <c r="CI73" s="9">
        <v>0.75000000000000011</v>
      </c>
      <c r="CJ73" s="9">
        <v>9.3760000000000002E-4</v>
      </c>
      <c r="CK73" s="9">
        <v>4.1862799999999999E-2</v>
      </c>
      <c r="CL73" s="9">
        <v>9.1837712604030325E-4</v>
      </c>
      <c r="CM73" s="6">
        <v>5</v>
      </c>
      <c r="CN73" s="6"/>
      <c r="CO73" s="6"/>
      <c r="CP73" s="6"/>
      <c r="CQ73" s="15">
        <v>65</v>
      </c>
      <c r="CR73" s="9">
        <v>0.75000000000000011</v>
      </c>
      <c r="CS73" s="9">
        <v>9.9780000000000008E-4</v>
      </c>
      <c r="CT73" s="9">
        <v>4.0976449999999998E-2</v>
      </c>
      <c r="CU73" s="9">
        <v>9.777672713473227E-4</v>
      </c>
      <c r="CV73" s="6">
        <v>5</v>
      </c>
      <c r="CW73" s="6"/>
      <c r="CX73" s="6"/>
      <c r="CY73" s="6"/>
      <c r="CZ73" s="15">
        <v>65</v>
      </c>
      <c r="DA73" s="9">
        <v>0.75000000000000011</v>
      </c>
      <c r="DB73" s="9">
        <v>1.0597E-3</v>
      </c>
      <c r="DC73" s="9">
        <v>4.1151680000000003E-2</v>
      </c>
      <c r="DD73" s="9">
        <v>1.0383353630763069E-3</v>
      </c>
      <c r="DE73" s="6">
        <v>5</v>
      </c>
      <c r="DF73" s="6"/>
      <c r="DG73" s="6"/>
      <c r="DH73" s="6"/>
      <c r="DI73" s="15">
        <v>65</v>
      </c>
      <c r="DJ73" s="9">
        <v>0.75000000000000011</v>
      </c>
      <c r="DK73" s="9">
        <v>1.1202E-3</v>
      </c>
      <c r="DL73" s="9">
        <v>4.0225150000000001E-2</v>
      </c>
      <c r="DM73" s="9">
        <v>1.0981141105502403E-3</v>
      </c>
      <c r="DN73" s="6">
        <v>5</v>
      </c>
      <c r="DO73" s="6"/>
      <c r="DP73" s="6"/>
      <c r="DQ73" s="6"/>
      <c r="DR73" s="15">
        <v>65</v>
      </c>
      <c r="DS73" s="9">
        <v>0.75000000000000011</v>
      </c>
      <c r="DT73" s="9">
        <v>1.2023000000000001E-3</v>
      </c>
      <c r="DU73" s="9">
        <v>4.0205669999999999E-2</v>
      </c>
      <c r="DV73" s="9">
        <v>1.1786066667960019E-3</v>
      </c>
      <c r="DW73" s="6">
        <v>5</v>
      </c>
      <c r="DX73" s="6"/>
      <c r="DY73" s="6"/>
      <c r="DZ73" s="6"/>
      <c r="EA73" s="15">
        <v>65</v>
      </c>
      <c r="EB73" s="9">
        <v>0.75000000000000011</v>
      </c>
      <c r="EC73" s="9">
        <v>1.2918999999999999E-3</v>
      </c>
      <c r="ED73" s="9">
        <v>3.7712849999999999E-2</v>
      </c>
      <c r="EE73" s="9">
        <v>1.2679901803231523E-3</v>
      </c>
      <c r="EF73" s="6">
        <v>5</v>
      </c>
      <c r="EG73" s="6"/>
      <c r="EH73" s="6"/>
      <c r="EI73" s="6"/>
      <c r="EJ73" s="15">
        <v>65</v>
      </c>
      <c r="EK73" s="9">
        <v>0.75000000000000011</v>
      </c>
      <c r="EL73" s="9">
        <v>1.3834000000000001E-3</v>
      </c>
      <c r="EM73" s="9">
        <v>3.6997269999999999E-2</v>
      </c>
      <c r="EN73" s="9">
        <v>1.3582737326294616E-3</v>
      </c>
      <c r="EO73" s="6">
        <v>5</v>
      </c>
      <c r="EP73" s="6"/>
      <c r="EQ73" s="6"/>
      <c r="ER73" s="6"/>
      <c r="ES73" s="15">
        <v>65</v>
      </c>
      <c r="ET73" s="9">
        <v>0.75000000000000011</v>
      </c>
      <c r="EU73" s="9">
        <v>1.4073E-3</v>
      </c>
      <c r="EV73" s="9">
        <v>3.635911E-2</v>
      </c>
      <c r="EW73" s="9">
        <v>1.3821727323908644E-3</v>
      </c>
      <c r="EX73" s="6">
        <v>5</v>
      </c>
      <c r="EY73" s="6"/>
      <c r="EZ73" s="6"/>
      <c r="FA73" s="6"/>
      <c r="FB73" s="15">
        <v>65</v>
      </c>
      <c r="FC73" s="9">
        <v>0.75000000000000011</v>
      </c>
      <c r="FD73" s="9">
        <v>1.3765000000000001E-3</v>
      </c>
      <c r="FE73" s="9">
        <v>3.6014850000000001E-2</v>
      </c>
      <c r="FF73" s="9">
        <v>1.3521509646715172E-3</v>
      </c>
      <c r="FG73" s="6">
        <v>5</v>
      </c>
      <c r="FH73" s="6"/>
      <c r="FI73" s="6"/>
      <c r="FJ73" s="6"/>
      <c r="FK73" s="15">
        <v>65</v>
      </c>
      <c r="FL73" s="9">
        <v>0.75000000000000011</v>
      </c>
      <c r="FM73" s="9">
        <v>1.2053000000000001E-3</v>
      </c>
      <c r="FN73" s="9">
        <v>3.5165929999999998E-2</v>
      </c>
      <c r="FO73" s="9">
        <v>1.18447335068346E-3</v>
      </c>
      <c r="FP73" s="6">
        <v>5</v>
      </c>
      <c r="FQ73" s="6"/>
      <c r="FR73" s="6"/>
      <c r="FS73" s="6"/>
      <c r="FT73" s="15">
        <v>65</v>
      </c>
      <c r="FU73" s="9">
        <v>0.75000000000000011</v>
      </c>
      <c r="FV73" s="9">
        <v>1.0185999999999999E-3</v>
      </c>
      <c r="FW73" s="9">
        <v>3.4680349999999999E-2</v>
      </c>
      <c r="FX73" s="9">
        <v>1.0012381558432944E-3</v>
      </c>
      <c r="FY73" s="6">
        <v>5</v>
      </c>
      <c r="FZ73" s="6"/>
      <c r="GA73" s="6"/>
      <c r="GB73" s="6"/>
      <c r="GC73" s="15">
        <v>65</v>
      </c>
      <c r="GD73" s="9">
        <v>0.75000000000000011</v>
      </c>
      <c r="GE73" s="9">
        <v>8.3589999999999999E-4</v>
      </c>
      <c r="GF73" s="9">
        <v>3.3905190000000002E-2</v>
      </c>
      <c r="GG73" s="9">
        <v>8.219655350994936E-4</v>
      </c>
      <c r="GH73" s="6">
        <v>5</v>
      </c>
      <c r="GI73" s="6"/>
      <c r="GJ73" s="6"/>
      <c r="GK73" s="6"/>
      <c r="GL73" s="15">
        <v>65</v>
      </c>
      <c r="GM73" s="9">
        <v>0.75000000000000011</v>
      </c>
      <c r="GN73" s="9">
        <v>7.2150000000000003E-4</v>
      </c>
      <c r="GO73" s="9">
        <v>3.34198E-2</v>
      </c>
      <c r="GP73" s="9">
        <v>7.0964202688226737E-4</v>
      </c>
      <c r="GQ73" s="6">
        <v>5</v>
      </c>
      <c r="GR73" s="6"/>
      <c r="GS73" s="6"/>
      <c r="GT73" s="6"/>
      <c r="GU73" s="15">
        <v>65</v>
      </c>
      <c r="GV73" s="9">
        <v>0.75000000000000011</v>
      </c>
      <c r="GW73" s="9">
        <v>6.4319999999999991E-4</v>
      </c>
      <c r="GX73" s="9">
        <v>3.3105629999999997E-2</v>
      </c>
      <c r="GY73" s="9">
        <v>6.327265601651441E-4</v>
      </c>
      <c r="GZ73" s="6">
        <v>5</v>
      </c>
      <c r="HA73" s="6"/>
      <c r="HB73" s="6"/>
      <c r="HC73" s="6"/>
      <c r="HD73" s="15">
        <v>65</v>
      </c>
      <c r="HE73" s="9">
        <v>0.75000000000000011</v>
      </c>
      <c r="HF73" s="9">
        <v>6.1140000000000001E-4</v>
      </c>
      <c r="HG73" s="9">
        <v>3.2427259999999999E-2</v>
      </c>
      <c r="HH73" s="9">
        <v>6.0164524372395339E-4</v>
      </c>
      <c r="HI73" s="6">
        <v>5</v>
      </c>
      <c r="HJ73" s="6"/>
      <c r="HK73" s="6"/>
      <c r="HL73" s="6"/>
      <c r="HM73" s="15">
        <v>65</v>
      </c>
      <c r="HN73" s="9">
        <v>0.75000000000000011</v>
      </c>
      <c r="HO73" s="9">
        <v>6.1590000000000006E-4</v>
      </c>
      <c r="HP73" s="9">
        <v>3.2333090000000002E-2</v>
      </c>
      <c r="HQ73" s="9">
        <v>6.0610140172188921E-4</v>
      </c>
      <c r="HR73" s="6">
        <v>5</v>
      </c>
      <c r="HS73" s="6"/>
      <c r="HT73" s="6"/>
      <c r="HU73" s="6"/>
      <c r="HV73" s="15">
        <v>65</v>
      </c>
      <c r="HW73" s="9">
        <v>0.75000000000000011</v>
      </c>
      <c r="HX73" s="9">
        <v>6.1430000000000002E-4</v>
      </c>
      <c r="HY73" s="9">
        <v>3.1894619999999999E-2</v>
      </c>
      <c r="HZ73" s="9">
        <v>6.0465733001365126E-4</v>
      </c>
      <c r="IA73" s="6">
        <v>5</v>
      </c>
      <c r="IB73" s="6"/>
      <c r="IC73" s="6"/>
      <c r="ID73" s="6"/>
      <c r="IE73" s="15">
        <v>65</v>
      </c>
      <c r="IF73" s="9">
        <v>0.75000000000000011</v>
      </c>
      <c r="IG73" s="9">
        <v>6.7860000000000001E-4</v>
      </c>
      <c r="IH73" s="9">
        <v>3.1569460000000001E-2</v>
      </c>
      <c r="II73" s="9">
        <v>6.6805497319244618E-4</v>
      </c>
      <c r="IJ73" s="6">
        <v>5</v>
      </c>
      <c r="IK73" s="6"/>
      <c r="IL73" s="6"/>
      <c r="IM73" s="6"/>
      <c r="IN73" s="15">
        <v>65</v>
      </c>
      <c r="IO73" s="9">
        <v>0.75000000000000011</v>
      </c>
      <c r="IP73" s="9">
        <v>7.203E-4</v>
      </c>
      <c r="IQ73" s="9">
        <v>3.1491909999999998E-2</v>
      </c>
      <c r="IR73" s="9">
        <v>7.0913408297559606E-4</v>
      </c>
      <c r="IS73" s="6">
        <v>5</v>
      </c>
      <c r="IT73" s="6"/>
      <c r="IU73" s="6"/>
      <c r="IV73" s="6"/>
      <c r="IW73" s="15">
        <v>65</v>
      </c>
      <c r="IX73" s="9">
        <v>0.75000000000000011</v>
      </c>
      <c r="IY73" s="9">
        <v>7.6090000000000001E-4</v>
      </c>
      <c r="IZ73" s="9">
        <v>3.105805E-2</v>
      </c>
      <c r="JA73" s="9">
        <v>7.4926455485775829E-4</v>
      </c>
      <c r="JB73" s="6">
        <v>5</v>
      </c>
      <c r="JC73" s="6"/>
      <c r="JD73" s="6"/>
      <c r="JE73" s="6"/>
      <c r="JF73" s="15">
        <v>65</v>
      </c>
      <c r="JG73" s="9">
        <v>0.75000000000000011</v>
      </c>
      <c r="JH73" s="9">
        <v>7.7189999999999995E-4</v>
      </c>
      <c r="JI73" s="9">
        <v>3.0763430000000001E-2</v>
      </c>
      <c r="JJ73" s="9">
        <v>7.6020661740254568E-4</v>
      </c>
      <c r="JK73" s="6">
        <v>5</v>
      </c>
      <c r="JL73" s="6"/>
      <c r="JM73" s="6"/>
      <c r="JN73" s="6"/>
      <c r="JO73" s="15">
        <v>65</v>
      </c>
      <c r="JP73" s="9">
        <v>0.75000000000000011</v>
      </c>
      <c r="JQ73" s="9">
        <v>7.5889999999999996E-4</v>
      </c>
      <c r="JR73" s="9">
        <v>3.061699E-2</v>
      </c>
      <c r="JS73" s="9">
        <v>7.4745737954645447E-4</v>
      </c>
      <c r="JT73" s="6">
        <v>5</v>
      </c>
      <c r="JU73" s="6"/>
      <c r="JV73" s="6"/>
      <c r="JW73" s="6"/>
      <c r="JX73" s="15">
        <v>65</v>
      </c>
      <c r="JY73" s="9">
        <v>0.75000000000000011</v>
      </c>
      <c r="JZ73" s="9">
        <v>6.1174633838589974E-4</v>
      </c>
      <c r="KA73" s="9">
        <v>3.3541577950624998E-2</v>
      </c>
      <c r="KB73" s="9">
        <v>7.0376597189939667E-3</v>
      </c>
      <c r="KC73" s="6">
        <v>5</v>
      </c>
      <c r="KD73" s="6"/>
      <c r="KE73" s="6"/>
      <c r="KF73" s="6"/>
      <c r="KG73" s="15">
        <v>65</v>
      </c>
      <c r="KH73" s="9">
        <v>0.75000000000000011</v>
      </c>
      <c r="KI73" s="9">
        <v>6.3053627460265833E-4</v>
      </c>
      <c r="KJ73" s="9">
        <v>3.356596779105573E-2</v>
      </c>
      <c r="KK73" s="9">
        <v>7.2493832678806021E-3</v>
      </c>
      <c r="KL73" s="6">
        <v>5</v>
      </c>
      <c r="KM73" s="6"/>
      <c r="KN73" s="6"/>
      <c r="KO73" s="6"/>
      <c r="KP73" s="15">
        <v>65</v>
      </c>
      <c r="KQ73" s="9">
        <v>0.75000000000000011</v>
      </c>
      <c r="KR73" s="9">
        <v>6.5376687471115763E-4</v>
      </c>
      <c r="KS73" s="9">
        <v>3.3590375366618568E-2</v>
      </c>
      <c r="KT73" s="9">
        <v>7.5116252257083288E-3</v>
      </c>
      <c r="KU73" s="6">
        <v>5</v>
      </c>
      <c r="KV73" s="6"/>
      <c r="KW73" s="6"/>
      <c r="KX73" s="6"/>
      <c r="KY73" s="15">
        <v>65</v>
      </c>
      <c r="KZ73" s="9">
        <v>0.75000000000000011</v>
      </c>
      <c r="LA73" s="9">
        <v>6.7954429789301985E-4</v>
      </c>
      <c r="LB73" s="9">
        <v>3.3614800690209667E-2</v>
      </c>
      <c r="LC73" s="9">
        <v>7.8025810100391607E-3</v>
      </c>
      <c r="LD73" s="6">
        <v>5</v>
      </c>
      <c r="LE73" s="6"/>
      <c r="LF73" s="6"/>
      <c r="LG73" s="6"/>
      <c r="LH73" s="15">
        <v>65</v>
      </c>
      <c r="LI73" s="9">
        <v>0.75000000000000011</v>
      </c>
      <c r="LJ73" s="9">
        <v>7.0477165416094197E-4</v>
      </c>
      <c r="LK73" s="9">
        <v>3.363924377473454E-2</v>
      </c>
      <c r="LL73" s="9">
        <v>8.0865892303037343E-3</v>
      </c>
      <c r="LM73" s="6">
        <v>5</v>
      </c>
      <c r="LN73" s="6"/>
      <c r="LO73" s="6"/>
      <c r="LP73" s="6"/>
      <c r="LQ73" s="15">
        <v>65</v>
      </c>
      <c r="LR73" s="9">
        <v>0.75000000000000011</v>
      </c>
      <c r="LS73" s="9">
        <v>5.8762163855131488E-4</v>
      </c>
      <c r="LT73" s="9">
        <v>3.3419894324743578E-2</v>
      </c>
      <c r="LU73" s="9">
        <v>6.7866260396544208E-3</v>
      </c>
      <c r="LV73" s="6">
        <v>5</v>
      </c>
      <c r="LW73" s="6"/>
      <c r="LX73" s="6"/>
      <c r="LY73" s="6"/>
      <c r="LZ73" s="15">
        <v>65</v>
      </c>
      <c r="MA73" s="9">
        <v>0.75000000000000011</v>
      </c>
      <c r="MB73" s="9">
        <v>5.8573206199682092E-4</v>
      </c>
      <c r="MC73" s="9">
        <v>3.3444195682628172E-2</v>
      </c>
      <c r="MD73" s="9">
        <v>6.7596416100907308E-3</v>
      </c>
      <c r="ME73" s="6">
        <v>5</v>
      </c>
      <c r="MF73" s="6"/>
      <c r="MG73" s="6"/>
      <c r="MH73" s="6"/>
      <c r="MI73" s="15">
        <v>65</v>
      </c>
      <c r="MJ73" s="9">
        <v>0.75000000000000011</v>
      </c>
      <c r="MK73" s="9">
        <v>5.860565584769492E-4</v>
      </c>
      <c r="ML73" s="9">
        <v>3.3468514711304582E-2</v>
      </c>
      <c r="MM73" s="9">
        <v>6.7579869369035908E-3</v>
      </c>
      <c r="MN73" s="6">
        <v>5</v>
      </c>
      <c r="MO73" s="6"/>
      <c r="MP73" s="6"/>
      <c r="MQ73" s="6"/>
      <c r="MR73" s="15">
        <v>65</v>
      </c>
      <c r="MS73" s="9">
        <v>0.75000000000000011</v>
      </c>
      <c r="MT73" s="9">
        <v>5.8986116645971007E-4</v>
      </c>
      <c r="MU73" s="9">
        <v>3.3492851423622169E-2</v>
      </c>
      <c r="MV73" s="9">
        <v>6.7960873898740542E-3</v>
      </c>
      <c r="MW73" s="6">
        <v>5</v>
      </c>
      <c r="MX73" s="6"/>
      <c r="MY73" s="6"/>
      <c r="MZ73" s="6"/>
      <c r="NA73" s="15">
        <v>65</v>
      </c>
      <c r="NB73" s="9">
        <v>0.75000000000000011</v>
      </c>
      <c r="NC73" s="9">
        <v>5.9820407098143185E-4</v>
      </c>
      <c r="ND73" s="9">
        <v>3.3517205832439619E-2</v>
      </c>
      <c r="NE73" s="9">
        <v>6.8860308791494802E-3</v>
      </c>
      <c r="NF73" s="6">
        <v>5</v>
      </c>
    </row>
    <row r="74" spans="1:370">
      <c r="A74" s="6"/>
      <c r="B74" s="6"/>
      <c r="C74" s="6"/>
      <c r="D74" s="15">
        <f t="shared" ref="D74:D107" si="12">D73+1</f>
        <v>66</v>
      </c>
      <c r="E74" s="9">
        <f t="shared" si="10"/>
        <v>0.80000000000000016</v>
      </c>
      <c r="F74" s="9">
        <f t="shared" si="9"/>
        <v>9.5500000000000004E-5</v>
      </c>
      <c r="G74" s="9">
        <f>'mu (tau) a'!B67</f>
        <v>4.9251450000000002E-2</v>
      </c>
      <c r="H74" s="9">
        <f>F74*'qx (tau) a'!B67/G74</f>
        <v>9.3204771128565757E-5</v>
      </c>
      <c r="I74" s="6">
        <f t="shared" si="11"/>
        <v>5</v>
      </c>
      <c r="K74" s="6"/>
      <c r="L74" s="6"/>
      <c r="M74" s="6"/>
      <c r="N74" s="15">
        <v>66</v>
      </c>
      <c r="O74" s="9">
        <v>0.80000000000000016</v>
      </c>
      <c r="P74" s="9">
        <v>9.5500000000000004E-5</v>
      </c>
      <c r="Q74" s="9">
        <v>4.9251450000000002E-2</v>
      </c>
      <c r="R74" s="9">
        <v>9.3204771128565757E-5</v>
      </c>
      <c r="S74" s="6">
        <v>5</v>
      </c>
      <c r="T74" s="6"/>
      <c r="U74" s="6"/>
      <c r="V74" s="6"/>
      <c r="W74" s="15">
        <v>66</v>
      </c>
      <c r="X74" s="9">
        <v>0.80000000000000016</v>
      </c>
      <c r="Y74" s="9">
        <v>7.75E-5</v>
      </c>
      <c r="Z74" s="9">
        <v>4.5759750000000002E-2</v>
      </c>
      <c r="AA74" s="9">
        <v>7.5766486923551805E-5</v>
      </c>
      <c r="AB74" s="6">
        <v>5</v>
      </c>
      <c r="AC74" s="6"/>
      <c r="AD74" s="6"/>
      <c r="AE74" s="6"/>
      <c r="AF74" s="15">
        <v>66</v>
      </c>
      <c r="AG74" s="9">
        <v>0.80000000000000016</v>
      </c>
      <c r="AH74" s="9">
        <v>6.9499999999999995E-5</v>
      </c>
      <c r="AI74" s="9">
        <v>4.8960280000000002E-2</v>
      </c>
      <c r="AJ74" s="9">
        <v>6.7839291666632617E-5</v>
      </c>
      <c r="AK74" s="6">
        <v>5</v>
      </c>
      <c r="AL74" s="6"/>
      <c r="AM74" s="6"/>
      <c r="AN74" s="6"/>
      <c r="AO74" s="15">
        <v>66</v>
      </c>
      <c r="AP74" s="9">
        <v>0.80000000000000016</v>
      </c>
      <c r="AQ74" s="9">
        <v>7.5150000000000011E-4</v>
      </c>
      <c r="AR74" s="9">
        <v>4.74271E-2</v>
      </c>
      <c r="AS74" s="9">
        <v>7.3409195839509481E-4</v>
      </c>
      <c r="AT74" s="6">
        <v>5</v>
      </c>
      <c r="AU74" s="6"/>
      <c r="AV74" s="6"/>
      <c r="AW74" s="6"/>
      <c r="AX74" s="15">
        <v>66</v>
      </c>
      <c r="AY74" s="9">
        <v>0.80000000000000016</v>
      </c>
      <c r="AZ74" s="9">
        <v>7.8620000000000003E-4</v>
      </c>
      <c r="BA74" s="9">
        <v>4.5069529999999997E-2</v>
      </c>
      <c r="BB74" s="9">
        <v>7.6887359011731438E-4</v>
      </c>
      <c r="BC74" s="6">
        <v>5</v>
      </c>
      <c r="BD74" s="6"/>
      <c r="BE74" s="6"/>
      <c r="BF74" s="6"/>
      <c r="BG74" s="15">
        <v>66</v>
      </c>
      <c r="BH74" s="9">
        <v>0.80000000000000016</v>
      </c>
      <c r="BI74" s="9">
        <v>8.1540000000000009E-4</v>
      </c>
      <c r="BJ74" s="9">
        <v>4.3019340000000003E-2</v>
      </c>
      <c r="BK74" s="9">
        <v>7.9823027842826052E-4</v>
      </c>
      <c r="BL74" s="6">
        <v>5</v>
      </c>
      <c r="BM74" s="6"/>
      <c r="BN74" s="6"/>
      <c r="BO74" s="6"/>
      <c r="BP74" s="15">
        <v>66</v>
      </c>
      <c r="BQ74" s="9">
        <v>0.80000000000000016</v>
      </c>
      <c r="BR74" s="9">
        <v>8.3319999999999998E-4</v>
      </c>
      <c r="BS74" s="9">
        <v>4.2978540000000003E-2</v>
      </c>
      <c r="BT74" s="9">
        <v>8.1567176893398432E-4</v>
      </c>
      <c r="BU74" s="6">
        <v>5</v>
      </c>
      <c r="BV74" s="6"/>
      <c r="BW74" s="6"/>
      <c r="BX74" s="6"/>
      <c r="BY74" s="15">
        <v>66</v>
      </c>
      <c r="BZ74" s="9">
        <v>0.80000000000000016</v>
      </c>
      <c r="CA74" s="9">
        <v>8.7450000000000006E-4</v>
      </c>
      <c r="CB74" s="9">
        <v>4.2723219999999999E-2</v>
      </c>
      <c r="CC74" s="9">
        <v>8.5620995830838602E-4</v>
      </c>
      <c r="CD74" s="6">
        <v>5</v>
      </c>
      <c r="CE74" s="6"/>
      <c r="CF74" s="6"/>
      <c r="CG74" s="6"/>
      <c r="CH74" s="15">
        <v>66</v>
      </c>
      <c r="CI74" s="9">
        <v>0.80000000000000016</v>
      </c>
      <c r="CJ74" s="9">
        <v>9.3760000000000002E-4</v>
      </c>
      <c r="CK74" s="9">
        <v>4.4944329999999998E-2</v>
      </c>
      <c r="CL74" s="9">
        <v>9.1699314525325014E-4</v>
      </c>
      <c r="CM74" s="6">
        <v>5</v>
      </c>
      <c r="CN74" s="6"/>
      <c r="CO74" s="6"/>
      <c r="CP74" s="6"/>
      <c r="CQ74" s="15">
        <v>66</v>
      </c>
      <c r="CR74" s="9">
        <v>0.80000000000000016</v>
      </c>
      <c r="CS74" s="9">
        <v>9.9780000000000008E-4</v>
      </c>
      <c r="CT74" s="9">
        <v>4.3987169999999999E-2</v>
      </c>
      <c r="CU74" s="9">
        <v>9.763272055919942E-4</v>
      </c>
      <c r="CV74" s="6">
        <v>5</v>
      </c>
      <c r="CW74" s="6"/>
      <c r="CX74" s="6"/>
      <c r="CY74" s="6"/>
      <c r="CZ74" s="15">
        <v>66</v>
      </c>
      <c r="DA74" s="9">
        <v>0.80000000000000016</v>
      </c>
      <c r="DB74" s="9">
        <v>1.0597E-3</v>
      </c>
      <c r="DC74" s="9">
        <v>4.4197350000000003E-2</v>
      </c>
      <c r="DD74" s="9">
        <v>1.0367884877486998E-3</v>
      </c>
      <c r="DE74" s="6">
        <v>5</v>
      </c>
      <c r="DF74" s="6"/>
      <c r="DG74" s="6"/>
      <c r="DH74" s="6"/>
      <c r="DI74" s="15">
        <v>66</v>
      </c>
      <c r="DJ74" s="9">
        <v>0.80000000000000016</v>
      </c>
      <c r="DK74" s="9">
        <v>1.1202E-3</v>
      </c>
      <c r="DL74" s="9">
        <v>4.3192790000000002E-2</v>
      </c>
      <c r="DM74" s="9">
        <v>1.096519116732214E-3</v>
      </c>
      <c r="DN74" s="6">
        <v>5</v>
      </c>
      <c r="DO74" s="6"/>
      <c r="DP74" s="6"/>
      <c r="DQ74" s="6"/>
      <c r="DR74" s="15">
        <v>66</v>
      </c>
      <c r="DS74" s="9">
        <v>0.80000000000000016</v>
      </c>
      <c r="DT74" s="9">
        <v>1.2023000000000001E-3</v>
      </c>
      <c r="DU74" s="9">
        <v>4.3192389999999997E-2</v>
      </c>
      <c r="DV74" s="9">
        <v>1.1768838546790306E-3</v>
      </c>
      <c r="DW74" s="6">
        <v>5</v>
      </c>
      <c r="DX74" s="6"/>
      <c r="DY74" s="6"/>
      <c r="DZ74" s="6"/>
      <c r="EA74" s="15">
        <v>66</v>
      </c>
      <c r="EB74" s="9">
        <v>0.80000000000000016</v>
      </c>
      <c r="EC74" s="9">
        <v>1.2918999999999999E-3</v>
      </c>
      <c r="ED74" s="9">
        <v>4.052828E-2</v>
      </c>
      <c r="EE74" s="9">
        <v>1.2662406869474844E-3</v>
      </c>
      <c r="EF74" s="6">
        <v>5</v>
      </c>
      <c r="EG74" s="6"/>
      <c r="EH74" s="6"/>
      <c r="EI74" s="6"/>
      <c r="EJ74" s="15">
        <v>66</v>
      </c>
      <c r="EK74" s="9">
        <v>0.80000000000000016</v>
      </c>
      <c r="EL74" s="9">
        <v>1.3834000000000001E-3</v>
      </c>
      <c r="EM74" s="9">
        <v>3.9768749999999999E-2</v>
      </c>
      <c r="EN74" s="9">
        <v>1.3564282439352509E-3</v>
      </c>
      <c r="EO74" s="6">
        <v>5</v>
      </c>
      <c r="EP74" s="6"/>
      <c r="EQ74" s="6"/>
      <c r="ER74" s="6"/>
      <c r="ES74" s="15">
        <v>66</v>
      </c>
      <c r="ET74" s="9">
        <v>0.80000000000000016</v>
      </c>
      <c r="EU74" s="9">
        <v>1.4073E-3</v>
      </c>
      <c r="EV74" s="9">
        <v>3.9087209999999997E-2</v>
      </c>
      <c r="EW74" s="9">
        <v>1.3803235645368397E-3</v>
      </c>
      <c r="EX74" s="6">
        <v>5</v>
      </c>
      <c r="EY74" s="6"/>
      <c r="EZ74" s="6"/>
      <c r="FA74" s="6"/>
      <c r="FB74" s="15">
        <v>66</v>
      </c>
      <c r="FC74" s="9">
        <v>0.80000000000000016</v>
      </c>
      <c r="FD74" s="9">
        <v>1.3765000000000001E-3</v>
      </c>
      <c r="FE74" s="9">
        <v>3.8699940000000002E-2</v>
      </c>
      <c r="FF74" s="9">
        <v>1.3503702903673754E-3</v>
      </c>
      <c r="FG74" s="6">
        <v>5</v>
      </c>
      <c r="FH74" s="6"/>
      <c r="FI74" s="6"/>
      <c r="FJ74" s="6"/>
      <c r="FK74" s="15">
        <v>66</v>
      </c>
      <c r="FL74" s="9">
        <v>0.80000000000000016</v>
      </c>
      <c r="FM74" s="9">
        <v>1.2053000000000001E-3</v>
      </c>
      <c r="FN74" s="9">
        <v>3.7794540000000001E-2</v>
      </c>
      <c r="FO74" s="9">
        <v>1.1829457898945193E-3</v>
      </c>
      <c r="FP74" s="6">
        <v>5</v>
      </c>
      <c r="FQ74" s="6"/>
      <c r="FR74" s="6"/>
      <c r="FS74" s="6"/>
      <c r="FT74" s="15">
        <v>66</v>
      </c>
      <c r="FU74" s="9">
        <v>0.80000000000000016</v>
      </c>
      <c r="FV74" s="9">
        <v>1.0185999999999999E-3</v>
      </c>
      <c r="FW74" s="9">
        <v>3.727428E-2</v>
      </c>
      <c r="FX74" s="9">
        <v>9.9996370059998491E-4</v>
      </c>
      <c r="FY74" s="6">
        <v>5</v>
      </c>
      <c r="FZ74" s="6"/>
      <c r="GA74" s="6"/>
      <c r="GB74" s="6"/>
      <c r="GC74" s="15">
        <v>66</v>
      </c>
      <c r="GD74" s="9">
        <v>0.80000000000000016</v>
      </c>
      <c r="GE74" s="9">
        <v>8.3589999999999999E-4</v>
      </c>
      <c r="GF74" s="9">
        <v>3.6438150000000002E-2</v>
      </c>
      <c r="GG74" s="9">
        <v>8.2094319124324355E-4</v>
      </c>
      <c r="GH74" s="6">
        <v>5</v>
      </c>
      <c r="GI74" s="6"/>
      <c r="GJ74" s="6"/>
      <c r="GK74" s="6"/>
      <c r="GL74" s="15">
        <v>66</v>
      </c>
      <c r="GM74" s="9">
        <v>0.80000000000000016</v>
      </c>
      <c r="GN74" s="9">
        <v>7.2150000000000003E-4</v>
      </c>
      <c r="GO74" s="9">
        <v>3.5910169999999998E-2</v>
      </c>
      <c r="GP74" s="9">
        <v>7.0877385306168141E-4</v>
      </c>
      <c r="GQ74" s="6">
        <v>5</v>
      </c>
      <c r="GR74" s="6"/>
      <c r="GS74" s="6"/>
      <c r="GT74" s="6"/>
      <c r="GU74" s="15">
        <v>66</v>
      </c>
      <c r="GV74" s="9">
        <v>0.80000000000000016</v>
      </c>
      <c r="GW74" s="9">
        <v>6.4319999999999991E-4</v>
      </c>
      <c r="GX74" s="9">
        <v>3.5571569999999997E-2</v>
      </c>
      <c r="GY74" s="9">
        <v>6.3196013760427215E-4</v>
      </c>
      <c r="GZ74" s="6">
        <v>5</v>
      </c>
      <c r="HA74" s="6"/>
      <c r="HB74" s="6"/>
      <c r="HC74" s="6"/>
      <c r="HD74" s="15">
        <v>66</v>
      </c>
      <c r="HE74" s="9">
        <v>0.80000000000000016</v>
      </c>
      <c r="HF74" s="9">
        <v>6.1140000000000001E-4</v>
      </c>
      <c r="HG74" s="9">
        <v>3.4843810000000003E-2</v>
      </c>
      <c r="HH74" s="9">
        <v>6.0093065666469881E-4</v>
      </c>
      <c r="HI74" s="6">
        <v>5</v>
      </c>
      <c r="HJ74" s="6"/>
      <c r="HK74" s="6"/>
      <c r="HL74" s="6"/>
      <c r="HM74" s="15">
        <v>66</v>
      </c>
      <c r="HN74" s="9">
        <v>0.80000000000000016</v>
      </c>
      <c r="HO74" s="9">
        <v>6.1590000000000006E-4</v>
      </c>
      <c r="HP74" s="9">
        <v>3.4744299999999999E-2</v>
      </c>
      <c r="HQ74" s="9">
        <v>6.0538331113304926E-4</v>
      </c>
      <c r="HR74" s="6">
        <v>5</v>
      </c>
      <c r="HS74" s="6"/>
      <c r="HT74" s="6"/>
      <c r="HU74" s="6"/>
      <c r="HV74" s="15">
        <v>66</v>
      </c>
      <c r="HW74" s="9">
        <v>0.80000000000000016</v>
      </c>
      <c r="HX74" s="9">
        <v>6.1430000000000002E-4</v>
      </c>
      <c r="HY74" s="9">
        <v>3.4263050000000003E-2</v>
      </c>
      <c r="HZ74" s="9">
        <v>6.0395339083940279E-4</v>
      </c>
      <c r="IA74" s="6">
        <v>5</v>
      </c>
      <c r="IB74" s="6"/>
      <c r="IC74" s="6"/>
      <c r="ID74" s="6"/>
      <c r="IE74" s="15">
        <v>66</v>
      </c>
      <c r="IF74" s="9">
        <v>0.80000000000000016</v>
      </c>
      <c r="IG74" s="9">
        <v>6.7860000000000001E-4</v>
      </c>
      <c r="IH74" s="9">
        <v>3.3924570000000001E-2</v>
      </c>
      <c r="II74" s="9">
        <v>6.6728138862187506E-4</v>
      </c>
      <c r="IJ74" s="6">
        <v>5</v>
      </c>
      <c r="IK74" s="6"/>
      <c r="IL74" s="6"/>
      <c r="IM74" s="6"/>
      <c r="IN74" s="15">
        <v>66</v>
      </c>
      <c r="IO74" s="9">
        <v>0.80000000000000016</v>
      </c>
      <c r="IP74" s="9">
        <v>7.203E-4</v>
      </c>
      <c r="IQ74" s="9">
        <v>3.3863690000000002E-2</v>
      </c>
      <c r="IR74" s="9">
        <v>7.0830722703284839E-4</v>
      </c>
      <c r="IS74" s="6">
        <v>5</v>
      </c>
      <c r="IT74" s="6"/>
      <c r="IU74" s="6"/>
      <c r="IV74" s="6"/>
      <c r="IW74" s="15">
        <v>66</v>
      </c>
      <c r="IX74" s="9">
        <v>0.80000000000000016</v>
      </c>
      <c r="IY74" s="9">
        <v>7.6090000000000001E-4</v>
      </c>
      <c r="IZ74" s="9">
        <v>3.3398860000000002E-2</v>
      </c>
      <c r="JA74" s="9">
        <v>7.4840213264764125E-4</v>
      </c>
      <c r="JB74" s="6">
        <v>5</v>
      </c>
      <c r="JC74" s="6"/>
      <c r="JD74" s="6"/>
      <c r="JE74" s="6"/>
      <c r="JF74" s="15">
        <v>66</v>
      </c>
      <c r="JG74" s="9">
        <v>0.80000000000000016</v>
      </c>
      <c r="JH74" s="9">
        <v>7.7189999999999995E-4</v>
      </c>
      <c r="JI74" s="9">
        <v>3.3085370000000003E-2</v>
      </c>
      <c r="JJ74" s="9">
        <v>7.5933836330075789E-4</v>
      </c>
      <c r="JK74" s="6">
        <v>5</v>
      </c>
      <c r="JL74" s="6"/>
      <c r="JM74" s="6"/>
      <c r="JN74" s="6"/>
      <c r="JO74" s="15">
        <v>66</v>
      </c>
      <c r="JP74" s="9">
        <v>0.80000000000000016</v>
      </c>
      <c r="JQ74" s="9">
        <v>7.5889999999999996E-4</v>
      </c>
      <c r="JR74" s="9">
        <v>3.2942819999999998E-2</v>
      </c>
      <c r="JS74" s="9">
        <v>7.4660244933493858E-4</v>
      </c>
      <c r="JT74" s="6">
        <v>5</v>
      </c>
      <c r="JU74" s="6"/>
      <c r="JV74" s="6"/>
      <c r="JW74" s="6"/>
      <c r="JX74" s="15">
        <v>66</v>
      </c>
      <c r="JY74" s="9">
        <v>0.80000000000000016</v>
      </c>
      <c r="JZ74" s="9">
        <v>5.9820407098143185E-4</v>
      </c>
      <c r="KA74" s="9">
        <v>3.602389014741008E-2</v>
      </c>
      <c r="KB74" s="9">
        <v>6.4076551444103734E-3</v>
      </c>
      <c r="KC74" s="6">
        <v>5</v>
      </c>
      <c r="KD74" s="6"/>
      <c r="KE74" s="6"/>
      <c r="KF74" s="6"/>
      <c r="KG74" s="15">
        <v>66</v>
      </c>
      <c r="KH74" s="9">
        <v>0.80000000000000016</v>
      </c>
      <c r="KI74" s="9">
        <v>6.1174633838589974E-4</v>
      </c>
      <c r="KJ74" s="9">
        <v>3.6049916362641161E-2</v>
      </c>
      <c r="KK74" s="9">
        <v>6.5487328661358963E-3</v>
      </c>
      <c r="KL74" s="6">
        <v>5</v>
      </c>
      <c r="KM74" s="6"/>
      <c r="KN74" s="6"/>
      <c r="KO74" s="6"/>
      <c r="KP74" s="15">
        <v>66</v>
      </c>
      <c r="KQ74" s="9">
        <v>0.80000000000000016</v>
      </c>
      <c r="KR74" s="9">
        <v>6.3053627460265833E-4</v>
      </c>
      <c r="KS74" s="9">
        <v>3.6075961381057453E-2</v>
      </c>
      <c r="KT74" s="9">
        <v>6.7455601632585077E-3</v>
      </c>
      <c r="KU74" s="6">
        <v>5</v>
      </c>
      <c r="KV74" s="6"/>
      <c r="KW74" s="6"/>
      <c r="KX74" s="6"/>
      <c r="KY74" s="15">
        <v>66</v>
      </c>
      <c r="KZ74" s="9">
        <v>0.80000000000000016</v>
      </c>
      <c r="LA74" s="9">
        <v>6.5376687471115763E-4</v>
      </c>
      <c r="LB74" s="9">
        <v>3.6102025216243748E-2</v>
      </c>
      <c r="LC74" s="9">
        <v>6.989440319637075E-3</v>
      </c>
      <c r="LD74" s="6">
        <v>5</v>
      </c>
      <c r="LE74" s="6"/>
      <c r="LF74" s="6"/>
      <c r="LG74" s="6"/>
      <c r="LH74" s="15">
        <v>66</v>
      </c>
      <c r="LI74" s="9">
        <v>0.80000000000000016</v>
      </c>
      <c r="LJ74" s="9">
        <v>6.7954429789301985E-4</v>
      </c>
      <c r="LK74" s="9">
        <v>3.6128107881794602E-2</v>
      </c>
      <c r="LL74" s="9">
        <v>7.2599851811012868E-3</v>
      </c>
      <c r="LM74" s="6">
        <v>5</v>
      </c>
      <c r="LN74" s="6"/>
      <c r="LO74" s="6"/>
      <c r="LP74" s="6"/>
      <c r="LQ74" s="15">
        <v>66</v>
      </c>
      <c r="LR74" s="9">
        <v>0.80000000000000016</v>
      </c>
      <c r="LS74" s="9">
        <v>7.0477165416094197E-4</v>
      </c>
      <c r="LT74" s="9">
        <v>3.6154209391314411E-2</v>
      </c>
      <c r="LU74" s="9">
        <v>7.5240343757943052E-3</v>
      </c>
      <c r="LV74" s="6">
        <v>5</v>
      </c>
      <c r="LW74" s="6"/>
      <c r="LX74" s="6"/>
      <c r="LY74" s="6"/>
      <c r="LZ74" s="15">
        <v>66</v>
      </c>
      <c r="MA74" s="9">
        <v>0.80000000000000016</v>
      </c>
      <c r="MB74" s="9">
        <v>5.8762163855131488E-4</v>
      </c>
      <c r="MC74" s="9">
        <v>3.5919973046986117E-2</v>
      </c>
      <c r="MD74" s="9">
        <v>6.3140382282954322E-3</v>
      </c>
      <c r="ME74" s="6">
        <v>5</v>
      </c>
      <c r="MF74" s="6"/>
      <c r="MG74" s="6"/>
      <c r="MH74" s="6"/>
      <c r="MI74" s="15">
        <v>66</v>
      </c>
      <c r="MJ74" s="9">
        <v>0.80000000000000016</v>
      </c>
      <c r="MK74" s="9">
        <v>5.8573206199682092E-4</v>
      </c>
      <c r="ML74" s="9">
        <v>3.5945924185127757E-2</v>
      </c>
      <c r="MM74" s="9">
        <v>6.2887394263973365E-3</v>
      </c>
      <c r="MN74" s="6">
        <v>5</v>
      </c>
      <c r="MO74" s="6"/>
      <c r="MP74" s="6"/>
      <c r="MQ74" s="6"/>
      <c r="MR74" s="15">
        <v>66</v>
      </c>
      <c r="MS74" s="9">
        <v>0.80000000000000016</v>
      </c>
      <c r="MT74" s="9">
        <v>5.860565584769492E-4</v>
      </c>
      <c r="MU74" s="9">
        <v>3.5971894072213642E-2</v>
      </c>
      <c r="MV74" s="9">
        <v>6.2869136719786974E-3</v>
      </c>
      <c r="MW74" s="6">
        <v>5</v>
      </c>
      <c r="MX74" s="6"/>
      <c r="MY74" s="6"/>
      <c r="MZ74" s="6"/>
      <c r="NA74" s="15">
        <v>66</v>
      </c>
      <c r="NB74" s="9">
        <v>0.80000000000000016</v>
      </c>
      <c r="NC74" s="9">
        <v>5.8986116645971007E-4</v>
      </c>
      <c r="ND74" s="9">
        <v>3.5997882721789283E-2</v>
      </c>
      <c r="NE74" s="9">
        <v>6.3220839092569632E-3</v>
      </c>
      <c r="NF74" s="6">
        <v>5</v>
      </c>
    </row>
    <row r="75" spans="1:370">
      <c r="A75" s="6"/>
      <c r="B75" s="6"/>
      <c r="C75" s="6"/>
      <c r="D75" s="15">
        <f t="shared" si="12"/>
        <v>67</v>
      </c>
      <c r="E75" s="9">
        <f t="shared" si="10"/>
        <v>0.8500000000000002</v>
      </c>
      <c r="F75" s="9">
        <f t="shared" si="9"/>
        <v>9.5500000000000004E-5</v>
      </c>
      <c r="G75" s="9">
        <f>'mu (tau) a'!B68</f>
        <v>5.3268179999999998E-2</v>
      </c>
      <c r="H75" s="9">
        <f>F75*'qx (tau) a'!B68/G75</f>
        <v>9.3022437034642448E-5</v>
      </c>
      <c r="I75" s="6">
        <f t="shared" si="11"/>
        <v>5</v>
      </c>
      <c r="K75" s="6"/>
      <c r="L75" s="6"/>
      <c r="M75" s="6"/>
      <c r="N75" s="15">
        <v>67</v>
      </c>
      <c r="O75" s="9">
        <v>0.8500000000000002</v>
      </c>
      <c r="P75" s="9">
        <v>9.5500000000000004E-5</v>
      </c>
      <c r="Q75" s="9">
        <v>5.3268179999999998E-2</v>
      </c>
      <c r="R75" s="9">
        <v>9.3022437034642448E-5</v>
      </c>
      <c r="S75" s="6">
        <v>5</v>
      </c>
      <c r="T75" s="6"/>
      <c r="U75" s="6"/>
      <c r="V75" s="6"/>
      <c r="W75" s="15">
        <v>67</v>
      </c>
      <c r="X75" s="9">
        <v>0.8500000000000002</v>
      </c>
      <c r="Y75" s="9">
        <v>7.75E-5</v>
      </c>
      <c r="Z75" s="9">
        <v>4.9565089999999999E-2</v>
      </c>
      <c r="AA75" s="9">
        <v>7.5625805884746707E-5</v>
      </c>
      <c r="AB75" s="6">
        <v>5</v>
      </c>
      <c r="AC75" s="6"/>
      <c r="AD75" s="6"/>
      <c r="AE75" s="6"/>
      <c r="AF75" s="15">
        <v>67</v>
      </c>
      <c r="AG75" s="9">
        <v>0.8500000000000002</v>
      </c>
      <c r="AH75" s="9">
        <v>6.9499999999999995E-5</v>
      </c>
      <c r="AI75" s="9">
        <v>5.2989319999999999E-2</v>
      </c>
      <c r="AJ75" s="9">
        <v>6.7706158240943642E-5</v>
      </c>
      <c r="AK75" s="6">
        <v>5</v>
      </c>
      <c r="AL75" s="6"/>
      <c r="AM75" s="6"/>
      <c r="AN75" s="6"/>
      <c r="AO75" s="15">
        <v>67</v>
      </c>
      <c r="AP75" s="9">
        <v>0.8500000000000002</v>
      </c>
      <c r="AQ75" s="9">
        <v>7.5150000000000011E-4</v>
      </c>
      <c r="AR75" s="9">
        <v>5.1307709999999999E-2</v>
      </c>
      <c r="AS75" s="9">
        <v>7.3270331271849793E-4</v>
      </c>
      <c r="AT75" s="6">
        <v>5</v>
      </c>
      <c r="AU75" s="6"/>
      <c r="AV75" s="6"/>
      <c r="AW75" s="6"/>
      <c r="AX75" s="15">
        <v>67</v>
      </c>
      <c r="AY75" s="9">
        <v>0.8500000000000002</v>
      </c>
      <c r="AZ75" s="9">
        <v>7.8620000000000003E-4</v>
      </c>
      <c r="BA75" s="9">
        <v>4.8781400000000003E-2</v>
      </c>
      <c r="BB75" s="9">
        <v>7.6748049957565793E-4</v>
      </c>
      <c r="BC75" s="6">
        <v>5</v>
      </c>
      <c r="BD75" s="6"/>
      <c r="BE75" s="6"/>
      <c r="BF75" s="6"/>
      <c r="BG75" s="15">
        <v>67</v>
      </c>
      <c r="BH75" s="9">
        <v>0.8500000000000002</v>
      </c>
      <c r="BI75" s="9">
        <v>8.1540000000000009E-4</v>
      </c>
      <c r="BJ75" s="9">
        <v>4.6665600000000002E-2</v>
      </c>
      <c r="BK75" s="9">
        <v>7.9680828031783576E-4</v>
      </c>
      <c r="BL75" s="6">
        <v>5</v>
      </c>
      <c r="BM75" s="6"/>
      <c r="BN75" s="6"/>
      <c r="BO75" s="6"/>
      <c r="BP75" s="15">
        <v>67</v>
      </c>
      <c r="BQ75" s="9">
        <v>0.8500000000000002</v>
      </c>
      <c r="BR75" s="9">
        <v>8.3319999999999998E-4</v>
      </c>
      <c r="BS75" s="9">
        <v>4.6623129999999999E-2</v>
      </c>
      <c r="BT75" s="9">
        <v>8.142192554639726E-4</v>
      </c>
      <c r="BU75" s="6">
        <v>5</v>
      </c>
      <c r="BV75" s="6"/>
      <c r="BW75" s="6"/>
      <c r="BX75" s="6"/>
      <c r="BY75" s="15">
        <v>67</v>
      </c>
      <c r="BZ75" s="9">
        <v>0.8500000000000002</v>
      </c>
      <c r="CA75" s="9">
        <v>8.7450000000000006E-4</v>
      </c>
      <c r="CB75" s="9">
        <v>4.6350519999999999E-2</v>
      </c>
      <c r="CC75" s="9">
        <v>8.5469237270692988E-4</v>
      </c>
      <c r="CD75" s="6">
        <v>5</v>
      </c>
      <c r="CE75" s="6"/>
      <c r="CF75" s="6"/>
      <c r="CG75" s="6"/>
      <c r="CH75" s="15">
        <v>67</v>
      </c>
      <c r="CI75" s="9">
        <v>0.8500000000000002</v>
      </c>
      <c r="CJ75" s="9">
        <v>9.3760000000000002E-4</v>
      </c>
      <c r="CK75" s="9">
        <v>4.870973E-2</v>
      </c>
      <c r="CL75" s="9">
        <v>9.1530767130099057E-4</v>
      </c>
      <c r="CM75" s="6">
        <v>5</v>
      </c>
      <c r="CN75" s="6"/>
      <c r="CO75" s="6"/>
      <c r="CP75" s="6"/>
      <c r="CQ75" s="15">
        <v>67</v>
      </c>
      <c r="CR75" s="9">
        <v>0.8500000000000002</v>
      </c>
      <c r="CS75" s="9">
        <v>9.9780000000000008E-4</v>
      </c>
      <c r="CT75" s="9">
        <v>4.7668950000000002E-2</v>
      </c>
      <c r="CU75" s="9">
        <v>9.7457170069825325E-4</v>
      </c>
      <c r="CV75" s="6">
        <v>5</v>
      </c>
      <c r="CW75" s="6"/>
      <c r="CX75" s="6"/>
      <c r="CY75" s="6"/>
      <c r="CZ75" s="15">
        <v>67</v>
      </c>
      <c r="DA75" s="9">
        <v>0.8500000000000002</v>
      </c>
      <c r="DB75" s="9">
        <v>1.0597E-3</v>
      </c>
      <c r="DC75" s="9">
        <v>4.7925200000000001E-2</v>
      </c>
      <c r="DD75" s="9">
        <v>1.0349010228856634E-3</v>
      </c>
      <c r="DE75" s="6">
        <v>5</v>
      </c>
      <c r="DF75" s="6"/>
      <c r="DG75" s="6"/>
      <c r="DH75" s="6"/>
      <c r="DI75" s="15">
        <v>67</v>
      </c>
      <c r="DJ75" s="9">
        <v>0.8500000000000002</v>
      </c>
      <c r="DK75" s="9">
        <v>1.1202E-3</v>
      </c>
      <c r="DL75" s="9">
        <v>4.6833880000000001E-2</v>
      </c>
      <c r="DM75" s="9">
        <v>1.0945686083237178E-3</v>
      </c>
      <c r="DN75" s="6">
        <v>5</v>
      </c>
      <c r="DO75" s="6"/>
      <c r="DP75" s="6"/>
      <c r="DQ75" s="6"/>
      <c r="DR75" s="15">
        <v>67</v>
      </c>
      <c r="DS75" s="9">
        <v>0.8500000000000002</v>
      </c>
      <c r="DT75" s="9">
        <v>1.2023000000000001E-3</v>
      </c>
      <c r="DU75" s="9">
        <v>4.6849389999999998E-2</v>
      </c>
      <c r="DV75" s="9">
        <v>1.1747812145259523E-3</v>
      </c>
      <c r="DW75" s="6">
        <v>5</v>
      </c>
      <c r="DX75" s="6"/>
      <c r="DY75" s="6"/>
      <c r="DZ75" s="6"/>
      <c r="EA75" s="15">
        <v>67</v>
      </c>
      <c r="EB75" s="9">
        <v>0.8500000000000002</v>
      </c>
      <c r="EC75" s="9">
        <v>1.2918999999999999E-3</v>
      </c>
      <c r="ED75" s="9">
        <v>4.4007289999999998E-2</v>
      </c>
      <c r="EE75" s="9">
        <v>1.2640855971362925E-3</v>
      </c>
      <c r="EF75" s="6">
        <v>5</v>
      </c>
      <c r="EG75" s="6"/>
      <c r="EH75" s="6"/>
      <c r="EI75" s="6"/>
      <c r="EJ75" s="15">
        <v>67</v>
      </c>
      <c r="EK75" s="9">
        <v>0.8500000000000002</v>
      </c>
      <c r="EL75" s="9">
        <v>1.3834000000000001E-3</v>
      </c>
      <c r="EM75" s="9">
        <v>4.3189819999999997E-2</v>
      </c>
      <c r="EN75" s="9">
        <v>1.354156935361157E-3</v>
      </c>
      <c r="EO75" s="6">
        <v>5</v>
      </c>
      <c r="EP75" s="6"/>
      <c r="EQ75" s="6"/>
      <c r="ER75" s="6"/>
      <c r="ES75" s="15">
        <v>67</v>
      </c>
      <c r="ET75" s="9">
        <v>0.8500000000000002</v>
      </c>
      <c r="EU75" s="9">
        <v>1.4073E-3</v>
      </c>
      <c r="EV75" s="9">
        <v>4.2459879999999998E-2</v>
      </c>
      <c r="EW75" s="9">
        <v>1.3780442516559163E-3</v>
      </c>
      <c r="EX75" s="6">
        <v>5</v>
      </c>
      <c r="EY75" s="6"/>
      <c r="EZ75" s="6"/>
      <c r="FA75" s="6"/>
      <c r="FB75" s="15">
        <v>67</v>
      </c>
      <c r="FC75" s="9">
        <v>0.8500000000000002</v>
      </c>
      <c r="FD75" s="9">
        <v>1.3765000000000001E-3</v>
      </c>
      <c r="FE75" s="9">
        <v>4.2028129999999997E-2</v>
      </c>
      <c r="FF75" s="9">
        <v>1.3481696293649041E-3</v>
      </c>
      <c r="FG75" s="6">
        <v>5</v>
      </c>
      <c r="FH75" s="6"/>
      <c r="FI75" s="6"/>
      <c r="FJ75" s="6"/>
      <c r="FK75" s="15">
        <v>67</v>
      </c>
      <c r="FL75" s="9">
        <v>0.8500000000000002</v>
      </c>
      <c r="FM75" s="9">
        <v>1.2053000000000001E-3</v>
      </c>
      <c r="FN75" s="9">
        <v>4.1053249999999999E-2</v>
      </c>
      <c r="FO75" s="9">
        <v>1.1810570382612827E-3</v>
      </c>
      <c r="FP75" s="6">
        <v>5</v>
      </c>
      <c r="FQ75" s="6"/>
      <c r="FR75" s="6"/>
      <c r="FS75" s="6"/>
      <c r="FT75" s="15">
        <v>67</v>
      </c>
      <c r="FU75" s="9">
        <v>0.8500000000000002</v>
      </c>
      <c r="FV75" s="9">
        <v>1.0185999999999999E-3</v>
      </c>
      <c r="FW75" s="9">
        <v>4.0487099999999998E-2</v>
      </c>
      <c r="FX75" s="9">
        <v>9.9838906555421345E-4</v>
      </c>
      <c r="FY75" s="6">
        <v>5</v>
      </c>
      <c r="FZ75" s="6"/>
      <c r="GA75" s="6"/>
      <c r="GB75" s="6"/>
      <c r="GC75" s="15">
        <v>67</v>
      </c>
      <c r="GD75" s="9">
        <v>0.8500000000000002</v>
      </c>
      <c r="GE75" s="9">
        <v>8.3589999999999999E-4</v>
      </c>
      <c r="GF75" s="9">
        <v>3.9582279999999997E-2</v>
      </c>
      <c r="GG75" s="9">
        <v>8.1967754737726059E-4</v>
      </c>
      <c r="GH75" s="6">
        <v>5</v>
      </c>
      <c r="GI75" s="6"/>
      <c r="GJ75" s="6"/>
      <c r="GK75" s="6"/>
      <c r="GL75" s="15">
        <v>67</v>
      </c>
      <c r="GM75" s="9">
        <v>0.8500000000000002</v>
      </c>
      <c r="GN75" s="9">
        <v>7.2150000000000003E-4</v>
      </c>
      <c r="GO75" s="9">
        <v>3.9003749999999997E-2</v>
      </c>
      <c r="GP75" s="9">
        <v>7.0769866205172582E-4</v>
      </c>
      <c r="GQ75" s="6">
        <v>5</v>
      </c>
      <c r="GR75" s="6"/>
      <c r="GS75" s="6"/>
      <c r="GT75" s="6"/>
      <c r="GU75" s="15">
        <v>67</v>
      </c>
      <c r="GV75" s="9">
        <v>0.8500000000000002</v>
      </c>
      <c r="GW75" s="9">
        <v>6.4319999999999991E-4</v>
      </c>
      <c r="GX75" s="9">
        <v>3.8634740000000001E-2</v>
      </c>
      <c r="GY75" s="9">
        <v>6.3101049966946844E-4</v>
      </c>
      <c r="GZ75" s="6">
        <v>5</v>
      </c>
      <c r="HA75" s="6"/>
      <c r="HB75" s="6"/>
      <c r="HC75" s="6"/>
      <c r="HD75" s="15">
        <v>67</v>
      </c>
      <c r="HE75" s="9">
        <v>0.8500000000000002</v>
      </c>
      <c r="HF75" s="9">
        <v>6.1140000000000001E-4</v>
      </c>
      <c r="HG75" s="9">
        <v>3.7848130000000001E-2</v>
      </c>
      <c r="HH75" s="9">
        <v>6.0004468294734775E-4</v>
      </c>
      <c r="HI75" s="6">
        <v>5</v>
      </c>
      <c r="HJ75" s="6"/>
      <c r="HK75" s="6"/>
      <c r="HL75" s="6"/>
      <c r="HM75" s="15">
        <v>67</v>
      </c>
      <c r="HN75" s="9">
        <v>0.8500000000000002</v>
      </c>
      <c r="HO75" s="9">
        <v>6.1590000000000006E-4</v>
      </c>
      <c r="HP75" s="9">
        <v>3.774098E-2</v>
      </c>
      <c r="HQ75" s="9">
        <v>6.0449292736966564E-4</v>
      </c>
      <c r="HR75" s="6">
        <v>5</v>
      </c>
      <c r="HS75" s="6"/>
      <c r="HT75" s="6"/>
      <c r="HU75" s="6"/>
      <c r="HV75" s="15">
        <v>67</v>
      </c>
      <c r="HW75" s="9">
        <v>0.8500000000000002</v>
      </c>
      <c r="HX75" s="9">
        <v>6.1430000000000002E-4</v>
      </c>
      <c r="HY75" s="9">
        <v>3.722777E-2</v>
      </c>
      <c r="HZ75" s="9">
        <v>6.0307445124969884E-4</v>
      </c>
      <c r="IA75" s="6">
        <v>5</v>
      </c>
      <c r="IB75" s="6"/>
      <c r="IC75" s="6"/>
      <c r="ID75" s="6"/>
      <c r="IE75" s="15">
        <v>67</v>
      </c>
      <c r="IF75" s="9">
        <v>0.8500000000000002</v>
      </c>
      <c r="IG75" s="9">
        <v>6.7860000000000001E-4</v>
      </c>
      <c r="IH75" s="9">
        <v>3.6850689999999998E-2</v>
      </c>
      <c r="II75" s="9">
        <v>6.6632281821588698E-4</v>
      </c>
      <c r="IJ75" s="6">
        <v>5</v>
      </c>
      <c r="IK75" s="6"/>
      <c r="IL75" s="6"/>
      <c r="IM75" s="6"/>
      <c r="IN75" s="15">
        <v>67</v>
      </c>
      <c r="IO75" s="9">
        <v>0.8500000000000002</v>
      </c>
      <c r="IP75" s="9">
        <v>7.203E-4</v>
      </c>
      <c r="IQ75" s="9">
        <v>3.6799360000000003E-2</v>
      </c>
      <c r="IR75" s="9">
        <v>7.0728622318431619E-4</v>
      </c>
      <c r="IS75" s="6">
        <v>5</v>
      </c>
      <c r="IT75" s="6"/>
      <c r="IU75" s="6"/>
      <c r="IV75" s="6"/>
      <c r="IW75" s="15">
        <v>67</v>
      </c>
      <c r="IX75" s="9">
        <v>0.8500000000000002</v>
      </c>
      <c r="IY75" s="9">
        <v>7.6090000000000001E-4</v>
      </c>
      <c r="IZ75" s="9">
        <v>3.6324719999999998E-2</v>
      </c>
      <c r="JA75" s="9">
        <v>7.4732686377210905E-4</v>
      </c>
      <c r="JB75" s="6">
        <v>5</v>
      </c>
      <c r="JC75" s="6"/>
      <c r="JD75" s="6"/>
      <c r="JE75" s="6"/>
      <c r="JF75" s="15">
        <v>67</v>
      </c>
      <c r="JG75" s="9">
        <v>0.8500000000000002</v>
      </c>
      <c r="JH75" s="9">
        <v>7.7189999999999995E-4</v>
      </c>
      <c r="JI75" s="9">
        <v>3.5973900000000003E-2</v>
      </c>
      <c r="JJ75" s="9">
        <v>7.5826114524697058E-4</v>
      </c>
      <c r="JK75" s="6">
        <v>5</v>
      </c>
      <c r="JL75" s="6"/>
      <c r="JM75" s="6"/>
      <c r="JN75" s="6"/>
      <c r="JO75" s="15">
        <v>67</v>
      </c>
      <c r="JP75" s="9">
        <v>0.8500000000000002</v>
      </c>
      <c r="JQ75" s="9">
        <v>7.5889999999999996E-4</v>
      </c>
      <c r="JR75" s="9">
        <v>3.5828810000000003E-2</v>
      </c>
      <c r="JS75" s="9">
        <v>7.4554414489345303E-4</v>
      </c>
      <c r="JT75" s="6">
        <v>5</v>
      </c>
      <c r="JU75" s="6"/>
      <c r="JV75" s="6"/>
      <c r="JW75" s="6"/>
      <c r="JX75" s="15">
        <v>67</v>
      </c>
      <c r="JY75" s="9">
        <v>0.8500000000000002</v>
      </c>
      <c r="JZ75" s="9">
        <v>5.8986116645971007E-4</v>
      </c>
      <c r="KA75" s="9">
        <v>3.9106444067808853E-2</v>
      </c>
      <c r="KB75" s="9">
        <v>5.8202528668150127E-3</v>
      </c>
      <c r="KC75" s="6">
        <v>5</v>
      </c>
      <c r="KD75" s="6"/>
      <c r="KE75" s="6"/>
      <c r="KF75" s="6"/>
      <c r="KG75" s="15">
        <v>67</v>
      </c>
      <c r="KH75" s="9">
        <v>0.8500000000000002</v>
      </c>
      <c r="KI75" s="9">
        <v>5.9820407098143185E-4</v>
      </c>
      <c r="KJ75" s="9">
        <v>3.9134380767358562E-2</v>
      </c>
      <c r="KK75" s="9">
        <v>5.8990361293282433E-3</v>
      </c>
      <c r="KL75" s="6">
        <v>5</v>
      </c>
      <c r="KM75" s="6"/>
      <c r="KN75" s="6"/>
      <c r="KO75" s="6"/>
      <c r="KP75" s="15">
        <v>67</v>
      </c>
      <c r="KQ75" s="9">
        <v>0.8500000000000002</v>
      </c>
      <c r="KR75" s="9">
        <v>6.1174633838589974E-4</v>
      </c>
      <c r="KS75" s="9">
        <v>3.9162337424211983E-2</v>
      </c>
      <c r="KT75" s="9">
        <v>6.0287688178188321E-3</v>
      </c>
      <c r="KU75" s="6">
        <v>5</v>
      </c>
      <c r="KV75" s="6"/>
      <c r="KW75" s="6"/>
      <c r="KX75" s="6"/>
      <c r="KY75" s="15">
        <v>67</v>
      </c>
      <c r="KZ75" s="9">
        <v>0.8500000000000002</v>
      </c>
      <c r="LA75" s="9">
        <v>6.3053627460265833E-4</v>
      </c>
      <c r="LB75" s="9">
        <v>3.9190314052626143E-2</v>
      </c>
      <c r="LC75" s="9">
        <v>6.2098682633309771E-3</v>
      </c>
      <c r="LD75" s="6">
        <v>5</v>
      </c>
      <c r="LE75" s="6"/>
      <c r="LF75" s="6"/>
      <c r="LG75" s="6"/>
      <c r="LH75" s="15">
        <v>67</v>
      </c>
      <c r="LI75" s="9">
        <v>0.8500000000000002</v>
      </c>
      <c r="LJ75" s="9">
        <v>6.5376687471115763E-4</v>
      </c>
      <c r="LK75" s="9">
        <v>3.9218310666868227E-2</v>
      </c>
      <c r="LL75" s="9">
        <v>6.4342392861149802E-3</v>
      </c>
      <c r="LM75" s="6">
        <v>5</v>
      </c>
      <c r="LN75" s="6"/>
      <c r="LO75" s="6"/>
      <c r="LP75" s="6"/>
      <c r="LQ75" s="15">
        <v>67</v>
      </c>
      <c r="LR75" s="9">
        <v>0.8500000000000002</v>
      </c>
      <c r="LS75" s="9">
        <v>6.7954429789301985E-4</v>
      </c>
      <c r="LT75" s="9">
        <v>3.9246327281215652E-2</v>
      </c>
      <c r="LU75" s="9">
        <v>6.6831308298885778E-3</v>
      </c>
      <c r="LV75" s="6">
        <v>5</v>
      </c>
      <c r="LW75" s="6"/>
      <c r="LX75" s="6"/>
      <c r="LY75" s="6"/>
      <c r="LZ75" s="15">
        <v>67</v>
      </c>
      <c r="MA75" s="9">
        <v>0.8500000000000002</v>
      </c>
      <c r="MB75" s="9">
        <v>7.0477165416094197E-4</v>
      </c>
      <c r="MC75" s="9">
        <v>3.9274363909955999E-2</v>
      </c>
      <c r="MD75" s="9">
        <v>6.9260352543756721E-3</v>
      </c>
      <c r="ME75" s="6">
        <v>5</v>
      </c>
      <c r="MF75" s="6"/>
      <c r="MG75" s="6"/>
      <c r="MH75" s="6"/>
      <c r="MI75" s="15">
        <v>67</v>
      </c>
      <c r="MJ75" s="9">
        <v>0.8500000000000002</v>
      </c>
      <c r="MK75" s="9">
        <v>5.8762163855131488E-4</v>
      </c>
      <c r="ML75" s="9">
        <v>3.9022753570564561E-2</v>
      </c>
      <c r="MM75" s="9">
        <v>5.8115787270455483E-3</v>
      </c>
      <c r="MN75" s="6">
        <v>5</v>
      </c>
      <c r="MO75" s="6"/>
      <c r="MP75" s="6"/>
      <c r="MQ75" s="6"/>
      <c r="MR75" s="15">
        <v>67</v>
      </c>
      <c r="MS75" s="9">
        <v>0.8500000000000002</v>
      </c>
      <c r="MT75" s="9">
        <v>5.8573206199682092E-4</v>
      </c>
      <c r="MU75" s="9">
        <v>3.9050630483643448E-2</v>
      </c>
      <c r="MV75" s="9">
        <v>5.7880492722606298E-3</v>
      </c>
      <c r="MW75" s="6">
        <v>5</v>
      </c>
      <c r="MX75" s="6"/>
      <c r="MY75" s="6"/>
      <c r="MZ75" s="6"/>
      <c r="NA75" s="15">
        <v>67</v>
      </c>
      <c r="NB75" s="9">
        <v>0.8500000000000002</v>
      </c>
      <c r="NC75" s="9">
        <v>5.860565584769492E-4</v>
      </c>
      <c r="ND75" s="9">
        <v>3.9078527311316051E-2</v>
      </c>
      <c r="NE75" s="9">
        <v>5.7861374979739531E-3</v>
      </c>
      <c r="NF75" s="6">
        <v>5</v>
      </c>
    </row>
    <row r="76" spans="1:370">
      <c r="A76" s="6"/>
      <c r="B76" s="6"/>
      <c r="C76" s="6"/>
      <c r="D76" s="15">
        <f t="shared" si="12"/>
        <v>68</v>
      </c>
      <c r="E76" s="9">
        <f t="shared" si="10"/>
        <v>0.90000000000000024</v>
      </c>
      <c r="F76" s="9">
        <f t="shared" si="9"/>
        <v>9.5500000000000004E-5</v>
      </c>
      <c r="G76" s="9">
        <f>'mu (tau) a'!B69</f>
        <v>5.795894E-2</v>
      </c>
      <c r="H76" s="9">
        <f>F76*'qx (tau) a'!B69/G76</f>
        <v>9.2810396635963332E-5</v>
      </c>
      <c r="I76" s="6">
        <f t="shared" si="11"/>
        <v>5</v>
      </c>
      <c r="K76" s="6"/>
      <c r="L76" s="6"/>
      <c r="M76" s="6"/>
      <c r="N76" s="15">
        <v>68</v>
      </c>
      <c r="O76" s="9">
        <v>0.90000000000000024</v>
      </c>
      <c r="P76" s="9">
        <v>9.5500000000000004E-5</v>
      </c>
      <c r="Q76" s="9">
        <v>5.795894E-2</v>
      </c>
      <c r="R76" s="9">
        <v>9.2810396635963332E-5</v>
      </c>
      <c r="S76" s="6">
        <v>5</v>
      </c>
      <c r="T76" s="6"/>
      <c r="U76" s="6"/>
      <c r="V76" s="6"/>
      <c r="W76" s="15">
        <v>68</v>
      </c>
      <c r="X76" s="9">
        <v>0.90000000000000024</v>
      </c>
      <c r="Y76" s="9">
        <v>7.75E-5</v>
      </c>
      <c r="Z76" s="9">
        <v>5.4052509999999998E-2</v>
      </c>
      <c r="AA76" s="9">
        <v>7.5460575743846125E-5</v>
      </c>
      <c r="AB76" s="6">
        <v>5</v>
      </c>
      <c r="AC76" s="6"/>
      <c r="AD76" s="6"/>
      <c r="AE76" s="6"/>
      <c r="AF76" s="15">
        <v>68</v>
      </c>
      <c r="AG76" s="9">
        <v>0.90000000000000024</v>
      </c>
      <c r="AH76" s="9">
        <v>6.9499999999999995E-5</v>
      </c>
      <c r="AI76" s="9">
        <v>5.7711640000000002E-2</v>
      </c>
      <c r="AJ76" s="9">
        <v>6.7550767661428432E-5</v>
      </c>
      <c r="AK76" s="6">
        <v>5</v>
      </c>
      <c r="AL76" s="6"/>
      <c r="AM76" s="6"/>
      <c r="AN76" s="6"/>
      <c r="AO76" s="15">
        <v>68</v>
      </c>
      <c r="AP76" s="9">
        <v>0.90000000000000024</v>
      </c>
      <c r="AQ76" s="9">
        <v>7.5150000000000011E-4</v>
      </c>
      <c r="AR76" s="9">
        <v>5.5855839999999997E-2</v>
      </c>
      <c r="AS76" s="9">
        <v>7.3108232585885398E-4</v>
      </c>
      <c r="AT76" s="6">
        <v>5</v>
      </c>
      <c r="AU76" s="6"/>
      <c r="AV76" s="6"/>
      <c r="AW76" s="6"/>
      <c r="AX76" s="15">
        <v>68</v>
      </c>
      <c r="AY76" s="9">
        <v>0.90000000000000024</v>
      </c>
      <c r="AZ76" s="9">
        <v>7.8620000000000003E-4</v>
      </c>
      <c r="BA76" s="9">
        <v>5.3187129999999999E-2</v>
      </c>
      <c r="BB76" s="9">
        <v>7.6583367528949202E-4</v>
      </c>
      <c r="BC76" s="6">
        <v>5</v>
      </c>
      <c r="BD76" s="6"/>
      <c r="BE76" s="6"/>
      <c r="BF76" s="6"/>
      <c r="BG76" s="15">
        <v>68</v>
      </c>
      <c r="BH76" s="9">
        <v>0.90000000000000024</v>
      </c>
      <c r="BI76" s="9">
        <v>8.1540000000000009E-4</v>
      </c>
      <c r="BJ76" s="9">
        <v>5.1017E-2</v>
      </c>
      <c r="BK76" s="9">
        <v>7.9511769018170424E-4</v>
      </c>
      <c r="BL76" s="6">
        <v>5</v>
      </c>
      <c r="BM76" s="6"/>
      <c r="BN76" s="6"/>
      <c r="BO76" s="6"/>
      <c r="BP76" s="15">
        <v>68</v>
      </c>
      <c r="BQ76" s="9">
        <v>0.90000000000000024</v>
      </c>
      <c r="BR76" s="9">
        <v>8.3319999999999998E-4</v>
      </c>
      <c r="BS76" s="9">
        <v>5.0961039999999999E-2</v>
      </c>
      <c r="BT76" s="9">
        <v>8.1249713561575671E-4</v>
      </c>
      <c r="BU76" s="6">
        <v>5</v>
      </c>
      <c r="BV76" s="6"/>
      <c r="BW76" s="6"/>
      <c r="BX76" s="6"/>
      <c r="BY76" s="15">
        <v>68</v>
      </c>
      <c r="BZ76" s="9">
        <v>0.90000000000000024</v>
      </c>
      <c r="CA76" s="9">
        <v>8.7450000000000006E-4</v>
      </c>
      <c r="CB76" s="9">
        <v>5.066006E-2</v>
      </c>
      <c r="CC76" s="9">
        <v>8.5289611244045117E-4</v>
      </c>
      <c r="CD76" s="6">
        <v>5</v>
      </c>
      <c r="CE76" s="6"/>
      <c r="CF76" s="6"/>
      <c r="CG76" s="6"/>
      <c r="CH76" s="15">
        <v>68</v>
      </c>
      <c r="CI76" s="9">
        <v>0.90000000000000024</v>
      </c>
      <c r="CJ76" s="9">
        <v>9.3760000000000002E-4</v>
      </c>
      <c r="CK76" s="9">
        <v>5.3157299999999998E-2</v>
      </c>
      <c r="CL76" s="9">
        <v>9.1332505089611403E-4</v>
      </c>
      <c r="CM76" s="6">
        <v>5</v>
      </c>
      <c r="CN76" s="6"/>
      <c r="CO76" s="6"/>
      <c r="CP76" s="6"/>
      <c r="CQ76" s="15">
        <v>68</v>
      </c>
      <c r="CR76" s="9">
        <v>0.90000000000000024</v>
      </c>
      <c r="CS76" s="9">
        <v>9.9780000000000008E-4</v>
      </c>
      <c r="CT76" s="9">
        <v>5.2009010000000001E-2</v>
      </c>
      <c r="CU76" s="9">
        <v>9.7251034380389084E-4</v>
      </c>
      <c r="CV76" s="6">
        <v>5</v>
      </c>
      <c r="CW76" s="6"/>
      <c r="CX76" s="6"/>
      <c r="CY76" s="6"/>
      <c r="CZ76" s="15">
        <v>68</v>
      </c>
      <c r="DA76" s="9">
        <v>0.90000000000000024</v>
      </c>
      <c r="DB76" s="9">
        <v>1.0597E-3</v>
      </c>
      <c r="DC76" s="9">
        <v>5.2315939999999998E-2</v>
      </c>
      <c r="DD76" s="9">
        <v>1.0326868961544034E-3</v>
      </c>
      <c r="DE76" s="6">
        <v>5</v>
      </c>
      <c r="DF76" s="6"/>
      <c r="DG76" s="6"/>
      <c r="DH76" s="6"/>
      <c r="DI76" s="15">
        <v>68</v>
      </c>
      <c r="DJ76" s="9">
        <v>0.90000000000000024</v>
      </c>
      <c r="DK76" s="9">
        <v>1.1202E-3</v>
      </c>
      <c r="DL76" s="9">
        <v>5.1131360000000001E-2</v>
      </c>
      <c r="DM76" s="9">
        <v>1.0922750528442819E-3</v>
      </c>
      <c r="DN76" s="6">
        <v>5</v>
      </c>
      <c r="DO76" s="6"/>
      <c r="DP76" s="6"/>
      <c r="DQ76" s="6"/>
      <c r="DR76" s="15">
        <v>68</v>
      </c>
      <c r="DS76" s="9">
        <v>0.90000000000000024</v>
      </c>
      <c r="DT76" s="9">
        <v>1.2023000000000001E-3</v>
      </c>
      <c r="DU76" s="9">
        <v>5.1162600000000003E-2</v>
      </c>
      <c r="DV76" s="9">
        <v>1.1723107663019472E-3</v>
      </c>
      <c r="DW76" s="6">
        <v>5</v>
      </c>
      <c r="DX76" s="6"/>
      <c r="DY76" s="6"/>
      <c r="DZ76" s="6"/>
      <c r="EA76" s="15">
        <v>68</v>
      </c>
      <c r="EB76" s="9">
        <v>0.90000000000000024</v>
      </c>
      <c r="EC76" s="9">
        <v>1.2918999999999999E-3</v>
      </c>
      <c r="ED76" s="9">
        <v>4.8124069999999998E-2</v>
      </c>
      <c r="EE76" s="9">
        <v>1.2615447967721765E-3</v>
      </c>
      <c r="EF76" s="6">
        <v>5</v>
      </c>
      <c r="EG76" s="6"/>
      <c r="EH76" s="6"/>
      <c r="EI76" s="6"/>
      <c r="EJ76" s="15">
        <v>68</v>
      </c>
      <c r="EK76" s="9">
        <v>0.90000000000000024</v>
      </c>
      <c r="EL76" s="9">
        <v>1.3834000000000001E-3</v>
      </c>
      <c r="EM76" s="9">
        <v>4.7240560000000001E-2</v>
      </c>
      <c r="EN76" s="9">
        <v>1.3514776327376305E-3</v>
      </c>
      <c r="EO76" s="6">
        <v>5</v>
      </c>
      <c r="EP76" s="6"/>
      <c r="EQ76" s="6"/>
      <c r="ER76" s="6"/>
      <c r="ES76" s="15">
        <v>68</v>
      </c>
      <c r="ET76" s="9">
        <v>0.90000000000000024</v>
      </c>
      <c r="EU76" s="9">
        <v>1.4073E-3</v>
      </c>
      <c r="EV76" s="9">
        <v>4.6439420000000002E-2</v>
      </c>
      <c r="EW76" s="9">
        <v>1.3753644368082116E-3</v>
      </c>
      <c r="EX76" s="6">
        <v>5</v>
      </c>
      <c r="EY76" s="6"/>
      <c r="EZ76" s="6"/>
      <c r="FA76" s="6"/>
      <c r="FB76" s="15">
        <v>68</v>
      </c>
      <c r="FC76" s="9">
        <v>0.90000000000000024</v>
      </c>
      <c r="FD76" s="9">
        <v>1.3765000000000001E-3</v>
      </c>
      <c r="FE76" s="9">
        <v>4.5952699999999999E-2</v>
      </c>
      <c r="FF76" s="9">
        <v>1.3455834398196408E-3</v>
      </c>
      <c r="FG76" s="6">
        <v>5</v>
      </c>
      <c r="FH76" s="6"/>
      <c r="FI76" s="6"/>
      <c r="FJ76" s="6"/>
      <c r="FK76" s="15">
        <v>68</v>
      </c>
      <c r="FL76" s="9">
        <v>0.90000000000000024</v>
      </c>
      <c r="FM76" s="9">
        <v>1.2053000000000001E-3</v>
      </c>
      <c r="FN76" s="9">
        <v>4.4904300000000001E-2</v>
      </c>
      <c r="FO76" s="9">
        <v>1.178832643466216E-3</v>
      </c>
      <c r="FP76" s="6">
        <v>5</v>
      </c>
      <c r="FQ76" s="6"/>
      <c r="FR76" s="6"/>
      <c r="FS76" s="6"/>
      <c r="FT76" s="15">
        <v>68</v>
      </c>
      <c r="FU76" s="9">
        <v>0.90000000000000024</v>
      </c>
      <c r="FV76" s="9">
        <v>1.0185999999999999E-3</v>
      </c>
      <c r="FW76" s="9">
        <v>4.4267210000000001E-2</v>
      </c>
      <c r="FX76" s="9">
        <v>9.9654282521984103E-4</v>
      </c>
      <c r="FY76" s="6">
        <v>5</v>
      </c>
      <c r="FZ76" s="6"/>
      <c r="GA76" s="6"/>
      <c r="GB76" s="6"/>
      <c r="GC76" s="15">
        <v>68</v>
      </c>
      <c r="GD76" s="9">
        <v>0.90000000000000024</v>
      </c>
      <c r="GE76" s="9">
        <v>8.3589999999999999E-4</v>
      </c>
      <c r="GF76" s="9">
        <v>4.3278030000000002E-2</v>
      </c>
      <c r="GG76" s="9">
        <v>8.1819503297631609E-4</v>
      </c>
      <c r="GH76" s="6">
        <v>5</v>
      </c>
      <c r="GI76" s="6"/>
      <c r="GJ76" s="6"/>
      <c r="GK76" s="6"/>
      <c r="GL76" s="15">
        <v>68</v>
      </c>
      <c r="GM76" s="9">
        <v>0.90000000000000024</v>
      </c>
      <c r="GN76" s="9">
        <v>7.2150000000000003E-4</v>
      </c>
      <c r="GO76" s="9">
        <v>4.2635689999999997E-2</v>
      </c>
      <c r="GP76" s="9">
        <v>7.0644021100631899E-4</v>
      </c>
      <c r="GQ76" s="6">
        <v>5</v>
      </c>
      <c r="GR76" s="6"/>
      <c r="GS76" s="6"/>
      <c r="GT76" s="6"/>
      <c r="GU76" s="15">
        <v>68</v>
      </c>
      <c r="GV76" s="9">
        <v>0.90000000000000024</v>
      </c>
      <c r="GW76" s="9">
        <v>6.4319999999999991E-4</v>
      </c>
      <c r="GX76" s="9">
        <v>4.2221979999999999E-2</v>
      </c>
      <c r="GY76" s="9">
        <v>6.2990213609120168E-4</v>
      </c>
      <c r="GZ76" s="6">
        <v>5</v>
      </c>
      <c r="HA76" s="6"/>
      <c r="HB76" s="6"/>
      <c r="HC76" s="6"/>
      <c r="HD76" s="15">
        <v>68</v>
      </c>
      <c r="HE76" s="9">
        <v>0.90000000000000024</v>
      </c>
      <c r="HF76" s="9">
        <v>6.1140000000000001E-4</v>
      </c>
      <c r="HG76" s="9">
        <v>4.1359880000000002E-2</v>
      </c>
      <c r="HH76" s="9">
        <v>5.9901246198006369E-4</v>
      </c>
      <c r="HI76" s="6">
        <v>5</v>
      </c>
      <c r="HJ76" s="6"/>
      <c r="HK76" s="6"/>
      <c r="HL76" s="6"/>
      <c r="HM76" s="15">
        <v>68</v>
      </c>
      <c r="HN76" s="9">
        <v>0.90000000000000024</v>
      </c>
      <c r="HO76" s="9">
        <v>6.1590000000000006E-4</v>
      </c>
      <c r="HP76" s="9">
        <v>4.1233069999999997E-2</v>
      </c>
      <c r="HQ76" s="9">
        <v>6.0345879033503946E-4</v>
      </c>
      <c r="HR76" s="6">
        <v>5</v>
      </c>
      <c r="HS76" s="6"/>
      <c r="HT76" s="6"/>
      <c r="HU76" s="6"/>
      <c r="HV76" s="15">
        <v>68</v>
      </c>
      <c r="HW76" s="9">
        <v>0.90000000000000024</v>
      </c>
      <c r="HX76" s="9">
        <v>6.1430000000000002E-4</v>
      </c>
      <c r="HY76" s="9">
        <v>4.0669139999999999E-2</v>
      </c>
      <c r="HZ76" s="9">
        <v>6.0205739312412312E-4</v>
      </c>
      <c r="IA76" s="6">
        <v>5</v>
      </c>
      <c r="IB76" s="6"/>
      <c r="IC76" s="6"/>
      <c r="ID76" s="6"/>
      <c r="IE76" s="15">
        <v>68</v>
      </c>
      <c r="IF76" s="9">
        <v>0.90000000000000024</v>
      </c>
      <c r="IG76" s="9">
        <v>6.7860000000000001E-4</v>
      </c>
      <c r="IH76" s="9">
        <v>4.0263960000000001E-2</v>
      </c>
      <c r="II76" s="9">
        <v>6.6520798490759484E-4</v>
      </c>
      <c r="IJ76" s="6">
        <v>5</v>
      </c>
      <c r="IK76" s="6"/>
      <c r="IL76" s="6"/>
      <c r="IM76" s="6"/>
      <c r="IN76" s="15">
        <v>68</v>
      </c>
      <c r="IO76" s="9">
        <v>0.90000000000000024</v>
      </c>
      <c r="IP76" s="9">
        <v>7.203E-4</v>
      </c>
      <c r="IQ76" s="9">
        <v>4.019139E-2</v>
      </c>
      <c r="IR76" s="9">
        <v>7.0611009686402985E-4</v>
      </c>
      <c r="IS76" s="6">
        <v>5</v>
      </c>
      <c r="IT76" s="6"/>
      <c r="IU76" s="6"/>
      <c r="IV76" s="6"/>
      <c r="IW76" s="15">
        <v>68</v>
      </c>
      <c r="IX76" s="9">
        <v>0.90000000000000024</v>
      </c>
      <c r="IY76" s="9">
        <v>7.6090000000000001E-4</v>
      </c>
      <c r="IZ76" s="9">
        <v>3.9693230000000003E-2</v>
      </c>
      <c r="JA76" s="9">
        <v>7.4609250751324601E-4</v>
      </c>
      <c r="JB76" s="6">
        <v>5</v>
      </c>
      <c r="JC76" s="6"/>
      <c r="JD76" s="6"/>
      <c r="JE76" s="6"/>
      <c r="JF76" s="15">
        <v>68</v>
      </c>
      <c r="JG76" s="9">
        <v>0.90000000000000024</v>
      </c>
      <c r="JH76" s="9">
        <v>7.7189999999999995E-4</v>
      </c>
      <c r="JI76" s="9">
        <v>3.9321120000000001E-2</v>
      </c>
      <c r="JJ76" s="9">
        <v>7.5701661359086399E-4</v>
      </c>
      <c r="JK76" s="6">
        <v>5</v>
      </c>
      <c r="JL76" s="6"/>
      <c r="JM76" s="6"/>
      <c r="JN76" s="6"/>
      <c r="JO76" s="15">
        <v>68</v>
      </c>
      <c r="JP76" s="9">
        <v>0.90000000000000024</v>
      </c>
      <c r="JQ76" s="9">
        <v>7.5889999999999996E-4</v>
      </c>
      <c r="JR76" s="9">
        <v>3.9151600000000002E-2</v>
      </c>
      <c r="JS76" s="9">
        <v>7.443291339562112E-4</v>
      </c>
      <c r="JT76" s="6">
        <v>5</v>
      </c>
      <c r="JU76" s="6"/>
      <c r="JV76" s="6"/>
      <c r="JW76" s="6"/>
      <c r="JX76" s="15">
        <v>68</v>
      </c>
      <c r="JY76" s="9">
        <v>0.90000000000000024</v>
      </c>
      <c r="JZ76" s="9">
        <v>5.860565584769492E-4</v>
      </c>
      <c r="KA76" s="9">
        <v>4.2707926033399173E-2</v>
      </c>
      <c r="KB76" s="9">
        <v>5.295066566774447E-3</v>
      </c>
      <c r="KC76" s="6">
        <v>5</v>
      </c>
      <c r="KD76" s="6"/>
      <c r="KE76" s="6"/>
      <c r="KF76" s="6"/>
      <c r="KG76" s="15">
        <v>68</v>
      </c>
      <c r="KH76" s="9">
        <v>0.90000000000000024</v>
      </c>
      <c r="KI76" s="9">
        <v>5.8986116645971007E-4</v>
      </c>
      <c r="KJ76" s="9">
        <v>4.2738233693910797E-2</v>
      </c>
      <c r="KK76" s="9">
        <v>5.3262726486739652E-3</v>
      </c>
      <c r="KL76" s="6">
        <v>5</v>
      </c>
      <c r="KM76" s="6"/>
      <c r="KN76" s="6"/>
      <c r="KO76" s="6"/>
      <c r="KP76" s="15">
        <v>68</v>
      </c>
      <c r="KQ76" s="9">
        <v>0.90000000000000024</v>
      </c>
      <c r="KR76" s="9">
        <v>5.9820407098143185E-4</v>
      </c>
      <c r="KS76" s="9">
        <v>4.2768562862240088E-2</v>
      </c>
      <c r="KT76" s="9">
        <v>5.3982198039897421E-3</v>
      </c>
      <c r="KU76" s="6">
        <v>5</v>
      </c>
      <c r="KV76" s="6"/>
      <c r="KW76" s="6"/>
      <c r="KX76" s="6"/>
      <c r="KY76" s="15">
        <v>68</v>
      </c>
      <c r="KZ76" s="9">
        <v>0.90000000000000024</v>
      </c>
      <c r="LA76" s="9">
        <v>6.1174633838589974E-4</v>
      </c>
      <c r="LB76" s="9">
        <v>4.2798913553650043E-2</v>
      </c>
      <c r="LC76" s="9">
        <v>5.5168311027643021E-3</v>
      </c>
      <c r="LD76" s="6">
        <v>5</v>
      </c>
      <c r="LE76" s="6"/>
      <c r="LF76" s="6"/>
      <c r="LG76" s="6"/>
      <c r="LH76" s="15">
        <v>68</v>
      </c>
      <c r="LI76" s="9">
        <v>0.90000000000000024</v>
      </c>
      <c r="LJ76" s="9">
        <v>6.3053627460265833E-4</v>
      </c>
      <c r="LK76" s="9">
        <v>4.2829285783414502E-2</v>
      </c>
      <c r="LL76" s="9">
        <v>5.6824081293190189E-3</v>
      </c>
      <c r="LM76" s="6">
        <v>5</v>
      </c>
      <c r="LN76" s="6"/>
      <c r="LO76" s="6"/>
      <c r="LP76" s="6"/>
      <c r="LQ76" s="15">
        <v>68</v>
      </c>
      <c r="LR76" s="9">
        <v>0.90000000000000024</v>
      </c>
      <c r="LS76" s="9">
        <v>6.5376687471115763E-4</v>
      </c>
      <c r="LT76" s="9">
        <v>4.285967956681818E-2</v>
      </c>
      <c r="LU76" s="9">
        <v>5.8875580688926366E-3</v>
      </c>
      <c r="LV76" s="6">
        <v>5</v>
      </c>
      <c r="LW76" s="6"/>
      <c r="LX76" s="6"/>
      <c r="LY76" s="6"/>
      <c r="LZ76" s="15">
        <v>68</v>
      </c>
      <c r="MA76" s="9">
        <v>0.90000000000000024</v>
      </c>
      <c r="MB76" s="9">
        <v>6.7954429789301985E-4</v>
      </c>
      <c r="MC76" s="9">
        <v>4.2890094919156581E-2</v>
      </c>
      <c r="MD76" s="9">
        <v>6.1151370472483282E-3</v>
      </c>
      <c r="ME76" s="6">
        <v>5</v>
      </c>
      <c r="MF76" s="6"/>
      <c r="MG76" s="6"/>
      <c r="MH76" s="6"/>
      <c r="MI76" s="15">
        <v>68</v>
      </c>
      <c r="MJ76" s="9">
        <v>0.90000000000000024</v>
      </c>
      <c r="MK76" s="9">
        <v>7.0477165416094197E-4</v>
      </c>
      <c r="ML76" s="9">
        <v>4.2920531855736098E-2</v>
      </c>
      <c r="MM76" s="9">
        <v>6.3372025810203743E-3</v>
      </c>
      <c r="MN76" s="6">
        <v>5</v>
      </c>
      <c r="MO76" s="6"/>
      <c r="MP76" s="6"/>
      <c r="MQ76" s="6"/>
      <c r="MR76" s="15">
        <v>68</v>
      </c>
      <c r="MS76" s="9">
        <v>0.90000000000000024</v>
      </c>
      <c r="MT76" s="9">
        <v>5.8762163855131488E-4</v>
      </c>
      <c r="MU76" s="9">
        <v>4.2647375174830963E-2</v>
      </c>
      <c r="MV76" s="9">
        <v>5.3170010425767017E-3</v>
      </c>
      <c r="MW76" s="6">
        <v>5</v>
      </c>
      <c r="MX76" s="6"/>
      <c r="MY76" s="6"/>
      <c r="MZ76" s="6"/>
      <c r="NA76" s="15">
        <v>68</v>
      </c>
      <c r="NB76" s="9">
        <v>0.90000000000000024</v>
      </c>
      <c r="NC76" s="9">
        <v>5.8573206199682092E-4</v>
      </c>
      <c r="ND76" s="9">
        <v>4.2677639865453032E-2</v>
      </c>
      <c r="NE76" s="9">
        <v>5.2952444172638079E-3</v>
      </c>
      <c r="NF76" s="6">
        <v>5</v>
      </c>
    </row>
    <row r="77" spans="1:370">
      <c r="A77" s="6"/>
      <c r="B77" s="6"/>
      <c r="C77" s="6"/>
      <c r="D77" s="15">
        <f t="shared" si="12"/>
        <v>69</v>
      </c>
      <c r="E77" s="9">
        <f t="shared" si="10"/>
        <v>0.95000000000000029</v>
      </c>
      <c r="F77" s="9">
        <f t="shared" si="9"/>
        <v>9.5500000000000004E-5</v>
      </c>
      <c r="G77" s="9">
        <f>'mu (tau) a'!B70</f>
        <v>6.263233E-2</v>
      </c>
      <c r="H77" s="9">
        <f>F77*'qx (tau) a'!B70/G77</f>
        <v>9.2600113072593661E-5</v>
      </c>
      <c r="I77" s="6">
        <f t="shared" si="11"/>
        <v>5</v>
      </c>
      <c r="K77" s="6"/>
      <c r="L77" s="6"/>
      <c r="M77" s="6"/>
      <c r="N77" s="15">
        <v>69</v>
      </c>
      <c r="O77" s="9">
        <v>0.95000000000000029</v>
      </c>
      <c r="P77" s="9">
        <v>9.5500000000000004E-5</v>
      </c>
      <c r="Q77" s="9">
        <v>6.263233E-2</v>
      </c>
      <c r="R77" s="9">
        <v>9.2600113072593661E-5</v>
      </c>
      <c r="S77" s="6">
        <v>5</v>
      </c>
      <c r="T77" s="6"/>
      <c r="U77" s="6"/>
      <c r="V77" s="6"/>
      <c r="W77" s="15">
        <v>69</v>
      </c>
      <c r="X77" s="9">
        <v>0.95000000000000029</v>
      </c>
      <c r="Y77" s="9">
        <v>7.75E-5</v>
      </c>
      <c r="Z77" s="9">
        <v>5.8504859999999999E-2</v>
      </c>
      <c r="AA77" s="9">
        <v>7.5297368030621733E-5</v>
      </c>
      <c r="AB77" s="6">
        <v>5</v>
      </c>
      <c r="AC77" s="6"/>
      <c r="AD77" s="6"/>
      <c r="AE77" s="6"/>
      <c r="AF77" s="15">
        <v>69</v>
      </c>
      <c r="AG77" s="9">
        <v>0.95000000000000029</v>
      </c>
      <c r="AH77" s="9">
        <v>6.9499999999999995E-5</v>
      </c>
      <c r="AI77" s="9">
        <v>6.2424210000000001E-2</v>
      </c>
      <c r="AJ77" s="9">
        <v>6.7396414067554864E-5</v>
      </c>
      <c r="AK77" s="6">
        <v>5</v>
      </c>
      <c r="AL77" s="6"/>
      <c r="AM77" s="6"/>
      <c r="AN77" s="6"/>
      <c r="AO77" s="15">
        <v>69</v>
      </c>
      <c r="AP77" s="9">
        <v>0.95000000000000029</v>
      </c>
      <c r="AQ77" s="9">
        <v>7.5150000000000011E-4</v>
      </c>
      <c r="AR77" s="9">
        <v>6.0376359999999997E-2</v>
      </c>
      <c r="AS77" s="9">
        <v>7.2947840313659202E-4</v>
      </c>
      <c r="AT77" s="6">
        <v>5</v>
      </c>
      <c r="AU77" s="6"/>
      <c r="AV77" s="6"/>
      <c r="AW77" s="6"/>
      <c r="AX77" s="15">
        <v>69</v>
      </c>
      <c r="AY77" s="9">
        <v>0.95000000000000029</v>
      </c>
      <c r="AZ77" s="9">
        <v>7.8620000000000003E-4</v>
      </c>
      <c r="BA77" s="9">
        <v>5.7555149999999999E-2</v>
      </c>
      <c r="BB77" s="9">
        <v>7.6420790348040099E-4</v>
      </c>
      <c r="BC77" s="6">
        <v>5</v>
      </c>
      <c r="BD77" s="6"/>
      <c r="BE77" s="6"/>
      <c r="BF77" s="6"/>
      <c r="BG77" s="15">
        <v>69</v>
      </c>
      <c r="BH77" s="9">
        <v>0.95000000000000029</v>
      </c>
      <c r="BI77" s="9">
        <v>8.1540000000000009E-4</v>
      </c>
      <c r="BJ77" s="9">
        <v>5.5351329999999997E-2</v>
      </c>
      <c r="BK77" s="9">
        <v>7.9344100277265253E-4</v>
      </c>
      <c r="BL77" s="6">
        <v>5</v>
      </c>
      <c r="BM77" s="6"/>
      <c r="BN77" s="6"/>
      <c r="BO77" s="6"/>
      <c r="BP77" s="15">
        <v>69</v>
      </c>
      <c r="BQ77" s="9">
        <v>0.95000000000000029</v>
      </c>
      <c r="BR77" s="9">
        <v>8.3319999999999998E-4</v>
      </c>
      <c r="BS77" s="9">
        <v>5.5288490000000003E-2</v>
      </c>
      <c r="BT77" s="9">
        <v>8.1078632293991014E-4</v>
      </c>
      <c r="BU77" s="6">
        <v>5</v>
      </c>
      <c r="BV77" s="6"/>
      <c r="BW77" s="6"/>
      <c r="BX77" s="6"/>
      <c r="BY77" s="15">
        <v>69</v>
      </c>
      <c r="BZ77" s="9">
        <v>0.95000000000000029</v>
      </c>
      <c r="CA77" s="9">
        <v>8.7450000000000006E-4</v>
      </c>
      <c r="CB77" s="9">
        <v>5.495075E-2</v>
      </c>
      <c r="CC77" s="9">
        <v>8.5111528204801575E-4</v>
      </c>
      <c r="CD77" s="6">
        <v>5</v>
      </c>
      <c r="CE77" s="6"/>
      <c r="CF77" s="6"/>
      <c r="CG77" s="6"/>
      <c r="CH77" s="15">
        <v>69</v>
      </c>
      <c r="CI77" s="9">
        <v>0.95000000000000029</v>
      </c>
      <c r="CJ77" s="9">
        <v>9.3760000000000002E-4</v>
      </c>
      <c r="CK77" s="9">
        <v>5.7590389999999998E-2</v>
      </c>
      <c r="CL77" s="9">
        <v>9.1135730888434682E-4</v>
      </c>
      <c r="CM77" s="6">
        <v>5</v>
      </c>
      <c r="CN77" s="6"/>
      <c r="CO77" s="6"/>
      <c r="CP77" s="6"/>
      <c r="CQ77" s="15">
        <v>69</v>
      </c>
      <c r="CR77" s="9">
        <v>0.95000000000000029</v>
      </c>
      <c r="CS77" s="9">
        <v>9.9780000000000008E-4</v>
      </c>
      <c r="CT77" s="9">
        <v>5.6332550000000002E-2</v>
      </c>
      <c r="CU77" s="9">
        <v>9.7046562692439814E-4</v>
      </c>
      <c r="CV77" s="6">
        <v>5</v>
      </c>
      <c r="CW77" s="6"/>
      <c r="CX77" s="6"/>
      <c r="CY77" s="6"/>
      <c r="CZ77" s="15">
        <v>69</v>
      </c>
      <c r="DA77" s="9">
        <v>0.95000000000000029</v>
      </c>
      <c r="DB77" s="9">
        <v>1.0597E-3</v>
      </c>
      <c r="DC77" s="9">
        <v>5.669623E-2</v>
      </c>
      <c r="DD77" s="9">
        <v>1.0304877168552478E-3</v>
      </c>
      <c r="DE77" s="6">
        <v>5</v>
      </c>
      <c r="DF77" s="6"/>
      <c r="DG77" s="6"/>
      <c r="DH77" s="6"/>
      <c r="DI77" s="15">
        <v>69</v>
      </c>
      <c r="DJ77" s="9">
        <v>0.95000000000000029</v>
      </c>
      <c r="DK77" s="9">
        <v>1.1202E-3</v>
      </c>
      <c r="DL77" s="9">
        <v>5.5416590000000002E-2</v>
      </c>
      <c r="DM77" s="9">
        <v>1.089998018607785E-3</v>
      </c>
      <c r="DN77" s="6">
        <v>5</v>
      </c>
      <c r="DO77" s="6"/>
      <c r="DP77" s="6"/>
      <c r="DQ77" s="6"/>
      <c r="DR77" s="15">
        <v>69</v>
      </c>
      <c r="DS77" s="9">
        <v>0.95000000000000029</v>
      </c>
      <c r="DT77" s="9">
        <v>1.2023000000000001E-3</v>
      </c>
      <c r="DU77" s="9">
        <v>5.5484529999999997E-2</v>
      </c>
      <c r="DV77" s="9">
        <v>1.1698459676237683E-3</v>
      </c>
      <c r="DW77" s="6">
        <v>5</v>
      </c>
      <c r="DX77" s="6"/>
      <c r="DY77" s="6"/>
      <c r="DZ77" s="6"/>
      <c r="EA77" s="15">
        <v>69</v>
      </c>
      <c r="EB77" s="9">
        <v>0.95000000000000029</v>
      </c>
      <c r="EC77" s="9">
        <v>1.2918999999999999E-3</v>
      </c>
      <c r="ED77" s="9">
        <v>5.2250419999999999E-2</v>
      </c>
      <c r="EE77" s="9">
        <v>1.2590081195136805E-3</v>
      </c>
      <c r="EF77" s="6">
        <v>5</v>
      </c>
      <c r="EG77" s="6"/>
      <c r="EH77" s="6"/>
      <c r="EI77" s="6"/>
      <c r="EJ77" s="15">
        <v>69</v>
      </c>
      <c r="EK77" s="9">
        <v>0.95000000000000029</v>
      </c>
      <c r="EL77" s="9">
        <v>1.3834000000000001E-3</v>
      </c>
      <c r="EM77" s="9">
        <v>5.1300859999999997E-2</v>
      </c>
      <c r="EN77" s="9">
        <v>1.3488026359012308E-3</v>
      </c>
      <c r="EO77" s="6">
        <v>5</v>
      </c>
      <c r="EP77" s="6"/>
      <c r="EQ77" s="6"/>
      <c r="ER77" s="6"/>
      <c r="ES77" s="15">
        <v>69</v>
      </c>
      <c r="ET77" s="9">
        <v>0.95000000000000029</v>
      </c>
      <c r="EU77" s="9">
        <v>1.4073E-3</v>
      </c>
      <c r="EV77" s="9">
        <v>5.0441920000000001E-2</v>
      </c>
      <c r="EW77" s="9">
        <v>1.3726796173896632E-3</v>
      </c>
      <c r="EX77" s="6">
        <v>5</v>
      </c>
      <c r="EY77" s="6"/>
      <c r="EZ77" s="6"/>
      <c r="FA77" s="6"/>
      <c r="FB77" s="15">
        <v>69</v>
      </c>
      <c r="FC77" s="9">
        <v>0.95000000000000029</v>
      </c>
      <c r="FD77" s="9">
        <v>1.3765000000000001E-3</v>
      </c>
      <c r="FE77" s="9">
        <v>4.9898329999999998E-2</v>
      </c>
      <c r="FF77" s="9">
        <v>1.3429936548978697E-3</v>
      </c>
      <c r="FG77" s="6">
        <v>5</v>
      </c>
      <c r="FH77" s="6"/>
      <c r="FI77" s="6"/>
      <c r="FJ77" s="6"/>
      <c r="FK77" s="15">
        <v>69</v>
      </c>
      <c r="FL77" s="9">
        <v>0.95000000000000029</v>
      </c>
      <c r="FM77" s="9">
        <v>1.2053000000000001E-3</v>
      </c>
      <c r="FN77" s="9">
        <v>4.8785969999999998E-2</v>
      </c>
      <c r="FO77" s="9">
        <v>1.1765991868358877E-3</v>
      </c>
      <c r="FP77" s="6">
        <v>5</v>
      </c>
      <c r="FQ77" s="6"/>
      <c r="FR77" s="6"/>
      <c r="FS77" s="6"/>
      <c r="FT77" s="15">
        <v>69</v>
      </c>
      <c r="FU77" s="9">
        <v>0.95000000000000029</v>
      </c>
      <c r="FV77" s="9">
        <v>1.0185999999999999E-3</v>
      </c>
      <c r="FW77" s="9">
        <v>4.8097149999999998E-2</v>
      </c>
      <c r="FX77" s="9">
        <v>9.9467948287996263E-4</v>
      </c>
      <c r="FY77" s="6">
        <v>5</v>
      </c>
      <c r="FZ77" s="6"/>
      <c r="GA77" s="6"/>
      <c r="GB77" s="6"/>
      <c r="GC77" s="15">
        <v>69</v>
      </c>
      <c r="GD77" s="9">
        <v>0.95000000000000029</v>
      </c>
      <c r="GE77" s="9">
        <v>8.3589999999999999E-4</v>
      </c>
      <c r="GF77" s="9">
        <v>4.7016700000000002E-2</v>
      </c>
      <c r="GG77" s="9">
        <v>8.1670086328900155E-4</v>
      </c>
      <c r="GH77" s="6">
        <v>5</v>
      </c>
      <c r="GI77" s="6"/>
      <c r="GJ77" s="6"/>
      <c r="GK77" s="6"/>
      <c r="GL77" s="15">
        <v>69</v>
      </c>
      <c r="GM77" s="9">
        <v>0.95000000000000029</v>
      </c>
      <c r="GN77" s="9">
        <v>7.2150000000000003E-4</v>
      </c>
      <c r="GO77" s="9">
        <v>4.63142E-2</v>
      </c>
      <c r="GP77" s="9">
        <v>7.0517027941754376E-4</v>
      </c>
      <c r="GQ77" s="6">
        <v>5</v>
      </c>
      <c r="GR77" s="6"/>
      <c r="GS77" s="6"/>
      <c r="GT77" s="6"/>
      <c r="GU77" s="15">
        <v>69</v>
      </c>
      <c r="GV77" s="9">
        <v>0.95000000000000029</v>
      </c>
      <c r="GW77" s="9">
        <v>6.4319999999999991E-4</v>
      </c>
      <c r="GX77" s="9">
        <v>4.5860440000000002E-2</v>
      </c>
      <c r="GY77" s="9">
        <v>6.2878185521115788E-4</v>
      </c>
      <c r="GZ77" s="6">
        <v>5</v>
      </c>
      <c r="HA77" s="6"/>
      <c r="HB77" s="6"/>
      <c r="HC77" s="6"/>
      <c r="HD77" s="15">
        <v>69</v>
      </c>
      <c r="HE77" s="9">
        <v>0.95000000000000029</v>
      </c>
      <c r="HF77" s="9">
        <v>6.1140000000000001E-4</v>
      </c>
      <c r="HG77" s="9">
        <v>4.4919189999999998E-2</v>
      </c>
      <c r="HH77" s="9">
        <v>5.979697824471012E-4</v>
      </c>
      <c r="HI77" s="6">
        <v>5</v>
      </c>
      <c r="HJ77" s="6"/>
      <c r="HK77" s="6"/>
      <c r="HL77" s="6"/>
      <c r="HM77" s="15">
        <v>69</v>
      </c>
      <c r="HN77" s="9">
        <v>0.95000000000000029</v>
      </c>
      <c r="HO77" s="9">
        <v>6.1590000000000006E-4</v>
      </c>
      <c r="HP77" s="9">
        <v>4.4766170000000001E-2</v>
      </c>
      <c r="HQ77" s="9">
        <v>6.0241604296279992E-4</v>
      </c>
      <c r="HR77" s="6">
        <v>5</v>
      </c>
      <c r="HS77" s="6"/>
      <c r="HT77" s="6"/>
      <c r="HU77" s="6"/>
      <c r="HV77" s="15">
        <v>69</v>
      </c>
      <c r="HW77" s="9">
        <v>0.95000000000000029</v>
      </c>
      <c r="HX77" s="9">
        <v>6.1430000000000002E-4</v>
      </c>
      <c r="HY77" s="9">
        <v>4.4153560000000001E-2</v>
      </c>
      <c r="HZ77" s="9">
        <v>6.0103121594272347E-4</v>
      </c>
      <c r="IA77" s="6">
        <v>5</v>
      </c>
      <c r="IB77" s="6"/>
      <c r="IC77" s="6"/>
      <c r="ID77" s="6"/>
      <c r="IE77" s="15">
        <v>69</v>
      </c>
      <c r="IF77" s="9">
        <v>0.95000000000000029</v>
      </c>
      <c r="IG77" s="9">
        <v>6.7860000000000001E-4</v>
      </c>
      <c r="IH77" s="9">
        <v>4.371444E-2</v>
      </c>
      <c r="II77" s="9">
        <v>6.6408493028848135E-4</v>
      </c>
      <c r="IJ77" s="6">
        <v>5</v>
      </c>
      <c r="IK77" s="6"/>
      <c r="IL77" s="6"/>
      <c r="IM77" s="6"/>
      <c r="IN77" s="15">
        <v>69</v>
      </c>
      <c r="IO77" s="9">
        <v>0.95000000000000029</v>
      </c>
      <c r="IP77" s="9">
        <v>7.203E-4</v>
      </c>
      <c r="IQ77" s="9">
        <v>4.3646570000000003E-2</v>
      </c>
      <c r="IR77" s="9">
        <v>7.0491638449481813E-4</v>
      </c>
      <c r="IS77" s="6">
        <v>5</v>
      </c>
      <c r="IT77" s="6"/>
      <c r="IU77" s="6"/>
      <c r="IV77" s="6"/>
      <c r="IW77" s="15">
        <v>69</v>
      </c>
      <c r="IX77" s="9">
        <v>0.95000000000000029</v>
      </c>
      <c r="IY77" s="9">
        <v>7.6090000000000001E-4</v>
      </c>
      <c r="IZ77" s="9">
        <v>4.30981E-2</v>
      </c>
      <c r="JA77" s="9">
        <v>7.4484924562799755E-4</v>
      </c>
      <c r="JB77" s="6">
        <v>5</v>
      </c>
      <c r="JC77" s="6"/>
      <c r="JD77" s="6"/>
      <c r="JE77" s="6"/>
      <c r="JF77" s="15">
        <v>69</v>
      </c>
      <c r="JG77" s="9">
        <v>0.95000000000000029</v>
      </c>
      <c r="JH77" s="9">
        <v>7.7189999999999995E-4</v>
      </c>
      <c r="JI77" s="9">
        <v>4.2690859999999997E-2</v>
      </c>
      <c r="JJ77" s="9">
        <v>7.5576781388334642E-4</v>
      </c>
      <c r="JK77" s="6">
        <v>5</v>
      </c>
      <c r="JL77" s="6"/>
      <c r="JM77" s="6"/>
      <c r="JN77" s="6"/>
      <c r="JO77" s="15">
        <v>69</v>
      </c>
      <c r="JP77" s="9">
        <v>0.95000000000000029</v>
      </c>
      <c r="JQ77" s="9">
        <v>7.5889999999999996E-4</v>
      </c>
      <c r="JR77" s="9">
        <v>4.2530800000000001E-2</v>
      </c>
      <c r="JS77" s="9">
        <v>7.4309758318677282E-4</v>
      </c>
      <c r="JT77" s="6">
        <v>5</v>
      </c>
      <c r="JU77" s="6"/>
      <c r="JV77" s="6"/>
      <c r="JW77" s="6"/>
      <c r="JX77" s="15">
        <v>69</v>
      </c>
      <c r="JY77" s="9">
        <v>0.95000000000000029</v>
      </c>
      <c r="JZ77" s="9">
        <v>5.8573206199682092E-4</v>
      </c>
      <c r="KA77" s="9">
        <v>4.6340845616571209E-2</v>
      </c>
      <c r="KB77" s="9">
        <v>4.8772545040150954E-3</v>
      </c>
      <c r="KC77" s="6">
        <v>5</v>
      </c>
      <c r="KD77" s="6"/>
      <c r="KE77" s="6"/>
      <c r="KF77" s="6"/>
      <c r="KG77" s="15">
        <v>69</v>
      </c>
      <c r="KH77" s="9">
        <v>0.95000000000000029</v>
      </c>
      <c r="KI77" s="9">
        <v>5.860565584769492E-4</v>
      </c>
      <c r="KJ77" s="9">
        <v>4.6373391764658621E-2</v>
      </c>
      <c r="KK77" s="9">
        <v>4.8770906409001434E-3</v>
      </c>
      <c r="KL77" s="6">
        <v>5</v>
      </c>
      <c r="KM77" s="6"/>
      <c r="KN77" s="6"/>
      <c r="KO77" s="6"/>
      <c r="KP77" s="15">
        <v>69</v>
      </c>
      <c r="KQ77" s="9">
        <v>0.95000000000000029</v>
      </c>
      <c r="KR77" s="9">
        <v>5.8986116645971007E-4</v>
      </c>
      <c r="KS77" s="9">
        <v>4.6405960770588617E-2</v>
      </c>
      <c r="KT77" s="9">
        <v>4.9057102518222937E-3</v>
      </c>
      <c r="KU77" s="6">
        <v>5</v>
      </c>
      <c r="KV77" s="6"/>
      <c r="KW77" s="6"/>
      <c r="KX77" s="6"/>
      <c r="KY77" s="15">
        <v>69</v>
      </c>
      <c r="KZ77" s="9">
        <v>0.95000000000000029</v>
      </c>
      <c r="LA77" s="9">
        <v>5.9820407098143185E-4</v>
      </c>
      <c r="LB77" s="9">
        <v>4.6438552650414792E-2</v>
      </c>
      <c r="LC77" s="9">
        <v>4.9718926487693823E-3</v>
      </c>
      <c r="LD77" s="6">
        <v>5</v>
      </c>
      <c r="LE77" s="6"/>
      <c r="LF77" s="6"/>
      <c r="LG77" s="6"/>
      <c r="LH77" s="15">
        <v>69</v>
      </c>
      <c r="LI77" s="9">
        <v>0.95000000000000029</v>
      </c>
      <c r="LJ77" s="9">
        <v>6.1174633838589974E-4</v>
      </c>
      <c r="LK77" s="9">
        <v>4.6471167420201923E-2</v>
      </c>
      <c r="LL77" s="9">
        <v>5.0810208208780664E-3</v>
      </c>
      <c r="LM77" s="6">
        <v>5</v>
      </c>
      <c r="LN77" s="6"/>
      <c r="LO77" s="6"/>
      <c r="LP77" s="6"/>
      <c r="LQ77" s="15">
        <v>69</v>
      </c>
      <c r="LR77" s="9">
        <v>0.95000000000000029</v>
      </c>
      <c r="LS77" s="9">
        <v>6.3053627460265833E-4</v>
      </c>
      <c r="LT77" s="9">
        <v>4.6503805096026092E-2</v>
      </c>
      <c r="LU77" s="9">
        <v>5.2333863617284029E-3</v>
      </c>
      <c r="LV77" s="6">
        <v>5</v>
      </c>
      <c r="LW77" s="6"/>
      <c r="LX77" s="6"/>
      <c r="LY77" s="6"/>
      <c r="LZ77" s="15">
        <v>69</v>
      </c>
      <c r="MA77" s="9">
        <v>0.95000000000000029</v>
      </c>
      <c r="MB77" s="9">
        <v>6.5376687471115763E-4</v>
      </c>
      <c r="MC77" s="9">
        <v>4.6536465693974738E-2</v>
      </c>
      <c r="MD77" s="9">
        <v>5.4221926535870796E-3</v>
      </c>
      <c r="ME77" s="6">
        <v>5</v>
      </c>
      <c r="MF77" s="6"/>
      <c r="MG77" s="6"/>
      <c r="MH77" s="6"/>
      <c r="MI77" s="15">
        <v>69</v>
      </c>
      <c r="MJ77" s="9">
        <v>0.95000000000000029</v>
      </c>
      <c r="MK77" s="9">
        <v>6.7954429789301985E-4</v>
      </c>
      <c r="ML77" s="9">
        <v>4.6569149230146538E-2</v>
      </c>
      <c r="MM77" s="9">
        <v>5.6316249665763008E-3</v>
      </c>
      <c r="MN77" s="6">
        <v>5</v>
      </c>
      <c r="MO77" s="6"/>
      <c r="MP77" s="6"/>
      <c r="MQ77" s="6"/>
      <c r="MR77" s="15">
        <v>69</v>
      </c>
      <c r="MS77" s="9">
        <v>0.95000000000000029</v>
      </c>
      <c r="MT77" s="9">
        <v>7.0477165416094197E-4</v>
      </c>
      <c r="MU77" s="9">
        <v>4.660185572065146E-2</v>
      </c>
      <c r="MV77" s="9">
        <v>5.8358818370670392E-3</v>
      </c>
      <c r="MW77" s="6">
        <v>5</v>
      </c>
      <c r="MX77" s="6"/>
      <c r="MY77" s="6"/>
      <c r="MZ77" s="6"/>
      <c r="NA77" s="15">
        <v>69</v>
      </c>
      <c r="NB77" s="9">
        <v>0.95000000000000029</v>
      </c>
      <c r="NC77" s="9">
        <v>5.8762163855131488E-4</v>
      </c>
      <c r="ND77" s="9">
        <v>4.6308322310284117E-2</v>
      </c>
      <c r="NE77" s="9">
        <v>4.8958278736833142E-3</v>
      </c>
      <c r="NF77" s="6">
        <v>5</v>
      </c>
    </row>
    <row r="78" spans="1:370">
      <c r="A78" s="6"/>
      <c r="B78" s="6"/>
      <c r="C78" s="6"/>
      <c r="D78" s="15">
        <f t="shared" si="12"/>
        <v>70</v>
      </c>
      <c r="E78" s="9">
        <v>0</v>
      </c>
      <c r="F78" s="9">
        <f>$C$13</f>
        <v>7.1100000000000007E-5</v>
      </c>
      <c r="G78" s="9">
        <f>'mu (tau) a'!B71</f>
        <v>6.9712670000000004E-2</v>
      </c>
      <c r="H78" s="9">
        <f>F78*'qx (tau) a'!B71/G78</f>
        <v>6.8705191595731454E-5</v>
      </c>
      <c r="I78" s="6">
        <f t="shared" si="11"/>
        <v>6</v>
      </c>
      <c r="K78" s="6"/>
      <c r="L78" s="6"/>
      <c r="M78" s="6"/>
      <c r="N78" s="15">
        <v>70</v>
      </c>
      <c r="O78" s="9">
        <v>0</v>
      </c>
      <c r="P78" s="9">
        <v>7.1100000000000007E-5</v>
      </c>
      <c r="Q78" s="9">
        <v>6.9712670000000004E-2</v>
      </c>
      <c r="R78" s="9">
        <v>6.8705191595731454E-5</v>
      </c>
      <c r="S78" s="6">
        <v>6</v>
      </c>
      <c r="T78" s="6"/>
      <c r="U78" s="6"/>
      <c r="V78" s="6"/>
      <c r="W78" s="15">
        <v>70</v>
      </c>
      <c r="X78" s="9">
        <v>0</v>
      </c>
      <c r="Y78" s="9">
        <v>6.0700000000000005E-5</v>
      </c>
      <c r="Z78" s="9">
        <v>6.53387E-2</v>
      </c>
      <c r="AA78" s="9">
        <v>5.8779699550190007E-5</v>
      </c>
      <c r="AB78" s="6">
        <v>6</v>
      </c>
      <c r="AC78" s="6"/>
      <c r="AD78" s="6"/>
      <c r="AE78" s="6"/>
      <c r="AF78" s="15">
        <v>70</v>
      </c>
      <c r="AG78" s="9">
        <v>0</v>
      </c>
      <c r="AH78" s="9">
        <v>5.4199999999999996E-5</v>
      </c>
      <c r="AI78" s="9">
        <v>6.9525699999999996E-2</v>
      </c>
      <c r="AJ78" s="9">
        <v>5.2379155592823952E-5</v>
      </c>
      <c r="AK78" s="6">
        <v>6</v>
      </c>
      <c r="AL78" s="6"/>
      <c r="AM78" s="6"/>
      <c r="AN78" s="6"/>
      <c r="AO78" s="15">
        <v>70</v>
      </c>
      <c r="AP78" s="9">
        <v>0</v>
      </c>
      <c r="AQ78" s="9">
        <v>6.1299999999999999E-5</v>
      </c>
      <c r="AR78" s="9">
        <v>6.7287700000000006E-2</v>
      </c>
      <c r="AS78" s="9">
        <v>5.9304752993489142E-5</v>
      </c>
      <c r="AT78" s="6">
        <v>6</v>
      </c>
      <c r="AU78" s="6"/>
      <c r="AV78" s="6"/>
      <c r="AW78" s="6"/>
      <c r="AX78" s="15">
        <v>70</v>
      </c>
      <c r="AY78" s="9">
        <v>0</v>
      </c>
      <c r="AZ78" s="9">
        <v>9.6519999999999993E-4</v>
      </c>
      <c r="BA78" s="9">
        <v>6.4305680000000004E-2</v>
      </c>
      <c r="BB78" s="9">
        <v>9.3513284823362405E-4</v>
      </c>
      <c r="BC78" s="6">
        <v>6</v>
      </c>
      <c r="BD78" s="6"/>
      <c r="BE78" s="6"/>
      <c r="BF78" s="6"/>
      <c r="BG78" s="15">
        <v>70</v>
      </c>
      <c r="BH78" s="9">
        <v>0</v>
      </c>
      <c r="BI78" s="9">
        <v>1.01E-3</v>
      </c>
      <c r="BJ78" s="9">
        <v>6.206445E-2</v>
      </c>
      <c r="BK78" s="9">
        <v>9.7960078917963501E-4</v>
      </c>
      <c r="BL78" s="6">
        <v>6</v>
      </c>
      <c r="BM78" s="6"/>
      <c r="BN78" s="6"/>
      <c r="BO78" s="6"/>
      <c r="BP78" s="15">
        <v>70</v>
      </c>
      <c r="BQ78" s="9">
        <v>0</v>
      </c>
      <c r="BR78" s="9">
        <v>1.0579999999999999E-3</v>
      </c>
      <c r="BS78" s="9">
        <v>6.2002450000000001E-2</v>
      </c>
      <c r="BT78" s="9">
        <v>1.0261868558419868E-3</v>
      </c>
      <c r="BU78" s="6">
        <v>6</v>
      </c>
      <c r="BV78" s="6"/>
      <c r="BW78" s="6"/>
      <c r="BX78" s="6"/>
      <c r="BY78" s="15">
        <v>70</v>
      </c>
      <c r="BZ78" s="9">
        <v>0</v>
      </c>
      <c r="CA78" s="9">
        <v>1.1243000000000002E-3</v>
      </c>
      <c r="CB78" s="9">
        <v>6.1614580000000002E-2</v>
      </c>
      <c r="CC78" s="9">
        <v>1.0906985012151347E-3</v>
      </c>
      <c r="CD78" s="6">
        <v>6</v>
      </c>
      <c r="CE78" s="6"/>
      <c r="CF78" s="6"/>
      <c r="CG78" s="6"/>
      <c r="CH78" s="15">
        <v>70</v>
      </c>
      <c r="CI78" s="9">
        <v>0</v>
      </c>
      <c r="CJ78" s="9">
        <v>1.2033E-3</v>
      </c>
      <c r="CK78" s="9">
        <v>6.4373600000000003E-2</v>
      </c>
      <c r="CL78" s="9">
        <v>1.165777345977233E-3</v>
      </c>
      <c r="CM78" s="6">
        <v>6</v>
      </c>
      <c r="CN78" s="6"/>
      <c r="CO78" s="6"/>
      <c r="CP78" s="6"/>
      <c r="CQ78" s="15">
        <v>70</v>
      </c>
      <c r="CR78" s="9">
        <v>0</v>
      </c>
      <c r="CS78" s="9">
        <v>1.2856E-3</v>
      </c>
      <c r="CT78" s="9">
        <v>6.2965510000000002E-2</v>
      </c>
      <c r="CU78" s="9">
        <v>1.2463609841006609E-3</v>
      </c>
      <c r="CV78" s="6">
        <v>6</v>
      </c>
      <c r="CW78" s="6"/>
      <c r="CX78" s="6"/>
      <c r="CY78" s="6"/>
      <c r="CZ78" s="15">
        <v>70</v>
      </c>
      <c r="DA78" s="9">
        <v>0</v>
      </c>
      <c r="DB78" s="9">
        <v>1.1804999999999999E-3</v>
      </c>
      <c r="DC78" s="9">
        <v>6.3358579999999998E-2</v>
      </c>
      <c r="DD78" s="9">
        <v>1.1442509811615095E-3</v>
      </c>
      <c r="DE78" s="6">
        <v>6</v>
      </c>
      <c r="DF78" s="6"/>
      <c r="DG78" s="6"/>
      <c r="DH78" s="6"/>
      <c r="DI78" s="15">
        <v>70</v>
      </c>
      <c r="DJ78" s="9">
        <v>0</v>
      </c>
      <c r="DK78" s="9">
        <v>1.4991E-3</v>
      </c>
      <c r="DL78" s="9">
        <v>6.1937119999999998E-2</v>
      </c>
      <c r="DM78" s="9">
        <v>1.4540697246497739E-3</v>
      </c>
      <c r="DN78" s="6">
        <v>6</v>
      </c>
      <c r="DO78" s="6"/>
      <c r="DP78" s="6"/>
      <c r="DQ78" s="6"/>
      <c r="DR78" s="15">
        <v>70</v>
      </c>
      <c r="DS78" s="9">
        <v>0</v>
      </c>
      <c r="DT78" s="9">
        <v>1.3930000000000001E-3</v>
      </c>
      <c r="DU78" s="9">
        <v>6.2004950000000003E-2</v>
      </c>
      <c r="DV78" s="9">
        <v>1.351112014766563E-3</v>
      </c>
      <c r="DW78" s="6">
        <v>6</v>
      </c>
      <c r="DX78" s="6"/>
      <c r="DY78" s="6"/>
      <c r="DZ78" s="6"/>
      <c r="EA78" s="15">
        <v>70</v>
      </c>
      <c r="EB78" s="9">
        <v>0</v>
      </c>
      <c r="EC78" s="9">
        <v>1.7913999999999999E-3</v>
      </c>
      <c r="ED78" s="9">
        <v>5.852806E-2</v>
      </c>
      <c r="EE78" s="9">
        <v>1.7404669091372583E-3</v>
      </c>
      <c r="EF78" s="6">
        <v>6</v>
      </c>
      <c r="EG78" s="6"/>
      <c r="EH78" s="6"/>
      <c r="EI78" s="6"/>
      <c r="EJ78" s="15">
        <v>70</v>
      </c>
      <c r="EK78" s="9">
        <v>0</v>
      </c>
      <c r="EL78" s="9">
        <v>1.933E-3</v>
      </c>
      <c r="EM78" s="9">
        <v>5.7466370000000003E-2</v>
      </c>
      <c r="EN78" s="9">
        <v>1.8790101567229668E-3</v>
      </c>
      <c r="EO78" s="6">
        <v>6</v>
      </c>
      <c r="EP78" s="6"/>
      <c r="EQ78" s="6"/>
      <c r="ER78" s="6"/>
      <c r="ES78" s="15">
        <v>70</v>
      </c>
      <c r="ET78" s="9">
        <v>0</v>
      </c>
      <c r="EU78" s="9">
        <v>2.0011999999999999E-3</v>
      </c>
      <c r="EV78" s="9">
        <v>5.648545E-2</v>
      </c>
      <c r="EW78" s="9">
        <v>1.9462328927537973E-3</v>
      </c>
      <c r="EX78" s="6">
        <v>6</v>
      </c>
      <c r="EY78" s="6"/>
      <c r="EZ78" s="6"/>
      <c r="FA78" s="6"/>
      <c r="FB78" s="15">
        <v>70</v>
      </c>
      <c r="FC78" s="9">
        <v>0</v>
      </c>
      <c r="FD78" s="9">
        <v>1.6607E-3</v>
      </c>
      <c r="FE78" s="9">
        <v>5.5835299999999997E-2</v>
      </c>
      <c r="FF78" s="9">
        <v>1.6155961835612957E-3</v>
      </c>
      <c r="FG78" s="6">
        <v>6</v>
      </c>
      <c r="FH78" s="6"/>
      <c r="FI78" s="6"/>
      <c r="FJ78" s="6"/>
      <c r="FK78" s="15">
        <v>70</v>
      </c>
      <c r="FL78" s="9">
        <v>0</v>
      </c>
      <c r="FM78" s="9">
        <v>1.7569E-3</v>
      </c>
      <c r="FN78" s="9">
        <v>5.4595329999999997E-2</v>
      </c>
      <c r="FO78" s="9">
        <v>1.7102152383546359E-3</v>
      </c>
      <c r="FP78" s="6">
        <v>6</v>
      </c>
      <c r="FQ78" s="6"/>
      <c r="FR78" s="6"/>
      <c r="FS78" s="6"/>
      <c r="FT78" s="15">
        <v>70</v>
      </c>
      <c r="FU78" s="9">
        <v>0</v>
      </c>
      <c r="FV78" s="9">
        <v>1.256E-3</v>
      </c>
      <c r="FW78" s="9">
        <v>5.3795129999999997E-2</v>
      </c>
      <c r="FX78" s="9">
        <v>1.2231014948750937E-3</v>
      </c>
      <c r="FY78" s="6">
        <v>6</v>
      </c>
      <c r="FZ78" s="6"/>
      <c r="GA78" s="6"/>
      <c r="GB78" s="6"/>
      <c r="GC78" s="15">
        <v>70</v>
      </c>
      <c r="GD78" s="9">
        <v>0</v>
      </c>
      <c r="GE78" s="9">
        <v>1.0402E-3</v>
      </c>
      <c r="GF78" s="9">
        <v>5.2579019999999997E-2</v>
      </c>
      <c r="GG78" s="9">
        <v>1.013554121586899E-3</v>
      </c>
      <c r="GH78" s="6">
        <v>6</v>
      </c>
      <c r="GI78" s="6"/>
      <c r="GJ78" s="6"/>
      <c r="GK78" s="6"/>
      <c r="GL78" s="15">
        <v>70</v>
      </c>
      <c r="GM78" s="9">
        <v>0</v>
      </c>
      <c r="GN78" s="9">
        <v>9.0879999999999997E-4</v>
      </c>
      <c r="GO78" s="9">
        <v>5.1759180000000002E-2</v>
      </c>
      <c r="GP78" s="9">
        <v>8.8587385750701615E-4</v>
      </c>
      <c r="GQ78" s="6">
        <v>6</v>
      </c>
      <c r="GR78" s="6"/>
      <c r="GS78" s="6"/>
      <c r="GT78" s="6"/>
      <c r="GU78" s="15">
        <v>70</v>
      </c>
      <c r="GV78" s="9">
        <v>0</v>
      </c>
      <c r="GW78" s="9">
        <v>8.1110000000000004E-4</v>
      </c>
      <c r="GX78" s="9">
        <v>5.1218840000000002E-2</v>
      </c>
      <c r="GY78" s="9">
        <v>7.908469032293586E-4</v>
      </c>
      <c r="GZ78" s="6">
        <v>6</v>
      </c>
      <c r="HA78" s="6"/>
      <c r="HB78" s="6"/>
      <c r="HC78" s="6"/>
      <c r="HD78" s="15">
        <v>70</v>
      </c>
      <c r="HE78" s="9">
        <v>0</v>
      </c>
      <c r="HF78" s="9">
        <v>7.7290000000000008E-4</v>
      </c>
      <c r="HG78" s="9">
        <v>5.0158309999999998E-2</v>
      </c>
      <c r="HH78" s="9">
        <v>7.5399058628570234E-4</v>
      </c>
      <c r="HI78" s="6">
        <v>6</v>
      </c>
      <c r="HJ78" s="6"/>
      <c r="HK78" s="6"/>
      <c r="HL78" s="6"/>
      <c r="HM78" s="15">
        <v>70</v>
      </c>
      <c r="HN78" s="9">
        <v>0</v>
      </c>
      <c r="HO78" s="9">
        <v>7.8169999999999997E-4</v>
      </c>
      <c r="HP78" s="9">
        <v>4.9959940000000001E-2</v>
      </c>
      <c r="HQ78" s="9">
        <v>7.6264893422610175E-4</v>
      </c>
      <c r="HR78" s="6">
        <v>6</v>
      </c>
      <c r="HS78" s="6"/>
      <c r="HT78" s="6"/>
      <c r="HU78" s="6"/>
      <c r="HV78" s="15">
        <v>70</v>
      </c>
      <c r="HW78" s="9">
        <v>0</v>
      </c>
      <c r="HX78" s="9">
        <v>9.322E-4</v>
      </c>
      <c r="HY78" s="9">
        <v>4.9243719999999998E-2</v>
      </c>
      <c r="HZ78" s="9">
        <v>9.0979916947785426E-4</v>
      </c>
      <c r="IA78" s="6">
        <v>6</v>
      </c>
      <c r="IB78" s="6"/>
      <c r="IC78" s="6"/>
      <c r="ID78" s="6"/>
      <c r="IE78" s="15">
        <v>70</v>
      </c>
      <c r="IF78" s="9">
        <v>0</v>
      </c>
      <c r="IG78" s="9">
        <v>8.4709999999999994E-4</v>
      </c>
      <c r="IH78" s="9">
        <v>4.8737040000000002E-2</v>
      </c>
      <c r="II78" s="9">
        <v>8.2694843273206566E-4</v>
      </c>
      <c r="IJ78" s="6">
        <v>6</v>
      </c>
      <c r="IK78" s="6"/>
      <c r="IL78" s="6"/>
      <c r="IM78" s="6"/>
      <c r="IN78" s="15">
        <v>70</v>
      </c>
      <c r="IO78" s="9">
        <v>0</v>
      </c>
      <c r="IP78" s="9">
        <v>1.0705000000000001E-3</v>
      </c>
      <c r="IQ78" s="9">
        <v>4.863365E-2</v>
      </c>
      <c r="IR78" s="9">
        <v>1.0450868329849807E-3</v>
      </c>
      <c r="IS78" s="6">
        <v>6</v>
      </c>
      <c r="IT78" s="6"/>
      <c r="IU78" s="6"/>
      <c r="IV78" s="6"/>
      <c r="IW78" s="15">
        <v>70</v>
      </c>
      <c r="IX78" s="9">
        <v>0</v>
      </c>
      <c r="IY78" s="9">
        <v>1.1134000000000001E-3</v>
      </c>
      <c r="IZ78" s="9">
        <v>4.8035210000000002E-2</v>
      </c>
      <c r="JA78" s="9">
        <v>1.0872860339738288E-3</v>
      </c>
      <c r="JB78" s="6">
        <v>6</v>
      </c>
      <c r="JC78" s="6"/>
      <c r="JD78" s="6"/>
      <c r="JE78" s="6"/>
      <c r="JF78" s="15">
        <v>70</v>
      </c>
      <c r="JG78" s="9">
        <v>0</v>
      </c>
      <c r="JH78" s="9">
        <v>1.1427E-3</v>
      </c>
      <c r="JI78" s="9">
        <v>4.7556439999999998E-2</v>
      </c>
      <c r="JJ78" s="9">
        <v>1.1161597909767845E-3</v>
      </c>
      <c r="JK78" s="6">
        <v>6</v>
      </c>
      <c r="JL78" s="6"/>
      <c r="JM78" s="6"/>
      <c r="JN78" s="6"/>
      <c r="JO78" s="15">
        <v>70</v>
      </c>
      <c r="JP78" s="9">
        <v>0</v>
      </c>
      <c r="JQ78" s="9">
        <v>1.1375000000000001E-3</v>
      </c>
      <c r="JR78" s="9">
        <v>4.7364169999999997E-2</v>
      </c>
      <c r="JS78" s="9">
        <v>1.1111846597332965E-3</v>
      </c>
      <c r="JT78" s="6">
        <v>6</v>
      </c>
      <c r="JU78" s="6"/>
      <c r="JV78" s="6"/>
      <c r="JW78" s="6"/>
      <c r="JX78" s="15">
        <v>70</v>
      </c>
      <c r="JY78" s="9">
        <v>0</v>
      </c>
      <c r="JZ78" s="9">
        <v>7.4955494442523565E-4</v>
      </c>
      <c r="KA78" s="9">
        <v>5.1708286814318383E-2</v>
      </c>
      <c r="KB78" s="9">
        <v>1.4467816121877728E-2</v>
      </c>
      <c r="KC78" s="6">
        <v>6</v>
      </c>
      <c r="KD78" s="6"/>
      <c r="KE78" s="6"/>
      <c r="KF78" s="6"/>
      <c r="KG78" s="15">
        <v>70</v>
      </c>
      <c r="KH78" s="9">
        <v>0</v>
      </c>
      <c r="KI78" s="9">
        <v>7.4704125255908372E-4</v>
      </c>
      <c r="KJ78" s="9">
        <v>5.1744807998349067E-2</v>
      </c>
      <c r="KK78" s="9">
        <v>1.4409128477409612E-2</v>
      </c>
      <c r="KL78" s="6">
        <v>6</v>
      </c>
      <c r="KM78" s="6"/>
      <c r="KN78" s="6"/>
      <c r="KO78" s="6"/>
      <c r="KP78" s="15">
        <v>70</v>
      </c>
      <c r="KQ78" s="9">
        <v>0</v>
      </c>
      <c r="KR78" s="9">
        <v>7.4747290344579756E-4</v>
      </c>
      <c r="KS78" s="9">
        <v>5.1781354977024373E-2</v>
      </c>
      <c r="KT78" s="9">
        <v>1.4407283544316888E-2</v>
      </c>
      <c r="KU78" s="6">
        <v>6</v>
      </c>
      <c r="KV78" s="6"/>
      <c r="KW78" s="6"/>
      <c r="KX78" s="6"/>
      <c r="KY78" s="15">
        <v>70</v>
      </c>
      <c r="KZ78" s="9">
        <v>0</v>
      </c>
      <c r="LA78" s="9">
        <v>7.5253462411326651E-4</v>
      </c>
      <c r="LB78" s="9">
        <v>5.181792776856288E-2</v>
      </c>
      <c r="LC78" s="9">
        <v>1.4494612250647668E-2</v>
      </c>
      <c r="LD78" s="6">
        <v>6</v>
      </c>
      <c r="LE78" s="6"/>
      <c r="LF78" s="6"/>
      <c r="LG78" s="6"/>
      <c r="LH78" s="15">
        <v>70</v>
      </c>
      <c r="LI78" s="9">
        <v>0</v>
      </c>
      <c r="LJ78" s="9">
        <v>7.6363907809995086E-4</v>
      </c>
      <c r="LK78" s="9">
        <v>5.1854526391196053E-2</v>
      </c>
      <c r="LL78" s="9">
        <v>1.4698115221223718E-2</v>
      </c>
      <c r="LM78" s="6">
        <v>6</v>
      </c>
      <c r="LN78" s="6"/>
      <c r="LO78" s="6"/>
      <c r="LP78" s="6"/>
      <c r="LQ78" s="15">
        <v>70</v>
      </c>
      <c r="LR78" s="9">
        <v>0</v>
      </c>
      <c r="LS78" s="9">
        <v>7.8167804788530277E-4</v>
      </c>
      <c r="LT78" s="9">
        <v>5.1891150863168138E-2</v>
      </c>
      <c r="LU78" s="9">
        <v>1.503469854897245E-2</v>
      </c>
      <c r="LV78" s="6">
        <v>6</v>
      </c>
      <c r="LW78" s="6"/>
      <c r="LX78" s="6"/>
      <c r="LY78" s="6"/>
      <c r="LZ78" s="15">
        <v>70</v>
      </c>
      <c r="MA78" s="9">
        <v>0</v>
      </c>
      <c r="MB78" s="9">
        <v>8.0673553260593542E-4</v>
      </c>
      <c r="MC78" s="9">
        <v>5.1927801202736407E-2</v>
      </c>
      <c r="MD78" s="9">
        <v>1.5505695726352268E-2</v>
      </c>
      <c r="ME78" s="6">
        <v>6</v>
      </c>
      <c r="MF78" s="6"/>
      <c r="MG78" s="6"/>
      <c r="MH78" s="6"/>
      <c r="MI78" s="15">
        <v>70</v>
      </c>
      <c r="MJ78" s="9">
        <v>0</v>
      </c>
      <c r="MK78" s="9">
        <v>8.377591974899365E-4</v>
      </c>
      <c r="ML78" s="9">
        <v>5.1964477428170897E-2</v>
      </c>
      <c r="MM78" s="9">
        <v>1.6090609380883508E-2</v>
      </c>
      <c r="MN78" s="6">
        <v>6</v>
      </c>
      <c r="MO78" s="6"/>
      <c r="MP78" s="6"/>
      <c r="MQ78" s="6"/>
      <c r="MR78" s="15">
        <v>70</v>
      </c>
      <c r="MS78" s="9">
        <v>0</v>
      </c>
      <c r="MT78" s="9">
        <v>8.722394867011436E-4</v>
      </c>
      <c r="MU78" s="9">
        <v>5.2001179557754622E-2</v>
      </c>
      <c r="MV78" s="9">
        <v>1.674103056167723E-2</v>
      </c>
      <c r="MW78" s="6">
        <v>6</v>
      </c>
      <c r="MX78" s="6"/>
      <c r="MY78" s="6"/>
      <c r="MZ78" s="6"/>
      <c r="NA78" s="15">
        <v>70</v>
      </c>
      <c r="NB78" s="9">
        <v>0</v>
      </c>
      <c r="NC78" s="9">
        <v>9.0603848554557235E-4</v>
      </c>
      <c r="ND78" s="9">
        <v>5.2037907609783531E-2</v>
      </c>
      <c r="NE78" s="9">
        <v>1.7377457202776683E-2</v>
      </c>
      <c r="NF78" s="6">
        <v>6</v>
      </c>
    </row>
    <row r="79" spans="1:370">
      <c r="A79" s="6"/>
      <c r="B79" s="6"/>
      <c r="C79" s="6"/>
      <c r="D79" s="15">
        <f t="shared" si="12"/>
        <v>71</v>
      </c>
      <c r="E79" s="9">
        <f>E78+1/30</f>
        <v>3.3333333333333333E-2</v>
      </c>
      <c r="F79" s="9">
        <f t="shared" ref="F79:F107" si="13">$C$13</f>
        <v>7.1100000000000007E-5</v>
      </c>
      <c r="G79" s="9">
        <f>'mu (tau) a'!B72</f>
        <v>7.4078859999999996E-2</v>
      </c>
      <c r="H79" s="9">
        <f>F79*'qx (tau) a'!B72/G79</f>
        <v>6.8560554549570565E-5</v>
      </c>
      <c r="I79" s="6">
        <f t="shared" si="11"/>
        <v>6</v>
      </c>
      <c r="K79" s="6"/>
      <c r="L79" s="6"/>
      <c r="M79" s="6"/>
      <c r="N79" s="15">
        <v>71</v>
      </c>
      <c r="O79" s="9">
        <v>3.3333333333333333E-2</v>
      </c>
      <c r="P79" s="9">
        <v>7.1100000000000007E-5</v>
      </c>
      <c r="Q79" s="9">
        <v>7.4078859999999996E-2</v>
      </c>
      <c r="R79" s="9">
        <v>6.8560554549570565E-5</v>
      </c>
      <c r="S79" s="6">
        <v>6</v>
      </c>
      <c r="T79" s="6"/>
      <c r="U79" s="6"/>
      <c r="V79" s="6"/>
      <c r="W79" s="15">
        <v>71</v>
      </c>
      <c r="X79" s="9">
        <v>3.3333333333333333E-2</v>
      </c>
      <c r="Y79" s="9">
        <v>6.0700000000000005E-5</v>
      </c>
      <c r="Z79" s="9">
        <v>6.9445190000000004E-2</v>
      </c>
      <c r="AA79" s="9">
        <v>5.866306583652518E-5</v>
      </c>
      <c r="AB79" s="6">
        <v>6</v>
      </c>
      <c r="AC79" s="6"/>
      <c r="AD79" s="6"/>
      <c r="AE79" s="6"/>
      <c r="AF79" s="15">
        <v>71</v>
      </c>
      <c r="AG79" s="9">
        <v>3.3333333333333333E-2</v>
      </c>
      <c r="AH79" s="9">
        <v>5.4199999999999996E-5</v>
      </c>
      <c r="AI79" s="9">
        <v>7.3894440000000006E-2</v>
      </c>
      <c r="AJ79" s="9">
        <v>5.2268809182395841E-5</v>
      </c>
      <c r="AK79" s="6">
        <v>6</v>
      </c>
      <c r="AL79" s="6"/>
      <c r="AM79" s="6"/>
      <c r="AN79" s="6"/>
      <c r="AO79" s="15">
        <v>71</v>
      </c>
      <c r="AP79" s="9">
        <v>3.3333333333333333E-2</v>
      </c>
      <c r="AQ79" s="9">
        <v>6.1299999999999999E-5</v>
      </c>
      <c r="AR79" s="9">
        <v>7.1453340000000004E-2</v>
      </c>
      <c r="AS79" s="9">
        <v>5.9185493358323064E-5</v>
      </c>
      <c r="AT79" s="6">
        <v>6</v>
      </c>
      <c r="AU79" s="6"/>
      <c r="AV79" s="6"/>
      <c r="AW79" s="6"/>
      <c r="AX79" s="15">
        <v>71</v>
      </c>
      <c r="AY79" s="9">
        <v>3.3333333333333333E-2</v>
      </c>
      <c r="AZ79" s="9">
        <v>9.6519999999999993E-4</v>
      </c>
      <c r="BA79" s="9">
        <v>6.832001E-2</v>
      </c>
      <c r="BB79" s="9">
        <v>9.3331774769939298E-4</v>
      </c>
      <c r="BC79" s="6">
        <v>6</v>
      </c>
      <c r="BD79" s="6"/>
      <c r="BE79" s="6"/>
      <c r="BF79" s="6"/>
      <c r="BG79" s="15">
        <v>71</v>
      </c>
      <c r="BH79" s="9">
        <v>3.3333333333333333E-2</v>
      </c>
      <c r="BI79" s="9">
        <v>1.01E-3</v>
      </c>
      <c r="BJ79" s="9">
        <v>6.6039600000000004E-2</v>
      </c>
      <c r="BK79" s="9">
        <v>9.7771605067262669E-4</v>
      </c>
      <c r="BL79" s="6">
        <v>6</v>
      </c>
      <c r="BM79" s="6"/>
      <c r="BN79" s="6"/>
      <c r="BO79" s="6"/>
      <c r="BP79" s="15">
        <v>71</v>
      </c>
      <c r="BQ79" s="9">
        <v>3.3333333333333333E-2</v>
      </c>
      <c r="BR79" s="9">
        <v>1.0579999999999999E-3</v>
      </c>
      <c r="BS79" s="9">
        <v>6.5987210000000004E-2</v>
      </c>
      <c r="BT79" s="9">
        <v>1.024207664182195E-3</v>
      </c>
      <c r="BU79" s="6">
        <v>6</v>
      </c>
      <c r="BV79" s="6"/>
      <c r="BW79" s="6"/>
      <c r="BX79" s="6"/>
      <c r="BY79" s="15">
        <v>71</v>
      </c>
      <c r="BZ79" s="9">
        <v>3.3333333333333333E-2</v>
      </c>
      <c r="CA79" s="9">
        <v>1.1243000000000002E-3</v>
      </c>
      <c r="CB79" s="9">
        <v>6.5588759999999996E-2</v>
      </c>
      <c r="CC79" s="9">
        <v>1.0885999289055018E-3</v>
      </c>
      <c r="CD79" s="6">
        <v>6</v>
      </c>
      <c r="CE79" s="6"/>
      <c r="CF79" s="6"/>
      <c r="CG79" s="6"/>
      <c r="CH79" s="15">
        <v>71</v>
      </c>
      <c r="CI79" s="9">
        <v>3.3333333333333333E-2</v>
      </c>
      <c r="CJ79" s="9">
        <v>1.2033E-3</v>
      </c>
      <c r="CK79" s="9">
        <v>6.8511240000000001E-2</v>
      </c>
      <c r="CL79" s="9">
        <v>1.1634453387648507E-3</v>
      </c>
      <c r="CM79" s="6">
        <v>6</v>
      </c>
      <c r="CN79" s="6"/>
      <c r="CO79" s="6"/>
      <c r="CP79" s="6"/>
      <c r="CQ79" s="15">
        <v>71</v>
      </c>
      <c r="CR79" s="9">
        <v>3.3333333333333333E-2</v>
      </c>
      <c r="CS79" s="9">
        <v>1.2856E-3</v>
      </c>
      <c r="CT79" s="9">
        <v>6.6979109999999994E-2</v>
      </c>
      <c r="CU79" s="9">
        <v>1.2439410544571284E-3</v>
      </c>
      <c r="CV79" s="6">
        <v>6</v>
      </c>
      <c r="CW79" s="6"/>
      <c r="CX79" s="6"/>
      <c r="CY79" s="6"/>
      <c r="CZ79" s="15">
        <v>71</v>
      </c>
      <c r="DA79" s="9">
        <v>3.3333333333333333E-2</v>
      </c>
      <c r="DB79" s="9">
        <v>1.1804999999999999E-3</v>
      </c>
      <c r="DC79" s="9">
        <v>6.7444249999999997E-2</v>
      </c>
      <c r="DD79" s="9">
        <v>1.1419896646489506E-3</v>
      </c>
      <c r="DE79" s="6">
        <v>6</v>
      </c>
      <c r="DF79" s="6"/>
      <c r="DG79" s="6"/>
      <c r="DH79" s="6"/>
      <c r="DI79" s="15">
        <v>71</v>
      </c>
      <c r="DJ79" s="9">
        <v>3.3333333333333333E-2</v>
      </c>
      <c r="DK79" s="9">
        <v>1.4991E-3</v>
      </c>
      <c r="DL79" s="9">
        <v>6.5930379999999997E-2</v>
      </c>
      <c r="DM79" s="9">
        <v>1.451258908306004E-3</v>
      </c>
      <c r="DN79" s="6">
        <v>6</v>
      </c>
      <c r="DO79" s="6"/>
      <c r="DP79" s="6"/>
      <c r="DQ79" s="6"/>
      <c r="DR79" s="15">
        <v>71</v>
      </c>
      <c r="DS79" s="9">
        <v>3.3333333333333333E-2</v>
      </c>
      <c r="DT79" s="9">
        <v>1.3930000000000001E-3</v>
      </c>
      <c r="DU79" s="9">
        <v>6.6054730000000006E-2</v>
      </c>
      <c r="DV79" s="9">
        <v>1.3484636751978246E-3</v>
      </c>
      <c r="DW79" s="6">
        <v>6</v>
      </c>
      <c r="DX79" s="6"/>
      <c r="DY79" s="6"/>
      <c r="DZ79" s="6"/>
      <c r="EA79" s="15">
        <v>71</v>
      </c>
      <c r="EB79" s="9">
        <v>3.3333333333333333E-2</v>
      </c>
      <c r="EC79" s="9">
        <v>1.7913999999999999E-3</v>
      </c>
      <c r="ED79" s="9">
        <v>6.2400829999999997E-2</v>
      </c>
      <c r="EE79" s="9">
        <v>1.7371985263657549E-3</v>
      </c>
      <c r="EF79" s="6">
        <v>6</v>
      </c>
      <c r="EG79" s="6"/>
      <c r="EH79" s="6"/>
      <c r="EI79" s="6"/>
      <c r="EJ79" s="15">
        <v>71</v>
      </c>
      <c r="EK79" s="9">
        <v>3.3333333333333333E-2</v>
      </c>
      <c r="EL79" s="9">
        <v>1.933E-3</v>
      </c>
      <c r="EM79" s="9">
        <v>6.130244E-2</v>
      </c>
      <c r="EN79" s="9">
        <v>1.8755130392852227E-3</v>
      </c>
      <c r="EO79" s="6">
        <v>6</v>
      </c>
      <c r="EP79" s="6"/>
      <c r="EQ79" s="6"/>
      <c r="ER79" s="6"/>
      <c r="ES79" s="15">
        <v>71</v>
      </c>
      <c r="ET79" s="9">
        <v>3.3333333333333333E-2</v>
      </c>
      <c r="EU79" s="9">
        <v>2.0011999999999999E-3</v>
      </c>
      <c r="EV79" s="9">
        <v>6.0290169999999997E-2</v>
      </c>
      <c r="EW79" s="9">
        <v>1.9426389257154193E-3</v>
      </c>
      <c r="EX79" s="6">
        <v>6</v>
      </c>
      <c r="EY79" s="6"/>
      <c r="EZ79" s="6"/>
      <c r="FA79" s="6"/>
      <c r="FB79" s="15">
        <v>71</v>
      </c>
      <c r="FC79" s="9">
        <v>3.3333333333333333E-2</v>
      </c>
      <c r="FD79" s="9">
        <v>1.6607E-3</v>
      </c>
      <c r="FE79" s="9">
        <v>5.9612499999999999E-2</v>
      </c>
      <c r="FF79" s="9">
        <v>1.6126333733696792E-3</v>
      </c>
      <c r="FG79" s="6">
        <v>6</v>
      </c>
      <c r="FH79" s="6"/>
      <c r="FI79" s="6"/>
      <c r="FJ79" s="6"/>
      <c r="FK79" s="15">
        <v>71</v>
      </c>
      <c r="FL79" s="9">
        <v>3.3333333333333333E-2</v>
      </c>
      <c r="FM79" s="9">
        <v>1.7569E-3</v>
      </c>
      <c r="FN79" s="9">
        <v>5.8328869999999998E-2</v>
      </c>
      <c r="FO79" s="9">
        <v>1.7071127725601406E-3</v>
      </c>
      <c r="FP79" s="6">
        <v>6</v>
      </c>
      <c r="FQ79" s="6"/>
      <c r="FR79" s="6"/>
      <c r="FS79" s="6"/>
      <c r="FT79" s="15">
        <v>71</v>
      </c>
      <c r="FU79" s="9">
        <v>3.3333333333333333E-2</v>
      </c>
      <c r="FV79" s="9">
        <v>1.256E-3</v>
      </c>
      <c r="FW79" s="9">
        <v>5.7507030000000001E-2</v>
      </c>
      <c r="FX79" s="9">
        <v>1.2208950509181224E-3</v>
      </c>
      <c r="FY79" s="6">
        <v>6</v>
      </c>
      <c r="FZ79" s="6"/>
      <c r="GA79" s="6"/>
      <c r="GB79" s="6"/>
      <c r="GC79" s="15">
        <v>71</v>
      </c>
      <c r="GD79" s="9">
        <v>3.3333333333333333E-2</v>
      </c>
      <c r="GE79" s="9">
        <v>1.0402E-3</v>
      </c>
      <c r="GF79" s="9">
        <v>5.6236109999999999E-2</v>
      </c>
      <c r="GG79" s="9">
        <v>1.0117514106149947E-3</v>
      </c>
      <c r="GH79" s="6">
        <v>6</v>
      </c>
      <c r="GI79" s="6"/>
      <c r="GJ79" s="6"/>
      <c r="GK79" s="6"/>
      <c r="GL79" s="15">
        <v>71</v>
      </c>
      <c r="GM79" s="9">
        <v>3.3333333333333333E-2</v>
      </c>
      <c r="GN79" s="9">
        <v>9.0879999999999997E-4</v>
      </c>
      <c r="GO79" s="9">
        <v>5.5378320000000002E-2</v>
      </c>
      <c r="GP79" s="9">
        <v>8.8431417002177019E-4</v>
      </c>
      <c r="GQ79" s="6">
        <v>6</v>
      </c>
      <c r="GR79" s="6"/>
      <c r="GS79" s="6"/>
      <c r="GT79" s="6"/>
      <c r="GU79" s="15">
        <v>71</v>
      </c>
      <c r="GV79" s="9">
        <v>3.3333333333333333E-2</v>
      </c>
      <c r="GW79" s="9">
        <v>8.1110000000000004E-4</v>
      </c>
      <c r="GX79" s="9">
        <v>5.4811510000000001E-2</v>
      </c>
      <c r="GY79" s="9">
        <v>7.8946415949861638E-4</v>
      </c>
      <c r="GZ79" s="6">
        <v>6</v>
      </c>
      <c r="HA79" s="6"/>
      <c r="HB79" s="6"/>
      <c r="HC79" s="6"/>
      <c r="HD79" s="15">
        <v>71</v>
      </c>
      <c r="HE79" s="9">
        <v>3.3333333333333333E-2</v>
      </c>
      <c r="HF79" s="9">
        <v>7.7290000000000008E-4</v>
      </c>
      <c r="HG79" s="9">
        <v>5.3685940000000001E-2</v>
      </c>
      <c r="HH79" s="9">
        <v>7.5269539302096609E-4</v>
      </c>
      <c r="HI79" s="6">
        <v>6</v>
      </c>
      <c r="HJ79" s="6"/>
      <c r="HK79" s="6"/>
      <c r="HL79" s="6"/>
      <c r="HM79" s="15">
        <v>71</v>
      </c>
      <c r="HN79" s="9">
        <v>3.3333333333333333E-2</v>
      </c>
      <c r="HO79" s="9">
        <v>7.8169999999999997E-4</v>
      </c>
      <c r="HP79" s="9">
        <v>5.3473739999999999E-2</v>
      </c>
      <c r="HQ79" s="9">
        <v>7.6134403774637802E-4</v>
      </c>
      <c r="HR79" s="6">
        <v>6</v>
      </c>
      <c r="HS79" s="6"/>
      <c r="HT79" s="6"/>
      <c r="HU79" s="6"/>
      <c r="HV79" s="15">
        <v>71</v>
      </c>
      <c r="HW79" s="9">
        <v>3.3333333333333333E-2</v>
      </c>
      <c r="HX79" s="9">
        <v>9.322E-4</v>
      </c>
      <c r="HY79" s="9">
        <v>5.2724279999999998E-2</v>
      </c>
      <c r="HZ79" s="9">
        <v>9.0825649837228699E-4</v>
      </c>
      <c r="IA79" s="6">
        <v>6</v>
      </c>
      <c r="IB79" s="6"/>
      <c r="IC79" s="6"/>
      <c r="ID79" s="6"/>
      <c r="IE79" s="15">
        <v>71</v>
      </c>
      <c r="IF79" s="9">
        <v>3.3333333333333333E-2</v>
      </c>
      <c r="IG79" s="9">
        <v>8.4709999999999994E-4</v>
      </c>
      <c r="IH79" s="9">
        <v>5.2186639999999999E-2</v>
      </c>
      <c r="II79" s="9">
        <v>8.2555834853518064E-4</v>
      </c>
      <c r="IJ79" s="6">
        <v>6</v>
      </c>
      <c r="IK79" s="6"/>
      <c r="IL79" s="6"/>
      <c r="IM79" s="6"/>
      <c r="IN79" s="15">
        <v>71</v>
      </c>
      <c r="IO79" s="9">
        <v>3.3333333333333333E-2</v>
      </c>
      <c r="IP79" s="9">
        <v>1.0705000000000001E-3</v>
      </c>
      <c r="IQ79" s="9">
        <v>5.2099720000000002E-2</v>
      </c>
      <c r="IR79" s="9">
        <v>1.0433214821500001E-3</v>
      </c>
      <c r="IS79" s="6">
        <v>6</v>
      </c>
      <c r="IT79" s="6"/>
      <c r="IU79" s="6"/>
      <c r="IV79" s="6"/>
      <c r="IW79" s="15">
        <v>71</v>
      </c>
      <c r="IX79" s="9">
        <v>3.3333333333333333E-2</v>
      </c>
      <c r="IY79" s="9">
        <v>1.1134000000000001E-3</v>
      </c>
      <c r="IZ79" s="9">
        <v>5.1469630000000002E-2</v>
      </c>
      <c r="JA79" s="9">
        <v>1.0854657245447461E-3</v>
      </c>
      <c r="JB79" s="6">
        <v>6</v>
      </c>
      <c r="JC79" s="6"/>
      <c r="JD79" s="6"/>
      <c r="JE79" s="6"/>
      <c r="JF79" s="15">
        <v>71</v>
      </c>
      <c r="JG79" s="9">
        <v>3.3333333333333333E-2</v>
      </c>
      <c r="JH79" s="9">
        <v>1.1427E-3</v>
      </c>
      <c r="JI79" s="9">
        <v>5.0949090000000002E-2</v>
      </c>
      <c r="JJ79" s="9">
        <v>1.1143134344695851E-3</v>
      </c>
      <c r="JK79" s="6">
        <v>6</v>
      </c>
      <c r="JL79" s="6"/>
      <c r="JM79" s="6"/>
      <c r="JN79" s="6"/>
      <c r="JO79" s="15">
        <v>71</v>
      </c>
      <c r="JP79" s="9">
        <v>3.3333333333333333E-2</v>
      </c>
      <c r="JQ79" s="9">
        <v>1.1375000000000001E-3</v>
      </c>
      <c r="JR79" s="9">
        <v>5.0756660000000002E-2</v>
      </c>
      <c r="JS79" s="9">
        <v>1.1093465911665584E-3</v>
      </c>
      <c r="JT79" s="6">
        <v>6</v>
      </c>
      <c r="JU79" s="6"/>
      <c r="JV79" s="6"/>
      <c r="JW79" s="6"/>
      <c r="JX79" s="15">
        <v>71</v>
      </c>
      <c r="JY79" s="9">
        <v>3.3333333333333333E-2</v>
      </c>
      <c r="JZ79" s="9">
        <v>9.0603848554557235E-4</v>
      </c>
      <c r="KA79" s="9">
        <v>5.5647693601720893E-2</v>
      </c>
      <c r="KB79" s="9">
        <v>1.6250215796654258E-2</v>
      </c>
      <c r="KC79" s="6">
        <v>6</v>
      </c>
      <c r="KD79" s="6"/>
      <c r="KE79" s="6"/>
      <c r="KF79" s="6"/>
      <c r="KG79" s="15">
        <v>71</v>
      </c>
      <c r="KH79" s="9">
        <v>3.3333333333333333E-2</v>
      </c>
      <c r="KI79" s="9">
        <v>7.4955494442523565E-4</v>
      </c>
      <c r="KJ79" s="9">
        <v>5.5303952711875423E-2</v>
      </c>
      <c r="KK79" s="9">
        <v>1.3527178147852349E-2</v>
      </c>
      <c r="KL79" s="6">
        <v>6</v>
      </c>
      <c r="KM79" s="6"/>
      <c r="KN79" s="6"/>
      <c r="KO79" s="6"/>
      <c r="KP79" s="15">
        <v>71</v>
      </c>
      <c r="KQ79" s="9">
        <v>3.3333333333333333E-2</v>
      </c>
      <c r="KR79" s="9">
        <v>7.4704125255908372E-4</v>
      </c>
      <c r="KS79" s="9">
        <v>5.5342041048152192E-2</v>
      </c>
      <c r="KT79" s="9">
        <v>1.347253972703368E-2</v>
      </c>
      <c r="KU79" s="6">
        <v>6</v>
      </c>
      <c r="KV79" s="6"/>
      <c r="KW79" s="6"/>
      <c r="KX79" s="6"/>
      <c r="KY79" s="15">
        <v>71</v>
      </c>
      <c r="KZ79" s="9">
        <v>3.3333333333333333E-2</v>
      </c>
      <c r="LA79" s="9">
        <v>7.4747290344579756E-4</v>
      </c>
      <c r="LB79" s="9">
        <v>5.5380155616213268E-2</v>
      </c>
      <c r="LC79" s="9">
        <v>1.3471049704017074E-2</v>
      </c>
      <c r="LD79" s="6">
        <v>6</v>
      </c>
      <c r="LE79" s="6"/>
      <c r="LF79" s="6"/>
      <c r="LG79" s="6"/>
      <c r="LH79" s="15">
        <v>71</v>
      </c>
      <c r="LI79" s="9">
        <v>3.3333333333333333E-2</v>
      </c>
      <c r="LJ79" s="9">
        <v>7.5253462411326651E-4</v>
      </c>
      <c r="LK79" s="9">
        <v>5.5418296434124777E-2</v>
      </c>
      <c r="LL79" s="9">
        <v>1.3552939203794931E-2</v>
      </c>
      <c r="LM79" s="6">
        <v>6</v>
      </c>
      <c r="LN79" s="6"/>
      <c r="LO79" s="6"/>
      <c r="LP79" s="6"/>
      <c r="LQ79" s="15">
        <v>71</v>
      </c>
      <c r="LR79" s="9">
        <v>3.3333333333333333E-2</v>
      </c>
      <c r="LS79" s="9">
        <v>7.6363907809995086E-4</v>
      </c>
      <c r="LT79" s="9">
        <v>5.5456463519965193E-2</v>
      </c>
      <c r="LU79" s="9">
        <v>1.3743460086157851E-2</v>
      </c>
      <c r="LV79" s="6">
        <v>6</v>
      </c>
      <c r="LW79" s="6"/>
      <c r="LX79" s="6"/>
      <c r="LY79" s="6"/>
      <c r="LZ79" s="15">
        <v>71</v>
      </c>
      <c r="MA79" s="9">
        <v>3.3333333333333333E-2</v>
      </c>
      <c r="MB79" s="9">
        <v>7.8167804788530277E-4</v>
      </c>
      <c r="MC79" s="9">
        <v>5.5494656891825471E-2</v>
      </c>
      <c r="MD79" s="9">
        <v>1.4058427648779367E-2</v>
      </c>
      <c r="ME79" s="6">
        <v>6</v>
      </c>
      <c r="MF79" s="6"/>
      <c r="MG79" s="6"/>
      <c r="MH79" s="6"/>
      <c r="MI79" s="15">
        <v>71</v>
      </c>
      <c r="MJ79" s="9">
        <v>3.3333333333333333E-2</v>
      </c>
      <c r="MK79" s="9">
        <v>8.0673553260593542E-4</v>
      </c>
      <c r="ML79" s="9">
        <v>5.5532876567809072E-2</v>
      </c>
      <c r="MM79" s="9">
        <v>1.4499094059756875E-2</v>
      </c>
      <c r="MN79" s="6">
        <v>6</v>
      </c>
      <c r="MO79" s="6"/>
      <c r="MP79" s="6"/>
      <c r="MQ79" s="6"/>
      <c r="MR79" s="15">
        <v>71</v>
      </c>
      <c r="MS79" s="9">
        <v>3.3333333333333333E-2</v>
      </c>
      <c r="MT79" s="9">
        <v>8.377591974899365E-4</v>
      </c>
      <c r="MU79" s="9">
        <v>5.557112256603184E-2</v>
      </c>
      <c r="MV79" s="9">
        <v>1.5046298566737459E-2</v>
      </c>
      <c r="MW79" s="6">
        <v>6</v>
      </c>
      <c r="MX79" s="6"/>
      <c r="MY79" s="6"/>
      <c r="MZ79" s="6"/>
      <c r="NA79" s="15">
        <v>71</v>
      </c>
      <c r="NB79" s="9">
        <v>3.3333333333333333E-2</v>
      </c>
      <c r="NC79" s="9">
        <v>8.722394867011436E-4</v>
      </c>
      <c r="ND79" s="9">
        <v>5.5609394904622148E-2</v>
      </c>
      <c r="NE79" s="9">
        <v>1.5654780472520648E-2</v>
      </c>
      <c r="NF79" s="6">
        <v>6</v>
      </c>
    </row>
    <row r="80" spans="1:370">
      <c r="A80" s="6"/>
      <c r="B80" s="6"/>
      <c r="C80" s="6"/>
      <c r="D80" s="15">
        <f t="shared" si="12"/>
        <v>72</v>
      </c>
      <c r="E80" s="9">
        <f t="shared" ref="E80:E107" si="14">E79+1/30</f>
        <v>6.6666666666666666E-2</v>
      </c>
      <c r="F80" s="9">
        <f t="shared" si="13"/>
        <v>7.1100000000000007E-5</v>
      </c>
      <c r="G80" s="9">
        <f>'mu (tau) a'!B73</f>
        <v>8.2083160000000002E-2</v>
      </c>
      <c r="H80" s="9">
        <f>F80*'qx (tau) a'!B73/G80</f>
        <v>6.8296976554021552E-5</v>
      </c>
      <c r="I80" s="6">
        <f t="shared" si="11"/>
        <v>6</v>
      </c>
      <c r="K80" s="6"/>
      <c r="L80" s="6"/>
      <c r="M80" s="6"/>
      <c r="N80" s="15">
        <v>72</v>
      </c>
      <c r="O80" s="9">
        <v>6.6666666666666666E-2</v>
      </c>
      <c r="P80" s="9">
        <v>7.1100000000000007E-5</v>
      </c>
      <c r="Q80" s="9">
        <v>8.2083160000000002E-2</v>
      </c>
      <c r="R80" s="9">
        <v>6.8296976554021552E-5</v>
      </c>
      <c r="S80" s="6">
        <v>6</v>
      </c>
      <c r="T80" s="6"/>
      <c r="U80" s="6"/>
      <c r="V80" s="6"/>
      <c r="W80" s="15">
        <v>72</v>
      </c>
      <c r="X80" s="9">
        <v>6.6666666666666666E-2</v>
      </c>
      <c r="Y80" s="9">
        <v>6.0700000000000005E-5</v>
      </c>
      <c r="Z80" s="9">
        <v>7.7177419999999997E-2</v>
      </c>
      <c r="AA80" s="9">
        <v>5.8444697037034928E-5</v>
      </c>
      <c r="AB80" s="6">
        <v>6</v>
      </c>
      <c r="AC80" s="6"/>
      <c r="AD80" s="6"/>
      <c r="AE80" s="6"/>
      <c r="AF80" s="15">
        <v>72</v>
      </c>
      <c r="AG80" s="9">
        <v>6.6666666666666666E-2</v>
      </c>
      <c r="AH80" s="9">
        <v>5.4199999999999996E-5</v>
      </c>
      <c r="AI80" s="9">
        <v>8.1900269999999997E-2</v>
      </c>
      <c r="AJ80" s="9">
        <v>5.2067816089006785E-5</v>
      </c>
      <c r="AK80" s="6">
        <v>6</v>
      </c>
      <c r="AL80" s="6"/>
      <c r="AM80" s="6"/>
      <c r="AN80" s="6"/>
      <c r="AO80" s="15">
        <v>72</v>
      </c>
      <c r="AP80" s="9">
        <v>6.6666666666666666E-2</v>
      </c>
      <c r="AQ80" s="9">
        <v>6.1299999999999999E-5</v>
      </c>
      <c r="AR80" s="9">
        <v>7.9237290000000002E-2</v>
      </c>
      <c r="AS80" s="9">
        <v>5.8963929041490437E-5</v>
      </c>
      <c r="AT80" s="6">
        <v>6</v>
      </c>
      <c r="AU80" s="6"/>
      <c r="AV80" s="6"/>
      <c r="AW80" s="6"/>
      <c r="AX80" s="15">
        <v>72</v>
      </c>
      <c r="AY80" s="9">
        <v>6.6666666666666666E-2</v>
      </c>
      <c r="AZ80" s="9">
        <v>9.6519999999999993E-4</v>
      </c>
      <c r="BA80" s="9">
        <v>7.5937420000000005E-2</v>
      </c>
      <c r="BB80" s="9">
        <v>9.2989312157300036E-4</v>
      </c>
      <c r="BC80" s="6">
        <v>6</v>
      </c>
      <c r="BD80" s="6"/>
      <c r="BE80" s="6"/>
      <c r="BF80" s="6"/>
      <c r="BG80" s="15">
        <v>72</v>
      </c>
      <c r="BH80" s="9">
        <v>6.6666666666666666E-2</v>
      </c>
      <c r="BI80" s="9">
        <v>1.01E-3</v>
      </c>
      <c r="BJ80" s="9">
        <v>7.3615009999999995E-2</v>
      </c>
      <c r="BK80" s="9">
        <v>9.741442159689989E-4</v>
      </c>
      <c r="BL80" s="6">
        <v>6</v>
      </c>
      <c r="BM80" s="6"/>
      <c r="BN80" s="6"/>
      <c r="BO80" s="6"/>
      <c r="BP80" s="15">
        <v>72</v>
      </c>
      <c r="BQ80" s="9">
        <v>6.6666666666666666E-2</v>
      </c>
      <c r="BR80" s="9">
        <v>1.0579999999999999E-3</v>
      </c>
      <c r="BS80" s="9">
        <v>7.3562950000000002E-2</v>
      </c>
      <c r="BT80" s="9">
        <v>1.0204656615864372E-3</v>
      </c>
      <c r="BU80" s="6">
        <v>6</v>
      </c>
      <c r="BV80" s="6"/>
      <c r="BW80" s="6"/>
      <c r="BX80" s="6"/>
      <c r="BY80" s="15">
        <v>72</v>
      </c>
      <c r="BZ80" s="9">
        <v>6.6666666666666666E-2</v>
      </c>
      <c r="CA80" s="9">
        <v>1.1243000000000002E-3</v>
      </c>
      <c r="CB80" s="9">
        <v>7.3122699999999999E-2</v>
      </c>
      <c r="CC80" s="9">
        <v>1.0846439037262027E-3</v>
      </c>
      <c r="CD80" s="6">
        <v>6</v>
      </c>
      <c r="CE80" s="6"/>
      <c r="CF80" s="6"/>
      <c r="CG80" s="6"/>
      <c r="CH80" s="15">
        <v>72</v>
      </c>
      <c r="CI80" s="9">
        <v>6.6666666666666666E-2</v>
      </c>
      <c r="CJ80" s="9">
        <v>1.2033E-3</v>
      </c>
      <c r="CK80" s="9">
        <v>7.6203839999999995E-2</v>
      </c>
      <c r="CL80" s="9">
        <v>1.1591346412070573E-3</v>
      </c>
      <c r="CM80" s="6">
        <v>6</v>
      </c>
      <c r="CN80" s="6"/>
      <c r="CO80" s="6"/>
      <c r="CP80" s="6"/>
      <c r="CQ80" s="15">
        <v>72</v>
      </c>
      <c r="CR80" s="9">
        <v>6.6666666666666666E-2</v>
      </c>
      <c r="CS80" s="9">
        <v>1.2856E-3</v>
      </c>
      <c r="CT80" s="9">
        <v>7.4514259999999999E-2</v>
      </c>
      <c r="CU80" s="9">
        <v>1.2394226665338956E-3</v>
      </c>
      <c r="CV80" s="6">
        <v>6</v>
      </c>
      <c r="CW80" s="6"/>
      <c r="CX80" s="6"/>
      <c r="CY80" s="6"/>
      <c r="CZ80" s="15">
        <v>72</v>
      </c>
      <c r="DA80" s="9">
        <v>6.6666666666666666E-2</v>
      </c>
      <c r="DB80" s="9">
        <v>1.1804999999999999E-3</v>
      </c>
      <c r="DC80" s="9">
        <v>7.4983750000000002E-2</v>
      </c>
      <c r="DD80" s="9">
        <v>1.137840236451231E-3</v>
      </c>
      <c r="DE80" s="6">
        <v>6</v>
      </c>
      <c r="DF80" s="6"/>
      <c r="DG80" s="6"/>
      <c r="DH80" s="6"/>
      <c r="DI80" s="15">
        <v>72</v>
      </c>
      <c r="DJ80" s="9">
        <v>6.6666666666666666E-2</v>
      </c>
      <c r="DK80" s="9">
        <v>1.4991E-3</v>
      </c>
      <c r="DL80" s="9">
        <v>7.331878E-2</v>
      </c>
      <c r="DM80" s="9">
        <v>1.4460873679431111E-3</v>
      </c>
      <c r="DN80" s="6">
        <v>6</v>
      </c>
      <c r="DO80" s="6"/>
      <c r="DP80" s="6"/>
      <c r="DQ80" s="6"/>
      <c r="DR80" s="15">
        <v>72</v>
      </c>
      <c r="DS80" s="9">
        <v>6.6666666666666666E-2</v>
      </c>
      <c r="DT80" s="9">
        <v>1.3930000000000001E-3</v>
      </c>
      <c r="DU80" s="9">
        <v>7.343877E-2</v>
      </c>
      <c r="DV80" s="9">
        <v>1.3436616705317915E-3</v>
      </c>
      <c r="DW80" s="6">
        <v>6</v>
      </c>
      <c r="DX80" s="6"/>
      <c r="DY80" s="6"/>
      <c r="DZ80" s="6"/>
      <c r="EA80" s="15">
        <v>72</v>
      </c>
      <c r="EB80" s="9">
        <v>6.6666666666666666E-2</v>
      </c>
      <c r="EC80" s="9">
        <v>1.7913999999999999E-3</v>
      </c>
      <c r="ED80" s="9">
        <v>6.9522189999999998E-2</v>
      </c>
      <c r="EE80" s="9">
        <v>1.731220699175328E-3</v>
      </c>
      <c r="EF80" s="6">
        <v>6</v>
      </c>
      <c r="EG80" s="6"/>
      <c r="EH80" s="6"/>
      <c r="EI80" s="6"/>
      <c r="EJ80" s="15">
        <v>72</v>
      </c>
      <c r="EK80" s="9">
        <v>6.6666666666666666E-2</v>
      </c>
      <c r="EL80" s="9">
        <v>1.933E-3</v>
      </c>
      <c r="EM80" s="9">
        <v>6.8320569999999997E-2</v>
      </c>
      <c r="EN80" s="9">
        <v>1.8691492873961679E-3</v>
      </c>
      <c r="EO80" s="6">
        <v>6</v>
      </c>
      <c r="EP80" s="6"/>
      <c r="EQ80" s="6"/>
      <c r="ER80" s="6"/>
      <c r="ES80" s="15">
        <v>72</v>
      </c>
      <c r="ET80" s="9">
        <v>6.6666666666666666E-2</v>
      </c>
      <c r="EU80" s="9">
        <v>2.0011999999999999E-3</v>
      </c>
      <c r="EV80" s="9">
        <v>6.7198549999999996E-2</v>
      </c>
      <c r="EW80" s="9">
        <v>1.9361470888285537E-3</v>
      </c>
      <c r="EX80" s="6">
        <v>6</v>
      </c>
      <c r="EY80" s="6"/>
      <c r="EZ80" s="6"/>
      <c r="FA80" s="6"/>
      <c r="FB80" s="15">
        <v>72</v>
      </c>
      <c r="FC80" s="9">
        <v>6.6666666666666666E-2</v>
      </c>
      <c r="FD80" s="9">
        <v>1.6607E-3</v>
      </c>
      <c r="FE80" s="9">
        <v>6.6412899999999997E-2</v>
      </c>
      <c r="FF80" s="9">
        <v>1.6073263674376518E-3</v>
      </c>
      <c r="FG80" s="6">
        <v>6</v>
      </c>
      <c r="FH80" s="6"/>
      <c r="FI80" s="6"/>
      <c r="FJ80" s="6"/>
      <c r="FK80" s="15">
        <v>72</v>
      </c>
      <c r="FL80" s="9">
        <v>6.6666666666666666E-2</v>
      </c>
      <c r="FM80" s="9">
        <v>1.7569E-3</v>
      </c>
      <c r="FN80" s="9">
        <v>6.5007659999999995E-2</v>
      </c>
      <c r="FO80" s="9">
        <v>1.7015917376813751E-3</v>
      </c>
      <c r="FP80" s="6">
        <v>6</v>
      </c>
      <c r="FQ80" s="6"/>
      <c r="FR80" s="6"/>
      <c r="FS80" s="6"/>
      <c r="FT80" s="15">
        <v>72</v>
      </c>
      <c r="FU80" s="9">
        <v>6.6666666666666666E-2</v>
      </c>
      <c r="FV80" s="9">
        <v>1.256E-3</v>
      </c>
      <c r="FW80" s="9">
        <v>6.4070959999999996E-2</v>
      </c>
      <c r="FX80" s="9">
        <v>1.2170124387085818E-3</v>
      </c>
      <c r="FY80" s="6">
        <v>6</v>
      </c>
      <c r="FZ80" s="6"/>
      <c r="GA80" s="6"/>
      <c r="GB80" s="6"/>
      <c r="GC80" s="15">
        <v>72</v>
      </c>
      <c r="GD80" s="9">
        <v>6.6666666666666666E-2</v>
      </c>
      <c r="GE80" s="9">
        <v>1.0402E-3</v>
      </c>
      <c r="GF80" s="9">
        <v>6.2658350000000002E-2</v>
      </c>
      <c r="GG80" s="9">
        <v>1.0086013913548635E-3</v>
      </c>
      <c r="GH80" s="6">
        <v>6</v>
      </c>
      <c r="GI80" s="6"/>
      <c r="GJ80" s="6"/>
      <c r="GK80" s="6"/>
      <c r="GL80" s="15">
        <v>72</v>
      </c>
      <c r="GM80" s="9">
        <v>6.6666666666666666E-2</v>
      </c>
      <c r="GN80" s="9">
        <v>9.0879999999999997E-4</v>
      </c>
      <c r="GO80" s="9">
        <v>6.1700230000000002E-2</v>
      </c>
      <c r="GP80" s="9">
        <v>8.8160238339468101E-4</v>
      </c>
      <c r="GQ80" s="6">
        <v>6</v>
      </c>
      <c r="GR80" s="6"/>
      <c r="GS80" s="6"/>
      <c r="GT80" s="6"/>
      <c r="GU80" s="15">
        <v>72</v>
      </c>
      <c r="GV80" s="9">
        <v>6.6666666666666666E-2</v>
      </c>
      <c r="GW80" s="9">
        <v>8.1110000000000004E-4</v>
      </c>
      <c r="GX80" s="9">
        <v>6.1051149999999998E-2</v>
      </c>
      <c r="GY80" s="9">
        <v>7.8707408956260453E-4</v>
      </c>
      <c r="GZ80" s="6">
        <v>6</v>
      </c>
      <c r="HA80" s="6"/>
      <c r="HB80" s="6"/>
      <c r="HC80" s="6"/>
      <c r="HD80" s="15">
        <v>72</v>
      </c>
      <c r="HE80" s="9">
        <v>6.6666666666666666E-2</v>
      </c>
      <c r="HF80" s="9">
        <v>7.7290000000000008E-4</v>
      </c>
      <c r="HG80" s="9">
        <v>5.9792150000000002E-2</v>
      </c>
      <c r="HH80" s="9">
        <v>7.5046408468335728E-4</v>
      </c>
      <c r="HI80" s="6">
        <v>6</v>
      </c>
      <c r="HJ80" s="6"/>
      <c r="HK80" s="6"/>
      <c r="HL80" s="6"/>
      <c r="HM80" s="15">
        <v>72</v>
      </c>
      <c r="HN80" s="9">
        <v>6.6666666666666666E-2</v>
      </c>
      <c r="HO80" s="9">
        <v>7.8169999999999997E-4</v>
      </c>
      <c r="HP80" s="9">
        <v>5.9536449999999998E-2</v>
      </c>
      <c r="HQ80" s="9">
        <v>7.5910287501186255E-4</v>
      </c>
      <c r="HR80" s="6">
        <v>6</v>
      </c>
      <c r="HS80" s="6"/>
      <c r="HT80" s="6"/>
      <c r="HU80" s="6"/>
      <c r="HV80" s="15">
        <v>72</v>
      </c>
      <c r="HW80" s="9">
        <v>6.6666666666666666E-2</v>
      </c>
      <c r="HX80" s="9">
        <v>9.322E-4</v>
      </c>
      <c r="HY80" s="9">
        <v>5.8683689999999997E-2</v>
      </c>
      <c r="HZ80" s="9">
        <v>9.0562713994297235E-4</v>
      </c>
      <c r="IA80" s="6">
        <v>6</v>
      </c>
      <c r="IB80" s="6"/>
      <c r="IC80" s="6"/>
      <c r="ID80" s="6"/>
      <c r="IE80" s="15">
        <v>72</v>
      </c>
      <c r="IF80" s="9">
        <v>6.6666666666666666E-2</v>
      </c>
      <c r="IG80" s="9">
        <v>8.4709999999999994E-4</v>
      </c>
      <c r="IH80" s="9">
        <v>5.8073399999999997E-2</v>
      </c>
      <c r="II80" s="9">
        <v>8.2319704566979034E-4</v>
      </c>
      <c r="IJ80" s="6">
        <v>6</v>
      </c>
      <c r="IK80" s="6"/>
      <c r="IL80" s="6"/>
      <c r="IM80" s="6"/>
      <c r="IN80" s="15">
        <v>72</v>
      </c>
      <c r="IO80" s="9">
        <v>6.6666666666666666E-2</v>
      </c>
      <c r="IP80" s="9">
        <v>1.0705000000000001E-3</v>
      </c>
      <c r="IQ80" s="9">
        <v>5.795119E-2</v>
      </c>
      <c r="IR80" s="9">
        <v>1.0403550065149656E-3</v>
      </c>
      <c r="IS80" s="6">
        <v>6</v>
      </c>
      <c r="IT80" s="6"/>
      <c r="IU80" s="6"/>
      <c r="IV80" s="6"/>
      <c r="IW80" s="15">
        <v>72</v>
      </c>
      <c r="IX80" s="9">
        <v>6.6666666666666666E-2</v>
      </c>
      <c r="IY80" s="9">
        <v>1.1134000000000001E-3</v>
      </c>
      <c r="IZ80" s="9">
        <v>5.7261380000000001E-2</v>
      </c>
      <c r="JA80" s="9">
        <v>1.0824098820531394E-3</v>
      </c>
      <c r="JB80" s="6">
        <v>6</v>
      </c>
      <c r="JC80" s="6"/>
      <c r="JD80" s="6"/>
      <c r="JE80" s="6"/>
      <c r="JF80" s="15">
        <v>72</v>
      </c>
      <c r="JG80" s="9">
        <v>6.6666666666666666E-2</v>
      </c>
      <c r="JH80" s="9">
        <v>1.1427E-3</v>
      </c>
      <c r="JI80" s="9">
        <v>5.667502E-2</v>
      </c>
      <c r="JJ80" s="9">
        <v>1.111211090441609E-3</v>
      </c>
      <c r="JK80" s="6">
        <v>6</v>
      </c>
      <c r="JL80" s="6"/>
      <c r="JM80" s="6"/>
      <c r="JN80" s="6"/>
      <c r="JO80" s="15">
        <v>72</v>
      </c>
      <c r="JP80" s="9">
        <v>6.6666666666666666E-2</v>
      </c>
      <c r="JQ80" s="9">
        <v>1.1375000000000001E-3</v>
      </c>
      <c r="JR80" s="9">
        <v>5.644768E-2</v>
      </c>
      <c r="JS80" s="9">
        <v>1.1062766087109337E-3</v>
      </c>
      <c r="JT80" s="6">
        <v>6</v>
      </c>
      <c r="JU80" s="6"/>
      <c r="JV80" s="6"/>
      <c r="JW80" s="6"/>
      <c r="JX80" s="15">
        <v>72</v>
      </c>
      <c r="JY80" s="9">
        <v>6.6666666666666666E-2</v>
      </c>
      <c r="JZ80" s="9">
        <v>8.722394867011436E-4</v>
      </c>
      <c r="KA80" s="9">
        <v>6.1909977405001593E-2</v>
      </c>
      <c r="KB80" s="9">
        <v>1.406160046959439E-2</v>
      </c>
      <c r="KC80" s="6">
        <v>6</v>
      </c>
      <c r="KD80" s="6"/>
      <c r="KE80" s="6"/>
      <c r="KF80" s="6"/>
      <c r="KG80" s="15">
        <v>72</v>
      </c>
      <c r="KH80" s="9">
        <v>6.6666666666666666E-2</v>
      </c>
      <c r="KI80" s="9">
        <v>9.0603848554557235E-4</v>
      </c>
      <c r="KJ80" s="9">
        <v>6.1952385304414007E-2</v>
      </c>
      <c r="KK80" s="9">
        <v>1.4596492951701075E-2</v>
      </c>
      <c r="KL80" s="6">
        <v>6</v>
      </c>
      <c r="KM80" s="6"/>
      <c r="KN80" s="6"/>
      <c r="KO80" s="6"/>
      <c r="KP80" s="15">
        <v>72</v>
      </c>
      <c r="KQ80" s="9">
        <v>6.6666666666666666E-2</v>
      </c>
      <c r="KR80" s="9">
        <v>7.4955494442523565E-4</v>
      </c>
      <c r="KS80" s="9">
        <v>6.1571757594450119E-2</v>
      </c>
      <c r="KT80" s="9">
        <v>1.2150159599567122E-2</v>
      </c>
      <c r="KU80" s="6">
        <v>6</v>
      </c>
      <c r="KV80" s="6"/>
      <c r="KW80" s="6"/>
      <c r="KX80" s="6"/>
      <c r="KY80" s="15">
        <v>72</v>
      </c>
      <c r="KZ80" s="9">
        <v>6.6666666666666666E-2</v>
      </c>
      <c r="LA80" s="9">
        <v>7.4704125255908372E-4</v>
      </c>
      <c r="LB80" s="9">
        <v>6.1613933815669347E-2</v>
      </c>
      <c r="LC80" s="9">
        <v>1.2101126576185069E-2</v>
      </c>
      <c r="LD80" s="6">
        <v>6</v>
      </c>
      <c r="LE80" s="6"/>
      <c r="LF80" s="6"/>
      <c r="LG80" s="6"/>
      <c r="LH80" s="15">
        <v>72</v>
      </c>
      <c r="LI80" s="9">
        <v>6.6666666666666666E-2</v>
      </c>
      <c r="LJ80" s="9">
        <v>7.4747290344579756E-4</v>
      </c>
      <c r="LK80" s="9">
        <v>6.1656138927303678E-2</v>
      </c>
      <c r="LL80" s="9">
        <v>1.2099830988455343E-2</v>
      </c>
      <c r="LM80" s="6">
        <v>6</v>
      </c>
      <c r="LN80" s="6"/>
      <c r="LO80" s="6"/>
      <c r="LP80" s="6"/>
      <c r="LQ80" s="15">
        <v>72</v>
      </c>
      <c r="LR80" s="9">
        <v>6.6666666666666666E-2</v>
      </c>
      <c r="LS80" s="9">
        <v>7.5253462411326651E-4</v>
      </c>
      <c r="LT80" s="9">
        <v>6.1698372949142891E-2</v>
      </c>
      <c r="LU80" s="9">
        <v>1.2173427877024277E-2</v>
      </c>
      <c r="LV80" s="6">
        <v>6</v>
      </c>
      <c r="LW80" s="6"/>
      <c r="LX80" s="6"/>
      <c r="LY80" s="6"/>
      <c r="LZ80" s="15">
        <v>72</v>
      </c>
      <c r="MA80" s="9">
        <v>6.6666666666666666E-2</v>
      </c>
      <c r="MB80" s="9">
        <v>7.6363907809995086E-4</v>
      </c>
      <c r="MC80" s="9">
        <v>6.1740635900990201E-2</v>
      </c>
      <c r="MD80" s="9">
        <v>1.2344600835901099E-2</v>
      </c>
      <c r="ME80" s="6">
        <v>6</v>
      </c>
      <c r="MF80" s="6"/>
      <c r="MG80" s="6"/>
      <c r="MH80" s="6"/>
      <c r="MI80" s="15">
        <v>72</v>
      </c>
      <c r="MJ80" s="9">
        <v>6.6666666666666666E-2</v>
      </c>
      <c r="MK80" s="9">
        <v>7.8167804788530277E-4</v>
      </c>
      <c r="ML80" s="9">
        <v>6.1782927802662521E-2</v>
      </c>
      <c r="MM80" s="9">
        <v>1.2627555393799245E-2</v>
      </c>
      <c r="MN80" s="6">
        <v>6</v>
      </c>
      <c r="MO80" s="6"/>
      <c r="MP80" s="6"/>
      <c r="MQ80" s="6"/>
      <c r="MR80" s="15">
        <v>72</v>
      </c>
      <c r="MS80" s="9">
        <v>6.6666666666666666E-2</v>
      </c>
      <c r="MT80" s="9">
        <v>8.0673553260593542E-4</v>
      </c>
      <c r="MU80" s="9">
        <v>6.1825248673990259E-2</v>
      </c>
      <c r="MV80" s="9">
        <v>1.3023417243187821E-2</v>
      </c>
      <c r="MW80" s="6">
        <v>6</v>
      </c>
      <c r="MX80" s="6"/>
      <c r="MY80" s="6"/>
      <c r="MZ80" s="6"/>
      <c r="NA80" s="15">
        <v>72</v>
      </c>
      <c r="NB80" s="9">
        <v>6.6666666666666666E-2</v>
      </c>
      <c r="NC80" s="9">
        <v>8.377591974899365E-4</v>
      </c>
      <c r="ND80" s="9">
        <v>6.1867598534817388E-2</v>
      </c>
      <c r="NE80" s="9">
        <v>1.3514978329419792E-2</v>
      </c>
      <c r="NF80" s="6">
        <v>6</v>
      </c>
    </row>
    <row r="81" spans="1:370">
      <c r="A81" s="6"/>
      <c r="B81" s="6"/>
      <c r="C81" s="6"/>
      <c r="D81" s="15">
        <f t="shared" si="12"/>
        <v>73</v>
      </c>
      <c r="E81" s="9">
        <f t="shared" si="14"/>
        <v>0.1</v>
      </c>
      <c r="F81" s="9">
        <f t="shared" si="13"/>
        <v>7.1100000000000007E-5</v>
      </c>
      <c r="G81" s="9">
        <f>'mu (tau) a'!B74</f>
        <v>8.9061420000000002E-2</v>
      </c>
      <c r="H81" s="9">
        <f>F81*'qx (tau) a'!B74/G81</f>
        <v>6.8068846005374723E-5</v>
      </c>
      <c r="I81" s="6">
        <f t="shared" si="11"/>
        <v>6</v>
      </c>
      <c r="K81" s="6"/>
      <c r="L81" s="6"/>
      <c r="M81" s="6"/>
      <c r="N81" s="15">
        <v>73</v>
      </c>
      <c r="O81" s="9">
        <v>0.1</v>
      </c>
      <c r="P81" s="9">
        <v>7.1100000000000007E-5</v>
      </c>
      <c r="Q81" s="9">
        <v>8.9061420000000002E-2</v>
      </c>
      <c r="R81" s="9">
        <v>6.8068846005374723E-5</v>
      </c>
      <c r="S81" s="6">
        <v>6</v>
      </c>
      <c r="T81" s="6"/>
      <c r="U81" s="6"/>
      <c r="V81" s="6"/>
      <c r="W81" s="15">
        <v>73</v>
      </c>
      <c r="X81" s="9">
        <v>0.1</v>
      </c>
      <c r="Y81" s="9">
        <v>6.0700000000000005E-5</v>
      </c>
      <c r="Z81" s="9">
        <v>8.3803580000000003E-2</v>
      </c>
      <c r="AA81" s="9">
        <v>5.8258848798583547E-5</v>
      </c>
      <c r="AB81" s="6">
        <v>6</v>
      </c>
      <c r="AC81" s="6"/>
      <c r="AD81" s="6"/>
      <c r="AE81" s="6"/>
      <c r="AF81" s="15">
        <v>73</v>
      </c>
      <c r="AG81" s="9">
        <v>0.1</v>
      </c>
      <c r="AH81" s="9">
        <v>5.4199999999999996E-5</v>
      </c>
      <c r="AI81" s="9">
        <v>8.8862479999999994E-2</v>
      </c>
      <c r="AJ81" s="9">
        <v>5.1894270945397874E-5</v>
      </c>
      <c r="AK81" s="6">
        <v>6</v>
      </c>
      <c r="AL81" s="6"/>
      <c r="AM81" s="6"/>
      <c r="AN81" s="6"/>
      <c r="AO81" s="15">
        <v>73</v>
      </c>
      <c r="AP81" s="9">
        <v>0.1</v>
      </c>
      <c r="AQ81" s="9">
        <v>6.1299999999999999E-5</v>
      </c>
      <c r="AR81" s="9">
        <v>8.5955290000000004E-2</v>
      </c>
      <c r="AS81" s="9">
        <v>5.8774032034561225E-5</v>
      </c>
      <c r="AT81" s="6">
        <v>6</v>
      </c>
      <c r="AU81" s="6"/>
      <c r="AV81" s="6"/>
      <c r="AW81" s="6"/>
      <c r="AX81" s="15">
        <v>73</v>
      </c>
      <c r="AY81" s="9">
        <v>0.1</v>
      </c>
      <c r="AZ81" s="9">
        <v>9.6519999999999993E-4</v>
      </c>
      <c r="BA81" s="9">
        <v>8.2424869999999997E-2</v>
      </c>
      <c r="BB81" s="9">
        <v>9.2699617030636496E-4</v>
      </c>
      <c r="BC81" s="6">
        <v>6</v>
      </c>
      <c r="BD81" s="6"/>
      <c r="BE81" s="6"/>
      <c r="BF81" s="6"/>
      <c r="BG81" s="15">
        <v>73</v>
      </c>
      <c r="BH81" s="9">
        <v>0.1</v>
      </c>
      <c r="BI81" s="9">
        <v>1.01E-3</v>
      </c>
      <c r="BJ81" s="9">
        <v>8.0018229999999996E-2</v>
      </c>
      <c r="BK81" s="9">
        <v>9.7114531651100022E-4</v>
      </c>
      <c r="BL81" s="6">
        <v>6</v>
      </c>
      <c r="BM81" s="6"/>
      <c r="BN81" s="6"/>
      <c r="BO81" s="6"/>
      <c r="BP81" s="15">
        <v>73</v>
      </c>
      <c r="BQ81" s="9">
        <v>0.1</v>
      </c>
      <c r="BR81" s="9">
        <v>1.0579999999999999E-3</v>
      </c>
      <c r="BS81" s="9">
        <v>7.9981830000000004E-2</v>
      </c>
      <c r="BT81" s="9">
        <v>1.0173166110352813E-3</v>
      </c>
      <c r="BU81" s="6">
        <v>6</v>
      </c>
      <c r="BV81" s="6"/>
      <c r="BW81" s="6"/>
      <c r="BX81" s="6"/>
      <c r="BY81" s="15">
        <v>73</v>
      </c>
      <c r="BZ81" s="9">
        <v>0.1</v>
      </c>
      <c r="CA81" s="9">
        <v>1.1243000000000002E-3</v>
      </c>
      <c r="CB81" s="9">
        <v>7.9512719999999995E-2</v>
      </c>
      <c r="CC81" s="9">
        <v>1.0813111006389923E-3</v>
      </c>
      <c r="CD81" s="6">
        <v>6</v>
      </c>
      <c r="CE81" s="6"/>
      <c r="CF81" s="6"/>
      <c r="CG81" s="6"/>
      <c r="CH81" s="15">
        <v>73</v>
      </c>
      <c r="CI81" s="9">
        <v>0.1</v>
      </c>
      <c r="CJ81" s="9">
        <v>1.2033E-3</v>
      </c>
      <c r="CK81" s="9">
        <v>8.2812469999999999E-2</v>
      </c>
      <c r="CL81" s="9">
        <v>1.1554568473202164E-3</v>
      </c>
      <c r="CM81" s="6">
        <v>6</v>
      </c>
      <c r="CN81" s="6"/>
      <c r="CO81" s="6"/>
      <c r="CP81" s="6"/>
      <c r="CQ81" s="15">
        <v>73</v>
      </c>
      <c r="CR81" s="9">
        <v>0.1</v>
      </c>
      <c r="CS81" s="9">
        <v>1.2856E-3</v>
      </c>
      <c r="CT81" s="9">
        <v>8.0990859999999998E-2</v>
      </c>
      <c r="CU81" s="9">
        <v>1.2355653094682536E-3</v>
      </c>
      <c r="CV81" s="6">
        <v>6</v>
      </c>
      <c r="CW81" s="6"/>
      <c r="CX81" s="6"/>
      <c r="CY81" s="6"/>
      <c r="CZ81" s="15">
        <v>73</v>
      </c>
      <c r="DA81" s="9">
        <v>0.1</v>
      </c>
      <c r="DB81" s="9">
        <v>1.1804999999999999E-3</v>
      </c>
      <c r="DC81" s="9">
        <v>8.1500420000000004E-2</v>
      </c>
      <c r="DD81" s="9">
        <v>1.1342779417578461E-3</v>
      </c>
      <c r="DE81" s="6">
        <v>6</v>
      </c>
      <c r="DF81" s="6"/>
      <c r="DG81" s="6"/>
      <c r="DH81" s="6"/>
      <c r="DI81" s="15">
        <v>73</v>
      </c>
      <c r="DJ81" s="9">
        <v>0.1</v>
      </c>
      <c r="DK81" s="9">
        <v>1.4991E-3</v>
      </c>
      <c r="DL81" s="9">
        <v>7.9682760000000005E-2</v>
      </c>
      <c r="DM81" s="9">
        <v>1.4416620766148159E-3</v>
      </c>
      <c r="DN81" s="6">
        <v>6</v>
      </c>
      <c r="DO81" s="6"/>
      <c r="DP81" s="6"/>
      <c r="DQ81" s="6"/>
      <c r="DR81" s="15">
        <v>73</v>
      </c>
      <c r="DS81" s="9">
        <v>0.1</v>
      </c>
      <c r="DT81" s="9">
        <v>1.3930000000000001E-3</v>
      </c>
      <c r="DU81" s="9">
        <v>7.9823909999999998E-2</v>
      </c>
      <c r="DV81" s="9">
        <v>1.3395365145606123E-3</v>
      </c>
      <c r="DW81" s="6">
        <v>6</v>
      </c>
      <c r="DX81" s="6"/>
      <c r="DY81" s="6"/>
      <c r="DZ81" s="6"/>
      <c r="EA81" s="15">
        <v>73</v>
      </c>
      <c r="EB81" s="9">
        <v>0.1</v>
      </c>
      <c r="EC81" s="9">
        <v>1.7913999999999999E-3</v>
      </c>
      <c r="ED81" s="9">
        <v>7.5634409999999999E-2</v>
      </c>
      <c r="EE81" s="9">
        <v>1.7261227553702074E-3</v>
      </c>
      <c r="EF81" s="6">
        <v>6</v>
      </c>
      <c r="EG81" s="6"/>
      <c r="EH81" s="6"/>
      <c r="EI81" s="6"/>
      <c r="EJ81" s="15">
        <v>73</v>
      </c>
      <c r="EK81" s="9">
        <v>0.1</v>
      </c>
      <c r="EL81" s="9">
        <v>1.933E-3</v>
      </c>
      <c r="EM81" s="9">
        <v>7.4350100000000002E-2</v>
      </c>
      <c r="EN81" s="9">
        <v>1.8637162774495263E-3</v>
      </c>
      <c r="EO81" s="6">
        <v>6</v>
      </c>
      <c r="EP81" s="6"/>
      <c r="EQ81" s="6"/>
      <c r="ER81" s="6"/>
      <c r="ES81" s="15">
        <v>73</v>
      </c>
      <c r="ET81" s="9">
        <v>0.1</v>
      </c>
      <c r="EU81" s="9">
        <v>2.0011999999999999E-3</v>
      </c>
      <c r="EV81" s="9">
        <v>7.3159740000000001E-2</v>
      </c>
      <c r="EW81" s="9">
        <v>1.9305797643895395E-3</v>
      </c>
      <c r="EX81" s="6">
        <v>6</v>
      </c>
      <c r="EY81" s="6"/>
      <c r="EZ81" s="6"/>
      <c r="FA81" s="6"/>
      <c r="FB81" s="15">
        <v>73</v>
      </c>
      <c r="FC81" s="9">
        <v>0.1</v>
      </c>
      <c r="FD81" s="9">
        <v>1.6607E-3</v>
      </c>
      <c r="FE81" s="9">
        <v>7.2312029999999999E-2</v>
      </c>
      <c r="FF81" s="9">
        <v>1.6027509824437234E-3</v>
      </c>
      <c r="FG81" s="6">
        <v>6</v>
      </c>
      <c r="FH81" s="6"/>
      <c r="FI81" s="6"/>
      <c r="FJ81" s="6"/>
      <c r="FK81" s="15">
        <v>73</v>
      </c>
      <c r="FL81" s="9">
        <v>0.1</v>
      </c>
      <c r="FM81" s="9">
        <v>1.7569E-3</v>
      </c>
      <c r="FN81" s="9">
        <v>7.0819140000000003E-2</v>
      </c>
      <c r="FO81" s="9">
        <v>1.6968163665641801E-3</v>
      </c>
      <c r="FP81" s="6">
        <v>6</v>
      </c>
      <c r="FQ81" s="6"/>
      <c r="FR81" s="6"/>
      <c r="FS81" s="6"/>
      <c r="FT81" s="15">
        <v>73</v>
      </c>
      <c r="FU81" s="9">
        <v>0.1</v>
      </c>
      <c r="FV81" s="9">
        <v>1.256E-3</v>
      </c>
      <c r="FW81" s="9">
        <v>6.9811219999999993E-2</v>
      </c>
      <c r="FX81" s="9">
        <v>1.2136373230549474E-3</v>
      </c>
      <c r="FY81" s="6">
        <v>6</v>
      </c>
      <c r="FZ81" s="6"/>
      <c r="GA81" s="6"/>
      <c r="GB81" s="6"/>
      <c r="GC81" s="15">
        <v>73</v>
      </c>
      <c r="GD81" s="9">
        <v>0.1</v>
      </c>
      <c r="GE81" s="9">
        <v>1.0402E-3</v>
      </c>
      <c r="GF81" s="9">
        <v>6.82947E-2</v>
      </c>
      <c r="GG81" s="9">
        <v>1.0058529157606667E-3</v>
      </c>
      <c r="GH81" s="6">
        <v>6</v>
      </c>
      <c r="GI81" s="6"/>
      <c r="GJ81" s="6"/>
      <c r="GK81" s="6"/>
      <c r="GL81" s="15">
        <v>73</v>
      </c>
      <c r="GM81" s="9">
        <v>0.1</v>
      </c>
      <c r="GN81" s="9">
        <v>9.0879999999999997E-4</v>
      </c>
      <c r="GO81" s="9">
        <v>6.7254599999999998E-2</v>
      </c>
      <c r="GP81" s="9">
        <v>8.7923365693945096E-4</v>
      </c>
      <c r="GQ81" s="6">
        <v>6</v>
      </c>
      <c r="GR81" s="6"/>
      <c r="GS81" s="6"/>
      <c r="GT81" s="6"/>
      <c r="GU81" s="15">
        <v>73</v>
      </c>
      <c r="GV81" s="9">
        <v>0.1</v>
      </c>
      <c r="GW81" s="9">
        <v>8.1110000000000004E-4</v>
      </c>
      <c r="GX81" s="9">
        <v>6.6560670000000002E-2</v>
      </c>
      <c r="GY81" s="9">
        <v>7.8497567760360586E-4</v>
      </c>
      <c r="GZ81" s="6">
        <v>6</v>
      </c>
      <c r="HA81" s="6"/>
      <c r="HB81" s="6"/>
      <c r="HC81" s="6"/>
      <c r="HD81" s="15">
        <v>73</v>
      </c>
      <c r="HE81" s="9">
        <v>0.1</v>
      </c>
      <c r="HF81" s="9">
        <v>7.7290000000000008E-4</v>
      </c>
      <c r="HG81" s="9">
        <v>6.5200179999999996E-2</v>
      </c>
      <c r="HH81" s="9">
        <v>7.4849883198175237E-4</v>
      </c>
      <c r="HI81" s="6">
        <v>6</v>
      </c>
      <c r="HJ81" s="6"/>
      <c r="HK81" s="6"/>
      <c r="HL81" s="6"/>
      <c r="HM81" s="15">
        <v>73</v>
      </c>
      <c r="HN81" s="9">
        <v>0.1</v>
      </c>
      <c r="HO81" s="9">
        <v>7.8169999999999997E-4</v>
      </c>
      <c r="HP81" s="9">
        <v>6.4896410000000002E-2</v>
      </c>
      <c r="HQ81" s="9">
        <v>7.5713242371958621E-4</v>
      </c>
      <c r="HR81" s="6">
        <v>6</v>
      </c>
      <c r="HS81" s="6"/>
      <c r="HT81" s="6"/>
      <c r="HU81" s="6"/>
      <c r="HV81" s="15">
        <v>73</v>
      </c>
      <c r="HW81" s="9">
        <v>0.1</v>
      </c>
      <c r="HX81" s="9">
        <v>9.322E-4</v>
      </c>
      <c r="HY81" s="9">
        <v>6.3972929999999997E-2</v>
      </c>
      <c r="HZ81" s="9">
        <v>9.0330647506687591E-4</v>
      </c>
      <c r="IA81" s="6">
        <v>6</v>
      </c>
      <c r="IB81" s="6"/>
      <c r="IC81" s="6"/>
      <c r="ID81" s="6"/>
      <c r="IE81" s="15">
        <v>73</v>
      </c>
      <c r="IF81" s="9">
        <v>0.1</v>
      </c>
      <c r="IG81" s="9">
        <v>8.4709999999999994E-4</v>
      </c>
      <c r="IH81" s="9">
        <v>6.3305509999999995E-2</v>
      </c>
      <c r="II81" s="9">
        <v>8.2110954084407492E-4</v>
      </c>
      <c r="IJ81" s="6">
        <v>6</v>
      </c>
      <c r="IK81" s="6"/>
      <c r="IL81" s="6"/>
      <c r="IM81" s="6"/>
      <c r="IN81" s="15">
        <v>73</v>
      </c>
      <c r="IO81" s="9">
        <v>0.1</v>
      </c>
      <c r="IP81" s="9">
        <v>1.0705000000000001E-3</v>
      </c>
      <c r="IQ81" s="9">
        <v>6.3170500000000004E-2</v>
      </c>
      <c r="IR81" s="9">
        <v>1.0377233355759413E-3</v>
      </c>
      <c r="IS81" s="6">
        <v>6</v>
      </c>
      <c r="IT81" s="6"/>
      <c r="IU81" s="6"/>
      <c r="IV81" s="6"/>
      <c r="IW81" s="15">
        <v>73</v>
      </c>
      <c r="IX81" s="9">
        <v>0.1</v>
      </c>
      <c r="IY81" s="9">
        <v>1.1134000000000001E-3</v>
      </c>
      <c r="IZ81" s="9">
        <v>6.2423770000000003E-2</v>
      </c>
      <c r="JA81" s="9">
        <v>1.0797005482366734E-3</v>
      </c>
      <c r="JB81" s="6">
        <v>6</v>
      </c>
      <c r="JC81" s="6"/>
      <c r="JD81" s="6"/>
      <c r="JE81" s="6"/>
      <c r="JF81" s="15">
        <v>73</v>
      </c>
      <c r="JG81" s="9">
        <v>0.1</v>
      </c>
      <c r="JH81" s="9">
        <v>1.1427E-3</v>
      </c>
      <c r="JI81" s="9">
        <v>6.1765849999999997E-2</v>
      </c>
      <c r="JJ81" s="9">
        <v>1.1084672030903808E-3</v>
      </c>
      <c r="JK81" s="6">
        <v>6</v>
      </c>
      <c r="JL81" s="6"/>
      <c r="JM81" s="6"/>
      <c r="JN81" s="6"/>
      <c r="JO81" s="15">
        <v>73</v>
      </c>
      <c r="JP81" s="9">
        <v>0.1</v>
      </c>
      <c r="JQ81" s="9">
        <v>1.1375000000000001E-3</v>
      </c>
      <c r="JR81" s="9">
        <v>6.1528079999999999E-2</v>
      </c>
      <c r="JS81" s="9">
        <v>1.1035503058115905E-3</v>
      </c>
      <c r="JT81" s="6">
        <v>6</v>
      </c>
      <c r="JU81" s="6"/>
      <c r="JV81" s="6"/>
      <c r="JW81" s="6"/>
      <c r="JX81" s="15">
        <v>73</v>
      </c>
      <c r="JY81" s="9">
        <v>0.1</v>
      </c>
      <c r="JZ81" s="9">
        <v>8.377591974899365E-4</v>
      </c>
      <c r="KA81" s="9">
        <v>6.7403235903498643E-2</v>
      </c>
      <c r="KB81" s="9">
        <v>1.2405038430422779E-2</v>
      </c>
      <c r="KC81" s="6">
        <v>6</v>
      </c>
      <c r="KD81" s="6"/>
      <c r="KE81" s="6"/>
      <c r="KF81" s="6"/>
      <c r="KG81" s="15">
        <v>73</v>
      </c>
      <c r="KH81" s="9">
        <v>0.1</v>
      </c>
      <c r="KI81" s="9">
        <v>8.722394867011436E-4</v>
      </c>
      <c r="KJ81" s="9">
        <v>6.7448780786300275E-2</v>
      </c>
      <c r="KK81" s="9">
        <v>1.2906888210721799E-2</v>
      </c>
      <c r="KL81" s="6">
        <v>6</v>
      </c>
      <c r="KM81" s="6"/>
      <c r="KN81" s="6"/>
      <c r="KO81" s="6"/>
      <c r="KP81" s="15">
        <v>73</v>
      </c>
      <c r="KQ81" s="9">
        <v>0.1</v>
      </c>
      <c r="KR81" s="9">
        <v>9.0603848554557235E-4</v>
      </c>
      <c r="KS81" s="9">
        <v>6.7494356444128115E-2</v>
      </c>
      <c r="KT81" s="9">
        <v>1.3397977528023002E-2</v>
      </c>
      <c r="KU81" s="6">
        <v>6</v>
      </c>
      <c r="KV81" s="6"/>
      <c r="KW81" s="6"/>
      <c r="KX81" s="6"/>
      <c r="KY81" s="15">
        <v>73</v>
      </c>
      <c r="KZ81" s="9">
        <v>0.1</v>
      </c>
      <c r="LA81" s="9">
        <v>7.4955494442523565E-4</v>
      </c>
      <c r="LB81" s="9">
        <v>6.7085281680793099E-2</v>
      </c>
      <c r="LC81" s="9">
        <v>1.1151579434044276E-2</v>
      </c>
      <c r="LD81" s="6">
        <v>6</v>
      </c>
      <c r="LE81" s="6"/>
      <c r="LF81" s="6"/>
      <c r="LG81" s="6"/>
      <c r="LH81" s="15">
        <v>73</v>
      </c>
      <c r="LI81" s="9">
        <v>0.1</v>
      </c>
      <c r="LJ81" s="9">
        <v>7.4704125255908372E-4</v>
      </c>
      <c r="LK81" s="9">
        <v>6.713061171949096E-2</v>
      </c>
      <c r="LL81" s="9">
        <v>1.1106677331592407E-2</v>
      </c>
      <c r="LM81" s="6">
        <v>6</v>
      </c>
      <c r="LN81" s="6"/>
      <c r="LO81" s="6"/>
      <c r="LP81" s="6"/>
      <c r="LQ81" s="15">
        <v>73</v>
      </c>
      <c r="LR81" s="9">
        <v>0.1</v>
      </c>
      <c r="LS81" s="9">
        <v>7.4747290344579756E-4</v>
      </c>
      <c r="LT81" s="9">
        <v>6.7175972388043209E-2</v>
      </c>
      <c r="LU81" s="9">
        <v>1.1105589178853948E-2</v>
      </c>
      <c r="LV81" s="6">
        <v>6</v>
      </c>
      <c r="LW81" s="6"/>
      <c r="LX81" s="6"/>
      <c r="LY81" s="6"/>
      <c r="LZ81" s="15">
        <v>73</v>
      </c>
      <c r="MA81" s="9">
        <v>0.1</v>
      </c>
      <c r="MB81" s="9">
        <v>7.5253462411326651E-4</v>
      </c>
      <c r="MC81" s="9">
        <v>6.7221363707146639E-2</v>
      </c>
      <c r="MD81" s="9">
        <v>1.1173241171794416E-2</v>
      </c>
      <c r="ME81" s="6">
        <v>6</v>
      </c>
      <c r="MF81" s="6"/>
      <c r="MG81" s="6"/>
      <c r="MH81" s="6"/>
      <c r="MI81" s="15">
        <v>73</v>
      </c>
      <c r="MJ81" s="9">
        <v>0.1</v>
      </c>
      <c r="MK81" s="9">
        <v>7.6363907809995086E-4</v>
      </c>
      <c r="ML81" s="9">
        <v>6.7266785697512113E-2</v>
      </c>
      <c r="MM81" s="9">
        <v>1.1330454226714928E-2</v>
      </c>
      <c r="MN81" s="6">
        <v>6</v>
      </c>
      <c r="MO81" s="6"/>
      <c r="MP81" s="6"/>
      <c r="MQ81" s="6"/>
      <c r="MR81" s="15">
        <v>73</v>
      </c>
      <c r="MS81" s="9">
        <v>0.1</v>
      </c>
      <c r="MT81" s="9">
        <v>7.8167804788530277E-4</v>
      </c>
      <c r="MU81" s="9">
        <v>6.7312238379864386E-2</v>
      </c>
      <c r="MV81" s="9">
        <v>1.159026921441105E-2</v>
      </c>
      <c r="MW81" s="6">
        <v>6</v>
      </c>
      <c r="MX81" s="6"/>
      <c r="MY81" s="6"/>
      <c r="MZ81" s="6"/>
      <c r="NA81" s="15">
        <v>73</v>
      </c>
      <c r="NB81" s="9">
        <v>0.1</v>
      </c>
      <c r="NC81" s="9">
        <v>8.0673553260593542E-4</v>
      </c>
      <c r="ND81" s="9">
        <v>6.7357721774942272E-2</v>
      </c>
      <c r="NE81" s="9">
        <v>1.1953723444088625E-2</v>
      </c>
      <c r="NF81" s="6">
        <v>6</v>
      </c>
    </row>
    <row r="82" spans="1:370">
      <c r="A82" s="6"/>
      <c r="B82" s="6"/>
      <c r="C82" s="6"/>
      <c r="D82" s="15">
        <f t="shared" si="12"/>
        <v>74</v>
      </c>
      <c r="E82" s="9">
        <f t="shared" si="14"/>
        <v>0.13333333333333333</v>
      </c>
      <c r="F82" s="9">
        <f t="shared" si="13"/>
        <v>7.1100000000000007E-5</v>
      </c>
      <c r="G82" s="9">
        <f>'mu (tau) a'!B75</f>
        <v>9.7114190000000003E-2</v>
      </c>
      <c r="H82" s="9">
        <f>F82*'qx (tau) a'!B75/G82</f>
        <v>6.7807467456609591E-5</v>
      </c>
      <c r="I82" s="6">
        <f t="shared" si="11"/>
        <v>6</v>
      </c>
      <c r="K82" s="6"/>
      <c r="L82" s="6"/>
      <c r="M82" s="6"/>
      <c r="N82" s="15">
        <v>74</v>
      </c>
      <c r="O82" s="9">
        <v>0.13333333333333333</v>
      </c>
      <c r="P82" s="9">
        <v>7.1100000000000007E-5</v>
      </c>
      <c r="Q82" s="9">
        <v>9.7114190000000003E-2</v>
      </c>
      <c r="R82" s="9">
        <v>6.7807467456609591E-5</v>
      </c>
      <c r="S82" s="6">
        <v>6</v>
      </c>
      <c r="T82" s="6"/>
      <c r="U82" s="6"/>
      <c r="V82" s="6"/>
      <c r="W82" s="15">
        <v>74</v>
      </c>
      <c r="X82" s="9">
        <v>0.13333333333333333</v>
      </c>
      <c r="Y82" s="9">
        <v>6.0700000000000005E-5</v>
      </c>
      <c r="Z82" s="9">
        <v>9.1433630000000002E-2</v>
      </c>
      <c r="AA82" s="9">
        <v>5.804630773163004E-5</v>
      </c>
      <c r="AB82" s="6">
        <v>6</v>
      </c>
      <c r="AC82" s="6"/>
      <c r="AD82" s="6"/>
      <c r="AE82" s="6"/>
      <c r="AF82" s="15">
        <v>74</v>
      </c>
      <c r="AG82" s="9">
        <v>0.13333333333333333</v>
      </c>
      <c r="AH82" s="9">
        <v>5.4199999999999996E-5</v>
      </c>
      <c r="AI82" s="9">
        <v>9.6883919999999998E-2</v>
      </c>
      <c r="AJ82" s="9">
        <v>5.1695756984234335E-5</v>
      </c>
      <c r="AK82" s="6">
        <v>6</v>
      </c>
      <c r="AL82" s="6"/>
      <c r="AM82" s="6"/>
      <c r="AN82" s="6"/>
      <c r="AO82" s="15">
        <v>74</v>
      </c>
      <c r="AP82" s="9">
        <v>0.13333333333333333</v>
      </c>
      <c r="AQ82" s="9">
        <v>6.1299999999999999E-5</v>
      </c>
      <c r="AR82" s="9">
        <v>9.3705640000000007E-2</v>
      </c>
      <c r="AS82" s="9">
        <v>5.8556463495687129E-5</v>
      </c>
      <c r="AT82" s="6">
        <v>6</v>
      </c>
      <c r="AU82" s="6"/>
      <c r="AV82" s="6"/>
      <c r="AW82" s="6"/>
      <c r="AX82" s="15">
        <v>74</v>
      </c>
      <c r="AY82" s="9">
        <v>0.13333333333333333</v>
      </c>
      <c r="AZ82" s="9">
        <v>9.6519999999999993E-4</v>
      </c>
      <c r="BA82" s="9">
        <v>8.9896760000000006E-2</v>
      </c>
      <c r="BB82" s="9">
        <v>9.2368202004165648E-4</v>
      </c>
      <c r="BC82" s="6">
        <v>6</v>
      </c>
      <c r="BD82" s="6"/>
      <c r="BE82" s="6"/>
      <c r="BF82" s="6"/>
      <c r="BG82" s="15">
        <v>74</v>
      </c>
      <c r="BH82" s="9">
        <v>0.13333333333333333</v>
      </c>
      <c r="BI82" s="9">
        <v>1.01E-3</v>
      </c>
      <c r="BJ82" s="9">
        <v>8.7343690000000002E-2</v>
      </c>
      <c r="BK82" s="9">
        <v>9.6773720574434168E-4</v>
      </c>
      <c r="BL82" s="6">
        <v>6</v>
      </c>
      <c r="BM82" s="6"/>
      <c r="BN82" s="6"/>
      <c r="BO82" s="6"/>
      <c r="BP82" s="15">
        <v>74</v>
      </c>
      <c r="BQ82" s="9">
        <v>0.13333333333333333</v>
      </c>
      <c r="BR82" s="9">
        <v>1.0579999999999999E-3</v>
      </c>
      <c r="BS82" s="9">
        <v>8.7317569999999997E-2</v>
      </c>
      <c r="BT82" s="9">
        <v>1.0137413633934155E-3</v>
      </c>
      <c r="BU82" s="6">
        <v>6</v>
      </c>
      <c r="BV82" s="6"/>
      <c r="BW82" s="6"/>
      <c r="BX82" s="6"/>
      <c r="BY82" s="15">
        <v>74</v>
      </c>
      <c r="BZ82" s="9">
        <v>0.13333333333333333</v>
      </c>
      <c r="CA82" s="9">
        <v>1.1243000000000002E-3</v>
      </c>
      <c r="CB82" s="9">
        <v>8.6825379999999994E-2</v>
      </c>
      <c r="CC82" s="9">
        <v>1.0775219437795724E-3</v>
      </c>
      <c r="CD82" s="6">
        <v>6</v>
      </c>
      <c r="CE82" s="6"/>
      <c r="CF82" s="6"/>
      <c r="CG82" s="6"/>
      <c r="CH82" s="15">
        <v>74</v>
      </c>
      <c r="CI82" s="9">
        <v>0.13333333333333333</v>
      </c>
      <c r="CJ82" s="9">
        <v>1.2033E-3</v>
      </c>
      <c r="CK82" s="9">
        <v>9.0389579999999997E-2</v>
      </c>
      <c r="CL82" s="9">
        <v>1.1512687147899128E-3</v>
      </c>
      <c r="CM82" s="6">
        <v>6</v>
      </c>
      <c r="CN82" s="6"/>
      <c r="CO82" s="6"/>
      <c r="CP82" s="6"/>
      <c r="CQ82" s="15">
        <v>74</v>
      </c>
      <c r="CR82" s="9">
        <v>0.13333333333333333</v>
      </c>
      <c r="CS82" s="9">
        <v>1.2856E-3</v>
      </c>
      <c r="CT82" s="9">
        <v>8.8415709999999995E-2</v>
      </c>
      <c r="CU82" s="9">
        <v>1.2311725112200084E-3</v>
      </c>
      <c r="CV82" s="6">
        <v>6</v>
      </c>
      <c r="CW82" s="6"/>
      <c r="CX82" s="6"/>
      <c r="CY82" s="6"/>
      <c r="CZ82" s="15">
        <v>74</v>
      </c>
      <c r="DA82" s="9">
        <v>0.13333333333333333</v>
      </c>
      <c r="DB82" s="9">
        <v>1.1804999999999999E-3</v>
      </c>
      <c r="DC82" s="9">
        <v>8.8983090000000001E-2</v>
      </c>
      <c r="DD82" s="9">
        <v>1.130214940445426E-3</v>
      </c>
      <c r="DE82" s="6">
        <v>6</v>
      </c>
      <c r="DF82" s="6"/>
      <c r="DG82" s="6"/>
      <c r="DH82" s="6"/>
      <c r="DI82" s="15">
        <v>74</v>
      </c>
      <c r="DJ82" s="9">
        <v>0.13333333333333333</v>
      </c>
      <c r="DK82" s="9">
        <v>1.4991E-3</v>
      </c>
      <c r="DL82" s="9">
        <v>8.7004960000000006E-2</v>
      </c>
      <c r="DM82" s="9">
        <v>1.4366041885658012E-3</v>
      </c>
      <c r="DN82" s="6">
        <v>6</v>
      </c>
      <c r="DO82" s="6"/>
      <c r="DP82" s="6"/>
      <c r="DQ82" s="6"/>
      <c r="DR82" s="15">
        <v>74</v>
      </c>
      <c r="DS82" s="9">
        <v>0.13333333333333333</v>
      </c>
      <c r="DT82" s="9">
        <v>1.3930000000000001E-3</v>
      </c>
      <c r="DU82" s="9">
        <v>8.7145639999999996E-2</v>
      </c>
      <c r="DV82" s="9">
        <v>1.33483730224484E-3</v>
      </c>
      <c r="DW82" s="6">
        <v>6</v>
      </c>
      <c r="DX82" s="6"/>
      <c r="DY82" s="6"/>
      <c r="DZ82" s="6"/>
      <c r="EA82" s="15">
        <v>74</v>
      </c>
      <c r="EB82" s="9">
        <v>0.13333333333333333</v>
      </c>
      <c r="EC82" s="9">
        <v>1.7913999999999999E-3</v>
      </c>
      <c r="ED82" s="9">
        <v>8.2617570000000001E-2</v>
      </c>
      <c r="EE82" s="9">
        <v>1.7203349235277675E-3</v>
      </c>
      <c r="EF82" s="6">
        <v>6</v>
      </c>
      <c r="EG82" s="6"/>
      <c r="EH82" s="6"/>
      <c r="EI82" s="6"/>
      <c r="EJ82" s="15">
        <v>74</v>
      </c>
      <c r="EK82" s="9">
        <v>0.13333333333333333</v>
      </c>
      <c r="EL82" s="9">
        <v>1.933E-3</v>
      </c>
      <c r="EM82" s="9">
        <v>8.1242389999999998E-2</v>
      </c>
      <c r="EN82" s="9">
        <v>1.8575443146121133E-3</v>
      </c>
      <c r="EO82" s="6">
        <v>6</v>
      </c>
      <c r="EP82" s="6"/>
      <c r="EQ82" s="6"/>
      <c r="ER82" s="6"/>
      <c r="ES82" s="15">
        <v>74</v>
      </c>
      <c r="ET82" s="9">
        <v>0.13333333333333333</v>
      </c>
      <c r="EU82" s="9">
        <v>2.0011999999999999E-3</v>
      </c>
      <c r="EV82" s="9">
        <v>7.9963670000000001E-2</v>
      </c>
      <c r="EW82" s="9">
        <v>1.9242644489428763E-3</v>
      </c>
      <c r="EX82" s="6">
        <v>6</v>
      </c>
      <c r="EY82" s="6"/>
      <c r="EZ82" s="6"/>
      <c r="FA82" s="6"/>
      <c r="FB82" s="15">
        <v>74</v>
      </c>
      <c r="FC82" s="9">
        <v>0.13333333333333333</v>
      </c>
      <c r="FD82" s="9">
        <v>1.6607E-3</v>
      </c>
      <c r="FE82" s="9">
        <v>7.9042089999999995E-2</v>
      </c>
      <c r="FF82" s="9">
        <v>1.597562712739504E-3</v>
      </c>
      <c r="FG82" s="6">
        <v>6</v>
      </c>
      <c r="FH82" s="6"/>
      <c r="FI82" s="6"/>
      <c r="FJ82" s="6"/>
      <c r="FK82" s="15">
        <v>74</v>
      </c>
      <c r="FL82" s="9">
        <v>0.13333333333333333</v>
      </c>
      <c r="FM82" s="9">
        <v>1.7569E-3</v>
      </c>
      <c r="FN82" s="9">
        <v>7.7463630000000006E-2</v>
      </c>
      <c r="FO82" s="9">
        <v>1.6913894801986425E-3</v>
      </c>
      <c r="FP82" s="6">
        <v>6</v>
      </c>
      <c r="FQ82" s="6"/>
      <c r="FR82" s="6"/>
      <c r="FS82" s="6"/>
      <c r="FT82" s="15">
        <v>74</v>
      </c>
      <c r="FU82" s="9">
        <v>0.13333333333333333</v>
      </c>
      <c r="FV82" s="9">
        <v>1.256E-3</v>
      </c>
      <c r="FW82" s="9">
        <v>7.6373380000000005E-2</v>
      </c>
      <c r="FX82" s="9">
        <v>1.2098017366784081E-3</v>
      </c>
      <c r="FY82" s="6">
        <v>6</v>
      </c>
      <c r="FZ82" s="6"/>
      <c r="GA82" s="6"/>
      <c r="GB82" s="6"/>
      <c r="GC82" s="15">
        <v>74</v>
      </c>
      <c r="GD82" s="9">
        <v>0.13333333333333333</v>
      </c>
      <c r="GE82" s="9">
        <v>1.0402E-3</v>
      </c>
      <c r="GF82" s="9">
        <v>7.4738789999999999E-2</v>
      </c>
      <c r="GG82" s="9">
        <v>1.0027286726477644E-3</v>
      </c>
      <c r="GH82" s="6">
        <v>6</v>
      </c>
      <c r="GI82" s="6"/>
      <c r="GJ82" s="6"/>
      <c r="GK82" s="6"/>
      <c r="GL82" s="15">
        <v>74</v>
      </c>
      <c r="GM82" s="9">
        <v>0.13333333333333333</v>
      </c>
      <c r="GN82" s="9">
        <v>9.0879999999999997E-4</v>
      </c>
      <c r="GO82" s="9">
        <v>7.3614899999999997E-2</v>
      </c>
      <c r="GP82" s="9">
        <v>8.7653696977106534E-4</v>
      </c>
      <c r="GQ82" s="6">
        <v>6</v>
      </c>
      <c r="GR82" s="6"/>
      <c r="GS82" s="6"/>
      <c r="GT82" s="6"/>
      <c r="GU82" s="15">
        <v>74</v>
      </c>
      <c r="GV82" s="9">
        <v>0.13333333333333333</v>
      </c>
      <c r="GW82" s="9">
        <v>8.1110000000000004E-4</v>
      </c>
      <c r="GX82" s="9">
        <v>7.2858989999999998E-2</v>
      </c>
      <c r="GY82" s="9">
        <v>7.8259065321932141E-4</v>
      </c>
      <c r="GZ82" s="6">
        <v>6</v>
      </c>
      <c r="HA82" s="6"/>
      <c r="HB82" s="6"/>
      <c r="HC82" s="6"/>
      <c r="HD82" s="15">
        <v>74</v>
      </c>
      <c r="HE82" s="9">
        <v>0.13333333333333333</v>
      </c>
      <c r="HF82" s="9">
        <v>7.7290000000000008E-4</v>
      </c>
      <c r="HG82" s="9">
        <v>7.1396680000000004E-2</v>
      </c>
      <c r="HH82" s="9">
        <v>7.4625969109488009E-4</v>
      </c>
      <c r="HI82" s="6">
        <v>6</v>
      </c>
      <c r="HJ82" s="6"/>
      <c r="HK82" s="6"/>
      <c r="HL82" s="6"/>
      <c r="HM82" s="15">
        <v>74</v>
      </c>
      <c r="HN82" s="9">
        <v>0.13333333333333333</v>
      </c>
      <c r="HO82" s="9">
        <v>7.8169999999999997E-4</v>
      </c>
      <c r="HP82" s="9">
        <v>7.1057830000000002E-2</v>
      </c>
      <c r="HQ82" s="9">
        <v>7.5487991862402772E-4</v>
      </c>
      <c r="HR82" s="6">
        <v>6</v>
      </c>
      <c r="HS82" s="6"/>
      <c r="HT82" s="6"/>
      <c r="HU82" s="6"/>
      <c r="HV82" s="15">
        <v>74</v>
      </c>
      <c r="HW82" s="9">
        <v>0.13333333333333333</v>
      </c>
      <c r="HX82" s="9">
        <v>9.322E-4</v>
      </c>
      <c r="HY82" s="9">
        <v>7.0039210000000005E-2</v>
      </c>
      <c r="HZ82" s="9">
        <v>9.0065923487714947E-4</v>
      </c>
      <c r="IA82" s="6">
        <v>6</v>
      </c>
      <c r="IB82" s="6"/>
      <c r="IC82" s="6"/>
      <c r="ID82" s="6"/>
      <c r="IE82" s="15">
        <v>74</v>
      </c>
      <c r="IF82" s="9">
        <v>0.13333333333333333</v>
      </c>
      <c r="IG82" s="9">
        <v>8.4709999999999994E-4</v>
      </c>
      <c r="IH82" s="9">
        <v>6.9311230000000001E-2</v>
      </c>
      <c r="II82" s="9">
        <v>8.1872650342520244E-4</v>
      </c>
      <c r="IJ82" s="6">
        <v>6</v>
      </c>
      <c r="IK82" s="6"/>
      <c r="IL82" s="6"/>
      <c r="IM82" s="6"/>
      <c r="IN82" s="15">
        <v>74</v>
      </c>
      <c r="IO82" s="9">
        <v>0.13333333333333333</v>
      </c>
      <c r="IP82" s="9">
        <v>1.0705000000000001E-3</v>
      </c>
      <c r="IQ82" s="9">
        <v>6.9160730000000004E-2</v>
      </c>
      <c r="IR82" s="9">
        <v>1.0347189616130427E-3</v>
      </c>
      <c r="IS82" s="6">
        <v>6</v>
      </c>
      <c r="IT82" s="6"/>
      <c r="IU82" s="6"/>
      <c r="IV82" s="6"/>
      <c r="IW82" s="15">
        <v>74</v>
      </c>
      <c r="IX82" s="9">
        <v>0.13333333333333333</v>
      </c>
      <c r="IY82" s="9">
        <v>1.1134000000000001E-3</v>
      </c>
      <c r="IZ82" s="9">
        <v>6.8352640000000006E-2</v>
      </c>
      <c r="JA82" s="9">
        <v>1.0766056281074146E-3</v>
      </c>
      <c r="JB82" s="6">
        <v>6</v>
      </c>
      <c r="JC82" s="6"/>
      <c r="JD82" s="6"/>
      <c r="JE82" s="6"/>
      <c r="JF82" s="15">
        <v>74</v>
      </c>
      <c r="JG82" s="9">
        <v>0.13333333333333333</v>
      </c>
      <c r="JH82" s="9">
        <v>1.1427E-3</v>
      </c>
      <c r="JI82" s="9">
        <v>6.7614289999999994E-2</v>
      </c>
      <c r="JJ82" s="9">
        <v>1.1053318050518611E-3</v>
      </c>
      <c r="JK82" s="6">
        <v>6</v>
      </c>
      <c r="JL82" s="6"/>
      <c r="JM82" s="6"/>
      <c r="JN82" s="6"/>
      <c r="JO82" s="15">
        <v>74</v>
      </c>
      <c r="JP82" s="9">
        <v>0.13333333333333333</v>
      </c>
      <c r="JQ82" s="9">
        <v>1.1375000000000001E-3</v>
      </c>
      <c r="JR82" s="9">
        <v>6.7354250000000004E-2</v>
      </c>
      <c r="JS82" s="9">
        <v>1.1004404436245673E-3</v>
      </c>
      <c r="JT82" s="6">
        <v>6</v>
      </c>
      <c r="JU82" s="6"/>
      <c r="JV82" s="6"/>
      <c r="JW82" s="6"/>
      <c r="JX82" s="15">
        <v>74</v>
      </c>
      <c r="JY82" s="9">
        <v>0.13333333333333333</v>
      </c>
      <c r="JZ82" s="9">
        <v>8.0673553260593542E-4</v>
      </c>
      <c r="KA82" s="9">
        <v>7.3697535043221615E-2</v>
      </c>
      <c r="KB82" s="9">
        <v>1.0925413420763886E-2</v>
      </c>
      <c r="KC82" s="6">
        <v>6</v>
      </c>
      <c r="KD82" s="6"/>
      <c r="KE82" s="6"/>
      <c r="KF82" s="6"/>
      <c r="KG82" s="15">
        <v>74</v>
      </c>
      <c r="KH82" s="9">
        <v>0.13333333333333333</v>
      </c>
      <c r="KI82" s="9">
        <v>8.377591974899365E-4</v>
      </c>
      <c r="KJ82" s="9">
        <v>7.3746703670035219E-2</v>
      </c>
      <c r="KK82" s="9">
        <v>1.1338001243494713E-2</v>
      </c>
      <c r="KL82" s="6">
        <v>6</v>
      </c>
      <c r="KM82" s="6"/>
      <c r="KN82" s="6"/>
      <c r="KO82" s="6"/>
      <c r="KP82" s="15">
        <v>74</v>
      </c>
      <c r="KQ82" s="9">
        <v>0.13333333333333333</v>
      </c>
      <c r="KR82" s="9">
        <v>8.722394867011436E-4</v>
      </c>
      <c r="KS82" s="9">
        <v>7.3795905100576403E-2</v>
      </c>
      <c r="KT82" s="9">
        <v>1.1796781624580645E-2</v>
      </c>
      <c r="KU82" s="6">
        <v>6</v>
      </c>
      <c r="KV82" s="6"/>
      <c r="KW82" s="6"/>
      <c r="KX82" s="6"/>
      <c r="KY82" s="15">
        <v>74</v>
      </c>
      <c r="KZ82" s="9">
        <v>0.13333333333333333</v>
      </c>
      <c r="LA82" s="9">
        <v>9.0603848554557235E-4</v>
      </c>
      <c r="LB82" s="9">
        <v>7.3845139356730718E-2</v>
      </c>
      <c r="LC82" s="9">
        <v>1.2245735864854522E-2</v>
      </c>
      <c r="LD82" s="6">
        <v>6</v>
      </c>
      <c r="LE82" s="6"/>
      <c r="LF82" s="6"/>
      <c r="LG82" s="6"/>
      <c r="LH82" s="15">
        <v>74</v>
      </c>
      <c r="LI82" s="9">
        <v>0.13333333333333333</v>
      </c>
      <c r="LJ82" s="9">
        <v>7.4955494442523565E-4</v>
      </c>
      <c r="LK82" s="9">
        <v>7.340321093686325E-2</v>
      </c>
      <c r="LL82" s="9">
        <v>1.0191745968016292E-2</v>
      </c>
      <c r="LM82" s="6">
        <v>6</v>
      </c>
      <c r="LN82" s="6"/>
      <c r="LO82" s="6"/>
      <c r="LP82" s="6"/>
      <c r="LQ82" s="15">
        <v>74</v>
      </c>
      <c r="LR82" s="9">
        <v>0.13333333333333333</v>
      </c>
      <c r="LS82" s="9">
        <v>7.4704125255908372E-4</v>
      </c>
      <c r="LT82" s="9">
        <v>7.3452183200092377E-2</v>
      </c>
      <c r="LU82" s="9">
        <v>1.01507933819046E-2</v>
      </c>
      <c r="LV82" s="6">
        <v>6</v>
      </c>
      <c r="LW82" s="6"/>
      <c r="LX82" s="6"/>
      <c r="LY82" s="6"/>
      <c r="LZ82" s="15">
        <v>74</v>
      </c>
      <c r="MA82" s="9">
        <v>0.13333333333333333</v>
      </c>
      <c r="MB82" s="9">
        <v>7.4747290344579756E-4</v>
      </c>
      <c r="MC82" s="9">
        <v>7.3501188136041617E-2</v>
      </c>
      <c r="MD82" s="9">
        <v>1.0149884478920498E-2</v>
      </c>
      <c r="ME82" s="6">
        <v>6</v>
      </c>
      <c r="MF82" s="6"/>
      <c r="MG82" s="6"/>
      <c r="MH82" s="6"/>
      <c r="MI82" s="15">
        <v>74</v>
      </c>
      <c r="MJ82" s="9">
        <v>0.13333333333333333</v>
      </c>
      <c r="MK82" s="9">
        <v>7.5253462411326651E-4</v>
      </c>
      <c r="ML82" s="9">
        <v>7.3550225766509159E-2</v>
      </c>
      <c r="MM82" s="9">
        <v>1.0211800649907989E-2</v>
      </c>
      <c r="MN82" s="6">
        <v>6</v>
      </c>
      <c r="MO82" s="6"/>
      <c r="MP82" s="6"/>
      <c r="MQ82" s="6"/>
      <c r="MR82" s="15">
        <v>74</v>
      </c>
      <c r="MS82" s="9">
        <v>0.13333333333333333</v>
      </c>
      <c r="MT82" s="9">
        <v>7.6363907809995086E-4</v>
      </c>
      <c r="MU82" s="9">
        <v>7.3599296113307719E-2</v>
      </c>
      <c r="MV82" s="9">
        <v>1.0355572761513682E-2</v>
      </c>
      <c r="MW82" s="6">
        <v>6</v>
      </c>
      <c r="MX82" s="6"/>
      <c r="MY82" s="6"/>
      <c r="MZ82" s="6"/>
      <c r="NA82" s="15">
        <v>74</v>
      </c>
      <c r="NB82" s="9">
        <v>0.13333333333333333</v>
      </c>
      <c r="NC82" s="9">
        <v>7.8167804788530277E-4</v>
      </c>
      <c r="ND82" s="9">
        <v>7.3648399198264589E-2</v>
      </c>
      <c r="NE82" s="9">
        <v>1.0593122924950384E-2</v>
      </c>
      <c r="NF82" s="6">
        <v>6</v>
      </c>
    </row>
    <row r="83" spans="1:370">
      <c r="A83" s="6"/>
      <c r="B83" s="6"/>
      <c r="C83" s="6"/>
      <c r="D83" s="15">
        <f t="shared" si="12"/>
        <v>75</v>
      </c>
      <c r="E83" s="9">
        <f t="shared" si="14"/>
        <v>0.16666666666666666</v>
      </c>
      <c r="F83" s="9">
        <f t="shared" si="13"/>
        <v>7.1100000000000007E-5</v>
      </c>
      <c r="G83" s="9">
        <f>'mu (tau) a'!B76</f>
        <v>0.10595378</v>
      </c>
      <c r="H83" s="9">
        <f>F83*'qx (tau) a'!B76/G83</f>
        <v>6.7522848056954653E-5</v>
      </c>
      <c r="I83" s="6">
        <f t="shared" si="11"/>
        <v>6</v>
      </c>
      <c r="K83" s="6"/>
      <c r="L83" s="6"/>
      <c r="M83" s="6"/>
      <c r="N83" s="15">
        <v>75</v>
      </c>
      <c r="O83" s="9">
        <v>0.16666666666666666</v>
      </c>
      <c r="P83" s="9">
        <v>7.1100000000000007E-5</v>
      </c>
      <c r="Q83" s="9">
        <v>0.10595378</v>
      </c>
      <c r="R83" s="9">
        <v>6.7522848056954653E-5</v>
      </c>
      <c r="S83" s="6">
        <v>6</v>
      </c>
      <c r="T83" s="6"/>
      <c r="U83" s="6"/>
      <c r="V83" s="6"/>
      <c r="W83" s="15">
        <v>75</v>
      </c>
      <c r="X83" s="9">
        <v>0.16666666666666666</v>
      </c>
      <c r="Y83" s="9">
        <v>6.0700000000000005E-5</v>
      </c>
      <c r="Z83" s="9">
        <v>9.986834E-2</v>
      </c>
      <c r="AA83" s="9">
        <v>5.7813149482608803E-5</v>
      </c>
      <c r="AB83" s="6">
        <v>6</v>
      </c>
      <c r="AC83" s="6"/>
      <c r="AD83" s="6"/>
      <c r="AE83" s="6"/>
      <c r="AF83" s="15">
        <v>75</v>
      </c>
      <c r="AG83" s="9">
        <v>0.16666666666666666</v>
      </c>
      <c r="AH83" s="9">
        <v>5.4199999999999996E-5</v>
      </c>
      <c r="AI83" s="9">
        <v>0.10569668</v>
      </c>
      <c r="AJ83" s="9">
        <v>5.1479397593188359E-5</v>
      </c>
      <c r="AK83" s="6">
        <v>6</v>
      </c>
      <c r="AL83" s="6"/>
      <c r="AM83" s="6"/>
      <c r="AN83" s="6"/>
      <c r="AO83" s="15">
        <v>75</v>
      </c>
      <c r="AP83" s="9">
        <v>0.16666666666666666</v>
      </c>
      <c r="AQ83" s="9">
        <v>6.1299999999999999E-5</v>
      </c>
      <c r="AR83" s="9">
        <v>0.10225526</v>
      </c>
      <c r="AS83" s="9">
        <v>5.8318323546387734E-5</v>
      </c>
      <c r="AT83" s="6">
        <v>6</v>
      </c>
      <c r="AU83" s="6"/>
      <c r="AV83" s="6"/>
      <c r="AW83" s="6"/>
      <c r="AX83" s="15">
        <v>75</v>
      </c>
      <c r="AY83" s="9">
        <v>0.16666666666666666</v>
      </c>
      <c r="AZ83" s="9">
        <v>9.6519999999999993E-4</v>
      </c>
      <c r="BA83" s="9">
        <v>9.817389E-2</v>
      </c>
      <c r="BB83" s="9">
        <v>9.2003815743676835E-4</v>
      </c>
      <c r="BC83" s="6">
        <v>6</v>
      </c>
      <c r="BD83" s="6"/>
      <c r="BE83" s="6"/>
      <c r="BF83" s="6"/>
      <c r="BG83" s="15">
        <v>75</v>
      </c>
      <c r="BH83" s="9">
        <v>0.16666666666666666</v>
      </c>
      <c r="BI83" s="9">
        <v>1.01E-3</v>
      </c>
      <c r="BJ83" s="9">
        <v>9.5466969999999998E-2</v>
      </c>
      <c r="BK83" s="9">
        <v>9.6398561827195316E-4</v>
      </c>
      <c r="BL83" s="6">
        <v>6</v>
      </c>
      <c r="BM83" s="6"/>
      <c r="BN83" s="6"/>
      <c r="BO83" s="6"/>
      <c r="BP83" s="15">
        <v>75</v>
      </c>
      <c r="BQ83" s="9">
        <v>0.16666666666666666</v>
      </c>
      <c r="BR83" s="9">
        <v>1.0579999999999999E-3</v>
      </c>
      <c r="BS83" s="9">
        <v>9.54377E-2</v>
      </c>
      <c r="BT83" s="9">
        <v>1.0098128362271931E-3</v>
      </c>
      <c r="BU83" s="6">
        <v>6</v>
      </c>
      <c r="BV83" s="6"/>
      <c r="BW83" s="6"/>
      <c r="BX83" s="6"/>
      <c r="BY83" s="15">
        <v>75</v>
      </c>
      <c r="BZ83" s="9">
        <v>0.16666666666666666</v>
      </c>
      <c r="CA83" s="9">
        <v>1.1243000000000002E-3</v>
      </c>
      <c r="CB83" s="9">
        <v>9.4914029999999996E-2</v>
      </c>
      <c r="CC83" s="9">
        <v>1.0733614578476967E-3</v>
      </c>
      <c r="CD83" s="6">
        <v>6</v>
      </c>
      <c r="CE83" s="6"/>
      <c r="CF83" s="6"/>
      <c r="CG83" s="6"/>
      <c r="CH83" s="15">
        <v>75</v>
      </c>
      <c r="CI83" s="9">
        <v>0.16666666666666666</v>
      </c>
      <c r="CJ83" s="9">
        <v>1.2033E-3</v>
      </c>
      <c r="CK83" s="9">
        <v>9.8741339999999997E-2</v>
      </c>
      <c r="CL83" s="9">
        <v>1.1466872947136428E-3</v>
      </c>
      <c r="CM83" s="6">
        <v>6</v>
      </c>
      <c r="CN83" s="6"/>
      <c r="CO83" s="6"/>
      <c r="CP83" s="6"/>
      <c r="CQ83" s="15">
        <v>75</v>
      </c>
      <c r="CR83" s="9">
        <v>0.16666666666666666</v>
      </c>
      <c r="CS83" s="9">
        <v>1.2856E-3</v>
      </c>
      <c r="CT83" s="9">
        <v>9.6617720000000004E-2</v>
      </c>
      <c r="CU83" s="9">
        <v>1.2263561528050961E-3</v>
      </c>
      <c r="CV83" s="6">
        <v>6</v>
      </c>
      <c r="CW83" s="6"/>
      <c r="CX83" s="6"/>
      <c r="CY83" s="6"/>
      <c r="CZ83" s="15">
        <v>75</v>
      </c>
      <c r="DA83" s="9">
        <v>0.16666666666666666</v>
      </c>
      <c r="DB83" s="9">
        <v>1.1804999999999999E-3</v>
      </c>
      <c r="DC83" s="9">
        <v>9.7228519999999999E-2</v>
      </c>
      <c r="DD83" s="9">
        <v>1.1257714637639244E-3</v>
      </c>
      <c r="DE83" s="6">
        <v>6</v>
      </c>
      <c r="DF83" s="6"/>
      <c r="DG83" s="6"/>
      <c r="DH83" s="6"/>
      <c r="DI83" s="15">
        <v>75</v>
      </c>
      <c r="DJ83" s="9">
        <v>0.16666666666666666</v>
      </c>
      <c r="DK83" s="9">
        <v>1.4991E-3</v>
      </c>
      <c r="DL83" s="9">
        <v>9.5109239999999998E-2</v>
      </c>
      <c r="DM83" s="9">
        <v>1.4310471568062155E-3</v>
      </c>
      <c r="DN83" s="6">
        <v>6</v>
      </c>
      <c r="DO83" s="6"/>
      <c r="DP83" s="6"/>
      <c r="DQ83" s="6"/>
      <c r="DR83" s="15">
        <v>75</v>
      </c>
      <c r="DS83" s="9">
        <v>0.16666666666666666</v>
      </c>
      <c r="DT83" s="9">
        <v>1.3930000000000001E-3</v>
      </c>
      <c r="DU83" s="9">
        <v>9.5239989999999997E-2</v>
      </c>
      <c r="DV83" s="9">
        <v>1.3296806547333745E-3</v>
      </c>
      <c r="DW83" s="6">
        <v>6</v>
      </c>
      <c r="DX83" s="6"/>
      <c r="DY83" s="6"/>
      <c r="DZ83" s="6"/>
      <c r="EA83" s="15">
        <v>75</v>
      </c>
      <c r="EB83" s="9">
        <v>0.16666666666666666</v>
      </c>
      <c r="EC83" s="9">
        <v>1.7913999999999999E-3</v>
      </c>
      <c r="ED83" s="9">
        <v>9.0355309999999994E-2</v>
      </c>
      <c r="EE83" s="9">
        <v>1.7139668990566242E-3</v>
      </c>
      <c r="EF83" s="6">
        <v>6</v>
      </c>
      <c r="EG83" s="6"/>
      <c r="EH83" s="6"/>
      <c r="EI83" s="6"/>
      <c r="EJ83" s="15">
        <v>75</v>
      </c>
      <c r="EK83" s="9">
        <v>0.16666666666666666</v>
      </c>
      <c r="EL83" s="9">
        <v>1.933E-3</v>
      </c>
      <c r="EM83" s="9">
        <v>8.8868249999999996E-2</v>
      </c>
      <c r="EN83" s="9">
        <v>1.8507629010360847E-3</v>
      </c>
      <c r="EO83" s="6">
        <v>6</v>
      </c>
      <c r="EP83" s="6"/>
      <c r="EQ83" s="6"/>
      <c r="ER83" s="6"/>
      <c r="ES83" s="15">
        <v>75</v>
      </c>
      <c r="ET83" s="9">
        <v>0.16666666666666666</v>
      </c>
      <c r="EU83" s="9">
        <v>2.0011999999999999E-3</v>
      </c>
      <c r="EV83" s="9">
        <v>8.7491299999999994E-2</v>
      </c>
      <c r="EW83" s="9">
        <v>1.9173253708654461E-3</v>
      </c>
      <c r="EX83" s="6">
        <v>6</v>
      </c>
      <c r="EY83" s="6"/>
      <c r="EZ83" s="6"/>
      <c r="FA83" s="6"/>
      <c r="FB83" s="15">
        <v>75</v>
      </c>
      <c r="FC83" s="9">
        <v>0.16666666666666666</v>
      </c>
      <c r="FD83" s="9">
        <v>1.6607E-3</v>
      </c>
      <c r="FE83" s="9">
        <v>8.6474350000000005E-2</v>
      </c>
      <c r="FF83" s="9">
        <v>1.591872085618452E-3</v>
      </c>
      <c r="FG83" s="6">
        <v>6</v>
      </c>
      <c r="FH83" s="6"/>
      <c r="FI83" s="6"/>
      <c r="FJ83" s="6"/>
      <c r="FK83" s="15">
        <v>75</v>
      </c>
      <c r="FL83" s="9">
        <v>0.16666666666666666</v>
      </c>
      <c r="FM83" s="9">
        <v>1.7569E-3</v>
      </c>
      <c r="FN83" s="9">
        <v>8.479979E-2</v>
      </c>
      <c r="FO83" s="9">
        <v>1.6854377083480986E-3</v>
      </c>
      <c r="FP83" s="6">
        <v>6</v>
      </c>
      <c r="FQ83" s="6"/>
      <c r="FR83" s="6"/>
      <c r="FS83" s="6"/>
      <c r="FT83" s="15">
        <v>75</v>
      </c>
      <c r="FU83" s="9">
        <v>0.16666666666666666</v>
      </c>
      <c r="FV83" s="9">
        <v>1.256E-3</v>
      </c>
      <c r="FW83" s="9">
        <v>8.3627160000000006E-2</v>
      </c>
      <c r="FX83" s="9">
        <v>1.2055899303527705E-3</v>
      </c>
      <c r="FY83" s="6">
        <v>6</v>
      </c>
      <c r="FZ83" s="6"/>
      <c r="GA83" s="6"/>
      <c r="GB83" s="6"/>
      <c r="GC83" s="15">
        <v>75</v>
      </c>
      <c r="GD83" s="9">
        <v>0.16666666666666666</v>
      </c>
      <c r="GE83" s="9">
        <v>1.0402E-3</v>
      </c>
      <c r="GF83" s="9">
        <v>8.1863290000000005E-2</v>
      </c>
      <c r="GG83" s="9">
        <v>9.9929710679841962E-4</v>
      </c>
      <c r="GH83" s="6">
        <v>6</v>
      </c>
      <c r="GI83" s="6"/>
      <c r="GJ83" s="6"/>
      <c r="GK83" s="6"/>
      <c r="GL83" s="15">
        <v>75</v>
      </c>
      <c r="GM83" s="9">
        <v>0.16666666666666666</v>
      </c>
      <c r="GN83" s="9">
        <v>9.0879999999999997E-4</v>
      </c>
      <c r="GO83" s="9">
        <v>8.0641240000000003E-2</v>
      </c>
      <c r="GP83" s="9">
        <v>8.7357676543664249E-4</v>
      </c>
      <c r="GQ83" s="6">
        <v>6</v>
      </c>
      <c r="GR83" s="6"/>
      <c r="GS83" s="6"/>
      <c r="GT83" s="6"/>
      <c r="GU83" s="15">
        <v>75</v>
      </c>
      <c r="GV83" s="9">
        <v>0.16666666666666666</v>
      </c>
      <c r="GW83" s="9">
        <v>8.1110000000000004E-4</v>
      </c>
      <c r="GX83" s="9">
        <v>7.9819760000000003E-2</v>
      </c>
      <c r="GY83" s="9">
        <v>7.7997142890432142E-4</v>
      </c>
      <c r="GZ83" s="6">
        <v>6</v>
      </c>
      <c r="HA83" s="6"/>
      <c r="HB83" s="6"/>
      <c r="HC83" s="6"/>
      <c r="HD83" s="15">
        <v>75</v>
      </c>
      <c r="HE83" s="9">
        <v>0.16666666666666666</v>
      </c>
      <c r="HF83" s="9">
        <v>7.7290000000000008E-4</v>
      </c>
      <c r="HG83" s="9">
        <v>7.8231819999999994E-2</v>
      </c>
      <c r="HH83" s="9">
        <v>7.4380533406994765E-4</v>
      </c>
      <c r="HI83" s="6">
        <v>6</v>
      </c>
      <c r="HJ83" s="6"/>
      <c r="HK83" s="6"/>
      <c r="HL83" s="6"/>
      <c r="HM83" s="15">
        <v>75</v>
      </c>
      <c r="HN83" s="9">
        <v>0.16666666666666666</v>
      </c>
      <c r="HO83" s="9">
        <v>7.8169999999999997E-4</v>
      </c>
      <c r="HP83" s="9">
        <v>7.7855279999999999E-2</v>
      </c>
      <c r="HQ83" s="9">
        <v>7.5241037713819796E-4</v>
      </c>
      <c r="HR83" s="6">
        <v>6</v>
      </c>
      <c r="HS83" s="6"/>
      <c r="HT83" s="6"/>
      <c r="HU83" s="6"/>
      <c r="HV83" s="15">
        <v>75</v>
      </c>
      <c r="HW83" s="9">
        <v>0.16666666666666666</v>
      </c>
      <c r="HX83" s="9">
        <v>9.322E-4</v>
      </c>
      <c r="HY83" s="9">
        <v>7.6746670000000003E-2</v>
      </c>
      <c r="HZ83" s="9">
        <v>8.9775034481626376E-4</v>
      </c>
      <c r="IA83" s="6">
        <v>6</v>
      </c>
      <c r="IB83" s="6"/>
      <c r="IC83" s="6"/>
      <c r="ID83" s="6"/>
      <c r="IE83" s="15">
        <v>75</v>
      </c>
      <c r="IF83" s="9">
        <v>0.16666666666666666</v>
      </c>
      <c r="IG83" s="9">
        <v>8.4709999999999994E-4</v>
      </c>
      <c r="IH83" s="9">
        <v>7.5934970000000004E-2</v>
      </c>
      <c r="II83" s="9">
        <v>8.161142109755227E-4</v>
      </c>
      <c r="IJ83" s="6">
        <v>6</v>
      </c>
      <c r="IK83" s="6"/>
      <c r="IL83" s="6"/>
      <c r="IM83" s="6"/>
      <c r="IN83" s="15">
        <v>75</v>
      </c>
      <c r="IO83" s="9">
        <v>0.16666666666666666</v>
      </c>
      <c r="IP83" s="9">
        <v>1.0705000000000001E-3</v>
      </c>
      <c r="IQ83" s="9">
        <v>7.5763129999999998E-2</v>
      </c>
      <c r="IR83" s="9">
        <v>1.0314277990494851E-3</v>
      </c>
      <c r="IS83" s="6">
        <v>6</v>
      </c>
      <c r="IT83" s="6"/>
      <c r="IU83" s="6"/>
      <c r="IV83" s="6"/>
      <c r="IW83" s="15">
        <v>75</v>
      </c>
      <c r="IX83" s="9">
        <v>0.16666666666666666</v>
      </c>
      <c r="IY83" s="9">
        <v>1.1134000000000001E-3</v>
      </c>
      <c r="IZ83" s="9">
        <v>7.4886480000000005E-2</v>
      </c>
      <c r="JA83" s="9">
        <v>1.0732153580459384E-3</v>
      </c>
      <c r="JB83" s="6">
        <v>6</v>
      </c>
      <c r="JC83" s="6"/>
      <c r="JD83" s="6"/>
      <c r="JE83" s="6"/>
      <c r="JF83" s="15">
        <v>75</v>
      </c>
      <c r="JG83" s="9">
        <v>0.16666666666666666</v>
      </c>
      <c r="JH83" s="9">
        <v>1.1427E-3</v>
      </c>
      <c r="JI83" s="9">
        <v>7.4059059999999996E-2</v>
      </c>
      <c r="JJ83" s="9">
        <v>1.1018972539889112E-3</v>
      </c>
      <c r="JK83" s="6">
        <v>6</v>
      </c>
      <c r="JL83" s="6"/>
      <c r="JM83" s="6"/>
      <c r="JN83" s="6"/>
      <c r="JO83" s="15">
        <v>75</v>
      </c>
      <c r="JP83" s="9">
        <v>0.16666666666666666</v>
      </c>
      <c r="JQ83" s="9">
        <v>1.1375000000000001E-3</v>
      </c>
      <c r="JR83" s="9">
        <v>7.376771E-2</v>
      </c>
      <c r="JS83" s="9">
        <v>1.0970369267935794E-3</v>
      </c>
      <c r="JT83" s="6">
        <v>6</v>
      </c>
      <c r="JU83" s="6"/>
      <c r="JV83" s="6"/>
      <c r="JW83" s="6"/>
      <c r="JX83" s="15">
        <v>75</v>
      </c>
      <c r="JY83" s="9">
        <v>0.16666666666666666</v>
      </c>
      <c r="JZ83" s="9">
        <v>7.8167804788530277E-4</v>
      </c>
      <c r="KA83" s="9">
        <v>8.0643267977262983E-2</v>
      </c>
      <c r="KB83" s="9">
        <v>9.674297826894716E-3</v>
      </c>
      <c r="KC83" s="6">
        <v>6</v>
      </c>
      <c r="KD83" s="6"/>
      <c r="KE83" s="6"/>
      <c r="KF83" s="6"/>
      <c r="KG83" s="15">
        <v>75</v>
      </c>
      <c r="KH83" s="9">
        <v>0.16666666666666666</v>
      </c>
      <c r="KI83" s="9">
        <v>8.0673553260593542E-4</v>
      </c>
      <c r="KJ83" s="9">
        <v>8.0696448644436869E-2</v>
      </c>
      <c r="KK83" s="9">
        <v>9.9778431412542515E-3</v>
      </c>
      <c r="KL83" s="6">
        <v>6</v>
      </c>
      <c r="KM83" s="6"/>
      <c r="KN83" s="6"/>
      <c r="KO83" s="6"/>
      <c r="KP83" s="15">
        <v>75</v>
      </c>
      <c r="KQ83" s="9">
        <v>0.16666666666666666</v>
      </c>
      <c r="KR83" s="9">
        <v>8.377591974899365E-4</v>
      </c>
      <c r="KS83" s="9">
        <v>8.0749664381907782E-2</v>
      </c>
      <c r="KT83" s="9">
        <v>1.0354724270504862E-2</v>
      </c>
      <c r="KU83" s="6">
        <v>6</v>
      </c>
      <c r="KV83" s="6"/>
      <c r="KW83" s="6"/>
      <c r="KX83" s="6"/>
      <c r="KY83" s="15">
        <v>75</v>
      </c>
      <c r="KZ83" s="9">
        <v>0.16666666666666666</v>
      </c>
      <c r="LA83" s="9">
        <v>8.722394867011436E-4</v>
      </c>
      <c r="LB83" s="9">
        <v>8.0802915212803028E-2</v>
      </c>
      <c r="LC83" s="9">
        <v>1.0773799039855023E-2</v>
      </c>
      <c r="LD83" s="6">
        <v>6</v>
      </c>
      <c r="LE83" s="6"/>
      <c r="LF83" s="6"/>
      <c r="LG83" s="6"/>
      <c r="LH83" s="15">
        <v>75</v>
      </c>
      <c r="LI83" s="9">
        <v>0.16666666666666666</v>
      </c>
      <c r="LJ83" s="9">
        <v>9.0603848554557235E-4</v>
      </c>
      <c r="LK83" s="9">
        <v>8.0856201160265165E-2</v>
      </c>
      <c r="LL83" s="9">
        <v>1.1183905460193818E-2</v>
      </c>
      <c r="LM83" s="6">
        <v>6</v>
      </c>
      <c r="LN83" s="6"/>
      <c r="LO83" s="6"/>
      <c r="LP83" s="6"/>
      <c r="LQ83" s="15">
        <v>75</v>
      </c>
      <c r="LR83" s="9">
        <v>0.16666666666666666</v>
      </c>
      <c r="LS83" s="9">
        <v>7.4955494442523565E-4</v>
      </c>
      <c r="LT83" s="9">
        <v>8.0377889887459433E-2</v>
      </c>
      <c r="LU83" s="9">
        <v>9.307370117097093E-3</v>
      </c>
      <c r="LV83" s="6">
        <v>6</v>
      </c>
      <c r="LW83" s="6"/>
      <c r="LX83" s="6"/>
      <c r="LY83" s="6"/>
      <c r="LZ83" s="15">
        <v>75</v>
      </c>
      <c r="MA83" s="9">
        <v>0.16666666666666666</v>
      </c>
      <c r="MB83" s="9">
        <v>7.4704125255908372E-4</v>
      </c>
      <c r="MC83" s="9">
        <v>8.0430895549524734E-2</v>
      </c>
      <c r="MD83" s="9">
        <v>9.2700416517596581E-3</v>
      </c>
      <c r="ME83" s="6">
        <v>6</v>
      </c>
      <c r="MF83" s="6"/>
      <c r="MG83" s="6"/>
      <c r="MH83" s="6"/>
      <c r="MI83" s="15">
        <v>75</v>
      </c>
      <c r="MJ83" s="9">
        <v>0.16666666666666666</v>
      </c>
      <c r="MK83" s="9">
        <v>7.4747290344579756E-4</v>
      </c>
      <c r="ML83" s="9">
        <v>8.0483936166478934E-2</v>
      </c>
      <c r="MM83" s="9">
        <v>9.2692820536523415E-3</v>
      </c>
      <c r="MN83" s="6">
        <v>6</v>
      </c>
      <c r="MO83" s="6"/>
      <c r="MP83" s="6"/>
      <c r="MQ83" s="6"/>
      <c r="MR83" s="15">
        <v>75</v>
      </c>
      <c r="MS83" s="9">
        <v>0.16666666666666666</v>
      </c>
      <c r="MT83" s="9">
        <v>7.5253462411326651E-4</v>
      </c>
      <c r="MU83" s="9">
        <v>8.0537011761373248E-2</v>
      </c>
      <c r="MV83" s="9">
        <v>9.3258970256559388E-3</v>
      </c>
      <c r="MW83" s="6">
        <v>6</v>
      </c>
      <c r="MX83" s="6"/>
      <c r="MY83" s="6"/>
      <c r="MZ83" s="6"/>
      <c r="NA83" s="15">
        <v>75</v>
      </c>
      <c r="NB83" s="9">
        <v>0.16666666666666666</v>
      </c>
      <c r="NC83" s="9">
        <v>7.6363907809995086E-4</v>
      </c>
      <c r="ND83" s="9">
        <v>8.0590122357274058E-2</v>
      </c>
      <c r="NE83" s="9">
        <v>9.4572688952877203E-3</v>
      </c>
      <c r="NF83" s="6">
        <v>6</v>
      </c>
    </row>
    <row r="84" spans="1:370">
      <c r="A84" s="6"/>
      <c r="B84" s="6"/>
      <c r="C84" s="6"/>
      <c r="D84" s="15">
        <f t="shared" si="12"/>
        <v>76</v>
      </c>
      <c r="E84" s="9">
        <f t="shared" si="14"/>
        <v>0.19999999999999998</v>
      </c>
      <c r="F84" s="9">
        <f t="shared" si="13"/>
        <v>7.1100000000000007E-5</v>
      </c>
      <c r="G84" s="9">
        <f>'mu (tau) a'!B77</f>
        <v>0.11415835000000001</v>
      </c>
      <c r="H84" s="9">
        <f>F84*'qx (tau) a'!B77/G84</f>
        <v>6.7260806090837854E-5</v>
      </c>
      <c r="I84" s="6">
        <f t="shared" si="11"/>
        <v>6</v>
      </c>
      <c r="K84" s="6"/>
      <c r="L84" s="6"/>
      <c r="M84" s="6"/>
      <c r="N84" s="15">
        <v>76</v>
      </c>
      <c r="O84" s="9">
        <v>0.19999999999999998</v>
      </c>
      <c r="P84" s="9">
        <v>7.1100000000000007E-5</v>
      </c>
      <c r="Q84" s="9">
        <v>0.11415835000000001</v>
      </c>
      <c r="R84" s="9">
        <v>6.7260806090837854E-5</v>
      </c>
      <c r="S84" s="6">
        <v>6</v>
      </c>
      <c r="T84" s="6"/>
      <c r="U84" s="6"/>
      <c r="V84" s="6"/>
      <c r="W84" s="15">
        <v>76</v>
      </c>
      <c r="X84" s="9">
        <v>0.19999999999999998</v>
      </c>
      <c r="Y84" s="9">
        <v>6.0700000000000005E-5</v>
      </c>
      <c r="Z84" s="9">
        <v>0.10776048000000001</v>
      </c>
      <c r="AA84" s="9">
        <v>5.7596675627280056E-5</v>
      </c>
      <c r="AB84" s="6">
        <v>6</v>
      </c>
      <c r="AC84" s="6"/>
      <c r="AD84" s="6"/>
      <c r="AE84" s="6"/>
      <c r="AF84" s="15">
        <v>76</v>
      </c>
      <c r="AG84" s="9">
        <v>0.19999999999999998</v>
      </c>
      <c r="AH84" s="9">
        <v>5.4199999999999996E-5</v>
      </c>
      <c r="AI84" s="9">
        <v>0.11387199000000001</v>
      </c>
      <c r="AJ84" s="9">
        <v>5.1280305068876021E-5</v>
      </c>
      <c r="AK84" s="6">
        <v>6</v>
      </c>
      <c r="AL84" s="6"/>
      <c r="AM84" s="6"/>
      <c r="AN84" s="6"/>
      <c r="AO84" s="15">
        <v>76</v>
      </c>
      <c r="AP84" s="9">
        <v>0.19999999999999998</v>
      </c>
      <c r="AQ84" s="9">
        <v>6.1299999999999999E-5</v>
      </c>
      <c r="AR84" s="9">
        <v>0.11023909</v>
      </c>
      <c r="AS84" s="9">
        <v>5.8097682473612579E-5</v>
      </c>
      <c r="AT84" s="6">
        <v>6</v>
      </c>
      <c r="AU84" s="6"/>
      <c r="AV84" s="6"/>
      <c r="AW84" s="6"/>
      <c r="AX84" s="15">
        <v>76</v>
      </c>
      <c r="AY84" s="9">
        <v>0.19999999999999998</v>
      </c>
      <c r="AZ84" s="9">
        <v>9.6519999999999993E-4</v>
      </c>
      <c r="BA84" s="9">
        <v>0.10593345999999999</v>
      </c>
      <c r="BB84" s="9">
        <v>9.1664809872159378E-4</v>
      </c>
      <c r="BC84" s="6">
        <v>6</v>
      </c>
      <c r="BD84" s="6"/>
      <c r="BE84" s="6"/>
      <c r="BF84" s="6"/>
      <c r="BG84" s="15">
        <v>76</v>
      </c>
      <c r="BH84" s="9">
        <v>0.19999999999999998</v>
      </c>
      <c r="BI84" s="9">
        <v>1.01E-3</v>
      </c>
      <c r="BJ84" s="9">
        <v>0.1031048</v>
      </c>
      <c r="BK84" s="9">
        <v>9.6048467966573824E-4</v>
      </c>
      <c r="BL84" s="6">
        <v>6</v>
      </c>
      <c r="BM84" s="6"/>
      <c r="BN84" s="6"/>
      <c r="BO84" s="6"/>
      <c r="BP84" s="15">
        <v>76</v>
      </c>
      <c r="BQ84" s="9">
        <v>0.19999999999999998</v>
      </c>
      <c r="BR84" s="9">
        <v>1.0579999999999999E-3</v>
      </c>
      <c r="BS84" s="9">
        <v>0.1030799</v>
      </c>
      <c r="BT84" s="9">
        <v>1.0061433749935728E-3</v>
      </c>
      <c r="BU84" s="6">
        <v>6</v>
      </c>
      <c r="BV84" s="6"/>
      <c r="BW84" s="6"/>
      <c r="BX84" s="6"/>
      <c r="BY84" s="15">
        <v>76</v>
      </c>
      <c r="BZ84" s="9">
        <v>0.19999999999999998</v>
      </c>
      <c r="CA84" s="9">
        <v>1.1243000000000002E-3</v>
      </c>
      <c r="CB84" s="9">
        <v>0.10251982</v>
      </c>
      <c r="CC84" s="9">
        <v>1.0694786541080546E-3</v>
      </c>
      <c r="CD84" s="6">
        <v>6</v>
      </c>
      <c r="CE84" s="6"/>
      <c r="CF84" s="6"/>
      <c r="CG84" s="6"/>
      <c r="CH84" s="15">
        <v>76</v>
      </c>
      <c r="CI84" s="9">
        <v>0.19999999999999998</v>
      </c>
      <c r="CJ84" s="9">
        <v>1.2033E-3</v>
      </c>
      <c r="CK84" s="9">
        <v>0.10654445</v>
      </c>
      <c r="CL84" s="9">
        <v>1.1424396641777212E-3</v>
      </c>
      <c r="CM84" s="6">
        <v>6</v>
      </c>
      <c r="CN84" s="6"/>
      <c r="CO84" s="6"/>
      <c r="CP84" s="6"/>
      <c r="CQ84" s="15">
        <v>76</v>
      </c>
      <c r="CR84" s="9">
        <v>0.19999999999999998</v>
      </c>
      <c r="CS84" s="9">
        <v>1.2856E-3</v>
      </c>
      <c r="CT84" s="9">
        <v>0.1043277</v>
      </c>
      <c r="CU84" s="9">
        <v>1.2218630002195007E-3</v>
      </c>
      <c r="CV84" s="6">
        <v>6</v>
      </c>
      <c r="CW84" s="6"/>
      <c r="CX84" s="6"/>
      <c r="CY84" s="6"/>
      <c r="CZ84" s="15">
        <v>76</v>
      </c>
      <c r="DA84" s="9">
        <v>0.19999999999999998</v>
      </c>
      <c r="DB84" s="9">
        <v>1.1804999999999999E-3</v>
      </c>
      <c r="DC84" s="9">
        <v>0.10497297999999999</v>
      </c>
      <c r="DD84" s="9">
        <v>1.1216296178311791E-3</v>
      </c>
      <c r="DE84" s="6">
        <v>6</v>
      </c>
      <c r="DF84" s="6"/>
      <c r="DG84" s="6"/>
      <c r="DH84" s="6"/>
      <c r="DI84" s="15">
        <v>76</v>
      </c>
      <c r="DJ84" s="9">
        <v>0.19999999999999998</v>
      </c>
      <c r="DK84" s="9">
        <v>1.4991E-3</v>
      </c>
      <c r="DL84" s="9">
        <v>0.10274634000000001</v>
      </c>
      <c r="DM84" s="9">
        <v>1.4258495410639444E-3</v>
      </c>
      <c r="DN84" s="6">
        <v>6</v>
      </c>
      <c r="DO84" s="6"/>
      <c r="DP84" s="6"/>
      <c r="DQ84" s="6"/>
      <c r="DR84" s="15">
        <v>76</v>
      </c>
      <c r="DS84" s="9">
        <v>0.19999999999999998</v>
      </c>
      <c r="DT84" s="9">
        <v>1.3930000000000001E-3</v>
      </c>
      <c r="DU84" s="9">
        <v>0.10289004</v>
      </c>
      <c r="DV84" s="9">
        <v>1.3248433484912632E-3</v>
      </c>
      <c r="DW84" s="6">
        <v>6</v>
      </c>
      <c r="DX84" s="6"/>
      <c r="DY84" s="6"/>
      <c r="DZ84" s="6"/>
      <c r="EA84" s="15">
        <v>76</v>
      </c>
      <c r="EB84" s="9">
        <v>0.19999999999999998</v>
      </c>
      <c r="EC84" s="9">
        <v>1.7913999999999999E-3</v>
      </c>
      <c r="ED84" s="9">
        <v>9.7743679999999999E-2</v>
      </c>
      <c r="EE84" s="9">
        <v>1.7079302076205844E-3</v>
      </c>
      <c r="EF84" s="6">
        <v>6</v>
      </c>
      <c r="EG84" s="6"/>
      <c r="EH84" s="6"/>
      <c r="EI84" s="6"/>
      <c r="EJ84" s="15">
        <v>76</v>
      </c>
      <c r="EK84" s="9">
        <v>0.19999999999999998</v>
      </c>
      <c r="EL84" s="9">
        <v>1.933E-3</v>
      </c>
      <c r="EM84" s="9">
        <v>9.6153429999999998E-2</v>
      </c>
      <c r="EN84" s="9">
        <v>1.84433063303098E-3</v>
      </c>
      <c r="EO84" s="6">
        <v>6</v>
      </c>
      <c r="EP84" s="6"/>
      <c r="EQ84" s="6"/>
      <c r="ER84" s="6"/>
      <c r="ES84" s="15">
        <v>76</v>
      </c>
      <c r="ET84" s="9">
        <v>0.19999999999999998</v>
      </c>
      <c r="EU84" s="9">
        <v>2.0011999999999999E-3</v>
      </c>
      <c r="EV84" s="9">
        <v>9.4701670000000002E-2</v>
      </c>
      <c r="EW84" s="9">
        <v>1.9107255895276186E-3</v>
      </c>
      <c r="EX84" s="6">
        <v>6</v>
      </c>
      <c r="EY84" s="6"/>
      <c r="EZ84" s="6"/>
      <c r="FA84" s="6"/>
      <c r="FB84" s="15">
        <v>76</v>
      </c>
      <c r="FC84" s="9">
        <v>0.19999999999999998</v>
      </c>
      <c r="FD84" s="9">
        <v>1.6607E-3</v>
      </c>
      <c r="FE84" s="9">
        <v>9.3619850000000004E-2</v>
      </c>
      <c r="FF84" s="9">
        <v>1.586438989551895E-3</v>
      </c>
      <c r="FG84" s="6">
        <v>6</v>
      </c>
      <c r="FH84" s="6"/>
      <c r="FI84" s="6"/>
      <c r="FJ84" s="6"/>
      <c r="FK84" s="15">
        <v>76</v>
      </c>
      <c r="FL84" s="9">
        <v>0.19999999999999998</v>
      </c>
      <c r="FM84" s="9">
        <v>1.7569E-3</v>
      </c>
      <c r="FN84" s="9">
        <v>9.1875739999999997E-2</v>
      </c>
      <c r="FO84" s="9">
        <v>1.679736426144704E-3</v>
      </c>
      <c r="FP84" s="6">
        <v>6</v>
      </c>
      <c r="FQ84" s="6"/>
      <c r="FR84" s="6"/>
      <c r="FS84" s="6"/>
      <c r="FT84" s="15">
        <v>76</v>
      </c>
      <c r="FU84" s="9">
        <v>0.19999999999999998</v>
      </c>
      <c r="FV84" s="9">
        <v>1.256E-3</v>
      </c>
      <c r="FW84" s="9">
        <v>9.0660950000000004E-2</v>
      </c>
      <c r="FX84" s="9">
        <v>1.2015338661242794E-3</v>
      </c>
      <c r="FY84" s="6">
        <v>6</v>
      </c>
      <c r="FZ84" s="6"/>
      <c r="GA84" s="6"/>
      <c r="GB84" s="6"/>
      <c r="GC84" s="15">
        <v>76</v>
      </c>
      <c r="GD84" s="9">
        <v>0.19999999999999998</v>
      </c>
      <c r="GE84" s="9">
        <v>1.0402E-3</v>
      </c>
      <c r="GF84" s="9">
        <v>8.8809550000000001E-2</v>
      </c>
      <c r="GG84" s="9">
        <v>9.9597399975565699E-4</v>
      </c>
      <c r="GH84" s="6">
        <v>6</v>
      </c>
      <c r="GI84" s="6"/>
      <c r="GJ84" s="6"/>
      <c r="GK84" s="6"/>
      <c r="GL84" s="15">
        <v>76</v>
      </c>
      <c r="GM84" s="9">
        <v>0.19999999999999998</v>
      </c>
      <c r="GN84" s="9">
        <v>9.0879999999999997E-4</v>
      </c>
      <c r="GO84" s="9">
        <v>8.7520749999999994E-2</v>
      </c>
      <c r="GP84" s="9">
        <v>8.7069791042695597E-4</v>
      </c>
      <c r="GQ84" s="6">
        <v>6</v>
      </c>
      <c r="GR84" s="6"/>
      <c r="GS84" s="6"/>
      <c r="GT84" s="6"/>
      <c r="GU84" s="15">
        <v>76</v>
      </c>
      <c r="GV84" s="9">
        <v>0.19999999999999998</v>
      </c>
      <c r="GW84" s="9">
        <v>8.1110000000000004E-4</v>
      </c>
      <c r="GX84" s="9">
        <v>8.6663199999999996E-2</v>
      </c>
      <c r="GY84" s="9">
        <v>7.7741345116496977E-4</v>
      </c>
      <c r="GZ84" s="6">
        <v>6</v>
      </c>
      <c r="HA84" s="6"/>
      <c r="HB84" s="6"/>
      <c r="HC84" s="6"/>
      <c r="HD84" s="15">
        <v>76</v>
      </c>
      <c r="HE84" s="9">
        <v>0.19999999999999998</v>
      </c>
      <c r="HF84" s="9">
        <v>7.7290000000000008E-4</v>
      </c>
      <c r="HG84" s="9">
        <v>8.4983890000000006E-2</v>
      </c>
      <c r="HH84" s="9">
        <v>7.4139662652533331E-4</v>
      </c>
      <c r="HI84" s="6">
        <v>6</v>
      </c>
      <c r="HJ84" s="6"/>
      <c r="HK84" s="6"/>
      <c r="HL84" s="6"/>
      <c r="HM84" s="15">
        <v>76</v>
      </c>
      <c r="HN84" s="9">
        <v>0.19999999999999998</v>
      </c>
      <c r="HO84" s="9">
        <v>7.8169999999999997E-4</v>
      </c>
      <c r="HP84" s="9">
        <v>8.4579779999999993E-2</v>
      </c>
      <c r="HQ84" s="9">
        <v>7.499833041419593E-4</v>
      </c>
      <c r="HR84" s="6">
        <v>6</v>
      </c>
      <c r="HS84" s="6"/>
      <c r="HT84" s="6"/>
      <c r="HU84" s="6"/>
      <c r="HV84" s="15">
        <v>76</v>
      </c>
      <c r="HW84" s="9">
        <v>0.19999999999999998</v>
      </c>
      <c r="HX84" s="9">
        <v>9.322E-4</v>
      </c>
      <c r="HY84" s="9">
        <v>8.3417560000000002E-2</v>
      </c>
      <c r="HZ84" s="9">
        <v>8.9487581947973543E-4</v>
      </c>
      <c r="IA84" s="6">
        <v>6</v>
      </c>
      <c r="IB84" s="6"/>
      <c r="IC84" s="6"/>
      <c r="ID84" s="6"/>
      <c r="IE84" s="15">
        <v>76</v>
      </c>
      <c r="IF84" s="9">
        <v>0.19999999999999998</v>
      </c>
      <c r="IG84" s="9">
        <v>8.4709999999999994E-4</v>
      </c>
      <c r="IH84" s="9">
        <v>8.2555519999999993E-2</v>
      </c>
      <c r="II84" s="9">
        <v>8.1351973302330358E-4</v>
      </c>
      <c r="IJ84" s="6">
        <v>6</v>
      </c>
      <c r="IK84" s="6"/>
      <c r="IL84" s="6"/>
      <c r="IM84" s="6"/>
      <c r="IN84" s="15">
        <v>76</v>
      </c>
      <c r="IO84" s="9">
        <v>0.19999999999999998</v>
      </c>
      <c r="IP84" s="9">
        <v>1.0705000000000001E-3</v>
      </c>
      <c r="IQ84" s="9">
        <v>8.2373580000000002E-2</v>
      </c>
      <c r="IR84" s="9">
        <v>1.0281537338185376E-3</v>
      </c>
      <c r="IS84" s="6">
        <v>6</v>
      </c>
      <c r="IT84" s="6"/>
      <c r="IU84" s="6"/>
      <c r="IV84" s="6"/>
      <c r="IW84" s="15">
        <v>76</v>
      </c>
      <c r="IX84" s="9">
        <v>0.19999999999999998</v>
      </c>
      <c r="IY84" s="9">
        <v>1.1134000000000001E-3</v>
      </c>
      <c r="IZ84" s="9">
        <v>8.1445069999999994E-2</v>
      </c>
      <c r="JA84" s="9">
        <v>1.0698336913455904E-3</v>
      </c>
      <c r="JB84" s="6">
        <v>6</v>
      </c>
      <c r="JC84" s="6"/>
      <c r="JD84" s="6"/>
      <c r="JE84" s="6"/>
      <c r="JF84" s="15">
        <v>76</v>
      </c>
      <c r="JG84" s="9">
        <v>0.19999999999999998</v>
      </c>
      <c r="JH84" s="9">
        <v>1.1427E-3</v>
      </c>
      <c r="JI84" s="9">
        <v>8.0533439999999998E-2</v>
      </c>
      <c r="JJ84" s="9">
        <v>1.0984682037424452E-3</v>
      </c>
      <c r="JK84" s="6">
        <v>6</v>
      </c>
      <c r="JL84" s="6"/>
      <c r="JM84" s="6"/>
      <c r="JN84" s="6"/>
      <c r="JO84" s="15">
        <v>76</v>
      </c>
      <c r="JP84" s="9">
        <v>0.19999999999999998</v>
      </c>
      <c r="JQ84" s="9">
        <v>1.1375000000000001E-3</v>
      </c>
      <c r="JR84" s="9">
        <v>8.0229229999999999E-2</v>
      </c>
      <c r="JS84" s="9">
        <v>1.0936294804898415E-3</v>
      </c>
      <c r="JT84" s="6">
        <v>6</v>
      </c>
      <c r="JU84" s="6"/>
      <c r="JV84" s="6"/>
      <c r="JW84" s="6"/>
      <c r="JX84" s="15">
        <v>76</v>
      </c>
      <c r="JY84" s="9">
        <v>0.19999999999999998</v>
      </c>
      <c r="JZ84" s="9">
        <v>7.6363907809995086E-4</v>
      </c>
      <c r="KA84" s="9">
        <v>8.7457449805782975E-2</v>
      </c>
      <c r="KB84" s="9">
        <v>8.7146709061965682E-3</v>
      </c>
      <c r="KC84" s="6">
        <v>6</v>
      </c>
      <c r="KD84" s="6"/>
      <c r="KE84" s="6"/>
      <c r="KF84" s="6"/>
      <c r="KG84" s="15">
        <v>76</v>
      </c>
      <c r="KH84" s="9">
        <v>0.19999999999999998</v>
      </c>
      <c r="KI84" s="9">
        <v>7.8167804788530277E-4</v>
      </c>
      <c r="KJ84" s="9">
        <v>8.751352681555695E-2</v>
      </c>
      <c r="KK84" s="9">
        <v>8.9148212188983524E-3</v>
      </c>
      <c r="KL84" s="6">
        <v>6</v>
      </c>
      <c r="KM84" s="6"/>
      <c r="KN84" s="6"/>
      <c r="KO84" s="6"/>
      <c r="KP84" s="15">
        <v>76</v>
      </c>
      <c r="KQ84" s="9">
        <v>0.19999999999999998</v>
      </c>
      <c r="KR84" s="9">
        <v>8.0673553260593542E-4</v>
      </c>
      <c r="KS84" s="9">
        <v>8.756963978145621E-2</v>
      </c>
      <c r="KT84" s="9">
        <v>9.1947025194334345E-3</v>
      </c>
      <c r="KU84" s="6">
        <v>6</v>
      </c>
      <c r="KV84" s="6"/>
      <c r="KW84" s="6"/>
      <c r="KX84" s="6"/>
      <c r="KY84" s="15">
        <v>76</v>
      </c>
      <c r="KZ84" s="9">
        <v>0.19999999999999998</v>
      </c>
      <c r="LA84" s="9">
        <v>8.377591974899365E-4</v>
      </c>
      <c r="LB84" s="9">
        <v>8.7625788726535606E-2</v>
      </c>
      <c r="LC84" s="9">
        <v>9.5421759644848253E-3</v>
      </c>
      <c r="LD84" s="6">
        <v>6</v>
      </c>
      <c r="LE84" s="6"/>
      <c r="LF84" s="6"/>
      <c r="LG84" s="6"/>
      <c r="LH84" s="15">
        <v>76</v>
      </c>
      <c r="LI84" s="9">
        <v>0.19999999999999998</v>
      </c>
      <c r="LJ84" s="9">
        <v>8.722394867011436E-4</v>
      </c>
      <c r="LK84" s="9">
        <v>8.7681973673864613E-2</v>
      </c>
      <c r="LL84" s="9">
        <v>9.9285448378688256E-3</v>
      </c>
      <c r="LM84" s="6">
        <v>6</v>
      </c>
      <c r="LN84" s="6"/>
      <c r="LO84" s="6"/>
      <c r="LP84" s="6"/>
      <c r="LQ84" s="15">
        <v>76</v>
      </c>
      <c r="LR84" s="9">
        <v>0.19999999999999998</v>
      </c>
      <c r="LS84" s="9">
        <v>9.0603848554557235E-4</v>
      </c>
      <c r="LT84" s="9">
        <v>8.773819464652767E-2</v>
      </c>
      <c r="LU84" s="9">
        <v>1.0306662701543264E-2</v>
      </c>
      <c r="LV84" s="6">
        <v>6</v>
      </c>
      <c r="LW84" s="6"/>
      <c r="LX84" s="6"/>
      <c r="LY84" s="6"/>
      <c r="LZ84" s="15">
        <v>76</v>
      </c>
      <c r="MA84" s="9">
        <v>0.19999999999999998</v>
      </c>
      <c r="MB84" s="9">
        <v>7.4955494442523565E-4</v>
      </c>
      <c r="MC84" s="9">
        <v>8.7233500867361632E-2</v>
      </c>
      <c r="MD84" s="9">
        <v>8.5759092444669914E-3</v>
      </c>
      <c r="ME84" s="6">
        <v>6</v>
      </c>
      <c r="MF84" s="6"/>
      <c r="MG84" s="6"/>
      <c r="MH84" s="6"/>
      <c r="MI84" s="15">
        <v>76</v>
      </c>
      <c r="MJ84" s="9">
        <v>0.19999999999999998</v>
      </c>
      <c r="MK84" s="9">
        <v>7.4704125255908372E-4</v>
      </c>
      <c r="ML84" s="9">
        <v>8.7289434282886741E-2</v>
      </c>
      <c r="MM84" s="9">
        <v>8.5416693850861956E-3</v>
      </c>
      <c r="MN84" s="6">
        <v>6</v>
      </c>
      <c r="MO84" s="6"/>
      <c r="MP84" s="6"/>
      <c r="MQ84" s="6"/>
      <c r="MR84" s="15">
        <v>76</v>
      </c>
      <c r="MS84" s="9">
        <v>0.19999999999999998</v>
      </c>
      <c r="MT84" s="9">
        <v>7.4747290344579756E-4</v>
      </c>
      <c r="MU84" s="9">
        <v>8.7345403562465757E-2</v>
      </c>
      <c r="MV84" s="9">
        <v>8.5411242297715479E-3</v>
      </c>
      <c r="MW84" s="6">
        <v>6</v>
      </c>
      <c r="MX84" s="6"/>
      <c r="MY84" s="6"/>
      <c r="MZ84" s="6"/>
      <c r="NA84" s="15">
        <v>76</v>
      </c>
      <c r="NB84" s="9">
        <v>0.19999999999999998</v>
      </c>
      <c r="NC84" s="9">
        <v>7.5253462411326651E-4</v>
      </c>
      <c r="ND84" s="9">
        <v>8.7401408729094313E-2</v>
      </c>
      <c r="NE84" s="9">
        <v>8.5934481679865067E-3</v>
      </c>
      <c r="NF84" s="6">
        <v>6</v>
      </c>
    </row>
    <row r="85" spans="1:370">
      <c r="A85" s="6"/>
      <c r="B85" s="6"/>
      <c r="C85" s="6"/>
      <c r="D85" s="15">
        <f t="shared" si="12"/>
        <v>77</v>
      </c>
      <c r="E85" s="9">
        <f t="shared" si="14"/>
        <v>0.23333333333333331</v>
      </c>
      <c r="F85" s="9">
        <f t="shared" si="13"/>
        <v>7.1100000000000007E-5</v>
      </c>
      <c r="G85" s="9">
        <f>'mu (tau) a'!B78</f>
        <v>0.12279584</v>
      </c>
      <c r="H85" s="9">
        <f>F85*'qx (tau) a'!B78/G85</f>
        <v>6.6987130964697177E-5</v>
      </c>
      <c r="I85" s="6">
        <f t="shared" si="11"/>
        <v>6</v>
      </c>
      <c r="K85" s="6"/>
      <c r="L85" s="6"/>
      <c r="M85" s="6"/>
      <c r="N85" s="15">
        <v>77</v>
      </c>
      <c r="O85" s="9">
        <v>0.23333333333333331</v>
      </c>
      <c r="P85" s="9">
        <v>7.1100000000000007E-5</v>
      </c>
      <c r="Q85" s="9">
        <v>0.12279584</v>
      </c>
      <c r="R85" s="9">
        <v>6.6987130964697177E-5</v>
      </c>
      <c r="S85" s="6">
        <v>6</v>
      </c>
      <c r="T85" s="6"/>
      <c r="U85" s="6"/>
      <c r="V85" s="6"/>
      <c r="W85" s="15">
        <v>77</v>
      </c>
      <c r="X85" s="9">
        <v>0.23333333333333331</v>
      </c>
      <c r="Y85" s="9">
        <v>6.0700000000000005E-5</v>
      </c>
      <c r="Z85" s="9">
        <v>0.11625106</v>
      </c>
      <c r="AA85" s="9">
        <v>5.7365592735240438E-5</v>
      </c>
      <c r="AB85" s="6">
        <v>6</v>
      </c>
      <c r="AC85" s="6"/>
      <c r="AD85" s="6"/>
      <c r="AE85" s="6"/>
      <c r="AF85" s="15">
        <v>77</v>
      </c>
      <c r="AG85" s="9">
        <v>0.23333333333333331</v>
      </c>
      <c r="AH85" s="9">
        <v>5.4199999999999996E-5</v>
      </c>
      <c r="AI85" s="9">
        <v>0.12247014000000001</v>
      </c>
      <c r="AJ85" s="9">
        <v>5.1072570195477851E-5</v>
      </c>
      <c r="AK85" s="6">
        <v>6</v>
      </c>
      <c r="AL85" s="6"/>
      <c r="AM85" s="6"/>
      <c r="AN85" s="6"/>
      <c r="AO85" s="15">
        <v>77</v>
      </c>
      <c r="AP85" s="9">
        <v>0.23333333333333331</v>
      </c>
      <c r="AQ85" s="9">
        <v>6.1299999999999999E-5</v>
      </c>
      <c r="AR85" s="9">
        <v>0.11876557</v>
      </c>
      <c r="AS85" s="9">
        <v>5.7863882192456955E-5</v>
      </c>
      <c r="AT85" s="6">
        <v>6</v>
      </c>
      <c r="AU85" s="6"/>
      <c r="AV85" s="6"/>
      <c r="AW85" s="6"/>
      <c r="AX85" s="15">
        <v>77</v>
      </c>
      <c r="AY85" s="9">
        <v>0.23333333333333331</v>
      </c>
      <c r="AZ85" s="9">
        <v>9.6519999999999993E-4</v>
      </c>
      <c r="BA85" s="9">
        <v>0.11435745</v>
      </c>
      <c r="BB85" s="9">
        <v>9.1299608342088772E-4</v>
      </c>
      <c r="BC85" s="6">
        <v>6</v>
      </c>
      <c r="BD85" s="6"/>
      <c r="BE85" s="6"/>
      <c r="BF85" s="6"/>
      <c r="BG85" s="15">
        <v>77</v>
      </c>
      <c r="BH85" s="9">
        <v>0.23333333333333331</v>
      </c>
      <c r="BI85" s="9">
        <v>1.01E-3</v>
      </c>
      <c r="BJ85" s="9">
        <v>0.11146378</v>
      </c>
      <c r="BK85" s="9">
        <v>9.5668221730861808E-4</v>
      </c>
      <c r="BL85" s="6">
        <v>6</v>
      </c>
      <c r="BM85" s="6"/>
      <c r="BN85" s="6"/>
      <c r="BO85" s="6"/>
      <c r="BP85" s="15">
        <v>77</v>
      </c>
      <c r="BQ85" s="9">
        <v>0.23333333333333331</v>
      </c>
      <c r="BR85" s="9">
        <v>1.0579999999999999E-3</v>
      </c>
      <c r="BS85" s="9">
        <v>0.11144205</v>
      </c>
      <c r="BT85" s="9">
        <v>1.0021586783444847E-3</v>
      </c>
      <c r="BU85" s="6">
        <v>6</v>
      </c>
      <c r="BV85" s="6"/>
      <c r="BW85" s="6"/>
      <c r="BX85" s="6"/>
      <c r="BY85" s="15">
        <v>77</v>
      </c>
      <c r="BZ85" s="9">
        <v>0.23333333333333331</v>
      </c>
      <c r="CA85" s="9">
        <v>1.1243000000000002E-3</v>
      </c>
      <c r="CB85" s="9">
        <v>0.11084280000000001</v>
      </c>
      <c r="CC85" s="9">
        <v>1.0652616420101261E-3</v>
      </c>
      <c r="CD85" s="6">
        <v>6</v>
      </c>
      <c r="CE85" s="6"/>
      <c r="CF85" s="6"/>
      <c r="CG85" s="6"/>
      <c r="CH85" s="15">
        <v>77</v>
      </c>
      <c r="CI85" s="9">
        <v>0.23333333333333331</v>
      </c>
      <c r="CJ85" s="9">
        <v>1.2033E-3</v>
      </c>
      <c r="CK85" s="9">
        <v>0.11491440999999999</v>
      </c>
      <c r="CL85" s="9">
        <v>1.1379183224279707E-3</v>
      </c>
      <c r="CM85" s="6">
        <v>6</v>
      </c>
      <c r="CN85" s="6"/>
      <c r="CO85" s="6"/>
      <c r="CP85" s="6"/>
      <c r="CQ85" s="15">
        <v>77</v>
      </c>
      <c r="CR85" s="9">
        <v>0.23333333333333331</v>
      </c>
      <c r="CS85" s="9">
        <v>1.2856E-3</v>
      </c>
      <c r="CT85" s="9">
        <v>0.11264317</v>
      </c>
      <c r="CU85" s="9">
        <v>1.2170536777329688E-3</v>
      </c>
      <c r="CV85" s="6">
        <v>6</v>
      </c>
      <c r="CW85" s="6"/>
      <c r="CX85" s="6"/>
      <c r="CY85" s="6"/>
      <c r="CZ85" s="15">
        <v>77</v>
      </c>
      <c r="DA85" s="9">
        <v>0.23333333333333331</v>
      </c>
      <c r="DB85" s="9">
        <v>1.1804999999999999E-3</v>
      </c>
      <c r="DC85" s="9">
        <v>0.11329762</v>
      </c>
      <c r="DD85" s="9">
        <v>1.1172112632639589E-3</v>
      </c>
      <c r="DE85" s="6">
        <v>6</v>
      </c>
      <c r="DF85" s="6"/>
      <c r="DG85" s="6"/>
      <c r="DH85" s="6"/>
      <c r="DI85" s="15">
        <v>77</v>
      </c>
      <c r="DJ85" s="9">
        <v>0.23333333333333331</v>
      </c>
      <c r="DK85" s="9">
        <v>1.4991E-3</v>
      </c>
      <c r="DL85" s="9">
        <v>0.11099015</v>
      </c>
      <c r="DM85" s="9">
        <v>1.420281402169472E-3</v>
      </c>
      <c r="DN85" s="6">
        <v>6</v>
      </c>
      <c r="DO85" s="6"/>
      <c r="DP85" s="6"/>
      <c r="DQ85" s="6"/>
      <c r="DR85" s="15">
        <v>77</v>
      </c>
      <c r="DS85" s="9">
        <v>0.23333333333333331</v>
      </c>
      <c r="DT85" s="9">
        <v>1.3930000000000001E-3</v>
      </c>
      <c r="DU85" s="9">
        <v>0.11110651000000001</v>
      </c>
      <c r="DV85" s="9">
        <v>1.3196871073531155E-3</v>
      </c>
      <c r="DW85" s="6">
        <v>6</v>
      </c>
      <c r="DX85" s="6"/>
      <c r="DY85" s="6"/>
      <c r="DZ85" s="6"/>
      <c r="EA85" s="15">
        <v>77</v>
      </c>
      <c r="EB85" s="9">
        <v>0.23333333333333331</v>
      </c>
      <c r="EC85" s="9">
        <v>1.7913999999999999E-3</v>
      </c>
      <c r="ED85" s="9">
        <v>0.10583020999999999</v>
      </c>
      <c r="EE85" s="9">
        <v>1.7013716222239374E-3</v>
      </c>
      <c r="EF85" s="6">
        <v>6</v>
      </c>
      <c r="EG85" s="6"/>
      <c r="EH85" s="6"/>
      <c r="EI85" s="6"/>
      <c r="EJ85" s="15">
        <v>77</v>
      </c>
      <c r="EK85" s="9">
        <v>0.23333333333333331</v>
      </c>
      <c r="EL85" s="9">
        <v>1.933E-3</v>
      </c>
      <c r="EM85" s="9">
        <v>0.10412833000000001</v>
      </c>
      <c r="EN85" s="9">
        <v>1.837340304795054E-3</v>
      </c>
      <c r="EO85" s="6">
        <v>6</v>
      </c>
      <c r="EP85" s="6"/>
      <c r="EQ85" s="6"/>
      <c r="ER85" s="6"/>
      <c r="ES85" s="15">
        <v>77</v>
      </c>
      <c r="ET85" s="9">
        <v>0.23333333333333331</v>
      </c>
      <c r="EU85" s="9">
        <v>2.0011999999999999E-3</v>
      </c>
      <c r="EV85" s="9">
        <v>0.10257052999999999</v>
      </c>
      <c r="EW85" s="9">
        <v>1.9035746441789859E-3</v>
      </c>
      <c r="EX85" s="6">
        <v>6</v>
      </c>
      <c r="EY85" s="6"/>
      <c r="EZ85" s="6"/>
      <c r="FA85" s="6"/>
      <c r="FB85" s="15">
        <v>77</v>
      </c>
      <c r="FC85" s="9">
        <v>0.23333333333333331</v>
      </c>
      <c r="FD85" s="9">
        <v>1.6607E-3</v>
      </c>
      <c r="FE85" s="9">
        <v>0.10139693</v>
      </c>
      <c r="FF85" s="9">
        <v>1.5805676524624562E-3</v>
      </c>
      <c r="FG85" s="6">
        <v>6</v>
      </c>
      <c r="FH85" s="6"/>
      <c r="FI85" s="6"/>
      <c r="FJ85" s="6"/>
      <c r="FK85" s="15">
        <v>77</v>
      </c>
      <c r="FL85" s="9">
        <v>0.23333333333333331</v>
      </c>
      <c r="FM85" s="9">
        <v>1.7569E-3</v>
      </c>
      <c r="FN85" s="9">
        <v>9.9569879999999999E-2</v>
      </c>
      <c r="FO85" s="9">
        <v>1.6735808094978119E-3</v>
      </c>
      <c r="FP85" s="6">
        <v>6</v>
      </c>
      <c r="FQ85" s="6"/>
      <c r="FR85" s="6"/>
      <c r="FS85" s="6"/>
      <c r="FT85" s="15">
        <v>77</v>
      </c>
      <c r="FU85" s="9">
        <v>0.23333333333333331</v>
      </c>
      <c r="FV85" s="9">
        <v>1.256E-3</v>
      </c>
      <c r="FW85" s="9">
        <v>9.8296670000000003E-2</v>
      </c>
      <c r="FX85" s="9">
        <v>1.1971614981463766E-3</v>
      </c>
      <c r="FY85" s="6">
        <v>6</v>
      </c>
      <c r="FZ85" s="6"/>
      <c r="GA85" s="6"/>
      <c r="GB85" s="6"/>
      <c r="GC85" s="15">
        <v>77</v>
      </c>
      <c r="GD85" s="9">
        <v>0.23333333333333331</v>
      </c>
      <c r="GE85" s="9">
        <v>1.0402E-3</v>
      </c>
      <c r="GF85" s="9">
        <v>9.6340309999999998E-2</v>
      </c>
      <c r="GG85" s="9">
        <v>9.9239608602048304E-4</v>
      </c>
      <c r="GH85" s="6">
        <v>6</v>
      </c>
      <c r="GI85" s="6"/>
      <c r="GJ85" s="6"/>
      <c r="GK85" s="6"/>
      <c r="GL85" s="15">
        <v>77</v>
      </c>
      <c r="GM85" s="9">
        <v>0.23333333333333331</v>
      </c>
      <c r="GN85" s="9">
        <v>9.0879999999999997E-4</v>
      </c>
      <c r="GO85" s="9">
        <v>9.4982830000000004E-2</v>
      </c>
      <c r="GP85" s="9">
        <v>8.6759664903646259E-4</v>
      </c>
      <c r="GQ85" s="6">
        <v>6</v>
      </c>
      <c r="GR85" s="6"/>
      <c r="GS85" s="6"/>
      <c r="GT85" s="6"/>
      <c r="GU85" s="15">
        <v>77</v>
      </c>
      <c r="GV85" s="9">
        <v>0.23333333333333331</v>
      </c>
      <c r="GW85" s="9">
        <v>8.1110000000000004E-4</v>
      </c>
      <c r="GX85" s="9">
        <v>9.4075980000000003E-2</v>
      </c>
      <c r="GY85" s="9">
        <v>7.7466144804444242E-4</v>
      </c>
      <c r="GZ85" s="6">
        <v>6</v>
      </c>
      <c r="HA85" s="6"/>
      <c r="HB85" s="6"/>
      <c r="HC85" s="6"/>
      <c r="HD85" s="15">
        <v>77</v>
      </c>
      <c r="HE85" s="9">
        <v>0.23333333333333331</v>
      </c>
      <c r="HF85" s="9">
        <v>7.7290000000000008E-4</v>
      </c>
      <c r="HG85" s="9">
        <v>9.228227E-2</v>
      </c>
      <c r="HH85" s="9">
        <v>7.3881048768089481E-4</v>
      </c>
      <c r="HI85" s="6">
        <v>6</v>
      </c>
      <c r="HJ85" s="6"/>
      <c r="HK85" s="6"/>
      <c r="HL85" s="6"/>
      <c r="HM85" s="15">
        <v>77</v>
      </c>
      <c r="HN85" s="9">
        <v>0.23333333333333331</v>
      </c>
      <c r="HO85" s="9">
        <v>7.8169999999999997E-4</v>
      </c>
      <c r="HP85" s="9">
        <v>9.1839279999999995E-2</v>
      </c>
      <c r="HQ85" s="9">
        <v>7.4738051343608094E-4</v>
      </c>
      <c r="HR85" s="6">
        <v>6</v>
      </c>
      <c r="HS85" s="6"/>
      <c r="HT85" s="6"/>
      <c r="HU85" s="6"/>
      <c r="HV85" s="15">
        <v>77</v>
      </c>
      <c r="HW85" s="9">
        <v>0.23333333333333331</v>
      </c>
      <c r="HX85" s="9">
        <v>9.322E-4</v>
      </c>
      <c r="HY85" s="9">
        <v>9.0601340000000002E-2</v>
      </c>
      <c r="HZ85" s="9">
        <v>8.9180083983305314E-4</v>
      </c>
      <c r="IA85" s="6">
        <v>6</v>
      </c>
      <c r="IB85" s="6"/>
      <c r="IC85" s="6"/>
      <c r="ID85" s="6"/>
      <c r="IE85" s="15">
        <v>77</v>
      </c>
      <c r="IF85" s="9">
        <v>0.23333333333333331</v>
      </c>
      <c r="IG85" s="9">
        <v>8.4709999999999994E-4</v>
      </c>
      <c r="IH85" s="9">
        <v>8.9684949999999999E-2</v>
      </c>
      <c r="II85" s="9">
        <v>8.1074424422380791E-4</v>
      </c>
      <c r="IJ85" s="6">
        <v>6</v>
      </c>
      <c r="IK85" s="6"/>
      <c r="IL85" s="6"/>
      <c r="IM85" s="6"/>
      <c r="IN85" s="15">
        <v>77</v>
      </c>
      <c r="IO85" s="9">
        <v>0.23333333333333331</v>
      </c>
      <c r="IP85" s="9">
        <v>1.0705000000000001E-3</v>
      </c>
      <c r="IQ85" s="9">
        <v>8.9497989999999999E-2</v>
      </c>
      <c r="IR85" s="9">
        <v>1.0246479601385462E-3</v>
      </c>
      <c r="IS85" s="6">
        <v>6</v>
      </c>
      <c r="IT85" s="6"/>
      <c r="IU85" s="6"/>
      <c r="IV85" s="6"/>
      <c r="IW85" s="15">
        <v>77</v>
      </c>
      <c r="IX85" s="9">
        <v>0.23333333333333331</v>
      </c>
      <c r="IY85" s="9">
        <v>1.1134000000000001E-3</v>
      </c>
      <c r="IZ85" s="9">
        <v>8.8487620000000003E-2</v>
      </c>
      <c r="JA85" s="9">
        <v>1.0662261285590007E-3</v>
      </c>
      <c r="JB85" s="6">
        <v>6</v>
      </c>
      <c r="JC85" s="6"/>
      <c r="JD85" s="6"/>
      <c r="JE85" s="6"/>
      <c r="JF85" s="15">
        <v>77</v>
      </c>
      <c r="JG85" s="9">
        <v>0.23333333333333331</v>
      </c>
      <c r="JH85" s="9">
        <v>1.1427E-3</v>
      </c>
      <c r="JI85" s="9">
        <v>8.7480160000000001E-2</v>
      </c>
      <c r="JJ85" s="9">
        <v>1.0948127543891095E-3</v>
      </c>
      <c r="JK85" s="6">
        <v>6</v>
      </c>
      <c r="JL85" s="6"/>
      <c r="JM85" s="6"/>
      <c r="JN85" s="6"/>
      <c r="JO85" s="15">
        <v>77</v>
      </c>
      <c r="JP85" s="9">
        <v>0.23333333333333331</v>
      </c>
      <c r="JQ85" s="9">
        <v>1.1375000000000001E-3</v>
      </c>
      <c r="JR85" s="9">
        <v>8.7160790000000002E-2</v>
      </c>
      <c r="JS85" s="9">
        <v>1.0899975378837205E-3</v>
      </c>
      <c r="JT85" s="6">
        <v>6</v>
      </c>
      <c r="JU85" s="6"/>
      <c r="JV85" s="6"/>
      <c r="JW85" s="6"/>
      <c r="JX85" s="15">
        <v>77</v>
      </c>
      <c r="JY85" s="9">
        <v>0.23333333333333331</v>
      </c>
      <c r="JZ85" s="9">
        <v>7.5253462411326651E-4</v>
      </c>
      <c r="KA85" s="9">
        <v>9.4820461930086947E-2</v>
      </c>
      <c r="KB85" s="9">
        <v>7.9210741016334605E-3</v>
      </c>
      <c r="KC85" s="6">
        <v>6</v>
      </c>
      <c r="KD85" s="6"/>
      <c r="KE85" s="6"/>
      <c r="KF85" s="6"/>
      <c r="KG85" s="15">
        <v>77</v>
      </c>
      <c r="KH85" s="9">
        <v>0.23333333333333331</v>
      </c>
      <c r="KI85" s="9">
        <v>7.6363907809995086E-4</v>
      </c>
      <c r="KJ85" s="9">
        <v>9.4879625383175861E-2</v>
      </c>
      <c r="KK85" s="9">
        <v>8.032950524998592E-3</v>
      </c>
      <c r="KL85" s="6">
        <v>6</v>
      </c>
      <c r="KM85" s="6"/>
      <c r="KN85" s="6"/>
      <c r="KO85" s="6"/>
      <c r="KP85" s="15">
        <v>77</v>
      </c>
      <c r="KQ85" s="9">
        <v>0.23333333333333331</v>
      </c>
      <c r="KR85" s="9">
        <v>7.8167804788530277E-4</v>
      </c>
      <c r="KS85" s="9">
        <v>9.493882575144226E-2</v>
      </c>
      <c r="KT85" s="9">
        <v>8.2175833942564318E-3</v>
      </c>
      <c r="KU85" s="6">
        <v>6</v>
      </c>
      <c r="KV85" s="6"/>
      <c r="KW85" s="6"/>
      <c r="KX85" s="6"/>
      <c r="KY85" s="15">
        <v>77</v>
      </c>
      <c r="KZ85" s="9">
        <v>0.23333333333333331</v>
      </c>
      <c r="LA85" s="9">
        <v>8.0673553260593542E-4</v>
      </c>
      <c r="LB85" s="9">
        <v>9.499806305791951E-2</v>
      </c>
      <c r="LC85" s="9">
        <v>8.4757198218987986E-3</v>
      </c>
      <c r="LD85" s="6">
        <v>6</v>
      </c>
      <c r="LE85" s="6"/>
      <c r="LF85" s="6"/>
      <c r="LG85" s="6"/>
      <c r="LH85" s="15">
        <v>77</v>
      </c>
      <c r="LI85" s="9">
        <v>0.23333333333333331</v>
      </c>
      <c r="LJ85" s="9">
        <v>8.377591974899365E-4</v>
      </c>
      <c r="LK85" s="9">
        <v>9.5057337325655189E-2</v>
      </c>
      <c r="LL85" s="9">
        <v>8.7961724353213464E-3</v>
      </c>
      <c r="LM85" s="6">
        <v>6</v>
      </c>
      <c r="LN85" s="6"/>
      <c r="LO85" s="6"/>
      <c r="LP85" s="6"/>
      <c r="LQ85" s="15">
        <v>77</v>
      </c>
      <c r="LR85" s="9">
        <v>0.23333333333333331</v>
      </c>
      <c r="LS85" s="9">
        <v>8.722394867011436E-4</v>
      </c>
      <c r="LT85" s="9">
        <v>9.5116648577711418E-2</v>
      </c>
      <c r="LU85" s="9">
        <v>9.1524911109642053E-3</v>
      </c>
      <c r="LV85" s="6">
        <v>6</v>
      </c>
      <c r="LW85" s="6"/>
      <c r="LX85" s="6"/>
      <c r="LY85" s="6"/>
      <c r="LZ85" s="15">
        <v>77</v>
      </c>
      <c r="MA85" s="9">
        <v>0.23333333333333331</v>
      </c>
      <c r="MB85" s="9">
        <v>9.0603848554557235E-4</v>
      </c>
      <c r="MC85" s="9">
        <v>9.5175996837164697E-2</v>
      </c>
      <c r="MD85" s="9">
        <v>9.5012165464453228E-3</v>
      </c>
      <c r="ME85" s="6">
        <v>6</v>
      </c>
      <c r="MF85" s="6"/>
      <c r="MG85" s="6"/>
      <c r="MH85" s="6"/>
      <c r="MI85" s="15">
        <v>77</v>
      </c>
      <c r="MJ85" s="9">
        <v>0.23333333333333331</v>
      </c>
      <c r="MK85" s="9">
        <v>7.4955494442523565E-4</v>
      </c>
      <c r="ML85" s="9">
        <v>9.4643192831767323E-2</v>
      </c>
      <c r="MM85" s="9">
        <v>7.9044915948936235E-3</v>
      </c>
      <c r="MN85" s="6">
        <v>6</v>
      </c>
      <c r="MO85" s="6"/>
      <c r="MP85" s="6"/>
      <c r="MQ85" s="6"/>
      <c r="MR85" s="15">
        <v>77</v>
      </c>
      <c r="MS85" s="9">
        <v>0.23333333333333331</v>
      </c>
      <c r="MT85" s="9">
        <v>7.4704125255908372E-4</v>
      </c>
      <c r="MU85" s="9">
        <v>9.4702245677380073E-2</v>
      </c>
      <c r="MV85" s="9">
        <v>7.8730670106410584E-3</v>
      </c>
      <c r="MW85" s="6">
        <v>6</v>
      </c>
      <c r="MX85" s="6"/>
      <c r="MY85" s="6"/>
      <c r="MZ85" s="6"/>
      <c r="NA85" s="15">
        <v>77</v>
      </c>
      <c r="NB85" s="9">
        <v>0.23333333333333331</v>
      </c>
      <c r="NC85" s="9">
        <v>7.4747290344579756E-4</v>
      </c>
      <c r="ND85" s="9">
        <v>9.4761335369156527E-2</v>
      </c>
      <c r="NE85" s="9">
        <v>7.8726997652674869E-3</v>
      </c>
      <c r="NF85" s="6">
        <v>6</v>
      </c>
    </row>
    <row r="86" spans="1:370">
      <c r="A86" s="6"/>
      <c r="B86" s="6"/>
      <c r="C86" s="6"/>
      <c r="D86" s="15">
        <f t="shared" si="12"/>
        <v>78</v>
      </c>
      <c r="E86" s="9">
        <f t="shared" si="14"/>
        <v>0.26666666666666666</v>
      </c>
      <c r="F86" s="9">
        <f t="shared" si="13"/>
        <v>7.1100000000000007E-5</v>
      </c>
      <c r="G86" s="9">
        <f>'mu (tau) a'!B79</f>
        <v>0.13337922999999999</v>
      </c>
      <c r="H86" s="9">
        <f>F86*'qx (tau) a'!B79/G86</f>
        <v>6.6654817050600777E-5</v>
      </c>
      <c r="I86" s="6">
        <f t="shared" si="11"/>
        <v>6</v>
      </c>
      <c r="K86" s="6"/>
      <c r="L86" s="6"/>
      <c r="M86" s="6"/>
      <c r="N86" s="15">
        <v>78</v>
      </c>
      <c r="O86" s="9">
        <v>0.26666666666666666</v>
      </c>
      <c r="P86" s="9">
        <v>7.1100000000000007E-5</v>
      </c>
      <c r="Q86" s="9">
        <v>0.13337922999999999</v>
      </c>
      <c r="R86" s="9">
        <v>6.6654817050600777E-5</v>
      </c>
      <c r="S86" s="6">
        <v>6</v>
      </c>
      <c r="T86" s="6"/>
      <c r="U86" s="6"/>
      <c r="V86" s="6"/>
      <c r="W86" s="15">
        <v>78</v>
      </c>
      <c r="X86" s="9">
        <v>0.26666666666666666</v>
      </c>
      <c r="Y86" s="9">
        <v>6.0700000000000005E-5</v>
      </c>
      <c r="Z86" s="9">
        <v>0.1267993</v>
      </c>
      <c r="AA86" s="9">
        <v>5.7081077616359084E-5</v>
      </c>
      <c r="AB86" s="6">
        <v>6</v>
      </c>
      <c r="AC86" s="6"/>
      <c r="AD86" s="6"/>
      <c r="AE86" s="6"/>
      <c r="AF86" s="15">
        <v>78</v>
      </c>
      <c r="AG86" s="9">
        <v>0.26666666666666666</v>
      </c>
      <c r="AH86" s="9">
        <v>5.4199999999999996E-5</v>
      </c>
      <c r="AI86" s="9">
        <v>0.13299932</v>
      </c>
      <c r="AJ86" s="9">
        <v>5.0820457863995088E-5</v>
      </c>
      <c r="AK86" s="6">
        <v>6</v>
      </c>
      <c r="AL86" s="6"/>
      <c r="AM86" s="6"/>
      <c r="AN86" s="6"/>
      <c r="AO86" s="15">
        <v>78</v>
      </c>
      <c r="AP86" s="9">
        <v>0.26666666666666666</v>
      </c>
      <c r="AQ86" s="9">
        <v>6.1299999999999999E-5</v>
      </c>
      <c r="AR86" s="9">
        <v>0.12929599999999999</v>
      </c>
      <c r="AS86" s="9">
        <v>5.75777137653137E-5</v>
      </c>
      <c r="AT86" s="6">
        <v>6</v>
      </c>
      <c r="AU86" s="6"/>
      <c r="AV86" s="6"/>
      <c r="AW86" s="6"/>
      <c r="AX86" s="15">
        <v>78</v>
      </c>
      <c r="AY86" s="9">
        <v>0.26666666666666666</v>
      </c>
      <c r="AZ86" s="9">
        <v>9.6519999999999993E-4</v>
      </c>
      <c r="BA86" s="9">
        <v>0.12487143000000001</v>
      </c>
      <c r="BB86" s="9">
        <v>9.0847847287405924E-4</v>
      </c>
      <c r="BC86" s="6">
        <v>6</v>
      </c>
      <c r="BD86" s="6"/>
      <c r="BE86" s="6"/>
      <c r="BF86" s="6"/>
      <c r="BG86" s="15">
        <v>78</v>
      </c>
      <c r="BH86" s="9">
        <v>0.26666666666666666</v>
      </c>
      <c r="BI86" s="9">
        <v>1.01E-3</v>
      </c>
      <c r="BJ86" s="9">
        <v>0.12195541999999999</v>
      </c>
      <c r="BK86" s="9">
        <v>9.5195213628061792E-4</v>
      </c>
      <c r="BL86" s="6">
        <v>6</v>
      </c>
      <c r="BM86" s="6"/>
      <c r="BN86" s="6"/>
      <c r="BO86" s="6"/>
      <c r="BP86" s="15">
        <v>78</v>
      </c>
      <c r="BQ86" s="9">
        <v>0.26666666666666666</v>
      </c>
      <c r="BR86" s="9">
        <v>1.0579999999999999E-3</v>
      </c>
      <c r="BS86" s="9">
        <v>0.12192262</v>
      </c>
      <c r="BT86" s="9">
        <v>9.9720882769743628E-4</v>
      </c>
      <c r="BU86" s="6">
        <v>6</v>
      </c>
      <c r="BV86" s="6"/>
      <c r="BW86" s="6"/>
      <c r="BX86" s="6"/>
      <c r="BY86" s="15">
        <v>78</v>
      </c>
      <c r="BZ86" s="9">
        <v>0.26666666666666666</v>
      </c>
      <c r="CA86" s="9">
        <v>1.1243000000000002E-3</v>
      </c>
      <c r="CB86" s="9">
        <v>0.12126768</v>
      </c>
      <c r="CC86" s="9">
        <v>1.0600264879314918E-3</v>
      </c>
      <c r="CD86" s="6">
        <v>6</v>
      </c>
      <c r="CE86" s="6"/>
      <c r="CF86" s="6"/>
      <c r="CG86" s="6"/>
      <c r="CH86" s="15">
        <v>78</v>
      </c>
      <c r="CI86" s="9">
        <v>0.26666666666666666</v>
      </c>
      <c r="CJ86" s="9">
        <v>1.2033E-3</v>
      </c>
      <c r="CK86" s="9">
        <v>0.12529056</v>
      </c>
      <c r="CL86" s="9">
        <v>1.1323628576087456E-3</v>
      </c>
      <c r="CM86" s="6">
        <v>6</v>
      </c>
      <c r="CN86" s="6"/>
      <c r="CO86" s="6"/>
      <c r="CP86" s="6"/>
      <c r="CQ86" s="15">
        <v>78</v>
      </c>
      <c r="CR86" s="9">
        <v>0.26666666666666666</v>
      </c>
      <c r="CS86" s="9">
        <v>1.2856E-3</v>
      </c>
      <c r="CT86" s="9">
        <v>0.12296056</v>
      </c>
      <c r="CU86" s="9">
        <v>1.2111388387951389E-3</v>
      </c>
      <c r="CV86" s="6">
        <v>6</v>
      </c>
      <c r="CW86" s="6"/>
      <c r="CX86" s="6"/>
      <c r="CY86" s="6"/>
      <c r="CZ86" s="15">
        <v>78</v>
      </c>
      <c r="DA86" s="9">
        <v>0.26666666666666666</v>
      </c>
      <c r="DB86" s="9">
        <v>1.1804999999999999E-3</v>
      </c>
      <c r="DC86" s="9">
        <v>0.12357607</v>
      </c>
      <c r="DD86" s="9">
        <v>1.1118038536101691E-3</v>
      </c>
      <c r="DE86" s="6">
        <v>6</v>
      </c>
      <c r="DF86" s="6"/>
      <c r="DG86" s="6"/>
      <c r="DH86" s="6"/>
      <c r="DI86" s="15">
        <v>78</v>
      </c>
      <c r="DJ86" s="9">
        <v>0.26666666666666666</v>
      </c>
      <c r="DK86" s="9">
        <v>1.4991E-3</v>
      </c>
      <c r="DL86" s="9">
        <v>0.12120881999999999</v>
      </c>
      <c r="DM86" s="9">
        <v>1.4134393478791396E-3</v>
      </c>
      <c r="DN86" s="6">
        <v>6</v>
      </c>
      <c r="DO86" s="6"/>
      <c r="DP86" s="6"/>
      <c r="DQ86" s="6"/>
      <c r="DR86" s="15">
        <v>78</v>
      </c>
      <c r="DS86" s="9">
        <v>0.26666666666666666</v>
      </c>
      <c r="DT86" s="9">
        <v>1.3930000000000001E-3</v>
      </c>
      <c r="DU86" s="9">
        <v>0.12125677999999999</v>
      </c>
      <c r="DV86" s="9">
        <v>1.3133723007488739E-3</v>
      </c>
      <c r="DW86" s="6">
        <v>6</v>
      </c>
      <c r="DX86" s="6"/>
      <c r="DY86" s="6"/>
      <c r="DZ86" s="6"/>
      <c r="EA86" s="15">
        <v>78</v>
      </c>
      <c r="EB86" s="9">
        <v>0.26666666666666666</v>
      </c>
      <c r="EC86" s="9">
        <v>1.7913999999999999E-3</v>
      </c>
      <c r="ED86" s="9">
        <v>0.11590004</v>
      </c>
      <c r="EE86" s="9">
        <v>1.6932745918638165E-3</v>
      </c>
      <c r="EF86" s="6">
        <v>6</v>
      </c>
      <c r="EG86" s="6"/>
      <c r="EH86" s="6"/>
      <c r="EI86" s="6"/>
      <c r="EJ86" s="15">
        <v>78</v>
      </c>
      <c r="EK86" s="9">
        <v>0.26666666666666666</v>
      </c>
      <c r="EL86" s="9">
        <v>1.933E-3</v>
      </c>
      <c r="EM86" s="9">
        <v>0.11409075</v>
      </c>
      <c r="EN86" s="9">
        <v>1.828682221126603E-3</v>
      </c>
      <c r="EO86" s="6">
        <v>6</v>
      </c>
      <c r="EP86" s="6"/>
      <c r="EQ86" s="6"/>
      <c r="ER86" s="6"/>
      <c r="ES86" s="15">
        <v>78</v>
      </c>
      <c r="ET86" s="9">
        <v>0.26666666666666666</v>
      </c>
      <c r="EU86" s="9">
        <v>2.0011999999999999E-3</v>
      </c>
      <c r="EV86" s="9">
        <v>0.11240364</v>
      </c>
      <c r="EW86" s="9">
        <v>1.8947136142566201E-3</v>
      </c>
      <c r="EX86" s="6">
        <v>6</v>
      </c>
      <c r="EY86" s="6"/>
      <c r="EZ86" s="6"/>
      <c r="FA86" s="6"/>
      <c r="FB86" s="15">
        <v>78</v>
      </c>
      <c r="FC86" s="9">
        <v>0.26666666666666666</v>
      </c>
      <c r="FD86" s="9">
        <v>1.6607E-3</v>
      </c>
      <c r="FE86" s="9">
        <v>0.11108914</v>
      </c>
      <c r="FF86" s="9">
        <v>1.5733111338156007E-3</v>
      </c>
      <c r="FG86" s="6">
        <v>6</v>
      </c>
      <c r="FH86" s="6"/>
      <c r="FI86" s="6"/>
      <c r="FJ86" s="6"/>
      <c r="FK86" s="15">
        <v>78</v>
      </c>
      <c r="FL86" s="9">
        <v>0.26666666666666666</v>
      </c>
      <c r="FM86" s="9">
        <v>1.7569E-3</v>
      </c>
      <c r="FN86" s="9">
        <v>0.10915088000000001</v>
      </c>
      <c r="FO86" s="9">
        <v>1.6659784619235318E-3</v>
      </c>
      <c r="FP86" s="6">
        <v>6</v>
      </c>
      <c r="FQ86" s="6"/>
      <c r="FR86" s="6"/>
      <c r="FS86" s="6"/>
      <c r="FT86" s="15">
        <v>78</v>
      </c>
      <c r="FU86" s="9">
        <v>0.26666666666666666</v>
      </c>
      <c r="FV86" s="9">
        <v>1.256E-3</v>
      </c>
      <c r="FW86" s="9">
        <v>0.10778562999999999</v>
      </c>
      <c r="FX86" s="9">
        <v>1.1917720883572328E-3</v>
      </c>
      <c r="FY86" s="6">
        <v>6</v>
      </c>
      <c r="FZ86" s="6"/>
      <c r="GA86" s="6"/>
      <c r="GB86" s="6"/>
      <c r="GC86" s="15">
        <v>78</v>
      </c>
      <c r="GD86" s="9">
        <v>0.26666666666666666</v>
      </c>
      <c r="GE86" s="9">
        <v>1.0402E-3</v>
      </c>
      <c r="GF86" s="9">
        <v>0.10569402</v>
      </c>
      <c r="GG86" s="9">
        <v>9.8798786304087971E-4</v>
      </c>
      <c r="GH86" s="6">
        <v>6</v>
      </c>
      <c r="GI86" s="6"/>
      <c r="GJ86" s="6"/>
      <c r="GK86" s="6"/>
      <c r="GL86" s="15">
        <v>78</v>
      </c>
      <c r="GM86" s="9">
        <v>0.26666666666666666</v>
      </c>
      <c r="GN86" s="9">
        <v>9.0879999999999997E-4</v>
      </c>
      <c r="GO86" s="9">
        <v>0.10425411</v>
      </c>
      <c r="GP86" s="9">
        <v>8.6377402598324419E-4</v>
      </c>
      <c r="GQ86" s="6">
        <v>6</v>
      </c>
      <c r="GR86" s="6"/>
      <c r="GS86" s="6"/>
      <c r="GT86" s="6"/>
      <c r="GU86" s="15">
        <v>78</v>
      </c>
      <c r="GV86" s="9">
        <v>0.26666666666666666</v>
      </c>
      <c r="GW86" s="9">
        <v>8.1110000000000004E-4</v>
      </c>
      <c r="GX86" s="9">
        <v>0.1032981</v>
      </c>
      <c r="GY86" s="9">
        <v>7.7126483504536881E-4</v>
      </c>
      <c r="GZ86" s="6">
        <v>6</v>
      </c>
      <c r="HA86" s="6"/>
      <c r="HB86" s="6"/>
      <c r="HC86" s="6"/>
      <c r="HD86" s="15">
        <v>78</v>
      </c>
      <c r="HE86" s="9">
        <v>0.26666666666666666</v>
      </c>
      <c r="HF86" s="9">
        <v>7.7290000000000008E-4</v>
      </c>
      <c r="HG86" s="9">
        <v>0.10138751</v>
      </c>
      <c r="HH86" s="9">
        <v>7.3560923196555486E-4</v>
      </c>
      <c r="HI86" s="6">
        <v>6</v>
      </c>
      <c r="HJ86" s="6"/>
      <c r="HK86" s="6"/>
      <c r="HL86" s="6"/>
      <c r="HM86" s="15">
        <v>78</v>
      </c>
      <c r="HN86" s="9">
        <v>0.26666666666666666</v>
      </c>
      <c r="HO86" s="9">
        <v>7.8169999999999997E-4</v>
      </c>
      <c r="HP86" s="9">
        <v>0.10091182</v>
      </c>
      <c r="HQ86" s="9">
        <v>7.4415304892925323E-4</v>
      </c>
      <c r="HR86" s="6">
        <v>6</v>
      </c>
      <c r="HS86" s="6"/>
      <c r="HT86" s="6"/>
      <c r="HU86" s="6"/>
      <c r="HV86" s="15">
        <v>78</v>
      </c>
      <c r="HW86" s="9">
        <v>0.26666666666666666</v>
      </c>
      <c r="HX86" s="9">
        <v>9.322E-4</v>
      </c>
      <c r="HY86" s="9">
        <v>9.9584069999999997E-2</v>
      </c>
      <c r="HZ86" s="9">
        <v>8.8798540240421996E-4</v>
      </c>
      <c r="IA86" s="6">
        <v>6</v>
      </c>
      <c r="IB86" s="6"/>
      <c r="IC86" s="6"/>
      <c r="ID86" s="6"/>
      <c r="IE86" s="15">
        <v>78</v>
      </c>
      <c r="IF86" s="9">
        <v>0.26666666666666666</v>
      </c>
      <c r="IG86" s="9">
        <v>8.4709999999999994E-4</v>
      </c>
      <c r="IH86" s="9">
        <v>9.8594420000000002E-2</v>
      </c>
      <c r="II86" s="9">
        <v>8.0730226126387271E-4</v>
      </c>
      <c r="IJ86" s="6">
        <v>6</v>
      </c>
      <c r="IK86" s="6"/>
      <c r="IL86" s="6"/>
      <c r="IM86" s="6"/>
      <c r="IN86" s="15">
        <v>78</v>
      </c>
      <c r="IO86" s="9">
        <v>0.26666666666666666</v>
      </c>
      <c r="IP86" s="9">
        <v>1.0705000000000001E-3</v>
      </c>
      <c r="IQ86" s="9">
        <v>9.8399840000000002E-2</v>
      </c>
      <c r="IR86" s="9">
        <v>1.0203013013029289E-3</v>
      </c>
      <c r="IS86" s="6">
        <v>6</v>
      </c>
      <c r="IT86" s="6"/>
      <c r="IU86" s="6"/>
      <c r="IV86" s="6"/>
      <c r="IW86" s="15">
        <v>78</v>
      </c>
      <c r="IX86" s="9">
        <v>0.26666666666666666</v>
      </c>
      <c r="IY86" s="9">
        <v>1.1134000000000001E-3</v>
      </c>
      <c r="IZ86" s="9">
        <v>9.7327200000000003E-2</v>
      </c>
      <c r="JA86" s="9">
        <v>1.0617322007208674E-3</v>
      </c>
      <c r="JB86" s="6">
        <v>6</v>
      </c>
      <c r="JC86" s="6"/>
      <c r="JD86" s="6"/>
      <c r="JE86" s="6"/>
      <c r="JF86" s="15">
        <v>78</v>
      </c>
      <c r="JG86" s="9">
        <v>0.26666666666666666</v>
      </c>
      <c r="JH86" s="9">
        <v>1.1427E-3</v>
      </c>
      <c r="JI86" s="9">
        <v>9.6213530000000005E-2</v>
      </c>
      <c r="JJ86" s="9">
        <v>1.0902515074023374E-3</v>
      </c>
      <c r="JK86" s="6">
        <v>6</v>
      </c>
      <c r="JL86" s="6"/>
      <c r="JM86" s="6"/>
      <c r="JN86" s="6"/>
      <c r="JO86" s="15">
        <v>78</v>
      </c>
      <c r="JP86" s="9">
        <v>0.26666666666666666</v>
      </c>
      <c r="JQ86" s="9">
        <v>1.1375000000000001E-3</v>
      </c>
      <c r="JR86" s="9">
        <v>9.5853659999999993E-2</v>
      </c>
      <c r="JS86" s="9">
        <v>1.0854766409023923E-3</v>
      </c>
      <c r="JT86" s="6">
        <v>6</v>
      </c>
      <c r="JU86" s="6"/>
      <c r="JV86" s="6"/>
      <c r="JW86" s="6"/>
      <c r="JX86" s="15">
        <v>78</v>
      </c>
      <c r="JY86" s="9">
        <v>0.26666666666666666</v>
      </c>
      <c r="JZ86" s="9">
        <v>7.4747290344579756E-4</v>
      </c>
      <c r="KA86" s="9">
        <v>0.1040217118275918</v>
      </c>
      <c r="KB86" s="9">
        <v>7.1718486102315144E-3</v>
      </c>
      <c r="KC86" s="6">
        <v>6</v>
      </c>
      <c r="KD86" s="6"/>
      <c r="KE86" s="6"/>
      <c r="KF86" s="6"/>
      <c r="KG86" s="15">
        <v>78</v>
      </c>
      <c r="KH86" s="9">
        <v>0.26666666666666666</v>
      </c>
      <c r="KI86" s="9">
        <v>7.5253462411326651E-4</v>
      </c>
      <c r="KJ86" s="9">
        <v>0.1040845254719004</v>
      </c>
      <c r="KK86" s="9">
        <v>7.2160615483464726E-3</v>
      </c>
      <c r="KL86" s="6">
        <v>6</v>
      </c>
      <c r="KM86" s="6"/>
      <c r="KN86" s="6"/>
      <c r="KO86" s="6"/>
      <c r="KP86" s="15">
        <v>78</v>
      </c>
      <c r="KQ86" s="9">
        <v>0.26666666666666666</v>
      </c>
      <c r="KR86" s="9">
        <v>7.6363907809995086E-4</v>
      </c>
      <c r="KS86" s="9">
        <v>0.1041473770463088</v>
      </c>
      <c r="KT86" s="9">
        <v>7.3181257563783176E-3</v>
      </c>
      <c r="KU86" s="6">
        <v>6</v>
      </c>
      <c r="KV86" s="6"/>
      <c r="KW86" s="6"/>
      <c r="KX86" s="6"/>
      <c r="KY86" s="15">
        <v>78</v>
      </c>
      <c r="KZ86" s="9">
        <v>0.26666666666666666</v>
      </c>
      <c r="LA86" s="9">
        <v>7.8167804788530277E-4</v>
      </c>
      <c r="LB86" s="9">
        <v>0.10421026657372121</v>
      </c>
      <c r="LC86" s="9">
        <v>7.4864782199192447E-3</v>
      </c>
      <c r="LD86" s="6">
        <v>6</v>
      </c>
      <c r="LE86" s="6"/>
      <c r="LF86" s="6"/>
      <c r="LG86" s="6"/>
      <c r="LH86" s="15">
        <v>78</v>
      </c>
      <c r="LI86" s="9">
        <v>0.26666666666666666</v>
      </c>
      <c r="LJ86" s="9">
        <v>8.0673553260593542E-4</v>
      </c>
      <c r="LK86" s="9">
        <v>0.1042731940770554</v>
      </c>
      <c r="LL86" s="9">
        <v>7.7218023982581624E-3</v>
      </c>
      <c r="LM86" s="6">
        <v>6</v>
      </c>
      <c r="LN86" s="6"/>
      <c r="LO86" s="6"/>
      <c r="LP86" s="6"/>
      <c r="LQ86" s="15">
        <v>78</v>
      </c>
      <c r="LR86" s="9">
        <v>0.26666666666666666</v>
      </c>
      <c r="LS86" s="9">
        <v>8.377591974899365E-4</v>
      </c>
      <c r="LT86" s="9">
        <v>0.1043361595792434</v>
      </c>
      <c r="LU86" s="9">
        <v>8.0139101558769372E-3</v>
      </c>
      <c r="LV86" s="6">
        <v>6</v>
      </c>
      <c r="LW86" s="6"/>
      <c r="LX86" s="6"/>
      <c r="LY86" s="6"/>
      <c r="LZ86" s="15">
        <v>78</v>
      </c>
      <c r="MA86" s="9">
        <v>0.26666666666666666</v>
      </c>
      <c r="MB86" s="9">
        <v>8.722394867011436E-4</v>
      </c>
      <c r="MC86" s="9">
        <v>0.1043991631032308</v>
      </c>
      <c r="MD86" s="9">
        <v>8.3387073299940294E-3</v>
      </c>
      <c r="ME86" s="6">
        <v>6</v>
      </c>
      <c r="MF86" s="6"/>
      <c r="MG86" s="6"/>
      <c r="MH86" s="6"/>
      <c r="MI86" s="15">
        <v>78</v>
      </c>
      <c r="MJ86" s="9">
        <v>0.26666666666666666</v>
      </c>
      <c r="MK86" s="9">
        <v>9.0603848554557235E-4</v>
      </c>
      <c r="ML86" s="9">
        <v>0.1044622046719771</v>
      </c>
      <c r="MM86" s="9">
        <v>8.656599191836048E-3</v>
      </c>
      <c r="MN86" s="6">
        <v>6</v>
      </c>
      <c r="MO86" s="6"/>
      <c r="MP86" s="6"/>
      <c r="MQ86" s="6"/>
      <c r="MR86" s="15">
        <v>78</v>
      </c>
      <c r="MS86" s="9">
        <v>0.26666666666666666</v>
      </c>
      <c r="MT86" s="9">
        <v>7.4955494442523565E-4</v>
      </c>
      <c r="MU86" s="9">
        <v>0.1038961982377265</v>
      </c>
      <c r="MV86" s="9">
        <v>7.2005133156339655E-3</v>
      </c>
      <c r="MW86" s="6">
        <v>6</v>
      </c>
      <c r="MX86" s="6"/>
      <c r="MY86" s="6"/>
      <c r="MZ86" s="6"/>
      <c r="NA86" s="15">
        <v>78</v>
      </c>
      <c r="NB86" s="9">
        <v>0.26666666666666666</v>
      </c>
      <c r="NC86" s="9">
        <v>7.4704125255908372E-4</v>
      </c>
      <c r="ND86" s="9">
        <v>0.1039589360904927</v>
      </c>
      <c r="NE86" s="9">
        <v>7.1720311359172511E-3</v>
      </c>
      <c r="NF86" s="6">
        <v>6</v>
      </c>
    </row>
    <row r="87" spans="1:370">
      <c r="A87" s="6"/>
      <c r="B87" s="6"/>
      <c r="C87" s="6"/>
      <c r="D87" s="15">
        <f t="shared" si="12"/>
        <v>79</v>
      </c>
      <c r="E87" s="9">
        <f t="shared" si="14"/>
        <v>0.3</v>
      </c>
      <c r="F87" s="9">
        <f t="shared" si="13"/>
        <v>7.1100000000000007E-5</v>
      </c>
      <c r="G87" s="9">
        <f>'mu (tau) a'!B80</f>
        <v>0.14270473</v>
      </c>
      <c r="H87" s="9">
        <f>F87*'qx (tau) a'!B80/G87</f>
        <v>6.6364717588548062E-5</v>
      </c>
      <c r="I87" s="6">
        <f t="shared" si="11"/>
        <v>6</v>
      </c>
      <c r="K87" s="6"/>
      <c r="L87" s="6"/>
      <c r="M87" s="6"/>
      <c r="N87" s="15">
        <v>79</v>
      </c>
      <c r="O87" s="9">
        <v>0.3</v>
      </c>
      <c r="P87" s="9">
        <v>7.1100000000000007E-5</v>
      </c>
      <c r="Q87" s="9">
        <v>0.14270473</v>
      </c>
      <c r="R87" s="9">
        <v>6.6364717588548062E-5</v>
      </c>
      <c r="S87" s="6">
        <v>6</v>
      </c>
      <c r="T87" s="6"/>
      <c r="U87" s="6"/>
      <c r="V87" s="6"/>
      <c r="W87" s="15">
        <v>79</v>
      </c>
      <c r="X87" s="9">
        <v>0.3</v>
      </c>
      <c r="Y87" s="9">
        <v>6.0700000000000005E-5</v>
      </c>
      <c r="Z87" s="9">
        <v>0.13609396000000001</v>
      </c>
      <c r="AA87" s="9">
        <v>5.6832707638164097E-5</v>
      </c>
      <c r="AB87" s="6">
        <v>6</v>
      </c>
      <c r="AC87" s="6"/>
      <c r="AD87" s="6"/>
      <c r="AE87" s="6"/>
      <c r="AF87" s="15">
        <v>79</v>
      </c>
      <c r="AG87" s="9">
        <v>0.3</v>
      </c>
      <c r="AH87" s="9">
        <v>5.4199999999999996E-5</v>
      </c>
      <c r="AI87" s="9">
        <v>0.142263</v>
      </c>
      <c r="AJ87" s="9">
        <v>5.0600698326339236E-5</v>
      </c>
      <c r="AK87" s="6">
        <v>6</v>
      </c>
      <c r="AL87" s="6"/>
      <c r="AM87" s="6"/>
      <c r="AN87" s="6"/>
      <c r="AO87" s="15">
        <v>79</v>
      </c>
      <c r="AP87" s="9">
        <v>0.3</v>
      </c>
      <c r="AQ87" s="9">
        <v>6.1299999999999999E-5</v>
      </c>
      <c r="AR87" s="9">
        <v>0.13854986999999999</v>
      </c>
      <c r="AS87" s="9">
        <v>5.7328565938026508E-5</v>
      </c>
      <c r="AT87" s="6">
        <v>6</v>
      </c>
      <c r="AU87" s="6"/>
      <c r="AV87" s="6"/>
      <c r="AW87" s="6"/>
      <c r="AX87" s="15">
        <v>79</v>
      </c>
      <c r="AY87" s="9">
        <v>0.3</v>
      </c>
      <c r="AZ87" s="9">
        <v>9.6519999999999993E-4</v>
      </c>
      <c r="BA87" s="9">
        <v>0.13410772000000001</v>
      </c>
      <c r="BB87" s="9">
        <v>9.0454668175702334E-4</v>
      </c>
      <c r="BC87" s="6">
        <v>6</v>
      </c>
      <c r="BD87" s="6"/>
      <c r="BE87" s="6"/>
      <c r="BF87" s="6"/>
      <c r="BG87" s="15">
        <v>79</v>
      </c>
      <c r="BH87" s="9">
        <v>0.3</v>
      </c>
      <c r="BI87" s="9">
        <v>1.01E-3</v>
      </c>
      <c r="BJ87" s="9">
        <v>0.13117377</v>
      </c>
      <c r="BK87" s="9">
        <v>9.47834465686242E-4</v>
      </c>
      <c r="BL87" s="6">
        <v>6</v>
      </c>
      <c r="BM87" s="6"/>
      <c r="BN87" s="6"/>
      <c r="BO87" s="6"/>
      <c r="BP87" s="15">
        <v>79</v>
      </c>
      <c r="BQ87" s="9">
        <v>0.3</v>
      </c>
      <c r="BR87" s="9">
        <v>1.0579999999999999E-3</v>
      </c>
      <c r="BS87" s="9">
        <v>0.13113801999999999</v>
      </c>
      <c r="BT87" s="9">
        <v>9.9289676113761675E-4</v>
      </c>
      <c r="BU87" s="6">
        <v>6</v>
      </c>
      <c r="BV87" s="6"/>
      <c r="BW87" s="6"/>
      <c r="BX87" s="6"/>
      <c r="BY87" s="15">
        <v>79</v>
      </c>
      <c r="BZ87" s="9">
        <v>0.3</v>
      </c>
      <c r="CA87" s="9">
        <v>1.1243000000000002E-3</v>
      </c>
      <c r="CB87" s="9">
        <v>0.13043121999999999</v>
      </c>
      <c r="CC87" s="9">
        <v>1.0554670723159688E-3</v>
      </c>
      <c r="CD87" s="6">
        <v>6</v>
      </c>
      <c r="CE87" s="6"/>
      <c r="CF87" s="6"/>
      <c r="CG87" s="6"/>
      <c r="CH87" s="15">
        <v>79</v>
      </c>
      <c r="CI87" s="9">
        <v>0.3</v>
      </c>
      <c r="CJ87" s="9">
        <v>1.2033E-3</v>
      </c>
      <c r="CK87" s="9">
        <v>0.13441736000000001</v>
      </c>
      <c r="CL87" s="9">
        <v>1.1275207792430977E-3</v>
      </c>
      <c r="CM87" s="6">
        <v>6</v>
      </c>
      <c r="CN87" s="6"/>
      <c r="CO87" s="6"/>
      <c r="CP87" s="6"/>
      <c r="CQ87" s="15">
        <v>79</v>
      </c>
      <c r="CR87" s="9">
        <v>0.3</v>
      </c>
      <c r="CS87" s="9">
        <v>1.2856E-3</v>
      </c>
      <c r="CT87" s="9">
        <v>0.1320528</v>
      </c>
      <c r="CU87" s="9">
        <v>1.2059739317606291E-3</v>
      </c>
      <c r="CV87" s="6">
        <v>6</v>
      </c>
      <c r="CW87" s="6"/>
      <c r="CX87" s="6"/>
      <c r="CY87" s="6"/>
      <c r="CZ87" s="15">
        <v>79</v>
      </c>
      <c r="DA87" s="9">
        <v>0.3</v>
      </c>
      <c r="DB87" s="9">
        <v>1.1804999999999999E-3</v>
      </c>
      <c r="DC87" s="9">
        <v>0.13263944</v>
      </c>
      <c r="DD87" s="9">
        <v>1.1070788022401179E-3</v>
      </c>
      <c r="DE87" s="6">
        <v>6</v>
      </c>
      <c r="DF87" s="6"/>
      <c r="DG87" s="6"/>
      <c r="DH87" s="6"/>
      <c r="DI87" s="15">
        <v>79</v>
      </c>
      <c r="DJ87" s="9">
        <v>0.3</v>
      </c>
      <c r="DK87" s="9">
        <v>1.4991E-3</v>
      </c>
      <c r="DL87" s="9">
        <v>0.13022618</v>
      </c>
      <c r="DM87" s="9">
        <v>1.4074561765691047E-3</v>
      </c>
      <c r="DN87" s="6">
        <v>6</v>
      </c>
      <c r="DO87" s="6"/>
      <c r="DP87" s="6"/>
      <c r="DQ87" s="6"/>
      <c r="DR87" s="15">
        <v>79</v>
      </c>
      <c r="DS87" s="9">
        <v>0.3</v>
      </c>
      <c r="DT87" s="9">
        <v>1.3930000000000001E-3</v>
      </c>
      <c r="DU87" s="9">
        <v>0.13025922000000001</v>
      </c>
      <c r="DV87" s="9">
        <v>1.3078220207368046E-3</v>
      </c>
      <c r="DW87" s="6">
        <v>6</v>
      </c>
      <c r="DX87" s="6"/>
      <c r="DY87" s="6"/>
      <c r="DZ87" s="6"/>
      <c r="EA87" s="15">
        <v>79</v>
      </c>
      <c r="EB87" s="9">
        <v>0.3</v>
      </c>
      <c r="EC87" s="9">
        <v>1.7913999999999999E-3</v>
      </c>
      <c r="ED87" s="9">
        <v>0.12485969</v>
      </c>
      <c r="EE87" s="9">
        <v>1.6861348307368052E-3</v>
      </c>
      <c r="EF87" s="6">
        <v>6</v>
      </c>
      <c r="EG87" s="6"/>
      <c r="EH87" s="6"/>
      <c r="EI87" s="6"/>
      <c r="EJ87" s="15">
        <v>79</v>
      </c>
      <c r="EK87" s="9">
        <v>0.3</v>
      </c>
      <c r="EL87" s="9">
        <v>1.933E-3</v>
      </c>
      <c r="EM87" s="9">
        <v>0.12296782000000001</v>
      </c>
      <c r="EN87" s="9">
        <v>1.8210355489753334E-3</v>
      </c>
      <c r="EO87" s="6">
        <v>6</v>
      </c>
      <c r="EP87" s="6"/>
      <c r="EQ87" s="6"/>
      <c r="ER87" s="6"/>
      <c r="ES87" s="15">
        <v>79</v>
      </c>
      <c r="ET87" s="9">
        <v>0.3</v>
      </c>
      <c r="EU87" s="9">
        <v>2.0011999999999999E-3</v>
      </c>
      <c r="EV87" s="9">
        <v>0.12122098000000001</v>
      </c>
      <c r="EW87" s="9">
        <v>1.8868378419973175E-3</v>
      </c>
      <c r="EX87" s="6">
        <v>6</v>
      </c>
      <c r="EY87" s="6"/>
      <c r="EZ87" s="6"/>
      <c r="FA87" s="6"/>
      <c r="FB87" s="15">
        <v>79</v>
      </c>
      <c r="FC87" s="9">
        <v>0.3</v>
      </c>
      <c r="FD87" s="9">
        <v>1.6607E-3</v>
      </c>
      <c r="FE87" s="9">
        <v>0.11981232999999999</v>
      </c>
      <c r="FF87" s="9">
        <v>1.5668368602547E-3</v>
      </c>
      <c r="FG87" s="6">
        <v>6</v>
      </c>
      <c r="FH87" s="6"/>
      <c r="FI87" s="6"/>
      <c r="FJ87" s="6"/>
      <c r="FK87" s="15">
        <v>79</v>
      </c>
      <c r="FL87" s="9">
        <v>0.3</v>
      </c>
      <c r="FM87" s="9">
        <v>1.7569E-3</v>
      </c>
      <c r="FN87" s="9">
        <v>0.11777338</v>
      </c>
      <c r="FO87" s="9">
        <v>1.6591954742404438E-3</v>
      </c>
      <c r="FP87" s="6">
        <v>6</v>
      </c>
      <c r="FQ87" s="6"/>
      <c r="FR87" s="6"/>
      <c r="FS87" s="6"/>
      <c r="FT87" s="15">
        <v>79</v>
      </c>
      <c r="FU87" s="9">
        <v>0.3</v>
      </c>
      <c r="FV87" s="9">
        <v>1.256E-3</v>
      </c>
      <c r="FW87" s="9">
        <v>0.11636239</v>
      </c>
      <c r="FX87" s="9">
        <v>1.1869422510142667E-3</v>
      </c>
      <c r="FY87" s="6">
        <v>6</v>
      </c>
      <c r="FZ87" s="6"/>
      <c r="GA87" s="6"/>
      <c r="GB87" s="6"/>
      <c r="GC87" s="15">
        <v>79</v>
      </c>
      <c r="GD87" s="9">
        <v>0.3</v>
      </c>
      <c r="GE87" s="9">
        <v>1.0402E-3</v>
      </c>
      <c r="GF87" s="9">
        <v>0.11416659999999999</v>
      </c>
      <c r="GG87" s="9">
        <v>9.8402834718735598E-4</v>
      </c>
      <c r="GH87" s="6">
        <v>6</v>
      </c>
      <c r="GI87" s="6"/>
      <c r="GJ87" s="6"/>
      <c r="GK87" s="6"/>
      <c r="GL87" s="15">
        <v>79</v>
      </c>
      <c r="GM87" s="9">
        <v>0.3</v>
      </c>
      <c r="GN87" s="9">
        <v>9.0879999999999997E-4</v>
      </c>
      <c r="GO87" s="9">
        <v>0.11266057</v>
      </c>
      <c r="GP87" s="9">
        <v>8.6033690814807709E-4</v>
      </c>
      <c r="GQ87" s="6">
        <v>6</v>
      </c>
      <c r="GR87" s="6"/>
      <c r="GS87" s="6"/>
      <c r="GT87" s="6"/>
      <c r="GU87" s="15">
        <v>79</v>
      </c>
      <c r="GV87" s="9">
        <v>0.3</v>
      </c>
      <c r="GW87" s="9">
        <v>8.1110000000000004E-4</v>
      </c>
      <c r="GX87" s="9">
        <v>0.11169015</v>
      </c>
      <c r="GY87" s="9">
        <v>7.6819984645915516E-4</v>
      </c>
      <c r="GZ87" s="6">
        <v>6</v>
      </c>
      <c r="HA87" s="6"/>
      <c r="HB87" s="6"/>
      <c r="HC87" s="6"/>
      <c r="HD87" s="15">
        <v>79</v>
      </c>
      <c r="HE87" s="9">
        <v>0.3</v>
      </c>
      <c r="HF87" s="9">
        <v>7.7290000000000008E-4</v>
      </c>
      <c r="HG87" s="9">
        <v>0.10968883</v>
      </c>
      <c r="HH87" s="9">
        <v>7.3271469019224665E-4</v>
      </c>
      <c r="HI87" s="6">
        <v>6</v>
      </c>
      <c r="HJ87" s="6"/>
      <c r="HK87" s="6"/>
      <c r="HL87" s="6"/>
      <c r="HM87" s="15">
        <v>79</v>
      </c>
      <c r="HN87" s="9">
        <v>0.3</v>
      </c>
      <c r="HO87" s="9">
        <v>7.8169999999999997E-4</v>
      </c>
      <c r="HP87" s="9">
        <v>0.10917953</v>
      </c>
      <c r="HQ87" s="9">
        <v>7.4123614700484606E-4</v>
      </c>
      <c r="HR87" s="6">
        <v>6</v>
      </c>
      <c r="HS87" s="6"/>
      <c r="HT87" s="6"/>
      <c r="HU87" s="6"/>
      <c r="HV87" s="15">
        <v>79</v>
      </c>
      <c r="HW87" s="9">
        <v>0.3</v>
      </c>
      <c r="HX87" s="9">
        <v>9.322E-4</v>
      </c>
      <c r="HY87" s="9">
        <v>0.10779817</v>
      </c>
      <c r="HZ87" s="9">
        <v>8.8452494341972594E-4</v>
      </c>
      <c r="IA87" s="6">
        <v>6</v>
      </c>
      <c r="IB87" s="6"/>
      <c r="IC87" s="6"/>
      <c r="ID87" s="6"/>
      <c r="IE87" s="15">
        <v>79</v>
      </c>
      <c r="IF87" s="9">
        <v>0.3</v>
      </c>
      <c r="IG87" s="9">
        <v>8.4709999999999994E-4</v>
      </c>
      <c r="IH87" s="9">
        <v>0.10675672</v>
      </c>
      <c r="II87" s="9">
        <v>8.041744515755073E-4</v>
      </c>
      <c r="IJ87" s="6">
        <v>6</v>
      </c>
      <c r="IK87" s="6"/>
      <c r="IL87" s="6"/>
      <c r="IM87" s="6"/>
      <c r="IN87" s="15">
        <v>79</v>
      </c>
      <c r="IO87" s="9">
        <v>0.3</v>
      </c>
      <c r="IP87" s="9">
        <v>1.0705000000000001E-3</v>
      </c>
      <c r="IQ87" s="9">
        <v>0.10657177</v>
      </c>
      <c r="IR87" s="9">
        <v>1.0163432628077773E-3</v>
      </c>
      <c r="IS87" s="6">
        <v>6</v>
      </c>
      <c r="IT87" s="6"/>
      <c r="IU87" s="6"/>
      <c r="IV87" s="6"/>
      <c r="IW87" s="15">
        <v>79</v>
      </c>
      <c r="IX87" s="9">
        <v>0.3</v>
      </c>
      <c r="IY87" s="9">
        <v>1.1134000000000001E-3</v>
      </c>
      <c r="IZ87" s="9">
        <v>0.10544568</v>
      </c>
      <c r="JA87" s="9">
        <v>1.0576382846030298E-3</v>
      </c>
      <c r="JB87" s="6">
        <v>6</v>
      </c>
      <c r="JC87" s="6"/>
      <c r="JD87" s="6"/>
      <c r="JE87" s="6"/>
      <c r="JF87" s="15">
        <v>79</v>
      </c>
      <c r="JG87" s="9">
        <v>0.3</v>
      </c>
      <c r="JH87" s="9">
        <v>1.1427E-3</v>
      </c>
      <c r="JI87" s="9">
        <v>0.10422801</v>
      </c>
      <c r="JJ87" s="9">
        <v>1.0860990357966155E-3</v>
      </c>
      <c r="JK87" s="6">
        <v>6</v>
      </c>
      <c r="JL87" s="6"/>
      <c r="JM87" s="6"/>
      <c r="JN87" s="6"/>
      <c r="JO87" s="15">
        <v>79</v>
      </c>
      <c r="JP87" s="9">
        <v>0.3</v>
      </c>
      <c r="JQ87" s="9">
        <v>1.1375000000000001E-3</v>
      </c>
      <c r="JR87" s="9">
        <v>0.10384835000000001</v>
      </c>
      <c r="JS87" s="9">
        <v>1.0813517354873717E-3</v>
      </c>
      <c r="JT87" s="6">
        <v>6</v>
      </c>
      <c r="JU87" s="6"/>
      <c r="JV87" s="6"/>
      <c r="JW87" s="6"/>
      <c r="JX87" s="15">
        <v>79</v>
      </c>
      <c r="JY87" s="9">
        <v>0.3</v>
      </c>
      <c r="JZ87" s="9">
        <v>7.4704125255908372E-4</v>
      </c>
      <c r="KA87" s="9">
        <v>0.1123620660059244</v>
      </c>
      <c r="KB87" s="9">
        <v>6.6356661054946652E-3</v>
      </c>
      <c r="KC87" s="6">
        <v>6</v>
      </c>
      <c r="KD87" s="6"/>
      <c r="KE87" s="6"/>
      <c r="KF87" s="6"/>
      <c r="KG87" s="15">
        <v>79</v>
      </c>
      <c r="KH87" s="9">
        <v>0.3</v>
      </c>
      <c r="KI87" s="9">
        <v>7.4747290344579756E-4</v>
      </c>
      <c r="KJ87" s="9">
        <v>0.1124274095887403</v>
      </c>
      <c r="KK87" s="9">
        <v>6.6356452215019313E-3</v>
      </c>
      <c r="KL87" s="6">
        <v>6</v>
      </c>
      <c r="KM87" s="6"/>
      <c r="KN87" s="6"/>
      <c r="KO87" s="6"/>
      <c r="KP87" s="15">
        <v>79</v>
      </c>
      <c r="KQ87" s="9">
        <v>0.3</v>
      </c>
      <c r="KR87" s="9">
        <v>7.5253462411326651E-4</v>
      </c>
      <c r="KS87" s="9">
        <v>0.1124927911717815</v>
      </c>
      <c r="KT87" s="9">
        <v>6.6766998688005319E-3</v>
      </c>
      <c r="KU87" s="6">
        <v>6</v>
      </c>
      <c r="KV87" s="6"/>
      <c r="KW87" s="6"/>
      <c r="KX87" s="6"/>
      <c r="KY87" s="15">
        <v>79</v>
      </c>
      <c r="KZ87" s="9">
        <v>0.3</v>
      </c>
      <c r="LA87" s="9">
        <v>7.6363907809995086E-4</v>
      </c>
      <c r="LB87" s="9">
        <v>0.1125582107771467</v>
      </c>
      <c r="LC87" s="9">
        <v>6.7712854193165035E-3</v>
      </c>
      <c r="LD87" s="6">
        <v>6</v>
      </c>
      <c r="LE87" s="6"/>
      <c r="LF87" s="6"/>
      <c r="LG87" s="6"/>
      <c r="LH87" s="15">
        <v>79</v>
      </c>
      <c r="LI87" s="9">
        <v>0.3</v>
      </c>
      <c r="LJ87" s="9">
        <v>7.8167804788530277E-4</v>
      </c>
      <c r="LK87" s="9">
        <v>0.11262366842694781</v>
      </c>
      <c r="LL87" s="9">
        <v>6.92721108123467E-3</v>
      </c>
      <c r="LM87" s="6">
        <v>6</v>
      </c>
      <c r="LN87" s="6"/>
      <c r="LO87" s="6"/>
      <c r="LP87" s="6"/>
      <c r="LQ87" s="15">
        <v>79</v>
      </c>
      <c r="LR87" s="9">
        <v>0.3</v>
      </c>
      <c r="LS87" s="9">
        <v>8.0673553260593542E-4</v>
      </c>
      <c r="LT87" s="9">
        <v>0.112689164143309</v>
      </c>
      <c r="LU87" s="9">
        <v>7.1451136339185728E-3</v>
      </c>
      <c r="LV87" s="6">
        <v>6</v>
      </c>
      <c r="LW87" s="6"/>
      <c r="LX87" s="6"/>
      <c r="LY87" s="6"/>
      <c r="LZ87" s="15">
        <v>79</v>
      </c>
      <c r="MA87" s="9">
        <v>0.3</v>
      </c>
      <c r="MB87" s="9">
        <v>8.377591974899365E-4</v>
      </c>
      <c r="MC87" s="9">
        <v>0.112754697948368</v>
      </c>
      <c r="MD87" s="9">
        <v>7.4155704245833284E-3</v>
      </c>
      <c r="ME87" s="6">
        <v>6</v>
      </c>
      <c r="MF87" s="6"/>
      <c r="MG87" s="6"/>
      <c r="MH87" s="6"/>
      <c r="MI87" s="15">
        <v>79</v>
      </c>
      <c r="MJ87" s="9">
        <v>0.3</v>
      </c>
      <c r="MK87" s="9">
        <v>8.722394867011436E-4</v>
      </c>
      <c r="ML87" s="9">
        <v>0.112820269864275</v>
      </c>
      <c r="MM87" s="9">
        <v>7.7162885724770041E-3</v>
      </c>
      <c r="MN87" s="6">
        <v>6</v>
      </c>
      <c r="MO87" s="6"/>
      <c r="MP87" s="6"/>
      <c r="MQ87" s="6"/>
      <c r="MR87" s="15">
        <v>79</v>
      </c>
      <c r="MS87" s="9">
        <v>0.3</v>
      </c>
      <c r="MT87" s="9">
        <v>9.0603848554557235E-4</v>
      </c>
      <c r="MU87" s="9">
        <v>0.1128858799131932</v>
      </c>
      <c r="MV87" s="9">
        <v>8.0106298322873016E-3</v>
      </c>
      <c r="MW87" s="6">
        <v>6</v>
      </c>
      <c r="MX87" s="6"/>
      <c r="MY87" s="6"/>
      <c r="MZ87" s="6"/>
      <c r="NA87" s="15">
        <v>79</v>
      </c>
      <c r="NB87" s="9">
        <v>0.3</v>
      </c>
      <c r="NC87" s="9">
        <v>7.4955494442523565E-4</v>
      </c>
      <c r="ND87" s="9">
        <v>0.1122967604012477</v>
      </c>
      <c r="NE87" s="9">
        <v>6.6618623285113355E-3</v>
      </c>
      <c r="NF87" s="6">
        <v>6</v>
      </c>
    </row>
    <row r="88" spans="1:370">
      <c r="A88" s="6"/>
      <c r="B88" s="6"/>
      <c r="C88" s="6"/>
      <c r="D88" s="15">
        <f t="shared" si="12"/>
        <v>80</v>
      </c>
      <c r="E88" s="9">
        <f t="shared" si="14"/>
        <v>0.33333333333333331</v>
      </c>
      <c r="F88" s="9">
        <f t="shared" si="13"/>
        <v>7.1100000000000007E-5</v>
      </c>
      <c r="G88" s="9">
        <f>'mu (tau) a'!B81</f>
        <v>0.15504148000000001</v>
      </c>
      <c r="H88" s="9">
        <f>F88*'qx (tau) a'!B81/G88</f>
        <v>6.5984811058305176E-5</v>
      </c>
      <c r="I88" s="6">
        <f t="shared" si="11"/>
        <v>6</v>
      </c>
      <c r="K88" s="6"/>
      <c r="L88" s="6"/>
      <c r="M88" s="6"/>
      <c r="N88" s="15">
        <v>80</v>
      </c>
      <c r="O88" s="9">
        <v>0.33333333333333331</v>
      </c>
      <c r="P88" s="9">
        <v>7.1100000000000007E-5</v>
      </c>
      <c r="Q88" s="9">
        <v>0.15504148000000001</v>
      </c>
      <c r="R88" s="9">
        <v>6.5984811058305176E-5</v>
      </c>
      <c r="S88" s="6">
        <v>6</v>
      </c>
      <c r="T88" s="6"/>
      <c r="U88" s="6"/>
      <c r="V88" s="6"/>
      <c r="W88" s="15">
        <v>80</v>
      </c>
      <c r="X88" s="9">
        <v>0.33333333333333331</v>
      </c>
      <c r="Y88" s="9">
        <v>6.0700000000000005E-5</v>
      </c>
      <c r="Z88" s="9">
        <v>0.14841339000000001</v>
      </c>
      <c r="AA88" s="9">
        <v>5.6506814135840433E-5</v>
      </c>
      <c r="AB88" s="6">
        <v>6</v>
      </c>
      <c r="AC88" s="6"/>
      <c r="AD88" s="6"/>
      <c r="AE88" s="6"/>
      <c r="AF88" s="15">
        <v>80</v>
      </c>
      <c r="AG88" s="9">
        <v>0.33333333333333331</v>
      </c>
      <c r="AH88" s="9">
        <v>5.4199999999999996E-5</v>
      </c>
      <c r="AI88" s="9">
        <v>0.15456537000000001</v>
      </c>
      <c r="AJ88" s="9">
        <v>5.0311772527054405E-5</v>
      </c>
      <c r="AK88" s="6">
        <v>6</v>
      </c>
      <c r="AL88" s="6"/>
      <c r="AM88" s="6"/>
      <c r="AN88" s="6"/>
      <c r="AO88" s="15">
        <v>80</v>
      </c>
      <c r="AP88" s="9">
        <v>0.33333333333333331</v>
      </c>
      <c r="AQ88" s="9">
        <v>6.1299999999999999E-5</v>
      </c>
      <c r="AR88" s="9">
        <v>0.15084006</v>
      </c>
      <c r="AS88" s="9">
        <v>5.700098361801234E-5</v>
      </c>
      <c r="AT88" s="6">
        <v>6</v>
      </c>
      <c r="AU88" s="6"/>
      <c r="AV88" s="6"/>
      <c r="AW88" s="6"/>
      <c r="AX88" s="15">
        <v>80</v>
      </c>
      <c r="AY88" s="9">
        <v>0.33333333333333331</v>
      </c>
      <c r="AZ88" s="9">
        <v>9.6519999999999993E-4</v>
      </c>
      <c r="BA88" s="9">
        <v>0.14636068999999999</v>
      </c>
      <c r="BB88" s="9">
        <v>8.9938285010818133E-4</v>
      </c>
      <c r="BC88" s="6">
        <v>6</v>
      </c>
      <c r="BD88" s="6"/>
      <c r="BE88" s="6"/>
      <c r="BF88" s="6"/>
      <c r="BG88" s="15">
        <v>80</v>
      </c>
      <c r="BH88" s="9">
        <v>0.33333333333333331</v>
      </c>
      <c r="BI88" s="9">
        <v>1.01E-3</v>
      </c>
      <c r="BJ88" s="9">
        <v>0.14340272000000001</v>
      </c>
      <c r="BK88" s="9">
        <v>9.4242671756853704E-4</v>
      </c>
      <c r="BL88" s="6">
        <v>6</v>
      </c>
      <c r="BM88" s="6"/>
      <c r="BN88" s="6"/>
      <c r="BO88" s="6"/>
      <c r="BP88" s="15">
        <v>80</v>
      </c>
      <c r="BQ88" s="9">
        <v>0.33333333333333331</v>
      </c>
      <c r="BR88" s="9">
        <v>1.0579999999999999E-3</v>
      </c>
      <c r="BS88" s="9">
        <v>0.14336362</v>
      </c>
      <c r="BT88" s="9">
        <v>9.8723335069245588E-4</v>
      </c>
      <c r="BU88" s="6">
        <v>6</v>
      </c>
      <c r="BV88" s="6"/>
      <c r="BW88" s="6"/>
      <c r="BX88" s="6"/>
      <c r="BY88" s="15">
        <v>80</v>
      </c>
      <c r="BZ88" s="9">
        <v>0.33333333333333331</v>
      </c>
      <c r="CA88" s="9">
        <v>1.1243000000000002E-3</v>
      </c>
      <c r="CB88" s="9">
        <v>0.14258862</v>
      </c>
      <c r="CC88" s="9">
        <v>1.0494781713786139E-3</v>
      </c>
      <c r="CD88" s="6">
        <v>6</v>
      </c>
      <c r="CE88" s="6"/>
      <c r="CF88" s="6"/>
      <c r="CG88" s="6"/>
      <c r="CH88" s="15">
        <v>80</v>
      </c>
      <c r="CI88" s="9">
        <v>0.33333333333333331</v>
      </c>
      <c r="CJ88" s="9">
        <v>1.2033E-3</v>
      </c>
      <c r="CK88" s="9">
        <v>0.14650837999999999</v>
      </c>
      <c r="CL88" s="9">
        <v>1.1211695755218918E-3</v>
      </c>
      <c r="CM88" s="6">
        <v>6</v>
      </c>
      <c r="CN88" s="6"/>
      <c r="CO88" s="6"/>
      <c r="CP88" s="6"/>
      <c r="CQ88" s="15">
        <v>80</v>
      </c>
      <c r="CR88" s="9">
        <v>0.33333333333333331</v>
      </c>
      <c r="CS88" s="9">
        <v>1.2856E-3</v>
      </c>
      <c r="CT88" s="9">
        <v>0.14408430999999999</v>
      </c>
      <c r="CU88" s="9">
        <v>1.1992065703198358E-3</v>
      </c>
      <c r="CV88" s="6">
        <v>6</v>
      </c>
      <c r="CW88" s="6"/>
      <c r="CX88" s="6"/>
      <c r="CY88" s="6"/>
      <c r="CZ88" s="15">
        <v>80</v>
      </c>
      <c r="DA88" s="9">
        <v>0.33333333333333331</v>
      </c>
      <c r="DB88" s="9">
        <v>1.1804999999999999E-3</v>
      </c>
      <c r="DC88" s="9">
        <v>0.14461679999999999</v>
      </c>
      <c r="DD88" s="9">
        <v>1.1008959530635443E-3</v>
      </c>
      <c r="DE88" s="6">
        <v>6</v>
      </c>
      <c r="DF88" s="6"/>
      <c r="DG88" s="6"/>
      <c r="DH88" s="6"/>
      <c r="DI88" s="15">
        <v>80</v>
      </c>
      <c r="DJ88" s="9">
        <v>0.33333333333333331</v>
      </c>
      <c r="DK88" s="9">
        <v>1.4991E-3</v>
      </c>
      <c r="DL88" s="9">
        <v>0.14211218</v>
      </c>
      <c r="DM88" s="9">
        <v>1.3996466681955057E-3</v>
      </c>
      <c r="DN88" s="6">
        <v>6</v>
      </c>
      <c r="DO88" s="6"/>
      <c r="DP88" s="6"/>
      <c r="DQ88" s="6"/>
      <c r="DR88" s="15">
        <v>80</v>
      </c>
      <c r="DS88" s="9">
        <v>0.33333333333333331</v>
      </c>
      <c r="DT88" s="9">
        <v>1.3930000000000001E-3</v>
      </c>
      <c r="DU88" s="9">
        <v>0.14209704000000001</v>
      </c>
      <c r="DV88" s="9">
        <v>1.3005946308241186E-3</v>
      </c>
      <c r="DW88" s="6">
        <v>6</v>
      </c>
      <c r="DX88" s="6"/>
      <c r="DY88" s="6"/>
      <c r="DZ88" s="6"/>
      <c r="EA88" s="15">
        <v>80</v>
      </c>
      <c r="EB88" s="9">
        <v>0.33333333333333331</v>
      </c>
      <c r="EC88" s="9">
        <v>1.7913999999999999E-3</v>
      </c>
      <c r="ED88" s="9">
        <v>0.13663716000000001</v>
      </c>
      <c r="EE88" s="9">
        <v>1.6768407092038506E-3</v>
      </c>
      <c r="EF88" s="6">
        <v>6</v>
      </c>
      <c r="EG88" s="6"/>
      <c r="EH88" s="6"/>
      <c r="EI88" s="6"/>
      <c r="EJ88" s="15">
        <v>80</v>
      </c>
      <c r="EK88" s="9">
        <v>0.33333333333333331</v>
      </c>
      <c r="EL88" s="9">
        <v>1.933E-3</v>
      </c>
      <c r="EM88" s="9">
        <v>0.13463433</v>
      </c>
      <c r="EN88" s="9">
        <v>1.8110830653667604E-3</v>
      </c>
      <c r="EO88" s="6">
        <v>6</v>
      </c>
      <c r="EP88" s="6"/>
      <c r="EQ88" s="6"/>
      <c r="ER88" s="6"/>
      <c r="ES88" s="15">
        <v>80</v>
      </c>
      <c r="ET88" s="9">
        <v>0.33333333333333331</v>
      </c>
      <c r="EU88" s="9">
        <v>2.0011999999999999E-3</v>
      </c>
      <c r="EV88" s="9">
        <v>0.13277963000000001</v>
      </c>
      <c r="EW88" s="9">
        <v>1.8766120666551033E-3</v>
      </c>
      <c r="EX88" s="6">
        <v>6</v>
      </c>
      <c r="EY88" s="6"/>
      <c r="EZ88" s="6"/>
      <c r="FA88" s="6"/>
      <c r="FB88" s="15">
        <v>80</v>
      </c>
      <c r="FC88" s="9">
        <v>0.33333333333333331</v>
      </c>
      <c r="FD88" s="9">
        <v>1.6607E-3</v>
      </c>
      <c r="FE88" s="9">
        <v>0.13127195</v>
      </c>
      <c r="FF88" s="9">
        <v>1.558412166064418E-3</v>
      </c>
      <c r="FG88" s="6">
        <v>6</v>
      </c>
      <c r="FH88" s="6"/>
      <c r="FI88" s="6"/>
      <c r="FJ88" s="6"/>
      <c r="FK88" s="15">
        <v>80</v>
      </c>
      <c r="FL88" s="9">
        <v>0.33333333333333331</v>
      </c>
      <c r="FM88" s="9">
        <v>1.7569E-3</v>
      </c>
      <c r="FN88" s="9">
        <v>0.12911117</v>
      </c>
      <c r="FO88" s="9">
        <v>1.6503601055121724E-3</v>
      </c>
      <c r="FP88" s="6">
        <v>6</v>
      </c>
      <c r="FQ88" s="6"/>
      <c r="FR88" s="6"/>
      <c r="FS88" s="6"/>
      <c r="FT88" s="15">
        <v>80</v>
      </c>
      <c r="FU88" s="9">
        <v>0.33333333333333331</v>
      </c>
      <c r="FV88" s="9">
        <v>1.256E-3</v>
      </c>
      <c r="FW88" s="9">
        <v>0.12758739999999999</v>
      </c>
      <c r="FX88" s="9">
        <v>1.1806801054022576E-3</v>
      </c>
      <c r="FY88" s="6">
        <v>6</v>
      </c>
      <c r="FZ88" s="6"/>
      <c r="GA88" s="6"/>
      <c r="GB88" s="6"/>
      <c r="GC88" s="15">
        <v>80</v>
      </c>
      <c r="GD88" s="9">
        <v>0.33333333333333331</v>
      </c>
      <c r="GE88" s="9">
        <v>1.0402E-3</v>
      </c>
      <c r="GF88" s="9">
        <v>0.12524954999999999</v>
      </c>
      <c r="GG88" s="9">
        <v>9.7889682811634865E-4</v>
      </c>
      <c r="GH88" s="6">
        <v>6</v>
      </c>
      <c r="GI88" s="6"/>
      <c r="GJ88" s="6"/>
      <c r="GK88" s="6"/>
      <c r="GL88" s="15">
        <v>80</v>
      </c>
      <c r="GM88" s="9">
        <v>0.33333333333333331</v>
      </c>
      <c r="GN88" s="9">
        <v>9.0879999999999997E-4</v>
      </c>
      <c r="GO88" s="9">
        <v>0.12366688000000001</v>
      </c>
      <c r="GP88" s="9">
        <v>8.5587809521838008E-4</v>
      </c>
      <c r="GQ88" s="6">
        <v>6</v>
      </c>
      <c r="GR88" s="6"/>
      <c r="GS88" s="6"/>
      <c r="GT88" s="6"/>
      <c r="GU88" s="15">
        <v>80</v>
      </c>
      <c r="GV88" s="9">
        <v>0.33333333333333331</v>
      </c>
      <c r="GW88" s="9">
        <v>8.1110000000000004E-4</v>
      </c>
      <c r="GX88" s="9">
        <v>0.12265533000000001</v>
      </c>
      <c r="GY88" s="9">
        <v>7.6423150068570197E-4</v>
      </c>
      <c r="GZ88" s="6">
        <v>6</v>
      </c>
      <c r="HA88" s="6"/>
      <c r="HB88" s="6"/>
      <c r="HC88" s="6"/>
      <c r="HD88" s="15">
        <v>80</v>
      </c>
      <c r="HE88" s="9">
        <v>0.33333333333333331</v>
      </c>
      <c r="HF88" s="9">
        <v>7.7290000000000008E-4</v>
      </c>
      <c r="HG88" s="9">
        <v>0.12056306</v>
      </c>
      <c r="HH88" s="9">
        <v>7.2895730115841463E-4</v>
      </c>
      <c r="HI88" s="6">
        <v>6</v>
      </c>
      <c r="HJ88" s="6"/>
      <c r="HK88" s="6"/>
      <c r="HL88" s="6"/>
      <c r="HM88" s="15">
        <v>80</v>
      </c>
      <c r="HN88" s="9">
        <v>0.33333333333333331</v>
      </c>
      <c r="HO88" s="9">
        <v>7.8169999999999997E-4</v>
      </c>
      <c r="HP88" s="9">
        <v>0.12006617999999999</v>
      </c>
      <c r="HQ88" s="9">
        <v>7.3742977537887857E-4</v>
      </c>
      <c r="HR88" s="6">
        <v>6</v>
      </c>
      <c r="HS88" s="6"/>
      <c r="HT88" s="6"/>
      <c r="HU88" s="6"/>
      <c r="HV88" s="15">
        <v>80</v>
      </c>
      <c r="HW88" s="9">
        <v>0.33333333333333331</v>
      </c>
      <c r="HX88" s="9">
        <v>9.322E-4</v>
      </c>
      <c r="HY88" s="9">
        <v>0.11859744</v>
      </c>
      <c r="HZ88" s="9">
        <v>8.800161882920914E-4</v>
      </c>
      <c r="IA88" s="6">
        <v>6</v>
      </c>
      <c r="IB88" s="6"/>
      <c r="IC88" s="6"/>
      <c r="ID88" s="6"/>
      <c r="IE88" s="15">
        <v>80</v>
      </c>
      <c r="IF88" s="9">
        <v>0.33333333333333331</v>
      </c>
      <c r="IG88" s="9">
        <v>8.4709999999999994E-4</v>
      </c>
      <c r="IH88" s="9">
        <v>0.11749925999999999</v>
      </c>
      <c r="II88" s="9">
        <v>8.0009473776260383E-4</v>
      </c>
      <c r="IJ88" s="6">
        <v>6</v>
      </c>
      <c r="IK88" s="6"/>
      <c r="IL88" s="6"/>
      <c r="IM88" s="6"/>
      <c r="IN88" s="15">
        <v>80</v>
      </c>
      <c r="IO88" s="9">
        <v>0.33333333333333331</v>
      </c>
      <c r="IP88" s="9">
        <v>1.0705000000000001E-3</v>
      </c>
      <c r="IQ88" s="9">
        <v>0.11731873</v>
      </c>
      <c r="IR88" s="9">
        <v>1.0111846062857994E-3</v>
      </c>
      <c r="IS88" s="6">
        <v>6</v>
      </c>
      <c r="IT88" s="6"/>
      <c r="IU88" s="6"/>
      <c r="IV88" s="6"/>
      <c r="IW88" s="15">
        <v>80</v>
      </c>
      <c r="IX88" s="9">
        <v>0.33333333333333331</v>
      </c>
      <c r="IY88" s="9">
        <v>1.1134000000000001E-3</v>
      </c>
      <c r="IZ88" s="9">
        <v>0.11613123</v>
      </c>
      <c r="JA88" s="9">
        <v>1.0522976808563897E-3</v>
      </c>
      <c r="JB88" s="6">
        <v>6</v>
      </c>
      <c r="JC88" s="6"/>
      <c r="JD88" s="6"/>
      <c r="JE88" s="6"/>
      <c r="JF88" s="15">
        <v>80</v>
      </c>
      <c r="JG88" s="9">
        <v>0.33333333333333331</v>
      </c>
      <c r="JH88" s="9">
        <v>1.1427E-3</v>
      </c>
      <c r="JI88" s="9">
        <v>0.11484444000000001</v>
      </c>
      <c r="JJ88" s="9">
        <v>1.0806468437740652E-3</v>
      </c>
      <c r="JK88" s="6">
        <v>6</v>
      </c>
      <c r="JL88" s="6"/>
      <c r="JM88" s="6"/>
      <c r="JN88" s="6"/>
      <c r="JO88" s="15">
        <v>80</v>
      </c>
      <c r="JP88" s="9">
        <v>0.33333333333333331</v>
      </c>
      <c r="JQ88" s="9">
        <v>1.1375000000000001E-3</v>
      </c>
      <c r="JR88" s="9">
        <v>0.11443786</v>
      </c>
      <c r="JS88" s="9">
        <v>1.0759360844391883E-3</v>
      </c>
      <c r="JT88" s="6">
        <v>6</v>
      </c>
      <c r="JU88" s="6"/>
      <c r="JV88" s="6"/>
      <c r="JW88" s="6"/>
      <c r="JX88" s="15">
        <v>80</v>
      </c>
      <c r="JY88" s="9">
        <v>0.33333333333333331</v>
      </c>
      <c r="JZ88" s="9">
        <v>7.4955494442523565E-4</v>
      </c>
      <c r="KA88" s="9">
        <v>0.123348101508862</v>
      </c>
      <c r="KB88" s="9">
        <v>6.0649979728559103E-3</v>
      </c>
      <c r="KC88" s="6">
        <v>6</v>
      </c>
      <c r="KD88" s="6"/>
      <c r="KE88" s="6"/>
      <c r="KF88" s="6"/>
      <c r="KG88" s="15">
        <v>80</v>
      </c>
      <c r="KH88" s="9">
        <v>0.33333333333333331</v>
      </c>
      <c r="KI88" s="9">
        <v>7.4704125255908372E-4</v>
      </c>
      <c r="KJ88" s="9">
        <v>0.123416921660031</v>
      </c>
      <c r="KK88" s="9">
        <v>6.0412913922853785E-3</v>
      </c>
      <c r="KL88" s="6">
        <v>6</v>
      </c>
      <c r="KM88" s="6"/>
      <c r="KN88" s="6"/>
      <c r="KO88" s="6"/>
      <c r="KP88" s="15">
        <v>80</v>
      </c>
      <c r="KQ88" s="9">
        <v>0.33333333333333331</v>
      </c>
      <c r="KR88" s="9">
        <v>7.4747290344579756E-4</v>
      </c>
      <c r="KS88" s="9">
        <v>0.1234857802083309</v>
      </c>
      <c r="KT88" s="9">
        <v>6.0414135312122702E-3</v>
      </c>
      <c r="KU88" s="6">
        <v>6</v>
      </c>
      <c r="KV88" s="6"/>
      <c r="KW88" s="6"/>
      <c r="KX88" s="6"/>
      <c r="KY88" s="15">
        <v>80</v>
      </c>
      <c r="KZ88" s="9">
        <v>0.33333333333333331</v>
      </c>
      <c r="LA88" s="9">
        <v>7.5253462411326651E-4</v>
      </c>
      <c r="LB88" s="9">
        <v>0.1235546771751849</v>
      </c>
      <c r="LC88" s="9">
        <v>6.0789343455808637E-3</v>
      </c>
      <c r="LD88" s="6">
        <v>6</v>
      </c>
      <c r="LE88" s="6"/>
      <c r="LF88" s="6"/>
      <c r="LG88" s="6"/>
      <c r="LH88" s="15">
        <v>80</v>
      </c>
      <c r="LI88" s="9">
        <v>0.33333333333333331</v>
      </c>
      <c r="LJ88" s="9">
        <v>7.6363907809995086E-4</v>
      </c>
      <c r="LK88" s="9">
        <v>0.12362361258202791</v>
      </c>
      <c r="LL88" s="9">
        <v>6.1651960149123417E-3</v>
      </c>
      <c r="LM88" s="6">
        <v>6</v>
      </c>
      <c r="LN88" s="6"/>
      <c r="LO88" s="6"/>
      <c r="LP88" s="6"/>
      <c r="LQ88" s="15">
        <v>80</v>
      </c>
      <c r="LR88" s="9">
        <v>0.33333333333333331</v>
      </c>
      <c r="LS88" s="9">
        <v>7.8167804788530277E-4</v>
      </c>
      <c r="LT88" s="9">
        <v>0.12369258645030699</v>
      </c>
      <c r="LU88" s="9">
        <v>6.3073126124694127E-3</v>
      </c>
      <c r="LV88" s="6">
        <v>6</v>
      </c>
      <c r="LW88" s="6"/>
      <c r="LX88" s="6"/>
      <c r="LY88" s="6"/>
      <c r="LZ88" s="15">
        <v>80</v>
      </c>
      <c r="MA88" s="9">
        <v>0.33333333333333331</v>
      </c>
      <c r="MB88" s="9">
        <v>8.0673553260593542E-4</v>
      </c>
      <c r="MC88" s="9">
        <v>0.1237615988014812</v>
      </c>
      <c r="MD88" s="9">
        <v>6.5058684841303423E-3</v>
      </c>
      <c r="ME88" s="6">
        <v>6</v>
      </c>
      <c r="MF88" s="6"/>
      <c r="MG88" s="6"/>
      <c r="MH88" s="6"/>
      <c r="MI88" s="15">
        <v>80</v>
      </c>
      <c r="MJ88" s="9">
        <v>0.33333333333333331</v>
      </c>
      <c r="MK88" s="9">
        <v>8.377591974899365E-4</v>
      </c>
      <c r="ML88" s="9">
        <v>0.1238306496570213</v>
      </c>
      <c r="MM88" s="9">
        <v>6.7522871784515921E-3</v>
      </c>
      <c r="MN88" s="6">
        <v>6</v>
      </c>
      <c r="MO88" s="6"/>
      <c r="MP88" s="6"/>
      <c r="MQ88" s="6"/>
      <c r="MR88" s="15">
        <v>80</v>
      </c>
      <c r="MS88" s="9">
        <v>0.33333333333333331</v>
      </c>
      <c r="MT88" s="9">
        <v>8.722394867011436E-4</v>
      </c>
      <c r="MU88" s="9">
        <v>0.1238997390384102</v>
      </c>
      <c r="MV88" s="9">
        <v>7.0262725569563526E-3</v>
      </c>
      <c r="MW88" s="6">
        <v>6</v>
      </c>
      <c r="MX88" s="6"/>
      <c r="MY88" s="6"/>
      <c r="MZ88" s="6"/>
      <c r="NA88" s="15">
        <v>80</v>
      </c>
      <c r="NB88" s="9">
        <v>0.33333333333333331</v>
      </c>
      <c r="NC88" s="9">
        <v>9.0603848554557235E-4</v>
      </c>
      <c r="ND88" s="9">
        <v>0.123968866967143</v>
      </c>
      <c r="NE88" s="9">
        <v>7.2944646065913844E-3</v>
      </c>
      <c r="NF88" s="6">
        <v>6</v>
      </c>
    </row>
    <row r="89" spans="1:370">
      <c r="A89" s="6"/>
      <c r="B89" s="6"/>
      <c r="C89" s="6"/>
      <c r="D89" s="15">
        <f t="shared" si="12"/>
        <v>81</v>
      </c>
      <c r="E89" s="9">
        <f t="shared" si="14"/>
        <v>0.36666666666666664</v>
      </c>
      <c r="F89" s="9">
        <f t="shared" si="13"/>
        <v>7.1100000000000007E-5</v>
      </c>
      <c r="G89" s="9">
        <f>'mu (tau) a'!B82</f>
        <v>0.16348468999999999</v>
      </c>
      <c r="H89" s="9">
        <f>F89*'qx (tau) a'!B82/G89</f>
        <v>6.572729831765899E-5</v>
      </c>
      <c r="I89" s="6">
        <f t="shared" si="11"/>
        <v>6</v>
      </c>
      <c r="K89" s="6"/>
      <c r="L89" s="6"/>
      <c r="M89" s="6"/>
      <c r="N89" s="15">
        <v>81</v>
      </c>
      <c r="O89" s="9">
        <v>0.36666666666666664</v>
      </c>
      <c r="P89" s="9">
        <v>7.1100000000000007E-5</v>
      </c>
      <c r="Q89" s="9">
        <v>0.16348468999999999</v>
      </c>
      <c r="R89" s="9">
        <v>6.572729831765899E-5</v>
      </c>
      <c r="S89" s="6">
        <v>6</v>
      </c>
      <c r="T89" s="6"/>
      <c r="U89" s="6"/>
      <c r="V89" s="6"/>
      <c r="W89" s="15">
        <v>81</v>
      </c>
      <c r="X89" s="9">
        <v>0.36666666666666664</v>
      </c>
      <c r="Y89" s="9">
        <v>6.0700000000000005E-5</v>
      </c>
      <c r="Z89" s="9">
        <v>0.15681834</v>
      </c>
      <c r="AA89" s="9">
        <v>5.6286611961330551E-5</v>
      </c>
      <c r="AB89" s="6">
        <v>6</v>
      </c>
      <c r="AC89" s="6"/>
      <c r="AD89" s="6"/>
      <c r="AE89" s="6"/>
      <c r="AF89" s="15">
        <v>81</v>
      </c>
      <c r="AG89" s="9">
        <v>0.36666666666666664</v>
      </c>
      <c r="AH89" s="9">
        <v>5.4199999999999996E-5</v>
      </c>
      <c r="AI89" s="9">
        <v>0.16295423000000001</v>
      </c>
      <c r="AJ89" s="9">
        <v>5.0116639083256692E-5</v>
      </c>
      <c r="AK89" s="6">
        <v>6</v>
      </c>
      <c r="AL89" s="6"/>
      <c r="AM89" s="6"/>
      <c r="AN89" s="6"/>
      <c r="AO89" s="15">
        <v>81</v>
      </c>
      <c r="AP89" s="9">
        <v>0.36666666666666664</v>
      </c>
      <c r="AQ89" s="9">
        <v>6.1299999999999999E-5</v>
      </c>
      <c r="AR89" s="9">
        <v>0.15922996</v>
      </c>
      <c r="AS89" s="9">
        <v>5.6779502105005868E-5</v>
      </c>
      <c r="AT89" s="6">
        <v>6</v>
      </c>
      <c r="AU89" s="6"/>
      <c r="AV89" s="6"/>
      <c r="AW89" s="6"/>
      <c r="AX89" s="15">
        <v>81</v>
      </c>
      <c r="AY89" s="9">
        <v>0.36666666666666664</v>
      </c>
      <c r="AZ89" s="9">
        <v>9.6519999999999993E-4</v>
      </c>
      <c r="BA89" s="9">
        <v>0.15469888000000001</v>
      </c>
      <c r="BB89" s="9">
        <v>8.9590244332732067E-4</v>
      </c>
      <c r="BC89" s="6">
        <v>6</v>
      </c>
      <c r="BD89" s="6"/>
      <c r="BE89" s="6"/>
      <c r="BF89" s="6"/>
      <c r="BG89" s="15">
        <v>81</v>
      </c>
      <c r="BH89" s="9">
        <v>0.36666666666666664</v>
      </c>
      <c r="BI89" s="9">
        <v>1.01E-3</v>
      </c>
      <c r="BJ89" s="9">
        <v>0.15170085999999999</v>
      </c>
      <c r="BK89" s="9">
        <v>9.3879220790178772E-4</v>
      </c>
      <c r="BL89" s="6">
        <v>6</v>
      </c>
      <c r="BM89" s="6"/>
      <c r="BN89" s="6"/>
      <c r="BO89" s="6"/>
      <c r="BP89" s="15">
        <v>81</v>
      </c>
      <c r="BQ89" s="9">
        <v>0.36666666666666664</v>
      </c>
      <c r="BR89" s="9">
        <v>1.0579999999999999E-3</v>
      </c>
      <c r="BS89" s="9">
        <v>0.15167074999999999</v>
      </c>
      <c r="BT89" s="9">
        <v>9.8342179741314653E-4</v>
      </c>
      <c r="BU89" s="6">
        <v>6</v>
      </c>
      <c r="BV89" s="6"/>
      <c r="BW89" s="6"/>
      <c r="BX89" s="6"/>
      <c r="BY89" s="15">
        <v>81</v>
      </c>
      <c r="BZ89" s="9">
        <v>0.36666666666666664</v>
      </c>
      <c r="CA89" s="9">
        <v>1.1243000000000002E-3</v>
      </c>
      <c r="CB89" s="9">
        <v>0.15086487000000001</v>
      </c>
      <c r="CC89" s="9">
        <v>1.0454399732489081E-3</v>
      </c>
      <c r="CD89" s="6">
        <v>6</v>
      </c>
      <c r="CE89" s="6"/>
      <c r="CF89" s="6"/>
      <c r="CG89" s="6"/>
      <c r="CH89" s="15">
        <v>81</v>
      </c>
      <c r="CI89" s="9">
        <v>0.36666666666666664</v>
      </c>
      <c r="CJ89" s="9">
        <v>1.2033E-3</v>
      </c>
      <c r="CK89" s="9">
        <v>0.15475285</v>
      </c>
      <c r="CL89" s="9">
        <v>1.1168798468848878E-3</v>
      </c>
      <c r="CM89" s="6">
        <v>6</v>
      </c>
      <c r="CN89" s="6"/>
      <c r="CO89" s="6"/>
      <c r="CP89" s="6"/>
      <c r="CQ89" s="15">
        <v>81</v>
      </c>
      <c r="CR89" s="9">
        <v>0.36666666666666664</v>
      </c>
      <c r="CS89" s="9">
        <v>1.2856E-3</v>
      </c>
      <c r="CT89" s="9">
        <v>0.15230721</v>
      </c>
      <c r="CU89" s="9">
        <v>1.1946249356415892E-3</v>
      </c>
      <c r="CV89" s="6">
        <v>6</v>
      </c>
      <c r="CW89" s="6"/>
      <c r="CX89" s="6"/>
      <c r="CY89" s="6"/>
      <c r="CZ89" s="15">
        <v>81</v>
      </c>
      <c r="DA89" s="9">
        <v>0.36666666666666664</v>
      </c>
      <c r="DB89" s="9">
        <v>1.1804999999999999E-3</v>
      </c>
      <c r="DC89" s="9">
        <v>0.15284408999999999</v>
      </c>
      <c r="DD89" s="9">
        <v>1.0966888282039559E-3</v>
      </c>
      <c r="DE89" s="6">
        <v>6</v>
      </c>
      <c r="DF89" s="6"/>
      <c r="DG89" s="6"/>
      <c r="DH89" s="6"/>
      <c r="DI89" s="15">
        <v>81</v>
      </c>
      <c r="DJ89" s="9">
        <v>0.36666666666666664</v>
      </c>
      <c r="DK89" s="9">
        <v>1.4991E-3</v>
      </c>
      <c r="DL89" s="9">
        <v>0.15030188999999999</v>
      </c>
      <c r="DM89" s="9">
        <v>1.3943158234936365E-3</v>
      </c>
      <c r="DN89" s="6">
        <v>6</v>
      </c>
      <c r="DO89" s="6"/>
      <c r="DP89" s="6"/>
      <c r="DQ89" s="6"/>
      <c r="DR89" s="15">
        <v>81</v>
      </c>
      <c r="DS89" s="9">
        <v>0.36666666666666664</v>
      </c>
      <c r="DT89" s="9">
        <v>1.3930000000000001E-3</v>
      </c>
      <c r="DU89" s="9">
        <v>0.15029832000000001</v>
      </c>
      <c r="DV89" s="9">
        <v>1.2956342359648466E-3</v>
      </c>
      <c r="DW89" s="6">
        <v>6</v>
      </c>
      <c r="DX89" s="6"/>
      <c r="DY89" s="6"/>
      <c r="DZ89" s="6"/>
      <c r="EA89" s="15">
        <v>81</v>
      </c>
      <c r="EB89" s="9">
        <v>0.36666666666666664</v>
      </c>
      <c r="EC89" s="9">
        <v>1.7913999999999999E-3</v>
      </c>
      <c r="ED89" s="9">
        <v>0.14486280000000001</v>
      </c>
      <c r="EE89" s="9">
        <v>1.670409876724735E-3</v>
      </c>
      <c r="EF89" s="6">
        <v>6</v>
      </c>
      <c r="EG89" s="6"/>
      <c r="EH89" s="6"/>
      <c r="EI89" s="6"/>
      <c r="EJ89" s="15">
        <v>81</v>
      </c>
      <c r="EK89" s="9">
        <v>0.36666666666666664</v>
      </c>
      <c r="EL89" s="9">
        <v>1.933E-3</v>
      </c>
      <c r="EM89" s="9">
        <v>0.14283757999999999</v>
      </c>
      <c r="EN89" s="9">
        <v>1.804149915589441E-3</v>
      </c>
      <c r="EO89" s="6">
        <v>6</v>
      </c>
      <c r="EP89" s="6"/>
      <c r="EQ89" s="6"/>
      <c r="ER89" s="6"/>
      <c r="ES89" s="15">
        <v>81</v>
      </c>
      <c r="ET89" s="9">
        <v>0.36666666666666664</v>
      </c>
      <c r="EU89" s="9">
        <v>2.0011999999999999E-3</v>
      </c>
      <c r="EV89" s="9">
        <v>0.14098441</v>
      </c>
      <c r="EW89" s="9">
        <v>1.869420460460841E-3</v>
      </c>
      <c r="EX89" s="6">
        <v>6</v>
      </c>
      <c r="EY89" s="6"/>
      <c r="EZ89" s="6"/>
      <c r="FA89" s="6"/>
      <c r="FB89" s="15">
        <v>81</v>
      </c>
      <c r="FC89" s="9">
        <v>0.36666666666666664</v>
      </c>
      <c r="FD89" s="9">
        <v>1.6607E-3</v>
      </c>
      <c r="FE89" s="9">
        <v>0.13946267000000001</v>
      </c>
      <c r="FF89" s="9">
        <v>1.5524458909039957E-3</v>
      </c>
      <c r="FG89" s="6">
        <v>6</v>
      </c>
      <c r="FH89" s="6"/>
      <c r="FI89" s="6"/>
      <c r="FJ89" s="6"/>
      <c r="FK89" s="15">
        <v>81</v>
      </c>
      <c r="FL89" s="9">
        <v>0.36666666666666664</v>
      </c>
      <c r="FM89" s="9">
        <v>1.7569E-3</v>
      </c>
      <c r="FN89" s="9">
        <v>0.13729061000000001</v>
      </c>
      <c r="FO89" s="9">
        <v>1.6440441506961037E-3</v>
      </c>
      <c r="FP89" s="6">
        <v>6</v>
      </c>
      <c r="FQ89" s="6"/>
      <c r="FR89" s="6"/>
      <c r="FS89" s="6"/>
      <c r="FT89" s="15">
        <v>81</v>
      </c>
      <c r="FU89" s="9">
        <v>0.36666666666666664</v>
      </c>
      <c r="FV89" s="9">
        <v>1.256E-3</v>
      </c>
      <c r="FW89" s="9">
        <v>0.13578388999999999</v>
      </c>
      <c r="FX89" s="9">
        <v>1.1761489749630828E-3</v>
      </c>
      <c r="FY89" s="6">
        <v>6</v>
      </c>
      <c r="FZ89" s="6"/>
      <c r="GA89" s="6"/>
      <c r="GB89" s="6"/>
      <c r="GC89" s="15">
        <v>81</v>
      </c>
      <c r="GD89" s="9">
        <v>0.36666666666666664</v>
      </c>
      <c r="GE89" s="9">
        <v>1.0402E-3</v>
      </c>
      <c r="GF89" s="9">
        <v>0.13335382000000001</v>
      </c>
      <c r="GG89" s="9">
        <v>9.7517809088633529E-4</v>
      </c>
      <c r="GH89" s="6">
        <v>6</v>
      </c>
      <c r="GI89" s="6"/>
      <c r="GJ89" s="6"/>
      <c r="GK89" s="6"/>
      <c r="GL89" s="15">
        <v>81</v>
      </c>
      <c r="GM89" s="9">
        <v>0.36666666666666664</v>
      </c>
      <c r="GN89" s="9">
        <v>9.0879999999999997E-4</v>
      </c>
      <c r="GO89" s="9">
        <v>0.13174499000000001</v>
      </c>
      <c r="GP89" s="9">
        <v>8.5263485198184749E-4</v>
      </c>
      <c r="GQ89" s="6">
        <v>6</v>
      </c>
      <c r="GR89" s="6"/>
      <c r="GS89" s="6"/>
      <c r="GT89" s="6"/>
      <c r="GU89" s="15">
        <v>81</v>
      </c>
      <c r="GV89" s="9">
        <v>0.36666666666666664</v>
      </c>
      <c r="GW89" s="9">
        <v>8.1110000000000004E-4</v>
      </c>
      <c r="GX89" s="9">
        <v>0.13077209000000001</v>
      </c>
      <c r="GY89" s="9">
        <v>7.6132026963857504E-4</v>
      </c>
      <c r="GZ89" s="6">
        <v>6</v>
      </c>
      <c r="HA89" s="6"/>
      <c r="HB89" s="6"/>
      <c r="HC89" s="6"/>
      <c r="HD89" s="15">
        <v>81</v>
      </c>
      <c r="HE89" s="9">
        <v>0.36666666666666664</v>
      </c>
      <c r="HF89" s="9">
        <v>7.7290000000000008E-4</v>
      </c>
      <c r="HG89" s="9">
        <v>0.12861132</v>
      </c>
      <c r="HH89" s="9">
        <v>7.2620117740024748E-4</v>
      </c>
      <c r="HI89" s="6">
        <v>6</v>
      </c>
      <c r="HJ89" s="6"/>
      <c r="HK89" s="6"/>
      <c r="HL89" s="6"/>
      <c r="HM89" s="15">
        <v>81</v>
      </c>
      <c r="HN89" s="9">
        <v>0.36666666666666664</v>
      </c>
      <c r="HO89" s="9">
        <v>7.8169999999999997E-4</v>
      </c>
      <c r="HP89" s="9">
        <v>0.12813325</v>
      </c>
      <c r="HQ89" s="9">
        <v>7.3463447126331371E-4</v>
      </c>
      <c r="HR89" s="6">
        <v>6</v>
      </c>
      <c r="HS89" s="6"/>
      <c r="HT89" s="6"/>
      <c r="HU89" s="6"/>
      <c r="HV89" s="15">
        <v>81</v>
      </c>
      <c r="HW89" s="9">
        <v>0.36666666666666664</v>
      </c>
      <c r="HX89" s="9">
        <v>9.322E-4</v>
      </c>
      <c r="HY89" s="9">
        <v>0.12668419</v>
      </c>
      <c r="HZ89" s="9">
        <v>8.7666992915216965E-4</v>
      </c>
      <c r="IA89" s="6">
        <v>6</v>
      </c>
      <c r="IB89" s="6"/>
      <c r="IC89" s="6"/>
      <c r="ID89" s="6"/>
      <c r="IE89" s="15">
        <v>81</v>
      </c>
      <c r="IF89" s="9">
        <v>0.36666666666666664</v>
      </c>
      <c r="IG89" s="9">
        <v>8.4709999999999994E-4</v>
      </c>
      <c r="IH89" s="9">
        <v>0.12556055999999999</v>
      </c>
      <c r="II89" s="9">
        <v>7.9706033413677027E-4</v>
      </c>
      <c r="IJ89" s="6">
        <v>6</v>
      </c>
      <c r="IK89" s="6"/>
      <c r="IL89" s="6"/>
      <c r="IM89" s="6"/>
      <c r="IN89" s="15">
        <v>81</v>
      </c>
      <c r="IO89" s="9">
        <v>0.36666666666666664</v>
      </c>
      <c r="IP89" s="9">
        <v>1.0705000000000001E-3</v>
      </c>
      <c r="IQ89" s="9">
        <v>0.12545073000000001</v>
      </c>
      <c r="IR89" s="9">
        <v>1.0073157798284633E-3</v>
      </c>
      <c r="IS89" s="6">
        <v>6</v>
      </c>
      <c r="IT89" s="6"/>
      <c r="IU89" s="6"/>
      <c r="IV89" s="6"/>
      <c r="IW89" s="15">
        <v>81</v>
      </c>
      <c r="IX89" s="9">
        <v>0.36666666666666664</v>
      </c>
      <c r="IY89" s="9">
        <v>1.1134000000000001E-3</v>
      </c>
      <c r="IZ89" s="9">
        <v>0.12421718</v>
      </c>
      <c r="JA89" s="9">
        <v>1.0482920491191317E-3</v>
      </c>
      <c r="JB89" s="6">
        <v>6</v>
      </c>
      <c r="JC89" s="6"/>
      <c r="JD89" s="6"/>
      <c r="JE89" s="6"/>
      <c r="JF89" s="15">
        <v>81</v>
      </c>
      <c r="JG89" s="9">
        <v>0.36666666666666664</v>
      </c>
      <c r="JH89" s="9">
        <v>1.1427E-3</v>
      </c>
      <c r="JI89" s="9">
        <v>0.1228147</v>
      </c>
      <c r="JJ89" s="9">
        <v>1.0765895052465217E-3</v>
      </c>
      <c r="JK89" s="6">
        <v>6</v>
      </c>
      <c r="JL89" s="6"/>
      <c r="JM89" s="6"/>
      <c r="JN89" s="6"/>
      <c r="JO89" s="15">
        <v>81</v>
      </c>
      <c r="JP89" s="9">
        <v>0.36666666666666664</v>
      </c>
      <c r="JQ89" s="9">
        <v>1.1375000000000001E-3</v>
      </c>
      <c r="JR89" s="9">
        <v>0.12246941</v>
      </c>
      <c r="JS89" s="9">
        <v>1.0718646241947274E-3</v>
      </c>
      <c r="JT89" s="6">
        <v>6</v>
      </c>
      <c r="JU89" s="6"/>
      <c r="JV89" s="6"/>
      <c r="JW89" s="6"/>
      <c r="JX89" s="15">
        <v>81</v>
      </c>
      <c r="JY89" s="9">
        <v>0.36666666666666664</v>
      </c>
      <c r="JZ89" s="9">
        <v>9.0603848554557235E-4</v>
      </c>
      <c r="KA89" s="9">
        <v>0.13210089145449899</v>
      </c>
      <c r="KB89" s="9">
        <v>6.8454271553915653E-3</v>
      </c>
      <c r="KC89" s="6">
        <v>6</v>
      </c>
      <c r="KD89" s="6"/>
      <c r="KE89" s="6"/>
      <c r="KF89" s="6"/>
      <c r="KG89" s="15">
        <v>81</v>
      </c>
      <c r="KH89" s="9">
        <v>0.36666666666666664</v>
      </c>
      <c r="KI89" s="9">
        <v>7.4955494442523565E-4</v>
      </c>
      <c r="KJ89" s="9">
        <v>0.13147265460129079</v>
      </c>
      <c r="KK89" s="9">
        <v>5.6902054870853428E-3</v>
      </c>
      <c r="KL89" s="6">
        <v>6</v>
      </c>
      <c r="KM89" s="6"/>
      <c r="KN89" s="6"/>
      <c r="KO89" s="6"/>
      <c r="KP89" s="15">
        <v>81</v>
      </c>
      <c r="KQ89" s="9">
        <v>0.36666666666666664</v>
      </c>
      <c r="KR89" s="9">
        <v>7.4704125255908372E-4</v>
      </c>
      <c r="KS89" s="9">
        <v>0.13154231089343149</v>
      </c>
      <c r="KT89" s="9">
        <v>5.6681218501657797E-3</v>
      </c>
      <c r="KU89" s="6">
        <v>6</v>
      </c>
      <c r="KV89" s="6"/>
      <c r="KW89" s="6"/>
      <c r="KX89" s="6"/>
      <c r="KY89" s="15">
        <v>81</v>
      </c>
      <c r="KZ89" s="9">
        <v>0.36666666666666664</v>
      </c>
      <c r="LA89" s="9">
        <v>7.4747290344579756E-4</v>
      </c>
      <c r="LB89" s="9">
        <v>0.13161200409057761</v>
      </c>
      <c r="LC89" s="9">
        <v>5.6683950227577997E-3</v>
      </c>
      <c r="LD89" s="6">
        <v>6</v>
      </c>
      <c r="LE89" s="6"/>
      <c r="LF89" s="6"/>
      <c r="LG89" s="6"/>
      <c r="LH89" s="15">
        <v>81</v>
      </c>
      <c r="LI89" s="9">
        <v>0.36666666666666664</v>
      </c>
      <c r="LJ89" s="9">
        <v>7.5253462411326651E-4</v>
      </c>
      <c r="LK89" s="9">
        <v>0.13168173421228199</v>
      </c>
      <c r="LL89" s="9">
        <v>5.703758435765839E-3</v>
      </c>
      <c r="LM89" s="6">
        <v>6</v>
      </c>
      <c r="LN89" s="6"/>
      <c r="LO89" s="6"/>
      <c r="LP89" s="6"/>
      <c r="LQ89" s="15">
        <v>81</v>
      </c>
      <c r="LR89" s="9">
        <v>0.36666666666666664</v>
      </c>
      <c r="LS89" s="9">
        <v>7.6363907809995086E-4</v>
      </c>
      <c r="LT89" s="9">
        <v>0.131751501278108</v>
      </c>
      <c r="LU89" s="9">
        <v>5.7848577474445273E-3</v>
      </c>
      <c r="LV89" s="6">
        <v>6</v>
      </c>
      <c r="LW89" s="6"/>
      <c r="LX89" s="6"/>
      <c r="LY89" s="6"/>
      <c r="LZ89" s="15">
        <v>81</v>
      </c>
      <c r="MA89" s="9">
        <v>0.36666666666666664</v>
      </c>
      <c r="MB89" s="9">
        <v>7.8167804788530277E-4</v>
      </c>
      <c r="MC89" s="9">
        <v>0.13182130530762909</v>
      </c>
      <c r="MD89" s="9">
        <v>5.9183727318349649E-3</v>
      </c>
      <c r="ME89" s="6">
        <v>6</v>
      </c>
      <c r="MF89" s="6"/>
      <c r="MG89" s="6"/>
      <c r="MH89" s="6"/>
      <c r="MI89" s="15">
        <v>81</v>
      </c>
      <c r="MJ89" s="9">
        <v>0.36666666666666664</v>
      </c>
      <c r="MK89" s="9">
        <v>8.0673553260593542E-4</v>
      </c>
      <c r="ML89" s="9">
        <v>0.13189114632042909</v>
      </c>
      <c r="MM89" s="9">
        <v>6.1048555815062747E-3</v>
      </c>
      <c r="MN89" s="6">
        <v>6</v>
      </c>
      <c r="MO89" s="6"/>
      <c r="MP89" s="6"/>
      <c r="MQ89" s="6"/>
      <c r="MR89" s="15">
        <v>81</v>
      </c>
      <c r="MS89" s="9">
        <v>0.36666666666666664</v>
      </c>
      <c r="MT89" s="9">
        <v>8.377591974899365E-4</v>
      </c>
      <c r="MU89" s="9">
        <v>0.13196102433610271</v>
      </c>
      <c r="MV89" s="9">
        <v>6.3362625898359315E-3</v>
      </c>
      <c r="MW89" s="6">
        <v>6</v>
      </c>
      <c r="MX89" s="6"/>
      <c r="MY89" s="6"/>
      <c r="MZ89" s="6"/>
      <c r="NA89" s="15">
        <v>81</v>
      </c>
      <c r="NB89" s="9">
        <v>0.36666666666666664</v>
      </c>
      <c r="NC89" s="9">
        <v>8.722394867011436E-4</v>
      </c>
      <c r="ND89" s="9">
        <v>0.1320309393742542</v>
      </c>
      <c r="NE89" s="9">
        <v>6.5935520383893012E-3</v>
      </c>
      <c r="NF89" s="6">
        <v>6</v>
      </c>
    </row>
    <row r="90" spans="1:370">
      <c r="A90" s="6"/>
      <c r="B90" s="6"/>
      <c r="C90" s="6"/>
      <c r="D90" s="15">
        <f t="shared" si="12"/>
        <v>82</v>
      </c>
      <c r="E90" s="9">
        <f t="shared" si="14"/>
        <v>0.39999999999999997</v>
      </c>
      <c r="F90" s="9">
        <f t="shared" si="13"/>
        <v>7.1100000000000007E-5</v>
      </c>
      <c r="G90" s="9">
        <f>'mu (tau) a'!B83</f>
        <v>0.17944800999999999</v>
      </c>
      <c r="H90" s="9">
        <f>F90*'qx (tau) a'!B83/G90</f>
        <v>6.5245879238226174E-5</v>
      </c>
      <c r="I90" s="6">
        <f t="shared" si="11"/>
        <v>6</v>
      </c>
      <c r="K90" s="6"/>
      <c r="L90" s="6"/>
      <c r="M90" s="6"/>
      <c r="N90" s="15">
        <v>82</v>
      </c>
      <c r="O90" s="9">
        <v>0.39999999999999997</v>
      </c>
      <c r="P90" s="9">
        <v>7.1100000000000007E-5</v>
      </c>
      <c r="Q90" s="9">
        <v>0.17944800999999999</v>
      </c>
      <c r="R90" s="9">
        <v>6.5245879238226174E-5</v>
      </c>
      <c r="S90" s="6">
        <v>6</v>
      </c>
      <c r="T90" s="6"/>
      <c r="U90" s="6"/>
      <c r="V90" s="6"/>
      <c r="W90" s="15">
        <v>82</v>
      </c>
      <c r="X90" s="9">
        <v>0.39999999999999997</v>
      </c>
      <c r="Y90" s="9">
        <v>6.0700000000000005E-5</v>
      </c>
      <c r="Z90" s="9">
        <v>0.17279173</v>
      </c>
      <c r="AA90" s="9">
        <v>5.587281926629243E-5</v>
      </c>
      <c r="AB90" s="6">
        <v>6</v>
      </c>
      <c r="AC90" s="6"/>
      <c r="AD90" s="6"/>
      <c r="AE90" s="6"/>
      <c r="AF90" s="15">
        <v>82</v>
      </c>
      <c r="AG90" s="9">
        <v>0.39999999999999997</v>
      </c>
      <c r="AH90" s="9">
        <v>5.4199999999999996E-5</v>
      </c>
      <c r="AI90" s="9">
        <v>0.17891306000000001</v>
      </c>
      <c r="AJ90" s="9">
        <v>4.9749574793477898E-5</v>
      </c>
      <c r="AK90" s="6">
        <v>6</v>
      </c>
      <c r="AL90" s="6"/>
      <c r="AM90" s="6"/>
      <c r="AN90" s="6"/>
      <c r="AO90" s="15">
        <v>82</v>
      </c>
      <c r="AP90" s="9">
        <v>0.39999999999999997</v>
      </c>
      <c r="AQ90" s="9">
        <v>6.1299999999999999E-5</v>
      </c>
      <c r="AR90" s="9">
        <v>0.17520964</v>
      </c>
      <c r="AS90" s="9">
        <v>5.6362385237478934E-5</v>
      </c>
      <c r="AT90" s="6">
        <v>6</v>
      </c>
      <c r="AU90" s="6"/>
      <c r="AV90" s="6"/>
      <c r="AW90" s="6"/>
      <c r="AX90" s="15">
        <v>82</v>
      </c>
      <c r="AY90" s="9">
        <v>0.39999999999999997</v>
      </c>
      <c r="AZ90" s="9">
        <v>9.6519999999999993E-4</v>
      </c>
      <c r="BA90" s="9">
        <v>0.1706453</v>
      </c>
      <c r="BB90" s="9">
        <v>8.8932080346777775E-4</v>
      </c>
      <c r="BC90" s="6">
        <v>6</v>
      </c>
      <c r="BD90" s="6"/>
      <c r="BE90" s="6"/>
      <c r="BF90" s="6"/>
      <c r="BG90" s="15">
        <v>82</v>
      </c>
      <c r="BH90" s="9">
        <v>0.39999999999999997</v>
      </c>
      <c r="BI90" s="9">
        <v>1.01E-3</v>
      </c>
      <c r="BJ90" s="9">
        <v>0.16757973000000001</v>
      </c>
      <c r="BK90" s="9">
        <v>9.3191496489462063E-4</v>
      </c>
      <c r="BL90" s="6">
        <v>6</v>
      </c>
      <c r="BM90" s="6"/>
      <c r="BN90" s="6"/>
      <c r="BO90" s="6"/>
      <c r="BP90" s="15">
        <v>82</v>
      </c>
      <c r="BQ90" s="9">
        <v>0.39999999999999997</v>
      </c>
      <c r="BR90" s="9">
        <v>1.0579999999999999E-3</v>
      </c>
      <c r="BS90" s="9">
        <v>0.16752512</v>
      </c>
      <c r="BT90" s="9">
        <v>9.7622861061075488E-4</v>
      </c>
      <c r="BU90" s="6">
        <v>6</v>
      </c>
      <c r="BV90" s="6"/>
      <c r="BW90" s="6"/>
      <c r="BX90" s="6"/>
      <c r="BY90" s="15">
        <v>82</v>
      </c>
      <c r="BZ90" s="9">
        <v>0.39999999999999997</v>
      </c>
      <c r="CA90" s="9">
        <v>1.1243000000000002E-3</v>
      </c>
      <c r="CB90" s="9">
        <v>0.16663237</v>
      </c>
      <c r="CC90" s="9">
        <v>1.037831811424155E-3</v>
      </c>
      <c r="CD90" s="6">
        <v>6</v>
      </c>
      <c r="CE90" s="6"/>
      <c r="CF90" s="6"/>
      <c r="CG90" s="6"/>
      <c r="CH90" s="15">
        <v>82</v>
      </c>
      <c r="CI90" s="9">
        <v>0.39999999999999997</v>
      </c>
      <c r="CJ90" s="9">
        <v>1.2033E-3</v>
      </c>
      <c r="CK90" s="9">
        <v>0.17044608999999999</v>
      </c>
      <c r="CL90" s="9">
        <v>1.1088042964435265E-3</v>
      </c>
      <c r="CM90" s="6">
        <v>6</v>
      </c>
      <c r="CN90" s="6"/>
      <c r="CO90" s="6"/>
      <c r="CP90" s="6"/>
      <c r="CQ90" s="15">
        <v>82</v>
      </c>
      <c r="CR90" s="9">
        <v>0.39999999999999997</v>
      </c>
      <c r="CS90" s="9">
        <v>1.2856E-3</v>
      </c>
      <c r="CT90" s="9">
        <v>0.16789834000000001</v>
      </c>
      <c r="CU90" s="9">
        <v>1.1860334686334599E-3</v>
      </c>
      <c r="CV90" s="6">
        <v>6</v>
      </c>
      <c r="CW90" s="6"/>
      <c r="CX90" s="6"/>
      <c r="CY90" s="6"/>
      <c r="CZ90" s="15">
        <v>82</v>
      </c>
      <c r="DA90" s="9">
        <v>0.39999999999999997</v>
      </c>
      <c r="DB90" s="9">
        <v>1.1804999999999999E-3</v>
      </c>
      <c r="DC90" s="9">
        <v>0.16832322999999999</v>
      </c>
      <c r="DD90" s="9">
        <v>1.0888598353002137E-3</v>
      </c>
      <c r="DE90" s="6">
        <v>6</v>
      </c>
      <c r="DF90" s="6"/>
      <c r="DG90" s="6"/>
      <c r="DH90" s="6"/>
      <c r="DI90" s="15">
        <v>82</v>
      </c>
      <c r="DJ90" s="9">
        <v>0.39999999999999997</v>
      </c>
      <c r="DK90" s="9">
        <v>1.4991E-3</v>
      </c>
      <c r="DL90" s="9">
        <v>0.16565177</v>
      </c>
      <c r="DM90" s="9">
        <v>1.3844330617052867E-3</v>
      </c>
      <c r="DN90" s="6">
        <v>6</v>
      </c>
      <c r="DO90" s="6"/>
      <c r="DP90" s="6"/>
      <c r="DQ90" s="6"/>
      <c r="DR90" s="15">
        <v>82</v>
      </c>
      <c r="DS90" s="9">
        <v>0.39999999999999997</v>
      </c>
      <c r="DT90" s="9">
        <v>1.3930000000000001E-3</v>
      </c>
      <c r="DU90" s="9">
        <v>0.16553735</v>
      </c>
      <c r="DV90" s="9">
        <v>1.2865166820056021E-3</v>
      </c>
      <c r="DW90" s="6">
        <v>6</v>
      </c>
      <c r="DX90" s="6"/>
      <c r="DY90" s="6"/>
      <c r="DZ90" s="6"/>
      <c r="EA90" s="15">
        <v>82</v>
      </c>
      <c r="EB90" s="9">
        <v>0.39999999999999997</v>
      </c>
      <c r="EC90" s="9">
        <v>1.7913999999999999E-3</v>
      </c>
      <c r="ED90" s="9">
        <v>0.15996746000000001</v>
      </c>
      <c r="EE90" s="9">
        <v>1.6587286930104411E-3</v>
      </c>
      <c r="EF90" s="6">
        <v>6</v>
      </c>
      <c r="EG90" s="6"/>
      <c r="EH90" s="6"/>
      <c r="EI90" s="6"/>
      <c r="EJ90" s="15">
        <v>82</v>
      </c>
      <c r="EK90" s="9">
        <v>0.39999999999999997</v>
      </c>
      <c r="EL90" s="9">
        <v>1.933E-3</v>
      </c>
      <c r="EM90" s="9">
        <v>0.15779704999999999</v>
      </c>
      <c r="EN90" s="9">
        <v>1.791642016248086E-3</v>
      </c>
      <c r="EO90" s="6">
        <v>6</v>
      </c>
      <c r="EP90" s="6"/>
      <c r="EQ90" s="6"/>
      <c r="ER90" s="6"/>
      <c r="ES90" s="15">
        <v>82</v>
      </c>
      <c r="ET90" s="9">
        <v>0.39999999999999997</v>
      </c>
      <c r="EU90" s="9">
        <v>2.0011999999999999E-3</v>
      </c>
      <c r="EV90" s="9">
        <v>0.15580487000000001</v>
      </c>
      <c r="EW90" s="9">
        <v>1.856568754237271E-3</v>
      </c>
      <c r="EX90" s="6">
        <v>6</v>
      </c>
      <c r="EY90" s="6"/>
      <c r="EZ90" s="6"/>
      <c r="FA90" s="6"/>
      <c r="FB90" s="15">
        <v>82</v>
      </c>
      <c r="FC90" s="9">
        <v>0.39999999999999997</v>
      </c>
      <c r="FD90" s="9">
        <v>1.6607E-3</v>
      </c>
      <c r="FE90" s="9">
        <v>0.15411796</v>
      </c>
      <c r="FF90" s="9">
        <v>1.5418839194925758E-3</v>
      </c>
      <c r="FG90" s="6">
        <v>6</v>
      </c>
      <c r="FH90" s="6"/>
      <c r="FI90" s="6"/>
      <c r="FJ90" s="6"/>
      <c r="FK90" s="15">
        <v>82</v>
      </c>
      <c r="FL90" s="9">
        <v>0.39999999999999997</v>
      </c>
      <c r="FM90" s="9">
        <v>1.7569E-3</v>
      </c>
      <c r="FN90" s="9">
        <v>0.15180046999999999</v>
      </c>
      <c r="FO90" s="9">
        <v>1.632958033015313E-3</v>
      </c>
      <c r="FP90" s="6">
        <v>6</v>
      </c>
      <c r="FQ90" s="6"/>
      <c r="FR90" s="6"/>
      <c r="FS90" s="6"/>
      <c r="FT90" s="15">
        <v>82</v>
      </c>
      <c r="FU90" s="9">
        <v>0.39999999999999997</v>
      </c>
      <c r="FV90" s="9">
        <v>1.256E-3</v>
      </c>
      <c r="FW90" s="9">
        <v>0.15014488000000001</v>
      </c>
      <c r="FX90" s="9">
        <v>1.1682934110040916E-3</v>
      </c>
      <c r="FY90" s="6">
        <v>6</v>
      </c>
      <c r="FZ90" s="6"/>
      <c r="GA90" s="6"/>
      <c r="GB90" s="6"/>
      <c r="GC90" s="15">
        <v>82</v>
      </c>
      <c r="GD90" s="9">
        <v>0.39999999999999997</v>
      </c>
      <c r="GE90" s="9">
        <v>1.0402E-3</v>
      </c>
      <c r="GF90" s="9">
        <v>0.14750179999999999</v>
      </c>
      <c r="GG90" s="9">
        <v>9.6875358890535594E-4</v>
      </c>
      <c r="GH90" s="6">
        <v>6</v>
      </c>
      <c r="GI90" s="6"/>
      <c r="GJ90" s="6"/>
      <c r="GK90" s="6"/>
      <c r="GL90" s="15">
        <v>82</v>
      </c>
      <c r="GM90" s="9">
        <v>0.39999999999999997</v>
      </c>
      <c r="GN90" s="9">
        <v>9.0879999999999997E-4</v>
      </c>
      <c r="GO90" s="9">
        <v>0.14571724</v>
      </c>
      <c r="GP90" s="9">
        <v>8.4708275440846948E-4</v>
      </c>
      <c r="GQ90" s="6">
        <v>6</v>
      </c>
      <c r="GR90" s="6"/>
      <c r="GS90" s="6"/>
      <c r="GT90" s="6"/>
      <c r="GU90" s="15">
        <v>82</v>
      </c>
      <c r="GV90" s="9">
        <v>0.39999999999999997</v>
      </c>
      <c r="GW90" s="9">
        <v>8.1110000000000004E-4</v>
      </c>
      <c r="GX90" s="9">
        <v>0.1446422</v>
      </c>
      <c r="GY90" s="9">
        <v>7.5639655592904423E-4</v>
      </c>
      <c r="GZ90" s="6">
        <v>6</v>
      </c>
      <c r="HA90" s="6"/>
      <c r="HB90" s="6"/>
      <c r="HC90" s="6"/>
      <c r="HD90" s="15">
        <v>82</v>
      </c>
      <c r="HE90" s="9">
        <v>0.39999999999999997</v>
      </c>
      <c r="HF90" s="9">
        <v>7.7290000000000008E-4</v>
      </c>
      <c r="HG90" s="9">
        <v>0.14233130999999999</v>
      </c>
      <c r="HH90" s="9">
        <v>7.2155043674508449E-4</v>
      </c>
      <c r="HI90" s="6">
        <v>6</v>
      </c>
      <c r="HJ90" s="6"/>
      <c r="HK90" s="6"/>
      <c r="HL90" s="6"/>
      <c r="HM90" s="15">
        <v>82</v>
      </c>
      <c r="HN90" s="9">
        <v>0.39999999999999997</v>
      </c>
      <c r="HO90" s="9">
        <v>7.8169999999999997E-4</v>
      </c>
      <c r="HP90" s="9">
        <v>0.14180634</v>
      </c>
      <c r="HQ90" s="9">
        <v>7.2994462295550408E-4</v>
      </c>
      <c r="HR90" s="6">
        <v>6</v>
      </c>
      <c r="HS90" s="6"/>
      <c r="HT90" s="6"/>
      <c r="HU90" s="6"/>
      <c r="HV90" s="15">
        <v>82</v>
      </c>
      <c r="HW90" s="9">
        <v>0.39999999999999997</v>
      </c>
      <c r="HX90" s="9">
        <v>9.322E-4</v>
      </c>
      <c r="HY90" s="9">
        <v>0.14025203</v>
      </c>
      <c r="HZ90" s="9">
        <v>8.7111237253393063E-4</v>
      </c>
      <c r="IA90" s="6">
        <v>6</v>
      </c>
      <c r="IB90" s="6"/>
      <c r="IC90" s="6"/>
      <c r="ID90" s="6"/>
      <c r="IE90" s="15">
        <v>82</v>
      </c>
      <c r="IF90" s="9">
        <v>0.39999999999999997</v>
      </c>
      <c r="IG90" s="9">
        <v>8.4709999999999994E-4</v>
      </c>
      <c r="IH90" s="9">
        <v>0.13906123000000001</v>
      </c>
      <c r="II90" s="9">
        <v>7.9202966693160974E-4</v>
      </c>
      <c r="IJ90" s="6">
        <v>6</v>
      </c>
      <c r="IK90" s="6"/>
      <c r="IL90" s="6"/>
      <c r="IM90" s="6"/>
      <c r="IN90" s="15">
        <v>82</v>
      </c>
      <c r="IO90" s="9">
        <v>0.39999999999999997</v>
      </c>
      <c r="IP90" s="9">
        <v>1.0705000000000001E-3</v>
      </c>
      <c r="IQ90" s="9">
        <v>0.13892467999999999</v>
      </c>
      <c r="IR90" s="9">
        <v>1.0009702387653511E-3</v>
      </c>
      <c r="IS90" s="6">
        <v>6</v>
      </c>
      <c r="IT90" s="6"/>
      <c r="IU90" s="6"/>
      <c r="IV90" s="6"/>
      <c r="IW90" s="15">
        <v>82</v>
      </c>
      <c r="IX90" s="9">
        <v>0.39999999999999997</v>
      </c>
      <c r="IY90" s="9">
        <v>1.1134000000000001E-3</v>
      </c>
      <c r="IZ90" s="9">
        <v>0.13762103000000001</v>
      </c>
      <c r="JA90" s="9">
        <v>1.0417187571405331E-3</v>
      </c>
      <c r="JB90" s="6">
        <v>6</v>
      </c>
      <c r="JC90" s="6"/>
      <c r="JD90" s="6"/>
      <c r="JE90" s="6"/>
      <c r="JF90" s="15">
        <v>82</v>
      </c>
      <c r="JG90" s="9">
        <v>0.39999999999999997</v>
      </c>
      <c r="JH90" s="9">
        <v>1.1427E-3</v>
      </c>
      <c r="JI90" s="9">
        <v>0.13611439</v>
      </c>
      <c r="JJ90" s="9">
        <v>1.0698865593637822E-3</v>
      </c>
      <c r="JK90" s="6">
        <v>6</v>
      </c>
      <c r="JL90" s="6"/>
      <c r="JM90" s="6"/>
      <c r="JN90" s="6"/>
      <c r="JO90" s="15">
        <v>82</v>
      </c>
      <c r="JP90" s="9">
        <v>0.39999999999999997</v>
      </c>
      <c r="JQ90" s="9">
        <v>1.1375000000000001E-3</v>
      </c>
      <c r="JR90" s="9">
        <v>0.13569107</v>
      </c>
      <c r="JS90" s="9">
        <v>1.0652290392064857E-3</v>
      </c>
      <c r="JT90" s="6">
        <v>6</v>
      </c>
      <c r="JU90" s="6"/>
      <c r="JV90" s="6"/>
      <c r="JW90" s="6"/>
      <c r="JX90" s="15">
        <v>82</v>
      </c>
      <c r="JY90" s="9">
        <v>0.39999999999999997</v>
      </c>
      <c r="JZ90" s="9">
        <v>8.722394867011436E-4</v>
      </c>
      <c r="KA90" s="9">
        <v>0.14606191073166991</v>
      </c>
      <c r="KB90" s="9">
        <v>5.9601669113451532E-3</v>
      </c>
      <c r="KC90" s="6">
        <v>6</v>
      </c>
      <c r="KD90" s="6"/>
      <c r="KE90" s="6"/>
      <c r="KF90" s="6"/>
      <c r="KG90" s="15">
        <v>82</v>
      </c>
      <c r="KH90" s="9">
        <v>0.39999999999999997</v>
      </c>
      <c r="KI90" s="9">
        <v>9.0603848554557235E-4</v>
      </c>
      <c r="KJ90" s="9">
        <v>0.14613732367804219</v>
      </c>
      <c r="KK90" s="9">
        <v>6.1879301788036077E-3</v>
      </c>
      <c r="KL90" s="6">
        <v>6</v>
      </c>
      <c r="KM90" s="6"/>
      <c r="KN90" s="6"/>
      <c r="KO90" s="6"/>
      <c r="KP90" s="15">
        <v>82</v>
      </c>
      <c r="KQ90" s="9">
        <v>0.39999999999999997</v>
      </c>
      <c r="KR90" s="9">
        <v>7.4955494442523565E-4</v>
      </c>
      <c r="KS90" s="9">
        <v>0.1454600064590558</v>
      </c>
      <c r="KT90" s="9">
        <v>5.143040343594414E-3</v>
      </c>
      <c r="KU90" s="6">
        <v>6</v>
      </c>
      <c r="KV90" s="6"/>
      <c r="KW90" s="6"/>
      <c r="KX90" s="6"/>
      <c r="KY90" s="15">
        <v>82</v>
      </c>
      <c r="KZ90" s="9">
        <v>0.39999999999999997</v>
      </c>
      <c r="LA90" s="9">
        <v>7.4704125255908372E-4</v>
      </c>
      <c r="LB90" s="9">
        <v>0.14553510863738181</v>
      </c>
      <c r="LC90" s="9">
        <v>5.1231487641779355E-3</v>
      </c>
      <c r="LD90" s="6">
        <v>6</v>
      </c>
      <c r="LE90" s="6"/>
      <c r="LF90" s="6"/>
      <c r="LG90" s="6"/>
      <c r="LH90" s="15">
        <v>82</v>
      </c>
      <c r="LI90" s="9">
        <v>0.39999999999999997</v>
      </c>
      <c r="LJ90" s="9">
        <v>7.4747290344579756E-4</v>
      </c>
      <c r="LK90" s="9">
        <v>0.1456102495915701</v>
      </c>
      <c r="LL90" s="9">
        <v>5.1234639217615013E-3</v>
      </c>
      <c r="LM90" s="6">
        <v>6</v>
      </c>
      <c r="LN90" s="6"/>
      <c r="LO90" s="6"/>
      <c r="LP90" s="6"/>
      <c r="LQ90" s="15">
        <v>82</v>
      </c>
      <c r="LR90" s="9">
        <v>0.39999999999999997</v>
      </c>
      <c r="LS90" s="9">
        <v>7.5253462411326651E-4</v>
      </c>
      <c r="LT90" s="9">
        <v>0.14568542934164111</v>
      </c>
      <c r="LU90" s="9">
        <v>5.1554963088642665E-3</v>
      </c>
      <c r="LV90" s="6">
        <v>6</v>
      </c>
      <c r="LW90" s="6"/>
      <c r="LX90" s="6"/>
      <c r="LY90" s="6"/>
      <c r="LZ90" s="15">
        <v>82</v>
      </c>
      <c r="MA90" s="9">
        <v>0.39999999999999997</v>
      </c>
      <c r="MB90" s="9">
        <v>7.6363907809995086E-4</v>
      </c>
      <c r="MC90" s="9">
        <v>0.14576064790762541</v>
      </c>
      <c r="MD90" s="9">
        <v>5.2288701819948264E-3</v>
      </c>
      <c r="ME90" s="6">
        <v>6</v>
      </c>
      <c r="MF90" s="6"/>
      <c r="MG90" s="6"/>
      <c r="MH90" s="6"/>
      <c r="MI90" s="15">
        <v>82</v>
      </c>
      <c r="MJ90" s="9">
        <v>0.39999999999999997</v>
      </c>
      <c r="MK90" s="9">
        <v>7.8167804788530277E-4</v>
      </c>
      <c r="ML90" s="9">
        <v>0.14583590530956389</v>
      </c>
      <c r="MM90" s="9">
        <v>5.3496245767677714E-3</v>
      </c>
      <c r="MN90" s="6">
        <v>6</v>
      </c>
      <c r="MO90" s="6"/>
      <c r="MP90" s="6"/>
      <c r="MQ90" s="6"/>
      <c r="MR90" s="15">
        <v>82</v>
      </c>
      <c r="MS90" s="9">
        <v>0.39999999999999997</v>
      </c>
      <c r="MT90" s="9">
        <v>8.0673553260593542E-4</v>
      </c>
      <c r="MU90" s="9">
        <v>0.145911201567508</v>
      </c>
      <c r="MV90" s="9">
        <v>5.5182604282282806E-3</v>
      </c>
      <c r="MW90" s="6">
        <v>6</v>
      </c>
      <c r="MX90" s="6"/>
      <c r="MY90" s="6"/>
      <c r="MZ90" s="6"/>
      <c r="NA90" s="15">
        <v>82</v>
      </c>
      <c r="NB90" s="9">
        <v>0.39999999999999997</v>
      </c>
      <c r="NC90" s="9">
        <v>8.377591974899365E-4</v>
      </c>
      <c r="ND90" s="9">
        <v>0.14598653670151929</v>
      </c>
      <c r="NE90" s="9">
        <v>5.7275093469807544E-3</v>
      </c>
      <c r="NF90" s="6">
        <v>6</v>
      </c>
    </row>
    <row r="91" spans="1:370">
      <c r="A91" s="6"/>
      <c r="B91" s="6"/>
      <c r="C91" s="6"/>
      <c r="D91" s="15">
        <f t="shared" si="12"/>
        <v>83</v>
      </c>
      <c r="E91" s="9">
        <f t="shared" si="14"/>
        <v>0.43333333333333329</v>
      </c>
      <c r="F91" s="9">
        <f t="shared" si="13"/>
        <v>7.1100000000000007E-5</v>
      </c>
      <c r="G91" s="9">
        <f>'mu (tau) a'!B84</f>
        <v>0.19316194</v>
      </c>
      <c r="H91" s="9">
        <f>F91*'qx (tau) a'!B84/G91</f>
        <v>6.4837892480268118E-5</v>
      </c>
      <c r="I91" s="6">
        <f t="shared" si="11"/>
        <v>6</v>
      </c>
      <c r="K91" s="6"/>
      <c r="L91" s="6"/>
      <c r="M91" s="6"/>
      <c r="N91" s="15">
        <v>83</v>
      </c>
      <c r="O91" s="9">
        <v>0.43333333333333329</v>
      </c>
      <c r="P91" s="9">
        <v>7.1100000000000007E-5</v>
      </c>
      <c r="Q91" s="9">
        <v>0.19316194</v>
      </c>
      <c r="R91" s="9">
        <v>6.4837892480268118E-5</v>
      </c>
      <c r="S91" s="6">
        <v>6</v>
      </c>
      <c r="T91" s="6"/>
      <c r="U91" s="6"/>
      <c r="V91" s="6"/>
      <c r="W91" s="15">
        <v>83</v>
      </c>
      <c r="X91" s="9">
        <v>0.43333333333333329</v>
      </c>
      <c r="Y91" s="9">
        <v>6.0700000000000005E-5</v>
      </c>
      <c r="Z91" s="9">
        <v>0.18655181000000001</v>
      </c>
      <c r="AA91" s="9">
        <v>5.5521209544951614E-5</v>
      </c>
      <c r="AB91" s="6">
        <v>6</v>
      </c>
      <c r="AC91" s="6"/>
      <c r="AD91" s="6"/>
      <c r="AE91" s="6"/>
      <c r="AF91" s="15">
        <v>83</v>
      </c>
      <c r="AG91" s="9">
        <v>0.43333333333333329</v>
      </c>
      <c r="AH91" s="9">
        <v>5.4199999999999996E-5</v>
      </c>
      <c r="AI91" s="9">
        <v>0.19269109000000001</v>
      </c>
      <c r="AJ91" s="9">
        <v>4.9436969535021053E-5</v>
      </c>
      <c r="AK91" s="6">
        <v>6</v>
      </c>
      <c r="AL91" s="6"/>
      <c r="AM91" s="6"/>
      <c r="AN91" s="6"/>
      <c r="AO91" s="15">
        <v>83</v>
      </c>
      <c r="AP91" s="9">
        <v>0.43333333333333329</v>
      </c>
      <c r="AQ91" s="9">
        <v>6.1299999999999999E-5</v>
      </c>
      <c r="AR91" s="9">
        <v>0.18899456000000001</v>
      </c>
      <c r="AS91" s="9">
        <v>5.6007448918106425E-5</v>
      </c>
      <c r="AT91" s="6">
        <v>6</v>
      </c>
      <c r="AU91" s="6"/>
      <c r="AV91" s="6"/>
      <c r="AW91" s="6"/>
      <c r="AX91" s="15">
        <v>83</v>
      </c>
      <c r="AY91" s="9">
        <v>0.43333333333333329</v>
      </c>
      <c r="AZ91" s="9">
        <v>9.6519999999999993E-4</v>
      </c>
      <c r="BA91" s="9">
        <v>0.18441498000000001</v>
      </c>
      <c r="BB91" s="9">
        <v>8.8371489871375941E-4</v>
      </c>
      <c r="BC91" s="6">
        <v>6</v>
      </c>
      <c r="BD91" s="6"/>
      <c r="BE91" s="6"/>
      <c r="BF91" s="6"/>
      <c r="BG91" s="15">
        <v>83</v>
      </c>
      <c r="BH91" s="9">
        <v>0.43333333333333329</v>
      </c>
      <c r="BI91" s="9">
        <v>1.01E-3</v>
      </c>
      <c r="BJ91" s="9">
        <v>0.18129275</v>
      </c>
      <c r="BK91" s="9">
        <v>9.2605633981502299E-4</v>
      </c>
      <c r="BL91" s="6">
        <v>6</v>
      </c>
      <c r="BM91" s="6"/>
      <c r="BN91" s="6"/>
      <c r="BO91" s="6"/>
      <c r="BP91" s="15">
        <v>83</v>
      </c>
      <c r="BQ91" s="9">
        <v>0.43333333333333329</v>
      </c>
      <c r="BR91" s="9">
        <v>1.0579999999999999E-3</v>
      </c>
      <c r="BS91" s="9">
        <v>0.18121493</v>
      </c>
      <c r="BT91" s="9">
        <v>9.701015140419169E-4</v>
      </c>
      <c r="BU91" s="6">
        <v>6</v>
      </c>
      <c r="BV91" s="6"/>
      <c r="BW91" s="6"/>
      <c r="BX91" s="6"/>
      <c r="BY91" s="15">
        <v>83</v>
      </c>
      <c r="BZ91" s="9">
        <v>0.43333333333333329</v>
      </c>
      <c r="CA91" s="9">
        <v>1.1243000000000002E-3</v>
      </c>
      <c r="CB91" s="9">
        <v>0.18024228</v>
      </c>
      <c r="CC91" s="9">
        <v>1.0313532412761313E-3</v>
      </c>
      <c r="CD91" s="6">
        <v>6</v>
      </c>
      <c r="CE91" s="6"/>
      <c r="CF91" s="6"/>
      <c r="CG91" s="6"/>
      <c r="CH91" s="15">
        <v>83</v>
      </c>
      <c r="CI91" s="9">
        <v>0.43333333333333329</v>
      </c>
      <c r="CJ91" s="9">
        <v>1.2033E-3</v>
      </c>
      <c r="CK91" s="9">
        <v>0.18400343999999999</v>
      </c>
      <c r="CL91" s="9">
        <v>1.1019213198677157E-3</v>
      </c>
      <c r="CM91" s="6">
        <v>6</v>
      </c>
      <c r="CN91" s="6"/>
      <c r="CO91" s="6"/>
      <c r="CP91" s="6"/>
      <c r="CQ91" s="15">
        <v>83</v>
      </c>
      <c r="CR91" s="9">
        <v>0.43333333333333329</v>
      </c>
      <c r="CS91" s="9">
        <v>1.2856E-3</v>
      </c>
      <c r="CT91" s="9">
        <v>0.18140081</v>
      </c>
      <c r="CU91" s="9">
        <v>1.1786921358509922E-3</v>
      </c>
      <c r="CV91" s="6">
        <v>6</v>
      </c>
      <c r="CW91" s="6"/>
      <c r="CX91" s="6"/>
      <c r="CY91" s="6"/>
      <c r="CZ91" s="15">
        <v>83</v>
      </c>
      <c r="DA91" s="9">
        <v>0.43333333333333329</v>
      </c>
      <c r="DB91" s="9">
        <v>1.1804999999999999E-3</v>
      </c>
      <c r="DC91" s="9">
        <v>0.18175981999999999</v>
      </c>
      <c r="DD91" s="9">
        <v>1.0821539777878301E-3</v>
      </c>
      <c r="DE91" s="6">
        <v>6</v>
      </c>
      <c r="DF91" s="6"/>
      <c r="DG91" s="6"/>
      <c r="DH91" s="6"/>
      <c r="DI91" s="15">
        <v>83</v>
      </c>
      <c r="DJ91" s="9">
        <v>0.43333333333333329</v>
      </c>
      <c r="DK91" s="9">
        <v>1.4991E-3</v>
      </c>
      <c r="DL91" s="9">
        <v>0.17897862</v>
      </c>
      <c r="DM91" s="9">
        <v>1.3759658009096282E-3</v>
      </c>
      <c r="DN91" s="6">
        <v>6</v>
      </c>
      <c r="DO91" s="6"/>
      <c r="DP91" s="6"/>
      <c r="DQ91" s="6"/>
      <c r="DR91" s="15">
        <v>83</v>
      </c>
      <c r="DS91" s="9">
        <v>0.43333333333333329</v>
      </c>
      <c r="DT91" s="9">
        <v>1.3930000000000001E-3</v>
      </c>
      <c r="DU91" s="9">
        <v>0.17880746</v>
      </c>
      <c r="DV91" s="9">
        <v>1.2786811506074747E-3</v>
      </c>
      <c r="DW91" s="6">
        <v>6</v>
      </c>
      <c r="DX91" s="6"/>
      <c r="DY91" s="6"/>
      <c r="DZ91" s="6"/>
      <c r="EA91" s="15">
        <v>83</v>
      </c>
      <c r="EB91" s="9">
        <v>0.43333333333333329</v>
      </c>
      <c r="EC91" s="9">
        <v>1.7913999999999999E-3</v>
      </c>
      <c r="ED91" s="9">
        <v>0.17316419999999999</v>
      </c>
      <c r="EE91" s="9">
        <v>1.6486559043035454E-3</v>
      </c>
      <c r="EF91" s="6">
        <v>6</v>
      </c>
      <c r="EG91" s="6"/>
      <c r="EH91" s="6"/>
      <c r="EI91" s="6"/>
      <c r="EJ91" s="15">
        <v>83</v>
      </c>
      <c r="EK91" s="9">
        <v>0.43333333333333329</v>
      </c>
      <c r="EL91" s="9">
        <v>1.933E-3</v>
      </c>
      <c r="EM91" s="9">
        <v>0.17088233999999999</v>
      </c>
      <c r="EN91" s="9">
        <v>1.7808426990758674E-3</v>
      </c>
      <c r="EO91" s="6">
        <v>6</v>
      </c>
      <c r="EP91" s="6"/>
      <c r="EQ91" s="6"/>
      <c r="ER91" s="6"/>
      <c r="ES91" s="15">
        <v>83</v>
      </c>
      <c r="ET91" s="9">
        <v>0.43333333333333329</v>
      </c>
      <c r="EU91" s="9">
        <v>2.0011999999999999E-3</v>
      </c>
      <c r="EV91" s="9">
        <v>0.16882082000000001</v>
      </c>
      <c r="EW91" s="9">
        <v>1.8454268602415269E-3</v>
      </c>
      <c r="EX91" s="6">
        <v>6</v>
      </c>
      <c r="EY91" s="6"/>
      <c r="EZ91" s="6"/>
      <c r="FA91" s="6"/>
      <c r="FB91" s="15">
        <v>83</v>
      </c>
      <c r="FC91" s="9">
        <v>0.43333333333333329</v>
      </c>
      <c r="FD91" s="9">
        <v>1.6607E-3</v>
      </c>
      <c r="FE91" s="9">
        <v>0.16705813999999999</v>
      </c>
      <c r="FF91" s="9">
        <v>1.5326769552324719E-3</v>
      </c>
      <c r="FG91" s="6">
        <v>6</v>
      </c>
      <c r="FH91" s="6"/>
      <c r="FI91" s="6"/>
      <c r="FJ91" s="6"/>
      <c r="FK91" s="15">
        <v>83</v>
      </c>
      <c r="FL91" s="9">
        <v>0.43333333333333329</v>
      </c>
      <c r="FM91" s="9">
        <v>1.7569E-3</v>
      </c>
      <c r="FN91" s="9">
        <v>0.16465695999999999</v>
      </c>
      <c r="FO91" s="9">
        <v>1.6232594986267208E-3</v>
      </c>
      <c r="FP91" s="6">
        <v>6</v>
      </c>
      <c r="FQ91" s="6"/>
      <c r="FR91" s="6"/>
      <c r="FS91" s="6"/>
      <c r="FT91" s="15">
        <v>83</v>
      </c>
      <c r="FU91" s="9">
        <v>0.43333333333333329</v>
      </c>
      <c r="FV91" s="9">
        <v>1.256E-3</v>
      </c>
      <c r="FW91" s="9">
        <v>0.16294645999999999</v>
      </c>
      <c r="FX91" s="9">
        <v>1.1613787124924346E-3</v>
      </c>
      <c r="FY91" s="6">
        <v>6</v>
      </c>
      <c r="FZ91" s="6"/>
      <c r="GA91" s="6"/>
      <c r="GB91" s="6"/>
      <c r="GC91" s="15">
        <v>83</v>
      </c>
      <c r="GD91" s="9">
        <v>0.43333333333333329</v>
      </c>
      <c r="GE91" s="9">
        <v>1.0402E-3</v>
      </c>
      <c r="GF91" s="9">
        <v>0.16017645999999999</v>
      </c>
      <c r="GG91" s="9">
        <v>9.6306945904535532E-4</v>
      </c>
      <c r="GH91" s="6">
        <v>6</v>
      </c>
      <c r="GI91" s="6"/>
      <c r="GJ91" s="6"/>
      <c r="GK91" s="6"/>
      <c r="GL91" s="15">
        <v>83</v>
      </c>
      <c r="GM91" s="9">
        <v>0.43333333333333329</v>
      </c>
      <c r="GN91" s="9">
        <v>9.0879999999999997E-4</v>
      </c>
      <c r="GO91" s="9">
        <v>0.15828526000000001</v>
      </c>
      <c r="GP91" s="9">
        <v>8.4215004894328102E-4</v>
      </c>
      <c r="GQ91" s="6">
        <v>6</v>
      </c>
      <c r="GR91" s="6"/>
      <c r="GS91" s="6"/>
      <c r="GT91" s="6"/>
      <c r="GU91" s="15">
        <v>83</v>
      </c>
      <c r="GV91" s="9">
        <v>0.43333333333333329</v>
      </c>
      <c r="GW91" s="9">
        <v>8.1110000000000004E-4</v>
      </c>
      <c r="GX91" s="9">
        <v>0.15714254999999999</v>
      </c>
      <c r="GY91" s="9">
        <v>7.5201335099882251E-4</v>
      </c>
      <c r="GZ91" s="6">
        <v>6</v>
      </c>
      <c r="HA91" s="6"/>
      <c r="HB91" s="6"/>
      <c r="HC91" s="6"/>
      <c r="HD91" s="15">
        <v>83</v>
      </c>
      <c r="HE91" s="9">
        <v>0.43333333333333329</v>
      </c>
      <c r="HF91" s="9">
        <v>7.7290000000000008E-4</v>
      </c>
      <c r="HG91" s="9">
        <v>0.15470275</v>
      </c>
      <c r="HH91" s="9">
        <v>7.1740756583189391E-4</v>
      </c>
      <c r="HI91" s="6">
        <v>6</v>
      </c>
      <c r="HJ91" s="6"/>
      <c r="HK91" s="6"/>
      <c r="HL91" s="6"/>
      <c r="HM91" s="15">
        <v>83</v>
      </c>
      <c r="HN91" s="9">
        <v>0.43333333333333329</v>
      </c>
      <c r="HO91" s="9">
        <v>7.8169999999999997E-4</v>
      </c>
      <c r="HP91" s="9">
        <v>0.15415562999999999</v>
      </c>
      <c r="HQ91" s="9">
        <v>7.2576001093829659E-4</v>
      </c>
      <c r="HR91" s="6">
        <v>6</v>
      </c>
      <c r="HS91" s="6"/>
      <c r="HT91" s="6"/>
      <c r="HU91" s="6"/>
      <c r="HV91" s="15">
        <v>83</v>
      </c>
      <c r="HW91" s="9">
        <v>0.43333333333333329</v>
      </c>
      <c r="HX91" s="9">
        <v>9.322E-4</v>
      </c>
      <c r="HY91" s="9">
        <v>0.15254756999999999</v>
      </c>
      <c r="HZ91" s="9">
        <v>8.6613649102375095E-4</v>
      </c>
      <c r="IA91" s="6">
        <v>6</v>
      </c>
      <c r="IB91" s="6"/>
      <c r="IC91" s="6"/>
      <c r="ID91" s="6"/>
      <c r="IE91" s="15">
        <v>83</v>
      </c>
      <c r="IF91" s="9">
        <v>0.43333333333333329</v>
      </c>
      <c r="IG91" s="9">
        <v>8.4709999999999994E-4</v>
      </c>
      <c r="IH91" s="9">
        <v>0.15132224</v>
      </c>
      <c r="II91" s="9">
        <v>7.8751569337065053E-4</v>
      </c>
      <c r="IJ91" s="6">
        <v>6</v>
      </c>
      <c r="IK91" s="6"/>
      <c r="IL91" s="6"/>
      <c r="IM91" s="6"/>
      <c r="IN91" s="15">
        <v>83</v>
      </c>
      <c r="IO91" s="9">
        <v>0.43333333333333329</v>
      </c>
      <c r="IP91" s="9">
        <v>1.0705000000000001E-3</v>
      </c>
      <c r="IQ91" s="9">
        <v>0.15123528</v>
      </c>
      <c r="IR91" s="9">
        <v>9.9524215249246085E-4</v>
      </c>
      <c r="IS91" s="6">
        <v>6</v>
      </c>
      <c r="IT91" s="6"/>
      <c r="IU91" s="6"/>
      <c r="IV91" s="6"/>
      <c r="IW91" s="15">
        <v>83</v>
      </c>
      <c r="IX91" s="9">
        <v>0.43333333333333329</v>
      </c>
      <c r="IY91" s="9">
        <v>1.1134000000000001E-3</v>
      </c>
      <c r="IZ91" s="9">
        <v>0.14987400000000001</v>
      </c>
      <c r="JA91" s="9">
        <v>1.035781665865994E-3</v>
      </c>
      <c r="JB91" s="6">
        <v>6</v>
      </c>
      <c r="JC91" s="6"/>
      <c r="JD91" s="6"/>
      <c r="JE91" s="6"/>
      <c r="JF91" s="15">
        <v>83</v>
      </c>
      <c r="JG91" s="9">
        <v>0.43333333333333329</v>
      </c>
      <c r="JH91" s="9">
        <v>1.1427E-3</v>
      </c>
      <c r="JI91" s="9">
        <v>0.14825268999999999</v>
      </c>
      <c r="JJ91" s="9">
        <v>1.0638413337053108E-3</v>
      </c>
      <c r="JK91" s="6">
        <v>6</v>
      </c>
      <c r="JL91" s="6"/>
      <c r="JM91" s="6"/>
      <c r="JN91" s="6"/>
      <c r="JO91" s="15">
        <v>83</v>
      </c>
      <c r="JP91" s="9">
        <v>0.43333333333333329</v>
      </c>
      <c r="JQ91" s="9">
        <v>1.1375000000000001E-3</v>
      </c>
      <c r="JR91" s="9">
        <v>0.14782830999999999</v>
      </c>
      <c r="JS91" s="9">
        <v>1.0592094344107701E-3</v>
      </c>
      <c r="JT91" s="6">
        <v>6</v>
      </c>
      <c r="JU91" s="6"/>
      <c r="JV91" s="6"/>
      <c r="JW91" s="6"/>
      <c r="JX91" s="15">
        <v>83</v>
      </c>
      <c r="JY91" s="9">
        <v>0.43333333333333329</v>
      </c>
      <c r="JZ91" s="9">
        <v>8.377591974899365E-4</v>
      </c>
      <c r="KA91" s="9">
        <v>0.15857964417970119</v>
      </c>
      <c r="KB91" s="9">
        <v>5.2726800847796469E-3</v>
      </c>
      <c r="KC91" s="6">
        <v>6</v>
      </c>
      <c r="KD91" s="6"/>
      <c r="KE91" s="6"/>
      <c r="KF91" s="6"/>
      <c r="KG91" s="15">
        <v>83</v>
      </c>
      <c r="KH91" s="9">
        <v>0.43333333333333329</v>
      </c>
      <c r="KI91" s="9">
        <v>8.722394867011436E-4</v>
      </c>
      <c r="KJ91" s="9">
        <v>0.15865836890782881</v>
      </c>
      <c r="KK91" s="9">
        <v>5.4869710280710041E-3</v>
      </c>
      <c r="KL91" s="6">
        <v>6</v>
      </c>
      <c r="KM91" s="6"/>
      <c r="KN91" s="6"/>
      <c r="KO91" s="6"/>
      <c r="KP91" s="15">
        <v>83</v>
      </c>
      <c r="KQ91" s="9">
        <v>0.43333333333333329</v>
      </c>
      <c r="KR91" s="9">
        <v>9.0603848554557235E-4</v>
      </c>
      <c r="KS91" s="9">
        <v>0.15873713271778719</v>
      </c>
      <c r="KT91" s="9">
        <v>5.6967632930254733E-3</v>
      </c>
      <c r="KU91" s="6">
        <v>6</v>
      </c>
      <c r="KV91" s="6"/>
      <c r="KW91" s="6"/>
      <c r="KX91" s="6"/>
      <c r="KY91" s="15">
        <v>83</v>
      </c>
      <c r="KZ91" s="9">
        <v>0.43333333333333329</v>
      </c>
      <c r="LA91" s="9">
        <v>7.4955494442523565E-4</v>
      </c>
      <c r="LB91" s="9">
        <v>0.15802966374635161</v>
      </c>
      <c r="LC91" s="9">
        <v>4.7339646860184558E-3</v>
      </c>
      <c r="LD91" s="6">
        <v>6</v>
      </c>
      <c r="LE91" s="6"/>
      <c r="LF91" s="6"/>
      <c r="LG91" s="6"/>
      <c r="LH91" s="15">
        <v>83</v>
      </c>
      <c r="LI91" s="9">
        <v>0.43333333333333329</v>
      </c>
      <c r="LJ91" s="9">
        <v>7.4704125255908372E-4</v>
      </c>
      <c r="LK91" s="9">
        <v>0.15810811544410189</v>
      </c>
      <c r="LL91" s="9">
        <v>4.7157480901377467E-3</v>
      </c>
      <c r="LM91" s="6">
        <v>6</v>
      </c>
      <c r="LN91" s="6"/>
      <c r="LO91" s="6"/>
      <c r="LP91" s="6"/>
      <c r="LQ91" s="15">
        <v>83</v>
      </c>
      <c r="LR91" s="9">
        <v>0.43333333333333329</v>
      </c>
      <c r="LS91" s="9">
        <v>7.4747290344579756E-4</v>
      </c>
      <c r="LT91" s="9">
        <v>0.15818660608814061</v>
      </c>
      <c r="LU91" s="9">
        <v>4.7161309701275311E-3</v>
      </c>
      <c r="LV91" s="6">
        <v>6</v>
      </c>
      <c r="LW91" s="6"/>
      <c r="LX91" s="6"/>
      <c r="LY91" s="6"/>
      <c r="LZ91" s="15">
        <v>83</v>
      </c>
      <c r="MA91" s="9">
        <v>0.43333333333333329</v>
      </c>
      <c r="MB91" s="9">
        <v>7.5253462411326651E-4</v>
      </c>
      <c r="MC91" s="9">
        <v>0.15826513569780229</v>
      </c>
      <c r="MD91" s="9">
        <v>4.7457104515488532E-3</v>
      </c>
      <c r="ME91" s="6">
        <v>6</v>
      </c>
      <c r="MF91" s="6"/>
      <c r="MG91" s="6"/>
      <c r="MH91" s="6"/>
      <c r="MI91" s="15">
        <v>83</v>
      </c>
      <c r="MJ91" s="9">
        <v>0.43333333333333329</v>
      </c>
      <c r="MK91" s="9">
        <v>7.6363907809995086E-4</v>
      </c>
      <c r="ML91" s="9">
        <v>0.15834370429243089</v>
      </c>
      <c r="MM91" s="9">
        <v>4.8133472671343597E-3</v>
      </c>
      <c r="MN91" s="6">
        <v>6</v>
      </c>
      <c r="MO91" s="6"/>
      <c r="MP91" s="6"/>
      <c r="MQ91" s="6"/>
      <c r="MR91" s="15">
        <v>83</v>
      </c>
      <c r="MS91" s="9">
        <v>0.43333333333333329</v>
      </c>
      <c r="MT91" s="9">
        <v>7.8167804788530277E-4</v>
      </c>
      <c r="MU91" s="9">
        <v>0.15842231189137981</v>
      </c>
      <c r="MV91" s="9">
        <v>4.9246028222473572E-3</v>
      </c>
      <c r="MW91" s="6">
        <v>6</v>
      </c>
      <c r="MX91" s="6"/>
      <c r="MY91" s="6"/>
      <c r="MZ91" s="6"/>
      <c r="NA91" s="15">
        <v>83</v>
      </c>
      <c r="NB91" s="9">
        <v>0.43333333333333329</v>
      </c>
      <c r="NC91" s="9">
        <v>8.0673553260593542E-4</v>
      </c>
      <c r="ND91" s="9">
        <v>0.1585009585140123</v>
      </c>
      <c r="NE91" s="9">
        <v>5.0799413799781194E-3</v>
      </c>
      <c r="NF91" s="6">
        <v>6</v>
      </c>
    </row>
    <row r="92" spans="1:370">
      <c r="A92" s="6"/>
      <c r="B92" s="6"/>
      <c r="C92" s="6"/>
      <c r="D92" s="15">
        <f t="shared" si="12"/>
        <v>84</v>
      </c>
      <c r="E92" s="9">
        <f t="shared" si="14"/>
        <v>0.46666666666666662</v>
      </c>
      <c r="F92" s="9">
        <f t="shared" si="13"/>
        <v>7.1100000000000007E-5</v>
      </c>
      <c r="G92" s="9">
        <f>'mu (tau) a'!B85</f>
        <v>0.20947231999999999</v>
      </c>
      <c r="H92" s="9">
        <f>F92*'qx (tau) a'!B85/G92</f>
        <v>6.4359257003502909E-5</v>
      </c>
      <c r="I92" s="6">
        <f t="shared" si="11"/>
        <v>6</v>
      </c>
      <c r="K92" s="6"/>
      <c r="L92" s="6"/>
      <c r="M92" s="6"/>
      <c r="N92" s="15">
        <v>84</v>
      </c>
      <c r="O92" s="9">
        <v>0.46666666666666662</v>
      </c>
      <c r="P92" s="9">
        <v>7.1100000000000007E-5</v>
      </c>
      <c r="Q92" s="9">
        <v>0.20947231999999999</v>
      </c>
      <c r="R92" s="9">
        <v>6.4359257003502909E-5</v>
      </c>
      <c r="S92" s="6">
        <v>6</v>
      </c>
      <c r="T92" s="6"/>
      <c r="U92" s="6"/>
      <c r="V92" s="6"/>
      <c r="W92" s="15">
        <v>84</v>
      </c>
      <c r="X92" s="9">
        <v>0.46666666666666662</v>
      </c>
      <c r="Y92" s="9">
        <v>6.0700000000000005E-5</v>
      </c>
      <c r="Z92" s="9">
        <v>0.20289135</v>
      </c>
      <c r="AA92" s="9">
        <v>5.5109390385543794E-5</v>
      </c>
      <c r="AB92" s="6">
        <v>6</v>
      </c>
      <c r="AC92" s="6"/>
      <c r="AD92" s="6"/>
      <c r="AE92" s="6"/>
      <c r="AF92" s="15">
        <v>84</v>
      </c>
      <c r="AG92" s="9">
        <v>0.46666666666666662</v>
      </c>
      <c r="AH92" s="9">
        <v>5.4199999999999996E-5</v>
      </c>
      <c r="AI92" s="9">
        <v>0.2090891</v>
      </c>
      <c r="AJ92" s="9">
        <v>4.9069999373472839E-5</v>
      </c>
      <c r="AK92" s="6">
        <v>6</v>
      </c>
      <c r="AL92" s="6"/>
      <c r="AM92" s="6"/>
      <c r="AN92" s="6"/>
      <c r="AO92" s="15">
        <v>84</v>
      </c>
      <c r="AP92" s="9">
        <v>0.46666666666666662</v>
      </c>
      <c r="AQ92" s="9">
        <v>6.1299999999999999E-5</v>
      </c>
      <c r="AR92" s="9">
        <v>0.20543910000000001</v>
      </c>
      <c r="AS92" s="9">
        <v>5.5589837017393471E-5</v>
      </c>
      <c r="AT92" s="6">
        <v>6</v>
      </c>
      <c r="AU92" s="6"/>
      <c r="AV92" s="6"/>
      <c r="AW92" s="6"/>
      <c r="AX92" s="15">
        <v>84</v>
      </c>
      <c r="AY92" s="9">
        <v>0.46666666666666662</v>
      </c>
      <c r="AZ92" s="9">
        <v>9.6519999999999993E-4</v>
      </c>
      <c r="BA92" s="9">
        <v>0.20082707999999999</v>
      </c>
      <c r="BB92" s="9">
        <v>8.7712478412771823E-4</v>
      </c>
      <c r="BC92" s="6">
        <v>6</v>
      </c>
      <c r="BD92" s="6"/>
      <c r="BE92" s="6"/>
      <c r="BF92" s="6"/>
      <c r="BG92" s="15">
        <v>84</v>
      </c>
      <c r="BH92" s="9">
        <v>0.46666666666666662</v>
      </c>
      <c r="BI92" s="9">
        <v>1.01E-3</v>
      </c>
      <c r="BJ92" s="9">
        <v>0.19766006</v>
      </c>
      <c r="BK92" s="9">
        <v>9.1915945436827251E-4</v>
      </c>
      <c r="BL92" s="6">
        <v>6</v>
      </c>
      <c r="BM92" s="6"/>
      <c r="BN92" s="6"/>
      <c r="BO92" s="6"/>
      <c r="BP92" s="15">
        <v>84</v>
      </c>
      <c r="BQ92" s="9">
        <v>0.46666666666666662</v>
      </c>
      <c r="BR92" s="9">
        <v>1.0579999999999999E-3</v>
      </c>
      <c r="BS92" s="9">
        <v>0.19756476000000001</v>
      </c>
      <c r="BT92" s="9">
        <v>9.6288404308541653E-4</v>
      </c>
      <c r="BU92" s="6">
        <v>6</v>
      </c>
      <c r="BV92" s="6"/>
      <c r="BW92" s="6"/>
      <c r="BX92" s="6"/>
      <c r="BY92" s="15">
        <v>84</v>
      </c>
      <c r="BZ92" s="9">
        <v>0.46666666666666662</v>
      </c>
      <c r="CA92" s="9">
        <v>1.1243000000000002E-3</v>
      </c>
      <c r="CB92" s="9">
        <v>0.19648832999999999</v>
      </c>
      <c r="CC92" s="9">
        <v>1.0237250200151838E-3</v>
      </c>
      <c r="CD92" s="6">
        <v>6</v>
      </c>
      <c r="CE92" s="6"/>
      <c r="CF92" s="6"/>
      <c r="CG92" s="6"/>
      <c r="CH92" s="15">
        <v>84</v>
      </c>
      <c r="CI92" s="9">
        <v>0.46666666666666662</v>
      </c>
      <c r="CJ92" s="9">
        <v>1.2033E-3</v>
      </c>
      <c r="CK92" s="9">
        <v>0.20016461999999999</v>
      </c>
      <c r="CL92" s="9">
        <v>1.0938272354325156E-3</v>
      </c>
      <c r="CM92" s="6">
        <v>6</v>
      </c>
      <c r="CN92" s="6"/>
      <c r="CO92" s="6"/>
      <c r="CP92" s="6"/>
      <c r="CQ92" s="15">
        <v>84</v>
      </c>
      <c r="CR92" s="9">
        <v>0.46666666666666662</v>
      </c>
      <c r="CS92" s="9">
        <v>1.2856E-3</v>
      </c>
      <c r="CT92" s="9">
        <v>0.19748184999999999</v>
      </c>
      <c r="CU92" s="9">
        <v>1.1700665383071913E-3</v>
      </c>
      <c r="CV92" s="6">
        <v>6</v>
      </c>
      <c r="CW92" s="6"/>
      <c r="CX92" s="6"/>
      <c r="CY92" s="6"/>
      <c r="CZ92" s="15">
        <v>84</v>
      </c>
      <c r="DA92" s="9">
        <v>0.46666666666666662</v>
      </c>
      <c r="DB92" s="9">
        <v>1.1804999999999999E-3</v>
      </c>
      <c r="DC92" s="9">
        <v>0.19775659000000001</v>
      </c>
      <c r="DD92" s="9">
        <v>1.0742772845901115E-3</v>
      </c>
      <c r="DE92" s="6">
        <v>6</v>
      </c>
      <c r="DF92" s="6"/>
      <c r="DG92" s="6"/>
      <c r="DH92" s="6"/>
      <c r="DI92" s="15">
        <v>84</v>
      </c>
      <c r="DJ92" s="9">
        <v>0.46666666666666662</v>
      </c>
      <c r="DK92" s="9">
        <v>1.4991E-3</v>
      </c>
      <c r="DL92" s="9">
        <v>0.19484716999999999</v>
      </c>
      <c r="DM92" s="9">
        <v>1.3660176092062308E-3</v>
      </c>
      <c r="DN92" s="6">
        <v>6</v>
      </c>
      <c r="DO92" s="6"/>
      <c r="DP92" s="6"/>
      <c r="DQ92" s="6"/>
      <c r="DR92" s="15">
        <v>84</v>
      </c>
      <c r="DS92" s="9">
        <v>0.46666666666666662</v>
      </c>
      <c r="DT92" s="9">
        <v>1.3930000000000001E-3</v>
      </c>
      <c r="DU92" s="9">
        <v>0.19456193999999999</v>
      </c>
      <c r="DV92" s="9">
        <v>1.2695016432299143E-3</v>
      </c>
      <c r="DW92" s="6">
        <v>6</v>
      </c>
      <c r="DX92" s="6"/>
      <c r="DY92" s="6"/>
      <c r="DZ92" s="6"/>
      <c r="EA92" s="15">
        <v>84</v>
      </c>
      <c r="EB92" s="9">
        <v>0.46666666666666662</v>
      </c>
      <c r="EC92" s="9">
        <v>1.7913999999999999E-3</v>
      </c>
      <c r="ED92" s="9">
        <v>0.18880638999999999</v>
      </c>
      <c r="EE92" s="9">
        <v>1.6368738284228623E-3</v>
      </c>
      <c r="EF92" s="6">
        <v>6</v>
      </c>
      <c r="EG92" s="6"/>
      <c r="EH92" s="6"/>
      <c r="EI92" s="6"/>
      <c r="EJ92" s="15">
        <v>84</v>
      </c>
      <c r="EK92" s="9">
        <v>0.46666666666666662</v>
      </c>
      <c r="EL92" s="9">
        <v>1.933E-3</v>
      </c>
      <c r="EM92" s="9">
        <v>0.18637699999999999</v>
      </c>
      <c r="EN92" s="9">
        <v>1.7682220099583105E-3</v>
      </c>
      <c r="EO92" s="6">
        <v>6</v>
      </c>
      <c r="EP92" s="6"/>
      <c r="EQ92" s="6"/>
      <c r="ER92" s="6"/>
      <c r="ES92" s="15">
        <v>84</v>
      </c>
      <c r="ET92" s="9">
        <v>0.46666666666666662</v>
      </c>
      <c r="EU92" s="9">
        <v>2.0011999999999999E-3</v>
      </c>
      <c r="EV92" s="9">
        <v>0.18418515999999999</v>
      </c>
      <c r="EW92" s="9">
        <v>1.8324453724502018E-3</v>
      </c>
      <c r="EX92" s="6">
        <v>6</v>
      </c>
      <c r="EY92" s="6"/>
      <c r="EZ92" s="6"/>
      <c r="FA92" s="6"/>
      <c r="FB92" s="15">
        <v>84</v>
      </c>
      <c r="FC92" s="9">
        <v>0.46666666666666662</v>
      </c>
      <c r="FD92" s="9">
        <v>1.6607E-3</v>
      </c>
      <c r="FE92" s="9">
        <v>0.18229466</v>
      </c>
      <c r="FF92" s="9">
        <v>1.5219760165876498E-3</v>
      </c>
      <c r="FG92" s="6">
        <v>6</v>
      </c>
      <c r="FH92" s="6"/>
      <c r="FI92" s="6"/>
      <c r="FJ92" s="6"/>
      <c r="FK92" s="15">
        <v>84</v>
      </c>
      <c r="FL92" s="9">
        <v>0.46666666666666662</v>
      </c>
      <c r="FM92" s="9">
        <v>1.7569E-3</v>
      </c>
      <c r="FN92" s="9">
        <v>0.17979616000000001</v>
      </c>
      <c r="FO92" s="9">
        <v>1.6119855847143787E-3</v>
      </c>
      <c r="FP92" s="6">
        <v>6</v>
      </c>
      <c r="FQ92" s="6"/>
      <c r="FR92" s="6"/>
      <c r="FS92" s="6"/>
      <c r="FT92" s="15">
        <v>84</v>
      </c>
      <c r="FU92" s="9">
        <v>0.46666666666666662</v>
      </c>
      <c r="FV92" s="9">
        <v>1.256E-3</v>
      </c>
      <c r="FW92" s="9">
        <v>0.17798317999999999</v>
      </c>
      <c r="FX92" s="9">
        <v>1.1533606359881872E-3</v>
      </c>
      <c r="FY92" s="6">
        <v>6</v>
      </c>
      <c r="FZ92" s="6"/>
      <c r="GA92" s="6"/>
      <c r="GB92" s="6"/>
      <c r="GC92" s="15">
        <v>84</v>
      </c>
      <c r="GD92" s="9">
        <v>0.46666666666666662</v>
      </c>
      <c r="GE92" s="9">
        <v>1.0402E-3</v>
      </c>
      <c r="GF92" s="9">
        <v>0.17504513999999999</v>
      </c>
      <c r="GG92" s="9">
        <v>9.5648590953167868E-4</v>
      </c>
      <c r="GH92" s="6">
        <v>6</v>
      </c>
      <c r="GI92" s="6"/>
      <c r="GJ92" s="6"/>
      <c r="GK92" s="6"/>
      <c r="GL92" s="15">
        <v>84</v>
      </c>
      <c r="GM92" s="9">
        <v>0.46666666666666662</v>
      </c>
      <c r="GN92" s="9">
        <v>9.0879999999999997E-4</v>
      </c>
      <c r="GO92" s="9">
        <v>0.17304217999999999</v>
      </c>
      <c r="GP92" s="9">
        <v>8.3643109424534536E-4</v>
      </c>
      <c r="GQ92" s="6">
        <v>6</v>
      </c>
      <c r="GR92" s="6"/>
      <c r="GS92" s="6"/>
      <c r="GT92" s="6"/>
      <c r="GU92" s="15">
        <v>84</v>
      </c>
      <c r="GV92" s="9">
        <v>0.46666666666666662</v>
      </c>
      <c r="GW92" s="9">
        <v>8.1110000000000004E-4</v>
      </c>
      <c r="GX92" s="9">
        <v>0.17181207000000001</v>
      </c>
      <c r="GY92" s="9">
        <v>7.4693389249078947E-4</v>
      </c>
      <c r="GZ92" s="6">
        <v>6</v>
      </c>
      <c r="HA92" s="6"/>
      <c r="HB92" s="6"/>
      <c r="HC92" s="6"/>
      <c r="HD92" s="15">
        <v>84</v>
      </c>
      <c r="HE92" s="9">
        <v>0.46666666666666662</v>
      </c>
      <c r="HF92" s="9">
        <v>7.7290000000000008E-4</v>
      </c>
      <c r="HG92" s="9">
        <v>0.16918685999999999</v>
      </c>
      <c r="HH92" s="9">
        <v>7.1261724944833202E-4</v>
      </c>
      <c r="HI92" s="6">
        <v>6</v>
      </c>
      <c r="HJ92" s="6"/>
      <c r="HK92" s="6"/>
      <c r="HL92" s="6"/>
      <c r="HM92" s="15">
        <v>84</v>
      </c>
      <c r="HN92" s="9">
        <v>0.46666666666666662</v>
      </c>
      <c r="HO92" s="9">
        <v>7.8169999999999997E-4</v>
      </c>
      <c r="HP92" s="9">
        <v>0.16859082</v>
      </c>
      <c r="HQ92" s="9">
        <v>7.209289744067916E-4</v>
      </c>
      <c r="HR92" s="6">
        <v>6</v>
      </c>
      <c r="HS92" s="6"/>
      <c r="HT92" s="6"/>
      <c r="HU92" s="6"/>
      <c r="HV92" s="15">
        <v>84</v>
      </c>
      <c r="HW92" s="9">
        <v>0.46666666666666662</v>
      </c>
      <c r="HX92" s="9">
        <v>9.322E-4</v>
      </c>
      <c r="HY92" s="9">
        <v>0.16689723000000001</v>
      </c>
      <c r="HZ92" s="9">
        <v>8.604007531940464E-4</v>
      </c>
      <c r="IA92" s="6">
        <v>6</v>
      </c>
      <c r="IB92" s="6"/>
      <c r="IC92" s="6"/>
      <c r="ID92" s="6"/>
      <c r="IE92" s="15">
        <v>84</v>
      </c>
      <c r="IF92" s="9">
        <v>0.46666666666666662</v>
      </c>
      <c r="IG92" s="9">
        <v>8.4709999999999994E-4</v>
      </c>
      <c r="IH92" s="9">
        <v>0.16560558</v>
      </c>
      <c r="II92" s="9">
        <v>7.8232159139202898E-4</v>
      </c>
      <c r="IJ92" s="6">
        <v>6</v>
      </c>
      <c r="IK92" s="6"/>
      <c r="IL92" s="6"/>
      <c r="IM92" s="6"/>
      <c r="IN92" s="15">
        <v>84</v>
      </c>
      <c r="IO92" s="9">
        <v>0.46666666666666662</v>
      </c>
      <c r="IP92" s="9">
        <v>1.0705000000000001E-3</v>
      </c>
      <c r="IQ92" s="9">
        <v>0.16555074</v>
      </c>
      <c r="IR92" s="9">
        <v>9.886630818442732E-4</v>
      </c>
      <c r="IS92" s="6">
        <v>6</v>
      </c>
      <c r="IT92" s="6"/>
      <c r="IU92" s="6"/>
      <c r="IV92" s="6"/>
      <c r="IW92" s="15">
        <v>84</v>
      </c>
      <c r="IX92" s="9">
        <v>0.46666666666666662</v>
      </c>
      <c r="IY92" s="9">
        <v>1.1134000000000001E-3</v>
      </c>
      <c r="IZ92" s="9">
        <v>0.16414475000000001</v>
      </c>
      <c r="JA92" s="9">
        <v>1.0289515218732247E-3</v>
      </c>
      <c r="JB92" s="6">
        <v>6</v>
      </c>
      <c r="JC92" s="6"/>
      <c r="JD92" s="6"/>
      <c r="JE92" s="6"/>
      <c r="JF92" s="15">
        <v>84</v>
      </c>
      <c r="JG92" s="9">
        <v>0.46666666666666662</v>
      </c>
      <c r="JH92" s="9">
        <v>1.1427E-3</v>
      </c>
      <c r="JI92" s="9">
        <v>0.16240209999999999</v>
      </c>
      <c r="JJ92" s="9">
        <v>1.0568802586666058E-3</v>
      </c>
      <c r="JK92" s="6">
        <v>6</v>
      </c>
      <c r="JL92" s="6"/>
      <c r="JM92" s="6"/>
      <c r="JN92" s="6"/>
      <c r="JO92" s="15">
        <v>84</v>
      </c>
      <c r="JP92" s="9">
        <v>0.46666666666666662</v>
      </c>
      <c r="JQ92" s="9">
        <v>1.1375000000000001E-3</v>
      </c>
      <c r="JR92" s="9">
        <v>0.16194064999999999</v>
      </c>
      <c r="JS92" s="9">
        <v>1.0522953123567186E-3</v>
      </c>
      <c r="JT92" s="6">
        <v>6</v>
      </c>
      <c r="JU92" s="6"/>
      <c r="JV92" s="6"/>
      <c r="JW92" s="6"/>
      <c r="JX92" s="15">
        <v>84</v>
      </c>
      <c r="JY92" s="9">
        <v>0.46666666666666662</v>
      </c>
      <c r="JZ92" s="9">
        <v>8.0673553260593542E-4</v>
      </c>
      <c r="KA92" s="9">
        <v>0.1732595066097857</v>
      </c>
      <c r="KB92" s="9">
        <v>4.6472257378167656E-3</v>
      </c>
      <c r="KC92" s="6">
        <v>6</v>
      </c>
      <c r="KD92" s="6"/>
      <c r="KE92" s="6"/>
      <c r="KF92" s="6"/>
      <c r="KG92" s="15">
        <v>84</v>
      </c>
      <c r="KH92" s="9">
        <v>0.46666666666666662</v>
      </c>
      <c r="KI92" s="9">
        <v>8.377591974899365E-4</v>
      </c>
      <c r="KJ92" s="9">
        <v>0.17334283637066741</v>
      </c>
      <c r="KK92" s="9">
        <v>4.8236214165005131E-3</v>
      </c>
      <c r="KL92" s="6">
        <v>6</v>
      </c>
      <c r="KM92" s="6"/>
      <c r="KN92" s="6"/>
      <c r="KO92" s="6"/>
      <c r="KP92" s="15">
        <v>84</v>
      </c>
      <c r="KQ92" s="9">
        <v>0.46666666666666662</v>
      </c>
      <c r="KR92" s="9">
        <v>8.722394867011436E-4</v>
      </c>
      <c r="KS92" s="9">
        <v>0.1734262062092867</v>
      </c>
      <c r="KT92" s="9">
        <v>5.0197383445568329E-3</v>
      </c>
      <c r="KU92" s="6">
        <v>6</v>
      </c>
      <c r="KV92" s="6"/>
      <c r="KW92" s="6"/>
      <c r="KX92" s="6"/>
      <c r="KY92" s="15">
        <v>84</v>
      </c>
      <c r="KZ92" s="9">
        <v>0.46666666666666662</v>
      </c>
      <c r="LA92" s="9">
        <v>9.0603848554557235E-4</v>
      </c>
      <c r="LB92" s="9">
        <v>0.17350961614491919</v>
      </c>
      <c r="LC92" s="9">
        <v>5.2117461357912035E-3</v>
      </c>
      <c r="LD92" s="6">
        <v>6</v>
      </c>
      <c r="LE92" s="6"/>
      <c r="LF92" s="6"/>
      <c r="LG92" s="6"/>
      <c r="LH92" s="15">
        <v>84</v>
      </c>
      <c r="LI92" s="9">
        <v>0.46666666666666662</v>
      </c>
      <c r="LJ92" s="9">
        <v>7.4955494442523565E-4</v>
      </c>
      <c r="LK92" s="9">
        <v>0.1727603685987236</v>
      </c>
      <c r="LL92" s="9">
        <v>4.330315367889026E-3</v>
      </c>
      <c r="LM92" s="6">
        <v>6</v>
      </c>
      <c r="LN92" s="6"/>
      <c r="LO92" s="6"/>
      <c r="LP92" s="6"/>
      <c r="LQ92" s="15">
        <v>84</v>
      </c>
      <c r="LR92" s="9">
        <v>0.46666666666666662</v>
      </c>
      <c r="LS92" s="9">
        <v>7.4704125255908372E-4</v>
      </c>
      <c r="LT92" s="9">
        <v>0.17284345829744691</v>
      </c>
      <c r="LU92" s="9">
        <v>4.3137179876998289E-3</v>
      </c>
      <c r="LV92" s="6">
        <v>6</v>
      </c>
      <c r="LW92" s="6"/>
      <c r="LX92" s="6"/>
      <c r="LY92" s="6"/>
      <c r="LZ92" s="15">
        <v>84</v>
      </c>
      <c r="MA92" s="9">
        <v>0.46666666666666662</v>
      </c>
      <c r="MB92" s="9">
        <v>7.4747290344579756E-4</v>
      </c>
      <c r="MC92" s="9">
        <v>0.1729265879584492</v>
      </c>
      <c r="MD92" s="9">
        <v>4.314134555314768E-3</v>
      </c>
      <c r="ME92" s="6">
        <v>6</v>
      </c>
      <c r="MF92" s="6"/>
      <c r="MG92" s="6"/>
      <c r="MH92" s="6"/>
      <c r="MI92" s="15">
        <v>84</v>
      </c>
      <c r="MJ92" s="9">
        <v>0.46666666666666662</v>
      </c>
      <c r="MK92" s="9">
        <v>7.5253462411326651E-4</v>
      </c>
      <c r="ML92" s="9">
        <v>0.1730097576009503</v>
      </c>
      <c r="MM92" s="9">
        <v>4.3412594393415415E-3</v>
      </c>
      <c r="MN92" s="6">
        <v>6</v>
      </c>
      <c r="MO92" s="6"/>
      <c r="MP92" s="6"/>
      <c r="MQ92" s="6"/>
      <c r="MR92" s="15">
        <v>84</v>
      </c>
      <c r="MS92" s="9">
        <v>0.46666666666666662</v>
      </c>
      <c r="MT92" s="9">
        <v>7.6363907809995086E-4</v>
      </c>
      <c r="MU92" s="9">
        <v>0.17309296724417961</v>
      </c>
      <c r="MV92" s="9">
        <v>4.4031994958083874E-3</v>
      </c>
      <c r="MW92" s="6">
        <v>6</v>
      </c>
      <c r="MX92" s="6"/>
      <c r="MY92" s="6"/>
      <c r="MZ92" s="6"/>
      <c r="NA92" s="15">
        <v>84</v>
      </c>
      <c r="NB92" s="9">
        <v>0.46666666666666662</v>
      </c>
      <c r="NC92" s="9">
        <v>7.8167804788530277E-4</v>
      </c>
      <c r="ND92" s="9">
        <v>0.1731762169073755</v>
      </c>
      <c r="NE92" s="9">
        <v>4.5050443985060118E-3</v>
      </c>
      <c r="NF92" s="6">
        <v>6</v>
      </c>
    </row>
    <row r="93" spans="1:370">
      <c r="A93" s="6"/>
      <c r="B93" s="6"/>
      <c r="C93" s="6"/>
      <c r="D93" s="15">
        <f t="shared" si="12"/>
        <v>85</v>
      </c>
      <c r="E93" s="9">
        <f t="shared" si="14"/>
        <v>0.49999999999999994</v>
      </c>
      <c r="F93" s="9">
        <f t="shared" si="13"/>
        <v>7.1100000000000007E-5</v>
      </c>
      <c r="G93" s="9">
        <f>'mu (tau) a'!B86</f>
        <v>0.22392634</v>
      </c>
      <c r="H93" s="9">
        <f>F93*'qx (tau) a'!B86/G93</f>
        <v>6.394096740919358E-5</v>
      </c>
      <c r="I93" s="6">
        <f t="shared" si="11"/>
        <v>6</v>
      </c>
      <c r="K93" s="6"/>
      <c r="L93" s="6"/>
      <c r="M93" s="6"/>
      <c r="N93" s="15">
        <v>85</v>
      </c>
      <c r="O93" s="9">
        <v>0.49999999999999994</v>
      </c>
      <c r="P93" s="9">
        <v>7.1100000000000007E-5</v>
      </c>
      <c r="Q93" s="9">
        <v>0.22392634</v>
      </c>
      <c r="R93" s="9">
        <v>6.394096740919358E-5</v>
      </c>
      <c r="S93" s="6">
        <v>6</v>
      </c>
      <c r="T93" s="6"/>
      <c r="U93" s="6"/>
      <c r="V93" s="6"/>
      <c r="W93" s="15">
        <v>85</v>
      </c>
      <c r="X93" s="9">
        <v>0.49999999999999994</v>
      </c>
      <c r="Y93" s="9">
        <v>6.0700000000000005E-5</v>
      </c>
      <c r="Z93" s="9">
        <v>0.21734163000000001</v>
      </c>
      <c r="AA93" s="9">
        <v>5.4750246485222372E-5</v>
      </c>
      <c r="AB93" s="6">
        <v>6</v>
      </c>
      <c r="AC93" s="6"/>
      <c r="AD93" s="6"/>
      <c r="AE93" s="6"/>
      <c r="AF93" s="15">
        <v>85</v>
      </c>
      <c r="AG93" s="9">
        <v>0.49999999999999994</v>
      </c>
      <c r="AH93" s="9">
        <v>5.4199999999999996E-5</v>
      </c>
      <c r="AI93" s="9">
        <v>0.22358195</v>
      </c>
      <c r="AJ93" s="9">
        <v>4.8750171836322202E-5</v>
      </c>
      <c r="AK93" s="6">
        <v>6</v>
      </c>
      <c r="AL93" s="6"/>
      <c r="AM93" s="6"/>
      <c r="AN93" s="6"/>
      <c r="AO93" s="15">
        <v>85</v>
      </c>
      <c r="AP93" s="9">
        <v>0.49999999999999994</v>
      </c>
      <c r="AQ93" s="9">
        <v>6.1299999999999999E-5</v>
      </c>
      <c r="AR93" s="9">
        <v>0.22003184000000001</v>
      </c>
      <c r="AS93" s="9">
        <v>5.5224433209302793E-5</v>
      </c>
      <c r="AT93" s="6">
        <v>6</v>
      </c>
      <c r="AU93" s="6"/>
      <c r="AV93" s="6"/>
      <c r="AW93" s="6"/>
      <c r="AX93" s="15">
        <v>85</v>
      </c>
      <c r="AY93" s="9">
        <v>0.49999999999999994</v>
      </c>
      <c r="AZ93" s="9">
        <v>9.6519999999999993E-4</v>
      </c>
      <c r="BA93" s="9">
        <v>0.21544740000000001</v>
      </c>
      <c r="BB93" s="9">
        <v>8.7133640402251315E-4</v>
      </c>
      <c r="BC93" s="6">
        <v>6</v>
      </c>
      <c r="BD93" s="6"/>
      <c r="BE93" s="6"/>
      <c r="BF93" s="6"/>
      <c r="BG93" s="15">
        <v>85</v>
      </c>
      <c r="BH93" s="9">
        <v>0.49999999999999994</v>
      </c>
      <c r="BI93" s="9">
        <v>1.01E-3</v>
      </c>
      <c r="BJ93" s="9">
        <v>0.21223241000000001</v>
      </c>
      <c r="BK93" s="9">
        <v>9.1310477556184747E-4</v>
      </c>
      <c r="BL93" s="6">
        <v>6</v>
      </c>
      <c r="BM93" s="6"/>
      <c r="BN93" s="6"/>
      <c r="BO93" s="6"/>
      <c r="BP93" s="15">
        <v>85</v>
      </c>
      <c r="BQ93" s="9">
        <v>0.49999999999999994</v>
      </c>
      <c r="BR93" s="9">
        <v>1.0579999999999999E-3</v>
      </c>
      <c r="BS93" s="9">
        <v>0.21215742000000001</v>
      </c>
      <c r="BT93" s="9">
        <v>9.5653229738559224E-4</v>
      </c>
      <c r="BU93" s="6">
        <v>6</v>
      </c>
      <c r="BV93" s="6"/>
      <c r="BW93" s="6"/>
      <c r="BX93" s="6"/>
      <c r="BY93" s="15">
        <v>85</v>
      </c>
      <c r="BZ93" s="9">
        <v>0.49999999999999994</v>
      </c>
      <c r="CA93" s="9">
        <v>1.1243000000000002E-3</v>
      </c>
      <c r="CB93" s="9">
        <v>0.21101671</v>
      </c>
      <c r="CC93" s="9">
        <v>1.0169982188709134E-3</v>
      </c>
      <c r="CD93" s="6">
        <v>6</v>
      </c>
      <c r="CE93" s="6"/>
      <c r="CF93" s="6"/>
      <c r="CG93" s="6"/>
      <c r="CH93" s="15">
        <v>85</v>
      </c>
      <c r="CI93" s="9">
        <v>0.49999999999999994</v>
      </c>
      <c r="CJ93" s="9">
        <v>1.2033E-3</v>
      </c>
      <c r="CK93" s="9">
        <v>0.21463055</v>
      </c>
      <c r="CL93" s="9">
        <v>1.0866824033717475E-3</v>
      </c>
      <c r="CM93" s="6">
        <v>6</v>
      </c>
      <c r="CN93" s="6"/>
      <c r="CO93" s="6"/>
      <c r="CP93" s="6"/>
      <c r="CQ93" s="15">
        <v>85</v>
      </c>
      <c r="CR93" s="9">
        <v>0.49999999999999994</v>
      </c>
      <c r="CS93" s="9">
        <v>1.2856E-3</v>
      </c>
      <c r="CT93" s="9">
        <v>0.21188734000000001</v>
      </c>
      <c r="CU93" s="9">
        <v>1.1624461769542248E-3</v>
      </c>
      <c r="CV93" s="6">
        <v>6</v>
      </c>
      <c r="CW93" s="6"/>
      <c r="CX93" s="6"/>
      <c r="CY93" s="6"/>
      <c r="CZ93" s="15">
        <v>85</v>
      </c>
      <c r="DA93" s="9">
        <v>0.49999999999999994</v>
      </c>
      <c r="DB93" s="9">
        <v>1.1804999999999999E-3</v>
      </c>
      <c r="DC93" s="9">
        <v>0.21211319000000001</v>
      </c>
      <c r="DD93" s="9">
        <v>1.0673052709970557E-3</v>
      </c>
      <c r="DE93" s="6">
        <v>6</v>
      </c>
      <c r="DF93" s="6"/>
      <c r="DG93" s="6"/>
      <c r="DH93" s="6"/>
      <c r="DI93" s="15">
        <v>85</v>
      </c>
      <c r="DJ93" s="9">
        <v>0.49999999999999994</v>
      </c>
      <c r="DK93" s="9">
        <v>1.4991E-3</v>
      </c>
      <c r="DL93" s="9">
        <v>0.20912634999999999</v>
      </c>
      <c r="DM93" s="9">
        <v>1.3571880993762861E-3</v>
      </c>
      <c r="DN93" s="6">
        <v>6</v>
      </c>
      <c r="DO93" s="6"/>
      <c r="DP93" s="6"/>
      <c r="DQ93" s="6"/>
      <c r="DR93" s="15">
        <v>85</v>
      </c>
      <c r="DS93" s="9">
        <v>0.49999999999999994</v>
      </c>
      <c r="DT93" s="9">
        <v>1.3930000000000001E-3</v>
      </c>
      <c r="DU93" s="9">
        <v>0.20878031999999999</v>
      </c>
      <c r="DV93" s="9">
        <v>1.2613296090359478E-3</v>
      </c>
      <c r="DW93" s="6">
        <v>6</v>
      </c>
      <c r="DX93" s="6"/>
      <c r="DY93" s="6"/>
      <c r="DZ93" s="6"/>
      <c r="EA93" s="15">
        <v>85</v>
      </c>
      <c r="EB93" s="9">
        <v>0.49999999999999994</v>
      </c>
      <c r="EC93" s="9">
        <v>1.7913999999999999E-3</v>
      </c>
      <c r="ED93" s="9">
        <v>0.20294018999999999</v>
      </c>
      <c r="EE93" s="9">
        <v>1.6263719093295417E-3</v>
      </c>
      <c r="EF93" s="6">
        <v>6</v>
      </c>
      <c r="EG93" s="6"/>
      <c r="EH93" s="6"/>
      <c r="EI93" s="6"/>
      <c r="EJ93" s="15">
        <v>85</v>
      </c>
      <c r="EK93" s="9">
        <v>0.49999999999999994</v>
      </c>
      <c r="EL93" s="9">
        <v>1.933E-3</v>
      </c>
      <c r="EM93" s="9">
        <v>0.20040426</v>
      </c>
      <c r="EN93" s="9">
        <v>1.7569498835004807E-3</v>
      </c>
      <c r="EO93" s="6">
        <v>6</v>
      </c>
      <c r="EP93" s="6"/>
      <c r="EQ93" s="6"/>
      <c r="ER93" s="6"/>
      <c r="ES93" s="15">
        <v>85</v>
      </c>
      <c r="ET93" s="9">
        <v>0.49999999999999994</v>
      </c>
      <c r="EU93" s="9">
        <v>2.0011999999999999E-3</v>
      </c>
      <c r="EV93" s="9">
        <v>0.19814216000000001</v>
      </c>
      <c r="EW93" s="9">
        <v>1.8208103604805759E-3</v>
      </c>
      <c r="EX93" s="6">
        <v>6</v>
      </c>
      <c r="EY93" s="6"/>
      <c r="EZ93" s="6"/>
      <c r="FA93" s="6"/>
      <c r="FB93" s="15">
        <v>85</v>
      </c>
      <c r="FC93" s="9">
        <v>0.49999999999999994</v>
      </c>
      <c r="FD93" s="9">
        <v>1.6607E-3</v>
      </c>
      <c r="FE93" s="9">
        <v>0.19616591999999999</v>
      </c>
      <c r="FF93" s="9">
        <v>1.5123629741241498E-3</v>
      </c>
      <c r="FG93" s="6">
        <v>6</v>
      </c>
      <c r="FH93" s="6"/>
      <c r="FI93" s="6"/>
      <c r="FJ93" s="6"/>
      <c r="FK93" s="15">
        <v>85</v>
      </c>
      <c r="FL93" s="9">
        <v>0.49999999999999994</v>
      </c>
      <c r="FM93" s="9">
        <v>1.7569E-3</v>
      </c>
      <c r="FN93" s="9">
        <v>0.19360801999999999</v>
      </c>
      <c r="FO93" s="9">
        <v>1.6018358594029319E-3</v>
      </c>
      <c r="FP93" s="6">
        <v>6</v>
      </c>
      <c r="FQ93" s="6"/>
      <c r="FR93" s="6"/>
      <c r="FS93" s="6"/>
      <c r="FT93" s="15">
        <v>85</v>
      </c>
      <c r="FU93" s="9">
        <v>0.49999999999999994</v>
      </c>
      <c r="FV93" s="9">
        <v>1.256E-3</v>
      </c>
      <c r="FW93" s="9">
        <v>0.19180356000000001</v>
      </c>
      <c r="FX93" s="9">
        <v>1.1460880917955848E-3</v>
      </c>
      <c r="FY93" s="6">
        <v>6</v>
      </c>
      <c r="FZ93" s="6"/>
      <c r="GA93" s="6"/>
      <c r="GB93" s="6"/>
      <c r="GC93" s="15">
        <v>85</v>
      </c>
      <c r="GD93" s="9">
        <v>0.49999999999999994</v>
      </c>
      <c r="GE93" s="9">
        <v>1.0402E-3</v>
      </c>
      <c r="GF93" s="9">
        <v>0.18875233</v>
      </c>
      <c r="GG93" s="9">
        <v>9.5049585752928194E-4</v>
      </c>
      <c r="GH93" s="6">
        <v>6</v>
      </c>
      <c r="GI93" s="6"/>
      <c r="GJ93" s="6"/>
      <c r="GK93" s="6"/>
      <c r="GL93" s="15">
        <v>85</v>
      </c>
      <c r="GM93" s="9">
        <v>0.49999999999999994</v>
      </c>
      <c r="GN93" s="9">
        <v>9.0879999999999997E-4</v>
      </c>
      <c r="GO93" s="9">
        <v>0.18669280999999999</v>
      </c>
      <c r="GP93" s="9">
        <v>8.3120958704301475E-4</v>
      </c>
      <c r="GQ93" s="6">
        <v>6</v>
      </c>
      <c r="GR93" s="6"/>
      <c r="GS93" s="6"/>
      <c r="GT93" s="6"/>
      <c r="GU93" s="15">
        <v>85</v>
      </c>
      <c r="GV93" s="9">
        <v>0.49999999999999994</v>
      </c>
      <c r="GW93" s="9">
        <v>8.1110000000000004E-4</v>
      </c>
      <c r="GX93" s="9">
        <v>0.18546594</v>
      </c>
      <c r="GY93" s="9">
        <v>7.4226734109777786E-4</v>
      </c>
      <c r="GZ93" s="6">
        <v>6</v>
      </c>
      <c r="HA93" s="6"/>
      <c r="HB93" s="6"/>
      <c r="HC93" s="6"/>
      <c r="HD93" s="15">
        <v>85</v>
      </c>
      <c r="HE93" s="9">
        <v>0.49999999999999994</v>
      </c>
      <c r="HF93" s="9">
        <v>7.7290000000000008E-4</v>
      </c>
      <c r="HG93" s="9">
        <v>0.18271065</v>
      </c>
      <c r="HH93" s="9">
        <v>7.0820201526840395E-4</v>
      </c>
      <c r="HI93" s="6">
        <v>6</v>
      </c>
      <c r="HJ93" s="6"/>
      <c r="HK93" s="6"/>
      <c r="HL93" s="6"/>
      <c r="HM93" s="15">
        <v>85</v>
      </c>
      <c r="HN93" s="9">
        <v>0.49999999999999994</v>
      </c>
      <c r="HO93" s="9">
        <v>7.8169999999999997E-4</v>
      </c>
      <c r="HP93" s="9">
        <v>0.18205843999999999</v>
      </c>
      <c r="HQ93" s="9">
        <v>7.1647944418836069E-4</v>
      </c>
      <c r="HR93" s="6">
        <v>6</v>
      </c>
      <c r="HS93" s="6"/>
      <c r="HT93" s="6"/>
      <c r="HU93" s="6"/>
      <c r="HV93" s="15">
        <v>85</v>
      </c>
      <c r="HW93" s="9">
        <v>0.49999999999999994</v>
      </c>
      <c r="HX93" s="9">
        <v>9.322E-4</v>
      </c>
      <c r="HY93" s="9">
        <v>0.18032229</v>
      </c>
      <c r="HZ93" s="9">
        <v>8.55102941782738E-4</v>
      </c>
      <c r="IA93" s="6">
        <v>6</v>
      </c>
      <c r="IB93" s="6"/>
      <c r="IC93" s="6"/>
      <c r="ID93" s="6"/>
      <c r="IE93" s="15">
        <v>85</v>
      </c>
      <c r="IF93" s="9">
        <v>0.49999999999999994</v>
      </c>
      <c r="IG93" s="9">
        <v>8.4709999999999994E-4</v>
      </c>
      <c r="IH93" s="9">
        <v>0.17900015</v>
      </c>
      <c r="II93" s="9">
        <v>7.7751259162631983E-4</v>
      </c>
      <c r="IJ93" s="6">
        <v>6</v>
      </c>
      <c r="IK93" s="6"/>
      <c r="IL93" s="6"/>
      <c r="IM93" s="6"/>
      <c r="IN93" s="15">
        <v>85</v>
      </c>
      <c r="IO93" s="9">
        <v>0.49999999999999994</v>
      </c>
      <c r="IP93" s="9">
        <v>1.0705000000000001E-3</v>
      </c>
      <c r="IQ93" s="9">
        <v>0.17901241000000001</v>
      </c>
      <c r="IR93" s="9">
        <v>9.8255519268189298E-4</v>
      </c>
      <c r="IS93" s="6">
        <v>6</v>
      </c>
      <c r="IT93" s="6"/>
      <c r="IU93" s="6"/>
      <c r="IV93" s="6"/>
      <c r="IW93" s="15">
        <v>85</v>
      </c>
      <c r="IX93" s="9">
        <v>0.49999999999999994</v>
      </c>
      <c r="IY93" s="9">
        <v>1.1134000000000001E-3</v>
      </c>
      <c r="IZ93" s="9">
        <v>0.17757825999999999</v>
      </c>
      <c r="JA93" s="9">
        <v>1.0226039047122098E-3</v>
      </c>
      <c r="JB93" s="6">
        <v>6</v>
      </c>
      <c r="JC93" s="6"/>
      <c r="JD93" s="6"/>
      <c r="JE93" s="6"/>
      <c r="JF93" s="15">
        <v>85</v>
      </c>
      <c r="JG93" s="9">
        <v>0.49999999999999994</v>
      </c>
      <c r="JH93" s="9">
        <v>1.1427E-3</v>
      </c>
      <c r="JI93" s="9">
        <v>0.17574281</v>
      </c>
      <c r="JJ93" s="9">
        <v>1.0503999386034626E-3</v>
      </c>
      <c r="JK93" s="6">
        <v>6</v>
      </c>
      <c r="JL93" s="6"/>
      <c r="JM93" s="6"/>
      <c r="JN93" s="6"/>
      <c r="JO93" s="15">
        <v>85</v>
      </c>
      <c r="JP93" s="9">
        <v>0.49999999999999994</v>
      </c>
      <c r="JQ93" s="9">
        <v>1.1375000000000001E-3</v>
      </c>
      <c r="JR93" s="9">
        <v>0.17530666</v>
      </c>
      <c r="JS93" s="9">
        <v>1.0458295480616654E-3</v>
      </c>
      <c r="JT93" s="6">
        <v>6</v>
      </c>
      <c r="JU93" s="6"/>
      <c r="JV93" s="6"/>
      <c r="JW93" s="6"/>
      <c r="JX93" s="15">
        <v>85</v>
      </c>
      <c r="JY93" s="9">
        <v>0.49999999999999994</v>
      </c>
      <c r="JZ93" s="9">
        <v>7.8167804788530277E-4</v>
      </c>
      <c r="KA93" s="9">
        <v>0.18685269845033931</v>
      </c>
      <c r="KB93" s="9">
        <v>4.1753049253044211E-3</v>
      </c>
      <c r="KC93" s="6">
        <v>6</v>
      </c>
      <c r="KD93" s="6"/>
      <c r="KE93" s="6"/>
      <c r="KF93" s="6"/>
      <c r="KG93" s="15">
        <v>85</v>
      </c>
      <c r="KH93" s="9">
        <v>0.49999999999999994</v>
      </c>
      <c r="KI93" s="9">
        <v>8.0673553260593542E-4</v>
      </c>
      <c r="KJ93" s="9">
        <v>0.18693862302808159</v>
      </c>
      <c r="KK93" s="9">
        <v>4.3071704155514083E-3</v>
      </c>
      <c r="KL93" s="6">
        <v>6</v>
      </c>
      <c r="KM93" s="6"/>
      <c r="KN93" s="6"/>
      <c r="KO93" s="6"/>
      <c r="KP93" s="15">
        <v>85</v>
      </c>
      <c r="KQ93" s="9">
        <v>0.49999999999999994</v>
      </c>
      <c r="KR93" s="9">
        <v>8.377591974899365E-4</v>
      </c>
      <c r="KS93" s="9">
        <v>0.1870245871184085</v>
      </c>
      <c r="KT93" s="9">
        <v>4.4707518005698763E-3</v>
      </c>
      <c r="KU93" s="6">
        <v>6</v>
      </c>
      <c r="KV93" s="6"/>
      <c r="KW93" s="6"/>
      <c r="KX93" s="6"/>
      <c r="KY93" s="15">
        <v>85</v>
      </c>
      <c r="KZ93" s="9">
        <v>0.49999999999999994</v>
      </c>
      <c r="LA93" s="9">
        <v>8.722394867011436E-4</v>
      </c>
      <c r="LB93" s="9">
        <v>0.18711059073948999</v>
      </c>
      <c r="LC93" s="9">
        <v>4.6526194316239321E-3</v>
      </c>
      <c r="LD93" s="6">
        <v>6</v>
      </c>
      <c r="LE93" s="6"/>
      <c r="LF93" s="6"/>
      <c r="LG93" s="6"/>
      <c r="LH93" s="15">
        <v>85</v>
      </c>
      <c r="LI93" s="9">
        <v>0.49999999999999994</v>
      </c>
      <c r="LJ93" s="9">
        <v>9.0603848554557235E-4</v>
      </c>
      <c r="LK93" s="9">
        <v>0.18719663390950431</v>
      </c>
      <c r="LL93" s="9">
        <v>4.8306857380991993E-3</v>
      </c>
      <c r="LM93" s="6">
        <v>6</v>
      </c>
      <c r="LN93" s="6"/>
      <c r="LO93" s="6"/>
      <c r="LP93" s="6"/>
      <c r="LQ93" s="15">
        <v>85</v>
      </c>
      <c r="LR93" s="9">
        <v>0.49999999999999994</v>
      </c>
      <c r="LS93" s="9">
        <v>7.4955494442523565E-4</v>
      </c>
      <c r="LT93" s="9">
        <v>0.18642366761503379</v>
      </c>
      <c r="LU93" s="9">
        <v>4.0129388075268767E-3</v>
      </c>
      <c r="LV93" s="6">
        <v>6</v>
      </c>
      <c r="LW93" s="6"/>
      <c r="LX93" s="6"/>
      <c r="LY93" s="6"/>
      <c r="LZ93" s="15">
        <v>85</v>
      </c>
      <c r="MA93" s="9">
        <v>0.49999999999999994</v>
      </c>
      <c r="MB93" s="9">
        <v>7.4704125255908372E-4</v>
      </c>
      <c r="MC93" s="9">
        <v>0.18650939490210991</v>
      </c>
      <c r="MD93" s="9">
        <v>3.9976417929174788E-3</v>
      </c>
      <c r="ME93" s="6">
        <v>6</v>
      </c>
      <c r="MF93" s="6"/>
      <c r="MG93" s="6"/>
      <c r="MH93" s="6"/>
      <c r="MI93" s="15">
        <v>85</v>
      </c>
      <c r="MJ93" s="9">
        <v>0.49999999999999994</v>
      </c>
      <c r="MK93" s="9">
        <v>7.4747290344579756E-4</v>
      </c>
      <c r="ML93" s="9">
        <v>0.18659516161104611</v>
      </c>
      <c r="MM93" s="9">
        <v>3.9981117338418722E-3</v>
      </c>
      <c r="MN93" s="6">
        <v>6</v>
      </c>
      <c r="MO93" s="6"/>
      <c r="MP93" s="6"/>
      <c r="MQ93" s="6"/>
      <c r="MR93" s="15">
        <v>85</v>
      </c>
      <c r="MS93" s="9">
        <v>0.49999999999999994</v>
      </c>
      <c r="MT93" s="9">
        <v>7.5253462411326651E-4</v>
      </c>
      <c r="MU93" s="9">
        <v>0.18668096775997059</v>
      </c>
      <c r="MV93" s="9">
        <v>4.0233339662473066E-3</v>
      </c>
      <c r="MW93" s="6">
        <v>6</v>
      </c>
      <c r="MX93" s="6"/>
      <c r="MY93" s="6"/>
      <c r="MZ93" s="6"/>
      <c r="NA93" s="15">
        <v>85</v>
      </c>
      <c r="NB93" s="9">
        <v>0.49999999999999994</v>
      </c>
      <c r="NC93" s="9">
        <v>7.6363907809995086E-4</v>
      </c>
      <c r="ND93" s="9">
        <v>0.18676681336702011</v>
      </c>
      <c r="NE93" s="9">
        <v>4.0808238021341351E-3</v>
      </c>
      <c r="NF93" s="6">
        <v>6</v>
      </c>
    </row>
    <row r="94" spans="1:370">
      <c r="A94" s="6"/>
      <c r="B94" s="6"/>
      <c r="C94" s="6"/>
      <c r="D94" s="15">
        <f t="shared" si="12"/>
        <v>86</v>
      </c>
      <c r="E94" s="9">
        <f t="shared" si="14"/>
        <v>0.53333333333333333</v>
      </c>
      <c r="F94" s="9">
        <f t="shared" si="13"/>
        <v>7.1100000000000007E-5</v>
      </c>
      <c r="G94" s="9">
        <f>'mu (tau) a'!B87</f>
        <v>0.23953683000000001</v>
      </c>
      <c r="H94" s="9">
        <f>F94*'qx (tau) a'!B87/G94</f>
        <v>6.3495271436964418E-5</v>
      </c>
      <c r="I94" s="6">
        <f t="shared" si="11"/>
        <v>6</v>
      </c>
      <c r="K94" s="6"/>
      <c r="L94" s="6"/>
      <c r="M94" s="6"/>
      <c r="N94" s="15">
        <v>86</v>
      </c>
      <c r="O94" s="9">
        <v>0.53333333333333333</v>
      </c>
      <c r="P94" s="9">
        <v>7.1100000000000007E-5</v>
      </c>
      <c r="Q94" s="9">
        <v>0.23953683000000001</v>
      </c>
      <c r="R94" s="9">
        <v>6.3495271436964418E-5</v>
      </c>
      <c r="S94" s="6">
        <v>6</v>
      </c>
      <c r="T94" s="6"/>
      <c r="U94" s="6"/>
      <c r="V94" s="6"/>
      <c r="W94" s="15">
        <v>86</v>
      </c>
      <c r="X94" s="9">
        <v>0.53333333333333333</v>
      </c>
      <c r="Y94" s="9">
        <v>6.0700000000000005E-5</v>
      </c>
      <c r="Z94" s="9">
        <v>0.23294071999999999</v>
      </c>
      <c r="AA94" s="9">
        <v>5.4367767116887085E-5</v>
      </c>
      <c r="AB94" s="6">
        <v>6</v>
      </c>
      <c r="AC94" s="6"/>
      <c r="AD94" s="6"/>
      <c r="AE94" s="6"/>
      <c r="AF94" s="15">
        <v>86</v>
      </c>
      <c r="AG94" s="9">
        <v>0.53333333333333333</v>
      </c>
      <c r="AH94" s="9">
        <v>5.4199999999999996E-5</v>
      </c>
      <c r="AI94" s="9">
        <v>0.23918492</v>
      </c>
      <c r="AJ94" s="9">
        <v>4.8410472282282678E-5</v>
      </c>
      <c r="AK94" s="6">
        <v>6</v>
      </c>
      <c r="AL94" s="6"/>
      <c r="AM94" s="6"/>
      <c r="AN94" s="6"/>
      <c r="AO94" s="15">
        <v>86</v>
      </c>
      <c r="AP94" s="9">
        <v>0.53333333333333333</v>
      </c>
      <c r="AQ94" s="9">
        <v>6.1299999999999999E-5</v>
      </c>
      <c r="AR94" s="9">
        <v>0.23568380999999999</v>
      </c>
      <c r="AS94" s="9">
        <v>5.483780790458199E-5</v>
      </c>
      <c r="AT94" s="6">
        <v>6</v>
      </c>
      <c r="AU94" s="6"/>
      <c r="AV94" s="6"/>
      <c r="AW94" s="6"/>
      <c r="AX94" s="15">
        <v>86</v>
      </c>
      <c r="AY94" s="9">
        <v>0.53333333333333333</v>
      </c>
      <c r="AZ94" s="9">
        <v>9.6519999999999993E-4</v>
      </c>
      <c r="BA94" s="9">
        <v>0.23117500999999999</v>
      </c>
      <c r="BB94" s="9">
        <v>8.6519434532305207E-4</v>
      </c>
      <c r="BC94" s="6">
        <v>6</v>
      </c>
      <c r="BD94" s="6"/>
      <c r="BE94" s="6"/>
      <c r="BF94" s="6"/>
      <c r="BG94" s="15">
        <v>86</v>
      </c>
      <c r="BH94" s="9">
        <v>0.53333333333333333</v>
      </c>
      <c r="BI94" s="9">
        <v>1.01E-3</v>
      </c>
      <c r="BJ94" s="9">
        <v>0.22794411000000001</v>
      </c>
      <c r="BK94" s="9">
        <v>9.0666549050115843E-4</v>
      </c>
      <c r="BL94" s="6">
        <v>6</v>
      </c>
      <c r="BM94" s="6"/>
      <c r="BN94" s="6"/>
      <c r="BO94" s="6"/>
      <c r="BP94" s="15">
        <v>86</v>
      </c>
      <c r="BQ94" s="9">
        <v>0.53333333333333333</v>
      </c>
      <c r="BR94" s="9">
        <v>1.0579999999999999E-3</v>
      </c>
      <c r="BS94" s="9">
        <v>0.22786226000000001</v>
      </c>
      <c r="BT94" s="9">
        <v>9.497894406032836E-4</v>
      </c>
      <c r="BU94" s="6">
        <v>6</v>
      </c>
      <c r="BV94" s="6"/>
      <c r="BW94" s="6"/>
      <c r="BX94" s="6"/>
      <c r="BY94" s="15">
        <v>86</v>
      </c>
      <c r="BZ94" s="9">
        <v>0.53333333333333333</v>
      </c>
      <c r="CA94" s="9">
        <v>1.1243000000000002E-3</v>
      </c>
      <c r="CB94" s="9">
        <v>0.22666277000000001</v>
      </c>
      <c r="CC94" s="9">
        <v>1.0098520634023841E-3</v>
      </c>
      <c r="CD94" s="6">
        <v>6</v>
      </c>
      <c r="CE94" s="6"/>
      <c r="CF94" s="6"/>
      <c r="CG94" s="6"/>
      <c r="CH94" s="15">
        <v>86</v>
      </c>
      <c r="CI94" s="9">
        <v>0.53333333333333333</v>
      </c>
      <c r="CJ94" s="9">
        <v>1.2033E-3</v>
      </c>
      <c r="CK94" s="9">
        <v>0.23022467999999999</v>
      </c>
      <c r="CL94" s="9">
        <v>1.0790840921529351E-3</v>
      </c>
      <c r="CM94" s="6">
        <v>6</v>
      </c>
      <c r="CN94" s="6"/>
      <c r="CO94" s="6"/>
      <c r="CP94" s="6"/>
      <c r="CQ94" s="15">
        <v>86</v>
      </c>
      <c r="CR94" s="9">
        <v>0.53333333333333333</v>
      </c>
      <c r="CS94" s="9">
        <v>1.2856E-3</v>
      </c>
      <c r="CT94" s="9">
        <v>0.22741281999999999</v>
      </c>
      <c r="CU94" s="9">
        <v>1.1543437388622155E-3</v>
      </c>
      <c r="CV94" s="6">
        <v>6</v>
      </c>
      <c r="CW94" s="6"/>
      <c r="CX94" s="6"/>
      <c r="CY94" s="6"/>
      <c r="CZ94" s="15">
        <v>86</v>
      </c>
      <c r="DA94" s="9">
        <v>0.53333333333333333</v>
      </c>
      <c r="DB94" s="9">
        <v>1.1804999999999999E-3</v>
      </c>
      <c r="DC94" s="9">
        <v>0.22756783</v>
      </c>
      <c r="DD94" s="9">
        <v>1.0599003768458836E-3</v>
      </c>
      <c r="DE94" s="6">
        <v>6</v>
      </c>
      <c r="DF94" s="6"/>
      <c r="DG94" s="6"/>
      <c r="DH94" s="6"/>
      <c r="DI94" s="15">
        <v>86</v>
      </c>
      <c r="DJ94" s="9">
        <v>0.53333333333333333</v>
      </c>
      <c r="DK94" s="9">
        <v>1.4991E-3</v>
      </c>
      <c r="DL94" s="9">
        <v>0.22450042000000001</v>
      </c>
      <c r="DM94" s="9">
        <v>1.34780823971287E-3</v>
      </c>
      <c r="DN94" s="6">
        <v>6</v>
      </c>
      <c r="DO94" s="6"/>
      <c r="DP94" s="6"/>
      <c r="DQ94" s="6"/>
      <c r="DR94" s="15">
        <v>86</v>
      </c>
      <c r="DS94" s="9">
        <v>0.53333333333333333</v>
      </c>
      <c r="DT94" s="9">
        <v>1.3930000000000001E-3</v>
      </c>
      <c r="DU94" s="9">
        <v>0.22411144</v>
      </c>
      <c r="DV94" s="9">
        <v>1.2526350962271272E-3</v>
      </c>
      <c r="DW94" s="6">
        <v>6</v>
      </c>
      <c r="DX94" s="6"/>
      <c r="DY94" s="6"/>
      <c r="DZ94" s="6"/>
      <c r="EA94" s="15">
        <v>86</v>
      </c>
      <c r="EB94" s="9">
        <v>0.53333333333333333</v>
      </c>
      <c r="EC94" s="9">
        <v>1.7913999999999999E-3</v>
      </c>
      <c r="ED94" s="9">
        <v>0.21820581999999999</v>
      </c>
      <c r="EE94" s="9">
        <v>1.6151792145049108E-3</v>
      </c>
      <c r="EF94" s="6">
        <v>6</v>
      </c>
      <c r="EG94" s="6"/>
      <c r="EH94" s="6"/>
      <c r="EI94" s="6"/>
      <c r="EJ94" s="15">
        <v>86</v>
      </c>
      <c r="EK94" s="9">
        <v>0.53333333333333333</v>
      </c>
      <c r="EL94" s="9">
        <v>1.933E-3</v>
      </c>
      <c r="EM94" s="9">
        <v>0.21555741</v>
      </c>
      <c r="EN94" s="9">
        <v>1.7449333223107477E-3</v>
      </c>
      <c r="EO94" s="6">
        <v>6</v>
      </c>
      <c r="EP94" s="6"/>
      <c r="EQ94" s="6"/>
      <c r="ER94" s="6"/>
      <c r="ES94" s="15">
        <v>86</v>
      </c>
      <c r="ET94" s="9">
        <v>0.53333333333333333</v>
      </c>
      <c r="EU94" s="9">
        <v>2.0011999999999999E-3</v>
      </c>
      <c r="EV94" s="9">
        <v>0.21324348000000001</v>
      </c>
      <c r="EW94" s="9">
        <v>1.8083867195564428E-3</v>
      </c>
      <c r="EX94" s="6">
        <v>6</v>
      </c>
      <c r="EY94" s="6"/>
      <c r="EZ94" s="6"/>
      <c r="FA94" s="6"/>
      <c r="FB94" s="15">
        <v>86</v>
      </c>
      <c r="FC94" s="9">
        <v>0.53333333333333333</v>
      </c>
      <c r="FD94" s="9">
        <v>1.6607E-3</v>
      </c>
      <c r="FE94" s="9">
        <v>0.21119019999999999</v>
      </c>
      <c r="FF94" s="9">
        <v>1.5020869833732814E-3</v>
      </c>
      <c r="FG94" s="6">
        <v>6</v>
      </c>
      <c r="FH94" s="6"/>
      <c r="FI94" s="6"/>
      <c r="FJ94" s="6"/>
      <c r="FK94" s="15">
        <v>86</v>
      </c>
      <c r="FL94" s="9">
        <v>0.53333333333333333</v>
      </c>
      <c r="FM94" s="9">
        <v>1.7569E-3</v>
      </c>
      <c r="FN94" s="9">
        <v>0.20858552</v>
      </c>
      <c r="FO94" s="9">
        <v>1.5909730281517145E-3</v>
      </c>
      <c r="FP94" s="6">
        <v>6</v>
      </c>
      <c r="FQ94" s="6"/>
      <c r="FR94" s="6"/>
      <c r="FS94" s="6"/>
      <c r="FT94" s="15">
        <v>86</v>
      </c>
      <c r="FU94" s="9">
        <v>0.53333333333333333</v>
      </c>
      <c r="FV94" s="9">
        <v>1.256E-3</v>
      </c>
      <c r="FW94" s="9">
        <v>0.20679658000000001</v>
      </c>
      <c r="FX94" s="9">
        <v>1.1383015610799752E-3</v>
      </c>
      <c r="FY94" s="6">
        <v>6</v>
      </c>
      <c r="FZ94" s="6"/>
      <c r="GA94" s="6"/>
      <c r="GB94" s="6"/>
      <c r="GC94" s="15">
        <v>86</v>
      </c>
      <c r="GD94" s="9">
        <v>0.53333333333333333</v>
      </c>
      <c r="GE94" s="9">
        <v>1.0402E-3</v>
      </c>
      <c r="GF94" s="9">
        <v>0.20367046</v>
      </c>
      <c r="GG94" s="9">
        <v>9.4406131411496792E-4</v>
      </c>
      <c r="GH94" s="6">
        <v>6</v>
      </c>
      <c r="GI94" s="6"/>
      <c r="GJ94" s="6"/>
      <c r="GK94" s="6"/>
      <c r="GL94" s="15">
        <v>86</v>
      </c>
      <c r="GM94" s="9">
        <v>0.53333333333333333</v>
      </c>
      <c r="GN94" s="9">
        <v>9.0879999999999997E-4</v>
      </c>
      <c r="GO94" s="9">
        <v>0.20157251000000001</v>
      </c>
      <c r="GP94" s="9">
        <v>8.255917102981948E-4</v>
      </c>
      <c r="GQ94" s="6">
        <v>6</v>
      </c>
      <c r="GR94" s="6"/>
      <c r="GS94" s="6"/>
      <c r="GT94" s="6"/>
      <c r="GU94" s="15">
        <v>86</v>
      </c>
      <c r="GV94" s="9">
        <v>0.53333333333333333</v>
      </c>
      <c r="GW94" s="9">
        <v>8.1110000000000004E-4</v>
      </c>
      <c r="GX94" s="9">
        <v>0.20037545000000001</v>
      </c>
      <c r="GY94" s="9">
        <v>7.3723782759814145E-4</v>
      </c>
      <c r="GZ94" s="6">
        <v>6</v>
      </c>
      <c r="HA94" s="6"/>
      <c r="HB94" s="6"/>
      <c r="HC94" s="6"/>
      <c r="HD94" s="15">
        <v>86</v>
      </c>
      <c r="HE94" s="9">
        <v>0.53333333333333333</v>
      </c>
      <c r="HF94" s="9">
        <v>7.7290000000000008E-4</v>
      </c>
      <c r="HG94" s="9">
        <v>0.19754791999999999</v>
      </c>
      <c r="HH94" s="9">
        <v>7.0342039029821233E-4</v>
      </c>
      <c r="HI94" s="6">
        <v>6</v>
      </c>
      <c r="HJ94" s="6"/>
      <c r="HK94" s="6"/>
      <c r="HL94" s="6"/>
      <c r="HM94" s="15">
        <v>86</v>
      </c>
      <c r="HN94" s="9">
        <v>0.53333333333333333</v>
      </c>
      <c r="HO94" s="9">
        <v>7.8169999999999997E-4</v>
      </c>
      <c r="HP94" s="9">
        <v>0.19687866000000001</v>
      </c>
      <c r="HQ94" s="9">
        <v>7.1164605310702531E-4</v>
      </c>
      <c r="HR94" s="6">
        <v>6</v>
      </c>
      <c r="HS94" s="6"/>
      <c r="HT94" s="6"/>
      <c r="HU94" s="6"/>
      <c r="HV94" s="15">
        <v>86</v>
      </c>
      <c r="HW94" s="9">
        <v>0.53333333333333333</v>
      </c>
      <c r="HX94" s="9">
        <v>9.322E-4</v>
      </c>
      <c r="HY94" s="9">
        <v>0.19509009999999999</v>
      </c>
      <c r="HZ94" s="9">
        <v>8.4935006864007975E-4</v>
      </c>
      <c r="IA94" s="6">
        <v>6</v>
      </c>
      <c r="IB94" s="6"/>
      <c r="IC94" s="6"/>
      <c r="ID94" s="6"/>
      <c r="IE94" s="15">
        <v>86</v>
      </c>
      <c r="IF94" s="9">
        <v>0.53333333333333333</v>
      </c>
      <c r="IG94" s="9">
        <v>8.4709999999999994E-4</v>
      </c>
      <c r="IH94" s="9">
        <v>0.19374194</v>
      </c>
      <c r="II94" s="9">
        <v>7.7228774888906347E-4</v>
      </c>
      <c r="IJ94" s="6">
        <v>6</v>
      </c>
      <c r="IK94" s="6"/>
      <c r="IL94" s="6"/>
      <c r="IM94" s="6"/>
      <c r="IN94" s="15">
        <v>86</v>
      </c>
      <c r="IO94" s="9">
        <v>0.53333333333333333</v>
      </c>
      <c r="IP94" s="9">
        <v>1.0705000000000001E-3</v>
      </c>
      <c r="IQ94" s="9">
        <v>0.19385447</v>
      </c>
      <c r="IR94" s="9">
        <v>9.759079194820733E-4</v>
      </c>
      <c r="IS94" s="6">
        <v>6</v>
      </c>
      <c r="IT94" s="6"/>
      <c r="IU94" s="6"/>
      <c r="IV94" s="6"/>
      <c r="IW94" s="15">
        <v>86</v>
      </c>
      <c r="IX94" s="9">
        <v>0.53333333333333333</v>
      </c>
      <c r="IY94" s="9">
        <v>1.1134000000000001E-3</v>
      </c>
      <c r="IZ94" s="9">
        <v>0.19240412000000001</v>
      </c>
      <c r="JA94" s="9">
        <v>1.0156886269171367E-3</v>
      </c>
      <c r="JB94" s="6">
        <v>6</v>
      </c>
      <c r="JC94" s="6"/>
      <c r="JD94" s="6"/>
      <c r="JE94" s="6"/>
      <c r="JF94" s="15">
        <v>86</v>
      </c>
      <c r="JG94" s="9">
        <v>0.53333333333333333</v>
      </c>
      <c r="JH94" s="9">
        <v>1.1427E-3</v>
      </c>
      <c r="JI94" s="9">
        <v>0.19047697999999999</v>
      </c>
      <c r="JJ94" s="9">
        <v>1.0433343965764261E-3</v>
      </c>
      <c r="JK94" s="6">
        <v>6</v>
      </c>
      <c r="JL94" s="6"/>
      <c r="JM94" s="6"/>
      <c r="JN94" s="6"/>
      <c r="JO94" s="15">
        <v>86</v>
      </c>
      <c r="JP94" s="9">
        <v>0.53333333333333333</v>
      </c>
      <c r="JQ94" s="9">
        <v>1.1375000000000001E-3</v>
      </c>
      <c r="JR94" s="9">
        <v>0.19009111000000001</v>
      </c>
      <c r="JS94" s="9">
        <v>1.0387695379336782E-3</v>
      </c>
      <c r="JT94" s="6">
        <v>6</v>
      </c>
      <c r="JU94" s="6"/>
      <c r="JV94" s="6"/>
      <c r="JW94" s="6"/>
      <c r="JX94" s="15">
        <v>86</v>
      </c>
      <c r="JY94" s="9">
        <v>0.53333333333333333</v>
      </c>
      <c r="JZ94" s="9">
        <v>7.6363907809995086E-4</v>
      </c>
      <c r="KA94" s="9">
        <v>0.2017250637012151</v>
      </c>
      <c r="KB94" s="9">
        <v>3.7782260635767133E-3</v>
      </c>
      <c r="KC94" s="6">
        <v>6</v>
      </c>
      <c r="KD94" s="6"/>
      <c r="KE94" s="6"/>
      <c r="KF94" s="6"/>
      <c r="KG94" s="15">
        <v>86</v>
      </c>
      <c r="KH94" s="9">
        <v>0.53333333333333333</v>
      </c>
      <c r="KI94" s="9">
        <v>7.8167804788530277E-4</v>
      </c>
      <c r="KJ94" s="9">
        <v>0.20181305068542471</v>
      </c>
      <c r="KK94" s="9">
        <v>3.8657928372136841E-3</v>
      </c>
      <c r="KL94" s="6">
        <v>6</v>
      </c>
      <c r="KM94" s="6"/>
      <c r="KN94" s="6"/>
      <c r="KO94" s="6"/>
      <c r="KP94" s="15">
        <v>86</v>
      </c>
      <c r="KQ94" s="9">
        <v>0.53333333333333333</v>
      </c>
      <c r="KR94" s="9">
        <v>8.0673553260593542E-4</v>
      </c>
      <c r="KS94" s="9">
        <v>0.20190107604716279</v>
      </c>
      <c r="KT94" s="9">
        <v>3.9879767026915185E-3</v>
      </c>
      <c r="KU94" s="6">
        <v>6</v>
      </c>
      <c r="KV94" s="6"/>
      <c r="KW94" s="6"/>
      <c r="KX94" s="6"/>
      <c r="KY94" s="15">
        <v>86</v>
      </c>
      <c r="KZ94" s="9">
        <v>0.53333333333333333</v>
      </c>
      <c r="LA94" s="9">
        <v>8.377591974899365E-4</v>
      </c>
      <c r="LB94" s="9">
        <v>0.20198913980316871</v>
      </c>
      <c r="LC94" s="9">
        <v>4.1395329267215203E-3</v>
      </c>
      <c r="LD94" s="6">
        <v>6</v>
      </c>
      <c r="LE94" s="6"/>
      <c r="LF94" s="6"/>
      <c r="LG94" s="6"/>
      <c r="LH94" s="15">
        <v>86</v>
      </c>
      <c r="LI94" s="9">
        <v>0.53333333333333333</v>
      </c>
      <c r="LJ94" s="9">
        <v>8.722394867011436E-4</v>
      </c>
      <c r="LK94" s="9">
        <v>0.20207724197018889</v>
      </c>
      <c r="LL94" s="9">
        <v>4.3080279531043176E-3</v>
      </c>
      <c r="LM94" s="6">
        <v>6</v>
      </c>
      <c r="LN94" s="6"/>
      <c r="LO94" s="6"/>
      <c r="LP94" s="6"/>
      <c r="LQ94" s="15">
        <v>86</v>
      </c>
      <c r="LR94" s="9">
        <v>0.53333333333333333</v>
      </c>
      <c r="LS94" s="9">
        <v>9.0603848554557235E-4</v>
      </c>
      <c r="LT94" s="9">
        <v>0.20216538256497729</v>
      </c>
      <c r="LU94" s="9">
        <v>4.4730109912534876E-3</v>
      </c>
      <c r="LV94" s="6">
        <v>6</v>
      </c>
      <c r="LW94" s="6"/>
      <c r="LX94" s="6"/>
      <c r="LY94" s="6"/>
      <c r="LZ94" s="15">
        <v>86</v>
      </c>
      <c r="MA94" s="9">
        <v>0.53333333333333333</v>
      </c>
      <c r="MB94" s="9">
        <v>7.4955494442523565E-4</v>
      </c>
      <c r="MC94" s="9">
        <v>0.20137349920513289</v>
      </c>
      <c r="MD94" s="9">
        <v>3.7150200471689336E-3</v>
      </c>
      <c r="ME94" s="6">
        <v>6</v>
      </c>
      <c r="MF94" s="6"/>
      <c r="MG94" s="6"/>
      <c r="MH94" s="6"/>
      <c r="MI94" s="15">
        <v>86</v>
      </c>
      <c r="MJ94" s="9">
        <v>0.53333333333333333</v>
      </c>
      <c r="MK94" s="9">
        <v>7.4704125255908372E-4</v>
      </c>
      <c r="ML94" s="9">
        <v>0.20146133284647469</v>
      </c>
      <c r="MM94" s="9">
        <v>3.7009458734387304E-3</v>
      </c>
      <c r="MN94" s="6">
        <v>6</v>
      </c>
      <c r="MO94" s="6"/>
      <c r="MP94" s="6"/>
      <c r="MQ94" s="6"/>
      <c r="MR94" s="15">
        <v>86</v>
      </c>
      <c r="MS94" s="9">
        <v>0.53333333333333333</v>
      </c>
      <c r="MT94" s="9">
        <v>7.4747290344579756E-4</v>
      </c>
      <c r="MU94" s="9">
        <v>0.20154920479846111</v>
      </c>
      <c r="MV94" s="9">
        <v>3.7014680532852519E-3</v>
      </c>
      <c r="MW94" s="6">
        <v>6</v>
      </c>
      <c r="MX94" s="6"/>
      <c r="MY94" s="6"/>
      <c r="MZ94" s="6"/>
      <c r="NA94" s="15">
        <v>86</v>
      </c>
      <c r="NB94" s="9">
        <v>0.53333333333333333</v>
      </c>
      <c r="NC94" s="9">
        <v>7.5253462411326651E-4</v>
      </c>
      <c r="ND94" s="9">
        <v>0.2016371150778021</v>
      </c>
      <c r="NE94" s="9">
        <v>3.7249068725897501E-3</v>
      </c>
      <c r="NF94" s="6">
        <v>6</v>
      </c>
    </row>
    <row r="95" spans="1:370">
      <c r="A95" s="6"/>
      <c r="B95" s="6"/>
      <c r="C95" s="6"/>
      <c r="D95" s="15">
        <f t="shared" si="12"/>
        <v>87</v>
      </c>
      <c r="E95" s="9">
        <f t="shared" si="14"/>
        <v>0.56666666666666665</v>
      </c>
      <c r="F95" s="9">
        <f t="shared" si="13"/>
        <v>7.1100000000000007E-5</v>
      </c>
      <c r="G95" s="9">
        <f>'mu (tau) a'!B88</f>
        <v>0.25516350999999998</v>
      </c>
      <c r="H95" s="9">
        <f>F95*'qx (tau) a'!B88/G95</f>
        <v>6.3055294461970688E-5</v>
      </c>
      <c r="I95" s="6">
        <f t="shared" si="11"/>
        <v>6</v>
      </c>
      <c r="K95" s="6"/>
      <c r="L95" s="6"/>
      <c r="M95" s="6"/>
      <c r="N95" s="15">
        <v>87</v>
      </c>
      <c r="O95" s="9">
        <v>0.56666666666666665</v>
      </c>
      <c r="P95" s="9">
        <v>7.1100000000000007E-5</v>
      </c>
      <c r="Q95" s="9">
        <v>0.25516350999999998</v>
      </c>
      <c r="R95" s="9">
        <v>6.3055294461970688E-5</v>
      </c>
      <c r="S95" s="6">
        <v>6</v>
      </c>
      <c r="T95" s="6"/>
      <c r="U95" s="6"/>
      <c r="V95" s="6"/>
      <c r="W95" s="15">
        <v>87</v>
      </c>
      <c r="X95" s="9">
        <v>0.56666666666666665</v>
      </c>
      <c r="Y95" s="9">
        <v>6.0700000000000005E-5</v>
      </c>
      <c r="Z95" s="9">
        <v>0.24858876999999999</v>
      </c>
      <c r="AA95" s="9">
        <v>5.3989416854993098E-5</v>
      </c>
      <c r="AB95" s="6">
        <v>6</v>
      </c>
      <c r="AC95" s="6"/>
      <c r="AD95" s="6"/>
      <c r="AE95" s="6"/>
      <c r="AF95" s="15">
        <v>87</v>
      </c>
      <c r="AG95" s="9">
        <v>0.56666666666666665</v>
      </c>
      <c r="AH95" s="9">
        <v>5.4199999999999996E-5</v>
      </c>
      <c r="AI95" s="9">
        <v>0.25483352999999997</v>
      </c>
      <c r="AJ95" s="9">
        <v>4.8074502221116664E-5</v>
      </c>
      <c r="AK95" s="6">
        <v>6</v>
      </c>
      <c r="AL95" s="6"/>
      <c r="AM95" s="6"/>
      <c r="AN95" s="6"/>
      <c r="AO95" s="15">
        <v>87</v>
      </c>
      <c r="AP95" s="9">
        <v>0.56666666666666665</v>
      </c>
      <c r="AQ95" s="9">
        <v>6.1299999999999999E-5</v>
      </c>
      <c r="AR95" s="9">
        <v>0.25134688999999999</v>
      </c>
      <c r="AS95" s="9">
        <v>5.4456291621511609E-5</v>
      </c>
      <c r="AT95" s="6">
        <v>6</v>
      </c>
      <c r="AU95" s="6"/>
      <c r="AV95" s="6"/>
      <c r="AW95" s="6"/>
      <c r="AX95" s="15">
        <v>87</v>
      </c>
      <c r="AY95" s="9">
        <v>0.56666666666666665</v>
      </c>
      <c r="AZ95" s="9">
        <v>9.6519999999999993E-4</v>
      </c>
      <c r="BA95" s="9">
        <v>0.24688487000000001</v>
      </c>
      <c r="BB95" s="9">
        <v>8.5914507315089817E-4</v>
      </c>
      <c r="BC95" s="6">
        <v>6</v>
      </c>
      <c r="BD95" s="6"/>
      <c r="BE95" s="6"/>
      <c r="BF95" s="6"/>
      <c r="BG95" s="15">
        <v>87</v>
      </c>
      <c r="BH95" s="9">
        <v>0.56666666666666665</v>
      </c>
      <c r="BI95" s="9">
        <v>1.01E-3</v>
      </c>
      <c r="BJ95" s="9">
        <v>0.24371683999999999</v>
      </c>
      <c r="BK95" s="9">
        <v>9.0029186534668678E-4</v>
      </c>
      <c r="BL95" s="6">
        <v>6</v>
      </c>
      <c r="BM95" s="6"/>
      <c r="BN95" s="6"/>
      <c r="BO95" s="6"/>
      <c r="BP95" s="15">
        <v>87</v>
      </c>
      <c r="BQ95" s="9">
        <v>0.56666666666666665</v>
      </c>
      <c r="BR95" s="9">
        <v>1.0579999999999999E-3</v>
      </c>
      <c r="BS95" s="9">
        <v>0.24367686</v>
      </c>
      <c r="BT95" s="9">
        <v>9.430948044882062E-4</v>
      </c>
      <c r="BU95" s="6">
        <v>6</v>
      </c>
      <c r="BV95" s="6"/>
      <c r="BW95" s="6"/>
      <c r="BX95" s="6"/>
      <c r="BY95" s="15">
        <v>87</v>
      </c>
      <c r="BZ95" s="9">
        <v>0.56666666666666665</v>
      </c>
      <c r="CA95" s="9">
        <v>1.1243000000000002E-3</v>
      </c>
      <c r="CB95" s="9">
        <v>0.24241424</v>
      </c>
      <c r="CC95" s="9">
        <v>1.002758529028658E-3</v>
      </c>
      <c r="CD95" s="6">
        <v>6</v>
      </c>
      <c r="CE95" s="6"/>
      <c r="CF95" s="6"/>
      <c r="CG95" s="6"/>
      <c r="CH95" s="15">
        <v>87</v>
      </c>
      <c r="CI95" s="9">
        <v>0.56666666666666665</v>
      </c>
      <c r="CJ95" s="9">
        <v>1.2033E-3</v>
      </c>
      <c r="CK95" s="9">
        <v>0.24594095999999999</v>
      </c>
      <c r="CL95" s="9">
        <v>1.0715330974433864E-3</v>
      </c>
      <c r="CM95" s="6">
        <v>6</v>
      </c>
      <c r="CN95" s="6"/>
      <c r="CO95" s="6"/>
      <c r="CP95" s="6"/>
      <c r="CQ95" s="15">
        <v>87</v>
      </c>
      <c r="CR95" s="9">
        <v>0.56666666666666665</v>
      </c>
      <c r="CS95" s="9">
        <v>1.2856E-3</v>
      </c>
      <c r="CT95" s="9">
        <v>0.24308926</v>
      </c>
      <c r="CU95" s="9">
        <v>1.1462762655001706E-3</v>
      </c>
      <c r="CV95" s="6">
        <v>6</v>
      </c>
      <c r="CW95" s="6"/>
      <c r="CX95" s="6"/>
      <c r="CY95" s="6"/>
      <c r="CZ95" s="15">
        <v>87</v>
      </c>
      <c r="DA95" s="9">
        <v>0.56666666666666665</v>
      </c>
      <c r="DB95" s="9">
        <v>1.1804999999999999E-3</v>
      </c>
      <c r="DC95" s="9">
        <v>0.24317250000000001</v>
      </c>
      <c r="DD95" s="9">
        <v>1.0525271443728216E-3</v>
      </c>
      <c r="DE95" s="6">
        <v>6</v>
      </c>
      <c r="DF95" s="6"/>
      <c r="DG95" s="6"/>
      <c r="DH95" s="6"/>
      <c r="DI95" s="15">
        <v>87</v>
      </c>
      <c r="DJ95" s="9">
        <v>0.56666666666666665</v>
      </c>
      <c r="DK95" s="9">
        <v>1.4991E-3</v>
      </c>
      <c r="DL95" s="9">
        <v>0.24001275</v>
      </c>
      <c r="DM95" s="9">
        <v>1.3384744715311998E-3</v>
      </c>
      <c r="DN95" s="6">
        <v>6</v>
      </c>
      <c r="DO95" s="6"/>
      <c r="DP95" s="6"/>
      <c r="DQ95" s="6"/>
      <c r="DR95" s="15">
        <v>87</v>
      </c>
      <c r="DS95" s="9">
        <v>0.56666666666666665</v>
      </c>
      <c r="DT95" s="9">
        <v>1.3930000000000001E-3</v>
      </c>
      <c r="DU95" s="9">
        <v>0.23958119999999999</v>
      </c>
      <c r="DV95" s="9">
        <v>1.243982597424172E-3</v>
      </c>
      <c r="DW95" s="6">
        <v>6</v>
      </c>
      <c r="DX95" s="6"/>
      <c r="DY95" s="6"/>
      <c r="DZ95" s="6"/>
      <c r="EA95" s="15">
        <v>87</v>
      </c>
      <c r="EB95" s="9">
        <v>0.56666666666666665</v>
      </c>
      <c r="EC95" s="9">
        <v>1.7913999999999999E-3</v>
      </c>
      <c r="ED95" s="9">
        <v>0.23362816</v>
      </c>
      <c r="EE95" s="9">
        <v>1.6040270401564605E-3</v>
      </c>
      <c r="EF95" s="6">
        <v>6</v>
      </c>
      <c r="EG95" s="6"/>
      <c r="EH95" s="6"/>
      <c r="EI95" s="6"/>
      <c r="EJ95" s="15">
        <v>87</v>
      </c>
      <c r="EK95" s="9">
        <v>0.56666666666666665</v>
      </c>
      <c r="EL95" s="9">
        <v>1.933E-3</v>
      </c>
      <c r="EM95" s="9">
        <v>0.23086836999999999</v>
      </c>
      <c r="EN95" s="9">
        <v>1.732957494004051E-3</v>
      </c>
      <c r="EO95" s="6">
        <v>6</v>
      </c>
      <c r="EP95" s="6"/>
      <c r="EQ95" s="6"/>
      <c r="ER95" s="6"/>
      <c r="ES95" s="15">
        <v>87</v>
      </c>
      <c r="ET95" s="9">
        <v>0.56666666666666665</v>
      </c>
      <c r="EU95" s="9">
        <v>2.0011999999999999E-3</v>
      </c>
      <c r="EV95" s="9">
        <v>0.22847977</v>
      </c>
      <c r="EW95" s="9">
        <v>1.7960225767734272E-3</v>
      </c>
      <c r="EX95" s="6">
        <v>6</v>
      </c>
      <c r="EY95" s="6"/>
      <c r="EZ95" s="6"/>
      <c r="FA95" s="6"/>
      <c r="FB95" s="15">
        <v>87</v>
      </c>
      <c r="FC95" s="9">
        <v>0.56666666666666665</v>
      </c>
      <c r="FD95" s="9">
        <v>1.6607E-3</v>
      </c>
      <c r="FE95" s="9">
        <v>0.2263442</v>
      </c>
      <c r="FF95" s="9">
        <v>1.4918627560768069E-3</v>
      </c>
      <c r="FG95" s="6">
        <v>6</v>
      </c>
      <c r="FH95" s="6"/>
      <c r="FI95" s="6"/>
      <c r="FJ95" s="6"/>
      <c r="FK95" s="15">
        <v>87</v>
      </c>
      <c r="FL95" s="9">
        <v>0.56666666666666665</v>
      </c>
      <c r="FM95" s="9">
        <v>1.7569E-3</v>
      </c>
      <c r="FN95" s="9">
        <v>0.22367042000000001</v>
      </c>
      <c r="FO95" s="9">
        <v>1.5801801649185439E-3</v>
      </c>
      <c r="FP95" s="6">
        <v>6</v>
      </c>
      <c r="FQ95" s="6"/>
      <c r="FR95" s="6"/>
      <c r="FS95" s="6"/>
      <c r="FT95" s="15">
        <v>87</v>
      </c>
      <c r="FU95" s="9">
        <v>0.56666666666666665</v>
      </c>
      <c r="FV95" s="9">
        <v>1.256E-3</v>
      </c>
      <c r="FW95" s="9">
        <v>0.22189766999999999</v>
      </c>
      <c r="FX95" s="9">
        <v>1.1305650929998498E-3</v>
      </c>
      <c r="FY95" s="6">
        <v>6</v>
      </c>
      <c r="FZ95" s="6"/>
      <c r="GA95" s="6"/>
      <c r="GB95" s="6"/>
      <c r="GC95" s="15">
        <v>87</v>
      </c>
      <c r="GD95" s="9">
        <v>0.56666666666666665</v>
      </c>
      <c r="GE95" s="9">
        <v>1.0402E-3</v>
      </c>
      <c r="GF95" s="9">
        <v>0.2186641</v>
      </c>
      <c r="GG95" s="9">
        <v>9.3768137824178728E-4</v>
      </c>
      <c r="GH95" s="6">
        <v>6</v>
      </c>
      <c r="GI95" s="6"/>
      <c r="GJ95" s="6"/>
      <c r="GK95" s="6"/>
      <c r="GL95" s="15">
        <v>87</v>
      </c>
      <c r="GM95" s="9">
        <v>0.56666666666666665</v>
      </c>
      <c r="GN95" s="9">
        <v>9.0879999999999997E-4</v>
      </c>
      <c r="GO95" s="9">
        <v>0.21653449</v>
      </c>
      <c r="GP95" s="9">
        <v>8.200188425225006E-4</v>
      </c>
      <c r="GQ95" s="6">
        <v>6</v>
      </c>
      <c r="GR95" s="6"/>
      <c r="GS95" s="6"/>
      <c r="GT95" s="6"/>
      <c r="GU95" s="15">
        <v>87</v>
      </c>
      <c r="GV95" s="9">
        <v>0.56666666666666665</v>
      </c>
      <c r="GW95" s="9">
        <v>8.1110000000000004E-4</v>
      </c>
      <c r="GX95" s="9">
        <v>0.21535576000000001</v>
      </c>
      <c r="GY95" s="9">
        <v>7.3225256762113073E-4</v>
      </c>
      <c r="GZ95" s="6">
        <v>6</v>
      </c>
      <c r="HA95" s="6"/>
      <c r="HB95" s="6"/>
      <c r="HC95" s="6"/>
      <c r="HD95" s="15">
        <v>87</v>
      </c>
      <c r="HE95" s="9">
        <v>0.56666666666666665</v>
      </c>
      <c r="HF95" s="9">
        <v>7.7290000000000008E-4</v>
      </c>
      <c r="HG95" s="9">
        <v>0.21242174999999999</v>
      </c>
      <c r="HH95" s="9">
        <v>6.9869136849216244E-4</v>
      </c>
      <c r="HI95" s="6">
        <v>6</v>
      </c>
      <c r="HJ95" s="6"/>
      <c r="HK95" s="6"/>
      <c r="HL95" s="6"/>
      <c r="HM95" s="15">
        <v>87</v>
      </c>
      <c r="HN95" s="9">
        <v>0.56666666666666665</v>
      </c>
      <c r="HO95" s="9">
        <v>7.8169999999999997E-4</v>
      </c>
      <c r="HP95" s="9">
        <v>0.21173243</v>
      </c>
      <c r="HQ95" s="9">
        <v>7.0686669797819825E-4</v>
      </c>
      <c r="HR95" s="6">
        <v>6</v>
      </c>
      <c r="HS95" s="6"/>
      <c r="HT95" s="6"/>
      <c r="HU95" s="6"/>
      <c r="HV95" s="15">
        <v>87</v>
      </c>
      <c r="HW95" s="9">
        <v>0.56666666666666665</v>
      </c>
      <c r="HX95" s="9">
        <v>9.322E-4</v>
      </c>
      <c r="HY95" s="9">
        <v>0.20990729999999999</v>
      </c>
      <c r="HZ95" s="9">
        <v>8.4365531558931023E-4</v>
      </c>
      <c r="IA95" s="6">
        <v>6</v>
      </c>
      <c r="IB95" s="6"/>
      <c r="IC95" s="6"/>
      <c r="ID95" s="6"/>
      <c r="IE95" s="15">
        <v>87</v>
      </c>
      <c r="IF95" s="9">
        <v>0.56666666666666665</v>
      </c>
      <c r="IG95" s="9">
        <v>8.4709999999999994E-4</v>
      </c>
      <c r="IH95" s="9">
        <v>0.20848326</v>
      </c>
      <c r="II95" s="9">
        <v>7.6713282443396176E-4</v>
      </c>
      <c r="IJ95" s="6">
        <v>6</v>
      </c>
      <c r="IK95" s="6"/>
      <c r="IL95" s="6"/>
      <c r="IM95" s="6"/>
      <c r="IN95" s="15">
        <v>87</v>
      </c>
      <c r="IO95" s="9">
        <v>0.56666666666666665</v>
      </c>
      <c r="IP95" s="9">
        <v>1.0705000000000001E-3</v>
      </c>
      <c r="IQ95" s="9">
        <v>0.20868155999999999</v>
      </c>
      <c r="IR95" s="9">
        <v>9.6935656322484848E-4</v>
      </c>
      <c r="IS95" s="6">
        <v>6</v>
      </c>
      <c r="IT95" s="6"/>
      <c r="IU95" s="6"/>
      <c r="IV95" s="6"/>
      <c r="IW95" s="15">
        <v>87</v>
      </c>
      <c r="IX95" s="9">
        <v>0.56666666666666665</v>
      </c>
      <c r="IY95" s="9">
        <v>1.1134000000000001E-3</v>
      </c>
      <c r="IZ95" s="9">
        <v>0.20718971</v>
      </c>
      <c r="JA95" s="9">
        <v>1.0088847555025779E-3</v>
      </c>
      <c r="JB95" s="6">
        <v>6</v>
      </c>
      <c r="JC95" s="6"/>
      <c r="JD95" s="6"/>
      <c r="JE95" s="6"/>
      <c r="JF95" s="15">
        <v>87</v>
      </c>
      <c r="JG95" s="9">
        <v>0.56666666666666665</v>
      </c>
      <c r="JH95" s="9">
        <v>1.1427E-3</v>
      </c>
      <c r="JI95" s="9">
        <v>0.20511756</v>
      </c>
      <c r="JJ95" s="9">
        <v>1.0364073575758214E-3</v>
      </c>
      <c r="JK95" s="6">
        <v>6</v>
      </c>
      <c r="JL95" s="6"/>
      <c r="JM95" s="6"/>
      <c r="JN95" s="6"/>
      <c r="JO95" s="15">
        <v>87</v>
      </c>
      <c r="JP95" s="9">
        <v>0.56666666666666665</v>
      </c>
      <c r="JQ95" s="9">
        <v>1.1375000000000001E-3</v>
      </c>
      <c r="JR95" s="9">
        <v>0.20480453000000001</v>
      </c>
      <c r="JS95" s="9">
        <v>1.031837473883024E-3</v>
      </c>
      <c r="JT95" s="6">
        <v>6</v>
      </c>
      <c r="JU95" s="6"/>
      <c r="JV95" s="6"/>
      <c r="JW95" s="6"/>
      <c r="JX95" s="15">
        <v>87</v>
      </c>
      <c r="JY95" s="9">
        <v>0.56666666666666665</v>
      </c>
      <c r="JZ95" s="9">
        <v>7.5253462411326651E-4</v>
      </c>
      <c r="KA95" s="9">
        <v>0.2166294745673514</v>
      </c>
      <c r="KB95" s="9">
        <v>3.4671177908702261E-3</v>
      </c>
      <c r="KC95" s="6">
        <v>6</v>
      </c>
      <c r="KD95" s="6"/>
      <c r="KE95" s="6"/>
      <c r="KF95" s="6"/>
      <c r="KG95" s="15">
        <v>87</v>
      </c>
      <c r="KH95" s="9">
        <v>0.56666666666666665</v>
      </c>
      <c r="KI95" s="9">
        <v>7.6363907809995086E-4</v>
      </c>
      <c r="KJ95" s="9">
        <v>0.21671969632957869</v>
      </c>
      <c r="KK95" s="9">
        <v>3.5168161890296512E-3</v>
      </c>
      <c r="KL95" s="6">
        <v>6</v>
      </c>
      <c r="KM95" s="6"/>
      <c r="KN95" s="6"/>
      <c r="KO95" s="6"/>
      <c r="KP95" s="15">
        <v>87</v>
      </c>
      <c r="KQ95" s="9">
        <v>0.56666666666666665</v>
      </c>
      <c r="KR95" s="9">
        <v>7.8167804788530277E-4</v>
      </c>
      <c r="KS95" s="9">
        <v>0.21680995566733149</v>
      </c>
      <c r="KT95" s="9">
        <v>3.598394342934737E-3</v>
      </c>
      <c r="KU95" s="6">
        <v>6</v>
      </c>
      <c r="KV95" s="6"/>
      <c r="KW95" s="6"/>
      <c r="KX95" s="6"/>
      <c r="KY95" s="15">
        <v>87</v>
      </c>
      <c r="KZ95" s="9">
        <v>0.56666666666666665</v>
      </c>
      <c r="LA95" s="9">
        <v>8.0673553260593542E-4</v>
      </c>
      <c r="LB95" s="9">
        <v>0.2169002525962595</v>
      </c>
      <c r="LC95" s="9">
        <v>3.7121993011265211E-3</v>
      </c>
      <c r="LD95" s="6">
        <v>6</v>
      </c>
      <c r="LE95" s="6"/>
      <c r="LF95" s="6"/>
      <c r="LG95" s="6"/>
      <c r="LH95" s="15">
        <v>87</v>
      </c>
      <c r="LI95" s="9">
        <v>0.56666666666666665</v>
      </c>
      <c r="LJ95" s="9">
        <v>8.377591974899365E-4</v>
      </c>
      <c r="LK95" s="9">
        <v>0.21699058713201849</v>
      </c>
      <c r="LL95" s="9">
        <v>3.8533502370324373E-3</v>
      </c>
      <c r="LM95" s="6">
        <v>6</v>
      </c>
      <c r="LN95" s="6"/>
      <c r="LO95" s="6"/>
      <c r="LP95" s="6"/>
      <c r="LQ95" s="15">
        <v>87</v>
      </c>
      <c r="LR95" s="9">
        <v>0.56666666666666665</v>
      </c>
      <c r="LS95" s="9">
        <v>8.722394867011436E-4</v>
      </c>
      <c r="LT95" s="9">
        <v>0.21708095929027121</v>
      </c>
      <c r="LU95" s="9">
        <v>4.0102747079173474E-3</v>
      </c>
      <c r="LV95" s="6">
        <v>6</v>
      </c>
      <c r="LW95" s="6"/>
      <c r="LX95" s="6"/>
      <c r="LY95" s="6"/>
      <c r="LZ95" s="15">
        <v>87</v>
      </c>
      <c r="MA95" s="9">
        <v>0.56666666666666665</v>
      </c>
      <c r="MB95" s="9">
        <v>9.0603848554557235E-4</v>
      </c>
      <c r="MC95" s="9">
        <v>0.21717136908668619</v>
      </c>
      <c r="MD95" s="9">
        <v>4.1639363410410747E-3</v>
      </c>
      <c r="ME95" s="6">
        <v>6</v>
      </c>
      <c r="MF95" s="6"/>
      <c r="MG95" s="6"/>
      <c r="MH95" s="6"/>
      <c r="MI95" s="15">
        <v>87</v>
      </c>
      <c r="MJ95" s="9">
        <v>0.56666666666666665</v>
      </c>
      <c r="MK95" s="9">
        <v>7.4955494442523565E-4</v>
      </c>
      <c r="ML95" s="9">
        <v>0.216359034577427</v>
      </c>
      <c r="MM95" s="9">
        <v>3.457707803668727E-3</v>
      </c>
      <c r="MN95" s="6">
        <v>6</v>
      </c>
      <c r="MO95" s="6"/>
      <c r="MP95" s="6"/>
      <c r="MQ95" s="6"/>
      <c r="MR95" s="15">
        <v>87</v>
      </c>
      <c r="MS95" s="9">
        <v>0.56666666666666665</v>
      </c>
      <c r="MT95" s="9">
        <v>7.4704125255908372E-4</v>
      </c>
      <c r="MU95" s="9">
        <v>0.21644914370690879</v>
      </c>
      <c r="MV95" s="9">
        <v>3.4446757954644997E-3</v>
      </c>
      <c r="MW95" s="6">
        <v>6</v>
      </c>
      <c r="MX95" s="6"/>
      <c r="MY95" s="6"/>
      <c r="MZ95" s="6"/>
      <c r="NA95" s="15">
        <v>87</v>
      </c>
      <c r="NB95" s="9">
        <v>0.56666666666666665</v>
      </c>
      <c r="NC95" s="9">
        <v>7.4747290344579756E-4</v>
      </c>
      <c r="ND95" s="9">
        <v>0.21653929036500691</v>
      </c>
      <c r="NE95" s="9">
        <v>3.4452294614047158E-3</v>
      </c>
      <c r="NF95" s="6">
        <v>6</v>
      </c>
    </row>
    <row r="96" spans="1:370">
      <c r="A96" s="6"/>
      <c r="B96" s="6"/>
      <c r="C96" s="6"/>
      <c r="D96" s="15">
        <f t="shared" si="12"/>
        <v>88</v>
      </c>
      <c r="E96" s="9">
        <f t="shared" si="14"/>
        <v>0.6</v>
      </c>
      <c r="F96" s="9">
        <f t="shared" si="13"/>
        <v>7.1100000000000007E-5</v>
      </c>
      <c r="G96" s="9">
        <f>'mu (tau) a'!B89</f>
        <v>0.27280096999999998</v>
      </c>
      <c r="H96" s="9">
        <f>F96*'qx (tau) a'!B89/G96</f>
        <v>6.2565971363664886E-5</v>
      </c>
      <c r="I96" s="6">
        <f t="shared" si="11"/>
        <v>6</v>
      </c>
      <c r="K96" s="6"/>
      <c r="L96" s="6"/>
      <c r="M96" s="6"/>
      <c r="N96" s="15">
        <v>88</v>
      </c>
      <c r="O96" s="9">
        <v>0.6</v>
      </c>
      <c r="P96" s="9">
        <v>7.1100000000000007E-5</v>
      </c>
      <c r="Q96" s="9">
        <v>0.27280096999999998</v>
      </c>
      <c r="R96" s="9">
        <v>6.2565971363664886E-5</v>
      </c>
      <c r="S96" s="6">
        <v>6</v>
      </c>
      <c r="T96" s="6"/>
      <c r="U96" s="6"/>
      <c r="V96" s="6"/>
      <c r="W96" s="15">
        <v>88</v>
      </c>
      <c r="X96" s="9">
        <v>0.6</v>
      </c>
      <c r="Y96" s="9">
        <v>6.0700000000000005E-5</v>
      </c>
      <c r="Z96" s="9">
        <v>0.26622514000000003</v>
      </c>
      <c r="AA96" s="9">
        <v>5.3569257997197406E-5</v>
      </c>
      <c r="AB96" s="6">
        <v>6</v>
      </c>
      <c r="AC96" s="6"/>
      <c r="AD96" s="6"/>
      <c r="AE96" s="6"/>
      <c r="AF96" s="15">
        <v>88</v>
      </c>
      <c r="AG96" s="9">
        <v>0.6</v>
      </c>
      <c r="AH96" s="9">
        <v>5.4199999999999996E-5</v>
      </c>
      <c r="AI96" s="9">
        <v>0.27249875000000001</v>
      </c>
      <c r="AJ96" s="9">
        <v>4.7700795478878339E-5</v>
      </c>
      <c r="AK96" s="6">
        <v>6</v>
      </c>
      <c r="AL96" s="6"/>
      <c r="AM96" s="6"/>
      <c r="AN96" s="6"/>
      <c r="AO96" s="15">
        <v>88</v>
      </c>
      <c r="AP96" s="9">
        <v>0.6</v>
      </c>
      <c r="AQ96" s="9">
        <v>6.1299999999999999E-5</v>
      </c>
      <c r="AR96" s="9">
        <v>0.26902519000000003</v>
      </c>
      <c r="AS96" s="9">
        <v>5.4032013727041687E-5</v>
      </c>
      <c r="AT96" s="6">
        <v>6</v>
      </c>
      <c r="AU96" s="6"/>
      <c r="AV96" s="6"/>
      <c r="AW96" s="6"/>
      <c r="AX96" s="15">
        <v>88</v>
      </c>
      <c r="AY96" s="9">
        <v>0.6</v>
      </c>
      <c r="AZ96" s="9">
        <v>9.6519999999999993E-4</v>
      </c>
      <c r="BA96" s="9">
        <v>0.26457240999999998</v>
      </c>
      <c r="BB96" s="9">
        <v>8.5243464303779825E-4</v>
      </c>
      <c r="BC96" s="6">
        <v>6</v>
      </c>
      <c r="BD96" s="6"/>
      <c r="BE96" s="6"/>
      <c r="BF96" s="6"/>
      <c r="BG96" s="15">
        <v>88</v>
      </c>
      <c r="BH96" s="9">
        <v>0.6</v>
      </c>
      <c r="BI96" s="9">
        <v>1.01E-3</v>
      </c>
      <c r="BJ96" s="9">
        <v>0.26144357000000001</v>
      </c>
      <c r="BK96" s="9">
        <v>8.9323475425308785E-4</v>
      </c>
      <c r="BL96" s="6">
        <v>6</v>
      </c>
      <c r="BM96" s="6"/>
      <c r="BN96" s="6"/>
      <c r="BO96" s="6"/>
      <c r="BP96" s="15">
        <v>88</v>
      </c>
      <c r="BQ96" s="9">
        <v>0.6</v>
      </c>
      <c r="BR96" s="9">
        <v>1.0579999999999999E-3</v>
      </c>
      <c r="BS96" s="9">
        <v>0.26150079999999998</v>
      </c>
      <c r="BT96" s="9">
        <v>9.3566183155080202E-4</v>
      </c>
      <c r="BU96" s="6">
        <v>6</v>
      </c>
      <c r="BV96" s="6"/>
      <c r="BW96" s="6"/>
      <c r="BX96" s="6"/>
      <c r="BY96" s="15">
        <v>88</v>
      </c>
      <c r="BZ96" s="9">
        <v>0.6</v>
      </c>
      <c r="CA96" s="9">
        <v>1.1243000000000002E-3</v>
      </c>
      <c r="CB96" s="9">
        <v>0.26019685999999997</v>
      </c>
      <c r="CC96" s="9">
        <v>9.9486908256694591E-4</v>
      </c>
      <c r="CD96" s="6">
        <v>6</v>
      </c>
      <c r="CE96" s="6"/>
      <c r="CF96" s="6"/>
      <c r="CG96" s="6"/>
      <c r="CH96" s="15">
        <v>88</v>
      </c>
      <c r="CI96" s="9">
        <v>0.6</v>
      </c>
      <c r="CJ96" s="9">
        <v>1.2033E-3</v>
      </c>
      <c r="CK96" s="9">
        <v>0.26367596999999998</v>
      </c>
      <c r="CL96" s="9">
        <v>1.0631380049990905E-3</v>
      </c>
      <c r="CM96" s="6">
        <v>6</v>
      </c>
      <c r="CN96" s="6"/>
      <c r="CO96" s="6"/>
      <c r="CP96" s="6"/>
      <c r="CQ96" s="15">
        <v>88</v>
      </c>
      <c r="CR96" s="9">
        <v>0.6</v>
      </c>
      <c r="CS96" s="9">
        <v>1.2856E-3</v>
      </c>
      <c r="CT96" s="9">
        <v>0.26077420000000001</v>
      </c>
      <c r="CU96" s="9">
        <v>1.1373095105267315E-3</v>
      </c>
      <c r="CV96" s="6">
        <v>6</v>
      </c>
      <c r="CW96" s="6"/>
      <c r="CX96" s="6"/>
      <c r="CY96" s="6"/>
      <c r="CZ96" s="15">
        <v>88</v>
      </c>
      <c r="DA96" s="9">
        <v>0.6</v>
      </c>
      <c r="DB96" s="9">
        <v>1.1804999999999999E-3</v>
      </c>
      <c r="DC96" s="9">
        <v>0.26079430999999997</v>
      </c>
      <c r="DD96" s="9">
        <v>1.0443232307100567E-3</v>
      </c>
      <c r="DE96" s="6">
        <v>6</v>
      </c>
      <c r="DF96" s="6"/>
      <c r="DG96" s="6"/>
      <c r="DH96" s="6"/>
      <c r="DI96" s="15">
        <v>88</v>
      </c>
      <c r="DJ96" s="9">
        <v>0.6</v>
      </c>
      <c r="DK96" s="9">
        <v>1.4991E-3</v>
      </c>
      <c r="DL96" s="9">
        <v>0.25751729000000001</v>
      </c>
      <c r="DM96" s="9">
        <v>1.3280961335567021E-3</v>
      </c>
      <c r="DN96" s="6">
        <v>6</v>
      </c>
      <c r="DO96" s="6"/>
      <c r="DP96" s="6"/>
      <c r="DQ96" s="6"/>
      <c r="DR96" s="15">
        <v>88</v>
      </c>
      <c r="DS96" s="9">
        <v>0.6</v>
      </c>
      <c r="DT96" s="9">
        <v>1.3930000000000001E-3</v>
      </c>
      <c r="DU96" s="9">
        <v>0.25700626999999998</v>
      </c>
      <c r="DV96" s="9">
        <v>1.2343784610780119E-3</v>
      </c>
      <c r="DW96" s="6">
        <v>6</v>
      </c>
      <c r="DX96" s="6"/>
      <c r="DY96" s="6"/>
      <c r="DZ96" s="6"/>
      <c r="EA96" s="15">
        <v>88</v>
      </c>
      <c r="EB96" s="9">
        <v>0.6</v>
      </c>
      <c r="EC96" s="9">
        <v>1.7913999999999999E-3</v>
      </c>
      <c r="ED96" s="9">
        <v>0.25097879000000001</v>
      </c>
      <c r="EE96" s="9">
        <v>1.5916631475113893E-3</v>
      </c>
      <c r="EF96" s="6">
        <v>6</v>
      </c>
      <c r="EG96" s="6"/>
      <c r="EH96" s="6"/>
      <c r="EI96" s="6"/>
      <c r="EJ96" s="15">
        <v>88</v>
      </c>
      <c r="EK96" s="9">
        <v>0.6</v>
      </c>
      <c r="EL96" s="9">
        <v>1.933E-3</v>
      </c>
      <c r="EM96" s="9">
        <v>0.24809146000000001</v>
      </c>
      <c r="EN96" s="9">
        <v>1.7196809260584785E-3</v>
      </c>
      <c r="EO96" s="6">
        <v>6</v>
      </c>
      <c r="EP96" s="6"/>
      <c r="EQ96" s="6"/>
      <c r="ER96" s="6"/>
      <c r="ES96" s="15">
        <v>88</v>
      </c>
      <c r="ET96" s="9">
        <v>0.6</v>
      </c>
      <c r="EU96" s="9">
        <v>2.0011999999999999E-3</v>
      </c>
      <c r="EV96" s="9">
        <v>0.24561287000000001</v>
      </c>
      <c r="EW96" s="9">
        <v>1.7823197086374177E-3</v>
      </c>
      <c r="EX96" s="6">
        <v>6</v>
      </c>
      <c r="EY96" s="6"/>
      <c r="EZ96" s="6"/>
      <c r="FA96" s="6"/>
      <c r="FB96" s="15">
        <v>88</v>
      </c>
      <c r="FC96" s="9">
        <v>0.6</v>
      </c>
      <c r="FD96" s="9">
        <v>1.6607E-3</v>
      </c>
      <c r="FE96" s="9">
        <v>0.24334770999999999</v>
      </c>
      <c r="FF96" s="9">
        <v>1.4805551091892338E-3</v>
      </c>
      <c r="FG96" s="6">
        <v>6</v>
      </c>
      <c r="FH96" s="6"/>
      <c r="FI96" s="6"/>
      <c r="FJ96" s="6"/>
      <c r="FK96" s="15">
        <v>88</v>
      </c>
      <c r="FL96" s="9">
        <v>0.6</v>
      </c>
      <c r="FM96" s="9">
        <v>1.7569E-3</v>
      </c>
      <c r="FN96" s="9">
        <v>0.24058203</v>
      </c>
      <c r="FO96" s="9">
        <v>1.5682532675902684E-3</v>
      </c>
      <c r="FP96" s="6">
        <v>6</v>
      </c>
      <c r="FQ96" s="6"/>
      <c r="FR96" s="6"/>
      <c r="FS96" s="6"/>
      <c r="FT96" s="15">
        <v>88</v>
      </c>
      <c r="FU96" s="9">
        <v>0.6</v>
      </c>
      <c r="FV96" s="9">
        <v>1.256E-3</v>
      </c>
      <c r="FW96" s="9">
        <v>0.23877567999999999</v>
      </c>
      <c r="FX96" s="9">
        <v>1.1220418468078492E-3</v>
      </c>
      <c r="FY96" s="6">
        <v>6</v>
      </c>
      <c r="FZ96" s="6"/>
      <c r="GA96" s="6"/>
      <c r="GB96" s="6"/>
      <c r="GC96" s="15">
        <v>88</v>
      </c>
      <c r="GD96" s="9">
        <v>0.6</v>
      </c>
      <c r="GE96" s="9">
        <v>1.0402E-3</v>
      </c>
      <c r="GF96" s="9">
        <v>0.23540164999999999</v>
      </c>
      <c r="GG96" s="9">
        <v>9.306605050559332E-4</v>
      </c>
      <c r="GH96" s="6">
        <v>6</v>
      </c>
      <c r="GI96" s="6"/>
      <c r="GJ96" s="6"/>
      <c r="GK96" s="6"/>
      <c r="GL96" s="15">
        <v>88</v>
      </c>
      <c r="GM96" s="9">
        <v>0.6</v>
      </c>
      <c r="GN96" s="9">
        <v>9.0879999999999997E-4</v>
      </c>
      <c r="GO96" s="9">
        <v>0.23320178</v>
      </c>
      <c r="GP96" s="9">
        <v>8.1389869981266861E-4</v>
      </c>
      <c r="GQ96" s="6">
        <v>6</v>
      </c>
      <c r="GR96" s="6"/>
      <c r="GS96" s="6"/>
      <c r="GT96" s="6"/>
      <c r="GU96" s="15">
        <v>88</v>
      </c>
      <c r="GV96" s="9">
        <v>0.6</v>
      </c>
      <c r="GW96" s="9">
        <v>8.1110000000000004E-4</v>
      </c>
      <c r="GX96" s="9">
        <v>0.23204037999999999</v>
      </c>
      <c r="GY96" s="9">
        <v>7.2677894550939807E-4</v>
      </c>
      <c r="GZ96" s="6">
        <v>6</v>
      </c>
      <c r="HA96" s="6"/>
      <c r="HB96" s="6"/>
      <c r="HC96" s="6"/>
      <c r="HD96" s="15">
        <v>88</v>
      </c>
      <c r="HE96" s="9">
        <v>0.6</v>
      </c>
      <c r="HF96" s="9">
        <v>7.7290000000000008E-4</v>
      </c>
      <c r="HG96" s="9">
        <v>0.22898982000000001</v>
      </c>
      <c r="HH96" s="9">
        <v>6.9349800580217945E-4</v>
      </c>
      <c r="HI96" s="6">
        <v>6</v>
      </c>
      <c r="HJ96" s="6"/>
      <c r="HK96" s="6"/>
      <c r="HL96" s="6"/>
      <c r="HM96" s="15">
        <v>88</v>
      </c>
      <c r="HN96" s="9">
        <v>0.6</v>
      </c>
      <c r="HO96" s="9">
        <v>7.8169999999999997E-4</v>
      </c>
      <c r="HP96" s="9">
        <v>0.22827056000000001</v>
      </c>
      <c r="HQ96" s="9">
        <v>7.0162034449383225E-4</v>
      </c>
      <c r="HR96" s="6">
        <v>6</v>
      </c>
      <c r="HS96" s="6"/>
      <c r="HT96" s="6"/>
      <c r="HU96" s="6"/>
      <c r="HV96" s="15">
        <v>88</v>
      </c>
      <c r="HW96" s="9">
        <v>0.6</v>
      </c>
      <c r="HX96" s="9">
        <v>9.322E-4</v>
      </c>
      <c r="HY96" s="9">
        <v>0.22641681999999999</v>
      </c>
      <c r="HZ96" s="9">
        <v>8.3739933845904211E-4</v>
      </c>
      <c r="IA96" s="6">
        <v>6</v>
      </c>
      <c r="IB96" s="6"/>
      <c r="IC96" s="6"/>
      <c r="ID96" s="6"/>
      <c r="IE96" s="15">
        <v>88</v>
      </c>
      <c r="IF96" s="9">
        <v>0.6</v>
      </c>
      <c r="IG96" s="9">
        <v>8.4709999999999994E-4</v>
      </c>
      <c r="IH96" s="9">
        <v>0.22492085000000001</v>
      </c>
      <c r="II96" s="9">
        <v>7.6146530036677335E-4</v>
      </c>
      <c r="IJ96" s="6">
        <v>6</v>
      </c>
      <c r="IK96" s="6"/>
      <c r="IL96" s="6"/>
      <c r="IM96" s="6"/>
      <c r="IN96" s="15">
        <v>88</v>
      </c>
      <c r="IO96" s="9">
        <v>0.6</v>
      </c>
      <c r="IP96" s="9">
        <v>1.0705000000000001E-3</v>
      </c>
      <c r="IQ96" s="9">
        <v>0.22515847</v>
      </c>
      <c r="IR96" s="9">
        <v>9.6217865137385248E-4</v>
      </c>
      <c r="IS96" s="6">
        <v>6</v>
      </c>
      <c r="IT96" s="6"/>
      <c r="IU96" s="6"/>
      <c r="IV96" s="6"/>
      <c r="IW96" s="15">
        <v>88</v>
      </c>
      <c r="IX96" s="9">
        <v>0.6</v>
      </c>
      <c r="IY96" s="9">
        <v>1.1134000000000001E-3</v>
      </c>
      <c r="IZ96" s="9">
        <v>0.22360685</v>
      </c>
      <c r="JA96" s="9">
        <v>1.0014360221522732E-3</v>
      </c>
      <c r="JB96" s="6">
        <v>6</v>
      </c>
      <c r="JC96" s="6"/>
      <c r="JD96" s="6"/>
      <c r="JE96" s="6"/>
      <c r="JF96" s="15">
        <v>88</v>
      </c>
      <c r="JG96" s="9">
        <v>0.6</v>
      </c>
      <c r="JH96" s="9">
        <v>1.1427E-3</v>
      </c>
      <c r="JI96" s="9">
        <v>0.22139877999999999</v>
      </c>
      <c r="JJ96" s="9">
        <v>1.0288112014528717E-3</v>
      </c>
      <c r="JK96" s="6">
        <v>6</v>
      </c>
      <c r="JL96" s="6"/>
      <c r="JM96" s="6"/>
      <c r="JN96" s="6"/>
      <c r="JO96" s="15">
        <v>88</v>
      </c>
      <c r="JP96" s="9">
        <v>0.6</v>
      </c>
      <c r="JQ96" s="9">
        <v>1.1375000000000001E-3</v>
      </c>
      <c r="JR96" s="9">
        <v>0.22111874000000001</v>
      </c>
      <c r="JS96" s="9">
        <v>1.0242586370110467E-3</v>
      </c>
      <c r="JT96" s="6">
        <v>6</v>
      </c>
      <c r="JU96" s="6"/>
      <c r="JV96" s="6"/>
      <c r="JW96" s="6"/>
      <c r="JX96" s="15">
        <v>88</v>
      </c>
      <c r="JY96" s="9">
        <v>0.6</v>
      </c>
      <c r="JZ96" s="9">
        <v>7.4747290344579756E-4</v>
      </c>
      <c r="KA96" s="9">
        <v>0.2332669005489407</v>
      </c>
      <c r="KB96" s="9">
        <v>3.1981732841179348E-3</v>
      </c>
      <c r="KC96" s="6">
        <v>6</v>
      </c>
      <c r="KD96" s="6"/>
      <c r="KE96" s="6"/>
      <c r="KF96" s="6"/>
      <c r="KG96" s="15">
        <v>88</v>
      </c>
      <c r="KH96" s="9">
        <v>0.6</v>
      </c>
      <c r="KI96" s="9">
        <v>7.5253462411326651E-4</v>
      </c>
      <c r="KJ96" s="9">
        <v>0.23336014614442849</v>
      </c>
      <c r="KK96" s="9">
        <v>3.2185459018817197E-3</v>
      </c>
      <c r="KL96" s="6">
        <v>6</v>
      </c>
      <c r="KM96" s="6"/>
      <c r="KN96" s="6"/>
      <c r="KO96" s="6"/>
      <c r="KP96" s="15">
        <v>88</v>
      </c>
      <c r="KQ96" s="9">
        <v>0.6</v>
      </c>
      <c r="KR96" s="9">
        <v>7.6363907809995086E-4</v>
      </c>
      <c r="KS96" s="9">
        <v>0.23345342901370469</v>
      </c>
      <c r="KT96" s="9">
        <v>3.2647350935980221E-3</v>
      </c>
      <c r="KU96" s="6">
        <v>6</v>
      </c>
      <c r="KV96" s="6"/>
      <c r="KW96" s="6"/>
      <c r="KX96" s="6"/>
      <c r="KY96" s="15">
        <v>88</v>
      </c>
      <c r="KZ96" s="9">
        <v>0.6</v>
      </c>
      <c r="LA96" s="9">
        <v>7.8167804788530277E-4</v>
      </c>
      <c r="LB96" s="9">
        <v>0.2335467491716689</v>
      </c>
      <c r="LC96" s="9">
        <v>3.3405213036070938E-3</v>
      </c>
      <c r="LD96" s="6">
        <v>6</v>
      </c>
      <c r="LE96" s="6"/>
      <c r="LF96" s="6"/>
      <c r="LG96" s="6"/>
      <c r="LH96" s="15">
        <v>88</v>
      </c>
      <c r="LI96" s="9">
        <v>0.6</v>
      </c>
      <c r="LJ96" s="9">
        <v>8.0673553260593542E-4</v>
      </c>
      <c r="LK96" s="9">
        <v>0.23364010663322701</v>
      </c>
      <c r="LL96" s="9">
        <v>3.4462276691314322E-3</v>
      </c>
      <c r="LM96" s="6">
        <v>6</v>
      </c>
      <c r="LN96" s="6"/>
      <c r="LO96" s="6"/>
      <c r="LP96" s="6"/>
      <c r="LQ96" s="15">
        <v>88</v>
      </c>
      <c r="LR96" s="9">
        <v>0.6</v>
      </c>
      <c r="LS96" s="9">
        <v>8.377591974899365E-4</v>
      </c>
      <c r="LT96" s="9">
        <v>0.2337335014132905</v>
      </c>
      <c r="LU96" s="9">
        <v>3.5773246189420714E-3</v>
      </c>
      <c r="LV96" s="6">
        <v>6</v>
      </c>
      <c r="LW96" s="6"/>
      <c r="LX96" s="6"/>
      <c r="LY96" s="6"/>
      <c r="LZ96" s="15">
        <v>88</v>
      </c>
      <c r="MA96" s="9">
        <v>0.6</v>
      </c>
      <c r="MB96" s="9">
        <v>8.722394867011436E-4</v>
      </c>
      <c r="MC96" s="9">
        <v>0.233826933526777</v>
      </c>
      <c r="MD96" s="9">
        <v>3.7230701078088606E-3</v>
      </c>
      <c r="ME96" s="6">
        <v>6</v>
      </c>
      <c r="MF96" s="6"/>
      <c r="MG96" s="6"/>
      <c r="MH96" s="6"/>
      <c r="MI96" s="15">
        <v>88</v>
      </c>
      <c r="MJ96" s="9">
        <v>0.6</v>
      </c>
      <c r="MK96" s="9">
        <v>9.0603848554557235E-4</v>
      </c>
      <c r="ML96" s="9">
        <v>0.23392040298861011</v>
      </c>
      <c r="MM96" s="9">
        <v>3.8657912049889884E-3</v>
      </c>
      <c r="MN96" s="6">
        <v>6</v>
      </c>
      <c r="MO96" s="6"/>
      <c r="MP96" s="6"/>
      <c r="MQ96" s="6"/>
      <c r="MR96" s="15">
        <v>88</v>
      </c>
      <c r="MS96" s="9">
        <v>0.6</v>
      </c>
      <c r="MT96" s="9">
        <v>7.4955494442523565E-4</v>
      </c>
      <c r="MU96" s="9">
        <v>0.23308052111976091</v>
      </c>
      <c r="MV96" s="9">
        <v>3.2096459852606288E-3</v>
      </c>
      <c r="MW96" s="6">
        <v>6</v>
      </c>
      <c r="MX96" s="6"/>
      <c r="MY96" s="6"/>
      <c r="MZ96" s="6"/>
      <c r="NA96" s="15">
        <v>88</v>
      </c>
      <c r="NB96" s="9">
        <v>0.6</v>
      </c>
      <c r="NC96" s="9">
        <v>7.4704125255908372E-4</v>
      </c>
      <c r="ND96" s="9">
        <v>0.23317369221234741</v>
      </c>
      <c r="NE96" s="9">
        <v>3.1976022656056871E-3</v>
      </c>
      <c r="NF96" s="6">
        <v>6</v>
      </c>
    </row>
    <row r="97" spans="1:370">
      <c r="A97" s="6"/>
      <c r="B97" s="6"/>
      <c r="C97" s="6"/>
      <c r="D97" s="15">
        <f t="shared" si="12"/>
        <v>89</v>
      </c>
      <c r="E97" s="9">
        <f t="shared" si="14"/>
        <v>0.6333333333333333</v>
      </c>
      <c r="F97" s="9">
        <f t="shared" si="13"/>
        <v>7.1100000000000007E-5</v>
      </c>
      <c r="G97" s="9">
        <f>'mu (tau) a'!B90</f>
        <v>0.28868825999999997</v>
      </c>
      <c r="H97" s="9">
        <f>F97*'qx (tau) a'!B90/G97</f>
        <v>6.2131659558999747E-5</v>
      </c>
      <c r="I97" s="6">
        <f t="shared" si="11"/>
        <v>6</v>
      </c>
      <c r="K97" s="6"/>
      <c r="L97" s="6"/>
      <c r="M97" s="6"/>
      <c r="N97" s="15">
        <v>89</v>
      </c>
      <c r="O97" s="9">
        <v>0.6333333333333333</v>
      </c>
      <c r="P97" s="9">
        <v>7.1100000000000007E-5</v>
      </c>
      <c r="Q97" s="9">
        <v>0.28868825999999997</v>
      </c>
      <c r="R97" s="9">
        <v>6.2131659558999747E-5</v>
      </c>
      <c r="S97" s="6">
        <v>6</v>
      </c>
      <c r="T97" s="6"/>
      <c r="U97" s="6"/>
      <c r="V97" s="6"/>
      <c r="W97" s="15">
        <v>89</v>
      </c>
      <c r="X97" s="9">
        <v>0.6333333333333333</v>
      </c>
      <c r="Y97" s="9">
        <v>6.0700000000000005E-5</v>
      </c>
      <c r="Z97" s="9">
        <v>0.28211123999999999</v>
      </c>
      <c r="AA97" s="9">
        <v>5.319635453730948E-5</v>
      </c>
      <c r="AB97" s="6">
        <v>6</v>
      </c>
      <c r="AC97" s="6"/>
      <c r="AD97" s="6"/>
      <c r="AE97" s="6"/>
      <c r="AF97" s="15">
        <v>89</v>
      </c>
      <c r="AG97" s="9">
        <v>0.6333333333333333</v>
      </c>
      <c r="AH97" s="9">
        <v>5.4199999999999996E-5</v>
      </c>
      <c r="AI97" s="9">
        <v>0.28839184000000001</v>
      </c>
      <c r="AJ97" s="9">
        <v>4.7369511086027944E-5</v>
      </c>
      <c r="AK97" s="6">
        <v>6</v>
      </c>
      <c r="AL97" s="6"/>
      <c r="AM97" s="6"/>
      <c r="AN97" s="6"/>
      <c r="AO97" s="15">
        <v>89</v>
      </c>
      <c r="AP97" s="9">
        <v>0.6333333333333333</v>
      </c>
      <c r="AQ97" s="9">
        <v>6.1299999999999999E-5</v>
      </c>
      <c r="AR97" s="9">
        <v>0.28494829999999999</v>
      </c>
      <c r="AS97" s="9">
        <v>5.365547975545038E-5</v>
      </c>
      <c r="AT97" s="6">
        <v>6</v>
      </c>
      <c r="AU97" s="6"/>
      <c r="AV97" s="6"/>
      <c r="AW97" s="6"/>
      <c r="AX97" s="15">
        <v>89</v>
      </c>
      <c r="AY97" s="9">
        <v>0.6333333333333333</v>
      </c>
      <c r="AZ97" s="9">
        <v>9.6519999999999993E-4</v>
      </c>
      <c r="BA97" s="9">
        <v>0.28050744999999999</v>
      </c>
      <c r="BB97" s="9">
        <v>8.46478288487525E-4</v>
      </c>
      <c r="BC97" s="6">
        <v>6</v>
      </c>
      <c r="BD97" s="6"/>
      <c r="BE97" s="6"/>
      <c r="BF97" s="6"/>
      <c r="BG97" s="15">
        <v>89</v>
      </c>
      <c r="BH97" s="9">
        <v>0.6333333333333333</v>
      </c>
      <c r="BI97" s="9">
        <v>1.01E-3</v>
      </c>
      <c r="BJ97" s="9">
        <v>0.27740382000000002</v>
      </c>
      <c r="BK97" s="9">
        <v>8.8697488304234596E-4</v>
      </c>
      <c r="BL97" s="6">
        <v>6</v>
      </c>
      <c r="BM97" s="6"/>
      <c r="BN97" s="6"/>
      <c r="BO97" s="6"/>
      <c r="BP97" s="15">
        <v>89</v>
      </c>
      <c r="BQ97" s="9">
        <v>0.6333333333333333</v>
      </c>
      <c r="BR97" s="9">
        <v>1.0579999999999999E-3</v>
      </c>
      <c r="BS97" s="9">
        <v>0.27753129999999998</v>
      </c>
      <c r="BT97" s="9">
        <v>9.2907613887154353E-4</v>
      </c>
      <c r="BU97" s="6">
        <v>6</v>
      </c>
      <c r="BV97" s="6"/>
      <c r="BW97" s="6"/>
      <c r="BX97" s="6"/>
      <c r="BY97" s="15">
        <v>89</v>
      </c>
      <c r="BZ97" s="9">
        <v>0.6333333333333333</v>
      </c>
      <c r="CA97" s="9">
        <v>1.1243000000000002E-3</v>
      </c>
      <c r="CB97" s="9">
        <v>0.27626663000000001</v>
      </c>
      <c r="CC97" s="9">
        <v>9.878456253149359E-4</v>
      </c>
      <c r="CD97" s="6">
        <v>6</v>
      </c>
      <c r="CE97" s="6"/>
      <c r="CF97" s="6"/>
      <c r="CG97" s="6"/>
      <c r="CH97" s="15">
        <v>89</v>
      </c>
      <c r="CI97" s="9">
        <v>0.6333333333333333</v>
      </c>
      <c r="CJ97" s="9">
        <v>1.2033E-3</v>
      </c>
      <c r="CK97" s="9">
        <v>0.27976174999999998</v>
      </c>
      <c r="CL97" s="9">
        <v>1.0556366239380475E-3</v>
      </c>
      <c r="CM97" s="6">
        <v>6</v>
      </c>
      <c r="CN97" s="6"/>
      <c r="CO97" s="6"/>
      <c r="CP97" s="6"/>
      <c r="CQ97" s="15">
        <v>89</v>
      </c>
      <c r="CR97" s="9">
        <v>0.6333333333333333</v>
      </c>
      <c r="CS97" s="9">
        <v>1.2856E-3</v>
      </c>
      <c r="CT97" s="9">
        <v>0.27682994</v>
      </c>
      <c r="CU97" s="9">
        <v>1.1292894335345374E-3</v>
      </c>
      <c r="CV97" s="6">
        <v>6</v>
      </c>
      <c r="CW97" s="6"/>
      <c r="CX97" s="6"/>
      <c r="CY97" s="6"/>
      <c r="CZ97" s="15">
        <v>89</v>
      </c>
      <c r="DA97" s="9">
        <v>0.6333333333333333</v>
      </c>
      <c r="DB97" s="9">
        <v>1.1804999999999999E-3</v>
      </c>
      <c r="DC97" s="9">
        <v>0.27683688000000001</v>
      </c>
      <c r="DD97" s="9">
        <v>1.0369649505152635E-3</v>
      </c>
      <c r="DE97" s="6">
        <v>6</v>
      </c>
      <c r="DF97" s="6"/>
      <c r="DG97" s="6"/>
      <c r="DH97" s="6"/>
      <c r="DI97" s="15">
        <v>89</v>
      </c>
      <c r="DJ97" s="9">
        <v>0.6333333333333333</v>
      </c>
      <c r="DK97" s="9">
        <v>1.4991E-3</v>
      </c>
      <c r="DL97" s="9">
        <v>0.27351026000000001</v>
      </c>
      <c r="DM97" s="9">
        <v>1.3187536894374639E-3</v>
      </c>
      <c r="DN97" s="6">
        <v>6</v>
      </c>
      <c r="DO97" s="6"/>
      <c r="DP97" s="6"/>
      <c r="DQ97" s="6"/>
      <c r="DR97" s="15">
        <v>89</v>
      </c>
      <c r="DS97" s="9">
        <v>0.6333333333333333</v>
      </c>
      <c r="DT97" s="9">
        <v>1.3930000000000001E-3</v>
      </c>
      <c r="DU97" s="9">
        <v>0.27295093999999998</v>
      </c>
      <c r="DV97" s="9">
        <v>1.2257193679933839E-3</v>
      </c>
      <c r="DW97" s="6">
        <v>6</v>
      </c>
      <c r="DX97" s="6"/>
      <c r="DY97" s="6"/>
      <c r="DZ97" s="6"/>
      <c r="EA97" s="15">
        <v>89</v>
      </c>
      <c r="EB97" s="9">
        <v>0.6333333333333333</v>
      </c>
      <c r="EC97" s="9">
        <v>1.7913999999999999E-3</v>
      </c>
      <c r="ED97" s="9">
        <v>0.26690127000000002</v>
      </c>
      <c r="EE97" s="9">
        <v>1.5804834872085846E-3</v>
      </c>
      <c r="EF97" s="6">
        <v>6</v>
      </c>
      <c r="EG97" s="6"/>
      <c r="EH97" s="6"/>
      <c r="EI97" s="6"/>
      <c r="EJ97" s="15">
        <v>89</v>
      </c>
      <c r="EK97" s="9">
        <v>0.6333333333333333</v>
      </c>
      <c r="EL97" s="9">
        <v>1.933E-3</v>
      </c>
      <c r="EM97" s="9">
        <v>0.26394589000000002</v>
      </c>
      <c r="EN97" s="9">
        <v>1.7076379842853396E-3</v>
      </c>
      <c r="EO97" s="6">
        <v>6</v>
      </c>
      <c r="EP97" s="6"/>
      <c r="EQ97" s="6"/>
      <c r="ER97" s="6"/>
      <c r="ES97" s="15">
        <v>89</v>
      </c>
      <c r="ET97" s="9">
        <v>0.6333333333333333</v>
      </c>
      <c r="EU97" s="9">
        <v>2.0011999999999999E-3</v>
      </c>
      <c r="EV97" s="9">
        <v>0.26146658</v>
      </c>
      <c r="EW97" s="9">
        <v>1.7698249755666669E-3</v>
      </c>
      <c r="EX97" s="6">
        <v>6</v>
      </c>
      <c r="EY97" s="6"/>
      <c r="EZ97" s="6"/>
      <c r="FA97" s="6"/>
      <c r="FB97" s="15">
        <v>89</v>
      </c>
      <c r="FC97" s="9">
        <v>0.6333333333333333</v>
      </c>
      <c r="FD97" s="9">
        <v>1.6607E-3</v>
      </c>
      <c r="FE97" s="9">
        <v>0.25915781999999998</v>
      </c>
      <c r="FF97" s="9">
        <v>1.4701938845217946E-3</v>
      </c>
      <c r="FG97" s="6">
        <v>6</v>
      </c>
      <c r="FH97" s="6"/>
      <c r="FI97" s="6"/>
      <c r="FJ97" s="6"/>
      <c r="FK97" s="15">
        <v>89</v>
      </c>
      <c r="FL97" s="9">
        <v>0.6333333333333333</v>
      </c>
      <c r="FM97" s="9">
        <v>1.7569E-3</v>
      </c>
      <c r="FN97" s="9">
        <v>0.25635552</v>
      </c>
      <c r="FO97" s="9">
        <v>1.5572900285821816E-3</v>
      </c>
      <c r="FP97" s="6">
        <v>6</v>
      </c>
      <c r="FQ97" s="6"/>
      <c r="FR97" s="6"/>
      <c r="FS97" s="6"/>
      <c r="FT97" s="15">
        <v>89</v>
      </c>
      <c r="FU97" s="9">
        <v>0.6333333333333333</v>
      </c>
      <c r="FV97" s="9">
        <v>1.256E-3</v>
      </c>
      <c r="FW97" s="9">
        <v>0.25461801000000001</v>
      </c>
      <c r="FX97" s="9">
        <v>1.1141576600963931E-3</v>
      </c>
      <c r="FY97" s="6">
        <v>6</v>
      </c>
      <c r="FZ97" s="6"/>
      <c r="GA97" s="6"/>
      <c r="GB97" s="6"/>
      <c r="GC97" s="15">
        <v>89</v>
      </c>
      <c r="GD97" s="9">
        <v>0.6333333333333333</v>
      </c>
      <c r="GE97" s="9">
        <v>1.0402E-3</v>
      </c>
      <c r="GF97" s="9">
        <v>0.25115733000000001</v>
      </c>
      <c r="GG97" s="9">
        <v>9.2414684626564538E-4</v>
      </c>
      <c r="GH97" s="6">
        <v>6</v>
      </c>
      <c r="GI97" s="6"/>
      <c r="GJ97" s="6"/>
      <c r="GK97" s="6"/>
      <c r="GL97" s="15">
        <v>89</v>
      </c>
      <c r="GM97" s="9">
        <v>0.6333333333333333</v>
      </c>
      <c r="GN97" s="9">
        <v>9.0879999999999997E-4</v>
      </c>
      <c r="GO97" s="9">
        <v>0.24894901</v>
      </c>
      <c r="GP97" s="9">
        <v>8.0819972931806406E-4</v>
      </c>
      <c r="GQ97" s="6">
        <v>6</v>
      </c>
      <c r="GR97" s="6"/>
      <c r="GS97" s="6"/>
      <c r="GT97" s="6"/>
      <c r="GU97" s="15">
        <v>89</v>
      </c>
      <c r="GV97" s="9">
        <v>0.6333333333333333</v>
      </c>
      <c r="GW97" s="9">
        <v>8.1110000000000004E-4</v>
      </c>
      <c r="GX97" s="9">
        <v>0.24786648</v>
      </c>
      <c r="GY97" s="9">
        <v>7.2166208665245906E-4</v>
      </c>
      <c r="GZ97" s="6">
        <v>6</v>
      </c>
      <c r="HA97" s="6"/>
      <c r="HB97" s="6"/>
      <c r="HC97" s="6"/>
      <c r="HD97" s="15">
        <v>89</v>
      </c>
      <c r="HE97" s="9">
        <v>0.6333333333333333</v>
      </c>
      <c r="HF97" s="9">
        <v>7.7290000000000008E-4</v>
      </c>
      <c r="HG97" s="9">
        <v>0.24477536</v>
      </c>
      <c r="HH97" s="9">
        <v>6.8862123234135996E-4</v>
      </c>
      <c r="HI97" s="6">
        <v>6</v>
      </c>
      <c r="HJ97" s="6"/>
      <c r="HK97" s="6"/>
      <c r="HL97" s="6"/>
      <c r="HM97" s="15">
        <v>89</v>
      </c>
      <c r="HN97" s="9">
        <v>0.6333333333333333</v>
      </c>
      <c r="HO97" s="9">
        <v>7.8169999999999997E-4</v>
      </c>
      <c r="HP97" s="9">
        <v>0.24407108999999999</v>
      </c>
      <c r="HQ97" s="9">
        <v>6.9668026383624536E-4</v>
      </c>
      <c r="HR97" s="6">
        <v>6</v>
      </c>
      <c r="HS97" s="6"/>
      <c r="HT97" s="6"/>
      <c r="HU97" s="6"/>
      <c r="HV97" s="15">
        <v>89</v>
      </c>
      <c r="HW97" s="9">
        <v>0.6333333333333333</v>
      </c>
      <c r="HX97" s="9">
        <v>9.322E-4</v>
      </c>
      <c r="HY97" s="9">
        <v>0.24226286999999999</v>
      </c>
      <c r="HZ97" s="9">
        <v>8.3148145833490705E-4</v>
      </c>
      <c r="IA97" s="6">
        <v>6</v>
      </c>
      <c r="IB97" s="6"/>
      <c r="IC97" s="6"/>
      <c r="ID97" s="6"/>
      <c r="IE97" s="15">
        <v>89</v>
      </c>
      <c r="IF97" s="9">
        <v>0.6333333333333333</v>
      </c>
      <c r="IG97" s="9">
        <v>8.4709999999999994E-4</v>
      </c>
      <c r="IH97" s="9">
        <v>0.24077422000000001</v>
      </c>
      <c r="II97" s="9">
        <v>7.5607794376823226E-4</v>
      </c>
      <c r="IJ97" s="6">
        <v>6</v>
      </c>
      <c r="IK97" s="6"/>
      <c r="IL97" s="6"/>
      <c r="IM97" s="6"/>
      <c r="IN97" s="15">
        <v>89</v>
      </c>
      <c r="IO97" s="9">
        <v>0.6333333333333333</v>
      </c>
      <c r="IP97" s="9">
        <v>1.0705000000000001E-3</v>
      </c>
      <c r="IQ97" s="9">
        <v>0.24112670999999999</v>
      </c>
      <c r="IR97" s="9">
        <v>9.553230524938528E-4</v>
      </c>
      <c r="IS97" s="6">
        <v>6</v>
      </c>
      <c r="IT97" s="6"/>
      <c r="IU97" s="6"/>
      <c r="IV97" s="6"/>
      <c r="IW97" s="15">
        <v>89</v>
      </c>
      <c r="IX97" s="9">
        <v>0.6333333333333333</v>
      </c>
      <c r="IY97" s="9">
        <v>1.1134000000000001E-3</v>
      </c>
      <c r="IZ97" s="9">
        <v>0.23951968000000001</v>
      </c>
      <c r="JA97" s="9">
        <v>9.9432038144840534E-4</v>
      </c>
      <c r="JB97" s="6">
        <v>6</v>
      </c>
      <c r="JC97" s="6"/>
      <c r="JD97" s="6"/>
      <c r="JE97" s="6"/>
      <c r="JF97" s="15">
        <v>89</v>
      </c>
      <c r="JG97" s="9">
        <v>0.6333333333333333</v>
      </c>
      <c r="JH97" s="9">
        <v>1.1427E-3</v>
      </c>
      <c r="JI97" s="9">
        <v>0.23716334</v>
      </c>
      <c r="JJ97" s="9">
        <v>1.0215615330598734E-3</v>
      </c>
      <c r="JK97" s="6">
        <v>6</v>
      </c>
      <c r="JL97" s="6"/>
      <c r="JM97" s="6"/>
      <c r="JN97" s="6"/>
      <c r="JO97" s="15">
        <v>89</v>
      </c>
      <c r="JP97" s="9">
        <v>0.6333333333333333</v>
      </c>
      <c r="JQ97" s="9">
        <v>1.1375000000000001E-3</v>
      </c>
      <c r="JR97" s="9">
        <v>0.23699092999999999</v>
      </c>
      <c r="JS97" s="9">
        <v>1.0169911818988179E-3</v>
      </c>
      <c r="JT97" s="6">
        <v>6</v>
      </c>
      <c r="JU97" s="6"/>
      <c r="JV97" s="6"/>
      <c r="JW97" s="6"/>
      <c r="JX97" s="15">
        <v>89</v>
      </c>
      <c r="JY97" s="9">
        <v>0.6333333333333333</v>
      </c>
      <c r="JZ97" s="9">
        <v>7.4704125255908372E-4</v>
      </c>
      <c r="KA97" s="9">
        <v>0.2490453417616792</v>
      </c>
      <c r="KB97" s="9">
        <v>2.9938209149575528E-3</v>
      </c>
      <c r="KC97" s="6">
        <v>6</v>
      </c>
      <c r="KD97" s="6"/>
      <c r="KE97" s="6"/>
      <c r="KF97" s="6"/>
      <c r="KG97" s="15">
        <v>89</v>
      </c>
      <c r="KH97" s="9">
        <v>0.6333333333333333</v>
      </c>
      <c r="KI97" s="9">
        <v>7.4747290344579756E-4</v>
      </c>
      <c r="KJ97" s="9">
        <v>0.2491391086820573</v>
      </c>
      <c r="KK97" s="9">
        <v>2.9944251111350831E-3</v>
      </c>
      <c r="KL97" s="6">
        <v>6</v>
      </c>
      <c r="KM97" s="6"/>
      <c r="KN97" s="6"/>
      <c r="KO97" s="6"/>
      <c r="KP97" s="15">
        <v>89</v>
      </c>
      <c r="KQ97" s="9">
        <v>0.6333333333333333</v>
      </c>
      <c r="KR97" s="9">
        <v>7.5253462411326651E-4</v>
      </c>
      <c r="KS97" s="9">
        <v>0.2492329109061889</v>
      </c>
      <c r="KT97" s="9">
        <v>3.0135691202529246E-3</v>
      </c>
      <c r="KU97" s="6">
        <v>6</v>
      </c>
      <c r="KV97" s="6"/>
      <c r="KW97" s="6"/>
      <c r="KX97" s="6"/>
      <c r="KY97" s="15">
        <v>89</v>
      </c>
      <c r="KZ97" s="9">
        <v>0.6333333333333333</v>
      </c>
      <c r="LA97" s="9">
        <v>7.6363907809995086E-4</v>
      </c>
      <c r="LB97" s="9">
        <v>0.2493267484473661</v>
      </c>
      <c r="LC97" s="9">
        <v>3.0568873023286672E-3</v>
      </c>
      <c r="LD97" s="6">
        <v>6</v>
      </c>
      <c r="LE97" s="6"/>
      <c r="LF97" s="6"/>
      <c r="LG97" s="6"/>
      <c r="LH97" s="15">
        <v>89</v>
      </c>
      <c r="LI97" s="9">
        <v>0.6333333333333333</v>
      </c>
      <c r="LJ97" s="9">
        <v>7.8167804788530277E-4</v>
      </c>
      <c r="LK97" s="9">
        <v>0.2494206213188859</v>
      </c>
      <c r="LL97" s="9">
        <v>3.1279206980204025E-3</v>
      </c>
      <c r="LM97" s="6">
        <v>6</v>
      </c>
      <c r="LN97" s="6"/>
      <c r="LO97" s="6"/>
      <c r="LP97" s="6"/>
      <c r="LQ97" s="15">
        <v>89</v>
      </c>
      <c r="LR97" s="9">
        <v>0.6333333333333333</v>
      </c>
      <c r="LS97" s="9">
        <v>8.0673553260593542E-4</v>
      </c>
      <c r="LT97" s="9">
        <v>0.2495145295340504</v>
      </c>
      <c r="LU97" s="9">
        <v>3.2269739346195685E-3</v>
      </c>
      <c r="LV97" s="6">
        <v>6</v>
      </c>
      <c r="LW97" s="6"/>
      <c r="LX97" s="6"/>
      <c r="LY97" s="6"/>
      <c r="LZ97" s="15">
        <v>89</v>
      </c>
      <c r="MA97" s="9">
        <v>0.6333333333333333</v>
      </c>
      <c r="MB97" s="9">
        <v>8.377591974899365E-4</v>
      </c>
      <c r="MC97" s="9">
        <v>0.2496084731061666</v>
      </c>
      <c r="MD97" s="9">
        <v>3.3498077726836881E-3</v>
      </c>
      <c r="ME97" s="6">
        <v>6</v>
      </c>
      <c r="MF97" s="6"/>
      <c r="MG97" s="6"/>
      <c r="MH97" s="6"/>
      <c r="MI97" s="15">
        <v>89</v>
      </c>
      <c r="MJ97" s="9">
        <v>0.6333333333333333</v>
      </c>
      <c r="MK97" s="9">
        <v>8.722394867011436E-4</v>
      </c>
      <c r="ML97" s="9">
        <v>0.24970245204854671</v>
      </c>
      <c r="MM97" s="9">
        <v>3.4863644788246826E-3</v>
      </c>
      <c r="MN97" s="6">
        <v>6</v>
      </c>
      <c r="MO97" s="6"/>
      <c r="MP97" s="6"/>
      <c r="MQ97" s="6"/>
      <c r="MR97" s="15">
        <v>89</v>
      </c>
      <c r="MS97" s="9">
        <v>0.6333333333333333</v>
      </c>
      <c r="MT97" s="9">
        <v>9.0603848554557235E-4</v>
      </c>
      <c r="MU97" s="9">
        <v>0.2497964663745077</v>
      </c>
      <c r="MV97" s="9">
        <v>3.6200952335365454E-3</v>
      </c>
      <c r="MW97" s="6">
        <v>6</v>
      </c>
      <c r="MX97" s="6"/>
      <c r="MY97" s="6"/>
      <c r="MZ97" s="6"/>
      <c r="NA97" s="15">
        <v>89</v>
      </c>
      <c r="NB97" s="9">
        <v>0.6333333333333333</v>
      </c>
      <c r="NC97" s="9">
        <v>7.4955494442523565E-4</v>
      </c>
      <c r="ND97" s="9">
        <v>0.24895161013176759</v>
      </c>
      <c r="NE97" s="9">
        <v>3.0050239776917721E-3</v>
      </c>
      <c r="NF97" s="6">
        <v>6</v>
      </c>
    </row>
    <row r="98" spans="1:370">
      <c r="A98" s="6"/>
      <c r="B98" s="6"/>
      <c r="C98" s="6"/>
      <c r="D98" s="15">
        <f t="shared" si="12"/>
        <v>90</v>
      </c>
      <c r="E98" s="9">
        <f t="shared" si="14"/>
        <v>0.66666666666666663</v>
      </c>
      <c r="F98" s="9">
        <f t="shared" si="13"/>
        <v>7.1100000000000007E-5</v>
      </c>
      <c r="G98" s="9">
        <f>'mu (tau) a'!B91</f>
        <v>0.31147128000000002</v>
      </c>
      <c r="H98" s="9">
        <f>F98*'qx (tau) a'!B91/G98</f>
        <v>6.1519257875075994E-5</v>
      </c>
      <c r="I98" s="6">
        <f t="shared" si="11"/>
        <v>6</v>
      </c>
      <c r="K98" s="6"/>
      <c r="L98" s="6"/>
      <c r="M98" s="6"/>
      <c r="N98" s="15">
        <v>90</v>
      </c>
      <c r="O98" s="9">
        <v>0.66666666666666663</v>
      </c>
      <c r="P98" s="9">
        <v>7.1100000000000007E-5</v>
      </c>
      <c r="Q98" s="9">
        <v>0.31147128000000002</v>
      </c>
      <c r="R98" s="9">
        <v>6.1519257875075994E-5</v>
      </c>
      <c r="S98" s="6">
        <v>6</v>
      </c>
      <c r="T98" s="6"/>
      <c r="U98" s="6"/>
      <c r="V98" s="6"/>
      <c r="W98" s="15">
        <v>90</v>
      </c>
      <c r="X98" s="9">
        <v>0.66666666666666663</v>
      </c>
      <c r="Y98" s="9">
        <v>6.0700000000000005E-5</v>
      </c>
      <c r="Z98" s="9">
        <v>0.30490254999999999</v>
      </c>
      <c r="AA98" s="9">
        <v>5.2670339087029609E-5</v>
      </c>
      <c r="AB98" s="6">
        <v>6</v>
      </c>
      <c r="AC98" s="6"/>
      <c r="AD98" s="6"/>
      <c r="AE98" s="6"/>
      <c r="AF98" s="15">
        <v>90</v>
      </c>
      <c r="AG98" s="9">
        <v>0.66666666666666663</v>
      </c>
      <c r="AH98" s="9">
        <v>5.4199999999999996E-5</v>
      </c>
      <c r="AI98" s="9">
        <v>0.31118425999999999</v>
      </c>
      <c r="AJ98" s="9">
        <v>4.6902361996072677E-5</v>
      </c>
      <c r="AK98" s="6">
        <v>6</v>
      </c>
      <c r="AL98" s="6"/>
      <c r="AM98" s="6"/>
      <c r="AN98" s="6"/>
      <c r="AO98" s="15">
        <v>90</v>
      </c>
      <c r="AP98" s="9">
        <v>0.66666666666666663</v>
      </c>
      <c r="AQ98" s="9">
        <v>6.1299999999999999E-5</v>
      </c>
      <c r="AR98" s="9">
        <v>0.30776453999999998</v>
      </c>
      <c r="AS98" s="9">
        <v>5.3125003926703184E-5</v>
      </c>
      <c r="AT98" s="6">
        <v>6</v>
      </c>
      <c r="AU98" s="6"/>
      <c r="AV98" s="6"/>
      <c r="AW98" s="6"/>
      <c r="AX98" s="15">
        <v>90</v>
      </c>
      <c r="AY98" s="9">
        <v>0.66666666666666663</v>
      </c>
      <c r="AZ98" s="9">
        <v>9.6519999999999993E-4</v>
      </c>
      <c r="BA98" s="9">
        <v>0.30335530999999999</v>
      </c>
      <c r="BB98" s="9">
        <v>8.3808174198104525E-4</v>
      </c>
      <c r="BC98" s="6">
        <v>6</v>
      </c>
      <c r="BD98" s="6"/>
      <c r="BE98" s="6"/>
      <c r="BF98" s="6"/>
      <c r="BG98" s="15">
        <v>90</v>
      </c>
      <c r="BH98" s="9">
        <v>0.66666666666666663</v>
      </c>
      <c r="BI98" s="9">
        <v>1.01E-3</v>
      </c>
      <c r="BJ98" s="9">
        <v>0.30025389000000002</v>
      </c>
      <c r="BK98" s="9">
        <v>8.7816392720174252E-4</v>
      </c>
      <c r="BL98" s="6">
        <v>6</v>
      </c>
      <c r="BM98" s="6"/>
      <c r="BN98" s="6"/>
      <c r="BO98" s="6"/>
      <c r="BP98" s="15">
        <v>90</v>
      </c>
      <c r="BQ98" s="9">
        <v>0.66666666666666663</v>
      </c>
      <c r="BR98" s="9">
        <v>1.0579999999999999E-3</v>
      </c>
      <c r="BS98" s="9">
        <v>0.30041403999999999</v>
      </c>
      <c r="BT98" s="9">
        <v>9.1983440467695841E-4</v>
      </c>
      <c r="BU98" s="6">
        <v>6</v>
      </c>
      <c r="BV98" s="6"/>
      <c r="BW98" s="6"/>
      <c r="BX98" s="6"/>
      <c r="BY98" s="15">
        <v>90</v>
      </c>
      <c r="BZ98" s="9">
        <v>0.66666666666666663</v>
      </c>
      <c r="CA98" s="9">
        <v>1.1243000000000002E-3</v>
      </c>
      <c r="CB98" s="9">
        <v>0.29912355000000002</v>
      </c>
      <c r="CC98" s="9">
        <v>9.7802486342850651E-4</v>
      </c>
      <c r="CD98" s="6">
        <v>6</v>
      </c>
      <c r="CE98" s="6"/>
      <c r="CF98" s="6"/>
      <c r="CG98" s="6"/>
      <c r="CH98" s="15">
        <v>90</v>
      </c>
      <c r="CI98" s="9">
        <v>0.66666666666666663</v>
      </c>
      <c r="CJ98" s="9">
        <v>1.2033E-3</v>
      </c>
      <c r="CK98" s="9">
        <v>0.30264427999999999</v>
      </c>
      <c r="CL98" s="9">
        <v>1.0451462164624424E-3</v>
      </c>
      <c r="CM98" s="6">
        <v>6</v>
      </c>
      <c r="CN98" s="6"/>
      <c r="CO98" s="6"/>
      <c r="CP98" s="6"/>
      <c r="CQ98" s="15">
        <v>90</v>
      </c>
      <c r="CR98" s="9">
        <v>0.66666666666666663</v>
      </c>
      <c r="CS98" s="9">
        <v>1.2856E-3</v>
      </c>
      <c r="CT98" s="9">
        <v>0.29970530000000001</v>
      </c>
      <c r="CU98" s="9">
        <v>1.1180562957011438E-3</v>
      </c>
      <c r="CV98" s="6">
        <v>6</v>
      </c>
      <c r="CW98" s="6"/>
      <c r="CX98" s="6"/>
      <c r="CY98" s="6"/>
      <c r="CZ98" s="15">
        <v>90</v>
      </c>
      <c r="DA98" s="9">
        <v>0.66666666666666663</v>
      </c>
      <c r="DB98" s="9">
        <v>1.1804999999999999E-3</v>
      </c>
      <c r="DC98" s="9">
        <v>0.29960167999999998</v>
      </c>
      <c r="DD98" s="9">
        <v>1.0266995223791803E-3</v>
      </c>
      <c r="DE98" s="6">
        <v>6</v>
      </c>
      <c r="DF98" s="6"/>
      <c r="DG98" s="6"/>
      <c r="DH98" s="6"/>
      <c r="DI98" s="15">
        <v>90</v>
      </c>
      <c r="DJ98" s="9">
        <v>0.66666666666666663</v>
      </c>
      <c r="DK98" s="9">
        <v>1.4991E-3</v>
      </c>
      <c r="DL98" s="9">
        <v>0.29619642000000002</v>
      </c>
      <c r="DM98" s="9">
        <v>1.3057245429401205E-3</v>
      </c>
      <c r="DN98" s="6">
        <v>6</v>
      </c>
      <c r="DO98" s="6"/>
      <c r="DP98" s="6"/>
      <c r="DQ98" s="6"/>
      <c r="DR98" s="15">
        <v>90</v>
      </c>
      <c r="DS98" s="9">
        <v>0.66666666666666663</v>
      </c>
      <c r="DT98" s="9">
        <v>1.3930000000000001E-3</v>
      </c>
      <c r="DU98" s="9">
        <v>0.29552291000000003</v>
      </c>
      <c r="DV98" s="9">
        <v>1.2136668271167201E-3</v>
      </c>
      <c r="DW98" s="6">
        <v>6</v>
      </c>
      <c r="DX98" s="6"/>
      <c r="DY98" s="6"/>
      <c r="DZ98" s="6"/>
      <c r="EA98" s="15">
        <v>90</v>
      </c>
      <c r="EB98" s="9">
        <v>0.66666666666666663</v>
      </c>
      <c r="EC98" s="9">
        <v>1.7913999999999999E-3</v>
      </c>
      <c r="ED98" s="9">
        <v>0.28931810000000002</v>
      </c>
      <c r="EE98" s="9">
        <v>1.5650075210019694E-3</v>
      </c>
      <c r="EF98" s="6">
        <v>6</v>
      </c>
      <c r="EG98" s="6"/>
      <c r="EH98" s="6"/>
      <c r="EI98" s="6"/>
      <c r="EJ98" s="15">
        <v>90</v>
      </c>
      <c r="EK98" s="9">
        <v>0.66666666666666663</v>
      </c>
      <c r="EL98" s="9">
        <v>1.933E-3</v>
      </c>
      <c r="EM98" s="9">
        <v>0.28619243999999999</v>
      </c>
      <c r="EN98" s="9">
        <v>1.6910212489540258E-3</v>
      </c>
      <c r="EO98" s="6">
        <v>6</v>
      </c>
      <c r="EP98" s="6"/>
      <c r="EQ98" s="6"/>
      <c r="ER98" s="6"/>
      <c r="ES98" s="15">
        <v>90</v>
      </c>
      <c r="ET98" s="9">
        <v>0.66666666666666663</v>
      </c>
      <c r="EU98" s="9">
        <v>2.0011999999999999E-3</v>
      </c>
      <c r="EV98" s="9">
        <v>0.28356418999999999</v>
      </c>
      <c r="EW98" s="9">
        <v>1.7526986843296396E-3</v>
      </c>
      <c r="EX98" s="6">
        <v>6</v>
      </c>
      <c r="EY98" s="6"/>
      <c r="EZ98" s="6"/>
      <c r="FA98" s="6"/>
      <c r="FB98" s="15">
        <v>90</v>
      </c>
      <c r="FC98" s="9">
        <v>0.66666666666666663</v>
      </c>
      <c r="FD98" s="9">
        <v>1.6607E-3</v>
      </c>
      <c r="FE98" s="9">
        <v>0.28108506999999999</v>
      </c>
      <c r="FF98" s="9">
        <v>1.4560614108461898E-3</v>
      </c>
      <c r="FG98" s="6">
        <v>6</v>
      </c>
      <c r="FH98" s="6"/>
      <c r="FI98" s="6"/>
      <c r="FJ98" s="6"/>
      <c r="FK98" s="15">
        <v>90</v>
      </c>
      <c r="FL98" s="9">
        <v>0.66666666666666663</v>
      </c>
      <c r="FM98" s="9">
        <v>1.7569E-3</v>
      </c>
      <c r="FN98" s="9">
        <v>0.27812497000000003</v>
      </c>
      <c r="FO98" s="9">
        <v>1.5424087811425199E-3</v>
      </c>
      <c r="FP98" s="6">
        <v>6</v>
      </c>
      <c r="FQ98" s="6"/>
      <c r="FR98" s="6"/>
      <c r="FS98" s="6"/>
      <c r="FT98" s="15">
        <v>90</v>
      </c>
      <c r="FU98" s="9">
        <v>0.66666666666666663</v>
      </c>
      <c r="FV98" s="9">
        <v>1.256E-3</v>
      </c>
      <c r="FW98" s="9">
        <v>0.27626161999999999</v>
      </c>
      <c r="FX98" s="9">
        <v>1.1035638392332603E-3</v>
      </c>
      <c r="FY98" s="6">
        <v>6</v>
      </c>
      <c r="FZ98" s="6"/>
      <c r="GA98" s="6"/>
      <c r="GB98" s="6"/>
      <c r="GC98" s="15">
        <v>90</v>
      </c>
      <c r="GD98" s="9">
        <v>0.66666666666666663</v>
      </c>
      <c r="GE98" s="9">
        <v>1.0402E-3</v>
      </c>
      <c r="GF98" s="9">
        <v>0.27259544000000002</v>
      </c>
      <c r="GG98" s="9">
        <v>9.154290900097227E-4</v>
      </c>
      <c r="GH98" s="6">
        <v>6</v>
      </c>
      <c r="GI98" s="6"/>
      <c r="GJ98" s="6"/>
      <c r="GK98" s="6"/>
      <c r="GL98" s="15">
        <v>90</v>
      </c>
      <c r="GM98" s="9">
        <v>0.66666666666666663</v>
      </c>
      <c r="GN98" s="9">
        <v>9.0879999999999997E-4</v>
      </c>
      <c r="GO98" s="9">
        <v>0.27024456000000002</v>
      </c>
      <c r="GP98" s="9">
        <v>8.0061860838937871E-4</v>
      </c>
      <c r="GQ98" s="6">
        <v>6</v>
      </c>
      <c r="GR98" s="6"/>
      <c r="GS98" s="6"/>
      <c r="GT98" s="6"/>
      <c r="GU98" s="15">
        <v>90</v>
      </c>
      <c r="GV98" s="9">
        <v>0.66666666666666663</v>
      </c>
      <c r="GW98" s="9">
        <v>8.1110000000000004E-4</v>
      </c>
      <c r="GX98" s="9">
        <v>0.26910964999999998</v>
      </c>
      <c r="GY98" s="9">
        <v>7.149059647433676E-4</v>
      </c>
      <c r="GZ98" s="6">
        <v>6</v>
      </c>
      <c r="HA98" s="6"/>
      <c r="HB98" s="6"/>
      <c r="HC98" s="6"/>
      <c r="HD98" s="15">
        <v>90</v>
      </c>
      <c r="HE98" s="9">
        <v>0.66666666666666663</v>
      </c>
      <c r="HF98" s="9">
        <v>7.7290000000000008E-4</v>
      </c>
      <c r="HG98" s="9">
        <v>0.26586989</v>
      </c>
      <c r="HH98" s="9">
        <v>6.8221039341085222E-4</v>
      </c>
      <c r="HI98" s="6">
        <v>6</v>
      </c>
      <c r="HJ98" s="6"/>
      <c r="HK98" s="6"/>
      <c r="HL98" s="6"/>
      <c r="HM98" s="15">
        <v>90</v>
      </c>
      <c r="HN98" s="9">
        <v>0.66666666666666663</v>
      </c>
      <c r="HO98" s="9">
        <v>7.8169999999999997E-4</v>
      </c>
      <c r="HP98" s="9">
        <v>0.26514883</v>
      </c>
      <c r="HQ98" s="9">
        <v>6.9019747646633018E-4</v>
      </c>
      <c r="HR98" s="6">
        <v>6</v>
      </c>
      <c r="HS98" s="6"/>
      <c r="HT98" s="6"/>
      <c r="HU98" s="6"/>
      <c r="HV98" s="15">
        <v>90</v>
      </c>
      <c r="HW98" s="9">
        <v>0.66666666666666663</v>
      </c>
      <c r="HX98" s="9">
        <v>9.322E-4</v>
      </c>
      <c r="HY98" s="9">
        <v>0.26326933000000002</v>
      </c>
      <c r="HZ98" s="9">
        <v>8.2376408278168965E-4</v>
      </c>
      <c r="IA98" s="6">
        <v>6</v>
      </c>
      <c r="IB98" s="6"/>
      <c r="IC98" s="6"/>
      <c r="ID98" s="6"/>
      <c r="IE98" s="15">
        <v>90</v>
      </c>
      <c r="IF98" s="9">
        <v>0.66666666666666663</v>
      </c>
      <c r="IG98" s="9">
        <v>8.4709999999999994E-4</v>
      </c>
      <c r="IH98" s="9">
        <v>0.26172485000000001</v>
      </c>
      <c r="II98" s="9">
        <v>7.4907433126048201E-4</v>
      </c>
      <c r="IJ98" s="6">
        <v>6</v>
      </c>
      <c r="IK98" s="6"/>
      <c r="IL98" s="6"/>
      <c r="IM98" s="6"/>
      <c r="IN98" s="15">
        <v>90</v>
      </c>
      <c r="IO98" s="9">
        <v>0.66666666666666663</v>
      </c>
      <c r="IP98" s="9">
        <v>1.0705000000000001E-3</v>
      </c>
      <c r="IQ98" s="9">
        <v>0.26211096</v>
      </c>
      <c r="IR98" s="9">
        <v>9.4646107079993927E-4</v>
      </c>
      <c r="IS98" s="6">
        <v>6</v>
      </c>
      <c r="IT98" s="6"/>
      <c r="IU98" s="6"/>
      <c r="IV98" s="6"/>
      <c r="IW98" s="15">
        <v>90</v>
      </c>
      <c r="IX98" s="9">
        <v>0.66666666666666663</v>
      </c>
      <c r="IY98" s="9">
        <v>1.1134000000000001E-3</v>
      </c>
      <c r="IZ98" s="9">
        <v>0.26043738</v>
      </c>
      <c r="JA98" s="9">
        <v>9.851190749346349E-4</v>
      </c>
      <c r="JB98" s="6">
        <v>6</v>
      </c>
      <c r="JC98" s="6"/>
      <c r="JD98" s="6"/>
      <c r="JE98" s="6"/>
      <c r="JF98" s="15">
        <v>90</v>
      </c>
      <c r="JG98" s="9">
        <v>0.66666666666666663</v>
      </c>
      <c r="JH98" s="9">
        <v>1.1427E-3</v>
      </c>
      <c r="JI98" s="9">
        <v>0.25792657000000002</v>
      </c>
      <c r="JJ98" s="9">
        <v>1.0121675275253728E-3</v>
      </c>
      <c r="JK98" s="6">
        <v>6</v>
      </c>
      <c r="JL98" s="6"/>
      <c r="JM98" s="6"/>
      <c r="JN98" s="6"/>
      <c r="JO98" s="15">
        <v>90</v>
      </c>
      <c r="JP98" s="9">
        <v>0.66666666666666663</v>
      </c>
      <c r="JQ98" s="9">
        <v>1.1375000000000001E-3</v>
      </c>
      <c r="JR98" s="9">
        <v>0.25773035999999999</v>
      </c>
      <c r="JS98" s="9">
        <v>1.0076490813887816E-3</v>
      </c>
      <c r="JT98" s="6">
        <v>6</v>
      </c>
      <c r="JU98" s="6"/>
      <c r="JV98" s="6"/>
      <c r="JW98" s="6"/>
      <c r="JX98" s="15">
        <v>90</v>
      </c>
      <c r="JY98" s="9">
        <v>0.66666666666666663</v>
      </c>
      <c r="JZ98" s="9">
        <v>7.4955494442523565E-4</v>
      </c>
      <c r="KA98" s="9">
        <v>0.27032938304942672</v>
      </c>
      <c r="KB98" s="9">
        <v>2.7673868714082413E-3</v>
      </c>
      <c r="KC98" s="6">
        <v>6</v>
      </c>
      <c r="KD98" s="6"/>
      <c r="KE98" s="6"/>
      <c r="KF98" s="6"/>
      <c r="KG98" s="15">
        <v>90</v>
      </c>
      <c r="KH98" s="9">
        <v>0.66666666666666663</v>
      </c>
      <c r="KI98" s="9">
        <v>7.4704125255908372E-4</v>
      </c>
      <c r="KJ98" s="9">
        <v>0.27042767267083451</v>
      </c>
      <c r="KK98" s="9">
        <v>2.7571053624924255E-3</v>
      </c>
      <c r="KL98" s="6">
        <v>6</v>
      </c>
      <c r="KM98" s="6"/>
      <c r="KN98" s="6"/>
      <c r="KO98" s="6"/>
      <c r="KP98" s="15">
        <v>90</v>
      </c>
      <c r="KQ98" s="9">
        <v>0.66666666666666663</v>
      </c>
      <c r="KR98" s="9">
        <v>7.4747290344579756E-4</v>
      </c>
      <c r="KS98" s="9">
        <v>0.27052599802956978</v>
      </c>
      <c r="KT98" s="9">
        <v>2.7576967422604987E-3</v>
      </c>
      <c r="KU98" s="6">
        <v>6</v>
      </c>
      <c r="KV98" s="6"/>
      <c r="KW98" s="6"/>
      <c r="KX98" s="6"/>
      <c r="KY98" s="15">
        <v>90</v>
      </c>
      <c r="KZ98" s="9">
        <v>0.66666666666666663</v>
      </c>
      <c r="LA98" s="9">
        <v>7.5253462411326651E-4</v>
      </c>
      <c r="LB98" s="9">
        <v>0.27062435913862642</v>
      </c>
      <c r="LC98" s="9">
        <v>2.7753627686288537E-3</v>
      </c>
      <c r="LD98" s="6">
        <v>6</v>
      </c>
      <c r="LE98" s="6"/>
      <c r="LF98" s="6"/>
      <c r="LG98" s="6"/>
      <c r="LH98" s="15">
        <v>90</v>
      </c>
      <c r="LI98" s="9">
        <v>0.66666666666666663</v>
      </c>
      <c r="LJ98" s="9">
        <v>7.6363907809995086E-4</v>
      </c>
      <c r="LK98" s="9">
        <v>0.27072275601100271</v>
      </c>
      <c r="LL98" s="9">
        <v>2.8152927181666612E-3</v>
      </c>
      <c r="LM98" s="6">
        <v>6</v>
      </c>
      <c r="LN98" s="6"/>
      <c r="LO98" s="6"/>
      <c r="LP98" s="6"/>
      <c r="LQ98" s="15">
        <v>90</v>
      </c>
      <c r="LR98" s="9">
        <v>0.66666666666666663</v>
      </c>
      <c r="LS98" s="9">
        <v>7.8167804788530277E-4</v>
      </c>
      <c r="LT98" s="9">
        <v>0.27082118865970201</v>
      </c>
      <c r="LU98" s="9">
        <v>2.8807487864891453E-3</v>
      </c>
      <c r="LV98" s="6">
        <v>6</v>
      </c>
      <c r="LW98" s="6"/>
      <c r="LX98" s="6"/>
      <c r="LY98" s="6"/>
      <c r="LZ98" s="15">
        <v>90</v>
      </c>
      <c r="MA98" s="9">
        <v>0.66666666666666663</v>
      </c>
      <c r="MB98" s="9">
        <v>8.0673553260593542E-4</v>
      </c>
      <c r="MC98" s="9">
        <v>0.27091965709773241</v>
      </c>
      <c r="MD98" s="9">
        <v>2.9720127871624984E-3</v>
      </c>
      <c r="ME98" s="6">
        <v>6</v>
      </c>
      <c r="MF98" s="6"/>
      <c r="MG98" s="6"/>
      <c r="MH98" s="6"/>
      <c r="MI98" s="15">
        <v>90</v>
      </c>
      <c r="MJ98" s="9">
        <v>0.66666666666666663</v>
      </c>
      <c r="MK98" s="9">
        <v>8.377591974899365E-4</v>
      </c>
      <c r="ML98" s="9">
        <v>0.27101816133810652</v>
      </c>
      <c r="MM98" s="9">
        <v>3.0851810957986544E-3</v>
      </c>
      <c r="MN98" s="6">
        <v>6</v>
      </c>
      <c r="MO98" s="6"/>
      <c r="MP98" s="6"/>
      <c r="MQ98" s="6"/>
      <c r="MR98" s="15">
        <v>90</v>
      </c>
      <c r="MS98" s="9">
        <v>0.66666666666666663</v>
      </c>
      <c r="MT98" s="9">
        <v>8.722394867011436E-4</v>
      </c>
      <c r="MU98" s="9">
        <v>0.27111670139384181</v>
      </c>
      <c r="MV98" s="9">
        <v>3.2109911773934305E-3</v>
      </c>
      <c r="MW98" s="6">
        <v>6</v>
      </c>
      <c r="MX98" s="6"/>
      <c r="MY98" s="6"/>
      <c r="MZ98" s="6"/>
      <c r="NA98" s="15">
        <v>90</v>
      </c>
      <c r="NB98" s="9">
        <v>0.66666666666666663</v>
      </c>
      <c r="NC98" s="9">
        <v>9.0603848554557235E-4</v>
      </c>
      <c r="ND98" s="9">
        <v>0.27121527727796052</v>
      </c>
      <c r="NE98" s="9">
        <v>3.3342019722741646E-3</v>
      </c>
      <c r="NF98" s="6">
        <v>6</v>
      </c>
    </row>
    <row r="99" spans="1:370">
      <c r="A99" s="6"/>
      <c r="B99" s="6"/>
      <c r="C99" s="6"/>
      <c r="D99" s="15">
        <f t="shared" si="12"/>
        <v>91</v>
      </c>
      <c r="E99" s="9">
        <f t="shared" si="14"/>
        <v>0.7</v>
      </c>
      <c r="F99" s="9">
        <f t="shared" si="13"/>
        <v>7.1100000000000007E-5</v>
      </c>
      <c r="G99" s="9">
        <f>'mu (tau) a'!B92</f>
        <v>0.32408285999999997</v>
      </c>
      <c r="H99" s="9">
        <f>F99*'qx (tau) a'!B92/G99</f>
        <v>6.1185426365960866E-5</v>
      </c>
      <c r="I99" s="6">
        <f t="shared" si="11"/>
        <v>6</v>
      </c>
      <c r="K99" s="6"/>
      <c r="L99" s="6"/>
      <c r="M99" s="6"/>
      <c r="N99" s="15">
        <v>91</v>
      </c>
      <c r="O99" s="9">
        <v>0.7</v>
      </c>
      <c r="P99" s="9">
        <v>7.1100000000000007E-5</v>
      </c>
      <c r="Q99" s="9">
        <v>0.32408285999999997</v>
      </c>
      <c r="R99" s="9">
        <v>6.1185426365960866E-5</v>
      </c>
      <c r="S99" s="6">
        <v>6</v>
      </c>
      <c r="T99" s="6"/>
      <c r="U99" s="6"/>
      <c r="V99" s="6"/>
      <c r="W99" s="15">
        <v>91</v>
      </c>
      <c r="X99" s="9">
        <v>0.7</v>
      </c>
      <c r="Y99" s="9">
        <v>6.0700000000000005E-5</v>
      </c>
      <c r="Z99" s="9">
        <v>0.31752475000000002</v>
      </c>
      <c r="AA99" s="9">
        <v>5.2383475029899249E-5</v>
      </c>
      <c r="AB99" s="6">
        <v>6</v>
      </c>
      <c r="AC99" s="6"/>
      <c r="AD99" s="6"/>
      <c r="AE99" s="6"/>
      <c r="AF99" s="15">
        <v>91</v>
      </c>
      <c r="AG99" s="9">
        <v>0.7</v>
      </c>
      <c r="AH99" s="9">
        <v>5.4199999999999996E-5</v>
      </c>
      <c r="AI99" s="9">
        <v>0.32381421999999999</v>
      </c>
      <c r="AJ99" s="9">
        <v>4.6647447854513609E-5</v>
      </c>
      <c r="AK99" s="6">
        <v>6</v>
      </c>
      <c r="AL99" s="6"/>
      <c r="AM99" s="6"/>
      <c r="AN99" s="6"/>
      <c r="AO99" s="15">
        <v>91</v>
      </c>
      <c r="AP99" s="9">
        <v>0.7</v>
      </c>
      <c r="AQ99" s="9">
        <v>6.1299999999999999E-5</v>
      </c>
      <c r="AR99" s="9">
        <v>0.32042217000000001</v>
      </c>
      <c r="AS99" s="9">
        <v>5.2835212604046718E-5</v>
      </c>
      <c r="AT99" s="6">
        <v>6</v>
      </c>
      <c r="AU99" s="6"/>
      <c r="AV99" s="6"/>
      <c r="AW99" s="6"/>
      <c r="AX99" s="15">
        <v>91</v>
      </c>
      <c r="AY99" s="9">
        <v>0.7</v>
      </c>
      <c r="AZ99" s="9">
        <v>9.6519999999999993E-4</v>
      </c>
      <c r="BA99" s="9">
        <v>0.31604516999999999</v>
      </c>
      <c r="BB99" s="9">
        <v>8.3348979718310509E-4</v>
      </c>
      <c r="BC99" s="6">
        <v>6</v>
      </c>
      <c r="BD99" s="6"/>
      <c r="BE99" s="6"/>
      <c r="BF99" s="6"/>
      <c r="BG99" s="15">
        <v>91</v>
      </c>
      <c r="BH99" s="9">
        <v>0.7</v>
      </c>
      <c r="BI99" s="9">
        <v>1.01E-3</v>
      </c>
      <c r="BJ99" s="9">
        <v>0.31295750999999999</v>
      </c>
      <c r="BK99" s="9">
        <v>8.7334074264586289E-4</v>
      </c>
      <c r="BL99" s="6">
        <v>6</v>
      </c>
      <c r="BM99" s="6"/>
      <c r="BN99" s="6"/>
      <c r="BO99" s="6"/>
      <c r="BP99" s="15">
        <v>91</v>
      </c>
      <c r="BQ99" s="9">
        <v>0.7</v>
      </c>
      <c r="BR99" s="9">
        <v>1.0579999999999999E-3</v>
      </c>
      <c r="BS99" s="9">
        <v>0.31318594</v>
      </c>
      <c r="BT99" s="9">
        <v>9.1475567204581402E-4</v>
      </c>
      <c r="BU99" s="6">
        <v>6</v>
      </c>
      <c r="BV99" s="6"/>
      <c r="BW99" s="6"/>
      <c r="BX99" s="6"/>
      <c r="BY99" s="15">
        <v>91</v>
      </c>
      <c r="BZ99" s="9">
        <v>0.7</v>
      </c>
      <c r="CA99" s="9">
        <v>1.1243000000000002E-3</v>
      </c>
      <c r="CB99" s="9">
        <v>0.31191016999999999</v>
      </c>
      <c r="CC99" s="9">
        <v>9.7261564434080513E-4</v>
      </c>
      <c r="CD99" s="6">
        <v>6</v>
      </c>
      <c r="CE99" s="6"/>
      <c r="CF99" s="6"/>
      <c r="CG99" s="6"/>
      <c r="CH99" s="15">
        <v>91</v>
      </c>
      <c r="CI99" s="9">
        <v>0.7</v>
      </c>
      <c r="CJ99" s="9">
        <v>1.2033E-3</v>
      </c>
      <c r="CK99" s="9">
        <v>0.31548789999999999</v>
      </c>
      <c r="CL99" s="9">
        <v>1.0393489881006532E-3</v>
      </c>
      <c r="CM99" s="6">
        <v>6</v>
      </c>
      <c r="CN99" s="6"/>
      <c r="CO99" s="6"/>
      <c r="CP99" s="6"/>
      <c r="CQ99" s="15">
        <v>91</v>
      </c>
      <c r="CR99" s="9">
        <v>0.7</v>
      </c>
      <c r="CS99" s="9">
        <v>1.2856E-3</v>
      </c>
      <c r="CT99" s="9">
        <v>0.31267879999999998</v>
      </c>
      <c r="CU99" s="9">
        <v>1.1117843051719528E-3</v>
      </c>
      <c r="CV99" s="6">
        <v>6</v>
      </c>
      <c r="CW99" s="6"/>
      <c r="CX99" s="6"/>
      <c r="CY99" s="6"/>
      <c r="CZ99" s="15">
        <v>91</v>
      </c>
      <c r="DA99" s="9">
        <v>0.7</v>
      </c>
      <c r="DB99" s="9">
        <v>1.1804999999999999E-3</v>
      </c>
      <c r="DC99" s="9">
        <v>0.31267002999999999</v>
      </c>
      <c r="DD99" s="9">
        <v>1.0208979028786353E-3</v>
      </c>
      <c r="DE99" s="6">
        <v>6</v>
      </c>
      <c r="DF99" s="6"/>
      <c r="DG99" s="6"/>
      <c r="DH99" s="6"/>
      <c r="DI99" s="15">
        <v>91</v>
      </c>
      <c r="DJ99" s="9">
        <v>0.7</v>
      </c>
      <c r="DK99" s="9">
        <v>1.4991E-3</v>
      </c>
      <c r="DL99" s="9">
        <v>0.30924304000000002</v>
      </c>
      <c r="DM99" s="9">
        <v>1.298347546984404E-3</v>
      </c>
      <c r="DN99" s="6">
        <v>6</v>
      </c>
      <c r="DO99" s="6"/>
      <c r="DP99" s="6"/>
      <c r="DQ99" s="6"/>
      <c r="DR99" s="15">
        <v>91</v>
      </c>
      <c r="DS99" s="9">
        <v>0.7</v>
      </c>
      <c r="DT99" s="9">
        <v>1.3930000000000001E-3</v>
      </c>
      <c r="DU99" s="9">
        <v>0.30866348999999998</v>
      </c>
      <c r="DV99" s="9">
        <v>1.2067588271939776E-3</v>
      </c>
      <c r="DW99" s="6">
        <v>6</v>
      </c>
      <c r="DX99" s="6"/>
      <c r="DY99" s="6"/>
      <c r="DZ99" s="6"/>
      <c r="EA99" s="15">
        <v>91</v>
      </c>
      <c r="EB99" s="9">
        <v>0.7</v>
      </c>
      <c r="EC99" s="9">
        <v>1.7913999999999999E-3</v>
      </c>
      <c r="ED99" s="9">
        <v>0.30252832000000002</v>
      </c>
      <c r="EE99" s="9">
        <v>1.556028640677342E-3</v>
      </c>
      <c r="EF99" s="6">
        <v>6</v>
      </c>
      <c r="EG99" s="6"/>
      <c r="EH99" s="6"/>
      <c r="EI99" s="6"/>
      <c r="EJ99" s="15">
        <v>91</v>
      </c>
      <c r="EK99" s="9">
        <v>0.7</v>
      </c>
      <c r="EL99" s="9">
        <v>1.933E-3</v>
      </c>
      <c r="EM99" s="9">
        <v>0.29939362000000003</v>
      </c>
      <c r="EN99" s="9">
        <v>1.6813128717305329E-3</v>
      </c>
      <c r="EO99" s="6">
        <v>6</v>
      </c>
      <c r="EP99" s="6"/>
      <c r="EQ99" s="6"/>
      <c r="ER99" s="6"/>
      <c r="ES99" s="15">
        <v>91</v>
      </c>
      <c r="ET99" s="9">
        <v>0.7</v>
      </c>
      <c r="EU99" s="9">
        <v>2.0011999999999999E-3</v>
      </c>
      <c r="EV99" s="9">
        <v>0.29686889999999999</v>
      </c>
      <c r="EW99" s="9">
        <v>1.7425461492800356E-3</v>
      </c>
      <c r="EX99" s="6">
        <v>6</v>
      </c>
      <c r="EY99" s="6"/>
      <c r="EZ99" s="6"/>
      <c r="FA99" s="6"/>
      <c r="FB99" s="15">
        <v>91</v>
      </c>
      <c r="FC99" s="9">
        <v>0.7</v>
      </c>
      <c r="FD99" s="9">
        <v>1.6607E-3</v>
      </c>
      <c r="FE99" s="9">
        <v>0.29446230000000001</v>
      </c>
      <c r="FF99" s="9">
        <v>1.4475722566590016E-3</v>
      </c>
      <c r="FG99" s="6">
        <v>6</v>
      </c>
      <c r="FH99" s="6"/>
      <c r="FI99" s="6"/>
      <c r="FJ99" s="6"/>
      <c r="FK99" s="15">
        <v>91</v>
      </c>
      <c r="FL99" s="9">
        <v>0.7</v>
      </c>
      <c r="FM99" s="9">
        <v>1.7569E-3</v>
      </c>
      <c r="FN99" s="9">
        <v>0.29158419000000002</v>
      </c>
      <c r="FO99" s="9">
        <v>1.5333497081820519E-3</v>
      </c>
      <c r="FP99" s="6">
        <v>6</v>
      </c>
      <c r="FQ99" s="6"/>
      <c r="FR99" s="6"/>
      <c r="FS99" s="6"/>
      <c r="FT99" s="15">
        <v>91</v>
      </c>
      <c r="FU99" s="9">
        <v>0.7</v>
      </c>
      <c r="FV99" s="9">
        <v>1.256E-3</v>
      </c>
      <c r="FW99" s="9">
        <v>0.28989759999999998</v>
      </c>
      <c r="FX99" s="9">
        <v>1.0969922896912566E-3</v>
      </c>
      <c r="FY99" s="6">
        <v>6</v>
      </c>
      <c r="FZ99" s="6"/>
      <c r="GA99" s="6"/>
      <c r="GB99" s="6"/>
      <c r="GC99" s="15">
        <v>91</v>
      </c>
      <c r="GD99" s="9">
        <v>0.7</v>
      </c>
      <c r="GE99" s="9">
        <v>1.0402E-3</v>
      </c>
      <c r="GF99" s="9">
        <v>0.28624473</v>
      </c>
      <c r="GG99" s="9">
        <v>9.0996383551236043E-4</v>
      </c>
      <c r="GH99" s="6">
        <v>6</v>
      </c>
      <c r="GI99" s="6"/>
      <c r="GJ99" s="6"/>
      <c r="GK99" s="6"/>
      <c r="GL99" s="15">
        <v>91</v>
      </c>
      <c r="GM99" s="9">
        <v>0.7</v>
      </c>
      <c r="GN99" s="9">
        <v>9.0879999999999997E-4</v>
      </c>
      <c r="GO99" s="9">
        <v>0.28395726999999998</v>
      </c>
      <c r="GP99" s="9">
        <v>7.9581173604042609E-4</v>
      </c>
      <c r="GQ99" s="6">
        <v>6</v>
      </c>
      <c r="GR99" s="6"/>
      <c r="GS99" s="6"/>
      <c r="GT99" s="6"/>
      <c r="GU99" s="15">
        <v>91</v>
      </c>
      <c r="GV99" s="9">
        <v>0.7</v>
      </c>
      <c r="GW99" s="9">
        <v>8.1110000000000004E-4</v>
      </c>
      <c r="GX99" s="9">
        <v>0.28297942999999998</v>
      </c>
      <c r="GY99" s="9">
        <v>7.10562694193002E-4</v>
      </c>
      <c r="GZ99" s="6">
        <v>6</v>
      </c>
      <c r="HA99" s="6"/>
      <c r="HB99" s="6"/>
      <c r="HC99" s="6"/>
      <c r="HD99" s="15">
        <v>91</v>
      </c>
      <c r="HE99" s="9">
        <v>0.7</v>
      </c>
      <c r="HF99" s="9">
        <v>7.7290000000000008E-4</v>
      </c>
      <c r="HG99" s="9">
        <v>0.27972075000000002</v>
      </c>
      <c r="HH99" s="9">
        <v>6.7806551822129752E-4</v>
      </c>
      <c r="HI99" s="6">
        <v>6</v>
      </c>
      <c r="HJ99" s="6"/>
      <c r="HK99" s="6"/>
      <c r="HL99" s="6"/>
      <c r="HM99" s="15">
        <v>91</v>
      </c>
      <c r="HN99" s="9">
        <v>0.7</v>
      </c>
      <c r="HO99" s="9">
        <v>7.8169999999999997E-4</v>
      </c>
      <c r="HP99" s="9">
        <v>0.27904470999999997</v>
      </c>
      <c r="HQ99" s="9">
        <v>6.8598916826626097E-4</v>
      </c>
      <c r="HR99" s="6">
        <v>6</v>
      </c>
      <c r="HS99" s="6"/>
      <c r="HT99" s="6"/>
      <c r="HU99" s="6"/>
      <c r="HV99" s="15">
        <v>91</v>
      </c>
      <c r="HW99" s="9">
        <v>0.7</v>
      </c>
      <c r="HX99" s="9">
        <v>9.322E-4</v>
      </c>
      <c r="HY99" s="9">
        <v>0.27734217999999999</v>
      </c>
      <c r="HZ99" s="9">
        <v>8.186736276032734E-4</v>
      </c>
      <c r="IA99" s="6">
        <v>6</v>
      </c>
      <c r="IB99" s="6"/>
      <c r="IC99" s="6"/>
      <c r="ID99" s="6"/>
      <c r="IE99" s="15">
        <v>91</v>
      </c>
      <c r="IF99" s="9">
        <v>0.7</v>
      </c>
      <c r="IG99" s="9">
        <v>8.4709999999999994E-4</v>
      </c>
      <c r="IH99" s="9">
        <v>0.27585019</v>
      </c>
      <c r="II99" s="9">
        <v>7.4442510188954373E-4</v>
      </c>
      <c r="IJ99" s="6">
        <v>6</v>
      </c>
      <c r="IK99" s="6"/>
      <c r="IL99" s="6"/>
      <c r="IM99" s="6"/>
      <c r="IN99" s="15">
        <v>91</v>
      </c>
      <c r="IO99" s="9">
        <v>0.7</v>
      </c>
      <c r="IP99" s="9">
        <v>1.0705000000000001E-3</v>
      </c>
      <c r="IQ99" s="9">
        <v>0.276472</v>
      </c>
      <c r="IR99" s="9">
        <v>9.4049038627781485E-4</v>
      </c>
      <c r="IS99" s="6">
        <v>6</v>
      </c>
      <c r="IT99" s="6"/>
      <c r="IU99" s="6"/>
      <c r="IV99" s="6"/>
      <c r="IW99" s="15">
        <v>91</v>
      </c>
      <c r="IX99" s="9">
        <v>0.7</v>
      </c>
      <c r="IY99" s="9">
        <v>1.1134000000000001E-3</v>
      </c>
      <c r="IZ99" s="9">
        <v>0.27479595000000001</v>
      </c>
      <c r="JA99" s="9">
        <v>9.7890095894062482E-4</v>
      </c>
      <c r="JB99" s="6">
        <v>6</v>
      </c>
      <c r="JC99" s="6"/>
      <c r="JD99" s="6"/>
      <c r="JE99" s="6"/>
      <c r="JF99" s="15">
        <v>91</v>
      </c>
      <c r="JG99" s="9">
        <v>0.7</v>
      </c>
      <c r="JH99" s="9">
        <v>1.1427E-3</v>
      </c>
      <c r="JI99" s="9">
        <v>0.27211136000000002</v>
      </c>
      <c r="JJ99" s="9">
        <v>1.0058485954316644E-3</v>
      </c>
      <c r="JK99" s="6">
        <v>6</v>
      </c>
      <c r="JL99" s="6"/>
      <c r="JM99" s="6"/>
      <c r="JN99" s="6"/>
      <c r="JO99" s="15">
        <v>91</v>
      </c>
      <c r="JP99" s="9">
        <v>0.7</v>
      </c>
      <c r="JQ99" s="9">
        <v>1.1375000000000001E-3</v>
      </c>
      <c r="JR99" s="9">
        <v>0.27205645000000001</v>
      </c>
      <c r="JS99" s="9">
        <v>1.0012955381135055E-3</v>
      </c>
      <c r="JT99" s="6">
        <v>6</v>
      </c>
      <c r="JU99" s="6"/>
      <c r="JV99" s="6"/>
      <c r="JW99" s="6"/>
      <c r="JX99" s="15">
        <v>91</v>
      </c>
      <c r="JY99" s="9">
        <v>0.7</v>
      </c>
      <c r="JZ99" s="9">
        <v>9.0603848554557235E-4</v>
      </c>
      <c r="KA99" s="9">
        <v>0.28504150858254129</v>
      </c>
      <c r="KB99" s="9">
        <v>3.1724748936072969E-3</v>
      </c>
      <c r="KC99" s="6">
        <v>6</v>
      </c>
      <c r="KD99" s="6"/>
      <c r="KE99" s="6"/>
      <c r="KF99" s="6"/>
      <c r="KG99" s="15">
        <v>91</v>
      </c>
      <c r="KH99" s="9">
        <v>0.7</v>
      </c>
      <c r="KI99" s="9">
        <v>7.4955494442523565E-4</v>
      </c>
      <c r="KJ99" s="9">
        <v>0.28418170213683053</v>
      </c>
      <c r="KK99" s="9">
        <v>2.6324932780286306E-3</v>
      </c>
      <c r="KL99" s="6">
        <v>6</v>
      </c>
      <c r="KM99" s="6"/>
      <c r="KN99" s="6"/>
      <c r="KO99" s="6"/>
      <c r="KP99" s="15">
        <v>91</v>
      </c>
      <c r="KQ99" s="9">
        <v>0.7</v>
      </c>
      <c r="KR99" s="9">
        <v>7.4704125255908372E-4</v>
      </c>
      <c r="KS99" s="9">
        <v>0.28427710796689148</v>
      </c>
      <c r="KT99" s="9">
        <v>2.6227853939023312E-3</v>
      </c>
      <c r="KU99" s="6">
        <v>6</v>
      </c>
      <c r="KV99" s="6"/>
      <c r="KW99" s="6"/>
      <c r="KX99" s="6"/>
      <c r="KY99" s="15">
        <v>91</v>
      </c>
      <c r="KZ99" s="9">
        <v>0.7</v>
      </c>
      <c r="LA99" s="9">
        <v>7.4747290344579756E-4</v>
      </c>
      <c r="LB99" s="9">
        <v>0.28437254582671512</v>
      </c>
      <c r="LC99" s="9">
        <v>2.6234207200044142E-3</v>
      </c>
      <c r="LD99" s="6">
        <v>6</v>
      </c>
      <c r="LE99" s="6"/>
      <c r="LF99" s="6"/>
      <c r="LG99" s="6"/>
      <c r="LH99" s="15">
        <v>91</v>
      </c>
      <c r="LI99" s="9">
        <v>0.7</v>
      </c>
      <c r="LJ99" s="9">
        <v>7.5253462411326651E-4</v>
      </c>
      <c r="LK99" s="9">
        <v>0.28446801572705421</v>
      </c>
      <c r="LL99" s="9">
        <v>2.6402996499621848E-3</v>
      </c>
      <c r="LM99" s="6">
        <v>6</v>
      </c>
      <c r="LN99" s="6"/>
      <c r="LO99" s="6"/>
      <c r="LP99" s="6"/>
      <c r="LQ99" s="15">
        <v>91</v>
      </c>
      <c r="LR99" s="9">
        <v>0.7</v>
      </c>
      <c r="LS99" s="9">
        <v>7.6363907809995086E-4</v>
      </c>
      <c r="LT99" s="9">
        <v>0.28456351767866539</v>
      </c>
      <c r="LU99" s="9">
        <v>2.67836052605577E-3</v>
      </c>
      <c r="LV99" s="6">
        <v>6</v>
      </c>
      <c r="LW99" s="6"/>
      <c r="LX99" s="6"/>
      <c r="LY99" s="6"/>
      <c r="LZ99" s="15">
        <v>91</v>
      </c>
      <c r="MA99" s="9">
        <v>0.7</v>
      </c>
      <c r="MB99" s="9">
        <v>7.8167804788530277E-4</v>
      </c>
      <c r="MC99" s="9">
        <v>0.28465905169230921</v>
      </c>
      <c r="MD99" s="9">
        <v>2.7407089785813472E-3</v>
      </c>
      <c r="ME99" s="6">
        <v>6</v>
      </c>
      <c r="MF99" s="6"/>
      <c r="MG99" s="6"/>
      <c r="MH99" s="6"/>
      <c r="MI99" s="15">
        <v>91</v>
      </c>
      <c r="MJ99" s="9">
        <v>0.7</v>
      </c>
      <c r="MK99" s="9">
        <v>8.0673553260593542E-4</v>
      </c>
      <c r="ML99" s="9">
        <v>0.28475461777874927</v>
      </c>
      <c r="MM99" s="9">
        <v>2.827614902425021E-3</v>
      </c>
      <c r="MN99" s="6">
        <v>6</v>
      </c>
      <c r="MO99" s="6"/>
      <c r="MP99" s="6"/>
      <c r="MQ99" s="6"/>
      <c r="MR99" s="15">
        <v>91</v>
      </c>
      <c r="MS99" s="9">
        <v>0.7</v>
      </c>
      <c r="MT99" s="9">
        <v>8.377591974899365E-4</v>
      </c>
      <c r="MU99" s="9">
        <v>0.28485021594875343</v>
      </c>
      <c r="MV99" s="9">
        <v>2.9353662205673175E-3</v>
      </c>
      <c r="MW99" s="6">
        <v>6</v>
      </c>
      <c r="MX99" s="6"/>
      <c r="MY99" s="6"/>
      <c r="MZ99" s="6"/>
      <c r="NA99" s="15">
        <v>91</v>
      </c>
      <c r="NB99" s="9">
        <v>0.7</v>
      </c>
      <c r="NC99" s="9">
        <v>8.722394867011436E-4</v>
      </c>
      <c r="ND99" s="9">
        <v>0.28494584621309238</v>
      </c>
      <c r="NE99" s="9">
        <v>3.0551519911981395E-3</v>
      </c>
      <c r="NF99" s="6">
        <v>6</v>
      </c>
    </row>
    <row r="100" spans="1:370">
      <c r="A100" s="6"/>
      <c r="B100" s="6"/>
      <c r="C100" s="6"/>
      <c r="D100" s="15">
        <f t="shared" si="12"/>
        <v>92</v>
      </c>
      <c r="E100" s="9">
        <f t="shared" si="14"/>
        <v>0.73333333333333328</v>
      </c>
      <c r="F100" s="9">
        <f t="shared" si="13"/>
        <v>7.1100000000000007E-5</v>
      </c>
      <c r="G100" s="9">
        <f>'mu (tau) a'!B93</f>
        <v>0.34730208000000001</v>
      </c>
      <c r="H100" s="9">
        <f>F100*'qx (tau) a'!B93/G100</f>
        <v>6.0580186435969513E-5</v>
      </c>
      <c r="I100" s="6">
        <f t="shared" si="11"/>
        <v>6</v>
      </c>
      <c r="K100" s="6"/>
      <c r="L100" s="6"/>
      <c r="M100" s="6"/>
      <c r="N100" s="15">
        <v>92</v>
      </c>
      <c r="O100" s="9">
        <v>0.73333333333333328</v>
      </c>
      <c r="P100" s="9">
        <v>7.1100000000000007E-5</v>
      </c>
      <c r="Q100" s="9">
        <v>0.34730208000000001</v>
      </c>
      <c r="R100" s="9">
        <v>6.0580186435969513E-5</v>
      </c>
      <c r="S100" s="6">
        <v>6</v>
      </c>
      <c r="T100" s="6"/>
      <c r="U100" s="6"/>
      <c r="V100" s="6"/>
      <c r="W100" s="15">
        <v>92</v>
      </c>
      <c r="X100" s="9">
        <v>0.73333333333333328</v>
      </c>
      <c r="Y100" s="9">
        <v>6.0700000000000005E-5</v>
      </c>
      <c r="Z100" s="9">
        <v>0.34069326</v>
      </c>
      <c r="AA100" s="9">
        <v>5.1864976741835169E-5</v>
      </c>
      <c r="AB100" s="6">
        <v>6</v>
      </c>
      <c r="AC100" s="6"/>
      <c r="AD100" s="6"/>
      <c r="AE100" s="6"/>
      <c r="AF100" s="15">
        <v>92</v>
      </c>
      <c r="AG100" s="9">
        <v>0.73333333333333328</v>
      </c>
      <c r="AH100" s="9">
        <v>5.4199999999999996E-5</v>
      </c>
      <c r="AI100" s="9">
        <v>0.34703933999999997</v>
      </c>
      <c r="AJ100" s="9">
        <v>4.6185846941732891E-5</v>
      </c>
      <c r="AK100" s="6">
        <v>6</v>
      </c>
      <c r="AL100" s="6"/>
      <c r="AM100" s="6"/>
      <c r="AN100" s="6"/>
      <c r="AO100" s="15">
        <v>92</v>
      </c>
      <c r="AP100" s="9">
        <v>0.73333333333333328</v>
      </c>
      <c r="AQ100" s="9">
        <v>6.1299999999999999E-5</v>
      </c>
      <c r="AR100" s="9">
        <v>0.34365536000000002</v>
      </c>
      <c r="AS100" s="9">
        <v>5.2311444619982055E-5</v>
      </c>
      <c r="AT100" s="6">
        <v>6</v>
      </c>
      <c r="AU100" s="6"/>
      <c r="AV100" s="6"/>
      <c r="AW100" s="6"/>
      <c r="AX100" s="15">
        <v>92</v>
      </c>
      <c r="AY100" s="9">
        <v>0.73333333333333328</v>
      </c>
      <c r="AZ100" s="9">
        <v>9.6519999999999993E-4</v>
      </c>
      <c r="BA100" s="9">
        <v>0.33929258000000001</v>
      </c>
      <c r="BB100" s="9">
        <v>8.2520672577042508E-4</v>
      </c>
      <c r="BC100" s="6">
        <v>6</v>
      </c>
      <c r="BD100" s="6"/>
      <c r="BE100" s="6"/>
      <c r="BF100" s="6"/>
      <c r="BG100" s="15">
        <v>92</v>
      </c>
      <c r="BH100" s="9">
        <v>0.73333333333333328</v>
      </c>
      <c r="BI100" s="9">
        <v>1.01E-3</v>
      </c>
      <c r="BJ100" s="9">
        <v>0.33623468000000001</v>
      </c>
      <c r="BK100" s="9">
        <v>8.6463916333675043E-4</v>
      </c>
      <c r="BL100" s="6">
        <v>6</v>
      </c>
      <c r="BM100" s="6"/>
      <c r="BN100" s="6"/>
      <c r="BO100" s="6"/>
      <c r="BP100" s="15">
        <v>92</v>
      </c>
      <c r="BQ100" s="9">
        <v>0.73333333333333328</v>
      </c>
      <c r="BR100" s="9">
        <v>1.0579999999999999E-3</v>
      </c>
      <c r="BS100" s="9">
        <v>0.33645371000000002</v>
      </c>
      <c r="BT100" s="9">
        <v>9.0564603225804809E-4</v>
      </c>
      <c r="BU100" s="6">
        <v>6</v>
      </c>
      <c r="BV100" s="6"/>
      <c r="BW100" s="6"/>
      <c r="BX100" s="6"/>
      <c r="BY100" s="15">
        <v>92</v>
      </c>
      <c r="BZ100" s="9">
        <v>0.73333333333333328</v>
      </c>
      <c r="CA100" s="9">
        <v>1.1243000000000002E-3</v>
      </c>
      <c r="CB100" s="9">
        <v>0.33514729999999998</v>
      </c>
      <c r="CC100" s="9">
        <v>9.6293711101954292E-4</v>
      </c>
      <c r="CD100" s="6">
        <v>6</v>
      </c>
      <c r="CE100" s="6"/>
      <c r="CF100" s="6"/>
      <c r="CG100" s="6"/>
      <c r="CH100" s="15">
        <v>92</v>
      </c>
      <c r="CI100" s="9">
        <v>0.73333333333333328</v>
      </c>
      <c r="CJ100" s="9">
        <v>1.2033E-3</v>
      </c>
      <c r="CK100" s="9">
        <v>0.33870921999999998</v>
      </c>
      <c r="CL100" s="9">
        <v>1.0290291742633994E-3</v>
      </c>
      <c r="CM100" s="6">
        <v>6</v>
      </c>
      <c r="CN100" s="6"/>
      <c r="CO100" s="6"/>
      <c r="CP100" s="6"/>
      <c r="CQ100" s="15">
        <v>92</v>
      </c>
      <c r="CR100" s="9">
        <v>0.73333333333333328</v>
      </c>
      <c r="CS100" s="9">
        <v>1.2856E-3</v>
      </c>
      <c r="CT100" s="9">
        <v>0.33588316000000001</v>
      </c>
      <c r="CU100" s="9">
        <v>1.1007399765084976E-3</v>
      </c>
      <c r="CV100" s="6">
        <v>6</v>
      </c>
      <c r="CW100" s="6"/>
      <c r="CX100" s="6"/>
      <c r="CY100" s="6"/>
      <c r="CZ100" s="15">
        <v>92</v>
      </c>
      <c r="DA100" s="9">
        <v>0.73333333333333328</v>
      </c>
      <c r="DB100" s="9">
        <v>1.1804999999999999E-3</v>
      </c>
      <c r="DC100" s="9">
        <v>0.33592022999999999</v>
      </c>
      <c r="DD100" s="9">
        <v>1.010736576299677E-3</v>
      </c>
      <c r="DE100" s="6">
        <v>6</v>
      </c>
      <c r="DF100" s="6"/>
      <c r="DG100" s="6"/>
      <c r="DH100" s="6"/>
      <c r="DI100" s="15">
        <v>92</v>
      </c>
      <c r="DJ100" s="9">
        <v>0.73333333333333328</v>
      </c>
      <c r="DK100" s="9">
        <v>1.4991E-3</v>
      </c>
      <c r="DL100" s="9">
        <v>0.33246210999999998</v>
      </c>
      <c r="DM100" s="9">
        <v>1.2854228363857764E-3</v>
      </c>
      <c r="DN100" s="6">
        <v>6</v>
      </c>
      <c r="DO100" s="6"/>
      <c r="DP100" s="6"/>
      <c r="DQ100" s="6"/>
      <c r="DR100" s="15">
        <v>92</v>
      </c>
      <c r="DS100" s="9">
        <v>0.73333333333333328</v>
      </c>
      <c r="DT100" s="9">
        <v>1.3930000000000001E-3</v>
      </c>
      <c r="DU100" s="9">
        <v>0.33177166000000002</v>
      </c>
      <c r="DV100" s="9">
        <v>1.1947996848495138E-3</v>
      </c>
      <c r="DW100" s="6">
        <v>6</v>
      </c>
      <c r="DX100" s="6"/>
      <c r="DY100" s="6"/>
      <c r="DZ100" s="6"/>
      <c r="EA100" s="15">
        <v>92</v>
      </c>
      <c r="EB100" s="9">
        <v>0.73333333333333328</v>
      </c>
      <c r="EC100" s="9">
        <v>1.7913999999999999E-3</v>
      </c>
      <c r="ED100" s="9">
        <v>0.32560306999999999</v>
      </c>
      <c r="EE100" s="9">
        <v>1.5405896392254534E-3</v>
      </c>
      <c r="EF100" s="6">
        <v>6</v>
      </c>
      <c r="EG100" s="6"/>
      <c r="EH100" s="6"/>
      <c r="EI100" s="6"/>
      <c r="EJ100" s="15">
        <v>92</v>
      </c>
      <c r="EK100" s="9">
        <v>0.73333333333333328</v>
      </c>
      <c r="EL100" s="9">
        <v>1.933E-3</v>
      </c>
      <c r="EM100" s="9">
        <v>0.32235117000000002</v>
      </c>
      <c r="EN100" s="9">
        <v>1.6646922385918437E-3</v>
      </c>
      <c r="EO100" s="6">
        <v>6</v>
      </c>
      <c r="EP100" s="6"/>
      <c r="EQ100" s="6"/>
      <c r="ER100" s="6"/>
      <c r="ES100" s="15">
        <v>92</v>
      </c>
      <c r="ET100" s="9">
        <v>0.73333333333333328</v>
      </c>
      <c r="EU100" s="9">
        <v>2.0011999999999999E-3</v>
      </c>
      <c r="EV100" s="9">
        <v>0.31973383</v>
      </c>
      <c r="EW100" s="9">
        <v>1.7253703716244226E-3</v>
      </c>
      <c r="EX100" s="6">
        <v>6</v>
      </c>
      <c r="EY100" s="6"/>
      <c r="EZ100" s="6"/>
      <c r="FA100" s="6"/>
      <c r="FB100" s="15">
        <v>92</v>
      </c>
      <c r="FC100" s="9">
        <v>0.73333333333333328</v>
      </c>
      <c r="FD100" s="9">
        <v>1.6607E-3</v>
      </c>
      <c r="FE100" s="9">
        <v>0.31721115</v>
      </c>
      <c r="FF100" s="9">
        <v>1.4333609884362513E-3</v>
      </c>
      <c r="FG100" s="6">
        <v>6</v>
      </c>
      <c r="FH100" s="6"/>
      <c r="FI100" s="6"/>
      <c r="FJ100" s="6"/>
      <c r="FK100" s="15">
        <v>92</v>
      </c>
      <c r="FL100" s="9">
        <v>0.73333333333333328</v>
      </c>
      <c r="FM100" s="9">
        <v>1.7569E-3</v>
      </c>
      <c r="FN100" s="9">
        <v>0.31425528000000003</v>
      </c>
      <c r="FO100" s="9">
        <v>1.5183286172598277E-3</v>
      </c>
      <c r="FP100" s="6">
        <v>6</v>
      </c>
      <c r="FQ100" s="6"/>
      <c r="FR100" s="6"/>
      <c r="FS100" s="6"/>
      <c r="FT100" s="15">
        <v>92</v>
      </c>
      <c r="FU100" s="9">
        <v>0.73333333333333328</v>
      </c>
      <c r="FV100" s="9">
        <v>1.256E-3</v>
      </c>
      <c r="FW100" s="9">
        <v>0.31250108999999998</v>
      </c>
      <c r="FX100" s="9">
        <v>1.0862697358271613E-3</v>
      </c>
      <c r="FY100" s="6">
        <v>6</v>
      </c>
      <c r="FZ100" s="6"/>
      <c r="GA100" s="6"/>
      <c r="GB100" s="6"/>
      <c r="GC100" s="15">
        <v>92</v>
      </c>
      <c r="GD100" s="9">
        <v>0.73333333333333328</v>
      </c>
      <c r="GE100" s="9">
        <v>1.0402E-3</v>
      </c>
      <c r="GF100" s="9">
        <v>0.30869998999999998</v>
      </c>
      <c r="GG100" s="9">
        <v>9.0111319227448002E-4</v>
      </c>
      <c r="GH100" s="6">
        <v>6</v>
      </c>
      <c r="GI100" s="6"/>
      <c r="GJ100" s="6"/>
      <c r="GK100" s="6"/>
      <c r="GL100" s="15">
        <v>92</v>
      </c>
      <c r="GM100" s="9">
        <v>0.73333333333333328</v>
      </c>
      <c r="GN100" s="9">
        <v>9.0879999999999997E-4</v>
      </c>
      <c r="GO100" s="9">
        <v>0.30634233999999999</v>
      </c>
      <c r="GP100" s="9">
        <v>7.8808769457072107E-4</v>
      </c>
      <c r="GQ100" s="6">
        <v>6</v>
      </c>
      <c r="GR100" s="6"/>
      <c r="GS100" s="6"/>
      <c r="GT100" s="6"/>
      <c r="GU100" s="15">
        <v>92</v>
      </c>
      <c r="GV100" s="9">
        <v>0.73333333333333328</v>
      </c>
      <c r="GW100" s="9">
        <v>8.1110000000000004E-4</v>
      </c>
      <c r="GX100" s="9">
        <v>0.30536454000000002</v>
      </c>
      <c r="GY100" s="9">
        <v>7.0366312027912606E-4</v>
      </c>
      <c r="GZ100" s="6">
        <v>6</v>
      </c>
      <c r="HA100" s="6"/>
      <c r="HB100" s="6"/>
      <c r="HC100" s="6"/>
      <c r="HD100" s="15">
        <v>92</v>
      </c>
      <c r="HE100" s="9">
        <v>0.73333333333333328</v>
      </c>
      <c r="HF100" s="9">
        <v>7.7290000000000008E-4</v>
      </c>
      <c r="HG100" s="9">
        <v>0.30198909000000002</v>
      </c>
      <c r="HH100" s="9">
        <v>6.7150621457881152E-4</v>
      </c>
      <c r="HI100" s="6">
        <v>6</v>
      </c>
      <c r="HJ100" s="6"/>
      <c r="HK100" s="6"/>
      <c r="HL100" s="6"/>
      <c r="HM100" s="15">
        <v>92</v>
      </c>
      <c r="HN100" s="9">
        <v>0.73333333333333328</v>
      </c>
      <c r="HO100" s="9">
        <v>7.8169999999999997E-4</v>
      </c>
      <c r="HP100" s="9">
        <v>0.30130272000000002</v>
      </c>
      <c r="HQ100" s="9">
        <v>6.7935434132489734E-4</v>
      </c>
      <c r="HR100" s="6">
        <v>6</v>
      </c>
      <c r="HS100" s="6"/>
      <c r="HT100" s="6"/>
      <c r="HU100" s="6"/>
      <c r="HV100" s="15">
        <v>92</v>
      </c>
      <c r="HW100" s="9">
        <v>0.73333333333333328</v>
      </c>
      <c r="HX100" s="9">
        <v>9.322E-4</v>
      </c>
      <c r="HY100" s="9">
        <v>0.29958862000000003</v>
      </c>
      <c r="HZ100" s="9">
        <v>8.1075371651299693E-4</v>
      </c>
      <c r="IA100" s="6">
        <v>6</v>
      </c>
      <c r="IB100" s="6"/>
      <c r="IC100" s="6"/>
      <c r="ID100" s="6"/>
      <c r="IE100" s="15">
        <v>92</v>
      </c>
      <c r="IF100" s="9">
        <v>0.73333333333333328</v>
      </c>
      <c r="IG100" s="9">
        <v>8.4709999999999994E-4</v>
      </c>
      <c r="IH100" s="9">
        <v>0.29810587999999999</v>
      </c>
      <c r="II100" s="9">
        <v>7.372157928082464E-4</v>
      </c>
      <c r="IJ100" s="6">
        <v>6</v>
      </c>
      <c r="IK100" s="6"/>
      <c r="IL100" s="6"/>
      <c r="IM100" s="6"/>
      <c r="IN100" s="15">
        <v>92</v>
      </c>
      <c r="IO100" s="9">
        <v>0.73333333333333328</v>
      </c>
      <c r="IP100" s="9">
        <v>1.0705000000000001E-3</v>
      </c>
      <c r="IQ100" s="9">
        <v>0.29881108000000001</v>
      </c>
      <c r="IR100" s="9">
        <v>9.3135101534722205E-4</v>
      </c>
      <c r="IS100" s="6">
        <v>6</v>
      </c>
      <c r="IT100" s="6"/>
      <c r="IU100" s="6"/>
      <c r="IV100" s="6"/>
      <c r="IW100" s="15">
        <v>92</v>
      </c>
      <c r="IX100" s="9">
        <v>0.73333333333333328</v>
      </c>
      <c r="IY100" s="9">
        <v>1.1134000000000001E-3</v>
      </c>
      <c r="IZ100" s="9">
        <v>0.29713073000000001</v>
      </c>
      <c r="JA100" s="9">
        <v>9.6938324606142209E-4</v>
      </c>
      <c r="JB100" s="6">
        <v>6</v>
      </c>
      <c r="JC100" s="6"/>
      <c r="JD100" s="6"/>
      <c r="JE100" s="6"/>
      <c r="JF100" s="15">
        <v>92</v>
      </c>
      <c r="JG100" s="9">
        <v>0.73333333333333328</v>
      </c>
      <c r="JH100" s="9">
        <v>1.1427E-3</v>
      </c>
      <c r="JI100" s="9">
        <v>0.29435533000000003</v>
      </c>
      <c r="JJ100" s="9">
        <v>9.9609678743034827E-4</v>
      </c>
      <c r="JK100" s="6">
        <v>6</v>
      </c>
      <c r="JL100" s="6"/>
      <c r="JM100" s="6"/>
      <c r="JN100" s="6"/>
      <c r="JO100" s="15">
        <v>92</v>
      </c>
      <c r="JP100" s="9">
        <v>0.73333333333333328</v>
      </c>
      <c r="JQ100" s="9">
        <v>1.1375000000000001E-3</v>
      </c>
      <c r="JR100" s="9">
        <v>0.29427639999999999</v>
      </c>
      <c r="JS100" s="9">
        <v>9.9159803079689715E-4</v>
      </c>
      <c r="JT100" s="6">
        <v>6</v>
      </c>
      <c r="JU100" s="6"/>
      <c r="JV100" s="6"/>
      <c r="JW100" s="6"/>
      <c r="JX100" s="15">
        <v>92</v>
      </c>
      <c r="JY100" s="9">
        <v>0.73333333333333328</v>
      </c>
      <c r="JZ100" s="9">
        <v>8.722394867011436E-4</v>
      </c>
      <c r="KA100" s="9">
        <v>0.30746173104993818</v>
      </c>
      <c r="KB100" s="9">
        <v>2.8314202368468176E-3</v>
      </c>
      <c r="KC100" s="6">
        <v>6</v>
      </c>
      <c r="KD100" s="6"/>
      <c r="KE100" s="6"/>
      <c r="KF100" s="6"/>
      <c r="KG100" s="15">
        <v>92</v>
      </c>
      <c r="KH100" s="9">
        <v>0.73333333333333328</v>
      </c>
      <c r="KI100" s="9">
        <v>9.0603848554557235E-4</v>
      </c>
      <c r="KJ100" s="9">
        <v>0.30755984790548341</v>
      </c>
      <c r="KK100" s="9">
        <v>2.9402002946588984E-3</v>
      </c>
      <c r="KL100" s="6">
        <v>6</v>
      </c>
      <c r="KM100" s="6"/>
      <c r="KN100" s="6"/>
      <c r="KO100" s="6"/>
      <c r="KP100" s="15">
        <v>92</v>
      </c>
      <c r="KQ100" s="9">
        <v>0.73333333333333328</v>
      </c>
      <c r="KR100" s="9">
        <v>7.4955494442523565E-4</v>
      </c>
      <c r="KS100" s="9">
        <v>0.30667792220161783</v>
      </c>
      <c r="KT100" s="9">
        <v>2.4393887770851786E-3</v>
      </c>
      <c r="KU100" s="6">
        <v>6</v>
      </c>
      <c r="KV100" s="6"/>
      <c r="KW100" s="6"/>
      <c r="KX100" s="6"/>
      <c r="KY100" s="15">
        <v>92</v>
      </c>
      <c r="KZ100" s="9">
        <v>0.73333333333333328</v>
      </c>
      <c r="LA100" s="9">
        <v>7.4704125255908372E-4</v>
      </c>
      <c r="LB100" s="9">
        <v>0.30677578892892982</v>
      </c>
      <c r="LC100" s="9">
        <v>2.4304330356814292E-3</v>
      </c>
      <c r="LD100" s="6">
        <v>6</v>
      </c>
      <c r="LE100" s="6"/>
      <c r="LF100" s="6"/>
      <c r="LG100" s="6"/>
      <c r="LH100" s="15">
        <v>92</v>
      </c>
      <c r="LI100" s="9">
        <v>0.73333333333333328</v>
      </c>
      <c r="LJ100" s="9">
        <v>7.4747290344579756E-4</v>
      </c>
      <c r="LK100" s="9">
        <v>0.3068736868873661</v>
      </c>
      <c r="LL100" s="9">
        <v>2.4310616787907163E-3</v>
      </c>
      <c r="LM100" s="6">
        <v>6</v>
      </c>
      <c r="LN100" s="6"/>
      <c r="LO100" s="6"/>
      <c r="LP100" s="6"/>
      <c r="LQ100" s="15">
        <v>92</v>
      </c>
      <c r="LR100" s="9">
        <v>0.73333333333333328</v>
      </c>
      <c r="LS100" s="9">
        <v>7.5253462411326651E-4</v>
      </c>
      <c r="LT100" s="9">
        <v>0.30697161608689322</v>
      </c>
      <c r="LU100" s="9">
        <v>2.4467431315002468E-3</v>
      </c>
      <c r="LV100" s="6">
        <v>6</v>
      </c>
      <c r="LW100" s="6"/>
      <c r="LX100" s="6"/>
      <c r="LY100" s="6"/>
      <c r="LZ100" s="15">
        <v>92</v>
      </c>
      <c r="MA100" s="9">
        <v>0.73333333333333328</v>
      </c>
      <c r="MB100" s="9">
        <v>7.6363907809995086E-4</v>
      </c>
      <c r="MC100" s="9">
        <v>0.30706957653748068</v>
      </c>
      <c r="MD100" s="9">
        <v>2.4820547647428693E-3</v>
      </c>
      <c r="ME100" s="6">
        <v>6</v>
      </c>
      <c r="MF100" s="6"/>
      <c r="MG100" s="6"/>
      <c r="MH100" s="6"/>
      <c r="MI100" s="15">
        <v>92</v>
      </c>
      <c r="MJ100" s="9">
        <v>0.73333333333333328</v>
      </c>
      <c r="MK100" s="9">
        <v>7.8167804788530277E-4</v>
      </c>
      <c r="ML100" s="9">
        <v>0.3071675682491013</v>
      </c>
      <c r="MM100" s="9">
        <v>2.5398753770337311E-3</v>
      </c>
      <c r="MN100" s="6">
        <v>6</v>
      </c>
      <c r="MO100" s="6"/>
      <c r="MP100" s="6"/>
      <c r="MQ100" s="6"/>
      <c r="MR100" s="15">
        <v>92</v>
      </c>
      <c r="MS100" s="9">
        <v>0.73333333333333328</v>
      </c>
      <c r="MT100" s="9">
        <v>8.0673553260593542E-4</v>
      </c>
      <c r="MU100" s="9">
        <v>0.30726559123173108</v>
      </c>
      <c r="MV100" s="9">
        <v>2.6204561546169956E-3</v>
      </c>
      <c r="MW100" s="6">
        <v>6</v>
      </c>
      <c r="MX100" s="6"/>
      <c r="MY100" s="6"/>
      <c r="MZ100" s="6"/>
      <c r="NA100" s="15">
        <v>92</v>
      </c>
      <c r="NB100" s="9">
        <v>0.73333333333333328</v>
      </c>
      <c r="NC100" s="9">
        <v>8.377591974899365E-4</v>
      </c>
      <c r="ND100" s="9">
        <v>0.30736364549534928</v>
      </c>
      <c r="NE100" s="9">
        <v>2.720358330419244E-3</v>
      </c>
      <c r="NF100" s="6">
        <v>6</v>
      </c>
    </row>
    <row r="101" spans="1:370">
      <c r="A101" s="6"/>
      <c r="B101" s="6"/>
      <c r="C101" s="6"/>
      <c r="D101" s="15">
        <f t="shared" si="12"/>
        <v>93</v>
      </c>
      <c r="E101" s="9">
        <f t="shared" si="14"/>
        <v>0.76666666666666661</v>
      </c>
      <c r="F101" s="9">
        <f t="shared" si="13"/>
        <v>7.1100000000000007E-5</v>
      </c>
      <c r="G101" s="9">
        <f>'mu (tau) a'!B94</f>
        <v>0.36775374999999999</v>
      </c>
      <c r="H101" s="9">
        <f>F101*'qx (tau) a'!B94/G101</f>
        <v>6.0056920542618534E-5</v>
      </c>
      <c r="I101" s="6">
        <f t="shared" si="11"/>
        <v>6</v>
      </c>
      <c r="K101" s="6"/>
      <c r="L101" s="6"/>
      <c r="M101" s="6"/>
      <c r="N101" s="15">
        <v>93</v>
      </c>
      <c r="O101" s="9">
        <v>0.76666666666666661</v>
      </c>
      <c r="P101" s="9">
        <v>7.1100000000000007E-5</v>
      </c>
      <c r="Q101" s="9">
        <v>0.36775374999999999</v>
      </c>
      <c r="R101" s="9">
        <v>6.0056920542618534E-5</v>
      </c>
      <c r="S101" s="6">
        <v>6</v>
      </c>
      <c r="T101" s="6"/>
      <c r="U101" s="6"/>
      <c r="V101" s="6"/>
      <c r="W101" s="15">
        <v>93</v>
      </c>
      <c r="X101" s="9">
        <v>0.76666666666666661</v>
      </c>
      <c r="Y101" s="9">
        <v>6.0700000000000005E-5</v>
      </c>
      <c r="Z101" s="9">
        <v>0.36107581</v>
      </c>
      <c r="AA101" s="9">
        <v>5.1417240387828803E-5</v>
      </c>
      <c r="AB101" s="6">
        <v>6</v>
      </c>
      <c r="AC101" s="6"/>
      <c r="AD101" s="6"/>
      <c r="AE101" s="6"/>
      <c r="AF101" s="15">
        <v>93</v>
      </c>
      <c r="AG101" s="9">
        <v>0.76666666666666661</v>
      </c>
      <c r="AH101" s="9">
        <v>5.4199999999999996E-5</v>
      </c>
      <c r="AI101" s="9">
        <v>0.36738382000000003</v>
      </c>
      <c r="AJ101" s="9">
        <v>4.5788941739459285E-5</v>
      </c>
      <c r="AK101" s="6">
        <v>6</v>
      </c>
      <c r="AL101" s="6"/>
      <c r="AM101" s="6"/>
      <c r="AN101" s="6"/>
      <c r="AO101" s="15">
        <v>93</v>
      </c>
      <c r="AP101" s="9">
        <v>0.76666666666666661</v>
      </c>
      <c r="AQ101" s="9">
        <v>6.1299999999999999E-5</v>
      </c>
      <c r="AR101" s="9">
        <v>0.36403796999999999</v>
      </c>
      <c r="AS101" s="9">
        <v>5.1860419230444564E-5</v>
      </c>
      <c r="AT101" s="6">
        <v>6</v>
      </c>
      <c r="AU101" s="6"/>
      <c r="AV101" s="6"/>
      <c r="AW101" s="6"/>
      <c r="AX101" s="15">
        <v>93</v>
      </c>
      <c r="AY101" s="9">
        <v>0.76666666666666661</v>
      </c>
      <c r="AZ101" s="9">
        <v>9.6519999999999993E-4</v>
      </c>
      <c r="BA101" s="9">
        <v>0.35968306</v>
      </c>
      <c r="BB101" s="9">
        <v>8.1807598311691397E-4</v>
      </c>
      <c r="BC101" s="6">
        <v>6</v>
      </c>
      <c r="BD101" s="6"/>
      <c r="BE101" s="6"/>
      <c r="BF101" s="6"/>
      <c r="BG101" s="15">
        <v>93</v>
      </c>
      <c r="BH101" s="9">
        <v>0.76666666666666661</v>
      </c>
      <c r="BI101" s="9">
        <v>1.01E-3</v>
      </c>
      <c r="BJ101" s="9">
        <v>0.35668284</v>
      </c>
      <c r="BK101" s="9">
        <v>8.5713697524669263E-4</v>
      </c>
      <c r="BL101" s="6">
        <v>6</v>
      </c>
      <c r="BM101" s="6"/>
      <c r="BN101" s="6"/>
      <c r="BO101" s="6"/>
      <c r="BP101" s="15">
        <v>93</v>
      </c>
      <c r="BQ101" s="9">
        <v>0.76666666666666661</v>
      </c>
      <c r="BR101" s="9">
        <v>1.0579999999999999E-3</v>
      </c>
      <c r="BS101" s="9">
        <v>0.35692534999999997</v>
      </c>
      <c r="BT101" s="9">
        <v>8.9777981474277479E-4</v>
      </c>
      <c r="BU101" s="6">
        <v>6</v>
      </c>
      <c r="BV101" s="6"/>
      <c r="BW101" s="6"/>
      <c r="BX101" s="6"/>
      <c r="BY101" s="15">
        <v>93</v>
      </c>
      <c r="BZ101" s="9">
        <v>0.76666666666666661</v>
      </c>
      <c r="CA101" s="9">
        <v>1.1243000000000002E-3</v>
      </c>
      <c r="CB101" s="9">
        <v>0.35558083000000001</v>
      </c>
      <c r="CC101" s="9">
        <v>9.5458408920132164E-4</v>
      </c>
      <c r="CD101" s="6">
        <v>6</v>
      </c>
      <c r="CE101" s="6"/>
      <c r="CF101" s="6"/>
      <c r="CG101" s="6"/>
      <c r="CH101" s="15">
        <v>93</v>
      </c>
      <c r="CI101" s="9">
        <v>0.76666666666666661</v>
      </c>
      <c r="CJ101" s="9">
        <v>1.2033E-3</v>
      </c>
      <c r="CK101" s="9">
        <v>0.35915499000000001</v>
      </c>
      <c r="CL101" s="9">
        <v>1.0201110341749671E-3</v>
      </c>
      <c r="CM101" s="6">
        <v>6</v>
      </c>
      <c r="CN101" s="6"/>
      <c r="CO101" s="6"/>
      <c r="CP101" s="6"/>
      <c r="CQ101" s="15">
        <v>93</v>
      </c>
      <c r="CR101" s="9">
        <v>0.76666666666666661</v>
      </c>
      <c r="CS101" s="9">
        <v>1.2856E-3</v>
      </c>
      <c r="CT101" s="9">
        <v>0.35634701000000002</v>
      </c>
      <c r="CU101" s="9">
        <v>1.0911805098069995E-3</v>
      </c>
      <c r="CV101" s="6">
        <v>6</v>
      </c>
      <c r="CW101" s="6"/>
      <c r="CX101" s="6"/>
      <c r="CY101" s="6"/>
      <c r="CZ101" s="15">
        <v>93</v>
      </c>
      <c r="DA101" s="9">
        <v>0.76666666666666661</v>
      </c>
      <c r="DB101" s="9">
        <v>1.1804999999999999E-3</v>
      </c>
      <c r="DC101" s="9">
        <v>0.35638626000000001</v>
      </c>
      <c r="DD101" s="9">
        <v>1.0019579933300458E-3</v>
      </c>
      <c r="DE101" s="6">
        <v>6</v>
      </c>
      <c r="DF101" s="6"/>
      <c r="DG101" s="6"/>
      <c r="DH101" s="6"/>
      <c r="DI101" s="15">
        <v>93</v>
      </c>
      <c r="DJ101" s="9">
        <v>0.76666666666666661</v>
      </c>
      <c r="DK101" s="9">
        <v>1.4991E-3</v>
      </c>
      <c r="DL101" s="9">
        <v>0.35303393999999999</v>
      </c>
      <c r="DM101" s="9">
        <v>1.2741847701158706E-3</v>
      </c>
      <c r="DN101" s="6">
        <v>6</v>
      </c>
      <c r="DO101" s="6"/>
      <c r="DP101" s="6"/>
      <c r="DQ101" s="6"/>
      <c r="DR101" s="15">
        <v>93</v>
      </c>
      <c r="DS101" s="9">
        <v>0.76666666666666661</v>
      </c>
      <c r="DT101" s="9">
        <v>1.3930000000000001E-3</v>
      </c>
      <c r="DU101" s="9">
        <v>0.35231398000000003</v>
      </c>
      <c r="DV101" s="9">
        <v>1.1843657038247532E-3</v>
      </c>
      <c r="DW101" s="6">
        <v>6</v>
      </c>
      <c r="DX101" s="6"/>
      <c r="DY101" s="6"/>
      <c r="DZ101" s="6"/>
      <c r="EA101" s="15">
        <v>93</v>
      </c>
      <c r="EB101" s="9">
        <v>0.76666666666666661</v>
      </c>
      <c r="EC101" s="9">
        <v>1.7913999999999999E-3</v>
      </c>
      <c r="ED101" s="9">
        <v>0.34613527999999999</v>
      </c>
      <c r="EE101" s="9">
        <v>1.5271071907839039E-3</v>
      </c>
      <c r="EF101" s="6">
        <v>6</v>
      </c>
      <c r="EG101" s="6"/>
      <c r="EH101" s="6"/>
      <c r="EI101" s="6"/>
      <c r="EJ101" s="15">
        <v>93</v>
      </c>
      <c r="EK101" s="9">
        <v>0.76666666666666661</v>
      </c>
      <c r="EL101" s="9">
        <v>1.933E-3</v>
      </c>
      <c r="EM101" s="9">
        <v>0.34283675000000002</v>
      </c>
      <c r="EN101" s="9">
        <v>1.6501362820059403E-3</v>
      </c>
      <c r="EO101" s="6">
        <v>6</v>
      </c>
      <c r="EP101" s="6"/>
      <c r="EQ101" s="6"/>
      <c r="ER101" s="6"/>
      <c r="ES101" s="15">
        <v>93</v>
      </c>
      <c r="ET101" s="9">
        <v>0.76666666666666661</v>
      </c>
      <c r="EU101" s="9">
        <v>2.0011999999999999E-3</v>
      </c>
      <c r="EV101" s="9">
        <v>0.34022164999999999</v>
      </c>
      <c r="EW101" s="9">
        <v>1.7102653291699687E-3</v>
      </c>
      <c r="EX101" s="6">
        <v>6</v>
      </c>
      <c r="EY101" s="6"/>
      <c r="EZ101" s="6"/>
      <c r="FA101" s="6"/>
      <c r="FB101" s="15">
        <v>93</v>
      </c>
      <c r="FC101" s="9">
        <v>0.76666666666666661</v>
      </c>
      <c r="FD101" s="9">
        <v>1.6607E-3</v>
      </c>
      <c r="FE101" s="9">
        <v>0.33765506000000001</v>
      </c>
      <c r="FF101" s="9">
        <v>1.4208255255881547E-3</v>
      </c>
      <c r="FG101" s="6">
        <v>6</v>
      </c>
      <c r="FH101" s="6"/>
      <c r="FI101" s="6"/>
      <c r="FJ101" s="6"/>
      <c r="FK101" s="15">
        <v>93</v>
      </c>
      <c r="FL101" s="9">
        <v>0.76666666666666661</v>
      </c>
      <c r="FM101" s="9">
        <v>1.7569E-3</v>
      </c>
      <c r="FN101" s="9">
        <v>0.33470253</v>
      </c>
      <c r="FO101" s="9">
        <v>1.5050311031320858E-3</v>
      </c>
      <c r="FP101" s="6">
        <v>6</v>
      </c>
      <c r="FQ101" s="6"/>
      <c r="FR101" s="6"/>
      <c r="FS101" s="6"/>
      <c r="FT101" s="15">
        <v>93</v>
      </c>
      <c r="FU101" s="9">
        <v>0.76666666666666661</v>
      </c>
      <c r="FV101" s="9">
        <v>1.256E-3</v>
      </c>
      <c r="FW101" s="9">
        <v>0.33297418000000001</v>
      </c>
      <c r="FX101" s="9">
        <v>1.0767371730745008E-3</v>
      </c>
      <c r="FY101" s="6">
        <v>6</v>
      </c>
      <c r="FZ101" s="6"/>
      <c r="GA101" s="6"/>
      <c r="GB101" s="6"/>
      <c r="GC101" s="15">
        <v>93</v>
      </c>
      <c r="GD101" s="9">
        <v>0.76666666666666661</v>
      </c>
      <c r="GE101" s="9">
        <v>1.0402E-3</v>
      </c>
      <c r="GF101" s="9">
        <v>0.32911014</v>
      </c>
      <c r="GG101" s="9">
        <v>8.9321668296820039E-4</v>
      </c>
      <c r="GH101" s="6">
        <v>6</v>
      </c>
      <c r="GI101" s="6"/>
      <c r="GJ101" s="6"/>
      <c r="GK101" s="6"/>
      <c r="GL101" s="15">
        <v>93</v>
      </c>
      <c r="GM101" s="9">
        <v>0.76666666666666661</v>
      </c>
      <c r="GN101" s="9">
        <v>9.0879999999999997E-4</v>
      </c>
      <c r="GO101" s="9">
        <v>0.32671012999999999</v>
      </c>
      <c r="GP101" s="9">
        <v>7.8118885327491984E-4</v>
      </c>
      <c r="GQ101" s="6">
        <v>6</v>
      </c>
      <c r="GR101" s="6"/>
      <c r="GS101" s="6"/>
      <c r="GT101" s="6"/>
      <c r="GU101" s="15">
        <v>93</v>
      </c>
      <c r="GV101" s="9">
        <v>0.76666666666666661</v>
      </c>
      <c r="GW101" s="9">
        <v>8.1110000000000004E-4</v>
      </c>
      <c r="GX101" s="9">
        <v>0.32581956000000001</v>
      </c>
      <c r="GY101" s="9">
        <v>6.9747457470938827E-4</v>
      </c>
      <c r="GZ101" s="6">
        <v>6</v>
      </c>
      <c r="HA101" s="6"/>
      <c r="HB101" s="6"/>
      <c r="HC101" s="6"/>
      <c r="HD101" s="15">
        <v>93</v>
      </c>
      <c r="HE101" s="9">
        <v>0.76666666666666661</v>
      </c>
      <c r="HF101" s="9">
        <v>7.7290000000000008E-4</v>
      </c>
      <c r="HG101" s="9">
        <v>0.32239069999999997</v>
      </c>
      <c r="HH101" s="9">
        <v>6.6560721344629376E-4</v>
      </c>
      <c r="HI101" s="6">
        <v>6</v>
      </c>
      <c r="HJ101" s="6"/>
      <c r="HK101" s="6"/>
      <c r="HL101" s="6"/>
      <c r="HM101" s="15">
        <v>93</v>
      </c>
      <c r="HN101" s="9">
        <v>0.76666666666666661</v>
      </c>
      <c r="HO101" s="9">
        <v>7.8169999999999997E-4</v>
      </c>
      <c r="HP101" s="9">
        <v>0.32169527999999997</v>
      </c>
      <c r="HQ101" s="9">
        <v>6.7338725434205936E-4</v>
      </c>
      <c r="HR101" s="6">
        <v>6</v>
      </c>
      <c r="HS101" s="6"/>
      <c r="HT101" s="6"/>
      <c r="HU101" s="6"/>
      <c r="HV101" s="15">
        <v>93</v>
      </c>
      <c r="HW101" s="9">
        <v>0.76666666666666661</v>
      </c>
      <c r="HX101" s="9">
        <v>9.322E-4</v>
      </c>
      <c r="HY101" s="9">
        <v>0.32003372000000002</v>
      </c>
      <c r="HZ101" s="9">
        <v>8.0360901528126459E-4</v>
      </c>
      <c r="IA101" s="6">
        <v>6</v>
      </c>
      <c r="IB101" s="6"/>
      <c r="IC101" s="6"/>
      <c r="ID101" s="6"/>
      <c r="IE101" s="15">
        <v>93</v>
      </c>
      <c r="IF101" s="9">
        <v>0.76666666666666661</v>
      </c>
      <c r="IG101" s="9">
        <v>8.4709999999999994E-4</v>
      </c>
      <c r="IH101" s="9">
        <v>0.31856631000000002</v>
      </c>
      <c r="II101" s="9">
        <v>7.3071019105880959E-4</v>
      </c>
      <c r="IJ101" s="6">
        <v>6</v>
      </c>
      <c r="IK101" s="6"/>
      <c r="IL101" s="6"/>
      <c r="IM101" s="6"/>
      <c r="IN101" s="15">
        <v>93</v>
      </c>
      <c r="IO101" s="9">
        <v>0.76666666666666661</v>
      </c>
      <c r="IP101" s="9">
        <v>1.0705000000000001E-3</v>
      </c>
      <c r="IQ101" s="9">
        <v>0.31944179</v>
      </c>
      <c r="IR101" s="9">
        <v>9.2306693080138329E-4</v>
      </c>
      <c r="IS101" s="6">
        <v>6</v>
      </c>
      <c r="IT101" s="6"/>
      <c r="IU101" s="6"/>
      <c r="IV101" s="6"/>
      <c r="IW101" s="15">
        <v>93</v>
      </c>
      <c r="IX101" s="9">
        <v>0.76666666666666661</v>
      </c>
      <c r="IY101" s="9">
        <v>1.1134000000000001E-3</v>
      </c>
      <c r="IZ101" s="9">
        <v>0.31776095999999998</v>
      </c>
      <c r="JA101" s="9">
        <v>9.6075481382609134E-4</v>
      </c>
      <c r="JB101" s="6">
        <v>6</v>
      </c>
      <c r="JC101" s="6"/>
      <c r="JD101" s="6"/>
      <c r="JE101" s="6"/>
      <c r="JF101" s="15">
        <v>93</v>
      </c>
      <c r="JG101" s="9">
        <v>0.76666666666666661</v>
      </c>
      <c r="JH101" s="9">
        <v>1.1427E-3</v>
      </c>
      <c r="JI101" s="9">
        <v>0.31490559000000001</v>
      </c>
      <c r="JJ101" s="9">
        <v>9.8725408257122386E-4</v>
      </c>
      <c r="JK101" s="6">
        <v>6</v>
      </c>
      <c r="JL101" s="6"/>
      <c r="JM101" s="6"/>
      <c r="JN101" s="6"/>
      <c r="JO101" s="15">
        <v>93</v>
      </c>
      <c r="JP101" s="9">
        <v>0.76666666666666661</v>
      </c>
      <c r="JQ101" s="9">
        <v>1.1375000000000001E-3</v>
      </c>
      <c r="JR101" s="9">
        <v>0.31488240000000001</v>
      </c>
      <c r="JS101" s="9">
        <v>9.8277130406462842E-4</v>
      </c>
      <c r="JT101" s="6">
        <v>6</v>
      </c>
      <c r="JU101" s="6"/>
      <c r="JV101" s="6"/>
      <c r="JW101" s="6"/>
      <c r="JX101" s="15">
        <v>93</v>
      </c>
      <c r="JY101" s="9">
        <v>0.76666666666666661</v>
      </c>
      <c r="JZ101" s="9">
        <v>8.377591974899365E-4</v>
      </c>
      <c r="KA101" s="9">
        <v>0.32787166596176481</v>
      </c>
      <c r="KB101" s="9">
        <v>2.5502042979684029E-3</v>
      </c>
      <c r="KC101" s="6">
        <v>6</v>
      </c>
      <c r="KD101" s="6"/>
      <c r="KE101" s="6"/>
      <c r="KF101" s="6"/>
      <c r="KG101" s="15">
        <v>93</v>
      </c>
      <c r="KH101" s="9">
        <v>0.76666666666666661</v>
      </c>
      <c r="KI101" s="9">
        <v>8.722394867011436E-4</v>
      </c>
      <c r="KJ101" s="9">
        <v>0.32796979658868719</v>
      </c>
      <c r="KK101" s="9">
        <v>2.6543720873481386E-3</v>
      </c>
      <c r="KL101" s="6">
        <v>6</v>
      </c>
      <c r="KM101" s="6"/>
      <c r="KN101" s="6"/>
      <c r="KO101" s="6"/>
      <c r="KP101" s="15">
        <v>93</v>
      </c>
      <c r="KQ101" s="9">
        <v>0.76666666666666661</v>
      </c>
      <c r="KR101" s="9">
        <v>9.0603848554557235E-4</v>
      </c>
      <c r="KS101" s="9">
        <v>0.32806795658569859</v>
      </c>
      <c r="KT101" s="9">
        <v>2.7564041313817953E-3</v>
      </c>
      <c r="KU101" s="6">
        <v>6</v>
      </c>
      <c r="KV101" s="6"/>
      <c r="KW101" s="6"/>
      <c r="KX101" s="6"/>
      <c r="KY101" s="15">
        <v>93</v>
      </c>
      <c r="KZ101" s="9">
        <v>0.76666666666666661</v>
      </c>
      <c r="LA101" s="9">
        <v>7.4955494442523565E-4</v>
      </c>
      <c r="LB101" s="9">
        <v>0.32718557319795633</v>
      </c>
      <c r="LC101" s="9">
        <v>2.2864909360351725E-3</v>
      </c>
      <c r="LD101" s="6">
        <v>6</v>
      </c>
      <c r="LE101" s="6"/>
      <c r="LF101" s="6"/>
      <c r="LG101" s="6"/>
      <c r="LH101" s="15">
        <v>93</v>
      </c>
      <c r="LI101" s="9">
        <v>0.76666666666666661</v>
      </c>
      <c r="LJ101" s="9">
        <v>7.4704125255908372E-4</v>
      </c>
      <c r="LK101" s="9">
        <v>0.32728349848016619</v>
      </c>
      <c r="LL101" s="9">
        <v>2.2781412656097785E-3</v>
      </c>
      <c r="LM101" s="6">
        <v>6</v>
      </c>
      <c r="LN101" s="6"/>
      <c r="LO101" s="6"/>
      <c r="LP101" s="6"/>
      <c r="LQ101" s="15">
        <v>93</v>
      </c>
      <c r="LR101" s="9">
        <v>0.76666666666666661</v>
      </c>
      <c r="LS101" s="9">
        <v>7.4747290344579756E-4</v>
      </c>
      <c r="LT101" s="9">
        <v>0.32738145307100602</v>
      </c>
      <c r="LU101" s="9">
        <v>2.2787752483639854E-3</v>
      </c>
      <c r="LV101" s="6">
        <v>6</v>
      </c>
      <c r="LW101" s="6"/>
      <c r="LX101" s="6"/>
      <c r="LY101" s="6"/>
      <c r="LZ101" s="15">
        <v>93</v>
      </c>
      <c r="MA101" s="9">
        <v>0.76666666666666661</v>
      </c>
      <c r="MB101" s="9">
        <v>7.5253462411326651E-4</v>
      </c>
      <c r="MC101" s="9">
        <v>0.32747943697924781</v>
      </c>
      <c r="MD101" s="9">
        <v>2.293519603933035E-3</v>
      </c>
      <c r="ME101" s="6">
        <v>6</v>
      </c>
      <c r="MF101" s="6"/>
      <c r="MG101" s="6"/>
      <c r="MH101" s="6"/>
      <c r="MI101" s="15">
        <v>93</v>
      </c>
      <c r="MJ101" s="9">
        <v>0.76666666666666661</v>
      </c>
      <c r="MK101" s="9">
        <v>7.6363907809995086E-4</v>
      </c>
      <c r="ML101" s="9">
        <v>0.32757745021366591</v>
      </c>
      <c r="MM101" s="9">
        <v>2.3266657574469007E-3</v>
      </c>
      <c r="MN101" s="6">
        <v>6</v>
      </c>
      <c r="MO101" s="6"/>
      <c r="MP101" s="6"/>
      <c r="MQ101" s="6"/>
      <c r="MR101" s="15">
        <v>93</v>
      </c>
      <c r="MS101" s="9">
        <v>0.76666666666666661</v>
      </c>
      <c r="MT101" s="9">
        <v>7.8167804788530277E-4</v>
      </c>
      <c r="MU101" s="9">
        <v>0.32767549278303792</v>
      </c>
      <c r="MV101" s="9">
        <v>2.3809133775036634E-3</v>
      </c>
      <c r="MW101" s="6">
        <v>6</v>
      </c>
      <c r="MX101" s="6"/>
      <c r="MY101" s="6"/>
      <c r="MZ101" s="6"/>
      <c r="NA101" s="15">
        <v>93</v>
      </c>
      <c r="NB101" s="9">
        <v>0.76666666666666661</v>
      </c>
      <c r="NC101" s="9">
        <v>8.0673553260593542E-4</v>
      </c>
      <c r="ND101" s="9">
        <v>0.32777356469614333</v>
      </c>
      <c r="NE101" s="9">
        <v>2.4564994393856932E-3</v>
      </c>
      <c r="NF101" s="6">
        <v>6</v>
      </c>
    </row>
    <row r="102" spans="1:370">
      <c r="A102" s="6"/>
      <c r="B102" s="6"/>
      <c r="C102" s="6"/>
      <c r="D102" s="15">
        <f t="shared" si="12"/>
        <v>94</v>
      </c>
      <c r="E102" s="9">
        <f t="shared" si="14"/>
        <v>0.79999999999999993</v>
      </c>
      <c r="F102" s="9">
        <f t="shared" si="13"/>
        <v>7.1100000000000007E-5</v>
      </c>
      <c r="G102" s="9">
        <f>'mu (tau) a'!B95</f>
        <v>0.39041889000000002</v>
      </c>
      <c r="H102" s="9">
        <f>F102*'qx (tau) a'!B95/G102</f>
        <v>5.9487482360292566E-5</v>
      </c>
      <c r="I102" s="6">
        <f t="shared" si="11"/>
        <v>6</v>
      </c>
      <c r="K102" s="6"/>
      <c r="L102" s="6"/>
      <c r="M102" s="6"/>
      <c r="N102" s="15">
        <v>94</v>
      </c>
      <c r="O102" s="9">
        <v>0.79999999999999993</v>
      </c>
      <c r="P102" s="9">
        <v>7.1100000000000007E-5</v>
      </c>
      <c r="Q102" s="9">
        <v>0.39041889000000002</v>
      </c>
      <c r="R102" s="9">
        <v>5.9487482360292566E-5</v>
      </c>
      <c r="S102" s="6">
        <v>6</v>
      </c>
      <c r="T102" s="6"/>
      <c r="U102" s="6"/>
      <c r="V102" s="6"/>
      <c r="W102" s="15">
        <v>94</v>
      </c>
      <c r="X102" s="9">
        <v>0.79999999999999993</v>
      </c>
      <c r="Y102" s="9">
        <v>6.0700000000000005E-5</v>
      </c>
      <c r="Z102" s="9">
        <v>0.38378842000000002</v>
      </c>
      <c r="AA102" s="9">
        <v>5.0927338847274237E-5</v>
      </c>
      <c r="AB102" s="6">
        <v>6</v>
      </c>
      <c r="AC102" s="6"/>
      <c r="AD102" s="6"/>
      <c r="AE102" s="6"/>
      <c r="AF102" s="15">
        <v>94</v>
      </c>
      <c r="AG102" s="9">
        <v>0.79999999999999993</v>
      </c>
      <c r="AH102" s="9">
        <v>5.4199999999999996E-5</v>
      </c>
      <c r="AI102" s="9">
        <v>0.39002394000000001</v>
      </c>
      <c r="AJ102" s="9">
        <v>4.5355194658050985E-5</v>
      </c>
      <c r="AK102" s="6">
        <v>6</v>
      </c>
      <c r="AL102" s="6"/>
      <c r="AM102" s="6"/>
      <c r="AN102" s="6"/>
      <c r="AO102" s="15">
        <v>94</v>
      </c>
      <c r="AP102" s="9">
        <v>0.79999999999999993</v>
      </c>
      <c r="AQ102" s="9">
        <v>6.1299999999999999E-5</v>
      </c>
      <c r="AR102" s="9">
        <v>0.38660982999999999</v>
      </c>
      <c r="AS102" s="9">
        <v>5.1369937900958187E-5</v>
      </c>
      <c r="AT102" s="6">
        <v>6</v>
      </c>
      <c r="AU102" s="6"/>
      <c r="AV102" s="6"/>
      <c r="AW102" s="6"/>
      <c r="AX102" s="15">
        <v>94</v>
      </c>
      <c r="AY102" s="9">
        <v>0.79999999999999993</v>
      </c>
      <c r="AZ102" s="9">
        <v>9.6519999999999993E-4</v>
      </c>
      <c r="BA102" s="9">
        <v>0.38228686000000001</v>
      </c>
      <c r="BB102" s="9">
        <v>8.1031383191146041E-4</v>
      </c>
      <c r="BC102" s="6">
        <v>6</v>
      </c>
      <c r="BD102" s="6"/>
      <c r="BE102" s="6"/>
      <c r="BF102" s="6"/>
      <c r="BG102" s="15">
        <v>94</v>
      </c>
      <c r="BH102" s="9">
        <v>0.79999999999999993</v>
      </c>
      <c r="BI102" s="9">
        <v>1.01E-3</v>
      </c>
      <c r="BJ102" s="9">
        <v>0.37932896999999999</v>
      </c>
      <c r="BK102" s="9">
        <v>8.4897886233155362E-4</v>
      </c>
      <c r="BL102" s="6">
        <v>6</v>
      </c>
      <c r="BM102" s="6"/>
      <c r="BN102" s="6"/>
      <c r="BO102" s="6"/>
      <c r="BP102" s="15">
        <v>94</v>
      </c>
      <c r="BQ102" s="9">
        <v>0.79999999999999993</v>
      </c>
      <c r="BR102" s="9">
        <v>1.0579999999999999E-3</v>
      </c>
      <c r="BS102" s="9">
        <v>0.37966598000000001</v>
      </c>
      <c r="BT102" s="9">
        <v>8.8920041126676656E-4</v>
      </c>
      <c r="BU102" s="6">
        <v>6</v>
      </c>
      <c r="BV102" s="6"/>
      <c r="BW102" s="6"/>
      <c r="BX102" s="6"/>
      <c r="BY102" s="15">
        <v>94</v>
      </c>
      <c r="BZ102" s="9">
        <v>0.79999999999999993</v>
      </c>
      <c r="CA102" s="9">
        <v>1.1243000000000002E-3</v>
      </c>
      <c r="CB102" s="9">
        <v>0.37824826</v>
      </c>
      <c r="CC102" s="9">
        <v>9.4548580908210928E-4</v>
      </c>
      <c r="CD102" s="6">
        <v>6</v>
      </c>
      <c r="CE102" s="6"/>
      <c r="CF102" s="6"/>
      <c r="CG102" s="6"/>
      <c r="CH102" s="15">
        <v>94</v>
      </c>
      <c r="CI102" s="9">
        <v>0.79999999999999993</v>
      </c>
      <c r="CJ102" s="9">
        <v>1.2033E-3</v>
      </c>
      <c r="CK102" s="9">
        <v>0.38179515000000003</v>
      </c>
      <c r="CL102" s="9">
        <v>1.0104143588125726E-3</v>
      </c>
      <c r="CM102" s="6">
        <v>6</v>
      </c>
      <c r="CN102" s="6"/>
      <c r="CO102" s="6"/>
      <c r="CP102" s="6"/>
      <c r="CQ102" s="15">
        <v>94</v>
      </c>
      <c r="CR102" s="9">
        <v>0.79999999999999993</v>
      </c>
      <c r="CS102" s="9">
        <v>1.2856E-3</v>
      </c>
      <c r="CT102" s="9">
        <v>0.37899593999999998</v>
      </c>
      <c r="CU102" s="9">
        <v>1.0807920924957668E-3</v>
      </c>
      <c r="CV102" s="6">
        <v>6</v>
      </c>
      <c r="CW102" s="6"/>
      <c r="CX102" s="6"/>
      <c r="CY102" s="6"/>
      <c r="CZ102" s="15">
        <v>94</v>
      </c>
      <c r="DA102" s="9">
        <v>0.79999999999999993</v>
      </c>
      <c r="DB102" s="9">
        <v>1.1804999999999999E-3</v>
      </c>
      <c r="DC102" s="9">
        <v>0.37900644</v>
      </c>
      <c r="DD102" s="9">
        <v>9.9243110621022681E-4</v>
      </c>
      <c r="DE102" s="6">
        <v>6</v>
      </c>
      <c r="DF102" s="6"/>
      <c r="DG102" s="6"/>
      <c r="DH102" s="6"/>
      <c r="DI102" s="15">
        <v>94</v>
      </c>
      <c r="DJ102" s="9">
        <v>0.79999999999999993</v>
      </c>
      <c r="DK102" s="9">
        <v>1.4991E-3</v>
      </c>
      <c r="DL102" s="9">
        <v>0.37562909</v>
      </c>
      <c r="DM102" s="9">
        <v>1.2620657070968599E-3</v>
      </c>
      <c r="DN102" s="6">
        <v>6</v>
      </c>
      <c r="DO102" s="6"/>
      <c r="DP102" s="6"/>
      <c r="DQ102" s="6"/>
      <c r="DR102" s="15">
        <v>94</v>
      </c>
      <c r="DS102" s="9">
        <v>0.79999999999999993</v>
      </c>
      <c r="DT102" s="9">
        <v>1.3930000000000001E-3</v>
      </c>
      <c r="DU102" s="9">
        <v>0.37499459000000002</v>
      </c>
      <c r="DV102" s="9">
        <v>1.1730553139979965E-3</v>
      </c>
      <c r="DW102" s="6">
        <v>6</v>
      </c>
      <c r="DX102" s="6"/>
      <c r="DY102" s="6"/>
      <c r="DZ102" s="6"/>
      <c r="EA102" s="15">
        <v>94</v>
      </c>
      <c r="EB102" s="9">
        <v>0.79999999999999993</v>
      </c>
      <c r="EC102" s="9">
        <v>1.7913999999999999E-3</v>
      </c>
      <c r="ED102" s="9">
        <v>0.36875974</v>
      </c>
      <c r="EE102" s="9">
        <v>1.5125214854691024E-3</v>
      </c>
      <c r="EF102" s="6">
        <v>6</v>
      </c>
      <c r="EG102" s="6"/>
      <c r="EH102" s="6"/>
      <c r="EI102" s="6"/>
      <c r="EJ102" s="15">
        <v>94</v>
      </c>
      <c r="EK102" s="9">
        <v>0.79999999999999993</v>
      </c>
      <c r="EL102" s="9">
        <v>1.933E-3</v>
      </c>
      <c r="EM102" s="9">
        <v>0.36540962999999999</v>
      </c>
      <c r="EN102" s="9">
        <v>1.6343892059166585E-3</v>
      </c>
      <c r="EO102" s="6">
        <v>6</v>
      </c>
      <c r="EP102" s="6"/>
      <c r="EQ102" s="6"/>
      <c r="ER102" s="6"/>
      <c r="ES102" s="15">
        <v>94</v>
      </c>
      <c r="ET102" s="9">
        <v>0.79999999999999993</v>
      </c>
      <c r="EU102" s="9">
        <v>2.0011999999999999E-3</v>
      </c>
      <c r="EV102" s="9">
        <v>0.36275684000000002</v>
      </c>
      <c r="EW102" s="9">
        <v>1.6939534340193281E-3</v>
      </c>
      <c r="EX102" s="6">
        <v>6</v>
      </c>
      <c r="EY102" s="6"/>
      <c r="EZ102" s="6"/>
      <c r="FA102" s="6"/>
      <c r="FB102" s="15">
        <v>94</v>
      </c>
      <c r="FC102" s="9">
        <v>0.79999999999999993</v>
      </c>
      <c r="FD102" s="9">
        <v>1.6607E-3</v>
      </c>
      <c r="FE102" s="9">
        <v>0.36013806999999998</v>
      </c>
      <c r="FF102" s="9">
        <v>1.4072905503436503E-3</v>
      </c>
      <c r="FG102" s="6">
        <v>6</v>
      </c>
      <c r="FH102" s="6"/>
      <c r="FI102" s="6"/>
      <c r="FJ102" s="6"/>
      <c r="FK102" s="15">
        <v>94</v>
      </c>
      <c r="FL102" s="9">
        <v>0.79999999999999993</v>
      </c>
      <c r="FM102" s="9">
        <v>1.7569E-3</v>
      </c>
      <c r="FN102" s="9">
        <v>0.35717601999999998</v>
      </c>
      <c r="FO102" s="9">
        <v>1.4906820699833098E-3</v>
      </c>
      <c r="FP102" s="6">
        <v>6</v>
      </c>
      <c r="FQ102" s="6"/>
      <c r="FR102" s="6"/>
      <c r="FS102" s="6"/>
      <c r="FT102" s="15">
        <v>94</v>
      </c>
      <c r="FU102" s="9">
        <v>0.79999999999999993</v>
      </c>
      <c r="FV102" s="9">
        <v>1.256E-3</v>
      </c>
      <c r="FW102" s="9">
        <v>0.3553963</v>
      </c>
      <c r="FX102" s="9">
        <v>1.0664872056349488E-3</v>
      </c>
      <c r="FY102" s="6">
        <v>6</v>
      </c>
      <c r="FZ102" s="6"/>
      <c r="GA102" s="6"/>
      <c r="GB102" s="6"/>
      <c r="GC102" s="15">
        <v>94</v>
      </c>
      <c r="GD102" s="9">
        <v>0.79999999999999993</v>
      </c>
      <c r="GE102" s="9">
        <v>1.0402E-3</v>
      </c>
      <c r="GF102" s="9">
        <v>0.35145781999999998</v>
      </c>
      <c r="GG102" s="9">
        <v>8.8472775913763999E-4</v>
      </c>
      <c r="GH102" s="6">
        <v>6</v>
      </c>
      <c r="GI102" s="6"/>
      <c r="GJ102" s="6"/>
      <c r="GK102" s="6"/>
      <c r="GL102" s="15">
        <v>94</v>
      </c>
      <c r="GM102" s="9">
        <v>0.79999999999999993</v>
      </c>
      <c r="GN102" s="9">
        <v>9.0879999999999997E-4</v>
      </c>
      <c r="GO102" s="9">
        <v>0.34903782</v>
      </c>
      <c r="GP102" s="9">
        <v>7.7376362032057151E-4</v>
      </c>
      <c r="GQ102" s="6">
        <v>6</v>
      </c>
      <c r="GR102" s="6"/>
      <c r="GS102" s="6"/>
      <c r="GT102" s="6"/>
      <c r="GU102" s="15">
        <v>94</v>
      </c>
      <c r="GV102" s="9">
        <v>0.79999999999999993</v>
      </c>
      <c r="GW102" s="9">
        <v>8.1110000000000004E-4</v>
      </c>
      <c r="GX102" s="9">
        <v>0.34814537000000001</v>
      </c>
      <c r="GY102" s="9">
        <v>6.9084310486737185E-4</v>
      </c>
      <c r="GZ102" s="6">
        <v>6</v>
      </c>
      <c r="HA102" s="6"/>
      <c r="HB102" s="6"/>
      <c r="HC102" s="6"/>
      <c r="HD102" s="15">
        <v>94</v>
      </c>
      <c r="HE102" s="9">
        <v>0.79999999999999993</v>
      </c>
      <c r="HF102" s="9">
        <v>7.7290000000000008E-4</v>
      </c>
      <c r="HG102" s="9">
        <v>0.34467045000000002</v>
      </c>
      <c r="HH102" s="9">
        <v>6.5928241318047429E-4</v>
      </c>
      <c r="HI102" s="6">
        <v>6</v>
      </c>
      <c r="HJ102" s="6"/>
      <c r="HK102" s="6"/>
      <c r="HL102" s="6"/>
      <c r="HM102" s="15">
        <v>94</v>
      </c>
      <c r="HN102" s="9">
        <v>0.79999999999999993</v>
      </c>
      <c r="HO102" s="9">
        <v>7.8169999999999997E-4</v>
      </c>
      <c r="HP102" s="9">
        <v>0.34395986000000001</v>
      </c>
      <c r="HQ102" s="9">
        <v>6.6699093266580581E-4</v>
      </c>
      <c r="HR102" s="6">
        <v>6</v>
      </c>
      <c r="HS102" s="6"/>
      <c r="HT102" s="6"/>
      <c r="HU102" s="6"/>
      <c r="HV102" s="15">
        <v>94</v>
      </c>
      <c r="HW102" s="9">
        <v>0.79999999999999993</v>
      </c>
      <c r="HX102" s="9">
        <v>9.322E-4</v>
      </c>
      <c r="HY102" s="9">
        <v>0.34229762000000002</v>
      </c>
      <c r="HZ102" s="9">
        <v>7.9597056379182541E-4</v>
      </c>
      <c r="IA102" s="6">
        <v>6</v>
      </c>
      <c r="IB102" s="6"/>
      <c r="IC102" s="6"/>
      <c r="ID102" s="6"/>
      <c r="IE102" s="15">
        <v>94</v>
      </c>
      <c r="IF102" s="9">
        <v>0.79999999999999993</v>
      </c>
      <c r="IG102" s="9">
        <v>8.4709999999999994E-4</v>
      </c>
      <c r="IH102" s="9">
        <v>0.34083671999999998</v>
      </c>
      <c r="II102" s="9">
        <v>7.2375830427249741E-4</v>
      </c>
      <c r="IJ102" s="6">
        <v>6</v>
      </c>
      <c r="IK102" s="6"/>
      <c r="IL102" s="6"/>
      <c r="IM102" s="6"/>
      <c r="IN102" s="15">
        <v>94</v>
      </c>
      <c r="IO102" s="9">
        <v>0.79999999999999993</v>
      </c>
      <c r="IP102" s="9">
        <v>1.0705000000000001E-3</v>
      </c>
      <c r="IQ102" s="9">
        <v>0.34181662000000002</v>
      </c>
      <c r="IR102" s="9">
        <v>9.1424751454449477E-4</v>
      </c>
      <c r="IS102" s="6">
        <v>6</v>
      </c>
      <c r="IT102" s="6"/>
      <c r="IU102" s="6"/>
      <c r="IV102" s="6"/>
      <c r="IW102" s="15">
        <v>94</v>
      </c>
      <c r="IX102" s="9">
        <v>0.79999999999999993</v>
      </c>
      <c r="IY102" s="9">
        <v>1.1134000000000001E-3</v>
      </c>
      <c r="IZ102" s="9">
        <v>0.34016561000000001</v>
      </c>
      <c r="JA102" s="9">
        <v>9.5155657882053392E-4</v>
      </c>
      <c r="JB102" s="6">
        <v>6</v>
      </c>
      <c r="JC102" s="6"/>
      <c r="JD102" s="6"/>
      <c r="JE102" s="6"/>
      <c r="JF102" s="15">
        <v>94</v>
      </c>
      <c r="JG102" s="9">
        <v>0.79999999999999993</v>
      </c>
      <c r="JH102" s="9">
        <v>1.1427E-3</v>
      </c>
      <c r="JI102" s="9">
        <v>0.33722062000000003</v>
      </c>
      <c r="JJ102" s="9">
        <v>9.7782809618818657E-4</v>
      </c>
      <c r="JK102" s="6">
        <v>6</v>
      </c>
      <c r="JL102" s="6"/>
      <c r="JM102" s="6"/>
      <c r="JN102" s="6"/>
      <c r="JO102" s="15">
        <v>94</v>
      </c>
      <c r="JP102" s="9">
        <v>0.79999999999999993</v>
      </c>
      <c r="JQ102" s="9">
        <v>1.1375000000000001E-3</v>
      </c>
      <c r="JR102" s="9">
        <v>0.33722087000000001</v>
      </c>
      <c r="JS102" s="9">
        <v>9.7337825206369934E-4</v>
      </c>
      <c r="JT102" s="6">
        <v>6</v>
      </c>
      <c r="JU102" s="6"/>
      <c r="JV102" s="6"/>
      <c r="JW102" s="6"/>
      <c r="JX102" s="15">
        <v>94</v>
      </c>
      <c r="JY102" s="9">
        <v>0.79999999999999993</v>
      </c>
      <c r="JZ102" s="9">
        <v>8.0673553260593542E-4</v>
      </c>
      <c r="KA102" s="9">
        <v>0.35018184308988942</v>
      </c>
      <c r="KB102" s="9">
        <v>2.2993083574345879E-3</v>
      </c>
      <c r="KC102" s="6">
        <v>6</v>
      </c>
      <c r="KD102" s="6"/>
      <c r="KE102" s="6"/>
      <c r="KF102" s="6"/>
      <c r="KG102" s="15">
        <v>94</v>
      </c>
      <c r="KH102" s="9">
        <v>0.79999999999999993</v>
      </c>
      <c r="KI102" s="9">
        <v>8.377591974899365E-4</v>
      </c>
      <c r="KJ102" s="9">
        <v>0.35028092433927788</v>
      </c>
      <c r="KK102" s="9">
        <v>2.3870561021605051E-3</v>
      </c>
      <c r="KL102" s="6">
        <v>6</v>
      </c>
      <c r="KM102" s="6"/>
      <c r="KN102" s="6"/>
      <c r="KO102" s="6"/>
      <c r="KP102" s="15">
        <v>94</v>
      </c>
      <c r="KQ102" s="9">
        <v>0.79999999999999993</v>
      </c>
      <c r="KR102" s="9">
        <v>8.722394867011436E-4</v>
      </c>
      <c r="KS102" s="9">
        <v>0.35038003362294129</v>
      </c>
      <c r="KT102" s="9">
        <v>2.4845998450831156E-3</v>
      </c>
      <c r="KU102" s="6">
        <v>6</v>
      </c>
      <c r="KV102" s="6"/>
      <c r="KW102" s="6"/>
      <c r="KX102" s="6"/>
      <c r="KY102" s="15">
        <v>94</v>
      </c>
      <c r="KZ102" s="9">
        <v>0.79999999999999993</v>
      </c>
      <c r="LA102" s="9">
        <v>9.0603848554557235E-4</v>
      </c>
      <c r="LB102" s="9">
        <v>0.35047917094881142</v>
      </c>
      <c r="LC102" s="9">
        <v>2.5801478273810791E-3</v>
      </c>
      <c r="LD102" s="6">
        <v>6</v>
      </c>
      <c r="LE102" s="6"/>
      <c r="LF102" s="6"/>
      <c r="LG102" s="6"/>
      <c r="LH102" s="15">
        <v>94</v>
      </c>
      <c r="LI102" s="9">
        <v>0.79999999999999993</v>
      </c>
      <c r="LJ102" s="9">
        <v>7.4955494442523565E-4</v>
      </c>
      <c r="LK102" s="9">
        <v>0.349587943869412</v>
      </c>
      <c r="LL102" s="9">
        <v>2.1399676168028254E-3</v>
      </c>
      <c r="LM102" s="6">
        <v>6</v>
      </c>
      <c r="LN102" s="6"/>
      <c r="LO102" s="6"/>
      <c r="LP102" s="6"/>
      <c r="LQ102" s="15">
        <v>94</v>
      </c>
      <c r="LR102" s="9">
        <v>0.79999999999999993</v>
      </c>
      <c r="LS102" s="9">
        <v>7.4704125255908372E-4</v>
      </c>
      <c r="LT102" s="9">
        <v>0.34968685707960062</v>
      </c>
      <c r="LU102" s="9">
        <v>2.1321874700718836E-3</v>
      </c>
      <c r="LV102" s="6">
        <v>6</v>
      </c>
      <c r="LW102" s="6"/>
      <c r="LX102" s="6"/>
      <c r="LY102" s="6"/>
      <c r="LZ102" s="15">
        <v>94</v>
      </c>
      <c r="MA102" s="9">
        <v>0.79999999999999993</v>
      </c>
      <c r="MB102" s="9">
        <v>7.4747290344579756E-4</v>
      </c>
      <c r="MC102" s="9">
        <v>0.34978579827651851</v>
      </c>
      <c r="MD102" s="9">
        <v>2.1328154897085369E-3</v>
      </c>
      <c r="ME102" s="6">
        <v>6</v>
      </c>
      <c r="MF102" s="6"/>
      <c r="MG102" s="6"/>
      <c r="MH102" s="6"/>
      <c r="MI102" s="15">
        <v>94</v>
      </c>
      <c r="MJ102" s="9">
        <v>0.79999999999999993</v>
      </c>
      <c r="MK102" s="9">
        <v>7.5253462411326651E-4</v>
      </c>
      <c r="ML102" s="9">
        <v>0.34988476746808428</v>
      </c>
      <c r="MM102" s="9">
        <v>2.1466503063807415E-3</v>
      </c>
      <c r="MN102" s="6">
        <v>6</v>
      </c>
      <c r="MO102" s="6"/>
      <c r="MP102" s="6"/>
      <c r="MQ102" s="6"/>
      <c r="MR102" s="15">
        <v>94</v>
      </c>
      <c r="MS102" s="9">
        <v>0.79999999999999993</v>
      </c>
      <c r="MT102" s="9">
        <v>7.6363907809995086E-4</v>
      </c>
      <c r="MU102" s="9">
        <v>0.34998376466221898</v>
      </c>
      <c r="MV102" s="9">
        <v>2.1777092055488292E-3</v>
      </c>
      <c r="MW102" s="6">
        <v>6</v>
      </c>
      <c r="MX102" s="6"/>
      <c r="MY102" s="6"/>
      <c r="MZ102" s="6"/>
      <c r="NA102" s="15">
        <v>94</v>
      </c>
      <c r="NB102" s="9">
        <v>0.79999999999999993</v>
      </c>
      <c r="NC102" s="9">
        <v>7.8167804788530277E-4</v>
      </c>
      <c r="ND102" s="9">
        <v>0.35008278986684549</v>
      </c>
      <c r="NE102" s="9">
        <v>2.2285201344224076E-3</v>
      </c>
      <c r="NF102" s="6">
        <v>6</v>
      </c>
    </row>
    <row r="103" spans="1:370">
      <c r="A103" s="6"/>
      <c r="B103" s="6"/>
      <c r="C103" s="6"/>
      <c r="D103" s="15">
        <f t="shared" si="12"/>
        <v>95</v>
      </c>
      <c r="E103" s="9">
        <f t="shared" si="14"/>
        <v>0.83333333333333326</v>
      </c>
      <c r="F103" s="9">
        <f t="shared" si="13"/>
        <v>7.1100000000000007E-5</v>
      </c>
      <c r="G103" s="9">
        <f>'mu (tau) a'!B96</f>
        <v>0.41609241000000002</v>
      </c>
      <c r="H103" s="9">
        <f>F103*'qx (tau) a'!B96/G103</f>
        <v>5.8855365588139424E-5</v>
      </c>
      <c r="I103" s="6">
        <f t="shared" si="11"/>
        <v>6</v>
      </c>
      <c r="K103" s="6"/>
      <c r="L103" s="6"/>
      <c r="M103" s="6"/>
      <c r="N103" s="15">
        <v>95</v>
      </c>
      <c r="O103" s="9">
        <v>0.83333333333333326</v>
      </c>
      <c r="P103" s="9">
        <v>7.1100000000000007E-5</v>
      </c>
      <c r="Q103" s="9">
        <v>0.41609241000000002</v>
      </c>
      <c r="R103" s="9">
        <v>5.8855365588139424E-5</v>
      </c>
      <c r="S103" s="6">
        <v>6</v>
      </c>
      <c r="T103" s="6"/>
      <c r="U103" s="6"/>
      <c r="V103" s="6"/>
      <c r="W103" s="15">
        <v>95</v>
      </c>
      <c r="X103" s="9">
        <v>0.83333333333333326</v>
      </c>
      <c r="Y103" s="9">
        <v>6.0700000000000005E-5</v>
      </c>
      <c r="Z103" s="9">
        <v>0.40944098000000001</v>
      </c>
      <c r="AA103" s="9">
        <v>5.0385131248953145E-5</v>
      </c>
      <c r="AB103" s="6">
        <v>6</v>
      </c>
      <c r="AC103" s="6"/>
      <c r="AD103" s="6"/>
      <c r="AE103" s="6"/>
      <c r="AF103" s="15">
        <v>95</v>
      </c>
      <c r="AG103" s="9">
        <v>0.83333333333333326</v>
      </c>
      <c r="AH103" s="9">
        <v>5.4199999999999996E-5</v>
      </c>
      <c r="AI103" s="9">
        <v>0.41566674999999997</v>
      </c>
      <c r="AJ103" s="9">
        <v>4.4873739196122853E-5</v>
      </c>
      <c r="AK103" s="6">
        <v>6</v>
      </c>
      <c r="AL103" s="6"/>
      <c r="AM103" s="6"/>
      <c r="AN103" s="6"/>
      <c r="AO103" s="15">
        <v>95</v>
      </c>
      <c r="AP103" s="9">
        <v>0.83333333333333326</v>
      </c>
      <c r="AQ103" s="9">
        <v>6.1299999999999999E-5</v>
      </c>
      <c r="AR103" s="9">
        <v>0.41223753000000002</v>
      </c>
      <c r="AS103" s="9">
        <v>5.0824182997118184E-5</v>
      </c>
      <c r="AT103" s="6">
        <v>6</v>
      </c>
      <c r="AU103" s="6"/>
      <c r="AV103" s="6"/>
      <c r="AW103" s="6"/>
      <c r="AX103" s="15">
        <v>95</v>
      </c>
      <c r="AY103" s="9">
        <v>0.83333333333333326</v>
      </c>
      <c r="AZ103" s="9">
        <v>9.6519999999999993E-4</v>
      </c>
      <c r="BA103" s="9">
        <v>0.40782681999999998</v>
      </c>
      <c r="BB103" s="9">
        <v>8.0171879473743296E-4</v>
      </c>
      <c r="BC103" s="6">
        <v>6</v>
      </c>
      <c r="BD103" s="6"/>
      <c r="BE103" s="6"/>
      <c r="BF103" s="6"/>
      <c r="BG103" s="15">
        <v>95</v>
      </c>
      <c r="BH103" s="9">
        <v>0.83333333333333326</v>
      </c>
      <c r="BI103" s="9">
        <v>1.01E-3</v>
      </c>
      <c r="BJ103" s="9">
        <v>0.40485522000000002</v>
      </c>
      <c r="BK103" s="9">
        <v>8.3996741378312967E-4</v>
      </c>
      <c r="BL103" s="6">
        <v>6</v>
      </c>
      <c r="BM103" s="6"/>
      <c r="BN103" s="6"/>
      <c r="BO103" s="6"/>
      <c r="BP103" s="15">
        <v>95</v>
      </c>
      <c r="BQ103" s="9">
        <v>0.83333333333333326</v>
      </c>
      <c r="BR103" s="9">
        <v>1.0579999999999999E-3</v>
      </c>
      <c r="BS103" s="9">
        <v>0.40533632000000003</v>
      </c>
      <c r="BT103" s="9">
        <v>8.7971066007605731E-4</v>
      </c>
      <c r="BU103" s="6">
        <v>6</v>
      </c>
      <c r="BV103" s="6"/>
      <c r="BW103" s="6"/>
      <c r="BX103" s="6"/>
      <c r="BY103" s="15">
        <v>95</v>
      </c>
      <c r="BZ103" s="9">
        <v>0.83333333333333326</v>
      </c>
      <c r="CA103" s="9">
        <v>1.1243000000000002E-3</v>
      </c>
      <c r="CB103" s="9">
        <v>0.40384149000000003</v>
      </c>
      <c r="CC103" s="9">
        <v>9.3541941049940177E-4</v>
      </c>
      <c r="CD103" s="6">
        <v>6</v>
      </c>
      <c r="CE103" s="6"/>
      <c r="CF103" s="6"/>
      <c r="CG103" s="6"/>
      <c r="CH103" s="15">
        <v>95</v>
      </c>
      <c r="CI103" s="9">
        <v>0.83333333333333326</v>
      </c>
      <c r="CJ103" s="9">
        <v>1.2033E-3</v>
      </c>
      <c r="CK103" s="9">
        <v>0.40738363</v>
      </c>
      <c r="CL103" s="9">
        <v>9.9967446629114663E-4</v>
      </c>
      <c r="CM103" s="6">
        <v>6</v>
      </c>
      <c r="CN103" s="6"/>
      <c r="CO103" s="6"/>
      <c r="CP103" s="6"/>
      <c r="CQ103" s="15">
        <v>95</v>
      </c>
      <c r="CR103" s="9">
        <v>0.83333333333333326</v>
      </c>
      <c r="CS103" s="9">
        <v>1.2856E-3</v>
      </c>
      <c r="CT103" s="9">
        <v>0.40452426000000002</v>
      </c>
      <c r="CU103" s="9">
        <v>1.0693175571521963E-3</v>
      </c>
      <c r="CV103" s="6">
        <v>6</v>
      </c>
      <c r="CW103" s="6"/>
      <c r="CX103" s="6"/>
      <c r="CY103" s="6"/>
      <c r="CZ103" s="15">
        <v>95</v>
      </c>
      <c r="DA103" s="9">
        <v>0.83333333333333326</v>
      </c>
      <c r="DB103" s="9">
        <v>1.1804999999999999E-3</v>
      </c>
      <c r="DC103" s="9">
        <v>0.40450119000000001</v>
      </c>
      <c r="DD103" s="9">
        <v>9.8190844000978087E-4</v>
      </c>
      <c r="DE103" s="6">
        <v>6</v>
      </c>
      <c r="DF103" s="6"/>
      <c r="DG103" s="6"/>
      <c r="DH103" s="6"/>
      <c r="DI103" s="15">
        <v>95</v>
      </c>
      <c r="DJ103" s="9">
        <v>0.83333333333333326</v>
      </c>
      <c r="DK103" s="9">
        <v>1.4991E-3</v>
      </c>
      <c r="DL103" s="9">
        <v>0.40102631</v>
      </c>
      <c r="DM103" s="9">
        <v>1.2487159977957554E-3</v>
      </c>
      <c r="DN103" s="6">
        <v>6</v>
      </c>
      <c r="DO103" s="6"/>
      <c r="DP103" s="6"/>
      <c r="DQ103" s="6"/>
      <c r="DR103" s="15">
        <v>95</v>
      </c>
      <c r="DS103" s="9">
        <v>0.83333333333333326</v>
      </c>
      <c r="DT103" s="9">
        <v>1.3930000000000001E-3</v>
      </c>
      <c r="DU103" s="9">
        <v>0.40039238999999999</v>
      </c>
      <c r="DV103" s="9">
        <v>1.160643566527326E-3</v>
      </c>
      <c r="DW103" s="6">
        <v>6</v>
      </c>
      <c r="DX103" s="6"/>
      <c r="DY103" s="6"/>
      <c r="DZ103" s="6"/>
      <c r="EA103" s="15">
        <v>95</v>
      </c>
      <c r="EB103" s="9">
        <v>0.83333333333333326</v>
      </c>
      <c r="EC103" s="9">
        <v>1.7913999999999999E-3</v>
      </c>
      <c r="ED103" s="9">
        <v>0.39412034000000001</v>
      </c>
      <c r="EE103" s="9">
        <v>1.4964995518729125E-3</v>
      </c>
      <c r="EF103" s="6">
        <v>6</v>
      </c>
      <c r="EG103" s="6"/>
      <c r="EH103" s="6"/>
      <c r="EI103" s="6"/>
      <c r="EJ103" s="15">
        <v>95</v>
      </c>
      <c r="EK103" s="9">
        <v>0.83333333333333326</v>
      </c>
      <c r="EL103" s="9">
        <v>1.933E-3</v>
      </c>
      <c r="EM103" s="9">
        <v>0.39067613000000001</v>
      </c>
      <c r="EN103" s="9">
        <v>1.6171157362749548E-3</v>
      </c>
      <c r="EO103" s="6">
        <v>6</v>
      </c>
      <c r="EP103" s="6"/>
      <c r="EQ103" s="6"/>
      <c r="ER103" s="6"/>
      <c r="ES103" s="15">
        <v>95</v>
      </c>
      <c r="ET103" s="9">
        <v>0.83333333333333326</v>
      </c>
      <c r="EU103" s="9">
        <v>2.0011999999999999E-3</v>
      </c>
      <c r="EV103" s="9">
        <v>0.38790194</v>
      </c>
      <c r="EW103" s="9">
        <v>1.6761156884031049E-3</v>
      </c>
      <c r="EX103" s="6">
        <v>6</v>
      </c>
      <c r="EY103" s="6"/>
      <c r="EZ103" s="6"/>
      <c r="FA103" s="6"/>
      <c r="FB103" s="15">
        <v>95</v>
      </c>
      <c r="FC103" s="9">
        <v>0.83333333333333326</v>
      </c>
      <c r="FD103" s="9">
        <v>1.6607E-3</v>
      </c>
      <c r="FE103" s="9">
        <v>0.38518980000000003</v>
      </c>
      <c r="FF103" s="9">
        <v>1.3925097233286031E-3</v>
      </c>
      <c r="FG103" s="6">
        <v>6</v>
      </c>
      <c r="FH103" s="6"/>
      <c r="FI103" s="6"/>
      <c r="FJ103" s="6"/>
      <c r="FK103" s="15">
        <v>95</v>
      </c>
      <c r="FL103" s="9">
        <v>0.83333333333333326</v>
      </c>
      <c r="FM103" s="9">
        <v>1.7569E-3</v>
      </c>
      <c r="FN103" s="9">
        <v>0.38213354999999999</v>
      </c>
      <c r="FO103" s="9">
        <v>1.4750642356265238E-3</v>
      </c>
      <c r="FP103" s="6">
        <v>6</v>
      </c>
      <c r="FQ103" s="6"/>
      <c r="FR103" s="6"/>
      <c r="FS103" s="6"/>
      <c r="FT103" s="15">
        <v>95</v>
      </c>
      <c r="FU103" s="9">
        <v>0.83333333333333326</v>
      </c>
      <c r="FV103" s="9">
        <v>1.256E-3</v>
      </c>
      <c r="FW103" s="9">
        <v>0.38027397000000002</v>
      </c>
      <c r="FX103" s="9">
        <v>1.0553407115401561E-3</v>
      </c>
      <c r="FY103" s="6">
        <v>6</v>
      </c>
      <c r="FZ103" s="6"/>
      <c r="GA103" s="6"/>
      <c r="GB103" s="6"/>
      <c r="GC103" s="15">
        <v>95</v>
      </c>
      <c r="GD103" s="9">
        <v>0.83333333333333326</v>
      </c>
      <c r="GE103" s="9">
        <v>1.0402E-3</v>
      </c>
      <c r="GF103" s="9">
        <v>0.37618100999999998</v>
      </c>
      <c r="GG103" s="9">
        <v>8.7552252494616889E-4</v>
      </c>
      <c r="GH103" s="6">
        <v>6</v>
      </c>
      <c r="GI103" s="6"/>
      <c r="GJ103" s="6"/>
      <c r="GK103" s="6"/>
      <c r="GL103" s="15">
        <v>95</v>
      </c>
      <c r="GM103" s="9">
        <v>0.83333333333333326</v>
      </c>
      <c r="GN103" s="9">
        <v>9.0879999999999997E-4</v>
      </c>
      <c r="GO103" s="9">
        <v>0.37370798999999999</v>
      </c>
      <c r="GP103" s="9">
        <v>7.6572182544986517E-4</v>
      </c>
      <c r="GQ103" s="6">
        <v>6</v>
      </c>
      <c r="GR103" s="6"/>
      <c r="GS103" s="6"/>
      <c r="GT103" s="6"/>
      <c r="GU103" s="15">
        <v>95</v>
      </c>
      <c r="GV103" s="9">
        <v>0.83333333333333326</v>
      </c>
      <c r="GW103" s="9">
        <v>8.1110000000000004E-4</v>
      </c>
      <c r="GX103" s="9">
        <v>0.37277378999999999</v>
      </c>
      <c r="GY103" s="9">
        <v>6.8367240926192803E-4</v>
      </c>
      <c r="GZ103" s="6">
        <v>6</v>
      </c>
      <c r="HA103" s="6"/>
      <c r="HB103" s="6"/>
      <c r="HC103" s="6"/>
      <c r="HD103" s="15">
        <v>95</v>
      </c>
      <c r="HE103" s="9">
        <v>0.83333333333333326</v>
      </c>
      <c r="HF103" s="9">
        <v>7.7290000000000008E-4</v>
      </c>
      <c r="HG103" s="9">
        <v>0.36914390000000002</v>
      </c>
      <c r="HH103" s="9">
        <v>6.5247198257644247E-4</v>
      </c>
      <c r="HI103" s="6">
        <v>6</v>
      </c>
      <c r="HJ103" s="6"/>
      <c r="HK103" s="6"/>
      <c r="HL103" s="6"/>
      <c r="HM103" s="15">
        <v>95</v>
      </c>
      <c r="HN103" s="9">
        <v>0.83333333333333326</v>
      </c>
      <c r="HO103" s="9">
        <v>7.8169999999999997E-4</v>
      </c>
      <c r="HP103" s="9">
        <v>0.36835939000000001</v>
      </c>
      <c r="HQ103" s="9">
        <v>6.6011941038885964E-4</v>
      </c>
      <c r="HR103" s="6">
        <v>6</v>
      </c>
      <c r="HS103" s="6"/>
      <c r="HT103" s="6"/>
      <c r="HU103" s="6"/>
      <c r="HV103" s="15">
        <v>95</v>
      </c>
      <c r="HW103" s="9">
        <v>0.83333333333333326</v>
      </c>
      <c r="HX103" s="9">
        <v>9.322E-4</v>
      </c>
      <c r="HY103" s="9">
        <v>0.36669168000000002</v>
      </c>
      <c r="HZ103" s="9">
        <v>7.8776632740617397E-4</v>
      </c>
      <c r="IA103" s="6">
        <v>6</v>
      </c>
      <c r="IB103" s="6"/>
      <c r="IC103" s="6"/>
      <c r="ID103" s="6"/>
      <c r="IE103" s="15">
        <v>95</v>
      </c>
      <c r="IF103" s="9">
        <v>0.83333333333333326</v>
      </c>
      <c r="IG103" s="9">
        <v>8.4709999999999994E-4</v>
      </c>
      <c r="IH103" s="9">
        <v>0.36516442999999998</v>
      </c>
      <c r="II103" s="9">
        <v>7.1631383315729847E-4</v>
      </c>
      <c r="IJ103" s="6">
        <v>6</v>
      </c>
      <c r="IK103" s="6"/>
      <c r="IL103" s="6"/>
      <c r="IM103" s="6"/>
      <c r="IN103" s="15">
        <v>95</v>
      </c>
      <c r="IO103" s="9">
        <v>0.83333333333333326</v>
      </c>
      <c r="IP103" s="9">
        <v>1.0705000000000001E-3</v>
      </c>
      <c r="IQ103" s="9">
        <v>0.36620732</v>
      </c>
      <c r="IR103" s="9">
        <v>9.0482350004636718E-4</v>
      </c>
      <c r="IS103" s="6">
        <v>6</v>
      </c>
      <c r="IT103" s="6"/>
      <c r="IU103" s="6"/>
      <c r="IV103" s="6"/>
      <c r="IW103" s="15">
        <v>95</v>
      </c>
      <c r="IX103" s="9">
        <v>0.83333333333333326</v>
      </c>
      <c r="IY103" s="9">
        <v>1.1134000000000001E-3</v>
      </c>
      <c r="IZ103" s="9">
        <v>0.36451818000000002</v>
      </c>
      <c r="JA103" s="9">
        <v>9.4175633973043549E-4</v>
      </c>
      <c r="JB103" s="6">
        <v>6</v>
      </c>
      <c r="JC103" s="6"/>
      <c r="JD103" s="6"/>
      <c r="JE103" s="6"/>
      <c r="JF103" s="15">
        <v>95</v>
      </c>
      <c r="JG103" s="9">
        <v>0.83333333333333326</v>
      </c>
      <c r="JH103" s="9">
        <v>1.1427E-3</v>
      </c>
      <c r="JI103" s="9">
        <v>0.36151199000000001</v>
      </c>
      <c r="JJ103" s="9">
        <v>9.6776981155728746E-4</v>
      </c>
      <c r="JK103" s="6">
        <v>6</v>
      </c>
      <c r="JL103" s="6"/>
      <c r="JM103" s="6"/>
      <c r="JN103" s="6"/>
      <c r="JO103" s="15">
        <v>95</v>
      </c>
      <c r="JP103" s="9">
        <v>0.83333333333333326</v>
      </c>
      <c r="JQ103" s="9">
        <v>1.1375000000000001E-3</v>
      </c>
      <c r="JR103" s="9">
        <v>0.36147447999999999</v>
      </c>
      <c r="JS103" s="9">
        <v>9.6338117147301799E-4</v>
      </c>
      <c r="JT103" s="6">
        <v>6</v>
      </c>
      <c r="JU103" s="6"/>
      <c r="JV103" s="6"/>
      <c r="JW103" s="6"/>
      <c r="JX103" s="15">
        <v>95</v>
      </c>
      <c r="JY103" s="9">
        <v>0.83333333333333326</v>
      </c>
      <c r="JZ103" s="9">
        <v>7.8167804788530277E-4</v>
      </c>
      <c r="KA103" s="9">
        <v>0.37476303432718888</v>
      </c>
      <c r="KB103" s="9">
        <v>2.0817607946492251E-3</v>
      </c>
      <c r="KC103" s="6">
        <v>6</v>
      </c>
      <c r="KD103" s="6"/>
      <c r="KE103" s="6"/>
      <c r="KF103" s="6"/>
      <c r="KG103" s="15">
        <v>95</v>
      </c>
      <c r="KH103" s="9">
        <v>0.83333333333333326</v>
      </c>
      <c r="KI103" s="9">
        <v>8.0673553260593542E-4</v>
      </c>
      <c r="KJ103" s="9">
        <v>0.37486509392739081</v>
      </c>
      <c r="KK103" s="9">
        <v>2.1479100606428517E-3</v>
      </c>
      <c r="KL103" s="6">
        <v>6</v>
      </c>
      <c r="KM103" s="6"/>
      <c r="KN103" s="6"/>
      <c r="KO103" s="6"/>
      <c r="KP103" s="15">
        <v>95</v>
      </c>
      <c r="KQ103" s="9">
        <v>0.83333333333333326</v>
      </c>
      <c r="KR103" s="9">
        <v>8.377591974899365E-4</v>
      </c>
      <c r="KS103" s="9">
        <v>0.37496718132158802</v>
      </c>
      <c r="KT103" s="9">
        <v>2.2299031788954146E-3</v>
      </c>
      <c r="KU103" s="6">
        <v>6</v>
      </c>
      <c r="KV103" s="6"/>
      <c r="KW103" s="6"/>
      <c r="KX103" s="6"/>
      <c r="KY103" s="15">
        <v>95</v>
      </c>
      <c r="KZ103" s="9">
        <v>0.83333333333333326</v>
      </c>
      <c r="LA103" s="9">
        <v>8.722394867011436E-4</v>
      </c>
      <c r="LB103" s="9">
        <v>0.3750692965173496</v>
      </c>
      <c r="LC103" s="9">
        <v>2.3210494125234663E-3</v>
      </c>
      <c r="LD103" s="6">
        <v>6</v>
      </c>
      <c r="LE103" s="6"/>
      <c r="LF103" s="6"/>
      <c r="LG103" s="6"/>
      <c r="LH103" s="15">
        <v>95</v>
      </c>
      <c r="LI103" s="9">
        <v>0.83333333333333326</v>
      </c>
      <c r="LJ103" s="9">
        <v>9.0603848554557235E-4</v>
      </c>
      <c r="LK103" s="9">
        <v>0.37517143952224691</v>
      </c>
      <c r="LL103" s="9">
        <v>2.4103330221467907E-3</v>
      </c>
      <c r="LM103" s="6">
        <v>6</v>
      </c>
      <c r="LN103" s="6"/>
      <c r="LO103" s="6"/>
      <c r="LP103" s="6"/>
      <c r="LQ103" s="15">
        <v>95</v>
      </c>
      <c r="LR103" s="9">
        <v>0.83333333333333326</v>
      </c>
      <c r="LS103" s="9">
        <v>7.4955494442523565E-4</v>
      </c>
      <c r="LT103" s="9">
        <v>0.37425315297133099</v>
      </c>
      <c r="LU103" s="9">
        <v>1.9989324457906918E-3</v>
      </c>
      <c r="LV103" s="6">
        <v>6</v>
      </c>
      <c r="LW103" s="6"/>
      <c r="LX103" s="6"/>
      <c r="LY103" s="6"/>
      <c r="LZ103" s="15">
        <v>95</v>
      </c>
      <c r="MA103" s="9">
        <v>0.83333333333333326</v>
      </c>
      <c r="MB103" s="9">
        <v>7.4704125255908372E-4</v>
      </c>
      <c r="MC103" s="9">
        <v>0.37435507371502219</v>
      </c>
      <c r="MD103" s="9">
        <v>1.9916859799261359E-3</v>
      </c>
      <c r="ME103" s="6">
        <v>6</v>
      </c>
      <c r="MF103" s="6"/>
      <c r="MG103" s="6"/>
      <c r="MH103" s="6"/>
      <c r="MI103" s="15">
        <v>95</v>
      </c>
      <c r="MJ103" s="9">
        <v>0.83333333333333326</v>
      </c>
      <c r="MK103" s="9">
        <v>7.4747290344579756E-4</v>
      </c>
      <c r="ML103" s="9">
        <v>0.37445702221489369</v>
      </c>
      <c r="MM103" s="9">
        <v>1.9922935366588281E-3</v>
      </c>
      <c r="MN103" s="6">
        <v>6</v>
      </c>
      <c r="MO103" s="6"/>
      <c r="MP103" s="6"/>
      <c r="MQ103" s="6"/>
      <c r="MR103" s="15">
        <v>95</v>
      </c>
      <c r="MS103" s="9">
        <v>0.83333333333333326</v>
      </c>
      <c r="MT103" s="9">
        <v>7.5253462411326651E-4</v>
      </c>
      <c r="MU103" s="9">
        <v>0.37455899847850432</v>
      </c>
      <c r="MV103" s="9">
        <v>2.0052378436816866E-3</v>
      </c>
      <c r="MW103" s="6">
        <v>6</v>
      </c>
      <c r="MX103" s="6"/>
      <c r="MY103" s="6"/>
      <c r="MZ103" s="6"/>
      <c r="NA103" s="15">
        <v>95</v>
      </c>
      <c r="NB103" s="9">
        <v>0.83333333333333326</v>
      </c>
      <c r="NC103" s="9">
        <v>7.6363907809995086E-4</v>
      </c>
      <c r="ND103" s="9">
        <v>0.374661002513415</v>
      </c>
      <c r="NE103" s="9">
        <v>2.0342721882552739E-3</v>
      </c>
      <c r="NF103" s="6">
        <v>6</v>
      </c>
    </row>
    <row r="104" spans="1:370">
      <c r="A104" s="6"/>
      <c r="B104" s="6"/>
      <c r="C104" s="6"/>
      <c r="D104" s="15">
        <f t="shared" si="12"/>
        <v>96</v>
      </c>
      <c r="E104" s="9">
        <f t="shared" si="14"/>
        <v>0.86666666666666659</v>
      </c>
      <c r="F104" s="9">
        <f t="shared" si="13"/>
        <v>7.1100000000000007E-5</v>
      </c>
      <c r="G104" s="9">
        <f>'mu (tau) a'!B97</f>
        <v>0.43867125000000001</v>
      </c>
      <c r="H104" s="9">
        <f>F104*'qx (tau) a'!B97/G104</f>
        <v>5.8310441956248558E-5</v>
      </c>
      <c r="I104" s="6">
        <f t="shared" si="11"/>
        <v>6</v>
      </c>
      <c r="K104" s="6"/>
      <c r="L104" s="6"/>
      <c r="M104" s="6"/>
      <c r="N104" s="15">
        <v>96</v>
      </c>
      <c r="O104" s="9">
        <v>0.86666666666666659</v>
      </c>
      <c r="P104" s="9">
        <v>7.1100000000000007E-5</v>
      </c>
      <c r="Q104" s="9">
        <v>0.43867125000000001</v>
      </c>
      <c r="R104" s="9">
        <v>5.8310441956248558E-5</v>
      </c>
      <c r="S104" s="6">
        <v>6</v>
      </c>
      <c r="T104" s="6"/>
      <c r="U104" s="6"/>
      <c r="V104" s="6"/>
      <c r="W104" s="15">
        <v>96</v>
      </c>
      <c r="X104" s="9">
        <v>0.86666666666666659</v>
      </c>
      <c r="Y104" s="9">
        <v>6.0700000000000005E-5</v>
      </c>
      <c r="Z104" s="9">
        <v>0.43190750999999999</v>
      </c>
      <c r="AA104" s="9">
        <v>4.9919660855167811E-5</v>
      </c>
      <c r="AB104" s="6">
        <v>6</v>
      </c>
      <c r="AC104" s="6"/>
      <c r="AD104" s="6"/>
      <c r="AE104" s="6"/>
      <c r="AF104" s="15">
        <v>96</v>
      </c>
      <c r="AG104" s="9">
        <v>0.86666666666666659</v>
      </c>
      <c r="AH104" s="9">
        <v>5.4199999999999996E-5</v>
      </c>
      <c r="AI104" s="9">
        <v>0.43803987999999999</v>
      </c>
      <c r="AJ104" s="9">
        <v>4.4461947277494462E-5</v>
      </c>
      <c r="AK104" s="6">
        <v>6</v>
      </c>
      <c r="AL104" s="6"/>
      <c r="AM104" s="6"/>
      <c r="AN104" s="6"/>
      <c r="AO104" s="15">
        <v>96</v>
      </c>
      <c r="AP104" s="9">
        <v>0.86666666666666659</v>
      </c>
      <c r="AQ104" s="9">
        <v>6.1299999999999999E-5</v>
      </c>
      <c r="AR104" s="9">
        <v>0.43469879</v>
      </c>
      <c r="AS104" s="9">
        <v>5.0355305083779964E-5</v>
      </c>
      <c r="AT104" s="6">
        <v>6</v>
      </c>
      <c r="AU104" s="6"/>
      <c r="AV104" s="6"/>
      <c r="AW104" s="6"/>
      <c r="AX104" s="15">
        <v>96</v>
      </c>
      <c r="AY104" s="9">
        <v>0.86666666666666659</v>
      </c>
      <c r="AZ104" s="9">
        <v>9.6519999999999993E-4</v>
      </c>
      <c r="BA104" s="9">
        <v>0.43025835000000001</v>
      </c>
      <c r="BB104" s="9">
        <v>7.9431885701230424E-4</v>
      </c>
      <c r="BC104" s="6">
        <v>6</v>
      </c>
      <c r="BD104" s="6"/>
      <c r="BE104" s="6"/>
      <c r="BF104" s="6"/>
      <c r="BG104" s="15">
        <v>96</v>
      </c>
      <c r="BH104" s="9">
        <v>0.86666666666666659</v>
      </c>
      <c r="BI104" s="9">
        <v>1.01E-3</v>
      </c>
      <c r="BJ104" s="9">
        <v>0.42715048999999999</v>
      </c>
      <c r="BK104" s="9">
        <v>8.3225164812523111E-4</v>
      </c>
      <c r="BL104" s="6">
        <v>6</v>
      </c>
      <c r="BM104" s="6"/>
      <c r="BN104" s="6"/>
      <c r="BO104" s="6"/>
      <c r="BP104" s="15">
        <v>96</v>
      </c>
      <c r="BQ104" s="9">
        <v>0.86666666666666659</v>
      </c>
      <c r="BR104" s="9">
        <v>1.0579999999999999E-3</v>
      </c>
      <c r="BS104" s="9">
        <v>0.42773352999999997</v>
      </c>
      <c r="BT104" s="9">
        <v>8.7159484027356932E-4</v>
      </c>
      <c r="BU104" s="6">
        <v>6</v>
      </c>
      <c r="BV104" s="6"/>
      <c r="BW104" s="6"/>
      <c r="BX104" s="6"/>
      <c r="BY104" s="15">
        <v>96</v>
      </c>
      <c r="BZ104" s="9">
        <v>0.86666666666666659</v>
      </c>
      <c r="CA104" s="9">
        <v>1.1243000000000002E-3</v>
      </c>
      <c r="CB104" s="9">
        <v>0.42623554000000002</v>
      </c>
      <c r="CC104" s="9">
        <v>9.2678553373329699E-4</v>
      </c>
      <c r="CD104" s="6">
        <v>6</v>
      </c>
      <c r="CE104" s="6"/>
      <c r="CF104" s="6"/>
      <c r="CG104" s="6"/>
      <c r="CH104" s="15">
        <v>96</v>
      </c>
      <c r="CI104" s="9">
        <v>0.86666666666666659</v>
      </c>
      <c r="CJ104" s="9">
        <v>1.2033E-3</v>
      </c>
      <c r="CK104" s="9">
        <v>0.42982820999999999</v>
      </c>
      <c r="CL104" s="9">
        <v>9.9044037422299481E-4</v>
      </c>
      <c r="CM104" s="6">
        <v>6</v>
      </c>
      <c r="CN104" s="6"/>
      <c r="CO104" s="6"/>
      <c r="CP104" s="6"/>
      <c r="CQ104" s="15">
        <v>96</v>
      </c>
      <c r="CR104" s="9">
        <v>0.86666666666666659</v>
      </c>
      <c r="CS104" s="9">
        <v>1.2856E-3</v>
      </c>
      <c r="CT104" s="9">
        <v>0.42698078</v>
      </c>
      <c r="CU104" s="9">
        <v>1.0594233039341958E-3</v>
      </c>
      <c r="CV104" s="6">
        <v>6</v>
      </c>
      <c r="CW104" s="6"/>
      <c r="CX104" s="6"/>
      <c r="CY104" s="6"/>
      <c r="CZ104" s="15">
        <v>96</v>
      </c>
      <c r="DA104" s="9">
        <v>0.86666666666666659</v>
      </c>
      <c r="DB104" s="9">
        <v>1.1804999999999999E-3</v>
      </c>
      <c r="DC104" s="9">
        <v>0.42692701</v>
      </c>
      <c r="DD104" s="9">
        <v>9.7283520428937027E-4</v>
      </c>
      <c r="DE104" s="6">
        <v>6</v>
      </c>
      <c r="DF104" s="6"/>
      <c r="DG104" s="6"/>
      <c r="DH104" s="6"/>
      <c r="DI104" s="15">
        <v>96</v>
      </c>
      <c r="DJ104" s="9">
        <v>0.86666666666666659</v>
      </c>
      <c r="DK104" s="9">
        <v>1.4991E-3</v>
      </c>
      <c r="DL104" s="9">
        <v>0.42345063999999999</v>
      </c>
      <c r="DM104" s="9">
        <v>1.2371615855203335E-3</v>
      </c>
      <c r="DN104" s="6">
        <v>6</v>
      </c>
      <c r="DO104" s="6"/>
      <c r="DP104" s="6"/>
      <c r="DQ104" s="6"/>
      <c r="DR104" s="15">
        <v>96</v>
      </c>
      <c r="DS104" s="9">
        <v>0.86666666666666659</v>
      </c>
      <c r="DT104" s="9">
        <v>1.3930000000000001E-3</v>
      </c>
      <c r="DU104" s="9">
        <v>0.42275829999999998</v>
      </c>
      <c r="DV104" s="9">
        <v>1.1499289907495609E-3</v>
      </c>
      <c r="DW104" s="6">
        <v>6</v>
      </c>
      <c r="DX104" s="6"/>
      <c r="DY104" s="6"/>
      <c r="DZ104" s="6"/>
      <c r="EA104" s="15">
        <v>96</v>
      </c>
      <c r="EB104" s="9">
        <v>0.86666666666666659</v>
      </c>
      <c r="EC104" s="9">
        <v>1.7913999999999999E-3</v>
      </c>
      <c r="ED104" s="9">
        <v>0.41654951000000001</v>
      </c>
      <c r="EE104" s="9">
        <v>1.4826097979949609E-3</v>
      </c>
      <c r="EF104" s="6">
        <v>6</v>
      </c>
      <c r="EG104" s="6"/>
      <c r="EH104" s="6"/>
      <c r="EI104" s="6"/>
      <c r="EJ104" s="15">
        <v>96</v>
      </c>
      <c r="EK104" s="9">
        <v>0.86666666666666659</v>
      </c>
      <c r="EL104" s="9">
        <v>1.933E-3</v>
      </c>
      <c r="EM104" s="9">
        <v>0.41306712000000001</v>
      </c>
      <c r="EN104" s="9">
        <v>1.6021104152274333E-3</v>
      </c>
      <c r="EO104" s="6">
        <v>6</v>
      </c>
      <c r="EP104" s="6"/>
      <c r="EQ104" s="6"/>
      <c r="ER104" s="6"/>
      <c r="ES104" s="15">
        <v>96</v>
      </c>
      <c r="ET104" s="9">
        <v>0.86666666666666659</v>
      </c>
      <c r="EU104" s="9">
        <v>2.0011999999999999E-3</v>
      </c>
      <c r="EV104" s="9">
        <v>0.41035832999999999</v>
      </c>
      <c r="EW104" s="9">
        <v>1.6605000192197875E-3</v>
      </c>
      <c r="EX104" s="6">
        <v>6</v>
      </c>
      <c r="EY104" s="6"/>
      <c r="EZ104" s="6"/>
      <c r="FA104" s="6"/>
      <c r="FB104" s="15">
        <v>96</v>
      </c>
      <c r="FC104" s="9">
        <v>0.86666666666666659</v>
      </c>
      <c r="FD104" s="9">
        <v>1.6607E-3</v>
      </c>
      <c r="FE104" s="9">
        <v>0.40758726000000001</v>
      </c>
      <c r="FF104" s="9">
        <v>1.3795554001418003E-3</v>
      </c>
      <c r="FG104" s="6">
        <v>6</v>
      </c>
      <c r="FH104" s="6"/>
      <c r="FI104" s="6"/>
      <c r="FJ104" s="6"/>
      <c r="FK104" s="15">
        <v>96</v>
      </c>
      <c r="FL104" s="9">
        <v>0.86666666666666659</v>
      </c>
      <c r="FM104" s="9">
        <v>1.7569E-3</v>
      </c>
      <c r="FN104" s="9">
        <v>0.40453713000000002</v>
      </c>
      <c r="FO104" s="9">
        <v>1.4613207367961502E-3</v>
      </c>
      <c r="FP104" s="6">
        <v>6</v>
      </c>
      <c r="FQ104" s="6"/>
      <c r="FR104" s="6"/>
      <c r="FS104" s="6"/>
      <c r="FT104" s="15">
        <v>96</v>
      </c>
      <c r="FU104" s="9">
        <v>0.86666666666666659</v>
      </c>
      <c r="FV104" s="9">
        <v>1.256E-3</v>
      </c>
      <c r="FW104" s="9">
        <v>0.40266142999999999</v>
      </c>
      <c r="FX104" s="9">
        <v>1.045507268972844E-3</v>
      </c>
      <c r="FY104" s="6">
        <v>6</v>
      </c>
      <c r="FZ104" s="6"/>
      <c r="GA104" s="6"/>
      <c r="GB104" s="6"/>
      <c r="GC104" s="15">
        <v>96</v>
      </c>
      <c r="GD104" s="9">
        <v>0.86666666666666659</v>
      </c>
      <c r="GE104" s="9">
        <v>1.0402E-3</v>
      </c>
      <c r="GF104" s="9">
        <v>0.39858988000000001</v>
      </c>
      <c r="GG104" s="9">
        <v>8.6734294684551454E-4</v>
      </c>
      <c r="GH104" s="6">
        <v>6</v>
      </c>
      <c r="GI104" s="6"/>
      <c r="GJ104" s="6"/>
      <c r="GK104" s="6"/>
      <c r="GL104" s="15">
        <v>96</v>
      </c>
      <c r="GM104" s="9">
        <v>0.86666666666666659</v>
      </c>
      <c r="GN104" s="9">
        <v>9.0879999999999997E-4</v>
      </c>
      <c r="GO104" s="9">
        <v>0.39604614999999999</v>
      </c>
      <c r="GP104" s="9">
        <v>7.5858304396091212E-4</v>
      </c>
      <c r="GQ104" s="6">
        <v>6</v>
      </c>
      <c r="GR104" s="6"/>
      <c r="GS104" s="6"/>
      <c r="GT104" s="6"/>
      <c r="GU104" s="15">
        <v>96</v>
      </c>
      <c r="GV104" s="9">
        <v>0.86666666666666659</v>
      </c>
      <c r="GW104" s="9">
        <v>8.1110000000000004E-4</v>
      </c>
      <c r="GX104" s="9">
        <v>0.39521133000000003</v>
      </c>
      <c r="GY104" s="9">
        <v>6.7726800631449501E-4</v>
      </c>
      <c r="GZ104" s="6">
        <v>6</v>
      </c>
      <c r="HA104" s="6"/>
      <c r="HB104" s="6"/>
      <c r="HC104" s="6"/>
      <c r="HD104" s="15">
        <v>96</v>
      </c>
      <c r="HE104" s="9">
        <v>0.86666666666666659</v>
      </c>
      <c r="HF104" s="9">
        <v>7.7290000000000008E-4</v>
      </c>
      <c r="HG104" s="9">
        <v>0.39155623000000001</v>
      </c>
      <c r="HH104" s="9">
        <v>6.4635736943835639E-4</v>
      </c>
      <c r="HI104" s="6">
        <v>6</v>
      </c>
      <c r="HJ104" s="6"/>
      <c r="HK104" s="6"/>
      <c r="HL104" s="6"/>
      <c r="HM104" s="15">
        <v>96</v>
      </c>
      <c r="HN104" s="9">
        <v>0.86666666666666659</v>
      </c>
      <c r="HO104" s="9">
        <v>7.8169999999999997E-4</v>
      </c>
      <c r="HP104" s="9">
        <v>0.39069487000000003</v>
      </c>
      <c r="HQ104" s="9">
        <v>6.53952136338519E-4</v>
      </c>
      <c r="HR104" s="6">
        <v>6</v>
      </c>
      <c r="HS104" s="6"/>
      <c r="HT104" s="6"/>
      <c r="HU104" s="6"/>
      <c r="HV104" s="15">
        <v>96</v>
      </c>
      <c r="HW104" s="9">
        <v>0.86666666666666659</v>
      </c>
      <c r="HX104" s="9">
        <v>9.322E-4</v>
      </c>
      <c r="HY104" s="9">
        <v>0.38909415000000003</v>
      </c>
      <c r="HZ104" s="9">
        <v>7.8037944813613876E-4</v>
      </c>
      <c r="IA104" s="6">
        <v>6</v>
      </c>
      <c r="IB104" s="6"/>
      <c r="IC104" s="6"/>
      <c r="ID104" s="6"/>
      <c r="IE104" s="15">
        <v>96</v>
      </c>
      <c r="IF104" s="9">
        <v>0.86666666666666659</v>
      </c>
      <c r="IG104" s="9">
        <v>8.4709999999999994E-4</v>
      </c>
      <c r="IH104" s="9">
        <v>0.38758081999999999</v>
      </c>
      <c r="II104" s="9">
        <v>7.0958854022755815E-4</v>
      </c>
      <c r="IJ104" s="6">
        <v>6</v>
      </c>
      <c r="IK104" s="6"/>
      <c r="IL104" s="6"/>
      <c r="IM104" s="6"/>
      <c r="IN104" s="15">
        <v>96</v>
      </c>
      <c r="IO104" s="9">
        <v>0.86666666666666659</v>
      </c>
      <c r="IP104" s="9">
        <v>1.0705000000000001E-3</v>
      </c>
      <c r="IQ104" s="9">
        <v>0.38873322999999999</v>
      </c>
      <c r="IR104" s="9">
        <v>8.9629097683519368E-4</v>
      </c>
      <c r="IS104" s="6">
        <v>6</v>
      </c>
      <c r="IT104" s="6"/>
      <c r="IU104" s="6"/>
      <c r="IV104" s="6"/>
      <c r="IW104" s="15">
        <v>96</v>
      </c>
      <c r="IX104" s="9">
        <v>0.86666666666666659</v>
      </c>
      <c r="IY104" s="9">
        <v>1.1134000000000001E-3</v>
      </c>
      <c r="IZ104" s="9">
        <v>0.38704432</v>
      </c>
      <c r="JA104" s="9">
        <v>9.3286914144612696E-4</v>
      </c>
      <c r="JB104" s="6">
        <v>6</v>
      </c>
      <c r="JC104" s="6"/>
      <c r="JD104" s="6"/>
      <c r="JE104" s="6"/>
      <c r="JF104" s="15">
        <v>96</v>
      </c>
      <c r="JG104" s="9">
        <v>0.86666666666666659</v>
      </c>
      <c r="JH104" s="9">
        <v>1.1427E-3</v>
      </c>
      <c r="JI104" s="9">
        <v>0.38397232999999997</v>
      </c>
      <c r="JJ104" s="9">
        <v>9.5865207601287313E-4</v>
      </c>
      <c r="JK104" s="6">
        <v>6</v>
      </c>
      <c r="JL104" s="6"/>
      <c r="JM104" s="6"/>
      <c r="JN104" s="6"/>
      <c r="JO104" s="15">
        <v>96</v>
      </c>
      <c r="JP104" s="9">
        <v>0.86666666666666659</v>
      </c>
      <c r="JQ104" s="9">
        <v>1.1375000000000001E-3</v>
      </c>
      <c r="JR104" s="9">
        <v>0.38395544999999998</v>
      </c>
      <c r="JS104" s="9">
        <v>9.5429636758639599E-4</v>
      </c>
      <c r="JT104" s="6">
        <v>6</v>
      </c>
      <c r="JU104" s="6"/>
      <c r="JV104" s="6"/>
      <c r="JW104" s="6"/>
      <c r="JX104" s="15">
        <v>96</v>
      </c>
      <c r="JY104" s="9">
        <v>0.86666666666666659</v>
      </c>
      <c r="JZ104" s="9">
        <v>7.6363907809995086E-4</v>
      </c>
      <c r="KA104" s="9">
        <v>0.3971011312472133</v>
      </c>
      <c r="KB104" s="9">
        <v>1.919316852507587E-3</v>
      </c>
      <c r="KC104" s="6">
        <v>6</v>
      </c>
      <c r="KD104" s="6"/>
      <c r="KE104" s="6"/>
      <c r="KF104" s="6"/>
      <c r="KG104" s="15">
        <v>96</v>
      </c>
      <c r="KH104" s="9">
        <v>0.86666666666666659</v>
      </c>
      <c r="KI104" s="9">
        <v>7.8167804788530277E-4</v>
      </c>
      <c r="KJ104" s="9">
        <v>0.39720331960345029</v>
      </c>
      <c r="KK104" s="9">
        <v>1.964151373595872E-3</v>
      </c>
      <c r="KL104" s="6">
        <v>6</v>
      </c>
      <c r="KM104" s="6"/>
      <c r="KN104" s="6"/>
      <c r="KO104" s="6"/>
      <c r="KP104" s="15">
        <v>96</v>
      </c>
      <c r="KQ104" s="9">
        <v>0.86666666666666659</v>
      </c>
      <c r="KR104" s="9">
        <v>8.0673553260593542E-4</v>
      </c>
      <c r="KS104" s="9">
        <v>0.39730553425641463</v>
      </c>
      <c r="KT104" s="9">
        <v>2.0265934352799264E-3</v>
      </c>
      <c r="KU104" s="6">
        <v>6</v>
      </c>
      <c r="KV104" s="6"/>
      <c r="KW104" s="6"/>
      <c r="KX104" s="6"/>
      <c r="KY104" s="15">
        <v>96</v>
      </c>
      <c r="KZ104" s="9">
        <v>0.86666666666666659</v>
      </c>
      <c r="LA104" s="9">
        <v>8.377591974899365E-4</v>
      </c>
      <c r="LB104" s="9">
        <v>0.39740777521287329</v>
      </c>
      <c r="LC104" s="9">
        <v>2.1039867541783517E-3</v>
      </c>
      <c r="LD104" s="6">
        <v>6</v>
      </c>
      <c r="LE104" s="6"/>
      <c r="LF104" s="6"/>
      <c r="LG104" s="6"/>
      <c r="LH104" s="15">
        <v>96</v>
      </c>
      <c r="LI104" s="9">
        <v>0.86666666666666659</v>
      </c>
      <c r="LJ104" s="9">
        <v>8.722394867011436E-4</v>
      </c>
      <c r="LK104" s="9">
        <v>0.3975100424795952</v>
      </c>
      <c r="LL104" s="9">
        <v>2.1900186512608315E-3</v>
      </c>
      <c r="LM104" s="6">
        <v>6</v>
      </c>
      <c r="LN104" s="6"/>
      <c r="LO104" s="6"/>
      <c r="LP104" s="6"/>
      <c r="LQ104" s="15">
        <v>96</v>
      </c>
      <c r="LR104" s="9">
        <v>0.86666666666666659</v>
      </c>
      <c r="LS104" s="9">
        <v>9.0603848554557235E-4</v>
      </c>
      <c r="LT104" s="9">
        <v>0.39761233606335089</v>
      </c>
      <c r="LU104" s="9">
        <v>2.2742955795014143E-3</v>
      </c>
      <c r="LV104" s="6">
        <v>6</v>
      </c>
      <c r="LW104" s="6"/>
      <c r="LX104" s="6"/>
      <c r="LY104" s="6"/>
      <c r="LZ104" s="15">
        <v>96</v>
      </c>
      <c r="MA104" s="9">
        <v>0.86666666666666659</v>
      </c>
      <c r="MB104" s="9">
        <v>7.4955494442523565E-4</v>
      </c>
      <c r="MC104" s="9">
        <v>0.39669264065425708</v>
      </c>
      <c r="MD104" s="9">
        <v>1.8858595039267405E-3</v>
      </c>
      <c r="ME104" s="6">
        <v>6</v>
      </c>
      <c r="MF104" s="6"/>
      <c r="MG104" s="6"/>
      <c r="MH104" s="6"/>
      <c r="MI104" s="15">
        <v>96</v>
      </c>
      <c r="MJ104" s="9">
        <v>0.86666666666666659</v>
      </c>
      <c r="MK104" s="9">
        <v>7.4704125255908372E-4</v>
      </c>
      <c r="ML104" s="9">
        <v>0.39679472389122111</v>
      </c>
      <c r="MM104" s="9">
        <v>1.8790509136407472E-3</v>
      </c>
      <c r="MN104" s="6">
        <v>6</v>
      </c>
      <c r="MO104" s="6"/>
      <c r="MP104" s="6"/>
      <c r="MQ104" s="6"/>
      <c r="MR104" s="15">
        <v>96</v>
      </c>
      <c r="MS104" s="9">
        <v>0.86666666666666659</v>
      </c>
      <c r="MT104" s="9">
        <v>7.4747290344579756E-4</v>
      </c>
      <c r="MU104" s="9">
        <v>0.39689683339786141</v>
      </c>
      <c r="MV104" s="9">
        <v>1.8796520404049416E-3</v>
      </c>
      <c r="MW104" s="6">
        <v>6</v>
      </c>
      <c r="MX104" s="6"/>
      <c r="MY104" s="6"/>
      <c r="MZ104" s="6"/>
      <c r="NA104" s="15">
        <v>96</v>
      </c>
      <c r="NB104" s="9">
        <v>0.86666666666666659</v>
      </c>
      <c r="NC104" s="9">
        <v>7.5253462411326651E-4</v>
      </c>
      <c r="ND104" s="9">
        <v>0.39699896918093819</v>
      </c>
      <c r="NE104" s="9">
        <v>1.8918927605077981E-3</v>
      </c>
      <c r="NF104" s="6">
        <v>6</v>
      </c>
    </row>
    <row r="105" spans="1:370">
      <c r="A105" s="6"/>
      <c r="B105" s="6"/>
      <c r="C105" s="6"/>
      <c r="D105" s="15">
        <f t="shared" si="12"/>
        <v>97</v>
      </c>
      <c r="E105" s="9">
        <f t="shared" si="14"/>
        <v>0.89999999999999991</v>
      </c>
      <c r="F105" s="9">
        <f t="shared" si="13"/>
        <v>7.1100000000000007E-5</v>
      </c>
      <c r="G105" s="9">
        <f>'mu (tau) a'!B98</f>
        <v>0.46064600999999999</v>
      </c>
      <c r="H105" s="9">
        <f>F105*'qx (tau) a'!B98/G105</f>
        <v>5.7789702320443425E-5</v>
      </c>
      <c r="I105" s="6">
        <f t="shared" si="11"/>
        <v>6</v>
      </c>
      <c r="K105" s="6"/>
      <c r="L105" s="6"/>
      <c r="M105" s="6"/>
      <c r="N105" s="15">
        <v>97</v>
      </c>
      <c r="O105" s="9">
        <v>0.89999999999999991</v>
      </c>
      <c r="P105" s="9">
        <v>7.1100000000000007E-5</v>
      </c>
      <c r="Q105" s="9">
        <v>0.46064600999999999</v>
      </c>
      <c r="R105" s="9">
        <v>5.7789702320443425E-5</v>
      </c>
      <c r="S105" s="6">
        <v>6</v>
      </c>
      <c r="T105" s="6"/>
      <c r="U105" s="6"/>
      <c r="V105" s="6"/>
      <c r="W105" s="15">
        <v>97</v>
      </c>
      <c r="X105" s="9">
        <v>0.89999999999999991</v>
      </c>
      <c r="Y105" s="9">
        <v>6.0700000000000005E-5</v>
      </c>
      <c r="Z105" s="9">
        <v>0.45378470999999998</v>
      </c>
      <c r="AA105" s="9">
        <v>4.9474593355073599E-5</v>
      </c>
      <c r="AB105" s="6">
        <v>6</v>
      </c>
      <c r="AC105" s="6"/>
      <c r="AD105" s="6"/>
      <c r="AE105" s="6"/>
      <c r="AF105" s="15">
        <v>97</v>
      </c>
      <c r="AG105" s="9">
        <v>0.89999999999999991</v>
      </c>
      <c r="AH105" s="9">
        <v>5.4199999999999996E-5</v>
      </c>
      <c r="AI105" s="9">
        <v>0.45991324</v>
      </c>
      <c r="AJ105" s="9">
        <v>4.4066594686423899E-5</v>
      </c>
      <c r="AK105" s="6">
        <v>6</v>
      </c>
      <c r="AL105" s="6"/>
      <c r="AM105" s="6"/>
      <c r="AN105" s="6"/>
      <c r="AO105" s="15">
        <v>97</v>
      </c>
      <c r="AP105" s="9">
        <v>0.89999999999999991</v>
      </c>
      <c r="AQ105" s="9">
        <v>6.1299999999999999E-5</v>
      </c>
      <c r="AR105" s="9">
        <v>0.45654725000000002</v>
      </c>
      <c r="AS105" s="9">
        <v>4.9907446883099178E-5</v>
      </c>
      <c r="AT105" s="6">
        <v>6</v>
      </c>
      <c r="AU105" s="6"/>
      <c r="AV105" s="6"/>
      <c r="AW105" s="6"/>
      <c r="AX105" s="15">
        <v>97</v>
      </c>
      <c r="AY105" s="9">
        <v>0.89999999999999991</v>
      </c>
      <c r="AZ105" s="9">
        <v>9.6519999999999993E-4</v>
      </c>
      <c r="BA105" s="9">
        <v>0.45215773999999997</v>
      </c>
      <c r="BB105" s="9">
        <v>7.8722505505269028E-4</v>
      </c>
      <c r="BC105" s="6">
        <v>6</v>
      </c>
      <c r="BD105" s="6"/>
      <c r="BE105" s="6"/>
      <c r="BF105" s="6"/>
      <c r="BG105" s="15">
        <v>97</v>
      </c>
      <c r="BH105" s="9">
        <v>0.89999999999999991</v>
      </c>
      <c r="BI105" s="9">
        <v>1.01E-3</v>
      </c>
      <c r="BJ105" s="9">
        <v>0.44897797</v>
      </c>
      <c r="BK105" s="9">
        <v>8.2483389084769571E-4</v>
      </c>
      <c r="BL105" s="6">
        <v>6</v>
      </c>
      <c r="BM105" s="6"/>
      <c r="BN105" s="6"/>
      <c r="BO105" s="6"/>
      <c r="BP105" s="15">
        <v>97</v>
      </c>
      <c r="BQ105" s="9">
        <v>0.89999999999999991</v>
      </c>
      <c r="BR105" s="9">
        <v>1.0579999999999999E-3</v>
      </c>
      <c r="BS105" s="9">
        <v>0.44955084000000001</v>
      </c>
      <c r="BT105" s="9">
        <v>8.6383183948671963E-4</v>
      </c>
      <c r="BU105" s="6">
        <v>6</v>
      </c>
      <c r="BV105" s="6"/>
      <c r="BW105" s="6"/>
      <c r="BX105" s="6"/>
      <c r="BY105" s="15">
        <v>97</v>
      </c>
      <c r="BZ105" s="9">
        <v>0.89999999999999991</v>
      </c>
      <c r="CA105" s="9">
        <v>1.1243000000000002E-3</v>
      </c>
      <c r="CB105" s="9">
        <v>0.44811286</v>
      </c>
      <c r="CC105" s="9">
        <v>9.185034058607468E-4</v>
      </c>
      <c r="CD105" s="6">
        <v>6</v>
      </c>
      <c r="CE105" s="6"/>
      <c r="CF105" s="6"/>
      <c r="CG105" s="6"/>
      <c r="CH105" s="15">
        <v>97</v>
      </c>
      <c r="CI105" s="9">
        <v>0.89999999999999991</v>
      </c>
      <c r="CJ105" s="9">
        <v>1.2033E-3</v>
      </c>
      <c r="CK105" s="9">
        <v>0.45168017999999999</v>
      </c>
      <c r="CL105" s="9">
        <v>9.8161254992193804E-4</v>
      </c>
      <c r="CM105" s="6">
        <v>6</v>
      </c>
      <c r="CN105" s="6"/>
      <c r="CO105" s="6"/>
      <c r="CP105" s="6"/>
      <c r="CQ105" s="15">
        <v>97</v>
      </c>
      <c r="CR105" s="9">
        <v>0.89999999999999991</v>
      </c>
      <c r="CS105" s="9">
        <v>1.2856E-3</v>
      </c>
      <c r="CT105" s="9">
        <v>0.44887042999999999</v>
      </c>
      <c r="CU105" s="9">
        <v>1.0499534719094774E-3</v>
      </c>
      <c r="CV105" s="6">
        <v>6</v>
      </c>
      <c r="CW105" s="6"/>
      <c r="CX105" s="6"/>
      <c r="CY105" s="6"/>
      <c r="CZ105" s="15">
        <v>97</v>
      </c>
      <c r="DA105" s="9">
        <v>0.89999999999999991</v>
      </c>
      <c r="DB105" s="9">
        <v>1.1804999999999999E-3</v>
      </c>
      <c r="DC105" s="9">
        <v>0.44879089999999999</v>
      </c>
      <c r="DD105" s="9">
        <v>9.6414928690621837E-4</v>
      </c>
      <c r="DE105" s="6">
        <v>6</v>
      </c>
      <c r="DF105" s="6"/>
      <c r="DG105" s="6"/>
      <c r="DH105" s="6"/>
      <c r="DI105" s="15">
        <v>97</v>
      </c>
      <c r="DJ105" s="9">
        <v>0.89999999999999991</v>
      </c>
      <c r="DK105" s="9">
        <v>1.4991E-3</v>
      </c>
      <c r="DL105" s="9">
        <v>0.44529628999999998</v>
      </c>
      <c r="DM105" s="9">
        <v>1.2261090907157567E-3</v>
      </c>
      <c r="DN105" s="6">
        <v>6</v>
      </c>
      <c r="DO105" s="6"/>
      <c r="DP105" s="6"/>
      <c r="DQ105" s="6"/>
      <c r="DR105" s="15">
        <v>97</v>
      </c>
      <c r="DS105" s="9">
        <v>0.89999999999999991</v>
      </c>
      <c r="DT105" s="9">
        <v>1.3930000000000001E-3</v>
      </c>
      <c r="DU105" s="9">
        <v>0.44454948999999999</v>
      </c>
      <c r="DV105" s="9">
        <v>1.1396782959755506E-3</v>
      </c>
      <c r="DW105" s="6">
        <v>6</v>
      </c>
      <c r="DX105" s="6"/>
      <c r="DY105" s="6"/>
      <c r="DZ105" s="6"/>
      <c r="EA105" s="15">
        <v>97</v>
      </c>
      <c r="EB105" s="9">
        <v>0.89999999999999991</v>
      </c>
      <c r="EC105" s="9">
        <v>1.7913999999999999E-3</v>
      </c>
      <c r="ED105" s="9">
        <v>0.43839529999999999</v>
      </c>
      <c r="EE105" s="9">
        <v>1.4693269766943213E-3</v>
      </c>
      <c r="EF105" s="6">
        <v>6</v>
      </c>
      <c r="EG105" s="6"/>
      <c r="EH105" s="6"/>
      <c r="EI105" s="6"/>
      <c r="EJ105" s="15">
        <v>97</v>
      </c>
      <c r="EK105" s="9">
        <v>0.89999999999999991</v>
      </c>
      <c r="EL105" s="9">
        <v>1.933E-3</v>
      </c>
      <c r="EM105" s="9">
        <v>0.43483212999999998</v>
      </c>
      <c r="EN105" s="9">
        <v>1.5877891311987457E-3</v>
      </c>
      <c r="EO105" s="6">
        <v>6</v>
      </c>
      <c r="EP105" s="6"/>
      <c r="EQ105" s="6"/>
      <c r="ER105" s="6"/>
      <c r="ES105" s="15">
        <v>97</v>
      </c>
      <c r="ET105" s="9">
        <v>0.89999999999999991</v>
      </c>
      <c r="EU105" s="9">
        <v>2.0011999999999999E-3</v>
      </c>
      <c r="EV105" s="9">
        <v>0.43220528000000002</v>
      </c>
      <c r="EW105" s="9">
        <v>1.6455847609358218E-3</v>
      </c>
      <c r="EX105" s="6">
        <v>6</v>
      </c>
      <c r="EY105" s="6"/>
      <c r="EZ105" s="6"/>
      <c r="FA105" s="6"/>
      <c r="FB105" s="15">
        <v>97</v>
      </c>
      <c r="FC105" s="9">
        <v>0.89999999999999991</v>
      </c>
      <c r="FD105" s="9">
        <v>1.6607E-3</v>
      </c>
      <c r="FE105" s="9">
        <v>0.42942899000000001</v>
      </c>
      <c r="FF105" s="9">
        <v>1.367152534343338E-3</v>
      </c>
      <c r="FG105" s="6">
        <v>6</v>
      </c>
      <c r="FH105" s="6"/>
      <c r="FI105" s="6"/>
      <c r="FJ105" s="6"/>
      <c r="FK105" s="15">
        <v>97</v>
      </c>
      <c r="FL105" s="9">
        <v>0.89999999999999991</v>
      </c>
      <c r="FM105" s="9">
        <v>1.7569E-3</v>
      </c>
      <c r="FN105" s="9">
        <v>0.42632342000000001</v>
      </c>
      <c r="FO105" s="9">
        <v>1.4481993379674052E-3</v>
      </c>
      <c r="FP105" s="6">
        <v>6</v>
      </c>
      <c r="FQ105" s="6"/>
      <c r="FR105" s="6"/>
      <c r="FS105" s="6"/>
      <c r="FT105" s="15">
        <v>97</v>
      </c>
      <c r="FU105" s="9">
        <v>0.89999999999999991</v>
      </c>
      <c r="FV105" s="9">
        <v>1.256E-3</v>
      </c>
      <c r="FW105" s="9">
        <v>0.42444745</v>
      </c>
      <c r="FX105" s="9">
        <v>1.0361123613300068E-3</v>
      </c>
      <c r="FY105" s="6">
        <v>6</v>
      </c>
      <c r="FZ105" s="6"/>
      <c r="GA105" s="6"/>
      <c r="GB105" s="6"/>
      <c r="GC105" s="15">
        <v>97</v>
      </c>
      <c r="GD105" s="9">
        <v>0.89999999999999991</v>
      </c>
      <c r="GE105" s="9">
        <v>1.0402E-3</v>
      </c>
      <c r="GF105" s="9">
        <v>0.42036173999999998</v>
      </c>
      <c r="GG105" s="9">
        <v>8.5954095179071254E-4</v>
      </c>
      <c r="GH105" s="6">
        <v>6</v>
      </c>
      <c r="GI105" s="6"/>
      <c r="GJ105" s="6"/>
      <c r="GK105" s="6"/>
      <c r="GL105" s="15">
        <v>97</v>
      </c>
      <c r="GM105" s="9">
        <v>0.89999999999999991</v>
      </c>
      <c r="GN105" s="9">
        <v>9.0879999999999997E-4</v>
      </c>
      <c r="GO105" s="9">
        <v>0.41785234999999998</v>
      </c>
      <c r="GP105" s="9">
        <v>7.5174151704064847E-4</v>
      </c>
      <c r="GQ105" s="6">
        <v>6</v>
      </c>
      <c r="GR105" s="6"/>
      <c r="GS105" s="6"/>
      <c r="GT105" s="6"/>
      <c r="GU105" s="15">
        <v>97</v>
      </c>
      <c r="GV105" s="9">
        <v>0.89999999999999991</v>
      </c>
      <c r="GW105" s="9">
        <v>8.1110000000000004E-4</v>
      </c>
      <c r="GX105" s="9">
        <v>0.41701776000000002</v>
      </c>
      <c r="GY105" s="9">
        <v>6.7115765743646022E-4</v>
      </c>
      <c r="GZ105" s="6">
        <v>6</v>
      </c>
      <c r="HA105" s="6"/>
      <c r="HB105" s="6"/>
      <c r="HC105" s="6"/>
      <c r="HD105" s="15">
        <v>97</v>
      </c>
      <c r="HE105" s="9">
        <v>0.89999999999999991</v>
      </c>
      <c r="HF105" s="9">
        <v>7.7290000000000008E-4</v>
      </c>
      <c r="HG105" s="9">
        <v>0.41341803999999999</v>
      </c>
      <c r="HH105" s="9">
        <v>6.4050238003402079E-4</v>
      </c>
      <c r="HI105" s="6">
        <v>6</v>
      </c>
      <c r="HJ105" s="6"/>
      <c r="HK105" s="6"/>
      <c r="HL105" s="6"/>
      <c r="HM105" s="15">
        <v>97</v>
      </c>
      <c r="HN105" s="9">
        <v>0.89999999999999991</v>
      </c>
      <c r="HO105" s="9">
        <v>7.8169999999999997E-4</v>
      </c>
      <c r="HP105" s="9">
        <v>0.41250554</v>
      </c>
      <c r="HQ105" s="9">
        <v>6.4803996383660687E-4</v>
      </c>
      <c r="HR105" s="6">
        <v>6</v>
      </c>
      <c r="HS105" s="6"/>
      <c r="HT105" s="6"/>
      <c r="HU105" s="6"/>
      <c r="HV105" s="15">
        <v>97</v>
      </c>
      <c r="HW105" s="9">
        <v>0.89999999999999991</v>
      </c>
      <c r="HX105" s="9">
        <v>9.322E-4</v>
      </c>
      <c r="HY105" s="9">
        <v>0.41090380999999998</v>
      </c>
      <c r="HZ105" s="9">
        <v>7.7331992778066475E-4</v>
      </c>
      <c r="IA105" s="6">
        <v>6</v>
      </c>
      <c r="IB105" s="6"/>
      <c r="IC105" s="6"/>
      <c r="ID105" s="6"/>
      <c r="IE105" s="15">
        <v>97</v>
      </c>
      <c r="IF105" s="9">
        <v>0.89999999999999991</v>
      </c>
      <c r="IG105" s="9">
        <v>8.4709999999999994E-4</v>
      </c>
      <c r="IH105" s="9">
        <v>0.40945651999999999</v>
      </c>
      <c r="II105" s="9">
        <v>7.0314612449937292E-4</v>
      </c>
      <c r="IJ105" s="6">
        <v>6</v>
      </c>
      <c r="IK105" s="6"/>
      <c r="IL105" s="6"/>
      <c r="IM105" s="6"/>
      <c r="IN105" s="15">
        <v>97</v>
      </c>
      <c r="IO105" s="9">
        <v>0.89999999999999991</v>
      </c>
      <c r="IP105" s="9">
        <v>1.0705000000000001E-3</v>
      </c>
      <c r="IQ105" s="9">
        <v>0.41067513999999999</v>
      </c>
      <c r="IR105" s="9">
        <v>8.8813294834452371E-4</v>
      </c>
      <c r="IS105" s="6">
        <v>6</v>
      </c>
      <c r="IT105" s="6"/>
      <c r="IU105" s="6"/>
      <c r="IV105" s="6"/>
      <c r="IW105" s="15">
        <v>97</v>
      </c>
      <c r="IX105" s="9">
        <v>0.89999999999999991</v>
      </c>
      <c r="IY105" s="9">
        <v>1.1134000000000001E-3</v>
      </c>
      <c r="IZ105" s="9">
        <v>0.40901345</v>
      </c>
      <c r="JA105" s="9">
        <v>9.2436178553541456E-4</v>
      </c>
      <c r="JB105" s="6">
        <v>6</v>
      </c>
      <c r="JC105" s="6"/>
      <c r="JD105" s="6"/>
      <c r="JE105" s="6"/>
      <c r="JF105" s="15">
        <v>97</v>
      </c>
      <c r="JG105" s="9">
        <v>0.89999999999999991</v>
      </c>
      <c r="JH105" s="9">
        <v>1.1427E-3</v>
      </c>
      <c r="JI105" s="9">
        <v>0.40588169000000002</v>
      </c>
      <c r="JJ105" s="9">
        <v>9.499220085414544E-4</v>
      </c>
      <c r="JK105" s="6">
        <v>6</v>
      </c>
      <c r="JL105" s="6"/>
      <c r="JM105" s="6"/>
      <c r="JN105" s="6"/>
      <c r="JO105" s="15">
        <v>97</v>
      </c>
      <c r="JP105" s="9">
        <v>0.89999999999999991</v>
      </c>
      <c r="JQ105" s="9">
        <v>1.1375000000000001E-3</v>
      </c>
      <c r="JR105" s="9">
        <v>0.40583979999999997</v>
      </c>
      <c r="JS105" s="9">
        <v>9.4561573002450723E-4</v>
      </c>
      <c r="JT105" s="6">
        <v>6</v>
      </c>
      <c r="JU105" s="6"/>
      <c r="JV105" s="6"/>
      <c r="JW105" s="6"/>
      <c r="JX105" s="15">
        <v>97</v>
      </c>
      <c r="JY105" s="9">
        <v>0.89999999999999991</v>
      </c>
      <c r="JZ105" s="9">
        <v>7.5253462411326651E-4</v>
      </c>
      <c r="KA105" s="9">
        <v>0.4188627794931909</v>
      </c>
      <c r="KB105" s="9">
        <v>1.793140718323345E-3</v>
      </c>
      <c r="KC105" s="6">
        <v>6</v>
      </c>
      <c r="KD105" s="6"/>
      <c r="KE105" s="6"/>
      <c r="KF105" s="6"/>
      <c r="KG105" s="15">
        <v>97</v>
      </c>
      <c r="KH105" s="9">
        <v>0.89999999999999991</v>
      </c>
      <c r="KI105" s="9">
        <v>7.6363907809995086E-4</v>
      </c>
      <c r="KJ105" s="9">
        <v>0.41896509245726288</v>
      </c>
      <c r="KK105" s="9">
        <v>1.8191571332668909E-3</v>
      </c>
      <c r="KL105" s="6">
        <v>6</v>
      </c>
      <c r="KM105" s="6"/>
      <c r="KN105" s="6"/>
      <c r="KO105" s="6"/>
      <c r="KP105" s="15">
        <v>97</v>
      </c>
      <c r="KQ105" s="9">
        <v>0.89999999999999991</v>
      </c>
      <c r="KR105" s="9">
        <v>7.8167804788530277E-4</v>
      </c>
      <c r="KS105" s="9">
        <v>0.41906743041267608</v>
      </c>
      <c r="KT105" s="9">
        <v>1.8616758577420052E-3</v>
      </c>
      <c r="KU105" s="6">
        <v>6</v>
      </c>
      <c r="KV105" s="6"/>
      <c r="KW105" s="6"/>
      <c r="KX105" s="6"/>
      <c r="KY105" s="15">
        <v>97</v>
      </c>
      <c r="KZ105" s="9">
        <v>0.89999999999999991</v>
      </c>
      <c r="LA105" s="9">
        <v>8.0673553260593542E-4</v>
      </c>
      <c r="LB105" s="9">
        <v>0.41916979336553489</v>
      </c>
      <c r="LC105" s="9">
        <v>1.9208849942100906E-3</v>
      </c>
      <c r="LD105" s="6">
        <v>6</v>
      </c>
      <c r="LE105" s="6"/>
      <c r="LF105" s="6"/>
      <c r="LG105" s="6"/>
      <c r="LH105" s="15">
        <v>97</v>
      </c>
      <c r="LI105" s="9">
        <v>0.89999999999999991</v>
      </c>
      <c r="LJ105" s="9">
        <v>8.377591974899365E-4</v>
      </c>
      <c r="LK105" s="9">
        <v>0.41927218132194533</v>
      </c>
      <c r="LL105" s="9">
        <v>1.994267131491193E-3</v>
      </c>
      <c r="LM105" s="6">
        <v>6</v>
      </c>
      <c r="LN105" s="6"/>
      <c r="LO105" s="6"/>
      <c r="LP105" s="6"/>
      <c r="LQ105" s="15">
        <v>97</v>
      </c>
      <c r="LR105" s="9">
        <v>0.89999999999999991</v>
      </c>
      <c r="LS105" s="9">
        <v>8.722394867011436E-4</v>
      </c>
      <c r="LT105" s="9">
        <v>0.41937459428801482</v>
      </c>
      <c r="LU105" s="9">
        <v>2.0758393390285759E-3</v>
      </c>
      <c r="LV105" s="6">
        <v>6</v>
      </c>
      <c r="LW105" s="6"/>
      <c r="LX105" s="6"/>
      <c r="LY105" s="6"/>
      <c r="LZ105" s="15">
        <v>97</v>
      </c>
      <c r="MA105" s="9">
        <v>0.89999999999999991</v>
      </c>
      <c r="MB105" s="9">
        <v>9.0603848554557235E-4</v>
      </c>
      <c r="MC105" s="9">
        <v>0.41947703226985222</v>
      </c>
      <c r="MD105" s="9">
        <v>2.1557503424691981E-3</v>
      </c>
      <c r="ME105" s="6">
        <v>6</v>
      </c>
      <c r="MF105" s="6"/>
      <c r="MG105" s="6"/>
      <c r="MH105" s="6"/>
      <c r="MI105" s="15">
        <v>97</v>
      </c>
      <c r="MJ105" s="9">
        <v>0.89999999999999991</v>
      </c>
      <c r="MK105" s="9">
        <v>7.4955494442523565E-4</v>
      </c>
      <c r="ML105" s="9">
        <v>0.4185559904879993</v>
      </c>
      <c r="MM105" s="9">
        <v>1.7873506514155379E-3</v>
      </c>
      <c r="MN105" s="6">
        <v>6</v>
      </c>
      <c r="MO105" s="6"/>
      <c r="MP105" s="6"/>
      <c r="MQ105" s="6"/>
      <c r="MR105" s="15">
        <v>97</v>
      </c>
      <c r="MS105" s="9">
        <v>0.89999999999999991</v>
      </c>
      <c r="MT105" s="9">
        <v>7.4704125255908372E-4</v>
      </c>
      <c r="MU105" s="9">
        <v>0.41865822851465989</v>
      </c>
      <c r="MV105" s="9">
        <v>1.7809207498953952E-3</v>
      </c>
      <c r="MW105" s="6">
        <v>6</v>
      </c>
      <c r="MX105" s="6"/>
      <c r="MY105" s="6"/>
      <c r="MZ105" s="6"/>
      <c r="NA105" s="15">
        <v>97</v>
      </c>
      <c r="NB105" s="9">
        <v>0.89999999999999991</v>
      </c>
      <c r="NC105" s="9">
        <v>7.4747290344579756E-4</v>
      </c>
      <c r="ND105" s="9">
        <v>0.41876049151435701</v>
      </c>
      <c r="NE105" s="9">
        <v>1.781513676276729E-3</v>
      </c>
      <c r="NF105" s="6">
        <v>6</v>
      </c>
    </row>
    <row r="106" spans="1:370">
      <c r="A106" s="6"/>
      <c r="B106" s="6"/>
      <c r="C106" s="6"/>
      <c r="D106" s="15">
        <f t="shared" si="12"/>
        <v>98</v>
      </c>
      <c r="E106" s="9">
        <f t="shared" si="14"/>
        <v>0.93333333333333324</v>
      </c>
      <c r="F106" s="9">
        <f t="shared" si="13"/>
        <v>7.1100000000000007E-5</v>
      </c>
      <c r="G106" s="9">
        <f>'mu (tau) a'!B99</f>
        <v>0.48153131999999998</v>
      </c>
      <c r="H106" s="9">
        <f>F106*'qx (tau) a'!B99/G106</f>
        <v>5.7303325933191647E-5</v>
      </c>
      <c r="I106" s="6">
        <f t="shared" si="11"/>
        <v>6</v>
      </c>
      <c r="K106" s="6"/>
      <c r="L106" s="6"/>
      <c r="M106" s="6"/>
      <c r="N106" s="15">
        <v>98</v>
      </c>
      <c r="O106" s="9">
        <v>0.93333333333333324</v>
      </c>
      <c r="P106" s="9">
        <v>7.1100000000000007E-5</v>
      </c>
      <c r="Q106" s="9">
        <v>0.48153131999999998</v>
      </c>
      <c r="R106" s="9">
        <v>5.7303325933191647E-5</v>
      </c>
      <c r="S106" s="6">
        <v>6</v>
      </c>
      <c r="T106" s="6"/>
      <c r="U106" s="6"/>
      <c r="V106" s="6"/>
      <c r="W106" s="15">
        <v>98</v>
      </c>
      <c r="X106" s="9">
        <v>0.93333333333333324</v>
      </c>
      <c r="Y106" s="9">
        <v>6.0700000000000005E-5</v>
      </c>
      <c r="Z106" s="9">
        <v>0.47472866000000002</v>
      </c>
      <c r="AA106" s="9">
        <v>4.9055883051172851E-5</v>
      </c>
      <c r="AB106" s="6">
        <v>6</v>
      </c>
      <c r="AC106" s="6"/>
      <c r="AD106" s="6"/>
      <c r="AE106" s="6"/>
      <c r="AF106" s="15">
        <v>98</v>
      </c>
      <c r="AG106" s="9">
        <v>0.93333333333333324</v>
      </c>
      <c r="AH106" s="9">
        <v>5.4199999999999996E-5</v>
      </c>
      <c r="AI106" s="9">
        <v>0.48104787999999998</v>
      </c>
      <c r="AJ106" s="9">
        <v>4.3691216471009079E-5</v>
      </c>
      <c r="AK106" s="6">
        <v>6</v>
      </c>
      <c r="AL106" s="6"/>
      <c r="AM106" s="6"/>
      <c r="AN106" s="6"/>
      <c r="AO106" s="15">
        <v>98</v>
      </c>
      <c r="AP106" s="9">
        <v>0.93333333333333324</v>
      </c>
      <c r="AQ106" s="9">
        <v>6.1299999999999999E-5</v>
      </c>
      <c r="AR106" s="9">
        <v>0.47775736000000002</v>
      </c>
      <c r="AS106" s="9">
        <v>4.9480228197845027E-5</v>
      </c>
      <c r="AT106" s="6">
        <v>6</v>
      </c>
      <c r="AU106" s="6"/>
      <c r="AV106" s="6"/>
      <c r="AW106" s="6"/>
      <c r="AX106" s="15">
        <v>98</v>
      </c>
      <c r="AY106" s="9">
        <v>0.93333333333333324</v>
      </c>
      <c r="AZ106" s="9">
        <v>9.6519999999999993E-4</v>
      </c>
      <c r="BA106" s="9">
        <v>0.47330610000000001</v>
      </c>
      <c r="BB106" s="9">
        <v>7.8049377158671731E-4</v>
      </c>
      <c r="BC106" s="6">
        <v>6</v>
      </c>
      <c r="BD106" s="6"/>
      <c r="BE106" s="6"/>
      <c r="BF106" s="6"/>
      <c r="BG106" s="15">
        <v>98</v>
      </c>
      <c r="BH106" s="9">
        <v>0.93333333333333324</v>
      </c>
      <c r="BI106" s="9">
        <v>1.01E-3</v>
      </c>
      <c r="BJ106" s="9">
        <v>0.47010221000000002</v>
      </c>
      <c r="BK106" s="9">
        <v>8.1777992088146107E-4</v>
      </c>
      <c r="BL106" s="6">
        <v>6</v>
      </c>
      <c r="BM106" s="6"/>
      <c r="BN106" s="6"/>
      <c r="BO106" s="6"/>
      <c r="BP106" s="15">
        <v>98</v>
      </c>
      <c r="BQ106" s="9">
        <v>0.93333333333333324</v>
      </c>
      <c r="BR106" s="9">
        <v>1.0579999999999999E-3</v>
      </c>
      <c r="BS106" s="9">
        <v>0.47060605</v>
      </c>
      <c r="BT106" s="9">
        <v>8.5647000266996128E-4</v>
      </c>
      <c r="BU106" s="6">
        <v>6</v>
      </c>
      <c r="BV106" s="6"/>
      <c r="BW106" s="6"/>
      <c r="BX106" s="6"/>
      <c r="BY106" s="15">
        <v>98</v>
      </c>
      <c r="BZ106" s="9">
        <v>0.93333333333333324</v>
      </c>
      <c r="CA106" s="9">
        <v>1.1243000000000002E-3</v>
      </c>
      <c r="CB106" s="9">
        <v>0.46927894999999997</v>
      </c>
      <c r="CC106" s="9">
        <v>9.1063022165387998E-4</v>
      </c>
      <c r="CD106" s="6">
        <v>6</v>
      </c>
      <c r="CE106" s="6"/>
      <c r="CF106" s="6"/>
      <c r="CG106" s="6"/>
      <c r="CH106" s="15">
        <v>98</v>
      </c>
      <c r="CI106" s="9">
        <v>0.93333333333333324</v>
      </c>
      <c r="CJ106" s="9">
        <v>1.2033E-3</v>
      </c>
      <c r="CK106" s="9">
        <v>0.47273514999999999</v>
      </c>
      <c r="CL106" s="9">
        <v>9.7325424118980793E-4</v>
      </c>
      <c r="CM106" s="6">
        <v>6</v>
      </c>
      <c r="CN106" s="6"/>
      <c r="CO106" s="6"/>
      <c r="CP106" s="6"/>
      <c r="CQ106" s="15">
        <v>98</v>
      </c>
      <c r="CR106" s="9">
        <v>0.93333333333333324</v>
      </c>
      <c r="CS106" s="9">
        <v>1.2856E-3</v>
      </c>
      <c r="CT106" s="9">
        <v>0.47001762000000002</v>
      </c>
      <c r="CU106" s="9">
        <v>1.0409642506934102E-3</v>
      </c>
      <c r="CV106" s="6">
        <v>6</v>
      </c>
      <c r="CW106" s="6"/>
      <c r="CX106" s="6"/>
      <c r="CY106" s="6"/>
      <c r="CZ106" s="15">
        <v>98</v>
      </c>
      <c r="DA106" s="9">
        <v>0.93333333333333324</v>
      </c>
      <c r="DB106" s="9">
        <v>1.1804999999999999E-3</v>
      </c>
      <c r="DC106" s="9">
        <v>0.46992593999999999</v>
      </c>
      <c r="DD106" s="9">
        <v>9.5589909831323631E-4</v>
      </c>
      <c r="DE106" s="6">
        <v>6</v>
      </c>
      <c r="DF106" s="6"/>
      <c r="DG106" s="6"/>
      <c r="DH106" s="6"/>
      <c r="DI106" s="15">
        <v>98</v>
      </c>
      <c r="DJ106" s="9">
        <v>0.93333333333333324</v>
      </c>
      <c r="DK106" s="9">
        <v>1.4991E-3</v>
      </c>
      <c r="DL106" s="9">
        <v>0.4664256</v>
      </c>
      <c r="DM106" s="9">
        <v>1.2156052800446631E-3</v>
      </c>
      <c r="DN106" s="6">
        <v>6</v>
      </c>
      <c r="DO106" s="6"/>
      <c r="DP106" s="6"/>
      <c r="DQ106" s="6"/>
      <c r="DR106" s="15">
        <v>98</v>
      </c>
      <c r="DS106" s="9">
        <v>0.93333333333333324</v>
      </c>
      <c r="DT106" s="9">
        <v>1.3930000000000001E-3</v>
      </c>
      <c r="DU106" s="9">
        <v>0.46563188999999999</v>
      </c>
      <c r="DV106" s="9">
        <v>1.1299334829923272E-3</v>
      </c>
      <c r="DW106" s="6">
        <v>6</v>
      </c>
      <c r="DX106" s="6"/>
      <c r="DY106" s="6"/>
      <c r="DZ106" s="6"/>
      <c r="EA106" s="15">
        <v>98</v>
      </c>
      <c r="EB106" s="9">
        <v>0.93333333333333324</v>
      </c>
      <c r="EC106" s="9">
        <v>1.7913999999999999E-3</v>
      </c>
      <c r="ED106" s="9">
        <v>0.45942804999999998</v>
      </c>
      <c r="EE106" s="9">
        <v>1.4567614880153703E-3</v>
      </c>
      <c r="EF106" s="6">
        <v>6</v>
      </c>
      <c r="EG106" s="6"/>
      <c r="EH106" s="6"/>
      <c r="EI106" s="6"/>
      <c r="EJ106" s="15">
        <v>98</v>
      </c>
      <c r="EK106" s="9">
        <v>0.93333333333333324</v>
      </c>
      <c r="EL106" s="9">
        <v>1.933E-3</v>
      </c>
      <c r="EM106" s="9">
        <v>0.45587891000000003</v>
      </c>
      <c r="EN106" s="9">
        <v>1.5741818405242741E-3</v>
      </c>
      <c r="EO106" s="6">
        <v>6</v>
      </c>
      <c r="EP106" s="6"/>
      <c r="EQ106" s="6"/>
      <c r="ER106" s="6"/>
      <c r="ES106" s="15">
        <v>98</v>
      </c>
      <c r="ET106" s="9">
        <v>0.93333333333333324</v>
      </c>
      <c r="EU106" s="9">
        <v>2.0011999999999999E-3</v>
      </c>
      <c r="EV106" s="9">
        <v>0.45324350000000002</v>
      </c>
      <c r="EW106" s="9">
        <v>1.6314728101428919E-3</v>
      </c>
      <c r="EX106" s="6">
        <v>6</v>
      </c>
      <c r="EY106" s="6"/>
      <c r="EZ106" s="6"/>
      <c r="FA106" s="6"/>
      <c r="FB106" s="15">
        <v>98</v>
      </c>
      <c r="FC106" s="9">
        <v>0.93333333333333324</v>
      </c>
      <c r="FD106" s="9">
        <v>1.6607E-3</v>
      </c>
      <c r="FE106" s="9">
        <v>0.45043308999999998</v>
      </c>
      <c r="FF106" s="9">
        <v>1.3554338519912025E-3</v>
      </c>
      <c r="FG106" s="6">
        <v>6</v>
      </c>
      <c r="FH106" s="6"/>
      <c r="FI106" s="6"/>
      <c r="FJ106" s="6"/>
      <c r="FK106" s="15">
        <v>98</v>
      </c>
      <c r="FL106" s="9">
        <v>0.93333333333333324</v>
      </c>
      <c r="FM106" s="9">
        <v>1.7569E-3</v>
      </c>
      <c r="FN106" s="9">
        <v>0.44742063999999998</v>
      </c>
      <c r="FO106" s="9">
        <v>1.435715602577029E-3</v>
      </c>
      <c r="FP106" s="6">
        <v>6</v>
      </c>
      <c r="FQ106" s="6"/>
      <c r="FR106" s="6"/>
      <c r="FS106" s="6"/>
      <c r="FT106" s="15">
        <v>98</v>
      </c>
      <c r="FU106" s="9">
        <v>0.93333333333333324</v>
      </c>
      <c r="FV106" s="9">
        <v>1.256E-3</v>
      </c>
      <c r="FW106" s="9">
        <v>0.44546456000000001</v>
      </c>
      <c r="FX106" s="9">
        <v>1.0272076722781269E-3</v>
      </c>
      <c r="FY106" s="6">
        <v>6</v>
      </c>
      <c r="FZ106" s="6"/>
      <c r="GA106" s="6"/>
      <c r="GB106" s="6"/>
      <c r="GC106" s="15">
        <v>98</v>
      </c>
      <c r="GD106" s="9">
        <v>0.93333333333333324</v>
      </c>
      <c r="GE106" s="9">
        <v>1.0402E-3</v>
      </c>
      <c r="GF106" s="9">
        <v>0.44135171000000001</v>
      </c>
      <c r="GG106" s="9">
        <v>8.5215088139116988E-4</v>
      </c>
      <c r="GH106" s="6">
        <v>6</v>
      </c>
      <c r="GI106" s="6"/>
      <c r="GJ106" s="6"/>
      <c r="GK106" s="6"/>
      <c r="GL106" s="15">
        <v>98</v>
      </c>
      <c r="GM106" s="9">
        <v>0.93333333333333324</v>
      </c>
      <c r="GN106" s="9">
        <v>9.0879999999999997E-4</v>
      </c>
      <c r="GO106" s="9">
        <v>0.43889267999999998</v>
      </c>
      <c r="GP106" s="9">
        <v>7.4525623800333137E-4</v>
      </c>
      <c r="GQ106" s="6">
        <v>6</v>
      </c>
      <c r="GR106" s="6"/>
      <c r="GS106" s="6"/>
      <c r="GT106" s="6"/>
      <c r="GU106" s="15">
        <v>98</v>
      </c>
      <c r="GV106" s="9">
        <v>0.93333333333333324</v>
      </c>
      <c r="GW106" s="9">
        <v>8.1110000000000004E-4</v>
      </c>
      <c r="GX106" s="9">
        <v>0.43809304999999998</v>
      </c>
      <c r="GY106" s="9">
        <v>6.6535607032113398E-4</v>
      </c>
      <c r="GZ106" s="6">
        <v>6</v>
      </c>
      <c r="HA106" s="6"/>
      <c r="HB106" s="6"/>
      <c r="HC106" s="6"/>
      <c r="HD106" s="15">
        <v>98</v>
      </c>
      <c r="HE106" s="9">
        <v>0.93333333333333324</v>
      </c>
      <c r="HF106" s="9">
        <v>7.7290000000000008E-4</v>
      </c>
      <c r="HG106" s="9">
        <v>0.43442900000000001</v>
      </c>
      <c r="HH106" s="9">
        <v>6.3497436719694132E-4</v>
      </c>
      <c r="HI106" s="6">
        <v>6</v>
      </c>
      <c r="HJ106" s="6"/>
      <c r="HK106" s="6"/>
      <c r="HL106" s="6"/>
      <c r="HM106" s="15">
        <v>98</v>
      </c>
      <c r="HN106" s="9">
        <v>0.93333333333333324</v>
      </c>
      <c r="HO106" s="9">
        <v>7.8169999999999997E-4</v>
      </c>
      <c r="HP106" s="9">
        <v>0.43351418000000003</v>
      </c>
      <c r="HQ106" s="9">
        <v>6.4244541236228988E-4</v>
      </c>
      <c r="HR106" s="6">
        <v>6</v>
      </c>
      <c r="HS106" s="6"/>
      <c r="HT106" s="6"/>
      <c r="HU106" s="6"/>
      <c r="HV106" s="15">
        <v>98</v>
      </c>
      <c r="HW106" s="9">
        <v>0.93333333333333324</v>
      </c>
      <c r="HX106" s="9">
        <v>9.322E-4</v>
      </c>
      <c r="HY106" s="9">
        <v>0.43199449000000001</v>
      </c>
      <c r="HZ106" s="9">
        <v>7.6661357566389326E-4</v>
      </c>
      <c r="IA106" s="6">
        <v>6</v>
      </c>
      <c r="IB106" s="6"/>
      <c r="IC106" s="6"/>
      <c r="ID106" s="6"/>
      <c r="IE106" s="15">
        <v>98</v>
      </c>
      <c r="IF106" s="9">
        <v>0.93333333333333324</v>
      </c>
      <c r="IG106" s="9">
        <v>8.4709999999999994E-4</v>
      </c>
      <c r="IH106" s="9">
        <v>0.43053605</v>
      </c>
      <c r="II106" s="9">
        <v>6.9704786567814701E-4</v>
      </c>
      <c r="IJ106" s="6">
        <v>6</v>
      </c>
      <c r="IK106" s="6"/>
      <c r="IL106" s="6"/>
      <c r="IM106" s="6"/>
      <c r="IN106" s="15">
        <v>98</v>
      </c>
      <c r="IO106" s="9">
        <v>0.93333333333333324</v>
      </c>
      <c r="IP106" s="9">
        <v>1.0705000000000001E-3</v>
      </c>
      <c r="IQ106" s="9">
        <v>0.43186753</v>
      </c>
      <c r="IR106" s="9">
        <v>8.8039333723468401E-4</v>
      </c>
      <c r="IS106" s="6">
        <v>6</v>
      </c>
      <c r="IT106" s="6"/>
      <c r="IU106" s="6"/>
      <c r="IV106" s="6"/>
      <c r="IW106" s="15">
        <v>98</v>
      </c>
      <c r="IX106" s="9">
        <v>0.93333333333333324</v>
      </c>
      <c r="IY106" s="9">
        <v>1.1134000000000001E-3</v>
      </c>
      <c r="IZ106" s="9">
        <v>0.43021767</v>
      </c>
      <c r="JA106" s="9">
        <v>9.1629651673767851E-4</v>
      </c>
      <c r="JB106" s="6">
        <v>6</v>
      </c>
      <c r="JC106" s="6"/>
      <c r="JD106" s="6"/>
      <c r="JE106" s="6"/>
      <c r="JF106" s="15">
        <v>98</v>
      </c>
      <c r="JG106" s="9">
        <v>0.93333333333333324</v>
      </c>
      <c r="JH106" s="9">
        <v>1.1427E-3</v>
      </c>
      <c r="JI106" s="9">
        <v>0.42706640000000001</v>
      </c>
      <c r="JJ106" s="9">
        <v>9.4163059828869695E-4</v>
      </c>
      <c r="JK106" s="6">
        <v>6</v>
      </c>
      <c r="JL106" s="6"/>
      <c r="JM106" s="6"/>
      <c r="JN106" s="6"/>
      <c r="JO106" s="15">
        <v>98</v>
      </c>
      <c r="JP106" s="9">
        <v>0.93333333333333324</v>
      </c>
      <c r="JQ106" s="9">
        <v>1.1375000000000001E-3</v>
      </c>
      <c r="JR106" s="9">
        <v>0.42695498999999998</v>
      </c>
      <c r="JS106" s="9">
        <v>9.3738860711055296E-4</v>
      </c>
      <c r="JT106" s="6">
        <v>6</v>
      </c>
      <c r="JU106" s="6"/>
      <c r="JV106" s="6"/>
      <c r="JW106" s="6"/>
      <c r="JX106" s="15">
        <v>98</v>
      </c>
      <c r="JY106" s="9">
        <v>0.93333333333333324</v>
      </c>
      <c r="JZ106" s="9">
        <v>7.4747290344579756E-4</v>
      </c>
      <c r="KA106" s="9">
        <v>0.43985836476254297</v>
      </c>
      <c r="KB106" s="9">
        <v>1.6960640723687492E-3</v>
      </c>
      <c r="KC106" s="6">
        <v>6</v>
      </c>
      <c r="KD106" s="6"/>
      <c r="KE106" s="6"/>
      <c r="KF106" s="6"/>
      <c r="KG106" s="15">
        <v>98</v>
      </c>
      <c r="KH106" s="9">
        <v>0.93333333333333324</v>
      </c>
      <c r="KI106" s="9">
        <v>7.5253462411326651E-4</v>
      </c>
      <c r="KJ106" s="9">
        <v>0.43996074352400649</v>
      </c>
      <c r="KK106" s="9">
        <v>1.7071530882952215E-3</v>
      </c>
      <c r="KL106" s="6">
        <v>6</v>
      </c>
      <c r="KM106" s="6"/>
      <c r="KN106" s="6"/>
      <c r="KO106" s="6"/>
      <c r="KP106" s="15">
        <v>98</v>
      </c>
      <c r="KQ106" s="9">
        <v>0.93333333333333324</v>
      </c>
      <c r="KR106" s="9">
        <v>7.6363907809995086E-4</v>
      </c>
      <c r="KS106" s="9">
        <v>0.44006314611452868</v>
      </c>
      <c r="KT106" s="9">
        <v>1.7319414478382143E-3</v>
      </c>
      <c r="KU106" s="6">
        <v>6</v>
      </c>
      <c r="KV106" s="6"/>
      <c r="KW106" s="6"/>
      <c r="KX106" s="6"/>
      <c r="KY106" s="15">
        <v>98</v>
      </c>
      <c r="KZ106" s="9">
        <v>0.93333333333333324</v>
      </c>
      <c r="LA106" s="9">
        <v>7.8167804788530277E-4</v>
      </c>
      <c r="LB106" s="9">
        <v>0.44016557253965599</v>
      </c>
      <c r="LC106" s="9">
        <v>1.7724418711230633E-3</v>
      </c>
      <c r="LD106" s="6">
        <v>6</v>
      </c>
      <c r="LE106" s="6"/>
      <c r="LF106" s="6"/>
      <c r="LG106" s="6"/>
      <c r="LH106" s="15">
        <v>98</v>
      </c>
      <c r="LI106" s="9">
        <v>0.93333333333333324</v>
      </c>
      <c r="LJ106" s="9">
        <v>8.0673553260593542E-4</v>
      </c>
      <c r="LK106" s="9">
        <v>0.44026802280493588</v>
      </c>
      <c r="LL106" s="9">
        <v>1.8288337067236542E-3</v>
      </c>
      <c r="LM106" s="6">
        <v>6</v>
      </c>
      <c r="LN106" s="6"/>
      <c r="LO106" s="6"/>
      <c r="LP106" s="6"/>
      <c r="LQ106" s="15">
        <v>98</v>
      </c>
      <c r="LR106" s="9">
        <v>0.93333333333333324</v>
      </c>
      <c r="LS106" s="9">
        <v>8.377591974899365E-4</v>
      </c>
      <c r="LT106" s="9">
        <v>0.44037049691591729</v>
      </c>
      <c r="LU106" s="9">
        <v>1.8987207697452656E-3</v>
      </c>
      <c r="LV106" s="6">
        <v>6</v>
      </c>
      <c r="LW106" s="6"/>
      <c r="LX106" s="6"/>
      <c r="LY106" s="6"/>
      <c r="LZ106" s="15">
        <v>98</v>
      </c>
      <c r="MA106" s="9">
        <v>0.93333333333333324</v>
      </c>
      <c r="MB106" s="9">
        <v>8.722394867011436E-4</v>
      </c>
      <c r="MC106" s="9">
        <v>0.44047299487815039</v>
      </c>
      <c r="MD106" s="9">
        <v>1.9764073546778443E-3</v>
      </c>
      <c r="ME106" s="6">
        <v>6</v>
      </c>
      <c r="MF106" s="6"/>
      <c r="MG106" s="6"/>
      <c r="MH106" s="6"/>
      <c r="MI106" s="15">
        <v>98</v>
      </c>
      <c r="MJ106" s="9">
        <v>0.93333333333333324</v>
      </c>
      <c r="MK106" s="9">
        <v>9.0603848554557235E-4</v>
      </c>
      <c r="ML106" s="9">
        <v>0.44057551669718659</v>
      </c>
      <c r="MM106" s="9">
        <v>2.0525140464452492E-3</v>
      </c>
      <c r="MN106" s="6">
        <v>6</v>
      </c>
      <c r="MO106" s="6"/>
      <c r="MP106" s="6"/>
      <c r="MQ106" s="6"/>
      <c r="MR106" s="15">
        <v>98</v>
      </c>
      <c r="MS106" s="9">
        <v>0.93333333333333324</v>
      </c>
      <c r="MT106" s="9">
        <v>7.4955494442523565E-4</v>
      </c>
      <c r="MU106" s="9">
        <v>0.43965367870461319</v>
      </c>
      <c r="MV106" s="9">
        <v>1.7015801188305765E-3</v>
      </c>
      <c r="MW106" s="6">
        <v>6</v>
      </c>
      <c r="MX106" s="6"/>
      <c r="MY106" s="6"/>
      <c r="MZ106" s="6"/>
      <c r="NA106" s="15">
        <v>98</v>
      </c>
      <c r="NB106" s="9">
        <v>0.93333333333333324</v>
      </c>
      <c r="NC106" s="9">
        <v>7.4704125255908372E-4</v>
      </c>
      <c r="ND106" s="9">
        <v>0.43975600982459317</v>
      </c>
      <c r="NE106" s="9">
        <v>1.6954781966373664E-3</v>
      </c>
      <c r="NF106" s="6">
        <v>6</v>
      </c>
    </row>
    <row r="107" spans="1:370" ht="15" thickBot="1">
      <c r="A107" s="6"/>
      <c r="B107" s="6"/>
      <c r="C107" s="6"/>
      <c r="D107" s="16">
        <f t="shared" si="12"/>
        <v>99</v>
      </c>
      <c r="E107" s="10">
        <f t="shared" si="14"/>
        <v>0.96666666666666656</v>
      </c>
      <c r="F107" s="9">
        <f t="shared" si="13"/>
        <v>7.1100000000000007E-5</v>
      </c>
      <c r="G107" s="9">
        <f>'mu (tau) a'!B100</f>
        <v>0.50750408000000002</v>
      </c>
      <c r="H107" s="9">
        <f>F107*'qx (tau) a'!B100/G107</f>
        <v>5.6709778301683805E-5</v>
      </c>
      <c r="I107" s="6">
        <f t="shared" si="11"/>
        <v>6</v>
      </c>
      <c r="K107" s="6"/>
      <c r="L107" s="6"/>
      <c r="M107" s="6"/>
      <c r="N107" s="16">
        <v>99</v>
      </c>
      <c r="O107" s="10">
        <v>0.96666666666666656</v>
      </c>
      <c r="P107" s="9">
        <v>7.1100000000000007E-5</v>
      </c>
      <c r="Q107" s="9">
        <v>0.50750408000000002</v>
      </c>
      <c r="R107" s="9">
        <v>5.6709778301683805E-5</v>
      </c>
      <c r="S107" s="6">
        <v>6</v>
      </c>
      <c r="T107" s="6"/>
      <c r="U107" s="6"/>
      <c r="V107" s="6"/>
      <c r="W107" s="16">
        <v>99</v>
      </c>
      <c r="X107" s="10">
        <v>0.96666666666666656</v>
      </c>
      <c r="Y107" s="9">
        <v>6.0700000000000005E-5</v>
      </c>
      <c r="Z107" s="9">
        <v>0.50109735</v>
      </c>
      <c r="AA107" s="9">
        <v>4.8538693714903903E-5</v>
      </c>
      <c r="AB107" s="6">
        <v>6</v>
      </c>
      <c r="AC107" s="6"/>
      <c r="AD107" s="6"/>
      <c r="AE107" s="6"/>
      <c r="AF107" s="16">
        <v>99</v>
      </c>
      <c r="AG107" s="10">
        <v>0.96666666666666656</v>
      </c>
      <c r="AH107" s="9">
        <v>5.4199999999999996E-5</v>
      </c>
      <c r="AI107" s="9">
        <v>0.50781516000000004</v>
      </c>
      <c r="AJ107" s="9">
        <v>4.3224876752399432E-5</v>
      </c>
      <c r="AK107" s="6">
        <v>6</v>
      </c>
      <c r="AL107" s="6"/>
      <c r="AM107" s="6"/>
      <c r="AN107" s="6"/>
      <c r="AO107" s="16">
        <v>99</v>
      </c>
      <c r="AP107" s="10">
        <v>0.96666666666666656</v>
      </c>
      <c r="AQ107" s="9">
        <v>6.1299999999999999E-5</v>
      </c>
      <c r="AR107" s="9">
        <v>0.50484141000000005</v>
      </c>
      <c r="AS107" s="9">
        <v>4.8945214028698633E-5</v>
      </c>
      <c r="AT107" s="6">
        <v>6</v>
      </c>
      <c r="AU107" s="6"/>
      <c r="AV107" s="6"/>
      <c r="AW107" s="6"/>
      <c r="AX107" s="16">
        <v>99</v>
      </c>
      <c r="AY107" s="10">
        <v>0.96666666666666656</v>
      </c>
      <c r="AZ107" s="9">
        <v>9.6519999999999993E-4</v>
      </c>
      <c r="BA107" s="9">
        <v>0.50038300000000002</v>
      </c>
      <c r="BB107" s="9">
        <v>7.7204171847564758E-4</v>
      </c>
      <c r="BC107" s="6">
        <v>6</v>
      </c>
      <c r="BD107" s="6"/>
      <c r="BE107" s="6"/>
      <c r="BF107" s="6"/>
      <c r="BG107" s="16">
        <v>99</v>
      </c>
      <c r="BH107" s="10">
        <v>0.96666666666666656</v>
      </c>
      <c r="BI107" s="9">
        <v>1.01E-3</v>
      </c>
      <c r="BJ107" s="9">
        <v>0.49684136000000001</v>
      </c>
      <c r="BK107" s="9">
        <v>8.0902217802479245E-4</v>
      </c>
      <c r="BL107" s="6">
        <v>6</v>
      </c>
      <c r="BM107" s="6"/>
      <c r="BN107" s="6"/>
      <c r="BO107" s="6"/>
      <c r="BP107" s="16">
        <v>99</v>
      </c>
      <c r="BQ107" s="10">
        <v>0.96666666666666656</v>
      </c>
      <c r="BR107" s="9">
        <v>1.0579999999999999E-3</v>
      </c>
      <c r="BS107" s="9">
        <v>0.49731395</v>
      </c>
      <c r="BT107" s="9">
        <v>8.4731036931499698E-4</v>
      </c>
      <c r="BU107" s="6">
        <v>6</v>
      </c>
      <c r="BV107" s="6"/>
      <c r="BW107" s="6"/>
      <c r="BX107" s="6"/>
      <c r="BY107" s="16">
        <v>99</v>
      </c>
      <c r="BZ107" s="10">
        <v>0.96666666666666656</v>
      </c>
      <c r="CA107" s="9">
        <v>1.1243000000000002E-3</v>
      </c>
      <c r="CB107" s="9">
        <v>0.49600803999999998</v>
      </c>
      <c r="CC107" s="9">
        <v>9.008785094652903E-4</v>
      </c>
      <c r="CD107" s="6">
        <v>6</v>
      </c>
      <c r="CE107" s="6"/>
      <c r="CF107" s="6"/>
      <c r="CG107" s="6"/>
      <c r="CH107" s="16">
        <v>99</v>
      </c>
      <c r="CI107" s="10">
        <v>0.96666666666666656</v>
      </c>
      <c r="CJ107" s="9">
        <v>1.2033E-3</v>
      </c>
      <c r="CK107" s="9">
        <v>0.49943428000000001</v>
      </c>
      <c r="CL107" s="9">
        <v>9.6285788980684313E-4</v>
      </c>
      <c r="CM107" s="6">
        <v>6</v>
      </c>
      <c r="CN107" s="6"/>
      <c r="CO107" s="6"/>
      <c r="CP107" s="6"/>
      <c r="CQ107" s="16">
        <v>99</v>
      </c>
      <c r="CR107" s="10">
        <v>0.96666666666666656</v>
      </c>
      <c r="CS107" s="9">
        <v>1.2856E-3</v>
      </c>
      <c r="CT107" s="9">
        <v>0.49673318</v>
      </c>
      <c r="CU107" s="9">
        <v>1.0298257032075049E-3</v>
      </c>
      <c r="CV107" s="6">
        <v>6</v>
      </c>
      <c r="CW107" s="6"/>
      <c r="CX107" s="6"/>
      <c r="CY107" s="6"/>
      <c r="CZ107" s="16">
        <v>99</v>
      </c>
      <c r="DA107" s="10">
        <v>0.96666666666666656</v>
      </c>
      <c r="DB107" s="9">
        <v>1.1804999999999999E-3</v>
      </c>
      <c r="DC107" s="9">
        <v>0.49665913</v>
      </c>
      <c r="DD107" s="9">
        <v>9.4566373095768903E-4</v>
      </c>
      <c r="DE107" s="6">
        <v>6</v>
      </c>
      <c r="DF107" s="6"/>
      <c r="DG107" s="6"/>
      <c r="DH107" s="6"/>
      <c r="DI107" s="16">
        <v>99</v>
      </c>
      <c r="DJ107" s="10">
        <v>0.96666666666666656</v>
      </c>
      <c r="DK107" s="9">
        <v>1.4991E-3</v>
      </c>
      <c r="DL107" s="9">
        <v>0.49318044</v>
      </c>
      <c r="DM107" s="9">
        <v>1.2025603627224145E-3</v>
      </c>
      <c r="DN107" s="6">
        <v>6</v>
      </c>
      <c r="DO107" s="6"/>
      <c r="DP107" s="6"/>
      <c r="DQ107" s="6"/>
      <c r="DR107" s="16">
        <v>99</v>
      </c>
      <c r="DS107" s="10">
        <v>0.96666666666666656</v>
      </c>
      <c r="DT107" s="9">
        <v>1.3930000000000001E-3</v>
      </c>
      <c r="DU107" s="9">
        <v>0.49231861999999998</v>
      </c>
      <c r="DV107" s="9">
        <v>1.1178345898840878E-3</v>
      </c>
      <c r="DW107" s="6">
        <v>6</v>
      </c>
      <c r="DX107" s="6"/>
      <c r="DY107" s="6"/>
      <c r="DZ107" s="6"/>
      <c r="EA107" s="16">
        <v>99</v>
      </c>
      <c r="EB107" s="10">
        <v>0.96666666666666656</v>
      </c>
      <c r="EC107" s="9">
        <v>1.7913999999999999E-3</v>
      </c>
      <c r="ED107" s="9">
        <v>0.48604248999999999</v>
      </c>
      <c r="EE107" s="9">
        <v>1.441166029447343E-3</v>
      </c>
      <c r="EF107" s="6">
        <v>6</v>
      </c>
      <c r="EG107" s="6"/>
      <c r="EH107" s="6"/>
      <c r="EI107" s="6"/>
      <c r="EJ107" s="16">
        <v>99</v>
      </c>
      <c r="EK107" s="10">
        <v>0.96666666666666656</v>
      </c>
      <c r="EL107" s="9">
        <v>1.933E-3</v>
      </c>
      <c r="EM107" s="9">
        <v>0.48254917000000003</v>
      </c>
      <c r="EN107" s="9">
        <v>1.5572702605208086E-3</v>
      </c>
      <c r="EO107" s="6">
        <v>6</v>
      </c>
      <c r="EP107" s="6"/>
      <c r="EQ107" s="6"/>
      <c r="ER107" s="6"/>
      <c r="ES107" s="16">
        <v>99</v>
      </c>
      <c r="ET107" s="10">
        <v>0.96666666666666656</v>
      </c>
      <c r="EU107" s="9">
        <v>2.0011999999999999E-3</v>
      </c>
      <c r="EV107" s="9">
        <v>0.47980763999999998</v>
      </c>
      <c r="EW107" s="9">
        <v>1.6139961547756928E-3</v>
      </c>
      <c r="EX107" s="6">
        <v>6</v>
      </c>
      <c r="EY107" s="6"/>
      <c r="EZ107" s="6"/>
      <c r="FA107" s="6"/>
      <c r="FB107" s="16">
        <v>99</v>
      </c>
      <c r="FC107" s="10">
        <v>0.96666666666666656</v>
      </c>
      <c r="FD107" s="9">
        <v>1.6607E-3</v>
      </c>
      <c r="FE107" s="9">
        <v>0.47699635000000001</v>
      </c>
      <c r="FF107" s="9">
        <v>1.3408982250241537E-3</v>
      </c>
      <c r="FG107" s="6">
        <v>6</v>
      </c>
      <c r="FH107" s="6"/>
      <c r="FI107" s="6"/>
      <c r="FJ107" s="6"/>
      <c r="FK107" s="16">
        <v>99</v>
      </c>
      <c r="FL107" s="10">
        <v>0.96666666666666656</v>
      </c>
      <c r="FM107" s="9">
        <v>1.7569E-3</v>
      </c>
      <c r="FN107" s="9">
        <v>0.47407476999999998</v>
      </c>
      <c r="FO107" s="9">
        <v>1.4202481119824203E-3</v>
      </c>
      <c r="FP107" s="6">
        <v>6</v>
      </c>
      <c r="FQ107" s="6"/>
      <c r="FR107" s="6"/>
      <c r="FS107" s="6"/>
      <c r="FT107" s="16">
        <v>99</v>
      </c>
      <c r="FU107" s="10">
        <v>0.96666666666666656</v>
      </c>
      <c r="FV107" s="9">
        <v>1.256E-3</v>
      </c>
      <c r="FW107" s="9">
        <v>0.47205169000000002</v>
      </c>
      <c r="FX107" s="9">
        <v>1.0161599890893304E-3</v>
      </c>
      <c r="FY107" s="6">
        <v>6</v>
      </c>
      <c r="FZ107" s="6"/>
      <c r="GA107" s="6"/>
      <c r="GB107" s="6"/>
      <c r="GC107" s="16">
        <v>99</v>
      </c>
      <c r="GD107" s="10">
        <v>0.96666666666666656</v>
      </c>
      <c r="GE107" s="9">
        <v>1.0402E-3</v>
      </c>
      <c r="GF107" s="9">
        <v>0.46796390999999998</v>
      </c>
      <c r="GG107" s="9">
        <v>8.4296206976730321E-4</v>
      </c>
      <c r="GH107" s="6">
        <v>6</v>
      </c>
      <c r="GI107" s="6"/>
      <c r="GJ107" s="6"/>
      <c r="GK107" s="6"/>
      <c r="GL107" s="16">
        <v>99</v>
      </c>
      <c r="GM107" s="10">
        <v>0.96666666666666656</v>
      </c>
      <c r="GN107" s="9">
        <v>9.0879999999999997E-4</v>
      </c>
      <c r="GO107" s="9">
        <v>0.46554327000000001</v>
      </c>
      <c r="GP107" s="9">
        <v>7.3720059920531127E-4</v>
      </c>
      <c r="GQ107" s="6">
        <v>6</v>
      </c>
      <c r="GR107" s="6"/>
      <c r="GS107" s="6"/>
      <c r="GT107" s="6"/>
      <c r="GU107" s="16">
        <v>99</v>
      </c>
      <c r="GV107" s="10">
        <v>0.96666666666666656</v>
      </c>
      <c r="GW107" s="9">
        <v>8.1110000000000004E-4</v>
      </c>
      <c r="GX107" s="9">
        <v>0.46487422</v>
      </c>
      <c r="GY107" s="9">
        <v>6.5812688527662391E-4</v>
      </c>
      <c r="GZ107" s="6">
        <v>6</v>
      </c>
      <c r="HA107" s="6"/>
      <c r="HB107" s="6"/>
      <c r="HC107" s="6"/>
      <c r="HD107" s="16">
        <v>99</v>
      </c>
      <c r="HE107" s="10">
        <v>0.96666666666666656</v>
      </c>
      <c r="HF107" s="9">
        <v>7.7290000000000008E-4</v>
      </c>
      <c r="HG107" s="9">
        <v>0.46122744999999998</v>
      </c>
      <c r="HH107" s="9">
        <v>6.2806059133080664E-4</v>
      </c>
      <c r="HI107" s="6">
        <v>6</v>
      </c>
      <c r="HJ107" s="6"/>
      <c r="HK107" s="6"/>
      <c r="HL107" s="6"/>
      <c r="HM107" s="16">
        <v>99</v>
      </c>
      <c r="HN107" s="10">
        <v>0.96666666666666656</v>
      </c>
      <c r="HO107" s="9">
        <v>7.8169999999999997E-4</v>
      </c>
      <c r="HP107" s="9">
        <v>0.46030436000000002</v>
      </c>
      <c r="HQ107" s="9">
        <v>6.3544983261292582E-4</v>
      </c>
      <c r="HR107" s="6">
        <v>6</v>
      </c>
      <c r="HS107" s="6"/>
      <c r="HT107" s="6"/>
      <c r="HU107" s="6"/>
      <c r="HV107" s="16">
        <v>99</v>
      </c>
      <c r="HW107" s="10">
        <v>0.96666666666666656</v>
      </c>
      <c r="HX107" s="9">
        <v>9.322E-4</v>
      </c>
      <c r="HY107" s="9">
        <v>0.45892347999999999</v>
      </c>
      <c r="HZ107" s="9">
        <v>7.5821798704655511E-4</v>
      </c>
      <c r="IA107" s="6">
        <v>6</v>
      </c>
      <c r="IB107" s="6"/>
      <c r="IC107" s="6"/>
      <c r="ID107" s="6"/>
      <c r="IE107" s="16">
        <v>99</v>
      </c>
      <c r="IF107" s="10">
        <v>0.96666666666666656</v>
      </c>
      <c r="IG107" s="9">
        <v>8.4709999999999994E-4</v>
      </c>
      <c r="IH107" s="9">
        <v>0.45751606</v>
      </c>
      <c r="II107" s="9">
        <v>6.8939529096311936E-4</v>
      </c>
      <c r="IJ107" s="6">
        <v>6</v>
      </c>
      <c r="IK107" s="6"/>
      <c r="IL107" s="6"/>
      <c r="IM107" s="6"/>
      <c r="IN107" s="16">
        <v>99</v>
      </c>
      <c r="IO107" s="10">
        <v>0.96666666666666656</v>
      </c>
      <c r="IP107" s="9">
        <v>1.0705000000000001E-3</v>
      </c>
      <c r="IQ107" s="9">
        <v>0.45891204000000002</v>
      </c>
      <c r="IR107" s="9">
        <v>8.7071028502542667E-4</v>
      </c>
      <c r="IS107" s="6">
        <v>6</v>
      </c>
      <c r="IT107" s="6"/>
      <c r="IU107" s="6"/>
      <c r="IV107" s="6"/>
      <c r="IW107" s="16">
        <v>99</v>
      </c>
      <c r="IX107" s="10">
        <v>0.96666666666666656</v>
      </c>
      <c r="IY107" s="9">
        <v>1.1134000000000001E-3</v>
      </c>
      <c r="IZ107" s="9">
        <v>0.45733701999999998</v>
      </c>
      <c r="JA107" s="9">
        <v>9.0618420767686831E-4</v>
      </c>
      <c r="JB107" s="6">
        <v>6</v>
      </c>
      <c r="JC107" s="6"/>
      <c r="JD107" s="6"/>
      <c r="JE107" s="6"/>
      <c r="JF107" s="16">
        <v>99</v>
      </c>
      <c r="JG107" s="10">
        <v>0.96666666666666656</v>
      </c>
      <c r="JH107" s="9">
        <v>1.1427E-3</v>
      </c>
      <c r="JI107" s="9">
        <v>0.45428068999999999</v>
      </c>
      <c r="JJ107" s="9">
        <v>9.3118933833397143E-4</v>
      </c>
      <c r="JK107" s="6">
        <v>6</v>
      </c>
      <c r="JL107" s="6"/>
      <c r="JM107" s="6"/>
      <c r="JN107" s="6"/>
      <c r="JO107" s="16">
        <v>99</v>
      </c>
      <c r="JP107" s="10">
        <v>0.96666666666666656</v>
      </c>
      <c r="JQ107" s="9">
        <v>1.1375000000000001E-3</v>
      </c>
      <c r="JR107" s="9">
        <v>0.45407027</v>
      </c>
      <c r="JS107" s="9">
        <v>9.2703131114485872E-4</v>
      </c>
      <c r="JT107" s="6">
        <v>6</v>
      </c>
      <c r="JU107" s="6"/>
      <c r="JV107" s="6"/>
      <c r="JW107" s="6"/>
      <c r="JX107" s="16">
        <v>99</v>
      </c>
      <c r="JY107" s="10">
        <v>0.96666666666666656</v>
      </c>
      <c r="JZ107" s="9">
        <v>7.4704125255908372E-4</v>
      </c>
      <c r="KA107" s="9">
        <v>0.46662171936436059</v>
      </c>
      <c r="KB107" s="10">
        <v>1.5978620839907131E-3</v>
      </c>
      <c r="KC107" s="6">
        <v>6</v>
      </c>
      <c r="KD107" s="6"/>
      <c r="KE107" s="6"/>
      <c r="KF107" s="6"/>
      <c r="KG107" s="16">
        <v>99</v>
      </c>
      <c r="KH107" s="10">
        <v>0.96666666666666656</v>
      </c>
      <c r="KI107" s="9">
        <v>7.4747290344579756E-4</v>
      </c>
      <c r="KJ107" s="9">
        <v>0.46672355666590182</v>
      </c>
      <c r="KK107" s="10">
        <v>1.5984374316409316E-3</v>
      </c>
      <c r="KL107" s="6">
        <v>6</v>
      </c>
      <c r="KM107" s="6"/>
      <c r="KN107" s="6"/>
      <c r="KO107" s="6"/>
      <c r="KP107" s="16">
        <v>99</v>
      </c>
      <c r="KQ107" s="10">
        <v>0.96666666666666656</v>
      </c>
      <c r="KR107" s="9">
        <v>7.5253462411326651E-4</v>
      </c>
      <c r="KS107" s="9">
        <v>0.46682541619280371</v>
      </c>
      <c r="KT107" s="10">
        <v>1.6089111218131173E-3</v>
      </c>
      <c r="KU107" s="6">
        <v>6</v>
      </c>
      <c r="KV107" s="6"/>
      <c r="KW107" s="6"/>
      <c r="KX107" s="6"/>
      <c r="KY107" s="16">
        <v>99</v>
      </c>
      <c r="KZ107" s="10">
        <v>0.96666666666666656</v>
      </c>
      <c r="LA107" s="9">
        <v>7.6363907809995086E-4</v>
      </c>
      <c r="LB107" s="9">
        <v>0.46692729794991661</v>
      </c>
      <c r="LC107" s="10">
        <v>1.6322964513019286E-3</v>
      </c>
      <c r="LD107" s="6">
        <v>6</v>
      </c>
      <c r="LE107" s="6"/>
      <c r="LF107" s="6"/>
      <c r="LG107" s="6"/>
      <c r="LH107" s="16">
        <v>99</v>
      </c>
      <c r="LI107" s="10">
        <v>0.96666666666666656</v>
      </c>
      <c r="LJ107" s="9">
        <v>7.8167804788530277E-4</v>
      </c>
      <c r="LK107" s="9">
        <v>0.46702920194209241</v>
      </c>
      <c r="LL107" s="10">
        <v>1.6704906688751043E-3</v>
      </c>
      <c r="LM107" s="6">
        <v>6</v>
      </c>
      <c r="LN107" s="6"/>
      <c r="LO107" s="6"/>
      <c r="LP107" s="6"/>
      <c r="LQ107" s="16">
        <v>99</v>
      </c>
      <c r="LR107" s="10">
        <v>0.96666666666666656</v>
      </c>
      <c r="LS107" s="9">
        <v>8.0673553260593542E-4</v>
      </c>
      <c r="LT107" s="9">
        <v>0.46713112817418362</v>
      </c>
      <c r="LU107" s="10">
        <v>1.7236635166282713E-3</v>
      </c>
      <c r="LV107" s="6">
        <v>6</v>
      </c>
      <c r="LW107" s="6"/>
      <c r="LX107" s="6"/>
      <c r="LY107" s="6"/>
      <c r="LZ107" s="16">
        <v>99</v>
      </c>
      <c r="MA107" s="10">
        <v>0.96666666666666656</v>
      </c>
      <c r="MB107" s="9">
        <v>8.377591974899365E-4</v>
      </c>
      <c r="MC107" s="9">
        <v>0.46723307665104391</v>
      </c>
      <c r="MD107" s="10">
        <v>1.7895573860735488E-3</v>
      </c>
      <c r="ME107" s="6">
        <v>6</v>
      </c>
      <c r="MF107" s="6"/>
      <c r="MG107" s="6"/>
      <c r="MH107" s="6"/>
      <c r="MI107" s="16">
        <v>99</v>
      </c>
      <c r="MJ107" s="10">
        <v>0.96666666666666656</v>
      </c>
      <c r="MK107" s="9">
        <v>8.722394867011436E-4</v>
      </c>
      <c r="ML107" s="9">
        <v>0.46733504737752818</v>
      </c>
      <c r="MM107" s="10">
        <v>1.8628043498612587E-3</v>
      </c>
      <c r="MN107" s="6">
        <v>6</v>
      </c>
      <c r="MO107" s="6"/>
      <c r="MP107" s="6"/>
      <c r="MQ107" s="6"/>
      <c r="MR107" s="16">
        <v>99</v>
      </c>
      <c r="MS107" s="10">
        <v>0.96666666666666656</v>
      </c>
      <c r="MT107" s="9">
        <v>9.0603848554557235E-4</v>
      </c>
      <c r="MU107" s="9">
        <v>0.46743704035849221</v>
      </c>
      <c r="MV107" s="10">
        <v>1.9345642711221624E-3</v>
      </c>
      <c r="MW107" s="6">
        <v>6</v>
      </c>
      <c r="MX107" s="6"/>
      <c r="MY107" s="6"/>
      <c r="MZ107" s="6"/>
      <c r="NA107" s="16">
        <v>99</v>
      </c>
      <c r="NB107" s="10">
        <v>0.96666666666666656</v>
      </c>
      <c r="NC107" s="9">
        <v>7.4955494442523565E-4</v>
      </c>
      <c r="ND107" s="9">
        <v>0.46651990428333062</v>
      </c>
      <c r="NE107" s="10">
        <v>1.6035876515926534E-3</v>
      </c>
      <c r="NF107" s="6">
        <v>6</v>
      </c>
    </row>
    <row r="108" spans="1:370" ht="15" thickTop="1">
      <c r="A108" s="6"/>
      <c r="B108" s="6"/>
      <c r="C108" s="6"/>
    </row>
  </sheetData>
  <mergeCells count="41">
    <mergeCell ref="LQ7:LU7"/>
    <mergeCell ref="LZ7:MD7"/>
    <mergeCell ref="MI7:MM7"/>
    <mergeCell ref="MR7:MV7"/>
    <mergeCell ref="NA7:NE7"/>
    <mergeCell ref="JX7:KB7"/>
    <mergeCell ref="KG7:KK7"/>
    <mergeCell ref="KP7:KT7"/>
    <mergeCell ref="KY7:LC7"/>
    <mergeCell ref="LH7:LL7"/>
    <mergeCell ref="JO7:JS7"/>
    <mergeCell ref="N7:R7"/>
    <mergeCell ref="W7:AA7"/>
    <mergeCell ref="AF7:AJ7"/>
    <mergeCell ref="AO7:AS7"/>
    <mergeCell ref="AX7:BB7"/>
    <mergeCell ref="HM7:HQ7"/>
    <mergeCell ref="HV7:HZ7"/>
    <mergeCell ref="IE7:II7"/>
    <mergeCell ref="IN7:IR7"/>
    <mergeCell ref="IW7:JA7"/>
    <mergeCell ref="JF7:JJ7"/>
    <mergeCell ref="FK7:FO7"/>
    <mergeCell ref="FT7:FX7"/>
    <mergeCell ref="GC7:GG7"/>
    <mergeCell ref="GL7:GP7"/>
    <mergeCell ref="GU7:GY7"/>
    <mergeCell ref="HD7:HH7"/>
    <mergeCell ref="DI7:DM7"/>
    <mergeCell ref="DR7:DV7"/>
    <mergeCell ref="EA7:EE7"/>
    <mergeCell ref="EJ7:EN7"/>
    <mergeCell ref="ES7:EW7"/>
    <mergeCell ref="FB7:FF7"/>
    <mergeCell ref="CZ7:DD7"/>
    <mergeCell ref="D7:H7"/>
    <mergeCell ref="BG7:BK7"/>
    <mergeCell ref="BP7:BT7"/>
    <mergeCell ref="BY7:CC7"/>
    <mergeCell ref="CH7:CL7"/>
    <mergeCell ref="CQ7:CU7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5:IQ139"/>
  <sheetViews>
    <sheetView zoomScale="121" workbookViewId="0">
      <selection activeCell="G9" sqref="G9"/>
    </sheetView>
  </sheetViews>
  <sheetFormatPr defaultRowHeight="14.4"/>
  <cols>
    <col min="2" max="2" width="17.6640625" bestFit="1" customWidth="1"/>
    <col min="3" max="3" width="4" bestFit="1" customWidth="1"/>
    <col min="5" max="5" width="14.5546875" customWidth="1"/>
    <col min="11" max="11" width="8.88671875" style="22"/>
    <col min="62" max="63" width="9" bestFit="1" customWidth="1"/>
    <col min="64" max="64" width="14.44140625" bestFit="1" customWidth="1"/>
    <col min="65" max="67" width="9.109375" bestFit="1" customWidth="1"/>
    <col min="68" max="69" width="9" bestFit="1" customWidth="1"/>
    <col min="70" max="71" width="9.109375" bestFit="1" customWidth="1"/>
    <col min="72" max="72" width="14.44140625" bestFit="1" customWidth="1"/>
    <col min="73" max="75" width="9.109375" bestFit="1" customWidth="1"/>
    <col min="76" max="77" width="9" bestFit="1" customWidth="1"/>
    <col min="78" max="79" width="9.109375" bestFit="1" customWidth="1"/>
    <col min="80" max="80" width="14.44140625" bestFit="1" customWidth="1"/>
    <col min="81" max="83" width="9.109375" bestFit="1" customWidth="1"/>
    <col min="84" max="85" width="9" bestFit="1" customWidth="1"/>
    <col min="86" max="87" width="9.109375" bestFit="1" customWidth="1"/>
    <col min="88" max="88" width="14.44140625" bestFit="1" customWidth="1"/>
    <col min="89" max="91" width="9" bestFit="1" customWidth="1"/>
    <col min="94" max="95" width="9" bestFit="1" customWidth="1"/>
    <col min="96" max="96" width="14.44140625" bestFit="1" customWidth="1"/>
    <col min="97" max="99" width="9" bestFit="1" customWidth="1"/>
    <col min="102" max="103" width="9" bestFit="1" customWidth="1"/>
    <col min="104" max="104" width="14.44140625" bestFit="1" customWidth="1"/>
    <col min="105" max="107" width="9" bestFit="1" customWidth="1"/>
    <col min="110" max="111" width="9" bestFit="1" customWidth="1"/>
    <col min="112" max="112" width="14.44140625" bestFit="1" customWidth="1"/>
    <col min="113" max="115" width="9" bestFit="1" customWidth="1"/>
    <col min="118" max="119" width="9" bestFit="1" customWidth="1"/>
    <col min="120" max="120" width="14.44140625" bestFit="1" customWidth="1"/>
    <col min="121" max="123" width="9" bestFit="1" customWidth="1"/>
    <col min="126" max="127" width="9" bestFit="1" customWidth="1"/>
    <col min="128" max="128" width="14.44140625" bestFit="1" customWidth="1"/>
    <col min="129" max="131" width="9" bestFit="1" customWidth="1"/>
    <col min="134" max="135" width="9" bestFit="1" customWidth="1"/>
    <col min="136" max="136" width="14.44140625" bestFit="1" customWidth="1"/>
    <col min="137" max="137" width="9" bestFit="1" customWidth="1"/>
  </cols>
  <sheetData>
    <row r="5" spans="1:251">
      <c r="Q5">
        <f>(R9-CT9)/CT9</f>
        <v>-0.12941895606399037</v>
      </c>
    </row>
    <row r="6" spans="1:251" ht="15" thickBot="1"/>
    <row r="7" spans="1:251" ht="15.6" customHeight="1" thickTop="1" thickBot="1">
      <c r="A7" s="6" t="s">
        <v>132</v>
      </c>
      <c r="B7" s="6"/>
      <c r="C7" s="40" t="s">
        <v>91</v>
      </c>
      <c r="D7" s="41"/>
      <c r="E7" s="41"/>
      <c r="F7" s="41"/>
      <c r="G7" s="42"/>
      <c r="H7" s="6"/>
      <c r="I7" s="6"/>
      <c r="J7" s="6"/>
      <c r="L7" s="6" t="s">
        <v>132</v>
      </c>
      <c r="M7" s="6"/>
      <c r="N7" s="40" t="s">
        <v>40</v>
      </c>
      <c r="O7" s="41"/>
      <c r="P7" s="41"/>
      <c r="Q7" s="41"/>
      <c r="R7" s="42"/>
      <c r="S7" s="6"/>
      <c r="T7" s="6" t="s">
        <v>132</v>
      </c>
      <c r="U7" s="6"/>
      <c r="V7" s="40" t="s">
        <v>72</v>
      </c>
      <c r="W7" s="41"/>
      <c r="X7" s="41"/>
      <c r="Y7" s="41"/>
      <c r="Z7" s="42"/>
      <c r="AA7" s="6"/>
      <c r="AB7" s="6" t="s">
        <v>132</v>
      </c>
      <c r="AC7" s="6"/>
      <c r="AD7" s="40" t="s">
        <v>73</v>
      </c>
      <c r="AE7" s="41"/>
      <c r="AF7" s="41"/>
      <c r="AG7" s="41"/>
      <c r="AH7" s="42"/>
      <c r="AI7" s="6"/>
      <c r="AJ7" s="6" t="s">
        <v>132</v>
      </c>
      <c r="AK7" s="6"/>
      <c r="AL7" s="40" t="s">
        <v>74</v>
      </c>
      <c r="AM7" s="41"/>
      <c r="AN7" s="41"/>
      <c r="AO7" s="41"/>
      <c r="AP7" s="42"/>
      <c r="AQ7" s="6"/>
      <c r="AR7" s="6" t="s">
        <v>132</v>
      </c>
      <c r="AS7" s="6"/>
      <c r="AT7" s="40" t="s">
        <v>75</v>
      </c>
      <c r="AU7" s="41"/>
      <c r="AV7" s="41"/>
      <c r="AW7" s="41"/>
      <c r="AX7" s="42"/>
      <c r="AY7" s="6"/>
      <c r="AZ7" s="6" t="s">
        <v>132</v>
      </c>
      <c r="BA7" s="6"/>
      <c r="BB7" s="40" t="s">
        <v>76</v>
      </c>
      <c r="BC7" s="41"/>
      <c r="BD7" s="41"/>
      <c r="BE7" s="41"/>
      <c r="BF7" s="42"/>
      <c r="BG7" s="6"/>
      <c r="BH7" s="6" t="s">
        <v>132</v>
      </c>
      <c r="BI7" s="6"/>
      <c r="BJ7" s="40" t="s">
        <v>77</v>
      </c>
      <c r="BK7" s="41"/>
      <c r="BL7" s="41"/>
      <c r="BM7" s="41"/>
      <c r="BN7" s="42"/>
      <c r="BO7" s="6"/>
      <c r="BP7" s="6" t="s">
        <v>132</v>
      </c>
      <c r="BQ7" s="6"/>
      <c r="BR7" s="40" t="s">
        <v>78</v>
      </c>
      <c r="BS7" s="41"/>
      <c r="BT7" s="41"/>
      <c r="BU7" s="41"/>
      <c r="BV7" s="42"/>
      <c r="BW7" s="6"/>
      <c r="BX7" s="6" t="s">
        <v>132</v>
      </c>
      <c r="BY7" s="6"/>
      <c r="BZ7" s="40" t="s">
        <v>79</v>
      </c>
      <c r="CA7" s="41"/>
      <c r="CB7" s="41"/>
      <c r="CC7" s="41"/>
      <c r="CD7" s="42"/>
      <c r="CE7" s="6"/>
      <c r="CF7" s="6" t="s">
        <v>132</v>
      </c>
      <c r="CG7" s="6"/>
      <c r="CH7" s="40" t="s">
        <v>80</v>
      </c>
      <c r="CI7" s="41"/>
      <c r="CJ7" s="41"/>
      <c r="CK7" s="41"/>
      <c r="CL7" s="42"/>
      <c r="CM7" s="6"/>
      <c r="CN7" s="6" t="s">
        <v>132</v>
      </c>
      <c r="CO7" s="6"/>
      <c r="CP7" s="40" t="s">
        <v>81</v>
      </c>
      <c r="CQ7" s="41"/>
      <c r="CR7" s="41"/>
      <c r="CS7" s="41"/>
      <c r="CT7" s="42"/>
      <c r="CU7" s="6"/>
      <c r="CV7" s="6" t="s">
        <v>132</v>
      </c>
      <c r="CW7" s="6"/>
      <c r="CX7" s="40" t="s">
        <v>82</v>
      </c>
      <c r="CY7" s="41"/>
      <c r="CZ7" s="41"/>
      <c r="DA7" s="41"/>
      <c r="DB7" s="42"/>
      <c r="DC7" s="6"/>
      <c r="DD7" s="6" t="s">
        <v>132</v>
      </c>
      <c r="DE7" s="6"/>
      <c r="DF7" s="40" t="s">
        <v>83</v>
      </c>
      <c r="DG7" s="41"/>
      <c r="DH7" s="41"/>
      <c r="DI7" s="41"/>
      <c r="DJ7" s="42"/>
      <c r="DK7" s="6"/>
      <c r="DL7" s="6" t="s">
        <v>132</v>
      </c>
      <c r="DM7" s="6"/>
      <c r="DN7" s="40" t="s">
        <v>84</v>
      </c>
      <c r="DO7" s="41"/>
      <c r="DP7" s="41"/>
      <c r="DQ7" s="41"/>
      <c r="DR7" s="42"/>
      <c r="DS7" s="6"/>
      <c r="DT7" s="6" t="s">
        <v>132</v>
      </c>
      <c r="DU7" s="6"/>
      <c r="DV7" s="40" t="s">
        <v>85</v>
      </c>
      <c r="DW7" s="41"/>
      <c r="DX7" s="41"/>
      <c r="DY7" s="41"/>
      <c r="DZ7" s="42"/>
      <c r="EA7" s="6"/>
      <c r="EB7" s="6" t="s">
        <v>132</v>
      </c>
      <c r="EC7" s="6"/>
      <c r="ED7" s="40" t="s">
        <v>86</v>
      </c>
      <c r="EE7" s="41"/>
      <c r="EF7" s="41"/>
      <c r="EG7" s="41"/>
      <c r="EH7" s="42"/>
      <c r="EI7" s="6"/>
      <c r="EJ7" s="6" t="s">
        <v>132</v>
      </c>
      <c r="EK7" s="6"/>
      <c r="EL7" s="40" t="s">
        <v>87</v>
      </c>
      <c r="EM7" s="41"/>
      <c r="EN7" s="41"/>
      <c r="EO7" s="41"/>
      <c r="EP7" s="42"/>
      <c r="EQ7" s="6"/>
      <c r="ER7" s="6" t="s">
        <v>132</v>
      </c>
      <c r="ES7" s="6"/>
      <c r="ET7" s="40" t="s">
        <v>88</v>
      </c>
      <c r="EU7" s="41"/>
      <c r="EV7" s="41"/>
      <c r="EW7" s="41"/>
      <c r="EX7" s="42"/>
      <c r="EY7" s="6"/>
      <c r="EZ7" s="6" t="s">
        <v>132</v>
      </c>
      <c r="FA7" s="6"/>
      <c r="FB7" s="40" t="s">
        <v>89</v>
      </c>
      <c r="FC7" s="41"/>
      <c r="FD7" s="41"/>
      <c r="FE7" s="41"/>
      <c r="FF7" s="42"/>
      <c r="FG7" s="6"/>
      <c r="FH7" s="6" t="s">
        <v>132</v>
      </c>
      <c r="FI7" s="6"/>
      <c r="FJ7" s="40" t="s">
        <v>90</v>
      </c>
      <c r="FK7" s="41"/>
      <c r="FL7" s="41"/>
      <c r="FM7" s="41"/>
      <c r="FN7" s="42"/>
      <c r="FO7" s="6"/>
      <c r="FP7" s="6" t="s">
        <v>132</v>
      </c>
      <c r="FQ7" s="6"/>
      <c r="FR7" s="40" t="s">
        <v>91</v>
      </c>
      <c r="FS7" s="41"/>
      <c r="FT7" s="41"/>
      <c r="FU7" s="41"/>
      <c r="FV7" s="42"/>
      <c r="FW7" s="6"/>
      <c r="FX7" s="6" t="s">
        <v>132</v>
      </c>
      <c r="FY7" s="6"/>
      <c r="FZ7" s="40" t="s">
        <v>92</v>
      </c>
      <c r="GA7" s="41"/>
      <c r="GB7" s="41"/>
      <c r="GC7" s="41"/>
      <c r="GD7" s="42"/>
      <c r="GE7" s="6"/>
      <c r="GF7" s="6" t="s">
        <v>132</v>
      </c>
      <c r="GG7" s="6"/>
      <c r="GH7" s="40" t="s">
        <v>93</v>
      </c>
      <c r="GI7" s="41"/>
      <c r="GJ7" s="41"/>
      <c r="GK7" s="41"/>
      <c r="GL7" s="42"/>
      <c r="GM7" s="6"/>
      <c r="GN7" s="6" t="s">
        <v>132</v>
      </c>
      <c r="GO7" s="6"/>
      <c r="GP7" s="40" t="s">
        <v>94</v>
      </c>
      <c r="GQ7" s="41"/>
      <c r="GR7" s="41"/>
      <c r="GS7" s="41"/>
      <c r="GT7" s="42"/>
      <c r="GU7" s="6"/>
      <c r="GV7" s="6" t="s">
        <v>132</v>
      </c>
      <c r="GW7" s="6"/>
      <c r="GX7" s="40" t="s">
        <v>95</v>
      </c>
      <c r="GY7" s="41"/>
      <c r="GZ7" s="41"/>
      <c r="HA7" s="41"/>
      <c r="HB7" s="42"/>
      <c r="HC7" s="6"/>
      <c r="HD7" s="6" t="s">
        <v>132</v>
      </c>
      <c r="HE7" s="6"/>
      <c r="HF7" s="40" t="s">
        <v>96</v>
      </c>
      <c r="HG7" s="41"/>
      <c r="HH7" s="41"/>
      <c r="HI7" s="41"/>
      <c r="HJ7" s="42"/>
      <c r="HK7" s="6"/>
      <c r="HL7" s="6" t="s">
        <v>132</v>
      </c>
      <c r="HM7" s="6"/>
      <c r="HN7" s="40" t="s">
        <v>97</v>
      </c>
      <c r="HO7" s="41"/>
      <c r="HP7" s="41"/>
      <c r="HQ7" s="41"/>
      <c r="HR7" s="42"/>
      <c r="HS7" s="6"/>
      <c r="HT7" s="6" t="s">
        <v>132</v>
      </c>
      <c r="HU7" s="6"/>
      <c r="HV7" s="40" t="s">
        <v>98</v>
      </c>
      <c r="HW7" s="41"/>
      <c r="HX7" s="41"/>
      <c r="HY7" s="41"/>
      <c r="HZ7" s="42"/>
      <c r="IA7" s="6"/>
      <c r="IB7" s="6" t="s">
        <v>132</v>
      </c>
      <c r="IC7" s="6"/>
      <c r="ID7" s="40" t="s">
        <v>99</v>
      </c>
      <c r="IE7" s="41"/>
      <c r="IF7" s="41"/>
      <c r="IG7" s="41"/>
      <c r="IH7" s="42"/>
      <c r="II7" s="6"/>
      <c r="IJ7" s="6" t="s">
        <v>132</v>
      </c>
      <c r="IK7" s="6"/>
      <c r="IL7" s="40" t="s">
        <v>100</v>
      </c>
      <c r="IM7" s="41"/>
      <c r="IN7" s="41"/>
      <c r="IO7" s="41"/>
      <c r="IP7" s="42"/>
      <c r="IQ7" s="6"/>
    </row>
    <row r="8" spans="1:251" ht="15.6" thickTop="1" thickBot="1">
      <c r="A8" s="11" t="s">
        <v>12</v>
      </c>
      <c r="B8" s="14" t="s">
        <v>13</v>
      </c>
      <c r="C8" s="11" t="s">
        <v>26</v>
      </c>
      <c r="D8" s="11" t="s">
        <v>20</v>
      </c>
      <c r="E8" s="11" t="s">
        <v>19</v>
      </c>
      <c r="F8" s="11" t="s">
        <v>37</v>
      </c>
      <c r="G8" s="11" t="s">
        <v>38</v>
      </c>
      <c r="H8" s="6"/>
      <c r="I8" s="6"/>
      <c r="J8" s="6"/>
      <c r="L8" s="11" t="s">
        <v>12</v>
      </c>
      <c r="M8" s="14" t="s">
        <v>13</v>
      </c>
      <c r="N8" s="11" t="s">
        <v>26</v>
      </c>
      <c r="O8" s="11" t="s">
        <v>20</v>
      </c>
      <c r="P8" s="11" t="s">
        <v>19</v>
      </c>
      <c r="Q8" s="11" t="s">
        <v>37</v>
      </c>
      <c r="R8" s="11" t="s">
        <v>38</v>
      </c>
      <c r="S8" s="6"/>
      <c r="T8" s="11" t="s">
        <v>12</v>
      </c>
      <c r="U8" s="14" t="s">
        <v>13</v>
      </c>
      <c r="V8" s="11" t="s">
        <v>26</v>
      </c>
      <c r="W8" s="11" t="s">
        <v>20</v>
      </c>
      <c r="X8" s="11" t="s">
        <v>19</v>
      </c>
      <c r="Y8" s="11" t="s">
        <v>37</v>
      </c>
      <c r="Z8" s="11" t="s">
        <v>38</v>
      </c>
      <c r="AA8" s="6"/>
      <c r="AB8" s="11" t="s">
        <v>12</v>
      </c>
      <c r="AC8" s="14" t="s">
        <v>13</v>
      </c>
      <c r="AD8" s="11" t="s">
        <v>26</v>
      </c>
      <c r="AE8" s="11" t="s">
        <v>20</v>
      </c>
      <c r="AF8" s="11" t="s">
        <v>19</v>
      </c>
      <c r="AG8" s="11" t="s">
        <v>37</v>
      </c>
      <c r="AH8" s="11" t="s">
        <v>38</v>
      </c>
      <c r="AI8" s="6"/>
      <c r="AJ8" s="11" t="s">
        <v>12</v>
      </c>
      <c r="AK8" s="14" t="s">
        <v>13</v>
      </c>
      <c r="AL8" s="11" t="s">
        <v>26</v>
      </c>
      <c r="AM8" s="11" t="s">
        <v>20</v>
      </c>
      <c r="AN8" s="11" t="s">
        <v>19</v>
      </c>
      <c r="AO8" s="11" t="s">
        <v>37</v>
      </c>
      <c r="AP8" s="11" t="s">
        <v>38</v>
      </c>
      <c r="AQ8" s="6"/>
      <c r="AR8" s="11" t="s">
        <v>12</v>
      </c>
      <c r="AS8" s="14" t="s">
        <v>13</v>
      </c>
      <c r="AT8" s="11" t="s">
        <v>26</v>
      </c>
      <c r="AU8" s="11" t="s">
        <v>20</v>
      </c>
      <c r="AV8" s="11" t="s">
        <v>19</v>
      </c>
      <c r="AW8" s="11" t="s">
        <v>37</v>
      </c>
      <c r="AX8" s="11" t="s">
        <v>38</v>
      </c>
      <c r="AY8" s="6"/>
      <c r="AZ8" s="11" t="s">
        <v>12</v>
      </c>
      <c r="BA8" s="14" t="s">
        <v>13</v>
      </c>
      <c r="BB8" s="11" t="s">
        <v>26</v>
      </c>
      <c r="BC8" s="11" t="s">
        <v>20</v>
      </c>
      <c r="BD8" s="11" t="s">
        <v>19</v>
      </c>
      <c r="BE8" s="11" t="s">
        <v>37</v>
      </c>
      <c r="BF8" s="11" t="s">
        <v>38</v>
      </c>
      <c r="BG8" s="6"/>
      <c r="BH8" s="11" t="s">
        <v>12</v>
      </c>
      <c r="BI8" s="14" t="s">
        <v>13</v>
      </c>
      <c r="BJ8" s="11" t="s">
        <v>26</v>
      </c>
      <c r="BK8" s="11" t="s">
        <v>20</v>
      </c>
      <c r="BL8" s="11" t="s">
        <v>19</v>
      </c>
      <c r="BM8" s="11" t="s">
        <v>37</v>
      </c>
      <c r="BN8" s="11" t="s">
        <v>38</v>
      </c>
      <c r="BO8" s="6"/>
      <c r="BP8" s="11" t="s">
        <v>12</v>
      </c>
      <c r="BQ8" s="14" t="s">
        <v>13</v>
      </c>
      <c r="BR8" s="11" t="s">
        <v>26</v>
      </c>
      <c r="BS8" s="11" t="s">
        <v>20</v>
      </c>
      <c r="BT8" s="11" t="s">
        <v>19</v>
      </c>
      <c r="BU8" s="11" t="s">
        <v>37</v>
      </c>
      <c r="BV8" s="11" t="s">
        <v>38</v>
      </c>
      <c r="BW8" s="6"/>
      <c r="BX8" s="11" t="s">
        <v>12</v>
      </c>
      <c r="BY8" s="14" t="s">
        <v>13</v>
      </c>
      <c r="BZ8" s="11" t="s">
        <v>26</v>
      </c>
      <c r="CA8" s="11" t="s">
        <v>20</v>
      </c>
      <c r="CB8" s="11" t="s">
        <v>19</v>
      </c>
      <c r="CC8" s="11" t="s">
        <v>37</v>
      </c>
      <c r="CD8" s="11" t="s">
        <v>38</v>
      </c>
      <c r="CE8" s="6"/>
      <c r="CF8" s="11" t="s">
        <v>12</v>
      </c>
      <c r="CG8" s="14" t="s">
        <v>13</v>
      </c>
      <c r="CH8" s="11" t="s">
        <v>26</v>
      </c>
      <c r="CI8" s="11" t="s">
        <v>20</v>
      </c>
      <c r="CJ8" s="11" t="s">
        <v>19</v>
      </c>
      <c r="CK8" s="11" t="s">
        <v>37</v>
      </c>
      <c r="CL8" s="11" t="s">
        <v>38</v>
      </c>
      <c r="CM8" s="6"/>
      <c r="CN8" s="11" t="s">
        <v>12</v>
      </c>
      <c r="CO8" s="14" t="s">
        <v>13</v>
      </c>
      <c r="CP8" s="11" t="s">
        <v>26</v>
      </c>
      <c r="CQ8" s="11" t="s">
        <v>20</v>
      </c>
      <c r="CR8" s="11" t="s">
        <v>19</v>
      </c>
      <c r="CS8" s="11" t="s">
        <v>37</v>
      </c>
      <c r="CT8" s="11" t="s">
        <v>38</v>
      </c>
      <c r="CU8" s="6"/>
      <c r="CV8" s="11" t="s">
        <v>12</v>
      </c>
      <c r="CW8" s="14" t="s">
        <v>13</v>
      </c>
      <c r="CX8" s="11" t="s">
        <v>26</v>
      </c>
      <c r="CY8" s="11" t="s">
        <v>20</v>
      </c>
      <c r="CZ8" s="11" t="s">
        <v>19</v>
      </c>
      <c r="DA8" s="11" t="s">
        <v>37</v>
      </c>
      <c r="DB8" s="11" t="s">
        <v>38</v>
      </c>
      <c r="DC8" s="6"/>
      <c r="DD8" s="11" t="s">
        <v>12</v>
      </c>
      <c r="DE8" s="14" t="s">
        <v>13</v>
      </c>
      <c r="DF8" s="11" t="s">
        <v>26</v>
      </c>
      <c r="DG8" s="11" t="s">
        <v>20</v>
      </c>
      <c r="DH8" s="11" t="s">
        <v>19</v>
      </c>
      <c r="DI8" s="11" t="s">
        <v>37</v>
      </c>
      <c r="DJ8" s="11" t="s">
        <v>38</v>
      </c>
      <c r="DK8" s="6"/>
      <c r="DL8" s="11" t="s">
        <v>12</v>
      </c>
      <c r="DM8" s="14" t="s">
        <v>13</v>
      </c>
      <c r="DN8" s="11" t="s">
        <v>26</v>
      </c>
      <c r="DO8" s="11" t="s">
        <v>20</v>
      </c>
      <c r="DP8" s="11" t="s">
        <v>19</v>
      </c>
      <c r="DQ8" s="11" t="s">
        <v>37</v>
      </c>
      <c r="DR8" s="11" t="s">
        <v>38</v>
      </c>
      <c r="DS8" s="6"/>
      <c r="DT8" s="11" t="s">
        <v>12</v>
      </c>
      <c r="DU8" s="14" t="s">
        <v>13</v>
      </c>
      <c r="DV8" s="11" t="s">
        <v>26</v>
      </c>
      <c r="DW8" s="11" t="s">
        <v>20</v>
      </c>
      <c r="DX8" s="11" t="s">
        <v>19</v>
      </c>
      <c r="DY8" s="11" t="s">
        <v>37</v>
      </c>
      <c r="DZ8" s="11" t="s">
        <v>38</v>
      </c>
      <c r="EA8" s="6"/>
      <c r="EB8" s="11" t="s">
        <v>12</v>
      </c>
      <c r="EC8" s="14" t="s">
        <v>13</v>
      </c>
      <c r="ED8" s="11" t="s">
        <v>26</v>
      </c>
      <c r="EE8" s="11" t="s">
        <v>20</v>
      </c>
      <c r="EF8" s="11" t="s">
        <v>19</v>
      </c>
      <c r="EG8" s="11" t="s">
        <v>37</v>
      </c>
      <c r="EH8" s="11" t="s">
        <v>38</v>
      </c>
      <c r="EI8" s="6"/>
      <c r="EJ8" s="11" t="s">
        <v>12</v>
      </c>
      <c r="EK8" s="14" t="s">
        <v>13</v>
      </c>
      <c r="EL8" s="11" t="s">
        <v>26</v>
      </c>
      <c r="EM8" s="11" t="s">
        <v>20</v>
      </c>
      <c r="EN8" s="11" t="s">
        <v>19</v>
      </c>
      <c r="EO8" s="11" t="s">
        <v>37</v>
      </c>
      <c r="EP8" s="11" t="s">
        <v>38</v>
      </c>
      <c r="EQ8" s="6"/>
      <c r="ER8" s="11" t="s">
        <v>12</v>
      </c>
      <c r="ES8" s="14" t="s">
        <v>13</v>
      </c>
      <c r="ET8" s="11" t="s">
        <v>26</v>
      </c>
      <c r="EU8" s="11" t="s">
        <v>20</v>
      </c>
      <c r="EV8" s="11" t="s">
        <v>19</v>
      </c>
      <c r="EW8" s="11" t="s">
        <v>37</v>
      </c>
      <c r="EX8" s="11" t="s">
        <v>38</v>
      </c>
      <c r="EY8" s="6"/>
      <c r="EZ8" s="11" t="s">
        <v>12</v>
      </c>
      <c r="FA8" s="14" t="s">
        <v>13</v>
      </c>
      <c r="FB8" s="11" t="s">
        <v>26</v>
      </c>
      <c r="FC8" s="11" t="s">
        <v>20</v>
      </c>
      <c r="FD8" s="11" t="s">
        <v>19</v>
      </c>
      <c r="FE8" s="11" t="s">
        <v>37</v>
      </c>
      <c r="FF8" s="11" t="s">
        <v>38</v>
      </c>
      <c r="FG8" s="6"/>
      <c r="FH8" s="11" t="s">
        <v>12</v>
      </c>
      <c r="FI8" s="14" t="s">
        <v>13</v>
      </c>
      <c r="FJ8" s="11" t="s">
        <v>26</v>
      </c>
      <c r="FK8" s="11" t="s">
        <v>20</v>
      </c>
      <c r="FL8" s="11" t="s">
        <v>19</v>
      </c>
      <c r="FM8" s="11" t="s">
        <v>37</v>
      </c>
      <c r="FN8" s="11" t="s">
        <v>38</v>
      </c>
      <c r="FO8" s="6"/>
      <c r="FP8" s="11" t="s">
        <v>12</v>
      </c>
      <c r="FQ8" s="14" t="s">
        <v>13</v>
      </c>
      <c r="FR8" s="11" t="s">
        <v>26</v>
      </c>
      <c r="FS8" s="11" t="s">
        <v>20</v>
      </c>
      <c r="FT8" s="11" t="s">
        <v>19</v>
      </c>
      <c r="FU8" s="11" t="s">
        <v>37</v>
      </c>
      <c r="FV8" s="11" t="s">
        <v>38</v>
      </c>
      <c r="FW8" s="6"/>
      <c r="FX8" s="11" t="s">
        <v>12</v>
      </c>
      <c r="FY8" s="14" t="s">
        <v>13</v>
      </c>
      <c r="FZ8" s="11" t="s">
        <v>26</v>
      </c>
      <c r="GA8" s="11" t="s">
        <v>20</v>
      </c>
      <c r="GB8" s="11" t="s">
        <v>19</v>
      </c>
      <c r="GC8" s="11" t="s">
        <v>37</v>
      </c>
      <c r="GD8" s="11" t="s">
        <v>38</v>
      </c>
      <c r="GE8" s="6"/>
      <c r="GF8" s="11" t="s">
        <v>12</v>
      </c>
      <c r="GG8" s="14" t="s">
        <v>13</v>
      </c>
      <c r="GH8" s="11" t="s">
        <v>26</v>
      </c>
      <c r="GI8" s="11" t="s">
        <v>20</v>
      </c>
      <c r="GJ8" s="11" t="s">
        <v>19</v>
      </c>
      <c r="GK8" s="11" t="s">
        <v>37</v>
      </c>
      <c r="GL8" s="11" t="s">
        <v>38</v>
      </c>
      <c r="GM8" s="6"/>
      <c r="GN8" s="11" t="s">
        <v>12</v>
      </c>
      <c r="GO8" s="14" t="s">
        <v>13</v>
      </c>
      <c r="GP8" s="11" t="s">
        <v>26</v>
      </c>
      <c r="GQ8" s="11" t="s">
        <v>20</v>
      </c>
      <c r="GR8" s="11" t="s">
        <v>19</v>
      </c>
      <c r="GS8" s="11" t="s">
        <v>37</v>
      </c>
      <c r="GT8" s="11" t="s">
        <v>38</v>
      </c>
      <c r="GU8" s="6"/>
      <c r="GV8" s="11" t="s">
        <v>12</v>
      </c>
      <c r="GW8" s="14" t="s">
        <v>13</v>
      </c>
      <c r="GX8" s="11" t="s">
        <v>26</v>
      </c>
      <c r="GY8" s="11" t="s">
        <v>20</v>
      </c>
      <c r="GZ8" s="11" t="s">
        <v>19</v>
      </c>
      <c r="HA8" s="11" t="s">
        <v>37</v>
      </c>
      <c r="HB8" s="11" t="s">
        <v>38</v>
      </c>
      <c r="HC8" s="6"/>
      <c r="HD8" s="11" t="s">
        <v>12</v>
      </c>
      <c r="HE8" s="14" t="s">
        <v>13</v>
      </c>
      <c r="HF8" s="11" t="s">
        <v>26</v>
      </c>
      <c r="HG8" s="11" t="s">
        <v>20</v>
      </c>
      <c r="HH8" s="11" t="s">
        <v>19</v>
      </c>
      <c r="HI8" s="11" t="s">
        <v>37</v>
      </c>
      <c r="HJ8" s="11" t="s">
        <v>38</v>
      </c>
      <c r="HK8" s="6"/>
      <c r="HL8" s="11" t="s">
        <v>12</v>
      </c>
      <c r="HM8" s="14" t="s">
        <v>13</v>
      </c>
      <c r="HN8" s="11" t="s">
        <v>26</v>
      </c>
      <c r="HO8" s="11" t="s">
        <v>20</v>
      </c>
      <c r="HP8" s="11" t="s">
        <v>19</v>
      </c>
      <c r="HQ8" s="11" t="s">
        <v>37</v>
      </c>
      <c r="HR8" s="11" t="s">
        <v>38</v>
      </c>
      <c r="HS8" s="6"/>
      <c r="HT8" s="11" t="s">
        <v>12</v>
      </c>
      <c r="HU8" s="14" t="s">
        <v>13</v>
      </c>
      <c r="HV8" s="11" t="s">
        <v>26</v>
      </c>
      <c r="HW8" s="11" t="s">
        <v>20</v>
      </c>
      <c r="HX8" s="11" t="s">
        <v>19</v>
      </c>
      <c r="HY8" s="11" t="s">
        <v>37</v>
      </c>
      <c r="HZ8" s="11" t="s">
        <v>38</v>
      </c>
      <c r="IA8" s="6"/>
      <c r="IB8" s="11" t="s">
        <v>12</v>
      </c>
      <c r="IC8" s="14" t="s">
        <v>13</v>
      </c>
      <c r="ID8" s="11" t="s">
        <v>26</v>
      </c>
      <c r="IE8" s="11" t="s">
        <v>20</v>
      </c>
      <c r="IF8" s="11" t="s">
        <v>19</v>
      </c>
      <c r="IG8" s="11" t="s">
        <v>37</v>
      </c>
      <c r="IH8" s="11" t="s">
        <v>38</v>
      </c>
      <c r="II8" s="6"/>
      <c r="IJ8" s="11" t="s">
        <v>12</v>
      </c>
      <c r="IK8" s="14" t="s">
        <v>13</v>
      </c>
      <c r="IL8" s="11" t="s">
        <v>26</v>
      </c>
      <c r="IM8" s="11" t="s">
        <v>20</v>
      </c>
      <c r="IN8" s="11" t="s">
        <v>19</v>
      </c>
      <c r="IO8" s="11" t="s">
        <v>37</v>
      </c>
      <c r="IP8" s="11" t="s">
        <v>38</v>
      </c>
      <c r="IQ8" s="6"/>
    </row>
    <row r="9" spans="1:251" ht="15" thickTop="1">
      <c r="A9" s="9" t="s">
        <v>14</v>
      </c>
      <c r="B9" s="15">
        <f>B17</f>
        <v>9.9534981835129432E-2</v>
      </c>
      <c r="C9" s="15">
        <v>0</v>
      </c>
      <c r="D9" s="9">
        <v>0</v>
      </c>
      <c r="E9" s="9" cm="1">
        <f t="array" ref="E9">VLOOKUP($B$15,'qx Malaria'!$B$32:$I$61,(H9),FALSE)/(1-'qx(1) cambodia'!D9*INDEX($A$8:$B$13,H9,2))</f>
        <v>1.63E-4</v>
      </c>
      <c r="F9" s="9" t="e">
        <f>'Life Table'!#REF!</f>
        <v>#REF!</v>
      </c>
      <c r="G9" s="9" t="e">
        <f>(E9*$B$9)/F9</f>
        <v>#REF!</v>
      </c>
      <c r="H9" s="6">
        <f t="shared" ref="H9:H40" si="0">IF(C9&gt;=70,6,IF(C9&gt;=50,5,IF(C9&gt;=15,4,IF(C9&gt;=5,3,2))))</f>
        <v>2</v>
      </c>
      <c r="I9" s="6">
        <f>'qx Malaria'!C32/(1-'qx(1) cambodia'!D9*'qx(1) cambodia'!B9)</f>
        <v>1.3650000000000001E-4</v>
      </c>
      <c r="J9" s="6">
        <f>'qx Malaria'!C42/(1-'qx(1) cambodia'!D9*'qx(1) cambodia'!B9)</f>
        <v>1.63E-4</v>
      </c>
      <c r="L9" s="9" t="s">
        <v>14</v>
      </c>
      <c r="M9" s="15">
        <v>0.23607526504755894</v>
      </c>
      <c r="N9" s="15">
        <v>0</v>
      </c>
      <c r="O9" s="9">
        <v>0</v>
      </c>
      <c r="P9" s="9">
        <v>1.3650000000000001E-4</v>
      </c>
      <c r="Q9" s="9">
        <v>9.1851660000000002E-2</v>
      </c>
      <c r="R9" s="9">
        <v>3.5082951880229272E-4</v>
      </c>
      <c r="S9" s="6">
        <v>2</v>
      </c>
      <c r="T9" s="9" t="s">
        <v>14</v>
      </c>
      <c r="U9" s="15">
        <v>0.22762221996334486</v>
      </c>
      <c r="V9" s="15">
        <v>0</v>
      </c>
      <c r="W9" s="9">
        <v>0</v>
      </c>
      <c r="X9" s="9">
        <v>1.1230000000000001E-4</v>
      </c>
      <c r="Y9" s="9">
        <v>9.2024439999999999E-2</v>
      </c>
      <c r="Z9" s="9">
        <v>2.7777376642426323E-4</v>
      </c>
      <c r="AA9" s="6">
        <v>2</v>
      </c>
      <c r="AB9" s="9" t="s">
        <v>14</v>
      </c>
      <c r="AC9" s="15">
        <v>0.23637916435433792</v>
      </c>
      <c r="AD9" s="15">
        <v>0</v>
      </c>
      <c r="AE9" s="9">
        <v>0</v>
      </c>
      <c r="AF9" s="9">
        <v>9.9300000000000001E-5</v>
      </c>
      <c r="AG9" s="9">
        <v>9.2079279999999999E-2</v>
      </c>
      <c r="AH9" s="9">
        <v>2.5491566637343124E-4</v>
      </c>
      <c r="AI9" s="6">
        <v>2</v>
      </c>
      <c r="AJ9" s="9" t="s">
        <v>14</v>
      </c>
      <c r="AK9" s="15">
        <v>0.22783719647298917</v>
      </c>
      <c r="AL9" s="15">
        <v>0</v>
      </c>
      <c r="AM9" s="9">
        <v>0</v>
      </c>
      <c r="AN9" s="9">
        <v>1.126E-4</v>
      </c>
      <c r="AO9" s="9">
        <v>9.2687270000000002E-2</v>
      </c>
      <c r="AP9" s="9">
        <v>2.7678524054984658E-4</v>
      </c>
      <c r="AQ9" s="6">
        <v>2</v>
      </c>
      <c r="AR9" s="9" t="s">
        <v>14</v>
      </c>
      <c r="AS9" s="15">
        <v>0.222148667735109</v>
      </c>
      <c r="AT9" s="15">
        <v>0</v>
      </c>
      <c r="AU9" s="9">
        <v>0</v>
      </c>
      <c r="AV9" s="9">
        <v>9.9600000000000009E-5</v>
      </c>
      <c r="AW9" s="9">
        <v>9.4162380000000004E-2</v>
      </c>
      <c r="AX9" s="9">
        <v>2.3497714593043271E-4</v>
      </c>
      <c r="AY9" s="6">
        <v>2</v>
      </c>
      <c r="AZ9" s="9" t="s">
        <v>14</v>
      </c>
      <c r="BA9" s="15">
        <v>0.22144305273880327</v>
      </c>
      <c r="BB9" s="15">
        <v>0</v>
      </c>
      <c r="BC9" s="9">
        <v>0</v>
      </c>
      <c r="BD9" s="9">
        <v>9.09E-5</v>
      </c>
      <c r="BE9" s="9">
        <v>9.4496789999999997E-2</v>
      </c>
      <c r="BF9" s="9">
        <v>2.1301436264615145E-4</v>
      </c>
      <c r="BG9" s="6">
        <v>2</v>
      </c>
      <c r="BH9" s="9" t="s">
        <v>14</v>
      </c>
      <c r="BI9" s="15">
        <v>0.21984258882908247</v>
      </c>
      <c r="BJ9" s="15">
        <v>0</v>
      </c>
      <c r="BK9" s="9">
        <v>0</v>
      </c>
      <c r="BL9" s="9">
        <v>8.6099999999999992E-5</v>
      </c>
      <c r="BM9" s="9">
        <v>9.4915689999999997E-2</v>
      </c>
      <c r="BN9" s="9">
        <v>1.99423792822704E-4</v>
      </c>
      <c r="BO9" s="6">
        <v>2</v>
      </c>
      <c r="BP9" s="9" t="s">
        <v>14</v>
      </c>
      <c r="BQ9" s="15">
        <v>0.21710455403549134</v>
      </c>
      <c r="BR9" s="15">
        <v>0</v>
      </c>
      <c r="BS9" s="9">
        <v>0</v>
      </c>
      <c r="BT9" s="9">
        <v>1.0060000000000001E-4</v>
      </c>
      <c r="BU9" s="9">
        <v>9.4403509999999996E-2</v>
      </c>
      <c r="BV9" s="9">
        <v>2.3135493728962441E-4</v>
      </c>
      <c r="BW9" s="6">
        <v>2</v>
      </c>
      <c r="BX9" s="9" t="s">
        <v>14</v>
      </c>
      <c r="BY9" s="15">
        <v>0.21980061005278684</v>
      </c>
      <c r="BZ9" s="15">
        <v>0</v>
      </c>
      <c r="CA9" s="9">
        <v>0</v>
      </c>
      <c r="CB9" s="9">
        <v>7.5400000000000003E-5</v>
      </c>
      <c r="CC9" s="9">
        <v>9.2935599999999993E-2</v>
      </c>
      <c r="CD9" s="9">
        <v>1.7832742240842184E-4</v>
      </c>
      <c r="CE9" s="6">
        <v>2</v>
      </c>
      <c r="CF9" s="9" t="s">
        <v>14</v>
      </c>
      <c r="CG9" s="15">
        <v>0.21181384026514172</v>
      </c>
      <c r="CH9" s="15">
        <v>0</v>
      </c>
      <c r="CI9" s="9">
        <v>0</v>
      </c>
      <c r="CJ9" s="9">
        <v>7.5799999999999999E-5</v>
      </c>
      <c r="CK9" s="9">
        <v>8.9822250000000006E-2</v>
      </c>
      <c r="CL9" s="9">
        <v>1.787473492603196E-4</v>
      </c>
      <c r="CM9" s="6">
        <v>2</v>
      </c>
      <c r="CN9" s="9" t="s">
        <v>14</v>
      </c>
      <c r="CO9" s="15">
        <v>0.20973845611578845</v>
      </c>
      <c r="CP9" s="15">
        <v>0</v>
      </c>
      <c r="CQ9" s="9">
        <v>0</v>
      </c>
      <c r="CR9" s="9">
        <v>1.63E-4</v>
      </c>
      <c r="CS9" s="9">
        <v>8.4835720000000003E-2</v>
      </c>
      <c r="CT9" s="9">
        <v>4.0298318145792268E-4</v>
      </c>
      <c r="CU9" s="6">
        <v>2</v>
      </c>
      <c r="CV9" s="9" t="s">
        <v>14</v>
      </c>
      <c r="CW9" s="15">
        <v>0.2012371113928707</v>
      </c>
      <c r="CX9" s="15">
        <v>0</v>
      </c>
      <c r="CY9" s="9">
        <v>0</v>
      </c>
      <c r="CZ9" s="9">
        <v>1.038E-4</v>
      </c>
      <c r="DA9" s="9">
        <v>7.7444579999999999E-2</v>
      </c>
      <c r="DB9" s="9">
        <v>2.6972077532837001E-4</v>
      </c>
      <c r="DC9" s="6">
        <v>2</v>
      </c>
      <c r="DD9" s="9" t="s">
        <v>14</v>
      </c>
      <c r="DE9" s="15">
        <v>0.19698197525526351</v>
      </c>
      <c r="DF9" s="15">
        <v>0</v>
      </c>
      <c r="DG9" s="9">
        <v>0</v>
      </c>
      <c r="DH9" s="9">
        <v>1.11E-4</v>
      </c>
      <c r="DI9" s="9">
        <v>6.9979830000000007E-2</v>
      </c>
      <c r="DJ9" s="9">
        <v>3.1244716160834122E-4</v>
      </c>
      <c r="DK9" s="6">
        <v>2</v>
      </c>
      <c r="DL9" s="9" t="s">
        <v>14</v>
      </c>
      <c r="DM9" s="15">
        <v>0.1835531604298688</v>
      </c>
      <c r="DN9" s="15">
        <v>0</v>
      </c>
      <c r="DO9" s="9">
        <v>0</v>
      </c>
      <c r="DP9" s="9">
        <v>1.5970000000000001E-4</v>
      </c>
      <c r="DQ9" s="9">
        <v>6.3361990000000007E-2</v>
      </c>
      <c r="DR9" s="9">
        <v>4.6263445514653257E-4</v>
      </c>
      <c r="DS9" s="6">
        <v>2</v>
      </c>
      <c r="DT9" s="9" t="s">
        <v>14</v>
      </c>
      <c r="DU9" s="15">
        <v>0.17497952673640682</v>
      </c>
      <c r="DV9" s="15">
        <v>0</v>
      </c>
      <c r="DW9" s="9">
        <v>0</v>
      </c>
      <c r="DX9" s="9">
        <v>1.2850000000000001E-4</v>
      </c>
      <c r="DY9" s="9">
        <v>5.7810319999999998E-2</v>
      </c>
      <c r="DZ9" s="9">
        <v>3.8894213326666033E-4</v>
      </c>
      <c r="EA9" s="6">
        <v>2</v>
      </c>
      <c r="EB9" s="9" t="s">
        <v>14</v>
      </c>
      <c r="EC9" s="15">
        <v>0.16585923653165846</v>
      </c>
      <c r="ED9" s="15">
        <v>0</v>
      </c>
      <c r="EE9" s="9">
        <v>0</v>
      </c>
      <c r="EF9" s="9">
        <v>8.2600000000000002E-5</v>
      </c>
      <c r="EG9" s="9">
        <v>5.3194659999999998E-2</v>
      </c>
      <c r="EH9" s="9">
        <v>2.5754413953421249E-4</v>
      </c>
      <c r="EI9" s="6">
        <v>2</v>
      </c>
      <c r="EJ9" s="9" t="s">
        <v>14</v>
      </c>
      <c r="EK9" s="15">
        <v>0.1572194897010436</v>
      </c>
      <c r="EL9" s="15">
        <v>0</v>
      </c>
      <c r="EM9" s="9">
        <v>0</v>
      </c>
      <c r="EN9" s="9">
        <v>1.3300000000000001E-4</v>
      </c>
      <c r="EO9" s="9">
        <v>4.9349839999999999E-2</v>
      </c>
      <c r="EP9" s="9">
        <v>4.2371347364528032E-4</v>
      </c>
      <c r="EQ9" s="6">
        <v>2</v>
      </c>
      <c r="ER9" s="9" t="s">
        <v>14</v>
      </c>
      <c r="ES9" s="15">
        <v>0.14705751879800166</v>
      </c>
      <c r="ET9" s="15">
        <v>0</v>
      </c>
      <c r="EU9" s="9">
        <v>0</v>
      </c>
      <c r="EV9" s="9">
        <v>6.8300000000000007E-5</v>
      </c>
      <c r="EW9" s="9">
        <v>4.601732E-2</v>
      </c>
      <c r="EX9" s="9">
        <v>2.1826626439574304E-4</v>
      </c>
      <c r="EY9" s="6">
        <v>2</v>
      </c>
      <c r="EZ9" s="9" t="s">
        <v>14</v>
      </c>
      <c r="FA9" s="15">
        <v>0.13755562142669675</v>
      </c>
      <c r="FB9" s="15">
        <v>0</v>
      </c>
      <c r="FC9" s="9">
        <v>0</v>
      </c>
      <c r="FD9" s="9">
        <v>7.3700000000000002E-5</v>
      </c>
      <c r="FE9" s="9">
        <v>4.2764789999999997E-2</v>
      </c>
      <c r="FF9" s="9">
        <v>2.3706065899417611E-4</v>
      </c>
      <c r="FG9" s="6">
        <v>2</v>
      </c>
      <c r="FH9" s="9" t="s">
        <v>14</v>
      </c>
      <c r="FI9" s="15">
        <v>0.12856879323244863</v>
      </c>
      <c r="FJ9" s="15">
        <v>0</v>
      </c>
      <c r="FK9" s="9">
        <v>0</v>
      </c>
      <c r="FL9" s="9">
        <v>8.570000000000001E-5</v>
      </c>
      <c r="FM9" s="9">
        <v>3.9727980000000003E-2</v>
      </c>
      <c r="FN9" s="9">
        <v>2.7734472228441637E-4</v>
      </c>
      <c r="FO9" s="6">
        <v>2</v>
      </c>
      <c r="FP9" s="9" t="s">
        <v>14</v>
      </c>
      <c r="FQ9" s="15">
        <v>0.12006487782741637</v>
      </c>
      <c r="FR9" s="15">
        <v>0</v>
      </c>
      <c r="FS9" s="9">
        <v>0</v>
      </c>
      <c r="FT9" s="9">
        <v>4.5999999999999993E-5</v>
      </c>
      <c r="FU9" s="9">
        <v>3.6853080000000003E-2</v>
      </c>
      <c r="FV9" s="9">
        <v>1.4986493340749679E-4</v>
      </c>
      <c r="FW9" s="6">
        <v>2</v>
      </c>
      <c r="FX9" s="9" t="s">
        <v>14</v>
      </c>
      <c r="FY9" s="15">
        <v>0.11228537905904368</v>
      </c>
      <c r="FZ9" s="15">
        <v>0</v>
      </c>
      <c r="GA9" s="9">
        <v>0</v>
      </c>
      <c r="GB9" s="9">
        <v>4.1100000000000003E-5</v>
      </c>
      <c r="GC9" s="9">
        <v>3.4377419999999999E-2</v>
      </c>
      <c r="GD9" s="9">
        <v>1.3424303159826118E-4</v>
      </c>
      <c r="GE9" s="6">
        <v>2</v>
      </c>
      <c r="GF9" s="9" t="s">
        <v>14</v>
      </c>
      <c r="GG9" s="15">
        <v>0.10460921561406844</v>
      </c>
      <c r="GH9" s="15">
        <v>0</v>
      </c>
      <c r="GI9" s="9">
        <v>0</v>
      </c>
      <c r="GJ9" s="9">
        <v>1.88E-5</v>
      </c>
      <c r="GK9" s="9">
        <v>3.1898870000000003E-2</v>
      </c>
      <c r="GL9" s="9">
        <v>6.1652756149182912E-5</v>
      </c>
      <c r="GM9" s="6">
        <v>2</v>
      </c>
      <c r="GN9" s="9" t="s">
        <v>14</v>
      </c>
      <c r="GO9" s="15">
        <v>9.8333668521351725E-2</v>
      </c>
      <c r="GP9" s="15">
        <v>0</v>
      </c>
      <c r="GQ9" s="9">
        <v>0</v>
      </c>
      <c r="GR9" s="9">
        <v>1.03E-5</v>
      </c>
      <c r="GS9" s="9">
        <v>3.0117930000000001E-2</v>
      </c>
      <c r="GT9" s="9">
        <v>3.3629030473539273E-5</v>
      </c>
      <c r="GU9" s="6">
        <v>2</v>
      </c>
      <c r="GV9" s="9" t="s">
        <v>14</v>
      </c>
      <c r="GW9" s="15">
        <v>9.2692881293754081E-2</v>
      </c>
      <c r="GX9" s="15">
        <v>0</v>
      </c>
      <c r="GY9" s="9">
        <v>0</v>
      </c>
      <c r="GZ9" s="9">
        <v>1.42E-5</v>
      </c>
      <c r="HA9" s="9">
        <v>2.844348E-2</v>
      </c>
      <c r="HB9" s="9">
        <v>4.6275593365203827E-5</v>
      </c>
      <c r="HC9" s="6">
        <v>2</v>
      </c>
      <c r="HD9" s="9" t="s">
        <v>14</v>
      </c>
      <c r="HE9" s="15">
        <v>8.8038253141480616E-2</v>
      </c>
      <c r="HF9" s="15">
        <v>0</v>
      </c>
      <c r="HG9" s="9">
        <v>0</v>
      </c>
      <c r="HH9" s="9">
        <v>1.63E-5</v>
      </c>
      <c r="HI9" s="9">
        <v>2.7039859999999999E-2</v>
      </c>
      <c r="HJ9" s="9">
        <v>5.3070671453407454E-5</v>
      </c>
      <c r="HK9" s="6">
        <v>2</v>
      </c>
      <c r="HL9" s="9" t="s">
        <v>14</v>
      </c>
      <c r="HM9" s="15">
        <v>8.3954768261617962E-2</v>
      </c>
      <c r="HN9" s="15">
        <v>0</v>
      </c>
      <c r="HO9" s="9">
        <v>0</v>
      </c>
      <c r="HP9" s="9">
        <v>1.08E-5</v>
      </c>
      <c r="HQ9" s="9">
        <v>2.586107E-2</v>
      </c>
      <c r="HR9" s="9">
        <v>3.5060865510416775E-5</v>
      </c>
      <c r="HS9" s="6">
        <v>2</v>
      </c>
      <c r="HT9" s="9" t="s">
        <v>14</v>
      </c>
      <c r="HU9" s="15">
        <v>8.0331925964601703E-2</v>
      </c>
      <c r="HV9" s="15">
        <v>0</v>
      </c>
      <c r="HW9" s="9">
        <v>0</v>
      </c>
      <c r="HX9" s="9">
        <v>1.6799999999999998E-5</v>
      </c>
      <c r="HY9" s="9">
        <v>2.4746600000000001E-2</v>
      </c>
      <c r="HZ9" s="9">
        <v>5.4535829415164444E-5</v>
      </c>
      <c r="IA9" s="6">
        <v>2</v>
      </c>
      <c r="IB9" s="9" t="s">
        <v>14</v>
      </c>
      <c r="IC9" s="15">
        <v>7.7122020818804038E-2</v>
      </c>
      <c r="ID9" s="15">
        <v>0</v>
      </c>
      <c r="IE9" s="9">
        <v>0</v>
      </c>
      <c r="IF9" s="9">
        <v>7.1999999999999997E-6</v>
      </c>
      <c r="IG9" s="9">
        <v>2.3747029999999999E-2</v>
      </c>
      <c r="IH9" s="9">
        <v>2.3383073584165643E-5</v>
      </c>
      <c r="II9" s="6">
        <v>2</v>
      </c>
      <c r="IJ9" s="9" t="s">
        <v>14</v>
      </c>
      <c r="IK9" s="15">
        <v>7.414806663424145E-2</v>
      </c>
      <c r="IL9" s="15">
        <v>0</v>
      </c>
      <c r="IM9" s="9">
        <v>0</v>
      </c>
      <c r="IN9" s="9">
        <v>6.1E-6</v>
      </c>
      <c r="IO9" s="9">
        <v>2.2835230000000001E-2</v>
      </c>
      <c r="IP9" s="9">
        <v>1.9807254250072051E-5</v>
      </c>
      <c r="IQ9" s="6">
        <v>2</v>
      </c>
    </row>
    <row r="10" spans="1:251">
      <c r="A10" s="9" t="s">
        <v>15</v>
      </c>
      <c r="B10" s="15">
        <f t="shared" ref="B10:B13" si="1">B18</f>
        <v>5.1208309314181411E-2</v>
      </c>
      <c r="C10" s="15">
        <f>C9+1</f>
        <v>1</v>
      </c>
      <c r="D10" s="9">
        <f>D9+0.2</f>
        <v>0.2</v>
      </c>
      <c r="E10" s="9" cm="1">
        <f t="array" ref="E10">VLOOKUP($B$15,'qx Malaria'!$B$32:$I$61,(H10),FALSE)/(1-'qx(1) cambodia'!D10*INDEX($A$8:$B$13,H10,2))</f>
        <v>1.6631074744518872E-4</v>
      </c>
      <c r="F10" s="9">
        <f>'Life Table'!D8813</f>
        <v>2.8911989999999999E-2</v>
      </c>
      <c r="G10" s="9">
        <f>(E10*$B$9)/F10</f>
        <v>5.725561341832112E-4</v>
      </c>
      <c r="H10" s="6">
        <f t="shared" si="0"/>
        <v>2</v>
      </c>
      <c r="I10" s="6">
        <f>'qx Malaria'!C32/(1-'qx(1) cambodia'!D10*'qx(1) cambodia'!B9)</f>
        <v>1.3927249709367033E-4</v>
      </c>
      <c r="J10" s="6">
        <f>'qx Malaria'!C42/(1-'qx(1) cambodia'!D10*'qx(1) cambodia'!B9)</f>
        <v>1.6631074744518872E-4</v>
      </c>
      <c r="L10" s="9" t="s">
        <v>15</v>
      </c>
      <c r="M10" s="15">
        <v>6.1369121267541682E-2</v>
      </c>
      <c r="N10" s="15">
        <v>1</v>
      </c>
      <c r="O10" s="9">
        <v>0.2</v>
      </c>
      <c r="P10" s="9">
        <v>1.4326422812530298E-4</v>
      </c>
      <c r="Q10" s="9">
        <v>9.0743300000000002E-3</v>
      </c>
      <c r="R10" s="9">
        <v>3.7271226224431827E-3</v>
      </c>
      <c r="S10" s="6">
        <v>2</v>
      </c>
      <c r="T10" s="9" t="s">
        <v>15</v>
      </c>
      <c r="U10" s="15">
        <v>5.6406680823938293E-2</v>
      </c>
      <c r="V10" s="15">
        <v>1</v>
      </c>
      <c r="W10" s="9">
        <v>0.2</v>
      </c>
      <c r="X10" s="9">
        <v>1.1765623466541396E-4</v>
      </c>
      <c r="Y10" s="9">
        <v>9.3065700000000001E-3</v>
      </c>
      <c r="Z10" s="9">
        <v>2.8776631269167674E-3</v>
      </c>
      <c r="AA10" s="6">
        <v>2</v>
      </c>
      <c r="AB10" s="9" t="s">
        <v>15</v>
      </c>
      <c r="AC10" s="15">
        <v>6.1409088547058399E-2</v>
      </c>
      <c r="AD10" s="15">
        <v>1</v>
      </c>
      <c r="AE10" s="9">
        <v>0.2</v>
      </c>
      <c r="AF10" s="9">
        <v>1.0422743898606369E-4</v>
      </c>
      <c r="AG10" s="9">
        <v>9.3574799999999996E-3</v>
      </c>
      <c r="AH10" s="9">
        <v>2.6328877999545262E-3</v>
      </c>
      <c r="AI10" s="6">
        <v>2</v>
      </c>
      <c r="AJ10" s="9" t="s">
        <v>15</v>
      </c>
      <c r="AK10" s="15">
        <v>5.6727962164206835E-2</v>
      </c>
      <c r="AL10" s="15">
        <v>1</v>
      </c>
      <c r="AM10" s="9">
        <v>0.2</v>
      </c>
      <c r="AN10" s="9">
        <v>1.1797585773559483E-4</v>
      </c>
      <c r="AO10" s="9">
        <v>9.5972699999999998E-3</v>
      </c>
      <c r="AP10" s="9">
        <v>2.8007223593765874E-3</v>
      </c>
      <c r="AQ10" s="6">
        <v>2</v>
      </c>
      <c r="AR10" s="9" t="s">
        <v>15</v>
      </c>
      <c r="AS10" s="15">
        <v>5.3467132601564771E-2</v>
      </c>
      <c r="AT10" s="15">
        <v>1</v>
      </c>
      <c r="AU10" s="9">
        <v>0.2</v>
      </c>
      <c r="AV10" s="9">
        <v>1.0423095349095517E-4</v>
      </c>
      <c r="AW10" s="9">
        <v>1.0258979999999999E-2</v>
      </c>
      <c r="AX10" s="9">
        <v>2.2570243293949109E-3</v>
      </c>
      <c r="AY10" s="6">
        <v>2</v>
      </c>
      <c r="AZ10" s="9" t="s">
        <v>15</v>
      </c>
      <c r="BA10" s="15">
        <v>5.2957935238027831E-2</v>
      </c>
      <c r="BB10" s="15">
        <v>1</v>
      </c>
      <c r="BC10" s="9">
        <v>0.2</v>
      </c>
      <c r="BD10" s="9">
        <v>9.511239585843885E-5</v>
      </c>
      <c r="BE10" s="9">
        <v>1.034618E-2</v>
      </c>
      <c r="BF10" s="9">
        <v>2.0357251944383538E-3</v>
      </c>
      <c r="BG10" s="6">
        <v>2</v>
      </c>
      <c r="BH10" s="9" t="s">
        <v>15</v>
      </c>
      <c r="BI10" s="15">
        <v>5.2494096937445556E-2</v>
      </c>
      <c r="BJ10" s="15">
        <v>1</v>
      </c>
      <c r="BK10" s="9">
        <v>0.2</v>
      </c>
      <c r="BL10" s="9">
        <v>9.0059795728473171E-5</v>
      </c>
      <c r="BM10" s="9">
        <v>1.0515760000000001E-2</v>
      </c>
      <c r="BN10" s="9">
        <v>1.8827910338735272E-3</v>
      </c>
      <c r="BO10" s="6">
        <v>2</v>
      </c>
      <c r="BP10" s="9" t="s">
        <v>15</v>
      </c>
      <c r="BQ10" s="15">
        <v>5.1667826223460001E-2</v>
      </c>
      <c r="BR10" s="15">
        <v>1</v>
      </c>
      <c r="BS10" s="9">
        <v>0.2</v>
      </c>
      <c r="BT10" s="9">
        <v>1.0516642182182724E-4</v>
      </c>
      <c r="BU10" s="9">
        <v>1.0520420000000001E-2</v>
      </c>
      <c r="BV10" s="9">
        <v>2.1702659313160657E-3</v>
      </c>
      <c r="BW10" s="6">
        <v>2</v>
      </c>
      <c r="BX10" s="9" t="s">
        <v>15</v>
      </c>
      <c r="BY10" s="15">
        <v>5.4236247022446449E-2</v>
      </c>
      <c r="BZ10" s="15">
        <v>1</v>
      </c>
      <c r="CA10" s="9">
        <v>0.2</v>
      </c>
      <c r="CB10" s="9">
        <v>7.8867003077912019E-5</v>
      </c>
      <c r="CC10" s="9">
        <v>1.0224219999999999E-2</v>
      </c>
      <c r="CD10" s="9">
        <v>1.6954853660778113E-3</v>
      </c>
      <c r="CE10" s="6">
        <v>2</v>
      </c>
      <c r="CF10" s="9" t="s">
        <v>15</v>
      </c>
      <c r="CG10" s="15">
        <v>5.0997112817427137E-2</v>
      </c>
      <c r="CH10" s="15">
        <v>1</v>
      </c>
      <c r="CI10" s="9">
        <v>0.2</v>
      </c>
      <c r="CJ10" s="9">
        <v>7.9153146380797097E-5</v>
      </c>
      <c r="CK10" s="9">
        <v>9.6467099999999993E-3</v>
      </c>
      <c r="CL10" s="9">
        <v>1.7379740765489518E-3</v>
      </c>
      <c r="CM10" s="6">
        <v>2</v>
      </c>
      <c r="CN10" s="9" t="s">
        <v>15</v>
      </c>
      <c r="CO10" s="15">
        <v>5.1208309314181411E-2</v>
      </c>
      <c r="CP10" s="15">
        <v>1</v>
      </c>
      <c r="CQ10" s="9">
        <v>0.2</v>
      </c>
      <c r="CR10" s="9">
        <v>1.701368479640785E-4</v>
      </c>
      <c r="CS10" s="9">
        <v>8.8099400000000005E-3</v>
      </c>
      <c r="CT10" s="9">
        <v>4.0504520825785928E-3</v>
      </c>
      <c r="CU10" s="6">
        <v>2</v>
      </c>
      <c r="CV10" s="9" t="s">
        <v>15</v>
      </c>
      <c r="CW10" s="15">
        <v>4.8134587813864926E-2</v>
      </c>
      <c r="CX10" s="15">
        <v>1</v>
      </c>
      <c r="CY10" s="9">
        <v>0.2</v>
      </c>
      <c r="CZ10" s="9">
        <v>1.0815287440689593E-4</v>
      </c>
      <c r="DA10" s="9">
        <v>7.4091699999999996E-3</v>
      </c>
      <c r="DB10" s="9">
        <v>2.9374912486121486E-3</v>
      </c>
      <c r="DC10" s="6">
        <v>2</v>
      </c>
      <c r="DD10" s="9" t="s">
        <v>15</v>
      </c>
      <c r="DE10" s="15">
        <v>4.760011556256627E-2</v>
      </c>
      <c r="DF10" s="15">
        <v>1</v>
      </c>
      <c r="DG10" s="9">
        <v>0.2</v>
      </c>
      <c r="DH10" s="9">
        <v>1.1555234586684616E-4</v>
      </c>
      <c r="DI10" s="9">
        <v>6.1802699999999999E-3</v>
      </c>
      <c r="DJ10" s="9">
        <v>3.6829668176682801E-3</v>
      </c>
      <c r="DK10" s="6">
        <v>2</v>
      </c>
      <c r="DL10" s="9" t="s">
        <v>15</v>
      </c>
      <c r="DM10" s="15">
        <v>4.2255798638555553E-2</v>
      </c>
      <c r="DN10" s="15">
        <v>1</v>
      </c>
      <c r="DO10" s="9">
        <v>0.2</v>
      </c>
      <c r="DP10" s="9">
        <v>1.6578611299928025E-4</v>
      </c>
      <c r="DQ10" s="9">
        <v>5.19689E-3</v>
      </c>
      <c r="DR10" s="9">
        <v>5.855533789709085E-3</v>
      </c>
      <c r="DS10" s="6">
        <v>2</v>
      </c>
      <c r="DT10" s="9" t="s">
        <v>15</v>
      </c>
      <c r="DU10" s="15">
        <v>3.9862688421316461E-2</v>
      </c>
      <c r="DV10" s="15">
        <v>1</v>
      </c>
      <c r="DW10" s="9">
        <v>0.2</v>
      </c>
      <c r="DX10" s="9">
        <v>1.3316005674177375E-4</v>
      </c>
      <c r="DY10" s="9">
        <v>4.4222300000000001E-3</v>
      </c>
      <c r="DZ10" s="9">
        <v>5.2688991094693507E-3</v>
      </c>
      <c r="EA10" s="6">
        <v>2</v>
      </c>
      <c r="EB10" s="9" t="s">
        <v>15</v>
      </c>
      <c r="EC10" s="15">
        <v>3.743603209750368E-2</v>
      </c>
      <c r="ED10" s="15">
        <v>1</v>
      </c>
      <c r="EE10" s="9">
        <v>0.2</v>
      </c>
      <c r="EF10" s="9">
        <v>8.5434003726380053E-5</v>
      </c>
      <c r="EG10" s="9">
        <v>3.77714E-3</v>
      </c>
      <c r="EH10" s="9">
        <v>3.7515206298681697E-3</v>
      </c>
      <c r="EI10" s="6">
        <v>2</v>
      </c>
      <c r="EJ10" s="9" t="s">
        <v>15</v>
      </c>
      <c r="EK10" s="15">
        <v>3.5645039223643593E-2</v>
      </c>
      <c r="EL10" s="15">
        <v>1</v>
      </c>
      <c r="EM10" s="9">
        <v>0.2</v>
      </c>
      <c r="EN10" s="9">
        <v>1.3731780711220959E-4</v>
      </c>
      <c r="EO10" s="9">
        <v>3.3158300000000001E-3</v>
      </c>
      <c r="EP10" s="9">
        <v>6.5108994010693935E-3</v>
      </c>
      <c r="EQ10" s="6">
        <v>2</v>
      </c>
      <c r="ER10" s="9" t="s">
        <v>15</v>
      </c>
      <c r="ES10" s="15">
        <v>3.253180814300527E-2</v>
      </c>
      <c r="ET10" s="15">
        <v>1</v>
      </c>
      <c r="EU10" s="9">
        <v>0.2</v>
      </c>
      <c r="EV10" s="9">
        <v>7.0369678050545496E-5</v>
      </c>
      <c r="EW10" s="9">
        <v>2.9692299999999998E-3</v>
      </c>
      <c r="EX10" s="9">
        <v>3.4852100553771251E-3</v>
      </c>
      <c r="EY10" s="6">
        <v>2</v>
      </c>
      <c r="EZ10" s="9" t="s">
        <v>15</v>
      </c>
      <c r="FA10" s="15">
        <v>3.0073910690813666E-2</v>
      </c>
      <c r="FB10" s="15">
        <v>1</v>
      </c>
      <c r="FC10" s="9">
        <v>0.2</v>
      </c>
      <c r="FD10" s="9">
        <v>7.5784928589377949E-5</v>
      </c>
      <c r="FE10" s="9">
        <v>2.6066700000000002E-3</v>
      </c>
      <c r="FF10" s="9">
        <v>3.999218522824032E-3</v>
      </c>
      <c r="FG10" s="6">
        <v>2</v>
      </c>
      <c r="FH10" s="9" t="s">
        <v>15</v>
      </c>
      <c r="FI10" s="15">
        <v>2.7740383962883919E-2</v>
      </c>
      <c r="FJ10" s="15">
        <v>1</v>
      </c>
      <c r="FK10" s="9">
        <v>0.2</v>
      </c>
      <c r="FL10" s="9">
        <v>8.7961829247370634E-5</v>
      </c>
      <c r="FM10" s="9">
        <v>2.3773700000000002E-3</v>
      </c>
      <c r="FN10" s="9">
        <v>4.7569987998726101E-3</v>
      </c>
      <c r="FO10" s="6">
        <v>2</v>
      </c>
      <c r="FP10" s="9" t="s">
        <v>15</v>
      </c>
      <c r="FQ10" s="15">
        <v>2.5641804001181989E-2</v>
      </c>
      <c r="FR10" s="15">
        <v>1</v>
      </c>
      <c r="FS10" s="9">
        <v>0.2</v>
      </c>
      <c r="FT10" s="9">
        <v>4.7131774140800922E-5</v>
      </c>
      <c r="FU10" s="9">
        <v>2.0403299999999999E-3</v>
      </c>
      <c r="FV10" s="9">
        <v>2.7735075718166402E-3</v>
      </c>
      <c r="FW10" s="6">
        <v>2</v>
      </c>
      <c r="FX10" s="9" t="s">
        <v>15</v>
      </c>
      <c r="FY10" s="15">
        <v>2.3778796612936581E-2</v>
      </c>
      <c r="FZ10" s="15">
        <v>1</v>
      </c>
      <c r="GA10" s="9">
        <v>0.2</v>
      </c>
      <c r="GB10" s="9">
        <v>4.2044189552220273E-5</v>
      </c>
      <c r="GC10" s="9">
        <v>1.9496100000000001E-3</v>
      </c>
      <c r="GD10" s="9">
        <v>2.4214831484765348E-3</v>
      </c>
      <c r="GE10" s="6">
        <v>2</v>
      </c>
      <c r="GF10" s="9" t="s">
        <v>15</v>
      </c>
      <c r="GG10" s="15">
        <v>2.1889840682216999E-2</v>
      </c>
      <c r="GH10" s="15">
        <v>1</v>
      </c>
      <c r="GI10" s="9">
        <v>0.2</v>
      </c>
      <c r="GJ10" s="9">
        <v>1.920173570204389E-5</v>
      </c>
      <c r="GK10" s="9">
        <v>1.64281E-3</v>
      </c>
      <c r="GL10" s="9">
        <v>1.222708962216851E-3</v>
      </c>
      <c r="GM10" s="6">
        <v>2</v>
      </c>
      <c r="GN10" s="9" t="s">
        <v>15</v>
      </c>
      <c r="GO10" s="15">
        <v>2.0417590321223145E-2</v>
      </c>
      <c r="GP10" s="15">
        <v>1</v>
      </c>
      <c r="GQ10" s="9">
        <v>0.2</v>
      </c>
      <c r="GR10" s="9">
        <v>1.0506631116293136E-5</v>
      </c>
      <c r="GS10" s="9">
        <v>1.58069E-3</v>
      </c>
      <c r="GT10" s="9">
        <v>6.5361050013961559E-4</v>
      </c>
      <c r="GU10" s="6">
        <v>2</v>
      </c>
      <c r="GV10" s="9" t="s">
        <v>15</v>
      </c>
      <c r="GW10" s="15">
        <v>1.9086817125440581E-2</v>
      </c>
      <c r="GX10" s="15">
        <v>1</v>
      </c>
      <c r="GY10" s="9">
        <v>0.2</v>
      </c>
      <c r="GZ10" s="9">
        <v>1.4468220203572324E-5</v>
      </c>
      <c r="HA10" s="9">
        <v>1.4042200000000001E-3</v>
      </c>
      <c r="HB10" s="9">
        <v>9.550505033838172E-4</v>
      </c>
      <c r="HC10" s="6">
        <v>2</v>
      </c>
      <c r="HD10" s="9" t="s">
        <v>15</v>
      </c>
      <c r="HE10" s="15">
        <v>1.8009853749978988E-2</v>
      </c>
      <c r="HF10" s="15">
        <v>1</v>
      </c>
      <c r="HG10" s="9">
        <v>0.2</v>
      </c>
      <c r="HH10" s="9">
        <v>1.6592148758512608E-5</v>
      </c>
      <c r="HI10" s="9">
        <v>1.25384E-3</v>
      </c>
      <c r="HJ10" s="9">
        <v>1.1650161045771679E-3</v>
      </c>
      <c r="HK10" s="6">
        <v>2</v>
      </c>
      <c r="HL10" s="9" t="s">
        <v>15</v>
      </c>
      <c r="HM10" s="15">
        <v>1.7089816009326464E-2</v>
      </c>
      <c r="HN10" s="15">
        <v>1</v>
      </c>
      <c r="HO10" s="9">
        <v>0.2</v>
      </c>
      <c r="HP10" s="9">
        <v>1.0984439209666273E-5</v>
      </c>
      <c r="HQ10" s="9">
        <v>1.19242E-3</v>
      </c>
      <c r="HR10" s="9">
        <v>7.7338190262773348E-4</v>
      </c>
      <c r="HS10" s="6">
        <v>2</v>
      </c>
      <c r="HT10" s="9" t="s">
        <v>15</v>
      </c>
      <c r="HU10" s="15">
        <v>1.6213519086466732E-2</v>
      </c>
      <c r="HV10" s="15">
        <v>1</v>
      </c>
      <c r="HW10" s="9">
        <v>0.2</v>
      </c>
      <c r="HX10" s="9">
        <v>1.707432264451498E-5</v>
      </c>
      <c r="HY10" s="9">
        <v>1.11812E-3</v>
      </c>
      <c r="HZ10" s="9">
        <v>1.2267137897317816E-3</v>
      </c>
      <c r="IA10" s="6">
        <v>2</v>
      </c>
      <c r="IB10" s="9" t="s">
        <v>15</v>
      </c>
      <c r="IC10" s="15">
        <v>1.5492514827881831E-2</v>
      </c>
      <c r="ID10" s="15">
        <v>1</v>
      </c>
      <c r="IE10" s="9">
        <v>0.2</v>
      </c>
      <c r="IF10" s="9">
        <v>7.3127955135682124E-6</v>
      </c>
      <c r="IG10" s="9">
        <v>1.0246599999999999E-3</v>
      </c>
      <c r="IH10" s="9">
        <v>5.5040459063598109E-4</v>
      </c>
      <c r="II10" s="6">
        <v>2</v>
      </c>
      <c r="IJ10" s="9" t="s">
        <v>15</v>
      </c>
      <c r="IK10" s="15">
        <v>1.4844062186442408E-2</v>
      </c>
      <c r="IL10" s="15">
        <v>1</v>
      </c>
      <c r="IM10" s="9">
        <v>0.2</v>
      </c>
      <c r="IN10" s="9">
        <v>6.1918223309566314E-6</v>
      </c>
      <c r="IO10" s="9">
        <v>9.5786999999999999E-4</v>
      </c>
      <c r="IP10" s="9">
        <v>4.7930476451204916E-4</v>
      </c>
      <c r="IQ10" s="6">
        <v>2</v>
      </c>
    </row>
    <row r="11" spans="1:251">
      <c r="A11" s="9" t="s">
        <v>16</v>
      </c>
      <c r="B11" s="15">
        <f t="shared" si="1"/>
        <v>0.28417174744276741</v>
      </c>
      <c r="C11" s="15">
        <f t="shared" ref="C11:C74" si="2">C10+1</f>
        <v>2</v>
      </c>
      <c r="D11" s="9">
        <f t="shared" ref="D11:D13" si="3">D10+0.2</f>
        <v>0.4</v>
      </c>
      <c r="E11" s="9" cm="1">
        <f t="array" ref="E11">VLOOKUP($B$15,'qx Malaria'!$B$32:$I$61,(H11),FALSE)/(1-'qx(1) cambodia'!D11*INDEX($A$8:$B$13,H11,2))</f>
        <v>1.6975877461923163E-4</v>
      </c>
      <c r="F11" s="9">
        <f>'Life Table'!D8814</f>
        <v>2.3719629999999998E-2</v>
      </c>
      <c r="G11" s="9">
        <f>(E11*$B$9)/F11</f>
        <v>7.1236088202383644E-4</v>
      </c>
      <c r="H11" s="6">
        <f t="shared" si="0"/>
        <v>2</v>
      </c>
      <c r="I11" s="6"/>
      <c r="J11" s="6"/>
      <c r="L11" s="9" t="s">
        <v>16</v>
      </c>
      <c r="M11" s="15">
        <v>0.3442557612574807</v>
      </c>
      <c r="N11" s="15">
        <v>2</v>
      </c>
      <c r="O11" s="9">
        <v>0.4</v>
      </c>
      <c r="P11" s="9">
        <v>1.5073380962338784E-4</v>
      </c>
      <c r="Q11" s="9">
        <v>8.6484300000000004E-3</v>
      </c>
      <c r="R11" s="9">
        <v>4.1145646155972323E-3</v>
      </c>
      <c r="S11" s="6">
        <v>2</v>
      </c>
      <c r="T11" s="9" t="s">
        <v>16</v>
      </c>
      <c r="U11" s="15">
        <v>0.31126500232130083</v>
      </c>
      <c r="V11" s="15">
        <v>2</v>
      </c>
      <c r="W11" s="9">
        <v>0.4</v>
      </c>
      <c r="X11" s="9">
        <v>1.2354899896771185E-4</v>
      </c>
      <c r="Y11" s="9">
        <v>8.7391699999999992E-3</v>
      </c>
      <c r="Z11" s="9">
        <v>3.2179826481553253E-3</v>
      </c>
      <c r="AA11" s="6">
        <v>2</v>
      </c>
      <c r="AB11" s="9" t="s">
        <v>16</v>
      </c>
      <c r="AC11" s="15">
        <v>0.33425051752405577</v>
      </c>
      <c r="AD11" s="15">
        <v>2</v>
      </c>
      <c r="AE11" s="9">
        <v>0.4</v>
      </c>
      <c r="AF11" s="9">
        <v>1.0966942700418757E-4</v>
      </c>
      <c r="AG11" s="9">
        <v>8.7500600000000005E-3</v>
      </c>
      <c r="AH11" s="9">
        <v>2.9626731142950924E-3</v>
      </c>
      <c r="AI11" s="6">
        <v>2</v>
      </c>
      <c r="AJ11" s="9" t="s">
        <v>16</v>
      </c>
      <c r="AK11" s="15">
        <v>0.3610660694868062</v>
      </c>
      <c r="AL11" s="15">
        <v>2</v>
      </c>
      <c r="AM11" s="9">
        <v>0.4</v>
      </c>
      <c r="AN11" s="9">
        <v>1.2389077031057629E-4</v>
      </c>
      <c r="AO11" s="9">
        <v>8.8735800000000007E-3</v>
      </c>
      <c r="AP11" s="9">
        <v>3.1810076402580181E-3</v>
      </c>
      <c r="AQ11" s="6">
        <v>2</v>
      </c>
      <c r="AR11" s="9" t="s">
        <v>16</v>
      </c>
      <c r="AS11" s="15">
        <v>0.33820061636886156</v>
      </c>
      <c r="AT11" s="15">
        <v>2</v>
      </c>
      <c r="AU11" s="9">
        <v>0.4</v>
      </c>
      <c r="AV11" s="9">
        <v>1.0931354319441768E-4</v>
      </c>
      <c r="AW11" s="9">
        <v>9.20816E-3</v>
      </c>
      <c r="AX11" s="9">
        <v>2.6372106898711772E-3</v>
      </c>
      <c r="AY11" s="6">
        <v>2</v>
      </c>
      <c r="AZ11" s="9" t="s">
        <v>16</v>
      </c>
      <c r="BA11" s="15">
        <v>0.26970076044995339</v>
      </c>
      <c r="BB11" s="15">
        <v>2</v>
      </c>
      <c r="BC11" s="9">
        <v>0.4</v>
      </c>
      <c r="BD11" s="9">
        <v>9.9734176173719199E-5</v>
      </c>
      <c r="BE11" s="9">
        <v>9.2790200000000007E-3</v>
      </c>
      <c r="BF11" s="9">
        <v>2.3801479503544548E-3</v>
      </c>
      <c r="BG11" s="6">
        <v>2</v>
      </c>
      <c r="BH11" s="9" t="s">
        <v>16</v>
      </c>
      <c r="BI11" s="15">
        <v>0.26758270189730926</v>
      </c>
      <c r="BJ11" s="15">
        <v>2</v>
      </c>
      <c r="BK11" s="9">
        <v>0.4</v>
      </c>
      <c r="BL11" s="9">
        <v>9.4401377266959717E-5</v>
      </c>
      <c r="BM11" s="9">
        <v>9.3600599999999999E-3</v>
      </c>
      <c r="BN11" s="9">
        <v>2.2172339886068378E-3</v>
      </c>
      <c r="BO11" s="6">
        <v>2</v>
      </c>
      <c r="BP11" s="9" t="s">
        <v>16</v>
      </c>
      <c r="BQ11" s="15">
        <v>0.26580542478539793</v>
      </c>
      <c r="BR11" s="15">
        <v>2</v>
      </c>
      <c r="BS11" s="9">
        <v>0.4</v>
      </c>
      <c r="BT11" s="9">
        <v>1.1016711275348963E-4</v>
      </c>
      <c r="BU11" s="9">
        <v>9.2914099999999999E-3</v>
      </c>
      <c r="BV11" s="9">
        <v>2.5741821622040201E-3</v>
      </c>
      <c r="BW11" s="6">
        <v>2</v>
      </c>
      <c r="BX11" s="9" t="s">
        <v>16</v>
      </c>
      <c r="BY11" s="15">
        <v>0.29087213448032467</v>
      </c>
      <c r="BZ11" s="15">
        <v>2</v>
      </c>
      <c r="CA11" s="9">
        <v>0.4</v>
      </c>
      <c r="CB11" s="9">
        <v>8.2668209118485822E-5</v>
      </c>
      <c r="CC11" s="9">
        <v>9.0542899999999996E-3</v>
      </c>
      <c r="CD11" s="9">
        <v>2.0068412648826732E-3</v>
      </c>
      <c r="CE11" s="6">
        <v>2</v>
      </c>
      <c r="CF11" s="9" t="s">
        <v>16</v>
      </c>
      <c r="CG11" s="15">
        <v>0.30092335910431711</v>
      </c>
      <c r="CH11" s="15">
        <v>2</v>
      </c>
      <c r="CI11" s="9">
        <v>0.4</v>
      </c>
      <c r="CJ11" s="9">
        <v>8.281668831611068E-5</v>
      </c>
      <c r="CK11" s="9">
        <v>8.5652899999999997E-3</v>
      </c>
      <c r="CL11" s="9">
        <v>2.0480008021067234E-3</v>
      </c>
      <c r="CM11" s="6">
        <v>2</v>
      </c>
      <c r="CN11" s="9" t="s">
        <v>16</v>
      </c>
      <c r="CO11" s="15">
        <v>0.28417174744276741</v>
      </c>
      <c r="CP11" s="15">
        <v>2</v>
      </c>
      <c r="CQ11" s="9">
        <v>0.4</v>
      </c>
      <c r="CR11" s="9">
        <v>1.7792727694710919E-4</v>
      </c>
      <c r="CS11" s="9">
        <v>7.80725E-3</v>
      </c>
      <c r="CT11" s="9">
        <v>4.779940743254411E-3</v>
      </c>
      <c r="CU11" s="6">
        <v>2</v>
      </c>
      <c r="CV11" s="9" t="s">
        <v>16</v>
      </c>
      <c r="CW11" s="15">
        <v>0.2878902910283645</v>
      </c>
      <c r="CX11" s="15">
        <v>2</v>
      </c>
      <c r="CY11" s="9">
        <v>0.4</v>
      </c>
      <c r="CZ11" s="9">
        <v>1.1288680589290212E-4</v>
      </c>
      <c r="DA11" s="9">
        <v>6.7282399999999999E-3</v>
      </c>
      <c r="DB11" s="9">
        <v>3.3763680743040259E-3</v>
      </c>
      <c r="DC11" s="6">
        <v>2</v>
      </c>
      <c r="DD11" s="9" t="s">
        <v>16</v>
      </c>
      <c r="DE11" s="15">
        <v>0.27192983186878972</v>
      </c>
      <c r="DF11" s="15">
        <v>2</v>
      </c>
      <c r="DG11" s="9">
        <v>0.4</v>
      </c>
      <c r="DH11" s="9">
        <v>1.2049406344996268E-4</v>
      </c>
      <c r="DI11" s="9">
        <v>5.7347500000000003E-3</v>
      </c>
      <c r="DJ11" s="9">
        <v>4.1388305723713669E-3</v>
      </c>
      <c r="DK11" s="6">
        <v>2</v>
      </c>
      <c r="DL11" s="9" t="s">
        <v>16</v>
      </c>
      <c r="DM11" s="15">
        <v>0.24344517174611224</v>
      </c>
      <c r="DN11" s="15">
        <v>2</v>
      </c>
      <c r="DO11" s="9">
        <v>0.4</v>
      </c>
      <c r="DP11" s="9">
        <v>1.7235448410898556E-4</v>
      </c>
      <c r="DQ11" s="9">
        <v>4.8982299999999999E-3</v>
      </c>
      <c r="DR11" s="9">
        <v>6.4587024848698198E-3</v>
      </c>
      <c r="DS11" s="6">
        <v>2</v>
      </c>
      <c r="DT11" s="9" t="s">
        <v>16</v>
      </c>
      <c r="DU11" s="15">
        <v>0.23527028201012601</v>
      </c>
      <c r="DV11" s="15">
        <v>2</v>
      </c>
      <c r="DW11" s="9">
        <v>0.4</v>
      </c>
      <c r="DX11" s="9">
        <v>1.3817082631924812E-4</v>
      </c>
      <c r="DY11" s="9">
        <v>4.2393400000000003E-3</v>
      </c>
      <c r="DZ11" s="9">
        <v>5.7030258950969484E-3</v>
      </c>
      <c r="EA11" s="6">
        <v>2</v>
      </c>
      <c r="EB11" s="9" t="s">
        <v>16</v>
      </c>
      <c r="EC11" s="15">
        <v>0.22820327856567535</v>
      </c>
      <c r="ED11" s="15">
        <v>2</v>
      </c>
      <c r="EE11" s="9">
        <v>0.4</v>
      </c>
      <c r="EF11" s="9">
        <v>8.8469385922191755E-5</v>
      </c>
      <c r="EG11" s="9">
        <v>3.7035499999999999E-3</v>
      </c>
      <c r="EH11" s="9">
        <v>3.9619999204761319E-3</v>
      </c>
      <c r="EI11" s="6">
        <v>2</v>
      </c>
      <c r="EJ11" s="9" t="s">
        <v>16</v>
      </c>
      <c r="EK11" s="15">
        <v>0.22407399653410365</v>
      </c>
      <c r="EL11" s="15">
        <v>2</v>
      </c>
      <c r="EM11" s="9">
        <v>0.4</v>
      </c>
      <c r="EN11" s="9">
        <v>1.4192537394703295E-4</v>
      </c>
      <c r="EO11" s="9">
        <v>3.2935099999999999E-3</v>
      </c>
      <c r="EP11" s="9">
        <v>6.7749710392809824E-3</v>
      </c>
      <c r="EQ11" s="6">
        <v>2</v>
      </c>
      <c r="ER11" s="9" t="s">
        <v>16</v>
      </c>
      <c r="ES11" s="15">
        <v>0.21286914261678269</v>
      </c>
      <c r="ET11" s="15">
        <v>2</v>
      </c>
      <c r="EU11" s="9">
        <v>0.4</v>
      </c>
      <c r="EV11" s="9">
        <v>7.256870975986312E-5</v>
      </c>
      <c r="EW11" s="9">
        <v>2.97423E-3</v>
      </c>
      <c r="EX11" s="9">
        <v>3.5880797381701475E-3</v>
      </c>
      <c r="EY11" s="6">
        <v>2</v>
      </c>
      <c r="EZ11" s="9" t="s">
        <v>16</v>
      </c>
      <c r="FA11" s="15">
        <v>0.20692980781028569</v>
      </c>
      <c r="FB11" s="15">
        <v>2</v>
      </c>
      <c r="FC11" s="9">
        <v>0.4</v>
      </c>
      <c r="FD11" s="9">
        <v>7.7991254173471745E-5</v>
      </c>
      <c r="FE11" s="9">
        <v>2.64094E-3</v>
      </c>
      <c r="FF11" s="9">
        <v>4.0622412601874188E-3</v>
      </c>
      <c r="FG11" s="6">
        <v>2</v>
      </c>
      <c r="FH11" s="9" t="s">
        <v>16</v>
      </c>
      <c r="FI11" s="15">
        <v>0.19792488948555498</v>
      </c>
      <c r="FJ11" s="15">
        <v>2</v>
      </c>
      <c r="FK11" s="9">
        <v>0.4</v>
      </c>
      <c r="FL11" s="9">
        <v>9.0346285141469374E-5</v>
      </c>
      <c r="FM11" s="9">
        <v>2.3768499999999998E-3</v>
      </c>
      <c r="FN11" s="9">
        <v>4.8870197335437338E-3</v>
      </c>
      <c r="FO11" s="6">
        <v>2</v>
      </c>
      <c r="FP11" s="9" t="s">
        <v>16</v>
      </c>
      <c r="FQ11" s="15">
        <v>0.19103590305968554</v>
      </c>
      <c r="FR11" s="15">
        <v>2</v>
      </c>
      <c r="FS11" s="9">
        <v>0.4</v>
      </c>
      <c r="FT11" s="9">
        <v>4.8320644932127117E-5</v>
      </c>
      <c r="FU11" s="9">
        <v>2.10662E-3</v>
      </c>
      <c r="FV11" s="9">
        <v>2.7539909097596188E-3</v>
      </c>
      <c r="FW11" s="6">
        <v>2</v>
      </c>
      <c r="FX11" s="9" t="s">
        <v>16</v>
      </c>
      <c r="FY11" s="15">
        <v>0.18492818928264909</v>
      </c>
      <c r="FZ11" s="15">
        <v>2</v>
      </c>
      <c r="GA11" s="9">
        <v>0.4</v>
      </c>
      <c r="GB11" s="9">
        <v>4.3032780843595136E-5</v>
      </c>
      <c r="GC11" s="9">
        <v>1.93451E-3</v>
      </c>
      <c r="GD11" s="9">
        <v>2.4977653819250527E-3</v>
      </c>
      <c r="GE11" s="6">
        <v>2</v>
      </c>
      <c r="GF11" s="9" t="s">
        <v>16</v>
      </c>
      <c r="GG11" s="15">
        <v>0.17642650783582969</v>
      </c>
      <c r="GH11" s="15">
        <v>2</v>
      </c>
      <c r="GI11" s="9">
        <v>0.4</v>
      </c>
      <c r="GJ11" s="9">
        <v>1.9621015621486015E-5</v>
      </c>
      <c r="GK11" s="9">
        <v>1.7080299999999999E-3</v>
      </c>
      <c r="GL11" s="9">
        <v>1.2016996503076852E-3</v>
      </c>
      <c r="GM11" s="6">
        <v>2</v>
      </c>
      <c r="GN11" s="9" t="s">
        <v>16</v>
      </c>
      <c r="GO11" s="15">
        <v>0.17174764932483577</v>
      </c>
      <c r="GP11" s="15">
        <v>2</v>
      </c>
      <c r="GQ11" s="9">
        <v>0.4</v>
      </c>
      <c r="GR11" s="9">
        <v>1.0721722523439108E-5</v>
      </c>
      <c r="GS11" s="9">
        <v>1.5945499999999999E-3</v>
      </c>
      <c r="GT11" s="9">
        <v>6.6119363368835854E-4</v>
      </c>
      <c r="GU11" s="6">
        <v>2</v>
      </c>
      <c r="GV11" s="9" t="s">
        <v>16</v>
      </c>
      <c r="GW11" s="15">
        <v>0.16624080041287459</v>
      </c>
      <c r="GX11" s="15">
        <v>2</v>
      </c>
      <c r="GY11" s="9">
        <v>0.4</v>
      </c>
      <c r="GZ11" s="9">
        <v>1.4746768172678645E-5</v>
      </c>
      <c r="HA11" s="9">
        <v>1.45757E-3</v>
      </c>
      <c r="HB11" s="9">
        <v>9.3780774281620257E-4</v>
      </c>
      <c r="HC11" s="6">
        <v>2</v>
      </c>
      <c r="HD11" s="9" t="s">
        <v>16</v>
      </c>
      <c r="HE11" s="15">
        <v>0.16138845409479952</v>
      </c>
      <c r="HF11" s="15">
        <v>2</v>
      </c>
      <c r="HG11" s="9">
        <v>0.4</v>
      </c>
      <c r="HH11" s="9">
        <v>1.6894961146492143E-5</v>
      </c>
      <c r="HI11" s="9">
        <v>1.34056E-3</v>
      </c>
      <c r="HJ11" s="9">
        <v>1.1095384512668995E-3</v>
      </c>
      <c r="HK11" s="6">
        <v>2</v>
      </c>
      <c r="HL11" s="9" t="s">
        <v>16</v>
      </c>
      <c r="HM11" s="15">
        <v>0.15868147149906431</v>
      </c>
      <c r="HN11" s="15">
        <v>2</v>
      </c>
      <c r="HO11" s="9">
        <v>0.4</v>
      </c>
      <c r="HP11" s="9">
        <v>1.1175287467848058E-5</v>
      </c>
      <c r="HQ11" s="9">
        <v>1.2635700000000001E-3</v>
      </c>
      <c r="HR11" s="9">
        <v>7.4251420152436902E-4</v>
      </c>
      <c r="HS11" s="6">
        <v>2</v>
      </c>
      <c r="HT11" s="9" t="s">
        <v>16</v>
      </c>
      <c r="HU11" s="15">
        <v>0.15314253847327508</v>
      </c>
      <c r="HV11" s="15">
        <v>2</v>
      </c>
      <c r="HW11" s="9">
        <v>0.4</v>
      </c>
      <c r="HX11" s="9">
        <v>1.7357752681323166E-5</v>
      </c>
      <c r="HY11" s="9">
        <v>1.19111E-3</v>
      </c>
      <c r="HZ11" s="9">
        <v>1.170657372793377E-3</v>
      </c>
      <c r="IA11" s="6">
        <v>2</v>
      </c>
      <c r="IB11" s="9" t="s">
        <v>16</v>
      </c>
      <c r="IC11" s="15">
        <v>0.1495307087022667</v>
      </c>
      <c r="ID11" s="15">
        <v>2</v>
      </c>
      <c r="IE11" s="9">
        <v>0.4</v>
      </c>
      <c r="IF11" s="9">
        <v>7.4291813928174141E-6</v>
      </c>
      <c r="IG11" s="9">
        <v>1.11432E-3</v>
      </c>
      <c r="IH11" s="9">
        <v>5.1417320163286691E-4</v>
      </c>
      <c r="II11" s="6">
        <v>2</v>
      </c>
      <c r="IJ11" s="9" t="s">
        <v>16</v>
      </c>
      <c r="IK11" s="15">
        <v>0.14846722698141079</v>
      </c>
      <c r="IL11" s="15">
        <v>2</v>
      </c>
      <c r="IM11" s="9">
        <v>0.4</v>
      </c>
      <c r="IN11" s="9">
        <v>6.2864512834636712E-6</v>
      </c>
      <c r="IO11" s="9">
        <v>1.05189E-3</v>
      </c>
      <c r="IP11" s="9">
        <v>4.4313398611943927E-4</v>
      </c>
      <c r="IQ11" s="6">
        <v>2</v>
      </c>
    </row>
    <row r="12" spans="1:251">
      <c r="A12" s="9" t="s">
        <v>17</v>
      </c>
      <c r="B12" s="15">
        <f t="shared" si="1"/>
        <v>0.45456656219580427</v>
      </c>
      <c r="C12" s="15">
        <f t="shared" si="2"/>
        <v>3</v>
      </c>
      <c r="D12" s="9">
        <f t="shared" si="3"/>
        <v>0.60000000000000009</v>
      </c>
      <c r="E12" s="9" cm="1">
        <f t="array" ref="E12">VLOOKUP($B$15,'qx Malaria'!$B$32:$I$61,(H12),FALSE)/(1-'qx(1) cambodia'!D12*INDEX($A$8:$B$13,H12,2))</f>
        <v>1.7335280072259542E-4</v>
      </c>
      <c r="F12" s="9">
        <f>'Life Table'!D8815</f>
        <v>1.9494170000000002E-2</v>
      </c>
      <c r="G12" s="9">
        <f>(E12*$B$9)/F12</f>
        <v>8.8511939061741772E-4</v>
      </c>
      <c r="H12" s="6">
        <f t="shared" si="0"/>
        <v>2</v>
      </c>
      <c r="I12" s="6"/>
      <c r="J12" s="6"/>
      <c r="L12" s="9" t="s">
        <v>17</v>
      </c>
      <c r="M12" s="15">
        <v>0.49432543506834181</v>
      </c>
      <c r="N12" s="15">
        <v>3</v>
      </c>
      <c r="O12" s="9">
        <v>0.60000000000000009</v>
      </c>
      <c r="P12" s="9">
        <v>1.59025141450257E-4</v>
      </c>
      <c r="Q12" s="9">
        <v>8.1993199999999995E-3</v>
      </c>
      <c r="R12" s="9">
        <v>4.5786604763681594E-3</v>
      </c>
      <c r="S12" s="6">
        <v>2</v>
      </c>
      <c r="T12" s="9" t="s">
        <v>17</v>
      </c>
      <c r="U12" s="15">
        <v>0.46734428151484364</v>
      </c>
      <c r="V12" s="15">
        <v>3</v>
      </c>
      <c r="W12" s="9">
        <v>0.60000000000000009</v>
      </c>
      <c r="X12" s="9">
        <v>1.3006315899098396E-4</v>
      </c>
      <c r="Y12" s="9">
        <v>8.1976299999999992E-3</v>
      </c>
      <c r="Z12" s="9">
        <v>3.6114419637106395E-3</v>
      </c>
      <c r="AA12" s="6">
        <v>2</v>
      </c>
      <c r="AB12" s="9" t="s">
        <v>17</v>
      </c>
      <c r="AC12" s="15">
        <v>0.49125986339919314</v>
      </c>
      <c r="AD12" s="15">
        <v>3</v>
      </c>
      <c r="AE12" s="9">
        <v>0.60000000000000009</v>
      </c>
      <c r="AF12" s="9">
        <v>1.1571100197158833E-4</v>
      </c>
      <c r="AG12" s="9">
        <v>8.1509200000000007E-3</v>
      </c>
      <c r="AH12" s="9">
        <v>3.3556543252353348E-3</v>
      </c>
      <c r="AI12" s="6">
        <v>2</v>
      </c>
      <c r="AJ12" s="9" t="s">
        <v>17</v>
      </c>
      <c r="AK12" s="15">
        <v>0.48448520955986141</v>
      </c>
      <c r="AL12" s="15">
        <v>3</v>
      </c>
      <c r="AM12" s="9">
        <v>0.60000000000000009</v>
      </c>
      <c r="AN12" s="9">
        <v>1.3043009651547189E-4</v>
      </c>
      <c r="AO12" s="9">
        <v>8.1791499999999996E-3</v>
      </c>
      <c r="AP12" s="9">
        <v>3.6332415380310313E-3</v>
      </c>
      <c r="AQ12" s="6">
        <v>2</v>
      </c>
      <c r="AR12" s="9" t="s">
        <v>17</v>
      </c>
      <c r="AS12" s="15">
        <v>0.46592722297825839</v>
      </c>
      <c r="AT12" s="15">
        <v>3</v>
      </c>
      <c r="AU12" s="9">
        <v>0.60000000000000009</v>
      </c>
      <c r="AV12" s="9">
        <v>1.1491722506938816E-4</v>
      </c>
      <c r="AW12" s="9">
        <v>8.3441999999999995E-3</v>
      </c>
      <c r="AX12" s="9">
        <v>3.0594554839265898E-3</v>
      </c>
      <c r="AY12" s="6">
        <v>2</v>
      </c>
      <c r="AZ12" s="9" t="s">
        <v>17</v>
      </c>
      <c r="BA12" s="15">
        <v>0.44369156828259737</v>
      </c>
      <c r="BB12" s="15">
        <v>3</v>
      </c>
      <c r="BC12" s="9">
        <v>0.60000000000000009</v>
      </c>
      <c r="BD12" s="9">
        <v>1.0482806850093577E-4</v>
      </c>
      <c r="BE12" s="9">
        <v>8.3148900000000001E-3</v>
      </c>
      <c r="BF12" s="9">
        <v>2.7917924953378337E-3</v>
      </c>
      <c r="BG12" s="6">
        <v>2</v>
      </c>
      <c r="BH12" s="9" t="s">
        <v>17</v>
      </c>
      <c r="BI12" s="15">
        <v>0.44318290632738155</v>
      </c>
      <c r="BJ12" s="15">
        <v>3</v>
      </c>
      <c r="BK12" s="9">
        <v>0.60000000000000009</v>
      </c>
      <c r="BL12" s="9">
        <v>9.9182756354507427E-5</v>
      </c>
      <c r="BM12" s="9">
        <v>8.3364500000000005E-3</v>
      </c>
      <c r="BN12" s="9">
        <v>2.6155730465820632E-3</v>
      </c>
      <c r="BO12" s="6">
        <v>2</v>
      </c>
      <c r="BP12" s="9" t="s">
        <v>17</v>
      </c>
      <c r="BQ12" s="15">
        <v>0.44126496076313393</v>
      </c>
      <c r="BR12" s="15">
        <v>3</v>
      </c>
      <c r="BS12" s="9">
        <v>0.60000000000000009</v>
      </c>
      <c r="BT12" s="9">
        <v>1.1566711436899121E-4</v>
      </c>
      <c r="BU12" s="9">
        <v>8.1952799999999992E-3</v>
      </c>
      <c r="BV12" s="9">
        <v>3.0641853947213533E-3</v>
      </c>
      <c r="BW12" s="6">
        <v>2</v>
      </c>
      <c r="BX12" s="9" t="s">
        <v>17</v>
      </c>
      <c r="BY12" s="15">
        <v>0.45978805759706631</v>
      </c>
      <c r="BZ12" s="15">
        <v>3</v>
      </c>
      <c r="CA12" s="9">
        <v>0.60000000000000009</v>
      </c>
      <c r="CB12" s="9">
        <v>8.6854388553952297E-5</v>
      </c>
      <c r="CC12" s="9">
        <v>8.00354E-3</v>
      </c>
      <c r="CD12" s="9">
        <v>2.3852754643470891E-3</v>
      </c>
      <c r="CE12" s="6">
        <v>2</v>
      </c>
      <c r="CF12" s="9" t="s">
        <v>17</v>
      </c>
      <c r="CG12" s="15">
        <v>0.45464089957961651</v>
      </c>
      <c r="CH12" s="15">
        <v>3</v>
      </c>
      <c r="CI12" s="9">
        <v>0.60000000000000009</v>
      </c>
      <c r="CJ12" s="9">
        <v>8.6835816682440551E-5</v>
      </c>
      <c r="CK12" s="9">
        <v>7.5891600000000002E-3</v>
      </c>
      <c r="CL12" s="9">
        <v>2.4235920449783102E-3</v>
      </c>
      <c r="CM12" s="6">
        <v>2</v>
      </c>
      <c r="CN12" s="9" t="s">
        <v>17</v>
      </c>
      <c r="CO12" s="15">
        <v>0.45456656219580427</v>
      </c>
      <c r="CP12" s="15">
        <v>3</v>
      </c>
      <c r="CQ12" s="9">
        <v>0.60000000000000009</v>
      </c>
      <c r="CR12" s="9">
        <v>1.864653760557955E-4</v>
      </c>
      <c r="CS12" s="9">
        <v>6.9602900000000001E-3</v>
      </c>
      <c r="CT12" s="9">
        <v>5.6188693420809264E-3</v>
      </c>
      <c r="CU12" s="6">
        <v>2</v>
      </c>
      <c r="CV12" s="9" t="s">
        <v>17</v>
      </c>
      <c r="CW12" s="15">
        <v>0.44837187384434141</v>
      </c>
      <c r="CX12" s="15">
        <v>3</v>
      </c>
      <c r="CY12" s="9">
        <v>0.60000000000000009</v>
      </c>
      <c r="CZ12" s="9">
        <v>1.1805412234072027E-4</v>
      </c>
      <c r="DA12" s="9">
        <v>6.0971699999999998E-3</v>
      </c>
      <c r="DB12" s="9">
        <v>3.8963766087983624E-3</v>
      </c>
      <c r="DC12" s="6">
        <v>2</v>
      </c>
      <c r="DD12" s="9" t="s">
        <v>17</v>
      </c>
      <c r="DE12" s="15">
        <v>0.44692306875486587</v>
      </c>
      <c r="DF12" s="15">
        <v>3</v>
      </c>
      <c r="DG12" s="9">
        <v>0.60000000000000009</v>
      </c>
      <c r="DH12" s="9">
        <v>1.2587734027652987E-4</v>
      </c>
      <c r="DI12" s="9">
        <v>5.3040199999999996E-3</v>
      </c>
      <c r="DJ12" s="9">
        <v>4.6748630524677121E-3</v>
      </c>
      <c r="DK12" s="6">
        <v>2</v>
      </c>
      <c r="DL12" s="9" t="s">
        <v>17</v>
      </c>
      <c r="DM12" s="15">
        <v>0.42491145576249378</v>
      </c>
      <c r="DN12" s="15">
        <v>3</v>
      </c>
      <c r="DO12" s="9">
        <v>0.60000000000000009</v>
      </c>
      <c r="DP12" s="9">
        <v>1.7946479857905751E-4</v>
      </c>
      <c r="DQ12" s="9">
        <v>4.5949099999999998E-3</v>
      </c>
      <c r="DR12" s="9">
        <v>7.1690916612285847E-3</v>
      </c>
      <c r="DS12" s="6">
        <v>2</v>
      </c>
      <c r="DT12" s="9" t="s">
        <v>17</v>
      </c>
      <c r="DU12" s="15">
        <v>0.41866149329478697</v>
      </c>
      <c r="DV12" s="15">
        <v>3</v>
      </c>
      <c r="DW12" s="9">
        <v>0.60000000000000009</v>
      </c>
      <c r="DX12" s="9">
        <v>1.4357344843549398E-4</v>
      </c>
      <c r="DY12" s="9">
        <v>4.0428499999999997E-3</v>
      </c>
      <c r="DZ12" s="9">
        <v>6.2140356578049265E-3</v>
      </c>
      <c r="EA12" s="6">
        <v>2</v>
      </c>
      <c r="EB12" s="9" t="s">
        <v>17</v>
      </c>
      <c r="EC12" s="15">
        <v>0.41317864125867476</v>
      </c>
      <c r="ED12" s="15">
        <v>3</v>
      </c>
      <c r="EE12" s="9">
        <v>0.60000000000000009</v>
      </c>
      <c r="EF12" s="9">
        <v>9.1728401593989034E-5</v>
      </c>
      <c r="EG12" s="9">
        <v>3.6133599999999999E-3</v>
      </c>
      <c r="EH12" s="9">
        <v>4.2104862667014598E-3</v>
      </c>
      <c r="EI12" s="6">
        <v>2</v>
      </c>
      <c r="EJ12" s="9" t="s">
        <v>17</v>
      </c>
      <c r="EK12" s="15">
        <v>0.41045892200051903</v>
      </c>
      <c r="EL12" s="15">
        <v>3</v>
      </c>
      <c r="EM12" s="9">
        <v>0.60000000000000009</v>
      </c>
      <c r="EN12" s="9">
        <v>1.4685288100791554E-4</v>
      </c>
      <c r="EO12" s="9">
        <v>3.2516699999999999E-3</v>
      </c>
      <c r="EP12" s="9">
        <v>7.1003930328700513E-3</v>
      </c>
      <c r="EQ12" s="6">
        <v>2</v>
      </c>
      <c r="ER12" s="9" t="s">
        <v>17</v>
      </c>
      <c r="ES12" s="15">
        <v>0.40246532626657472</v>
      </c>
      <c r="ET12" s="15">
        <v>3</v>
      </c>
      <c r="EU12" s="9">
        <v>0.60000000000000009</v>
      </c>
      <c r="EV12" s="9">
        <v>7.4909613102152499E-5</v>
      </c>
      <c r="EW12" s="9">
        <v>2.9625200000000002E-3</v>
      </c>
      <c r="EX12" s="9">
        <v>3.7184632802211705E-3</v>
      </c>
      <c r="EY12" s="6">
        <v>2</v>
      </c>
      <c r="EZ12" s="9" t="s">
        <v>17</v>
      </c>
      <c r="FA12" s="15">
        <v>0.39811236366906932</v>
      </c>
      <c r="FB12" s="15">
        <v>3</v>
      </c>
      <c r="FC12" s="9">
        <v>0.60000000000000009</v>
      </c>
      <c r="FD12" s="9">
        <v>8.0329897371224972E-5</v>
      </c>
      <c r="FE12" s="9">
        <v>2.6572700000000002E-3</v>
      </c>
      <c r="FF12" s="9">
        <v>4.1583388033739977E-3</v>
      </c>
      <c r="FG12" s="6">
        <v>2</v>
      </c>
      <c r="FH12" s="9" t="s">
        <v>17</v>
      </c>
      <c r="FI12" s="15">
        <v>0.39080402335503894</v>
      </c>
      <c r="FJ12" s="15">
        <v>3</v>
      </c>
      <c r="FK12" s="9">
        <v>0.60000000000000009</v>
      </c>
      <c r="FL12" s="9">
        <v>9.286361797927685E-5</v>
      </c>
      <c r="FM12" s="9">
        <v>2.3631899999999998E-3</v>
      </c>
      <c r="FN12" s="9">
        <v>5.0522231808677025E-3</v>
      </c>
      <c r="FO12" s="6">
        <v>2</v>
      </c>
      <c r="FP12" s="9" t="s">
        <v>17</v>
      </c>
      <c r="FQ12" s="15">
        <v>0.38614200884337435</v>
      </c>
      <c r="FR12" s="15">
        <v>3</v>
      </c>
      <c r="FS12" s="9">
        <v>0.60000000000000009</v>
      </c>
      <c r="FT12" s="9">
        <v>4.9571044867474411E-5</v>
      </c>
      <c r="FU12" s="9">
        <v>2.1616500000000002E-3</v>
      </c>
      <c r="FV12" s="9">
        <v>2.7533326143412162E-3</v>
      </c>
      <c r="FW12" s="6">
        <v>2</v>
      </c>
      <c r="FX12" s="9" t="s">
        <v>17</v>
      </c>
      <c r="FY12" s="15">
        <v>0.38286056842716443</v>
      </c>
      <c r="FZ12" s="15">
        <v>3</v>
      </c>
      <c r="GA12" s="9">
        <v>0.60000000000000009</v>
      </c>
      <c r="GB12" s="9">
        <v>4.4068981366489312E-5</v>
      </c>
      <c r="GC12" s="9">
        <v>1.95823E-3</v>
      </c>
      <c r="GD12" s="9">
        <v>2.5269259880004824E-3</v>
      </c>
      <c r="GE12" s="6">
        <v>2</v>
      </c>
      <c r="GF12" s="9" t="s">
        <v>17</v>
      </c>
      <c r="GG12" s="15">
        <v>0.37603307026801236</v>
      </c>
      <c r="GH12" s="15">
        <v>3</v>
      </c>
      <c r="GI12" s="9">
        <v>0.60000000000000009</v>
      </c>
      <c r="GJ12" s="9">
        <v>2.0059014674664653E-5</v>
      </c>
      <c r="GK12" s="9">
        <v>1.7669999999999999E-3</v>
      </c>
      <c r="GL12" s="9">
        <v>1.1875256316399309E-3</v>
      </c>
      <c r="GM12" s="6">
        <v>2</v>
      </c>
      <c r="GN12" s="9" t="s">
        <v>17</v>
      </c>
      <c r="GO12" s="15">
        <v>0.3747764389066599</v>
      </c>
      <c r="GP12" s="15">
        <v>3</v>
      </c>
      <c r="GQ12" s="9">
        <v>0.60000000000000009</v>
      </c>
      <c r="GR12" s="9">
        <v>1.0945804677302388E-5</v>
      </c>
      <c r="GS12" s="9">
        <v>1.6420300000000001E-3</v>
      </c>
      <c r="GT12" s="9">
        <v>6.5549419245526229E-4</v>
      </c>
      <c r="GU12" s="6">
        <v>2</v>
      </c>
      <c r="GV12" s="9" t="s">
        <v>17</v>
      </c>
      <c r="GW12" s="15">
        <v>0.37024382983184312</v>
      </c>
      <c r="GX12" s="15">
        <v>3</v>
      </c>
      <c r="GY12" s="9">
        <v>0.60000000000000009</v>
      </c>
      <c r="GZ12" s="9">
        <v>1.503625211970062E-5</v>
      </c>
      <c r="HA12" s="9">
        <v>1.5139800000000001E-3</v>
      </c>
      <c r="HB12" s="9">
        <v>9.2058913118691645E-4</v>
      </c>
      <c r="HC12" s="6">
        <v>2</v>
      </c>
      <c r="HD12" s="9" t="s">
        <v>17</v>
      </c>
      <c r="HE12" s="15">
        <v>0.36667634427318141</v>
      </c>
      <c r="HF12" s="15">
        <v>3</v>
      </c>
      <c r="HG12" s="9">
        <v>0.60000000000000009</v>
      </c>
      <c r="HH12" s="9">
        <v>1.7209031862033717E-5</v>
      </c>
      <c r="HI12" s="9">
        <v>1.4242599999999999E-3</v>
      </c>
      <c r="HJ12" s="9">
        <v>1.0637475625163452E-3</v>
      </c>
      <c r="HK12" s="6">
        <v>2</v>
      </c>
      <c r="HL12" s="9" t="s">
        <v>17</v>
      </c>
      <c r="HM12" s="15">
        <v>0.36572143387166278</v>
      </c>
      <c r="HN12" s="15">
        <v>3</v>
      </c>
      <c r="HO12" s="9">
        <v>0.60000000000000009</v>
      </c>
      <c r="HP12" s="9">
        <v>1.1372884741777198E-5</v>
      </c>
      <c r="HQ12" s="9">
        <v>1.3358199999999999E-3</v>
      </c>
      <c r="HR12" s="9">
        <v>7.1477287580811453E-4</v>
      </c>
      <c r="HS12" s="6">
        <v>2</v>
      </c>
      <c r="HT12" s="9" t="s">
        <v>17</v>
      </c>
      <c r="HU12" s="15">
        <v>0.36096047015669763</v>
      </c>
      <c r="HV12" s="15">
        <v>3</v>
      </c>
      <c r="HW12" s="9">
        <v>0.60000000000000009</v>
      </c>
      <c r="HX12" s="9">
        <v>1.7650751308395365E-5</v>
      </c>
      <c r="HY12" s="9">
        <v>1.2626099999999999E-3</v>
      </c>
      <c r="HZ12" s="9">
        <v>1.1230061914016308E-3</v>
      </c>
      <c r="IA12" s="6">
        <v>2</v>
      </c>
      <c r="IB12" s="9" t="s">
        <v>17</v>
      </c>
      <c r="IC12" s="15">
        <v>0.35783909626393728</v>
      </c>
      <c r="ID12" s="15">
        <v>3</v>
      </c>
      <c r="IE12" s="9">
        <v>0.60000000000000009</v>
      </c>
      <c r="IF12" s="9">
        <v>7.5493318362248353E-6</v>
      </c>
      <c r="IG12" s="9">
        <v>1.20567E-3</v>
      </c>
      <c r="IH12" s="9">
        <v>4.8290139676809726E-4</v>
      </c>
      <c r="II12" s="6">
        <v>2</v>
      </c>
      <c r="IJ12" s="9" t="s">
        <v>17</v>
      </c>
      <c r="IK12" s="15">
        <v>0.35663764852990953</v>
      </c>
      <c r="IL12" s="15">
        <v>3</v>
      </c>
      <c r="IM12" s="9">
        <v>0.60000000000000009</v>
      </c>
      <c r="IN12" s="9">
        <v>6.3840175345265441E-6</v>
      </c>
      <c r="IO12" s="9">
        <v>1.15102E-3</v>
      </c>
      <c r="IP12" s="9">
        <v>4.112548500844816E-4</v>
      </c>
      <c r="IQ12" s="6">
        <v>2</v>
      </c>
    </row>
    <row r="13" spans="1:251" ht="15" thickBot="1">
      <c r="A13" s="10" t="s">
        <v>18</v>
      </c>
      <c r="B13" s="10">
        <f t="shared" si="1"/>
        <v>0.99909680364821785</v>
      </c>
      <c r="C13" s="15">
        <f t="shared" si="2"/>
        <v>4</v>
      </c>
      <c r="D13" s="9">
        <f t="shared" si="3"/>
        <v>0.8</v>
      </c>
      <c r="E13" s="9" cm="1">
        <f t="array" ref="E13">VLOOKUP($B$15,'qx Malaria'!$B$32:$I$61,(H13),FALSE)/(1-'qx(1) cambodia'!D13*INDEX($A$8:$B$13,H13,2))</f>
        <v>1.7710229931632831E-4</v>
      </c>
      <c r="F13" s="9">
        <f>'Life Table'!D8816</f>
        <v>1.6036720000000001E-2</v>
      </c>
      <c r="G13" s="9">
        <f>(E13*$B$9)/F13</f>
        <v>1.099219425506612E-3</v>
      </c>
      <c r="H13" s="6">
        <f t="shared" si="0"/>
        <v>2</v>
      </c>
      <c r="I13" s="6"/>
      <c r="J13" s="6"/>
      <c r="L13" s="10" t="s">
        <v>18</v>
      </c>
      <c r="M13" s="10">
        <v>1</v>
      </c>
      <c r="N13" s="15">
        <v>4</v>
      </c>
      <c r="O13" s="9">
        <v>0.8</v>
      </c>
      <c r="P13" s="9">
        <v>1.6828172162897605E-4</v>
      </c>
      <c r="Q13" s="9">
        <v>7.6843099999999998E-3</v>
      </c>
      <c r="R13" s="9">
        <v>5.1699049148485748E-3</v>
      </c>
      <c r="S13" s="6">
        <v>2</v>
      </c>
      <c r="T13" s="10" t="s">
        <v>18</v>
      </c>
      <c r="U13" s="10">
        <v>1</v>
      </c>
      <c r="V13" s="15">
        <v>4</v>
      </c>
      <c r="W13" s="9">
        <v>0.8</v>
      </c>
      <c r="X13" s="9">
        <v>1.3730247540685712E-4</v>
      </c>
      <c r="Y13" s="9">
        <v>7.6147699999999999E-3</v>
      </c>
      <c r="Z13" s="9">
        <v>4.1042729141617385E-3</v>
      </c>
      <c r="AA13" s="6">
        <v>2</v>
      </c>
      <c r="AB13" s="10" t="s">
        <v>18</v>
      </c>
      <c r="AC13" s="10">
        <v>1</v>
      </c>
      <c r="AD13" s="15">
        <v>4</v>
      </c>
      <c r="AE13" s="9">
        <v>0.8</v>
      </c>
      <c r="AF13" s="9">
        <v>1.2245703288146613E-4</v>
      </c>
      <c r="AG13" s="9">
        <v>7.5176899999999996E-3</v>
      </c>
      <c r="AH13" s="9">
        <v>3.8504236144124918E-3</v>
      </c>
      <c r="AI13" s="6">
        <v>2</v>
      </c>
      <c r="AJ13" s="10" t="s">
        <v>18</v>
      </c>
      <c r="AK13" s="10">
        <v>1</v>
      </c>
      <c r="AL13" s="15">
        <v>4</v>
      </c>
      <c r="AM13" s="9">
        <v>0.8</v>
      </c>
      <c r="AN13" s="9">
        <v>1.3769822137367637E-4</v>
      </c>
      <c r="AO13" s="9">
        <v>7.4715900000000002E-3</v>
      </c>
      <c r="AP13" s="9">
        <v>4.1989424897639531E-3</v>
      </c>
      <c r="AQ13" s="6">
        <v>2</v>
      </c>
      <c r="AR13" s="10" t="s">
        <v>18</v>
      </c>
      <c r="AS13" s="10">
        <v>1</v>
      </c>
      <c r="AT13" s="15">
        <v>4</v>
      </c>
      <c r="AU13" s="9">
        <v>0.8</v>
      </c>
      <c r="AV13" s="9">
        <v>1.2112646653447611E-4</v>
      </c>
      <c r="AW13" s="9">
        <v>7.5253200000000003E-3</v>
      </c>
      <c r="AX13" s="9">
        <v>3.5756729505316892E-3</v>
      </c>
      <c r="AY13" s="6">
        <v>2</v>
      </c>
      <c r="AZ13" s="10" t="s">
        <v>18</v>
      </c>
      <c r="BA13" s="10">
        <v>1</v>
      </c>
      <c r="BB13" s="15">
        <v>4</v>
      </c>
      <c r="BC13" s="9">
        <v>0.8</v>
      </c>
      <c r="BD13" s="9">
        <v>1.104703053171304E-4</v>
      </c>
      <c r="BE13" s="9">
        <v>7.4042200000000004E-3</v>
      </c>
      <c r="BF13" s="9">
        <v>3.3039106950378309E-3</v>
      </c>
      <c r="BG13" s="6">
        <v>2</v>
      </c>
      <c r="BH13" s="10" t="s">
        <v>18</v>
      </c>
      <c r="BI13" s="10">
        <v>1</v>
      </c>
      <c r="BJ13" s="15">
        <v>4</v>
      </c>
      <c r="BK13" s="9">
        <v>0.8</v>
      </c>
      <c r="BL13" s="9">
        <v>1.0447432482931825E-4</v>
      </c>
      <c r="BM13" s="9">
        <v>7.38457E-3</v>
      </c>
      <c r="BN13" s="9">
        <v>3.1102563909134605E-3</v>
      </c>
      <c r="BO13" s="6">
        <v>2</v>
      </c>
      <c r="BP13" s="10" t="s">
        <v>18</v>
      </c>
      <c r="BQ13" s="10">
        <v>1</v>
      </c>
      <c r="BR13" s="15">
        <v>4</v>
      </c>
      <c r="BS13" s="9">
        <v>0.8</v>
      </c>
      <c r="BT13" s="9">
        <v>1.2174513934716379E-4</v>
      </c>
      <c r="BU13" s="9">
        <v>7.1911299999999996E-3</v>
      </c>
      <c r="BV13" s="9">
        <v>3.6755592214234405E-3</v>
      </c>
      <c r="BW13" s="6">
        <v>2</v>
      </c>
      <c r="BX13" s="10" t="s">
        <v>18</v>
      </c>
      <c r="BY13" s="10">
        <v>1</v>
      </c>
      <c r="BZ13" s="15">
        <v>4</v>
      </c>
      <c r="CA13" s="9">
        <v>0.8</v>
      </c>
      <c r="CB13" s="9">
        <v>9.1487144061334896E-5</v>
      </c>
      <c r="CC13" s="9">
        <v>7.0358299999999999E-3</v>
      </c>
      <c r="CD13" s="9">
        <v>2.8580750354497766E-3</v>
      </c>
      <c r="CE13" s="6">
        <v>2</v>
      </c>
      <c r="CF13" s="10" t="s">
        <v>18</v>
      </c>
      <c r="CG13" s="10">
        <v>1</v>
      </c>
      <c r="CH13" s="15">
        <v>4</v>
      </c>
      <c r="CI13" s="9">
        <v>0.8</v>
      </c>
      <c r="CJ13" s="9">
        <v>9.1264942333847088E-5</v>
      </c>
      <c r="CK13" s="9">
        <v>6.6845300000000002E-3</v>
      </c>
      <c r="CL13" s="9">
        <v>2.8919277671442655E-3</v>
      </c>
      <c r="CM13" s="6">
        <v>2</v>
      </c>
      <c r="CN13" s="10" t="s">
        <v>18</v>
      </c>
      <c r="CO13" s="10">
        <v>1</v>
      </c>
      <c r="CP13" s="15">
        <v>4</v>
      </c>
      <c r="CQ13" s="9">
        <v>0.8</v>
      </c>
      <c r="CR13" s="9">
        <v>1.9586420472607495E-4</v>
      </c>
      <c r="CS13" s="9">
        <v>6.17951E-3</v>
      </c>
      <c r="CT13" s="9">
        <v>6.6478176922755488E-3</v>
      </c>
      <c r="CU13" s="6">
        <v>2</v>
      </c>
      <c r="CV13" s="10" t="s">
        <v>18</v>
      </c>
      <c r="CW13" s="10">
        <v>1</v>
      </c>
      <c r="CX13" s="15">
        <v>4</v>
      </c>
      <c r="CY13" s="9">
        <v>0.8</v>
      </c>
      <c r="CZ13" s="9">
        <v>1.2371719233154985E-4</v>
      </c>
      <c r="DA13" s="9">
        <v>5.4857600000000001E-3</v>
      </c>
      <c r="DB13" s="9">
        <v>4.5383849119242014E-3</v>
      </c>
      <c r="DC13" s="6">
        <v>2</v>
      </c>
      <c r="DD13" s="10" t="s">
        <v>18</v>
      </c>
      <c r="DE13" s="10">
        <v>1</v>
      </c>
      <c r="DF13" s="15">
        <v>4</v>
      </c>
      <c r="DG13" s="9">
        <v>0.8</v>
      </c>
      <c r="DH13" s="9">
        <v>1.3176412629179311E-4</v>
      </c>
      <c r="DI13" s="9">
        <v>4.8601499999999997E-3</v>
      </c>
      <c r="DJ13" s="9">
        <v>5.3404026346391383E-3</v>
      </c>
      <c r="DK13" s="6">
        <v>2</v>
      </c>
      <c r="DL13" s="10" t="s">
        <v>18</v>
      </c>
      <c r="DM13" s="10">
        <v>1</v>
      </c>
      <c r="DN13" s="15">
        <v>4</v>
      </c>
      <c r="DO13" s="9">
        <v>0.8</v>
      </c>
      <c r="DP13" s="9">
        <v>1.8718701447928323E-4</v>
      </c>
      <c r="DQ13" s="9">
        <v>4.26583E-3</v>
      </c>
      <c r="DR13" s="9">
        <v>8.0544156938049689E-3</v>
      </c>
      <c r="DS13" s="6">
        <v>2</v>
      </c>
      <c r="DT13" s="10" t="s">
        <v>18</v>
      </c>
      <c r="DU13" s="10">
        <v>1</v>
      </c>
      <c r="DV13" s="15">
        <v>4</v>
      </c>
      <c r="DW13" s="9">
        <v>0.8</v>
      </c>
      <c r="DX13" s="9">
        <v>1.494157590435164E-4</v>
      </c>
      <c r="DY13" s="9">
        <v>3.8108500000000002E-3</v>
      </c>
      <c r="DZ13" s="9">
        <v>6.8605950914875933E-3</v>
      </c>
      <c r="EA13" s="6">
        <v>2</v>
      </c>
      <c r="EB13" s="10" t="s">
        <v>18</v>
      </c>
      <c r="EC13" s="10">
        <v>1</v>
      </c>
      <c r="ED13" s="15">
        <v>4</v>
      </c>
      <c r="EE13" s="9">
        <v>0.8</v>
      </c>
      <c r="EF13" s="9">
        <v>9.5236710470775548E-5</v>
      </c>
      <c r="EG13" s="9">
        <v>3.4793900000000002E-3</v>
      </c>
      <c r="EH13" s="9">
        <v>4.539844078550963E-3</v>
      </c>
      <c r="EI13" s="6">
        <v>2</v>
      </c>
      <c r="EJ13" s="10" t="s">
        <v>18</v>
      </c>
      <c r="EK13" s="10">
        <v>1</v>
      </c>
      <c r="EL13" s="15">
        <v>4</v>
      </c>
      <c r="EM13" s="9">
        <v>0.8</v>
      </c>
      <c r="EN13" s="9">
        <v>1.5213485089930669E-4</v>
      </c>
      <c r="EO13" s="9">
        <v>3.1655400000000001E-3</v>
      </c>
      <c r="EP13" s="9">
        <v>7.5559189345683047E-3</v>
      </c>
      <c r="EQ13" s="6">
        <v>2</v>
      </c>
      <c r="ER13" s="10" t="s">
        <v>18</v>
      </c>
      <c r="ES13" s="10">
        <v>1</v>
      </c>
      <c r="ET13" s="15">
        <v>4</v>
      </c>
      <c r="EU13" s="9">
        <v>0.8</v>
      </c>
      <c r="EV13" s="9">
        <v>7.7406575098057186E-5</v>
      </c>
      <c r="EW13" s="9">
        <v>2.9084499999999999E-3</v>
      </c>
      <c r="EX13" s="9">
        <v>3.91384375614897E-3</v>
      </c>
      <c r="EY13" s="6">
        <v>2</v>
      </c>
      <c r="EZ13" s="10" t="s">
        <v>18</v>
      </c>
      <c r="FA13" s="10">
        <v>1</v>
      </c>
      <c r="FB13" s="15">
        <v>4</v>
      </c>
      <c r="FC13" s="9">
        <v>0.8</v>
      </c>
      <c r="FD13" s="9">
        <v>8.2813129154510391E-5</v>
      </c>
      <c r="FE13" s="9">
        <v>2.6327400000000002E-3</v>
      </c>
      <c r="FF13" s="9">
        <v>4.3268273521646552E-3</v>
      </c>
      <c r="FG13" s="6">
        <v>2</v>
      </c>
      <c r="FH13" s="10" t="s">
        <v>18</v>
      </c>
      <c r="FI13" s="10">
        <v>1</v>
      </c>
      <c r="FJ13" s="15">
        <v>4</v>
      </c>
      <c r="FK13" s="9">
        <v>0.8</v>
      </c>
      <c r="FL13" s="9">
        <v>9.5525253224208452E-5</v>
      </c>
      <c r="FM13" s="9">
        <v>2.3176799999999999E-3</v>
      </c>
      <c r="FN13" s="9">
        <v>5.2990777545910365E-3</v>
      </c>
      <c r="FO13" s="6">
        <v>2</v>
      </c>
      <c r="FP13" s="10" t="s">
        <v>18</v>
      </c>
      <c r="FQ13" s="10">
        <v>1</v>
      </c>
      <c r="FR13" s="15">
        <v>4</v>
      </c>
      <c r="FS13" s="9">
        <v>0.8</v>
      </c>
      <c r="FT13" s="9">
        <v>5.0887877429141079E-5</v>
      </c>
      <c r="FU13" s="9">
        <v>2.1826900000000002E-3</v>
      </c>
      <c r="FV13" s="9">
        <v>2.7992279189561335E-3</v>
      </c>
      <c r="FW13" s="6">
        <v>2</v>
      </c>
      <c r="FX13" s="10" t="s">
        <v>18</v>
      </c>
      <c r="FY13" s="10">
        <v>1</v>
      </c>
      <c r="FZ13" s="15">
        <v>4</v>
      </c>
      <c r="GA13" s="9">
        <v>0.8</v>
      </c>
      <c r="GB13" s="9">
        <v>4.5156315172876905E-5</v>
      </c>
      <c r="GC13" s="9">
        <v>1.9651E-3</v>
      </c>
      <c r="GD13" s="9">
        <v>2.5802218544074751E-3</v>
      </c>
      <c r="GE13" s="6">
        <v>2</v>
      </c>
      <c r="GF13" s="10" t="s">
        <v>18</v>
      </c>
      <c r="GG13" s="10">
        <v>1</v>
      </c>
      <c r="GH13" s="15">
        <v>4</v>
      </c>
      <c r="GI13" s="9">
        <v>0.8</v>
      </c>
      <c r="GJ13" s="9">
        <v>2.0517015083719965E-5</v>
      </c>
      <c r="GK13" s="9">
        <v>1.7995800000000001E-3</v>
      </c>
      <c r="GL13" s="9">
        <v>1.192649870886516E-3</v>
      </c>
      <c r="GM13" s="6">
        <v>2</v>
      </c>
      <c r="GN13" s="10" t="s">
        <v>18</v>
      </c>
      <c r="GO13" s="10">
        <v>1</v>
      </c>
      <c r="GP13" s="15">
        <v>4</v>
      </c>
      <c r="GQ13" s="9">
        <v>0.8</v>
      </c>
      <c r="GR13" s="9">
        <v>1.1179453326094478E-5</v>
      </c>
      <c r="GS13" s="9">
        <v>1.67672E-3</v>
      </c>
      <c r="GT13" s="9">
        <v>6.5563520302620436E-4</v>
      </c>
      <c r="GU13" s="6">
        <v>2</v>
      </c>
      <c r="GV13" s="10" t="s">
        <v>18</v>
      </c>
      <c r="GW13" s="10">
        <v>1</v>
      </c>
      <c r="GX13" s="15">
        <v>4</v>
      </c>
      <c r="GY13" s="9">
        <v>0.8</v>
      </c>
      <c r="GZ13" s="9">
        <v>1.5337328970932739E-5</v>
      </c>
      <c r="HA13" s="9">
        <v>1.55094E-3</v>
      </c>
      <c r="HB13" s="9">
        <v>9.1664488224297766E-4</v>
      </c>
      <c r="HC13" s="6">
        <v>2</v>
      </c>
      <c r="HD13" s="10" t="s">
        <v>18</v>
      </c>
      <c r="HE13" s="10">
        <v>1</v>
      </c>
      <c r="HF13" s="15">
        <v>4</v>
      </c>
      <c r="HG13" s="9">
        <v>0.8</v>
      </c>
      <c r="HH13" s="9">
        <v>1.7535000661670545E-5</v>
      </c>
      <c r="HI13" s="9">
        <v>1.4881899999999999E-3</v>
      </c>
      <c r="HJ13" s="9">
        <v>1.0373344983424036E-3</v>
      </c>
      <c r="HK13" s="6">
        <v>2</v>
      </c>
      <c r="HL13" s="10" t="s">
        <v>18</v>
      </c>
      <c r="HM13" s="10">
        <v>1</v>
      </c>
      <c r="HN13" s="15">
        <v>4</v>
      </c>
      <c r="HO13" s="9">
        <v>0.8</v>
      </c>
      <c r="HP13" s="9">
        <v>1.1577595476183814E-5</v>
      </c>
      <c r="HQ13" s="9">
        <v>1.3941299999999999E-3</v>
      </c>
      <c r="HR13" s="9">
        <v>6.9720495594368433E-4</v>
      </c>
      <c r="HS13" s="6">
        <v>2</v>
      </c>
      <c r="HT13" s="10" t="s">
        <v>18</v>
      </c>
      <c r="HU13" s="10">
        <v>1</v>
      </c>
      <c r="HV13" s="15">
        <v>4</v>
      </c>
      <c r="HW13" s="9">
        <v>0.8</v>
      </c>
      <c r="HX13" s="9">
        <v>1.7953811398433078E-5</v>
      </c>
      <c r="HY13" s="9">
        <v>1.3182599999999999E-3</v>
      </c>
      <c r="HZ13" s="9">
        <v>1.0940666090462794E-3</v>
      </c>
      <c r="IA13" s="6">
        <v>2</v>
      </c>
      <c r="IB13" s="10" t="s">
        <v>18</v>
      </c>
      <c r="IC13" s="10">
        <v>1</v>
      </c>
      <c r="ID13" s="15">
        <v>4</v>
      </c>
      <c r="IE13" s="9">
        <v>0.8</v>
      </c>
      <c r="IF13" s="9">
        <v>7.6734324966038136E-6</v>
      </c>
      <c r="IG13" s="9">
        <v>1.2834700000000001E-3</v>
      </c>
      <c r="IH13" s="9">
        <v>4.6108644592765449E-4</v>
      </c>
      <c r="II13" s="6">
        <v>2</v>
      </c>
      <c r="IJ13" s="10" t="s">
        <v>18</v>
      </c>
      <c r="IK13" s="10">
        <v>1</v>
      </c>
      <c r="IL13" s="15">
        <v>4</v>
      </c>
      <c r="IM13" s="9">
        <v>0.8</v>
      </c>
      <c r="IN13" s="9">
        <v>6.4846600015141363E-6</v>
      </c>
      <c r="IO13" s="9">
        <v>1.23843E-3</v>
      </c>
      <c r="IP13" s="9">
        <v>3.8825367755357219E-4</v>
      </c>
      <c r="IQ13" s="6">
        <v>2</v>
      </c>
    </row>
    <row r="14" spans="1:251" ht="15" thickTop="1">
      <c r="A14" s="6"/>
      <c r="B14" s="6"/>
      <c r="C14" s="15">
        <f t="shared" si="2"/>
        <v>5</v>
      </c>
      <c r="D14" s="9">
        <v>0</v>
      </c>
      <c r="E14" s="9" cm="1">
        <f t="array" ref="E14">VLOOKUP($B$15,'qx Malaria'!$B$32:$I$61,(H14),FALSE)/(1-'qx(1) cambodia'!D14*INDEX($A$8:$B$13,H14,2))</f>
        <v>4.2599999999999999E-5</v>
      </c>
      <c r="F14" s="9">
        <f>'Life Table'!D8817</f>
        <v>1.3199280000000001E-2</v>
      </c>
      <c r="G14" s="9">
        <f t="shared" ref="G14:G23" si="4">(E14*$B$10)/F14</f>
        <v>1.652721949063985E-4</v>
      </c>
      <c r="H14" s="6">
        <f t="shared" si="0"/>
        <v>3</v>
      </c>
      <c r="I14" s="6"/>
      <c r="J14" s="6"/>
      <c r="L14" s="6"/>
      <c r="M14" s="6"/>
      <c r="N14" s="15">
        <v>5</v>
      </c>
      <c r="O14" s="9">
        <v>0</v>
      </c>
      <c r="P14" s="9">
        <v>3.3099999999999998E-5</v>
      </c>
      <c r="Q14" s="9">
        <v>7.0735499999999996E-3</v>
      </c>
      <c r="R14" s="9">
        <v>2.8717092746296125E-4</v>
      </c>
      <c r="S14" s="6">
        <v>3</v>
      </c>
      <c r="T14" s="6"/>
      <c r="U14" s="6"/>
      <c r="V14" s="15">
        <v>5</v>
      </c>
      <c r="W14" s="9">
        <v>0</v>
      </c>
      <c r="X14" s="9">
        <v>2.65E-5</v>
      </c>
      <c r="Y14" s="9">
        <v>6.9575399999999999E-3</v>
      </c>
      <c r="Z14" s="9">
        <v>2.1484275215584314E-4</v>
      </c>
      <c r="AA14" s="6">
        <v>3</v>
      </c>
      <c r="AB14" s="6"/>
      <c r="AC14" s="6"/>
      <c r="AD14" s="15">
        <v>5</v>
      </c>
      <c r="AE14" s="9">
        <v>0</v>
      </c>
      <c r="AF14" s="9">
        <v>2.4000000000000001E-5</v>
      </c>
      <c r="AG14" s="9">
        <v>6.8257700000000001E-3</v>
      </c>
      <c r="AH14" s="9">
        <v>2.1591968746813937E-4</v>
      </c>
      <c r="AI14" s="6">
        <v>3</v>
      </c>
      <c r="AJ14" s="6"/>
      <c r="AK14" s="6"/>
      <c r="AL14" s="15">
        <v>5</v>
      </c>
      <c r="AM14" s="9">
        <v>0</v>
      </c>
      <c r="AN14" s="9">
        <v>2.7599999999999997E-5</v>
      </c>
      <c r="AO14" s="9">
        <v>6.7284900000000002E-3</v>
      </c>
      <c r="AP14" s="9">
        <v>2.3269585831770702E-4</v>
      </c>
      <c r="AQ14" s="6">
        <v>3</v>
      </c>
      <c r="AR14" s="6"/>
      <c r="AS14" s="6"/>
      <c r="AT14" s="15">
        <v>5</v>
      </c>
      <c r="AU14" s="9">
        <v>0</v>
      </c>
      <c r="AV14" s="9">
        <v>2.5000000000000001E-5</v>
      </c>
      <c r="AW14" s="9">
        <v>6.7061600000000001E-3</v>
      </c>
      <c r="AX14" s="9">
        <v>1.993209698305915E-4</v>
      </c>
      <c r="AY14" s="6">
        <v>3</v>
      </c>
      <c r="AZ14" s="6"/>
      <c r="BA14" s="6"/>
      <c r="BB14" s="15">
        <v>5</v>
      </c>
      <c r="BC14" s="9">
        <v>0</v>
      </c>
      <c r="BD14" s="9">
        <v>2.2799999999999999E-5</v>
      </c>
      <c r="BE14" s="9">
        <v>6.5246599999999998E-3</v>
      </c>
      <c r="BF14" s="9">
        <v>1.8505806025555883E-4</v>
      </c>
      <c r="BG14" s="6">
        <v>3</v>
      </c>
      <c r="BH14" s="6"/>
      <c r="BI14" s="6"/>
      <c r="BJ14" s="15">
        <v>5</v>
      </c>
      <c r="BK14" s="9">
        <v>0</v>
      </c>
      <c r="BL14" s="9">
        <v>2.19E-5</v>
      </c>
      <c r="BM14" s="9">
        <v>6.4792499999999998E-3</v>
      </c>
      <c r="BN14" s="9">
        <v>1.7743114140217735E-4</v>
      </c>
      <c r="BO14" s="6">
        <v>3</v>
      </c>
      <c r="BP14" s="6"/>
      <c r="BQ14" s="6"/>
      <c r="BR14" s="15">
        <v>5</v>
      </c>
      <c r="BS14" s="9">
        <v>0</v>
      </c>
      <c r="BT14" s="9">
        <v>2.55E-5</v>
      </c>
      <c r="BU14" s="9">
        <v>6.2582100000000002E-3</v>
      </c>
      <c r="BV14" s="9">
        <v>2.1052818117292803E-4</v>
      </c>
      <c r="BW14" s="6">
        <v>3</v>
      </c>
      <c r="BX14" s="6"/>
      <c r="BY14" s="6"/>
      <c r="BZ14" s="15">
        <v>5</v>
      </c>
      <c r="CA14" s="9">
        <v>0</v>
      </c>
      <c r="CB14" s="9">
        <v>1.9199999999999999E-5</v>
      </c>
      <c r="CC14" s="9">
        <v>6.1323699999999998E-3</v>
      </c>
      <c r="CD14" s="9">
        <v>1.6980970535551048E-4</v>
      </c>
      <c r="CE14" s="6">
        <v>3</v>
      </c>
      <c r="CF14" s="6"/>
      <c r="CG14" s="6"/>
      <c r="CH14" s="15">
        <v>5</v>
      </c>
      <c r="CI14" s="9">
        <v>0</v>
      </c>
      <c r="CJ14" s="9">
        <v>1.9299999999999998E-5</v>
      </c>
      <c r="CK14" s="9">
        <v>5.8355999999999998E-3</v>
      </c>
      <c r="CL14" s="9">
        <v>1.6866205315243396E-4</v>
      </c>
      <c r="CM14" s="6">
        <v>3</v>
      </c>
      <c r="CN14" s="6"/>
      <c r="CO14" s="6"/>
      <c r="CP14" s="15">
        <v>5</v>
      </c>
      <c r="CQ14" s="9">
        <v>0</v>
      </c>
      <c r="CR14" s="9">
        <v>4.2599999999999999E-5</v>
      </c>
      <c r="CS14" s="9">
        <v>5.4325600000000003E-3</v>
      </c>
      <c r="CT14" s="9">
        <v>4.0155543183768383E-4</v>
      </c>
      <c r="CU14" s="6">
        <v>3</v>
      </c>
      <c r="CV14" s="6"/>
      <c r="CW14" s="6"/>
      <c r="CX14" s="15">
        <v>5</v>
      </c>
      <c r="CY14" s="9">
        <v>0</v>
      </c>
      <c r="CZ14" s="9">
        <v>2.65E-5</v>
      </c>
      <c r="DA14" s="9">
        <v>4.8793899999999999E-3</v>
      </c>
      <c r="DB14" s="9">
        <v>2.6141927107024046E-4</v>
      </c>
      <c r="DC14" s="6">
        <v>3</v>
      </c>
      <c r="DD14" s="6"/>
      <c r="DE14" s="6"/>
      <c r="DF14" s="15">
        <v>5</v>
      </c>
      <c r="DG14" s="9">
        <v>0</v>
      </c>
      <c r="DH14" s="9">
        <v>2.7799999999999998E-5</v>
      </c>
      <c r="DI14" s="9">
        <v>4.3912200000000004E-3</v>
      </c>
      <c r="DJ14" s="9">
        <v>3.0134750994924921E-4</v>
      </c>
      <c r="DK14" s="6">
        <v>3</v>
      </c>
      <c r="DL14" s="6"/>
      <c r="DM14" s="6"/>
      <c r="DN14" s="15">
        <v>5</v>
      </c>
      <c r="DO14" s="9">
        <v>0</v>
      </c>
      <c r="DP14" s="9">
        <v>3.9100000000000002E-5</v>
      </c>
      <c r="DQ14" s="9">
        <v>3.8966700000000001E-3</v>
      </c>
      <c r="DR14" s="9">
        <v>4.240035021614666E-4</v>
      </c>
      <c r="DS14" s="6">
        <v>3</v>
      </c>
      <c r="DT14" s="6"/>
      <c r="DU14" s="6"/>
      <c r="DV14" s="15">
        <v>5</v>
      </c>
      <c r="DW14" s="9">
        <v>0</v>
      </c>
      <c r="DX14" s="9">
        <v>3.1099999999999997E-5</v>
      </c>
      <c r="DY14" s="9">
        <v>3.52777E-3</v>
      </c>
      <c r="DZ14" s="9">
        <v>3.5142019176503627E-4</v>
      </c>
      <c r="EA14" s="6">
        <v>3</v>
      </c>
      <c r="EB14" s="6"/>
      <c r="EC14" s="6"/>
      <c r="ED14" s="15">
        <v>5</v>
      </c>
      <c r="EE14" s="9">
        <v>0</v>
      </c>
      <c r="EF14" s="9">
        <v>1.9599999999999999E-5</v>
      </c>
      <c r="EG14" s="9">
        <v>3.2810500000000002E-3</v>
      </c>
      <c r="EH14" s="9">
        <v>2.2363152926992033E-4</v>
      </c>
      <c r="EI14" s="6">
        <v>3</v>
      </c>
      <c r="EJ14" s="6"/>
      <c r="EK14" s="6"/>
      <c r="EL14" s="15">
        <v>5</v>
      </c>
      <c r="EM14" s="9">
        <v>0</v>
      </c>
      <c r="EN14" s="9">
        <v>3.1699999999999998E-5</v>
      </c>
      <c r="EO14" s="9">
        <v>3.0139199999999998E-3</v>
      </c>
      <c r="EP14" s="9">
        <v>3.7490966694189026E-4</v>
      </c>
      <c r="EQ14" s="6">
        <v>3</v>
      </c>
      <c r="ER14" s="6"/>
      <c r="ES14" s="6"/>
      <c r="ET14" s="15">
        <v>5</v>
      </c>
      <c r="EU14" s="9">
        <v>0</v>
      </c>
      <c r="EV14" s="9">
        <v>1.6499999999999998E-5</v>
      </c>
      <c r="EW14" s="9">
        <v>2.7903300000000002E-3</v>
      </c>
      <c r="EX14" s="9">
        <v>1.9236966034826949E-4</v>
      </c>
      <c r="EY14" s="6">
        <v>3</v>
      </c>
      <c r="EZ14" s="6"/>
      <c r="FA14" s="6"/>
      <c r="FB14" s="15">
        <v>5</v>
      </c>
      <c r="FC14" s="9">
        <v>0</v>
      </c>
      <c r="FD14" s="9">
        <v>1.73E-5</v>
      </c>
      <c r="FE14" s="9">
        <v>2.5459200000000001E-3</v>
      </c>
      <c r="FF14" s="9">
        <v>2.0435781758699269E-4</v>
      </c>
      <c r="FG14" s="6">
        <v>3</v>
      </c>
      <c r="FH14" s="6"/>
      <c r="FI14" s="6"/>
      <c r="FJ14" s="15">
        <v>5</v>
      </c>
      <c r="FK14" s="9">
        <v>0</v>
      </c>
      <c r="FL14" s="9">
        <v>2.0000000000000002E-5</v>
      </c>
      <c r="FM14" s="9">
        <v>2.2236600000000001E-3</v>
      </c>
      <c r="FN14" s="9">
        <v>2.4950202785393376E-4</v>
      </c>
      <c r="FO14" s="6">
        <v>3</v>
      </c>
      <c r="FP14" s="6"/>
      <c r="FQ14" s="6"/>
      <c r="FR14" s="15">
        <v>5</v>
      </c>
      <c r="FS14" s="9">
        <v>0</v>
      </c>
      <c r="FT14" s="9">
        <v>1.0500000000000001E-5</v>
      </c>
      <c r="FU14" s="9">
        <v>2.1476099999999999E-3</v>
      </c>
      <c r="FV14" s="9">
        <v>1.2536677609640992E-4</v>
      </c>
      <c r="FW14" s="6">
        <v>3</v>
      </c>
      <c r="FX14" s="6"/>
      <c r="FY14" s="6"/>
      <c r="FZ14" s="15">
        <v>5</v>
      </c>
      <c r="GA14" s="9">
        <v>0</v>
      </c>
      <c r="GB14" s="9">
        <v>9.100000000000001E-6</v>
      </c>
      <c r="GC14" s="9">
        <v>1.92723E-3</v>
      </c>
      <c r="GD14" s="9">
        <v>1.1227878830120063E-4</v>
      </c>
      <c r="GE14" s="6">
        <v>3</v>
      </c>
      <c r="GF14" s="6"/>
      <c r="GG14" s="6"/>
      <c r="GH14" s="15">
        <v>5</v>
      </c>
      <c r="GI14" s="9">
        <v>0</v>
      </c>
      <c r="GJ14" s="9">
        <v>3.9999999999999998E-6</v>
      </c>
      <c r="GK14" s="9">
        <v>1.78561E-3</v>
      </c>
      <c r="GL14" s="9">
        <v>4.9036106836805342E-5</v>
      </c>
      <c r="GM14" s="6">
        <v>3</v>
      </c>
      <c r="GN14" s="6"/>
      <c r="GO14" s="6"/>
      <c r="GP14" s="15">
        <v>5</v>
      </c>
      <c r="GQ14" s="9">
        <v>0</v>
      </c>
      <c r="GR14" s="9">
        <v>2.2000000000000001E-6</v>
      </c>
      <c r="GS14" s="9">
        <v>1.6721399999999999E-3</v>
      </c>
      <c r="GT14" s="9">
        <v>2.6863001128309187E-5</v>
      </c>
      <c r="GU14" s="6">
        <v>3</v>
      </c>
      <c r="GV14" s="6"/>
      <c r="GW14" s="6"/>
      <c r="GX14" s="15">
        <v>5</v>
      </c>
      <c r="GY14" s="9">
        <v>0</v>
      </c>
      <c r="GZ14" s="9">
        <v>2.8999999999999998E-6</v>
      </c>
      <c r="HA14" s="9">
        <v>1.5491999999999999E-3</v>
      </c>
      <c r="HB14" s="9">
        <v>3.5729260046332093E-5</v>
      </c>
      <c r="HC14" s="6">
        <v>3</v>
      </c>
      <c r="HD14" s="6"/>
      <c r="HE14" s="6"/>
      <c r="HF14" s="15">
        <v>5</v>
      </c>
      <c r="HG14" s="9">
        <v>0</v>
      </c>
      <c r="HH14" s="9">
        <v>3.3000000000000002E-6</v>
      </c>
      <c r="HI14" s="9">
        <v>1.51213E-3</v>
      </c>
      <c r="HJ14" s="9">
        <v>3.9303841187550455E-5</v>
      </c>
      <c r="HK14" s="6">
        <v>3</v>
      </c>
      <c r="HL14" s="6"/>
      <c r="HM14" s="6"/>
      <c r="HN14" s="15">
        <v>5</v>
      </c>
      <c r="HO14" s="9">
        <v>0</v>
      </c>
      <c r="HP14" s="9">
        <v>2.2000000000000001E-6</v>
      </c>
      <c r="HQ14" s="9">
        <v>1.4192300000000001E-3</v>
      </c>
      <c r="HR14" s="9">
        <v>2.6491544866243118E-5</v>
      </c>
      <c r="HS14" s="6">
        <v>3</v>
      </c>
      <c r="HT14" s="6"/>
      <c r="HU14" s="6"/>
      <c r="HV14" s="15">
        <v>5</v>
      </c>
      <c r="HW14" s="9">
        <v>0</v>
      </c>
      <c r="HX14" s="9">
        <v>3.4000000000000001E-6</v>
      </c>
      <c r="HY14" s="9">
        <v>1.34045E-3</v>
      </c>
      <c r="HZ14" s="9">
        <v>4.1124969147664506E-5</v>
      </c>
      <c r="IA14" s="6">
        <v>3</v>
      </c>
      <c r="IB14" s="6"/>
      <c r="IC14" s="6"/>
      <c r="ID14" s="15">
        <v>5</v>
      </c>
      <c r="IE14" s="9">
        <v>0</v>
      </c>
      <c r="IF14" s="9">
        <v>1.5E-6</v>
      </c>
      <c r="IG14" s="9">
        <v>1.3277499999999999E-3</v>
      </c>
      <c r="IH14" s="9">
        <v>1.7502370357237997E-5</v>
      </c>
      <c r="II14" s="6">
        <v>3</v>
      </c>
      <c r="IJ14" s="6"/>
      <c r="IK14" s="6"/>
      <c r="IL14" s="15">
        <v>5</v>
      </c>
      <c r="IM14" s="9">
        <v>0</v>
      </c>
      <c r="IN14" s="9">
        <v>1.1999999999999999E-6</v>
      </c>
      <c r="IO14" s="9">
        <v>1.29313E-3</v>
      </c>
      <c r="IP14" s="9">
        <v>1.3775006862210984E-5</v>
      </c>
      <c r="IQ14" s="6">
        <v>3</v>
      </c>
    </row>
    <row r="15" spans="1:251">
      <c r="A15" s="6" t="s">
        <v>9</v>
      </c>
      <c r="B15" s="6">
        <v>2000</v>
      </c>
      <c r="C15" s="15">
        <f t="shared" si="2"/>
        <v>6</v>
      </c>
      <c r="D15" s="9">
        <f>D14+0.1</f>
        <v>0.1</v>
      </c>
      <c r="E15" s="9" cm="1">
        <f t="array" ref="E15">VLOOKUP($B$15,'qx Malaria'!$B$32:$I$61,(H15),FALSE)/(1-'qx(1) cambodia'!D15*INDEX($A$8:$B$13,H15,2))</f>
        <v>4.2819270243523785E-5</v>
      </c>
      <c r="F15" s="9">
        <f>'Life Table'!D8818</f>
        <v>1.087951E-2</v>
      </c>
      <c r="G15" s="9">
        <f t="shared" si="4"/>
        <v>2.015442271975383E-4</v>
      </c>
      <c r="H15" s="6">
        <f t="shared" si="0"/>
        <v>3</v>
      </c>
      <c r="I15" s="6"/>
      <c r="J15" s="6"/>
      <c r="L15" s="6" t="s">
        <v>9</v>
      </c>
      <c r="M15" s="6">
        <v>1990</v>
      </c>
      <c r="N15" s="15">
        <v>6</v>
      </c>
      <c r="O15" s="9">
        <v>0.1</v>
      </c>
      <c r="P15" s="9">
        <v>3.3304386090875191E-5</v>
      </c>
      <c r="Q15" s="9">
        <v>6.3625399999999999E-3</v>
      </c>
      <c r="R15" s="9">
        <v>3.2123348674459383E-4</v>
      </c>
      <c r="S15" s="6">
        <v>3</v>
      </c>
      <c r="T15" s="6" t="s">
        <v>9</v>
      </c>
      <c r="U15" s="6">
        <v>1991</v>
      </c>
      <c r="V15" s="15">
        <v>6</v>
      </c>
      <c r="W15" s="9">
        <v>0.1</v>
      </c>
      <c r="X15" s="9">
        <v>2.6650325641229887E-5</v>
      </c>
      <c r="Y15" s="9">
        <v>6.2236499999999998E-3</v>
      </c>
      <c r="Z15" s="9">
        <v>2.4153935589226147E-4</v>
      </c>
      <c r="AA15" s="6">
        <v>3</v>
      </c>
      <c r="AB15" s="6" t="s">
        <v>9</v>
      </c>
      <c r="AC15" s="6">
        <v>1992</v>
      </c>
      <c r="AD15" s="15">
        <v>6</v>
      </c>
      <c r="AE15" s="9">
        <v>0.1</v>
      </c>
      <c r="AF15" s="9">
        <v>2.4148292463012138E-5</v>
      </c>
      <c r="AG15" s="9">
        <v>6.0754199999999998E-3</v>
      </c>
      <c r="AH15" s="9">
        <v>2.4408594469540795E-4</v>
      </c>
      <c r="AI15" s="6">
        <v>3</v>
      </c>
      <c r="AJ15" s="6" t="s">
        <v>9</v>
      </c>
      <c r="AK15" s="6">
        <v>1993</v>
      </c>
      <c r="AL15" s="15">
        <v>6</v>
      </c>
      <c r="AM15" s="9">
        <v>0.1</v>
      </c>
      <c r="AN15" s="9">
        <v>2.7757462427838076E-5</v>
      </c>
      <c r="AO15" s="9">
        <v>5.9512899999999997E-3</v>
      </c>
      <c r="AP15" s="9">
        <v>2.6458537197494853E-4</v>
      </c>
      <c r="AQ15" s="6">
        <v>3</v>
      </c>
      <c r="AR15" s="6" t="s">
        <v>9</v>
      </c>
      <c r="AS15" s="6">
        <v>1994</v>
      </c>
      <c r="AT15" s="15">
        <v>6</v>
      </c>
      <c r="AU15" s="9">
        <v>0.1</v>
      </c>
      <c r="AV15" s="9">
        <v>2.5134386356819906E-5</v>
      </c>
      <c r="AW15" s="9">
        <v>5.8862000000000003E-3</v>
      </c>
      <c r="AX15" s="9">
        <v>2.2830749349309407E-4</v>
      </c>
      <c r="AY15" s="6">
        <v>3</v>
      </c>
      <c r="AZ15" s="6" t="s">
        <v>9</v>
      </c>
      <c r="BA15" s="6">
        <v>1995</v>
      </c>
      <c r="BB15" s="15">
        <v>6</v>
      </c>
      <c r="BC15" s="9">
        <v>0.1</v>
      </c>
      <c r="BD15" s="9">
        <v>2.2921386932473569E-5</v>
      </c>
      <c r="BE15" s="9">
        <v>5.6765699999999997E-3</v>
      </c>
      <c r="BF15" s="9">
        <v>2.1383851951719309E-4</v>
      </c>
      <c r="BG15" s="6">
        <v>3</v>
      </c>
      <c r="BH15" s="6" t="s">
        <v>9</v>
      </c>
      <c r="BI15" s="6">
        <v>1996</v>
      </c>
      <c r="BJ15" s="15">
        <v>6</v>
      </c>
      <c r="BK15" s="9">
        <v>0.1</v>
      </c>
      <c r="BL15" s="9">
        <v>2.2015568739956828E-5</v>
      </c>
      <c r="BM15" s="9">
        <v>5.6196500000000003E-3</v>
      </c>
      <c r="BN15" s="9">
        <v>2.0565113478033145E-4</v>
      </c>
      <c r="BO15" s="6">
        <v>3</v>
      </c>
      <c r="BP15" s="6" t="s">
        <v>9</v>
      </c>
      <c r="BQ15" s="6">
        <v>1997</v>
      </c>
      <c r="BR15" s="15">
        <v>6</v>
      </c>
      <c r="BS15" s="9">
        <v>0.1</v>
      </c>
      <c r="BT15" s="9">
        <v>2.5632437231254824E-5</v>
      </c>
      <c r="BU15" s="9">
        <v>5.3938600000000003E-3</v>
      </c>
      <c r="BV15" s="9">
        <v>2.4553331242342598E-4</v>
      </c>
      <c r="BW15" s="6">
        <v>3</v>
      </c>
      <c r="BX15" s="6" t="s">
        <v>9</v>
      </c>
      <c r="BY15" s="6">
        <v>1998</v>
      </c>
      <c r="BZ15" s="15">
        <v>6</v>
      </c>
      <c r="CA15" s="9">
        <v>0.1</v>
      </c>
      <c r="CB15" s="9">
        <v>1.9304701455684509E-5</v>
      </c>
      <c r="CC15" s="9">
        <v>5.2915799999999997E-3</v>
      </c>
      <c r="CD15" s="9">
        <v>1.9786425922788405E-4</v>
      </c>
      <c r="CE15" s="6">
        <v>3</v>
      </c>
      <c r="CF15" s="6" t="s">
        <v>9</v>
      </c>
      <c r="CG15" s="6">
        <v>1999</v>
      </c>
      <c r="CH15" s="15">
        <v>6</v>
      </c>
      <c r="CI15" s="9">
        <v>0.1</v>
      </c>
      <c r="CJ15" s="9">
        <v>1.9398928936752481E-5</v>
      </c>
      <c r="CK15" s="9">
        <v>5.0420600000000001E-3</v>
      </c>
      <c r="CL15" s="9">
        <v>1.9620737704922553E-4</v>
      </c>
      <c r="CM15" s="6">
        <v>3</v>
      </c>
      <c r="CN15" s="6" t="s">
        <v>9</v>
      </c>
      <c r="CO15" s="6">
        <v>2000</v>
      </c>
      <c r="CP15" s="15">
        <v>6</v>
      </c>
      <c r="CQ15" s="9">
        <v>0.1</v>
      </c>
      <c r="CR15" s="9">
        <v>4.2819270243523785E-5</v>
      </c>
      <c r="CS15" s="9">
        <v>4.71989E-3</v>
      </c>
      <c r="CT15" s="9">
        <v>4.6456642744595528E-4</v>
      </c>
      <c r="CU15" s="6">
        <v>3</v>
      </c>
      <c r="CV15" s="6" t="s">
        <v>9</v>
      </c>
      <c r="CW15" s="6">
        <v>2001</v>
      </c>
      <c r="CX15" s="15">
        <v>6</v>
      </c>
      <c r="CY15" s="9">
        <v>0.1</v>
      </c>
      <c r="CZ15" s="9">
        <v>2.662817361612482E-5</v>
      </c>
      <c r="DA15" s="9">
        <v>4.2776000000000003E-3</v>
      </c>
      <c r="DB15" s="9">
        <v>2.9963908763049404E-4</v>
      </c>
      <c r="DC15" s="6">
        <v>3</v>
      </c>
      <c r="DD15" s="6" t="s">
        <v>9</v>
      </c>
      <c r="DE15" s="6">
        <v>2002</v>
      </c>
      <c r="DF15" s="15">
        <v>6</v>
      </c>
      <c r="DG15" s="9">
        <v>0.1</v>
      </c>
      <c r="DH15" s="9">
        <v>2.7932961218199094E-5</v>
      </c>
      <c r="DI15" s="9">
        <v>3.8980799999999999E-3</v>
      </c>
      <c r="DJ15" s="9">
        <v>3.4109412377143593E-4</v>
      </c>
      <c r="DK15" s="6">
        <v>3</v>
      </c>
      <c r="DL15" s="6" t="s">
        <v>9</v>
      </c>
      <c r="DM15" s="6">
        <v>2003</v>
      </c>
      <c r="DN15" s="15">
        <v>6</v>
      </c>
      <c r="DO15" s="9">
        <v>0.1</v>
      </c>
      <c r="DP15" s="9">
        <v>3.9265921286323222E-5</v>
      </c>
      <c r="DQ15" s="9">
        <v>3.48848E-3</v>
      </c>
      <c r="DR15" s="9">
        <v>4.7562630808611385E-4</v>
      </c>
      <c r="DS15" s="6">
        <v>3</v>
      </c>
      <c r="DT15" s="6" t="s">
        <v>9</v>
      </c>
      <c r="DU15" s="6">
        <v>2004</v>
      </c>
      <c r="DV15" s="15">
        <v>6</v>
      </c>
      <c r="DW15" s="9">
        <v>0.1</v>
      </c>
      <c r="DX15" s="9">
        <v>3.1224469128398635E-5</v>
      </c>
      <c r="DY15" s="9">
        <v>3.18973E-3</v>
      </c>
      <c r="DZ15" s="9">
        <v>3.902183833698682E-4</v>
      </c>
      <c r="EA15" s="6">
        <v>3</v>
      </c>
      <c r="EB15" s="6" t="s">
        <v>9</v>
      </c>
      <c r="EC15" s="6">
        <v>2005</v>
      </c>
      <c r="ED15" s="15">
        <v>6</v>
      </c>
      <c r="EE15" s="9">
        <v>0.1</v>
      </c>
      <c r="EF15" s="9">
        <v>1.9673650340562435E-5</v>
      </c>
      <c r="EG15" s="9">
        <v>3.0101099999999999E-3</v>
      </c>
      <c r="EH15" s="9">
        <v>2.4467657514986484E-4</v>
      </c>
      <c r="EI15" s="6">
        <v>3</v>
      </c>
      <c r="EJ15" s="6" t="s">
        <v>9</v>
      </c>
      <c r="EK15" s="6">
        <v>2006</v>
      </c>
      <c r="EL15" s="15">
        <v>6</v>
      </c>
      <c r="EM15" s="9">
        <v>0.1</v>
      </c>
      <c r="EN15" s="9">
        <v>3.1813398985467442E-5</v>
      </c>
      <c r="EO15" s="9">
        <v>2.7864600000000002E-3</v>
      </c>
      <c r="EP15" s="9">
        <v>4.069643399418654E-4</v>
      </c>
      <c r="EQ15" s="6">
        <v>3</v>
      </c>
      <c r="ER15" s="6" t="s">
        <v>9</v>
      </c>
      <c r="ES15" s="6">
        <v>2007</v>
      </c>
      <c r="ET15" s="15">
        <v>6</v>
      </c>
      <c r="EU15" s="9">
        <v>0.1</v>
      </c>
      <c r="EV15" s="9">
        <v>1.6553852675928083E-5</v>
      </c>
      <c r="EW15" s="9">
        <v>2.5961999999999999E-3</v>
      </c>
      <c r="EX15" s="9">
        <v>2.0742884187692273E-4</v>
      </c>
      <c r="EY15" s="6">
        <v>3</v>
      </c>
      <c r="EZ15" s="6" t="s">
        <v>9</v>
      </c>
      <c r="FA15" s="6">
        <v>2008</v>
      </c>
      <c r="FB15" s="15">
        <v>6</v>
      </c>
      <c r="FC15" s="9">
        <v>0.1</v>
      </c>
      <c r="FD15" s="9">
        <v>1.7352184805613452E-5</v>
      </c>
      <c r="FE15" s="9">
        <v>2.3839999999999998E-3</v>
      </c>
      <c r="FF15" s="9">
        <v>2.1889599670071847E-4</v>
      </c>
      <c r="FG15" s="6">
        <v>3</v>
      </c>
      <c r="FH15" s="6" t="s">
        <v>9</v>
      </c>
      <c r="FI15" s="6">
        <v>2009</v>
      </c>
      <c r="FJ15" s="15">
        <v>6</v>
      </c>
      <c r="FK15" s="9">
        <v>0.1</v>
      </c>
      <c r="FL15" s="9">
        <v>2.0055635101834442E-5</v>
      </c>
      <c r="FM15" s="9">
        <v>2.0719800000000002E-3</v>
      </c>
      <c r="FN15" s="9">
        <v>2.6851177055009213E-4</v>
      </c>
      <c r="FO15" s="6">
        <v>3</v>
      </c>
      <c r="FP15" s="6" t="s">
        <v>9</v>
      </c>
      <c r="FQ15" s="6">
        <v>2010</v>
      </c>
      <c r="FR15" s="15">
        <v>6</v>
      </c>
      <c r="FS15" s="9">
        <v>0.1</v>
      </c>
      <c r="FT15" s="9">
        <v>1.0526993109403313E-5</v>
      </c>
      <c r="FU15" s="9">
        <v>2.0405599999999999E-3</v>
      </c>
      <c r="FV15" s="9">
        <v>1.3228285080228619E-4</v>
      </c>
      <c r="FW15" s="6">
        <v>3</v>
      </c>
      <c r="FX15" s="6" t="s">
        <v>9</v>
      </c>
      <c r="FY15" s="6">
        <v>2011</v>
      </c>
      <c r="FZ15" s="15">
        <v>6</v>
      </c>
      <c r="GA15" s="9">
        <v>0.1</v>
      </c>
      <c r="GB15" s="9">
        <v>9.1216902817977077E-6</v>
      </c>
      <c r="GC15" s="9">
        <v>1.8300300000000001E-3</v>
      </c>
      <c r="GD15" s="9">
        <v>1.185241870226542E-4</v>
      </c>
      <c r="GE15" s="6">
        <v>3</v>
      </c>
      <c r="GF15" s="6" t="s">
        <v>9</v>
      </c>
      <c r="GG15" s="6">
        <v>2012</v>
      </c>
      <c r="GH15" s="15">
        <v>6</v>
      </c>
      <c r="GI15" s="9">
        <v>0.1</v>
      </c>
      <c r="GJ15" s="9">
        <v>4.0087751449253243E-6</v>
      </c>
      <c r="GK15" s="9">
        <v>1.7099699999999999E-3</v>
      </c>
      <c r="GL15" s="9">
        <v>5.1317537297874646E-5</v>
      </c>
      <c r="GM15" s="6">
        <v>3</v>
      </c>
      <c r="GN15" s="6" t="s">
        <v>9</v>
      </c>
      <c r="GO15" s="6">
        <v>2013</v>
      </c>
      <c r="GP15" s="15">
        <v>6</v>
      </c>
      <c r="GQ15" s="9">
        <v>0.1</v>
      </c>
      <c r="GR15" s="9">
        <v>2.2045010599504772E-6</v>
      </c>
      <c r="GS15" s="9">
        <v>1.6109200000000001E-3</v>
      </c>
      <c r="GT15" s="9">
        <v>2.7940927857852051E-5</v>
      </c>
      <c r="GU15" s="6">
        <v>3</v>
      </c>
      <c r="GV15" s="6" t="s">
        <v>9</v>
      </c>
      <c r="GW15" s="6">
        <v>2014</v>
      </c>
      <c r="GX15" s="15">
        <v>6</v>
      </c>
      <c r="GY15" s="9">
        <v>0.1</v>
      </c>
      <c r="GZ15" s="9">
        <v>2.9055457620610056E-6</v>
      </c>
      <c r="HA15" s="9">
        <v>1.4938200000000001E-3</v>
      </c>
      <c r="HB15" s="9">
        <v>3.7124700840835777E-5</v>
      </c>
      <c r="HC15" s="6">
        <v>3</v>
      </c>
      <c r="HD15" s="6" t="s">
        <v>9</v>
      </c>
      <c r="HE15" s="6">
        <v>2015</v>
      </c>
      <c r="HF15" s="15">
        <v>6</v>
      </c>
      <c r="HG15" s="9">
        <v>0.1</v>
      </c>
      <c r="HH15" s="9">
        <v>3.3059539747589571E-6</v>
      </c>
      <c r="HI15" s="9">
        <v>1.47774E-3</v>
      </c>
      <c r="HJ15" s="9">
        <v>4.0291084757515226E-5</v>
      </c>
      <c r="HK15" s="6">
        <v>3</v>
      </c>
      <c r="HL15" s="6" t="s">
        <v>9</v>
      </c>
      <c r="HM15" s="6">
        <v>2016</v>
      </c>
      <c r="HN15" s="15">
        <v>6</v>
      </c>
      <c r="HO15" s="9">
        <v>0.1</v>
      </c>
      <c r="HP15" s="9">
        <v>2.2037661958815189E-6</v>
      </c>
      <c r="HQ15" s="9">
        <v>1.3919900000000001E-3</v>
      </c>
      <c r="HR15" s="9">
        <v>2.7056199265216317E-5</v>
      </c>
      <c r="HS15" s="6">
        <v>3</v>
      </c>
      <c r="HT15" s="6" t="s">
        <v>9</v>
      </c>
      <c r="HU15" s="6">
        <v>2017</v>
      </c>
      <c r="HV15" s="15">
        <v>6</v>
      </c>
      <c r="HW15" s="9">
        <v>0.1</v>
      </c>
      <c r="HX15" s="9">
        <v>3.4055215488631868E-6</v>
      </c>
      <c r="HY15" s="9">
        <v>1.31258E-3</v>
      </c>
      <c r="HZ15" s="9">
        <v>4.206637967351859E-5</v>
      </c>
      <c r="IA15" s="6">
        <v>3</v>
      </c>
      <c r="IB15" s="6" t="s">
        <v>9</v>
      </c>
      <c r="IC15" s="6">
        <v>2018</v>
      </c>
      <c r="ID15" s="15">
        <v>6</v>
      </c>
      <c r="IE15" s="9">
        <v>0.1</v>
      </c>
      <c r="IF15" s="9">
        <v>1.5023274830807964E-6</v>
      </c>
      <c r="IG15" s="9">
        <v>1.31813E-3</v>
      </c>
      <c r="IH15" s="9">
        <v>1.7657462320077404E-5</v>
      </c>
      <c r="II15" s="6">
        <v>3</v>
      </c>
      <c r="IJ15" s="6" t="s">
        <v>9</v>
      </c>
      <c r="IK15" s="6">
        <v>2019</v>
      </c>
      <c r="IL15" s="15">
        <v>6</v>
      </c>
      <c r="IM15" s="9">
        <v>0.1</v>
      </c>
      <c r="IN15" s="9">
        <v>1.2017839355473933E-6</v>
      </c>
      <c r="IO15" s="9">
        <v>1.29324E-3</v>
      </c>
      <c r="IP15" s="9">
        <v>1.3794311553874766E-5</v>
      </c>
      <c r="IQ15" s="6">
        <v>3</v>
      </c>
    </row>
    <row r="16" spans="1:251">
      <c r="A16" s="6"/>
      <c r="B16" s="6"/>
      <c r="C16" s="15">
        <f t="shared" si="2"/>
        <v>7</v>
      </c>
      <c r="D16" s="9">
        <f t="shared" ref="D16:D23" si="5">D15+0.1</f>
        <v>0.2</v>
      </c>
      <c r="E16" s="9" cm="1">
        <f t="array" ref="E16">VLOOKUP($B$15,'qx Malaria'!$B$32:$I$61,(H16),FALSE)/(1-'qx(1) cambodia'!D16*INDEX($A$8:$B$13,H16,2))</f>
        <v>4.3040809416344985E-5</v>
      </c>
      <c r="F16" s="9">
        <f>'Life Table'!D8819</f>
        <v>8.9998600000000002E-3</v>
      </c>
      <c r="G16" s="9">
        <f t="shared" si="4"/>
        <v>2.4489792971500957E-4</v>
      </c>
      <c r="H16" s="6">
        <f t="shared" si="0"/>
        <v>3</v>
      </c>
      <c r="I16" s="6"/>
      <c r="J16" s="6"/>
      <c r="L16" s="6"/>
      <c r="M16" s="6"/>
      <c r="N16" s="15">
        <v>7</v>
      </c>
      <c r="O16" s="9">
        <v>0.2</v>
      </c>
      <c r="P16" s="9">
        <v>3.3511311953420776E-5</v>
      </c>
      <c r="Q16" s="9">
        <v>5.5810800000000004E-3</v>
      </c>
      <c r="R16" s="9">
        <v>3.6848777783222931E-4</v>
      </c>
      <c r="S16" s="6">
        <v>3</v>
      </c>
      <c r="T16" s="6"/>
      <c r="U16" s="6"/>
      <c r="V16" s="15">
        <v>7</v>
      </c>
      <c r="W16" s="9">
        <v>0.2</v>
      </c>
      <c r="X16" s="9">
        <v>2.6802366506572489E-5</v>
      </c>
      <c r="Y16" s="9">
        <v>5.4410700000000001E-3</v>
      </c>
      <c r="Z16" s="9">
        <v>2.7785574029785473E-4</v>
      </c>
      <c r="AA16" s="6">
        <v>3</v>
      </c>
      <c r="AB16" s="6"/>
      <c r="AC16" s="6"/>
      <c r="AD16" s="15">
        <v>7</v>
      </c>
      <c r="AE16" s="9">
        <v>0.2</v>
      </c>
      <c r="AF16" s="9">
        <v>2.4298428874056267E-5</v>
      </c>
      <c r="AG16" s="9">
        <v>5.29445E-3</v>
      </c>
      <c r="AH16" s="9">
        <v>2.8183179939017685E-4</v>
      </c>
      <c r="AI16" s="6">
        <v>3</v>
      </c>
      <c r="AJ16" s="6"/>
      <c r="AK16" s="6"/>
      <c r="AL16" s="15">
        <v>7</v>
      </c>
      <c r="AM16" s="9">
        <v>0.2</v>
      </c>
      <c r="AN16" s="9">
        <v>2.7916731861760449E-5</v>
      </c>
      <c r="AO16" s="9">
        <v>5.1656200000000001E-3</v>
      </c>
      <c r="AP16" s="9">
        <v>3.0657681145772515E-4</v>
      </c>
      <c r="AQ16" s="6">
        <v>3</v>
      </c>
      <c r="AR16" s="6"/>
      <c r="AS16" s="6"/>
      <c r="AT16" s="15">
        <v>7</v>
      </c>
      <c r="AU16" s="9">
        <v>0.2</v>
      </c>
      <c r="AV16" s="9">
        <v>2.527022529736917E-5</v>
      </c>
      <c r="AW16" s="9">
        <v>5.08531E-3</v>
      </c>
      <c r="AX16" s="9">
        <v>2.6569205945082088E-4</v>
      </c>
      <c r="AY16" s="6">
        <v>3</v>
      </c>
      <c r="AZ16" s="6"/>
      <c r="BA16" s="6"/>
      <c r="BB16" s="15">
        <v>7</v>
      </c>
      <c r="BC16" s="9">
        <v>0.2</v>
      </c>
      <c r="BD16" s="9">
        <v>2.3044073308377077E-5</v>
      </c>
      <c r="BE16" s="9">
        <v>4.8766499999999997E-3</v>
      </c>
      <c r="BF16" s="9">
        <v>2.5024689938490539E-4</v>
      </c>
      <c r="BG16" s="6">
        <v>3</v>
      </c>
      <c r="BH16" s="6"/>
      <c r="BI16" s="6"/>
      <c r="BJ16" s="15">
        <v>7</v>
      </c>
      <c r="BK16" s="9">
        <v>0.2</v>
      </c>
      <c r="BL16" s="9">
        <v>2.2132363688988916E-5</v>
      </c>
      <c r="BM16" s="9">
        <v>4.8196000000000003E-3</v>
      </c>
      <c r="BN16" s="9">
        <v>2.4106117622719401E-4</v>
      </c>
      <c r="BO16" s="6">
        <v>3</v>
      </c>
      <c r="BP16" s="6"/>
      <c r="BQ16" s="6"/>
      <c r="BR16" s="15">
        <v>7</v>
      </c>
      <c r="BS16" s="9">
        <v>0.2</v>
      </c>
      <c r="BT16" s="9">
        <v>2.5766257300930687E-5</v>
      </c>
      <c r="BU16" s="9">
        <v>4.6075600000000001E-3</v>
      </c>
      <c r="BV16" s="9">
        <v>2.8893525090361151E-4</v>
      </c>
      <c r="BW16" s="6">
        <v>3</v>
      </c>
      <c r="BX16" s="6"/>
      <c r="BY16" s="6"/>
      <c r="BZ16" s="15">
        <v>7</v>
      </c>
      <c r="CA16" s="9">
        <v>0.2</v>
      </c>
      <c r="CB16" s="9">
        <v>1.9410551088738122E-5</v>
      </c>
      <c r="CC16" s="9">
        <v>4.52389E-3</v>
      </c>
      <c r="CD16" s="9">
        <v>2.3271022144451294E-4</v>
      </c>
      <c r="CE16" s="6">
        <v>3</v>
      </c>
      <c r="CF16" s="6"/>
      <c r="CG16" s="6"/>
      <c r="CH16" s="15">
        <v>7</v>
      </c>
      <c r="CI16" s="9">
        <v>0.2</v>
      </c>
      <c r="CJ16" s="9">
        <v>1.9498877288983892E-5</v>
      </c>
      <c r="CK16" s="9">
        <v>4.3151400000000003E-3</v>
      </c>
      <c r="CL16" s="9">
        <v>2.3044129389069169E-4</v>
      </c>
      <c r="CM16" s="6">
        <v>3</v>
      </c>
      <c r="CN16" s="6"/>
      <c r="CO16" s="6"/>
      <c r="CP16" s="15">
        <v>7</v>
      </c>
      <c r="CQ16" s="9">
        <v>0.2</v>
      </c>
      <c r="CR16" s="9">
        <v>4.3040809416344985E-5</v>
      </c>
      <c r="CS16" s="9">
        <v>4.0542099999999999E-3</v>
      </c>
      <c r="CT16" s="9">
        <v>5.4364403465161548E-4</v>
      </c>
      <c r="CU16" s="6">
        <v>3</v>
      </c>
      <c r="CV16" s="6"/>
      <c r="CW16" s="6"/>
      <c r="CX16" s="15">
        <v>7</v>
      </c>
      <c r="CY16" s="9">
        <v>0.2</v>
      </c>
      <c r="CZ16" s="9">
        <v>2.6757593143369437E-5</v>
      </c>
      <c r="DA16" s="9">
        <v>3.6962800000000001E-3</v>
      </c>
      <c r="DB16" s="9">
        <v>3.4844917507526112E-4</v>
      </c>
      <c r="DC16" s="6">
        <v>3</v>
      </c>
      <c r="DD16" s="6"/>
      <c r="DE16" s="6"/>
      <c r="DF16" s="15">
        <v>7</v>
      </c>
      <c r="DG16" s="9">
        <v>0.2</v>
      </c>
      <c r="DH16" s="9">
        <v>2.8067200396478008E-5</v>
      </c>
      <c r="DI16" s="9">
        <v>3.3963000000000001E-3</v>
      </c>
      <c r="DJ16" s="9">
        <v>3.933698384683506E-4</v>
      </c>
      <c r="DK16" s="6">
        <v>3</v>
      </c>
      <c r="DL16" s="6"/>
      <c r="DM16" s="6"/>
      <c r="DN16" s="15">
        <v>7</v>
      </c>
      <c r="DO16" s="9">
        <v>0.2</v>
      </c>
      <c r="DP16" s="9">
        <v>3.9433256751389843E-5</v>
      </c>
      <c r="DQ16" s="9">
        <v>3.0583799999999999E-3</v>
      </c>
      <c r="DR16" s="9">
        <v>5.4482561256259535E-4</v>
      </c>
      <c r="DS16" s="6">
        <v>3</v>
      </c>
      <c r="DT16" s="6"/>
      <c r="DU16" s="6"/>
      <c r="DV16" s="15">
        <v>7</v>
      </c>
      <c r="DW16" s="9">
        <v>0.2</v>
      </c>
      <c r="DX16" s="9">
        <v>3.1349938566621728E-5</v>
      </c>
      <c r="DY16" s="9">
        <v>2.8136099999999998E-3</v>
      </c>
      <c r="DZ16" s="9">
        <v>4.4415993442895578E-4</v>
      </c>
      <c r="EA16" s="6">
        <v>3</v>
      </c>
      <c r="EB16" s="6"/>
      <c r="EC16" s="6"/>
      <c r="ED16" s="15">
        <v>7</v>
      </c>
      <c r="EE16" s="9">
        <v>0.2</v>
      </c>
      <c r="EF16" s="9">
        <v>1.9747856276283164E-5</v>
      </c>
      <c r="EG16" s="9">
        <v>2.6795999999999999E-3</v>
      </c>
      <c r="EH16" s="9">
        <v>2.7589243969839756E-4</v>
      </c>
      <c r="EI16" s="6">
        <v>3</v>
      </c>
      <c r="EJ16" s="6"/>
      <c r="EK16" s="6"/>
      <c r="EL16" s="15">
        <v>7</v>
      </c>
      <c r="EM16" s="9">
        <v>0.2</v>
      </c>
      <c r="EN16" s="9">
        <v>3.1927612197821728E-5</v>
      </c>
      <c r="EO16" s="9">
        <v>2.4944300000000002E-3</v>
      </c>
      <c r="EP16" s="9">
        <v>4.5624090036947799E-4</v>
      </c>
      <c r="EQ16" s="6">
        <v>3</v>
      </c>
      <c r="ER16" s="6"/>
      <c r="ES16" s="6"/>
      <c r="ET16" s="15">
        <v>7</v>
      </c>
      <c r="EU16" s="9">
        <v>0.2</v>
      </c>
      <c r="EV16" s="9">
        <v>1.6608058031501741E-5</v>
      </c>
      <c r="EW16" s="9">
        <v>2.33526E-3</v>
      </c>
      <c r="EX16" s="9">
        <v>2.3136188583228952E-4</v>
      </c>
      <c r="EY16" s="6">
        <v>3</v>
      </c>
      <c r="EZ16" s="6"/>
      <c r="FA16" s="6"/>
      <c r="FB16" s="15">
        <v>7</v>
      </c>
      <c r="FC16" s="9">
        <v>0.2</v>
      </c>
      <c r="FD16" s="9">
        <v>1.7404685390808979E-5</v>
      </c>
      <c r="FE16" s="9">
        <v>2.1542000000000002E-3</v>
      </c>
      <c r="FF16" s="9">
        <v>2.4297973913513067E-4</v>
      </c>
      <c r="FG16" s="6">
        <v>3</v>
      </c>
      <c r="FH16" s="6"/>
      <c r="FI16" s="6"/>
      <c r="FJ16" s="15">
        <v>7</v>
      </c>
      <c r="FK16" s="9">
        <v>0.2</v>
      </c>
      <c r="FL16" s="9">
        <v>2.0111580593553131E-5</v>
      </c>
      <c r="FM16" s="9">
        <v>1.86969E-3</v>
      </c>
      <c r="FN16" s="9">
        <v>2.9839329929862634E-4</v>
      </c>
      <c r="FO16" s="6">
        <v>3</v>
      </c>
      <c r="FP16" s="6"/>
      <c r="FQ16" s="6"/>
      <c r="FR16" s="15">
        <v>7</v>
      </c>
      <c r="FS16" s="9">
        <v>0.2</v>
      </c>
      <c r="FT16" s="9">
        <v>1.0554125362791321E-5</v>
      </c>
      <c r="FU16" s="9">
        <v>1.86447E-3</v>
      </c>
      <c r="FV16" s="9">
        <v>1.4514946014502716E-4</v>
      </c>
      <c r="FW16" s="6">
        <v>3</v>
      </c>
      <c r="FX16" s="6"/>
      <c r="FY16" s="6"/>
      <c r="FZ16" s="15">
        <v>7</v>
      </c>
      <c r="GA16" s="9">
        <v>0.2</v>
      </c>
      <c r="GB16" s="9">
        <v>9.1434842102739414E-6</v>
      </c>
      <c r="GC16" s="9">
        <v>1.6745900000000001E-3</v>
      </c>
      <c r="GD16" s="9">
        <v>1.2983539336177877E-4</v>
      </c>
      <c r="GE16" s="6">
        <v>3</v>
      </c>
      <c r="GF16" s="6"/>
      <c r="GG16" s="6"/>
      <c r="GH16" s="15">
        <v>7</v>
      </c>
      <c r="GI16" s="9">
        <v>0.2</v>
      </c>
      <c r="GJ16" s="9">
        <v>4.0175888760848288E-6</v>
      </c>
      <c r="GK16" s="9">
        <v>1.5733500000000001E-3</v>
      </c>
      <c r="GL16" s="9">
        <v>5.5896259843101756E-5</v>
      </c>
      <c r="GM16" s="6">
        <v>3</v>
      </c>
      <c r="GN16" s="6"/>
      <c r="GO16" s="6"/>
      <c r="GP16" s="15">
        <v>7</v>
      </c>
      <c r="GQ16" s="9">
        <v>0.2</v>
      </c>
      <c r="GR16" s="9">
        <v>2.2090205754240325E-6</v>
      </c>
      <c r="GS16" s="9">
        <v>1.4905599999999999E-3</v>
      </c>
      <c r="GT16" s="9">
        <v>3.0259014813332242E-5</v>
      </c>
      <c r="GU16" s="6">
        <v>3</v>
      </c>
      <c r="GV16" s="6"/>
      <c r="GW16" s="6"/>
      <c r="GX16" s="15">
        <v>7</v>
      </c>
      <c r="GY16" s="9">
        <v>0.2</v>
      </c>
      <c r="GZ16" s="9">
        <v>2.9111127754352528E-6</v>
      </c>
      <c r="HA16" s="9">
        <v>1.3833000000000001E-3</v>
      </c>
      <c r="HB16" s="9">
        <v>4.0167626094315359E-5</v>
      </c>
      <c r="HC16" s="6">
        <v>3</v>
      </c>
      <c r="HD16" s="6"/>
      <c r="HE16" s="6"/>
      <c r="HF16" s="15">
        <v>7</v>
      </c>
      <c r="HG16" s="9">
        <v>0.2</v>
      </c>
      <c r="HH16" s="9">
        <v>3.3119294730881127E-6</v>
      </c>
      <c r="HI16" s="9">
        <v>1.38076E-3</v>
      </c>
      <c r="HJ16" s="9">
        <v>4.3198937860715753E-5</v>
      </c>
      <c r="HK16" s="6">
        <v>3</v>
      </c>
      <c r="HL16" s="6"/>
      <c r="HM16" s="6"/>
      <c r="HN16" s="15">
        <v>7</v>
      </c>
      <c r="HO16" s="9">
        <v>0.2</v>
      </c>
      <c r="HP16" s="9">
        <v>2.2075453086313526E-6</v>
      </c>
      <c r="HQ16" s="9">
        <v>1.3061399999999999E-3</v>
      </c>
      <c r="HR16" s="9">
        <v>2.8883996475692974E-5</v>
      </c>
      <c r="HS16" s="6">
        <v>3</v>
      </c>
      <c r="HT16" s="6"/>
      <c r="HU16" s="6"/>
      <c r="HV16" s="15">
        <v>7</v>
      </c>
      <c r="HW16" s="9">
        <v>0.2</v>
      </c>
      <c r="HX16" s="9">
        <v>3.4110610607226259E-6</v>
      </c>
      <c r="HY16" s="9">
        <v>1.23014E-3</v>
      </c>
      <c r="HZ16" s="9">
        <v>4.4958544241411349E-5</v>
      </c>
      <c r="IA16" s="6">
        <v>3</v>
      </c>
      <c r="IB16" s="6"/>
      <c r="IC16" s="6"/>
      <c r="ID16" s="15">
        <v>7</v>
      </c>
      <c r="IE16" s="9">
        <v>0.2</v>
      </c>
      <c r="IF16" s="9">
        <v>1.5046622002897887E-6</v>
      </c>
      <c r="IG16" s="9">
        <v>1.2467999999999999E-3</v>
      </c>
      <c r="IH16" s="9">
        <v>1.8696664620582976E-5</v>
      </c>
      <c r="II16" s="6">
        <v>3</v>
      </c>
      <c r="IJ16" s="6"/>
      <c r="IK16" s="6"/>
      <c r="IL16" s="15">
        <v>7</v>
      </c>
      <c r="IM16" s="9">
        <v>0.2</v>
      </c>
      <c r="IN16" s="9">
        <v>1.2035731830349812E-6</v>
      </c>
      <c r="IO16" s="9">
        <v>1.2293899999999999E-3</v>
      </c>
      <c r="IP16" s="9">
        <v>1.4532341384675077E-5</v>
      </c>
      <c r="IQ16" s="6">
        <v>3</v>
      </c>
    </row>
    <row r="17" spans="1:251">
      <c r="A17" s="6">
        <v>1</v>
      </c>
      <c r="B17" s="6">
        <f>VLOOKUP($B$15,'Life Table'!$K$2:$P$31,(1+A17),FALSE)</f>
        <v>9.9534981835129432E-2</v>
      </c>
      <c r="C17" s="15">
        <f t="shared" si="2"/>
        <v>8</v>
      </c>
      <c r="D17" s="9">
        <f t="shared" si="5"/>
        <v>0.30000000000000004</v>
      </c>
      <c r="E17" s="9" cm="1">
        <f t="array" ref="E17">VLOOKUP($B$15,'qx Malaria'!$B$32:$I$61,(H17),FALSE)/(1-'qx(1) cambodia'!D17*INDEX($A$8:$B$13,H17,2))</f>
        <v>4.3264652918709595E-5</v>
      </c>
      <c r="F17" s="9">
        <f>'Life Table'!D8820</f>
        <v>7.5154799999999997E-3</v>
      </c>
      <c r="G17" s="9">
        <f t="shared" si="4"/>
        <v>2.9479284477265357E-4</v>
      </c>
      <c r="H17" s="6">
        <f t="shared" si="0"/>
        <v>3</v>
      </c>
      <c r="I17" s="6"/>
      <c r="J17" s="6"/>
      <c r="L17" s="6">
        <v>1</v>
      </c>
      <c r="M17" s="6">
        <v>0.23607526504755894</v>
      </c>
      <c r="N17" s="15">
        <v>8</v>
      </c>
      <c r="O17" s="9">
        <v>0.30000000000000004</v>
      </c>
      <c r="P17" s="9">
        <v>3.3720825223718788E-5</v>
      </c>
      <c r="Q17" s="9">
        <v>4.8107499999999999E-3</v>
      </c>
      <c r="R17" s="9">
        <v>4.3016523668782969E-4</v>
      </c>
      <c r="S17" s="6">
        <v>3</v>
      </c>
      <c r="T17" s="6">
        <v>1</v>
      </c>
      <c r="U17" s="6">
        <v>0.22762221996334486</v>
      </c>
      <c r="V17" s="15">
        <v>8</v>
      </c>
      <c r="W17" s="9">
        <v>0.30000000000000004</v>
      </c>
      <c r="X17" s="9">
        <v>2.6956152120673711E-5</v>
      </c>
      <c r="Y17" s="9">
        <v>4.6838399999999999E-3</v>
      </c>
      <c r="Z17" s="9">
        <v>3.2462831115332065E-4</v>
      </c>
      <c r="AA17" s="6">
        <v>3</v>
      </c>
      <c r="AB17" s="6">
        <v>1</v>
      </c>
      <c r="AC17" s="6">
        <v>0.23637916435433792</v>
      </c>
      <c r="AD17" s="15">
        <v>8</v>
      </c>
      <c r="AE17" s="9">
        <v>0.30000000000000004</v>
      </c>
      <c r="AF17" s="9">
        <v>2.4450443841258822E-5</v>
      </c>
      <c r="AG17" s="9">
        <v>4.5513200000000002E-3</v>
      </c>
      <c r="AH17" s="9">
        <v>3.2989978091251362E-4</v>
      </c>
      <c r="AI17" s="6">
        <v>3</v>
      </c>
      <c r="AJ17" s="6">
        <v>1</v>
      </c>
      <c r="AK17" s="6">
        <v>0.22783719647298917</v>
      </c>
      <c r="AL17" s="15">
        <v>8</v>
      </c>
      <c r="AM17" s="9">
        <v>0.30000000000000004</v>
      </c>
      <c r="AN17" s="9">
        <v>2.8077839586514945E-5</v>
      </c>
      <c r="AO17" s="9">
        <v>4.4328700000000002E-3</v>
      </c>
      <c r="AP17" s="9">
        <v>3.5931543711331226E-4</v>
      </c>
      <c r="AQ17" s="6">
        <v>3</v>
      </c>
      <c r="AR17" s="6">
        <v>1</v>
      </c>
      <c r="AS17" s="6">
        <v>0.222148667735109</v>
      </c>
      <c r="AT17" s="15">
        <v>8</v>
      </c>
      <c r="AU17" s="9">
        <v>0.30000000000000004</v>
      </c>
      <c r="AV17" s="9">
        <v>2.5407540501115838E-5</v>
      </c>
      <c r="AW17" s="9">
        <v>4.3548700000000003E-3</v>
      </c>
      <c r="AX17" s="9">
        <v>3.1194233973753243E-4</v>
      </c>
      <c r="AY17" s="6">
        <v>3</v>
      </c>
      <c r="AZ17" s="6">
        <v>1</v>
      </c>
      <c r="BA17" s="6">
        <v>0.22144305273880327</v>
      </c>
      <c r="BB17" s="15">
        <v>8</v>
      </c>
      <c r="BC17" s="9">
        <v>0.30000000000000004</v>
      </c>
      <c r="BD17" s="9">
        <v>2.3168080105748907E-5</v>
      </c>
      <c r="BE17" s="9">
        <v>4.1663100000000003E-3</v>
      </c>
      <c r="BF17" s="9">
        <v>2.9448929288259669E-4</v>
      </c>
      <c r="BG17" s="6">
        <v>3</v>
      </c>
      <c r="BH17" s="6">
        <v>1</v>
      </c>
      <c r="BI17" s="6">
        <v>0.21984258882908247</v>
      </c>
      <c r="BJ17" s="15">
        <v>8</v>
      </c>
      <c r="BK17" s="9">
        <v>0.30000000000000004</v>
      </c>
      <c r="BL17" s="9">
        <v>2.2250404466691563E-5</v>
      </c>
      <c r="BM17" s="9">
        <v>4.1159300000000003E-3</v>
      </c>
      <c r="BN17" s="9">
        <v>2.837790946327752E-4</v>
      </c>
      <c r="BO17" s="6">
        <v>3</v>
      </c>
      <c r="BP17" s="6">
        <v>1</v>
      </c>
      <c r="BQ17" s="6">
        <v>0.21710455403549134</v>
      </c>
      <c r="BR17" s="15">
        <v>8</v>
      </c>
      <c r="BS17" s="9">
        <v>0.30000000000000004</v>
      </c>
      <c r="BT17" s="9">
        <v>2.5901481980976961E-5</v>
      </c>
      <c r="BU17" s="9">
        <v>3.9285500000000003E-3</v>
      </c>
      <c r="BV17" s="9">
        <v>3.4065323590719174E-4</v>
      </c>
      <c r="BW17" s="6">
        <v>3</v>
      </c>
      <c r="BX17" s="6">
        <v>1</v>
      </c>
      <c r="BY17" s="6">
        <v>0.21980061005278684</v>
      </c>
      <c r="BZ17" s="15">
        <v>8</v>
      </c>
      <c r="CA17" s="9">
        <v>0.30000000000000004</v>
      </c>
      <c r="CB17" s="9">
        <v>1.9517567890007951E-5</v>
      </c>
      <c r="CC17" s="9">
        <v>3.8592700000000001E-3</v>
      </c>
      <c r="CD17" s="9">
        <v>2.7429012050461356E-4</v>
      </c>
      <c r="CE17" s="6">
        <v>3</v>
      </c>
      <c r="CF17" s="6">
        <v>1</v>
      </c>
      <c r="CG17" s="6">
        <v>0.21181384026514172</v>
      </c>
      <c r="CH17" s="15">
        <v>8</v>
      </c>
      <c r="CI17" s="9">
        <v>0.30000000000000004</v>
      </c>
      <c r="CJ17" s="9">
        <v>1.9599860895183259E-5</v>
      </c>
      <c r="CK17" s="9">
        <v>3.6846399999999999E-3</v>
      </c>
      <c r="CL17" s="9">
        <v>2.7127109223086629E-4</v>
      </c>
      <c r="CM17" s="6">
        <v>3</v>
      </c>
      <c r="CN17" s="6">
        <v>1</v>
      </c>
      <c r="CO17" s="6">
        <v>0.20973845611578845</v>
      </c>
      <c r="CP17" s="15">
        <v>8</v>
      </c>
      <c r="CQ17" s="9">
        <v>0.30000000000000004</v>
      </c>
      <c r="CR17" s="9">
        <v>4.3264652918709595E-5</v>
      </c>
      <c r="CS17" s="9">
        <v>3.4682900000000002E-3</v>
      </c>
      <c r="CT17" s="9">
        <v>6.3879021910854704E-4</v>
      </c>
      <c r="CU17" s="6">
        <v>3</v>
      </c>
      <c r="CV17" s="6">
        <v>1</v>
      </c>
      <c r="CW17" s="6">
        <v>0.2012371113928707</v>
      </c>
      <c r="CX17" s="15">
        <v>8</v>
      </c>
      <c r="CY17" s="9">
        <v>0.30000000000000004</v>
      </c>
      <c r="CZ17" s="9">
        <v>2.6888276836768889E-5</v>
      </c>
      <c r="DA17" s="9">
        <v>3.1726300000000001E-3</v>
      </c>
      <c r="DB17" s="9">
        <v>4.0794423634743488E-4</v>
      </c>
      <c r="DC17" s="6">
        <v>3</v>
      </c>
      <c r="DD17" s="6">
        <v>1</v>
      </c>
      <c r="DE17" s="6">
        <v>0.19698197525526351</v>
      </c>
      <c r="DF17" s="15">
        <v>8</v>
      </c>
      <c r="DG17" s="9">
        <v>0.30000000000000004</v>
      </c>
      <c r="DH17" s="9">
        <v>2.8202736048527133E-5</v>
      </c>
      <c r="DI17" s="9">
        <v>2.9275500000000001E-3</v>
      </c>
      <c r="DJ17" s="9">
        <v>4.585586907449728E-4</v>
      </c>
      <c r="DK17" s="6">
        <v>3</v>
      </c>
      <c r="DL17" s="6">
        <v>1</v>
      </c>
      <c r="DM17" s="6">
        <v>0.1835531604298688</v>
      </c>
      <c r="DN17" s="15">
        <v>8</v>
      </c>
      <c r="DO17" s="9">
        <v>0.30000000000000004</v>
      </c>
      <c r="DP17" s="9">
        <v>3.9602024552551525E-5</v>
      </c>
      <c r="DQ17" s="9">
        <v>2.6458200000000001E-3</v>
      </c>
      <c r="DR17" s="9">
        <v>6.3247506450618345E-4</v>
      </c>
      <c r="DS17" s="6">
        <v>3</v>
      </c>
      <c r="DT17" s="6">
        <v>1</v>
      </c>
      <c r="DU17" s="6">
        <v>0.17497952673640682</v>
      </c>
      <c r="DV17" s="15">
        <v>8</v>
      </c>
      <c r="DW17" s="9">
        <v>0.30000000000000004</v>
      </c>
      <c r="DX17" s="9">
        <v>3.1476420421969802E-5</v>
      </c>
      <c r="DY17" s="9">
        <v>2.4417699999999998E-3</v>
      </c>
      <c r="DZ17" s="9">
        <v>5.1386278801825917E-4</v>
      </c>
      <c r="EA17" s="6">
        <v>3</v>
      </c>
      <c r="EB17" s="6">
        <v>1</v>
      </c>
      <c r="EC17" s="6">
        <v>0.16585923653165846</v>
      </c>
      <c r="ED17" s="15">
        <v>8</v>
      </c>
      <c r="EE17" s="9">
        <v>0.30000000000000004</v>
      </c>
      <c r="EF17" s="9">
        <v>1.9822624117819431E-5</v>
      </c>
      <c r="EG17" s="9">
        <v>2.3352500000000001E-3</v>
      </c>
      <c r="EH17" s="9">
        <v>3.1777342585652017E-4</v>
      </c>
      <c r="EI17" s="6">
        <v>3</v>
      </c>
      <c r="EJ17" s="6">
        <v>1</v>
      </c>
      <c r="EK17" s="6">
        <v>0.1572194897010436</v>
      </c>
      <c r="EL17" s="15">
        <v>8</v>
      </c>
      <c r="EM17" s="9">
        <v>0.30000000000000004</v>
      </c>
      <c r="EN17" s="9">
        <v>3.2042648438121885E-5</v>
      </c>
      <c r="EO17" s="9">
        <v>2.1806600000000001E-3</v>
      </c>
      <c r="EP17" s="9">
        <v>5.2376870323951304E-4</v>
      </c>
      <c r="EQ17" s="6">
        <v>3</v>
      </c>
      <c r="ER17" s="6">
        <v>1</v>
      </c>
      <c r="ES17" s="6">
        <v>0.14705751879800166</v>
      </c>
      <c r="ET17" s="15">
        <v>8</v>
      </c>
      <c r="EU17" s="9">
        <v>0.30000000000000004</v>
      </c>
      <c r="EV17" s="9">
        <v>1.6662619542636276E-5</v>
      </c>
      <c r="EW17" s="9">
        <v>2.0484000000000001E-3</v>
      </c>
      <c r="EX17" s="9">
        <v>2.6462855991062951E-4</v>
      </c>
      <c r="EY17" s="6">
        <v>3</v>
      </c>
      <c r="EZ17" s="6">
        <v>1</v>
      </c>
      <c r="FA17" s="6">
        <v>0.13755562142669675</v>
      </c>
      <c r="FB17" s="15">
        <v>8</v>
      </c>
      <c r="FC17" s="9">
        <v>0.30000000000000004</v>
      </c>
      <c r="FD17" s="9">
        <v>1.7457504630543026E-5</v>
      </c>
      <c r="FE17" s="9">
        <v>1.8950799999999999E-3</v>
      </c>
      <c r="FF17" s="9">
        <v>2.77041304400562E-4</v>
      </c>
      <c r="FG17" s="6">
        <v>3</v>
      </c>
      <c r="FH17" s="6">
        <v>1</v>
      </c>
      <c r="FI17" s="6">
        <v>0.12856879323244863</v>
      </c>
      <c r="FJ17" s="15">
        <v>8</v>
      </c>
      <c r="FK17" s="9">
        <v>0.30000000000000004</v>
      </c>
      <c r="FL17" s="9">
        <v>2.0167839079933707E-5</v>
      </c>
      <c r="FM17" s="9">
        <v>1.64821E-3</v>
      </c>
      <c r="FN17" s="9">
        <v>3.3943708615954071E-4</v>
      </c>
      <c r="FO17" s="6">
        <v>3</v>
      </c>
      <c r="FP17" s="6">
        <v>1</v>
      </c>
      <c r="FQ17" s="6">
        <v>0.12006487782741637</v>
      </c>
      <c r="FR17" s="15">
        <v>8</v>
      </c>
      <c r="FS17" s="9">
        <v>0.30000000000000004</v>
      </c>
      <c r="FT17" s="9">
        <v>1.0581397838832564E-5</v>
      </c>
      <c r="FU17" s="9">
        <v>1.65306E-3</v>
      </c>
      <c r="FV17" s="9">
        <v>1.6413568136781198E-4</v>
      </c>
      <c r="FW17" s="6">
        <v>3</v>
      </c>
      <c r="FX17" s="6">
        <v>1</v>
      </c>
      <c r="FY17" s="6">
        <v>0.11228537905904368</v>
      </c>
      <c r="FZ17" s="15">
        <v>8</v>
      </c>
      <c r="GA17" s="9">
        <v>0.30000000000000004</v>
      </c>
      <c r="GB17" s="9">
        <v>9.1653825301190406E-6</v>
      </c>
      <c r="GC17" s="9">
        <v>1.48909E-3</v>
      </c>
      <c r="GD17" s="9">
        <v>1.4635902938268524E-4</v>
      </c>
      <c r="GE17" s="6">
        <v>3</v>
      </c>
      <c r="GF17" s="6">
        <v>1</v>
      </c>
      <c r="GG17" s="6">
        <v>0.10460921561406844</v>
      </c>
      <c r="GH17" s="15">
        <v>8</v>
      </c>
      <c r="GI17" s="9">
        <v>0.30000000000000004</v>
      </c>
      <c r="GJ17" s="9">
        <v>4.0264414485474938E-6</v>
      </c>
      <c r="GK17" s="9">
        <v>1.4033299999999999E-3</v>
      </c>
      <c r="GL17" s="9">
        <v>6.2806440270627486E-5</v>
      </c>
      <c r="GM17" s="6">
        <v>3</v>
      </c>
      <c r="GN17" s="6">
        <v>1</v>
      </c>
      <c r="GO17" s="6">
        <v>9.8333668521351725E-2</v>
      </c>
      <c r="GP17" s="15">
        <v>8</v>
      </c>
      <c r="GQ17" s="9">
        <v>0.30000000000000004</v>
      </c>
      <c r="GR17" s="9">
        <v>2.2135586601625586E-6</v>
      </c>
      <c r="GS17" s="9">
        <v>1.33559E-3</v>
      </c>
      <c r="GT17" s="9">
        <v>3.3839377260382851E-5</v>
      </c>
      <c r="GU17" s="6">
        <v>3</v>
      </c>
      <c r="GV17" s="6">
        <v>1</v>
      </c>
      <c r="GW17" s="6">
        <v>9.2692881293754081E-2</v>
      </c>
      <c r="GX17" s="15">
        <v>8</v>
      </c>
      <c r="GY17" s="9">
        <v>0.30000000000000004</v>
      </c>
      <c r="GZ17" s="9">
        <v>2.9167011625095133E-6</v>
      </c>
      <c r="HA17" s="9">
        <v>1.24095E-3</v>
      </c>
      <c r="HB17" s="9">
        <v>4.4861228654159337E-5</v>
      </c>
      <c r="HC17" s="6">
        <v>3</v>
      </c>
      <c r="HD17" s="6">
        <v>1</v>
      </c>
      <c r="HE17" s="6">
        <v>8.8038253141480616E-2</v>
      </c>
      <c r="HF17" s="15">
        <v>8</v>
      </c>
      <c r="HG17" s="9">
        <v>0.30000000000000004</v>
      </c>
      <c r="HH17" s="9">
        <v>3.3179266119100997E-6</v>
      </c>
      <c r="HI17" s="9">
        <v>1.2442200000000001E-3</v>
      </c>
      <c r="HJ17" s="9">
        <v>4.8026372372783091E-5</v>
      </c>
      <c r="HK17" s="6">
        <v>3</v>
      </c>
      <c r="HL17" s="6">
        <v>1</v>
      </c>
      <c r="HM17" s="6">
        <v>8.3954768261617962E-2</v>
      </c>
      <c r="HN17" s="15">
        <v>8</v>
      </c>
      <c r="HO17" s="9">
        <v>0.30000000000000004</v>
      </c>
      <c r="HP17" s="9">
        <v>2.2113374048148483E-6</v>
      </c>
      <c r="HQ17" s="9">
        <v>1.1817799999999999E-3</v>
      </c>
      <c r="HR17" s="9">
        <v>3.1978328777629705E-5</v>
      </c>
      <c r="HS17" s="6">
        <v>3</v>
      </c>
      <c r="HT17" s="6">
        <v>1</v>
      </c>
      <c r="HU17" s="6">
        <v>8.0331925964601703E-2</v>
      </c>
      <c r="HV17" s="15">
        <v>8</v>
      </c>
      <c r="HW17" s="9">
        <v>0.30000000000000004</v>
      </c>
      <c r="HX17" s="9">
        <v>3.4166186233783971E-6</v>
      </c>
      <c r="HY17" s="9">
        <v>1.11293E-3</v>
      </c>
      <c r="HZ17" s="9">
        <v>4.9774389459645558E-5</v>
      </c>
      <c r="IA17" s="6">
        <v>3</v>
      </c>
      <c r="IB17" s="6">
        <v>1</v>
      </c>
      <c r="IC17" s="6">
        <v>7.7122020818804038E-2</v>
      </c>
      <c r="ID17" s="15">
        <v>8</v>
      </c>
      <c r="IE17" s="9">
        <v>0.30000000000000004</v>
      </c>
      <c r="IF17" s="9">
        <v>1.5070041854064267E-6</v>
      </c>
      <c r="IG17" s="9">
        <v>1.1329999999999999E-3</v>
      </c>
      <c r="IH17" s="9">
        <v>2.0606606079513724E-5</v>
      </c>
      <c r="II17" s="6">
        <v>3</v>
      </c>
      <c r="IJ17" s="6">
        <v>1</v>
      </c>
      <c r="IK17" s="6">
        <v>7.414806663424145E-2</v>
      </c>
      <c r="IL17" s="15">
        <v>8</v>
      </c>
      <c r="IM17" s="9">
        <v>0.30000000000000004</v>
      </c>
      <c r="IN17" s="9">
        <v>1.2053677662238078E-6</v>
      </c>
      <c r="IO17" s="9">
        <v>1.1202199999999999E-3</v>
      </c>
      <c r="IP17" s="9">
        <v>1.5972357286389617E-5</v>
      </c>
      <c r="IQ17" s="6">
        <v>3</v>
      </c>
    </row>
    <row r="18" spans="1:251">
      <c r="A18" s="6" t="s">
        <v>142</v>
      </c>
      <c r="B18" s="6">
        <f>VLOOKUP($B$15,'Life Table'!$K$2:$P$31,(1+A18),FALSE)</f>
        <v>5.1208309314181411E-2</v>
      </c>
      <c r="C18" s="15">
        <f t="shared" si="2"/>
        <v>9</v>
      </c>
      <c r="D18" s="9">
        <f t="shared" si="5"/>
        <v>0.4</v>
      </c>
      <c r="E18" s="9" cm="1">
        <f t="array" ref="E18">VLOOKUP($B$15,'qx Malaria'!$B$32:$I$61,(H18),FALSE)/(1-'qx(1) cambodia'!D18*INDEX($A$8:$B$13,H18,2))</f>
        <v>4.3490836891141672E-5</v>
      </c>
      <c r="F18" s="9">
        <f>'Life Table'!D8821</f>
        <v>6.3819599999999999E-3</v>
      </c>
      <c r="G18" s="9">
        <f t="shared" si="4"/>
        <v>3.4896681080016088E-4</v>
      </c>
      <c r="H18" s="6">
        <f t="shared" si="0"/>
        <v>3</v>
      </c>
      <c r="I18" s="6"/>
      <c r="J18" s="6"/>
      <c r="L18" s="6" t="s">
        <v>142</v>
      </c>
      <c r="M18" s="6">
        <v>6.1369121267541682E-2</v>
      </c>
      <c r="N18" s="15">
        <v>9</v>
      </c>
      <c r="O18" s="9">
        <v>0.4</v>
      </c>
      <c r="P18" s="9">
        <v>3.3932974736632324E-5</v>
      </c>
      <c r="Q18" s="9">
        <v>4.1222699999999999E-3</v>
      </c>
      <c r="R18" s="9">
        <v>5.0516750275474847E-4</v>
      </c>
      <c r="S18" s="6">
        <v>3</v>
      </c>
      <c r="T18" s="6" t="s">
        <v>142</v>
      </c>
      <c r="U18" s="6">
        <v>5.6406680823938293E-2</v>
      </c>
      <c r="V18" s="15">
        <v>9</v>
      </c>
      <c r="W18" s="9">
        <v>0.4</v>
      </c>
      <c r="X18" s="9">
        <v>2.7111712689711552E-5</v>
      </c>
      <c r="Y18" s="9">
        <v>4.0151099999999997E-3</v>
      </c>
      <c r="Z18" s="9">
        <v>3.8088165063444765E-4</v>
      </c>
      <c r="AA18" s="6">
        <v>3</v>
      </c>
      <c r="AB18" s="6" t="s">
        <v>142</v>
      </c>
      <c r="AC18" s="6">
        <v>6.1409088547058399E-2</v>
      </c>
      <c r="AD18" s="15">
        <v>9</v>
      </c>
      <c r="AE18" s="9">
        <v>0.4</v>
      </c>
      <c r="AF18" s="9">
        <v>2.460437284425508E-5</v>
      </c>
      <c r="AG18" s="9">
        <v>3.90245E-3</v>
      </c>
      <c r="AH18" s="9">
        <v>3.8717526442047929E-4</v>
      </c>
      <c r="AI18" s="6">
        <v>3</v>
      </c>
      <c r="AJ18" s="6" t="s">
        <v>142</v>
      </c>
      <c r="AK18" s="6">
        <v>5.6727962164206835E-2</v>
      </c>
      <c r="AL18" s="15">
        <v>9</v>
      </c>
      <c r="AM18" s="9">
        <v>0.4</v>
      </c>
      <c r="AN18" s="9">
        <v>2.8240817613219594E-5</v>
      </c>
      <c r="AO18" s="9">
        <v>3.8018100000000001E-3</v>
      </c>
      <c r="AP18" s="9">
        <v>4.2138982038791709E-4</v>
      </c>
      <c r="AQ18" s="6">
        <v>3</v>
      </c>
      <c r="AR18" s="6" t="s">
        <v>142</v>
      </c>
      <c r="AS18" s="6">
        <v>5.3467132601564771E-2</v>
      </c>
      <c r="AT18" s="15">
        <v>9</v>
      </c>
      <c r="AU18" s="9">
        <v>0.4</v>
      </c>
      <c r="AV18" s="9">
        <v>2.5546356165024877E-5</v>
      </c>
      <c r="AW18" s="9">
        <v>3.7356199999999998E-3</v>
      </c>
      <c r="AX18" s="9">
        <v>3.656395491410226E-4</v>
      </c>
      <c r="AY18" s="6">
        <v>3</v>
      </c>
      <c r="AZ18" s="6" t="s">
        <v>142</v>
      </c>
      <c r="BA18" s="6">
        <v>5.2957935238027831E-2</v>
      </c>
      <c r="BB18" s="15">
        <v>9</v>
      </c>
      <c r="BC18" s="9">
        <v>0.4</v>
      </c>
      <c r="BD18" s="9">
        <v>2.3293428756626003E-5</v>
      </c>
      <c r="BE18" s="9">
        <v>3.5754799999999998E-3</v>
      </c>
      <c r="BF18" s="9">
        <v>3.4500875171026408E-4</v>
      </c>
      <c r="BG18" s="6">
        <v>3</v>
      </c>
      <c r="BH18" s="6" t="s">
        <v>142</v>
      </c>
      <c r="BI18" s="6">
        <v>5.2494096937445556E-2</v>
      </c>
      <c r="BJ18" s="15">
        <v>9</v>
      </c>
      <c r="BK18" s="9">
        <v>0.4</v>
      </c>
      <c r="BL18" s="9">
        <v>2.236971111346107E-5</v>
      </c>
      <c r="BM18" s="9">
        <v>3.5346900000000001E-3</v>
      </c>
      <c r="BN18" s="9">
        <v>3.3221521085376047E-4</v>
      </c>
      <c r="BO18" s="6">
        <v>3</v>
      </c>
      <c r="BP18" s="6" t="s">
        <v>142</v>
      </c>
      <c r="BQ18" s="6">
        <v>5.1667826223460001E-2</v>
      </c>
      <c r="BR18" s="15">
        <v>9</v>
      </c>
      <c r="BS18" s="9">
        <v>0.4</v>
      </c>
      <c r="BT18" s="9">
        <v>2.6038133502802418E-5</v>
      </c>
      <c r="BU18" s="9">
        <v>3.3757599999999998E-3</v>
      </c>
      <c r="BV18" s="9">
        <v>3.9852766695678817E-4</v>
      </c>
      <c r="BW18" s="6">
        <v>3</v>
      </c>
      <c r="BX18" s="6" t="s">
        <v>142</v>
      </c>
      <c r="BY18" s="6">
        <v>5.4236247022446449E-2</v>
      </c>
      <c r="BZ18" s="15">
        <v>9</v>
      </c>
      <c r="CA18" s="9">
        <v>0.4</v>
      </c>
      <c r="CB18" s="9">
        <v>1.9625771271474285E-5</v>
      </c>
      <c r="CC18" s="9">
        <v>3.3172399999999999E-3</v>
      </c>
      <c r="CD18" s="9">
        <v>3.2087765090427954E-4</v>
      </c>
      <c r="CE18" s="6">
        <v>3</v>
      </c>
      <c r="CF18" s="6" t="s">
        <v>142</v>
      </c>
      <c r="CG18" s="6">
        <v>5.0997112817427137E-2</v>
      </c>
      <c r="CH18" s="15">
        <v>9</v>
      </c>
      <c r="CI18" s="9">
        <v>0.4</v>
      </c>
      <c r="CJ18" s="9">
        <v>1.9701895923654323E-5</v>
      </c>
      <c r="CK18" s="9">
        <v>3.1699599999999999E-3</v>
      </c>
      <c r="CL18" s="9">
        <v>3.1695662063111439E-4</v>
      </c>
      <c r="CM18" s="6">
        <v>3</v>
      </c>
      <c r="CN18" s="6" t="s">
        <v>142</v>
      </c>
      <c r="CO18" s="6">
        <v>5.1208309314181411E-2</v>
      </c>
      <c r="CP18" s="15">
        <v>9</v>
      </c>
      <c r="CQ18" s="9">
        <v>0.4</v>
      </c>
      <c r="CR18" s="9">
        <v>4.3490836891141672E-5</v>
      </c>
      <c r="CS18" s="9">
        <v>2.9852899999999998E-3</v>
      </c>
      <c r="CT18" s="9">
        <v>7.4602207083874421E-4</v>
      </c>
      <c r="CU18" s="6">
        <v>3</v>
      </c>
      <c r="CV18" s="6" t="s">
        <v>142</v>
      </c>
      <c r="CW18" s="6">
        <v>4.8134587813864926E-2</v>
      </c>
      <c r="CX18" s="15">
        <v>9</v>
      </c>
      <c r="CY18" s="9">
        <v>0.4</v>
      </c>
      <c r="CZ18" s="9">
        <v>2.7020243309737831E-5</v>
      </c>
      <c r="DA18" s="9">
        <v>2.7343100000000002E-3</v>
      </c>
      <c r="DB18" s="9">
        <v>4.7566233321919308E-4</v>
      </c>
      <c r="DC18" s="6">
        <v>3</v>
      </c>
      <c r="DD18" s="6" t="s">
        <v>142</v>
      </c>
      <c r="DE18" s="6">
        <v>4.760011556256627E-2</v>
      </c>
      <c r="DF18" s="15">
        <v>9</v>
      </c>
      <c r="DG18" s="9">
        <v>0.4</v>
      </c>
      <c r="DH18" s="9">
        <v>2.8339587047380282E-5</v>
      </c>
      <c r="DI18" s="9">
        <v>2.5254499999999998E-3</v>
      </c>
      <c r="DJ18" s="9">
        <v>5.3414940642289798E-4</v>
      </c>
      <c r="DK18" s="6">
        <v>3</v>
      </c>
      <c r="DL18" s="6" t="s">
        <v>142</v>
      </c>
      <c r="DM18" s="6">
        <v>4.2255798638555553E-2</v>
      </c>
      <c r="DN18" s="15">
        <v>9</v>
      </c>
      <c r="DO18" s="9">
        <v>0.4</v>
      </c>
      <c r="DP18" s="9">
        <v>3.9772243159337857E-5</v>
      </c>
      <c r="DQ18" s="9">
        <v>2.2859199999999999E-3</v>
      </c>
      <c r="DR18" s="9">
        <v>7.3519978754490501E-4</v>
      </c>
      <c r="DS18" s="6">
        <v>3</v>
      </c>
      <c r="DT18" s="6" t="s">
        <v>142</v>
      </c>
      <c r="DU18" s="6">
        <v>3.9862688421316461E-2</v>
      </c>
      <c r="DV18" s="15">
        <v>9</v>
      </c>
      <c r="DW18" s="9">
        <v>0.4</v>
      </c>
      <c r="DX18" s="9">
        <v>3.1603926997923297E-5</v>
      </c>
      <c r="DY18" s="9">
        <v>2.1104800000000001E-3</v>
      </c>
      <c r="DZ18" s="9">
        <v>5.9693410731598859E-4</v>
      </c>
      <c r="EA18" s="6">
        <v>3</v>
      </c>
      <c r="EB18" s="6" t="s">
        <v>142</v>
      </c>
      <c r="EC18" s="6">
        <v>3.743603209750368E-2</v>
      </c>
      <c r="ED18" s="15">
        <v>9</v>
      </c>
      <c r="EE18" s="9">
        <v>0.4</v>
      </c>
      <c r="EF18" s="9">
        <v>1.9897960271763435E-5</v>
      </c>
      <c r="EG18" s="9">
        <v>2.0193300000000002E-3</v>
      </c>
      <c r="EH18" s="9">
        <v>3.6888506554579438E-4</v>
      </c>
      <c r="EI18" s="6">
        <v>3</v>
      </c>
      <c r="EJ18" s="6" t="s">
        <v>142</v>
      </c>
      <c r="EK18" s="6">
        <v>3.5645039223643593E-2</v>
      </c>
      <c r="EL18" s="15">
        <v>9</v>
      </c>
      <c r="EM18" s="9">
        <v>0.4</v>
      </c>
      <c r="EN18" s="9">
        <v>3.215851663472762E-5</v>
      </c>
      <c r="EO18" s="9">
        <v>1.8880500000000001E-3</v>
      </c>
      <c r="EP18" s="9">
        <v>6.0712988894312168E-4</v>
      </c>
      <c r="EQ18" s="6">
        <v>3</v>
      </c>
      <c r="ER18" s="6" t="s">
        <v>142</v>
      </c>
      <c r="ES18" s="6">
        <v>3.253180814300527E-2</v>
      </c>
      <c r="ET18" s="15">
        <v>9</v>
      </c>
      <c r="EU18" s="9">
        <v>0.4</v>
      </c>
      <c r="EV18" s="9">
        <v>1.6717540731074475E-5</v>
      </c>
      <c r="EW18" s="9">
        <v>1.77634E-3</v>
      </c>
      <c r="EX18" s="9">
        <v>3.0616426342152455E-4</v>
      </c>
      <c r="EY18" s="6">
        <v>3</v>
      </c>
      <c r="EZ18" s="6" t="s">
        <v>142</v>
      </c>
      <c r="FA18" s="6">
        <v>3.0073910690813666E-2</v>
      </c>
      <c r="FB18" s="15">
        <v>9</v>
      </c>
      <c r="FC18" s="9">
        <v>0.4</v>
      </c>
      <c r="FD18" s="9">
        <v>1.7510645434777605E-5</v>
      </c>
      <c r="FE18" s="9">
        <v>1.6464299999999999E-3</v>
      </c>
      <c r="FF18" s="9">
        <v>3.1985179263254782E-4</v>
      </c>
      <c r="FG18" s="6">
        <v>3</v>
      </c>
      <c r="FH18" s="6" t="s">
        <v>142</v>
      </c>
      <c r="FI18" s="6">
        <v>2.7740383962883919E-2</v>
      </c>
      <c r="FJ18" s="15">
        <v>9</v>
      </c>
      <c r="FK18" s="9">
        <v>0.4</v>
      </c>
      <c r="FL18" s="9">
        <v>2.0224413194981117E-5</v>
      </c>
      <c r="FM18" s="9">
        <v>1.43929E-3</v>
      </c>
      <c r="FN18" s="9">
        <v>3.8979843356987966E-4</v>
      </c>
      <c r="FO18" s="6">
        <v>3</v>
      </c>
      <c r="FP18" s="6" t="s">
        <v>142</v>
      </c>
      <c r="FQ18" s="6">
        <v>2.5641804001181989E-2</v>
      </c>
      <c r="FR18" s="15">
        <v>9</v>
      </c>
      <c r="FS18" s="9">
        <v>0.4</v>
      </c>
      <c r="FT18" s="9">
        <v>1.0608811627373832E-5</v>
      </c>
      <c r="FU18" s="9">
        <v>1.44333E-3</v>
      </c>
      <c r="FV18" s="9">
        <v>1.8847323095520798E-4</v>
      </c>
      <c r="FW18" s="6">
        <v>3</v>
      </c>
      <c r="FX18" s="6" t="s">
        <v>142</v>
      </c>
      <c r="FY18" s="6">
        <v>2.3778796612936581E-2</v>
      </c>
      <c r="FZ18" s="15">
        <v>9</v>
      </c>
      <c r="GA18" s="9">
        <v>0.4</v>
      </c>
      <c r="GB18" s="9">
        <v>9.1873859931744962E-6</v>
      </c>
      <c r="GC18" s="9">
        <v>1.3058600000000001E-3</v>
      </c>
      <c r="GD18" s="9">
        <v>1.6729586857414938E-4</v>
      </c>
      <c r="GE18" s="6">
        <v>3</v>
      </c>
      <c r="GF18" s="6" t="s">
        <v>142</v>
      </c>
      <c r="GG18" s="6">
        <v>2.1889840682216999E-2</v>
      </c>
      <c r="GH18" s="15">
        <v>9</v>
      </c>
      <c r="GI18" s="9">
        <v>0.4</v>
      </c>
      <c r="GJ18" s="9">
        <v>4.0353331196353972E-6</v>
      </c>
      <c r="GK18" s="9">
        <v>1.23185E-3</v>
      </c>
      <c r="GL18" s="9">
        <v>7.1707431171402804E-5</v>
      </c>
      <c r="GM18" s="6">
        <v>3</v>
      </c>
      <c r="GN18" s="6" t="s">
        <v>142</v>
      </c>
      <c r="GO18" s="6">
        <v>2.0417590321223145E-2</v>
      </c>
      <c r="GP18" s="15">
        <v>9</v>
      </c>
      <c r="GQ18" s="9">
        <v>0.4</v>
      </c>
      <c r="GR18" s="9">
        <v>2.218115428844533E-6</v>
      </c>
      <c r="GS18" s="9">
        <v>1.17636E-3</v>
      </c>
      <c r="GT18" s="9">
        <v>3.8498905191720099E-5</v>
      </c>
      <c r="GU18" s="6">
        <v>3</v>
      </c>
      <c r="GV18" s="6" t="s">
        <v>142</v>
      </c>
      <c r="GW18" s="6">
        <v>1.9086817125440581E-2</v>
      </c>
      <c r="GX18" s="15">
        <v>9</v>
      </c>
      <c r="GY18" s="9">
        <v>0.4</v>
      </c>
      <c r="GZ18" s="9">
        <v>2.9223110466121359E-6</v>
      </c>
      <c r="HA18" s="9">
        <v>1.0950599999999999E-3</v>
      </c>
      <c r="HB18" s="9">
        <v>5.0935671589082522E-5</v>
      </c>
      <c r="HC18" s="6">
        <v>3</v>
      </c>
      <c r="HD18" s="6" t="s">
        <v>142</v>
      </c>
      <c r="HE18" s="6">
        <v>1.8009853749978988E-2</v>
      </c>
      <c r="HF18" s="15">
        <v>9</v>
      </c>
      <c r="HG18" s="9">
        <v>0.4</v>
      </c>
      <c r="HH18" s="9">
        <v>3.3239455089959667E-6</v>
      </c>
      <c r="HI18" s="9">
        <v>1.0983500000000001E-3</v>
      </c>
      <c r="HJ18" s="9">
        <v>5.4503366404075947E-5</v>
      </c>
      <c r="HK18" s="6">
        <v>3</v>
      </c>
      <c r="HL18" s="6" t="s">
        <v>142</v>
      </c>
      <c r="HM18" s="6">
        <v>1.7089816009326464E-2</v>
      </c>
      <c r="HN18" s="15">
        <v>9</v>
      </c>
      <c r="HO18" s="9">
        <v>0.4</v>
      </c>
      <c r="HP18" s="9">
        <v>2.2151425514555221E-6</v>
      </c>
      <c r="HQ18" s="9">
        <v>1.04689E-3</v>
      </c>
      <c r="HR18" s="9">
        <v>3.6160798783831017E-5</v>
      </c>
      <c r="HS18" s="6">
        <v>3</v>
      </c>
      <c r="HT18" s="6" t="s">
        <v>142</v>
      </c>
      <c r="HU18" s="6">
        <v>1.6213519086466732E-2</v>
      </c>
      <c r="HV18" s="15">
        <v>9</v>
      </c>
      <c r="HW18" s="9">
        <v>0.4</v>
      </c>
      <c r="HX18" s="9">
        <v>3.4221943252037158E-6</v>
      </c>
      <c r="HY18" s="9">
        <v>9.8718999999999999E-4</v>
      </c>
      <c r="HZ18" s="9">
        <v>5.620580942806206E-5</v>
      </c>
      <c r="IA18" s="6">
        <v>3</v>
      </c>
      <c r="IB18" s="6" t="s">
        <v>142</v>
      </c>
      <c r="IC18" s="6">
        <v>1.5492514827881831E-2</v>
      </c>
      <c r="ID18" s="15">
        <v>9</v>
      </c>
      <c r="IE18" s="9">
        <v>0.4</v>
      </c>
      <c r="IF18" s="9">
        <v>1.5093534724207976E-6</v>
      </c>
      <c r="IG18" s="9">
        <v>1.0051000000000001E-3</v>
      </c>
      <c r="IH18" s="9">
        <v>2.3265029402043712E-5</v>
      </c>
      <c r="II18" s="6">
        <v>3</v>
      </c>
      <c r="IJ18" s="6" t="s">
        <v>142</v>
      </c>
      <c r="IK18" s="6">
        <v>1.4844062186442408E-2</v>
      </c>
      <c r="IL18" s="15">
        <v>9</v>
      </c>
      <c r="IM18" s="9">
        <v>0.4</v>
      </c>
      <c r="IN18" s="9">
        <v>1.2071677090168444E-6</v>
      </c>
      <c r="IO18" s="9">
        <v>9.9431999999999993E-4</v>
      </c>
      <c r="IP18" s="9">
        <v>1.8021635431361387E-5</v>
      </c>
      <c r="IQ18" s="6">
        <v>3</v>
      </c>
    </row>
    <row r="19" spans="1:251">
      <c r="A19" s="6">
        <v>3</v>
      </c>
      <c r="B19" s="6">
        <f>VLOOKUP($B$15,'Life Table'!$K$2:$P$31,(1+A19),FALSE)</f>
        <v>0.28417174744276741</v>
      </c>
      <c r="C19" s="15">
        <f t="shared" si="2"/>
        <v>10</v>
      </c>
      <c r="D19" s="9">
        <f t="shared" si="5"/>
        <v>0.5</v>
      </c>
      <c r="E19" s="9" cm="1">
        <f t="array" ref="E19">VLOOKUP($B$15,'qx Malaria'!$B$32:$I$61,(H19),FALSE)/(1-'qx(1) cambodia'!D19*INDEX($A$8:$B$13,H19,2))</f>
        <v>4.37193982338956E-5</v>
      </c>
      <c r="F19" s="9">
        <f>'Life Table'!D8822</f>
        <v>5.5625800000000001E-3</v>
      </c>
      <c r="G19" s="9">
        <f t="shared" si="4"/>
        <v>4.0247447547562507E-4</v>
      </c>
      <c r="H19" s="6">
        <f t="shared" si="0"/>
        <v>3</v>
      </c>
      <c r="I19" s="6"/>
      <c r="J19" s="6"/>
      <c r="L19" s="6">
        <v>3</v>
      </c>
      <c r="M19" s="6">
        <v>0.3442557612574807</v>
      </c>
      <c r="N19" s="15">
        <v>10</v>
      </c>
      <c r="O19" s="9">
        <v>0.5</v>
      </c>
      <c r="P19" s="9">
        <v>3.4147810563754033E-5</v>
      </c>
      <c r="Q19" s="9">
        <v>3.57684E-3</v>
      </c>
      <c r="R19" s="9">
        <v>5.8588618096086552E-4</v>
      </c>
      <c r="S19" s="6">
        <v>3</v>
      </c>
      <c r="T19" s="6">
        <v>3</v>
      </c>
      <c r="U19" s="6">
        <v>0.31126500232130083</v>
      </c>
      <c r="V19" s="15">
        <v>10</v>
      </c>
      <c r="W19" s="9">
        <v>0.5</v>
      </c>
      <c r="X19" s="9">
        <v>2.7269079121175431E-5</v>
      </c>
      <c r="Y19" s="9">
        <v>3.4892600000000001E-3</v>
      </c>
      <c r="Z19" s="9">
        <v>4.408264911043781E-4</v>
      </c>
      <c r="AA19" s="6">
        <v>3</v>
      </c>
      <c r="AB19" s="6">
        <v>3</v>
      </c>
      <c r="AC19" s="6">
        <v>0.33425051752405577</v>
      </c>
      <c r="AD19" s="15">
        <v>10</v>
      </c>
      <c r="AE19" s="9">
        <v>0.5</v>
      </c>
      <c r="AF19" s="9">
        <v>2.4760252261796071E-5</v>
      </c>
      <c r="AG19" s="9">
        <v>3.3959900000000002E-3</v>
      </c>
      <c r="AH19" s="9">
        <v>4.4773527707447252E-4</v>
      </c>
      <c r="AI19" s="6">
        <v>3</v>
      </c>
      <c r="AJ19" s="6">
        <v>3</v>
      </c>
      <c r="AK19" s="6">
        <v>0.3610660694868062</v>
      </c>
      <c r="AL19" s="15">
        <v>10</v>
      </c>
      <c r="AM19" s="9">
        <v>0.5</v>
      </c>
      <c r="AN19" s="9">
        <v>2.8405698700566805E-5</v>
      </c>
      <c r="AO19" s="9">
        <v>3.3136099999999998E-3</v>
      </c>
      <c r="AP19" s="9">
        <v>4.8629663754443434E-4</v>
      </c>
      <c r="AQ19" s="6">
        <v>3</v>
      </c>
      <c r="AR19" s="6">
        <v>3</v>
      </c>
      <c r="AS19" s="6">
        <v>0.33820061636886156</v>
      </c>
      <c r="AT19" s="15">
        <v>10</v>
      </c>
      <c r="AU19" s="9">
        <v>0.5</v>
      </c>
      <c r="AV19" s="9">
        <v>2.5686697017772738E-5</v>
      </c>
      <c r="AW19" s="9">
        <v>3.2613999999999998E-3</v>
      </c>
      <c r="AX19" s="9">
        <v>4.2110567104478854E-4</v>
      </c>
      <c r="AY19" s="6">
        <v>3</v>
      </c>
      <c r="AZ19" s="6">
        <v>3</v>
      </c>
      <c r="BA19" s="6">
        <v>0.26970076044995339</v>
      </c>
      <c r="BB19" s="15">
        <v>10</v>
      </c>
      <c r="BC19" s="9">
        <v>0.5</v>
      </c>
      <c r="BD19" s="9">
        <v>2.3420141159392283E-5</v>
      </c>
      <c r="BE19" s="9">
        <v>3.1289899999999999E-3</v>
      </c>
      <c r="BF19" s="9">
        <v>3.9638423861519743E-4</v>
      </c>
      <c r="BG19" s="6">
        <v>3</v>
      </c>
      <c r="BH19" s="6">
        <v>3</v>
      </c>
      <c r="BI19" s="6">
        <v>0.26758270189730926</v>
      </c>
      <c r="BJ19" s="15">
        <v>10</v>
      </c>
      <c r="BK19" s="9">
        <v>0.5</v>
      </c>
      <c r="BL19" s="9">
        <v>2.2490304101837234E-5</v>
      </c>
      <c r="BM19" s="9">
        <v>3.0972299999999999E-3</v>
      </c>
      <c r="BN19" s="9">
        <v>3.8118196055006356E-4</v>
      </c>
      <c r="BO19" s="6">
        <v>3</v>
      </c>
      <c r="BP19" s="6">
        <v>3</v>
      </c>
      <c r="BQ19" s="6">
        <v>0.26580542478539793</v>
      </c>
      <c r="BR19" s="15">
        <v>10</v>
      </c>
      <c r="BS19" s="9">
        <v>0.5</v>
      </c>
      <c r="BT19" s="9">
        <v>2.6176234569459683E-5</v>
      </c>
      <c r="BU19" s="9">
        <v>2.9642000000000002E-3</v>
      </c>
      <c r="BV19" s="9">
        <v>4.5626784256101786E-4</v>
      </c>
      <c r="BW19" s="6">
        <v>3</v>
      </c>
      <c r="BX19" s="6">
        <v>3</v>
      </c>
      <c r="BY19" s="6">
        <v>0.29087213448032467</v>
      </c>
      <c r="BZ19" s="15">
        <v>10</v>
      </c>
      <c r="CA19" s="9">
        <v>0.5</v>
      </c>
      <c r="CB19" s="9">
        <v>1.9735181077989266E-5</v>
      </c>
      <c r="CC19" s="9">
        <v>2.91348E-3</v>
      </c>
      <c r="CD19" s="9">
        <v>3.673827024652776E-4</v>
      </c>
      <c r="CE19" s="6">
        <v>3</v>
      </c>
      <c r="CF19" s="6">
        <v>3</v>
      </c>
      <c r="CG19" s="6">
        <v>0.30092335910431711</v>
      </c>
      <c r="CH19" s="15">
        <v>10</v>
      </c>
      <c r="CI19" s="9">
        <v>0.5</v>
      </c>
      <c r="CJ19" s="9">
        <v>1.9804998881145392E-5</v>
      </c>
      <c r="CK19" s="9">
        <v>2.7868200000000002E-3</v>
      </c>
      <c r="CL19" s="9">
        <v>3.6241944664197536E-4</v>
      </c>
      <c r="CM19" s="6">
        <v>3</v>
      </c>
      <c r="CN19" s="6">
        <v>3</v>
      </c>
      <c r="CO19" s="6">
        <v>0.28417174744276741</v>
      </c>
      <c r="CP19" s="15">
        <v>10</v>
      </c>
      <c r="CQ19" s="9">
        <v>0.5</v>
      </c>
      <c r="CR19" s="9">
        <v>4.37193982338956E-5</v>
      </c>
      <c r="CS19" s="9">
        <v>2.6240199999999999E-3</v>
      </c>
      <c r="CT19" s="9">
        <v>8.5319337039778756E-4</v>
      </c>
      <c r="CU19" s="6">
        <v>3</v>
      </c>
      <c r="CV19" s="6">
        <v>3</v>
      </c>
      <c r="CW19" s="6">
        <v>0.2878902910283645</v>
      </c>
      <c r="CX19" s="15">
        <v>10</v>
      </c>
      <c r="CY19" s="9">
        <v>0.5</v>
      </c>
      <c r="CZ19" s="9">
        <v>2.7153511542908461E-5</v>
      </c>
      <c r="DA19" s="9">
        <v>2.4041100000000001E-3</v>
      </c>
      <c r="DB19" s="9">
        <v>5.4366193136625286E-4</v>
      </c>
      <c r="DC19" s="6">
        <v>3</v>
      </c>
      <c r="DD19" s="6">
        <v>3</v>
      </c>
      <c r="DE19" s="6">
        <v>0.27192983186878972</v>
      </c>
      <c r="DF19" s="15">
        <v>10</v>
      </c>
      <c r="DG19" s="9">
        <v>0.5</v>
      </c>
      <c r="DH19" s="9">
        <v>2.8477772634175621E-5</v>
      </c>
      <c r="DI19" s="9">
        <v>2.21909E-3</v>
      </c>
      <c r="DJ19" s="9">
        <v>6.1085637281554461E-4</v>
      </c>
      <c r="DK19" s="6">
        <v>3</v>
      </c>
      <c r="DL19" s="6">
        <v>3</v>
      </c>
      <c r="DM19" s="6">
        <v>0.24344517174611224</v>
      </c>
      <c r="DN19" s="15">
        <v>10</v>
      </c>
      <c r="DO19" s="9">
        <v>0.5</v>
      </c>
      <c r="DP19" s="9">
        <v>3.994393136019433E-5</v>
      </c>
      <c r="DQ19" s="9">
        <v>2.00979E-3</v>
      </c>
      <c r="DR19" s="9">
        <v>8.3982043914471464E-4</v>
      </c>
      <c r="DS19" s="6">
        <v>3</v>
      </c>
      <c r="DT19" s="6">
        <v>3</v>
      </c>
      <c r="DU19" s="6">
        <v>0.23527028201012601</v>
      </c>
      <c r="DV19" s="15">
        <v>10</v>
      </c>
      <c r="DW19" s="9">
        <v>0.5</v>
      </c>
      <c r="DX19" s="9">
        <v>3.173247079813223E-5</v>
      </c>
      <c r="DY19" s="9">
        <v>1.8538300000000001E-3</v>
      </c>
      <c r="DZ19" s="9">
        <v>6.8233958683615445E-4</v>
      </c>
      <c r="EA19" s="6">
        <v>3</v>
      </c>
      <c r="EB19" s="6">
        <v>3</v>
      </c>
      <c r="EC19" s="6">
        <v>0.22820327856567535</v>
      </c>
      <c r="ED19" s="15">
        <v>10</v>
      </c>
      <c r="EE19" s="9">
        <v>0.5</v>
      </c>
      <c r="EF19" s="9">
        <v>1.9973871242472298E-5</v>
      </c>
      <c r="EG19" s="9">
        <v>1.77035E-3</v>
      </c>
      <c r="EH19" s="9">
        <v>4.2236986186042235E-4</v>
      </c>
      <c r="EI19" s="6">
        <v>3</v>
      </c>
      <c r="EJ19" s="6">
        <v>3</v>
      </c>
      <c r="EK19" s="6">
        <v>0.22407399653410365</v>
      </c>
      <c r="EL19" s="15">
        <v>10</v>
      </c>
      <c r="EM19" s="9">
        <v>0.5</v>
      </c>
      <c r="EN19" s="9">
        <v>3.227522584560935E-5</v>
      </c>
      <c r="EO19" s="9">
        <v>1.65654E-3</v>
      </c>
      <c r="EP19" s="9">
        <v>6.9449074047031817E-4</v>
      </c>
      <c r="EQ19" s="6">
        <v>3</v>
      </c>
      <c r="ER19" s="6">
        <v>3</v>
      </c>
      <c r="ES19" s="6">
        <v>0.21286914261678269</v>
      </c>
      <c r="ET19" s="15">
        <v>10</v>
      </c>
      <c r="EU19" s="9">
        <v>0.5</v>
      </c>
      <c r="EV19" s="9">
        <v>1.6772825165144321E-5</v>
      </c>
      <c r="EW19" s="9">
        <v>1.55966E-3</v>
      </c>
      <c r="EX19" s="9">
        <v>3.4985210256635786E-4</v>
      </c>
      <c r="EY19" s="6">
        <v>3</v>
      </c>
      <c r="EZ19" s="6">
        <v>3</v>
      </c>
      <c r="FA19" s="6">
        <v>0.20692980781028569</v>
      </c>
      <c r="FB19" s="15">
        <v>10</v>
      </c>
      <c r="FC19" s="9">
        <v>0.5</v>
      </c>
      <c r="FD19" s="9">
        <v>1.7564110749014716E-5</v>
      </c>
      <c r="FE19" s="9">
        <v>1.44695E-3</v>
      </c>
      <c r="FF19" s="9">
        <v>3.6505857011605715E-4</v>
      </c>
      <c r="FG19" s="6">
        <v>3</v>
      </c>
      <c r="FH19" s="6">
        <v>3</v>
      </c>
      <c r="FI19" s="6">
        <v>0.19792488948555498</v>
      </c>
      <c r="FJ19" s="15">
        <v>10</v>
      </c>
      <c r="FK19" s="9">
        <v>0.5</v>
      </c>
      <c r="FL19" s="9">
        <v>2.0281305602338734E-5</v>
      </c>
      <c r="FM19" s="9">
        <v>1.27429E-3</v>
      </c>
      <c r="FN19" s="9">
        <v>4.4150955016320089E-4</v>
      </c>
      <c r="FO19" s="6">
        <v>3</v>
      </c>
      <c r="FP19" s="6">
        <v>3</v>
      </c>
      <c r="FQ19" s="6">
        <v>0.19103590305968554</v>
      </c>
      <c r="FR19" s="15">
        <v>10</v>
      </c>
      <c r="FS19" s="9">
        <v>0.5</v>
      </c>
      <c r="FT19" s="9">
        <v>1.0636367829585353E-5</v>
      </c>
      <c r="FU19" s="9">
        <v>1.27305E-3</v>
      </c>
      <c r="FV19" s="9">
        <v>2.1423797900373522E-4</v>
      </c>
      <c r="FW19" s="6">
        <v>3</v>
      </c>
      <c r="FX19" s="6">
        <v>3</v>
      </c>
      <c r="FY19" s="6">
        <v>0.18492818928264909</v>
      </c>
      <c r="FZ19" s="15">
        <v>10</v>
      </c>
      <c r="GA19" s="9">
        <v>0.5</v>
      </c>
      <c r="GB19" s="9">
        <v>9.2094953585190042E-6</v>
      </c>
      <c r="GC19" s="9">
        <v>1.1580500000000001E-3</v>
      </c>
      <c r="GD19" s="9">
        <v>1.8910298954104472E-4</v>
      </c>
      <c r="GE19" s="6">
        <v>3</v>
      </c>
      <c r="GF19" s="6">
        <v>3</v>
      </c>
      <c r="GG19" s="6">
        <v>0.17642650783582969</v>
      </c>
      <c r="GH19" s="15">
        <v>10</v>
      </c>
      <c r="GI19" s="9">
        <v>0.5</v>
      </c>
      <c r="GJ19" s="9">
        <v>4.0442641489486434E-6</v>
      </c>
      <c r="GK19" s="9">
        <v>1.0924999999999999E-3</v>
      </c>
      <c r="GL19" s="9">
        <v>8.1032766954039102E-5</v>
      </c>
      <c r="GM19" s="6">
        <v>3</v>
      </c>
      <c r="GN19" s="6">
        <v>3</v>
      </c>
      <c r="GO19" s="6">
        <v>0.17174764932483577</v>
      </c>
      <c r="GP19" s="15">
        <v>10</v>
      </c>
      <c r="GQ19" s="9">
        <v>0.5</v>
      </c>
      <c r="GR19" s="9">
        <v>2.2226909970946752E-6</v>
      </c>
      <c r="GS19" s="9">
        <v>1.0459200000000001E-3</v>
      </c>
      <c r="GT19" s="9">
        <v>4.3389546226623503E-5</v>
      </c>
      <c r="GU19" s="6">
        <v>3</v>
      </c>
      <c r="GV19" s="6">
        <v>3</v>
      </c>
      <c r="GW19" s="6">
        <v>0.16624080041287459</v>
      </c>
      <c r="GX19" s="15">
        <v>10</v>
      </c>
      <c r="GY19" s="9">
        <v>0.5</v>
      </c>
      <c r="GZ19" s="9">
        <v>2.9279425520221208E-6</v>
      </c>
      <c r="HA19" s="9">
        <v>9.7608999999999999E-4</v>
      </c>
      <c r="HB19" s="9">
        <v>5.7254048340052675E-5</v>
      </c>
      <c r="HC19" s="6">
        <v>3</v>
      </c>
      <c r="HD19" s="6">
        <v>3</v>
      </c>
      <c r="HE19" s="6">
        <v>0.16138845409479952</v>
      </c>
      <c r="HF19" s="15">
        <v>10</v>
      </c>
      <c r="HG19" s="9">
        <v>0.5</v>
      </c>
      <c r="HH19" s="9">
        <v>3.3299862829728888E-6</v>
      </c>
      <c r="HI19" s="9">
        <v>9.7689999999999995E-4</v>
      </c>
      <c r="HJ19" s="9">
        <v>6.1390690905699548E-5</v>
      </c>
      <c r="HK19" s="6">
        <v>3</v>
      </c>
      <c r="HL19" s="6">
        <v>3</v>
      </c>
      <c r="HM19" s="6">
        <v>0.15868147149906431</v>
      </c>
      <c r="HN19" s="15">
        <v>10</v>
      </c>
      <c r="HO19" s="9">
        <v>0.5</v>
      </c>
      <c r="HP19" s="9">
        <v>2.2189608160390059E-6</v>
      </c>
      <c r="HQ19" s="9">
        <v>9.3404999999999996E-4</v>
      </c>
      <c r="HR19" s="9">
        <v>4.0599145739533772E-5</v>
      </c>
      <c r="HS19" s="6">
        <v>3</v>
      </c>
      <c r="HT19" s="6">
        <v>3</v>
      </c>
      <c r="HU19" s="6">
        <v>0.15314253847327508</v>
      </c>
      <c r="HV19" s="15">
        <v>10</v>
      </c>
      <c r="HW19" s="9">
        <v>0.5</v>
      </c>
      <c r="HX19" s="9">
        <v>3.4277882551496177E-6</v>
      </c>
      <c r="HY19" s="9">
        <v>8.8276999999999995E-4</v>
      </c>
      <c r="HZ19" s="9">
        <v>6.2956954018866549E-5</v>
      </c>
      <c r="IA19" s="6">
        <v>3</v>
      </c>
      <c r="IB19" s="6">
        <v>3</v>
      </c>
      <c r="IC19" s="6">
        <v>0.1495307087022667</v>
      </c>
      <c r="ID19" s="15">
        <v>10</v>
      </c>
      <c r="IE19" s="9">
        <v>0.5</v>
      </c>
      <c r="IF19" s="9">
        <v>1.5117100955352693E-6</v>
      </c>
      <c r="IG19" s="9">
        <v>8.964E-4</v>
      </c>
      <c r="IH19" s="9">
        <v>2.6126942291988866E-5</v>
      </c>
      <c r="II19" s="6">
        <v>3</v>
      </c>
      <c r="IJ19" s="6">
        <v>3</v>
      </c>
      <c r="IK19" s="6">
        <v>0.14846722698141079</v>
      </c>
      <c r="IL19" s="15">
        <v>10</v>
      </c>
      <c r="IM19" s="9">
        <v>0.5</v>
      </c>
      <c r="IN19" s="9">
        <v>1.2089730354600504E-6</v>
      </c>
      <c r="IO19" s="9">
        <v>8.8612000000000001E-4</v>
      </c>
      <c r="IP19" s="9">
        <v>2.0252416061144123E-5</v>
      </c>
      <c r="IQ19" s="6">
        <v>3</v>
      </c>
    </row>
    <row r="20" spans="1:251">
      <c r="A20" s="6">
        <v>4</v>
      </c>
      <c r="B20" s="6">
        <f>VLOOKUP($B$15,'Life Table'!$K$2:$P$31,(1+A20),FALSE)</f>
        <v>0.45456656219580427</v>
      </c>
      <c r="C20" s="15">
        <f t="shared" si="2"/>
        <v>11</v>
      </c>
      <c r="D20" s="9">
        <f t="shared" si="5"/>
        <v>0.6</v>
      </c>
      <c r="E20" s="9" cm="1">
        <f t="array" ref="E20">VLOOKUP($B$15,'qx Malaria'!$B$32:$I$61,(H20),FALSE)/(1-'qx(1) cambodia'!D20*INDEX($A$8:$B$13,H20,2))</f>
        <v>4.3950374627024908E-5</v>
      </c>
      <c r="F20" s="9">
        <f>'Life Table'!D8823</f>
        <v>5.0205700000000002E-3</v>
      </c>
      <c r="G20" s="9">
        <f t="shared" si="4"/>
        <v>4.482806490846342E-4</v>
      </c>
      <c r="H20" s="6">
        <f t="shared" si="0"/>
        <v>3</v>
      </c>
      <c r="I20" s="6"/>
      <c r="J20" s="6"/>
      <c r="L20" s="6">
        <v>4</v>
      </c>
      <c r="M20" s="6">
        <v>0.49432543506834181</v>
      </c>
      <c r="N20" s="15">
        <v>11</v>
      </c>
      <c r="O20" s="9">
        <v>0.6</v>
      </c>
      <c r="P20" s="9">
        <v>3.4365384052805353E-5</v>
      </c>
      <c r="Q20" s="9">
        <v>3.2008800000000001E-3</v>
      </c>
      <c r="R20" s="9">
        <v>6.588730040933289E-4</v>
      </c>
      <c r="S20" s="6">
        <v>3</v>
      </c>
      <c r="T20" s="6">
        <v>4</v>
      </c>
      <c r="U20" s="6">
        <v>0.46734428151484364</v>
      </c>
      <c r="V20" s="15">
        <v>11</v>
      </c>
      <c r="W20" s="9">
        <v>0.6</v>
      </c>
      <c r="X20" s="9">
        <v>2.742828304433838E-5</v>
      </c>
      <c r="Y20" s="9">
        <v>3.12927E-3</v>
      </c>
      <c r="Z20" s="9">
        <v>4.9440873022482353E-4</v>
      </c>
      <c r="AA20" s="6">
        <v>3</v>
      </c>
      <c r="AB20" s="6">
        <v>4</v>
      </c>
      <c r="AC20" s="6">
        <v>0.49125986339919314</v>
      </c>
      <c r="AD20" s="15">
        <v>11</v>
      </c>
      <c r="AE20" s="9">
        <v>0.6</v>
      </c>
      <c r="AF20" s="9">
        <v>2.491811940041163E-5</v>
      </c>
      <c r="AG20" s="9">
        <v>3.0514600000000002E-3</v>
      </c>
      <c r="AH20" s="9">
        <v>5.0146454506565762E-4</v>
      </c>
      <c r="AI20" s="6">
        <v>3</v>
      </c>
      <c r="AJ20" s="6">
        <v>4</v>
      </c>
      <c r="AK20" s="6">
        <v>0.48448520955986141</v>
      </c>
      <c r="AL20" s="15">
        <v>11</v>
      </c>
      <c r="AM20" s="9">
        <v>0.6</v>
      </c>
      <c r="AN20" s="9">
        <v>2.857251637677471E-5</v>
      </c>
      <c r="AO20" s="9">
        <v>2.9839799999999998E-3</v>
      </c>
      <c r="AP20" s="9">
        <v>5.431874972211128E-4</v>
      </c>
      <c r="AQ20" s="6">
        <v>3</v>
      </c>
      <c r="AR20" s="6">
        <v>4</v>
      </c>
      <c r="AS20" s="6">
        <v>0.46592722297825839</v>
      </c>
      <c r="AT20" s="15">
        <v>11</v>
      </c>
      <c r="AU20" s="9">
        <v>0.6</v>
      </c>
      <c r="AV20" s="9">
        <v>2.5828588334433015E-5</v>
      </c>
      <c r="AW20" s="9">
        <v>2.944E-3</v>
      </c>
      <c r="AX20" s="9">
        <v>4.6908306976506761E-4</v>
      </c>
      <c r="AY20" s="6">
        <v>3</v>
      </c>
      <c r="AZ20" s="6">
        <v>4</v>
      </c>
      <c r="BA20" s="6">
        <v>0.44369156828259737</v>
      </c>
      <c r="BB20" s="15">
        <v>11</v>
      </c>
      <c r="BC20" s="9">
        <v>0.6</v>
      </c>
      <c r="BD20" s="9">
        <v>2.3548239691532233E-5</v>
      </c>
      <c r="BE20" s="9">
        <v>2.8336799999999999E-3</v>
      </c>
      <c r="BF20" s="9">
        <v>4.4008714906189849E-4</v>
      </c>
      <c r="BG20" s="6">
        <v>3</v>
      </c>
      <c r="BH20" s="6">
        <v>4</v>
      </c>
      <c r="BI20" s="6">
        <v>0.44318290632738155</v>
      </c>
      <c r="BJ20" s="15">
        <v>11</v>
      </c>
      <c r="BK20" s="9">
        <v>0.6</v>
      </c>
      <c r="BL20" s="9">
        <v>2.2612204348214707E-5</v>
      </c>
      <c r="BM20" s="9">
        <v>2.8088200000000001E-3</v>
      </c>
      <c r="BN20" s="9">
        <v>4.2259996974690822E-4</v>
      </c>
      <c r="BO20" s="6">
        <v>3</v>
      </c>
      <c r="BP20" s="6">
        <v>4</v>
      </c>
      <c r="BQ20" s="6">
        <v>0.44126496076313393</v>
      </c>
      <c r="BR20" s="15">
        <v>11</v>
      </c>
      <c r="BS20" s="9">
        <v>0.6</v>
      </c>
      <c r="BT20" s="9">
        <v>2.6315808368219423E-5</v>
      </c>
      <c r="BU20" s="9">
        <v>2.6957999999999999E-3</v>
      </c>
      <c r="BV20" s="9">
        <v>5.0436998801804125E-4</v>
      </c>
      <c r="BW20" s="6">
        <v>3</v>
      </c>
      <c r="BX20" s="6">
        <v>4</v>
      </c>
      <c r="BY20" s="6">
        <v>0.45978805759706631</v>
      </c>
      <c r="BZ20" s="15">
        <v>11</v>
      </c>
      <c r="CA20" s="9">
        <v>0.6</v>
      </c>
      <c r="CB20" s="9">
        <v>1.9845817599410423E-5</v>
      </c>
      <c r="CC20" s="9">
        <v>2.65037E-3</v>
      </c>
      <c r="CD20" s="9">
        <v>4.0611788757193858E-4</v>
      </c>
      <c r="CE20" s="6">
        <v>3</v>
      </c>
      <c r="CF20" s="6">
        <v>4</v>
      </c>
      <c r="CG20" s="6">
        <v>0.45464089957961651</v>
      </c>
      <c r="CH20" s="15">
        <v>11</v>
      </c>
      <c r="CI20" s="9">
        <v>0.6</v>
      </c>
      <c r="CJ20" s="9">
        <v>1.9909186621751603E-5</v>
      </c>
      <c r="CK20" s="9">
        <v>2.5380899999999998E-3</v>
      </c>
      <c r="CL20" s="9">
        <v>4.0002956406300712E-4</v>
      </c>
      <c r="CM20" s="6">
        <v>3</v>
      </c>
      <c r="CN20" s="6">
        <v>4</v>
      </c>
      <c r="CO20" s="6">
        <v>0.45456656219580427</v>
      </c>
      <c r="CP20" s="15">
        <v>11</v>
      </c>
      <c r="CQ20" s="9">
        <v>0.6</v>
      </c>
      <c r="CR20" s="9">
        <v>4.3950374627024908E-5</v>
      </c>
      <c r="CS20" s="9">
        <v>2.3897100000000002E-3</v>
      </c>
      <c r="CT20" s="9">
        <v>9.4179811708317821E-4</v>
      </c>
      <c r="CU20" s="6">
        <v>3</v>
      </c>
      <c r="CV20" s="6">
        <v>4</v>
      </c>
      <c r="CW20" s="6">
        <v>0.44837187384434141</v>
      </c>
      <c r="CX20" s="15">
        <v>11</v>
      </c>
      <c r="CY20" s="9">
        <v>0.6</v>
      </c>
      <c r="CZ20" s="9">
        <v>2.7288100893231307E-5</v>
      </c>
      <c r="DA20" s="9">
        <v>2.1901899999999998E-3</v>
      </c>
      <c r="DB20" s="9">
        <v>5.9972033874634097E-4</v>
      </c>
      <c r="DC20" s="6">
        <v>3</v>
      </c>
      <c r="DD20" s="6">
        <v>4</v>
      </c>
      <c r="DE20" s="6">
        <v>0.44692306875486587</v>
      </c>
      <c r="DF20" s="15">
        <v>11</v>
      </c>
      <c r="DG20" s="9">
        <v>0.6</v>
      </c>
      <c r="DH20" s="9">
        <v>2.8617312427174129E-5</v>
      </c>
      <c r="DI20" s="9">
        <v>2.0198799999999999E-3</v>
      </c>
      <c r="DJ20" s="9">
        <v>6.7439025022454429E-4</v>
      </c>
      <c r="DK20" s="6">
        <v>3</v>
      </c>
      <c r="DL20" s="6">
        <v>4</v>
      </c>
      <c r="DM20" s="6">
        <v>0.42491145576249378</v>
      </c>
      <c r="DN20" s="15">
        <v>11</v>
      </c>
      <c r="DO20" s="9">
        <v>0.6</v>
      </c>
      <c r="DP20" s="9">
        <v>4.0117108269395628E-5</v>
      </c>
      <c r="DQ20" s="9">
        <v>1.8308300000000001E-3</v>
      </c>
      <c r="DR20" s="9">
        <v>9.2590816678376109E-4</v>
      </c>
      <c r="DS20" s="6">
        <v>3</v>
      </c>
      <c r="DT20" s="6">
        <v>4</v>
      </c>
      <c r="DU20" s="6">
        <v>0.41866149329478697</v>
      </c>
      <c r="DV20" s="15">
        <v>11</v>
      </c>
      <c r="DW20" s="9">
        <v>0.6</v>
      </c>
      <c r="DX20" s="9">
        <v>3.1862064530503602E-5</v>
      </c>
      <c r="DY20" s="9">
        <v>1.6875E-3</v>
      </c>
      <c r="DZ20" s="9">
        <v>7.526563264233148E-4</v>
      </c>
      <c r="EA20" s="6">
        <v>3</v>
      </c>
      <c r="EB20" s="6">
        <v>4</v>
      </c>
      <c r="EC20" s="6">
        <v>0.41317864125867476</v>
      </c>
      <c r="ED20" s="15">
        <v>11</v>
      </c>
      <c r="EE20" s="9">
        <v>0.6</v>
      </c>
      <c r="EF20" s="9">
        <v>2.005036363394008E-5</v>
      </c>
      <c r="EG20" s="9">
        <v>1.6075600000000001E-3</v>
      </c>
      <c r="EH20" s="9">
        <v>4.6692257618179188E-4</v>
      </c>
      <c r="EI20" s="6">
        <v>3</v>
      </c>
      <c r="EJ20" s="6">
        <v>4</v>
      </c>
      <c r="EK20" s="6">
        <v>0.41045892200051903</v>
      </c>
      <c r="EL20" s="15">
        <v>11</v>
      </c>
      <c r="EM20" s="9">
        <v>0.6</v>
      </c>
      <c r="EN20" s="9">
        <v>3.2392785260708615E-5</v>
      </c>
      <c r="EO20" s="9">
        <v>1.50527E-3</v>
      </c>
      <c r="EP20" s="9">
        <v>7.670664406923826E-4</v>
      </c>
      <c r="EQ20" s="6">
        <v>3</v>
      </c>
      <c r="ER20" s="6">
        <v>4</v>
      </c>
      <c r="ES20" s="6">
        <v>0.40246532626657472</v>
      </c>
      <c r="ET20" s="15">
        <v>11</v>
      </c>
      <c r="EU20" s="9">
        <v>0.6</v>
      </c>
      <c r="EV20" s="9">
        <v>1.6828476460531858E-5</v>
      </c>
      <c r="EW20" s="9">
        <v>1.4188600000000001E-3</v>
      </c>
      <c r="EX20" s="9">
        <v>3.858455150988137E-4</v>
      </c>
      <c r="EY20" s="6">
        <v>3</v>
      </c>
      <c r="EZ20" s="6">
        <v>4</v>
      </c>
      <c r="FA20" s="6">
        <v>0.39811236366906932</v>
      </c>
      <c r="FB20" s="15">
        <v>11</v>
      </c>
      <c r="FC20" s="9">
        <v>0.6</v>
      </c>
      <c r="FD20" s="9">
        <v>1.7617903554840585E-5</v>
      </c>
      <c r="FE20" s="9">
        <v>1.31763E-3</v>
      </c>
      <c r="FF20" s="9">
        <v>4.0211535716980061E-4</v>
      </c>
      <c r="FG20" s="6">
        <v>3</v>
      </c>
      <c r="FH20" s="6">
        <v>4</v>
      </c>
      <c r="FI20" s="6">
        <v>0.39080402335503894</v>
      </c>
      <c r="FJ20" s="15">
        <v>11</v>
      </c>
      <c r="FK20" s="9">
        <v>0.6</v>
      </c>
      <c r="FL20" s="9">
        <v>2.0338518995706384E-5</v>
      </c>
      <c r="FM20" s="9">
        <v>1.1696600000000001E-3</v>
      </c>
      <c r="FN20" s="9">
        <v>4.8236096487637708E-4</v>
      </c>
      <c r="FO20" s="6">
        <v>3</v>
      </c>
      <c r="FP20" s="6">
        <v>4</v>
      </c>
      <c r="FQ20" s="6">
        <v>0.38614200884337435</v>
      </c>
      <c r="FR20" s="15">
        <v>11</v>
      </c>
      <c r="FS20" s="9">
        <v>0.6</v>
      </c>
      <c r="FT20" s="9">
        <v>1.0664067558108227E-5</v>
      </c>
      <c r="FU20" s="9">
        <v>1.16299E-3</v>
      </c>
      <c r="FV20" s="9">
        <v>2.3512319983866976E-4</v>
      </c>
      <c r="FW20" s="6">
        <v>3</v>
      </c>
      <c r="FX20" s="6">
        <v>4</v>
      </c>
      <c r="FY20" s="6">
        <v>0.38286056842716443</v>
      </c>
      <c r="FZ20" s="15">
        <v>11</v>
      </c>
      <c r="GA20" s="9">
        <v>0.6</v>
      </c>
      <c r="GB20" s="9">
        <v>9.2317113925557492E-6</v>
      </c>
      <c r="GC20" s="9">
        <v>1.0642500000000001E-3</v>
      </c>
      <c r="GD20" s="9">
        <v>2.0626637311995554E-4</v>
      </c>
      <c r="GE20" s="6">
        <v>3</v>
      </c>
      <c r="GF20" s="6">
        <v>4</v>
      </c>
      <c r="GG20" s="6">
        <v>0.37603307026801236</v>
      </c>
      <c r="GH20" s="15">
        <v>11</v>
      </c>
      <c r="GI20" s="9">
        <v>0.6</v>
      </c>
      <c r="GJ20" s="9">
        <v>4.0532347983906328E-6</v>
      </c>
      <c r="GK20" s="9">
        <v>1.0042499999999999E-3</v>
      </c>
      <c r="GL20" s="9">
        <v>8.8349179969518431E-5</v>
      </c>
      <c r="GM20" s="6">
        <v>3</v>
      </c>
      <c r="GN20" s="6">
        <v>4</v>
      </c>
      <c r="GO20" s="6">
        <v>0.3747764389066599</v>
      </c>
      <c r="GP20" s="15">
        <v>11</v>
      </c>
      <c r="GQ20" s="9">
        <v>0.6</v>
      </c>
      <c r="GR20" s="9">
        <v>2.2272854814937283E-6</v>
      </c>
      <c r="GS20" s="9">
        <v>9.6354999999999998E-4</v>
      </c>
      <c r="GT20" s="9">
        <v>4.7196100347202715E-5</v>
      </c>
      <c r="GU20" s="6">
        <v>3</v>
      </c>
      <c r="GV20" s="6">
        <v>4</v>
      </c>
      <c r="GW20" s="6">
        <v>0.37024382983184312</v>
      </c>
      <c r="GX20" s="15">
        <v>11</v>
      </c>
      <c r="GY20" s="9">
        <v>0.6</v>
      </c>
      <c r="GZ20" s="9">
        <v>2.9335958039782958E-6</v>
      </c>
      <c r="HA20" s="9">
        <v>9.0196999999999999E-4</v>
      </c>
      <c r="HB20" s="9">
        <v>6.2078568722345054E-5</v>
      </c>
      <c r="HC20" s="6">
        <v>3</v>
      </c>
      <c r="HD20" s="6">
        <v>4</v>
      </c>
      <c r="HE20" s="6">
        <v>0.36667634427318141</v>
      </c>
      <c r="HF20" s="15">
        <v>11</v>
      </c>
      <c r="HG20" s="9">
        <v>0.6</v>
      </c>
      <c r="HH20" s="9">
        <v>3.3360490533319589E-6</v>
      </c>
      <c r="HI20" s="9">
        <v>8.9983999999999995E-4</v>
      </c>
      <c r="HJ20" s="9">
        <v>6.6769376281632776E-5</v>
      </c>
      <c r="HK20" s="6">
        <v>3</v>
      </c>
      <c r="HL20" s="6">
        <v>4</v>
      </c>
      <c r="HM20" s="6">
        <v>0.36572143387166278</v>
      </c>
      <c r="HN20" s="15">
        <v>11</v>
      </c>
      <c r="HO20" s="9">
        <v>0.6</v>
      </c>
      <c r="HP20" s="9">
        <v>2.222792266517038E-6</v>
      </c>
      <c r="HQ20" s="9">
        <v>8.6297999999999995E-4</v>
      </c>
      <c r="HR20" s="9">
        <v>4.4018529817295807E-5</v>
      </c>
      <c r="HS20" s="6">
        <v>3</v>
      </c>
      <c r="HT20" s="6">
        <v>4</v>
      </c>
      <c r="HU20" s="6">
        <v>0.36096047015669763</v>
      </c>
      <c r="HV20" s="15">
        <v>11</v>
      </c>
      <c r="HW20" s="9">
        <v>0.6</v>
      </c>
      <c r="HX20" s="9">
        <v>3.4334005027496897E-6</v>
      </c>
      <c r="HY20" s="9">
        <v>8.1795999999999995E-4</v>
      </c>
      <c r="HZ20" s="9">
        <v>6.8056512033371527E-5</v>
      </c>
      <c r="IA20" s="6">
        <v>3</v>
      </c>
      <c r="IB20" s="6">
        <v>4</v>
      </c>
      <c r="IC20" s="6">
        <v>0.35783909626393728</v>
      </c>
      <c r="ID20" s="15">
        <v>11</v>
      </c>
      <c r="IE20" s="9">
        <v>0.6</v>
      </c>
      <c r="IF20" s="9">
        <v>1.514074089166151E-6</v>
      </c>
      <c r="IG20" s="9">
        <v>8.2731000000000005E-4</v>
      </c>
      <c r="IH20" s="9">
        <v>2.8353114644955663E-5</v>
      </c>
      <c r="II20" s="6">
        <v>3</v>
      </c>
      <c r="IJ20" s="6">
        <v>4</v>
      </c>
      <c r="IK20" s="6">
        <v>0.35663764852990953</v>
      </c>
      <c r="IL20" s="15">
        <v>11</v>
      </c>
      <c r="IM20" s="9">
        <v>0.6</v>
      </c>
      <c r="IN20" s="9">
        <v>1.210783769743444E-6</v>
      </c>
      <c r="IO20" s="9">
        <v>8.1691000000000001E-4</v>
      </c>
      <c r="IP20" s="9">
        <v>2.2001137912875163E-5</v>
      </c>
      <c r="IQ20" s="6">
        <v>3</v>
      </c>
    </row>
    <row r="21" spans="1:251">
      <c r="A21" s="6">
        <v>5</v>
      </c>
      <c r="B21" s="6">
        <f>VLOOKUP($B$15,'Life Table'!$K$2:$P$31,(1+A21),FALSE)</f>
        <v>0.99909680364821785</v>
      </c>
      <c r="C21" s="15">
        <f t="shared" si="2"/>
        <v>12</v>
      </c>
      <c r="D21" s="9">
        <f t="shared" si="5"/>
        <v>0.7</v>
      </c>
      <c r="E21" s="9" cm="1">
        <f t="array" ref="E21">VLOOKUP($B$15,'qx Malaria'!$B$32:$I$61,(H21),FALSE)/(1-'qx(1) cambodia'!D21*INDEX($A$8:$B$13,H21,2))</f>
        <v>4.4183804551090714E-5</v>
      </c>
      <c r="F21" s="9">
        <f>'Life Table'!D8824</f>
        <v>4.7127999999999996E-3</v>
      </c>
      <c r="G21" s="9">
        <f t="shared" si="4"/>
        <v>4.8009207480257803E-4</v>
      </c>
      <c r="H21" s="6">
        <f t="shared" si="0"/>
        <v>3</v>
      </c>
      <c r="I21" s="6"/>
      <c r="J21" s="6"/>
      <c r="L21" s="6">
        <v>5</v>
      </c>
      <c r="M21" s="6">
        <v>1</v>
      </c>
      <c r="N21" s="15">
        <v>12</v>
      </c>
      <c r="O21" s="9">
        <v>0.7</v>
      </c>
      <c r="P21" s="9">
        <v>3.4585747868551635E-5</v>
      </c>
      <c r="Q21" s="9">
        <v>2.9898899999999998E-3</v>
      </c>
      <c r="R21" s="9">
        <v>7.0989131876883981E-4</v>
      </c>
      <c r="S21" s="6">
        <v>3</v>
      </c>
      <c r="T21" s="6">
        <v>5</v>
      </c>
      <c r="U21" s="6">
        <v>1</v>
      </c>
      <c r="V21" s="15">
        <v>12</v>
      </c>
      <c r="W21" s="9">
        <v>0.7</v>
      </c>
      <c r="X21" s="9">
        <v>2.7589356831450563E-5</v>
      </c>
      <c r="Y21" s="9">
        <v>2.9296499999999998E-3</v>
      </c>
      <c r="Z21" s="9">
        <v>5.3119794000285818E-4</v>
      </c>
      <c r="AA21" s="6">
        <v>3</v>
      </c>
      <c r="AB21" s="6">
        <v>5</v>
      </c>
      <c r="AC21" s="6">
        <v>1</v>
      </c>
      <c r="AD21" s="15">
        <v>12</v>
      </c>
      <c r="AE21" s="9">
        <v>0.7</v>
      </c>
      <c r="AF21" s="9">
        <v>2.5078012524177001E-5</v>
      </c>
      <c r="AG21" s="9">
        <v>2.8624900000000001E-3</v>
      </c>
      <c r="AH21" s="9">
        <v>5.3799939621847583E-4</v>
      </c>
      <c r="AI21" s="6">
        <v>3</v>
      </c>
      <c r="AJ21" s="6">
        <v>5</v>
      </c>
      <c r="AK21" s="6">
        <v>1</v>
      </c>
      <c r="AL21" s="15">
        <v>12</v>
      </c>
      <c r="AM21" s="9">
        <v>0.7</v>
      </c>
      <c r="AN21" s="9">
        <v>2.8741304962316554E-5</v>
      </c>
      <c r="AO21" s="9">
        <v>2.80555E-3</v>
      </c>
      <c r="AP21" s="9">
        <v>5.8114653470878208E-4</v>
      </c>
      <c r="AQ21" s="6">
        <v>3</v>
      </c>
      <c r="AR21" s="6">
        <v>5</v>
      </c>
      <c r="AS21" s="6">
        <v>1</v>
      </c>
      <c r="AT21" s="15">
        <v>12</v>
      </c>
      <c r="AU21" s="9">
        <v>0.7</v>
      </c>
      <c r="AV21" s="9">
        <v>2.597205595165155E-5</v>
      </c>
      <c r="AW21" s="9">
        <v>2.77516E-3</v>
      </c>
      <c r="AX21" s="9">
        <v>5.0038605323736755E-4</v>
      </c>
      <c r="AY21" s="6">
        <v>3</v>
      </c>
      <c r="AZ21" s="6">
        <v>5</v>
      </c>
      <c r="BA21" s="6">
        <v>1</v>
      </c>
      <c r="BB21" s="15">
        <v>12</v>
      </c>
      <c r="BC21" s="9">
        <v>0.7</v>
      </c>
      <c r="BD21" s="9">
        <v>2.3677747222805404E-5</v>
      </c>
      <c r="BE21" s="9">
        <v>2.6798199999999999E-3</v>
      </c>
      <c r="BF21" s="9">
        <v>4.679137419706256E-4</v>
      </c>
      <c r="BG21" s="6">
        <v>3</v>
      </c>
      <c r="BH21" s="6">
        <v>5</v>
      </c>
      <c r="BI21" s="6">
        <v>1</v>
      </c>
      <c r="BJ21" s="15">
        <v>12</v>
      </c>
      <c r="BK21" s="9">
        <v>0.7</v>
      </c>
      <c r="BL21" s="9">
        <v>2.2735433224937276E-5</v>
      </c>
      <c r="BM21" s="9">
        <v>2.65935E-3</v>
      </c>
      <c r="BN21" s="9">
        <v>4.4878486683763995E-4</v>
      </c>
      <c r="BO21" s="6">
        <v>3</v>
      </c>
      <c r="BP21" s="6">
        <v>5</v>
      </c>
      <c r="BQ21" s="6">
        <v>1</v>
      </c>
      <c r="BR21" s="15">
        <v>12</v>
      </c>
      <c r="BS21" s="9">
        <v>0.7</v>
      </c>
      <c r="BT21" s="9">
        <v>2.6456878583548991E-5</v>
      </c>
      <c r="BU21" s="9">
        <v>2.5597100000000002E-3</v>
      </c>
      <c r="BV21" s="9">
        <v>5.3403291977215767E-4</v>
      </c>
      <c r="BW21" s="6">
        <v>3</v>
      </c>
      <c r="BX21" s="6">
        <v>5</v>
      </c>
      <c r="BY21" s="6">
        <v>1</v>
      </c>
      <c r="BZ21" s="15">
        <v>12</v>
      </c>
      <c r="CA21" s="9">
        <v>0.7</v>
      </c>
      <c r="CB21" s="9">
        <v>1.9957701583144589E-5</v>
      </c>
      <c r="CC21" s="9">
        <v>2.5174300000000002E-3</v>
      </c>
      <c r="CD21" s="9">
        <v>4.2997455065829052E-4</v>
      </c>
      <c r="CE21" s="6">
        <v>3</v>
      </c>
      <c r="CF21" s="6">
        <v>5</v>
      </c>
      <c r="CG21" s="6">
        <v>1</v>
      </c>
      <c r="CH21" s="15">
        <v>12</v>
      </c>
      <c r="CI21" s="9">
        <v>0.7</v>
      </c>
      <c r="CJ21" s="9">
        <v>2.0014476356099614E-5</v>
      </c>
      <c r="CK21" s="9">
        <v>2.41405E-3</v>
      </c>
      <c r="CL21" s="9">
        <v>4.22808354720797E-4</v>
      </c>
      <c r="CM21" s="6">
        <v>3</v>
      </c>
      <c r="CN21" s="6">
        <v>5</v>
      </c>
      <c r="CO21" s="6">
        <v>1</v>
      </c>
      <c r="CP21" s="15">
        <v>12</v>
      </c>
      <c r="CQ21" s="9">
        <v>0.7</v>
      </c>
      <c r="CR21" s="9">
        <v>4.4183804551090714E-5</v>
      </c>
      <c r="CS21" s="9">
        <v>2.2745299999999999E-3</v>
      </c>
      <c r="CT21" s="9">
        <v>9.9474525731891423E-4</v>
      </c>
      <c r="CU21" s="6">
        <v>3</v>
      </c>
      <c r="CV21" s="6">
        <v>5</v>
      </c>
      <c r="CW21" s="6">
        <v>1</v>
      </c>
      <c r="CX21" s="15">
        <v>12</v>
      </c>
      <c r="CY21" s="9">
        <v>0.7</v>
      </c>
      <c r="CZ21" s="9">
        <v>2.7424031103347986E-5</v>
      </c>
      <c r="DA21" s="9">
        <v>2.0869199999999999E-3</v>
      </c>
      <c r="DB21" s="9">
        <v>6.3253236029855802E-4</v>
      </c>
      <c r="DC21" s="6">
        <v>3</v>
      </c>
      <c r="DD21" s="6">
        <v>5</v>
      </c>
      <c r="DE21" s="6">
        <v>1</v>
      </c>
      <c r="DF21" s="15">
        <v>12</v>
      </c>
      <c r="DG21" s="9">
        <v>0.7</v>
      </c>
      <c r="DH21" s="9">
        <v>2.8758226431044512E-5</v>
      </c>
      <c r="DI21" s="9">
        <v>1.9250999999999999E-3</v>
      </c>
      <c r="DJ21" s="9">
        <v>7.1107729546110161E-4</v>
      </c>
      <c r="DK21" s="6">
        <v>3</v>
      </c>
      <c r="DL21" s="6">
        <v>5</v>
      </c>
      <c r="DM21" s="6">
        <v>1</v>
      </c>
      <c r="DN21" s="15">
        <v>12</v>
      </c>
      <c r="DO21" s="9">
        <v>0.7</v>
      </c>
      <c r="DP21" s="9">
        <v>4.029179333413959E-5</v>
      </c>
      <c r="DQ21" s="9">
        <v>1.74818E-3</v>
      </c>
      <c r="DR21" s="9">
        <v>9.7390537925939966E-4</v>
      </c>
      <c r="DS21" s="6">
        <v>3</v>
      </c>
      <c r="DT21" s="6">
        <v>5</v>
      </c>
      <c r="DU21" s="6">
        <v>1</v>
      </c>
      <c r="DV21" s="15">
        <v>12</v>
      </c>
      <c r="DW21" s="9">
        <v>0.7</v>
      </c>
      <c r="DX21" s="9">
        <v>3.1992721111389366E-5</v>
      </c>
      <c r="DY21" s="9">
        <v>1.6123000000000001E-3</v>
      </c>
      <c r="DZ21" s="9">
        <v>7.9099167240177857E-4</v>
      </c>
      <c r="EA21" s="6">
        <v>3</v>
      </c>
      <c r="EB21" s="6">
        <v>5</v>
      </c>
      <c r="EC21" s="6">
        <v>1</v>
      </c>
      <c r="ED21" s="15">
        <v>12</v>
      </c>
      <c r="EE21" s="9">
        <v>0.7</v>
      </c>
      <c r="EF21" s="9">
        <v>2.0127444151712966E-5</v>
      </c>
      <c r="EG21" s="9">
        <v>1.5336099999999999E-3</v>
      </c>
      <c r="EH21" s="9">
        <v>4.9131894373682971E-4</v>
      </c>
      <c r="EI21" s="6">
        <v>3</v>
      </c>
      <c r="EJ21" s="6">
        <v>5</v>
      </c>
      <c r="EK21" s="6">
        <v>1</v>
      </c>
      <c r="EL21" s="15">
        <v>12</v>
      </c>
      <c r="EM21" s="9">
        <v>0.7</v>
      </c>
      <c r="EN21" s="9">
        <v>3.2511204204350363E-5</v>
      </c>
      <c r="EO21" s="9">
        <v>1.4379499999999999E-3</v>
      </c>
      <c r="EP21" s="9">
        <v>8.0591338299103245E-4</v>
      </c>
      <c r="EQ21" s="6">
        <v>3</v>
      </c>
      <c r="ER21" s="6">
        <v>5</v>
      </c>
      <c r="ES21" s="6">
        <v>1</v>
      </c>
      <c r="ET21" s="15">
        <v>12</v>
      </c>
      <c r="EU21" s="9">
        <v>0.7</v>
      </c>
      <c r="EV21" s="9">
        <v>1.6884498281069457E-5</v>
      </c>
      <c r="EW21" s="9">
        <v>1.3576300000000001E-3</v>
      </c>
      <c r="EX21" s="9">
        <v>4.0458980625844582E-4</v>
      </c>
      <c r="EY21" s="6">
        <v>3</v>
      </c>
      <c r="EZ21" s="6">
        <v>5</v>
      </c>
      <c r="FA21" s="6">
        <v>1</v>
      </c>
      <c r="FB21" s="15">
        <v>12</v>
      </c>
      <c r="FC21" s="9">
        <v>0.7</v>
      </c>
      <c r="FD21" s="9">
        <v>1.7672026870479931E-5</v>
      </c>
      <c r="FE21" s="9">
        <v>1.26352E-3</v>
      </c>
      <c r="FF21" s="9">
        <v>4.2062409604000947E-4</v>
      </c>
      <c r="FG21" s="6">
        <v>3</v>
      </c>
      <c r="FH21" s="6">
        <v>5</v>
      </c>
      <c r="FI21" s="6">
        <v>1</v>
      </c>
      <c r="FJ21" s="15">
        <v>12</v>
      </c>
      <c r="FK21" s="9">
        <v>0.7</v>
      </c>
      <c r="FL21" s="9">
        <v>2.0396056099265505E-5</v>
      </c>
      <c r="FM21" s="9">
        <v>1.1305899999999999E-3</v>
      </c>
      <c r="FN21" s="9">
        <v>5.004417406152059E-4</v>
      </c>
      <c r="FO21" s="6">
        <v>3</v>
      </c>
      <c r="FP21" s="6">
        <v>5</v>
      </c>
      <c r="FQ21" s="6">
        <v>1</v>
      </c>
      <c r="FR21" s="15">
        <v>12</v>
      </c>
      <c r="FS21" s="9">
        <v>0.7</v>
      </c>
      <c r="FT21" s="9">
        <v>1.0691911937204182E-5</v>
      </c>
      <c r="FU21" s="9">
        <v>1.11907E-3</v>
      </c>
      <c r="FV21" s="9">
        <v>2.4498906260706448E-4</v>
      </c>
      <c r="FW21" s="6">
        <v>3</v>
      </c>
      <c r="FX21" s="6">
        <v>5</v>
      </c>
      <c r="FY21" s="6">
        <v>1</v>
      </c>
      <c r="FZ21" s="15">
        <v>12</v>
      </c>
      <c r="GA21" s="9">
        <v>0.7</v>
      </c>
      <c r="GB21" s="9">
        <v>9.2540348691009638E-6</v>
      </c>
      <c r="GC21" s="9">
        <v>1.0305900000000001E-3</v>
      </c>
      <c r="GD21" s="9">
        <v>2.1351828855449307E-4</v>
      </c>
      <c r="GE21" s="6">
        <v>3</v>
      </c>
      <c r="GF21" s="6">
        <v>5</v>
      </c>
      <c r="GG21" s="6">
        <v>1</v>
      </c>
      <c r="GH21" s="15">
        <v>12</v>
      </c>
      <c r="GI21" s="9">
        <v>0.7</v>
      </c>
      <c r="GJ21" s="9">
        <v>4.0622453321936592E-6</v>
      </c>
      <c r="GK21" s="9">
        <v>9.7360000000000003E-4</v>
      </c>
      <c r="GL21" s="9">
        <v>9.1333096891740821E-5</v>
      </c>
      <c r="GM21" s="6">
        <v>3</v>
      </c>
      <c r="GN21" s="6">
        <v>5</v>
      </c>
      <c r="GO21" s="6">
        <v>1</v>
      </c>
      <c r="GP21" s="15">
        <v>12</v>
      </c>
      <c r="GQ21" s="9">
        <v>0.7</v>
      </c>
      <c r="GR21" s="9">
        <v>2.2318989995883601E-6</v>
      </c>
      <c r="GS21" s="9">
        <v>9.3614000000000002E-4</v>
      </c>
      <c r="GT21" s="9">
        <v>4.867861581808588E-5</v>
      </c>
      <c r="GU21" s="6">
        <v>3</v>
      </c>
      <c r="GV21" s="6">
        <v>5</v>
      </c>
      <c r="GW21" s="6">
        <v>1</v>
      </c>
      <c r="GX21" s="15">
        <v>12</v>
      </c>
      <c r="GY21" s="9">
        <v>0.7</v>
      </c>
      <c r="GZ21" s="9">
        <v>2.9392709286886022E-6</v>
      </c>
      <c r="HA21" s="9">
        <v>8.7960999999999996E-4</v>
      </c>
      <c r="HB21" s="9">
        <v>6.3779773647415622E-5</v>
      </c>
      <c r="HC21" s="6">
        <v>3</v>
      </c>
      <c r="HD21" s="6">
        <v>5</v>
      </c>
      <c r="HE21" s="6">
        <v>1</v>
      </c>
      <c r="HF21" s="15">
        <v>12</v>
      </c>
      <c r="HG21" s="9">
        <v>0.7</v>
      </c>
      <c r="HH21" s="9">
        <v>3.3421339404360666E-6</v>
      </c>
      <c r="HI21" s="9">
        <v>8.7489999999999996E-4</v>
      </c>
      <c r="HJ21" s="9">
        <v>6.8797969459474855E-5</v>
      </c>
      <c r="HK21" s="6">
        <v>3</v>
      </c>
      <c r="HL21" s="6">
        <v>5</v>
      </c>
      <c r="HM21" s="6">
        <v>1</v>
      </c>
      <c r="HN21" s="15">
        <v>12</v>
      </c>
      <c r="HO21" s="9">
        <v>0.7</v>
      </c>
      <c r="HP21" s="9">
        <v>2.2266369713114942E-6</v>
      </c>
      <c r="HQ21" s="9">
        <v>8.4135999999999998E-4</v>
      </c>
      <c r="HR21" s="9">
        <v>4.5227745744125421E-5</v>
      </c>
      <c r="HS21" s="6">
        <v>3</v>
      </c>
      <c r="HT21" s="6">
        <v>5</v>
      </c>
      <c r="HU21" s="6">
        <v>1</v>
      </c>
      <c r="HV21" s="15">
        <v>12</v>
      </c>
      <c r="HW21" s="9">
        <v>0.7</v>
      </c>
      <c r="HX21" s="9">
        <v>3.4390311581248478E-6</v>
      </c>
      <c r="HY21" s="9">
        <v>8.0031000000000004E-4</v>
      </c>
      <c r="HZ21" s="9">
        <v>6.9671498945672312E-5</v>
      </c>
      <c r="IA21" s="6">
        <v>3</v>
      </c>
      <c r="IB21" s="6">
        <v>5</v>
      </c>
      <c r="IC21" s="6">
        <v>1</v>
      </c>
      <c r="ID21" s="15">
        <v>12</v>
      </c>
      <c r="IE21" s="9">
        <v>0.7</v>
      </c>
      <c r="IF21" s="9">
        <v>1.5164454879453677E-6</v>
      </c>
      <c r="IG21" s="9">
        <v>8.0634999999999995E-4</v>
      </c>
      <c r="IH21" s="9">
        <v>2.9135678312975892E-5</v>
      </c>
      <c r="II21" s="6">
        <v>3</v>
      </c>
      <c r="IJ21" s="6">
        <v>5</v>
      </c>
      <c r="IK21" s="6">
        <v>1</v>
      </c>
      <c r="IL21" s="15">
        <v>12</v>
      </c>
      <c r="IM21" s="9">
        <v>0.7</v>
      </c>
      <c r="IN21" s="9">
        <v>1.2125999362021828E-6</v>
      </c>
      <c r="IO21" s="9">
        <v>7.9551999999999997E-4</v>
      </c>
      <c r="IP21" s="9">
        <v>2.2626595007367883E-5</v>
      </c>
      <c r="IQ21" s="6">
        <v>3</v>
      </c>
    </row>
    <row r="22" spans="1:251">
      <c r="A22" s="6"/>
      <c r="B22" s="6"/>
      <c r="C22" s="15">
        <f t="shared" si="2"/>
        <v>13</v>
      </c>
      <c r="D22" s="9">
        <f t="shared" si="5"/>
        <v>0.79999999999999993</v>
      </c>
      <c r="E22" s="9" cm="1">
        <f t="array" ref="E22">VLOOKUP($B$15,'qx Malaria'!$B$32:$I$61,(H22),FALSE)/(1-'qx(1) cambodia'!D22*INDEX($A$8:$B$13,H22,2))</f>
        <v>4.4419727308533586E-5</v>
      </c>
      <c r="F22" s="9">
        <f>'Life Table'!D8825</f>
        <v>4.6097899999999999E-3</v>
      </c>
      <c r="G22" s="9">
        <f t="shared" si="4"/>
        <v>4.9344094539382035E-4</v>
      </c>
      <c r="H22" s="6">
        <f t="shared" si="0"/>
        <v>3</v>
      </c>
      <c r="I22" s="6"/>
      <c r="J22" s="6"/>
      <c r="L22" s="6"/>
      <c r="M22" s="6"/>
      <c r="N22" s="15">
        <v>13</v>
      </c>
      <c r="O22" s="9">
        <v>0.79999999999999993</v>
      </c>
      <c r="P22" s="9">
        <v>3.480895603530156E-5</v>
      </c>
      <c r="Q22" s="9">
        <v>2.9429199999999999E-3</v>
      </c>
      <c r="R22" s="9">
        <v>7.258760157010549E-4</v>
      </c>
      <c r="S22" s="6">
        <v>3</v>
      </c>
      <c r="T22" s="6"/>
      <c r="U22" s="6"/>
      <c r="V22" s="15">
        <v>13</v>
      </c>
      <c r="W22" s="9">
        <v>0.79999999999999993</v>
      </c>
      <c r="X22" s="9">
        <v>2.7752333619683974E-5</v>
      </c>
      <c r="Y22" s="9">
        <v>2.8842400000000002E-3</v>
      </c>
      <c r="Z22" s="9">
        <v>5.4274853153862574E-4</v>
      </c>
      <c r="AA22" s="6">
        <v>3</v>
      </c>
      <c r="AB22" s="6"/>
      <c r="AC22" s="6"/>
      <c r="AD22" s="15">
        <v>13</v>
      </c>
      <c r="AE22" s="9">
        <v>0.79999999999999993</v>
      </c>
      <c r="AF22" s="9">
        <v>2.5239970885632801E-5</v>
      </c>
      <c r="AG22" s="9">
        <v>2.8222999999999998E-3</v>
      </c>
      <c r="AH22" s="9">
        <v>5.4918456827445731E-4</v>
      </c>
      <c r="AI22" s="6">
        <v>3</v>
      </c>
      <c r="AJ22" s="6"/>
      <c r="AK22" s="6"/>
      <c r="AL22" s="15">
        <v>13</v>
      </c>
      <c r="AM22" s="9">
        <v>0.79999999999999993</v>
      </c>
      <c r="AN22" s="9">
        <v>2.891209959346048E-5</v>
      </c>
      <c r="AO22" s="9">
        <v>2.7725499999999999E-3</v>
      </c>
      <c r="AP22" s="9">
        <v>5.9155812945685599E-4</v>
      </c>
      <c r="AQ22" s="6">
        <v>3</v>
      </c>
      <c r="AR22" s="6"/>
      <c r="AS22" s="6"/>
      <c r="AT22" s="15">
        <v>13</v>
      </c>
      <c r="AU22" s="9">
        <v>0.79999999999999993</v>
      </c>
      <c r="AV22" s="9">
        <v>2.6117126283330101E-5</v>
      </c>
      <c r="AW22" s="9">
        <v>2.7476599999999999E-3</v>
      </c>
      <c r="AX22" s="9">
        <v>5.08217120809206E-4</v>
      </c>
      <c r="AY22" s="6">
        <v>3</v>
      </c>
      <c r="AZ22" s="6"/>
      <c r="BA22" s="6"/>
      <c r="BB22" s="15">
        <v>13</v>
      </c>
      <c r="BC22" s="9">
        <v>0.79999999999999993</v>
      </c>
      <c r="BD22" s="9">
        <v>2.3808687128858024E-5</v>
      </c>
      <c r="BE22" s="9">
        <v>2.66059E-3</v>
      </c>
      <c r="BF22" s="9">
        <v>4.7390199582518538E-4</v>
      </c>
      <c r="BG22" s="6">
        <v>3</v>
      </c>
      <c r="BH22" s="6"/>
      <c r="BI22" s="6"/>
      <c r="BJ22" s="15">
        <v>13</v>
      </c>
      <c r="BK22" s="9">
        <v>0.79999999999999993</v>
      </c>
      <c r="BL22" s="9">
        <v>2.2860012572789802E-5</v>
      </c>
      <c r="BM22" s="9">
        <v>2.6420599999999999E-3</v>
      </c>
      <c r="BN22" s="9">
        <v>4.5419699627837829E-4</v>
      </c>
      <c r="BO22" s="6">
        <v>3</v>
      </c>
      <c r="BP22" s="6"/>
      <c r="BQ22" s="6"/>
      <c r="BR22" s="15">
        <v>13</v>
      </c>
      <c r="BS22" s="9">
        <v>0.79999999999999993</v>
      </c>
      <c r="BT22" s="9">
        <v>2.6599469410510812E-5</v>
      </c>
      <c r="BU22" s="9">
        <v>2.5488099999999999E-3</v>
      </c>
      <c r="BV22" s="9">
        <v>5.3920722342525051E-4</v>
      </c>
      <c r="BW22" s="6">
        <v>3</v>
      </c>
      <c r="BX22" s="6"/>
      <c r="BY22" s="6"/>
      <c r="BZ22" s="15">
        <v>13</v>
      </c>
      <c r="CA22" s="9">
        <v>0.79999999999999993</v>
      </c>
      <c r="CB22" s="9">
        <v>2.0070854247118592E-5</v>
      </c>
      <c r="CC22" s="9">
        <v>2.5077099999999998E-3</v>
      </c>
      <c r="CD22" s="9">
        <v>4.3408839494927344E-4</v>
      </c>
      <c r="CE22" s="6">
        <v>3</v>
      </c>
      <c r="CF22" s="6"/>
      <c r="CG22" s="6"/>
      <c r="CH22" s="15">
        <v>13</v>
      </c>
      <c r="CI22" s="9">
        <v>0.79999999999999993</v>
      </c>
      <c r="CJ22" s="9">
        <v>2.0120885660825329E-5</v>
      </c>
      <c r="CK22" s="9">
        <v>2.4080999999999998E-3</v>
      </c>
      <c r="CL22" s="9">
        <v>4.2610650555693756E-4</v>
      </c>
      <c r="CM22" s="6">
        <v>3</v>
      </c>
      <c r="CN22" s="6"/>
      <c r="CO22" s="6"/>
      <c r="CP22" s="15">
        <v>13</v>
      </c>
      <c r="CQ22" s="9">
        <v>0.79999999999999993</v>
      </c>
      <c r="CR22" s="9">
        <v>4.4419727308533586E-5</v>
      </c>
      <c r="CS22" s="9">
        <v>2.2729400000000002E-3</v>
      </c>
      <c r="CT22" s="9">
        <v>1.0007563488992136E-3</v>
      </c>
      <c r="CU22" s="6">
        <v>3</v>
      </c>
      <c r="CV22" s="6"/>
      <c r="CW22" s="6"/>
      <c r="CX22" s="15">
        <v>13</v>
      </c>
      <c r="CY22" s="9">
        <v>0.79999999999999993</v>
      </c>
      <c r="CZ22" s="9">
        <v>2.7561322311245506E-5</v>
      </c>
      <c r="DA22" s="9">
        <v>2.0906499999999999E-3</v>
      </c>
      <c r="DB22" s="9">
        <v>6.3456479518660775E-4</v>
      </c>
      <c r="DC22" s="6">
        <v>3</v>
      </c>
      <c r="DD22" s="6"/>
      <c r="DE22" s="6"/>
      <c r="DF22" s="15">
        <v>13</v>
      </c>
      <c r="DG22" s="9">
        <v>0.79999999999999993</v>
      </c>
      <c r="DH22" s="9">
        <v>2.8900535046423817E-5</v>
      </c>
      <c r="DI22" s="9">
        <v>1.93271E-3</v>
      </c>
      <c r="DJ22" s="9">
        <v>7.1178232017724864E-4</v>
      </c>
      <c r="DK22" s="6">
        <v>3</v>
      </c>
      <c r="DL22" s="6"/>
      <c r="DM22" s="6"/>
      <c r="DN22" s="15">
        <v>13</v>
      </c>
      <c r="DO22" s="9">
        <v>0.79999999999999993</v>
      </c>
      <c r="DP22" s="9">
        <v>4.046800634182723E-5</v>
      </c>
      <c r="DQ22" s="9">
        <v>1.7612000000000001E-3</v>
      </c>
      <c r="DR22" s="9">
        <v>9.7093341317513082E-4</v>
      </c>
      <c r="DS22" s="6">
        <v>3</v>
      </c>
      <c r="DT22" s="6"/>
      <c r="DU22" s="6"/>
      <c r="DV22" s="15">
        <v>13</v>
      </c>
      <c r="DW22" s="9">
        <v>0.79999999999999993</v>
      </c>
      <c r="DX22" s="9">
        <v>3.2124453669877882E-5</v>
      </c>
      <c r="DY22" s="9">
        <v>1.6288100000000001E-3</v>
      </c>
      <c r="DZ22" s="9">
        <v>7.8619795270618302E-4</v>
      </c>
      <c r="EA22" s="6">
        <v>3</v>
      </c>
      <c r="EB22" s="6"/>
      <c r="EC22" s="6"/>
      <c r="ED22" s="15">
        <v>13</v>
      </c>
      <c r="EE22" s="9">
        <v>0.79999999999999993</v>
      </c>
      <c r="EF22" s="9">
        <v>2.0205119604848815E-5</v>
      </c>
      <c r="EG22" s="9">
        <v>1.5501600000000001E-3</v>
      </c>
      <c r="EH22" s="9">
        <v>4.8794931236841423E-4</v>
      </c>
      <c r="EI22" s="6">
        <v>3</v>
      </c>
      <c r="EJ22" s="6"/>
      <c r="EK22" s="6"/>
      <c r="EL22" s="15">
        <v>13</v>
      </c>
      <c r="EM22" s="9">
        <v>0.79999999999999993</v>
      </c>
      <c r="EN22" s="9">
        <v>3.2630492137708323E-5</v>
      </c>
      <c r="EO22" s="9">
        <v>1.45706E-3</v>
      </c>
      <c r="EP22" s="9">
        <v>7.9826168595350014E-4</v>
      </c>
      <c r="EQ22" s="6">
        <v>3</v>
      </c>
      <c r="ER22" s="6"/>
      <c r="ES22" s="6"/>
      <c r="ET22" s="15">
        <v>13</v>
      </c>
      <c r="EU22" s="9">
        <v>0.79999999999999993</v>
      </c>
      <c r="EV22" s="9">
        <v>1.6940894339539865E-5</v>
      </c>
      <c r="EW22" s="9">
        <v>1.3790899999999999E-3</v>
      </c>
      <c r="EX22" s="9">
        <v>3.996243351955528E-4</v>
      </c>
      <c r="EY22" s="6">
        <v>3</v>
      </c>
      <c r="EZ22" s="6"/>
      <c r="FA22" s="6"/>
      <c r="FB22" s="15">
        <v>13</v>
      </c>
      <c r="FC22" s="9">
        <v>0.79999999999999993</v>
      </c>
      <c r="FD22" s="9">
        <v>1.7726483751360458E-5</v>
      </c>
      <c r="FE22" s="9">
        <v>1.2876700000000001E-3</v>
      </c>
      <c r="FF22" s="9">
        <v>4.14007229492474E-4</v>
      </c>
      <c r="FG22" s="6">
        <v>3</v>
      </c>
      <c r="FH22" s="6"/>
      <c r="FI22" s="6"/>
      <c r="FJ22" s="15">
        <v>13</v>
      </c>
      <c r="FK22" s="9">
        <v>0.79999999999999993</v>
      </c>
      <c r="FL22" s="9">
        <v>2.0453919668111521E-5</v>
      </c>
      <c r="FM22" s="9">
        <v>1.16128E-3</v>
      </c>
      <c r="FN22" s="9">
        <v>4.8859843030052766E-4</v>
      </c>
      <c r="FO22" s="6">
        <v>3</v>
      </c>
      <c r="FP22" s="6"/>
      <c r="FQ22" s="6"/>
      <c r="FR22" s="15">
        <v>13</v>
      </c>
      <c r="FS22" s="9">
        <v>0.79999999999999993</v>
      </c>
      <c r="FT22" s="9">
        <v>1.0719902102907696E-5</v>
      </c>
      <c r="FU22" s="9">
        <v>1.14667E-3</v>
      </c>
      <c r="FV22" s="9">
        <v>2.3971816532622096E-4</v>
      </c>
      <c r="FW22" s="6">
        <v>3</v>
      </c>
      <c r="FX22" s="6"/>
      <c r="FY22" s="6"/>
      <c r="FZ22" s="15">
        <v>13</v>
      </c>
      <c r="GA22" s="9">
        <v>0.79999999999999993</v>
      </c>
      <c r="GB22" s="9">
        <v>9.2764665694737796E-6</v>
      </c>
      <c r="GC22" s="9">
        <v>1.06168E-3</v>
      </c>
      <c r="GD22" s="9">
        <v>2.0776807686141073E-4</v>
      </c>
      <c r="GE22" s="6">
        <v>3</v>
      </c>
      <c r="GF22" s="6"/>
      <c r="GG22" s="6"/>
      <c r="GH22" s="15">
        <v>13</v>
      </c>
      <c r="GI22" s="9">
        <v>0.79999999999999993</v>
      </c>
      <c r="GJ22" s="9">
        <v>4.0712960169448536E-6</v>
      </c>
      <c r="GK22" s="9">
        <v>1.00607E-3</v>
      </c>
      <c r="GL22" s="9">
        <v>8.8582326459458574E-5</v>
      </c>
      <c r="GM22" s="6">
        <v>3</v>
      </c>
      <c r="GN22" s="6"/>
      <c r="GO22" s="6"/>
      <c r="GP22" s="15">
        <v>13</v>
      </c>
      <c r="GQ22" s="9">
        <v>0.79999999999999993</v>
      </c>
      <c r="GR22" s="9">
        <v>2.2365316699011868E-6</v>
      </c>
      <c r="GS22" s="9">
        <v>9.6924999999999995E-4</v>
      </c>
      <c r="GT22" s="9">
        <v>4.7113322028871303E-5</v>
      </c>
      <c r="GU22" s="6">
        <v>3</v>
      </c>
      <c r="GV22" s="6"/>
      <c r="GW22" s="6"/>
      <c r="GX22" s="15">
        <v>13</v>
      </c>
      <c r="GY22" s="9">
        <v>0.79999999999999993</v>
      </c>
      <c r="GZ22" s="9">
        <v>2.9449680533394843E-6</v>
      </c>
      <c r="HA22" s="9">
        <v>9.1489999999999996E-4</v>
      </c>
      <c r="HB22" s="9">
        <v>6.1438481445355212E-5</v>
      </c>
      <c r="HC22" s="6">
        <v>3</v>
      </c>
      <c r="HD22" s="6"/>
      <c r="HE22" s="6"/>
      <c r="HF22" s="15">
        <v>13</v>
      </c>
      <c r="HG22" s="9">
        <v>0.79999999999999993</v>
      </c>
      <c r="HH22" s="9">
        <v>3.3482410655278648E-6</v>
      </c>
      <c r="HI22" s="9">
        <v>9.0859000000000003E-4</v>
      </c>
      <c r="HJ22" s="9">
        <v>6.6368033887485725E-5</v>
      </c>
      <c r="HK22" s="6">
        <v>3</v>
      </c>
      <c r="HL22" s="6"/>
      <c r="HM22" s="6"/>
      <c r="HN22" s="15">
        <v>13</v>
      </c>
      <c r="HO22" s="9">
        <v>0.79999999999999993</v>
      </c>
      <c r="HP22" s="9">
        <v>2.2304949993184605E-6</v>
      </c>
      <c r="HQ22" s="9">
        <v>8.7556999999999999E-4</v>
      </c>
      <c r="HR22" s="9">
        <v>4.353592419575276E-5</v>
      </c>
      <c r="HS22" s="6">
        <v>3</v>
      </c>
      <c r="HT22" s="6"/>
      <c r="HU22" s="6"/>
      <c r="HV22" s="15">
        <v>13</v>
      </c>
      <c r="HW22" s="9">
        <v>0.79999999999999993</v>
      </c>
      <c r="HX22" s="9">
        <v>3.4446803119881572E-6</v>
      </c>
      <c r="HY22" s="9">
        <v>8.3633999999999998E-4</v>
      </c>
      <c r="HZ22" s="9">
        <v>6.6779527447205885E-5</v>
      </c>
      <c r="IA22" s="6">
        <v>3</v>
      </c>
      <c r="IB22" s="6"/>
      <c r="IC22" s="6"/>
      <c r="ID22" s="15">
        <v>13</v>
      </c>
      <c r="IE22" s="9">
        <v>0.79999999999999993</v>
      </c>
      <c r="IF22" s="9">
        <v>1.5188243267221525E-6</v>
      </c>
      <c r="IG22" s="9">
        <v>8.4051999999999998E-4</v>
      </c>
      <c r="IH22" s="9">
        <v>2.7995060679925032E-5</v>
      </c>
      <c r="II22" s="6">
        <v>3</v>
      </c>
      <c r="IJ22" s="6"/>
      <c r="IK22" s="6"/>
      <c r="IL22" s="15">
        <v>13</v>
      </c>
      <c r="IM22" s="9">
        <v>0.79999999999999993</v>
      </c>
      <c r="IN22" s="9">
        <v>1.214421559317654E-6</v>
      </c>
      <c r="IO22" s="9">
        <v>8.2916000000000001E-4</v>
      </c>
      <c r="IP22" s="9">
        <v>2.1741219001239345E-5</v>
      </c>
      <c r="IQ22" s="6">
        <v>3</v>
      </c>
    </row>
    <row r="23" spans="1:251">
      <c r="A23" s="6"/>
      <c r="B23" s="6"/>
      <c r="C23" s="15">
        <f t="shared" si="2"/>
        <v>14</v>
      </c>
      <c r="D23" s="9">
        <f t="shared" si="5"/>
        <v>0.89999999999999991</v>
      </c>
      <c r="E23" s="9" cm="1">
        <f t="array" ref="E23">VLOOKUP($B$15,'qx Malaria'!$B$32:$I$61,(H23),FALSE)/(1-'qx(1) cambodia'!D23*INDEX($A$8:$B$13,H23,2))</f>
        <v>4.465818304573374E-5</v>
      </c>
      <c r="F23" s="9">
        <f>'Life Table'!D8826</f>
        <v>4.67579E-3</v>
      </c>
      <c r="G23" s="9">
        <f t="shared" si="4"/>
        <v>4.8908741641845877E-4</v>
      </c>
      <c r="H23" s="6">
        <f t="shared" si="0"/>
        <v>3</v>
      </c>
      <c r="I23" s="6"/>
      <c r="J23" s="6"/>
      <c r="L23" s="6"/>
      <c r="M23" s="6"/>
      <c r="N23" s="15">
        <v>14</v>
      </c>
      <c r="O23" s="9">
        <v>0.89999999999999991</v>
      </c>
      <c r="P23" s="9">
        <v>3.503506398106294E-5</v>
      </c>
      <c r="Q23" s="9">
        <v>3.0402300000000001E-3</v>
      </c>
      <c r="R23" s="9">
        <v>7.0720672122501682E-4</v>
      </c>
      <c r="S23" s="6">
        <v>3</v>
      </c>
      <c r="T23" s="6"/>
      <c r="U23" s="6"/>
      <c r="V23" s="15">
        <v>14</v>
      </c>
      <c r="W23" s="9">
        <v>0.89999999999999991</v>
      </c>
      <c r="X23" s="9">
        <v>2.7917247333859564E-5</v>
      </c>
      <c r="Y23" s="9">
        <v>2.97175E-3</v>
      </c>
      <c r="Z23" s="9">
        <v>5.2989627655218596E-4</v>
      </c>
      <c r="AA23" s="6">
        <v>3</v>
      </c>
      <c r="AB23" s="6"/>
      <c r="AC23" s="6"/>
      <c r="AD23" s="15">
        <v>14</v>
      </c>
      <c r="AE23" s="9">
        <v>0.89999999999999991</v>
      </c>
      <c r="AF23" s="9">
        <v>2.5404034757910996E-5</v>
      </c>
      <c r="AG23" s="9">
        <v>2.9105899999999998E-3</v>
      </c>
      <c r="AH23" s="9">
        <v>5.359870747515471E-4</v>
      </c>
      <c r="AI23" s="6">
        <v>3</v>
      </c>
      <c r="AJ23" s="6"/>
      <c r="AK23" s="6"/>
      <c r="AL23" s="15">
        <v>14</v>
      </c>
      <c r="AM23" s="9">
        <v>0.89999999999999991</v>
      </c>
      <c r="AN23" s="9">
        <v>2.9084936246653682E-5</v>
      </c>
      <c r="AO23" s="9">
        <v>2.86601E-3</v>
      </c>
      <c r="AP23" s="9">
        <v>5.7568855759349686E-4</v>
      </c>
      <c r="AQ23" s="6">
        <v>3</v>
      </c>
      <c r="AR23" s="6"/>
      <c r="AS23" s="6"/>
      <c r="AT23" s="15">
        <v>14</v>
      </c>
      <c r="AU23" s="9">
        <v>0.89999999999999991</v>
      </c>
      <c r="AV23" s="9">
        <v>2.6263826336838598E-5</v>
      </c>
      <c r="AW23" s="9">
        <v>2.8420799999999999E-3</v>
      </c>
      <c r="AX23" s="9">
        <v>4.9409287753202536E-4</v>
      </c>
      <c r="AY23" s="6">
        <v>3</v>
      </c>
      <c r="AZ23" s="6"/>
      <c r="BA23" s="6"/>
      <c r="BB23" s="15">
        <v>14</v>
      </c>
      <c r="BC23" s="9">
        <v>0.89999999999999991</v>
      </c>
      <c r="BD23" s="9">
        <v>2.3941083305288737E-5</v>
      </c>
      <c r="BE23" s="9">
        <v>2.7581300000000001E-3</v>
      </c>
      <c r="BF23" s="9">
        <v>4.5968476439098597E-4</v>
      </c>
      <c r="BG23" s="6">
        <v>3</v>
      </c>
      <c r="BH23" s="6"/>
      <c r="BI23" s="6"/>
      <c r="BJ23" s="15">
        <v>14</v>
      </c>
      <c r="BK23" s="9">
        <v>0.89999999999999991</v>
      </c>
      <c r="BL23" s="9">
        <v>2.29859647139031E-5</v>
      </c>
      <c r="BM23" s="9">
        <v>2.7395499999999999E-3</v>
      </c>
      <c r="BN23" s="9">
        <v>4.4044732160111418E-4</v>
      </c>
      <c r="BO23" s="6">
        <v>3</v>
      </c>
      <c r="BP23" s="6"/>
      <c r="BQ23" s="6"/>
      <c r="BR23" s="15">
        <v>14</v>
      </c>
      <c r="BS23" s="9">
        <v>0.89999999999999991</v>
      </c>
      <c r="BT23" s="9">
        <v>2.674360556859629E-5</v>
      </c>
      <c r="BU23" s="9">
        <v>2.6467299999999999E-3</v>
      </c>
      <c r="BV23" s="9">
        <v>5.2207212866706848E-4</v>
      </c>
      <c r="BW23" s="6">
        <v>3</v>
      </c>
      <c r="BX23" s="6"/>
      <c r="BY23" s="6"/>
      <c r="BZ23" s="15">
        <v>14</v>
      </c>
      <c r="CA23" s="9">
        <v>0.89999999999999991</v>
      </c>
      <c r="CB23" s="9">
        <v>2.0185297293193651E-5</v>
      </c>
      <c r="CC23" s="9">
        <v>2.6051400000000001E-3</v>
      </c>
      <c r="CD23" s="9">
        <v>4.2023644418924527E-4</v>
      </c>
      <c r="CE23" s="6">
        <v>3</v>
      </c>
      <c r="CF23" s="6"/>
      <c r="CG23" s="6"/>
      <c r="CH23" s="15">
        <v>14</v>
      </c>
      <c r="CI23" s="9">
        <v>0.89999999999999991</v>
      </c>
      <c r="CJ23" s="9">
        <v>2.0228432488355536E-5</v>
      </c>
      <c r="CK23" s="9">
        <v>2.50505E-3</v>
      </c>
      <c r="CL23" s="9">
        <v>4.1180481576350795E-4</v>
      </c>
      <c r="CM23" s="6">
        <v>3</v>
      </c>
      <c r="CN23" s="6"/>
      <c r="CO23" s="6"/>
      <c r="CP23" s="15">
        <v>14</v>
      </c>
      <c r="CQ23" s="9">
        <v>0.89999999999999991</v>
      </c>
      <c r="CR23" s="9">
        <v>4.465818304573374E-5</v>
      </c>
      <c r="CS23" s="9">
        <v>2.37061E-3</v>
      </c>
      <c r="CT23" s="9">
        <v>9.6467577999555622E-4</v>
      </c>
      <c r="CU23" s="6">
        <v>3</v>
      </c>
      <c r="CV23" s="6"/>
      <c r="CW23" s="6"/>
      <c r="CX23" s="15">
        <v>14</v>
      </c>
      <c r="CY23" s="9">
        <v>0.89999999999999991</v>
      </c>
      <c r="CZ23" s="9">
        <v>2.7699995060202029E-5</v>
      </c>
      <c r="DA23" s="9">
        <v>2.1889399999999999E-3</v>
      </c>
      <c r="DB23" s="9">
        <v>6.0912032521170945E-4</v>
      </c>
      <c r="DC23" s="6">
        <v>3</v>
      </c>
      <c r="DD23" s="6"/>
      <c r="DE23" s="6"/>
      <c r="DF23" s="15">
        <v>14</v>
      </c>
      <c r="DG23" s="9">
        <v>0.89999999999999991</v>
      </c>
      <c r="DH23" s="9">
        <v>2.904425907976326E-5</v>
      </c>
      <c r="DI23" s="9">
        <v>2.0314899999999999E-3</v>
      </c>
      <c r="DJ23" s="9">
        <v>6.8053994291177695E-4</v>
      </c>
      <c r="DK23" s="6">
        <v>3</v>
      </c>
      <c r="DL23" s="6"/>
      <c r="DM23" s="6"/>
      <c r="DN23" s="15">
        <v>14</v>
      </c>
      <c r="DO23" s="9">
        <v>0.89999999999999991</v>
      </c>
      <c r="DP23" s="9">
        <v>4.0645767427534723E-5</v>
      </c>
      <c r="DQ23" s="9">
        <v>1.86031E-3</v>
      </c>
      <c r="DR23" s="9">
        <v>9.2324363354896082E-4</v>
      </c>
      <c r="DS23" s="6">
        <v>3</v>
      </c>
      <c r="DT23" s="6"/>
      <c r="DU23" s="6"/>
      <c r="DV23" s="15">
        <v>14</v>
      </c>
      <c r="DW23" s="9">
        <v>0.89999999999999991</v>
      </c>
      <c r="DX23" s="9">
        <v>3.2257275552191815E-5</v>
      </c>
      <c r="DY23" s="9">
        <v>1.7285200000000001E-3</v>
      </c>
      <c r="DZ23" s="9">
        <v>7.4390908098116953E-4</v>
      </c>
      <c r="EA23" s="6">
        <v>3</v>
      </c>
      <c r="EB23" s="6"/>
      <c r="EC23" s="6"/>
      <c r="ED23" s="15">
        <v>14</v>
      </c>
      <c r="EE23" s="9">
        <v>0.89999999999999991</v>
      </c>
      <c r="EF23" s="9">
        <v>2.0283396907922245E-5</v>
      </c>
      <c r="EG23" s="9">
        <v>1.6492900000000001E-3</v>
      </c>
      <c r="EH23" s="9">
        <v>4.6039804867026665E-4</v>
      </c>
      <c r="EI23" s="6">
        <v>3</v>
      </c>
      <c r="EJ23" s="6"/>
      <c r="EK23" s="6"/>
      <c r="EL23" s="15">
        <v>14</v>
      </c>
      <c r="EM23" s="9">
        <v>0.89999999999999991</v>
      </c>
      <c r="EN23" s="9">
        <v>3.2750658661324771E-5</v>
      </c>
      <c r="EO23" s="9">
        <v>1.5557500000000001E-3</v>
      </c>
      <c r="EP23" s="9">
        <v>7.5037667529042858E-4</v>
      </c>
      <c r="EQ23" s="6">
        <v>3</v>
      </c>
      <c r="ER23" s="6"/>
      <c r="ES23" s="6"/>
      <c r="ET23" s="15">
        <v>14</v>
      </c>
      <c r="EU23" s="9">
        <v>0.89999999999999991</v>
      </c>
      <c r="EV23" s="9">
        <v>1.699766839849648E-5</v>
      </c>
      <c r="EW23" s="9">
        <v>1.47722E-3</v>
      </c>
      <c r="EX23" s="9">
        <v>3.743280535183054E-4</v>
      </c>
      <c r="EY23" s="6">
        <v>3</v>
      </c>
      <c r="EZ23" s="6"/>
      <c r="FA23" s="6"/>
      <c r="FB23" s="15">
        <v>14</v>
      </c>
      <c r="FC23" s="9">
        <v>0.89999999999999991</v>
      </c>
      <c r="FD23" s="9">
        <v>1.7781277290687866E-5</v>
      </c>
      <c r="FE23" s="9">
        <v>1.3851600000000001E-3</v>
      </c>
      <c r="FF23" s="9">
        <v>3.8605832193301865E-4</v>
      </c>
      <c r="FG23" s="6">
        <v>3</v>
      </c>
      <c r="FH23" s="6"/>
      <c r="FI23" s="6"/>
      <c r="FJ23" s="15">
        <v>14</v>
      </c>
      <c r="FK23" s="9">
        <v>0.89999999999999991</v>
      </c>
      <c r="FL23" s="9">
        <v>2.0512112488693605E-5</v>
      </c>
      <c r="FM23" s="9">
        <v>1.2577300000000001E-3</v>
      </c>
      <c r="FN23" s="9">
        <v>4.5241337673922622E-4</v>
      </c>
      <c r="FO23" s="6">
        <v>3</v>
      </c>
      <c r="FP23" s="6"/>
      <c r="FQ23" s="6"/>
      <c r="FR23" s="15">
        <v>14</v>
      </c>
      <c r="FS23" s="9">
        <v>0.89999999999999991</v>
      </c>
      <c r="FT23" s="9">
        <v>1.0748039203180478E-5</v>
      </c>
      <c r="FU23" s="9">
        <v>1.2427600000000001E-3</v>
      </c>
      <c r="FV23" s="9">
        <v>2.2176374734057586E-4</v>
      </c>
      <c r="FW23" s="6">
        <v>3</v>
      </c>
      <c r="FX23" s="6"/>
      <c r="FY23" s="6"/>
      <c r="FZ23" s="15">
        <v>14</v>
      </c>
      <c r="GA23" s="9">
        <v>0.89999999999999991</v>
      </c>
      <c r="GB23" s="9">
        <v>9.2990072825873769E-6</v>
      </c>
      <c r="GC23" s="9">
        <v>1.1557399999999999E-3</v>
      </c>
      <c r="GD23" s="9">
        <v>1.9132261830070893E-4</v>
      </c>
      <c r="GE23" s="6">
        <v>3</v>
      </c>
      <c r="GF23" s="6"/>
      <c r="GG23" s="6"/>
      <c r="GH23" s="15">
        <v>14</v>
      </c>
      <c r="GI23" s="9">
        <v>0.89999999999999991</v>
      </c>
      <c r="GJ23" s="9">
        <v>4.0803871216124803E-6</v>
      </c>
      <c r="GK23" s="9">
        <v>1.0995600000000001E-3</v>
      </c>
      <c r="GL23" s="9">
        <v>8.123160538203207E-5</v>
      </c>
      <c r="GM23" s="6">
        <v>3</v>
      </c>
      <c r="GN23" s="6"/>
      <c r="GO23" s="6"/>
      <c r="GP23" s="15">
        <v>14</v>
      </c>
      <c r="GQ23" s="9">
        <v>0.89999999999999991</v>
      </c>
      <c r="GR23" s="9">
        <v>2.2411836119409242E-6</v>
      </c>
      <c r="GS23" s="9">
        <v>1.06142E-3</v>
      </c>
      <c r="GT23" s="9">
        <v>4.3111651206166209E-5</v>
      </c>
      <c r="GU23" s="6">
        <v>3</v>
      </c>
      <c r="GV23" s="6"/>
      <c r="GW23" s="6"/>
      <c r="GX23" s="15">
        <v>14</v>
      </c>
      <c r="GY23" s="9">
        <v>0.89999999999999991</v>
      </c>
      <c r="GZ23" s="9">
        <v>2.9506873061053928E-6</v>
      </c>
      <c r="HA23" s="9">
        <v>1.0072099999999999E-3</v>
      </c>
      <c r="HB23" s="9">
        <v>5.5916074111647569E-5</v>
      </c>
      <c r="HC23" s="6">
        <v>3</v>
      </c>
      <c r="HD23" s="6"/>
      <c r="HE23" s="6"/>
      <c r="HF23" s="15">
        <v>14</v>
      </c>
      <c r="HG23" s="9">
        <v>0.89999999999999991</v>
      </c>
      <c r="HH23" s="9">
        <v>3.3543705507378222E-6</v>
      </c>
      <c r="HI23" s="9">
        <v>1.0003099999999999E-3</v>
      </c>
      <c r="HJ23" s="9">
        <v>6.039300121164905E-5</v>
      </c>
      <c r="HK23" s="6">
        <v>3</v>
      </c>
      <c r="HL23" s="6"/>
      <c r="HM23" s="6"/>
      <c r="HN23" s="15">
        <v>14</v>
      </c>
      <c r="HO23" s="9">
        <v>0.89999999999999991</v>
      </c>
      <c r="HP23" s="9">
        <v>2.2343664199123477E-6</v>
      </c>
      <c r="HQ23" s="9">
        <v>9.6544000000000003E-4</v>
      </c>
      <c r="HR23" s="9">
        <v>3.9551821981396558E-5</v>
      </c>
      <c r="HS23" s="6">
        <v>3</v>
      </c>
      <c r="HT23" s="6"/>
      <c r="HU23" s="6"/>
      <c r="HV23" s="15">
        <v>14</v>
      </c>
      <c r="HW23" s="9">
        <v>0.89999999999999991</v>
      </c>
      <c r="HX23" s="9">
        <v>3.4503480556497071E-6</v>
      </c>
      <c r="HY23" s="9">
        <v>9.2634E-4</v>
      </c>
      <c r="HZ23" s="9">
        <v>6.0390660076462106E-5</v>
      </c>
      <c r="IA23" s="6">
        <v>3</v>
      </c>
      <c r="IB23" s="6"/>
      <c r="IC23" s="6"/>
      <c r="ID23" s="15">
        <v>14</v>
      </c>
      <c r="IE23" s="9">
        <v>0.89999999999999991</v>
      </c>
      <c r="IF23" s="9">
        <v>1.5212106405647531E-6</v>
      </c>
      <c r="IG23" s="9">
        <v>9.2997999999999996E-4</v>
      </c>
      <c r="IH23" s="9">
        <v>2.5341812087658936E-5</v>
      </c>
      <c r="II23" s="6">
        <v>3</v>
      </c>
      <c r="IJ23" s="6"/>
      <c r="IK23" s="6"/>
      <c r="IL23" s="15">
        <v>14</v>
      </c>
      <c r="IM23" s="9">
        <v>0.89999999999999991</v>
      </c>
      <c r="IN23" s="9">
        <v>1.2162486637185744E-6</v>
      </c>
      <c r="IO23" s="9">
        <v>9.1819999999999998E-4</v>
      </c>
      <c r="IP23" s="9">
        <v>1.9662460028769329E-5</v>
      </c>
      <c r="IQ23" s="6">
        <v>3</v>
      </c>
    </row>
    <row r="24" spans="1:251">
      <c r="A24" s="6"/>
      <c r="B24" s="6"/>
      <c r="C24" s="15">
        <f t="shared" si="2"/>
        <v>15</v>
      </c>
      <c r="D24" s="9">
        <v>0</v>
      </c>
      <c r="E24" s="9" cm="1">
        <f t="array" ref="E24">VLOOKUP($B$15,'qx Malaria'!$B$32:$I$61,(H24),FALSE)/(1-'qx(1) cambodia'!D24*INDEX($A$8:$B$13,H24,2))</f>
        <v>6.3200000000000005E-5</v>
      </c>
      <c r="F24" s="9">
        <f>'Life Table'!D8827</f>
        <v>4.8803400000000004E-3</v>
      </c>
      <c r="G24" s="9">
        <f t="shared" ref="G24:G58" si="6">(E24*$B$11)/F24</f>
        <v>3.680000663556822E-3</v>
      </c>
      <c r="H24" s="6">
        <f t="shared" si="0"/>
        <v>4</v>
      </c>
      <c r="I24" s="6"/>
      <c r="J24" s="6"/>
      <c r="L24" s="6"/>
      <c r="M24" s="6"/>
      <c r="N24" s="15">
        <v>15</v>
      </c>
      <c r="O24" s="9">
        <v>0</v>
      </c>
      <c r="P24" s="9">
        <v>5.2699999999999993E-5</v>
      </c>
      <c r="Q24" s="9">
        <v>3.2614800000000002E-3</v>
      </c>
      <c r="R24" s="9">
        <v>5.5625907926061873E-3</v>
      </c>
      <c r="S24" s="6">
        <v>4</v>
      </c>
      <c r="T24" s="6"/>
      <c r="U24" s="6"/>
      <c r="V24" s="15">
        <v>15</v>
      </c>
      <c r="W24" s="9">
        <v>0</v>
      </c>
      <c r="X24" s="9">
        <v>4.1900000000000002E-5</v>
      </c>
      <c r="Y24" s="9">
        <v>3.17279E-3</v>
      </c>
      <c r="Z24" s="9">
        <v>4.1105788902708676E-3</v>
      </c>
      <c r="AA24" s="6">
        <v>4</v>
      </c>
      <c r="AB24" s="6"/>
      <c r="AC24" s="6"/>
      <c r="AD24" s="15">
        <v>15</v>
      </c>
      <c r="AE24" s="9">
        <v>0</v>
      </c>
      <c r="AF24" s="9">
        <v>3.7400000000000001E-5</v>
      </c>
      <c r="AG24" s="9">
        <v>3.1101499999999999E-3</v>
      </c>
      <c r="AH24" s="9">
        <v>4.0194104321012447E-3</v>
      </c>
      <c r="AI24" s="6">
        <v>4</v>
      </c>
      <c r="AJ24" s="6"/>
      <c r="AK24" s="6"/>
      <c r="AL24" s="15">
        <v>15</v>
      </c>
      <c r="AM24" s="9">
        <v>0</v>
      </c>
      <c r="AN24" s="9">
        <v>4.2500000000000003E-5</v>
      </c>
      <c r="AO24" s="9">
        <v>3.06924E-3</v>
      </c>
      <c r="AP24" s="9">
        <v>4.9997093590560746E-3</v>
      </c>
      <c r="AQ24" s="6">
        <v>4</v>
      </c>
      <c r="AR24" s="6"/>
      <c r="AS24" s="6"/>
      <c r="AT24" s="15">
        <v>15</v>
      </c>
      <c r="AU24" s="9">
        <v>0</v>
      </c>
      <c r="AV24" s="9">
        <v>3.7400000000000001E-5</v>
      </c>
      <c r="AW24" s="9">
        <v>3.04222E-3</v>
      </c>
      <c r="AX24" s="9">
        <v>4.1577213522346916E-3</v>
      </c>
      <c r="AY24" s="6">
        <v>4</v>
      </c>
      <c r="AZ24" s="6"/>
      <c r="BA24" s="6"/>
      <c r="BB24" s="15">
        <v>15</v>
      </c>
      <c r="BC24" s="9">
        <v>0</v>
      </c>
      <c r="BD24" s="9">
        <v>3.3399999999999999E-5</v>
      </c>
      <c r="BE24" s="9">
        <v>2.95671E-3</v>
      </c>
      <c r="BF24" s="9">
        <v>3.046631356821752E-3</v>
      </c>
      <c r="BG24" s="6">
        <v>4</v>
      </c>
      <c r="BH24" s="6"/>
      <c r="BI24" s="6"/>
      <c r="BJ24" s="15">
        <v>15</v>
      </c>
      <c r="BK24" s="9">
        <v>0</v>
      </c>
      <c r="BL24" s="9">
        <v>3.18E-5</v>
      </c>
      <c r="BM24" s="9">
        <v>2.9363499999999999E-3</v>
      </c>
      <c r="BN24" s="9">
        <v>2.8978595604524106E-3</v>
      </c>
      <c r="BO24" s="6">
        <v>4</v>
      </c>
      <c r="BP24" s="6"/>
      <c r="BQ24" s="6"/>
      <c r="BR24" s="15">
        <v>15</v>
      </c>
      <c r="BS24" s="9">
        <v>0</v>
      </c>
      <c r="BT24" s="9">
        <v>3.6900000000000002E-5</v>
      </c>
      <c r="BU24" s="9">
        <v>2.8391200000000001E-3</v>
      </c>
      <c r="BV24" s="9">
        <v>3.4546691138737295E-3</v>
      </c>
      <c r="BW24" s="6">
        <v>4</v>
      </c>
      <c r="BX24" s="6"/>
      <c r="BY24" s="6"/>
      <c r="BZ24" s="15">
        <v>15</v>
      </c>
      <c r="CA24" s="9">
        <v>0</v>
      </c>
      <c r="CB24" s="9">
        <v>2.7400000000000002E-5</v>
      </c>
      <c r="CC24" s="9">
        <v>2.79584E-3</v>
      </c>
      <c r="CD24" s="9">
        <v>2.8506268186880854E-3</v>
      </c>
      <c r="CE24" s="6">
        <v>4</v>
      </c>
      <c r="CF24" s="6"/>
      <c r="CG24" s="6"/>
      <c r="CH24" s="15">
        <v>15</v>
      </c>
      <c r="CI24" s="9">
        <v>0</v>
      </c>
      <c r="CJ24" s="9">
        <v>2.7699999999999999E-5</v>
      </c>
      <c r="CK24" s="9">
        <v>2.6921100000000002E-3</v>
      </c>
      <c r="CL24" s="9">
        <v>3.0962988314703274E-3</v>
      </c>
      <c r="CM24" s="6">
        <v>4</v>
      </c>
      <c r="CN24" s="6"/>
      <c r="CO24" s="6"/>
      <c r="CP24" s="15">
        <v>15</v>
      </c>
      <c r="CQ24" s="9">
        <v>0</v>
      </c>
      <c r="CR24" s="9">
        <v>6.3200000000000005E-5</v>
      </c>
      <c r="CS24" s="9">
        <v>2.55573E-3</v>
      </c>
      <c r="CT24" s="9">
        <v>7.0272111836472955E-3</v>
      </c>
      <c r="CU24" s="6">
        <v>4</v>
      </c>
      <c r="CV24" s="6"/>
      <c r="CW24" s="6"/>
      <c r="CX24" s="15">
        <v>15</v>
      </c>
      <c r="CY24" s="9">
        <v>0</v>
      </c>
      <c r="CZ24" s="9">
        <v>3.8500000000000001E-5</v>
      </c>
      <c r="DA24" s="9">
        <v>2.37127E-3</v>
      </c>
      <c r="DB24" s="9">
        <v>4.6741940835889765E-3</v>
      </c>
      <c r="DC24" s="6">
        <v>4</v>
      </c>
      <c r="DD24" s="6"/>
      <c r="DE24" s="6"/>
      <c r="DF24" s="15">
        <v>15</v>
      </c>
      <c r="DG24" s="9">
        <v>0</v>
      </c>
      <c r="DH24" s="9">
        <v>3.8900000000000004E-5</v>
      </c>
      <c r="DI24" s="9">
        <v>2.2126400000000001E-3</v>
      </c>
      <c r="DJ24" s="9">
        <v>4.7807462848434091E-3</v>
      </c>
      <c r="DK24" s="6">
        <v>4</v>
      </c>
      <c r="DL24" s="6"/>
      <c r="DM24" s="6"/>
      <c r="DN24" s="15">
        <v>15</v>
      </c>
      <c r="DO24" s="9">
        <v>0</v>
      </c>
      <c r="DP24" s="9">
        <v>5.49E-5</v>
      </c>
      <c r="DQ24" s="9">
        <v>2.03812E-3</v>
      </c>
      <c r="DR24" s="9">
        <v>6.5575824430659435E-3</v>
      </c>
      <c r="DS24" s="6">
        <v>4</v>
      </c>
      <c r="DT24" s="6"/>
      <c r="DU24" s="6"/>
      <c r="DV24" s="15">
        <v>15</v>
      </c>
      <c r="DW24" s="9">
        <v>0</v>
      </c>
      <c r="DX24" s="9">
        <v>4.4299999999999999E-5</v>
      </c>
      <c r="DY24" s="9">
        <v>1.9049900000000001E-3</v>
      </c>
      <c r="DZ24" s="9">
        <v>5.4711434144266279E-3</v>
      </c>
      <c r="EA24" s="6">
        <v>4</v>
      </c>
      <c r="EB24" s="6"/>
      <c r="EC24" s="6"/>
      <c r="ED24" s="15">
        <v>15</v>
      </c>
      <c r="EE24" s="9">
        <v>0</v>
      </c>
      <c r="EF24" s="9">
        <v>2.8799999999999999E-5</v>
      </c>
      <c r="EG24" s="9">
        <v>1.82518E-3</v>
      </c>
      <c r="EH24" s="9">
        <v>3.6008801448029508E-3</v>
      </c>
      <c r="EI24" s="6">
        <v>4</v>
      </c>
      <c r="EJ24" s="6"/>
      <c r="EK24" s="6"/>
      <c r="EL24" s="15">
        <v>15</v>
      </c>
      <c r="EM24" s="9">
        <v>0</v>
      </c>
      <c r="EN24" s="9">
        <v>4.9100000000000001E-5</v>
      </c>
      <c r="EO24" s="9">
        <v>1.7291800000000001E-3</v>
      </c>
      <c r="EP24" s="9">
        <v>6.3625725660859424E-3</v>
      </c>
      <c r="EQ24" s="6">
        <v>4</v>
      </c>
      <c r="ER24" s="6"/>
      <c r="ES24" s="6"/>
      <c r="ET24" s="15">
        <v>15</v>
      </c>
      <c r="EU24" s="9">
        <v>0</v>
      </c>
      <c r="EV24" s="9">
        <v>2.62E-5</v>
      </c>
      <c r="EW24" s="9">
        <v>1.64803E-3</v>
      </c>
      <c r="EX24" s="9">
        <v>3.3841444248949998E-3</v>
      </c>
      <c r="EY24" s="6">
        <v>4</v>
      </c>
      <c r="EZ24" s="6"/>
      <c r="FA24" s="6"/>
      <c r="FB24" s="15">
        <v>15</v>
      </c>
      <c r="FC24" s="9">
        <v>0</v>
      </c>
      <c r="FD24" s="9">
        <v>2.9E-5</v>
      </c>
      <c r="FE24" s="9">
        <v>1.5528600000000001E-3</v>
      </c>
      <c r="FF24" s="9">
        <v>3.8644594016835291E-3</v>
      </c>
      <c r="FG24" s="6">
        <v>4</v>
      </c>
      <c r="FH24" s="6"/>
      <c r="FI24" s="6"/>
      <c r="FJ24" s="15">
        <v>15</v>
      </c>
      <c r="FK24" s="9">
        <v>0</v>
      </c>
      <c r="FL24" s="9">
        <v>3.5599999999999998E-5</v>
      </c>
      <c r="FM24" s="9">
        <v>1.4181E-3</v>
      </c>
      <c r="FN24" s="9">
        <v>4.9687088820857183E-3</v>
      </c>
      <c r="FO24" s="6">
        <v>4</v>
      </c>
      <c r="FP24" s="6"/>
      <c r="FQ24" s="6"/>
      <c r="FR24" s="15">
        <v>15</v>
      </c>
      <c r="FS24" s="9">
        <v>0</v>
      </c>
      <c r="FT24" s="9">
        <v>1.9700000000000001E-5</v>
      </c>
      <c r="FU24" s="9">
        <v>1.40493E-3</v>
      </c>
      <c r="FV24" s="9">
        <v>2.6787151603822291E-3</v>
      </c>
      <c r="FW24" s="6">
        <v>4</v>
      </c>
      <c r="FX24" s="6"/>
      <c r="FY24" s="6"/>
      <c r="FZ24" s="15">
        <v>15</v>
      </c>
      <c r="GA24" s="9">
        <v>0</v>
      </c>
      <c r="GB24" s="9">
        <v>1.8899999999999999E-5</v>
      </c>
      <c r="GC24" s="9">
        <v>1.3125400000000001E-3</v>
      </c>
      <c r="GD24" s="9">
        <v>2.6628847710866467E-3</v>
      </c>
      <c r="GE24" s="6">
        <v>4</v>
      </c>
      <c r="GF24" s="6"/>
      <c r="GG24" s="6"/>
      <c r="GH24" s="15">
        <v>15</v>
      </c>
      <c r="GI24" s="9">
        <v>0</v>
      </c>
      <c r="GJ24" s="9">
        <v>8.6000000000000007E-6</v>
      </c>
      <c r="GK24" s="9">
        <v>1.25439E-3</v>
      </c>
      <c r="GL24" s="9">
        <v>1.2095663767952036E-3</v>
      </c>
      <c r="GM24" s="6">
        <v>4</v>
      </c>
      <c r="GN24" s="6"/>
      <c r="GO24" s="6"/>
      <c r="GP24" s="15">
        <v>15</v>
      </c>
      <c r="GQ24" s="9">
        <v>0</v>
      </c>
      <c r="GR24" s="9">
        <v>4.8999999999999997E-6</v>
      </c>
      <c r="GS24" s="9">
        <v>1.2121600000000001E-3</v>
      </c>
      <c r="GT24" s="9">
        <v>6.9426765583066195E-4</v>
      </c>
      <c r="GU24" s="6">
        <v>4</v>
      </c>
      <c r="GV24" s="6"/>
      <c r="GW24" s="6"/>
      <c r="GX24" s="15">
        <v>15</v>
      </c>
      <c r="GY24" s="9">
        <v>0</v>
      </c>
      <c r="GZ24" s="9">
        <v>6.6000000000000003E-6</v>
      </c>
      <c r="HA24" s="9">
        <v>1.15712E-3</v>
      </c>
      <c r="HB24" s="9">
        <v>9.4820699903637679E-4</v>
      </c>
      <c r="HC24" s="6">
        <v>4</v>
      </c>
      <c r="HD24" s="6"/>
      <c r="HE24" s="6"/>
      <c r="HF24" s="15">
        <v>15</v>
      </c>
      <c r="HG24" s="9">
        <v>0</v>
      </c>
      <c r="HH24" s="9">
        <v>7.7000000000000008E-6</v>
      </c>
      <c r="HI24" s="9">
        <v>1.1508099999999999E-3</v>
      </c>
      <c r="HJ24" s="9">
        <v>1.0798403702869774E-3</v>
      </c>
      <c r="HK24" s="6">
        <v>4</v>
      </c>
      <c r="HL24" s="6"/>
      <c r="HM24" s="6"/>
      <c r="HN24" s="15">
        <v>15</v>
      </c>
      <c r="HO24" s="9">
        <v>0</v>
      </c>
      <c r="HP24" s="9">
        <v>5.0000000000000004E-6</v>
      </c>
      <c r="HQ24" s="9">
        <v>1.1119700000000001E-3</v>
      </c>
      <c r="HR24" s="9">
        <v>7.1351507459312884E-4</v>
      </c>
      <c r="HS24" s="6">
        <v>4</v>
      </c>
      <c r="HT24" s="6"/>
      <c r="HU24" s="6"/>
      <c r="HV24" s="15">
        <v>15</v>
      </c>
      <c r="HW24" s="9">
        <v>0</v>
      </c>
      <c r="HX24" s="9">
        <v>7.9999999999999996E-6</v>
      </c>
      <c r="HY24" s="9">
        <v>1.0719200000000001E-3</v>
      </c>
      <c r="HZ24" s="9">
        <v>1.1429400587601691E-3</v>
      </c>
      <c r="IA24" s="6">
        <v>4</v>
      </c>
      <c r="IB24" s="6"/>
      <c r="IC24" s="6"/>
      <c r="ID24" s="15">
        <v>15</v>
      </c>
      <c r="IE24" s="9">
        <v>0</v>
      </c>
      <c r="IF24" s="9">
        <v>3.4000000000000001E-6</v>
      </c>
      <c r="IG24" s="9">
        <v>1.0762899999999999E-3</v>
      </c>
      <c r="IH24" s="9">
        <v>4.7236749350798281E-4</v>
      </c>
      <c r="II24" s="6">
        <v>4</v>
      </c>
      <c r="IJ24" s="6"/>
      <c r="IK24" s="6"/>
      <c r="IL24" s="15">
        <v>15</v>
      </c>
      <c r="IM24" s="9">
        <v>0</v>
      </c>
      <c r="IN24" s="9">
        <v>2.8999999999999998E-6</v>
      </c>
      <c r="IO24" s="9">
        <v>1.0643600000000001E-3</v>
      </c>
      <c r="IP24" s="9">
        <v>4.0452004795942279E-4</v>
      </c>
      <c r="IQ24" s="6">
        <v>4</v>
      </c>
    </row>
    <row r="25" spans="1:251">
      <c r="A25" s="6"/>
      <c r="B25" s="6"/>
      <c r="C25" s="15">
        <f t="shared" si="2"/>
        <v>16</v>
      </c>
      <c r="D25" s="9">
        <f>D24+1/35</f>
        <v>2.8571428571428571E-2</v>
      </c>
      <c r="E25" s="9" cm="1">
        <f t="array" ref="E25">VLOOKUP($B$15,'qx Malaria'!$B$32:$I$61,(H25),FALSE)/(1-'qx(1) cambodia'!D25*INDEX($A$8:$B$13,H25,2))</f>
        <v>6.371733331285449E-5</v>
      </c>
      <c r="F25" s="9">
        <f>'Life Table'!D8828</f>
        <v>5.1877900000000003E-3</v>
      </c>
      <c r="G25" s="9">
        <f t="shared" si="6"/>
        <v>3.4902465115024153E-3</v>
      </c>
      <c r="H25" s="6">
        <f t="shared" si="0"/>
        <v>4</v>
      </c>
      <c r="I25" s="6"/>
      <c r="J25" s="6"/>
      <c r="L25" s="6"/>
      <c r="M25" s="6"/>
      <c r="N25" s="15">
        <v>16</v>
      </c>
      <c r="O25" s="9">
        <v>2.8571428571428571E-2</v>
      </c>
      <c r="P25" s="9">
        <v>5.3223499899274633E-5</v>
      </c>
      <c r="Q25" s="9">
        <v>3.5758700000000001E-3</v>
      </c>
      <c r="R25" s="9">
        <v>5.1239268974018178E-3</v>
      </c>
      <c r="S25" s="6">
        <v>4</v>
      </c>
      <c r="T25" s="6"/>
      <c r="U25" s="6"/>
      <c r="V25" s="15">
        <v>16</v>
      </c>
      <c r="W25" s="9">
        <v>2.8571428571428571E-2</v>
      </c>
      <c r="X25" s="9">
        <v>4.2275972303346754E-5</v>
      </c>
      <c r="Y25" s="9">
        <v>3.4592300000000002E-3</v>
      </c>
      <c r="Z25" s="9">
        <v>3.8040346022486147E-3</v>
      </c>
      <c r="AA25" s="6">
        <v>4</v>
      </c>
      <c r="AB25" s="6"/>
      <c r="AC25" s="6"/>
      <c r="AD25" s="15">
        <v>16</v>
      </c>
      <c r="AE25" s="9">
        <v>2.8571428571428571E-2</v>
      </c>
      <c r="AF25" s="9">
        <v>3.7760614426112993E-5</v>
      </c>
      <c r="AG25" s="9">
        <v>3.3915099999999999E-3</v>
      </c>
      <c r="AH25" s="9">
        <v>3.7215001323760194E-3</v>
      </c>
      <c r="AI25" s="6">
        <v>4</v>
      </c>
      <c r="AJ25" s="6"/>
      <c r="AK25" s="6"/>
      <c r="AL25" s="15">
        <v>16</v>
      </c>
      <c r="AM25" s="9">
        <v>2.8571428571428571E-2</v>
      </c>
      <c r="AN25" s="9">
        <v>4.2943007512412843E-5</v>
      </c>
      <c r="AO25" s="9">
        <v>3.35448E-3</v>
      </c>
      <c r="AP25" s="9">
        <v>4.6222552927575357E-3</v>
      </c>
      <c r="AQ25" s="6">
        <v>4</v>
      </c>
      <c r="AR25" s="6"/>
      <c r="AS25" s="6"/>
      <c r="AT25" s="15">
        <v>16</v>
      </c>
      <c r="AU25" s="9">
        <v>2.8571428571428571E-2</v>
      </c>
      <c r="AV25" s="9">
        <v>3.7764917669512814E-5</v>
      </c>
      <c r="AW25" s="9">
        <v>3.3223300000000001E-3</v>
      </c>
      <c r="AX25" s="9">
        <v>3.8443256488514218E-3</v>
      </c>
      <c r="AY25" s="6">
        <v>4</v>
      </c>
      <c r="AZ25" s="6"/>
      <c r="BA25" s="6"/>
      <c r="BB25" s="15">
        <v>16</v>
      </c>
      <c r="BC25" s="9">
        <v>2.8571428571428571E-2</v>
      </c>
      <c r="BD25" s="9">
        <v>3.3659370221284196E-5</v>
      </c>
      <c r="BE25" s="9">
        <v>3.2311800000000002E-3</v>
      </c>
      <c r="BF25" s="9">
        <v>2.8094868577259275E-3</v>
      </c>
      <c r="BG25" s="6">
        <v>4</v>
      </c>
      <c r="BH25" s="6"/>
      <c r="BI25" s="6"/>
      <c r="BJ25" s="15">
        <v>16</v>
      </c>
      <c r="BK25" s="9">
        <v>2.8571428571428571E-2</v>
      </c>
      <c r="BL25" s="9">
        <v>3.2044991007890469E-5</v>
      </c>
      <c r="BM25" s="9">
        <v>3.2078100000000002E-3</v>
      </c>
      <c r="BN25" s="9">
        <v>2.6730651990505391E-3</v>
      </c>
      <c r="BO25" s="6">
        <v>4</v>
      </c>
      <c r="BP25" s="6"/>
      <c r="BQ25" s="6"/>
      <c r="BR25" s="15">
        <v>16</v>
      </c>
      <c r="BS25" s="9">
        <v>2.8571428571428571E-2</v>
      </c>
      <c r="BT25" s="9">
        <v>3.7182379375555755E-5</v>
      </c>
      <c r="BU25" s="9">
        <v>3.1026600000000001E-3</v>
      </c>
      <c r="BV25" s="9">
        <v>3.185420943465096E-3</v>
      </c>
      <c r="BW25" s="6">
        <v>4</v>
      </c>
      <c r="BX25" s="6"/>
      <c r="BY25" s="6"/>
      <c r="BZ25" s="15">
        <v>16</v>
      </c>
      <c r="CA25" s="9">
        <v>2.8571428571428571E-2</v>
      </c>
      <c r="CB25" s="9">
        <v>2.7629619612329075E-5</v>
      </c>
      <c r="CC25" s="9">
        <v>3.0568499999999998E-3</v>
      </c>
      <c r="CD25" s="9">
        <v>2.6290745151111763E-3</v>
      </c>
      <c r="CE25" s="6">
        <v>4</v>
      </c>
      <c r="CF25" s="6"/>
      <c r="CG25" s="6"/>
      <c r="CH25" s="15">
        <v>16</v>
      </c>
      <c r="CI25" s="9">
        <v>2.8571428571428571E-2</v>
      </c>
      <c r="CJ25" s="9">
        <v>2.7940224751034596E-5</v>
      </c>
      <c r="CK25" s="9">
        <v>2.9474700000000002E-3</v>
      </c>
      <c r="CL25" s="9">
        <v>2.8525706067274348E-3</v>
      </c>
      <c r="CM25" s="6">
        <v>4</v>
      </c>
      <c r="CN25" s="6"/>
      <c r="CO25" s="6"/>
      <c r="CP25" s="15">
        <v>16</v>
      </c>
      <c r="CQ25" s="9">
        <v>2.8571428571428571E-2</v>
      </c>
      <c r="CR25" s="9">
        <v>6.371733331285449E-5</v>
      </c>
      <c r="CS25" s="9">
        <v>2.8072000000000001E-3</v>
      </c>
      <c r="CT25" s="9">
        <v>6.4500804894225975E-3</v>
      </c>
      <c r="CU25" s="6">
        <v>4</v>
      </c>
      <c r="CV25" s="6"/>
      <c r="CW25" s="6"/>
      <c r="CX25" s="15">
        <v>16</v>
      </c>
      <c r="CY25" s="9">
        <v>2.8571428571428571E-2</v>
      </c>
      <c r="CZ25" s="9">
        <v>3.8819305749420562E-5</v>
      </c>
      <c r="DA25" s="9">
        <v>2.6176099999999998E-3</v>
      </c>
      <c r="DB25" s="9">
        <v>4.2694294527144032E-3</v>
      </c>
      <c r="DC25" s="6">
        <v>4</v>
      </c>
      <c r="DD25" s="6"/>
      <c r="DE25" s="6"/>
      <c r="DF25" s="15">
        <v>16</v>
      </c>
      <c r="DG25" s="9">
        <v>2.8571428571428571E-2</v>
      </c>
      <c r="DH25" s="9">
        <v>3.9204597128734303E-5</v>
      </c>
      <c r="DI25" s="9">
        <v>2.4561499999999998E-3</v>
      </c>
      <c r="DJ25" s="9">
        <v>4.3404920325307312E-3</v>
      </c>
      <c r="DK25" s="6">
        <v>4</v>
      </c>
      <c r="DL25" s="6"/>
      <c r="DM25" s="6"/>
      <c r="DN25" s="15">
        <v>16</v>
      </c>
      <c r="DO25" s="9">
        <v>2.8571428571428571E-2</v>
      </c>
      <c r="DP25" s="9">
        <v>5.5284535808997873E-5</v>
      </c>
      <c r="DQ25" s="9">
        <v>2.2759199999999999E-3</v>
      </c>
      <c r="DR25" s="9">
        <v>5.9135441117990004E-3</v>
      </c>
      <c r="DS25" s="6">
        <v>4</v>
      </c>
      <c r="DT25" s="6"/>
      <c r="DU25" s="6"/>
      <c r="DV25" s="15">
        <v>16</v>
      </c>
      <c r="DW25" s="9">
        <v>2.8571428571428571E-2</v>
      </c>
      <c r="DX25" s="9">
        <v>4.4599800216414607E-5</v>
      </c>
      <c r="DY25" s="9">
        <v>2.1400500000000001E-3</v>
      </c>
      <c r="DZ25" s="9">
        <v>4.9031600077153068E-3</v>
      </c>
      <c r="EA25" s="6">
        <v>4</v>
      </c>
      <c r="EB25" s="6"/>
      <c r="EC25" s="6"/>
      <c r="ED25" s="15">
        <v>16</v>
      </c>
      <c r="EE25" s="9">
        <v>2.8571428571428571E-2</v>
      </c>
      <c r="EF25" s="9">
        <v>2.89890110676576E-5</v>
      </c>
      <c r="EG25" s="9">
        <v>2.0598499999999998E-3</v>
      </c>
      <c r="EH25" s="9">
        <v>3.2115869446882606E-3</v>
      </c>
      <c r="EI25" s="6">
        <v>4</v>
      </c>
      <c r="EJ25" s="6"/>
      <c r="EK25" s="6"/>
      <c r="EL25" s="15">
        <v>16</v>
      </c>
      <c r="EM25" s="9">
        <v>2.8571428571428571E-2</v>
      </c>
      <c r="EN25" s="9">
        <v>4.9416369238556813E-5</v>
      </c>
      <c r="EO25" s="9">
        <v>1.9602399999999998E-3</v>
      </c>
      <c r="EP25" s="9">
        <v>5.6487590037385049E-3</v>
      </c>
      <c r="EQ25" s="6">
        <v>4</v>
      </c>
      <c r="ER25" s="6"/>
      <c r="ES25" s="6"/>
      <c r="ET25" s="15">
        <v>16</v>
      </c>
      <c r="EU25" s="9">
        <v>2.8571428571428571E-2</v>
      </c>
      <c r="EV25" s="9">
        <v>2.6360322837759298E-5</v>
      </c>
      <c r="EW25" s="9">
        <v>1.87531E-3</v>
      </c>
      <c r="EX25" s="9">
        <v>2.9921982613943391E-3</v>
      </c>
      <c r="EY25" s="6">
        <v>4</v>
      </c>
      <c r="EZ25" s="6"/>
      <c r="FA25" s="6"/>
      <c r="FB25" s="15">
        <v>16</v>
      </c>
      <c r="FC25" s="9">
        <v>2.8571428571428571E-2</v>
      </c>
      <c r="FD25" s="9">
        <v>2.9172475852040369E-5</v>
      </c>
      <c r="FE25" s="9">
        <v>1.7756099999999999E-3</v>
      </c>
      <c r="FF25" s="9">
        <v>3.3997639241798109E-3</v>
      </c>
      <c r="FG25" s="6">
        <v>4</v>
      </c>
      <c r="FH25" s="6"/>
      <c r="FI25" s="6"/>
      <c r="FJ25" s="15">
        <v>16</v>
      </c>
      <c r="FK25" s="9">
        <v>2.8571428571428571E-2</v>
      </c>
      <c r="FL25" s="9">
        <v>3.5802462814165837E-5</v>
      </c>
      <c r="FM25" s="9">
        <v>1.6293E-3</v>
      </c>
      <c r="FN25" s="9">
        <v>4.3492288073433156E-3</v>
      </c>
      <c r="FO25" s="6">
        <v>4</v>
      </c>
      <c r="FP25" s="6"/>
      <c r="FQ25" s="6"/>
      <c r="FR25" s="15">
        <v>16</v>
      </c>
      <c r="FS25" s="9">
        <v>2.8571428571428571E-2</v>
      </c>
      <c r="FT25" s="9">
        <v>1.980811603815026E-5</v>
      </c>
      <c r="FU25" s="9">
        <v>1.6195599999999999E-3</v>
      </c>
      <c r="FV25" s="9">
        <v>2.3364749285355751E-3</v>
      </c>
      <c r="FW25" s="6">
        <v>4</v>
      </c>
      <c r="FX25" s="6"/>
      <c r="FY25" s="6"/>
      <c r="FZ25" s="15">
        <v>16</v>
      </c>
      <c r="GA25" s="9">
        <v>2.8571428571428571E-2</v>
      </c>
      <c r="GB25" s="9">
        <v>1.9000391657855668E-5</v>
      </c>
      <c r="GC25" s="9">
        <v>1.51902E-3</v>
      </c>
      <c r="GD25" s="9">
        <v>2.3131413838846098E-3</v>
      </c>
      <c r="GE25" s="6">
        <v>4</v>
      </c>
      <c r="GF25" s="6"/>
      <c r="GG25" s="6"/>
      <c r="GH25" s="15">
        <v>16</v>
      </c>
      <c r="GI25" s="9">
        <v>2.8571428571428571E-2</v>
      </c>
      <c r="GJ25" s="9">
        <v>8.6435701398574039E-6</v>
      </c>
      <c r="GK25" s="9">
        <v>1.4595299999999999E-3</v>
      </c>
      <c r="GL25" s="9">
        <v>1.0448260022124219E-3</v>
      </c>
      <c r="GM25" s="6">
        <v>4</v>
      </c>
      <c r="GN25" s="6"/>
      <c r="GO25" s="6"/>
      <c r="GP25" s="15">
        <v>16</v>
      </c>
      <c r="GQ25" s="9">
        <v>2.8571428571428571E-2</v>
      </c>
      <c r="GR25" s="9">
        <v>4.9241632417618386E-6</v>
      </c>
      <c r="GS25" s="9">
        <v>1.41124E-3</v>
      </c>
      <c r="GT25" s="9">
        <v>5.9926976394118563E-4</v>
      </c>
      <c r="GU25" s="6">
        <v>4</v>
      </c>
      <c r="GV25" s="6"/>
      <c r="GW25" s="6"/>
      <c r="GX25" s="15">
        <v>16</v>
      </c>
      <c r="GY25" s="9">
        <v>2.8571428571428571E-2</v>
      </c>
      <c r="GZ25" s="9">
        <v>6.6314978718328506E-6</v>
      </c>
      <c r="HA25" s="9">
        <v>1.35326E-3</v>
      </c>
      <c r="HB25" s="9">
        <v>8.1464427689414271E-4</v>
      </c>
      <c r="HC25" s="6">
        <v>4</v>
      </c>
      <c r="HD25" s="6"/>
      <c r="HE25" s="6"/>
      <c r="HF25" s="15">
        <v>16</v>
      </c>
      <c r="HG25" s="9">
        <v>2.8571428571428571E-2</v>
      </c>
      <c r="HH25" s="9">
        <v>7.7356699375028928E-6</v>
      </c>
      <c r="HI25" s="9">
        <v>1.34928E-3</v>
      </c>
      <c r="HJ25" s="9">
        <v>9.2526963462083943E-4</v>
      </c>
      <c r="HK25" s="6">
        <v>4</v>
      </c>
      <c r="HL25" s="6"/>
      <c r="HM25" s="6"/>
      <c r="HN25" s="15">
        <v>16</v>
      </c>
      <c r="HO25" s="9">
        <v>2.8571428571428571E-2</v>
      </c>
      <c r="HP25" s="9">
        <v>5.0227720244526999E-6</v>
      </c>
      <c r="HQ25" s="9">
        <v>1.3051E-3</v>
      </c>
      <c r="HR25" s="9">
        <v>6.1069715412189764E-4</v>
      </c>
      <c r="HS25" s="6">
        <v>4</v>
      </c>
      <c r="HT25" s="6"/>
      <c r="HU25" s="6"/>
      <c r="HV25" s="15">
        <v>16</v>
      </c>
      <c r="HW25" s="9">
        <v>2.8571428571428571E-2</v>
      </c>
      <c r="HX25" s="9">
        <v>8.0351578419700785E-6</v>
      </c>
      <c r="HY25" s="9">
        <v>1.2634499999999999E-3</v>
      </c>
      <c r="HZ25" s="9">
        <v>9.7393998096698782E-4</v>
      </c>
      <c r="IA25" s="6">
        <v>4</v>
      </c>
      <c r="IB25" s="6"/>
      <c r="IC25" s="6"/>
      <c r="ID25" s="15">
        <v>16</v>
      </c>
      <c r="IE25" s="9">
        <v>2.8571428571428571E-2</v>
      </c>
      <c r="IF25" s="9">
        <v>3.4145881653798753E-6</v>
      </c>
      <c r="IG25" s="9">
        <v>1.2697699999999999E-3</v>
      </c>
      <c r="IH25" s="9">
        <v>4.0210887664350668E-4</v>
      </c>
      <c r="II25" s="6">
        <v>4</v>
      </c>
      <c r="IJ25" s="6"/>
      <c r="IK25" s="6"/>
      <c r="IL25" s="15">
        <v>16</v>
      </c>
      <c r="IM25" s="9">
        <v>2.8571428571428571E-2</v>
      </c>
      <c r="IN25" s="9">
        <v>2.912353974817986E-6</v>
      </c>
      <c r="IO25" s="9">
        <v>1.25786E-3</v>
      </c>
      <c r="IP25" s="9">
        <v>3.437497961852002E-4</v>
      </c>
      <c r="IQ25" s="6">
        <v>4</v>
      </c>
    </row>
    <row r="26" spans="1:251">
      <c r="A26" s="6"/>
      <c r="B26" s="6"/>
      <c r="C26" s="15">
        <f t="shared" si="2"/>
        <v>17</v>
      </c>
      <c r="D26" s="9">
        <f>D25+1/35</f>
        <v>5.7142857142857141E-2</v>
      </c>
      <c r="E26" s="9" cm="1">
        <f t="array" ref="E26">VLOOKUP($B$15,'qx Malaria'!$B$32:$I$61,(H26),FALSE)/(1-'qx(1) cambodia'!D26*INDEX($A$8:$B$13,H26,2))</f>
        <v>6.4243205948323474E-5</v>
      </c>
      <c r="F26" s="9">
        <f>'Life Table'!D8829</f>
        <v>5.5565099999999997E-3</v>
      </c>
      <c r="G26" s="9">
        <f t="shared" si="6"/>
        <v>3.2855342824291995E-3</v>
      </c>
      <c r="H26" s="6">
        <f t="shared" si="0"/>
        <v>4</v>
      </c>
      <c r="I26" s="6"/>
      <c r="J26" s="6"/>
      <c r="L26" s="6"/>
      <c r="M26" s="6"/>
      <c r="N26" s="15">
        <v>17</v>
      </c>
      <c r="O26" s="9">
        <v>5.7142857142857141E-2</v>
      </c>
      <c r="P26" s="9">
        <v>5.3757504609872808E-5</v>
      </c>
      <c r="Q26" s="9">
        <v>3.9409199999999997E-3</v>
      </c>
      <c r="R26" s="9">
        <v>4.695941727508879E-3</v>
      </c>
      <c r="S26" s="6">
        <v>4</v>
      </c>
      <c r="T26" s="6"/>
      <c r="U26" s="6"/>
      <c r="V26" s="15">
        <v>17</v>
      </c>
      <c r="W26" s="9">
        <v>5.7142857142857141E-2</v>
      </c>
      <c r="X26" s="9">
        <v>4.2658752962275806E-5</v>
      </c>
      <c r="Y26" s="9">
        <v>3.7944900000000002E-3</v>
      </c>
      <c r="Z26" s="9">
        <v>3.4993310931973934E-3</v>
      </c>
      <c r="AA26" s="6">
        <v>4</v>
      </c>
      <c r="AB26" s="6"/>
      <c r="AC26" s="6"/>
      <c r="AD26" s="15">
        <v>17</v>
      </c>
      <c r="AE26" s="9">
        <v>5.7142857142857141E-2</v>
      </c>
      <c r="AF26" s="9">
        <v>3.8128250716239427E-5</v>
      </c>
      <c r="AG26" s="9">
        <v>3.7182700000000001E-3</v>
      </c>
      <c r="AH26" s="9">
        <v>3.4275046013845091E-3</v>
      </c>
      <c r="AI26" s="6">
        <v>4</v>
      </c>
      <c r="AJ26" s="6"/>
      <c r="AK26" s="6"/>
      <c r="AL26" s="15">
        <v>17</v>
      </c>
      <c r="AM26" s="9">
        <v>5.7142857142857141E-2</v>
      </c>
      <c r="AN26" s="9">
        <v>4.3395347867924815E-5</v>
      </c>
      <c r="AO26" s="9">
        <v>3.68308E-3</v>
      </c>
      <c r="AP26" s="9">
        <v>4.2542078066955553E-3</v>
      </c>
      <c r="AQ26" s="6">
        <v>4</v>
      </c>
      <c r="AR26" s="6"/>
      <c r="AS26" s="6"/>
      <c r="AT26" s="15">
        <v>17</v>
      </c>
      <c r="AU26" s="9">
        <v>5.7142857142857141E-2</v>
      </c>
      <c r="AV26" s="9">
        <v>3.8137026623458827E-5</v>
      </c>
      <c r="AW26" s="9">
        <v>3.6466599999999999E-3</v>
      </c>
      <c r="AX26" s="9">
        <v>3.536925819936451E-3</v>
      </c>
      <c r="AY26" s="6">
        <v>4</v>
      </c>
      <c r="AZ26" s="6"/>
      <c r="BA26" s="6"/>
      <c r="BB26" s="15">
        <v>17</v>
      </c>
      <c r="BC26" s="9">
        <v>5.7142857142857141E-2</v>
      </c>
      <c r="BD26" s="9">
        <v>3.3922800287667181E-5</v>
      </c>
      <c r="BE26" s="9">
        <v>3.5485199999999999E-3</v>
      </c>
      <c r="BF26" s="9">
        <v>2.5782593966430334E-3</v>
      </c>
      <c r="BG26" s="6">
        <v>4</v>
      </c>
      <c r="BH26" s="6"/>
      <c r="BI26" s="6"/>
      <c r="BJ26" s="15">
        <v>17</v>
      </c>
      <c r="BK26" s="9">
        <v>5.7142857142857141E-2</v>
      </c>
      <c r="BL26" s="9">
        <v>3.2293786203823606E-5</v>
      </c>
      <c r="BM26" s="9">
        <v>3.5213699999999998E-3</v>
      </c>
      <c r="BN26" s="9">
        <v>2.4539479142814216E-3</v>
      </c>
      <c r="BO26" s="6">
        <v>4</v>
      </c>
      <c r="BP26" s="6"/>
      <c r="BQ26" s="6"/>
      <c r="BR26" s="15">
        <v>17</v>
      </c>
      <c r="BS26" s="9">
        <v>5.7142857142857141E-2</v>
      </c>
      <c r="BT26" s="9">
        <v>3.746911392823004E-5</v>
      </c>
      <c r="BU26" s="9">
        <v>3.4059200000000002E-3</v>
      </c>
      <c r="BV26" s="9">
        <v>2.9241713675088243E-3</v>
      </c>
      <c r="BW26" s="6">
        <v>4</v>
      </c>
      <c r="BX26" s="6"/>
      <c r="BY26" s="6"/>
      <c r="BZ26" s="15">
        <v>17</v>
      </c>
      <c r="CA26" s="9">
        <v>5.7142857142857141E-2</v>
      </c>
      <c r="CB26" s="9">
        <v>2.7863120301449409E-5</v>
      </c>
      <c r="CC26" s="9">
        <v>3.35688E-3</v>
      </c>
      <c r="CD26" s="9">
        <v>2.4143267782478542E-3</v>
      </c>
      <c r="CE26" s="6">
        <v>4</v>
      </c>
      <c r="CF26" s="6"/>
      <c r="CG26" s="6"/>
      <c r="CH26" s="15">
        <v>17</v>
      </c>
      <c r="CI26" s="9">
        <v>5.7142857142857141E-2</v>
      </c>
      <c r="CJ26" s="9">
        <v>2.8184652590440196E-5</v>
      </c>
      <c r="CK26" s="9">
        <v>3.24063E-3</v>
      </c>
      <c r="CL26" s="9">
        <v>2.617213422298583E-3</v>
      </c>
      <c r="CM26" s="6">
        <v>4</v>
      </c>
      <c r="CN26" s="6"/>
      <c r="CO26" s="6"/>
      <c r="CP26" s="15">
        <v>17</v>
      </c>
      <c r="CQ26" s="9">
        <v>5.7142857142857141E-2</v>
      </c>
      <c r="CR26" s="9">
        <v>6.4243205948323474E-5</v>
      </c>
      <c r="CS26" s="9">
        <v>3.09495E-3</v>
      </c>
      <c r="CT26" s="9">
        <v>5.8986749691144185E-3</v>
      </c>
      <c r="CU26" s="6">
        <v>4</v>
      </c>
      <c r="CV26" s="6"/>
      <c r="CW26" s="6"/>
      <c r="CX26" s="15">
        <v>17</v>
      </c>
      <c r="CY26" s="9">
        <v>5.7142857142857141E-2</v>
      </c>
      <c r="CZ26" s="9">
        <v>3.9143952216898479E-5</v>
      </c>
      <c r="DA26" s="9">
        <v>2.89843E-3</v>
      </c>
      <c r="DB26" s="9">
        <v>3.8880234457010512E-3</v>
      </c>
      <c r="DC26" s="6">
        <v>4</v>
      </c>
      <c r="DD26" s="6"/>
      <c r="DE26" s="6"/>
      <c r="DF26" s="15">
        <v>17</v>
      </c>
      <c r="DG26" s="9">
        <v>5.7142857142857141E-2</v>
      </c>
      <c r="DH26" s="9">
        <v>3.9514002053419976E-5</v>
      </c>
      <c r="DI26" s="9">
        <v>2.73295E-3</v>
      </c>
      <c r="DJ26" s="9">
        <v>3.9316620995076771E-3</v>
      </c>
      <c r="DK26" s="6">
        <v>4</v>
      </c>
      <c r="DL26" s="6"/>
      <c r="DM26" s="6"/>
      <c r="DN26" s="15">
        <v>17</v>
      </c>
      <c r="DO26" s="9">
        <v>5.7142857142857141E-2</v>
      </c>
      <c r="DP26" s="9">
        <v>5.5674496419585386E-5</v>
      </c>
      <c r="DQ26" s="9">
        <v>2.5453199999999998E-3</v>
      </c>
      <c r="DR26" s="9">
        <v>5.3249443459935401E-3</v>
      </c>
      <c r="DS26" s="6">
        <v>4</v>
      </c>
      <c r="DT26" s="6"/>
      <c r="DU26" s="6"/>
      <c r="DV26" s="15">
        <v>17</v>
      </c>
      <c r="DW26" s="9">
        <v>5.7142857142857141E-2</v>
      </c>
      <c r="DX26" s="9">
        <v>4.4903685876541021E-5</v>
      </c>
      <c r="DY26" s="9">
        <v>2.4051400000000001E-3</v>
      </c>
      <c r="DZ26" s="9">
        <v>4.3924689787155505E-3</v>
      </c>
      <c r="EA26" s="6">
        <v>4</v>
      </c>
      <c r="EB26" s="6"/>
      <c r="EC26" s="6"/>
      <c r="ED26" s="15">
        <v>17</v>
      </c>
      <c r="EE26" s="9">
        <v>5.7142857142857141E-2</v>
      </c>
      <c r="EF26" s="9">
        <v>2.9180519440373871E-5</v>
      </c>
      <c r="EG26" s="9">
        <v>2.3242499999999999E-3</v>
      </c>
      <c r="EH26" s="9">
        <v>2.8650490293827013E-3</v>
      </c>
      <c r="EI26" s="6">
        <v>4</v>
      </c>
      <c r="EJ26" s="6"/>
      <c r="EK26" s="6"/>
      <c r="EL26" s="15">
        <v>17</v>
      </c>
      <c r="EM26" s="9">
        <v>5.7142857142857141E-2</v>
      </c>
      <c r="EN26" s="9">
        <v>4.9736841882028046E-5</v>
      </c>
      <c r="EO26" s="9">
        <v>2.2203800000000001E-3</v>
      </c>
      <c r="EP26" s="9">
        <v>5.0192908130548882E-3</v>
      </c>
      <c r="EQ26" s="6">
        <v>4</v>
      </c>
      <c r="ER26" s="6"/>
      <c r="ES26" s="6"/>
      <c r="ET26" s="15">
        <v>17</v>
      </c>
      <c r="EU26" s="9">
        <v>5.7142857142857141E-2</v>
      </c>
      <c r="EV26" s="9">
        <v>2.6522619848404617E-5</v>
      </c>
      <c r="EW26" s="9">
        <v>2.1310299999999999E-3</v>
      </c>
      <c r="EX26" s="9">
        <v>2.6493514155505808E-3</v>
      </c>
      <c r="EY26" s="6">
        <v>4</v>
      </c>
      <c r="EZ26" s="6"/>
      <c r="FA26" s="6"/>
      <c r="FB26" s="15">
        <v>17</v>
      </c>
      <c r="FC26" s="9">
        <v>5.7142857142857141E-2</v>
      </c>
      <c r="FD26" s="9">
        <v>2.9347015559400701E-5</v>
      </c>
      <c r="FE26" s="9">
        <v>2.0262399999999999E-3</v>
      </c>
      <c r="FF26" s="9">
        <v>2.9970646564633266E-3</v>
      </c>
      <c r="FG26" s="6">
        <v>4</v>
      </c>
      <c r="FH26" s="6"/>
      <c r="FI26" s="6"/>
      <c r="FJ26" s="15">
        <v>17</v>
      </c>
      <c r="FK26" s="9">
        <v>5.7142857142857141E-2</v>
      </c>
      <c r="FL26" s="9">
        <v>3.600724167596543E-5</v>
      </c>
      <c r="FM26" s="9">
        <v>1.8668000000000001E-3</v>
      </c>
      <c r="FN26" s="9">
        <v>3.8176180251741627E-3</v>
      </c>
      <c r="FO26" s="6">
        <v>4</v>
      </c>
      <c r="FP26" s="6"/>
      <c r="FQ26" s="6"/>
      <c r="FR26" s="15">
        <v>17</v>
      </c>
      <c r="FS26" s="9">
        <v>5.7142857142857141E-2</v>
      </c>
      <c r="FT26" s="9">
        <v>1.9917425333439861E-5</v>
      </c>
      <c r="FU26" s="9">
        <v>1.8607700000000001E-3</v>
      </c>
      <c r="FV26" s="9">
        <v>2.0448219474720371E-3</v>
      </c>
      <c r="FW26" s="6">
        <v>4</v>
      </c>
      <c r="FX26" s="6"/>
      <c r="FY26" s="6"/>
      <c r="FZ26" s="15">
        <v>17</v>
      </c>
      <c r="GA26" s="9">
        <v>5.7142857142857141E-2</v>
      </c>
      <c r="GB26" s="9">
        <v>1.9101855517300176E-5</v>
      </c>
      <c r="GC26" s="9">
        <v>1.75103E-3</v>
      </c>
      <c r="GD26" s="9">
        <v>2.0173678079490939E-3</v>
      </c>
      <c r="GE26" s="6">
        <v>4</v>
      </c>
      <c r="GF26" s="6"/>
      <c r="GG26" s="6"/>
      <c r="GH26" s="15">
        <v>17</v>
      </c>
      <c r="GI26" s="9">
        <v>5.7142857142857141E-2</v>
      </c>
      <c r="GJ26" s="9">
        <v>8.6875840061563769E-6</v>
      </c>
      <c r="GK26" s="9">
        <v>1.6896000000000001E-3</v>
      </c>
      <c r="GL26" s="9">
        <v>9.0714968497666707E-4</v>
      </c>
      <c r="GM26" s="6">
        <v>4</v>
      </c>
      <c r="GN26" s="6"/>
      <c r="GO26" s="6"/>
      <c r="GP26" s="15">
        <v>17</v>
      </c>
      <c r="GQ26" s="9">
        <v>5.7142857142857141E-2</v>
      </c>
      <c r="GR26" s="9">
        <v>4.9485659756483693E-6</v>
      </c>
      <c r="GS26" s="9">
        <v>1.63667E-3</v>
      </c>
      <c r="GT26" s="9">
        <v>5.1928890603876769E-4</v>
      </c>
      <c r="GU26" s="6">
        <v>4</v>
      </c>
      <c r="GV26" s="6"/>
      <c r="GW26" s="6"/>
      <c r="GX26" s="15">
        <v>17</v>
      </c>
      <c r="GY26" s="9">
        <v>5.7142857142857141E-2</v>
      </c>
      <c r="GZ26" s="9">
        <v>6.6632978265182721E-6</v>
      </c>
      <c r="HA26" s="9">
        <v>1.57346E-3</v>
      </c>
      <c r="HB26" s="9">
        <v>7.0399753668333811E-4</v>
      </c>
      <c r="HC26" s="6">
        <v>4</v>
      </c>
      <c r="HD26" s="6"/>
      <c r="HE26" s="6"/>
      <c r="HF26" s="15">
        <v>17</v>
      </c>
      <c r="HG26" s="9">
        <v>5.7142857142857141E-2</v>
      </c>
      <c r="HH26" s="9">
        <v>7.7716718921373749E-6</v>
      </c>
      <c r="HI26" s="9">
        <v>1.57088E-3</v>
      </c>
      <c r="HJ26" s="9">
        <v>7.9844298253466616E-4</v>
      </c>
      <c r="HK26" s="6">
        <v>4</v>
      </c>
      <c r="HL26" s="6"/>
      <c r="HM26" s="6"/>
      <c r="HN26" s="15">
        <v>17</v>
      </c>
      <c r="HO26" s="9">
        <v>5.7142857142857141E-2</v>
      </c>
      <c r="HP26" s="9">
        <v>5.0457524239688777E-6</v>
      </c>
      <c r="HQ26" s="9">
        <v>1.52214E-3</v>
      </c>
      <c r="HR26" s="9">
        <v>5.2601430844426405E-4</v>
      </c>
      <c r="HS26" s="6">
        <v>4</v>
      </c>
      <c r="HT26" s="6"/>
      <c r="HU26" s="6"/>
      <c r="HV26" s="15">
        <v>17</v>
      </c>
      <c r="HW26" s="9">
        <v>5.7142857142857141E-2</v>
      </c>
      <c r="HX26" s="9">
        <v>8.0706260664505611E-6</v>
      </c>
      <c r="HY26" s="9">
        <v>1.47836E-3</v>
      </c>
      <c r="HZ26" s="9">
        <v>8.3603192922212567E-4</v>
      </c>
      <c r="IA26" s="6">
        <v>4</v>
      </c>
      <c r="IB26" s="6"/>
      <c r="IC26" s="6"/>
      <c r="ID26" s="15">
        <v>17</v>
      </c>
      <c r="IE26" s="9">
        <v>5.7142857142857141E-2</v>
      </c>
      <c r="IF26" s="9">
        <v>3.4293020552385116E-6</v>
      </c>
      <c r="IG26" s="9">
        <v>1.48734E-3</v>
      </c>
      <c r="IH26" s="9">
        <v>3.4476714582674733E-4</v>
      </c>
      <c r="II26" s="6">
        <v>4</v>
      </c>
      <c r="IJ26" s="6"/>
      <c r="IK26" s="6"/>
      <c r="IL26" s="15">
        <v>17</v>
      </c>
      <c r="IM26" s="9">
        <v>5.7142857142857141E-2</v>
      </c>
      <c r="IN26" s="9">
        <v>2.9248136555933318E-6</v>
      </c>
      <c r="IO26" s="9">
        <v>1.4756400000000001E-3</v>
      </c>
      <c r="IP26" s="9">
        <v>2.9427161969267914E-4</v>
      </c>
      <c r="IQ26" s="6">
        <v>4</v>
      </c>
    </row>
    <row r="27" spans="1:251">
      <c r="A27" s="6"/>
      <c r="B27" s="6"/>
      <c r="C27" s="15">
        <f t="shared" si="2"/>
        <v>18</v>
      </c>
      <c r="D27" s="9">
        <f t="shared" ref="D27:D58" si="7">D26+1/35</f>
        <v>8.5714285714285715E-2</v>
      </c>
      <c r="E27" s="9" cm="1">
        <f t="array" ref="E27">VLOOKUP($B$15,'qx Malaria'!$B$32:$I$61,(H27),FALSE)/(1-'qx(1) cambodia'!D27*INDEX($A$8:$B$13,H27,2))</f>
        <v>6.4777831096419014E-5</v>
      </c>
      <c r="F27" s="9">
        <f>'Life Table'!D8830</f>
        <v>5.9542299999999996E-3</v>
      </c>
      <c r="G27" s="9">
        <f t="shared" si="6"/>
        <v>3.0915885779054268E-3</v>
      </c>
      <c r="H27" s="6">
        <f t="shared" si="0"/>
        <v>4</v>
      </c>
      <c r="I27" s="6"/>
      <c r="J27" s="6"/>
      <c r="L27" s="6"/>
      <c r="M27" s="6"/>
      <c r="N27" s="15">
        <v>18</v>
      </c>
      <c r="O27" s="9">
        <v>8.5714285714285715E-2</v>
      </c>
      <c r="P27" s="9">
        <v>5.4302333528595207E-5</v>
      </c>
      <c r="Q27" s="9">
        <v>4.3300999999999999E-3</v>
      </c>
      <c r="R27" s="9">
        <v>4.3171961772116496E-3</v>
      </c>
      <c r="S27" s="6">
        <v>4</v>
      </c>
      <c r="T27" s="6"/>
      <c r="U27" s="6"/>
      <c r="V27" s="15">
        <v>18</v>
      </c>
      <c r="W27" s="9">
        <v>8.5714285714285715E-2</v>
      </c>
      <c r="X27" s="9">
        <v>4.3048528601873494E-5</v>
      </c>
      <c r="Y27" s="9">
        <v>4.1450799999999998E-3</v>
      </c>
      <c r="Z27" s="9">
        <v>3.2326276827445402E-3</v>
      </c>
      <c r="AA27" s="6">
        <v>4</v>
      </c>
      <c r="AB27" s="6"/>
      <c r="AC27" s="6"/>
      <c r="AD27" s="15">
        <v>18</v>
      </c>
      <c r="AE27" s="9">
        <v>8.5714285714285715E-2</v>
      </c>
      <c r="AF27" s="9">
        <v>3.8503115980818049E-5</v>
      </c>
      <c r="AG27" s="9">
        <v>4.0593499999999998E-3</v>
      </c>
      <c r="AH27" s="9">
        <v>3.1703810814236702E-3</v>
      </c>
      <c r="AI27" s="6">
        <v>4</v>
      </c>
      <c r="AJ27" s="6"/>
      <c r="AK27" s="6"/>
      <c r="AL27" s="15">
        <v>18</v>
      </c>
      <c r="AM27" s="9">
        <v>8.5714285714285715E-2</v>
      </c>
      <c r="AN27" s="9">
        <v>4.3857319128805694E-5</v>
      </c>
      <c r="AO27" s="9">
        <v>4.0259099999999997E-3</v>
      </c>
      <c r="AP27" s="9">
        <v>3.9333690609244598E-3</v>
      </c>
      <c r="AQ27" s="6">
        <v>4</v>
      </c>
      <c r="AR27" s="6"/>
      <c r="AS27" s="6"/>
      <c r="AT27" s="15">
        <v>18</v>
      </c>
      <c r="AU27" s="9">
        <v>8.5714285714285715E-2</v>
      </c>
      <c r="AV27" s="9">
        <v>3.8516541550818602E-5</v>
      </c>
      <c r="AW27" s="9">
        <v>3.9821500000000003E-3</v>
      </c>
      <c r="AX27" s="9">
        <v>3.2711771512584204E-3</v>
      </c>
      <c r="AY27" s="6">
        <v>4</v>
      </c>
      <c r="AZ27" s="6"/>
      <c r="BA27" s="6"/>
      <c r="BB27" s="15">
        <v>18</v>
      </c>
      <c r="BC27" s="9">
        <v>8.5714285714285715E-2</v>
      </c>
      <c r="BD27" s="9">
        <v>3.4190386272377531E-5</v>
      </c>
      <c r="BE27" s="9">
        <v>3.8794900000000002E-3</v>
      </c>
      <c r="BF27" s="9">
        <v>2.3769034532213941E-3</v>
      </c>
      <c r="BG27" s="6">
        <v>4</v>
      </c>
      <c r="BH27" s="6"/>
      <c r="BI27" s="6"/>
      <c r="BJ27" s="15">
        <v>18</v>
      </c>
      <c r="BK27" s="9">
        <v>8.5714285714285715E-2</v>
      </c>
      <c r="BL27" s="9">
        <v>3.2546474887511418E-5</v>
      </c>
      <c r="BM27" s="9">
        <v>3.8507599999999999E-3</v>
      </c>
      <c r="BN27" s="9">
        <v>2.26159866821958E-3</v>
      </c>
      <c r="BO27" s="6">
        <v>4</v>
      </c>
      <c r="BP27" s="6"/>
      <c r="BQ27" s="6"/>
      <c r="BR27" s="15">
        <v>18</v>
      </c>
      <c r="BS27" s="9">
        <v>8.5714285714285715E-2</v>
      </c>
      <c r="BT27" s="9">
        <v>3.776030519681711E-5</v>
      </c>
      <c r="BU27" s="9">
        <v>3.7217600000000002E-3</v>
      </c>
      <c r="BV27" s="9">
        <v>2.6968138630288465E-3</v>
      </c>
      <c r="BW27" s="6">
        <v>4</v>
      </c>
      <c r="BX27" s="6"/>
      <c r="BY27" s="6"/>
      <c r="BZ27" s="15">
        <v>18</v>
      </c>
      <c r="CA27" s="9">
        <v>8.5714285714285715E-2</v>
      </c>
      <c r="CB27" s="9">
        <v>2.8100601304129673E-5</v>
      </c>
      <c r="CC27" s="9">
        <v>3.6678499999999998E-3</v>
      </c>
      <c r="CD27" s="9">
        <v>2.2284667806788156E-3</v>
      </c>
      <c r="CE27" s="6">
        <v>4</v>
      </c>
      <c r="CF27" s="6"/>
      <c r="CG27" s="6"/>
      <c r="CH27" s="15">
        <v>18</v>
      </c>
      <c r="CI27" s="9">
        <v>8.5714285714285715E-2</v>
      </c>
      <c r="CJ27" s="9">
        <v>2.8433394800641273E-5</v>
      </c>
      <c r="CK27" s="9">
        <v>3.5427100000000001E-3</v>
      </c>
      <c r="CL27" s="9">
        <v>2.4151772722430559E-3</v>
      </c>
      <c r="CM27" s="6">
        <v>4</v>
      </c>
      <c r="CN27" s="6"/>
      <c r="CO27" s="6"/>
      <c r="CP27" s="15">
        <v>18</v>
      </c>
      <c r="CQ27" s="9">
        <v>8.5714285714285715E-2</v>
      </c>
      <c r="CR27" s="9">
        <v>6.4777831096419014E-5</v>
      </c>
      <c r="CS27" s="9">
        <v>3.3900800000000002E-3</v>
      </c>
      <c r="CT27" s="9">
        <v>5.4299690444537677E-3</v>
      </c>
      <c r="CU27" s="6">
        <v>4</v>
      </c>
      <c r="CV27" s="6"/>
      <c r="CW27" s="6"/>
      <c r="CX27" s="15">
        <v>18</v>
      </c>
      <c r="CY27" s="9">
        <v>8.5714285714285715E-2</v>
      </c>
      <c r="CZ27" s="9">
        <v>3.947407452600283E-5</v>
      </c>
      <c r="DA27" s="9">
        <v>3.18498E-3</v>
      </c>
      <c r="DB27" s="9">
        <v>3.5680609621932648E-3</v>
      </c>
      <c r="DC27" s="6">
        <v>4</v>
      </c>
      <c r="DD27" s="6"/>
      <c r="DE27" s="6"/>
      <c r="DF27" s="15">
        <v>18</v>
      </c>
      <c r="DG27" s="9">
        <v>8.5714285714285715E-2</v>
      </c>
      <c r="DH27" s="9">
        <v>3.9828329509760337E-5</v>
      </c>
      <c r="DI27" s="9">
        <v>3.0138000000000001E-3</v>
      </c>
      <c r="DJ27" s="9">
        <v>3.5936395736956284E-3</v>
      </c>
      <c r="DK27" s="6">
        <v>4</v>
      </c>
      <c r="DL27" s="6"/>
      <c r="DM27" s="6"/>
      <c r="DN27" s="15">
        <v>18</v>
      </c>
      <c r="DO27" s="9">
        <v>8.5714285714285715E-2</v>
      </c>
      <c r="DP27" s="9">
        <v>5.6069997442035462E-5</v>
      </c>
      <c r="DQ27" s="9">
        <v>2.8171899999999998E-3</v>
      </c>
      <c r="DR27" s="9">
        <v>4.8452430106171035E-3</v>
      </c>
      <c r="DS27" s="6">
        <v>4</v>
      </c>
      <c r="DT27" s="6"/>
      <c r="DU27" s="6"/>
      <c r="DV27" s="15">
        <v>18</v>
      </c>
      <c r="DW27" s="9">
        <v>8.5714285714285715E-2</v>
      </c>
      <c r="DX27" s="9">
        <v>4.5211741063151116E-5</v>
      </c>
      <c r="DY27" s="9">
        <v>2.67045E-3</v>
      </c>
      <c r="DZ27" s="9">
        <v>3.9832159636377226E-3</v>
      </c>
      <c r="EA27" s="6">
        <v>4</v>
      </c>
      <c r="EB27" s="6"/>
      <c r="EC27" s="6"/>
      <c r="ED27" s="15">
        <v>18</v>
      </c>
      <c r="EE27" s="9">
        <v>8.5714285714285715E-2</v>
      </c>
      <c r="EF27" s="9">
        <v>2.937457494068026E-5</v>
      </c>
      <c r="EG27" s="9">
        <v>2.58778E-3</v>
      </c>
      <c r="EH27" s="9">
        <v>2.5903957476819373E-3</v>
      </c>
      <c r="EI27" s="6">
        <v>4</v>
      </c>
      <c r="EJ27" s="6"/>
      <c r="EK27" s="6"/>
      <c r="EL27" s="15">
        <v>18</v>
      </c>
      <c r="EM27" s="9">
        <v>8.5714285714285715E-2</v>
      </c>
      <c r="EN27" s="9">
        <v>5.0061498285134454E-5</v>
      </c>
      <c r="EO27" s="9">
        <v>2.4790400000000001E-3</v>
      </c>
      <c r="EP27" s="9">
        <v>4.5249290020472656E-3</v>
      </c>
      <c r="EQ27" s="6">
        <v>4</v>
      </c>
      <c r="ER27" s="6"/>
      <c r="ES27" s="6"/>
      <c r="ET27" s="15">
        <v>18</v>
      </c>
      <c r="EU27" s="9">
        <v>8.5714285714285715E-2</v>
      </c>
      <c r="EV27" s="9">
        <v>2.6686927721993436E-5</v>
      </c>
      <c r="EW27" s="9">
        <v>2.38485E-3</v>
      </c>
      <c r="EX27" s="9">
        <v>2.3820464277656004E-3</v>
      </c>
      <c r="EY27" s="6">
        <v>4</v>
      </c>
      <c r="EZ27" s="6"/>
      <c r="FA27" s="6"/>
      <c r="FB27" s="15">
        <v>18</v>
      </c>
      <c r="FC27" s="9">
        <v>8.5714285714285715E-2</v>
      </c>
      <c r="FD27" s="9">
        <v>2.9523656389357718E-5</v>
      </c>
      <c r="FE27" s="9">
        <v>2.2745299999999999E-3</v>
      </c>
      <c r="FF27" s="9">
        <v>2.6859722854861031E-3</v>
      </c>
      <c r="FG27" s="6">
        <v>4</v>
      </c>
      <c r="FH27" s="6"/>
      <c r="FI27" s="6"/>
      <c r="FJ27" s="15">
        <v>18</v>
      </c>
      <c r="FK27" s="9">
        <v>8.5714285714285715E-2</v>
      </c>
      <c r="FL27" s="9">
        <v>3.6214376555212456E-5</v>
      </c>
      <c r="FM27" s="9">
        <v>2.10253E-3</v>
      </c>
      <c r="FN27" s="9">
        <v>3.4090959356007752E-3</v>
      </c>
      <c r="FO27" s="6">
        <v>4</v>
      </c>
      <c r="FP27" s="6"/>
      <c r="FQ27" s="6"/>
      <c r="FR27" s="15">
        <v>18</v>
      </c>
      <c r="FS27" s="9">
        <v>8.5714285714285715E-2</v>
      </c>
      <c r="FT27" s="9">
        <v>2.0027947750132467E-5</v>
      </c>
      <c r="FU27" s="9">
        <v>2.09925E-3</v>
      </c>
      <c r="FV27" s="9">
        <v>1.8225828676330846E-3</v>
      </c>
      <c r="FW27" s="6">
        <v>4</v>
      </c>
      <c r="FX27" s="6"/>
      <c r="FY27" s="6"/>
      <c r="FZ27" s="15">
        <v>18</v>
      </c>
      <c r="GA27" s="9">
        <v>8.5714285714285715E-2</v>
      </c>
      <c r="GB27" s="9">
        <v>1.9204408847521354E-5</v>
      </c>
      <c r="GC27" s="9">
        <v>1.98058E-3</v>
      </c>
      <c r="GD27" s="9">
        <v>1.7931295652868402E-3</v>
      </c>
      <c r="GE27" s="6">
        <v>4</v>
      </c>
      <c r="GF27" s="6"/>
      <c r="GG27" s="6"/>
      <c r="GH27" s="15">
        <v>18</v>
      </c>
      <c r="GI27" s="9">
        <v>8.5714285714285715E-2</v>
      </c>
      <c r="GJ27" s="9">
        <v>8.7320484120797112E-6</v>
      </c>
      <c r="GK27" s="9">
        <v>1.9157499999999999E-3</v>
      </c>
      <c r="GL27" s="9">
        <v>8.0415754017832471E-4</v>
      </c>
      <c r="GM27" s="6">
        <v>4</v>
      </c>
      <c r="GN27" s="6"/>
      <c r="GO27" s="6"/>
      <c r="GP27" s="15">
        <v>18</v>
      </c>
      <c r="GQ27" s="9">
        <v>8.5714285714285715E-2</v>
      </c>
      <c r="GR27" s="9">
        <v>4.9732117799544356E-6</v>
      </c>
      <c r="GS27" s="9">
        <v>1.85878E-3</v>
      </c>
      <c r="GT27" s="9">
        <v>4.5951507591095062E-4</v>
      </c>
      <c r="GU27" s="6">
        <v>4</v>
      </c>
      <c r="GV27" s="6"/>
      <c r="GW27" s="6"/>
      <c r="GX27" s="15">
        <v>18</v>
      </c>
      <c r="GY27" s="9">
        <v>8.5714285714285715E-2</v>
      </c>
      <c r="GZ27" s="9">
        <v>6.6954042307202293E-6</v>
      </c>
      <c r="HA27" s="9">
        <v>1.7914000000000001E-3</v>
      </c>
      <c r="HB27" s="9">
        <v>6.2132932812475035E-4</v>
      </c>
      <c r="HC27" s="6">
        <v>4</v>
      </c>
      <c r="HD27" s="6"/>
      <c r="HE27" s="6"/>
      <c r="HF27" s="15">
        <v>18</v>
      </c>
      <c r="HG27" s="9">
        <v>8.5714285714285715E-2</v>
      </c>
      <c r="HH27" s="9">
        <v>7.80801052122078E-6</v>
      </c>
      <c r="HI27" s="9">
        <v>1.7882E-3</v>
      </c>
      <c r="HJ27" s="9">
        <v>7.0468781320643748E-4</v>
      </c>
      <c r="HK27" s="6">
        <v>4</v>
      </c>
      <c r="HL27" s="6"/>
      <c r="HM27" s="6"/>
      <c r="HN27" s="15">
        <v>18</v>
      </c>
      <c r="HO27" s="9">
        <v>8.5714285714285715E-2</v>
      </c>
      <c r="HP27" s="9">
        <v>5.0689440717936006E-6</v>
      </c>
      <c r="HQ27" s="9">
        <v>1.73358E-3</v>
      </c>
      <c r="HR27" s="9">
        <v>4.6398060906255686E-4</v>
      </c>
      <c r="HS27" s="6">
        <v>4</v>
      </c>
      <c r="HT27" s="6"/>
      <c r="HU27" s="6"/>
      <c r="HV27" s="15">
        <v>18</v>
      </c>
      <c r="HW27" s="9">
        <v>8.5714285714285715E-2</v>
      </c>
      <c r="HX27" s="9">
        <v>8.1064088018703307E-6</v>
      </c>
      <c r="HY27" s="9">
        <v>1.68844E-3</v>
      </c>
      <c r="HZ27" s="9">
        <v>7.3525622575899819E-4</v>
      </c>
      <c r="IA27" s="6">
        <v>4</v>
      </c>
      <c r="IB27" s="6"/>
      <c r="IC27" s="6"/>
      <c r="ID27" s="15">
        <v>18</v>
      </c>
      <c r="IE27" s="9">
        <v>8.5714285714285715E-2</v>
      </c>
      <c r="IF27" s="9">
        <v>3.4441433018975636E-6</v>
      </c>
      <c r="IG27" s="9">
        <v>1.70013E-3</v>
      </c>
      <c r="IH27" s="9">
        <v>3.0292106415680421E-4</v>
      </c>
      <c r="II27" s="6">
        <v>4</v>
      </c>
      <c r="IJ27" s="6"/>
      <c r="IK27" s="6"/>
      <c r="IL27" s="15">
        <v>18</v>
      </c>
      <c r="IM27" s="9">
        <v>8.5714285714285715E-2</v>
      </c>
      <c r="IN27" s="9">
        <v>2.9373804048541337E-6</v>
      </c>
      <c r="IO27" s="9">
        <v>1.6884700000000001E-3</v>
      </c>
      <c r="IP27" s="9">
        <v>2.582839631727108E-4</v>
      </c>
      <c r="IQ27" s="6">
        <v>4</v>
      </c>
    </row>
    <row r="28" spans="1:251">
      <c r="A28" s="6"/>
      <c r="B28" s="6"/>
      <c r="C28" s="15">
        <f t="shared" si="2"/>
        <v>19</v>
      </c>
      <c r="D28" s="9">
        <f t="shared" si="7"/>
        <v>0.11428571428571428</v>
      </c>
      <c r="E28" s="9" cm="1">
        <f t="array" ref="E28">VLOOKUP($B$15,'qx Malaria'!$B$32:$I$61,(H28),FALSE)/(1-'qx(1) cambodia'!D28*INDEX($A$8:$B$13,H28,2))</f>
        <v>6.5321429103284487E-5</v>
      </c>
      <c r="F28" s="9">
        <f>'Life Table'!D8831</f>
        <v>6.3480100000000003E-3</v>
      </c>
      <c r="G28" s="9">
        <f t="shared" si="6"/>
        <v>2.9241454650731796E-3</v>
      </c>
      <c r="H28" s="6">
        <f t="shared" si="0"/>
        <v>4</v>
      </c>
      <c r="I28" s="6"/>
      <c r="J28" s="6"/>
      <c r="L28" s="6"/>
      <c r="M28" s="6"/>
      <c r="N28" s="15">
        <v>19</v>
      </c>
      <c r="O28" s="9">
        <v>0.11428571428571428</v>
      </c>
      <c r="P28" s="9">
        <v>5.4858319133081692E-5</v>
      </c>
      <c r="Q28" s="9">
        <v>4.7074400000000002E-3</v>
      </c>
      <c r="R28" s="9">
        <v>4.0117967333550414E-3</v>
      </c>
      <c r="S28" s="6">
        <v>4</v>
      </c>
      <c r="T28" s="6"/>
      <c r="U28" s="6"/>
      <c r="V28" s="15">
        <v>19</v>
      </c>
      <c r="W28" s="9">
        <v>0.11428571428571428</v>
      </c>
      <c r="X28" s="9">
        <v>4.3445492730942502E-5</v>
      </c>
      <c r="Y28" s="9">
        <v>4.4733899999999998E-3</v>
      </c>
      <c r="Z28" s="9">
        <v>3.0230007658055471E-3</v>
      </c>
      <c r="AA28" s="6">
        <v>4</v>
      </c>
      <c r="AB28" s="6"/>
      <c r="AC28" s="6"/>
      <c r="AD28" s="15">
        <v>19</v>
      </c>
      <c r="AE28" s="9">
        <v>0.11428571428571428</v>
      </c>
      <c r="AF28" s="9">
        <v>3.8885425556146885E-5</v>
      </c>
      <c r="AG28" s="9">
        <v>4.37843E-3</v>
      </c>
      <c r="AH28" s="9">
        <v>2.9685237896426892E-3</v>
      </c>
      <c r="AI28" s="6">
        <v>4</v>
      </c>
      <c r="AJ28" s="6"/>
      <c r="AK28" s="6"/>
      <c r="AL28" s="15">
        <v>19</v>
      </c>
      <c r="AM28" s="9">
        <v>0.11428571428571428</v>
      </c>
      <c r="AN28" s="9">
        <v>4.4329232186151038E-5</v>
      </c>
      <c r="AO28" s="9">
        <v>4.3504700000000004E-3</v>
      </c>
      <c r="AP28" s="9">
        <v>3.6790925184684814E-3</v>
      </c>
      <c r="AQ28" s="6">
        <v>4</v>
      </c>
      <c r="AR28" s="6"/>
      <c r="AS28" s="6"/>
      <c r="AT28" s="15">
        <v>19</v>
      </c>
      <c r="AU28" s="9">
        <v>0.11428571428571428</v>
      </c>
      <c r="AV28" s="9">
        <v>3.8903685772250947E-5</v>
      </c>
      <c r="AW28" s="9">
        <v>4.2965199999999999E-3</v>
      </c>
      <c r="AX28" s="9">
        <v>3.0623040291202601E-3</v>
      </c>
      <c r="AY28" s="6">
        <v>4</v>
      </c>
      <c r="AZ28" s="6"/>
      <c r="BA28" s="6"/>
      <c r="BB28" s="15">
        <v>19</v>
      </c>
      <c r="BC28" s="9">
        <v>0.11428571428571428</v>
      </c>
      <c r="BD28" s="9">
        <v>3.4462227304081126E-5</v>
      </c>
      <c r="BE28" s="9">
        <v>4.1881599999999998E-3</v>
      </c>
      <c r="BF28" s="9">
        <v>2.2192296642701875E-3</v>
      </c>
      <c r="BG28" s="6">
        <v>4</v>
      </c>
      <c r="BH28" s="6"/>
      <c r="BI28" s="6"/>
      <c r="BJ28" s="15">
        <v>19</v>
      </c>
      <c r="BK28" s="9">
        <v>0.11428571428571428</v>
      </c>
      <c r="BL28" s="9">
        <v>3.2803149175676339E-5</v>
      </c>
      <c r="BM28" s="9">
        <v>4.1633599999999996E-3</v>
      </c>
      <c r="BN28" s="9">
        <v>2.1082864050113296E-3</v>
      </c>
      <c r="BO28" s="6">
        <v>4</v>
      </c>
      <c r="BP28" s="6"/>
      <c r="BQ28" s="6"/>
      <c r="BR28" s="15">
        <v>19</v>
      </c>
      <c r="BS28" s="9">
        <v>0.11428571428571428</v>
      </c>
      <c r="BT28" s="9">
        <v>3.8056057901269096E-5</v>
      </c>
      <c r="BU28" s="9">
        <v>4.0205700000000002E-3</v>
      </c>
      <c r="BV28" s="9">
        <v>2.5159384455697899E-3</v>
      </c>
      <c r="BW28" s="6">
        <v>4</v>
      </c>
      <c r="BX28" s="6"/>
      <c r="BY28" s="6"/>
      <c r="BZ28" s="15">
        <v>19</v>
      </c>
      <c r="CA28" s="9">
        <v>0.11428571428571428</v>
      </c>
      <c r="CB28" s="9">
        <v>2.8342165269453732E-5</v>
      </c>
      <c r="CC28" s="9">
        <v>3.9590800000000002E-3</v>
      </c>
      <c r="CD28" s="9">
        <v>2.0822883366135901E-3</v>
      </c>
      <c r="CE28" s="6">
        <v>4</v>
      </c>
      <c r="CF28" s="6"/>
      <c r="CG28" s="6"/>
      <c r="CH28" s="15">
        <v>19</v>
      </c>
      <c r="CI28" s="9">
        <v>0.11428571428571428</v>
      </c>
      <c r="CJ28" s="9">
        <v>2.8686566627510899E-5</v>
      </c>
      <c r="CK28" s="9">
        <v>3.8226900000000001E-3</v>
      </c>
      <c r="CL28" s="9">
        <v>2.2582155473554956E-3</v>
      </c>
      <c r="CM28" s="6">
        <v>4</v>
      </c>
      <c r="CN28" s="6"/>
      <c r="CO28" s="6"/>
      <c r="CP28" s="15">
        <v>19</v>
      </c>
      <c r="CQ28" s="9">
        <v>0.11428571428571428</v>
      </c>
      <c r="CR28" s="9">
        <v>6.5321429103284487E-5</v>
      </c>
      <c r="CS28" s="9">
        <v>3.6609199999999998E-3</v>
      </c>
      <c r="CT28" s="9">
        <v>5.0704480441362276E-3</v>
      </c>
      <c r="CU28" s="6">
        <v>4</v>
      </c>
      <c r="CV28" s="6"/>
      <c r="CW28" s="6"/>
      <c r="CX28" s="15">
        <v>19</v>
      </c>
      <c r="CY28" s="9">
        <v>0.11428571428571428</v>
      </c>
      <c r="CZ28" s="9">
        <v>3.9809812397355338E-5</v>
      </c>
      <c r="DA28" s="9">
        <v>3.44553E-3</v>
      </c>
      <c r="DB28" s="9">
        <v>3.3262976891390355E-3</v>
      </c>
      <c r="DC28" s="6">
        <v>4</v>
      </c>
      <c r="DD28" s="6"/>
      <c r="DE28" s="6"/>
      <c r="DF28" s="15">
        <v>19</v>
      </c>
      <c r="DG28" s="9">
        <v>0.11428571428571428</v>
      </c>
      <c r="DH28" s="9">
        <v>4.0147697913548602E-5</v>
      </c>
      <c r="DI28" s="9">
        <v>3.2662500000000001E-3</v>
      </c>
      <c r="DJ28" s="9">
        <v>3.3424743187295001E-3</v>
      </c>
      <c r="DK28" s="6">
        <v>4</v>
      </c>
      <c r="DL28" s="6"/>
      <c r="DM28" s="6"/>
      <c r="DN28" s="15">
        <v>19</v>
      </c>
      <c r="DO28" s="9">
        <v>0.11428571428571428</v>
      </c>
      <c r="DP28" s="9">
        <v>5.6471157795218131E-5</v>
      </c>
      <c r="DQ28" s="9">
        <v>3.0590000000000001E-3</v>
      </c>
      <c r="DR28" s="9">
        <v>4.4941584531411191E-3</v>
      </c>
      <c r="DS28" s="6">
        <v>4</v>
      </c>
      <c r="DT28" s="6"/>
      <c r="DU28" s="6"/>
      <c r="DV28" s="15">
        <v>19</v>
      </c>
      <c r="DW28" s="9">
        <v>0.11428571428571428</v>
      </c>
      <c r="DX28" s="9">
        <v>4.5524052182305684E-5</v>
      </c>
      <c r="DY28" s="9">
        <v>2.9028299999999999E-3</v>
      </c>
      <c r="DZ28" s="9">
        <v>3.689660295358237E-3</v>
      </c>
      <c r="EA28" s="6">
        <v>4</v>
      </c>
      <c r="EB28" s="6"/>
      <c r="EC28" s="6"/>
      <c r="ED28" s="15">
        <v>19</v>
      </c>
      <c r="EE28" s="9">
        <v>0.11428571428571428</v>
      </c>
      <c r="EF28" s="9">
        <v>2.9571228725294593E-5</v>
      </c>
      <c r="EG28" s="9">
        <v>2.8161900000000001E-3</v>
      </c>
      <c r="EH28" s="9">
        <v>2.3962343969432822E-3</v>
      </c>
      <c r="EI28" s="6">
        <v>4</v>
      </c>
      <c r="EJ28" s="6"/>
      <c r="EK28" s="6"/>
      <c r="EL28" s="15">
        <v>19</v>
      </c>
      <c r="EM28" s="9">
        <v>0.11428571428571428</v>
      </c>
      <c r="EN28" s="9">
        <v>5.0390420914438155E-5</v>
      </c>
      <c r="EO28" s="9">
        <v>2.7019100000000001E-3</v>
      </c>
      <c r="EP28" s="9">
        <v>4.1789634004588752E-3</v>
      </c>
      <c r="EQ28" s="6">
        <v>4</v>
      </c>
      <c r="ER28" s="6"/>
      <c r="ES28" s="6"/>
      <c r="ET28" s="15">
        <v>19</v>
      </c>
      <c r="EU28" s="9">
        <v>0.11428571428571428</v>
      </c>
      <c r="EV28" s="9">
        <v>2.6853284063431728E-5</v>
      </c>
      <c r="EW28" s="9">
        <v>2.6024799999999999E-3</v>
      </c>
      <c r="EX28" s="9">
        <v>2.1964570544356255E-3</v>
      </c>
      <c r="EY28" s="6">
        <v>4</v>
      </c>
      <c r="EZ28" s="6"/>
      <c r="FA28" s="6"/>
      <c r="FB28" s="15">
        <v>19</v>
      </c>
      <c r="FC28" s="9">
        <v>0.11428571428571428</v>
      </c>
      <c r="FD28" s="9">
        <v>2.9702436511874211E-5</v>
      </c>
      <c r="FE28" s="9">
        <v>2.4861800000000002E-3</v>
      </c>
      <c r="FF28" s="9">
        <v>2.4721940804363894E-3</v>
      </c>
      <c r="FG28" s="6">
        <v>4</v>
      </c>
      <c r="FH28" s="6"/>
      <c r="FI28" s="6"/>
      <c r="FJ28" s="15">
        <v>19</v>
      </c>
      <c r="FK28" s="9">
        <v>0.11428571428571428</v>
      </c>
      <c r="FL28" s="9">
        <v>3.6423908346761686E-5</v>
      </c>
      <c r="FM28" s="9">
        <v>2.3038999999999998E-3</v>
      </c>
      <c r="FN28" s="9">
        <v>3.129128015176349E-3</v>
      </c>
      <c r="FO28" s="6">
        <v>4</v>
      </c>
      <c r="FP28" s="6"/>
      <c r="FQ28" s="6"/>
      <c r="FR28" s="15">
        <v>19</v>
      </c>
      <c r="FS28" s="9">
        <v>0.11428571428571428</v>
      </c>
      <c r="FT28" s="9">
        <v>2.0139703595861696E-5</v>
      </c>
      <c r="FU28" s="9">
        <v>2.3011799999999999E-3</v>
      </c>
      <c r="FV28" s="9">
        <v>1.6719276474634038E-3</v>
      </c>
      <c r="FW28" s="6">
        <v>4</v>
      </c>
      <c r="FX28" s="6"/>
      <c r="FY28" s="6"/>
      <c r="FZ28" s="15">
        <v>19</v>
      </c>
      <c r="GA28" s="9">
        <v>0.11428571428571428</v>
      </c>
      <c r="GB28" s="9">
        <v>1.9308069290565505E-5</v>
      </c>
      <c r="GC28" s="9">
        <v>2.1753699999999998E-3</v>
      </c>
      <c r="GD28" s="9">
        <v>1.6413788424259792E-3</v>
      </c>
      <c r="GE28" s="6">
        <v>4</v>
      </c>
      <c r="GF28" s="6"/>
      <c r="GG28" s="6"/>
      <c r="GH28" s="15">
        <v>19</v>
      </c>
      <c r="GI28" s="9">
        <v>0.11428571428571428</v>
      </c>
      <c r="GJ28" s="9">
        <v>8.7769703110114879E-6</v>
      </c>
      <c r="GK28" s="9">
        <v>2.1047700000000002E-3</v>
      </c>
      <c r="GL28" s="9">
        <v>7.3570519408320753E-4</v>
      </c>
      <c r="GM28" s="6">
        <v>4</v>
      </c>
      <c r="GN28" s="6"/>
      <c r="GO28" s="6"/>
      <c r="GP28" s="15">
        <v>19</v>
      </c>
      <c r="GQ28" s="9">
        <v>0.11428571428571428</v>
      </c>
      <c r="GR28" s="9">
        <v>4.9981043046169483E-6</v>
      </c>
      <c r="GS28" s="9">
        <v>2.0447600000000001E-3</v>
      </c>
      <c r="GT28" s="9">
        <v>4.1981096333961138E-4</v>
      </c>
      <c r="GU28" s="6">
        <v>4</v>
      </c>
      <c r="GV28" s="6"/>
      <c r="GW28" s="6"/>
      <c r="GX28" s="15">
        <v>19</v>
      </c>
      <c r="GY28" s="9">
        <v>0.11428571428571428</v>
      </c>
      <c r="GZ28" s="9">
        <v>6.7278215356714287E-6</v>
      </c>
      <c r="HA28" s="9">
        <v>1.9722799999999999E-3</v>
      </c>
      <c r="HB28" s="9">
        <v>5.6707893256788765E-4</v>
      </c>
      <c r="HC28" s="6">
        <v>4</v>
      </c>
      <c r="HD28" s="6"/>
      <c r="HE28" s="6"/>
      <c r="HF28" s="15">
        <v>19</v>
      </c>
      <c r="HG28" s="9">
        <v>0.11428571428571428</v>
      </c>
      <c r="HH28" s="9">
        <v>7.844690569586005E-6</v>
      </c>
      <c r="HI28" s="9">
        <v>1.9699499999999998E-3</v>
      </c>
      <c r="HJ28" s="9">
        <v>6.4267747093963692E-4</v>
      </c>
      <c r="HK28" s="6">
        <v>4</v>
      </c>
      <c r="HL28" s="6"/>
      <c r="HM28" s="6"/>
      <c r="HN28" s="15">
        <v>19</v>
      </c>
      <c r="HO28" s="9">
        <v>0.11428571428571428</v>
      </c>
      <c r="HP28" s="9">
        <v>5.092349894240711E-6</v>
      </c>
      <c r="HQ28" s="9">
        <v>1.90916E-3</v>
      </c>
      <c r="HR28" s="9">
        <v>4.2325503080214359E-4</v>
      </c>
      <c r="HS28" s="6">
        <v>4</v>
      </c>
      <c r="HT28" s="6"/>
      <c r="HU28" s="6"/>
      <c r="HV28" s="15">
        <v>19</v>
      </c>
      <c r="HW28" s="9">
        <v>0.11428571428571428</v>
      </c>
      <c r="HX28" s="9">
        <v>8.1425102502011958E-6</v>
      </c>
      <c r="HY28" s="9">
        <v>1.8589800000000001E-3</v>
      </c>
      <c r="HZ28" s="9">
        <v>6.7077896979013938E-4</v>
      </c>
      <c r="IA28" s="6">
        <v>4</v>
      </c>
      <c r="IB28" s="6"/>
      <c r="IC28" s="6"/>
      <c r="ID28" s="15">
        <v>19</v>
      </c>
      <c r="IE28" s="9">
        <v>0.11428571428571428</v>
      </c>
      <c r="IF28" s="9">
        <v>3.4591135660587882E-6</v>
      </c>
      <c r="IG28" s="9">
        <v>1.8742100000000001E-3</v>
      </c>
      <c r="IH28" s="9">
        <v>2.7597958767395099E-4</v>
      </c>
      <c r="II28" s="6">
        <v>4</v>
      </c>
      <c r="IJ28" s="6"/>
      <c r="IK28" s="6"/>
      <c r="IL28" s="15">
        <v>19</v>
      </c>
      <c r="IM28" s="9">
        <v>0.11428571428571428</v>
      </c>
      <c r="IN28" s="9">
        <v>2.9500556086464795E-6</v>
      </c>
      <c r="IO28" s="9">
        <v>1.8619699999999999E-3</v>
      </c>
      <c r="IP28" s="9">
        <v>2.3522751475947565E-4</v>
      </c>
      <c r="IQ28" s="6">
        <v>4</v>
      </c>
    </row>
    <row r="29" spans="1:251">
      <c r="A29" s="6"/>
      <c r="B29" s="6"/>
      <c r="C29" s="15">
        <f t="shared" si="2"/>
        <v>20</v>
      </c>
      <c r="D29" s="9">
        <f t="shared" si="7"/>
        <v>0.14285714285714285</v>
      </c>
      <c r="E29" s="9" cm="1">
        <f t="array" ref="E29">VLOOKUP($B$15,'qx Malaria'!$B$32:$I$61,(H29),FALSE)/(1-'qx(1) cambodia'!D29*INDEX($A$8:$B$13,H29,2))</f>
        <v>6.5874227773997092E-5</v>
      </c>
      <c r="F29" s="9">
        <f>'Life Table'!D8832</f>
        <v>6.7140799999999999E-3</v>
      </c>
      <c r="G29" s="9">
        <f t="shared" si="6"/>
        <v>2.7881101234986231E-3</v>
      </c>
      <c r="H29" s="6">
        <f t="shared" si="0"/>
        <v>4</v>
      </c>
      <c r="I29" s="6"/>
      <c r="J29" s="6"/>
      <c r="L29" s="6"/>
      <c r="M29" s="6"/>
      <c r="N29" s="15">
        <v>20</v>
      </c>
      <c r="O29" s="9">
        <v>0.14285714285714285</v>
      </c>
      <c r="P29" s="9">
        <v>5.5425807658392956E-5</v>
      </c>
      <c r="Q29" s="9">
        <v>5.0399800000000003E-3</v>
      </c>
      <c r="R29" s="9">
        <v>3.7858589932402054E-3</v>
      </c>
      <c r="S29" s="6">
        <v>4</v>
      </c>
      <c r="T29" s="6"/>
      <c r="U29" s="6"/>
      <c r="V29" s="15">
        <v>20</v>
      </c>
      <c r="W29" s="9">
        <v>0.14285714285714285</v>
      </c>
      <c r="X29" s="9">
        <v>4.384984606234044E-5</v>
      </c>
      <c r="Y29" s="9">
        <v>4.7565200000000002E-3</v>
      </c>
      <c r="Z29" s="9">
        <v>2.8695185632317496E-3</v>
      </c>
      <c r="AA29" s="6">
        <v>4</v>
      </c>
      <c r="AB29" s="6"/>
      <c r="AC29" s="6"/>
      <c r="AD29" s="15">
        <v>20</v>
      </c>
      <c r="AE29" s="9">
        <v>0.14285714285714285</v>
      </c>
      <c r="AF29" s="9">
        <v>3.9275403416864726E-5</v>
      </c>
      <c r="AG29" s="9">
        <v>4.6542700000000003E-3</v>
      </c>
      <c r="AH29" s="9">
        <v>2.8205978419930736E-3</v>
      </c>
      <c r="AI29" s="6">
        <v>4</v>
      </c>
      <c r="AJ29" s="6"/>
      <c r="AK29" s="6"/>
      <c r="AL29" s="15">
        <v>20</v>
      </c>
      <c r="AM29" s="9">
        <v>0.14285714285714285</v>
      </c>
      <c r="AN29" s="9">
        <v>4.4811411457592724E-5</v>
      </c>
      <c r="AO29" s="9">
        <v>4.6340399999999999E-3</v>
      </c>
      <c r="AP29" s="9">
        <v>3.4915279546894368E-3</v>
      </c>
      <c r="AQ29" s="6">
        <v>4</v>
      </c>
      <c r="AR29" s="6"/>
      <c r="AS29" s="6"/>
      <c r="AT29" s="15">
        <v>20</v>
      </c>
      <c r="AU29" s="9">
        <v>0.14285714285714285</v>
      </c>
      <c r="AV29" s="9">
        <v>3.9298691678298637E-5</v>
      </c>
      <c r="AW29" s="9">
        <v>4.5706100000000001E-3</v>
      </c>
      <c r="AX29" s="9">
        <v>2.907892326864565E-3</v>
      </c>
      <c r="AY29" s="6">
        <v>4</v>
      </c>
      <c r="AZ29" s="6"/>
      <c r="BA29" s="6"/>
      <c r="BB29" s="15">
        <v>20</v>
      </c>
      <c r="BC29" s="9">
        <v>0.14285714285714285</v>
      </c>
      <c r="BD29" s="9">
        <v>3.4738425689320563E-5</v>
      </c>
      <c r="BE29" s="9">
        <v>4.45584E-3</v>
      </c>
      <c r="BF29" s="9">
        <v>2.1026293191057023E-3</v>
      </c>
      <c r="BG29" s="6">
        <v>4</v>
      </c>
      <c r="BH29" s="6"/>
      <c r="BI29" s="6"/>
      <c r="BJ29" s="15">
        <v>20</v>
      </c>
      <c r="BK29" s="9">
        <v>0.14285714285714285</v>
      </c>
      <c r="BL29" s="9">
        <v>3.3063904114014509E-5</v>
      </c>
      <c r="BM29" s="9">
        <v>4.4329699999999996E-3</v>
      </c>
      <c r="BN29" s="9">
        <v>1.9958016404581043E-3</v>
      </c>
      <c r="BO29" s="6">
        <v>4</v>
      </c>
      <c r="BP29" s="6"/>
      <c r="BQ29" s="6"/>
      <c r="BR29" s="15">
        <v>20</v>
      </c>
      <c r="BS29" s="9">
        <v>0.14285714285714285</v>
      </c>
      <c r="BT29" s="9">
        <v>3.8356480068259481E-5</v>
      </c>
      <c r="BU29" s="9">
        <v>4.28146E-3</v>
      </c>
      <c r="BV29" s="9">
        <v>2.3812812633579108E-3</v>
      </c>
      <c r="BW29" s="6">
        <v>4</v>
      </c>
      <c r="BX29" s="6"/>
      <c r="BY29" s="6"/>
      <c r="BZ29" s="15">
        <v>20</v>
      </c>
      <c r="CA29" s="9">
        <v>0.14285714285714285</v>
      </c>
      <c r="CB29" s="9">
        <v>2.8587918406760546E-5</v>
      </c>
      <c r="CC29" s="9">
        <v>4.2136600000000001E-3</v>
      </c>
      <c r="CD29" s="9">
        <v>1.97344561434093E-3</v>
      </c>
      <c r="CE29" s="6">
        <v>4</v>
      </c>
      <c r="CF29" s="6"/>
      <c r="CG29" s="6"/>
      <c r="CH29" s="15">
        <v>20</v>
      </c>
      <c r="CI29" s="9">
        <v>0.14285714285714285</v>
      </c>
      <c r="CJ29" s="9">
        <v>2.8944287458409357E-5</v>
      </c>
      <c r="CK29" s="9">
        <v>4.0641699999999998E-3</v>
      </c>
      <c r="CL29" s="9">
        <v>2.1431220172545692E-3</v>
      </c>
      <c r="CM29" s="6">
        <v>4</v>
      </c>
      <c r="CN29" s="6"/>
      <c r="CO29" s="6"/>
      <c r="CP29" s="15">
        <v>20</v>
      </c>
      <c r="CQ29" s="9">
        <v>0.14285714285714285</v>
      </c>
      <c r="CR29" s="9">
        <v>6.5874227773997092E-5</v>
      </c>
      <c r="CS29" s="9">
        <v>3.8910699999999999E-3</v>
      </c>
      <c r="CT29" s="9">
        <v>4.8109117589710893E-3</v>
      </c>
      <c r="CU29" s="6">
        <v>4</v>
      </c>
      <c r="CV29" s="6"/>
      <c r="CW29" s="6"/>
      <c r="CX29" s="15">
        <v>20</v>
      </c>
      <c r="CY29" s="9">
        <v>0.14285714285714285</v>
      </c>
      <c r="CZ29" s="9">
        <v>4.0151310345803359E-5</v>
      </c>
      <c r="DA29" s="9">
        <v>3.6634699999999998E-3</v>
      </c>
      <c r="DB29" s="9">
        <v>3.1552523756502747E-3</v>
      </c>
      <c r="DC29" s="6">
        <v>4</v>
      </c>
      <c r="DD29" s="6"/>
      <c r="DE29" s="6"/>
      <c r="DF29" s="15">
        <v>20</v>
      </c>
      <c r="DG29" s="9">
        <v>0.14285714285714285</v>
      </c>
      <c r="DH29" s="9">
        <v>4.0472229509406869E-5</v>
      </c>
      <c r="DI29" s="9">
        <v>3.4745900000000001E-3</v>
      </c>
      <c r="DJ29" s="9">
        <v>3.1674547402277911E-3</v>
      </c>
      <c r="DK29" s="6">
        <v>4</v>
      </c>
      <c r="DL29" s="6"/>
      <c r="DM29" s="6"/>
      <c r="DN29" s="15">
        <v>20</v>
      </c>
      <c r="DO29" s="9">
        <v>0.14285714285714285</v>
      </c>
      <c r="DP29" s="9">
        <v>5.6878099825812486E-5</v>
      </c>
      <c r="DQ29" s="9">
        <v>3.2557300000000001E-3</v>
      </c>
      <c r="DR29" s="9">
        <v>4.2530242927661189E-3</v>
      </c>
      <c r="DS29" s="6">
        <v>4</v>
      </c>
      <c r="DT29" s="6"/>
      <c r="DU29" s="6"/>
      <c r="DV29" s="15">
        <v>20</v>
      </c>
      <c r="DW29" s="9">
        <v>0.14285714285714285</v>
      </c>
      <c r="DX29" s="9">
        <v>4.5840708044156063E-5</v>
      </c>
      <c r="DY29" s="9">
        <v>3.0879499999999999E-3</v>
      </c>
      <c r="DZ29" s="9">
        <v>3.4925942159336936E-3</v>
      </c>
      <c r="EA29" s="6">
        <v>4</v>
      </c>
      <c r="EB29" s="6"/>
      <c r="EC29" s="6"/>
      <c r="ED29" s="15">
        <v>20</v>
      </c>
      <c r="EE29" s="9">
        <v>0.14285714285714285</v>
      </c>
      <c r="EF29" s="9">
        <v>2.9770533330081915E-5</v>
      </c>
      <c r="EG29" s="9">
        <v>2.9953699999999998E-3</v>
      </c>
      <c r="EH29" s="9">
        <v>2.2680781708347905E-3</v>
      </c>
      <c r="EI29" s="6">
        <v>4</v>
      </c>
      <c r="EJ29" s="6"/>
      <c r="EK29" s="6"/>
      <c r="EL29" s="15">
        <v>20</v>
      </c>
      <c r="EM29" s="9">
        <v>0.14285714285714285</v>
      </c>
      <c r="EN29" s="9">
        <v>5.0723694418179441E-5</v>
      </c>
      <c r="EO29" s="9">
        <v>2.8749299999999999E-3</v>
      </c>
      <c r="EP29" s="9">
        <v>3.9534391888693199E-3</v>
      </c>
      <c r="EQ29" s="6">
        <v>4</v>
      </c>
      <c r="ER29" s="6"/>
      <c r="ES29" s="6"/>
      <c r="ET29" s="15">
        <v>20</v>
      </c>
      <c r="EU29" s="9">
        <v>0.14285714285714285</v>
      </c>
      <c r="EV29" s="9">
        <v>2.7021727421166885E-5</v>
      </c>
      <c r="EW29" s="9">
        <v>2.77006E-3</v>
      </c>
      <c r="EX29" s="9">
        <v>2.0765225114864668E-3</v>
      </c>
      <c r="EY29" s="6">
        <v>4</v>
      </c>
      <c r="EZ29" s="6"/>
      <c r="FA29" s="6"/>
      <c r="FB29" s="15">
        <v>20</v>
      </c>
      <c r="FC29" s="9">
        <v>0.14285714285714285</v>
      </c>
      <c r="FD29" s="9">
        <v>2.9883395027096563E-5</v>
      </c>
      <c r="FE29" s="9">
        <v>2.6475499999999998E-3</v>
      </c>
      <c r="FF29" s="9">
        <v>2.3356556777684801E-3</v>
      </c>
      <c r="FG29" s="6">
        <v>4</v>
      </c>
      <c r="FH29" s="6"/>
      <c r="FI29" s="6"/>
      <c r="FJ29" s="15">
        <v>20</v>
      </c>
      <c r="FK29" s="9">
        <v>0.14285714285714285</v>
      </c>
      <c r="FL29" s="9">
        <v>3.6635878897425593E-5</v>
      </c>
      <c r="FM29" s="9">
        <v>2.4574900000000001E-3</v>
      </c>
      <c r="FN29" s="9">
        <v>2.9506334845631663E-3</v>
      </c>
      <c r="FO29" s="6">
        <v>4</v>
      </c>
      <c r="FP29" s="6"/>
      <c r="FQ29" s="6"/>
      <c r="FR29" s="15">
        <v>20</v>
      </c>
      <c r="FS29" s="9">
        <v>0.14285714285714285</v>
      </c>
      <c r="FT29" s="9">
        <v>2.0252713634070554E-5</v>
      </c>
      <c r="FU29" s="9">
        <v>2.45306E-3</v>
      </c>
      <c r="FV29" s="9">
        <v>1.5772119061473727E-3</v>
      </c>
      <c r="FW29" s="6">
        <v>4</v>
      </c>
      <c r="FX29" s="6"/>
      <c r="FY29" s="6"/>
      <c r="FZ29" s="15">
        <v>20</v>
      </c>
      <c r="GA29" s="9">
        <v>0.14285714285714285</v>
      </c>
      <c r="GB29" s="9">
        <v>1.9412854871455E-5</v>
      </c>
      <c r="GC29" s="9">
        <v>2.3222E-3</v>
      </c>
      <c r="GD29" s="9">
        <v>1.5459409612372003E-3</v>
      </c>
      <c r="GE29" s="6">
        <v>4</v>
      </c>
      <c r="GF29" s="6"/>
      <c r="GG29" s="6"/>
      <c r="GH29" s="15">
        <v>20</v>
      </c>
      <c r="GI29" s="9">
        <v>0.14285714285714285</v>
      </c>
      <c r="GJ29" s="9">
        <v>8.8223568001620404E-6</v>
      </c>
      <c r="GK29" s="9">
        <v>2.2444000000000001E-3</v>
      </c>
      <c r="GL29" s="9">
        <v>6.9350276293631864E-4</v>
      </c>
      <c r="GM29" s="6">
        <v>4</v>
      </c>
      <c r="GN29" s="6"/>
      <c r="GO29" s="6"/>
      <c r="GP29" s="15">
        <v>20</v>
      </c>
      <c r="GQ29" s="9">
        <v>0.14285714285714285</v>
      </c>
      <c r="GR29" s="9">
        <v>5.0232472730168622E-6</v>
      </c>
      <c r="GS29" s="9">
        <v>2.1819000000000001E-3</v>
      </c>
      <c r="GT29" s="9">
        <v>3.9540350663093524E-4</v>
      </c>
      <c r="GU29" s="6">
        <v>4</v>
      </c>
      <c r="GV29" s="6"/>
      <c r="GW29" s="6"/>
      <c r="GX29" s="15">
        <v>20</v>
      </c>
      <c r="GY29" s="9">
        <v>0.14285714285714285</v>
      </c>
      <c r="GZ29" s="9">
        <v>6.7605542792305683E-6</v>
      </c>
      <c r="HA29" s="9">
        <v>2.1036100000000001E-3</v>
      </c>
      <c r="HB29" s="9">
        <v>5.3426250807610438E-4</v>
      </c>
      <c r="HC29" s="6">
        <v>4</v>
      </c>
      <c r="HD29" s="6"/>
      <c r="HE29" s="6"/>
      <c r="HF29" s="15">
        <v>20</v>
      </c>
      <c r="HG29" s="9">
        <v>0.14285714285714285</v>
      </c>
      <c r="HH29" s="9">
        <v>7.8817168716468555E-6</v>
      </c>
      <c r="HI29" s="9">
        <v>2.1008200000000002E-3</v>
      </c>
      <c r="HJ29" s="9">
        <v>6.0548647743642256E-4</v>
      </c>
      <c r="HK29" s="6">
        <v>4</v>
      </c>
      <c r="HL29" s="6"/>
      <c r="HM29" s="6"/>
      <c r="HN29" s="15">
        <v>20</v>
      </c>
      <c r="HO29" s="9">
        <v>0.14285714285714285</v>
      </c>
      <c r="HP29" s="9">
        <v>5.1159728719237362E-6</v>
      </c>
      <c r="HQ29" s="9">
        <v>2.03936E-3</v>
      </c>
      <c r="HR29" s="9">
        <v>3.9807101417412938E-4</v>
      </c>
      <c r="HS29" s="6">
        <v>4</v>
      </c>
      <c r="HT29" s="6"/>
      <c r="HU29" s="6"/>
      <c r="HV29" s="15">
        <v>20</v>
      </c>
      <c r="HW29" s="9">
        <v>0.14285714285714285</v>
      </c>
      <c r="HX29" s="9">
        <v>8.1789346886028225E-6</v>
      </c>
      <c r="HY29" s="9">
        <v>1.9807000000000002E-3</v>
      </c>
      <c r="HZ29" s="9">
        <v>6.3237381744825653E-4</v>
      </c>
      <c r="IA29" s="6">
        <v>4</v>
      </c>
      <c r="IB29" s="6"/>
      <c r="IC29" s="6"/>
      <c r="ID29" s="15">
        <v>20</v>
      </c>
      <c r="IE29" s="9">
        <v>0.14285714285714285</v>
      </c>
      <c r="IF29" s="9">
        <v>3.4742145374235222E-6</v>
      </c>
      <c r="IG29" s="9">
        <v>1.9949500000000001E-3</v>
      </c>
      <c r="IH29" s="9">
        <v>2.60408412223192E-4</v>
      </c>
      <c r="II29" s="6">
        <v>4</v>
      </c>
      <c r="IJ29" s="6"/>
      <c r="IK29" s="6"/>
      <c r="IL29" s="15">
        <v>20</v>
      </c>
      <c r="IM29" s="9">
        <v>0.14285714285714285</v>
      </c>
      <c r="IN29" s="9">
        <v>2.9628406770440651E-6</v>
      </c>
      <c r="IO29" s="9">
        <v>1.9835999999999999E-3</v>
      </c>
      <c r="IP29" s="9">
        <v>2.217608082821426E-4</v>
      </c>
      <c r="IQ29" s="6">
        <v>4</v>
      </c>
    </row>
    <row r="30" spans="1:251">
      <c r="A30" s="6"/>
      <c r="B30" s="6"/>
      <c r="C30" s="15">
        <f t="shared" si="2"/>
        <v>21</v>
      </c>
      <c r="D30" s="9">
        <f t="shared" si="7"/>
        <v>0.17142857142857143</v>
      </c>
      <c r="E30" s="9" cm="1">
        <f t="array" ref="E30">VLOOKUP($B$15,'qx Malaria'!$B$32:$I$61,(H30),FALSE)/(1-'qx(1) cambodia'!D30*INDEX($A$8:$B$13,H30,2))</f>
        <v>6.6436462690877053E-5</v>
      </c>
      <c r="F30" s="9">
        <f>'Life Table'!D8833</f>
        <v>7.0327899999999997E-3</v>
      </c>
      <c r="G30" s="9">
        <f t="shared" si="6"/>
        <v>2.6844773833404312E-3</v>
      </c>
      <c r="H30" s="6">
        <f t="shared" si="0"/>
        <v>4</v>
      </c>
      <c r="I30" s="6"/>
      <c r="J30" s="6"/>
      <c r="L30" s="6"/>
      <c r="M30" s="6"/>
      <c r="N30" s="15">
        <v>21</v>
      </c>
      <c r="O30" s="9">
        <v>0.17142857142857143</v>
      </c>
      <c r="P30" s="9">
        <v>5.6005159816025E-5</v>
      </c>
      <c r="Q30" s="9">
        <v>5.3029399999999999E-3</v>
      </c>
      <c r="R30" s="9">
        <v>3.6357377090467844E-3</v>
      </c>
      <c r="S30" s="6">
        <v>4</v>
      </c>
      <c r="T30" s="6"/>
      <c r="U30" s="6"/>
      <c r="V30" s="15">
        <v>21</v>
      </c>
      <c r="W30" s="9">
        <v>0.17142857142857143</v>
      </c>
      <c r="X30" s="9">
        <v>4.4261796851375122E-5</v>
      </c>
      <c r="Y30" s="9">
        <v>4.9818800000000002E-3</v>
      </c>
      <c r="Z30" s="9">
        <v>2.7654516567416762E-3</v>
      </c>
      <c r="AA30" s="6">
        <v>4</v>
      </c>
      <c r="AB30" s="6"/>
      <c r="AC30" s="6"/>
      <c r="AD30" s="15">
        <v>21</v>
      </c>
      <c r="AE30" s="9">
        <v>0.17142857142857143</v>
      </c>
      <c r="AF30" s="9">
        <v>3.9673282613504333E-5</v>
      </c>
      <c r="AG30" s="9">
        <v>4.8737299999999997E-3</v>
      </c>
      <c r="AH30" s="9">
        <v>2.7208760529290601E-3</v>
      </c>
      <c r="AI30" s="6">
        <v>4</v>
      </c>
      <c r="AJ30" s="6"/>
      <c r="AK30" s="6"/>
      <c r="AL30" s="15">
        <v>21</v>
      </c>
      <c r="AM30" s="9">
        <v>0.17142857142857143</v>
      </c>
      <c r="AN30" s="9">
        <v>4.5304195631045047E-5</v>
      </c>
      <c r="AO30" s="9">
        <v>4.8617399999999998E-3</v>
      </c>
      <c r="AP30" s="9">
        <v>3.3645994742135064E-3</v>
      </c>
      <c r="AQ30" s="6">
        <v>4</v>
      </c>
      <c r="AR30" s="6"/>
      <c r="AS30" s="6"/>
      <c r="AT30" s="15">
        <v>21</v>
      </c>
      <c r="AU30" s="9">
        <v>0.17142857142857143</v>
      </c>
      <c r="AV30" s="9">
        <v>3.9701801194563796E-5</v>
      </c>
      <c r="AW30" s="9">
        <v>4.7911400000000002E-3</v>
      </c>
      <c r="AX30" s="9">
        <v>2.8025007899905824E-3</v>
      </c>
      <c r="AY30" s="6">
        <v>4</v>
      </c>
      <c r="AZ30" s="6"/>
      <c r="BA30" s="6"/>
      <c r="BB30" s="15">
        <v>21</v>
      </c>
      <c r="BC30" s="9">
        <v>0.17142857142857143</v>
      </c>
      <c r="BD30" s="9">
        <v>3.5019087040889902E-5</v>
      </c>
      <c r="BE30" s="9">
        <v>4.6714499999999997E-3</v>
      </c>
      <c r="BF30" s="9">
        <v>2.0217864699806514E-3</v>
      </c>
      <c r="BG30" s="6">
        <v>4</v>
      </c>
      <c r="BH30" s="6"/>
      <c r="BI30" s="6"/>
      <c r="BJ30" s="15">
        <v>21</v>
      </c>
      <c r="BK30" s="9">
        <v>0.17142857142857143</v>
      </c>
      <c r="BL30" s="9">
        <v>3.3328837794541827E-5</v>
      </c>
      <c r="BM30" s="9">
        <v>4.6488199999999997E-3</v>
      </c>
      <c r="BN30" s="9">
        <v>1.9183836905194566E-3</v>
      </c>
      <c r="BO30" s="6">
        <v>4</v>
      </c>
      <c r="BP30" s="6"/>
      <c r="BQ30" s="6"/>
      <c r="BR30" s="15">
        <v>21</v>
      </c>
      <c r="BS30" s="9">
        <v>0.17142857142857143</v>
      </c>
      <c r="BT30" s="9">
        <v>3.8661683162741304E-5</v>
      </c>
      <c r="BU30" s="9">
        <v>4.4869200000000001E-3</v>
      </c>
      <c r="BV30" s="9">
        <v>2.2903205575296459E-3</v>
      </c>
      <c r="BW30" s="6">
        <v>4</v>
      </c>
      <c r="BX30" s="6"/>
      <c r="BY30" s="6"/>
      <c r="BZ30" s="15">
        <v>21</v>
      </c>
      <c r="CA30" s="9">
        <v>0.17142857142857143</v>
      </c>
      <c r="CB30" s="9">
        <v>2.8837970641347969E-5</v>
      </c>
      <c r="CC30" s="9">
        <v>4.4184699999999999E-3</v>
      </c>
      <c r="CD30" s="9">
        <v>1.8984313743286298E-3</v>
      </c>
      <c r="CE30" s="6">
        <v>4</v>
      </c>
      <c r="CF30" s="6"/>
      <c r="CG30" s="6"/>
      <c r="CH30" s="15">
        <v>21</v>
      </c>
      <c r="CI30" s="9">
        <v>0.17142857142857143</v>
      </c>
      <c r="CJ30" s="9">
        <v>2.9206681009906756E-5</v>
      </c>
      <c r="CK30" s="9">
        <v>4.2591599999999997E-3</v>
      </c>
      <c r="CL30" s="9">
        <v>2.0635459944659067E-3</v>
      </c>
      <c r="CM30" s="6">
        <v>4</v>
      </c>
      <c r="CN30" s="6"/>
      <c r="CO30" s="6"/>
      <c r="CP30" s="15">
        <v>21</v>
      </c>
      <c r="CQ30" s="9">
        <v>0.17142857142857143</v>
      </c>
      <c r="CR30" s="9">
        <v>6.6436462690877053E-5</v>
      </c>
      <c r="CS30" s="9">
        <v>4.0731999999999999E-3</v>
      </c>
      <c r="CT30" s="9">
        <v>4.6350205481642814E-3</v>
      </c>
      <c r="CU30" s="6">
        <v>4</v>
      </c>
      <c r="CV30" s="6"/>
      <c r="CW30" s="6"/>
      <c r="CX30" s="15">
        <v>21</v>
      </c>
      <c r="CY30" s="9">
        <v>0.17142857142857143</v>
      </c>
      <c r="CZ30" s="9">
        <v>4.0498717887829041E-5</v>
      </c>
      <c r="DA30" s="9">
        <v>3.8323599999999999E-3</v>
      </c>
      <c r="DB30" s="9">
        <v>3.0422997001854557E-3</v>
      </c>
      <c r="DC30" s="6">
        <v>4</v>
      </c>
      <c r="DD30" s="6"/>
      <c r="DE30" s="6"/>
      <c r="DF30" s="15">
        <v>21</v>
      </c>
      <c r="DG30" s="9">
        <v>0.17142857142857143</v>
      </c>
      <c r="DH30" s="9">
        <v>4.0802050526797834E-5</v>
      </c>
      <c r="DI30" s="9">
        <v>3.6320800000000002E-3</v>
      </c>
      <c r="DJ30" s="9">
        <v>3.0548046132392453E-3</v>
      </c>
      <c r="DK30" s="6">
        <v>4</v>
      </c>
      <c r="DL30" s="6"/>
      <c r="DM30" s="6"/>
      <c r="DN30" s="15">
        <v>21</v>
      </c>
      <c r="DO30" s="9">
        <v>0.17142857142857143</v>
      </c>
      <c r="DP30" s="9">
        <v>5.7290949432710404E-5</v>
      </c>
      <c r="DQ30" s="9">
        <v>3.40172E-3</v>
      </c>
      <c r="DR30" s="9">
        <v>4.1000449843443957E-3</v>
      </c>
      <c r="DS30" s="6">
        <v>4</v>
      </c>
      <c r="DT30" s="6"/>
      <c r="DU30" s="6"/>
      <c r="DV30" s="15">
        <v>21</v>
      </c>
      <c r="DW30" s="9">
        <v>0.17142857142857143</v>
      </c>
      <c r="DX30" s="9">
        <v>4.6161799947141542E-5</v>
      </c>
      <c r="DY30" s="9">
        <v>3.22215E-3</v>
      </c>
      <c r="DZ30" s="9">
        <v>3.3705754516887821E-3</v>
      </c>
      <c r="EA30" s="6">
        <v>4</v>
      </c>
      <c r="EB30" s="6"/>
      <c r="EC30" s="6"/>
      <c r="ED30" s="15">
        <v>21</v>
      </c>
      <c r="EE30" s="9">
        <v>0.17142857142857143</v>
      </c>
      <c r="EF30" s="9">
        <v>2.9972542716845823E-5</v>
      </c>
      <c r="EG30" s="9">
        <v>3.1226600000000002E-3</v>
      </c>
      <c r="EH30" s="9">
        <v>2.1903865662396709E-3</v>
      </c>
      <c r="EI30" s="6">
        <v>4</v>
      </c>
      <c r="EJ30" s="6"/>
      <c r="EK30" s="6"/>
      <c r="EL30" s="15">
        <v>21</v>
      </c>
      <c r="EM30" s="9">
        <v>0.17142857142857143</v>
      </c>
      <c r="EN30" s="9">
        <v>5.1061405698903289E-5</v>
      </c>
      <c r="EO30" s="9">
        <v>2.9960500000000001E-3</v>
      </c>
      <c r="EP30" s="9">
        <v>3.8188725967866076E-3</v>
      </c>
      <c r="EQ30" s="6">
        <v>4</v>
      </c>
      <c r="ER30" s="6"/>
      <c r="ES30" s="6"/>
      <c r="ET30" s="15">
        <v>21</v>
      </c>
      <c r="EU30" s="9">
        <v>0.17142857142857143</v>
      </c>
      <c r="EV30" s="9">
        <v>2.7192297316967456E-5</v>
      </c>
      <c r="EW30" s="9">
        <v>2.88588E-3</v>
      </c>
      <c r="EX30" s="9">
        <v>2.0057663574519742E-3</v>
      </c>
      <c r="EY30" s="6">
        <v>4</v>
      </c>
      <c r="EZ30" s="6"/>
      <c r="FA30" s="6"/>
      <c r="FB30" s="15">
        <v>21</v>
      </c>
      <c r="FC30" s="9">
        <v>0.17142857142857143</v>
      </c>
      <c r="FD30" s="9">
        <v>3.0066571993863596E-5</v>
      </c>
      <c r="FE30" s="9">
        <v>2.7575199999999998E-3</v>
      </c>
      <c r="FF30" s="9">
        <v>2.2562556080116597E-3</v>
      </c>
      <c r="FG30" s="6">
        <v>4</v>
      </c>
      <c r="FH30" s="6"/>
      <c r="FI30" s="6"/>
      <c r="FJ30" s="15">
        <v>21</v>
      </c>
      <c r="FK30" s="9">
        <v>0.17142857142857143</v>
      </c>
      <c r="FL30" s="9">
        <v>3.6850331033836256E-5</v>
      </c>
      <c r="FM30" s="9">
        <v>2.5618799999999999E-3</v>
      </c>
      <c r="FN30" s="9">
        <v>2.8469708563157365E-3</v>
      </c>
      <c r="FO30" s="6">
        <v>4</v>
      </c>
      <c r="FP30" s="6"/>
      <c r="FQ30" s="6"/>
      <c r="FR30" s="15">
        <v>21</v>
      </c>
      <c r="FS30" s="9">
        <v>0.17142857142857143</v>
      </c>
      <c r="FT30" s="9">
        <v>2.0366999096872015E-5</v>
      </c>
      <c r="FU30" s="9">
        <v>2.5544700000000001E-3</v>
      </c>
      <c r="FV30" s="9">
        <v>1.5231449439949364E-3</v>
      </c>
      <c r="FW30" s="6">
        <v>4</v>
      </c>
      <c r="FX30" s="6"/>
      <c r="FY30" s="6"/>
      <c r="FZ30" s="15">
        <v>21</v>
      </c>
      <c r="GA30" s="9">
        <v>0.17142857142857143</v>
      </c>
      <c r="GB30" s="9">
        <v>1.9518784008637093E-5</v>
      </c>
      <c r="GC30" s="9">
        <v>2.42005E-3</v>
      </c>
      <c r="GD30" s="9">
        <v>1.491528432766424E-3</v>
      </c>
      <c r="GE30" s="6">
        <v>4</v>
      </c>
      <c r="GF30" s="6"/>
      <c r="GG30" s="6"/>
      <c r="GH30" s="15">
        <v>21</v>
      </c>
      <c r="GI30" s="9">
        <v>0.17142857142857143</v>
      </c>
      <c r="GJ30" s="9">
        <v>8.8682151243059765E-6</v>
      </c>
      <c r="GK30" s="9">
        <v>2.33534E-3</v>
      </c>
      <c r="GL30" s="9">
        <v>6.6996164375131317E-4</v>
      </c>
      <c r="GM30" s="6">
        <v>4</v>
      </c>
      <c r="GN30" s="6"/>
      <c r="GO30" s="6"/>
      <c r="GP30" s="15">
        <v>21</v>
      </c>
      <c r="GQ30" s="9">
        <v>0.17142857142857143</v>
      </c>
      <c r="GR30" s="9">
        <v>5.0486444838358165E-6</v>
      </c>
      <c r="GS30" s="9">
        <v>2.2710600000000001E-3</v>
      </c>
      <c r="GT30" s="9">
        <v>3.8180093100825179E-4</v>
      </c>
      <c r="GU30" s="6">
        <v>4</v>
      </c>
      <c r="GV30" s="6"/>
      <c r="GW30" s="6"/>
      <c r="GX30" s="15">
        <v>21</v>
      </c>
      <c r="GY30" s="9">
        <v>0.17142857142857143</v>
      </c>
      <c r="GZ30" s="9">
        <v>6.7936070879999474E-6</v>
      </c>
      <c r="HA30" s="9">
        <v>2.1866799999999999E-3</v>
      </c>
      <c r="HB30" s="9">
        <v>5.1647917390733409E-4</v>
      </c>
      <c r="HC30" s="6">
        <v>4</v>
      </c>
      <c r="HD30" s="6"/>
      <c r="HE30" s="6"/>
      <c r="HF30" s="15">
        <v>21</v>
      </c>
      <c r="HG30" s="9">
        <v>0.17142857142857143</v>
      </c>
      <c r="HH30" s="9">
        <v>7.9190943535221368E-6</v>
      </c>
      <c r="HI30" s="9">
        <v>2.1823099999999998E-3</v>
      </c>
      <c r="HJ30" s="9">
        <v>5.856410846973131E-4</v>
      </c>
      <c r="HK30" s="6">
        <v>4</v>
      </c>
      <c r="HL30" s="6"/>
      <c r="HM30" s="6"/>
      <c r="HN30" s="15">
        <v>21</v>
      </c>
      <c r="HO30" s="9">
        <v>0.17142857142857143</v>
      </c>
      <c r="HP30" s="9">
        <v>5.1398160410212135E-6</v>
      </c>
      <c r="HQ30" s="9">
        <v>2.1210199999999999E-3</v>
      </c>
      <c r="HR30" s="9">
        <v>3.8452894014377102E-4</v>
      </c>
      <c r="HS30" s="6">
        <v>4</v>
      </c>
      <c r="HT30" s="6"/>
      <c r="HU30" s="6"/>
      <c r="HV30" s="15">
        <v>21</v>
      </c>
      <c r="HW30" s="9">
        <v>0.17142857142857143</v>
      </c>
      <c r="HX30" s="9">
        <v>8.2156864711119952E-6</v>
      </c>
      <c r="HY30" s="9">
        <v>2.05842E-3</v>
      </c>
      <c r="HZ30" s="9">
        <v>6.112314695186766E-4</v>
      </c>
      <c r="IA30" s="6">
        <v>4</v>
      </c>
      <c r="IB30" s="6"/>
      <c r="IC30" s="6"/>
      <c r="ID30" s="15">
        <v>21</v>
      </c>
      <c r="IE30" s="9">
        <v>0.17142857142857143</v>
      </c>
      <c r="IF30" s="9">
        <v>3.4894479353284556E-6</v>
      </c>
      <c r="IG30" s="9">
        <v>2.0681599999999999E-3</v>
      </c>
      <c r="IH30" s="9">
        <v>2.5229170990122876E-4</v>
      </c>
      <c r="II30" s="6">
        <v>4</v>
      </c>
      <c r="IJ30" s="6"/>
      <c r="IK30" s="6"/>
      <c r="IL30" s="15">
        <v>21</v>
      </c>
      <c r="IM30" s="9">
        <v>0.17142857142857143</v>
      </c>
      <c r="IN30" s="9">
        <v>2.9757370446711163E-6</v>
      </c>
      <c r="IO30" s="9">
        <v>2.0533499999999998E-3</v>
      </c>
      <c r="IP30" s="9">
        <v>2.1516031229365631E-4</v>
      </c>
      <c r="IQ30" s="6">
        <v>4</v>
      </c>
    </row>
    <row r="31" spans="1:251">
      <c r="A31" s="6"/>
      <c r="B31" s="6"/>
      <c r="C31" s="15">
        <f t="shared" si="2"/>
        <v>22</v>
      </c>
      <c r="D31" s="9">
        <f t="shared" si="7"/>
        <v>0.2</v>
      </c>
      <c r="E31" s="9" cm="1">
        <f t="array" ref="E31">VLOOKUP($B$15,'qx Malaria'!$B$32:$I$61,(H31),FALSE)/(1-'qx(1) cambodia'!D31*INDEX($A$8:$B$13,H31,2))</f>
        <v>6.7008377548237471E-5</v>
      </c>
      <c r="F31" s="9">
        <f>'Life Table'!D8834</f>
        <v>7.29139E-3</v>
      </c>
      <c r="G31" s="9">
        <f t="shared" si="6"/>
        <v>2.6115579801913413E-3</v>
      </c>
      <c r="H31" s="6">
        <f t="shared" si="0"/>
        <v>4</v>
      </c>
      <c r="I31" s="6"/>
      <c r="J31" s="6"/>
      <c r="L31" s="6"/>
      <c r="M31" s="6"/>
      <c r="N31" s="15">
        <v>22</v>
      </c>
      <c r="O31" s="9">
        <v>0.2</v>
      </c>
      <c r="P31" s="9">
        <v>5.6596751558493965E-5</v>
      </c>
      <c r="Q31" s="9">
        <v>5.4837499999999999E-3</v>
      </c>
      <c r="R31" s="9">
        <v>3.5529989136028899E-3</v>
      </c>
      <c r="S31" s="6">
        <v>4</v>
      </c>
      <c r="T31" s="6"/>
      <c r="U31" s="6"/>
      <c r="V31" s="15">
        <v>22</v>
      </c>
      <c r="W31" s="9">
        <v>0.2</v>
      </c>
      <c r="X31" s="9">
        <v>4.4681561253455218E-5</v>
      </c>
      <c r="Y31" s="9">
        <v>5.1479100000000003E-3</v>
      </c>
      <c r="Z31" s="9">
        <v>2.7016413005037155E-3</v>
      </c>
      <c r="AA31" s="6">
        <v>4</v>
      </c>
      <c r="AB31" s="6"/>
      <c r="AC31" s="6"/>
      <c r="AD31" s="15">
        <v>22</v>
      </c>
      <c r="AE31" s="9">
        <v>0.2</v>
      </c>
      <c r="AF31" s="9">
        <v>4.0079305736913651E-5</v>
      </c>
      <c r="AG31" s="9">
        <v>5.0370399999999996E-3</v>
      </c>
      <c r="AH31" s="9">
        <v>2.6596033949637578E-3</v>
      </c>
      <c r="AI31" s="6">
        <v>4</v>
      </c>
      <c r="AJ31" s="6"/>
      <c r="AK31" s="6"/>
      <c r="AL31" s="15">
        <v>22</v>
      </c>
      <c r="AM31" s="9">
        <v>0.2</v>
      </c>
      <c r="AN31" s="9">
        <v>4.5807938458069756E-5</v>
      </c>
      <c r="AO31" s="9">
        <v>5.0286100000000002E-3</v>
      </c>
      <c r="AP31" s="9">
        <v>3.2891181241632892E-3</v>
      </c>
      <c r="AQ31" s="6">
        <v>4</v>
      </c>
      <c r="AR31" s="6"/>
      <c r="AS31" s="6"/>
      <c r="AT31" s="15">
        <v>22</v>
      </c>
      <c r="AU31" s="9">
        <v>0.2</v>
      </c>
      <c r="AV31" s="9">
        <v>4.0113266275809406E-5</v>
      </c>
      <c r="AW31" s="9">
        <v>4.9560000000000003E-3</v>
      </c>
      <c r="AX31" s="9">
        <v>2.7373549998077093E-3</v>
      </c>
      <c r="AY31" s="6">
        <v>4</v>
      </c>
      <c r="AZ31" s="6"/>
      <c r="BA31" s="6"/>
      <c r="BB31" s="15">
        <v>22</v>
      </c>
      <c r="BC31" s="9">
        <v>0.2</v>
      </c>
      <c r="BD31" s="9">
        <v>3.5304320412483098E-5</v>
      </c>
      <c r="BE31" s="9">
        <v>4.8320200000000002E-3</v>
      </c>
      <c r="BF31" s="9">
        <v>1.9705220720145E-3</v>
      </c>
      <c r="BG31" s="6">
        <v>4</v>
      </c>
      <c r="BH31" s="6"/>
      <c r="BI31" s="6"/>
      <c r="BJ31" s="15">
        <v>22</v>
      </c>
      <c r="BK31" s="9">
        <v>0.2</v>
      </c>
      <c r="BL31" s="9">
        <v>3.3598051478627194E-5</v>
      </c>
      <c r="BM31" s="9">
        <v>4.8099400000000004E-3</v>
      </c>
      <c r="BN31" s="9">
        <v>1.8690996962822718E-3</v>
      </c>
      <c r="BO31" s="6">
        <v>4</v>
      </c>
      <c r="BP31" s="6"/>
      <c r="BQ31" s="6"/>
      <c r="BR31" s="15">
        <v>22</v>
      </c>
      <c r="BS31" s="9">
        <v>0.2</v>
      </c>
      <c r="BT31" s="9">
        <v>3.8971782225836503E-5</v>
      </c>
      <c r="BU31" s="9">
        <v>4.63898E-3</v>
      </c>
      <c r="BV31" s="9">
        <v>2.233014828514564E-3</v>
      </c>
      <c r="BW31" s="6">
        <v>4</v>
      </c>
      <c r="BX31" s="6"/>
      <c r="BY31" s="6"/>
      <c r="BZ31" s="15">
        <v>22</v>
      </c>
      <c r="CA31" s="9">
        <v>0.2</v>
      </c>
      <c r="CB31" s="9">
        <v>2.909243577842017E-5</v>
      </c>
      <c r="CC31" s="9">
        <v>4.5671499999999999E-3</v>
      </c>
      <c r="CD31" s="9">
        <v>1.8528357711265978E-3</v>
      </c>
      <c r="CE31" s="6">
        <v>4</v>
      </c>
      <c r="CF31" s="6"/>
      <c r="CG31" s="6"/>
      <c r="CH31" s="15">
        <v>22</v>
      </c>
      <c r="CI31" s="9">
        <v>0.2</v>
      </c>
      <c r="CJ31" s="9">
        <v>2.9473875525809841E-5</v>
      </c>
      <c r="CK31" s="9">
        <v>4.4054899999999998E-3</v>
      </c>
      <c r="CL31" s="9">
        <v>2.0132556489855201E-3</v>
      </c>
      <c r="CM31" s="6">
        <v>4</v>
      </c>
      <c r="CN31" s="6"/>
      <c r="CO31" s="6"/>
      <c r="CP31" s="15">
        <v>22</v>
      </c>
      <c r="CQ31" s="9">
        <v>0.2</v>
      </c>
      <c r="CR31" s="9">
        <v>6.7008377548237471E-5</v>
      </c>
      <c r="CS31" s="9">
        <v>4.2108099999999997E-3</v>
      </c>
      <c r="CT31" s="9">
        <v>4.5221436591029625E-3</v>
      </c>
      <c r="CU31" s="6">
        <v>4</v>
      </c>
      <c r="CV31" s="6"/>
      <c r="CW31" s="6"/>
      <c r="CX31" s="15">
        <v>22</v>
      </c>
      <c r="CY31" s="9">
        <v>0.2</v>
      </c>
      <c r="CZ31" s="9">
        <v>4.0852189759820116E-5</v>
      </c>
      <c r="DA31" s="9">
        <v>3.9567200000000004E-3</v>
      </c>
      <c r="DB31" s="9">
        <v>2.9723985521089651E-3</v>
      </c>
      <c r="DC31" s="6">
        <v>4</v>
      </c>
      <c r="DD31" s="6"/>
      <c r="DE31" s="6"/>
      <c r="DF31" s="15">
        <v>22</v>
      </c>
      <c r="DG31" s="9">
        <v>0.2</v>
      </c>
      <c r="DH31" s="9">
        <v>4.1137291343727446E-5</v>
      </c>
      <c r="DI31" s="9">
        <v>3.7449499999999999E-3</v>
      </c>
      <c r="DJ31" s="9">
        <v>2.9870777229701927E-3</v>
      </c>
      <c r="DK31" s="6">
        <v>4</v>
      </c>
      <c r="DL31" s="6"/>
      <c r="DM31" s="6"/>
      <c r="DN31" s="15">
        <v>22</v>
      </c>
      <c r="DO31" s="9">
        <v>0.2</v>
      </c>
      <c r="DP31" s="9">
        <v>5.7709836196877785E-5</v>
      </c>
      <c r="DQ31" s="9">
        <v>3.50359E-3</v>
      </c>
      <c r="DR31" s="9">
        <v>4.0099386584585856E-3</v>
      </c>
      <c r="DS31" s="6">
        <v>4</v>
      </c>
      <c r="DT31" s="6"/>
      <c r="DU31" s="6"/>
      <c r="DV31" s="15">
        <v>22</v>
      </c>
      <c r="DW31" s="9">
        <v>0.2</v>
      </c>
      <c r="DX31" s="9">
        <v>4.6487421765750353E-5</v>
      </c>
      <c r="DY31" s="9">
        <v>3.3138299999999998E-3</v>
      </c>
      <c r="DZ31" s="9">
        <v>3.3004435438003027E-3</v>
      </c>
      <c r="EA31" s="6">
        <v>4</v>
      </c>
      <c r="EB31" s="6"/>
      <c r="EC31" s="6"/>
      <c r="ED31" s="15">
        <v>22</v>
      </c>
      <c r="EE31" s="9">
        <v>0.2</v>
      </c>
      <c r="EF31" s="9">
        <v>3.0177312322037877E-5</v>
      </c>
      <c r="EG31" s="9">
        <v>3.2080799999999999E-3</v>
      </c>
      <c r="EH31" s="9">
        <v>2.1466302617732095E-3</v>
      </c>
      <c r="EI31" s="6">
        <v>4</v>
      </c>
      <c r="EJ31" s="6"/>
      <c r="EK31" s="6"/>
      <c r="EL31" s="15">
        <v>22</v>
      </c>
      <c r="EM31" s="9">
        <v>0.2</v>
      </c>
      <c r="EN31" s="9">
        <v>5.1403643989006594E-5</v>
      </c>
      <c r="EO31" s="9">
        <v>3.0759400000000001E-3</v>
      </c>
      <c r="EP31" s="9">
        <v>3.7446178875507846E-3</v>
      </c>
      <c r="EQ31" s="6">
        <v>4</v>
      </c>
      <c r="ER31" s="6"/>
      <c r="ES31" s="6"/>
      <c r="ET31" s="15">
        <v>22</v>
      </c>
      <c r="EU31" s="9">
        <v>0.2</v>
      </c>
      <c r="EV31" s="9">
        <v>2.7365034276837871E-5</v>
      </c>
      <c r="EW31" s="9">
        <v>2.9611400000000001E-3</v>
      </c>
      <c r="EX31" s="9">
        <v>1.9672056654495727E-3</v>
      </c>
      <c r="EY31" s="6">
        <v>4</v>
      </c>
      <c r="EZ31" s="6"/>
      <c r="FA31" s="6"/>
      <c r="FB31" s="15">
        <v>22</v>
      </c>
      <c r="FC31" s="9">
        <v>0.2</v>
      </c>
      <c r="FD31" s="9">
        <v>3.0252008459270391E-5</v>
      </c>
      <c r="FE31" s="9">
        <v>2.8276899999999999E-3</v>
      </c>
      <c r="FF31" s="9">
        <v>2.2138361335054266E-3</v>
      </c>
      <c r="FG31" s="6">
        <v>4</v>
      </c>
      <c r="FH31" s="6"/>
      <c r="FI31" s="6"/>
      <c r="FJ31" s="15">
        <v>22</v>
      </c>
      <c r="FK31" s="9">
        <v>0.2</v>
      </c>
      <c r="FL31" s="9">
        <v>3.7067308591291669E-5</v>
      </c>
      <c r="FM31" s="9">
        <v>2.6280100000000001E-3</v>
      </c>
      <c r="FN31" s="9">
        <v>2.7916723895488852E-3</v>
      </c>
      <c r="FO31" s="6">
        <v>4</v>
      </c>
      <c r="FP31" s="6"/>
      <c r="FQ31" s="6"/>
      <c r="FR31" s="15">
        <v>22</v>
      </c>
      <c r="FS31" s="9">
        <v>0.2</v>
      </c>
      <c r="FT31" s="9">
        <v>2.0482581698347522E-5</v>
      </c>
      <c r="FU31" s="9">
        <v>2.61765E-3</v>
      </c>
      <c r="FV31" s="9">
        <v>1.4948172948016758E-3</v>
      </c>
      <c r="FW31" s="6">
        <v>4</v>
      </c>
      <c r="FX31" s="6"/>
      <c r="FY31" s="6"/>
      <c r="FZ31" s="15">
        <v>22</v>
      </c>
      <c r="GA31" s="9">
        <v>0.2</v>
      </c>
      <c r="GB31" s="9">
        <v>1.9625875524776724E-5</v>
      </c>
      <c r="GC31" s="9">
        <v>2.4805299999999999E-3</v>
      </c>
      <c r="GD31" s="9">
        <v>1.4631460308416428E-3</v>
      </c>
      <c r="GE31" s="6">
        <v>4</v>
      </c>
      <c r="GF31" s="6"/>
      <c r="GG31" s="6"/>
      <c r="GH31" s="15">
        <v>22</v>
      </c>
      <c r="GI31" s="9">
        <v>0.2</v>
      </c>
      <c r="GJ31" s="9">
        <v>8.9145526796373933E-6</v>
      </c>
      <c r="GK31" s="9">
        <v>2.3903100000000001E-3</v>
      </c>
      <c r="GL31" s="9">
        <v>6.57974655248467E-4</v>
      </c>
      <c r="GM31" s="6">
        <v>4</v>
      </c>
      <c r="GN31" s="6"/>
      <c r="GO31" s="6"/>
      <c r="GP31" s="15">
        <v>22</v>
      </c>
      <c r="GQ31" s="9">
        <v>0.2</v>
      </c>
      <c r="GR31" s="9">
        <v>5.074299812969389E-6</v>
      </c>
      <c r="GS31" s="9">
        <v>2.3249500000000001E-3</v>
      </c>
      <c r="GT31" s="9">
        <v>3.748463686732817E-4</v>
      </c>
      <c r="GU31" s="6">
        <v>4</v>
      </c>
      <c r="GV31" s="6"/>
      <c r="GW31" s="6"/>
      <c r="GX31" s="15">
        <v>22</v>
      </c>
      <c r="GY31" s="9">
        <v>0.2</v>
      </c>
      <c r="GZ31" s="9">
        <v>6.8269846795054847E-6</v>
      </c>
      <c r="HA31" s="9">
        <v>2.23551E-3</v>
      </c>
      <c r="HB31" s="9">
        <v>5.0767985718132497E-4</v>
      </c>
      <c r="HC31" s="6">
        <v>4</v>
      </c>
      <c r="HD31" s="6"/>
      <c r="HE31" s="6"/>
      <c r="HF31" s="15">
        <v>22</v>
      </c>
      <c r="HG31" s="9">
        <v>0.2</v>
      </c>
      <c r="HH31" s="9">
        <v>7.9568280352204801E-6</v>
      </c>
      <c r="HI31" s="9">
        <v>2.2288400000000002E-3</v>
      </c>
      <c r="HJ31" s="9">
        <v>5.761473125493055E-4</v>
      </c>
      <c r="HK31" s="6">
        <v>4</v>
      </c>
      <c r="HL31" s="6"/>
      <c r="HM31" s="6"/>
      <c r="HN31" s="15">
        <v>22</v>
      </c>
      <c r="HO31" s="9">
        <v>0.2</v>
      </c>
      <c r="HP31" s="9">
        <v>5.1638824945775656E-6</v>
      </c>
      <c r="HQ31" s="9">
        <v>2.1675000000000002E-3</v>
      </c>
      <c r="HR31" s="9">
        <v>3.7804497019046227E-4</v>
      </c>
      <c r="HS31" s="6">
        <v>4</v>
      </c>
      <c r="HT31" s="6"/>
      <c r="HU31" s="6"/>
      <c r="HV31" s="15">
        <v>22</v>
      </c>
      <c r="HW31" s="9">
        <v>0.2</v>
      </c>
      <c r="HX31" s="9">
        <v>8.2527700303776385E-6</v>
      </c>
      <c r="HY31" s="9">
        <v>2.1017499999999999E-3</v>
      </c>
      <c r="HZ31" s="9">
        <v>6.0133229541486824E-4</v>
      </c>
      <c r="IA31" s="6">
        <v>4</v>
      </c>
      <c r="IB31" s="6"/>
      <c r="IC31" s="6"/>
      <c r="ID31" s="15">
        <v>22</v>
      </c>
      <c r="IE31" s="9">
        <v>0.2</v>
      </c>
      <c r="IF31" s="9">
        <v>3.5048155093982018E-6</v>
      </c>
      <c r="IG31" s="9">
        <v>2.1116300000000002E-3</v>
      </c>
      <c r="IH31" s="9">
        <v>2.4818625753138994E-4</v>
      </c>
      <c r="II31" s="6">
        <v>4</v>
      </c>
      <c r="IJ31" s="6"/>
      <c r="IK31" s="6"/>
      <c r="IL31" s="15">
        <v>22</v>
      </c>
      <c r="IM31" s="9">
        <v>0.2</v>
      </c>
      <c r="IN31" s="9">
        <v>2.9887461712390333E-6</v>
      </c>
      <c r="IO31" s="9">
        <v>2.0908099999999998E-3</v>
      </c>
      <c r="IP31" s="9">
        <v>2.122291629536725E-4</v>
      </c>
      <c r="IQ31" s="6">
        <v>4</v>
      </c>
    </row>
    <row r="32" spans="1:251">
      <c r="A32" s="6"/>
      <c r="B32" s="6"/>
      <c r="C32" s="15">
        <f t="shared" si="2"/>
        <v>23</v>
      </c>
      <c r="D32" s="9">
        <f t="shared" si="7"/>
        <v>0.22857142857142859</v>
      </c>
      <c r="E32" s="9" cm="1">
        <f t="array" ref="E32">VLOOKUP($B$15,'qx Malaria'!$B$32:$I$61,(H32),FALSE)/(1-'qx(1) cambodia'!D32*INDEX($A$8:$B$13,H32,2))</f>
        <v>6.7590224504574621E-5</v>
      </c>
      <c r="F32" s="9">
        <f>'Life Table'!D8835</f>
        <v>7.48813E-3</v>
      </c>
      <c r="G32" s="9">
        <f t="shared" si="6"/>
        <v>2.5650238721167938E-3</v>
      </c>
      <c r="H32" s="6">
        <f t="shared" si="0"/>
        <v>4</v>
      </c>
      <c r="I32" s="6"/>
      <c r="J32" s="6"/>
      <c r="L32" s="6"/>
      <c r="M32" s="6"/>
      <c r="N32" s="15">
        <v>23</v>
      </c>
      <c r="O32" s="9">
        <v>0.22857142857142859</v>
      </c>
      <c r="P32" s="9">
        <v>5.7200974892896975E-5</v>
      </c>
      <c r="Q32" s="9">
        <v>5.5998200000000001E-3</v>
      </c>
      <c r="R32" s="9">
        <v>3.5164996654221546E-3</v>
      </c>
      <c r="S32" s="6">
        <v>4</v>
      </c>
      <c r="T32" s="6"/>
      <c r="U32" s="6"/>
      <c r="V32" s="15">
        <v>23</v>
      </c>
      <c r="W32" s="9">
        <v>0.22857142857142859</v>
      </c>
      <c r="X32" s="9">
        <v>4.5109363702286791E-5</v>
      </c>
      <c r="Y32" s="9">
        <v>5.2646699999999999E-3</v>
      </c>
      <c r="Z32" s="9">
        <v>2.6670173434431223E-3</v>
      </c>
      <c r="AA32" s="6">
        <v>4</v>
      </c>
      <c r="AB32" s="6"/>
      <c r="AC32" s="6"/>
      <c r="AD32" s="15">
        <v>23</v>
      </c>
      <c r="AE32" s="9">
        <v>0.22857142857142859</v>
      </c>
      <c r="AF32" s="9">
        <v>4.04937254114897E-5</v>
      </c>
      <c r="AG32" s="9">
        <v>5.1534199999999997E-3</v>
      </c>
      <c r="AH32" s="9">
        <v>2.6264206440126054E-3</v>
      </c>
      <c r="AI32" s="6">
        <v>4</v>
      </c>
      <c r="AJ32" s="6"/>
      <c r="AK32" s="6"/>
      <c r="AL32" s="15">
        <v>23</v>
      </c>
      <c r="AM32" s="9">
        <v>0.22857142857142859</v>
      </c>
      <c r="AN32" s="9">
        <v>4.6323009600765234E-5</v>
      </c>
      <c r="AO32" s="9">
        <v>5.1454500000000002E-3</v>
      </c>
      <c r="AP32" s="9">
        <v>3.2505741972709661E-3</v>
      </c>
      <c r="AQ32" s="6">
        <v>4</v>
      </c>
      <c r="AR32" s="6"/>
      <c r="AS32" s="6"/>
      <c r="AT32" s="15">
        <v>23</v>
      </c>
      <c r="AU32" s="9">
        <v>0.22857142857142859</v>
      </c>
      <c r="AV32" s="9">
        <v>4.0533349431107421E-5</v>
      </c>
      <c r="AW32" s="9">
        <v>5.0727799999999998E-3</v>
      </c>
      <c r="AX32" s="9">
        <v>2.7023454123961564E-3</v>
      </c>
      <c r="AY32" s="6">
        <v>4</v>
      </c>
      <c r="AZ32" s="6"/>
      <c r="BA32" s="6"/>
      <c r="BB32" s="15">
        <v>23</v>
      </c>
      <c r="BC32" s="9">
        <v>0.22857142857142859</v>
      </c>
      <c r="BD32" s="9">
        <v>3.5594238439976854E-5</v>
      </c>
      <c r="BE32" s="9">
        <v>4.9469300000000004E-3</v>
      </c>
      <c r="BF32" s="9">
        <v>1.9405556931063751E-3</v>
      </c>
      <c r="BG32" s="6">
        <v>4</v>
      </c>
      <c r="BH32" s="6"/>
      <c r="BI32" s="6"/>
      <c r="BJ32" s="15">
        <v>23</v>
      </c>
      <c r="BK32" s="9">
        <v>0.22857142857142859</v>
      </c>
      <c r="BL32" s="9">
        <v>3.3871649726037086E-5</v>
      </c>
      <c r="BM32" s="9">
        <v>4.9246000000000003E-3</v>
      </c>
      <c r="BN32" s="9">
        <v>1.8404474579483121E-3</v>
      </c>
      <c r="BO32" s="6">
        <v>4</v>
      </c>
      <c r="BP32" s="6"/>
      <c r="BQ32" s="6"/>
      <c r="BR32" s="15">
        <v>23</v>
      </c>
      <c r="BS32" s="9">
        <v>0.22857142857142859</v>
      </c>
      <c r="BT32" s="9">
        <v>3.9286896019414938E-5</v>
      </c>
      <c r="BU32" s="9">
        <v>4.7486200000000003E-3</v>
      </c>
      <c r="BV32" s="9">
        <v>2.1990957551752603E-3</v>
      </c>
      <c r="BW32" s="6">
        <v>4</v>
      </c>
      <c r="BX32" s="6"/>
      <c r="BY32" s="6"/>
      <c r="BZ32" s="15">
        <v>23</v>
      </c>
      <c r="CA32" s="9">
        <v>0.22857142857142859</v>
      </c>
      <c r="CB32" s="9">
        <v>2.9351431675792257E-5</v>
      </c>
      <c r="CC32" s="9">
        <v>4.6728899999999999E-3</v>
      </c>
      <c r="CD32" s="9">
        <v>1.8270307200878059E-3</v>
      </c>
      <c r="CE32" s="6">
        <v>4</v>
      </c>
      <c r="CF32" s="6"/>
      <c r="CG32" s="6"/>
      <c r="CH32" s="15">
        <v>23</v>
      </c>
      <c r="CI32" s="9">
        <v>0.22857142857142859</v>
      </c>
      <c r="CJ32" s="9">
        <v>2.974600398615894E-5</v>
      </c>
      <c r="CK32" s="9">
        <v>4.5062699999999997E-3</v>
      </c>
      <c r="CL32" s="9">
        <v>1.9864028208352708E-3</v>
      </c>
      <c r="CM32" s="6">
        <v>4</v>
      </c>
      <c r="CN32" s="6"/>
      <c r="CO32" s="6"/>
      <c r="CP32" s="15">
        <v>23</v>
      </c>
      <c r="CQ32" s="9">
        <v>0.22857142857142859</v>
      </c>
      <c r="CR32" s="9">
        <v>6.7590224504574621E-5</v>
      </c>
      <c r="CS32" s="9">
        <v>4.3098700000000004E-3</v>
      </c>
      <c r="CT32" s="9">
        <v>4.4565688077630936E-3</v>
      </c>
      <c r="CU32" s="6">
        <v>4</v>
      </c>
      <c r="CV32" s="6"/>
      <c r="CW32" s="6"/>
      <c r="CX32" s="15">
        <v>23</v>
      </c>
      <c r="CY32" s="9">
        <v>0.22857142857142859</v>
      </c>
      <c r="CZ32" s="9">
        <v>4.1211886147871684E-5</v>
      </c>
      <c r="DA32" s="9">
        <v>4.0483300000000002E-3</v>
      </c>
      <c r="DB32" s="9">
        <v>2.9307151089309918E-3</v>
      </c>
      <c r="DC32" s="6">
        <v>4</v>
      </c>
      <c r="DD32" s="6"/>
      <c r="DE32" s="6"/>
      <c r="DF32" s="15">
        <v>23</v>
      </c>
      <c r="DG32" s="9">
        <v>0.22857142857142859</v>
      </c>
      <c r="DH32" s="9">
        <v>4.1478086658584698E-5</v>
      </c>
      <c r="DI32" s="9">
        <v>3.826E-3</v>
      </c>
      <c r="DJ32" s="9">
        <v>2.9480212052556262E-3</v>
      </c>
      <c r="DK32" s="6">
        <v>4</v>
      </c>
      <c r="DL32" s="6"/>
      <c r="DM32" s="6"/>
      <c r="DN32" s="15">
        <v>23</v>
      </c>
      <c r="DO32" s="9">
        <v>0.22857142857142859</v>
      </c>
      <c r="DP32" s="9">
        <v>5.8134893516954737E-5</v>
      </c>
      <c r="DQ32" s="9">
        <v>3.57501E-3</v>
      </c>
      <c r="DR32" s="9">
        <v>3.9587746990013993E-3</v>
      </c>
      <c r="DS32" s="6">
        <v>4</v>
      </c>
      <c r="DT32" s="6"/>
      <c r="DU32" s="6"/>
      <c r="DV32" s="15">
        <v>23</v>
      </c>
      <c r="DW32" s="9">
        <v>0.22857142857142859</v>
      </c>
      <c r="DX32" s="9">
        <v>4.6817670042021347E-5</v>
      </c>
      <c r="DY32" s="9">
        <v>3.3774600000000001E-3</v>
      </c>
      <c r="DZ32" s="9">
        <v>3.2612692478499791E-3</v>
      </c>
      <c r="EA32" s="6">
        <v>4</v>
      </c>
      <c r="EB32" s="6"/>
      <c r="EC32" s="6"/>
      <c r="ED32" s="15">
        <v>23</v>
      </c>
      <c r="EE32" s="9">
        <v>0.22857142857142859</v>
      </c>
      <c r="EF32" s="9">
        <v>3.0384899107477393E-5</v>
      </c>
      <c r="EG32" s="9">
        <v>3.2671900000000001E-3</v>
      </c>
      <c r="EH32" s="9">
        <v>2.122292733270365E-3</v>
      </c>
      <c r="EI32" s="6">
        <v>4</v>
      </c>
      <c r="EJ32" s="6"/>
      <c r="EK32" s="6"/>
      <c r="EL32" s="15">
        <v>23</v>
      </c>
      <c r="EM32" s="9">
        <v>0.22857142857142859</v>
      </c>
      <c r="EN32" s="9">
        <v>5.1750500929343989E-5</v>
      </c>
      <c r="EO32" s="9">
        <v>3.1309699999999998E-3</v>
      </c>
      <c r="EP32" s="9">
        <v>3.7036258941733563E-3</v>
      </c>
      <c r="EQ32" s="6">
        <v>4</v>
      </c>
      <c r="ER32" s="6"/>
      <c r="ES32" s="6"/>
      <c r="ET32" s="15">
        <v>23</v>
      </c>
      <c r="EU32" s="9">
        <v>0.22857142857142859</v>
      </c>
      <c r="EV32" s="9">
        <v>2.7539979863118997E-5</v>
      </c>
      <c r="EW32" s="9">
        <v>3.0126100000000002E-3</v>
      </c>
      <c r="EX32" s="9">
        <v>1.9459577911331374E-3</v>
      </c>
      <c r="EY32" s="6">
        <v>4</v>
      </c>
      <c r="EZ32" s="6"/>
      <c r="FA32" s="6"/>
      <c r="FB32" s="15">
        <v>23</v>
      </c>
      <c r="FC32" s="9">
        <v>0.22857142857142859</v>
      </c>
      <c r="FD32" s="9">
        <v>3.0439746489332907E-5</v>
      </c>
      <c r="FE32" s="9">
        <v>2.8752199999999999E-3</v>
      </c>
      <c r="FF32" s="9">
        <v>2.1907509306527771E-3</v>
      </c>
      <c r="FG32" s="6">
        <v>4</v>
      </c>
      <c r="FH32" s="6"/>
      <c r="FI32" s="6"/>
      <c r="FJ32" s="15">
        <v>23</v>
      </c>
      <c r="FK32" s="9">
        <v>0.22857142857142859</v>
      </c>
      <c r="FL32" s="9">
        <v>3.728685644362712E-5</v>
      </c>
      <c r="FM32" s="9">
        <v>2.6720300000000002E-3</v>
      </c>
      <c r="FN32" s="9">
        <v>2.7619438931706045E-3</v>
      </c>
      <c r="FO32" s="6">
        <v>4</v>
      </c>
      <c r="FP32" s="6"/>
      <c r="FQ32" s="6"/>
      <c r="FR32" s="15">
        <v>23</v>
      </c>
      <c r="FS32" s="9">
        <v>0.22857142857142859</v>
      </c>
      <c r="FT32" s="9">
        <v>2.059948364830089E-5</v>
      </c>
      <c r="FU32" s="9">
        <v>2.66001E-3</v>
      </c>
      <c r="FV32" s="9">
        <v>1.4794083335462596E-3</v>
      </c>
      <c r="FW32" s="6">
        <v>4</v>
      </c>
      <c r="FX32" s="6"/>
      <c r="FY32" s="6"/>
      <c r="FZ32" s="15">
        <v>23</v>
      </c>
      <c r="GA32" s="9">
        <v>0.22857142857142859</v>
      </c>
      <c r="GB32" s="9">
        <v>1.973414865790658E-5</v>
      </c>
      <c r="GC32" s="9">
        <v>2.52046E-3</v>
      </c>
      <c r="GD32" s="9">
        <v>1.4479104521957435E-3</v>
      </c>
      <c r="GE32" s="6">
        <v>4</v>
      </c>
      <c r="GF32" s="6"/>
      <c r="GG32" s="6"/>
      <c r="GH32" s="15">
        <v>23</v>
      </c>
      <c r="GI32" s="9">
        <v>0.22857142857142859</v>
      </c>
      <c r="GJ32" s="9">
        <v>8.961377017746581E-6</v>
      </c>
      <c r="GK32" s="9">
        <v>2.4270899999999998E-3</v>
      </c>
      <c r="GL32" s="9">
        <v>6.5140742726528121E-4</v>
      </c>
      <c r="GM32" s="6">
        <v>4</v>
      </c>
      <c r="GN32" s="6"/>
      <c r="GO32" s="6"/>
      <c r="GP32" s="15">
        <v>23</v>
      </c>
      <c r="GQ32" s="9">
        <v>0.22857142857142859</v>
      </c>
      <c r="GR32" s="9">
        <v>5.1002172154989729E-6</v>
      </c>
      <c r="GS32" s="9">
        <v>2.3604899999999998E-3</v>
      </c>
      <c r="GT32" s="9">
        <v>3.7108834089871512E-4</v>
      </c>
      <c r="GU32" s="6">
        <v>4</v>
      </c>
      <c r="GV32" s="6"/>
      <c r="GW32" s="6"/>
      <c r="GX32" s="15">
        <v>23</v>
      </c>
      <c r="GY32" s="9">
        <v>0.22857142857142859</v>
      </c>
      <c r="GZ32" s="9">
        <v>6.8606918644413316E-6</v>
      </c>
      <c r="HA32" s="9">
        <v>2.2680299999999999E-3</v>
      </c>
      <c r="HB32" s="9">
        <v>5.0287117319031225E-4</v>
      </c>
      <c r="HC32" s="6">
        <v>4</v>
      </c>
      <c r="HD32" s="6"/>
      <c r="HE32" s="6"/>
      <c r="HF32" s="15">
        <v>23</v>
      </c>
      <c r="HG32" s="9">
        <v>0.22857142857142859</v>
      </c>
      <c r="HH32" s="9">
        <v>7.9949230328879294E-6</v>
      </c>
      <c r="HI32" s="9">
        <v>2.2596399999999998E-3</v>
      </c>
      <c r="HJ32" s="9">
        <v>5.7101497091779614E-4</v>
      </c>
      <c r="HK32" s="6">
        <v>4</v>
      </c>
      <c r="HL32" s="6"/>
      <c r="HM32" s="6"/>
      <c r="HN32" s="15">
        <v>23</v>
      </c>
      <c r="HO32" s="9">
        <v>0.22857142857142859</v>
      </c>
      <c r="HP32" s="9">
        <v>5.1881753838407013E-6</v>
      </c>
      <c r="HQ32" s="9">
        <v>2.19696E-3</v>
      </c>
      <c r="HR32" s="9">
        <v>3.7473022007822868E-4</v>
      </c>
      <c r="HS32" s="6">
        <v>4</v>
      </c>
      <c r="HT32" s="6"/>
      <c r="HU32" s="6"/>
      <c r="HV32" s="15">
        <v>23</v>
      </c>
      <c r="HW32" s="9">
        <v>0.22857142857142859</v>
      </c>
      <c r="HX32" s="9">
        <v>8.2901898794430542E-6</v>
      </c>
      <c r="HY32" s="9">
        <v>2.1290900000000001E-3</v>
      </c>
      <c r="HZ32" s="9">
        <v>5.963020457394302E-4</v>
      </c>
      <c r="IA32" s="6">
        <v>4</v>
      </c>
      <c r="IB32" s="6"/>
      <c r="IC32" s="6"/>
      <c r="ID32" s="15">
        <v>23</v>
      </c>
      <c r="IE32" s="9">
        <v>0.22857142857142859</v>
      </c>
      <c r="IF32" s="9">
        <v>3.5203190402151913E-6</v>
      </c>
      <c r="IG32" s="9">
        <v>2.1390200000000002E-3</v>
      </c>
      <c r="IH32" s="9">
        <v>2.4609204259028005E-4</v>
      </c>
      <c r="II32" s="6">
        <v>4</v>
      </c>
      <c r="IJ32" s="6"/>
      <c r="IK32" s="6"/>
      <c r="IL32" s="15">
        <v>23</v>
      </c>
      <c r="IM32" s="9">
        <v>0.22857142857142859</v>
      </c>
      <c r="IN32" s="9">
        <v>3.001869542097171E-6</v>
      </c>
      <c r="IO32" s="9">
        <v>2.1182800000000002E-3</v>
      </c>
      <c r="IP32" s="9">
        <v>2.1039675900972691E-4</v>
      </c>
      <c r="IQ32" s="6">
        <v>4</v>
      </c>
    </row>
    <row r="33" spans="1:251">
      <c r="A33" s="6"/>
      <c r="B33" s="6"/>
      <c r="C33" s="15">
        <f t="shared" si="2"/>
        <v>24</v>
      </c>
      <c r="D33" s="9">
        <f t="shared" si="7"/>
        <v>0.25714285714285717</v>
      </c>
      <c r="E33" s="9" cm="1">
        <f t="array" ref="E33">VLOOKUP($B$15,'qx Malaria'!$B$32:$I$61,(H33),FALSE)/(1-'qx(1) cambodia'!D33*INDEX($A$8:$B$13,H33,2))</f>
        <v>6.818226455326755E-5</v>
      </c>
      <c r="F33" s="9">
        <f>'Life Table'!D8836</f>
        <v>7.6354400000000003E-3</v>
      </c>
      <c r="G33" s="9">
        <f t="shared" si="6"/>
        <v>2.5375712811189794E-3</v>
      </c>
      <c r="H33" s="6">
        <f t="shared" si="0"/>
        <v>4</v>
      </c>
      <c r="I33" s="6"/>
      <c r="J33" s="6"/>
      <c r="L33" s="6"/>
      <c r="M33" s="6"/>
      <c r="N33" s="15">
        <v>24</v>
      </c>
      <c r="O33" s="9">
        <v>0.25714285714285717</v>
      </c>
      <c r="P33" s="9">
        <v>5.781823874714849E-5</v>
      </c>
      <c r="Q33" s="9">
        <v>5.6813100000000002E-3</v>
      </c>
      <c r="R33" s="9">
        <v>3.5034634255948658E-3</v>
      </c>
      <c r="S33" s="6">
        <v>4</v>
      </c>
      <c r="T33" s="6"/>
      <c r="U33" s="6"/>
      <c r="V33" s="15">
        <v>24</v>
      </c>
      <c r="W33" s="9">
        <v>0.25714285714285717</v>
      </c>
      <c r="X33" s="9">
        <v>4.5545437310006104E-5</v>
      </c>
      <c r="Y33" s="9">
        <v>5.3482499999999997E-3</v>
      </c>
      <c r="Z33" s="9">
        <v>2.6507176459633921E-3</v>
      </c>
      <c r="AA33" s="6">
        <v>4</v>
      </c>
      <c r="AB33" s="6"/>
      <c r="AC33" s="6"/>
      <c r="AD33" s="15">
        <v>24</v>
      </c>
      <c r="AE33" s="9">
        <v>0.25714285714285717</v>
      </c>
      <c r="AF33" s="9">
        <v>4.0916804819332393E-5</v>
      </c>
      <c r="AG33" s="9">
        <v>5.2367500000000001E-3</v>
      </c>
      <c r="AH33" s="9">
        <v>2.6116318682947691E-3</v>
      </c>
      <c r="AI33" s="6">
        <v>4</v>
      </c>
      <c r="AJ33" s="6"/>
      <c r="AK33" s="6"/>
      <c r="AL33" s="15">
        <v>24</v>
      </c>
      <c r="AM33" s="9">
        <v>0.25714285714285717</v>
      </c>
      <c r="AN33" s="9">
        <v>4.6849795536440832E-5</v>
      </c>
      <c r="AO33" s="9">
        <v>5.2289600000000004E-3</v>
      </c>
      <c r="AP33" s="9">
        <v>3.2350355578553303E-3</v>
      </c>
      <c r="AQ33" s="6">
        <v>4</v>
      </c>
      <c r="AR33" s="6"/>
      <c r="AS33" s="6"/>
      <c r="AT33" s="15">
        <v>24</v>
      </c>
      <c r="AU33" s="9">
        <v>0.25714285714285717</v>
      </c>
      <c r="AV33" s="9">
        <v>4.0962324282333657E-5</v>
      </c>
      <c r="AW33" s="9">
        <v>5.1569299999999997E-3</v>
      </c>
      <c r="AX33" s="9">
        <v>2.686381882280044E-3</v>
      </c>
      <c r="AY33" s="6">
        <v>4</v>
      </c>
      <c r="AZ33" s="6"/>
      <c r="BA33" s="6"/>
      <c r="BB33" s="15">
        <v>24</v>
      </c>
      <c r="BC33" s="9">
        <v>0.25714285714285717</v>
      </c>
      <c r="BD33" s="9">
        <v>3.5888957489732336E-5</v>
      </c>
      <c r="BE33" s="9">
        <v>5.0298499999999998E-3</v>
      </c>
      <c r="BF33" s="9">
        <v>1.9243673522544133E-3</v>
      </c>
      <c r="BG33" s="6">
        <v>4</v>
      </c>
      <c r="BH33" s="6"/>
      <c r="BI33" s="6"/>
      <c r="BJ33" s="15">
        <v>24</v>
      </c>
      <c r="BK33" s="9">
        <v>0.25714285714285717</v>
      </c>
      <c r="BL33" s="9">
        <v>3.4149740530337051E-5</v>
      </c>
      <c r="BM33" s="9">
        <v>5.00819E-3</v>
      </c>
      <c r="BN33" s="9">
        <v>1.8245872940522703E-3</v>
      </c>
      <c r="BO33" s="6">
        <v>4</v>
      </c>
      <c r="BP33" s="6"/>
      <c r="BQ33" s="6"/>
      <c r="BR33" s="15">
        <v>24</v>
      </c>
      <c r="BS33" s="9">
        <v>0.25714285714285717</v>
      </c>
      <c r="BT33" s="9">
        <v>3.9607147177744684E-5</v>
      </c>
      <c r="BU33" s="9">
        <v>4.8289099999999996E-3</v>
      </c>
      <c r="BV33" s="9">
        <v>2.1801596178264247E-3</v>
      </c>
      <c r="BW33" s="6">
        <v>4</v>
      </c>
      <c r="BX33" s="6"/>
      <c r="BY33" s="6"/>
      <c r="BZ33" s="15">
        <v>24</v>
      </c>
      <c r="CA33" s="9">
        <v>0.25714285714285717</v>
      </c>
      <c r="CB33" s="9">
        <v>2.9615080425902849E-5</v>
      </c>
      <c r="CC33" s="9">
        <v>4.7511799999999998E-3</v>
      </c>
      <c r="CD33" s="9">
        <v>1.813065734467826E-3</v>
      </c>
      <c r="CE33" s="6">
        <v>4</v>
      </c>
      <c r="CF33" s="6"/>
      <c r="CG33" s="6"/>
      <c r="CH33" s="15">
        <v>24</v>
      </c>
      <c r="CI33" s="9">
        <v>0.25714285714285717</v>
      </c>
      <c r="CJ33" s="9">
        <v>3.0023204327910603E-5</v>
      </c>
      <c r="CK33" s="9">
        <v>4.5787299999999996E-3</v>
      </c>
      <c r="CL33" s="9">
        <v>1.9731854678983326E-3</v>
      </c>
      <c r="CM33" s="6">
        <v>4</v>
      </c>
      <c r="CN33" s="6"/>
      <c r="CO33" s="6"/>
      <c r="CP33" s="15">
        <v>24</v>
      </c>
      <c r="CQ33" s="9">
        <v>0.25714285714285717</v>
      </c>
      <c r="CR33" s="9">
        <v>6.818226455326755E-5</v>
      </c>
      <c r="CS33" s="9">
        <v>4.3777199999999999E-3</v>
      </c>
      <c r="CT33" s="9">
        <v>4.4259279402764683E-3</v>
      </c>
      <c r="CU33" s="6">
        <v>4</v>
      </c>
      <c r="CV33" s="6"/>
      <c r="CW33" s="6"/>
      <c r="CX33" s="15">
        <v>24</v>
      </c>
      <c r="CY33" s="9">
        <v>0.25714285714285717</v>
      </c>
      <c r="CZ33" s="9">
        <v>4.1577972929835985E-5</v>
      </c>
      <c r="DA33" s="9">
        <v>4.1158599999999998E-3</v>
      </c>
      <c r="DB33" s="9">
        <v>2.9082366084220413E-3</v>
      </c>
      <c r="DC33" s="6">
        <v>4</v>
      </c>
      <c r="DD33" s="6"/>
      <c r="DE33" s="6"/>
      <c r="DF33" s="15">
        <v>24</v>
      </c>
      <c r="DG33" s="9">
        <v>0.25714285714285717</v>
      </c>
      <c r="DH33" s="9">
        <v>4.1824575670594091E-5</v>
      </c>
      <c r="DI33" s="9">
        <v>3.8890800000000001E-3</v>
      </c>
      <c r="DJ33" s="9">
        <v>2.9244319556522686E-3</v>
      </c>
      <c r="DK33" s="6">
        <v>4</v>
      </c>
      <c r="DL33" s="6"/>
      <c r="DM33" s="6"/>
      <c r="DN33" s="15">
        <v>24</v>
      </c>
      <c r="DO33" s="9">
        <v>0.25714285714285717</v>
      </c>
      <c r="DP33" s="9">
        <v>5.8566258750892716E-5</v>
      </c>
      <c r="DQ33" s="9">
        <v>3.6297899999999999E-3</v>
      </c>
      <c r="DR33" s="9">
        <v>3.9279608242180205E-3</v>
      </c>
      <c r="DS33" s="6">
        <v>4</v>
      </c>
      <c r="DT33" s="6"/>
      <c r="DU33" s="6"/>
      <c r="DV33" s="15">
        <v>24</v>
      </c>
      <c r="DW33" s="9">
        <v>0.25714285714285717</v>
      </c>
      <c r="DX33" s="9">
        <v>4.7152644080973836E-5</v>
      </c>
      <c r="DY33" s="9">
        <v>3.4267199999999999E-3</v>
      </c>
      <c r="DZ33" s="9">
        <v>3.2373861507370935E-3</v>
      </c>
      <c r="EA33" s="6">
        <v>4</v>
      </c>
      <c r="EB33" s="6"/>
      <c r="EC33" s="6"/>
      <c r="ED33" s="15">
        <v>24</v>
      </c>
      <c r="EE33" s="9">
        <v>0.25714285714285717</v>
      </c>
      <c r="EF33" s="9">
        <v>3.0595361613179112E-5</v>
      </c>
      <c r="EG33" s="9">
        <v>3.3131599999999999E-3</v>
      </c>
      <c r="EH33" s="9">
        <v>2.1073421836041374E-3</v>
      </c>
      <c r="EI33" s="6">
        <v>4</v>
      </c>
      <c r="EJ33" s="6"/>
      <c r="EK33" s="6"/>
      <c r="EL33" s="15">
        <v>24</v>
      </c>
      <c r="EM33" s="9">
        <v>0.25714285714285717</v>
      </c>
      <c r="EN33" s="9">
        <v>5.2102070651037785E-5</v>
      </c>
      <c r="EO33" s="9">
        <v>3.1741400000000002E-3</v>
      </c>
      <c r="EP33" s="9">
        <v>3.6780731783980112E-3</v>
      </c>
      <c r="EQ33" s="6">
        <v>4</v>
      </c>
      <c r="ER33" s="6"/>
      <c r="ES33" s="6"/>
      <c r="ET33" s="15">
        <v>24</v>
      </c>
      <c r="EU33" s="9">
        <v>0.25714285714285717</v>
      </c>
      <c r="EV33" s="9">
        <v>2.7717176707827969E-5</v>
      </c>
      <c r="EW33" s="9">
        <v>3.0534999999999998E-3</v>
      </c>
      <c r="EX33" s="9">
        <v>1.9322520522525625E-3</v>
      </c>
      <c r="EY33" s="6">
        <v>4</v>
      </c>
      <c r="EZ33" s="6"/>
      <c r="FA33" s="6"/>
      <c r="FB33" s="15">
        <v>24</v>
      </c>
      <c r="FC33" s="9">
        <v>0.25714285714285717</v>
      </c>
      <c r="FD33" s="9">
        <v>3.0629829200801536E-5</v>
      </c>
      <c r="FE33" s="9">
        <v>2.9131399999999998E-3</v>
      </c>
      <c r="FF33" s="9">
        <v>2.1757363771681892E-3</v>
      </c>
      <c r="FG33" s="6">
        <v>4</v>
      </c>
      <c r="FH33" s="6"/>
      <c r="FI33" s="6"/>
      <c r="FJ33" s="15">
        <v>24</v>
      </c>
      <c r="FK33" s="9">
        <v>0.25714285714285717</v>
      </c>
      <c r="FL33" s="9">
        <v>3.7509020534154437E-5</v>
      </c>
      <c r="FM33" s="9">
        <v>2.7064099999999998E-3</v>
      </c>
      <c r="FN33" s="9">
        <v>2.7431057171433486E-3</v>
      </c>
      <c r="FO33" s="6">
        <v>4</v>
      </c>
      <c r="FP33" s="6"/>
      <c r="FQ33" s="6"/>
      <c r="FR33" s="15">
        <v>24</v>
      </c>
      <c r="FS33" s="9">
        <v>0.25714285714285717</v>
      </c>
      <c r="FT33" s="9">
        <v>2.0717727666485883E-5</v>
      </c>
      <c r="FU33" s="9">
        <v>2.6942200000000002E-3</v>
      </c>
      <c r="FV33" s="9">
        <v>1.4690076586588185E-3</v>
      </c>
      <c r="FW33" s="6">
        <v>4</v>
      </c>
      <c r="FX33" s="6"/>
      <c r="FY33" s="6"/>
      <c r="FZ33" s="15">
        <v>24</v>
      </c>
      <c r="GA33" s="9">
        <v>0.25714285714285717</v>
      </c>
      <c r="GB33" s="9">
        <v>1.984362307294827E-5</v>
      </c>
      <c r="GC33" s="9">
        <v>2.5521699999999999E-3</v>
      </c>
      <c r="GD33" s="9">
        <v>1.4378529971309595E-3</v>
      </c>
      <c r="GE33" s="6">
        <v>4</v>
      </c>
      <c r="GF33" s="6"/>
      <c r="GG33" s="6"/>
      <c r="GH33" s="15">
        <v>24</v>
      </c>
      <c r="GI33" s="9">
        <v>0.25714285714285717</v>
      </c>
      <c r="GJ33" s="9">
        <v>9.0086958497227261E-6</v>
      </c>
      <c r="GK33" s="9">
        <v>2.45773E-3</v>
      </c>
      <c r="GL33" s="9">
        <v>6.4668321944302788E-4</v>
      </c>
      <c r="GM33" s="6">
        <v>4</v>
      </c>
      <c r="GN33" s="6"/>
      <c r="GO33" s="6"/>
      <c r="GP33" s="15">
        <v>24</v>
      </c>
      <c r="GQ33" s="9">
        <v>0.25714285714285717</v>
      </c>
      <c r="GR33" s="9">
        <v>5.1264007277244033E-6</v>
      </c>
      <c r="GS33" s="9">
        <v>2.3897499999999999E-3</v>
      </c>
      <c r="GT33" s="9">
        <v>3.6842651929440054E-4</v>
      </c>
      <c r="GU33" s="6">
        <v>4</v>
      </c>
      <c r="GV33" s="6"/>
      <c r="GW33" s="6"/>
      <c r="GX33" s="15">
        <v>24</v>
      </c>
      <c r="GY33" s="9">
        <v>0.25714285714285717</v>
      </c>
      <c r="GZ33" s="9">
        <v>6.8947335489812957E-6</v>
      </c>
      <c r="HA33" s="9">
        <v>2.29575E-3</v>
      </c>
      <c r="HB33" s="9">
        <v>4.9926430308881633E-4</v>
      </c>
      <c r="HC33" s="6">
        <v>4</v>
      </c>
      <c r="HD33" s="6"/>
      <c r="HE33" s="6"/>
      <c r="HF33" s="15">
        <v>24</v>
      </c>
      <c r="HG33" s="9">
        <v>0.25714285714285717</v>
      </c>
      <c r="HH33" s="9">
        <v>8.0333845611204094E-6</v>
      </c>
      <c r="HI33" s="9">
        <v>2.2868900000000002E-3</v>
      </c>
      <c r="HJ33" s="9">
        <v>5.6692517588001706E-4</v>
      </c>
      <c r="HK33" s="6">
        <v>4</v>
      </c>
      <c r="HL33" s="6"/>
      <c r="HM33" s="6"/>
      <c r="HN33" s="15">
        <v>24</v>
      </c>
      <c r="HO33" s="9">
        <v>0.25714285714285717</v>
      </c>
      <c r="HP33" s="9">
        <v>5.2126979196375361E-6</v>
      </c>
      <c r="HQ33" s="9">
        <v>2.2220999999999999E-3</v>
      </c>
      <c r="HR33" s="9">
        <v>3.7224183266648463E-4</v>
      </c>
      <c r="HS33" s="6">
        <v>4</v>
      </c>
      <c r="HT33" s="6"/>
      <c r="HU33" s="6"/>
      <c r="HV33" s="15">
        <v>24</v>
      </c>
      <c r="HW33" s="9">
        <v>0.25714285714285717</v>
      </c>
      <c r="HX33" s="9">
        <v>8.3279506135768286E-6</v>
      </c>
      <c r="HY33" s="9">
        <v>2.1526800000000001E-3</v>
      </c>
      <c r="HZ33" s="9">
        <v>5.9245382371891052E-4</v>
      </c>
      <c r="IA33" s="6">
        <v>4</v>
      </c>
      <c r="IB33" s="6"/>
      <c r="IC33" s="6"/>
      <c r="ID33" s="15">
        <v>24</v>
      </c>
      <c r="IE33" s="9">
        <v>0.25714285714285717</v>
      </c>
      <c r="IF33" s="9">
        <v>3.5359603400074215E-6</v>
      </c>
      <c r="IG33" s="9">
        <v>2.1626200000000001E-3</v>
      </c>
      <c r="IH33" s="9">
        <v>2.4448800787212624E-4</v>
      </c>
      <c r="II33" s="6">
        <v>4</v>
      </c>
      <c r="IJ33" s="6"/>
      <c r="IK33" s="6"/>
      <c r="IL33" s="15">
        <v>24</v>
      </c>
      <c r="IM33" s="9">
        <v>0.25714285714285717</v>
      </c>
      <c r="IN33" s="9">
        <v>3.015108668798192E-6</v>
      </c>
      <c r="IO33" s="9">
        <v>2.1422199999999998E-3</v>
      </c>
      <c r="IP33" s="9">
        <v>2.089630491285118E-4</v>
      </c>
      <c r="IQ33" s="6">
        <v>4</v>
      </c>
    </row>
    <row r="34" spans="1:251">
      <c r="A34" s="6"/>
      <c r="B34" s="6"/>
      <c r="C34" s="15">
        <f t="shared" si="2"/>
        <v>25</v>
      </c>
      <c r="D34" s="9">
        <f t="shared" si="7"/>
        <v>0.28571428571428575</v>
      </c>
      <c r="E34" s="9" cm="1">
        <f t="array" ref="E34">VLOOKUP($B$15,'qx Malaria'!$B$32:$I$61,(H34),FALSE)/(1-'qx(1) cambodia'!D34*INDEX($A$8:$B$13,H34,2))</f>
        <v>6.8784767912932336E-5</v>
      </c>
      <c r="F34" s="9">
        <f>'Life Table'!D8837</f>
        <v>7.7533200000000002E-3</v>
      </c>
      <c r="G34" s="9">
        <f t="shared" si="6"/>
        <v>2.5210732557489151E-3</v>
      </c>
      <c r="H34" s="6">
        <f t="shared" si="0"/>
        <v>4</v>
      </c>
      <c r="I34" s="6"/>
      <c r="J34" s="6"/>
      <c r="L34" s="6"/>
      <c r="M34" s="6"/>
      <c r="N34" s="15">
        <v>25</v>
      </c>
      <c r="O34" s="9">
        <v>0.28571428571428575</v>
      </c>
      <c r="P34" s="9">
        <v>5.8448969892914531E-5</v>
      </c>
      <c r="Q34" s="9">
        <v>5.7463899999999997E-3</v>
      </c>
      <c r="R34" s="9">
        <v>3.501571356138526E-3</v>
      </c>
      <c r="S34" s="6">
        <v>4</v>
      </c>
      <c r="T34" s="6"/>
      <c r="U34" s="6"/>
      <c r="V34" s="15">
        <v>25</v>
      </c>
      <c r="W34" s="9">
        <v>0.28571428571428575</v>
      </c>
      <c r="X34" s="9">
        <v>4.5990024290747485E-5</v>
      </c>
      <c r="Y34" s="9">
        <v>5.4163099999999997E-3</v>
      </c>
      <c r="Z34" s="9">
        <v>2.6429589550111053E-3</v>
      </c>
      <c r="AA34" s="6">
        <v>4</v>
      </c>
      <c r="AB34" s="6"/>
      <c r="AC34" s="6"/>
      <c r="AD34" s="15">
        <v>25</v>
      </c>
      <c r="AE34" s="9">
        <v>0.28571428571428575</v>
      </c>
      <c r="AF34" s="9">
        <v>4.134881825760345E-5</v>
      </c>
      <c r="AG34" s="9">
        <v>5.3046500000000002E-3</v>
      </c>
      <c r="AH34" s="9">
        <v>2.6054242790027769E-3</v>
      </c>
      <c r="AI34" s="6">
        <v>4</v>
      </c>
      <c r="AJ34" s="6"/>
      <c r="AK34" s="6"/>
      <c r="AL34" s="15">
        <v>25</v>
      </c>
      <c r="AM34" s="9">
        <v>0.28571428571428575</v>
      </c>
      <c r="AN34" s="9">
        <v>4.7388700524728924E-5</v>
      </c>
      <c r="AO34" s="9">
        <v>5.2955199999999997E-3</v>
      </c>
      <c r="AP34" s="9">
        <v>3.2311183484438214E-3</v>
      </c>
      <c r="AQ34" s="6">
        <v>4</v>
      </c>
      <c r="AR34" s="6"/>
      <c r="AS34" s="6"/>
      <c r="AT34" s="15">
        <v>25</v>
      </c>
      <c r="AU34" s="9">
        <v>0.28571428571428575</v>
      </c>
      <c r="AV34" s="9">
        <v>4.1400476158506026E-5</v>
      </c>
      <c r="AW34" s="9">
        <v>5.2247600000000002E-3</v>
      </c>
      <c r="AX34" s="9">
        <v>2.6798678895817406E-3</v>
      </c>
      <c r="AY34" s="6">
        <v>4</v>
      </c>
      <c r="AZ34" s="6"/>
      <c r="BA34" s="6"/>
      <c r="BB34" s="15">
        <v>25</v>
      </c>
      <c r="BC34" s="9">
        <v>0.28571428571428575</v>
      </c>
      <c r="BD34" s="9">
        <v>3.6188597814326077E-5</v>
      </c>
      <c r="BE34" s="9">
        <v>5.0972700000000001E-3</v>
      </c>
      <c r="BF34" s="9">
        <v>1.9147685624150306E-3</v>
      </c>
      <c r="BG34" s="6">
        <v>4</v>
      </c>
      <c r="BH34" s="6"/>
      <c r="BI34" s="6"/>
      <c r="BJ34" s="15">
        <v>25</v>
      </c>
      <c r="BK34" s="9">
        <v>0.28571428571428575</v>
      </c>
      <c r="BL34" s="9">
        <v>3.4432435461018283E-5</v>
      </c>
      <c r="BM34" s="9">
        <v>5.0749699999999998E-3</v>
      </c>
      <c r="BN34" s="9">
        <v>1.8154834636587007E-3</v>
      </c>
      <c r="BO34" s="6">
        <v>4</v>
      </c>
      <c r="BP34" s="6"/>
      <c r="BQ34" s="6"/>
      <c r="BR34" s="15">
        <v>25</v>
      </c>
      <c r="BS34" s="9">
        <v>0.28571428571428575</v>
      </c>
      <c r="BT34" s="9">
        <v>3.9932662366620404E-5</v>
      </c>
      <c r="BU34" s="9">
        <v>4.8950799999999996E-3</v>
      </c>
      <c r="BV34" s="9">
        <v>2.1683646198165118E-3</v>
      </c>
      <c r="BW34" s="6">
        <v>4</v>
      </c>
      <c r="BX34" s="6"/>
      <c r="BY34" s="6"/>
      <c r="BZ34" s="15">
        <v>25</v>
      </c>
      <c r="CA34" s="9">
        <v>0.28571428571428575</v>
      </c>
      <c r="CB34" s="9">
        <v>2.9883508547725095E-5</v>
      </c>
      <c r="CC34" s="9">
        <v>4.81628E-3</v>
      </c>
      <c r="CD34" s="9">
        <v>1.8047704695403558E-3</v>
      </c>
      <c r="CE34" s="6">
        <v>4</v>
      </c>
      <c r="CF34" s="6"/>
      <c r="CG34" s="6"/>
      <c r="CH34" s="15">
        <v>25</v>
      </c>
      <c r="CI34" s="9">
        <v>0.28571428571428575</v>
      </c>
      <c r="CJ34" s="9">
        <v>3.0305619678075538E-5</v>
      </c>
      <c r="CK34" s="9">
        <v>4.6401999999999997E-3</v>
      </c>
      <c r="CL34" s="9">
        <v>1.9653611640154272E-3</v>
      </c>
      <c r="CM34" s="6">
        <v>4</v>
      </c>
      <c r="CN34" s="6"/>
      <c r="CO34" s="6"/>
      <c r="CP34" s="15">
        <v>25</v>
      </c>
      <c r="CQ34" s="9">
        <v>0.28571428571428575</v>
      </c>
      <c r="CR34" s="9">
        <v>6.8784767912932336E-5</v>
      </c>
      <c r="CS34" s="9">
        <v>4.4344600000000003E-3</v>
      </c>
      <c r="CT34" s="9">
        <v>4.4079070947225085E-3</v>
      </c>
      <c r="CU34" s="6">
        <v>4</v>
      </c>
      <c r="CV34" s="6"/>
      <c r="CW34" s="6"/>
      <c r="CX34" s="15">
        <v>25</v>
      </c>
      <c r="CY34" s="9">
        <v>0.28571428571428575</v>
      </c>
      <c r="CZ34" s="9">
        <v>4.1950621930388716E-5</v>
      </c>
      <c r="DA34" s="9">
        <v>4.1690599999999996E-3</v>
      </c>
      <c r="DB34" s="9">
        <v>2.8968584660236355E-3</v>
      </c>
      <c r="DC34" s="6">
        <v>4</v>
      </c>
      <c r="DD34" s="6"/>
      <c r="DE34" s="6"/>
      <c r="DF34" s="15">
        <v>25</v>
      </c>
      <c r="DG34" s="9">
        <v>0.28571428571428575</v>
      </c>
      <c r="DH34" s="9">
        <v>4.2176902269388947E-5</v>
      </c>
      <c r="DI34" s="9">
        <v>3.9435700000000004E-3</v>
      </c>
      <c r="DJ34" s="9">
        <v>2.9083185902269546E-3</v>
      </c>
      <c r="DK34" s="6">
        <v>4</v>
      </c>
      <c r="DL34" s="6"/>
      <c r="DM34" s="6"/>
      <c r="DN34" s="15">
        <v>25</v>
      </c>
      <c r="DO34" s="9">
        <v>0.28571428571428575</v>
      </c>
      <c r="DP34" s="9">
        <v>5.9004073363944476E-5</v>
      </c>
      <c r="DQ34" s="9">
        <v>3.6812799999999999E-3</v>
      </c>
      <c r="DR34" s="9">
        <v>3.9019734369039223E-3</v>
      </c>
      <c r="DS34" s="6">
        <v>4</v>
      </c>
      <c r="DT34" s="6"/>
      <c r="DU34" s="6"/>
      <c r="DV34" s="15">
        <v>25</v>
      </c>
      <c r="DW34" s="9">
        <v>0.28571428571428575</v>
      </c>
      <c r="DX34" s="9">
        <v>4.7492446050163628E-5</v>
      </c>
      <c r="DY34" s="9">
        <v>3.4743E-3</v>
      </c>
      <c r="DZ34" s="9">
        <v>3.2160611275861878E-3</v>
      </c>
      <c r="EA34" s="6">
        <v>4</v>
      </c>
      <c r="EB34" s="6"/>
      <c r="EC34" s="6"/>
      <c r="ED34" s="15">
        <v>25</v>
      </c>
      <c r="EE34" s="9">
        <v>0.28571428571428575</v>
      </c>
      <c r="EF34" s="9">
        <v>3.0808760012391671E-5</v>
      </c>
      <c r="EG34" s="9">
        <v>3.3583300000000001E-3</v>
      </c>
      <c r="EH34" s="9">
        <v>2.0934988650224535E-3</v>
      </c>
      <c r="EI34" s="6">
        <v>4</v>
      </c>
      <c r="EJ34" s="6"/>
      <c r="EK34" s="6"/>
      <c r="EL34" s="15">
        <v>25</v>
      </c>
      <c r="EM34" s="9">
        <v>0.28571428571428575</v>
      </c>
      <c r="EN34" s="9">
        <v>5.2458449860645342E-5</v>
      </c>
      <c r="EO34" s="9">
        <v>3.2167799999999998E-3</v>
      </c>
      <c r="EP34" s="9">
        <v>3.6541431220844119E-3</v>
      </c>
      <c r="EQ34" s="6">
        <v>4</v>
      </c>
      <c r="ER34" s="6"/>
      <c r="ES34" s="6"/>
      <c r="ET34" s="15">
        <v>25</v>
      </c>
      <c r="EU34" s="9">
        <v>0.28571428571428575</v>
      </c>
      <c r="EV34" s="9">
        <v>2.7896668547293404E-5</v>
      </c>
      <c r="EW34" s="9">
        <v>3.0946900000000002E-3</v>
      </c>
      <c r="EX34" s="9">
        <v>1.9188803775263162E-3</v>
      </c>
      <c r="EY34" s="6">
        <v>4</v>
      </c>
      <c r="EZ34" s="6"/>
      <c r="FA34" s="6"/>
      <c r="FB34" s="15">
        <v>25</v>
      </c>
      <c r="FC34" s="9">
        <v>0.28571428571428575</v>
      </c>
      <c r="FD34" s="9">
        <v>3.0822300794174078E-5</v>
      </c>
      <c r="FE34" s="9">
        <v>2.9522200000000002E-3</v>
      </c>
      <c r="FF34" s="9">
        <v>2.1604259776064308E-3</v>
      </c>
      <c r="FG34" s="6">
        <v>4</v>
      </c>
      <c r="FH34" s="6"/>
      <c r="FI34" s="6"/>
      <c r="FJ34" s="15">
        <v>25</v>
      </c>
      <c r="FK34" s="9">
        <v>0.28571428571428575</v>
      </c>
      <c r="FL34" s="9">
        <v>3.7733847907714004E-5</v>
      </c>
      <c r="FM34" s="9">
        <v>2.7414100000000001E-3</v>
      </c>
      <c r="FN34" s="9">
        <v>2.7243162011516098E-3</v>
      </c>
      <c r="FO34" s="6">
        <v>4</v>
      </c>
      <c r="FP34" s="6"/>
      <c r="FQ34" s="6"/>
      <c r="FR34" s="15">
        <v>25</v>
      </c>
      <c r="FS34" s="9">
        <v>0.28571428571428575</v>
      </c>
      <c r="FT34" s="9">
        <v>2.0837336997326658E-5</v>
      </c>
      <c r="FU34" s="9">
        <v>2.7303599999999998E-3</v>
      </c>
      <c r="FV34" s="9">
        <v>1.4579321007644759E-3</v>
      </c>
      <c r="FW34" s="6">
        <v>4</v>
      </c>
      <c r="FX34" s="6"/>
      <c r="FY34" s="6"/>
      <c r="FZ34" s="15">
        <v>25</v>
      </c>
      <c r="GA34" s="9">
        <v>0.28571428571428575</v>
      </c>
      <c r="GB34" s="9">
        <v>1.9954318873619135E-5</v>
      </c>
      <c r="GC34" s="9">
        <v>2.5853400000000002E-3</v>
      </c>
      <c r="GD34" s="9">
        <v>1.4273233144062199E-3</v>
      </c>
      <c r="GE34" s="6">
        <v>4</v>
      </c>
      <c r="GF34" s="6"/>
      <c r="GG34" s="6"/>
      <c r="GH34" s="15">
        <v>25</v>
      </c>
      <c r="GI34" s="9">
        <v>0.28571428571428575</v>
      </c>
      <c r="GJ34" s="9">
        <v>9.0565170503872798E-6</v>
      </c>
      <c r="GK34" s="9">
        <v>2.4914E-3</v>
      </c>
      <c r="GL34" s="9">
        <v>6.4133004590008697E-4</v>
      </c>
      <c r="GM34" s="6">
        <v>4</v>
      </c>
      <c r="GN34" s="6"/>
      <c r="GO34" s="6"/>
      <c r="GP34" s="15">
        <v>25</v>
      </c>
      <c r="GQ34" s="9">
        <v>0.28571428571428575</v>
      </c>
      <c r="GR34" s="9">
        <v>5.1528544692595133E-6</v>
      </c>
      <c r="GS34" s="9">
        <v>2.4217000000000002E-3</v>
      </c>
      <c r="GT34" s="9">
        <v>3.6544189718309272E-4</v>
      </c>
      <c r="GU34" s="6">
        <v>4</v>
      </c>
      <c r="GV34" s="6"/>
      <c r="GW34" s="6"/>
      <c r="GX34" s="15">
        <v>25</v>
      </c>
      <c r="GY34" s="9">
        <v>0.28571428571428575</v>
      </c>
      <c r="GZ34" s="9">
        <v>6.9291147371594377E-6</v>
      </c>
      <c r="HA34" s="9">
        <v>2.3275399999999999E-3</v>
      </c>
      <c r="HB34" s="9">
        <v>4.9490087390894678E-4</v>
      </c>
      <c r="HC34" s="6">
        <v>4</v>
      </c>
      <c r="HD34" s="6"/>
      <c r="HE34" s="6"/>
      <c r="HF34" s="15">
        <v>25</v>
      </c>
      <c r="HG34" s="9">
        <v>0.28571428571428575</v>
      </c>
      <c r="HH34" s="9">
        <v>8.0722179353432473E-6</v>
      </c>
      <c r="HI34" s="9">
        <v>2.31891E-3</v>
      </c>
      <c r="HJ34" s="9">
        <v>5.6179962728237023E-4</v>
      </c>
      <c r="HK34" s="6">
        <v>4</v>
      </c>
      <c r="HL34" s="6"/>
      <c r="HM34" s="6"/>
      <c r="HN34" s="15">
        <v>25</v>
      </c>
      <c r="HO34" s="9">
        <v>0.28571428571428575</v>
      </c>
      <c r="HP34" s="9">
        <v>5.2374533737887245E-6</v>
      </c>
      <c r="HQ34" s="9">
        <v>2.2516799999999998E-3</v>
      </c>
      <c r="HR34" s="9">
        <v>3.6909632286138961E-4</v>
      </c>
      <c r="HS34" s="6">
        <v>4</v>
      </c>
      <c r="HT34" s="6"/>
      <c r="HU34" s="6"/>
      <c r="HV34" s="15">
        <v>25</v>
      </c>
      <c r="HW34" s="9">
        <v>0.28571428571428575</v>
      </c>
      <c r="HX34" s="9">
        <v>8.3660569121540454E-6</v>
      </c>
      <c r="HY34" s="9">
        <v>2.1817E-3</v>
      </c>
      <c r="HZ34" s="9">
        <v>5.8724810585284869E-4</v>
      </c>
      <c r="IA34" s="6">
        <v>4</v>
      </c>
      <c r="IB34" s="6"/>
      <c r="IC34" s="6"/>
      <c r="ID34" s="15">
        <v>25</v>
      </c>
      <c r="IE34" s="9">
        <v>0.28571428571428575</v>
      </c>
      <c r="IF34" s="9">
        <v>3.5517412533546271E-6</v>
      </c>
      <c r="IG34" s="9">
        <v>2.1913700000000002E-3</v>
      </c>
      <c r="IH34" s="9">
        <v>2.4235724078598976E-4</v>
      </c>
      <c r="II34" s="6">
        <v>4</v>
      </c>
      <c r="IJ34" s="6"/>
      <c r="IK34" s="6"/>
      <c r="IL34" s="15">
        <v>25</v>
      </c>
      <c r="IM34" s="9">
        <v>0.28571428571428575</v>
      </c>
      <c r="IN34" s="9">
        <v>3.0284650896784482E-6</v>
      </c>
      <c r="IO34" s="9">
        <v>2.1713100000000001E-3</v>
      </c>
      <c r="IP34" s="9">
        <v>2.0707674808045315E-4</v>
      </c>
      <c r="IQ34" s="6">
        <v>4</v>
      </c>
    </row>
    <row r="35" spans="1:251">
      <c r="A35" s="6"/>
      <c r="B35" s="6"/>
      <c r="C35" s="15">
        <f t="shared" si="2"/>
        <v>26</v>
      </c>
      <c r="D35" s="9">
        <f t="shared" si="7"/>
        <v>0.31428571428571433</v>
      </c>
      <c r="E35" s="9" cm="1">
        <f t="array" ref="E35">VLOOKUP($B$15,'qx Malaria'!$B$32:$I$61,(H35),FALSE)/(1-'qx(1) cambodia'!D35*INDEX($A$8:$B$13,H35,2))</f>
        <v>6.9398014438657384E-5</v>
      </c>
      <c r="F35" s="9">
        <f>'Life Table'!D8838</f>
        <v>7.8632500000000004E-3</v>
      </c>
      <c r="G35" s="9">
        <f t="shared" si="6"/>
        <v>2.5079903388664573E-3</v>
      </c>
      <c r="H35" s="6">
        <f t="shared" si="0"/>
        <v>4</v>
      </c>
      <c r="I35" s="6"/>
      <c r="J35" s="6"/>
      <c r="L35" s="6"/>
      <c r="M35" s="6"/>
      <c r="N35" s="15">
        <v>26</v>
      </c>
      <c r="O35" s="9">
        <v>0.31428571428571433</v>
      </c>
      <c r="P35" s="9">
        <v>5.9093613929622138E-5</v>
      </c>
      <c r="Q35" s="9">
        <v>5.8098300000000002E-3</v>
      </c>
      <c r="R35" s="9">
        <v>3.5015339603392411E-3</v>
      </c>
      <c r="S35" s="6">
        <v>4</v>
      </c>
      <c r="T35" s="6"/>
      <c r="U35" s="6"/>
      <c r="V35" s="15">
        <v>26</v>
      </c>
      <c r="W35" s="9">
        <v>0.31428571428571433</v>
      </c>
      <c r="X35" s="9">
        <v>4.6443376409263516E-5</v>
      </c>
      <c r="Y35" s="9">
        <v>5.4827599999999997E-3</v>
      </c>
      <c r="Z35" s="9">
        <v>2.6366643197656761E-3</v>
      </c>
      <c r="AA35" s="6">
        <v>4</v>
      </c>
      <c r="AB35" s="6"/>
      <c r="AC35" s="6"/>
      <c r="AD35" s="15">
        <v>26</v>
      </c>
      <c r="AE35" s="9">
        <v>0.31428571428571433</v>
      </c>
      <c r="AF35" s="9">
        <v>4.1790051731570889E-5</v>
      </c>
      <c r="AG35" s="9">
        <v>5.3708599999999999E-3</v>
      </c>
      <c r="AH35" s="9">
        <v>2.6007653185215465E-3</v>
      </c>
      <c r="AI35" s="6">
        <v>4</v>
      </c>
      <c r="AJ35" s="6"/>
      <c r="AK35" s="6"/>
      <c r="AL35" s="15">
        <v>26</v>
      </c>
      <c r="AM35" s="9">
        <v>0.31428571428571433</v>
      </c>
      <c r="AN35" s="9">
        <v>4.7940147642220944E-5</v>
      </c>
      <c r="AO35" s="9">
        <v>5.3598099999999996E-3</v>
      </c>
      <c r="AP35" s="9">
        <v>3.2295101281190749E-3</v>
      </c>
      <c r="AQ35" s="6">
        <v>4</v>
      </c>
      <c r="AR35" s="6"/>
      <c r="AS35" s="6"/>
      <c r="AT35" s="15">
        <v>26</v>
      </c>
      <c r="AU35" s="9">
        <v>0.31428571428571433</v>
      </c>
      <c r="AV35" s="9">
        <v>4.1848102728679272E-5</v>
      </c>
      <c r="AW35" s="9">
        <v>5.2893000000000003E-3</v>
      </c>
      <c r="AX35" s="9">
        <v>2.6757896388381764E-3</v>
      </c>
      <c r="AY35" s="6">
        <v>4</v>
      </c>
      <c r="AZ35" s="6"/>
      <c r="BA35" s="6"/>
      <c r="BB35" s="15">
        <v>26</v>
      </c>
      <c r="BC35" s="9">
        <v>0.31428571428571433</v>
      </c>
      <c r="BD35" s="9">
        <v>3.6493283716147727E-5</v>
      </c>
      <c r="BE35" s="9">
        <v>5.1621499999999999E-3</v>
      </c>
      <c r="BF35" s="9">
        <v>1.9066215374526009E-3</v>
      </c>
      <c r="BG35" s="6">
        <v>4</v>
      </c>
      <c r="BH35" s="6"/>
      <c r="BI35" s="6"/>
      <c r="BJ35" s="15">
        <v>26</v>
      </c>
      <c r="BK35" s="9">
        <v>0.31428571428571433</v>
      </c>
      <c r="BL35" s="9">
        <v>3.4719849812742478E-5</v>
      </c>
      <c r="BM35" s="9">
        <v>5.1388299999999996E-3</v>
      </c>
      <c r="BN35" s="9">
        <v>1.8078884147485752E-3</v>
      </c>
      <c r="BO35" s="6">
        <v>4</v>
      </c>
      <c r="BP35" s="6"/>
      <c r="BQ35" s="6"/>
      <c r="BR35" s="15">
        <v>26</v>
      </c>
      <c r="BS35" s="9">
        <v>0.31428571428571433</v>
      </c>
      <c r="BT35" s="9">
        <v>4.0263572450403693E-5</v>
      </c>
      <c r="BU35" s="9">
        <v>4.9585200000000001E-3</v>
      </c>
      <c r="BV35" s="9">
        <v>2.1583609582208397E-3</v>
      </c>
      <c r="BW35" s="6">
        <v>4</v>
      </c>
      <c r="BX35" s="6"/>
      <c r="BY35" s="6"/>
      <c r="BZ35" s="15">
        <v>26</v>
      </c>
      <c r="CA35" s="9">
        <v>0.31428571428571433</v>
      </c>
      <c r="CB35" s="9">
        <v>3.0156847189209919E-5</v>
      </c>
      <c r="CC35" s="9">
        <v>4.8803400000000004E-3</v>
      </c>
      <c r="CD35" s="9">
        <v>1.7973720091474094E-3</v>
      </c>
      <c r="CE35" s="6">
        <v>4</v>
      </c>
      <c r="CF35" s="6"/>
      <c r="CG35" s="6"/>
      <c r="CH35" s="15">
        <v>26</v>
      </c>
      <c r="CI35" s="9">
        <v>0.31428571428571433</v>
      </c>
      <c r="CJ35" s="9">
        <v>3.0593398600139552E-5</v>
      </c>
      <c r="CK35" s="9">
        <v>4.7016999999999996E-3</v>
      </c>
      <c r="CL35" s="9">
        <v>1.9580722447564299E-3</v>
      </c>
      <c r="CM35" s="6">
        <v>4</v>
      </c>
      <c r="CN35" s="6"/>
      <c r="CO35" s="6"/>
      <c r="CP35" s="15">
        <v>26</v>
      </c>
      <c r="CQ35" s="9">
        <v>0.31428571428571433</v>
      </c>
      <c r="CR35" s="9">
        <v>6.9398014438657384E-5</v>
      </c>
      <c r="CS35" s="9">
        <v>4.4931600000000004E-3</v>
      </c>
      <c r="CT35" s="9">
        <v>4.3891058925325764E-3</v>
      </c>
      <c r="CU35" s="6">
        <v>4</v>
      </c>
      <c r="CV35" s="6"/>
      <c r="CW35" s="6"/>
      <c r="CX35" s="15">
        <v>26</v>
      </c>
      <c r="CY35" s="9">
        <v>0.31428571428571433</v>
      </c>
      <c r="CZ35" s="9">
        <v>4.2330011189935707E-5</v>
      </c>
      <c r="DA35" s="9">
        <v>4.2234000000000004E-3</v>
      </c>
      <c r="DB35" s="9">
        <v>2.8854475637411837E-3</v>
      </c>
      <c r="DC35" s="6">
        <v>4</v>
      </c>
      <c r="DD35" s="6"/>
      <c r="DE35" s="6"/>
      <c r="DF35" s="15">
        <v>26</v>
      </c>
      <c r="DG35" s="9">
        <v>0.31428571428571433</v>
      </c>
      <c r="DH35" s="9">
        <v>4.25352152342477E-5</v>
      </c>
      <c r="DI35" s="9">
        <v>3.9952399999999997E-3</v>
      </c>
      <c r="DJ35" s="9">
        <v>2.8950936432233761E-3</v>
      </c>
      <c r="DK35" s="6">
        <v>4</v>
      </c>
      <c r="DL35" s="6"/>
      <c r="DM35" s="6"/>
      <c r="DN35" s="15">
        <v>26</v>
      </c>
      <c r="DO35" s="9">
        <v>0.31428571428571433</v>
      </c>
      <c r="DP35" s="9">
        <v>5.944848308334201E-5</v>
      </c>
      <c r="DQ35" s="9">
        <v>3.7345999999999998E-3</v>
      </c>
      <c r="DR35" s="9">
        <v>3.8752332711053513E-3</v>
      </c>
      <c r="DS35" s="6">
        <v>4</v>
      </c>
      <c r="DT35" s="6"/>
      <c r="DU35" s="6"/>
      <c r="DV35" s="15">
        <v>26</v>
      </c>
      <c r="DW35" s="9">
        <v>0.31428571428571433</v>
      </c>
      <c r="DX35" s="9">
        <v>4.7837181083574957E-5</v>
      </c>
      <c r="DY35" s="9">
        <v>3.52791E-3</v>
      </c>
      <c r="DZ35" s="9">
        <v>3.1901797619843324E-3</v>
      </c>
      <c r="EA35" s="6">
        <v>4</v>
      </c>
      <c r="EB35" s="6"/>
      <c r="EC35" s="6"/>
      <c r="ED35" s="15">
        <v>26</v>
      </c>
      <c r="EE35" s="9">
        <v>0.31428571428571433</v>
      </c>
      <c r="EF35" s="9">
        <v>3.1025156168955577E-5</v>
      </c>
      <c r="EG35" s="9">
        <v>3.40968E-3</v>
      </c>
      <c r="EH35" s="9">
        <v>2.0764536131741835E-3</v>
      </c>
      <c r="EI35" s="6">
        <v>4</v>
      </c>
      <c r="EJ35" s="6"/>
      <c r="EK35" s="6"/>
      <c r="EL35" s="15">
        <v>26</v>
      </c>
      <c r="EM35" s="9">
        <v>0.31428571428571433</v>
      </c>
      <c r="EN35" s="9">
        <v>5.2819737928845867E-5</v>
      </c>
      <c r="EO35" s="9">
        <v>3.26531E-3</v>
      </c>
      <c r="EP35" s="9">
        <v>3.6246266889209517E-3</v>
      </c>
      <c r="EQ35" s="6">
        <v>4</v>
      </c>
      <c r="ER35" s="6"/>
      <c r="ES35" s="6"/>
      <c r="ET35" s="15">
        <v>26</v>
      </c>
      <c r="EU35" s="9">
        <v>0.31428571428571433</v>
      </c>
      <c r="EV35" s="9">
        <v>2.8078500258145179E-5</v>
      </c>
      <c r="EW35" s="9">
        <v>3.1414300000000002E-3</v>
      </c>
      <c r="EX35" s="9">
        <v>1.9026514281446588E-3</v>
      </c>
      <c r="EY35" s="6">
        <v>4</v>
      </c>
      <c r="EZ35" s="6"/>
      <c r="FA35" s="6"/>
      <c r="FB35" s="15">
        <v>26</v>
      </c>
      <c r="FC35" s="9">
        <v>0.31428571428571433</v>
      </c>
      <c r="FD35" s="9">
        <v>3.1017206587961329E-5</v>
      </c>
      <c r="FE35" s="9">
        <v>2.9971099999999999E-3</v>
      </c>
      <c r="FF35" s="9">
        <v>2.1415245346546393E-3</v>
      </c>
      <c r="FG35" s="6">
        <v>4</v>
      </c>
      <c r="FH35" s="6"/>
      <c r="FI35" s="6"/>
      <c r="FJ35" s="15">
        <v>26</v>
      </c>
      <c r="FK35" s="9">
        <v>0.31428571428571433</v>
      </c>
      <c r="FL35" s="9">
        <v>3.7961386743886378E-5</v>
      </c>
      <c r="FM35" s="9">
        <v>2.78181E-3</v>
      </c>
      <c r="FN35" s="9">
        <v>2.7009404941394713E-3</v>
      </c>
      <c r="FO35" s="6">
        <v>4</v>
      </c>
      <c r="FP35" s="6"/>
      <c r="FQ35" s="6"/>
      <c r="FR35" s="15">
        <v>26</v>
      </c>
      <c r="FS35" s="9">
        <v>0.31428571428571433</v>
      </c>
      <c r="FT35" s="9">
        <v>2.0958335425151055E-5</v>
      </c>
      <c r="FU35" s="9">
        <v>2.7725100000000002E-3</v>
      </c>
      <c r="FV35" s="9">
        <v>1.4441046324707686E-3</v>
      </c>
      <c r="FW35" s="6">
        <v>4</v>
      </c>
      <c r="FX35" s="6"/>
      <c r="FY35" s="6"/>
      <c r="FZ35" s="15">
        <v>26</v>
      </c>
      <c r="GA35" s="9">
        <v>0.31428571428571433</v>
      </c>
      <c r="GB35" s="9">
        <v>2.0066256614739797E-5</v>
      </c>
      <c r="GC35" s="9">
        <v>2.6240199999999999E-3</v>
      </c>
      <c r="GD35" s="9">
        <v>1.4141723391760774E-3</v>
      </c>
      <c r="GE35" s="6">
        <v>4</v>
      </c>
      <c r="GF35" s="6"/>
      <c r="GG35" s="6"/>
      <c r="GH35" s="15">
        <v>26</v>
      </c>
      <c r="GI35" s="9">
        <v>0.31428571428571433</v>
      </c>
      <c r="GJ35" s="9">
        <v>9.104848662662878E-6</v>
      </c>
      <c r="GK35" s="9">
        <v>2.5312799999999999E-3</v>
      </c>
      <c r="GL35" s="9">
        <v>6.3459461376352507E-4</v>
      </c>
      <c r="GM35" s="6">
        <v>4</v>
      </c>
      <c r="GN35" s="6"/>
      <c r="GO35" s="6"/>
      <c r="GP35" s="15">
        <v>26</v>
      </c>
      <c r="GQ35" s="9">
        <v>0.31428571428571433</v>
      </c>
      <c r="GR35" s="9">
        <v>5.1795826451929007E-6</v>
      </c>
      <c r="GS35" s="9">
        <v>2.4594999999999999E-3</v>
      </c>
      <c r="GT35" s="9">
        <v>3.616918657432794E-4</v>
      </c>
      <c r="GU35" s="6">
        <v>4</v>
      </c>
      <c r="GV35" s="6"/>
      <c r="GW35" s="6"/>
      <c r="GX35" s="15">
        <v>26</v>
      </c>
      <c r="GY35" s="9">
        <v>0.31428571428571433</v>
      </c>
      <c r="GZ35" s="9">
        <v>6.9638405333222347E-6</v>
      </c>
      <c r="HA35" s="9">
        <v>2.36586E-3</v>
      </c>
      <c r="HB35" s="9">
        <v>4.8932499142261487E-4</v>
      </c>
      <c r="HC35" s="6">
        <v>4</v>
      </c>
      <c r="HD35" s="6"/>
      <c r="HE35" s="6"/>
      <c r="HF35" s="15">
        <v>26</v>
      </c>
      <c r="HG35" s="9">
        <v>0.31428571428571433</v>
      </c>
      <c r="HH35" s="9">
        <v>8.1114285742600692E-6</v>
      </c>
      <c r="HI35" s="9">
        <v>2.3581399999999999E-3</v>
      </c>
      <c r="HJ35" s="9">
        <v>5.5513706484781075E-4</v>
      </c>
      <c r="HK35" s="6">
        <v>4</v>
      </c>
      <c r="HL35" s="6"/>
      <c r="HM35" s="6"/>
      <c r="HN35" s="15">
        <v>26</v>
      </c>
      <c r="HO35" s="9">
        <v>0.31428571428571433</v>
      </c>
      <c r="HP35" s="9">
        <v>5.2624450805638798E-6</v>
      </c>
      <c r="HQ35" s="9">
        <v>2.28795E-3</v>
      </c>
      <c r="HR35" s="9">
        <v>3.6497848688428003E-4</v>
      </c>
      <c r="HS35" s="6">
        <v>4</v>
      </c>
      <c r="HT35" s="6"/>
      <c r="HU35" s="6"/>
      <c r="HV35" s="15">
        <v>26</v>
      </c>
      <c r="HW35" s="9">
        <v>0.31428571428571433</v>
      </c>
      <c r="HX35" s="9">
        <v>8.4045135405893589E-6</v>
      </c>
      <c r="HY35" s="9">
        <v>2.2183599999999999E-3</v>
      </c>
      <c r="HZ35" s="9">
        <v>5.8019822672553925E-4</v>
      </c>
      <c r="IA35" s="6">
        <v>4</v>
      </c>
      <c r="IB35" s="6"/>
      <c r="IC35" s="6"/>
      <c r="ID35" s="15">
        <v>26</v>
      </c>
      <c r="IE35" s="9">
        <v>0.31428571428571433</v>
      </c>
      <c r="IF35" s="9">
        <v>3.5676636579134373E-6</v>
      </c>
      <c r="IG35" s="9">
        <v>2.22806E-3</v>
      </c>
      <c r="IH35" s="9">
        <v>2.3943487840503283E-4</v>
      </c>
      <c r="II35" s="6">
        <v>4</v>
      </c>
      <c r="IJ35" s="6"/>
      <c r="IK35" s="6"/>
      <c r="IL35" s="15">
        <v>26</v>
      </c>
      <c r="IM35" s="9">
        <v>0.31428571428571433</v>
      </c>
      <c r="IN35" s="9">
        <v>3.0419403704538565E-6</v>
      </c>
      <c r="IO35" s="9">
        <v>2.2078000000000002E-3</v>
      </c>
      <c r="IP35" s="9">
        <v>2.0456040014679296E-4</v>
      </c>
      <c r="IQ35" s="6">
        <v>4</v>
      </c>
    </row>
    <row r="36" spans="1:251">
      <c r="A36" s="6"/>
      <c r="B36" s="6"/>
      <c r="C36" s="15">
        <f t="shared" si="2"/>
        <v>27</v>
      </c>
      <c r="D36" s="9">
        <f t="shared" si="7"/>
        <v>0.34285714285714292</v>
      </c>
      <c r="E36" s="9" cm="1">
        <f t="array" ref="E36">VLOOKUP($B$15,'qx Malaria'!$B$32:$I$61,(H36),FALSE)/(1-'qx(1) cambodia'!D36*INDEX($A$8:$B$13,H36,2))</f>
        <v>7.0022294055434572E-5</v>
      </c>
      <c r="F36" s="9">
        <f>'Life Table'!D8839</f>
        <v>7.98455E-3</v>
      </c>
      <c r="G36" s="9">
        <f t="shared" si="6"/>
        <v>2.4921075904946609E-3</v>
      </c>
      <c r="H36" s="6">
        <f t="shared" si="0"/>
        <v>4</v>
      </c>
      <c r="I36" s="6"/>
      <c r="J36" s="6"/>
      <c r="L36" s="6"/>
      <c r="M36" s="6"/>
      <c r="N36" s="15">
        <v>27</v>
      </c>
      <c r="O36" s="9">
        <v>0.34285714285714292</v>
      </c>
      <c r="P36" s="9">
        <v>5.9752636334311984E-5</v>
      </c>
      <c r="Q36" s="9">
        <v>5.8829399999999997E-3</v>
      </c>
      <c r="R36" s="9">
        <v>3.4965832234239978E-3</v>
      </c>
      <c r="S36" s="6">
        <v>4</v>
      </c>
      <c r="T36" s="6"/>
      <c r="U36" s="6"/>
      <c r="V36" s="15">
        <v>27</v>
      </c>
      <c r="W36" s="9">
        <v>0.34285714285714292</v>
      </c>
      <c r="X36" s="9">
        <v>4.690575545634322E-5</v>
      </c>
      <c r="Y36" s="9">
        <v>5.5591599999999996E-3</v>
      </c>
      <c r="Z36" s="9">
        <v>2.6263176596825854E-3</v>
      </c>
      <c r="AA36" s="6">
        <v>4</v>
      </c>
      <c r="AB36" s="6"/>
      <c r="AC36" s="6"/>
      <c r="AD36" s="15">
        <v>27</v>
      </c>
      <c r="AE36" s="9">
        <v>0.34285714285714292</v>
      </c>
      <c r="AF36" s="9">
        <v>4.2240803586033235E-5</v>
      </c>
      <c r="AG36" s="9">
        <v>5.4465199999999998E-3</v>
      </c>
      <c r="AH36" s="9">
        <v>2.592299387363601E-3</v>
      </c>
      <c r="AI36" s="6">
        <v>4</v>
      </c>
      <c r="AJ36" s="6"/>
      <c r="AK36" s="6"/>
      <c r="AL36" s="15">
        <v>27</v>
      </c>
      <c r="AM36" s="9">
        <v>0.34285714285714292</v>
      </c>
      <c r="AN36" s="9">
        <v>4.8504579890192168E-5</v>
      </c>
      <c r="AO36" s="9">
        <v>5.43335E-3</v>
      </c>
      <c r="AP36" s="9">
        <v>3.2233075382702143E-3</v>
      </c>
      <c r="AQ36" s="6">
        <v>4</v>
      </c>
      <c r="AR36" s="6"/>
      <c r="AS36" s="6"/>
      <c r="AT36" s="15">
        <v>27</v>
      </c>
      <c r="AU36" s="9">
        <v>0.34285714285714292</v>
      </c>
      <c r="AV36" s="9">
        <v>4.2305514676345863E-5</v>
      </c>
      <c r="AW36" s="9">
        <v>5.3629799999999998E-3</v>
      </c>
      <c r="AX36" s="9">
        <v>2.6678732979317638E-3</v>
      </c>
      <c r="AY36" s="6">
        <v>4</v>
      </c>
      <c r="AZ36" s="6"/>
      <c r="BA36" s="6"/>
      <c r="BB36" s="15">
        <v>27</v>
      </c>
      <c r="BC36" s="9">
        <v>0.34285714285714292</v>
      </c>
      <c r="BD36" s="9">
        <v>3.6803143719332415E-5</v>
      </c>
      <c r="BE36" s="9">
        <v>5.2352500000000003E-3</v>
      </c>
      <c r="BF36" s="9">
        <v>1.8959621504327161E-3</v>
      </c>
      <c r="BG36" s="6">
        <v>4</v>
      </c>
      <c r="BH36" s="6"/>
      <c r="BI36" s="6"/>
      <c r="BJ36" s="15">
        <v>27</v>
      </c>
      <c r="BK36" s="9">
        <v>0.34285714285714292</v>
      </c>
      <c r="BL36" s="9">
        <v>3.5012102762124151E-5</v>
      </c>
      <c r="BM36" s="9">
        <v>5.2111500000000003E-3</v>
      </c>
      <c r="BN36" s="9">
        <v>1.7978052936866956E-3</v>
      </c>
      <c r="BO36" s="6">
        <v>4</v>
      </c>
      <c r="BP36" s="6"/>
      <c r="BQ36" s="6"/>
      <c r="BR36" s="15">
        <v>27</v>
      </c>
      <c r="BS36" s="9">
        <v>0.34285714285714292</v>
      </c>
      <c r="BT36" s="9">
        <v>4.0600012667438026E-5</v>
      </c>
      <c r="BU36" s="9">
        <v>5.0306999999999999E-3</v>
      </c>
      <c r="BV36" s="9">
        <v>2.1451693826626318E-3</v>
      </c>
      <c r="BW36" s="6">
        <v>4</v>
      </c>
      <c r="BX36" s="6"/>
      <c r="BY36" s="6"/>
      <c r="BZ36" s="15">
        <v>27</v>
      </c>
      <c r="CA36" s="9">
        <v>0.34285714285714292</v>
      </c>
      <c r="CB36" s="9">
        <v>3.0435232340942092E-5</v>
      </c>
      <c r="CC36" s="9">
        <v>4.9527299999999998E-3</v>
      </c>
      <c r="CD36" s="9">
        <v>1.7874507583523502E-3</v>
      </c>
      <c r="CE36" s="6">
        <v>4</v>
      </c>
      <c r="CF36" s="6"/>
      <c r="CG36" s="6"/>
      <c r="CH36" s="15">
        <v>27</v>
      </c>
      <c r="CI36" s="9">
        <v>0.34285714285714292</v>
      </c>
      <c r="CJ36" s="9">
        <v>3.0886695354659109E-5</v>
      </c>
      <c r="CK36" s="9">
        <v>4.7728299999999996E-3</v>
      </c>
      <c r="CL36" s="9">
        <v>1.9473830238570676E-3</v>
      </c>
      <c r="CM36" s="6">
        <v>4</v>
      </c>
      <c r="CN36" s="6"/>
      <c r="CO36" s="6"/>
      <c r="CP36" s="15">
        <v>27</v>
      </c>
      <c r="CQ36" s="9">
        <v>0.34285714285714292</v>
      </c>
      <c r="CR36" s="9">
        <v>7.0022294055434572E-5</v>
      </c>
      <c r="CS36" s="9">
        <v>4.5617699999999997E-3</v>
      </c>
      <c r="CT36" s="9">
        <v>4.3619817881401617E-3</v>
      </c>
      <c r="CU36" s="6">
        <v>4</v>
      </c>
      <c r="CV36" s="6"/>
      <c r="CW36" s="6"/>
      <c r="CX36" s="15">
        <v>27</v>
      </c>
      <c r="CY36" s="9">
        <v>0.34285714285714292</v>
      </c>
      <c r="CZ36" s="9">
        <v>4.2716325248244342E-5</v>
      </c>
      <c r="DA36" s="9">
        <v>4.2882399999999996E-3</v>
      </c>
      <c r="DB36" s="9">
        <v>2.8677535089872159E-3</v>
      </c>
      <c r="DC36" s="6">
        <v>4</v>
      </c>
      <c r="DD36" s="6"/>
      <c r="DE36" s="6"/>
      <c r="DF36" s="15">
        <v>27</v>
      </c>
      <c r="DG36" s="9">
        <v>0.34285714285714292</v>
      </c>
      <c r="DH36" s="9">
        <v>4.2899668443572897E-5</v>
      </c>
      <c r="DI36" s="9">
        <v>4.0560199999999996E-3</v>
      </c>
      <c r="DJ36" s="9">
        <v>2.8761445030072836E-3</v>
      </c>
      <c r="DK36" s="6">
        <v>4</v>
      </c>
      <c r="DL36" s="6"/>
      <c r="DM36" s="6"/>
      <c r="DN36" s="15">
        <v>27</v>
      </c>
      <c r="DO36" s="9">
        <v>0.34285714285714292</v>
      </c>
      <c r="DP36" s="9">
        <v>5.9899638060017457E-5</v>
      </c>
      <c r="DQ36" s="9">
        <v>3.7922400000000001E-3</v>
      </c>
      <c r="DR36" s="9">
        <v>3.8452939885268104E-3</v>
      </c>
      <c r="DS36" s="6">
        <v>4</v>
      </c>
      <c r="DT36" s="6"/>
      <c r="DU36" s="6"/>
      <c r="DV36" s="15">
        <v>27</v>
      </c>
      <c r="DW36" s="9">
        <v>0.34285714285714292</v>
      </c>
      <c r="DX36" s="9">
        <v>4.8186957390070321E-5</v>
      </c>
      <c r="DY36" s="9">
        <v>3.5891E-3</v>
      </c>
      <c r="DZ36" s="9">
        <v>3.1587191926588194E-3</v>
      </c>
      <c r="EA36" s="6">
        <v>4</v>
      </c>
      <c r="EB36" s="6"/>
      <c r="EC36" s="6"/>
      <c r="ED36" s="15">
        <v>27</v>
      </c>
      <c r="EE36" s="9">
        <v>0.34285714285714292</v>
      </c>
      <c r="EF36" s="9">
        <v>3.1244613697095496E-5</v>
      </c>
      <c r="EG36" s="9">
        <v>3.4711400000000002E-3</v>
      </c>
      <c r="EH36" s="9">
        <v>2.0541157323516767E-3</v>
      </c>
      <c r="EI36" s="6">
        <v>4</v>
      </c>
      <c r="EJ36" s="6"/>
      <c r="EK36" s="6"/>
      <c r="EL36" s="15">
        <v>27</v>
      </c>
      <c r="EM36" s="9">
        <v>0.34285714285714292</v>
      </c>
      <c r="EN36" s="9">
        <v>5.3186036982817323E-5</v>
      </c>
      <c r="EO36" s="9">
        <v>3.32315E-3</v>
      </c>
      <c r="EP36" s="9">
        <v>3.5862383180267268E-3</v>
      </c>
      <c r="EQ36" s="6">
        <v>4</v>
      </c>
      <c r="ER36" s="6"/>
      <c r="ES36" s="6"/>
      <c r="ET36" s="15">
        <v>27</v>
      </c>
      <c r="EU36" s="9">
        <v>0.34285714285714292</v>
      </c>
      <c r="EV36" s="9">
        <v>2.8262717894720881E-5</v>
      </c>
      <c r="EW36" s="9">
        <v>3.1966099999999999E-3</v>
      </c>
      <c r="EX36" s="9">
        <v>1.8820752379143017E-3</v>
      </c>
      <c r="EY36" s="6">
        <v>4</v>
      </c>
      <c r="EZ36" s="6"/>
      <c r="FA36" s="6"/>
      <c r="FB36" s="15">
        <v>27</v>
      </c>
      <c r="FC36" s="9">
        <v>0.34285714285714292</v>
      </c>
      <c r="FD36" s="9">
        <v>3.121459305426097E-5</v>
      </c>
      <c r="FE36" s="9">
        <v>3.0496299999999998E-3</v>
      </c>
      <c r="FF36" s="9">
        <v>2.1180371853616676E-3</v>
      </c>
      <c r="FG36" s="6">
        <v>4</v>
      </c>
      <c r="FH36" s="6"/>
      <c r="FI36" s="6"/>
      <c r="FJ36" s="15">
        <v>27</v>
      </c>
      <c r="FK36" s="9">
        <v>0.34285714285714292</v>
      </c>
      <c r="FL36" s="9">
        <v>3.8191686391412811E-5</v>
      </c>
      <c r="FM36" s="9">
        <v>2.8294499999999998E-3</v>
      </c>
      <c r="FN36" s="9">
        <v>2.6715740897656276E-3</v>
      </c>
      <c r="FO36" s="6">
        <v>4</v>
      </c>
      <c r="FP36" s="6"/>
      <c r="FQ36" s="6"/>
      <c r="FR36" s="15">
        <v>27</v>
      </c>
      <c r="FS36" s="9">
        <v>0.34285714285714292</v>
      </c>
      <c r="FT36" s="9">
        <v>2.1080747289957746E-5</v>
      </c>
      <c r="FU36" s="9">
        <v>2.8220200000000002E-3</v>
      </c>
      <c r="FV36" s="9">
        <v>1.4270556536488388E-3</v>
      </c>
      <c r="FW36" s="6">
        <v>4</v>
      </c>
      <c r="FX36" s="6"/>
      <c r="FY36" s="6"/>
      <c r="FZ36" s="15">
        <v>27</v>
      </c>
      <c r="GA36" s="9">
        <v>0.34285714285714292</v>
      </c>
      <c r="GB36" s="9">
        <v>2.0179457314958313E-5</v>
      </c>
      <c r="GC36" s="9">
        <v>2.6696799999999998E-3</v>
      </c>
      <c r="GD36" s="9">
        <v>1.3978268938456104E-3</v>
      </c>
      <c r="GE36" s="6">
        <v>4</v>
      </c>
      <c r="GF36" s="6"/>
      <c r="GG36" s="6"/>
      <c r="GH36" s="15">
        <v>27</v>
      </c>
      <c r="GI36" s="9">
        <v>0.34285714285714292</v>
      </c>
      <c r="GJ36" s="9">
        <v>9.1536989020829107E-6</v>
      </c>
      <c r="GK36" s="9">
        <v>2.5779599999999998E-3</v>
      </c>
      <c r="GL36" s="9">
        <v>6.2644693132366544E-4</v>
      </c>
      <c r="GM36" s="6">
        <v>4</v>
      </c>
      <c r="GN36" s="6"/>
      <c r="GO36" s="6"/>
      <c r="GP36" s="15">
        <v>27</v>
      </c>
      <c r="GQ36" s="9">
        <v>0.34285714285714292</v>
      </c>
      <c r="GR36" s="9">
        <v>5.2065895483163152E-6</v>
      </c>
      <c r="GS36" s="9">
        <v>2.5039799999999998E-3</v>
      </c>
      <c r="GT36" s="9">
        <v>3.5711927248723458E-4</v>
      </c>
      <c r="GU36" s="6">
        <v>4</v>
      </c>
      <c r="GV36" s="6"/>
      <c r="GW36" s="6"/>
      <c r="GX36" s="15">
        <v>27</v>
      </c>
      <c r="GY36" s="9">
        <v>0.34285714285714292</v>
      </c>
      <c r="GZ36" s="9">
        <v>6.9989161446548625E-6</v>
      </c>
      <c r="HA36" s="9">
        <v>2.4107600000000001E-3</v>
      </c>
      <c r="HB36" s="9">
        <v>4.8263013402827937E-4</v>
      </c>
      <c r="HC36" s="6">
        <v>4</v>
      </c>
      <c r="HD36" s="6"/>
      <c r="HE36" s="6"/>
      <c r="HF36" s="15">
        <v>27</v>
      </c>
      <c r="HG36" s="9">
        <v>0.34285714285714292</v>
      </c>
      <c r="HH36" s="9">
        <v>8.1510220023733971E-6</v>
      </c>
      <c r="HI36" s="9">
        <v>2.40413E-3</v>
      </c>
      <c r="HJ36" s="9">
        <v>5.4717541907290366E-4</v>
      </c>
      <c r="HK36" s="6">
        <v>4</v>
      </c>
      <c r="HL36" s="6"/>
      <c r="HM36" s="6"/>
      <c r="HN36" s="15">
        <v>27</v>
      </c>
      <c r="HO36" s="9">
        <v>0.34285714285714292</v>
      </c>
      <c r="HP36" s="9">
        <v>5.2876764381786711E-6</v>
      </c>
      <c r="HQ36" s="9">
        <v>2.3312799999999998E-3</v>
      </c>
      <c r="HR36" s="9">
        <v>3.5991227052139716E-4</v>
      </c>
      <c r="HS36" s="6">
        <v>4</v>
      </c>
      <c r="HT36" s="6"/>
      <c r="HU36" s="6"/>
      <c r="HV36" s="15">
        <v>27</v>
      </c>
      <c r="HW36" s="9">
        <v>0.34285714285714292</v>
      </c>
      <c r="HX36" s="9">
        <v>8.4433253523236333E-6</v>
      </c>
      <c r="HY36" s="9">
        <v>2.26187E-3</v>
      </c>
      <c r="HZ36" s="9">
        <v>5.7166516095558139E-4</v>
      </c>
      <c r="IA36" s="6">
        <v>4</v>
      </c>
      <c r="IB36" s="6"/>
      <c r="IC36" s="6"/>
      <c r="ID36" s="15">
        <v>27</v>
      </c>
      <c r="IE36" s="9">
        <v>0.34285714285714292</v>
      </c>
      <c r="IF36" s="9">
        <v>3.5837294651621333E-6</v>
      </c>
      <c r="IG36" s="9">
        <v>2.2720800000000001E-3</v>
      </c>
      <c r="IH36" s="9">
        <v>2.3585331798303268E-4</v>
      </c>
      <c r="II36" s="6">
        <v>4</v>
      </c>
      <c r="IJ36" s="6"/>
      <c r="IK36" s="6"/>
      <c r="IL36" s="15">
        <v>27</v>
      </c>
      <c r="IM36" s="9">
        <v>0.34285714285714292</v>
      </c>
      <c r="IN36" s="9">
        <v>3.0555361048317545E-6</v>
      </c>
      <c r="IO36" s="9">
        <v>2.25158E-3</v>
      </c>
      <c r="IP36" s="9">
        <v>2.0147939332644272E-4</v>
      </c>
      <c r="IQ36" s="6">
        <v>4</v>
      </c>
    </row>
    <row r="37" spans="1:251">
      <c r="A37" s="6"/>
      <c r="B37" s="6"/>
      <c r="C37" s="15">
        <f t="shared" si="2"/>
        <v>28</v>
      </c>
      <c r="D37" s="9">
        <f t="shared" si="7"/>
        <v>0.3714285714285715</v>
      </c>
      <c r="E37" s="9" cm="1">
        <f t="array" ref="E37">VLOOKUP($B$15,'qx Malaria'!$B$32:$I$61,(H37),FALSE)/(1-'qx(1) cambodia'!D37*INDEX($A$8:$B$13,H37,2))</f>
        <v>7.0657907215196817E-5</v>
      </c>
      <c r="F37" s="9">
        <f>'Life Table'!D8840</f>
        <v>8.1256699999999998E-3</v>
      </c>
      <c r="G37" s="9">
        <f t="shared" si="6"/>
        <v>2.4710554285359118E-3</v>
      </c>
      <c r="H37" s="6">
        <f t="shared" si="0"/>
        <v>4</v>
      </c>
      <c r="I37" s="6"/>
      <c r="J37" s="6"/>
      <c r="L37" s="6"/>
      <c r="M37" s="6"/>
      <c r="N37" s="15">
        <v>28</v>
      </c>
      <c r="O37" s="9">
        <v>0.3714285714285715</v>
      </c>
      <c r="P37" s="9">
        <v>6.0426523582531986E-5</v>
      </c>
      <c r="Q37" s="9">
        <v>5.9669199999999997E-3</v>
      </c>
      <c r="R37" s="9">
        <v>3.4862506747279434E-3</v>
      </c>
      <c r="S37" s="6">
        <v>4</v>
      </c>
      <c r="T37" s="6"/>
      <c r="U37" s="6"/>
      <c r="V37" s="15">
        <v>28</v>
      </c>
      <c r="W37" s="9">
        <v>0.3714285714285715</v>
      </c>
      <c r="X37" s="9">
        <v>4.7377433752914802E-5</v>
      </c>
      <c r="Y37" s="9">
        <v>5.6489899999999996E-3</v>
      </c>
      <c r="Z37" s="9">
        <v>2.610544013545484E-3</v>
      </c>
      <c r="AA37" s="6">
        <v>4</v>
      </c>
      <c r="AB37" s="6"/>
      <c r="AC37" s="6"/>
      <c r="AD37" s="15">
        <v>28</v>
      </c>
      <c r="AE37" s="9">
        <v>0.3714285714285715</v>
      </c>
      <c r="AF37" s="9">
        <v>4.2701385178053085E-5</v>
      </c>
      <c r="AG37" s="9">
        <v>5.5359099999999998E-3</v>
      </c>
      <c r="AH37" s="9">
        <v>2.5782500247941691E-3</v>
      </c>
      <c r="AI37" s="6">
        <v>4</v>
      </c>
      <c r="AJ37" s="6"/>
      <c r="AK37" s="6"/>
      <c r="AL37" s="15">
        <v>28</v>
      </c>
      <c r="AM37" s="9">
        <v>0.3714285714285715</v>
      </c>
      <c r="AN37" s="9">
        <v>4.9082461381510893E-5</v>
      </c>
      <c r="AO37" s="9">
        <v>5.5199100000000003E-3</v>
      </c>
      <c r="AP37" s="9">
        <v>3.2105616598386735E-3</v>
      </c>
      <c r="AQ37" s="6">
        <v>4</v>
      </c>
      <c r="AR37" s="6"/>
      <c r="AS37" s="6"/>
      <c r="AT37" s="15">
        <v>28</v>
      </c>
      <c r="AU37" s="9">
        <v>0.3714285714285715</v>
      </c>
      <c r="AV37" s="9">
        <v>4.2773036418554186E-5</v>
      </c>
      <c r="AW37" s="9">
        <v>5.4497E-3</v>
      </c>
      <c r="AX37" s="9">
        <v>2.6544336900605151E-3</v>
      </c>
      <c r="AY37" s="6">
        <v>4</v>
      </c>
      <c r="AZ37" s="6"/>
      <c r="BA37" s="6"/>
      <c r="BB37" s="15">
        <v>28</v>
      </c>
      <c r="BC37" s="9">
        <v>0.3714285714285715</v>
      </c>
      <c r="BD37" s="9">
        <v>3.7118310750527238E-5</v>
      </c>
      <c r="BE37" s="9">
        <v>5.3208099999999996E-3</v>
      </c>
      <c r="BF37" s="9">
        <v>1.8814497484471117E-3</v>
      </c>
      <c r="BG37" s="6">
        <v>4</v>
      </c>
      <c r="BH37" s="6"/>
      <c r="BI37" s="6"/>
      <c r="BJ37" s="15">
        <v>28</v>
      </c>
      <c r="BK37" s="9">
        <v>0.3714285714285715</v>
      </c>
      <c r="BL37" s="9">
        <v>3.5309317532498515E-5</v>
      </c>
      <c r="BM37" s="9">
        <v>5.2949599999999996E-3</v>
      </c>
      <c r="BN37" s="9">
        <v>1.7843690202562412E-3</v>
      </c>
      <c r="BO37" s="6">
        <v>4</v>
      </c>
      <c r="BP37" s="6"/>
      <c r="BQ37" s="6"/>
      <c r="BR37" s="15">
        <v>28</v>
      </c>
      <c r="BS37" s="9">
        <v>0.3714285714285715</v>
      </c>
      <c r="BT37" s="9">
        <v>4.0942122814332409E-5</v>
      </c>
      <c r="BU37" s="9">
        <v>5.1153500000000003E-3</v>
      </c>
      <c r="BV37" s="9">
        <v>2.1274474564359344E-3</v>
      </c>
      <c r="BW37" s="6">
        <v>4</v>
      </c>
      <c r="BX37" s="6"/>
      <c r="BY37" s="6"/>
      <c r="BZ37" s="15">
        <v>28</v>
      </c>
      <c r="CA37" s="9">
        <v>0.3714285714285715</v>
      </c>
      <c r="CB37" s="9">
        <v>3.0718805061740423E-5</v>
      </c>
      <c r="CC37" s="9">
        <v>5.0377800000000004E-3</v>
      </c>
      <c r="CD37" s="9">
        <v>1.7736472011468222E-3</v>
      </c>
      <c r="CE37" s="6">
        <v>4</v>
      </c>
      <c r="CF37" s="6"/>
      <c r="CG37" s="6"/>
      <c r="CH37" s="15">
        <v>28</v>
      </c>
      <c r="CI37" s="9">
        <v>0.3714285714285715</v>
      </c>
      <c r="CJ37" s="9">
        <v>3.1185670174991769E-5</v>
      </c>
      <c r="CK37" s="9">
        <v>4.8563800000000004E-3</v>
      </c>
      <c r="CL37" s="9">
        <v>1.9324057476922808E-3</v>
      </c>
      <c r="CM37" s="6">
        <v>4</v>
      </c>
      <c r="CN37" s="6"/>
      <c r="CO37" s="6"/>
      <c r="CP37" s="15">
        <v>28</v>
      </c>
      <c r="CQ37" s="9">
        <v>0.3714285714285715</v>
      </c>
      <c r="CR37" s="9">
        <v>7.0657907215196817E-5</v>
      </c>
      <c r="CS37" s="9">
        <v>4.6431399999999996E-3</v>
      </c>
      <c r="CT37" s="9">
        <v>4.3244401340453665E-3</v>
      </c>
      <c r="CU37" s="6">
        <v>4</v>
      </c>
      <c r="CV37" s="6"/>
      <c r="CW37" s="6"/>
      <c r="CX37" s="15">
        <v>28</v>
      </c>
      <c r="CY37" s="9">
        <v>0.3714285714285715</v>
      </c>
      <c r="CZ37" s="9">
        <v>4.3109755443748935E-5</v>
      </c>
      <c r="DA37" s="9">
        <v>4.3651599999999999E-3</v>
      </c>
      <c r="DB37" s="9">
        <v>2.8431672701258377E-3</v>
      </c>
      <c r="DC37" s="6">
        <v>4</v>
      </c>
      <c r="DD37" s="6"/>
      <c r="DE37" s="6"/>
      <c r="DF37" s="15">
        <v>28</v>
      </c>
      <c r="DG37" s="9">
        <v>0.3714285714285715</v>
      </c>
      <c r="DH37" s="9">
        <v>4.327042109523252E-5</v>
      </c>
      <c r="DI37" s="9">
        <v>4.1285999999999996E-3</v>
      </c>
      <c r="DJ37" s="9">
        <v>2.850002018436834E-3</v>
      </c>
      <c r="DK37" s="6">
        <v>4</v>
      </c>
      <c r="DL37" s="6"/>
      <c r="DM37" s="6"/>
      <c r="DN37" s="15">
        <v>28</v>
      </c>
      <c r="DO37" s="9">
        <v>0.3714285714285715</v>
      </c>
      <c r="DP37" s="9">
        <v>6.0357693037744168E-5</v>
      </c>
      <c r="DQ37" s="9">
        <v>3.8593999999999998E-3</v>
      </c>
      <c r="DR37" s="9">
        <v>3.8072728786269247E-3</v>
      </c>
      <c r="DS37" s="6">
        <v>4</v>
      </c>
      <c r="DT37" s="6"/>
      <c r="DU37" s="6"/>
      <c r="DV37" s="15">
        <v>28</v>
      </c>
      <c r="DW37" s="9">
        <v>0.3714285714285715</v>
      </c>
      <c r="DX37" s="9">
        <v>4.8541886366633033E-5</v>
      </c>
      <c r="DY37" s="9">
        <v>3.65505E-3</v>
      </c>
      <c r="DZ37" s="9">
        <v>3.1245710167525052E-3</v>
      </c>
      <c r="EA37" s="6">
        <v>4</v>
      </c>
      <c r="EB37" s="6"/>
      <c r="EC37" s="6"/>
      <c r="ED37" s="15">
        <v>28</v>
      </c>
      <c r="EE37" s="9">
        <v>0.3714285714285715</v>
      </c>
      <c r="EF37" s="9">
        <v>3.1467198023768297E-5</v>
      </c>
      <c r="EG37" s="9">
        <v>3.53945E-3</v>
      </c>
      <c r="EH37" s="9">
        <v>2.028823053383793E-3</v>
      </c>
      <c r="EI37" s="6">
        <v>4</v>
      </c>
      <c r="EJ37" s="6"/>
      <c r="EK37" s="6"/>
      <c r="EL37" s="15">
        <v>28</v>
      </c>
      <c r="EM37" s="9">
        <v>0.3714285714285715</v>
      </c>
      <c r="EN37" s="9">
        <v>5.3557452002484014E-5</v>
      </c>
      <c r="EO37" s="9">
        <v>3.3898299999999999E-3</v>
      </c>
      <c r="EP37" s="9">
        <v>3.5402460637790172E-3</v>
      </c>
      <c r="EQ37" s="6">
        <v>4</v>
      </c>
      <c r="ER37" s="6"/>
      <c r="ES37" s="6"/>
      <c r="ET37" s="15">
        <v>28</v>
      </c>
      <c r="EU37" s="9">
        <v>0.3714285714285715</v>
      </c>
      <c r="EV37" s="9">
        <v>2.8449368727954546E-5</v>
      </c>
      <c r="EW37" s="9">
        <v>3.2595900000000001E-3</v>
      </c>
      <c r="EX37" s="9">
        <v>1.8579001436095932E-3</v>
      </c>
      <c r="EY37" s="6">
        <v>4</v>
      </c>
      <c r="EZ37" s="6"/>
      <c r="FA37" s="6"/>
      <c r="FB37" s="15">
        <v>28</v>
      </c>
      <c r="FC37" s="9">
        <v>0.3714285714285715</v>
      </c>
      <c r="FD37" s="9">
        <v>3.1414507855698489E-5</v>
      </c>
      <c r="FE37" s="9">
        <v>3.1088600000000002E-3</v>
      </c>
      <c r="FF37" s="9">
        <v>2.0909909333435401E-3</v>
      </c>
      <c r="FG37" s="6">
        <v>4</v>
      </c>
      <c r="FH37" s="6"/>
      <c r="FI37" s="6"/>
      <c r="FJ37" s="15">
        <v>28</v>
      </c>
      <c r="FK37" s="9">
        <v>0.3714285714285715</v>
      </c>
      <c r="FL37" s="9">
        <v>3.8424797403876338E-5</v>
      </c>
      <c r="FM37" s="9">
        <v>2.8829300000000001E-3</v>
      </c>
      <c r="FN37" s="9">
        <v>2.6380188834508865E-3</v>
      </c>
      <c r="FO37" s="6">
        <v>4</v>
      </c>
      <c r="FP37" s="6"/>
      <c r="FQ37" s="6"/>
      <c r="FR37" s="15">
        <v>28</v>
      </c>
      <c r="FS37" s="9">
        <v>0.3714285714285715</v>
      </c>
      <c r="FT37" s="9">
        <v>2.120459750373919E-5</v>
      </c>
      <c r="FU37" s="9">
        <v>2.8769300000000002E-3</v>
      </c>
      <c r="FV37" s="9">
        <v>1.4080424039319586E-3</v>
      </c>
      <c r="FW37" s="6">
        <v>4</v>
      </c>
      <c r="FX37" s="6"/>
      <c r="FY37" s="6"/>
      <c r="FZ37" s="15">
        <v>28</v>
      </c>
      <c r="GA37" s="9">
        <v>0.3714285714285715</v>
      </c>
      <c r="GB37" s="9">
        <v>2.0293942469907459E-5</v>
      </c>
      <c r="GC37" s="9">
        <v>2.7208499999999999E-3</v>
      </c>
      <c r="GD37" s="9">
        <v>1.3793197105192267E-3</v>
      </c>
      <c r="GE37" s="6">
        <v>4</v>
      </c>
      <c r="GF37" s="6"/>
      <c r="GG37" s="6"/>
      <c r="GH37" s="15">
        <v>28</v>
      </c>
      <c r="GI37" s="9">
        <v>0.3714285714285715</v>
      </c>
      <c r="GJ37" s="9">
        <v>9.2030761614470456E-6</v>
      </c>
      <c r="GK37" s="9">
        <v>2.6294199999999999E-3</v>
      </c>
      <c r="GL37" s="9">
        <v>6.1749990055269782E-4</v>
      </c>
      <c r="GM37" s="6">
        <v>4</v>
      </c>
      <c r="GN37" s="6"/>
      <c r="GO37" s="6"/>
      <c r="GP37" s="15">
        <v>28</v>
      </c>
      <c r="GQ37" s="9">
        <v>0.3714285714285715</v>
      </c>
      <c r="GR37" s="9">
        <v>5.2338795614230953E-6</v>
      </c>
      <c r="GS37" s="9">
        <v>2.5533499999999998E-3</v>
      </c>
      <c r="GT37" s="9">
        <v>3.5204986058461199E-4</v>
      </c>
      <c r="GU37" s="6">
        <v>4</v>
      </c>
      <c r="GV37" s="6"/>
      <c r="GW37" s="6"/>
      <c r="GX37" s="15">
        <v>28</v>
      </c>
      <c r="GY37" s="9">
        <v>0.3714285714285715</v>
      </c>
      <c r="GZ37" s="9">
        <v>7.0343468837842082E-6</v>
      </c>
      <c r="HA37" s="9">
        <v>2.4600799999999999E-3</v>
      </c>
      <c r="HB37" s="9">
        <v>4.7534854815375801E-4</v>
      </c>
      <c r="HC37" s="6">
        <v>4</v>
      </c>
      <c r="HD37" s="6"/>
      <c r="HE37" s="6"/>
      <c r="HF37" s="15">
        <v>28</v>
      </c>
      <c r="HG37" s="9">
        <v>0.3714285714285715</v>
      </c>
      <c r="HH37" s="9">
        <v>8.1910038525794425E-6</v>
      </c>
      <c r="HI37" s="9">
        <v>2.4543099999999999E-3</v>
      </c>
      <c r="HJ37" s="9">
        <v>5.3861714667354302E-4</v>
      </c>
      <c r="HK37" s="6">
        <v>4</v>
      </c>
      <c r="HL37" s="6"/>
      <c r="HM37" s="6"/>
      <c r="HN37" s="15">
        <v>28</v>
      </c>
      <c r="HO37" s="9">
        <v>0.3714285714285715</v>
      </c>
      <c r="HP37" s="9">
        <v>5.3131509103351881E-6</v>
      </c>
      <c r="HQ37" s="9">
        <v>2.3793400000000002E-3</v>
      </c>
      <c r="HR37" s="9">
        <v>3.5434137397285831E-4</v>
      </c>
      <c r="HS37" s="6">
        <v>4</v>
      </c>
      <c r="HT37" s="6"/>
      <c r="HU37" s="6"/>
      <c r="HV37" s="15">
        <v>28</v>
      </c>
      <c r="HW37" s="9">
        <v>0.3714285714285715</v>
      </c>
      <c r="HX37" s="9">
        <v>8.4824972908658987E-6</v>
      </c>
      <c r="HY37" s="9">
        <v>2.3099499999999999E-3</v>
      </c>
      <c r="HZ37" s="9">
        <v>5.6236332722175053E-4</v>
      </c>
      <c r="IA37" s="6">
        <v>4</v>
      </c>
      <c r="IB37" s="6"/>
      <c r="IC37" s="6"/>
      <c r="ID37" s="15">
        <v>28</v>
      </c>
      <c r="IE37" s="9">
        <v>0.3714285714285715</v>
      </c>
      <c r="IF37" s="9">
        <v>3.5999406211656186E-6</v>
      </c>
      <c r="IG37" s="9">
        <v>2.3204499999999999E-3</v>
      </c>
      <c r="IH37" s="9">
        <v>2.3198158648924701E-4</v>
      </c>
      <c r="II37" s="6">
        <v>4</v>
      </c>
      <c r="IJ37" s="6"/>
      <c r="IK37" s="6"/>
      <c r="IL37" s="15">
        <v>28</v>
      </c>
      <c r="IM37" s="9">
        <v>0.3714285714285715</v>
      </c>
      <c r="IN37" s="9">
        <v>3.0692539151392368E-6</v>
      </c>
      <c r="IO37" s="9">
        <v>2.2999399999999999E-3</v>
      </c>
      <c r="IP37" s="9">
        <v>1.9812848060495527E-4</v>
      </c>
      <c r="IQ37" s="6">
        <v>4</v>
      </c>
    </row>
    <row r="38" spans="1:251">
      <c r="A38" s="6"/>
      <c r="B38" s="6"/>
      <c r="C38" s="15">
        <f t="shared" si="2"/>
        <v>29</v>
      </c>
      <c r="D38" s="9">
        <f t="shared" si="7"/>
        <v>0.40000000000000008</v>
      </c>
      <c r="E38" s="9" cm="1">
        <f t="array" ref="E38">VLOOKUP($B$15,'qx Malaria'!$B$32:$I$61,(H38),FALSE)/(1-'qx(1) cambodia'!D38*INDEX($A$8:$B$13,H38,2))</f>
        <v>7.1305165378975619E-5</v>
      </c>
      <c r="F38" s="9">
        <f>'Life Table'!D8841</f>
        <v>8.2881900000000008E-3</v>
      </c>
      <c r="G38" s="9">
        <f t="shared" si="6"/>
        <v>2.4447935493079938E-3</v>
      </c>
      <c r="H38" s="6">
        <f t="shared" si="0"/>
        <v>4</v>
      </c>
      <c r="I38" s="6"/>
      <c r="J38" s="6"/>
      <c r="L38" s="6"/>
      <c r="M38" s="6"/>
      <c r="N38" s="15">
        <v>29</v>
      </c>
      <c r="O38" s="9">
        <v>0.40000000000000008</v>
      </c>
      <c r="P38" s="9">
        <v>6.1115784345944449E-5</v>
      </c>
      <c r="Q38" s="9">
        <v>6.0583199999999999E-3</v>
      </c>
      <c r="R38" s="9">
        <v>3.4728209907798086E-3</v>
      </c>
      <c r="S38" s="6">
        <v>4</v>
      </c>
      <c r="T38" s="6"/>
      <c r="U38" s="6"/>
      <c r="V38" s="15">
        <v>29</v>
      </c>
      <c r="W38" s="9">
        <v>0.40000000000000008</v>
      </c>
      <c r="X38" s="9">
        <v>4.7858694684872515E-5</v>
      </c>
      <c r="Y38" s="9">
        <v>5.7499099999999996E-3</v>
      </c>
      <c r="Z38" s="9">
        <v>2.5907773708077645E-3</v>
      </c>
      <c r="AA38" s="6">
        <v>4</v>
      </c>
      <c r="AB38" s="6"/>
      <c r="AC38" s="6"/>
      <c r="AD38" s="15">
        <v>29</v>
      </c>
      <c r="AE38" s="9">
        <v>0.40000000000000008</v>
      </c>
      <c r="AF38" s="9">
        <v>4.317212159418745E-5</v>
      </c>
      <c r="AG38" s="9">
        <v>5.6376400000000002E-3</v>
      </c>
      <c r="AH38" s="9">
        <v>2.5596355896205891E-3</v>
      </c>
      <c r="AI38" s="6">
        <v>4</v>
      </c>
      <c r="AJ38" s="6"/>
      <c r="AK38" s="6"/>
      <c r="AL38" s="15">
        <v>29</v>
      </c>
      <c r="AM38" s="9">
        <v>0.40000000000000008</v>
      </c>
      <c r="AN38" s="9">
        <v>4.9674278613415365E-5</v>
      </c>
      <c r="AO38" s="9">
        <v>5.6185899999999997E-3</v>
      </c>
      <c r="AP38" s="9">
        <v>3.192205968675131E-3</v>
      </c>
      <c r="AQ38" s="6">
        <v>4</v>
      </c>
      <c r="AR38" s="6"/>
      <c r="AS38" s="6"/>
      <c r="AT38" s="15">
        <v>29</v>
      </c>
      <c r="AU38" s="9">
        <v>0.40000000000000008</v>
      </c>
      <c r="AV38" s="9">
        <v>4.3251006873241684E-5</v>
      </c>
      <c r="AW38" s="9">
        <v>5.5484799999999997E-3</v>
      </c>
      <c r="AX38" s="9">
        <v>2.6363106982640661E-3</v>
      </c>
      <c r="AY38" s="6">
        <v>4</v>
      </c>
      <c r="AZ38" s="6"/>
      <c r="BA38" s="6"/>
      <c r="BB38" s="15">
        <v>29</v>
      </c>
      <c r="BC38" s="9">
        <v>0.40000000000000008</v>
      </c>
      <c r="BD38" s="9">
        <v>3.7438922329026023E-5</v>
      </c>
      <c r="BE38" s="9">
        <v>5.4176900000000002E-3</v>
      </c>
      <c r="BF38" s="9">
        <v>1.8637658896254784E-3</v>
      </c>
      <c r="BG38" s="6">
        <v>4</v>
      </c>
      <c r="BH38" s="6"/>
      <c r="BI38" s="6"/>
      <c r="BJ38" s="15">
        <v>29</v>
      </c>
      <c r="BK38" s="9">
        <v>0.40000000000000008</v>
      </c>
      <c r="BL38" s="9">
        <v>3.5611621567153353E-5</v>
      </c>
      <c r="BM38" s="9">
        <v>5.3901000000000001E-3</v>
      </c>
      <c r="BN38" s="9">
        <v>1.7678807290928526E-3</v>
      </c>
      <c r="BO38" s="6">
        <v>4</v>
      </c>
      <c r="BP38" s="6"/>
      <c r="BQ38" s="6"/>
      <c r="BR38" s="15">
        <v>29</v>
      </c>
      <c r="BS38" s="9">
        <v>0.40000000000000008</v>
      </c>
      <c r="BT38" s="9">
        <v>4.1290047439641231E-5</v>
      </c>
      <c r="BU38" s="9">
        <v>5.2112399999999998E-3</v>
      </c>
      <c r="BV38" s="9">
        <v>2.106047428079127E-3</v>
      </c>
      <c r="BW38" s="6">
        <v>4</v>
      </c>
      <c r="BX38" s="6"/>
      <c r="BY38" s="6"/>
      <c r="BZ38" s="15">
        <v>29</v>
      </c>
      <c r="CA38" s="9">
        <v>0.40000000000000008</v>
      </c>
      <c r="CB38" s="9">
        <v>3.10077117169884E-5</v>
      </c>
      <c r="CC38" s="9">
        <v>5.1345399999999999E-3</v>
      </c>
      <c r="CD38" s="9">
        <v>1.7565895469644776E-3</v>
      </c>
      <c r="CE38" s="6">
        <v>4</v>
      </c>
      <c r="CF38" s="6"/>
      <c r="CG38" s="6"/>
      <c r="CH38" s="15">
        <v>29</v>
      </c>
      <c r="CI38" s="9">
        <v>0.40000000000000008</v>
      </c>
      <c r="CJ38" s="9">
        <v>3.1490489559197223E-5</v>
      </c>
      <c r="CK38" s="9">
        <v>4.9518499999999998E-3</v>
      </c>
      <c r="CL38" s="9">
        <v>1.9136734549699719E-3</v>
      </c>
      <c r="CM38" s="6">
        <v>4</v>
      </c>
      <c r="CN38" s="6"/>
      <c r="CO38" s="6"/>
      <c r="CP38" s="15">
        <v>29</v>
      </c>
      <c r="CQ38" s="9">
        <v>0.40000000000000008</v>
      </c>
      <c r="CR38" s="9">
        <v>7.1305165378975619E-5</v>
      </c>
      <c r="CS38" s="9">
        <v>4.7350500000000002E-3</v>
      </c>
      <c r="CT38" s="9">
        <v>4.2793451911677851E-3</v>
      </c>
      <c r="CU38" s="6">
        <v>4</v>
      </c>
      <c r="CV38" s="6"/>
      <c r="CW38" s="6"/>
      <c r="CX38" s="15">
        <v>29</v>
      </c>
      <c r="CY38" s="9">
        <v>0.40000000000000008</v>
      </c>
      <c r="CZ38" s="9">
        <v>4.3510500229549943E-5</v>
      </c>
      <c r="DA38" s="9">
        <v>4.4523200000000001E-3</v>
      </c>
      <c r="DB38" s="9">
        <v>2.813420997114954E-3</v>
      </c>
      <c r="DC38" s="6">
        <v>4</v>
      </c>
      <c r="DD38" s="6"/>
      <c r="DE38" s="6"/>
      <c r="DF38" s="15">
        <v>29</v>
      </c>
      <c r="DG38" s="9">
        <v>0.40000000000000008</v>
      </c>
      <c r="DH38" s="9">
        <v>4.3647637938426454E-5</v>
      </c>
      <c r="DI38" s="9">
        <v>4.2109900000000004E-3</v>
      </c>
      <c r="DJ38" s="9">
        <v>2.8185996276567059E-3</v>
      </c>
      <c r="DK38" s="6">
        <v>4</v>
      </c>
      <c r="DL38" s="6"/>
      <c r="DM38" s="6"/>
      <c r="DN38" s="15">
        <v>29</v>
      </c>
      <c r="DO38" s="9">
        <v>0.40000000000000008</v>
      </c>
      <c r="DP38" s="9">
        <v>6.0822807530098191E-5</v>
      </c>
      <c r="DQ38" s="9">
        <v>3.9358600000000002E-3</v>
      </c>
      <c r="DR38" s="9">
        <v>3.7620796535561434E-3</v>
      </c>
      <c r="DS38" s="6">
        <v>4</v>
      </c>
      <c r="DT38" s="6"/>
      <c r="DU38" s="6"/>
      <c r="DV38" s="15">
        <v>29</v>
      </c>
      <c r="DW38" s="9">
        <v>0.40000000000000008</v>
      </c>
      <c r="DX38" s="9">
        <v>4.8902082716651657E-5</v>
      </c>
      <c r="DY38" s="9">
        <v>3.7273499999999999E-3</v>
      </c>
      <c r="DZ38" s="9">
        <v>3.0866988052179549E-3</v>
      </c>
      <c r="EA38" s="6">
        <v>4</v>
      </c>
      <c r="EB38" s="6"/>
      <c r="EC38" s="6"/>
      <c r="ED38" s="15">
        <v>29</v>
      </c>
      <c r="EE38" s="9">
        <v>0.40000000000000008</v>
      </c>
      <c r="EF38" s="9">
        <v>3.1692976453695198E-5</v>
      </c>
      <c r="EG38" s="9">
        <v>3.60963E-3</v>
      </c>
      <c r="EH38" s="9">
        <v>2.0036516579920922E-3</v>
      </c>
      <c r="EI38" s="6">
        <v>4</v>
      </c>
      <c r="EJ38" s="6"/>
      <c r="EK38" s="6"/>
      <c r="EL38" s="15">
        <v>29</v>
      </c>
      <c r="EM38" s="9">
        <v>0.40000000000000008</v>
      </c>
      <c r="EN38" s="9">
        <v>5.3934090920825213E-5</v>
      </c>
      <c r="EO38" s="9">
        <v>3.4603199999999998E-3</v>
      </c>
      <c r="EP38" s="9">
        <v>3.4925172533358246E-3</v>
      </c>
      <c r="EQ38" s="6">
        <v>4</v>
      </c>
      <c r="ER38" s="6"/>
      <c r="ES38" s="6"/>
      <c r="ET38" s="15">
        <v>29</v>
      </c>
      <c r="EU38" s="9">
        <v>0.40000000000000008</v>
      </c>
      <c r="EV38" s="9">
        <v>2.863850128581656E-5</v>
      </c>
      <c r="EW38" s="9">
        <v>3.3281999999999999E-3</v>
      </c>
      <c r="EX38" s="9">
        <v>1.8316967773996154E-3</v>
      </c>
      <c r="EY38" s="6">
        <v>4</v>
      </c>
      <c r="EZ38" s="6"/>
      <c r="FA38" s="6"/>
      <c r="FB38" s="15">
        <v>29</v>
      </c>
      <c r="FC38" s="9">
        <v>0.40000000000000008</v>
      </c>
      <c r="FD38" s="9">
        <v>3.1616999883796755E-5</v>
      </c>
      <c r="FE38" s="9">
        <v>3.1725600000000001E-3</v>
      </c>
      <c r="FF38" s="9">
        <v>2.0622146498385807E-3</v>
      </c>
      <c r="FG38" s="6">
        <v>4</v>
      </c>
      <c r="FH38" s="6"/>
      <c r="FI38" s="6"/>
      <c r="FJ38" s="15">
        <v>29</v>
      </c>
      <c r="FK38" s="9">
        <v>0.40000000000000008</v>
      </c>
      <c r="FL38" s="9">
        <v>3.8660771576697667E-5</v>
      </c>
      <c r="FM38" s="9">
        <v>2.9402299999999998E-3</v>
      </c>
      <c r="FN38" s="9">
        <v>2.6024933225442127E-3</v>
      </c>
      <c r="FO38" s="6">
        <v>4</v>
      </c>
      <c r="FP38" s="6"/>
      <c r="FQ38" s="6"/>
      <c r="FR38" s="15">
        <v>29</v>
      </c>
      <c r="FS38" s="9">
        <v>0.40000000000000008</v>
      </c>
      <c r="FT38" s="9">
        <v>2.1329911567383323E-5</v>
      </c>
      <c r="FU38" s="9">
        <v>2.9340899999999999E-3</v>
      </c>
      <c r="FV38" s="9">
        <v>1.388770936971363E-3</v>
      </c>
      <c r="FW38" s="6">
        <v>4</v>
      </c>
      <c r="FX38" s="6"/>
      <c r="FY38" s="6"/>
      <c r="FZ38" s="15">
        <v>29</v>
      </c>
      <c r="GA38" s="9">
        <v>0.40000000000000008</v>
      </c>
      <c r="GB38" s="9">
        <v>2.0409734065812436E-5</v>
      </c>
      <c r="GC38" s="9">
        <v>2.7745000000000001E-3</v>
      </c>
      <c r="GD38" s="9">
        <v>1.3603658909825528E-3</v>
      </c>
      <c r="GE38" s="6">
        <v>4</v>
      </c>
      <c r="GF38" s="6"/>
      <c r="GG38" s="6"/>
      <c r="GH38" s="15">
        <v>29</v>
      </c>
      <c r="GI38" s="9">
        <v>0.40000000000000008</v>
      </c>
      <c r="GJ38" s="9">
        <v>9.2529890156282331E-6</v>
      </c>
      <c r="GK38" s="9">
        <v>2.6826200000000001E-3</v>
      </c>
      <c r="GL38" s="9">
        <v>6.0853663175201129E-4</v>
      </c>
      <c r="GM38" s="6">
        <v>4</v>
      </c>
      <c r="GN38" s="6"/>
      <c r="GO38" s="6"/>
      <c r="GP38" s="15">
        <v>29</v>
      </c>
      <c r="GQ38" s="9">
        <v>0.40000000000000008</v>
      </c>
      <c r="GR38" s="9">
        <v>5.261457159679298E-6</v>
      </c>
      <c r="GS38" s="9">
        <v>2.60466E-3</v>
      </c>
      <c r="GT38" s="9">
        <v>3.4693315027613838E-4</v>
      </c>
      <c r="GU38" s="6">
        <v>4</v>
      </c>
      <c r="GV38" s="6"/>
      <c r="GW38" s="6"/>
      <c r="GX38" s="15">
        <v>29</v>
      </c>
      <c r="GY38" s="9">
        <v>0.40000000000000008</v>
      </c>
      <c r="GZ38" s="9">
        <v>7.0701381714613407E-6</v>
      </c>
      <c r="HA38" s="9">
        <v>2.5106899999999999E-3</v>
      </c>
      <c r="HB38" s="9">
        <v>4.6813642012886932E-4</v>
      </c>
      <c r="HC38" s="6">
        <v>4</v>
      </c>
      <c r="HD38" s="6"/>
      <c r="HE38" s="6"/>
      <c r="HF38" s="15">
        <v>29</v>
      </c>
      <c r="HG38" s="9">
        <v>0.40000000000000008</v>
      </c>
      <c r="HH38" s="9">
        <v>8.231379868839634E-6</v>
      </c>
      <c r="HI38" s="9">
        <v>2.5053800000000002E-3</v>
      </c>
      <c r="HJ38" s="9">
        <v>5.3023879495289414E-4</v>
      </c>
      <c r="HK38" s="6">
        <v>4</v>
      </c>
      <c r="HL38" s="6"/>
      <c r="HM38" s="6"/>
      <c r="HN38" s="15">
        <v>29</v>
      </c>
      <c r="HO38" s="9">
        <v>0.40000000000000008</v>
      </c>
      <c r="HP38" s="9">
        <v>5.3388720278070463E-6</v>
      </c>
      <c r="HQ38" s="9">
        <v>2.42889E-3</v>
      </c>
      <c r="HR38" s="9">
        <v>3.4879309870665843E-4</v>
      </c>
      <c r="HS38" s="6">
        <v>4</v>
      </c>
      <c r="HT38" s="6"/>
      <c r="HU38" s="6"/>
      <c r="HV38" s="15">
        <v>29</v>
      </c>
      <c r="HW38" s="9">
        <v>0.40000000000000008</v>
      </c>
      <c r="HX38" s="9">
        <v>8.5220343918923804E-6</v>
      </c>
      <c r="HY38" s="9">
        <v>2.3590899999999999E-3</v>
      </c>
      <c r="HZ38" s="9">
        <v>5.5321585006547116E-4</v>
      </c>
      <c r="IA38" s="6">
        <v>4</v>
      </c>
      <c r="IB38" s="6"/>
      <c r="IC38" s="6"/>
      <c r="ID38" s="15">
        <v>29</v>
      </c>
      <c r="IE38" s="9">
        <v>0.40000000000000008</v>
      </c>
      <c r="IF38" s="9">
        <v>3.6162991073612403E-6</v>
      </c>
      <c r="IG38" s="9">
        <v>2.3699099999999998E-3</v>
      </c>
      <c r="IH38" s="9">
        <v>2.2817228013008963E-4</v>
      </c>
      <c r="II38" s="6">
        <v>4</v>
      </c>
      <c r="IJ38" s="6"/>
      <c r="IK38" s="6"/>
      <c r="IL38" s="15">
        <v>29</v>
      </c>
      <c r="IM38" s="9">
        <v>0.40000000000000008</v>
      </c>
      <c r="IN38" s="9">
        <v>3.0830954529684913E-6</v>
      </c>
      <c r="IO38" s="9">
        <v>2.3490099999999999E-3</v>
      </c>
      <c r="IP38" s="9">
        <v>1.9486448862338966E-4</v>
      </c>
      <c r="IQ38" s="6">
        <v>4</v>
      </c>
    </row>
    <row r="39" spans="1:251">
      <c r="A39" s="6"/>
      <c r="B39" s="6"/>
      <c r="C39" s="15">
        <f t="shared" si="2"/>
        <v>30</v>
      </c>
      <c r="D39" s="9">
        <f t="shared" si="7"/>
        <v>0.42857142857142866</v>
      </c>
      <c r="E39" s="9" cm="1">
        <f t="array" ref="E39">VLOOKUP($B$15,'qx Malaria'!$B$32:$I$61,(H39),FALSE)/(1-'qx(1) cambodia'!D39*INDEX($A$8:$B$13,H39,2))</f>
        <v>7.1964391525804268E-5</v>
      </c>
      <c r="F39" s="9">
        <f>'Life Table'!D8842</f>
        <v>8.4690600000000005E-3</v>
      </c>
      <c r="G39" s="9">
        <f t="shared" si="6"/>
        <v>2.4147009105548053E-3</v>
      </c>
      <c r="H39" s="6">
        <f t="shared" si="0"/>
        <v>4</v>
      </c>
      <c r="I39" s="6"/>
      <c r="J39" s="6"/>
      <c r="L39" s="6"/>
      <c r="M39" s="6"/>
      <c r="N39" s="15">
        <v>30</v>
      </c>
      <c r="O39" s="9">
        <v>0.42857142857142866</v>
      </c>
      <c r="P39" s="9">
        <v>6.1820950772842646E-5</v>
      </c>
      <c r="Q39" s="9">
        <v>6.1544199999999999E-3</v>
      </c>
      <c r="R39" s="9">
        <v>3.4580380393223384E-3</v>
      </c>
      <c r="S39" s="6">
        <v>4</v>
      </c>
      <c r="T39" s="6"/>
      <c r="U39" s="6"/>
      <c r="V39" s="15">
        <v>30</v>
      </c>
      <c r="W39" s="9">
        <v>0.42857142857142866</v>
      </c>
      <c r="X39" s="9">
        <v>4.8349833270834658E-5</v>
      </c>
      <c r="Y39" s="9">
        <v>5.8575600000000004E-3</v>
      </c>
      <c r="Z39" s="9">
        <v>2.5692627929173335E-3</v>
      </c>
      <c r="AA39" s="6">
        <v>4</v>
      </c>
      <c r="AB39" s="6"/>
      <c r="AC39" s="6"/>
      <c r="AD39" s="15">
        <v>30</v>
      </c>
      <c r="AE39" s="9">
        <v>0.42857142857142866</v>
      </c>
      <c r="AF39" s="9">
        <v>4.3653352415687185E-5</v>
      </c>
      <c r="AG39" s="9">
        <v>5.74736E-3</v>
      </c>
      <c r="AH39" s="9">
        <v>2.5387579056477113E-3</v>
      </c>
      <c r="AI39" s="6">
        <v>4</v>
      </c>
      <c r="AJ39" s="6"/>
      <c r="AK39" s="6"/>
      <c r="AL39" s="15">
        <v>30</v>
      </c>
      <c r="AM39" s="9">
        <v>0.42857142857142866</v>
      </c>
      <c r="AN39" s="9">
        <v>5.0280541833494318E-5</v>
      </c>
      <c r="AO39" s="9">
        <v>5.72589E-3</v>
      </c>
      <c r="AP39" s="9">
        <v>3.1706158538649405E-3</v>
      </c>
      <c r="AQ39" s="6">
        <v>4</v>
      </c>
      <c r="AR39" s="6"/>
      <c r="AS39" s="6"/>
      <c r="AT39" s="15">
        <v>30</v>
      </c>
      <c r="AU39" s="9">
        <v>0.42857142857142866</v>
      </c>
      <c r="AV39" s="9">
        <v>4.373978027859721E-5</v>
      </c>
      <c r="AW39" s="9">
        <v>5.6564400000000004E-3</v>
      </c>
      <c r="AX39" s="9">
        <v>2.615217460109212E-3</v>
      </c>
      <c r="AY39" s="6">
        <v>4</v>
      </c>
      <c r="AZ39" s="6"/>
      <c r="BA39" s="6"/>
      <c r="BB39" s="15">
        <v>30</v>
      </c>
      <c r="BC39" s="9">
        <v>0.42857142857142866</v>
      </c>
      <c r="BD39" s="9">
        <v>3.7765120766843752E-5</v>
      </c>
      <c r="BE39" s="9">
        <v>5.5230499999999998E-3</v>
      </c>
      <c r="BF39" s="9">
        <v>1.8441407898357044E-3</v>
      </c>
      <c r="BG39" s="6">
        <v>4</v>
      </c>
      <c r="BH39" s="6"/>
      <c r="BI39" s="6"/>
      <c r="BJ39" s="15">
        <v>30</v>
      </c>
      <c r="BK39" s="9">
        <v>0.42857142857142866</v>
      </c>
      <c r="BL39" s="9">
        <v>3.5919146711536643E-5</v>
      </c>
      <c r="BM39" s="9">
        <v>5.4938599999999997E-3</v>
      </c>
      <c r="BN39" s="9">
        <v>1.7494698312149975E-3</v>
      </c>
      <c r="BO39" s="6">
        <v>4</v>
      </c>
      <c r="BP39" s="6"/>
      <c r="BQ39" s="6"/>
      <c r="BR39" s="15">
        <v>30</v>
      </c>
      <c r="BS39" s="9">
        <v>0.42857142857142866</v>
      </c>
      <c r="BT39" s="9">
        <v>4.1643936047504042E-5</v>
      </c>
      <c r="BU39" s="9">
        <v>5.3155900000000002E-3</v>
      </c>
      <c r="BV39" s="9">
        <v>2.0823999049668536E-3</v>
      </c>
      <c r="BW39" s="6">
        <v>4</v>
      </c>
      <c r="BX39" s="6"/>
      <c r="BY39" s="6"/>
      <c r="BZ39" s="15">
        <v>30</v>
      </c>
      <c r="CA39" s="9">
        <v>0.42857142857142866</v>
      </c>
      <c r="CB39" s="9">
        <v>3.1302104230541359E-5</v>
      </c>
      <c r="CC39" s="9">
        <v>5.2390700000000002E-3</v>
      </c>
      <c r="CD39" s="9">
        <v>1.7378866614233377E-3</v>
      </c>
      <c r="CE39" s="6">
        <v>4</v>
      </c>
      <c r="CF39" s="6"/>
      <c r="CG39" s="6"/>
      <c r="CH39" s="15">
        <v>30</v>
      </c>
      <c r="CI39" s="9">
        <v>0.42857142857142866</v>
      </c>
      <c r="CJ39" s="9">
        <v>3.1801326579226047E-5</v>
      </c>
      <c r="CK39" s="9">
        <v>5.0551099999999998E-3</v>
      </c>
      <c r="CL39" s="9">
        <v>1.8930868009190906E-3</v>
      </c>
      <c r="CM39" s="6">
        <v>4</v>
      </c>
      <c r="CN39" s="6"/>
      <c r="CO39" s="6"/>
      <c r="CP39" s="15">
        <v>30</v>
      </c>
      <c r="CQ39" s="9">
        <v>0.42857142857142866</v>
      </c>
      <c r="CR39" s="9">
        <v>7.1964391525804268E-5</v>
      </c>
      <c r="CS39" s="9">
        <v>4.8338599999999997E-3</v>
      </c>
      <c r="CT39" s="9">
        <v>4.2306245719866279E-3</v>
      </c>
      <c r="CU39" s="6">
        <v>4</v>
      </c>
      <c r="CV39" s="6"/>
      <c r="CW39" s="6"/>
      <c r="CX39" s="15">
        <v>30</v>
      </c>
      <c r="CY39" s="9">
        <v>0.42857142857142866</v>
      </c>
      <c r="CZ39" s="9">
        <v>4.3918765507203737E-5</v>
      </c>
      <c r="DA39" s="9">
        <v>4.5448600000000004E-3</v>
      </c>
      <c r="DB39" s="9">
        <v>2.7819968455519819E-3</v>
      </c>
      <c r="DC39" s="6">
        <v>4</v>
      </c>
      <c r="DD39" s="6"/>
      <c r="DE39" s="6"/>
      <c r="DF39" s="15">
        <v>30</v>
      </c>
      <c r="DG39" s="9">
        <v>0.42857142857142866</v>
      </c>
      <c r="DH39" s="9">
        <v>4.4031489517787585E-5</v>
      </c>
      <c r="DI39" s="9">
        <v>4.2981299999999998E-3</v>
      </c>
      <c r="DJ39" s="9">
        <v>2.7857406689663542E-3</v>
      </c>
      <c r="DK39" s="6">
        <v>4</v>
      </c>
      <c r="DL39" s="6"/>
      <c r="DM39" s="6"/>
      <c r="DN39" s="15">
        <v>30</v>
      </c>
      <c r="DO39" s="9">
        <v>0.42857142857142866</v>
      </c>
      <c r="DP39" s="9">
        <v>6.1295146005665229E-5</v>
      </c>
      <c r="DQ39" s="9">
        <v>4.0161199999999998E-3</v>
      </c>
      <c r="DR39" s="9">
        <v>3.7155282577592797E-3</v>
      </c>
      <c r="DS39" s="6">
        <v>4</v>
      </c>
      <c r="DT39" s="6"/>
      <c r="DU39" s="6"/>
      <c r="DV39" s="15">
        <v>30</v>
      </c>
      <c r="DW39" s="9">
        <v>0.42857142857142866</v>
      </c>
      <c r="DX39" s="9">
        <v>4.9267664573509994E-5</v>
      </c>
      <c r="DY39" s="9">
        <v>3.8024399999999998E-3</v>
      </c>
      <c r="DZ39" s="9">
        <v>3.0483629822403487E-3</v>
      </c>
      <c r="EA39" s="6">
        <v>4</v>
      </c>
      <c r="EB39" s="6"/>
      <c r="EC39" s="6"/>
      <c r="ED39" s="15">
        <v>30</v>
      </c>
      <c r="EE39" s="9">
        <v>0.42857142857142866</v>
      </c>
      <c r="EF39" s="9">
        <v>3.1922018237213765E-5</v>
      </c>
      <c r="EG39" s="9">
        <v>3.6805100000000001E-3</v>
      </c>
      <c r="EH39" s="9">
        <v>1.9792662484724838E-3</v>
      </c>
      <c r="EI39" s="6">
        <v>4</v>
      </c>
      <c r="EJ39" s="6"/>
      <c r="EK39" s="6"/>
      <c r="EL39" s="15">
        <v>30</v>
      </c>
      <c r="EM39" s="9">
        <v>0.42857142857142866</v>
      </c>
      <c r="EN39" s="9">
        <v>5.4316064728446303E-5</v>
      </c>
      <c r="EO39" s="9">
        <v>3.5274500000000001E-3</v>
      </c>
      <c r="EP39" s="9">
        <v>3.4503161489767469E-3</v>
      </c>
      <c r="EQ39" s="6">
        <v>4</v>
      </c>
      <c r="ER39" s="6"/>
      <c r="ES39" s="6"/>
      <c r="ET39" s="15">
        <v>30</v>
      </c>
      <c r="EU39" s="9">
        <v>0.42857142857142866</v>
      </c>
      <c r="EV39" s="9">
        <v>2.8830165395377444E-5</v>
      </c>
      <c r="EW39" s="9">
        <v>3.3956199999999998E-3</v>
      </c>
      <c r="EX39" s="9">
        <v>1.8073437514250813E-3</v>
      </c>
      <c r="EY39" s="6">
        <v>4</v>
      </c>
      <c r="EZ39" s="6"/>
      <c r="FA39" s="6"/>
      <c r="FB39" s="15">
        <v>30</v>
      </c>
      <c r="FC39" s="9">
        <v>0.42857142857142866</v>
      </c>
      <c r="FD39" s="9">
        <v>3.1822119298839194E-5</v>
      </c>
      <c r="FE39" s="9">
        <v>3.2371000000000001E-3</v>
      </c>
      <c r="FF39" s="9">
        <v>2.0342111861310361E-3</v>
      </c>
      <c r="FG39" s="6">
        <v>4</v>
      </c>
      <c r="FH39" s="6"/>
      <c r="FI39" s="6"/>
      <c r="FJ39" s="15">
        <v>30</v>
      </c>
      <c r="FK39" s="9">
        <v>0.42857142857142866</v>
      </c>
      <c r="FL39" s="9">
        <v>3.889966198550259E-5</v>
      </c>
      <c r="FM39" s="9">
        <v>2.9978700000000001E-3</v>
      </c>
      <c r="FN39" s="9">
        <v>2.5682272078195669E-3</v>
      </c>
      <c r="FO39" s="6">
        <v>4</v>
      </c>
      <c r="FP39" s="6"/>
      <c r="FQ39" s="6"/>
      <c r="FR39" s="15">
        <v>30</v>
      </c>
      <c r="FS39" s="9">
        <v>0.42857142857142866</v>
      </c>
      <c r="FT39" s="9">
        <v>2.1456715588178196E-5</v>
      </c>
      <c r="FU39" s="9">
        <v>2.9899599999999998E-3</v>
      </c>
      <c r="FV39" s="9">
        <v>1.3709223665475303E-3</v>
      </c>
      <c r="FW39" s="6">
        <v>4</v>
      </c>
      <c r="FX39" s="6"/>
      <c r="FY39" s="6"/>
      <c r="FZ39" s="15">
        <v>30</v>
      </c>
      <c r="GA39" s="9">
        <v>0.42857142857142866</v>
      </c>
      <c r="GB39" s="9">
        <v>2.0526854593567109E-5</v>
      </c>
      <c r="GC39" s="9">
        <v>2.8262199999999999E-3</v>
      </c>
      <c r="GD39" s="9">
        <v>1.3431346645542785E-3</v>
      </c>
      <c r="GE39" s="6">
        <v>4</v>
      </c>
      <c r="GF39" s="6"/>
      <c r="GG39" s="6"/>
      <c r="GH39" s="15">
        <v>30</v>
      </c>
      <c r="GI39" s="9">
        <v>0.42857142857142866</v>
      </c>
      <c r="GJ39" s="9">
        <v>9.3034462265370091E-6</v>
      </c>
      <c r="GK39" s="9">
        <v>2.7332400000000001E-3</v>
      </c>
      <c r="GL39" s="9">
        <v>6.0052338198853807E-4</v>
      </c>
      <c r="GM39" s="6">
        <v>4</v>
      </c>
      <c r="GN39" s="6"/>
      <c r="GO39" s="6"/>
      <c r="GP39" s="15">
        <v>30</v>
      </c>
      <c r="GQ39" s="9">
        <v>0.42857142857142866</v>
      </c>
      <c r="GR39" s="9">
        <v>5.2893269130701674E-6</v>
      </c>
      <c r="GS39" s="9">
        <v>2.6539300000000001E-3</v>
      </c>
      <c r="GT39" s="9">
        <v>3.4229593991943688E-4</v>
      </c>
      <c r="GU39" s="6">
        <v>4</v>
      </c>
      <c r="GV39" s="6"/>
      <c r="GW39" s="6"/>
      <c r="GX39" s="15">
        <v>30</v>
      </c>
      <c r="GY39" s="9">
        <v>0.42857142857142866</v>
      </c>
      <c r="GZ39" s="9">
        <v>7.1062955393263051E-6</v>
      </c>
      <c r="HA39" s="9">
        <v>2.55858E-3</v>
      </c>
      <c r="HB39" s="9">
        <v>4.6172340064725174E-4</v>
      </c>
      <c r="HC39" s="6">
        <v>4</v>
      </c>
      <c r="HD39" s="6"/>
      <c r="HE39" s="6"/>
      <c r="HF39" s="15">
        <v>30</v>
      </c>
      <c r="HG39" s="9">
        <v>0.42857142857142866</v>
      </c>
      <c r="HH39" s="9">
        <v>8.272155908931554E-6</v>
      </c>
      <c r="HI39" s="9">
        <v>2.5533800000000001E-3</v>
      </c>
      <c r="HJ39" s="9">
        <v>5.2284832425006247E-4</v>
      </c>
      <c r="HK39" s="6">
        <v>4</v>
      </c>
      <c r="HL39" s="6"/>
      <c r="HM39" s="6"/>
      <c r="HN39" s="15">
        <v>30</v>
      </c>
      <c r="HO39" s="9">
        <v>0.42857142857142866</v>
      </c>
      <c r="HP39" s="9">
        <v>5.3648433900707687E-6</v>
      </c>
      <c r="HQ39" s="9">
        <v>2.47598E-3</v>
      </c>
      <c r="HR39" s="9">
        <v>3.4382395798772939E-4</v>
      </c>
      <c r="HS39" s="6">
        <v>4</v>
      </c>
      <c r="HT39" s="6"/>
      <c r="HU39" s="6"/>
      <c r="HV39" s="15">
        <v>30</v>
      </c>
      <c r="HW39" s="9">
        <v>0.42857142857142866</v>
      </c>
      <c r="HX39" s="9">
        <v>8.5619417854045383E-6</v>
      </c>
      <c r="HY39" s="9">
        <v>2.4052600000000002E-3</v>
      </c>
      <c r="HZ39" s="9">
        <v>5.4513753160874748E-4</v>
      </c>
      <c r="IA39" s="6">
        <v>4</v>
      </c>
      <c r="IB39" s="6"/>
      <c r="IC39" s="6"/>
      <c r="ID39" s="15">
        <v>30</v>
      </c>
      <c r="IE39" s="9">
        <v>0.42857142857142866</v>
      </c>
      <c r="IF39" s="9">
        <v>3.6328069413661396E-6</v>
      </c>
      <c r="IG39" s="9">
        <v>2.4164E-3</v>
      </c>
      <c r="IH39" s="9">
        <v>2.2480392175177645E-4</v>
      </c>
      <c r="II39" s="6">
        <v>4</v>
      </c>
      <c r="IJ39" s="6"/>
      <c r="IK39" s="6"/>
      <c r="IL39" s="15">
        <v>30</v>
      </c>
      <c r="IM39" s="9">
        <v>0.42857142857142866</v>
      </c>
      <c r="IN39" s="9">
        <v>3.0970623998396816E-6</v>
      </c>
      <c r="IO39" s="9">
        <v>2.39515E-3</v>
      </c>
      <c r="IP39" s="9">
        <v>1.9197639659002187E-4</v>
      </c>
      <c r="IQ39" s="6">
        <v>4</v>
      </c>
    </row>
    <row r="40" spans="1:251">
      <c r="A40" s="6"/>
      <c r="B40" s="6"/>
      <c r="C40" s="15">
        <f t="shared" si="2"/>
        <v>31</v>
      </c>
      <c r="D40" s="9">
        <f t="shared" si="7"/>
        <v>0.45714285714285724</v>
      </c>
      <c r="E40" s="9" cm="1">
        <f t="array" ref="E40">VLOOKUP($B$15,'qx Malaria'!$B$32:$I$61,(H40),FALSE)/(1-'qx(1) cambodia'!D40*INDEX($A$8:$B$13,H40,2))</f>
        <v>7.2635920690113787E-5</v>
      </c>
      <c r="F40" s="9">
        <f>'Life Table'!D8843</f>
        <v>8.6610899999999998E-3</v>
      </c>
      <c r="G40" s="9">
        <f t="shared" si="6"/>
        <v>2.3831961692609011E-3</v>
      </c>
      <c r="H40" s="6">
        <f t="shared" si="0"/>
        <v>4</v>
      </c>
      <c r="I40" s="6"/>
      <c r="J40" s="6"/>
      <c r="L40" s="6"/>
      <c r="M40" s="6"/>
      <c r="N40" s="15">
        <v>31</v>
      </c>
      <c r="O40" s="9">
        <v>0.45714285714285724</v>
      </c>
      <c r="P40" s="9">
        <v>6.2542579858351316E-5</v>
      </c>
      <c r="Q40" s="9">
        <v>6.2505800000000004E-3</v>
      </c>
      <c r="R40" s="9">
        <v>3.4445832930933627E-3</v>
      </c>
      <c r="S40" s="6">
        <v>4</v>
      </c>
      <c r="T40" s="6"/>
      <c r="U40" s="6"/>
      <c r="V40" s="15">
        <v>31</v>
      </c>
      <c r="W40" s="9">
        <v>0.45714285714285724</v>
      </c>
      <c r="X40" s="9">
        <v>4.8851156765223033E-5</v>
      </c>
      <c r="Y40" s="9">
        <v>5.9651699999999997E-3</v>
      </c>
      <c r="Z40" s="9">
        <v>2.5490732743451367E-3</v>
      </c>
      <c r="AA40" s="6">
        <v>4</v>
      </c>
      <c r="AB40" s="6"/>
      <c r="AC40" s="6"/>
      <c r="AD40" s="15">
        <v>31</v>
      </c>
      <c r="AE40" s="9">
        <v>0.45714285714285724</v>
      </c>
      <c r="AF40" s="9">
        <v>4.4145432535450312E-5</v>
      </c>
      <c r="AG40" s="9">
        <v>5.8574400000000002E-3</v>
      </c>
      <c r="AH40" s="9">
        <v>2.5191267296459812E-3</v>
      </c>
      <c r="AI40" s="6">
        <v>4</v>
      </c>
      <c r="AJ40" s="6"/>
      <c r="AK40" s="6"/>
      <c r="AL40" s="15">
        <v>31</v>
      </c>
      <c r="AM40" s="9">
        <v>0.45714285714285724</v>
      </c>
      <c r="AN40" s="9">
        <v>5.090178650693241E-5</v>
      </c>
      <c r="AO40" s="9">
        <v>5.8345100000000002E-3</v>
      </c>
      <c r="AP40" s="9">
        <v>3.1500345331338243E-3</v>
      </c>
      <c r="AQ40" s="6">
        <v>4</v>
      </c>
      <c r="AR40" s="6"/>
      <c r="AS40" s="6"/>
      <c r="AT40" s="15">
        <v>31</v>
      </c>
      <c r="AU40" s="9">
        <v>0.45714285714285724</v>
      </c>
      <c r="AV40" s="9">
        <v>4.4239727068615269E-5</v>
      </c>
      <c r="AW40" s="9">
        <v>5.7666899999999997E-3</v>
      </c>
      <c r="AX40" s="9">
        <v>2.5945391485576465E-3</v>
      </c>
      <c r="AY40" s="6">
        <v>4</v>
      </c>
      <c r="AZ40" s="6"/>
      <c r="BA40" s="6"/>
      <c r="BB40" s="15">
        <v>31</v>
      </c>
      <c r="BC40" s="9">
        <v>0.45714285714285724</v>
      </c>
      <c r="BD40" s="9">
        <v>3.8097053379342197E-5</v>
      </c>
      <c r="BE40" s="9">
        <v>5.6308900000000004E-3</v>
      </c>
      <c r="BF40" s="9">
        <v>1.8247211839178274E-3</v>
      </c>
      <c r="BG40" s="6">
        <v>4</v>
      </c>
      <c r="BH40" s="6"/>
      <c r="BI40" s="6"/>
      <c r="BJ40" s="15">
        <v>31</v>
      </c>
      <c r="BK40" s="9">
        <v>0.45714285714285724</v>
      </c>
      <c r="BL40" s="9">
        <v>3.6232029404987066E-5</v>
      </c>
      <c r="BM40" s="9">
        <v>5.5999800000000001E-3</v>
      </c>
      <c r="BN40" s="9">
        <v>1.7312676694218904E-3</v>
      </c>
      <c r="BO40" s="6">
        <v>4</v>
      </c>
      <c r="BP40" s="6"/>
      <c r="BQ40" s="6"/>
      <c r="BR40" s="15">
        <v>31</v>
      </c>
      <c r="BS40" s="9">
        <v>0.45714285714285724</v>
      </c>
      <c r="BT40" s="9">
        <v>4.2003943311848024E-5</v>
      </c>
      <c r="BU40" s="9">
        <v>5.4214800000000002E-3</v>
      </c>
      <c r="BV40" s="9">
        <v>2.0593778810707661E-3</v>
      </c>
      <c r="BW40" s="6">
        <v>4</v>
      </c>
      <c r="BX40" s="6"/>
      <c r="BY40" s="6"/>
      <c r="BZ40" s="15">
        <v>31</v>
      </c>
      <c r="CA40" s="9">
        <v>0.45714285714285724</v>
      </c>
      <c r="CB40" s="9">
        <v>3.1602140351121099E-5</v>
      </c>
      <c r="CC40" s="9">
        <v>5.34484E-3</v>
      </c>
      <c r="CD40" s="9">
        <v>1.7198236089531944E-3</v>
      </c>
      <c r="CE40" s="6">
        <v>4</v>
      </c>
      <c r="CF40" s="6"/>
      <c r="CG40" s="6"/>
      <c r="CH40" s="15">
        <v>31</v>
      </c>
      <c r="CI40" s="9">
        <v>0.45714285714285724</v>
      </c>
      <c r="CJ40" s="9">
        <v>3.2118361208602762E-5</v>
      </c>
      <c r="CK40" s="9">
        <v>5.1584300000000003E-3</v>
      </c>
      <c r="CL40" s="9">
        <v>1.8736641078426063E-3</v>
      </c>
      <c r="CM40" s="6">
        <v>4</v>
      </c>
      <c r="CN40" s="6"/>
      <c r="CO40" s="6"/>
      <c r="CP40" s="15">
        <v>31</v>
      </c>
      <c r="CQ40" s="9">
        <v>0.45714285714285724</v>
      </c>
      <c r="CR40" s="9">
        <v>7.2635920690113787E-5</v>
      </c>
      <c r="CS40" s="9">
        <v>4.9324099999999999E-3</v>
      </c>
      <c r="CT40" s="9">
        <v>4.184785228645611E-3</v>
      </c>
      <c r="CU40" s="6">
        <v>4</v>
      </c>
      <c r="CV40" s="6"/>
      <c r="CW40" s="6"/>
      <c r="CX40" s="15">
        <v>31</v>
      </c>
      <c r="CY40" s="9">
        <v>0.45714285714285724</v>
      </c>
      <c r="CZ40" s="9">
        <v>4.4334764979482184E-5</v>
      </c>
      <c r="DA40" s="9">
        <v>4.6363699999999999E-3</v>
      </c>
      <c r="DB40" s="9">
        <v>2.7529184238137311E-3</v>
      </c>
      <c r="DC40" s="6">
        <v>4</v>
      </c>
      <c r="DD40" s="6"/>
      <c r="DE40" s="6"/>
      <c r="DF40" s="15">
        <v>31</v>
      </c>
      <c r="DG40" s="9">
        <v>0.45714285714285724</v>
      </c>
      <c r="DH40" s="9">
        <v>4.442215243047749E-5</v>
      </c>
      <c r="DI40" s="9">
        <v>4.3831800000000004E-3</v>
      </c>
      <c r="DJ40" s="9">
        <v>2.7559234258391148E-3</v>
      </c>
      <c r="DK40" s="6">
        <v>4</v>
      </c>
      <c r="DL40" s="6"/>
      <c r="DM40" s="6"/>
      <c r="DN40" s="15">
        <v>31</v>
      </c>
      <c r="DO40" s="9">
        <v>0.45714285714285724</v>
      </c>
      <c r="DP40" s="9">
        <v>6.177487808194477E-5</v>
      </c>
      <c r="DQ40" s="9">
        <v>4.0944199999999997E-3</v>
      </c>
      <c r="DR40" s="9">
        <v>3.6729978371183684E-3</v>
      </c>
      <c r="DS40" s="6">
        <v>4</v>
      </c>
      <c r="DT40" s="6"/>
      <c r="DU40" s="6"/>
      <c r="DV40" s="15">
        <v>31</v>
      </c>
      <c r="DW40" s="9">
        <v>0.45714285714285724</v>
      </c>
      <c r="DX40" s="9">
        <v>4.9638753629762458E-5</v>
      </c>
      <c r="DY40" s="9">
        <v>3.8746100000000001E-3</v>
      </c>
      <c r="DZ40" s="9">
        <v>3.0141158891102277E-3</v>
      </c>
      <c r="EA40" s="6">
        <v>4</v>
      </c>
      <c r="EB40" s="6"/>
      <c r="EC40" s="6"/>
      <c r="ED40" s="15">
        <v>31</v>
      </c>
      <c r="EE40" s="9">
        <v>0.45714285714285724</v>
      </c>
      <c r="EF40" s="9">
        <v>3.2154394641093544E-5</v>
      </c>
      <c r="EG40" s="9">
        <v>3.7483799999999999E-3</v>
      </c>
      <c r="EH40" s="9">
        <v>1.9575758800847642E-3</v>
      </c>
      <c r="EI40" s="6">
        <v>4</v>
      </c>
      <c r="EJ40" s="6"/>
      <c r="EK40" s="6"/>
      <c r="EL40" s="15">
        <v>31</v>
      </c>
      <c r="EM40" s="9">
        <v>0.45714285714285724</v>
      </c>
      <c r="EN40" s="9">
        <v>5.4703487582625162E-5</v>
      </c>
      <c r="EO40" s="9">
        <v>3.5898900000000001E-3</v>
      </c>
      <c r="EP40" s="9">
        <v>3.4144859834124531E-3</v>
      </c>
      <c r="EQ40" s="6">
        <v>4</v>
      </c>
      <c r="ER40" s="6"/>
      <c r="ES40" s="6"/>
      <c r="ET40" s="15">
        <v>31</v>
      </c>
      <c r="EU40" s="9">
        <v>0.45714285714285724</v>
      </c>
      <c r="EV40" s="9">
        <v>2.9024412226572103E-5</v>
      </c>
      <c r="EW40" s="9">
        <v>3.4544300000000001E-3</v>
      </c>
      <c r="EX40" s="9">
        <v>1.7885444908788042E-3</v>
      </c>
      <c r="EY40" s="6">
        <v>4</v>
      </c>
      <c r="EZ40" s="6"/>
      <c r="FA40" s="6"/>
      <c r="FB40" s="15">
        <v>31</v>
      </c>
      <c r="FC40" s="9">
        <v>0.45714285714285724</v>
      </c>
      <c r="FD40" s="9">
        <v>3.2029917571294771E-5</v>
      </c>
      <c r="FE40" s="9">
        <v>3.29547E-3</v>
      </c>
      <c r="FF40" s="9">
        <v>2.0112289558719453E-3</v>
      </c>
      <c r="FG40" s="6">
        <v>4</v>
      </c>
      <c r="FH40" s="6"/>
      <c r="FI40" s="6"/>
      <c r="FJ40" s="15">
        <v>31</v>
      </c>
      <c r="FK40" s="9">
        <v>0.45714285714285724</v>
      </c>
      <c r="FL40" s="9">
        <v>3.9141523025920761E-5</v>
      </c>
      <c r="FM40" s="9">
        <v>3.0520500000000002E-3</v>
      </c>
      <c r="FN40" s="9">
        <v>2.5383206760052008E-3</v>
      </c>
      <c r="FO40" s="6">
        <v>4</v>
      </c>
      <c r="FP40" s="6"/>
      <c r="FQ40" s="6"/>
      <c r="FR40" s="15">
        <v>31</v>
      </c>
      <c r="FS40" s="9">
        <v>0.45714285714285724</v>
      </c>
      <c r="FT40" s="9">
        <v>2.1585036297944662E-5</v>
      </c>
      <c r="FU40" s="9">
        <v>3.0413599999999999E-3</v>
      </c>
      <c r="FV40" s="9">
        <v>1.3558134853335186E-3</v>
      </c>
      <c r="FW40" s="6">
        <v>4</v>
      </c>
      <c r="FX40" s="6"/>
      <c r="FY40" s="6"/>
      <c r="FZ40" s="15">
        <v>31</v>
      </c>
      <c r="GA40" s="9">
        <v>0.45714285714285724</v>
      </c>
      <c r="GB40" s="9">
        <v>2.0645327063297699E-5</v>
      </c>
      <c r="GC40" s="9">
        <v>2.8725700000000001E-3</v>
      </c>
      <c r="GD40" s="9">
        <v>1.3290896134693722E-3</v>
      </c>
      <c r="GE40" s="6">
        <v>4</v>
      </c>
      <c r="GF40" s="6"/>
      <c r="GG40" s="6"/>
      <c r="GH40" s="15">
        <v>31</v>
      </c>
      <c r="GI40" s="9">
        <v>0.45714285714285724</v>
      </c>
      <c r="GJ40" s="9">
        <v>9.3544567482490982E-6</v>
      </c>
      <c r="GK40" s="9">
        <v>2.77713E-3</v>
      </c>
      <c r="GL40" s="9">
        <v>5.9427327377360782E-4</v>
      </c>
      <c r="GM40" s="6">
        <v>4</v>
      </c>
      <c r="GN40" s="6"/>
      <c r="GO40" s="6"/>
      <c r="GP40" s="15">
        <v>31</v>
      </c>
      <c r="GQ40" s="9">
        <v>0.45714285714285724</v>
      </c>
      <c r="GR40" s="9">
        <v>5.3174934889247766E-6</v>
      </c>
      <c r="GS40" s="9">
        <v>2.69688E-3</v>
      </c>
      <c r="GT40" s="9">
        <v>3.386383550706557E-4</v>
      </c>
      <c r="GU40" s="6">
        <v>4</v>
      </c>
      <c r="GV40" s="6"/>
      <c r="GW40" s="6"/>
      <c r="GX40" s="15">
        <v>31</v>
      </c>
      <c r="GY40" s="9">
        <v>0.45714285714285724</v>
      </c>
      <c r="GZ40" s="9">
        <v>7.1428246327581792E-6</v>
      </c>
      <c r="HA40" s="9">
        <v>2.5999999999999999E-3</v>
      </c>
      <c r="HB40" s="9">
        <v>4.5670341698404493E-4</v>
      </c>
      <c r="HC40" s="6">
        <v>4</v>
      </c>
      <c r="HD40" s="6"/>
      <c r="HE40" s="6"/>
      <c r="HF40" s="15">
        <v>31</v>
      </c>
      <c r="HG40" s="9">
        <v>0.45714285714285724</v>
      </c>
      <c r="HH40" s="9">
        <v>8.3133379472820495E-6</v>
      </c>
      <c r="HI40" s="9">
        <v>2.5945899999999999E-3</v>
      </c>
      <c r="HJ40" s="9">
        <v>5.1710550016745771E-4</v>
      </c>
      <c r="HK40" s="6">
        <v>4</v>
      </c>
      <c r="HL40" s="6"/>
      <c r="HM40" s="6"/>
      <c r="HN40" s="15">
        <v>31</v>
      </c>
      <c r="HO40" s="9">
        <v>0.45714285714285724</v>
      </c>
      <c r="HP40" s="9">
        <v>5.3910686669849964E-6</v>
      </c>
      <c r="HQ40" s="9">
        <v>2.5166899999999998E-3</v>
      </c>
      <c r="HR40" s="9">
        <v>3.3991580569306444E-4</v>
      </c>
      <c r="HS40" s="6">
        <v>4</v>
      </c>
      <c r="HT40" s="6"/>
      <c r="HU40" s="6"/>
      <c r="HV40" s="15">
        <v>31</v>
      </c>
      <c r="HW40" s="9">
        <v>0.45714285714285724</v>
      </c>
      <c r="HX40" s="9">
        <v>8.602224697948004E-6</v>
      </c>
      <c r="HY40" s="9">
        <v>2.4447599999999998E-3</v>
      </c>
      <c r="HZ40" s="9">
        <v>5.3885310900098971E-4</v>
      </c>
      <c r="IA40" s="6">
        <v>4</v>
      </c>
      <c r="IB40" s="6"/>
      <c r="IC40" s="6"/>
      <c r="ID40" s="15">
        <v>31</v>
      </c>
      <c r="IE40" s="9">
        <v>0.45714285714285724</v>
      </c>
      <c r="IF40" s="9">
        <v>3.6494661778068141E-6</v>
      </c>
      <c r="IG40" s="9">
        <v>2.4561800000000001E-3</v>
      </c>
      <c r="IH40" s="9">
        <v>2.2217722803394104E-4</v>
      </c>
      <c r="II40" s="6">
        <v>4</v>
      </c>
      <c r="IJ40" s="6"/>
      <c r="IK40" s="6"/>
      <c r="IL40" s="15">
        <v>31</v>
      </c>
      <c r="IM40" s="9">
        <v>0.45714285714285724</v>
      </c>
      <c r="IN40" s="9">
        <v>3.1111564678819245E-6</v>
      </c>
      <c r="IO40" s="9">
        <v>2.4346799999999998E-3</v>
      </c>
      <c r="IP40" s="9">
        <v>1.8971888440850952E-4</v>
      </c>
      <c r="IQ40" s="6">
        <v>4</v>
      </c>
    </row>
    <row r="41" spans="1:251">
      <c r="A41" s="6"/>
      <c r="B41" s="6"/>
      <c r="C41" s="15">
        <f t="shared" si="2"/>
        <v>32</v>
      </c>
      <c r="D41" s="9">
        <f t="shared" si="7"/>
        <v>0.48571428571428582</v>
      </c>
      <c r="E41" s="9" cm="1">
        <f t="array" ref="E41">VLOOKUP($B$15,'qx Malaria'!$B$32:$I$61,(H41),FALSE)/(1-'qx(1) cambodia'!D41*INDEX($A$8:$B$13,H41,2))</f>
        <v>7.3320100529500193E-5</v>
      </c>
      <c r="F41" s="9">
        <f>'Life Table'!D8844</f>
        <v>8.8596999999999999E-3</v>
      </c>
      <c r="G41" s="9">
        <f t="shared" si="6"/>
        <v>2.351716321111036E-3</v>
      </c>
      <c r="H41" s="6">
        <f t="shared" ref="H41:H72" si="8">IF(C41&gt;=70,6,IF(C41&gt;=50,5,IF(C41&gt;=15,4,IF(C41&gt;=5,3,2))))</f>
        <v>4</v>
      </c>
      <c r="I41" s="6"/>
      <c r="J41" s="6"/>
      <c r="L41" s="6"/>
      <c r="M41" s="6"/>
      <c r="N41" s="15">
        <v>32</v>
      </c>
      <c r="O41" s="9">
        <v>0.48571428571428582</v>
      </c>
      <c r="P41" s="9">
        <v>6.3281254911725781E-5</v>
      </c>
      <c r="Q41" s="9">
        <v>6.3462900000000001E-3</v>
      </c>
      <c r="R41" s="9">
        <v>3.4327042386914008E-3</v>
      </c>
      <c r="S41" s="6">
        <v>4</v>
      </c>
      <c r="T41" s="6"/>
      <c r="U41" s="6"/>
      <c r="V41" s="15">
        <v>32</v>
      </c>
      <c r="W41" s="9">
        <v>0.48571428571428582</v>
      </c>
      <c r="X41" s="9">
        <v>4.9362985299254234E-5</v>
      </c>
      <c r="Y41" s="9">
        <v>6.0709099999999997E-3</v>
      </c>
      <c r="Z41" s="9">
        <v>2.5309170674180162E-3</v>
      </c>
      <c r="AA41" s="6">
        <v>4</v>
      </c>
      <c r="AB41" s="6"/>
      <c r="AC41" s="6"/>
      <c r="AD41" s="15">
        <v>32</v>
      </c>
      <c r="AE41" s="9">
        <v>0.48571428571428582</v>
      </c>
      <c r="AF41" s="9">
        <v>4.464873303085973E-5</v>
      </c>
      <c r="AG41" s="9">
        <v>5.96482E-3</v>
      </c>
      <c r="AH41" s="9">
        <v>2.5019802982082051E-3</v>
      </c>
      <c r="AI41" s="6">
        <v>4</v>
      </c>
      <c r="AJ41" s="6"/>
      <c r="AK41" s="6"/>
      <c r="AL41" s="15">
        <v>32</v>
      </c>
      <c r="AM41" s="9">
        <v>0.48571428571428582</v>
      </c>
      <c r="AN41" s="9">
        <v>5.1538574893888286E-5</v>
      </c>
      <c r="AO41" s="9">
        <v>5.9411899999999998E-3</v>
      </c>
      <c r="AP41" s="9">
        <v>3.1321722860045936E-3</v>
      </c>
      <c r="AQ41" s="6">
        <v>4</v>
      </c>
      <c r="AR41" s="6"/>
      <c r="AS41" s="6"/>
      <c r="AT41" s="15">
        <v>32</v>
      </c>
      <c r="AU41" s="9">
        <v>0.48571428571428582</v>
      </c>
      <c r="AV41" s="9">
        <v>4.475123480939024E-5</v>
      </c>
      <c r="AW41" s="9">
        <v>5.8758600000000001E-3</v>
      </c>
      <c r="AX41" s="9">
        <v>2.5757753240893133E-3</v>
      </c>
      <c r="AY41" s="6">
        <v>4</v>
      </c>
      <c r="AZ41" s="6"/>
      <c r="BA41" s="6"/>
      <c r="BB41" s="15">
        <v>32</v>
      </c>
      <c r="BC41" s="9">
        <v>0.48571428571428582</v>
      </c>
      <c r="BD41" s="9">
        <v>3.8434872707061678E-5</v>
      </c>
      <c r="BE41" s="9">
        <v>5.7385099999999996E-3</v>
      </c>
      <c r="BF41" s="9">
        <v>1.8063773343414396E-3</v>
      </c>
      <c r="BG41" s="6">
        <v>4</v>
      </c>
      <c r="BH41" s="6"/>
      <c r="BI41" s="6"/>
      <c r="BJ41" s="15">
        <v>32</v>
      </c>
      <c r="BK41" s="9">
        <v>0.48571428571428582</v>
      </c>
      <c r="BL41" s="9">
        <v>3.6550410882573388E-5</v>
      </c>
      <c r="BM41" s="9">
        <v>5.7063900000000004E-3</v>
      </c>
      <c r="BN41" s="9">
        <v>1.713913297096028E-3</v>
      </c>
      <c r="BO41" s="6">
        <v>4</v>
      </c>
      <c r="BP41" s="6"/>
      <c r="BQ41" s="6"/>
      <c r="BR41" s="15">
        <v>32</v>
      </c>
      <c r="BS41" s="9">
        <v>0.48571428571428582</v>
      </c>
      <c r="BT41" s="9">
        <v>4.2370229301797848E-5</v>
      </c>
      <c r="BU41" s="9">
        <v>5.5258900000000003E-3</v>
      </c>
      <c r="BV41" s="9">
        <v>2.0380855930572433E-3</v>
      </c>
      <c r="BW41" s="6">
        <v>4</v>
      </c>
      <c r="BX41" s="6"/>
      <c r="BY41" s="6"/>
      <c r="BZ41" s="15">
        <v>32</v>
      </c>
      <c r="CA41" s="9">
        <v>0.48571428571428582</v>
      </c>
      <c r="CB41" s="9">
        <v>3.190798393417935E-5</v>
      </c>
      <c r="CC41" s="9">
        <v>5.4486300000000003E-3</v>
      </c>
      <c r="CD41" s="9">
        <v>1.703390282309251E-3</v>
      </c>
      <c r="CE41" s="6">
        <v>4</v>
      </c>
      <c r="CF41" s="6"/>
      <c r="CG41" s="6"/>
      <c r="CH41" s="15">
        <v>32</v>
      </c>
      <c r="CI41" s="9">
        <v>0.48571428571428582</v>
      </c>
      <c r="CJ41" s="9">
        <v>3.244178066990672E-5</v>
      </c>
      <c r="CK41" s="9">
        <v>5.2588299999999999E-3</v>
      </c>
      <c r="CL41" s="9">
        <v>1.8563995441027439E-3</v>
      </c>
      <c r="CM41" s="6">
        <v>4</v>
      </c>
      <c r="CN41" s="6"/>
      <c r="CO41" s="6"/>
      <c r="CP41" s="15">
        <v>32</v>
      </c>
      <c r="CQ41" s="9">
        <v>0.48571428571428582</v>
      </c>
      <c r="CR41" s="9">
        <v>7.3320100529500193E-5</v>
      </c>
      <c r="CS41" s="9">
        <v>5.02704E-3</v>
      </c>
      <c r="CT41" s="9">
        <v>4.1446857574531822E-3</v>
      </c>
      <c r="CU41" s="6">
        <v>4</v>
      </c>
      <c r="CV41" s="6"/>
      <c r="CW41" s="6"/>
      <c r="CX41" s="15">
        <v>32</v>
      </c>
      <c r="CY41" s="9">
        <v>0.48571428571428582</v>
      </c>
      <c r="CZ41" s="9">
        <v>4.4758720523372121E-5</v>
      </c>
      <c r="DA41" s="9">
        <v>4.7238200000000001E-3</v>
      </c>
      <c r="DB41" s="9">
        <v>2.727792565663135E-3</v>
      </c>
      <c r="DC41" s="6">
        <v>4</v>
      </c>
      <c r="DD41" s="6"/>
      <c r="DE41" s="6"/>
      <c r="DF41" s="15">
        <v>32</v>
      </c>
      <c r="DG41" s="9">
        <v>0.48571428571428582</v>
      </c>
      <c r="DH41" s="9">
        <v>4.4819809597090782E-5</v>
      </c>
      <c r="DI41" s="9">
        <v>4.4640699999999997E-3</v>
      </c>
      <c r="DJ41" s="9">
        <v>2.7302088202308802E-3</v>
      </c>
      <c r="DK41" s="6">
        <v>4</v>
      </c>
      <c r="DL41" s="6"/>
      <c r="DM41" s="6"/>
      <c r="DN41" s="15">
        <v>32</v>
      </c>
      <c r="DO41" s="9">
        <v>0.48571428571428582</v>
      </c>
      <c r="DP41" s="9">
        <v>6.2262178728431816E-5</v>
      </c>
      <c r="DQ41" s="9">
        <v>4.1677399999999996E-3</v>
      </c>
      <c r="DR41" s="9">
        <v>3.6368455790980773E-3</v>
      </c>
      <c r="DS41" s="6">
        <v>4</v>
      </c>
      <c r="DT41" s="6"/>
      <c r="DU41" s="6"/>
      <c r="DV41" s="15">
        <v>32</v>
      </c>
      <c r="DW41" s="9">
        <v>0.48571428571428582</v>
      </c>
      <c r="DX41" s="9">
        <v>5.0015475272191504E-5</v>
      </c>
      <c r="DY41" s="9">
        <v>3.9422399999999996E-3</v>
      </c>
      <c r="DZ41" s="9">
        <v>2.9848905627660872E-3</v>
      </c>
      <c r="EA41" s="6">
        <v>4</v>
      </c>
      <c r="EB41" s="6"/>
      <c r="EC41" s="6"/>
      <c r="ED41" s="15">
        <v>32</v>
      </c>
      <c r="EE41" s="9">
        <v>0.48571428571428582</v>
      </c>
      <c r="EF41" s="9">
        <v>3.2390179022467294E-5</v>
      </c>
      <c r="EG41" s="9">
        <v>3.8116299999999999E-3</v>
      </c>
      <c r="EH41" s="9">
        <v>1.9392084347788737E-3</v>
      </c>
      <c r="EI41" s="6">
        <v>4</v>
      </c>
      <c r="EJ41" s="6"/>
      <c r="EK41" s="6"/>
      <c r="EL41" s="15">
        <v>32</v>
      </c>
      <c r="EM41" s="9">
        <v>0.48571428571428582</v>
      </c>
      <c r="EN41" s="9">
        <v>5.5096476921058902E-5</v>
      </c>
      <c r="EO41" s="9">
        <v>3.6479099999999999E-3</v>
      </c>
      <c r="EP41" s="9">
        <v>3.3843180831354593E-3</v>
      </c>
      <c r="EQ41" s="6">
        <v>4</v>
      </c>
      <c r="ER41" s="6"/>
      <c r="ES41" s="6"/>
      <c r="ET41" s="15">
        <v>32</v>
      </c>
      <c r="EU41" s="9">
        <v>0.48571428571428582</v>
      </c>
      <c r="EV41" s="9">
        <v>2.9221294337745261E-5</v>
      </c>
      <c r="EW41" s="9">
        <v>3.50731E-3</v>
      </c>
      <c r="EX41" s="9">
        <v>1.7735278238389194E-3</v>
      </c>
      <c r="EY41" s="6">
        <v>4</v>
      </c>
      <c r="EZ41" s="6"/>
      <c r="FA41" s="6"/>
      <c r="FB41" s="15">
        <v>32</v>
      </c>
      <c r="FC41" s="9">
        <v>0.48571428571428582</v>
      </c>
      <c r="FD41" s="9">
        <v>3.2240447524876738E-5</v>
      </c>
      <c r="FE41" s="9">
        <v>3.3440000000000002E-3</v>
      </c>
      <c r="FF41" s="9">
        <v>1.9950686632895765E-3</v>
      </c>
      <c r="FG41" s="6">
        <v>4</v>
      </c>
      <c r="FH41" s="6"/>
      <c r="FI41" s="6"/>
      <c r="FJ41" s="15">
        <v>32</v>
      </c>
      <c r="FK41" s="9">
        <v>0.48571428571428582</v>
      </c>
      <c r="FL41" s="9">
        <v>3.9386410454878485E-5</v>
      </c>
      <c r="FM41" s="9">
        <v>3.0988999999999999E-3</v>
      </c>
      <c r="FN41" s="9">
        <v>2.5155864779484757E-3</v>
      </c>
      <c r="FO41" s="6">
        <v>4</v>
      </c>
      <c r="FP41" s="6"/>
      <c r="FQ41" s="6"/>
      <c r="FR41" s="15">
        <v>32</v>
      </c>
      <c r="FS41" s="9">
        <v>0.48571428571428582</v>
      </c>
      <c r="FT41" s="9">
        <v>2.1714901071823678E-5</v>
      </c>
      <c r="FU41" s="9">
        <v>3.0885800000000001E-3</v>
      </c>
      <c r="FV41" s="9">
        <v>1.343117463723643E-3</v>
      </c>
      <c r="FW41" s="6">
        <v>4</v>
      </c>
      <c r="FX41" s="6"/>
      <c r="FY41" s="6"/>
      <c r="FZ41" s="15">
        <v>32</v>
      </c>
      <c r="GA41" s="9">
        <v>0.48571428571428582</v>
      </c>
      <c r="GB41" s="9">
        <v>2.0765175019433715E-5</v>
      </c>
      <c r="GC41" s="9">
        <v>2.9142299999999999E-3</v>
      </c>
      <c r="GD41" s="9">
        <v>1.317694971392503E-3</v>
      </c>
      <c r="GE41" s="6">
        <v>4</v>
      </c>
      <c r="GF41" s="6"/>
      <c r="GG41" s="6"/>
      <c r="GH41" s="15">
        <v>32</v>
      </c>
      <c r="GI41" s="9">
        <v>0.48571428571428582</v>
      </c>
      <c r="GJ41" s="9">
        <v>9.4060297323026399E-6</v>
      </c>
      <c r="GK41" s="9">
        <v>2.81482E-3</v>
      </c>
      <c r="GL41" s="9">
        <v>5.8954852469079327E-4</v>
      </c>
      <c r="GM41" s="6">
        <v>4</v>
      </c>
      <c r="GN41" s="6"/>
      <c r="GO41" s="6"/>
      <c r="GP41" s="15">
        <v>32</v>
      </c>
      <c r="GQ41" s="9">
        <v>0.48571428571428582</v>
      </c>
      <c r="GR41" s="9">
        <v>5.3459616545217716E-6</v>
      </c>
      <c r="GS41" s="9">
        <v>2.7329099999999999E-3</v>
      </c>
      <c r="GT41" s="9">
        <v>3.35962892135059E-4</v>
      </c>
      <c r="GU41" s="6">
        <v>4</v>
      </c>
      <c r="GV41" s="6"/>
      <c r="GW41" s="6"/>
      <c r="GX41" s="15">
        <v>32</v>
      </c>
      <c r="GY41" s="9">
        <v>0.48571428571428582</v>
      </c>
      <c r="GZ41" s="9">
        <v>7.1797312138134901E-6</v>
      </c>
      <c r="HA41" s="9">
        <v>2.6345299999999999E-3</v>
      </c>
      <c r="HB41" s="9">
        <v>4.5304637401496822E-4</v>
      </c>
      <c r="HC41" s="6">
        <v>4</v>
      </c>
      <c r="HD41" s="6"/>
      <c r="HE41" s="6"/>
      <c r="HF41" s="15">
        <v>32</v>
      </c>
      <c r="HG41" s="9">
        <v>0.48571428571428582</v>
      </c>
      <c r="HH41" s="9">
        <v>8.3549320778853888E-6</v>
      </c>
      <c r="HI41" s="9">
        <v>2.6290599999999999E-3</v>
      </c>
      <c r="HJ41" s="9">
        <v>5.1287896514989157E-4</v>
      </c>
      <c r="HK41" s="6">
        <v>4</v>
      </c>
      <c r="HL41" s="6"/>
      <c r="HM41" s="6"/>
      <c r="HN41" s="15">
        <v>32</v>
      </c>
      <c r="HO41" s="9">
        <v>0.48571428571428582</v>
      </c>
      <c r="HP41" s="9">
        <v>5.4175516005192153E-6</v>
      </c>
      <c r="HQ41" s="9">
        <v>2.5507099999999999E-3</v>
      </c>
      <c r="HR41" s="9">
        <v>3.3702971325336872E-4</v>
      </c>
      <c r="HS41" s="6">
        <v>4</v>
      </c>
      <c r="HT41" s="6"/>
      <c r="HU41" s="6"/>
      <c r="HV41" s="15">
        <v>32</v>
      </c>
      <c r="HW41" s="9">
        <v>0.48571428571428582</v>
      </c>
      <c r="HX41" s="9">
        <v>8.6428884548944656E-6</v>
      </c>
      <c r="HY41" s="9">
        <v>2.4774200000000001E-3</v>
      </c>
      <c r="HZ41" s="9">
        <v>5.3426301463776853E-4</v>
      </c>
      <c r="IA41" s="6">
        <v>4</v>
      </c>
      <c r="IB41" s="6"/>
      <c r="IC41" s="6"/>
      <c r="ID41" s="15">
        <v>32</v>
      </c>
      <c r="IE41" s="9">
        <v>0.48571428571428582</v>
      </c>
      <c r="IF41" s="9">
        <v>3.6662789091716076E-6</v>
      </c>
      <c r="IG41" s="9">
        <v>2.4891800000000001E-3</v>
      </c>
      <c r="IH41" s="9">
        <v>2.2024171959786102E-4</v>
      </c>
      <c r="II41" s="6">
        <v>4</v>
      </c>
      <c r="IJ41" s="6"/>
      <c r="IK41" s="6"/>
      <c r="IL41" s="15">
        <v>32</v>
      </c>
      <c r="IM41" s="9">
        <v>0.48571428571428582</v>
      </c>
      <c r="IN41" s="9">
        <v>3.1253794005329472E-6</v>
      </c>
      <c r="IO41" s="9">
        <v>2.4675000000000001E-3</v>
      </c>
      <c r="IP41" s="9">
        <v>1.8805123114972673E-4</v>
      </c>
      <c r="IQ41" s="6">
        <v>4</v>
      </c>
    </row>
    <row r="42" spans="1:251">
      <c r="A42" s="6"/>
      <c r="B42" s="6"/>
      <c r="C42" s="15">
        <f t="shared" si="2"/>
        <v>33</v>
      </c>
      <c r="D42" s="9">
        <f t="shared" si="7"/>
        <v>0.51428571428571435</v>
      </c>
      <c r="E42" s="9" cm="1">
        <f t="array" ref="E42">VLOOKUP($B$15,'qx Malaria'!$B$32:$I$61,(H42),FALSE)/(1-'qx(1) cambodia'!D42*INDEX($A$8:$B$13,H42,2))</f>
        <v>7.4017291924884785E-5</v>
      </c>
      <c r="F42" s="9">
        <f>'Life Table'!D8845</f>
        <v>9.0625700000000007E-3</v>
      </c>
      <c r="G42" s="9">
        <f t="shared" si="6"/>
        <v>2.3209335969019765E-3</v>
      </c>
      <c r="H42" s="6">
        <f t="shared" si="8"/>
        <v>4</v>
      </c>
      <c r="I42" s="6"/>
      <c r="J42" s="6"/>
      <c r="L42" s="6"/>
      <c r="M42" s="6"/>
      <c r="N42" s="15">
        <v>33</v>
      </c>
      <c r="O42" s="9">
        <v>0.51428571428571435</v>
      </c>
      <c r="P42" s="9">
        <v>6.4037587128873294E-5</v>
      </c>
      <c r="Q42" s="9">
        <v>6.4425799999999998E-3</v>
      </c>
      <c r="R42" s="9">
        <v>3.4218136687697359E-3</v>
      </c>
      <c r="S42" s="6">
        <v>4</v>
      </c>
      <c r="T42" s="6"/>
      <c r="U42" s="6"/>
      <c r="V42" s="15">
        <v>33</v>
      </c>
      <c r="W42" s="9">
        <v>0.51428571428571435</v>
      </c>
      <c r="X42" s="9">
        <v>4.9885652562652773E-5</v>
      </c>
      <c r="Y42" s="9">
        <v>6.1761200000000002E-3</v>
      </c>
      <c r="Z42" s="9">
        <v>2.5141444403142623E-3</v>
      </c>
      <c r="AA42" s="6">
        <v>4</v>
      </c>
      <c r="AB42" s="6"/>
      <c r="AC42" s="6"/>
      <c r="AD42" s="15">
        <v>33</v>
      </c>
      <c r="AE42" s="9">
        <v>0.51428571428571435</v>
      </c>
      <c r="AF42" s="9">
        <v>4.5163642097016657E-5</v>
      </c>
      <c r="AG42" s="9">
        <v>6.0704799999999996E-3</v>
      </c>
      <c r="AH42" s="9">
        <v>2.4867837047810137E-3</v>
      </c>
      <c r="AI42" s="6">
        <v>4</v>
      </c>
      <c r="AJ42" s="6"/>
      <c r="AK42" s="6"/>
      <c r="AL42" s="15">
        <v>33</v>
      </c>
      <c r="AM42" s="9">
        <v>0.51428571428571435</v>
      </c>
      <c r="AN42" s="9">
        <v>5.2191497746771882E-5</v>
      </c>
      <c r="AO42" s="9">
        <v>6.0457799999999997E-3</v>
      </c>
      <c r="AP42" s="9">
        <v>3.1169805967230743E-3</v>
      </c>
      <c r="AQ42" s="6">
        <v>4</v>
      </c>
      <c r="AR42" s="6"/>
      <c r="AS42" s="6"/>
      <c r="AT42" s="15">
        <v>33</v>
      </c>
      <c r="AU42" s="9">
        <v>0.51428571428571435</v>
      </c>
      <c r="AV42" s="9">
        <v>4.5274709201124002E-5</v>
      </c>
      <c r="AW42" s="9">
        <v>5.9834500000000004E-3</v>
      </c>
      <c r="AX42" s="9">
        <v>2.5590477998046453E-3</v>
      </c>
      <c r="AY42" s="6">
        <v>4</v>
      </c>
      <c r="AZ42" s="6"/>
      <c r="BA42" s="6"/>
      <c r="BB42" s="15">
        <v>33</v>
      </c>
      <c r="BC42" s="9">
        <v>0.51428571428571435</v>
      </c>
      <c r="BD42" s="9">
        <v>3.8778736749460742E-5</v>
      </c>
      <c r="BE42" s="9">
        <v>5.8448800000000002E-3</v>
      </c>
      <c r="BF42" s="9">
        <v>1.7893703190857838E-3</v>
      </c>
      <c r="BG42" s="6">
        <v>4</v>
      </c>
      <c r="BH42" s="6"/>
      <c r="BI42" s="6"/>
      <c r="BJ42" s="15">
        <v>33</v>
      </c>
      <c r="BK42" s="9">
        <v>0.51428571428571435</v>
      </c>
      <c r="BL42" s="9">
        <v>3.6874437387669872E-5</v>
      </c>
      <c r="BM42" s="9">
        <v>5.8121700000000002E-3</v>
      </c>
      <c r="BN42" s="9">
        <v>1.6976381604694739E-3</v>
      </c>
      <c r="BO42" s="6">
        <v>4</v>
      </c>
      <c r="BP42" s="6"/>
      <c r="BQ42" s="6"/>
      <c r="BR42" s="15">
        <v>33</v>
      </c>
      <c r="BS42" s="9">
        <v>0.51428571428571435</v>
      </c>
      <c r="BT42" s="9">
        <v>4.2742959718983157E-5</v>
      </c>
      <c r="BU42" s="9">
        <v>5.6288700000000002E-3</v>
      </c>
      <c r="BV42" s="9">
        <v>2.0183998857123135E-3</v>
      </c>
      <c r="BW42" s="6">
        <v>4</v>
      </c>
      <c r="BX42" s="6"/>
      <c r="BY42" s="6"/>
      <c r="BZ42" s="15">
        <v>33</v>
      </c>
      <c r="CA42" s="9">
        <v>0.51428571428571435</v>
      </c>
      <c r="CB42" s="9">
        <v>3.2219805240288427E-5</v>
      </c>
      <c r="CC42" s="9">
        <v>5.5502800000000003E-3</v>
      </c>
      <c r="CD42" s="9">
        <v>1.6885352671906723E-3</v>
      </c>
      <c r="CE42" s="6">
        <v>4</v>
      </c>
      <c r="CF42" s="6"/>
      <c r="CG42" s="6"/>
      <c r="CH42" s="15">
        <v>33</v>
      </c>
      <c r="CI42" s="9">
        <v>0.51428571428571435</v>
      </c>
      <c r="CJ42" s="9">
        <v>3.2771779803460528E-5</v>
      </c>
      <c r="CK42" s="9">
        <v>5.3563999999999999E-3</v>
      </c>
      <c r="CL42" s="9">
        <v>1.8411235274222164E-3</v>
      </c>
      <c r="CM42" s="6">
        <v>4</v>
      </c>
      <c r="CN42" s="6"/>
      <c r="CO42" s="6"/>
      <c r="CP42" s="15">
        <v>33</v>
      </c>
      <c r="CQ42" s="9">
        <v>0.51428571428571435</v>
      </c>
      <c r="CR42" s="9">
        <v>7.4017291924884785E-5</v>
      </c>
      <c r="CS42" s="9">
        <v>5.1185500000000004E-3</v>
      </c>
      <c r="CT42" s="9">
        <v>4.1092932934670848E-3</v>
      </c>
      <c r="CU42" s="6">
        <v>4</v>
      </c>
      <c r="CV42" s="6"/>
      <c r="CW42" s="6"/>
      <c r="CX42" s="15">
        <v>33</v>
      </c>
      <c r="CY42" s="9">
        <v>0.51428571428571435</v>
      </c>
      <c r="CZ42" s="9">
        <v>4.5190862584682494E-5</v>
      </c>
      <c r="DA42" s="9">
        <v>4.8072599999999998E-3</v>
      </c>
      <c r="DB42" s="9">
        <v>2.7063255537098205E-3</v>
      </c>
      <c r="DC42" s="6">
        <v>4</v>
      </c>
      <c r="DD42" s="6"/>
      <c r="DE42" s="6"/>
      <c r="DF42" s="15">
        <v>33</v>
      </c>
      <c r="DG42" s="9">
        <v>0.51428571428571435</v>
      </c>
      <c r="DH42" s="9">
        <v>4.5224650547241449E-5</v>
      </c>
      <c r="DI42" s="9">
        <v>4.5407800000000003E-3</v>
      </c>
      <c r="DJ42" s="9">
        <v>2.7083302031008184E-3</v>
      </c>
      <c r="DK42" s="6">
        <v>4</v>
      </c>
      <c r="DL42" s="6"/>
      <c r="DM42" s="6"/>
      <c r="DN42" s="15">
        <v>33</v>
      </c>
      <c r="DO42" s="9">
        <v>0.51428571428571435</v>
      </c>
      <c r="DP42" s="9">
        <v>6.27572284793868E-5</v>
      </c>
      <c r="DQ42" s="9">
        <v>4.2368199999999996E-3</v>
      </c>
      <c r="DR42" s="9">
        <v>3.6059932367847416E-3</v>
      </c>
      <c r="DS42" s="6">
        <v>4</v>
      </c>
      <c r="DT42" s="6"/>
      <c r="DU42" s="6"/>
      <c r="DV42" s="15">
        <v>33</v>
      </c>
      <c r="DW42" s="9">
        <v>0.51428571428571435</v>
      </c>
      <c r="DX42" s="9">
        <v>5.0397958723062024E-5</v>
      </c>
      <c r="DY42" s="9">
        <v>4.0053800000000002E-3</v>
      </c>
      <c r="DZ42" s="9">
        <v>2.9603038816565451E-3</v>
      </c>
      <c r="EA42" s="6">
        <v>4</v>
      </c>
      <c r="EB42" s="6"/>
      <c r="EC42" s="6"/>
      <c r="ED42" s="15">
        <v>33</v>
      </c>
      <c r="EE42" s="9">
        <v>0.51428571428571435</v>
      </c>
      <c r="EF42" s="9">
        <v>3.2629446906039135E-5</v>
      </c>
      <c r="EG42" s="9">
        <v>3.8714700000000001E-3</v>
      </c>
      <c r="EH42" s="9">
        <v>1.923338360297965E-3</v>
      </c>
      <c r="EI42" s="6">
        <v>4</v>
      </c>
      <c r="EJ42" s="6"/>
      <c r="EK42" s="6"/>
      <c r="EL42" s="15">
        <v>33</v>
      </c>
      <c r="EM42" s="9">
        <v>0.51428571428571435</v>
      </c>
      <c r="EN42" s="9">
        <v>5.5495153580548998E-5</v>
      </c>
      <c r="EO42" s="9">
        <v>3.7026099999999998E-3</v>
      </c>
      <c r="EP42" s="9">
        <v>3.3584473792993281E-3</v>
      </c>
      <c r="EQ42" s="6">
        <v>4</v>
      </c>
      <c r="ER42" s="6"/>
      <c r="ES42" s="6"/>
      <c r="ET42" s="15">
        <v>33</v>
      </c>
      <c r="EU42" s="9">
        <v>0.51428571428571435</v>
      </c>
      <c r="EV42" s="9">
        <v>2.9420865723063301E-5</v>
      </c>
      <c r="EW42" s="9">
        <v>3.5572899999999998E-3</v>
      </c>
      <c r="EX42" s="9">
        <v>1.7605521229677578E-3</v>
      </c>
      <c r="EY42" s="6">
        <v>4</v>
      </c>
      <c r="EZ42" s="6"/>
      <c r="FA42" s="6"/>
      <c r="FB42" s="15">
        <v>33</v>
      </c>
      <c r="FC42" s="9">
        <v>0.51428571428571435</v>
      </c>
      <c r="FD42" s="9">
        <v>3.2453763381310621E-5</v>
      </c>
      <c r="FE42" s="9">
        <v>3.3882000000000001E-3</v>
      </c>
      <c r="FF42" s="9">
        <v>1.9820704265436201E-3</v>
      </c>
      <c r="FG42" s="6">
        <v>4</v>
      </c>
      <c r="FH42" s="6"/>
      <c r="FI42" s="6"/>
      <c r="FJ42" s="15">
        <v>33</v>
      </c>
      <c r="FK42" s="9">
        <v>0.51428571428571435</v>
      </c>
      <c r="FL42" s="9">
        <v>3.9634381433451292E-5</v>
      </c>
      <c r="FM42" s="9">
        <v>3.13693E-3</v>
      </c>
      <c r="FN42" s="9">
        <v>2.5007349749736779E-3</v>
      </c>
      <c r="FO42" s="6">
        <v>4</v>
      </c>
      <c r="FP42" s="6"/>
      <c r="FQ42" s="6"/>
      <c r="FR42" s="15">
        <v>33</v>
      </c>
      <c r="FS42" s="9">
        <v>0.51428571428571435</v>
      </c>
      <c r="FT42" s="9">
        <v>2.1846337947745852E-5</v>
      </c>
      <c r="FU42" s="9">
        <v>3.1300999999999998E-3</v>
      </c>
      <c r="FV42" s="9">
        <v>1.3333231840499365E-3</v>
      </c>
      <c r="FW42" s="6">
        <v>4</v>
      </c>
      <c r="FX42" s="6"/>
      <c r="FY42" s="6"/>
      <c r="FZ42" s="15">
        <v>33</v>
      </c>
      <c r="GA42" s="9">
        <v>0.51428571428571435</v>
      </c>
      <c r="GB42" s="9">
        <v>2.0886422556306917E-5</v>
      </c>
      <c r="GC42" s="9">
        <v>2.9537999999999999E-3</v>
      </c>
      <c r="GD42" s="9">
        <v>1.3076336596689407E-3</v>
      </c>
      <c r="GE42" s="6">
        <v>4</v>
      </c>
      <c r="GF42" s="6"/>
      <c r="GG42" s="6"/>
      <c r="GH42" s="15">
        <v>33</v>
      </c>
      <c r="GI42" s="9">
        <v>0.51428571428571435</v>
      </c>
      <c r="GJ42" s="9">
        <v>9.4581745331716133E-6</v>
      </c>
      <c r="GK42" s="9">
        <v>2.8496799999999998E-3</v>
      </c>
      <c r="GL42" s="9">
        <v>5.8556494181425517E-4</v>
      </c>
      <c r="GM42" s="6">
        <v>4</v>
      </c>
      <c r="GN42" s="6"/>
      <c r="GO42" s="6"/>
      <c r="GP42" s="15">
        <v>33</v>
      </c>
      <c r="GQ42" s="9">
        <v>0.51428571428571435</v>
      </c>
      <c r="GR42" s="9">
        <v>5.3747362797792571E-6</v>
      </c>
      <c r="GS42" s="9">
        <v>2.7650600000000002E-3</v>
      </c>
      <c r="GT42" s="9">
        <v>3.3384386660434136E-4</v>
      </c>
      <c r="GU42" s="6">
        <v>4</v>
      </c>
      <c r="GV42" s="6"/>
      <c r="GW42" s="6"/>
      <c r="GX42" s="15">
        <v>33</v>
      </c>
      <c r="GY42" s="9">
        <v>0.51428571428571435</v>
      </c>
      <c r="GZ42" s="9">
        <v>7.2170211642561985E-6</v>
      </c>
      <c r="HA42" s="9">
        <v>2.6641500000000001E-3</v>
      </c>
      <c r="HB42" s="9">
        <v>4.5033627045872282E-4</v>
      </c>
      <c r="HC42" s="6">
        <v>4</v>
      </c>
      <c r="HD42" s="6"/>
      <c r="HE42" s="6"/>
      <c r="HF42" s="15">
        <v>33</v>
      </c>
      <c r="HG42" s="9">
        <v>0.51428571428571435</v>
      </c>
      <c r="HH42" s="9">
        <v>8.3969445173094512E-6</v>
      </c>
      <c r="HI42" s="9">
        <v>2.6588499999999999E-3</v>
      </c>
      <c r="HJ42" s="9">
        <v>5.0968271800529358E-4</v>
      </c>
      <c r="HK42" s="6">
        <v>4</v>
      </c>
      <c r="HL42" s="6"/>
      <c r="HM42" s="6"/>
      <c r="HN42" s="15">
        <v>33</v>
      </c>
      <c r="HO42" s="9">
        <v>0.51428571428571435</v>
      </c>
      <c r="HP42" s="9">
        <v>5.4442960065336678E-6</v>
      </c>
      <c r="HQ42" s="9">
        <v>2.5801700000000001E-3</v>
      </c>
      <c r="HR42" s="9">
        <v>3.3482634926894036E-4</v>
      </c>
      <c r="HS42" s="6">
        <v>4</v>
      </c>
      <c r="HT42" s="6"/>
      <c r="HU42" s="6"/>
      <c r="HV42" s="15">
        <v>33</v>
      </c>
      <c r="HW42" s="9">
        <v>0.51428571428571435</v>
      </c>
      <c r="HX42" s="9">
        <v>8.683938482788572E-6</v>
      </c>
      <c r="HY42" s="9">
        <v>2.5054399999999998E-3</v>
      </c>
      <c r="HZ42" s="9">
        <v>5.307971387061766E-4</v>
      </c>
      <c r="IA42" s="6">
        <v>4</v>
      </c>
      <c r="IB42" s="6"/>
      <c r="IC42" s="6"/>
      <c r="ID42" s="15">
        <v>33</v>
      </c>
      <c r="IE42" s="9">
        <v>0.51428571428571435</v>
      </c>
      <c r="IF42" s="9">
        <v>3.6832472666868788E-6</v>
      </c>
      <c r="IG42" s="9">
        <v>2.5176600000000001E-3</v>
      </c>
      <c r="IH42" s="9">
        <v>2.1875812226963755E-4</v>
      </c>
      <c r="II42" s="6">
        <v>4</v>
      </c>
      <c r="IJ42" s="6"/>
      <c r="IK42" s="6"/>
      <c r="IL42" s="15">
        <v>33</v>
      </c>
      <c r="IM42" s="9">
        <v>0.51428571428571435</v>
      </c>
      <c r="IN42" s="9">
        <v>3.1397329732580268E-6</v>
      </c>
      <c r="IO42" s="9">
        <v>2.4959000000000001E-3</v>
      </c>
      <c r="IP42" s="9">
        <v>1.8676527425045845E-4</v>
      </c>
      <c r="IQ42" s="6">
        <v>4</v>
      </c>
    </row>
    <row r="43" spans="1:251">
      <c r="A43" s="6"/>
      <c r="B43" s="6"/>
      <c r="C43" s="15">
        <f t="shared" si="2"/>
        <v>34</v>
      </c>
      <c r="D43" s="9">
        <f t="shared" si="7"/>
        <v>0.54285714285714293</v>
      </c>
      <c r="E43" s="9" cm="1">
        <f t="array" ref="E43">VLOOKUP($B$15,'qx Malaria'!$B$32:$I$61,(H43),FALSE)/(1-'qx(1) cambodia'!D43*INDEX($A$8:$B$13,H43,2))</f>
        <v>7.4727869615244145E-5</v>
      </c>
      <c r="F43" s="9">
        <f>'Life Table'!D8846</f>
        <v>9.2725299999999993E-3</v>
      </c>
      <c r="G43" s="9">
        <f t="shared" si="6"/>
        <v>2.290156978865446E-3</v>
      </c>
      <c r="H43" s="6">
        <f t="shared" si="8"/>
        <v>4</v>
      </c>
      <c r="I43" s="6"/>
      <c r="J43" s="6"/>
      <c r="L43" s="6"/>
      <c r="M43" s="6"/>
      <c r="N43" s="15">
        <v>34</v>
      </c>
      <c r="O43" s="9">
        <v>0.54285714285714293</v>
      </c>
      <c r="P43" s="9">
        <v>6.481221727900634E-5</v>
      </c>
      <c r="Q43" s="9">
        <v>6.5446000000000002E-3</v>
      </c>
      <c r="R43" s="9">
        <v>3.4092196922912888E-3</v>
      </c>
      <c r="S43" s="6">
        <v>4</v>
      </c>
      <c r="T43" s="6"/>
      <c r="U43" s="6"/>
      <c r="V43" s="15">
        <v>34</v>
      </c>
      <c r="W43" s="9">
        <v>0.54285714285714293</v>
      </c>
      <c r="X43" s="9">
        <v>5.0419506529136587E-5</v>
      </c>
      <c r="Y43" s="9">
        <v>6.2871400000000001E-3</v>
      </c>
      <c r="Z43" s="9">
        <v>2.496179155678185E-3</v>
      </c>
      <c r="AA43" s="6">
        <v>4</v>
      </c>
      <c r="AB43" s="6"/>
      <c r="AC43" s="6"/>
      <c r="AD43" s="15">
        <v>34</v>
      </c>
      <c r="AE43" s="9">
        <v>0.54285714285714293</v>
      </c>
      <c r="AF43" s="9">
        <v>4.5690566045302202E-5</v>
      </c>
      <c r="AG43" s="9">
        <v>6.1813299999999996E-3</v>
      </c>
      <c r="AH43" s="9">
        <v>2.4706811230931387E-3</v>
      </c>
      <c r="AI43" s="6">
        <v>4</v>
      </c>
      <c r="AJ43" s="6"/>
      <c r="AK43" s="6"/>
      <c r="AL43" s="15">
        <v>34</v>
      </c>
      <c r="AM43" s="9">
        <v>0.54285714285714293</v>
      </c>
      <c r="AN43" s="9">
        <v>5.2861176138190155E-5</v>
      </c>
      <c r="AO43" s="9">
        <v>6.1547099999999999E-3</v>
      </c>
      <c r="AP43" s="9">
        <v>3.1011009611608131E-3</v>
      </c>
      <c r="AQ43" s="6">
        <v>4</v>
      </c>
      <c r="AR43" s="6"/>
      <c r="AS43" s="6"/>
      <c r="AT43" s="15">
        <v>34</v>
      </c>
      <c r="AU43" s="9">
        <v>0.54285714285714293</v>
      </c>
      <c r="AV43" s="9">
        <v>4.5810575151291343E-5</v>
      </c>
      <c r="AW43" s="9">
        <v>6.0947199999999997E-3</v>
      </c>
      <c r="AX43" s="9">
        <v>2.5420634175776385E-3</v>
      </c>
      <c r="AY43" s="6">
        <v>4</v>
      </c>
      <c r="AZ43" s="6"/>
      <c r="BA43" s="6"/>
      <c r="BB43" s="15">
        <v>34</v>
      </c>
      <c r="BC43" s="9">
        <v>0.54285714285714293</v>
      </c>
      <c r="BD43" s="9">
        <v>3.9128809211316277E-5</v>
      </c>
      <c r="BE43" s="9">
        <v>5.9547599999999999E-3</v>
      </c>
      <c r="BF43" s="9">
        <v>1.7722073769208401E-3</v>
      </c>
      <c r="BG43" s="6">
        <v>4</v>
      </c>
      <c r="BH43" s="6"/>
      <c r="BI43" s="6"/>
      <c r="BJ43" s="15">
        <v>34</v>
      </c>
      <c r="BK43" s="9">
        <v>0.54285714285714293</v>
      </c>
      <c r="BL43" s="9">
        <v>3.7204260395939903E-5</v>
      </c>
      <c r="BM43" s="9">
        <v>5.9216399999999997E-3</v>
      </c>
      <c r="BN43" s="9">
        <v>1.6811586855730266E-3</v>
      </c>
      <c r="BO43" s="6">
        <v>4</v>
      </c>
      <c r="BP43" s="6"/>
      <c r="BQ43" s="6"/>
      <c r="BR43" s="15">
        <v>34</v>
      </c>
      <c r="BS43" s="9">
        <v>0.54285714285714293</v>
      </c>
      <c r="BT43" s="9">
        <v>4.3122306147482709E-5</v>
      </c>
      <c r="BU43" s="9">
        <v>5.7359100000000003E-3</v>
      </c>
      <c r="BV43" s="9">
        <v>1.998312892506615E-3</v>
      </c>
      <c r="BW43" s="6">
        <v>4</v>
      </c>
      <c r="BX43" s="6"/>
      <c r="BY43" s="6"/>
      <c r="BZ43" s="15">
        <v>34</v>
      </c>
      <c r="CA43" s="9">
        <v>0.54285714285714293</v>
      </c>
      <c r="CB43" s="9">
        <v>3.2537781251200624E-5</v>
      </c>
      <c r="CC43" s="9">
        <v>5.6560999999999998E-3</v>
      </c>
      <c r="CD43" s="9">
        <v>1.6732967740652773E-3</v>
      </c>
      <c r="CE43" s="6">
        <v>4</v>
      </c>
      <c r="CF43" s="6"/>
      <c r="CG43" s="6"/>
      <c r="CH43" s="15">
        <v>34</v>
      </c>
      <c r="CI43" s="9">
        <v>0.54285714285714293</v>
      </c>
      <c r="CJ43" s="9">
        <v>3.3108561458751598E-5</v>
      </c>
      <c r="CK43" s="9">
        <v>5.4576800000000003E-3</v>
      </c>
      <c r="CL43" s="9">
        <v>1.8255265111328E-3</v>
      </c>
      <c r="CM43" s="6">
        <v>4</v>
      </c>
      <c r="CN43" s="6"/>
      <c r="CO43" s="6"/>
      <c r="CP43" s="15">
        <v>34</v>
      </c>
      <c r="CQ43" s="9">
        <v>0.54285714285714293</v>
      </c>
      <c r="CR43" s="9">
        <v>7.4727869615244145E-5</v>
      </c>
      <c r="CS43" s="9">
        <v>5.2136999999999999E-3</v>
      </c>
      <c r="CT43" s="9">
        <v>4.0730286152327929E-3</v>
      </c>
      <c r="CU43" s="6">
        <v>4</v>
      </c>
      <c r="CV43" s="6"/>
      <c r="CW43" s="6"/>
      <c r="CX43" s="15">
        <v>34</v>
      </c>
      <c r="CY43" s="9">
        <v>0.54285714285714293</v>
      </c>
      <c r="CZ43" s="9">
        <v>4.5631430595733769E-5</v>
      </c>
      <c r="DA43" s="9">
        <v>4.8940900000000002E-3</v>
      </c>
      <c r="DB43" s="9">
        <v>2.6842264515459279E-3</v>
      </c>
      <c r="DC43" s="6">
        <v>4</v>
      </c>
      <c r="DD43" s="6"/>
      <c r="DE43" s="6"/>
      <c r="DF43" s="15">
        <v>34</v>
      </c>
      <c r="DG43" s="9">
        <v>0.54285714285714293</v>
      </c>
      <c r="DH43" s="9">
        <v>4.5636871720767776E-5</v>
      </c>
      <c r="DI43" s="9">
        <v>4.6207100000000001E-3</v>
      </c>
      <c r="DJ43" s="9">
        <v>2.6857402550789608E-3</v>
      </c>
      <c r="DK43" s="6">
        <v>4</v>
      </c>
      <c r="DL43" s="6"/>
      <c r="DM43" s="6"/>
      <c r="DN43" s="15">
        <v>34</v>
      </c>
      <c r="DO43" s="9">
        <v>0.54285714285714293</v>
      </c>
      <c r="DP43" s="9">
        <v>6.32602136568373E-5</v>
      </c>
      <c r="DQ43" s="9">
        <v>4.3095199999999998E-3</v>
      </c>
      <c r="DR43" s="9">
        <v>3.57357514952582E-3</v>
      </c>
      <c r="DS43" s="6">
        <v>4</v>
      </c>
      <c r="DT43" s="6"/>
      <c r="DU43" s="6"/>
      <c r="DV43" s="15">
        <v>34</v>
      </c>
      <c r="DW43" s="9">
        <v>0.54285714285714293</v>
      </c>
      <c r="DX43" s="9">
        <v>5.0786337187906981E-5</v>
      </c>
      <c r="DY43" s="9">
        <v>4.0724799999999999E-3</v>
      </c>
      <c r="DZ43" s="9">
        <v>2.9339655130191495E-3</v>
      </c>
      <c r="EA43" s="6">
        <v>4</v>
      </c>
      <c r="EB43" s="6"/>
      <c r="EC43" s="6"/>
      <c r="ED43" s="15">
        <v>34</v>
      </c>
      <c r="EE43" s="9">
        <v>0.54285714285714293</v>
      </c>
      <c r="EF43" s="9">
        <v>3.2872276064740105E-5</v>
      </c>
      <c r="EG43" s="9">
        <v>3.9352600000000003E-3</v>
      </c>
      <c r="EH43" s="9">
        <v>1.9062428332282156E-3</v>
      </c>
      <c r="EI43" s="6">
        <v>4</v>
      </c>
      <c r="EJ43" s="6"/>
      <c r="EK43" s="6"/>
      <c r="EL43" s="15">
        <v>34</v>
      </c>
      <c r="EM43" s="9">
        <v>0.54285714285714293</v>
      </c>
      <c r="EN43" s="9">
        <v>5.5899641920876786E-5</v>
      </c>
      <c r="EO43" s="9">
        <v>3.7622699999999999E-3</v>
      </c>
      <c r="EP43" s="9">
        <v>3.329281569381299E-3</v>
      </c>
      <c r="EQ43" s="6">
        <v>4</v>
      </c>
      <c r="ER43" s="6"/>
      <c r="ES43" s="6"/>
      <c r="ET43" s="15">
        <v>34</v>
      </c>
      <c r="EU43" s="9">
        <v>0.54285714285714293</v>
      </c>
      <c r="EV43" s="9">
        <v>2.962318186188223E-5</v>
      </c>
      <c r="EW43" s="9">
        <v>3.6123700000000002E-3</v>
      </c>
      <c r="EX43" s="9">
        <v>1.7456299671738771E-3</v>
      </c>
      <c r="EY43" s="6">
        <v>4</v>
      </c>
      <c r="EZ43" s="6"/>
      <c r="FA43" s="6"/>
      <c r="FB43" s="15">
        <v>34</v>
      </c>
      <c r="FC43" s="9">
        <v>0.54285714285714293</v>
      </c>
      <c r="FD43" s="9">
        <v>3.2669920806891383E-5</v>
      </c>
      <c r="FE43" s="9">
        <v>3.4379800000000002E-3</v>
      </c>
      <c r="FF43" s="9">
        <v>1.9663815478121707E-3</v>
      </c>
      <c r="FG43" s="6">
        <v>4</v>
      </c>
      <c r="FH43" s="6"/>
      <c r="FI43" s="6"/>
      <c r="FJ43" s="15">
        <v>34</v>
      </c>
      <c r="FK43" s="9">
        <v>0.54285714285714293</v>
      </c>
      <c r="FL43" s="9">
        <v>3.9885494571345576E-5</v>
      </c>
      <c r="FM43" s="9">
        <v>3.1788099999999998E-3</v>
      </c>
      <c r="FN43" s="9">
        <v>2.4834237041881321E-3</v>
      </c>
      <c r="FO43" s="6">
        <v>4</v>
      </c>
      <c r="FP43" s="6"/>
      <c r="FQ43" s="6"/>
      <c r="FR43" s="15">
        <v>34</v>
      </c>
      <c r="FS43" s="9">
        <v>0.54285714285714293</v>
      </c>
      <c r="FT43" s="9">
        <v>2.1979375646612419E-5</v>
      </c>
      <c r="FU43" s="9">
        <v>3.1712300000000001E-3</v>
      </c>
      <c r="FV43" s="9">
        <v>1.3240445742940951E-3</v>
      </c>
      <c r="FW43" s="6">
        <v>4</v>
      </c>
      <c r="FX43" s="6"/>
      <c r="FY43" s="6"/>
      <c r="FZ43" s="15">
        <v>34</v>
      </c>
      <c r="GA43" s="9">
        <v>0.54285714285714293</v>
      </c>
      <c r="GB43" s="9">
        <v>2.1009094334299959E-5</v>
      </c>
      <c r="GC43" s="9">
        <v>2.99534E-3</v>
      </c>
      <c r="GD43" s="9">
        <v>1.2970727108476679E-3</v>
      </c>
      <c r="GE43" s="6">
        <v>4</v>
      </c>
      <c r="GF43" s="6"/>
      <c r="GG43" s="6"/>
      <c r="GH43" s="15">
        <v>34</v>
      </c>
      <c r="GI43" s="9">
        <v>0.54285714285714293</v>
      </c>
      <c r="GJ43" s="9">
        <v>9.5109007139223369E-6</v>
      </c>
      <c r="GK43" s="9">
        <v>2.8905799999999998E-3</v>
      </c>
      <c r="GL43" s="9">
        <v>5.8049768535401803E-4</v>
      </c>
      <c r="GM43" s="6">
        <v>4</v>
      </c>
      <c r="GN43" s="6"/>
      <c r="GO43" s="6"/>
      <c r="GP43" s="15">
        <v>34</v>
      </c>
      <c r="GQ43" s="9">
        <v>0.54285714285714293</v>
      </c>
      <c r="GR43" s="9">
        <v>5.4038223400320331E-6</v>
      </c>
      <c r="GS43" s="9">
        <v>2.80299E-3</v>
      </c>
      <c r="GT43" s="9">
        <v>3.3110848924524706E-4</v>
      </c>
      <c r="GU43" s="6">
        <v>4</v>
      </c>
      <c r="GV43" s="6"/>
      <c r="GW43" s="6"/>
      <c r="GX43" s="15">
        <v>34</v>
      </c>
      <c r="GY43" s="9">
        <v>0.54285714285714293</v>
      </c>
      <c r="GZ43" s="9">
        <v>7.2547004886826038E-6</v>
      </c>
      <c r="HA43" s="9">
        <v>2.69805E-3</v>
      </c>
      <c r="HB43" s="9">
        <v>4.4699957969432315E-4</v>
      </c>
      <c r="HC43" s="6">
        <v>4</v>
      </c>
      <c r="HD43" s="6"/>
      <c r="HE43" s="6"/>
      <c r="HF43" s="15">
        <v>34</v>
      </c>
      <c r="HG43" s="9">
        <v>0.54285714285714293</v>
      </c>
      <c r="HH43" s="9">
        <v>8.4393816077930997E-6</v>
      </c>
      <c r="HI43" s="9">
        <v>2.6920300000000002E-3</v>
      </c>
      <c r="HJ43" s="9">
        <v>5.0594486361512021E-4</v>
      </c>
      <c r="HK43" s="6">
        <v>4</v>
      </c>
      <c r="HL43" s="6"/>
      <c r="HM43" s="6"/>
      <c r="HN43" s="15">
        <v>34</v>
      </c>
      <c r="HO43" s="9">
        <v>0.54285714285714293</v>
      </c>
      <c r="HP43" s="9">
        <v>5.4713057766122611E-6</v>
      </c>
      <c r="HQ43" s="9">
        <v>2.61283E-3</v>
      </c>
      <c r="HR43" s="9">
        <v>3.3228141580361693E-4</v>
      </c>
      <c r="HS43" s="6">
        <v>4</v>
      </c>
      <c r="HT43" s="6"/>
      <c r="HU43" s="6"/>
      <c r="HV43" s="15">
        <v>34</v>
      </c>
      <c r="HW43" s="9">
        <v>0.54285714285714293</v>
      </c>
      <c r="HX43" s="9">
        <v>8.7253803117620431E-6</v>
      </c>
      <c r="HY43" s="9">
        <v>2.5369099999999999E-3</v>
      </c>
      <c r="HZ43" s="9">
        <v>5.2671434543912702E-4</v>
      </c>
      <c r="IA43" s="6">
        <v>4</v>
      </c>
      <c r="IB43" s="6"/>
      <c r="IC43" s="6"/>
      <c r="ID43" s="15">
        <v>34</v>
      </c>
      <c r="IE43" s="9">
        <v>0.54285714285714293</v>
      </c>
      <c r="IF43" s="9">
        <v>3.7003734212176089E-6</v>
      </c>
      <c r="IG43" s="9">
        <v>2.54959E-3</v>
      </c>
      <c r="IH43" s="9">
        <v>2.1702291746425906E-4</v>
      </c>
      <c r="II43" s="6">
        <v>4</v>
      </c>
      <c r="IJ43" s="6"/>
      <c r="IK43" s="6"/>
      <c r="IL43" s="15">
        <v>34</v>
      </c>
      <c r="IM43" s="9">
        <v>0.54285714285714293</v>
      </c>
      <c r="IN43" s="9">
        <v>3.1542189942888275E-6</v>
      </c>
      <c r="IO43" s="9">
        <v>2.5278200000000001E-3</v>
      </c>
      <c r="IP43" s="9">
        <v>1.8525771114009565E-4</v>
      </c>
      <c r="IQ43" s="6">
        <v>4</v>
      </c>
    </row>
    <row r="44" spans="1:251">
      <c r="A44" s="6"/>
      <c r="B44" s="6"/>
      <c r="C44" s="15">
        <f t="shared" si="2"/>
        <v>35</v>
      </c>
      <c r="D44" s="9">
        <f t="shared" si="7"/>
        <v>0.57142857142857151</v>
      </c>
      <c r="E44" s="9" cm="1">
        <f t="array" ref="E44">VLOOKUP($B$15,'qx Malaria'!$B$32:$I$61,(H44),FALSE)/(1-'qx(1) cambodia'!D44*INDEX($A$8:$B$13,H44,2))</f>
        <v>7.5452222869255747E-5</v>
      </c>
      <c r="F44" s="9">
        <f>'Life Table'!D8847</f>
        <v>9.4985199999999999E-3</v>
      </c>
      <c r="G44" s="9">
        <f t="shared" si="6"/>
        <v>2.2573400931089837E-3</v>
      </c>
      <c r="H44" s="6">
        <f t="shared" si="8"/>
        <v>4</v>
      </c>
      <c r="I44" s="6"/>
      <c r="J44" s="6"/>
      <c r="L44" s="6"/>
      <c r="M44" s="6"/>
      <c r="N44" s="15">
        <v>35</v>
      </c>
      <c r="O44" s="9">
        <v>0.57142857142857151</v>
      </c>
      <c r="P44" s="9">
        <v>6.5605817515210346E-5</v>
      </c>
      <c r="Q44" s="9">
        <v>6.6653299999999997E-3</v>
      </c>
      <c r="R44" s="9">
        <v>3.3884564832676102E-3</v>
      </c>
      <c r="S44" s="6">
        <v>4</v>
      </c>
      <c r="T44" s="6"/>
      <c r="U44" s="6"/>
      <c r="V44" s="15">
        <v>35</v>
      </c>
      <c r="W44" s="9">
        <v>0.57142857142857151</v>
      </c>
      <c r="X44" s="9">
        <v>5.0964910228989277E-5</v>
      </c>
      <c r="Y44" s="9">
        <v>6.4155699999999998E-3</v>
      </c>
      <c r="Z44" s="9">
        <v>2.4726708461962434E-3</v>
      </c>
      <c r="AA44" s="6">
        <v>4</v>
      </c>
      <c r="AB44" s="6"/>
      <c r="AC44" s="6"/>
      <c r="AD44" s="15">
        <v>35</v>
      </c>
      <c r="AE44" s="9">
        <v>0.57142857142857151</v>
      </c>
      <c r="AF44" s="9">
        <v>4.6229930372665418E-5</v>
      </c>
      <c r="AG44" s="9">
        <v>6.3098099999999999E-3</v>
      </c>
      <c r="AH44" s="9">
        <v>2.4489450795134051E-3</v>
      </c>
      <c r="AI44" s="6">
        <v>4</v>
      </c>
      <c r="AJ44" s="6"/>
      <c r="AK44" s="6"/>
      <c r="AL44" s="15">
        <v>35</v>
      </c>
      <c r="AM44" s="9">
        <v>0.57142857142857151</v>
      </c>
      <c r="AN44" s="9">
        <v>5.3548263431450166E-5</v>
      </c>
      <c r="AO44" s="9">
        <v>6.2808899999999999E-3</v>
      </c>
      <c r="AP44" s="9">
        <v>3.0782995729964685E-3</v>
      </c>
      <c r="AQ44" s="6">
        <v>4</v>
      </c>
      <c r="AR44" s="6"/>
      <c r="AS44" s="6"/>
      <c r="AT44" s="15">
        <v>35</v>
      </c>
      <c r="AU44" s="9">
        <v>0.57142857142857151</v>
      </c>
      <c r="AV44" s="9">
        <v>4.6359277924929423E-5</v>
      </c>
      <c r="AW44" s="9">
        <v>6.2224000000000003E-3</v>
      </c>
      <c r="AX44" s="9">
        <v>2.519724924245707E-3</v>
      </c>
      <c r="AY44" s="6">
        <v>4</v>
      </c>
      <c r="AZ44" s="6"/>
      <c r="BA44" s="6"/>
      <c r="BB44" s="15">
        <v>35</v>
      </c>
      <c r="BC44" s="9">
        <v>0.57142857142857151</v>
      </c>
      <c r="BD44" s="9">
        <v>3.9485259762591332E-5</v>
      </c>
      <c r="BE44" s="9">
        <v>6.0801900000000001E-3</v>
      </c>
      <c r="BF44" s="9">
        <v>1.751459178830732E-3</v>
      </c>
      <c r="BG44" s="6">
        <v>4</v>
      </c>
      <c r="BH44" s="6"/>
      <c r="BI44" s="6"/>
      <c r="BJ44" s="15">
        <v>35</v>
      </c>
      <c r="BK44" s="9">
        <v>0.57142857142857151</v>
      </c>
      <c r="BL44" s="9">
        <v>3.7540036851448681E-5</v>
      </c>
      <c r="BM44" s="9">
        <v>6.0466799999999996E-3</v>
      </c>
      <c r="BN44" s="9">
        <v>1.6612528676951976E-3</v>
      </c>
      <c r="BO44" s="6">
        <v>4</v>
      </c>
      <c r="BP44" s="6"/>
      <c r="BQ44" s="6"/>
      <c r="BR44" s="15">
        <v>35</v>
      </c>
      <c r="BS44" s="9">
        <v>0.57142857142857151</v>
      </c>
      <c r="BT44" s="9">
        <v>4.3508446317197329E-5</v>
      </c>
      <c r="BU44" s="9">
        <v>5.8589100000000002E-3</v>
      </c>
      <c r="BV44" s="9">
        <v>1.9738792804626318E-3</v>
      </c>
      <c r="BW44" s="6">
        <v>4</v>
      </c>
      <c r="BX44" s="6"/>
      <c r="BY44" s="6"/>
      <c r="BZ44" s="15">
        <v>35</v>
      </c>
      <c r="CA44" s="9">
        <v>0.57142857142857151</v>
      </c>
      <c r="CB44" s="9">
        <v>3.2862096004809271E-5</v>
      </c>
      <c r="CC44" s="9">
        <v>5.7784000000000004E-3</v>
      </c>
      <c r="CD44" s="9">
        <v>1.654206702273332E-3</v>
      </c>
      <c r="CE44" s="6">
        <v>4</v>
      </c>
      <c r="CF44" s="6"/>
      <c r="CG44" s="6"/>
      <c r="CH44" s="15">
        <v>35</v>
      </c>
      <c r="CI44" s="9">
        <v>0.57142857142857151</v>
      </c>
      <c r="CJ44" s="9">
        <v>3.3452336910239139E-5</v>
      </c>
      <c r="CK44" s="9">
        <v>5.5756199999999999E-3</v>
      </c>
      <c r="CL44" s="9">
        <v>1.8054655074984476E-3</v>
      </c>
      <c r="CM44" s="6">
        <v>4</v>
      </c>
      <c r="CN44" s="6"/>
      <c r="CO44" s="6"/>
      <c r="CP44" s="15">
        <v>35</v>
      </c>
      <c r="CQ44" s="9">
        <v>0.57142857142857151</v>
      </c>
      <c r="CR44" s="9">
        <v>7.5452222869255747E-5</v>
      </c>
      <c r="CS44" s="9">
        <v>5.3252200000000003E-3</v>
      </c>
      <c r="CT44" s="9">
        <v>4.0263857683246031E-3</v>
      </c>
      <c r="CU44" s="6">
        <v>4</v>
      </c>
      <c r="CV44" s="6"/>
      <c r="CW44" s="6"/>
      <c r="CX44" s="15">
        <v>35</v>
      </c>
      <c r="CY44" s="9">
        <v>0.57142857142857151</v>
      </c>
      <c r="CZ44" s="9">
        <v>4.6080673417720295E-5</v>
      </c>
      <c r="DA44" s="9">
        <v>4.9971700000000004E-3</v>
      </c>
      <c r="DB44" s="9">
        <v>2.654738278067489E-3</v>
      </c>
      <c r="DC44" s="6">
        <v>4</v>
      </c>
      <c r="DD44" s="6"/>
      <c r="DE44" s="6"/>
      <c r="DF44" s="15">
        <v>35</v>
      </c>
      <c r="DG44" s="9">
        <v>0.57142857142857151</v>
      </c>
      <c r="DH44" s="9">
        <v>4.605667678556171E-5</v>
      </c>
      <c r="DI44" s="9">
        <v>4.7163200000000004E-3</v>
      </c>
      <c r="DJ44" s="9">
        <v>2.6554992822227889E-3</v>
      </c>
      <c r="DK44" s="6">
        <v>4</v>
      </c>
      <c r="DL44" s="6"/>
      <c r="DM44" s="6"/>
      <c r="DN44" s="15">
        <v>35</v>
      </c>
      <c r="DO44" s="9">
        <v>0.57142857142857151</v>
      </c>
      <c r="DP44" s="9">
        <v>6.377132660439042E-5</v>
      </c>
      <c r="DQ44" s="9">
        <v>4.3971899999999996E-3</v>
      </c>
      <c r="DR44" s="9">
        <v>3.5306233202757314E-3</v>
      </c>
      <c r="DS44" s="6">
        <v>4</v>
      </c>
      <c r="DT44" s="6"/>
      <c r="DU44" s="6"/>
      <c r="DV44" s="15">
        <v>35</v>
      </c>
      <c r="DW44" s="9">
        <v>0.57142857142857151</v>
      </c>
      <c r="DX44" s="9">
        <v>5.1180748010199307E-5</v>
      </c>
      <c r="DY44" s="9">
        <v>4.1552100000000003E-3</v>
      </c>
      <c r="DZ44" s="9">
        <v>2.8978821811289409E-3</v>
      </c>
      <c r="EA44" s="6">
        <v>4</v>
      </c>
      <c r="EB44" s="6"/>
      <c r="EC44" s="6"/>
      <c r="ED44" s="15">
        <v>35</v>
      </c>
      <c r="EE44" s="9">
        <v>0.57142857142857151</v>
      </c>
      <c r="EF44" s="9">
        <v>3.311874660401224E-5</v>
      </c>
      <c r="EG44" s="9">
        <v>4.0150400000000001E-3</v>
      </c>
      <c r="EH44" s="9">
        <v>1.8823739133411921E-3</v>
      </c>
      <c r="EI44" s="6">
        <v>4</v>
      </c>
      <c r="EJ44" s="6"/>
      <c r="EK44" s="6"/>
      <c r="EL44" s="15">
        <v>35</v>
      </c>
      <c r="EM44" s="9">
        <v>0.57142857142857151</v>
      </c>
      <c r="EN44" s="9">
        <v>5.631006995413614E-5</v>
      </c>
      <c r="EO44" s="9">
        <v>3.8376899999999999E-3</v>
      </c>
      <c r="EP44" s="9">
        <v>3.2878169992204258E-3</v>
      </c>
      <c r="EQ44" s="6">
        <v>4</v>
      </c>
      <c r="ER44" s="6"/>
      <c r="ES44" s="6"/>
      <c r="ET44" s="15">
        <v>35</v>
      </c>
      <c r="EU44" s="9">
        <v>0.57142857142857151</v>
      </c>
      <c r="EV44" s="9">
        <v>2.9828299770166724E-5</v>
      </c>
      <c r="EW44" s="9">
        <v>3.6842300000000001E-3</v>
      </c>
      <c r="EX44" s="9">
        <v>1.7234332812532786E-3</v>
      </c>
      <c r="EY44" s="6">
        <v>4</v>
      </c>
      <c r="EZ44" s="6"/>
      <c r="FA44" s="6"/>
      <c r="FB44" s="15">
        <v>35</v>
      </c>
      <c r="FC44" s="9">
        <v>0.57142857142857151</v>
      </c>
      <c r="FD44" s="9">
        <v>3.2888976960913577E-5</v>
      </c>
      <c r="FE44" s="9">
        <v>3.50461E-3</v>
      </c>
      <c r="FF44" s="9">
        <v>1.9419306803321228E-3</v>
      </c>
      <c r="FG44" s="6">
        <v>4</v>
      </c>
      <c r="FH44" s="6"/>
      <c r="FI44" s="6"/>
      <c r="FJ44" s="15">
        <v>35</v>
      </c>
      <c r="FK44" s="9">
        <v>0.57142857142857151</v>
      </c>
      <c r="FL44" s="9">
        <v>4.0139809973081956E-5</v>
      </c>
      <c r="FM44" s="9">
        <v>3.2376699999999998E-3</v>
      </c>
      <c r="FN44" s="9">
        <v>2.4538224874349219E-3</v>
      </c>
      <c r="FO44" s="6">
        <v>4</v>
      </c>
      <c r="FP44" s="6"/>
      <c r="FQ44" s="6"/>
      <c r="FR44" s="15">
        <v>35</v>
      </c>
      <c r="FS44" s="9">
        <v>0.57142857142857151</v>
      </c>
      <c r="FT44" s="9">
        <v>2.2114043593218101E-5</v>
      </c>
      <c r="FU44" s="9">
        <v>3.22828E-3</v>
      </c>
      <c r="FV44" s="9">
        <v>1.3086152031830181E-3</v>
      </c>
      <c r="FW44" s="6">
        <v>4</v>
      </c>
      <c r="FX44" s="6"/>
      <c r="FY44" s="6"/>
      <c r="FZ44" s="15">
        <v>35</v>
      </c>
      <c r="GA44" s="9">
        <v>0.57142857142857151</v>
      </c>
      <c r="GB44" s="9">
        <v>2.113321559656746E-5</v>
      </c>
      <c r="GC44" s="9">
        <v>3.04704E-3</v>
      </c>
      <c r="GD44" s="9">
        <v>1.282597961954244E-3</v>
      </c>
      <c r="GE44" s="6">
        <v>4</v>
      </c>
      <c r="GF44" s="6"/>
      <c r="GG44" s="6"/>
      <c r="GH44" s="15">
        <v>35</v>
      </c>
      <c r="GI44" s="9">
        <v>0.57142857142857151</v>
      </c>
      <c r="GJ44" s="9">
        <v>9.564218052060222E-6</v>
      </c>
      <c r="GK44" s="9">
        <v>2.9448E-3</v>
      </c>
      <c r="GL44" s="9">
        <v>5.7300380029386936E-4</v>
      </c>
      <c r="GM44" s="6">
        <v>4</v>
      </c>
      <c r="GN44" s="6"/>
      <c r="GO44" s="6"/>
      <c r="GP44" s="15">
        <v>35</v>
      </c>
      <c r="GQ44" s="9">
        <v>0.57142857142857151</v>
      </c>
      <c r="GR44" s="9">
        <v>5.4332249188994913E-6</v>
      </c>
      <c r="GS44" s="9">
        <v>2.85834E-3</v>
      </c>
      <c r="GT44" s="9">
        <v>3.2646347463006819E-4</v>
      </c>
      <c r="GU44" s="6">
        <v>4</v>
      </c>
      <c r="GV44" s="6"/>
      <c r="GW44" s="6"/>
      <c r="GX44" s="15">
        <v>35</v>
      </c>
      <c r="GY44" s="9">
        <v>0.57142857142857151</v>
      </c>
      <c r="GZ44" s="9">
        <v>7.2927753177446436E-6</v>
      </c>
      <c r="HA44" s="9">
        <v>2.74866E-3</v>
      </c>
      <c r="HB44" s="9">
        <v>4.410719427114031E-4</v>
      </c>
      <c r="HC44" s="6">
        <v>4</v>
      </c>
      <c r="HD44" s="6"/>
      <c r="HE44" s="6"/>
      <c r="HF44" s="15">
        <v>35</v>
      </c>
      <c r="HG44" s="9">
        <v>0.57142857142857151</v>
      </c>
      <c r="HH44" s="9">
        <v>8.4822498204379259E-6</v>
      </c>
      <c r="HI44" s="9">
        <v>2.74077E-3</v>
      </c>
      <c r="HJ44" s="9">
        <v>4.994717490947317E-4</v>
      </c>
      <c r="HK44" s="6">
        <v>4</v>
      </c>
      <c r="HL44" s="6"/>
      <c r="HM44" s="6"/>
      <c r="HN44" s="15">
        <v>35</v>
      </c>
      <c r="HO44" s="9">
        <v>0.57142857142857151</v>
      </c>
      <c r="HP44" s="9">
        <v>5.4985848799502973E-6</v>
      </c>
      <c r="HQ44" s="9">
        <v>2.6594000000000001E-3</v>
      </c>
      <c r="HR44" s="9">
        <v>3.2809037373581222E-4</v>
      </c>
      <c r="HS44" s="6">
        <v>4</v>
      </c>
      <c r="HT44" s="6"/>
      <c r="HU44" s="6"/>
      <c r="HV44" s="15">
        <v>35</v>
      </c>
      <c r="HW44" s="9">
        <v>0.57142857142857151</v>
      </c>
      <c r="HX44" s="9">
        <v>8.7672195780172314E-6</v>
      </c>
      <c r="HY44" s="9">
        <v>2.5824200000000002E-3</v>
      </c>
      <c r="HZ44" s="9">
        <v>5.1991320603548381E-4</v>
      </c>
      <c r="IA44" s="6">
        <v>4</v>
      </c>
      <c r="IB44" s="6"/>
      <c r="IC44" s="6"/>
      <c r="ID44" s="15">
        <v>35</v>
      </c>
      <c r="IE44" s="9">
        <v>0.57142857142857151</v>
      </c>
      <c r="IF44" s="9">
        <v>3.7176595841932522E-6</v>
      </c>
      <c r="IG44" s="9">
        <v>2.5958999999999999E-3</v>
      </c>
      <c r="IH44" s="9">
        <v>2.1414702890642595E-4</v>
      </c>
      <c r="II44" s="6">
        <v>4</v>
      </c>
      <c r="IJ44" s="6"/>
      <c r="IK44" s="6"/>
      <c r="IL44" s="15">
        <v>35</v>
      </c>
      <c r="IM44" s="9">
        <v>0.57142857142857151</v>
      </c>
      <c r="IN44" s="9">
        <v>3.1688393053827901E-6</v>
      </c>
      <c r="IO44" s="9">
        <v>2.5739999999999999E-3</v>
      </c>
      <c r="IP44" s="9">
        <v>1.8277730552442999E-4</v>
      </c>
      <c r="IQ44" s="6">
        <v>4</v>
      </c>
    </row>
    <row r="45" spans="1:251">
      <c r="A45" s="6"/>
      <c r="B45" s="6"/>
      <c r="C45" s="15">
        <f t="shared" si="2"/>
        <v>36</v>
      </c>
      <c r="D45" s="9">
        <f t="shared" si="7"/>
        <v>0.60000000000000009</v>
      </c>
      <c r="E45" s="9" cm="1">
        <f t="array" ref="E45">VLOOKUP($B$15,'qx Malaria'!$B$32:$I$61,(H45),FALSE)/(1-'qx(1) cambodia'!D45*INDEX($A$8:$B$13,H45,2))</f>
        <v>7.6190756196388074E-5</v>
      </c>
      <c r="F45" s="9">
        <f>'Life Table'!D8848</f>
        <v>9.7492800000000008E-3</v>
      </c>
      <c r="G45" s="9">
        <f t="shared" si="6"/>
        <v>2.220806082840318E-3</v>
      </c>
      <c r="H45" s="6">
        <f t="shared" si="8"/>
        <v>4</v>
      </c>
      <c r="I45" s="6"/>
      <c r="J45" s="6"/>
      <c r="L45" s="6"/>
      <c r="M45" s="6"/>
      <c r="N45" s="15">
        <v>36</v>
      </c>
      <c r="O45" s="9">
        <v>0.60000000000000009</v>
      </c>
      <c r="P45" s="9">
        <v>6.6419093319678552E-5</v>
      </c>
      <c r="Q45" s="9">
        <v>6.81819E-3</v>
      </c>
      <c r="R45" s="9">
        <v>3.3535521205477685E-3</v>
      </c>
      <c r="S45" s="6">
        <v>4</v>
      </c>
      <c r="T45" s="6"/>
      <c r="U45" s="6"/>
      <c r="V45" s="15">
        <v>36</v>
      </c>
      <c r="W45" s="9">
        <v>0.60000000000000009</v>
      </c>
      <c r="X45" s="9">
        <v>5.1522242572323799E-5</v>
      </c>
      <c r="Y45" s="9">
        <v>6.5731699999999997E-3</v>
      </c>
      <c r="Z45" s="9">
        <v>2.4397772998223069E-3</v>
      </c>
      <c r="AA45" s="6">
        <v>4</v>
      </c>
      <c r="AB45" s="6"/>
      <c r="AC45" s="6"/>
      <c r="AD45" s="15">
        <v>36</v>
      </c>
      <c r="AE45" s="9">
        <v>0.60000000000000009</v>
      </c>
      <c r="AF45" s="9">
        <v>4.6782180907551946E-5</v>
      </c>
      <c r="AG45" s="9">
        <v>6.46679E-3</v>
      </c>
      <c r="AH45" s="9">
        <v>2.418041745480097E-3</v>
      </c>
      <c r="AI45" s="6">
        <v>4</v>
      </c>
      <c r="AJ45" s="6"/>
      <c r="AK45" s="6"/>
      <c r="AL45" s="15">
        <v>36</v>
      </c>
      <c r="AM45" s="9">
        <v>0.60000000000000009</v>
      </c>
      <c r="AN45" s="9">
        <v>5.4253447406761017E-5</v>
      </c>
      <c r="AO45" s="9">
        <v>6.4361899999999996E-3</v>
      </c>
      <c r="AP45" s="9">
        <v>3.0435830842887421E-3</v>
      </c>
      <c r="AQ45" s="6">
        <v>4</v>
      </c>
      <c r="AR45" s="6"/>
      <c r="AS45" s="6"/>
      <c r="AT45" s="15">
        <v>36</v>
      </c>
      <c r="AU45" s="9">
        <v>0.60000000000000009</v>
      </c>
      <c r="AV45" s="9">
        <v>4.6921284378595854E-5</v>
      </c>
      <c r="AW45" s="9">
        <v>6.3786700000000003E-3</v>
      </c>
      <c r="AX45" s="9">
        <v>2.4877924861545983E-3</v>
      </c>
      <c r="AY45" s="6">
        <v>4</v>
      </c>
      <c r="AZ45" s="6"/>
      <c r="BA45" s="6"/>
      <c r="BB45" s="15">
        <v>36</v>
      </c>
      <c r="BC45" s="9">
        <v>0.60000000000000009</v>
      </c>
      <c r="BD45" s="9">
        <v>3.9848264312637432E-5</v>
      </c>
      <c r="BE45" s="9">
        <v>6.2335200000000002E-3</v>
      </c>
      <c r="BF45" s="9">
        <v>1.724083212651769E-3</v>
      </c>
      <c r="BG45" s="6">
        <v>4</v>
      </c>
      <c r="BH45" s="6"/>
      <c r="BI45" s="6"/>
      <c r="BJ45" s="15">
        <v>36</v>
      </c>
      <c r="BK45" s="9">
        <v>0.60000000000000009</v>
      </c>
      <c r="BL45" s="9">
        <v>3.78819294156782E-5</v>
      </c>
      <c r="BM45" s="9">
        <v>6.1989499999999999E-3</v>
      </c>
      <c r="BN45" s="9">
        <v>1.6352041920212827E-3</v>
      </c>
      <c r="BO45" s="6">
        <v>4</v>
      </c>
      <c r="BP45" s="6"/>
      <c r="BQ45" s="6"/>
      <c r="BR45" s="15">
        <v>36</v>
      </c>
      <c r="BS45" s="9">
        <v>0.60000000000000009</v>
      </c>
      <c r="BT45" s="9">
        <v>4.3901564381501032E-5</v>
      </c>
      <c r="BU45" s="9">
        <v>6.0095599999999997E-3</v>
      </c>
      <c r="BV45" s="9">
        <v>1.9417850839609518E-3</v>
      </c>
      <c r="BW45" s="6">
        <v>4</v>
      </c>
      <c r="BX45" s="6"/>
      <c r="BY45" s="6"/>
      <c r="BZ45" s="15">
        <v>36</v>
      </c>
      <c r="CA45" s="9">
        <v>0.60000000000000009</v>
      </c>
      <c r="CB45" s="9">
        <v>3.3192940950343477E-5</v>
      </c>
      <c r="CC45" s="9">
        <v>5.9287799999999998E-3</v>
      </c>
      <c r="CD45" s="9">
        <v>1.6284803254473573E-3</v>
      </c>
      <c r="CE45" s="6">
        <v>4</v>
      </c>
      <c r="CF45" s="6"/>
      <c r="CG45" s="6"/>
      <c r="CH45" s="15">
        <v>36</v>
      </c>
      <c r="CI45" s="9">
        <v>0.60000000000000009</v>
      </c>
      <c r="CJ45" s="9">
        <v>3.3803326299337581E-5</v>
      </c>
      <c r="CK45" s="9">
        <v>5.7222899999999997E-3</v>
      </c>
      <c r="CL45" s="9">
        <v>1.7776467985537207E-3</v>
      </c>
      <c r="CM45" s="6">
        <v>4</v>
      </c>
      <c r="CN45" s="6"/>
      <c r="CO45" s="6"/>
      <c r="CP45" s="15">
        <v>36</v>
      </c>
      <c r="CQ45" s="9">
        <v>0.60000000000000009</v>
      </c>
      <c r="CR45" s="9">
        <v>7.6190756196388074E-5</v>
      </c>
      <c r="CS45" s="9">
        <v>5.4657200000000003E-3</v>
      </c>
      <c r="CT45" s="9">
        <v>3.9612823795059857E-3</v>
      </c>
      <c r="CU45" s="6">
        <v>4</v>
      </c>
      <c r="CV45" s="6"/>
      <c r="CW45" s="6"/>
      <c r="CX45" s="15">
        <v>36</v>
      </c>
      <c r="CY45" s="9">
        <v>0.60000000000000009</v>
      </c>
      <c r="CZ45" s="9">
        <v>4.6538849809462994E-5</v>
      </c>
      <c r="DA45" s="9">
        <v>5.1290099999999998E-3</v>
      </c>
      <c r="DB45" s="9">
        <v>2.6122162007427645E-3</v>
      </c>
      <c r="DC45" s="6">
        <v>4</v>
      </c>
      <c r="DD45" s="6"/>
      <c r="DE45" s="6"/>
      <c r="DF45" s="15">
        <v>36</v>
      </c>
      <c r="DG45" s="9">
        <v>0.60000000000000009</v>
      </c>
      <c r="DH45" s="9">
        <v>4.6484276973102877E-5</v>
      </c>
      <c r="DI45" s="9">
        <v>4.8405499999999999E-3</v>
      </c>
      <c r="DJ45" s="9">
        <v>2.6113688778833231E-3</v>
      </c>
      <c r="DK45" s="6">
        <v>4</v>
      </c>
      <c r="DL45" s="6"/>
      <c r="DM45" s="6"/>
      <c r="DN45" s="15">
        <v>36</v>
      </c>
      <c r="DO45" s="9">
        <v>0.60000000000000009</v>
      </c>
      <c r="DP45" s="9">
        <v>6.4290765932471821E-5</v>
      </c>
      <c r="DQ45" s="9">
        <v>4.51324E-3</v>
      </c>
      <c r="DR45" s="9">
        <v>3.4678582468735779E-3</v>
      </c>
      <c r="DS45" s="6">
        <v>4</v>
      </c>
      <c r="DT45" s="6"/>
      <c r="DU45" s="6"/>
      <c r="DV45" s="15">
        <v>36</v>
      </c>
      <c r="DW45" s="9">
        <v>0.60000000000000009</v>
      </c>
      <c r="DX45" s="9">
        <v>5.158133283328742E-5</v>
      </c>
      <c r="DY45" s="9">
        <v>4.2657499999999996E-3</v>
      </c>
      <c r="DZ45" s="9">
        <v>2.8448818430863751E-3</v>
      </c>
      <c r="EA45" s="6">
        <v>4</v>
      </c>
      <c r="EB45" s="6"/>
      <c r="EC45" s="6"/>
      <c r="ED45" s="15">
        <v>36</v>
      </c>
      <c r="EE45" s="9">
        <v>0.60000000000000009</v>
      </c>
      <c r="EF45" s="9">
        <v>3.3368941049912931E-5</v>
      </c>
      <c r="EG45" s="9">
        <v>4.1230599999999996E-3</v>
      </c>
      <c r="EH45" s="9">
        <v>1.8469053930466402E-3</v>
      </c>
      <c r="EI45" s="6">
        <v>4</v>
      </c>
      <c r="EJ45" s="6"/>
      <c r="EK45" s="6"/>
      <c r="EL45" s="15">
        <v>36</v>
      </c>
      <c r="EM45" s="9">
        <v>0.60000000000000009</v>
      </c>
      <c r="EN45" s="9">
        <v>5.6726569479805745E-5</v>
      </c>
      <c r="EO45" s="9">
        <v>3.9414799999999998E-3</v>
      </c>
      <c r="EP45" s="9">
        <v>3.2249178311217061E-3</v>
      </c>
      <c r="EQ45" s="6">
        <v>4</v>
      </c>
      <c r="ER45" s="6"/>
      <c r="ES45" s="6"/>
      <c r="ET45" s="15">
        <v>36</v>
      </c>
      <c r="EU45" s="9">
        <v>0.60000000000000009</v>
      </c>
      <c r="EV45" s="9">
        <v>3.0036278054060257E-5</v>
      </c>
      <c r="EW45" s="9">
        <v>3.7840999999999999E-3</v>
      </c>
      <c r="EX45" s="9">
        <v>1.6896479365680328E-3</v>
      </c>
      <c r="EY45" s="6">
        <v>4</v>
      </c>
      <c r="EZ45" s="6"/>
      <c r="FA45" s="6"/>
      <c r="FB45" s="15">
        <v>36</v>
      </c>
      <c r="FC45" s="9">
        <v>0.60000000000000009</v>
      </c>
      <c r="FD45" s="9">
        <v>3.3110990546062999E-5</v>
      </c>
      <c r="FE45" s="9">
        <v>3.6001800000000001E-3</v>
      </c>
      <c r="FF45" s="9">
        <v>1.9031412068577136E-3</v>
      </c>
      <c r="FG45" s="6">
        <v>4</v>
      </c>
      <c r="FH45" s="6"/>
      <c r="FI45" s="6"/>
      <c r="FJ45" s="15">
        <v>36</v>
      </c>
      <c r="FK45" s="9">
        <v>0.60000000000000009</v>
      </c>
      <c r="FL45" s="9">
        <v>4.0397389285956755E-5</v>
      </c>
      <c r="FM45" s="9">
        <v>3.3251499999999998E-3</v>
      </c>
      <c r="FN45" s="9">
        <v>2.4045979308987366E-3</v>
      </c>
      <c r="FO45" s="6">
        <v>4</v>
      </c>
      <c r="FP45" s="6"/>
      <c r="FQ45" s="6"/>
      <c r="FR45" s="15">
        <v>36</v>
      </c>
      <c r="FS45" s="9">
        <v>0.60000000000000009</v>
      </c>
      <c r="FT45" s="9">
        <v>2.2250371937947853E-5</v>
      </c>
      <c r="FU45" s="9">
        <v>3.31474E-3</v>
      </c>
      <c r="FV45" s="9">
        <v>1.2823388551077171E-3</v>
      </c>
      <c r="FW45" s="6">
        <v>4</v>
      </c>
      <c r="FX45" s="6"/>
      <c r="FY45" s="6"/>
      <c r="FZ45" s="15">
        <v>36</v>
      </c>
      <c r="GA45" s="9">
        <v>0.60000000000000009</v>
      </c>
      <c r="GB45" s="9">
        <v>2.125881218635334E-5</v>
      </c>
      <c r="GC45" s="9">
        <v>3.12635E-3</v>
      </c>
      <c r="GD45" s="9">
        <v>1.2574899304051809E-3</v>
      </c>
      <c r="GE45" s="6">
        <v>4</v>
      </c>
      <c r="GF45" s="6"/>
      <c r="GG45" s="6"/>
      <c r="GH45" s="15">
        <v>36</v>
      </c>
      <c r="GI45" s="9">
        <v>0.60000000000000009</v>
      </c>
      <c r="GJ45" s="9">
        <v>9.618136545574308E-6</v>
      </c>
      <c r="GK45" s="9">
        <v>3.0214399999999998E-3</v>
      </c>
      <c r="GL45" s="9">
        <v>5.6161771957207352E-4</v>
      </c>
      <c r="GM45" s="6">
        <v>4</v>
      </c>
      <c r="GN45" s="6"/>
      <c r="GO45" s="6"/>
      <c r="GP45" s="15">
        <v>36</v>
      </c>
      <c r="GQ45" s="9">
        <v>0.60000000000000009</v>
      </c>
      <c r="GR45" s="9">
        <v>5.4629492112476493E-6</v>
      </c>
      <c r="GS45" s="9">
        <v>2.9378899999999999E-3</v>
      </c>
      <c r="GT45" s="9">
        <v>3.1936140747704971E-4</v>
      </c>
      <c r="GU45" s="6">
        <v>4</v>
      </c>
      <c r="GV45" s="6"/>
      <c r="GW45" s="6"/>
      <c r="GX45" s="15">
        <v>36</v>
      </c>
      <c r="GY45" s="9">
        <v>0.60000000000000009</v>
      </c>
      <c r="GZ45" s="9">
        <v>7.3312519114752365E-6</v>
      </c>
      <c r="HA45" s="9">
        <v>2.8276999999999998E-3</v>
      </c>
      <c r="HB45" s="9">
        <v>4.3100512281785911E-4</v>
      </c>
      <c r="HC45" s="6">
        <v>4</v>
      </c>
      <c r="HD45" s="6"/>
      <c r="HE45" s="6"/>
      <c r="HF45" s="15">
        <v>36</v>
      </c>
      <c r="HG45" s="9">
        <v>0.60000000000000009</v>
      </c>
      <c r="HH45" s="9">
        <v>8.525555758497786E-6</v>
      </c>
      <c r="HI45" s="9">
        <v>2.81789E-3</v>
      </c>
      <c r="HJ45" s="9">
        <v>4.8828246104815076E-4</v>
      </c>
      <c r="HK45" s="6">
        <v>4</v>
      </c>
      <c r="HL45" s="6"/>
      <c r="HM45" s="6"/>
      <c r="HN45" s="15">
        <v>36</v>
      </c>
      <c r="HO45" s="9">
        <v>0.60000000000000009</v>
      </c>
      <c r="HP45" s="9">
        <v>5.5261373652989614E-6</v>
      </c>
      <c r="HQ45" s="9">
        <v>2.73252E-3</v>
      </c>
      <c r="HR45" s="9">
        <v>3.2091095722322304E-4</v>
      </c>
      <c r="HS45" s="6">
        <v>4</v>
      </c>
      <c r="HT45" s="6"/>
      <c r="HU45" s="6"/>
      <c r="HV45" s="15">
        <v>36</v>
      </c>
      <c r="HW45" s="9">
        <v>0.60000000000000009</v>
      </c>
      <c r="HX45" s="9">
        <v>8.8094620263824796E-6</v>
      </c>
      <c r="HY45" s="9">
        <v>2.6530099999999999E-3</v>
      </c>
      <c r="HZ45" s="9">
        <v>5.0851801437014365E-4</v>
      </c>
      <c r="IA45" s="6">
        <v>4</v>
      </c>
      <c r="IB45" s="6"/>
      <c r="IC45" s="6"/>
      <c r="ID45" s="15">
        <v>36</v>
      </c>
      <c r="IE45" s="9">
        <v>0.60000000000000009</v>
      </c>
      <c r="IF45" s="9">
        <v>3.7351080085596633E-6</v>
      </c>
      <c r="IG45" s="9">
        <v>2.66753E-3</v>
      </c>
      <c r="IH45" s="9">
        <v>2.0937472028409747E-4</v>
      </c>
      <c r="II45" s="6">
        <v>4</v>
      </c>
      <c r="IJ45" s="6"/>
      <c r="IK45" s="6"/>
      <c r="IL45" s="15">
        <v>36</v>
      </c>
      <c r="IM45" s="9">
        <v>0.60000000000000009</v>
      </c>
      <c r="IN45" s="9">
        <v>3.1835957826037342E-6</v>
      </c>
      <c r="IO45" s="9">
        <v>2.6456399999999999E-3</v>
      </c>
      <c r="IP45" s="9">
        <v>1.7865606721734279E-4</v>
      </c>
      <c r="IQ45" s="6">
        <v>4</v>
      </c>
    </row>
    <row r="46" spans="1:251">
      <c r="A46" s="6"/>
      <c r="B46" s="6"/>
      <c r="C46" s="15">
        <f t="shared" si="2"/>
        <v>37</v>
      </c>
      <c r="D46" s="9">
        <f t="shared" si="7"/>
        <v>0.62857142857142867</v>
      </c>
      <c r="E46" s="9" cm="1">
        <f t="array" ref="E46">VLOOKUP($B$15,'qx Malaria'!$B$32:$I$61,(H46),FALSE)/(1-'qx(1) cambodia'!D46*INDEX($A$8:$B$13,H46,2))</f>
        <v>7.6943890100165149E-5</v>
      </c>
      <c r="F46" s="9">
        <f>'Life Table'!D8849</f>
        <v>1.003277E-2</v>
      </c>
      <c r="G46" s="9">
        <f t="shared" si="6"/>
        <v>2.1793861221585048E-3</v>
      </c>
      <c r="H46" s="6">
        <f t="shared" si="8"/>
        <v>4</v>
      </c>
      <c r="I46" s="6"/>
      <c r="J46" s="6"/>
      <c r="L46" s="6"/>
      <c r="M46" s="6"/>
      <c r="N46" s="15">
        <v>37</v>
      </c>
      <c r="O46" s="9">
        <v>0.62857142857142867</v>
      </c>
      <c r="P46" s="9">
        <v>6.7252785595446388E-5</v>
      </c>
      <c r="Q46" s="9">
        <v>7.0158299999999998E-3</v>
      </c>
      <c r="R46" s="9">
        <v>3.2999885832248688E-3</v>
      </c>
      <c r="S46" s="6">
        <v>4</v>
      </c>
      <c r="T46" s="6"/>
      <c r="U46" s="6"/>
      <c r="V46" s="15">
        <v>37</v>
      </c>
      <c r="W46" s="9">
        <v>0.62857142857142867</v>
      </c>
      <c r="X46" s="9">
        <v>5.2091899226960532E-5</v>
      </c>
      <c r="Y46" s="9">
        <v>6.7720100000000002E-3</v>
      </c>
      <c r="Z46" s="9">
        <v>2.3943238615715037E-3</v>
      </c>
      <c r="AA46" s="6">
        <v>4</v>
      </c>
      <c r="AB46" s="6"/>
      <c r="AC46" s="6"/>
      <c r="AD46" s="15">
        <v>37</v>
      </c>
      <c r="AE46" s="9">
        <v>0.62857142857142867</v>
      </c>
      <c r="AF46" s="9">
        <v>4.7347785038959382E-5</v>
      </c>
      <c r="AG46" s="9">
        <v>6.6632200000000001E-3</v>
      </c>
      <c r="AH46" s="9">
        <v>2.3751311907591098E-3</v>
      </c>
      <c r="AI46" s="6">
        <v>4</v>
      </c>
      <c r="AJ46" s="6"/>
      <c r="AK46" s="6"/>
      <c r="AL46" s="15">
        <v>37</v>
      </c>
      <c r="AM46" s="9">
        <v>0.62857142857142867</v>
      </c>
      <c r="AN46" s="9">
        <v>5.4977452557679095E-5</v>
      </c>
      <c r="AO46" s="9">
        <v>6.6309699999999999E-3</v>
      </c>
      <c r="AP46" s="9">
        <v>2.9936031538973264E-3</v>
      </c>
      <c r="AQ46" s="6">
        <v>4</v>
      </c>
      <c r="AR46" s="6"/>
      <c r="AS46" s="6"/>
      <c r="AT46" s="15">
        <v>37</v>
      </c>
      <c r="AU46" s="9">
        <v>0.62857142857142867</v>
      </c>
      <c r="AV46" s="9">
        <v>4.7497084285182765E-5</v>
      </c>
      <c r="AW46" s="9">
        <v>6.5748600000000001E-3</v>
      </c>
      <c r="AX46" s="9">
        <v>2.4431764601790121E-3</v>
      </c>
      <c r="AY46" s="6">
        <v>4</v>
      </c>
      <c r="AZ46" s="6"/>
      <c r="BA46" s="6"/>
      <c r="BB46" s="15">
        <v>37</v>
      </c>
      <c r="BC46" s="9">
        <v>0.62857142857142867</v>
      </c>
      <c r="BD46" s="9">
        <v>4.0218005299662348E-5</v>
      </c>
      <c r="BE46" s="9">
        <v>6.4265399999999997E-3</v>
      </c>
      <c r="BF46" s="9">
        <v>1.6878174901423146E-3</v>
      </c>
      <c r="BG46" s="6">
        <v>4</v>
      </c>
      <c r="BH46" s="6"/>
      <c r="BI46" s="6"/>
      <c r="BJ46" s="15">
        <v>37</v>
      </c>
      <c r="BK46" s="9">
        <v>0.62857142857142867</v>
      </c>
      <c r="BL46" s="9">
        <v>3.8230106730274444E-5</v>
      </c>
      <c r="BM46" s="9">
        <v>6.3904499999999998E-3</v>
      </c>
      <c r="BN46" s="9">
        <v>1.6007816746409632E-3</v>
      </c>
      <c r="BO46" s="6">
        <v>4</v>
      </c>
      <c r="BP46" s="6"/>
      <c r="BQ46" s="6"/>
      <c r="BR46" s="15">
        <v>37</v>
      </c>
      <c r="BS46" s="9">
        <v>0.62857142857142867</v>
      </c>
      <c r="BT46" s="9">
        <v>4.4301851210081575E-5</v>
      </c>
      <c r="BU46" s="9">
        <v>6.1992599999999998E-3</v>
      </c>
      <c r="BV46" s="9">
        <v>1.8995287146651744E-3</v>
      </c>
      <c r="BW46" s="6">
        <v>4</v>
      </c>
      <c r="BX46" s="6"/>
      <c r="BY46" s="6"/>
      <c r="BZ46" s="15">
        <v>37</v>
      </c>
      <c r="CA46" s="9">
        <v>0.62857142857142867</v>
      </c>
      <c r="CB46" s="9">
        <v>3.3530515325236909E-5</v>
      </c>
      <c r="CC46" s="9">
        <v>6.1186299999999999E-3</v>
      </c>
      <c r="CD46" s="9">
        <v>1.5939994022970663E-3</v>
      </c>
      <c r="CE46" s="6">
        <v>4</v>
      </c>
      <c r="CF46" s="6"/>
      <c r="CG46" s="6"/>
      <c r="CH46" s="15">
        <v>37</v>
      </c>
      <c r="CI46" s="9">
        <v>0.62857142857142867</v>
      </c>
      <c r="CJ46" s="9">
        <v>3.416175910451937E-5</v>
      </c>
      <c r="CK46" s="9">
        <v>5.9091200000000003E-3</v>
      </c>
      <c r="CL46" s="9">
        <v>1.7396958096373835E-3</v>
      </c>
      <c r="CM46" s="6">
        <v>4</v>
      </c>
      <c r="CN46" s="6"/>
      <c r="CO46" s="6"/>
      <c r="CP46" s="15">
        <v>37</v>
      </c>
      <c r="CQ46" s="9">
        <v>0.62857142857142867</v>
      </c>
      <c r="CR46" s="9">
        <v>7.6943890100165149E-5</v>
      </c>
      <c r="CS46" s="9">
        <v>5.6469299999999997E-3</v>
      </c>
      <c r="CT46" s="9">
        <v>3.8720649458746934E-3</v>
      </c>
      <c r="CU46" s="6">
        <v>4</v>
      </c>
      <c r="CV46" s="6"/>
      <c r="CW46" s="6"/>
      <c r="CX46" s="15">
        <v>37</v>
      </c>
      <c r="CY46" s="9">
        <v>0.62857142857142867</v>
      </c>
      <c r="CZ46" s="9">
        <v>4.7006228924407388E-5</v>
      </c>
      <c r="DA46" s="9">
        <v>5.3019699999999996E-3</v>
      </c>
      <c r="DB46" s="9">
        <v>2.5523790072734414E-3</v>
      </c>
      <c r="DC46" s="6">
        <v>4</v>
      </c>
      <c r="DD46" s="6"/>
      <c r="DE46" s="6"/>
      <c r="DF46" s="15">
        <v>37</v>
      </c>
      <c r="DG46" s="9">
        <v>0.62857142857142867</v>
      </c>
      <c r="DH46" s="9">
        <v>4.6919891432858928E-5</v>
      </c>
      <c r="DI46" s="9">
        <v>5.0062199999999996E-3</v>
      </c>
      <c r="DJ46" s="9">
        <v>2.5486131629531257E-3</v>
      </c>
      <c r="DK46" s="6">
        <v>4</v>
      </c>
      <c r="DL46" s="6"/>
      <c r="DM46" s="6"/>
      <c r="DN46" s="15">
        <v>37</v>
      </c>
      <c r="DO46" s="9">
        <v>0.62857142857142867</v>
      </c>
      <c r="DP46" s="9">
        <v>6.4818736775648699E-5</v>
      </c>
      <c r="DQ46" s="9">
        <v>4.6705899999999996E-3</v>
      </c>
      <c r="DR46" s="9">
        <v>3.3785471443037902E-3</v>
      </c>
      <c r="DS46" s="6">
        <v>4</v>
      </c>
      <c r="DT46" s="6"/>
      <c r="DU46" s="6"/>
      <c r="DV46" s="15">
        <v>37</v>
      </c>
      <c r="DW46" s="9">
        <v>0.62857142857142867</v>
      </c>
      <c r="DX46" s="9">
        <v>5.1988237769995388E-5</v>
      </c>
      <c r="DY46" s="9">
        <v>4.4172100000000004E-3</v>
      </c>
      <c r="DZ46" s="9">
        <v>2.7690074416557731E-3</v>
      </c>
      <c r="EA46" s="6">
        <v>4</v>
      </c>
      <c r="EB46" s="6"/>
      <c r="EC46" s="6"/>
      <c r="ED46" s="15">
        <v>37</v>
      </c>
      <c r="EE46" s="9">
        <v>0.62857142857142867</v>
      </c>
      <c r="EF46" s="9">
        <v>3.3622944441243179E-5</v>
      </c>
      <c r="EG46" s="9">
        <v>4.2712999999999996E-3</v>
      </c>
      <c r="EH46" s="9">
        <v>1.7963772520130275E-3</v>
      </c>
      <c r="EI46" s="6">
        <v>4</v>
      </c>
      <c r="EJ46" s="6"/>
      <c r="EK46" s="6"/>
      <c r="EL46" s="15">
        <v>37</v>
      </c>
      <c r="EM46" s="9">
        <v>0.62857142857142867</v>
      </c>
      <c r="EN46" s="9">
        <v>5.714927622586059E-5</v>
      </c>
      <c r="EO46" s="9">
        <v>4.0858200000000004E-3</v>
      </c>
      <c r="EP46" s="9">
        <v>3.1341729990454832E-3</v>
      </c>
      <c r="EQ46" s="6">
        <v>4</v>
      </c>
      <c r="ER46" s="6"/>
      <c r="ES46" s="6"/>
      <c r="ET46" s="15">
        <v>37</v>
      </c>
      <c r="EU46" s="9">
        <v>0.62857142857142867</v>
      </c>
      <c r="EV46" s="9">
        <v>3.0247176965712087E-5</v>
      </c>
      <c r="EW46" s="9">
        <v>3.9245299999999999E-3</v>
      </c>
      <c r="EX46" s="9">
        <v>1.6406271903308756E-3</v>
      </c>
      <c r="EY46" s="6">
        <v>4</v>
      </c>
      <c r="EZ46" s="6"/>
      <c r="FA46" s="6"/>
      <c r="FB46" s="15">
        <v>37</v>
      </c>
      <c r="FC46" s="9">
        <v>0.62857142857142867</v>
      </c>
      <c r="FD46" s="9">
        <v>3.3336021860863265E-5</v>
      </c>
      <c r="FE46" s="9">
        <v>3.7358500000000002E-3</v>
      </c>
      <c r="FF46" s="9">
        <v>1.8464918550873074E-3</v>
      </c>
      <c r="FG46" s="6">
        <v>4</v>
      </c>
      <c r="FH46" s="6"/>
      <c r="FI46" s="6"/>
      <c r="FJ46" s="15">
        <v>37</v>
      </c>
      <c r="FK46" s="9">
        <v>0.62857142857142867</v>
      </c>
      <c r="FL46" s="9">
        <v>4.0658295749862123E-5</v>
      </c>
      <c r="FM46" s="9">
        <v>3.4533099999999998E-3</v>
      </c>
      <c r="FN46" s="9">
        <v>2.3303116989098782E-3</v>
      </c>
      <c r="FO46" s="6">
        <v>4</v>
      </c>
      <c r="FP46" s="6"/>
      <c r="FQ46" s="6"/>
      <c r="FR46" s="15">
        <v>37</v>
      </c>
      <c r="FS46" s="9">
        <v>0.62857142857142867</v>
      </c>
      <c r="FT46" s="9">
        <v>2.2388391579281153E-5</v>
      </c>
      <c r="FU46" s="9">
        <v>3.4422099999999998E-3</v>
      </c>
      <c r="FV46" s="9">
        <v>1.2425118175247399E-3</v>
      </c>
      <c r="FW46" s="6">
        <v>4</v>
      </c>
      <c r="FX46" s="6"/>
      <c r="FY46" s="6"/>
      <c r="FZ46" s="15">
        <v>37</v>
      </c>
      <c r="GA46" s="9">
        <v>0.62857142857142867</v>
      </c>
      <c r="GB46" s="9">
        <v>2.1385910564929351E-5</v>
      </c>
      <c r="GC46" s="9">
        <v>3.2469E-3</v>
      </c>
      <c r="GD46" s="9">
        <v>1.218041121356697E-3</v>
      </c>
      <c r="GE46" s="6">
        <v>4</v>
      </c>
      <c r="GF46" s="6"/>
      <c r="GG46" s="6"/>
      <c r="GH46" s="15">
        <v>37</v>
      </c>
      <c r="GI46" s="9">
        <v>0.62857142857142867</v>
      </c>
      <c r="GJ46" s="9">
        <v>9.6726664191873984E-6</v>
      </c>
      <c r="GK46" s="9">
        <v>3.13752E-3</v>
      </c>
      <c r="GL46" s="9">
        <v>5.4390561902334714E-4</v>
      </c>
      <c r="GM46" s="6">
        <v>4</v>
      </c>
      <c r="GN46" s="6"/>
      <c r="GO46" s="6"/>
      <c r="GP46" s="15">
        <v>37</v>
      </c>
      <c r="GQ46" s="9">
        <v>0.62857142857142867</v>
      </c>
      <c r="GR46" s="9">
        <v>5.4930005262489593E-6</v>
      </c>
      <c r="GS46" s="9">
        <v>3.0506000000000001E-3</v>
      </c>
      <c r="GT46" s="9">
        <v>3.0925389370069646E-4</v>
      </c>
      <c r="GU46" s="6">
        <v>4</v>
      </c>
      <c r="GV46" s="6"/>
      <c r="GW46" s="6"/>
      <c r="GX46" s="15">
        <v>37</v>
      </c>
      <c r="GY46" s="9">
        <v>0.62857142857142867</v>
      </c>
      <c r="GZ46" s="9">
        <v>7.3701366627194446E-6</v>
      </c>
      <c r="HA46" s="9">
        <v>2.9423000000000001E-3</v>
      </c>
      <c r="HB46" s="9">
        <v>4.1641485163401173E-4</v>
      </c>
      <c r="HC46" s="6">
        <v>4</v>
      </c>
      <c r="HD46" s="6"/>
      <c r="HE46" s="6"/>
      <c r="HF46" s="15">
        <v>37</v>
      </c>
      <c r="HG46" s="9">
        <v>0.62857142857142867</v>
      </c>
      <c r="HH46" s="9">
        <v>8.5693061607696088E-6</v>
      </c>
      <c r="HI46" s="9">
        <v>2.9350600000000002E-3</v>
      </c>
      <c r="HJ46" s="9">
        <v>4.7119550331224864E-4</v>
      </c>
      <c r="HK46" s="6">
        <v>4</v>
      </c>
      <c r="HL46" s="6"/>
      <c r="HM46" s="6"/>
      <c r="HN46" s="15">
        <v>37</v>
      </c>
      <c r="HO46" s="9">
        <v>0.62857142857142867</v>
      </c>
      <c r="HP46" s="9">
        <v>5.5539673629685683E-6</v>
      </c>
      <c r="HQ46" s="9">
        <v>2.8453599999999999E-3</v>
      </c>
      <c r="HR46" s="9">
        <v>3.0973645296680574E-4</v>
      </c>
      <c r="HS46" s="6">
        <v>4</v>
      </c>
      <c r="HT46" s="6"/>
      <c r="HU46" s="6"/>
      <c r="HV46" s="15">
        <v>37</v>
      </c>
      <c r="HW46" s="9">
        <v>0.62857142857142867</v>
      </c>
      <c r="HX46" s="9">
        <v>8.8521135129417281E-6</v>
      </c>
      <c r="HY46" s="9">
        <v>2.7612800000000001E-3</v>
      </c>
      <c r="HZ46" s="9">
        <v>4.9094446569180835E-4</v>
      </c>
      <c r="IA46" s="6">
        <v>4</v>
      </c>
      <c r="IB46" s="6"/>
      <c r="IC46" s="6"/>
      <c r="ID46" s="15">
        <v>37</v>
      </c>
      <c r="IE46" s="9">
        <v>0.62857142857142867</v>
      </c>
      <c r="IF46" s="9">
        <v>3.7527209897579521E-6</v>
      </c>
      <c r="IG46" s="9">
        <v>2.7756899999999999E-3</v>
      </c>
      <c r="IH46" s="9">
        <v>2.021648776197552E-4</v>
      </c>
      <c r="II46" s="6">
        <v>4</v>
      </c>
      <c r="IJ46" s="6"/>
      <c r="IK46" s="6"/>
      <c r="IL46" s="15">
        <v>37</v>
      </c>
      <c r="IM46" s="9">
        <v>0.62857142857142867</v>
      </c>
      <c r="IN46" s="9">
        <v>3.1984903371243791E-6</v>
      </c>
      <c r="IO46" s="9">
        <v>2.7538200000000001E-3</v>
      </c>
      <c r="IP46" s="9">
        <v>1.7244082433844415E-4</v>
      </c>
      <c r="IQ46" s="6">
        <v>4</v>
      </c>
    </row>
    <row r="47" spans="1:251">
      <c r="A47" s="6"/>
      <c r="B47" s="6"/>
      <c r="C47" s="15">
        <f t="shared" si="2"/>
        <v>38</v>
      </c>
      <c r="D47" s="9">
        <f t="shared" si="7"/>
        <v>0.65714285714285725</v>
      </c>
      <c r="E47" s="9" cm="1">
        <f t="array" ref="E47">VLOOKUP($B$15,'qx Malaria'!$B$32:$I$61,(H47),FALSE)/(1-'qx(1) cambodia'!D47*INDEX($A$8:$B$13,H47,2))</f>
        <v>7.7712061876552212E-5</v>
      </c>
      <c r="F47" s="9">
        <f>'Life Table'!D8850</f>
        <v>1.035026E-2</v>
      </c>
      <c r="G47" s="9">
        <f t="shared" si="6"/>
        <v>2.1336248964606021E-3</v>
      </c>
      <c r="H47" s="6">
        <f t="shared" si="8"/>
        <v>4</v>
      </c>
      <c r="I47" s="6"/>
      <c r="J47" s="6"/>
      <c r="L47" s="6"/>
      <c r="M47" s="6"/>
      <c r="N47" s="15">
        <v>38</v>
      </c>
      <c r="O47" s="9">
        <v>0.65714285714285725</v>
      </c>
      <c r="P47" s="9">
        <v>6.8107672917660901E-5</v>
      </c>
      <c r="Q47" s="9">
        <v>7.2589100000000004E-3</v>
      </c>
      <c r="R47" s="9">
        <v>3.2300247265422567E-3</v>
      </c>
      <c r="S47" s="6">
        <v>4</v>
      </c>
      <c r="T47" s="6"/>
      <c r="U47" s="6"/>
      <c r="V47" s="15">
        <v>38</v>
      </c>
      <c r="W47" s="9">
        <v>0.65714285714285725</v>
      </c>
      <c r="X47" s="9">
        <v>5.267429355519429E-5</v>
      </c>
      <c r="Y47" s="9">
        <v>7.0148700000000003E-3</v>
      </c>
      <c r="Z47" s="9">
        <v>2.3372726943949682E-3</v>
      </c>
      <c r="AA47" s="6">
        <v>4</v>
      </c>
      <c r="AB47" s="6"/>
      <c r="AC47" s="6"/>
      <c r="AD47" s="15">
        <v>38</v>
      </c>
      <c r="AE47" s="9">
        <v>0.65714285714285725</v>
      </c>
      <c r="AF47" s="9">
        <v>4.7927233035740692E-5</v>
      </c>
      <c r="AG47" s="9">
        <v>6.9016099999999999E-3</v>
      </c>
      <c r="AH47" s="9">
        <v>2.3211544039278297E-3</v>
      </c>
      <c r="AI47" s="6">
        <v>4</v>
      </c>
      <c r="AJ47" s="6"/>
      <c r="AK47" s="6"/>
      <c r="AL47" s="15">
        <v>38</v>
      </c>
      <c r="AM47" s="9">
        <v>0.65714285714285725</v>
      </c>
      <c r="AN47" s="9">
        <v>5.5721042573914863E-5</v>
      </c>
      <c r="AO47" s="9">
        <v>6.8666300000000003E-3</v>
      </c>
      <c r="AP47" s="9">
        <v>2.9299638730891906E-3</v>
      </c>
      <c r="AQ47" s="6">
        <v>4</v>
      </c>
      <c r="AR47" s="6"/>
      <c r="AS47" s="6"/>
      <c r="AT47" s="15">
        <v>38</v>
      </c>
      <c r="AU47" s="9">
        <v>0.65714285714285725</v>
      </c>
      <c r="AV47" s="9">
        <v>4.8087191757488444E-5</v>
      </c>
      <c r="AW47" s="9">
        <v>6.8122499999999997E-3</v>
      </c>
      <c r="AX47" s="9">
        <v>2.3873342716180749E-3</v>
      </c>
      <c r="AY47" s="6">
        <v>4</v>
      </c>
      <c r="AZ47" s="6"/>
      <c r="BA47" s="6"/>
      <c r="BB47" s="15">
        <v>38</v>
      </c>
      <c r="BC47" s="9">
        <v>0.65714285714285725</v>
      </c>
      <c r="BD47" s="9">
        <v>4.0594671996464128E-5</v>
      </c>
      <c r="BE47" s="9">
        <v>6.6612199999999998E-3</v>
      </c>
      <c r="BF47" s="9">
        <v>1.6436049113620031E-3</v>
      </c>
      <c r="BG47" s="6">
        <v>4</v>
      </c>
      <c r="BH47" s="6"/>
      <c r="BI47" s="6"/>
      <c r="BJ47" s="15">
        <v>38</v>
      </c>
      <c r="BK47" s="9">
        <v>0.65714285714285725</v>
      </c>
      <c r="BL47" s="9">
        <v>3.8584743694418814E-5</v>
      </c>
      <c r="BM47" s="9">
        <v>6.6236400000000001E-3</v>
      </c>
      <c r="BN47" s="9">
        <v>1.5587516788001391E-3</v>
      </c>
      <c r="BO47" s="6">
        <v>4</v>
      </c>
      <c r="BP47" s="6"/>
      <c r="BQ47" s="6"/>
      <c r="BR47" s="15">
        <v>38</v>
      </c>
      <c r="BS47" s="9">
        <v>0.65714285714285725</v>
      </c>
      <c r="BT47" s="9">
        <v>4.4709504697948854E-5</v>
      </c>
      <c r="BU47" s="9">
        <v>6.4305400000000002E-3</v>
      </c>
      <c r="BV47" s="9">
        <v>1.8480607986550179E-3</v>
      </c>
      <c r="BW47" s="6">
        <v>4</v>
      </c>
      <c r="BX47" s="6"/>
      <c r="BY47" s="6"/>
      <c r="BZ47" s="15">
        <v>38</v>
      </c>
      <c r="CA47" s="9">
        <v>0.65714285714285725</v>
      </c>
      <c r="CB47" s="9">
        <v>3.3875026555229685E-5</v>
      </c>
      <c r="CC47" s="9">
        <v>6.3499100000000003E-3</v>
      </c>
      <c r="CD47" s="9">
        <v>1.551722981852867E-3</v>
      </c>
      <c r="CE47" s="6">
        <v>4</v>
      </c>
      <c r="CF47" s="6"/>
      <c r="CG47" s="6"/>
      <c r="CH47" s="15">
        <v>38</v>
      </c>
      <c r="CI47" s="9">
        <v>0.65714285714285725</v>
      </c>
      <c r="CJ47" s="9">
        <v>3.4527874641646655E-5</v>
      </c>
      <c r="CK47" s="9">
        <v>6.1380799999999998E-3</v>
      </c>
      <c r="CL47" s="9">
        <v>1.6927514825315216E-3</v>
      </c>
      <c r="CM47" s="6">
        <v>4</v>
      </c>
      <c r="CN47" s="6"/>
      <c r="CO47" s="6"/>
      <c r="CP47" s="15">
        <v>38</v>
      </c>
      <c r="CQ47" s="9">
        <v>0.65714285714285725</v>
      </c>
      <c r="CR47" s="9">
        <v>7.7712061876552212E-5</v>
      </c>
      <c r="CS47" s="9">
        <v>5.8709299999999999E-3</v>
      </c>
      <c r="CT47" s="9">
        <v>3.7615117912903596E-3</v>
      </c>
      <c r="CU47" s="6">
        <v>4</v>
      </c>
      <c r="CV47" s="6"/>
      <c r="CW47" s="6"/>
      <c r="CX47" s="15">
        <v>38</v>
      </c>
      <c r="CY47" s="9">
        <v>0.65714285714285725</v>
      </c>
      <c r="CZ47" s="9">
        <v>4.7483090837873003E-5</v>
      </c>
      <c r="DA47" s="9">
        <v>5.5186200000000001E-3</v>
      </c>
      <c r="DB47" s="9">
        <v>2.4770541983759574E-3</v>
      </c>
      <c r="DC47" s="6">
        <v>4</v>
      </c>
      <c r="DD47" s="6"/>
      <c r="DE47" s="6"/>
      <c r="DF47" s="15">
        <v>38</v>
      </c>
      <c r="DG47" s="9">
        <v>0.65714285714285725</v>
      </c>
      <c r="DH47" s="9">
        <v>4.7363747606801295E-5</v>
      </c>
      <c r="DI47" s="9">
        <v>5.2154899999999997E-3</v>
      </c>
      <c r="DJ47" s="9">
        <v>2.4694929763825198E-3</v>
      </c>
      <c r="DK47" s="6">
        <v>4</v>
      </c>
      <c r="DL47" s="6"/>
      <c r="DM47" s="6"/>
      <c r="DN47" s="15">
        <v>38</v>
      </c>
      <c r="DO47" s="9">
        <v>0.65714285714285725</v>
      </c>
      <c r="DP47" s="9">
        <v>6.5355451062736858E-5</v>
      </c>
      <c r="DQ47" s="9">
        <v>4.8713699999999999E-3</v>
      </c>
      <c r="DR47" s="9">
        <v>3.2661179521392561E-3</v>
      </c>
      <c r="DS47" s="6">
        <v>4</v>
      </c>
      <c r="DT47" s="6"/>
      <c r="DU47" s="6"/>
      <c r="DV47" s="15">
        <v>38</v>
      </c>
      <c r="DW47" s="9">
        <v>0.65714285714285725</v>
      </c>
      <c r="DX47" s="9">
        <v>5.2401613580314367E-5</v>
      </c>
      <c r="DY47" s="9">
        <v>4.6117900000000002E-3</v>
      </c>
      <c r="DZ47" s="9">
        <v>2.673266216550669E-3</v>
      </c>
      <c r="EA47" s="6">
        <v>4</v>
      </c>
      <c r="EB47" s="6"/>
      <c r="EC47" s="6"/>
      <c r="ED47" s="15">
        <v>38</v>
      </c>
      <c r="EE47" s="9">
        <v>0.65714285714285725</v>
      </c>
      <c r="EF47" s="9">
        <v>3.3880844425915836E-5</v>
      </c>
      <c r="EG47" s="9">
        <v>4.4623400000000004E-3</v>
      </c>
      <c r="EH47" s="9">
        <v>1.7326603931048686E-3</v>
      </c>
      <c r="EI47" s="6">
        <v>4</v>
      </c>
      <c r="EJ47" s="6"/>
      <c r="EK47" s="6"/>
      <c r="EL47" s="15">
        <v>38</v>
      </c>
      <c r="EM47" s="9">
        <v>0.65714285714285725</v>
      </c>
      <c r="EN47" s="9">
        <v>5.7578329996239668E-5</v>
      </c>
      <c r="EO47" s="9">
        <v>4.27239E-3</v>
      </c>
      <c r="EP47" s="9">
        <v>3.0198101100360414E-3</v>
      </c>
      <c r="EQ47" s="6">
        <v>4</v>
      </c>
      <c r="ER47" s="6"/>
      <c r="ES47" s="6"/>
      <c r="ET47" s="15">
        <v>38</v>
      </c>
      <c r="EU47" s="9">
        <v>0.65714285714285725</v>
      </c>
      <c r="EV47" s="9">
        <v>3.0461058461472813E-5</v>
      </c>
      <c r="EW47" s="9">
        <v>4.1075199999999999E-3</v>
      </c>
      <c r="EX47" s="9">
        <v>1.5786215034603391E-3</v>
      </c>
      <c r="EY47" s="6">
        <v>4</v>
      </c>
      <c r="EZ47" s="6"/>
      <c r="FA47" s="6"/>
      <c r="FB47" s="15">
        <v>38</v>
      </c>
      <c r="FC47" s="9">
        <v>0.65714285714285725</v>
      </c>
      <c r="FD47" s="9">
        <v>3.3564132854275581E-5</v>
      </c>
      <c r="FE47" s="9">
        <v>3.9141599999999999E-3</v>
      </c>
      <c r="FF47" s="9">
        <v>1.7744342492013974E-3</v>
      </c>
      <c r="FG47" s="6">
        <v>4</v>
      </c>
      <c r="FH47" s="6"/>
      <c r="FI47" s="6"/>
      <c r="FJ47" s="15">
        <v>38</v>
      </c>
      <c r="FK47" s="9">
        <v>0.65714285714285725</v>
      </c>
      <c r="FL47" s="9">
        <v>4.0922594249049171E-5</v>
      </c>
      <c r="FM47" s="9">
        <v>3.6236100000000002E-3</v>
      </c>
      <c r="FN47" s="9">
        <v>2.2352294932968132E-3</v>
      </c>
      <c r="FO47" s="6">
        <v>4</v>
      </c>
      <c r="FP47" s="6"/>
      <c r="FQ47" s="6"/>
      <c r="FR47" s="15">
        <v>38</v>
      </c>
      <c r="FS47" s="9">
        <v>0.65714285714285725</v>
      </c>
      <c r="FT47" s="9">
        <v>2.252813418713907E-5</v>
      </c>
      <c r="FU47" s="9">
        <v>3.6130099999999998E-3</v>
      </c>
      <c r="FV47" s="9">
        <v>1.191162620277798E-3</v>
      </c>
      <c r="FW47" s="6">
        <v>4</v>
      </c>
      <c r="FX47" s="6"/>
      <c r="FY47" s="6"/>
      <c r="FZ47" s="15">
        <v>38</v>
      </c>
      <c r="GA47" s="9">
        <v>0.65714285714285725</v>
      </c>
      <c r="GB47" s="9">
        <v>2.1514537830180959E-5</v>
      </c>
      <c r="GC47" s="9">
        <v>3.41093E-3</v>
      </c>
      <c r="GD47" s="9">
        <v>1.1664398050351132E-3</v>
      </c>
      <c r="GE47" s="6">
        <v>4</v>
      </c>
      <c r="GF47" s="6"/>
      <c r="GG47" s="6"/>
      <c r="GH47" s="15">
        <v>38</v>
      </c>
      <c r="GI47" s="9">
        <v>0.65714285714285725</v>
      </c>
      <c r="GJ47" s="9">
        <v>9.7278181308200251E-6</v>
      </c>
      <c r="GK47" s="9">
        <v>3.2970400000000002E-3</v>
      </c>
      <c r="GL47" s="9">
        <v>5.2054114650797233E-4</v>
      </c>
      <c r="GM47" s="6">
        <v>4</v>
      </c>
      <c r="GN47" s="6"/>
      <c r="GO47" s="6"/>
      <c r="GP47" s="15">
        <v>38</v>
      </c>
      <c r="GQ47" s="9">
        <v>0.65714285714285725</v>
      </c>
      <c r="GR47" s="9">
        <v>5.5233842905436502E-6</v>
      </c>
      <c r="GS47" s="9">
        <v>3.2052500000000002E-3</v>
      </c>
      <c r="GT47" s="9">
        <v>2.9596077317482181E-4</v>
      </c>
      <c r="GU47" s="6">
        <v>4</v>
      </c>
      <c r="GV47" s="6"/>
      <c r="GW47" s="6"/>
      <c r="GX47" s="15">
        <v>38</v>
      </c>
      <c r="GY47" s="9">
        <v>0.65714285714285725</v>
      </c>
      <c r="GZ47" s="9">
        <v>7.4094361006754171E-6</v>
      </c>
      <c r="HA47" s="9">
        <v>3.0930200000000001E-3</v>
      </c>
      <c r="HB47" s="9">
        <v>3.9823557170155051E-4</v>
      </c>
      <c r="HC47" s="6">
        <v>4</v>
      </c>
      <c r="HD47" s="6"/>
      <c r="HE47" s="6"/>
      <c r="HF47" s="15">
        <v>38</v>
      </c>
      <c r="HG47" s="9">
        <v>0.65714285714285725</v>
      </c>
      <c r="HH47" s="9">
        <v>8.6135079050891587E-6</v>
      </c>
      <c r="HI47" s="9">
        <v>3.0904700000000001E-3</v>
      </c>
      <c r="HJ47" s="9">
        <v>4.4980883979966622E-4</v>
      </c>
      <c r="HK47" s="6">
        <v>4</v>
      </c>
      <c r="HL47" s="6"/>
      <c r="HM47" s="6"/>
      <c r="HN47" s="15">
        <v>38</v>
      </c>
      <c r="HO47" s="9">
        <v>0.65714285714285725</v>
      </c>
      <c r="HP47" s="9">
        <v>5.5820790868926398E-6</v>
      </c>
      <c r="HQ47" s="9">
        <v>3.0009199999999998E-3</v>
      </c>
      <c r="HR47" s="9">
        <v>2.9516698996716919E-4</v>
      </c>
      <c r="HS47" s="6">
        <v>4</v>
      </c>
      <c r="HT47" s="6"/>
      <c r="HU47" s="6"/>
      <c r="HV47" s="15">
        <v>38</v>
      </c>
      <c r="HW47" s="9">
        <v>0.65714285714285725</v>
      </c>
      <c r="HX47" s="9">
        <v>8.8951800077408472E-6</v>
      </c>
      <c r="HY47" s="9">
        <v>2.91157E-3</v>
      </c>
      <c r="HZ47" s="9">
        <v>4.6786800474045274E-4</v>
      </c>
      <c r="IA47" s="6">
        <v>4</v>
      </c>
      <c r="IB47" s="6"/>
      <c r="IC47" s="6"/>
      <c r="ID47" s="15">
        <v>38</v>
      </c>
      <c r="IE47" s="9">
        <v>0.65714285714285725</v>
      </c>
      <c r="IF47" s="9">
        <v>3.7705008667311691E-6</v>
      </c>
      <c r="IG47" s="9">
        <v>2.9245899999999999E-3</v>
      </c>
      <c r="IH47" s="9">
        <v>1.9278109641516337E-4</v>
      </c>
      <c r="II47" s="6">
        <v>4</v>
      </c>
      <c r="IJ47" s="6"/>
      <c r="IK47" s="6"/>
      <c r="IL47" s="15">
        <v>38</v>
      </c>
      <c r="IM47" s="9">
        <v>0.65714285714285725</v>
      </c>
      <c r="IN47" s="9">
        <v>3.213524916051492E-6</v>
      </c>
      <c r="IO47" s="9">
        <v>2.9013300000000001E-3</v>
      </c>
      <c r="IP47" s="9">
        <v>1.6444290484772016E-4</v>
      </c>
      <c r="IQ47" s="6">
        <v>4</v>
      </c>
    </row>
    <row r="48" spans="1:251">
      <c r="A48" s="6"/>
      <c r="B48" s="6"/>
      <c r="C48" s="15">
        <f t="shared" si="2"/>
        <v>39</v>
      </c>
      <c r="D48" s="9">
        <f t="shared" si="7"/>
        <v>0.68571428571428583</v>
      </c>
      <c r="E48" s="9" cm="1">
        <f t="array" ref="E48">VLOOKUP($B$15,'qx Malaria'!$B$32:$I$61,(H48),FALSE)/(1-'qx(1) cambodia'!D48*INDEX($A$8:$B$13,H48,2))</f>
        <v>7.8495726460648134E-5</v>
      </c>
      <c r="F48" s="9">
        <f>'Life Table'!D8851</f>
        <v>1.069356E-2</v>
      </c>
      <c r="G48" s="9">
        <f t="shared" si="6"/>
        <v>2.0859533920520256E-3</v>
      </c>
      <c r="H48" s="6">
        <f t="shared" si="8"/>
        <v>4</v>
      </c>
      <c r="I48" s="6"/>
      <c r="J48" s="6"/>
      <c r="L48" s="6"/>
      <c r="M48" s="6"/>
      <c r="N48" s="15">
        <v>39</v>
      </c>
      <c r="O48" s="9">
        <v>0.68571428571428583</v>
      </c>
      <c r="P48" s="9">
        <v>6.8984573958763792E-5</v>
      </c>
      <c r="Q48" s="9">
        <v>7.53735E-3</v>
      </c>
      <c r="R48" s="9">
        <v>3.1507541806068723E-3</v>
      </c>
      <c r="S48" s="6">
        <v>4</v>
      </c>
      <c r="T48" s="6"/>
      <c r="U48" s="6"/>
      <c r="V48" s="15">
        <v>39</v>
      </c>
      <c r="W48" s="9">
        <v>0.68571428571428583</v>
      </c>
      <c r="X48" s="9">
        <v>5.3269857614110785E-5</v>
      </c>
      <c r="Y48" s="9">
        <v>7.2930900000000003E-3</v>
      </c>
      <c r="Z48" s="9">
        <v>2.2735277302092199E-3</v>
      </c>
      <c r="AA48" s="6">
        <v>4</v>
      </c>
      <c r="AB48" s="6"/>
      <c r="AC48" s="6"/>
      <c r="AD48" s="15">
        <v>39</v>
      </c>
      <c r="AE48" s="9">
        <v>0.68571428571428583</v>
      </c>
      <c r="AF48" s="9">
        <v>4.8521039463982631E-5</v>
      </c>
      <c r="AG48" s="9">
        <v>7.17514E-3</v>
      </c>
      <c r="AH48" s="9">
        <v>2.2603297707976884E-3</v>
      </c>
      <c r="AI48" s="6">
        <v>4</v>
      </c>
      <c r="AJ48" s="6"/>
      <c r="AK48" s="6"/>
      <c r="AL48" s="15">
        <v>39</v>
      </c>
      <c r="AM48" s="9">
        <v>0.68571428571428583</v>
      </c>
      <c r="AN48" s="9">
        <v>5.6485023028387362E-5</v>
      </c>
      <c r="AO48" s="9">
        <v>7.1361599999999999E-3</v>
      </c>
      <c r="AP48" s="9">
        <v>2.8579551537145412E-3</v>
      </c>
      <c r="AQ48" s="6">
        <v>4</v>
      </c>
      <c r="AR48" s="6"/>
      <c r="AS48" s="6"/>
      <c r="AT48" s="15">
        <v>39</v>
      </c>
      <c r="AU48" s="9">
        <v>0.68571428571428583</v>
      </c>
      <c r="AV48" s="9">
        <v>4.8692146779243315E-5</v>
      </c>
      <c r="AW48" s="9">
        <v>7.0825999999999997E-3</v>
      </c>
      <c r="AX48" s="9">
        <v>2.3250944643299306E-3</v>
      </c>
      <c r="AY48" s="6">
        <v>4</v>
      </c>
      <c r="AZ48" s="6"/>
      <c r="BA48" s="6"/>
      <c r="BB48" s="15">
        <v>39</v>
      </c>
      <c r="BC48" s="9">
        <v>0.68571428571428583</v>
      </c>
      <c r="BD48" s="9">
        <v>4.0978460833507923E-5</v>
      </c>
      <c r="BE48" s="9">
        <v>6.9290899999999997E-3</v>
      </c>
      <c r="BF48" s="9">
        <v>1.5950033913350408E-3</v>
      </c>
      <c r="BG48" s="6">
        <v>4</v>
      </c>
      <c r="BH48" s="6"/>
      <c r="BI48" s="6"/>
      <c r="BJ48" s="15">
        <v>39</v>
      </c>
      <c r="BK48" s="9">
        <v>0.68571428571428583</v>
      </c>
      <c r="BL48" s="9">
        <v>3.8946021757781967E-5</v>
      </c>
      <c r="BM48" s="9">
        <v>6.89093E-3</v>
      </c>
      <c r="BN48" s="9">
        <v>1.5123186173852722E-3</v>
      </c>
      <c r="BO48" s="6">
        <v>4</v>
      </c>
      <c r="BP48" s="6"/>
      <c r="BQ48" s="6"/>
      <c r="BR48" s="15">
        <v>39</v>
      </c>
      <c r="BS48" s="9">
        <v>0.68571428571428583</v>
      </c>
      <c r="BT48" s="9">
        <v>4.5124730091662199E-5</v>
      </c>
      <c r="BU48" s="9">
        <v>6.6960400000000003E-3</v>
      </c>
      <c r="BV48" s="9">
        <v>1.7912673834595818E-3</v>
      </c>
      <c r="BW48" s="6">
        <v>4</v>
      </c>
      <c r="BX48" s="6"/>
      <c r="BY48" s="6"/>
      <c r="BZ48" s="15">
        <v>39</v>
      </c>
      <c r="CA48" s="9">
        <v>0.68571428571428583</v>
      </c>
      <c r="CB48" s="9">
        <v>3.4226690679391359E-5</v>
      </c>
      <c r="CC48" s="9">
        <v>6.6152199999999998E-3</v>
      </c>
      <c r="CD48" s="9">
        <v>1.5049523030394151E-3</v>
      </c>
      <c r="CE48" s="6">
        <v>4</v>
      </c>
      <c r="CF48" s="6"/>
      <c r="CG48" s="6"/>
      <c r="CH48" s="15">
        <v>39</v>
      </c>
      <c r="CI48" s="9">
        <v>0.68571428571428583</v>
      </c>
      <c r="CJ48" s="9">
        <v>3.490192259682413E-5</v>
      </c>
      <c r="CK48" s="9">
        <v>6.40122E-3</v>
      </c>
      <c r="CL48" s="9">
        <v>1.6407503236937941E-3</v>
      </c>
      <c r="CM48" s="6">
        <v>4</v>
      </c>
      <c r="CN48" s="6"/>
      <c r="CO48" s="6"/>
      <c r="CP48" s="15">
        <v>39</v>
      </c>
      <c r="CQ48" s="9">
        <v>0.68571428571428583</v>
      </c>
      <c r="CR48" s="9">
        <v>7.8495726460648134E-5</v>
      </c>
      <c r="CS48" s="9">
        <v>6.1299800000000002E-3</v>
      </c>
      <c r="CT48" s="9">
        <v>3.6388810004456553E-3</v>
      </c>
      <c r="CU48" s="6">
        <v>4</v>
      </c>
      <c r="CV48" s="6"/>
      <c r="CW48" s="6"/>
      <c r="CX48" s="15">
        <v>39</v>
      </c>
      <c r="CY48" s="9">
        <v>0.68571428571428583</v>
      </c>
      <c r="CZ48" s="9">
        <v>4.7969727106724142E-5</v>
      </c>
      <c r="DA48" s="9">
        <v>5.77145E-3</v>
      </c>
      <c r="DB48" s="9">
        <v>2.3928161375921199E-3</v>
      </c>
      <c r="DC48" s="6">
        <v>4</v>
      </c>
      <c r="DD48" s="6"/>
      <c r="DE48" s="6"/>
      <c r="DF48" s="15">
        <v>39</v>
      </c>
      <c r="DG48" s="9">
        <v>0.68571428571428583</v>
      </c>
      <c r="DH48" s="9">
        <v>4.7816081625381195E-5</v>
      </c>
      <c r="DI48" s="9">
        <v>5.4627699999999996E-3</v>
      </c>
      <c r="DJ48" s="9">
        <v>2.3802245082648974E-3</v>
      </c>
      <c r="DK48" s="6">
        <v>4</v>
      </c>
      <c r="DL48" s="6"/>
      <c r="DM48" s="6"/>
      <c r="DN48" s="15">
        <v>39</v>
      </c>
      <c r="DO48" s="9">
        <v>0.68571428571428583</v>
      </c>
      <c r="DP48" s="9">
        <v>6.5901127800439127E-5</v>
      </c>
      <c r="DQ48" s="9">
        <v>5.1108400000000002E-3</v>
      </c>
      <c r="DR48" s="9">
        <v>3.1390752548779446E-3</v>
      </c>
      <c r="DS48" s="6">
        <v>4</v>
      </c>
      <c r="DT48" s="6"/>
      <c r="DU48" s="6"/>
      <c r="DV48" s="15">
        <v>39</v>
      </c>
      <c r="DW48" s="9">
        <v>0.68571428571428583</v>
      </c>
      <c r="DX48" s="9">
        <v>5.2821615857639321E-5</v>
      </c>
      <c r="DY48" s="9">
        <v>4.84462E-3</v>
      </c>
      <c r="DZ48" s="9">
        <v>2.5651870444033482E-3</v>
      </c>
      <c r="EA48" s="6">
        <v>4</v>
      </c>
      <c r="EB48" s="6"/>
      <c r="EC48" s="6"/>
      <c r="ED48" s="15">
        <v>39</v>
      </c>
      <c r="EE48" s="9">
        <v>0.68571428571428583</v>
      </c>
      <c r="EF48" s="9">
        <v>3.4142731361793114E-5</v>
      </c>
      <c r="EG48" s="9">
        <v>4.6914799999999996E-3</v>
      </c>
      <c r="EH48" s="9">
        <v>1.660772983354569E-3</v>
      </c>
      <c r="EI48" s="6">
        <v>4</v>
      </c>
      <c r="EJ48" s="6"/>
      <c r="EK48" s="6"/>
      <c r="EL48" s="15">
        <v>39</v>
      </c>
      <c r="EM48" s="9">
        <v>0.68571428571428583</v>
      </c>
      <c r="EN48" s="9">
        <v>5.8013874825007007E-5</v>
      </c>
      <c r="EO48" s="9">
        <v>4.4971300000000002E-3</v>
      </c>
      <c r="EP48" s="9">
        <v>2.8905992903181677E-3</v>
      </c>
      <c r="EQ48" s="6">
        <v>4</v>
      </c>
      <c r="ER48" s="6"/>
      <c r="ES48" s="6"/>
      <c r="ET48" s="15">
        <v>39</v>
      </c>
      <c r="EU48" s="9">
        <v>0.68571428571428583</v>
      </c>
      <c r="EV48" s="9">
        <v>3.0677986262576529E-5</v>
      </c>
      <c r="EW48" s="9">
        <v>4.32819E-3</v>
      </c>
      <c r="EX48" s="9">
        <v>1.508805443597463E-3</v>
      </c>
      <c r="EY48" s="6">
        <v>4</v>
      </c>
      <c r="EZ48" s="6"/>
      <c r="FA48" s="6"/>
      <c r="FB48" s="15">
        <v>39</v>
      </c>
      <c r="FC48" s="9">
        <v>0.68571428571428583</v>
      </c>
      <c r="FD48" s="9">
        <v>3.3795387182555742E-5</v>
      </c>
      <c r="FE48" s="9">
        <v>4.1306900000000002E-3</v>
      </c>
      <c r="FF48" s="9">
        <v>1.6930035840405481E-3</v>
      </c>
      <c r="FG48" s="6">
        <v>4</v>
      </c>
      <c r="FH48" s="6"/>
      <c r="FI48" s="6"/>
      <c r="FJ48" s="15">
        <v>39</v>
      </c>
      <c r="FK48" s="9">
        <v>0.68571428571428583</v>
      </c>
      <c r="FL48" s="9">
        <v>4.1190351365923353E-5</v>
      </c>
      <c r="FM48" s="9">
        <v>3.8325500000000001E-3</v>
      </c>
      <c r="FN48" s="9">
        <v>2.1271987950506992E-3</v>
      </c>
      <c r="FO48" s="6">
        <v>4</v>
      </c>
      <c r="FP48" s="6"/>
      <c r="FQ48" s="6"/>
      <c r="FR48" s="15">
        <v>39</v>
      </c>
      <c r="FS48" s="9">
        <v>0.68571428571428583</v>
      </c>
      <c r="FT48" s="9">
        <v>2.2669632227111181E-5</v>
      </c>
      <c r="FU48" s="9">
        <v>3.8221499999999999E-3</v>
      </c>
      <c r="FV48" s="9">
        <v>1.1330569612749723E-3</v>
      </c>
      <c r="FW48" s="6">
        <v>4</v>
      </c>
      <c r="FX48" s="6"/>
      <c r="FY48" s="6"/>
      <c r="FZ48" s="15">
        <v>39</v>
      </c>
      <c r="GA48" s="9">
        <v>0.68571428571428583</v>
      </c>
      <c r="GB48" s="9">
        <v>2.1644721735868025E-5</v>
      </c>
      <c r="GC48" s="9">
        <v>3.6149300000000001E-3</v>
      </c>
      <c r="GD48" s="9">
        <v>1.1072743312155065E-3</v>
      </c>
      <c r="GE48" s="6">
        <v>4</v>
      </c>
      <c r="GF48" s="6"/>
      <c r="GG48" s="6"/>
      <c r="GH48" s="15">
        <v>39</v>
      </c>
      <c r="GI48" s="9">
        <v>0.68571428571428583</v>
      </c>
      <c r="GJ48" s="9">
        <v>9.7836023782768228E-6</v>
      </c>
      <c r="GK48" s="9">
        <v>3.4961900000000001E-3</v>
      </c>
      <c r="GL48" s="9">
        <v>4.9370509087140512E-4</v>
      </c>
      <c r="GM48" s="6">
        <v>4</v>
      </c>
      <c r="GN48" s="6"/>
      <c r="GO48" s="6"/>
      <c r="GP48" s="15">
        <v>39</v>
      </c>
      <c r="GQ48" s="9">
        <v>0.68571428571428583</v>
      </c>
      <c r="GR48" s="9">
        <v>5.5541060515065832E-6</v>
      </c>
      <c r="GS48" s="9">
        <v>3.4002500000000001E-3</v>
      </c>
      <c r="GT48" s="9">
        <v>2.8053956575166557E-4</v>
      </c>
      <c r="GU48" s="6">
        <v>4</v>
      </c>
      <c r="GV48" s="6"/>
      <c r="GW48" s="6"/>
      <c r="GX48" s="15">
        <v>39</v>
      </c>
      <c r="GY48" s="9">
        <v>0.68571428571428583</v>
      </c>
      <c r="GZ48" s="9">
        <v>7.4491568945492207E-6</v>
      </c>
      <c r="HA48" s="9">
        <v>3.2822699999999999E-3</v>
      </c>
      <c r="HB48" s="9">
        <v>3.7728578226378255E-4</v>
      </c>
      <c r="HC48" s="6">
        <v>4</v>
      </c>
      <c r="HD48" s="6"/>
      <c r="HE48" s="6"/>
      <c r="HF48" s="15">
        <v>39</v>
      </c>
      <c r="HG48" s="9">
        <v>0.68571428571428583</v>
      </c>
      <c r="HH48" s="9">
        <v>8.6581680119355348E-6</v>
      </c>
      <c r="HI48" s="9">
        <v>3.2790499999999999E-3</v>
      </c>
      <c r="HJ48" s="9">
        <v>4.2613816524277449E-4</v>
      </c>
      <c r="HK48" s="6">
        <v>4</v>
      </c>
      <c r="HL48" s="6"/>
      <c r="HM48" s="6"/>
      <c r="HN48" s="15">
        <v>39</v>
      </c>
      <c r="HO48" s="9">
        <v>0.68571428571428583</v>
      </c>
      <c r="HP48" s="9">
        <v>5.6104768367549937E-6</v>
      </c>
      <c r="HQ48" s="9">
        <v>3.1911499999999998E-3</v>
      </c>
      <c r="HR48" s="9">
        <v>2.7898366428018051E-4</v>
      </c>
      <c r="HS48" s="6">
        <v>4</v>
      </c>
      <c r="HT48" s="6"/>
      <c r="HU48" s="6"/>
      <c r="HV48" s="15">
        <v>39</v>
      </c>
      <c r="HW48" s="9">
        <v>0.68571428571428583</v>
      </c>
      <c r="HX48" s="9">
        <v>8.9386675975733953E-6</v>
      </c>
      <c r="HY48" s="9">
        <v>3.1012100000000001E-3</v>
      </c>
      <c r="HZ48" s="9">
        <v>4.4140520843838409E-4</v>
      </c>
      <c r="IA48" s="6">
        <v>4</v>
      </c>
      <c r="IB48" s="6"/>
      <c r="IC48" s="6"/>
      <c r="ID48" s="15">
        <v>39</v>
      </c>
      <c r="IE48" s="9">
        <v>0.68571428571428583</v>
      </c>
      <c r="IF48" s="9">
        <v>3.7884500229597413E-6</v>
      </c>
      <c r="IG48" s="9">
        <v>3.11305E-3</v>
      </c>
      <c r="IH48" s="9">
        <v>1.8197254037560868E-4</v>
      </c>
      <c r="II48" s="6">
        <v>4</v>
      </c>
      <c r="IJ48" s="6"/>
      <c r="IK48" s="6"/>
      <c r="IL48" s="15">
        <v>39</v>
      </c>
      <c r="IM48" s="9">
        <v>0.68571428571428583</v>
      </c>
      <c r="IN48" s="9">
        <v>3.2287015032744223E-6</v>
      </c>
      <c r="IO48" s="9">
        <v>3.0868900000000001E-3</v>
      </c>
      <c r="IP48" s="9">
        <v>1.5528780064785785E-4</v>
      </c>
      <c r="IQ48" s="6">
        <v>4</v>
      </c>
    </row>
    <row r="49" spans="1:251">
      <c r="A49" s="6"/>
      <c r="B49" s="6"/>
      <c r="C49" s="15">
        <f t="shared" si="2"/>
        <v>40</v>
      </c>
      <c r="D49" s="9">
        <f t="shared" si="7"/>
        <v>0.71428571428571441</v>
      </c>
      <c r="E49" s="9" cm="1">
        <f t="array" ref="E49">VLOOKUP($B$15,'qx Malaria'!$B$32:$I$61,(H49),FALSE)/(1-'qx(1) cambodia'!D49*INDEX($A$8:$B$13,H49,2))</f>
        <v>7.9295357325128964E-5</v>
      </c>
      <c r="F49" s="9">
        <f>'Life Table'!D8852</f>
        <v>1.1049140000000001E-2</v>
      </c>
      <c r="G49" s="9">
        <f t="shared" si="6"/>
        <v>2.0393895140418659E-3</v>
      </c>
      <c r="H49" s="6">
        <f t="shared" si="8"/>
        <v>4</v>
      </c>
      <c r="I49" s="6"/>
      <c r="J49" s="6"/>
      <c r="L49" s="6"/>
      <c r="M49" s="6"/>
      <c r="N49" s="15">
        <v>40</v>
      </c>
      <c r="O49" s="9">
        <v>0.71428571428571441</v>
      </c>
      <c r="P49" s="9">
        <v>6.988435010346656E-5</v>
      </c>
      <c r="Q49" s="9">
        <v>7.8332899999999997E-3</v>
      </c>
      <c r="R49" s="9">
        <v>3.0712625403697784E-3</v>
      </c>
      <c r="S49" s="6">
        <v>4</v>
      </c>
      <c r="T49" s="6"/>
      <c r="U49" s="6"/>
      <c r="V49" s="15">
        <v>40</v>
      </c>
      <c r="W49" s="9">
        <v>0.71428571428571441</v>
      </c>
      <c r="X49" s="9">
        <v>5.3879043224539918E-5</v>
      </c>
      <c r="Y49" s="9">
        <v>7.58787E-3</v>
      </c>
      <c r="Z49" s="9">
        <v>2.2101934422118306E-3</v>
      </c>
      <c r="AA49" s="6">
        <v>4</v>
      </c>
      <c r="AB49" s="6"/>
      <c r="AC49" s="6"/>
      <c r="AD49" s="15">
        <v>40</v>
      </c>
      <c r="AE49" s="9">
        <v>0.71428571428571441</v>
      </c>
      <c r="AF49" s="9">
        <v>4.9129744711071778E-5</v>
      </c>
      <c r="AG49" s="9">
        <v>7.4661299999999996E-3</v>
      </c>
      <c r="AH49" s="9">
        <v>2.1994852213262405E-3</v>
      </c>
      <c r="AI49" s="6">
        <v>4</v>
      </c>
      <c r="AJ49" s="6"/>
      <c r="AK49" s="6"/>
      <c r="AL49" s="15">
        <v>40</v>
      </c>
      <c r="AM49" s="9">
        <v>0.71428571428571441</v>
      </c>
      <c r="AN49" s="9">
        <v>5.7270244288401748E-5</v>
      </c>
      <c r="AO49" s="9">
        <v>7.4236600000000003E-3</v>
      </c>
      <c r="AP49" s="9">
        <v>2.7854645826670982E-3</v>
      </c>
      <c r="AQ49" s="6">
        <v>4</v>
      </c>
      <c r="AR49" s="6"/>
      <c r="AS49" s="6"/>
      <c r="AT49" s="15">
        <v>40</v>
      </c>
      <c r="AU49" s="9">
        <v>0.71428571428571441</v>
      </c>
      <c r="AV49" s="9">
        <v>4.9312516853173736E-5</v>
      </c>
      <c r="AW49" s="9">
        <v>7.3693999999999999E-3</v>
      </c>
      <c r="AX49" s="9">
        <v>2.2630775360875013E-3</v>
      </c>
      <c r="AY49" s="6">
        <v>4</v>
      </c>
      <c r="AZ49" s="6"/>
      <c r="BA49" s="6"/>
      <c r="BB49" s="15">
        <v>40</v>
      </c>
      <c r="BC49" s="9">
        <v>0.71428571428571441</v>
      </c>
      <c r="BD49" s="9">
        <v>4.1369575740504239E-5</v>
      </c>
      <c r="BE49" s="9">
        <v>7.2126100000000004E-3</v>
      </c>
      <c r="BF49" s="9">
        <v>1.5469304505173489E-3</v>
      </c>
      <c r="BG49" s="6">
        <v>4</v>
      </c>
      <c r="BH49" s="6"/>
      <c r="BI49" s="6"/>
      <c r="BJ49" s="15">
        <v>40</v>
      </c>
      <c r="BK49" s="9">
        <v>0.71428571428571441</v>
      </c>
      <c r="BL49" s="9">
        <v>3.9314129230091292E-5</v>
      </c>
      <c r="BM49" s="9">
        <v>7.1745100000000003E-3</v>
      </c>
      <c r="BN49" s="9">
        <v>1.4662716927187796E-3</v>
      </c>
      <c r="BO49" s="6">
        <v>4</v>
      </c>
      <c r="BP49" s="6"/>
      <c r="BQ49" s="6"/>
      <c r="BR49" s="15">
        <v>40</v>
      </c>
      <c r="BS49" s="9">
        <v>0.71428571428571441</v>
      </c>
      <c r="BT49" s="9">
        <v>4.5547740333906433E-5</v>
      </c>
      <c r="BU49" s="9">
        <v>6.9786400000000004E-3</v>
      </c>
      <c r="BV49" s="9">
        <v>1.7348418126553313E-3</v>
      </c>
      <c r="BW49" s="6">
        <v>4</v>
      </c>
      <c r="BX49" s="6"/>
      <c r="BY49" s="6"/>
      <c r="BZ49" s="15">
        <v>40</v>
      </c>
      <c r="CA49" s="9">
        <v>0.71428571428571441</v>
      </c>
      <c r="CB49" s="9">
        <v>3.4585732801895345E-5</v>
      </c>
      <c r="CC49" s="9">
        <v>6.8976100000000002E-3</v>
      </c>
      <c r="CD49" s="9">
        <v>1.4584799550356542E-3</v>
      </c>
      <c r="CE49" s="6">
        <v>4</v>
      </c>
      <c r="CF49" s="6"/>
      <c r="CG49" s="6"/>
      <c r="CH49" s="15">
        <v>40</v>
      </c>
      <c r="CI49" s="9">
        <v>0.71428571428571441</v>
      </c>
      <c r="CJ49" s="9">
        <v>3.5284163594266344E-5</v>
      </c>
      <c r="CK49" s="9">
        <v>6.6815299999999998E-3</v>
      </c>
      <c r="CL49" s="9">
        <v>1.5891313863700205E-3</v>
      </c>
      <c r="CM49" s="6">
        <v>4</v>
      </c>
      <c r="CN49" s="6"/>
      <c r="CO49" s="6"/>
      <c r="CP49" s="15">
        <v>40</v>
      </c>
      <c r="CQ49" s="9">
        <v>0.71428571428571441</v>
      </c>
      <c r="CR49" s="9">
        <v>7.9295357325128964E-5</v>
      </c>
      <c r="CS49" s="9">
        <v>6.4065800000000003E-3</v>
      </c>
      <c r="CT49" s="9">
        <v>3.5172432491564209E-3</v>
      </c>
      <c r="CU49" s="6">
        <v>4</v>
      </c>
      <c r="CV49" s="6"/>
      <c r="CW49" s="6"/>
      <c r="CX49" s="15">
        <v>40</v>
      </c>
      <c r="CY49" s="9">
        <v>0.71428571428571441</v>
      </c>
      <c r="CZ49" s="9">
        <v>4.8466441363812184E-5</v>
      </c>
      <c r="DA49" s="9">
        <v>6.0431299999999999E-3</v>
      </c>
      <c r="DB49" s="9">
        <v>2.3089058003612451E-3</v>
      </c>
      <c r="DC49" s="6">
        <v>4</v>
      </c>
      <c r="DD49" s="6"/>
      <c r="DE49" s="6"/>
      <c r="DF49" s="15">
        <v>40</v>
      </c>
      <c r="DG49" s="9">
        <v>0.71428571428571441</v>
      </c>
      <c r="DH49" s="9">
        <v>4.8277138726414354E-5</v>
      </c>
      <c r="DI49" s="9">
        <v>5.7296100000000004E-3</v>
      </c>
      <c r="DJ49" s="9">
        <v>2.2912544164402273E-3</v>
      </c>
      <c r="DK49" s="6">
        <v>4</v>
      </c>
      <c r="DL49" s="6"/>
      <c r="DM49" s="6"/>
      <c r="DN49" s="15">
        <v>40</v>
      </c>
      <c r="DO49" s="9">
        <v>0.71428571428571441</v>
      </c>
      <c r="DP49" s="9">
        <v>6.6455993371312643E-5</v>
      </c>
      <c r="DQ49" s="9">
        <v>5.3711899999999996E-3</v>
      </c>
      <c r="DR49" s="9">
        <v>3.0120682232126781E-3</v>
      </c>
      <c r="DS49" s="6">
        <v>4</v>
      </c>
      <c r="DT49" s="6"/>
      <c r="DU49" s="6"/>
      <c r="DV49" s="15">
        <v>40</v>
      </c>
      <c r="DW49" s="9">
        <v>0.71428571428571441</v>
      </c>
      <c r="DX49" s="9">
        <v>5.3248405224034296E-5</v>
      </c>
      <c r="DY49" s="9">
        <v>5.0986399999999998E-3</v>
      </c>
      <c r="DZ49" s="9">
        <v>2.4570801848430202E-3</v>
      </c>
      <c r="EA49" s="6">
        <v>4</v>
      </c>
      <c r="EB49" s="6"/>
      <c r="EC49" s="6"/>
      <c r="ED49" s="15">
        <v>40</v>
      </c>
      <c r="EE49" s="9">
        <v>0.71428571428571441</v>
      </c>
      <c r="EF49" s="9">
        <v>3.4408698422237226E-5</v>
      </c>
      <c r="EG49" s="9">
        <v>4.9416399999999997E-3</v>
      </c>
      <c r="EH49" s="9">
        <v>1.5889821579742993E-3</v>
      </c>
      <c r="EI49" s="6">
        <v>4</v>
      </c>
      <c r="EJ49" s="6"/>
      <c r="EK49" s="6"/>
      <c r="EL49" s="15">
        <v>40</v>
      </c>
      <c r="EM49" s="9">
        <v>0.71428571428571441</v>
      </c>
      <c r="EN49" s="9">
        <v>5.8456059137562534E-5</v>
      </c>
      <c r="EO49" s="9">
        <v>4.7432000000000004E-3</v>
      </c>
      <c r="EP49" s="9">
        <v>2.7615286710633209E-3</v>
      </c>
      <c r="EQ49" s="6">
        <v>4</v>
      </c>
      <c r="ER49" s="6"/>
      <c r="ES49" s="6"/>
      <c r="ET49" s="15">
        <v>40</v>
      </c>
      <c r="EU49" s="9">
        <v>0.71428571428571441</v>
      </c>
      <c r="EV49" s="9">
        <v>3.0898025918434487E-5</v>
      </c>
      <c r="EW49" s="9">
        <v>4.5703799999999998E-3</v>
      </c>
      <c r="EX49" s="9">
        <v>1.4391005312049062E-3</v>
      </c>
      <c r="EY49" s="6">
        <v>4</v>
      </c>
      <c r="EZ49" s="6"/>
      <c r="FA49" s="6"/>
      <c r="FB49" s="15">
        <v>40</v>
      </c>
      <c r="FC49" s="9">
        <v>0.71428571428571441</v>
      </c>
      <c r="FD49" s="9">
        <v>3.4029850268477793E-5</v>
      </c>
      <c r="FE49" s="9">
        <v>4.3685199999999999E-3</v>
      </c>
      <c r="FF49" s="9">
        <v>1.6119395987357066E-3</v>
      </c>
      <c r="FG49" s="6">
        <v>4</v>
      </c>
      <c r="FH49" s="6"/>
      <c r="FI49" s="6"/>
      <c r="FJ49" s="15">
        <v>40</v>
      </c>
      <c r="FK49" s="9">
        <v>0.71428571428571441</v>
      </c>
      <c r="FL49" s="9">
        <v>4.1461635436965553E-5</v>
      </c>
      <c r="FM49" s="9">
        <v>4.0640499999999996E-3</v>
      </c>
      <c r="FN49" s="9">
        <v>2.0192393331164176E-3</v>
      </c>
      <c r="FO49" s="6">
        <v>4</v>
      </c>
      <c r="FP49" s="6"/>
      <c r="FQ49" s="6"/>
      <c r="FR49" s="15">
        <v>40</v>
      </c>
      <c r="FS49" s="9">
        <v>0.71428571428571441</v>
      </c>
      <c r="FT49" s="9">
        <v>2.2812918985601275E-5</v>
      </c>
      <c r="FU49" s="9">
        <v>4.0539800000000004E-3</v>
      </c>
      <c r="FV49" s="9">
        <v>1.0750143266226731E-3</v>
      </c>
      <c r="FW49" s="6">
        <v>4</v>
      </c>
      <c r="FX49" s="6"/>
      <c r="FY49" s="6"/>
      <c r="FZ49" s="15">
        <v>40</v>
      </c>
      <c r="GA49" s="9">
        <v>0.71428571428571441</v>
      </c>
      <c r="GB49" s="9">
        <v>2.1776490711588981E-5</v>
      </c>
      <c r="GC49" s="9">
        <v>3.8421699999999998E-3</v>
      </c>
      <c r="GD49" s="9">
        <v>1.048128270280747E-3</v>
      </c>
      <c r="GE49" s="6">
        <v>4</v>
      </c>
      <c r="GF49" s="6"/>
      <c r="GG49" s="6"/>
      <c r="GH49" s="15">
        <v>40</v>
      </c>
      <c r="GI49" s="9">
        <v>0.71428571428571441</v>
      </c>
      <c r="GJ49" s="9">
        <v>9.8400301061642816E-6</v>
      </c>
      <c r="GK49" s="9">
        <v>3.7196E-3</v>
      </c>
      <c r="GL49" s="9">
        <v>4.6672818276965073E-4</v>
      </c>
      <c r="GM49" s="6">
        <v>4</v>
      </c>
      <c r="GN49" s="6"/>
      <c r="GO49" s="6"/>
      <c r="GP49" s="15">
        <v>40</v>
      </c>
      <c r="GQ49" s="9">
        <v>0.71428571428571441</v>
      </c>
      <c r="GR49" s="9">
        <v>5.5851714806237426E-6</v>
      </c>
      <c r="GS49" s="9">
        <v>3.62036E-3</v>
      </c>
      <c r="GT49" s="9">
        <v>2.64957096220608E-4</v>
      </c>
      <c r="GU49" s="6">
        <v>4</v>
      </c>
      <c r="GV49" s="6"/>
      <c r="GW49" s="6"/>
      <c r="GX49" s="15">
        <v>40</v>
      </c>
      <c r="GY49" s="9">
        <v>0.71428571428571441</v>
      </c>
      <c r="GZ49" s="9">
        <v>7.4893058573278687E-6</v>
      </c>
      <c r="HA49" s="9">
        <v>3.4967599999999998E-3</v>
      </c>
      <c r="HB49" s="9">
        <v>3.5605194530337081E-4</v>
      </c>
      <c r="HC49" s="6">
        <v>4</v>
      </c>
      <c r="HD49" s="6"/>
      <c r="HE49" s="6"/>
      <c r="HF49" s="15">
        <v>40</v>
      </c>
      <c r="HG49" s="9">
        <v>0.71428571428571441</v>
      </c>
      <c r="HH49" s="9">
        <v>8.7032936481483993E-6</v>
      </c>
      <c r="HI49" s="9">
        <v>3.4917500000000001E-3</v>
      </c>
      <c r="HJ49" s="9">
        <v>4.0226565687914598E-4</v>
      </c>
      <c r="HK49" s="6">
        <v>4</v>
      </c>
      <c r="HL49" s="6"/>
      <c r="HM49" s="6"/>
      <c r="HN49" s="15">
        <v>40</v>
      </c>
      <c r="HO49" s="9">
        <v>0.71428571428571441</v>
      </c>
      <c r="HP49" s="9">
        <v>5.6391650001820818E-6</v>
      </c>
      <c r="HQ49" s="9">
        <v>3.39975E-3</v>
      </c>
      <c r="HR49" s="9">
        <v>2.6320494161479933E-4</v>
      </c>
      <c r="HS49" s="6">
        <v>4</v>
      </c>
      <c r="HT49" s="6"/>
      <c r="HU49" s="6"/>
      <c r="HV49" s="15">
        <v>40</v>
      </c>
      <c r="HW49" s="9">
        <v>0.71428571428571441</v>
      </c>
      <c r="HX49" s="9">
        <v>8.9825824888484587E-6</v>
      </c>
      <c r="HY49" s="9">
        <v>3.31168E-3</v>
      </c>
      <c r="HZ49" s="9">
        <v>4.1538297310967303E-4</v>
      </c>
      <c r="IA49" s="6">
        <v>4</v>
      </c>
      <c r="IB49" s="6"/>
      <c r="IC49" s="6"/>
      <c r="ID49" s="15">
        <v>40</v>
      </c>
      <c r="IE49" s="9">
        <v>0.71428571428571441</v>
      </c>
      <c r="IF49" s="9">
        <v>3.8065708875266229E-6</v>
      </c>
      <c r="IG49" s="9">
        <v>3.3270999999999999E-3</v>
      </c>
      <c r="IH49" s="9">
        <v>1.710796917848193E-4</v>
      </c>
      <c r="II49" s="6">
        <v>4</v>
      </c>
      <c r="IJ49" s="6"/>
      <c r="IK49" s="6"/>
      <c r="IL49" s="15">
        <v>40</v>
      </c>
      <c r="IM49" s="9">
        <v>0.71428571428571441</v>
      </c>
      <c r="IN49" s="9">
        <v>3.2440221203377916E-6</v>
      </c>
      <c r="IO49" s="9">
        <v>3.29809E-3</v>
      </c>
      <c r="IP49" s="9">
        <v>1.4603330062942747E-4</v>
      </c>
      <c r="IQ49" s="6">
        <v>4</v>
      </c>
    </row>
    <row r="50" spans="1:251">
      <c r="A50" s="6"/>
      <c r="B50" s="6"/>
      <c r="C50" s="15">
        <f t="shared" si="2"/>
        <v>41</v>
      </c>
      <c r="D50" s="9">
        <f t="shared" si="7"/>
        <v>0.74285714285714299</v>
      </c>
      <c r="E50" s="9" cm="1">
        <f t="array" ref="E50">VLOOKUP($B$15,'qx Malaria'!$B$32:$I$61,(H50),FALSE)/(1-'qx(1) cambodia'!D50*INDEX($A$8:$B$13,H50,2))</f>
        <v>8.011144743417091E-5</v>
      </c>
      <c r="F50" s="9">
        <f>'Life Table'!D8853</f>
        <v>1.139628E-2</v>
      </c>
      <c r="G50" s="9">
        <f t="shared" si="6"/>
        <v>1.9976176443135614E-3</v>
      </c>
      <c r="H50" s="6">
        <f t="shared" si="8"/>
        <v>4</v>
      </c>
      <c r="I50" s="6"/>
      <c r="J50" s="6"/>
      <c r="L50" s="6"/>
      <c r="M50" s="6"/>
      <c r="N50" s="15">
        <v>41</v>
      </c>
      <c r="O50" s="9">
        <v>0.74285714285714299</v>
      </c>
      <c r="P50" s="9">
        <v>7.0807908271075133E-5</v>
      </c>
      <c r="Q50" s="9">
        <v>8.11892E-3</v>
      </c>
      <c r="R50" s="9">
        <v>3.0023735133378375E-3</v>
      </c>
      <c r="S50" s="6">
        <v>4</v>
      </c>
      <c r="T50" s="6"/>
      <c r="U50" s="6"/>
      <c r="V50" s="15">
        <v>41</v>
      </c>
      <c r="W50" s="9">
        <v>0.74285714285714299</v>
      </c>
      <c r="X50" s="9">
        <v>5.4502323114203783E-5</v>
      </c>
      <c r="Y50" s="9">
        <v>7.8734200000000008E-3</v>
      </c>
      <c r="Z50" s="9">
        <v>2.1546755705473515E-3</v>
      </c>
      <c r="AA50" s="6">
        <v>4</v>
      </c>
      <c r="AB50" s="6"/>
      <c r="AC50" s="6"/>
      <c r="AD50" s="15">
        <v>41</v>
      </c>
      <c r="AE50" s="9">
        <v>0.74285714285714299</v>
      </c>
      <c r="AF50" s="9">
        <v>4.9753916625936147E-5</v>
      </c>
      <c r="AG50" s="9">
        <v>7.74751E-3</v>
      </c>
      <c r="AH50" s="9">
        <v>2.1465312572772261E-3</v>
      </c>
      <c r="AI50" s="6">
        <v>4</v>
      </c>
      <c r="AJ50" s="6"/>
      <c r="AK50" s="6"/>
      <c r="AL50" s="15">
        <v>41</v>
      </c>
      <c r="AM50" s="9">
        <v>0.74285714285714299</v>
      </c>
      <c r="AN50" s="9">
        <v>5.8077604673066602E-5</v>
      </c>
      <c r="AO50" s="9">
        <v>7.7030400000000004E-3</v>
      </c>
      <c r="AP50" s="9">
        <v>2.7222826889789905E-3</v>
      </c>
      <c r="AQ50" s="6">
        <v>4</v>
      </c>
      <c r="AR50" s="6"/>
      <c r="AS50" s="6"/>
      <c r="AT50" s="15">
        <v>41</v>
      </c>
      <c r="AU50" s="9">
        <v>0.74285714285714299</v>
      </c>
      <c r="AV50" s="9">
        <v>4.9948898776676012E-5</v>
      </c>
      <c r="AW50" s="9">
        <v>7.64776E-3</v>
      </c>
      <c r="AX50" s="9">
        <v>2.2088491732504293E-3</v>
      </c>
      <c r="AY50" s="6">
        <v>4</v>
      </c>
      <c r="AZ50" s="6"/>
      <c r="BA50" s="6"/>
      <c r="BB50" s="15">
        <v>41</v>
      </c>
      <c r="BC50" s="9">
        <v>0.74285714285714299</v>
      </c>
      <c r="BD50" s="9">
        <v>4.1768228507736689E-5</v>
      </c>
      <c r="BE50" s="9">
        <v>7.4863999999999998E-3</v>
      </c>
      <c r="BF50" s="9">
        <v>1.5047182879867503E-3</v>
      </c>
      <c r="BG50" s="6">
        <v>4</v>
      </c>
      <c r="BH50" s="6"/>
      <c r="BI50" s="6"/>
      <c r="BJ50" s="15">
        <v>41</v>
      </c>
      <c r="BK50" s="9">
        <v>0.74285714285714299</v>
      </c>
      <c r="BL50" s="9">
        <v>3.9689261608421584E-5</v>
      </c>
      <c r="BM50" s="9">
        <v>7.4476400000000002E-3</v>
      </c>
      <c r="BN50" s="9">
        <v>1.425976531826269E-3</v>
      </c>
      <c r="BO50" s="6">
        <v>4</v>
      </c>
      <c r="BP50" s="6"/>
      <c r="BQ50" s="6"/>
      <c r="BR50" s="15">
        <v>41</v>
      </c>
      <c r="BS50" s="9">
        <v>0.74285714285714299</v>
      </c>
      <c r="BT50" s="9">
        <v>4.5978756427632282E-5</v>
      </c>
      <c r="BU50" s="9">
        <v>7.25123E-3</v>
      </c>
      <c r="BV50" s="9">
        <v>1.685424801495904E-3</v>
      </c>
      <c r="BW50" s="6">
        <v>4</v>
      </c>
      <c r="BX50" s="6"/>
      <c r="BY50" s="6"/>
      <c r="BZ50" s="15">
        <v>41</v>
      </c>
      <c r="CA50" s="9">
        <v>0.74285714285714299</v>
      </c>
      <c r="CB50" s="9">
        <v>3.4952387572529632E-5</v>
      </c>
      <c r="CC50" s="9">
        <v>7.1705500000000004E-3</v>
      </c>
      <c r="CD50" s="9">
        <v>1.4178376245065256E-3</v>
      </c>
      <c r="CE50" s="6">
        <v>4</v>
      </c>
      <c r="CF50" s="6"/>
      <c r="CG50" s="6"/>
      <c r="CH50" s="15">
        <v>41</v>
      </c>
      <c r="CI50" s="9">
        <v>0.74285714285714299</v>
      </c>
      <c r="CJ50" s="9">
        <v>3.5674869801893364E-5</v>
      </c>
      <c r="CK50" s="9">
        <v>6.9524799999999996E-3</v>
      </c>
      <c r="CL50" s="9">
        <v>1.5441111166655517E-3</v>
      </c>
      <c r="CM50" s="6">
        <v>4</v>
      </c>
      <c r="CN50" s="6"/>
      <c r="CO50" s="6"/>
      <c r="CP50" s="15">
        <v>41</v>
      </c>
      <c r="CQ50" s="9">
        <v>0.74285714285714299</v>
      </c>
      <c r="CR50" s="9">
        <v>8.011144743417091E-5</v>
      </c>
      <c r="CS50" s="9">
        <v>6.6742099999999999E-3</v>
      </c>
      <c r="CT50" s="9">
        <v>3.4109520089325562E-3</v>
      </c>
      <c r="CU50" s="6">
        <v>4</v>
      </c>
      <c r="CV50" s="6"/>
      <c r="CW50" s="6"/>
      <c r="CX50" s="15">
        <v>41</v>
      </c>
      <c r="CY50" s="9">
        <v>0.74285714285714299</v>
      </c>
      <c r="CZ50" s="9">
        <v>4.8973549949736101E-5</v>
      </c>
      <c r="DA50" s="9">
        <v>6.30643E-3</v>
      </c>
      <c r="DB50" s="9">
        <v>2.2356562346242917E-3</v>
      </c>
      <c r="DC50" s="6">
        <v>4</v>
      </c>
      <c r="DD50" s="6"/>
      <c r="DE50" s="6"/>
      <c r="DF50" s="15">
        <v>41</v>
      </c>
      <c r="DG50" s="9">
        <v>0.74285714285714299</v>
      </c>
      <c r="DH50" s="9">
        <v>4.8747173698435795E-5</v>
      </c>
      <c r="DI50" s="9">
        <v>5.9888800000000002E-3</v>
      </c>
      <c r="DJ50" s="9">
        <v>2.2134039666672788E-3</v>
      </c>
      <c r="DK50" s="6">
        <v>4</v>
      </c>
      <c r="DL50" s="6"/>
      <c r="DM50" s="6"/>
      <c r="DN50" s="15">
        <v>41</v>
      </c>
      <c r="DO50" s="9">
        <v>0.74285714285714299</v>
      </c>
      <c r="DP50" s="9">
        <v>6.7020281846916633E-5</v>
      </c>
      <c r="DQ50" s="9">
        <v>5.6253800000000001E-3</v>
      </c>
      <c r="DR50" s="9">
        <v>2.9003843339819651E-3</v>
      </c>
      <c r="DS50" s="6">
        <v>4</v>
      </c>
      <c r="DT50" s="6"/>
      <c r="DU50" s="6"/>
      <c r="DV50" s="15">
        <v>41</v>
      </c>
      <c r="DW50" s="9">
        <v>0.74285714285714299</v>
      </c>
      <c r="DX50" s="9">
        <v>5.3682147535041013E-5</v>
      </c>
      <c r="DY50" s="9">
        <v>5.3474300000000002E-3</v>
      </c>
      <c r="DZ50" s="9">
        <v>2.3618474649463928E-3</v>
      </c>
      <c r="EA50" s="6">
        <v>4</v>
      </c>
      <c r="EB50" s="6"/>
      <c r="EC50" s="6"/>
      <c r="ED50" s="15">
        <v>41</v>
      </c>
      <c r="EE50" s="9">
        <v>0.74285714285714299</v>
      </c>
      <c r="EF50" s="9">
        <v>3.4678841706633065E-5</v>
      </c>
      <c r="EG50" s="9">
        <v>5.1870299999999996E-3</v>
      </c>
      <c r="EH50" s="9">
        <v>1.5256949302999495E-3</v>
      </c>
      <c r="EI50" s="6">
        <v>4</v>
      </c>
      <c r="EJ50" s="6"/>
      <c r="EK50" s="6"/>
      <c r="EL50" s="15">
        <v>41</v>
      </c>
      <c r="EM50" s="9">
        <v>0.74285714285714299</v>
      </c>
      <c r="EN50" s="9">
        <v>5.8905035919282339E-5</v>
      </c>
      <c r="EO50" s="9">
        <v>4.9847199999999998E-3</v>
      </c>
      <c r="EP50" s="9">
        <v>2.647909373930436E-3</v>
      </c>
      <c r="EQ50" s="6">
        <v>4</v>
      </c>
      <c r="ER50" s="6"/>
      <c r="ES50" s="6"/>
      <c r="ET50" s="15">
        <v>41</v>
      </c>
      <c r="EU50" s="9">
        <v>0.74285714285714299</v>
      </c>
      <c r="EV50" s="9">
        <v>3.1121244872672292E-5</v>
      </c>
      <c r="EW50" s="9">
        <v>4.8084099999999999E-3</v>
      </c>
      <c r="EX50" s="9">
        <v>1.3777428948888917E-3</v>
      </c>
      <c r="EY50" s="6">
        <v>4</v>
      </c>
      <c r="EZ50" s="6"/>
      <c r="FA50" s="6"/>
      <c r="FB50" s="15">
        <v>41</v>
      </c>
      <c r="FC50" s="9">
        <v>0.74285714285714299</v>
      </c>
      <c r="FD50" s="9">
        <v>3.4267589363040239E-5</v>
      </c>
      <c r="FE50" s="9">
        <v>4.6026000000000001E-3</v>
      </c>
      <c r="FF50" s="9">
        <v>1.540647825362992E-3</v>
      </c>
      <c r="FG50" s="6">
        <v>4</v>
      </c>
      <c r="FH50" s="6"/>
      <c r="FI50" s="6"/>
      <c r="FJ50" s="15">
        <v>41</v>
      </c>
      <c r="FK50" s="9">
        <v>0.74285714285714299</v>
      </c>
      <c r="FL50" s="9">
        <v>4.1736516610877715E-5</v>
      </c>
      <c r="FM50" s="9">
        <v>4.2923900000000001E-3</v>
      </c>
      <c r="FN50" s="9">
        <v>1.9244978759432394E-3</v>
      </c>
      <c r="FO50" s="6">
        <v>4</v>
      </c>
      <c r="FP50" s="6"/>
      <c r="FQ50" s="6"/>
      <c r="FR50" s="15">
        <v>41</v>
      </c>
      <c r="FS50" s="9">
        <v>0.74285714285714299</v>
      </c>
      <c r="FT50" s="9">
        <v>2.295802859593276E-5</v>
      </c>
      <c r="FU50" s="9">
        <v>4.2830999999999998E-3</v>
      </c>
      <c r="FV50" s="9">
        <v>1.0239797635577268E-3</v>
      </c>
      <c r="FW50" s="6">
        <v>4</v>
      </c>
      <c r="FX50" s="6"/>
      <c r="FY50" s="6"/>
      <c r="FZ50" s="15">
        <v>41</v>
      </c>
      <c r="GA50" s="9">
        <v>0.74285714285714299</v>
      </c>
      <c r="GB50" s="9">
        <v>2.1909873883478743E-5</v>
      </c>
      <c r="GC50" s="9">
        <v>4.0680300000000003E-3</v>
      </c>
      <c r="GD50" s="9">
        <v>9.9599887529908246E-4</v>
      </c>
      <c r="GE50" s="6">
        <v>4</v>
      </c>
      <c r="GF50" s="6"/>
      <c r="GG50" s="6"/>
      <c r="GH50" s="15">
        <v>41</v>
      </c>
      <c r="GI50" s="9">
        <v>0.74285714285714299</v>
      </c>
      <c r="GJ50" s="9">
        <v>9.8971125130492876E-6</v>
      </c>
      <c r="GK50" s="9">
        <v>3.9414999999999997E-3</v>
      </c>
      <c r="GL50" s="9">
        <v>4.4300723032743327E-4</v>
      </c>
      <c r="GM50" s="6">
        <v>4</v>
      </c>
      <c r="GN50" s="6"/>
      <c r="GO50" s="6"/>
      <c r="GP50" s="15">
        <v>41</v>
      </c>
      <c r="GQ50" s="9">
        <v>0.74285714285714299</v>
      </c>
      <c r="GR50" s="9">
        <v>5.6165863769826686E-6</v>
      </c>
      <c r="GS50" s="9">
        <v>3.8412099999999999E-3</v>
      </c>
      <c r="GT50" s="9">
        <v>2.5112803191615905E-4</v>
      </c>
      <c r="GU50" s="6">
        <v>4</v>
      </c>
      <c r="GV50" s="6"/>
      <c r="GW50" s="6"/>
      <c r="GX50" s="15">
        <v>41</v>
      </c>
      <c r="GY50" s="9">
        <v>0.74285714285714299</v>
      </c>
      <c r="GZ50" s="9">
        <v>7.5298899496750213E-6</v>
      </c>
      <c r="HA50" s="9">
        <v>3.7122100000000001E-3</v>
      </c>
      <c r="HB50" s="9">
        <v>3.3720477350549551E-4</v>
      </c>
      <c r="HC50" s="6">
        <v>4</v>
      </c>
      <c r="HD50" s="6"/>
      <c r="HE50" s="6"/>
      <c r="HF50" s="15">
        <v>41</v>
      </c>
      <c r="HG50" s="9">
        <v>0.74285714285714299</v>
      </c>
      <c r="HH50" s="9">
        <v>8.748892130762058E-6</v>
      </c>
      <c r="HI50" s="9">
        <v>3.7059200000000001E-3</v>
      </c>
      <c r="HJ50" s="9">
        <v>3.810039547604495E-4</v>
      </c>
      <c r="HK50" s="6">
        <v>4</v>
      </c>
      <c r="HL50" s="6"/>
      <c r="HM50" s="6"/>
      <c r="HN50" s="15">
        <v>41</v>
      </c>
      <c r="HO50" s="9">
        <v>0.74285714285714299</v>
      </c>
      <c r="HP50" s="9">
        <v>5.6681480550029463E-6</v>
      </c>
      <c r="HQ50" s="9">
        <v>3.6097400000000002E-3</v>
      </c>
      <c r="HR50" s="9">
        <v>2.4916755058326269E-4</v>
      </c>
      <c r="HS50" s="6">
        <v>4</v>
      </c>
      <c r="HT50" s="6"/>
      <c r="HU50" s="6"/>
      <c r="HV50" s="15">
        <v>41</v>
      </c>
      <c r="HW50" s="9">
        <v>0.74285714285714299</v>
      </c>
      <c r="HX50" s="9">
        <v>9.0269310105434745E-6</v>
      </c>
      <c r="HY50" s="9">
        <v>3.5181800000000001E-3</v>
      </c>
      <c r="HZ50" s="9">
        <v>3.9293246211898026E-4</v>
      </c>
      <c r="IA50" s="6">
        <v>4</v>
      </c>
      <c r="IB50" s="6"/>
      <c r="IC50" s="6"/>
      <c r="ID50" s="15">
        <v>41</v>
      </c>
      <c r="IE50" s="9">
        <v>0.74285714285714299</v>
      </c>
      <c r="IF50" s="9">
        <v>3.8248659362131708E-6</v>
      </c>
      <c r="IG50" s="9">
        <v>3.5388799999999999E-3</v>
      </c>
      <c r="IH50" s="9">
        <v>1.6161466738999749E-4</v>
      </c>
      <c r="II50" s="6">
        <v>4</v>
      </c>
      <c r="IJ50" s="6"/>
      <c r="IK50" s="6"/>
      <c r="IL50" s="15">
        <v>41</v>
      </c>
      <c r="IM50" s="9">
        <v>0.74285714285714299</v>
      </c>
      <c r="IN50" s="9">
        <v>3.2594888273391508E-6</v>
      </c>
      <c r="IO50" s="9">
        <v>3.51184E-3</v>
      </c>
      <c r="IP50" s="9">
        <v>1.3779878000476508E-4</v>
      </c>
      <c r="IQ50" s="6">
        <v>4</v>
      </c>
    </row>
    <row r="51" spans="1:251">
      <c r="A51" s="6"/>
      <c r="B51" s="6"/>
      <c r="C51" s="15">
        <f t="shared" si="2"/>
        <v>42</v>
      </c>
      <c r="D51" s="9">
        <f t="shared" si="7"/>
        <v>0.77142857142857157</v>
      </c>
      <c r="E51" s="9" cm="1">
        <f t="array" ref="E51">VLOOKUP($B$15,'qx Malaria'!$B$32:$I$61,(H51),FALSE)/(1-'qx(1) cambodia'!D51*INDEX($A$8:$B$13,H51,2))</f>
        <v>8.0944510256891294E-5</v>
      </c>
      <c r="F51" s="9">
        <f>'Life Table'!D8854</f>
        <v>1.1720009999999999E-2</v>
      </c>
      <c r="G51" s="9">
        <f t="shared" si="6"/>
        <v>1.962638506758937E-3</v>
      </c>
      <c r="H51" s="6">
        <f t="shared" si="8"/>
        <v>4</v>
      </c>
      <c r="I51" s="6"/>
      <c r="J51" s="6"/>
      <c r="L51" s="6"/>
      <c r="M51" s="6"/>
      <c r="N51" s="15">
        <v>42</v>
      </c>
      <c r="O51" s="9">
        <v>0.77142857142857157</v>
      </c>
      <c r="P51" s="9">
        <v>7.1756203964602771E-5</v>
      </c>
      <c r="Q51" s="9">
        <v>8.3808500000000005E-3</v>
      </c>
      <c r="R51" s="9">
        <v>2.947491796271426E-3</v>
      </c>
      <c r="S51" s="6">
        <v>4</v>
      </c>
      <c r="T51" s="6"/>
      <c r="U51" s="6"/>
      <c r="V51" s="15">
        <v>42</v>
      </c>
      <c r="W51" s="9">
        <v>0.77142857142857157</v>
      </c>
      <c r="X51" s="9">
        <v>5.5140192141137775E-5</v>
      </c>
      <c r="Y51" s="9">
        <v>8.1312199999999998E-3</v>
      </c>
      <c r="Z51" s="9">
        <v>2.1107794445124131E-3</v>
      </c>
      <c r="AA51" s="6">
        <v>4</v>
      </c>
      <c r="AB51" s="6"/>
      <c r="AC51" s="6"/>
      <c r="AD51" s="15">
        <v>42</v>
      </c>
      <c r="AE51" s="9">
        <v>0.77142857142857157</v>
      </c>
      <c r="AF51" s="9">
        <v>5.0394152285926964E-5</v>
      </c>
      <c r="AG51" s="9">
        <v>8.0019600000000007E-3</v>
      </c>
      <c r="AH51" s="9">
        <v>2.1050182057592345E-3</v>
      </c>
      <c r="AI51" s="6">
        <v>4</v>
      </c>
      <c r="AJ51" s="6"/>
      <c r="AK51" s="6"/>
      <c r="AL51" s="15">
        <v>42</v>
      </c>
      <c r="AM51" s="9">
        <v>0.77142857142857157</v>
      </c>
      <c r="AN51" s="9">
        <v>5.8908053881598042E-5</v>
      </c>
      <c r="AO51" s="9">
        <v>7.9555200000000006E-3</v>
      </c>
      <c r="AP51" s="9">
        <v>2.6735775255603157E-3</v>
      </c>
      <c r="AQ51" s="6">
        <v>4</v>
      </c>
      <c r="AR51" s="6"/>
      <c r="AS51" s="6"/>
      <c r="AT51" s="15">
        <v>42</v>
      </c>
      <c r="AU51" s="9">
        <v>0.77142857142857157</v>
      </c>
      <c r="AV51" s="9">
        <v>5.0601920556779282E-5</v>
      </c>
      <c r="AW51" s="9">
        <v>7.8997300000000006E-3</v>
      </c>
      <c r="AX51" s="9">
        <v>2.1663526122729405E-3</v>
      </c>
      <c r="AY51" s="6">
        <v>4</v>
      </c>
      <c r="AZ51" s="6"/>
      <c r="BA51" s="6"/>
      <c r="BB51" s="15">
        <v>42</v>
      </c>
      <c r="BC51" s="9">
        <v>0.77142857142857157</v>
      </c>
      <c r="BD51" s="9">
        <v>4.2174639168484294E-5</v>
      </c>
      <c r="BE51" s="9">
        <v>7.7337200000000004E-3</v>
      </c>
      <c r="BF51" s="9">
        <v>1.4707711496463026E-3</v>
      </c>
      <c r="BG51" s="6">
        <v>4</v>
      </c>
      <c r="BH51" s="6"/>
      <c r="BI51" s="6"/>
      <c r="BJ51" s="15">
        <v>42</v>
      </c>
      <c r="BK51" s="9">
        <v>0.77142857142857157</v>
      </c>
      <c r="BL51" s="9">
        <v>4.0071621923404048E-5</v>
      </c>
      <c r="BM51" s="9">
        <v>7.6929900000000002E-3</v>
      </c>
      <c r="BN51" s="9">
        <v>1.3937978424087263E-3</v>
      </c>
      <c r="BO51" s="6">
        <v>4</v>
      </c>
      <c r="BP51" s="6"/>
      <c r="BQ51" s="6"/>
      <c r="BR51" s="15">
        <v>42</v>
      </c>
      <c r="BS51" s="9">
        <v>0.77142857142857157</v>
      </c>
      <c r="BT51" s="9">
        <v>4.641800782106924E-5</v>
      </c>
      <c r="BU51" s="9">
        <v>7.4947900000000003E-3</v>
      </c>
      <c r="BV51" s="9">
        <v>1.6462313535897913E-3</v>
      </c>
      <c r="BW51" s="6">
        <v>4</v>
      </c>
      <c r="BX51" s="6"/>
      <c r="BY51" s="6"/>
      <c r="BZ51" s="15">
        <v>42</v>
      </c>
      <c r="CA51" s="9">
        <v>0.77142857142857157</v>
      </c>
      <c r="CB51" s="9">
        <v>3.5326899698099435E-5</v>
      </c>
      <c r="CC51" s="9">
        <v>7.4146000000000004E-3</v>
      </c>
      <c r="CD51" s="9">
        <v>1.3858617753835028E-3</v>
      </c>
      <c r="CE51" s="6">
        <v>4</v>
      </c>
      <c r="CF51" s="6"/>
      <c r="CG51" s="6"/>
      <c r="CH51" s="15">
        <v>42</v>
      </c>
      <c r="CI51" s="9">
        <v>0.77142857142857157</v>
      </c>
      <c r="CJ51" s="9">
        <v>3.607432557761201E-5</v>
      </c>
      <c r="CK51" s="9">
        <v>7.1949400000000004E-3</v>
      </c>
      <c r="CL51" s="9">
        <v>1.508783565983565E-3</v>
      </c>
      <c r="CM51" s="6">
        <v>4</v>
      </c>
      <c r="CN51" s="6"/>
      <c r="CO51" s="6"/>
      <c r="CP51" s="15">
        <v>42</v>
      </c>
      <c r="CQ51" s="9">
        <v>0.77142857142857157</v>
      </c>
      <c r="CR51" s="9">
        <v>8.0944510256891294E-5</v>
      </c>
      <c r="CS51" s="9">
        <v>6.9137599999999997E-3</v>
      </c>
      <c r="CT51" s="9">
        <v>3.3270091709286715E-3</v>
      </c>
      <c r="CU51" s="6">
        <v>4</v>
      </c>
      <c r="CV51" s="6"/>
      <c r="CW51" s="6"/>
      <c r="CX51" s="15">
        <v>42</v>
      </c>
      <c r="CY51" s="9">
        <v>0.77142857142857157</v>
      </c>
      <c r="CZ51" s="9">
        <v>4.9491382584683339E-5</v>
      </c>
      <c r="DA51" s="9">
        <v>6.5418500000000001E-3</v>
      </c>
      <c r="DB51" s="9">
        <v>2.1779907114502189E-3</v>
      </c>
      <c r="DC51" s="6">
        <v>4</v>
      </c>
      <c r="DD51" s="6"/>
      <c r="DE51" s="6"/>
      <c r="DF51" s="15">
        <v>42</v>
      </c>
      <c r="DG51" s="9">
        <v>0.77142857142857157</v>
      </c>
      <c r="DH51" s="9">
        <v>4.9226451350208692E-5</v>
      </c>
      <c r="DI51" s="9">
        <v>6.2214100000000001E-3</v>
      </c>
      <c r="DJ51" s="9">
        <v>2.1516248951860442E-3</v>
      </c>
      <c r="DK51" s="6">
        <v>4</v>
      </c>
      <c r="DL51" s="6"/>
      <c r="DM51" s="6"/>
      <c r="DN51" s="15">
        <v>42</v>
      </c>
      <c r="DO51" s="9">
        <v>0.77142857142857157</v>
      </c>
      <c r="DP51" s="9">
        <v>6.7594235317050775E-5</v>
      </c>
      <c r="DQ51" s="9">
        <v>5.8540199999999997E-3</v>
      </c>
      <c r="DR51" s="9">
        <v>2.8109726693462869E-3</v>
      </c>
      <c r="DS51" s="6">
        <v>4</v>
      </c>
      <c r="DT51" s="6"/>
      <c r="DU51" s="6"/>
      <c r="DV51" s="15">
        <v>42</v>
      </c>
      <c r="DW51" s="9">
        <v>0.77142857142857157</v>
      </c>
      <c r="DX51" s="9">
        <v>5.4123014094579518E-5</v>
      </c>
      <c r="DY51" s="9">
        <v>5.5717700000000002E-3</v>
      </c>
      <c r="DZ51" s="9">
        <v>2.2853665512520705E-3</v>
      </c>
      <c r="EA51" s="6">
        <v>4</v>
      </c>
      <c r="EB51" s="6"/>
      <c r="EC51" s="6"/>
      <c r="ED51" s="15">
        <v>42</v>
      </c>
      <c r="EE51" s="9">
        <v>0.77142857142857157</v>
      </c>
      <c r="EF51" s="9">
        <v>3.4953260356158428E-5</v>
      </c>
      <c r="EG51" s="9">
        <v>5.40881E-3</v>
      </c>
      <c r="EH51" s="9">
        <v>1.4747141441158035E-3</v>
      </c>
      <c r="EI51" s="6">
        <v>4</v>
      </c>
      <c r="EJ51" s="6"/>
      <c r="EK51" s="6"/>
      <c r="EL51" s="15">
        <v>42</v>
      </c>
      <c r="EM51" s="9">
        <v>0.77142857142857157</v>
      </c>
      <c r="EN51" s="9">
        <v>5.9360962891990419E-5</v>
      </c>
      <c r="EO51" s="9">
        <v>5.20318E-3</v>
      </c>
      <c r="EP51" s="9">
        <v>2.5563690268875796E-3</v>
      </c>
      <c r="EQ51" s="6">
        <v>4</v>
      </c>
      <c r="ER51" s="6"/>
      <c r="ES51" s="6"/>
      <c r="ET51" s="15">
        <v>42</v>
      </c>
      <c r="EU51" s="9">
        <v>0.77142857142857157</v>
      </c>
      <c r="EV51" s="9">
        <v>3.1347712532050381E-5</v>
      </c>
      <c r="EW51" s="9">
        <v>5.0234900000000002E-3</v>
      </c>
      <c r="EX51" s="9">
        <v>1.3283515423928261E-3</v>
      </c>
      <c r="EY51" s="6">
        <v>4</v>
      </c>
      <c r="EZ51" s="6"/>
      <c r="FA51" s="6"/>
      <c r="FB51" s="15">
        <v>42</v>
      </c>
      <c r="FC51" s="9">
        <v>0.77142857142857157</v>
      </c>
      <c r="FD51" s="9">
        <v>3.4508673609776962E-5</v>
      </c>
      <c r="FE51" s="9">
        <v>4.8141199999999999E-3</v>
      </c>
      <c r="FF51" s="9">
        <v>1.4833184876694027E-3</v>
      </c>
      <c r="FG51" s="6">
        <v>4</v>
      </c>
      <c r="FH51" s="6"/>
      <c r="FI51" s="6"/>
      <c r="FJ51" s="15">
        <v>42</v>
      </c>
      <c r="FK51" s="9">
        <v>0.77142857142857157</v>
      </c>
      <c r="FL51" s="9">
        <v>4.2015066909056803E-5</v>
      </c>
      <c r="FM51" s="9">
        <v>4.4990899999999999E-3</v>
      </c>
      <c r="FN51" s="9">
        <v>1.848335435544358E-3</v>
      </c>
      <c r="FO51" s="6">
        <v>4</v>
      </c>
      <c r="FP51" s="6"/>
      <c r="FQ51" s="6"/>
      <c r="FR51" s="15">
        <v>42</v>
      </c>
      <c r="FS51" s="9">
        <v>0.77142857142857157</v>
      </c>
      <c r="FT51" s="9">
        <v>2.310499606545672E-5</v>
      </c>
      <c r="FU51" s="9">
        <v>4.4900199999999999E-3</v>
      </c>
      <c r="FV51" s="9">
        <v>9.8304323556576726E-4</v>
      </c>
      <c r="FW51" s="6">
        <v>4</v>
      </c>
      <c r="FX51" s="6"/>
      <c r="FY51" s="6"/>
      <c r="FZ51" s="15">
        <v>42</v>
      </c>
      <c r="GA51" s="9">
        <v>0.77142857142857157</v>
      </c>
      <c r="GB51" s="9">
        <v>2.204490109567194E-5</v>
      </c>
      <c r="GC51" s="9">
        <v>4.27312E-3</v>
      </c>
      <c r="GD51" s="9">
        <v>9.5403911955145148E-4</v>
      </c>
      <c r="GE51" s="6">
        <v>4</v>
      </c>
      <c r="GF51" s="6"/>
      <c r="GG51" s="6"/>
      <c r="GH51" s="15">
        <v>42</v>
      </c>
      <c r="GI51" s="9">
        <v>0.77142857142857157</v>
      </c>
      <c r="GJ51" s="9">
        <v>9.9548610588682716E-6</v>
      </c>
      <c r="GK51" s="9">
        <v>4.1431599999999999E-3</v>
      </c>
      <c r="GL51" s="9">
        <v>4.2390382524619353E-4</v>
      </c>
      <c r="GM51" s="6">
        <v>4</v>
      </c>
      <c r="GN51" s="6"/>
      <c r="GO51" s="6"/>
      <c r="GP51" s="15">
        <v>42</v>
      </c>
      <c r="GQ51" s="9">
        <v>0.77142857142857157</v>
      </c>
      <c r="GR51" s="9">
        <v>5.6483566708813553E-6</v>
      </c>
      <c r="GS51" s="9">
        <v>4.0425799999999996E-3</v>
      </c>
      <c r="GT51" s="9">
        <v>2.399685301891683E-4</v>
      </c>
      <c r="GU51" s="6">
        <v>4</v>
      </c>
      <c r="GV51" s="6"/>
      <c r="GW51" s="6"/>
      <c r="GX51" s="15">
        <v>42</v>
      </c>
      <c r="GY51" s="9">
        <v>0.77142857142857157</v>
      </c>
      <c r="GZ51" s="9">
        <v>7.5709162839540408E-6</v>
      </c>
      <c r="HA51" s="9">
        <v>3.9098500000000003E-3</v>
      </c>
      <c r="HB51" s="9">
        <v>3.2190370037300299E-4</v>
      </c>
      <c r="HC51" s="6">
        <v>4</v>
      </c>
      <c r="HD51" s="6"/>
      <c r="HE51" s="6"/>
      <c r="HF51" s="15">
        <v>42</v>
      </c>
      <c r="HG51" s="9">
        <v>0.77142857142857157</v>
      </c>
      <c r="HH51" s="9">
        <v>8.7949709309606877E-6</v>
      </c>
      <c r="HI51" s="9">
        <v>3.9025100000000001E-3</v>
      </c>
      <c r="HJ51" s="9">
        <v>3.6371636776240038E-4</v>
      </c>
      <c r="HK51" s="6">
        <v>4</v>
      </c>
      <c r="HL51" s="6"/>
      <c r="HM51" s="6"/>
      <c r="HN51" s="15">
        <v>42</v>
      </c>
      <c r="HO51" s="9">
        <v>0.77142857142857157</v>
      </c>
      <c r="HP51" s="9">
        <v>5.6974305715792154E-6</v>
      </c>
      <c r="HQ51" s="9">
        <v>3.8039300000000001E-3</v>
      </c>
      <c r="HR51" s="9">
        <v>2.3766911243423117E-4</v>
      </c>
      <c r="HS51" s="6">
        <v>4</v>
      </c>
      <c r="HT51" s="6"/>
      <c r="HU51" s="6"/>
      <c r="HV51" s="15">
        <v>42</v>
      </c>
      <c r="HW51" s="9">
        <v>0.77142857142857157</v>
      </c>
      <c r="HX51" s="9">
        <v>9.0717196172449384E-6</v>
      </c>
      <c r="HY51" s="9">
        <v>3.7077999999999998E-3</v>
      </c>
      <c r="HZ51" s="9">
        <v>3.7468746170308463E-4</v>
      </c>
      <c r="IA51" s="6">
        <v>4</v>
      </c>
      <c r="IB51" s="6"/>
      <c r="IC51" s="6"/>
      <c r="ID51" s="15">
        <v>42</v>
      </c>
      <c r="IE51" s="9">
        <v>0.77142857142857157</v>
      </c>
      <c r="IF51" s="9">
        <v>3.8433376926267595E-6</v>
      </c>
      <c r="IG51" s="9">
        <v>3.7283699999999999E-3</v>
      </c>
      <c r="IH51" s="9">
        <v>1.5414162461360162E-4</v>
      </c>
      <c r="II51" s="6">
        <v>4</v>
      </c>
      <c r="IJ51" s="6"/>
      <c r="IK51" s="6"/>
      <c r="IL51" s="15">
        <v>42</v>
      </c>
      <c r="IM51" s="9">
        <v>0.77142857142857157</v>
      </c>
      <c r="IN51" s="9">
        <v>3.2751037238524373E-6</v>
      </c>
      <c r="IO51" s="9">
        <v>3.7052999999999999E-3</v>
      </c>
      <c r="IP51" s="9">
        <v>1.3122974332897835E-4</v>
      </c>
      <c r="IQ51" s="6">
        <v>4</v>
      </c>
    </row>
    <row r="52" spans="1:251">
      <c r="A52" s="6"/>
      <c r="B52" s="6"/>
      <c r="C52" s="15">
        <f t="shared" si="2"/>
        <v>43</v>
      </c>
      <c r="D52" s="9">
        <f t="shared" si="7"/>
        <v>0.80000000000000016</v>
      </c>
      <c r="E52" s="9" cm="1">
        <f t="array" ref="E52">VLOOKUP($B$15,'qx Malaria'!$B$32:$I$61,(H52),FALSE)/(1-'qx(1) cambodia'!D52*INDEX($A$8:$B$13,H52,2))</f>
        <v>8.1795080844685342E-5</v>
      </c>
      <c r="F52" s="9">
        <f>'Life Table'!D8855</f>
        <v>1.201791E-2</v>
      </c>
      <c r="G52" s="9">
        <f t="shared" si="6"/>
        <v>1.9341009423316255E-3</v>
      </c>
      <c r="H52" s="6">
        <f t="shared" si="8"/>
        <v>4</v>
      </c>
      <c r="I52" s="6"/>
      <c r="J52" s="6"/>
      <c r="L52" s="6"/>
      <c r="M52" s="6"/>
      <c r="N52" s="15">
        <v>43</v>
      </c>
      <c r="O52" s="9">
        <v>0.80000000000000016</v>
      </c>
      <c r="P52" s="9">
        <v>7.2730244568220361E-5</v>
      </c>
      <c r="Q52" s="9">
        <v>8.6149599999999996E-3</v>
      </c>
      <c r="R52" s="9">
        <v>2.9063171170005957E-3</v>
      </c>
      <c r="S52" s="6">
        <v>4</v>
      </c>
      <c r="T52" s="6"/>
      <c r="U52" s="6"/>
      <c r="V52" s="15">
        <v>43</v>
      </c>
      <c r="W52" s="9">
        <v>0.80000000000000016</v>
      </c>
      <c r="X52" s="9">
        <v>5.5793168604039197E-5</v>
      </c>
      <c r="Y52" s="9">
        <v>8.3586500000000005E-3</v>
      </c>
      <c r="Z52" s="9">
        <v>2.0776633493505515E-3</v>
      </c>
      <c r="AA52" s="6">
        <v>4</v>
      </c>
      <c r="AB52" s="6"/>
      <c r="AC52" s="6"/>
      <c r="AD52" s="15">
        <v>43</v>
      </c>
      <c r="AE52" s="9">
        <v>0.80000000000000016</v>
      </c>
      <c r="AF52" s="9">
        <v>5.1051079901896734E-5</v>
      </c>
      <c r="AG52" s="9">
        <v>8.2221399999999993E-3</v>
      </c>
      <c r="AH52" s="9">
        <v>2.0753538467322263E-3</v>
      </c>
      <c r="AI52" s="6">
        <v>4</v>
      </c>
      <c r="AJ52" s="6"/>
      <c r="AK52" s="6"/>
      <c r="AL52" s="15">
        <v>43</v>
      </c>
      <c r="AM52" s="9">
        <v>0.80000000000000016</v>
      </c>
      <c r="AN52" s="9">
        <v>5.9762596720017435E-5</v>
      </c>
      <c r="AO52" s="9">
        <v>8.17441E-3</v>
      </c>
      <c r="AP52" s="9">
        <v>2.639731295594641E-3</v>
      </c>
      <c r="AQ52" s="6">
        <v>4</v>
      </c>
      <c r="AR52" s="6"/>
      <c r="AS52" s="6"/>
      <c r="AT52" s="15">
        <v>43</v>
      </c>
      <c r="AU52" s="9">
        <v>0.80000000000000016</v>
      </c>
      <c r="AV52" s="9">
        <v>5.1272243477313391E-5</v>
      </c>
      <c r="AW52" s="9">
        <v>8.1179300000000006E-3</v>
      </c>
      <c r="AX52" s="9">
        <v>2.1360499963219352E-3</v>
      </c>
      <c r="AY52" s="6">
        <v>4</v>
      </c>
      <c r="AZ52" s="6"/>
      <c r="BA52" s="6"/>
      <c r="BB52" s="15">
        <v>43</v>
      </c>
      <c r="BC52" s="9">
        <v>0.80000000000000016</v>
      </c>
      <c r="BD52" s="9">
        <v>4.2589036403989342E-5</v>
      </c>
      <c r="BE52" s="9">
        <v>7.9478199999999995E-3</v>
      </c>
      <c r="BF52" s="9">
        <v>1.4452133421474914E-3</v>
      </c>
      <c r="BG52" s="6">
        <v>4</v>
      </c>
      <c r="BH52" s="6"/>
      <c r="BI52" s="6"/>
      <c r="BJ52" s="15">
        <v>43</v>
      </c>
      <c r="BK52" s="9">
        <v>0.80000000000000016</v>
      </c>
      <c r="BL52" s="9">
        <v>4.0461421105641999E-5</v>
      </c>
      <c r="BM52" s="9">
        <v>7.90509E-3</v>
      </c>
      <c r="BN52" s="9">
        <v>1.3695955874066582E-3</v>
      </c>
      <c r="BO52" s="6">
        <v>4</v>
      </c>
      <c r="BP52" s="6"/>
      <c r="BQ52" s="6"/>
      <c r="BR52" s="15">
        <v>43</v>
      </c>
      <c r="BS52" s="9">
        <v>0.80000000000000016</v>
      </c>
      <c r="BT52" s="9">
        <v>4.6865732815020369E-5</v>
      </c>
      <c r="BU52" s="9">
        <v>7.7026999999999998E-3</v>
      </c>
      <c r="BV52" s="9">
        <v>1.6172466821731929E-3</v>
      </c>
      <c r="BW52" s="6">
        <v>4</v>
      </c>
      <c r="BX52" s="6"/>
      <c r="BY52" s="6"/>
      <c r="BZ52" s="15">
        <v>43</v>
      </c>
      <c r="CA52" s="9">
        <v>0.80000000000000016</v>
      </c>
      <c r="CB52" s="9">
        <v>3.5709524487063718E-5</v>
      </c>
      <c r="CC52" s="9">
        <v>7.6217000000000003E-3</v>
      </c>
      <c r="CD52" s="9">
        <v>1.3628069339949938E-3</v>
      </c>
      <c r="CE52" s="6">
        <v>4</v>
      </c>
      <c r="CF52" s="6"/>
      <c r="CG52" s="6"/>
      <c r="CH52" s="15">
        <v>43</v>
      </c>
      <c r="CI52" s="9">
        <v>0.80000000000000016</v>
      </c>
      <c r="CJ52" s="9">
        <v>3.6482828159507701E-5</v>
      </c>
      <c r="CK52" s="9">
        <v>7.4001900000000001E-3</v>
      </c>
      <c r="CL52" s="9">
        <v>1.4835477466638867E-3</v>
      </c>
      <c r="CM52" s="6">
        <v>4</v>
      </c>
      <c r="CN52" s="6"/>
      <c r="CO52" s="6"/>
      <c r="CP52" s="15">
        <v>43</v>
      </c>
      <c r="CQ52" s="9">
        <v>0.80000000000000016</v>
      </c>
      <c r="CR52" s="9">
        <v>8.1795080844685342E-5</v>
      </c>
      <c r="CS52" s="9">
        <v>7.1169299999999996E-3</v>
      </c>
      <c r="CT52" s="9">
        <v>3.2659940530336347E-3</v>
      </c>
      <c r="CU52" s="6">
        <v>4</v>
      </c>
      <c r="CV52" s="6"/>
      <c r="CW52" s="6"/>
      <c r="CX52" s="15">
        <v>43</v>
      </c>
      <c r="CY52" s="9">
        <v>0.80000000000000016</v>
      </c>
      <c r="CZ52" s="9">
        <v>5.0020283083349288E-5</v>
      </c>
      <c r="DA52" s="9">
        <v>6.74078E-3</v>
      </c>
      <c r="DB52" s="9">
        <v>2.1363037889067147E-3</v>
      </c>
      <c r="DC52" s="6">
        <v>4</v>
      </c>
      <c r="DD52" s="6"/>
      <c r="DE52" s="6"/>
      <c r="DF52" s="15">
        <v>43</v>
      </c>
      <c r="DG52" s="9">
        <v>0.80000000000000016</v>
      </c>
      <c r="DH52" s="9">
        <v>4.97152470082053E-5</v>
      </c>
      <c r="DI52" s="9">
        <v>6.4161499999999998E-3</v>
      </c>
      <c r="DJ52" s="9">
        <v>2.107035957740486E-3</v>
      </c>
      <c r="DK52" s="6">
        <v>4</v>
      </c>
      <c r="DL52" s="6"/>
      <c r="DM52" s="6"/>
      <c r="DN52" s="15">
        <v>43</v>
      </c>
      <c r="DO52" s="9">
        <v>0.80000000000000016</v>
      </c>
      <c r="DP52" s="9">
        <v>6.8178104236056984E-5</v>
      </c>
      <c r="DQ52" s="9">
        <v>6.0448799999999999E-3</v>
      </c>
      <c r="DR52" s="9">
        <v>2.7457336283054812E-3</v>
      </c>
      <c r="DS52" s="6">
        <v>4</v>
      </c>
      <c r="DT52" s="6"/>
      <c r="DU52" s="6"/>
      <c r="DV52" s="15">
        <v>43</v>
      </c>
      <c r="DW52" s="9">
        <v>0.80000000000000016</v>
      </c>
      <c r="DX52" s="9">
        <v>5.4571181880525733E-5</v>
      </c>
      <c r="DY52" s="9">
        <v>5.7594999999999999E-3</v>
      </c>
      <c r="DZ52" s="9">
        <v>2.2291826288145097E-3</v>
      </c>
      <c r="EA52" s="6">
        <v>4</v>
      </c>
      <c r="EB52" s="6"/>
      <c r="EC52" s="6"/>
      <c r="ED52" s="15">
        <v>43</v>
      </c>
      <c r="EE52" s="9">
        <v>0.80000000000000016</v>
      </c>
      <c r="EF52" s="9">
        <v>3.5232056675094628E-5</v>
      </c>
      <c r="EG52" s="9">
        <v>5.5948500000000002E-3</v>
      </c>
      <c r="EH52" s="9">
        <v>1.4370485078006167E-3</v>
      </c>
      <c r="EI52" s="6">
        <v>4</v>
      </c>
      <c r="EJ52" s="6"/>
      <c r="EK52" s="6"/>
      <c r="EL52" s="15">
        <v>43</v>
      </c>
      <c r="EM52" s="9">
        <v>0.80000000000000016</v>
      </c>
      <c r="EN52" s="9">
        <v>5.9824002698689981E-5</v>
      </c>
      <c r="EO52" s="9">
        <v>5.3865700000000002E-3</v>
      </c>
      <c r="EP52" s="9">
        <v>2.488597265674161E-3</v>
      </c>
      <c r="EQ52" s="6">
        <v>4</v>
      </c>
      <c r="ER52" s="6"/>
      <c r="ES52" s="6"/>
      <c r="ET52" s="15">
        <v>43</v>
      </c>
      <c r="EU52" s="9">
        <v>0.80000000000000016</v>
      </c>
      <c r="EV52" s="9">
        <v>3.1577500338415792E-5</v>
      </c>
      <c r="EW52" s="9">
        <v>5.2038900000000001E-3</v>
      </c>
      <c r="EX52" s="9">
        <v>1.2917020580795781E-3</v>
      </c>
      <c r="EY52" s="6">
        <v>4</v>
      </c>
      <c r="EZ52" s="6"/>
      <c r="FA52" s="6"/>
      <c r="FB52" s="15">
        <v>43</v>
      </c>
      <c r="FC52" s="9">
        <v>0.80000000000000016</v>
      </c>
      <c r="FD52" s="9">
        <v>3.4753174111802081E-5</v>
      </c>
      <c r="FE52" s="9">
        <v>4.9909100000000003E-3</v>
      </c>
      <c r="FF52" s="9">
        <v>1.4409131079808294E-3</v>
      </c>
      <c r="FG52" s="6">
        <v>4</v>
      </c>
      <c r="FH52" s="6"/>
      <c r="FI52" s="6"/>
      <c r="FJ52" s="15">
        <v>43</v>
      </c>
      <c r="FK52" s="9">
        <v>0.80000000000000016</v>
      </c>
      <c r="FL52" s="9">
        <v>4.2297360288506716E-5</v>
      </c>
      <c r="FM52" s="9">
        <v>4.6715400000000001E-3</v>
      </c>
      <c r="FN52" s="9">
        <v>1.7920643643495277E-3</v>
      </c>
      <c r="FO52" s="6">
        <v>4</v>
      </c>
      <c r="FP52" s="6"/>
      <c r="FQ52" s="6"/>
      <c r="FR52" s="15">
        <v>43</v>
      </c>
      <c r="FS52" s="9">
        <v>0.80000000000000016</v>
      </c>
      <c r="FT52" s="9">
        <v>2.3253857303707929E-5</v>
      </c>
      <c r="FU52" s="9">
        <v>4.6626699999999998E-3</v>
      </c>
      <c r="FV52" s="9">
        <v>9.5274201897944922E-4</v>
      </c>
      <c r="FW52" s="6">
        <v>4</v>
      </c>
      <c r="FX52" s="6"/>
      <c r="FY52" s="6"/>
      <c r="FZ52" s="15">
        <v>43</v>
      </c>
      <c r="GA52" s="9">
        <v>0.80000000000000016</v>
      </c>
      <c r="GB52" s="9">
        <v>2.2181602932564715E-5</v>
      </c>
      <c r="GC52" s="9">
        <v>4.4438200000000002E-3</v>
      </c>
      <c r="GD52" s="9">
        <v>9.2308051759654793E-4</v>
      </c>
      <c r="GE52" s="6">
        <v>4</v>
      </c>
      <c r="GF52" s="6"/>
      <c r="GG52" s="6"/>
      <c r="GH52" s="15">
        <v>43</v>
      </c>
      <c r="GI52" s="9">
        <v>0.80000000000000016</v>
      </c>
      <c r="GJ52" s="9">
        <v>1.001328747259728E-5</v>
      </c>
      <c r="GK52" s="9">
        <v>4.3114299999999998E-3</v>
      </c>
      <c r="GL52" s="9">
        <v>4.0975020834075921E-4</v>
      </c>
      <c r="GM52" s="6">
        <v>4</v>
      </c>
      <c r="GN52" s="6"/>
      <c r="GO52" s="6"/>
      <c r="GP52" s="15">
        <v>43</v>
      </c>
      <c r="GQ52" s="9">
        <v>0.80000000000000016</v>
      </c>
      <c r="GR52" s="9">
        <v>5.6804884275603366E-6</v>
      </c>
      <c r="GS52" s="9">
        <v>4.2116100000000002E-3</v>
      </c>
      <c r="GT52" s="9">
        <v>2.3164788155845875E-4</v>
      </c>
      <c r="GU52" s="6">
        <v>4</v>
      </c>
      <c r="GV52" s="6"/>
      <c r="GW52" s="6"/>
      <c r="GX52" s="15">
        <v>43</v>
      </c>
      <c r="GY52" s="9">
        <v>0.80000000000000016</v>
      </c>
      <c r="GZ52" s="9">
        <v>7.6123921283832828E-6</v>
      </c>
      <c r="HA52" s="9">
        <v>4.0755599999999998E-3</v>
      </c>
      <c r="HB52" s="9">
        <v>3.1050706172381292E-4</v>
      </c>
      <c r="HC52" s="6">
        <v>4</v>
      </c>
      <c r="HD52" s="6"/>
      <c r="HE52" s="6"/>
      <c r="HF52" s="15">
        <v>43</v>
      </c>
      <c r="HG52" s="9">
        <v>0.80000000000000016</v>
      </c>
      <c r="HH52" s="9">
        <v>8.8415376781592359E-6</v>
      </c>
      <c r="HI52" s="9">
        <v>4.0685000000000001E-3</v>
      </c>
      <c r="HJ52" s="9">
        <v>3.5072436959543863E-4</v>
      </c>
      <c r="HK52" s="6">
        <v>4</v>
      </c>
      <c r="HL52" s="6"/>
      <c r="HM52" s="6"/>
      <c r="HN52" s="15">
        <v>43</v>
      </c>
      <c r="HO52" s="9">
        <v>0.80000000000000016</v>
      </c>
      <c r="HP52" s="9">
        <v>5.7270172152077067E-6</v>
      </c>
      <c r="HQ52" s="9">
        <v>3.9687500000000001E-3</v>
      </c>
      <c r="HR52" s="9">
        <v>2.2898180006541917E-4</v>
      </c>
      <c r="HS52" s="6">
        <v>4</v>
      </c>
      <c r="HT52" s="6"/>
      <c r="HU52" s="6"/>
      <c r="HV52" s="15">
        <v>43</v>
      </c>
      <c r="HW52" s="9">
        <v>0.80000000000000016</v>
      </c>
      <c r="HX52" s="9">
        <v>9.1169548922800939E-6</v>
      </c>
      <c r="HY52" s="9">
        <v>3.8685799999999999E-3</v>
      </c>
      <c r="HZ52" s="9">
        <v>3.6090596946427829E-4</v>
      </c>
      <c r="IA52" s="6">
        <v>4</v>
      </c>
      <c r="IB52" s="6"/>
      <c r="IC52" s="6"/>
      <c r="ID52" s="15">
        <v>43</v>
      </c>
      <c r="IE52" s="9">
        <v>0.80000000000000016</v>
      </c>
      <c r="IF52" s="9">
        <v>3.8619887293612423E-6</v>
      </c>
      <c r="IG52" s="9">
        <v>3.8880799999999999E-3</v>
      </c>
      <c r="IH52" s="9">
        <v>1.4852727096704621E-4</v>
      </c>
      <c r="II52" s="6">
        <v>4</v>
      </c>
      <c r="IJ52" s="6"/>
      <c r="IK52" s="6"/>
      <c r="IL52" s="15">
        <v>43</v>
      </c>
      <c r="IM52" s="9">
        <v>0.80000000000000016</v>
      </c>
      <c r="IN52" s="9">
        <v>3.2908689498781034E-6</v>
      </c>
      <c r="IO52" s="9">
        <v>3.8638800000000001E-3</v>
      </c>
      <c r="IP52" s="9">
        <v>1.2644962766639474E-4</v>
      </c>
      <c r="IQ52" s="6">
        <v>4</v>
      </c>
    </row>
    <row r="53" spans="1:251">
      <c r="A53" s="6"/>
      <c r="B53" s="6"/>
      <c r="C53" s="15">
        <f t="shared" si="2"/>
        <v>44</v>
      </c>
      <c r="D53" s="9">
        <f t="shared" si="7"/>
        <v>0.82857142857142874</v>
      </c>
      <c r="E53" s="9" cm="1">
        <f t="array" ref="E53">VLOOKUP($B$15,'qx Malaria'!$B$32:$I$61,(H53),FALSE)/(1-'qx(1) cambodia'!D53*INDEX($A$8:$B$13,H53,2))</f>
        <v>8.2663716977208728E-5</v>
      </c>
      <c r="F53" s="9">
        <f>'Life Table'!D8856</f>
        <v>1.229975E-2</v>
      </c>
      <c r="G53" s="9">
        <f t="shared" si="6"/>
        <v>1.9098512492959421E-3</v>
      </c>
      <c r="H53" s="6">
        <f t="shared" si="8"/>
        <v>4</v>
      </c>
      <c r="I53" s="6"/>
      <c r="J53" s="6"/>
      <c r="L53" s="6"/>
      <c r="M53" s="6"/>
      <c r="N53" s="15">
        <v>44</v>
      </c>
      <c r="O53" s="9">
        <v>0.82857142857142874</v>
      </c>
      <c r="P53" s="9">
        <v>7.3731092916965967E-5</v>
      </c>
      <c r="Q53" s="9">
        <v>8.8283300000000006E-3</v>
      </c>
      <c r="R53" s="9">
        <v>2.8751024848953496E-3</v>
      </c>
      <c r="S53" s="6">
        <v>4</v>
      </c>
      <c r="T53" s="6"/>
      <c r="U53" s="6"/>
      <c r="V53" s="15">
        <v>44</v>
      </c>
      <c r="W53" s="9">
        <v>0.82857142857142874</v>
      </c>
      <c r="X53" s="9">
        <v>5.6461795646835214E-5</v>
      </c>
      <c r="Y53" s="9">
        <v>8.5710000000000005E-3</v>
      </c>
      <c r="Z53" s="9">
        <v>2.0504703013740494E-3</v>
      </c>
      <c r="AA53" s="6">
        <v>4</v>
      </c>
      <c r="AB53" s="6"/>
      <c r="AC53" s="6"/>
      <c r="AD53" s="15">
        <v>44</v>
      </c>
      <c r="AE53" s="9">
        <v>0.82857142857142874</v>
      </c>
      <c r="AF53" s="9">
        <v>5.1725360874250462E-5</v>
      </c>
      <c r="AG53" s="9">
        <v>8.4254299999999994E-3</v>
      </c>
      <c r="AH53" s="9">
        <v>2.0520292307142501E-3</v>
      </c>
      <c r="AI53" s="6">
        <v>4</v>
      </c>
      <c r="AJ53" s="6"/>
      <c r="AK53" s="6"/>
      <c r="AL53" s="15">
        <v>44</v>
      </c>
      <c r="AM53" s="9">
        <v>0.82857142857142874</v>
      </c>
      <c r="AN53" s="9">
        <v>6.0642297156989343E-5</v>
      </c>
      <c r="AO53" s="9">
        <v>8.3729900000000003E-3</v>
      </c>
      <c r="AP53" s="9">
        <v>2.6150605553243301E-3</v>
      </c>
      <c r="AQ53" s="6">
        <v>4</v>
      </c>
      <c r="AR53" s="6"/>
      <c r="AS53" s="6"/>
      <c r="AT53" s="15">
        <v>44</v>
      </c>
      <c r="AU53" s="9">
        <v>0.82857142857142874</v>
      </c>
      <c r="AV53" s="9">
        <v>5.1960564332584797E-5</v>
      </c>
      <c r="AW53" s="9">
        <v>8.3160400000000002E-3</v>
      </c>
      <c r="AX53" s="9">
        <v>2.1131566086928467E-3</v>
      </c>
      <c r="AY53" s="6">
        <v>4</v>
      </c>
      <c r="AZ53" s="6"/>
      <c r="BA53" s="6"/>
      <c r="BB53" s="15">
        <v>44</v>
      </c>
      <c r="BC53" s="9">
        <v>0.82857142857142874</v>
      </c>
      <c r="BD53" s="9">
        <v>4.3011657972536792E-5</v>
      </c>
      <c r="BE53" s="9">
        <v>8.1409599999999992E-3</v>
      </c>
      <c r="BF53" s="9">
        <v>1.424927387360517E-3</v>
      </c>
      <c r="BG53" s="6">
        <v>4</v>
      </c>
      <c r="BH53" s="6"/>
      <c r="BI53" s="6"/>
      <c r="BJ53" s="15">
        <v>44</v>
      </c>
      <c r="BK53" s="9">
        <v>0.82857142857142874</v>
      </c>
      <c r="BL53" s="9">
        <v>4.0858878373722662E-5</v>
      </c>
      <c r="BM53" s="9">
        <v>8.0969800000000001E-3</v>
      </c>
      <c r="BN53" s="9">
        <v>1.3502724561174967E-3</v>
      </c>
      <c r="BO53" s="6">
        <v>4</v>
      </c>
      <c r="BP53" s="6"/>
      <c r="BQ53" s="6"/>
      <c r="BR53" s="15">
        <v>44</v>
      </c>
      <c r="BS53" s="9">
        <v>0.82857142857142874</v>
      </c>
      <c r="BT53" s="9">
        <v>4.7322178993957994E-5</v>
      </c>
      <c r="BU53" s="9">
        <v>7.8892900000000002E-3</v>
      </c>
      <c r="BV53" s="9">
        <v>1.5943756522145388E-3</v>
      </c>
      <c r="BW53" s="6">
        <v>4</v>
      </c>
      <c r="BX53" s="6"/>
      <c r="BY53" s="6"/>
      <c r="BZ53" s="15">
        <v>44</v>
      </c>
      <c r="CA53" s="9">
        <v>0.82857142857142874</v>
      </c>
      <c r="CB53" s="9">
        <v>3.610052842995297E-5</v>
      </c>
      <c r="CC53" s="9">
        <v>7.8054300000000004E-3</v>
      </c>
      <c r="CD53" s="9">
        <v>1.3452990751679362E-3</v>
      </c>
      <c r="CE53" s="6">
        <v>4</v>
      </c>
      <c r="CF53" s="6"/>
      <c r="CG53" s="6"/>
      <c r="CH53" s="15">
        <v>44</v>
      </c>
      <c r="CI53" s="9">
        <v>0.82857142857142874</v>
      </c>
      <c r="CJ53" s="9">
        <v>3.6900688403467473E-5</v>
      </c>
      <c r="CK53" s="9">
        <v>7.5801699999999998E-3</v>
      </c>
      <c r="CL53" s="9">
        <v>1.4649116190841569E-3</v>
      </c>
      <c r="CM53" s="6">
        <v>4</v>
      </c>
      <c r="CN53" s="6"/>
      <c r="CO53" s="6"/>
      <c r="CP53" s="15">
        <v>44</v>
      </c>
      <c r="CQ53" s="9">
        <v>0.82857142857142874</v>
      </c>
      <c r="CR53" s="9">
        <v>8.2663716977208728E-5</v>
      </c>
      <c r="CS53" s="9">
        <v>7.2949099999999999E-3</v>
      </c>
      <c r="CT53" s="9">
        <v>3.220148419038448E-3</v>
      </c>
      <c r="CU53" s="6">
        <v>4</v>
      </c>
      <c r="CV53" s="6"/>
      <c r="CW53" s="6"/>
      <c r="CX53" s="15">
        <v>44</v>
      </c>
      <c r="CY53" s="9">
        <v>0.82857142857142874</v>
      </c>
      <c r="CZ53" s="9">
        <v>5.0560610116192875E-5</v>
      </c>
      <c r="DA53" s="9">
        <v>6.9146600000000004E-3</v>
      </c>
      <c r="DB53" s="9">
        <v>2.1050794631872626E-3</v>
      </c>
      <c r="DC53" s="6">
        <v>4</v>
      </c>
      <c r="DD53" s="6"/>
      <c r="DE53" s="6"/>
      <c r="DF53" s="15">
        <v>44</v>
      </c>
      <c r="DG53" s="9">
        <v>0.82857142857142874</v>
      </c>
      <c r="DH53" s="9">
        <v>5.0213847044023662E-5</v>
      </c>
      <c r="DI53" s="9">
        <v>6.5865999999999997E-3</v>
      </c>
      <c r="DJ53" s="9">
        <v>2.0730943102915734E-3</v>
      </c>
      <c r="DK53" s="6">
        <v>4</v>
      </c>
      <c r="DL53" s="6"/>
      <c r="DM53" s="6"/>
      <c r="DN53" s="15">
        <v>44</v>
      </c>
      <c r="DO53" s="9">
        <v>0.82857142857142874</v>
      </c>
      <c r="DP53" s="9">
        <v>6.8772147787225544E-5</v>
      </c>
      <c r="DQ53" s="9">
        <v>6.2109000000000001E-3</v>
      </c>
      <c r="DR53" s="9">
        <v>2.6956233926500404E-3</v>
      </c>
      <c r="DS53" s="6">
        <v>4</v>
      </c>
      <c r="DT53" s="6"/>
      <c r="DU53" s="6"/>
      <c r="DV53" s="15">
        <v>44</v>
      </c>
      <c r="DW53" s="9">
        <v>0.82857142857142874</v>
      </c>
      <c r="DX53" s="9">
        <v>5.502683378159004E-5</v>
      </c>
      <c r="DY53" s="9">
        <v>5.9227300000000002E-3</v>
      </c>
      <c r="DZ53" s="9">
        <v>2.1858465102949174E-3</v>
      </c>
      <c r="EA53" s="6">
        <v>4</v>
      </c>
      <c r="EB53" s="6"/>
      <c r="EC53" s="6"/>
      <c r="ED53" s="15">
        <v>44</v>
      </c>
      <c r="EE53" s="9">
        <v>0.82857142857142874</v>
      </c>
      <c r="EF53" s="9">
        <v>3.5515336257989506E-5</v>
      </c>
      <c r="EG53" s="9">
        <v>5.7571799999999998E-3</v>
      </c>
      <c r="EH53" s="9">
        <v>1.4077579949620491E-3</v>
      </c>
      <c r="EI53" s="6">
        <v>4</v>
      </c>
      <c r="EJ53" s="6"/>
      <c r="EK53" s="6"/>
      <c r="EL53" s="15">
        <v>44</v>
      </c>
      <c r="EM53" s="9">
        <v>0.82857142857142874</v>
      </c>
      <c r="EN53" s="9">
        <v>6.029432309700827E-5</v>
      </c>
      <c r="EO53" s="9">
        <v>5.5467499999999996E-3</v>
      </c>
      <c r="EP53" s="9">
        <v>2.435730823394809E-3</v>
      </c>
      <c r="EQ53" s="6">
        <v>4</v>
      </c>
      <c r="ER53" s="6"/>
      <c r="ES53" s="6"/>
      <c r="ET53" s="15">
        <v>44</v>
      </c>
      <c r="EU53" s="9">
        <v>0.82857142857142874</v>
      </c>
      <c r="EV53" s="9">
        <v>3.1810681843841766E-5</v>
      </c>
      <c r="EW53" s="9">
        <v>5.36164E-3</v>
      </c>
      <c r="EX53" s="9">
        <v>1.2629554707428794E-3</v>
      </c>
      <c r="EY53" s="6">
        <v>4</v>
      </c>
      <c r="EZ53" s="6"/>
      <c r="FA53" s="6"/>
      <c r="FB53" s="15">
        <v>44</v>
      </c>
      <c r="FC53" s="9">
        <v>0.82857142857142874</v>
      </c>
      <c r="FD53" s="9">
        <v>3.5001164001725319E-5</v>
      </c>
      <c r="FE53" s="9">
        <v>5.1451800000000001E-3</v>
      </c>
      <c r="FF53" s="9">
        <v>1.4076833346964169E-3</v>
      </c>
      <c r="FG53" s="6">
        <v>4</v>
      </c>
      <c r="FH53" s="6"/>
      <c r="FI53" s="6"/>
      <c r="FJ53" s="15">
        <v>44</v>
      </c>
      <c r="FK53" s="9">
        <v>0.82857142857142874</v>
      </c>
      <c r="FL53" s="9">
        <v>4.2583472707303472E-5</v>
      </c>
      <c r="FM53" s="9">
        <v>4.8209799999999999E-3</v>
      </c>
      <c r="FN53" s="9">
        <v>1.7482605465080102E-3</v>
      </c>
      <c r="FO53" s="6">
        <v>4</v>
      </c>
      <c r="FP53" s="6"/>
      <c r="FQ53" s="6"/>
      <c r="FR53" s="15">
        <v>44</v>
      </c>
      <c r="FS53" s="9">
        <v>0.82857142857142874</v>
      </c>
      <c r="FT53" s="9">
        <v>2.3404649151656326E-5</v>
      </c>
      <c r="FU53" s="9">
        <v>4.81249E-3</v>
      </c>
      <c r="FV53" s="9">
        <v>9.2906754850020869E-4</v>
      </c>
      <c r="FW53" s="6">
        <v>4</v>
      </c>
      <c r="FX53" s="6"/>
      <c r="FY53" s="6"/>
      <c r="FZ53" s="15">
        <v>44</v>
      </c>
      <c r="GA53" s="9">
        <v>0.82857142857142874</v>
      </c>
      <c r="GB53" s="9">
        <v>2.2320010741910003E-5</v>
      </c>
      <c r="GC53" s="9">
        <v>4.5914500000000004E-3</v>
      </c>
      <c r="GD53" s="9">
        <v>8.9897508875642624E-4</v>
      </c>
      <c r="GE53" s="6">
        <v>4</v>
      </c>
      <c r="GF53" s="6"/>
      <c r="GG53" s="6"/>
      <c r="GH53" s="15">
        <v>44</v>
      </c>
      <c r="GI53" s="9">
        <v>0.82857142857142874</v>
      </c>
      <c r="GJ53" s="9">
        <v>1.0072403760193724E-5</v>
      </c>
      <c r="GK53" s="9">
        <v>4.4564299999999999E-3</v>
      </c>
      <c r="GL53" s="9">
        <v>3.9875842791729218E-4</v>
      </c>
      <c r="GM53" s="6">
        <v>4</v>
      </c>
      <c r="GN53" s="6"/>
      <c r="GO53" s="6"/>
      <c r="GP53" s="15">
        <v>44</v>
      </c>
      <c r="GQ53" s="9">
        <v>0.82857142857142874</v>
      </c>
      <c r="GR53" s="9">
        <v>5.7129878510628679E-6</v>
      </c>
      <c r="GS53" s="9">
        <v>4.3582600000000001E-3</v>
      </c>
      <c r="GT53" s="9">
        <v>2.2513393740653209E-4</v>
      </c>
      <c r="GU53" s="6">
        <v>4</v>
      </c>
      <c r="GV53" s="6"/>
      <c r="GW53" s="6"/>
      <c r="GX53" s="15">
        <v>44</v>
      </c>
      <c r="GY53" s="9">
        <v>0.82857142857142874</v>
      </c>
      <c r="GZ53" s="9">
        <v>7.6543249113287224E-6</v>
      </c>
      <c r="HA53" s="9">
        <v>4.2196400000000002E-3</v>
      </c>
      <c r="HB53" s="9">
        <v>3.0155679154607789E-4</v>
      </c>
      <c r="HC53" s="6">
        <v>4</v>
      </c>
      <c r="HD53" s="6"/>
      <c r="HE53" s="6"/>
      <c r="HF53" s="15">
        <v>44</v>
      </c>
      <c r="HG53" s="9">
        <v>0.82857142857142874</v>
      </c>
      <c r="HH53" s="9">
        <v>8.8886001642146314E-6</v>
      </c>
      <c r="HI53" s="9">
        <v>4.21281E-3</v>
      </c>
      <c r="HJ53" s="9">
        <v>3.4051320604759779E-4</v>
      </c>
      <c r="HK53" s="6">
        <v>4</v>
      </c>
      <c r="HL53" s="6"/>
      <c r="HM53" s="6"/>
      <c r="HN53" s="15">
        <v>44</v>
      </c>
      <c r="HO53" s="9">
        <v>0.82857142857142874</v>
      </c>
      <c r="HP53" s="9">
        <v>5.7569127485982754E-6</v>
      </c>
      <c r="HQ53" s="9">
        <v>4.11378E-3</v>
      </c>
      <c r="HR53" s="9">
        <v>2.220622848667885E-4</v>
      </c>
      <c r="HS53" s="6">
        <v>4</v>
      </c>
      <c r="HT53" s="6"/>
      <c r="HU53" s="6"/>
      <c r="HV53" s="15">
        <v>44</v>
      </c>
      <c r="HW53" s="9">
        <v>0.82857142857142874</v>
      </c>
      <c r="HX53" s="9">
        <v>9.1626435509427908E-6</v>
      </c>
      <c r="HY53" s="9">
        <v>4.0097400000000004E-3</v>
      </c>
      <c r="HZ53" s="9">
        <v>3.4994550582261242E-4</v>
      </c>
      <c r="IA53" s="6">
        <v>4</v>
      </c>
      <c r="IB53" s="6"/>
      <c r="IC53" s="6"/>
      <c r="ID53" s="15">
        <v>44</v>
      </c>
      <c r="IE53" s="9">
        <v>0.82857142857142874</v>
      </c>
      <c r="IF53" s="9">
        <v>3.8808216691913616E-6</v>
      </c>
      <c r="IG53" s="9">
        <v>4.0286200000000001E-3</v>
      </c>
      <c r="IH53" s="9">
        <v>1.4404486264311302E-4</v>
      </c>
      <c r="II53" s="6">
        <v>4</v>
      </c>
      <c r="IJ53" s="6"/>
      <c r="IK53" s="6"/>
      <c r="IL53" s="15">
        <v>44</v>
      </c>
      <c r="IM53" s="9">
        <v>0.82857142857142874</v>
      </c>
      <c r="IN53" s="9">
        <v>3.3067866868208194E-6</v>
      </c>
      <c r="IO53" s="9">
        <v>4.0023899999999998E-3</v>
      </c>
      <c r="IP53" s="9">
        <v>1.2266407062063768E-4</v>
      </c>
      <c r="IQ53" s="6">
        <v>4</v>
      </c>
    </row>
    <row r="54" spans="1:251">
      <c r="A54" s="6"/>
      <c r="B54" s="6"/>
      <c r="C54" s="15">
        <f t="shared" si="2"/>
        <v>45</v>
      </c>
      <c r="D54" s="9">
        <f t="shared" si="7"/>
        <v>0.85714285714285732</v>
      </c>
      <c r="E54" s="9" cm="1">
        <f t="array" ref="E54">VLOOKUP($B$15,'qx Malaria'!$B$32:$I$61,(H54),FALSE)/(1-'qx(1) cambodia'!D54*INDEX($A$8:$B$13,H54,2))</f>
        <v>8.3551000382163485E-5</v>
      </c>
      <c r="F54" s="9">
        <f>'Life Table'!D8857</f>
        <v>1.2595540000000001E-2</v>
      </c>
      <c r="G54" s="9">
        <f t="shared" si="6"/>
        <v>1.8850191241654365E-3</v>
      </c>
      <c r="H54" s="6">
        <f t="shared" si="8"/>
        <v>4</v>
      </c>
      <c r="I54" s="6"/>
      <c r="J54" s="6"/>
      <c r="L54" s="6"/>
      <c r="M54" s="6"/>
      <c r="N54" s="15">
        <v>45</v>
      </c>
      <c r="O54" s="9">
        <v>0.85714285714285732</v>
      </c>
      <c r="P54" s="9">
        <v>7.4759871165305916E-5</v>
      </c>
      <c r="Q54" s="9">
        <v>9.0535700000000004E-3</v>
      </c>
      <c r="R54" s="9">
        <v>2.8426925908258916E-3</v>
      </c>
      <c r="S54" s="6">
        <v>4</v>
      </c>
      <c r="T54" s="6"/>
      <c r="U54" s="6"/>
      <c r="V54" s="15">
        <v>45</v>
      </c>
      <c r="W54" s="9">
        <v>0.85714285714285732</v>
      </c>
      <c r="X54" s="9">
        <v>5.7146642765470275E-5</v>
      </c>
      <c r="Y54" s="9">
        <v>8.7951100000000001E-3</v>
      </c>
      <c r="Z54" s="9">
        <v>2.0224590588461835E-3</v>
      </c>
      <c r="AA54" s="6">
        <v>4</v>
      </c>
      <c r="AB54" s="6"/>
      <c r="AC54" s="6"/>
      <c r="AD54" s="15">
        <v>45</v>
      </c>
      <c r="AE54" s="9">
        <v>0.85714285714285732</v>
      </c>
      <c r="AF54" s="9">
        <v>5.2417692014115407E-5</v>
      </c>
      <c r="AG54" s="9">
        <v>8.6461400000000001E-3</v>
      </c>
      <c r="AH54" s="9">
        <v>2.0264118650790571E-3</v>
      </c>
      <c r="AI54" s="6">
        <v>4</v>
      </c>
      <c r="AJ54" s="6"/>
      <c r="AK54" s="6"/>
      <c r="AL54" s="15">
        <v>45</v>
      </c>
      <c r="AM54" s="9">
        <v>0.85714285714285732</v>
      </c>
      <c r="AN54" s="9">
        <v>6.1548282743220507E-5</v>
      </c>
      <c r="AO54" s="9">
        <v>8.5879600000000004E-3</v>
      </c>
      <c r="AP54" s="9">
        <v>2.5876921333771057E-3</v>
      </c>
      <c r="AQ54" s="6">
        <v>4</v>
      </c>
      <c r="AR54" s="6"/>
      <c r="AS54" s="6"/>
      <c r="AT54" s="15">
        <v>45</v>
      </c>
      <c r="AU54" s="9">
        <v>0.85714285714285732</v>
      </c>
      <c r="AV54" s="9">
        <v>5.2667617843421162E-5</v>
      </c>
      <c r="AW54" s="9">
        <v>8.5275899999999998E-3</v>
      </c>
      <c r="AX54" s="9">
        <v>2.0887754708334583E-3</v>
      </c>
      <c r="AY54" s="6">
        <v>4</v>
      </c>
      <c r="AZ54" s="6"/>
      <c r="BA54" s="6"/>
      <c r="BB54" s="15">
        <v>45</v>
      </c>
      <c r="BC54" s="9">
        <v>0.85714285714285732</v>
      </c>
      <c r="BD54" s="9">
        <v>4.3442751164336951E-5</v>
      </c>
      <c r="BE54" s="9">
        <v>8.3464000000000003E-3</v>
      </c>
      <c r="BF54" s="9">
        <v>1.4037840296486838E-3</v>
      </c>
      <c r="BG54" s="6">
        <v>4</v>
      </c>
      <c r="BH54" s="6"/>
      <c r="BI54" s="6"/>
      <c r="BJ54" s="15">
        <v>45</v>
      </c>
      <c r="BK54" s="9">
        <v>0.85714285714285732</v>
      </c>
      <c r="BL54" s="9">
        <v>4.1264221645324629E-5</v>
      </c>
      <c r="BM54" s="9">
        <v>8.3006099999999999E-3</v>
      </c>
      <c r="BN54" s="9">
        <v>1.330214516709663E-3</v>
      </c>
      <c r="BO54" s="6">
        <v>4</v>
      </c>
      <c r="BP54" s="6"/>
      <c r="BQ54" s="6"/>
      <c r="BR54" s="15">
        <v>45</v>
      </c>
      <c r="BS54" s="9">
        <v>0.85714285714285732</v>
      </c>
      <c r="BT54" s="9">
        <v>4.7787603682559015E-5</v>
      </c>
      <c r="BU54" s="9">
        <v>8.0879699999999999E-3</v>
      </c>
      <c r="BV54" s="9">
        <v>1.5705058619553294E-3</v>
      </c>
      <c r="BW54" s="6">
        <v>4</v>
      </c>
      <c r="BX54" s="6"/>
      <c r="BY54" s="6"/>
      <c r="BZ54" s="15">
        <v>45</v>
      </c>
      <c r="CA54" s="9">
        <v>0.85714285714285732</v>
      </c>
      <c r="CB54" s="9">
        <v>3.6500189818341031E-5</v>
      </c>
      <c r="CC54" s="9">
        <v>8.0007499999999992E-3</v>
      </c>
      <c r="CD54" s="9">
        <v>1.3269866101800296E-3</v>
      </c>
      <c r="CE54" s="6">
        <v>4</v>
      </c>
      <c r="CF54" s="6"/>
      <c r="CG54" s="6"/>
      <c r="CH54" s="15">
        <v>45</v>
      </c>
      <c r="CI54" s="9">
        <v>0.85714285714285732</v>
      </c>
      <c r="CJ54" s="9">
        <v>3.7328231572080927E-5</v>
      </c>
      <c r="CK54" s="9">
        <v>7.7691599999999998E-3</v>
      </c>
      <c r="CL54" s="9">
        <v>1.4458367229011138E-3</v>
      </c>
      <c r="CM54" s="6">
        <v>4</v>
      </c>
      <c r="CN54" s="6"/>
      <c r="CO54" s="6"/>
      <c r="CP54" s="15">
        <v>45</v>
      </c>
      <c r="CQ54" s="9">
        <v>0.85714285714285732</v>
      </c>
      <c r="CR54" s="9">
        <v>8.3551000382163485E-5</v>
      </c>
      <c r="CS54" s="9">
        <v>7.4801099999999999E-3</v>
      </c>
      <c r="CT54" s="9">
        <v>3.1741289605621741E-3</v>
      </c>
      <c r="CU54" s="6">
        <v>4</v>
      </c>
      <c r="CV54" s="6"/>
      <c r="CW54" s="6"/>
      <c r="CX54" s="15">
        <v>45</v>
      </c>
      <c r="CY54" s="9">
        <v>0.85714285714285732</v>
      </c>
      <c r="CZ54" s="9">
        <v>5.1112738020570134E-5</v>
      </c>
      <c r="DA54" s="9">
        <v>7.0952100000000002E-3</v>
      </c>
      <c r="DB54" s="9">
        <v>2.0739147994208043E-3</v>
      </c>
      <c r="DC54" s="6">
        <v>4</v>
      </c>
      <c r="DD54" s="6"/>
      <c r="DE54" s="6"/>
      <c r="DF54" s="15">
        <v>45</v>
      </c>
      <c r="DG54" s="9">
        <v>0.85714285714285732</v>
      </c>
      <c r="DH54" s="9">
        <v>5.0722549433862901E-5</v>
      </c>
      <c r="DI54" s="9">
        <v>6.7633800000000003E-3</v>
      </c>
      <c r="DJ54" s="9">
        <v>2.039361138884214E-3</v>
      </c>
      <c r="DK54" s="6">
        <v>4</v>
      </c>
      <c r="DL54" s="6"/>
      <c r="DM54" s="6"/>
      <c r="DN54" s="15">
        <v>45</v>
      </c>
      <c r="DO54" s="9">
        <v>0.85714285714285732</v>
      </c>
      <c r="DP54" s="9">
        <v>6.9376634266419098E-5</v>
      </c>
      <c r="DQ54" s="9">
        <v>6.3825799999999997E-3</v>
      </c>
      <c r="DR54" s="9">
        <v>2.6461723384831235E-3</v>
      </c>
      <c r="DS54" s="6">
        <v>4</v>
      </c>
      <c r="DT54" s="6"/>
      <c r="DU54" s="6"/>
      <c r="DV54" s="15">
        <v>45</v>
      </c>
      <c r="DW54" s="9">
        <v>0.85714285714285732</v>
      </c>
      <c r="DX54" s="9">
        <v>5.5490158846162954E-5</v>
      </c>
      <c r="DY54" s="9">
        <v>6.0915700000000001E-3</v>
      </c>
      <c r="DZ54" s="9">
        <v>2.1431560862837408E-3</v>
      </c>
      <c r="EA54" s="6">
        <v>4</v>
      </c>
      <c r="EB54" s="6"/>
      <c r="EC54" s="6"/>
      <c r="ED54" s="15">
        <v>45</v>
      </c>
      <c r="EE54" s="9">
        <v>0.85714285714285732</v>
      </c>
      <c r="EF54" s="9">
        <v>3.5803208123004781E-5</v>
      </c>
      <c r="EG54" s="9">
        <v>5.9250199999999996E-3</v>
      </c>
      <c r="EH54" s="9">
        <v>1.3789674088591957E-3</v>
      </c>
      <c r="EI54" s="6">
        <v>4</v>
      </c>
      <c r="EJ54" s="6"/>
      <c r="EK54" s="6"/>
      <c r="EL54" s="15">
        <v>45</v>
      </c>
      <c r="EM54" s="9">
        <v>0.85714285714285732</v>
      </c>
      <c r="EN54" s="9">
        <v>6.0772097161838959E-5</v>
      </c>
      <c r="EO54" s="9">
        <v>5.7128300000000003E-3</v>
      </c>
      <c r="EP54" s="9">
        <v>2.3836604080310657E-3</v>
      </c>
      <c r="EQ54" s="6">
        <v>4</v>
      </c>
      <c r="ER54" s="6"/>
      <c r="ES54" s="6"/>
      <c r="ET54" s="15">
        <v>45</v>
      </c>
      <c r="EU54" s="9">
        <v>0.85714285714285732</v>
      </c>
      <c r="EV54" s="9">
        <v>3.2047332789121415E-5</v>
      </c>
      <c r="EW54" s="9">
        <v>5.5257300000000004E-3</v>
      </c>
      <c r="EX54" s="9">
        <v>1.2345677863332051E-3</v>
      </c>
      <c r="EY54" s="6">
        <v>4</v>
      </c>
      <c r="EZ54" s="6"/>
      <c r="FA54" s="6"/>
      <c r="FB54" s="15">
        <v>45</v>
      </c>
      <c r="FC54" s="9">
        <v>0.85714285714285732</v>
      </c>
      <c r="FD54" s="9">
        <v>3.5252718514582231E-5</v>
      </c>
      <c r="FE54" s="9">
        <v>5.30613E-3</v>
      </c>
      <c r="FF54" s="9">
        <v>1.3747944861909906E-3</v>
      </c>
      <c r="FG54" s="6">
        <v>4</v>
      </c>
      <c r="FH54" s="6"/>
      <c r="FI54" s="6"/>
      <c r="FJ54" s="15">
        <v>45</v>
      </c>
      <c r="FK54" s="9">
        <v>0.85714285714285732</v>
      </c>
      <c r="FL54" s="9">
        <v>4.2873482192735503E-5</v>
      </c>
      <c r="FM54" s="9">
        <v>4.9764500000000003E-3</v>
      </c>
      <c r="FN54" s="9">
        <v>1.7051772297236149E-3</v>
      </c>
      <c r="FO54" s="6">
        <v>4</v>
      </c>
      <c r="FP54" s="6"/>
      <c r="FQ54" s="6"/>
      <c r="FR54" s="15">
        <v>45</v>
      </c>
      <c r="FS54" s="9">
        <v>0.85714285714285732</v>
      </c>
      <c r="FT54" s="9">
        <v>2.3557409412104026E-5</v>
      </c>
      <c r="FU54" s="9">
        <v>4.9682900000000002E-3</v>
      </c>
      <c r="FV54" s="9">
        <v>9.0580682302925715E-4</v>
      </c>
      <c r="FW54" s="6">
        <v>4</v>
      </c>
      <c r="FX54" s="6"/>
      <c r="FY54" s="6"/>
      <c r="FZ54" s="15">
        <v>45</v>
      </c>
      <c r="GA54" s="9">
        <v>0.85714285714285732</v>
      </c>
      <c r="GB54" s="9">
        <v>2.2460156658782872E-5</v>
      </c>
      <c r="GC54" s="9">
        <v>4.7443800000000003E-3</v>
      </c>
      <c r="GD54" s="9">
        <v>8.7546025021464349E-4</v>
      </c>
      <c r="GE54" s="6">
        <v>4</v>
      </c>
      <c r="GF54" s="6"/>
      <c r="GG54" s="6"/>
      <c r="GH54" s="15">
        <v>45</v>
      </c>
      <c r="GI54" s="9">
        <v>0.85714285714285732</v>
      </c>
      <c r="GJ54" s="9">
        <v>1.0132222212821134E-5</v>
      </c>
      <c r="GK54" s="9">
        <v>4.6067699999999996E-3</v>
      </c>
      <c r="GL54" s="9">
        <v>3.880359952037231E-4</v>
      </c>
      <c r="GM54" s="6">
        <v>4</v>
      </c>
      <c r="GN54" s="6"/>
      <c r="GO54" s="6"/>
      <c r="GP54" s="15">
        <v>45</v>
      </c>
      <c r="GQ54" s="9">
        <v>0.85714285714285732</v>
      </c>
      <c r="GR54" s="9">
        <v>5.7458612882284004E-6</v>
      </c>
      <c r="GS54" s="9">
        <v>4.5093800000000003E-3</v>
      </c>
      <c r="GT54" s="9">
        <v>2.1884120868052823E-4</v>
      </c>
      <c r="GU54" s="6">
        <v>4</v>
      </c>
      <c r="GV54" s="6"/>
      <c r="GW54" s="6"/>
      <c r="GX54" s="15">
        <v>45</v>
      </c>
      <c r="GY54" s="9">
        <v>0.85714285714285732</v>
      </c>
      <c r="GZ54" s="9">
        <v>7.6967222257392463E-6</v>
      </c>
      <c r="HA54" s="9">
        <v>4.3691399999999997E-3</v>
      </c>
      <c r="HB54" s="9">
        <v>2.9285151388201204E-4</v>
      </c>
      <c r="HC54" s="6">
        <v>4</v>
      </c>
      <c r="HD54" s="6"/>
      <c r="HE54" s="6"/>
      <c r="HF54" s="15">
        <v>45</v>
      </c>
      <c r="HG54" s="9">
        <v>0.85714285714285732</v>
      </c>
      <c r="HH54" s="9">
        <v>8.9361663477722273E-6</v>
      </c>
      <c r="HI54" s="9">
        <v>4.36295E-3</v>
      </c>
      <c r="HJ54" s="9">
        <v>3.3055480177424226E-4</v>
      </c>
      <c r="HK54" s="6">
        <v>4</v>
      </c>
      <c r="HL54" s="6"/>
      <c r="HM54" s="6"/>
      <c r="HN54" s="15">
        <v>45</v>
      </c>
      <c r="HO54" s="9">
        <v>0.85714285714285732</v>
      </c>
      <c r="HP54" s="9">
        <v>5.7871220344296813E-6</v>
      </c>
      <c r="HQ54" s="9">
        <v>4.2642499999999998E-3</v>
      </c>
      <c r="HR54" s="9">
        <v>2.153506572475724E-4</v>
      </c>
      <c r="HS54" s="6">
        <v>4</v>
      </c>
      <c r="HT54" s="6"/>
      <c r="HU54" s="6"/>
      <c r="HV54" s="15">
        <v>45</v>
      </c>
      <c r="HW54" s="9">
        <v>0.85714285714285732</v>
      </c>
      <c r="HX54" s="9">
        <v>9.2087924438168197E-6</v>
      </c>
      <c r="HY54" s="9">
        <v>4.1578400000000003E-3</v>
      </c>
      <c r="HZ54" s="9">
        <v>3.3918040403662047E-4</v>
      </c>
      <c r="IA54" s="6">
        <v>4</v>
      </c>
      <c r="IB54" s="6"/>
      <c r="IC54" s="6"/>
      <c r="ID54" s="15">
        <v>45</v>
      </c>
      <c r="IE54" s="9">
        <v>0.85714285714285732</v>
      </c>
      <c r="IF54" s="9">
        <v>3.8998391863022713E-6</v>
      </c>
      <c r="IG54" s="9">
        <v>4.1762700000000002E-3</v>
      </c>
      <c r="IH54" s="9">
        <v>1.3963314569044857E-4</v>
      </c>
      <c r="II54" s="6">
        <v>4</v>
      </c>
      <c r="IJ54" s="6"/>
      <c r="IK54" s="6"/>
      <c r="IL54" s="15">
        <v>45</v>
      </c>
      <c r="IM54" s="9">
        <v>0.85714285714285732</v>
      </c>
      <c r="IN54" s="9">
        <v>3.3228591584956907E-6</v>
      </c>
      <c r="IO54" s="9">
        <v>4.1483500000000003E-3</v>
      </c>
      <c r="IP54" s="9">
        <v>1.1892335143168714E-4</v>
      </c>
      <c r="IQ54" s="6">
        <v>4</v>
      </c>
    </row>
    <row r="55" spans="1:251">
      <c r="A55" s="6"/>
      <c r="B55" s="6"/>
      <c r="C55" s="15">
        <f t="shared" si="2"/>
        <v>46</v>
      </c>
      <c r="D55" s="9">
        <f t="shared" si="7"/>
        <v>0.8857142857142859</v>
      </c>
      <c r="E55" s="9" cm="1">
        <f t="array" ref="E55">VLOOKUP($B$15,'qx Malaria'!$B$32:$I$61,(H55),FALSE)/(1-'qx(1) cambodia'!D55*INDEX($A$8:$B$13,H55,2))</f>
        <v>8.4457538034492902E-5</v>
      </c>
      <c r="F55" s="9">
        <f>'Life Table'!D8858</f>
        <v>1.2938130000000001E-2</v>
      </c>
      <c r="G55" s="9">
        <f t="shared" si="6"/>
        <v>1.8550166189376547E-3</v>
      </c>
      <c r="H55" s="6">
        <f t="shared" si="8"/>
        <v>4</v>
      </c>
      <c r="I55" s="6"/>
      <c r="J55" s="6"/>
      <c r="L55" s="6"/>
      <c r="M55" s="6"/>
      <c r="N55" s="15">
        <v>46</v>
      </c>
      <c r="O55" s="9">
        <v>0.8857142857142859</v>
      </c>
      <c r="P55" s="9">
        <v>7.5817764984149549E-5</v>
      </c>
      <c r="Q55" s="9">
        <v>9.3267100000000002E-3</v>
      </c>
      <c r="R55" s="9">
        <v>2.7984897569946067E-3</v>
      </c>
      <c r="S55" s="6">
        <v>4</v>
      </c>
      <c r="T55" s="6"/>
      <c r="U55" s="6"/>
      <c r="V55" s="15">
        <v>46</v>
      </c>
      <c r="W55" s="9">
        <v>0.8857142857142859</v>
      </c>
      <c r="X55" s="9">
        <v>5.7848307425698389E-5</v>
      </c>
      <c r="Y55" s="9">
        <v>9.0683699999999992E-3</v>
      </c>
      <c r="Z55" s="9">
        <v>1.9855997875189626E-3</v>
      </c>
      <c r="AA55" s="6">
        <v>4</v>
      </c>
      <c r="AB55" s="6"/>
      <c r="AC55" s="6"/>
      <c r="AD55" s="15">
        <v>46</v>
      </c>
      <c r="AE55" s="9">
        <v>0.8857142857142859</v>
      </c>
      <c r="AF55" s="9">
        <v>5.3128807945309482E-5</v>
      </c>
      <c r="AG55" s="9">
        <v>8.9157699999999999E-3</v>
      </c>
      <c r="AH55" s="9">
        <v>1.9917888809554149E-3</v>
      </c>
      <c r="AI55" s="6">
        <v>4</v>
      </c>
      <c r="AJ55" s="6"/>
      <c r="AK55" s="6"/>
      <c r="AL55" s="15">
        <v>46</v>
      </c>
      <c r="AM55" s="9">
        <v>0.8857142857142859</v>
      </c>
      <c r="AN55" s="9">
        <v>6.2481749433017516E-5</v>
      </c>
      <c r="AO55" s="9">
        <v>8.8565399999999996E-3</v>
      </c>
      <c r="AP55" s="9">
        <v>2.5472746334843084E-3</v>
      </c>
      <c r="AQ55" s="6">
        <v>4</v>
      </c>
      <c r="AR55" s="6"/>
      <c r="AS55" s="6"/>
      <c r="AT55" s="15">
        <v>46</v>
      </c>
      <c r="AU55" s="9">
        <v>0.8857142857142859</v>
      </c>
      <c r="AV55" s="9">
        <v>5.3394179273195021E-5</v>
      </c>
      <c r="AW55" s="9">
        <v>8.7934499999999995E-3</v>
      </c>
      <c r="AX55" s="9">
        <v>2.0535676373555373E-3</v>
      </c>
      <c r="AY55" s="6">
        <v>4</v>
      </c>
      <c r="AZ55" s="6"/>
      <c r="BA55" s="6"/>
      <c r="BB55" s="15">
        <v>46</v>
      </c>
      <c r="BC55" s="9">
        <v>0.8857142857142859</v>
      </c>
      <c r="BD55" s="9">
        <v>4.3882573284039941E-5</v>
      </c>
      <c r="BE55" s="9">
        <v>8.6024900000000008E-3</v>
      </c>
      <c r="BF55" s="9">
        <v>1.3757834516757797E-3</v>
      </c>
      <c r="BG55" s="6">
        <v>4</v>
      </c>
      <c r="BH55" s="6"/>
      <c r="BI55" s="6"/>
      <c r="BJ55" s="15">
        <v>46</v>
      </c>
      <c r="BK55" s="9">
        <v>0.8857142857142859</v>
      </c>
      <c r="BL55" s="9">
        <v>4.1677687973041126E-5</v>
      </c>
      <c r="BM55" s="9">
        <v>8.5539399999999995E-3</v>
      </c>
      <c r="BN55" s="9">
        <v>1.3037533997969748E-3</v>
      </c>
      <c r="BO55" s="6">
        <v>4</v>
      </c>
      <c r="BP55" s="6"/>
      <c r="BQ55" s="6"/>
      <c r="BR55" s="15">
        <v>46</v>
      </c>
      <c r="BS55" s="9">
        <v>0.8857142857142859</v>
      </c>
      <c r="BT55" s="9">
        <v>4.8262274429448573E-5</v>
      </c>
      <c r="BU55" s="9">
        <v>8.3357499999999994E-3</v>
      </c>
      <c r="BV55" s="9">
        <v>1.5389586246983208E-3</v>
      </c>
      <c r="BW55" s="6">
        <v>4</v>
      </c>
      <c r="BX55" s="6"/>
      <c r="BY55" s="6"/>
      <c r="BZ55" s="15">
        <v>46</v>
      </c>
      <c r="CA55" s="9">
        <v>0.8857142857142859</v>
      </c>
      <c r="CB55" s="9">
        <v>3.6908799405392305E-5</v>
      </c>
      <c r="CC55" s="9">
        <v>8.2459100000000004E-3</v>
      </c>
      <c r="CD55" s="9">
        <v>1.3019474217099869E-3</v>
      </c>
      <c r="CE55" s="6">
        <v>4</v>
      </c>
      <c r="CF55" s="6"/>
      <c r="CG55" s="6"/>
      <c r="CH55" s="15">
        <v>46</v>
      </c>
      <c r="CI55" s="9">
        <v>0.8857142857142859</v>
      </c>
      <c r="CJ55" s="9">
        <v>3.776579817902695E-5</v>
      </c>
      <c r="CK55" s="9">
        <v>8.0071599999999993E-3</v>
      </c>
      <c r="CL55" s="9">
        <v>1.4193060769721716E-3</v>
      </c>
      <c r="CM55" s="6">
        <v>4</v>
      </c>
      <c r="CN55" s="6"/>
      <c r="CO55" s="6"/>
      <c r="CP55" s="15">
        <v>46</v>
      </c>
      <c r="CQ55" s="9">
        <v>0.8857142857142859</v>
      </c>
      <c r="CR55" s="9">
        <v>8.4457538034492902E-5</v>
      </c>
      <c r="CS55" s="9">
        <v>7.7116499999999996E-3</v>
      </c>
      <c r="CT55" s="9">
        <v>3.1122322937342647E-3</v>
      </c>
      <c r="CU55" s="6">
        <v>4</v>
      </c>
      <c r="CV55" s="6"/>
      <c r="CW55" s="6"/>
      <c r="CX55" s="15">
        <v>46</v>
      </c>
      <c r="CY55" s="9">
        <v>0.8857142857142859</v>
      </c>
      <c r="CZ55" s="9">
        <v>5.1677057665600539E-5</v>
      </c>
      <c r="DA55" s="9">
        <v>7.3198500000000001E-3</v>
      </c>
      <c r="DB55" s="9">
        <v>2.0324628470309246E-3</v>
      </c>
      <c r="DC55" s="6">
        <v>4</v>
      </c>
      <c r="DD55" s="6"/>
      <c r="DE55" s="6"/>
      <c r="DF55" s="15">
        <v>46</v>
      </c>
      <c r="DG55" s="9">
        <v>0.8857142857142859</v>
      </c>
      <c r="DH55" s="9">
        <v>5.1241664352354006E-5</v>
      </c>
      <c r="DI55" s="9">
        <v>6.9829799999999997E-3</v>
      </c>
      <c r="DJ55" s="9">
        <v>1.9954428012127459E-3</v>
      </c>
      <c r="DK55" s="6">
        <v>4</v>
      </c>
      <c r="DL55" s="6"/>
      <c r="DM55" s="6"/>
      <c r="DN55" s="15">
        <v>46</v>
      </c>
      <c r="DO55" s="9">
        <v>0.8857142857142859</v>
      </c>
      <c r="DP55" s="9">
        <v>6.9991841486107968E-5</v>
      </c>
      <c r="DQ55" s="9">
        <v>6.5971199999999997E-3</v>
      </c>
      <c r="DR55" s="9">
        <v>2.5828203627358938E-3</v>
      </c>
      <c r="DS55" s="6">
        <v>4</v>
      </c>
      <c r="DT55" s="6"/>
      <c r="DU55" s="6"/>
      <c r="DV55" s="15">
        <v>46</v>
      </c>
      <c r="DW55" s="9">
        <v>0.8857142857142859</v>
      </c>
      <c r="DX55" s="9">
        <v>5.5961352543839169E-5</v>
      </c>
      <c r="DY55" s="9">
        <v>6.30322E-3</v>
      </c>
      <c r="DZ55" s="9">
        <v>2.0887805271999271E-3</v>
      </c>
      <c r="EA55" s="6">
        <v>4</v>
      </c>
      <c r="EB55" s="6"/>
      <c r="EC55" s="6"/>
      <c r="ED55" s="15">
        <v>46</v>
      </c>
      <c r="EE55" s="9">
        <v>0.8857142857142859</v>
      </c>
      <c r="EF55" s="9">
        <v>3.6095784851801503E-5</v>
      </c>
      <c r="EG55" s="9">
        <v>6.1352100000000003E-3</v>
      </c>
      <c r="EH55" s="9">
        <v>1.3426070901537751E-3</v>
      </c>
      <c r="EI55" s="6">
        <v>4</v>
      </c>
      <c r="EJ55" s="6"/>
      <c r="EK55" s="6"/>
      <c r="EL55" s="15">
        <v>46</v>
      </c>
      <c r="EM55" s="9">
        <v>0.8857142857142859</v>
      </c>
      <c r="EN55" s="9">
        <v>6.1257503497695563E-5</v>
      </c>
      <c r="EO55" s="9">
        <v>5.9207799999999996E-3</v>
      </c>
      <c r="EP55" s="9">
        <v>2.318311713394262E-3</v>
      </c>
      <c r="EQ55" s="6">
        <v>4</v>
      </c>
      <c r="ER55" s="6"/>
      <c r="ES55" s="6"/>
      <c r="ET55" s="15">
        <v>46</v>
      </c>
      <c r="EU55" s="9">
        <v>0.8857142857142859</v>
      </c>
      <c r="EV55" s="9">
        <v>3.2287531185791205E-5</v>
      </c>
      <c r="EW55" s="9">
        <v>5.7320799999999996E-3</v>
      </c>
      <c r="EX55" s="9">
        <v>1.1990445145099173E-3</v>
      </c>
      <c r="EY55" s="6">
        <v>4</v>
      </c>
      <c r="EZ55" s="6"/>
      <c r="FA55" s="6"/>
      <c r="FB55" s="15">
        <v>46</v>
      </c>
      <c r="FC55" s="9">
        <v>0.8857142857142859</v>
      </c>
      <c r="FD55" s="9">
        <v>3.5507915063932184E-5</v>
      </c>
      <c r="FE55" s="9">
        <v>5.5096499999999996E-3</v>
      </c>
      <c r="FF55" s="9">
        <v>1.3335957891923145E-3</v>
      </c>
      <c r="FG55" s="6">
        <v>4</v>
      </c>
      <c r="FH55" s="6"/>
      <c r="FI55" s="6"/>
      <c r="FJ55" s="15">
        <v>46</v>
      </c>
      <c r="FK55" s="9">
        <v>0.8857142857142859</v>
      </c>
      <c r="FL55" s="9">
        <v>4.3167468912247385E-5</v>
      </c>
      <c r="FM55" s="9">
        <v>5.1739000000000004E-3</v>
      </c>
      <c r="FN55" s="9">
        <v>1.6513493716205751E-3</v>
      </c>
      <c r="FO55" s="6">
        <v>4</v>
      </c>
      <c r="FP55" s="6"/>
      <c r="FQ55" s="6"/>
      <c r="FR55" s="15">
        <v>46</v>
      </c>
      <c r="FS55" s="9">
        <v>0.8857142857142859</v>
      </c>
      <c r="FT55" s="9">
        <v>2.3712176881280553E-5</v>
      </c>
      <c r="FU55" s="9">
        <v>5.1665599999999997E-3</v>
      </c>
      <c r="FV55" s="9">
        <v>8.7676851212923658E-4</v>
      </c>
      <c r="FW55" s="6">
        <v>4</v>
      </c>
      <c r="FX55" s="6"/>
      <c r="FY55" s="6"/>
      <c r="FZ55" s="15">
        <v>46</v>
      </c>
      <c r="GA55" s="9">
        <v>0.8857142857142859</v>
      </c>
      <c r="GB55" s="9">
        <v>2.260207363045441E-5</v>
      </c>
      <c r="GC55" s="9">
        <v>4.9384099999999998E-3</v>
      </c>
      <c r="GD55" s="9">
        <v>8.4637779174127805E-4</v>
      </c>
      <c r="GE55" s="6">
        <v>4</v>
      </c>
      <c r="GF55" s="6"/>
      <c r="GG55" s="6"/>
      <c r="GH55" s="15">
        <v>46</v>
      </c>
      <c r="GI55" s="9">
        <v>0.8857142857142859</v>
      </c>
      <c r="GJ55" s="9">
        <v>1.0192755415368735E-5</v>
      </c>
      <c r="GK55" s="9">
        <v>4.79818E-3</v>
      </c>
      <c r="GL55" s="9">
        <v>3.7478215555861757E-4</v>
      </c>
      <c r="GM55" s="6">
        <v>4</v>
      </c>
      <c r="GN55" s="6"/>
      <c r="GO55" s="6"/>
      <c r="GP55" s="15">
        <v>46</v>
      </c>
      <c r="GQ55" s="9">
        <v>0.8857142857142859</v>
      </c>
      <c r="GR55" s="9">
        <v>5.7791152328247099E-6</v>
      </c>
      <c r="GS55" s="9">
        <v>4.70076E-3</v>
      </c>
      <c r="GT55" s="9">
        <v>2.1114659255418167E-4</v>
      </c>
      <c r="GU55" s="6">
        <v>4</v>
      </c>
      <c r="GV55" s="6"/>
      <c r="GW55" s="6"/>
      <c r="GX55" s="15">
        <v>46</v>
      </c>
      <c r="GY55" s="9">
        <v>0.8857142857142859</v>
      </c>
      <c r="GZ55" s="9">
        <v>7.739591833730166E-6</v>
      </c>
      <c r="HA55" s="9">
        <v>4.5582900000000004E-3</v>
      </c>
      <c r="HB55" s="9">
        <v>2.8226285324282804E-4</v>
      </c>
      <c r="HC55" s="6">
        <v>4</v>
      </c>
      <c r="HD55" s="6"/>
      <c r="HE55" s="6"/>
      <c r="HF55" s="15">
        <v>46</v>
      </c>
      <c r="HG55" s="9">
        <v>0.8857142857142859</v>
      </c>
      <c r="HH55" s="9">
        <v>8.984244358752541E-6</v>
      </c>
      <c r="HI55" s="9">
        <v>4.5535599999999999E-3</v>
      </c>
      <c r="HJ55" s="9">
        <v>3.1842191785525962E-4</v>
      </c>
      <c r="HK55" s="6">
        <v>4</v>
      </c>
      <c r="HL55" s="6"/>
      <c r="HM55" s="6"/>
      <c r="HN55" s="15">
        <v>46</v>
      </c>
      <c r="HO55" s="9">
        <v>0.8857142857142859</v>
      </c>
      <c r="HP55" s="9">
        <v>5.8176500379863454E-6</v>
      </c>
      <c r="HQ55" s="9">
        <v>4.45481E-3</v>
      </c>
      <c r="HR55" s="9">
        <v>2.0722618219278953E-4</v>
      </c>
      <c r="HS55" s="6">
        <v>4</v>
      </c>
      <c r="HT55" s="6"/>
      <c r="HU55" s="6"/>
      <c r="HV55" s="15">
        <v>46</v>
      </c>
      <c r="HW55" s="9">
        <v>0.8857142857142859</v>
      </c>
      <c r="HX55" s="9">
        <v>9.2554085602001828E-6</v>
      </c>
      <c r="HY55" s="9">
        <v>4.3458699999999999E-3</v>
      </c>
      <c r="HZ55" s="9">
        <v>3.2614798912906646E-4</v>
      </c>
      <c r="IA55" s="6">
        <v>4</v>
      </c>
      <c r="IB55" s="6"/>
      <c r="IC55" s="6"/>
      <c r="ID55" s="15">
        <v>46</v>
      </c>
      <c r="IE55" s="9">
        <v>0.8857142857142859</v>
      </c>
      <c r="IF55" s="9">
        <v>3.9190440075554014E-6</v>
      </c>
      <c r="IG55" s="9">
        <v>4.3653800000000003E-3</v>
      </c>
      <c r="IH55" s="9">
        <v>1.3424201968331061E-4</v>
      </c>
      <c r="II55" s="6">
        <v>4</v>
      </c>
      <c r="IJ55" s="6"/>
      <c r="IK55" s="6"/>
      <c r="IL55" s="15">
        <v>46</v>
      </c>
      <c r="IM55" s="9">
        <v>0.8857142857142859</v>
      </c>
      <c r="IN55" s="9">
        <v>3.3390886321639595E-6</v>
      </c>
      <c r="IO55" s="9">
        <v>4.3357600000000001E-3</v>
      </c>
      <c r="IP55" s="9">
        <v>1.1433871567211631E-4</v>
      </c>
      <c r="IQ55" s="6">
        <v>4</v>
      </c>
    </row>
    <row r="56" spans="1:251">
      <c r="A56" s="6"/>
      <c r="B56" s="6"/>
      <c r="C56" s="15">
        <f t="shared" si="2"/>
        <v>47</v>
      </c>
      <c r="D56" s="9">
        <f t="shared" si="7"/>
        <v>0.91428571428571448</v>
      </c>
      <c r="E56" s="9" cm="1">
        <f t="array" ref="E56">VLOOKUP($B$15,'qx Malaria'!$B$32:$I$61,(H56),FALSE)/(1-'qx(1) cambodia'!D56*INDEX($A$8:$B$13,H56,2))</f>
        <v>8.5383963541082471E-5</v>
      </c>
      <c r="F56" s="9">
        <f>'Life Table'!D8859</f>
        <v>1.336027E-2</v>
      </c>
      <c r="G56" s="9">
        <f t="shared" si="6"/>
        <v>1.8161092644878396E-3</v>
      </c>
      <c r="H56" s="6">
        <f t="shared" si="8"/>
        <v>4</v>
      </c>
      <c r="I56" s="6"/>
      <c r="J56" s="6"/>
      <c r="L56" s="6"/>
      <c r="M56" s="6"/>
      <c r="N56" s="15">
        <v>47</v>
      </c>
      <c r="O56" s="9">
        <v>0.91428571428571448</v>
      </c>
      <c r="P56" s="9">
        <v>7.6906028119319304E-5</v>
      </c>
      <c r="Q56" s="9">
        <v>9.6853700000000004E-3</v>
      </c>
      <c r="R56" s="9">
        <v>2.7335396846486486E-3</v>
      </c>
      <c r="S56" s="6">
        <v>4</v>
      </c>
      <c r="T56" s="6"/>
      <c r="U56" s="6"/>
      <c r="V56" s="15">
        <v>47</v>
      </c>
      <c r="W56" s="9">
        <v>0.91428571428571448</v>
      </c>
      <c r="X56" s="9">
        <v>5.856741680153946E-5</v>
      </c>
      <c r="Y56" s="9">
        <v>9.4289200000000004E-3</v>
      </c>
      <c r="Z56" s="9">
        <v>1.9334120054771674E-3</v>
      </c>
      <c r="AA56" s="6">
        <v>4</v>
      </c>
      <c r="AB56" s="6"/>
      <c r="AC56" s="6"/>
      <c r="AD56" s="15">
        <v>47</v>
      </c>
      <c r="AE56" s="9">
        <v>0.91428571428571448</v>
      </c>
      <c r="AF56" s="9">
        <v>5.3859483704514092E-5</v>
      </c>
      <c r="AG56" s="9">
        <v>9.2737500000000007E-3</v>
      </c>
      <c r="AH56" s="9">
        <v>1.9412384743833166E-3</v>
      </c>
      <c r="AI56" s="6">
        <v>4</v>
      </c>
      <c r="AJ56" s="6"/>
      <c r="AK56" s="6"/>
      <c r="AL56" s="15">
        <v>47</v>
      </c>
      <c r="AM56" s="9">
        <v>0.91428571428571448</v>
      </c>
      <c r="AN56" s="9">
        <v>6.3443966851355619E-5</v>
      </c>
      <c r="AO56" s="9">
        <v>9.2124800000000003E-3</v>
      </c>
      <c r="AP56" s="9">
        <v>2.4865686268703102E-3</v>
      </c>
      <c r="AQ56" s="6">
        <v>4</v>
      </c>
      <c r="AR56" s="6"/>
      <c r="AS56" s="6"/>
      <c r="AT56" s="15">
        <v>47</v>
      </c>
      <c r="AU56" s="9">
        <v>0.91428571428571448</v>
      </c>
      <c r="AV56" s="9">
        <v>5.4141067263408116E-5</v>
      </c>
      <c r="AW56" s="9">
        <v>9.1515399999999997E-3</v>
      </c>
      <c r="AX56" s="9">
        <v>2.0008154167880619E-3</v>
      </c>
      <c r="AY56" s="6">
        <v>4</v>
      </c>
      <c r="AZ56" s="6"/>
      <c r="BA56" s="6"/>
      <c r="BB56" s="15">
        <v>47</v>
      </c>
      <c r="BC56" s="9">
        <v>0.91428571428571448</v>
      </c>
      <c r="BD56" s="9">
        <v>4.4331392162860385E-5</v>
      </c>
      <c r="BE56" s="9">
        <v>8.9521900000000005E-3</v>
      </c>
      <c r="BF56" s="9">
        <v>1.3355626029081767E-3</v>
      </c>
      <c r="BG56" s="6">
        <v>4</v>
      </c>
      <c r="BH56" s="6"/>
      <c r="BI56" s="6"/>
      <c r="BJ56" s="15">
        <v>47</v>
      </c>
      <c r="BK56" s="9">
        <v>0.91428571428571448</v>
      </c>
      <c r="BL56" s="9">
        <v>4.2099524006670098E-5</v>
      </c>
      <c r="BM56" s="9">
        <v>8.8973500000000001E-3</v>
      </c>
      <c r="BN56" s="9">
        <v>1.2661190559318696E-3</v>
      </c>
      <c r="BO56" s="6">
        <v>4</v>
      </c>
      <c r="BP56" s="6"/>
      <c r="BQ56" s="6"/>
      <c r="BR56" s="15">
        <v>47</v>
      </c>
      <c r="BS56" s="9">
        <v>0.91428571428571448</v>
      </c>
      <c r="BT56" s="9">
        <v>4.8746469520062875E-5</v>
      </c>
      <c r="BU56" s="9">
        <v>8.6728800000000009E-3</v>
      </c>
      <c r="BV56" s="9">
        <v>1.4939761691120784E-3</v>
      </c>
      <c r="BW56" s="6">
        <v>4</v>
      </c>
      <c r="BX56" s="6"/>
      <c r="BY56" s="6"/>
      <c r="BZ56" s="15">
        <v>47</v>
      </c>
      <c r="CA56" s="9">
        <v>0.91428571428571448</v>
      </c>
      <c r="CB56" s="9">
        <v>3.7326661111279058E-5</v>
      </c>
      <c r="CC56" s="9">
        <v>8.5798699999999999E-3</v>
      </c>
      <c r="CD56" s="9">
        <v>1.2654370742751892E-3</v>
      </c>
      <c r="CE56" s="6">
        <v>4</v>
      </c>
      <c r="CF56" s="6"/>
      <c r="CG56" s="6"/>
      <c r="CH56" s="15">
        <v>47</v>
      </c>
      <c r="CI56" s="9">
        <v>0.91428571428571448</v>
      </c>
      <c r="CJ56" s="9">
        <v>3.8213744893552773E-5</v>
      </c>
      <c r="CK56" s="9">
        <v>8.3347400000000002E-3</v>
      </c>
      <c r="CL56" s="9">
        <v>1.3796961245729736E-3</v>
      </c>
      <c r="CM56" s="6">
        <v>4</v>
      </c>
      <c r="CN56" s="6"/>
      <c r="CO56" s="6"/>
      <c r="CP56" s="15">
        <v>47</v>
      </c>
      <c r="CQ56" s="9">
        <v>0.91428571428571448</v>
      </c>
      <c r="CR56" s="9">
        <v>8.5383963541082471E-5</v>
      </c>
      <c r="CS56" s="9">
        <v>8.0317199999999991E-3</v>
      </c>
      <c r="CT56" s="9">
        <v>3.0209855576463014E-3</v>
      </c>
      <c r="CU56" s="6">
        <v>4</v>
      </c>
      <c r="CV56" s="6"/>
      <c r="CW56" s="6"/>
      <c r="CX56" s="15">
        <v>47</v>
      </c>
      <c r="CY56" s="9">
        <v>0.91428571428571448</v>
      </c>
      <c r="CZ56" s="9">
        <v>5.2253977374965353E-5</v>
      </c>
      <c r="DA56" s="9">
        <v>7.6301299999999997E-3</v>
      </c>
      <c r="DB56" s="9">
        <v>1.971580137411597E-3</v>
      </c>
      <c r="DC56" s="6">
        <v>4</v>
      </c>
      <c r="DD56" s="6"/>
      <c r="DE56" s="6"/>
      <c r="DF56" s="15">
        <v>47</v>
      </c>
      <c r="DG56" s="9">
        <v>0.91428571428571448</v>
      </c>
      <c r="DH56" s="9">
        <v>5.1771514803232544E-5</v>
      </c>
      <c r="DI56" s="9">
        <v>7.2874899999999998E-3</v>
      </c>
      <c r="DJ56" s="9">
        <v>1.9318337748711265E-3</v>
      </c>
      <c r="DK56" s="6">
        <v>4</v>
      </c>
      <c r="DL56" s="6"/>
      <c r="DM56" s="6"/>
      <c r="DN56" s="15">
        <v>47</v>
      </c>
      <c r="DO56" s="9">
        <v>0.91428571428571448</v>
      </c>
      <c r="DP56" s="9">
        <v>7.0618057201094644E-5</v>
      </c>
      <c r="DQ56" s="9">
        <v>6.89604E-3</v>
      </c>
      <c r="DR56" s="9">
        <v>2.4929706126555627E-3</v>
      </c>
      <c r="DS56" s="6">
        <v>4</v>
      </c>
      <c r="DT56" s="6"/>
      <c r="DU56" s="6"/>
      <c r="DV56" s="15">
        <v>47</v>
      </c>
      <c r="DW56" s="9">
        <v>0.91428571428571448</v>
      </c>
      <c r="DX56" s="9">
        <v>5.6440617040380117E-5</v>
      </c>
      <c r="DY56" s="9">
        <v>6.6E-3</v>
      </c>
      <c r="DZ56" s="9">
        <v>2.0119393769569326E-3</v>
      </c>
      <c r="EA56" s="6">
        <v>4</v>
      </c>
      <c r="EB56" s="6"/>
      <c r="EC56" s="6"/>
      <c r="ED56" s="15">
        <v>47</v>
      </c>
      <c r="EE56" s="9">
        <v>0.91428571428571448</v>
      </c>
      <c r="EF56" s="9">
        <v>3.639318273634075E-5</v>
      </c>
      <c r="EG56" s="9">
        <v>6.4300900000000003E-3</v>
      </c>
      <c r="EH56" s="9">
        <v>1.291590571496308E-3</v>
      </c>
      <c r="EI56" s="6">
        <v>4</v>
      </c>
      <c r="EJ56" s="6"/>
      <c r="EK56" s="6"/>
      <c r="EL56" s="15">
        <v>47</v>
      </c>
      <c r="EM56" s="9">
        <v>0.91428571428571448</v>
      </c>
      <c r="EN56" s="9">
        <v>6.1750726461323982E-5</v>
      </c>
      <c r="EO56" s="9">
        <v>6.2127299999999996E-3</v>
      </c>
      <c r="EP56" s="9">
        <v>2.2271581200330758E-3</v>
      </c>
      <c r="EQ56" s="6">
        <v>4</v>
      </c>
      <c r="ER56" s="6"/>
      <c r="ES56" s="6"/>
      <c r="ET56" s="15">
        <v>47</v>
      </c>
      <c r="EU56" s="9">
        <v>0.91428571428571448</v>
      </c>
      <c r="EV56" s="9">
        <v>3.2531357401871001E-5</v>
      </c>
      <c r="EW56" s="9">
        <v>6.02193E-3</v>
      </c>
      <c r="EX56" s="9">
        <v>1.1499506235204341E-3</v>
      </c>
      <c r="EY56" s="6">
        <v>4</v>
      </c>
      <c r="EZ56" s="6"/>
      <c r="FA56" s="6"/>
      <c r="FB56" s="15">
        <v>47</v>
      </c>
      <c r="FC56" s="9">
        <v>0.91428571428571448</v>
      </c>
      <c r="FD56" s="9">
        <v>3.5766833321285629E-5</v>
      </c>
      <c r="FE56" s="9">
        <v>5.79701E-3</v>
      </c>
      <c r="FF56" s="9">
        <v>1.2767312709752367E-3</v>
      </c>
      <c r="FG56" s="6">
        <v>4</v>
      </c>
      <c r="FH56" s="6"/>
      <c r="FI56" s="6"/>
      <c r="FJ56" s="15">
        <v>47</v>
      </c>
      <c r="FK56" s="9">
        <v>0.91428571428571448</v>
      </c>
      <c r="FL56" s="9">
        <v>4.3465515247322528E-5</v>
      </c>
      <c r="FM56" s="9">
        <v>5.4544900000000002E-3</v>
      </c>
      <c r="FN56" s="9">
        <v>1.5772157070155074E-3</v>
      </c>
      <c r="FO56" s="6">
        <v>4</v>
      </c>
      <c r="FP56" s="6"/>
      <c r="FQ56" s="6"/>
      <c r="FR56" s="15">
        <v>47</v>
      </c>
      <c r="FS56" s="9">
        <v>0.91428571428571448</v>
      </c>
      <c r="FT56" s="9">
        <v>2.3868991381691735E-5</v>
      </c>
      <c r="FU56" s="9">
        <v>5.4490700000000003E-3</v>
      </c>
      <c r="FV56" s="9">
        <v>8.3680964343004068E-4</v>
      </c>
      <c r="FW56" s="6">
        <v>4</v>
      </c>
      <c r="FX56" s="6"/>
      <c r="FY56" s="6"/>
      <c r="FZ56" s="15">
        <v>47</v>
      </c>
      <c r="GA56" s="9">
        <v>0.91428571428571448</v>
      </c>
      <c r="GB56" s="9">
        <v>2.2745795442214666E-5</v>
      </c>
      <c r="GC56" s="9">
        <v>5.2157200000000001E-3</v>
      </c>
      <c r="GD56" s="9">
        <v>8.0647327021433099E-4</v>
      </c>
      <c r="GE56" s="6">
        <v>4</v>
      </c>
      <c r="GF56" s="6"/>
      <c r="GG56" s="6"/>
      <c r="GH56" s="15">
        <v>47</v>
      </c>
      <c r="GI56" s="9">
        <v>0.91428571428571448</v>
      </c>
      <c r="GJ56" s="9">
        <v>1.0254016255278238E-5</v>
      </c>
      <c r="GK56" s="9">
        <v>5.0723699999999997E-3</v>
      </c>
      <c r="GL56" s="9">
        <v>3.5665384804550363E-4</v>
      </c>
      <c r="GM56" s="6">
        <v>4</v>
      </c>
      <c r="GN56" s="6"/>
      <c r="GO56" s="6"/>
      <c r="GP56" s="15">
        <v>47</v>
      </c>
      <c r="GQ56" s="9">
        <v>0.91428571428571448</v>
      </c>
      <c r="GR56" s="9">
        <v>5.8127563298243595E-6</v>
      </c>
      <c r="GS56" s="9">
        <v>4.9738400000000002E-3</v>
      </c>
      <c r="GT56" s="9">
        <v>2.007155911218281E-4</v>
      </c>
      <c r="GU56" s="6">
        <v>4</v>
      </c>
      <c r="GV56" s="6"/>
      <c r="GW56" s="6"/>
      <c r="GX56" s="15">
        <v>47</v>
      </c>
      <c r="GY56" s="9">
        <v>0.91428571428571448</v>
      </c>
      <c r="GZ56" s="9">
        <v>7.7829416713207584E-6</v>
      </c>
      <c r="HA56" s="9">
        <v>4.8287099999999999E-3</v>
      </c>
      <c r="HB56" s="9">
        <v>2.6794784797742644E-4</v>
      </c>
      <c r="HC56" s="6">
        <v>4</v>
      </c>
      <c r="HD56" s="6"/>
      <c r="HE56" s="6"/>
      <c r="HF56" s="15">
        <v>47</v>
      </c>
      <c r="HG56" s="9">
        <v>0.91428571428571448</v>
      </c>
      <c r="HH56" s="9">
        <v>9.0328425029836115E-6</v>
      </c>
      <c r="HI56" s="9">
        <v>4.8249699999999996E-3</v>
      </c>
      <c r="HJ56" s="9">
        <v>3.0213586564026816E-4</v>
      </c>
      <c r="HK56" s="6">
        <v>4</v>
      </c>
      <c r="HL56" s="6"/>
      <c r="HM56" s="6"/>
      <c r="HN56" s="15">
        <v>47</v>
      </c>
      <c r="HO56" s="9">
        <v>0.91428571428571448</v>
      </c>
      <c r="HP56" s="9">
        <v>5.848501829879015E-6</v>
      </c>
      <c r="HQ56" s="9">
        <v>4.7257599999999999E-3</v>
      </c>
      <c r="HR56" s="9">
        <v>1.9638087343203472E-4</v>
      </c>
      <c r="HS56" s="6">
        <v>4</v>
      </c>
      <c r="HT56" s="6"/>
      <c r="HU56" s="6"/>
      <c r="HV56" s="15">
        <v>47</v>
      </c>
      <c r="HW56" s="9">
        <v>0.91428571428571448</v>
      </c>
      <c r="HX56" s="9">
        <v>9.302499031633921E-6</v>
      </c>
      <c r="HY56" s="9">
        <v>4.6146099999999999E-3</v>
      </c>
      <c r="HZ56" s="9">
        <v>3.0871694809520239E-4</v>
      </c>
      <c r="IA56" s="6">
        <v>4</v>
      </c>
      <c r="IB56" s="6"/>
      <c r="IC56" s="6"/>
      <c r="ID56" s="15">
        <v>47</v>
      </c>
      <c r="IE56" s="9">
        <v>0.91428571428571448</v>
      </c>
      <c r="IF56" s="9">
        <v>3.9384389137918973E-6</v>
      </c>
      <c r="IG56" s="9">
        <v>4.63519E-3</v>
      </c>
      <c r="IH56" s="9">
        <v>1.2705359693127743E-4</v>
      </c>
      <c r="II56" s="6">
        <v>4</v>
      </c>
      <c r="IJ56" s="6"/>
      <c r="IK56" s="6"/>
      <c r="IL56" s="15">
        <v>47</v>
      </c>
      <c r="IM56" s="9">
        <v>0.91428571428571448</v>
      </c>
      <c r="IN56" s="9">
        <v>3.3554774195992083E-6</v>
      </c>
      <c r="IO56" s="9">
        <v>4.6052999999999997E-3</v>
      </c>
      <c r="IP56" s="9">
        <v>1.0817502175463798E-4</v>
      </c>
      <c r="IQ56" s="6">
        <v>4</v>
      </c>
    </row>
    <row r="57" spans="1:251">
      <c r="A57" s="6"/>
      <c r="B57" s="6"/>
      <c r="C57" s="15">
        <f t="shared" si="2"/>
        <v>48</v>
      </c>
      <c r="D57" s="9">
        <f t="shared" si="7"/>
        <v>0.94285714285714306</v>
      </c>
      <c r="E57" s="9" cm="1">
        <f t="array" ref="E57">VLOOKUP($B$15,'qx Malaria'!$B$32:$I$61,(H57),FALSE)/(1-'qx(1) cambodia'!D57*INDEX($A$8:$B$13,H57,2))</f>
        <v>8.6330938617605618E-5</v>
      </c>
      <c r="F57" s="9">
        <f>'Life Table'!D8860</f>
        <v>1.388708E-2</v>
      </c>
      <c r="G57" s="9">
        <f t="shared" si="6"/>
        <v>1.7665926663732966E-3</v>
      </c>
      <c r="H57" s="6">
        <f t="shared" si="8"/>
        <v>4</v>
      </c>
      <c r="I57" s="6"/>
      <c r="J57" s="6"/>
      <c r="L57" s="6"/>
      <c r="M57" s="6"/>
      <c r="N57" s="15">
        <v>48</v>
      </c>
      <c r="O57" s="9">
        <v>0.94285714285714306</v>
      </c>
      <c r="P57" s="9">
        <v>7.802598734832258E-5</v>
      </c>
      <c r="Q57" s="9">
        <v>1.0151550000000001E-2</v>
      </c>
      <c r="R57" s="9">
        <v>2.6459895949350934E-3</v>
      </c>
      <c r="S57" s="6">
        <v>4</v>
      </c>
      <c r="T57" s="6"/>
      <c r="U57" s="6"/>
      <c r="V57" s="15">
        <v>48</v>
      </c>
      <c r="W57" s="9">
        <v>0.94285714285714306</v>
      </c>
      <c r="X57" s="9">
        <v>5.9304629645031907E-5</v>
      </c>
      <c r="Y57" s="9">
        <v>9.8986200000000003E-3</v>
      </c>
      <c r="Z57" s="9">
        <v>1.8648514322324467E-3</v>
      </c>
      <c r="AA57" s="6">
        <v>4</v>
      </c>
      <c r="AB57" s="6"/>
      <c r="AC57" s="6"/>
      <c r="AD57" s="15">
        <v>48</v>
      </c>
      <c r="AE57" s="9">
        <v>0.94285714285714306</v>
      </c>
      <c r="AF57" s="9">
        <v>5.4610537558998631E-5</v>
      </c>
      <c r="AG57" s="9">
        <v>9.7422299999999993E-3</v>
      </c>
      <c r="AH57" s="9">
        <v>1.8736573085794709E-3</v>
      </c>
      <c r="AI57" s="6">
        <v>4</v>
      </c>
      <c r="AJ57" s="6"/>
      <c r="AK57" s="6"/>
      <c r="AL57" s="15">
        <v>48</v>
      </c>
      <c r="AM57" s="9">
        <v>0.94285714285714306</v>
      </c>
      <c r="AN57" s="9">
        <v>6.4436284055236057E-5</v>
      </c>
      <c r="AO57" s="9">
        <v>9.6798400000000003E-3</v>
      </c>
      <c r="AP57" s="9">
        <v>2.4035268988081872E-3</v>
      </c>
      <c r="AQ57" s="6">
        <v>4</v>
      </c>
      <c r="AR57" s="6"/>
      <c r="AS57" s="6"/>
      <c r="AT57" s="15">
        <v>48</v>
      </c>
      <c r="AU57" s="9">
        <v>0.94285714285714306</v>
      </c>
      <c r="AV57" s="9">
        <v>5.4909146910640221E-5</v>
      </c>
      <c r="AW57" s="9">
        <v>9.6199600000000003E-3</v>
      </c>
      <c r="AX57" s="9">
        <v>1.9303934038672605E-3</v>
      </c>
      <c r="AY57" s="6">
        <v>4</v>
      </c>
      <c r="AZ57" s="6"/>
      <c r="BA57" s="6"/>
      <c r="BB57" s="15">
        <v>48</v>
      </c>
      <c r="BC57" s="9">
        <v>0.94285714285714306</v>
      </c>
      <c r="BD57" s="9">
        <v>4.478948670245409E-5</v>
      </c>
      <c r="BE57" s="9">
        <v>9.4177299999999992E-3</v>
      </c>
      <c r="BF57" s="9">
        <v>1.2826613869600153E-3</v>
      </c>
      <c r="BG57" s="6">
        <v>4</v>
      </c>
      <c r="BH57" s="6"/>
      <c r="BI57" s="6"/>
      <c r="BJ57" s="15">
        <v>48</v>
      </c>
      <c r="BK57" s="9">
        <v>0.94285714285714306</v>
      </c>
      <c r="BL57" s="9">
        <v>4.2529986483865392E-5</v>
      </c>
      <c r="BM57" s="9">
        <v>9.3584600000000007E-3</v>
      </c>
      <c r="BN57" s="9">
        <v>1.216042884727695E-3</v>
      </c>
      <c r="BO57" s="6">
        <v>4</v>
      </c>
      <c r="BP57" s="6"/>
      <c r="BQ57" s="6"/>
      <c r="BR57" s="15">
        <v>48</v>
      </c>
      <c r="BS57" s="9">
        <v>0.94285714285714306</v>
      </c>
      <c r="BT57" s="9">
        <v>4.9240478520696974E-5</v>
      </c>
      <c r="BU57" s="9">
        <v>9.1240599999999998E-3</v>
      </c>
      <c r="BV57" s="9">
        <v>1.4344914774596092E-3</v>
      </c>
      <c r="BW57" s="6">
        <v>4</v>
      </c>
      <c r="BX57" s="6"/>
      <c r="BY57" s="6"/>
      <c r="BZ57" s="15">
        <v>48</v>
      </c>
      <c r="CA57" s="9">
        <v>0.94285714285714306</v>
      </c>
      <c r="CB57" s="9">
        <v>3.7754092777065691E-5</v>
      </c>
      <c r="CC57" s="9">
        <v>9.0269500000000006E-3</v>
      </c>
      <c r="CD57" s="9">
        <v>1.2165364327301365E-3</v>
      </c>
      <c r="CE57" s="6">
        <v>4</v>
      </c>
      <c r="CF57" s="6"/>
      <c r="CG57" s="6"/>
      <c r="CH57" s="15">
        <v>48</v>
      </c>
      <c r="CI57" s="9">
        <v>0.94285714285714306</v>
      </c>
      <c r="CJ57" s="9">
        <v>3.8672445510094919E-5</v>
      </c>
      <c r="CK57" s="9">
        <v>8.7750699999999994E-3</v>
      </c>
      <c r="CL57" s="9">
        <v>1.3261936608683952E-3</v>
      </c>
      <c r="CM57" s="6">
        <v>4</v>
      </c>
      <c r="CN57" s="6"/>
      <c r="CO57" s="6"/>
      <c r="CP57" s="15">
        <v>48</v>
      </c>
      <c r="CQ57" s="9">
        <v>0.94285714285714306</v>
      </c>
      <c r="CR57" s="9">
        <v>8.6330938617605618E-5</v>
      </c>
      <c r="CS57" s="9">
        <v>8.4649600000000005E-3</v>
      </c>
      <c r="CT57" s="9">
        <v>2.8981606156838636E-3</v>
      </c>
      <c r="CU57" s="6">
        <v>4</v>
      </c>
      <c r="CV57" s="6"/>
      <c r="CW57" s="6"/>
      <c r="CX57" s="15">
        <v>48</v>
      </c>
      <c r="CY57" s="9">
        <v>0.94285714285714306</v>
      </c>
      <c r="CZ57" s="9">
        <v>5.2843923912216171E-5</v>
      </c>
      <c r="DA57" s="9">
        <v>8.0527299999999993E-3</v>
      </c>
      <c r="DB57" s="9">
        <v>1.8892043610264674E-3</v>
      </c>
      <c r="DC57" s="6">
        <v>4</v>
      </c>
      <c r="DD57" s="6"/>
      <c r="DE57" s="6"/>
      <c r="DF57" s="15">
        <v>48</v>
      </c>
      <c r="DG57" s="9">
        <v>0.94285714285714306</v>
      </c>
      <c r="DH57" s="9">
        <v>5.2312437289548088E-5</v>
      </c>
      <c r="DI57" s="9">
        <v>7.7000799999999998E-3</v>
      </c>
      <c r="DJ57" s="9">
        <v>1.8474239588151574E-3</v>
      </c>
      <c r="DK57" s="6">
        <v>4</v>
      </c>
      <c r="DL57" s="6"/>
      <c r="DM57" s="6"/>
      <c r="DN57" s="15">
        <v>48</v>
      </c>
      <c r="DO57" s="9">
        <v>0.94285714285714306</v>
      </c>
      <c r="DP57" s="9">
        <v>7.1255579557298401E-5</v>
      </c>
      <c r="DQ57" s="9">
        <v>7.3006E-3</v>
      </c>
      <c r="DR57" s="9">
        <v>2.3760823498336129E-3</v>
      </c>
      <c r="DS57" s="6">
        <v>4</v>
      </c>
      <c r="DT57" s="6"/>
      <c r="DU57" s="6"/>
      <c r="DV57" s="15">
        <v>48</v>
      </c>
      <c r="DW57" s="9">
        <v>0.94285714285714306</v>
      </c>
      <c r="DX57" s="9">
        <v>5.6928161486927598E-5</v>
      </c>
      <c r="DY57" s="9">
        <v>7.0026799999999998E-3</v>
      </c>
      <c r="DZ57" s="9">
        <v>1.9126255387005332E-3</v>
      </c>
      <c r="EA57" s="6">
        <v>4</v>
      </c>
      <c r="EB57" s="6"/>
      <c r="EC57" s="6"/>
      <c r="ED57" s="15">
        <v>48</v>
      </c>
      <c r="EE57" s="9">
        <v>0.94285714285714306</v>
      </c>
      <c r="EF57" s="9">
        <v>3.6695521933001647E-5</v>
      </c>
      <c r="EG57" s="9">
        <v>6.8312299999999998E-3</v>
      </c>
      <c r="EH57" s="9">
        <v>1.2258463576529592E-3</v>
      </c>
      <c r="EI57" s="6">
        <v>4</v>
      </c>
      <c r="EJ57" s="6"/>
      <c r="EK57" s="6"/>
      <c r="EL57" s="15">
        <v>48</v>
      </c>
      <c r="EM57" s="9">
        <v>0.94285714285714306</v>
      </c>
      <c r="EN57" s="9">
        <v>6.2251956395156319E-5</v>
      </c>
      <c r="EO57" s="9">
        <v>6.6104900000000001E-3</v>
      </c>
      <c r="EP57" s="9">
        <v>2.11013777519207E-3</v>
      </c>
      <c r="EQ57" s="6">
        <v>4</v>
      </c>
      <c r="ER57" s="6"/>
      <c r="ES57" s="6"/>
      <c r="ET57" s="15">
        <v>48</v>
      </c>
      <c r="EU57" s="9">
        <v>0.94285714285714306</v>
      </c>
      <c r="EV57" s="9">
        <v>3.2778894251518549E-5</v>
      </c>
      <c r="EW57" s="9">
        <v>6.4168899999999997E-3</v>
      </c>
      <c r="EX57" s="9">
        <v>1.087382690874698E-3</v>
      </c>
      <c r="EY57" s="6">
        <v>4</v>
      </c>
      <c r="EZ57" s="6"/>
      <c r="FA57" s="6"/>
      <c r="FB57" s="15">
        <v>48</v>
      </c>
      <c r="FC57" s="9">
        <v>0.94285714285714306</v>
      </c>
      <c r="FD57" s="9">
        <v>3.602955529903196E-5</v>
      </c>
      <c r="FE57" s="9">
        <v>6.1890399999999998E-3</v>
      </c>
      <c r="FF57" s="9">
        <v>1.204643846787021E-3</v>
      </c>
      <c r="FG57" s="6">
        <v>4</v>
      </c>
      <c r="FH57" s="6"/>
      <c r="FI57" s="6"/>
      <c r="FJ57" s="15">
        <v>48</v>
      </c>
      <c r="FK57" s="9">
        <v>0.94285714285714306</v>
      </c>
      <c r="FL57" s="9">
        <v>4.3767705870447823E-5</v>
      </c>
      <c r="FM57" s="9">
        <v>5.8393000000000004E-3</v>
      </c>
      <c r="FN57" s="9">
        <v>1.4835200019599371E-3</v>
      </c>
      <c r="FO57" s="6">
        <v>4</v>
      </c>
      <c r="FP57" s="6"/>
      <c r="FQ57" s="6"/>
      <c r="FR57" s="15">
        <v>48</v>
      </c>
      <c r="FS57" s="9">
        <v>0.94285714285714306</v>
      </c>
      <c r="FT57" s="9">
        <v>2.4027893796280724E-5</v>
      </c>
      <c r="FU57" s="9">
        <v>5.8371400000000002E-3</v>
      </c>
      <c r="FV57" s="9">
        <v>7.8637661423140509E-4</v>
      </c>
      <c r="FW57" s="6">
        <v>4</v>
      </c>
      <c r="FX57" s="6"/>
      <c r="FY57" s="6"/>
      <c r="FZ57" s="15">
        <v>48</v>
      </c>
      <c r="GA57" s="9">
        <v>0.94285714285714306</v>
      </c>
      <c r="GB57" s="9">
        <v>2.2891356744187059E-5</v>
      </c>
      <c r="GC57" s="9">
        <v>5.5984099999999998E-3</v>
      </c>
      <c r="GD57" s="9">
        <v>7.5615347088292388E-4</v>
      </c>
      <c r="GE57" s="6">
        <v>4</v>
      </c>
      <c r="GF57" s="6"/>
      <c r="GG57" s="6"/>
      <c r="GH57" s="15">
        <v>48</v>
      </c>
      <c r="GI57" s="9">
        <v>0.94285714285714306</v>
      </c>
      <c r="GJ57" s="9">
        <v>1.0316017931690877E-5</v>
      </c>
      <c r="GK57" s="9">
        <v>5.4521200000000004E-3</v>
      </c>
      <c r="GL57" s="9">
        <v>3.3381859138463939E-4</v>
      </c>
      <c r="GM57" s="6">
        <v>4</v>
      </c>
      <c r="GN57" s="6"/>
      <c r="GO57" s="6"/>
      <c r="GP57" s="15">
        <v>48</v>
      </c>
      <c r="GQ57" s="9">
        <v>0.94285714285714306</v>
      </c>
      <c r="GR57" s="9">
        <v>5.8467913798313982E-6</v>
      </c>
      <c r="GS57" s="9">
        <v>5.3510299999999997E-3</v>
      </c>
      <c r="GT57" s="9">
        <v>1.8765969833448062E-4</v>
      </c>
      <c r="GU57" s="6">
        <v>4</v>
      </c>
      <c r="GV57" s="6"/>
      <c r="GW57" s="6"/>
      <c r="GX57" s="15">
        <v>48</v>
      </c>
      <c r="GY57" s="9">
        <v>0.94285714285714306</v>
      </c>
      <c r="GZ57" s="9">
        <v>7.8267798533319334E-6</v>
      </c>
      <c r="HA57" s="9">
        <v>5.2029600000000004E-3</v>
      </c>
      <c r="HB57" s="9">
        <v>2.5007498567608852E-4</v>
      </c>
      <c r="HC57" s="6">
        <v>4</v>
      </c>
      <c r="HD57" s="6"/>
      <c r="HE57" s="6"/>
      <c r="HF57" s="15">
        <v>48</v>
      </c>
      <c r="HG57" s="9">
        <v>0.94285714285714306</v>
      </c>
      <c r="HH57" s="9">
        <v>9.0819692669845366E-6</v>
      </c>
      <c r="HI57" s="9">
        <v>5.2001900000000004E-3</v>
      </c>
      <c r="HJ57" s="9">
        <v>2.818598897607806E-4</v>
      </c>
      <c r="HK57" s="6">
        <v>4</v>
      </c>
      <c r="HL57" s="6"/>
      <c r="HM57" s="6"/>
      <c r="HN57" s="15">
        <v>48</v>
      </c>
      <c r="HO57" s="9">
        <v>0.94285714285714306</v>
      </c>
      <c r="HP57" s="9">
        <v>5.8796825888524469E-6</v>
      </c>
      <c r="HQ57" s="9">
        <v>5.0985099999999997E-3</v>
      </c>
      <c r="HR57" s="9">
        <v>1.8299398944917914E-4</v>
      </c>
      <c r="HS57" s="6">
        <v>4</v>
      </c>
      <c r="HT57" s="6"/>
      <c r="HU57" s="6"/>
      <c r="HV57" s="15">
        <v>48</v>
      </c>
      <c r="HW57" s="9">
        <v>0.94285714285714306</v>
      </c>
      <c r="HX57" s="9">
        <v>9.3500711355391878E-6</v>
      </c>
      <c r="HY57" s="9">
        <v>4.9861799999999998E-3</v>
      </c>
      <c r="HZ57" s="9">
        <v>2.8717247042869869E-4</v>
      </c>
      <c r="IA57" s="6">
        <v>4</v>
      </c>
      <c r="IB57" s="6"/>
      <c r="IC57" s="6"/>
      <c r="ID57" s="15">
        <v>48</v>
      </c>
      <c r="IE57" s="9">
        <v>0.94285714285714306</v>
      </c>
      <c r="IF57" s="9">
        <v>3.9580267411749635E-6</v>
      </c>
      <c r="IG57" s="9">
        <v>5.0083699999999998E-3</v>
      </c>
      <c r="IH57" s="9">
        <v>1.1817148966039158E-4</v>
      </c>
      <c r="II57" s="6">
        <v>4</v>
      </c>
      <c r="IJ57" s="6"/>
      <c r="IK57" s="6"/>
      <c r="IL57" s="15">
        <v>48</v>
      </c>
      <c r="IM57" s="9">
        <v>0.94285714285714306</v>
      </c>
      <c r="IN57" s="9">
        <v>3.3720278781851175E-6</v>
      </c>
      <c r="IO57" s="9">
        <v>4.9780600000000003E-3</v>
      </c>
      <c r="IP57" s="9">
        <v>1.0056841990216166E-4</v>
      </c>
      <c r="IQ57" s="6">
        <v>4</v>
      </c>
    </row>
    <row r="58" spans="1:251">
      <c r="A58" s="6"/>
      <c r="B58" s="6"/>
      <c r="C58" s="15">
        <f t="shared" si="2"/>
        <v>49</v>
      </c>
      <c r="D58" s="9">
        <f t="shared" si="7"/>
        <v>0.97142857142857164</v>
      </c>
      <c r="E58" s="9" cm="1">
        <f t="array" ref="E58">VLOOKUP($B$15,'qx Malaria'!$B$32:$I$61,(H58),FALSE)/(1-'qx(1) cambodia'!D58*INDEX($A$8:$B$13,H58,2))</f>
        <v>8.7299154664747513E-5</v>
      </c>
      <c r="F58" s="9">
        <f>'Life Table'!D8861</f>
        <v>1.453372E-2</v>
      </c>
      <c r="G58" s="9">
        <f t="shared" si="6"/>
        <v>1.7069238523487258E-3</v>
      </c>
      <c r="H58" s="6">
        <f t="shared" si="8"/>
        <v>4</v>
      </c>
      <c r="I58" s="6"/>
      <c r="J58" s="6"/>
      <c r="L58" s="6"/>
      <c r="M58" s="6"/>
      <c r="N58" s="15">
        <v>49</v>
      </c>
      <c r="O58" s="9">
        <v>0.97142857142857164</v>
      </c>
      <c r="P58" s="9">
        <v>7.9179047876627855E-5</v>
      </c>
      <c r="Q58" s="9">
        <v>1.072887E-2</v>
      </c>
      <c r="R58" s="9">
        <v>2.5406071098271333E-3</v>
      </c>
      <c r="S58" s="6">
        <v>4</v>
      </c>
      <c r="T58" s="6"/>
      <c r="U58" s="6"/>
      <c r="V58" s="15">
        <v>49</v>
      </c>
      <c r="W58" s="9">
        <v>0.97142857142857164</v>
      </c>
      <c r="X58" s="9">
        <v>6.0060638298997531E-5</v>
      </c>
      <c r="Y58" s="9">
        <v>1.0479540000000001E-2</v>
      </c>
      <c r="Z58" s="9">
        <v>1.7839308518843647E-3</v>
      </c>
      <c r="AA58" s="6">
        <v>4</v>
      </c>
      <c r="AB58" s="6"/>
      <c r="AC58" s="6"/>
      <c r="AD58" s="15">
        <v>49</v>
      </c>
      <c r="AE58" s="9">
        <v>0.97142857142857164</v>
      </c>
      <c r="AF58" s="9">
        <v>5.5382834063432672E-5</v>
      </c>
      <c r="AG58" s="9">
        <v>1.032222E-2</v>
      </c>
      <c r="AH58" s="9">
        <v>1.7933875607816223E-3</v>
      </c>
      <c r="AI58" s="6">
        <v>4</v>
      </c>
      <c r="AJ58" s="6"/>
      <c r="AK58" s="6"/>
      <c r="AL58" s="15">
        <v>49</v>
      </c>
      <c r="AM58" s="9">
        <v>0.97142857142857164</v>
      </c>
      <c r="AN58" s="9">
        <v>6.5460135844309217E-5</v>
      </c>
      <c r="AO58" s="9">
        <v>1.025966E-2</v>
      </c>
      <c r="AP58" s="9">
        <v>2.3037248756174302E-3</v>
      </c>
      <c r="AQ58" s="6">
        <v>4</v>
      </c>
      <c r="AR58" s="6"/>
      <c r="AS58" s="6"/>
      <c r="AT58" s="15">
        <v>49</v>
      </c>
      <c r="AU58" s="9">
        <v>0.97142857142857164</v>
      </c>
      <c r="AV58" s="9">
        <v>5.5699333109176314E-5</v>
      </c>
      <c r="AW58" s="9">
        <v>1.0202040000000001E-2</v>
      </c>
      <c r="AX58" s="9">
        <v>1.8464492188677917E-3</v>
      </c>
      <c r="AY58" s="6">
        <v>4</v>
      </c>
      <c r="AZ58" s="6"/>
      <c r="BA58" s="6"/>
      <c r="BB58" s="15">
        <v>49</v>
      </c>
      <c r="BC58" s="9">
        <v>0.97142857142857164</v>
      </c>
      <c r="BD58" s="9">
        <v>4.5257147452867296E-5</v>
      </c>
      <c r="BE58" s="9">
        <v>9.9959300000000001E-3</v>
      </c>
      <c r="BF58" s="9">
        <v>1.2210856902593336E-3</v>
      </c>
      <c r="BG58" s="6">
        <v>4</v>
      </c>
      <c r="BH58" s="6"/>
      <c r="BI58" s="6"/>
      <c r="BJ58" s="15">
        <v>49</v>
      </c>
      <c r="BK58" s="9">
        <v>0.97142857142857164</v>
      </c>
      <c r="BL58" s="9">
        <v>4.2969342751200016E-5</v>
      </c>
      <c r="BM58" s="9">
        <v>9.9378299999999999E-3</v>
      </c>
      <c r="BN58" s="9">
        <v>1.1569782167855215E-3</v>
      </c>
      <c r="BO58" s="6">
        <v>4</v>
      </c>
      <c r="BP58" s="6"/>
      <c r="BQ58" s="6"/>
      <c r="BR58" s="15">
        <v>49</v>
      </c>
      <c r="BS58" s="9">
        <v>0.97142857142857164</v>
      </c>
      <c r="BT58" s="9">
        <v>4.9744602855972272E-5</v>
      </c>
      <c r="BU58" s="9">
        <v>9.6952600000000007E-3</v>
      </c>
      <c r="BV58" s="9">
        <v>1.3637989381318943E-3</v>
      </c>
      <c r="BW58" s="6">
        <v>4</v>
      </c>
      <c r="BX58" s="6"/>
      <c r="BY58" s="6"/>
      <c r="BZ58" s="15">
        <v>49</v>
      </c>
      <c r="CA58" s="9">
        <v>0.97142857142857164</v>
      </c>
      <c r="CB58" s="9">
        <v>3.8191426970989781E-5</v>
      </c>
      <c r="CC58" s="9">
        <v>9.5901200000000006E-3</v>
      </c>
      <c r="CD58" s="9">
        <v>1.1583610926559039E-3</v>
      </c>
      <c r="CE58" s="6">
        <v>4</v>
      </c>
      <c r="CF58" s="6"/>
      <c r="CG58" s="6"/>
      <c r="CH58" s="15">
        <v>49</v>
      </c>
      <c r="CI58" s="9">
        <v>0.97142857142857164</v>
      </c>
      <c r="CJ58" s="9">
        <v>3.9142291988581892E-5</v>
      </c>
      <c r="CK58" s="9">
        <v>9.3305200000000001E-3</v>
      </c>
      <c r="CL58" s="9">
        <v>1.2623980215728666E-3</v>
      </c>
      <c r="CM58" s="6">
        <v>4</v>
      </c>
      <c r="CN58" s="6"/>
      <c r="CO58" s="6"/>
      <c r="CP58" s="15">
        <v>49</v>
      </c>
      <c r="CQ58" s="9">
        <v>0.97142857142857164</v>
      </c>
      <c r="CR58" s="9">
        <v>8.7299154664747513E-5</v>
      </c>
      <c r="CS58" s="9">
        <v>9.0124599999999999E-3</v>
      </c>
      <c r="CT58" s="9">
        <v>2.7526283979465898E-3</v>
      </c>
      <c r="CU58" s="6">
        <v>4</v>
      </c>
      <c r="CV58" s="6"/>
      <c r="CW58" s="6"/>
      <c r="CX58" s="15">
        <v>49</v>
      </c>
      <c r="CY58" s="9">
        <v>0.97142857142857164</v>
      </c>
      <c r="CZ58" s="9">
        <v>5.3447343533590353E-5</v>
      </c>
      <c r="DA58" s="9">
        <v>8.5902700000000005E-3</v>
      </c>
      <c r="DB58" s="9">
        <v>1.7912092733497666E-3</v>
      </c>
      <c r="DC58" s="6">
        <v>4</v>
      </c>
      <c r="DD58" s="6"/>
      <c r="DE58" s="6"/>
      <c r="DF58" s="15">
        <v>49</v>
      </c>
      <c r="DG58" s="9">
        <v>0.97142857142857164</v>
      </c>
      <c r="DH58" s="9">
        <v>5.2864782526332402E-5</v>
      </c>
      <c r="DI58" s="9">
        <v>8.2285899999999992E-3</v>
      </c>
      <c r="DJ58" s="9">
        <v>1.7470200148707986E-3</v>
      </c>
      <c r="DK58" s="6">
        <v>4</v>
      </c>
      <c r="DL58" s="6"/>
      <c r="DM58" s="6"/>
      <c r="DN58" s="15">
        <v>49</v>
      </c>
      <c r="DO58" s="9">
        <v>0.97142857142857164</v>
      </c>
      <c r="DP58" s="9">
        <v>7.1904717565070427E-5</v>
      </c>
      <c r="DQ58" s="9">
        <v>7.8179500000000006E-3</v>
      </c>
      <c r="DR58" s="9">
        <v>2.2390596405687251E-3</v>
      </c>
      <c r="DS58" s="6">
        <v>4</v>
      </c>
      <c r="DT58" s="6"/>
      <c r="DU58" s="6"/>
      <c r="DV58" s="15">
        <v>49</v>
      </c>
      <c r="DW58" s="9">
        <v>0.97142857142857164</v>
      </c>
      <c r="DX58" s="9">
        <v>5.7424202324337634E-5</v>
      </c>
      <c r="DY58" s="9">
        <v>7.5163499999999998E-3</v>
      </c>
      <c r="DZ58" s="9">
        <v>1.797442678301762E-3</v>
      </c>
      <c r="EA58" s="6">
        <v>4</v>
      </c>
      <c r="EB58" s="6"/>
      <c r="EC58" s="6"/>
      <c r="ED58" s="15">
        <v>49</v>
      </c>
      <c r="EE58" s="9">
        <v>0.97142857142857164</v>
      </c>
      <c r="EF58" s="9">
        <v>3.7002926624445844E-5</v>
      </c>
      <c r="EG58" s="9">
        <v>7.34309E-3</v>
      </c>
      <c r="EH58" s="9">
        <v>1.1499503849501586E-3</v>
      </c>
      <c r="EI58" s="6">
        <v>4</v>
      </c>
      <c r="EJ58" s="6"/>
      <c r="EK58" s="6"/>
      <c r="EL58" s="15">
        <v>49</v>
      </c>
      <c r="EM58" s="9">
        <v>0.97142857142857164</v>
      </c>
      <c r="EN58" s="9">
        <v>6.2761389872227822E-5</v>
      </c>
      <c r="EO58" s="9">
        <v>7.1195800000000004E-3</v>
      </c>
      <c r="EP58" s="9">
        <v>1.9752844208092476E-3</v>
      </c>
      <c r="EQ58" s="6">
        <v>4</v>
      </c>
      <c r="ER58" s="6"/>
      <c r="ES58" s="6"/>
      <c r="ET58" s="15">
        <v>49</v>
      </c>
      <c r="EU58" s="9">
        <v>0.97142857142857164</v>
      </c>
      <c r="EV58" s="9">
        <v>3.3030227088808519E-5</v>
      </c>
      <c r="EW58" s="9">
        <v>6.9227899999999998E-3</v>
      </c>
      <c r="EX58" s="9">
        <v>1.0156477548549502E-3</v>
      </c>
      <c r="EY58" s="6">
        <v>4</v>
      </c>
      <c r="EZ58" s="6"/>
      <c r="FA58" s="6"/>
      <c r="FB58" s="15">
        <v>49</v>
      </c>
      <c r="FC58" s="9">
        <v>0.97142857142857164</v>
      </c>
      <c r="FD58" s="9">
        <v>3.6296165437049252E-5</v>
      </c>
      <c r="FE58" s="9">
        <v>6.6914399999999999E-3</v>
      </c>
      <c r="FF58" s="9">
        <v>1.1224427833379565E-3</v>
      </c>
      <c r="FG58" s="6">
        <v>4</v>
      </c>
      <c r="FH58" s="6"/>
      <c r="FI58" s="6"/>
      <c r="FJ58" s="15">
        <v>49</v>
      </c>
      <c r="FK58" s="9">
        <v>0.97142857142857164</v>
      </c>
      <c r="FL58" s="9">
        <v>4.4074127825311342E-5</v>
      </c>
      <c r="FM58" s="9">
        <v>6.3334799999999998E-3</v>
      </c>
      <c r="FN58" s="9">
        <v>1.3773418213994472E-3</v>
      </c>
      <c r="FO58" s="6">
        <v>4</v>
      </c>
      <c r="FP58" s="6"/>
      <c r="FQ58" s="6"/>
      <c r="FR58" s="15">
        <v>49</v>
      </c>
      <c r="FS58" s="9">
        <v>0.97142857142857164</v>
      </c>
      <c r="FT58" s="9">
        <v>2.4188926103962665E-5</v>
      </c>
      <c r="FU58" s="9">
        <v>6.3360300000000003E-3</v>
      </c>
      <c r="FV58" s="9">
        <v>7.2931367785735053E-4</v>
      </c>
      <c r="FW58" s="6">
        <v>4</v>
      </c>
      <c r="FX58" s="6"/>
      <c r="FY58" s="6"/>
      <c r="FZ58" s="15">
        <v>49</v>
      </c>
      <c r="GA58" s="9">
        <v>0.97142857142857164</v>
      </c>
      <c r="GB58" s="9">
        <v>2.3038793079179062E-5</v>
      </c>
      <c r="GC58" s="9">
        <v>6.0923699999999997E-3</v>
      </c>
      <c r="GD58" s="9">
        <v>6.9932100108663971E-4</v>
      </c>
      <c r="GE58" s="6">
        <v>4</v>
      </c>
      <c r="GF58" s="6"/>
      <c r="GG58" s="6"/>
      <c r="GH58" s="15">
        <v>49</v>
      </c>
      <c r="GI58" s="9">
        <v>0.97142857142857164</v>
      </c>
      <c r="GJ58" s="9">
        <v>1.037877396492831E-5</v>
      </c>
      <c r="GK58" s="9">
        <v>5.9443100000000004E-3</v>
      </c>
      <c r="GL58" s="9">
        <v>3.080409410427332E-4</v>
      </c>
      <c r="GM58" s="6">
        <v>4</v>
      </c>
      <c r="GN58" s="6"/>
      <c r="GO58" s="6"/>
      <c r="GP58" s="15">
        <v>49</v>
      </c>
      <c r="GQ58" s="9">
        <v>0.97142857142857164</v>
      </c>
      <c r="GR58" s="9">
        <v>5.8812273436644858E-6</v>
      </c>
      <c r="GS58" s="9">
        <v>5.8400500000000003E-3</v>
      </c>
      <c r="GT58" s="9">
        <v>1.7295861703569722E-4</v>
      </c>
      <c r="GU58" s="6">
        <v>4</v>
      </c>
      <c r="GV58" s="6"/>
      <c r="GW58" s="6"/>
      <c r="GX58" s="15">
        <v>49</v>
      </c>
      <c r="GY58" s="9">
        <v>0.97142857142857164</v>
      </c>
      <c r="GZ58" s="9">
        <v>7.8711146784503361E-6</v>
      </c>
      <c r="HA58" s="9">
        <v>5.6885700000000004E-3</v>
      </c>
      <c r="HB58" s="9">
        <v>2.3002273054337203E-4</v>
      </c>
      <c r="HC58" s="6">
        <v>4</v>
      </c>
      <c r="HD58" s="6"/>
      <c r="HE58" s="6"/>
      <c r="HF58" s="15">
        <v>49</v>
      </c>
      <c r="HG58" s="9">
        <v>0.97142857142857164</v>
      </c>
      <c r="HH58" s="9">
        <v>9.1316333229059385E-6</v>
      </c>
      <c r="HI58" s="9">
        <v>5.6868700000000001E-3</v>
      </c>
      <c r="HJ58" s="9">
        <v>2.5914785907614322E-4</v>
      </c>
      <c r="HK58" s="6">
        <v>4</v>
      </c>
      <c r="HL58" s="6"/>
      <c r="HM58" s="6"/>
      <c r="HN58" s="15">
        <v>49</v>
      </c>
      <c r="HO58" s="9">
        <v>0.97142857142857164</v>
      </c>
      <c r="HP58" s="9">
        <v>5.9111976046833943E-6</v>
      </c>
      <c r="HQ58" s="9">
        <v>5.5814200000000001E-3</v>
      </c>
      <c r="HR58" s="9">
        <v>1.6805714929765279E-4</v>
      </c>
      <c r="HS58" s="6">
        <v>4</v>
      </c>
      <c r="HT58" s="6"/>
      <c r="HU58" s="6"/>
      <c r="HV58" s="15">
        <v>49</v>
      </c>
      <c r="HW58" s="9">
        <v>0.97142857142857164</v>
      </c>
      <c r="HX58" s="9">
        <v>9.3981322989665094E-6</v>
      </c>
      <c r="HY58" s="9">
        <v>5.4675499999999998E-3</v>
      </c>
      <c r="HZ58" s="9">
        <v>2.6323560592430027E-4</v>
      </c>
      <c r="IA58" s="6">
        <v>4</v>
      </c>
      <c r="IB58" s="6"/>
      <c r="IC58" s="6"/>
      <c r="ID58" s="15">
        <v>49</v>
      </c>
      <c r="IE58" s="9">
        <v>0.97142857142857164</v>
      </c>
      <c r="IF58" s="9">
        <v>3.9778103825724579E-6</v>
      </c>
      <c r="IG58" s="9">
        <v>5.4924199999999996E-3</v>
      </c>
      <c r="IH58" s="9">
        <v>1.0829557928732585E-4</v>
      </c>
      <c r="II58" s="6">
        <v>4</v>
      </c>
      <c r="IJ58" s="6"/>
      <c r="IK58" s="6"/>
      <c r="IL58" s="15">
        <v>49</v>
      </c>
      <c r="IM58" s="9">
        <v>0.97142857142857164</v>
      </c>
      <c r="IN58" s="9">
        <v>3.3887424120458693E-6</v>
      </c>
      <c r="IO58" s="9">
        <v>5.4622200000000003E-3</v>
      </c>
      <c r="IP58" s="9">
        <v>9.21085545567091E-5</v>
      </c>
      <c r="IQ58" s="6">
        <v>4</v>
      </c>
    </row>
    <row r="59" spans="1:251">
      <c r="A59" s="6"/>
      <c r="B59" s="6"/>
      <c r="C59" s="15">
        <f t="shared" si="2"/>
        <v>50</v>
      </c>
      <c r="D59" s="9">
        <v>0</v>
      </c>
      <c r="E59" s="9" cm="1">
        <f t="array" ref="E59">VLOOKUP($B$15,'qx Malaria'!$B$32:$I$61,(H59),FALSE)/(1-'qx(1) cambodia'!D59*INDEX($A$8:$B$13,H59,2))</f>
        <v>1.247E-4</v>
      </c>
      <c r="F59" s="9">
        <f>'Life Table'!D8862</f>
        <v>1.527976E-2</v>
      </c>
      <c r="G59" s="9">
        <f t="shared" ref="G59:G78" si="9">(E59*$B$12)/F59</f>
        <v>3.7097736028456462E-3</v>
      </c>
      <c r="H59" s="6">
        <f t="shared" si="8"/>
        <v>5</v>
      </c>
      <c r="I59" s="6"/>
      <c r="J59" s="6"/>
      <c r="L59" s="6"/>
      <c r="M59" s="6"/>
      <c r="N59" s="15">
        <v>50</v>
      </c>
      <c r="O59" s="9">
        <v>0</v>
      </c>
      <c r="P59" s="9">
        <v>9.5500000000000004E-5</v>
      </c>
      <c r="Q59" s="9">
        <v>1.140292E-2</v>
      </c>
      <c r="R59" s="9">
        <v>4.1399991448704924E-3</v>
      </c>
      <c r="S59" s="6">
        <v>5</v>
      </c>
      <c r="T59" s="6"/>
      <c r="U59" s="6"/>
      <c r="V59" s="15">
        <v>50</v>
      </c>
      <c r="W59" s="9">
        <v>0</v>
      </c>
      <c r="X59" s="9">
        <v>7.75E-5</v>
      </c>
      <c r="Y59" s="9">
        <v>1.115593E-2</v>
      </c>
      <c r="Z59" s="9">
        <v>3.2466304303989343E-3</v>
      </c>
      <c r="AA59" s="6">
        <v>5</v>
      </c>
      <c r="AB59" s="6"/>
      <c r="AC59" s="6"/>
      <c r="AD59" s="15">
        <v>50</v>
      </c>
      <c r="AE59" s="9">
        <v>0</v>
      </c>
      <c r="AF59" s="9">
        <v>6.9499999999999995E-5</v>
      </c>
      <c r="AG59" s="9">
        <v>1.0996229999999999E-2</v>
      </c>
      <c r="AH59" s="9">
        <v>3.1049332822470905E-3</v>
      </c>
      <c r="AI59" s="6">
        <v>5</v>
      </c>
      <c r="AJ59" s="6"/>
      <c r="AK59" s="6"/>
      <c r="AL59" s="15">
        <v>50</v>
      </c>
      <c r="AM59" s="9">
        <v>0</v>
      </c>
      <c r="AN59" s="9">
        <v>7.9300000000000003E-5</v>
      </c>
      <c r="AO59" s="9">
        <v>1.0933500000000001E-2</v>
      </c>
      <c r="AP59" s="9">
        <v>3.5139412921842967E-3</v>
      </c>
      <c r="AQ59" s="6">
        <v>5</v>
      </c>
      <c r="AR59" s="6"/>
      <c r="AS59" s="6"/>
      <c r="AT59" s="15">
        <v>50</v>
      </c>
      <c r="AU59" s="9">
        <v>0</v>
      </c>
      <c r="AV59" s="9">
        <v>7.0900000000000002E-5</v>
      </c>
      <c r="AW59" s="9">
        <v>1.0879430000000001E-2</v>
      </c>
      <c r="AX59" s="9">
        <v>3.0363943799591084E-3</v>
      </c>
      <c r="AY59" s="6">
        <v>5</v>
      </c>
      <c r="AZ59" s="6"/>
      <c r="BA59" s="6"/>
      <c r="BB59" s="15">
        <v>50</v>
      </c>
      <c r="BC59" s="9">
        <v>0</v>
      </c>
      <c r="BD59" s="9">
        <v>6.41E-5</v>
      </c>
      <c r="BE59" s="9">
        <v>1.0670280000000001E-2</v>
      </c>
      <c r="BF59" s="9">
        <v>2.6654061118278516E-3</v>
      </c>
      <c r="BG59" s="6">
        <v>5</v>
      </c>
      <c r="BH59" s="6"/>
      <c r="BI59" s="6"/>
      <c r="BJ59" s="15">
        <v>50</v>
      </c>
      <c r="BK59" s="9">
        <v>0</v>
      </c>
      <c r="BL59" s="9">
        <v>6.1100000000000008E-5</v>
      </c>
      <c r="BM59" s="9">
        <v>1.061162E-2</v>
      </c>
      <c r="BN59" s="9">
        <v>2.5517758435189926E-3</v>
      </c>
      <c r="BO59" s="6">
        <v>5</v>
      </c>
      <c r="BP59" s="6"/>
      <c r="BQ59" s="6"/>
      <c r="BR59" s="15">
        <v>50</v>
      </c>
      <c r="BS59" s="9">
        <v>0</v>
      </c>
      <c r="BT59" s="9">
        <v>7.1400000000000001E-5</v>
      </c>
      <c r="BU59" s="9">
        <v>1.036687E-2</v>
      </c>
      <c r="BV59" s="9">
        <v>3.03913507148134E-3</v>
      </c>
      <c r="BW59" s="6">
        <v>5</v>
      </c>
      <c r="BX59" s="6"/>
      <c r="BY59" s="6"/>
      <c r="BZ59" s="15">
        <v>50</v>
      </c>
      <c r="CA59" s="9">
        <v>0</v>
      </c>
      <c r="CB59" s="9">
        <v>5.3499999999999999E-5</v>
      </c>
      <c r="CC59" s="9">
        <v>1.0255449999999999E-2</v>
      </c>
      <c r="CD59" s="9">
        <v>2.3985940238061762E-3</v>
      </c>
      <c r="CE59" s="6">
        <v>5</v>
      </c>
      <c r="CF59" s="6"/>
      <c r="CG59" s="6"/>
      <c r="CH59" s="15">
        <v>50</v>
      </c>
      <c r="CI59" s="9">
        <v>0</v>
      </c>
      <c r="CJ59" s="9">
        <v>5.4199999999999996E-5</v>
      </c>
      <c r="CK59" s="9">
        <v>9.9833000000000005E-3</v>
      </c>
      <c r="CL59" s="9">
        <v>2.4682756961340651E-3</v>
      </c>
      <c r="CM59" s="6">
        <v>5</v>
      </c>
      <c r="CN59" s="6"/>
      <c r="CO59" s="6"/>
      <c r="CP59" s="15">
        <v>50</v>
      </c>
      <c r="CQ59" s="9">
        <v>0</v>
      </c>
      <c r="CR59" s="9">
        <v>1.247E-4</v>
      </c>
      <c r="CS59" s="9">
        <v>9.6559799999999998E-3</v>
      </c>
      <c r="CT59" s="9">
        <v>5.8703984790582408E-3</v>
      </c>
      <c r="CU59" s="6">
        <v>5</v>
      </c>
      <c r="CV59" s="6"/>
      <c r="CW59" s="6"/>
      <c r="CX59" s="15">
        <v>50</v>
      </c>
      <c r="CY59" s="9">
        <v>0</v>
      </c>
      <c r="CZ59" s="9">
        <v>7.6299999999999998E-5</v>
      </c>
      <c r="DA59" s="9">
        <v>9.2228999999999992E-3</v>
      </c>
      <c r="DB59" s="9">
        <v>3.7093293838514189E-3</v>
      </c>
      <c r="DC59" s="6">
        <v>5</v>
      </c>
      <c r="DD59" s="6"/>
      <c r="DE59" s="6"/>
      <c r="DF59" s="15">
        <v>50</v>
      </c>
      <c r="DG59" s="9">
        <v>0</v>
      </c>
      <c r="DH59" s="9">
        <v>7.6899999999999999E-5</v>
      </c>
      <c r="DI59" s="9">
        <v>8.8523200000000003E-3</v>
      </c>
      <c r="DJ59" s="9">
        <v>3.8824154557504905E-3</v>
      </c>
      <c r="DK59" s="6">
        <v>5</v>
      </c>
      <c r="DL59" s="6"/>
      <c r="DM59" s="6"/>
      <c r="DN59" s="15">
        <v>50</v>
      </c>
      <c r="DO59" s="9">
        <v>0</v>
      </c>
      <c r="DP59" s="9">
        <v>1.1009999999999999E-4</v>
      </c>
      <c r="DQ59" s="9">
        <v>8.4292700000000009E-3</v>
      </c>
      <c r="DR59" s="9">
        <v>5.5500359200085607E-3</v>
      </c>
      <c r="DS59" s="6">
        <v>5</v>
      </c>
      <c r="DT59" s="6"/>
      <c r="DU59" s="6"/>
      <c r="DV59" s="15">
        <v>50</v>
      </c>
      <c r="DW59" s="9">
        <v>0</v>
      </c>
      <c r="DX59" s="9">
        <v>8.8599999999999999E-5</v>
      </c>
      <c r="DY59" s="9">
        <v>8.1208200000000008E-3</v>
      </c>
      <c r="DZ59" s="9">
        <v>4.5676924628200262E-3</v>
      </c>
      <c r="EA59" s="6">
        <v>5</v>
      </c>
      <c r="EB59" s="6"/>
      <c r="EC59" s="6"/>
      <c r="ED59" s="15">
        <v>50</v>
      </c>
      <c r="EE59" s="9">
        <v>0</v>
      </c>
      <c r="EF59" s="9">
        <v>5.66E-5</v>
      </c>
      <c r="EG59" s="9">
        <v>7.9432800000000005E-3</v>
      </c>
      <c r="EH59" s="9">
        <v>2.9441126455621593E-3</v>
      </c>
      <c r="EI59" s="6">
        <v>5</v>
      </c>
      <c r="EJ59" s="6"/>
      <c r="EK59" s="6"/>
      <c r="EL59" s="15">
        <v>50</v>
      </c>
      <c r="EM59" s="9">
        <v>0</v>
      </c>
      <c r="EN59" s="9">
        <v>9.7600000000000001E-5</v>
      </c>
      <c r="EO59" s="9">
        <v>7.7167599999999996E-3</v>
      </c>
      <c r="EP59" s="9">
        <v>5.1914003788183973E-3</v>
      </c>
      <c r="EQ59" s="6">
        <v>5</v>
      </c>
      <c r="ER59" s="6"/>
      <c r="ES59" s="6"/>
      <c r="ET59" s="15">
        <v>50</v>
      </c>
      <c r="EU59" s="9">
        <v>0</v>
      </c>
      <c r="EV59" s="9">
        <v>5.1399999999999996E-5</v>
      </c>
      <c r="EW59" s="9">
        <v>7.5173499999999999E-3</v>
      </c>
      <c r="EX59" s="9">
        <v>2.7518630594693528E-3</v>
      </c>
      <c r="EY59" s="6">
        <v>5</v>
      </c>
      <c r="EZ59" s="6"/>
      <c r="FA59" s="6"/>
      <c r="FB59" s="15">
        <v>50</v>
      </c>
      <c r="FC59" s="9">
        <v>0</v>
      </c>
      <c r="FD59" s="9">
        <v>5.7699999999999993E-5</v>
      </c>
      <c r="FE59" s="9">
        <v>7.28205E-3</v>
      </c>
      <c r="FF59" s="9">
        <v>3.1544803158046562E-3</v>
      </c>
      <c r="FG59" s="6">
        <v>5</v>
      </c>
      <c r="FH59" s="6"/>
      <c r="FI59" s="6"/>
      <c r="FJ59" s="15">
        <v>50</v>
      </c>
      <c r="FK59" s="9">
        <v>0</v>
      </c>
      <c r="FL59" s="9">
        <v>7.1799999999999997E-5</v>
      </c>
      <c r="FM59" s="9">
        <v>6.9149099999999998E-3</v>
      </c>
      <c r="FN59" s="9">
        <v>4.0578588697310295E-3</v>
      </c>
      <c r="FO59" s="6">
        <v>5</v>
      </c>
      <c r="FP59" s="6"/>
      <c r="FQ59" s="6"/>
      <c r="FR59" s="15">
        <v>50</v>
      </c>
      <c r="FS59" s="9">
        <v>0</v>
      </c>
      <c r="FT59" s="9">
        <v>3.9400000000000002E-5</v>
      </c>
      <c r="FU59" s="9">
        <v>6.9222800000000003E-3</v>
      </c>
      <c r="FV59" s="9">
        <v>2.1978300716568745E-3</v>
      </c>
      <c r="FW59" s="6">
        <v>5</v>
      </c>
      <c r="FX59" s="6"/>
      <c r="FY59" s="6"/>
      <c r="FZ59" s="15">
        <v>50</v>
      </c>
      <c r="GA59" s="9">
        <v>0</v>
      </c>
      <c r="GB59" s="9">
        <v>3.79E-5</v>
      </c>
      <c r="GC59" s="9">
        <v>6.6745199999999998E-3</v>
      </c>
      <c r="GD59" s="9">
        <v>2.1740013579088133E-3</v>
      </c>
      <c r="GE59" s="6">
        <v>5</v>
      </c>
      <c r="GF59" s="6"/>
      <c r="GG59" s="6"/>
      <c r="GH59" s="15">
        <v>50</v>
      </c>
      <c r="GI59" s="9">
        <v>0</v>
      </c>
      <c r="GJ59" s="9">
        <v>1.7200000000000001E-5</v>
      </c>
      <c r="GK59" s="9">
        <v>6.5263999999999999E-3</v>
      </c>
      <c r="GL59" s="9">
        <v>9.9101630433467351E-4</v>
      </c>
      <c r="GM59" s="6">
        <v>5</v>
      </c>
      <c r="GN59" s="6"/>
      <c r="GO59" s="6"/>
      <c r="GP59" s="15">
        <v>50</v>
      </c>
      <c r="GQ59" s="9">
        <v>0</v>
      </c>
      <c r="GR59" s="9">
        <v>9.7000000000000003E-6</v>
      </c>
      <c r="GS59" s="9">
        <v>6.4194100000000004E-3</v>
      </c>
      <c r="GT59" s="9">
        <v>5.6630304925134876E-4</v>
      </c>
      <c r="GU59" s="6">
        <v>5</v>
      </c>
      <c r="GV59" s="6"/>
      <c r="GW59" s="6"/>
      <c r="GX59" s="15">
        <v>50</v>
      </c>
      <c r="GY59" s="9">
        <v>0</v>
      </c>
      <c r="GZ59" s="9">
        <v>1.3300000000000001E-5</v>
      </c>
      <c r="HA59" s="9">
        <v>6.2650700000000002E-3</v>
      </c>
      <c r="HB59" s="9">
        <v>7.8598370597032655E-4</v>
      </c>
      <c r="HC59" s="6">
        <v>5</v>
      </c>
      <c r="HD59" s="6"/>
      <c r="HE59" s="6"/>
      <c r="HF59" s="15">
        <v>50</v>
      </c>
      <c r="HG59" s="9">
        <v>0</v>
      </c>
      <c r="HH59" s="9">
        <v>1.5700000000000002E-5</v>
      </c>
      <c r="HI59" s="9">
        <v>6.2640999999999999E-3</v>
      </c>
      <c r="HJ59" s="9">
        <v>9.1901767294406999E-4</v>
      </c>
      <c r="HK59" s="6">
        <v>5</v>
      </c>
      <c r="HL59" s="6"/>
      <c r="HM59" s="6"/>
      <c r="HN59" s="15">
        <v>50</v>
      </c>
      <c r="HO59" s="9">
        <v>0</v>
      </c>
      <c r="HP59" s="9">
        <v>1.0500000000000001E-5</v>
      </c>
      <c r="HQ59" s="9">
        <v>6.1540099999999997E-3</v>
      </c>
      <c r="HR59" s="9">
        <v>6.2399558266113637E-4</v>
      </c>
      <c r="HS59" s="6">
        <v>5</v>
      </c>
      <c r="HT59" s="6"/>
      <c r="HU59" s="6"/>
      <c r="HV59" s="15">
        <v>50</v>
      </c>
      <c r="HW59" s="9">
        <v>0</v>
      </c>
      <c r="HX59" s="9">
        <v>1.7200000000000001E-5</v>
      </c>
      <c r="HY59" s="9">
        <v>6.0390299999999999E-3</v>
      </c>
      <c r="HZ59" s="9">
        <v>1.0280657798843855E-3</v>
      </c>
      <c r="IA59" s="6">
        <v>5</v>
      </c>
      <c r="IB59" s="6"/>
      <c r="IC59" s="6"/>
      <c r="ID59" s="15">
        <v>50</v>
      </c>
      <c r="IE59" s="9">
        <v>0</v>
      </c>
      <c r="IF59" s="9">
        <v>7.2999999999999996E-6</v>
      </c>
      <c r="IG59" s="9">
        <v>6.0658300000000004E-3</v>
      </c>
      <c r="IH59" s="9">
        <v>4.3064599613354512E-4</v>
      </c>
      <c r="II59" s="6">
        <v>5</v>
      </c>
      <c r="IJ59" s="6"/>
      <c r="IK59" s="6"/>
      <c r="IL59" s="15">
        <v>50</v>
      </c>
      <c r="IM59" s="9">
        <v>0</v>
      </c>
      <c r="IN59" s="9">
        <v>6.1999999999999999E-6</v>
      </c>
      <c r="IO59" s="9">
        <v>6.0370199999999997E-3</v>
      </c>
      <c r="IP59" s="9">
        <v>3.6626571071247726E-4</v>
      </c>
      <c r="IQ59" s="6">
        <v>5</v>
      </c>
    </row>
    <row r="60" spans="1:251">
      <c r="A60" s="6"/>
      <c r="B60" s="6"/>
      <c r="C60" s="15">
        <f t="shared" si="2"/>
        <v>51</v>
      </c>
      <c r="D60" s="9">
        <f>D59+0.05</f>
        <v>0.05</v>
      </c>
      <c r="E60" s="9" cm="1">
        <f t="array" ref="E60">VLOOKUP($B$15,'qx Malaria'!$B$32:$I$61,(H60),FALSE)/(1-'qx(1) cambodia'!D60*INDEX($A$8:$B$13,H60,2))</f>
        <v>1.276001377987443E-4</v>
      </c>
      <c r="F60" s="9">
        <f>'Life Table'!D8863</f>
        <v>1.61012E-2</v>
      </c>
      <c r="G60" s="9">
        <f t="shared" si="9"/>
        <v>3.6023871497084751E-3</v>
      </c>
      <c r="H60" s="6">
        <f t="shared" si="8"/>
        <v>5</v>
      </c>
      <c r="I60" s="6"/>
      <c r="J60" s="6"/>
      <c r="L60" s="6"/>
      <c r="M60" s="6"/>
      <c r="N60" s="15">
        <v>51</v>
      </c>
      <c r="O60" s="9">
        <v>0.05</v>
      </c>
      <c r="P60" s="9">
        <v>9.7920222837814591E-5</v>
      </c>
      <c r="Q60" s="9">
        <v>1.2135460000000001E-2</v>
      </c>
      <c r="R60" s="9">
        <v>3.9886791894408347E-3</v>
      </c>
      <c r="S60" s="6">
        <v>5</v>
      </c>
      <c r="T60" s="6"/>
      <c r="U60" s="6"/>
      <c r="V60" s="15">
        <v>51</v>
      </c>
      <c r="W60" s="9">
        <v>0.05</v>
      </c>
      <c r="X60" s="9">
        <v>7.9354288650729837E-5</v>
      </c>
      <c r="Y60" s="9">
        <v>1.1887689999999999E-2</v>
      </c>
      <c r="Z60" s="9">
        <v>3.1196786772364395E-3</v>
      </c>
      <c r="AA60" s="6">
        <v>5</v>
      </c>
      <c r="AB60" s="6"/>
      <c r="AC60" s="6"/>
      <c r="AD60" s="15">
        <v>51</v>
      </c>
      <c r="AE60" s="9">
        <v>0.05</v>
      </c>
      <c r="AF60" s="9">
        <v>7.1250116115503955E-5</v>
      </c>
      <c r="AG60" s="9">
        <v>1.172372E-2</v>
      </c>
      <c r="AH60" s="9">
        <v>2.9855986248459635E-3</v>
      </c>
      <c r="AI60" s="6">
        <v>5</v>
      </c>
      <c r="AJ60" s="6"/>
      <c r="AK60" s="6"/>
      <c r="AL60" s="15">
        <v>51</v>
      </c>
      <c r="AM60" s="9">
        <v>0.05</v>
      </c>
      <c r="AN60" s="9">
        <v>8.1268673515951393E-5</v>
      </c>
      <c r="AO60" s="9">
        <v>1.165884E-2</v>
      </c>
      <c r="AP60" s="9">
        <v>3.3771344592624713E-3</v>
      </c>
      <c r="AQ60" s="6">
        <v>5</v>
      </c>
      <c r="AR60" s="6"/>
      <c r="AS60" s="6"/>
      <c r="AT60" s="15">
        <v>51</v>
      </c>
      <c r="AU60" s="9">
        <v>0.05</v>
      </c>
      <c r="AV60" s="9">
        <v>7.2591108684104898E-5</v>
      </c>
      <c r="AW60" s="9">
        <v>1.160834E-2</v>
      </c>
      <c r="AX60" s="9">
        <v>2.9136098427594245E-3</v>
      </c>
      <c r="AY60" s="6">
        <v>5</v>
      </c>
      <c r="AZ60" s="6"/>
      <c r="BA60" s="6"/>
      <c r="BB60" s="15">
        <v>51</v>
      </c>
      <c r="BC60" s="9">
        <v>0.05</v>
      </c>
      <c r="BD60" s="9">
        <v>6.5554294384148084E-5</v>
      </c>
      <c r="BE60" s="9">
        <v>1.1396450000000001E-2</v>
      </c>
      <c r="BF60" s="9">
        <v>2.5521884168281991E-3</v>
      </c>
      <c r="BG60" s="6">
        <v>5</v>
      </c>
      <c r="BH60" s="6"/>
      <c r="BI60" s="6"/>
      <c r="BJ60" s="15">
        <v>51</v>
      </c>
      <c r="BK60" s="9">
        <v>0.05</v>
      </c>
      <c r="BL60" s="9">
        <v>6.2484605452252454E-5</v>
      </c>
      <c r="BM60" s="9">
        <v>1.1337659999999999E-2</v>
      </c>
      <c r="BN60" s="9">
        <v>2.4424889302597712E-3</v>
      </c>
      <c r="BO60" s="6">
        <v>5</v>
      </c>
      <c r="BP60" s="6"/>
      <c r="BQ60" s="6"/>
      <c r="BR60" s="15">
        <v>51</v>
      </c>
      <c r="BS60" s="9">
        <v>0.05</v>
      </c>
      <c r="BT60" s="9">
        <v>7.3010856639515949E-5</v>
      </c>
      <c r="BU60" s="9">
        <v>1.1088529999999999E-2</v>
      </c>
      <c r="BV60" s="9">
        <v>2.9054466904376687E-3</v>
      </c>
      <c r="BW60" s="6">
        <v>5</v>
      </c>
      <c r="BX60" s="6"/>
      <c r="BY60" s="6"/>
      <c r="BZ60" s="15">
        <v>51</v>
      </c>
      <c r="CA60" s="9">
        <v>0.05</v>
      </c>
      <c r="CB60" s="9">
        <v>5.4758873811294907E-5</v>
      </c>
      <c r="CC60" s="9">
        <v>1.097655E-2</v>
      </c>
      <c r="CD60" s="9">
        <v>2.2937513358840572E-3</v>
      </c>
      <c r="CE60" s="6">
        <v>5</v>
      </c>
      <c r="CF60" s="6"/>
      <c r="CG60" s="6"/>
      <c r="CH60" s="15">
        <v>51</v>
      </c>
      <c r="CI60" s="9">
        <v>0.05</v>
      </c>
      <c r="CJ60" s="9">
        <v>5.5460735944047464E-5</v>
      </c>
      <c r="CK60" s="9">
        <v>1.0692470000000001E-2</v>
      </c>
      <c r="CL60" s="9">
        <v>2.3581753216000896E-3</v>
      </c>
      <c r="CM60" s="6">
        <v>5</v>
      </c>
      <c r="CN60" s="6"/>
      <c r="CO60" s="6"/>
      <c r="CP60" s="15">
        <v>51</v>
      </c>
      <c r="CQ60" s="9">
        <v>0.05</v>
      </c>
      <c r="CR60" s="9">
        <v>1.276001377987443E-4</v>
      </c>
      <c r="CS60" s="9">
        <v>1.0350160000000001E-2</v>
      </c>
      <c r="CT60" s="9">
        <v>5.6040443794961713E-3</v>
      </c>
      <c r="CU60" s="6">
        <v>5</v>
      </c>
      <c r="CV60" s="6"/>
      <c r="CW60" s="6"/>
      <c r="CX60" s="15">
        <v>51</v>
      </c>
      <c r="CY60" s="9">
        <v>0.05</v>
      </c>
      <c r="CZ60" s="9">
        <v>7.8049765991536894E-5</v>
      </c>
      <c r="DA60" s="9">
        <v>9.9037099999999996E-3</v>
      </c>
      <c r="DB60" s="9">
        <v>3.5335565995710445E-3</v>
      </c>
      <c r="DC60" s="6">
        <v>5</v>
      </c>
      <c r="DD60" s="6"/>
      <c r="DE60" s="6"/>
      <c r="DF60" s="15">
        <v>51</v>
      </c>
      <c r="DG60" s="9">
        <v>0.05</v>
      </c>
      <c r="DH60" s="9">
        <v>7.8657696965449441E-5</v>
      </c>
      <c r="DI60" s="9">
        <v>9.5207999999999994E-3</v>
      </c>
      <c r="DJ60" s="9">
        <v>3.692330403851459E-3</v>
      </c>
      <c r="DK60" s="6">
        <v>5</v>
      </c>
      <c r="DL60" s="6"/>
      <c r="DM60" s="6"/>
      <c r="DN60" s="15">
        <v>51</v>
      </c>
      <c r="DO60" s="9">
        <v>0.05</v>
      </c>
      <c r="DP60" s="9">
        <v>1.1248991262663904E-4</v>
      </c>
      <c r="DQ60" s="9">
        <v>9.0847500000000008E-3</v>
      </c>
      <c r="DR60" s="9">
        <v>5.2613723583787029E-3</v>
      </c>
      <c r="DS60" s="6">
        <v>5</v>
      </c>
      <c r="DT60" s="6"/>
      <c r="DU60" s="6"/>
      <c r="DV60" s="15">
        <v>51</v>
      </c>
      <c r="DW60" s="9">
        <v>0.05</v>
      </c>
      <c r="DX60" s="9">
        <v>9.0494324450456551E-5</v>
      </c>
      <c r="DY60" s="9">
        <v>8.7674199999999997E-3</v>
      </c>
      <c r="DZ60" s="9">
        <v>4.3212814042364904E-3</v>
      </c>
      <c r="EA60" s="6">
        <v>5</v>
      </c>
      <c r="EB60" s="6"/>
      <c r="EC60" s="6"/>
      <c r="ED60" s="15">
        <v>51</v>
      </c>
      <c r="EE60" s="9">
        <v>0.05</v>
      </c>
      <c r="EF60" s="9">
        <v>5.7793961524788413E-5</v>
      </c>
      <c r="EG60" s="9">
        <v>8.5817600000000008E-3</v>
      </c>
      <c r="EH60" s="9">
        <v>2.7825563166259835E-3</v>
      </c>
      <c r="EI60" s="6">
        <v>5</v>
      </c>
      <c r="EJ60" s="6"/>
      <c r="EK60" s="6"/>
      <c r="EL60" s="15">
        <v>51</v>
      </c>
      <c r="EM60" s="9">
        <v>0.05</v>
      </c>
      <c r="EN60" s="9">
        <v>9.9645009151962309E-5</v>
      </c>
      <c r="EO60" s="9">
        <v>8.3490500000000002E-3</v>
      </c>
      <c r="EP60" s="9">
        <v>4.8987828602351522E-3</v>
      </c>
      <c r="EQ60" s="6">
        <v>5</v>
      </c>
      <c r="ER60" s="6"/>
      <c r="ES60" s="6"/>
      <c r="ET60" s="15">
        <v>51</v>
      </c>
      <c r="EU60" s="9">
        <v>0.05</v>
      </c>
      <c r="EV60" s="9">
        <v>5.2455577556794848E-5</v>
      </c>
      <c r="EW60" s="9">
        <v>8.1461899999999993E-3</v>
      </c>
      <c r="EX60" s="9">
        <v>2.5915858991623145E-3</v>
      </c>
      <c r="EY60" s="6">
        <v>5</v>
      </c>
      <c r="EZ60" s="6"/>
      <c r="FA60" s="6"/>
      <c r="FB60" s="15">
        <v>51</v>
      </c>
      <c r="FC60" s="9">
        <v>0.05</v>
      </c>
      <c r="FD60" s="9">
        <v>5.8871881188683564E-5</v>
      </c>
      <c r="FE60" s="9">
        <v>7.9070000000000008E-3</v>
      </c>
      <c r="FF60" s="9">
        <v>2.9641613473721301E-3</v>
      </c>
      <c r="FG60" s="6">
        <v>5</v>
      </c>
      <c r="FH60" s="6"/>
      <c r="FI60" s="6"/>
      <c r="FJ60" s="15">
        <v>51</v>
      </c>
      <c r="FK60" s="9">
        <v>0.05</v>
      </c>
      <c r="FL60" s="9">
        <v>7.3230947444775983E-5</v>
      </c>
      <c r="FM60" s="9">
        <v>7.5295500000000003E-3</v>
      </c>
      <c r="FN60" s="9">
        <v>3.8008843683247822E-3</v>
      </c>
      <c r="FO60" s="6">
        <v>5</v>
      </c>
      <c r="FP60" s="6"/>
      <c r="FQ60" s="6"/>
      <c r="FR60" s="15">
        <v>51</v>
      </c>
      <c r="FS60" s="9">
        <v>0.05</v>
      </c>
      <c r="FT60" s="9">
        <v>4.017567580816016E-5</v>
      </c>
      <c r="FU60" s="9">
        <v>7.5411300000000001E-3</v>
      </c>
      <c r="FV60" s="9">
        <v>2.0571872071165885E-3</v>
      </c>
      <c r="FW60" s="6">
        <v>5</v>
      </c>
      <c r="FX60" s="6"/>
      <c r="FY60" s="6"/>
      <c r="FZ60" s="15">
        <v>51</v>
      </c>
      <c r="GA60" s="9">
        <v>0.05</v>
      </c>
      <c r="GB60" s="9">
        <v>3.8639680502042805E-5</v>
      </c>
      <c r="GC60" s="9">
        <v>7.2884400000000002E-3</v>
      </c>
      <c r="GD60" s="9">
        <v>2.0297361356965454E-3</v>
      </c>
      <c r="GE60" s="6">
        <v>5</v>
      </c>
      <c r="GF60" s="6"/>
      <c r="GG60" s="6"/>
      <c r="GH60" s="15">
        <v>51</v>
      </c>
      <c r="GI60" s="9">
        <v>0.05</v>
      </c>
      <c r="GJ60" s="9">
        <v>1.7529585186918075E-5</v>
      </c>
      <c r="GK60" s="9">
        <v>7.1419500000000002E-3</v>
      </c>
      <c r="GL60" s="9">
        <v>9.2295573874942745E-4</v>
      </c>
      <c r="GM60" s="6">
        <v>5</v>
      </c>
      <c r="GN60" s="6"/>
      <c r="GO60" s="6"/>
      <c r="GP60" s="15">
        <v>51</v>
      </c>
      <c r="GQ60" s="9">
        <v>0.05</v>
      </c>
      <c r="GR60" s="9">
        <v>9.8852377093222826E-6</v>
      </c>
      <c r="GS60" s="9">
        <v>7.0330499999999999E-3</v>
      </c>
      <c r="GT60" s="9">
        <v>5.2676352172181817E-4</v>
      </c>
      <c r="GU60" s="6">
        <v>5</v>
      </c>
      <c r="GV60" s="6"/>
      <c r="GW60" s="6"/>
      <c r="GX60" s="15">
        <v>51</v>
      </c>
      <c r="GY60" s="9">
        <v>0.05</v>
      </c>
      <c r="GZ60" s="9">
        <v>1.355085604192308E-5</v>
      </c>
      <c r="HA60" s="9">
        <v>6.8774500000000002E-3</v>
      </c>
      <c r="HB60" s="9">
        <v>7.2950306268479914E-4</v>
      </c>
      <c r="HC60" s="6">
        <v>5</v>
      </c>
      <c r="HD60" s="6"/>
      <c r="HE60" s="6"/>
      <c r="HF60" s="15">
        <v>51</v>
      </c>
      <c r="HG60" s="9">
        <v>0.05</v>
      </c>
      <c r="HH60" s="9">
        <v>1.5993216711853565E-5</v>
      </c>
      <c r="HI60" s="9">
        <v>6.8775700000000004E-3</v>
      </c>
      <c r="HJ60" s="9">
        <v>8.5267532530693482E-4</v>
      </c>
      <c r="HK60" s="6">
        <v>5</v>
      </c>
      <c r="HL60" s="6"/>
      <c r="HM60" s="6"/>
      <c r="HN60" s="15">
        <v>51</v>
      </c>
      <c r="HO60" s="9">
        <v>0.05</v>
      </c>
      <c r="HP60" s="9">
        <v>1.0695580145342192E-5</v>
      </c>
      <c r="HQ60" s="9">
        <v>6.7619000000000004E-3</v>
      </c>
      <c r="HR60" s="9">
        <v>5.7847689360147794E-4</v>
      </c>
      <c r="HS60" s="6">
        <v>5</v>
      </c>
      <c r="HT60" s="6"/>
      <c r="HU60" s="6"/>
      <c r="HV60" s="15">
        <v>51</v>
      </c>
      <c r="HW60" s="9">
        <v>0.05</v>
      </c>
      <c r="HX60" s="9">
        <v>1.7516131554053895E-5</v>
      </c>
      <c r="HY60" s="9">
        <v>6.6463199999999998E-3</v>
      </c>
      <c r="HZ60" s="9">
        <v>9.5129802373010344E-4</v>
      </c>
      <c r="IA60" s="6">
        <v>5</v>
      </c>
      <c r="IB60" s="6"/>
      <c r="IC60" s="6"/>
      <c r="ID60" s="15">
        <v>51</v>
      </c>
      <c r="IE60" s="9">
        <v>0.05</v>
      </c>
      <c r="IF60" s="9">
        <v>7.4329907343458261E-6</v>
      </c>
      <c r="IG60" s="9">
        <v>6.6748800000000002E-3</v>
      </c>
      <c r="IH60" s="9">
        <v>3.9848127410777869E-4</v>
      </c>
      <c r="II60" s="6">
        <v>5</v>
      </c>
      <c r="IJ60" s="6"/>
      <c r="IK60" s="6"/>
      <c r="IL60" s="15">
        <v>51</v>
      </c>
      <c r="IM60" s="9">
        <v>0.05</v>
      </c>
      <c r="IN60" s="9">
        <v>6.312564915380689E-6</v>
      </c>
      <c r="IO60" s="9">
        <v>6.6467799999999997E-3</v>
      </c>
      <c r="IP60" s="9">
        <v>3.3870510346570466E-4</v>
      </c>
      <c r="IQ60" s="6">
        <v>5</v>
      </c>
    </row>
    <row r="61" spans="1:251">
      <c r="A61" s="6"/>
      <c r="B61" s="6"/>
      <c r="C61" s="15">
        <f t="shared" si="2"/>
        <v>52</v>
      </c>
      <c r="D61" s="9">
        <f t="shared" ref="D61:D78" si="10">D60+0.05</f>
        <v>0.1</v>
      </c>
      <c r="E61" s="9" cm="1">
        <f t="array" ref="E61">VLOOKUP($B$15,'qx Malaria'!$B$32:$I$61,(H61),FALSE)/(1-'qx(1) cambodia'!D61*INDEX($A$8:$B$13,H61,2))</f>
        <v>1.3063838411583501E-4</v>
      </c>
      <c r="F61" s="9">
        <f>'Life Table'!D8864</f>
        <v>1.6985420000000001E-2</v>
      </c>
      <c r="G61" s="9">
        <f t="shared" si="9"/>
        <v>3.4961656031084355E-3</v>
      </c>
      <c r="H61" s="6">
        <f t="shared" si="8"/>
        <v>5</v>
      </c>
      <c r="I61" s="6"/>
      <c r="J61" s="6"/>
      <c r="L61" s="6"/>
      <c r="M61" s="6"/>
      <c r="N61" s="15">
        <v>52</v>
      </c>
      <c r="O61" s="9">
        <v>0.1</v>
      </c>
      <c r="P61" s="9">
        <v>1.0046630499251328E-4</v>
      </c>
      <c r="Q61" s="9">
        <v>1.288895E-2</v>
      </c>
      <c r="R61" s="9">
        <v>3.8531493973623025E-3</v>
      </c>
      <c r="S61" s="6">
        <v>5</v>
      </c>
      <c r="T61" s="6"/>
      <c r="U61" s="6"/>
      <c r="V61" s="15">
        <v>52</v>
      </c>
      <c r="W61" s="9">
        <v>0.1</v>
      </c>
      <c r="X61" s="9">
        <v>8.1299484937567433E-5</v>
      </c>
      <c r="Y61" s="9">
        <v>1.263572E-2</v>
      </c>
      <c r="Z61" s="9">
        <v>3.006939800476293E-3</v>
      </c>
      <c r="AA61" s="6">
        <v>5</v>
      </c>
      <c r="AB61" s="6"/>
      <c r="AC61" s="6"/>
      <c r="AD61" s="15">
        <v>52</v>
      </c>
      <c r="AE61" s="9">
        <v>0.1</v>
      </c>
      <c r="AF61" s="9">
        <v>7.3090650287604682E-5</v>
      </c>
      <c r="AG61" s="9">
        <v>1.246478E-2</v>
      </c>
      <c r="AH61" s="9">
        <v>2.8806367120837169E-3</v>
      </c>
      <c r="AI61" s="6">
        <v>5</v>
      </c>
      <c r="AJ61" s="6"/>
      <c r="AK61" s="6"/>
      <c r="AL61" s="15">
        <v>52</v>
      </c>
      <c r="AM61" s="9">
        <v>0.1</v>
      </c>
      <c r="AN61" s="9">
        <v>8.333758261788378E-5</v>
      </c>
      <c r="AO61" s="9">
        <v>1.2395110000000001E-2</v>
      </c>
      <c r="AP61" s="9">
        <v>3.2573995857106295E-3</v>
      </c>
      <c r="AQ61" s="6">
        <v>5</v>
      </c>
      <c r="AR61" s="6"/>
      <c r="AS61" s="6"/>
      <c r="AT61" s="15">
        <v>52</v>
      </c>
      <c r="AU61" s="9">
        <v>0.1</v>
      </c>
      <c r="AV61" s="9">
        <v>7.4364861332795257E-5</v>
      </c>
      <c r="AW61" s="9">
        <v>1.2346040000000001E-2</v>
      </c>
      <c r="AX61" s="9">
        <v>2.8064556188018637E-3</v>
      </c>
      <c r="AY61" s="6">
        <v>5</v>
      </c>
      <c r="AZ61" s="6"/>
      <c r="BA61" s="6"/>
      <c r="BB61" s="15">
        <v>52</v>
      </c>
      <c r="BC61" s="9">
        <v>0.1</v>
      </c>
      <c r="BD61" s="9">
        <v>6.7076110464635058E-5</v>
      </c>
      <c r="BE61" s="9">
        <v>1.213009E-2</v>
      </c>
      <c r="BF61" s="9">
        <v>2.4534941328836529E-3</v>
      </c>
      <c r="BG61" s="6">
        <v>5</v>
      </c>
      <c r="BH61" s="6"/>
      <c r="BI61" s="6"/>
      <c r="BJ61" s="15">
        <v>52</v>
      </c>
      <c r="BK61" s="9">
        <v>0.1</v>
      </c>
      <c r="BL61" s="9">
        <v>6.3933419883543786E-5</v>
      </c>
      <c r="BM61" s="9">
        <v>1.2071399999999999E-2</v>
      </c>
      <c r="BN61" s="9">
        <v>2.3472172933908029E-3</v>
      </c>
      <c r="BO61" s="6">
        <v>5</v>
      </c>
      <c r="BP61" s="6"/>
      <c r="BQ61" s="6"/>
      <c r="BR61" s="15">
        <v>52</v>
      </c>
      <c r="BS61" s="9">
        <v>0.1</v>
      </c>
      <c r="BT61" s="9">
        <v>7.4696076109355476E-5</v>
      </c>
      <c r="BU61" s="9">
        <v>1.1816999999999999E-2</v>
      </c>
      <c r="BV61" s="9">
        <v>2.7892664037873242E-3</v>
      </c>
      <c r="BW61" s="6">
        <v>5</v>
      </c>
      <c r="BX61" s="6"/>
      <c r="BY61" s="6"/>
      <c r="BZ61" s="15">
        <v>52</v>
      </c>
      <c r="CA61" s="9">
        <v>0.1</v>
      </c>
      <c r="CB61" s="9">
        <v>5.6078418721717334E-5</v>
      </c>
      <c r="CC61" s="9">
        <v>1.17021E-2</v>
      </c>
      <c r="CD61" s="9">
        <v>2.2033812065503943E-3</v>
      </c>
      <c r="CE61" s="6">
        <v>5</v>
      </c>
      <c r="CF61" s="6"/>
      <c r="CG61" s="6"/>
      <c r="CH61" s="15">
        <v>52</v>
      </c>
      <c r="CI61" s="9">
        <v>0.1</v>
      </c>
      <c r="CJ61" s="9">
        <v>5.6781520139575471E-5</v>
      </c>
      <c r="CK61" s="9">
        <v>1.1410679999999999E-2</v>
      </c>
      <c r="CL61" s="9">
        <v>2.2623718652836381E-3</v>
      </c>
      <c r="CM61" s="6">
        <v>5</v>
      </c>
      <c r="CN61" s="6"/>
      <c r="CO61" s="6"/>
      <c r="CP61" s="15">
        <v>52</v>
      </c>
      <c r="CQ61" s="9">
        <v>0.1</v>
      </c>
      <c r="CR61" s="9">
        <v>1.3063838411583501E-4</v>
      </c>
      <c r="CS61" s="9">
        <v>1.1052670000000001E-2</v>
      </c>
      <c r="CT61" s="9">
        <v>5.3728050469569865E-3</v>
      </c>
      <c r="CU61" s="6">
        <v>5</v>
      </c>
      <c r="CV61" s="6"/>
      <c r="CW61" s="6"/>
      <c r="CX61" s="15">
        <v>52</v>
      </c>
      <c r="CY61" s="9">
        <v>0.1</v>
      </c>
      <c r="CZ61" s="9">
        <v>7.9881669378505454E-5</v>
      </c>
      <c r="DA61" s="9">
        <v>1.0584929999999999E-2</v>
      </c>
      <c r="DB61" s="9">
        <v>3.3837440384636118E-3</v>
      </c>
      <c r="DC61" s="6">
        <v>5</v>
      </c>
      <c r="DD61" s="6"/>
      <c r="DE61" s="6"/>
      <c r="DF61" s="15">
        <v>52</v>
      </c>
      <c r="DG61" s="9">
        <v>0.1</v>
      </c>
      <c r="DH61" s="9">
        <v>8.049762453862806E-5</v>
      </c>
      <c r="DI61" s="9">
        <v>1.018811E-2</v>
      </c>
      <c r="DJ61" s="9">
        <v>3.5311991513912438E-3</v>
      </c>
      <c r="DK61" s="6">
        <v>5</v>
      </c>
      <c r="DL61" s="6"/>
      <c r="DM61" s="6"/>
      <c r="DN61" s="15">
        <v>52</v>
      </c>
      <c r="DO61" s="9">
        <v>0.1</v>
      </c>
      <c r="DP61" s="9">
        <v>1.149858818446755E-4</v>
      </c>
      <c r="DQ61" s="9">
        <v>9.73539E-3</v>
      </c>
      <c r="DR61" s="9">
        <v>5.0186811670364694E-3</v>
      </c>
      <c r="DS61" s="6">
        <v>5</v>
      </c>
      <c r="DT61" s="6"/>
      <c r="DU61" s="6"/>
      <c r="DV61" s="15">
        <v>52</v>
      </c>
      <c r="DW61" s="9">
        <v>0.1</v>
      </c>
      <c r="DX61" s="9">
        <v>9.2471422377986065E-5</v>
      </c>
      <c r="DY61" s="9">
        <v>9.4076999999999997E-3</v>
      </c>
      <c r="DZ61" s="9">
        <v>4.1151635128523047E-3</v>
      </c>
      <c r="EA61" s="6">
        <v>5</v>
      </c>
      <c r="EB61" s="6"/>
      <c r="EC61" s="6"/>
      <c r="ED61" s="15">
        <v>52</v>
      </c>
      <c r="EE61" s="9">
        <v>0.1</v>
      </c>
      <c r="EF61" s="9">
        <v>5.9039381127501407E-5</v>
      </c>
      <c r="EG61" s="9">
        <v>9.2117199999999996E-3</v>
      </c>
      <c r="EH61" s="9">
        <v>2.6481277410748565E-3</v>
      </c>
      <c r="EI61" s="6">
        <v>5</v>
      </c>
      <c r="EJ61" s="6"/>
      <c r="EK61" s="6"/>
      <c r="EL61" s="15">
        <v>52</v>
      </c>
      <c r="EM61" s="9">
        <v>0.1</v>
      </c>
      <c r="EN61" s="9">
        <v>1.0177755036048169E-4</v>
      </c>
      <c r="EO61" s="9">
        <v>8.9677899999999998E-3</v>
      </c>
      <c r="EP61" s="9">
        <v>4.6583944990702111E-3</v>
      </c>
      <c r="EQ61" s="6">
        <v>5</v>
      </c>
      <c r="ER61" s="6"/>
      <c r="ES61" s="6"/>
      <c r="ET61" s="15">
        <v>52</v>
      </c>
      <c r="EU61" s="9">
        <v>0.1</v>
      </c>
      <c r="EV61" s="9">
        <v>5.3555419956618381E-5</v>
      </c>
      <c r="EW61" s="9">
        <v>8.7572699999999993E-3</v>
      </c>
      <c r="EX61" s="9">
        <v>2.4612921111469496E-3</v>
      </c>
      <c r="EY61" s="6">
        <v>5</v>
      </c>
      <c r="EZ61" s="6"/>
      <c r="FA61" s="6"/>
      <c r="FB61" s="15">
        <v>52</v>
      </c>
      <c r="FC61" s="9">
        <v>0.1</v>
      </c>
      <c r="FD61" s="9">
        <v>6.0092350780776577E-5</v>
      </c>
      <c r="FE61" s="9">
        <v>8.5123400000000002E-3</v>
      </c>
      <c r="FF61" s="9">
        <v>2.8104502178914149E-3</v>
      </c>
      <c r="FG61" s="6">
        <v>5</v>
      </c>
      <c r="FH61" s="6"/>
      <c r="FI61" s="6"/>
      <c r="FJ61" s="15">
        <v>52</v>
      </c>
      <c r="FK61" s="9">
        <v>0.1</v>
      </c>
      <c r="FL61" s="9">
        <v>7.4720091227725043E-5</v>
      </c>
      <c r="FM61" s="9">
        <v>8.1234399999999991E-3</v>
      </c>
      <c r="FN61" s="9">
        <v>3.5946486066556166E-3</v>
      </c>
      <c r="FO61" s="6">
        <v>5</v>
      </c>
      <c r="FP61" s="6"/>
      <c r="FQ61" s="6"/>
      <c r="FR61" s="15">
        <v>52</v>
      </c>
      <c r="FS61" s="9">
        <v>0.1</v>
      </c>
      <c r="FT61" s="9">
        <v>4.0982506748323481E-5</v>
      </c>
      <c r="FU61" s="9">
        <v>8.1384000000000005E-3</v>
      </c>
      <c r="FV61" s="9">
        <v>1.9444936944896754E-3</v>
      </c>
      <c r="FW61" s="6">
        <v>5</v>
      </c>
      <c r="FX61" s="6"/>
      <c r="FY61" s="6"/>
      <c r="FZ61" s="15">
        <v>52</v>
      </c>
      <c r="GA61" s="9">
        <v>0.1</v>
      </c>
      <c r="GB61" s="9">
        <v>3.9408807857745326E-5</v>
      </c>
      <c r="GC61" s="9">
        <v>7.8785599999999997E-3</v>
      </c>
      <c r="GD61" s="9">
        <v>1.9150807479353181E-3</v>
      </c>
      <c r="GE61" s="6">
        <v>5</v>
      </c>
      <c r="GF61" s="6"/>
      <c r="GG61" s="6"/>
      <c r="GH61" s="15">
        <v>52</v>
      </c>
      <c r="GI61" s="9">
        <v>0.1</v>
      </c>
      <c r="GJ61" s="9">
        <v>1.7872048112367105E-5</v>
      </c>
      <c r="GK61" s="9">
        <v>7.7333100000000002E-3</v>
      </c>
      <c r="GL61" s="9">
        <v>8.6903035358352847E-4</v>
      </c>
      <c r="GM61" s="6">
        <v>5</v>
      </c>
      <c r="GN61" s="6"/>
      <c r="GO61" s="6"/>
      <c r="GP61" s="15">
        <v>52</v>
      </c>
      <c r="GQ61" s="9">
        <v>0.1</v>
      </c>
      <c r="GR61" s="9">
        <v>1.0077688002187209E-5</v>
      </c>
      <c r="GS61" s="9">
        <v>7.6230600000000001E-3</v>
      </c>
      <c r="GT61" s="9">
        <v>4.9545458410036052E-4</v>
      </c>
      <c r="GU61" s="6">
        <v>5</v>
      </c>
      <c r="GV61" s="6"/>
      <c r="GW61" s="6"/>
      <c r="GX61" s="15">
        <v>52</v>
      </c>
      <c r="GY61" s="9">
        <v>0.1</v>
      </c>
      <c r="GZ61" s="9">
        <v>1.3811356969973783E-5</v>
      </c>
      <c r="HA61" s="9">
        <v>7.4677700000000003E-3</v>
      </c>
      <c r="HB61" s="9">
        <v>6.8475190046530805E-4</v>
      </c>
      <c r="HC61" s="6">
        <v>5</v>
      </c>
      <c r="HD61" s="6"/>
      <c r="HE61" s="6"/>
      <c r="HF61" s="15">
        <v>52</v>
      </c>
      <c r="HG61" s="9">
        <v>0.1</v>
      </c>
      <c r="HH61" s="9">
        <v>1.6297594227166513E-5</v>
      </c>
      <c r="HI61" s="9">
        <v>7.47016E-3</v>
      </c>
      <c r="HJ61" s="9">
        <v>7.9997513730162696E-4</v>
      </c>
      <c r="HK61" s="6">
        <v>5</v>
      </c>
      <c r="HL61" s="6"/>
      <c r="HM61" s="6"/>
      <c r="HN61" s="15">
        <v>52</v>
      </c>
      <c r="HO61" s="9">
        <v>0.1</v>
      </c>
      <c r="HP61" s="9">
        <v>1.0898584598659332E-5</v>
      </c>
      <c r="HQ61" s="9">
        <v>7.3489899999999997E-3</v>
      </c>
      <c r="HR61" s="9">
        <v>5.4236650023925894E-4</v>
      </c>
      <c r="HS61" s="6">
        <v>5</v>
      </c>
      <c r="HT61" s="6"/>
      <c r="HU61" s="6"/>
      <c r="HV61" s="15">
        <v>52</v>
      </c>
      <c r="HW61" s="9">
        <v>0.1</v>
      </c>
      <c r="HX61" s="9">
        <v>1.7844101527696102E-5</v>
      </c>
      <c r="HY61" s="9">
        <v>7.2323800000000001E-3</v>
      </c>
      <c r="HZ61" s="9">
        <v>8.905803175387675E-4</v>
      </c>
      <c r="IA61" s="6">
        <v>5</v>
      </c>
      <c r="IB61" s="6"/>
      <c r="IC61" s="6"/>
      <c r="ID61" s="15">
        <v>52</v>
      </c>
      <c r="IE61" s="9">
        <v>0.1</v>
      </c>
      <c r="IF61" s="9">
        <v>7.5709170100775419E-6</v>
      </c>
      <c r="IG61" s="9">
        <v>7.2626499999999998E-3</v>
      </c>
      <c r="IH61" s="9">
        <v>3.7302776545412733E-4</v>
      </c>
      <c r="II61" s="6">
        <v>5</v>
      </c>
      <c r="IJ61" s="6"/>
      <c r="IK61" s="6"/>
      <c r="IL61" s="15">
        <v>52</v>
      </c>
      <c r="IM61" s="9">
        <v>0.1</v>
      </c>
      <c r="IN61" s="9">
        <v>6.4292927860942979E-6</v>
      </c>
      <c r="IO61" s="9">
        <v>7.2351500000000001E-3</v>
      </c>
      <c r="IP61" s="9">
        <v>3.1691504128359202E-4</v>
      </c>
      <c r="IQ61" s="6">
        <v>5</v>
      </c>
    </row>
    <row r="62" spans="1:251">
      <c r="A62" s="6"/>
      <c r="B62" s="6"/>
      <c r="C62" s="15">
        <f t="shared" si="2"/>
        <v>53</v>
      </c>
      <c r="D62" s="9">
        <f t="shared" si="10"/>
        <v>0.15000000000000002</v>
      </c>
      <c r="E62" s="9" cm="1">
        <f t="array" ref="E62">VLOOKUP($B$15,'qx Malaria'!$B$32:$I$61,(H62),FALSE)/(1-'qx(1) cambodia'!D62*INDEX($A$8:$B$13,H62,2))</f>
        <v>1.3382484495622033E-4</v>
      </c>
      <c r="F62" s="9">
        <f>'Life Table'!D8865</f>
        <v>1.790638E-2</v>
      </c>
      <c r="G62" s="9">
        <f t="shared" si="9"/>
        <v>3.3972416372340802E-3</v>
      </c>
      <c r="H62" s="6">
        <f t="shared" si="8"/>
        <v>5</v>
      </c>
      <c r="I62" s="6"/>
      <c r="J62" s="6"/>
      <c r="L62" s="6"/>
      <c r="M62" s="6"/>
      <c r="N62" s="15">
        <v>53</v>
      </c>
      <c r="O62" s="9">
        <v>0.15000000000000002</v>
      </c>
      <c r="P62" s="9">
        <v>1.0314832618251117E-4</v>
      </c>
      <c r="Q62" s="9">
        <v>1.3637440000000001E-2</v>
      </c>
      <c r="R62" s="9">
        <v>3.7388865664480333E-3</v>
      </c>
      <c r="S62" s="6">
        <v>5</v>
      </c>
      <c r="T62" s="6"/>
      <c r="U62" s="6"/>
      <c r="V62" s="15">
        <v>53</v>
      </c>
      <c r="W62" s="9">
        <v>0.15000000000000002</v>
      </c>
      <c r="X62" s="9">
        <v>8.3342442055304311E-5</v>
      </c>
      <c r="Y62" s="9">
        <v>1.337432E-2</v>
      </c>
      <c r="Z62" s="9">
        <v>2.912268713626463E-3</v>
      </c>
      <c r="AA62" s="6">
        <v>5</v>
      </c>
      <c r="AB62" s="6"/>
      <c r="AC62" s="6"/>
      <c r="AD62" s="15">
        <v>53</v>
      </c>
      <c r="AE62" s="9">
        <v>0.15000000000000002</v>
      </c>
      <c r="AF62" s="9">
        <v>7.502879536424689E-5</v>
      </c>
      <c r="AG62" s="9">
        <v>1.319331E-2</v>
      </c>
      <c r="AH62" s="9">
        <v>2.7937368076431119E-3</v>
      </c>
      <c r="AI62" s="6">
        <v>5</v>
      </c>
      <c r="AJ62" s="6"/>
      <c r="AK62" s="6"/>
      <c r="AL62" s="15">
        <v>53</v>
      </c>
      <c r="AM62" s="9">
        <v>0.15000000000000002</v>
      </c>
      <c r="AN62" s="9">
        <v>8.5514582568412193E-5</v>
      </c>
      <c r="AO62" s="9">
        <v>1.311611E-2</v>
      </c>
      <c r="AP62" s="9">
        <v>3.1587528967110868E-3</v>
      </c>
      <c r="AQ62" s="6">
        <v>5</v>
      </c>
      <c r="AR62" s="6"/>
      <c r="AS62" s="6"/>
      <c r="AT62" s="15">
        <v>53</v>
      </c>
      <c r="AU62" s="9">
        <v>0.15000000000000002</v>
      </c>
      <c r="AV62" s="9">
        <v>7.6227467862366525E-5</v>
      </c>
      <c r="AW62" s="9">
        <v>1.306556E-2</v>
      </c>
      <c r="AX62" s="9">
        <v>2.7183260737218208E-3</v>
      </c>
      <c r="AY62" s="6">
        <v>5</v>
      </c>
      <c r="AZ62" s="6"/>
      <c r="BA62" s="6"/>
      <c r="BB62" s="15">
        <v>53</v>
      </c>
      <c r="BC62" s="9">
        <v>0.15000000000000002</v>
      </c>
      <c r="BD62" s="9">
        <v>6.8670262467272246E-5</v>
      </c>
      <c r="BE62" s="9">
        <v>1.284209E-2</v>
      </c>
      <c r="BF62" s="9">
        <v>2.3725434449129077E-3</v>
      </c>
      <c r="BG62" s="6">
        <v>5</v>
      </c>
      <c r="BH62" s="6"/>
      <c r="BI62" s="6"/>
      <c r="BJ62" s="15">
        <v>53</v>
      </c>
      <c r="BK62" s="9">
        <v>0.15000000000000002</v>
      </c>
      <c r="BL62" s="9">
        <v>6.5451015704285671E-5</v>
      </c>
      <c r="BM62" s="9">
        <v>1.2782709999999999E-2</v>
      </c>
      <c r="BN62" s="9">
        <v>2.2692192314387495E-3</v>
      </c>
      <c r="BO62" s="6">
        <v>5</v>
      </c>
      <c r="BP62" s="6"/>
      <c r="BQ62" s="6"/>
      <c r="BR62" s="15">
        <v>53</v>
      </c>
      <c r="BS62" s="9">
        <v>0.15000000000000002</v>
      </c>
      <c r="BT62" s="9">
        <v>7.6460929348319868E-5</v>
      </c>
      <c r="BU62" s="9">
        <v>1.2521239999999999E-2</v>
      </c>
      <c r="BV62" s="9">
        <v>2.6945836825106079E-3</v>
      </c>
      <c r="BW62" s="6">
        <v>5</v>
      </c>
      <c r="BX62" s="6"/>
      <c r="BY62" s="6"/>
      <c r="BZ62" s="15">
        <v>53</v>
      </c>
      <c r="CA62" s="9">
        <v>0.15000000000000002</v>
      </c>
      <c r="CB62" s="9">
        <v>5.7463129075135944E-5</v>
      </c>
      <c r="CC62" s="9">
        <v>1.2403030000000001E-2</v>
      </c>
      <c r="CD62" s="9">
        <v>2.1301940333052698E-3</v>
      </c>
      <c r="CE62" s="6">
        <v>5</v>
      </c>
      <c r="CF62" s="6"/>
      <c r="CG62" s="6"/>
      <c r="CH62" s="15">
        <v>53</v>
      </c>
      <c r="CI62" s="9">
        <v>0.15000000000000002</v>
      </c>
      <c r="CJ62" s="9">
        <v>5.8166747351205869E-5</v>
      </c>
      <c r="CK62" s="9">
        <v>1.2099749999999999E-2</v>
      </c>
      <c r="CL62" s="9">
        <v>2.1855808873218465E-3</v>
      </c>
      <c r="CM62" s="6">
        <v>5</v>
      </c>
      <c r="CN62" s="6"/>
      <c r="CO62" s="6"/>
      <c r="CP62" s="15">
        <v>53</v>
      </c>
      <c r="CQ62" s="9">
        <v>0.15000000000000002</v>
      </c>
      <c r="CR62" s="9">
        <v>1.3382484495622033E-4</v>
      </c>
      <c r="CS62" s="9">
        <v>1.172902E-2</v>
      </c>
      <c r="CT62" s="9">
        <v>5.1864776177494446E-3</v>
      </c>
      <c r="CU62" s="6">
        <v>5</v>
      </c>
      <c r="CV62" s="6"/>
      <c r="CW62" s="6"/>
      <c r="CX62" s="15">
        <v>53</v>
      </c>
      <c r="CY62" s="9">
        <v>0.15000000000000002</v>
      </c>
      <c r="CZ62" s="9">
        <v>8.1801632700625925E-5</v>
      </c>
      <c r="DA62" s="9">
        <v>1.12368E-2</v>
      </c>
      <c r="DB62" s="9">
        <v>3.264056611980831E-3</v>
      </c>
      <c r="DC62" s="6">
        <v>5</v>
      </c>
      <c r="DD62" s="6"/>
      <c r="DE62" s="6"/>
      <c r="DF62" s="15">
        <v>53</v>
      </c>
      <c r="DG62" s="9">
        <v>0.15000000000000002</v>
      </c>
      <c r="DH62" s="9">
        <v>8.2425691444706488E-5</v>
      </c>
      <c r="DI62" s="9">
        <v>1.0814610000000001E-2</v>
      </c>
      <c r="DJ62" s="9">
        <v>3.4063126608088424E-3</v>
      </c>
      <c r="DK62" s="6">
        <v>5</v>
      </c>
      <c r="DL62" s="6"/>
      <c r="DM62" s="6"/>
      <c r="DN62" s="15">
        <v>53</v>
      </c>
      <c r="DO62" s="9">
        <v>0.15000000000000002</v>
      </c>
      <c r="DP62" s="9">
        <v>1.1759512752402118E-4</v>
      </c>
      <c r="DQ62" s="9">
        <v>1.03394E-2</v>
      </c>
      <c r="DR62" s="9">
        <v>4.8327288650026057E-3</v>
      </c>
      <c r="DS62" s="6">
        <v>5</v>
      </c>
      <c r="DT62" s="6"/>
      <c r="DU62" s="6"/>
      <c r="DV62" s="15">
        <v>53</v>
      </c>
      <c r="DW62" s="9">
        <v>0.15000000000000002</v>
      </c>
      <c r="DX62" s="9">
        <v>9.4536840203654932E-5</v>
      </c>
      <c r="DY62" s="9">
        <v>9.9970600000000003E-3</v>
      </c>
      <c r="DZ62" s="9">
        <v>3.9590574319882865E-3</v>
      </c>
      <c r="EA62" s="6">
        <v>5</v>
      </c>
      <c r="EB62" s="6"/>
      <c r="EC62" s="6"/>
      <c r="ED62" s="15">
        <v>53</v>
      </c>
      <c r="EE62" s="9">
        <v>0.15000000000000002</v>
      </c>
      <c r="EF62" s="9">
        <v>6.0339658731291044E-5</v>
      </c>
      <c r="EG62" s="9">
        <v>9.7896600000000004E-3</v>
      </c>
      <c r="EH62" s="9">
        <v>2.5466725308751236E-3</v>
      </c>
      <c r="EI62" s="6">
        <v>5</v>
      </c>
      <c r="EJ62" s="6"/>
      <c r="EK62" s="6"/>
      <c r="EL62" s="15">
        <v>53</v>
      </c>
      <c r="EM62" s="9">
        <v>0.15000000000000002</v>
      </c>
      <c r="EN62" s="9">
        <v>1.0400336645173033E-4</v>
      </c>
      <c r="EO62" s="9">
        <v>9.53092E-3</v>
      </c>
      <c r="EP62" s="9">
        <v>4.4790124854895627E-3</v>
      </c>
      <c r="EQ62" s="6">
        <v>5</v>
      </c>
      <c r="ER62" s="6"/>
      <c r="ES62" s="6"/>
      <c r="ET62" s="15">
        <v>53</v>
      </c>
      <c r="EU62" s="9">
        <v>0.15000000000000002</v>
      </c>
      <c r="EV62" s="9">
        <v>5.4702371147728889E-5</v>
      </c>
      <c r="EW62" s="9">
        <v>9.3067500000000008E-3</v>
      </c>
      <c r="EX62" s="9">
        <v>2.3655741963119208E-3</v>
      </c>
      <c r="EY62" s="6">
        <v>5</v>
      </c>
      <c r="EZ62" s="6"/>
      <c r="FA62" s="6"/>
      <c r="FB62" s="15">
        <v>53</v>
      </c>
      <c r="FC62" s="9">
        <v>0.15000000000000002</v>
      </c>
      <c r="FD62" s="9">
        <v>6.1364494598494678E-5</v>
      </c>
      <c r="FE62" s="9">
        <v>9.0504899999999996E-3</v>
      </c>
      <c r="FF62" s="9">
        <v>2.6992973849995477E-3</v>
      </c>
      <c r="FG62" s="6">
        <v>5</v>
      </c>
      <c r="FH62" s="6"/>
      <c r="FI62" s="6"/>
      <c r="FJ62" s="15">
        <v>53</v>
      </c>
      <c r="FK62" s="9">
        <v>0.15000000000000002</v>
      </c>
      <c r="FL62" s="9">
        <v>7.6271055290987895E-5</v>
      </c>
      <c r="FM62" s="9">
        <v>8.6463400000000006E-3</v>
      </c>
      <c r="FN62" s="9">
        <v>3.4473586827782274E-3</v>
      </c>
      <c r="FO62" s="6">
        <v>5</v>
      </c>
      <c r="FP62" s="6"/>
      <c r="FQ62" s="6"/>
      <c r="FR62" s="15">
        <v>53</v>
      </c>
      <c r="FS62" s="9">
        <v>0.15000000000000002</v>
      </c>
      <c r="FT62" s="9">
        <v>4.182240831416493E-5</v>
      </c>
      <c r="FU62" s="9">
        <v>8.6646899999999992E-3</v>
      </c>
      <c r="FV62" s="9">
        <v>1.8638161043383536E-3</v>
      </c>
      <c r="FW62" s="6">
        <v>5</v>
      </c>
      <c r="FX62" s="6"/>
      <c r="FY62" s="6"/>
      <c r="FZ62" s="15">
        <v>53</v>
      </c>
      <c r="GA62" s="9">
        <v>0.15000000000000002</v>
      </c>
      <c r="GB62" s="9">
        <v>4.0209176208899062E-5</v>
      </c>
      <c r="GC62" s="9">
        <v>8.39436E-3</v>
      </c>
      <c r="GD62" s="9">
        <v>1.8339108710285371E-3</v>
      </c>
      <c r="GE62" s="6">
        <v>5</v>
      </c>
      <c r="GF62" s="6"/>
      <c r="GG62" s="6"/>
      <c r="GH62" s="15">
        <v>53</v>
      </c>
      <c r="GI62" s="9">
        <v>0.15000000000000002</v>
      </c>
      <c r="GJ62" s="9">
        <v>1.8228158564554223E-5</v>
      </c>
      <c r="GK62" s="9">
        <v>8.2485900000000001E-3</v>
      </c>
      <c r="GL62" s="9">
        <v>8.3097722524231286E-4</v>
      </c>
      <c r="GM62" s="6">
        <v>5</v>
      </c>
      <c r="GN62" s="6"/>
      <c r="GO62" s="6"/>
      <c r="GP62" s="15">
        <v>53</v>
      </c>
      <c r="GQ62" s="9">
        <v>0.15000000000000002</v>
      </c>
      <c r="GR62" s="9">
        <v>1.0277780496130625E-5</v>
      </c>
      <c r="GS62" s="9">
        <v>8.1354200000000008E-3</v>
      </c>
      <c r="GT62" s="9">
        <v>4.734690986088191E-4</v>
      </c>
      <c r="GU62" s="6">
        <v>5</v>
      </c>
      <c r="GV62" s="6"/>
      <c r="GW62" s="6"/>
      <c r="GX62" s="15">
        <v>53</v>
      </c>
      <c r="GY62" s="9">
        <v>0.15000000000000002</v>
      </c>
      <c r="GZ62" s="9">
        <v>1.4082069925157522E-5</v>
      </c>
      <c r="HA62" s="9">
        <v>7.9813499999999999E-3</v>
      </c>
      <c r="HB62" s="9">
        <v>6.5324782161540812E-4</v>
      </c>
      <c r="HC62" s="6">
        <v>5</v>
      </c>
      <c r="HD62" s="6"/>
      <c r="HE62" s="6"/>
      <c r="HF62" s="15">
        <v>53</v>
      </c>
      <c r="HG62" s="9">
        <v>0.15000000000000002</v>
      </c>
      <c r="HH62" s="9">
        <v>1.6613782134652842E-5</v>
      </c>
      <c r="HI62" s="9">
        <v>7.9872599999999995E-3</v>
      </c>
      <c r="HJ62" s="9">
        <v>7.6269971150126539E-4</v>
      </c>
      <c r="HK62" s="6">
        <v>5</v>
      </c>
      <c r="HL62" s="6"/>
      <c r="HM62" s="6"/>
      <c r="HN62" s="15">
        <v>53</v>
      </c>
      <c r="HO62" s="9">
        <v>0.15000000000000002</v>
      </c>
      <c r="HP62" s="9">
        <v>1.1109444283956911E-5</v>
      </c>
      <c r="HQ62" s="9">
        <v>7.8614400000000008E-3</v>
      </c>
      <c r="HR62" s="9">
        <v>5.1682158650909616E-4</v>
      </c>
      <c r="HS62" s="6">
        <v>5</v>
      </c>
      <c r="HT62" s="6"/>
      <c r="HU62" s="6"/>
      <c r="HV62" s="15">
        <v>53</v>
      </c>
      <c r="HW62" s="9">
        <v>0.15000000000000002</v>
      </c>
      <c r="HX62" s="9">
        <v>1.8184587593080604E-5</v>
      </c>
      <c r="HY62" s="9">
        <v>7.7437199999999999E-3</v>
      </c>
      <c r="HZ62" s="9">
        <v>8.4764393433698856E-4</v>
      </c>
      <c r="IA62" s="6">
        <v>5</v>
      </c>
      <c r="IB62" s="6"/>
      <c r="IC62" s="6"/>
      <c r="ID62" s="15">
        <v>53</v>
      </c>
      <c r="IE62" s="9">
        <v>0.15000000000000002</v>
      </c>
      <c r="IF62" s="9">
        <v>7.7140587729773679E-6</v>
      </c>
      <c r="IG62" s="9">
        <v>7.7752000000000003E-3</v>
      </c>
      <c r="IH62" s="9">
        <v>3.5502518518483358E-4</v>
      </c>
      <c r="II62" s="6">
        <v>5</v>
      </c>
      <c r="IJ62" s="6"/>
      <c r="IK62" s="6"/>
      <c r="IL62" s="15">
        <v>53</v>
      </c>
      <c r="IM62" s="9">
        <v>0.15000000000000002</v>
      </c>
      <c r="IN62" s="9">
        <v>6.5504188989511737E-6</v>
      </c>
      <c r="IO62" s="9">
        <v>7.7481199999999998E-3</v>
      </c>
      <c r="IP62" s="9">
        <v>3.0150875218863747E-4</v>
      </c>
      <c r="IQ62" s="6">
        <v>5</v>
      </c>
    </row>
    <row r="63" spans="1:251">
      <c r="A63" s="6"/>
      <c r="B63" s="6"/>
      <c r="C63" s="15">
        <f t="shared" si="2"/>
        <v>54</v>
      </c>
      <c r="D63" s="9">
        <f t="shared" si="10"/>
        <v>0.2</v>
      </c>
      <c r="E63" s="9" cm="1">
        <f t="array" ref="E63">VLOOKUP($B$15,'qx Malaria'!$B$32:$I$61,(H63),FALSE)/(1-'qx(1) cambodia'!D63*INDEX($A$8:$B$13,H63,2))</f>
        <v>1.3717063697696557E-4</v>
      </c>
      <c r="F63" s="9">
        <f>'Life Table'!D8866</f>
        <v>1.8873150000000002E-2</v>
      </c>
      <c r="G63" s="9">
        <f t="shared" si="9"/>
        <v>3.3038038104305804E-3</v>
      </c>
      <c r="H63" s="6">
        <f t="shared" si="8"/>
        <v>5</v>
      </c>
      <c r="I63" s="6"/>
      <c r="J63" s="6"/>
      <c r="L63" s="6"/>
      <c r="M63" s="6"/>
      <c r="N63" s="15">
        <v>54</v>
      </c>
      <c r="O63" s="9">
        <v>0.2</v>
      </c>
      <c r="P63" s="9">
        <v>1.0597747198975581E-4</v>
      </c>
      <c r="Q63" s="9">
        <v>1.43771E-2</v>
      </c>
      <c r="R63" s="9">
        <v>3.6438057708980979E-3</v>
      </c>
      <c r="S63" s="6">
        <v>5</v>
      </c>
      <c r="T63" s="6"/>
      <c r="U63" s="6"/>
      <c r="V63" s="15">
        <v>54</v>
      </c>
      <c r="W63" s="9">
        <v>0.2</v>
      </c>
      <c r="X63" s="9">
        <v>8.5490719804659043E-5</v>
      </c>
      <c r="Y63" s="9">
        <v>1.4101539999999999E-2</v>
      </c>
      <c r="Z63" s="9">
        <v>2.8332791328674173E-3</v>
      </c>
      <c r="AA63" s="6">
        <v>5</v>
      </c>
      <c r="AB63" s="6"/>
      <c r="AC63" s="6"/>
      <c r="AD63" s="15">
        <v>54</v>
      </c>
      <c r="AE63" s="9">
        <v>0.2</v>
      </c>
      <c r="AF63" s="9">
        <v>7.7072527906206715E-5</v>
      </c>
      <c r="AG63" s="9">
        <v>1.3908220000000001E-2</v>
      </c>
      <c r="AH63" s="9">
        <v>2.7223210109585273E-3</v>
      </c>
      <c r="AI63" s="6">
        <v>5</v>
      </c>
      <c r="AJ63" s="6"/>
      <c r="AK63" s="6"/>
      <c r="AL63" s="15">
        <v>54</v>
      </c>
      <c r="AM63" s="9">
        <v>0.2</v>
      </c>
      <c r="AN63" s="9">
        <v>8.7808371448463835E-5</v>
      </c>
      <c r="AO63" s="9">
        <v>1.3820789999999999E-2</v>
      </c>
      <c r="AP63" s="9">
        <v>3.0781060447571491E-3</v>
      </c>
      <c r="AQ63" s="6">
        <v>5</v>
      </c>
      <c r="AR63" s="6"/>
      <c r="AS63" s="6"/>
      <c r="AT63" s="15">
        <v>54</v>
      </c>
      <c r="AU63" s="9">
        <v>0.2</v>
      </c>
      <c r="AV63" s="9">
        <v>7.818577632819945E-5</v>
      </c>
      <c r="AW63" s="9">
        <v>1.376519E-2</v>
      </c>
      <c r="AX63" s="9">
        <v>2.6464496051995814E-3</v>
      </c>
      <c r="AY63" s="6">
        <v>5</v>
      </c>
      <c r="AZ63" s="6"/>
      <c r="BA63" s="6"/>
      <c r="BB63" s="15">
        <v>54</v>
      </c>
      <c r="BC63" s="9">
        <v>0.2</v>
      </c>
      <c r="BD63" s="9">
        <v>7.0342033425334737E-5</v>
      </c>
      <c r="BE63" s="9">
        <v>1.353043E-2</v>
      </c>
      <c r="BF63" s="9">
        <v>2.3066648381960997E-3</v>
      </c>
      <c r="BG63" s="6">
        <v>5</v>
      </c>
      <c r="BH63" s="6"/>
      <c r="BI63" s="6"/>
      <c r="BJ63" s="15">
        <v>54</v>
      </c>
      <c r="BK63" s="9">
        <v>0.2</v>
      </c>
      <c r="BL63" s="9">
        <v>6.7042410024357348E-5</v>
      </c>
      <c r="BM63" s="9">
        <v>1.346808E-2</v>
      </c>
      <c r="BN63" s="9">
        <v>2.2061088233650728E-3</v>
      </c>
      <c r="BO63" s="6">
        <v>5</v>
      </c>
      <c r="BP63" s="6"/>
      <c r="BQ63" s="6"/>
      <c r="BR63" s="15">
        <v>54</v>
      </c>
      <c r="BS63" s="9">
        <v>0.2</v>
      </c>
      <c r="BT63" s="9">
        <v>7.8311197498278368E-5</v>
      </c>
      <c r="BU63" s="9">
        <v>1.319655E-2</v>
      </c>
      <c r="BV63" s="9">
        <v>2.6185622372053179E-3</v>
      </c>
      <c r="BW63" s="6">
        <v>5</v>
      </c>
      <c r="BX63" s="6"/>
      <c r="BY63" s="6"/>
      <c r="BZ63" s="15">
        <v>54</v>
      </c>
      <c r="CA63" s="9">
        <v>0.2</v>
      </c>
      <c r="CB63" s="9">
        <v>5.8917954358409105E-5</v>
      </c>
      <c r="CC63" s="9">
        <v>1.307441E-2</v>
      </c>
      <c r="CD63" s="9">
        <v>2.071968967780996E-3</v>
      </c>
      <c r="CE63" s="6">
        <v>5</v>
      </c>
      <c r="CF63" s="6"/>
      <c r="CG63" s="6"/>
      <c r="CH63" s="15">
        <v>54</v>
      </c>
      <c r="CI63" s="9">
        <v>0.2</v>
      </c>
      <c r="CJ63" s="9">
        <v>5.9621251921533809E-5</v>
      </c>
      <c r="CK63" s="9">
        <v>1.2757020000000001E-2</v>
      </c>
      <c r="CL63" s="9">
        <v>2.1248112496232716E-3</v>
      </c>
      <c r="CM63" s="6">
        <v>5</v>
      </c>
      <c r="CN63" s="6"/>
      <c r="CO63" s="6"/>
      <c r="CP63" s="15">
        <v>54</v>
      </c>
      <c r="CQ63" s="9">
        <v>0.2</v>
      </c>
      <c r="CR63" s="9">
        <v>1.3717063697696557E-4</v>
      </c>
      <c r="CS63" s="9">
        <v>1.2367410000000001E-2</v>
      </c>
      <c r="CT63" s="9">
        <v>5.0417334660068603E-3</v>
      </c>
      <c r="CU63" s="6">
        <v>5</v>
      </c>
      <c r="CV63" s="6"/>
      <c r="CW63" s="6"/>
      <c r="CX63" s="15">
        <v>54</v>
      </c>
      <c r="CY63" s="9">
        <v>0.2</v>
      </c>
      <c r="CZ63" s="9">
        <v>8.3816161915278858E-5</v>
      </c>
      <c r="DA63" s="9">
        <v>1.1851459999999999E-2</v>
      </c>
      <c r="DB63" s="9">
        <v>3.1709856487212801E-3</v>
      </c>
      <c r="DC63" s="6">
        <v>5</v>
      </c>
      <c r="DD63" s="6"/>
      <c r="DE63" s="6"/>
      <c r="DF63" s="15">
        <v>54</v>
      </c>
      <c r="DG63" s="9">
        <v>0.2</v>
      </c>
      <c r="DH63" s="9">
        <v>8.4448386400282161E-5</v>
      </c>
      <c r="DI63" s="9">
        <v>1.140295E-2</v>
      </c>
      <c r="DJ63" s="9">
        <v>3.3098392960953771E-3</v>
      </c>
      <c r="DK63" s="6">
        <v>5</v>
      </c>
      <c r="DL63" s="6"/>
      <c r="DM63" s="6"/>
      <c r="DN63" s="15">
        <v>54</v>
      </c>
      <c r="DO63" s="9">
        <v>0.2</v>
      </c>
      <c r="DP63" s="9">
        <v>1.2032554008017509E-4</v>
      </c>
      <c r="DQ63" s="9">
        <v>1.089467E-2</v>
      </c>
      <c r="DR63" s="9">
        <v>4.6929095053705608E-3</v>
      </c>
      <c r="DS63" s="6">
        <v>5</v>
      </c>
      <c r="DT63" s="6"/>
      <c r="DU63" s="6"/>
      <c r="DV63" s="15">
        <v>54</v>
      </c>
      <c r="DW63" s="9">
        <v>0.2</v>
      </c>
      <c r="DX63" s="9">
        <v>9.6696631203223353E-5</v>
      </c>
      <c r="DY63" s="9">
        <v>1.053252E-2</v>
      </c>
      <c r="DZ63" s="9">
        <v>3.843634383425503E-3</v>
      </c>
      <c r="EA63" s="6">
        <v>5</v>
      </c>
      <c r="EB63" s="6"/>
      <c r="EC63" s="6"/>
      <c r="ED63" s="15">
        <v>54</v>
      </c>
      <c r="EE63" s="9">
        <v>0.2</v>
      </c>
      <c r="EF63" s="9">
        <v>6.1698500522736367E-5</v>
      </c>
      <c r="EG63" s="9">
        <v>1.031088E-2</v>
      </c>
      <c r="EH63" s="9">
        <v>2.4723886432275275E-3</v>
      </c>
      <c r="EI63" s="6">
        <v>5</v>
      </c>
      <c r="EJ63" s="6"/>
      <c r="EK63" s="6"/>
      <c r="EL63" s="15">
        <v>54</v>
      </c>
      <c r="EM63" s="9">
        <v>0.2</v>
      </c>
      <c r="EN63" s="9">
        <v>1.0632871385317518E-4</v>
      </c>
      <c r="EO63" s="9">
        <v>1.003516E-2</v>
      </c>
      <c r="EP63" s="9">
        <v>4.3490656118961675E-3</v>
      </c>
      <c r="EQ63" s="6">
        <v>5</v>
      </c>
      <c r="ER63" s="6"/>
      <c r="ES63" s="6"/>
      <c r="ET63" s="15">
        <v>54</v>
      </c>
      <c r="EU63" s="9">
        <v>0.2</v>
      </c>
      <c r="EV63" s="9">
        <v>5.5899524035846646E-5</v>
      </c>
      <c r="EW63" s="9">
        <v>9.7937300000000005E-3</v>
      </c>
      <c r="EX63" s="9">
        <v>2.2971452326369275E-3</v>
      </c>
      <c r="EY63" s="6">
        <v>5</v>
      </c>
      <c r="EZ63" s="6"/>
      <c r="FA63" s="6"/>
      <c r="FB63" s="15">
        <v>54</v>
      </c>
      <c r="FC63" s="9">
        <v>0.2</v>
      </c>
      <c r="FD63" s="9">
        <v>6.2691665420588151E-5</v>
      </c>
      <c r="FE63" s="9">
        <v>9.5194200000000007E-3</v>
      </c>
      <c r="FF63" s="9">
        <v>2.6218327485225787E-3</v>
      </c>
      <c r="FG63" s="6">
        <v>5</v>
      </c>
      <c r="FH63" s="6"/>
      <c r="FI63" s="6"/>
      <c r="FJ63" s="15">
        <v>54</v>
      </c>
      <c r="FK63" s="9">
        <v>0.2</v>
      </c>
      <c r="FL63" s="9">
        <v>7.7887770843130112E-5</v>
      </c>
      <c r="FM63" s="9">
        <v>9.0925099999999998E-3</v>
      </c>
      <c r="FN63" s="9">
        <v>3.3476844364922933E-3</v>
      </c>
      <c r="FO63" s="6">
        <v>5</v>
      </c>
      <c r="FP63" s="6"/>
      <c r="FQ63" s="6"/>
      <c r="FR63" s="15">
        <v>54</v>
      </c>
      <c r="FS63" s="9">
        <v>0.2</v>
      </c>
      <c r="FT63" s="9">
        <v>4.2697456310443364E-5</v>
      </c>
      <c r="FU63" s="9">
        <v>9.1131300000000005E-3</v>
      </c>
      <c r="FV63" s="9">
        <v>1.8091787950151937E-3</v>
      </c>
      <c r="FW63" s="6">
        <v>5</v>
      </c>
      <c r="FX63" s="6"/>
      <c r="FY63" s="6"/>
      <c r="FZ63" s="15">
        <v>54</v>
      </c>
      <c r="GA63" s="9">
        <v>0.2</v>
      </c>
      <c r="GB63" s="9">
        <v>4.1042728470395474E-5</v>
      </c>
      <c r="GC63" s="9">
        <v>8.8293699999999996E-3</v>
      </c>
      <c r="GD63" s="9">
        <v>1.7797014228622626E-3</v>
      </c>
      <c r="GE63" s="6">
        <v>5</v>
      </c>
      <c r="GF63" s="6"/>
      <c r="GG63" s="6"/>
      <c r="GH63" s="15">
        <v>54</v>
      </c>
      <c r="GI63" s="9">
        <v>0.2</v>
      </c>
      <c r="GJ63" s="9">
        <v>1.8598748932874549E-5</v>
      </c>
      <c r="GK63" s="9">
        <v>8.6810299999999993E-3</v>
      </c>
      <c r="GL63" s="9">
        <v>8.0563535252991126E-4</v>
      </c>
      <c r="GM63" s="6">
        <v>5</v>
      </c>
      <c r="GN63" s="6"/>
      <c r="GO63" s="6"/>
      <c r="GP63" s="15">
        <v>54</v>
      </c>
      <c r="GQ63" s="9">
        <v>0.2</v>
      </c>
      <c r="GR63" s="9">
        <v>1.0485979620093275E-5</v>
      </c>
      <c r="GS63" s="9">
        <v>8.5625400000000004E-3</v>
      </c>
      <c r="GT63" s="9">
        <v>4.5896405744865046E-4</v>
      </c>
      <c r="GU63" s="6">
        <v>5</v>
      </c>
      <c r="GV63" s="6"/>
      <c r="GW63" s="6"/>
      <c r="GX63" s="15">
        <v>54</v>
      </c>
      <c r="GY63" s="9">
        <v>0.2</v>
      </c>
      <c r="GZ63" s="9">
        <v>1.4363607403018952E-5</v>
      </c>
      <c r="HA63" s="9">
        <v>8.4081499999999997E-3</v>
      </c>
      <c r="HB63" s="9">
        <v>6.3248598265905711E-4</v>
      </c>
      <c r="HC63" s="6">
        <v>5</v>
      </c>
      <c r="HD63" s="6"/>
      <c r="HE63" s="6"/>
      <c r="HF63" s="15">
        <v>54</v>
      </c>
      <c r="HG63" s="9">
        <v>0.2</v>
      </c>
      <c r="HH63" s="9">
        <v>1.6942481430791803E-5</v>
      </c>
      <c r="HI63" s="9">
        <v>8.4186199999999999E-3</v>
      </c>
      <c r="HJ63" s="9">
        <v>7.3793652094511909E-4</v>
      </c>
      <c r="HK63" s="6">
        <v>5</v>
      </c>
      <c r="HL63" s="6"/>
      <c r="HM63" s="6"/>
      <c r="HN63" s="15">
        <v>54</v>
      </c>
      <c r="HO63" s="9">
        <v>0.2</v>
      </c>
      <c r="HP63" s="9">
        <v>1.1328624132290913E-5</v>
      </c>
      <c r="HQ63" s="9">
        <v>8.2887099999999995E-3</v>
      </c>
      <c r="HR63" s="9">
        <v>4.998510819481625E-4</v>
      </c>
      <c r="HS63" s="6">
        <v>5</v>
      </c>
      <c r="HT63" s="6"/>
      <c r="HU63" s="6"/>
      <c r="HV63" s="15">
        <v>54</v>
      </c>
      <c r="HW63" s="9">
        <v>0.2</v>
      </c>
      <c r="HX63" s="9">
        <v>1.8538320151564846E-5</v>
      </c>
      <c r="HY63" s="9">
        <v>8.1703999999999995E-3</v>
      </c>
      <c r="HZ63" s="9">
        <v>8.1900528221681061E-4</v>
      </c>
      <c r="IA63" s="6">
        <v>5</v>
      </c>
      <c r="IB63" s="6"/>
      <c r="IC63" s="6"/>
      <c r="ID63" s="15">
        <v>54</v>
      </c>
      <c r="IE63" s="9">
        <v>0.2</v>
      </c>
      <c r="IF63" s="9">
        <v>7.8627175483349556E-6</v>
      </c>
      <c r="IG63" s="9">
        <v>8.2036899999999996E-3</v>
      </c>
      <c r="IH63" s="9">
        <v>3.4296612154710641E-4</v>
      </c>
      <c r="II63" s="6">
        <v>5</v>
      </c>
      <c r="IJ63" s="6"/>
      <c r="IK63" s="6"/>
      <c r="IL63" s="15">
        <v>54</v>
      </c>
      <c r="IM63" s="9">
        <v>0.2</v>
      </c>
      <c r="IN63" s="9">
        <v>6.6761966121781096E-6</v>
      </c>
      <c r="IO63" s="9">
        <v>8.1761300000000002E-3</v>
      </c>
      <c r="IP63" s="9">
        <v>2.9121149747992622E-4</v>
      </c>
      <c r="IQ63" s="6">
        <v>5</v>
      </c>
    </row>
    <row r="64" spans="1:251">
      <c r="A64" s="6"/>
      <c r="B64" s="6"/>
      <c r="C64" s="15">
        <f t="shared" si="2"/>
        <v>55</v>
      </c>
      <c r="D64" s="9">
        <f t="shared" si="10"/>
        <v>0.25</v>
      </c>
      <c r="E64" s="9" cm="1">
        <f t="array" ref="E64">VLOOKUP($B$15,'qx Malaria'!$B$32:$I$61,(H64),FALSE)/(1-'qx(1) cambodia'!D64*INDEX($A$8:$B$13,H64,2))</f>
        <v>1.4068801706482561E-4</v>
      </c>
      <c r="F64" s="9">
        <f>'Life Table'!D8867</f>
        <v>1.991822E-2</v>
      </c>
      <c r="G64" s="9">
        <f t="shared" si="9"/>
        <v>3.2107320965077415E-3</v>
      </c>
      <c r="H64" s="6">
        <f t="shared" si="8"/>
        <v>5</v>
      </c>
      <c r="I64" s="6"/>
      <c r="J64" s="6"/>
      <c r="L64" s="6"/>
      <c r="M64" s="6"/>
      <c r="N64" s="15">
        <v>55</v>
      </c>
      <c r="O64" s="9">
        <v>0.25</v>
      </c>
      <c r="P64" s="9">
        <v>1.0896618979447311E-4</v>
      </c>
      <c r="Q64" s="9">
        <v>1.51421E-2</v>
      </c>
      <c r="R64" s="9">
        <v>3.557284602392827E-3</v>
      </c>
      <c r="S64" s="6">
        <v>5</v>
      </c>
      <c r="T64" s="6"/>
      <c r="U64" s="6"/>
      <c r="V64" s="15">
        <v>55</v>
      </c>
      <c r="W64" s="9">
        <v>0.25</v>
      </c>
      <c r="X64" s="9">
        <v>8.7752678071026854E-5</v>
      </c>
      <c r="Y64" s="9">
        <v>1.485394E-2</v>
      </c>
      <c r="Z64" s="9">
        <v>2.7609315968764804E-3</v>
      </c>
      <c r="AA64" s="6">
        <v>5</v>
      </c>
      <c r="AB64" s="6"/>
      <c r="AC64" s="6"/>
      <c r="AD64" s="15">
        <v>55</v>
      </c>
      <c r="AE64" s="9">
        <v>0.25</v>
      </c>
      <c r="AF64" s="9">
        <v>7.9230717914983726E-5</v>
      </c>
      <c r="AG64" s="9">
        <v>1.4647469999999999E-2</v>
      </c>
      <c r="AH64" s="9">
        <v>2.6573102153433265E-3</v>
      </c>
      <c r="AI64" s="6">
        <v>5</v>
      </c>
      <c r="AJ64" s="6"/>
      <c r="AK64" s="6"/>
      <c r="AL64" s="15">
        <v>55</v>
      </c>
      <c r="AM64" s="9">
        <v>0.25</v>
      </c>
      <c r="AN64" s="9">
        <v>9.0228606308974426E-5</v>
      </c>
      <c r="AO64" s="9">
        <v>1.45484E-2</v>
      </c>
      <c r="AP64" s="9">
        <v>3.004758271418005E-3</v>
      </c>
      <c r="AQ64" s="6">
        <v>5</v>
      </c>
      <c r="AR64" s="6"/>
      <c r="AS64" s="6"/>
      <c r="AT64" s="15">
        <v>55</v>
      </c>
      <c r="AU64" s="9">
        <v>0.25</v>
      </c>
      <c r="AV64" s="9">
        <v>8.0247357056126439E-5</v>
      </c>
      <c r="AW64" s="9">
        <v>1.448487E-2</v>
      </c>
      <c r="AX64" s="9">
        <v>2.5812746834804686E-3</v>
      </c>
      <c r="AY64" s="6">
        <v>5</v>
      </c>
      <c r="AZ64" s="6"/>
      <c r="BA64" s="6"/>
      <c r="BB64" s="15">
        <v>55</v>
      </c>
      <c r="BC64" s="9">
        <v>0.25</v>
      </c>
      <c r="BD64" s="9">
        <v>7.2097233668841259E-5</v>
      </c>
      <c r="BE64" s="9">
        <v>1.423517E-2</v>
      </c>
      <c r="BF64" s="9">
        <v>2.2471761612516787E-3</v>
      </c>
      <c r="BG64" s="6">
        <v>5</v>
      </c>
      <c r="BH64" s="6"/>
      <c r="BI64" s="6"/>
      <c r="BJ64" s="15">
        <v>55</v>
      </c>
      <c r="BK64" s="9">
        <v>0.25</v>
      </c>
      <c r="BL64" s="9">
        <v>6.8713120063096337E-5</v>
      </c>
      <c r="BM64" s="9">
        <v>1.416777E-2</v>
      </c>
      <c r="BN64" s="9">
        <v>2.1494194395014423E-3</v>
      </c>
      <c r="BO64" s="6">
        <v>5</v>
      </c>
      <c r="BP64" s="6"/>
      <c r="BQ64" s="6"/>
      <c r="BR64" s="15">
        <v>55</v>
      </c>
      <c r="BS64" s="9">
        <v>0.25</v>
      </c>
      <c r="BT64" s="9">
        <v>8.0253235166741704E-5</v>
      </c>
      <c r="BU64" s="9">
        <v>1.3882139999999999E-2</v>
      </c>
      <c r="BV64" s="9">
        <v>2.5509712959937616E-3</v>
      </c>
      <c r="BW64" s="6">
        <v>5</v>
      </c>
      <c r="BX64" s="6"/>
      <c r="BY64" s="6"/>
      <c r="BZ64" s="15">
        <v>55</v>
      </c>
      <c r="CA64" s="9">
        <v>0.25</v>
      </c>
      <c r="CB64" s="9">
        <v>6.0448358313470523E-5</v>
      </c>
      <c r="CC64" s="9">
        <v>1.375494E-2</v>
      </c>
      <c r="CD64" s="9">
        <v>2.0206146485467831E-3</v>
      </c>
      <c r="CE64" s="6">
        <v>5</v>
      </c>
      <c r="CF64" s="6"/>
      <c r="CG64" s="6"/>
      <c r="CH64" s="15">
        <v>55</v>
      </c>
      <c r="CI64" s="9">
        <v>0.25</v>
      </c>
      <c r="CJ64" s="9">
        <v>6.1150364140629185E-5</v>
      </c>
      <c r="CK64" s="9">
        <v>1.342192E-2</v>
      </c>
      <c r="CL64" s="9">
        <v>2.0713472113167695E-3</v>
      </c>
      <c r="CM64" s="6">
        <v>5</v>
      </c>
      <c r="CN64" s="6"/>
      <c r="CO64" s="6"/>
      <c r="CP64" s="15">
        <v>55</v>
      </c>
      <c r="CQ64" s="9">
        <v>0.25</v>
      </c>
      <c r="CR64" s="9">
        <v>1.4068801706482561E-4</v>
      </c>
      <c r="CS64" s="9">
        <v>1.3009919999999999E-2</v>
      </c>
      <c r="CT64" s="9">
        <v>4.9156388555273538E-3</v>
      </c>
      <c r="CU64" s="6">
        <v>5</v>
      </c>
      <c r="CV64" s="6"/>
      <c r="CW64" s="6"/>
      <c r="CX64" s="15">
        <v>55</v>
      </c>
      <c r="CY64" s="9">
        <v>0.25</v>
      </c>
      <c r="CZ64" s="9">
        <v>8.5932420050506127E-5</v>
      </c>
      <c r="DA64" s="9">
        <v>1.246279E-2</v>
      </c>
      <c r="DB64" s="9">
        <v>3.0915774238372382E-3</v>
      </c>
      <c r="DC64" s="6">
        <v>5</v>
      </c>
      <c r="DD64" s="6"/>
      <c r="DE64" s="6"/>
      <c r="DF64" s="15">
        <v>55</v>
      </c>
      <c r="DG64" s="9">
        <v>0.25</v>
      </c>
      <c r="DH64" s="9">
        <v>8.6572851067484536E-5</v>
      </c>
      <c r="DI64" s="9">
        <v>1.1989700000000001E-2</v>
      </c>
      <c r="DJ64" s="9">
        <v>3.2270535768149458E-3</v>
      </c>
      <c r="DK64" s="6">
        <v>5</v>
      </c>
      <c r="DL64" s="6"/>
      <c r="DM64" s="6"/>
      <c r="DN64" s="15">
        <v>55</v>
      </c>
      <c r="DO64" s="9">
        <v>0.25</v>
      </c>
      <c r="DP64" s="9">
        <v>1.2318576017085147E-4</v>
      </c>
      <c r="DQ64" s="9">
        <v>1.1445210000000001E-2</v>
      </c>
      <c r="DR64" s="9">
        <v>4.5733578224782176E-3</v>
      </c>
      <c r="DS64" s="6">
        <v>5</v>
      </c>
      <c r="DT64" s="6"/>
      <c r="DU64" s="6"/>
      <c r="DV64" s="15">
        <v>55</v>
      </c>
      <c r="DW64" s="9">
        <v>0.25</v>
      </c>
      <c r="DX64" s="9">
        <v>9.8957414758886776E-5</v>
      </c>
      <c r="DY64" s="9">
        <v>1.105447E-2</v>
      </c>
      <c r="DZ64" s="9">
        <v>3.7477743424648245E-3</v>
      </c>
      <c r="EA64" s="6">
        <v>5</v>
      </c>
      <c r="EB64" s="6"/>
      <c r="EC64" s="6"/>
      <c r="ED64" s="15">
        <v>55</v>
      </c>
      <c r="EE64" s="9">
        <v>0.25</v>
      </c>
      <c r="EF64" s="9">
        <v>6.3119954231411041E-5</v>
      </c>
      <c r="EG64" s="9">
        <v>1.0815760000000001E-2</v>
      </c>
      <c r="EH64" s="9">
        <v>2.4112791820125584E-3</v>
      </c>
      <c r="EI64" s="6">
        <v>5</v>
      </c>
      <c r="EJ64" s="6"/>
      <c r="EK64" s="6"/>
      <c r="EL64" s="15">
        <v>55</v>
      </c>
      <c r="EM64" s="9">
        <v>0.25</v>
      </c>
      <c r="EN64" s="9">
        <v>1.0876042132315624E-4</v>
      </c>
      <c r="EO64" s="9">
        <v>1.051968E-2</v>
      </c>
      <c r="EP64" s="9">
        <v>4.243635290486495E-3</v>
      </c>
      <c r="EQ64" s="6">
        <v>5</v>
      </c>
      <c r="ER64" s="6"/>
      <c r="ES64" s="6"/>
      <c r="ET64" s="15">
        <v>55</v>
      </c>
      <c r="EU64" s="9">
        <v>0.25</v>
      </c>
      <c r="EV64" s="9">
        <v>5.7150248335656435E-5</v>
      </c>
      <c r="EW64" s="9">
        <v>1.0259539999999999E-2</v>
      </c>
      <c r="EX64" s="9">
        <v>2.2419127312360725E-3</v>
      </c>
      <c r="EY64" s="6">
        <v>5</v>
      </c>
      <c r="EZ64" s="6"/>
      <c r="FA64" s="6"/>
      <c r="FB64" s="15">
        <v>55</v>
      </c>
      <c r="FC64" s="9">
        <v>0.25</v>
      </c>
      <c r="FD64" s="9">
        <v>6.4077512488730723E-5</v>
      </c>
      <c r="FE64" s="9">
        <v>9.9636900000000007E-3</v>
      </c>
      <c r="FF64" s="9">
        <v>2.560301450057448E-3</v>
      </c>
      <c r="FG64" s="6">
        <v>5</v>
      </c>
      <c r="FH64" s="6"/>
      <c r="FI64" s="6"/>
      <c r="FJ64" s="15">
        <v>55</v>
      </c>
      <c r="FK64" s="9">
        <v>0.25</v>
      </c>
      <c r="FL64" s="9">
        <v>7.9574509629974581E-5</v>
      </c>
      <c r="FM64" s="9">
        <v>9.5058599999999997E-3</v>
      </c>
      <c r="FN64" s="9">
        <v>3.2714597648080615E-3</v>
      </c>
      <c r="FO64" s="6">
        <v>5</v>
      </c>
      <c r="FP64" s="6"/>
      <c r="FQ64" s="6"/>
      <c r="FR64" s="15">
        <v>55</v>
      </c>
      <c r="FS64" s="9">
        <v>0.25</v>
      </c>
      <c r="FT64" s="9">
        <v>4.3609903982297786E-5</v>
      </c>
      <c r="FU64" s="9">
        <v>9.5252099999999992E-3</v>
      </c>
      <c r="FV64" s="9">
        <v>1.7678997029137559E-3</v>
      </c>
      <c r="FW64" s="6">
        <v>5</v>
      </c>
      <c r="FX64" s="6"/>
      <c r="FY64" s="6"/>
      <c r="FZ64" s="15">
        <v>55</v>
      </c>
      <c r="GA64" s="9">
        <v>0.25</v>
      </c>
      <c r="GB64" s="9">
        <v>4.1911572077297554E-5</v>
      </c>
      <c r="GC64" s="9">
        <v>9.2239000000000002E-3</v>
      </c>
      <c r="GD64" s="9">
        <v>1.7396424841108656E-3</v>
      </c>
      <c r="GE64" s="6">
        <v>5</v>
      </c>
      <c r="GF64" s="6"/>
      <c r="GG64" s="6"/>
      <c r="GH64" s="15">
        <v>55</v>
      </c>
      <c r="GI64" s="9">
        <v>0.25</v>
      </c>
      <c r="GJ64" s="9">
        <v>1.8984720703587697E-5</v>
      </c>
      <c r="GK64" s="9">
        <v>9.0723699999999997E-3</v>
      </c>
      <c r="GL64" s="9">
        <v>7.8688179762848975E-4</v>
      </c>
      <c r="GM64" s="6">
        <v>5</v>
      </c>
      <c r="GN64" s="6"/>
      <c r="GO64" s="6"/>
      <c r="GP64" s="15">
        <v>55</v>
      </c>
      <c r="GQ64" s="9">
        <v>0.25</v>
      </c>
      <c r="GR64" s="9">
        <v>1.0702788213231797E-5</v>
      </c>
      <c r="GS64" s="9">
        <v>8.9462499999999993E-3</v>
      </c>
      <c r="GT64" s="9">
        <v>4.4836136402707128E-4</v>
      </c>
      <c r="GU64" s="6">
        <v>5</v>
      </c>
      <c r="GV64" s="6"/>
      <c r="GW64" s="6"/>
      <c r="GX64" s="15">
        <v>55</v>
      </c>
      <c r="GY64" s="9">
        <v>0.25</v>
      </c>
      <c r="GZ64" s="9">
        <v>1.4656631879913683E-5</v>
      </c>
      <c r="HA64" s="9">
        <v>8.7892700000000001E-3</v>
      </c>
      <c r="HB64" s="9">
        <v>6.1740366602172061E-4</v>
      </c>
      <c r="HC64" s="6">
        <v>5</v>
      </c>
      <c r="HD64" s="6"/>
      <c r="HE64" s="6"/>
      <c r="HF64" s="15">
        <v>55</v>
      </c>
      <c r="HG64" s="9">
        <v>0.25</v>
      </c>
      <c r="HH64" s="9">
        <v>1.7284449707918286E-5</v>
      </c>
      <c r="HI64" s="9">
        <v>8.8035300000000004E-3</v>
      </c>
      <c r="HJ64" s="9">
        <v>7.1991562835284654E-4</v>
      </c>
      <c r="HK64" s="6">
        <v>5</v>
      </c>
      <c r="HL64" s="6"/>
      <c r="HM64" s="6"/>
      <c r="HN64" s="15">
        <v>55</v>
      </c>
      <c r="HO64" s="9">
        <v>0.25</v>
      </c>
      <c r="HP64" s="9">
        <v>1.1556626503934552E-5</v>
      </c>
      <c r="HQ64" s="9">
        <v>8.6694300000000005E-3</v>
      </c>
      <c r="HR64" s="9">
        <v>4.8751832770299841E-4</v>
      </c>
      <c r="HS64" s="6">
        <v>5</v>
      </c>
      <c r="HT64" s="6"/>
      <c r="HU64" s="6"/>
      <c r="HV64" s="15">
        <v>55</v>
      </c>
      <c r="HW64" s="9">
        <v>0.25</v>
      </c>
      <c r="HX64" s="9">
        <v>1.8906087563979428E-5</v>
      </c>
      <c r="HY64" s="9">
        <v>8.5511100000000007E-3</v>
      </c>
      <c r="HZ64" s="9">
        <v>7.9806601200519095E-4</v>
      </c>
      <c r="IA64" s="6">
        <v>5</v>
      </c>
      <c r="IB64" s="6"/>
      <c r="IC64" s="6"/>
      <c r="ID64" s="15">
        <v>55</v>
      </c>
      <c r="IE64" s="9">
        <v>0.25</v>
      </c>
      <c r="IF64" s="9">
        <v>8.017218561114961E-6</v>
      </c>
      <c r="IG64" s="9">
        <v>8.5878800000000009E-3</v>
      </c>
      <c r="IH64" s="9">
        <v>3.3406082111764963E-4</v>
      </c>
      <c r="II64" s="6">
        <v>5</v>
      </c>
      <c r="IJ64" s="6"/>
      <c r="IK64" s="6"/>
      <c r="IL64" s="15">
        <v>55</v>
      </c>
      <c r="IM64" s="9">
        <v>0.25</v>
      </c>
      <c r="IN64" s="9">
        <v>6.8068991243742859E-6</v>
      </c>
      <c r="IO64" s="9">
        <v>8.5600099999999998E-3</v>
      </c>
      <c r="IP64" s="9">
        <v>2.8359739036486469E-4</v>
      </c>
      <c r="IQ64" s="6">
        <v>5</v>
      </c>
    </row>
    <row r="65" spans="1:251">
      <c r="A65" s="6"/>
      <c r="B65" s="6"/>
      <c r="C65" s="15">
        <f t="shared" si="2"/>
        <v>56</v>
      </c>
      <c r="D65" s="9">
        <f t="shared" si="10"/>
        <v>0.3</v>
      </c>
      <c r="E65" s="9" cm="1">
        <f t="array" ref="E65">VLOOKUP($B$15,'qx Malaria'!$B$32:$I$61,(H65),FALSE)/(1-'qx(1) cambodia'!D65*INDEX($A$8:$B$13,H65,2))</f>
        <v>1.4439053237453421E-4</v>
      </c>
      <c r="F65" s="9">
        <f>'Life Table'!D8868</f>
        <v>2.1084200000000001E-2</v>
      </c>
      <c r="G65" s="9">
        <f t="shared" si="9"/>
        <v>3.1129996829433412E-3</v>
      </c>
      <c r="H65" s="6">
        <f t="shared" si="8"/>
        <v>5</v>
      </c>
      <c r="I65" s="6"/>
      <c r="J65" s="6"/>
      <c r="L65" s="6"/>
      <c r="M65" s="6"/>
      <c r="N65" s="15">
        <v>56</v>
      </c>
      <c r="O65" s="9">
        <v>0.3</v>
      </c>
      <c r="P65" s="9">
        <v>1.1212837186112693E-4</v>
      </c>
      <c r="Q65" s="9">
        <v>1.598397E-2</v>
      </c>
      <c r="R65" s="9">
        <v>3.4677183580647604E-3</v>
      </c>
      <c r="S65" s="6">
        <v>5</v>
      </c>
      <c r="T65" s="6"/>
      <c r="U65" s="6"/>
      <c r="V65" s="15">
        <v>56</v>
      </c>
      <c r="W65" s="9">
        <v>0.3</v>
      </c>
      <c r="X65" s="9">
        <v>9.0137585546399434E-5</v>
      </c>
      <c r="Y65" s="9">
        <v>1.5684710000000001E-2</v>
      </c>
      <c r="Z65" s="9">
        <v>2.6857547990791542E-3</v>
      </c>
      <c r="AA65" s="6">
        <v>5</v>
      </c>
      <c r="AB65" s="6"/>
      <c r="AC65" s="6"/>
      <c r="AD65" s="15">
        <v>56</v>
      </c>
      <c r="AE65" s="9">
        <v>0.3</v>
      </c>
      <c r="AF65" s="9">
        <v>8.1513257527447057E-5</v>
      </c>
      <c r="AG65" s="9">
        <v>1.546574E-2</v>
      </c>
      <c r="AH65" s="9">
        <v>2.5892192522412047E-3</v>
      </c>
      <c r="AI65" s="6">
        <v>5</v>
      </c>
      <c r="AJ65" s="6"/>
      <c r="AK65" s="6"/>
      <c r="AL65" s="15">
        <v>56</v>
      </c>
      <c r="AM65" s="9">
        <v>0.3</v>
      </c>
      <c r="AN65" s="9">
        <v>9.2786039075753825E-5</v>
      </c>
      <c r="AO65" s="9">
        <v>1.5354929999999999E-2</v>
      </c>
      <c r="AP65" s="9">
        <v>2.9276241302204626E-3</v>
      </c>
      <c r="AQ65" s="6">
        <v>5</v>
      </c>
      <c r="AR65" s="6"/>
      <c r="AS65" s="6"/>
      <c r="AT65" s="15">
        <v>56</v>
      </c>
      <c r="AU65" s="9">
        <v>0.3</v>
      </c>
      <c r="AV65" s="9">
        <v>8.2420600444374397E-5</v>
      </c>
      <c r="AW65" s="9">
        <v>1.528262E-2</v>
      </c>
      <c r="AX65" s="9">
        <v>2.5127891344054864E-3</v>
      </c>
      <c r="AY65" s="6">
        <v>5</v>
      </c>
      <c r="AZ65" s="6"/>
      <c r="BA65" s="6"/>
      <c r="BB65" s="15">
        <v>56</v>
      </c>
      <c r="BC65" s="9">
        <v>0.3</v>
      </c>
      <c r="BD65" s="9">
        <v>7.3942268294601262E-5</v>
      </c>
      <c r="BE65" s="9">
        <v>1.501484E-2</v>
      </c>
      <c r="BF65" s="9">
        <v>2.1850090298667327E-3</v>
      </c>
      <c r="BG65" s="6">
        <v>5</v>
      </c>
      <c r="BH65" s="6"/>
      <c r="BI65" s="6"/>
      <c r="BJ65" s="15">
        <v>56</v>
      </c>
      <c r="BK65" s="9">
        <v>0.3</v>
      </c>
      <c r="BL65" s="9">
        <v>7.0469227055996162E-5</v>
      </c>
      <c r="BM65" s="9">
        <v>1.4940409999999999E-2</v>
      </c>
      <c r="BN65" s="9">
        <v>2.0903547394830885E-3</v>
      </c>
      <c r="BO65" s="6">
        <v>5</v>
      </c>
      <c r="BP65" s="6"/>
      <c r="BQ65" s="6"/>
      <c r="BR65" s="15">
        <v>56</v>
      </c>
      <c r="BS65" s="9">
        <v>0.3</v>
      </c>
      <c r="BT65" s="9">
        <v>8.2294043341889561E-5</v>
      </c>
      <c r="BU65" s="9">
        <v>1.4637580000000001E-2</v>
      </c>
      <c r="BV65" s="9">
        <v>2.4808388959307848E-3</v>
      </c>
      <c r="BW65" s="6">
        <v>5</v>
      </c>
      <c r="BX65" s="6"/>
      <c r="BY65" s="6"/>
      <c r="BZ65" s="15">
        <v>56</v>
      </c>
      <c r="CA65" s="9">
        <v>0.3</v>
      </c>
      <c r="CB65" s="9">
        <v>6.2060387507776544E-5</v>
      </c>
      <c r="CC65" s="9">
        <v>1.450306E-2</v>
      </c>
      <c r="CD65" s="9">
        <v>1.9674899659742023E-3</v>
      </c>
      <c r="CE65" s="6">
        <v>5</v>
      </c>
      <c r="CF65" s="6"/>
      <c r="CG65" s="6"/>
      <c r="CH65" s="15">
        <v>56</v>
      </c>
      <c r="CI65" s="9">
        <v>0.3</v>
      </c>
      <c r="CJ65" s="9">
        <v>6.2759975518149916E-5</v>
      </c>
      <c r="CK65" s="9">
        <v>1.415274E-2</v>
      </c>
      <c r="CL65" s="9">
        <v>2.016093825447679E-3</v>
      </c>
      <c r="CM65" s="6">
        <v>5</v>
      </c>
      <c r="CN65" s="6"/>
      <c r="CO65" s="6"/>
      <c r="CP65" s="15">
        <v>56</v>
      </c>
      <c r="CQ65" s="9">
        <v>0.3</v>
      </c>
      <c r="CR65" s="9">
        <v>1.4439053237453421E-4</v>
      </c>
      <c r="CS65" s="9">
        <v>1.371614E-2</v>
      </c>
      <c r="CT65" s="9">
        <v>4.7852462803029128E-3</v>
      </c>
      <c r="CU65" s="6">
        <v>5</v>
      </c>
      <c r="CV65" s="6"/>
      <c r="CW65" s="6"/>
      <c r="CX65" s="15">
        <v>56</v>
      </c>
      <c r="CY65" s="9">
        <v>0.3</v>
      </c>
      <c r="CZ65" s="9">
        <v>8.815831230493558E-5</v>
      </c>
      <c r="DA65" s="9">
        <v>1.3133880000000001E-2</v>
      </c>
      <c r="DB65" s="9">
        <v>3.0095986626281512E-3</v>
      </c>
      <c r="DC65" s="6">
        <v>5</v>
      </c>
      <c r="DD65" s="6"/>
      <c r="DE65" s="6"/>
      <c r="DF65" s="15">
        <v>56</v>
      </c>
      <c r="DG65" s="9">
        <v>0.3</v>
      </c>
      <c r="DH65" s="9">
        <v>8.8806964304074203E-5</v>
      </c>
      <c r="DI65" s="9">
        <v>1.2627950000000001E-2</v>
      </c>
      <c r="DJ65" s="9">
        <v>3.1430185432774656E-3</v>
      </c>
      <c r="DK65" s="6">
        <v>5</v>
      </c>
      <c r="DL65" s="6"/>
      <c r="DM65" s="6"/>
      <c r="DN65" s="15">
        <v>56</v>
      </c>
      <c r="DO65" s="9">
        <v>0.3</v>
      </c>
      <c r="DP65" s="9">
        <v>1.2618527003603901E-4</v>
      </c>
      <c r="DQ65" s="9">
        <v>1.205023E-2</v>
      </c>
      <c r="DR65" s="9">
        <v>4.4495056763893068E-3</v>
      </c>
      <c r="DS65" s="6">
        <v>5</v>
      </c>
      <c r="DT65" s="6"/>
      <c r="DU65" s="6"/>
      <c r="DV65" s="15">
        <v>56</v>
      </c>
      <c r="DW65" s="9">
        <v>0.3</v>
      </c>
      <c r="DX65" s="9">
        <v>1.013264441218973E-4</v>
      </c>
      <c r="DY65" s="9">
        <v>1.1629530000000001E-2</v>
      </c>
      <c r="DZ65" s="9">
        <v>3.6477381636510083E-3</v>
      </c>
      <c r="EA65" s="6">
        <v>5</v>
      </c>
      <c r="EB65" s="6"/>
      <c r="EC65" s="6"/>
      <c r="ED65" s="15">
        <v>56</v>
      </c>
      <c r="EE65" s="9">
        <v>0.3</v>
      </c>
      <c r="EF65" s="9">
        <v>6.4608449401228879E-5</v>
      </c>
      <c r="EG65" s="9">
        <v>1.136771E-2</v>
      </c>
      <c r="EH65" s="9">
        <v>2.3483033379132286E-3</v>
      </c>
      <c r="EI65" s="6">
        <v>5</v>
      </c>
      <c r="EJ65" s="6"/>
      <c r="EK65" s="6"/>
      <c r="EL65" s="15">
        <v>56</v>
      </c>
      <c r="EM65" s="9">
        <v>0.3</v>
      </c>
      <c r="EN65" s="9">
        <v>1.113059569278528E-4</v>
      </c>
      <c r="EO65" s="9">
        <v>1.1048290000000001E-2</v>
      </c>
      <c r="EP65" s="9">
        <v>4.1351668984831733E-3</v>
      </c>
      <c r="EQ65" s="6">
        <v>5</v>
      </c>
      <c r="ER65" s="6"/>
      <c r="ES65" s="6"/>
      <c r="ET65" s="15">
        <v>56</v>
      </c>
      <c r="EU65" s="9">
        <v>0.3</v>
      </c>
      <c r="EV65" s="9">
        <v>5.8458222246864462E-5</v>
      </c>
      <c r="EW65" s="9">
        <v>1.0766919999999999E-2</v>
      </c>
      <c r="EX65" s="9">
        <v>2.1851567105122213E-3</v>
      </c>
      <c r="EY65" s="6">
        <v>5</v>
      </c>
      <c r="EZ65" s="6"/>
      <c r="FA65" s="6"/>
      <c r="FB65" s="15">
        <v>56</v>
      </c>
      <c r="FC65" s="9">
        <v>0.3</v>
      </c>
      <c r="FD65" s="9">
        <v>6.5526015015943671E-5</v>
      </c>
      <c r="FE65" s="9">
        <v>1.0448539999999999E-2</v>
      </c>
      <c r="FF65" s="9">
        <v>2.4966853474085631E-3</v>
      </c>
      <c r="FG65" s="6">
        <v>5</v>
      </c>
      <c r="FH65" s="6"/>
      <c r="FI65" s="6"/>
      <c r="FJ65" s="15">
        <v>56</v>
      </c>
      <c r="FK65" s="9">
        <v>0.3</v>
      </c>
      <c r="FL65" s="9">
        <v>8.1335921624209329E-5</v>
      </c>
      <c r="FM65" s="9">
        <v>9.9551899999999992E-3</v>
      </c>
      <c r="FN65" s="9">
        <v>3.1929481420275374E-3</v>
      </c>
      <c r="FO65" s="6">
        <v>5</v>
      </c>
      <c r="FP65" s="6"/>
      <c r="FQ65" s="6"/>
      <c r="FR65" s="15">
        <v>56</v>
      </c>
      <c r="FS65" s="9">
        <v>0.3</v>
      </c>
      <c r="FT65" s="9">
        <v>4.4562201388829717E-5</v>
      </c>
      <c r="FU65" s="9">
        <v>9.9695600000000006E-3</v>
      </c>
      <c r="FV65" s="9">
        <v>1.7259877028440284E-3</v>
      </c>
      <c r="FW65" s="6">
        <v>5</v>
      </c>
      <c r="FX65" s="6"/>
      <c r="FY65" s="6"/>
      <c r="FZ65" s="15">
        <v>56</v>
      </c>
      <c r="GA65" s="9">
        <v>0.3</v>
      </c>
      <c r="GB65" s="9">
        <v>4.2817996775290007E-5</v>
      </c>
      <c r="GC65" s="9">
        <v>9.6442999999999997E-3</v>
      </c>
      <c r="GD65" s="9">
        <v>1.6997939284655211E-3</v>
      </c>
      <c r="GE65" s="6">
        <v>5</v>
      </c>
      <c r="GF65" s="6"/>
      <c r="GG65" s="6"/>
      <c r="GH65" s="15">
        <v>56</v>
      </c>
      <c r="GI65" s="9">
        <v>0.3</v>
      </c>
      <c r="GJ65" s="9">
        <v>1.9387051781446704E-5</v>
      </c>
      <c r="GK65" s="9">
        <v>9.4882100000000004E-3</v>
      </c>
      <c r="GL65" s="9">
        <v>7.6834014053465743E-4</v>
      </c>
      <c r="GM65" s="6">
        <v>5</v>
      </c>
      <c r="GN65" s="6"/>
      <c r="GO65" s="6"/>
      <c r="GP65" s="15">
        <v>56</v>
      </c>
      <c r="GQ65" s="9">
        <v>0.3</v>
      </c>
      <c r="GR65" s="9">
        <v>1.0928751579610599E-5</v>
      </c>
      <c r="GS65" s="9">
        <v>9.3535300000000005E-3</v>
      </c>
      <c r="GT65" s="9">
        <v>4.3789228224018039E-4</v>
      </c>
      <c r="GU65" s="6">
        <v>5</v>
      </c>
      <c r="GV65" s="6"/>
      <c r="GW65" s="6"/>
      <c r="GX65" s="15">
        <v>56</v>
      </c>
      <c r="GY65" s="9">
        <v>0.3</v>
      </c>
      <c r="GZ65" s="9">
        <v>1.4961861017341705E-5</v>
      </c>
      <c r="HA65" s="9">
        <v>9.1920200000000004E-3</v>
      </c>
      <c r="HB65" s="9">
        <v>6.0264628715694143E-4</v>
      </c>
      <c r="HC65" s="6">
        <v>5</v>
      </c>
      <c r="HD65" s="6"/>
      <c r="HE65" s="6"/>
      <c r="HF65" s="15">
        <v>56</v>
      </c>
      <c r="HG65" s="9">
        <v>0.3</v>
      </c>
      <c r="HH65" s="9">
        <v>1.7640506983556848E-5</v>
      </c>
      <c r="HI65" s="9">
        <v>9.2089900000000002E-3</v>
      </c>
      <c r="HJ65" s="9">
        <v>7.0239587749103348E-4</v>
      </c>
      <c r="HK65" s="6">
        <v>5</v>
      </c>
      <c r="HL65" s="6"/>
      <c r="HM65" s="6"/>
      <c r="HN65" s="15">
        <v>56</v>
      </c>
      <c r="HO65" s="9">
        <v>0.3</v>
      </c>
      <c r="HP65" s="9">
        <v>1.1793995032284733E-5</v>
      </c>
      <c r="HQ65" s="9">
        <v>9.0682699999999998E-3</v>
      </c>
      <c r="HR65" s="9">
        <v>4.7564935475922539E-4</v>
      </c>
      <c r="HS65" s="6">
        <v>5</v>
      </c>
      <c r="HT65" s="6"/>
      <c r="HU65" s="6"/>
      <c r="HV65" s="15">
        <v>56</v>
      </c>
      <c r="HW65" s="9">
        <v>0.3</v>
      </c>
      <c r="HX65" s="9">
        <v>1.9288742016053811E-5</v>
      </c>
      <c r="HY65" s="9">
        <v>8.9507200000000006E-3</v>
      </c>
      <c r="HZ65" s="9">
        <v>7.7786741031403406E-4</v>
      </c>
      <c r="IA65" s="6">
        <v>5</v>
      </c>
      <c r="IB65" s="6"/>
      <c r="IC65" s="6"/>
      <c r="ID65" s="15">
        <v>56</v>
      </c>
      <c r="IE65" s="9">
        <v>0.3</v>
      </c>
      <c r="IF65" s="9">
        <v>8.1779131111003453E-6</v>
      </c>
      <c r="IG65" s="9">
        <v>8.9927300000000009E-3</v>
      </c>
      <c r="IH65" s="9">
        <v>3.2541586781779848E-4</v>
      </c>
      <c r="II65" s="6">
        <v>5</v>
      </c>
      <c r="IJ65" s="6"/>
      <c r="IK65" s="6"/>
      <c r="IL65" s="15">
        <v>56</v>
      </c>
      <c r="IM65" s="9">
        <v>0.3</v>
      </c>
      <c r="IN65" s="9">
        <v>6.9428214554056638E-6</v>
      </c>
      <c r="IO65" s="9">
        <v>8.9658199999999993E-3</v>
      </c>
      <c r="IP65" s="9">
        <v>2.7616788180209734E-4</v>
      </c>
      <c r="IQ65" s="6">
        <v>5</v>
      </c>
    </row>
    <row r="66" spans="1:251">
      <c r="A66" s="6"/>
      <c r="B66" s="6"/>
      <c r="C66" s="15">
        <f t="shared" si="2"/>
        <v>57</v>
      </c>
      <c r="D66" s="9">
        <f t="shared" si="10"/>
        <v>0.35</v>
      </c>
      <c r="E66" s="9" cm="1">
        <f t="array" ref="E66">VLOOKUP($B$15,'qx Malaria'!$B$32:$I$61,(H66),FALSE)/(1-'qx(1) cambodia'!D66*INDEX($A$8:$B$13,H66,2))</f>
        <v>1.482931946989704E-4</v>
      </c>
      <c r="F66" s="9">
        <f>'Life Table'!D8869</f>
        <v>2.2415919999999999E-2</v>
      </c>
      <c r="G66" s="9">
        <f t="shared" si="9"/>
        <v>3.0071987993954318E-3</v>
      </c>
      <c r="H66" s="6">
        <f t="shared" si="8"/>
        <v>5</v>
      </c>
      <c r="I66" s="6"/>
      <c r="J66" s="6"/>
      <c r="L66" s="6"/>
      <c r="M66" s="6"/>
      <c r="N66" s="15">
        <v>57</v>
      </c>
      <c r="O66" s="9">
        <v>0.35</v>
      </c>
      <c r="P66" s="9">
        <v>1.1547957125590294E-4</v>
      </c>
      <c r="Q66" s="9">
        <v>1.6966889999999998E-2</v>
      </c>
      <c r="R66" s="9">
        <v>3.3644639237114054E-3</v>
      </c>
      <c r="S66" s="6">
        <v>5</v>
      </c>
      <c r="T66" s="6"/>
      <c r="U66" s="6"/>
      <c r="V66" s="15">
        <v>57</v>
      </c>
      <c r="W66" s="9">
        <v>0.35</v>
      </c>
      <c r="X66" s="9">
        <v>9.2655746675379268E-5</v>
      </c>
      <c r="Y66" s="9">
        <v>1.6658989999999999E-2</v>
      </c>
      <c r="Z66" s="9">
        <v>2.5993252507040638E-3</v>
      </c>
      <c r="AA66" s="6">
        <v>5</v>
      </c>
      <c r="AB66" s="6"/>
      <c r="AC66" s="6"/>
      <c r="AD66" s="15">
        <v>57</v>
      </c>
      <c r="AE66" s="9">
        <v>0.35</v>
      </c>
      <c r="AF66" s="9">
        <v>8.3931212615556407E-5</v>
      </c>
      <c r="AG66" s="9">
        <v>1.6428720000000001E-2</v>
      </c>
      <c r="AH66" s="9">
        <v>2.509753410152883E-3</v>
      </c>
      <c r="AI66" s="6">
        <v>5</v>
      </c>
      <c r="AJ66" s="6"/>
      <c r="AK66" s="6"/>
      <c r="AL66" s="15">
        <v>57</v>
      </c>
      <c r="AM66" s="9">
        <v>0.35</v>
      </c>
      <c r="AN66" s="9">
        <v>9.5492676241022299E-5</v>
      </c>
      <c r="AO66" s="9">
        <v>1.6307200000000001E-2</v>
      </c>
      <c r="AP66" s="9">
        <v>2.8370774418700747E-3</v>
      </c>
      <c r="AQ66" s="6">
        <v>5</v>
      </c>
      <c r="AR66" s="6"/>
      <c r="AS66" s="6"/>
      <c r="AT66" s="15">
        <v>57</v>
      </c>
      <c r="AU66" s="9">
        <v>0.35</v>
      </c>
      <c r="AV66" s="9">
        <v>8.47148310997889E-5</v>
      </c>
      <c r="AW66" s="9">
        <v>1.6227439999999999E-2</v>
      </c>
      <c r="AX66" s="9">
        <v>2.432358153805951E-3</v>
      </c>
      <c r="AY66" s="6">
        <v>5</v>
      </c>
      <c r="AZ66" s="6"/>
      <c r="BA66" s="6"/>
      <c r="BB66" s="15">
        <v>57</v>
      </c>
      <c r="BC66" s="9">
        <v>0.35</v>
      </c>
      <c r="BD66" s="9">
        <v>7.588421526806346E-5</v>
      </c>
      <c r="BE66" s="9">
        <v>1.5940079999999999E-2</v>
      </c>
      <c r="BF66" s="9">
        <v>2.11223447311314E-3</v>
      </c>
      <c r="BG66" s="6">
        <v>5</v>
      </c>
      <c r="BH66" s="6"/>
      <c r="BI66" s="6"/>
      <c r="BJ66" s="15">
        <v>57</v>
      </c>
      <c r="BK66" s="9">
        <v>0.35</v>
      </c>
      <c r="BL66" s="9">
        <v>7.2317450218035086E-5</v>
      </c>
      <c r="BM66" s="9">
        <v>1.5857E-2</v>
      </c>
      <c r="BN66" s="9">
        <v>2.0211804102802881E-3</v>
      </c>
      <c r="BO66" s="6">
        <v>5</v>
      </c>
      <c r="BP66" s="6"/>
      <c r="BQ66" s="6"/>
      <c r="BR66" s="15">
        <v>57</v>
      </c>
      <c r="BS66" s="9">
        <v>0.35</v>
      </c>
      <c r="BT66" s="9">
        <v>8.4441353723092158E-5</v>
      </c>
      <c r="BU66" s="9">
        <v>1.553466E-2</v>
      </c>
      <c r="BV66" s="9">
        <v>2.3985726522116461E-3</v>
      </c>
      <c r="BW66" s="6">
        <v>5</v>
      </c>
      <c r="BX66" s="6"/>
      <c r="BY66" s="6"/>
      <c r="BZ66" s="15">
        <v>57</v>
      </c>
      <c r="CA66" s="9">
        <v>0.35</v>
      </c>
      <c r="CB66" s="9">
        <v>6.3760751177132215E-5</v>
      </c>
      <c r="CC66" s="9">
        <v>1.5391220000000001E-2</v>
      </c>
      <c r="CD66" s="9">
        <v>1.9047503664208216E-3</v>
      </c>
      <c r="CE66" s="6">
        <v>5</v>
      </c>
      <c r="CF66" s="6"/>
      <c r="CG66" s="6"/>
      <c r="CH66" s="15">
        <v>57</v>
      </c>
      <c r="CI66" s="9">
        <v>0.35</v>
      </c>
      <c r="CJ66" s="9">
        <v>6.4456614642765213E-5</v>
      </c>
      <c r="CK66" s="9">
        <v>1.5021410000000001E-2</v>
      </c>
      <c r="CL66" s="9">
        <v>1.9508563620221709E-3</v>
      </c>
      <c r="CM66" s="6">
        <v>5</v>
      </c>
      <c r="CN66" s="6"/>
      <c r="CO66" s="6"/>
      <c r="CP66" s="15">
        <v>57</v>
      </c>
      <c r="CQ66" s="9">
        <v>0.35</v>
      </c>
      <c r="CR66" s="9">
        <v>1.482931946989704E-4</v>
      </c>
      <c r="CS66" s="9">
        <v>1.455826E-2</v>
      </c>
      <c r="CT66" s="9">
        <v>4.6303011287986365E-3</v>
      </c>
      <c r="CU66" s="6">
        <v>5</v>
      </c>
      <c r="CV66" s="6"/>
      <c r="CW66" s="6"/>
      <c r="CX66" s="15">
        <v>57</v>
      </c>
      <c r="CY66" s="9">
        <v>0.35</v>
      </c>
      <c r="CZ66" s="9">
        <v>9.0502584725375509E-5</v>
      </c>
      <c r="DA66" s="9">
        <v>1.393905E-2</v>
      </c>
      <c r="DB66" s="9">
        <v>2.9111606243662864E-3</v>
      </c>
      <c r="DC66" s="6">
        <v>5</v>
      </c>
      <c r="DD66" s="6"/>
      <c r="DE66" s="6"/>
      <c r="DF66" s="15">
        <v>57</v>
      </c>
      <c r="DG66" s="9">
        <v>0.35</v>
      </c>
      <c r="DH66" s="9">
        <v>9.1159439804133188E-5</v>
      </c>
      <c r="DI66" s="9">
        <v>1.3401100000000001E-2</v>
      </c>
      <c r="DJ66" s="9">
        <v>3.0401427183766754E-3</v>
      </c>
      <c r="DK66" s="6">
        <v>5</v>
      </c>
      <c r="DL66" s="6"/>
      <c r="DM66" s="6"/>
      <c r="DN66" s="15">
        <v>57</v>
      </c>
      <c r="DO66" s="9">
        <v>0.35</v>
      </c>
      <c r="DP66" s="9">
        <v>1.2933449851560173E-4</v>
      </c>
      <c r="DQ66" s="9">
        <v>1.278522E-2</v>
      </c>
      <c r="DR66" s="9">
        <v>4.2983781307303608E-3</v>
      </c>
      <c r="DS66" s="6">
        <v>5</v>
      </c>
      <c r="DT66" s="6"/>
      <c r="DU66" s="6"/>
      <c r="DV66" s="15">
        <v>57</v>
      </c>
      <c r="DW66" s="9">
        <v>0.35</v>
      </c>
      <c r="DX66" s="9">
        <v>1.0381168414729341E-4</v>
      </c>
      <c r="DY66" s="9">
        <v>1.233974E-2</v>
      </c>
      <c r="DZ66" s="9">
        <v>3.5221126787560045E-3</v>
      </c>
      <c r="EA66" s="6">
        <v>5</v>
      </c>
      <c r="EB66" s="6"/>
      <c r="EC66" s="6"/>
      <c r="ED66" s="15">
        <v>57</v>
      </c>
      <c r="EE66" s="9">
        <v>0.35</v>
      </c>
      <c r="EF66" s="9">
        <v>6.6168843497481573E-5</v>
      </c>
      <c r="EG66" s="9">
        <v>1.2055679999999999E-2</v>
      </c>
      <c r="EH66" s="9">
        <v>2.2677736013188253E-3</v>
      </c>
      <c r="EI66" s="6">
        <v>5</v>
      </c>
      <c r="EJ66" s="6"/>
      <c r="EK66" s="6"/>
      <c r="EL66" s="15">
        <v>57</v>
      </c>
      <c r="EM66" s="9">
        <v>0.35</v>
      </c>
      <c r="EN66" s="9">
        <v>1.139735046492305E-4</v>
      </c>
      <c r="EO66" s="9">
        <v>1.1706919999999999E-2</v>
      </c>
      <c r="EP66" s="9">
        <v>3.9960503578177946E-3</v>
      </c>
      <c r="EQ66" s="6">
        <v>5</v>
      </c>
      <c r="ER66" s="6"/>
      <c r="ES66" s="6"/>
      <c r="ET66" s="15">
        <v>57</v>
      </c>
      <c r="EU66" s="9">
        <v>0.35</v>
      </c>
      <c r="EV66" s="9">
        <v>5.9827468581878081E-5</v>
      </c>
      <c r="EW66" s="9">
        <v>1.1402229999999999E-2</v>
      </c>
      <c r="EX66" s="9">
        <v>2.1117344293623977E-3</v>
      </c>
      <c r="EY66" s="6">
        <v>5</v>
      </c>
      <c r="EZ66" s="6"/>
      <c r="FA66" s="6"/>
      <c r="FB66" s="15">
        <v>57</v>
      </c>
      <c r="FC66" s="9">
        <v>0.35</v>
      </c>
      <c r="FD66" s="9">
        <v>6.704152034497743E-5</v>
      </c>
      <c r="FE66" s="9">
        <v>1.1059309999999999E-2</v>
      </c>
      <c r="FF66" s="9">
        <v>2.4133565410958701E-3</v>
      </c>
      <c r="FG66" s="6">
        <v>5</v>
      </c>
      <c r="FH66" s="6"/>
      <c r="FI66" s="6"/>
      <c r="FJ66" s="15">
        <v>57</v>
      </c>
      <c r="FK66" s="9">
        <v>0.35</v>
      </c>
      <c r="FL66" s="9">
        <v>8.3177077833947695E-5</v>
      </c>
      <c r="FM66" s="9">
        <v>1.052848E-2</v>
      </c>
      <c r="FN66" s="9">
        <v>3.0874292080549123E-3</v>
      </c>
      <c r="FO66" s="6">
        <v>5</v>
      </c>
      <c r="FP66" s="6"/>
      <c r="FQ66" s="6"/>
      <c r="FR66" s="15">
        <v>57</v>
      </c>
      <c r="FS66" s="9">
        <v>0.35</v>
      </c>
      <c r="FT66" s="9">
        <v>4.5557017371685271E-5</v>
      </c>
      <c r="FU66" s="9">
        <v>1.0537639999999999E-2</v>
      </c>
      <c r="FV66" s="9">
        <v>1.6693944948598599E-3</v>
      </c>
      <c r="FW66" s="6">
        <v>5</v>
      </c>
      <c r="FX66" s="6"/>
      <c r="FY66" s="6"/>
      <c r="FZ66" s="15">
        <v>57</v>
      </c>
      <c r="GA66" s="9">
        <v>0.35</v>
      </c>
      <c r="GB66" s="9">
        <v>4.3764494770692213E-5</v>
      </c>
      <c r="GC66" s="9">
        <v>1.018234E-2</v>
      </c>
      <c r="GD66" s="9">
        <v>1.6455647076050186E-3</v>
      </c>
      <c r="GE66" s="6">
        <v>5</v>
      </c>
      <c r="GF66" s="6"/>
      <c r="GG66" s="6"/>
      <c r="GH66" s="15">
        <v>57</v>
      </c>
      <c r="GI66" s="9">
        <v>0.35</v>
      </c>
      <c r="GJ66" s="9">
        <v>1.9806804762459339E-5</v>
      </c>
      <c r="GK66" s="9">
        <v>1.0017730000000001E-2</v>
      </c>
      <c r="GL66" s="9">
        <v>7.4348316505103195E-4</v>
      </c>
      <c r="GM66" s="6">
        <v>5</v>
      </c>
      <c r="GN66" s="6"/>
      <c r="GO66" s="6"/>
      <c r="GP66" s="15">
        <v>57</v>
      </c>
      <c r="GQ66" s="9">
        <v>0.35</v>
      </c>
      <c r="GR66" s="9">
        <v>1.1164462067601455E-5</v>
      </c>
      <c r="GS66" s="9">
        <v>9.8723400000000003E-3</v>
      </c>
      <c r="GT66" s="9">
        <v>4.2382832601026285E-4</v>
      </c>
      <c r="GU66" s="6">
        <v>5</v>
      </c>
      <c r="GV66" s="6"/>
      <c r="GW66" s="6"/>
      <c r="GX66" s="15">
        <v>57</v>
      </c>
      <c r="GY66" s="9">
        <v>0.35</v>
      </c>
      <c r="GZ66" s="9">
        <v>1.5280073530403005E-5</v>
      </c>
      <c r="HA66" s="9">
        <v>9.7062699999999995E-3</v>
      </c>
      <c r="HB66" s="9">
        <v>5.8285550927478637E-4</v>
      </c>
      <c r="HC66" s="6">
        <v>5</v>
      </c>
      <c r="HD66" s="6"/>
      <c r="HE66" s="6"/>
      <c r="HF66" s="15">
        <v>57</v>
      </c>
      <c r="HG66" s="9">
        <v>0.35</v>
      </c>
      <c r="HH66" s="9">
        <v>1.8011542265410981E-5</v>
      </c>
      <c r="HI66" s="9">
        <v>9.7254200000000002E-3</v>
      </c>
      <c r="HJ66" s="9">
        <v>6.790870186174782E-4</v>
      </c>
      <c r="HK66" s="6">
        <v>5</v>
      </c>
      <c r="HL66" s="6"/>
      <c r="HM66" s="6"/>
      <c r="HN66" s="15">
        <v>57</v>
      </c>
      <c r="HO66" s="9">
        <v>0.35</v>
      </c>
      <c r="HP66" s="9">
        <v>1.2041318951416301E-5</v>
      </c>
      <c r="HQ66" s="9">
        <v>9.5749700000000004E-3</v>
      </c>
      <c r="HR66" s="9">
        <v>4.5992503711426731E-4</v>
      </c>
      <c r="HS66" s="6">
        <v>5</v>
      </c>
      <c r="HT66" s="6"/>
      <c r="HU66" s="6"/>
      <c r="HV66" s="15">
        <v>57</v>
      </c>
      <c r="HW66" s="9">
        <v>0.35</v>
      </c>
      <c r="HX66" s="9">
        <v>1.9687206110844829E-5</v>
      </c>
      <c r="HY66" s="9">
        <v>9.4574099999999994E-3</v>
      </c>
      <c r="HZ66" s="9">
        <v>7.5140056039046217E-4</v>
      </c>
      <c r="IA66" s="6">
        <v>5</v>
      </c>
      <c r="IB66" s="6"/>
      <c r="IC66" s="6"/>
      <c r="ID66" s="15">
        <v>57</v>
      </c>
      <c r="IE66" s="9">
        <v>0.35</v>
      </c>
      <c r="IF66" s="9">
        <v>8.3451812395177247E-6</v>
      </c>
      <c r="IG66" s="9">
        <v>9.50639E-3</v>
      </c>
      <c r="IH66" s="9">
        <v>3.1412892937358839E-4</v>
      </c>
      <c r="II66" s="6">
        <v>5</v>
      </c>
      <c r="IJ66" s="6"/>
      <c r="IK66" s="6"/>
      <c r="IL66" s="15">
        <v>57</v>
      </c>
      <c r="IM66" s="9">
        <v>0.35</v>
      </c>
      <c r="IN66" s="9">
        <v>7.0842826694658171E-6</v>
      </c>
      <c r="IO66" s="9">
        <v>9.4819899999999992E-3</v>
      </c>
      <c r="IP66" s="9">
        <v>2.6645481726509729E-4</v>
      </c>
      <c r="IQ66" s="6">
        <v>5</v>
      </c>
    </row>
    <row r="67" spans="1:251">
      <c r="A67" s="6"/>
      <c r="B67" s="6"/>
      <c r="C67" s="15">
        <f t="shared" si="2"/>
        <v>58</v>
      </c>
      <c r="D67" s="9">
        <f t="shared" si="10"/>
        <v>0.39999999999999997</v>
      </c>
      <c r="E67" s="9" cm="1">
        <f t="array" ref="E67">VLOOKUP($B$15,'qx Malaria'!$B$32:$I$61,(H67),FALSE)/(1-'qx(1) cambodia'!D67*INDEX($A$8:$B$13,H67,2))</f>
        <v>1.5241268390266878E-4</v>
      </c>
      <c r="F67" s="9">
        <f>'Life Table'!D8870</f>
        <v>2.3957659999999999E-2</v>
      </c>
      <c r="G67" s="9">
        <f t="shared" si="9"/>
        <v>2.8918395935442756E-3</v>
      </c>
      <c r="H67" s="6">
        <f t="shared" si="8"/>
        <v>5</v>
      </c>
      <c r="I67" s="6"/>
      <c r="J67" s="6"/>
      <c r="L67" s="6"/>
      <c r="M67" s="6"/>
      <c r="N67" s="15">
        <v>58</v>
      </c>
      <c r="O67" s="9">
        <v>0.39999999999999997</v>
      </c>
      <c r="P67" s="9">
        <v>1.1903725767601547E-4</v>
      </c>
      <c r="Q67" s="9">
        <v>1.8148899999999999E-2</v>
      </c>
      <c r="R67" s="9">
        <v>3.24224301142431E-3</v>
      </c>
      <c r="S67" s="6">
        <v>5</v>
      </c>
      <c r="T67" s="6"/>
      <c r="U67" s="6"/>
      <c r="V67" s="15">
        <v>58</v>
      </c>
      <c r="W67" s="9">
        <v>0.39999999999999997</v>
      </c>
      <c r="X67" s="9">
        <v>9.5318650491580967E-5</v>
      </c>
      <c r="Y67" s="9">
        <v>1.7834510000000001E-2</v>
      </c>
      <c r="Z67" s="9">
        <v>2.4977768511135097E-3</v>
      </c>
      <c r="AA67" s="6">
        <v>5</v>
      </c>
      <c r="AB67" s="6"/>
      <c r="AC67" s="6"/>
      <c r="AD67" s="15">
        <v>58</v>
      </c>
      <c r="AE67" s="9">
        <v>0.39999999999999997</v>
      </c>
      <c r="AF67" s="9">
        <v>8.6497002192638021E-5</v>
      </c>
      <c r="AG67" s="9">
        <v>1.7593910000000001E-2</v>
      </c>
      <c r="AH67" s="9">
        <v>2.4151826104370808E-3</v>
      </c>
      <c r="AI67" s="6">
        <v>5</v>
      </c>
      <c r="AJ67" s="6"/>
      <c r="AK67" s="6"/>
      <c r="AL67" s="15">
        <v>58</v>
      </c>
      <c r="AM67" s="9">
        <v>0.39999999999999997</v>
      </c>
      <c r="AN67" s="9">
        <v>9.8361967344683742E-5</v>
      </c>
      <c r="AO67" s="9">
        <v>1.7463200000000002E-2</v>
      </c>
      <c r="AP67" s="9">
        <v>2.7288766298106501E-3</v>
      </c>
      <c r="AQ67" s="6">
        <v>5</v>
      </c>
      <c r="AR67" s="6"/>
      <c r="AS67" s="6"/>
      <c r="AT67" s="15">
        <v>58</v>
      </c>
      <c r="AU67" s="9">
        <v>0.39999999999999997</v>
      </c>
      <c r="AV67" s="9">
        <v>8.7140441582196857E-5</v>
      </c>
      <c r="AW67" s="9">
        <v>1.7379180000000001E-2</v>
      </c>
      <c r="AX67" s="9">
        <v>2.3361921538008201E-3</v>
      </c>
      <c r="AY67" s="6">
        <v>5</v>
      </c>
      <c r="AZ67" s="6"/>
      <c r="BA67" s="6"/>
      <c r="BB67" s="15">
        <v>58</v>
      </c>
      <c r="BC67" s="9">
        <v>0.39999999999999997</v>
      </c>
      <c r="BD67" s="9">
        <v>7.7930916164245469E-5</v>
      </c>
      <c r="BE67" s="9">
        <v>1.707266E-2</v>
      </c>
      <c r="BF67" s="9">
        <v>2.0253018809379257E-3</v>
      </c>
      <c r="BG67" s="6">
        <v>5</v>
      </c>
      <c r="BH67" s="6"/>
      <c r="BI67" s="6"/>
      <c r="BJ67" s="15">
        <v>58</v>
      </c>
      <c r="BK67" s="9">
        <v>0.39999999999999997</v>
      </c>
      <c r="BL67" s="9">
        <v>7.4265232659678139E-5</v>
      </c>
      <c r="BM67" s="9">
        <v>1.6980519999999999E-2</v>
      </c>
      <c r="BN67" s="9">
        <v>1.9382846726245918E-3</v>
      </c>
      <c r="BO67" s="6">
        <v>5</v>
      </c>
      <c r="BP67" s="6"/>
      <c r="BQ67" s="6"/>
      <c r="BR67" s="15">
        <v>58</v>
      </c>
      <c r="BS67" s="9">
        <v>0.39999999999999997</v>
      </c>
      <c r="BT67" s="9">
        <v>8.6703726607852634E-5</v>
      </c>
      <c r="BU67" s="9">
        <v>1.6637019999999999E-2</v>
      </c>
      <c r="BV67" s="9">
        <v>2.2996496079004283E-3</v>
      </c>
      <c r="BW67" s="6">
        <v>5</v>
      </c>
      <c r="BX67" s="6"/>
      <c r="BY67" s="6"/>
      <c r="BZ67" s="15">
        <v>58</v>
      </c>
      <c r="CA67" s="9">
        <v>0.39999999999999997</v>
      </c>
      <c r="CB67" s="9">
        <v>6.5556914563724727E-5</v>
      </c>
      <c r="CC67" s="9">
        <v>1.648322E-2</v>
      </c>
      <c r="CD67" s="9">
        <v>1.8286649337515253E-3</v>
      </c>
      <c r="CE67" s="6">
        <v>5</v>
      </c>
      <c r="CF67" s="6"/>
      <c r="CG67" s="6"/>
      <c r="CH67" s="15">
        <v>58</v>
      </c>
      <c r="CI67" s="9">
        <v>0.39999999999999997</v>
      </c>
      <c r="CJ67" s="9">
        <v>6.6247535688061134E-5</v>
      </c>
      <c r="CK67" s="9">
        <v>1.609267E-2</v>
      </c>
      <c r="CL67" s="9">
        <v>1.871587450693568E-3</v>
      </c>
      <c r="CM67" s="6">
        <v>5</v>
      </c>
      <c r="CN67" s="6"/>
      <c r="CO67" s="6"/>
      <c r="CP67" s="15">
        <v>58</v>
      </c>
      <c r="CQ67" s="9">
        <v>0.39999999999999997</v>
      </c>
      <c r="CR67" s="9">
        <v>1.5241268390266878E-4</v>
      </c>
      <c r="CS67" s="9">
        <v>1.5600360000000001E-2</v>
      </c>
      <c r="CT67" s="9">
        <v>4.441032755441025E-3</v>
      </c>
      <c r="CU67" s="6">
        <v>5</v>
      </c>
      <c r="CV67" s="6"/>
      <c r="CW67" s="6"/>
      <c r="CX67" s="15">
        <v>58</v>
      </c>
      <c r="CY67" s="9">
        <v>0.39999999999999997</v>
      </c>
      <c r="CZ67" s="9">
        <v>9.297493905848689E-5</v>
      </c>
      <c r="DA67" s="9">
        <v>1.49429E-2</v>
      </c>
      <c r="DB67" s="9">
        <v>2.7897762580367407E-3</v>
      </c>
      <c r="DC67" s="6">
        <v>5</v>
      </c>
      <c r="DD67" s="6"/>
      <c r="DE67" s="6"/>
      <c r="DF67" s="15">
        <v>58</v>
      </c>
      <c r="DG67" s="9">
        <v>0.39999999999999997</v>
      </c>
      <c r="DH67" s="9">
        <v>9.3639939679905572E-5</v>
      </c>
      <c r="DI67" s="9">
        <v>1.4370580000000001E-2</v>
      </c>
      <c r="DJ67" s="9">
        <v>2.9121892922737936E-3</v>
      </c>
      <c r="DK67" s="6">
        <v>5</v>
      </c>
      <c r="DL67" s="6"/>
      <c r="DM67" s="6"/>
      <c r="DN67" s="15">
        <v>58</v>
      </c>
      <c r="DO67" s="9">
        <v>0.39999999999999997</v>
      </c>
      <c r="DP67" s="9">
        <v>1.3264494219505268E-4</v>
      </c>
      <c r="DQ67" s="9">
        <v>1.3715389999999999E-2</v>
      </c>
      <c r="DR67" s="9">
        <v>4.1094241933792384E-3</v>
      </c>
      <c r="DS67" s="6">
        <v>5</v>
      </c>
      <c r="DT67" s="6"/>
      <c r="DU67" s="6"/>
      <c r="DV67" s="15">
        <v>58</v>
      </c>
      <c r="DW67" s="9">
        <v>0.39999999999999997</v>
      </c>
      <c r="DX67" s="9">
        <v>1.0642190075589265E-4</v>
      </c>
      <c r="DY67" s="9">
        <v>1.324233E-2</v>
      </c>
      <c r="DZ67" s="9">
        <v>3.3645704260301347E-3</v>
      </c>
      <c r="EA67" s="6">
        <v>5</v>
      </c>
      <c r="EB67" s="6"/>
      <c r="EC67" s="6"/>
      <c r="ED67" s="15">
        <v>58</v>
      </c>
      <c r="EE67" s="9">
        <v>0.39999999999999997</v>
      </c>
      <c r="EF67" s="9">
        <v>6.7806474860572773E-5</v>
      </c>
      <c r="EG67" s="9">
        <v>1.294203E-2</v>
      </c>
      <c r="EH67" s="9">
        <v>2.1647444142404203E-3</v>
      </c>
      <c r="EI67" s="6">
        <v>5</v>
      </c>
      <c r="EJ67" s="6"/>
      <c r="EK67" s="6"/>
      <c r="EL67" s="15">
        <v>58</v>
      </c>
      <c r="EM67" s="9">
        <v>0.39999999999999997</v>
      </c>
      <c r="EN67" s="9">
        <v>1.1677205227934772E-4</v>
      </c>
      <c r="EO67" s="9">
        <v>1.256501E-2</v>
      </c>
      <c r="EP67" s="9">
        <v>3.8145716317272587E-3</v>
      </c>
      <c r="EQ67" s="6">
        <v>5</v>
      </c>
      <c r="ER67" s="6"/>
      <c r="ES67" s="6"/>
      <c r="ET67" s="15">
        <v>58</v>
      </c>
      <c r="EU67" s="9">
        <v>0.39999999999999997</v>
      </c>
      <c r="EV67" s="9">
        <v>6.1262396092495294E-5</v>
      </c>
      <c r="EW67" s="9">
        <v>1.2231250000000001E-2</v>
      </c>
      <c r="EX67" s="9">
        <v>2.0158193341840163E-3</v>
      </c>
      <c r="EY67" s="6">
        <v>5</v>
      </c>
      <c r="EZ67" s="6"/>
      <c r="FA67" s="6"/>
      <c r="FB67" s="15">
        <v>58</v>
      </c>
      <c r="FC67" s="9">
        <v>0.39999999999999997</v>
      </c>
      <c r="FD67" s="9">
        <v>6.8628787527293209E-5</v>
      </c>
      <c r="FE67" s="9">
        <v>1.186182E-2</v>
      </c>
      <c r="FF67" s="9">
        <v>2.3033538544871735E-3</v>
      </c>
      <c r="FG67" s="6">
        <v>5</v>
      </c>
      <c r="FH67" s="6"/>
      <c r="FI67" s="6"/>
      <c r="FJ67" s="15">
        <v>58</v>
      </c>
      <c r="FK67" s="9">
        <v>0.39999999999999997</v>
      </c>
      <c r="FL67" s="9">
        <v>8.5103519060151822E-5</v>
      </c>
      <c r="FM67" s="9">
        <v>1.129016E-2</v>
      </c>
      <c r="FN67" s="9">
        <v>2.9458216402938114E-3</v>
      </c>
      <c r="FO67" s="6">
        <v>5</v>
      </c>
      <c r="FP67" s="6"/>
      <c r="FQ67" s="6"/>
      <c r="FR67" s="15">
        <v>58</v>
      </c>
      <c r="FS67" s="9">
        <v>0.39999999999999997</v>
      </c>
      <c r="FT67" s="9">
        <v>4.6597264533415702E-5</v>
      </c>
      <c r="FU67" s="9">
        <v>1.129609E-2</v>
      </c>
      <c r="FV67" s="9">
        <v>1.592866322199917E-3</v>
      </c>
      <c r="FW67" s="6">
        <v>5</v>
      </c>
      <c r="FX67" s="6"/>
      <c r="FY67" s="6"/>
      <c r="FZ67" s="15">
        <v>58</v>
      </c>
      <c r="GA67" s="9">
        <v>0.39999999999999997</v>
      </c>
      <c r="GB67" s="9">
        <v>4.4753783613396526E-5</v>
      </c>
      <c r="GC67" s="9">
        <v>1.090844E-2</v>
      </c>
      <c r="GD67" s="9">
        <v>1.5707524663005261E-3</v>
      </c>
      <c r="GE67" s="6">
        <v>5</v>
      </c>
      <c r="GF67" s="6"/>
      <c r="GG67" s="6"/>
      <c r="GH67" s="15">
        <v>58</v>
      </c>
      <c r="GI67" s="9">
        <v>0.39999999999999997</v>
      </c>
      <c r="GJ67" s="9">
        <v>2.0245136305124085E-5</v>
      </c>
      <c r="GK67" s="9">
        <v>1.073065E-2</v>
      </c>
      <c r="GL67" s="9">
        <v>7.0944824058283642E-4</v>
      </c>
      <c r="GM67" s="6">
        <v>5</v>
      </c>
      <c r="GN67" s="6"/>
      <c r="GO67" s="6"/>
      <c r="GP67" s="15">
        <v>58</v>
      </c>
      <c r="GQ67" s="9">
        <v>0.39999999999999997</v>
      </c>
      <c r="GR67" s="9">
        <v>1.1410564254955076E-5</v>
      </c>
      <c r="GS67" s="9">
        <v>1.056938E-2</v>
      </c>
      <c r="GT67" s="9">
        <v>4.0460373620663544E-4</v>
      </c>
      <c r="GU67" s="6">
        <v>5</v>
      </c>
      <c r="GV67" s="6"/>
      <c r="GW67" s="6"/>
      <c r="GX67" s="15">
        <v>58</v>
      </c>
      <c r="GY67" s="9">
        <v>0.39999999999999997</v>
      </c>
      <c r="GZ67" s="9">
        <v>1.5612115821396926E-5</v>
      </c>
      <c r="HA67" s="9">
        <v>1.03979E-2</v>
      </c>
      <c r="HB67" s="9">
        <v>5.5590932337224916E-4</v>
      </c>
      <c r="HC67" s="6">
        <v>5</v>
      </c>
      <c r="HD67" s="6"/>
      <c r="HE67" s="6"/>
      <c r="HF67" s="15">
        <v>58</v>
      </c>
      <c r="HG67" s="9">
        <v>0.39999999999999997</v>
      </c>
      <c r="HH67" s="9">
        <v>1.8398520962646719E-5</v>
      </c>
      <c r="HI67" s="9">
        <v>1.0420469999999999E-2</v>
      </c>
      <c r="HJ67" s="9">
        <v>6.4740864918922021E-4</v>
      </c>
      <c r="HK67" s="6">
        <v>5</v>
      </c>
      <c r="HL67" s="6"/>
      <c r="HM67" s="6"/>
      <c r="HN67" s="15">
        <v>58</v>
      </c>
      <c r="HO67" s="9">
        <v>0.39999999999999997</v>
      </c>
      <c r="HP67" s="9">
        <v>1.2299237979800595E-5</v>
      </c>
      <c r="HQ67" s="9">
        <v>1.025733E-2</v>
      </c>
      <c r="HR67" s="9">
        <v>4.3852493285304132E-4</v>
      </c>
      <c r="HS67" s="6">
        <v>5</v>
      </c>
      <c r="HT67" s="6"/>
      <c r="HU67" s="6"/>
      <c r="HV67" s="15">
        <v>58</v>
      </c>
      <c r="HW67" s="9">
        <v>0.39999999999999997</v>
      </c>
      <c r="HX67" s="9">
        <v>2.0102480295513761E-5</v>
      </c>
      <c r="HY67" s="9">
        <v>1.0138930000000001E-2</v>
      </c>
      <c r="HZ67" s="9">
        <v>7.1567717094253504E-4</v>
      </c>
      <c r="IA67" s="6">
        <v>5</v>
      </c>
      <c r="IB67" s="6"/>
      <c r="IC67" s="6"/>
      <c r="ID67" s="15">
        <v>58</v>
      </c>
      <c r="IE67" s="9">
        <v>0.39999999999999997</v>
      </c>
      <c r="IF67" s="9">
        <v>8.5194347297492246E-6</v>
      </c>
      <c r="IG67" s="9">
        <v>1.0194720000000001E-2</v>
      </c>
      <c r="IH67" s="9">
        <v>2.9903585624451313E-4</v>
      </c>
      <c r="II67" s="6">
        <v>5</v>
      </c>
      <c r="IJ67" s="6"/>
      <c r="IK67" s="6"/>
      <c r="IL67" s="15">
        <v>58</v>
      </c>
      <c r="IM67" s="9">
        <v>0.39999999999999997</v>
      </c>
      <c r="IN67" s="9">
        <v>7.2316283755608803E-6</v>
      </c>
      <c r="IO67" s="9">
        <v>1.0174559999999999E-2</v>
      </c>
      <c r="IP67" s="9">
        <v>2.5348230674370213E-4</v>
      </c>
      <c r="IQ67" s="6">
        <v>5</v>
      </c>
    </row>
    <row r="68" spans="1:251">
      <c r="A68" s="6"/>
      <c r="B68" s="6"/>
      <c r="C68" s="15">
        <f t="shared" si="2"/>
        <v>59</v>
      </c>
      <c r="D68" s="9">
        <f t="shared" si="10"/>
        <v>0.44999999999999996</v>
      </c>
      <c r="E68" s="9" cm="1">
        <f t="array" ref="E68">VLOOKUP($B$15,'qx Malaria'!$B$32:$I$61,(H68),FALSE)/(1-'qx(1) cambodia'!D68*INDEX($A$8:$B$13,H68,2))</f>
        <v>1.5676758623168135E-4</v>
      </c>
      <c r="F68" s="9">
        <f>'Life Table'!D8871</f>
        <v>2.5726780000000001E-2</v>
      </c>
      <c r="G68" s="9">
        <f t="shared" si="9"/>
        <v>2.7699270074634168E-3</v>
      </c>
      <c r="H68" s="6">
        <f t="shared" si="8"/>
        <v>5</v>
      </c>
      <c r="I68" s="6"/>
      <c r="J68" s="6"/>
      <c r="L68" s="6"/>
      <c r="M68" s="6"/>
      <c r="N68" s="15">
        <v>59</v>
      </c>
      <c r="O68" s="9">
        <v>0.44999999999999996</v>
      </c>
      <c r="P68" s="9">
        <v>1.2282112207164054E-4</v>
      </c>
      <c r="Q68" s="9">
        <v>1.9561930000000002E-2</v>
      </c>
      <c r="R68" s="9">
        <v>3.1036612749174354E-3</v>
      </c>
      <c r="S68" s="6">
        <v>5</v>
      </c>
      <c r="T68" s="6"/>
      <c r="U68" s="6"/>
      <c r="V68" s="15">
        <v>59</v>
      </c>
      <c r="W68" s="9">
        <v>0.44999999999999996</v>
      </c>
      <c r="X68" s="9">
        <v>9.8139145878602075E-5</v>
      </c>
      <c r="Y68" s="9">
        <v>1.924259E-2</v>
      </c>
      <c r="Z68" s="9">
        <v>2.3835028766458007E-3</v>
      </c>
      <c r="AA68" s="6">
        <v>5</v>
      </c>
      <c r="AB68" s="6"/>
      <c r="AC68" s="6"/>
      <c r="AD68" s="15">
        <v>59</v>
      </c>
      <c r="AE68" s="9">
        <v>0.44999999999999996</v>
      </c>
      <c r="AF68" s="9">
        <v>8.9224611764209127E-5</v>
      </c>
      <c r="AG68" s="9">
        <v>1.8990900000000002E-2</v>
      </c>
      <c r="AH68" s="9">
        <v>2.3080775838497077E-3</v>
      </c>
      <c r="AI68" s="6">
        <v>5</v>
      </c>
      <c r="AJ68" s="6"/>
      <c r="AK68" s="6"/>
      <c r="AL68" s="15">
        <v>59</v>
      </c>
      <c r="AM68" s="9">
        <v>0.44999999999999996</v>
      </c>
      <c r="AN68" s="9">
        <v>1.0140902848828364E-4</v>
      </c>
      <c r="AO68" s="9">
        <v>1.8852399999999998E-2</v>
      </c>
      <c r="AP68" s="9">
        <v>2.6060965404090756E-3</v>
      </c>
      <c r="AQ68" s="6">
        <v>5</v>
      </c>
      <c r="AR68" s="6"/>
      <c r="AS68" s="6"/>
      <c r="AT68" s="15">
        <v>59</v>
      </c>
      <c r="AU68" s="9">
        <v>0.44999999999999996</v>
      </c>
      <c r="AV68" s="9">
        <v>8.970904980278305E-5</v>
      </c>
      <c r="AW68" s="9">
        <v>1.8767410000000002E-2</v>
      </c>
      <c r="AX68" s="9">
        <v>2.2271527318169625E-3</v>
      </c>
      <c r="AY68" s="6">
        <v>5</v>
      </c>
      <c r="AZ68" s="6"/>
      <c r="BA68" s="6"/>
      <c r="BB68" s="15">
        <v>59</v>
      </c>
      <c r="BC68" s="9">
        <v>0.44999999999999996</v>
      </c>
      <c r="BD68" s="9">
        <v>8.0091082000141882E-5</v>
      </c>
      <c r="BE68" s="9">
        <v>1.844372E-2</v>
      </c>
      <c r="BF68" s="9">
        <v>1.926712061237812E-3</v>
      </c>
      <c r="BG68" s="6">
        <v>5</v>
      </c>
      <c r="BH68" s="6"/>
      <c r="BI68" s="6"/>
      <c r="BJ68" s="15">
        <v>59</v>
      </c>
      <c r="BK68" s="9">
        <v>0.44999999999999996</v>
      </c>
      <c r="BL68" s="9">
        <v>7.6320841571442621E-5</v>
      </c>
      <c r="BM68" s="9">
        <v>1.8343519999999999E-2</v>
      </c>
      <c r="BN68" s="9">
        <v>1.8439259412034103E-3</v>
      </c>
      <c r="BO68" s="6">
        <v>5</v>
      </c>
      <c r="BP68" s="6"/>
      <c r="BQ68" s="6"/>
      <c r="BR68" s="15">
        <v>59</v>
      </c>
      <c r="BS68" s="9">
        <v>0.44999999999999996</v>
      </c>
      <c r="BT68" s="9">
        <v>8.9090664947611109E-5</v>
      </c>
      <c r="BU68" s="9">
        <v>1.7978609999999999E-2</v>
      </c>
      <c r="BV68" s="9">
        <v>2.186631156272322E-3</v>
      </c>
      <c r="BW68" s="6">
        <v>5</v>
      </c>
      <c r="BX68" s="6"/>
      <c r="BY68" s="6"/>
      <c r="BZ68" s="15">
        <v>59</v>
      </c>
      <c r="CA68" s="9">
        <v>0.44999999999999996</v>
      </c>
      <c r="CB68" s="9">
        <v>6.7457208487657072E-5</v>
      </c>
      <c r="CC68" s="9">
        <v>1.7812970000000001E-2</v>
      </c>
      <c r="CD68" s="9">
        <v>1.7412042383420721E-3</v>
      </c>
      <c r="CE68" s="6">
        <v>5</v>
      </c>
      <c r="CF68" s="6"/>
      <c r="CG68" s="6"/>
      <c r="CH68" s="15">
        <v>59</v>
      </c>
      <c r="CI68" s="9">
        <v>0.44999999999999996</v>
      </c>
      <c r="CJ68" s="9">
        <v>6.8140822094892413E-5</v>
      </c>
      <c r="CK68" s="9">
        <v>1.740046E-2</v>
      </c>
      <c r="CL68" s="9">
        <v>1.7803899813750037E-3</v>
      </c>
      <c r="CM68" s="6">
        <v>5</v>
      </c>
      <c r="CN68" s="6"/>
      <c r="CO68" s="6"/>
      <c r="CP68" s="15">
        <v>59</v>
      </c>
      <c r="CQ68" s="9">
        <v>0.44999999999999996</v>
      </c>
      <c r="CR68" s="9">
        <v>1.5676758623168135E-4</v>
      </c>
      <c r="CS68" s="9">
        <v>1.6877420000000001E-2</v>
      </c>
      <c r="CT68" s="9">
        <v>4.2222865068872895E-3</v>
      </c>
      <c r="CU68" s="6">
        <v>5</v>
      </c>
      <c r="CV68" s="6"/>
      <c r="CW68" s="6"/>
      <c r="CX68" s="15">
        <v>59</v>
      </c>
      <c r="CY68" s="9">
        <v>0.44999999999999996</v>
      </c>
      <c r="CZ68" s="9">
        <v>9.5586166956309308E-5</v>
      </c>
      <c r="DA68" s="9">
        <v>1.6179700000000002E-2</v>
      </c>
      <c r="DB68" s="9">
        <v>2.6488840208284741E-3</v>
      </c>
      <c r="DC68" s="6">
        <v>5</v>
      </c>
      <c r="DD68" s="6"/>
      <c r="DE68" s="6"/>
      <c r="DF68" s="15">
        <v>59</v>
      </c>
      <c r="DG68" s="9">
        <v>0.44999999999999996</v>
      </c>
      <c r="DH68" s="9">
        <v>9.6259207106094713E-5</v>
      </c>
      <c r="DI68" s="9">
        <v>1.557511E-2</v>
      </c>
      <c r="DJ68" s="9">
        <v>2.7621288219323034E-3</v>
      </c>
      <c r="DK68" s="6">
        <v>5</v>
      </c>
      <c r="DL68" s="6"/>
      <c r="DM68" s="6"/>
      <c r="DN68" s="15">
        <v>59</v>
      </c>
      <c r="DO68" s="9">
        <v>0.44999999999999996</v>
      </c>
      <c r="DP68" s="9">
        <v>1.36129305645123E-4</v>
      </c>
      <c r="DQ68" s="9">
        <v>1.48811E-2</v>
      </c>
      <c r="DR68" s="9">
        <v>3.8870044172545498E-3</v>
      </c>
      <c r="DS68" s="6">
        <v>5</v>
      </c>
      <c r="DT68" s="6"/>
      <c r="DU68" s="6"/>
      <c r="DV68" s="15">
        <v>59</v>
      </c>
      <c r="DW68" s="9">
        <v>0.44999999999999996</v>
      </c>
      <c r="DX68" s="9">
        <v>1.0916676424085664E-4</v>
      </c>
      <c r="DY68" s="9">
        <v>1.438091E-2</v>
      </c>
      <c r="DZ68" s="9">
        <v>3.1780965554500371E-3</v>
      </c>
      <c r="EA68" s="6">
        <v>5</v>
      </c>
      <c r="EB68" s="6"/>
      <c r="EC68" s="6"/>
      <c r="ED68" s="15">
        <v>59</v>
      </c>
      <c r="EE68" s="9">
        <v>0.44999999999999996</v>
      </c>
      <c r="EF68" s="9">
        <v>6.9527223722706011E-5</v>
      </c>
      <c r="EG68" s="9">
        <v>1.406171E-2</v>
      </c>
      <c r="EH68" s="9">
        <v>2.0429353064624124E-3</v>
      </c>
      <c r="EI68" s="6">
        <v>5</v>
      </c>
      <c r="EJ68" s="6"/>
      <c r="EK68" s="6"/>
      <c r="EL68" s="15">
        <v>59</v>
      </c>
      <c r="EM68" s="9">
        <v>0.44999999999999996</v>
      </c>
      <c r="EN68" s="9">
        <v>1.1971149258975964E-4</v>
      </c>
      <c r="EO68" s="9">
        <v>1.3663140000000001E-2</v>
      </c>
      <c r="EP68" s="9">
        <v>3.5962926676785761E-3</v>
      </c>
      <c r="EQ68" s="6">
        <v>5</v>
      </c>
      <c r="ER68" s="6"/>
      <c r="ES68" s="6"/>
      <c r="ET68" s="15">
        <v>59</v>
      </c>
      <c r="EU68" s="9">
        <v>0.44999999999999996</v>
      </c>
      <c r="EV68" s="9">
        <v>6.2767846889921124E-5</v>
      </c>
      <c r="EW68" s="9">
        <v>1.3301759999999999E-2</v>
      </c>
      <c r="EX68" s="9">
        <v>1.8991383078331373E-3</v>
      </c>
      <c r="EY68" s="6">
        <v>5</v>
      </c>
      <c r="EZ68" s="6"/>
      <c r="FA68" s="6"/>
      <c r="FB68" s="15">
        <v>59</v>
      </c>
      <c r="FC68" s="9">
        <v>0.44999999999999996</v>
      </c>
      <c r="FD68" s="9">
        <v>7.0293037242792752E-5</v>
      </c>
      <c r="FE68" s="9">
        <v>1.289969E-2</v>
      </c>
      <c r="FF68" s="9">
        <v>2.169395327035467E-3</v>
      </c>
      <c r="FG68" s="6">
        <v>5</v>
      </c>
      <c r="FH68" s="6"/>
      <c r="FI68" s="6"/>
      <c r="FJ68" s="15">
        <v>59</v>
      </c>
      <c r="FK68" s="9">
        <v>0.44999999999999996</v>
      </c>
      <c r="FL68" s="9">
        <v>8.7121311590246316E-5</v>
      </c>
      <c r="FM68" s="9">
        <v>1.228404E-2</v>
      </c>
      <c r="FN68" s="9">
        <v>2.771674391278134E-3</v>
      </c>
      <c r="FO68" s="6">
        <v>5</v>
      </c>
      <c r="FP68" s="6"/>
      <c r="FQ68" s="6"/>
      <c r="FR68" s="15">
        <v>59</v>
      </c>
      <c r="FS68" s="9">
        <v>0.44999999999999996</v>
      </c>
      <c r="FT68" s="9">
        <v>4.7686127717934167E-5</v>
      </c>
      <c r="FU68" s="9">
        <v>1.22869E-2</v>
      </c>
      <c r="FV68" s="9">
        <v>1.4986381553495848E-3</v>
      </c>
      <c r="FW68" s="6">
        <v>5</v>
      </c>
      <c r="FX68" s="6"/>
      <c r="FY68" s="6"/>
      <c r="FZ68" s="15">
        <v>59</v>
      </c>
      <c r="GA68" s="9">
        <v>0.44999999999999996</v>
      </c>
      <c r="GB68" s="9">
        <v>4.5788832255174481E-5</v>
      </c>
      <c r="GC68" s="9">
        <v>1.186719E-2</v>
      </c>
      <c r="GD68" s="9">
        <v>1.4772442629495427E-3</v>
      </c>
      <c r="GE68" s="6">
        <v>5</v>
      </c>
      <c r="GF68" s="6"/>
      <c r="GG68" s="6"/>
      <c r="GH68" s="15">
        <v>59</v>
      </c>
      <c r="GI68" s="9">
        <v>0.44999999999999996</v>
      </c>
      <c r="GJ68" s="9">
        <v>2.0703307774159336E-5</v>
      </c>
      <c r="GK68" s="9">
        <v>1.1674749999999999E-2</v>
      </c>
      <c r="GL68" s="9">
        <v>6.6683469770408314E-4</v>
      </c>
      <c r="GM68" s="6">
        <v>5</v>
      </c>
      <c r="GN68" s="6"/>
      <c r="GO68" s="6"/>
      <c r="GP68" s="15">
        <v>59</v>
      </c>
      <c r="GQ68" s="9">
        <v>0.44999999999999996</v>
      </c>
      <c r="GR68" s="9">
        <v>1.1667760835108442E-5</v>
      </c>
      <c r="GS68" s="9">
        <v>1.149184E-2</v>
      </c>
      <c r="GT68" s="9">
        <v>3.8051363887737198E-4</v>
      </c>
      <c r="GU68" s="6">
        <v>5</v>
      </c>
      <c r="GV68" s="6"/>
      <c r="GW68" s="6"/>
      <c r="GX68" s="15">
        <v>59</v>
      </c>
      <c r="GY68" s="9">
        <v>0.44999999999999996</v>
      </c>
      <c r="GZ68" s="9">
        <v>1.5958909497538851E-5</v>
      </c>
      <c r="HA68" s="9">
        <v>1.1310870000000001E-2</v>
      </c>
      <c r="HB68" s="9">
        <v>5.2239021156715265E-4</v>
      </c>
      <c r="HC68" s="6">
        <v>5</v>
      </c>
      <c r="HD68" s="6"/>
      <c r="HE68" s="6"/>
      <c r="HF68" s="15">
        <v>59</v>
      </c>
      <c r="HG68" s="9">
        <v>0.44999999999999996</v>
      </c>
      <c r="HH68" s="9">
        <v>1.8802493273543868E-5</v>
      </c>
      <c r="HI68" s="9">
        <v>1.133703E-2</v>
      </c>
      <c r="HJ68" s="9">
        <v>6.0813365553095912E-4</v>
      </c>
      <c r="HK68" s="6">
        <v>5</v>
      </c>
      <c r="HL68" s="6"/>
      <c r="HM68" s="6"/>
      <c r="HN68" s="15">
        <v>59</v>
      </c>
      <c r="HO68" s="9">
        <v>0.44999999999999996</v>
      </c>
      <c r="HP68" s="9">
        <v>1.256844784540288E-5</v>
      </c>
      <c r="HQ68" s="9">
        <v>1.115993E-2</v>
      </c>
      <c r="HR68" s="9">
        <v>4.1187989239734946E-4</v>
      </c>
      <c r="HS68" s="6">
        <v>5</v>
      </c>
      <c r="HT68" s="6"/>
      <c r="HU68" s="6"/>
      <c r="HV68" s="15">
        <v>59</v>
      </c>
      <c r="HW68" s="9">
        <v>0.44999999999999996</v>
      </c>
      <c r="HX68" s="9">
        <v>2.0535651248302572E-5</v>
      </c>
      <c r="HY68" s="9">
        <v>1.104056E-2</v>
      </c>
      <c r="HZ68" s="9">
        <v>6.7139332874068631E-4</v>
      </c>
      <c r="IA68" s="6">
        <v>5</v>
      </c>
      <c r="IB68" s="6"/>
      <c r="IC68" s="6"/>
      <c r="ID68" s="15">
        <v>59</v>
      </c>
      <c r="IE68" s="9">
        <v>0.44999999999999996</v>
      </c>
      <c r="IF68" s="9">
        <v>8.7011204920040596E-6</v>
      </c>
      <c r="IG68" s="9">
        <v>1.1102580000000001E-2</v>
      </c>
      <c r="IH68" s="9">
        <v>2.8043941978732491E-4</v>
      </c>
      <c r="II68" s="6">
        <v>5</v>
      </c>
      <c r="IJ68" s="6"/>
      <c r="IK68" s="6"/>
      <c r="IL68" s="15">
        <v>59</v>
      </c>
      <c r="IM68" s="9">
        <v>0.44999999999999996</v>
      </c>
      <c r="IN68" s="9">
        <v>7.3852335466674581E-6</v>
      </c>
      <c r="IO68" s="9">
        <v>1.1086499999999999E-2</v>
      </c>
      <c r="IP68" s="9">
        <v>2.3757293338093054E-4</v>
      </c>
      <c r="IQ68" s="6">
        <v>5</v>
      </c>
    </row>
    <row r="69" spans="1:251">
      <c r="A69" s="6"/>
      <c r="B69" s="6"/>
      <c r="C69" s="15">
        <f t="shared" si="2"/>
        <v>60</v>
      </c>
      <c r="D69" s="9">
        <f t="shared" si="10"/>
        <v>0.49999999999999994</v>
      </c>
      <c r="E69" s="9" cm="1">
        <f t="array" ref="E69">VLOOKUP($B$15,'qx Malaria'!$B$32:$I$61,(H69),FALSE)/(1-'qx(1) cambodia'!D69*INDEX($A$8:$B$13,H69,2))</f>
        <v>1.6137867468064878E-4</v>
      </c>
      <c r="F69" s="9">
        <f>'Life Table'!D8872</f>
        <v>2.772852E-2</v>
      </c>
      <c r="G69" s="9">
        <f t="shared" si="9"/>
        <v>2.6455558883524107E-3</v>
      </c>
      <c r="H69" s="6">
        <f t="shared" si="8"/>
        <v>5</v>
      </c>
      <c r="I69" s="6"/>
      <c r="J69" s="6"/>
      <c r="L69" s="6"/>
      <c r="M69" s="6"/>
      <c r="N69" s="15">
        <v>60</v>
      </c>
      <c r="O69" s="9">
        <v>0.49999999999999994</v>
      </c>
      <c r="P69" s="9">
        <v>1.2685344127379172E-4</v>
      </c>
      <c r="Q69" s="9">
        <v>2.1216369999999998E-2</v>
      </c>
      <c r="R69" s="9">
        <v>2.9555896012175243E-3</v>
      </c>
      <c r="S69" s="6">
        <v>5</v>
      </c>
      <c r="T69" s="6"/>
      <c r="U69" s="6"/>
      <c r="V69" s="15">
        <v>60</v>
      </c>
      <c r="W69" s="9">
        <v>0.49999999999999994</v>
      </c>
      <c r="X69" s="9">
        <v>1.0113164889581245E-4</v>
      </c>
      <c r="Y69" s="9">
        <v>2.089305E-2</v>
      </c>
      <c r="Z69" s="9">
        <v>2.2621540556129862E-3</v>
      </c>
      <c r="AA69" s="6">
        <v>5</v>
      </c>
      <c r="AB69" s="6"/>
      <c r="AC69" s="6"/>
      <c r="AD69" s="15">
        <v>60</v>
      </c>
      <c r="AE69" s="9">
        <v>0.49999999999999994</v>
      </c>
      <c r="AF69" s="9">
        <v>9.2129848360213403E-5</v>
      </c>
      <c r="AG69" s="9">
        <v>2.062992E-2</v>
      </c>
      <c r="AH69" s="9">
        <v>2.1938861963801516E-3</v>
      </c>
      <c r="AI69" s="6">
        <v>5</v>
      </c>
      <c r="AJ69" s="6"/>
      <c r="AK69" s="6"/>
      <c r="AL69" s="15">
        <v>60</v>
      </c>
      <c r="AM69" s="9">
        <v>0.49999999999999994</v>
      </c>
      <c r="AN69" s="9">
        <v>1.0465090872121353E-4</v>
      </c>
      <c r="AO69" s="9">
        <v>2.0483100000000001E-2</v>
      </c>
      <c r="AP69" s="9">
        <v>2.4753000006066984E-3</v>
      </c>
      <c r="AQ69" s="6">
        <v>5</v>
      </c>
      <c r="AR69" s="6"/>
      <c r="AS69" s="6"/>
      <c r="AT69" s="15">
        <v>60</v>
      </c>
      <c r="AU69" s="9">
        <v>0.49999999999999994</v>
      </c>
      <c r="AV69" s="9">
        <v>9.2433685105403792E-5</v>
      </c>
      <c r="AW69" s="9">
        <v>2.0400109999999999E-2</v>
      </c>
      <c r="AX69" s="9">
        <v>2.1111342150021543E-3</v>
      </c>
      <c r="AY69" s="6">
        <v>5</v>
      </c>
      <c r="AZ69" s="6"/>
      <c r="BA69" s="6"/>
      <c r="BB69" s="15">
        <v>60</v>
      </c>
      <c r="BC69" s="9">
        <v>0.49999999999999994</v>
      </c>
      <c r="BD69" s="9">
        <v>8.2374417170335542E-5</v>
      </c>
      <c r="BE69" s="9">
        <v>2.0061120000000002E-2</v>
      </c>
      <c r="BF69" s="9">
        <v>1.8218740698760134E-3</v>
      </c>
      <c r="BG69" s="6">
        <v>5</v>
      </c>
      <c r="BH69" s="6"/>
      <c r="BI69" s="6"/>
      <c r="BJ69" s="15">
        <v>60</v>
      </c>
      <c r="BK69" s="9">
        <v>0.49999999999999994</v>
      </c>
      <c r="BL69" s="9">
        <v>7.8493485520333921E-5</v>
      </c>
      <c r="BM69" s="9">
        <v>1.9955250000000001E-2</v>
      </c>
      <c r="BN69" s="9">
        <v>1.7432490718316145E-3</v>
      </c>
      <c r="BO69" s="6">
        <v>5</v>
      </c>
      <c r="BP69" s="6"/>
      <c r="BQ69" s="6"/>
      <c r="BR69" s="15">
        <v>60</v>
      </c>
      <c r="BS69" s="9">
        <v>0.49999999999999994</v>
      </c>
      <c r="BT69" s="9">
        <v>9.1612747776500093E-5</v>
      </c>
      <c r="BU69" s="9">
        <v>1.9570279999999999E-2</v>
      </c>
      <c r="BV69" s="9">
        <v>2.0656574945785242E-3</v>
      </c>
      <c r="BW69" s="6">
        <v>5</v>
      </c>
      <c r="BX69" s="6"/>
      <c r="BY69" s="6"/>
      <c r="BZ69" s="15">
        <v>60</v>
      </c>
      <c r="CA69" s="9">
        <v>0.49999999999999994</v>
      </c>
      <c r="CB69" s="9">
        <v>6.9470958544228594E-5</v>
      </c>
      <c r="CC69" s="9">
        <v>1.9392449999999999E-2</v>
      </c>
      <c r="CD69" s="9">
        <v>1.6471315944327398E-3</v>
      </c>
      <c r="CE69" s="6">
        <v>5</v>
      </c>
      <c r="CF69" s="6"/>
      <c r="CG69" s="6"/>
      <c r="CH69" s="15">
        <v>60</v>
      </c>
      <c r="CI69" s="9">
        <v>0.49999999999999994</v>
      </c>
      <c r="CJ69" s="9">
        <v>7.014550855559202E-5</v>
      </c>
      <c r="CK69" s="9">
        <v>1.8959940000000002E-2</v>
      </c>
      <c r="CL69" s="9">
        <v>1.6820209932723437E-3</v>
      </c>
      <c r="CM69" s="6">
        <v>5</v>
      </c>
      <c r="CN69" s="6"/>
      <c r="CO69" s="6"/>
      <c r="CP69" s="15">
        <v>60</v>
      </c>
      <c r="CQ69" s="9">
        <v>0.49999999999999994</v>
      </c>
      <c r="CR69" s="9">
        <v>1.6137867468064878E-4</v>
      </c>
      <c r="CS69" s="9">
        <v>1.8402040000000001E-2</v>
      </c>
      <c r="CT69" s="9">
        <v>3.9863704981239895E-3</v>
      </c>
      <c r="CU69" s="6">
        <v>5</v>
      </c>
      <c r="CV69" s="6"/>
      <c r="CW69" s="6"/>
      <c r="CX69" s="15">
        <v>60</v>
      </c>
      <c r="CY69" s="9">
        <v>0.49999999999999994</v>
      </c>
      <c r="CZ69" s="9">
        <v>9.8348307450500051E-5</v>
      </c>
      <c r="DA69" s="9">
        <v>1.7662890000000001E-2</v>
      </c>
      <c r="DB69" s="9">
        <v>2.4965685061165027E-3</v>
      </c>
      <c r="DC69" s="6">
        <v>5</v>
      </c>
      <c r="DD69" s="6"/>
      <c r="DE69" s="6"/>
      <c r="DF69" s="15">
        <v>60</v>
      </c>
      <c r="DG69" s="9">
        <v>0.49999999999999994</v>
      </c>
      <c r="DH69" s="9">
        <v>9.9029221866488821E-5</v>
      </c>
      <c r="DI69" s="9">
        <v>1.702501E-2</v>
      </c>
      <c r="DJ69" s="9">
        <v>2.5996133766134442E-3</v>
      </c>
      <c r="DK69" s="6">
        <v>5</v>
      </c>
      <c r="DL69" s="6"/>
      <c r="DM69" s="6"/>
      <c r="DN69" s="15">
        <v>60</v>
      </c>
      <c r="DO69" s="9">
        <v>0.49999999999999994</v>
      </c>
      <c r="DP69" s="9">
        <v>1.3980166436077909E-4</v>
      </c>
      <c r="DQ69" s="9">
        <v>1.6292460000000002E-2</v>
      </c>
      <c r="DR69" s="9">
        <v>3.64606257873631E-3</v>
      </c>
      <c r="DS69" s="6">
        <v>5</v>
      </c>
      <c r="DT69" s="6"/>
      <c r="DU69" s="6"/>
      <c r="DV69" s="15">
        <v>60</v>
      </c>
      <c r="DW69" s="9">
        <v>0.49999999999999994</v>
      </c>
      <c r="DX69" s="9">
        <v>1.1205696898458751E-4</v>
      </c>
      <c r="DY69" s="9">
        <v>1.5766909999999999E-2</v>
      </c>
      <c r="DZ69" s="9">
        <v>2.9754681144989756E-3</v>
      </c>
      <c r="EA69" s="6">
        <v>5</v>
      </c>
      <c r="EB69" s="6"/>
      <c r="EC69" s="6"/>
      <c r="ED69" s="15">
        <v>60</v>
      </c>
      <c r="EE69" s="9">
        <v>0.49999999999999994</v>
      </c>
      <c r="EF69" s="9">
        <v>7.1337582757135813E-5</v>
      </c>
      <c r="EG69" s="9">
        <v>1.5428829999999999E-2</v>
      </c>
      <c r="EH69" s="9">
        <v>1.9103953776321108E-3</v>
      </c>
      <c r="EI69" s="6">
        <v>5</v>
      </c>
      <c r="EJ69" s="6"/>
      <c r="EK69" s="6"/>
      <c r="EL69" s="15">
        <v>60</v>
      </c>
      <c r="EM69" s="9">
        <v>0.49999999999999994</v>
      </c>
      <c r="EN69" s="9">
        <v>1.2280274017559156E-4</v>
      </c>
      <c r="EO69" s="9">
        <v>1.5006139999999999E-2</v>
      </c>
      <c r="EP69" s="9">
        <v>3.3589904100043812E-3</v>
      </c>
      <c r="EQ69" s="6">
        <v>5</v>
      </c>
      <c r="ER69" s="6"/>
      <c r="ES69" s="6"/>
      <c r="ET69" s="15">
        <v>60</v>
      </c>
      <c r="EU69" s="9">
        <v>0.49999999999999994</v>
      </c>
      <c r="EV69" s="9">
        <v>6.4349151032670382E-5</v>
      </c>
      <c r="EW69" s="9">
        <v>1.462461E-2</v>
      </c>
      <c r="EX69" s="9">
        <v>1.770871296078376E-3</v>
      </c>
      <c r="EY69" s="6">
        <v>5</v>
      </c>
      <c r="EZ69" s="6"/>
      <c r="FA69" s="6"/>
      <c r="FB69" s="15">
        <v>60</v>
      </c>
      <c r="FC69" s="9">
        <v>0.49999999999999994</v>
      </c>
      <c r="FD69" s="9">
        <v>7.2040009163389118E-5</v>
      </c>
      <c r="FE69" s="9">
        <v>1.419138E-2</v>
      </c>
      <c r="FF69" s="9">
        <v>2.0209464003344466E-3</v>
      </c>
      <c r="FG69" s="6">
        <v>5</v>
      </c>
      <c r="FH69" s="6"/>
      <c r="FI69" s="6"/>
      <c r="FJ69" s="15">
        <v>60</v>
      </c>
      <c r="FK69" s="9">
        <v>0.49999999999999994</v>
      </c>
      <c r="FL69" s="9">
        <v>8.9237111007071983E-5</v>
      </c>
      <c r="FM69" s="9">
        <v>1.352446E-2</v>
      </c>
      <c r="FN69" s="9">
        <v>2.5786036569403854E-3</v>
      </c>
      <c r="FO69" s="6">
        <v>5</v>
      </c>
      <c r="FP69" s="6"/>
      <c r="FQ69" s="6"/>
      <c r="FR69" s="15">
        <v>60</v>
      </c>
      <c r="FS69" s="9">
        <v>0.49999999999999994</v>
      </c>
      <c r="FT69" s="9">
        <v>4.8827096579622431E-5</v>
      </c>
      <c r="FU69" s="9">
        <v>1.352385E-2</v>
      </c>
      <c r="FV69" s="9">
        <v>1.3941439131049855E-3</v>
      </c>
      <c r="FW69" s="6">
        <v>5</v>
      </c>
      <c r="FX69" s="6"/>
      <c r="FY69" s="6"/>
      <c r="FZ69" s="15">
        <v>60</v>
      </c>
      <c r="GA69" s="9">
        <v>0.49999999999999994</v>
      </c>
      <c r="GB69" s="9">
        <v>4.6872890809592494E-5</v>
      </c>
      <c r="GC69" s="9">
        <v>1.307081E-2</v>
      </c>
      <c r="GD69" s="9">
        <v>1.3729662981242167E-3</v>
      </c>
      <c r="GE69" s="6">
        <v>5</v>
      </c>
      <c r="GF69" s="6"/>
      <c r="GG69" s="6"/>
      <c r="GH69" s="15">
        <v>60</v>
      </c>
      <c r="GI69" s="9">
        <v>0.49999999999999994</v>
      </c>
      <c r="GJ69" s="9">
        <v>2.1182697362979694E-5</v>
      </c>
      <c r="GK69" s="9">
        <v>1.2864840000000001E-2</v>
      </c>
      <c r="GL69" s="9">
        <v>6.1916003043639733E-4</v>
      </c>
      <c r="GM69" s="6">
        <v>5</v>
      </c>
      <c r="GN69" s="6"/>
      <c r="GO69" s="6"/>
      <c r="GP69" s="15">
        <v>60</v>
      </c>
      <c r="GQ69" s="9">
        <v>0.49999999999999994</v>
      </c>
      <c r="GR69" s="9">
        <v>1.1936819317921405E-5</v>
      </c>
      <c r="GS69" s="9">
        <v>1.265821E-2</v>
      </c>
      <c r="GT69" s="9">
        <v>3.534179505508922E-4</v>
      </c>
      <c r="GU69" s="6">
        <v>5</v>
      </c>
      <c r="GV69" s="6"/>
      <c r="GW69" s="6"/>
      <c r="GX69" s="15">
        <v>60</v>
      </c>
      <c r="GY69" s="9">
        <v>0.49999999999999994</v>
      </c>
      <c r="GZ69" s="9">
        <v>1.6321459913390258E-5</v>
      </c>
      <c r="HA69" s="9">
        <v>1.246248E-2</v>
      </c>
      <c r="HB69" s="9">
        <v>4.848890290520435E-4</v>
      </c>
      <c r="HC69" s="6">
        <v>5</v>
      </c>
      <c r="HD69" s="6"/>
      <c r="HE69" s="6"/>
      <c r="HF69" s="15">
        <v>60</v>
      </c>
      <c r="HG69" s="9">
        <v>0.49999999999999994</v>
      </c>
      <c r="HH69" s="9">
        <v>1.9224603702949004E-5</v>
      </c>
      <c r="HI69" s="9">
        <v>1.248866E-2</v>
      </c>
      <c r="HJ69" s="9">
        <v>5.6444866029646155E-4</v>
      </c>
      <c r="HK69" s="6">
        <v>5</v>
      </c>
      <c r="HL69" s="6"/>
      <c r="HM69" s="6"/>
      <c r="HN69" s="15">
        <v>60</v>
      </c>
      <c r="HO69" s="9">
        <v>0.49999999999999994</v>
      </c>
      <c r="HP69" s="9">
        <v>1.2849706552628743E-5</v>
      </c>
      <c r="HQ69" s="9">
        <v>1.2294889999999999E-2</v>
      </c>
      <c r="HR69" s="9">
        <v>3.8222490036571988E-4</v>
      </c>
      <c r="HS69" s="6">
        <v>5</v>
      </c>
      <c r="HT69" s="6"/>
      <c r="HU69" s="6"/>
      <c r="HV69" s="15">
        <v>60</v>
      </c>
      <c r="HW69" s="9">
        <v>0.49999999999999994</v>
      </c>
      <c r="HX69" s="9">
        <v>2.0987901373732429E-5</v>
      </c>
      <c r="HY69" s="9">
        <v>1.217701E-2</v>
      </c>
      <c r="HZ69" s="9">
        <v>6.2213981490241515E-4</v>
      </c>
      <c r="IA69" s="6">
        <v>5</v>
      </c>
      <c r="IB69" s="6"/>
      <c r="IC69" s="6"/>
      <c r="ID69" s="15">
        <v>60</v>
      </c>
      <c r="IE69" s="9">
        <v>0.49999999999999994</v>
      </c>
      <c r="IF69" s="9">
        <v>8.8907243905172119E-6</v>
      </c>
      <c r="IG69" s="9">
        <v>1.224475E-2</v>
      </c>
      <c r="IH69" s="9">
        <v>2.5982145662707885E-4</v>
      </c>
      <c r="II69" s="6">
        <v>5</v>
      </c>
      <c r="IJ69" s="6"/>
      <c r="IK69" s="6"/>
      <c r="IL69" s="15">
        <v>60</v>
      </c>
      <c r="IM69" s="9">
        <v>0.49999999999999994</v>
      </c>
      <c r="IN69" s="9">
        <v>7.5455057059737455E-6</v>
      </c>
      <c r="IO69" s="9">
        <v>1.2232079999999999E-2</v>
      </c>
      <c r="IP69" s="9">
        <v>2.1999622402301913E-4</v>
      </c>
      <c r="IQ69" s="6">
        <v>5</v>
      </c>
    </row>
    <row r="70" spans="1:251">
      <c r="A70" s="6"/>
      <c r="B70" s="6"/>
      <c r="C70" s="15">
        <f t="shared" si="2"/>
        <v>61</v>
      </c>
      <c r="D70" s="9">
        <f t="shared" si="10"/>
        <v>0.54999999999999993</v>
      </c>
      <c r="E70" s="9" cm="1">
        <f t="array" ref="E70">VLOOKUP($B$15,'qx Malaria'!$B$32:$I$61,(H70),FALSE)/(1-'qx(1) cambodia'!D70*INDEX($A$8:$B$13,H70,2))</f>
        <v>1.6626924033885857E-4</v>
      </c>
      <c r="F70" s="9">
        <f>'Life Table'!D8873</f>
        <v>2.9946199999999999E-2</v>
      </c>
      <c r="G70" s="9">
        <f t="shared" si="9"/>
        <v>2.5238740467819916E-3</v>
      </c>
      <c r="H70" s="6">
        <f t="shared" si="8"/>
        <v>5</v>
      </c>
      <c r="I70" s="6"/>
      <c r="J70" s="6"/>
      <c r="L70" s="6"/>
      <c r="M70" s="6"/>
      <c r="N70" s="15">
        <v>61</v>
      </c>
      <c r="O70" s="9">
        <v>0.54999999999999993</v>
      </c>
      <c r="P70" s="9">
        <v>1.3115951688656859E-4</v>
      </c>
      <c r="Q70" s="9">
        <v>2.3089680000000001E-2</v>
      </c>
      <c r="R70" s="9">
        <v>2.8079854397421939E-3</v>
      </c>
      <c r="S70" s="6">
        <v>5</v>
      </c>
      <c r="T70" s="6"/>
      <c r="U70" s="6"/>
      <c r="V70" s="15">
        <v>61</v>
      </c>
      <c r="W70" s="9">
        <v>0.54999999999999993</v>
      </c>
      <c r="X70" s="9">
        <v>1.0431238922836476E-4</v>
      </c>
      <c r="Y70" s="9">
        <v>2.276125E-2</v>
      </c>
      <c r="Z70" s="9">
        <v>2.1417891634697935E-3</v>
      </c>
      <c r="AA70" s="6">
        <v>5</v>
      </c>
      <c r="AB70" s="6"/>
      <c r="AC70" s="6"/>
      <c r="AD70" s="15">
        <v>61</v>
      </c>
      <c r="AE70" s="9">
        <v>0.54999999999999993</v>
      </c>
      <c r="AF70" s="9">
        <v>9.5230647068717097E-5</v>
      </c>
      <c r="AG70" s="9">
        <v>2.2485939999999999E-2</v>
      </c>
      <c r="AH70" s="9">
        <v>2.0805443165993831E-3</v>
      </c>
      <c r="AI70" s="6">
        <v>5</v>
      </c>
      <c r="AJ70" s="6"/>
      <c r="AK70" s="6"/>
      <c r="AL70" s="15">
        <v>61</v>
      </c>
      <c r="AM70" s="9">
        <v>0.54999999999999993</v>
      </c>
      <c r="AN70" s="9">
        <v>1.0810690920987958E-4</v>
      </c>
      <c r="AO70" s="9">
        <v>2.233075E-2</v>
      </c>
      <c r="AP70" s="9">
        <v>2.345474225604488E-3</v>
      </c>
      <c r="AQ70" s="6">
        <v>5</v>
      </c>
      <c r="AR70" s="6"/>
      <c r="AS70" s="6"/>
      <c r="AT70" s="15">
        <v>61</v>
      </c>
      <c r="AU70" s="9">
        <v>0.54999999999999993</v>
      </c>
      <c r="AV70" s="9">
        <v>9.5329009319939319E-5</v>
      </c>
      <c r="AW70" s="9">
        <v>2.2250120000000002E-2</v>
      </c>
      <c r="AX70" s="9">
        <v>1.9962310577070074E-3</v>
      </c>
      <c r="AY70" s="6">
        <v>5</v>
      </c>
      <c r="AZ70" s="6"/>
      <c r="BA70" s="6"/>
      <c r="BB70" s="15">
        <v>61</v>
      </c>
      <c r="BC70" s="9">
        <v>0.54999999999999993</v>
      </c>
      <c r="BD70" s="9">
        <v>8.4791765204591147E-5</v>
      </c>
      <c r="BE70" s="9">
        <v>2.189721E-2</v>
      </c>
      <c r="BF70" s="9">
        <v>1.7180906280331977E-3</v>
      </c>
      <c r="BG70" s="6">
        <v>5</v>
      </c>
      <c r="BH70" s="6"/>
      <c r="BI70" s="6"/>
      <c r="BJ70" s="15">
        <v>61</v>
      </c>
      <c r="BK70" s="9">
        <v>0.54999999999999993</v>
      </c>
      <c r="BL70" s="9">
        <v>8.079345236796062E-5</v>
      </c>
      <c r="BM70" s="9">
        <v>2.1786969999999999E-2</v>
      </c>
      <c r="BN70" s="9">
        <v>1.6434720859603541E-3</v>
      </c>
      <c r="BO70" s="6">
        <v>5</v>
      </c>
      <c r="BP70" s="6"/>
      <c r="BQ70" s="6"/>
      <c r="BR70" s="15">
        <v>61</v>
      </c>
      <c r="BS70" s="9">
        <v>0.54999999999999993</v>
      </c>
      <c r="BT70" s="9">
        <v>9.4281786963922333E-5</v>
      </c>
      <c r="BU70" s="9">
        <v>2.1384810000000001E-2</v>
      </c>
      <c r="BV70" s="9">
        <v>1.9454579687784618E-3</v>
      </c>
      <c r="BW70" s="6">
        <v>5</v>
      </c>
      <c r="BX70" s="6"/>
      <c r="BY70" s="6"/>
      <c r="BZ70" s="15">
        <v>61</v>
      </c>
      <c r="CA70" s="9">
        <v>0.54999999999999993</v>
      </c>
      <c r="CB70" s="9">
        <v>7.1608638154266839E-5</v>
      </c>
      <c r="CC70" s="9">
        <v>2.1195519999999999E-2</v>
      </c>
      <c r="CD70" s="9">
        <v>1.553384707906271E-3</v>
      </c>
      <c r="CE70" s="6">
        <v>5</v>
      </c>
      <c r="CF70" s="6"/>
      <c r="CG70" s="6"/>
      <c r="CH70" s="15">
        <v>61</v>
      </c>
      <c r="CI70" s="9">
        <v>0.54999999999999993</v>
      </c>
      <c r="CJ70" s="9">
        <v>7.2271725183337967E-5</v>
      </c>
      <c r="CK70" s="9">
        <v>2.0741900000000001E-2</v>
      </c>
      <c r="CL70" s="9">
        <v>1.5841211341064991E-3</v>
      </c>
      <c r="CM70" s="6">
        <v>5</v>
      </c>
      <c r="CN70" s="6"/>
      <c r="CO70" s="6"/>
      <c r="CP70" s="15">
        <v>61</v>
      </c>
      <c r="CQ70" s="9">
        <v>0.54999999999999993</v>
      </c>
      <c r="CR70" s="9">
        <v>1.6626924033885857E-4</v>
      </c>
      <c r="CS70" s="9">
        <v>2.0151180000000001E-2</v>
      </c>
      <c r="CT70" s="9">
        <v>3.7506705304474913E-3</v>
      </c>
      <c r="CU70" s="6">
        <v>5</v>
      </c>
      <c r="CV70" s="6"/>
      <c r="CW70" s="6"/>
      <c r="CX70" s="15">
        <v>61</v>
      </c>
      <c r="CY70" s="9">
        <v>0.54999999999999993</v>
      </c>
      <c r="CZ70" s="9">
        <v>1.0127483254209376E-4</v>
      </c>
      <c r="DA70" s="9">
        <v>1.9365799999999999E-2</v>
      </c>
      <c r="DB70" s="9">
        <v>2.3447926984772366E-3</v>
      </c>
      <c r="DC70" s="6">
        <v>5</v>
      </c>
      <c r="DD70" s="6"/>
      <c r="DE70" s="6"/>
      <c r="DF70" s="15">
        <v>61</v>
      </c>
      <c r="DG70" s="9">
        <v>0.54999999999999993</v>
      </c>
      <c r="DH70" s="9">
        <v>1.0196338355296672E-4</v>
      </c>
      <c r="DI70" s="9">
        <v>1.8690680000000001E-2</v>
      </c>
      <c r="DJ70" s="9">
        <v>2.4381022134091056E-3</v>
      </c>
      <c r="DK70" s="6">
        <v>5</v>
      </c>
      <c r="DL70" s="6"/>
      <c r="DM70" s="6"/>
      <c r="DN70" s="15">
        <v>61</v>
      </c>
      <c r="DO70" s="9">
        <v>0.54999999999999993</v>
      </c>
      <c r="DP70" s="9">
        <v>1.4367765480506977E-4</v>
      </c>
      <c r="DQ70" s="9">
        <v>1.7917590000000001E-2</v>
      </c>
      <c r="DR70" s="9">
        <v>3.4072819761900601E-3</v>
      </c>
      <c r="DS70" s="6">
        <v>5</v>
      </c>
      <c r="DT70" s="6"/>
      <c r="DU70" s="6"/>
      <c r="DV70" s="15">
        <v>61</v>
      </c>
      <c r="DW70" s="9">
        <v>0.54999999999999993</v>
      </c>
      <c r="DX70" s="9">
        <v>1.1510437270992281E-4</v>
      </c>
      <c r="DY70" s="9">
        <v>1.7367469999999999E-2</v>
      </c>
      <c r="DZ70" s="9">
        <v>2.77471436907598E-3</v>
      </c>
      <c r="EA70" s="6">
        <v>5</v>
      </c>
      <c r="EB70" s="6"/>
      <c r="EC70" s="6"/>
      <c r="ED70" s="15">
        <v>61</v>
      </c>
      <c r="EE70" s="9">
        <v>0.54999999999999993</v>
      </c>
      <c r="EF70" s="9">
        <v>7.3244738943903644E-5</v>
      </c>
      <c r="EG70" s="9">
        <v>1.7011160000000001E-2</v>
      </c>
      <c r="EH70" s="9">
        <v>1.7790181102398924E-3</v>
      </c>
      <c r="EI70" s="6">
        <v>5</v>
      </c>
      <c r="EJ70" s="6"/>
      <c r="EK70" s="6"/>
      <c r="EL70" s="15">
        <v>61</v>
      </c>
      <c r="EM70" s="9">
        <v>0.54999999999999993</v>
      </c>
      <c r="EN70" s="9">
        <v>1.2605786688269597E-4</v>
      </c>
      <c r="EO70" s="9">
        <v>1.6564369999999998E-2</v>
      </c>
      <c r="EP70" s="9">
        <v>3.1236670124101503E-3</v>
      </c>
      <c r="EQ70" s="6">
        <v>5</v>
      </c>
      <c r="ER70" s="6"/>
      <c r="ES70" s="6"/>
      <c r="ET70" s="15">
        <v>61</v>
      </c>
      <c r="EU70" s="9">
        <v>0.54999999999999993</v>
      </c>
      <c r="EV70" s="9">
        <v>6.6012189579084464E-5</v>
      </c>
      <c r="EW70" s="9">
        <v>1.6159719999999999E-2</v>
      </c>
      <c r="EX70" s="9">
        <v>1.6440642174813187E-3</v>
      </c>
      <c r="EY70" s="6">
        <v>5</v>
      </c>
      <c r="EZ70" s="6"/>
      <c r="FA70" s="6"/>
      <c r="FB70" s="15">
        <v>61</v>
      </c>
      <c r="FC70" s="9">
        <v>0.54999999999999993</v>
      </c>
      <c r="FD70" s="9">
        <v>7.387602808841985E-5</v>
      </c>
      <c r="FE70" s="9">
        <v>1.5703209999999999E-2</v>
      </c>
      <c r="FF70" s="9">
        <v>1.8729266284258689E-3</v>
      </c>
      <c r="FG70" s="6">
        <v>5</v>
      </c>
      <c r="FH70" s="6"/>
      <c r="FI70" s="6"/>
      <c r="FJ70" s="15">
        <v>61</v>
      </c>
      <c r="FK70" s="9">
        <v>0.54999999999999993</v>
      </c>
      <c r="FL70" s="9">
        <v>9.1458235527124053E-5</v>
      </c>
      <c r="FM70" s="9">
        <v>1.498647E-2</v>
      </c>
      <c r="FN70" s="9">
        <v>2.3849676683670561E-3</v>
      </c>
      <c r="FO70" s="6">
        <v>5</v>
      </c>
      <c r="FP70" s="6"/>
      <c r="FQ70" s="6"/>
      <c r="FR70" s="15">
        <v>61</v>
      </c>
      <c r="FS70" s="9">
        <v>0.54999999999999993</v>
      </c>
      <c r="FT70" s="9">
        <v>5.0024002942667724E-5</v>
      </c>
      <c r="FU70" s="9">
        <v>1.4976420000000001E-2</v>
      </c>
      <c r="FV70" s="9">
        <v>1.289785475211605E-3</v>
      </c>
      <c r="FW70" s="6">
        <v>5</v>
      </c>
      <c r="FX70" s="6"/>
      <c r="FY70" s="6"/>
      <c r="FZ70" s="15">
        <v>61</v>
      </c>
      <c r="GA70" s="9">
        <v>0.54999999999999993</v>
      </c>
      <c r="GB70" s="9">
        <v>4.800952464186666E-5</v>
      </c>
      <c r="GC70" s="9">
        <v>1.448816E-2</v>
      </c>
      <c r="GD70" s="9">
        <v>1.2686879420370169E-3</v>
      </c>
      <c r="GE70" s="6">
        <v>5</v>
      </c>
      <c r="GF70" s="6"/>
      <c r="GG70" s="6"/>
      <c r="GH70" s="15">
        <v>61</v>
      </c>
      <c r="GI70" s="9">
        <v>0.54999999999999993</v>
      </c>
      <c r="GJ70" s="9">
        <v>2.1684813940285984E-5</v>
      </c>
      <c r="GK70" s="9">
        <v>1.426788E-2</v>
      </c>
      <c r="GL70" s="9">
        <v>5.7150797204324208E-4</v>
      </c>
      <c r="GM70" s="6">
        <v>5</v>
      </c>
      <c r="GN70" s="6"/>
      <c r="GO70" s="6"/>
      <c r="GP70" s="15">
        <v>61</v>
      </c>
      <c r="GQ70" s="9">
        <v>0.54999999999999993</v>
      </c>
      <c r="GR70" s="9">
        <v>1.2218579679410764E-5</v>
      </c>
      <c r="GS70" s="9">
        <v>1.403826E-2</v>
      </c>
      <c r="GT70" s="9">
        <v>3.2619682074180449E-4</v>
      </c>
      <c r="GU70" s="6">
        <v>5</v>
      </c>
      <c r="GV70" s="6"/>
      <c r="GW70" s="6"/>
      <c r="GX70" s="15">
        <v>61</v>
      </c>
      <c r="GY70" s="9">
        <v>0.54999999999999993</v>
      </c>
      <c r="GZ70" s="9">
        <v>1.6700865904744323E-5</v>
      </c>
      <c r="HA70" s="9">
        <v>1.382617E-2</v>
      </c>
      <c r="HB70" s="9">
        <v>4.4722381932817167E-4</v>
      </c>
      <c r="HC70" s="6">
        <v>5</v>
      </c>
      <c r="HD70" s="6"/>
      <c r="HE70" s="6"/>
      <c r="HF70" s="15">
        <v>61</v>
      </c>
      <c r="HG70" s="9">
        <v>0.54999999999999993</v>
      </c>
      <c r="HH70" s="9">
        <v>1.9666101891153671E-5</v>
      </c>
      <c r="HI70" s="9">
        <v>1.384729E-2</v>
      </c>
      <c r="HJ70" s="9">
        <v>5.2075852730405206E-4</v>
      </c>
      <c r="HK70" s="6">
        <v>5</v>
      </c>
      <c r="HL70" s="6"/>
      <c r="HM70" s="6"/>
      <c r="HN70" s="15">
        <v>61</v>
      </c>
      <c r="HO70" s="9">
        <v>0.54999999999999993</v>
      </c>
      <c r="HP70" s="9">
        <v>1.3143841509988102E-5</v>
      </c>
      <c r="HQ70" s="9">
        <v>1.36302E-2</v>
      </c>
      <c r="HR70" s="9">
        <v>3.5267160889896915E-4</v>
      </c>
      <c r="HS70" s="6">
        <v>5</v>
      </c>
      <c r="HT70" s="6"/>
      <c r="HU70" s="6"/>
      <c r="HV70" s="15">
        <v>61</v>
      </c>
      <c r="HW70" s="9">
        <v>0.54999999999999993</v>
      </c>
      <c r="HX70" s="9">
        <v>2.1460519580713809E-5</v>
      </c>
      <c r="HY70" s="9">
        <v>1.3515070000000001E-2</v>
      </c>
      <c r="HZ70" s="9">
        <v>5.7316752615128679E-4</v>
      </c>
      <c r="IA70" s="6">
        <v>5</v>
      </c>
      <c r="IB70" s="6"/>
      <c r="IC70" s="6"/>
      <c r="ID70" s="15">
        <v>61</v>
      </c>
      <c r="IE70" s="9">
        <v>0.54999999999999993</v>
      </c>
      <c r="IF70" s="9">
        <v>9.0887755822798113E-6</v>
      </c>
      <c r="IG70" s="9">
        <v>1.358991E-2</v>
      </c>
      <c r="IH70" s="9">
        <v>2.3931867396537196E-4</v>
      </c>
      <c r="II70" s="6">
        <v>5</v>
      </c>
      <c r="IJ70" s="6"/>
      <c r="IK70" s="6"/>
      <c r="IL70" s="15">
        <v>61</v>
      </c>
      <c r="IM70" s="9">
        <v>0.54999999999999993</v>
      </c>
      <c r="IN70" s="9">
        <v>7.7128885372051824E-6</v>
      </c>
      <c r="IO70" s="9">
        <v>1.358009E-2</v>
      </c>
      <c r="IP70" s="9">
        <v>2.0255435945432983E-4</v>
      </c>
      <c r="IQ70" s="6">
        <v>5</v>
      </c>
    </row>
    <row r="71" spans="1:251">
      <c r="A71" s="6"/>
      <c r="B71" s="6"/>
      <c r="C71" s="15">
        <f t="shared" si="2"/>
        <v>62</v>
      </c>
      <c r="D71" s="9">
        <f t="shared" si="10"/>
        <v>0.6</v>
      </c>
      <c r="E71" s="9" cm="1">
        <f t="array" ref="E71">VLOOKUP($B$15,'qx Malaria'!$B$32:$I$61,(H71),FALSE)/(1-'qx(1) cambodia'!D71*INDEX($A$8:$B$13,H71,2))</f>
        <v>1.7146548586765626E-4</v>
      </c>
      <c r="F71" s="9">
        <f>'Life Table'!D8874</f>
        <v>3.2354639999999997E-2</v>
      </c>
      <c r="G71" s="9">
        <f t="shared" si="9"/>
        <v>2.4090045955106835E-3</v>
      </c>
      <c r="H71" s="6">
        <f t="shared" si="8"/>
        <v>5</v>
      </c>
      <c r="I71" s="6"/>
      <c r="J71" s="6"/>
      <c r="L71" s="6"/>
      <c r="M71" s="6"/>
      <c r="N71" s="15">
        <v>62</v>
      </c>
      <c r="O71" s="9">
        <v>0.6</v>
      </c>
      <c r="P71" s="9">
        <v>1.3576820671031502E-4</v>
      </c>
      <c r="Q71" s="9">
        <v>2.514928E-2</v>
      </c>
      <c r="R71" s="9">
        <v>2.6686122962774695E-3</v>
      </c>
      <c r="S71" s="6">
        <v>5</v>
      </c>
      <c r="T71" s="6"/>
      <c r="U71" s="6"/>
      <c r="V71" s="15">
        <v>62</v>
      </c>
      <c r="W71" s="9">
        <v>0.6</v>
      </c>
      <c r="X71" s="9">
        <v>1.0769970465473749E-4</v>
      </c>
      <c r="Y71" s="9">
        <v>2.4813700000000001E-2</v>
      </c>
      <c r="Z71" s="9">
        <v>2.0284295002852919E-3</v>
      </c>
      <c r="AA71" s="6">
        <v>5</v>
      </c>
      <c r="AB71" s="6"/>
      <c r="AC71" s="6"/>
      <c r="AD71" s="15">
        <v>62</v>
      </c>
      <c r="AE71" s="9">
        <v>0.6</v>
      </c>
      <c r="AF71" s="9">
        <v>9.8547441627300569E-5</v>
      </c>
      <c r="AG71" s="9">
        <v>2.4523820000000002E-2</v>
      </c>
      <c r="AH71" s="9">
        <v>1.9740971313672844E-3</v>
      </c>
      <c r="AI71" s="6">
        <v>5</v>
      </c>
      <c r="AJ71" s="6"/>
      <c r="AK71" s="6"/>
      <c r="AL71" s="15">
        <v>62</v>
      </c>
      <c r="AM71" s="9">
        <v>0.6</v>
      </c>
      <c r="AN71" s="9">
        <v>1.1179896780831164E-4</v>
      </c>
      <c r="AO71" s="9">
        <v>2.4359990000000002E-2</v>
      </c>
      <c r="AP71" s="9">
        <v>2.223520877766619E-3</v>
      </c>
      <c r="AQ71" s="6">
        <v>5</v>
      </c>
      <c r="AR71" s="6"/>
      <c r="AS71" s="6"/>
      <c r="AT71" s="15">
        <v>62</v>
      </c>
      <c r="AU71" s="9">
        <v>0.6</v>
      </c>
      <c r="AV71" s="9">
        <v>9.8411580703707536E-5</v>
      </c>
      <c r="AW71" s="9">
        <v>2.4281779999999999E-2</v>
      </c>
      <c r="AX71" s="9">
        <v>1.888355569739089E-3</v>
      </c>
      <c r="AY71" s="6">
        <v>5</v>
      </c>
      <c r="AZ71" s="6"/>
      <c r="BA71" s="6"/>
      <c r="BB71" s="15">
        <v>62</v>
      </c>
      <c r="BC71" s="9">
        <v>0.6</v>
      </c>
      <c r="BD71" s="9">
        <v>8.7355280965649597E-5</v>
      </c>
      <c r="BE71" s="9">
        <v>2.391362E-2</v>
      </c>
      <c r="BF71" s="9">
        <v>1.6207835371397554E-3</v>
      </c>
      <c r="BG71" s="6">
        <v>5</v>
      </c>
      <c r="BH71" s="6"/>
      <c r="BI71" s="6"/>
      <c r="BJ71" s="15">
        <v>62</v>
      </c>
      <c r="BK71" s="9">
        <v>0.6</v>
      </c>
      <c r="BL71" s="9">
        <v>8.3232272167710561E-5</v>
      </c>
      <c r="BM71" s="9">
        <v>2.379933E-2</v>
      </c>
      <c r="BN71" s="9">
        <v>1.5499226356169521E-3</v>
      </c>
      <c r="BO71" s="6">
        <v>5</v>
      </c>
      <c r="BP71" s="6"/>
      <c r="BQ71" s="6"/>
      <c r="BR71" s="15">
        <v>62</v>
      </c>
      <c r="BS71" s="9">
        <v>0.6</v>
      </c>
      <c r="BT71" s="9">
        <v>9.7111012190289901E-5</v>
      </c>
      <c r="BU71" s="9">
        <v>2.3381510000000001E-2</v>
      </c>
      <c r="BV71" s="9">
        <v>1.8327168341059448E-3</v>
      </c>
      <c r="BW71" s="6">
        <v>5</v>
      </c>
      <c r="BX71" s="6"/>
      <c r="BY71" s="6"/>
      <c r="BZ71" s="15">
        <v>62</v>
      </c>
      <c r="CA71" s="9">
        <v>0.6</v>
      </c>
      <c r="CB71" s="9">
        <v>7.3882050768474963E-5</v>
      </c>
      <c r="CC71" s="9">
        <v>2.3183059999999998E-2</v>
      </c>
      <c r="CD71" s="9">
        <v>1.4652977050538174E-3</v>
      </c>
      <c r="CE71" s="6">
        <v>5</v>
      </c>
      <c r="CF71" s="6"/>
      <c r="CG71" s="6"/>
      <c r="CH71" s="15">
        <v>62</v>
      </c>
      <c r="CI71" s="9">
        <v>0.6</v>
      </c>
      <c r="CJ71" s="9">
        <v>7.4530868721081744E-5</v>
      </c>
      <c r="CK71" s="9">
        <v>2.2703319999999999E-2</v>
      </c>
      <c r="CL71" s="9">
        <v>1.4925033520120806E-3</v>
      </c>
      <c r="CM71" s="6">
        <v>5</v>
      </c>
      <c r="CN71" s="6"/>
      <c r="CO71" s="6"/>
      <c r="CP71" s="15">
        <v>62</v>
      </c>
      <c r="CQ71" s="9">
        <v>0.6</v>
      </c>
      <c r="CR71" s="9">
        <v>1.7146548586765626E-4</v>
      </c>
      <c r="CS71" s="9">
        <v>2.2081880000000002E-2</v>
      </c>
      <c r="CT71" s="9">
        <v>3.5297029259326543E-3</v>
      </c>
      <c r="CU71" s="6">
        <v>5</v>
      </c>
      <c r="CV71" s="6"/>
      <c r="CW71" s="6"/>
      <c r="CX71" s="15">
        <v>62</v>
      </c>
      <c r="CY71" s="9">
        <v>0.6</v>
      </c>
      <c r="CZ71" s="9">
        <v>1.0438086694277819E-4</v>
      </c>
      <c r="DA71" s="9">
        <v>2.1251229999999999E-2</v>
      </c>
      <c r="DB71" s="9">
        <v>2.2022934627609946E-3</v>
      </c>
      <c r="DC71" s="6">
        <v>5</v>
      </c>
      <c r="DD71" s="6"/>
      <c r="DE71" s="6"/>
      <c r="DF71" s="15">
        <v>62</v>
      </c>
      <c r="DG71" s="9">
        <v>0.6</v>
      </c>
      <c r="DH71" s="9">
        <v>1.0507672832723845E-4</v>
      </c>
      <c r="DI71" s="9">
        <v>2.0535680000000001E-2</v>
      </c>
      <c r="DJ71" s="9">
        <v>2.2868107546831053E-3</v>
      </c>
      <c r="DK71" s="6">
        <v>5</v>
      </c>
      <c r="DL71" s="6"/>
      <c r="DM71" s="6"/>
      <c r="DN71" s="15">
        <v>62</v>
      </c>
      <c r="DO71" s="9">
        <v>0.6</v>
      </c>
      <c r="DP71" s="9">
        <v>1.477746969681618E-4</v>
      </c>
      <c r="DQ71" s="9">
        <v>1.9719029999999999E-2</v>
      </c>
      <c r="DR71" s="9">
        <v>3.1842926154888457E-3</v>
      </c>
      <c r="DS71" s="6">
        <v>5</v>
      </c>
      <c r="DT71" s="6"/>
      <c r="DU71" s="6"/>
      <c r="DV71" s="15">
        <v>62</v>
      </c>
      <c r="DW71" s="9">
        <v>0.6</v>
      </c>
      <c r="DX71" s="9">
        <v>1.1832215908825008E-4</v>
      </c>
      <c r="DY71" s="9">
        <v>1.9142340000000001E-2</v>
      </c>
      <c r="DZ71" s="9">
        <v>2.5878200791413239E-3</v>
      </c>
      <c r="EA71" s="6">
        <v>5</v>
      </c>
      <c r="EB71" s="6"/>
      <c r="EC71" s="6"/>
      <c r="ED71" s="15">
        <v>62</v>
      </c>
      <c r="EE71" s="9">
        <v>0.6</v>
      </c>
      <c r="EF71" s="9">
        <v>7.5256668927993318E-5</v>
      </c>
      <c r="EG71" s="9">
        <v>1.876719E-2</v>
      </c>
      <c r="EH71" s="9">
        <v>1.6568515698579388E-3</v>
      </c>
      <c r="EI71" s="6">
        <v>5</v>
      </c>
      <c r="EJ71" s="6"/>
      <c r="EK71" s="6"/>
      <c r="EL71" s="15">
        <v>62</v>
      </c>
      <c r="EM71" s="9">
        <v>0.6</v>
      </c>
      <c r="EN71" s="9">
        <v>1.2949025935984603E-4</v>
      </c>
      <c r="EO71" s="9">
        <v>1.8296509999999998E-2</v>
      </c>
      <c r="EP71" s="9">
        <v>2.9049492097897372E-3</v>
      </c>
      <c r="EQ71" s="6">
        <v>5</v>
      </c>
      <c r="ER71" s="6"/>
      <c r="ES71" s="6"/>
      <c r="ET71" s="15">
        <v>62</v>
      </c>
      <c r="EU71" s="9">
        <v>0.6</v>
      </c>
      <c r="EV71" s="9">
        <v>6.7763467676402753E-5</v>
      </c>
      <c r="EW71" s="9">
        <v>1.7868229999999999E-2</v>
      </c>
      <c r="EX71" s="9">
        <v>1.526309328195234E-3</v>
      </c>
      <c r="EY71" s="6">
        <v>5</v>
      </c>
      <c r="EZ71" s="6"/>
      <c r="FA71" s="6"/>
      <c r="FB71" s="15">
        <v>62</v>
      </c>
      <c r="FC71" s="9">
        <v>0.6</v>
      </c>
      <c r="FD71" s="9">
        <v>7.5808080457749868E-5</v>
      </c>
      <c r="FE71" s="9">
        <v>1.7384730000000001E-2</v>
      </c>
      <c r="FF71" s="9">
        <v>1.7360139672143186E-3</v>
      </c>
      <c r="FG71" s="6">
        <v>5</v>
      </c>
      <c r="FH71" s="6"/>
      <c r="FI71" s="6"/>
      <c r="FJ71" s="15">
        <v>62</v>
      </c>
      <c r="FK71" s="9">
        <v>0.6</v>
      </c>
      <c r="FL71" s="9">
        <v>9.3792750570751085E-5</v>
      </c>
      <c r="FM71" s="9">
        <v>1.6626579999999998E-2</v>
      </c>
      <c r="FN71" s="9">
        <v>2.2045775068946921E-3</v>
      </c>
      <c r="FO71" s="6">
        <v>5</v>
      </c>
      <c r="FP71" s="6"/>
      <c r="FQ71" s="6"/>
      <c r="FR71" s="15">
        <v>62</v>
      </c>
      <c r="FS71" s="9">
        <v>0.6</v>
      </c>
      <c r="FT71" s="9">
        <v>5.1281063793250615E-5</v>
      </c>
      <c r="FU71" s="9">
        <v>1.6610010000000001E-2</v>
      </c>
      <c r="FV71" s="9">
        <v>1.192159004645453E-3</v>
      </c>
      <c r="FW71" s="6">
        <v>5</v>
      </c>
      <c r="FX71" s="6"/>
      <c r="FY71" s="6"/>
      <c r="FZ71" s="15">
        <v>62</v>
      </c>
      <c r="GA71" s="9">
        <v>0.6</v>
      </c>
      <c r="GB71" s="9">
        <v>4.9202653541907794E-5</v>
      </c>
      <c r="GC71" s="9">
        <v>1.6078430000000001E-2</v>
      </c>
      <c r="GD71" s="9">
        <v>1.1716166257016171E-3</v>
      </c>
      <c r="GE71" s="6">
        <v>5</v>
      </c>
      <c r="GF71" s="6"/>
      <c r="GG71" s="6"/>
      <c r="GH71" s="15">
        <v>62</v>
      </c>
      <c r="GI71" s="9">
        <v>0.6</v>
      </c>
      <c r="GJ71" s="9">
        <v>2.2211312913794656E-5</v>
      </c>
      <c r="GK71" s="9">
        <v>1.584209E-2</v>
      </c>
      <c r="GL71" s="9">
        <v>5.2721504483674547E-4</v>
      </c>
      <c r="GM71" s="6">
        <v>5</v>
      </c>
      <c r="GN71" s="6"/>
      <c r="GO71" s="6"/>
      <c r="GP71" s="15">
        <v>62</v>
      </c>
      <c r="GQ71" s="9">
        <v>0.6</v>
      </c>
      <c r="GR71" s="9">
        <v>1.2513963121075589E-5</v>
      </c>
      <c r="GS71" s="9">
        <v>1.558812E-2</v>
      </c>
      <c r="GT71" s="9">
        <v>3.0086620677323374E-4</v>
      </c>
      <c r="GU71" s="6">
        <v>5</v>
      </c>
      <c r="GV71" s="6"/>
      <c r="GW71" s="6"/>
      <c r="GX71" s="15">
        <v>62</v>
      </c>
      <c r="GY71" s="9">
        <v>0.6</v>
      </c>
      <c r="GZ71" s="9">
        <v>1.7098330912455926E-5</v>
      </c>
      <c r="HA71" s="9">
        <v>1.536124E-2</v>
      </c>
      <c r="HB71" s="9">
        <v>4.1211201184018179E-4</v>
      </c>
      <c r="HC71" s="6">
        <v>5</v>
      </c>
      <c r="HD71" s="6"/>
      <c r="HE71" s="6"/>
      <c r="HF71" s="15">
        <v>62</v>
      </c>
      <c r="HG71" s="9">
        <v>0.6</v>
      </c>
      <c r="HH71" s="9">
        <v>2.0128354969973735E-5</v>
      </c>
      <c r="HI71" s="9">
        <v>1.537589E-2</v>
      </c>
      <c r="HJ71" s="9">
        <v>4.8001069314510518E-4</v>
      </c>
      <c r="HK71" s="6">
        <v>5</v>
      </c>
      <c r="HL71" s="6"/>
      <c r="HM71" s="6"/>
      <c r="HN71" s="15">
        <v>62</v>
      </c>
      <c r="HO71" s="9">
        <v>0.6</v>
      </c>
      <c r="HP71" s="9">
        <v>1.3451757659622833E-5</v>
      </c>
      <c r="HQ71" s="9">
        <v>1.512806E-2</v>
      </c>
      <c r="HR71" s="9">
        <v>3.2519676015109575E-4</v>
      </c>
      <c r="HS71" s="6">
        <v>5</v>
      </c>
      <c r="HT71" s="6"/>
      <c r="HU71" s="6"/>
      <c r="HV71" s="15">
        <v>62</v>
      </c>
      <c r="HW71" s="9">
        <v>0.6</v>
      </c>
      <c r="HX71" s="9">
        <v>2.1954913550452619E-5</v>
      </c>
      <c r="HY71" s="9">
        <v>1.5011780000000001E-2</v>
      </c>
      <c r="HZ71" s="9">
        <v>5.2790914318095713E-4</v>
      </c>
      <c r="IA71" s="6">
        <v>5</v>
      </c>
      <c r="IB71" s="6"/>
      <c r="IC71" s="6"/>
      <c r="ID71" s="15">
        <v>62</v>
      </c>
      <c r="IE71" s="9">
        <v>0.6</v>
      </c>
      <c r="IF71" s="9">
        <v>9.2958514488833345E-6</v>
      </c>
      <c r="IG71" s="9">
        <v>1.5093219999999999E-2</v>
      </c>
      <c r="IH71" s="9">
        <v>2.2039161169533236E-4</v>
      </c>
      <c r="II71" s="6">
        <v>5</v>
      </c>
      <c r="IJ71" s="6"/>
      <c r="IK71" s="6"/>
      <c r="IL71" s="15">
        <v>62</v>
      </c>
      <c r="IM71" s="9">
        <v>0.6</v>
      </c>
      <c r="IN71" s="9">
        <v>7.8878659863812347E-6</v>
      </c>
      <c r="IO71" s="9">
        <v>1.5087919999999999E-2</v>
      </c>
      <c r="IP71" s="9">
        <v>1.8644783225932131E-4</v>
      </c>
      <c r="IQ71" s="6">
        <v>5</v>
      </c>
    </row>
    <row r="72" spans="1:251">
      <c r="A72" s="6"/>
      <c r="B72" s="6"/>
      <c r="C72" s="15">
        <f t="shared" si="2"/>
        <v>63</v>
      </c>
      <c r="D72" s="9">
        <f t="shared" si="10"/>
        <v>0.65</v>
      </c>
      <c r="E72" s="9" cm="1">
        <f t="array" ref="E72">VLOOKUP($B$15,'qx Malaria'!$B$32:$I$61,(H72),FALSE)/(1-'qx(1) cambodia'!D72*INDEX($A$8:$B$13,H72,2))</f>
        <v>1.769969951397945E-4</v>
      </c>
      <c r="F72" s="9">
        <f>'Life Table'!D8875</f>
        <v>3.4953869999999998E-2</v>
      </c>
      <c r="G72" s="9">
        <f t="shared" si="9"/>
        <v>2.3018027932152824E-3</v>
      </c>
      <c r="H72" s="6">
        <f t="shared" si="8"/>
        <v>5</v>
      </c>
      <c r="I72" s="6"/>
      <c r="J72" s="6"/>
      <c r="L72" s="6"/>
      <c r="M72" s="6"/>
      <c r="N72" s="15">
        <v>63</v>
      </c>
      <c r="O72" s="9">
        <v>0.65</v>
      </c>
      <c r="P72" s="9">
        <v>1.4071257228402649E-4</v>
      </c>
      <c r="Q72" s="9">
        <v>2.7371380000000001E-2</v>
      </c>
      <c r="R72" s="9">
        <v>2.5412603790487326E-3</v>
      </c>
      <c r="S72" s="6">
        <v>5</v>
      </c>
      <c r="T72" s="6"/>
      <c r="U72" s="6"/>
      <c r="V72" s="15">
        <v>63</v>
      </c>
      <c r="W72" s="9">
        <v>0.65</v>
      </c>
      <c r="X72" s="9">
        <v>1.1131439481298811E-4</v>
      </c>
      <c r="Y72" s="9">
        <v>2.70257E-2</v>
      </c>
      <c r="Z72" s="9">
        <v>1.9249139103200126E-3</v>
      </c>
      <c r="AA72" s="6">
        <v>5</v>
      </c>
      <c r="AB72" s="6"/>
      <c r="AC72" s="6"/>
      <c r="AD72" s="15">
        <v>63</v>
      </c>
      <c r="AE72" s="9">
        <v>0.65</v>
      </c>
      <c r="AF72" s="9">
        <v>1.0210361525320443E-4</v>
      </c>
      <c r="AG72" s="9">
        <v>2.671983E-2</v>
      </c>
      <c r="AH72" s="9">
        <v>1.8772352998448337E-3</v>
      </c>
      <c r="AI72" s="6">
        <v>5</v>
      </c>
      <c r="AJ72" s="6"/>
      <c r="AK72" s="6"/>
      <c r="AL72" s="15">
        <v>63</v>
      </c>
      <c r="AM72" s="9">
        <v>0.65</v>
      </c>
      <c r="AN72" s="9">
        <v>1.1575212521815667E-4</v>
      </c>
      <c r="AO72" s="9">
        <v>2.6545249999999999E-2</v>
      </c>
      <c r="AP72" s="9">
        <v>2.1126262756356773E-3</v>
      </c>
      <c r="AQ72" s="6">
        <v>5</v>
      </c>
      <c r="AR72" s="6"/>
      <c r="AS72" s="6"/>
      <c r="AT72" s="15">
        <v>63</v>
      </c>
      <c r="AU72" s="9">
        <v>0.65</v>
      </c>
      <c r="AV72" s="9">
        <v>1.0170017080318164E-4</v>
      </c>
      <c r="AW72" s="9">
        <v>2.6469179999999998E-2</v>
      </c>
      <c r="AX72" s="9">
        <v>1.7901906352497878E-3</v>
      </c>
      <c r="AY72" s="6">
        <v>5</v>
      </c>
      <c r="AZ72" s="6"/>
      <c r="BA72" s="6"/>
      <c r="BB72" s="15">
        <v>63</v>
      </c>
      <c r="BC72" s="9">
        <v>0.65</v>
      </c>
      <c r="BD72" s="9">
        <v>9.0078635057249382E-5</v>
      </c>
      <c r="BE72" s="9">
        <v>2.608361E-2</v>
      </c>
      <c r="BF72" s="9">
        <v>1.5322699142222543E-3</v>
      </c>
      <c r="BG72" s="6">
        <v>5</v>
      </c>
      <c r="BH72" s="6"/>
      <c r="BI72" s="6"/>
      <c r="BJ72" s="15">
        <v>63</v>
      </c>
      <c r="BK72" s="9">
        <v>0.65</v>
      </c>
      <c r="BL72" s="9">
        <v>8.582291048337212E-5</v>
      </c>
      <c r="BM72" s="9">
        <v>2.596352E-2</v>
      </c>
      <c r="BN72" s="9">
        <v>1.4649495483468943E-3</v>
      </c>
      <c r="BO72" s="6">
        <v>5</v>
      </c>
      <c r="BP72" s="6"/>
      <c r="BQ72" s="6"/>
      <c r="BR72" s="15">
        <v>63</v>
      </c>
      <c r="BS72" s="9">
        <v>0.65</v>
      </c>
      <c r="BT72" s="9">
        <v>1.0011529025781209E-4</v>
      </c>
      <c r="BU72" s="9">
        <v>2.5529340000000001E-2</v>
      </c>
      <c r="BV72" s="9">
        <v>1.7304548267759062E-3</v>
      </c>
      <c r="BW72" s="6">
        <v>5</v>
      </c>
      <c r="BX72" s="6"/>
      <c r="BY72" s="6"/>
      <c r="BZ72" s="15">
        <v>63</v>
      </c>
      <c r="CA72" s="9">
        <v>0.65</v>
      </c>
      <c r="CB72" s="9">
        <v>7.6304547917252171E-5</v>
      </c>
      <c r="CC72" s="9">
        <v>2.5322580000000001E-2</v>
      </c>
      <c r="CD72" s="9">
        <v>1.3854796735836416E-3</v>
      </c>
      <c r="CE72" s="6">
        <v>5</v>
      </c>
      <c r="CF72" s="6"/>
      <c r="CG72" s="6"/>
      <c r="CH72" s="15">
        <v>63</v>
      </c>
      <c r="CI72" s="9">
        <v>0.65</v>
      </c>
      <c r="CJ72" s="9">
        <v>7.6935806897565279E-5</v>
      </c>
      <c r="CK72" s="9">
        <v>2.481703E-2</v>
      </c>
      <c r="CL72" s="9">
        <v>1.4094420024391614E-3</v>
      </c>
      <c r="CM72" s="6">
        <v>5</v>
      </c>
      <c r="CN72" s="6"/>
      <c r="CO72" s="6"/>
      <c r="CP72" s="15">
        <v>63</v>
      </c>
      <c r="CQ72" s="9">
        <v>0.65</v>
      </c>
      <c r="CR72" s="9">
        <v>1.769969951397945E-4</v>
      </c>
      <c r="CS72" s="9">
        <v>2.4158209999999999E-2</v>
      </c>
      <c r="CT72" s="9">
        <v>3.3304170962866809E-3</v>
      </c>
      <c r="CU72" s="6">
        <v>5</v>
      </c>
      <c r="CV72" s="6"/>
      <c r="CW72" s="6"/>
      <c r="CX72" s="15">
        <v>63</v>
      </c>
      <c r="CY72" s="9">
        <v>0.65</v>
      </c>
      <c r="CZ72" s="9">
        <v>1.076834495314997E-4</v>
      </c>
      <c r="DA72" s="9">
        <v>2.3281880000000001E-2</v>
      </c>
      <c r="DB72" s="9">
        <v>2.0738114812232124E-3</v>
      </c>
      <c r="DC72" s="6">
        <v>5</v>
      </c>
      <c r="DD72" s="6"/>
      <c r="DE72" s="6"/>
      <c r="DF72" s="15">
        <v>63</v>
      </c>
      <c r="DG72" s="9">
        <v>0.65</v>
      </c>
      <c r="DH72" s="9">
        <v>1.0838618664487835E-4</v>
      </c>
      <c r="DI72" s="9">
        <v>2.2523600000000001E-2</v>
      </c>
      <c r="DJ72" s="9">
        <v>2.1506458623828644E-3</v>
      </c>
      <c r="DK72" s="6">
        <v>5</v>
      </c>
      <c r="DL72" s="6"/>
      <c r="DM72" s="6"/>
      <c r="DN72" s="15">
        <v>63</v>
      </c>
      <c r="DO72" s="9">
        <v>0.65</v>
      </c>
      <c r="DP72" s="9">
        <v>1.5211225612238075E-4</v>
      </c>
      <c r="DQ72" s="9">
        <v>2.165458E-2</v>
      </c>
      <c r="DR72" s="9">
        <v>2.9847838280990958E-3</v>
      </c>
      <c r="DS72" s="6">
        <v>5</v>
      </c>
      <c r="DT72" s="6"/>
      <c r="DU72" s="6"/>
      <c r="DV72" s="15">
        <v>63</v>
      </c>
      <c r="DW72" s="9">
        <v>0.65</v>
      </c>
      <c r="DX72" s="9">
        <v>1.2172502840665137E-4</v>
      </c>
      <c r="DY72" s="9">
        <v>2.104762E-2</v>
      </c>
      <c r="DZ72" s="9">
        <v>2.4212515317208797E-3</v>
      </c>
      <c r="EA72" s="6">
        <v>5</v>
      </c>
      <c r="EB72" s="6"/>
      <c r="EC72" s="6"/>
      <c r="ED72" s="15">
        <v>63</v>
      </c>
      <c r="EE72" s="9">
        <v>0.65</v>
      </c>
      <c r="EF72" s="9">
        <v>7.7382250537506416E-5</v>
      </c>
      <c r="EG72" s="9">
        <v>2.0650120000000001E-2</v>
      </c>
      <c r="EH72" s="9">
        <v>1.5483054400955178E-3</v>
      </c>
      <c r="EI72" s="6">
        <v>5</v>
      </c>
      <c r="EJ72" s="6"/>
      <c r="EK72" s="6"/>
      <c r="EL72" s="15">
        <v>63</v>
      </c>
      <c r="EM72" s="9">
        <v>0.65</v>
      </c>
      <c r="EN72" s="9">
        <v>1.3311480307105745E-4</v>
      </c>
      <c r="EO72" s="9">
        <v>2.0153589999999999E-2</v>
      </c>
      <c r="EP72" s="9">
        <v>2.7110881272695148E-3</v>
      </c>
      <c r="EQ72" s="6">
        <v>5</v>
      </c>
      <c r="ER72" s="6"/>
      <c r="ES72" s="6"/>
      <c r="ET72" s="15">
        <v>63</v>
      </c>
      <c r="EU72" s="9">
        <v>0.65</v>
      </c>
      <c r="EV72" s="9">
        <v>6.9610199601045496E-5</v>
      </c>
      <c r="EW72" s="9">
        <v>1.9701099999999999E-2</v>
      </c>
      <c r="EX72" s="9">
        <v>1.4220369265632968E-3</v>
      </c>
      <c r="EY72" s="6">
        <v>5</v>
      </c>
      <c r="EZ72" s="6"/>
      <c r="FA72" s="6"/>
      <c r="FB72" s="15">
        <v>63</v>
      </c>
      <c r="FC72" s="9">
        <v>0.65</v>
      </c>
      <c r="FD72" s="9">
        <v>7.7843903193410707E-5</v>
      </c>
      <c r="FE72" s="9">
        <v>1.9189000000000001E-2</v>
      </c>
      <c r="FF72" s="9">
        <v>1.6150200790846293E-3</v>
      </c>
      <c r="FG72" s="6">
        <v>5</v>
      </c>
      <c r="FH72" s="6"/>
      <c r="FI72" s="6"/>
      <c r="FJ72" s="15">
        <v>63</v>
      </c>
      <c r="FK72" s="9">
        <v>0.65</v>
      </c>
      <c r="FL72" s="9">
        <v>9.6249566623791893E-5</v>
      </c>
      <c r="FM72" s="9">
        <v>1.8384089999999999E-2</v>
      </c>
      <c r="FN72" s="9">
        <v>2.0460473095354052E-3</v>
      </c>
      <c r="FO72" s="6">
        <v>5</v>
      </c>
      <c r="FP72" s="6"/>
      <c r="FQ72" s="6"/>
      <c r="FR72" s="15">
        <v>63</v>
      </c>
      <c r="FS72" s="9">
        <v>0.65</v>
      </c>
      <c r="FT72" s="9">
        <v>5.2602930920966258E-5</v>
      </c>
      <c r="FU72" s="9">
        <v>1.8371450000000001E-2</v>
      </c>
      <c r="FV72" s="9">
        <v>1.1056395339981962E-3</v>
      </c>
      <c r="FW72" s="6">
        <v>5</v>
      </c>
      <c r="FX72" s="6"/>
      <c r="FY72" s="6"/>
      <c r="FZ72" s="15">
        <v>63</v>
      </c>
      <c r="GA72" s="9">
        <v>0.65</v>
      </c>
      <c r="GB72" s="9">
        <v>5.0456596887382253E-5</v>
      </c>
      <c r="GC72" s="9">
        <v>1.779816E-2</v>
      </c>
      <c r="GD72" s="9">
        <v>1.0853841838259384E-3</v>
      </c>
      <c r="GE72" s="6">
        <v>5</v>
      </c>
      <c r="GF72" s="6"/>
      <c r="GG72" s="6"/>
      <c r="GH72" s="15">
        <v>63</v>
      </c>
      <c r="GI72" s="9">
        <v>0.65</v>
      </c>
      <c r="GJ72" s="9">
        <v>2.2764014462464999E-5</v>
      </c>
      <c r="GK72" s="9">
        <v>1.7536779999999998E-2</v>
      </c>
      <c r="GL72" s="9">
        <v>4.8811824348290572E-4</v>
      </c>
      <c r="GM72" s="6">
        <v>5</v>
      </c>
      <c r="GN72" s="6"/>
      <c r="GO72" s="6"/>
      <c r="GP72" s="15">
        <v>63</v>
      </c>
      <c r="GQ72" s="9">
        <v>0.65</v>
      </c>
      <c r="GR72" s="9">
        <v>1.2823982131235636E-5</v>
      </c>
      <c r="GS72" s="9">
        <v>1.725637E-2</v>
      </c>
      <c r="GT72" s="9">
        <v>2.7851317257031062E-4</v>
      </c>
      <c r="GU72" s="6">
        <v>5</v>
      </c>
      <c r="GV72" s="6"/>
      <c r="GW72" s="6"/>
      <c r="GX72" s="15">
        <v>63</v>
      </c>
      <c r="GY72" s="9">
        <v>0.65</v>
      </c>
      <c r="GZ72" s="9">
        <v>1.7515175733416667E-5</v>
      </c>
      <c r="HA72" s="9">
        <v>1.7013750000000001E-2</v>
      </c>
      <c r="HB72" s="9">
        <v>3.8115557967631757E-4</v>
      </c>
      <c r="HC72" s="6">
        <v>5</v>
      </c>
      <c r="HD72" s="6"/>
      <c r="HE72" s="6"/>
      <c r="HF72" s="15">
        <v>63</v>
      </c>
      <c r="HG72" s="9">
        <v>0.65</v>
      </c>
      <c r="HH72" s="9">
        <v>2.0612861703357193E-5</v>
      </c>
      <c r="HI72" s="9">
        <v>1.7023509999999999E-2</v>
      </c>
      <c r="HJ72" s="9">
        <v>4.4398885860763609E-4</v>
      </c>
      <c r="HK72" s="6">
        <v>5</v>
      </c>
      <c r="HL72" s="6"/>
      <c r="HM72" s="6"/>
      <c r="HN72" s="15">
        <v>63</v>
      </c>
      <c r="HO72" s="9">
        <v>0.65</v>
      </c>
      <c r="HP72" s="9">
        <v>1.3774446776931356E-5</v>
      </c>
      <c r="HQ72" s="9">
        <v>1.6742380000000001E-2</v>
      </c>
      <c r="HR72" s="9">
        <v>3.00889743635507E-4</v>
      </c>
      <c r="HS72" s="6">
        <v>5</v>
      </c>
      <c r="HT72" s="6"/>
      <c r="HU72" s="6"/>
      <c r="HV72" s="15">
        <v>63</v>
      </c>
      <c r="HW72" s="9">
        <v>0.65</v>
      </c>
      <c r="HX72" s="9">
        <v>2.2472623740064319E-5</v>
      </c>
      <c r="HY72" s="9">
        <v>1.661878E-2</v>
      </c>
      <c r="HZ72" s="9">
        <v>4.8810615646083418E-4</v>
      </c>
      <c r="IA72" s="6">
        <v>5</v>
      </c>
      <c r="IB72" s="6"/>
      <c r="IC72" s="6"/>
      <c r="ID72" s="15">
        <v>63</v>
      </c>
      <c r="IE72" s="9">
        <v>0.65</v>
      </c>
      <c r="IF72" s="9">
        <v>9.5125832182762565E-6</v>
      </c>
      <c r="IG72" s="9">
        <v>1.6700960000000001E-2</v>
      </c>
      <c r="IH72" s="9">
        <v>2.0381907279362813E-4</v>
      </c>
      <c r="II72" s="6">
        <v>5</v>
      </c>
      <c r="IJ72" s="6"/>
      <c r="IK72" s="6"/>
      <c r="IL72" s="15">
        <v>63</v>
      </c>
      <c r="IM72" s="9">
        <v>0.65</v>
      </c>
      <c r="IN72" s="9">
        <v>8.0709669348563927E-6</v>
      </c>
      <c r="IO72" s="9">
        <v>1.669971E-2</v>
      </c>
      <c r="IP72" s="9">
        <v>1.7236291342842693E-4</v>
      </c>
      <c r="IQ72" s="6">
        <v>5</v>
      </c>
    </row>
    <row r="73" spans="1:251">
      <c r="A73" s="6"/>
      <c r="B73" s="6"/>
      <c r="C73" s="15">
        <f t="shared" si="2"/>
        <v>64</v>
      </c>
      <c r="D73" s="9">
        <f t="shared" si="10"/>
        <v>0.70000000000000007</v>
      </c>
      <c r="E73" s="9" cm="1">
        <f t="array" ref="E73">VLOOKUP($B$15,'qx Malaria'!$B$32:$I$61,(H73),FALSE)/(1-'qx(1) cambodia'!D73*INDEX($A$8:$B$13,H73,2))</f>
        <v>1.8289729681304946E-4</v>
      </c>
      <c r="F73" s="9">
        <f>'Life Table'!D8876</f>
        <v>3.7759389999999997E-2</v>
      </c>
      <c r="G73" s="9">
        <f t="shared" si="9"/>
        <v>2.2018098133262621E-3</v>
      </c>
      <c r="H73" s="6">
        <f t="shared" ref="H73:H109" si="11">IF(C73&gt;=70,6,IF(C73&gt;=50,5,IF(C73&gt;=15,4,IF(C73&gt;=5,3,2))))</f>
        <v>5</v>
      </c>
      <c r="I73" s="6"/>
      <c r="J73" s="6"/>
      <c r="L73" s="6"/>
      <c r="M73" s="6"/>
      <c r="N73" s="15">
        <v>64</v>
      </c>
      <c r="O73" s="9">
        <v>0.70000000000000007</v>
      </c>
      <c r="P73" s="9">
        <v>1.4603067326734079E-4</v>
      </c>
      <c r="Q73" s="9">
        <v>2.9748320000000002E-2</v>
      </c>
      <c r="R73" s="9">
        <v>2.4265799243856829E-3</v>
      </c>
      <c r="S73" s="6">
        <v>5</v>
      </c>
      <c r="T73" s="6"/>
      <c r="U73" s="6"/>
      <c r="V73" s="15">
        <v>64</v>
      </c>
      <c r="W73" s="9">
        <v>0.70000000000000007</v>
      </c>
      <c r="X73" s="9">
        <v>1.1518014868109863E-4</v>
      </c>
      <c r="Y73" s="9">
        <v>2.938998E-2</v>
      </c>
      <c r="Z73" s="9">
        <v>1.8315352317402362E-3</v>
      </c>
      <c r="AA73" s="6">
        <v>5</v>
      </c>
      <c r="AB73" s="6"/>
      <c r="AC73" s="6"/>
      <c r="AD73" s="15">
        <v>64</v>
      </c>
      <c r="AE73" s="9">
        <v>0.70000000000000007</v>
      </c>
      <c r="AF73" s="9">
        <v>1.0592605273943255E-4</v>
      </c>
      <c r="AG73" s="9">
        <v>2.9065859999999999E-2</v>
      </c>
      <c r="AH73" s="9">
        <v>1.7903209538334445E-3</v>
      </c>
      <c r="AI73" s="6">
        <v>5</v>
      </c>
      <c r="AJ73" s="6"/>
      <c r="AK73" s="6"/>
      <c r="AL73" s="15">
        <v>64</v>
      </c>
      <c r="AM73" s="9">
        <v>0.70000000000000007</v>
      </c>
      <c r="AN73" s="9">
        <v>1.1999509367303484E-4</v>
      </c>
      <c r="AO73" s="9">
        <v>2.887934E-2</v>
      </c>
      <c r="AP73" s="9">
        <v>2.0130601358734476E-3</v>
      </c>
      <c r="AQ73" s="6">
        <v>5</v>
      </c>
      <c r="AR73" s="6"/>
      <c r="AS73" s="6"/>
      <c r="AT73" s="15">
        <v>64</v>
      </c>
      <c r="AU73" s="9">
        <v>0.70000000000000007</v>
      </c>
      <c r="AV73" s="9">
        <v>1.052161470429287E-4</v>
      </c>
      <c r="AW73" s="9">
        <v>2.8802930000000001E-2</v>
      </c>
      <c r="AX73" s="9">
        <v>1.7020166769208501E-3</v>
      </c>
      <c r="AY73" s="6">
        <v>5</v>
      </c>
      <c r="AZ73" s="6"/>
      <c r="BA73" s="6"/>
      <c r="BB73" s="15">
        <v>64</v>
      </c>
      <c r="BC73" s="9">
        <v>0.70000000000000007</v>
      </c>
      <c r="BD73" s="9">
        <v>9.2977257697780366E-5</v>
      </c>
      <c r="BE73" s="9">
        <v>2.8396810000000001E-2</v>
      </c>
      <c r="BF73" s="9">
        <v>1.4527415326772047E-3</v>
      </c>
      <c r="BG73" s="6">
        <v>5</v>
      </c>
      <c r="BH73" s="6"/>
      <c r="BI73" s="6"/>
      <c r="BJ73" s="15">
        <v>64</v>
      </c>
      <c r="BK73" s="9">
        <v>0.70000000000000007</v>
      </c>
      <c r="BL73" s="9">
        <v>8.8579998970291044E-5</v>
      </c>
      <c r="BM73" s="9">
        <v>2.8269450000000002E-2</v>
      </c>
      <c r="BN73" s="9">
        <v>1.3886772252778192E-3</v>
      </c>
      <c r="BO73" s="6">
        <v>5</v>
      </c>
      <c r="BP73" s="6"/>
      <c r="BQ73" s="6"/>
      <c r="BR73" s="15">
        <v>64</v>
      </c>
      <c r="BS73" s="9">
        <v>0.70000000000000007</v>
      </c>
      <c r="BT73" s="9">
        <v>1.0331138640915432E-4</v>
      </c>
      <c r="BU73" s="9">
        <v>2.7814800000000001E-2</v>
      </c>
      <c r="BV73" s="9">
        <v>1.6389725926564435E-3</v>
      </c>
      <c r="BW73" s="6">
        <v>5</v>
      </c>
      <c r="BX73" s="6"/>
      <c r="BY73" s="6"/>
      <c r="BZ73" s="15">
        <v>64</v>
      </c>
      <c r="CA73" s="9">
        <v>0.70000000000000007</v>
      </c>
      <c r="CB73" s="9">
        <v>7.8891291612182332E-5</v>
      </c>
      <c r="CC73" s="9">
        <v>2.759905E-2</v>
      </c>
      <c r="CD73" s="9">
        <v>1.314294286639904E-3</v>
      </c>
      <c r="CE73" s="6">
        <v>5</v>
      </c>
      <c r="CF73" s="6"/>
      <c r="CG73" s="6"/>
      <c r="CH73" s="15">
        <v>64</v>
      </c>
      <c r="CI73" s="9">
        <v>0.70000000000000007</v>
      </c>
      <c r="CJ73" s="9">
        <v>7.950112366713004E-5</v>
      </c>
      <c r="CK73" s="9">
        <v>2.7065680000000002E-2</v>
      </c>
      <c r="CL73" s="9">
        <v>1.3354352220825171E-3</v>
      </c>
      <c r="CM73" s="6">
        <v>5</v>
      </c>
      <c r="CN73" s="6"/>
      <c r="CO73" s="6"/>
      <c r="CP73" s="15">
        <v>64</v>
      </c>
      <c r="CQ73" s="9">
        <v>0.70000000000000007</v>
      </c>
      <c r="CR73" s="9">
        <v>1.8289729681304946E-4</v>
      </c>
      <c r="CS73" s="9">
        <v>2.6367910000000001E-2</v>
      </c>
      <c r="CT73" s="9">
        <v>3.153036985002358E-3</v>
      </c>
      <c r="CU73" s="6">
        <v>5</v>
      </c>
      <c r="CV73" s="6"/>
      <c r="CW73" s="6"/>
      <c r="CX73" s="15">
        <v>64</v>
      </c>
      <c r="CY73" s="9">
        <v>0.70000000000000007</v>
      </c>
      <c r="CZ73" s="9">
        <v>1.112018460673025E-4</v>
      </c>
      <c r="DA73" s="9">
        <v>2.543542E-2</v>
      </c>
      <c r="DB73" s="9">
        <v>1.9602499229871744E-3</v>
      </c>
      <c r="DC73" s="6">
        <v>5</v>
      </c>
      <c r="DD73" s="6"/>
      <c r="DE73" s="6"/>
      <c r="DF73" s="15">
        <v>64</v>
      </c>
      <c r="DG73" s="9">
        <v>0.70000000000000007</v>
      </c>
      <c r="DH73" s="9">
        <v>1.1191089126626921E-4</v>
      </c>
      <c r="DI73" s="9">
        <v>2.4634039999999999E-2</v>
      </c>
      <c r="DJ73" s="9">
        <v>2.0303433359616673E-3</v>
      </c>
      <c r="DK73" s="6">
        <v>5</v>
      </c>
      <c r="DL73" s="6"/>
      <c r="DM73" s="6"/>
      <c r="DN73" s="15">
        <v>64</v>
      </c>
      <c r="DO73" s="9">
        <v>0.70000000000000007</v>
      </c>
      <c r="DP73" s="9">
        <v>1.5671215207030731E-4</v>
      </c>
      <c r="DQ73" s="9">
        <v>2.3709609999999999E-2</v>
      </c>
      <c r="DR73" s="9">
        <v>2.8085147192158616E-3</v>
      </c>
      <c r="DS73" s="6">
        <v>5</v>
      </c>
      <c r="DT73" s="6"/>
      <c r="DU73" s="6"/>
      <c r="DV73" s="15">
        <v>64</v>
      </c>
      <c r="DW73" s="9">
        <v>0.70000000000000007</v>
      </c>
      <c r="DX73" s="9">
        <v>1.2532942211005902E-4</v>
      </c>
      <c r="DY73" s="9">
        <v>2.3062829999999999E-2</v>
      </c>
      <c r="DZ73" s="9">
        <v>2.2751155436852286E-3</v>
      </c>
      <c r="EA73" s="6">
        <v>5</v>
      </c>
      <c r="EB73" s="6"/>
      <c r="EC73" s="6"/>
      <c r="ED73" s="15">
        <v>64</v>
      </c>
      <c r="EE73" s="9">
        <v>0.70000000000000007</v>
      </c>
      <c r="EF73" s="9">
        <v>7.963139374973503E-5</v>
      </c>
      <c r="EG73" s="9">
        <v>2.2638660000000001E-2</v>
      </c>
      <c r="EH73" s="9">
        <v>1.4533541769278767E-3</v>
      </c>
      <c r="EI73" s="6">
        <v>5</v>
      </c>
      <c r="EJ73" s="6"/>
      <c r="EK73" s="6"/>
      <c r="EL73" s="15">
        <v>64</v>
      </c>
      <c r="EM73" s="9">
        <v>0.70000000000000007</v>
      </c>
      <c r="EN73" s="9">
        <v>1.3694809810182849E-4</v>
      </c>
      <c r="EO73" s="9">
        <v>2.211086E-2</v>
      </c>
      <c r="EP73" s="9">
        <v>2.5422606229200426E-3</v>
      </c>
      <c r="EQ73" s="6">
        <v>5</v>
      </c>
      <c r="ER73" s="6"/>
      <c r="ES73" s="6"/>
      <c r="ET73" s="15">
        <v>64</v>
      </c>
      <c r="EU73" s="9">
        <v>0.70000000000000007</v>
      </c>
      <c r="EV73" s="9">
        <v>7.1560408093895115E-5</v>
      </c>
      <c r="EW73" s="9">
        <v>2.1631230000000001E-2</v>
      </c>
      <c r="EX73" s="9">
        <v>1.3314352901466413E-3</v>
      </c>
      <c r="EY73" s="6">
        <v>5</v>
      </c>
      <c r="EZ73" s="6"/>
      <c r="FA73" s="6"/>
      <c r="FB73" s="15">
        <v>64</v>
      </c>
      <c r="FC73" s="9">
        <v>0.70000000000000007</v>
      </c>
      <c r="FD73" s="9">
        <v>7.9992087251308638E-5</v>
      </c>
      <c r="FE73" s="9">
        <v>2.108848E-2</v>
      </c>
      <c r="FF73" s="9">
        <v>1.5101059407999491E-3</v>
      </c>
      <c r="FG73" s="6">
        <v>5</v>
      </c>
      <c r="FH73" s="6"/>
      <c r="FI73" s="6"/>
      <c r="FJ73" s="15">
        <v>64</v>
      </c>
      <c r="FK73" s="9">
        <v>0.70000000000000007</v>
      </c>
      <c r="FL73" s="9">
        <v>9.8838552893305539E-5</v>
      </c>
      <c r="FM73" s="9">
        <v>2.0232739999999999E-2</v>
      </c>
      <c r="FN73" s="9">
        <v>1.9091089063218145E-3</v>
      </c>
      <c r="FO73" s="6">
        <v>5</v>
      </c>
      <c r="FP73" s="6"/>
      <c r="FQ73" s="6"/>
      <c r="FR73" s="15">
        <v>64</v>
      </c>
      <c r="FS73" s="9">
        <v>0.70000000000000007</v>
      </c>
      <c r="FT73" s="9">
        <v>5.3994748441000383E-5</v>
      </c>
      <c r="FU73" s="9">
        <v>2.022057E-2</v>
      </c>
      <c r="FV73" s="9">
        <v>1.0311104301214331E-3</v>
      </c>
      <c r="FW73" s="6">
        <v>5</v>
      </c>
      <c r="FX73" s="6"/>
      <c r="FY73" s="6"/>
      <c r="FZ73" s="15">
        <v>64</v>
      </c>
      <c r="GA73" s="9">
        <v>0.70000000000000007</v>
      </c>
      <c r="GB73" s="9">
        <v>5.1776125893335091E-5</v>
      </c>
      <c r="GC73" s="9">
        <v>1.961365E-2</v>
      </c>
      <c r="GD73" s="9">
        <v>1.0106755749428945E-3</v>
      </c>
      <c r="GE73" s="6">
        <v>5</v>
      </c>
      <c r="GF73" s="6"/>
      <c r="GG73" s="6"/>
      <c r="GH73" s="15">
        <v>64</v>
      </c>
      <c r="GI73" s="9">
        <v>0.70000000000000007</v>
      </c>
      <c r="GJ73" s="9">
        <v>2.3344924560312647E-5</v>
      </c>
      <c r="GK73" s="9">
        <v>1.9328830000000002E-2</v>
      </c>
      <c r="GL73" s="9">
        <v>4.54164253997241E-4</v>
      </c>
      <c r="GM73" s="6">
        <v>5</v>
      </c>
      <c r="GN73" s="6"/>
      <c r="GO73" s="6"/>
      <c r="GP73" s="15">
        <v>64</v>
      </c>
      <c r="GQ73" s="9">
        <v>0.70000000000000007</v>
      </c>
      <c r="GR73" s="9">
        <v>1.3149752079909838E-5</v>
      </c>
      <c r="GS73" s="9">
        <v>1.901344E-2</v>
      </c>
      <c r="GT73" s="9">
        <v>2.5919650820756544E-4</v>
      </c>
      <c r="GU73" s="6">
        <v>5</v>
      </c>
      <c r="GV73" s="6"/>
      <c r="GW73" s="6"/>
      <c r="GX73" s="15">
        <v>64</v>
      </c>
      <c r="GY73" s="9">
        <v>0.70000000000000007</v>
      </c>
      <c r="GZ73" s="9">
        <v>1.7952853183294132E-5</v>
      </c>
      <c r="HA73" s="9">
        <v>1.8752620000000001E-2</v>
      </c>
      <c r="HB73" s="9">
        <v>3.5445357070060691E-4</v>
      </c>
      <c r="HC73" s="6">
        <v>5</v>
      </c>
      <c r="HD73" s="6"/>
      <c r="HE73" s="6"/>
      <c r="HF73" s="15">
        <v>64</v>
      </c>
      <c r="HG73" s="9">
        <v>0.70000000000000007</v>
      </c>
      <c r="HH73" s="9">
        <v>2.1121268720622566E-5</v>
      </c>
      <c r="HI73" s="9">
        <v>1.8756640000000002E-2</v>
      </c>
      <c r="HJ73" s="9">
        <v>4.1290282272781148E-4</v>
      </c>
      <c r="HK73" s="6">
        <v>5</v>
      </c>
      <c r="HL73" s="6"/>
      <c r="HM73" s="6"/>
      <c r="HN73" s="15">
        <v>64</v>
      </c>
      <c r="HO73" s="9">
        <v>0.70000000000000007</v>
      </c>
      <c r="HP73" s="9">
        <v>1.4112998141602482E-5</v>
      </c>
      <c r="HQ73" s="9">
        <v>1.8442980000000001E-2</v>
      </c>
      <c r="HR73" s="9">
        <v>2.7985856497024731E-4</v>
      </c>
      <c r="HS73" s="6">
        <v>5</v>
      </c>
      <c r="HT73" s="6"/>
      <c r="HU73" s="6"/>
      <c r="HV73" s="15">
        <v>64</v>
      </c>
      <c r="HW73" s="9">
        <v>0.70000000000000007</v>
      </c>
      <c r="HX73" s="9">
        <v>2.3015339415318553E-5</v>
      </c>
      <c r="HY73" s="9">
        <v>1.8309949999999998E-2</v>
      </c>
      <c r="HZ73" s="9">
        <v>4.5372203289300949E-4</v>
      </c>
      <c r="IA73" s="6">
        <v>5</v>
      </c>
      <c r="IB73" s="6"/>
      <c r="IC73" s="6"/>
      <c r="ID73" s="15">
        <v>64</v>
      </c>
      <c r="IE73" s="9">
        <v>0.70000000000000007</v>
      </c>
      <c r="IF73" s="9">
        <v>9.739662391717678E-6</v>
      </c>
      <c r="IG73" s="9">
        <v>1.8385909999999998E-2</v>
      </c>
      <c r="IH73" s="9">
        <v>1.8955993954980266E-4</v>
      </c>
      <c r="II73" s="6">
        <v>5</v>
      </c>
      <c r="IJ73" s="6"/>
      <c r="IK73" s="6"/>
      <c r="IL73" s="15">
        <v>64</v>
      </c>
      <c r="IM73" s="9">
        <v>0.70000000000000007</v>
      </c>
      <c r="IN73" s="9">
        <v>8.2627705386799129E-6</v>
      </c>
      <c r="IO73" s="9">
        <v>1.838234E-2</v>
      </c>
      <c r="IP73" s="9">
        <v>1.603068518620055E-4</v>
      </c>
      <c r="IQ73" s="6">
        <v>5</v>
      </c>
    </row>
    <row r="74" spans="1:251">
      <c r="A74" s="6"/>
      <c r="B74" s="6"/>
      <c r="C74" s="15">
        <f t="shared" si="2"/>
        <v>65</v>
      </c>
      <c r="D74" s="9">
        <f t="shared" si="10"/>
        <v>0.75000000000000011</v>
      </c>
      <c r="E74" s="9" cm="1">
        <f t="array" ref="E74">VLOOKUP($B$15,'qx Malaria'!$B$32:$I$61,(H74),FALSE)/(1-'qx(1) cambodia'!D74*INDEX($A$8:$B$13,H74,2))</f>
        <v>1.8920454451349021E-4</v>
      </c>
      <c r="F74" s="9">
        <f>'Life Table'!D8877</f>
        <v>4.0832800000000002E-2</v>
      </c>
      <c r="G74" s="9">
        <f t="shared" si="9"/>
        <v>2.1062983520924419E-3</v>
      </c>
      <c r="H74" s="6">
        <f t="shared" si="11"/>
        <v>5</v>
      </c>
      <c r="I74" s="6"/>
      <c r="J74" s="6"/>
      <c r="L74" s="6"/>
      <c r="M74" s="6"/>
      <c r="N74" s="15">
        <v>65</v>
      </c>
      <c r="O74" s="9">
        <v>0.75000000000000011</v>
      </c>
      <c r="P74" s="9">
        <v>1.5176654903565221E-4</v>
      </c>
      <c r="Q74" s="9">
        <v>3.2317209999999999E-2</v>
      </c>
      <c r="R74" s="9">
        <v>2.3214276659671304E-3</v>
      </c>
      <c r="S74" s="6">
        <v>5</v>
      </c>
      <c r="T74" s="6"/>
      <c r="U74" s="6"/>
      <c r="V74" s="15">
        <v>65</v>
      </c>
      <c r="W74" s="9">
        <v>0.75000000000000011</v>
      </c>
      <c r="X74" s="9">
        <v>1.1932406433585248E-4</v>
      </c>
      <c r="Y74" s="9">
        <v>3.1943760000000002E-2</v>
      </c>
      <c r="Z74" s="9">
        <v>1.7457374809499557E-3</v>
      </c>
      <c r="AA74" s="6">
        <v>5</v>
      </c>
      <c r="AB74" s="6"/>
      <c r="AC74" s="6"/>
      <c r="AD74" s="15">
        <v>65</v>
      </c>
      <c r="AE74" s="9">
        <v>0.75000000000000011</v>
      </c>
      <c r="AF74" s="9">
        <v>1.10045821386481E-4</v>
      </c>
      <c r="AG74" s="9">
        <v>3.1598750000000002E-2</v>
      </c>
      <c r="AH74" s="9">
        <v>1.710861827824666E-3</v>
      </c>
      <c r="AI74" s="6">
        <v>5</v>
      </c>
      <c r="AJ74" s="6"/>
      <c r="AK74" s="6"/>
      <c r="AL74" s="15">
        <v>65</v>
      </c>
      <c r="AM74" s="9">
        <v>0.75000000000000011</v>
      </c>
      <c r="AN74" s="9">
        <v>1.2456095545491233E-4</v>
      </c>
      <c r="AO74" s="9">
        <v>3.1398229999999999E-2</v>
      </c>
      <c r="AP74" s="9">
        <v>1.9220172795265773E-3</v>
      </c>
      <c r="AQ74" s="6">
        <v>5</v>
      </c>
      <c r="AR74" s="6"/>
      <c r="AS74" s="6"/>
      <c r="AT74" s="15">
        <v>65</v>
      </c>
      <c r="AU74" s="9">
        <v>0.75000000000000011</v>
      </c>
      <c r="AV74" s="9">
        <v>1.0898393751761314E-4</v>
      </c>
      <c r="AW74" s="9">
        <v>3.1319850000000003E-2</v>
      </c>
      <c r="AX74" s="9">
        <v>1.6212907583151744E-3</v>
      </c>
      <c r="AY74" s="6">
        <v>5</v>
      </c>
      <c r="AZ74" s="6"/>
      <c r="BA74" s="6"/>
      <c r="BB74" s="15">
        <v>65</v>
      </c>
      <c r="BC74" s="9">
        <v>0.75000000000000011</v>
      </c>
      <c r="BD74" s="9">
        <v>9.6068631244838792E-5</v>
      </c>
      <c r="BE74" s="9">
        <v>3.088784E-2</v>
      </c>
      <c r="BF74" s="9">
        <v>1.3799877770600034E-3</v>
      </c>
      <c r="BG74" s="6">
        <v>5</v>
      </c>
      <c r="BH74" s="6"/>
      <c r="BI74" s="6"/>
      <c r="BJ74" s="15">
        <v>65</v>
      </c>
      <c r="BK74" s="9">
        <v>0.75000000000000011</v>
      </c>
      <c r="BL74" s="9">
        <v>9.1520111876688433E-5</v>
      </c>
      <c r="BM74" s="9">
        <v>3.075205E-2</v>
      </c>
      <c r="BN74" s="9">
        <v>1.3189413118448328E-3</v>
      </c>
      <c r="BO74" s="6">
        <v>5</v>
      </c>
      <c r="BP74" s="6"/>
      <c r="BQ74" s="6"/>
      <c r="BR74" s="15">
        <v>65</v>
      </c>
      <c r="BS74" s="9">
        <v>0.75000000000000011</v>
      </c>
      <c r="BT74" s="9">
        <v>1.0671827735099805E-4</v>
      </c>
      <c r="BU74" s="9">
        <v>3.0272190000000001E-2</v>
      </c>
      <c r="BV74" s="9">
        <v>1.5555873713793879E-3</v>
      </c>
      <c r="BW74" s="6">
        <v>5</v>
      </c>
      <c r="BX74" s="6"/>
      <c r="BY74" s="6"/>
      <c r="BZ74" s="15">
        <v>65</v>
      </c>
      <c r="CA74" s="9">
        <v>0.75000000000000011</v>
      </c>
      <c r="CB74" s="9">
        <v>8.1659571993231926E-5</v>
      </c>
      <c r="CC74" s="9">
        <v>3.0044540000000002E-2</v>
      </c>
      <c r="CD74" s="9">
        <v>1.2496811730509404E-3</v>
      </c>
      <c r="CE74" s="6">
        <v>5</v>
      </c>
      <c r="CF74" s="6"/>
      <c r="CG74" s="6"/>
      <c r="CH74" s="15">
        <v>65</v>
      </c>
      <c r="CI74" s="9">
        <v>0.75000000000000011</v>
      </c>
      <c r="CJ74" s="9">
        <v>8.2243415204963325E-5</v>
      </c>
      <c r="CK74" s="9">
        <v>2.9479109999999999E-2</v>
      </c>
      <c r="CL74" s="9">
        <v>1.26839718951096E-3</v>
      </c>
      <c r="CM74" s="6">
        <v>5</v>
      </c>
      <c r="CN74" s="6"/>
      <c r="CO74" s="6"/>
      <c r="CP74" s="15">
        <v>65</v>
      </c>
      <c r="CQ74" s="9">
        <v>0.75000000000000011</v>
      </c>
      <c r="CR74" s="9">
        <v>1.8920454451349021E-4</v>
      </c>
      <c r="CS74" s="9">
        <v>2.8738119999999999E-2</v>
      </c>
      <c r="CT74" s="9">
        <v>2.9927517649491432E-3</v>
      </c>
      <c r="CU74" s="6">
        <v>5</v>
      </c>
      <c r="CV74" s="6"/>
      <c r="CW74" s="6"/>
      <c r="CX74" s="15">
        <v>65</v>
      </c>
      <c r="CY74" s="9">
        <v>0.75000000000000011</v>
      </c>
      <c r="CZ74" s="9">
        <v>1.1495792527742142E-4</v>
      </c>
      <c r="DA74" s="9">
        <v>2.7744370000000001E-2</v>
      </c>
      <c r="DB74" s="9">
        <v>1.857814769983792E-3</v>
      </c>
      <c r="DC74" s="6">
        <v>5</v>
      </c>
      <c r="DD74" s="6"/>
      <c r="DE74" s="6"/>
      <c r="DF74" s="15">
        <v>65</v>
      </c>
      <c r="DG74" s="9">
        <v>0.75000000000000011</v>
      </c>
      <c r="DH74" s="9">
        <v>1.1567254738650063E-4</v>
      </c>
      <c r="DI74" s="9">
        <v>2.6888760000000001E-2</v>
      </c>
      <c r="DJ74" s="9">
        <v>1.9226148713688358E-3</v>
      </c>
      <c r="DK74" s="6">
        <v>5</v>
      </c>
      <c r="DL74" s="6"/>
      <c r="DM74" s="6"/>
      <c r="DN74" s="15">
        <v>65</v>
      </c>
      <c r="DO74" s="9">
        <v>0.75000000000000011</v>
      </c>
      <c r="DP74" s="9">
        <v>1.615989262527998E-4</v>
      </c>
      <c r="DQ74" s="9">
        <v>2.5904569999999998E-2</v>
      </c>
      <c r="DR74" s="9">
        <v>2.6506996643346345E-3</v>
      </c>
      <c r="DS74" s="6">
        <v>5</v>
      </c>
      <c r="DT74" s="6"/>
      <c r="DU74" s="6"/>
      <c r="DV74" s="15">
        <v>65</v>
      </c>
      <c r="DW74" s="9">
        <v>0.75000000000000011</v>
      </c>
      <c r="DX74" s="9">
        <v>1.2915378845417929E-4</v>
      </c>
      <c r="DY74" s="9">
        <v>2.5214919999999998E-2</v>
      </c>
      <c r="DZ74" s="9">
        <v>2.1444334520555972E-3</v>
      </c>
      <c r="EA74" s="6">
        <v>5</v>
      </c>
      <c r="EB74" s="6"/>
      <c r="EC74" s="6"/>
      <c r="ED74" s="15">
        <v>65</v>
      </c>
      <c r="EE74" s="9">
        <v>0.75000000000000011</v>
      </c>
      <c r="EF74" s="9">
        <v>8.201519518040292E-5</v>
      </c>
      <c r="EG74" s="9">
        <v>2.4755449999999998E-2</v>
      </c>
      <c r="EH74" s="9">
        <v>1.3688673365745278E-3</v>
      </c>
      <c r="EI74" s="6">
        <v>5</v>
      </c>
      <c r="EJ74" s="6"/>
      <c r="EK74" s="6"/>
      <c r="EL74" s="15">
        <v>65</v>
      </c>
      <c r="EM74" s="9">
        <v>0.75000000000000011</v>
      </c>
      <c r="EN74" s="9">
        <v>1.4100871335829423E-4</v>
      </c>
      <c r="EO74" s="9">
        <v>2.4190079999999999E-2</v>
      </c>
      <c r="EP74" s="9">
        <v>2.3926454347288494E-3</v>
      </c>
      <c r="EQ74" s="6">
        <v>5</v>
      </c>
      <c r="ER74" s="6"/>
      <c r="ES74" s="6"/>
      <c r="ET74" s="15">
        <v>65</v>
      </c>
      <c r="EU74" s="9">
        <v>0.75000000000000011</v>
      </c>
      <c r="EV74" s="9">
        <v>7.3623040874814773E-5</v>
      </c>
      <c r="EW74" s="9">
        <v>2.367696E-2</v>
      </c>
      <c r="EX74" s="9">
        <v>1.2514580067043951E-3</v>
      </c>
      <c r="EY74" s="6">
        <v>5</v>
      </c>
      <c r="EZ74" s="6"/>
      <c r="FA74" s="6"/>
      <c r="FB74" s="15">
        <v>65</v>
      </c>
      <c r="FC74" s="9">
        <v>0.75000000000000011</v>
      </c>
      <c r="FD74" s="9">
        <v>8.2262198805221085E-5</v>
      </c>
      <c r="FE74" s="9">
        <v>2.3099169999999999E-2</v>
      </c>
      <c r="FF74" s="9">
        <v>1.4177824747366012E-3</v>
      </c>
      <c r="FG74" s="6">
        <v>5</v>
      </c>
      <c r="FH74" s="6"/>
      <c r="FI74" s="6"/>
      <c r="FJ74" s="15">
        <v>65</v>
      </c>
      <c r="FK74" s="9">
        <v>0.75000000000000011</v>
      </c>
      <c r="FL74" s="9">
        <v>1.015706698134809E-4</v>
      </c>
      <c r="FM74" s="9">
        <v>2.218641E-2</v>
      </c>
      <c r="FN74" s="9">
        <v>1.7891234507058393E-3</v>
      </c>
      <c r="FO74" s="6">
        <v>5</v>
      </c>
      <c r="FP74" s="6"/>
      <c r="FQ74" s="6"/>
      <c r="FR74" s="15">
        <v>65</v>
      </c>
      <c r="FS74" s="9">
        <v>0.75000000000000011</v>
      </c>
      <c r="FT74" s="9">
        <v>5.5462219696344191E-5</v>
      </c>
      <c r="FU74" s="9">
        <v>2.21751E-2</v>
      </c>
      <c r="FV74" s="9">
        <v>9.6578112064698294E-4</v>
      </c>
      <c r="FW74" s="6">
        <v>5</v>
      </c>
      <c r="FX74" s="6"/>
      <c r="FY74" s="6"/>
      <c r="FZ74" s="15">
        <v>65</v>
      </c>
      <c r="GA74" s="9">
        <v>0.75000000000000011</v>
      </c>
      <c r="GB74" s="9">
        <v>5.3166524280495312E-5</v>
      </c>
      <c r="GC74" s="9">
        <v>2.152571E-2</v>
      </c>
      <c r="GD74" s="9">
        <v>9.4563039766526046E-4</v>
      </c>
      <c r="GE74" s="6">
        <v>5</v>
      </c>
      <c r="GF74" s="6"/>
      <c r="GG74" s="6"/>
      <c r="GH74" s="15">
        <v>65</v>
      </c>
      <c r="GI74" s="9">
        <v>0.75000000000000011</v>
      </c>
      <c r="GJ74" s="9">
        <v>2.3956259303533156E-5</v>
      </c>
      <c r="GK74" s="9">
        <v>2.122725E-2</v>
      </c>
      <c r="GL74" s="9">
        <v>4.2437648485056743E-4</v>
      </c>
      <c r="GM74" s="6">
        <v>5</v>
      </c>
      <c r="GN74" s="6"/>
      <c r="GO74" s="6"/>
      <c r="GP74" s="15">
        <v>65</v>
      </c>
      <c r="GQ74" s="9">
        <v>0.75000000000000011</v>
      </c>
      <c r="GR74" s="9">
        <v>1.3492504627040365E-5</v>
      </c>
      <c r="GS74" s="9">
        <v>2.0880269999999999E-2</v>
      </c>
      <c r="GT74" s="9">
        <v>2.4217468624945077E-4</v>
      </c>
      <c r="GU74" s="6">
        <v>5</v>
      </c>
      <c r="GV74" s="6"/>
      <c r="GW74" s="6"/>
      <c r="GX74" s="15">
        <v>65</v>
      </c>
      <c r="GY74" s="9">
        <v>0.75000000000000011</v>
      </c>
      <c r="GZ74" s="9">
        <v>1.8412965014010144E-5</v>
      </c>
      <c r="HA74" s="9">
        <v>2.05907E-2</v>
      </c>
      <c r="HB74" s="9">
        <v>3.3108571759808328E-4</v>
      </c>
      <c r="HC74" s="6">
        <v>5</v>
      </c>
      <c r="HD74" s="6"/>
      <c r="HE74" s="6"/>
      <c r="HF74" s="15">
        <v>65</v>
      </c>
      <c r="HG74" s="9">
        <v>0.75000000000000011</v>
      </c>
      <c r="HH74" s="9">
        <v>2.1655389212761099E-5</v>
      </c>
      <c r="HI74" s="9">
        <v>2.0587299999999999E-2</v>
      </c>
      <c r="HJ74" s="9">
        <v>3.8569987081104023E-4</v>
      </c>
      <c r="HK74" s="6">
        <v>5</v>
      </c>
      <c r="HL74" s="6"/>
      <c r="HM74" s="6"/>
      <c r="HN74" s="15">
        <v>65</v>
      </c>
      <c r="HO74" s="9">
        <v>0.75000000000000011</v>
      </c>
      <c r="HP74" s="9">
        <v>1.4468610821951322E-5</v>
      </c>
      <c r="HQ74" s="9">
        <v>2.0238679999999998E-2</v>
      </c>
      <c r="HR74" s="9">
        <v>2.6145386437925278E-4</v>
      </c>
      <c r="HS74" s="6">
        <v>5</v>
      </c>
      <c r="HT74" s="6"/>
      <c r="HU74" s="6"/>
      <c r="HV74" s="15">
        <v>65</v>
      </c>
      <c r="HW74" s="9">
        <v>0.75000000000000011</v>
      </c>
      <c r="HX74" s="9">
        <v>2.3584917064028964E-5</v>
      </c>
      <c r="HY74" s="9">
        <v>2.0097199999999999E-2</v>
      </c>
      <c r="HZ74" s="9">
        <v>4.2360242979313617E-4</v>
      </c>
      <c r="IA74" s="6">
        <v>5</v>
      </c>
      <c r="IB74" s="6"/>
      <c r="IC74" s="6"/>
      <c r="ID74" s="15">
        <v>65</v>
      </c>
      <c r="IE74" s="9">
        <v>0.75000000000000011</v>
      </c>
      <c r="IF74" s="9">
        <v>9.9778481137668782E-6</v>
      </c>
      <c r="IG74" s="9">
        <v>2.016561E-2</v>
      </c>
      <c r="IH74" s="9">
        <v>1.7705708638068331E-4</v>
      </c>
      <c r="II74" s="6">
        <v>5</v>
      </c>
      <c r="IJ74" s="6"/>
      <c r="IK74" s="6"/>
      <c r="IL74" s="15">
        <v>65</v>
      </c>
      <c r="IM74" s="9">
        <v>0.75000000000000011</v>
      </c>
      <c r="IN74" s="9">
        <v>8.4639123478163733E-6</v>
      </c>
      <c r="IO74" s="9">
        <v>2.0152050000000001E-2</v>
      </c>
      <c r="IP74" s="9">
        <v>1.4978872110224504E-4</v>
      </c>
      <c r="IQ74" s="6">
        <v>5</v>
      </c>
    </row>
    <row r="75" spans="1:251">
      <c r="A75" s="6"/>
      <c r="B75" s="6"/>
      <c r="C75" s="15">
        <f t="shared" ref="C75:C109" si="12">C74+1</f>
        <v>66</v>
      </c>
      <c r="D75" s="9">
        <f t="shared" si="10"/>
        <v>0.80000000000000016</v>
      </c>
      <c r="E75" s="9" cm="1">
        <f t="array" ref="E75">VLOOKUP($B$15,'qx Malaria'!$B$32:$I$61,(H75),FALSE)/(1-'qx(1) cambodia'!D75*INDEX($A$8:$B$13,H75,2))</f>
        <v>1.9596234278294229E-4</v>
      </c>
      <c r="F75" s="9">
        <f>'Life Table'!D8878</f>
        <v>4.4263509999999999E-2</v>
      </c>
      <c r="G75" s="9">
        <f t="shared" si="9"/>
        <v>2.0124461091919248E-3</v>
      </c>
      <c r="H75" s="6">
        <f t="shared" si="11"/>
        <v>5</v>
      </c>
      <c r="I75" s="6"/>
      <c r="J75" s="6"/>
      <c r="L75" s="6"/>
      <c r="M75" s="6"/>
      <c r="N75" s="15">
        <v>66</v>
      </c>
      <c r="O75" s="9">
        <v>0.80000000000000016</v>
      </c>
      <c r="P75" s="9">
        <v>1.5797144106708959E-4</v>
      </c>
      <c r="Q75" s="9">
        <v>3.513641E-2</v>
      </c>
      <c r="R75" s="9">
        <v>2.2224610122053442E-3</v>
      </c>
      <c r="S75" s="6">
        <v>5</v>
      </c>
      <c r="T75" s="6"/>
      <c r="U75" s="6"/>
      <c r="V75" s="15">
        <v>66</v>
      </c>
      <c r="W75" s="9">
        <v>0.80000000000000016</v>
      </c>
      <c r="X75" s="9">
        <v>1.2377728509733915E-4</v>
      </c>
      <c r="Y75" s="9">
        <v>3.474534E-2</v>
      </c>
      <c r="Z75" s="9">
        <v>1.6648738038445999E-3</v>
      </c>
      <c r="AA75" s="6">
        <v>5</v>
      </c>
      <c r="AB75" s="6"/>
      <c r="AC75" s="6"/>
      <c r="AD75" s="15">
        <v>66</v>
      </c>
      <c r="AE75" s="9">
        <v>0.80000000000000016</v>
      </c>
      <c r="AF75" s="9">
        <v>1.1449901726459903E-4</v>
      </c>
      <c r="AG75" s="9">
        <v>3.4375910000000003E-2</v>
      </c>
      <c r="AH75" s="9">
        <v>1.6362845836153507E-3</v>
      </c>
      <c r="AI75" s="6">
        <v>5</v>
      </c>
      <c r="AJ75" s="6"/>
      <c r="AK75" s="6"/>
      <c r="AL75" s="15">
        <v>66</v>
      </c>
      <c r="AM75" s="9">
        <v>0.80000000000000016</v>
      </c>
      <c r="AN75" s="9">
        <v>1.2948802719148943E-4</v>
      </c>
      <c r="AO75" s="9">
        <v>3.4143090000000001E-2</v>
      </c>
      <c r="AP75" s="9">
        <v>1.8374152424212862E-3</v>
      </c>
      <c r="AQ75" s="6">
        <v>5</v>
      </c>
      <c r="AR75" s="6"/>
      <c r="AS75" s="6"/>
      <c r="AT75" s="15">
        <v>66</v>
      </c>
      <c r="AU75" s="9">
        <v>0.80000000000000016</v>
      </c>
      <c r="AV75" s="9">
        <v>1.1303159935820923E-4</v>
      </c>
      <c r="AW75" s="9">
        <v>3.4068569999999999E-2</v>
      </c>
      <c r="AX75" s="9">
        <v>1.545838266700408E-3</v>
      </c>
      <c r="AY75" s="6">
        <v>5</v>
      </c>
      <c r="AZ75" s="6"/>
      <c r="BA75" s="6"/>
      <c r="BB75" s="15">
        <v>66</v>
      </c>
      <c r="BC75" s="9">
        <v>0.80000000000000016</v>
      </c>
      <c r="BD75" s="9">
        <v>9.9372643083165044E-5</v>
      </c>
      <c r="BE75" s="9">
        <v>3.3619019999999999E-2</v>
      </c>
      <c r="BF75" s="9">
        <v>1.3114839116058795E-3</v>
      </c>
      <c r="BG75" s="6">
        <v>5</v>
      </c>
      <c r="BH75" s="6"/>
      <c r="BI75" s="6"/>
      <c r="BJ75" s="15">
        <v>66</v>
      </c>
      <c r="BK75" s="9">
        <v>0.80000000000000016</v>
      </c>
      <c r="BL75" s="9">
        <v>9.4662099500572355E-5</v>
      </c>
      <c r="BM75" s="9">
        <v>3.3472979999999999E-2</v>
      </c>
      <c r="BN75" s="9">
        <v>1.2533280387857738E-3</v>
      </c>
      <c r="BO75" s="6">
        <v>5</v>
      </c>
      <c r="BP75" s="6"/>
      <c r="BQ75" s="6"/>
      <c r="BR75" s="15">
        <v>66</v>
      </c>
      <c r="BS75" s="9">
        <v>0.80000000000000016</v>
      </c>
      <c r="BT75" s="9">
        <v>1.1035752832499701E-4</v>
      </c>
      <c r="BU75" s="9">
        <v>3.2962310000000002E-2</v>
      </c>
      <c r="BV75" s="9">
        <v>1.4773512659229963E-3</v>
      </c>
      <c r="BW75" s="6">
        <v>5</v>
      </c>
      <c r="BX75" s="6"/>
      <c r="BY75" s="6"/>
      <c r="BZ75" s="15">
        <v>66</v>
      </c>
      <c r="CA75" s="9">
        <v>0.80000000000000016</v>
      </c>
      <c r="CB75" s="9">
        <v>8.4629194285069484E-5</v>
      </c>
      <c r="CC75" s="9">
        <v>3.2720399999999997E-2</v>
      </c>
      <c r="CD75" s="9">
        <v>1.1892120162448152E-3</v>
      </c>
      <c r="CE75" s="6">
        <v>5</v>
      </c>
      <c r="CF75" s="6"/>
      <c r="CG75" s="6"/>
      <c r="CH75" s="15">
        <v>66</v>
      </c>
      <c r="CI75" s="9">
        <v>0.80000000000000016</v>
      </c>
      <c r="CJ75" s="9">
        <v>8.5181649350829139E-5</v>
      </c>
      <c r="CK75" s="9">
        <v>3.2116279999999997E-2</v>
      </c>
      <c r="CL75" s="9">
        <v>1.205838960444249E-3</v>
      </c>
      <c r="CM75" s="6">
        <v>5</v>
      </c>
      <c r="CN75" s="6"/>
      <c r="CO75" s="6"/>
      <c r="CP75" s="15">
        <v>66</v>
      </c>
      <c r="CQ75" s="9">
        <v>0.80000000000000016</v>
      </c>
      <c r="CR75" s="9">
        <v>1.9596234278294229E-4</v>
      </c>
      <c r="CS75" s="9">
        <v>3.1324150000000002E-2</v>
      </c>
      <c r="CT75" s="9">
        <v>2.8437460706412735E-3</v>
      </c>
      <c r="CU75" s="6">
        <v>5</v>
      </c>
      <c r="CV75" s="6"/>
      <c r="CW75" s="6"/>
      <c r="CX75" s="15">
        <v>66</v>
      </c>
      <c r="CY75" s="9">
        <v>0.80000000000000016</v>
      </c>
      <c r="CZ75" s="9">
        <v>1.1897661382889187E-4</v>
      </c>
      <c r="DA75" s="9">
        <v>3.0261469999999999E-2</v>
      </c>
      <c r="DB75" s="9">
        <v>1.7628280214449211E-3</v>
      </c>
      <c r="DC75" s="6">
        <v>5</v>
      </c>
      <c r="DD75" s="6"/>
      <c r="DE75" s="6"/>
      <c r="DF75" s="15">
        <v>66</v>
      </c>
      <c r="DG75" s="9">
        <v>0.80000000000000016</v>
      </c>
      <c r="DH75" s="9">
        <v>1.196958800086096E-4</v>
      </c>
      <c r="DI75" s="9">
        <v>2.9343149999999998E-2</v>
      </c>
      <c r="DJ75" s="9">
        <v>1.8230779589363108E-3</v>
      </c>
      <c r="DK75" s="6">
        <v>5</v>
      </c>
      <c r="DL75" s="6"/>
      <c r="DM75" s="6"/>
      <c r="DN75" s="15">
        <v>66</v>
      </c>
      <c r="DO75" s="9">
        <v>0.80000000000000016</v>
      </c>
      <c r="DP75" s="9">
        <v>1.6680027975322841E-4</v>
      </c>
      <c r="DQ75" s="9">
        <v>2.828431E-2</v>
      </c>
      <c r="DR75" s="9">
        <v>2.5058185860477237E-3</v>
      </c>
      <c r="DS75" s="6">
        <v>5</v>
      </c>
      <c r="DT75" s="6"/>
      <c r="DU75" s="6"/>
      <c r="DV75" s="15">
        <v>66</v>
      </c>
      <c r="DW75" s="9">
        <v>0.80000000000000016</v>
      </c>
      <c r="DX75" s="9">
        <v>1.3321889832690166E-4</v>
      </c>
      <c r="DY75" s="9">
        <v>2.754856E-2</v>
      </c>
      <c r="DZ75" s="9">
        <v>2.0245567430249366E-3</v>
      </c>
      <c r="EA75" s="6">
        <v>5</v>
      </c>
      <c r="EB75" s="6"/>
      <c r="EC75" s="6"/>
      <c r="ED75" s="15">
        <v>66</v>
      </c>
      <c r="EE75" s="9">
        <v>0.80000000000000016</v>
      </c>
      <c r="EF75" s="9">
        <v>8.4546121177423198E-5</v>
      </c>
      <c r="EG75" s="9">
        <v>2.7052670000000001E-2</v>
      </c>
      <c r="EH75" s="9">
        <v>1.2912829481074874E-3</v>
      </c>
      <c r="EI75" s="6">
        <v>5</v>
      </c>
      <c r="EJ75" s="6"/>
      <c r="EK75" s="6"/>
      <c r="EL75" s="15">
        <v>66</v>
      </c>
      <c r="EM75" s="9">
        <v>0.80000000000000016</v>
      </c>
      <c r="EN75" s="9">
        <v>1.4531748737144635E-4</v>
      </c>
      <c r="EO75" s="9">
        <v>2.6439250000000001E-2</v>
      </c>
      <c r="EP75" s="9">
        <v>2.2559966418982348E-3</v>
      </c>
      <c r="EQ75" s="6">
        <v>5</v>
      </c>
      <c r="ER75" s="6"/>
      <c r="ES75" s="6"/>
      <c r="ET75" s="15">
        <v>66</v>
      </c>
      <c r="EU75" s="9">
        <v>0.80000000000000016</v>
      </c>
      <c r="EV75" s="9">
        <v>7.5808107905457237E-5</v>
      </c>
      <c r="EW75" s="9">
        <v>2.5885720000000001E-2</v>
      </c>
      <c r="EX75" s="9">
        <v>1.178647334585306E-3</v>
      </c>
      <c r="EY75" s="6">
        <v>5</v>
      </c>
      <c r="EZ75" s="6"/>
      <c r="FA75" s="6"/>
      <c r="FB75" s="15">
        <v>66</v>
      </c>
      <c r="FC75" s="9">
        <v>0.80000000000000016</v>
      </c>
      <c r="FD75" s="9">
        <v>8.4664921668122181E-5</v>
      </c>
      <c r="FE75" s="9">
        <v>2.526544E-2</v>
      </c>
      <c r="FF75" s="9">
        <v>1.3340813413561263E-3</v>
      </c>
      <c r="FG75" s="6">
        <v>5</v>
      </c>
      <c r="FH75" s="6"/>
      <c r="FI75" s="6"/>
      <c r="FJ75" s="15">
        <v>66</v>
      </c>
      <c r="FK75" s="9">
        <v>0.80000000000000016</v>
      </c>
      <c r="FL75" s="9">
        <v>1.0445812415284005E-4</v>
      </c>
      <c r="FM75" s="9">
        <v>2.4285210000000002E-2</v>
      </c>
      <c r="FN75" s="9">
        <v>1.6809677656091941E-3</v>
      </c>
      <c r="FO75" s="6">
        <v>5</v>
      </c>
      <c r="FP75" s="6"/>
      <c r="FQ75" s="6"/>
      <c r="FR75" s="15">
        <v>66</v>
      </c>
      <c r="FS75" s="9">
        <v>0.80000000000000016</v>
      </c>
      <c r="FT75" s="9">
        <v>5.7011685374419971E-5</v>
      </c>
      <c r="FU75" s="9">
        <v>2.4275970000000001E-2</v>
      </c>
      <c r="FV75" s="9">
        <v>9.0684766532603852E-4</v>
      </c>
      <c r="FW75" s="6">
        <v>5</v>
      </c>
      <c r="FX75" s="6"/>
      <c r="FY75" s="6"/>
      <c r="FZ75" s="15">
        <v>66</v>
      </c>
      <c r="GA75" s="9">
        <v>0.80000000000000016</v>
      </c>
      <c r="GB75" s="9">
        <v>5.4633658988463065E-5</v>
      </c>
      <c r="GC75" s="9">
        <v>2.3578620000000002E-2</v>
      </c>
      <c r="GD75" s="9">
        <v>8.8712035460848974E-4</v>
      </c>
      <c r="GE75" s="6">
        <v>5</v>
      </c>
      <c r="GF75" s="6"/>
      <c r="GG75" s="6"/>
      <c r="GH75" s="15">
        <v>66</v>
      </c>
      <c r="GI75" s="9">
        <v>0.80000000000000016</v>
      </c>
      <c r="GJ75" s="9">
        <v>2.4600473162746826E-5</v>
      </c>
      <c r="GK75" s="9">
        <v>2.325996E-2</v>
      </c>
      <c r="GL75" s="9">
        <v>3.9770452973408079E-4</v>
      </c>
      <c r="GM75" s="6">
        <v>5</v>
      </c>
      <c r="GN75" s="6"/>
      <c r="GO75" s="6"/>
      <c r="GP75" s="15">
        <v>66</v>
      </c>
      <c r="GQ75" s="9">
        <v>0.80000000000000016</v>
      </c>
      <c r="GR75" s="9">
        <v>1.3853603283775062E-5</v>
      </c>
      <c r="GS75" s="9">
        <v>2.2891720000000001E-2</v>
      </c>
      <c r="GT75" s="9">
        <v>2.2680707717545153E-4</v>
      </c>
      <c r="GU75" s="6">
        <v>5</v>
      </c>
      <c r="GV75" s="6"/>
      <c r="GW75" s="6"/>
      <c r="GX75" s="15">
        <v>66</v>
      </c>
      <c r="GY75" s="9">
        <v>0.80000000000000016</v>
      </c>
      <c r="GZ75" s="9">
        <v>1.889728150110308E-5</v>
      </c>
      <c r="HA75" s="9">
        <v>2.2574819999999999E-2</v>
      </c>
      <c r="HB75" s="9">
        <v>3.0992946461494913E-4</v>
      </c>
      <c r="HC75" s="6">
        <v>5</v>
      </c>
      <c r="HD75" s="6"/>
      <c r="HE75" s="6"/>
      <c r="HF75" s="15">
        <v>66</v>
      </c>
      <c r="HG75" s="9">
        <v>0.80000000000000016</v>
      </c>
      <c r="HH75" s="9">
        <v>2.2217224539121072E-5</v>
      </c>
      <c r="HI75" s="9">
        <v>2.2555749999999999E-2</v>
      </c>
      <c r="HJ75" s="9">
        <v>3.6117312321254369E-4</v>
      </c>
      <c r="HK75" s="6">
        <v>5</v>
      </c>
      <c r="HL75" s="6"/>
      <c r="HM75" s="6"/>
      <c r="HN75" s="15">
        <v>66</v>
      </c>
      <c r="HO75" s="9">
        <v>0.80000000000000016</v>
      </c>
      <c r="HP75" s="9">
        <v>1.4842607864471458E-5</v>
      </c>
      <c r="HQ75" s="9">
        <v>2.216835E-2</v>
      </c>
      <c r="HR75" s="9">
        <v>2.448653070972499E-4</v>
      </c>
      <c r="HS75" s="6">
        <v>5</v>
      </c>
      <c r="HT75" s="6"/>
      <c r="HU75" s="6"/>
      <c r="HV75" s="15">
        <v>66</v>
      </c>
      <c r="HW75" s="9">
        <v>0.80000000000000016</v>
      </c>
      <c r="HX75" s="9">
        <v>2.4183401612962567E-5</v>
      </c>
      <c r="HY75" s="9">
        <v>2.2016020000000001E-2</v>
      </c>
      <c r="HZ75" s="9">
        <v>3.9649546176843991E-4</v>
      </c>
      <c r="IA75" s="6">
        <v>5</v>
      </c>
      <c r="IB75" s="6"/>
      <c r="IC75" s="6"/>
      <c r="ID75" s="15">
        <v>66</v>
      </c>
      <c r="IE75" s="9">
        <v>0.80000000000000016</v>
      </c>
      <c r="IF75" s="9">
        <v>1.022797565079084E-5</v>
      </c>
      <c r="IG75" s="9">
        <v>2.207976E-2</v>
      </c>
      <c r="IH75" s="9">
        <v>1.657612928532081E-4</v>
      </c>
      <c r="II75" s="6">
        <v>5</v>
      </c>
      <c r="IJ75" s="6"/>
      <c r="IK75" s="6"/>
      <c r="IL75" s="15">
        <v>66</v>
      </c>
      <c r="IM75" s="9">
        <v>0.80000000000000016</v>
      </c>
      <c r="IN75" s="9">
        <v>8.6750913414325467E-6</v>
      </c>
      <c r="IO75" s="9">
        <v>2.2054250000000001E-2</v>
      </c>
      <c r="IP75" s="9">
        <v>1.4028426161808639E-4</v>
      </c>
      <c r="IQ75" s="6">
        <v>5</v>
      </c>
    </row>
    <row r="76" spans="1:251">
      <c r="A76" s="6"/>
      <c r="B76" s="6"/>
      <c r="C76" s="15">
        <f t="shared" si="12"/>
        <v>67</v>
      </c>
      <c r="D76" s="9">
        <f t="shared" si="10"/>
        <v>0.8500000000000002</v>
      </c>
      <c r="E76" s="9" cm="1">
        <f t="array" ref="E76">VLOOKUP($B$15,'qx Malaria'!$B$32:$I$61,(H76),FALSE)/(1-'qx(1) cambodia'!D76*INDEX($A$8:$B$13,H76,2))</f>
        <v>2.0322075658422222E-4</v>
      </c>
      <c r="F76" s="9">
        <f>'Life Table'!D8879</f>
        <v>4.8138130000000001E-2</v>
      </c>
      <c r="G76" s="9">
        <f t="shared" si="9"/>
        <v>1.9190060080713615E-3</v>
      </c>
      <c r="H76" s="6">
        <f t="shared" si="11"/>
        <v>5</v>
      </c>
      <c r="I76" s="6"/>
      <c r="J76" s="6"/>
      <c r="L76" s="6"/>
      <c r="M76" s="6"/>
      <c r="N76" s="15">
        <v>67</v>
      </c>
      <c r="O76" s="9">
        <v>0.8500000000000002</v>
      </c>
      <c r="P76" s="9">
        <v>1.6470532797141003E-4</v>
      </c>
      <c r="Q76" s="9">
        <v>3.8292649999999998E-2</v>
      </c>
      <c r="R76" s="9">
        <v>2.126205235405259E-3</v>
      </c>
      <c r="S76" s="6">
        <v>5</v>
      </c>
      <c r="T76" s="6"/>
      <c r="U76" s="6"/>
      <c r="V76" s="15">
        <v>67</v>
      </c>
      <c r="W76" s="9">
        <v>0.8500000000000002</v>
      </c>
      <c r="X76" s="9">
        <v>1.2857578364269964E-4</v>
      </c>
      <c r="Y76" s="9">
        <v>3.7873230000000001E-2</v>
      </c>
      <c r="Z76" s="9">
        <v>1.5865865474559589E-3</v>
      </c>
      <c r="AA76" s="6">
        <v>5</v>
      </c>
      <c r="AB76" s="6"/>
      <c r="AC76" s="6"/>
      <c r="AD76" s="15">
        <v>67</v>
      </c>
      <c r="AE76" s="9">
        <v>0.8500000000000002</v>
      </c>
      <c r="AF76" s="9">
        <v>1.1932782561439135E-4</v>
      </c>
      <c r="AG76" s="9">
        <v>3.7476240000000001E-2</v>
      </c>
      <c r="AH76" s="9">
        <v>1.5642169895125188E-3</v>
      </c>
      <c r="AI76" s="6">
        <v>5</v>
      </c>
      <c r="AJ76" s="6"/>
      <c r="AK76" s="6"/>
      <c r="AL76" s="15">
        <v>67</v>
      </c>
      <c r="AM76" s="9">
        <v>0.8500000000000002</v>
      </c>
      <c r="AN76" s="9">
        <v>1.3482093772795932E-4</v>
      </c>
      <c r="AO76" s="9">
        <v>3.7206370000000002E-2</v>
      </c>
      <c r="AP76" s="9">
        <v>1.755579764115322E-3</v>
      </c>
      <c r="AQ76" s="6">
        <v>5</v>
      </c>
      <c r="AR76" s="6"/>
      <c r="AS76" s="6"/>
      <c r="AT76" s="15">
        <v>67</v>
      </c>
      <c r="AU76" s="9">
        <v>0.8500000000000002</v>
      </c>
      <c r="AV76" s="9">
        <v>1.1739151863828686E-4</v>
      </c>
      <c r="AW76" s="9">
        <v>3.7119220000000001E-2</v>
      </c>
      <c r="AX76" s="9">
        <v>1.4735197636248137E-3</v>
      </c>
      <c r="AY76" s="6">
        <v>5</v>
      </c>
      <c r="AZ76" s="6"/>
      <c r="BA76" s="6"/>
      <c r="BB76" s="15">
        <v>67</v>
      </c>
      <c r="BC76" s="9">
        <v>0.8500000000000002</v>
      </c>
      <c r="BD76" s="9">
        <v>1.0291201392576775E-4</v>
      </c>
      <c r="BE76" s="9">
        <v>3.6656660000000001E-2</v>
      </c>
      <c r="BF76" s="9">
        <v>1.2456452075514898E-3</v>
      </c>
      <c r="BG76" s="6">
        <v>5</v>
      </c>
      <c r="BH76" s="6"/>
      <c r="BI76" s="6"/>
      <c r="BJ76" s="15">
        <v>67</v>
      </c>
      <c r="BK76" s="9">
        <v>0.8500000000000002</v>
      </c>
      <c r="BL76" s="9">
        <v>9.8027492776298392E-5</v>
      </c>
      <c r="BM76" s="9">
        <v>3.651182E-2</v>
      </c>
      <c r="BN76" s="9">
        <v>1.1898642452933411E-3</v>
      </c>
      <c r="BO76" s="6">
        <v>5</v>
      </c>
      <c r="BP76" s="6"/>
      <c r="BQ76" s="6"/>
      <c r="BR76" s="15">
        <v>67</v>
      </c>
      <c r="BS76" s="9">
        <v>0.8500000000000002</v>
      </c>
      <c r="BT76" s="9">
        <v>1.1425375005468224E-4</v>
      </c>
      <c r="BU76" s="9">
        <v>3.5964690000000001E-2</v>
      </c>
      <c r="BV76" s="9">
        <v>1.4018243041972632E-3</v>
      </c>
      <c r="BW76" s="6">
        <v>5</v>
      </c>
      <c r="BX76" s="6"/>
      <c r="BY76" s="6"/>
      <c r="BZ76" s="15">
        <v>67</v>
      </c>
      <c r="CA76" s="9">
        <v>0.8500000000000002</v>
      </c>
      <c r="CB76" s="9">
        <v>8.7822953371749127E-5</v>
      </c>
      <c r="CC76" s="9">
        <v>3.5705470000000003E-2</v>
      </c>
      <c r="CD76" s="9">
        <v>1.1309176197158099E-3</v>
      </c>
      <c r="CE76" s="6">
        <v>5</v>
      </c>
      <c r="CF76" s="6"/>
      <c r="CG76" s="6"/>
      <c r="CH76" s="15">
        <v>67</v>
      </c>
      <c r="CI76" s="9">
        <v>0.8500000000000002</v>
      </c>
      <c r="CJ76" s="9">
        <v>8.833760495651982E-5</v>
      </c>
      <c r="CK76" s="9">
        <v>3.5056799999999999E-2</v>
      </c>
      <c r="CL76" s="9">
        <v>1.1456233365321694E-3</v>
      </c>
      <c r="CM76" s="6">
        <v>5</v>
      </c>
      <c r="CN76" s="6"/>
      <c r="CO76" s="6"/>
      <c r="CP76" s="15">
        <v>67</v>
      </c>
      <c r="CQ76" s="9">
        <v>0.8500000000000002</v>
      </c>
      <c r="CR76" s="9">
        <v>2.0322075658422222E-4</v>
      </c>
      <c r="CS76" s="9">
        <v>3.4204070000000003E-2</v>
      </c>
      <c r="CT76" s="9">
        <v>2.7007710102137038E-3</v>
      </c>
      <c r="CU76" s="6">
        <v>5</v>
      </c>
      <c r="CV76" s="6"/>
      <c r="CW76" s="6"/>
      <c r="CX76" s="15">
        <v>67</v>
      </c>
      <c r="CY76" s="9">
        <v>0.8500000000000002</v>
      </c>
      <c r="CZ76" s="9">
        <v>1.2328645018614025E-4</v>
      </c>
      <c r="DA76" s="9">
        <v>3.3062250000000001E-2</v>
      </c>
      <c r="DB76" s="9">
        <v>1.6719423720278188E-3</v>
      </c>
      <c r="DC76" s="6">
        <v>5</v>
      </c>
      <c r="DD76" s="6"/>
      <c r="DE76" s="6"/>
      <c r="DF76" s="15">
        <v>67</v>
      </c>
      <c r="DG76" s="9">
        <v>0.8500000000000002</v>
      </c>
      <c r="DH76" s="9">
        <v>1.2400917804466773E-4</v>
      </c>
      <c r="DI76" s="9">
        <v>3.2076170000000001E-2</v>
      </c>
      <c r="DJ76" s="9">
        <v>1.7278422706168298E-3</v>
      </c>
      <c r="DK76" s="6">
        <v>5</v>
      </c>
      <c r="DL76" s="6"/>
      <c r="DM76" s="6"/>
      <c r="DN76" s="15">
        <v>67</v>
      </c>
      <c r="DO76" s="9">
        <v>0.8500000000000002</v>
      </c>
      <c r="DP76" s="9">
        <v>1.7234759870261265E-4</v>
      </c>
      <c r="DQ76" s="9">
        <v>3.093562E-2</v>
      </c>
      <c r="DR76" s="9">
        <v>2.3672539636153153E-3</v>
      </c>
      <c r="DS76" s="6">
        <v>5</v>
      </c>
      <c r="DT76" s="6"/>
      <c r="DU76" s="6"/>
      <c r="DV76" s="15">
        <v>67</v>
      </c>
      <c r="DW76" s="9">
        <v>0.8500000000000002</v>
      </c>
      <c r="DX76" s="9">
        <v>1.3754822265075905E-4</v>
      </c>
      <c r="DY76" s="9">
        <v>3.0141310000000001E-2</v>
      </c>
      <c r="DZ76" s="9">
        <v>1.910538868251268E-3</v>
      </c>
      <c r="EA76" s="6">
        <v>5</v>
      </c>
      <c r="EB76" s="6"/>
      <c r="EC76" s="6"/>
      <c r="ED76" s="15">
        <v>67</v>
      </c>
      <c r="EE76" s="9">
        <v>0.8500000000000002</v>
      </c>
      <c r="EF76" s="9">
        <v>8.723822589491743E-5</v>
      </c>
      <c r="EG76" s="9">
        <v>2.9608249999999999E-2</v>
      </c>
      <c r="EH76" s="9">
        <v>1.217396220346671E-3</v>
      </c>
      <c r="EI76" s="6">
        <v>5</v>
      </c>
      <c r="EJ76" s="6"/>
      <c r="EK76" s="6"/>
      <c r="EL76" s="15">
        <v>67</v>
      </c>
      <c r="EM76" s="9">
        <v>0.8500000000000002</v>
      </c>
      <c r="EN76" s="9">
        <v>1.4989788598934004E-4</v>
      </c>
      <c r="EO76" s="9">
        <v>2.8944640000000001E-2</v>
      </c>
      <c r="EP76" s="9">
        <v>2.125675934934455E-3</v>
      </c>
      <c r="EQ76" s="6">
        <v>5</v>
      </c>
      <c r="ER76" s="6"/>
      <c r="ES76" s="6"/>
      <c r="ET76" s="15">
        <v>67</v>
      </c>
      <c r="EU76" s="9">
        <v>0.8500000000000002</v>
      </c>
      <c r="EV76" s="9">
        <v>7.8126843842746361E-5</v>
      </c>
      <c r="EW76" s="9">
        <v>2.833987E-2</v>
      </c>
      <c r="EX76" s="9">
        <v>1.1095091719668668E-3</v>
      </c>
      <c r="EY76" s="6">
        <v>5</v>
      </c>
      <c r="EZ76" s="6"/>
      <c r="FA76" s="6"/>
      <c r="FB76" s="15">
        <v>67</v>
      </c>
      <c r="FC76" s="9">
        <v>0.8500000000000002</v>
      </c>
      <c r="FD76" s="9">
        <v>8.7212225423592029E-5</v>
      </c>
      <c r="FE76" s="9">
        <v>2.7669820000000001E-2</v>
      </c>
      <c r="FF76" s="9">
        <v>1.2548063270460712E-3</v>
      </c>
      <c r="FG76" s="6">
        <v>5</v>
      </c>
      <c r="FH76" s="6"/>
      <c r="FI76" s="6"/>
      <c r="FJ76" s="15">
        <v>67</v>
      </c>
      <c r="FK76" s="9">
        <v>0.8500000000000002</v>
      </c>
      <c r="FL76" s="9">
        <v>1.0751455135190645E-4</v>
      </c>
      <c r="FM76" s="9">
        <v>2.660742E-2</v>
      </c>
      <c r="FN76" s="9">
        <v>1.5791504489175193E-3</v>
      </c>
      <c r="FO76" s="6">
        <v>5</v>
      </c>
      <c r="FP76" s="6"/>
      <c r="FQ76" s="6"/>
      <c r="FR76" s="15">
        <v>67</v>
      </c>
      <c r="FS76" s="9">
        <v>0.8500000000000002</v>
      </c>
      <c r="FT76" s="9">
        <v>5.8650215094251854E-5</v>
      </c>
      <c r="FU76" s="9">
        <v>2.660032E-2</v>
      </c>
      <c r="FV76" s="9">
        <v>8.5139245977455943E-4</v>
      </c>
      <c r="FW76" s="6">
        <v>5</v>
      </c>
      <c r="FX76" s="6"/>
      <c r="FY76" s="6"/>
      <c r="FZ76" s="15">
        <v>67</v>
      </c>
      <c r="GA76" s="9">
        <v>0.8500000000000002</v>
      </c>
      <c r="GB76" s="9">
        <v>5.6184062929167278E-5</v>
      </c>
      <c r="GC76" s="9">
        <v>2.584989E-2</v>
      </c>
      <c r="GD76" s="9">
        <v>8.3213747793930884E-4</v>
      </c>
      <c r="GE76" s="6">
        <v>5</v>
      </c>
      <c r="GF76" s="6"/>
      <c r="GG76" s="6"/>
      <c r="GH76" s="15">
        <v>67</v>
      </c>
      <c r="GI76" s="9">
        <v>0.8500000000000002</v>
      </c>
      <c r="GJ76" s="9">
        <v>2.5280291919642615E-5</v>
      </c>
      <c r="GK76" s="9">
        <v>2.5508550000000001E-2</v>
      </c>
      <c r="GL76" s="9">
        <v>3.7266821468938204E-4</v>
      </c>
      <c r="GM76" s="6">
        <v>5</v>
      </c>
      <c r="GN76" s="6"/>
      <c r="GO76" s="6"/>
      <c r="GP76" s="15">
        <v>67</v>
      </c>
      <c r="GQ76" s="9">
        <v>0.8500000000000002</v>
      </c>
      <c r="GR76" s="9">
        <v>1.4234561541254794E-5</v>
      </c>
      <c r="GS76" s="9">
        <v>2.5111370000000001E-2</v>
      </c>
      <c r="GT76" s="9">
        <v>2.1244473255856484E-4</v>
      </c>
      <c r="GU76" s="6">
        <v>5</v>
      </c>
      <c r="GV76" s="6"/>
      <c r="GW76" s="6"/>
      <c r="GX76" s="15">
        <v>67</v>
      </c>
      <c r="GY76" s="9">
        <v>0.8500000000000002</v>
      </c>
      <c r="GZ76" s="9">
        <v>1.9407764205835663E-5</v>
      </c>
      <c r="HA76" s="9">
        <v>2.477679E-2</v>
      </c>
      <c r="HB76" s="9">
        <v>2.9001355494565501E-4</v>
      </c>
      <c r="HC76" s="6">
        <v>5</v>
      </c>
      <c r="HD76" s="6"/>
      <c r="HE76" s="6"/>
      <c r="HF76" s="15">
        <v>67</v>
      </c>
      <c r="HG76" s="9">
        <v>0.8500000000000002</v>
      </c>
      <c r="HH76" s="9">
        <v>2.2808989287108707E-5</v>
      </c>
      <c r="HI76" s="9">
        <v>2.4746879999999999E-2</v>
      </c>
      <c r="HJ76" s="9">
        <v>3.379624747993759E-4</v>
      </c>
      <c r="HK76" s="6">
        <v>5</v>
      </c>
      <c r="HL76" s="6"/>
      <c r="HM76" s="6"/>
      <c r="HN76" s="15">
        <v>67</v>
      </c>
      <c r="HO76" s="9">
        <v>0.8500000000000002</v>
      </c>
      <c r="HP76" s="9">
        <v>1.5236452742484317E-5</v>
      </c>
      <c r="HQ76" s="9">
        <v>2.4309330000000001E-2</v>
      </c>
      <c r="HR76" s="9">
        <v>2.292246369644574E-4</v>
      </c>
      <c r="HS76" s="6">
        <v>5</v>
      </c>
      <c r="HT76" s="6"/>
      <c r="HU76" s="6"/>
      <c r="HV76" s="15">
        <v>67</v>
      </c>
      <c r="HW76" s="9">
        <v>0.8500000000000002</v>
      </c>
      <c r="HX76" s="9">
        <v>2.4813050959224082E-5</v>
      </c>
      <c r="HY76" s="9">
        <v>2.4142070000000002E-2</v>
      </c>
      <c r="HZ76" s="9">
        <v>3.7099265059970502E-4</v>
      </c>
      <c r="IA76" s="6">
        <v>5</v>
      </c>
      <c r="IB76" s="6"/>
      <c r="IC76" s="6"/>
      <c r="ID76" s="15">
        <v>67</v>
      </c>
      <c r="IE76" s="9">
        <v>0.8500000000000002</v>
      </c>
      <c r="IF76" s="9">
        <v>1.0490966177511948E-5</v>
      </c>
      <c r="IG76" s="9">
        <v>2.420133E-2</v>
      </c>
      <c r="IH76" s="9">
        <v>1.5511865901156707E-4</v>
      </c>
      <c r="II76" s="6">
        <v>5</v>
      </c>
      <c r="IJ76" s="6"/>
      <c r="IK76" s="6"/>
      <c r="IL76" s="15">
        <v>67</v>
      </c>
      <c r="IM76" s="9">
        <v>0.8500000000000002</v>
      </c>
      <c r="IN76" s="9">
        <v>8.8970780433389758E-6</v>
      </c>
      <c r="IO76" s="9">
        <v>2.416592E-2</v>
      </c>
      <c r="IP76" s="9">
        <v>1.3130197369533214E-4</v>
      </c>
      <c r="IQ76" s="6">
        <v>5</v>
      </c>
    </row>
    <row r="77" spans="1:251">
      <c r="A77" s="6"/>
      <c r="B77" s="6"/>
      <c r="C77" s="15">
        <f t="shared" si="12"/>
        <v>68</v>
      </c>
      <c r="D77" s="9">
        <f t="shared" si="10"/>
        <v>0.90000000000000024</v>
      </c>
      <c r="E77" s="9" cm="1">
        <f t="array" ref="E77">VLOOKUP($B$15,'qx Malaria'!$B$32:$I$61,(H77),FALSE)/(1-'qx(1) cambodia'!D77*INDEX($A$8:$B$13,H77,2))</f>
        <v>2.1103755378742628E-4</v>
      </c>
      <c r="F77" s="9">
        <f>'Life Table'!D8880</f>
        <v>5.2543390000000002E-2</v>
      </c>
      <c r="G77" s="9">
        <f t="shared" si="9"/>
        <v>1.8257408842361047E-3</v>
      </c>
      <c r="H77" s="6">
        <f t="shared" si="11"/>
        <v>5</v>
      </c>
      <c r="I77" s="6"/>
      <c r="J77" s="6"/>
      <c r="L77" s="6"/>
      <c r="M77" s="6"/>
      <c r="N77" s="15">
        <v>68</v>
      </c>
      <c r="O77" s="9">
        <v>0.90000000000000024</v>
      </c>
      <c r="P77" s="9">
        <v>1.7203887060398136E-4</v>
      </c>
      <c r="Q77" s="9">
        <v>4.186227E-2</v>
      </c>
      <c r="R77" s="9">
        <v>2.0314997146590294E-3</v>
      </c>
      <c r="S77" s="6">
        <v>5</v>
      </c>
      <c r="T77" s="6"/>
      <c r="U77" s="6"/>
      <c r="V77" s="15">
        <v>68</v>
      </c>
      <c r="W77" s="9">
        <v>0.90000000000000024</v>
      </c>
      <c r="X77" s="9">
        <v>1.3376133586304054E-4</v>
      </c>
      <c r="Y77" s="9">
        <v>4.1417429999999998E-2</v>
      </c>
      <c r="Z77" s="9">
        <v>1.5093306224789509E-3</v>
      </c>
      <c r="AA77" s="6">
        <v>5</v>
      </c>
      <c r="AB77" s="6"/>
      <c r="AC77" s="6"/>
      <c r="AD77" s="15">
        <v>68</v>
      </c>
      <c r="AE77" s="9">
        <v>0.90000000000000024</v>
      </c>
      <c r="AF77" s="9">
        <v>1.245818613857369E-4</v>
      </c>
      <c r="AG77" s="9">
        <v>4.0982270000000001E-2</v>
      </c>
      <c r="AH77" s="9">
        <v>1.4933791663169053E-3</v>
      </c>
      <c r="AI77" s="6">
        <v>5</v>
      </c>
      <c r="AJ77" s="6"/>
      <c r="AK77" s="6"/>
      <c r="AL77" s="15">
        <v>68</v>
      </c>
      <c r="AM77" s="9">
        <v>0.90000000000000024</v>
      </c>
      <c r="AN77" s="9">
        <v>1.4061198378966913E-4</v>
      </c>
      <c r="AO77" s="9">
        <v>4.0689549999999998E-2</v>
      </c>
      <c r="AP77" s="9">
        <v>1.6742487059445406E-3</v>
      </c>
      <c r="AQ77" s="6">
        <v>5</v>
      </c>
      <c r="AR77" s="6"/>
      <c r="AS77" s="6"/>
      <c r="AT77" s="15">
        <v>68</v>
      </c>
      <c r="AU77" s="9">
        <v>0.90000000000000024</v>
      </c>
      <c r="AV77" s="9">
        <v>1.2210127876218185E-4</v>
      </c>
      <c r="AW77" s="9">
        <v>4.0577479999999999E-2</v>
      </c>
      <c r="AX77" s="9">
        <v>1.4020168264701897E-3</v>
      </c>
      <c r="AY77" s="6">
        <v>5</v>
      </c>
      <c r="AZ77" s="6"/>
      <c r="BA77" s="6"/>
      <c r="BB77" s="15">
        <v>68</v>
      </c>
      <c r="BC77" s="9">
        <v>0.90000000000000024</v>
      </c>
      <c r="BD77" s="9">
        <v>1.0671282102466395E-4</v>
      </c>
      <c r="BE77" s="9">
        <v>4.0071139999999998E-2</v>
      </c>
      <c r="BF77" s="9">
        <v>1.1815880186162231E-3</v>
      </c>
      <c r="BG77" s="6">
        <v>5</v>
      </c>
      <c r="BH77" s="6"/>
      <c r="BI77" s="6"/>
      <c r="BJ77" s="15">
        <v>68</v>
      </c>
      <c r="BK77" s="9">
        <v>0.90000000000000024</v>
      </c>
      <c r="BL77" s="9">
        <v>1.0164099734472338E-4</v>
      </c>
      <c r="BM77" s="9">
        <v>3.9933160000000002E-2</v>
      </c>
      <c r="BN77" s="9">
        <v>1.1280237428054321E-3</v>
      </c>
      <c r="BO77" s="6">
        <v>5</v>
      </c>
      <c r="BP77" s="6"/>
      <c r="BQ77" s="6"/>
      <c r="BR77" s="15">
        <v>68</v>
      </c>
      <c r="BS77" s="9">
        <v>0.90000000000000024</v>
      </c>
      <c r="BT77" s="9">
        <v>1.1843515603115821E-4</v>
      </c>
      <c r="BU77" s="9">
        <v>3.9359190000000002E-2</v>
      </c>
      <c r="BV77" s="9">
        <v>1.3278038617935144E-3</v>
      </c>
      <c r="BW77" s="6">
        <v>5</v>
      </c>
      <c r="BX77" s="6"/>
      <c r="BY77" s="6"/>
      <c r="BZ77" s="15">
        <v>68</v>
      </c>
      <c r="CA77" s="9">
        <v>0.90000000000000024</v>
      </c>
      <c r="CB77" s="9">
        <v>9.1267220043459764E-5</v>
      </c>
      <c r="CC77" s="9">
        <v>3.907919E-2</v>
      </c>
      <c r="CD77" s="9">
        <v>1.0738087925073782E-3</v>
      </c>
      <c r="CE77" s="6">
        <v>5</v>
      </c>
      <c r="CF77" s="6"/>
      <c r="CG77" s="6"/>
      <c r="CH77" s="15">
        <v>68</v>
      </c>
      <c r="CI77" s="9">
        <v>0.90000000000000024</v>
      </c>
      <c r="CJ77" s="9">
        <v>9.1736412657214732E-5</v>
      </c>
      <c r="CK77" s="9">
        <v>3.8379259999999998E-2</v>
      </c>
      <c r="CL77" s="9">
        <v>1.0867099880165231E-3</v>
      </c>
      <c r="CM77" s="6">
        <v>5</v>
      </c>
      <c r="CN77" s="6"/>
      <c r="CO77" s="6"/>
      <c r="CP77" s="15">
        <v>68</v>
      </c>
      <c r="CQ77" s="9">
        <v>0.90000000000000024</v>
      </c>
      <c r="CR77" s="9">
        <v>2.1103755378742628E-4</v>
      </c>
      <c r="CS77" s="9">
        <v>3.745851E-2</v>
      </c>
      <c r="CT77" s="9">
        <v>2.5609832136772792E-3</v>
      </c>
      <c r="CU77" s="6">
        <v>5</v>
      </c>
      <c r="CV77" s="6"/>
      <c r="CW77" s="6"/>
      <c r="CX77" s="15">
        <v>68</v>
      </c>
      <c r="CY77" s="9">
        <v>0.90000000000000024</v>
      </c>
      <c r="CZ77" s="9">
        <v>1.2792026337147825E-4</v>
      </c>
      <c r="DA77" s="9">
        <v>3.6226679999999997E-2</v>
      </c>
      <c r="DB77" s="9">
        <v>1.5832488152524985E-3</v>
      </c>
      <c r="DC77" s="6">
        <v>5</v>
      </c>
      <c r="DD77" s="6"/>
      <c r="DE77" s="6"/>
      <c r="DF77" s="15">
        <v>68</v>
      </c>
      <c r="DG77" s="9">
        <v>0.90000000000000024</v>
      </c>
      <c r="DH77" s="9">
        <v>1.2864496045626687E-4</v>
      </c>
      <c r="DI77" s="9">
        <v>3.5162220000000001E-2</v>
      </c>
      <c r="DJ77" s="9">
        <v>1.6351186161443492E-3</v>
      </c>
      <c r="DK77" s="6">
        <v>5</v>
      </c>
      <c r="DL77" s="6"/>
      <c r="DM77" s="6"/>
      <c r="DN77" s="15">
        <v>68</v>
      </c>
      <c r="DO77" s="9">
        <v>0.90000000000000024</v>
      </c>
      <c r="DP77" s="9">
        <v>1.7827658813262303E-4</v>
      </c>
      <c r="DQ77" s="9">
        <v>3.3932009999999999E-2</v>
      </c>
      <c r="DR77" s="9">
        <v>2.2324573342929989E-3</v>
      </c>
      <c r="DS77" s="6">
        <v>5</v>
      </c>
      <c r="DT77" s="6"/>
      <c r="DU77" s="6"/>
      <c r="DV77" s="15">
        <v>68</v>
      </c>
      <c r="DW77" s="9">
        <v>0.90000000000000024</v>
      </c>
      <c r="DX77" s="9">
        <v>1.4216838584573725E-4</v>
      </c>
      <c r="DY77" s="9">
        <v>3.3075019999999997E-2</v>
      </c>
      <c r="DZ77" s="9">
        <v>1.7995583590723701E-3</v>
      </c>
      <c r="EA77" s="6">
        <v>5</v>
      </c>
      <c r="EB77" s="6"/>
      <c r="EC77" s="6"/>
      <c r="ED77" s="15">
        <v>68</v>
      </c>
      <c r="EE77" s="9">
        <v>0.90000000000000024</v>
      </c>
      <c r="EF77" s="9">
        <v>9.0107412400780663E-5</v>
      </c>
      <c r="EG77" s="9">
        <v>3.2495450000000002E-2</v>
      </c>
      <c r="EH77" s="9">
        <v>1.1457129605249232E-3</v>
      </c>
      <c r="EI77" s="6">
        <v>5</v>
      </c>
      <c r="EJ77" s="6"/>
      <c r="EK77" s="6"/>
      <c r="EL77" s="15">
        <v>68</v>
      </c>
      <c r="EM77" s="9">
        <v>0.90000000000000024</v>
      </c>
      <c r="EN77" s="9">
        <v>1.5477642991753703E-4</v>
      </c>
      <c r="EO77" s="9">
        <v>3.1780250000000003E-2</v>
      </c>
      <c r="EP77" s="9">
        <v>1.9990203530507512E-3</v>
      </c>
      <c r="EQ77" s="6">
        <v>5</v>
      </c>
      <c r="ER77" s="6"/>
      <c r="ES77" s="6"/>
      <c r="ET77" s="15">
        <v>68</v>
      </c>
      <c r="EU77" s="9">
        <v>0.90000000000000024</v>
      </c>
      <c r="EV77" s="9">
        <v>8.0591901246742357E-5</v>
      </c>
      <c r="EW77" s="9">
        <v>3.1122400000000001E-2</v>
      </c>
      <c r="EX77" s="9">
        <v>1.0421897356795663E-3</v>
      </c>
      <c r="EY77" s="6">
        <v>5</v>
      </c>
      <c r="EZ77" s="6"/>
      <c r="FA77" s="6"/>
      <c r="FB77" s="15">
        <v>68</v>
      </c>
      <c r="FC77" s="9">
        <v>0.90000000000000024</v>
      </c>
      <c r="FD77" s="9">
        <v>8.9917564850031643E-5</v>
      </c>
      <c r="FE77" s="9">
        <v>3.0391600000000001E-2</v>
      </c>
      <c r="FF77" s="9">
        <v>1.1778680384650008E-3</v>
      </c>
      <c r="FG77" s="6">
        <v>5</v>
      </c>
      <c r="FH77" s="6"/>
      <c r="FI77" s="6"/>
      <c r="FJ77" s="15">
        <v>68</v>
      </c>
      <c r="FK77" s="9">
        <v>0.90000000000000024</v>
      </c>
      <c r="FL77" s="9">
        <v>1.1075523083675954E-4</v>
      </c>
      <c r="FM77" s="9">
        <v>2.923272E-2</v>
      </c>
      <c r="FN77" s="9">
        <v>1.4806555742545239E-3</v>
      </c>
      <c r="FO77" s="6">
        <v>5</v>
      </c>
      <c r="FP77" s="6"/>
      <c r="FQ77" s="6"/>
      <c r="FR77" s="15">
        <v>68</v>
      </c>
      <c r="FS77" s="9">
        <v>0.90000000000000024</v>
      </c>
      <c r="FT77" s="9">
        <v>6.0385715254400323E-5</v>
      </c>
      <c r="FU77" s="9">
        <v>2.922574E-2</v>
      </c>
      <c r="FV77" s="9">
        <v>7.9783989708312377E-4</v>
      </c>
      <c r="FW77" s="6">
        <v>5</v>
      </c>
      <c r="FX77" s="6"/>
      <c r="FY77" s="6"/>
      <c r="FZ77" s="15">
        <v>68</v>
      </c>
      <c r="GA77" s="9">
        <v>0.90000000000000024</v>
      </c>
      <c r="GB77" s="9">
        <v>5.7825032242216827E-5</v>
      </c>
      <c r="GC77" s="9">
        <v>2.8415960000000001E-2</v>
      </c>
      <c r="GD77" s="9">
        <v>7.7910176934280044E-4</v>
      </c>
      <c r="GE77" s="6">
        <v>5</v>
      </c>
      <c r="GF77" s="6"/>
      <c r="GG77" s="6"/>
      <c r="GH77" s="15">
        <v>68</v>
      </c>
      <c r="GI77" s="9">
        <v>0.90000000000000024</v>
      </c>
      <c r="GJ77" s="9">
        <v>2.5998751219927072E-5</v>
      </c>
      <c r="GK77" s="9">
        <v>2.8050180000000001E-2</v>
      </c>
      <c r="GL77" s="9">
        <v>3.48532174993651E-4</v>
      </c>
      <c r="GM77" s="6">
        <v>5</v>
      </c>
      <c r="GN77" s="6"/>
      <c r="GO77" s="6"/>
      <c r="GP77" s="15">
        <v>68</v>
      </c>
      <c r="GQ77" s="9">
        <v>0.90000000000000024</v>
      </c>
      <c r="GR77" s="9">
        <v>1.4637064075104716E-5</v>
      </c>
      <c r="GS77" s="9">
        <v>2.7621179999999999E-2</v>
      </c>
      <c r="GT77" s="9">
        <v>1.986021868043418E-4</v>
      </c>
      <c r="GU77" s="6">
        <v>5</v>
      </c>
      <c r="GV77" s="6"/>
      <c r="GW77" s="6"/>
      <c r="GX77" s="15">
        <v>68</v>
      </c>
      <c r="GY77" s="9">
        <v>0.90000000000000024</v>
      </c>
      <c r="GZ77" s="9">
        <v>1.9946592529043455E-5</v>
      </c>
      <c r="HA77" s="9">
        <v>2.72605E-2</v>
      </c>
      <c r="HB77" s="9">
        <v>2.7090856037300406E-4</v>
      </c>
      <c r="HC77" s="6">
        <v>5</v>
      </c>
      <c r="HD77" s="6"/>
      <c r="HE77" s="6"/>
      <c r="HF77" s="15">
        <v>68</v>
      </c>
      <c r="HG77" s="9">
        <v>0.90000000000000024</v>
      </c>
      <c r="HH77" s="9">
        <v>2.3433140446330422E-5</v>
      </c>
      <c r="HI77" s="9">
        <v>2.7232909999999999E-2</v>
      </c>
      <c r="HJ77" s="9">
        <v>3.155145107041615E-4</v>
      </c>
      <c r="HK77" s="6">
        <v>5</v>
      </c>
      <c r="HL77" s="6"/>
      <c r="HM77" s="6"/>
      <c r="HN77" s="15">
        <v>68</v>
      </c>
      <c r="HO77" s="9">
        <v>0.90000000000000024</v>
      </c>
      <c r="HP77" s="9">
        <v>1.5651768494935677E-5</v>
      </c>
      <c r="HQ77" s="9">
        <v>2.674795E-2</v>
      </c>
      <c r="HR77" s="9">
        <v>2.1400470752320057E-4</v>
      </c>
      <c r="HS77" s="6">
        <v>5</v>
      </c>
      <c r="HT77" s="6"/>
      <c r="HU77" s="6"/>
      <c r="HV77" s="15">
        <v>68</v>
      </c>
      <c r="HW77" s="9">
        <v>0.90000000000000024</v>
      </c>
      <c r="HX77" s="9">
        <v>2.5476364436343253E-5</v>
      </c>
      <c r="HY77" s="9">
        <v>2.6552880000000001E-2</v>
      </c>
      <c r="HZ77" s="9">
        <v>3.463262924709422E-4</v>
      </c>
      <c r="IA77" s="6">
        <v>5</v>
      </c>
      <c r="IB77" s="6"/>
      <c r="IC77" s="6"/>
      <c r="ID77" s="15">
        <v>68</v>
      </c>
      <c r="IE77" s="9">
        <v>0.90000000000000024</v>
      </c>
      <c r="IF77" s="9">
        <v>1.0767838113243487E-5</v>
      </c>
      <c r="IG77" s="9">
        <v>2.6606919999999999E-2</v>
      </c>
      <c r="IH77" s="9">
        <v>1.4481771881748917E-4</v>
      </c>
      <c r="II77" s="6">
        <v>5</v>
      </c>
      <c r="IJ77" s="6"/>
      <c r="IK77" s="6"/>
      <c r="IL77" s="15">
        <v>68</v>
      </c>
      <c r="IM77" s="9">
        <v>0.90000000000000024</v>
      </c>
      <c r="IN77" s="9">
        <v>9.130723916147629E-6</v>
      </c>
      <c r="IO77" s="9">
        <v>2.6560480000000001E-2</v>
      </c>
      <c r="IP77" s="9">
        <v>1.2260169646146067E-4</v>
      </c>
      <c r="IQ77" s="6">
        <v>5</v>
      </c>
    </row>
    <row r="78" spans="1:251">
      <c r="A78" s="6"/>
      <c r="B78" s="6"/>
      <c r="C78" s="15">
        <f t="shared" si="12"/>
        <v>69</v>
      </c>
      <c r="D78" s="9">
        <f t="shared" si="10"/>
        <v>0.95000000000000029</v>
      </c>
      <c r="E78" s="9" cm="1">
        <f t="array" ref="E78">VLOOKUP($B$15,'qx Malaria'!$B$32:$I$61,(H78),FALSE)/(1-'qx(1) cambodia'!D78*INDEX($A$8:$B$13,H78,2))</f>
        <v>2.1947974587730067E-4</v>
      </c>
      <c r="F78" s="9">
        <f>'Life Table'!D8881</f>
        <v>5.7507719999999998E-2</v>
      </c>
      <c r="G78" s="9">
        <f t="shared" si="9"/>
        <v>1.7348653981596439E-3</v>
      </c>
      <c r="H78" s="6">
        <f t="shared" si="11"/>
        <v>5</v>
      </c>
      <c r="I78" s="6"/>
      <c r="J78" s="6"/>
      <c r="L78" s="6"/>
      <c r="M78" s="6"/>
      <c r="N78" s="15">
        <v>69</v>
      </c>
      <c r="O78" s="9">
        <v>0.95000000000000029</v>
      </c>
      <c r="P78" s="9">
        <v>1.8005590103492696E-4</v>
      </c>
      <c r="Q78" s="9">
        <v>4.5877029999999999E-2</v>
      </c>
      <c r="R78" s="9">
        <v>1.9401040480543873E-3</v>
      </c>
      <c r="S78" s="6">
        <v>5</v>
      </c>
      <c r="T78" s="6"/>
      <c r="U78" s="6"/>
      <c r="V78" s="15">
        <v>69</v>
      </c>
      <c r="W78" s="9">
        <v>0.95000000000000029</v>
      </c>
      <c r="X78" s="9">
        <v>1.393827402820509E-4</v>
      </c>
      <c r="Y78" s="9">
        <v>4.5415810000000001E-2</v>
      </c>
      <c r="Z78" s="9">
        <v>1.4342962640693875E-3</v>
      </c>
      <c r="AA78" s="6">
        <v>5</v>
      </c>
      <c r="AB78" s="6"/>
      <c r="AC78" s="6"/>
      <c r="AD78" s="15">
        <v>69</v>
      </c>
      <c r="AE78" s="9">
        <v>0.95000000000000029</v>
      </c>
      <c r="AF78" s="9">
        <v>1.3031988023373066E-4</v>
      </c>
      <c r="AG78" s="9">
        <v>4.4944779999999997E-2</v>
      </c>
      <c r="AH78" s="9">
        <v>1.4244351971868978E-3</v>
      </c>
      <c r="AI78" s="6">
        <v>5</v>
      </c>
      <c r="AJ78" s="6"/>
      <c r="AK78" s="6"/>
      <c r="AL78" s="15">
        <v>69</v>
      </c>
      <c r="AM78" s="9">
        <v>0.95000000000000029</v>
      </c>
      <c r="AN78" s="9">
        <v>1.4692285070925574E-4</v>
      </c>
      <c r="AO78" s="9">
        <v>4.4619649999999997E-2</v>
      </c>
      <c r="AP78" s="9">
        <v>1.5953049410967143E-3</v>
      </c>
      <c r="AQ78" s="6">
        <v>5</v>
      </c>
      <c r="AR78" s="6"/>
      <c r="AS78" s="6"/>
      <c r="AT78" s="15">
        <v>69</v>
      </c>
      <c r="AU78" s="9">
        <v>0.95000000000000029</v>
      </c>
      <c r="AV78" s="9">
        <v>1.2720474662931904E-4</v>
      </c>
      <c r="AW78" s="9">
        <v>4.4498089999999997E-2</v>
      </c>
      <c r="AX78" s="9">
        <v>1.3319258050548146E-3</v>
      </c>
      <c r="AY78" s="6">
        <v>5</v>
      </c>
      <c r="AZ78" s="6"/>
      <c r="BA78" s="6"/>
      <c r="BB78" s="15">
        <v>69</v>
      </c>
      <c r="BC78" s="9">
        <v>0.95000000000000029</v>
      </c>
      <c r="BD78" s="9">
        <v>1.1080514176899999E-4</v>
      </c>
      <c r="BE78" s="9">
        <v>4.3934630000000002E-2</v>
      </c>
      <c r="BF78" s="9">
        <v>1.1190103825902968E-3</v>
      </c>
      <c r="BG78" s="6">
        <v>5</v>
      </c>
      <c r="BH78" s="6"/>
      <c r="BI78" s="6"/>
      <c r="BJ78" s="15">
        <v>69</v>
      </c>
      <c r="BK78" s="9">
        <v>0.95000000000000029</v>
      </c>
      <c r="BL78" s="9">
        <v>1.0553110108057851E-4</v>
      </c>
      <c r="BM78" s="9">
        <v>4.3774449999999999E-2</v>
      </c>
      <c r="BN78" s="9">
        <v>1.0684218781691023E-3</v>
      </c>
      <c r="BO78" s="6">
        <v>5</v>
      </c>
      <c r="BP78" s="6"/>
      <c r="BQ78" s="6"/>
      <c r="BR78" s="15">
        <v>69</v>
      </c>
      <c r="BS78" s="9">
        <v>0.95000000000000029</v>
      </c>
      <c r="BT78" s="9">
        <v>1.2293424681913758E-4</v>
      </c>
      <c r="BU78" s="9">
        <v>4.3179420000000003E-2</v>
      </c>
      <c r="BV78" s="9">
        <v>1.256306258840257E-3</v>
      </c>
      <c r="BW78" s="6">
        <v>5</v>
      </c>
      <c r="BX78" s="6"/>
      <c r="BY78" s="6"/>
      <c r="BZ78" s="15">
        <v>69</v>
      </c>
      <c r="CA78" s="9">
        <v>0.95000000000000029</v>
      </c>
      <c r="CB78" s="9">
        <v>9.4992670823854867E-5</v>
      </c>
      <c r="CC78" s="9">
        <v>4.2890520000000001E-2</v>
      </c>
      <c r="CD78" s="9">
        <v>1.018325159127419E-3</v>
      </c>
      <c r="CE78" s="6">
        <v>5</v>
      </c>
      <c r="CF78" s="6"/>
      <c r="CG78" s="6"/>
      <c r="CH78" s="15">
        <v>69</v>
      </c>
      <c r="CI78" s="9">
        <v>0.95000000000000029</v>
      </c>
      <c r="CJ78" s="9">
        <v>9.5407225475936197E-5</v>
      </c>
      <c r="CK78" s="9">
        <v>4.2133110000000001E-2</v>
      </c>
      <c r="CL78" s="9">
        <v>1.0294997643604978E-3</v>
      </c>
      <c r="CM78" s="6">
        <v>5</v>
      </c>
      <c r="CN78" s="6"/>
      <c r="CO78" s="6"/>
      <c r="CP78" s="15">
        <v>69</v>
      </c>
      <c r="CQ78" s="9">
        <v>0.95000000000000029</v>
      </c>
      <c r="CR78" s="9">
        <v>2.1947974587730067E-4</v>
      </c>
      <c r="CS78" s="9">
        <v>4.1136010000000001E-2</v>
      </c>
      <c r="CT78" s="9">
        <v>2.425324030090748E-3</v>
      </c>
      <c r="CU78" s="6">
        <v>5</v>
      </c>
      <c r="CV78" s="6"/>
      <c r="CW78" s="6"/>
      <c r="CX78" s="15">
        <v>69</v>
      </c>
      <c r="CY78" s="9">
        <v>0.95000000000000029</v>
      </c>
      <c r="CZ78" s="9">
        <v>1.3291601077386134E-4</v>
      </c>
      <c r="DA78" s="9">
        <v>3.9806849999999998E-2</v>
      </c>
      <c r="DB78" s="9">
        <v>1.4971242591310511E-3</v>
      </c>
      <c r="DC78" s="6">
        <v>5</v>
      </c>
      <c r="DD78" s="6"/>
      <c r="DE78" s="6"/>
      <c r="DF78" s="15">
        <v>69</v>
      </c>
      <c r="DG78" s="9">
        <v>0.95000000000000029</v>
      </c>
      <c r="DH78" s="9">
        <v>1.3364079760960673E-4</v>
      </c>
      <c r="DI78" s="9">
        <v>3.8655660000000001E-2</v>
      </c>
      <c r="DJ78" s="9">
        <v>1.5451076343938606E-3</v>
      </c>
      <c r="DK78" s="6">
        <v>5</v>
      </c>
      <c r="DL78" s="6"/>
      <c r="DM78" s="6"/>
      <c r="DN78" s="15">
        <v>69</v>
      </c>
      <c r="DO78" s="9">
        <v>0.95000000000000029</v>
      </c>
      <c r="DP78" s="9">
        <v>1.8462804132212318E-4</v>
      </c>
      <c r="DQ78" s="9">
        <v>3.7326680000000001E-2</v>
      </c>
      <c r="DR78" s="9">
        <v>2.1017291067076207E-3</v>
      </c>
      <c r="DS78" s="6">
        <v>5</v>
      </c>
      <c r="DT78" s="6"/>
      <c r="DU78" s="6"/>
      <c r="DV78" s="15">
        <v>69</v>
      </c>
      <c r="DW78" s="9">
        <v>0.95000000000000029</v>
      </c>
      <c r="DX78" s="9">
        <v>1.4710971385776948E-4</v>
      </c>
      <c r="DY78" s="9">
        <v>3.6402959999999998E-2</v>
      </c>
      <c r="DZ78" s="9">
        <v>1.6918726521651696E-3</v>
      </c>
      <c r="EA78" s="6">
        <v>5</v>
      </c>
      <c r="EB78" s="6"/>
      <c r="EC78" s="6"/>
      <c r="ED78" s="15">
        <v>69</v>
      </c>
      <c r="EE78" s="9">
        <v>0.95000000000000029</v>
      </c>
      <c r="EF78" s="9">
        <v>9.3171747062058245E-5</v>
      </c>
      <c r="EG78" s="9">
        <v>3.5776019999999999E-2</v>
      </c>
      <c r="EH78" s="9">
        <v>1.0760441171152675E-3</v>
      </c>
      <c r="EI78" s="6">
        <v>5</v>
      </c>
      <c r="EJ78" s="6"/>
      <c r="EK78" s="6"/>
      <c r="EL78" s="15">
        <v>69</v>
      </c>
      <c r="EM78" s="9">
        <v>0.95000000000000029</v>
      </c>
      <c r="EN78" s="9">
        <v>1.5998320855596066E-4</v>
      </c>
      <c r="EO78" s="9">
        <v>3.4999410000000002E-2</v>
      </c>
      <c r="EP78" s="9">
        <v>1.8762183511683145E-3</v>
      </c>
      <c r="EQ78" s="6">
        <v>5</v>
      </c>
      <c r="ER78" s="6"/>
      <c r="ES78" s="6"/>
      <c r="ET78" s="15">
        <v>69</v>
      </c>
      <c r="EU78" s="9">
        <v>0.95000000000000029</v>
      </c>
      <c r="EV78" s="9">
        <v>8.3217581556725804E-5</v>
      </c>
      <c r="EW78" s="9">
        <v>3.4287989999999997E-2</v>
      </c>
      <c r="EX78" s="9">
        <v>9.7679073962465986E-4</v>
      </c>
      <c r="EY78" s="6">
        <v>5</v>
      </c>
      <c r="EZ78" s="6"/>
      <c r="FA78" s="6"/>
      <c r="FB78" s="15">
        <v>69</v>
      </c>
      <c r="FC78" s="9">
        <v>0.95000000000000029</v>
      </c>
      <c r="FD78" s="9">
        <v>9.2796117650171788E-5</v>
      </c>
      <c r="FE78" s="9">
        <v>3.3495080000000003E-2</v>
      </c>
      <c r="FF78" s="9">
        <v>1.1029465144439998E-3</v>
      </c>
      <c r="FG78" s="6">
        <v>5</v>
      </c>
      <c r="FH78" s="6"/>
      <c r="FI78" s="6"/>
      <c r="FJ78" s="15">
        <v>69</v>
      </c>
      <c r="FK78" s="9">
        <v>0.95000000000000029</v>
      </c>
      <c r="FL78" s="9">
        <v>1.141973414823724E-4</v>
      </c>
      <c r="FM78" s="9">
        <v>3.2224139999999998E-2</v>
      </c>
      <c r="FN78" s="9">
        <v>1.3849486908808248E-3</v>
      </c>
      <c r="FO78" s="6">
        <v>5</v>
      </c>
      <c r="FP78" s="6"/>
      <c r="FQ78" s="6"/>
      <c r="FR78" s="15">
        <v>69</v>
      </c>
      <c r="FS78" s="9">
        <v>0.95000000000000029</v>
      </c>
      <c r="FT78" s="9">
        <v>6.2227056612536449E-5</v>
      </c>
      <c r="FU78" s="9">
        <v>3.2215720000000003E-2</v>
      </c>
      <c r="FV78" s="9">
        <v>7.4586197808942977E-4</v>
      </c>
      <c r="FW78" s="6">
        <v>5</v>
      </c>
      <c r="FX78" s="6"/>
      <c r="FY78" s="6"/>
      <c r="FZ78" s="15">
        <v>69</v>
      </c>
      <c r="GA78" s="9">
        <v>0.95000000000000029</v>
      </c>
      <c r="GB78" s="9">
        <v>5.9564741106246827E-5</v>
      </c>
      <c r="GC78" s="9">
        <v>3.1338779999999997E-2</v>
      </c>
      <c r="GD78" s="9">
        <v>7.2769235554653205E-4</v>
      </c>
      <c r="GE78" s="6">
        <v>5</v>
      </c>
      <c r="GF78" s="6"/>
      <c r="GG78" s="6"/>
      <c r="GH78" s="15">
        <v>69</v>
      </c>
      <c r="GI78" s="9">
        <v>0.95000000000000029</v>
      </c>
      <c r="GJ78" s="9">
        <v>2.6759241892557775E-5</v>
      </c>
      <c r="GK78" s="9">
        <v>3.0945759999999999E-2</v>
      </c>
      <c r="GL78" s="9">
        <v>3.2516118159330775E-4</v>
      </c>
      <c r="GM78" s="6">
        <v>5</v>
      </c>
      <c r="GN78" s="6"/>
      <c r="GO78" s="6"/>
      <c r="GP78" s="15">
        <v>69</v>
      </c>
      <c r="GQ78" s="9">
        <v>0.95000000000000029</v>
      </c>
      <c r="GR78" s="9">
        <v>1.5062991652134237E-5</v>
      </c>
      <c r="GS78" s="9">
        <v>3.0482929999999998E-2</v>
      </c>
      <c r="GT78" s="9">
        <v>1.8519395513054733E-4</v>
      </c>
      <c r="GU78" s="6">
        <v>5</v>
      </c>
      <c r="GV78" s="6"/>
      <c r="GW78" s="6"/>
      <c r="GX78" s="15">
        <v>69</v>
      </c>
      <c r="GY78" s="9">
        <v>0.95000000000000029</v>
      </c>
      <c r="GZ78" s="9">
        <v>2.0516194814672537E-5</v>
      </c>
      <c r="HA78" s="9">
        <v>3.0092830000000001E-2</v>
      </c>
      <c r="HB78" s="9">
        <v>2.5241875030565622E-4</v>
      </c>
      <c r="HC78" s="6">
        <v>5</v>
      </c>
      <c r="HD78" s="6"/>
      <c r="HE78" s="6"/>
      <c r="HF78" s="15">
        <v>69</v>
      </c>
      <c r="HG78" s="9">
        <v>0.95000000000000029</v>
      </c>
      <c r="HH78" s="9">
        <v>2.4092411507470029E-5</v>
      </c>
      <c r="HI78" s="9">
        <v>3.006296E-2</v>
      </c>
      <c r="HJ78" s="9">
        <v>2.9385387787111576E-4</v>
      </c>
      <c r="HK78" s="6">
        <v>5</v>
      </c>
      <c r="HL78" s="6"/>
      <c r="HM78" s="6"/>
      <c r="HN78" s="15">
        <v>69</v>
      </c>
      <c r="HO78" s="9">
        <v>0.95000000000000029</v>
      </c>
      <c r="HP78" s="9">
        <v>1.6090360083019649E-5</v>
      </c>
      <c r="HQ78" s="9">
        <v>2.9541439999999999E-2</v>
      </c>
      <c r="HR78" s="9">
        <v>1.9919778998834565E-4</v>
      </c>
      <c r="HS78" s="6">
        <v>5</v>
      </c>
      <c r="HT78" s="6"/>
      <c r="HU78" s="6"/>
      <c r="HV78" s="15">
        <v>69</v>
      </c>
      <c r="HW78" s="9">
        <v>0.95000000000000029</v>
      </c>
      <c r="HX78" s="9">
        <v>2.6176115971578289E-5</v>
      </c>
      <c r="HY78" s="9">
        <v>2.9320229999999999E-2</v>
      </c>
      <c r="HZ78" s="9">
        <v>3.2225337686563651E-4</v>
      </c>
      <c r="IA78" s="6">
        <v>5</v>
      </c>
      <c r="IB78" s="6"/>
      <c r="IC78" s="6"/>
      <c r="ID78" s="15">
        <v>69</v>
      </c>
      <c r="IE78" s="9">
        <v>0.95000000000000029</v>
      </c>
      <c r="IF78" s="9">
        <v>1.1059720301863071E-5</v>
      </c>
      <c r="IG78" s="9">
        <v>2.936074E-2</v>
      </c>
      <c r="IH78" s="9">
        <v>1.3479225379709779E-4</v>
      </c>
      <c r="II78" s="6">
        <v>5</v>
      </c>
      <c r="IJ78" s="6"/>
      <c r="IK78" s="6"/>
      <c r="IL78" s="15">
        <v>69</v>
      </c>
      <c r="IM78" s="9">
        <v>0.95000000000000029</v>
      </c>
      <c r="IN78" s="9">
        <v>9.3769722755472668E-6</v>
      </c>
      <c r="IO78" s="9">
        <v>2.9301089999999998E-2</v>
      </c>
      <c r="IP78" s="9">
        <v>1.1413163615009996E-4</v>
      </c>
      <c r="IQ78" s="6">
        <v>5</v>
      </c>
    </row>
    <row r="79" spans="1:251">
      <c r="A79" s="6"/>
      <c r="B79" s="6"/>
      <c r="C79" s="15">
        <f t="shared" si="12"/>
        <v>70</v>
      </c>
      <c r="D79" s="9">
        <v>0</v>
      </c>
      <c r="E79" s="9" cm="1">
        <f t="array" ref="E79">VLOOKUP($B$15,'qx Malaria'!$B$32:$I$61,(H79),FALSE)/(1-'qx(1) cambodia'!D79*INDEX($A$8:$B$13,H79,2))</f>
        <v>7.7899999999999996E-5</v>
      </c>
      <c r="F79" s="9">
        <f>'Life Table'!D8882</f>
        <v>6.3014909999999993E-2</v>
      </c>
      <c r="G79" s="9">
        <f t="shared" ref="G79:G109" si="13">(E79*$B$13)/F79</f>
        <v>1.2350988203299214E-3</v>
      </c>
      <c r="H79" s="6">
        <f t="shared" si="11"/>
        <v>6</v>
      </c>
      <c r="I79" s="6"/>
      <c r="J79" s="6"/>
      <c r="L79" s="6"/>
      <c r="M79" s="6"/>
      <c r="N79" s="15">
        <v>70</v>
      </c>
      <c r="O79" s="9">
        <v>0</v>
      </c>
      <c r="P79" s="9">
        <v>7.1100000000000007E-5</v>
      </c>
      <c r="Q79" s="9">
        <v>5.0364029999999997E-2</v>
      </c>
      <c r="R79" s="9">
        <v>1.4117218181309162E-3</v>
      </c>
      <c r="S79" s="6">
        <v>6</v>
      </c>
      <c r="T79" s="6"/>
      <c r="U79" s="6"/>
      <c r="V79" s="15">
        <v>70</v>
      </c>
      <c r="W79" s="9">
        <v>0</v>
      </c>
      <c r="X79" s="9">
        <v>6.0700000000000005E-5</v>
      </c>
      <c r="Y79" s="9">
        <v>4.987225E-2</v>
      </c>
      <c r="Z79" s="9">
        <v>1.2171097153226495E-3</v>
      </c>
      <c r="AA79" s="6">
        <v>6</v>
      </c>
      <c r="AB79" s="6"/>
      <c r="AC79" s="6"/>
      <c r="AD79" s="15">
        <v>70</v>
      </c>
      <c r="AE79" s="9">
        <v>0</v>
      </c>
      <c r="AF79" s="9">
        <v>5.4199999999999996E-5</v>
      </c>
      <c r="AG79" s="9">
        <v>4.9374019999999998E-2</v>
      </c>
      <c r="AH79" s="9">
        <v>1.097743307107665E-3</v>
      </c>
      <c r="AI79" s="6">
        <v>6</v>
      </c>
      <c r="AJ79" s="6"/>
      <c r="AK79" s="6"/>
      <c r="AL79" s="15">
        <v>70</v>
      </c>
      <c r="AM79" s="9">
        <v>0</v>
      </c>
      <c r="AN79" s="9">
        <v>6.1299999999999999E-5</v>
      </c>
      <c r="AO79" s="9">
        <v>4.9020540000000001E-2</v>
      </c>
      <c r="AP79" s="9">
        <v>1.2504962205638697E-3</v>
      </c>
      <c r="AQ79" s="6">
        <v>6</v>
      </c>
      <c r="AR79" s="6"/>
      <c r="AS79" s="6"/>
      <c r="AT79" s="15">
        <v>70</v>
      </c>
      <c r="AU79" s="9">
        <v>0</v>
      </c>
      <c r="AV79" s="9">
        <v>5.4400000000000001E-5</v>
      </c>
      <c r="AW79" s="9">
        <v>4.888199E-2</v>
      </c>
      <c r="AX79" s="9">
        <v>1.1128843158799387E-3</v>
      </c>
      <c r="AY79" s="6">
        <v>6</v>
      </c>
      <c r="AZ79" s="6"/>
      <c r="BA79" s="6"/>
      <c r="BB79" s="15">
        <v>70</v>
      </c>
      <c r="BC79" s="9">
        <v>0</v>
      </c>
      <c r="BD79" s="9">
        <v>4.8899999999999996E-5</v>
      </c>
      <c r="BE79" s="9">
        <v>4.8275609999999997E-2</v>
      </c>
      <c r="BF79" s="9">
        <v>1.0129338603903711E-3</v>
      </c>
      <c r="BG79" s="6">
        <v>6</v>
      </c>
      <c r="BH79" s="6"/>
      <c r="BI79" s="6"/>
      <c r="BJ79" s="15">
        <v>70</v>
      </c>
      <c r="BK79" s="9">
        <v>0</v>
      </c>
      <c r="BL79" s="9">
        <v>4.6500000000000005E-5</v>
      </c>
      <c r="BM79" s="9">
        <v>4.8084080000000001E-2</v>
      </c>
      <c r="BN79" s="9">
        <v>9.6705604016963627E-4</v>
      </c>
      <c r="BO79" s="6">
        <v>6</v>
      </c>
      <c r="BP79" s="6"/>
      <c r="BQ79" s="6"/>
      <c r="BR79" s="15">
        <v>70</v>
      </c>
      <c r="BS79" s="9">
        <v>0</v>
      </c>
      <c r="BT79" s="9">
        <v>5.41E-5</v>
      </c>
      <c r="BU79" s="9">
        <v>4.7437760000000002E-2</v>
      </c>
      <c r="BV79" s="9">
        <v>1.1404417071969671E-3</v>
      </c>
      <c r="BW79" s="6">
        <v>6</v>
      </c>
      <c r="BX79" s="6"/>
      <c r="BY79" s="6"/>
      <c r="BZ79" s="15">
        <v>70</v>
      </c>
      <c r="CA79" s="9">
        <v>0</v>
      </c>
      <c r="CB79" s="9">
        <v>4.0300000000000004E-5</v>
      </c>
      <c r="CC79" s="9">
        <v>4.714695E-2</v>
      </c>
      <c r="CD79" s="9">
        <v>8.5477427490007318E-4</v>
      </c>
      <c r="CE79" s="6">
        <v>6</v>
      </c>
      <c r="CF79" s="6"/>
      <c r="CG79" s="6"/>
      <c r="CH79" s="15">
        <v>70</v>
      </c>
      <c r="CI79" s="9">
        <v>0</v>
      </c>
      <c r="CJ79" s="9">
        <v>4.0599999999999998E-5</v>
      </c>
      <c r="CK79" s="9">
        <v>4.6343000000000002E-2</v>
      </c>
      <c r="CL79" s="9">
        <v>8.7607621431499895E-4</v>
      </c>
      <c r="CM79" s="6">
        <v>6</v>
      </c>
      <c r="CN79" s="6"/>
      <c r="CO79" s="6"/>
      <c r="CP79" s="15">
        <v>70</v>
      </c>
      <c r="CQ79" s="9">
        <v>0</v>
      </c>
      <c r="CR79" s="9">
        <v>7.7899999999999996E-5</v>
      </c>
      <c r="CS79" s="9">
        <v>4.5262730000000001E-2</v>
      </c>
      <c r="CT79" s="9">
        <v>1.721062781674901E-3</v>
      </c>
      <c r="CU79" s="6">
        <v>6</v>
      </c>
      <c r="CV79" s="6"/>
      <c r="CW79" s="6"/>
      <c r="CX79" s="15">
        <v>70</v>
      </c>
      <c r="CY79" s="9">
        <v>0</v>
      </c>
      <c r="CZ79" s="9">
        <v>5.7800000000000002E-5</v>
      </c>
      <c r="DA79" s="9">
        <v>4.3829269999999997E-2</v>
      </c>
      <c r="DB79" s="9">
        <v>1.3187534266484477E-3</v>
      </c>
      <c r="DC79" s="6">
        <v>6</v>
      </c>
      <c r="DD79" s="6"/>
      <c r="DE79" s="6"/>
      <c r="DF79" s="15">
        <v>70</v>
      </c>
      <c r="DG79" s="9">
        <v>0</v>
      </c>
      <c r="DH79" s="9">
        <v>4.9299999999999999E-5</v>
      </c>
      <c r="DI79" s="9">
        <v>4.2588809999999998E-2</v>
      </c>
      <c r="DJ79" s="9">
        <v>1.1575810641339826E-3</v>
      </c>
      <c r="DK79" s="6">
        <v>6</v>
      </c>
      <c r="DL79" s="6"/>
      <c r="DM79" s="6"/>
      <c r="DN79" s="15">
        <v>70</v>
      </c>
      <c r="DO79" s="9">
        <v>0</v>
      </c>
      <c r="DP79" s="9">
        <v>8.5399999999999989E-5</v>
      </c>
      <c r="DQ79" s="9">
        <v>4.1153149999999999E-2</v>
      </c>
      <c r="DR79" s="9">
        <v>2.0751752903483693E-3</v>
      </c>
      <c r="DS79" s="6">
        <v>6</v>
      </c>
      <c r="DT79" s="6"/>
      <c r="DU79" s="6"/>
      <c r="DV79" s="15">
        <v>70</v>
      </c>
      <c r="DW79" s="9">
        <v>0</v>
      </c>
      <c r="DX79" s="9">
        <v>6.9200000000000002E-5</v>
      </c>
      <c r="DY79" s="9">
        <v>4.0157909999999998E-2</v>
      </c>
      <c r="DZ79" s="9">
        <v>1.7231972480639555E-3</v>
      </c>
      <c r="EA79" s="6">
        <v>6</v>
      </c>
      <c r="EB79" s="6"/>
      <c r="EC79" s="6"/>
      <c r="ED79" s="15">
        <v>70</v>
      </c>
      <c r="EE79" s="9">
        <v>0</v>
      </c>
      <c r="EF79" s="9">
        <v>4.46E-5</v>
      </c>
      <c r="EG79" s="9">
        <v>3.9482250000000003E-2</v>
      </c>
      <c r="EH79" s="9">
        <v>1.1296215387927486E-3</v>
      </c>
      <c r="EI79" s="6">
        <v>6</v>
      </c>
      <c r="EJ79" s="6"/>
      <c r="EK79" s="6"/>
      <c r="EL79" s="15">
        <v>70</v>
      </c>
      <c r="EM79" s="9">
        <v>0</v>
      </c>
      <c r="EN79" s="9">
        <v>6.41E-5</v>
      </c>
      <c r="EO79" s="9">
        <v>3.8643759999999999E-2</v>
      </c>
      <c r="EP79" s="9">
        <v>1.6587412819042454E-3</v>
      </c>
      <c r="EQ79" s="6">
        <v>6</v>
      </c>
      <c r="ER79" s="6"/>
      <c r="ES79" s="6"/>
      <c r="ET79" s="15">
        <v>70</v>
      </c>
      <c r="EU79" s="9">
        <v>0</v>
      </c>
      <c r="EV79" s="9">
        <v>4.0899999999999998E-5</v>
      </c>
      <c r="EW79" s="9">
        <v>3.7869670000000001E-2</v>
      </c>
      <c r="EX79" s="9">
        <v>1.0800199737679254E-3</v>
      </c>
      <c r="EY79" s="6">
        <v>6</v>
      </c>
      <c r="EZ79" s="6"/>
      <c r="FA79" s="6"/>
      <c r="FB79" s="15">
        <v>70</v>
      </c>
      <c r="FC79" s="9">
        <v>0</v>
      </c>
      <c r="FD79" s="9">
        <v>3.79E-5</v>
      </c>
      <c r="FE79" s="9">
        <v>3.7015029999999997E-2</v>
      </c>
      <c r="FF79" s="9">
        <v>1.0239083961298965E-3</v>
      </c>
      <c r="FG79" s="6">
        <v>6</v>
      </c>
      <c r="FH79" s="6"/>
      <c r="FI79" s="6"/>
      <c r="FJ79" s="15">
        <v>70</v>
      </c>
      <c r="FK79" s="9">
        <v>0</v>
      </c>
      <c r="FL79" s="9">
        <v>4.71E-5</v>
      </c>
      <c r="FM79" s="9">
        <v>3.5631099999999999E-2</v>
      </c>
      <c r="FN79" s="9">
        <v>1.3218789203813524E-3</v>
      </c>
      <c r="FO79" s="6">
        <v>6</v>
      </c>
      <c r="FP79" s="6"/>
      <c r="FQ79" s="6"/>
      <c r="FR79" s="15">
        <v>70</v>
      </c>
      <c r="FS79" s="9">
        <v>0</v>
      </c>
      <c r="FT79" s="9">
        <v>2.58E-5</v>
      </c>
      <c r="FU79" s="9">
        <v>3.5615540000000001E-2</v>
      </c>
      <c r="FV79" s="9">
        <v>7.2440288705435886E-4</v>
      </c>
      <c r="FW79" s="6">
        <v>6</v>
      </c>
      <c r="FX79" s="6"/>
      <c r="FY79" s="6"/>
      <c r="FZ79" s="15">
        <v>70</v>
      </c>
      <c r="GA79" s="9">
        <v>0</v>
      </c>
      <c r="GB79" s="9">
        <v>2.48E-5</v>
      </c>
      <c r="GC79" s="9">
        <v>3.4665290000000001E-2</v>
      </c>
      <c r="GD79" s="9">
        <v>7.1541302553649482E-4</v>
      </c>
      <c r="GE79" s="6">
        <v>6</v>
      </c>
      <c r="GF79" s="6"/>
      <c r="GG79" s="6"/>
      <c r="GH79" s="15">
        <v>70</v>
      </c>
      <c r="GI79" s="9">
        <v>0</v>
      </c>
      <c r="GJ79" s="9">
        <v>1.1299999999999999E-5</v>
      </c>
      <c r="GK79" s="9">
        <v>3.4240260000000002E-2</v>
      </c>
      <c r="GL79" s="9">
        <v>3.3002085848647173E-4</v>
      </c>
      <c r="GM79" s="6">
        <v>6</v>
      </c>
      <c r="GN79" s="6"/>
      <c r="GO79" s="6"/>
      <c r="GP79" s="15">
        <v>70</v>
      </c>
      <c r="GQ79" s="9">
        <v>0</v>
      </c>
      <c r="GR79" s="9">
        <v>6.3999999999999997E-6</v>
      </c>
      <c r="GS79" s="9">
        <v>3.3740619999999999E-2</v>
      </c>
      <c r="GT79" s="9">
        <v>1.8968234727162689E-4</v>
      </c>
      <c r="GU79" s="6">
        <v>6</v>
      </c>
      <c r="GV79" s="6"/>
      <c r="GW79" s="6"/>
      <c r="GX79" s="15">
        <v>70</v>
      </c>
      <c r="GY79" s="9">
        <v>0</v>
      </c>
      <c r="GZ79" s="9">
        <v>1.0700000000000001E-5</v>
      </c>
      <c r="HA79" s="9">
        <v>3.3319349999999998E-2</v>
      </c>
      <c r="HB79" s="9">
        <v>3.2113471601336767E-4</v>
      </c>
      <c r="HC79" s="6">
        <v>6</v>
      </c>
      <c r="HD79" s="6"/>
      <c r="HE79" s="6"/>
      <c r="HF79" s="15">
        <v>70</v>
      </c>
      <c r="HG79" s="9">
        <v>0</v>
      </c>
      <c r="HH79" s="9">
        <v>1.03E-5</v>
      </c>
      <c r="HI79" s="9">
        <v>3.3287879999999999E-2</v>
      </c>
      <c r="HJ79" s="9">
        <v>3.0942192774066716E-4</v>
      </c>
      <c r="HK79" s="6">
        <v>6</v>
      </c>
      <c r="HL79" s="6"/>
      <c r="HM79" s="6"/>
      <c r="HN79" s="15">
        <v>70</v>
      </c>
      <c r="HO79" s="9">
        <v>0</v>
      </c>
      <c r="HP79" s="9">
        <v>8.6000000000000007E-6</v>
      </c>
      <c r="HQ79" s="9">
        <v>3.2720899999999997E-2</v>
      </c>
      <c r="HR79" s="9">
        <v>2.6282895641623554E-4</v>
      </c>
      <c r="HS79" s="6">
        <v>6</v>
      </c>
      <c r="HT79" s="6"/>
      <c r="HU79" s="6"/>
      <c r="HV79" s="15">
        <v>70</v>
      </c>
      <c r="HW79" s="9">
        <v>0</v>
      </c>
      <c r="HX79" s="9">
        <v>1.4099999999999999E-5</v>
      </c>
      <c r="HY79" s="9">
        <v>3.24862E-2</v>
      </c>
      <c r="HZ79" s="9">
        <v>4.3403044985255274E-4</v>
      </c>
      <c r="IA79" s="6">
        <v>6</v>
      </c>
      <c r="IB79" s="6"/>
      <c r="IC79" s="6"/>
      <c r="ID79" s="15">
        <v>70</v>
      </c>
      <c r="IE79" s="9">
        <v>0</v>
      </c>
      <c r="IF79" s="9">
        <v>5.8999999999999994E-6</v>
      </c>
      <c r="IG79" s="9">
        <v>3.2519439999999997E-2</v>
      </c>
      <c r="IH79" s="9">
        <v>1.814299385229266E-4</v>
      </c>
      <c r="II79" s="6">
        <v>6</v>
      </c>
      <c r="IJ79" s="6"/>
      <c r="IK79" s="6"/>
      <c r="IL79" s="15">
        <v>70</v>
      </c>
      <c r="IM79" s="9">
        <v>0</v>
      </c>
      <c r="IN79" s="9">
        <v>5.0000000000000004E-6</v>
      </c>
      <c r="IO79" s="9">
        <v>3.2436409999999999E-2</v>
      </c>
      <c r="IP79" s="9">
        <v>1.5414776172825538E-4</v>
      </c>
      <c r="IQ79" s="6">
        <v>6</v>
      </c>
    </row>
    <row r="80" spans="1:251">
      <c r="A80" s="6"/>
      <c r="B80" s="6"/>
      <c r="C80" s="15">
        <f t="shared" si="12"/>
        <v>71</v>
      </c>
      <c r="D80" s="9">
        <f>D79+1/31</f>
        <v>3.2258064516129031E-2</v>
      </c>
      <c r="E80" s="9" cm="1">
        <f t="array" ref="E80">VLOOKUP($B$15,'qx Malaria'!$B$32:$I$61,(H80),FALSE)/(1-'qx(1) cambodia'!D80*INDEX($A$8:$B$13,H80,2))</f>
        <v>8.0494243263104829E-5</v>
      </c>
      <c r="F80" s="9">
        <f>'Life Table'!D8883</f>
        <v>6.9006750000000006E-2</v>
      </c>
      <c r="G80" s="9">
        <f t="shared" si="13"/>
        <v>1.1654155739293636E-3</v>
      </c>
      <c r="H80" s="6">
        <f t="shared" si="11"/>
        <v>6</v>
      </c>
      <c r="I80" s="6"/>
      <c r="J80" s="6"/>
      <c r="L80" s="6"/>
      <c r="M80" s="6"/>
      <c r="N80" s="15">
        <v>71</v>
      </c>
      <c r="O80" s="9">
        <v>3.2258064516129031E-2</v>
      </c>
      <c r="P80" s="9">
        <v>7.347E-5</v>
      </c>
      <c r="Q80" s="9">
        <v>5.5302360000000002E-2</v>
      </c>
      <c r="R80" s="9">
        <v>1.328514732463497E-3</v>
      </c>
      <c r="S80" s="6">
        <v>6</v>
      </c>
      <c r="T80" s="6"/>
      <c r="U80" s="6"/>
      <c r="V80" s="15">
        <v>71</v>
      </c>
      <c r="W80" s="9">
        <v>3.2258064516129031E-2</v>
      </c>
      <c r="X80" s="9">
        <v>6.2723333333333336E-5</v>
      </c>
      <c r="Y80" s="9">
        <v>5.4772620000000001E-2</v>
      </c>
      <c r="Z80" s="9">
        <v>1.1451585360228037E-3</v>
      </c>
      <c r="AA80" s="6">
        <v>6</v>
      </c>
      <c r="AB80" s="6"/>
      <c r="AC80" s="6"/>
      <c r="AD80" s="15">
        <v>71</v>
      </c>
      <c r="AE80" s="9">
        <v>3.2258064516129031E-2</v>
      </c>
      <c r="AF80" s="9">
        <v>5.600666666666666E-5</v>
      </c>
      <c r="AG80" s="9">
        <v>5.423335E-2</v>
      </c>
      <c r="AH80" s="9">
        <v>1.032697900215765E-3</v>
      </c>
      <c r="AI80" s="6">
        <v>6</v>
      </c>
      <c r="AJ80" s="6"/>
      <c r="AK80" s="6"/>
      <c r="AL80" s="15">
        <v>71</v>
      </c>
      <c r="AM80" s="9">
        <v>3.2258064516129031E-2</v>
      </c>
      <c r="AN80" s="9">
        <v>6.3343333333333327E-5</v>
      </c>
      <c r="AO80" s="9">
        <v>5.3862729999999998E-2</v>
      </c>
      <c r="AP80" s="9">
        <v>1.1760141629162378E-3</v>
      </c>
      <c r="AQ80" s="6">
        <v>6</v>
      </c>
      <c r="AR80" s="6"/>
      <c r="AS80" s="6"/>
      <c r="AT80" s="15">
        <v>71</v>
      </c>
      <c r="AU80" s="9">
        <v>3.2258064516129031E-2</v>
      </c>
      <c r="AV80" s="9">
        <v>5.6213333333333333E-5</v>
      </c>
      <c r="AW80" s="9">
        <v>5.3713400000000001E-2</v>
      </c>
      <c r="AX80" s="9">
        <v>1.0465420795059209E-3</v>
      </c>
      <c r="AY80" s="6">
        <v>6</v>
      </c>
      <c r="AZ80" s="6"/>
      <c r="BA80" s="6"/>
      <c r="BB80" s="15">
        <v>71</v>
      </c>
      <c r="BC80" s="9">
        <v>3.2258064516129031E-2</v>
      </c>
      <c r="BD80" s="9">
        <v>5.0529999999999992E-5</v>
      </c>
      <c r="BE80" s="9">
        <v>5.3056369999999999E-2</v>
      </c>
      <c r="BF80" s="9">
        <v>9.523832859277782E-4</v>
      </c>
      <c r="BG80" s="6">
        <v>6</v>
      </c>
      <c r="BH80" s="6"/>
      <c r="BI80" s="6"/>
      <c r="BJ80" s="15">
        <v>71</v>
      </c>
      <c r="BK80" s="9">
        <v>3.2258064516129031E-2</v>
      </c>
      <c r="BL80" s="9">
        <v>4.8050000000000002E-5</v>
      </c>
      <c r="BM80" s="9">
        <v>5.2852160000000002E-2</v>
      </c>
      <c r="BN80" s="9">
        <v>9.0913975890483947E-4</v>
      </c>
      <c r="BO80" s="6">
        <v>6</v>
      </c>
      <c r="BP80" s="6"/>
      <c r="BQ80" s="6"/>
      <c r="BR80" s="15">
        <v>71</v>
      </c>
      <c r="BS80" s="9">
        <v>3.2258064516129031E-2</v>
      </c>
      <c r="BT80" s="9">
        <v>5.5903333333333331E-5</v>
      </c>
      <c r="BU80" s="9">
        <v>5.2142679999999997E-2</v>
      </c>
      <c r="BV80" s="9">
        <v>1.0721223637399024E-3</v>
      </c>
      <c r="BW80" s="6">
        <v>6</v>
      </c>
      <c r="BX80" s="6"/>
      <c r="BY80" s="6"/>
      <c r="BZ80" s="15">
        <v>71</v>
      </c>
      <c r="CA80" s="9">
        <v>3.2258064516129031E-2</v>
      </c>
      <c r="CB80" s="9">
        <v>4.1643333333333335E-5</v>
      </c>
      <c r="CC80" s="9">
        <v>5.18208E-2</v>
      </c>
      <c r="CD80" s="9">
        <v>8.03602671771438E-4</v>
      </c>
      <c r="CE80" s="6">
        <v>6</v>
      </c>
      <c r="CF80" s="6"/>
      <c r="CG80" s="6"/>
      <c r="CH80" s="15">
        <v>71</v>
      </c>
      <c r="CI80" s="9">
        <v>3.2258064516129031E-2</v>
      </c>
      <c r="CJ80" s="9">
        <v>4.195333333333333E-5</v>
      </c>
      <c r="CK80" s="9">
        <v>5.0977590000000003E-2</v>
      </c>
      <c r="CL80" s="9">
        <v>8.2297600442338148E-4</v>
      </c>
      <c r="CM80" s="6">
        <v>6</v>
      </c>
      <c r="CN80" s="6"/>
      <c r="CO80" s="6"/>
      <c r="CP80" s="15">
        <v>71</v>
      </c>
      <c r="CQ80" s="9">
        <v>3.2258064516129031E-2</v>
      </c>
      <c r="CR80" s="9">
        <v>8.0496666666666665E-5</v>
      </c>
      <c r="CS80" s="9">
        <v>4.9826719999999998E-2</v>
      </c>
      <c r="CT80" s="9">
        <v>1.6155321214534424E-3</v>
      </c>
      <c r="CU80" s="6">
        <v>6</v>
      </c>
      <c r="CV80" s="6"/>
      <c r="CW80" s="6"/>
      <c r="CX80" s="15">
        <v>71</v>
      </c>
      <c r="CY80" s="9">
        <v>3.2258064516129031E-2</v>
      </c>
      <c r="CZ80" s="9">
        <v>5.9726666666666665E-5</v>
      </c>
      <c r="DA80" s="9">
        <v>4.8284210000000001E-2</v>
      </c>
      <c r="DB80" s="9">
        <v>1.2369813375152387E-3</v>
      </c>
      <c r="DC80" s="6">
        <v>6</v>
      </c>
      <c r="DD80" s="6"/>
      <c r="DE80" s="6"/>
      <c r="DF80" s="15">
        <v>71</v>
      </c>
      <c r="DG80" s="9">
        <v>3.2258064516129031E-2</v>
      </c>
      <c r="DH80" s="9">
        <v>5.0943333333333331E-5</v>
      </c>
      <c r="DI80" s="9">
        <v>4.6948040000000003E-2</v>
      </c>
      <c r="DJ80" s="9">
        <v>1.0851003222569744E-3</v>
      </c>
      <c r="DK80" s="6">
        <v>6</v>
      </c>
      <c r="DL80" s="6"/>
      <c r="DM80" s="6"/>
      <c r="DN80" s="15">
        <v>71</v>
      </c>
      <c r="DO80" s="9">
        <v>3.2258064516129031E-2</v>
      </c>
      <c r="DP80" s="9">
        <v>8.824666666666665E-5</v>
      </c>
      <c r="DQ80" s="9">
        <v>4.5403550000000001E-2</v>
      </c>
      <c r="DR80" s="9">
        <v>1.9436071995838793E-3</v>
      </c>
      <c r="DS80" s="6">
        <v>6</v>
      </c>
      <c r="DT80" s="6"/>
      <c r="DU80" s="6"/>
      <c r="DV80" s="15">
        <v>71</v>
      </c>
      <c r="DW80" s="9">
        <v>3.2258064516129031E-2</v>
      </c>
      <c r="DX80" s="9">
        <v>7.1506666666666671E-5</v>
      </c>
      <c r="DY80" s="9">
        <v>4.4333129999999998E-2</v>
      </c>
      <c r="DZ80" s="9">
        <v>1.6129397285205595E-3</v>
      </c>
      <c r="EA80" s="6">
        <v>6</v>
      </c>
      <c r="EB80" s="6"/>
      <c r="EC80" s="6"/>
      <c r="ED80" s="15">
        <v>71</v>
      </c>
      <c r="EE80" s="9">
        <v>3.2258064516129031E-2</v>
      </c>
      <c r="EF80" s="9">
        <v>4.6086666666666667E-5</v>
      </c>
      <c r="EG80" s="9">
        <v>4.3605970000000001E-2</v>
      </c>
      <c r="EH80" s="9">
        <v>1.0568889229311184E-3</v>
      </c>
      <c r="EI80" s="6">
        <v>6</v>
      </c>
      <c r="EJ80" s="6"/>
      <c r="EK80" s="6"/>
      <c r="EL80" s="15">
        <v>71</v>
      </c>
      <c r="EM80" s="9">
        <v>3.2258064516129031E-2</v>
      </c>
      <c r="EN80" s="9">
        <v>6.6236666666666662E-5</v>
      </c>
      <c r="EO80" s="9">
        <v>4.2705050000000001E-2</v>
      </c>
      <c r="EP80" s="9">
        <v>1.551026556968477E-3</v>
      </c>
      <c r="EQ80" s="6">
        <v>6</v>
      </c>
      <c r="ER80" s="6"/>
      <c r="ES80" s="6"/>
      <c r="ET80" s="15">
        <v>71</v>
      </c>
      <c r="EU80" s="9">
        <v>3.2258064516129031E-2</v>
      </c>
      <c r="EV80" s="9">
        <v>4.2263333333333332E-5</v>
      </c>
      <c r="EW80" s="9">
        <v>4.1869179999999999E-2</v>
      </c>
      <c r="EX80" s="9">
        <v>1.0094139253105348E-3</v>
      </c>
      <c r="EY80" s="6">
        <v>6</v>
      </c>
      <c r="EZ80" s="6"/>
      <c r="FA80" s="6"/>
      <c r="FB80" s="15">
        <v>71</v>
      </c>
      <c r="FC80" s="9">
        <v>3.2258064516129031E-2</v>
      </c>
      <c r="FD80" s="9">
        <v>3.9163333333333332E-5</v>
      </c>
      <c r="FE80" s="9">
        <v>4.0944769999999998E-2</v>
      </c>
      <c r="FF80" s="9">
        <v>9.5649171636165821E-4</v>
      </c>
      <c r="FG80" s="6">
        <v>6</v>
      </c>
      <c r="FH80" s="6"/>
      <c r="FI80" s="6"/>
      <c r="FJ80" s="15">
        <v>71</v>
      </c>
      <c r="FK80" s="9">
        <v>3.2258064516129031E-2</v>
      </c>
      <c r="FL80" s="9">
        <v>4.867E-5</v>
      </c>
      <c r="FM80" s="9">
        <v>3.9455619999999997E-2</v>
      </c>
      <c r="FN80" s="9">
        <v>1.2335378331401205E-3</v>
      </c>
      <c r="FO80" s="6">
        <v>6</v>
      </c>
      <c r="FP80" s="6"/>
      <c r="FQ80" s="6"/>
      <c r="FR80" s="15">
        <v>71</v>
      </c>
      <c r="FS80" s="9">
        <v>3.2258064516129031E-2</v>
      </c>
      <c r="FT80" s="9">
        <v>2.6659999999999999E-5</v>
      </c>
      <c r="FU80" s="9">
        <v>3.9437560000000003E-2</v>
      </c>
      <c r="FV80" s="9">
        <v>6.7600531067337833E-4</v>
      </c>
      <c r="FW80" s="6">
        <v>6</v>
      </c>
      <c r="FX80" s="6"/>
      <c r="FY80" s="6"/>
      <c r="FZ80" s="15">
        <v>71</v>
      </c>
      <c r="GA80" s="9">
        <v>3.2258064516129031E-2</v>
      </c>
      <c r="GB80" s="9">
        <v>2.5626666666666666E-5</v>
      </c>
      <c r="GC80" s="9">
        <v>3.840503E-2</v>
      </c>
      <c r="GD80" s="9">
        <v>6.6727370520649684E-4</v>
      </c>
      <c r="GE80" s="6">
        <v>6</v>
      </c>
      <c r="GF80" s="6"/>
      <c r="GG80" s="6"/>
      <c r="GH80" s="15">
        <v>71</v>
      </c>
      <c r="GI80" s="9">
        <v>3.2258064516129031E-2</v>
      </c>
      <c r="GJ80" s="9">
        <v>1.1676666666666664E-5</v>
      </c>
      <c r="GK80" s="9">
        <v>3.7944329999999998E-2</v>
      </c>
      <c r="GL80" s="9">
        <v>3.0773152844355573E-4</v>
      </c>
      <c r="GM80" s="6">
        <v>6</v>
      </c>
      <c r="GN80" s="6"/>
      <c r="GO80" s="6"/>
      <c r="GP80" s="15">
        <v>71</v>
      </c>
      <c r="GQ80" s="9">
        <v>3.2258064516129031E-2</v>
      </c>
      <c r="GR80" s="9">
        <v>6.6133333333333333E-6</v>
      </c>
      <c r="GS80" s="9">
        <v>3.740338E-2</v>
      </c>
      <c r="GT80" s="9">
        <v>1.768111152877984E-4</v>
      </c>
      <c r="GU80" s="6">
        <v>6</v>
      </c>
      <c r="GV80" s="6"/>
      <c r="GW80" s="6"/>
      <c r="GX80" s="15">
        <v>71</v>
      </c>
      <c r="GY80" s="9">
        <v>3.2258064516129031E-2</v>
      </c>
      <c r="GZ80" s="9">
        <v>1.1056666666666667E-5</v>
      </c>
      <c r="HA80" s="9">
        <v>3.6949379999999997E-2</v>
      </c>
      <c r="HB80" s="9">
        <v>2.9923821906258422E-4</v>
      </c>
      <c r="HC80" s="6">
        <v>6</v>
      </c>
      <c r="HD80" s="6"/>
      <c r="HE80" s="6"/>
      <c r="HF80" s="15">
        <v>71</v>
      </c>
      <c r="HG80" s="9">
        <v>3.2258064516129031E-2</v>
      </c>
      <c r="HH80" s="9">
        <v>1.0643333333333332E-5</v>
      </c>
      <c r="HI80" s="9">
        <v>3.6917970000000001E-2</v>
      </c>
      <c r="HJ80" s="9">
        <v>2.8829681949829123E-4</v>
      </c>
      <c r="HK80" s="6">
        <v>6</v>
      </c>
      <c r="HL80" s="6"/>
      <c r="HM80" s="6"/>
      <c r="HN80" s="15">
        <v>71</v>
      </c>
      <c r="HO80" s="9">
        <v>3.2258064516129031E-2</v>
      </c>
      <c r="HP80" s="9">
        <v>8.8866666666666674E-6</v>
      </c>
      <c r="HQ80" s="9">
        <v>3.6303439999999999E-2</v>
      </c>
      <c r="HR80" s="9">
        <v>2.4478855630944801E-4</v>
      </c>
      <c r="HS80" s="6">
        <v>6</v>
      </c>
      <c r="HT80" s="6"/>
      <c r="HU80" s="6"/>
      <c r="HV80" s="15">
        <v>71</v>
      </c>
      <c r="HW80" s="9">
        <v>3.2258064516129031E-2</v>
      </c>
      <c r="HX80" s="9">
        <v>1.4569999999999998E-5</v>
      </c>
      <c r="HY80" s="9">
        <v>3.6049360000000003E-2</v>
      </c>
      <c r="HZ80" s="9">
        <v>4.0416806290042309E-4</v>
      </c>
      <c r="IA80" s="6">
        <v>6</v>
      </c>
      <c r="IB80" s="6"/>
      <c r="IC80" s="6"/>
      <c r="ID80" s="15">
        <v>71</v>
      </c>
      <c r="IE80" s="9">
        <v>3.2258064516129031E-2</v>
      </c>
      <c r="IF80" s="9">
        <v>6.0966666666666662E-6</v>
      </c>
      <c r="IG80" s="9">
        <v>3.6090619999999997E-2</v>
      </c>
      <c r="IH80" s="9">
        <v>1.6892662599497229E-4</v>
      </c>
      <c r="II80" s="6">
        <v>6</v>
      </c>
      <c r="IJ80" s="6"/>
      <c r="IK80" s="6"/>
      <c r="IL80" s="15">
        <v>71</v>
      </c>
      <c r="IM80" s="9">
        <v>3.2258064516129031E-2</v>
      </c>
      <c r="IN80" s="9">
        <v>5.1666666666666666E-6</v>
      </c>
      <c r="IO80" s="9">
        <v>3.598925E-2</v>
      </c>
      <c r="IP80" s="9">
        <v>1.4356138754396567E-4</v>
      </c>
      <c r="IQ80" s="6">
        <v>6</v>
      </c>
    </row>
    <row r="81" spans="1:251">
      <c r="A81" s="6"/>
      <c r="B81" s="6"/>
      <c r="C81" s="15">
        <f t="shared" si="12"/>
        <v>72</v>
      </c>
      <c r="D81" s="9">
        <f t="shared" ref="D81:D109" si="14">D80+1/31</f>
        <v>6.4516129032258063E-2</v>
      </c>
      <c r="E81" s="9" cm="1">
        <f t="array" ref="E81">VLOOKUP($B$15,'qx Malaria'!$B$32:$I$61,(H81),FALSE)/(1-'qx(1) cambodia'!D81*INDEX($A$8:$B$13,H81,2))</f>
        <v>8.3267227127188667E-5</v>
      </c>
      <c r="F81" s="9">
        <f>'Life Table'!D8884</f>
        <v>7.5389609999999996E-2</v>
      </c>
      <c r="G81" s="9">
        <f t="shared" si="13"/>
        <v>1.1034945063573664E-3</v>
      </c>
      <c r="H81" s="6">
        <f t="shared" si="11"/>
        <v>6</v>
      </c>
      <c r="I81" s="6"/>
      <c r="J81" s="6"/>
      <c r="L81" s="6"/>
      <c r="M81" s="6"/>
      <c r="N81" s="15">
        <v>72</v>
      </c>
      <c r="O81" s="9">
        <v>6.4516129032258063E-2</v>
      </c>
      <c r="P81" s="9">
        <v>7.6003448275862066E-5</v>
      </c>
      <c r="Q81" s="9">
        <v>6.0641180000000003E-2</v>
      </c>
      <c r="R81" s="9">
        <v>1.2533306290521073E-3</v>
      </c>
      <c r="S81" s="6">
        <v>6</v>
      </c>
      <c r="T81" s="6"/>
      <c r="U81" s="6"/>
      <c r="V81" s="15">
        <v>72</v>
      </c>
      <c r="W81" s="9">
        <v>6.4516129032258063E-2</v>
      </c>
      <c r="X81" s="9">
        <v>6.4886206896551732E-5</v>
      </c>
      <c r="Y81" s="9">
        <v>6.0082240000000002E-2</v>
      </c>
      <c r="Z81" s="9">
        <v>1.0799565212041317E-3</v>
      </c>
      <c r="AA81" s="6">
        <v>6</v>
      </c>
      <c r="AB81" s="6"/>
      <c r="AC81" s="6"/>
      <c r="AD81" s="15">
        <v>72</v>
      </c>
      <c r="AE81" s="9">
        <v>6.4516129032258063E-2</v>
      </c>
      <c r="AF81" s="9">
        <v>5.793793103448275E-5</v>
      </c>
      <c r="AG81" s="9">
        <v>5.9495569999999998E-2</v>
      </c>
      <c r="AH81" s="9">
        <v>9.7381924460061061E-4</v>
      </c>
      <c r="AI81" s="6">
        <v>6</v>
      </c>
      <c r="AJ81" s="6"/>
      <c r="AK81" s="6"/>
      <c r="AL81" s="15">
        <v>72</v>
      </c>
      <c r="AM81" s="9">
        <v>6.4516129032258063E-2</v>
      </c>
      <c r="AN81" s="9">
        <v>6.5527586206896553E-5</v>
      </c>
      <c r="AO81" s="9">
        <v>5.9096200000000002E-2</v>
      </c>
      <c r="AP81" s="9">
        <v>1.1088290991112212E-3</v>
      </c>
      <c r="AQ81" s="6">
        <v>6</v>
      </c>
      <c r="AR81" s="6"/>
      <c r="AS81" s="6"/>
      <c r="AT81" s="15">
        <v>72</v>
      </c>
      <c r="AU81" s="9">
        <v>6.4516129032258063E-2</v>
      </c>
      <c r="AV81" s="9">
        <v>5.8151724137931035E-5</v>
      </c>
      <c r="AW81" s="9">
        <v>5.8949929999999998E-2</v>
      </c>
      <c r="AX81" s="9">
        <v>9.8645959610013179E-4</v>
      </c>
      <c r="AY81" s="6">
        <v>6</v>
      </c>
      <c r="AZ81" s="6"/>
      <c r="BA81" s="6"/>
      <c r="BB81" s="15">
        <v>72</v>
      </c>
      <c r="BC81" s="9">
        <v>6.4516129032258063E-2</v>
      </c>
      <c r="BD81" s="9">
        <v>5.2272413793103444E-5</v>
      </c>
      <c r="BE81" s="9">
        <v>5.8248510000000003E-2</v>
      </c>
      <c r="BF81" s="9">
        <v>8.9740344934322687E-4</v>
      </c>
      <c r="BG81" s="6">
        <v>6</v>
      </c>
      <c r="BH81" s="6"/>
      <c r="BI81" s="6"/>
      <c r="BJ81" s="15">
        <v>72</v>
      </c>
      <c r="BK81" s="9">
        <v>6.4516129032258063E-2</v>
      </c>
      <c r="BL81" s="9">
        <v>4.9706896551724139E-5</v>
      </c>
      <c r="BM81" s="9">
        <v>5.8024970000000002E-2</v>
      </c>
      <c r="BN81" s="9">
        <v>8.5664665663289679E-4</v>
      </c>
      <c r="BO81" s="6">
        <v>6</v>
      </c>
      <c r="BP81" s="6"/>
      <c r="BQ81" s="6"/>
      <c r="BR81" s="15">
        <v>72</v>
      </c>
      <c r="BS81" s="9">
        <v>6.4516129032258063E-2</v>
      </c>
      <c r="BT81" s="9">
        <v>5.7831034482758617E-5</v>
      </c>
      <c r="BU81" s="9">
        <v>5.7271919999999997E-2</v>
      </c>
      <c r="BV81" s="9">
        <v>1.0097624539697398E-3</v>
      </c>
      <c r="BW81" s="6">
        <v>6</v>
      </c>
      <c r="BX81" s="6"/>
      <c r="BY81" s="6"/>
      <c r="BZ81" s="15">
        <v>72</v>
      </c>
      <c r="CA81" s="9">
        <v>6.4516129032258063E-2</v>
      </c>
      <c r="CB81" s="9">
        <v>4.3079310344827587E-5</v>
      </c>
      <c r="CC81" s="9">
        <v>5.69087E-2</v>
      </c>
      <c r="CD81" s="9">
        <v>7.5698988634123761E-4</v>
      </c>
      <c r="CE81" s="6">
        <v>6</v>
      </c>
      <c r="CF81" s="6"/>
      <c r="CG81" s="6"/>
      <c r="CH81" s="15">
        <v>72</v>
      </c>
      <c r="CI81" s="9">
        <v>6.4516129032258063E-2</v>
      </c>
      <c r="CJ81" s="9">
        <v>4.3399999999999998E-5</v>
      </c>
      <c r="CK81" s="9">
        <v>5.5996070000000002E-2</v>
      </c>
      <c r="CL81" s="9">
        <v>7.7505439221002472E-4</v>
      </c>
      <c r="CM81" s="6">
        <v>6</v>
      </c>
      <c r="CN81" s="6"/>
      <c r="CO81" s="6"/>
      <c r="CP81" s="15">
        <v>72</v>
      </c>
      <c r="CQ81" s="9">
        <v>6.4516129032258063E-2</v>
      </c>
      <c r="CR81" s="9">
        <v>8.3272413793103445E-5</v>
      </c>
      <c r="CS81" s="9">
        <v>5.4784550000000001E-2</v>
      </c>
      <c r="CT81" s="9">
        <v>1.5199981343846658E-3</v>
      </c>
      <c r="CU81" s="6">
        <v>6</v>
      </c>
      <c r="CV81" s="6"/>
      <c r="CW81" s="6"/>
      <c r="CX81" s="15">
        <v>72</v>
      </c>
      <c r="CY81" s="9">
        <v>6.4516129032258063E-2</v>
      </c>
      <c r="CZ81" s="9">
        <v>6.1786206896551724E-5</v>
      </c>
      <c r="DA81" s="9">
        <v>5.3148969999999997E-2</v>
      </c>
      <c r="DB81" s="9">
        <v>1.1625099582654513E-3</v>
      </c>
      <c r="DC81" s="6">
        <v>6</v>
      </c>
      <c r="DD81" s="6"/>
      <c r="DE81" s="6"/>
      <c r="DF81" s="15">
        <v>72</v>
      </c>
      <c r="DG81" s="9">
        <v>6.4516129032258063E-2</v>
      </c>
      <c r="DH81" s="9">
        <v>5.2699999999999993E-5</v>
      </c>
      <c r="DI81" s="9">
        <v>5.1717409999999998E-2</v>
      </c>
      <c r="DJ81" s="9">
        <v>1.0189992112907432E-3</v>
      </c>
      <c r="DK81" s="6">
        <v>6</v>
      </c>
      <c r="DL81" s="6"/>
      <c r="DM81" s="6"/>
      <c r="DN81" s="15">
        <v>72</v>
      </c>
      <c r="DO81" s="9">
        <v>6.4516129032258063E-2</v>
      </c>
      <c r="DP81" s="9">
        <v>9.1289655172413771E-5</v>
      </c>
      <c r="DQ81" s="9">
        <v>5.0062519999999999E-2</v>
      </c>
      <c r="DR81" s="9">
        <v>1.8235129828145641E-3</v>
      </c>
      <c r="DS81" s="6">
        <v>6</v>
      </c>
      <c r="DT81" s="6"/>
      <c r="DU81" s="6"/>
      <c r="DV81" s="15">
        <v>72</v>
      </c>
      <c r="DW81" s="9">
        <v>6.4516129032258063E-2</v>
      </c>
      <c r="DX81" s="9">
        <v>7.3972413793103449E-5</v>
      </c>
      <c r="DY81" s="9">
        <v>4.8918030000000001E-2</v>
      </c>
      <c r="DZ81" s="9">
        <v>1.5121707434478341E-3</v>
      </c>
      <c r="EA81" s="6">
        <v>6</v>
      </c>
      <c r="EB81" s="6"/>
      <c r="EC81" s="6"/>
      <c r="ED81" s="15">
        <v>72</v>
      </c>
      <c r="EE81" s="9">
        <v>6.4516129032258063E-2</v>
      </c>
      <c r="EF81" s="9">
        <v>4.7675862068965515E-5</v>
      </c>
      <c r="EG81" s="9">
        <v>4.8136529999999997E-2</v>
      </c>
      <c r="EH81" s="9">
        <v>9.9042997218464889E-4</v>
      </c>
      <c r="EI81" s="6">
        <v>6</v>
      </c>
      <c r="EJ81" s="6"/>
      <c r="EK81" s="6"/>
      <c r="EL81" s="15">
        <v>72</v>
      </c>
      <c r="EM81" s="9">
        <v>6.4516129032258063E-2</v>
      </c>
      <c r="EN81" s="9">
        <v>6.8520689655172408E-5</v>
      </c>
      <c r="EO81" s="9">
        <v>4.717114E-2</v>
      </c>
      <c r="EP81" s="9">
        <v>1.4525977039175312E-3</v>
      </c>
      <c r="EQ81" s="6">
        <v>6</v>
      </c>
      <c r="ER81" s="6"/>
      <c r="ES81" s="6"/>
      <c r="ET81" s="15">
        <v>72</v>
      </c>
      <c r="EU81" s="9">
        <v>6.4516129032258063E-2</v>
      </c>
      <c r="EV81" s="9">
        <v>4.3720689655172408E-5</v>
      </c>
      <c r="EW81" s="9">
        <v>4.6274250000000003E-2</v>
      </c>
      <c r="EX81" s="9">
        <v>9.4481681832060823E-4</v>
      </c>
      <c r="EY81" s="6">
        <v>6</v>
      </c>
      <c r="EZ81" s="6"/>
      <c r="FA81" s="6"/>
      <c r="FB81" s="15">
        <v>72</v>
      </c>
      <c r="FC81" s="9">
        <v>6.4516129032258063E-2</v>
      </c>
      <c r="FD81" s="9">
        <v>4.0513793103448275E-5</v>
      </c>
      <c r="FE81" s="9">
        <v>4.5282849999999999E-2</v>
      </c>
      <c r="FF81" s="9">
        <v>8.9468293412292457E-4</v>
      </c>
      <c r="FG81" s="6">
        <v>6</v>
      </c>
      <c r="FH81" s="6"/>
      <c r="FI81" s="6"/>
      <c r="FJ81" s="15">
        <v>72</v>
      </c>
      <c r="FK81" s="9">
        <v>6.4516129032258063E-2</v>
      </c>
      <c r="FL81" s="9">
        <v>5.034827586206896E-5</v>
      </c>
      <c r="FM81" s="9">
        <v>4.3692090000000003E-2</v>
      </c>
      <c r="FN81" s="9">
        <v>1.1523430410875048E-3</v>
      </c>
      <c r="FO81" s="6">
        <v>6</v>
      </c>
      <c r="FP81" s="6"/>
      <c r="FQ81" s="6"/>
      <c r="FR81" s="15">
        <v>72</v>
      </c>
      <c r="FS81" s="9">
        <v>6.4516129032258063E-2</v>
      </c>
      <c r="FT81" s="9">
        <v>2.7579310344827587E-5</v>
      </c>
      <c r="FU81" s="9">
        <v>4.3677290000000001E-2</v>
      </c>
      <c r="FV81" s="9">
        <v>6.3143364308608854E-4</v>
      </c>
      <c r="FW81" s="6">
        <v>6</v>
      </c>
      <c r="FX81" s="6"/>
      <c r="FY81" s="6"/>
      <c r="FZ81" s="15">
        <v>72</v>
      </c>
      <c r="GA81" s="9">
        <v>6.4516129032258063E-2</v>
      </c>
      <c r="GB81" s="9">
        <v>2.6510344827586205E-5</v>
      </c>
      <c r="GC81" s="9">
        <v>4.2566140000000002E-2</v>
      </c>
      <c r="GD81" s="9">
        <v>6.2280359054370921E-4</v>
      </c>
      <c r="GE81" s="6">
        <v>6</v>
      </c>
      <c r="GF81" s="6"/>
      <c r="GG81" s="6"/>
      <c r="GH81" s="15">
        <v>72</v>
      </c>
      <c r="GI81" s="9">
        <v>6.4516129032258063E-2</v>
      </c>
      <c r="GJ81" s="9">
        <v>1.2079310344827584E-5</v>
      </c>
      <c r="GK81" s="9">
        <v>4.20617E-2</v>
      </c>
      <c r="GL81" s="9">
        <v>2.8718074506802111E-4</v>
      </c>
      <c r="GM81" s="6">
        <v>6</v>
      </c>
      <c r="GN81" s="6"/>
      <c r="GO81" s="6"/>
      <c r="GP81" s="15">
        <v>72</v>
      </c>
      <c r="GQ81" s="9">
        <v>6.4516129032258063E-2</v>
      </c>
      <c r="GR81" s="9">
        <v>6.8413793103448271E-6</v>
      </c>
      <c r="GS81" s="9">
        <v>4.1476369999999999E-2</v>
      </c>
      <c r="GT81" s="9">
        <v>1.649464336041179E-4</v>
      </c>
      <c r="GU81" s="6">
        <v>6</v>
      </c>
      <c r="GV81" s="6"/>
      <c r="GW81" s="6"/>
      <c r="GX81" s="15">
        <v>72</v>
      </c>
      <c r="GY81" s="9">
        <v>6.4516129032258063E-2</v>
      </c>
      <c r="GZ81" s="9">
        <v>1.143793103448276E-5</v>
      </c>
      <c r="HA81" s="9">
        <v>4.0986889999999998E-2</v>
      </c>
      <c r="HB81" s="9">
        <v>2.7906315981726741E-4</v>
      </c>
      <c r="HC81" s="6">
        <v>6</v>
      </c>
      <c r="HD81" s="6"/>
      <c r="HE81" s="6"/>
      <c r="HF81" s="15">
        <v>72</v>
      </c>
      <c r="HG81" s="9">
        <v>6.4516129032258063E-2</v>
      </c>
      <c r="HH81" s="9">
        <v>1.1010344827586206E-5</v>
      </c>
      <c r="HI81" s="9">
        <v>4.095596E-2</v>
      </c>
      <c r="HJ81" s="9">
        <v>2.6883376259734129E-4</v>
      </c>
      <c r="HK81" s="6">
        <v>6</v>
      </c>
      <c r="HL81" s="6"/>
      <c r="HM81" s="6"/>
      <c r="HN81" s="15">
        <v>72</v>
      </c>
      <c r="HO81" s="9">
        <v>6.4516129032258063E-2</v>
      </c>
      <c r="HP81" s="9">
        <v>9.1931034482758616E-6</v>
      </c>
      <c r="HQ81" s="9">
        <v>4.0293549999999997E-2</v>
      </c>
      <c r="HR81" s="9">
        <v>2.2815322671434663E-4</v>
      </c>
      <c r="HS81" s="6">
        <v>6</v>
      </c>
      <c r="HT81" s="6"/>
      <c r="HU81" s="6"/>
      <c r="HV81" s="15">
        <v>72</v>
      </c>
      <c r="HW81" s="9">
        <v>6.4516129032258063E-2</v>
      </c>
      <c r="HX81" s="9">
        <v>1.5072413793103446E-5</v>
      </c>
      <c r="HY81" s="9">
        <v>4.0021349999999997E-2</v>
      </c>
      <c r="HZ81" s="9">
        <v>3.7660932959791328E-4</v>
      </c>
      <c r="IA81" s="6">
        <v>6</v>
      </c>
      <c r="IB81" s="6"/>
      <c r="IC81" s="6"/>
      <c r="ID81" s="15">
        <v>72</v>
      </c>
      <c r="IE81" s="9">
        <v>6.4516129032258063E-2</v>
      </c>
      <c r="IF81" s="9">
        <v>6.3068965517241365E-6</v>
      </c>
      <c r="IG81" s="9">
        <v>4.0065419999999997E-2</v>
      </c>
      <c r="IH81" s="9">
        <v>1.574149616233684E-4</v>
      </c>
      <c r="II81" s="6">
        <v>6</v>
      </c>
      <c r="IJ81" s="6"/>
      <c r="IK81" s="6"/>
      <c r="IL81" s="15">
        <v>72</v>
      </c>
      <c r="IM81" s="9">
        <v>6.4516129032258063E-2</v>
      </c>
      <c r="IN81" s="9">
        <v>5.3448275862068971E-6</v>
      </c>
      <c r="IO81" s="9">
        <v>3.996127E-2</v>
      </c>
      <c r="IP81" s="9">
        <v>1.337501932798156E-4</v>
      </c>
      <c r="IQ81" s="6">
        <v>6</v>
      </c>
    </row>
    <row r="82" spans="1:251">
      <c r="A82" s="6"/>
      <c r="B82" s="6"/>
      <c r="C82" s="15">
        <f t="shared" si="12"/>
        <v>73</v>
      </c>
      <c r="D82" s="9">
        <f t="shared" si="14"/>
        <v>9.6774193548387094E-2</v>
      </c>
      <c r="E82" s="9" cm="1">
        <f t="array" ref="E82">VLOOKUP($B$15,'qx Malaria'!$B$32:$I$61,(H82),FALSE)/(1-'qx(1) cambodia'!D82*INDEX($A$8:$B$13,H82,2))</f>
        <v>8.6238083222626636E-5</v>
      </c>
      <c r="F82" s="9">
        <f>'Life Table'!D8885</f>
        <v>8.2136470000000003E-2</v>
      </c>
      <c r="G82" s="9">
        <f t="shared" si="13"/>
        <v>1.0489882667282303E-3</v>
      </c>
      <c r="H82" s="6">
        <f t="shared" si="11"/>
        <v>6</v>
      </c>
      <c r="I82" s="6"/>
      <c r="J82" s="6"/>
      <c r="L82" s="6"/>
      <c r="M82" s="6"/>
      <c r="N82" s="15">
        <v>73</v>
      </c>
      <c r="O82" s="9">
        <v>9.6774193548387094E-2</v>
      </c>
      <c r="P82" s="9">
        <v>7.8717857142857151E-5</v>
      </c>
      <c r="Q82" s="9">
        <v>6.6367490000000001E-2</v>
      </c>
      <c r="R82" s="9">
        <v>1.1860906166988861E-3</v>
      </c>
      <c r="S82" s="6">
        <v>6</v>
      </c>
      <c r="T82" s="6"/>
      <c r="U82" s="6"/>
      <c r="V82" s="15">
        <v>73</v>
      </c>
      <c r="W82" s="9">
        <v>9.6774193548387094E-2</v>
      </c>
      <c r="X82" s="9">
        <v>6.720357142857144E-5</v>
      </c>
      <c r="Y82" s="9">
        <v>6.5778929999999999E-2</v>
      </c>
      <c r="Z82" s="9">
        <v>1.0216580207153179E-3</v>
      </c>
      <c r="AA82" s="6">
        <v>6</v>
      </c>
      <c r="AB82" s="6"/>
      <c r="AC82" s="6"/>
      <c r="AD82" s="15">
        <v>73</v>
      </c>
      <c r="AE82" s="9">
        <v>9.6774193548387094E-2</v>
      </c>
      <c r="AF82" s="9">
        <v>6.0007142857142853E-5</v>
      </c>
      <c r="AG82" s="9">
        <v>6.5153440000000007E-2</v>
      </c>
      <c r="AH82" s="9">
        <v>9.2101265654035834E-4</v>
      </c>
      <c r="AI82" s="6">
        <v>6</v>
      </c>
      <c r="AJ82" s="6"/>
      <c r="AK82" s="6"/>
      <c r="AL82" s="15">
        <v>73</v>
      </c>
      <c r="AM82" s="9">
        <v>9.6774193548387094E-2</v>
      </c>
      <c r="AN82" s="9">
        <v>6.7867857142857145E-5</v>
      </c>
      <c r="AO82" s="9">
        <v>6.4721130000000002E-2</v>
      </c>
      <c r="AP82" s="9">
        <v>1.0486197806320308E-3</v>
      </c>
      <c r="AQ82" s="6">
        <v>6</v>
      </c>
      <c r="AR82" s="6"/>
      <c r="AS82" s="6"/>
      <c r="AT82" s="15">
        <v>73</v>
      </c>
      <c r="AU82" s="9">
        <v>9.6774193548387094E-2</v>
      </c>
      <c r="AV82" s="9">
        <v>6.0228571428571433E-5</v>
      </c>
      <c r="AW82" s="9">
        <v>6.4571229999999993E-2</v>
      </c>
      <c r="AX82" s="9">
        <v>9.3274623123287945E-4</v>
      </c>
      <c r="AY82" s="6">
        <v>6</v>
      </c>
      <c r="AZ82" s="6"/>
      <c r="BA82" s="6"/>
      <c r="BB82" s="15">
        <v>73</v>
      </c>
      <c r="BC82" s="9">
        <v>9.6774193548387094E-2</v>
      </c>
      <c r="BD82" s="9">
        <v>5.4139285714285711E-5</v>
      </c>
      <c r="BE82" s="9">
        <v>6.3836920000000005E-2</v>
      </c>
      <c r="BF82" s="9">
        <v>8.4808737192028859E-4</v>
      </c>
      <c r="BG82" s="6">
        <v>6</v>
      </c>
      <c r="BH82" s="6"/>
      <c r="BI82" s="6"/>
      <c r="BJ82" s="15">
        <v>73</v>
      </c>
      <c r="BK82" s="9">
        <v>9.6774193548387094E-2</v>
      </c>
      <c r="BL82" s="9">
        <v>5.1482142857142863E-5</v>
      </c>
      <c r="BM82" s="9">
        <v>6.3601229999999995E-2</v>
      </c>
      <c r="BN82" s="9">
        <v>8.0945200049028717E-4</v>
      </c>
      <c r="BO82" s="6">
        <v>6</v>
      </c>
      <c r="BP82" s="6"/>
      <c r="BQ82" s="6"/>
      <c r="BR82" s="15">
        <v>73</v>
      </c>
      <c r="BS82" s="9">
        <v>9.6774193548387094E-2</v>
      </c>
      <c r="BT82" s="9">
        <v>5.9896428571428573E-5</v>
      </c>
      <c r="BU82" s="9">
        <v>6.2797889999999995E-2</v>
      </c>
      <c r="BV82" s="9">
        <v>9.5379683252779001E-4</v>
      </c>
      <c r="BW82" s="6">
        <v>6</v>
      </c>
      <c r="BX82" s="6"/>
      <c r="BY82" s="6"/>
      <c r="BZ82" s="15">
        <v>73</v>
      </c>
      <c r="CA82" s="9">
        <v>9.6774193548387094E-2</v>
      </c>
      <c r="CB82" s="9">
        <v>4.4617857142857149E-5</v>
      </c>
      <c r="CC82" s="9">
        <v>6.2412389999999998E-2</v>
      </c>
      <c r="CD82" s="9">
        <v>7.148878154298714E-4</v>
      </c>
      <c r="CE82" s="6">
        <v>6</v>
      </c>
      <c r="CF82" s="6"/>
      <c r="CG82" s="6"/>
      <c r="CH82" s="15">
        <v>73</v>
      </c>
      <c r="CI82" s="9">
        <v>9.6774193548387094E-2</v>
      </c>
      <c r="CJ82" s="9">
        <v>4.4950000000000002E-5</v>
      </c>
      <c r="CK82" s="9">
        <v>6.1419090000000003E-2</v>
      </c>
      <c r="CL82" s="9">
        <v>7.3185714734620786E-4</v>
      </c>
      <c r="CM82" s="6">
        <v>6</v>
      </c>
      <c r="CN82" s="6"/>
      <c r="CO82" s="6"/>
      <c r="CP82" s="15">
        <v>73</v>
      </c>
      <c r="CQ82" s="9">
        <v>9.6774193548387094E-2</v>
      </c>
      <c r="CR82" s="9">
        <v>8.6246428571428563E-5</v>
      </c>
      <c r="CS82" s="9">
        <v>6.0117810000000001E-2</v>
      </c>
      <c r="CT82" s="9">
        <v>1.4346235927660798E-3</v>
      </c>
      <c r="CU82" s="6">
        <v>6</v>
      </c>
      <c r="CV82" s="6"/>
      <c r="CW82" s="6"/>
      <c r="CX82" s="15">
        <v>73</v>
      </c>
      <c r="CY82" s="9">
        <v>9.6774193548387094E-2</v>
      </c>
      <c r="CZ82" s="9">
        <v>6.3992857142857146E-5</v>
      </c>
      <c r="DA82" s="9">
        <v>5.8400050000000002E-2</v>
      </c>
      <c r="DB82" s="9">
        <v>1.0957671636044343E-3</v>
      </c>
      <c r="DC82" s="6">
        <v>6</v>
      </c>
      <c r="DD82" s="6"/>
      <c r="DE82" s="6"/>
      <c r="DF82" s="15">
        <v>73</v>
      </c>
      <c r="DG82" s="9">
        <v>9.6774193548387094E-2</v>
      </c>
      <c r="DH82" s="9">
        <v>5.4582142857142857E-5</v>
      </c>
      <c r="DI82" s="9">
        <v>5.6891150000000001E-2</v>
      </c>
      <c r="DJ82" s="9">
        <v>9.5941359696794415E-4</v>
      </c>
      <c r="DK82" s="6">
        <v>6</v>
      </c>
      <c r="DL82" s="6"/>
      <c r="DM82" s="6"/>
      <c r="DN82" s="15">
        <v>73</v>
      </c>
      <c r="DO82" s="9">
        <v>9.6774193548387094E-2</v>
      </c>
      <c r="DP82" s="9">
        <v>9.4549999999999994E-5</v>
      </c>
      <c r="DQ82" s="9">
        <v>5.5125130000000001E-2</v>
      </c>
      <c r="DR82" s="9">
        <v>1.7151886988747236E-3</v>
      </c>
      <c r="DS82" s="6">
        <v>6</v>
      </c>
      <c r="DT82" s="6"/>
      <c r="DU82" s="6"/>
      <c r="DV82" s="15">
        <v>73</v>
      </c>
      <c r="DW82" s="9">
        <v>9.6774193548387094E-2</v>
      </c>
      <c r="DX82" s="9">
        <v>7.6614285714285722E-5</v>
      </c>
      <c r="DY82" s="9">
        <v>5.3906889999999999E-2</v>
      </c>
      <c r="DZ82" s="9">
        <v>1.4212336440533988E-3</v>
      </c>
      <c r="EA82" s="6">
        <v>6</v>
      </c>
      <c r="EB82" s="6"/>
      <c r="EC82" s="6"/>
      <c r="ED82" s="15">
        <v>73</v>
      </c>
      <c r="EE82" s="9">
        <v>9.6774193548387094E-2</v>
      </c>
      <c r="EF82" s="9">
        <v>4.9378571428571427E-5</v>
      </c>
      <c r="EG82" s="9">
        <v>5.3071449999999999E-2</v>
      </c>
      <c r="EH82" s="9">
        <v>9.3041685178323617E-4</v>
      </c>
      <c r="EI82" s="6">
        <v>6</v>
      </c>
      <c r="EJ82" s="6"/>
      <c r="EK82" s="6"/>
      <c r="EL82" s="15">
        <v>73</v>
      </c>
      <c r="EM82" s="9">
        <v>9.6774193548387094E-2</v>
      </c>
      <c r="EN82" s="9">
        <v>7.0967857142857139E-5</v>
      </c>
      <c r="EO82" s="9">
        <v>5.2039080000000001E-2</v>
      </c>
      <c r="EP82" s="9">
        <v>1.3637415792680642E-3</v>
      </c>
      <c r="EQ82" s="6">
        <v>6</v>
      </c>
      <c r="ER82" s="6"/>
      <c r="ES82" s="6"/>
      <c r="ET82" s="15">
        <v>73</v>
      </c>
      <c r="EU82" s="9">
        <v>9.6774193548387094E-2</v>
      </c>
      <c r="EV82" s="9">
        <v>4.5282142857142854E-5</v>
      </c>
      <c r="EW82" s="9">
        <v>5.1079949999999999E-2</v>
      </c>
      <c r="EX82" s="9">
        <v>8.8649544208917305E-4</v>
      </c>
      <c r="EY82" s="6">
        <v>6</v>
      </c>
      <c r="EZ82" s="6"/>
      <c r="FA82" s="6"/>
      <c r="FB82" s="15">
        <v>73</v>
      </c>
      <c r="FC82" s="9">
        <v>9.6774193548387094E-2</v>
      </c>
      <c r="FD82" s="9">
        <v>4.1960714285714287E-5</v>
      </c>
      <c r="FE82" s="9">
        <v>5.00238E-2</v>
      </c>
      <c r="FF82" s="9">
        <v>8.3881500976963543E-4</v>
      </c>
      <c r="FG82" s="6">
        <v>6</v>
      </c>
      <c r="FH82" s="6"/>
      <c r="FI82" s="6"/>
      <c r="FJ82" s="15">
        <v>73</v>
      </c>
      <c r="FK82" s="9">
        <v>9.6774193548387094E-2</v>
      </c>
      <c r="FL82" s="9">
        <v>5.2146428571428575E-5</v>
      </c>
      <c r="FM82" s="9">
        <v>4.8346760000000003E-2</v>
      </c>
      <c r="FN82" s="9">
        <v>1.0785920001966745E-3</v>
      </c>
      <c r="FO82" s="6">
        <v>6</v>
      </c>
      <c r="FP82" s="6"/>
      <c r="FQ82" s="6"/>
      <c r="FR82" s="15">
        <v>73</v>
      </c>
      <c r="FS82" s="9">
        <v>9.6774193548387094E-2</v>
      </c>
      <c r="FT82" s="9">
        <v>2.8564285714285716E-5</v>
      </c>
      <c r="FU82" s="9">
        <v>4.8329560000000001E-2</v>
      </c>
      <c r="FV82" s="9">
        <v>5.9103136288196536E-4</v>
      </c>
      <c r="FW82" s="6">
        <v>6</v>
      </c>
      <c r="FX82" s="6"/>
      <c r="FY82" s="6"/>
      <c r="FZ82" s="15">
        <v>73</v>
      </c>
      <c r="GA82" s="9">
        <v>9.6774193548387094E-2</v>
      </c>
      <c r="GB82" s="9">
        <v>2.7457142857142858E-5</v>
      </c>
      <c r="GC82" s="9">
        <v>4.7146140000000003E-2</v>
      </c>
      <c r="GD82" s="9">
        <v>5.823836873420148E-4</v>
      </c>
      <c r="GE82" s="6">
        <v>6</v>
      </c>
      <c r="GF82" s="6"/>
      <c r="GG82" s="6"/>
      <c r="GH82" s="15">
        <v>73</v>
      </c>
      <c r="GI82" s="9">
        <v>9.6774193548387094E-2</v>
      </c>
      <c r="GJ82" s="9">
        <v>1.2510714285714285E-5</v>
      </c>
      <c r="GK82" s="9">
        <v>4.6601209999999997E-2</v>
      </c>
      <c r="GL82" s="9">
        <v>2.6846329281394809E-4</v>
      </c>
      <c r="GM82" s="6">
        <v>6</v>
      </c>
      <c r="GN82" s="6"/>
      <c r="GO82" s="6"/>
      <c r="GP82" s="15">
        <v>73</v>
      </c>
      <c r="GQ82" s="9">
        <v>9.6774193548387094E-2</v>
      </c>
      <c r="GR82" s="9">
        <v>7.0857142857142858E-6</v>
      </c>
      <c r="GS82" s="9">
        <v>4.5964860000000003E-2</v>
      </c>
      <c r="GT82" s="9">
        <v>1.54155028117442E-4</v>
      </c>
      <c r="GU82" s="6">
        <v>6</v>
      </c>
      <c r="GV82" s="6"/>
      <c r="GW82" s="6"/>
      <c r="GX82" s="15">
        <v>73</v>
      </c>
      <c r="GY82" s="9">
        <v>9.6774193548387094E-2</v>
      </c>
      <c r="GZ82" s="9">
        <v>1.1846428571428573E-5</v>
      </c>
      <c r="HA82" s="9">
        <v>4.5437980000000003E-2</v>
      </c>
      <c r="HB82" s="9">
        <v>2.607164440723063E-4</v>
      </c>
      <c r="HC82" s="6">
        <v>6</v>
      </c>
      <c r="HD82" s="6"/>
      <c r="HE82" s="6"/>
      <c r="HF82" s="15">
        <v>73</v>
      </c>
      <c r="HG82" s="9">
        <v>9.6774193548387094E-2</v>
      </c>
      <c r="HH82" s="9">
        <v>1.1403571428571428E-5</v>
      </c>
      <c r="HI82" s="9">
        <v>4.5405059999999997E-2</v>
      </c>
      <c r="HJ82" s="9">
        <v>2.5115199558312285E-4</v>
      </c>
      <c r="HK82" s="6">
        <v>6</v>
      </c>
      <c r="HL82" s="6"/>
      <c r="HM82" s="6"/>
      <c r="HN82" s="15">
        <v>73</v>
      </c>
      <c r="HO82" s="9">
        <v>9.6774193548387094E-2</v>
      </c>
      <c r="HP82" s="9">
        <v>9.521428571428572E-6</v>
      </c>
      <c r="HQ82" s="9">
        <v>4.469352E-2</v>
      </c>
      <c r="HR82" s="9">
        <v>2.1303823398623721E-4</v>
      </c>
      <c r="HS82" s="6">
        <v>6</v>
      </c>
      <c r="HT82" s="6"/>
      <c r="HU82" s="6"/>
      <c r="HV82" s="15">
        <v>73</v>
      </c>
      <c r="HW82" s="9">
        <v>9.6774193548387094E-2</v>
      </c>
      <c r="HX82" s="9">
        <v>1.5610714285714284E-5</v>
      </c>
      <c r="HY82" s="9">
        <v>4.440711E-2</v>
      </c>
      <c r="HZ82" s="9">
        <v>3.5153637076842611E-4</v>
      </c>
      <c r="IA82" s="6">
        <v>6</v>
      </c>
      <c r="IB82" s="6"/>
      <c r="IC82" s="6"/>
      <c r="ID82" s="15">
        <v>73</v>
      </c>
      <c r="IE82" s="9">
        <v>9.6774193548387094E-2</v>
      </c>
      <c r="IF82" s="9">
        <v>6.5321428571428568E-6</v>
      </c>
      <c r="IG82" s="9">
        <v>4.4454670000000002E-2</v>
      </c>
      <c r="IH82" s="9">
        <v>1.4693940720160236E-4</v>
      </c>
      <c r="II82" s="6">
        <v>6</v>
      </c>
      <c r="IJ82" s="6"/>
      <c r="IK82" s="6"/>
      <c r="IL82" s="15">
        <v>73</v>
      </c>
      <c r="IM82" s="9">
        <v>9.6774193548387094E-2</v>
      </c>
      <c r="IN82" s="9">
        <v>5.5357142857142862E-6</v>
      </c>
      <c r="IO82" s="9">
        <v>4.4342560000000003E-2</v>
      </c>
      <c r="IP82" s="9">
        <v>1.2483975408082631E-4</v>
      </c>
      <c r="IQ82" s="6">
        <v>6</v>
      </c>
    </row>
    <row r="83" spans="1:251">
      <c r="A83" s="6"/>
      <c r="B83" s="6"/>
      <c r="C83" s="15">
        <f t="shared" si="12"/>
        <v>74</v>
      </c>
      <c r="D83" s="9">
        <f t="shared" si="14"/>
        <v>0.12903225806451613</v>
      </c>
      <c r="E83" s="9" cm="1">
        <f t="array" ref="E83">VLOOKUP($B$15,'qx Malaria'!$B$32:$I$61,(H83),FALSE)/(1-'qx(1) cambodia'!D83*INDEX($A$8:$B$13,H83,2))</f>
        <v>8.9428774556603871E-5</v>
      </c>
      <c r="F83" s="9">
        <f>'Life Table'!D8886</f>
        <v>8.927918E-2</v>
      </c>
      <c r="G83" s="9">
        <f t="shared" si="13"/>
        <v>1.0007708719287072E-3</v>
      </c>
      <c r="H83" s="6">
        <f t="shared" si="11"/>
        <v>6</v>
      </c>
      <c r="I83" s="6"/>
      <c r="J83" s="6"/>
      <c r="L83" s="6"/>
      <c r="M83" s="6"/>
      <c r="N83" s="15">
        <v>74</v>
      </c>
      <c r="O83" s="9">
        <v>0.12903225806451613</v>
      </c>
      <c r="P83" s="9">
        <v>8.1633333333333343E-5</v>
      </c>
      <c r="Q83" s="9">
        <v>7.2502860000000002E-2</v>
      </c>
      <c r="R83" s="9">
        <v>1.1259325953946278E-3</v>
      </c>
      <c r="S83" s="6">
        <v>6</v>
      </c>
      <c r="T83" s="6"/>
      <c r="U83" s="6"/>
      <c r="V83" s="15">
        <v>74</v>
      </c>
      <c r="W83" s="9">
        <v>0.12903225806451613</v>
      </c>
      <c r="X83" s="9">
        <v>6.9692592592592601E-5</v>
      </c>
      <c r="Y83" s="9">
        <v>7.1883840000000004E-2</v>
      </c>
      <c r="Z83" s="9">
        <v>9.6951682871411146E-4</v>
      </c>
      <c r="AA83" s="6">
        <v>6</v>
      </c>
      <c r="AB83" s="6"/>
      <c r="AC83" s="6"/>
      <c r="AD83" s="15">
        <v>74</v>
      </c>
      <c r="AE83" s="9">
        <v>0.12903225806451613</v>
      </c>
      <c r="AF83" s="9">
        <v>6.2229629629629619E-5</v>
      </c>
      <c r="AG83" s="9">
        <v>7.121806E-2</v>
      </c>
      <c r="AH83" s="9">
        <v>8.7379001379186147E-4</v>
      </c>
      <c r="AI83" s="6">
        <v>6</v>
      </c>
      <c r="AJ83" s="6"/>
      <c r="AK83" s="6"/>
      <c r="AL83" s="15">
        <v>74</v>
      </c>
      <c r="AM83" s="9">
        <v>0.12903225806451613</v>
      </c>
      <c r="AN83" s="9">
        <v>7.0381481481481478E-5</v>
      </c>
      <c r="AO83" s="9">
        <v>7.0764099999999996E-2</v>
      </c>
      <c r="AP83" s="9">
        <v>9.9459304197299886E-4</v>
      </c>
      <c r="AQ83" s="6">
        <v>6</v>
      </c>
      <c r="AR83" s="6"/>
      <c r="AS83" s="6"/>
      <c r="AT83" s="15">
        <v>74</v>
      </c>
      <c r="AU83" s="9">
        <v>0.12903225806451613</v>
      </c>
      <c r="AV83" s="9">
        <v>6.2459259259259263E-5</v>
      </c>
      <c r="AW83" s="9">
        <v>7.0610000000000006E-2</v>
      </c>
      <c r="AX83" s="9">
        <v>8.8456676475370713E-4</v>
      </c>
      <c r="AY83" s="6">
        <v>6</v>
      </c>
      <c r="AZ83" s="6"/>
      <c r="BA83" s="6"/>
      <c r="BB83" s="15">
        <v>74</v>
      </c>
      <c r="BC83" s="9">
        <v>0.12903225806451613</v>
      </c>
      <c r="BD83" s="9">
        <v>5.614444444444444E-5</v>
      </c>
      <c r="BE83" s="9">
        <v>6.9829939999999993E-2</v>
      </c>
      <c r="BF83" s="9">
        <v>8.0401679343336746E-4</v>
      </c>
      <c r="BG83" s="6">
        <v>6</v>
      </c>
      <c r="BH83" s="6"/>
      <c r="BI83" s="6"/>
      <c r="BJ83" s="15">
        <v>74</v>
      </c>
      <c r="BK83" s="9">
        <v>0.12903225806451613</v>
      </c>
      <c r="BL83" s="9">
        <v>5.3388888888888898E-5</v>
      </c>
      <c r="BM83" s="9">
        <v>6.9594600000000006E-2</v>
      </c>
      <c r="BN83" s="9">
        <v>7.6714125648956802E-4</v>
      </c>
      <c r="BO83" s="6">
        <v>6</v>
      </c>
      <c r="BP83" s="6"/>
      <c r="BQ83" s="6"/>
      <c r="BR83" s="15">
        <v>74</v>
      </c>
      <c r="BS83" s="9">
        <v>0.12903225806451613</v>
      </c>
      <c r="BT83" s="9">
        <v>6.2114814814814818E-5</v>
      </c>
      <c r="BU83" s="9">
        <v>6.8748240000000002E-2</v>
      </c>
      <c r="BV83" s="9">
        <v>9.0351134537865717E-4</v>
      </c>
      <c r="BW83" s="6">
        <v>6</v>
      </c>
      <c r="BX83" s="6"/>
      <c r="BY83" s="6"/>
      <c r="BZ83" s="15">
        <v>74</v>
      </c>
      <c r="CA83" s="9">
        <v>0.12903225806451613</v>
      </c>
      <c r="CB83" s="9">
        <v>4.6270370370370375E-5</v>
      </c>
      <c r="CC83" s="9">
        <v>6.8333110000000002E-2</v>
      </c>
      <c r="CD83" s="9">
        <v>6.7712958433137869E-4</v>
      </c>
      <c r="CE83" s="6">
        <v>6</v>
      </c>
      <c r="CF83" s="6"/>
      <c r="CG83" s="6"/>
      <c r="CH83" s="15">
        <v>74</v>
      </c>
      <c r="CI83" s="9">
        <v>0.12903225806451613</v>
      </c>
      <c r="CJ83" s="9">
        <v>4.6614814814814814E-5</v>
      </c>
      <c r="CK83" s="9">
        <v>6.7279530000000004E-2</v>
      </c>
      <c r="CL83" s="9">
        <v>6.9285286051812213E-4</v>
      </c>
      <c r="CM83" s="6">
        <v>6</v>
      </c>
      <c r="CN83" s="6"/>
      <c r="CO83" s="6"/>
      <c r="CP83" s="15">
        <v>74</v>
      </c>
      <c r="CQ83" s="9">
        <v>0.12903225806451613</v>
      </c>
      <c r="CR83" s="9">
        <v>8.9440740740740729E-5</v>
      </c>
      <c r="CS83" s="9">
        <v>6.5879140000000003E-2</v>
      </c>
      <c r="CT83" s="9">
        <v>1.357648881584379E-3</v>
      </c>
      <c r="CU83" s="6">
        <v>6</v>
      </c>
      <c r="CV83" s="6"/>
      <c r="CW83" s="6"/>
      <c r="CX83" s="15">
        <v>74</v>
      </c>
      <c r="CY83" s="9">
        <v>0.12903225806451613</v>
      </c>
      <c r="CZ83" s="9">
        <v>6.6362962962962963E-5</v>
      </c>
      <c r="DA83" s="9">
        <v>6.4045690000000002E-2</v>
      </c>
      <c r="DB83" s="9">
        <v>1.0361815598046169E-3</v>
      </c>
      <c r="DC83" s="6">
        <v>6</v>
      </c>
      <c r="DD83" s="6"/>
      <c r="DE83" s="6"/>
      <c r="DF83" s="15">
        <v>74</v>
      </c>
      <c r="DG83" s="9">
        <v>0.12903225806451613</v>
      </c>
      <c r="DH83" s="9">
        <v>5.66037037037037E-5</v>
      </c>
      <c r="DI83" s="9">
        <v>6.2470280000000003E-2</v>
      </c>
      <c r="DJ83" s="9">
        <v>9.0609012323465969E-4</v>
      </c>
      <c r="DK83" s="6">
        <v>6</v>
      </c>
      <c r="DL83" s="6"/>
      <c r="DM83" s="6"/>
      <c r="DN83" s="15">
        <v>74</v>
      </c>
      <c r="DO83" s="9">
        <v>0.12903225806451613</v>
      </c>
      <c r="DP83" s="9">
        <v>9.8051851851851834E-5</v>
      </c>
      <c r="DQ83" s="9">
        <v>6.0613710000000001E-2</v>
      </c>
      <c r="DR83" s="9">
        <v>1.6176513836861633E-3</v>
      </c>
      <c r="DS83" s="6">
        <v>6</v>
      </c>
      <c r="DT83" s="6"/>
      <c r="DU83" s="6"/>
      <c r="DV83" s="15">
        <v>74</v>
      </c>
      <c r="DW83" s="9">
        <v>0.12903225806451613</v>
      </c>
      <c r="DX83" s="9">
        <v>7.9451851851851857E-5</v>
      </c>
      <c r="DY83" s="9">
        <v>5.932171E-2</v>
      </c>
      <c r="DZ83" s="9">
        <v>1.3393385297195892E-3</v>
      </c>
      <c r="EA83" s="6">
        <v>6</v>
      </c>
      <c r="EB83" s="6"/>
      <c r="EC83" s="6"/>
      <c r="ED83" s="15">
        <v>74</v>
      </c>
      <c r="EE83" s="9">
        <v>0.12903225806451613</v>
      </c>
      <c r="EF83" s="9">
        <v>5.1207407407407404E-5</v>
      </c>
      <c r="EG83" s="9">
        <v>5.8430650000000001E-2</v>
      </c>
      <c r="EH83" s="9">
        <v>8.7637921891006525E-4</v>
      </c>
      <c r="EI83" s="6">
        <v>6</v>
      </c>
      <c r="EJ83" s="6"/>
      <c r="EK83" s="6"/>
      <c r="EL83" s="15">
        <v>74</v>
      </c>
      <c r="EM83" s="9">
        <v>0.12903225806451613</v>
      </c>
      <c r="EN83" s="9">
        <v>7.35962962962963E-5</v>
      </c>
      <c r="EO83" s="9">
        <v>5.7331739999999999E-2</v>
      </c>
      <c r="EP83" s="9">
        <v>1.2836920054457846E-3</v>
      </c>
      <c r="EQ83" s="6">
        <v>6</v>
      </c>
      <c r="ER83" s="6"/>
      <c r="ES83" s="6"/>
      <c r="ET83" s="15">
        <v>74</v>
      </c>
      <c r="EU83" s="9">
        <v>0.12903225806451613</v>
      </c>
      <c r="EV83" s="9">
        <v>4.6959259259259259E-5</v>
      </c>
      <c r="EW83" s="9">
        <v>5.6308070000000002E-2</v>
      </c>
      <c r="EX83" s="9">
        <v>8.3397032182525987E-4</v>
      </c>
      <c r="EY83" s="6">
        <v>6</v>
      </c>
      <c r="EZ83" s="6"/>
      <c r="FA83" s="6"/>
      <c r="FB83" s="15">
        <v>74</v>
      </c>
      <c r="FC83" s="9">
        <v>0.12903225806451613</v>
      </c>
      <c r="FD83" s="9">
        <v>4.3514814814814813E-5</v>
      </c>
      <c r="FE83" s="9">
        <v>5.5186539999999999E-2</v>
      </c>
      <c r="FF83" s="9">
        <v>7.8850413189184921E-4</v>
      </c>
      <c r="FG83" s="6">
        <v>6</v>
      </c>
      <c r="FH83" s="6"/>
      <c r="FI83" s="6"/>
      <c r="FJ83" s="15">
        <v>74</v>
      </c>
      <c r="FK83" s="9">
        <v>0.12903225806451613</v>
      </c>
      <c r="FL83" s="9">
        <v>5.4077777777777775E-5</v>
      </c>
      <c r="FM83" s="9">
        <v>5.3431399999999997E-2</v>
      </c>
      <c r="FN83" s="9">
        <v>1.0120973393506025E-3</v>
      </c>
      <c r="FO83" s="6">
        <v>6</v>
      </c>
      <c r="FP83" s="6"/>
      <c r="FQ83" s="6"/>
      <c r="FR83" s="15">
        <v>74</v>
      </c>
      <c r="FS83" s="9">
        <v>0.12903225806451613</v>
      </c>
      <c r="FT83" s="9">
        <v>2.9622222222222224E-5</v>
      </c>
      <c r="FU83" s="9">
        <v>5.3417199999999998E-2</v>
      </c>
      <c r="FV83" s="9">
        <v>5.5454464521207075E-4</v>
      </c>
      <c r="FW83" s="6">
        <v>6</v>
      </c>
      <c r="FX83" s="6"/>
      <c r="FY83" s="6"/>
      <c r="FZ83" s="15">
        <v>74</v>
      </c>
      <c r="GA83" s="9">
        <v>0.12903225806451613</v>
      </c>
      <c r="GB83" s="9">
        <v>2.8474074074074073E-5</v>
      </c>
      <c r="GC83" s="9">
        <v>5.2155220000000002E-2</v>
      </c>
      <c r="GD83" s="9">
        <v>5.4594869073649912E-4</v>
      </c>
      <c r="GE83" s="6">
        <v>6</v>
      </c>
      <c r="GF83" s="6"/>
      <c r="GG83" s="6"/>
      <c r="GH83" s="15">
        <v>74</v>
      </c>
      <c r="GI83" s="9">
        <v>0.12903225806451613</v>
      </c>
      <c r="GJ83" s="9">
        <v>1.2974074074074072E-5</v>
      </c>
      <c r="GK83" s="9">
        <v>5.1575540000000003E-2</v>
      </c>
      <c r="GL83" s="9">
        <v>2.5155478884126219E-4</v>
      </c>
      <c r="GM83" s="6">
        <v>6</v>
      </c>
      <c r="GN83" s="6"/>
      <c r="GO83" s="6"/>
      <c r="GP83" s="15">
        <v>74</v>
      </c>
      <c r="GQ83" s="9">
        <v>0.12903225806451613</v>
      </c>
      <c r="GR83" s="9">
        <v>7.3481481481481475E-6</v>
      </c>
      <c r="GS83" s="9">
        <v>5.0894450000000001E-2</v>
      </c>
      <c r="GT83" s="9">
        <v>1.4438014652183386E-4</v>
      </c>
      <c r="GU83" s="6">
        <v>6</v>
      </c>
      <c r="GV83" s="6"/>
      <c r="GW83" s="6"/>
      <c r="GX83" s="15">
        <v>74</v>
      </c>
      <c r="GY83" s="9">
        <v>0.12903225806451613</v>
      </c>
      <c r="GZ83" s="9">
        <v>1.2285185185185186E-5</v>
      </c>
      <c r="HA83" s="9">
        <v>5.0322579999999999E-2</v>
      </c>
      <c r="HB83" s="9">
        <v>2.4412868309186823E-4</v>
      </c>
      <c r="HC83" s="6">
        <v>6</v>
      </c>
      <c r="HD83" s="6"/>
      <c r="HE83" s="6"/>
      <c r="HF83" s="15">
        <v>74</v>
      </c>
      <c r="HG83" s="9">
        <v>0.12903225806451613</v>
      </c>
      <c r="HH83" s="9">
        <v>1.1825925925925926E-5</v>
      </c>
      <c r="HI83" s="9">
        <v>5.0285389999999999E-2</v>
      </c>
      <c r="HJ83" s="9">
        <v>2.3517617991877812E-4</v>
      </c>
      <c r="HK83" s="6">
        <v>6</v>
      </c>
      <c r="HL83" s="6"/>
      <c r="HM83" s="6"/>
      <c r="HN83" s="15">
        <v>74</v>
      </c>
      <c r="HO83" s="9">
        <v>0.12903225806451613</v>
      </c>
      <c r="HP83" s="9">
        <v>9.8740740740740745E-6</v>
      </c>
      <c r="HQ83" s="9">
        <v>4.9520750000000002E-2</v>
      </c>
      <c r="HR83" s="9">
        <v>1.993926601288162E-4</v>
      </c>
      <c r="HS83" s="6">
        <v>6</v>
      </c>
      <c r="HT83" s="6"/>
      <c r="HU83" s="6"/>
      <c r="HV83" s="15">
        <v>74</v>
      </c>
      <c r="HW83" s="9">
        <v>0.12903225806451613</v>
      </c>
      <c r="HX83" s="9">
        <v>1.6188888888888888E-5</v>
      </c>
      <c r="HY83" s="9">
        <v>4.9223599999999999E-2</v>
      </c>
      <c r="HZ83" s="9">
        <v>3.2888469938990422E-4</v>
      </c>
      <c r="IA83" s="6">
        <v>6</v>
      </c>
      <c r="IB83" s="6"/>
      <c r="IC83" s="6"/>
      <c r="ID83" s="15">
        <v>74</v>
      </c>
      <c r="IE83" s="9">
        <v>0.12903225806451613</v>
      </c>
      <c r="IF83" s="9">
        <v>6.7740740740740737E-6</v>
      </c>
      <c r="IG83" s="9">
        <v>4.9276439999999998E-2</v>
      </c>
      <c r="IH83" s="9">
        <v>1.3747084964080348E-4</v>
      </c>
      <c r="II83" s="6">
        <v>6</v>
      </c>
      <c r="IJ83" s="6"/>
      <c r="IK83" s="6"/>
      <c r="IL83" s="15">
        <v>74</v>
      </c>
      <c r="IM83" s="9">
        <v>0.12903225806451613</v>
      </c>
      <c r="IN83" s="9">
        <v>5.7407407407407412E-6</v>
      </c>
      <c r="IO83" s="9">
        <v>4.9157760000000002E-2</v>
      </c>
      <c r="IP83" s="9">
        <v>1.1678198397853647E-4</v>
      </c>
      <c r="IQ83" s="6">
        <v>6</v>
      </c>
    </row>
    <row r="84" spans="1:251">
      <c r="A84" s="6"/>
      <c r="B84" s="6"/>
      <c r="C84" s="15">
        <f t="shared" si="12"/>
        <v>75</v>
      </c>
      <c r="D84" s="9">
        <f t="shared" si="14"/>
        <v>0.16129032258064516</v>
      </c>
      <c r="E84" s="9" cm="1">
        <f t="array" ref="E84">VLOOKUP($B$15,'qx Malaria'!$B$32:$I$61,(H84),FALSE)/(1-'qx(1) cambodia'!D84*INDEX($A$8:$B$13,H84,2))</f>
        <v>9.2864639422396945E-5</v>
      </c>
      <c r="F84" s="9">
        <f>'Life Table'!D8887</f>
        <v>9.6958730000000007E-2</v>
      </c>
      <c r="G84" s="9">
        <f t="shared" si="13"/>
        <v>9.5690985658394108E-4</v>
      </c>
      <c r="H84" s="6">
        <f t="shared" si="11"/>
        <v>6</v>
      </c>
      <c r="I84" s="6"/>
      <c r="J84" s="6"/>
      <c r="L84" s="6"/>
      <c r="M84" s="6"/>
      <c r="N84" s="15">
        <v>75</v>
      </c>
      <c r="O84" s="9">
        <v>0.16129032258064516</v>
      </c>
      <c r="P84" s="9">
        <v>8.4773076923076927E-5</v>
      </c>
      <c r="Q84" s="9">
        <v>7.9156790000000005E-2</v>
      </c>
      <c r="R84" s="9">
        <v>1.0709514234101322E-3</v>
      </c>
      <c r="S84" s="6">
        <v>6</v>
      </c>
      <c r="T84" s="6"/>
      <c r="U84" s="6"/>
      <c r="V84" s="15">
        <v>75</v>
      </c>
      <c r="W84" s="9">
        <v>0.16129032258064516</v>
      </c>
      <c r="X84" s="9">
        <v>7.2373076923076924E-5</v>
      </c>
      <c r="Y84" s="9">
        <v>7.8491030000000003E-2</v>
      </c>
      <c r="Z84" s="9">
        <v>9.2205538547623749E-4</v>
      </c>
      <c r="AA84" s="6">
        <v>6</v>
      </c>
      <c r="AB84" s="6"/>
      <c r="AC84" s="6"/>
      <c r="AD84" s="15">
        <v>75</v>
      </c>
      <c r="AE84" s="9">
        <v>0.16129032258064516</v>
      </c>
      <c r="AF84" s="9">
        <v>6.4623076923076911E-5</v>
      </c>
      <c r="AG84" s="9">
        <v>7.7782669999999998E-2</v>
      </c>
      <c r="AH84" s="9">
        <v>8.3081587354968543E-4</v>
      </c>
      <c r="AI84" s="6">
        <v>6</v>
      </c>
      <c r="AJ84" s="6"/>
      <c r="AK84" s="6"/>
      <c r="AL84" s="15">
        <v>75</v>
      </c>
      <c r="AM84" s="9">
        <v>0.16129032258064516</v>
      </c>
      <c r="AN84" s="9">
        <v>7.3088461538461531E-5</v>
      </c>
      <c r="AO84" s="9">
        <v>7.7306020000000003E-2</v>
      </c>
      <c r="AP84" s="9">
        <v>9.4544333725189223E-4</v>
      </c>
      <c r="AQ84" s="6">
        <v>6</v>
      </c>
      <c r="AR84" s="6"/>
      <c r="AS84" s="6"/>
      <c r="AT84" s="15">
        <v>75</v>
      </c>
      <c r="AU84" s="9">
        <v>0.16129032258064516</v>
      </c>
      <c r="AV84" s="9">
        <v>6.4861538461538461E-5</v>
      </c>
      <c r="AW84" s="9">
        <v>7.7157539999999997E-2</v>
      </c>
      <c r="AX84" s="9">
        <v>8.4063771941845816E-4</v>
      </c>
      <c r="AY84" s="6">
        <v>6</v>
      </c>
      <c r="AZ84" s="6"/>
      <c r="BA84" s="6"/>
      <c r="BB84" s="15">
        <v>75</v>
      </c>
      <c r="BC84" s="9">
        <v>0.16129032258064516</v>
      </c>
      <c r="BD84" s="9">
        <v>5.8303846153846149E-5</v>
      </c>
      <c r="BE84" s="9">
        <v>7.6326089999999999E-2</v>
      </c>
      <c r="BF84" s="9">
        <v>7.6387832985871733E-4</v>
      </c>
      <c r="BG84" s="6">
        <v>6</v>
      </c>
      <c r="BH84" s="6"/>
      <c r="BI84" s="6"/>
      <c r="BJ84" s="15">
        <v>75</v>
      </c>
      <c r="BK84" s="9">
        <v>0.16129032258064516</v>
      </c>
      <c r="BL84" s="9">
        <v>5.5442307692307697E-5</v>
      </c>
      <c r="BM84" s="9">
        <v>7.6076169999999999E-2</v>
      </c>
      <c r="BN84" s="9">
        <v>7.2877364478663549E-4</v>
      </c>
      <c r="BO84" s="6">
        <v>6</v>
      </c>
      <c r="BP84" s="6"/>
      <c r="BQ84" s="6"/>
      <c r="BR84" s="15">
        <v>75</v>
      </c>
      <c r="BS84" s="9">
        <v>0.16129032258064516</v>
      </c>
      <c r="BT84" s="9">
        <v>6.4503846153846157E-5</v>
      </c>
      <c r="BU84" s="9">
        <v>7.5203160000000005E-2</v>
      </c>
      <c r="BV84" s="9">
        <v>8.5772786880027583E-4</v>
      </c>
      <c r="BW84" s="6">
        <v>6</v>
      </c>
      <c r="BX84" s="6"/>
      <c r="BY84" s="6"/>
      <c r="BZ84" s="15">
        <v>75</v>
      </c>
      <c r="CA84" s="9">
        <v>0.16129032258064516</v>
      </c>
      <c r="CB84" s="9">
        <v>4.8050000000000002E-5</v>
      </c>
      <c r="CC84" s="9">
        <v>7.4765490000000004E-2</v>
      </c>
      <c r="CD84" s="9">
        <v>6.4267618656682385E-4</v>
      </c>
      <c r="CE84" s="6">
        <v>6</v>
      </c>
      <c r="CF84" s="6"/>
      <c r="CG84" s="6"/>
      <c r="CH84" s="15">
        <v>75</v>
      </c>
      <c r="CI84" s="9">
        <v>0.16129032258064516</v>
      </c>
      <c r="CJ84" s="9">
        <v>4.84076923076923E-5</v>
      </c>
      <c r="CK84" s="9">
        <v>7.364358E-2</v>
      </c>
      <c r="CL84" s="9">
        <v>6.5732399630344287E-4</v>
      </c>
      <c r="CM84" s="6">
        <v>6</v>
      </c>
      <c r="CN84" s="6"/>
      <c r="CO84" s="6"/>
      <c r="CP84" s="15">
        <v>75</v>
      </c>
      <c r="CQ84" s="9">
        <v>0.16129032258064516</v>
      </c>
      <c r="CR84" s="9">
        <v>9.2880769230769229E-5</v>
      </c>
      <c r="CS84" s="9">
        <v>7.2164000000000006E-2</v>
      </c>
      <c r="CT84" s="9">
        <v>1.2870790038075665E-3</v>
      </c>
      <c r="CU84" s="6">
        <v>6</v>
      </c>
      <c r="CV84" s="6"/>
      <c r="CW84" s="6"/>
      <c r="CX84" s="15">
        <v>75</v>
      </c>
      <c r="CY84" s="9">
        <v>0.16129032258064516</v>
      </c>
      <c r="CZ84" s="9">
        <v>6.8915384615384612E-5</v>
      </c>
      <c r="DA84" s="9">
        <v>7.0201169999999993E-2</v>
      </c>
      <c r="DB84" s="9">
        <v>9.8168427414222045E-4</v>
      </c>
      <c r="DC84" s="6">
        <v>6</v>
      </c>
      <c r="DD84" s="6"/>
      <c r="DE84" s="6"/>
      <c r="DF84" s="15">
        <v>75</v>
      </c>
      <c r="DG84" s="9">
        <v>0.16129032258064516</v>
      </c>
      <c r="DH84" s="9">
        <v>5.8780769230769227E-5</v>
      </c>
      <c r="DI84" s="9">
        <v>6.852308E-2</v>
      </c>
      <c r="DJ84" s="9">
        <v>8.5782438896163491E-4</v>
      </c>
      <c r="DK84" s="6">
        <v>6</v>
      </c>
      <c r="DL84" s="6"/>
      <c r="DM84" s="6"/>
      <c r="DN84" s="15">
        <v>75</v>
      </c>
      <c r="DO84" s="9">
        <v>0.16129032258064516</v>
      </c>
      <c r="DP84" s="9">
        <v>1.0182307692307691E-4</v>
      </c>
      <c r="DQ84" s="9">
        <v>6.6587419999999994E-2</v>
      </c>
      <c r="DR84" s="9">
        <v>1.5291638709395395E-3</v>
      </c>
      <c r="DS84" s="6">
        <v>6</v>
      </c>
      <c r="DT84" s="6"/>
      <c r="DU84" s="6"/>
      <c r="DV84" s="15">
        <v>75</v>
      </c>
      <c r="DW84" s="9">
        <v>0.16129032258064516</v>
      </c>
      <c r="DX84" s="9">
        <v>8.2507692307692308E-5</v>
      </c>
      <c r="DY84" s="9">
        <v>6.5242809999999998E-2</v>
      </c>
      <c r="DZ84" s="9">
        <v>1.2646250568866103E-3</v>
      </c>
      <c r="EA84" s="6">
        <v>6</v>
      </c>
      <c r="EB84" s="6"/>
      <c r="EC84" s="6"/>
      <c r="ED84" s="15">
        <v>75</v>
      </c>
      <c r="EE84" s="9">
        <v>0.16129032258064516</v>
      </c>
      <c r="EF84" s="9">
        <v>5.3176923076923072E-5</v>
      </c>
      <c r="EG84" s="9">
        <v>6.4293020000000006E-2</v>
      </c>
      <c r="EH84" s="9">
        <v>8.2710258558274389E-4</v>
      </c>
      <c r="EI84" s="6">
        <v>6</v>
      </c>
      <c r="EJ84" s="6"/>
      <c r="EK84" s="6"/>
      <c r="EL84" s="15">
        <v>75</v>
      </c>
      <c r="EM84" s="9">
        <v>0.16129032258064516</v>
      </c>
      <c r="EN84" s="9">
        <v>7.6426923076923075E-5</v>
      </c>
      <c r="EO84" s="9">
        <v>6.3125039999999993E-2</v>
      </c>
      <c r="EP84" s="9">
        <v>1.2107227667011867E-3</v>
      </c>
      <c r="EQ84" s="6">
        <v>6</v>
      </c>
      <c r="ER84" s="6"/>
      <c r="ES84" s="6"/>
      <c r="ET84" s="15">
        <v>75</v>
      </c>
      <c r="EU84" s="9">
        <v>0.16129032258064516</v>
      </c>
      <c r="EV84" s="9">
        <v>4.876538461538461E-5</v>
      </c>
      <c r="EW84" s="9">
        <v>6.2036609999999999E-2</v>
      </c>
      <c r="EX84" s="9">
        <v>7.8607429734449722E-4</v>
      </c>
      <c r="EY84" s="6">
        <v>6</v>
      </c>
      <c r="EZ84" s="6"/>
      <c r="FA84" s="6"/>
      <c r="FB84" s="15">
        <v>75</v>
      </c>
      <c r="FC84" s="9">
        <v>0.16129032258064516</v>
      </c>
      <c r="FD84" s="9">
        <v>4.5188461538461538E-5</v>
      </c>
      <c r="FE84" s="9">
        <v>6.0846360000000002E-2</v>
      </c>
      <c r="FF84" s="9">
        <v>7.4266499324629335E-4</v>
      </c>
      <c r="FG84" s="6">
        <v>6</v>
      </c>
      <c r="FH84" s="6"/>
      <c r="FI84" s="6"/>
      <c r="FJ84" s="15">
        <v>75</v>
      </c>
      <c r="FK84" s="9">
        <v>0.16129032258064516</v>
      </c>
      <c r="FL84" s="9">
        <v>5.6157692307692305E-5</v>
      </c>
      <c r="FM84" s="9">
        <v>5.8999179999999998E-2</v>
      </c>
      <c r="FN84" s="9">
        <v>9.5183852229289133E-4</v>
      </c>
      <c r="FO84" s="6">
        <v>6</v>
      </c>
      <c r="FP84" s="6"/>
      <c r="FQ84" s="6"/>
      <c r="FR84" s="15">
        <v>75</v>
      </c>
      <c r="FS84" s="9">
        <v>0.16129032258064516</v>
      </c>
      <c r="FT84" s="9">
        <v>3.0761538461538459E-5</v>
      </c>
      <c r="FU84" s="9">
        <v>5.8992129999999997E-2</v>
      </c>
      <c r="FV84" s="9">
        <v>5.214515641584472E-4</v>
      </c>
      <c r="FW84" s="6">
        <v>6</v>
      </c>
      <c r="FX84" s="6"/>
      <c r="FY84" s="6"/>
      <c r="FZ84" s="15">
        <v>75</v>
      </c>
      <c r="GA84" s="9">
        <v>0.16129032258064516</v>
      </c>
      <c r="GB84" s="9">
        <v>2.9569230769230769E-5</v>
      </c>
      <c r="GC84" s="9">
        <v>5.765547E-2</v>
      </c>
      <c r="GD84" s="9">
        <v>5.1286080521467897E-4</v>
      </c>
      <c r="GE84" s="6">
        <v>6</v>
      </c>
      <c r="GF84" s="6"/>
      <c r="GG84" s="6"/>
      <c r="GH84" s="15">
        <v>75</v>
      </c>
      <c r="GI84" s="9">
        <v>0.16129032258064516</v>
      </c>
      <c r="GJ84" s="9">
        <v>1.3473076923076922E-5</v>
      </c>
      <c r="GK84" s="9">
        <v>5.703395E-2</v>
      </c>
      <c r="GL84" s="9">
        <v>2.3622906923116707E-4</v>
      </c>
      <c r="GM84" s="6">
        <v>6</v>
      </c>
      <c r="GN84" s="6"/>
      <c r="GO84" s="6"/>
      <c r="GP84" s="15">
        <v>75</v>
      </c>
      <c r="GQ84" s="9">
        <v>0.16129032258064516</v>
      </c>
      <c r="GR84" s="9">
        <v>7.6307692307692307E-6</v>
      </c>
      <c r="GS84" s="9">
        <v>5.6314429999999999E-2</v>
      </c>
      <c r="GT84" s="9">
        <v>1.3550291161198348E-4</v>
      </c>
      <c r="GU84" s="6">
        <v>6</v>
      </c>
      <c r="GV84" s="6"/>
      <c r="GW84" s="6"/>
      <c r="GX84" s="15">
        <v>75</v>
      </c>
      <c r="GY84" s="9">
        <v>0.16129032258064516</v>
      </c>
      <c r="GZ84" s="9">
        <v>1.2757692307692309E-5</v>
      </c>
      <c r="HA84" s="9">
        <v>5.5703450000000002E-2</v>
      </c>
      <c r="HB84" s="9">
        <v>2.290287640656424E-4</v>
      </c>
      <c r="HC84" s="6">
        <v>6</v>
      </c>
      <c r="HD84" s="6"/>
      <c r="HE84" s="6"/>
      <c r="HF84" s="15">
        <v>75</v>
      </c>
      <c r="HG84" s="9">
        <v>0.16129032258064516</v>
      </c>
      <c r="HH84" s="9">
        <v>1.228076923076923E-5</v>
      </c>
      <c r="HI84" s="9">
        <v>5.5653790000000002E-2</v>
      </c>
      <c r="HJ84" s="9">
        <v>2.2066366424944699E-4</v>
      </c>
      <c r="HK84" s="6">
        <v>6</v>
      </c>
      <c r="HL84" s="6"/>
      <c r="HM84" s="6"/>
      <c r="HN84" s="15">
        <v>75</v>
      </c>
      <c r="HO84" s="9">
        <v>0.16129032258064516</v>
      </c>
      <c r="HP84" s="9">
        <v>1.0253846153846155E-5</v>
      </c>
      <c r="HQ84" s="9">
        <v>5.4832190000000003E-2</v>
      </c>
      <c r="HR84" s="9">
        <v>1.8700413304385897E-4</v>
      </c>
      <c r="HS84" s="6">
        <v>6</v>
      </c>
      <c r="HT84" s="6"/>
      <c r="HU84" s="6"/>
      <c r="HV84" s="15">
        <v>75</v>
      </c>
      <c r="HW84" s="9">
        <v>0.16129032258064516</v>
      </c>
      <c r="HX84" s="9">
        <v>1.6811538461538458E-5</v>
      </c>
      <c r="HY84" s="9">
        <v>5.4524049999999998E-2</v>
      </c>
      <c r="HZ84" s="9">
        <v>3.0833253328647561E-4</v>
      </c>
      <c r="IA84" s="6">
        <v>6</v>
      </c>
      <c r="IB84" s="6"/>
      <c r="IC84" s="6"/>
      <c r="ID84" s="15">
        <v>75</v>
      </c>
      <c r="IE84" s="9">
        <v>0.16129032258064516</v>
      </c>
      <c r="IF84" s="9">
        <v>7.0346153846153833E-6</v>
      </c>
      <c r="IG84" s="9">
        <v>5.4582470000000001E-2</v>
      </c>
      <c r="IH84" s="9">
        <v>1.2888048827060011E-4</v>
      </c>
      <c r="II84" s="6">
        <v>6</v>
      </c>
      <c r="IJ84" s="6"/>
      <c r="IK84" s="6"/>
      <c r="IL84" s="15">
        <v>75</v>
      </c>
      <c r="IM84" s="9">
        <v>0.16129032258064516</v>
      </c>
      <c r="IN84" s="9">
        <v>5.9615384615384615E-6</v>
      </c>
      <c r="IO84" s="9">
        <v>5.4459979999999998E-2</v>
      </c>
      <c r="IP84" s="9">
        <v>1.0946640930713639E-4</v>
      </c>
      <c r="IQ84" s="6">
        <v>6</v>
      </c>
    </row>
    <row r="85" spans="1:251">
      <c r="A85" s="6"/>
      <c r="B85" s="6"/>
      <c r="C85" s="15">
        <f t="shared" si="12"/>
        <v>76</v>
      </c>
      <c r="D85" s="9">
        <f t="shared" si="14"/>
        <v>0.19354838709677419</v>
      </c>
      <c r="E85" s="9" cm="1">
        <f t="array" ref="E85">VLOOKUP($B$15,'qx Malaria'!$B$32:$I$61,(H85),FALSE)/(1-'qx(1) cambodia'!D85*INDEX($A$8:$B$13,H85,2))</f>
        <v>9.6575065700716626E-5</v>
      </c>
      <c r="F85" s="9">
        <f>'Life Table'!D8888</f>
        <v>0.10541704</v>
      </c>
      <c r="G85" s="9">
        <f t="shared" si="13"/>
        <v>9.1529642127783728E-4</v>
      </c>
      <c r="H85" s="6">
        <f t="shared" si="11"/>
        <v>6</v>
      </c>
      <c r="I85" s="6"/>
      <c r="J85" s="6"/>
      <c r="L85" s="6"/>
      <c r="M85" s="6"/>
      <c r="N85" s="15">
        <v>76</v>
      </c>
      <c r="O85" s="9">
        <v>0.19354838709677419</v>
      </c>
      <c r="P85" s="9">
        <v>8.8164000000000019E-5</v>
      </c>
      <c r="Q85" s="9">
        <v>8.6450719999999995E-2</v>
      </c>
      <c r="R85" s="9">
        <v>1.0198179957321353E-3</v>
      </c>
      <c r="S85" s="6">
        <v>6</v>
      </c>
      <c r="T85" s="6"/>
      <c r="U85" s="6"/>
      <c r="V85" s="15">
        <v>76</v>
      </c>
      <c r="W85" s="9">
        <v>0.19354838709677419</v>
      </c>
      <c r="X85" s="9">
        <v>7.5268000000000012E-5</v>
      </c>
      <c r="Y85" s="9">
        <v>8.5755600000000001E-2</v>
      </c>
      <c r="Z85" s="9">
        <v>8.7770361352494772E-4</v>
      </c>
      <c r="AA85" s="6">
        <v>6</v>
      </c>
      <c r="AB85" s="6"/>
      <c r="AC85" s="6"/>
      <c r="AD85" s="15">
        <v>76</v>
      </c>
      <c r="AE85" s="9">
        <v>0.19354838709677419</v>
      </c>
      <c r="AF85" s="9">
        <v>6.7207999999999998E-5</v>
      </c>
      <c r="AG85" s="9">
        <v>8.498733E-2</v>
      </c>
      <c r="AH85" s="9">
        <v>7.9080022869291219E-4</v>
      </c>
      <c r="AI85" s="6">
        <v>6</v>
      </c>
      <c r="AJ85" s="6"/>
      <c r="AK85" s="6"/>
      <c r="AL85" s="15">
        <v>76</v>
      </c>
      <c r="AM85" s="9">
        <v>0.19354838709677419</v>
      </c>
      <c r="AN85" s="9">
        <v>7.6012000000000003E-5</v>
      </c>
      <c r="AO85" s="9">
        <v>8.4483240000000001E-2</v>
      </c>
      <c r="AP85" s="9">
        <v>8.997287509333212E-4</v>
      </c>
      <c r="AQ85" s="6">
        <v>6</v>
      </c>
      <c r="AR85" s="6"/>
      <c r="AS85" s="6"/>
      <c r="AT85" s="15">
        <v>76</v>
      </c>
      <c r="AU85" s="9">
        <v>0.19354838709677419</v>
      </c>
      <c r="AV85" s="9">
        <v>6.7455999999999999E-5</v>
      </c>
      <c r="AW85" s="9">
        <v>8.4334110000000004E-2</v>
      </c>
      <c r="AX85" s="9">
        <v>7.9986615143030492E-4</v>
      </c>
      <c r="AY85" s="6">
        <v>6</v>
      </c>
      <c r="AZ85" s="6"/>
      <c r="BA85" s="6"/>
      <c r="BB85" s="15">
        <v>76</v>
      </c>
      <c r="BC85" s="9">
        <v>0.19354838709677419</v>
      </c>
      <c r="BD85" s="9">
        <v>6.0636E-5</v>
      </c>
      <c r="BE85" s="9">
        <v>8.3461859999999999E-2</v>
      </c>
      <c r="BF85" s="9">
        <v>7.26511486803673E-4</v>
      </c>
      <c r="BG85" s="6">
        <v>6</v>
      </c>
      <c r="BH85" s="6"/>
      <c r="BI85" s="6"/>
      <c r="BJ85" s="15">
        <v>76</v>
      </c>
      <c r="BK85" s="9">
        <v>0.19354838709677419</v>
      </c>
      <c r="BL85" s="9">
        <v>5.7660000000000007E-5</v>
      </c>
      <c r="BM85" s="9">
        <v>8.3188999999999999E-2</v>
      </c>
      <c r="BN85" s="9">
        <v>6.9312048467946494E-4</v>
      </c>
      <c r="BO85" s="6">
        <v>6</v>
      </c>
      <c r="BP85" s="6"/>
      <c r="BQ85" s="6"/>
      <c r="BR85" s="15">
        <v>76</v>
      </c>
      <c r="BS85" s="9">
        <v>0.19354838709677419</v>
      </c>
      <c r="BT85" s="9">
        <v>6.708400000000001E-5</v>
      </c>
      <c r="BU85" s="9">
        <v>8.2278500000000004E-2</v>
      </c>
      <c r="BV85" s="9">
        <v>8.1532842723190148E-4</v>
      </c>
      <c r="BW85" s="6">
        <v>6</v>
      </c>
      <c r="BX85" s="6"/>
      <c r="BY85" s="6"/>
      <c r="BZ85" s="15">
        <v>76</v>
      </c>
      <c r="CA85" s="9">
        <v>0.19354838709677419</v>
      </c>
      <c r="CB85" s="9">
        <v>4.9972000000000009E-5</v>
      </c>
      <c r="CC85" s="9">
        <v>8.1832000000000002E-2</v>
      </c>
      <c r="CD85" s="9">
        <v>6.1066575422817485E-4</v>
      </c>
      <c r="CE85" s="6">
        <v>6</v>
      </c>
      <c r="CF85" s="6"/>
      <c r="CG85" s="6"/>
      <c r="CH85" s="15">
        <v>76</v>
      </c>
      <c r="CI85" s="9">
        <v>0.19354838709677419</v>
      </c>
      <c r="CJ85" s="9">
        <v>5.0343999999999998E-5</v>
      </c>
      <c r="CK85" s="9">
        <v>8.0647759999999999E-2</v>
      </c>
      <c r="CL85" s="9">
        <v>6.242454843135135E-4</v>
      </c>
      <c r="CM85" s="6">
        <v>6</v>
      </c>
      <c r="CN85" s="6"/>
      <c r="CO85" s="6"/>
      <c r="CP85" s="15">
        <v>76</v>
      </c>
      <c r="CQ85" s="9">
        <v>0.19354838709677419</v>
      </c>
      <c r="CR85" s="9">
        <v>9.6595999999999995E-5</v>
      </c>
      <c r="CS85" s="9">
        <v>7.9072660000000003E-2</v>
      </c>
      <c r="CT85" s="9">
        <v>1.2216106047273482E-3</v>
      </c>
      <c r="CU85" s="6">
        <v>6</v>
      </c>
      <c r="CV85" s="6"/>
      <c r="CW85" s="6"/>
      <c r="CX85" s="15">
        <v>76</v>
      </c>
      <c r="CY85" s="9">
        <v>0.19354838709677419</v>
      </c>
      <c r="CZ85" s="9">
        <v>7.1672000000000001E-5</v>
      </c>
      <c r="DA85" s="9">
        <v>7.7000890000000002E-2</v>
      </c>
      <c r="DB85" s="9">
        <v>9.3079443627210024E-4</v>
      </c>
      <c r="DC85" s="6">
        <v>6</v>
      </c>
      <c r="DD85" s="6"/>
      <c r="DE85" s="6"/>
      <c r="DF85" s="15">
        <v>76</v>
      </c>
      <c r="DG85" s="9">
        <v>0.19354838709677419</v>
      </c>
      <c r="DH85" s="9">
        <v>6.1131999999999997E-5</v>
      </c>
      <c r="DI85" s="9">
        <v>7.5199740000000001E-2</v>
      </c>
      <c r="DJ85" s="9">
        <v>8.1292834257139712E-4</v>
      </c>
      <c r="DK85" s="6">
        <v>6</v>
      </c>
      <c r="DL85" s="6"/>
      <c r="DM85" s="6"/>
      <c r="DN85" s="15">
        <v>76</v>
      </c>
      <c r="DO85" s="9">
        <v>0.19354838709677419</v>
      </c>
      <c r="DP85" s="9">
        <v>1.0589599999999999E-4</v>
      </c>
      <c r="DQ85" s="9">
        <v>7.3138590000000003E-2</v>
      </c>
      <c r="DR85" s="9">
        <v>1.4478813441713874E-3</v>
      </c>
      <c r="DS85" s="6">
        <v>6</v>
      </c>
      <c r="DT85" s="6"/>
      <c r="DU85" s="6"/>
      <c r="DV85" s="15">
        <v>76</v>
      </c>
      <c r="DW85" s="9">
        <v>0.19354838709677419</v>
      </c>
      <c r="DX85" s="9">
        <v>8.5808000000000002E-5</v>
      </c>
      <c r="DY85" s="9">
        <v>7.1756280000000006E-2</v>
      </c>
      <c r="DZ85" s="9">
        <v>1.1958256475948863E-3</v>
      </c>
      <c r="EA85" s="6">
        <v>6</v>
      </c>
      <c r="EB85" s="6"/>
      <c r="EC85" s="6"/>
      <c r="ED85" s="15">
        <v>76</v>
      </c>
      <c r="EE85" s="9">
        <v>0.19354838709677419</v>
      </c>
      <c r="EF85" s="9">
        <v>5.5304000000000004E-5</v>
      </c>
      <c r="EG85" s="9">
        <v>7.0764949999999993E-2</v>
      </c>
      <c r="EH85" s="9">
        <v>7.8151683849137193E-4</v>
      </c>
      <c r="EI85" s="6">
        <v>6</v>
      </c>
      <c r="EJ85" s="6"/>
      <c r="EK85" s="6"/>
      <c r="EL85" s="15">
        <v>76</v>
      </c>
      <c r="EM85" s="9">
        <v>0.19354838709677419</v>
      </c>
      <c r="EN85" s="9">
        <v>7.9484E-5</v>
      </c>
      <c r="EO85" s="9">
        <v>6.9523790000000002E-2</v>
      </c>
      <c r="EP85" s="9">
        <v>1.1432633347520323E-3</v>
      </c>
      <c r="EQ85" s="6">
        <v>6</v>
      </c>
      <c r="ER85" s="6"/>
      <c r="ES85" s="6"/>
      <c r="ET85" s="15">
        <v>76</v>
      </c>
      <c r="EU85" s="9">
        <v>0.19354838709677419</v>
      </c>
      <c r="EV85" s="9">
        <v>5.0716E-5</v>
      </c>
      <c r="EW85" s="9">
        <v>6.8366620000000003E-2</v>
      </c>
      <c r="EX85" s="9">
        <v>7.4182400709586044E-4</v>
      </c>
      <c r="EY85" s="6">
        <v>6</v>
      </c>
      <c r="EZ85" s="6"/>
      <c r="FA85" s="6"/>
      <c r="FB85" s="15">
        <v>76</v>
      </c>
      <c r="FC85" s="9">
        <v>0.19354838709677419</v>
      </c>
      <c r="FD85" s="9">
        <v>4.6996000000000002E-5</v>
      </c>
      <c r="FE85" s="9">
        <v>6.7105650000000003E-2</v>
      </c>
      <c r="FF85" s="9">
        <v>7.0032851183171607E-4</v>
      </c>
      <c r="FG85" s="6">
        <v>6</v>
      </c>
      <c r="FH85" s="6"/>
      <c r="FI85" s="6"/>
      <c r="FJ85" s="15">
        <v>76</v>
      </c>
      <c r="FK85" s="9">
        <v>0.19354838709677419</v>
      </c>
      <c r="FL85" s="9">
        <v>5.8404000000000005E-5</v>
      </c>
      <c r="FM85" s="9">
        <v>6.5129350000000003E-2</v>
      </c>
      <c r="FN85" s="9">
        <v>8.967385671743999E-4</v>
      </c>
      <c r="FO85" s="6">
        <v>6</v>
      </c>
      <c r="FP85" s="6"/>
      <c r="FQ85" s="6"/>
      <c r="FR85" s="15">
        <v>76</v>
      </c>
      <c r="FS85" s="9">
        <v>0.19354838709677419</v>
      </c>
      <c r="FT85" s="9">
        <v>3.1992000000000001E-5</v>
      </c>
      <c r="FU85" s="9">
        <v>6.5130090000000002E-2</v>
      </c>
      <c r="FV85" s="9">
        <v>4.912015321950269E-4</v>
      </c>
      <c r="FW85" s="6">
        <v>6</v>
      </c>
      <c r="FX85" s="6"/>
      <c r="FY85" s="6"/>
      <c r="FZ85" s="15">
        <v>76</v>
      </c>
      <c r="GA85" s="9">
        <v>0.19354838709677419</v>
      </c>
      <c r="GB85" s="9">
        <v>3.0752E-5</v>
      </c>
      <c r="GC85" s="9">
        <v>6.3718460000000005E-2</v>
      </c>
      <c r="GD85" s="9">
        <v>4.8262308913303928E-4</v>
      </c>
      <c r="GE85" s="6">
        <v>6</v>
      </c>
      <c r="GF85" s="6"/>
      <c r="GG85" s="6"/>
      <c r="GH85" s="15">
        <v>76</v>
      </c>
      <c r="GI85" s="9">
        <v>0.19354838709677419</v>
      </c>
      <c r="GJ85" s="9">
        <v>1.4011999999999999E-5</v>
      </c>
      <c r="GK85" s="9">
        <v>6.3061420000000007E-2</v>
      </c>
      <c r="GL85" s="9">
        <v>2.2219607487430505E-4</v>
      </c>
      <c r="GM85" s="6">
        <v>6</v>
      </c>
      <c r="GN85" s="6"/>
      <c r="GO85" s="6"/>
      <c r="GP85" s="15">
        <v>76</v>
      </c>
      <c r="GQ85" s="9">
        <v>0.19354838709677419</v>
      </c>
      <c r="GR85" s="9">
        <v>7.9359999999999999E-6</v>
      </c>
      <c r="GS85" s="9">
        <v>6.2293609999999999E-2</v>
      </c>
      <c r="GT85" s="9">
        <v>1.2739669446031464E-4</v>
      </c>
      <c r="GU85" s="6">
        <v>6</v>
      </c>
      <c r="GV85" s="6"/>
      <c r="GW85" s="6"/>
      <c r="GX85" s="15">
        <v>76</v>
      </c>
      <c r="GY85" s="9">
        <v>0.19354838709677419</v>
      </c>
      <c r="GZ85" s="9">
        <v>1.3268000000000002E-5</v>
      </c>
      <c r="HA85" s="9">
        <v>6.16518E-2</v>
      </c>
      <c r="HB85" s="9">
        <v>2.1520863948822262E-4</v>
      </c>
      <c r="HC85" s="6">
        <v>6</v>
      </c>
      <c r="HD85" s="6"/>
      <c r="HE85" s="6"/>
      <c r="HF85" s="15">
        <v>76</v>
      </c>
      <c r="HG85" s="9">
        <v>0.19354838709677419</v>
      </c>
      <c r="HH85" s="9">
        <v>1.2772000000000001E-5</v>
      </c>
      <c r="HI85" s="9">
        <v>6.1595619999999997E-2</v>
      </c>
      <c r="HJ85" s="9">
        <v>2.0735240590158847E-4</v>
      </c>
      <c r="HK85" s="6">
        <v>6</v>
      </c>
      <c r="HL85" s="6"/>
      <c r="HM85" s="6"/>
      <c r="HN85" s="15">
        <v>76</v>
      </c>
      <c r="HO85" s="9">
        <v>0.19354838709677419</v>
      </c>
      <c r="HP85" s="9">
        <v>1.0664000000000002E-5</v>
      </c>
      <c r="HQ85" s="9">
        <v>6.0706419999999997E-2</v>
      </c>
      <c r="HR85" s="9">
        <v>1.7566511087295218E-4</v>
      </c>
      <c r="HS85" s="6">
        <v>6</v>
      </c>
      <c r="HT85" s="6"/>
      <c r="HU85" s="6"/>
      <c r="HV85" s="15">
        <v>76</v>
      </c>
      <c r="HW85" s="9">
        <v>0.19354838709677419</v>
      </c>
      <c r="HX85" s="9">
        <v>1.7484000000000001E-5</v>
      </c>
      <c r="HY85" s="9">
        <v>6.038603E-2</v>
      </c>
      <c r="HZ85" s="9">
        <v>2.8953716612931834E-4</v>
      </c>
      <c r="IA85" s="6">
        <v>6</v>
      </c>
      <c r="IB85" s="6"/>
      <c r="IC85" s="6"/>
      <c r="ID85" s="15">
        <v>76</v>
      </c>
      <c r="IE85" s="9">
        <v>0.19354838709677419</v>
      </c>
      <c r="IF85" s="9">
        <v>7.3159999999999999E-6</v>
      </c>
      <c r="IG85" s="9">
        <v>6.0446970000000003E-2</v>
      </c>
      <c r="IH85" s="9">
        <v>1.2103170762736328E-4</v>
      </c>
      <c r="II85" s="6">
        <v>6</v>
      </c>
      <c r="IJ85" s="6"/>
      <c r="IK85" s="6"/>
      <c r="IL85" s="15">
        <v>76</v>
      </c>
      <c r="IM85" s="9">
        <v>0.19354838709677419</v>
      </c>
      <c r="IN85" s="9">
        <v>6.2000000000000008E-6</v>
      </c>
      <c r="IO85" s="9">
        <v>6.0321609999999998E-2</v>
      </c>
      <c r="IP85" s="9">
        <v>1.027824025253968E-4</v>
      </c>
      <c r="IQ85" s="6">
        <v>6</v>
      </c>
    </row>
    <row r="86" spans="1:251">
      <c r="A86" s="6"/>
      <c r="B86" s="6"/>
      <c r="C86" s="15">
        <f t="shared" si="12"/>
        <v>77</v>
      </c>
      <c r="D86" s="9">
        <f t="shared" si="14"/>
        <v>0.22580645161290322</v>
      </c>
      <c r="E86" s="9" cm="1">
        <f t="array" ref="E86">VLOOKUP($B$15,'qx Malaria'!$B$32:$I$61,(H86),FALSE)/(1-'qx(1) cambodia'!D86*INDEX($A$8:$B$13,H86,2))</f>
        <v>1.0059433353977327E-4</v>
      </c>
      <c r="F86" s="9">
        <f>'Life Table'!D8889</f>
        <v>0.11486766</v>
      </c>
      <c r="G86" s="9">
        <f t="shared" si="13"/>
        <v>8.7495015659507815E-4</v>
      </c>
      <c r="H86" s="6">
        <f t="shared" si="11"/>
        <v>6</v>
      </c>
      <c r="I86" s="6"/>
      <c r="J86" s="6"/>
      <c r="L86" s="6"/>
      <c r="M86" s="6"/>
      <c r="N86" s="15">
        <v>77</v>
      </c>
      <c r="O86" s="9">
        <v>0.22580645161290322</v>
      </c>
      <c r="P86" s="9">
        <v>9.1837500000000016E-5</v>
      </c>
      <c r="Q86" s="9">
        <v>9.4536120000000001E-2</v>
      </c>
      <c r="R86" s="9">
        <v>9.7145408548605569E-4</v>
      </c>
      <c r="S86" s="6">
        <v>6</v>
      </c>
      <c r="T86" s="6"/>
      <c r="U86" s="6"/>
      <c r="V86" s="15">
        <v>77</v>
      </c>
      <c r="W86" s="9">
        <v>0.22580645161290322</v>
      </c>
      <c r="X86" s="9">
        <v>7.8404166666666677E-5</v>
      </c>
      <c r="Y86" s="9">
        <v>9.381536E-2</v>
      </c>
      <c r="Z86" s="9">
        <v>8.3572846351244272E-4</v>
      </c>
      <c r="AA86" s="6">
        <v>6</v>
      </c>
      <c r="AB86" s="6"/>
      <c r="AC86" s="6"/>
      <c r="AD86" s="15">
        <v>77</v>
      </c>
      <c r="AE86" s="9">
        <v>0.22580645161290322</v>
      </c>
      <c r="AF86" s="9">
        <v>7.0008333333333332E-5</v>
      </c>
      <c r="AG86" s="9">
        <v>9.3004610000000001E-2</v>
      </c>
      <c r="AH86" s="9">
        <v>7.5274046451389166E-4</v>
      </c>
      <c r="AI86" s="6">
        <v>6</v>
      </c>
      <c r="AJ86" s="6"/>
      <c r="AK86" s="6"/>
      <c r="AL86" s="15">
        <v>77</v>
      </c>
      <c r="AM86" s="9">
        <v>0.22580645161290322</v>
      </c>
      <c r="AN86" s="9">
        <v>7.9179166666666669E-5</v>
      </c>
      <c r="AO86" s="9">
        <v>9.2451309999999995E-2</v>
      </c>
      <c r="AP86" s="9">
        <v>8.5644180343866054E-4</v>
      </c>
      <c r="AQ86" s="6">
        <v>6</v>
      </c>
      <c r="AR86" s="6"/>
      <c r="AS86" s="6"/>
      <c r="AT86" s="15">
        <v>77</v>
      </c>
      <c r="AU86" s="9">
        <v>0.22580645161290322</v>
      </c>
      <c r="AV86" s="9">
        <v>7.0266666666666676E-5</v>
      </c>
      <c r="AW86" s="9">
        <v>9.2288549999999997E-2</v>
      </c>
      <c r="AX86" s="9">
        <v>7.6138011342324354E-4</v>
      </c>
      <c r="AY86" s="6">
        <v>6</v>
      </c>
      <c r="AZ86" s="6"/>
      <c r="BA86" s="6"/>
      <c r="BB86" s="15">
        <v>77</v>
      </c>
      <c r="BC86" s="9">
        <v>0.22580645161290322</v>
      </c>
      <c r="BD86" s="9">
        <v>6.3162499999999997E-5</v>
      </c>
      <c r="BE86" s="9">
        <v>9.1376899999999997E-2</v>
      </c>
      <c r="BF86" s="9">
        <v>6.9123049698556201E-4</v>
      </c>
      <c r="BG86" s="6">
        <v>6</v>
      </c>
      <c r="BH86" s="6"/>
      <c r="BI86" s="6"/>
      <c r="BJ86" s="15">
        <v>77</v>
      </c>
      <c r="BK86" s="9">
        <v>0.22580645161290322</v>
      </c>
      <c r="BL86" s="9">
        <v>6.006250000000001E-5</v>
      </c>
      <c r="BM86" s="9">
        <v>9.1088230000000006E-2</v>
      </c>
      <c r="BN86" s="9">
        <v>6.5938815585723869E-4</v>
      </c>
      <c r="BO86" s="6">
        <v>6</v>
      </c>
      <c r="BP86" s="6"/>
      <c r="BQ86" s="6"/>
      <c r="BR86" s="15">
        <v>77</v>
      </c>
      <c r="BS86" s="9">
        <v>0.22580645161290322</v>
      </c>
      <c r="BT86" s="9">
        <v>6.9879166666666673E-5</v>
      </c>
      <c r="BU86" s="9">
        <v>9.0136569999999999E-2</v>
      </c>
      <c r="BV86" s="9">
        <v>7.7525877306698794E-4</v>
      </c>
      <c r="BW86" s="6">
        <v>6</v>
      </c>
      <c r="BX86" s="6"/>
      <c r="BY86" s="6"/>
      <c r="BZ86" s="15">
        <v>77</v>
      </c>
      <c r="CA86" s="9">
        <v>0.22580645161290322</v>
      </c>
      <c r="CB86" s="9">
        <v>5.2054166666666674E-5</v>
      </c>
      <c r="CC86" s="9">
        <v>8.9666679999999999E-2</v>
      </c>
      <c r="CD86" s="9">
        <v>5.8052965345283967E-4</v>
      </c>
      <c r="CE86" s="6">
        <v>6</v>
      </c>
      <c r="CF86" s="6"/>
      <c r="CG86" s="6"/>
      <c r="CH86" s="15">
        <v>77</v>
      </c>
      <c r="CI86" s="9">
        <v>0.22580645161290322</v>
      </c>
      <c r="CJ86" s="9">
        <v>5.2441666666666663E-5</v>
      </c>
      <c r="CK86" s="9">
        <v>8.8432339999999998E-2</v>
      </c>
      <c r="CL86" s="9">
        <v>5.9301457664319034E-4</v>
      </c>
      <c r="CM86" s="6">
        <v>6</v>
      </c>
      <c r="CN86" s="6"/>
      <c r="CO86" s="6"/>
      <c r="CP86" s="15">
        <v>77</v>
      </c>
      <c r="CQ86" s="9">
        <v>0.22580645161290322</v>
      </c>
      <c r="CR86" s="9">
        <v>1.0062083333333334E-4</v>
      </c>
      <c r="CS86" s="9">
        <v>8.6755689999999996E-2</v>
      </c>
      <c r="CT86" s="9">
        <v>1.1598182589906592E-3</v>
      </c>
      <c r="CU86" s="6">
        <v>6</v>
      </c>
      <c r="CV86" s="6"/>
      <c r="CW86" s="6"/>
      <c r="CX86" s="15">
        <v>77</v>
      </c>
      <c r="CY86" s="9">
        <v>0.22580645161290322</v>
      </c>
      <c r="CZ86" s="9">
        <v>7.4658333333333337E-5</v>
      </c>
      <c r="DA86" s="9">
        <v>8.4562520000000002E-2</v>
      </c>
      <c r="DB86" s="9">
        <v>8.8287734723768089E-4</v>
      </c>
      <c r="DC86" s="6">
        <v>6</v>
      </c>
      <c r="DD86" s="6"/>
      <c r="DE86" s="6"/>
      <c r="DF86" s="15">
        <v>77</v>
      </c>
      <c r="DG86" s="9">
        <v>0.22580645161290322</v>
      </c>
      <c r="DH86" s="9">
        <v>6.3679166666666672E-5</v>
      </c>
      <c r="DI86" s="9">
        <v>8.2657679999999997E-2</v>
      </c>
      <c r="DJ86" s="9">
        <v>7.7039624952777129E-4</v>
      </c>
      <c r="DK86" s="6">
        <v>6</v>
      </c>
      <c r="DL86" s="6"/>
      <c r="DM86" s="6"/>
      <c r="DN86" s="15">
        <v>77</v>
      </c>
      <c r="DO86" s="9">
        <v>0.22580645161290322</v>
      </c>
      <c r="DP86" s="9">
        <v>1.1030833333333332E-4</v>
      </c>
      <c r="DQ86" s="9">
        <v>8.0445939999999994E-2</v>
      </c>
      <c r="DR86" s="9">
        <v>1.3712106954475681E-3</v>
      </c>
      <c r="DS86" s="6">
        <v>6</v>
      </c>
      <c r="DT86" s="6"/>
      <c r="DU86" s="6"/>
      <c r="DV86" s="15">
        <v>77</v>
      </c>
      <c r="DW86" s="9">
        <v>0.22580645161290322</v>
      </c>
      <c r="DX86" s="9">
        <v>8.9383333333333342E-5</v>
      </c>
      <c r="DY86" s="9">
        <v>7.8982720000000006E-2</v>
      </c>
      <c r="DZ86" s="9">
        <v>1.1316821367171621E-3</v>
      </c>
      <c r="EA86" s="6">
        <v>6</v>
      </c>
      <c r="EB86" s="6"/>
      <c r="EC86" s="6"/>
      <c r="ED86" s="15">
        <v>77</v>
      </c>
      <c r="EE86" s="9">
        <v>0.22580645161290322</v>
      </c>
      <c r="EF86" s="9">
        <v>5.7608333333333335E-5</v>
      </c>
      <c r="EG86" s="9">
        <v>7.7958639999999996E-2</v>
      </c>
      <c r="EH86" s="9">
        <v>7.3896021445901748E-4</v>
      </c>
      <c r="EI86" s="6">
        <v>6</v>
      </c>
      <c r="EJ86" s="6"/>
      <c r="EK86" s="6"/>
      <c r="EL86" s="15">
        <v>77</v>
      </c>
      <c r="EM86" s="9">
        <v>0.22580645161290322</v>
      </c>
      <c r="EN86" s="9">
        <v>8.2795833333333338E-5</v>
      </c>
      <c r="EO86" s="9">
        <v>7.6662279999999999E-2</v>
      </c>
      <c r="EP86" s="9">
        <v>1.0800074473826416E-3</v>
      </c>
      <c r="EQ86" s="6">
        <v>6</v>
      </c>
      <c r="ER86" s="6"/>
      <c r="ES86" s="6"/>
      <c r="ET86" s="15">
        <v>77</v>
      </c>
      <c r="EU86" s="9">
        <v>0.22580645161290322</v>
      </c>
      <c r="EV86" s="9">
        <v>5.2829166666666666E-5</v>
      </c>
      <c r="EW86" s="9">
        <v>7.5430150000000001E-2</v>
      </c>
      <c r="EX86" s="9">
        <v>7.0037202188603183E-4</v>
      </c>
      <c r="EY86" s="6">
        <v>6</v>
      </c>
      <c r="EZ86" s="6"/>
      <c r="FA86" s="6"/>
      <c r="FB86" s="15">
        <v>77</v>
      </c>
      <c r="FC86" s="9">
        <v>0.22580645161290322</v>
      </c>
      <c r="FD86" s="9">
        <v>4.8954166666666666E-5</v>
      </c>
      <c r="FE86" s="9">
        <v>7.4091489999999996E-2</v>
      </c>
      <c r="FF86" s="9">
        <v>6.6072590342921525E-4</v>
      </c>
      <c r="FG86" s="6">
        <v>6</v>
      </c>
      <c r="FH86" s="6"/>
      <c r="FI86" s="6"/>
      <c r="FJ86" s="15">
        <v>77</v>
      </c>
      <c r="FK86" s="9">
        <v>0.22580645161290322</v>
      </c>
      <c r="FL86" s="9">
        <v>6.0837500000000002E-5</v>
      </c>
      <c r="FM86" s="9">
        <v>7.1933449999999996E-2</v>
      </c>
      <c r="FN86" s="9">
        <v>8.4574700643441961E-4</v>
      </c>
      <c r="FO86" s="6">
        <v>6</v>
      </c>
      <c r="FP86" s="6"/>
      <c r="FQ86" s="6"/>
      <c r="FR86" s="15">
        <v>77</v>
      </c>
      <c r="FS86" s="9">
        <v>0.22580645161290322</v>
      </c>
      <c r="FT86" s="9">
        <v>3.3325000000000004E-5</v>
      </c>
      <c r="FU86" s="9">
        <v>7.1940889999999993E-2</v>
      </c>
      <c r="FV86" s="9">
        <v>4.6322751914801177E-4</v>
      </c>
      <c r="FW86" s="6">
        <v>6</v>
      </c>
      <c r="FX86" s="6"/>
      <c r="FY86" s="6"/>
      <c r="FZ86" s="15">
        <v>77</v>
      </c>
      <c r="GA86" s="9">
        <v>0.22580645161290322</v>
      </c>
      <c r="GB86" s="9">
        <v>3.2033333333333337E-5</v>
      </c>
      <c r="GC86" s="9">
        <v>7.0447270000000006E-2</v>
      </c>
      <c r="GD86" s="9">
        <v>4.5471362244886614E-4</v>
      </c>
      <c r="GE86" s="6">
        <v>6</v>
      </c>
      <c r="GF86" s="6"/>
      <c r="GG86" s="6"/>
      <c r="GH86" s="15">
        <v>77</v>
      </c>
      <c r="GI86" s="9">
        <v>0.22580645161290322</v>
      </c>
      <c r="GJ86" s="9">
        <v>1.4595833333333332E-5</v>
      </c>
      <c r="GK86" s="9">
        <v>6.9759849999999998E-2</v>
      </c>
      <c r="GL86" s="9">
        <v>2.0922971212428542E-4</v>
      </c>
      <c r="GM86" s="6">
        <v>6</v>
      </c>
      <c r="GN86" s="6"/>
      <c r="GO86" s="6"/>
      <c r="GP86" s="15">
        <v>77</v>
      </c>
      <c r="GQ86" s="9">
        <v>0.22580645161290322</v>
      </c>
      <c r="GR86" s="9">
        <v>8.2666666666666666E-6</v>
      </c>
      <c r="GS86" s="9">
        <v>6.8946809999999997E-2</v>
      </c>
      <c r="GT86" s="9">
        <v>1.198991899214288E-4</v>
      </c>
      <c r="GU86" s="6">
        <v>6</v>
      </c>
      <c r="GV86" s="6"/>
      <c r="GW86" s="6"/>
      <c r="GX86" s="15">
        <v>77</v>
      </c>
      <c r="GY86" s="9">
        <v>0.22580645161290322</v>
      </c>
      <c r="GZ86" s="9">
        <v>1.3820833333333335E-5</v>
      </c>
      <c r="HA86" s="9">
        <v>6.8265389999999995E-2</v>
      </c>
      <c r="HB86" s="9">
        <v>2.0245739947187492E-4</v>
      </c>
      <c r="HC86" s="6">
        <v>6</v>
      </c>
      <c r="HD86" s="6"/>
      <c r="HE86" s="6"/>
      <c r="HF86" s="15">
        <v>77</v>
      </c>
      <c r="HG86" s="9">
        <v>0.22580645161290322</v>
      </c>
      <c r="HH86" s="9">
        <v>1.3304166666666667E-5</v>
      </c>
      <c r="HI86" s="9">
        <v>6.8210950000000006E-2</v>
      </c>
      <c r="HJ86" s="9">
        <v>1.950444417892826E-4</v>
      </c>
      <c r="HK86" s="6">
        <v>6</v>
      </c>
      <c r="HL86" s="6"/>
      <c r="HM86" s="6"/>
      <c r="HN86" s="15">
        <v>77</v>
      </c>
      <c r="HO86" s="9">
        <v>0.22580645161290322</v>
      </c>
      <c r="HP86" s="9">
        <v>1.1108333333333335E-5</v>
      </c>
      <c r="HQ86" s="9">
        <v>6.7259269999999996E-2</v>
      </c>
      <c r="HR86" s="9">
        <v>1.6515691195181475E-4</v>
      </c>
      <c r="HS86" s="6">
        <v>6</v>
      </c>
      <c r="HT86" s="6"/>
      <c r="HU86" s="6"/>
      <c r="HV86" s="15">
        <v>77</v>
      </c>
      <c r="HW86" s="9">
        <v>0.22580645161290322</v>
      </c>
      <c r="HX86" s="9">
        <v>1.8212499999999999E-5</v>
      </c>
      <c r="HY86" s="9">
        <v>6.6915790000000003E-2</v>
      </c>
      <c r="HZ86" s="9">
        <v>2.7217043989169069E-4</v>
      </c>
      <c r="IA86" s="6">
        <v>6</v>
      </c>
      <c r="IB86" s="6"/>
      <c r="IC86" s="6"/>
      <c r="ID86" s="15">
        <v>77</v>
      </c>
      <c r="IE86" s="9">
        <v>0.22580645161290322</v>
      </c>
      <c r="IF86" s="9">
        <v>7.6208333333333325E-6</v>
      </c>
      <c r="IG86" s="9">
        <v>6.6976649999999999E-2</v>
      </c>
      <c r="IH86" s="9">
        <v>1.1378343547091908E-4</v>
      </c>
      <c r="II86" s="6">
        <v>6</v>
      </c>
      <c r="IJ86" s="6"/>
      <c r="IK86" s="6"/>
      <c r="IL86" s="15">
        <v>77</v>
      </c>
      <c r="IM86" s="9">
        <v>0.22580645161290322</v>
      </c>
      <c r="IN86" s="9">
        <v>6.4583333333333339E-6</v>
      </c>
      <c r="IO86" s="9">
        <v>6.6845130000000003E-2</v>
      </c>
      <c r="IP86" s="9">
        <v>9.6616362827528856E-5</v>
      </c>
      <c r="IQ86" s="6">
        <v>6</v>
      </c>
    </row>
    <row r="87" spans="1:251">
      <c r="A87" s="6"/>
      <c r="B87" s="6"/>
      <c r="C87" s="15">
        <f t="shared" si="12"/>
        <v>78</v>
      </c>
      <c r="D87" s="9">
        <f t="shared" si="14"/>
        <v>0.25806451612903225</v>
      </c>
      <c r="E87" s="9" cm="1">
        <f t="array" ref="E87">VLOOKUP($B$15,'qx Malaria'!$B$32:$I$61,(H87),FALSE)/(1-'qx(1) cambodia'!D87*INDEX($A$8:$B$13,H87,2))</f>
        <v>1.0496267759739852E-4</v>
      </c>
      <c r="F87" s="9">
        <f>'Life Table'!D8890</f>
        <v>0.12549705999999999</v>
      </c>
      <c r="G87" s="9">
        <f t="shared" si="13"/>
        <v>8.3562017859158838E-4</v>
      </c>
      <c r="H87" s="6">
        <f t="shared" si="11"/>
        <v>6</v>
      </c>
      <c r="I87" s="6"/>
      <c r="J87" s="6"/>
      <c r="L87" s="6"/>
      <c r="M87" s="6"/>
      <c r="N87" s="15">
        <v>78</v>
      </c>
      <c r="O87" s="9">
        <v>0.25806451612903225</v>
      </c>
      <c r="P87" s="9">
        <v>9.5830434782608702E-5</v>
      </c>
      <c r="Q87" s="9">
        <v>0.10358843</v>
      </c>
      <c r="R87" s="9">
        <v>9.2510751232168214E-4</v>
      </c>
      <c r="S87" s="6">
        <v>6</v>
      </c>
      <c r="T87" s="6"/>
      <c r="U87" s="6"/>
      <c r="V87" s="15">
        <v>78</v>
      </c>
      <c r="W87" s="9">
        <v>0.25806451612903225</v>
      </c>
      <c r="X87" s="9">
        <v>8.1813043478260879E-5</v>
      </c>
      <c r="Y87" s="9">
        <v>0.10281313</v>
      </c>
      <c r="Z87" s="9">
        <v>7.957450909067828E-4</v>
      </c>
      <c r="AA87" s="6">
        <v>6</v>
      </c>
      <c r="AB87" s="6"/>
      <c r="AC87" s="6"/>
      <c r="AD87" s="15">
        <v>78</v>
      </c>
      <c r="AE87" s="9">
        <v>0.25806451612903225</v>
      </c>
      <c r="AF87" s="9">
        <v>7.3052173913043476E-5</v>
      </c>
      <c r="AG87" s="9">
        <v>0.10196238000000001</v>
      </c>
      <c r="AH87" s="9">
        <v>7.1646203151636391E-4</v>
      </c>
      <c r="AI87" s="6">
        <v>6</v>
      </c>
      <c r="AJ87" s="6"/>
      <c r="AK87" s="6"/>
      <c r="AL87" s="15">
        <v>78</v>
      </c>
      <c r="AM87" s="9">
        <v>0.25806451612903225</v>
      </c>
      <c r="AN87" s="9">
        <v>8.2621739130434775E-5</v>
      </c>
      <c r="AO87" s="9">
        <v>0.10137415</v>
      </c>
      <c r="AP87" s="9">
        <v>8.1501782387753468E-4</v>
      </c>
      <c r="AQ87" s="6">
        <v>6</v>
      </c>
      <c r="AR87" s="6"/>
      <c r="AS87" s="6"/>
      <c r="AT87" s="15">
        <v>78</v>
      </c>
      <c r="AU87" s="9">
        <v>0.25806451612903225</v>
      </c>
      <c r="AV87" s="9">
        <v>7.3321739130434779E-5</v>
      </c>
      <c r="AW87" s="9">
        <v>0.10117247</v>
      </c>
      <c r="AX87" s="9">
        <v>7.2472026362937244E-4</v>
      </c>
      <c r="AY87" s="6">
        <v>6</v>
      </c>
      <c r="AZ87" s="6"/>
      <c r="BA87" s="6"/>
      <c r="BB87" s="15">
        <v>78</v>
      </c>
      <c r="BC87" s="9">
        <v>0.25806451612903225</v>
      </c>
      <c r="BD87" s="9">
        <v>6.5908695652173906E-5</v>
      </c>
      <c r="BE87" s="9">
        <v>0.10021876</v>
      </c>
      <c r="BF87" s="9">
        <v>6.5764828513318165E-4</v>
      </c>
      <c r="BG87" s="6">
        <v>6</v>
      </c>
      <c r="BH87" s="6"/>
      <c r="BI87" s="6"/>
      <c r="BJ87" s="15">
        <v>78</v>
      </c>
      <c r="BK87" s="9">
        <v>0.25806451612903225</v>
      </c>
      <c r="BL87" s="9">
        <v>6.2673913043478268E-5</v>
      </c>
      <c r="BM87" s="9">
        <v>9.9910399999999996E-2</v>
      </c>
      <c r="BN87" s="9">
        <v>6.2730119230308625E-4</v>
      </c>
      <c r="BO87" s="6">
        <v>6</v>
      </c>
      <c r="BP87" s="6"/>
      <c r="BQ87" s="6"/>
      <c r="BR87" s="15">
        <v>78</v>
      </c>
      <c r="BS87" s="9">
        <v>0.25806451612903225</v>
      </c>
      <c r="BT87" s="9">
        <v>7.2917391304347831E-5</v>
      </c>
      <c r="BU87" s="9">
        <v>9.8928370000000002E-2</v>
      </c>
      <c r="BV87" s="9">
        <v>7.3707260419177871E-4</v>
      </c>
      <c r="BW87" s="6">
        <v>6</v>
      </c>
      <c r="BX87" s="6"/>
      <c r="BY87" s="6"/>
      <c r="BZ87" s="15">
        <v>78</v>
      </c>
      <c r="CA87" s="9">
        <v>0.25806451612903225</v>
      </c>
      <c r="CB87" s="9">
        <v>5.4317391304347833E-5</v>
      </c>
      <c r="CC87" s="9">
        <v>9.8426769999999997E-2</v>
      </c>
      <c r="CD87" s="9">
        <v>5.5185587522934903E-4</v>
      </c>
      <c r="CE87" s="6">
        <v>6</v>
      </c>
      <c r="CF87" s="6"/>
      <c r="CG87" s="6"/>
      <c r="CH87" s="15">
        <v>78</v>
      </c>
      <c r="CI87" s="9">
        <v>0.25806451612903225</v>
      </c>
      <c r="CJ87" s="9">
        <v>5.4721739130434781E-5</v>
      </c>
      <c r="CK87" s="9">
        <v>9.7121700000000005E-2</v>
      </c>
      <c r="CL87" s="9">
        <v>5.6343473323093379E-4</v>
      </c>
      <c r="CM87" s="6">
        <v>6</v>
      </c>
      <c r="CN87" s="6"/>
      <c r="CO87" s="6"/>
      <c r="CP87" s="15">
        <v>78</v>
      </c>
      <c r="CQ87" s="9">
        <v>0.25806451612903225</v>
      </c>
      <c r="CR87" s="9">
        <v>1.0499565217391304E-4</v>
      </c>
      <c r="CS87" s="9">
        <v>9.5343609999999995E-2</v>
      </c>
      <c r="CT87" s="9">
        <v>1.1012342848557238E-3</v>
      </c>
      <c r="CU87" s="6">
        <v>6</v>
      </c>
      <c r="CV87" s="6"/>
      <c r="CW87" s="6"/>
      <c r="CX87" s="15">
        <v>78</v>
      </c>
      <c r="CY87" s="9">
        <v>0.25806451612903225</v>
      </c>
      <c r="CZ87" s="9">
        <v>7.7904347826086962E-5</v>
      </c>
      <c r="DA87" s="9">
        <v>9.3029840000000003E-2</v>
      </c>
      <c r="DB87" s="9">
        <v>8.3741246707601518E-4</v>
      </c>
      <c r="DC87" s="6">
        <v>6</v>
      </c>
      <c r="DD87" s="6"/>
      <c r="DE87" s="6"/>
      <c r="DF87" s="15">
        <v>78</v>
      </c>
      <c r="DG87" s="9">
        <v>0.25806451612903225</v>
      </c>
      <c r="DH87" s="9">
        <v>6.6447826086956513E-5</v>
      </c>
      <c r="DI87" s="9">
        <v>9.1001769999999996E-2</v>
      </c>
      <c r="DJ87" s="9">
        <v>7.3018168863041365E-4</v>
      </c>
      <c r="DK87" s="6">
        <v>6</v>
      </c>
      <c r="DL87" s="6"/>
      <c r="DM87" s="6"/>
      <c r="DN87" s="15">
        <v>78</v>
      </c>
      <c r="DO87" s="9">
        <v>0.25806451612903225</v>
      </c>
      <c r="DP87" s="9">
        <v>1.1510434782608694E-4</v>
      </c>
      <c r="DQ87" s="9">
        <v>8.8655390000000001E-2</v>
      </c>
      <c r="DR87" s="9">
        <v>1.2983344591466683E-3</v>
      </c>
      <c r="DS87" s="6">
        <v>6</v>
      </c>
      <c r="DT87" s="6"/>
      <c r="DU87" s="6"/>
      <c r="DV87" s="15">
        <v>78</v>
      </c>
      <c r="DW87" s="9">
        <v>0.25806451612903225</v>
      </c>
      <c r="DX87" s="9">
        <v>9.3269565217391301E-5</v>
      </c>
      <c r="DY87" s="9">
        <v>8.7088490000000005E-2</v>
      </c>
      <c r="DZ87" s="9">
        <v>1.0709746513849453E-3</v>
      </c>
      <c r="EA87" s="6">
        <v>6</v>
      </c>
      <c r="EB87" s="6"/>
      <c r="EC87" s="6"/>
      <c r="ED87" s="15">
        <v>78</v>
      </c>
      <c r="EE87" s="9">
        <v>0.25806451612903225</v>
      </c>
      <c r="EF87" s="9">
        <v>6.0113043478260866E-5</v>
      </c>
      <c r="EG87" s="9">
        <v>8.598488E-2</v>
      </c>
      <c r="EH87" s="9">
        <v>6.9911179126214823E-4</v>
      </c>
      <c r="EI87" s="6">
        <v>6</v>
      </c>
      <c r="EJ87" s="6"/>
      <c r="EK87" s="6"/>
      <c r="EL87" s="15">
        <v>78</v>
      </c>
      <c r="EM87" s="9">
        <v>0.25806451612903225</v>
      </c>
      <c r="EN87" s="9">
        <v>8.6395652173913048E-5</v>
      </c>
      <c r="EO87" s="9">
        <v>8.4642209999999996E-2</v>
      </c>
      <c r="EP87" s="9">
        <v>1.020715930903896E-3</v>
      </c>
      <c r="EQ87" s="6">
        <v>6</v>
      </c>
      <c r="ER87" s="6"/>
      <c r="ES87" s="6"/>
      <c r="ET87" s="15">
        <v>78</v>
      </c>
      <c r="EU87" s="9">
        <v>0.25806451612903225</v>
      </c>
      <c r="EV87" s="9">
        <v>5.5126086956521736E-5</v>
      </c>
      <c r="EW87" s="9">
        <v>8.335294E-2</v>
      </c>
      <c r="EX87" s="9">
        <v>6.6135743929994235E-4</v>
      </c>
      <c r="EY87" s="6">
        <v>6</v>
      </c>
      <c r="EZ87" s="6"/>
      <c r="FA87" s="6"/>
      <c r="FB87" s="15">
        <v>78</v>
      </c>
      <c r="FC87" s="9">
        <v>0.25806451612903225</v>
      </c>
      <c r="FD87" s="9">
        <v>5.1082608695652174E-5</v>
      </c>
      <c r="FE87" s="9">
        <v>8.1927E-2</v>
      </c>
      <c r="FF87" s="9">
        <v>6.2351372191892993E-4</v>
      </c>
      <c r="FG87" s="6">
        <v>6</v>
      </c>
      <c r="FH87" s="6"/>
      <c r="FI87" s="6"/>
      <c r="FJ87" s="15">
        <v>78</v>
      </c>
      <c r="FK87" s="9">
        <v>0.25806451612903225</v>
      </c>
      <c r="FL87" s="9">
        <v>6.3482608695652177E-5</v>
      </c>
      <c r="FM87" s="9">
        <v>7.9527479999999998E-2</v>
      </c>
      <c r="FN87" s="9">
        <v>7.9824745730220769E-4</v>
      </c>
      <c r="FO87" s="6">
        <v>6</v>
      </c>
      <c r="FP87" s="6"/>
      <c r="FQ87" s="6"/>
      <c r="FR87" s="15">
        <v>78</v>
      </c>
      <c r="FS87" s="9">
        <v>0.25806451612903225</v>
      </c>
      <c r="FT87" s="9">
        <v>3.477391304347826E-5</v>
      </c>
      <c r="FU87" s="9">
        <v>7.9544309999999993E-2</v>
      </c>
      <c r="FV87" s="9">
        <v>4.371640541413743E-4</v>
      </c>
      <c r="FW87" s="6">
        <v>6</v>
      </c>
      <c r="FX87" s="6"/>
      <c r="FY87" s="6"/>
      <c r="FZ87" s="15">
        <v>78</v>
      </c>
      <c r="GA87" s="9">
        <v>0.25806451612903225</v>
      </c>
      <c r="GB87" s="9">
        <v>3.3426086956521737E-5</v>
      </c>
      <c r="GC87" s="9">
        <v>7.7959799999999996E-2</v>
      </c>
      <c r="GD87" s="9">
        <v>4.2876055295834186E-4</v>
      </c>
      <c r="GE87" s="6">
        <v>6</v>
      </c>
      <c r="GF87" s="6"/>
      <c r="GG87" s="6"/>
      <c r="GH87" s="15">
        <v>78</v>
      </c>
      <c r="GI87" s="9">
        <v>0.25806451612903225</v>
      </c>
      <c r="GJ87" s="9">
        <v>1.5230434782608694E-5</v>
      </c>
      <c r="GK87" s="9">
        <v>7.7240879999999998E-2</v>
      </c>
      <c r="GL87" s="9">
        <v>1.9718101065923505E-4</v>
      </c>
      <c r="GM87" s="6">
        <v>6</v>
      </c>
      <c r="GN87" s="6"/>
      <c r="GO87" s="6"/>
      <c r="GP87" s="15">
        <v>78</v>
      </c>
      <c r="GQ87" s="9">
        <v>0.25806451612903225</v>
      </c>
      <c r="GR87" s="9">
        <v>8.6260869565217393E-6</v>
      </c>
      <c r="GS87" s="9">
        <v>7.6383770000000004E-2</v>
      </c>
      <c r="GT87" s="9">
        <v>1.1293088775955598E-4</v>
      </c>
      <c r="GU87" s="6">
        <v>6</v>
      </c>
      <c r="GV87" s="6"/>
      <c r="GW87" s="6"/>
      <c r="GX87" s="15">
        <v>78</v>
      </c>
      <c r="GY87" s="9">
        <v>0.25806451612903225</v>
      </c>
      <c r="GZ87" s="9">
        <v>1.4421739130434784E-5</v>
      </c>
      <c r="HA87" s="9">
        <v>7.5666670000000005E-2</v>
      </c>
      <c r="HB87" s="9">
        <v>1.9059566293104722E-4</v>
      </c>
      <c r="HC87" s="6">
        <v>6</v>
      </c>
      <c r="HD87" s="6"/>
      <c r="HE87" s="6"/>
      <c r="HF87" s="15">
        <v>78</v>
      </c>
      <c r="HG87" s="9">
        <v>0.25806451612903225</v>
      </c>
      <c r="HH87" s="9">
        <v>1.3882608695652173E-5</v>
      </c>
      <c r="HI87" s="9">
        <v>7.5605919999999993E-2</v>
      </c>
      <c r="HJ87" s="9">
        <v>1.8361801160083992E-4</v>
      </c>
      <c r="HK87" s="6">
        <v>6</v>
      </c>
      <c r="HL87" s="6"/>
      <c r="HM87" s="6"/>
      <c r="HN87" s="15">
        <v>78</v>
      </c>
      <c r="HO87" s="9">
        <v>0.25806451612903225</v>
      </c>
      <c r="HP87" s="9">
        <v>1.1591304347826088E-5</v>
      </c>
      <c r="HQ87" s="9">
        <v>7.4597930000000007E-2</v>
      </c>
      <c r="HR87" s="9">
        <v>1.5538372643619048E-4</v>
      </c>
      <c r="HS87" s="6">
        <v>6</v>
      </c>
      <c r="HT87" s="6"/>
      <c r="HU87" s="6"/>
      <c r="HV87" s="15">
        <v>78</v>
      </c>
      <c r="HW87" s="9">
        <v>0.25806451612903225</v>
      </c>
      <c r="HX87" s="9">
        <v>1.9004347826086956E-5</v>
      </c>
      <c r="HY87" s="9">
        <v>7.4235869999999995E-2</v>
      </c>
      <c r="HZ87" s="9">
        <v>2.5599952995885894E-4</v>
      </c>
      <c r="IA87" s="6">
        <v>6</v>
      </c>
      <c r="IB87" s="6"/>
      <c r="IC87" s="6"/>
      <c r="ID87" s="15">
        <v>78</v>
      </c>
      <c r="IE87" s="9">
        <v>0.25806451612903225</v>
      </c>
      <c r="IF87" s="9">
        <v>7.9521739130434778E-6</v>
      </c>
      <c r="IG87" s="9">
        <v>7.4287329999999999E-2</v>
      </c>
      <c r="IH87" s="9">
        <v>1.0704616672915123E-4</v>
      </c>
      <c r="II87" s="6">
        <v>6</v>
      </c>
      <c r="IJ87" s="6"/>
      <c r="IK87" s="6"/>
      <c r="IL87" s="15">
        <v>78</v>
      </c>
      <c r="IM87" s="9">
        <v>0.25806451612903225</v>
      </c>
      <c r="IN87" s="9">
        <v>6.739130434782609E-6</v>
      </c>
      <c r="IO87" s="9">
        <v>7.4146249999999997E-2</v>
      </c>
      <c r="IP87" s="9">
        <v>9.0889700217915392E-5</v>
      </c>
      <c r="IQ87" s="6">
        <v>6</v>
      </c>
    </row>
    <row r="88" spans="1:251">
      <c r="A88" s="6"/>
      <c r="B88" s="6"/>
      <c r="C88" s="15">
        <f t="shared" si="12"/>
        <v>79</v>
      </c>
      <c r="D88" s="9">
        <f t="shared" si="14"/>
        <v>0.29032258064516125</v>
      </c>
      <c r="E88" s="9" cm="1">
        <f t="array" ref="E88">VLOOKUP($B$15,'qx Malaria'!$B$32:$I$61,(H88),FALSE)/(1-'qx(1) cambodia'!D88*INDEX($A$8:$B$13,H88,2))</f>
        <v>1.0972763861700014E-4</v>
      </c>
      <c r="F88" s="9">
        <f>'Life Table'!D8891</f>
        <v>0.13733488999999999</v>
      </c>
      <c r="G88" s="9">
        <f t="shared" si="13"/>
        <v>7.9825696888905363E-4</v>
      </c>
      <c r="H88" s="6">
        <f t="shared" si="11"/>
        <v>6</v>
      </c>
      <c r="I88" s="6"/>
      <c r="J88" s="6"/>
      <c r="L88" s="6"/>
      <c r="M88" s="6"/>
      <c r="N88" s="15">
        <v>79</v>
      </c>
      <c r="O88" s="9">
        <v>0.29032258064516125</v>
      </c>
      <c r="P88" s="9">
        <v>1.0018636363636363E-4</v>
      </c>
      <c r="Q88" s="9">
        <v>0.11365689</v>
      </c>
      <c r="R88" s="9">
        <v>8.8148077636440378E-4</v>
      </c>
      <c r="S88" s="6">
        <v>6</v>
      </c>
      <c r="T88" s="6"/>
      <c r="U88" s="6"/>
      <c r="V88" s="15">
        <v>79</v>
      </c>
      <c r="W88" s="9">
        <v>0.29032258064516125</v>
      </c>
      <c r="X88" s="9">
        <v>8.5531818181818186E-5</v>
      </c>
      <c r="Y88" s="9">
        <v>0.11284818000000001</v>
      </c>
      <c r="Z88" s="9">
        <v>7.5793706360012352E-4</v>
      </c>
      <c r="AA88" s="6">
        <v>6</v>
      </c>
      <c r="AB88" s="6"/>
      <c r="AC88" s="6"/>
      <c r="AD88" s="15">
        <v>79</v>
      </c>
      <c r="AE88" s="9">
        <v>0.29032258064516125</v>
      </c>
      <c r="AF88" s="9">
        <v>7.6372727272727264E-5</v>
      </c>
      <c r="AG88" s="9">
        <v>0.11192642999999999</v>
      </c>
      <c r="AH88" s="9">
        <v>6.8234756770788876E-4</v>
      </c>
      <c r="AI88" s="6">
        <v>6</v>
      </c>
      <c r="AJ88" s="6"/>
      <c r="AK88" s="6"/>
      <c r="AL88" s="15">
        <v>79</v>
      </c>
      <c r="AM88" s="9">
        <v>0.29032258064516125</v>
      </c>
      <c r="AN88" s="9">
        <v>8.6377272727272721E-5</v>
      </c>
      <c r="AO88" s="9">
        <v>0.11130701</v>
      </c>
      <c r="AP88" s="9">
        <v>7.7602724866360814E-4</v>
      </c>
      <c r="AQ88" s="6">
        <v>6</v>
      </c>
      <c r="AR88" s="6"/>
      <c r="AS88" s="6"/>
      <c r="AT88" s="15">
        <v>79</v>
      </c>
      <c r="AU88" s="9">
        <v>0.29032258064516125</v>
      </c>
      <c r="AV88" s="9">
        <v>7.6654545454545451E-5</v>
      </c>
      <c r="AW88" s="9">
        <v>0.11108427999999999</v>
      </c>
      <c r="AX88" s="9">
        <v>6.9005754418667933E-4</v>
      </c>
      <c r="AY88" s="6">
        <v>6</v>
      </c>
      <c r="AZ88" s="6"/>
      <c r="BA88" s="6"/>
      <c r="BB88" s="15">
        <v>79</v>
      </c>
      <c r="BC88" s="9">
        <v>0.29032258064516125</v>
      </c>
      <c r="BD88" s="9">
        <v>6.8904545454545439E-5</v>
      </c>
      <c r="BE88" s="9">
        <v>0.11006798</v>
      </c>
      <c r="BF88" s="9">
        <v>6.2601807950455203E-4</v>
      </c>
      <c r="BG88" s="6">
        <v>6</v>
      </c>
      <c r="BH88" s="6"/>
      <c r="BI88" s="6"/>
      <c r="BJ88" s="15">
        <v>79</v>
      </c>
      <c r="BK88" s="9">
        <v>0.29032258064516125</v>
      </c>
      <c r="BL88" s="9">
        <v>6.5522727272727271E-5</v>
      </c>
      <c r="BM88" s="9">
        <v>0.10973652</v>
      </c>
      <c r="BN88" s="9">
        <v>5.970913536599053E-4</v>
      </c>
      <c r="BO88" s="6">
        <v>6</v>
      </c>
      <c r="BP88" s="6"/>
      <c r="BQ88" s="6"/>
      <c r="BR88" s="15">
        <v>79</v>
      </c>
      <c r="BS88" s="9">
        <v>0.29032258064516125</v>
      </c>
      <c r="BT88" s="9">
        <v>7.6231818181818177E-5</v>
      </c>
      <c r="BU88" s="9">
        <v>0.10872032</v>
      </c>
      <c r="BV88" s="9">
        <v>7.0117360013121906E-4</v>
      </c>
      <c r="BW88" s="6">
        <v>6</v>
      </c>
      <c r="BX88" s="6"/>
      <c r="BY88" s="6"/>
      <c r="BZ88" s="15">
        <v>79</v>
      </c>
      <c r="CA88" s="9">
        <v>0.29032258064516125</v>
      </c>
      <c r="CB88" s="9">
        <v>5.6786363636363637E-5</v>
      </c>
      <c r="CC88" s="9">
        <v>0.10819548</v>
      </c>
      <c r="CD88" s="9">
        <v>5.248496853691452E-4</v>
      </c>
      <c r="CE88" s="6">
        <v>6</v>
      </c>
      <c r="CF88" s="6"/>
      <c r="CG88" s="6"/>
      <c r="CH88" s="15">
        <v>79</v>
      </c>
      <c r="CI88" s="9">
        <v>0.29032258064516125</v>
      </c>
      <c r="CJ88" s="9">
        <v>5.7209090909090904E-5</v>
      </c>
      <c r="CK88" s="9">
        <v>0.1068056</v>
      </c>
      <c r="CL88" s="9">
        <v>5.3563755935167169E-4</v>
      </c>
      <c r="CM88" s="6">
        <v>6</v>
      </c>
      <c r="CN88" s="6"/>
      <c r="CO88" s="6"/>
      <c r="CP88" s="15">
        <v>79</v>
      </c>
      <c r="CQ88" s="9">
        <v>0.29032258064516125</v>
      </c>
      <c r="CR88" s="9">
        <v>1.097681818181818E-4</v>
      </c>
      <c r="CS88" s="9">
        <v>0.10489737</v>
      </c>
      <c r="CT88" s="9">
        <v>1.0464340699693597E-3</v>
      </c>
      <c r="CU88" s="6">
        <v>6</v>
      </c>
      <c r="CV88" s="6"/>
      <c r="CW88" s="6"/>
      <c r="CX88" s="15">
        <v>79</v>
      </c>
      <c r="CY88" s="9">
        <v>0.29032258064516125</v>
      </c>
      <c r="CZ88" s="9">
        <v>8.1445454545454543E-5</v>
      </c>
      <c r="DA88" s="9">
        <v>0.10247001999999999</v>
      </c>
      <c r="DB88" s="9">
        <v>7.9482227626631228E-4</v>
      </c>
      <c r="DC88" s="6">
        <v>6</v>
      </c>
      <c r="DD88" s="6"/>
      <c r="DE88" s="6"/>
      <c r="DF88" s="15">
        <v>79</v>
      </c>
      <c r="DG88" s="9">
        <v>0.29032258064516125</v>
      </c>
      <c r="DH88" s="9">
        <v>6.9468181818181814E-5</v>
      </c>
      <c r="DI88" s="9">
        <v>0.10031505</v>
      </c>
      <c r="DJ88" s="9">
        <v>6.9250009662739356E-4</v>
      </c>
      <c r="DK88" s="6">
        <v>6</v>
      </c>
      <c r="DL88" s="6"/>
      <c r="DM88" s="6"/>
      <c r="DN88" s="15">
        <v>79</v>
      </c>
      <c r="DO88" s="9">
        <v>0.29032258064516125</v>
      </c>
      <c r="DP88" s="9">
        <v>1.2033636363636361E-4</v>
      </c>
      <c r="DQ88" s="9">
        <v>9.7812460000000004E-2</v>
      </c>
      <c r="DR88" s="9">
        <v>1.2302764252771438E-3</v>
      </c>
      <c r="DS88" s="6">
        <v>6</v>
      </c>
      <c r="DT88" s="6"/>
      <c r="DU88" s="6"/>
      <c r="DV88" s="15">
        <v>79</v>
      </c>
      <c r="DW88" s="9">
        <v>0.29032258064516125</v>
      </c>
      <c r="DX88" s="9">
        <v>9.7509090909090901E-5</v>
      </c>
      <c r="DY88" s="9">
        <v>9.6163330000000005E-2</v>
      </c>
      <c r="DZ88" s="9">
        <v>1.013994533145752E-3</v>
      </c>
      <c r="EA88" s="6">
        <v>6</v>
      </c>
      <c r="EB88" s="6"/>
      <c r="EC88" s="6"/>
      <c r="ED88" s="15">
        <v>79</v>
      </c>
      <c r="EE88" s="9">
        <v>0.29032258064516125</v>
      </c>
      <c r="EF88" s="9">
        <v>6.2845454545454538E-5</v>
      </c>
      <c r="EG88" s="9">
        <v>9.4959790000000002E-2</v>
      </c>
      <c r="EH88" s="9">
        <v>6.6181122078570872E-4</v>
      </c>
      <c r="EI88" s="6">
        <v>6</v>
      </c>
      <c r="EJ88" s="6"/>
      <c r="EK88" s="6"/>
      <c r="EL88" s="15">
        <v>79</v>
      </c>
      <c r="EM88" s="9">
        <v>0.29032258064516125</v>
      </c>
      <c r="EN88" s="9">
        <v>9.0322727272727264E-5</v>
      </c>
      <c r="EO88" s="9">
        <v>9.3520580000000006E-2</v>
      </c>
      <c r="EP88" s="9">
        <v>9.6580589291391536E-4</v>
      </c>
      <c r="EQ88" s="6">
        <v>6</v>
      </c>
      <c r="ER88" s="6"/>
      <c r="ES88" s="6"/>
      <c r="ET88" s="15">
        <v>79</v>
      </c>
      <c r="EU88" s="9">
        <v>0.29032258064516125</v>
      </c>
      <c r="EV88" s="9">
        <v>5.7631818181818179E-5</v>
      </c>
      <c r="EW88" s="9">
        <v>9.2183000000000001E-2</v>
      </c>
      <c r="EX88" s="9">
        <v>6.251892234123231E-4</v>
      </c>
      <c r="EY88" s="6">
        <v>6</v>
      </c>
      <c r="EZ88" s="6"/>
      <c r="FA88" s="6"/>
      <c r="FB88" s="15">
        <v>79</v>
      </c>
      <c r="FC88" s="9">
        <v>0.29032258064516125</v>
      </c>
      <c r="FD88" s="9">
        <v>5.3404545454545449E-5</v>
      </c>
      <c r="FE88" s="9">
        <v>9.0686630000000004E-2</v>
      </c>
      <c r="FF88" s="9">
        <v>5.8889105764042002E-4</v>
      </c>
      <c r="FG88" s="6">
        <v>6</v>
      </c>
      <c r="FH88" s="6"/>
      <c r="FI88" s="6"/>
      <c r="FJ88" s="15">
        <v>79</v>
      </c>
      <c r="FK88" s="9">
        <v>0.29032258064516125</v>
      </c>
      <c r="FL88" s="9">
        <v>6.636818181818182E-5</v>
      </c>
      <c r="FM88" s="9">
        <v>8.8016430000000007E-2</v>
      </c>
      <c r="FN88" s="9">
        <v>7.5404310102309097E-4</v>
      </c>
      <c r="FO88" s="6">
        <v>6</v>
      </c>
      <c r="FP88" s="6"/>
      <c r="FQ88" s="6"/>
      <c r="FR88" s="15">
        <v>79</v>
      </c>
      <c r="FS88" s="9">
        <v>0.29032258064516125</v>
      </c>
      <c r="FT88" s="9">
        <v>3.6354545454545454E-5</v>
      </c>
      <c r="FU88" s="9">
        <v>8.8041939999999999E-2</v>
      </c>
      <c r="FV88" s="9">
        <v>4.1292303934403827E-4</v>
      </c>
      <c r="FW88" s="6">
        <v>6</v>
      </c>
      <c r="FX88" s="6"/>
      <c r="FY88" s="6"/>
      <c r="FZ88" s="15">
        <v>79</v>
      </c>
      <c r="GA88" s="9">
        <v>0.29032258064516125</v>
      </c>
      <c r="GB88" s="9">
        <v>3.4945454545454544E-5</v>
      </c>
      <c r="GC88" s="9">
        <v>8.6363690000000007E-2</v>
      </c>
      <c r="GD88" s="9">
        <v>4.0463132765001749E-4</v>
      </c>
      <c r="GE88" s="6">
        <v>6</v>
      </c>
      <c r="GF88" s="6"/>
      <c r="GG88" s="6"/>
      <c r="GH88" s="15">
        <v>79</v>
      </c>
      <c r="GI88" s="9">
        <v>0.29032258064516125</v>
      </c>
      <c r="GJ88" s="9">
        <v>1.5922727272727268E-5</v>
      </c>
      <c r="GK88" s="9">
        <v>8.5607749999999996E-2</v>
      </c>
      <c r="GL88" s="9">
        <v>1.8599632945296739E-4</v>
      </c>
      <c r="GM88" s="6">
        <v>6</v>
      </c>
      <c r="GN88" s="6"/>
      <c r="GO88" s="6"/>
      <c r="GP88" s="15">
        <v>79</v>
      </c>
      <c r="GQ88" s="9">
        <v>0.29032258064516125</v>
      </c>
      <c r="GR88" s="9">
        <v>9.0181818181818167E-6</v>
      </c>
      <c r="GS88" s="9">
        <v>8.4704420000000002E-2</v>
      </c>
      <c r="GT88" s="9">
        <v>1.0646648449020507E-4</v>
      </c>
      <c r="GU88" s="6">
        <v>6</v>
      </c>
      <c r="GV88" s="6"/>
      <c r="GW88" s="6"/>
      <c r="GX88" s="15">
        <v>79</v>
      </c>
      <c r="GY88" s="9">
        <v>0.29032258064516125</v>
      </c>
      <c r="GZ88" s="9">
        <v>1.5077272727272728E-5</v>
      </c>
      <c r="HA88" s="9">
        <v>8.3951789999999998E-2</v>
      </c>
      <c r="HB88" s="9">
        <v>1.7959441635815898E-4</v>
      </c>
      <c r="HC88" s="6">
        <v>6</v>
      </c>
      <c r="HD88" s="6"/>
      <c r="HE88" s="6"/>
      <c r="HF88" s="15">
        <v>79</v>
      </c>
      <c r="HG88" s="9">
        <v>0.29032258064516125</v>
      </c>
      <c r="HH88" s="9">
        <v>1.4513636363636362E-5</v>
      </c>
      <c r="HI88" s="9">
        <v>8.3891530000000006E-2</v>
      </c>
      <c r="HJ88" s="9">
        <v>1.7300478801180954E-4</v>
      </c>
      <c r="HK88" s="6">
        <v>6</v>
      </c>
      <c r="HL88" s="6"/>
      <c r="HM88" s="6"/>
      <c r="HN88" s="15">
        <v>79</v>
      </c>
      <c r="HO88" s="9">
        <v>0.29032258064516125</v>
      </c>
      <c r="HP88" s="9">
        <v>1.2118181818181819E-5</v>
      </c>
      <c r="HQ88" s="9">
        <v>8.2815310000000003E-2</v>
      </c>
      <c r="HR88" s="9">
        <v>1.4632779637221451E-4</v>
      </c>
      <c r="HS88" s="6">
        <v>6</v>
      </c>
      <c r="HT88" s="6"/>
      <c r="HU88" s="6"/>
      <c r="HV88" s="15">
        <v>79</v>
      </c>
      <c r="HW88" s="9">
        <v>0.29032258064516125</v>
      </c>
      <c r="HX88" s="9">
        <v>1.9868181818181814E-5</v>
      </c>
      <c r="HY88" s="9">
        <v>8.244108E-2</v>
      </c>
      <c r="HZ88" s="9">
        <v>2.4099856307294634E-4</v>
      </c>
      <c r="IA88" s="6">
        <v>6</v>
      </c>
      <c r="IB88" s="6"/>
      <c r="IC88" s="6"/>
      <c r="ID88" s="15">
        <v>79</v>
      </c>
      <c r="IE88" s="9">
        <v>0.29032258064516125</v>
      </c>
      <c r="IF88" s="9">
        <v>8.3136363636363617E-6</v>
      </c>
      <c r="IG88" s="9">
        <v>8.2491300000000004E-2</v>
      </c>
      <c r="IH88" s="9">
        <v>1.0078197777991572E-4</v>
      </c>
      <c r="II88" s="6">
        <v>6</v>
      </c>
      <c r="IJ88" s="6"/>
      <c r="IK88" s="6"/>
      <c r="IL88" s="15">
        <v>79</v>
      </c>
      <c r="IM88" s="9">
        <v>0.29032258064516125</v>
      </c>
      <c r="IN88" s="9">
        <v>7.0454545454545453E-6</v>
      </c>
      <c r="IO88" s="9">
        <v>8.2329749999999993E-2</v>
      </c>
      <c r="IP88" s="9">
        <v>8.5576046878006382E-5</v>
      </c>
      <c r="IQ88" s="6">
        <v>6</v>
      </c>
    </row>
    <row r="89" spans="1:251">
      <c r="A89" s="6"/>
      <c r="B89" s="6"/>
      <c r="C89" s="15">
        <f t="shared" si="12"/>
        <v>80</v>
      </c>
      <c r="D89" s="9">
        <f t="shared" si="14"/>
        <v>0.32258064516129026</v>
      </c>
      <c r="E89" s="9" cm="1">
        <f t="array" ref="E89">VLOOKUP($B$15,'qx Malaria'!$B$32:$I$61,(H89),FALSE)/(1-'qx(1) cambodia'!D89*INDEX($A$8:$B$13,H89,2))</f>
        <v>1.149458006534272E-4</v>
      </c>
      <c r="F89" s="9">
        <f>'Life Table'!D8892</f>
        <v>0.15022536</v>
      </c>
      <c r="G89" s="9">
        <f t="shared" si="13"/>
        <v>7.6446468176627664E-4</v>
      </c>
      <c r="H89" s="6">
        <f t="shared" si="11"/>
        <v>6</v>
      </c>
      <c r="I89" s="6"/>
      <c r="J89" s="6"/>
      <c r="L89" s="6"/>
      <c r="M89" s="6"/>
      <c r="N89" s="15">
        <v>80</v>
      </c>
      <c r="O89" s="9">
        <v>0.32258064516129026</v>
      </c>
      <c r="P89" s="9">
        <v>1.0495714285714285E-4</v>
      </c>
      <c r="Q89" s="9">
        <v>0.12474915</v>
      </c>
      <c r="R89" s="9">
        <v>8.4134555511715197E-4</v>
      </c>
      <c r="S89" s="6">
        <v>6</v>
      </c>
      <c r="T89" s="6"/>
      <c r="U89" s="6"/>
      <c r="V89" s="15">
        <v>80</v>
      </c>
      <c r="W89" s="9">
        <v>0.32258064516129026</v>
      </c>
      <c r="X89" s="9">
        <v>8.9604761904761901E-5</v>
      </c>
      <c r="Y89" s="9">
        <v>0.12389718</v>
      </c>
      <c r="Z89" s="9">
        <v>7.2321873592895262E-4</v>
      </c>
      <c r="AA89" s="6">
        <v>6</v>
      </c>
      <c r="AB89" s="6"/>
      <c r="AC89" s="6"/>
      <c r="AD89" s="15">
        <v>80</v>
      </c>
      <c r="AE89" s="9">
        <v>0.32258064516129026</v>
      </c>
      <c r="AF89" s="9">
        <v>8.000952380952379E-5</v>
      </c>
      <c r="AG89" s="9">
        <v>0.12292502</v>
      </c>
      <c r="AH89" s="9">
        <v>6.5088070605580372E-4</v>
      </c>
      <c r="AI89" s="6">
        <v>6</v>
      </c>
      <c r="AJ89" s="6"/>
      <c r="AK89" s="6"/>
      <c r="AL89" s="15">
        <v>80</v>
      </c>
      <c r="AM89" s="9">
        <v>0.32258064516129026</v>
      </c>
      <c r="AN89" s="9">
        <v>9.049047619047618E-5</v>
      </c>
      <c r="AO89" s="9">
        <v>0.1222472</v>
      </c>
      <c r="AP89" s="9">
        <v>7.4022534823272993E-4</v>
      </c>
      <c r="AQ89" s="6">
        <v>6</v>
      </c>
      <c r="AR89" s="6"/>
      <c r="AS89" s="6"/>
      <c r="AT89" s="15">
        <v>80</v>
      </c>
      <c r="AU89" s="9">
        <v>0.32258064516129026</v>
      </c>
      <c r="AV89" s="9">
        <v>8.0304761904761892E-5</v>
      </c>
      <c r="AW89" s="9">
        <v>0.12201012</v>
      </c>
      <c r="AX89" s="9">
        <v>6.581811566512835E-4</v>
      </c>
      <c r="AY89" s="6">
        <v>6</v>
      </c>
      <c r="AZ89" s="6"/>
      <c r="BA89" s="6"/>
      <c r="BB89" s="15">
        <v>80</v>
      </c>
      <c r="BC89" s="9">
        <v>0.32258064516129026</v>
      </c>
      <c r="BD89" s="9">
        <v>7.2185714285714277E-5</v>
      </c>
      <c r="BE89" s="9">
        <v>0.12094882</v>
      </c>
      <c r="BF89" s="9">
        <v>5.9682859481981123E-4</v>
      </c>
      <c r="BG89" s="6">
        <v>6</v>
      </c>
      <c r="BH89" s="6"/>
      <c r="BI89" s="6"/>
      <c r="BJ89" s="15">
        <v>80</v>
      </c>
      <c r="BK89" s="9">
        <v>0.32258064516129026</v>
      </c>
      <c r="BL89" s="9">
        <v>6.864285714285715E-5</v>
      </c>
      <c r="BM89" s="9">
        <v>0.12057696</v>
      </c>
      <c r="BN89" s="9">
        <v>5.6928667917035853E-4</v>
      </c>
      <c r="BO89" s="6">
        <v>6</v>
      </c>
      <c r="BP89" s="6"/>
      <c r="BQ89" s="6"/>
      <c r="BR89" s="15">
        <v>80</v>
      </c>
      <c r="BS89" s="9">
        <v>0.32258064516129026</v>
      </c>
      <c r="BT89" s="9">
        <v>7.986190476190476E-5</v>
      </c>
      <c r="BU89" s="9">
        <v>0.11952408</v>
      </c>
      <c r="BV89" s="9">
        <v>6.6816581865264933E-4</v>
      </c>
      <c r="BW89" s="6">
        <v>6</v>
      </c>
      <c r="BX89" s="6"/>
      <c r="BY89" s="6"/>
      <c r="BZ89" s="15">
        <v>80</v>
      </c>
      <c r="CA89" s="9">
        <v>0.32258064516129026</v>
      </c>
      <c r="CB89" s="9">
        <v>5.9490476190476192E-5</v>
      </c>
      <c r="CC89" s="9">
        <v>0.11897328</v>
      </c>
      <c r="CD89" s="9">
        <v>5.0003224413478549E-4</v>
      </c>
      <c r="CE89" s="6">
        <v>6</v>
      </c>
      <c r="CF89" s="6"/>
      <c r="CG89" s="6"/>
      <c r="CH89" s="15">
        <v>80</v>
      </c>
      <c r="CI89" s="9">
        <v>0.32258064516129026</v>
      </c>
      <c r="CJ89" s="9">
        <v>5.9933333333333324E-5</v>
      </c>
      <c r="CK89" s="9">
        <v>0.11750534</v>
      </c>
      <c r="CL89" s="9">
        <v>5.1004774194375613E-4</v>
      </c>
      <c r="CM89" s="6">
        <v>6</v>
      </c>
      <c r="CN89" s="6"/>
      <c r="CO89" s="6"/>
      <c r="CP89" s="15">
        <v>80</v>
      </c>
      <c r="CQ89" s="9">
        <v>0.32258064516129026</v>
      </c>
      <c r="CR89" s="9">
        <v>1.1499523809523808E-4</v>
      </c>
      <c r="CS89" s="9">
        <v>0.11545038000000001</v>
      </c>
      <c r="CT89" s="9">
        <v>9.9605768378794495E-4</v>
      </c>
      <c r="CU89" s="6">
        <v>6</v>
      </c>
      <c r="CV89" s="6"/>
      <c r="CW89" s="6"/>
      <c r="CX89" s="15">
        <v>80</v>
      </c>
      <c r="CY89" s="9">
        <v>0.32258064516129026</v>
      </c>
      <c r="CZ89" s="9">
        <v>8.5323809523809514E-5</v>
      </c>
      <c r="DA89" s="9">
        <v>0.11288664</v>
      </c>
      <c r="DB89" s="9">
        <v>7.5583620456600993E-4</v>
      </c>
      <c r="DC89" s="6">
        <v>6</v>
      </c>
      <c r="DD89" s="6"/>
      <c r="DE89" s="6"/>
      <c r="DF89" s="15">
        <v>80</v>
      </c>
      <c r="DG89" s="9">
        <v>0.32258064516129026</v>
      </c>
      <c r="DH89" s="9">
        <v>7.2776190476190467E-5</v>
      </c>
      <c r="DI89" s="9">
        <v>0.11061791</v>
      </c>
      <c r="DJ89" s="9">
        <v>6.57906034169245E-4</v>
      </c>
      <c r="DK89" s="6">
        <v>6</v>
      </c>
      <c r="DL89" s="6"/>
      <c r="DM89" s="6"/>
      <c r="DN89" s="15">
        <v>80</v>
      </c>
      <c r="DO89" s="9">
        <v>0.32258064516129026</v>
      </c>
      <c r="DP89" s="9">
        <v>1.2606666666666665E-4</v>
      </c>
      <c r="DQ89" s="9">
        <v>0.10796079</v>
      </c>
      <c r="DR89" s="9">
        <v>1.1677078934552688E-3</v>
      </c>
      <c r="DS89" s="6">
        <v>6</v>
      </c>
      <c r="DT89" s="6"/>
      <c r="DU89" s="6"/>
      <c r="DV89" s="15">
        <v>80</v>
      </c>
      <c r="DW89" s="9">
        <v>0.32258064516129026</v>
      </c>
      <c r="DX89" s="9">
        <v>1.0215238095238095E-4</v>
      </c>
      <c r="DY89" s="9">
        <v>0.10621506</v>
      </c>
      <c r="DZ89" s="9">
        <v>9.6175044247379744E-4</v>
      </c>
      <c r="EA89" s="6">
        <v>6</v>
      </c>
      <c r="EB89" s="6"/>
      <c r="EC89" s="6"/>
      <c r="ED89" s="15">
        <v>80</v>
      </c>
      <c r="EE89" s="9">
        <v>0.32258064516129026</v>
      </c>
      <c r="EF89" s="9">
        <v>6.5838095238095231E-5</v>
      </c>
      <c r="EG89" s="9">
        <v>0.10493427</v>
      </c>
      <c r="EH89" s="9">
        <v>6.2742224478328423E-4</v>
      </c>
      <c r="EI89" s="6">
        <v>6</v>
      </c>
      <c r="EJ89" s="6"/>
      <c r="EK89" s="6"/>
      <c r="EL89" s="15">
        <v>80</v>
      </c>
      <c r="EM89" s="9">
        <v>0.32258064516129026</v>
      </c>
      <c r="EN89" s="9">
        <v>9.462380952380951E-5</v>
      </c>
      <c r="EO89" s="9">
        <v>0.10337759000000001</v>
      </c>
      <c r="EP89" s="9">
        <v>9.1532226204740796E-4</v>
      </c>
      <c r="EQ89" s="6">
        <v>6</v>
      </c>
      <c r="ER89" s="6"/>
      <c r="ES89" s="6"/>
      <c r="ET89" s="15">
        <v>80</v>
      </c>
      <c r="EU89" s="9">
        <v>0.32258064516129026</v>
      </c>
      <c r="EV89" s="9">
        <v>6.037619047619047E-5</v>
      </c>
      <c r="EW89" s="9">
        <v>0.10193845</v>
      </c>
      <c r="EX89" s="9">
        <v>5.9228083687941563E-4</v>
      </c>
      <c r="EY89" s="6">
        <v>6</v>
      </c>
      <c r="EZ89" s="6"/>
      <c r="FA89" s="6"/>
      <c r="FB89" s="15">
        <v>80</v>
      </c>
      <c r="FC89" s="9">
        <v>0.32258064516129026</v>
      </c>
      <c r="FD89" s="9">
        <v>5.5947619047619045E-5</v>
      </c>
      <c r="FE89" s="9">
        <v>0.10037978</v>
      </c>
      <c r="FF89" s="9">
        <v>5.5735945075411643E-4</v>
      </c>
      <c r="FG89" s="6">
        <v>6</v>
      </c>
      <c r="FH89" s="6"/>
      <c r="FI89" s="6"/>
      <c r="FJ89" s="15">
        <v>80</v>
      </c>
      <c r="FK89" s="9">
        <v>0.32258064516129026</v>
      </c>
      <c r="FL89" s="9">
        <v>6.9528571428571415E-5</v>
      </c>
      <c r="FM89" s="9">
        <v>9.7491289999999994E-2</v>
      </c>
      <c r="FN89" s="9">
        <v>7.1317726361576936E-4</v>
      </c>
      <c r="FO89" s="6">
        <v>6</v>
      </c>
      <c r="FP89" s="6"/>
      <c r="FQ89" s="6"/>
      <c r="FR89" s="15">
        <v>80</v>
      </c>
      <c r="FS89" s="9">
        <v>0.32258064516129026</v>
      </c>
      <c r="FT89" s="9">
        <v>3.8085714285714281E-5</v>
      </c>
      <c r="FU89" s="9">
        <v>9.7523769999999996E-2</v>
      </c>
      <c r="FV89" s="9">
        <v>3.9052750202042317E-4</v>
      </c>
      <c r="FW89" s="6">
        <v>6</v>
      </c>
      <c r="FX89" s="6"/>
      <c r="FY89" s="6"/>
      <c r="FZ89" s="15">
        <v>80</v>
      </c>
      <c r="GA89" s="9">
        <v>0.32258064516129026</v>
      </c>
      <c r="GB89" s="9">
        <v>3.6609523809523806E-5</v>
      </c>
      <c r="GC89" s="9">
        <v>9.574618E-2</v>
      </c>
      <c r="GD89" s="9">
        <v>3.8236015065586749E-4</v>
      </c>
      <c r="GE89" s="6">
        <v>6</v>
      </c>
      <c r="GF89" s="6"/>
      <c r="GG89" s="6"/>
      <c r="GH89" s="15">
        <v>80</v>
      </c>
      <c r="GI89" s="9">
        <v>0.32258064516129026</v>
      </c>
      <c r="GJ89" s="9">
        <v>1.6680952380952377E-5</v>
      </c>
      <c r="GK89" s="9">
        <v>9.4951880000000002E-2</v>
      </c>
      <c r="GL89" s="9">
        <v>1.7567795793987836E-4</v>
      </c>
      <c r="GM89" s="6">
        <v>6</v>
      </c>
      <c r="GN89" s="6"/>
      <c r="GO89" s="6"/>
      <c r="GP89" s="15">
        <v>80</v>
      </c>
      <c r="GQ89" s="9">
        <v>0.32258064516129026</v>
      </c>
      <c r="GR89" s="9">
        <v>9.4476190476190465E-6</v>
      </c>
      <c r="GS89" s="9">
        <v>9.3998750000000006E-2</v>
      </c>
      <c r="GT89" s="9">
        <v>1.0050792215448658E-4</v>
      </c>
      <c r="GU89" s="6">
        <v>6</v>
      </c>
      <c r="GV89" s="6"/>
      <c r="GW89" s="6"/>
      <c r="GX89" s="15">
        <v>80</v>
      </c>
      <c r="GY89" s="9">
        <v>0.32258064516129026</v>
      </c>
      <c r="GZ89" s="9">
        <v>1.5795238095238096E-5</v>
      </c>
      <c r="HA89" s="9">
        <v>9.3205759999999999E-2</v>
      </c>
      <c r="HB89" s="9">
        <v>1.6946633014137857E-4</v>
      </c>
      <c r="HC89" s="6">
        <v>6</v>
      </c>
      <c r="HD89" s="6"/>
      <c r="HE89" s="6"/>
      <c r="HF89" s="15">
        <v>80</v>
      </c>
      <c r="HG89" s="9">
        <v>0.32258064516129026</v>
      </c>
      <c r="HH89" s="9">
        <v>1.5204761904761902E-5</v>
      </c>
      <c r="HI89" s="9">
        <v>9.3150250000000004E-2</v>
      </c>
      <c r="HJ89" s="9">
        <v>1.632283531687988E-4</v>
      </c>
      <c r="HK89" s="6">
        <v>6</v>
      </c>
      <c r="HL89" s="6"/>
      <c r="HM89" s="6"/>
      <c r="HN89" s="15">
        <v>80</v>
      </c>
      <c r="HO89" s="9">
        <v>0.32258064516129026</v>
      </c>
      <c r="HP89" s="9">
        <v>1.2695238095238095E-5</v>
      </c>
      <c r="HQ89" s="9">
        <v>9.2011190000000007E-2</v>
      </c>
      <c r="HR89" s="9">
        <v>1.3797493647498847E-4</v>
      </c>
      <c r="HS89" s="6">
        <v>6</v>
      </c>
      <c r="HT89" s="6"/>
      <c r="HU89" s="6"/>
      <c r="HV89" s="15">
        <v>80</v>
      </c>
      <c r="HW89" s="9">
        <v>0.32258064516129026</v>
      </c>
      <c r="HX89" s="9">
        <v>2.0814285714285711E-5</v>
      </c>
      <c r="HY89" s="9">
        <v>9.1611819999999997E-2</v>
      </c>
      <c r="HZ89" s="9">
        <v>2.2720087554516121E-4</v>
      </c>
      <c r="IA89" s="6">
        <v>6</v>
      </c>
      <c r="IB89" s="6"/>
      <c r="IC89" s="6"/>
      <c r="ID89" s="15">
        <v>80</v>
      </c>
      <c r="IE89" s="9">
        <v>0.32258064516129026</v>
      </c>
      <c r="IF89" s="9">
        <v>8.7095238095238074E-6</v>
      </c>
      <c r="IG89" s="9">
        <v>9.1670249999999995E-2</v>
      </c>
      <c r="IH89" s="9">
        <v>9.500927301413281E-5</v>
      </c>
      <c r="II89" s="6">
        <v>6</v>
      </c>
      <c r="IJ89" s="6"/>
      <c r="IK89" s="6"/>
      <c r="IL89" s="15">
        <v>80</v>
      </c>
      <c r="IM89" s="9">
        <v>0.32258064516129026</v>
      </c>
      <c r="IN89" s="9">
        <v>7.3809523809523807E-6</v>
      </c>
      <c r="IO89" s="9">
        <v>9.1494870000000006E-2</v>
      </c>
      <c r="IP89" s="9">
        <v>8.0670669087265558E-5</v>
      </c>
      <c r="IQ89" s="6">
        <v>6</v>
      </c>
    </row>
    <row r="90" spans="1:251">
      <c r="A90" s="6"/>
      <c r="B90" s="6"/>
      <c r="C90" s="15">
        <f t="shared" si="12"/>
        <v>81</v>
      </c>
      <c r="D90" s="9">
        <f t="shared" si="14"/>
        <v>0.35483870967741926</v>
      </c>
      <c r="E90" s="9" cm="1">
        <f t="array" ref="E90">VLOOKUP($B$15,'qx Malaria'!$B$32:$I$61,(H90),FALSE)/(1-'qx(1) cambodia'!D90*INDEX($A$8:$B$13,H90,2))</f>
        <v>1.2068504873734616E-4</v>
      </c>
      <c r="F90" s="9">
        <f>'Life Table'!D8893</f>
        <v>0.16393869</v>
      </c>
      <c r="G90" s="9">
        <f t="shared" si="13"/>
        <v>7.35494753810781E-4</v>
      </c>
      <c r="H90" s="6">
        <f t="shared" si="11"/>
        <v>6</v>
      </c>
      <c r="I90" s="6"/>
      <c r="J90" s="6"/>
      <c r="L90" s="6"/>
      <c r="M90" s="6"/>
      <c r="N90" s="15">
        <v>81</v>
      </c>
      <c r="O90" s="9">
        <v>0.35483870967741926</v>
      </c>
      <c r="P90" s="9">
        <v>1.1020499999999999E-4</v>
      </c>
      <c r="Q90" s="9">
        <v>0.13678218</v>
      </c>
      <c r="R90" s="9">
        <v>8.056970579062272E-4</v>
      </c>
      <c r="S90" s="6">
        <v>6</v>
      </c>
      <c r="T90" s="6"/>
      <c r="U90" s="6"/>
      <c r="V90" s="15">
        <v>81</v>
      </c>
      <c r="W90" s="9">
        <v>0.35483870967741926</v>
      </c>
      <c r="X90" s="9">
        <v>9.4084999999999991E-5</v>
      </c>
      <c r="Y90" s="9">
        <v>0.13588781</v>
      </c>
      <c r="Z90" s="9">
        <v>6.923726270958373E-4</v>
      </c>
      <c r="AA90" s="6">
        <v>6</v>
      </c>
      <c r="AB90" s="6"/>
      <c r="AC90" s="6"/>
      <c r="AD90" s="15">
        <v>81</v>
      </c>
      <c r="AE90" s="9">
        <v>0.35483870967741926</v>
      </c>
      <c r="AF90" s="9">
        <v>8.4009999999999977E-5</v>
      </c>
      <c r="AG90" s="9">
        <v>0.13485649</v>
      </c>
      <c r="AH90" s="9">
        <v>6.2295852428014388E-4</v>
      </c>
      <c r="AI90" s="6">
        <v>6</v>
      </c>
      <c r="AJ90" s="6"/>
      <c r="AK90" s="6"/>
      <c r="AL90" s="15">
        <v>81</v>
      </c>
      <c r="AM90" s="9">
        <v>0.35483870967741926</v>
      </c>
      <c r="AN90" s="9">
        <v>9.5014999999999984E-5</v>
      </c>
      <c r="AO90" s="9">
        <v>0.13414620999999999</v>
      </c>
      <c r="AP90" s="9">
        <v>7.0829433049208015E-4</v>
      </c>
      <c r="AQ90" s="6">
        <v>6</v>
      </c>
      <c r="AR90" s="6"/>
      <c r="AS90" s="6"/>
      <c r="AT90" s="15">
        <v>81</v>
      </c>
      <c r="AU90" s="9">
        <v>0.35483870967741926</v>
      </c>
      <c r="AV90" s="9">
        <v>8.4319999999999992E-5</v>
      </c>
      <c r="AW90" s="9">
        <v>0.13386988999999999</v>
      </c>
      <c r="AX90" s="9">
        <v>6.2986531175905202E-4</v>
      </c>
      <c r="AY90" s="6">
        <v>6</v>
      </c>
      <c r="AZ90" s="6"/>
      <c r="BA90" s="6"/>
      <c r="BB90" s="15">
        <v>81</v>
      </c>
      <c r="BC90" s="9">
        <v>0.35483870967741926</v>
      </c>
      <c r="BD90" s="9">
        <v>7.5794999999999988E-5</v>
      </c>
      <c r="BE90" s="9">
        <v>0.13277198000000001</v>
      </c>
      <c r="BF90" s="9">
        <v>5.7086593120024261E-4</v>
      </c>
      <c r="BG90" s="6">
        <v>6</v>
      </c>
      <c r="BH90" s="6"/>
      <c r="BI90" s="6"/>
      <c r="BJ90" s="15">
        <v>81</v>
      </c>
      <c r="BK90" s="9">
        <v>0.35483870967741926</v>
      </c>
      <c r="BL90" s="9">
        <v>7.2075000000000004E-5</v>
      </c>
      <c r="BM90" s="9">
        <v>0.13238089</v>
      </c>
      <c r="BN90" s="9">
        <v>5.4445169540709394E-4</v>
      </c>
      <c r="BO90" s="6">
        <v>6</v>
      </c>
      <c r="BP90" s="6"/>
      <c r="BQ90" s="6"/>
      <c r="BR90" s="15">
        <v>81</v>
      </c>
      <c r="BS90" s="9">
        <v>0.35483870967741926</v>
      </c>
      <c r="BT90" s="9">
        <v>8.3854999999999989E-5</v>
      </c>
      <c r="BU90" s="9">
        <v>0.13127611</v>
      </c>
      <c r="BV90" s="9">
        <v>6.3876816581478525E-4</v>
      </c>
      <c r="BW90" s="6">
        <v>6</v>
      </c>
      <c r="BX90" s="6"/>
      <c r="BY90" s="6"/>
      <c r="BZ90" s="15">
        <v>81</v>
      </c>
      <c r="CA90" s="9">
        <v>0.35483870967741926</v>
      </c>
      <c r="CB90" s="9">
        <v>6.2464999999999992E-5</v>
      </c>
      <c r="CC90" s="9">
        <v>0.13069707999999999</v>
      </c>
      <c r="CD90" s="9">
        <v>4.7793722705970166E-4</v>
      </c>
      <c r="CE90" s="6">
        <v>6</v>
      </c>
      <c r="CF90" s="6"/>
      <c r="CG90" s="6"/>
      <c r="CH90" s="15">
        <v>81</v>
      </c>
      <c r="CI90" s="9">
        <v>0.35483870967741926</v>
      </c>
      <c r="CJ90" s="9">
        <v>6.2929999999999982E-5</v>
      </c>
      <c r="CK90" s="9">
        <v>0.1291485</v>
      </c>
      <c r="CL90" s="9">
        <v>4.8726853196126926E-4</v>
      </c>
      <c r="CM90" s="6">
        <v>6</v>
      </c>
      <c r="CN90" s="6"/>
      <c r="CO90" s="6"/>
      <c r="CP90" s="15">
        <v>81</v>
      </c>
      <c r="CQ90" s="9">
        <v>0.35483870967741926</v>
      </c>
      <c r="CR90" s="9">
        <v>1.2074499999999998E-4</v>
      </c>
      <c r="CS90" s="9">
        <v>0.12695598999999999</v>
      </c>
      <c r="CT90" s="9">
        <v>9.5107761358877196E-4</v>
      </c>
      <c r="CU90" s="6">
        <v>6</v>
      </c>
      <c r="CV90" s="6"/>
      <c r="CW90" s="6"/>
      <c r="CX90" s="15">
        <v>81</v>
      </c>
      <c r="CY90" s="9">
        <v>0.35483870967741926</v>
      </c>
      <c r="CZ90" s="9">
        <v>8.9589999999999988E-5</v>
      </c>
      <c r="DA90" s="9">
        <v>0.12424727000000001</v>
      </c>
      <c r="DB90" s="9">
        <v>7.2106212072104272E-4</v>
      </c>
      <c r="DC90" s="6">
        <v>6</v>
      </c>
      <c r="DD90" s="6"/>
      <c r="DE90" s="6"/>
      <c r="DF90" s="15">
        <v>81</v>
      </c>
      <c r="DG90" s="9">
        <v>0.35483870967741926</v>
      </c>
      <c r="DH90" s="9">
        <v>7.6414999999999993E-5</v>
      </c>
      <c r="DI90" s="9">
        <v>0.1218383</v>
      </c>
      <c r="DJ90" s="9">
        <v>6.271837345071295E-4</v>
      </c>
      <c r="DK90" s="6">
        <v>6</v>
      </c>
      <c r="DL90" s="6"/>
      <c r="DM90" s="6"/>
      <c r="DN90" s="15">
        <v>81</v>
      </c>
      <c r="DO90" s="9">
        <v>0.35483870967741926</v>
      </c>
      <c r="DP90" s="9">
        <v>1.3236999999999995E-4</v>
      </c>
      <c r="DQ90" s="9">
        <v>0.11904357</v>
      </c>
      <c r="DR90" s="9">
        <v>1.1119458195012126E-3</v>
      </c>
      <c r="DS90" s="6">
        <v>6</v>
      </c>
      <c r="DT90" s="6"/>
      <c r="DU90" s="6"/>
      <c r="DV90" s="15">
        <v>81</v>
      </c>
      <c r="DW90" s="9">
        <v>0.35483870967741926</v>
      </c>
      <c r="DX90" s="9">
        <v>1.0725999999999999E-4</v>
      </c>
      <c r="DY90" s="9">
        <v>0.11720868</v>
      </c>
      <c r="DZ90" s="9">
        <v>9.1511993821617981E-4</v>
      </c>
      <c r="EA90" s="6">
        <v>6</v>
      </c>
      <c r="EB90" s="6"/>
      <c r="EC90" s="6"/>
      <c r="ED90" s="15">
        <v>81</v>
      </c>
      <c r="EE90" s="9">
        <v>0.35483870967741926</v>
      </c>
      <c r="EF90" s="9">
        <v>6.9129999999999984E-5</v>
      </c>
      <c r="EG90" s="9">
        <v>0.11583625</v>
      </c>
      <c r="EH90" s="9">
        <v>5.9679072829101412E-4</v>
      </c>
      <c r="EI90" s="6">
        <v>6</v>
      </c>
      <c r="EJ90" s="6"/>
      <c r="EK90" s="6"/>
      <c r="EL90" s="15">
        <v>81</v>
      </c>
      <c r="EM90" s="9">
        <v>0.35483870967741926</v>
      </c>
      <c r="EN90" s="9">
        <v>9.9354999999999986E-5</v>
      </c>
      <c r="EO90" s="9">
        <v>0.11418725</v>
      </c>
      <c r="EP90" s="9">
        <v>8.7010590061499841E-4</v>
      </c>
      <c r="EQ90" s="6">
        <v>6</v>
      </c>
      <c r="ER90" s="6"/>
      <c r="ES90" s="6"/>
      <c r="ET90" s="15">
        <v>81</v>
      </c>
      <c r="EU90" s="9">
        <v>0.35483870967741926</v>
      </c>
      <c r="EV90" s="9">
        <v>6.3394999999999985E-5</v>
      </c>
      <c r="EW90" s="9">
        <v>0.11262579</v>
      </c>
      <c r="EX90" s="9">
        <v>5.6288173428128659E-4</v>
      </c>
      <c r="EY90" s="6">
        <v>6</v>
      </c>
      <c r="EZ90" s="6"/>
      <c r="FA90" s="6"/>
      <c r="FB90" s="15">
        <v>81</v>
      </c>
      <c r="FC90" s="9">
        <v>0.35483870967741926</v>
      </c>
      <c r="FD90" s="9">
        <v>5.8744999999999994E-5</v>
      </c>
      <c r="FE90" s="9">
        <v>0.11095214</v>
      </c>
      <c r="FF90" s="9">
        <v>5.2946252321045811E-4</v>
      </c>
      <c r="FG90" s="6">
        <v>6</v>
      </c>
      <c r="FH90" s="6"/>
      <c r="FI90" s="6"/>
      <c r="FJ90" s="15">
        <v>81</v>
      </c>
      <c r="FK90" s="9">
        <v>0.35483870967741926</v>
      </c>
      <c r="FL90" s="9">
        <v>7.3004999999999983E-5</v>
      </c>
      <c r="FM90" s="9">
        <v>0.10796976</v>
      </c>
      <c r="FN90" s="9">
        <v>6.7616154745550963E-4</v>
      </c>
      <c r="FO90" s="6">
        <v>6</v>
      </c>
      <c r="FP90" s="6"/>
      <c r="FQ90" s="6"/>
      <c r="FR90" s="15">
        <v>81</v>
      </c>
      <c r="FS90" s="9">
        <v>0.35483870967741926</v>
      </c>
      <c r="FT90" s="9">
        <v>3.9989999999999995E-5</v>
      </c>
      <c r="FU90" s="9">
        <v>0.10803521000000001</v>
      </c>
      <c r="FV90" s="9">
        <v>3.701570997085116E-4</v>
      </c>
      <c r="FW90" s="6">
        <v>6</v>
      </c>
      <c r="FX90" s="6"/>
      <c r="FY90" s="6"/>
      <c r="FZ90" s="15">
        <v>81</v>
      </c>
      <c r="GA90" s="9">
        <v>0.35483870967741926</v>
      </c>
      <c r="GB90" s="9">
        <v>3.8439999999999991E-5</v>
      </c>
      <c r="GC90" s="9">
        <v>0.10615402</v>
      </c>
      <c r="GD90" s="9">
        <v>3.6211534899950083E-4</v>
      </c>
      <c r="GE90" s="6">
        <v>6</v>
      </c>
      <c r="GF90" s="6"/>
      <c r="GG90" s="6"/>
      <c r="GH90" s="15">
        <v>81</v>
      </c>
      <c r="GI90" s="9">
        <v>0.35483870967741926</v>
      </c>
      <c r="GJ90" s="9">
        <v>1.7514999999999994E-5</v>
      </c>
      <c r="GK90" s="9">
        <v>0.10531739</v>
      </c>
      <c r="GL90" s="9">
        <v>1.6630681789588591E-4</v>
      </c>
      <c r="GM90" s="6">
        <v>6</v>
      </c>
      <c r="GN90" s="6"/>
      <c r="GO90" s="6"/>
      <c r="GP90" s="15">
        <v>81</v>
      </c>
      <c r="GQ90" s="9">
        <v>0.35483870967741926</v>
      </c>
      <c r="GR90" s="9">
        <v>9.9199999999999982E-6</v>
      </c>
      <c r="GS90" s="9">
        <v>0.1043159</v>
      </c>
      <c r="GT90" s="9">
        <v>9.5095762007517534E-5</v>
      </c>
      <c r="GU90" s="6">
        <v>6</v>
      </c>
      <c r="GV90" s="6"/>
      <c r="GW90" s="6"/>
      <c r="GX90" s="15">
        <v>81</v>
      </c>
      <c r="GY90" s="9">
        <v>0.35483870967741926</v>
      </c>
      <c r="GZ90" s="9">
        <v>1.6584999999999998E-5</v>
      </c>
      <c r="HA90" s="9">
        <v>0.10347694</v>
      </c>
      <c r="HB90" s="9">
        <v>1.6027725597606574E-4</v>
      </c>
      <c r="HC90" s="6">
        <v>6</v>
      </c>
      <c r="HD90" s="6"/>
      <c r="HE90" s="6"/>
      <c r="HF90" s="15">
        <v>81</v>
      </c>
      <c r="HG90" s="9">
        <v>0.35483870967741926</v>
      </c>
      <c r="HH90" s="9">
        <v>1.5964999999999997E-5</v>
      </c>
      <c r="HI90" s="9">
        <v>0.10342551</v>
      </c>
      <c r="HJ90" s="9">
        <v>1.5436230384554059E-4</v>
      </c>
      <c r="HK90" s="6">
        <v>6</v>
      </c>
      <c r="HL90" s="6"/>
      <c r="HM90" s="6"/>
      <c r="HN90" s="15">
        <v>81</v>
      </c>
      <c r="HO90" s="9">
        <v>0.35483870967741926</v>
      </c>
      <c r="HP90" s="9">
        <v>1.3329999999999999E-5</v>
      </c>
      <c r="HQ90" s="9">
        <v>0.10222578</v>
      </c>
      <c r="HR90" s="9">
        <v>1.3039763550838155E-4</v>
      </c>
      <c r="HS90" s="6">
        <v>6</v>
      </c>
      <c r="HT90" s="6"/>
      <c r="HU90" s="6"/>
      <c r="HV90" s="15">
        <v>81</v>
      </c>
      <c r="HW90" s="9">
        <v>0.35483870967741926</v>
      </c>
      <c r="HX90" s="9">
        <v>2.1854999999999997E-5</v>
      </c>
      <c r="HY90" s="9">
        <v>0.10180615</v>
      </c>
      <c r="HZ90" s="9">
        <v>2.1467268922358812E-4</v>
      </c>
      <c r="IA90" s="6">
        <v>6</v>
      </c>
      <c r="IB90" s="6"/>
      <c r="IC90" s="6"/>
      <c r="ID90" s="15">
        <v>81</v>
      </c>
      <c r="IE90" s="9">
        <v>0.35483870967741926</v>
      </c>
      <c r="IF90" s="9">
        <v>9.144999999999998E-6</v>
      </c>
      <c r="IG90" s="9">
        <v>0.10186351</v>
      </c>
      <c r="IH90" s="9">
        <v>8.9776996689000784E-5</v>
      </c>
      <c r="II90" s="6">
        <v>6</v>
      </c>
      <c r="IJ90" s="6"/>
      <c r="IK90" s="6"/>
      <c r="IL90" s="15">
        <v>81</v>
      </c>
      <c r="IM90" s="9">
        <v>0.35483870967741926</v>
      </c>
      <c r="IN90" s="9">
        <v>7.7500000000000003E-6</v>
      </c>
      <c r="IO90" s="9">
        <v>0.10168215</v>
      </c>
      <c r="IP90" s="9">
        <v>7.6217900585304308E-5</v>
      </c>
      <c r="IQ90" s="6">
        <v>6</v>
      </c>
    </row>
    <row r="91" spans="1:251">
      <c r="A91" s="6"/>
      <c r="B91" s="6"/>
      <c r="C91" s="15">
        <f t="shared" si="12"/>
        <v>82</v>
      </c>
      <c r="D91" s="9">
        <f t="shared" si="14"/>
        <v>0.38709677419354827</v>
      </c>
      <c r="E91" s="9" cm="1">
        <f t="array" ref="E91">VLOOKUP($B$15,'qx Malaria'!$B$32:$I$61,(H91),FALSE)/(1-'qx(1) cambodia'!D91*INDEX($A$8:$B$13,H91,2))</f>
        <v>1.2702753843623694E-4</v>
      </c>
      <c r="F91" s="9">
        <f>'Life Table'!D8894</f>
        <v>0.17817527999999999</v>
      </c>
      <c r="G91" s="9">
        <f t="shared" si="13"/>
        <v>7.1229189384153322E-4</v>
      </c>
      <c r="H91" s="6">
        <f t="shared" si="11"/>
        <v>6</v>
      </c>
      <c r="I91" s="6"/>
      <c r="J91" s="6"/>
      <c r="L91" s="6"/>
      <c r="M91" s="6"/>
      <c r="N91" s="15">
        <v>82</v>
      </c>
      <c r="O91" s="9">
        <v>0.38709677419354827</v>
      </c>
      <c r="P91" s="9">
        <v>1.1600526315789472E-4</v>
      </c>
      <c r="Q91" s="9">
        <v>0.14963293999999999</v>
      </c>
      <c r="R91" s="9">
        <v>7.7526554753181169E-4</v>
      </c>
      <c r="S91" s="6">
        <v>6</v>
      </c>
      <c r="T91" s="6"/>
      <c r="U91" s="6"/>
      <c r="V91" s="15">
        <v>82</v>
      </c>
      <c r="W91" s="9">
        <v>0.38709677419354827</v>
      </c>
      <c r="X91" s="9">
        <v>9.9036842105263144E-5</v>
      </c>
      <c r="Y91" s="9">
        <v>0.14870022999999999</v>
      </c>
      <c r="Z91" s="9">
        <v>6.6601673787097132E-4</v>
      </c>
      <c r="AA91" s="6">
        <v>6</v>
      </c>
      <c r="AB91" s="6"/>
      <c r="AC91" s="6"/>
      <c r="AD91" s="15">
        <v>82</v>
      </c>
      <c r="AE91" s="9">
        <v>0.38709677419354827</v>
      </c>
      <c r="AF91" s="9">
        <v>8.8431578947368393E-5</v>
      </c>
      <c r="AG91" s="9">
        <v>0.14761378999999999</v>
      </c>
      <c r="AH91" s="9">
        <v>5.9907396827470118E-4</v>
      </c>
      <c r="AI91" s="6">
        <v>6</v>
      </c>
      <c r="AJ91" s="6"/>
      <c r="AK91" s="6"/>
      <c r="AL91" s="15">
        <v>82</v>
      </c>
      <c r="AM91" s="9">
        <v>0.38709677419354827</v>
      </c>
      <c r="AN91" s="9">
        <v>1.0001578947368419E-4</v>
      </c>
      <c r="AO91" s="9">
        <v>0.14686668</v>
      </c>
      <c r="AP91" s="9">
        <v>6.8099714294409181E-4</v>
      </c>
      <c r="AQ91" s="6">
        <v>6</v>
      </c>
      <c r="AR91" s="6"/>
      <c r="AS91" s="6"/>
      <c r="AT91" s="15">
        <v>82</v>
      </c>
      <c r="AU91" s="9">
        <v>0.38709677419354827</v>
      </c>
      <c r="AV91" s="9">
        <v>8.8757894736842089E-5</v>
      </c>
      <c r="AW91" s="9">
        <v>0.14657832000000001</v>
      </c>
      <c r="AX91" s="9">
        <v>6.0553221470161542E-4</v>
      </c>
      <c r="AY91" s="6">
        <v>6</v>
      </c>
      <c r="AZ91" s="6"/>
      <c r="BA91" s="6"/>
      <c r="BB91" s="15">
        <v>82</v>
      </c>
      <c r="BC91" s="9">
        <v>0.38709677419354827</v>
      </c>
      <c r="BD91" s="9">
        <v>7.9784210526315762E-5</v>
      </c>
      <c r="BE91" s="9">
        <v>0.14542310999999999</v>
      </c>
      <c r="BF91" s="9">
        <v>5.4863501768264865E-4</v>
      </c>
      <c r="BG91" s="6">
        <v>6</v>
      </c>
      <c r="BH91" s="6"/>
      <c r="BI91" s="6"/>
      <c r="BJ91" s="15">
        <v>82</v>
      </c>
      <c r="BK91" s="9">
        <v>0.38709677419354827</v>
      </c>
      <c r="BL91" s="9">
        <v>7.5868421052631576E-5</v>
      </c>
      <c r="BM91" s="9">
        <v>0.14501974000000001</v>
      </c>
      <c r="BN91" s="9">
        <v>5.2315926819777479E-4</v>
      </c>
      <c r="BO91" s="6">
        <v>6</v>
      </c>
      <c r="BP91" s="6"/>
      <c r="BQ91" s="6"/>
      <c r="BR91" s="15">
        <v>82</v>
      </c>
      <c r="BS91" s="9">
        <v>0.38709677419354827</v>
      </c>
      <c r="BT91" s="9">
        <v>8.8268421052631565E-5</v>
      </c>
      <c r="BU91" s="9">
        <v>0.14389099</v>
      </c>
      <c r="BV91" s="9">
        <v>6.1343952844185431E-4</v>
      </c>
      <c r="BW91" s="6">
        <v>6</v>
      </c>
      <c r="BX91" s="6"/>
      <c r="BY91" s="6"/>
      <c r="BZ91" s="15">
        <v>82</v>
      </c>
      <c r="CA91" s="9">
        <v>0.38709677419354827</v>
      </c>
      <c r="CB91" s="9">
        <v>6.5752631578947361E-5</v>
      </c>
      <c r="CC91" s="9">
        <v>0.14326844</v>
      </c>
      <c r="CD91" s="9">
        <v>4.5894707570590814E-4</v>
      </c>
      <c r="CE91" s="6">
        <v>6</v>
      </c>
      <c r="CF91" s="6"/>
      <c r="CG91" s="6"/>
      <c r="CH91" s="15">
        <v>82</v>
      </c>
      <c r="CI91" s="9">
        <v>0.38709677419354827</v>
      </c>
      <c r="CJ91" s="9">
        <v>6.6242105263157884E-5</v>
      </c>
      <c r="CK91" s="9">
        <v>0.14163973999999999</v>
      </c>
      <c r="CL91" s="9">
        <v>4.6768022352454116E-4</v>
      </c>
      <c r="CM91" s="6">
        <v>6</v>
      </c>
      <c r="CN91" s="6"/>
      <c r="CO91" s="6"/>
      <c r="CP91" s="15">
        <v>82</v>
      </c>
      <c r="CQ91" s="9">
        <v>0.38709677419354827</v>
      </c>
      <c r="CR91" s="9">
        <v>1.2709999999999997E-4</v>
      </c>
      <c r="CS91" s="9">
        <v>0.13931276000000001</v>
      </c>
      <c r="CT91" s="9">
        <v>9.1233566831925488E-4</v>
      </c>
      <c r="CU91" s="6">
        <v>6</v>
      </c>
      <c r="CV91" s="6"/>
      <c r="CW91" s="6"/>
      <c r="CX91" s="15">
        <v>82</v>
      </c>
      <c r="CY91" s="9">
        <v>0.38709677419354827</v>
      </c>
      <c r="CZ91" s="9">
        <v>9.4305263157894726E-5</v>
      </c>
      <c r="DA91" s="9">
        <v>0.13647675000000001</v>
      </c>
      <c r="DB91" s="9">
        <v>6.9099874636445197E-4</v>
      </c>
      <c r="DC91" s="6">
        <v>6</v>
      </c>
      <c r="DD91" s="6"/>
      <c r="DE91" s="6"/>
      <c r="DF91" s="15">
        <v>82</v>
      </c>
      <c r="DG91" s="9">
        <v>0.38709677419354827</v>
      </c>
      <c r="DH91" s="9">
        <v>8.0436842105263139E-5</v>
      </c>
      <c r="DI91" s="9">
        <v>0.13392186</v>
      </c>
      <c r="DJ91" s="9">
        <v>6.0062518624863135E-4</v>
      </c>
      <c r="DK91" s="6">
        <v>6</v>
      </c>
      <c r="DL91" s="6"/>
      <c r="DM91" s="6"/>
      <c r="DN91" s="15">
        <v>82</v>
      </c>
      <c r="DO91" s="9">
        <v>0.38709677419354827</v>
      </c>
      <c r="DP91" s="9">
        <v>1.3933684210526312E-4</v>
      </c>
      <c r="DQ91" s="9">
        <v>0.13097533</v>
      </c>
      <c r="DR91" s="9">
        <v>1.063840359136817E-3</v>
      </c>
      <c r="DS91" s="6">
        <v>6</v>
      </c>
      <c r="DT91" s="6"/>
      <c r="DU91" s="6"/>
      <c r="DV91" s="15">
        <v>82</v>
      </c>
      <c r="DW91" s="9">
        <v>0.38709677419354827</v>
      </c>
      <c r="DX91" s="9">
        <v>1.1290526315789472E-4</v>
      </c>
      <c r="DY91" s="9">
        <v>0.12907109999999999</v>
      </c>
      <c r="DZ91" s="9">
        <v>8.7475246711227162E-4</v>
      </c>
      <c r="EA91" s="6">
        <v>6</v>
      </c>
      <c r="EB91" s="6"/>
      <c r="EC91" s="6"/>
      <c r="ED91" s="15">
        <v>82</v>
      </c>
      <c r="EE91" s="9">
        <v>0.38709677419354827</v>
      </c>
      <c r="EF91" s="9">
        <v>7.2768421052631568E-5</v>
      </c>
      <c r="EG91" s="9">
        <v>0.12761249999999999</v>
      </c>
      <c r="EH91" s="9">
        <v>5.7022957039969883E-4</v>
      </c>
      <c r="EI91" s="6">
        <v>6</v>
      </c>
      <c r="EJ91" s="6"/>
      <c r="EK91" s="6"/>
      <c r="EL91" s="15">
        <v>82</v>
      </c>
      <c r="EM91" s="9">
        <v>0.38709677419354827</v>
      </c>
      <c r="EN91" s="9">
        <v>1.0458421052631577E-4</v>
      </c>
      <c r="EO91" s="9">
        <v>0.12585725</v>
      </c>
      <c r="EP91" s="9">
        <v>8.3097485863004126E-4</v>
      </c>
      <c r="EQ91" s="6">
        <v>6</v>
      </c>
      <c r="ER91" s="6"/>
      <c r="ES91" s="6"/>
      <c r="ET91" s="15">
        <v>82</v>
      </c>
      <c r="EU91" s="9">
        <v>0.38709677419354827</v>
      </c>
      <c r="EV91" s="9">
        <v>6.6731578947368408E-5</v>
      </c>
      <c r="EW91" s="9">
        <v>0.12420154999999999</v>
      </c>
      <c r="EX91" s="9">
        <v>5.3728459063005578E-4</v>
      </c>
      <c r="EY91" s="6">
        <v>6</v>
      </c>
      <c r="EZ91" s="6"/>
      <c r="FA91" s="6"/>
      <c r="FB91" s="15">
        <v>82</v>
      </c>
      <c r="FC91" s="9">
        <v>0.38709677419354827</v>
      </c>
      <c r="FD91" s="9">
        <v>6.1836842105263148E-5</v>
      </c>
      <c r="FE91" s="9">
        <v>0.12239915</v>
      </c>
      <c r="FF91" s="9">
        <v>5.0520646675457424E-4</v>
      </c>
      <c r="FG91" s="6">
        <v>6</v>
      </c>
      <c r="FH91" s="6"/>
      <c r="FI91" s="6"/>
      <c r="FJ91" s="15">
        <v>82</v>
      </c>
      <c r="FK91" s="9">
        <v>0.38709677419354827</v>
      </c>
      <c r="FL91" s="9">
        <v>7.6847368421052622E-5</v>
      </c>
      <c r="FM91" s="9">
        <v>0.11944327</v>
      </c>
      <c r="FN91" s="9">
        <v>6.4337964308121016E-4</v>
      </c>
      <c r="FO91" s="6">
        <v>6</v>
      </c>
      <c r="FP91" s="6"/>
      <c r="FQ91" s="6"/>
      <c r="FR91" s="15">
        <v>82</v>
      </c>
      <c r="FS91" s="9">
        <v>0.38709677419354827</v>
      </c>
      <c r="FT91" s="9">
        <v>4.2094736842105256E-5</v>
      </c>
      <c r="FU91" s="9">
        <v>0.1195575</v>
      </c>
      <c r="FV91" s="9">
        <v>3.5208779743726038E-4</v>
      </c>
      <c r="FW91" s="6">
        <v>6</v>
      </c>
      <c r="FX91" s="6"/>
      <c r="FY91" s="6"/>
      <c r="FZ91" s="15">
        <v>82</v>
      </c>
      <c r="GA91" s="9">
        <v>0.38709677419354827</v>
      </c>
      <c r="GB91" s="9">
        <v>4.0463157894736831E-5</v>
      </c>
      <c r="GC91" s="9">
        <v>0.11760091</v>
      </c>
      <c r="GD91" s="9">
        <v>3.4407180943359051E-4</v>
      </c>
      <c r="GE91" s="6">
        <v>6</v>
      </c>
      <c r="GF91" s="6"/>
      <c r="GG91" s="6"/>
      <c r="GH91" s="15">
        <v>82</v>
      </c>
      <c r="GI91" s="9">
        <v>0.38709677419354827</v>
      </c>
      <c r="GJ91" s="9">
        <v>1.843684210526315E-5</v>
      </c>
      <c r="GK91" s="9">
        <v>0.11671845</v>
      </c>
      <c r="GL91" s="9">
        <v>1.5795996352987166E-4</v>
      </c>
      <c r="GM91" s="6">
        <v>6</v>
      </c>
      <c r="GN91" s="6"/>
      <c r="GO91" s="6"/>
      <c r="GP91" s="15">
        <v>82</v>
      </c>
      <c r="GQ91" s="9">
        <v>0.38709677419354827</v>
      </c>
      <c r="GR91" s="9">
        <v>1.0442105263157892E-5</v>
      </c>
      <c r="GS91" s="9">
        <v>0.11566698</v>
      </c>
      <c r="GT91" s="9">
        <v>9.0277322561355816E-5</v>
      </c>
      <c r="GU91" s="6">
        <v>6</v>
      </c>
      <c r="GV91" s="6"/>
      <c r="GW91" s="6"/>
      <c r="GX91" s="15">
        <v>82</v>
      </c>
      <c r="GY91" s="9">
        <v>0.38709677419354827</v>
      </c>
      <c r="GZ91" s="9">
        <v>1.7457894736842104E-5</v>
      </c>
      <c r="HA91" s="9">
        <v>0.11478327000000001</v>
      </c>
      <c r="HB91" s="9">
        <v>1.5209441878456768E-4</v>
      </c>
      <c r="HC91" s="6">
        <v>6</v>
      </c>
      <c r="HD91" s="6"/>
      <c r="HE91" s="6"/>
      <c r="HF91" s="15">
        <v>82</v>
      </c>
      <c r="HG91" s="9">
        <v>0.38709677419354827</v>
      </c>
      <c r="HH91" s="9">
        <v>1.6805263157894733E-5</v>
      </c>
      <c r="HI91" s="9">
        <v>0.11473353999999999</v>
      </c>
      <c r="HJ91" s="9">
        <v>1.4647210534857316E-4</v>
      </c>
      <c r="HK91" s="6">
        <v>6</v>
      </c>
      <c r="HL91" s="6"/>
      <c r="HM91" s="6"/>
      <c r="HN91" s="15">
        <v>82</v>
      </c>
      <c r="HO91" s="9">
        <v>0.38709677419354827</v>
      </c>
      <c r="HP91" s="9">
        <v>1.4031578947368419E-5</v>
      </c>
      <c r="HQ91" s="9">
        <v>0.11347042</v>
      </c>
      <c r="HR91" s="9">
        <v>1.2365847370062101E-4</v>
      </c>
      <c r="HS91" s="6">
        <v>6</v>
      </c>
      <c r="HT91" s="6"/>
      <c r="HU91" s="6"/>
      <c r="HV91" s="15">
        <v>82</v>
      </c>
      <c r="HW91" s="9">
        <v>0.38709677419354827</v>
      </c>
      <c r="HX91" s="9">
        <v>2.3005263157894731E-5</v>
      </c>
      <c r="HY91" s="9">
        <v>0.11303502999999999</v>
      </c>
      <c r="HZ91" s="9">
        <v>2.0352330740209236E-4</v>
      </c>
      <c r="IA91" s="6">
        <v>6</v>
      </c>
      <c r="IB91" s="6"/>
      <c r="IC91" s="6"/>
      <c r="ID91" s="15">
        <v>82</v>
      </c>
      <c r="IE91" s="9">
        <v>0.38709677419354827</v>
      </c>
      <c r="IF91" s="9">
        <v>9.6263157894736812E-6</v>
      </c>
      <c r="IG91" s="9">
        <v>0.11309818000000001</v>
      </c>
      <c r="IH91" s="9">
        <v>8.5114683450022635E-5</v>
      </c>
      <c r="II91" s="6">
        <v>6</v>
      </c>
      <c r="IJ91" s="6"/>
      <c r="IK91" s="6"/>
      <c r="IL91" s="15">
        <v>82</v>
      </c>
      <c r="IM91" s="9">
        <v>0.38709677419354827</v>
      </c>
      <c r="IN91" s="9">
        <v>8.1578947368421047E-6</v>
      </c>
      <c r="IO91" s="9">
        <v>0.11289993</v>
      </c>
      <c r="IP91" s="9">
        <v>7.2257748404645639E-5</v>
      </c>
      <c r="IQ91" s="6">
        <v>6</v>
      </c>
    </row>
    <row r="92" spans="1:251">
      <c r="A92" s="6"/>
      <c r="B92" s="6"/>
      <c r="C92" s="15">
        <f t="shared" si="12"/>
        <v>83</v>
      </c>
      <c r="D92" s="9">
        <f t="shared" si="14"/>
        <v>0.41935483870967727</v>
      </c>
      <c r="E92" s="9" cm="1">
        <f t="array" ref="E92">VLOOKUP($B$15,'qx Malaria'!$B$32:$I$61,(H92),FALSE)/(1-'qx(1) cambodia'!D92*INDEX($A$8:$B$13,H92,2))</f>
        <v>1.3407365373033599E-4</v>
      </c>
      <c r="F92" s="9">
        <f>'Life Table'!D8895</f>
        <v>0.19283521000000001</v>
      </c>
      <c r="G92" s="9">
        <f t="shared" si="13"/>
        <v>6.9464782336906548E-4</v>
      </c>
      <c r="H92" s="6">
        <f t="shared" si="11"/>
        <v>6</v>
      </c>
      <c r="I92" s="6"/>
      <c r="J92" s="6"/>
      <c r="L92" s="6"/>
      <c r="M92" s="6"/>
      <c r="N92" s="15">
        <v>83</v>
      </c>
      <c r="O92" s="9">
        <v>0.41935483870967727</v>
      </c>
      <c r="P92" s="9">
        <v>1.2244999999999997E-4</v>
      </c>
      <c r="Q92" s="9">
        <v>0.16322128</v>
      </c>
      <c r="R92" s="9">
        <v>7.5020855123792665E-4</v>
      </c>
      <c r="S92" s="6">
        <v>6</v>
      </c>
      <c r="T92" s="6"/>
      <c r="U92" s="6"/>
      <c r="V92" s="15">
        <v>83</v>
      </c>
      <c r="W92" s="9">
        <v>0.41935483870967727</v>
      </c>
      <c r="X92" s="9">
        <v>1.0453888888888887E-4</v>
      </c>
      <c r="Y92" s="9">
        <v>0.16225175999999999</v>
      </c>
      <c r="Z92" s="9">
        <v>6.4430049257332479E-4</v>
      </c>
      <c r="AA92" s="6">
        <v>6</v>
      </c>
      <c r="AB92" s="6"/>
      <c r="AC92" s="6"/>
      <c r="AD92" s="15">
        <v>83</v>
      </c>
      <c r="AE92" s="9">
        <v>0.41935483870967727</v>
      </c>
      <c r="AF92" s="9">
        <v>9.3344444444444415E-5</v>
      </c>
      <c r="AG92" s="9">
        <v>0.16111714999999999</v>
      </c>
      <c r="AH92" s="9">
        <v>5.7935759442396065E-4</v>
      </c>
      <c r="AI92" s="6">
        <v>6</v>
      </c>
      <c r="AJ92" s="6"/>
      <c r="AK92" s="6"/>
      <c r="AL92" s="15">
        <v>83</v>
      </c>
      <c r="AM92" s="9">
        <v>0.41935483870967727</v>
      </c>
      <c r="AN92" s="9">
        <v>1.0557222222222219E-4</v>
      </c>
      <c r="AO92" s="9">
        <v>0.16033935999999999</v>
      </c>
      <c r="AP92" s="9">
        <v>6.5842985915761547E-4</v>
      </c>
      <c r="AQ92" s="6">
        <v>6</v>
      </c>
      <c r="AR92" s="6"/>
      <c r="AS92" s="6"/>
      <c r="AT92" s="15">
        <v>83</v>
      </c>
      <c r="AU92" s="9">
        <v>0.41935483870967727</v>
      </c>
      <c r="AV92" s="9">
        <v>9.3688888888888861E-5</v>
      </c>
      <c r="AW92" s="9">
        <v>0.16003508</v>
      </c>
      <c r="AX92" s="9">
        <v>5.854272006418147E-4</v>
      </c>
      <c r="AY92" s="6">
        <v>6</v>
      </c>
      <c r="AZ92" s="6"/>
      <c r="BA92" s="6"/>
      <c r="BB92" s="15">
        <v>83</v>
      </c>
      <c r="BC92" s="9">
        <v>0.41935483870967727</v>
      </c>
      <c r="BD92" s="9">
        <v>8.4216666666666636E-5</v>
      </c>
      <c r="BE92" s="9">
        <v>0.15885353999999999</v>
      </c>
      <c r="BF92" s="9">
        <v>5.301529110819101E-4</v>
      </c>
      <c r="BG92" s="6">
        <v>6</v>
      </c>
      <c r="BH92" s="6"/>
      <c r="BI92" s="6"/>
      <c r="BJ92" s="15">
        <v>83</v>
      </c>
      <c r="BK92" s="9">
        <v>0.41935483870967727</v>
      </c>
      <c r="BL92" s="9">
        <v>8.0083333333333319E-5</v>
      </c>
      <c r="BM92" s="9">
        <v>0.15841300999999999</v>
      </c>
      <c r="BN92" s="9">
        <v>5.0553507779022271E-4</v>
      </c>
      <c r="BO92" s="6">
        <v>6</v>
      </c>
      <c r="BP92" s="6"/>
      <c r="BQ92" s="6"/>
      <c r="BR92" s="15">
        <v>83</v>
      </c>
      <c r="BS92" s="9">
        <v>0.41935483870967727</v>
      </c>
      <c r="BT92" s="9">
        <v>9.31722222222222E-5</v>
      </c>
      <c r="BU92" s="9">
        <v>0.15727830000000001</v>
      </c>
      <c r="BV92" s="9">
        <v>5.9240354341458549E-4</v>
      </c>
      <c r="BW92" s="6">
        <v>6</v>
      </c>
      <c r="BX92" s="6"/>
      <c r="BY92" s="6"/>
      <c r="BZ92" s="15">
        <v>83</v>
      </c>
      <c r="CA92" s="9">
        <v>0.41935483870967727</v>
      </c>
      <c r="CB92" s="9">
        <v>6.9405555555555543E-5</v>
      </c>
      <c r="CC92" s="9">
        <v>0.15663678</v>
      </c>
      <c r="CD92" s="9">
        <v>4.4309871254730556E-4</v>
      </c>
      <c r="CE92" s="6">
        <v>6</v>
      </c>
      <c r="CF92" s="6"/>
      <c r="CG92" s="6"/>
      <c r="CH92" s="15">
        <v>83</v>
      </c>
      <c r="CI92" s="9">
        <v>0.41935483870967727</v>
      </c>
      <c r="CJ92" s="9">
        <v>6.9922222222222204E-5</v>
      </c>
      <c r="CK92" s="9">
        <v>0.15491637999999999</v>
      </c>
      <c r="CL92" s="9">
        <v>4.5135460964310038E-4</v>
      </c>
      <c r="CM92" s="6">
        <v>6</v>
      </c>
      <c r="CN92" s="6"/>
      <c r="CO92" s="6"/>
      <c r="CP92" s="15">
        <v>83</v>
      </c>
      <c r="CQ92" s="9">
        <v>0.41935483870967727</v>
      </c>
      <c r="CR92" s="9">
        <v>1.3416111111111108E-4</v>
      </c>
      <c r="CS92" s="9">
        <v>0.15246175000000001</v>
      </c>
      <c r="CT92" s="9">
        <v>8.7996570360179566E-4</v>
      </c>
      <c r="CU92" s="6">
        <v>6</v>
      </c>
      <c r="CV92" s="6"/>
      <c r="CW92" s="6"/>
      <c r="CX92" s="15">
        <v>83</v>
      </c>
      <c r="CY92" s="9">
        <v>0.41935483870967727</v>
      </c>
      <c r="CZ92" s="9">
        <v>9.9544444444444417E-5</v>
      </c>
      <c r="DA92" s="9">
        <v>0.14950796999999999</v>
      </c>
      <c r="DB92" s="9">
        <v>6.658136315036879E-4</v>
      </c>
      <c r="DC92" s="6">
        <v>6</v>
      </c>
      <c r="DD92" s="6"/>
      <c r="DE92" s="6"/>
      <c r="DF92" s="15">
        <v>83</v>
      </c>
      <c r="DG92" s="9">
        <v>0.41935483870967727</v>
      </c>
      <c r="DH92" s="9">
        <v>8.4905555555555526E-5</v>
      </c>
      <c r="DI92" s="9">
        <v>0.14683149000000001</v>
      </c>
      <c r="DJ92" s="9">
        <v>5.7825167854358439E-4</v>
      </c>
      <c r="DK92" s="6">
        <v>6</v>
      </c>
      <c r="DL92" s="6"/>
      <c r="DM92" s="6"/>
      <c r="DN92" s="15">
        <v>83</v>
      </c>
      <c r="DO92" s="9">
        <v>0.41935483870967727</v>
      </c>
      <c r="DP92" s="9">
        <v>1.4707777777777772E-4</v>
      </c>
      <c r="DQ92" s="9">
        <v>0.14373463</v>
      </c>
      <c r="DR92" s="9">
        <v>1.0232591671038337E-3</v>
      </c>
      <c r="DS92" s="6">
        <v>6</v>
      </c>
      <c r="DT92" s="6"/>
      <c r="DU92" s="6"/>
      <c r="DV92" s="15">
        <v>83</v>
      </c>
      <c r="DW92" s="9">
        <v>0.41935483870967727</v>
      </c>
      <c r="DX92" s="9">
        <v>1.1917777777777774E-4</v>
      </c>
      <c r="DY92" s="9">
        <v>0.14174765</v>
      </c>
      <c r="DZ92" s="9">
        <v>8.4077427581887769E-4</v>
      </c>
      <c r="EA92" s="6">
        <v>6</v>
      </c>
      <c r="EB92" s="6"/>
      <c r="EC92" s="6"/>
      <c r="ED92" s="15">
        <v>83</v>
      </c>
      <c r="EE92" s="9">
        <v>0.41935483870967727</v>
      </c>
      <c r="EF92" s="9">
        <v>7.6811111111111096E-5</v>
      </c>
      <c r="EG92" s="9">
        <v>0.14021728</v>
      </c>
      <c r="EH92" s="9">
        <v>5.478006071085611E-4</v>
      </c>
      <c r="EI92" s="6">
        <v>6</v>
      </c>
      <c r="EJ92" s="6"/>
      <c r="EK92" s="6"/>
      <c r="EL92" s="15">
        <v>83</v>
      </c>
      <c r="EM92" s="9">
        <v>0.41935483870967727</v>
      </c>
      <c r="EN92" s="9">
        <v>1.1039444444444441E-4</v>
      </c>
      <c r="EO92" s="9">
        <v>0.13836318</v>
      </c>
      <c r="EP92" s="9">
        <v>7.9785998301314272E-4</v>
      </c>
      <c r="EQ92" s="6">
        <v>6</v>
      </c>
      <c r="ER92" s="6"/>
      <c r="ES92" s="6"/>
      <c r="ET92" s="15">
        <v>83</v>
      </c>
      <c r="EU92" s="9">
        <v>0.41935483870967727</v>
      </c>
      <c r="EV92" s="9">
        <v>7.0438888888888865E-5</v>
      </c>
      <c r="EW92" s="9">
        <v>0.13660149999999999</v>
      </c>
      <c r="EX92" s="9">
        <v>5.1565238221314461E-4</v>
      </c>
      <c r="EY92" s="6">
        <v>6</v>
      </c>
      <c r="EZ92" s="6"/>
      <c r="FA92" s="6"/>
      <c r="FB92" s="15">
        <v>83</v>
      </c>
      <c r="FC92" s="9">
        <v>0.41935483870967727</v>
      </c>
      <c r="FD92" s="9">
        <v>6.5272222222222199E-5</v>
      </c>
      <c r="FE92" s="9">
        <v>0.13470832999999999</v>
      </c>
      <c r="FF92" s="9">
        <v>4.8454481042280168E-4</v>
      </c>
      <c r="FG92" s="6">
        <v>6</v>
      </c>
      <c r="FH92" s="6"/>
      <c r="FI92" s="6"/>
      <c r="FJ92" s="15">
        <v>83</v>
      </c>
      <c r="FK92" s="9">
        <v>0.41935483870967727</v>
      </c>
      <c r="FL92" s="9">
        <v>8.1116666666666642E-5</v>
      </c>
      <c r="FM92" s="9">
        <v>0.13192081</v>
      </c>
      <c r="FN92" s="9">
        <v>6.1488908889102971E-4</v>
      </c>
      <c r="FO92" s="6">
        <v>6</v>
      </c>
      <c r="FP92" s="6"/>
      <c r="FQ92" s="6"/>
      <c r="FR92" s="15">
        <v>83</v>
      </c>
      <c r="FS92" s="9">
        <v>0.41935483870967727</v>
      </c>
      <c r="FT92" s="9">
        <v>4.443333333333332E-5</v>
      </c>
      <c r="FU92" s="9">
        <v>0.13203166</v>
      </c>
      <c r="FV92" s="9">
        <v>3.3653544409979638E-4</v>
      </c>
      <c r="FW92" s="6">
        <v>6</v>
      </c>
      <c r="FX92" s="6"/>
      <c r="FY92" s="6"/>
      <c r="FZ92" s="15">
        <v>83</v>
      </c>
      <c r="GA92" s="9">
        <v>0.41935483870967727</v>
      </c>
      <c r="GB92" s="9">
        <v>4.27111111111111E-5</v>
      </c>
      <c r="GC92" s="9">
        <v>0.13002063</v>
      </c>
      <c r="GD92" s="9">
        <v>3.284948789366049E-4</v>
      </c>
      <c r="GE92" s="6">
        <v>6</v>
      </c>
      <c r="GF92" s="6"/>
      <c r="GG92" s="6"/>
      <c r="GH92" s="15">
        <v>83</v>
      </c>
      <c r="GI92" s="9">
        <v>0.41935483870967727</v>
      </c>
      <c r="GJ92" s="9">
        <v>1.9461111111111105E-5</v>
      </c>
      <c r="GK92" s="9">
        <v>0.12912487</v>
      </c>
      <c r="GL92" s="9">
        <v>1.5071543623711763E-4</v>
      </c>
      <c r="GM92" s="6">
        <v>6</v>
      </c>
      <c r="GN92" s="6"/>
      <c r="GO92" s="6"/>
      <c r="GP92" s="15">
        <v>83</v>
      </c>
      <c r="GQ92" s="9">
        <v>0.41935483870967727</v>
      </c>
      <c r="GR92" s="9">
        <v>1.1022222222222219E-5</v>
      </c>
      <c r="GS92" s="9">
        <v>0.12802241</v>
      </c>
      <c r="GT92" s="9">
        <v>8.6096037578281941E-5</v>
      </c>
      <c r="GU92" s="6">
        <v>6</v>
      </c>
      <c r="GV92" s="6"/>
      <c r="GW92" s="6"/>
      <c r="GX92" s="15">
        <v>83</v>
      </c>
      <c r="GY92" s="9">
        <v>0.41935483870967727</v>
      </c>
      <c r="GZ92" s="9">
        <v>1.8427777777777775E-5</v>
      </c>
      <c r="HA92" s="9">
        <v>0.12709434</v>
      </c>
      <c r="HB92" s="9">
        <v>1.4499290666899703E-4</v>
      </c>
      <c r="HC92" s="6">
        <v>6</v>
      </c>
      <c r="HD92" s="6"/>
      <c r="HE92" s="6"/>
      <c r="HF92" s="15">
        <v>83</v>
      </c>
      <c r="HG92" s="9">
        <v>0.41935483870967727</v>
      </c>
      <c r="HH92" s="9">
        <v>1.7738888888888885E-5</v>
      </c>
      <c r="HI92" s="9">
        <v>0.12704889999999999</v>
      </c>
      <c r="HJ92" s="9">
        <v>1.3962253029257935E-4</v>
      </c>
      <c r="HK92" s="6">
        <v>6</v>
      </c>
      <c r="HL92" s="6"/>
      <c r="HM92" s="6"/>
      <c r="HN92" s="15">
        <v>83</v>
      </c>
      <c r="HO92" s="9">
        <v>0.41935483870967727</v>
      </c>
      <c r="HP92" s="9">
        <v>1.4811111111111108E-5</v>
      </c>
      <c r="HQ92" s="9">
        <v>0.12571942</v>
      </c>
      <c r="HR92" s="9">
        <v>1.1781084506364338E-4</v>
      </c>
      <c r="HS92" s="6">
        <v>6</v>
      </c>
      <c r="HT92" s="6"/>
      <c r="HU92" s="6"/>
      <c r="HV92" s="15">
        <v>83</v>
      </c>
      <c r="HW92" s="9">
        <v>0.41935483870967727</v>
      </c>
      <c r="HX92" s="9">
        <v>2.4283333333333325E-5</v>
      </c>
      <c r="HY92" s="9">
        <v>0.12527046999999999</v>
      </c>
      <c r="HZ92" s="9">
        <v>1.9384722778906574E-4</v>
      </c>
      <c r="IA92" s="6">
        <v>6</v>
      </c>
      <c r="IB92" s="6"/>
      <c r="IC92" s="6"/>
      <c r="ID92" s="15">
        <v>83</v>
      </c>
      <c r="IE92" s="9">
        <v>0.41935483870967727</v>
      </c>
      <c r="IF92" s="9">
        <v>1.0161111111111107E-5</v>
      </c>
      <c r="IG92" s="9">
        <v>0.12534339999999999</v>
      </c>
      <c r="IH92" s="9">
        <v>8.1066183868565135E-5</v>
      </c>
      <c r="II92" s="6">
        <v>6</v>
      </c>
      <c r="IJ92" s="6"/>
      <c r="IK92" s="6"/>
      <c r="IL92" s="15">
        <v>83</v>
      </c>
      <c r="IM92" s="9">
        <v>0.41935483870967727</v>
      </c>
      <c r="IN92" s="9">
        <v>8.6111111111111102E-6</v>
      </c>
      <c r="IO92" s="9">
        <v>0.12513490999999999</v>
      </c>
      <c r="IP92" s="9">
        <v>6.8814618647275263E-5</v>
      </c>
      <c r="IQ92" s="6">
        <v>6</v>
      </c>
    </row>
    <row r="93" spans="1:251">
      <c r="A93" s="6"/>
      <c r="B93" s="6"/>
      <c r="C93" s="15">
        <f t="shared" si="12"/>
        <v>84</v>
      </c>
      <c r="D93" s="9">
        <f t="shared" si="14"/>
        <v>0.45161290322580627</v>
      </c>
      <c r="E93" s="9" cm="1">
        <f t="array" ref="E93">VLOOKUP($B$15,'qx Malaria'!$B$32:$I$61,(H93),FALSE)/(1-'qx(1) cambodia'!D93*INDEX($A$8:$B$13,H93,2))</f>
        <v>1.419473594869839E-4</v>
      </c>
      <c r="F93" s="9">
        <f>'Life Table'!D8896</f>
        <v>0.20810338</v>
      </c>
      <c r="G93" s="9">
        <f t="shared" si="13"/>
        <v>6.8148414095797066E-4</v>
      </c>
      <c r="H93" s="6">
        <f t="shared" si="11"/>
        <v>6</v>
      </c>
      <c r="I93" s="6"/>
      <c r="J93" s="6"/>
      <c r="L93" s="6"/>
      <c r="M93" s="6"/>
      <c r="N93" s="15">
        <v>84</v>
      </c>
      <c r="O93" s="9">
        <v>0.45161290322580627</v>
      </c>
      <c r="P93" s="9">
        <v>1.2965294117647057E-4</v>
      </c>
      <c r="Q93" s="9">
        <v>0.17751982999999999</v>
      </c>
      <c r="R93" s="9">
        <v>7.3035751091284041E-4</v>
      </c>
      <c r="S93" s="6">
        <v>6</v>
      </c>
      <c r="T93" s="6"/>
      <c r="U93" s="6"/>
      <c r="V93" s="15">
        <v>84</v>
      </c>
      <c r="W93" s="9">
        <v>0.45161290322580627</v>
      </c>
      <c r="X93" s="9">
        <v>1.1068823529411763E-4</v>
      </c>
      <c r="Y93" s="9">
        <v>0.17651868000000001</v>
      </c>
      <c r="Z93" s="9">
        <v>6.2706244627547421E-4</v>
      </c>
      <c r="AA93" s="6">
        <v>6</v>
      </c>
      <c r="AB93" s="6"/>
      <c r="AC93" s="6"/>
      <c r="AD93" s="15">
        <v>84</v>
      </c>
      <c r="AE93" s="9">
        <v>0.45161290322580627</v>
      </c>
      <c r="AF93" s="9">
        <v>9.8835294117647024E-5</v>
      </c>
      <c r="AG93" s="9">
        <v>0.17533895999999999</v>
      </c>
      <c r="AH93" s="9">
        <v>5.6368130686783487E-4</v>
      </c>
      <c r="AI93" s="6">
        <v>6</v>
      </c>
      <c r="AJ93" s="6"/>
      <c r="AK93" s="6"/>
      <c r="AL93" s="15">
        <v>84</v>
      </c>
      <c r="AM93" s="9">
        <v>0.45161290322580627</v>
      </c>
      <c r="AN93" s="9">
        <v>1.1178235294117643E-4</v>
      </c>
      <c r="AO93" s="9">
        <v>0.17453775999999999</v>
      </c>
      <c r="AP93" s="9">
        <v>6.4044796347321315E-4</v>
      </c>
      <c r="AQ93" s="6">
        <v>6</v>
      </c>
      <c r="AR93" s="6"/>
      <c r="AS93" s="6"/>
      <c r="AT93" s="15">
        <v>84</v>
      </c>
      <c r="AU93" s="9">
        <v>0.45161290322580627</v>
      </c>
      <c r="AV93" s="9">
        <v>9.9199999999999972E-5</v>
      </c>
      <c r="AW93" s="9">
        <v>0.17422415999999999</v>
      </c>
      <c r="AX93" s="9">
        <v>5.6938142218622249E-4</v>
      </c>
      <c r="AY93" s="6">
        <v>6</v>
      </c>
      <c r="AZ93" s="6"/>
      <c r="BA93" s="6"/>
      <c r="BB93" s="15">
        <v>84</v>
      </c>
      <c r="BC93" s="9">
        <v>0.45161290322580627</v>
      </c>
      <c r="BD93" s="9">
        <v>8.9170588235294081E-5</v>
      </c>
      <c r="BE93" s="9">
        <v>0.17301674</v>
      </c>
      <c r="BF93" s="9">
        <v>5.1538705581491179E-4</v>
      </c>
      <c r="BG93" s="6">
        <v>6</v>
      </c>
      <c r="BH93" s="6"/>
      <c r="BI93" s="6"/>
      <c r="BJ93" s="15">
        <v>84</v>
      </c>
      <c r="BK93" s="9">
        <v>0.45161290322580627</v>
      </c>
      <c r="BL93" s="9">
        <v>8.4794117647058804E-5</v>
      </c>
      <c r="BM93" s="9">
        <v>0.17256753</v>
      </c>
      <c r="BN93" s="9">
        <v>4.91367742512504E-4</v>
      </c>
      <c r="BO93" s="6">
        <v>6</v>
      </c>
      <c r="BP93" s="6"/>
      <c r="BQ93" s="6"/>
      <c r="BR93" s="15">
        <v>84</v>
      </c>
      <c r="BS93" s="9">
        <v>0.45161290322580627</v>
      </c>
      <c r="BT93" s="9">
        <v>9.8652941176470557E-5</v>
      </c>
      <c r="BU93" s="9">
        <v>0.17141062000000001</v>
      </c>
      <c r="BV93" s="9">
        <v>5.7553575838224346E-4</v>
      </c>
      <c r="BW93" s="6">
        <v>6</v>
      </c>
      <c r="BX93" s="6"/>
      <c r="BY93" s="6"/>
      <c r="BZ93" s="15">
        <v>84</v>
      </c>
      <c r="CA93" s="9">
        <v>0.45161290322580627</v>
      </c>
      <c r="CB93" s="9">
        <v>7.348823529411763E-5</v>
      </c>
      <c r="CC93" s="9">
        <v>0.17076274999999999</v>
      </c>
      <c r="CD93" s="9">
        <v>4.3035284506789468E-4</v>
      </c>
      <c r="CE93" s="6">
        <v>6</v>
      </c>
      <c r="CF93" s="6"/>
      <c r="CG93" s="6"/>
      <c r="CH93" s="15">
        <v>84</v>
      </c>
      <c r="CI93" s="9">
        <v>0.45161290322580627</v>
      </c>
      <c r="CJ93" s="9">
        <v>7.4035294117647031E-5</v>
      </c>
      <c r="CK93" s="9">
        <v>0.16898094999999999</v>
      </c>
      <c r="CL93" s="9">
        <v>4.3812805004142205E-4</v>
      </c>
      <c r="CM93" s="6">
        <v>6</v>
      </c>
      <c r="CN93" s="6"/>
      <c r="CO93" s="6"/>
      <c r="CP93" s="15">
        <v>84</v>
      </c>
      <c r="CQ93" s="9">
        <v>0.45161290322580627</v>
      </c>
      <c r="CR93" s="9">
        <v>1.4205294117647054E-4</v>
      </c>
      <c r="CS93" s="9">
        <v>0.16639129</v>
      </c>
      <c r="CT93" s="9">
        <v>8.5372822806091921E-4</v>
      </c>
      <c r="CU93" s="6">
        <v>6</v>
      </c>
      <c r="CV93" s="6"/>
      <c r="CW93" s="6"/>
      <c r="CX93" s="15">
        <v>84</v>
      </c>
      <c r="CY93" s="9">
        <v>0.45161290322580627</v>
      </c>
      <c r="CZ93" s="9">
        <v>1.0539999999999997E-4</v>
      </c>
      <c r="DA93" s="9">
        <v>0.16333126000000001</v>
      </c>
      <c r="DB93" s="9">
        <v>6.453143139898631E-4</v>
      </c>
      <c r="DC93" s="6">
        <v>6</v>
      </c>
      <c r="DD93" s="6"/>
      <c r="DE93" s="6"/>
      <c r="DF93" s="15">
        <v>84</v>
      </c>
      <c r="DG93" s="9">
        <v>0.45161290322580627</v>
      </c>
      <c r="DH93" s="9">
        <v>8.9899999999999963E-5</v>
      </c>
      <c r="DI93" s="9">
        <v>0.16053690000000001</v>
      </c>
      <c r="DJ93" s="9">
        <v>5.5999586387926986E-4</v>
      </c>
      <c r="DK93" s="6">
        <v>6</v>
      </c>
      <c r="DL93" s="6"/>
      <c r="DM93" s="6"/>
      <c r="DN93" s="15">
        <v>84</v>
      </c>
      <c r="DO93" s="9">
        <v>0.45161290322580627</v>
      </c>
      <c r="DP93" s="9">
        <v>1.5572941176470581E-4</v>
      </c>
      <c r="DQ93" s="9">
        <v>0.1573167</v>
      </c>
      <c r="DR93" s="9">
        <v>9.8991023689605625E-4</v>
      </c>
      <c r="DS93" s="6">
        <v>6</v>
      </c>
      <c r="DT93" s="6"/>
      <c r="DU93" s="6"/>
      <c r="DV93" s="15">
        <v>84</v>
      </c>
      <c r="DW93" s="9">
        <v>0.45161290322580627</v>
      </c>
      <c r="DX93" s="9">
        <v>1.2618823529411761E-4</v>
      </c>
      <c r="DY93" s="9">
        <v>0.15524539000000001</v>
      </c>
      <c r="DZ93" s="9">
        <v>8.1283080479309302E-4</v>
      </c>
      <c r="EA93" s="6">
        <v>6</v>
      </c>
      <c r="EB93" s="6"/>
      <c r="EC93" s="6"/>
      <c r="ED93" s="15">
        <v>84</v>
      </c>
      <c r="EE93" s="9">
        <v>0.45161290322580627</v>
      </c>
      <c r="EF93" s="9">
        <v>8.1329411764705862E-5</v>
      </c>
      <c r="EG93" s="9">
        <v>0.15362576999999999</v>
      </c>
      <c r="EH93" s="9">
        <v>5.2939953866272484E-4</v>
      </c>
      <c r="EI93" s="6">
        <v>6</v>
      </c>
      <c r="EJ93" s="6"/>
      <c r="EK93" s="6"/>
      <c r="EL93" s="15">
        <v>84</v>
      </c>
      <c r="EM93" s="9">
        <v>0.45161290322580627</v>
      </c>
      <c r="EN93" s="9">
        <v>1.1688823529411761E-4</v>
      </c>
      <c r="EO93" s="9">
        <v>0.15169123000000001</v>
      </c>
      <c r="EP93" s="9">
        <v>7.7056686331910954E-4</v>
      </c>
      <c r="EQ93" s="6">
        <v>6</v>
      </c>
      <c r="ER93" s="6"/>
      <c r="ES93" s="6"/>
      <c r="ET93" s="15">
        <v>84</v>
      </c>
      <c r="EU93" s="9">
        <v>0.45161290322580627</v>
      </c>
      <c r="EV93" s="9">
        <v>7.4582352941176446E-5</v>
      </c>
      <c r="EW93" s="9">
        <v>0.14983437999999999</v>
      </c>
      <c r="EX93" s="9">
        <v>4.9776528551842677E-4</v>
      </c>
      <c r="EY93" s="6">
        <v>6</v>
      </c>
      <c r="EZ93" s="6"/>
      <c r="FA93" s="6"/>
      <c r="FB93" s="15">
        <v>84</v>
      </c>
      <c r="FC93" s="9">
        <v>0.45161290322580627</v>
      </c>
      <c r="FD93" s="9">
        <v>6.9111764705882326E-5</v>
      </c>
      <c r="FE93" s="9">
        <v>0.14784625000000001</v>
      </c>
      <c r="FF93" s="9">
        <v>4.6745700148554542E-4</v>
      </c>
      <c r="FG93" s="6">
        <v>6</v>
      </c>
      <c r="FH93" s="6"/>
      <c r="FI93" s="6"/>
      <c r="FJ93" s="15">
        <v>84</v>
      </c>
      <c r="FK93" s="9">
        <v>0.45161290322580627</v>
      </c>
      <c r="FL93" s="9">
        <v>8.588823529411762E-5</v>
      </c>
      <c r="FM93" s="9">
        <v>0.14534179999999999</v>
      </c>
      <c r="FN93" s="9">
        <v>5.9093966975858026E-4</v>
      </c>
      <c r="FO93" s="6">
        <v>6</v>
      </c>
      <c r="FP93" s="6"/>
      <c r="FQ93" s="6"/>
      <c r="FR93" s="15">
        <v>84</v>
      </c>
      <c r="FS93" s="9">
        <v>0.45161290322580627</v>
      </c>
      <c r="FT93" s="9">
        <v>4.70470588235294E-5</v>
      </c>
      <c r="FU93" s="9">
        <v>0.14542870999999999</v>
      </c>
      <c r="FV93" s="9">
        <v>3.2350599014135104E-4</v>
      </c>
      <c r="FW93" s="6">
        <v>6</v>
      </c>
      <c r="FX93" s="6"/>
      <c r="FY93" s="6"/>
      <c r="FZ93" s="15">
        <v>84</v>
      </c>
      <c r="GA93" s="9">
        <v>0.45161290322580627</v>
      </c>
      <c r="GB93" s="9">
        <v>4.5223529411764689E-5</v>
      </c>
      <c r="GC93" s="9">
        <v>0.14331023000000001</v>
      </c>
      <c r="GD93" s="9">
        <v>3.1556386038711045E-4</v>
      </c>
      <c r="GE93" s="6">
        <v>6</v>
      </c>
      <c r="GF93" s="6"/>
      <c r="GG93" s="6"/>
      <c r="GH93" s="15">
        <v>84</v>
      </c>
      <c r="GI93" s="9">
        <v>0.45161290322580627</v>
      </c>
      <c r="GJ93" s="9">
        <v>2.0605882352941166E-5</v>
      </c>
      <c r="GK93" s="9">
        <v>0.14243140000000001</v>
      </c>
      <c r="GL93" s="9">
        <v>1.4467232894531097E-4</v>
      </c>
      <c r="GM93" s="6">
        <v>6</v>
      </c>
      <c r="GN93" s="6"/>
      <c r="GO93" s="6"/>
      <c r="GP93" s="15">
        <v>84</v>
      </c>
      <c r="GQ93" s="9">
        <v>0.45161290322580627</v>
      </c>
      <c r="GR93" s="9">
        <v>1.1670588235294113E-5</v>
      </c>
      <c r="GS93" s="9">
        <v>0.14131386000000001</v>
      </c>
      <c r="GT93" s="9">
        <v>8.2586295748301769E-5</v>
      </c>
      <c r="GU93" s="6">
        <v>6</v>
      </c>
      <c r="GV93" s="6"/>
      <c r="GW93" s="6"/>
      <c r="GX93" s="15">
        <v>84</v>
      </c>
      <c r="GY93" s="9">
        <v>0.45161290322580627</v>
      </c>
      <c r="GZ93" s="9">
        <v>1.9511764705882347E-5</v>
      </c>
      <c r="HA93" s="9">
        <v>0.14034351</v>
      </c>
      <c r="HB93" s="9">
        <v>1.3902862131553035E-4</v>
      </c>
      <c r="HC93" s="6">
        <v>6</v>
      </c>
      <c r="HD93" s="6"/>
      <c r="HE93" s="6"/>
      <c r="HF93" s="15">
        <v>84</v>
      </c>
      <c r="HG93" s="9">
        <v>0.45161290322580627</v>
      </c>
      <c r="HH93" s="9">
        <v>1.8782352941176465E-5</v>
      </c>
      <c r="HI93" s="9">
        <v>0.14030163000000001</v>
      </c>
      <c r="HJ93" s="9">
        <v>1.3387123828266617E-4</v>
      </c>
      <c r="HK93" s="6">
        <v>6</v>
      </c>
      <c r="HL93" s="6"/>
      <c r="HM93" s="6"/>
      <c r="HN93" s="15">
        <v>84</v>
      </c>
      <c r="HO93" s="9">
        <v>0.45161290322580627</v>
      </c>
      <c r="HP93" s="9">
        <v>1.5682352941176468E-5</v>
      </c>
      <c r="HQ93" s="9">
        <v>0.13891099000000001</v>
      </c>
      <c r="HR93" s="9">
        <v>1.1289497642466205E-4</v>
      </c>
      <c r="HS93" s="6">
        <v>6</v>
      </c>
      <c r="HT93" s="6"/>
      <c r="HU93" s="6"/>
      <c r="HV93" s="15">
        <v>84</v>
      </c>
      <c r="HW93" s="9">
        <v>0.45161290322580627</v>
      </c>
      <c r="HX93" s="9">
        <v>2.5711764705882342E-5</v>
      </c>
      <c r="HY93" s="9">
        <v>0.13845119</v>
      </c>
      <c r="HZ93" s="9">
        <v>1.8570995818730299E-4</v>
      </c>
      <c r="IA93" s="6">
        <v>6</v>
      </c>
      <c r="IB93" s="6"/>
      <c r="IC93" s="6"/>
      <c r="ID93" s="15">
        <v>84</v>
      </c>
      <c r="IE93" s="9">
        <v>0.45161290322580627</v>
      </c>
      <c r="IF93" s="9">
        <v>1.0758823529411761E-5</v>
      </c>
      <c r="IG93" s="9">
        <v>0.13853272999999999</v>
      </c>
      <c r="IH93" s="9">
        <v>7.7662683247574501E-5</v>
      </c>
      <c r="II93" s="6">
        <v>6</v>
      </c>
      <c r="IJ93" s="6"/>
      <c r="IK93" s="6"/>
      <c r="IL93" s="15">
        <v>84</v>
      </c>
      <c r="IM93" s="9">
        <v>0.45161290322580627</v>
      </c>
      <c r="IN93" s="9">
        <v>9.1176470588235269E-6</v>
      </c>
      <c r="IO93" s="9">
        <v>0.13831973</v>
      </c>
      <c r="IP93" s="9">
        <v>6.5917183751179433E-5</v>
      </c>
      <c r="IQ93" s="6">
        <v>6</v>
      </c>
    </row>
    <row r="94" spans="1:251">
      <c r="A94" s="6"/>
      <c r="B94" s="6"/>
      <c r="C94" s="15">
        <f t="shared" si="12"/>
        <v>85</v>
      </c>
      <c r="D94" s="9">
        <f t="shared" si="14"/>
        <v>0.48387096774193528</v>
      </c>
      <c r="E94" s="9" cm="1">
        <f t="array" ref="E94">VLOOKUP($B$15,'qx Malaria'!$B$32:$I$61,(H94),FALSE)/(1-'qx(1) cambodia'!D94*INDEX($A$8:$B$13,H94,2))</f>
        <v>1.5080355760337821E-4</v>
      </c>
      <c r="F94" s="9">
        <f>'Life Table'!D8897</f>
        <v>0.2243947</v>
      </c>
      <c r="G94" s="9">
        <f t="shared" si="13"/>
        <v>6.7143899735740218E-4</v>
      </c>
      <c r="H94" s="6">
        <f t="shared" si="11"/>
        <v>6</v>
      </c>
      <c r="I94" s="6"/>
      <c r="J94" s="6"/>
      <c r="L94" s="6"/>
      <c r="M94" s="6"/>
      <c r="N94" s="15">
        <v>85</v>
      </c>
      <c r="O94" s="9">
        <v>0.48387096774193528</v>
      </c>
      <c r="P94" s="9">
        <v>1.3775624999999995E-4</v>
      </c>
      <c r="Q94" s="9">
        <v>0.19259476</v>
      </c>
      <c r="R94" s="9">
        <v>7.152647870585884E-4</v>
      </c>
      <c r="S94" s="6">
        <v>6</v>
      </c>
      <c r="T94" s="6"/>
      <c r="U94" s="6"/>
      <c r="V94" s="15">
        <v>85</v>
      </c>
      <c r="W94" s="9">
        <v>0.48387096774193528</v>
      </c>
      <c r="X94" s="9">
        <v>1.1760624999999996E-4</v>
      </c>
      <c r="Y94" s="9">
        <v>0.19155831000000001</v>
      </c>
      <c r="Z94" s="9">
        <v>6.1394491317030289E-4</v>
      </c>
      <c r="AA94" s="6">
        <v>6</v>
      </c>
      <c r="AB94" s="6"/>
      <c r="AC94" s="6"/>
      <c r="AD94" s="15">
        <v>85</v>
      </c>
      <c r="AE94" s="9">
        <v>0.48387096774193528</v>
      </c>
      <c r="AF94" s="9">
        <v>1.0501249999999994E-4</v>
      </c>
      <c r="AG94" s="9">
        <v>0.19033605000000001</v>
      </c>
      <c r="AH94" s="9">
        <v>5.5172154723185621E-4</v>
      </c>
      <c r="AI94" s="6">
        <v>6</v>
      </c>
      <c r="AJ94" s="6"/>
      <c r="AK94" s="6"/>
      <c r="AL94" s="15">
        <v>85</v>
      </c>
      <c r="AM94" s="9">
        <v>0.48387096774193528</v>
      </c>
      <c r="AN94" s="9">
        <v>1.1876874999999996E-4</v>
      </c>
      <c r="AO94" s="9">
        <v>0.18951362999999999</v>
      </c>
      <c r="AP94" s="9">
        <v>6.2670294479610759E-4</v>
      </c>
      <c r="AQ94" s="6">
        <v>6</v>
      </c>
      <c r="AR94" s="6"/>
      <c r="AS94" s="6"/>
      <c r="AT94" s="15">
        <v>85</v>
      </c>
      <c r="AU94" s="9">
        <v>0.48387096774193528</v>
      </c>
      <c r="AV94" s="9">
        <v>1.0539999999999996E-4</v>
      </c>
      <c r="AW94" s="9">
        <v>0.18920027</v>
      </c>
      <c r="AX94" s="9">
        <v>5.5708165744160914E-4</v>
      </c>
      <c r="AY94" s="6">
        <v>6</v>
      </c>
      <c r="AZ94" s="6"/>
      <c r="BA94" s="6"/>
      <c r="BB94" s="15">
        <v>85</v>
      </c>
      <c r="BC94" s="9">
        <v>0.48387096774193528</v>
      </c>
      <c r="BD94" s="9">
        <v>9.4743749999999955E-5</v>
      </c>
      <c r="BE94" s="9">
        <v>0.18797709000000001</v>
      </c>
      <c r="BF94" s="9">
        <v>5.0401753745629295E-4</v>
      </c>
      <c r="BG94" s="6">
        <v>6</v>
      </c>
      <c r="BH94" s="6"/>
      <c r="BI94" s="6"/>
      <c r="BJ94" s="15">
        <v>85</v>
      </c>
      <c r="BK94" s="9">
        <v>0.48387096774193528</v>
      </c>
      <c r="BL94" s="9">
        <v>9.0093749999999977E-5</v>
      </c>
      <c r="BM94" s="9">
        <v>0.18751511000000001</v>
      </c>
      <c r="BN94" s="9">
        <v>4.8046128122688337E-4</v>
      </c>
      <c r="BO94" s="6">
        <v>6</v>
      </c>
      <c r="BP94" s="6"/>
      <c r="BQ94" s="6"/>
      <c r="BR94" s="15">
        <v>85</v>
      </c>
      <c r="BS94" s="9">
        <v>0.48387096774193528</v>
      </c>
      <c r="BT94" s="9">
        <v>1.0481874999999996E-4</v>
      </c>
      <c r="BU94" s="9">
        <v>0.18637449</v>
      </c>
      <c r="BV94" s="9">
        <v>5.6240931900068485E-4</v>
      </c>
      <c r="BW94" s="6">
        <v>6</v>
      </c>
      <c r="BX94" s="6"/>
      <c r="BY94" s="6"/>
      <c r="BZ94" s="15">
        <v>85</v>
      </c>
      <c r="CA94" s="9">
        <v>0.48387096774193528</v>
      </c>
      <c r="CB94" s="9">
        <v>7.8081249999999977E-5</v>
      </c>
      <c r="CC94" s="9">
        <v>0.18569868</v>
      </c>
      <c r="CD94" s="9">
        <v>4.2047283265556854E-4</v>
      </c>
      <c r="CE94" s="6">
        <v>6</v>
      </c>
      <c r="CF94" s="6"/>
      <c r="CG94" s="6"/>
      <c r="CH94" s="15">
        <v>85</v>
      </c>
      <c r="CI94" s="9">
        <v>0.48387096774193528</v>
      </c>
      <c r="CJ94" s="9">
        <v>7.8662499999999967E-5</v>
      </c>
      <c r="CK94" s="9">
        <v>0.18387439</v>
      </c>
      <c r="CL94" s="9">
        <v>4.2780563405268114E-4</v>
      </c>
      <c r="CM94" s="6">
        <v>6</v>
      </c>
      <c r="CN94" s="6"/>
      <c r="CO94" s="6"/>
      <c r="CP94" s="15">
        <v>85</v>
      </c>
      <c r="CQ94" s="9">
        <v>0.48387096774193528</v>
      </c>
      <c r="CR94" s="9">
        <v>1.5093124999999993E-4</v>
      </c>
      <c r="CS94" s="9">
        <v>0.18118192999999999</v>
      </c>
      <c r="CT94" s="9">
        <v>8.3303699215479126E-4</v>
      </c>
      <c r="CU94" s="6">
        <v>6</v>
      </c>
      <c r="CV94" s="6"/>
      <c r="CW94" s="6"/>
      <c r="CX94" s="15">
        <v>85</v>
      </c>
      <c r="CY94" s="9">
        <v>0.48387096774193528</v>
      </c>
      <c r="CZ94" s="9">
        <v>1.1198749999999996E-4</v>
      </c>
      <c r="DA94" s="9">
        <v>0.17801127999999999</v>
      </c>
      <c r="DB94" s="9">
        <v>6.2910339165023687E-4</v>
      </c>
      <c r="DC94" s="6">
        <v>6</v>
      </c>
      <c r="DD94" s="6"/>
      <c r="DE94" s="6"/>
      <c r="DF94" s="15">
        <v>85</v>
      </c>
      <c r="DG94" s="9">
        <v>0.48387096774193528</v>
      </c>
      <c r="DH94" s="9">
        <v>9.551874999999996E-5</v>
      </c>
      <c r="DI94" s="9">
        <v>0.17512359</v>
      </c>
      <c r="DJ94" s="9">
        <v>5.4543622592478816E-4</v>
      </c>
      <c r="DK94" s="6">
        <v>6</v>
      </c>
      <c r="DL94" s="6"/>
      <c r="DM94" s="6"/>
      <c r="DN94" s="15">
        <v>85</v>
      </c>
      <c r="DO94" s="9">
        <v>0.48387096774193528</v>
      </c>
      <c r="DP94" s="9">
        <v>1.6546249999999991E-4</v>
      </c>
      <c r="DQ94" s="9">
        <v>0.17179164999999999</v>
      </c>
      <c r="DR94" s="9">
        <v>9.6315798817928533E-4</v>
      </c>
      <c r="DS94" s="6">
        <v>6</v>
      </c>
      <c r="DT94" s="6"/>
      <c r="DU94" s="6"/>
      <c r="DV94" s="15">
        <v>85</v>
      </c>
      <c r="DW94" s="9">
        <v>0.48387096774193528</v>
      </c>
      <c r="DX94" s="9">
        <v>1.3407499999999994E-4</v>
      </c>
      <c r="DY94" s="9">
        <v>0.16966033999999999</v>
      </c>
      <c r="DZ94" s="9">
        <v>7.9025540087919162E-4</v>
      </c>
      <c r="EA94" s="6">
        <v>6</v>
      </c>
      <c r="EB94" s="6"/>
      <c r="EC94" s="6"/>
      <c r="ED94" s="15">
        <v>85</v>
      </c>
      <c r="EE94" s="9">
        <v>0.48387096774193528</v>
      </c>
      <c r="EF94" s="9">
        <v>8.6412499999999966E-5</v>
      </c>
      <c r="EG94" s="9">
        <v>0.16794770000000001</v>
      </c>
      <c r="EH94" s="9">
        <v>5.1452029411537027E-4</v>
      </c>
      <c r="EI94" s="6">
        <v>6</v>
      </c>
      <c r="EJ94" s="6"/>
      <c r="EK94" s="6"/>
      <c r="EL94" s="15">
        <v>85</v>
      </c>
      <c r="EM94" s="9">
        <v>0.48387096774193528</v>
      </c>
      <c r="EN94" s="9">
        <v>1.2419374999999994E-4</v>
      </c>
      <c r="EO94" s="9">
        <v>0.16591955999999999</v>
      </c>
      <c r="EP94" s="9">
        <v>7.485178359923323E-4</v>
      </c>
      <c r="EQ94" s="6">
        <v>6</v>
      </c>
      <c r="ER94" s="6"/>
      <c r="ES94" s="6"/>
      <c r="ET94" s="15">
        <v>85</v>
      </c>
      <c r="EU94" s="9">
        <v>0.48387096774193528</v>
      </c>
      <c r="EV94" s="9">
        <v>7.9243749999999958E-5</v>
      </c>
      <c r="EW94" s="9">
        <v>0.16399216</v>
      </c>
      <c r="EX94" s="9">
        <v>4.8321669767627891E-4</v>
      </c>
      <c r="EY94" s="6">
        <v>6</v>
      </c>
      <c r="EZ94" s="6"/>
      <c r="FA94" s="6"/>
      <c r="FB94" s="15">
        <v>85</v>
      </c>
      <c r="FC94" s="9">
        <v>0.48387096774193528</v>
      </c>
      <c r="FD94" s="9">
        <v>7.3431249999999972E-5</v>
      </c>
      <c r="FE94" s="9">
        <v>0.16192429999999999</v>
      </c>
      <c r="FF94" s="9">
        <v>4.5349123016125419E-4</v>
      </c>
      <c r="FG94" s="6">
        <v>6</v>
      </c>
      <c r="FH94" s="6"/>
      <c r="FI94" s="6"/>
      <c r="FJ94" s="15">
        <v>85</v>
      </c>
      <c r="FK94" s="9">
        <v>0.48387096774193528</v>
      </c>
      <c r="FL94" s="9">
        <v>9.1256249999999958E-5</v>
      </c>
      <c r="FM94" s="9">
        <v>0.15955573000000001</v>
      </c>
      <c r="FN94" s="9">
        <v>5.7193966020524587E-4</v>
      </c>
      <c r="FO94" s="6">
        <v>6</v>
      </c>
      <c r="FP94" s="6"/>
      <c r="FQ94" s="6"/>
      <c r="FR94" s="15">
        <v>85</v>
      </c>
      <c r="FS94" s="9">
        <v>0.48387096774193528</v>
      </c>
      <c r="FT94" s="9">
        <v>4.9987499999999982E-5</v>
      </c>
      <c r="FU94" s="9">
        <v>0.15965826</v>
      </c>
      <c r="FV94" s="9">
        <v>3.1309059737967819E-4</v>
      </c>
      <c r="FW94" s="6">
        <v>6</v>
      </c>
      <c r="FX94" s="6"/>
      <c r="FY94" s="6"/>
      <c r="FZ94" s="15">
        <v>85</v>
      </c>
      <c r="GA94" s="9">
        <v>0.48387096774193528</v>
      </c>
      <c r="GB94" s="9">
        <v>4.8049999999999982E-5</v>
      </c>
      <c r="GC94" s="9">
        <v>0.15741643</v>
      </c>
      <c r="GD94" s="9">
        <v>3.0524132709654249E-4</v>
      </c>
      <c r="GE94" s="6">
        <v>6</v>
      </c>
      <c r="GF94" s="6"/>
      <c r="GG94" s="6"/>
      <c r="GH94" s="15">
        <v>85</v>
      </c>
      <c r="GI94" s="9">
        <v>0.48387096774193528</v>
      </c>
      <c r="GJ94" s="9">
        <v>2.1893749999999987E-5</v>
      </c>
      <c r="GK94" s="9">
        <v>0.15649758</v>
      </c>
      <c r="GL94" s="9">
        <v>1.3989832941825673E-4</v>
      </c>
      <c r="GM94" s="6">
        <v>6</v>
      </c>
      <c r="GN94" s="6"/>
      <c r="GO94" s="6"/>
      <c r="GP94" s="15">
        <v>85</v>
      </c>
      <c r="GQ94" s="9">
        <v>0.48387096774193528</v>
      </c>
      <c r="GR94" s="9">
        <v>1.2399999999999995E-5</v>
      </c>
      <c r="GS94" s="9">
        <v>0.15539546000000001</v>
      </c>
      <c r="GT94" s="9">
        <v>7.9796411040579916E-5</v>
      </c>
      <c r="GU94" s="6">
        <v>6</v>
      </c>
      <c r="GV94" s="6"/>
      <c r="GW94" s="6"/>
      <c r="GX94" s="15">
        <v>85</v>
      </c>
      <c r="GY94" s="9">
        <v>0.48387096774193528</v>
      </c>
      <c r="GZ94" s="9">
        <v>2.0731249999999992E-5</v>
      </c>
      <c r="HA94" s="9">
        <v>0.15442965</v>
      </c>
      <c r="HB94" s="9">
        <v>1.3424397452173201E-4</v>
      </c>
      <c r="HC94" s="6">
        <v>6</v>
      </c>
      <c r="HD94" s="6"/>
      <c r="HE94" s="6"/>
      <c r="HF94" s="15">
        <v>85</v>
      </c>
      <c r="HG94" s="9">
        <v>0.48387096774193528</v>
      </c>
      <c r="HH94" s="9">
        <v>1.995624999999999E-5</v>
      </c>
      <c r="HI94" s="9">
        <v>0.15438961000000001</v>
      </c>
      <c r="HJ94" s="9">
        <v>1.2925902202874914E-4</v>
      </c>
      <c r="HK94" s="6">
        <v>6</v>
      </c>
      <c r="HL94" s="6"/>
      <c r="HM94" s="6"/>
      <c r="HN94" s="15">
        <v>85</v>
      </c>
      <c r="HO94" s="9">
        <v>0.48387096774193528</v>
      </c>
      <c r="HP94" s="9">
        <v>1.6662499999999995E-5</v>
      </c>
      <c r="HQ94" s="9">
        <v>0.15294350000000001</v>
      </c>
      <c r="HR94" s="9">
        <v>1.0894546025166152E-4</v>
      </c>
      <c r="HS94" s="6">
        <v>6</v>
      </c>
      <c r="HT94" s="6"/>
      <c r="HU94" s="6"/>
      <c r="HV94" s="15">
        <v>85</v>
      </c>
      <c r="HW94" s="9">
        <v>0.48387096774193528</v>
      </c>
      <c r="HX94" s="9">
        <v>2.7318749999999986E-5</v>
      </c>
      <c r="HY94" s="9">
        <v>0.15248405000000001</v>
      </c>
      <c r="HZ94" s="9">
        <v>1.7915808243550708E-4</v>
      </c>
      <c r="IA94" s="6">
        <v>6</v>
      </c>
      <c r="IB94" s="6"/>
      <c r="IC94" s="6"/>
      <c r="ID94" s="15">
        <v>85</v>
      </c>
      <c r="IE94" s="9">
        <v>0.48387096774193528</v>
      </c>
      <c r="IF94" s="9">
        <v>1.1431249999999995E-5</v>
      </c>
      <c r="IG94" s="9">
        <v>0.15257074000000001</v>
      </c>
      <c r="IH94" s="9">
        <v>7.4924261362303114E-5</v>
      </c>
      <c r="II94" s="6">
        <v>6</v>
      </c>
      <c r="IJ94" s="6"/>
      <c r="IK94" s="6"/>
      <c r="IL94" s="15">
        <v>85</v>
      </c>
      <c r="IM94" s="9">
        <v>0.48387096774193528</v>
      </c>
      <c r="IN94" s="9">
        <v>9.6874999999999966E-6</v>
      </c>
      <c r="IO94" s="9">
        <v>0.15235523000000001</v>
      </c>
      <c r="IP94" s="9">
        <v>6.3584952088615514E-5</v>
      </c>
      <c r="IQ94" s="6">
        <v>6</v>
      </c>
    </row>
    <row r="95" spans="1:251">
      <c r="A95" s="6"/>
      <c r="B95" s="6"/>
      <c r="C95" s="15">
        <f t="shared" si="12"/>
        <v>86</v>
      </c>
      <c r="D95" s="9">
        <f t="shared" si="14"/>
        <v>0.51612903225806428</v>
      </c>
      <c r="E95" s="9" cm="1">
        <f t="array" ref="E95">VLOOKUP($B$15,'qx Malaria'!$B$32:$I$61,(H95),FALSE)/(1-'qx(1) cambodia'!D95*INDEX($A$8:$B$13,H95,2))</f>
        <v>1.6083838011930626E-4</v>
      </c>
      <c r="F95" s="9">
        <f>'Life Table'!D8898</f>
        <v>0.24241202000000001</v>
      </c>
      <c r="G95" s="9">
        <f t="shared" si="13"/>
        <v>6.6289250624270183E-4</v>
      </c>
      <c r="H95" s="6">
        <f t="shared" si="11"/>
        <v>6</v>
      </c>
      <c r="I95" s="6"/>
      <c r="J95" s="6"/>
      <c r="L95" s="6"/>
      <c r="M95" s="6"/>
      <c r="N95" s="15">
        <v>86</v>
      </c>
      <c r="O95" s="9">
        <v>0.51612903225806428</v>
      </c>
      <c r="P95" s="9">
        <v>1.4693999999999995E-4</v>
      </c>
      <c r="Q95" s="9">
        <v>0.20854786</v>
      </c>
      <c r="R95" s="9">
        <v>7.0458646758590543E-4</v>
      </c>
      <c r="S95" s="6">
        <v>6</v>
      </c>
      <c r="T95" s="6"/>
      <c r="U95" s="6"/>
      <c r="V95" s="15">
        <v>86</v>
      </c>
      <c r="W95" s="9">
        <v>0.51612903225806428</v>
      </c>
      <c r="X95" s="9">
        <v>1.2544666666666662E-4</v>
      </c>
      <c r="Y95" s="9">
        <v>0.20751124000000001</v>
      </c>
      <c r="Z95" s="9">
        <v>6.0452950243402052E-4</v>
      </c>
      <c r="AA95" s="6">
        <v>6</v>
      </c>
      <c r="AB95" s="6"/>
      <c r="AC95" s="6"/>
      <c r="AD95" s="15">
        <v>86</v>
      </c>
      <c r="AE95" s="9">
        <v>0.51612903225806428</v>
      </c>
      <c r="AF95" s="9">
        <v>1.1201333333333327E-4</v>
      </c>
      <c r="AG95" s="9">
        <v>0.20623468</v>
      </c>
      <c r="AH95" s="9">
        <v>5.4313529292616188E-4</v>
      </c>
      <c r="AI95" s="6">
        <v>6</v>
      </c>
      <c r="AJ95" s="6"/>
      <c r="AK95" s="6"/>
      <c r="AL95" s="15">
        <v>86</v>
      </c>
      <c r="AM95" s="9">
        <v>0.51612903225806428</v>
      </c>
      <c r="AN95" s="9">
        <v>1.266866666666666E-4</v>
      </c>
      <c r="AO95" s="9">
        <v>0.20539421999999999</v>
      </c>
      <c r="AP95" s="9">
        <v>6.1679762296459276E-4</v>
      </c>
      <c r="AQ95" s="6">
        <v>6</v>
      </c>
      <c r="AR95" s="6"/>
      <c r="AS95" s="6"/>
      <c r="AT95" s="15">
        <v>86</v>
      </c>
      <c r="AU95" s="9">
        <v>0.51612903225806428</v>
      </c>
      <c r="AV95" s="9">
        <v>1.1242666666666661E-4</v>
      </c>
      <c r="AW95" s="9">
        <v>0.20508858999999999</v>
      </c>
      <c r="AX95" s="9">
        <v>5.4818586771046899E-4</v>
      </c>
      <c r="AY95" s="6">
        <v>6</v>
      </c>
      <c r="AZ95" s="6"/>
      <c r="BA95" s="6"/>
      <c r="BB95" s="15">
        <v>86</v>
      </c>
      <c r="BC95" s="9">
        <v>0.51612903225806428</v>
      </c>
      <c r="BD95" s="9">
        <v>1.0105999999999994E-4</v>
      </c>
      <c r="BE95" s="9">
        <v>0.20386165000000001</v>
      </c>
      <c r="BF95" s="9">
        <v>4.9572835302765352E-4</v>
      </c>
      <c r="BG95" s="6">
        <v>6</v>
      </c>
      <c r="BH95" s="6"/>
      <c r="BI95" s="6"/>
      <c r="BJ95" s="15">
        <v>86</v>
      </c>
      <c r="BK95" s="9">
        <v>0.51612903225806428</v>
      </c>
      <c r="BL95" s="9">
        <v>9.6099999999999964E-5</v>
      </c>
      <c r="BM95" s="9">
        <v>0.20339523000000001</v>
      </c>
      <c r="BN95" s="9">
        <v>4.7247912352713463E-4</v>
      </c>
      <c r="BO95" s="6">
        <v>6</v>
      </c>
      <c r="BP95" s="6"/>
      <c r="BQ95" s="6"/>
      <c r="BR95" s="15">
        <v>86</v>
      </c>
      <c r="BS95" s="9">
        <v>0.51612903225806428</v>
      </c>
      <c r="BT95" s="9">
        <v>1.1180666666666661E-4</v>
      </c>
      <c r="BU95" s="9">
        <v>0.20227533</v>
      </c>
      <c r="BV95" s="9">
        <v>5.5274494752606063E-4</v>
      </c>
      <c r="BW95" s="6">
        <v>6</v>
      </c>
      <c r="BX95" s="6"/>
      <c r="BY95" s="6"/>
      <c r="BZ95" s="15">
        <v>86</v>
      </c>
      <c r="CA95" s="9">
        <v>0.51612903225806428</v>
      </c>
      <c r="CB95" s="9">
        <v>8.3286666666666629E-5</v>
      </c>
      <c r="CC95" s="9">
        <v>0.20160771</v>
      </c>
      <c r="CD95" s="9">
        <v>4.1311250778388697E-4</v>
      </c>
      <c r="CE95" s="6">
        <v>6</v>
      </c>
      <c r="CF95" s="6"/>
      <c r="CG95" s="6"/>
      <c r="CH95" s="15">
        <v>86</v>
      </c>
      <c r="CI95" s="9">
        <v>0.51612903225806428</v>
      </c>
      <c r="CJ95" s="9">
        <v>8.390666666666662E-5</v>
      </c>
      <c r="CK95" s="9">
        <v>0.19972061999999999</v>
      </c>
      <c r="CL95" s="9">
        <v>4.2012019923965099E-4</v>
      </c>
      <c r="CM95" s="6">
        <v>6</v>
      </c>
      <c r="CN95" s="6"/>
      <c r="CO95" s="6"/>
      <c r="CP95" s="15">
        <v>86</v>
      </c>
      <c r="CQ95" s="9">
        <v>0.51612903225806428</v>
      </c>
      <c r="CR95" s="9">
        <v>1.6099333333333325E-4</v>
      </c>
      <c r="CS95" s="9">
        <v>0.19694233</v>
      </c>
      <c r="CT95" s="9">
        <v>8.1746434772724203E-4</v>
      </c>
      <c r="CU95" s="6">
        <v>6</v>
      </c>
      <c r="CV95" s="6"/>
      <c r="CW95" s="6"/>
      <c r="CX95" s="15">
        <v>86</v>
      </c>
      <c r="CY95" s="9">
        <v>0.51612903225806428</v>
      </c>
      <c r="CZ95" s="9">
        <v>1.1945333333333328E-4</v>
      </c>
      <c r="DA95" s="9">
        <v>0.19370065</v>
      </c>
      <c r="DB95" s="9">
        <v>6.166904103488206E-4</v>
      </c>
      <c r="DC95" s="6">
        <v>6</v>
      </c>
      <c r="DD95" s="6"/>
      <c r="DE95" s="6"/>
      <c r="DF95" s="15">
        <v>86</v>
      </c>
      <c r="DG95" s="9">
        <v>0.51612903225806428</v>
      </c>
      <c r="DH95" s="9">
        <v>1.0188666666666662E-4</v>
      </c>
      <c r="DI95" s="9">
        <v>0.19071098</v>
      </c>
      <c r="DJ95" s="9">
        <v>5.3424646376766885E-4</v>
      </c>
      <c r="DK95" s="6">
        <v>6</v>
      </c>
      <c r="DL95" s="6"/>
      <c r="DM95" s="6"/>
      <c r="DN95" s="15">
        <v>86</v>
      </c>
      <c r="DO95" s="9">
        <v>0.51612903225806428</v>
      </c>
      <c r="DP95" s="9">
        <v>1.7649333333333322E-4</v>
      </c>
      <c r="DQ95" s="9">
        <v>0.18727597000000001</v>
      </c>
      <c r="DR95" s="9">
        <v>9.4242381087831617E-4</v>
      </c>
      <c r="DS95" s="6">
        <v>6</v>
      </c>
      <c r="DT95" s="6"/>
      <c r="DU95" s="6"/>
      <c r="DV95" s="15">
        <v>86</v>
      </c>
      <c r="DW95" s="9">
        <v>0.51612903225806428</v>
      </c>
      <c r="DX95" s="9">
        <v>1.4301333333333326E-4</v>
      </c>
      <c r="DY95" s="9">
        <v>0.18510140999999999</v>
      </c>
      <c r="DZ95" s="9">
        <v>7.7262152316037605E-4</v>
      </c>
      <c r="EA95" s="6">
        <v>6</v>
      </c>
      <c r="EB95" s="6"/>
      <c r="EC95" s="6"/>
      <c r="ED95" s="15">
        <v>86</v>
      </c>
      <c r="EE95" s="9">
        <v>0.51612903225806428</v>
      </c>
      <c r="EF95" s="9">
        <v>9.2173333333333293E-5</v>
      </c>
      <c r="EG95" s="9">
        <v>0.18331859</v>
      </c>
      <c r="EH95" s="9">
        <v>5.0280407095283294E-4</v>
      </c>
      <c r="EI95" s="6">
        <v>6</v>
      </c>
      <c r="EJ95" s="6"/>
      <c r="EK95" s="6"/>
      <c r="EL95" s="15">
        <v>86</v>
      </c>
      <c r="EM95" s="9">
        <v>0.51612903225806428</v>
      </c>
      <c r="EN95" s="9">
        <v>1.3247333333333327E-4</v>
      </c>
      <c r="EO95" s="9">
        <v>0.18119815</v>
      </c>
      <c r="EP95" s="9">
        <v>7.3109650034138462E-4</v>
      </c>
      <c r="EQ95" s="6">
        <v>6</v>
      </c>
      <c r="ER95" s="6"/>
      <c r="ES95" s="6"/>
      <c r="ET95" s="15">
        <v>86</v>
      </c>
      <c r="EU95" s="9">
        <v>0.51612903225806428</v>
      </c>
      <c r="EV95" s="9">
        <v>8.4526666666666624E-5</v>
      </c>
      <c r="EW95" s="9">
        <v>0.17918996000000001</v>
      </c>
      <c r="EX95" s="9">
        <v>4.7171541679381267E-4</v>
      </c>
      <c r="EY95" s="6">
        <v>6</v>
      </c>
      <c r="EZ95" s="6"/>
      <c r="FA95" s="6"/>
      <c r="FB95" s="15">
        <v>86</v>
      </c>
      <c r="FC95" s="9">
        <v>0.51612903225806428</v>
      </c>
      <c r="FD95" s="9">
        <v>7.8326666666666623E-5</v>
      </c>
      <c r="FE95" s="9">
        <v>0.17706870999999999</v>
      </c>
      <c r="FF95" s="9">
        <v>4.4235182301077716E-4</v>
      </c>
      <c r="FG95" s="6">
        <v>6</v>
      </c>
      <c r="FH95" s="6"/>
      <c r="FI95" s="6"/>
      <c r="FJ95" s="15">
        <v>86</v>
      </c>
      <c r="FK95" s="9">
        <v>0.51612903225806428</v>
      </c>
      <c r="FL95" s="9">
        <v>9.7339999999999946E-5</v>
      </c>
      <c r="FM95" s="9">
        <v>0.17446797999999999</v>
      </c>
      <c r="FN95" s="9">
        <v>5.5792472635952993E-4</v>
      </c>
      <c r="FO95" s="6">
        <v>6</v>
      </c>
      <c r="FP95" s="6"/>
      <c r="FQ95" s="6"/>
      <c r="FR95" s="15">
        <v>86</v>
      </c>
      <c r="FS95" s="9">
        <v>0.51612903225806428</v>
      </c>
      <c r="FT95" s="9">
        <v>5.3319999999999977E-5</v>
      </c>
      <c r="FU95" s="9">
        <v>0.17457502</v>
      </c>
      <c r="FV95" s="9">
        <v>3.0542743171388425E-4</v>
      </c>
      <c r="FW95" s="6">
        <v>6</v>
      </c>
      <c r="FX95" s="6"/>
      <c r="FY95" s="6"/>
      <c r="FZ95" s="15">
        <v>86</v>
      </c>
      <c r="GA95" s="9">
        <v>0.51612903225806428</v>
      </c>
      <c r="GB95" s="9">
        <v>5.1253333333333306E-5</v>
      </c>
      <c r="GC95" s="9">
        <v>0.17226691999999999</v>
      </c>
      <c r="GD95" s="9">
        <v>2.9752278228073801E-4</v>
      </c>
      <c r="GE95" s="6">
        <v>6</v>
      </c>
      <c r="GF95" s="6"/>
      <c r="GG95" s="6"/>
      <c r="GH95" s="15">
        <v>86</v>
      </c>
      <c r="GI95" s="9">
        <v>0.51612903225806428</v>
      </c>
      <c r="GJ95" s="9">
        <v>2.3353333333333319E-5</v>
      </c>
      <c r="GK95" s="9">
        <v>0.17128122000000001</v>
      </c>
      <c r="GL95" s="9">
        <v>1.3634497309940528E-4</v>
      </c>
      <c r="GM95" s="6">
        <v>6</v>
      </c>
      <c r="GN95" s="6"/>
      <c r="GO95" s="6"/>
      <c r="GP95" s="15">
        <v>86</v>
      </c>
      <c r="GQ95" s="9">
        <v>0.51612903225806428</v>
      </c>
      <c r="GR95" s="9">
        <v>1.322666666666666E-5</v>
      </c>
      <c r="GS95" s="9">
        <v>0.1701327</v>
      </c>
      <c r="GT95" s="9">
        <v>7.7743236113143798E-5</v>
      </c>
      <c r="GU95" s="6">
        <v>6</v>
      </c>
      <c r="GV95" s="6"/>
      <c r="GW95" s="6"/>
      <c r="GX95" s="15">
        <v>86</v>
      </c>
      <c r="GY95" s="9">
        <v>0.51612903225806428</v>
      </c>
      <c r="GZ95" s="9">
        <v>2.2113333333333324E-5</v>
      </c>
      <c r="HA95" s="9">
        <v>0.16921460999999999</v>
      </c>
      <c r="HB95" s="9">
        <v>1.3068217533541179E-4</v>
      </c>
      <c r="HC95" s="6">
        <v>6</v>
      </c>
      <c r="HD95" s="6"/>
      <c r="HE95" s="6"/>
      <c r="HF95" s="15">
        <v>86</v>
      </c>
      <c r="HG95" s="9">
        <v>0.51612903225806428</v>
      </c>
      <c r="HH95" s="9">
        <v>2.1286666666666657E-5</v>
      </c>
      <c r="HI95" s="9">
        <v>0.16921832000000001</v>
      </c>
      <c r="HJ95" s="9">
        <v>1.2579410235645085E-4</v>
      </c>
      <c r="HK95" s="6">
        <v>6</v>
      </c>
      <c r="HL95" s="6"/>
      <c r="HM95" s="6"/>
      <c r="HN95" s="15">
        <v>86</v>
      </c>
      <c r="HO95" s="9">
        <v>0.51612903225806428</v>
      </c>
      <c r="HP95" s="9">
        <v>1.7773333333333325E-5</v>
      </c>
      <c r="HQ95" s="9">
        <v>0.16772618</v>
      </c>
      <c r="HR95" s="9">
        <v>1.0596636335086941E-4</v>
      </c>
      <c r="HS95" s="6">
        <v>6</v>
      </c>
      <c r="HT95" s="6"/>
      <c r="HU95" s="6"/>
      <c r="HV95" s="15">
        <v>86</v>
      </c>
      <c r="HW95" s="9">
        <v>0.51612903225806428</v>
      </c>
      <c r="HX95" s="9">
        <v>2.9139999999999982E-5</v>
      </c>
      <c r="HY95" s="9">
        <v>0.16727497</v>
      </c>
      <c r="HZ95" s="9">
        <v>1.7420418607757025E-4</v>
      </c>
      <c r="IA95" s="6">
        <v>6</v>
      </c>
      <c r="IB95" s="6"/>
      <c r="IC95" s="6"/>
      <c r="ID95" s="15">
        <v>86</v>
      </c>
      <c r="IE95" s="9">
        <v>0.51612903225806428</v>
      </c>
      <c r="IF95" s="9">
        <v>1.2193333333333326E-5</v>
      </c>
      <c r="IG95" s="9">
        <v>0.16736962999999999</v>
      </c>
      <c r="IH95" s="9">
        <v>7.285272324096866E-5</v>
      </c>
      <c r="II95" s="6">
        <v>6</v>
      </c>
      <c r="IJ95" s="6"/>
      <c r="IK95" s="6"/>
      <c r="IL95" s="15">
        <v>86</v>
      </c>
      <c r="IM95" s="9">
        <v>0.51612903225806428</v>
      </c>
      <c r="IN95" s="9">
        <v>1.033333333333333E-5</v>
      </c>
      <c r="IO95" s="9">
        <v>0.16715209</v>
      </c>
      <c r="IP95" s="9">
        <v>6.1819946931763333E-5</v>
      </c>
      <c r="IQ95" s="6">
        <v>6</v>
      </c>
    </row>
    <row r="96" spans="1:251">
      <c r="A96" s="6"/>
      <c r="B96" s="6"/>
      <c r="C96" s="15">
        <f t="shared" si="12"/>
        <v>87</v>
      </c>
      <c r="D96" s="9">
        <f t="shared" si="14"/>
        <v>0.54838709677419328</v>
      </c>
      <c r="E96" s="9" cm="1">
        <f t="array" ref="E96">VLOOKUP($B$15,'qx Malaria'!$B$32:$I$61,(H96),FALSE)/(1-'qx(1) cambodia'!D96*INDEX($A$8:$B$13,H96,2))</f>
        <v>1.723038848511911E-4</v>
      </c>
      <c r="F96" s="9">
        <f>'Life Table'!D8899</f>
        <v>0.26271647999999997</v>
      </c>
      <c r="G96" s="9">
        <f t="shared" si="13"/>
        <v>6.5526251193299956E-4</v>
      </c>
      <c r="H96" s="6">
        <f t="shared" si="11"/>
        <v>6</v>
      </c>
      <c r="I96" s="6"/>
      <c r="J96" s="6"/>
      <c r="L96" s="6"/>
      <c r="M96" s="6"/>
      <c r="N96" s="15">
        <v>87</v>
      </c>
      <c r="O96" s="9">
        <v>0.54838709677419328</v>
      </c>
      <c r="P96" s="9">
        <v>1.5743571428571422E-4</v>
      </c>
      <c r="Q96" s="9">
        <v>0.22550592999999999</v>
      </c>
      <c r="R96" s="9">
        <v>6.9814445361021866E-4</v>
      </c>
      <c r="S96" s="6">
        <v>6</v>
      </c>
      <c r="T96" s="6"/>
      <c r="U96" s="6"/>
      <c r="V96" s="15">
        <v>87</v>
      </c>
      <c r="W96" s="9">
        <v>0.54838709677419328</v>
      </c>
      <c r="X96" s="9">
        <v>1.344071428571428E-4</v>
      </c>
      <c r="Y96" s="9">
        <v>0.22449621</v>
      </c>
      <c r="Z96" s="9">
        <v>5.9870562116457469E-4</v>
      </c>
      <c r="AA96" s="6">
        <v>6</v>
      </c>
      <c r="AB96" s="6"/>
      <c r="AC96" s="6"/>
      <c r="AD96" s="15">
        <v>87</v>
      </c>
      <c r="AE96" s="9">
        <v>0.54838709677419328</v>
      </c>
      <c r="AF96" s="9">
        <v>1.2001428571428564E-4</v>
      </c>
      <c r="AG96" s="9">
        <v>0.22319082000000001</v>
      </c>
      <c r="AH96" s="9">
        <v>5.3772052862337987E-4</v>
      </c>
      <c r="AI96" s="6">
        <v>6</v>
      </c>
      <c r="AJ96" s="6"/>
      <c r="AK96" s="6"/>
      <c r="AL96" s="15">
        <v>87</v>
      </c>
      <c r="AM96" s="9">
        <v>0.54838709677419328</v>
      </c>
      <c r="AN96" s="9">
        <v>1.3573571428571421E-4</v>
      </c>
      <c r="AO96" s="9">
        <v>0.22232325</v>
      </c>
      <c r="AP96" s="9">
        <v>6.1053315065209878E-4</v>
      </c>
      <c r="AQ96" s="6">
        <v>6</v>
      </c>
      <c r="AR96" s="6"/>
      <c r="AS96" s="6"/>
      <c r="AT96" s="15">
        <v>87</v>
      </c>
      <c r="AU96" s="9">
        <v>0.54838709677419328</v>
      </c>
      <c r="AV96" s="9">
        <v>1.2045714285714278E-4</v>
      </c>
      <c r="AW96" s="9">
        <v>0.22203716000000001</v>
      </c>
      <c r="AX96" s="9">
        <v>5.4250893344673823E-4</v>
      </c>
      <c r="AY96" s="6">
        <v>6</v>
      </c>
      <c r="AZ96" s="6"/>
      <c r="BA96" s="6"/>
      <c r="BB96" s="15">
        <v>87</v>
      </c>
      <c r="BC96" s="9">
        <v>0.54838709677419328</v>
      </c>
      <c r="BD96" s="9">
        <v>1.0827857142857135E-4</v>
      </c>
      <c r="BE96" s="9">
        <v>0.22081463000000001</v>
      </c>
      <c r="BF96" s="9">
        <v>4.9035958998084207E-4</v>
      </c>
      <c r="BG96" s="6">
        <v>6</v>
      </c>
      <c r="BH96" s="6"/>
      <c r="BI96" s="6"/>
      <c r="BJ96" s="15">
        <v>87</v>
      </c>
      <c r="BK96" s="9">
        <v>0.54838709677419328</v>
      </c>
      <c r="BL96" s="9">
        <v>1.0296428571428567E-4</v>
      </c>
      <c r="BM96" s="9">
        <v>0.22035503000000001</v>
      </c>
      <c r="BN96" s="9">
        <v>4.6726542032775775E-4</v>
      </c>
      <c r="BO96" s="6">
        <v>6</v>
      </c>
      <c r="BP96" s="6"/>
      <c r="BQ96" s="6"/>
      <c r="BR96" s="15">
        <v>87</v>
      </c>
      <c r="BS96" s="9">
        <v>0.54838709677419328</v>
      </c>
      <c r="BT96" s="9">
        <v>1.1979285714285708E-4</v>
      </c>
      <c r="BU96" s="9">
        <v>0.21927163999999999</v>
      </c>
      <c r="BV96" s="9">
        <v>5.4632170919530264E-4</v>
      </c>
      <c r="BW96" s="6">
        <v>6</v>
      </c>
      <c r="BX96" s="6"/>
      <c r="BY96" s="6"/>
      <c r="BZ96" s="15">
        <v>87</v>
      </c>
      <c r="CA96" s="9">
        <v>0.54838709677419328</v>
      </c>
      <c r="CB96" s="9">
        <v>8.9235714285714244E-5</v>
      </c>
      <c r="CC96" s="9">
        <v>0.21861296999999999</v>
      </c>
      <c r="CD96" s="9">
        <v>4.08190393670212E-4</v>
      </c>
      <c r="CE96" s="6">
        <v>6</v>
      </c>
      <c r="CF96" s="6"/>
      <c r="CG96" s="6"/>
      <c r="CH96" s="15">
        <v>87</v>
      </c>
      <c r="CI96" s="9">
        <v>0.54838709677419328</v>
      </c>
      <c r="CJ96" s="9">
        <v>8.9899999999999935E-5</v>
      </c>
      <c r="CK96" s="9">
        <v>0.21670734999999999</v>
      </c>
      <c r="CL96" s="9">
        <v>4.1484518176240878E-4</v>
      </c>
      <c r="CM96" s="6">
        <v>6</v>
      </c>
      <c r="CN96" s="6"/>
      <c r="CO96" s="6"/>
      <c r="CP96" s="15">
        <v>87</v>
      </c>
      <c r="CQ96" s="9">
        <v>0.54838709677419328</v>
      </c>
      <c r="CR96" s="9">
        <v>1.7249285714285705E-4</v>
      </c>
      <c r="CS96" s="9">
        <v>0.21381064</v>
      </c>
      <c r="CT96" s="9">
        <v>8.0675525382112442E-4</v>
      </c>
      <c r="CU96" s="6">
        <v>6</v>
      </c>
      <c r="CV96" s="6"/>
      <c r="CW96" s="6"/>
      <c r="CX96" s="15">
        <v>87</v>
      </c>
      <c r="CY96" s="9">
        <v>0.54838709677419328</v>
      </c>
      <c r="CZ96" s="9">
        <v>1.2798571428571421E-4</v>
      </c>
      <c r="DA96" s="9">
        <v>0.21053077000000001</v>
      </c>
      <c r="DB96" s="9">
        <v>6.0791928080495888E-4</v>
      </c>
      <c r="DC96" s="6">
        <v>6</v>
      </c>
      <c r="DD96" s="6"/>
      <c r="DE96" s="6"/>
      <c r="DF96" s="15">
        <v>87</v>
      </c>
      <c r="DG96" s="9">
        <v>0.54838709677419328</v>
      </c>
      <c r="DH96" s="9">
        <v>1.0916428571428565E-4</v>
      </c>
      <c r="DI96" s="9">
        <v>0.20747531999999999</v>
      </c>
      <c r="DJ96" s="9">
        <v>5.2615552401261818E-4</v>
      </c>
      <c r="DK96" s="6">
        <v>6</v>
      </c>
      <c r="DL96" s="6"/>
      <c r="DM96" s="6"/>
      <c r="DN96" s="15">
        <v>87</v>
      </c>
      <c r="DO96" s="9">
        <v>0.54838709677419328</v>
      </c>
      <c r="DP96" s="9">
        <v>1.8909999999999985E-4</v>
      </c>
      <c r="DQ96" s="9">
        <v>0.20391966</v>
      </c>
      <c r="DR96" s="9">
        <v>9.2732598710688246E-4</v>
      </c>
      <c r="DS96" s="6">
        <v>6</v>
      </c>
      <c r="DT96" s="6"/>
      <c r="DU96" s="6"/>
      <c r="DV96" s="15">
        <v>87</v>
      </c>
      <c r="DW96" s="9">
        <v>0.54838709677419328</v>
      </c>
      <c r="DX96" s="9">
        <v>1.5322857142857134E-4</v>
      </c>
      <c r="DY96" s="9">
        <v>0.20172234</v>
      </c>
      <c r="DZ96" s="9">
        <v>7.5960139778554685E-4</v>
      </c>
      <c r="EA96" s="6">
        <v>6</v>
      </c>
      <c r="EB96" s="6"/>
      <c r="EC96" s="6"/>
      <c r="ED96" s="15">
        <v>87</v>
      </c>
      <c r="EE96" s="9">
        <v>0.54838709677419328</v>
      </c>
      <c r="EF96" s="9">
        <v>9.8757142857142799E-5</v>
      </c>
      <c r="EG96" s="9">
        <v>0.19988252000000001</v>
      </c>
      <c r="EH96" s="9">
        <v>4.9407593448963321E-4</v>
      </c>
      <c r="EI96" s="6">
        <v>6</v>
      </c>
      <c r="EJ96" s="6"/>
      <c r="EK96" s="6"/>
      <c r="EL96" s="15">
        <v>87</v>
      </c>
      <c r="EM96" s="9">
        <v>0.54838709677419328</v>
      </c>
      <c r="EN96" s="9">
        <v>1.419357142857142E-4</v>
      </c>
      <c r="EO96" s="9">
        <v>0.19770241999999999</v>
      </c>
      <c r="EP96" s="9">
        <v>7.1792603391356664E-4</v>
      </c>
      <c r="EQ96" s="6">
        <v>6</v>
      </c>
      <c r="ER96" s="6"/>
      <c r="ES96" s="6"/>
      <c r="ET96" s="15">
        <v>87</v>
      </c>
      <c r="EU96" s="9">
        <v>0.54838709677419328</v>
      </c>
      <c r="EV96" s="9">
        <v>9.0564285714285654E-5</v>
      </c>
      <c r="EW96" s="9">
        <v>0.19561502</v>
      </c>
      <c r="EX96" s="9">
        <v>4.6297204434652133E-4</v>
      </c>
      <c r="EY96" s="6">
        <v>6</v>
      </c>
      <c r="EZ96" s="6"/>
      <c r="FA96" s="6"/>
      <c r="FB96" s="15">
        <v>87</v>
      </c>
      <c r="FC96" s="9">
        <v>0.54838709677419328</v>
      </c>
      <c r="FD96" s="9">
        <v>8.392142857142852E-5</v>
      </c>
      <c r="FE96" s="9">
        <v>0.19342028999999999</v>
      </c>
      <c r="FF96" s="9">
        <v>4.338812053866144E-4</v>
      </c>
      <c r="FG96" s="6">
        <v>6</v>
      </c>
      <c r="FH96" s="6"/>
      <c r="FI96" s="6"/>
      <c r="FJ96" s="15">
        <v>87</v>
      </c>
      <c r="FK96" s="9">
        <v>0.54838709677419328</v>
      </c>
      <c r="FL96" s="9">
        <v>1.0429285714285708E-4</v>
      </c>
      <c r="FM96" s="9">
        <v>0.19004968999999999</v>
      </c>
      <c r="FN96" s="9">
        <v>5.4876625761850542E-4</v>
      </c>
      <c r="FO96" s="6">
        <v>6</v>
      </c>
      <c r="FP96" s="6"/>
      <c r="FQ96" s="6"/>
      <c r="FR96" s="15">
        <v>87</v>
      </c>
      <c r="FS96" s="9">
        <v>0.54838709677419328</v>
      </c>
      <c r="FT96" s="9">
        <v>5.7128571428571398E-5</v>
      </c>
      <c r="FU96" s="9">
        <v>0.19018467999999999</v>
      </c>
      <c r="FV96" s="9">
        <v>3.0038471778363743E-4</v>
      </c>
      <c r="FW96" s="6">
        <v>6</v>
      </c>
      <c r="FX96" s="6"/>
      <c r="FY96" s="6"/>
      <c r="FZ96" s="15">
        <v>87</v>
      </c>
      <c r="GA96" s="9">
        <v>0.54838709677419328</v>
      </c>
      <c r="GB96" s="9">
        <v>5.4914285714285682E-5</v>
      </c>
      <c r="GC96" s="9">
        <v>0.18780948</v>
      </c>
      <c r="GD96" s="9">
        <v>2.9239357733318723E-4</v>
      </c>
      <c r="GE96" s="6">
        <v>6</v>
      </c>
      <c r="GF96" s="6"/>
      <c r="GG96" s="6"/>
      <c r="GH96" s="15">
        <v>87</v>
      </c>
      <c r="GI96" s="9">
        <v>0.54838709677419328</v>
      </c>
      <c r="GJ96" s="9">
        <v>2.5021428571428552E-5</v>
      </c>
      <c r="GK96" s="9">
        <v>0.18680985999999999</v>
      </c>
      <c r="GL96" s="9">
        <v>1.3394062054020357E-4</v>
      </c>
      <c r="GM96" s="6">
        <v>6</v>
      </c>
      <c r="GN96" s="6"/>
      <c r="GO96" s="6"/>
      <c r="GP96" s="15">
        <v>87</v>
      </c>
      <c r="GQ96" s="9">
        <v>0.54838709677419328</v>
      </c>
      <c r="GR96" s="9">
        <v>1.4171428571428563E-5</v>
      </c>
      <c r="GS96" s="9">
        <v>0.18559944</v>
      </c>
      <c r="GT96" s="9">
        <v>7.6354910184150144E-5</v>
      </c>
      <c r="GU96" s="6">
        <v>6</v>
      </c>
      <c r="GV96" s="6"/>
      <c r="GW96" s="6"/>
      <c r="GX96" s="15">
        <v>87</v>
      </c>
      <c r="GY96" s="9">
        <v>0.54838709677419328</v>
      </c>
      <c r="GZ96" s="9">
        <v>2.3692857142857132E-5</v>
      </c>
      <c r="HA96" s="9">
        <v>0.18465680000000001</v>
      </c>
      <c r="HB96" s="9">
        <v>1.2830752586883955E-4</v>
      </c>
      <c r="HC96" s="6">
        <v>6</v>
      </c>
      <c r="HD96" s="6"/>
      <c r="HE96" s="6"/>
      <c r="HF96" s="15">
        <v>87</v>
      </c>
      <c r="HG96" s="9">
        <v>0.54838709677419328</v>
      </c>
      <c r="HH96" s="9">
        <v>2.2807142857142843E-5</v>
      </c>
      <c r="HI96" s="9">
        <v>0.18473555</v>
      </c>
      <c r="HJ96" s="9">
        <v>1.2345833196232583E-4</v>
      </c>
      <c r="HK96" s="6">
        <v>6</v>
      </c>
      <c r="HL96" s="6"/>
      <c r="HM96" s="6"/>
      <c r="HN96" s="15">
        <v>87</v>
      </c>
      <c r="HO96" s="9">
        <v>0.54838709677419328</v>
      </c>
      <c r="HP96" s="9">
        <v>1.9042857142857134E-5</v>
      </c>
      <c r="HQ96" s="9">
        <v>0.18325981999999999</v>
      </c>
      <c r="HR96" s="9">
        <v>1.0391179661126555E-4</v>
      </c>
      <c r="HS96" s="6">
        <v>6</v>
      </c>
      <c r="HT96" s="6"/>
      <c r="HU96" s="6"/>
      <c r="HV96" s="15">
        <v>87</v>
      </c>
      <c r="HW96" s="9">
        <v>0.54838709677419328</v>
      </c>
      <c r="HX96" s="9">
        <v>3.1221428571428547E-5</v>
      </c>
      <c r="HY96" s="9">
        <v>0.18282177999999999</v>
      </c>
      <c r="HZ96" s="9">
        <v>1.7077521382533606E-4</v>
      </c>
      <c r="IA96" s="6">
        <v>6</v>
      </c>
      <c r="IB96" s="6"/>
      <c r="IC96" s="6"/>
      <c r="ID96" s="15">
        <v>87</v>
      </c>
      <c r="IE96" s="9">
        <v>0.54838709677419328</v>
      </c>
      <c r="IF96" s="9">
        <v>1.3064285714285705E-5</v>
      </c>
      <c r="IG96" s="9">
        <v>0.18292203000000001</v>
      </c>
      <c r="IH96" s="9">
        <v>7.1419969012402195E-5</v>
      </c>
      <c r="II96" s="6">
        <v>6</v>
      </c>
      <c r="IJ96" s="6"/>
      <c r="IK96" s="6"/>
      <c r="IL96" s="15">
        <v>87</v>
      </c>
      <c r="IM96" s="9">
        <v>0.54838709677419328</v>
      </c>
      <c r="IN96" s="9">
        <v>1.1071428571428566E-5</v>
      </c>
      <c r="IO96" s="9">
        <v>0.18271044</v>
      </c>
      <c r="IP96" s="9">
        <v>6.0595489625160801E-5</v>
      </c>
      <c r="IQ96" s="6">
        <v>6</v>
      </c>
    </row>
    <row r="97" spans="1:251">
      <c r="A97" s="6"/>
      <c r="B97" s="6"/>
      <c r="C97" s="15">
        <f t="shared" si="12"/>
        <v>88</v>
      </c>
      <c r="D97" s="9">
        <f t="shared" si="14"/>
        <v>0.58064516129032229</v>
      </c>
      <c r="E97" s="9" cm="1">
        <f t="array" ref="E97">VLOOKUP($B$15,'qx Malaria'!$B$32:$I$61,(H97),FALSE)/(1-'qx(1) cambodia'!D97*INDEX($A$8:$B$13,H97,2))</f>
        <v>1.8552951903651139E-4</v>
      </c>
      <c r="F97" s="9">
        <f>'Life Table'!D8900</f>
        <v>0.28555227</v>
      </c>
      <c r="G97" s="9">
        <f t="shared" si="13"/>
        <v>6.4913491828228061E-4</v>
      </c>
      <c r="H97" s="6">
        <f t="shared" si="11"/>
        <v>6</v>
      </c>
      <c r="I97" s="6"/>
      <c r="J97" s="6"/>
      <c r="L97" s="6"/>
      <c r="M97" s="6"/>
      <c r="N97" s="15">
        <v>88</v>
      </c>
      <c r="O97" s="9">
        <v>0.58064516129032229</v>
      </c>
      <c r="P97" s="9">
        <v>1.6954615384615375E-4</v>
      </c>
      <c r="Q97" s="9">
        <v>0.24361940000000001</v>
      </c>
      <c r="R97" s="9">
        <v>6.9594684924991087E-4</v>
      </c>
      <c r="S97" s="6">
        <v>6</v>
      </c>
      <c r="T97" s="6"/>
      <c r="U97" s="6"/>
      <c r="V97" s="15">
        <v>88</v>
      </c>
      <c r="W97" s="9">
        <v>0.58064516129032229</v>
      </c>
      <c r="X97" s="9">
        <v>1.4474615384615377E-4</v>
      </c>
      <c r="Y97" s="9">
        <v>0.24260609999999999</v>
      </c>
      <c r="Z97" s="9">
        <v>5.9663031492676306E-4</v>
      </c>
      <c r="AA97" s="6">
        <v>6</v>
      </c>
      <c r="AB97" s="6"/>
      <c r="AC97" s="6"/>
      <c r="AD97" s="15">
        <v>88</v>
      </c>
      <c r="AE97" s="9">
        <v>0.58064516129032229</v>
      </c>
      <c r="AF97" s="9">
        <v>1.2924615384615374E-4</v>
      </c>
      <c r="AG97" s="9">
        <v>0.24128609000000001</v>
      </c>
      <c r="AH97" s="9">
        <v>5.3565522092945237E-4</v>
      </c>
      <c r="AI97" s="6">
        <v>6</v>
      </c>
      <c r="AJ97" s="6"/>
      <c r="AK97" s="6"/>
      <c r="AL97" s="15">
        <v>88</v>
      </c>
      <c r="AM97" s="9">
        <v>0.58064516129032229</v>
      </c>
      <c r="AN97" s="9">
        <v>1.4617692307692298E-4</v>
      </c>
      <c r="AO97" s="9">
        <v>0.24042943</v>
      </c>
      <c r="AP97" s="9">
        <v>6.0798265452329599E-4</v>
      </c>
      <c r="AQ97" s="6">
        <v>6</v>
      </c>
      <c r="AR97" s="6"/>
      <c r="AS97" s="6"/>
      <c r="AT97" s="15">
        <v>88</v>
      </c>
      <c r="AU97" s="9">
        <v>0.58064516129032229</v>
      </c>
      <c r="AV97" s="9">
        <v>1.2972307692307684E-4</v>
      </c>
      <c r="AW97" s="9">
        <v>0.24016169000000001</v>
      </c>
      <c r="AX97" s="9">
        <v>5.4014891768573432E-4</v>
      </c>
      <c r="AY97" s="6">
        <v>6</v>
      </c>
      <c r="AZ97" s="6"/>
      <c r="BA97" s="6"/>
      <c r="BB97" s="15">
        <v>88</v>
      </c>
      <c r="BC97" s="9">
        <v>0.58064516129032229</v>
      </c>
      <c r="BD97" s="9">
        <v>1.1660769230769222E-4</v>
      </c>
      <c r="BE97" s="9">
        <v>0.23895511999999999</v>
      </c>
      <c r="BF97" s="9">
        <v>4.8798993010776341E-4</v>
      </c>
      <c r="BG97" s="6">
        <v>6</v>
      </c>
      <c r="BH97" s="6"/>
      <c r="BI97" s="6"/>
      <c r="BJ97" s="15">
        <v>88</v>
      </c>
      <c r="BK97" s="9">
        <v>0.58064516129032229</v>
      </c>
      <c r="BL97" s="9">
        <v>1.1088461538461533E-4</v>
      </c>
      <c r="BM97" s="9">
        <v>0.23850732999999999</v>
      </c>
      <c r="BN97" s="9">
        <v>4.6491072364365207E-4</v>
      </c>
      <c r="BO97" s="6">
        <v>6</v>
      </c>
      <c r="BP97" s="6"/>
      <c r="BQ97" s="6"/>
      <c r="BR97" s="15">
        <v>88</v>
      </c>
      <c r="BS97" s="9">
        <v>0.58064516129032229</v>
      </c>
      <c r="BT97" s="9">
        <v>1.2900769230769221E-4</v>
      </c>
      <c r="BU97" s="9">
        <v>0.23748083</v>
      </c>
      <c r="BV97" s="9">
        <v>5.4323413097255981E-4</v>
      </c>
      <c r="BW97" s="6">
        <v>6</v>
      </c>
      <c r="BX97" s="6"/>
      <c r="BY97" s="6"/>
      <c r="BZ97" s="15">
        <v>88</v>
      </c>
      <c r="CA97" s="9">
        <v>0.58064516129032229</v>
      </c>
      <c r="CB97" s="9">
        <v>9.6099999999999937E-5</v>
      </c>
      <c r="CC97" s="9">
        <v>0.23684332</v>
      </c>
      <c r="CD97" s="9">
        <v>4.0575347449106836E-4</v>
      </c>
      <c r="CE97" s="6">
        <v>6</v>
      </c>
      <c r="CF97" s="6"/>
      <c r="CG97" s="6"/>
      <c r="CH97" s="15">
        <v>88</v>
      </c>
      <c r="CI97" s="9">
        <v>0.58064516129032229</v>
      </c>
      <c r="CJ97" s="9">
        <v>9.6815384615384545E-5</v>
      </c>
      <c r="CK97" s="9">
        <v>0.23492228000000001</v>
      </c>
      <c r="CL97" s="9">
        <v>4.1211665668911668E-4</v>
      </c>
      <c r="CM97" s="6">
        <v>6</v>
      </c>
      <c r="CN97" s="6"/>
      <c r="CO97" s="6"/>
      <c r="CP97" s="15">
        <v>88</v>
      </c>
      <c r="CQ97" s="9">
        <v>0.58064516129032229</v>
      </c>
      <c r="CR97" s="9">
        <v>1.8576153846153832E-4</v>
      </c>
      <c r="CS97" s="9">
        <v>0.23194871</v>
      </c>
      <c r="CT97" s="9">
        <v>8.0087334161737015E-4</v>
      </c>
      <c r="CU97" s="6">
        <v>6</v>
      </c>
      <c r="CV97" s="6"/>
      <c r="CW97" s="6"/>
      <c r="CX97" s="15">
        <v>88</v>
      </c>
      <c r="CY97" s="9">
        <v>0.58064516129032229</v>
      </c>
      <c r="CZ97" s="9">
        <v>1.3783076923076914E-4</v>
      </c>
      <c r="DA97" s="9">
        <v>0.22861165</v>
      </c>
      <c r="DB97" s="9">
        <v>6.0290352320526602E-4</v>
      </c>
      <c r="DC97" s="6">
        <v>6</v>
      </c>
      <c r="DD97" s="6"/>
      <c r="DE97" s="6"/>
      <c r="DF97" s="15">
        <v>88</v>
      </c>
      <c r="DG97" s="9">
        <v>0.58064516129032229</v>
      </c>
      <c r="DH97" s="9">
        <v>1.1756153846153837E-4</v>
      </c>
      <c r="DI97" s="9">
        <v>0.2255344</v>
      </c>
      <c r="DJ97" s="9">
        <v>5.2125768158444287E-4</v>
      </c>
      <c r="DK97" s="6">
        <v>6</v>
      </c>
      <c r="DL97" s="6"/>
      <c r="DM97" s="6"/>
      <c r="DN97" s="15">
        <v>88</v>
      </c>
      <c r="DO97" s="9">
        <v>0.58064516129032229</v>
      </c>
      <c r="DP97" s="9">
        <v>2.0364615384615368E-4</v>
      </c>
      <c r="DQ97" s="9">
        <v>0.22190177</v>
      </c>
      <c r="DR97" s="9">
        <v>9.1773109266390116E-4</v>
      </c>
      <c r="DS97" s="6">
        <v>6</v>
      </c>
      <c r="DT97" s="6"/>
      <c r="DU97" s="6"/>
      <c r="DV97" s="15">
        <v>88</v>
      </c>
      <c r="DW97" s="9">
        <v>0.58064516129032229</v>
      </c>
      <c r="DX97" s="9">
        <v>1.6501538461538451E-4</v>
      </c>
      <c r="DY97" s="9">
        <v>0.21967784000000001</v>
      </c>
      <c r="DZ97" s="9">
        <v>7.5116991597962038E-4</v>
      </c>
      <c r="EA97" s="6">
        <v>6</v>
      </c>
      <c r="EB97" s="6"/>
      <c r="EC97" s="6"/>
      <c r="ED97" s="15">
        <v>88</v>
      </c>
      <c r="EE97" s="9">
        <v>0.58064516129032229</v>
      </c>
      <c r="EF97" s="9">
        <v>1.0635384615384608E-4</v>
      </c>
      <c r="EG97" s="9">
        <v>0.21779433000000001</v>
      </c>
      <c r="EH97" s="9">
        <v>4.8832238265268918E-4</v>
      </c>
      <c r="EI97" s="6">
        <v>6</v>
      </c>
      <c r="EJ97" s="6"/>
      <c r="EK97" s="6"/>
      <c r="EL97" s="15">
        <v>88</v>
      </c>
      <c r="EM97" s="9">
        <v>0.58064516129032229</v>
      </c>
      <c r="EN97" s="9">
        <v>1.5285384615384604E-4</v>
      </c>
      <c r="EO97" s="9">
        <v>0.21557602000000001</v>
      </c>
      <c r="EP97" s="9">
        <v>7.090484653805467E-4</v>
      </c>
      <c r="EQ97" s="6">
        <v>6</v>
      </c>
      <c r="ER97" s="6"/>
      <c r="ES97" s="6"/>
      <c r="ET97" s="15">
        <v>88</v>
      </c>
      <c r="EU97" s="9">
        <v>0.58064516129032229</v>
      </c>
      <c r="EV97" s="9">
        <v>9.7530769230769153E-5</v>
      </c>
      <c r="EW97" s="9">
        <v>0.21344646</v>
      </c>
      <c r="EX97" s="9">
        <v>4.5693317767260772E-4</v>
      </c>
      <c r="EY97" s="6">
        <v>6</v>
      </c>
      <c r="EZ97" s="6"/>
      <c r="FA97" s="6"/>
      <c r="FB97" s="15">
        <v>88</v>
      </c>
      <c r="FC97" s="9">
        <v>0.58064516129032229</v>
      </c>
      <c r="FD97" s="9">
        <v>9.0376923076923007E-5</v>
      </c>
      <c r="FE97" s="9">
        <v>0.21116462</v>
      </c>
      <c r="FF97" s="9">
        <v>4.2799273418493597E-4</v>
      </c>
      <c r="FG97" s="6">
        <v>6</v>
      </c>
      <c r="FH97" s="6"/>
      <c r="FI97" s="6"/>
      <c r="FJ97" s="15">
        <v>88</v>
      </c>
      <c r="FK97" s="9">
        <v>0.58064516129032229</v>
      </c>
      <c r="FL97" s="9">
        <v>1.1231538461538454E-4</v>
      </c>
      <c r="FM97" s="9">
        <v>0.20636571000000001</v>
      </c>
      <c r="FN97" s="9">
        <v>5.4425410411150445E-4</v>
      </c>
      <c r="FO97" s="6">
        <v>6</v>
      </c>
      <c r="FP97" s="6"/>
      <c r="FQ97" s="6"/>
      <c r="FR97" s="15">
        <v>88</v>
      </c>
      <c r="FS97" s="9">
        <v>0.58064516129032229</v>
      </c>
      <c r="FT97" s="9">
        <v>6.1523076923076877E-5</v>
      </c>
      <c r="FU97" s="9">
        <v>0.20657461999999999</v>
      </c>
      <c r="FV97" s="9">
        <v>2.9782495508439945E-4</v>
      </c>
      <c r="FW97" s="6">
        <v>6</v>
      </c>
      <c r="FX97" s="6"/>
      <c r="FY97" s="6"/>
      <c r="FZ97" s="15">
        <v>88</v>
      </c>
      <c r="GA97" s="9">
        <v>0.58064516129032229</v>
      </c>
      <c r="GB97" s="9">
        <v>5.9138461538461497E-5</v>
      </c>
      <c r="GC97" s="9">
        <v>0.20417157999999999</v>
      </c>
      <c r="GD97" s="9">
        <v>2.8965080026545077E-4</v>
      </c>
      <c r="GE97" s="6">
        <v>6</v>
      </c>
      <c r="GF97" s="6"/>
      <c r="GG97" s="6"/>
      <c r="GH97" s="15">
        <v>88</v>
      </c>
      <c r="GI97" s="9">
        <v>0.58064516129032229</v>
      </c>
      <c r="GJ97" s="9">
        <v>2.6946153846153823E-5</v>
      </c>
      <c r="GK97" s="9">
        <v>0.20314763999999999</v>
      </c>
      <c r="GL97" s="9">
        <v>1.3264320395823365E-4</v>
      </c>
      <c r="GM97" s="6">
        <v>6</v>
      </c>
      <c r="GN97" s="6"/>
      <c r="GO97" s="6"/>
      <c r="GP97" s="15">
        <v>88</v>
      </c>
      <c r="GQ97" s="9">
        <v>0.58064516129032229</v>
      </c>
      <c r="GR97" s="9">
        <v>1.5261538461538451E-5</v>
      </c>
      <c r="GS97" s="9">
        <v>0.2019493</v>
      </c>
      <c r="GT97" s="9">
        <v>7.557113820913691E-5</v>
      </c>
      <c r="GU97" s="6">
        <v>6</v>
      </c>
      <c r="GV97" s="6"/>
      <c r="GW97" s="6"/>
      <c r="GX97" s="15">
        <v>88</v>
      </c>
      <c r="GY97" s="9">
        <v>0.58064516129032229</v>
      </c>
      <c r="GZ97" s="9">
        <v>2.5515384615384601E-5</v>
      </c>
      <c r="HA97" s="9">
        <v>0.20094851</v>
      </c>
      <c r="HB97" s="9">
        <v>1.2697473902834413E-4</v>
      </c>
      <c r="HC97" s="6">
        <v>6</v>
      </c>
      <c r="HD97" s="6"/>
      <c r="HE97" s="6"/>
      <c r="HF97" s="15">
        <v>88</v>
      </c>
      <c r="HG97" s="9">
        <v>0.58064516129032229</v>
      </c>
      <c r="HH97" s="9">
        <v>2.4561538461538443E-5</v>
      </c>
      <c r="HI97" s="9">
        <v>0.20101257</v>
      </c>
      <c r="HJ97" s="9">
        <v>1.2218906738786756E-4</v>
      </c>
      <c r="HK97" s="6">
        <v>6</v>
      </c>
      <c r="HL97" s="6"/>
      <c r="HM97" s="6"/>
      <c r="HN97" s="15">
        <v>88</v>
      </c>
      <c r="HO97" s="9">
        <v>0.58064516129032229</v>
      </c>
      <c r="HP97" s="9">
        <v>2.0507692307692296E-5</v>
      </c>
      <c r="HQ97" s="9">
        <v>0.19959913000000001</v>
      </c>
      <c r="HR97" s="9">
        <v>1.0274439727113186E-4</v>
      </c>
      <c r="HS97" s="6">
        <v>6</v>
      </c>
      <c r="HT97" s="6"/>
      <c r="HU97" s="6"/>
      <c r="HV97" s="15">
        <v>88</v>
      </c>
      <c r="HW97" s="9">
        <v>0.58064516129032229</v>
      </c>
      <c r="HX97" s="9">
        <v>3.3623076923076896E-5</v>
      </c>
      <c r="HY97" s="9">
        <v>0.19923516999999999</v>
      </c>
      <c r="HZ97" s="9">
        <v>1.6876075104147977E-4</v>
      </c>
      <c r="IA97" s="6">
        <v>6</v>
      </c>
      <c r="IB97" s="6"/>
      <c r="IC97" s="6"/>
      <c r="ID97" s="15">
        <v>88</v>
      </c>
      <c r="IE97" s="9">
        <v>0.58064516129032229</v>
      </c>
      <c r="IF97" s="9">
        <v>1.4069230769230758E-5</v>
      </c>
      <c r="IG97" s="9">
        <v>0.19933628</v>
      </c>
      <c r="IH97" s="9">
        <v>7.0580381901532213E-5</v>
      </c>
      <c r="II97" s="6">
        <v>6</v>
      </c>
      <c r="IJ97" s="6"/>
      <c r="IK97" s="6"/>
      <c r="IL97" s="15">
        <v>88</v>
      </c>
      <c r="IM97" s="9">
        <v>0.58064516129032229</v>
      </c>
      <c r="IN97" s="9">
        <v>1.1923076923076916E-5</v>
      </c>
      <c r="IO97" s="9">
        <v>0.19913235000000001</v>
      </c>
      <c r="IP97" s="9">
        <v>5.987513793252033E-5</v>
      </c>
      <c r="IQ97" s="6">
        <v>6</v>
      </c>
    </row>
    <row r="98" spans="1:251">
      <c r="A98" s="6"/>
      <c r="B98" s="6"/>
      <c r="C98" s="15">
        <f t="shared" si="12"/>
        <v>89</v>
      </c>
      <c r="D98" s="9">
        <f t="shared" si="14"/>
        <v>0.61290322580645129</v>
      </c>
      <c r="E98" s="9" cm="1">
        <f t="array" ref="E98">VLOOKUP($B$15,'qx Malaria'!$B$32:$I$61,(H98),FALSE)/(1-'qx(1) cambodia'!D98*INDEX($A$8:$B$13,H98,2))</f>
        <v>2.0095428979608672E-4</v>
      </c>
      <c r="F98" s="9">
        <f>'Life Table'!D8901</f>
        <v>0.31075997999999999</v>
      </c>
      <c r="G98" s="9">
        <f t="shared" si="13"/>
        <v>6.4607028425818513E-4</v>
      </c>
      <c r="H98" s="6">
        <f t="shared" si="11"/>
        <v>6</v>
      </c>
      <c r="I98" s="6"/>
      <c r="J98" s="6"/>
      <c r="L98" s="6"/>
      <c r="M98" s="6"/>
      <c r="N98" s="15">
        <v>89</v>
      </c>
      <c r="O98" s="9">
        <v>0.61290322580645129</v>
      </c>
      <c r="P98" s="9">
        <v>1.8367499999999987E-4</v>
      </c>
      <c r="Q98" s="9">
        <v>0.26303338999999998</v>
      </c>
      <c r="R98" s="9">
        <v>6.9829537611175484E-4</v>
      </c>
      <c r="S98" s="6">
        <v>6</v>
      </c>
      <c r="T98" s="6"/>
      <c r="U98" s="6"/>
      <c r="V98" s="15">
        <v>89</v>
      </c>
      <c r="W98" s="9">
        <v>0.61290322580645129</v>
      </c>
      <c r="X98" s="9">
        <v>1.5680833333333322E-4</v>
      </c>
      <c r="Y98" s="9">
        <v>0.26200631000000002</v>
      </c>
      <c r="Z98" s="9">
        <v>5.984906750273808E-4</v>
      </c>
      <c r="AA98" s="6">
        <v>6</v>
      </c>
      <c r="AB98" s="6"/>
      <c r="AC98" s="6"/>
      <c r="AD98" s="15">
        <v>89</v>
      </c>
      <c r="AE98" s="9">
        <v>0.61290322580645129</v>
      </c>
      <c r="AF98" s="9">
        <v>1.4001666666666653E-4</v>
      </c>
      <c r="AG98" s="9">
        <v>0.26062083000000003</v>
      </c>
      <c r="AH98" s="9">
        <v>5.3724280851483175E-4</v>
      </c>
      <c r="AI98" s="6">
        <v>6</v>
      </c>
      <c r="AJ98" s="6"/>
      <c r="AK98" s="6"/>
      <c r="AL98" s="15">
        <v>89</v>
      </c>
      <c r="AM98" s="9">
        <v>0.61290322580645129</v>
      </c>
      <c r="AN98" s="9">
        <v>1.583583333333332E-4</v>
      </c>
      <c r="AO98" s="9">
        <v>0.25980516999999997</v>
      </c>
      <c r="AP98" s="9">
        <v>6.095272597282541E-4</v>
      </c>
      <c r="AQ98" s="6">
        <v>6</v>
      </c>
      <c r="AR98" s="6"/>
      <c r="AS98" s="6"/>
      <c r="AT98" s="15">
        <v>89</v>
      </c>
      <c r="AU98" s="9">
        <v>0.61290322580645129</v>
      </c>
      <c r="AV98" s="9">
        <v>1.4053333333333322E-4</v>
      </c>
      <c r="AW98" s="9">
        <v>0.25960487999999998</v>
      </c>
      <c r="AX98" s="9">
        <v>5.4133548388355887E-4</v>
      </c>
      <c r="AY98" s="6">
        <v>6</v>
      </c>
      <c r="AZ98" s="6"/>
      <c r="BA98" s="6"/>
      <c r="BB98" s="15">
        <v>89</v>
      </c>
      <c r="BC98" s="9">
        <v>0.61290322580645129</v>
      </c>
      <c r="BD98" s="9">
        <v>1.2632499999999989E-4</v>
      </c>
      <c r="BE98" s="9">
        <v>0.25840934999999998</v>
      </c>
      <c r="BF98" s="9">
        <v>4.8885615013543389E-4</v>
      </c>
      <c r="BG98" s="6">
        <v>6</v>
      </c>
      <c r="BH98" s="6"/>
      <c r="BI98" s="6"/>
      <c r="BJ98" s="15">
        <v>89</v>
      </c>
      <c r="BK98" s="9">
        <v>0.61290322580645129</v>
      </c>
      <c r="BL98" s="9">
        <v>1.2012499999999991E-4</v>
      </c>
      <c r="BM98" s="9">
        <v>0.25797755</v>
      </c>
      <c r="BN98" s="9">
        <v>4.6564129320555183E-4</v>
      </c>
      <c r="BO98" s="6">
        <v>6</v>
      </c>
      <c r="BP98" s="6"/>
      <c r="BQ98" s="6"/>
      <c r="BR98" s="15">
        <v>89</v>
      </c>
      <c r="BS98" s="9">
        <v>0.61290322580645129</v>
      </c>
      <c r="BT98" s="9">
        <v>1.3975833333333321E-4</v>
      </c>
      <c r="BU98" s="9">
        <v>0.25702290999999999</v>
      </c>
      <c r="BV98" s="9">
        <v>5.4375827171723029E-4</v>
      </c>
      <c r="BW98" s="6">
        <v>6</v>
      </c>
      <c r="BX98" s="6"/>
      <c r="BY98" s="6"/>
      <c r="BZ98" s="15">
        <v>89</v>
      </c>
      <c r="CA98" s="9">
        <v>0.61290322580645129</v>
      </c>
      <c r="CB98" s="9">
        <v>1.0410833333333325E-4</v>
      </c>
      <c r="CC98" s="9">
        <v>0.25641928000000003</v>
      </c>
      <c r="CD98" s="9">
        <v>4.0600821175901144E-4</v>
      </c>
      <c r="CE98" s="6">
        <v>6</v>
      </c>
      <c r="CF98" s="6"/>
      <c r="CG98" s="6"/>
      <c r="CH98" s="15">
        <v>89</v>
      </c>
      <c r="CI98" s="9">
        <v>0.61290322580645129</v>
      </c>
      <c r="CJ98" s="9">
        <v>1.0488333333333324E-4</v>
      </c>
      <c r="CK98" s="9">
        <v>0.25449753000000003</v>
      </c>
      <c r="CL98" s="9">
        <v>4.1211925842004531E-4</v>
      </c>
      <c r="CM98" s="6">
        <v>6</v>
      </c>
      <c r="CN98" s="6"/>
      <c r="CO98" s="6"/>
      <c r="CP98" s="15">
        <v>89</v>
      </c>
      <c r="CQ98" s="9">
        <v>0.61290322580645129</v>
      </c>
      <c r="CR98" s="9">
        <v>2.0124166666666649E-4</v>
      </c>
      <c r="CS98" s="9">
        <v>0.25144133000000002</v>
      </c>
      <c r="CT98" s="9">
        <v>8.0035237908845957E-4</v>
      </c>
      <c r="CU98" s="6">
        <v>6</v>
      </c>
      <c r="CV98" s="6"/>
      <c r="CW98" s="6"/>
      <c r="CX98" s="15">
        <v>89</v>
      </c>
      <c r="CY98" s="9">
        <v>0.61290322580645129</v>
      </c>
      <c r="CZ98" s="9">
        <v>1.4931666666666654E-4</v>
      </c>
      <c r="DA98" s="9">
        <v>0.24811855999999999</v>
      </c>
      <c r="DB98" s="9">
        <v>6.0179563619370733E-4</v>
      </c>
      <c r="DC98" s="6">
        <v>6</v>
      </c>
      <c r="DD98" s="6"/>
      <c r="DE98" s="6"/>
      <c r="DF98" s="15">
        <v>89</v>
      </c>
      <c r="DG98" s="9">
        <v>0.61290322580645129</v>
      </c>
      <c r="DH98" s="9">
        <v>1.2735833333333324E-4</v>
      </c>
      <c r="DI98" s="9">
        <v>0.24496008</v>
      </c>
      <c r="DJ98" s="9">
        <v>5.1991464622861501E-4</v>
      </c>
      <c r="DK98" s="6">
        <v>6</v>
      </c>
      <c r="DL98" s="6"/>
      <c r="DM98" s="6"/>
      <c r="DN98" s="15">
        <v>89</v>
      </c>
      <c r="DO98" s="9">
        <v>0.61290322580645129</v>
      </c>
      <c r="DP98" s="9">
        <v>2.2061666666666645E-4</v>
      </c>
      <c r="DQ98" s="9">
        <v>0.24128917</v>
      </c>
      <c r="DR98" s="9">
        <v>9.1432477747205342E-4</v>
      </c>
      <c r="DS98" s="6">
        <v>6</v>
      </c>
      <c r="DT98" s="6"/>
      <c r="DU98" s="6"/>
      <c r="DV98" s="15">
        <v>89</v>
      </c>
      <c r="DW98" s="9">
        <v>0.61290322580645129</v>
      </c>
      <c r="DX98" s="9">
        <v>1.7876666666666652E-4</v>
      </c>
      <c r="DY98" s="9">
        <v>0.23910656999999999</v>
      </c>
      <c r="DZ98" s="9">
        <v>7.4764431051253224E-4</v>
      </c>
      <c r="EA98" s="6">
        <v>6</v>
      </c>
      <c r="EB98" s="6"/>
      <c r="EC98" s="6"/>
      <c r="ED98" s="15">
        <v>89</v>
      </c>
      <c r="EE98" s="9">
        <v>0.61290322580645129</v>
      </c>
      <c r="EF98" s="9">
        <v>1.1521666666666658E-4</v>
      </c>
      <c r="EG98" s="9">
        <v>0.23715787999999999</v>
      </c>
      <c r="EH98" s="9">
        <v>4.8582263708322316E-4</v>
      </c>
      <c r="EI98" s="6">
        <v>6</v>
      </c>
      <c r="EJ98" s="6"/>
      <c r="EK98" s="6"/>
      <c r="EL98" s="15">
        <v>89</v>
      </c>
      <c r="EM98" s="9">
        <v>0.61290322580645129</v>
      </c>
      <c r="EN98" s="9">
        <v>1.6559166666666654E-4</v>
      </c>
      <c r="EO98" s="9">
        <v>0.23491827000000001</v>
      </c>
      <c r="EP98" s="9">
        <v>7.0489054200282729E-4</v>
      </c>
      <c r="EQ98" s="6">
        <v>6</v>
      </c>
      <c r="ER98" s="6"/>
      <c r="ES98" s="6"/>
      <c r="ET98" s="15">
        <v>89</v>
      </c>
      <c r="EU98" s="9">
        <v>0.61290322580645129</v>
      </c>
      <c r="EV98" s="9">
        <v>1.0565833333333324E-4</v>
      </c>
      <c r="EW98" s="9">
        <v>0.23276557</v>
      </c>
      <c r="EX98" s="9">
        <v>4.539259536250711E-4</v>
      </c>
      <c r="EY98" s="6">
        <v>6</v>
      </c>
      <c r="EZ98" s="6"/>
      <c r="FA98" s="6"/>
      <c r="FB98" s="15">
        <v>89</v>
      </c>
      <c r="FC98" s="9">
        <v>0.61290322580645129</v>
      </c>
      <c r="FD98" s="9">
        <v>9.7908333333333251E-5</v>
      </c>
      <c r="FE98" s="9">
        <v>0.23042551999999999</v>
      </c>
      <c r="FF98" s="9">
        <v>4.2490229959482465E-4</v>
      </c>
      <c r="FG98" s="6">
        <v>6</v>
      </c>
      <c r="FH98" s="6"/>
      <c r="FI98" s="6"/>
      <c r="FJ98" s="15">
        <v>89</v>
      </c>
      <c r="FK98" s="9">
        <v>0.61290322580645129</v>
      </c>
      <c r="FL98" s="9">
        <v>1.2167499999999989E-4</v>
      </c>
      <c r="FM98" s="9">
        <v>0.22380505000000001</v>
      </c>
      <c r="FN98" s="9">
        <v>5.4366512283793365E-4</v>
      </c>
      <c r="FO98" s="6">
        <v>6</v>
      </c>
      <c r="FP98" s="6"/>
      <c r="FQ98" s="6"/>
      <c r="FR98" s="15">
        <v>89</v>
      </c>
      <c r="FS98" s="9">
        <v>0.61290322580645129</v>
      </c>
      <c r="FT98" s="9">
        <v>6.664999999999994E-5</v>
      </c>
      <c r="FU98" s="9">
        <v>0.22406956</v>
      </c>
      <c r="FV98" s="9">
        <v>2.9745227330298655E-4</v>
      </c>
      <c r="FW98" s="6">
        <v>6</v>
      </c>
      <c r="FX98" s="6"/>
      <c r="FY98" s="6"/>
      <c r="FZ98" s="15">
        <v>89</v>
      </c>
      <c r="GA98" s="9">
        <v>0.61290322580645129</v>
      </c>
      <c r="GB98" s="9">
        <v>6.4066666666666607E-5</v>
      </c>
      <c r="GC98" s="9">
        <v>0.22170058000000001</v>
      </c>
      <c r="GD98" s="9">
        <v>2.889783448769805E-4</v>
      </c>
      <c r="GE98" s="6">
        <v>6</v>
      </c>
      <c r="GF98" s="6"/>
      <c r="GG98" s="6"/>
      <c r="GH98" s="15">
        <v>89</v>
      </c>
      <c r="GI98" s="9">
        <v>0.61290322580645129</v>
      </c>
      <c r="GJ98" s="9">
        <v>2.919166666666664E-5</v>
      </c>
      <c r="GK98" s="9">
        <v>0.22068272</v>
      </c>
      <c r="GL98" s="9">
        <v>1.3227889644765409E-4</v>
      </c>
      <c r="GM98" s="6">
        <v>6</v>
      </c>
      <c r="GN98" s="6"/>
      <c r="GO98" s="6"/>
      <c r="GP98" s="15">
        <v>89</v>
      </c>
      <c r="GQ98" s="9">
        <v>0.61290322580645129</v>
      </c>
      <c r="GR98" s="9">
        <v>1.653333333333332E-5</v>
      </c>
      <c r="GS98" s="9">
        <v>0.21949407000000001</v>
      </c>
      <c r="GT98" s="9">
        <v>7.5324738082141899E-5</v>
      </c>
      <c r="GU98" s="6">
        <v>6</v>
      </c>
      <c r="GV98" s="6"/>
      <c r="GW98" s="6"/>
      <c r="GX98" s="15">
        <v>89</v>
      </c>
      <c r="GY98" s="9">
        <v>0.61290322580645129</v>
      </c>
      <c r="GZ98" s="9">
        <v>2.7641666666666646E-5</v>
      </c>
      <c r="HA98" s="9">
        <v>0.21849653999999999</v>
      </c>
      <c r="HB98" s="9">
        <v>1.2650848689259173E-4</v>
      </c>
      <c r="HC98" s="6">
        <v>6</v>
      </c>
      <c r="HD98" s="6"/>
      <c r="HE98" s="6"/>
      <c r="HF98" s="15">
        <v>89</v>
      </c>
      <c r="HG98" s="9">
        <v>0.61290322580645129</v>
      </c>
      <c r="HH98" s="9">
        <v>2.660833333333331E-5</v>
      </c>
      <c r="HI98" s="9">
        <v>0.21850726000000001</v>
      </c>
      <c r="HJ98" s="9">
        <v>1.2177322315667364E-4</v>
      </c>
      <c r="HK98" s="6">
        <v>6</v>
      </c>
      <c r="HL98" s="6"/>
      <c r="HM98" s="6"/>
      <c r="HN98" s="15">
        <v>89</v>
      </c>
      <c r="HO98" s="9">
        <v>0.61290322580645129</v>
      </c>
      <c r="HP98" s="9">
        <v>2.221666666666665E-5</v>
      </c>
      <c r="HQ98" s="9">
        <v>0.21706349</v>
      </c>
      <c r="HR98" s="9">
        <v>1.0235100645745008E-4</v>
      </c>
      <c r="HS98" s="6">
        <v>6</v>
      </c>
      <c r="HT98" s="6"/>
      <c r="HU98" s="6"/>
      <c r="HV98" s="15">
        <v>89</v>
      </c>
      <c r="HW98" s="9">
        <v>0.61290322580645129</v>
      </c>
      <c r="HX98" s="9">
        <v>3.6424999999999964E-5</v>
      </c>
      <c r="HY98" s="9">
        <v>0.21681781999999999</v>
      </c>
      <c r="HZ98" s="9">
        <v>1.6799818391311178E-4</v>
      </c>
      <c r="IA98" s="6">
        <v>6</v>
      </c>
      <c r="IB98" s="6"/>
      <c r="IC98" s="6"/>
      <c r="ID98" s="15">
        <v>89</v>
      </c>
      <c r="IE98" s="9">
        <v>0.61290322580645129</v>
      </c>
      <c r="IF98" s="9">
        <v>1.5241666666666653E-5</v>
      </c>
      <c r="IG98" s="9">
        <v>0.21697167000000001</v>
      </c>
      <c r="IH98" s="9">
        <v>7.0247266229119459E-5</v>
      </c>
      <c r="II98" s="6">
        <v>6</v>
      </c>
      <c r="IJ98" s="6"/>
      <c r="IK98" s="6"/>
      <c r="IL98" s="15">
        <v>89</v>
      </c>
      <c r="IM98" s="9">
        <v>0.61290322580645129</v>
      </c>
      <c r="IN98" s="9">
        <v>1.2916666666666658E-5</v>
      </c>
      <c r="IO98" s="9">
        <v>0.21677304999999999</v>
      </c>
      <c r="IP98" s="9">
        <v>5.9586127826621705E-5</v>
      </c>
      <c r="IQ98" s="6">
        <v>6</v>
      </c>
    </row>
    <row r="99" spans="1:251">
      <c r="A99" s="6"/>
      <c r="B99" s="6"/>
      <c r="C99" s="15">
        <f t="shared" si="12"/>
        <v>90</v>
      </c>
      <c r="D99" s="9">
        <f t="shared" si="14"/>
        <v>0.64516129032258029</v>
      </c>
      <c r="E99" s="9" cm="1">
        <f t="array" ref="E99">VLOOKUP($B$15,'qx Malaria'!$B$32:$I$61,(H99),FALSE)/(1-'qx(1) cambodia'!D99*INDEX($A$8:$B$13,H99,2))</f>
        <v>2.1917643752950293E-4</v>
      </c>
      <c r="F99" s="9">
        <f>'Life Table'!D8902</f>
        <v>0.337534</v>
      </c>
      <c r="G99" s="9">
        <f t="shared" si="13"/>
        <v>6.4875976396668088E-4</v>
      </c>
      <c r="H99" s="6">
        <f t="shared" si="11"/>
        <v>6</v>
      </c>
      <c r="I99" s="6"/>
      <c r="J99" s="6"/>
      <c r="L99" s="6"/>
      <c r="M99" s="6"/>
      <c r="N99" s="15">
        <v>90</v>
      </c>
      <c r="O99" s="9">
        <v>0.64516129032258029</v>
      </c>
      <c r="P99" s="9">
        <v>2.0037272727272711E-4</v>
      </c>
      <c r="Q99" s="9">
        <v>0.28383971000000002</v>
      </c>
      <c r="R99" s="9">
        <v>7.0593620347458462E-4</v>
      </c>
      <c r="S99" s="6">
        <v>6</v>
      </c>
      <c r="T99" s="6"/>
      <c r="U99" s="6"/>
      <c r="V99" s="15">
        <v>90</v>
      </c>
      <c r="W99" s="9">
        <v>0.64516129032258029</v>
      </c>
      <c r="X99" s="9">
        <v>1.7106363636363621E-4</v>
      </c>
      <c r="Y99" s="9">
        <v>0.28278581000000003</v>
      </c>
      <c r="Z99" s="9">
        <v>6.0492298522205263E-4</v>
      </c>
      <c r="AA99" s="6">
        <v>6</v>
      </c>
      <c r="AB99" s="6"/>
      <c r="AC99" s="6"/>
      <c r="AD99" s="15">
        <v>90</v>
      </c>
      <c r="AE99" s="9">
        <v>0.64516129032258029</v>
      </c>
      <c r="AF99" s="9">
        <v>1.5274545454545439E-4</v>
      </c>
      <c r="AG99" s="9">
        <v>0.28131230000000002</v>
      </c>
      <c r="AH99" s="9">
        <v>5.429746745714794E-4</v>
      </c>
      <c r="AI99" s="6">
        <v>6</v>
      </c>
      <c r="AJ99" s="6"/>
      <c r="AK99" s="6"/>
      <c r="AL99" s="15">
        <v>90</v>
      </c>
      <c r="AM99" s="9">
        <v>0.64516129032258029</v>
      </c>
      <c r="AN99" s="9">
        <v>1.7275454545454528E-4</v>
      </c>
      <c r="AO99" s="9">
        <v>0.28049178000000002</v>
      </c>
      <c r="AP99" s="9">
        <v>6.1589878125678141E-4</v>
      </c>
      <c r="AQ99" s="6">
        <v>6</v>
      </c>
      <c r="AR99" s="6"/>
      <c r="AS99" s="6"/>
      <c r="AT99" s="15">
        <v>90</v>
      </c>
      <c r="AU99" s="9">
        <v>0.64516129032258029</v>
      </c>
      <c r="AV99" s="9">
        <v>1.5330909090909077E-4</v>
      </c>
      <c r="AW99" s="9">
        <v>0.28038938000000002</v>
      </c>
      <c r="AX99" s="9">
        <v>5.4677210281320484E-4</v>
      </c>
      <c r="AY99" s="6">
        <v>6</v>
      </c>
      <c r="AZ99" s="6"/>
      <c r="BA99" s="6"/>
      <c r="BB99" s="15">
        <v>90</v>
      </c>
      <c r="BC99" s="9">
        <v>0.64516129032258029</v>
      </c>
      <c r="BD99" s="9">
        <v>1.3780909090909077E-4</v>
      </c>
      <c r="BE99" s="9">
        <v>0.27925620000000001</v>
      </c>
      <c r="BF99" s="9">
        <v>4.9348623561120851E-4</v>
      </c>
      <c r="BG99" s="6">
        <v>6</v>
      </c>
      <c r="BH99" s="6"/>
      <c r="BI99" s="6"/>
      <c r="BJ99" s="15">
        <v>90</v>
      </c>
      <c r="BK99" s="9">
        <v>0.64516129032258029</v>
      </c>
      <c r="BL99" s="9">
        <v>1.3104545454545443E-4</v>
      </c>
      <c r="BM99" s="9">
        <v>0.27882053000000001</v>
      </c>
      <c r="BN99" s="9">
        <v>4.6999930222302652E-4</v>
      </c>
      <c r="BO99" s="6">
        <v>6</v>
      </c>
      <c r="BP99" s="6"/>
      <c r="BQ99" s="6"/>
      <c r="BR99" s="15">
        <v>90</v>
      </c>
      <c r="BS99" s="9">
        <v>0.64516129032258029</v>
      </c>
      <c r="BT99" s="9">
        <v>1.5246363636363622E-4</v>
      </c>
      <c r="BU99" s="9">
        <v>0.27795581000000003</v>
      </c>
      <c r="BV99" s="9">
        <v>5.4851753724319057E-4</v>
      </c>
      <c r="BW99" s="6">
        <v>6</v>
      </c>
      <c r="BX99" s="6"/>
      <c r="BY99" s="6"/>
      <c r="BZ99" s="15">
        <v>90</v>
      </c>
      <c r="CA99" s="9">
        <v>0.64516129032258029</v>
      </c>
      <c r="CB99" s="9">
        <v>1.1357272727272717E-4</v>
      </c>
      <c r="CC99" s="9">
        <v>0.27738582000000001</v>
      </c>
      <c r="CD99" s="9">
        <v>4.0943955704991395E-4</v>
      </c>
      <c r="CE99" s="6">
        <v>6</v>
      </c>
      <c r="CF99" s="6"/>
      <c r="CG99" s="6"/>
      <c r="CH99" s="15">
        <v>90</v>
      </c>
      <c r="CI99" s="9">
        <v>0.64516129032258029</v>
      </c>
      <c r="CJ99" s="9">
        <v>1.144181818181817E-4</v>
      </c>
      <c r="CK99" s="9">
        <v>0.27547748999999999</v>
      </c>
      <c r="CL99" s="9">
        <v>4.1534494095391136E-4</v>
      </c>
      <c r="CM99" s="6">
        <v>6</v>
      </c>
      <c r="CN99" s="6"/>
      <c r="CO99" s="6"/>
      <c r="CP99" s="15">
        <v>90</v>
      </c>
      <c r="CQ99" s="9">
        <v>0.64516129032258029</v>
      </c>
      <c r="CR99" s="9">
        <v>2.1953636363636342E-4</v>
      </c>
      <c r="CS99" s="9">
        <v>0.27235106999999997</v>
      </c>
      <c r="CT99" s="9">
        <v>8.0607857952004166E-4</v>
      </c>
      <c r="CU99" s="6">
        <v>6</v>
      </c>
      <c r="CV99" s="6"/>
      <c r="CW99" s="6"/>
      <c r="CX99" s="15">
        <v>90</v>
      </c>
      <c r="CY99" s="9">
        <v>0.64516129032258029</v>
      </c>
      <c r="CZ99" s="9">
        <v>1.6289090909090892E-4</v>
      </c>
      <c r="DA99" s="9">
        <v>0.26905899999999999</v>
      </c>
      <c r="DB99" s="9">
        <v>6.0540962796601838E-4</v>
      </c>
      <c r="DC99" s="6">
        <v>6</v>
      </c>
      <c r="DD99" s="6"/>
      <c r="DE99" s="6"/>
      <c r="DF99" s="15">
        <v>90</v>
      </c>
      <c r="DG99" s="9">
        <v>0.64516129032258029</v>
      </c>
      <c r="DH99" s="9">
        <v>1.3893636363636349E-4</v>
      </c>
      <c r="DI99" s="9">
        <v>0.26589529000000001</v>
      </c>
      <c r="DJ99" s="9">
        <v>5.2252284587802776E-4</v>
      </c>
      <c r="DK99" s="6">
        <v>6</v>
      </c>
      <c r="DL99" s="6"/>
      <c r="DM99" s="6"/>
      <c r="DN99" s="15">
        <v>90</v>
      </c>
      <c r="DO99" s="9">
        <v>0.64516129032258029</v>
      </c>
      <c r="DP99" s="9">
        <v>2.40672727272727E-4</v>
      </c>
      <c r="DQ99" s="9">
        <v>0.26214716999999998</v>
      </c>
      <c r="DR99" s="9">
        <v>9.1808249264230854E-4</v>
      </c>
      <c r="DS99" s="6">
        <v>6</v>
      </c>
      <c r="DT99" s="6"/>
      <c r="DU99" s="6"/>
      <c r="DV99" s="15">
        <v>90</v>
      </c>
      <c r="DW99" s="9">
        <v>0.64516129032258029</v>
      </c>
      <c r="DX99" s="9">
        <v>1.9501818181818164E-4</v>
      </c>
      <c r="DY99" s="9">
        <v>0.26006529</v>
      </c>
      <c r="DZ99" s="9">
        <v>7.4988162325768904E-4</v>
      </c>
      <c r="EA99" s="6">
        <v>6</v>
      </c>
      <c r="EB99" s="6"/>
      <c r="EC99" s="6"/>
      <c r="ED99" s="15">
        <v>90</v>
      </c>
      <c r="EE99" s="9">
        <v>0.64516129032258029</v>
      </c>
      <c r="EF99" s="9">
        <v>1.2569090909090897E-4</v>
      </c>
      <c r="EG99" s="9">
        <v>0.25810492000000002</v>
      </c>
      <c r="EH99" s="9">
        <v>4.8697602932524093E-4</v>
      </c>
      <c r="EI99" s="6">
        <v>6</v>
      </c>
      <c r="EJ99" s="6"/>
      <c r="EK99" s="6"/>
      <c r="EL99" s="15">
        <v>90</v>
      </c>
      <c r="EM99" s="9">
        <v>0.64516129032258029</v>
      </c>
      <c r="EN99" s="9">
        <v>1.8064545454545437E-4</v>
      </c>
      <c r="EO99" s="9">
        <v>0.25581756999999999</v>
      </c>
      <c r="EP99" s="9">
        <v>7.0614952110386459E-4</v>
      </c>
      <c r="EQ99" s="6">
        <v>6</v>
      </c>
      <c r="ER99" s="6"/>
      <c r="ES99" s="6"/>
      <c r="ET99" s="15">
        <v>90</v>
      </c>
      <c r="EU99" s="9">
        <v>0.64516129032258029</v>
      </c>
      <c r="EV99" s="9">
        <v>1.1526363636363625E-4</v>
      </c>
      <c r="EW99" s="9">
        <v>0.25365334</v>
      </c>
      <c r="EX99" s="9">
        <v>4.544140296502157E-4</v>
      </c>
      <c r="EY99" s="6">
        <v>6</v>
      </c>
      <c r="EZ99" s="6"/>
      <c r="FA99" s="6"/>
      <c r="FB99" s="15">
        <v>90</v>
      </c>
      <c r="FC99" s="9">
        <v>0.64516129032258029</v>
      </c>
      <c r="FD99" s="9">
        <v>1.068090909090908E-4</v>
      </c>
      <c r="FE99" s="9">
        <v>0.25126519000000003</v>
      </c>
      <c r="FF99" s="9">
        <v>4.2508510991550716E-4</v>
      </c>
      <c r="FG99" s="6">
        <v>6</v>
      </c>
      <c r="FH99" s="6"/>
      <c r="FI99" s="6"/>
      <c r="FJ99" s="15">
        <v>90</v>
      </c>
      <c r="FK99" s="9">
        <v>0.64516129032258029</v>
      </c>
      <c r="FL99" s="9">
        <v>1.327363636363635E-4</v>
      </c>
      <c r="FM99" s="9">
        <v>0.24288234</v>
      </c>
      <c r="FN99" s="9">
        <v>5.4650479584626656E-4</v>
      </c>
      <c r="FO99" s="6">
        <v>6</v>
      </c>
      <c r="FP99" s="6"/>
      <c r="FQ99" s="6"/>
      <c r="FR99" s="15">
        <v>90</v>
      </c>
      <c r="FS99" s="9">
        <v>0.64516129032258029</v>
      </c>
      <c r="FT99" s="9">
        <v>7.2709090909090841E-5</v>
      </c>
      <c r="FU99" s="9">
        <v>0.24319905999999999</v>
      </c>
      <c r="FV99" s="9">
        <v>2.9896945699169579E-4</v>
      </c>
      <c r="FW99" s="6">
        <v>6</v>
      </c>
      <c r="FX99" s="6"/>
      <c r="FY99" s="6"/>
      <c r="FZ99" s="15">
        <v>90</v>
      </c>
      <c r="GA99" s="9">
        <v>0.64516129032258029</v>
      </c>
      <c r="GB99" s="9">
        <v>6.9890909090909021E-5</v>
      </c>
      <c r="GC99" s="9">
        <v>0.24085525999999999</v>
      </c>
      <c r="GD99" s="9">
        <v>2.9017804755814355E-4</v>
      </c>
      <c r="GE99" s="6">
        <v>6</v>
      </c>
      <c r="GF99" s="6"/>
      <c r="GG99" s="6"/>
      <c r="GH99" s="15">
        <v>90</v>
      </c>
      <c r="GI99" s="9">
        <v>0.64516129032258029</v>
      </c>
      <c r="GJ99" s="9">
        <v>3.1845454545454509E-5</v>
      </c>
      <c r="GK99" s="9">
        <v>0.23989927999999999</v>
      </c>
      <c r="GL99" s="9">
        <v>1.3274510263413259E-4</v>
      </c>
      <c r="GM99" s="6">
        <v>6</v>
      </c>
      <c r="GN99" s="6"/>
      <c r="GO99" s="6"/>
      <c r="GP99" s="15">
        <v>90</v>
      </c>
      <c r="GQ99" s="9">
        <v>0.64516129032258029</v>
      </c>
      <c r="GR99" s="9">
        <v>1.8036363636363616E-5</v>
      </c>
      <c r="GS99" s="9">
        <v>0.23875669999999999</v>
      </c>
      <c r="GT99" s="9">
        <v>7.5542858635437737E-5</v>
      </c>
      <c r="GU99" s="6">
        <v>6</v>
      </c>
      <c r="GV99" s="6"/>
      <c r="GW99" s="6"/>
      <c r="GX99" s="15">
        <v>90</v>
      </c>
      <c r="GY99" s="9">
        <v>0.64516129032258029</v>
      </c>
      <c r="GZ99" s="9">
        <v>3.0154545454545429E-5</v>
      </c>
      <c r="HA99" s="9">
        <v>0.23774532000000001</v>
      </c>
      <c r="HB99" s="9">
        <v>1.2683549545600069E-4</v>
      </c>
      <c r="HC99" s="6">
        <v>6</v>
      </c>
      <c r="HD99" s="6"/>
      <c r="HE99" s="6"/>
      <c r="HF99" s="15">
        <v>90</v>
      </c>
      <c r="HG99" s="9">
        <v>0.64516129032258029</v>
      </c>
      <c r="HH99" s="9">
        <v>2.9027272727272696E-5</v>
      </c>
      <c r="HI99" s="9">
        <v>0.23776406999999999</v>
      </c>
      <c r="HJ99" s="9">
        <v>1.22084353314076E-4</v>
      </c>
      <c r="HK99" s="6">
        <v>6</v>
      </c>
      <c r="HL99" s="6"/>
      <c r="HM99" s="6"/>
      <c r="HN99" s="15">
        <v>90</v>
      </c>
      <c r="HO99" s="9">
        <v>0.64516129032258029</v>
      </c>
      <c r="HP99" s="9">
        <v>2.4236363636363615E-5</v>
      </c>
      <c r="HQ99" s="9">
        <v>0.23625708000000001</v>
      </c>
      <c r="HR99" s="9">
        <v>1.025847083031908E-4</v>
      </c>
      <c r="HS99" s="6">
        <v>6</v>
      </c>
      <c r="HT99" s="6"/>
      <c r="HU99" s="6"/>
      <c r="HV99" s="15">
        <v>90</v>
      </c>
      <c r="HW99" s="9">
        <v>0.64516129032258029</v>
      </c>
      <c r="HX99" s="9">
        <v>3.9736363636363595E-5</v>
      </c>
      <c r="HY99" s="9">
        <v>0.23602529</v>
      </c>
      <c r="HZ99" s="9">
        <v>1.6835638094698919E-4</v>
      </c>
      <c r="IA99" s="6">
        <v>6</v>
      </c>
      <c r="IB99" s="6"/>
      <c r="IC99" s="6"/>
      <c r="ID99" s="15">
        <v>90</v>
      </c>
      <c r="IE99" s="9">
        <v>0.64516129032258029</v>
      </c>
      <c r="IF99" s="9">
        <v>1.662727272727271E-5</v>
      </c>
      <c r="IG99" s="9">
        <v>0.23626326</v>
      </c>
      <c r="IH99" s="9">
        <v>7.0376040385088697E-5</v>
      </c>
      <c r="II99" s="6">
        <v>6</v>
      </c>
      <c r="IJ99" s="6"/>
      <c r="IK99" s="6"/>
      <c r="IL99" s="15">
        <v>90</v>
      </c>
      <c r="IM99" s="9">
        <v>0.64516129032258029</v>
      </c>
      <c r="IN99" s="9">
        <v>1.4090909090909079E-5</v>
      </c>
      <c r="IO99" s="9">
        <v>0.23612646000000001</v>
      </c>
      <c r="IP99" s="9">
        <v>5.967526507155987E-5</v>
      </c>
      <c r="IQ99" s="6">
        <v>6</v>
      </c>
    </row>
    <row r="100" spans="1:251">
      <c r="A100" s="6"/>
      <c r="B100" s="6"/>
      <c r="C100" s="15">
        <f t="shared" si="12"/>
        <v>91</v>
      </c>
      <c r="D100" s="9">
        <f t="shared" si="14"/>
        <v>0.6774193548387093</v>
      </c>
      <c r="E100" s="9" cm="1">
        <f t="array" ref="E100">VLOOKUP($B$15,'qx Malaria'!$B$32:$I$61,(H100),FALSE)/(1-'qx(1) cambodia'!D100*INDEX($A$8:$B$13,H100,2))</f>
        <v>2.4103283005718818E-4</v>
      </c>
      <c r="F100" s="9">
        <f>'Life Table'!D8903</f>
        <v>0.36487556999999998</v>
      </c>
      <c r="G100" s="9">
        <f t="shared" si="13"/>
        <v>6.5999247382997111E-4</v>
      </c>
      <c r="H100" s="6">
        <f t="shared" si="11"/>
        <v>6</v>
      </c>
      <c r="I100" s="6"/>
      <c r="J100" s="6"/>
      <c r="L100" s="6"/>
      <c r="M100" s="6"/>
      <c r="N100" s="15">
        <v>91</v>
      </c>
      <c r="O100" s="9">
        <v>0.6774193548387093</v>
      </c>
      <c r="P100" s="9">
        <v>2.2040999999999977E-4</v>
      </c>
      <c r="Q100" s="9">
        <v>0.30619878</v>
      </c>
      <c r="R100" s="9">
        <v>7.1982651269871087E-4</v>
      </c>
      <c r="S100" s="6">
        <v>6</v>
      </c>
      <c r="T100" s="6"/>
      <c r="U100" s="6"/>
      <c r="V100" s="15">
        <v>91</v>
      </c>
      <c r="W100" s="9">
        <v>0.6774193548387093</v>
      </c>
      <c r="X100" s="9">
        <v>1.8816999999999979E-4</v>
      </c>
      <c r="Y100" s="9">
        <v>0.30509371000000002</v>
      </c>
      <c r="Z100" s="9">
        <v>6.1676132228356915E-4</v>
      </c>
      <c r="AA100" s="6">
        <v>6</v>
      </c>
      <c r="AB100" s="6"/>
      <c r="AC100" s="6"/>
      <c r="AD100" s="15">
        <v>91</v>
      </c>
      <c r="AE100" s="9">
        <v>0.6774193548387093</v>
      </c>
      <c r="AF100" s="9">
        <v>1.6801999999999979E-4</v>
      </c>
      <c r="AG100" s="9">
        <v>0.30351812</v>
      </c>
      <c r="AH100" s="9">
        <v>5.5357485740884199E-4</v>
      </c>
      <c r="AI100" s="6">
        <v>6</v>
      </c>
      <c r="AJ100" s="6"/>
      <c r="AK100" s="6"/>
      <c r="AL100" s="15">
        <v>91</v>
      </c>
      <c r="AM100" s="9">
        <v>0.6774193548387093</v>
      </c>
      <c r="AN100" s="9">
        <v>1.9002999999999978E-4</v>
      </c>
      <c r="AO100" s="9">
        <v>0.30267834999999998</v>
      </c>
      <c r="AP100" s="9">
        <v>6.2782818790970611E-4</v>
      </c>
      <c r="AQ100" s="6">
        <v>6</v>
      </c>
      <c r="AR100" s="6"/>
      <c r="AS100" s="6"/>
      <c r="AT100" s="15">
        <v>91</v>
      </c>
      <c r="AU100" s="9">
        <v>0.6774193548387093</v>
      </c>
      <c r="AV100" s="9">
        <v>1.6863999999999979E-4</v>
      </c>
      <c r="AW100" s="9">
        <v>0.30260966</v>
      </c>
      <c r="AX100" s="9">
        <v>5.5728558037439983E-4</v>
      </c>
      <c r="AY100" s="6">
        <v>6</v>
      </c>
      <c r="AZ100" s="6"/>
      <c r="BA100" s="6"/>
      <c r="BB100" s="15">
        <v>91</v>
      </c>
      <c r="BC100" s="9">
        <v>0.6774193548387093</v>
      </c>
      <c r="BD100" s="9">
        <v>1.5158999999999981E-4</v>
      </c>
      <c r="BE100" s="9">
        <v>0.30156769</v>
      </c>
      <c r="BF100" s="9">
        <v>5.0267321409664214E-4</v>
      </c>
      <c r="BG100" s="6">
        <v>6</v>
      </c>
      <c r="BH100" s="6"/>
      <c r="BI100" s="6"/>
      <c r="BJ100" s="15">
        <v>91</v>
      </c>
      <c r="BK100" s="9">
        <v>0.6774193548387093</v>
      </c>
      <c r="BL100" s="9">
        <v>1.4414999999999984E-4</v>
      </c>
      <c r="BM100" s="9">
        <v>0.30116665999999997</v>
      </c>
      <c r="BN100" s="9">
        <v>4.7863863815470099E-4</v>
      </c>
      <c r="BO100" s="6">
        <v>6</v>
      </c>
      <c r="BP100" s="6"/>
      <c r="BQ100" s="6"/>
      <c r="BR100" s="15">
        <v>91</v>
      </c>
      <c r="BS100" s="9">
        <v>0.6774193548387093</v>
      </c>
      <c r="BT100" s="9">
        <v>1.6770999999999982E-4</v>
      </c>
      <c r="BU100" s="9">
        <v>0.30038800999999998</v>
      </c>
      <c r="BV100" s="9">
        <v>5.5831123219598491E-4</v>
      </c>
      <c r="BW100" s="6">
        <v>6</v>
      </c>
      <c r="BX100" s="6"/>
      <c r="BY100" s="6"/>
      <c r="BZ100" s="15">
        <v>91</v>
      </c>
      <c r="CA100" s="9">
        <v>0.6774193548387093</v>
      </c>
      <c r="CB100" s="9">
        <v>1.2492999999999988E-4</v>
      </c>
      <c r="CC100" s="9">
        <v>0.29984875</v>
      </c>
      <c r="CD100" s="9">
        <v>4.1664339104298376E-4</v>
      </c>
      <c r="CE100" s="6">
        <v>6</v>
      </c>
      <c r="CF100" s="6"/>
      <c r="CG100" s="6"/>
      <c r="CH100" s="15">
        <v>91</v>
      </c>
      <c r="CI100" s="9">
        <v>0.6774193548387093</v>
      </c>
      <c r="CJ100" s="9">
        <v>1.2585999999999986E-4</v>
      </c>
      <c r="CK100" s="9">
        <v>0.29795329999999998</v>
      </c>
      <c r="CL100" s="9">
        <v>4.224151905684544E-4</v>
      </c>
      <c r="CM100" s="6">
        <v>6</v>
      </c>
      <c r="CN100" s="6"/>
      <c r="CO100" s="6"/>
      <c r="CP100" s="15">
        <v>91</v>
      </c>
      <c r="CQ100" s="9">
        <v>0.6774193548387093</v>
      </c>
      <c r="CR100" s="9">
        <v>2.414899999999997E-4</v>
      </c>
      <c r="CS100" s="9">
        <v>0.29477511000000001</v>
      </c>
      <c r="CT100" s="9">
        <v>8.1923470404268424E-4</v>
      </c>
      <c r="CU100" s="6">
        <v>6</v>
      </c>
      <c r="CV100" s="6"/>
      <c r="CW100" s="6"/>
      <c r="CX100" s="15">
        <v>91</v>
      </c>
      <c r="CY100" s="9">
        <v>0.6774193548387093</v>
      </c>
      <c r="CZ100" s="9">
        <v>1.7917999999999979E-4</v>
      </c>
      <c r="DA100" s="9">
        <v>0.29154525999999997</v>
      </c>
      <c r="DB100" s="9">
        <v>6.1458725139280196E-4</v>
      </c>
      <c r="DC100" s="6">
        <v>6</v>
      </c>
      <c r="DD100" s="6"/>
      <c r="DE100" s="6"/>
      <c r="DF100" s="15">
        <v>91</v>
      </c>
      <c r="DG100" s="9">
        <v>0.6774193548387093</v>
      </c>
      <c r="DH100" s="9">
        <v>1.5282999999999982E-4</v>
      </c>
      <c r="DI100" s="9">
        <v>0.28835247000000003</v>
      </c>
      <c r="DJ100" s="9">
        <v>5.3001106597075375E-4</v>
      </c>
      <c r="DK100" s="6">
        <v>6</v>
      </c>
      <c r="DL100" s="6"/>
      <c r="DM100" s="6"/>
      <c r="DN100" s="15">
        <v>91</v>
      </c>
      <c r="DO100" s="9">
        <v>0.6774193548387093</v>
      </c>
      <c r="DP100" s="9">
        <v>2.6473999999999964E-4</v>
      </c>
      <c r="DQ100" s="9">
        <v>0.28461955999999999</v>
      </c>
      <c r="DR100" s="9">
        <v>9.3015392195813828E-4</v>
      </c>
      <c r="DS100" s="6">
        <v>6</v>
      </c>
      <c r="DT100" s="6"/>
      <c r="DU100" s="6"/>
      <c r="DV100" s="15">
        <v>91</v>
      </c>
      <c r="DW100" s="9">
        <v>0.6774193548387093</v>
      </c>
      <c r="DX100" s="9">
        <v>2.1451999999999976E-4</v>
      </c>
      <c r="DY100" s="9">
        <v>0.28259732999999998</v>
      </c>
      <c r="DZ100" s="9">
        <v>7.5910129794927558E-4</v>
      </c>
      <c r="EA100" s="6">
        <v>6</v>
      </c>
      <c r="EB100" s="6"/>
      <c r="EC100" s="6"/>
      <c r="ED100" s="15">
        <v>91</v>
      </c>
      <c r="EE100" s="9">
        <v>0.6774193548387093</v>
      </c>
      <c r="EF100" s="9">
        <v>1.3825999999999983E-4</v>
      </c>
      <c r="EG100" s="9">
        <v>0.2806553</v>
      </c>
      <c r="EH100" s="9">
        <v>4.926327776457449E-4</v>
      </c>
      <c r="EI100" s="6">
        <v>6</v>
      </c>
      <c r="EJ100" s="6"/>
      <c r="EK100" s="6"/>
      <c r="EL100" s="15">
        <v>91</v>
      </c>
      <c r="EM100" s="9">
        <v>0.6774193548387093</v>
      </c>
      <c r="EN100" s="9">
        <v>1.9870999999999976E-4</v>
      </c>
      <c r="EO100" s="9">
        <v>0.27838165999999998</v>
      </c>
      <c r="EP100" s="9">
        <v>7.1380420678574788E-4</v>
      </c>
      <c r="EQ100" s="6">
        <v>6</v>
      </c>
      <c r="ER100" s="6"/>
      <c r="ES100" s="6"/>
      <c r="ET100" s="15">
        <v>91</v>
      </c>
      <c r="EU100" s="9">
        <v>0.6774193548387093</v>
      </c>
      <c r="EV100" s="9">
        <v>1.2678999999999983E-4</v>
      </c>
      <c r="EW100" s="9">
        <v>0.27616825</v>
      </c>
      <c r="EX100" s="9">
        <v>4.5910418739301072E-4</v>
      </c>
      <c r="EY100" s="6">
        <v>6</v>
      </c>
      <c r="EZ100" s="6"/>
      <c r="FA100" s="6"/>
      <c r="FB100" s="15">
        <v>91</v>
      </c>
      <c r="FC100" s="9">
        <v>0.6774193548387093</v>
      </c>
      <c r="FD100" s="9">
        <v>1.1748999999999987E-4</v>
      </c>
      <c r="FE100" s="9">
        <v>0.27374200999999998</v>
      </c>
      <c r="FF100" s="9">
        <v>4.2919974175684568E-4</v>
      </c>
      <c r="FG100" s="6">
        <v>6</v>
      </c>
      <c r="FH100" s="6"/>
      <c r="FI100" s="6"/>
      <c r="FJ100" s="15">
        <v>91</v>
      </c>
      <c r="FK100" s="9">
        <v>0.6774193548387093</v>
      </c>
      <c r="FL100" s="9">
        <v>1.4600999999999983E-4</v>
      </c>
      <c r="FM100" s="9">
        <v>0.26418060999999998</v>
      </c>
      <c r="FN100" s="9">
        <v>5.5269007063008836E-4</v>
      </c>
      <c r="FO100" s="6">
        <v>6</v>
      </c>
      <c r="FP100" s="6"/>
      <c r="FQ100" s="6"/>
      <c r="FR100" s="15">
        <v>91</v>
      </c>
      <c r="FS100" s="9">
        <v>0.6774193548387093</v>
      </c>
      <c r="FT100" s="9">
        <v>7.9979999999999908E-5</v>
      </c>
      <c r="FU100" s="9">
        <v>0.26458031999999998</v>
      </c>
      <c r="FV100" s="9">
        <v>3.0229005694754589E-4</v>
      </c>
      <c r="FW100" s="6">
        <v>6</v>
      </c>
      <c r="FX100" s="6"/>
      <c r="FY100" s="6"/>
      <c r="FZ100" s="15">
        <v>91</v>
      </c>
      <c r="GA100" s="9">
        <v>0.6774193548387093</v>
      </c>
      <c r="GB100" s="9">
        <v>7.6879999999999914E-5</v>
      </c>
      <c r="GC100" s="9">
        <v>0.26227347000000001</v>
      </c>
      <c r="GD100" s="9">
        <v>2.9312915255973052E-4</v>
      </c>
      <c r="GE100" s="6">
        <v>6</v>
      </c>
      <c r="GF100" s="6"/>
      <c r="GG100" s="6"/>
      <c r="GH100" s="15">
        <v>91</v>
      </c>
      <c r="GI100" s="9">
        <v>0.6774193548387093</v>
      </c>
      <c r="GJ100" s="9">
        <v>3.5029999999999954E-5</v>
      </c>
      <c r="GK100" s="9">
        <v>0.26136217</v>
      </c>
      <c r="GL100" s="9">
        <v>1.3402857804555246E-4</v>
      </c>
      <c r="GM100" s="6">
        <v>6</v>
      </c>
      <c r="GN100" s="6"/>
      <c r="GO100" s="6"/>
      <c r="GP100" s="15">
        <v>91</v>
      </c>
      <c r="GQ100" s="9">
        <v>0.6774193548387093</v>
      </c>
      <c r="GR100" s="9">
        <v>1.9839999999999976E-5</v>
      </c>
      <c r="GS100" s="9">
        <v>0.26031791999999998</v>
      </c>
      <c r="GT100" s="9">
        <v>7.6214499562688497E-5</v>
      </c>
      <c r="GU100" s="6">
        <v>6</v>
      </c>
      <c r="GV100" s="6"/>
      <c r="GW100" s="6"/>
      <c r="GX100" s="15">
        <v>91</v>
      </c>
      <c r="GY100" s="9">
        <v>0.6774193548387093</v>
      </c>
      <c r="GZ100" s="9">
        <v>3.3169999999999962E-5</v>
      </c>
      <c r="HA100" s="9">
        <v>0.25932196000000002</v>
      </c>
      <c r="HB100" s="9">
        <v>1.2791049396665042E-4</v>
      </c>
      <c r="HC100" s="6">
        <v>6</v>
      </c>
      <c r="HD100" s="6"/>
      <c r="HE100" s="6"/>
      <c r="HF100" s="15">
        <v>91</v>
      </c>
      <c r="HG100" s="9">
        <v>0.6774193548387093</v>
      </c>
      <c r="HH100" s="9">
        <v>3.192999999999996E-5</v>
      </c>
      <c r="HI100" s="9">
        <v>0.25932867999999998</v>
      </c>
      <c r="HJ100" s="9">
        <v>1.2312560261364057E-4</v>
      </c>
      <c r="HK100" s="6">
        <v>6</v>
      </c>
      <c r="HL100" s="6"/>
      <c r="HM100" s="6"/>
      <c r="HN100" s="15">
        <v>91</v>
      </c>
      <c r="HO100" s="9">
        <v>0.6774193548387093</v>
      </c>
      <c r="HP100" s="9">
        <v>2.6659999999999972E-5</v>
      </c>
      <c r="HQ100" s="9">
        <v>0.25782433999999999</v>
      </c>
      <c r="HR100" s="9">
        <v>1.0340373604757399E-4</v>
      </c>
      <c r="HS100" s="6">
        <v>6</v>
      </c>
      <c r="HT100" s="6"/>
      <c r="HU100" s="6"/>
      <c r="HV100" s="15">
        <v>91</v>
      </c>
      <c r="HW100" s="9">
        <v>0.6774193548387093</v>
      </c>
      <c r="HX100" s="9">
        <v>4.3709999999999946E-5</v>
      </c>
      <c r="HY100" s="9">
        <v>0.25756463000000002</v>
      </c>
      <c r="HZ100" s="9">
        <v>1.6970497851354801E-4</v>
      </c>
      <c r="IA100" s="6">
        <v>6</v>
      </c>
      <c r="IB100" s="6"/>
      <c r="IC100" s="6"/>
      <c r="ID100" s="15">
        <v>91</v>
      </c>
      <c r="IE100" s="9">
        <v>0.6774193548387093</v>
      </c>
      <c r="IF100" s="9">
        <v>1.8289999999999976E-5</v>
      </c>
      <c r="IG100" s="9">
        <v>0.25777443</v>
      </c>
      <c r="IH100" s="9">
        <v>7.0953507684994111E-5</v>
      </c>
      <c r="II100" s="6">
        <v>6</v>
      </c>
      <c r="IJ100" s="6"/>
      <c r="IK100" s="6"/>
      <c r="IL100" s="15">
        <v>91</v>
      </c>
      <c r="IM100" s="9">
        <v>0.6774193548387093</v>
      </c>
      <c r="IN100" s="9">
        <v>1.5499999999999984E-5</v>
      </c>
      <c r="IO100" s="9">
        <v>0.25773298</v>
      </c>
      <c r="IP100" s="9">
        <v>6.0139761702208165E-5</v>
      </c>
      <c r="IQ100" s="6">
        <v>6</v>
      </c>
    </row>
    <row r="101" spans="1:251">
      <c r="A101" s="6"/>
      <c r="B101" s="6"/>
      <c r="C101" s="15">
        <f t="shared" si="12"/>
        <v>92</v>
      </c>
      <c r="D101" s="9">
        <f t="shared" si="14"/>
        <v>0.7096774193548383</v>
      </c>
      <c r="E101" s="9" cm="1">
        <f t="array" ref="E101">VLOOKUP($B$15,'qx Malaria'!$B$32:$I$61,(H101),FALSE)/(1-'qx(1) cambodia'!D101*INDEX($A$8:$B$13,H101,2))</f>
        <v>2.6773112188932437E-4</v>
      </c>
      <c r="F101" s="9">
        <f>'Life Table'!D8904</f>
        <v>0.39173523999999998</v>
      </c>
      <c r="G101" s="9">
        <f t="shared" si="13"/>
        <v>6.8283187419333378E-4</v>
      </c>
      <c r="H101" s="6">
        <f t="shared" si="11"/>
        <v>6</v>
      </c>
      <c r="I101" s="6"/>
      <c r="J101" s="6"/>
      <c r="L101" s="6"/>
      <c r="M101" s="6"/>
      <c r="N101" s="15">
        <v>92</v>
      </c>
      <c r="O101" s="9">
        <v>0.7096774193548383</v>
      </c>
      <c r="P101" s="9">
        <v>2.4489999999999966E-4</v>
      </c>
      <c r="Q101" s="9">
        <v>0.33025914000000001</v>
      </c>
      <c r="R101" s="9">
        <v>7.4153890184538019E-4</v>
      </c>
      <c r="S101" s="6">
        <v>6</v>
      </c>
      <c r="T101" s="6"/>
      <c r="U101" s="6"/>
      <c r="V101" s="15">
        <v>92</v>
      </c>
      <c r="W101" s="9">
        <v>0.7096774193548383</v>
      </c>
      <c r="X101" s="9">
        <v>2.0907777777777749E-4</v>
      </c>
      <c r="Y101" s="9">
        <v>0.32913196</v>
      </c>
      <c r="Z101" s="9">
        <v>6.3523997419690718E-4</v>
      </c>
      <c r="AA101" s="6">
        <v>6</v>
      </c>
      <c r="AB101" s="6"/>
      <c r="AC101" s="6"/>
      <c r="AD101" s="15">
        <v>92</v>
      </c>
      <c r="AE101" s="9">
        <v>0.7096774193548383</v>
      </c>
      <c r="AF101" s="9">
        <v>1.8668888888888861E-4</v>
      </c>
      <c r="AG101" s="9">
        <v>0.32744252000000001</v>
      </c>
      <c r="AH101" s="9">
        <v>5.7014247535380747E-4</v>
      </c>
      <c r="AI101" s="6">
        <v>6</v>
      </c>
      <c r="AJ101" s="6"/>
      <c r="AK101" s="6"/>
      <c r="AL101" s="15">
        <v>92</v>
      </c>
      <c r="AM101" s="9">
        <v>0.7096774193548383</v>
      </c>
      <c r="AN101" s="9">
        <v>2.1114444444444413E-4</v>
      </c>
      <c r="AO101" s="9">
        <v>0.32657285000000003</v>
      </c>
      <c r="AP101" s="9">
        <v>6.4654622833601786E-4</v>
      </c>
      <c r="AQ101" s="6">
        <v>6</v>
      </c>
      <c r="AR101" s="6"/>
      <c r="AS101" s="6"/>
      <c r="AT101" s="15">
        <v>92</v>
      </c>
      <c r="AU101" s="9">
        <v>0.7096774193548383</v>
      </c>
      <c r="AV101" s="9">
        <v>1.873777777777775E-4</v>
      </c>
      <c r="AW101" s="9">
        <v>0.32650655000000001</v>
      </c>
      <c r="AX101" s="9">
        <v>5.7388673451658938E-4</v>
      </c>
      <c r="AY101" s="6">
        <v>6</v>
      </c>
      <c r="AZ101" s="6"/>
      <c r="BA101" s="6"/>
      <c r="BB101" s="15">
        <v>92</v>
      </c>
      <c r="BC101" s="9">
        <v>0.7096774193548383</v>
      </c>
      <c r="BD101" s="9">
        <v>1.6843333333333308E-4</v>
      </c>
      <c r="BE101" s="9">
        <v>0.32548621999999999</v>
      </c>
      <c r="BF101" s="9">
        <v>5.1748222500274537E-4</v>
      </c>
      <c r="BG101" s="6">
        <v>6</v>
      </c>
      <c r="BH101" s="6"/>
      <c r="BI101" s="6"/>
      <c r="BJ101" s="15">
        <v>92</v>
      </c>
      <c r="BK101" s="9">
        <v>0.7096774193548383</v>
      </c>
      <c r="BL101" s="9">
        <v>1.6016666666666645E-4</v>
      </c>
      <c r="BM101" s="9">
        <v>0.32512601000000002</v>
      </c>
      <c r="BN101" s="9">
        <v>4.9262950899150288E-4</v>
      </c>
      <c r="BO101" s="6">
        <v>6</v>
      </c>
      <c r="BP101" s="6"/>
      <c r="BQ101" s="6"/>
      <c r="BR101" s="15">
        <v>92</v>
      </c>
      <c r="BS101" s="9">
        <v>0.7096774193548383</v>
      </c>
      <c r="BT101" s="9">
        <v>1.8634444444444418E-4</v>
      </c>
      <c r="BU101" s="9">
        <v>0.32449689999999998</v>
      </c>
      <c r="BV101" s="9">
        <v>5.7425647038367449E-4</v>
      </c>
      <c r="BW101" s="6">
        <v>6</v>
      </c>
      <c r="BX101" s="6"/>
      <c r="BY101" s="6"/>
      <c r="BZ101" s="15">
        <v>92</v>
      </c>
      <c r="CA101" s="9">
        <v>0.7096774193548383</v>
      </c>
      <c r="CB101" s="9">
        <v>1.3881111111111092E-4</v>
      </c>
      <c r="CC101" s="9">
        <v>0.32396008999999998</v>
      </c>
      <c r="CD101" s="9">
        <v>4.2848213528743907E-4</v>
      </c>
      <c r="CE101" s="6">
        <v>6</v>
      </c>
      <c r="CF101" s="6"/>
      <c r="CG101" s="6"/>
      <c r="CH101" s="15">
        <v>92</v>
      </c>
      <c r="CI101" s="9">
        <v>0.7096774193548383</v>
      </c>
      <c r="CJ101" s="9">
        <v>1.3984444444444424E-4</v>
      </c>
      <c r="CK101" s="9">
        <v>0.32207637</v>
      </c>
      <c r="CL101" s="9">
        <v>4.3419653681654524E-4</v>
      </c>
      <c r="CM101" s="6">
        <v>6</v>
      </c>
      <c r="CN101" s="6"/>
      <c r="CO101" s="6"/>
      <c r="CP101" s="15">
        <v>92</v>
      </c>
      <c r="CQ101" s="9">
        <v>0.7096774193548383</v>
      </c>
      <c r="CR101" s="9">
        <v>2.6832222222222184E-4</v>
      </c>
      <c r="CS101" s="9">
        <v>0.31885649999999999</v>
      </c>
      <c r="CT101" s="9">
        <v>8.4151404227990291E-4</v>
      </c>
      <c r="CU101" s="6">
        <v>6</v>
      </c>
      <c r="CV101" s="6"/>
      <c r="CW101" s="6"/>
      <c r="CX101" s="15">
        <v>92</v>
      </c>
      <c r="CY101" s="9">
        <v>0.7096774193548383</v>
      </c>
      <c r="CZ101" s="9">
        <v>1.9908888888888862E-4</v>
      </c>
      <c r="DA101" s="9">
        <v>0.31571792999999998</v>
      </c>
      <c r="DB101" s="9">
        <v>6.3059101169480182E-4</v>
      </c>
      <c r="DC101" s="6">
        <v>6</v>
      </c>
      <c r="DD101" s="6"/>
      <c r="DE101" s="6"/>
      <c r="DF101" s="15">
        <v>92</v>
      </c>
      <c r="DG101" s="9">
        <v>0.7096774193548383</v>
      </c>
      <c r="DH101" s="9">
        <v>1.6981111111111086E-4</v>
      </c>
      <c r="DI101" s="9">
        <v>0.31246703999999997</v>
      </c>
      <c r="DJ101" s="9">
        <v>5.4345287461714643E-4</v>
      </c>
      <c r="DK101" s="6">
        <v>6</v>
      </c>
      <c r="DL101" s="6"/>
      <c r="DM101" s="6"/>
      <c r="DN101" s="15">
        <v>92</v>
      </c>
      <c r="DO101" s="9">
        <v>0.7096774193548383</v>
      </c>
      <c r="DP101" s="9">
        <v>2.9415555555555511E-4</v>
      </c>
      <c r="DQ101" s="9">
        <v>0.30875984000000001</v>
      </c>
      <c r="DR101" s="9">
        <v>9.527001813304318E-4</v>
      </c>
      <c r="DS101" s="6">
        <v>6</v>
      </c>
      <c r="DT101" s="6"/>
      <c r="DU101" s="6"/>
      <c r="DV101" s="15">
        <v>92</v>
      </c>
      <c r="DW101" s="9">
        <v>0.7096774193548383</v>
      </c>
      <c r="DX101" s="9">
        <v>2.3835555555555522E-4</v>
      </c>
      <c r="DY101" s="9">
        <v>0.30688327999999998</v>
      </c>
      <c r="DZ101" s="9">
        <v>7.766977580386759E-4</v>
      </c>
      <c r="EA101" s="6">
        <v>6</v>
      </c>
      <c r="EB101" s="6"/>
      <c r="EC101" s="6"/>
      <c r="ED101" s="15">
        <v>92</v>
      </c>
      <c r="EE101" s="9">
        <v>0.7096774193548383</v>
      </c>
      <c r="EF101" s="9">
        <v>1.53622222222222E-4</v>
      </c>
      <c r="EG101" s="9">
        <v>0.30488039</v>
      </c>
      <c r="EH101" s="9">
        <v>5.0387701951647992E-4</v>
      </c>
      <c r="EI101" s="6">
        <v>6</v>
      </c>
      <c r="EJ101" s="6"/>
      <c r="EK101" s="6"/>
      <c r="EL101" s="15">
        <v>92</v>
      </c>
      <c r="EM101" s="9">
        <v>0.7096774193548383</v>
      </c>
      <c r="EN101" s="9">
        <v>2.2078888888888858E-4</v>
      </c>
      <c r="EO101" s="9">
        <v>0.30265054000000002</v>
      </c>
      <c r="EP101" s="9">
        <v>7.2951757789326444E-4</v>
      </c>
      <c r="EQ101" s="6">
        <v>6</v>
      </c>
      <c r="ER101" s="6"/>
      <c r="ES101" s="6"/>
      <c r="ET101" s="15">
        <v>92</v>
      </c>
      <c r="EU101" s="9">
        <v>0.7096774193548383</v>
      </c>
      <c r="EV101" s="9">
        <v>1.4087777777777757E-4</v>
      </c>
      <c r="EW101" s="9">
        <v>0.30045419000000001</v>
      </c>
      <c r="EX101" s="9">
        <v>4.6888271978426247E-4</v>
      </c>
      <c r="EY101" s="6">
        <v>6</v>
      </c>
      <c r="EZ101" s="6"/>
      <c r="FA101" s="6"/>
      <c r="FB101" s="15">
        <v>92</v>
      </c>
      <c r="FC101" s="9">
        <v>0.7096774193548383</v>
      </c>
      <c r="FD101" s="9">
        <v>1.3054444444444426E-4</v>
      </c>
      <c r="FE101" s="9">
        <v>0.29796107999999999</v>
      </c>
      <c r="FF101" s="9">
        <v>4.3812582651547735E-4</v>
      </c>
      <c r="FG101" s="6">
        <v>6</v>
      </c>
      <c r="FH101" s="6"/>
      <c r="FI101" s="6"/>
      <c r="FJ101" s="15">
        <v>92</v>
      </c>
      <c r="FK101" s="9">
        <v>0.7096774193548383</v>
      </c>
      <c r="FL101" s="9">
        <v>1.6223333333333309E-4</v>
      </c>
      <c r="FM101" s="9">
        <v>0.28824747000000001</v>
      </c>
      <c r="FN101" s="9">
        <v>5.6282656473388335E-4</v>
      </c>
      <c r="FO101" s="6">
        <v>6</v>
      </c>
      <c r="FP101" s="6"/>
      <c r="FQ101" s="6"/>
      <c r="FR101" s="15">
        <v>92</v>
      </c>
      <c r="FS101" s="9">
        <v>0.7096774193548383</v>
      </c>
      <c r="FT101" s="9">
        <v>8.8866666666666545E-5</v>
      </c>
      <c r="FU101" s="9">
        <v>0.28872358999999997</v>
      </c>
      <c r="FV101" s="9">
        <v>3.0779149935987758E-4</v>
      </c>
      <c r="FW101" s="6">
        <v>6</v>
      </c>
      <c r="FX101" s="6"/>
      <c r="FY101" s="6"/>
      <c r="FZ101" s="15">
        <v>92</v>
      </c>
      <c r="GA101" s="9">
        <v>0.7096774193548383</v>
      </c>
      <c r="GB101" s="9">
        <v>8.5422222222222106E-5</v>
      </c>
      <c r="GC101" s="9">
        <v>0.28650864999999998</v>
      </c>
      <c r="GD101" s="9">
        <v>2.9814884200606896E-4</v>
      </c>
      <c r="GE101" s="6">
        <v>6</v>
      </c>
      <c r="GF101" s="6"/>
      <c r="GG101" s="6"/>
      <c r="GH101" s="15">
        <v>92</v>
      </c>
      <c r="GI101" s="9">
        <v>0.7096774193548383</v>
      </c>
      <c r="GJ101" s="9">
        <v>3.8922222222222162E-5</v>
      </c>
      <c r="GK101" s="9">
        <v>0.28564455</v>
      </c>
      <c r="GL101" s="9">
        <v>1.3626103569006363E-4</v>
      </c>
      <c r="GM101" s="6">
        <v>6</v>
      </c>
      <c r="GN101" s="6"/>
      <c r="GO101" s="6"/>
      <c r="GP101" s="15">
        <v>92</v>
      </c>
      <c r="GQ101" s="9">
        <v>0.7096774193548383</v>
      </c>
      <c r="GR101" s="9">
        <v>2.2044444444444414E-5</v>
      </c>
      <c r="GS101" s="9">
        <v>0.28466996</v>
      </c>
      <c r="GT101" s="9">
        <v>7.7438604496394401E-5</v>
      </c>
      <c r="GU101" s="6">
        <v>6</v>
      </c>
      <c r="GV101" s="6"/>
      <c r="GW101" s="6"/>
      <c r="GX101" s="15">
        <v>92</v>
      </c>
      <c r="GY101" s="9">
        <v>0.7096774193548383</v>
      </c>
      <c r="GZ101" s="9">
        <v>3.6855555555555503E-5</v>
      </c>
      <c r="HA101" s="9">
        <v>0.28374843</v>
      </c>
      <c r="HB101" s="9">
        <v>1.2988813913633111E-4</v>
      </c>
      <c r="HC101" s="6">
        <v>6</v>
      </c>
      <c r="HD101" s="6"/>
      <c r="HE101" s="6"/>
      <c r="HF101" s="15">
        <v>92</v>
      </c>
      <c r="HG101" s="9">
        <v>0.7096774193548383</v>
      </c>
      <c r="HH101" s="9">
        <v>3.5477777777777729E-5</v>
      </c>
      <c r="HI101" s="9">
        <v>0.28377189000000003</v>
      </c>
      <c r="HJ101" s="9">
        <v>1.2502217107472388E-4</v>
      </c>
      <c r="HK101" s="6">
        <v>6</v>
      </c>
      <c r="HL101" s="6"/>
      <c r="HM101" s="6"/>
      <c r="HN101" s="15">
        <v>92</v>
      </c>
      <c r="HO101" s="9">
        <v>0.7096774193548383</v>
      </c>
      <c r="HP101" s="9">
        <v>2.9622222222222183E-5</v>
      </c>
      <c r="HQ101" s="9">
        <v>0.28223712000000001</v>
      </c>
      <c r="HR101" s="9">
        <v>1.0495508961479688E-4</v>
      </c>
      <c r="HS101" s="6">
        <v>6</v>
      </c>
      <c r="HT101" s="6"/>
      <c r="HU101" s="6"/>
      <c r="HV101" s="15">
        <v>92</v>
      </c>
      <c r="HW101" s="9">
        <v>0.7096774193548383</v>
      </c>
      <c r="HX101" s="9">
        <v>4.8566666666666596E-5</v>
      </c>
      <c r="HY101" s="9">
        <v>0.28202673</v>
      </c>
      <c r="HZ101" s="9">
        <v>1.7220589930134138E-4</v>
      </c>
      <c r="IA101" s="6">
        <v>6</v>
      </c>
      <c r="IB101" s="6"/>
      <c r="IC101" s="6"/>
      <c r="ID101" s="15">
        <v>92</v>
      </c>
      <c r="IE101" s="9">
        <v>0.7096774193548383</v>
      </c>
      <c r="IF101" s="9">
        <v>2.0322222222222191E-5</v>
      </c>
      <c r="IG101" s="9">
        <v>0.28216675000000002</v>
      </c>
      <c r="IH101" s="9">
        <v>7.2022030314422911E-5</v>
      </c>
      <c r="II101" s="6">
        <v>6</v>
      </c>
      <c r="IJ101" s="6"/>
      <c r="IK101" s="6"/>
      <c r="IL101" s="15">
        <v>92</v>
      </c>
      <c r="IM101" s="9">
        <v>0.7096774193548383</v>
      </c>
      <c r="IN101" s="9">
        <v>1.72222222222222E-5</v>
      </c>
      <c r="IO101" s="9">
        <v>0.28210078999999999</v>
      </c>
      <c r="IP101" s="9">
        <v>6.104989008439927E-5</v>
      </c>
      <c r="IQ101" s="6">
        <v>6</v>
      </c>
    </row>
    <row r="102" spans="1:251">
      <c r="A102" s="6"/>
      <c r="B102" s="6"/>
      <c r="C102" s="15">
        <f t="shared" si="12"/>
        <v>93</v>
      </c>
      <c r="D102" s="9">
        <f t="shared" si="14"/>
        <v>0.74193548387096731</v>
      </c>
      <c r="E102" s="9" cm="1">
        <f t="array" ref="E102">VLOOKUP($B$15,'qx Malaria'!$B$32:$I$61,(H102),FALSE)/(1-'qx(1) cambodia'!D102*INDEX($A$8:$B$13,H102,2))</f>
        <v>3.0108068693815004E-4</v>
      </c>
      <c r="F102" s="9">
        <f>'Life Table'!D8905</f>
        <v>0.41737698000000001</v>
      </c>
      <c r="G102" s="9">
        <f t="shared" si="13"/>
        <v>7.2071236885205175E-4</v>
      </c>
      <c r="H102" s="6">
        <f t="shared" si="11"/>
        <v>6</v>
      </c>
      <c r="I102" s="6"/>
      <c r="J102" s="6"/>
      <c r="L102" s="6"/>
      <c r="M102" s="6"/>
      <c r="N102" s="15">
        <v>93</v>
      </c>
      <c r="O102" s="9">
        <v>0.74193548387096731</v>
      </c>
      <c r="P102" s="9">
        <v>2.7551249999999958E-4</v>
      </c>
      <c r="Q102" s="9">
        <v>0.35594068000000001</v>
      </c>
      <c r="R102" s="9">
        <v>7.7404049461275281E-4</v>
      </c>
      <c r="S102" s="6">
        <v>6</v>
      </c>
      <c r="T102" s="6"/>
      <c r="U102" s="6"/>
      <c r="V102" s="15">
        <v>93</v>
      </c>
      <c r="W102" s="9">
        <v>0.74193548387096731</v>
      </c>
      <c r="X102" s="9">
        <v>2.3521249999999963E-4</v>
      </c>
      <c r="Y102" s="9">
        <v>0.35487206999999998</v>
      </c>
      <c r="Z102" s="9">
        <v>6.6280927659367395E-4</v>
      </c>
      <c r="AA102" s="6">
        <v>6</v>
      </c>
      <c r="AB102" s="6"/>
      <c r="AC102" s="6"/>
      <c r="AD102" s="15">
        <v>93</v>
      </c>
      <c r="AE102" s="9">
        <v>0.74193548387096731</v>
      </c>
      <c r="AF102" s="9">
        <v>2.1002499999999962E-4</v>
      </c>
      <c r="AG102" s="9">
        <v>0.35311508000000003</v>
      </c>
      <c r="AH102" s="9">
        <v>5.9477777046508355E-4</v>
      </c>
      <c r="AI102" s="6">
        <v>6</v>
      </c>
      <c r="AJ102" s="6"/>
      <c r="AK102" s="6"/>
      <c r="AL102" s="15">
        <v>93</v>
      </c>
      <c r="AM102" s="9">
        <v>0.74193548387096731</v>
      </c>
      <c r="AN102" s="9">
        <v>2.3753749999999959E-4</v>
      </c>
      <c r="AO102" s="9">
        <v>0.35219903000000002</v>
      </c>
      <c r="AP102" s="9">
        <v>6.7444109655838511E-4</v>
      </c>
      <c r="AQ102" s="6">
        <v>6</v>
      </c>
      <c r="AR102" s="6"/>
      <c r="AS102" s="6"/>
      <c r="AT102" s="15">
        <v>93</v>
      </c>
      <c r="AU102" s="9">
        <v>0.74193548387096731</v>
      </c>
      <c r="AV102" s="9">
        <v>2.1079999999999965E-4</v>
      </c>
      <c r="AW102" s="9">
        <v>0.35211185</v>
      </c>
      <c r="AX102" s="9">
        <v>5.9867340448780597E-4</v>
      </c>
      <c r="AY102" s="6">
        <v>6</v>
      </c>
      <c r="AZ102" s="6"/>
      <c r="BA102" s="6"/>
      <c r="BB102" s="15">
        <v>93</v>
      </c>
      <c r="BC102" s="9">
        <v>0.74193548387096731</v>
      </c>
      <c r="BD102" s="9">
        <v>1.8948749999999967E-4</v>
      </c>
      <c r="BE102" s="9">
        <v>0.35108994999999998</v>
      </c>
      <c r="BF102" s="9">
        <v>5.3971211651031217E-4</v>
      </c>
      <c r="BG102" s="6">
        <v>6</v>
      </c>
      <c r="BH102" s="6"/>
      <c r="BI102" s="6"/>
      <c r="BJ102" s="15">
        <v>93</v>
      </c>
      <c r="BK102" s="9">
        <v>0.74193548387096731</v>
      </c>
      <c r="BL102" s="9">
        <v>1.8018749999999971E-4</v>
      </c>
      <c r="BM102" s="9">
        <v>0.35068389</v>
      </c>
      <c r="BN102" s="9">
        <v>5.1381744396641579E-4</v>
      </c>
      <c r="BO102" s="6">
        <v>6</v>
      </c>
      <c r="BP102" s="6"/>
      <c r="BQ102" s="6"/>
      <c r="BR102" s="15">
        <v>93</v>
      </c>
      <c r="BS102" s="9">
        <v>0.74193548387096731</v>
      </c>
      <c r="BT102" s="9">
        <v>2.0963749999999964E-4</v>
      </c>
      <c r="BU102" s="9">
        <v>0.35023470000000001</v>
      </c>
      <c r="BV102" s="9">
        <v>5.9856290653096235E-4</v>
      </c>
      <c r="BW102" s="6">
        <v>6</v>
      </c>
      <c r="BX102" s="6"/>
      <c r="BY102" s="6"/>
      <c r="BZ102" s="15">
        <v>93</v>
      </c>
      <c r="CA102" s="9">
        <v>0.74193548387096731</v>
      </c>
      <c r="CB102" s="9">
        <v>1.5616249999999974E-4</v>
      </c>
      <c r="CC102" s="9">
        <v>0.34974116</v>
      </c>
      <c r="CD102" s="9">
        <v>4.4650878381028911E-4</v>
      </c>
      <c r="CE102" s="6">
        <v>6</v>
      </c>
      <c r="CF102" s="6"/>
      <c r="CG102" s="6"/>
      <c r="CH102" s="15">
        <v>93</v>
      </c>
      <c r="CI102" s="9">
        <v>0.74193548387096731</v>
      </c>
      <c r="CJ102" s="9">
        <v>1.5732499999999972E-4</v>
      </c>
      <c r="CK102" s="9">
        <v>0.34784872</v>
      </c>
      <c r="CL102" s="9">
        <v>4.5227994514396866E-4</v>
      </c>
      <c r="CM102" s="6">
        <v>6</v>
      </c>
      <c r="CN102" s="6"/>
      <c r="CO102" s="6"/>
      <c r="CP102" s="15">
        <v>93</v>
      </c>
      <c r="CQ102" s="9">
        <v>0.74193548387096731</v>
      </c>
      <c r="CR102" s="9">
        <v>3.0186249999999948E-4</v>
      </c>
      <c r="CS102" s="9">
        <v>0.34460482999999997</v>
      </c>
      <c r="CT102" s="9">
        <v>8.7596711862686165E-4</v>
      </c>
      <c r="CU102" s="6">
        <v>6</v>
      </c>
      <c r="CV102" s="6"/>
      <c r="CW102" s="6"/>
      <c r="CX102" s="15">
        <v>93</v>
      </c>
      <c r="CY102" s="9">
        <v>0.74193548387096731</v>
      </c>
      <c r="CZ102" s="9">
        <v>2.2397499999999963E-4</v>
      </c>
      <c r="DA102" s="9">
        <v>0.34157505999999999</v>
      </c>
      <c r="DB102" s="9">
        <v>6.5571239305351988E-4</v>
      </c>
      <c r="DC102" s="6">
        <v>6</v>
      </c>
      <c r="DD102" s="6"/>
      <c r="DE102" s="6"/>
      <c r="DF102" s="15">
        <v>93</v>
      </c>
      <c r="DG102" s="9">
        <v>0.74193548387096731</v>
      </c>
      <c r="DH102" s="9">
        <v>1.9103749999999968E-4</v>
      </c>
      <c r="DI102" s="9">
        <v>0.33829255000000003</v>
      </c>
      <c r="DJ102" s="9">
        <v>5.6471092845526651E-4</v>
      </c>
      <c r="DK102" s="6">
        <v>6</v>
      </c>
      <c r="DL102" s="6"/>
      <c r="DM102" s="6"/>
      <c r="DN102" s="15">
        <v>93</v>
      </c>
      <c r="DO102" s="9">
        <v>0.74193548387096731</v>
      </c>
      <c r="DP102" s="9">
        <v>3.3092499999999938E-4</v>
      </c>
      <c r="DQ102" s="9">
        <v>0.33464437000000002</v>
      </c>
      <c r="DR102" s="9">
        <v>9.8888560414149324E-4</v>
      </c>
      <c r="DS102" s="6">
        <v>6</v>
      </c>
      <c r="DT102" s="6"/>
      <c r="DU102" s="6"/>
      <c r="DV102" s="15">
        <v>93</v>
      </c>
      <c r="DW102" s="9">
        <v>0.74193548387096731</v>
      </c>
      <c r="DX102" s="9">
        <v>2.6814999999999955E-4</v>
      </c>
      <c r="DY102" s="9">
        <v>0.33290321</v>
      </c>
      <c r="DZ102" s="9">
        <v>8.0548937933040525E-4</v>
      </c>
      <c r="EA102" s="6">
        <v>6</v>
      </c>
      <c r="EB102" s="6"/>
      <c r="EC102" s="6"/>
      <c r="ED102" s="15">
        <v>93</v>
      </c>
      <c r="EE102" s="9">
        <v>0.74193548387096731</v>
      </c>
      <c r="EF102" s="9">
        <v>1.7282499999999971E-4</v>
      </c>
      <c r="EG102" s="9">
        <v>0.33090198999999998</v>
      </c>
      <c r="EH102" s="9">
        <v>5.2228455924365922E-4</v>
      </c>
      <c r="EI102" s="6">
        <v>6</v>
      </c>
      <c r="EJ102" s="6"/>
      <c r="EK102" s="6"/>
      <c r="EL102" s="15">
        <v>93</v>
      </c>
      <c r="EM102" s="9">
        <v>0.74193548387096731</v>
      </c>
      <c r="EN102" s="9">
        <v>2.4838749999999955E-4</v>
      </c>
      <c r="EO102" s="9">
        <v>0.32863542000000001</v>
      </c>
      <c r="EP102" s="9">
        <v>7.5581475666864988E-4</v>
      </c>
      <c r="EQ102" s="6">
        <v>6</v>
      </c>
      <c r="ER102" s="6"/>
      <c r="ES102" s="6"/>
      <c r="ET102" s="15">
        <v>93</v>
      </c>
      <c r="EU102" s="9">
        <v>0.74193548387096731</v>
      </c>
      <c r="EV102" s="9">
        <v>1.5848749999999973E-4</v>
      </c>
      <c r="EW102" s="9">
        <v>0.32648662000000001</v>
      </c>
      <c r="EX102" s="9">
        <v>4.8543336936747889E-4</v>
      </c>
      <c r="EY102" s="6">
        <v>6</v>
      </c>
      <c r="EZ102" s="6"/>
      <c r="FA102" s="6"/>
      <c r="FB102" s="15">
        <v>93</v>
      </c>
      <c r="FC102" s="9">
        <v>0.74193548387096731</v>
      </c>
      <c r="FD102" s="9">
        <v>1.4686249999999975E-4</v>
      </c>
      <c r="FE102" s="9">
        <v>0.32401567999999997</v>
      </c>
      <c r="FF102" s="9">
        <v>4.5325738556850018E-4</v>
      </c>
      <c r="FG102" s="6">
        <v>6</v>
      </c>
      <c r="FH102" s="6"/>
      <c r="FI102" s="6"/>
      <c r="FJ102" s="15">
        <v>93</v>
      </c>
      <c r="FK102" s="9">
        <v>0.74193548387096731</v>
      </c>
      <c r="FL102" s="9">
        <v>1.825124999999997E-4</v>
      </c>
      <c r="FM102" s="9">
        <v>0.31514798999999999</v>
      </c>
      <c r="FN102" s="9">
        <v>5.7913267985621516E-4</v>
      </c>
      <c r="FO102" s="6">
        <v>6</v>
      </c>
      <c r="FP102" s="6"/>
      <c r="FQ102" s="6"/>
      <c r="FR102" s="15">
        <v>93</v>
      </c>
      <c r="FS102" s="9">
        <v>0.74193548387096731</v>
      </c>
      <c r="FT102" s="9">
        <v>9.9974999999999828E-5</v>
      </c>
      <c r="FU102" s="9">
        <v>0.31567608000000003</v>
      </c>
      <c r="FV102" s="9">
        <v>3.1670122107446284E-4</v>
      </c>
      <c r="FW102" s="6">
        <v>6</v>
      </c>
      <c r="FX102" s="6"/>
      <c r="FY102" s="6"/>
      <c r="FZ102" s="15">
        <v>93</v>
      </c>
      <c r="GA102" s="9">
        <v>0.74193548387096731</v>
      </c>
      <c r="GB102" s="9">
        <v>9.6099999999999842E-5</v>
      </c>
      <c r="GC102" s="9">
        <v>0.31357657</v>
      </c>
      <c r="GD102" s="9">
        <v>3.0646422339526144E-4</v>
      </c>
      <c r="GE102" s="6">
        <v>6</v>
      </c>
      <c r="GF102" s="6"/>
      <c r="GG102" s="6"/>
      <c r="GH102" s="15">
        <v>93</v>
      </c>
      <c r="GI102" s="9">
        <v>0.74193548387096731</v>
      </c>
      <c r="GJ102" s="9">
        <v>4.3787499999999919E-5</v>
      </c>
      <c r="GK102" s="9">
        <v>0.31280627999999999</v>
      </c>
      <c r="GL102" s="9">
        <v>1.399828034143046E-4</v>
      </c>
      <c r="GM102" s="6">
        <v>6</v>
      </c>
      <c r="GN102" s="6"/>
      <c r="GO102" s="6"/>
      <c r="GP102" s="15">
        <v>93</v>
      </c>
      <c r="GQ102" s="9">
        <v>0.74193548387096731</v>
      </c>
      <c r="GR102" s="9">
        <v>2.4799999999999956E-5</v>
      </c>
      <c r="GS102" s="9">
        <v>0.31190560000000001</v>
      </c>
      <c r="GT102" s="9">
        <v>7.9511236733165275E-5</v>
      </c>
      <c r="GU102" s="6">
        <v>6</v>
      </c>
      <c r="GV102" s="6"/>
      <c r="GW102" s="6"/>
      <c r="GX102" s="15">
        <v>93</v>
      </c>
      <c r="GY102" s="9">
        <v>0.74193548387096731</v>
      </c>
      <c r="GZ102" s="9">
        <v>4.146249999999993E-5</v>
      </c>
      <c r="HA102" s="9">
        <v>0.31104356</v>
      </c>
      <c r="HB102" s="9">
        <v>1.3330126494179764E-4</v>
      </c>
      <c r="HC102" s="6">
        <v>6</v>
      </c>
      <c r="HD102" s="6"/>
      <c r="HE102" s="6"/>
      <c r="HF102" s="15">
        <v>93</v>
      </c>
      <c r="HG102" s="9">
        <v>0.74193548387096731</v>
      </c>
      <c r="HH102" s="9">
        <v>3.9912499999999933E-5</v>
      </c>
      <c r="HI102" s="9">
        <v>0.31114217999999999</v>
      </c>
      <c r="HJ102" s="9">
        <v>1.282773682436754E-4</v>
      </c>
      <c r="HK102" s="6">
        <v>6</v>
      </c>
      <c r="HL102" s="6"/>
      <c r="HM102" s="6"/>
      <c r="HN102" s="15">
        <v>93</v>
      </c>
      <c r="HO102" s="9">
        <v>0.74193548387096731</v>
      </c>
      <c r="HP102" s="9">
        <v>3.3324999999999949E-5</v>
      </c>
      <c r="HQ102" s="9">
        <v>0.30960897999999998</v>
      </c>
      <c r="HR102" s="9">
        <v>1.0763576689539157E-4</v>
      </c>
      <c r="HS102" s="6">
        <v>6</v>
      </c>
      <c r="HT102" s="6"/>
      <c r="HU102" s="6"/>
      <c r="HV102" s="15">
        <v>93</v>
      </c>
      <c r="HW102" s="9">
        <v>0.74193548387096731</v>
      </c>
      <c r="HX102" s="9">
        <v>5.4637499999999905E-5</v>
      </c>
      <c r="HY102" s="9">
        <v>0.30943589999999999</v>
      </c>
      <c r="HZ102" s="9">
        <v>1.7657130281263392E-4</v>
      </c>
      <c r="IA102" s="6">
        <v>6</v>
      </c>
      <c r="IB102" s="6"/>
      <c r="IC102" s="6"/>
      <c r="ID102" s="15">
        <v>93</v>
      </c>
      <c r="IE102" s="9">
        <v>0.74193548387096731</v>
      </c>
      <c r="IF102" s="9">
        <v>2.2862499999999959E-5</v>
      </c>
      <c r="IG102" s="9">
        <v>0.30958098000000001</v>
      </c>
      <c r="IH102" s="9">
        <v>7.3849821135652316E-5</v>
      </c>
      <c r="II102" s="6">
        <v>6</v>
      </c>
      <c r="IJ102" s="6"/>
      <c r="IK102" s="6"/>
      <c r="IL102" s="15">
        <v>93</v>
      </c>
      <c r="IM102" s="9">
        <v>0.74193548387096731</v>
      </c>
      <c r="IN102" s="9">
        <v>1.937499999999997E-5</v>
      </c>
      <c r="IO102" s="9">
        <v>0.30944363000000003</v>
      </c>
      <c r="IP102" s="9">
        <v>6.2612373051595762E-5</v>
      </c>
      <c r="IQ102" s="6">
        <v>6</v>
      </c>
    </row>
    <row r="103" spans="1:251">
      <c r="A103" s="6"/>
      <c r="B103" s="6"/>
      <c r="C103" s="15">
        <f t="shared" si="12"/>
        <v>94</v>
      </c>
      <c r="D103" s="9">
        <f t="shared" si="14"/>
        <v>0.77419354838709631</v>
      </c>
      <c r="E103" s="9" cm="1">
        <f t="array" ref="E103">VLOOKUP($B$15,'qx Malaria'!$B$32:$I$61,(H103),FALSE)/(1-'qx(1) cambodia'!D103*INDEX($A$8:$B$13,H103,2))</f>
        <v>3.4392070425581805E-4</v>
      </c>
      <c r="F103" s="9">
        <f>'Life Table'!D8906</f>
        <v>0.44181767999999999</v>
      </c>
      <c r="G103" s="9">
        <f t="shared" si="13"/>
        <v>7.7771916309558235E-4</v>
      </c>
      <c r="H103" s="6">
        <f t="shared" si="11"/>
        <v>6</v>
      </c>
      <c r="I103" s="6"/>
      <c r="J103" s="6"/>
      <c r="L103" s="6"/>
      <c r="M103" s="6"/>
      <c r="N103" s="15">
        <v>94</v>
      </c>
      <c r="O103" s="9">
        <v>0.77419354838709631</v>
      </c>
      <c r="P103" s="9">
        <v>3.1487142857142795E-4</v>
      </c>
      <c r="Q103" s="9">
        <v>0.38317455</v>
      </c>
      <c r="R103" s="9">
        <v>8.2174410740856339E-4</v>
      </c>
      <c r="S103" s="6">
        <v>6</v>
      </c>
      <c r="T103" s="6"/>
      <c r="U103" s="6"/>
      <c r="V103" s="15">
        <v>94</v>
      </c>
      <c r="W103" s="9">
        <v>0.77419354838709631</v>
      </c>
      <c r="X103" s="9">
        <v>2.6881428571428516E-4</v>
      </c>
      <c r="Y103" s="9">
        <v>0.38218024</v>
      </c>
      <c r="Z103" s="9">
        <v>7.0337044561562148E-4</v>
      </c>
      <c r="AA103" s="6">
        <v>6</v>
      </c>
      <c r="AB103" s="6"/>
      <c r="AC103" s="6"/>
      <c r="AD103" s="15">
        <v>94</v>
      </c>
      <c r="AE103" s="9">
        <v>0.77419354838709631</v>
      </c>
      <c r="AF103" s="9">
        <v>2.4002857142857092E-4</v>
      </c>
      <c r="AG103" s="9">
        <v>0.38044076999999998</v>
      </c>
      <c r="AH103" s="9">
        <v>6.3092231526229675E-4</v>
      </c>
      <c r="AI103" s="6">
        <v>6</v>
      </c>
      <c r="AJ103" s="6"/>
      <c r="AK103" s="6"/>
      <c r="AL103" s="15">
        <v>94</v>
      </c>
      <c r="AM103" s="9">
        <v>0.77419354838709631</v>
      </c>
      <c r="AN103" s="9">
        <v>2.7147142857142798E-4</v>
      </c>
      <c r="AO103" s="9">
        <v>0.37951073000000002</v>
      </c>
      <c r="AP103" s="9">
        <v>7.1531950775522996E-4</v>
      </c>
      <c r="AQ103" s="6">
        <v>6</v>
      </c>
      <c r="AR103" s="6"/>
      <c r="AS103" s="6"/>
      <c r="AT103" s="15">
        <v>94</v>
      </c>
      <c r="AU103" s="9">
        <v>0.77419354838709631</v>
      </c>
      <c r="AV103" s="9">
        <v>2.4091428571428522E-4</v>
      </c>
      <c r="AW103" s="9">
        <v>0.37938462000000001</v>
      </c>
      <c r="AX103" s="9">
        <v>6.3501331633919478E-4</v>
      </c>
      <c r="AY103" s="6">
        <v>6</v>
      </c>
      <c r="AZ103" s="6"/>
      <c r="BA103" s="6"/>
      <c r="BB103" s="15">
        <v>94</v>
      </c>
      <c r="BC103" s="9">
        <v>0.77419354838709631</v>
      </c>
      <c r="BD103" s="9">
        <v>2.1655714285714238E-4</v>
      </c>
      <c r="BE103" s="9">
        <v>0.37835302999999998</v>
      </c>
      <c r="BF103" s="9">
        <v>5.7236793599126827E-4</v>
      </c>
      <c r="BG103" s="6">
        <v>6</v>
      </c>
      <c r="BH103" s="6"/>
      <c r="BI103" s="6"/>
      <c r="BJ103" s="15">
        <v>94</v>
      </c>
      <c r="BK103" s="9">
        <v>0.77419354838709631</v>
      </c>
      <c r="BL103" s="9">
        <v>2.0592857142857102E-4</v>
      </c>
      <c r="BM103" s="9">
        <v>0.37787764000000001</v>
      </c>
      <c r="BN103" s="9">
        <v>5.4496098638853307E-4</v>
      </c>
      <c r="BO103" s="6">
        <v>6</v>
      </c>
      <c r="BP103" s="6"/>
      <c r="BQ103" s="6"/>
      <c r="BR103" s="15">
        <v>94</v>
      </c>
      <c r="BS103" s="9">
        <v>0.77419354838709631</v>
      </c>
      <c r="BT103" s="9">
        <v>2.3958571428571381E-4</v>
      </c>
      <c r="BU103" s="9">
        <v>0.37754834999999998</v>
      </c>
      <c r="BV103" s="9">
        <v>6.3458286676584287E-4</v>
      </c>
      <c r="BW103" s="6">
        <v>6</v>
      </c>
      <c r="BX103" s="6"/>
      <c r="BY103" s="6"/>
      <c r="BZ103" s="15">
        <v>94</v>
      </c>
      <c r="CA103" s="9">
        <v>0.77419354838709631</v>
      </c>
      <c r="CB103" s="9">
        <v>1.7847142857142822E-4</v>
      </c>
      <c r="CC103" s="9">
        <v>0.37710610999999999</v>
      </c>
      <c r="CD103" s="9">
        <v>4.7326580991071245E-4</v>
      </c>
      <c r="CE103" s="6">
        <v>6</v>
      </c>
      <c r="CF103" s="6"/>
      <c r="CG103" s="6"/>
      <c r="CH103" s="15">
        <v>94</v>
      </c>
      <c r="CI103" s="9">
        <v>0.77419354838709631</v>
      </c>
      <c r="CJ103" s="9">
        <v>1.7979999999999963E-4</v>
      </c>
      <c r="CK103" s="9">
        <v>0.37525828999999999</v>
      </c>
      <c r="CL103" s="9">
        <v>4.7913665011904103E-4</v>
      </c>
      <c r="CM103" s="6">
        <v>6</v>
      </c>
      <c r="CN103" s="6"/>
      <c r="CO103" s="6"/>
      <c r="CP103" s="15">
        <v>94</v>
      </c>
      <c r="CQ103" s="9">
        <v>0.77419354838709631</v>
      </c>
      <c r="CR103" s="9">
        <v>3.4498571428571355E-4</v>
      </c>
      <c r="CS103" s="9">
        <v>0.37199299000000002</v>
      </c>
      <c r="CT103" s="9">
        <v>9.2739842835671052E-4</v>
      </c>
      <c r="CU103" s="6">
        <v>6</v>
      </c>
      <c r="CV103" s="6"/>
      <c r="CW103" s="6"/>
      <c r="CX103" s="15">
        <v>94</v>
      </c>
      <c r="CY103" s="9">
        <v>0.77419354838709631</v>
      </c>
      <c r="CZ103" s="9">
        <v>2.5597142857142804E-4</v>
      </c>
      <c r="DA103" s="9">
        <v>0.36909881</v>
      </c>
      <c r="DB103" s="9">
        <v>6.9350380341629393E-4</v>
      </c>
      <c r="DC103" s="6">
        <v>6</v>
      </c>
      <c r="DD103" s="6"/>
      <c r="DE103" s="6"/>
      <c r="DF103" s="15">
        <v>94</v>
      </c>
      <c r="DG103" s="9">
        <v>0.77419354838709631</v>
      </c>
      <c r="DH103" s="9">
        <v>2.1832857142857097E-4</v>
      </c>
      <c r="DI103" s="9">
        <v>0.36577758999999999</v>
      </c>
      <c r="DJ103" s="9">
        <v>5.9688886743600384E-4</v>
      </c>
      <c r="DK103" s="6">
        <v>6</v>
      </c>
      <c r="DL103" s="6"/>
      <c r="DM103" s="6"/>
      <c r="DN103" s="15">
        <v>94</v>
      </c>
      <c r="DO103" s="9">
        <v>0.77419354838709631</v>
      </c>
      <c r="DP103" s="9">
        <v>3.7819999999999916E-4</v>
      </c>
      <c r="DQ103" s="9">
        <v>0.36222233999999998</v>
      </c>
      <c r="DR103" s="9">
        <v>1.0441100899519318E-3</v>
      </c>
      <c r="DS103" s="6">
        <v>6</v>
      </c>
      <c r="DT103" s="6"/>
      <c r="DU103" s="6"/>
      <c r="DV103" s="15">
        <v>94</v>
      </c>
      <c r="DW103" s="9">
        <v>0.77419354838709631</v>
      </c>
      <c r="DX103" s="9">
        <v>3.0645714285714224E-4</v>
      </c>
      <c r="DY103" s="9">
        <v>0.36062724000000002</v>
      </c>
      <c r="DZ103" s="9">
        <v>8.4978922517650699E-4</v>
      </c>
      <c r="EA103" s="6">
        <v>6</v>
      </c>
      <c r="EB103" s="6"/>
      <c r="EC103" s="6"/>
      <c r="ED103" s="15">
        <v>94</v>
      </c>
      <c r="EE103" s="9">
        <v>0.77419354838709631</v>
      </c>
      <c r="EF103" s="9">
        <v>1.975142857142853E-4</v>
      </c>
      <c r="EG103" s="9">
        <v>0.35859467</v>
      </c>
      <c r="EH103" s="9">
        <v>5.5080095226815642E-4</v>
      </c>
      <c r="EI103" s="6">
        <v>6</v>
      </c>
      <c r="EJ103" s="6"/>
      <c r="EK103" s="6"/>
      <c r="EL103" s="15">
        <v>94</v>
      </c>
      <c r="EM103" s="9">
        <v>0.77419354838709631</v>
      </c>
      <c r="EN103" s="9">
        <v>2.8387142857142796E-4</v>
      </c>
      <c r="EO103" s="9">
        <v>0.35635781</v>
      </c>
      <c r="EP103" s="9">
        <v>7.9659101219481615E-4</v>
      </c>
      <c r="EQ103" s="6">
        <v>6</v>
      </c>
      <c r="ER103" s="6"/>
      <c r="ES103" s="6"/>
      <c r="ET103" s="15">
        <v>94</v>
      </c>
      <c r="EU103" s="9">
        <v>0.77419354838709631</v>
      </c>
      <c r="EV103" s="9">
        <v>1.8112857142857104E-4</v>
      </c>
      <c r="EW103" s="9">
        <v>0.35417620999999999</v>
      </c>
      <c r="EX103" s="9">
        <v>5.1140806839784932E-4</v>
      </c>
      <c r="EY103" s="6">
        <v>6</v>
      </c>
      <c r="EZ103" s="6"/>
      <c r="FA103" s="6"/>
      <c r="FB103" s="15">
        <v>94</v>
      </c>
      <c r="FC103" s="9">
        <v>0.77419354838709631</v>
      </c>
      <c r="FD103" s="9">
        <v>1.678428571428568E-4</v>
      </c>
      <c r="FE103" s="9">
        <v>0.35177040999999998</v>
      </c>
      <c r="FF103" s="9">
        <v>4.771375089304891E-4</v>
      </c>
      <c r="FG103" s="6">
        <v>6</v>
      </c>
      <c r="FH103" s="6"/>
      <c r="FI103" s="6"/>
      <c r="FJ103" s="15">
        <v>94</v>
      </c>
      <c r="FK103" s="9">
        <v>0.77419354838709631</v>
      </c>
      <c r="FL103" s="9">
        <v>2.0858571428571387E-4</v>
      </c>
      <c r="FM103" s="9">
        <v>0.34463962999999997</v>
      </c>
      <c r="FN103" s="9">
        <v>6.052284651237406E-4</v>
      </c>
      <c r="FO103" s="6">
        <v>6</v>
      </c>
      <c r="FP103" s="6"/>
      <c r="FQ103" s="6"/>
      <c r="FR103" s="15">
        <v>94</v>
      </c>
      <c r="FS103" s="9">
        <v>0.77419354838709631</v>
      </c>
      <c r="FT103" s="9">
        <v>1.1425714285714262E-4</v>
      </c>
      <c r="FU103" s="9">
        <v>0.34515738000000001</v>
      </c>
      <c r="FV103" s="9">
        <v>3.3102911737579712E-4</v>
      </c>
      <c r="FW103" s="6">
        <v>6</v>
      </c>
      <c r="FX103" s="6"/>
      <c r="FY103" s="6"/>
      <c r="FZ103" s="15">
        <v>94</v>
      </c>
      <c r="GA103" s="9">
        <v>0.77419354838709631</v>
      </c>
      <c r="GB103" s="9">
        <v>1.098285714285712E-4</v>
      </c>
      <c r="GC103" s="9">
        <v>0.34318504999999999</v>
      </c>
      <c r="GD103" s="9">
        <v>3.2002726059474681E-4</v>
      </c>
      <c r="GE103" s="6">
        <v>6</v>
      </c>
      <c r="GF103" s="6"/>
      <c r="GG103" s="6"/>
      <c r="GH103" s="15">
        <v>94</v>
      </c>
      <c r="GI103" s="9">
        <v>0.77419354838709631</v>
      </c>
      <c r="GJ103" s="9">
        <v>5.004285714285703E-5</v>
      </c>
      <c r="GK103" s="9">
        <v>0.34251720000000002</v>
      </c>
      <c r="GL103" s="9">
        <v>1.461031946508293E-4</v>
      </c>
      <c r="GM103" s="6">
        <v>6</v>
      </c>
      <c r="GN103" s="6"/>
      <c r="GO103" s="6"/>
      <c r="GP103" s="15">
        <v>94</v>
      </c>
      <c r="GQ103" s="9">
        <v>0.77419354838709631</v>
      </c>
      <c r="GR103" s="9">
        <v>2.8342857142857082E-5</v>
      </c>
      <c r="GS103" s="9">
        <v>0.34175791999999999</v>
      </c>
      <c r="GT103" s="9">
        <v>8.2932553963510438E-5</v>
      </c>
      <c r="GU103" s="6">
        <v>6</v>
      </c>
      <c r="GV103" s="6"/>
      <c r="GW103" s="6"/>
      <c r="GX103" s="15">
        <v>94</v>
      </c>
      <c r="GY103" s="9">
        <v>0.77419354838709631</v>
      </c>
      <c r="GZ103" s="9">
        <v>4.7385714285714189E-5</v>
      </c>
      <c r="HA103" s="9">
        <v>0.34096832999999999</v>
      </c>
      <c r="HB103" s="9">
        <v>1.3897394601344409E-4</v>
      </c>
      <c r="HC103" s="6">
        <v>6</v>
      </c>
      <c r="HD103" s="6"/>
      <c r="HE103" s="6"/>
      <c r="HF103" s="15">
        <v>94</v>
      </c>
      <c r="HG103" s="9">
        <v>0.77419354838709631</v>
      </c>
      <c r="HH103" s="9">
        <v>4.5614285714285619E-5</v>
      </c>
      <c r="HI103" s="9">
        <v>0.34111994000000001</v>
      </c>
      <c r="HJ103" s="9">
        <v>1.3371920068432709E-4</v>
      </c>
      <c r="HK103" s="6">
        <v>6</v>
      </c>
      <c r="HL103" s="6"/>
      <c r="HM103" s="6"/>
      <c r="HN103" s="15">
        <v>94</v>
      </c>
      <c r="HO103" s="9">
        <v>0.77419354838709631</v>
      </c>
      <c r="HP103" s="9">
        <v>3.8085714285714213E-5</v>
      </c>
      <c r="HQ103" s="9">
        <v>0.33967498000000002</v>
      </c>
      <c r="HR103" s="9">
        <v>1.1212399066223308E-4</v>
      </c>
      <c r="HS103" s="6">
        <v>6</v>
      </c>
      <c r="HT103" s="6"/>
      <c r="HU103" s="6"/>
      <c r="HV103" s="15">
        <v>94</v>
      </c>
      <c r="HW103" s="9">
        <v>0.77419354838709631</v>
      </c>
      <c r="HX103" s="9">
        <v>6.2442857142857013E-5</v>
      </c>
      <c r="HY103" s="9">
        <v>0.33958628000000002</v>
      </c>
      <c r="HZ103" s="9">
        <v>1.8387921073506565E-4</v>
      </c>
      <c r="IA103" s="6">
        <v>6</v>
      </c>
      <c r="IB103" s="6"/>
      <c r="IC103" s="6"/>
      <c r="ID103" s="15">
        <v>94</v>
      </c>
      <c r="IE103" s="9">
        <v>0.77419354838709631</v>
      </c>
      <c r="IF103" s="9">
        <v>2.6128571428571373E-5</v>
      </c>
      <c r="IG103" s="9">
        <v>0.33971374999999998</v>
      </c>
      <c r="IH103" s="9">
        <v>7.6913493871152917E-5</v>
      </c>
      <c r="II103" s="6">
        <v>6</v>
      </c>
      <c r="IJ103" s="6"/>
      <c r="IK103" s="6"/>
      <c r="IL103" s="15">
        <v>94</v>
      </c>
      <c r="IM103" s="9">
        <v>0.77419354838709631</v>
      </c>
      <c r="IN103" s="9">
        <v>2.2142857142857097E-5</v>
      </c>
      <c r="IO103" s="9">
        <v>0.33958669000000002</v>
      </c>
      <c r="IP103" s="9">
        <v>6.5205315151948669E-5</v>
      </c>
      <c r="IQ103" s="6">
        <v>6</v>
      </c>
    </row>
    <row r="104" spans="1:251">
      <c r="A104" s="6"/>
      <c r="B104" s="6"/>
      <c r="C104" s="15">
        <f t="shared" si="12"/>
        <v>95</v>
      </c>
      <c r="D104" s="9">
        <f t="shared" si="14"/>
        <v>0.80645161290322531</v>
      </c>
      <c r="E104" s="9" cm="1">
        <f t="array" ref="E104">VLOOKUP($B$15,'qx Malaria'!$B$32:$I$61,(H104),FALSE)/(1-'qx(1) cambodia'!D104*INDEX($A$8:$B$13,H104,2))</f>
        <v>4.009743393314887E-4</v>
      </c>
      <c r="F104" s="9">
        <f>'Life Table'!D8907</f>
        <v>0.46538554999999998</v>
      </c>
      <c r="G104" s="9">
        <f t="shared" si="13"/>
        <v>8.6081783323750866E-4</v>
      </c>
      <c r="H104" s="6">
        <f t="shared" si="11"/>
        <v>6</v>
      </c>
      <c r="I104" s="6"/>
      <c r="J104" s="6"/>
      <c r="L104" s="6"/>
      <c r="M104" s="6"/>
      <c r="N104" s="15">
        <v>95</v>
      </c>
      <c r="O104" s="9">
        <v>0.80645161290322531</v>
      </c>
      <c r="P104" s="9">
        <v>3.6734999999999909E-4</v>
      </c>
      <c r="Q104" s="9">
        <v>0.41147985999999998</v>
      </c>
      <c r="R104" s="9">
        <v>8.9275329295581828E-4</v>
      </c>
      <c r="S104" s="6">
        <v>6</v>
      </c>
      <c r="T104" s="6"/>
      <c r="U104" s="6"/>
      <c r="V104" s="15">
        <v>95</v>
      </c>
      <c r="W104" s="9">
        <v>0.80645161290322531</v>
      </c>
      <c r="X104" s="9">
        <v>3.136166666666659E-4</v>
      </c>
      <c r="Y104" s="9">
        <v>0.41056996000000001</v>
      </c>
      <c r="Z104" s="9">
        <v>7.6385682641434824E-4</v>
      </c>
      <c r="AA104" s="6">
        <v>6</v>
      </c>
      <c r="AB104" s="6"/>
      <c r="AC104" s="6"/>
      <c r="AD104" s="15">
        <v>95</v>
      </c>
      <c r="AE104" s="9">
        <v>0.80645161290322531</v>
      </c>
      <c r="AF104" s="9">
        <v>2.8003333333333262E-4</v>
      </c>
      <c r="AG104" s="9">
        <v>0.40884852999999999</v>
      </c>
      <c r="AH104" s="9">
        <v>6.8493173580282324E-4</v>
      </c>
      <c r="AI104" s="6">
        <v>6</v>
      </c>
      <c r="AJ104" s="6"/>
      <c r="AK104" s="6"/>
      <c r="AL104" s="15">
        <v>95</v>
      </c>
      <c r="AM104" s="9">
        <v>0.80645161290322531</v>
      </c>
      <c r="AN104" s="9">
        <v>3.1671666666666586E-4</v>
      </c>
      <c r="AO104" s="9">
        <v>0.4079644</v>
      </c>
      <c r="AP104" s="9">
        <v>7.7633407882321558E-4</v>
      </c>
      <c r="AQ104" s="6">
        <v>6</v>
      </c>
      <c r="AR104" s="6"/>
      <c r="AS104" s="6"/>
      <c r="AT104" s="15">
        <v>95</v>
      </c>
      <c r="AU104" s="9">
        <v>0.80645161290322531</v>
      </c>
      <c r="AV104" s="9">
        <v>2.8106666666666595E-4</v>
      </c>
      <c r="AW104" s="9">
        <v>0.40783828</v>
      </c>
      <c r="AX104" s="9">
        <v>6.8916205380884291E-4</v>
      </c>
      <c r="AY104" s="6">
        <v>6</v>
      </c>
      <c r="AZ104" s="6"/>
      <c r="BA104" s="6"/>
      <c r="BB104" s="15">
        <v>95</v>
      </c>
      <c r="BC104" s="9">
        <v>0.80645161290322531</v>
      </c>
      <c r="BD104" s="9">
        <v>2.5264999999999934E-4</v>
      </c>
      <c r="BE104" s="9">
        <v>0.40679908999999997</v>
      </c>
      <c r="BF104" s="9">
        <v>6.2106825263547017E-4</v>
      </c>
      <c r="BG104" s="6">
        <v>6</v>
      </c>
      <c r="BH104" s="6"/>
      <c r="BI104" s="6"/>
      <c r="BJ104" s="15">
        <v>95</v>
      </c>
      <c r="BK104" s="9">
        <v>0.80645161290322531</v>
      </c>
      <c r="BL104" s="9">
        <v>2.4024999999999942E-4</v>
      </c>
      <c r="BM104" s="9">
        <v>0.40625245999999998</v>
      </c>
      <c r="BN104" s="9">
        <v>5.9138103434499677E-4</v>
      </c>
      <c r="BO104" s="6">
        <v>6</v>
      </c>
      <c r="BP104" s="6"/>
      <c r="BQ104" s="6"/>
      <c r="BR104" s="15">
        <v>95</v>
      </c>
      <c r="BS104" s="9">
        <v>0.80645161290322531</v>
      </c>
      <c r="BT104" s="9">
        <v>2.7951666666666593E-4</v>
      </c>
      <c r="BU104" s="9">
        <v>0.40604572999999999</v>
      </c>
      <c r="BV104" s="9">
        <v>6.8838715941346295E-4</v>
      </c>
      <c r="BW104" s="6">
        <v>6</v>
      </c>
      <c r="BX104" s="6"/>
      <c r="BY104" s="6"/>
      <c r="BZ104" s="15">
        <v>95</v>
      </c>
      <c r="CA104" s="9">
        <v>0.80645161290322531</v>
      </c>
      <c r="CB104" s="9">
        <v>2.0821666666666615E-4</v>
      </c>
      <c r="CC104" s="9">
        <v>0.40558975000000003</v>
      </c>
      <c r="CD104" s="9">
        <v>5.1336767427348972E-4</v>
      </c>
      <c r="CE104" s="6">
        <v>6</v>
      </c>
      <c r="CF104" s="6"/>
      <c r="CG104" s="6"/>
      <c r="CH104" s="15">
        <v>95</v>
      </c>
      <c r="CI104" s="9">
        <v>0.80645161290322531</v>
      </c>
      <c r="CJ104" s="9">
        <v>2.0976666666666611E-4</v>
      </c>
      <c r="CK104" s="9">
        <v>0.40381135000000001</v>
      </c>
      <c r="CL104" s="9">
        <v>5.1946699038218241E-4</v>
      </c>
      <c r="CM104" s="6">
        <v>6</v>
      </c>
      <c r="CN104" s="6"/>
      <c r="CO104" s="6"/>
      <c r="CP104" s="15">
        <v>95</v>
      </c>
      <c r="CQ104" s="9">
        <v>0.80645161290322531</v>
      </c>
      <c r="CR104" s="9">
        <v>4.0248333333333227E-4</v>
      </c>
      <c r="CS104" s="9">
        <v>0.40059207000000002</v>
      </c>
      <c r="CT104" s="9">
        <v>1.0047211701752663E-3</v>
      </c>
      <c r="CU104" s="6">
        <v>6</v>
      </c>
      <c r="CV104" s="6"/>
      <c r="CW104" s="6"/>
      <c r="CX104" s="15">
        <v>95</v>
      </c>
      <c r="CY104" s="9">
        <v>0.80645161290322531</v>
      </c>
      <c r="CZ104" s="9">
        <v>2.9863333333333259E-4</v>
      </c>
      <c r="DA104" s="9">
        <v>0.39785790999999998</v>
      </c>
      <c r="DB104" s="9">
        <v>7.5060298118323856E-4</v>
      </c>
      <c r="DC104" s="6">
        <v>6</v>
      </c>
      <c r="DD104" s="6"/>
      <c r="DE104" s="6"/>
      <c r="DF104" s="15">
        <v>95</v>
      </c>
      <c r="DG104" s="9">
        <v>0.80645161290322531</v>
      </c>
      <c r="DH104" s="9">
        <v>2.5471666666666604E-4</v>
      </c>
      <c r="DI104" s="9">
        <v>0.39456108000000001</v>
      </c>
      <c r="DJ104" s="9">
        <v>6.4556967115627837E-4</v>
      </c>
      <c r="DK104" s="6">
        <v>6</v>
      </c>
      <c r="DL104" s="6"/>
      <c r="DM104" s="6"/>
      <c r="DN104" s="15">
        <v>95</v>
      </c>
      <c r="DO104" s="9">
        <v>0.80645161290322531</v>
      </c>
      <c r="DP104" s="9">
        <v>4.4123333333333215E-4</v>
      </c>
      <c r="DQ104" s="9">
        <v>0.39112010000000003</v>
      </c>
      <c r="DR104" s="9">
        <v>1.1281274813882798E-3</v>
      </c>
      <c r="DS104" s="6">
        <v>6</v>
      </c>
      <c r="DT104" s="6"/>
      <c r="DU104" s="6"/>
      <c r="DV104" s="15">
        <v>95</v>
      </c>
      <c r="DW104" s="9">
        <v>0.80645161290322531</v>
      </c>
      <c r="DX104" s="9">
        <v>3.5753333333333245E-4</v>
      </c>
      <c r="DY104" s="9">
        <v>0.38969058000000001</v>
      </c>
      <c r="DZ104" s="9">
        <v>9.1748005130976593E-4</v>
      </c>
      <c r="EA104" s="6">
        <v>6</v>
      </c>
      <c r="EB104" s="6"/>
      <c r="EC104" s="6"/>
      <c r="ED104" s="15">
        <v>95</v>
      </c>
      <c r="EE104" s="9">
        <v>0.80645161290322531</v>
      </c>
      <c r="EF104" s="9">
        <v>2.3043333333333275E-4</v>
      </c>
      <c r="EG104" s="9">
        <v>0.38762284000000002</v>
      </c>
      <c r="EH104" s="9">
        <v>5.9447821323772539E-4</v>
      </c>
      <c r="EI104" s="6">
        <v>6</v>
      </c>
      <c r="EJ104" s="6"/>
      <c r="EK104" s="6"/>
      <c r="EL104" s="15">
        <v>95</v>
      </c>
      <c r="EM104" s="9">
        <v>0.80645161290322531</v>
      </c>
      <c r="EN104" s="9">
        <v>3.3118333333333248E-4</v>
      </c>
      <c r="EO104" s="9">
        <v>0.38538161999999998</v>
      </c>
      <c r="EP104" s="9">
        <v>8.5936463013812781E-4</v>
      </c>
      <c r="EQ104" s="6">
        <v>6</v>
      </c>
      <c r="ER104" s="6"/>
      <c r="ES104" s="6"/>
      <c r="ET104" s="15">
        <v>95</v>
      </c>
      <c r="EU104" s="9">
        <v>0.80645161290322531</v>
      </c>
      <c r="EV104" s="9">
        <v>2.1131666666666612E-4</v>
      </c>
      <c r="EW104" s="9">
        <v>0.38322827999999998</v>
      </c>
      <c r="EX104" s="9">
        <v>5.5141198521848679E-4</v>
      </c>
      <c r="EY104" s="6">
        <v>6</v>
      </c>
      <c r="EZ104" s="6"/>
      <c r="FA104" s="6"/>
      <c r="FB104" s="15">
        <v>95</v>
      </c>
      <c r="FC104" s="9">
        <v>0.80645161290322531</v>
      </c>
      <c r="FD104" s="9">
        <v>1.9581666666666618E-4</v>
      </c>
      <c r="FE104" s="9">
        <v>0.38080976999999999</v>
      </c>
      <c r="FF104" s="9">
        <v>5.1421124690857116E-4</v>
      </c>
      <c r="FG104" s="6">
        <v>6</v>
      </c>
      <c r="FH104" s="6"/>
      <c r="FI104" s="6"/>
      <c r="FJ104" s="15">
        <v>95</v>
      </c>
      <c r="FK104" s="9">
        <v>0.80645161290322531</v>
      </c>
      <c r="FL104" s="9">
        <v>2.4334999999999938E-4</v>
      </c>
      <c r="FM104" s="9">
        <v>0.37572389</v>
      </c>
      <c r="FN104" s="9">
        <v>6.4768306321964081E-4</v>
      </c>
      <c r="FO104" s="6">
        <v>6</v>
      </c>
      <c r="FP104" s="6"/>
      <c r="FQ104" s="6"/>
      <c r="FR104" s="15">
        <v>95</v>
      </c>
      <c r="FS104" s="9">
        <v>0.80645161290322531</v>
      </c>
      <c r="FT104" s="9">
        <v>1.3329999999999966E-4</v>
      </c>
      <c r="FU104" s="9">
        <v>0.37624597999999998</v>
      </c>
      <c r="FV104" s="9">
        <v>3.5428949965126452E-4</v>
      </c>
      <c r="FW104" s="6">
        <v>6</v>
      </c>
      <c r="FX104" s="6"/>
      <c r="FY104" s="6"/>
      <c r="FZ104" s="15">
        <v>95</v>
      </c>
      <c r="GA104" s="9">
        <v>0.80645161290322531</v>
      </c>
      <c r="GB104" s="9">
        <v>1.28133333333333E-4</v>
      </c>
      <c r="GC104" s="9">
        <v>0.37437347999999998</v>
      </c>
      <c r="GD104" s="9">
        <v>3.4226071070347453E-4</v>
      </c>
      <c r="GE104" s="6">
        <v>6</v>
      </c>
      <c r="GF104" s="6"/>
      <c r="GG104" s="6"/>
      <c r="GH104" s="15">
        <v>95</v>
      </c>
      <c r="GI104" s="9">
        <v>0.80645161290322531</v>
      </c>
      <c r="GJ104" s="9">
        <v>5.8383333333333178E-5</v>
      </c>
      <c r="GK104" s="9">
        <v>0.37379473000000002</v>
      </c>
      <c r="GL104" s="9">
        <v>1.5619089475481148E-4</v>
      </c>
      <c r="GM104" s="6">
        <v>6</v>
      </c>
      <c r="GN104" s="6"/>
      <c r="GO104" s="6"/>
      <c r="GP104" s="15">
        <v>95</v>
      </c>
      <c r="GQ104" s="9">
        <v>0.80645161290322531</v>
      </c>
      <c r="GR104" s="9">
        <v>3.3066666666666578E-5</v>
      </c>
      <c r="GS104" s="9">
        <v>0.37323856999999999</v>
      </c>
      <c r="GT104" s="9">
        <v>8.8593916396868041E-5</v>
      </c>
      <c r="GU104" s="6">
        <v>6</v>
      </c>
      <c r="GV104" s="6"/>
      <c r="GW104" s="6"/>
      <c r="GX104" s="15">
        <v>95</v>
      </c>
      <c r="GY104" s="9">
        <v>0.80645161290322531</v>
      </c>
      <c r="GZ104" s="9">
        <v>5.5283333333333198E-5</v>
      </c>
      <c r="HA104" s="9">
        <v>0.37258776999999998</v>
      </c>
      <c r="HB104" s="9">
        <v>1.4837667198076094E-4</v>
      </c>
      <c r="HC104" s="6">
        <v>6</v>
      </c>
      <c r="HD104" s="6"/>
      <c r="HE104" s="6"/>
      <c r="HF104" s="15">
        <v>95</v>
      </c>
      <c r="HG104" s="9">
        <v>0.80645161290322531</v>
      </c>
      <c r="HH104" s="9">
        <v>5.3216666666666526E-5</v>
      </c>
      <c r="HI104" s="9">
        <v>0.37279512999999997</v>
      </c>
      <c r="HJ104" s="9">
        <v>1.4275043417725583E-4</v>
      </c>
      <c r="HK104" s="6">
        <v>6</v>
      </c>
      <c r="HL104" s="6"/>
      <c r="HM104" s="6"/>
      <c r="HN104" s="15">
        <v>95</v>
      </c>
      <c r="HO104" s="9">
        <v>0.80645161290322531</v>
      </c>
      <c r="HP104" s="9">
        <v>4.4433333333333225E-5</v>
      </c>
      <c r="HQ104" s="9">
        <v>0.37148250999999999</v>
      </c>
      <c r="HR104" s="9">
        <v>1.1961083533470587E-4</v>
      </c>
      <c r="HS104" s="6">
        <v>6</v>
      </c>
      <c r="HT104" s="6"/>
      <c r="HU104" s="6"/>
      <c r="HV104" s="15">
        <v>95</v>
      </c>
      <c r="HW104" s="9">
        <v>0.80645161290322531</v>
      </c>
      <c r="HX104" s="9">
        <v>7.2849999999999806E-5</v>
      </c>
      <c r="HY104" s="9">
        <v>0.37156039000000002</v>
      </c>
      <c r="HZ104" s="9">
        <v>1.9606503265862059E-4</v>
      </c>
      <c r="IA104" s="6">
        <v>6</v>
      </c>
      <c r="IB104" s="6"/>
      <c r="IC104" s="6"/>
      <c r="ID104" s="15">
        <v>95</v>
      </c>
      <c r="IE104" s="9">
        <v>0.80645161290322531</v>
      </c>
      <c r="IF104" s="9">
        <v>3.0483333333333252E-5</v>
      </c>
      <c r="IG104" s="9">
        <v>0.37170468000000001</v>
      </c>
      <c r="IH104" s="9">
        <v>8.200954944482607E-5</v>
      </c>
      <c r="II104" s="6">
        <v>6</v>
      </c>
      <c r="IJ104" s="6"/>
      <c r="IK104" s="6"/>
      <c r="IL104" s="15">
        <v>95</v>
      </c>
      <c r="IM104" s="9">
        <v>0.80645161290322531</v>
      </c>
      <c r="IN104" s="9">
        <v>2.5833333333333268E-5</v>
      </c>
      <c r="IO104" s="9">
        <v>0.37157199000000002</v>
      </c>
      <c r="IP104" s="9">
        <v>6.9524436794423785E-5</v>
      </c>
      <c r="IQ104" s="6">
        <v>6</v>
      </c>
    </row>
    <row r="105" spans="1:251">
      <c r="A105" s="6"/>
      <c r="B105" s="6"/>
      <c r="C105" s="15">
        <f t="shared" si="12"/>
        <v>96</v>
      </c>
      <c r="D105" s="9">
        <f t="shared" si="14"/>
        <v>0.83870967741935432</v>
      </c>
      <c r="E105" s="9" cm="1">
        <f t="array" ref="E105">VLOOKUP($B$15,'qx Malaria'!$B$32:$I$61,(H105),FALSE)/(1-'qx(1) cambodia'!D105*INDEX($A$8:$B$13,H105,2))</f>
        <v>4.8072222986597358E-4</v>
      </c>
      <c r="F105" s="9">
        <f>'Life Table'!D8908</f>
        <v>0.48884466999999998</v>
      </c>
      <c r="G105" s="9">
        <f t="shared" si="13"/>
        <v>9.8249622584969183E-4</v>
      </c>
      <c r="H105" s="6">
        <f t="shared" si="11"/>
        <v>6</v>
      </c>
      <c r="I105" s="6"/>
      <c r="J105" s="6"/>
      <c r="L105" s="6"/>
      <c r="M105" s="6"/>
      <c r="N105" s="15">
        <v>96</v>
      </c>
      <c r="O105" s="9">
        <v>0.83870967741935432</v>
      </c>
      <c r="P105" s="9">
        <v>4.4081999999999862E-4</v>
      </c>
      <c r="Q105" s="9">
        <v>0.44013465000000002</v>
      </c>
      <c r="R105" s="9">
        <v>1.0015571371170132E-3</v>
      </c>
      <c r="S105" s="6">
        <v>6</v>
      </c>
      <c r="T105" s="6"/>
      <c r="U105" s="6"/>
      <c r="V105" s="15">
        <v>96</v>
      </c>
      <c r="W105" s="9">
        <v>0.83870967741935432</v>
      </c>
      <c r="X105" s="9">
        <v>3.7633999999999883E-4</v>
      </c>
      <c r="Y105" s="9">
        <v>0.43934757000000002</v>
      </c>
      <c r="Z105" s="9">
        <v>8.5658832709601383E-4</v>
      </c>
      <c r="AA105" s="6">
        <v>6</v>
      </c>
      <c r="AB105" s="6"/>
      <c r="AC105" s="6"/>
      <c r="AD105" s="15">
        <v>96</v>
      </c>
      <c r="AE105" s="9">
        <v>0.83870967741935432</v>
      </c>
      <c r="AF105" s="9">
        <v>3.3603999999999888E-4</v>
      </c>
      <c r="AG105" s="9">
        <v>0.43761578000000001</v>
      </c>
      <c r="AH105" s="9">
        <v>7.6788821463430511E-4</v>
      </c>
      <c r="AI105" s="6">
        <v>6</v>
      </c>
      <c r="AJ105" s="6"/>
      <c r="AK105" s="6"/>
      <c r="AL105" s="15">
        <v>96</v>
      </c>
      <c r="AM105" s="9">
        <v>0.83870967741935432</v>
      </c>
      <c r="AN105" s="9">
        <v>3.8005999999999874E-4</v>
      </c>
      <c r="AO105" s="9">
        <v>0.43676911000000002</v>
      </c>
      <c r="AP105" s="9">
        <v>8.7016226948833156E-4</v>
      </c>
      <c r="AQ105" s="6">
        <v>6</v>
      </c>
      <c r="AR105" s="6"/>
      <c r="AS105" s="6"/>
      <c r="AT105" s="15">
        <v>96</v>
      </c>
      <c r="AU105" s="9">
        <v>0.83870967741935432</v>
      </c>
      <c r="AV105" s="9">
        <v>3.3727999999999894E-4</v>
      </c>
      <c r="AW105" s="9">
        <v>0.43671615000000003</v>
      </c>
      <c r="AX105" s="9">
        <v>7.7230942798886396E-4</v>
      </c>
      <c r="AY105" s="6">
        <v>6</v>
      </c>
      <c r="AZ105" s="6"/>
      <c r="BA105" s="6"/>
      <c r="BB105" s="15">
        <v>96</v>
      </c>
      <c r="BC105" s="9">
        <v>0.83870967741935432</v>
      </c>
      <c r="BD105" s="9">
        <v>3.0317999999999898E-4</v>
      </c>
      <c r="BE105" s="9">
        <v>0.43572488999999998</v>
      </c>
      <c r="BF105" s="9">
        <v>6.9580601649816014E-4</v>
      </c>
      <c r="BG105" s="6">
        <v>6</v>
      </c>
      <c r="BH105" s="6"/>
      <c r="BI105" s="6"/>
      <c r="BJ105" s="15">
        <v>96</v>
      </c>
      <c r="BK105" s="9">
        <v>0.83870967741935432</v>
      </c>
      <c r="BL105" s="9">
        <v>2.8829999999999909E-4</v>
      </c>
      <c r="BM105" s="9">
        <v>0.43511314000000001</v>
      </c>
      <c r="BN105" s="9">
        <v>6.6258628732747328E-4</v>
      </c>
      <c r="BO105" s="6">
        <v>6</v>
      </c>
      <c r="BP105" s="6"/>
      <c r="BQ105" s="6"/>
      <c r="BR105" s="15">
        <v>96</v>
      </c>
      <c r="BS105" s="9">
        <v>0.83870967741935432</v>
      </c>
      <c r="BT105" s="9">
        <v>3.3541999999999893E-4</v>
      </c>
      <c r="BU105" s="9">
        <v>0.43504784000000002</v>
      </c>
      <c r="BV105" s="9">
        <v>7.7099566797067401E-4</v>
      </c>
      <c r="BW105" s="6">
        <v>6</v>
      </c>
      <c r="BX105" s="6"/>
      <c r="BY105" s="6"/>
      <c r="BZ105" s="15">
        <v>96</v>
      </c>
      <c r="CA105" s="9">
        <v>0.83870967741935432</v>
      </c>
      <c r="CB105" s="9">
        <v>2.4985999999999921E-4</v>
      </c>
      <c r="CC105" s="9">
        <v>0.43458046</v>
      </c>
      <c r="CD105" s="9">
        <v>5.7494531622521452E-4</v>
      </c>
      <c r="CE105" s="6">
        <v>6</v>
      </c>
      <c r="CF105" s="6"/>
      <c r="CG105" s="6"/>
      <c r="CH105" s="15">
        <v>96</v>
      </c>
      <c r="CI105" s="9">
        <v>0.83870967741935432</v>
      </c>
      <c r="CJ105" s="9">
        <v>2.5171999999999917E-4</v>
      </c>
      <c r="CK105" s="9">
        <v>0.43283343000000002</v>
      </c>
      <c r="CL105" s="9">
        <v>5.8156321243486007E-4</v>
      </c>
      <c r="CM105" s="6">
        <v>6</v>
      </c>
      <c r="CN105" s="6"/>
      <c r="CO105" s="6"/>
      <c r="CP105" s="15">
        <v>96</v>
      </c>
      <c r="CQ105" s="9">
        <v>0.83870967741935432</v>
      </c>
      <c r="CR105" s="9">
        <v>4.8297999999999841E-4</v>
      </c>
      <c r="CS105" s="9">
        <v>0.42968979000000002</v>
      </c>
      <c r="CT105" s="9">
        <v>1.1240201914036597E-3</v>
      </c>
      <c r="CU105" s="6">
        <v>6</v>
      </c>
      <c r="CV105" s="6"/>
      <c r="CW105" s="6"/>
      <c r="CX105" s="15">
        <v>96</v>
      </c>
      <c r="CY105" s="9">
        <v>0.83870967741935432</v>
      </c>
      <c r="CZ105" s="9">
        <v>3.5835999999999887E-4</v>
      </c>
      <c r="DA105" s="9">
        <v>0.42721537999999998</v>
      </c>
      <c r="DB105" s="9">
        <v>8.3882747854255356E-4</v>
      </c>
      <c r="DC105" s="6">
        <v>6</v>
      </c>
      <c r="DD105" s="6"/>
      <c r="DE105" s="6"/>
      <c r="DF105" s="15">
        <v>96</v>
      </c>
      <c r="DG105" s="9">
        <v>0.83870967741935432</v>
      </c>
      <c r="DH105" s="9">
        <v>3.0565999999999899E-4</v>
      </c>
      <c r="DI105" s="9">
        <v>0.42400188999999999</v>
      </c>
      <c r="DJ105" s="9">
        <v>7.208930130004821E-4</v>
      </c>
      <c r="DK105" s="6">
        <v>6</v>
      </c>
      <c r="DL105" s="6"/>
      <c r="DM105" s="6"/>
      <c r="DN105" s="15">
        <v>96</v>
      </c>
      <c r="DO105" s="9">
        <v>0.83870967741935432</v>
      </c>
      <c r="DP105" s="9">
        <v>5.2947999999999819E-4</v>
      </c>
      <c r="DQ105" s="9">
        <v>0.42069995999999998</v>
      </c>
      <c r="DR105" s="9">
        <v>1.2585691712449847E-3</v>
      </c>
      <c r="DS105" s="6">
        <v>6</v>
      </c>
      <c r="DT105" s="6"/>
      <c r="DU105" s="6"/>
      <c r="DV105" s="15">
        <v>96</v>
      </c>
      <c r="DW105" s="9">
        <v>0.83870967741935432</v>
      </c>
      <c r="DX105" s="9">
        <v>4.2903999999999864E-4</v>
      </c>
      <c r="DY105" s="9">
        <v>0.41945737</v>
      </c>
      <c r="DZ105" s="9">
        <v>1.022845301299626E-3</v>
      </c>
      <c r="EA105" s="6">
        <v>6</v>
      </c>
      <c r="EB105" s="6"/>
      <c r="EC105" s="6"/>
      <c r="ED105" s="15">
        <v>96</v>
      </c>
      <c r="EE105" s="9">
        <v>0.83870967741935432</v>
      </c>
      <c r="EF105" s="9">
        <v>2.7651999999999912E-4</v>
      </c>
      <c r="EG105" s="9">
        <v>0.41735601</v>
      </c>
      <c r="EH105" s="9">
        <v>6.6255185830437456E-4</v>
      </c>
      <c r="EI105" s="6">
        <v>6</v>
      </c>
      <c r="EJ105" s="6"/>
      <c r="EK105" s="6"/>
      <c r="EL105" s="15">
        <v>96</v>
      </c>
      <c r="EM105" s="9">
        <v>0.83870967741935432</v>
      </c>
      <c r="EN105" s="9">
        <v>3.974199999999987E-4</v>
      </c>
      <c r="EO105" s="9">
        <v>0.41509648999999998</v>
      </c>
      <c r="EP105" s="9">
        <v>9.5741594924109987E-4</v>
      </c>
      <c r="EQ105" s="6">
        <v>6</v>
      </c>
      <c r="ER105" s="6"/>
      <c r="ES105" s="6"/>
      <c r="ET105" s="15">
        <v>96</v>
      </c>
      <c r="EU105" s="9">
        <v>0.83870967741935432</v>
      </c>
      <c r="EV105" s="9">
        <v>2.5357999999999918E-4</v>
      </c>
      <c r="EW105" s="9">
        <v>0.41293065000000001</v>
      </c>
      <c r="EX105" s="9">
        <v>6.1409827533993704E-4</v>
      </c>
      <c r="EY105" s="6">
        <v>6</v>
      </c>
      <c r="EZ105" s="6"/>
      <c r="FA105" s="6"/>
      <c r="FB105" s="15">
        <v>96</v>
      </c>
      <c r="FC105" s="9">
        <v>0.83870967741935432</v>
      </c>
      <c r="FD105" s="9">
        <v>2.3497999999999924E-4</v>
      </c>
      <c r="FE105" s="9">
        <v>0.41053687</v>
      </c>
      <c r="FF105" s="9">
        <v>5.7237246437816713E-4</v>
      </c>
      <c r="FG105" s="6">
        <v>6</v>
      </c>
      <c r="FH105" s="6"/>
      <c r="FI105" s="6"/>
      <c r="FJ105" s="15">
        <v>96</v>
      </c>
      <c r="FK105" s="9">
        <v>0.83870967741935432</v>
      </c>
      <c r="FL105" s="9">
        <v>2.9201999999999906E-4</v>
      </c>
      <c r="FM105" s="9">
        <v>0.40713028000000001</v>
      </c>
      <c r="FN105" s="9">
        <v>7.1726426243707306E-4</v>
      </c>
      <c r="FO105" s="6">
        <v>6</v>
      </c>
      <c r="FP105" s="6"/>
      <c r="FQ105" s="6"/>
      <c r="FR105" s="15">
        <v>96</v>
      </c>
      <c r="FS105" s="9">
        <v>0.83870967741935432</v>
      </c>
      <c r="FT105" s="9">
        <v>1.5995999999999949E-4</v>
      </c>
      <c r="FU105" s="9">
        <v>0.40766349000000002</v>
      </c>
      <c r="FV105" s="9">
        <v>3.9238245249776841E-4</v>
      </c>
      <c r="FW105" s="6">
        <v>6</v>
      </c>
      <c r="FX105" s="6"/>
      <c r="FY105" s="6"/>
      <c r="FZ105" s="15">
        <v>96</v>
      </c>
      <c r="GA105" s="9">
        <v>0.83870967741935432</v>
      </c>
      <c r="GB105" s="9">
        <v>1.537599999999995E-4</v>
      </c>
      <c r="GC105" s="9">
        <v>0.40594409999999997</v>
      </c>
      <c r="GD105" s="9">
        <v>3.7877136285513084E-4</v>
      </c>
      <c r="GE105" s="6">
        <v>6</v>
      </c>
      <c r="GF105" s="6"/>
      <c r="GG105" s="6"/>
      <c r="GH105" s="15">
        <v>96</v>
      </c>
      <c r="GI105" s="9">
        <v>0.83870967741935432</v>
      </c>
      <c r="GJ105" s="9">
        <v>7.005999999999976E-5</v>
      </c>
      <c r="GK105" s="9">
        <v>0.40539409999999998</v>
      </c>
      <c r="GL105" s="9">
        <v>1.728194860260664E-4</v>
      </c>
      <c r="GM105" s="6">
        <v>6</v>
      </c>
      <c r="GN105" s="6"/>
      <c r="GO105" s="6"/>
      <c r="GP105" s="15">
        <v>96</v>
      </c>
      <c r="GQ105" s="9">
        <v>0.83870967741935432</v>
      </c>
      <c r="GR105" s="9">
        <v>3.9679999999999871E-5</v>
      </c>
      <c r="GS105" s="9">
        <v>0.40512069000000001</v>
      </c>
      <c r="GT105" s="9">
        <v>9.7946120698006982E-5</v>
      </c>
      <c r="GU105" s="6">
        <v>6</v>
      </c>
      <c r="GV105" s="6"/>
      <c r="GW105" s="6"/>
      <c r="GX105" s="15">
        <v>96</v>
      </c>
      <c r="GY105" s="9">
        <v>0.83870967741935432</v>
      </c>
      <c r="GZ105" s="9">
        <v>6.6339999999999788E-5</v>
      </c>
      <c r="HA105" s="9">
        <v>0.40463299000000003</v>
      </c>
      <c r="HB105" s="9">
        <v>1.639510411644878E-4</v>
      </c>
      <c r="HC105" s="6">
        <v>6</v>
      </c>
      <c r="HD105" s="6"/>
      <c r="HE105" s="6"/>
      <c r="HF105" s="15">
        <v>96</v>
      </c>
      <c r="HG105" s="9">
        <v>0.83870967741935432</v>
      </c>
      <c r="HH105" s="9">
        <v>6.3859999999999785E-5</v>
      </c>
      <c r="HI105" s="9">
        <v>0.40494427</v>
      </c>
      <c r="HJ105" s="9">
        <v>1.577007127425208E-4</v>
      </c>
      <c r="HK105" s="6">
        <v>6</v>
      </c>
      <c r="HL105" s="6"/>
      <c r="HM105" s="6"/>
      <c r="HN105" s="15">
        <v>96</v>
      </c>
      <c r="HO105" s="9">
        <v>0.83870967741935432</v>
      </c>
      <c r="HP105" s="9">
        <v>5.3319999999999828E-5</v>
      </c>
      <c r="HQ105" s="9">
        <v>0.40388721</v>
      </c>
      <c r="HR105" s="9">
        <v>1.32017054959477E-4</v>
      </c>
      <c r="HS105" s="6">
        <v>6</v>
      </c>
      <c r="HT105" s="6"/>
      <c r="HU105" s="6"/>
      <c r="HV105" s="15">
        <v>96</v>
      </c>
      <c r="HW105" s="9">
        <v>0.83870967741935432</v>
      </c>
      <c r="HX105" s="9">
        <v>8.7419999999999715E-5</v>
      </c>
      <c r="HY105" s="9">
        <v>0.40411100999999999</v>
      </c>
      <c r="HZ105" s="9">
        <v>2.1632669696378654E-4</v>
      </c>
      <c r="IA105" s="6">
        <v>6</v>
      </c>
      <c r="IB105" s="6"/>
      <c r="IC105" s="6"/>
      <c r="ID105" s="15">
        <v>96</v>
      </c>
      <c r="IE105" s="9">
        <v>0.83870967741935432</v>
      </c>
      <c r="IF105" s="9">
        <v>3.6579999999999877E-5</v>
      </c>
      <c r="IG105" s="9">
        <v>0.40433809999999998</v>
      </c>
      <c r="IH105" s="9">
        <v>9.046884278280943E-5</v>
      </c>
      <c r="II105" s="6">
        <v>6</v>
      </c>
      <c r="IJ105" s="6"/>
      <c r="IK105" s="6"/>
      <c r="IL105" s="15">
        <v>96</v>
      </c>
      <c r="IM105" s="9">
        <v>0.83870967741935432</v>
      </c>
      <c r="IN105" s="9">
        <v>3.09999999999999E-5</v>
      </c>
      <c r="IO105" s="9">
        <v>0.40425106</v>
      </c>
      <c r="IP105" s="9">
        <v>7.6685018463525863E-5</v>
      </c>
      <c r="IQ105" s="6">
        <v>6</v>
      </c>
    </row>
    <row r="106" spans="1:251">
      <c r="A106" s="6"/>
      <c r="B106" s="6"/>
      <c r="C106" s="15">
        <f t="shared" si="12"/>
        <v>97</v>
      </c>
      <c r="D106" s="9">
        <f t="shared" si="14"/>
        <v>0.87096774193548332</v>
      </c>
      <c r="E106" s="9" cm="1">
        <f t="array" ref="E106">VLOOKUP($B$15,'qx Malaria'!$B$32:$I$61,(H106),FALSE)/(1-'qx(1) cambodia'!D106*INDEX($A$8:$B$13,H106,2))</f>
        <v>6.0006664844799269E-4</v>
      </c>
      <c r="F106" s="9">
        <f>'Life Table'!D8909</f>
        <v>0.51291637000000001</v>
      </c>
      <c r="G106" s="9">
        <f t="shared" si="13"/>
        <v>1.1688546232990931E-3</v>
      </c>
      <c r="H106" s="6">
        <f t="shared" si="11"/>
        <v>6</v>
      </c>
      <c r="I106" s="6"/>
      <c r="J106" s="6"/>
      <c r="L106" s="6"/>
      <c r="M106" s="6"/>
      <c r="N106" s="15">
        <v>97</v>
      </c>
      <c r="O106" s="9">
        <v>0.87096774193548332</v>
      </c>
      <c r="P106" s="9">
        <v>5.5102499999999774E-4</v>
      </c>
      <c r="Q106" s="9">
        <v>0.46852221999999999</v>
      </c>
      <c r="R106" s="9">
        <v>1.1760914989261293E-3</v>
      </c>
      <c r="S106" s="6">
        <v>6</v>
      </c>
      <c r="T106" s="6"/>
      <c r="U106" s="6"/>
      <c r="V106" s="15">
        <v>97</v>
      </c>
      <c r="W106" s="9">
        <v>0.87096774193548332</v>
      </c>
      <c r="X106" s="9">
        <v>4.70424999999998E-4</v>
      </c>
      <c r="Y106" s="9">
        <v>0.46784677000000002</v>
      </c>
      <c r="Z106" s="9">
        <v>1.0055108427915363E-3</v>
      </c>
      <c r="AA106" s="6">
        <v>6</v>
      </c>
      <c r="AB106" s="6"/>
      <c r="AC106" s="6"/>
      <c r="AD106" s="15">
        <v>97</v>
      </c>
      <c r="AE106" s="9">
        <v>0.87096774193548332</v>
      </c>
      <c r="AF106" s="9">
        <v>4.2004999999999815E-4</v>
      </c>
      <c r="AG106" s="9">
        <v>0.46608672000000001</v>
      </c>
      <c r="AH106" s="9">
        <v>9.0122713644361747E-4</v>
      </c>
      <c r="AI106" s="6">
        <v>6</v>
      </c>
      <c r="AJ106" s="6"/>
      <c r="AK106" s="6"/>
      <c r="AL106" s="15">
        <v>97</v>
      </c>
      <c r="AM106" s="9">
        <v>0.87096774193548332</v>
      </c>
      <c r="AN106" s="9">
        <v>4.7507499999999798E-4</v>
      </c>
      <c r="AO106" s="9">
        <v>0.46526736000000002</v>
      </c>
      <c r="AP106" s="9">
        <v>1.0210795788468763E-3</v>
      </c>
      <c r="AQ106" s="6">
        <v>6</v>
      </c>
      <c r="AR106" s="6"/>
      <c r="AS106" s="6"/>
      <c r="AT106" s="15">
        <v>97</v>
      </c>
      <c r="AU106" s="9">
        <v>0.87096774193548332</v>
      </c>
      <c r="AV106" s="9">
        <v>4.2159999999999821E-4</v>
      </c>
      <c r="AW106" s="9">
        <v>0.46530629000000001</v>
      </c>
      <c r="AX106" s="9">
        <v>9.0606984917396716E-4</v>
      </c>
      <c r="AY106" s="6">
        <v>6</v>
      </c>
      <c r="AZ106" s="6"/>
      <c r="BA106" s="6"/>
      <c r="BB106" s="15">
        <v>97</v>
      </c>
      <c r="BC106" s="9">
        <v>0.87096774193548332</v>
      </c>
      <c r="BD106" s="9">
        <v>3.7897499999999836E-4</v>
      </c>
      <c r="BE106" s="9">
        <v>0.46444316000000002</v>
      </c>
      <c r="BF106" s="9">
        <v>8.1597713700853804E-4</v>
      </c>
      <c r="BG106" s="6">
        <v>6</v>
      </c>
      <c r="BH106" s="6"/>
      <c r="BI106" s="6"/>
      <c r="BJ106" s="15">
        <v>97</v>
      </c>
      <c r="BK106" s="9">
        <v>0.87096774193548332</v>
      </c>
      <c r="BL106" s="9">
        <v>3.603749999999985E-4</v>
      </c>
      <c r="BM106" s="9">
        <v>0.46381289999999997</v>
      </c>
      <c r="BN106" s="9">
        <v>7.769835638465392E-4</v>
      </c>
      <c r="BO106" s="6">
        <v>6</v>
      </c>
      <c r="BP106" s="6"/>
      <c r="BQ106" s="6"/>
      <c r="BR106" s="15">
        <v>97</v>
      </c>
      <c r="BS106" s="9">
        <v>0.87096774193548332</v>
      </c>
      <c r="BT106" s="9">
        <v>4.192749999999982E-4</v>
      </c>
      <c r="BU106" s="9">
        <v>0.46390373000000001</v>
      </c>
      <c r="BV106" s="9">
        <v>9.0379743228190506E-4</v>
      </c>
      <c r="BW106" s="6">
        <v>6</v>
      </c>
      <c r="BX106" s="6"/>
      <c r="BY106" s="6"/>
      <c r="BZ106" s="15">
        <v>97</v>
      </c>
      <c r="CA106" s="9">
        <v>0.87096774193548332</v>
      </c>
      <c r="CB106" s="9">
        <v>3.1232499999999871E-4</v>
      </c>
      <c r="CC106" s="9">
        <v>0.46343933999999998</v>
      </c>
      <c r="CD106" s="9">
        <v>6.7392854477998942E-4</v>
      </c>
      <c r="CE106" s="6">
        <v>6</v>
      </c>
      <c r="CF106" s="6"/>
      <c r="CG106" s="6"/>
      <c r="CH106" s="15">
        <v>97</v>
      </c>
      <c r="CI106" s="9">
        <v>0.87096774193548332</v>
      </c>
      <c r="CJ106" s="9">
        <v>3.1464999999999862E-4</v>
      </c>
      <c r="CK106" s="9">
        <v>0.46174409999999999</v>
      </c>
      <c r="CL106" s="9">
        <v>6.814380519426207E-4</v>
      </c>
      <c r="CM106" s="6">
        <v>6</v>
      </c>
      <c r="CN106" s="6"/>
      <c r="CO106" s="6"/>
      <c r="CP106" s="15">
        <v>97</v>
      </c>
      <c r="CQ106" s="9">
        <v>0.87096774193548332</v>
      </c>
      <c r="CR106" s="9">
        <v>6.0372499999999734E-4</v>
      </c>
      <c r="CS106" s="9">
        <v>0.45863324</v>
      </c>
      <c r="CT106" s="9">
        <v>1.3163568344937173E-3</v>
      </c>
      <c r="CU106" s="6">
        <v>6</v>
      </c>
      <c r="CV106" s="6"/>
      <c r="CW106" s="6"/>
      <c r="CX106" s="15">
        <v>97</v>
      </c>
      <c r="CY106" s="9">
        <v>0.87096774193548332</v>
      </c>
      <c r="CZ106" s="9">
        <v>4.4794999999999812E-4</v>
      </c>
      <c r="DA106" s="9">
        <v>0.45649736000000002</v>
      </c>
      <c r="DB106" s="9">
        <v>9.812762115425993E-4</v>
      </c>
      <c r="DC106" s="6">
        <v>6</v>
      </c>
      <c r="DD106" s="6"/>
      <c r="DE106" s="6"/>
      <c r="DF106" s="15">
        <v>97</v>
      </c>
      <c r="DG106" s="9">
        <v>0.87096774193548332</v>
      </c>
      <c r="DH106" s="9">
        <v>3.8207499999999838E-4</v>
      </c>
      <c r="DI106" s="9">
        <v>0.45344797999999997</v>
      </c>
      <c r="DJ106" s="9">
        <v>8.4259940908767181E-4</v>
      </c>
      <c r="DK106" s="6">
        <v>6</v>
      </c>
      <c r="DL106" s="6"/>
      <c r="DM106" s="6"/>
      <c r="DN106" s="15">
        <v>97</v>
      </c>
      <c r="DO106" s="9">
        <v>0.87096774193548332</v>
      </c>
      <c r="DP106" s="9">
        <v>6.6184999999999703E-4</v>
      </c>
      <c r="DQ106" s="9">
        <v>0.45029361000000001</v>
      </c>
      <c r="DR106" s="9">
        <v>1.4698187700242892E-3</v>
      </c>
      <c r="DS106" s="6">
        <v>6</v>
      </c>
      <c r="DT106" s="6"/>
      <c r="DU106" s="6"/>
      <c r="DV106" s="15">
        <v>97</v>
      </c>
      <c r="DW106" s="9">
        <v>0.87096774193548332</v>
      </c>
      <c r="DX106" s="9">
        <v>5.3629999999999769E-4</v>
      </c>
      <c r="DY106" s="9">
        <v>0.44927191</v>
      </c>
      <c r="DZ106" s="9">
        <v>1.1937091726923184E-3</v>
      </c>
      <c r="EA106" s="6">
        <v>6</v>
      </c>
      <c r="EB106" s="6"/>
      <c r="EC106" s="6"/>
      <c r="ED106" s="15">
        <v>97</v>
      </c>
      <c r="EE106" s="9">
        <v>0.87096774193548332</v>
      </c>
      <c r="EF106" s="9">
        <v>3.4564999999999851E-4</v>
      </c>
      <c r="EG106" s="9">
        <v>0.44713298000000001</v>
      </c>
      <c r="EH106" s="9">
        <v>7.7303624527986841E-4</v>
      </c>
      <c r="EI106" s="6">
        <v>6</v>
      </c>
      <c r="EJ106" s="6"/>
      <c r="EK106" s="6"/>
      <c r="EL106" s="15">
        <v>97</v>
      </c>
      <c r="EM106" s="9">
        <v>0.87096774193548332</v>
      </c>
      <c r="EN106" s="9">
        <v>4.9677499999999791E-4</v>
      </c>
      <c r="EO106" s="9">
        <v>0.44484604</v>
      </c>
      <c r="EP106" s="9">
        <v>1.1167346797107554E-3</v>
      </c>
      <c r="EQ106" s="6">
        <v>6</v>
      </c>
      <c r="ER106" s="6"/>
      <c r="ES106" s="6"/>
      <c r="ET106" s="15">
        <v>97</v>
      </c>
      <c r="EU106" s="9">
        <v>0.87096774193548332</v>
      </c>
      <c r="EV106" s="9">
        <v>3.1697499999999864E-4</v>
      </c>
      <c r="EW106" s="9">
        <v>0.44265235000000003</v>
      </c>
      <c r="EX106" s="9">
        <v>7.1608114132907825E-4</v>
      </c>
      <c r="EY106" s="6">
        <v>6</v>
      </c>
      <c r="EZ106" s="6"/>
      <c r="FA106" s="6"/>
      <c r="FB106" s="15">
        <v>97</v>
      </c>
      <c r="FC106" s="9">
        <v>0.87096774193548332</v>
      </c>
      <c r="FD106" s="9">
        <v>2.9372499999999875E-4</v>
      </c>
      <c r="FE106" s="9">
        <v>0.44022582999999998</v>
      </c>
      <c r="FF106" s="9">
        <v>6.6721437040620436E-4</v>
      </c>
      <c r="FG106" s="6">
        <v>6</v>
      </c>
      <c r="FH106" s="6"/>
      <c r="FI106" s="6"/>
      <c r="FJ106" s="15">
        <v>97</v>
      </c>
      <c r="FK106" s="9">
        <v>0.87096774193548332</v>
      </c>
      <c r="FL106" s="9">
        <v>3.6502499999999842E-4</v>
      </c>
      <c r="FM106" s="9">
        <v>0.43792572000000002</v>
      </c>
      <c r="FN106" s="9">
        <v>8.3353176881229636E-4</v>
      </c>
      <c r="FO106" s="6">
        <v>6</v>
      </c>
      <c r="FP106" s="6"/>
      <c r="FQ106" s="6"/>
      <c r="FR106" s="15">
        <v>97</v>
      </c>
      <c r="FS106" s="9">
        <v>0.87096774193548332</v>
      </c>
      <c r="FT106" s="9">
        <v>1.9994999999999914E-4</v>
      </c>
      <c r="FU106" s="9">
        <v>0.43839973999999998</v>
      </c>
      <c r="FV106" s="9">
        <v>4.5609059895883867E-4</v>
      </c>
      <c r="FW106" s="6">
        <v>6</v>
      </c>
      <c r="FX106" s="6"/>
      <c r="FY106" s="6"/>
      <c r="FZ106" s="15">
        <v>97</v>
      </c>
      <c r="GA106" s="9">
        <v>0.87096774193548332</v>
      </c>
      <c r="GB106" s="9">
        <v>1.9219999999999917E-4</v>
      </c>
      <c r="GC106" s="9">
        <v>0.43687120000000002</v>
      </c>
      <c r="GD106" s="9">
        <v>4.3994660211064306E-4</v>
      </c>
      <c r="GE106" s="6">
        <v>6</v>
      </c>
      <c r="GF106" s="6"/>
      <c r="GG106" s="6"/>
      <c r="GH106" s="15">
        <v>97</v>
      </c>
      <c r="GI106" s="9">
        <v>0.87096774193548332</v>
      </c>
      <c r="GJ106" s="9">
        <v>8.7574999999999608E-5</v>
      </c>
      <c r="GK106" s="9">
        <v>0.43637102999999999</v>
      </c>
      <c r="GL106" s="9">
        <v>2.0068930790387163E-4</v>
      </c>
      <c r="GM106" s="6">
        <v>6</v>
      </c>
      <c r="GN106" s="6"/>
      <c r="GO106" s="6"/>
      <c r="GP106" s="15">
        <v>97</v>
      </c>
      <c r="GQ106" s="9">
        <v>0.87096774193548332</v>
      </c>
      <c r="GR106" s="9">
        <v>4.9599999999999783E-5</v>
      </c>
      <c r="GS106" s="9">
        <v>0.43642848000000001</v>
      </c>
      <c r="GT106" s="9">
        <v>1.1364977830960936E-4</v>
      </c>
      <c r="GU106" s="6">
        <v>6</v>
      </c>
      <c r="GV106" s="6"/>
      <c r="GW106" s="6"/>
      <c r="GX106" s="15">
        <v>97</v>
      </c>
      <c r="GY106" s="9">
        <v>0.87096774193548332</v>
      </c>
      <c r="GZ106" s="9">
        <v>8.2924999999999658E-5</v>
      </c>
      <c r="HA106" s="9">
        <v>0.43609808999999999</v>
      </c>
      <c r="HB106" s="9">
        <v>1.9015217425052161E-4</v>
      </c>
      <c r="HC106" s="6">
        <v>6</v>
      </c>
      <c r="HD106" s="6"/>
      <c r="HE106" s="6"/>
      <c r="HF106" s="15">
        <v>97</v>
      </c>
      <c r="HG106" s="9">
        <v>0.87096774193548332</v>
      </c>
      <c r="HH106" s="9">
        <v>7.982499999999965E-5</v>
      </c>
      <c r="HI106" s="9">
        <v>0.43650626999999997</v>
      </c>
      <c r="HJ106" s="9">
        <v>1.8287251635583528E-4</v>
      </c>
      <c r="HK106" s="6">
        <v>6</v>
      </c>
      <c r="HL106" s="6"/>
      <c r="HM106" s="6"/>
      <c r="HN106" s="15">
        <v>97</v>
      </c>
      <c r="HO106" s="9">
        <v>0.87096774193548332</v>
      </c>
      <c r="HP106" s="9">
        <v>6.6649999999999723E-5</v>
      </c>
      <c r="HQ106" s="9">
        <v>0.43589169</v>
      </c>
      <c r="HR106" s="9">
        <v>1.5290495673363197E-4</v>
      </c>
      <c r="HS106" s="6">
        <v>6</v>
      </c>
      <c r="HT106" s="6"/>
      <c r="HU106" s="6"/>
      <c r="HV106" s="15">
        <v>97</v>
      </c>
      <c r="HW106" s="9">
        <v>0.87096774193548332</v>
      </c>
      <c r="HX106" s="9">
        <v>1.0927499999999953E-4</v>
      </c>
      <c r="HY106" s="9">
        <v>0.43625675000000003</v>
      </c>
      <c r="HZ106" s="9">
        <v>2.5048323034543193E-4</v>
      </c>
      <c r="IA106" s="6">
        <v>6</v>
      </c>
      <c r="IB106" s="6"/>
      <c r="IC106" s="6"/>
      <c r="ID106" s="15">
        <v>97</v>
      </c>
      <c r="IE106" s="9">
        <v>0.87096774193548332</v>
      </c>
      <c r="IF106" s="9">
        <v>4.5724999999999797E-5</v>
      </c>
      <c r="IG106" s="9">
        <v>0.43653040999999998</v>
      </c>
      <c r="IH106" s="9">
        <v>1.0474642534067626E-4</v>
      </c>
      <c r="II106" s="6">
        <v>6</v>
      </c>
      <c r="IJ106" s="6"/>
      <c r="IK106" s="6"/>
      <c r="IL106" s="15">
        <v>97</v>
      </c>
      <c r="IM106" s="9">
        <v>0.87096774193548332</v>
      </c>
      <c r="IN106" s="9">
        <v>3.8749999999999837E-5</v>
      </c>
      <c r="IO106" s="9">
        <v>0.43657312999999998</v>
      </c>
      <c r="IP106" s="9">
        <v>8.8759470835962444E-5</v>
      </c>
      <c r="IQ106" s="6">
        <v>6</v>
      </c>
    </row>
    <row r="107" spans="1:251">
      <c r="A107" s="6"/>
      <c r="B107" s="6"/>
      <c r="C107" s="15">
        <f t="shared" si="12"/>
        <v>98</v>
      </c>
      <c r="D107" s="9">
        <f t="shared" si="14"/>
        <v>0.90322580645161232</v>
      </c>
      <c r="E107" s="9" cm="1">
        <f t="array" ref="E107">VLOOKUP($B$15,'qx Malaria'!$B$32:$I$61,(H107),FALSE)/(1-'qx(1) cambodia'!D107*INDEX($A$8:$B$13,H107,2))</f>
        <v>7.9823765683128092E-4</v>
      </c>
      <c r="F107" s="9">
        <f>'Life Table'!D8910</f>
        <v>0.537883</v>
      </c>
      <c r="G107" s="9">
        <f t="shared" si="13"/>
        <v>1.4826954774398444E-3</v>
      </c>
      <c r="H107" s="6">
        <f t="shared" si="11"/>
        <v>6</v>
      </c>
      <c r="I107" s="6"/>
      <c r="J107" s="6"/>
      <c r="L107" s="6"/>
      <c r="M107" s="6"/>
      <c r="N107" s="15">
        <v>98</v>
      </c>
      <c r="O107" s="9">
        <v>0.90322580645161232</v>
      </c>
      <c r="P107" s="9">
        <v>7.3469999999999569E-4</v>
      </c>
      <c r="Q107" s="9">
        <v>0.49605513000000001</v>
      </c>
      <c r="R107" s="9">
        <v>1.4810853785545885E-3</v>
      </c>
      <c r="S107" s="6">
        <v>6</v>
      </c>
      <c r="T107" s="6"/>
      <c r="U107" s="6"/>
      <c r="V107" s="15">
        <v>98</v>
      </c>
      <c r="W107" s="9">
        <v>0.90322580645161232</v>
      </c>
      <c r="X107" s="9">
        <v>6.2723333333332962E-4</v>
      </c>
      <c r="Y107" s="9">
        <v>0.49545773999999998</v>
      </c>
      <c r="Z107" s="9">
        <v>1.26596737258223E-3</v>
      </c>
      <c r="AA107" s="6">
        <v>6</v>
      </c>
      <c r="AB107" s="6"/>
      <c r="AC107" s="6"/>
      <c r="AD107" s="15">
        <v>98</v>
      </c>
      <c r="AE107" s="9">
        <v>0.90322580645161232</v>
      </c>
      <c r="AF107" s="9">
        <v>5.6006666666666329E-4</v>
      </c>
      <c r="AG107" s="9">
        <v>0.49360028</v>
      </c>
      <c r="AH107" s="9">
        <v>1.1346562985472036E-3</v>
      </c>
      <c r="AI107" s="6">
        <v>6</v>
      </c>
      <c r="AJ107" s="6"/>
      <c r="AK107" s="6"/>
      <c r="AL107" s="15">
        <v>98</v>
      </c>
      <c r="AM107" s="9">
        <v>0.90322580645161232</v>
      </c>
      <c r="AN107" s="9">
        <v>6.3343333333332956E-4</v>
      </c>
      <c r="AO107" s="9">
        <v>0.49283178</v>
      </c>
      <c r="AP107" s="9">
        <v>1.2852931954455728E-3</v>
      </c>
      <c r="AQ107" s="6">
        <v>6</v>
      </c>
      <c r="AR107" s="6"/>
      <c r="AS107" s="6"/>
      <c r="AT107" s="15">
        <v>98</v>
      </c>
      <c r="AU107" s="9">
        <v>0.90322580645161232</v>
      </c>
      <c r="AV107" s="9">
        <v>5.6213333333332994E-4</v>
      </c>
      <c r="AW107" s="9">
        <v>0.49297315000000003</v>
      </c>
      <c r="AX107" s="9">
        <v>1.1402919881809586E-3</v>
      </c>
      <c r="AY107" s="6">
        <v>6</v>
      </c>
      <c r="AZ107" s="6"/>
      <c r="BA107" s="6"/>
      <c r="BB107" s="15">
        <v>98</v>
      </c>
      <c r="BC107" s="9">
        <v>0.90322580645161232</v>
      </c>
      <c r="BD107" s="9">
        <v>5.0529999999999694E-4</v>
      </c>
      <c r="BE107" s="9">
        <v>0.49226256000000002</v>
      </c>
      <c r="BF107" s="9">
        <v>1.0264847279874321E-3</v>
      </c>
      <c r="BG107" s="6">
        <v>6</v>
      </c>
      <c r="BH107" s="6"/>
      <c r="BI107" s="6"/>
      <c r="BJ107" s="15">
        <v>98</v>
      </c>
      <c r="BK107" s="9">
        <v>0.90322580645161232</v>
      </c>
      <c r="BL107" s="9">
        <v>4.8049999999999715E-4</v>
      </c>
      <c r="BM107" s="9">
        <v>0.49168146000000001</v>
      </c>
      <c r="BN107" s="9">
        <v>9.7725873169998549E-4</v>
      </c>
      <c r="BO107" s="6">
        <v>6</v>
      </c>
      <c r="BP107" s="6"/>
      <c r="BQ107" s="6"/>
      <c r="BR107" s="15">
        <v>98</v>
      </c>
      <c r="BS107" s="9">
        <v>0.90322580645161232</v>
      </c>
      <c r="BT107" s="9">
        <v>5.5903333333333003E-4</v>
      </c>
      <c r="BU107" s="9">
        <v>0.49196816999999998</v>
      </c>
      <c r="BV107" s="9">
        <v>1.1363201268352991E-3</v>
      </c>
      <c r="BW107" s="6">
        <v>6</v>
      </c>
      <c r="BX107" s="6"/>
      <c r="BY107" s="6"/>
      <c r="BZ107" s="15">
        <v>98</v>
      </c>
      <c r="CA107" s="9">
        <v>0.90322580645161232</v>
      </c>
      <c r="CB107" s="9">
        <v>4.164333333333309E-4</v>
      </c>
      <c r="CC107" s="9">
        <v>0.49151437999999997</v>
      </c>
      <c r="CD107" s="9">
        <v>8.4724547292661285E-4</v>
      </c>
      <c r="CE107" s="6">
        <v>6</v>
      </c>
      <c r="CF107" s="6"/>
      <c r="CG107" s="6"/>
      <c r="CH107" s="15">
        <v>98</v>
      </c>
      <c r="CI107" s="9">
        <v>0.90322580645161232</v>
      </c>
      <c r="CJ107" s="9">
        <v>4.1953333333333081E-4</v>
      </c>
      <c r="CK107" s="9">
        <v>0.48989629000000001</v>
      </c>
      <c r="CL107" s="9">
        <v>8.5637172988864809E-4</v>
      </c>
      <c r="CM107" s="6">
        <v>6</v>
      </c>
      <c r="CN107" s="6"/>
      <c r="CO107" s="6"/>
      <c r="CP107" s="15">
        <v>98</v>
      </c>
      <c r="CQ107" s="9">
        <v>0.90322580645161232</v>
      </c>
      <c r="CR107" s="9">
        <v>8.0496666666666182E-4</v>
      </c>
      <c r="CS107" s="9">
        <v>0.48681284000000002</v>
      </c>
      <c r="CT107" s="9">
        <v>1.6535444436236763E-3</v>
      </c>
      <c r="CU107" s="6">
        <v>6</v>
      </c>
      <c r="CV107" s="6"/>
      <c r="CW107" s="6"/>
      <c r="CX107" s="15">
        <v>98</v>
      </c>
      <c r="CY107" s="9">
        <v>0.90322580645161232</v>
      </c>
      <c r="CZ107" s="9">
        <v>5.9726666666666311E-4</v>
      </c>
      <c r="DA107" s="9">
        <v>0.48503507000000001</v>
      </c>
      <c r="DB107" s="9">
        <v>1.2313886224075779E-3</v>
      </c>
      <c r="DC107" s="6">
        <v>6</v>
      </c>
      <c r="DD107" s="6"/>
      <c r="DE107" s="6"/>
      <c r="DF107" s="15">
        <v>98</v>
      </c>
      <c r="DG107" s="9">
        <v>0.90322580645161232</v>
      </c>
      <c r="DH107" s="9">
        <v>5.0943333333333023E-4</v>
      </c>
      <c r="DI107" s="9">
        <v>0.48220665000000001</v>
      </c>
      <c r="DJ107" s="9">
        <v>1.0564626873837807E-3</v>
      </c>
      <c r="DK107" s="6">
        <v>6</v>
      </c>
      <c r="DL107" s="6"/>
      <c r="DM107" s="6"/>
      <c r="DN107" s="15">
        <v>98</v>
      </c>
      <c r="DO107" s="9">
        <v>0.90322580645161232</v>
      </c>
      <c r="DP107" s="9">
        <v>8.8246666666666126E-4</v>
      </c>
      <c r="DQ107" s="9">
        <v>0.47925728000000001</v>
      </c>
      <c r="DR107" s="9">
        <v>1.8413213601401344E-3</v>
      </c>
      <c r="DS107" s="6">
        <v>6</v>
      </c>
      <c r="DT107" s="6"/>
      <c r="DU107" s="6"/>
      <c r="DV107" s="15">
        <v>98</v>
      </c>
      <c r="DW107" s="9">
        <v>0.90322580645161232</v>
      </c>
      <c r="DX107" s="9">
        <v>7.150666666666624E-4</v>
      </c>
      <c r="DY107" s="9">
        <v>0.47848007999999997</v>
      </c>
      <c r="DZ107" s="9">
        <v>1.4944544121181856E-3</v>
      </c>
      <c r="EA107" s="6">
        <v>6</v>
      </c>
      <c r="EB107" s="6"/>
      <c r="EC107" s="6"/>
      <c r="ED107" s="15">
        <v>98</v>
      </c>
      <c r="EE107" s="9">
        <v>0.90322580645161232</v>
      </c>
      <c r="EF107" s="9">
        <v>4.6086666666666392E-4</v>
      </c>
      <c r="EG107" s="9">
        <v>0.47630752999999998</v>
      </c>
      <c r="EH107" s="9">
        <v>9.675821557275484E-4</v>
      </c>
      <c r="EI107" s="6">
        <v>6</v>
      </c>
      <c r="EJ107" s="6"/>
      <c r="EK107" s="6"/>
      <c r="EL107" s="15">
        <v>98</v>
      </c>
      <c r="EM107" s="9">
        <v>0.90322580645161232</v>
      </c>
      <c r="EN107" s="9">
        <v>6.6236666666666269E-4</v>
      </c>
      <c r="EO107" s="9">
        <v>0.47398951</v>
      </c>
      <c r="EP107" s="9">
        <v>1.39742895716545E-3</v>
      </c>
      <c r="EQ107" s="6">
        <v>6</v>
      </c>
      <c r="ER107" s="6"/>
      <c r="ES107" s="6"/>
      <c r="ET107" s="15">
        <v>98</v>
      </c>
      <c r="EU107" s="9">
        <v>0.90322580645161232</v>
      </c>
      <c r="EV107" s="9">
        <v>4.2263333333333078E-4</v>
      </c>
      <c r="EW107" s="9">
        <v>0.47176688</v>
      </c>
      <c r="EX107" s="9">
        <v>8.9585206433595078E-4</v>
      </c>
      <c r="EY107" s="6">
        <v>6</v>
      </c>
      <c r="EZ107" s="6"/>
      <c r="FA107" s="6"/>
      <c r="FB107" s="15">
        <v>98</v>
      </c>
      <c r="FC107" s="9">
        <v>0.90322580645161232</v>
      </c>
      <c r="FD107" s="9">
        <v>3.91633333333331E-4</v>
      </c>
      <c r="FE107" s="9">
        <v>0.46928191000000002</v>
      </c>
      <c r="FF107" s="9">
        <v>8.345374602940288E-4</v>
      </c>
      <c r="FG107" s="6">
        <v>6</v>
      </c>
      <c r="FH107" s="6"/>
      <c r="FI107" s="6"/>
      <c r="FJ107" s="15">
        <v>98</v>
      </c>
      <c r="FK107" s="9">
        <v>0.90322580645161232</v>
      </c>
      <c r="FL107" s="9">
        <v>4.8669999999999709E-4</v>
      </c>
      <c r="FM107" s="9">
        <v>0.46727258999999999</v>
      </c>
      <c r="FN107" s="9">
        <v>1.0415761814747085E-3</v>
      </c>
      <c r="FO107" s="6">
        <v>6</v>
      </c>
      <c r="FP107" s="6"/>
      <c r="FQ107" s="6"/>
      <c r="FR107" s="15">
        <v>98</v>
      </c>
      <c r="FS107" s="9">
        <v>0.90322580645161232</v>
      </c>
      <c r="FT107" s="9">
        <v>2.665999999999984E-4</v>
      </c>
      <c r="FU107" s="9">
        <v>0.46776310999999998</v>
      </c>
      <c r="FV107" s="9">
        <v>5.699466125064852E-4</v>
      </c>
      <c r="FW107" s="6">
        <v>6</v>
      </c>
      <c r="FX107" s="6"/>
      <c r="FY107" s="6"/>
      <c r="FZ107" s="15">
        <v>98</v>
      </c>
      <c r="GA107" s="9">
        <v>0.90322580645161232</v>
      </c>
      <c r="GB107" s="9">
        <v>2.5626666666666513E-4</v>
      </c>
      <c r="GC107" s="9">
        <v>0.46637564999999997</v>
      </c>
      <c r="GD107" s="9">
        <v>5.4948552023817096E-4</v>
      </c>
      <c r="GE107" s="6">
        <v>6</v>
      </c>
      <c r="GF107" s="6"/>
      <c r="GG107" s="6"/>
      <c r="GH107" s="15">
        <v>98</v>
      </c>
      <c r="GI107" s="9">
        <v>0.90322580645161232</v>
      </c>
      <c r="GJ107" s="9">
        <v>1.1676666666666595E-4</v>
      </c>
      <c r="GK107" s="9">
        <v>0.46593582</v>
      </c>
      <c r="GL107" s="9">
        <v>2.5060676096262777E-4</v>
      </c>
      <c r="GM107" s="6">
        <v>6</v>
      </c>
      <c r="GN107" s="6"/>
      <c r="GO107" s="6"/>
      <c r="GP107" s="15">
        <v>98</v>
      </c>
      <c r="GQ107" s="9">
        <v>0.90322580645161232</v>
      </c>
      <c r="GR107" s="9">
        <v>6.613333333333294E-5</v>
      </c>
      <c r="GS107" s="9">
        <v>0.46644301999999999</v>
      </c>
      <c r="GT107" s="9">
        <v>1.4178223383712107E-4</v>
      </c>
      <c r="GU107" s="6">
        <v>6</v>
      </c>
      <c r="GV107" s="6"/>
      <c r="GW107" s="6"/>
      <c r="GX107" s="15">
        <v>98</v>
      </c>
      <c r="GY107" s="9">
        <v>0.90322580645161232</v>
      </c>
      <c r="GZ107" s="9">
        <v>1.1056666666666602E-4</v>
      </c>
      <c r="HA107" s="9">
        <v>0.46621088999999999</v>
      </c>
      <c r="HB107" s="9">
        <v>2.3716019732328864E-4</v>
      </c>
      <c r="HC107" s="6">
        <v>6</v>
      </c>
      <c r="HD107" s="6"/>
      <c r="HE107" s="6"/>
      <c r="HF107" s="15">
        <v>98</v>
      </c>
      <c r="HG107" s="9">
        <v>0.90322580645161232</v>
      </c>
      <c r="HH107" s="9">
        <v>1.0643333333333269E-4</v>
      </c>
      <c r="HI107" s="9">
        <v>0.46667724999999999</v>
      </c>
      <c r="HJ107" s="9">
        <v>2.28066256354542E-4</v>
      </c>
      <c r="HK107" s="6">
        <v>6</v>
      </c>
      <c r="HL107" s="6"/>
      <c r="HM107" s="6"/>
      <c r="HN107" s="15">
        <v>98</v>
      </c>
      <c r="HO107" s="9">
        <v>0.90322580645161232</v>
      </c>
      <c r="HP107" s="9">
        <v>8.8866666666666139E-5</v>
      </c>
      <c r="HQ107" s="9">
        <v>0.46661641999999998</v>
      </c>
      <c r="HR107" s="9">
        <v>1.90449077352799E-4</v>
      </c>
      <c r="HS107" s="6">
        <v>6</v>
      </c>
      <c r="HT107" s="6"/>
      <c r="HU107" s="6"/>
      <c r="HV107" s="15">
        <v>98</v>
      </c>
      <c r="HW107" s="9">
        <v>0.90322580645161232</v>
      </c>
      <c r="HX107" s="9">
        <v>1.4569999999999912E-4</v>
      </c>
      <c r="HY107" s="9">
        <v>0.46715881999999997</v>
      </c>
      <c r="HZ107" s="9">
        <v>3.1188536695079232E-4</v>
      </c>
      <c r="IA107" s="6">
        <v>6</v>
      </c>
      <c r="IB107" s="6"/>
      <c r="IC107" s="6"/>
      <c r="ID107" s="15">
        <v>98</v>
      </c>
      <c r="IE107" s="9">
        <v>0.90322580645161232</v>
      </c>
      <c r="IF107" s="9">
        <v>6.0966666666666294E-5</v>
      </c>
      <c r="IG107" s="9">
        <v>0.46746833999999998</v>
      </c>
      <c r="IH107" s="9">
        <v>1.3041881438787128E-4</v>
      </c>
      <c r="II107" s="6">
        <v>6</v>
      </c>
      <c r="IJ107" s="6"/>
      <c r="IK107" s="6"/>
      <c r="IL107" s="15">
        <v>98</v>
      </c>
      <c r="IM107" s="9">
        <v>0.90322580645161232</v>
      </c>
      <c r="IN107" s="9">
        <v>5.1666666666666359E-5</v>
      </c>
      <c r="IO107" s="9">
        <v>0.4676128</v>
      </c>
      <c r="IP107" s="9">
        <v>1.1049027457474722E-4</v>
      </c>
      <c r="IQ107" s="6">
        <v>6</v>
      </c>
    </row>
    <row r="108" spans="1:251">
      <c r="A108" s="6"/>
      <c r="B108" s="6"/>
      <c r="C108" s="15">
        <f t="shared" si="12"/>
        <v>99</v>
      </c>
      <c r="D108" s="9">
        <f t="shared" si="14"/>
        <v>0.93548387096774133</v>
      </c>
      <c r="E108" s="9" cm="1">
        <f t="array" ref="E108">VLOOKUP($B$15,'qx Malaria'!$B$32:$I$61,(H108),FALSE)/(1-'qx(1) cambodia'!D108*INDEX($A$8:$B$13,H108,2))</f>
        <v>1.191841233516759E-3</v>
      </c>
      <c r="F108" s="9">
        <f>'Life Table'!D8911</f>
        <v>0.56383726999999995</v>
      </c>
      <c r="G108" s="9">
        <f t="shared" si="13"/>
        <v>2.1118943890721222E-3</v>
      </c>
      <c r="H108" s="6">
        <f t="shared" si="11"/>
        <v>6</v>
      </c>
      <c r="I108" s="6"/>
      <c r="J108" s="6"/>
      <c r="L108" s="6"/>
      <c r="M108" s="6"/>
      <c r="N108" s="15">
        <v>99</v>
      </c>
      <c r="O108" s="9">
        <v>0.93548387096774133</v>
      </c>
      <c r="P108" s="9">
        <v>1.1020499999999896E-3</v>
      </c>
      <c r="Q108" s="9">
        <v>0.52263866999999997</v>
      </c>
      <c r="R108" s="9">
        <v>2.1086269793239559E-3</v>
      </c>
      <c r="S108" s="6">
        <v>6</v>
      </c>
      <c r="T108" s="6"/>
      <c r="U108" s="6"/>
      <c r="V108" s="15">
        <v>99</v>
      </c>
      <c r="W108" s="9">
        <v>0.93548387096774133</v>
      </c>
      <c r="X108" s="9">
        <v>9.4084999999999124E-4</v>
      </c>
      <c r="Y108" s="9">
        <v>0.52213414999999996</v>
      </c>
      <c r="Z108" s="9">
        <v>1.8019315534139862E-3</v>
      </c>
      <c r="AA108" s="6">
        <v>6</v>
      </c>
      <c r="AB108" s="6"/>
      <c r="AC108" s="6"/>
      <c r="AD108" s="15">
        <v>99</v>
      </c>
      <c r="AE108" s="9">
        <v>0.93548387096774133</v>
      </c>
      <c r="AF108" s="9">
        <v>8.4009999999999196E-4</v>
      </c>
      <c r="AG108" s="9">
        <v>0.52010988000000002</v>
      </c>
      <c r="AH108" s="9">
        <v>1.6152356113673363E-3</v>
      </c>
      <c r="AI108" s="6">
        <v>6</v>
      </c>
      <c r="AJ108" s="6"/>
      <c r="AK108" s="6"/>
      <c r="AL108" s="15">
        <v>99</v>
      </c>
      <c r="AM108" s="9">
        <v>0.93548387096774133</v>
      </c>
      <c r="AN108" s="9">
        <v>9.5014999999999098E-4</v>
      </c>
      <c r="AO108" s="9">
        <v>0.51939305999999996</v>
      </c>
      <c r="AP108" s="9">
        <v>1.8293467379021026E-3</v>
      </c>
      <c r="AQ108" s="6">
        <v>6</v>
      </c>
      <c r="AR108" s="6"/>
      <c r="AS108" s="6"/>
      <c r="AT108" s="15">
        <v>99</v>
      </c>
      <c r="AU108" s="9">
        <v>0.93548387096774133</v>
      </c>
      <c r="AV108" s="9">
        <v>8.4319999999999209E-4</v>
      </c>
      <c r="AW108" s="9">
        <v>0.51965890000000003</v>
      </c>
      <c r="AX108" s="9">
        <v>1.6226028265848849E-3</v>
      </c>
      <c r="AY108" s="6">
        <v>6</v>
      </c>
      <c r="AZ108" s="6"/>
      <c r="BA108" s="6"/>
      <c r="BB108" s="15">
        <v>99</v>
      </c>
      <c r="BC108" s="9">
        <v>0.93548387096774133</v>
      </c>
      <c r="BD108" s="9">
        <v>7.5794999999999281E-4</v>
      </c>
      <c r="BE108" s="9">
        <v>0.51910115000000001</v>
      </c>
      <c r="BF108" s="9">
        <v>1.4601200555999401E-3</v>
      </c>
      <c r="BG108" s="6">
        <v>6</v>
      </c>
      <c r="BH108" s="6"/>
      <c r="BI108" s="6"/>
      <c r="BJ108" s="15">
        <v>99</v>
      </c>
      <c r="BK108" s="9">
        <v>0.93548387096774133</v>
      </c>
      <c r="BL108" s="9">
        <v>7.2074999999999331E-4</v>
      </c>
      <c r="BM108" s="9">
        <v>0.51858961000000003</v>
      </c>
      <c r="BN108" s="9">
        <v>1.38982730487021E-3</v>
      </c>
      <c r="BO108" s="6">
        <v>6</v>
      </c>
      <c r="BP108" s="6"/>
      <c r="BQ108" s="6"/>
      <c r="BR108" s="15">
        <v>99</v>
      </c>
      <c r="BS108" s="9">
        <v>0.93548387096774133</v>
      </c>
      <c r="BT108" s="9">
        <v>8.3854999999999206E-4</v>
      </c>
      <c r="BU108" s="9">
        <v>0.51911903999999998</v>
      </c>
      <c r="BV108" s="9">
        <v>1.6153327760815555E-3</v>
      </c>
      <c r="BW108" s="6">
        <v>6</v>
      </c>
      <c r="BX108" s="6"/>
      <c r="BY108" s="6"/>
      <c r="BZ108" s="15">
        <v>99</v>
      </c>
      <c r="CA108" s="9">
        <v>0.93548387096774133</v>
      </c>
      <c r="CB108" s="9">
        <v>6.2464999999999418E-4</v>
      </c>
      <c r="CC108" s="9">
        <v>0.51870406999999996</v>
      </c>
      <c r="CD108" s="9">
        <v>1.2042512024245235E-3</v>
      </c>
      <c r="CE108" s="6">
        <v>6</v>
      </c>
      <c r="CF108" s="6"/>
      <c r="CG108" s="6"/>
      <c r="CH108" s="15">
        <v>99</v>
      </c>
      <c r="CI108" s="9">
        <v>0.93548387096774133</v>
      </c>
      <c r="CJ108" s="9">
        <v>6.2929999999999399E-4</v>
      </c>
      <c r="CK108" s="9">
        <v>0.51717712000000005</v>
      </c>
      <c r="CL108" s="9">
        <v>1.2167978351401044E-3</v>
      </c>
      <c r="CM108" s="6">
        <v>6</v>
      </c>
      <c r="CN108" s="6"/>
      <c r="CO108" s="6"/>
      <c r="CP108" s="15">
        <v>99</v>
      </c>
      <c r="CQ108" s="9">
        <v>0.93548387096774133</v>
      </c>
      <c r="CR108" s="9">
        <v>1.2074499999999886E-3</v>
      </c>
      <c r="CS108" s="9">
        <v>0.51411163000000004</v>
      </c>
      <c r="CT108" s="9">
        <v>2.3486144439097563E-3</v>
      </c>
      <c r="CU108" s="6">
        <v>6</v>
      </c>
      <c r="CV108" s="6"/>
      <c r="CW108" s="6"/>
      <c r="CX108" s="15">
        <v>99</v>
      </c>
      <c r="CY108" s="9">
        <v>0.93548387096774133</v>
      </c>
      <c r="CZ108" s="9">
        <v>8.9589999999999158E-4</v>
      </c>
      <c r="DA108" s="9">
        <v>0.51273089000000005</v>
      </c>
      <c r="DB108" s="9">
        <v>1.7473103678227607E-3</v>
      </c>
      <c r="DC108" s="6">
        <v>6</v>
      </c>
      <c r="DD108" s="6"/>
      <c r="DE108" s="6"/>
      <c r="DF108" s="15">
        <v>99</v>
      </c>
      <c r="DG108" s="9">
        <v>0.93548387096774133</v>
      </c>
      <c r="DH108" s="9">
        <v>7.6414999999999274E-4</v>
      </c>
      <c r="DI108" s="9">
        <v>0.51005117</v>
      </c>
      <c r="DJ108" s="9">
        <v>1.4981830156374169E-3</v>
      </c>
      <c r="DK108" s="6">
        <v>6</v>
      </c>
      <c r="DL108" s="6"/>
      <c r="DM108" s="6"/>
      <c r="DN108" s="15">
        <v>99</v>
      </c>
      <c r="DO108" s="9">
        <v>0.93548387096774133</v>
      </c>
      <c r="DP108" s="9">
        <v>1.3236999999999873E-3</v>
      </c>
      <c r="DQ108" s="9">
        <v>0.50734796000000004</v>
      </c>
      <c r="DR108" s="9">
        <v>2.609057499708853E-3</v>
      </c>
      <c r="DS108" s="6">
        <v>6</v>
      </c>
      <c r="DT108" s="6"/>
      <c r="DU108" s="6"/>
      <c r="DV108" s="15">
        <v>99</v>
      </c>
      <c r="DW108" s="9">
        <v>0.93548387096774133</v>
      </c>
      <c r="DX108" s="9">
        <v>1.07259999999999E-3</v>
      </c>
      <c r="DY108" s="9">
        <v>0.50687766000000001</v>
      </c>
      <c r="DZ108" s="9">
        <v>2.1160924709129813E-3</v>
      </c>
      <c r="EA108" s="6">
        <v>6</v>
      </c>
      <c r="EB108" s="6"/>
      <c r="EC108" s="6"/>
      <c r="ED108" s="15">
        <v>99</v>
      </c>
      <c r="EE108" s="9">
        <v>0.93548387096774133</v>
      </c>
      <c r="EF108" s="9">
        <v>6.9129999999999344E-4</v>
      </c>
      <c r="EG108" s="9">
        <v>0.50466750000000005</v>
      </c>
      <c r="EH108" s="9">
        <v>1.3698127975349974E-3</v>
      </c>
      <c r="EI108" s="6">
        <v>6</v>
      </c>
      <c r="EJ108" s="6"/>
      <c r="EK108" s="6"/>
      <c r="EL108" s="15">
        <v>99</v>
      </c>
      <c r="EM108" s="9">
        <v>0.93548387096774133</v>
      </c>
      <c r="EN108" s="9">
        <v>9.9354999999999062E-4</v>
      </c>
      <c r="EO108" s="9">
        <v>0.50235556000000003</v>
      </c>
      <c r="EP108" s="9">
        <v>1.9777824296400553E-3</v>
      </c>
      <c r="EQ108" s="6">
        <v>6</v>
      </c>
      <c r="ER108" s="6"/>
      <c r="ES108" s="6"/>
      <c r="ET108" s="15">
        <v>99</v>
      </c>
      <c r="EU108" s="9">
        <v>0.93548387096774133</v>
      </c>
      <c r="EV108" s="9">
        <v>6.3394999999999402E-4</v>
      </c>
      <c r="EW108" s="9">
        <v>0.50013289999999999</v>
      </c>
      <c r="EX108" s="9">
        <v>1.2675630817328635E-3</v>
      </c>
      <c r="EY108" s="6">
        <v>6</v>
      </c>
      <c r="EZ108" s="6"/>
      <c r="FA108" s="6"/>
      <c r="FB108" s="15">
        <v>99</v>
      </c>
      <c r="FC108" s="9">
        <v>0.93548387096774133</v>
      </c>
      <c r="FD108" s="9">
        <v>5.8744999999999447E-4</v>
      </c>
      <c r="FE108" s="9">
        <v>0.49761844</v>
      </c>
      <c r="FF108" s="9">
        <v>1.1805229725811498E-3</v>
      </c>
      <c r="FG108" s="6">
        <v>6</v>
      </c>
      <c r="FH108" s="6"/>
      <c r="FI108" s="6"/>
      <c r="FJ108" s="15">
        <v>99</v>
      </c>
      <c r="FK108" s="9">
        <v>0.93548387096774133</v>
      </c>
      <c r="FL108" s="9">
        <v>7.3004999999999305E-4</v>
      </c>
      <c r="FM108" s="9">
        <v>0.49534836999999998</v>
      </c>
      <c r="FN108" s="9">
        <v>1.473811249242615E-3</v>
      </c>
      <c r="FO108" s="6">
        <v>6</v>
      </c>
      <c r="FP108" s="6"/>
      <c r="FQ108" s="6"/>
      <c r="FR108" s="15">
        <v>99</v>
      </c>
      <c r="FS108" s="9">
        <v>0.93548387096774133</v>
      </c>
      <c r="FT108" s="9">
        <v>3.9989999999999622E-4</v>
      </c>
      <c r="FU108" s="9">
        <v>0.49585431000000002</v>
      </c>
      <c r="FV108" s="9">
        <v>8.0648688926389736E-4</v>
      </c>
      <c r="FW108" s="6">
        <v>6</v>
      </c>
      <c r="FX108" s="6"/>
      <c r="FY108" s="6"/>
      <c r="FZ108" s="15">
        <v>99</v>
      </c>
      <c r="GA108" s="9">
        <v>0.93548387096774133</v>
      </c>
      <c r="GB108" s="9">
        <v>3.8439999999999639E-4</v>
      </c>
      <c r="GC108" s="9">
        <v>0.49470858000000001</v>
      </c>
      <c r="GD108" s="9">
        <v>7.7702311126278908E-4</v>
      </c>
      <c r="GE108" s="6">
        <v>6</v>
      </c>
      <c r="GF108" s="6"/>
      <c r="GG108" s="6"/>
      <c r="GH108" s="15">
        <v>99</v>
      </c>
      <c r="GI108" s="9">
        <v>0.93548387096774133</v>
      </c>
      <c r="GJ108" s="9">
        <v>1.7514999999999832E-4</v>
      </c>
      <c r="GK108" s="9">
        <v>0.49425891</v>
      </c>
      <c r="GL108" s="9">
        <v>3.5436892781558215E-4</v>
      </c>
      <c r="GM108" s="6">
        <v>6</v>
      </c>
      <c r="GN108" s="6"/>
      <c r="GO108" s="6"/>
      <c r="GP108" s="15">
        <v>99</v>
      </c>
      <c r="GQ108" s="9">
        <v>0.93548387096774133</v>
      </c>
      <c r="GR108" s="9">
        <v>9.9199999999999064E-5</v>
      </c>
      <c r="GS108" s="9">
        <v>0.49524283000000002</v>
      </c>
      <c r="GT108" s="9">
        <v>2.003057772688987E-4</v>
      </c>
      <c r="GU108" s="6">
        <v>6</v>
      </c>
      <c r="GV108" s="6"/>
      <c r="GW108" s="6"/>
      <c r="GX108" s="15">
        <v>99</v>
      </c>
      <c r="GY108" s="9">
        <v>0.93548387096774133</v>
      </c>
      <c r="GZ108" s="9">
        <v>1.6584999999999845E-4</v>
      </c>
      <c r="HA108" s="9">
        <v>0.49512019000000002</v>
      </c>
      <c r="HB108" s="9">
        <v>3.3496917182876027E-4</v>
      </c>
      <c r="HC108" s="6">
        <v>6</v>
      </c>
      <c r="HD108" s="6"/>
      <c r="HE108" s="6"/>
      <c r="HF108" s="15">
        <v>99</v>
      </c>
      <c r="HG108" s="9">
        <v>0.93548387096774133</v>
      </c>
      <c r="HH108" s="9">
        <v>1.5964999999999849E-4</v>
      </c>
      <c r="HI108" s="9">
        <v>0.49555944000000002</v>
      </c>
      <c r="HJ108" s="9">
        <v>3.2216115184890531E-4</v>
      </c>
      <c r="HK108" s="6">
        <v>6</v>
      </c>
      <c r="HL108" s="6"/>
      <c r="HM108" s="6"/>
      <c r="HN108" s="15">
        <v>99</v>
      </c>
      <c r="HO108" s="9">
        <v>0.93548387096774133</v>
      </c>
      <c r="HP108" s="9">
        <v>1.3329999999999874E-4</v>
      </c>
      <c r="HQ108" s="9">
        <v>0.49603436000000001</v>
      </c>
      <c r="HR108" s="9">
        <v>2.6873138385010011E-4</v>
      </c>
      <c r="HS108" s="6">
        <v>6</v>
      </c>
      <c r="HT108" s="6"/>
      <c r="HU108" s="6"/>
      <c r="HV108" s="15">
        <v>99</v>
      </c>
      <c r="HW108" s="9">
        <v>0.93548387096774133</v>
      </c>
      <c r="HX108" s="9">
        <v>2.1854999999999791E-4</v>
      </c>
      <c r="HY108" s="9">
        <v>0.49673800000000001</v>
      </c>
      <c r="HZ108" s="9">
        <v>4.3997036667216499E-4</v>
      </c>
      <c r="IA108" s="6">
        <v>6</v>
      </c>
      <c r="IB108" s="6"/>
      <c r="IC108" s="6"/>
      <c r="ID108" s="15">
        <v>99</v>
      </c>
      <c r="IE108" s="9">
        <v>0.93548387096774133</v>
      </c>
      <c r="IF108" s="9">
        <v>9.1449999999999133E-5</v>
      </c>
      <c r="IG108" s="9">
        <v>0.49711825999999998</v>
      </c>
      <c r="IH108" s="9">
        <v>1.8396025122875015E-4</v>
      </c>
      <c r="II108" s="6">
        <v>6</v>
      </c>
      <c r="IJ108" s="6"/>
      <c r="IK108" s="6"/>
      <c r="IL108" s="15">
        <v>99</v>
      </c>
      <c r="IM108" s="9">
        <v>0.93548387096774133</v>
      </c>
      <c r="IN108" s="9">
        <v>7.7499999999999282E-5</v>
      </c>
      <c r="IO108" s="9">
        <v>0.49735159000000001</v>
      </c>
      <c r="IP108" s="9">
        <v>1.5582537898390809E-4</v>
      </c>
      <c r="IQ108" s="6">
        <v>6</v>
      </c>
    </row>
    <row r="109" spans="1:251" ht="15" thickBot="1">
      <c r="A109" s="6"/>
      <c r="B109" s="6"/>
      <c r="C109" s="16">
        <f t="shared" si="12"/>
        <v>100</v>
      </c>
      <c r="D109" s="10">
        <f t="shared" si="14"/>
        <v>0.96774193548387033</v>
      </c>
      <c r="E109" s="10" cm="1">
        <f t="array" ref="E109">VLOOKUP($B$15,'qx Malaria'!$B$32:$I$61,(H109),FALSE)/(1-'qx(1) cambodia'!D109*INDEX($A$8:$B$13,H109,2))</f>
        <v>2.3511923494296651E-3</v>
      </c>
      <c r="F109" s="9" t="e">
        <f>'Life Table'!#REF!</f>
        <v>#REF!</v>
      </c>
      <c r="G109" s="10" t="e">
        <f t="shared" si="13"/>
        <v>#REF!</v>
      </c>
      <c r="H109" s="6">
        <f t="shared" si="11"/>
        <v>6</v>
      </c>
      <c r="I109" s="6"/>
      <c r="J109" s="6"/>
      <c r="L109" s="6"/>
      <c r="M109" s="6"/>
      <c r="N109" s="16">
        <v>100</v>
      </c>
      <c r="O109" s="10">
        <v>0.96774193548387033</v>
      </c>
      <c r="P109" s="10">
        <v>2.2040999999999567E-3</v>
      </c>
      <c r="Q109" s="9">
        <v>0.57728710000000005</v>
      </c>
      <c r="R109" s="10">
        <v>3.8180309243008486E-3</v>
      </c>
      <c r="S109" s="6">
        <v>6</v>
      </c>
      <c r="T109" s="6"/>
      <c r="U109" s="6"/>
      <c r="V109" s="16">
        <v>100</v>
      </c>
      <c r="W109" s="10">
        <v>0.96774193548387033</v>
      </c>
      <c r="X109" s="10">
        <v>1.881699999999963E-3</v>
      </c>
      <c r="Y109" s="9">
        <v>0.57699239000000002</v>
      </c>
      <c r="Z109" s="10">
        <v>3.2612215214830871E-3</v>
      </c>
      <c r="AA109" s="6">
        <v>6</v>
      </c>
      <c r="AB109" s="6"/>
      <c r="AC109" s="6"/>
      <c r="AD109" s="16">
        <v>100</v>
      </c>
      <c r="AE109" s="10">
        <v>0.96774193548387033</v>
      </c>
      <c r="AF109" s="10">
        <v>1.6801999999999666E-3</v>
      </c>
      <c r="AG109" s="9">
        <v>0.57490801000000002</v>
      </c>
      <c r="AH109" s="10">
        <v>2.9225545144169526E-3</v>
      </c>
      <c r="AI109" s="6">
        <v>6</v>
      </c>
      <c r="AJ109" s="6"/>
      <c r="AK109" s="6"/>
      <c r="AL109" s="16">
        <v>100</v>
      </c>
      <c r="AM109" s="10">
        <v>0.96774193548387033</v>
      </c>
      <c r="AN109" s="10">
        <v>1.9002999999999624E-3</v>
      </c>
      <c r="AO109" s="9">
        <v>0.57437848999999996</v>
      </c>
      <c r="AP109" s="10">
        <v>3.3084456209353567E-3</v>
      </c>
      <c r="AQ109" s="6">
        <v>6</v>
      </c>
      <c r="AR109" s="6"/>
      <c r="AS109" s="6"/>
      <c r="AT109" s="16">
        <v>100</v>
      </c>
      <c r="AU109" s="10">
        <v>0.96774193548387033</v>
      </c>
      <c r="AV109" s="10">
        <v>1.6863999999999666E-3</v>
      </c>
      <c r="AW109" s="9">
        <v>0.57473185000000004</v>
      </c>
      <c r="AX109" s="10">
        <v>2.9342379407022012E-3</v>
      </c>
      <c r="AY109" s="6">
        <v>6</v>
      </c>
      <c r="AZ109" s="6"/>
      <c r="BA109" s="6"/>
      <c r="BB109" s="16">
        <v>100</v>
      </c>
      <c r="BC109" s="10">
        <v>0.96774193548387033</v>
      </c>
      <c r="BD109" s="10">
        <v>1.51589999999997E-3</v>
      </c>
      <c r="BE109" s="9">
        <v>0.57438524000000002</v>
      </c>
      <c r="BF109" s="10">
        <v>2.6391694884081106E-3</v>
      </c>
      <c r="BG109" s="6">
        <v>6</v>
      </c>
      <c r="BH109" s="6"/>
      <c r="BI109" s="6"/>
      <c r="BJ109" s="16">
        <v>100</v>
      </c>
      <c r="BK109" s="10">
        <v>0.96774193548387033</v>
      </c>
      <c r="BL109" s="10">
        <v>1.4414999999999717E-3</v>
      </c>
      <c r="BM109" s="9">
        <v>0.57407872999999998</v>
      </c>
      <c r="BN109" s="10">
        <v>2.5109796351451162E-3</v>
      </c>
      <c r="BO109" s="6">
        <v>6</v>
      </c>
      <c r="BP109" s="6"/>
      <c r="BQ109" s="6"/>
      <c r="BR109" s="16">
        <v>100</v>
      </c>
      <c r="BS109" s="10">
        <v>0.96774193548387033</v>
      </c>
      <c r="BT109" s="10">
        <v>1.6770999999999668E-3</v>
      </c>
      <c r="BU109" s="9">
        <v>0.57497582999999997</v>
      </c>
      <c r="BV109" s="10">
        <v>2.9168182599953233E-3</v>
      </c>
      <c r="BW109" s="6">
        <v>6</v>
      </c>
      <c r="BX109" s="6"/>
      <c r="BY109" s="6"/>
      <c r="BZ109" s="16">
        <v>100</v>
      </c>
      <c r="CA109" s="10">
        <v>0.96774193548387033</v>
      </c>
      <c r="CB109" s="10">
        <v>1.2492999999999753E-3</v>
      </c>
      <c r="CC109" s="9">
        <v>0.57472696000000001</v>
      </c>
      <c r="CD109" s="10">
        <v>2.1737278515696831E-3</v>
      </c>
      <c r="CE109" s="6">
        <v>6</v>
      </c>
      <c r="CF109" s="6"/>
      <c r="CG109" s="6"/>
      <c r="CH109" s="16">
        <v>100</v>
      </c>
      <c r="CI109" s="10">
        <v>0.96774193548387033</v>
      </c>
      <c r="CJ109" s="10">
        <v>1.258599999999975E-3</v>
      </c>
      <c r="CK109" s="9">
        <v>0.57359009000000005</v>
      </c>
      <c r="CL109" s="10">
        <v>2.1942499041431745E-3</v>
      </c>
      <c r="CM109" s="6">
        <v>6</v>
      </c>
      <c r="CN109" s="6"/>
      <c r="CO109" s="6"/>
      <c r="CP109" s="16">
        <v>100</v>
      </c>
      <c r="CQ109" s="10">
        <v>0.96774193548387033</v>
      </c>
      <c r="CR109" s="10">
        <v>2.4148999999999521E-3</v>
      </c>
      <c r="CS109" s="9">
        <v>0.57079190000000002</v>
      </c>
      <c r="CT109" s="10">
        <v>4.2307888391547813E-3</v>
      </c>
      <c r="CU109" s="6">
        <v>6</v>
      </c>
      <c r="CV109" s="6"/>
      <c r="CW109" s="6"/>
      <c r="CX109" s="16">
        <v>100</v>
      </c>
      <c r="CY109" s="10">
        <v>0.96774193548387033</v>
      </c>
      <c r="CZ109" s="10">
        <v>1.7917999999999647E-3</v>
      </c>
      <c r="DA109" s="9">
        <v>0.57024900999999995</v>
      </c>
      <c r="DB109" s="10">
        <v>3.1421360994558587E-3</v>
      </c>
      <c r="DC109" s="6">
        <v>6</v>
      </c>
      <c r="DD109" s="6"/>
      <c r="DE109" s="6"/>
      <c r="DF109" s="16">
        <v>100</v>
      </c>
      <c r="DG109" s="10">
        <v>0.96774193548387033</v>
      </c>
      <c r="DH109" s="10">
        <v>1.5282999999999697E-3</v>
      </c>
      <c r="DI109" s="9">
        <v>0.56785182999999995</v>
      </c>
      <c r="DJ109" s="10">
        <v>2.6913710923498649E-3</v>
      </c>
      <c r="DK109" s="6">
        <v>6</v>
      </c>
      <c r="DL109" s="6"/>
      <c r="DM109" s="6"/>
      <c r="DN109" s="16">
        <v>100</v>
      </c>
      <c r="DO109" s="10">
        <v>0.96774193548387033</v>
      </c>
      <c r="DP109" s="10">
        <v>2.6473999999999474E-3</v>
      </c>
      <c r="DQ109" s="9">
        <v>0.56583486999999999</v>
      </c>
      <c r="DR109" s="10">
        <v>4.6787501802424223E-3</v>
      </c>
      <c r="DS109" s="6">
        <v>6</v>
      </c>
      <c r="DT109" s="6"/>
      <c r="DU109" s="6"/>
      <c r="DV109" s="16">
        <v>100</v>
      </c>
      <c r="DW109" s="10">
        <v>0.96774193548387033</v>
      </c>
      <c r="DX109" s="10">
        <v>2.1451999999999578E-3</v>
      </c>
      <c r="DY109" s="9">
        <v>0.56598104000000005</v>
      </c>
      <c r="DZ109" s="10">
        <v>3.7902329731751396E-3</v>
      </c>
      <c r="EA109" s="6">
        <v>6</v>
      </c>
      <c r="EB109" s="6"/>
      <c r="EC109" s="6"/>
      <c r="ED109" s="16">
        <v>100</v>
      </c>
      <c r="EE109" s="10">
        <v>0.96774193548387033</v>
      </c>
      <c r="EF109" s="10">
        <v>1.3825999999999726E-3</v>
      </c>
      <c r="EG109" s="9">
        <v>0.56398223999999997</v>
      </c>
      <c r="EH109" s="10">
        <v>2.451495635749049E-3</v>
      </c>
      <c r="EI109" s="6">
        <v>6</v>
      </c>
      <c r="EJ109" s="6"/>
      <c r="EK109" s="6"/>
      <c r="EL109" s="16">
        <v>100</v>
      </c>
      <c r="EM109" s="10">
        <v>0.96774193548387033</v>
      </c>
      <c r="EN109" s="10">
        <v>1.9870999999999609E-3</v>
      </c>
      <c r="EO109" s="9">
        <v>0.56215099999999996</v>
      </c>
      <c r="EP109" s="10">
        <v>3.5348153787860574E-3</v>
      </c>
      <c r="EQ109" s="6">
        <v>6</v>
      </c>
      <c r="ER109" s="6"/>
      <c r="ES109" s="6"/>
      <c r="ET109" s="16">
        <v>100</v>
      </c>
      <c r="EU109" s="10">
        <v>0.96774193548387033</v>
      </c>
      <c r="EV109" s="10">
        <v>1.2678999999999748E-3</v>
      </c>
      <c r="EW109" s="9">
        <v>0.56039081000000002</v>
      </c>
      <c r="EX109" s="10">
        <v>2.2625281810027807E-3</v>
      </c>
      <c r="EY109" s="6">
        <v>6</v>
      </c>
      <c r="EZ109" s="6"/>
      <c r="FA109" s="6"/>
      <c r="FB109" s="16">
        <v>100</v>
      </c>
      <c r="FC109" s="10">
        <v>0.96774193548387033</v>
      </c>
      <c r="FD109" s="10">
        <v>1.1748999999999768E-3</v>
      </c>
      <c r="FE109" s="9">
        <v>0.55838261</v>
      </c>
      <c r="FF109" s="10">
        <v>2.1041128053754699E-3</v>
      </c>
      <c r="FG109" s="6">
        <v>6</v>
      </c>
      <c r="FH109" s="6"/>
      <c r="FI109" s="6"/>
      <c r="FJ109" s="16">
        <v>100</v>
      </c>
      <c r="FK109" s="10">
        <v>0.96774193548387033</v>
      </c>
      <c r="FL109" s="10">
        <v>1.4600999999999711E-3</v>
      </c>
      <c r="FM109" s="9">
        <v>0.55581080000000005</v>
      </c>
      <c r="FN109" s="10">
        <v>2.6269730634956552E-3</v>
      </c>
      <c r="FO109" s="6">
        <v>6</v>
      </c>
      <c r="FP109" s="6"/>
      <c r="FQ109" s="6"/>
      <c r="FR109" s="16">
        <v>100</v>
      </c>
      <c r="FS109" s="10">
        <v>0.96774193548387033</v>
      </c>
      <c r="FT109" s="10">
        <v>7.997999999999842E-4</v>
      </c>
      <c r="FU109" s="9">
        <v>0.55631492000000005</v>
      </c>
      <c r="FV109" s="10">
        <v>1.4376749054294358E-3</v>
      </c>
      <c r="FW109" s="6">
        <v>6</v>
      </c>
      <c r="FX109" s="6"/>
      <c r="FY109" s="6"/>
      <c r="FZ109" s="16">
        <v>100</v>
      </c>
      <c r="GA109" s="10">
        <v>0.96774193548387033</v>
      </c>
      <c r="GB109" s="10">
        <v>7.6879999999998475E-4</v>
      </c>
      <c r="GC109" s="9">
        <v>0.55585287999999999</v>
      </c>
      <c r="GD109" s="10">
        <v>1.3830997871235008E-3</v>
      </c>
      <c r="GE109" s="6">
        <v>6</v>
      </c>
      <c r="GF109" s="6"/>
      <c r="GG109" s="6"/>
      <c r="GH109" s="16">
        <v>100</v>
      </c>
      <c r="GI109" s="10">
        <v>0.96774193548387033</v>
      </c>
      <c r="GJ109" s="10">
        <v>3.5029999999999301E-4</v>
      </c>
      <c r="GK109" s="9">
        <v>0.55558494000000003</v>
      </c>
      <c r="GL109" s="10">
        <v>6.3050665124218992E-4</v>
      </c>
      <c r="GM109" s="6">
        <v>6</v>
      </c>
      <c r="GN109" s="6"/>
      <c r="GO109" s="6"/>
      <c r="GP109" s="16">
        <v>100</v>
      </c>
      <c r="GQ109" s="10">
        <v>0.96774193548387033</v>
      </c>
      <c r="GR109" s="10">
        <v>1.9839999999999607E-4</v>
      </c>
      <c r="GS109" s="9">
        <v>0.55696038999999997</v>
      </c>
      <c r="GT109" s="10">
        <v>3.5621922772640274E-4</v>
      </c>
      <c r="GU109" s="6">
        <v>6</v>
      </c>
      <c r="GV109" s="6"/>
      <c r="GW109" s="6"/>
      <c r="GX109" s="16">
        <v>100</v>
      </c>
      <c r="GY109" s="10">
        <v>0.96774193548387033</v>
      </c>
      <c r="GZ109" s="10">
        <v>3.3169999999999348E-4</v>
      </c>
      <c r="HA109" s="9">
        <v>0.55693543000000001</v>
      </c>
      <c r="HB109" s="10">
        <v>5.9558071211234214E-4</v>
      </c>
      <c r="HC109" s="6">
        <v>6</v>
      </c>
      <c r="HD109" s="6"/>
      <c r="HE109" s="6"/>
      <c r="HF109" s="16">
        <v>100</v>
      </c>
      <c r="HG109" s="10">
        <v>0.96774193548387033</v>
      </c>
      <c r="HH109" s="10">
        <v>3.1929999999999367E-4</v>
      </c>
      <c r="HI109" s="9">
        <v>0.55726432999999997</v>
      </c>
      <c r="HJ109" s="10">
        <v>5.7297763881638305E-4</v>
      </c>
      <c r="HK109" s="6">
        <v>6</v>
      </c>
      <c r="HL109" s="6"/>
      <c r="HM109" s="6"/>
      <c r="HN109" s="16">
        <v>100</v>
      </c>
      <c r="HO109" s="10">
        <v>0.96774193548387033</v>
      </c>
      <c r="HP109" s="10">
        <v>2.6659999999999477E-4</v>
      </c>
      <c r="HQ109" s="9">
        <v>0.55804140000000002</v>
      </c>
      <c r="HR109" s="10">
        <v>4.7774233237891445E-4</v>
      </c>
      <c r="HS109" s="6">
        <v>6</v>
      </c>
      <c r="HT109" s="6"/>
      <c r="HU109" s="6"/>
      <c r="HV109" s="16">
        <v>100</v>
      </c>
      <c r="HW109" s="10">
        <v>0.96774193548387033</v>
      </c>
      <c r="HX109" s="10">
        <v>4.3709999999999133E-4</v>
      </c>
      <c r="HY109" s="9">
        <v>0.55891849000000005</v>
      </c>
      <c r="HZ109" s="10">
        <v>7.8204605469393449E-4</v>
      </c>
      <c r="IA109" s="6">
        <v>6</v>
      </c>
      <c r="IB109" s="6"/>
      <c r="IC109" s="6"/>
      <c r="ID109" s="16">
        <v>100</v>
      </c>
      <c r="IE109" s="10">
        <v>0.96774193548387033</v>
      </c>
      <c r="IF109" s="10">
        <v>1.8289999999999637E-4</v>
      </c>
      <c r="IG109" s="9">
        <v>0.55929814</v>
      </c>
      <c r="IH109" s="10">
        <v>3.2701700027108326E-4</v>
      </c>
      <c r="II109" s="6">
        <v>6</v>
      </c>
      <c r="IJ109" s="6"/>
      <c r="IK109" s="6"/>
      <c r="IL109" s="16">
        <v>100</v>
      </c>
      <c r="IM109" s="10">
        <v>0.96774193548387033</v>
      </c>
      <c r="IN109" s="10">
        <v>1.5499999999999694E-4</v>
      </c>
      <c r="IO109" s="9">
        <v>0.55962999999999996</v>
      </c>
      <c r="IP109" s="10">
        <v>2.7696871147007301E-4</v>
      </c>
      <c r="IQ109" s="6">
        <v>6</v>
      </c>
    </row>
    <row r="110" spans="1:251" ht="15" thickTop="1">
      <c r="A110" s="6"/>
      <c r="B110" s="6"/>
    </row>
    <row r="111" spans="1:251">
      <c r="A111" s="6"/>
      <c r="B111" s="6"/>
    </row>
    <row r="112" spans="1:251">
      <c r="A112" s="6"/>
      <c r="B112" s="6"/>
    </row>
    <row r="113" spans="1:2">
      <c r="A113" s="6"/>
      <c r="B113" s="6"/>
    </row>
    <row r="114" spans="1:2">
      <c r="A114" s="6"/>
      <c r="B114" s="6"/>
    </row>
    <row r="115" spans="1:2">
      <c r="A115" s="6"/>
      <c r="B115" s="6"/>
    </row>
    <row r="116" spans="1:2">
      <c r="A116" s="6"/>
      <c r="B116" s="6"/>
    </row>
    <row r="117" spans="1:2">
      <c r="A117" s="6"/>
      <c r="B117" s="6"/>
    </row>
    <row r="118" spans="1:2">
      <c r="A118" s="6"/>
      <c r="B118" s="6"/>
    </row>
    <row r="119" spans="1:2">
      <c r="A119" s="6"/>
      <c r="B119" s="6"/>
    </row>
    <row r="120" spans="1:2">
      <c r="A120" s="6"/>
      <c r="B120" s="6"/>
    </row>
    <row r="121" spans="1:2">
      <c r="A121" s="6"/>
      <c r="B121" s="6"/>
    </row>
    <row r="122" spans="1:2">
      <c r="A122" s="6"/>
      <c r="B122" s="6"/>
    </row>
    <row r="123" spans="1:2">
      <c r="A123" s="6"/>
      <c r="B123" s="6"/>
    </row>
    <row r="124" spans="1:2">
      <c r="A124" s="6"/>
      <c r="B124" s="6"/>
    </row>
    <row r="125" spans="1:2">
      <c r="A125" s="6"/>
      <c r="B125" s="6"/>
    </row>
    <row r="126" spans="1:2">
      <c r="A126" s="6"/>
      <c r="B126" s="6"/>
    </row>
    <row r="127" spans="1:2">
      <c r="A127" s="6"/>
      <c r="B127" s="6"/>
    </row>
    <row r="128" spans="1:2">
      <c r="A128" s="6"/>
      <c r="B128" s="6"/>
    </row>
    <row r="129" spans="1:2">
      <c r="A129" s="6"/>
      <c r="B129" s="6"/>
    </row>
    <row r="130" spans="1:2">
      <c r="A130" s="6"/>
      <c r="B130" s="6"/>
    </row>
    <row r="131" spans="1:2">
      <c r="A131" s="6"/>
      <c r="B131" s="6"/>
    </row>
    <row r="132" spans="1:2">
      <c r="A132" s="6"/>
      <c r="B132" s="6"/>
    </row>
    <row r="133" spans="1:2">
      <c r="A133" s="6"/>
      <c r="B133" s="6"/>
    </row>
    <row r="134" spans="1:2">
      <c r="A134" s="6"/>
      <c r="B134" s="6"/>
    </row>
    <row r="135" spans="1:2">
      <c r="A135" s="6"/>
      <c r="B135" s="6"/>
    </row>
    <row r="136" spans="1:2">
      <c r="A136" s="6"/>
      <c r="B136" s="6"/>
    </row>
    <row r="137" spans="1:2">
      <c r="A137" s="6"/>
      <c r="B137" s="6"/>
    </row>
    <row r="138" spans="1:2">
      <c r="A138" s="6"/>
      <c r="B138" s="6"/>
    </row>
    <row r="139" spans="1:2">
      <c r="A139" s="6"/>
      <c r="B139" s="6"/>
    </row>
  </sheetData>
  <mergeCells count="31">
    <mergeCell ref="IL7:IP7"/>
    <mergeCell ref="GX7:HB7"/>
    <mergeCell ref="HF7:HJ7"/>
    <mergeCell ref="HN7:HR7"/>
    <mergeCell ref="HV7:HZ7"/>
    <mergeCell ref="ID7:IH7"/>
    <mergeCell ref="FJ7:FN7"/>
    <mergeCell ref="FR7:FV7"/>
    <mergeCell ref="FZ7:GD7"/>
    <mergeCell ref="GH7:GL7"/>
    <mergeCell ref="GP7:GT7"/>
    <mergeCell ref="DV7:DZ7"/>
    <mergeCell ref="ED7:EH7"/>
    <mergeCell ref="EL7:EP7"/>
    <mergeCell ref="ET7:EX7"/>
    <mergeCell ref="FB7:FF7"/>
    <mergeCell ref="CH7:CL7"/>
    <mergeCell ref="CP7:CT7"/>
    <mergeCell ref="CX7:DB7"/>
    <mergeCell ref="DF7:DJ7"/>
    <mergeCell ref="DN7:DR7"/>
    <mergeCell ref="AT7:AX7"/>
    <mergeCell ref="BB7:BF7"/>
    <mergeCell ref="BJ7:BN7"/>
    <mergeCell ref="BR7:BV7"/>
    <mergeCell ref="BZ7:CD7"/>
    <mergeCell ref="C7:G7"/>
    <mergeCell ref="N7:R7"/>
    <mergeCell ref="V7:Z7"/>
    <mergeCell ref="AD7:AH7"/>
    <mergeCell ref="AL7:AP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/>
  <dimension ref="A1:AE102"/>
  <sheetViews>
    <sheetView workbookViewId="0">
      <selection activeCell="E13" sqref="E13"/>
    </sheetView>
  </sheetViews>
  <sheetFormatPr defaultRowHeight="14.4"/>
  <cols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>U1+1</f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</row>
    <row r="2" spans="1:31">
      <c r="A2">
        <v>0</v>
      </c>
      <c r="B2">
        <f>'qx(1) cambodia'!P9</f>
        <v>1.3650000000000001E-4</v>
      </c>
      <c r="C2">
        <f>'qx(1) cambodia'!X9</f>
        <v>1.1230000000000001E-4</v>
      </c>
      <c r="D2">
        <f>'qx(1) cambodia'!AF9</f>
        <v>9.9300000000000001E-5</v>
      </c>
      <c r="E2">
        <f>'qx(1) cambodia'!AN9</f>
        <v>1.126E-4</v>
      </c>
      <c r="F2">
        <f>'qx(1) cambodia'!AV9</f>
        <v>9.9600000000000009E-5</v>
      </c>
      <c r="G2">
        <f>'qx(1) cambodia'!BD9</f>
        <v>9.09E-5</v>
      </c>
      <c r="H2">
        <f>'qx(1) cambodia'!BL9</f>
        <v>8.6099999999999992E-5</v>
      </c>
      <c r="I2">
        <f>'qx(1) cambodia'!BT9</f>
        <v>1.0060000000000001E-4</v>
      </c>
      <c r="J2">
        <f>'qx(1) cambodia'!CB9</f>
        <v>7.5400000000000003E-5</v>
      </c>
      <c r="K2">
        <f>'qx(1) cambodia'!CJ9</f>
        <v>7.5799999999999999E-5</v>
      </c>
      <c r="L2">
        <f>'qx(1) cambodia'!CR9</f>
        <v>1.63E-4</v>
      </c>
      <c r="M2">
        <f>'qx(1) cambodia'!CZ9</f>
        <v>1.038E-4</v>
      </c>
      <c r="N2">
        <f>'qx(1) cambodia'!DH9</f>
        <v>1.11E-4</v>
      </c>
      <c r="O2">
        <f>'qx(1) cambodia'!DP9</f>
        <v>1.5970000000000001E-4</v>
      </c>
      <c r="P2">
        <f>'qx(1) cambodia'!DX9</f>
        <v>1.2850000000000001E-4</v>
      </c>
      <c r="Q2">
        <f>'qx(1) cambodia'!EF9</f>
        <v>8.2600000000000002E-5</v>
      </c>
      <c r="R2">
        <f>'qx(1) cambodia'!EN9</f>
        <v>1.3300000000000001E-4</v>
      </c>
      <c r="S2">
        <f>'qx(1) cambodia'!EV9</f>
        <v>6.8300000000000007E-5</v>
      </c>
      <c r="T2">
        <f>'qx(1) cambodia'!FD9</f>
        <v>7.3700000000000002E-5</v>
      </c>
      <c r="U2">
        <f>'qx(1) cambodia'!FL9</f>
        <v>8.570000000000001E-5</v>
      </c>
      <c r="V2">
        <f>'qx(1) cambodia'!FT9</f>
        <v>4.5999999999999993E-5</v>
      </c>
      <c r="W2">
        <f>'qx(1) cambodia'!GB9</f>
        <v>4.1100000000000003E-5</v>
      </c>
      <c r="X2">
        <f>'qx(1) cambodia'!GJ9</f>
        <v>1.88E-5</v>
      </c>
      <c r="Y2">
        <f>'qx(1) cambodia'!GR9</f>
        <v>1.03E-5</v>
      </c>
      <c r="Z2">
        <f>'qx(1) cambodia'!GZ9</f>
        <v>1.42E-5</v>
      </c>
      <c r="AA2">
        <f>'qx(1) cambodia'!HH9</f>
        <v>1.63E-5</v>
      </c>
      <c r="AB2">
        <f>'qx(1) cambodia'!HP9</f>
        <v>1.08E-5</v>
      </c>
      <c r="AC2">
        <f>'qx(1) cambodia'!HX9</f>
        <v>1.6799999999999998E-5</v>
      </c>
      <c r="AD2">
        <f>'qx(1) cambodia'!IF9</f>
        <v>7.1999999999999997E-6</v>
      </c>
      <c r="AE2">
        <f>'qx(1) cambodia'!IN9</f>
        <v>6.1E-6</v>
      </c>
    </row>
    <row r="3" spans="1:31">
      <c r="A3">
        <f>A2+1</f>
        <v>1</v>
      </c>
      <c r="B3">
        <f>'qx(1) cambodia'!P10</f>
        <v>1.4326422812530298E-4</v>
      </c>
      <c r="C3">
        <f>'qx(1) cambodia'!X10</f>
        <v>1.1765623466541396E-4</v>
      </c>
      <c r="D3">
        <f>'qx(1) cambodia'!AF10</f>
        <v>1.0422743898606369E-4</v>
      </c>
      <c r="E3">
        <f>'qx(1) cambodia'!AN10</f>
        <v>1.1797585773559483E-4</v>
      </c>
      <c r="F3">
        <f>'qx(1) cambodia'!AV10</f>
        <v>1.0423095349095517E-4</v>
      </c>
      <c r="G3">
        <f>'qx(1) cambodia'!BD10</f>
        <v>9.511239585843885E-5</v>
      </c>
      <c r="H3">
        <f>'qx(1) cambodia'!BL10</f>
        <v>9.0059795728473171E-5</v>
      </c>
      <c r="I3">
        <f>'qx(1) cambodia'!BT10</f>
        <v>1.0516642182182724E-4</v>
      </c>
      <c r="J3">
        <f>'qx(1) cambodia'!CB10</f>
        <v>7.8867003077912019E-5</v>
      </c>
      <c r="K3">
        <f>'qx(1) cambodia'!CJ10</f>
        <v>7.9153146380797097E-5</v>
      </c>
      <c r="L3">
        <f>'qx(1) cambodia'!CR10</f>
        <v>1.701368479640785E-4</v>
      </c>
      <c r="M3">
        <f>'qx(1) cambodia'!CZ10</f>
        <v>1.0815287440689593E-4</v>
      </c>
      <c r="N3">
        <f>'qx(1) cambodia'!DH10</f>
        <v>1.1555234586684616E-4</v>
      </c>
      <c r="O3">
        <f>'qx(1) cambodia'!DP10</f>
        <v>1.6578611299928025E-4</v>
      </c>
      <c r="P3">
        <f>'qx(1) cambodia'!DX10</f>
        <v>1.3316005674177375E-4</v>
      </c>
      <c r="Q3">
        <f>'qx(1) cambodia'!EF10</f>
        <v>8.5434003726380053E-5</v>
      </c>
      <c r="R3">
        <f>'qx(1) cambodia'!EN10</f>
        <v>1.3731780711220959E-4</v>
      </c>
      <c r="S3">
        <f>'qx(1) cambodia'!EV10</f>
        <v>7.0369678050545496E-5</v>
      </c>
      <c r="T3">
        <f>'qx(1) cambodia'!FD10</f>
        <v>7.5784928589377949E-5</v>
      </c>
      <c r="U3">
        <f>'qx(1) cambodia'!FL10</f>
        <v>8.7961829247370634E-5</v>
      </c>
      <c r="V3">
        <f>'qx(1) cambodia'!FT10</f>
        <v>4.7131774140800922E-5</v>
      </c>
      <c r="W3">
        <f>'qx(1) cambodia'!GB10</f>
        <v>4.2044189552220273E-5</v>
      </c>
      <c r="X3">
        <f>'qx(1) cambodia'!GJ10</f>
        <v>1.920173570204389E-5</v>
      </c>
      <c r="Y3">
        <f>'qx(1) cambodia'!GR10</f>
        <v>1.0506631116293136E-5</v>
      </c>
      <c r="Z3">
        <f>'qx(1) cambodia'!GZ10</f>
        <v>1.4468220203572324E-5</v>
      </c>
      <c r="AA3">
        <f>'qx(1) cambodia'!HH10</f>
        <v>1.6592148758512608E-5</v>
      </c>
      <c r="AB3">
        <f>'qx(1) cambodia'!HP10</f>
        <v>1.0984439209666273E-5</v>
      </c>
      <c r="AC3">
        <f>'qx(1) cambodia'!HX10</f>
        <v>1.707432264451498E-5</v>
      </c>
      <c r="AD3">
        <f>'qx(1) cambodia'!IF10</f>
        <v>7.3127955135682124E-6</v>
      </c>
      <c r="AE3">
        <f>'qx(1) cambodia'!IN10</f>
        <v>6.1918223309566314E-6</v>
      </c>
    </row>
    <row r="4" spans="1:31">
      <c r="A4">
        <f t="shared" ref="A4:A67" si="1">A3+1</f>
        <v>2</v>
      </c>
      <c r="B4">
        <f>'qx(1) cambodia'!P11</f>
        <v>1.5073380962338784E-4</v>
      </c>
      <c r="C4">
        <f>'qx(1) cambodia'!X11</f>
        <v>1.2354899896771185E-4</v>
      </c>
      <c r="D4">
        <f>'qx(1) cambodia'!AF11</f>
        <v>1.0966942700418757E-4</v>
      </c>
      <c r="E4">
        <f>'qx(1) cambodia'!AN11</f>
        <v>1.2389077031057629E-4</v>
      </c>
      <c r="F4">
        <f>'qx(1) cambodia'!AV11</f>
        <v>1.0931354319441768E-4</v>
      </c>
      <c r="G4">
        <f>'qx(1) cambodia'!BD11</f>
        <v>9.9734176173719199E-5</v>
      </c>
      <c r="H4">
        <f>'qx(1) cambodia'!BL11</f>
        <v>9.4401377266959717E-5</v>
      </c>
      <c r="I4">
        <f>'qx(1) cambodia'!BT11</f>
        <v>1.1016711275348963E-4</v>
      </c>
      <c r="J4">
        <f>'qx(1) cambodia'!CB11</f>
        <v>8.2668209118485822E-5</v>
      </c>
      <c r="K4">
        <f>'qx(1) cambodia'!CJ11</f>
        <v>8.281668831611068E-5</v>
      </c>
      <c r="L4">
        <f>'qx(1) cambodia'!CR11</f>
        <v>1.7792727694710919E-4</v>
      </c>
      <c r="M4">
        <f>'qx(1) cambodia'!CZ11</f>
        <v>1.1288680589290212E-4</v>
      </c>
      <c r="N4">
        <f>'qx(1) cambodia'!DH11</f>
        <v>1.2049406344996268E-4</v>
      </c>
      <c r="O4">
        <f>'qx(1) cambodia'!DP11</f>
        <v>1.7235448410898556E-4</v>
      </c>
      <c r="P4">
        <f>'qx(1) cambodia'!DX11</f>
        <v>1.3817082631924812E-4</v>
      </c>
      <c r="Q4">
        <f>'qx(1) cambodia'!EF11</f>
        <v>8.8469385922191755E-5</v>
      </c>
      <c r="R4">
        <f>'qx(1) cambodia'!EN11</f>
        <v>1.4192537394703295E-4</v>
      </c>
      <c r="S4">
        <f>'qx(1) cambodia'!EV11</f>
        <v>7.256870975986312E-5</v>
      </c>
      <c r="T4">
        <f>'qx(1) cambodia'!FD11</f>
        <v>7.7991254173471745E-5</v>
      </c>
      <c r="U4">
        <f>'qx(1) cambodia'!FL11</f>
        <v>9.0346285141469374E-5</v>
      </c>
      <c r="V4">
        <f>'qx(1) cambodia'!FT11</f>
        <v>4.8320644932127117E-5</v>
      </c>
      <c r="W4">
        <f>'qx(1) cambodia'!GB11</f>
        <v>4.3032780843595136E-5</v>
      </c>
      <c r="X4">
        <f>'qx(1) cambodia'!GJ11</f>
        <v>1.9621015621486015E-5</v>
      </c>
      <c r="Y4">
        <f>'qx(1) cambodia'!GR11</f>
        <v>1.0721722523439108E-5</v>
      </c>
      <c r="Z4">
        <f>'qx(1) cambodia'!GZ11</f>
        <v>1.4746768172678645E-5</v>
      </c>
      <c r="AA4">
        <f>'qx(1) cambodia'!HH11</f>
        <v>1.6894961146492143E-5</v>
      </c>
      <c r="AB4">
        <f>'qx(1) cambodia'!HP11</f>
        <v>1.1175287467848058E-5</v>
      </c>
      <c r="AC4">
        <f>'qx(1) cambodia'!HX11</f>
        <v>1.7357752681323166E-5</v>
      </c>
      <c r="AD4">
        <f>'qx(1) cambodia'!IF11</f>
        <v>7.4291813928174141E-6</v>
      </c>
      <c r="AE4">
        <f>'qx(1) cambodia'!IN11</f>
        <v>6.2864512834636712E-6</v>
      </c>
    </row>
    <row r="5" spans="1:31">
      <c r="A5">
        <f t="shared" si="1"/>
        <v>3</v>
      </c>
      <c r="B5">
        <f>'qx(1) cambodia'!P12</f>
        <v>1.59025141450257E-4</v>
      </c>
      <c r="C5">
        <f>'qx(1) cambodia'!X12</f>
        <v>1.3006315899098396E-4</v>
      </c>
      <c r="D5">
        <f>'qx(1) cambodia'!AF12</f>
        <v>1.1571100197158833E-4</v>
      </c>
      <c r="E5">
        <f>'qx(1) cambodia'!AN12</f>
        <v>1.3043009651547189E-4</v>
      </c>
      <c r="F5">
        <f>'qx(1) cambodia'!AV12</f>
        <v>1.1491722506938816E-4</v>
      </c>
      <c r="G5">
        <f>'qx(1) cambodia'!BD12</f>
        <v>1.0482806850093577E-4</v>
      </c>
      <c r="H5">
        <f>'qx(1) cambodia'!BL12</f>
        <v>9.9182756354507427E-5</v>
      </c>
      <c r="I5">
        <f>'qx(1) cambodia'!BT12</f>
        <v>1.1566711436899121E-4</v>
      </c>
      <c r="J5">
        <f>'qx(1) cambodia'!CB12</f>
        <v>8.6854388553952297E-5</v>
      </c>
      <c r="K5">
        <f>'qx(1) cambodia'!CJ12</f>
        <v>8.6835816682440551E-5</v>
      </c>
      <c r="L5">
        <f>'qx(1) cambodia'!CR12</f>
        <v>1.864653760557955E-4</v>
      </c>
      <c r="M5">
        <f>'qx(1) cambodia'!CZ12</f>
        <v>1.1805412234072027E-4</v>
      </c>
      <c r="N5">
        <f>'qx(1) cambodia'!DH12</f>
        <v>1.2587734027652987E-4</v>
      </c>
      <c r="O5">
        <f>'qx(1) cambodia'!DP12</f>
        <v>1.7946479857905751E-4</v>
      </c>
      <c r="P5">
        <f>'qx(1) cambodia'!DX12</f>
        <v>1.4357344843549398E-4</v>
      </c>
      <c r="Q5">
        <f>'qx(1) cambodia'!EF12</f>
        <v>9.1728401593989034E-5</v>
      </c>
      <c r="R5">
        <f>'qx(1) cambodia'!EN12</f>
        <v>1.4685288100791554E-4</v>
      </c>
      <c r="S5">
        <f>'qx(1) cambodia'!EV12</f>
        <v>7.4909613102152499E-5</v>
      </c>
      <c r="T5">
        <f>'qx(1) cambodia'!FD12</f>
        <v>8.0329897371224972E-5</v>
      </c>
      <c r="U5">
        <f>'qx(1) cambodia'!FL12</f>
        <v>9.286361797927685E-5</v>
      </c>
      <c r="V5">
        <f>'qx(1) cambodia'!FT12</f>
        <v>4.9571044867474411E-5</v>
      </c>
      <c r="W5">
        <f>'qx(1) cambodia'!GB12</f>
        <v>4.4068981366489312E-5</v>
      </c>
      <c r="X5">
        <f>'qx(1) cambodia'!GJ12</f>
        <v>2.0059014674664653E-5</v>
      </c>
      <c r="Y5">
        <f>'qx(1) cambodia'!GR12</f>
        <v>1.0945804677302388E-5</v>
      </c>
      <c r="Z5">
        <f>'qx(1) cambodia'!GZ12</f>
        <v>1.503625211970062E-5</v>
      </c>
      <c r="AA5">
        <f>'qx(1) cambodia'!HH12</f>
        <v>1.7209031862033717E-5</v>
      </c>
      <c r="AB5">
        <f>'qx(1) cambodia'!HP12</f>
        <v>1.1372884741777198E-5</v>
      </c>
      <c r="AC5">
        <f>'qx(1) cambodia'!HX12</f>
        <v>1.7650751308395365E-5</v>
      </c>
      <c r="AD5">
        <f>'qx(1) cambodia'!IF12</f>
        <v>7.5493318362248353E-6</v>
      </c>
      <c r="AE5">
        <f>'qx(1) cambodia'!IN12</f>
        <v>6.3840175345265441E-6</v>
      </c>
    </row>
    <row r="6" spans="1:31">
      <c r="A6">
        <f t="shared" si="1"/>
        <v>4</v>
      </c>
      <c r="B6">
        <f>'qx(1) cambodia'!P13</f>
        <v>1.6828172162897605E-4</v>
      </c>
      <c r="C6">
        <f>'qx(1) cambodia'!X13</f>
        <v>1.3730247540685712E-4</v>
      </c>
      <c r="D6">
        <f>'qx(1) cambodia'!AF13</f>
        <v>1.2245703288146613E-4</v>
      </c>
      <c r="E6">
        <f>'qx(1) cambodia'!AN13</f>
        <v>1.3769822137367637E-4</v>
      </c>
      <c r="F6">
        <f>'qx(1) cambodia'!AV13</f>
        <v>1.2112646653447611E-4</v>
      </c>
      <c r="G6">
        <f>'qx(1) cambodia'!BD13</f>
        <v>1.104703053171304E-4</v>
      </c>
      <c r="H6">
        <f>'qx(1) cambodia'!BL13</f>
        <v>1.0447432482931825E-4</v>
      </c>
      <c r="I6">
        <f>'qx(1) cambodia'!BT13</f>
        <v>1.2174513934716379E-4</v>
      </c>
      <c r="J6">
        <f>'qx(1) cambodia'!CB13</f>
        <v>9.1487144061334896E-5</v>
      </c>
      <c r="K6">
        <f>'qx(1) cambodia'!CJ13</f>
        <v>9.1264942333847088E-5</v>
      </c>
      <c r="L6">
        <f>'qx(1) cambodia'!CR13</f>
        <v>1.9586420472607495E-4</v>
      </c>
      <c r="M6">
        <f>'qx(1) cambodia'!CZ13</f>
        <v>1.2371719233154985E-4</v>
      </c>
      <c r="N6">
        <f>'qx(1) cambodia'!DH13</f>
        <v>1.3176412629179311E-4</v>
      </c>
      <c r="O6">
        <f>'qx(1) cambodia'!DP13</f>
        <v>1.8718701447928323E-4</v>
      </c>
      <c r="P6">
        <f>'qx(1) cambodia'!DX13</f>
        <v>1.494157590435164E-4</v>
      </c>
      <c r="Q6">
        <f>'qx(1) cambodia'!EF13</f>
        <v>9.5236710470775548E-5</v>
      </c>
      <c r="R6">
        <f>'qx(1) cambodia'!EN13</f>
        <v>1.5213485089930669E-4</v>
      </c>
      <c r="S6">
        <f>'qx(1) cambodia'!EV13</f>
        <v>7.7406575098057186E-5</v>
      </c>
      <c r="T6">
        <f>'qx(1) cambodia'!FD13</f>
        <v>8.2813129154510391E-5</v>
      </c>
      <c r="U6">
        <f>'qx(1) cambodia'!FL13</f>
        <v>9.5525253224208452E-5</v>
      </c>
      <c r="V6">
        <f>'qx(1) cambodia'!FT13</f>
        <v>5.0887877429141079E-5</v>
      </c>
      <c r="W6">
        <f>'qx(1) cambodia'!GB13</f>
        <v>4.5156315172876905E-5</v>
      </c>
      <c r="X6">
        <f>'qx(1) cambodia'!GJ13</f>
        <v>2.0517015083719965E-5</v>
      </c>
      <c r="Y6">
        <f>'qx(1) cambodia'!GR13</f>
        <v>1.1179453326094478E-5</v>
      </c>
      <c r="Z6">
        <f>'qx(1) cambodia'!GZ13</f>
        <v>1.5337328970932739E-5</v>
      </c>
      <c r="AA6">
        <f>'qx(1) cambodia'!HH13</f>
        <v>1.7535000661670545E-5</v>
      </c>
      <c r="AB6">
        <f>'qx(1) cambodia'!HP13</f>
        <v>1.1577595476183814E-5</v>
      </c>
      <c r="AC6">
        <f>'qx(1) cambodia'!HX13</f>
        <v>1.7953811398433078E-5</v>
      </c>
      <c r="AD6">
        <f>'qx(1) cambodia'!IF13</f>
        <v>7.6734324966038136E-6</v>
      </c>
      <c r="AE6">
        <f>'qx(1) cambodia'!IN13</f>
        <v>6.4846600015141363E-6</v>
      </c>
    </row>
    <row r="7" spans="1:31">
      <c r="A7">
        <f t="shared" si="1"/>
        <v>5</v>
      </c>
      <c r="B7">
        <f>'qx(1) cambodia'!P14</f>
        <v>3.3099999999999998E-5</v>
      </c>
      <c r="C7">
        <f>'qx(1) cambodia'!X14</f>
        <v>2.65E-5</v>
      </c>
      <c r="D7">
        <f>'qx(1) cambodia'!AF14</f>
        <v>2.4000000000000001E-5</v>
      </c>
      <c r="E7">
        <f>'qx(1) cambodia'!AN14</f>
        <v>2.7599999999999997E-5</v>
      </c>
      <c r="F7">
        <f>'qx(1) cambodia'!AV14</f>
        <v>2.5000000000000001E-5</v>
      </c>
      <c r="G7">
        <f>'qx(1) cambodia'!BD14</f>
        <v>2.2799999999999999E-5</v>
      </c>
      <c r="H7">
        <f>'qx(1) cambodia'!BL14</f>
        <v>2.19E-5</v>
      </c>
      <c r="I7">
        <f>'qx(1) cambodia'!BT14</f>
        <v>2.55E-5</v>
      </c>
      <c r="J7">
        <f>'qx(1) cambodia'!CB14</f>
        <v>1.9199999999999999E-5</v>
      </c>
      <c r="K7">
        <f>'qx(1) cambodia'!CJ14</f>
        <v>1.9299999999999998E-5</v>
      </c>
      <c r="L7">
        <f>'qx(1) cambodia'!CR14</f>
        <v>4.2599999999999999E-5</v>
      </c>
      <c r="M7">
        <f>'qx(1) cambodia'!CZ14</f>
        <v>2.65E-5</v>
      </c>
      <c r="N7">
        <f>'qx(1) cambodia'!DH14</f>
        <v>2.7799999999999998E-5</v>
      </c>
      <c r="O7">
        <f>'qx(1) cambodia'!DP14</f>
        <v>3.9100000000000002E-5</v>
      </c>
      <c r="P7">
        <f>'qx(1) cambodia'!DX14</f>
        <v>3.1099999999999997E-5</v>
      </c>
      <c r="Q7">
        <f>'qx(1) cambodia'!EF14</f>
        <v>1.9599999999999999E-5</v>
      </c>
      <c r="R7">
        <f>'qx(1) cambodia'!EN14</f>
        <v>3.1699999999999998E-5</v>
      </c>
      <c r="S7">
        <f>'qx(1) cambodia'!EV14</f>
        <v>1.6499999999999998E-5</v>
      </c>
      <c r="T7">
        <f>'qx(1) cambodia'!FD14</f>
        <v>1.73E-5</v>
      </c>
      <c r="U7">
        <f>'qx(1) cambodia'!FL14</f>
        <v>2.0000000000000002E-5</v>
      </c>
      <c r="V7">
        <f>'qx(1) cambodia'!FT14</f>
        <v>1.0500000000000001E-5</v>
      </c>
      <c r="W7">
        <f>'qx(1) cambodia'!GB14</f>
        <v>9.100000000000001E-6</v>
      </c>
      <c r="X7">
        <f>'qx(1) cambodia'!GJ14</f>
        <v>3.9999999999999998E-6</v>
      </c>
      <c r="Y7">
        <f>'qx(1) cambodia'!GR14</f>
        <v>2.2000000000000001E-6</v>
      </c>
      <c r="Z7">
        <f>'qx(1) cambodia'!GZ14</f>
        <v>2.8999999999999998E-6</v>
      </c>
      <c r="AA7">
        <f>'qx(1) cambodia'!HH14</f>
        <v>3.3000000000000002E-6</v>
      </c>
      <c r="AB7">
        <f>'qx(1) cambodia'!HP14</f>
        <v>2.2000000000000001E-6</v>
      </c>
      <c r="AC7">
        <f>'qx(1) cambodia'!HX14</f>
        <v>3.4000000000000001E-6</v>
      </c>
      <c r="AD7">
        <f>'qx(1) cambodia'!IF14</f>
        <v>1.5E-6</v>
      </c>
      <c r="AE7">
        <f>'qx(1) cambodia'!IN14</f>
        <v>1.1999999999999999E-6</v>
      </c>
    </row>
    <row r="8" spans="1:31">
      <c r="A8">
        <f t="shared" si="1"/>
        <v>6</v>
      </c>
      <c r="B8">
        <f>'qx(1) cambodia'!P15</f>
        <v>3.3304386090875191E-5</v>
      </c>
      <c r="C8">
        <f>'qx(1) cambodia'!X15</f>
        <v>2.6650325641229887E-5</v>
      </c>
      <c r="D8">
        <f>'qx(1) cambodia'!AF15</f>
        <v>2.4148292463012138E-5</v>
      </c>
      <c r="E8">
        <f>'qx(1) cambodia'!AN15</f>
        <v>2.7757462427838076E-5</v>
      </c>
      <c r="F8">
        <f>'qx(1) cambodia'!AV15</f>
        <v>2.5134386356819906E-5</v>
      </c>
      <c r="G8">
        <f>'qx(1) cambodia'!BD15</f>
        <v>2.2921386932473569E-5</v>
      </c>
      <c r="H8">
        <f>'qx(1) cambodia'!BL15</f>
        <v>2.2015568739956828E-5</v>
      </c>
      <c r="I8">
        <f>'qx(1) cambodia'!BT15</f>
        <v>2.5632437231254824E-5</v>
      </c>
      <c r="J8">
        <f>'qx(1) cambodia'!CB15</f>
        <v>1.9304701455684509E-5</v>
      </c>
      <c r="K8">
        <f>'qx(1) cambodia'!CJ15</f>
        <v>1.9398928936752481E-5</v>
      </c>
      <c r="L8">
        <f>'qx(1) cambodia'!CR15</f>
        <v>4.2819270243523785E-5</v>
      </c>
      <c r="M8">
        <f>'qx(1) cambodia'!CZ15</f>
        <v>2.662817361612482E-5</v>
      </c>
      <c r="N8">
        <f>'qx(1) cambodia'!DH15</f>
        <v>2.7932961218199094E-5</v>
      </c>
      <c r="O8">
        <f>'qx(1) cambodia'!DP15</f>
        <v>3.9265921286323222E-5</v>
      </c>
      <c r="P8">
        <f>'qx(1) cambodia'!DX15</f>
        <v>3.1224469128398635E-5</v>
      </c>
      <c r="Q8">
        <f>'qx(1) cambodia'!EF15</f>
        <v>1.9673650340562435E-5</v>
      </c>
      <c r="R8">
        <f>'qx(1) cambodia'!EN15</f>
        <v>3.1813398985467442E-5</v>
      </c>
      <c r="S8">
        <f>'qx(1) cambodia'!EV15</f>
        <v>1.6553852675928083E-5</v>
      </c>
      <c r="T8">
        <f>'qx(1) cambodia'!FD15</f>
        <v>1.7352184805613452E-5</v>
      </c>
      <c r="U8">
        <f>'qx(1) cambodia'!FL15</f>
        <v>2.0055635101834442E-5</v>
      </c>
      <c r="V8">
        <f>'qx(1) cambodia'!FT15</f>
        <v>1.0526993109403313E-5</v>
      </c>
      <c r="W8">
        <f>'qx(1) cambodia'!GB15</f>
        <v>9.1216902817977077E-6</v>
      </c>
      <c r="X8">
        <f>'qx(1) cambodia'!GJ15</f>
        <v>4.0087751449253243E-6</v>
      </c>
      <c r="Y8">
        <f>'qx(1) cambodia'!GR15</f>
        <v>2.2045010599504772E-6</v>
      </c>
      <c r="Z8">
        <f>'qx(1) cambodia'!GZ15</f>
        <v>2.9055457620610056E-6</v>
      </c>
      <c r="AA8">
        <f>'qx(1) cambodia'!HH15</f>
        <v>3.3059539747589571E-6</v>
      </c>
      <c r="AB8">
        <f>'qx(1) cambodia'!HP15</f>
        <v>2.2037661958815189E-6</v>
      </c>
      <c r="AC8">
        <f>'qx(1) cambodia'!HX15</f>
        <v>3.4055215488631868E-6</v>
      </c>
      <c r="AD8">
        <f>'qx(1) cambodia'!IF15</f>
        <v>1.5023274830807964E-6</v>
      </c>
      <c r="AE8">
        <f>'qx(1) cambodia'!IN15</f>
        <v>1.2017839355473933E-6</v>
      </c>
    </row>
    <row r="9" spans="1:31">
      <c r="A9">
        <f t="shared" si="1"/>
        <v>7</v>
      </c>
      <c r="B9">
        <f>'qx(1) cambodia'!P16</f>
        <v>3.3511311953420776E-5</v>
      </c>
      <c r="C9">
        <f>'qx(1) cambodia'!X16</f>
        <v>2.6802366506572489E-5</v>
      </c>
      <c r="D9">
        <f>'qx(1) cambodia'!AF16</f>
        <v>2.4298428874056267E-5</v>
      </c>
      <c r="E9">
        <f>'qx(1) cambodia'!AN16</f>
        <v>2.7916731861760449E-5</v>
      </c>
      <c r="F9">
        <f>'qx(1) cambodia'!AV16</f>
        <v>2.527022529736917E-5</v>
      </c>
      <c r="G9">
        <f>'qx(1) cambodia'!BD16</f>
        <v>2.3044073308377077E-5</v>
      </c>
      <c r="H9">
        <f>'qx(1) cambodia'!BL16</f>
        <v>2.2132363688988916E-5</v>
      </c>
      <c r="I9">
        <f>'qx(1) cambodia'!BT16</f>
        <v>2.5766257300930687E-5</v>
      </c>
      <c r="J9">
        <f>'qx(1) cambodia'!CB16</f>
        <v>1.9410551088738122E-5</v>
      </c>
      <c r="K9">
        <f>'qx(1) cambodia'!CJ16</f>
        <v>1.9498877288983892E-5</v>
      </c>
      <c r="L9">
        <f>'qx(1) cambodia'!CR16</f>
        <v>4.3040809416344985E-5</v>
      </c>
      <c r="M9">
        <f>'qx(1) cambodia'!CZ16</f>
        <v>2.6757593143369437E-5</v>
      </c>
      <c r="N9">
        <f>'qx(1) cambodia'!DH16</f>
        <v>2.8067200396478008E-5</v>
      </c>
      <c r="O9">
        <f>'qx(1) cambodia'!DP16</f>
        <v>3.9433256751389843E-5</v>
      </c>
      <c r="P9">
        <f>'qx(1) cambodia'!DX16</f>
        <v>3.1349938566621728E-5</v>
      </c>
      <c r="Q9">
        <f>'qx(1) cambodia'!EF16</f>
        <v>1.9747856276283164E-5</v>
      </c>
      <c r="R9">
        <f>'qx(1) cambodia'!EN16</f>
        <v>3.1927612197821728E-5</v>
      </c>
      <c r="S9">
        <f>'qx(1) cambodia'!EV16</f>
        <v>1.6608058031501741E-5</v>
      </c>
      <c r="T9">
        <f>'qx(1) cambodia'!FD16</f>
        <v>1.7404685390808979E-5</v>
      </c>
      <c r="U9">
        <f>'qx(1) cambodia'!FL16</f>
        <v>2.0111580593553131E-5</v>
      </c>
      <c r="V9">
        <f>'qx(1) cambodia'!FT16</f>
        <v>1.0554125362791321E-5</v>
      </c>
      <c r="W9">
        <f>'qx(1) cambodia'!GB16</f>
        <v>9.1434842102739414E-6</v>
      </c>
      <c r="X9">
        <f>'qx(1) cambodia'!GJ16</f>
        <v>4.0175888760848288E-6</v>
      </c>
      <c r="Y9">
        <f>'qx(1) cambodia'!GR16</f>
        <v>2.2090205754240325E-6</v>
      </c>
      <c r="Z9">
        <f>'qx(1) cambodia'!GZ16</f>
        <v>2.9111127754352528E-6</v>
      </c>
      <c r="AA9">
        <f>'qx(1) cambodia'!HH16</f>
        <v>3.3119294730881127E-6</v>
      </c>
      <c r="AB9">
        <f>'qx(1) cambodia'!HP16</f>
        <v>2.2075453086313526E-6</v>
      </c>
      <c r="AC9">
        <f>'qx(1) cambodia'!HX16</f>
        <v>3.4110610607226259E-6</v>
      </c>
      <c r="AD9">
        <f>'qx(1) cambodia'!IF16</f>
        <v>1.5046622002897887E-6</v>
      </c>
      <c r="AE9">
        <f>'qx(1) cambodia'!IN16</f>
        <v>1.2035731830349812E-6</v>
      </c>
    </row>
    <row r="10" spans="1:31">
      <c r="A10">
        <f t="shared" si="1"/>
        <v>8</v>
      </c>
      <c r="B10">
        <f>'qx(1) cambodia'!P17</f>
        <v>3.3720825223718788E-5</v>
      </c>
      <c r="C10">
        <f>'qx(1) cambodia'!X17</f>
        <v>2.6956152120673711E-5</v>
      </c>
      <c r="D10">
        <f>'qx(1) cambodia'!AF17</f>
        <v>2.4450443841258822E-5</v>
      </c>
      <c r="E10">
        <f>'qx(1) cambodia'!AN17</f>
        <v>2.8077839586514945E-5</v>
      </c>
      <c r="F10">
        <f>'qx(1) cambodia'!AV17</f>
        <v>2.5407540501115838E-5</v>
      </c>
      <c r="G10">
        <f>'qx(1) cambodia'!BD17</f>
        <v>2.3168080105748907E-5</v>
      </c>
      <c r="H10">
        <f>'qx(1) cambodia'!BL17</f>
        <v>2.2250404466691563E-5</v>
      </c>
      <c r="I10">
        <f>'qx(1) cambodia'!BT17</f>
        <v>2.5901481980976961E-5</v>
      </c>
      <c r="J10">
        <f>'qx(1) cambodia'!CB17</f>
        <v>1.9517567890007951E-5</v>
      </c>
      <c r="K10">
        <f>'qx(1) cambodia'!CJ17</f>
        <v>1.9599860895183259E-5</v>
      </c>
      <c r="L10">
        <f>'qx(1) cambodia'!CR17</f>
        <v>4.3264652918709595E-5</v>
      </c>
      <c r="M10">
        <f>'qx(1) cambodia'!CZ17</f>
        <v>2.6888276836768889E-5</v>
      </c>
      <c r="N10">
        <f>'qx(1) cambodia'!DH17</f>
        <v>2.8202736048527133E-5</v>
      </c>
      <c r="O10">
        <f>'qx(1) cambodia'!DP17</f>
        <v>3.9602024552551525E-5</v>
      </c>
      <c r="P10">
        <f>'qx(1) cambodia'!DX17</f>
        <v>3.1476420421969802E-5</v>
      </c>
      <c r="Q10">
        <f>'qx(1) cambodia'!EF17</f>
        <v>1.9822624117819431E-5</v>
      </c>
      <c r="R10">
        <f>'qx(1) cambodia'!EN17</f>
        <v>3.2042648438121885E-5</v>
      </c>
      <c r="S10">
        <f>'qx(1) cambodia'!EV17</f>
        <v>1.6662619542636276E-5</v>
      </c>
      <c r="T10">
        <f>'qx(1) cambodia'!FD17</f>
        <v>1.7457504630543026E-5</v>
      </c>
      <c r="U10">
        <f>'qx(1) cambodia'!FL17</f>
        <v>2.0167839079933707E-5</v>
      </c>
      <c r="V10">
        <f>'qx(1) cambodia'!FT17</f>
        <v>1.0581397838832564E-5</v>
      </c>
      <c r="W10">
        <f>'qx(1) cambodia'!GB17</f>
        <v>9.1653825301190406E-6</v>
      </c>
      <c r="X10">
        <f>'qx(1) cambodia'!GJ17</f>
        <v>4.0264414485474938E-6</v>
      </c>
      <c r="Y10">
        <f>'qx(1) cambodia'!GR17</f>
        <v>2.2135586601625586E-6</v>
      </c>
      <c r="Z10">
        <f>'qx(1) cambodia'!GZ17</f>
        <v>2.9167011625095133E-6</v>
      </c>
      <c r="AA10">
        <f>'qx(1) cambodia'!HH17</f>
        <v>3.3179266119100997E-6</v>
      </c>
      <c r="AB10">
        <f>'qx(1) cambodia'!HP17</f>
        <v>2.2113374048148483E-6</v>
      </c>
      <c r="AC10">
        <f>'qx(1) cambodia'!HX17</f>
        <v>3.4166186233783971E-6</v>
      </c>
      <c r="AD10">
        <f>'qx(1) cambodia'!IF17</f>
        <v>1.5070041854064267E-6</v>
      </c>
      <c r="AE10">
        <f>'qx(1) cambodia'!IN17</f>
        <v>1.2053677662238078E-6</v>
      </c>
    </row>
    <row r="11" spans="1:31">
      <c r="A11">
        <f t="shared" si="1"/>
        <v>9</v>
      </c>
      <c r="B11">
        <f>'qx(1) cambodia'!P18</f>
        <v>3.3932974736632324E-5</v>
      </c>
      <c r="C11">
        <f>'qx(1) cambodia'!X18</f>
        <v>2.7111712689711552E-5</v>
      </c>
      <c r="D11">
        <f>'qx(1) cambodia'!AF18</f>
        <v>2.460437284425508E-5</v>
      </c>
      <c r="E11">
        <f>'qx(1) cambodia'!AN18</f>
        <v>2.8240817613219594E-5</v>
      </c>
      <c r="F11">
        <f>'qx(1) cambodia'!AV18</f>
        <v>2.5546356165024877E-5</v>
      </c>
      <c r="G11">
        <f>'qx(1) cambodia'!BD18</f>
        <v>2.3293428756626003E-5</v>
      </c>
      <c r="H11">
        <f>'qx(1) cambodia'!BL18</f>
        <v>2.236971111346107E-5</v>
      </c>
      <c r="I11">
        <f>'qx(1) cambodia'!BT18</f>
        <v>2.6038133502802418E-5</v>
      </c>
      <c r="J11">
        <f>'qx(1) cambodia'!CB18</f>
        <v>1.9625771271474285E-5</v>
      </c>
      <c r="K11">
        <f>'qx(1) cambodia'!CJ18</f>
        <v>1.9701895923654323E-5</v>
      </c>
      <c r="L11">
        <f>'qx(1) cambodia'!CR18</f>
        <v>4.3490836891141672E-5</v>
      </c>
      <c r="M11">
        <f>'qx(1) cambodia'!CZ18</f>
        <v>2.7020243309737831E-5</v>
      </c>
      <c r="N11">
        <f>'qx(1) cambodia'!DH18</f>
        <v>2.8339587047380282E-5</v>
      </c>
      <c r="O11">
        <f>'qx(1) cambodia'!DP18</f>
        <v>3.9772243159337857E-5</v>
      </c>
      <c r="P11">
        <f>'qx(1) cambodia'!DX18</f>
        <v>3.1603926997923297E-5</v>
      </c>
      <c r="Q11">
        <f>'qx(1) cambodia'!EF18</f>
        <v>1.9897960271763435E-5</v>
      </c>
      <c r="R11">
        <f>'qx(1) cambodia'!EN18</f>
        <v>3.215851663472762E-5</v>
      </c>
      <c r="S11">
        <f>'qx(1) cambodia'!EV18</f>
        <v>1.6717540731074475E-5</v>
      </c>
      <c r="T11">
        <f>'qx(1) cambodia'!FD18</f>
        <v>1.7510645434777605E-5</v>
      </c>
      <c r="U11">
        <f>'qx(1) cambodia'!FL18</f>
        <v>2.0224413194981117E-5</v>
      </c>
      <c r="V11">
        <f>'qx(1) cambodia'!FT18</f>
        <v>1.0608811627373832E-5</v>
      </c>
      <c r="W11">
        <f>'qx(1) cambodia'!GB18</f>
        <v>9.1873859931744962E-6</v>
      </c>
      <c r="X11">
        <f>'qx(1) cambodia'!GJ18</f>
        <v>4.0353331196353972E-6</v>
      </c>
      <c r="Y11">
        <f>'qx(1) cambodia'!GR18</f>
        <v>2.218115428844533E-6</v>
      </c>
      <c r="Z11">
        <f>'qx(1) cambodia'!GZ18</f>
        <v>2.9223110466121359E-6</v>
      </c>
      <c r="AA11">
        <f>'qx(1) cambodia'!HH18</f>
        <v>3.3239455089959667E-6</v>
      </c>
      <c r="AB11">
        <f>'qx(1) cambodia'!HP18</f>
        <v>2.2151425514555221E-6</v>
      </c>
      <c r="AC11">
        <f>'qx(1) cambodia'!HX18</f>
        <v>3.4221943252037158E-6</v>
      </c>
      <c r="AD11">
        <f>'qx(1) cambodia'!IF18</f>
        <v>1.5093534724207976E-6</v>
      </c>
      <c r="AE11">
        <f>'qx(1) cambodia'!IN18</f>
        <v>1.2071677090168444E-6</v>
      </c>
    </row>
    <row r="12" spans="1:31">
      <c r="A12">
        <f t="shared" si="1"/>
        <v>10</v>
      </c>
      <c r="B12">
        <f>'qx(1) cambodia'!P19</f>
        <v>3.4147810563754033E-5</v>
      </c>
      <c r="C12">
        <f>'qx(1) cambodia'!X19</f>
        <v>2.7269079121175431E-5</v>
      </c>
      <c r="D12">
        <f>'qx(1) cambodia'!AF19</f>
        <v>2.4760252261796071E-5</v>
      </c>
      <c r="E12">
        <f>'qx(1) cambodia'!AN19</f>
        <v>2.8405698700566805E-5</v>
      </c>
      <c r="F12">
        <f>'qx(1) cambodia'!AV19</f>
        <v>2.5686697017772738E-5</v>
      </c>
      <c r="G12">
        <f>'qx(1) cambodia'!BD19</f>
        <v>2.3420141159392283E-5</v>
      </c>
      <c r="H12">
        <f>'qx(1) cambodia'!BL19</f>
        <v>2.2490304101837234E-5</v>
      </c>
      <c r="I12">
        <f>'qx(1) cambodia'!BT19</f>
        <v>2.6176234569459683E-5</v>
      </c>
      <c r="J12">
        <f>'qx(1) cambodia'!CB19</f>
        <v>1.9735181077989266E-5</v>
      </c>
      <c r="K12">
        <f>'qx(1) cambodia'!CJ19</f>
        <v>1.9804998881145392E-5</v>
      </c>
      <c r="L12">
        <f>'qx(1) cambodia'!CR19</f>
        <v>4.37193982338956E-5</v>
      </c>
      <c r="M12">
        <f>'qx(1) cambodia'!CZ19</f>
        <v>2.7153511542908461E-5</v>
      </c>
      <c r="N12">
        <f>'qx(1) cambodia'!DH19</f>
        <v>2.8477772634175621E-5</v>
      </c>
      <c r="O12">
        <f>'qx(1) cambodia'!DP19</f>
        <v>3.994393136019433E-5</v>
      </c>
      <c r="P12">
        <f>'qx(1) cambodia'!DX19</f>
        <v>3.173247079813223E-5</v>
      </c>
      <c r="Q12">
        <f>'qx(1) cambodia'!EF19</f>
        <v>1.9973871242472298E-5</v>
      </c>
      <c r="R12">
        <f>'qx(1) cambodia'!EN19</f>
        <v>3.227522584560935E-5</v>
      </c>
      <c r="S12">
        <f>'qx(1) cambodia'!EV19</f>
        <v>1.6772825165144321E-5</v>
      </c>
      <c r="T12">
        <f>'qx(1) cambodia'!FD19</f>
        <v>1.7564110749014716E-5</v>
      </c>
      <c r="U12">
        <f>'qx(1) cambodia'!FL19</f>
        <v>2.0281305602338734E-5</v>
      </c>
      <c r="V12">
        <f>'qx(1) cambodia'!FT19</f>
        <v>1.0636367829585353E-5</v>
      </c>
      <c r="W12">
        <f>'qx(1) cambodia'!GB19</f>
        <v>9.2094953585190042E-6</v>
      </c>
      <c r="X12">
        <f>'qx(1) cambodia'!GJ19</f>
        <v>4.0442641489486434E-6</v>
      </c>
      <c r="Y12">
        <f>'qx(1) cambodia'!GR19</f>
        <v>2.2226909970946752E-6</v>
      </c>
      <c r="Z12">
        <f>'qx(1) cambodia'!GZ19</f>
        <v>2.9279425520221208E-6</v>
      </c>
      <c r="AA12">
        <f>'qx(1) cambodia'!HH19</f>
        <v>3.3299862829728888E-6</v>
      </c>
      <c r="AB12">
        <f>'qx(1) cambodia'!HP19</f>
        <v>2.2189608160390059E-6</v>
      </c>
      <c r="AC12">
        <f>'qx(1) cambodia'!HX19</f>
        <v>3.4277882551496177E-6</v>
      </c>
      <c r="AD12">
        <f>'qx(1) cambodia'!IF19</f>
        <v>1.5117100955352693E-6</v>
      </c>
      <c r="AE12">
        <f>'qx(1) cambodia'!IN19</f>
        <v>1.2089730354600504E-6</v>
      </c>
    </row>
    <row r="13" spans="1:31">
      <c r="A13">
        <f t="shared" si="1"/>
        <v>11</v>
      </c>
      <c r="B13">
        <f>'qx(1) cambodia'!P20</f>
        <v>3.4365384052805353E-5</v>
      </c>
      <c r="C13">
        <f>'qx(1) cambodia'!X20</f>
        <v>2.742828304433838E-5</v>
      </c>
      <c r="D13">
        <f>'qx(1) cambodia'!AF20</f>
        <v>2.491811940041163E-5</v>
      </c>
      <c r="E13">
        <f>'qx(1) cambodia'!AN20</f>
        <v>2.857251637677471E-5</v>
      </c>
      <c r="F13">
        <f>'qx(1) cambodia'!AV20</f>
        <v>2.5828588334433015E-5</v>
      </c>
      <c r="G13">
        <f>'qx(1) cambodia'!BD20</f>
        <v>2.3548239691532233E-5</v>
      </c>
      <c r="H13">
        <f>'qx(1) cambodia'!BL20</f>
        <v>2.2612204348214707E-5</v>
      </c>
      <c r="I13">
        <f>'qx(1) cambodia'!BT20</f>
        <v>2.6315808368219423E-5</v>
      </c>
      <c r="J13">
        <f>'qx(1) cambodia'!CB20</f>
        <v>1.9845817599410423E-5</v>
      </c>
      <c r="K13">
        <f>'qx(1) cambodia'!CJ20</f>
        <v>1.9909186621751603E-5</v>
      </c>
      <c r="L13">
        <f>'qx(1) cambodia'!CR20</f>
        <v>4.3950374627024908E-5</v>
      </c>
      <c r="M13">
        <f>'qx(1) cambodia'!CZ20</f>
        <v>2.7288100893231307E-5</v>
      </c>
      <c r="N13">
        <f>'qx(1) cambodia'!DH20</f>
        <v>2.8617312427174129E-5</v>
      </c>
      <c r="O13">
        <f>'qx(1) cambodia'!DP20</f>
        <v>4.0117108269395628E-5</v>
      </c>
      <c r="P13">
        <f>'qx(1) cambodia'!DX20</f>
        <v>3.1862064530503602E-5</v>
      </c>
      <c r="Q13">
        <f>'qx(1) cambodia'!EF20</f>
        <v>2.005036363394008E-5</v>
      </c>
      <c r="R13">
        <f>'qx(1) cambodia'!EN20</f>
        <v>3.2392785260708615E-5</v>
      </c>
      <c r="S13">
        <f>'qx(1) cambodia'!EV20</f>
        <v>1.6828476460531858E-5</v>
      </c>
      <c r="T13">
        <f>'qx(1) cambodia'!FD20</f>
        <v>1.7617903554840585E-5</v>
      </c>
      <c r="U13">
        <f>'qx(1) cambodia'!FL20</f>
        <v>2.0338518995706384E-5</v>
      </c>
      <c r="V13">
        <f>'qx(1) cambodia'!FT20</f>
        <v>1.0664067558108227E-5</v>
      </c>
      <c r="W13">
        <f>'qx(1) cambodia'!GB20</f>
        <v>9.2317113925557492E-6</v>
      </c>
      <c r="X13">
        <f>'qx(1) cambodia'!GJ20</f>
        <v>4.0532347983906328E-6</v>
      </c>
      <c r="Y13">
        <f>'qx(1) cambodia'!GR20</f>
        <v>2.2272854814937283E-6</v>
      </c>
      <c r="Z13">
        <f>'qx(1) cambodia'!GZ20</f>
        <v>2.9335958039782958E-6</v>
      </c>
      <c r="AA13">
        <f>'qx(1) cambodia'!HH20</f>
        <v>3.3360490533319589E-6</v>
      </c>
      <c r="AB13">
        <f>'qx(1) cambodia'!HP20</f>
        <v>2.222792266517038E-6</v>
      </c>
      <c r="AC13">
        <f>'qx(1) cambodia'!HX20</f>
        <v>3.4334005027496897E-6</v>
      </c>
      <c r="AD13">
        <f>'qx(1) cambodia'!IF20</f>
        <v>1.514074089166151E-6</v>
      </c>
      <c r="AE13">
        <f>'qx(1) cambodia'!IN20</f>
        <v>1.210783769743444E-6</v>
      </c>
    </row>
    <row r="14" spans="1:31">
      <c r="A14">
        <f t="shared" si="1"/>
        <v>12</v>
      </c>
      <c r="B14">
        <f>'qx(1) cambodia'!P21</f>
        <v>3.4585747868551635E-5</v>
      </c>
      <c r="C14">
        <f>'qx(1) cambodia'!X21</f>
        <v>2.7589356831450563E-5</v>
      </c>
      <c r="D14">
        <f>'qx(1) cambodia'!AF21</f>
        <v>2.5078012524177001E-5</v>
      </c>
      <c r="E14">
        <f>'qx(1) cambodia'!AN21</f>
        <v>2.8741304962316554E-5</v>
      </c>
      <c r="F14">
        <f>'qx(1) cambodia'!AV21</f>
        <v>2.597205595165155E-5</v>
      </c>
      <c r="G14">
        <f>'qx(1) cambodia'!BD21</f>
        <v>2.3677747222805404E-5</v>
      </c>
      <c r="H14">
        <f>'qx(1) cambodia'!BL21</f>
        <v>2.2735433224937276E-5</v>
      </c>
      <c r="I14">
        <f>'qx(1) cambodia'!BT21</f>
        <v>2.6456878583548991E-5</v>
      </c>
      <c r="J14">
        <f>'qx(1) cambodia'!CB21</f>
        <v>1.9957701583144589E-5</v>
      </c>
      <c r="K14">
        <f>'qx(1) cambodia'!CJ21</f>
        <v>2.0014476356099614E-5</v>
      </c>
      <c r="L14">
        <f>'qx(1) cambodia'!CR21</f>
        <v>4.4183804551090714E-5</v>
      </c>
      <c r="M14">
        <f>'qx(1) cambodia'!CZ21</f>
        <v>2.7424031103347986E-5</v>
      </c>
      <c r="N14">
        <f>'qx(1) cambodia'!DH21</f>
        <v>2.8758226431044512E-5</v>
      </c>
      <c r="O14">
        <f>'qx(1) cambodia'!DP21</f>
        <v>4.029179333413959E-5</v>
      </c>
      <c r="P14">
        <f>'qx(1) cambodia'!DX21</f>
        <v>3.1992721111389366E-5</v>
      </c>
      <c r="Q14">
        <f>'qx(1) cambodia'!EF21</f>
        <v>2.0127444151712966E-5</v>
      </c>
      <c r="R14">
        <f>'qx(1) cambodia'!EN21</f>
        <v>3.2511204204350363E-5</v>
      </c>
      <c r="S14">
        <f>'qx(1) cambodia'!EV21</f>
        <v>1.6884498281069457E-5</v>
      </c>
      <c r="T14">
        <f>'qx(1) cambodia'!FD21</f>
        <v>1.7672026870479931E-5</v>
      </c>
      <c r="U14">
        <f>'qx(1) cambodia'!FL21</f>
        <v>2.0396056099265505E-5</v>
      </c>
      <c r="V14">
        <f>'qx(1) cambodia'!FT21</f>
        <v>1.0691911937204182E-5</v>
      </c>
      <c r="W14">
        <f>'qx(1) cambodia'!GB21</f>
        <v>9.2540348691009638E-6</v>
      </c>
      <c r="X14">
        <f>'qx(1) cambodia'!GJ21</f>
        <v>4.0622453321936592E-6</v>
      </c>
      <c r="Y14">
        <f>'qx(1) cambodia'!GR21</f>
        <v>2.2318989995883601E-6</v>
      </c>
      <c r="Z14">
        <f>'qx(1) cambodia'!GZ21</f>
        <v>2.9392709286886022E-6</v>
      </c>
      <c r="AA14">
        <f>'qx(1) cambodia'!HH21</f>
        <v>3.3421339404360666E-6</v>
      </c>
      <c r="AB14">
        <f>'qx(1) cambodia'!HP21</f>
        <v>2.2266369713114942E-6</v>
      </c>
      <c r="AC14">
        <f>'qx(1) cambodia'!HX21</f>
        <v>3.4390311581248478E-6</v>
      </c>
      <c r="AD14">
        <f>'qx(1) cambodia'!IF21</f>
        <v>1.5164454879453677E-6</v>
      </c>
      <c r="AE14">
        <f>'qx(1) cambodia'!IN21</f>
        <v>1.2125999362021828E-6</v>
      </c>
    </row>
    <row r="15" spans="1:31">
      <c r="A15">
        <f t="shared" si="1"/>
        <v>13</v>
      </c>
      <c r="B15">
        <f>'qx(1) cambodia'!P22</f>
        <v>3.480895603530156E-5</v>
      </c>
      <c r="C15">
        <f>'qx(1) cambodia'!X22</f>
        <v>2.7752333619683974E-5</v>
      </c>
      <c r="D15">
        <f>'qx(1) cambodia'!AF22</f>
        <v>2.5239970885632801E-5</v>
      </c>
      <c r="E15">
        <f>'qx(1) cambodia'!AN22</f>
        <v>2.891209959346048E-5</v>
      </c>
      <c r="F15">
        <f>'qx(1) cambodia'!AV22</f>
        <v>2.6117126283330101E-5</v>
      </c>
      <c r="G15">
        <f>'qx(1) cambodia'!BD22</f>
        <v>2.3808687128858024E-5</v>
      </c>
      <c r="H15">
        <f>'qx(1) cambodia'!BL22</f>
        <v>2.2860012572789802E-5</v>
      </c>
      <c r="I15">
        <f>'qx(1) cambodia'!BT22</f>
        <v>2.6599469410510812E-5</v>
      </c>
      <c r="J15">
        <f>'qx(1) cambodia'!CB22</f>
        <v>2.0070854247118592E-5</v>
      </c>
      <c r="K15">
        <f>'qx(1) cambodia'!CJ22</f>
        <v>2.0120885660825329E-5</v>
      </c>
      <c r="L15">
        <f>'qx(1) cambodia'!CR22</f>
        <v>4.4419727308533586E-5</v>
      </c>
      <c r="M15">
        <f>'qx(1) cambodia'!CZ22</f>
        <v>2.7561322311245506E-5</v>
      </c>
      <c r="N15">
        <f>'qx(1) cambodia'!DH22</f>
        <v>2.8900535046423817E-5</v>
      </c>
      <c r="O15">
        <f>'qx(1) cambodia'!DP22</f>
        <v>4.046800634182723E-5</v>
      </c>
      <c r="P15">
        <f>'qx(1) cambodia'!DX22</f>
        <v>3.2124453669877882E-5</v>
      </c>
      <c r="Q15">
        <f>'qx(1) cambodia'!EF22</f>
        <v>2.0205119604848815E-5</v>
      </c>
      <c r="R15">
        <f>'qx(1) cambodia'!EN22</f>
        <v>3.2630492137708323E-5</v>
      </c>
      <c r="S15">
        <f>'qx(1) cambodia'!EV22</f>
        <v>1.6940894339539865E-5</v>
      </c>
      <c r="T15">
        <f>'qx(1) cambodia'!FD22</f>
        <v>1.7726483751360458E-5</v>
      </c>
      <c r="U15">
        <f>'qx(1) cambodia'!FL22</f>
        <v>2.0453919668111521E-5</v>
      </c>
      <c r="V15">
        <f>'qx(1) cambodia'!FT22</f>
        <v>1.0719902102907696E-5</v>
      </c>
      <c r="W15">
        <f>'qx(1) cambodia'!GB22</f>
        <v>9.2764665694737796E-6</v>
      </c>
      <c r="X15">
        <f>'qx(1) cambodia'!GJ22</f>
        <v>4.0712960169448536E-6</v>
      </c>
      <c r="Y15">
        <f>'qx(1) cambodia'!GR22</f>
        <v>2.2365316699011868E-6</v>
      </c>
      <c r="Z15">
        <f>'qx(1) cambodia'!GZ22</f>
        <v>2.9449680533394843E-6</v>
      </c>
      <c r="AA15">
        <f>'qx(1) cambodia'!HH22</f>
        <v>3.3482410655278648E-6</v>
      </c>
      <c r="AB15">
        <f>'qx(1) cambodia'!HP22</f>
        <v>2.2304949993184605E-6</v>
      </c>
      <c r="AC15">
        <f>'qx(1) cambodia'!HX22</f>
        <v>3.4446803119881572E-6</v>
      </c>
      <c r="AD15">
        <f>'qx(1) cambodia'!IF22</f>
        <v>1.5188243267221525E-6</v>
      </c>
      <c r="AE15">
        <f>'qx(1) cambodia'!IN22</f>
        <v>1.214421559317654E-6</v>
      </c>
    </row>
    <row r="16" spans="1:31">
      <c r="A16">
        <f t="shared" si="1"/>
        <v>14</v>
      </c>
      <c r="B16">
        <f>'qx(1) cambodia'!P23</f>
        <v>3.503506398106294E-5</v>
      </c>
      <c r="C16">
        <f>'qx(1) cambodia'!X23</f>
        <v>2.7917247333859564E-5</v>
      </c>
      <c r="D16">
        <f>'qx(1) cambodia'!AF23</f>
        <v>2.5404034757910996E-5</v>
      </c>
      <c r="E16">
        <f>'qx(1) cambodia'!AN23</f>
        <v>2.9084936246653682E-5</v>
      </c>
      <c r="F16">
        <f>'qx(1) cambodia'!AV23</f>
        <v>2.6263826336838598E-5</v>
      </c>
      <c r="G16">
        <f>'qx(1) cambodia'!BD23</f>
        <v>2.3941083305288737E-5</v>
      </c>
      <c r="H16">
        <f>'qx(1) cambodia'!BL23</f>
        <v>2.29859647139031E-5</v>
      </c>
      <c r="I16">
        <f>'qx(1) cambodia'!BT23</f>
        <v>2.674360556859629E-5</v>
      </c>
      <c r="J16">
        <f>'qx(1) cambodia'!CB23</f>
        <v>2.0185297293193651E-5</v>
      </c>
      <c r="K16">
        <f>'qx(1) cambodia'!CJ23</f>
        <v>2.0228432488355536E-5</v>
      </c>
      <c r="L16">
        <f>'qx(1) cambodia'!CR23</f>
        <v>4.465818304573374E-5</v>
      </c>
      <c r="M16">
        <f>'qx(1) cambodia'!CZ23</f>
        <v>2.7699995060202029E-5</v>
      </c>
      <c r="N16">
        <f>'qx(1) cambodia'!DH23</f>
        <v>2.904425907976326E-5</v>
      </c>
      <c r="O16">
        <f>'qx(1) cambodia'!DP23</f>
        <v>4.0645767427534723E-5</v>
      </c>
      <c r="P16">
        <f>'qx(1) cambodia'!DX23</f>
        <v>3.2257275552191815E-5</v>
      </c>
      <c r="Q16">
        <f>'qx(1) cambodia'!EF23</f>
        <v>2.0283396907922245E-5</v>
      </c>
      <c r="R16">
        <f>'qx(1) cambodia'!EN23</f>
        <v>3.2750658661324771E-5</v>
      </c>
      <c r="S16">
        <f>'qx(1) cambodia'!EV23</f>
        <v>1.699766839849648E-5</v>
      </c>
      <c r="T16">
        <f>'qx(1) cambodia'!FD23</f>
        <v>1.7781277290687866E-5</v>
      </c>
      <c r="U16">
        <f>'qx(1) cambodia'!FL23</f>
        <v>2.0512112488693605E-5</v>
      </c>
      <c r="V16">
        <f>'qx(1) cambodia'!FT23</f>
        <v>1.0748039203180478E-5</v>
      </c>
      <c r="W16">
        <f>'qx(1) cambodia'!GB23</f>
        <v>9.2990072825873769E-6</v>
      </c>
      <c r="X16">
        <f>'qx(1) cambodia'!GJ23</f>
        <v>4.0803871216124803E-6</v>
      </c>
      <c r="Y16">
        <f>'qx(1) cambodia'!GR23</f>
        <v>2.2411836119409242E-6</v>
      </c>
      <c r="Z16">
        <f>'qx(1) cambodia'!GZ23</f>
        <v>2.9506873061053928E-6</v>
      </c>
      <c r="AA16">
        <f>'qx(1) cambodia'!HH23</f>
        <v>3.3543705507378222E-6</v>
      </c>
      <c r="AB16">
        <f>'qx(1) cambodia'!HP23</f>
        <v>2.2343664199123477E-6</v>
      </c>
      <c r="AC16">
        <f>'qx(1) cambodia'!HX23</f>
        <v>3.4503480556497071E-6</v>
      </c>
      <c r="AD16">
        <f>'qx(1) cambodia'!IF23</f>
        <v>1.5212106405647531E-6</v>
      </c>
      <c r="AE16">
        <f>'qx(1) cambodia'!IN23</f>
        <v>1.2162486637185744E-6</v>
      </c>
    </row>
    <row r="17" spans="1:31">
      <c r="A17">
        <f t="shared" si="1"/>
        <v>15</v>
      </c>
      <c r="B17">
        <f>'qx(1) cambodia'!P24</f>
        <v>5.2699999999999993E-5</v>
      </c>
      <c r="C17">
        <f>'qx(1) cambodia'!X24</f>
        <v>4.1900000000000002E-5</v>
      </c>
      <c r="D17">
        <f>'qx(1) cambodia'!AF24</f>
        <v>3.7400000000000001E-5</v>
      </c>
      <c r="E17">
        <f>'qx(1) cambodia'!AN24</f>
        <v>4.2500000000000003E-5</v>
      </c>
      <c r="F17">
        <f>'qx(1) cambodia'!AV24</f>
        <v>3.7400000000000001E-5</v>
      </c>
      <c r="G17">
        <f>'qx(1) cambodia'!BD24</f>
        <v>3.3399999999999999E-5</v>
      </c>
      <c r="H17">
        <f>'qx(1) cambodia'!BL24</f>
        <v>3.18E-5</v>
      </c>
      <c r="I17">
        <f>'qx(1) cambodia'!BT24</f>
        <v>3.6900000000000002E-5</v>
      </c>
      <c r="J17">
        <f>'qx(1) cambodia'!CB24</f>
        <v>2.7400000000000002E-5</v>
      </c>
      <c r="K17">
        <f>'qx(1) cambodia'!CJ24</f>
        <v>2.7699999999999999E-5</v>
      </c>
      <c r="L17">
        <f>'qx(1) cambodia'!CR24</f>
        <v>6.3200000000000005E-5</v>
      </c>
      <c r="M17">
        <f>'qx(1) cambodia'!CZ24</f>
        <v>3.8500000000000001E-5</v>
      </c>
      <c r="N17">
        <f>'qx(1) cambodia'!DH24</f>
        <v>3.8900000000000004E-5</v>
      </c>
      <c r="O17">
        <f>'qx(1) cambodia'!DP24</f>
        <v>5.49E-5</v>
      </c>
      <c r="P17">
        <f>'qx(1) cambodia'!DX24</f>
        <v>4.4299999999999999E-5</v>
      </c>
      <c r="Q17">
        <f>'qx(1) cambodia'!EF24</f>
        <v>2.8799999999999999E-5</v>
      </c>
      <c r="R17">
        <f>'qx(1) cambodia'!EN24</f>
        <v>4.9100000000000001E-5</v>
      </c>
      <c r="S17">
        <f>'qx(1) cambodia'!EV24</f>
        <v>2.62E-5</v>
      </c>
      <c r="T17">
        <f>'qx(1) cambodia'!FD24</f>
        <v>2.9E-5</v>
      </c>
      <c r="U17">
        <f>'qx(1) cambodia'!FL24</f>
        <v>3.5599999999999998E-5</v>
      </c>
      <c r="V17">
        <f>'qx(1) cambodia'!FT24</f>
        <v>1.9700000000000001E-5</v>
      </c>
      <c r="W17">
        <f>'qx(1) cambodia'!GB24</f>
        <v>1.8899999999999999E-5</v>
      </c>
      <c r="X17">
        <f>'qx(1) cambodia'!GJ24</f>
        <v>8.6000000000000007E-6</v>
      </c>
      <c r="Y17">
        <f>'qx(1) cambodia'!GR24</f>
        <v>4.8999999999999997E-6</v>
      </c>
      <c r="Z17">
        <f>'qx(1) cambodia'!GZ24</f>
        <v>6.6000000000000003E-6</v>
      </c>
      <c r="AA17">
        <f>'qx(1) cambodia'!HH24</f>
        <v>7.7000000000000008E-6</v>
      </c>
      <c r="AB17">
        <f>'qx(1) cambodia'!HP24</f>
        <v>5.0000000000000004E-6</v>
      </c>
      <c r="AC17">
        <f>'qx(1) cambodia'!HX24</f>
        <v>7.9999999999999996E-6</v>
      </c>
      <c r="AD17">
        <f>'qx(1) cambodia'!IF24</f>
        <v>3.4000000000000001E-6</v>
      </c>
      <c r="AE17">
        <f>'qx(1) cambodia'!IN24</f>
        <v>2.8999999999999998E-6</v>
      </c>
    </row>
    <row r="18" spans="1:31">
      <c r="A18">
        <f t="shared" si="1"/>
        <v>16</v>
      </c>
      <c r="B18">
        <f>'qx(1) cambodia'!P25</f>
        <v>5.3223499899274633E-5</v>
      </c>
      <c r="C18">
        <f>'qx(1) cambodia'!X25</f>
        <v>4.2275972303346754E-5</v>
      </c>
      <c r="D18">
        <f>'qx(1) cambodia'!AF25</f>
        <v>3.7760614426112993E-5</v>
      </c>
      <c r="E18">
        <f>'qx(1) cambodia'!AN25</f>
        <v>4.2943007512412843E-5</v>
      </c>
      <c r="F18">
        <f>'qx(1) cambodia'!AV25</f>
        <v>3.7764917669512814E-5</v>
      </c>
      <c r="G18">
        <f>'qx(1) cambodia'!BD25</f>
        <v>3.3659370221284196E-5</v>
      </c>
      <c r="H18">
        <f>'qx(1) cambodia'!BL25</f>
        <v>3.2044991007890469E-5</v>
      </c>
      <c r="I18">
        <f>'qx(1) cambodia'!BT25</f>
        <v>3.7182379375555755E-5</v>
      </c>
      <c r="J18">
        <f>'qx(1) cambodia'!CB25</f>
        <v>2.7629619612329075E-5</v>
      </c>
      <c r="K18">
        <f>'qx(1) cambodia'!CJ25</f>
        <v>2.7940224751034596E-5</v>
      </c>
      <c r="L18">
        <f>'qx(1) cambodia'!CR25</f>
        <v>6.371733331285449E-5</v>
      </c>
      <c r="M18">
        <f>'qx(1) cambodia'!CZ25</f>
        <v>3.8819305749420562E-5</v>
      </c>
      <c r="N18">
        <f>'qx(1) cambodia'!DH25</f>
        <v>3.9204597128734303E-5</v>
      </c>
      <c r="O18">
        <f>'qx(1) cambodia'!DP25</f>
        <v>5.5284535808997873E-5</v>
      </c>
      <c r="P18">
        <f>'qx(1) cambodia'!DX25</f>
        <v>4.4599800216414607E-5</v>
      </c>
      <c r="Q18">
        <f>'qx(1) cambodia'!EF25</f>
        <v>2.89890110676576E-5</v>
      </c>
      <c r="R18">
        <f>'qx(1) cambodia'!EN25</f>
        <v>4.9416369238556813E-5</v>
      </c>
      <c r="S18">
        <f>'qx(1) cambodia'!EV25</f>
        <v>2.6360322837759298E-5</v>
      </c>
      <c r="T18">
        <f>'qx(1) cambodia'!FD25</f>
        <v>2.9172475852040369E-5</v>
      </c>
      <c r="U18">
        <f>'qx(1) cambodia'!FL25</f>
        <v>3.5802462814165837E-5</v>
      </c>
      <c r="V18">
        <f>'qx(1) cambodia'!FT25</f>
        <v>1.980811603815026E-5</v>
      </c>
      <c r="W18">
        <f>'qx(1) cambodia'!GB25</f>
        <v>1.9000391657855668E-5</v>
      </c>
      <c r="X18">
        <f>'qx(1) cambodia'!GJ25</f>
        <v>8.6435701398574039E-6</v>
      </c>
      <c r="Y18">
        <f>'qx(1) cambodia'!GR25</f>
        <v>4.9241632417618386E-6</v>
      </c>
      <c r="Z18">
        <f>'qx(1) cambodia'!GZ25</f>
        <v>6.6314978718328506E-6</v>
      </c>
      <c r="AA18">
        <f>'qx(1) cambodia'!HH25</f>
        <v>7.7356699375028928E-6</v>
      </c>
      <c r="AB18">
        <f>'qx(1) cambodia'!HP25</f>
        <v>5.0227720244526999E-6</v>
      </c>
      <c r="AC18">
        <f>'qx(1) cambodia'!HX25</f>
        <v>8.0351578419700785E-6</v>
      </c>
      <c r="AD18">
        <f>'qx(1) cambodia'!IF25</f>
        <v>3.4145881653798753E-6</v>
      </c>
      <c r="AE18">
        <f>'qx(1) cambodia'!IN25</f>
        <v>2.912353974817986E-6</v>
      </c>
    </row>
    <row r="19" spans="1:31">
      <c r="A19">
        <f t="shared" si="1"/>
        <v>17</v>
      </c>
      <c r="B19">
        <f>'qx(1) cambodia'!P26</f>
        <v>5.3757504609872808E-5</v>
      </c>
      <c r="C19">
        <f>'qx(1) cambodia'!X26</f>
        <v>4.2658752962275806E-5</v>
      </c>
      <c r="D19">
        <f>'qx(1) cambodia'!AF26</f>
        <v>3.8128250716239427E-5</v>
      </c>
      <c r="E19">
        <f>'qx(1) cambodia'!AN26</f>
        <v>4.3395347867924815E-5</v>
      </c>
      <c r="F19">
        <f>'qx(1) cambodia'!AV26</f>
        <v>3.8137026623458827E-5</v>
      </c>
      <c r="G19">
        <f>'qx(1) cambodia'!BD26</f>
        <v>3.3922800287667181E-5</v>
      </c>
      <c r="H19">
        <f>'qx(1) cambodia'!BL26</f>
        <v>3.2293786203823606E-5</v>
      </c>
      <c r="I19">
        <f>'qx(1) cambodia'!BT26</f>
        <v>3.746911392823004E-5</v>
      </c>
      <c r="J19">
        <f>'qx(1) cambodia'!CB26</f>
        <v>2.7863120301449409E-5</v>
      </c>
      <c r="K19">
        <f>'qx(1) cambodia'!CJ26</f>
        <v>2.8184652590440196E-5</v>
      </c>
      <c r="L19">
        <f>'qx(1) cambodia'!CR26</f>
        <v>6.4243205948323474E-5</v>
      </c>
      <c r="M19">
        <f>'qx(1) cambodia'!CZ26</f>
        <v>3.9143952216898479E-5</v>
      </c>
      <c r="N19">
        <f>'qx(1) cambodia'!DH26</f>
        <v>3.9514002053419976E-5</v>
      </c>
      <c r="O19">
        <f>'qx(1) cambodia'!DP26</f>
        <v>5.5674496419585386E-5</v>
      </c>
      <c r="P19">
        <f>'qx(1) cambodia'!DX26</f>
        <v>4.4903685876541021E-5</v>
      </c>
      <c r="Q19">
        <f>'qx(1) cambodia'!EF26</f>
        <v>2.9180519440373871E-5</v>
      </c>
      <c r="R19">
        <f>'qx(1) cambodia'!EN26</f>
        <v>4.9736841882028046E-5</v>
      </c>
      <c r="S19">
        <f>'qx(1) cambodia'!EV26</f>
        <v>2.6522619848404617E-5</v>
      </c>
      <c r="T19">
        <f>'qx(1) cambodia'!FD26</f>
        <v>2.9347015559400701E-5</v>
      </c>
      <c r="U19">
        <f>'qx(1) cambodia'!FL26</f>
        <v>3.600724167596543E-5</v>
      </c>
      <c r="V19">
        <f>'qx(1) cambodia'!FT26</f>
        <v>1.9917425333439861E-5</v>
      </c>
      <c r="W19">
        <f>'qx(1) cambodia'!GB26</f>
        <v>1.9101855517300176E-5</v>
      </c>
      <c r="X19">
        <f>'qx(1) cambodia'!GJ26</f>
        <v>8.6875840061563769E-6</v>
      </c>
      <c r="Y19">
        <f>'qx(1) cambodia'!GR26</f>
        <v>4.9485659756483693E-6</v>
      </c>
      <c r="Z19">
        <f>'qx(1) cambodia'!GZ26</f>
        <v>6.6632978265182721E-6</v>
      </c>
      <c r="AA19">
        <f>'qx(1) cambodia'!HH26</f>
        <v>7.7716718921373749E-6</v>
      </c>
      <c r="AB19">
        <f>'qx(1) cambodia'!HP26</f>
        <v>5.0457524239688777E-6</v>
      </c>
      <c r="AC19">
        <f>'qx(1) cambodia'!HX26</f>
        <v>8.0706260664505611E-6</v>
      </c>
      <c r="AD19">
        <f>'qx(1) cambodia'!IF26</f>
        <v>3.4293020552385116E-6</v>
      </c>
      <c r="AE19">
        <f>'qx(1) cambodia'!IN26</f>
        <v>2.9248136555933318E-6</v>
      </c>
    </row>
    <row r="20" spans="1:31">
      <c r="A20">
        <f t="shared" si="1"/>
        <v>18</v>
      </c>
      <c r="B20">
        <f>'qx(1) cambodia'!P27</f>
        <v>5.4302333528595207E-5</v>
      </c>
      <c r="C20">
        <f>'qx(1) cambodia'!X27</f>
        <v>4.3048528601873494E-5</v>
      </c>
      <c r="D20">
        <f>'qx(1) cambodia'!AF27</f>
        <v>3.8503115980818049E-5</v>
      </c>
      <c r="E20">
        <f>'qx(1) cambodia'!AN27</f>
        <v>4.3857319128805694E-5</v>
      </c>
      <c r="F20">
        <f>'qx(1) cambodia'!AV27</f>
        <v>3.8516541550818602E-5</v>
      </c>
      <c r="G20">
        <f>'qx(1) cambodia'!BD27</f>
        <v>3.4190386272377531E-5</v>
      </c>
      <c r="H20">
        <f>'qx(1) cambodia'!BL27</f>
        <v>3.2546474887511418E-5</v>
      </c>
      <c r="I20">
        <f>'qx(1) cambodia'!BT27</f>
        <v>3.776030519681711E-5</v>
      </c>
      <c r="J20">
        <f>'qx(1) cambodia'!CB27</f>
        <v>2.8100601304129673E-5</v>
      </c>
      <c r="K20">
        <f>'qx(1) cambodia'!CJ27</f>
        <v>2.8433394800641273E-5</v>
      </c>
      <c r="L20">
        <f>'qx(1) cambodia'!CR27</f>
        <v>6.4777831096419014E-5</v>
      </c>
      <c r="M20">
        <f>'qx(1) cambodia'!CZ27</f>
        <v>3.947407452600283E-5</v>
      </c>
      <c r="N20">
        <f>'qx(1) cambodia'!DH27</f>
        <v>3.9828329509760337E-5</v>
      </c>
      <c r="O20">
        <f>'qx(1) cambodia'!DP27</f>
        <v>5.6069997442035462E-5</v>
      </c>
      <c r="P20">
        <f>'qx(1) cambodia'!DX27</f>
        <v>4.5211741063151116E-5</v>
      </c>
      <c r="Q20">
        <f>'qx(1) cambodia'!EF27</f>
        <v>2.937457494068026E-5</v>
      </c>
      <c r="R20">
        <f>'qx(1) cambodia'!EN27</f>
        <v>5.0061498285134454E-5</v>
      </c>
      <c r="S20">
        <f>'qx(1) cambodia'!EV27</f>
        <v>2.6686927721993436E-5</v>
      </c>
      <c r="T20">
        <f>'qx(1) cambodia'!FD27</f>
        <v>2.9523656389357718E-5</v>
      </c>
      <c r="U20">
        <f>'qx(1) cambodia'!FL27</f>
        <v>3.6214376555212456E-5</v>
      </c>
      <c r="V20">
        <f>'qx(1) cambodia'!FT27</f>
        <v>2.0027947750132467E-5</v>
      </c>
      <c r="W20">
        <f>'qx(1) cambodia'!GB27</f>
        <v>1.9204408847521354E-5</v>
      </c>
      <c r="X20">
        <f>'qx(1) cambodia'!GJ27</f>
        <v>8.7320484120797112E-6</v>
      </c>
      <c r="Y20">
        <f>'qx(1) cambodia'!GR27</f>
        <v>4.9732117799544356E-6</v>
      </c>
      <c r="Z20">
        <f>'qx(1) cambodia'!GZ27</f>
        <v>6.6954042307202293E-6</v>
      </c>
      <c r="AA20">
        <f>'qx(1) cambodia'!HH27</f>
        <v>7.80801052122078E-6</v>
      </c>
      <c r="AB20">
        <f>'qx(1) cambodia'!HP27</f>
        <v>5.0689440717936006E-6</v>
      </c>
      <c r="AC20">
        <f>'qx(1) cambodia'!HX27</f>
        <v>8.1064088018703307E-6</v>
      </c>
      <c r="AD20">
        <f>'qx(1) cambodia'!IF27</f>
        <v>3.4441433018975636E-6</v>
      </c>
      <c r="AE20">
        <f>'qx(1) cambodia'!IN27</f>
        <v>2.9373804048541337E-6</v>
      </c>
    </row>
    <row r="21" spans="1:31">
      <c r="A21">
        <f t="shared" si="1"/>
        <v>19</v>
      </c>
      <c r="B21">
        <f>'qx(1) cambodia'!P28</f>
        <v>5.4858319133081692E-5</v>
      </c>
      <c r="C21">
        <f>'qx(1) cambodia'!X28</f>
        <v>4.3445492730942502E-5</v>
      </c>
      <c r="D21">
        <f>'qx(1) cambodia'!AF28</f>
        <v>3.8885425556146885E-5</v>
      </c>
      <c r="E21">
        <f>'qx(1) cambodia'!AN28</f>
        <v>4.4329232186151038E-5</v>
      </c>
      <c r="F21">
        <f>'qx(1) cambodia'!AV28</f>
        <v>3.8903685772250947E-5</v>
      </c>
      <c r="G21">
        <f>'qx(1) cambodia'!BD28</f>
        <v>3.4462227304081126E-5</v>
      </c>
      <c r="H21">
        <f>'qx(1) cambodia'!BL28</f>
        <v>3.2803149175676339E-5</v>
      </c>
      <c r="I21">
        <f>'qx(1) cambodia'!BT28</f>
        <v>3.8056057901269096E-5</v>
      </c>
      <c r="J21">
        <f>'qx(1) cambodia'!CB28</f>
        <v>2.8342165269453732E-5</v>
      </c>
      <c r="K21">
        <f>'qx(1) cambodia'!CJ28</f>
        <v>2.8686566627510899E-5</v>
      </c>
      <c r="L21">
        <f>'qx(1) cambodia'!CR28</f>
        <v>6.5321429103284487E-5</v>
      </c>
      <c r="M21">
        <f>'qx(1) cambodia'!CZ28</f>
        <v>3.9809812397355338E-5</v>
      </c>
      <c r="N21">
        <f>'qx(1) cambodia'!DH28</f>
        <v>4.0147697913548602E-5</v>
      </c>
      <c r="O21">
        <f>'qx(1) cambodia'!DP28</f>
        <v>5.6471157795218131E-5</v>
      </c>
      <c r="P21">
        <f>'qx(1) cambodia'!DX28</f>
        <v>4.5524052182305684E-5</v>
      </c>
      <c r="Q21">
        <f>'qx(1) cambodia'!EF28</f>
        <v>2.9571228725294593E-5</v>
      </c>
      <c r="R21">
        <f>'qx(1) cambodia'!EN28</f>
        <v>5.0390420914438155E-5</v>
      </c>
      <c r="S21">
        <f>'qx(1) cambodia'!EV28</f>
        <v>2.6853284063431728E-5</v>
      </c>
      <c r="T21">
        <f>'qx(1) cambodia'!FD28</f>
        <v>2.9702436511874211E-5</v>
      </c>
      <c r="U21">
        <f>'qx(1) cambodia'!FL28</f>
        <v>3.6423908346761686E-5</v>
      </c>
      <c r="V21">
        <f>'qx(1) cambodia'!FT28</f>
        <v>2.0139703595861696E-5</v>
      </c>
      <c r="W21">
        <f>'qx(1) cambodia'!GB28</f>
        <v>1.9308069290565505E-5</v>
      </c>
      <c r="X21">
        <f>'qx(1) cambodia'!GJ28</f>
        <v>8.7769703110114879E-6</v>
      </c>
      <c r="Y21">
        <f>'qx(1) cambodia'!GR28</f>
        <v>4.9981043046169483E-6</v>
      </c>
      <c r="Z21">
        <f>'qx(1) cambodia'!GZ28</f>
        <v>6.7278215356714287E-6</v>
      </c>
      <c r="AA21">
        <f>'qx(1) cambodia'!HH28</f>
        <v>7.844690569586005E-6</v>
      </c>
      <c r="AB21">
        <f>'qx(1) cambodia'!HP28</f>
        <v>5.092349894240711E-6</v>
      </c>
      <c r="AC21">
        <f>'qx(1) cambodia'!HX28</f>
        <v>8.1425102502011958E-6</v>
      </c>
      <c r="AD21">
        <f>'qx(1) cambodia'!IF28</f>
        <v>3.4591135660587882E-6</v>
      </c>
      <c r="AE21">
        <f>'qx(1) cambodia'!IN28</f>
        <v>2.9500556086464795E-6</v>
      </c>
    </row>
    <row r="22" spans="1:31">
      <c r="A22">
        <f t="shared" si="1"/>
        <v>20</v>
      </c>
      <c r="B22">
        <f>'qx(1) cambodia'!P29</f>
        <v>5.5425807658392956E-5</v>
      </c>
      <c r="C22">
        <f>'qx(1) cambodia'!X29</f>
        <v>4.384984606234044E-5</v>
      </c>
      <c r="D22">
        <f>'qx(1) cambodia'!AF29</f>
        <v>3.9275403416864726E-5</v>
      </c>
      <c r="E22">
        <f>'qx(1) cambodia'!AN29</f>
        <v>4.4811411457592724E-5</v>
      </c>
      <c r="F22">
        <f>'qx(1) cambodia'!AV29</f>
        <v>3.9298691678298637E-5</v>
      </c>
      <c r="G22">
        <f>'qx(1) cambodia'!BD29</f>
        <v>3.4738425689320563E-5</v>
      </c>
      <c r="H22">
        <f>'qx(1) cambodia'!BL29</f>
        <v>3.3063904114014509E-5</v>
      </c>
      <c r="I22">
        <f>'qx(1) cambodia'!BT29</f>
        <v>3.8356480068259481E-5</v>
      </c>
      <c r="J22">
        <f>'qx(1) cambodia'!CB29</f>
        <v>2.8587918406760546E-5</v>
      </c>
      <c r="K22">
        <f>'qx(1) cambodia'!CJ29</f>
        <v>2.8944287458409357E-5</v>
      </c>
      <c r="L22">
        <f>'qx(1) cambodia'!CR29</f>
        <v>6.5874227773997092E-5</v>
      </c>
      <c r="M22">
        <f>'qx(1) cambodia'!CZ29</f>
        <v>4.0151310345803359E-5</v>
      </c>
      <c r="N22">
        <f>'qx(1) cambodia'!DH29</f>
        <v>4.0472229509406869E-5</v>
      </c>
      <c r="O22">
        <f>'qx(1) cambodia'!DP29</f>
        <v>5.6878099825812486E-5</v>
      </c>
      <c r="P22">
        <f>'qx(1) cambodia'!DX29</f>
        <v>4.5840708044156063E-5</v>
      </c>
      <c r="Q22">
        <f>'qx(1) cambodia'!EF29</f>
        <v>2.9770533330081915E-5</v>
      </c>
      <c r="R22">
        <f>'qx(1) cambodia'!EN29</f>
        <v>5.0723694418179441E-5</v>
      </c>
      <c r="S22">
        <f>'qx(1) cambodia'!EV29</f>
        <v>2.7021727421166885E-5</v>
      </c>
      <c r="T22">
        <f>'qx(1) cambodia'!FD29</f>
        <v>2.9883395027096563E-5</v>
      </c>
      <c r="U22">
        <f>'qx(1) cambodia'!FL29</f>
        <v>3.6635878897425593E-5</v>
      </c>
      <c r="V22">
        <f>'qx(1) cambodia'!FT29</f>
        <v>2.0252713634070554E-5</v>
      </c>
      <c r="W22">
        <f>'qx(1) cambodia'!GB29</f>
        <v>1.9412854871455E-5</v>
      </c>
      <c r="X22">
        <f>'qx(1) cambodia'!GJ29</f>
        <v>8.8223568001620404E-6</v>
      </c>
      <c r="Y22">
        <f>'qx(1) cambodia'!GR29</f>
        <v>5.0232472730168622E-6</v>
      </c>
      <c r="Z22">
        <f>'qx(1) cambodia'!GZ29</f>
        <v>6.7605542792305683E-6</v>
      </c>
      <c r="AA22">
        <f>'qx(1) cambodia'!HH29</f>
        <v>7.8817168716468555E-6</v>
      </c>
      <c r="AB22">
        <f>'qx(1) cambodia'!HP29</f>
        <v>5.1159728719237362E-6</v>
      </c>
      <c r="AC22">
        <f>'qx(1) cambodia'!HX29</f>
        <v>8.1789346886028225E-6</v>
      </c>
      <c r="AD22">
        <f>'qx(1) cambodia'!IF29</f>
        <v>3.4742145374235222E-6</v>
      </c>
      <c r="AE22">
        <f>'qx(1) cambodia'!IN29</f>
        <v>2.9628406770440651E-6</v>
      </c>
    </row>
    <row r="23" spans="1:31">
      <c r="A23">
        <f t="shared" si="1"/>
        <v>21</v>
      </c>
      <c r="B23">
        <f>'qx(1) cambodia'!P30</f>
        <v>5.6005159816025E-5</v>
      </c>
      <c r="C23">
        <f>'qx(1) cambodia'!X30</f>
        <v>4.4261796851375122E-5</v>
      </c>
      <c r="D23">
        <f>'qx(1) cambodia'!AF30</f>
        <v>3.9673282613504333E-5</v>
      </c>
      <c r="E23">
        <f>'qx(1) cambodia'!AN30</f>
        <v>4.5304195631045047E-5</v>
      </c>
      <c r="F23">
        <f>'qx(1) cambodia'!AV30</f>
        <v>3.9701801194563796E-5</v>
      </c>
      <c r="G23">
        <f>'qx(1) cambodia'!BD30</f>
        <v>3.5019087040889902E-5</v>
      </c>
      <c r="H23">
        <f>'qx(1) cambodia'!BL30</f>
        <v>3.3328837794541827E-5</v>
      </c>
      <c r="I23">
        <f>'qx(1) cambodia'!BT30</f>
        <v>3.8661683162741304E-5</v>
      </c>
      <c r="J23">
        <f>'qx(1) cambodia'!CB30</f>
        <v>2.8837970641347969E-5</v>
      </c>
      <c r="K23">
        <f>'qx(1) cambodia'!CJ30</f>
        <v>2.9206681009906756E-5</v>
      </c>
      <c r="L23">
        <f>'qx(1) cambodia'!CR30</f>
        <v>6.6436462690877053E-5</v>
      </c>
      <c r="M23">
        <f>'qx(1) cambodia'!CZ30</f>
        <v>4.0498717887829041E-5</v>
      </c>
      <c r="N23">
        <f>'qx(1) cambodia'!DH30</f>
        <v>4.0802050526797834E-5</v>
      </c>
      <c r="O23">
        <f>'qx(1) cambodia'!DP30</f>
        <v>5.7290949432710404E-5</v>
      </c>
      <c r="P23">
        <f>'qx(1) cambodia'!DX30</f>
        <v>4.6161799947141542E-5</v>
      </c>
      <c r="Q23">
        <f>'qx(1) cambodia'!EF30</f>
        <v>2.9972542716845823E-5</v>
      </c>
      <c r="R23">
        <f>'qx(1) cambodia'!EN30</f>
        <v>5.1061405698903289E-5</v>
      </c>
      <c r="S23">
        <f>'qx(1) cambodia'!EV30</f>
        <v>2.7192297316967456E-5</v>
      </c>
      <c r="T23">
        <f>'qx(1) cambodia'!FD30</f>
        <v>3.0066571993863596E-5</v>
      </c>
      <c r="U23">
        <f>'qx(1) cambodia'!FL30</f>
        <v>3.6850331033836256E-5</v>
      </c>
      <c r="V23">
        <f>'qx(1) cambodia'!FT30</f>
        <v>2.0366999096872015E-5</v>
      </c>
      <c r="W23">
        <f>'qx(1) cambodia'!GB30</f>
        <v>1.9518784008637093E-5</v>
      </c>
      <c r="X23">
        <f>'qx(1) cambodia'!GJ30</f>
        <v>8.8682151243059765E-6</v>
      </c>
      <c r="Y23">
        <f>'qx(1) cambodia'!GR30</f>
        <v>5.0486444838358165E-6</v>
      </c>
      <c r="Z23">
        <f>'qx(1) cambodia'!GZ30</f>
        <v>6.7936070879999474E-6</v>
      </c>
      <c r="AA23">
        <f>'qx(1) cambodia'!HH30</f>
        <v>7.9190943535221368E-6</v>
      </c>
      <c r="AB23">
        <f>'qx(1) cambodia'!HP30</f>
        <v>5.1398160410212135E-6</v>
      </c>
      <c r="AC23">
        <f>'qx(1) cambodia'!HX30</f>
        <v>8.2156864711119952E-6</v>
      </c>
      <c r="AD23">
        <f>'qx(1) cambodia'!IF30</f>
        <v>3.4894479353284556E-6</v>
      </c>
      <c r="AE23">
        <f>'qx(1) cambodia'!IN30</f>
        <v>2.9757370446711163E-6</v>
      </c>
    </row>
    <row r="24" spans="1:31">
      <c r="A24">
        <f t="shared" si="1"/>
        <v>22</v>
      </c>
      <c r="B24">
        <f>'qx(1) cambodia'!P31</f>
        <v>5.6596751558493965E-5</v>
      </c>
      <c r="C24">
        <f>'qx(1) cambodia'!X31</f>
        <v>4.4681561253455218E-5</v>
      </c>
      <c r="D24">
        <f>'qx(1) cambodia'!AF31</f>
        <v>4.0079305736913651E-5</v>
      </c>
      <c r="E24">
        <f>'qx(1) cambodia'!AN31</f>
        <v>4.5807938458069756E-5</v>
      </c>
      <c r="F24">
        <f>'qx(1) cambodia'!AV31</f>
        <v>4.0113266275809406E-5</v>
      </c>
      <c r="G24">
        <f>'qx(1) cambodia'!BD31</f>
        <v>3.5304320412483098E-5</v>
      </c>
      <c r="H24">
        <f>'qx(1) cambodia'!BL31</f>
        <v>3.3598051478627194E-5</v>
      </c>
      <c r="I24">
        <f>'qx(1) cambodia'!BT31</f>
        <v>3.8971782225836503E-5</v>
      </c>
      <c r="J24">
        <f>'qx(1) cambodia'!CB31</f>
        <v>2.909243577842017E-5</v>
      </c>
      <c r="K24">
        <f>'qx(1) cambodia'!CJ31</f>
        <v>2.9473875525809841E-5</v>
      </c>
      <c r="L24">
        <f>'qx(1) cambodia'!CR31</f>
        <v>6.7008377548237471E-5</v>
      </c>
      <c r="M24">
        <f>'qx(1) cambodia'!CZ31</f>
        <v>4.0852189759820116E-5</v>
      </c>
      <c r="N24">
        <f>'qx(1) cambodia'!DH31</f>
        <v>4.1137291343727446E-5</v>
      </c>
      <c r="O24">
        <f>'qx(1) cambodia'!DP31</f>
        <v>5.7709836196877785E-5</v>
      </c>
      <c r="P24">
        <f>'qx(1) cambodia'!DX31</f>
        <v>4.6487421765750353E-5</v>
      </c>
      <c r="Q24">
        <f>'qx(1) cambodia'!EF31</f>
        <v>3.0177312322037877E-5</v>
      </c>
      <c r="R24">
        <f>'qx(1) cambodia'!EN31</f>
        <v>5.1403643989006594E-5</v>
      </c>
      <c r="S24">
        <f>'qx(1) cambodia'!EV31</f>
        <v>2.7365034276837871E-5</v>
      </c>
      <c r="T24">
        <f>'qx(1) cambodia'!FD31</f>
        <v>3.0252008459270391E-5</v>
      </c>
      <c r="U24">
        <f>'qx(1) cambodia'!FL31</f>
        <v>3.7067308591291669E-5</v>
      </c>
      <c r="V24">
        <f>'qx(1) cambodia'!FT31</f>
        <v>2.0482581698347522E-5</v>
      </c>
      <c r="W24">
        <f>'qx(1) cambodia'!GB31</f>
        <v>1.9625875524776724E-5</v>
      </c>
      <c r="X24">
        <f>'qx(1) cambodia'!GJ31</f>
        <v>8.9145526796373933E-6</v>
      </c>
      <c r="Y24">
        <f>'qx(1) cambodia'!GR31</f>
        <v>5.074299812969389E-6</v>
      </c>
      <c r="Z24">
        <f>'qx(1) cambodia'!GZ31</f>
        <v>6.8269846795054847E-6</v>
      </c>
      <c r="AA24">
        <f>'qx(1) cambodia'!HH31</f>
        <v>7.9568280352204801E-6</v>
      </c>
      <c r="AB24">
        <f>'qx(1) cambodia'!HP31</f>
        <v>5.1638824945775656E-6</v>
      </c>
      <c r="AC24">
        <f>'qx(1) cambodia'!HX31</f>
        <v>8.2527700303776385E-6</v>
      </c>
      <c r="AD24">
        <f>'qx(1) cambodia'!IF31</f>
        <v>3.5048155093982018E-6</v>
      </c>
      <c r="AE24">
        <f>'qx(1) cambodia'!IN31</f>
        <v>2.9887461712390333E-6</v>
      </c>
    </row>
    <row r="25" spans="1:31">
      <c r="A25">
        <f t="shared" si="1"/>
        <v>23</v>
      </c>
      <c r="B25">
        <f>'qx(1) cambodia'!P32</f>
        <v>5.7200974892896975E-5</v>
      </c>
      <c r="C25">
        <f>'qx(1) cambodia'!X32</f>
        <v>4.5109363702286791E-5</v>
      </c>
      <c r="D25">
        <f>'qx(1) cambodia'!AF32</f>
        <v>4.04937254114897E-5</v>
      </c>
      <c r="E25">
        <f>'qx(1) cambodia'!AN32</f>
        <v>4.6323009600765234E-5</v>
      </c>
      <c r="F25">
        <f>'qx(1) cambodia'!AV32</f>
        <v>4.0533349431107421E-5</v>
      </c>
      <c r="G25">
        <f>'qx(1) cambodia'!BD32</f>
        <v>3.5594238439976854E-5</v>
      </c>
      <c r="H25">
        <f>'qx(1) cambodia'!BL32</f>
        <v>3.3871649726037086E-5</v>
      </c>
      <c r="I25">
        <f>'qx(1) cambodia'!BT32</f>
        <v>3.9286896019414938E-5</v>
      </c>
      <c r="J25">
        <f>'qx(1) cambodia'!CB32</f>
        <v>2.9351431675792257E-5</v>
      </c>
      <c r="K25">
        <f>'qx(1) cambodia'!CJ32</f>
        <v>2.974600398615894E-5</v>
      </c>
      <c r="L25">
        <f>'qx(1) cambodia'!CR32</f>
        <v>6.7590224504574621E-5</v>
      </c>
      <c r="M25">
        <f>'qx(1) cambodia'!CZ32</f>
        <v>4.1211886147871684E-5</v>
      </c>
      <c r="N25">
        <f>'qx(1) cambodia'!DH32</f>
        <v>4.1478086658584698E-5</v>
      </c>
      <c r="O25">
        <f>'qx(1) cambodia'!DP32</f>
        <v>5.8134893516954737E-5</v>
      </c>
      <c r="P25">
        <f>'qx(1) cambodia'!DX32</f>
        <v>4.6817670042021347E-5</v>
      </c>
      <c r="Q25">
        <f>'qx(1) cambodia'!EF32</f>
        <v>3.0384899107477393E-5</v>
      </c>
      <c r="R25">
        <f>'qx(1) cambodia'!EN32</f>
        <v>5.1750500929343989E-5</v>
      </c>
      <c r="S25">
        <f>'qx(1) cambodia'!EV32</f>
        <v>2.7539979863118997E-5</v>
      </c>
      <c r="T25">
        <f>'qx(1) cambodia'!FD32</f>
        <v>3.0439746489332907E-5</v>
      </c>
      <c r="U25">
        <f>'qx(1) cambodia'!FL32</f>
        <v>3.728685644362712E-5</v>
      </c>
      <c r="V25">
        <f>'qx(1) cambodia'!FT32</f>
        <v>2.059948364830089E-5</v>
      </c>
      <c r="W25">
        <f>'qx(1) cambodia'!GB32</f>
        <v>1.973414865790658E-5</v>
      </c>
      <c r="X25">
        <f>'qx(1) cambodia'!GJ32</f>
        <v>8.961377017746581E-6</v>
      </c>
      <c r="Y25">
        <f>'qx(1) cambodia'!GR32</f>
        <v>5.1002172154989729E-6</v>
      </c>
      <c r="Z25">
        <f>'qx(1) cambodia'!GZ32</f>
        <v>6.8606918644413316E-6</v>
      </c>
      <c r="AA25">
        <f>'qx(1) cambodia'!HH32</f>
        <v>7.9949230328879294E-6</v>
      </c>
      <c r="AB25">
        <f>'qx(1) cambodia'!HP32</f>
        <v>5.1881753838407013E-6</v>
      </c>
      <c r="AC25">
        <f>'qx(1) cambodia'!HX32</f>
        <v>8.2901898794430542E-6</v>
      </c>
      <c r="AD25">
        <f>'qx(1) cambodia'!IF32</f>
        <v>3.5203190402151913E-6</v>
      </c>
      <c r="AE25">
        <f>'qx(1) cambodia'!IN32</f>
        <v>3.001869542097171E-6</v>
      </c>
    </row>
    <row r="26" spans="1:31">
      <c r="A26">
        <f t="shared" si="1"/>
        <v>24</v>
      </c>
      <c r="B26">
        <f>'qx(1) cambodia'!P33</f>
        <v>5.781823874714849E-5</v>
      </c>
      <c r="C26">
        <f>'qx(1) cambodia'!X33</f>
        <v>4.5545437310006104E-5</v>
      </c>
      <c r="D26">
        <f>'qx(1) cambodia'!AF33</f>
        <v>4.0916804819332393E-5</v>
      </c>
      <c r="E26">
        <f>'qx(1) cambodia'!AN33</f>
        <v>4.6849795536440832E-5</v>
      </c>
      <c r="F26">
        <f>'qx(1) cambodia'!AV33</f>
        <v>4.0962324282333657E-5</v>
      </c>
      <c r="G26">
        <f>'qx(1) cambodia'!BD33</f>
        <v>3.5888957489732336E-5</v>
      </c>
      <c r="H26">
        <f>'qx(1) cambodia'!BL33</f>
        <v>3.4149740530337051E-5</v>
      </c>
      <c r="I26">
        <f>'qx(1) cambodia'!BT33</f>
        <v>3.9607147177744684E-5</v>
      </c>
      <c r="J26">
        <f>'qx(1) cambodia'!CB33</f>
        <v>2.9615080425902849E-5</v>
      </c>
      <c r="K26">
        <f>'qx(1) cambodia'!CJ33</f>
        <v>3.0023204327910603E-5</v>
      </c>
      <c r="L26">
        <f>'qx(1) cambodia'!CR33</f>
        <v>6.818226455326755E-5</v>
      </c>
      <c r="M26">
        <f>'qx(1) cambodia'!CZ33</f>
        <v>4.1577972929835985E-5</v>
      </c>
      <c r="N26">
        <f>'qx(1) cambodia'!DH33</f>
        <v>4.1824575670594091E-5</v>
      </c>
      <c r="O26">
        <f>'qx(1) cambodia'!DP33</f>
        <v>5.8566258750892716E-5</v>
      </c>
      <c r="P26">
        <f>'qx(1) cambodia'!DX33</f>
        <v>4.7152644080973836E-5</v>
      </c>
      <c r="Q26">
        <f>'qx(1) cambodia'!EF33</f>
        <v>3.0595361613179112E-5</v>
      </c>
      <c r="R26">
        <f>'qx(1) cambodia'!EN33</f>
        <v>5.2102070651037785E-5</v>
      </c>
      <c r="S26">
        <f>'qx(1) cambodia'!EV33</f>
        <v>2.7717176707827969E-5</v>
      </c>
      <c r="T26">
        <f>'qx(1) cambodia'!FD33</f>
        <v>3.0629829200801536E-5</v>
      </c>
      <c r="U26">
        <f>'qx(1) cambodia'!FL33</f>
        <v>3.7509020534154437E-5</v>
      </c>
      <c r="V26">
        <f>'qx(1) cambodia'!FT33</f>
        <v>2.0717727666485883E-5</v>
      </c>
      <c r="W26">
        <f>'qx(1) cambodia'!GB33</f>
        <v>1.984362307294827E-5</v>
      </c>
      <c r="X26">
        <f>'qx(1) cambodia'!GJ33</f>
        <v>9.0086958497227261E-6</v>
      </c>
      <c r="Y26">
        <f>'qx(1) cambodia'!GR33</f>
        <v>5.1264007277244033E-6</v>
      </c>
      <c r="Z26">
        <f>'qx(1) cambodia'!GZ33</f>
        <v>6.8947335489812957E-6</v>
      </c>
      <c r="AA26">
        <f>'qx(1) cambodia'!HH33</f>
        <v>8.0333845611204094E-6</v>
      </c>
      <c r="AB26">
        <f>'qx(1) cambodia'!HP33</f>
        <v>5.2126979196375361E-6</v>
      </c>
      <c r="AC26">
        <f>'qx(1) cambodia'!HX33</f>
        <v>8.3279506135768286E-6</v>
      </c>
      <c r="AD26">
        <f>'qx(1) cambodia'!IF33</f>
        <v>3.5359603400074215E-6</v>
      </c>
      <c r="AE26">
        <f>'qx(1) cambodia'!IN33</f>
        <v>3.015108668798192E-6</v>
      </c>
    </row>
    <row r="27" spans="1:31">
      <c r="A27">
        <f t="shared" si="1"/>
        <v>25</v>
      </c>
      <c r="B27">
        <f>'qx(1) cambodia'!P34</f>
        <v>5.8448969892914531E-5</v>
      </c>
      <c r="C27">
        <f>'qx(1) cambodia'!X34</f>
        <v>4.5990024290747485E-5</v>
      </c>
      <c r="D27">
        <f>'qx(1) cambodia'!AF34</f>
        <v>4.134881825760345E-5</v>
      </c>
      <c r="E27">
        <f>'qx(1) cambodia'!AN34</f>
        <v>4.7388700524728924E-5</v>
      </c>
      <c r="F27">
        <f>'qx(1) cambodia'!AV34</f>
        <v>4.1400476158506026E-5</v>
      </c>
      <c r="G27">
        <f>'qx(1) cambodia'!BD34</f>
        <v>3.6188597814326077E-5</v>
      </c>
      <c r="H27">
        <f>'qx(1) cambodia'!BL34</f>
        <v>3.4432435461018283E-5</v>
      </c>
      <c r="I27">
        <f>'qx(1) cambodia'!BT34</f>
        <v>3.9932662366620404E-5</v>
      </c>
      <c r="J27">
        <f>'qx(1) cambodia'!CB34</f>
        <v>2.9883508547725095E-5</v>
      </c>
      <c r="K27">
        <f>'qx(1) cambodia'!CJ34</f>
        <v>3.0305619678075538E-5</v>
      </c>
      <c r="L27">
        <f>'qx(1) cambodia'!CR34</f>
        <v>6.8784767912932336E-5</v>
      </c>
      <c r="M27">
        <f>'qx(1) cambodia'!CZ34</f>
        <v>4.1950621930388716E-5</v>
      </c>
      <c r="N27">
        <f>'qx(1) cambodia'!DH34</f>
        <v>4.2176902269388947E-5</v>
      </c>
      <c r="O27">
        <f>'qx(1) cambodia'!DP34</f>
        <v>5.9004073363944476E-5</v>
      </c>
      <c r="P27">
        <f>'qx(1) cambodia'!DX34</f>
        <v>4.7492446050163628E-5</v>
      </c>
      <c r="Q27">
        <f>'qx(1) cambodia'!EF34</f>
        <v>3.0808760012391671E-5</v>
      </c>
      <c r="R27">
        <f>'qx(1) cambodia'!EN34</f>
        <v>5.2458449860645342E-5</v>
      </c>
      <c r="S27">
        <f>'qx(1) cambodia'!EV34</f>
        <v>2.7896668547293404E-5</v>
      </c>
      <c r="T27">
        <f>'qx(1) cambodia'!FD34</f>
        <v>3.0822300794174078E-5</v>
      </c>
      <c r="U27">
        <f>'qx(1) cambodia'!FL34</f>
        <v>3.7733847907714004E-5</v>
      </c>
      <c r="V27">
        <f>'qx(1) cambodia'!FT34</f>
        <v>2.0837336997326658E-5</v>
      </c>
      <c r="W27">
        <f>'qx(1) cambodia'!GB34</f>
        <v>1.9954318873619135E-5</v>
      </c>
      <c r="X27">
        <f>'qx(1) cambodia'!GJ34</f>
        <v>9.0565170503872798E-6</v>
      </c>
      <c r="Y27">
        <f>'qx(1) cambodia'!GR34</f>
        <v>5.1528544692595133E-6</v>
      </c>
      <c r="Z27">
        <f>'qx(1) cambodia'!GZ34</f>
        <v>6.9291147371594377E-6</v>
      </c>
      <c r="AA27">
        <f>'qx(1) cambodia'!HH34</f>
        <v>8.0722179353432473E-6</v>
      </c>
      <c r="AB27">
        <f>'qx(1) cambodia'!HP34</f>
        <v>5.2374533737887245E-6</v>
      </c>
      <c r="AC27">
        <f>'qx(1) cambodia'!HX34</f>
        <v>8.3660569121540454E-6</v>
      </c>
      <c r="AD27">
        <f>'qx(1) cambodia'!IF34</f>
        <v>3.5517412533546271E-6</v>
      </c>
      <c r="AE27">
        <f>'qx(1) cambodia'!IN34</f>
        <v>3.0284650896784482E-6</v>
      </c>
    </row>
    <row r="28" spans="1:31">
      <c r="A28">
        <f t="shared" si="1"/>
        <v>26</v>
      </c>
      <c r="B28">
        <f>'qx(1) cambodia'!P35</f>
        <v>5.9093613929622138E-5</v>
      </c>
      <c r="C28">
        <f>'qx(1) cambodia'!X35</f>
        <v>4.6443376409263516E-5</v>
      </c>
      <c r="D28">
        <f>'qx(1) cambodia'!AF35</f>
        <v>4.1790051731570889E-5</v>
      </c>
      <c r="E28">
        <f>'qx(1) cambodia'!AN35</f>
        <v>4.7940147642220944E-5</v>
      </c>
      <c r="F28">
        <f>'qx(1) cambodia'!AV35</f>
        <v>4.1848102728679272E-5</v>
      </c>
      <c r="G28">
        <f>'qx(1) cambodia'!BD35</f>
        <v>3.6493283716147727E-5</v>
      </c>
      <c r="H28">
        <f>'qx(1) cambodia'!BL35</f>
        <v>3.4719849812742478E-5</v>
      </c>
      <c r="I28">
        <f>'qx(1) cambodia'!BT35</f>
        <v>4.0263572450403693E-5</v>
      </c>
      <c r="J28">
        <f>'qx(1) cambodia'!CB35</f>
        <v>3.0156847189209919E-5</v>
      </c>
      <c r="K28">
        <f>'qx(1) cambodia'!CJ35</f>
        <v>3.0593398600139552E-5</v>
      </c>
      <c r="L28">
        <f>'qx(1) cambodia'!CR35</f>
        <v>6.9398014438657384E-5</v>
      </c>
      <c r="M28">
        <f>'qx(1) cambodia'!CZ35</f>
        <v>4.2330011189935707E-5</v>
      </c>
      <c r="N28">
        <f>'qx(1) cambodia'!DH35</f>
        <v>4.25352152342477E-5</v>
      </c>
      <c r="O28">
        <f>'qx(1) cambodia'!DP35</f>
        <v>5.944848308334201E-5</v>
      </c>
      <c r="P28">
        <f>'qx(1) cambodia'!DX35</f>
        <v>4.7837181083574957E-5</v>
      </c>
      <c r="Q28">
        <f>'qx(1) cambodia'!EF35</f>
        <v>3.1025156168955577E-5</v>
      </c>
      <c r="R28">
        <f>'qx(1) cambodia'!EN35</f>
        <v>5.2819737928845867E-5</v>
      </c>
      <c r="S28">
        <f>'qx(1) cambodia'!EV35</f>
        <v>2.8078500258145179E-5</v>
      </c>
      <c r="T28">
        <f>'qx(1) cambodia'!FD35</f>
        <v>3.1017206587961329E-5</v>
      </c>
      <c r="U28">
        <f>'qx(1) cambodia'!FL35</f>
        <v>3.7961386743886378E-5</v>
      </c>
      <c r="V28">
        <f>'qx(1) cambodia'!FT35</f>
        <v>2.0958335425151055E-5</v>
      </c>
      <c r="W28">
        <f>'qx(1) cambodia'!GB35</f>
        <v>2.0066256614739797E-5</v>
      </c>
      <c r="X28">
        <f>'qx(1) cambodia'!GJ35</f>
        <v>9.104848662662878E-6</v>
      </c>
      <c r="Y28">
        <f>'qx(1) cambodia'!GR35</f>
        <v>5.1795826451929007E-6</v>
      </c>
      <c r="Z28">
        <f>'qx(1) cambodia'!GZ35</f>
        <v>6.9638405333222347E-6</v>
      </c>
      <c r="AA28">
        <f>'qx(1) cambodia'!HH35</f>
        <v>8.1114285742600692E-6</v>
      </c>
      <c r="AB28">
        <f>'qx(1) cambodia'!HP35</f>
        <v>5.2624450805638798E-6</v>
      </c>
      <c r="AC28">
        <f>'qx(1) cambodia'!HX35</f>
        <v>8.4045135405893589E-6</v>
      </c>
      <c r="AD28">
        <f>'qx(1) cambodia'!IF35</f>
        <v>3.5676636579134373E-6</v>
      </c>
      <c r="AE28">
        <f>'qx(1) cambodia'!IN35</f>
        <v>3.0419403704538565E-6</v>
      </c>
    </row>
    <row r="29" spans="1:31">
      <c r="A29">
        <f t="shared" si="1"/>
        <v>27</v>
      </c>
      <c r="B29">
        <f>'qx(1) cambodia'!P36</f>
        <v>5.9752636334311984E-5</v>
      </c>
      <c r="C29">
        <f>'qx(1) cambodia'!X36</f>
        <v>4.690575545634322E-5</v>
      </c>
      <c r="D29">
        <f>'qx(1) cambodia'!AF36</f>
        <v>4.2240803586033235E-5</v>
      </c>
      <c r="E29">
        <f>'qx(1) cambodia'!AN36</f>
        <v>4.8504579890192168E-5</v>
      </c>
      <c r="F29">
        <f>'qx(1) cambodia'!AV36</f>
        <v>4.2305514676345863E-5</v>
      </c>
      <c r="G29">
        <f>'qx(1) cambodia'!BD36</f>
        <v>3.6803143719332415E-5</v>
      </c>
      <c r="H29">
        <f>'qx(1) cambodia'!BL36</f>
        <v>3.5012102762124151E-5</v>
      </c>
      <c r="I29">
        <f>'qx(1) cambodia'!BT36</f>
        <v>4.0600012667438026E-5</v>
      </c>
      <c r="J29">
        <f>'qx(1) cambodia'!CB36</f>
        <v>3.0435232340942092E-5</v>
      </c>
      <c r="K29">
        <f>'qx(1) cambodia'!CJ36</f>
        <v>3.0886695354659109E-5</v>
      </c>
      <c r="L29">
        <f>'qx(1) cambodia'!CR36</f>
        <v>7.0022294055434572E-5</v>
      </c>
      <c r="M29">
        <f>'qx(1) cambodia'!CZ36</f>
        <v>4.2716325248244342E-5</v>
      </c>
      <c r="N29">
        <f>'qx(1) cambodia'!DH36</f>
        <v>4.2899668443572897E-5</v>
      </c>
      <c r="O29">
        <f>'qx(1) cambodia'!DP36</f>
        <v>5.9899638060017457E-5</v>
      </c>
      <c r="P29">
        <f>'qx(1) cambodia'!DX36</f>
        <v>4.8186957390070321E-5</v>
      </c>
      <c r="Q29">
        <f>'qx(1) cambodia'!EF36</f>
        <v>3.1244613697095496E-5</v>
      </c>
      <c r="R29">
        <f>'qx(1) cambodia'!EN36</f>
        <v>5.3186036982817323E-5</v>
      </c>
      <c r="S29">
        <f>'qx(1) cambodia'!EV36</f>
        <v>2.8262717894720881E-5</v>
      </c>
      <c r="T29">
        <f>'qx(1) cambodia'!FD36</f>
        <v>3.121459305426097E-5</v>
      </c>
      <c r="U29">
        <f>'qx(1) cambodia'!FL36</f>
        <v>3.8191686391412811E-5</v>
      </c>
      <c r="V29">
        <f>'qx(1) cambodia'!FT36</f>
        <v>2.1080747289957746E-5</v>
      </c>
      <c r="W29">
        <f>'qx(1) cambodia'!GB36</f>
        <v>2.0179457314958313E-5</v>
      </c>
      <c r="X29">
        <f>'qx(1) cambodia'!GJ36</f>
        <v>9.1536989020829107E-6</v>
      </c>
      <c r="Y29">
        <f>'qx(1) cambodia'!GR36</f>
        <v>5.2065895483163152E-6</v>
      </c>
      <c r="Z29">
        <f>'qx(1) cambodia'!GZ36</f>
        <v>6.9989161446548625E-6</v>
      </c>
      <c r="AA29">
        <f>'qx(1) cambodia'!HH36</f>
        <v>8.1510220023733971E-6</v>
      </c>
      <c r="AB29">
        <f>'qx(1) cambodia'!HP36</f>
        <v>5.2876764381786711E-6</v>
      </c>
      <c r="AC29">
        <f>'qx(1) cambodia'!HX36</f>
        <v>8.4433253523236333E-6</v>
      </c>
      <c r="AD29">
        <f>'qx(1) cambodia'!IF36</f>
        <v>3.5837294651621333E-6</v>
      </c>
      <c r="AE29">
        <f>'qx(1) cambodia'!IN36</f>
        <v>3.0555361048317545E-6</v>
      </c>
    </row>
    <row r="30" spans="1:31">
      <c r="A30">
        <f t="shared" si="1"/>
        <v>28</v>
      </c>
      <c r="B30">
        <f>'qx(1) cambodia'!P37</f>
        <v>6.0426523582531986E-5</v>
      </c>
      <c r="C30">
        <f>'qx(1) cambodia'!X37</f>
        <v>4.7377433752914802E-5</v>
      </c>
      <c r="D30">
        <f>'qx(1) cambodia'!AF37</f>
        <v>4.2701385178053085E-5</v>
      </c>
      <c r="E30">
        <f>'qx(1) cambodia'!AN37</f>
        <v>4.9082461381510893E-5</v>
      </c>
      <c r="F30">
        <f>'qx(1) cambodia'!AV37</f>
        <v>4.2773036418554186E-5</v>
      </c>
      <c r="G30">
        <f>'qx(1) cambodia'!BD37</f>
        <v>3.7118310750527238E-5</v>
      </c>
      <c r="H30">
        <f>'qx(1) cambodia'!BL37</f>
        <v>3.5309317532498515E-5</v>
      </c>
      <c r="I30">
        <f>'qx(1) cambodia'!BT37</f>
        <v>4.0942122814332409E-5</v>
      </c>
      <c r="J30">
        <f>'qx(1) cambodia'!CB37</f>
        <v>3.0718805061740423E-5</v>
      </c>
      <c r="K30">
        <f>'qx(1) cambodia'!CJ37</f>
        <v>3.1185670174991769E-5</v>
      </c>
      <c r="L30">
        <f>'qx(1) cambodia'!CR37</f>
        <v>7.0657907215196817E-5</v>
      </c>
      <c r="M30">
        <f>'qx(1) cambodia'!CZ37</f>
        <v>4.3109755443748935E-5</v>
      </c>
      <c r="N30">
        <f>'qx(1) cambodia'!DH37</f>
        <v>4.327042109523252E-5</v>
      </c>
      <c r="O30">
        <f>'qx(1) cambodia'!DP37</f>
        <v>6.0357693037744168E-5</v>
      </c>
      <c r="P30">
        <f>'qx(1) cambodia'!DX37</f>
        <v>4.8541886366633033E-5</v>
      </c>
      <c r="Q30">
        <f>'qx(1) cambodia'!EF37</f>
        <v>3.1467198023768297E-5</v>
      </c>
      <c r="R30">
        <f>'qx(1) cambodia'!EN37</f>
        <v>5.3557452002484014E-5</v>
      </c>
      <c r="S30">
        <f>'qx(1) cambodia'!EV37</f>
        <v>2.8449368727954546E-5</v>
      </c>
      <c r="T30">
        <f>'qx(1) cambodia'!FD37</f>
        <v>3.1414507855698489E-5</v>
      </c>
      <c r="U30">
        <f>'qx(1) cambodia'!FL37</f>
        <v>3.8424797403876338E-5</v>
      </c>
      <c r="V30">
        <f>'qx(1) cambodia'!FT37</f>
        <v>2.120459750373919E-5</v>
      </c>
      <c r="W30">
        <f>'qx(1) cambodia'!GB37</f>
        <v>2.0293942469907459E-5</v>
      </c>
      <c r="X30">
        <f>'qx(1) cambodia'!GJ37</f>
        <v>9.2030761614470456E-6</v>
      </c>
      <c r="Y30">
        <f>'qx(1) cambodia'!GR37</f>
        <v>5.2338795614230953E-6</v>
      </c>
      <c r="Z30">
        <f>'qx(1) cambodia'!GZ37</f>
        <v>7.0343468837842082E-6</v>
      </c>
      <c r="AA30">
        <f>'qx(1) cambodia'!HH37</f>
        <v>8.1910038525794425E-6</v>
      </c>
      <c r="AB30">
        <f>'qx(1) cambodia'!HP37</f>
        <v>5.3131509103351881E-6</v>
      </c>
      <c r="AC30">
        <f>'qx(1) cambodia'!HX37</f>
        <v>8.4824972908658987E-6</v>
      </c>
      <c r="AD30">
        <f>'qx(1) cambodia'!IF37</f>
        <v>3.5999406211656186E-6</v>
      </c>
      <c r="AE30">
        <f>'qx(1) cambodia'!IN37</f>
        <v>3.0692539151392368E-6</v>
      </c>
    </row>
    <row r="31" spans="1:31">
      <c r="A31">
        <f t="shared" si="1"/>
        <v>29</v>
      </c>
      <c r="B31">
        <f>'qx(1) cambodia'!P38</f>
        <v>6.1115784345944449E-5</v>
      </c>
      <c r="C31">
        <f>'qx(1) cambodia'!X38</f>
        <v>4.7858694684872515E-5</v>
      </c>
      <c r="D31">
        <f>'qx(1) cambodia'!AF38</f>
        <v>4.317212159418745E-5</v>
      </c>
      <c r="E31">
        <f>'qx(1) cambodia'!AN38</f>
        <v>4.9674278613415365E-5</v>
      </c>
      <c r="F31">
        <f>'qx(1) cambodia'!AV38</f>
        <v>4.3251006873241684E-5</v>
      </c>
      <c r="G31">
        <f>'qx(1) cambodia'!BD38</f>
        <v>3.7438922329026023E-5</v>
      </c>
      <c r="H31">
        <f>'qx(1) cambodia'!BL38</f>
        <v>3.5611621567153353E-5</v>
      </c>
      <c r="I31">
        <f>'qx(1) cambodia'!BT38</f>
        <v>4.1290047439641231E-5</v>
      </c>
      <c r="J31">
        <f>'qx(1) cambodia'!CB38</f>
        <v>3.10077117169884E-5</v>
      </c>
      <c r="K31">
        <f>'qx(1) cambodia'!CJ38</f>
        <v>3.1490489559197223E-5</v>
      </c>
      <c r="L31">
        <f>'qx(1) cambodia'!CR38</f>
        <v>7.1305165378975619E-5</v>
      </c>
      <c r="M31">
        <f>'qx(1) cambodia'!CZ38</f>
        <v>4.3510500229549943E-5</v>
      </c>
      <c r="N31">
        <f>'qx(1) cambodia'!DH38</f>
        <v>4.3647637938426454E-5</v>
      </c>
      <c r="O31">
        <f>'qx(1) cambodia'!DP38</f>
        <v>6.0822807530098191E-5</v>
      </c>
      <c r="P31">
        <f>'qx(1) cambodia'!DX38</f>
        <v>4.8902082716651657E-5</v>
      </c>
      <c r="Q31">
        <f>'qx(1) cambodia'!EF38</f>
        <v>3.1692976453695198E-5</v>
      </c>
      <c r="R31">
        <f>'qx(1) cambodia'!EN38</f>
        <v>5.3934090920825213E-5</v>
      </c>
      <c r="S31">
        <f>'qx(1) cambodia'!EV38</f>
        <v>2.863850128581656E-5</v>
      </c>
      <c r="T31">
        <f>'qx(1) cambodia'!FD38</f>
        <v>3.1616999883796755E-5</v>
      </c>
      <c r="U31">
        <f>'qx(1) cambodia'!FL38</f>
        <v>3.8660771576697667E-5</v>
      </c>
      <c r="V31">
        <f>'qx(1) cambodia'!FT38</f>
        <v>2.1329911567383323E-5</v>
      </c>
      <c r="W31">
        <f>'qx(1) cambodia'!GB38</f>
        <v>2.0409734065812436E-5</v>
      </c>
      <c r="X31">
        <f>'qx(1) cambodia'!GJ38</f>
        <v>9.2529890156282331E-6</v>
      </c>
      <c r="Y31">
        <f>'qx(1) cambodia'!GR38</f>
        <v>5.261457159679298E-6</v>
      </c>
      <c r="Z31">
        <f>'qx(1) cambodia'!GZ38</f>
        <v>7.0701381714613407E-6</v>
      </c>
      <c r="AA31">
        <f>'qx(1) cambodia'!HH38</f>
        <v>8.231379868839634E-6</v>
      </c>
      <c r="AB31">
        <f>'qx(1) cambodia'!HP38</f>
        <v>5.3388720278070463E-6</v>
      </c>
      <c r="AC31">
        <f>'qx(1) cambodia'!HX38</f>
        <v>8.5220343918923804E-6</v>
      </c>
      <c r="AD31">
        <f>'qx(1) cambodia'!IF38</f>
        <v>3.6162991073612403E-6</v>
      </c>
      <c r="AE31">
        <f>'qx(1) cambodia'!IN38</f>
        <v>3.0830954529684913E-6</v>
      </c>
    </row>
    <row r="32" spans="1:31">
      <c r="A32">
        <f t="shared" si="1"/>
        <v>30</v>
      </c>
      <c r="B32">
        <f>'qx(1) cambodia'!P39</f>
        <v>6.1820950772842646E-5</v>
      </c>
      <c r="C32">
        <f>'qx(1) cambodia'!X39</f>
        <v>4.8349833270834658E-5</v>
      </c>
      <c r="D32">
        <f>'qx(1) cambodia'!AF39</f>
        <v>4.3653352415687185E-5</v>
      </c>
      <c r="E32">
        <f>'qx(1) cambodia'!AN39</f>
        <v>5.0280541833494318E-5</v>
      </c>
      <c r="F32">
        <f>'qx(1) cambodia'!AV39</f>
        <v>4.373978027859721E-5</v>
      </c>
      <c r="G32">
        <f>'qx(1) cambodia'!BD39</f>
        <v>3.7765120766843752E-5</v>
      </c>
      <c r="H32">
        <f>'qx(1) cambodia'!BL39</f>
        <v>3.5919146711536643E-5</v>
      </c>
      <c r="I32">
        <f>'qx(1) cambodia'!BT39</f>
        <v>4.1643936047504042E-5</v>
      </c>
      <c r="J32">
        <f>'qx(1) cambodia'!CB39</f>
        <v>3.1302104230541359E-5</v>
      </c>
      <c r="K32">
        <f>'qx(1) cambodia'!CJ39</f>
        <v>3.1801326579226047E-5</v>
      </c>
      <c r="L32">
        <f>'qx(1) cambodia'!CR39</f>
        <v>7.1964391525804268E-5</v>
      </c>
      <c r="M32">
        <f>'qx(1) cambodia'!CZ39</f>
        <v>4.3918765507203737E-5</v>
      </c>
      <c r="N32">
        <f>'qx(1) cambodia'!DH39</f>
        <v>4.4031489517787585E-5</v>
      </c>
      <c r="O32">
        <f>'qx(1) cambodia'!DP39</f>
        <v>6.1295146005665229E-5</v>
      </c>
      <c r="P32">
        <f>'qx(1) cambodia'!DX39</f>
        <v>4.9267664573509994E-5</v>
      </c>
      <c r="Q32">
        <f>'qx(1) cambodia'!EF39</f>
        <v>3.1922018237213765E-5</v>
      </c>
      <c r="R32">
        <f>'qx(1) cambodia'!EN39</f>
        <v>5.4316064728446303E-5</v>
      </c>
      <c r="S32">
        <f>'qx(1) cambodia'!EV39</f>
        <v>2.8830165395377444E-5</v>
      </c>
      <c r="T32">
        <f>'qx(1) cambodia'!FD39</f>
        <v>3.1822119298839194E-5</v>
      </c>
      <c r="U32">
        <f>'qx(1) cambodia'!FL39</f>
        <v>3.889966198550259E-5</v>
      </c>
      <c r="V32">
        <f>'qx(1) cambodia'!FT39</f>
        <v>2.1456715588178196E-5</v>
      </c>
      <c r="W32">
        <f>'qx(1) cambodia'!GB39</f>
        <v>2.0526854593567109E-5</v>
      </c>
      <c r="X32">
        <f>'qx(1) cambodia'!GJ39</f>
        <v>9.3034462265370091E-6</v>
      </c>
      <c r="Y32">
        <f>'qx(1) cambodia'!GR39</f>
        <v>5.2893269130701674E-6</v>
      </c>
      <c r="Z32">
        <f>'qx(1) cambodia'!GZ39</f>
        <v>7.1062955393263051E-6</v>
      </c>
      <c r="AA32">
        <f>'qx(1) cambodia'!HH39</f>
        <v>8.272155908931554E-6</v>
      </c>
      <c r="AB32">
        <f>'qx(1) cambodia'!HP39</f>
        <v>5.3648433900707687E-6</v>
      </c>
      <c r="AC32">
        <f>'qx(1) cambodia'!HX39</f>
        <v>8.5619417854045383E-6</v>
      </c>
      <c r="AD32">
        <f>'qx(1) cambodia'!IF39</f>
        <v>3.6328069413661396E-6</v>
      </c>
      <c r="AE32">
        <f>'qx(1) cambodia'!IN39</f>
        <v>3.0970623998396816E-6</v>
      </c>
    </row>
    <row r="33" spans="1:31">
      <c r="A33">
        <f t="shared" si="1"/>
        <v>31</v>
      </c>
      <c r="B33">
        <f>'qx(1) cambodia'!P40</f>
        <v>6.2542579858351316E-5</v>
      </c>
      <c r="C33">
        <f>'qx(1) cambodia'!X40</f>
        <v>4.8851156765223033E-5</v>
      </c>
      <c r="D33">
        <f>'qx(1) cambodia'!AF40</f>
        <v>4.4145432535450312E-5</v>
      </c>
      <c r="E33">
        <f>'qx(1) cambodia'!AN40</f>
        <v>5.090178650693241E-5</v>
      </c>
      <c r="F33">
        <f>'qx(1) cambodia'!AV40</f>
        <v>4.4239727068615269E-5</v>
      </c>
      <c r="G33">
        <f>'qx(1) cambodia'!BD40</f>
        <v>3.8097053379342197E-5</v>
      </c>
      <c r="H33">
        <f>'qx(1) cambodia'!BL40</f>
        <v>3.6232029404987066E-5</v>
      </c>
      <c r="I33">
        <f>'qx(1) cambodia'!BT40</f>
        <v>4.2003943311848024E-5</v>
      </c>
      <c r="J33">
        <f>'qx(1) cambodia'!CB40</f>
        <v>3.1602140351121099E-5</v>
      </c>
      <c r="K33">
        <f>'qx(1) cambodia'!CJ40</f>
        <v>3.2118361208602762E-5</v>
      </c>
      <c r="L33">
        <f>'qx(1) cambodia'!CR40</f>
        <v>7.2635920690113787E-5</v>
      </c>
      <c r="M33">
        <f>'qx(1) cambodia'!CZ40</f>
        <v>4.4334764979482184E-5</v>
      </c>
      <c r="N33">
        <f>'qx(1) cambodia'!DH40</f>
        <v>4.442215243047749E-5</v>
      </c>
      <c r="O33">
        <f>'qx(1) cambodia'!DP40</f>
        <v>6.177487808194477E-5</v>
      </c>
      <c r="P33">
        <f>'qx(1) cambodia'!DX40</f>
        <v>4.9638753629762458E-5</v>
      </c>
      <c r="Q33">
        <f>'qx(1) cambodia'!EF40</f>
        <v>3.2154394641093544E-5</v>
      </c>
      <c r="R33">
        <f>'qx(1) cambodia'!EN40</f>
        <v>5.4703487582625162E-5</v>
      </c>
      <c r="S33">
        <f>'qx(1) cambodia'!EV40</f>
        <v>2.9024412226572103E-5</v>
      </c>
      <c r="T33">
        <f>'qx(1) cambodia'!FD40</f>
        <v>3.2029917571294771E-5</v>
      </c>
      <c r="U33">
        <f>'qx(1) cambodia'!FL40</f>
        <v>3.9141523025920761E-5</v>
      </c>
      <c r="V33">
        <f>'qx(1) cambodia'!FT40</f>
        <v>2.1585036297944662E-5</v>
      </c>
      <c r="W33">
        <f>'qx(1) cambodia'!GB40</f>
        <v>2.0645327063297699E-5</v>
      </c>
      <c r="X33">
        <f>'qx(1) cambodia'!GJ40</f>
        <v>9.3544567482490982E-6</v>
      </c>
      <c r="Y33">
        <f>'qx(1) cambodia'!GR40</f>
        <v>5.3174934889247766E-6</v>
      </c>
      <c r="Z33">
        <f>'qx(1) cambodia'!GZ40</f>
        <v>7.1428246327581792E-6</v>
      </c>
      <c r="AA33">
        <f>'qx(1) cambodia'!HH40</f>
        <v>8.3133379472820495E-6</v>
      </c>
      <c r="AB33">
        <f>'qx(1) cambodia'!HP40</f>
        <v>5.3910686669849964E-6</v>
      </c>
      <c r="AC33">
        <f>'qx(1) cambodia'!HX40</f>
        <v>8.602224697948004E-6</v>
      </c>
      <c r="AD33">
        <f>'qx(1) cambodia'!IF40</f>
        <v>3.6494661778068141E-6</v>
      </c>
      <c r="AE33">
        <f>'qx(1) cambodia'!IN40</f>
        <v>3.1111564678819245E-6</v>
      </c>
    </row>
    <row r="34" spans="1:31">
      <c r="A34">
        <f t="shared" si="1"/>
        <v>32</v>
      </c>
      <c r="B34">
        <f>'qx(1) cambodia'!P41</f>
        <v>6.3281254911725781E-5</v>
      </c>
      <c r="C34">
        <f>'qx(1) cambodia'!X41</f>
        <v>4.9362985299254234E-5</v>
      </c>
      <c r="D34">
        <f>'qx(1) cambodia'!AF41</f>
        <v>4.464873303085973E-5</v>
      </c>
      <c r="E34">
        <f>'qx(1) cambodia'!AN41</f>
        <v>5.1538574893888286E-5</v>
      </c>
      <c r="F34">
        <f>'qx(1) cambodia'!AV41</f>
        <v>4.475123480939024E-5</v>
      </c>
      <c r="G34">
        <f>'qx(1) cambodia'!BD41</f>
        <v>3.8434872707061678E-5</v>
      </c>
      <c r="H34">
        <f>'qx(1) cambodia'!BL41</f>
        <v>3.6550410882573388E-5</v>
      </c>
      <c r="I34">
        <f>'qx(1) cambodia'!BT41</f>
        <v>4.2370229301797848E-5</v>
      </c>
      <c r="J34">
        <f>'qx(1) cambodia'!CB41</f>
        <v>3.190798393417935E-5</v>
      </c>
      <c r="K34">
        <f>'qx(1) cambodia'!CJ41</f>
        <v>3.244178066990672E-5</v>
      </c>
      <c r="L34">
        <f>'qx(1) cambodia'!CR41</f>
        <v>7.3320100529500193E-5</v>
      </c>
      <c r="M34">
        <f>'qx(1) cambodia'!CZ41</f>
        <v>4.4758720523372121E-5</v>
      </c>
      <c r="N34">
        <f>'qx(1) cambodia'!DH41</f>
        <v>4.4819809597090782E-5</v>
      </c>
      <c r="O34">
        <f>'qx(1) cambodia'!DP41</f>
        <v>6.2262178728431816E-5</v>
      </c>
      <c r="P34">
        <f>'qx(1) cambodia'!DX41</f>
        <v>5.0015475272191504E-5</v>
      </c>
      <c r="Q34">
        <f>'qx(1) cambodia'!EF41</f>
        <v>3.2390179022467294E-5</v>
      </c>
      <c r="R34">
        <f>'qx(1) cambodia'!EN41</f>
        <v>5.5096476921058902E-5</v>
      </c>
      <c r="S34">
        <f>'qx(1) cambodia'!EV41</f>
        <v>2.9221294337745261E-5</v>
      </c>
      <c r="T34">
        <f>'qx(1) cambodia'!FD41</f>
        <v>3.2240447524876738E-5</v>
      </c>
      <c r="U34">
        <f>'qx(1) cambodia'!FL41</f>
        <v>3.9386410454878485E-5</v>
      </c>
      <c r="V34">
        <f>'qx(1) cambodia'!FT41</f>
        <v>2.1714901071823678E-5</v>
      </c>
      <c r="W34">
        <f>'qx(1) cambodia'!GB41</f>
        <v>2.0765175019433715E-5</v>
      </c>
      <c r="X34">
        <f>'qx(1) cambodia'!GJ41</f>
        <v>9.4060297323026399E-6</v>
      </c>
      <c r="Y34">
        <f>'qx(1) cambodia'!GR41</f>
        <v>5.3459616545217716E-6</v>
      </c>
      <c r="Z34">
        <f>'qx(1) cambodia'!GZ41</f>
        <v>7.1797312138134901E-6</v>
      </c>
      <c r="AA34">
        <f>'qx(1) cambodia'!HH41</f>
        <v>8.3549320778853888E-6</v>
      </c>
      <c r="AB34">
        <f>'qx(1) cambodia'!HP41</f>
        <v>5.4175516005192153E-6</v>
      </c>
      <c r="AC34">
        <f>'qx(1) cambodia'!HX41</f>
        <v>8.6428884548944656E-6</v>
      </c>
      <c r="AD34">
        <f>'qx(1) cambodia'!IF41</f>
        <v>3.6662789091716076E-6</v>
      </c>
      <c r="AE34">
        <f>'qx(1) cambodia'!IN41</f>
        <v>3.1253794005329472E-6</v>
      </c>
    </row>
    <row r="35" spans="1:31">
      <c r="A35">
        <f t="shared" si="1"/>
        <v>33</v>
      </c>
      <c r="B35">
        <f>'qx(1) cambodia'!P42</f>
        <v>6.4037587128873294E-5</v>
      </c>
      <c r="C35">
        <f>'qx(1) cambodia'!X42</f>
        <v>4.9885652562652773E-5</v>
      </c>
      <c r="D35">
        <f>'qx(1) cambodia'!AF42</f>
        <v>4.5163642097016657E-5</v>
      </c>
      <c r="E35">
        <f>'qx(1) cambodia'!AN42</f>
        <v>5.2191497746771882E-5</v>
      </c>
      <c r="F35">
        <f>'qx(1) cambodia'!AV42</f>
        <v>4.5274709201124002E-5</v>
      </c>
      <c r="G35">
        <f>'qx(1) cambodia'!BD42</f>
        <v>3.8778736749460742E-5</v>
      </c>
      <c r="H35">
        <f>'qx(1) cambodia'!BL42</f>
        <v>3.6874437387669872E-5</v>
      </c>
      <c r="I35">
        <f>'qx(1) cambodia'!BT42</f>
        <v>4.2742959718983157E-5</v>
      </c>
      <c r="J35">
        <f>'qx(1) cambodia'!CB42</f>
        <v>3.2219805240288427E-5</v>
      </c>
      <c r="K35">
        <f>'qx(1) cambodia'!CJ42</f>
        <v>3.2771779803460528E-5</v>
      </c>
      <c r="L35">
        <f>'qx(1) cambodia'!CR42</f>
        <v>7.4017291924884785E-5</v>
      </c>
      <c r="M35">
        <f>'qx(1) cambodia'!CZ42</f>
        <v>4.5190862584682494E-5</v>
      </c>
      <c r="N35">
        <f>'qx(1) cambodia'!DH42</f>
        <v>4.5224650547241449E-5</v>
      </c>
      <c r="O35">
        <f>'qx(1) cambodia'!DP42</f>
        <v>6.27572284793868E-5</v>
      </c>
      <c r="P35">
        <f>'qx(1) cambodia'!DX42</f>
        <v>5.0397958723062024E-5</v>
      </c>
      <c r="Q35">
        <f>'qx(1) cambodia'!EF42</f>
        <v>3.2629446906039135E-5</v>
      </c>
      <c r="R35">
        <f>'qx(1) cambodia'!EN42</f>
        <v>5.5495153580548998E-5</v>
      </c>
      <c r="S35">
        <f>'qx(1) cambodia'!EV42</f>
        <v>2.9420865723063301E-5</v>
      </c>
      <c r="T35">
        <f>'qx(1) cambodia'!FD42</f>
        <v>3.2453763381310621E-5</v>
      </c>
      <c r="U35">
        <f>'qx(1) cambodia'!FL42</f>
        <v>3.9634381433451292E-5</v>
      </c>
      <c r="V35">
        <f>'qx(1) cambodia'!FT42</f>
        <v>2.1846337947745852E-5</v>
      </c>
      <c r="W35">
        <f>'qx(1) cambodia'!GB42</f>
        <v>2.0886422556306917E-5</v>
      </c>
      <c r="X35">
        <f>'qx(1) cambodia'!GJ42</f>
        <v>9.4581745331716133E-6</v>
      </c>
      <c r="Y35">
        <f>'qx(1) cambodia'!GR42</f>
        <v>5.3747362797792571E-6</v>
      </c>
      <c r="Z35">
        <f>'qx(1) cambodia'!GZ42</f>
        <v>7.2170211642561985E-6</v>
      </c>
      <c r="AA35">
        <f>'qx(1) cambodia'!HH42</f>
        <v>8.3969445173094512E-6</v>
      </c>
      <c r="AB35">
        <f>'qx(1) cambodia'!HP42</f>
        <v>5.4442960065336678E-6</v>
      </c>
      <c r="AC35">
        <f>'qx(1) cambodia'!HX42</f>
        <v>8.683938482788572E-6</v>
      </c>
      <c r="AD35">
        <f>'qx(1) cambodia'!IF42</f>
        <v>3.6832472666868788E-6</v>
      </c>
      <c r="AE35">
        <f>'qx(1) cambodia'!IN42</f>
        <v>3.1397329732580268E-6</v>
      </c>
    </row>
    <row r="36" spans="1:31">
      <c r="A36">
        <f t="shared" si="1"/>
        <v>34</v>
      </c>
      <c r="B36">
        <f>'qx(1) cambodia'!P43</f>
        <v>6.481221727900634E-5</v>
      </c>
      <c r="C36">
        <f>'qx(1) cambodia'!X43</f>
        <v>5.0419506529136587E-5</v>
      </c>
      <c r="D36">
        <f>'qx(1) cambodia'!AF43</f>
        <v>4.5690566045302202E-5</v>
      </c>
      <c r="E36">
        <f>'qx(1) cambodia'!AN43</f>
        <v>5.2861176138190155E-5</v>
      </c>
      <c r="F36">
        <f>'qx(1) cambodia'!AV43</f>
        <v>4.5810575151291343E-5</v>
      </c>
      <c r="G36">
        <f>'qx(1) cambodia'!BD43</f>
        <v>3.9128809211316277E-5</v>
      </c>
      <c r="H36">
        <f>'qx(1) cambodia'!BL43</f>
        <v>3.7204260395939903E-5</v>
      </c>
      <c r="I36">
        <f>'qx(1) cambodia'!BT43</f>
        <v>4.3122306147482709E-5</v>
      </c>
      <c r="J36">
        <f>'qx(1) cambodia'!CB43</f>
        <v>3.2537781251200624E-5</v>
      </c>
      <c r="K36">
        <f>'qx(1) cambodia'!CJ43</f>
        <v>3.3108561458751598E-5</v>
      </c>
      <c r="L36">
        <f>'qx(1) cambodia'!CR43</f>
        <v>7.4727869615244145E-5</v>
      </c>
      <c r="M36">
        <f>'qx(1) cambodia'!CZ43</f>
        <v>4.5631430595733769E-5</v>
      </c>
      <c r="N36">
        <f>'qx(1) cambodia'!DH43</f>
        <v>4.5636871720767776E-5</v>
      </c>
      <c r="O36">
        <f>'qx(1) cambodia'!DP43</f>
        <v>6.32602136568373E-5</v>
      </c>
      <c r="P36">
        <f>'qx(1) cambodia'!DX43</f>
        <v>5.0786337187906981E-5</v>
      </c>
      <c r="Q36">
        <f>'qx(1) cambodia'!EF43</f>
        <v>3.2872276064740105E-5</v>
      </c>
      <c r="R36">
        <f>'qx(1) cambodia'!EN43</f>
        <v>5.5899641920876786E-5</v>
      </c>
      <c r="S36">
        <f>'qx(1) cambodia'!EV43</f>
        <v>2.962318186188223E-5</v>
      </c>
      <c r="T36">
        <f>'qx(1) cambodia'!FD43</f>
        <v>3.2669920806891383E-5</v>
      </c>
      <c r="U36">
        <f>'qx(1) cambodia'!FL43</f>
        <v>3.9885494571345576E-5</v>
      </c>
      <c r="V36">
        <f>'qx(1) cambodia'!FT43</f>
        <v>2.1979375646612419E-5</v>
      </c>
      <c r="W36">
        <f>'qx(1) cambodia'!GB43</f>
        <v>2.1009094334299959E-5</v>
      </c>
      <c r="X36">
        <f>'qx(1) cambodia'!GJ43</f>
        <v>9.5109007139223369E-6</v>
      </c>
      <c r="Y36">
        <f>'qx(1) cambodia'!GR43</f>
        <v>5.4038223400320331E-6</v>
      </c>
      <c r="Z36">
        <f>'qx(1) cambodia'!GZ43</f>
        <v>7.2547004886826038E-6</v>
      </c>
      <c r="AA36">
        <f>'qx(1) cambodia'!HH43</f>
        <v>8.4393816077930997E-6</v>
      </c>
      <c r="AB36">
        <f>'qx(1) cambodia'!HP43</f>
        <v>5.4713057766122611E-6</v>
      </c>
      <c r="AC36">
        <f>'qx(1) cambodia'!HX43</f>
        <v>8.7253803117620431E-6</v>
      </c>
      <c r="AD36">
        <f>'qx(1) cambodia'!IF43</f>
        <v>3.7003734212176089E-6</v>
      </c>
      <c r="AE36">
        <f>'qx(1) cambodia'!IN43</f>
        <v>3.1542189942888275E-6</v>
      </c>
    </row>
    <row r="37" spans="1:31">
      <c r="A37">
        <f t="shared" si="1"/>
        <v>35</v>
      </c>
      <c r="B37">
        <f>'qx(1) cambodia'!P44</f>
        <v>6.5605817515210346E-5</v>
      </c>
      <c r="C37">
        <f>'qx(1) cambodia'!X44</f>
        <v>5.0964910228989277E-5</v>
      </c>
      <c r="D37">
        <f>'qx(1) cambodia'!AF44</f>
        <v>4.6229930372665418E-5</v>
      </c>
      <c r="E37">
        <f>'qx(1) cambodia'!AN44</f>
        <v>5.3548263431450166E-5</v>
      </c>
      <c r="F37">
        <f>'qx(1) cambodia'!AV44</f>
        <v>4.6359277924929423E-5</v>
      </c>
      <c r="G37">
        <f>'qx(1) cambodia'!BD44</f>
        <v>3.9485259762591332E-5</v>
      </c>
      <c r="H37">
        <f>'qx(1) cambodia'!BL44</f>
        <v>3.7540036851448681E-5</v>
      </c>
      <c r="I37">
        <f>'qx(1) cambodia'!BT44</f>
        <v>4.3508446317197329E-5</v>
      </c>
      <c r="J37">
        <f>'qx(1) cambodia'!CB44</f>
        <v>3.2862096004809271E-5</v>
      </c>
      <c r="K37">
        <f>'qx(1) cambodia'!CJ44</f>
        <v>3.3452336910239139E-5</v>
      </c>
      <c r="L37">
        <f>'qx(1) cambodia'!CR44</f>
        <v>7.5452222869255747E-5</v>
      </c>
      <c r="M37">
        <f>'qx(1) cambodia'!CZ44</f>
        <v>4.6080673417720295E-5</v>
      </c>
      <c r="N37">
        <f>'qx(1) cambodia'!DH44</f>
        <v>4.605667678556171E-5</v>
      </c>
      <c r="O37">
        <f>'qx(1) cambodia'!DP44</f>
        <v>6.377132660439042E-5</v>
      </c>
      <c r="P37">
        <f>'qx(1) cambodia'!DX44</f>
        <v>5.1180748010199307E-5</v>
      </c>
      <c r="Q37">
        <f>'qx(1) cambodia'!EF44</f>
        <v>3.311874660401224E-5</v>
      </c>
      <c r="R37">
        <f>'qx(1) cambodia'!EN44</f>
        <v>5.631006995413614E-5</v>
      </c>
      <c r="S37">
        <f>'qx(1) cambodia'!EV44</f>
        <v>2.9828299770166724E-5</v>
      </c>
      <c r="T37">
        <f>'qx(1) cambodia'!FD44</f>
        <v>3.2888976960913577E-5</v>
      </c>
      <c r="U37">
        <f>'qx(1) cambodia'!FL44</f>
        <v>4.0139809973081956E-5</v>
      </c>
      <c r="V37">
        <f>'qx(1) cambodia'!FT44</f>
        <v>2.2114043593218101E-5</v>
      </c>
      <c r="W37">
        <f>'qx(1) cambodia'!GB44</f>
        <v>2.113321559656746E-5</v>
      </c>
      <c r="X37">
        <f>'qx(1) cambodia'!GJ44</f>
        <v>9.564218052060222E-6</v>
      </c>
      <c r="Y37">
        <f>'qx(1) cambodia'!GR44</f>
        <v>5.4332249188994913E-6</v>
      </c>
      <c r="Z37">
        <f>'qx(1) cambodia'!GZ44</f>
        <v>7.2927753177446436E-6</v>
      </c>
      <c r="AA37">
        <f>'qx(1) cambodia'!HH44</f>
        <v>8.4822498204379259E-6</v>
      </c>
      <c r="AB37">
        <f>'qx(1) cambodia'!HP44</f>
        <v>5.4985848799502973E-6</v>
      </c>
      <c r="AC37">
        <f>'qx(1) cambodia'!HX44</f>
        <v>8.7672195780172314E-6</v>
      </c>
      <c r="AD37">
        <f>'qx(1) cambodia'!IF44</f>
        <v>3.7176595841932522E-6</v>
      </c>
      <c r="AE37">
        <f>'qx(1) cambodia'!IN44</f>
        <v>3.1688393053827901E-6</v>
      </c>
    </row>
    <row r="38" spans="1:31">
      <c r="A38">
        <f t="shared" si="1"/>
        <v>36</v>
      </c>
      <c r="B38">
        <f>'qx(1) cambodia'!P45</f>
        <v>6.6419093319678552E-5</v>
      </c>
      <c r="C38">
        <f>'qx(1) cambodia'!X45</f>
        <v>5.1522242572323799E-5</v>
      </c>
      <c r="D38">
        <f>'qx(1) cambodia'!AF45</f>
        <v>4.6782180907551946E-5</v>
      </c>
      <c r="E38">
        <f>'qx(1) cambodia'!AN45</f>
        <v>5.4253447406761017E-5</v>
      </c>
      <c r="F38">
        <f>'qx(1) cambodia'!AV45</f>
        <v>4.6921284378595854E-5</v>
      </c>
      <c r="G38">
        <f>'qx(1) cambodia'!BD45</f>
        <v>3.9848264312637432E-5</v>
      </c>
      <c r="H38">
        <f>'qx(1) cambodia'!BL45</f>
        <v>3.78819294156782E-5</v>
      </c>
      <c r="I38">
        <f>'qx(1) cambodia'!BT45</f>
        <v>4.3901564381501032E-5</v>
      </c>
      <c r="J38">
        <f>'qx(1) cambodia'!CB45</f>
        <v>3.3192940950343477E-5</v>
      </c>
      <c r="K38">
        <f>'qx(1) cambodia'!CJ45</f>
        <v>3.3803326299337581E-5</v>
      </c>
      <c r="L38">
        <f>'qx(1) cambodia'!CR45</f>
        <v>7.6190756196388074E-5</v>
      </c>
      <c r="M38">
        <f>'qx(1) cambodia'!CZ45</f>
        <v>4.6538849809462994E-5</v>
      </c>
      <c r="N38">
        <f>'qx(1) cambodia'!DH45</f>
        <v>4.6484276973102877E-5</v>
      </c>
      <c r="O38">
        <f>'qx(1) cambodia'!DP45</f>
        <v>6.4290765932471821E-5</v>
      </c>
      <c r="P38">
        <f>'qx(1) cambodia'!DX45</f>
        <v>5.158133283328742E-5</v>
      </c>
      <c r="Q38">
        <f>'qx(1) cambodia'!EF45</f>
        <v>3.3368941049912931E-5</v>
      </c>
      <c r="R38">
        <f>'qx(1) cambodia'!EN45</f>
        <v>5.6726569479805745E-5</v>
      </c>
      <c r="S38">
        <f>'qx(1) cambodia'!EV45</f>
        <v>3.0036278054060257E-5</v>
      </c>
      <c r="T38">
        <f>'qx(1) cambodia'!FD45</f>
        <v>3.3110990546062999E-5</v>
      </c>
      <c r="U38">
        <f>'qx(1) cambodia'!FL45</f>
        <v>4.0397389285956755E-5</v>
      </c>
      <c r="V38">
        <f>'qx(1) cambodia'!FT45</f>
        <v>2.2250371937947853E-5</v>
      </c>
      <c r="W38">
        <f>'qx(1) cambodia'!GB45</f>
        <v>2.125881218635334E-5</v>
      </c>
      <c r="X38">
        <f>'qx(1) cambodia'!GJ45</f>
        <v>9.618136545574308E-6</v>
      </c>
      <c r="Y38">
        <f>'qx(1) cambodia'!GR45</f>
        <v>5.4629492112476493E-6</v>
      </c>
      <c r="Z38">
        <f>'qx(1) cambodia'!GZ45</f>
        <v>7.3312519114752365E-6</v>
      </c>
      <c r="AA38">
        <f>'qx(1) cambodia'!HH45</f>
        <v>8.525555758497786E-6</v>
      </c>
      <c r="AB38">
        <f>'qx(1) cambodia'!HP45</f>
        <v>5.5261373652989614E-6</v>
      </c>
      <c r="AC38">
        <f>'qx(1) cambodia'!HX45</f>
        <v>8.8094620263824796E-6</v>
      </c>
      <c r="AD38">
        <f>'qx(1) cambodia'!IF45</f>
        <v>3.7351080085596633E-6</v>
      </c>
      <c r="AE38">
        <f>'qx(1) cambodia'!IN45</f>
        <v>3.1835957826037342E-6</v>
      </c>
    </row>
    <row r="39" spans="1:31">
      <c r="A39">
        <f t="shared" si="1"/>
        <v>37</v>
      </c>
      <c r="B39">
        <f>'qx(1) cambodia'!P46</f>
        <v>6.7252785595446388E-5</v>
      </c>
      <c r="C39">
        <f>'qx(1) cambodia'!X46</f>
        <v>5.2091899226960532E-5</v>
      </c>
      <c r="D39">
        <f>'qx(1) cambodia'!AF46</f>
        <v>4.7347785038959382E-5</v>
      </c>
      <c r="E39">
        <f>'qx(1) cambodia'!AN46</f>
        <v>5.4977452557679095E-5</v>
      </c>
      <c r="F39">
        <f>'qx(1) cambodia'!AV46</f>
        <v>4.7497084285182765E-5</v>
      </c>
      <c r="G39">
        <f>'qx(1) cambodia'!BD46</f>
        <v>4.0218005299662348E-5</v>
      </c>
      <c r="H39">
        <f>'qx(1) cambodia'!BL46</f>
        <v>3.8230106730274444E-5</v>
      </c>
      <c r="I39">
        <f>'qx(1) cambodia'!BT46</f>
        <v>4.4301851210081575E-5</v>
      </c>
      <c r="J39">
        <f>'qx(1) cambodia'!CB46</f>
        <v>3.3530515325236909E-5</v>
      </c>
      <c r="K39">
        <f>'qx(1) cambodia'!CJ46</f>
        <v>3.416175910451937E-5</v>
      </c>
      <c r="L39">
        <f>'qx(1) cambodia'!CR46</f>
        <v>7.6943890100165149E-5</v>
      </c>
      <c r="M39">
        <f>'qx(1) cambodia'!CZ46</f>
        <v>4.7006228924407388E-5</v>
      </c>
      <c r="N39">
        <f>'qx(1) cambodia'!DH46</f>
        <v>4.6919891432858928E-5</v>
      </c>
      <c r="O39">
        <f>'qx(1) cambodia'!DP46</f>
        <v>6.4818736775648699E-5</v>
      </c>
      <c r="P39">
        <f>'qx(1) cambodia'!DX46</f>
        <v>5.1988237769995388E-5</v>
      </c>
      <c r="Q39">
        <f>'qx(1) cambodia'!EF46</f>
        <v>3.3622944441243179E-5</v>
      </c>
      <c r="R39">
        <f>'qx(1) cambodia'!EN46</f>
        <v>5.714927622586059E-5</v>
      </c>
      <c r="S39">
        <f>'qx(1) cambodia'!EV46</f>
        <v>3.0247176965712087E-5</v>
      </c>
      <c r="T39">
        <f>'qx(1) cambodia'!FD46</f>
        <v>3.3336021860863265E-5</v>
      </c>
      <c r="U39">
        <f>'qx(1) cambodia'!FL46</f>
        <v>4.0658295749862123E-5</v>
      </c>
      <c r="V39">
        <f>'qx(1) cambodia'!FT46</f>
        <v>2.2388391579281153E-5</v>
      </c>
      <c r="W39">
        <f>'qx(1) cambodia'!GB46</f>
        <v>2.1385910564929351E-5</v>
      </c>
      <c r="X39">
        <f>'qx(1) cambodia'!GJ46</f>
        <v>9.6726664191873984E-6</v>
      </c>
      <c r="Y39">
        <f>'qx(1) cambodia'!GR46</f>
        <v>5.4930005262489593E-6</v>
      </c>
      <c r="Z39">
        <f>'qx(1) cambodia'!GZ46</f>
        <v>7.3701366627194446E-6</v>
      </c>
      <c r="AA39">
        <f>'qx(1) cambodia'!HH46</f>
        <v>8.5693061607696088E-6</v>
      </c>
      <c r="AB39">
        <f>'qx(1) cambodia'!HP46</f>
        <v>5.5539673629685683E-6</v>
      </c>
      <c r="AC39">
        <f>'qx(1) cambodia'!HX46</f>
        <v>8.8521135129417281E-6</v>
      </c>
      <c r="AD39">
        <f>'qx(1) cambodia'!IF46</f>
        <v>3.7527209897579521E-6</v>
      </c>
      <c r="AE39">
        <f>'qx(1) cambodia'!IN46</f>
        <v>3.1984903371243791E-6</v>
      </c>
    </row>
    <row r="40" spans="1:31">
      <c r="A40">
        <f t="shared" si="1"/>
        <v>38</v>
      </c>
      <c r="B40">
        <f>'qx(1) cambodia'!P47</f>
        <v>6.8107672917660901E-5</v>
      </c>
      <c r="C40">
        <f>'qx(1) cambodia'!X47</f>
        <v>5.267429355519429E-5</v>
      </c>
      <c r="D40">
        <f>'qx(1) cambodia'!AF47</f>
        <v>4.7927233035740692E-5</v>
      </c>
      <c r="E40">
        <f>'qx(1) cambodia'!AN47</f>
        <v>5.5721042573914863E-5</v>
      </c>
      <c r="F40">
        <f>'qx(1) cambodia'!AV47</f>
        <v>4.8087191757488444E-5</v>
      </c>
      <c r="G40">
        <f>'qx(1) cambodia'!BD47</f>
        <v>4.0594671996464128E-5</v>
      </c>
      <c r="H40">
        <f>'qx(1) cambodia'!BL47</f>
        <v>3.8584743694418814E-5</v>
      </c>
      <c r="I40">
        <f>'qx(1) cambodia'!BT47</f>
        <v>4.4709504697948854E-5</v>
      </c>
      <c r="J40">
        <f>'qx(1) cambodia'!CB47</f>
        <v>3.3875026555229685E-5</v>
      </c>
      <c r="K40">
        <f>'qx(1) cambodia'!CJ47</f>
        <v>3.4527874641646655E-5</v>
      </c>
      <c r="L40">
        <f>'qx(1) cambodia'!CR47</f>
        <v>7.7712061876552212E-5</v>
      </c>
      <c r="M40">
        <f>'qx(1) cambodia'!CZ47</f>
        <v>4.7483090837873003E-5</v>
      </c>
      <c r="N40">
        <f>'qx(1) cambodia'!DH47</f>
        <v>4.7363747606801295E-5</v>
      </c>
      <c r="O40">
        <f>'qx(1) cambodia'!DP47</f>
        <v>6.5355451062736858E-5</v>
      </c>
      <c r="P40">
        <f>'qx(1) cambodia'!DX47</f>
        <v>5.2401613580314367E-5</v>
      </c>
      <c r="Q40">
        <f>'qx(1) cambodia'!EF47</f>
        <v>3.3880844425915836E-5</v>
      </c>
      <c r="R40">
        <f>'qx(1) cambodia'!EN47</f>
        <v>5.7578329996239668E-5</v>
      </c>
      <c r="S40">
        <f>'qx(1) cambodia'!EV47</f>
        <v>3.0461058461472813E-5</v>
      </c>
      <c r="T40">
        <f>'qx(1) cambodia'!FD47</f>
        <v>3.3564132854275581E-5</v>
      </c>
      <c r="U40">
        <f>'qx(1) cambodia'!FL47</f>
        <v>4.0922594249049171E-5</v>
      </c>
      <c r="V40">
        <f>'qx(1) cambodia'!FT47</f>
        <v>2.252813418713907E-5</v>
      </c>
      <c r="W40">
        <f>'qx(1) cambodia'!GB47</f>
        <v>2.1514537830180959E-5</v>
      </c>
      <c r="X40">
        <f>'qx(1) cambodia'!GJ47</f>
        <v>9.7278181308200251E-6</v>
      </c>
      <c r="Y40">
        <f>'qx(1) cambodia'!GR47</f>
        <v>5.5233842905436502E-6</v>
      </c>
      <c r="Z40">
        <f>'qx(1) cambodia'!GZ47</f>
        <v>7.4094361006754171E-6</v>
      </c>
      <c r="AA40">
        <f>'qx(1) cambodia'!HH47</f>
        <v>8.6135079050891587E-6</v>
      </c>
      <c r="AB40">
        <f>'qx(1) cambodia'!HP47</f>
        <v>5.5820790868926398E-6</v>
      </c>
      <c r="AC40">
        <f>'qx(1) cambodia'!HX47</f>
        <v>8.8951800077408472E-6</v>
      </c>
      <c r="AD40">
        <f>'qx(1) cambodia'!IF47</f>
        <v>3.7705008667311691E-6</v>
      </c>
      <c r="AE40">
        <f>'qx(1) cambodia'!IN47</f>
        <v>3.213524916051492E-6</v>
      </c>
    </row>
    <row r="41" spans="1:31">
      <c r="A41">
        <f t="shared" si="1"/>
        <v>39</v>
      </c>
      <c r="B41">
        <f>'qx(1) cambodia'!P48</f>
        <v>6.8984573958763792E-5</v>
      </c>
      <c r="C41">
        <f>'qx(1) cambodia'!X48</f>
        <v>5.3269857614110785E-5</v>
      </c>
      <c r="D41">
        <f>'qx(1) cambodia'!AF48</f>
        <v>4.8521039463982631E-5</v>
      </c>
      <c r="E41">
        <f>'qx(1) cambodia'!AN48</f>
        <v>5.6485023028387362E-5</v>
      </c>
      <c r="F41">
        <f>'qx(1) cambodia'!AV48</f>
        <v>4.8692146779243315E-5</v>
      </c>
      <c r="G41">
        <f>'qx(1) cambodia'!BD48</f>
        <v>4.0978460833507923E-5</v>
      </c>
      <c r="H41">
        <f>'qx(1) cambodia'!BL48</f>
        <v>3.8946021757781967E-5</v>
      </c>
      <c r="I41">
        <f>'qx(1) cambodia'!BT48</f>
        <v>4.5124730091662199E-5</v>
      </c>
      <c r="J41">
        <f>'qx(1) cambodia'!CB48</f>
        <v>3.4226690679391359E-5</v>
      </c>
      <c r="K41">
        <f>'qx(1) cambodia'!CJ48</f>
        <v>3.490192259682413E-5</v>
      </c>
      <c r="L41">
        <f>'qx(1) cambodia'!CR48</f>
        <v>7.8495726460648134E-5</v>
      </c>
      <c r="M41">
        <f>'qx(1) cambodia'!CZ48</f>
        <v>4.7969727106724142E-5</v>
      </c>
      <c r="N41">
        <f>'qx(1) cambodia'!DH48</f>
        <v>4.7816081625381195E-5</v>
      </c>
      <c r="O41">
        <f>'qx(1) cambodia'!DP48</f>
        <v>6.5901127800439127E-5</v>
      </c>
      <c r="P41">
        <f>'qx(1) cambodia'!DX48</f>
        <v>5.2821615857639321E-5</v>
      </c>
      <c r="Q41">
        <f>'qx(1) cambodia'!EF48</f>
        <v>3.4142731361793114E-5</v>
      </c>
      <c r="R41">
        <f>'qx(1) cambodia'!EN48</f>
        <v>5.8013874825007007E-5</v>
      </c>
      <c r="S41">
        <f>'qx(1) cambodia'!EV48</f>
        <v>3.0677986262576529E-5</v>
      </c>
      <c r="T41">
        <f>'qx(1) cambodia'!FD48</f>
        <v>3.3795387182555742E-5</v>
      </c>
      <c r="U41">
        <f>'qx(1) cambodia'!FL48</f>
        <v>4.1190351365923353E-5</v>
      </c>
      <c r="V41">
        <f>'qx(1) cambodia'!FT48</f>
        <v>2.2669632227111181E-5</v>
      </c>
      <c r="W41">
        <f>'qx(1) cambodia'!GB48</f>
        <v>2.1644721735868025E-5</v>
      </c>
      <c r="X41">
        <f>'qx(1) cambodia'!GJ48</f>
        <v>9.7836023782768228E-6</v>
      </c>
      <c r="Y41">
        <f>'qx(1) cambodia'!GR48</f>
        <v>5.5541060515065832E-6</v>
      </c>
      <c r="Z41">
        <f>'qx(1) cambodia'!GZ48</f>
        <v>7.4491568945492207E-6</v>
      </c>
      <c r="AA41">
        <f>'qx(1) cambodia'!HH48</f>
        <v>8.6581680119355348E-6</v>
      </c>
      <c r="AB41">
        <f>'qx(1) cambodia'!HP48</f>
        <v>5.6104768367549937E-6</v>
      </c>
      <c r="AC41">
        <f>'qx(1) cambodia'!HX48</f>
        <v>8.9386675975733953E-6</v>
      </c>
      <c r="AD41">
        <f>'qx(1) cambodia'!IF48</f>
        <v>3.7884500229597413E-6</v>
      </c>
      <c r="AE41">
        <f>'qx(1) cambodia'!IN48</f>
        <v>3.2287015032744223E-6</v>
      </c>
    </row>
    <row r="42" spans="1:31">
      <c r="A42">
        <f t="shared" si="1"/>
        <v>40</v>
      </c>
      <c r="B42">
        <f>'qx(1) cambodia'!P49</f>
        <v>6.988435010346656E-5</v>
      </c>
      <c r="C42">
        <f>'qx(1) cambodia'!X49</f>
        <v>5.3879043224539918E-5</v>
      </c>
      <c r="D42">
        <f>'qx(1) cambodia'!AF49</f>
        <v>4.9129744711071778E-5</v>
      </c>
      <c r="E42">
        <f>'qx(1) cambodia'!AN49</f>
        <v>5.7270244288401748E-5</v>
      </c>
      <c r="F42">
        <f>'qx(1) cambodia'!AV49</f>
        <v>4.9312516853173736E-5</v>
      </c>
      <c r="G42">
        <f>'qx(1) cambodia'!BD49</f>
        <v>4.1369575740504239E-5</v>
      </c>
      <c r="H42">
        <f>'qx(1) cambodia'!BL49</f>
        <v>3.9314129230091292E-5</v>
      </c>
      <c r="I42">
        <f>'qx(1) cambodia'!BT49</f>
        <v>4.5547740333906433E-5</v>
      </c>
      <c r="J42">
        <f>'qx(1) cambodia'!CB49</f>
        <v>3.4585732801895345E-5</v>
      </c>
      <c r="K42">
        <f>'qx(1) cambodia'!CJ49</f>
        <v>3.5284163594266344E-5</v>
      </c>
      <c r="L42">
        <f>'qx(1) cambodia'!CR49</f>
        <v>7.9295357325128964E-5</v>
      </c>
      <c r="M42">
        <f>'qx(1) cambodia'!CZ49</f>
        <v>4.8466441363812184E-5</v>
      </c>
      <c r="N42">
        <f>'qx(1) cambodia'!DH49</f>
        <v>4.8277138726414354E-5</v>
      </c>
      <c r="O42">
        <f>'qx(1) cambodia'!DP49</f>
        <v>6.6455993371312643E-5</v>
      </c>
      <c r="P42">
        <f>'qx(1) cambodia'!DX49</f>
        <v>5.3248405224034296E-5</v>
      </c>
      <c r="Q42">
        <f>'qx(1) cambodia'!EF49</f>
        <v>3.4408698422237226E-5</v>
      </c>
      <c r="R42">
        <f>'qx(1) cambodia'!EN49</f>
        <v>5.8456059137562534E-5</v>
      </c>
      <c r="S42">
        <f>'qx(1) cambodia'!EV49</f>
        <v>3.0898025918434487E-5</v>
      </c>
      <c r="T42">
        <f>'qx(1) cambodia'!FD49</f>
        <v>3.4029850268477793E-5</v>
      </c>
      <c r="U42">
        <f>'qx(1) cambodia'!FL49</f>
        <v>4.1461635436965553E-5</v>
      </c>
      <c r="V42">
        <f>'qx(1) cambodia'!FT49</f>
        <v>2.2812918985601275E-5</v>
      </c>
      <c r="W42">
        <f>'qx(1) cambodia'!GB49</f>
        <v>2.1776490711588981E-5</v>
      </c>
      <c r="X42">
        <f>'qx(1) cambodia'!GJ49</f>
        <v>9.8400301061642816E-6</v>
      </c>
      <c r="Y42">
        <f>'qx(1) cambodia'!GR49</f>
        <v>5.5851714806237426E-6</v>
      </c>
      <c r="Z42">
        <f>'qx(1) cambodia'!GZ49</f>
        <v>7.4893058573278687E-6</v>
      </c>
      <c r="AA42">
        <f>'qx(1) cambodia'!HH49</f>
        <v>8.7032936481483993E-6</v>
      </c>
      <c r="AB42">
        <f>'qx(1) cambodia'!HP49</f>
        <v>5.6391650001820818E-6</v>
      </c>
      <c r="AC42">
        <f>'qx(1) cambodia'!HX49</f>
        <v>8.9825824888484587E-6</v>
      </c>
      <c r="AD42">
        <f>'qx(1) cambodia'!IF49</f>
        <v>3.8065708875266229E-6</v>
      </c>
      <c r="AE42">
        <f>'qx(1) cambodia'!IN49</f>
        <v>3.2440221203377916E-6</v>
      </c>
    </row>
    <row r="43" spans="1:31">
      <c r="A43">
        <f t="shared" si="1"/>
        <v>41</v>
      </c>
      <c r="B43">
        <f>'qx(1) cambodia'!P50</f>
        <v>7.0807908271075133E-5</v>
      </c>
      <c r="C43">
        <f>'qx(1) cambodia'!X50</f>
        <v>5.4502323114203783E-5</v>
      </c>
      <c r="D43">
        <f>'qx(1) cambodia'!AF50</f>
        <v>4.9753916625936147E-5</v>
      </c>
      <c r="E43">
        <f>'qx(1) cambodia'!AN50</f>
        <v>5.8077604673066602E-5</v>
      </c>
      <c r="F43">
        <f>'qx(1) cambodia'!AV50</f>
        <v>4.9948898776676012E-5</v>
      </c>
      <c r="G43">
        <f>'qx(1) cambodia'!BD50</f>
        <v>4.1768228507736689E-5</v>
      </c>
      <c r="H43">
        <f>'qx(1) cambodia'!BL50</f>
        <v>3.9689261608421584E-5</v>
      </c>
      <c r="I43">
        <f>'qx(1) cambodia'!BT50</f>
        <v>4.5978756427632282E-5</v>
      </c>
      <c r="J43">
        <f>'qx(1) cambodia'!CB50</f>
        <v>3.4952387572529632E-5</v>
      </c>
      <c r="K43">
        <f>'qx(1) cambodia'!CJ50</f>
        <v>3.5674869801893364E-5</v>
      </c>
      <c r="L43">
        <f>'qx(1) cambodia'!CR50</f>
        <v>8.011144743417091E-5</v>
      </c>
      <c r="M43">
        <f>'qx(1) cambodia'!CZ50</f>
        <v>4.8973549949736101E-5</v>
      </c>
      <c r="N43">
        <f>'qx(1) cambodia'!DH50</f>
        <v>4.8747173698435795E-5</v>
      </c>
      <c r="O43">
        <f>'qx(1) cambodia'!DP50</f>
        <v>6.7020281846916633E-5</v>
      </c>
      <c r="P43">
        <f>'qx(1) cambodia'!DX50</f>
        <v>5.3682147535041013E-5</v>
      </c>
      <c r="Q43">
        <f>'qx(1) cambodia'!EF50</f>
        <v>3.4678841706633065E-5</v>
      </c>
      <c r="R43">
        <f>'qx(1) cambodia'!EN50</f>
        <v>5.8905035919282339E-5</v>
      </c>
      <c r="S43">
        <f>'qx(1) cambodia'!EV50</f>
        <v>3.1121244872672292E-5</v>
      </c>
      <c r="T43">
        <f>'qx(1) cambodia'!FD50</f>
        <v>3.4267589363040239E-5</v>
      </c>
      <c r="U43">
        <f>'qx(1) cambodia'!FL50</f>
        <v>4.1736516610877715E-5</v>
      </c>
      <c r="V43">
        <f>'qx(1) cambodia'!FT50</f>
        <v>2.295802859593276E-5</v>
      </c>
      <c r="W43">
        <f>'qx(1) cambodia'!GB50</f>
        <v>2.1909873883478743E-5</v>
      </c>
      <c r="X43">
        <f>'qx(1) cambodia'!GJ50</f>
        <v>9.8971125130492876E-6</v>
      </c>
      <c r="Y43">
        <f>'qx(1) cambodia'!GR50</f>
        <v>5.6165863769826686E-6</v>
      </c>
      <c r="Z43">
        <f>'qx(1) cambodia'!GZ50</f>
        <v>7.5298899496750213E-6</v>
      </c>
      <c r="AA43">
        <f>'qx(1) cambodia'!HH50</f>
        <v>8.748892130762058E-6</v>
      </c>
      <c r="AB43">
        <f>'qx(1) cambodia'!HP50</f>
        <v>5.6681480550029463E-6</v>
      </c>
      <c r="AC43">
        <f>'qx(1) cambodia'!HX50</f>
        <v>9.0269310105434745E-6</v>
      </c>
      <c r="AD43">
        <f>'qx(1) cambodia'!IF50</f>
        <v>3.8248659362131708E-6</v>
      </c>
      <c r="AE43">
        <f>'qx(1) cambodia'!IN50</f>
        <v>3.2594888273391508E-6</v>
      </c>
    </row>
    <row r="44" spans="1:31">
      <c r="A44">
        <f t="shared" si="1"/>
        <v>42</v>
      </c>
      <c r="B44">
        <f>'qx(1) cambodia'!P51</f>
        <v>7.1756203964602771E-5</v>
      </c>
      <c r="C44">
        <f>'qx(1) cambodia'!X51</f>
        <v>5.5140192141137775E-5</v>
      </c>
      <c r="D44">
        <f>'qx(1) cambodia'!AF51</f>
        <v>5.0394152285926964E-5</v>
      </c>
      <c r="E44">
        <f>'qx(1) cambodia'!AN51</f>
        <v>5.8908053881598042E-5</v>
      </c>
      <c r="F44">
        <f>'qx(1) cambodia'!AV51</f>
        <v>5.0601920556779282E-5</v>
      </c>
      <c r="G44">
        <f>'qx(1) cambodia'!BD51</f>
        <v>4.2174639168484294E-5</v>
      </c>
      <c r="H44">
        <f>'qx(1) cambodia'!BL51</f>
        <v>4.0071621923404048E-5</v>
      </c>
      <c r="I44">
        <f>'qx(1) cambodia'!BT51</f>
        <v>4.641800782106924E-5</v>
      </c>
      <c r="J44">
        <f>'qx(1) cambodia'!CB51</f>
        <v>3.5326899698099435E-5</v>
      </c>
      <c r="K44">
        <f>'qx(1) cambodia'!CJ51</f>
        <v>3.607432557761201E-5</v>
      </c>
      <c r="L44">
        <f>'qx(1) cambodia'!CR51</f>
        <v>8.0944510256891294E-5</v>
      </c>
      <c r="M44">
        <f>'qx(1) cambodia'!CZ51</f>
        <v>4.9491382584683339E-5</v>
      </c>
      <c r="N44">
        <f>'qx(1) cambodia'!DH51</f>
        <v>4.9226451350208692E-5</v>
      </c>
      <c r="O44">
        <f>'qx(1) cambodia'!DP51</f>
        <v>6.7594235317050775E-5</v>
      </c>
      <c r="P44">
        <f>'qx(1) cambodia'!DX51</f>
        <v>5.4123014094579518E-5</v>
      </c>
      <c r="Q44">
        <f>'qx(1) cambodia'!EF51</f>
        <v>3.4953260356158428E-5</v>
      </c>
      <c r="R44">
        <f>'qx(1) cambodia'!EN51</f>
        <v>5.9360962891990419E-5</v>
      </c>
      <c r="S44">
        <f>'qx(1) cambodia'!EV51</f>
        <v>3.1347712532050381E-5</v>
      </c>
      <c r="T44">
        <f>'qx(1) cambodia'!FD51</f>
        <v>3.4508673609776962E-5</v>
      </c>
      <c r="U44">
        <f>'qx(1) cambodia'!FL51</f>
        <v>4.2015066909056803E-5</v>
      </c>
      <c r="V44">
        <f>'qx(1) cambodia'!FT51</f>
        <v>2.310499606545672E-5</v>
      </c>
      <c r="W44">
        <f>'qx(1) cambodia'!GB51</f>
        <v>2.204490109567194E-5</v>
      </c>
      <c r="X44">
        <f>'qx(1) cambodia'!GJ51</f>
        <v>9.9548610588682716E-6</v>
      </c>
      <c r="Y44">
        <f>'qx(1) cambodia'!GR51</f>
        <v>5.6483566708813553E-6</v>
      </c>
      <c r="Z44">
        <f>'qx(1) cambodia'!GZ51</f>
        <v>7.5709162839540408E-6</v>
      </c>
      <c r="AA44">
        <f>'qx(1) cambodia'!HH51</f>
        <v>8.7949709309606877E-6</v>
      </c>
      <c r="AB44">
        <f>'qx(1) cambodia'!HP51</f>
        <v>5.6974305715792154E-6</v>
      </c>
      <c r="AC44">
        <f>'qx(1) cambodia'!HX51</f>
        <v>9.0717196172449384E-6</v>
      </c>
      <c r="AD44">
        <f>'qx(1) cambodia'!IF51</f>
        <v>3.8433376926267595E-6</v>
      </c>
      <c r="AE44">
        <f>'qx(1) cambodia'!IN51</f>
        <v>3.2751037238524373E-6</v>
      </c>
    </row>
    <row r="45" spans="1:31">
      <c r="A45">
        <f t="shared" si="1"/>
        <v>43</v>
      </c>
      <c r="B45">
        <f>'qx(1) cambodia'!P52</f>
        <v>7.2730244568220361E-5</v>
      </c>
      <c r="C45">
        <f>'qx(1) cambodia'!X52</f>
        <v>5.5793168604039197E-5</v>
      </c>
      <c r="D45">
        <f>'qx(1) cambodia'!AF52</f>
        <v>5.1051079901896734E-5</v>
      </c>
      <c r="E45">
        <f>'qx(1) cambodia'!AN52</f>
        <v>5.9762596720017435E-5</v>
      </c>
      <c r="F45">
        <f>'qx(1) cambodia'!AV52</f>
        <v>5.1272243477313391E-5</v>
      </c>
      <c r="G45">
        <f>'qx(1) cambodia'!BD52</f>
        <v>4.2589036403989342E-5</v>
      </c>
      <c r="H45">
        <f>'qx(1) cambodia'!BL52</f>
        <v>4.0461421105641999E-5</v>
      </c>
      <c r="I45">
        <f>'qx(1) cambodia'!BT52</f>
        <v>4.6865732815020369E-5</v>
      </c>
      <c r="J45">
        <f>'qx(1) cambodia'!CB52</f>
        <v>3.5709524487063718E-5</v>
      </c>
      <c r="K45">
        <f>'qx(1) cambodia'!CJ52</f>
        <v>3.6482828159507701E-5</v>
      </c>
      <c r="L45">
        <f>'qx(1) cambodia'!CR52</f>
        <v>8.1795080844685342E-5</v>
      </c>
      <c r="M45">
        <f>'qx(1) cambodia'!CZ52</f>
        <v>5.0020283083349288E-5</v>
      </c>
      <c r="N45">
        <f>'qx(1) cambodia'!DH52</f>
        <v>4.97152470082053E-5</v>
      </c>
      <c r="O45">
        <f>'qx(1) cambodia'!DP52</f>
        <v>6.8178104236056984E-5</v>
      </c>
      <c r="P45">
        <f>'qx(1) cambodia'!DX52</f>
        <v>5.4571181880525733E-5</v>
      </c>
      <c r="Q45">
        <f>'qx(1) cambodia'!EF52</f>
        <v>3.5232056675094628E-5</v>
      </c>
      <c r="R45">
        <f>'qx(1) cambodia'!EN52</f>
        <v>5.9824002698689981E-5</v>
      </c>
      <c r="S45">
        <f>'qx(1) cambodia'!EV52</f>
        <v>3.1577500338415792E-5</v>
      </c>
      <c r="T45">
        <f>'qx(1) cambodia'!FD52</f>
        <v>3.4753174111802081E-5</v>
      </c>
      <c r="U45">
        <f>'qx(1) cambodia'!FL52</f>
        <v>4.2297360288506716E-5</v>
      </c>
      <c r="V45">
        <f>'qx(1) cambodia'!FT52</f>
        <v>2.3253857303707929E-5</v>
      </c>
      <c r="W45">
        <f>'qx(1) cambodia'!GB52</f>
        <v>2.2181602932564715E-5</v>
      </c>
      <c r="X45">
        <f>'qx(1) cambodia'!GJ52</f>
        <v>1.001328747259728E-5</v>
      </c>
      <c r="Y45">
        <f>'qx(1) cambodia'!GR52</f>
        <v>5.6804884275603366E-6</v>
      </c>
      <c r="Z45">
        <f>'qx(1) cambodia'!GZ52</f>
        <v>7.6123921283832828E-6</v>
      </c>
      <c r="AA45">
        <f>'qx(1) cambodia'!HH52</f>
        <v>8.8415376781592359E-6</v>
      </c>
      <c r="AB45">
        <f>'qx(1) cambodia'!HP52</f>
        <v>5.7270172152077067E-6</v>
      </c>
      <c r="AC45">
        <f>'qx(1) cambodia'!HX52</f>
        <v>9.1169548922800939E-6</v>
      </c>
      <c r="AD45">
        <f>'qx(1) cambodia'!IF52</f>
        <v>3.8619887293612423E-6</v>
      </c>
      <c r="AE45">
        <f>'qx(1) cambodia'!IN52</f>
        <v>3.2908689498781034E-6</v>
      </c>
    </row>
    <row r="46" spans="1:31">
      <c r="A46">
        <f t="shared" si="1"/>
        <v>44</v>
      </c>
      <c r="B46">
        <f>'qx(1) cambodia'!P53</f>
        <v>7.3731092916965967E-5</v>
      </c>
      <c r="C46">
        <f>'qx(1) cambodia'!X53</f>
        <v>5.6461795646835214E-5</v>
      </c>
      <c r="D46">
        <f>'qx(1) cambodia'!AF53</f>
        <v>5.1725360874250462E-5</v>
      </c>
      <c r="E46">
        <f>'qx(1) cambodia'!AN53</f>
        <v>6.0642297156989343E-5</v>
      </c>
      <c r="F46">
        <f>'qx(1) cambodia'!AV53</f>
        <v>5.1960564332584797E-5</v>
      </c>
      <c r="G46">
        <f>'qx(1) cambodia'!BD53</f>
        <v>4.3011657972536792E-5</v>
      </c>
      <c r="H46">
        <f>'qx(1) cambodia'!BL53</f>
        <v>4.0858878373722662E-5</v>
      </c>
      <c r="I46">
        <f>'qx(1) cambodia'!BT53</f>
        <v>4.7322178993957994E-5</v>
      </c>
      <c r="J46">
        <f>'qx(1) cambodia'!CB53</f>
        <v>3.610052842995297E-5</v>
      </c>
      <c r="K46">
        <f>'qx(1) cambodia'!CJ53</f>
        <v>3.6900688403467473E-5</v>
      </c>
      <c r="L46">
        <f>'qx(1) cambodia'!CR53</f>
        <v>8.2663716977208728E-5</v>
      </c>
      <c r="M46">
        <f>'qx(1) cambodia'!CZ53</f>
        <v>5.0560610116192875E-5</v>
      </c>
      <c r="N46">
        <f>'qx(1) cambodia'!DH53</f>
        <v>5.0213847044023662E-5</v>
      </c>
      <c r="O46">
        <f>'qx(1) cambodia'!DP53</f>
        <v>6.8772147787225544E-5</v>
      </c>
      <c r="P46">
        <f>'qx(1) cambodia'!DX53</f>
        <v>5.502683378159004E-5</v>
      </c>
      <c r="Q46">
        <f>'qx(1) cambodia'!EF53</f>
        <v>3.5515336257989506E-5</v>
      </c>
      <c r="R46">
        <f>'qx(1) cambodia'!EN53</f>
        <v>6.029432309700827E-5</v>
      </c>
      <c r="S46">
        <f>'qx(1) cambodia'!EV53</f>
        <v>3.1810681843841766E-5</v>
      </c>
      <c r="T46">
        <f>'qx(1) cambodia'!FD53</f>
        <v>3.5001164001725319E-5</v>
      </c>
      <c r="U46">
        <f>'qx(1) cambodia'!FL53</f>
        <v>4.2583472707303472E-5</v>
      </c>
      <c r="V46">
        <f>'qx(1) cambodia'!FT53</f>
        <v>2.3404649151656326E-5</v>
      </c>
      <c r="W46">
        <f>'qx(1) cambodia'!GB53</f>
        <v>2.2320010741910003E-5</v>
      </c>
      <c r="X46">
        <f>'qx(1) cambodia'!GJ53</f>
        <v>1.0072403760193724E-5</v>
      </c>
      <c r="Y46">
        <f>'qx(1) cambodia'!GR53</f>
        <v>5.7129878510628679E-6</v>
      </c>
      <c r="Z46">
        <f>'qx(1) cambodia'!GZ53</f>
        <v>7.6543249113287224E-6</v>
      </c>
      <c r="AA46">
        <f>'qx(1) cambodia'!HH53</f>
        <v>8.8886001642146314E-6</v>
      </c>
      <c r="AB46">
        <f>'qx(1) cambodia'!HP53</f>
        <v>5.7569127485982754E-6</v>
      </c>
      <c r="AC46">
        <f>'qx(1) cambodia'!HX53</f>
        <v>9.1626435509427908E-6</v>
      </c>
      <c r="AD46">
        <f>'qx(1) cambodia'!IF53</f>
        <v>3.8808216691913616E-6</v>
      </c>
      <c r="AE46">
        <f>'qx(1) cambodia'!IN53</f>
        <v>3.3067866868208194E-6</v>
      </c>
    </row>
    <row r="47" spans="1:31">
      <c r="A47">
        <f t="shared" si="1"/>
        <v>45</v>
      </c>
      <c r="B47">
        <f>'qx(1) cambodia'!P54</f>
        <v>7.4759871165305916E-5</v>
      </c>
      <c r="C47">
        <f>'qx(1) cambodia'!X54</f>
        <v>5.7146642765470275E-5</v>
      </c>
      <c r="D47">
        <f>'qx(1) cambodia'!AF54</f>
        <v>5.2417692014115407E-5</v>
      </c>
      <c r="E47">
        <f>'qx(1) cambodia'!AN54</f>
        <v>6.1548282743220507E-5</v>
      </c>
      <c r="F47">
        <f>'qx(1) cambodia'!AV54</f>
        <v>5.2667617843421162E-5</v>
      </c>
      <c r="G47">
        <f>'qx(1) cambodia'!BD54</f>
        <v>4.3442751164336951E-5</v>
      </c>
      <c r="H47">
        <f>'qx(1) cambodia'!BL54</f>
        <v>4.1264221645324629E-5</v>
      </c>
      <c r="I47">
        <f>'qx(1) cambodia'!BT54</f>
        <v>4.7787603682559015E-5</v>
      </c>
      <c r="J47">
        <f>'qx(1) cambodia'!CB54</f>
        <v>3.6500189818341031E-5</v>
      </c>
      <c r="K47">
        <f>'qx(1) cambodia'!CJ54</f>
        <v>3.7328231572080927E-5</v>
      </c>
      <c r="L47">
        <f>'qx(1) cambodia'!CR54</f>
        <v>8.3551000382163485E-5</v>
      </c>
      <c r="M47">
        <f>'qx(1) cambodia'!CZ54</f>
        <v>5.1112738020570134E-5</v>
      </c>
      <c r="N47">
        <f>'qx(1) cambodia'!DH54</f>
        <v>5.0722549433862901E-5</v>
      </c>
      <c r="O47">
        <f>'qx(1) cambodia'!DP54</f>
        <v>6.9376634266419098E-5</v>
      </c>
      <c r="P47">
        <f>'qx(1) cambodia'!DX54</f>
        <v>5.5490158846162954E-5</v>
      </c>
      <c r="Q47">
        <f>'qx(1) cambodia'!EF54</f>
        <v>3.5803208123004781E-5</v>
      </c>
      <c r="R47">
        <f>'qx(1) cambodia'!EN54</f>
        <v>6.0772097161838959E-5</v>
      </c>
      <c r="S47">
        <f>'qx(1) cambodia'!EV54</f>
        <v>3.2047332789121415E-5</v>
      </c>
      <c r="T47">
        <f>'qx(1) cambodia'!FD54</f>
        <v>3.5252718514582231E-5</v>
      </c>
      <c r="U47">
        <f>'qx(1) cambodia'!FL54</f>
        <v>4.2873482192735503E-5</v>
      </c>
      <c r="V47">
        <f>'qx(1) cambodia'!FT54</f>
        <v>2.3557409412104026E-5</v>
      </c>
      <c r="W47">
        <f>'qx(1) cambodia'!GB54</f>
        <v>2.2460156658782872E-5</v>
      </c>
      <c r="X47">
        <f>'qx(1) cambodia'!GJ54</f>
        <v>1.0132222212821134E-5</v>
      </c>
      <c r="Y47">
        <f>'qx(1) cambodia'!GR54</f>
        <v>5.7458612882284004E-6</v>
      </c>
      <c r="Z47">
        <f>'qx(1) cambodia'!GZ54</f>
        <v>7.6967222257392463E-6</v>
      </c>
      <c r="AA47">
        <f>'qx(1) cambodia'!HH54</f>
        <v>8.9361663477722273E-6</v>
      </c>
      <c r="AB47">
        <f>'qx(1) cambodia'!HP54</f>
        <v>5.7871220344296813E-6</v>
      </c>
      <c r="AC47">
        <f>'qx(1) cambodia'!HX54</f>
        <v>9.2087924438168197E-6</v>
      </c>
      <c r="AD47">
        <f>'qx(1) cambodia'!IF54</f>
        <v>3.8998391863022713E-6</v>
      </c>
      <c r="AE47">
        <f>'qx(1) cambodia'!IN54</f>
        <v>3.3228591584956907E-6</v>
      </c>
    </row>
    <row r="48" spans="1:31">
      <c r="A48">
        <f t="shared" si="1"/>
        <v>46</v>
      </c>
      <c r="B48">
        <f>'qx(1) cambodia'!P55</f>
        <v>7.5817764984149549E-5</v>
      </c>
      <c r="C48">
        <f>'qx(1) cambodia'!X55</f>
        <v>5.7848307425698389E-5</v>
      </c>
      <c r="D48">
        <f>'qx(1) cambodia'!AF55</f>
        <v>5.3128807945309482E-5</v>
      </c>
      <c r="E48">
        <f>'qx(1) cambodia'!AN55</f>
        <v>6.2481749433017516E-5</v>
      </c>
      <c r="F48">
        <f>'qx(1) cambodia'!AV55</f>
        <v>5.3394179273195021E-5</v>
      </c>
      <c r="G48">
        <f>'qx(1) cambodia'!BD55</f>
        <v>4.3882573284039941E-5</v>
      </c>
      <c r="H48">
        <f>'qx(1) cambodia'!BL55</f>
        <v>4.1677687973041126E-5</v>
      </c>
      <c r="I48">
        <f>'qx(1) cambodia'!BT55</f>
        <v>4.8262274429448573E-5</v>
      </c>
      <c r="J48">
        <f>'qx(1) cambodia'!CB55</f>
        <v>3.6908799405392305E-5</v>
      </c>
      <c r="K48">
        <f>'qx(1) cambodia'!CJ55</f>
        <v>3.776579817902695E-5</v>
      </c>
      <c r="L48">
        <f>'qx(1) cambodia'!CR55</f>
        <v>8.4457538034492902E-5</v>
      </c>
      <c r="M48">
        <f>'qx(1) cambodia'!CZ55</f>
        <v>5.1677057665600539E-5</v>
      </c>
      <c r="N48">
        <f>'qx(1) cambodia'!DH55</f>
        <v>5.1241664352354006E-5</v>
      </c>
      <c r="O48">
        <f>'qx(1) cambodia'!DP55</f>
        <v>6.9991841486107968E-5</v>
      </c>
      <c r="P48">
        <f>'qx(1) cambodia'!DX55</f>
        <v>5.5961352543839169E-5</v>
      </c>
      <c r="Q48">
        <f>'qx(1) cambodia'!EF55</f>
        <v>3.6095784851801503E-5</v>
      </c>
      <c r="R48">
        <f>'qx(1) cambodia'!EN55</f>
        <v>6.1257503497695563E-5</v>
      </c>
      <c r="S48">
        <f>'qx(1) cambodia'!EV55</f>
        <v>3.2287531185791205E-5</v>
      </c>
      <c r="T48">
        <f>'qx(1) cambodia'!FD55</f>
        <v>3.5507915063932184E-5</v>
      </c>
      <c r="U48">
        <f>'qx(1) cambodia'!FL55</f>
        <v>4.3167468912247385E-5</v>
      </c>
      <c r="V48">
        <f>'qx(1) cambodia'!FT55</f>
        <v>2.3712176881280553E-5</v>
      </c>
      <c r="W48">
        <f>'qx(1) cambodia'!GB55</f>
        <v>2.260207363045441E-5</v>
      </c>
      <c r="X48">
        <f>'qx(1) cambodia'!GJ55</f>
        <v>1.0192755415368735E-5</v>
      </c>
      <c r="Y48">
        <f>'qx(1) cambodia'!GR55</f>
        <v>5.7791152328247099E-6</v>
      </c>
      <c r="Z48">
        <f>'qx(1) cambodia'!GZ55</f>
        <v>7.739591833730166E-6</v>
      </c>
      <c r="AA48">
        <f>'qx(1) cambodia'!HH55</f>
        <v>8.984244358752541E-6</v>
      </c>
      <c r="AB48">
        <f>'qx(1) cambodia'!HP55</f>
        <v>5.8176500379863454E-6</v>
      </c>
      <c r="AC48">
        <f>'qx(1) cambodia'!HX55</f>
        <v>9.2554085602001828E-6</v>
      </c>
      <c r="AD48">
        <f>'qx(1) cambodia'!IF55</f>
        <v>3.9190440075554014E-6</v>
      </c>
      <c r="AE48">
        <f>'qx(1) cambodia'!IN55</f>
        <v>3.3390886321639595E-6</v>
      </c>
    </row>
    <row r="49" spans="1:31">
      <c r="A49">
        <f t="shared" si="1"/>
        <v>47</v>
      </c>
      <c r="B49">
        <f>'qx(1) cambodia'!P56</f>
        <v>7.6906028119319304E-5</v>
      </c>
      <c r="C49">
        <f>'qx(1) cambodia'!X56</f>
        <v>5.856741680153946E-5</v>
      </c>
      <c r="D49">
        <f>'qx(1) cambodia'!AF56</f>
        <v>5.3859483704514092E-5</v>
      </c>
      <c r="E49">
        <f>'qx(1) cambodia'!AN56</f>
        <v>6.3443966851355619E-5</v>
      </c>
      <c r="F49">
        <f>'qx(1) cambodia'!AV56</f>
        <v>5.4141067263408116E-5</v>
      </c>
      <c r="G49">
        <f>'qx(1) cambodia'!BD56</f>
        <v>4.4331392162860385E-5</v>
      </c>
      <c r="H49">
        <f>'qx(1) cambodia'!BL56</f>
        <v>4.2099524006670098E-5</v>
      </c>
      <c r="I49">
        <f>'qx(1) cambodia'!BT56</f>
        <v>4.8746469520062875E-5</v>
      </c>
      <c r="J49">
        <f>'qx(1) cambodia'!CB56</f>
        <v>3.7326661111279058E-5</v>
      </c>
      <c r="K49">
        <f>'qx(1) cambodia'!CJ56</f>
        <v>3.8213744893552773E-5</v>
      </c>
      <c r="L49">
        <f>'qx(1) cambodia'!CR56</f>
        <v>8.5383963541082471E-5</v>
      </c>
      <c r="M49">
        <f>'qx(1) cambodia'!CZ56</f>
        <v>5.2253977374965353E-5</v>
      </c>
      <c r="N49">
        <f>'qx(1) cambodia'!DH56</f>
        <v>5.1771514803232544E-5</v>
      </c>
      <c r="O49">
        <f>'qx(1) cambodia'!DP56</f>
        <v>7.0618057201094644E-5</v>
      </c>
      <c r="P49">
        <f>'qx(1) cambodia'!DX56</f>
        <v>5.6440617040380117E-5</v>
      </c>
      <c r="Q49">
        <f>'qx(1) cambodia'!EF56</f>
        <v>3.639318273634075E-5</v>
      </c>
      <c r="R49">
        <f>'qx(1) cambodia'!EN56</f>
        <v>6.1750726461323982E-5</v>
      </c>
      <c r="S49">
        <f>'qx(1) cambodia'!EV56</f>
        <v>3.2531357401871001E-5</v>
      </c>
      <c r="T49">
        <f>'qx(1) cambodia'!FD56</f>
        <v>3.5766833321285629E-5</v>
      </c>
      <c r="U49">
        <f>'qx(1) cambodia'!FL56</f>
        <v>4.3465515247322528E-5</v>
      </c>
      <c r="V49">
        <f>'qx(1) cambodia'!FT56</f>
        <v>2.3868991381691735E-5</v>
      </c>
      <c r="W49">
        <f>'qx(1) cambodia'!GB56</f>
        <v>2.2745795442214666E-5</v>
      </c>
      <c r="X49">
        <f>'qx(1) cambodia'!GJ56</f>
        <v>1.0254016255278238E-5</v>
      </c>
      <c r="Y49">
        <f>'qx(1) cambodia'!GR56</f>
        <v>5.8127563298243595E-6</v>
      </c>
      <c r="Z49">
        <f>'qx(1) cambodia'!GZ56</f>
        <v>7.7829416713207584E-6</v>
      </c>
      <c r="AA49">
        <f>'qx(1) cambodia'!HH56</f>
        <v>9.0328425029836115E-6</v>
      </c>
      <c r="AB49">
        <f>'qx(1) cambodia'!HP56</f>
        <v>5.848501829879015E-6</v>
      </c>
      <c r="AC49">
        <f>'qx(1) cambodia'!HX56</f>
        <v>9.302499031633921E-6</v>
      </c>
      <c r="AD49">
        <f>'qx(1) cambodia'!IF56</f>
        <v>3.9384389137918973E-6</v>
      </c>
      <c r="AE49">
        <f>'qx(1) cambodia'!IN56</f>
        <v>3.3554774195992083E-6</v>
      </c>
    </row>
    <row r="50" spans="1:31">
      <c r="A50">
        <f t="shared" si="1"/>
        <v>48</v>
      </c>
      <c r="B50">
        <f>'qx(1) cambodia'!P57</f>
        <v>7.802598734832258E-5</v>
      </c>
      <c r="C50">
        <f>'qx(1) cambodia'!X57</f>
        <v>5.9304629645031907E-5</v>
      </c>
      <c r="D50">
        <f>'qx(1) cambodia'!AF57</f>
        <v>5.4610537558998631E-5</v>
      </c>
      <c r="E50">
        <f>'qx(1) cambodia'!AN57</f>
        <v>6.4436284055236057E-5</v>
      </c>
      <c r="F50">
        <f>'qx(1) cambodia'!AV57</f>
        <v>5.4909146910640221E-5</v>
      </c>
      <c r="G50">
        <f>'qx(1) cambodia'!BD57</f>
        <v>4.478948670245409E-5</v>
      </c>
      <c r="H50">
        <f>'qx(1) cambodia'!BL57</f>
        <v>4.2529986483865392E-5</v>
      </c>
      <c r="I50">
        <f>'qx(1) cambodia'!BT57</f>
        <v>4.9240478520696974E-5</v>
      </c>
      <c r="J50">
        <f>'qx(1) cambodia'!CB57</f>
        <v>3.7754092777065691E-5</v>
      </c>
      <c r="K50">
        <f>'qx(1) cambodia'!CJ57</f>
        <v>3.8672445510094919E-5</v>
      </c>
      <c r="L50">
        <f>'qx(1) cambodia'!CR57</f>
        <v>8.6330938617605618E-5</v>
      </c>
      <c r="M50">
        <f>'qx(1) cambodia'!CZ57</f>
        <v>5.2843923912216171E-5</v>
      </c>
      <c r="N50">
        <f>'qx(1) cambodia'!DH57</f>
        <v>5.2312437289548088E-5</v>
      </c>
      <c r="O50">
        <f>'qx(1) cambodia'!DP57</f>
        <v>7.1255579557298401E-5</v>
      </c>
      <c r="P50">
        <f>'qx(1) cambodia'!DX57</f>
        <v>5.6928161486927598E-5</v>
      </c>
      <c r="Q50">
        <f>'qx(1) cambodia'!EF57</f>
        <v>3.6695521933001647E-5</v>
      </c>
      <c r="R50">
        <f>'qx(1) cambodia'!EN57</f>
        <v>6.2251956395156319E-5</v>
      </c>
      <c r="S50">
        <f>'qx(1) cambodia'!EV57</f>
        <v>3.2778894251518549E-5</v>
      </c>
      <c r="T50">
        <f>'qx(1) cambodia'!FD57</f>
        <v>3.602955529903196E-5</v>
      </c>
      <c r="U50">
        <f>'qx(1) cambodia'!FL57</f>
        <v>4.3767705870447823E-5</v>
      </c>
      <c r="V50">
        <f>'qx(1) cambodia'!FT57</f>
        <v>2.4027893796280724E-5</v>
      </c>
      <c r="W50">
        <f>'qx(1) cambodia'!GB57</f>
        <v>2.2891356744187059E-5</v>
      </c>
      <c r="X50">
        <f>'qx(1) cambodia'!GJ57</f>
        <v>1.0316017931690877E-5</v>
      </c>
      <c r="Y50">
        <f>'qx(1) cambodia'!GR57</f>
        <v>5.8467913798313982E-6</v>
      </c>
      <c r="Z50">
        <f>'qx(1) cambodia'!GZ57</f>
        <v>7.8267798533319334E-6</v>
      </c>
      <c r="AA50">
        <f>'qx(1) cambodia'!HH57</f>
        <v>9.0819692669845366E-6</v>
      </c>
      <c r="AB50">
        <f>'qx(1) cambodia'!HP57</f>
        <v>5.8796825888524469E-6</v>
      </c>
      <c r="AC50">
        <f>'qx(1) cambodia'!HX57</f>
        <v>9.3500711355391878E-6</v>
      </c>
      <c r="AD50">
        <f>'qx(1) cambodia'!IF57</f>
        <v>3.9580267411749635E-6</v>
      </c>
      <c r="AE50">
        <f>'qx(1) cambodia'!IN57</f>
        <v>3.3720278781851175E-6</v>
      </c>
    </row>
    <row r="51" spans="1:31">
      <c r="A51">
        <f t="shared" si="1"/>
        <v>49</v>
      </c>
      <c r="B51">
        <f>'qx(1) cambodia'!P58</f>
        <v>7.9179047876627855E-5</v>
      </c>
      <c r="C51">
        <f>'qx(1) cambodia'!X58</f>
        <v>6.0060638298997531E-5</v>
      </c>
      <c r="D51">
        <f>'qx(1) cambodia'!AF58</f>
        <v>5.5382834063432672E-5</v>
      </c>
      <c r="E51">
        <f>'qx(1) cambodia'!AN58</f>
        <v>6.5460135844309217E-5</v>
      </c>
      <c r="F51">
        <f>'qx(1) cambodia'!AV58</f>
        <v>5.5699333109176314E-5</v>
      </c>
      <c r="G51">
        <f>'qx(1) cambodia'!BD58</f>
        <v>4.5257147452867296E-5</v>
      </c>
      <c r="H51">
        <f>'qx(1) cambodia'!BL58</f>
        <v>4.2969342751200016E-5</v>
      </c>
      <c r="I51">
        <f>'qx(1) cambodia'!BT58</f>
        <v>4.9744602855972272E-5</v>
      </c>
      <c r="J51">
        <f>'qx(1) cambodia'!CB58</f>
        <v>3.8191426970989781E-5</v>
      </c>
      <c r="K51">
        <f>'qx(1) cambodia'!CJ58</f>
        <v>3.9142291988581892E-5</v>
      </c>
      <c r="L51">
        <f>'qx(1) cambodia'!CR58</f>
        <v>8.7299154664747513E-5</v>
      </c>
      <c r="M51">
        <f>'qx(1) cambodia'!CZ58</f>
        <v>5.3447343533590353E-5</v>
      </c>
      <c r="N51">
        <f>'qx(1) cambodia'!DH58</f>
        <v>5.2864782526332402E-5</v>
      </c>
      <c r="O51">
        <f>'qx(1) cambodia'!DP58</f>
        <v>7.1904717565070427E-5</v>
      </c>
      <c r="P51">
        <f>'qx(1) cambodia'!DX58</f>
        <v>5.7424202324337634E-5</v>
      </c>
      <c r="Q51">
        <f>'qx(1) cambodia'!EF58</f>
        <v>3.7002926624445844E-5</v>
      </c>
      <c r="R51">
        <f>'qx(1) cambodia'!EN58</f>
        <v>6.2761389872227822E-5</v>
      </c>
      <c r="S51">
        <f>'qx(1) cambodia'!EV58</f>
        <v>3.3030227088808519E-5</v>
      </c>
      <c r="T51">
        <f>'qx(1) cambodia'!FD58</f>
        <v>3.6296165437049252E-5</v>
      </c>
      <c r="U51">
        <f>'qx(1) cambodia'!FL58</f>
        <v>4.4074127825311342E-5</v>
      </c>
      <c r="V51">
        <f>'qx(1) cambodia'!FT58</f>
        <v>2.4188926103962665E-5</v>
      </c>
      <c r="W51">
        <f>'qx(1) cambodia'!GB58</f>
        <v>2.3038793079179062E-5</v>
      </c>
      <c r="X51">
        <f>'qx(1) cambodia'!GJ58</f>
        <v>1.037877396492831E-5</v>
      </c>
      <c r="Y51">
        <f>'qx(1) cambodia'!GR58</f>
        <v>5.8812273436644858E-6</v>
      </c>
      <c r="Z51">
        <f>'qx(1) cambodia'!GZ58</f>
        <v>7.8711146784503361E-6</v>
      </c>
      <c r="AA51">
        <f>'qx(1) cambodia'!HH58</f>
        <v>9.1316333229059385E-6</v>
      </c>
      <c r="AB51">
        <f>'qx(1) cambodia'!HP58</f>
        <v>5.9111976046833943E-6</v>
      </c>
      <c r="AC51">
        <f>'qx(1) cambodia'!HX58</f>
        <v>9.3981322989665094E-6</v>
      </c>
      <c r="AD51">
        <f>'qx(1) cambodia'!IF58</f>
        <v>3.9778103825724579E-6</v>
      </c>
      <c r="AE51">
        <f>'qx(1) cambodia'!IN58</f>
        <v>3.3887424120458693E-6</v>
      </c>
    </row>
    <row r="52" spans="1:31">
      <c r="A52">
        <f t="shared" si="1"/>
        <v>50</v>
      </c>
      <c r="B52">
        <f>'qx(1) cambodia'!P59</f>
        <v>9.5500000000000004E-5</v>
      </c>
      <c r="C52">
        <f>'qx(1) cambodia'!X59</f>
        <v>7.75E-5</v>
      </c>
      <c r="D52">
        <f>'qx(1) cambodia'!AF59</f>
        <v>6.9499999999999995E-5</v>
      </c>
      <c r="E52">
        <f>'qx(1) cambodia'!AN59</f>
        <v>7.9300000000000003E-5</v>
      </c>
      <c r="F52">
        <f>'qx(1) cambodia'!AV59</f>
        <v>7.0900000000000002E-5</v>
      </c>
      <c r="G52">
        <f>'qx(1) cambodia'!BD59</f>
        <v>6.41E-5</v>
      </c>
      <c r="H52">
        <f>'qx(1) cambodia'!BL59</f>
        <v>6.1100000000000008E-5</v>
      </c>
      <c r="I52">
        <f>'qx(1) cambodia'!BT59</f>
        <v>7.1400000000000001E-5</v>
      </c>
      <c r="J52">
        <f>'qx(1) cambodia'!CB59</f>
        <v>5.3499999999999999E-5</v>
      </c>
      <c r="K52">
        <f>'qx(1) cambodia'!CJ59</f>
        <v>5.4199999999999996E-5</v>
      </c>
      <c r="L52">
        <f>'qx(1) cambodia'!CR59</f>
        <v>1.247E-4</v>
      </c>
      <c r="M52">
        <f>'qx(1) cambodia'!CZ59</f>
        <v>7.6299999999999998E-5</v>
      </c>
      <c r="N52">
        <f>'qx(1) cambodia'!DH59</f>
        <v>7.6899999999999999E-5</v>
      </c>
      <c r="O52">
        <f>'qx(1) cambodia'!DP59</f>
        <v>1.1009999999999999E-4</v>
      </c>
      <c r="P52">
        <f>'qx(1) cambodia'!DX59</f>
        <v>8.8599999999999999E-5</v>
      </c>
      <c r="Q52">
        <f>'qx(1) cambodia'!EF59</f>
        <v>5.66E-5</v>
      </c>
      <c r="R52">
        <f>'qx(1) cambodia'!EN59</f>
        <v>9.7600000000000001E-5</v>
      </c>
      <c r="S52">
        <f>'qx(1) cambodia'!EV59</f>
        <v>5.1399999999999996E-5</v>
      </c>
      <c r="T52">
        <f>'qx(1) cambodia'!FD59</f>
        <v>5.7699999999999993E-5</v>
      </c>
      <c r="U52">
        <f>'qx(1) cambodia'!FL59</f>
        <v>7.1799999999999997E-5</v>
      </c>
      <c r="V52">
        <f>'qx(1) cambodia'!FT59</f>
        <v>3.9400000000000002E-5</v>
      </c>
      <c r="W52">
        <f>'qx(1) cambodia'!GB59</f>
        <v>3.79E-5</v>
      </c>
      <c r="X52">
        <f>'qx(1) cambodia'!GJ59</f>
        <v>1.7200000000000001E-5</v>
      </c>
      <c r="Y52">
        <f>'qx(1) cambodia'!GR59</f>
        <v>9.7000000000000003E-6</v>
      </c>
      <c r="Z52">
        <f>'qx(1) cambodia'!GZ59</f>
        <v>1.3300000000000001E-5</v>
      </c>
      <c r="AA52">
        <f>'qx(1) cambodia'!HH59</f>
        <v>1.5700000000000002E-5</v>
      </c>
      <c r="AB52">
        <f>'qx(1) cambodia'!HP59</f>
        <v>1.0500000000000001E-5</v>
      </c>
      <c r="AC52">
        <f>'qx(1) cambodia'!HX59</f>
        <v>1.7200000000000001E-5</v>
      </c>
      <c r="AD52">
        <f>'qx(1) cambodia'!IF59</f>
        <v>7.2999999999999996E-6</v>
      </c>
      <c r="AE52">
        <f>'qx(1) cambodia'!IN59</f>
        <v>6.1999999999999999E-6</v>
      </c>
    </row>
    <row r="53" spans="1:31">
      <c r="A53">
        <f t="shared" si="1"/>
        <v>51</v>
      </c>
      <c r="B53">
        <f>'qx(1) cambodia'!P60</f>
        <v>9.7920222837814591E-5</v>
      </c>
      <c r="C53">
        <f>'qx(1) cambodia'!X60</f>
        <v>7.9354288650729837E-5</v>
      </c>
      <c r="D53">
        <f>'qx(1) cambodia'!AF60</f>
        <v>7.1250116115503955E-5</v>
      </c>
      <c r="E53">
        <f>'qx(1) cambodia'!AN60</f>
        <v>8.1268673515951393E-5</v>
      </c>
      <c r="F53">
        <f>'qx(1) cambodia'!AV60</f>
        <v>7.2591108684104898E-5</v>
      </c>
      <c r="G53">
        <f>'qx(1) cambodia'!BD60</f>
        <v>6.5554294384148084E-5</v>
      </c>
      <c r="H53">
        <f>'qx(1) cambodia'!BL60</f>
        <v>6.2484605452252454E-5</v>
      </c>
      <c r="I53">
        <f>'qx(1) cambodia'!BT60</f>
        <v>7.3010856639515949E-5</v>
      </c>
      <c r="J53">
        <f>'qx(1) cambodia'!CB60</f>
        <v>5.4758873811294907E-5</v>
      </c>
      <c r="K53">
        <f>'qx(1) cambodia'!CJ60</f>
        <v>5.5460735944047464E-5</v>
      </c>
      <c r="L53">
        <f>'qx(1) cambodia'!CR60</f>
        <v>1.276001377987443E-4</v>
      </c>
      <c r="M53">
        <f>'qx(1) cambodia'!CZ60</f>
        <v>7.8049765991536894E-5</v>
      </c>
      <c r="N53">
        <f>'qx(1) cambodia'!DH60</f>
        <v>7.8657696965449441E-5</v>
      </c>
      <c r="O53">
        <f>'qx(1) cambodia'!DP60</f>
        <v>1.1248991262663904E-4</v>
      </c>
      <c r="P53">
        <f>'qx(1) cambodia'!DX60</f>
        <v>9.0494324450456551E-5</v>
      </c>
      <c r="Q53">
        <f>'qx(1) cambodia'!EF60</f>
        <v>5.7793961524788413E-5</v>
      </c>
      <c r="R53">
        <f>'qx(1) cambodia'!EN60</f>
        <v>9.9645009151962309E-5</v>
      </c>
      <c r="S53">
        <f>'qx(1) cambodia'!EV60</f>
        <v>5.2455577556794848E-5</v>
      </c>
      <c r="T53">
        <f>'qx(1) cambodia'!FD60</f>
        <v>5.8871881188683564E-5</v>
      </c>
      <c r="U53">
        <f>'qx(1) cambodia'!FL60</f>
        <v>7.3230947444775983E-5</v>
      </c>
      <c r="V53">
        <f>'qx(1) cambodia'!FT60</f>
        <v>4.017567580816016E-5</v>
      </c>
      <c r="W53">
        <f>'qx(1) cambodia'!GB60</f>
        <v>3.8639680502042805E-5</v>
      </c>
      <c r="X53">
        <f>'qx(1) cambodia'!GJ60</f>
        <v>1.7529585186918075E-5</v>
      </c>
      <c r="Y53">
        <f>'qx(1) cambodia'!GR60</f>
        <v>9.8852377093222826E-6</v>
      </c>
      <c r="Z53">
        <f>'qx(1) cambodia'!GZ60</f>
        <v>1.355085604192308E-5</v>
      </c>
      <c r="AA53">
        <f>'qx(1) cambodia'!HH60</f>
        <v>1.5993216711853565E-5</v>
      </c>
      <c r="AB53">
        <f>'qx(1) cambodia'!HP60</f>
        <v>1.0695580145342192E-5</v>
      </c>
      <c r="AC53">
        <f>'qx(1) cambodia'!HX60</f>
        <v>1.7516131554053895E-5</v>
      </c>
      <c r="AD53">
        <f>'qx(1) cambodia'!IF60</f>
        <v>7.4329907343458261E-6</v>
      </c>
      <c r="AE53">
        <f>'qx(1) cambodia'!IN60</f>
        <v>6.312564915380689E-6</v>
      </c>
    </row>
    <row r="54" spans="1:31">
      <c r="A54">
        <f t="shared" si="1"/>
        <v>52</v>
      </c>
      <c r="B54">
        <f>'qx(1) cambodia'!P61</f>
        <v>1.0046630499251328E-4</v>
      </c>
      <c r="C54">
        <f>'qx(1) cambodia'!X61</f>
        <v>8.1299484937567433E-5</v>
      </c>
      <c r="D54">
        <f>'qx(1) cambodia'!AF61</f>
        <v>7.3090650287604682E-5</v>
      </c>
      <c r="E54">
        <f>'qx(1) cambodia'!AN61</f>
        <v>8.333758261788378E-5</v>
      </c>
      <c r="F54">
        <f>'qx(1) cambodia'!AV61</f>
        <v>7.4364861332795257E-5</v>
      </c>
      <c r="G54">
        <f>'qx(1) cambodia'!BD61</f>
        <v>6.7076110464635058E-5</v>
      </c>
      <c r="H54">
        <f>'qx(1) cambodia'!BL61</f>
        <v>6.3933419883543786E-5</v>
      </c>
      <c r="I54">
        <f>'qx(1) cambodia'!BT61</f>
        <v>7.4696076109355476E-5</v>
      </c>
      <c r="J54">
        <f>'qx(1) cambodia'!CB61</f>
        <v>5.6078418721717334E-5</v>
      </c>
      <c r="K54">
        <f>'qx(1) cambodia'!CJ61</f>
        <v>5.6781520139575471E-5</v>
      </c>
      <c r="L54">
        <f>'qx(1) cambodia'!CR61</f>
        <v>1.3063838411583501E-4</v>
      </c>
      <c r="M54">
        <f>'qx(1) cambodia'!CZ61</f>
        <v>7.9881669378505454E-5</v>
      </c>
      <c r="N54">
        <f>'qx(1) cambodia'!DH61</f>
        <v>8.049762453862806E-5</v>
      </c>
      <c r="O54">
        <f>'qx(1) cambodia'!DP61</f>
        <v>1.149858818446755E-4</v>
      </c>
      <c r="P54">
        <f>'qx(1) cambodia'!DX61</f>
        <v>9.2471422377986065E-5</v>
      </c>
      <c r="Q54">
        <f>'qx(1) cambodia'!EF61</f>
        <v>5.9039381127501407E-5</v>
      </c>
      <c r="R54">
        <f>'qx(1) cambodia'!EN61</f>
        <v>1.0177755036048169E-4</v>
      </c>
      <c r="S54">
        <f>'qx(1) cambodia'!EV61</f>
        <v>5.3555419956618381E-5</v>
      </c>
      <c r="T54">
        <f>'qx(1) cambodia'!FD61</f>
        <v>6.0092350780776577E-5</v>
      </c>
      <c r="U54">
        <f>'qx(1) cambodia'!FL61</f>
        <v>7.4720091227725043E-5</v>
      </c>
      <c r="V54">
        <f>'qx(1) cambodia'!FT61</f>
        <v>4.0982506748323481E-5</v>
      </c>
      <c r="W54">
        <f>'qx(1) cambodia'!GB61</f>
        <v>3.9408807857745326E-5</v>
      </c>
      <c r="X54">
        <f>'qx(1) cambodia'!GJ61</f>
        <v>1.7872048112367105E-5</v>
      </c>
      <c r="Y54">
        <f>'qx(1) cambodia'!GR61</f>
        <v>1.0077688002187209E-5</v>
      </c>
      <c r="Z54">
        <f>'qx(1) cambodia'!GZ61</f>
        <v>1.3811356969973783E-5</v>
      </c>
      <c r="AA54">
        <f>'qx(1) cambodia'!HH61</f>
        <v>1.6297594227166513E-5</v>
      </c>
      <c r="AB54">
        <f>'qx(1) cambodia'!HP61</f>
        <v>1.0898584598659332E-5</v>
      </c>
      <c r="AC54">
        <f>'qx(1) cambodia'!HX61</f>
        <v>1.7844101527696102E-5</v>
      </c>
      <c r="AD54">
        <f>'qx(1) cambodia'!IF61</f>
        <v>7.5709170100775419E-6</v>
      </c>
      <c r="AE54">
        <f>'qx(1) cambodia'!IN61</f>
        <v>6.4292927860942979E-6</v>
      </c>
    </row>
    <row r="55" spans="1:31">
      <c r="A55">
        <f t="shared" si="1"/>
        <v>53</v>
      </c>
      <c r="B55">
        <f>'qx(1) cambodia'!P62</f>
        <v>1.0314832618251117E-4</v>
      </c>
      <c r="C55">
        <f>'qx(1) cambodia'!X62</f>
        <v>8.3342442055304311E-5</v>
      </c>
      <c r="D55">
        <f>'qx(1) cambodia'!AF62</f>
        <v>7.502879536424689E-5</v>
      </c>
      <c r="E55">
        <f>'qx(1) cambodia'!AN62</f>
        <v>8.5514582568412193E-5</v>
      </c>
      <c r="F55">
        <f>'qx(1) cambodia'!AV62</f>
        <v>7.6227467862366525E-5</v>
      </c>
      <c r="G55">
        <f>'qx(1) cambodia'!BD62</f>
        <v>6.8670262467272246E-5</v>
      </c>
      <c r="H55">
        <f>'qx(1) cambodia'!BL62</f>
        <v>6.5451015704285671E-5</v>
      </c>
      <c r="I55">
        <f>'qx(1) cambodia'!BT62</f>
        <v>7.6460929348319868E-5</v>
      </c>
      <c r="J55">
        <f>'qx(1) cambodia'!CB62</f>
        <v>5.7463129075135944E-5</v>
      </c>
      <c r="K55">
        <f>'qx(1) cambodia'!CJ62</f>
        <v>5.8166747351205869E-5</v>
      </c>
      <c r="L55">
        <f>'qx(1) cambodia'!CR62</f>
        <v>1.3382484495622033E-4</v>
      </c>
      <c r="M55">
        <f>'qx(1) cambodia'!CZ62</f>
        <v>8.1801632700625925E-5</v>
      </c>
      <c r="N55">
        <f>'qx(1) cambodia'!DH62</f>
        <v>8.2425691444706488E-5</v>
      </c>
      <c r="O55">
        <f>'qx(1) cambodia'!DP62</f>
        <v>1.1759512752402118E-4</v>
      </c>
      <c r="P55">
        <f>'qx(1) cambodia'!DX62</f>
        <v>9.4536840203654932E-5</v>
      </c>
      <c r="Q55">
        <f>'qx(1) cambodia'!EF62</f>
        <v>6.0339658731291044E-5</v>
      </c>
      <c r="R55">
        <f>'qx(1) cambodia'!EN62</f>
        <v>1.0400336645173033E-4</v>
      </c>
      <c r="S55">
        <f>'qx(1) cambodia'!EV62</f>
        <v>5.4702371147728889E-5</v>
      </c>
      <c r="T55">
        <f>'qx(1) cambodia'!FD62</f>
        <v>6.1364494598494678E-5</v>
      </c>
      <c r="U55">
        <f>'qx(1) cambodia'!FL62</f>
        <v>7.6271055290987895E-5</v>
      </c>
      <c r="V55">
        <f>'qx(1) cambodia'!FT62</f>
        <v>4.182240831416493E-5</v>
      </c>
      <c r="W55">
        <f>'qx(1) cambodia'!GB62</f>
        <v>4.0209176208899062E-5</v>
      </c>
      <c r="X55">
        <f>'qx(1) cambodia'!GJ62</f>
        <v>1.8228158564554223E-5</v>
      </c>
      <c r="Y55">
        <f>'qx(1) cambodia'!GR62</f>
        <v>1.0277780496130625E-5</v>
      </c>
      <c r="Z55">
        <f>'qx(1) cambodia'!GZ62</f>
        <v>1.4082069925157522E-5</v>
      </c>
      <c r="AA55">
        <f>'qx(1) cambodia'!HH62</f>
        <v>1.6613782134652842E-5</v>
      </c>
      <c r="AB55">
        <f>'qx(1) cambodia'!HP62</f>
        <v>1.1109444283956911E-5</v>
      </c>
      <c r="AC55">
        <f>'qx(1) cambodia'!HX62</f>
        <v>1.8184587593080604E-5</v>
      </c>
      <c r="AD55">
        <f>'qx(1) cambodia'!IF62</f>
        <v>7.7140587729773679E-6</v>
      </c>
      <c r="AE55">
        <f>'qx(1) cambodia'!IN62</f>
        <v>6.5504188989511737E-6</v>
      </c>
    </row>
    <row r="56" spans="1:31">
      <c r="A56">
        <f t="shared" si="1"/>
        <v>54</v>
      </c>
      <c r="B56">
        <f>'qx(1) cambodia'!P63</f>
        <v>1.0597747198975581E-4</v>
      </c>
      <c r="C56">
        <f>'qx(1) cambodia'!X63</f>
        <v>8.5490719804659043E-5</v>
      </c>
      <c r="D56">
        <f>'qx(1) cambodia'!AF63</f>
        <v>7.7072527906206715E-5</v>
      </c>
      <c r="E56">
        <f>'qx(1) cambodia'!AN63</f>
        <v>8.7808371448463835E-5</v>
      </c>
      <c r="F56">
        <f>'qx(1) cambodia'!AV63</f>
        <v>7.818577632819945E-5</v>
      </c>
      <c r="G56">
        <f>'qx(1) cambodia'!BD63</f>
        <v>7.0342033425334737E-5</v>
      </c>
      <c r="H56">
        <f>'qx(1) cambodia'!BL63</f>
        <v>6.7042410024357348E-5</v>
      </c>
      <c r="I56">
        <f>'qx(1) cambodia'!BT63</f>
        <v>7.8311197498278368E-5</v>
      </c>
      <c r="J56">
        <f>'qx(1) cambodia'!CB63</f>
        <v>5.8917954358409105E-5</v>
      </c>
      <c r="K56">
        <f>'qx(1) cambodia'!CJ63</f>
        <v>5.9621251921533809E-5</v>
      </c>
      <c r="L56">
        <f>'qx(1) cambodia'!CR63</f>
        <v>1.3717063697696557E-4</v>
      </c>
      <c r="M56">
        <f>'qx(1) cambodia'!CZ63</f>
        <v>8.3816161915278858E-5</v>
      </c>
      <c r="N56">
        <f>'qx(1) cambodia'!DH63</f>
        <v>8.4448386400282161E-5</v>
      </c>
      <c r="O56">
        <f>'qx(1) cambodia'!DP63</f>
        <v>1.2032554008017509E-4</v>
      </c>
      <c r="P56">
        <f>'qx(1) cambodia'!DX63</f>
        <v>9.6696631203223353E-5</v>
      </c>
      <c r="Q56">
        <f>'qx(1) cambodia'!EF63</f>
        <v>6.1698500522736367E-5</v>
      </c>
      <c r="R56">
        <f>'qx(1) cambodia'!EN63</f>
        <v>1.0632871385317518E-4</v>
      </c>
      <c r="S56">
        <f>'qx(1) cambodia'!EV63</f>
        <v>5.5899524035846646E-5</v>
      </c>
      <c r="T56">
        <f>'qx(1) cambodia'!FD63</f>
        <v>6.2691665420588151E-5</v>
      </c>
      <c r="U56">
        <f>'qx(1) cambodia'!FL63</f>
        <v>7.7887770843130112E-5</v>
      </c>
      <c r="V56">
        <f>'qx(1) cambodia'!FT63</f>
        <v>4.2697456310443364E-5</v>
      </c>
      <c r="W56">
        <f>'qx(1) cambodia'!GB63</f>
        <v>4.1042728470395474E-5</v>
      </c>
      <c r="X56">
        <f>'qx(1) cambodia'!GJ63</f>
        <v>1.8598748932874549E-5</v>
      </c>
      <c r="Y56">
        <f>'qx(1) cambodia'!GR63</f>
        <v>1.0485979620093275E-5</v>
      </c>
      <c r="Z56">
        <f>'qx(1) cambodia'!GZ63</f>
        <v>1.4363607403018952E-5</v>
      </c>
      <c r="AA56">
        <f>'qx(1) cambodia'!HH63</f>
        <v>1.6942481430791803E-5</v>
      </c>
      <c r="AB56">
        <f>'qx(1) cambodia'!HP63</f>
        <v>1.1328624132290913E-5</v>
      </c>
      <c r="AC56">
        <f>'qx(1) cambodia'!HX63</f>
        <v>1.8538320151564846E-5</v>
      </c>
      <c r="AD56">
        <f>'qx(1) cambodia'!IF63</f>
        <v>7.8627175483349556E-6</v>
      </c>
      <c r="AE56">
        <f>'qx(1) cambodia'!IN63</f>
        <v>6.6761966121781096E-6</v>
      </c>
    </row>
    <row r="57" spans="1:31">
      <c r="A57">
        <f t="shared" si="1"/>
        <v>55</v>
      </c>
      <c r="B57">
        <f>'qx(1) cambodia'!P64</f>
        <v>1.0896618979447311E-4</v>
      </c>
      <c r="C57">
        <f>'qx(1) cambodia'!X64</f>
        <v>8.7752678071026854E-5</v>
      </c>
      <c r="D57">
        <f>'qx(1) cambodia'!AF64</f>
        <v>7.9230717914983726E-5</v>
      </c>
      <c r="E57">
        <f>'qx(1) cambodia'!AN64</f>
        <v>9.0228606308974426E-5</v>
      </c>
      <c r="F57">
        <f>'qx(1) cambodia'!AV64</f>
        <v>8.0247357056126439E-5</v>
      </c>
      <c r="G57">
        <f>'qx(1) cambodia'!BD64</f>
        <v>7.2097233668841259E-5</v>
      </c>
      <c r="H57">
        <f>'qx(1) cambodia'!BL64</f>
        <v>6.8713120063096337E-5</v>
      </c>
      <c r="I57">
        <f>'qx(1) cambodia'!BT64</f>
        <v>8.0253235166741704E-5</v>
      </c>
      <c r="J57">
        <f>'qx(1) cambodia'!CB64</f>
        <v>6.0448358313470523E-5</v>
      </c>
      <c r="K57">
        <f>'qx(1) cambodia'!CJ64</f>
        <v>6.1150364140629185E-5</v>
      </c>
      <c r="L57">
        <f>'qx(1) cambodia'!CR64</f>
        <v>1.4068801706482561E-4</v>
      </c>
      <c r="M57">
        <f>'qx(1) cambodia'!CZ64</f>
        <v>8.5932420050506127E-5</v>
      </c>
      <c r="N57">
        <f>'qx(1) cambodia'!DH64</f>
        <v>8.6572851067484536E-5</v>
      </c>
      <c r="O57">
        <f>'qx(1) cambodia'!DP64</f>
        <v>1.2318576017085147E-4</v>
      </c>
      <c r="P57">
        <f>'qx(1) cambodia'!DX64</f>
        <v>9.8957414758886776E-5</v>
      </c>
      <c r="Q57">
        <f>'qx(1) cambodia'!EF64</f>
        <v>6.3119954231411041E-5</v>
      </c>
      <c r="R57">
        <f>'qx(1) cambodia'!EN64</f>
        <v>1.0876042132315624E-4</v>
      </c>
      <c r="S57">
        <f>'qx(1) cambodia'!EV64</f>
        <v>5.7150248335656435E-5</v>
      </c>
      <c r="T57">
        <f>'qx(1) cambodia'!FD64</f>
        <v>6.4077512488730723E-5</v>
      </c>
      <c r="U57">
        <f>'qx(1) cambodia'!FL64</f>
        <v>7.9574509629974581E-5</v>
      </c>
      <c r="V57">
        <f>'qx(1) cambodia'!FT64</f>
        <v>4.3609903982297786E-5</v>
      </c>
      <c r="W57">
        <f>'qx(1) cambodia'!GB64</f>
        <v>4.1911572077297554E-5</v>
      </c>
      <c r="X57">
        <f>'qx(1) cambodia'!GJ64</f>
        <v>1.8984720703587697E-5</v>
      </c>
      <c r="Y57">
        <f>'qx(1) cambodia'!GR64</f>
        <v>1.0702788213231797E-5</v>
      </c>
      <c r="Z57">
        <f>'qx(1) cambodia'!GZ64</f>
        <v>1.4656631879913683E-5</v>
      </c>
      <c r="AA57">
        <f>'qx(1) cambodia'!HH64</f>
        <v>1.7284449707918286E-5</v>
      </c>
      <c r="AB57">
        <f>'qx(1) cambodia'!HP64</f>
        <v>1.1556626503934552E-5</v>
      </c>
      <c r="AC57">
        <f>'qx(1) cambodia'!HX64</f>
        <v>1.8906087563979428E-5</v>
      </c>
      <c r="AD57">
        <f>'qx(1) cambodia'!IF64</f>
        <v>8.017218561114961E-6</v>
      </c>
      <c r="AE57">
        <f>'qx(1) cambodia'!IN64</f>
        <v>6.8068991243742859E-6</v>
      </c>
    </row>
    <row r="58" spans="1:31">
      <c r="A58">
        <f t="shared" si="1"/>
        <v>56</v>
      </c>
      <c r="B58">
        <f>'qx(1) cambodia'!P65</f>
        <v>1.1212837186112693E-4</v>
      </c>
      <c r="C58">
        <f>'qx(1) cambodia'!X65</f>
        <v>9.0137585546399434E-5</v>
      </c>
      <c r="D58">
        <f>'qx(1) cambodia'!AF65</f>
        <v>8.1513257527447057E-5</v>
      </c>
      <c r="E58">
        <f>'qx(1) cambodia'!AN65</f>
        <v>9.2786039075753825E-5</v>
      </c>
      <c r="F58">
        <f>'qx(1) cambodia'!AV65</f>
        <v>8.2420600444374397E-5</v>
      </c>
      <c r="G58">
        <f>'qx(1) cambodia'!BD65</f>
        <v>7.3942268294601262E-5</v>
      </c>
      <c r="H58">
        <f>'qx(1) cambodia'!BL65</f>
        <v>7.0469227055996162E-5</v>
      </c>
      <c r="I58">
        <f>'qx(1) cambodia'!BT65</f>
        <v>8.2294043341889561E-5</v>
      </c>
      <c r="J58">
        <f>'qx(1) cambodia'!CB65</f>
        <v>6.2060387507776544E-5</v>
      </c>
      <c r="K58">
        <f>'qx(1) cambodia'!CJ65</f>
        <v>6.2759975518149916E-5</v>
      </c>
      <c r="L58">
        <f>'qx(1) cambodia'!CR65</f>
        <v>1.4439053237453421E-4</v>
      </c>
      <c r="M58">
        <f>'qx(1) cambodia'!CZ65</f>
        <v>8.815831230493558E-5</v>
      </c>
      <c r="N58">
        <f>'qx(1) cambodia'!DH65</f>
        <v>8.8806964304074203E-5</v>
      </c>
      <c r="O58">
        <f>'qx(1) cambodia'!DP65</f>
        <v>1.2618527003603901E-4</v>
      </c>
      <c r="P58">
        <f>'qx(1) cambodia'!DX65</f>
        <v>1.013264441218973E-4</v>
      </c>
      <c r="Q58">
        <f>'qx(1) cambodia'!EF65</f>
        <v>6.4608449401228879E-5</v>
      </c>
      <c r="R58">
        <f>'qx(1) cambodia'!EN65</f>
        <v>1.113059569278528E-4</v>
      </c>
      <c r="S58">
        <f>'qx(1) cambodia'!EV65</f>
        <v>5.8458222246864462E-5</v>
      </c>
      <c r="T58">
        <f>'qx(1) cambodia'!FD65</f>
        <v>6.5526015015943671E-5</v>
      </c>
      <c r="U58">
        <f>'qx(1) cambodia'!FL65</f>
        <v>8.1335921624209329E-5</v>
      </c>
      <c r="V58">
        <f>'qx(1) cambodia'!FT65</f>
        <v>4.4562201388829717E-5</v>
      </c>
      <c r="W58">
        <f>'qx(1) cambodia'!GB65</f>
        <v>4.2817996775290007E-5</v>
      </c>
      <c r="X58">
        <f>'qx(1) cambodia'!GJ65</f>
        <v>1.9387051781446704E-5</v>
      </c>
      <c r="Y58">
        <f>'qx(1) cambodia'!GR65</f>
        <v>1.0928751579610599E-5</v>
      </c>
      <c r="Z58">
        <f>'qx(1) cambodia'!GZ65</f>
        <v>1.4961861017341705E-5</v>
      </c>
      <c r="AA58">
        <f>'qx(1) cambodia'!HH65</f>
        <v>1.7640506983556848E-5</v>
      </c>
      <c r="AB58">
        <f>'qx(1) cambodia'!HP65</f>
        <v>1.1793995032284733E-5</v>
      </c>
      <c r="AC58">
        <f>'qx(1) cambodia'!HX65</f>
        <v>1.9288742016053811E-5</v>
      </c>
      <c r="AD58">
        <f>'qx(1) cambodia'!IF65</f>
        <v>8.1779131111003453E-6</v>
      </c>
      <c r="AE58">
        <f>'qx(1) cambodia'!IN65</f>
        <v>6.9428214554056638E-6</v>
      </c>
    </row>
    <row r="59" spans="1:31">
      <c r="A59">
        <f t="shared" si="1"/>
        <v>57</v>
      </c>
      <c r="B59">
        <f>'qx(1) cambodia'!P66</f>
        <v>1.1547957125590294E-4</v>
      </c>
      <c r="C59">
        <f>'qx(1) cambodia'!X66</f>
        <v>9.2655746675379268E-5</v>
      </c>
      <c r="D59">
        <f>'qx(1) cambodia'!AF66</f>
        <v>8.3931212615556407E-5</v>
      </c>
      <c r="E59">
        <f>'qx(1) cambodia'!AN66</f>
        <v>9.5492676241022299E-5</v>
      </c>
      <c r="F59">
        <f>'qx(1) cambodia'!AV66</f>
        <v>8.47148310997889E-5</v>
      </c>
      <c r="G59">
        <f>'qx(1) cambodia'!BD66</f>
        <v>7.588421526806346E-5</v>
      </c>
      <c r="H59">
        <f>'qx(1) cambodia'!BL66</f>
        <v>7.2317450218035086E-5</v>
      </c>
      <c r="I59">
        <f>'qx(1) cambodia'!BT66</f>
        <v>8.4441353723092158E-5</v>
      </c>
      <c r="J59">
        <f>'qx(1) cambodia'!CB66</f>
        <v>6.3760751177132215E-5</v>
      </c>
      <c r="K59">
        <f>'qx(1) cambodia'!CJ66</f>
        <v>6.4456614642765213E-5</v>
      </c>
      <c r="L59">
        <f>'qx(1) cambodia'!CR66</f>
        <v>1.482931946989704E-4</v>
      </c>
      <c r="M59">
        <f>'qx(1) cambodia'!CZ66</f>
        <v>9.0502584725375509E-5</v>
      </c>
      <c r="N59">
        <f>'qx(1) cambodia'!DH66</f>
        <v>9.1159439804133188E-5</v>
      </c>
      <c r="O59">
        <f>'qx(1) cambodia'!DP66</f>
        <v>1.2933449851560173E-4</v>
      </c>
      <c r="P59">
        <f>'qx(1) cambodia'!DX66</f>
        <v>1.0381168414729341E-4</v>
      </c>
      <c r="Q59">
        <f>'qx(1) cambodia'!EF66</f>
        <v>6.6168843497481573E-5</v>
      </c>
      <c r="R59">
        <f>'qx(1) cambodia'!EN66</f>
        <v>1.139735046492305E-4</v>
      </c>
      <c r="S59">
        <f>'qx(1) cambodia'!EV66</f>
        <v>5.9827468581878081E-5</v>
      </c>
      <c r="T59">
        <f>'qx(1) cambodia'!FD66</f>
        <v>6.704152034497743E-5</v>
      </c>
      <c r="U59">
        <f>'qx(1) cambodia'!FL66</f>
        <v>8.3177077833947695E-5</v>
      </c>
      <c r="V59">
        <f>'qx(1) cambodia'!FT66</f>
        <v>4.5557017371685271E-5</v>
      </c>
      <c r="W59">
        <f>'qx(1) cambodia'!GB66</f>
        <v>4.3764494770692213E-5</v>
      </c>
      <c r="X59">
        <f>'qx(1) cambodia'!GJ66</f>
        <v>1.9806804762459339E-5</v>
      </c>
      <c r="Y59">
        <f>'qx(1) cambodia'!GR66</f>
        <v>1.1164462067601455E-5</v>
      </c>
      <c r="Z59">
        <f>'qx(1) cambodia'!GZ66</f>
        <v>1.5280073530403005E-5</v>
      </c>
      <c r="AA59">
        <f>'qx(1) cambodia'!HH66</f>
        <v>1.8011542265410981E-5</v>
      </c>
      <c r="AB59">
        <f>'qx(1) cambodia'!HP66</f>
        <v>1.2041318951416301E-5</v>
      </c>
      <c r="AC59">
        <f>'qx(1) cambodia'!HX66</f>
        <v>1.9687206110844829E-5</v>
      </c>
      <c r="AD59">
        <f>'qx(1) cambodia'!IF66</f>
        <v>8.3451812395177247E-6</v>
      </c>
      <c r="AE59">
        <f>'qx(1) cambodia'!IN66</f>
        <v>7.0842826694658171E-6</v>
      </c>
    </row>
    <row r="60" spans="1:31">
      <c r="A60">
        <f t="shared" si="1"/>
        <v>58</v>
      </c>
      <c r="B60">
        <f>'qx(1) cambodia'!P67</f>
        <v>1.1903725767601547E-4</v>
      </c>
      <c r="C60">
        <f>'qx(1) cambodia'!X67</f>
        <v>9.5318650491580967E-5</v>
      </c>
      <c r="D60">
        <f>'qx(1) cambodia'!AF67</f>
        <v>8.6497002192638021E-5</v>
      </c>
      <c r="E60">
        <f>'qx(1) cambodia'!AN67</f>
        <v>9.8361967344683742E-5</v>
      </c>
      <c r="F60">
        <f>'qx(1) cambodia'!AV67</f>
        <v>8.7140441582196857E-5</v>
      </c>
      <c r="G60">
        <f>'qx(1) cambodia'!BD67</f>
        <v>7.7930916164245469E-5</v>
      </c>
      <c r="H60">
        <f>'qx(1) cambodia'!BL67</f>
        <v>7.4265232659678139E-5</v>
      </c>
      <c r="I60">
        <f>'qx(1) cambodia'!BT67</f>
        <v>8.6703726607852634E-5</v>
      </c>
      <c r="J60">
        <f>'qx(1) cambodia'!CB67</f>
        <v>6.5556914563724727E-5</v>
      </c>
      <c r="K60">
        <f>'qx(1) cambodia'!CJ67</f>
        <v>6.6247535688061134E-5</v>
      </c>
      <c r="L60">
        <f>'qx(1) cambodia'!CR67</f>
        <v>1.5241268390266878E-4</v>
      </c>
      <c r="M60">
        <f>'qx(1) cambodia'!CZ67</f>
        <v>9.297493905848689E-5</v>
      </c>
      <c r="N60">
        <f>'qx(1) cambodia'!DH67</f>
        <v>9.3639939679905572E-5</v>
      </c>
      <c r="O60">
        <f>'qx(1) cambodia'!DP67</f>
        <v>1.3264494219505268E-4</v>
      </c>
      <c r="P60">
        <f>'qx(1) cambodia'!DX67</f>
        <v>1.0642190075589265E-4</v>
      </c>
      <c r="Q60">
        <f>'qx(1) cambodia'!EF67</f>
        <v>6.7806474860572773E-5</v>
      </c>
      <c r="R60">
        <f>'qx(1) cambodia'!EN67</f>
        <v>1.1677205227934772E-4</v>
      </c>
      <c r="S60">
        <f>'qx(1) cambodia'!EV67</f>
        <v>6.1262396092495294E-5</v>
      </c>
      <c r="T60">
        <f>'qx(1) cambodia'!FD67</f>
        <v>6.8628787527293209E-5</v>
      </c>
      <c r="U60">
        <f>'qx(1) cambodia'!FL67</f>
        <v>8.5103519060151822E-5</v>
      </c>
      <c r="V60">
        <f>'qx(1) cambodia'!FT67</f>
        <v>4.6597264533415702E-5</v>
      </c>
      <c r="W60">
        <f>'qx(1) cambodia'!GB67</f>
        <v>4.4753783613396526E-5</v>
      </c>
      <c r="X60">
        <f>'qx(1) cambodia'!GJ67</f>
        <v>2.0245136305124085E-5</v>
      </c>
      <c r="Y60">
        <f>'qx(1) cambodia'!GR67</f>
        <v>1.1410564254955076E-5</v>
      </c>
      <c r="Z60">
        <f>'qx(1) cambodia'!GZ67</f>
        <v>1.5612115821396926E-5</v>
      </c>
      <c r="AA60">
        <f>'qx(1) cambodia'!HH67</f>
        <v>1.8398520962646719E-5</v>
      </c>
      <c r="AB60">
        <f>'qx(1) cambodia'!HP67</f>
        <v>1.2299237979800595E-5</v>
      </c>
      <c r="AC60">
        <f>'qx(1) cambodia'!HX67</f>
        <v>2.0102480295513761E-5</v>
      </c>
      <c r="AD60">
        <f>'qx(1) cambodia'!IF67</f>
        <v>8.5194347297492246E-6</v>
      </c>
      <c r="AE60">
        <f>'qx(1) cambodia'!IN67</f>
        <v>7.2316283755608803E-6</v>
      </c>
    </row>
    <row r="61" spans="1:31">
      <c r="A61">
        <f t="shared" si="1"/>
        <v>59</v>
      </c>
      <c r="B61">
        <f>'qx(1) cambodia'!P68</f>
        <v>1.2282112207164054E-4</v>
      </c>
      <c r="C61">
        <f>'qx(1) cambodia'!X68</f>
        <v>9.8139145878602075E-5</v>
      </c>
      <c r="D61">
        <f>'qx(1) cambodia'!AF68</f>
        <v>8.9224611764209127E-5</v>
      </c>
      <c r="E61">
        <f>'qx(1) cambodia'!AN68</f>
        <v>1.0140902848828364E-4</v>
      </c>
      <c r="F61">
        <f>'qx(1) cambodia'!AV68</f>
        <v>8.970904980278305E-5</v>
      </c>
      <c r="G61">
        <f>'qx(1) cambodia'!BD68</f>
        <v>8.0091082000141882E-5</v>
      </c>
      <c r="H61">
        <f>'qx(1) cambodia'!BL68</f>
        <v>7.6320841571442621E-5</v>
      </c>
      <c r="I61">
        <f>'qx(1) cambodia'!BT68</f>
        <v>8.9090664947611109E-5</v>
      </c>
      <c r="J61">
        <f>'qx(1) cambodia'!CB68</f>
        <v>6.7457208487657072E-5</v>
      </c>
      <c r="K61">
        <f>'qx(1) cambodia'!CJ68</f>
        <v>6.8140822094892413E-5</v>
      </c>
      <c r="L61">
        <f>'qx(1) cambodia'!CR68</f>
        <v>1.5676758623168135E-4</v>
      </c>
      <c r="M61">
        <f>'qx(1) cambodia'!CZ68</f>
        <v>9.5586166956309308E-5</v>
      </c>
      <c r="N61">
        <f>'qx(1) cambodia'!DH68</f>
        <v>9.6259207106094713E-5</v>
      </c>
      <c r="O61">
        <f>'qx(1) cambodia'!DP68</f>
        <v>1.36129305645123E-4</v>
      </c>
      <c r="P61">
        <f>'qx(1) cambodia'!DX68</f>
        <v>1.0916676424085664E-4</v>
      </c>
      <c r="Q61">
        <f>'qx(1) cambodia'!EF68</f>
        <v>6.9527223722706011E-5</v>
      </c>
      <c r="R61">
        <f>'qx(1) cambodia'!EN68</f>
        <v>1.1971149258975964E-4</v>
      </c>
      <c r="S61">
        <f>'qx(1) cambodia'!EV68</f>
        <v>6.2767846889921124E-5</v>
      </c>
      <c r="T61">
        <f>'qx(1) cambodia'!FD68</f>
        <v>7.0293037242792752E-5</v>
      </c>
      <c r="U61">
        <f>'qx(1) cambodia'!FL68</f>
        <v>8.7121311590246316E-5</v>
      </c>
      <c r="V61">
        <f>'qx(1) cambodia'!FT68</f>
        <v>4.7686127717934167E-5</v>
      </c>
      <c r="W61">
        <f>'qx(1) cambodia'!GB68</f>
        <v>4.5788832255174481E-5</v>
      </c>
      <c r="X61">
        <f>'qx(1) cambodia'!GJ68</f>
        <v>2.0703307774159336E-5</v>
      </c>
      <c r="Y61">
        <f>'qx(1) cambodia'!GR68</f>
        <v>1.1667760835108442E-5</v>
      </c>
      <c r="Z61">
        <f>'qx(1) cambodia'!GZ68</f>
        <v>1.5958909497538851E-5</v>
      </c>
      <c r="AA61">
        <f>'qx(1) cambodia'!HH68</f>
        <v>1.8802493273543868E-5</v>
      </c>
      <c r="AB61">
        <f>'qx(1) cambodia'!HP68</f>
        <v>1.256844784540288E-5</v>
      </c>
      <c r="AC61">
        <f>'qx(1) cambodia'!HX68</f>
        <v>2.0535651248302572E-5</v>
      </c>
      <c r="AD61">
        <f>'qx(1) cambodia'!IF68</f>
        <v>8.7011204920040596E-6</v>
      </c>
      <c r="AE61">
        <f>'qx(1) cambodia'!IN68</f>
        <v>7.3852335466674581E-6</v>
      </c>
    </row>
    <row r="62" spans="1:31">
      <c r="A62">
        <f t="shared" si="1"/>
        <v>60</v>
      </c>
      <c r="B62">
        <f>'qx(1) cambodia'!P69</f>
        <v>1.2685344127379172E-4</v>
      </c>
      <c r="C62">
        <f>'qx(1) cambodia'!X69</f>
        <v>1.0113164889581245E-4</v>
      </c>
      <c r="D62">
        <f>'qx(1) cambodia'!AF69</f>
        <v>9.2129848360213403E-5</v>
      </c>
      <c r="E62">
        <f>'qx(1) cambodia'!AN69</f>
        <v>1.0465090872121353E-4</v>
      </c>
      <c r="F62">
        <f>'qx(1) cambodia'!AV69</f>
        <v>9.2433685105403792E-5</v>
      </c>
      <c r="G62">
        <f>'qx(1) cambodia'!BD69</f>
        <v>8.2374417170335542E-5</v>
      </c>
      <c r="H62">
        <f>'qx(1) cambodia'!BL69</f>
        <v>7.8493485520333921E-5</v>
      </c>
      <c r="I62">
        <f>'qx(1) cambodia'!BT69</f>
        <v>9.1612747776500093E-5</v>
      </c>
      <c r="J62">
        <f>'qx(1) cambodia'!CB69</f>
        <v>6.9470958544228594E-5</v>
      </c>
      <c r="K62">
        <f>'qx(1) cambodia'!CJ69</f>
        <v>7.014550855559202E-5</v>
      </c>
      <c r="L62">
        <f>'qx(1) cambodia'!CR69</f>
        <v>1.6137867468064878E-4</v>
      </c>
      <c r="M62">
        <f>'qx(1) cambodia'!CZ69</f>
        <v>9.8348307450500051E-5</v>
      </c>
      <c r="N62">
        <f>'qx(1) cambodia'!DH69</f>
        <v>9.9029221866488821E-5</v>
      </c>
      <c r="O62">
        <f>'qx(1) cambodia'!DP69</f>
        <v>1.3980166436077909E-4</v>
      </c>
      <c r="P62">
        <f>'qx(1) cambodia'!DX69</f>
        <v>1.1205696898458751E-4</v>
      </c>
      <c r="Q62">
        <f>'qx(1) cambodia'!EF69</f>
        <v>7.1337582757135813E-5</v>
      </c>
      <c r="R62">
        <f>'qx(1) cambodia'!EN69</f>
        <v>1.2280274017559156E-4</v>
      </c>
      <c r="S62">
        <f>'qx(1) cambodia'!EV69</f>
        <v>6.4349151032670382E-5</v>
      </c>
      <c r="T62">
        <f>'qx(1) cambodia'!FD69</f>
        <v>7.2040009163389118E-5</v>
      </c>
      <c r="U62">
        <f>'qx(1) cambodia'!FL69</f>
        <v>8.9237111007071983E-5</v>
      </c>
      <c r="V62">
        <f>'qx(1) cambodia'!FT69</f>
        <v>4.8827096579622431E-5</v>
      </c>
      <c r="W62">
        <f>'qx(1) cambodia'!GB69</f>
        <v>4.6872890809592494E-5</v>
      </c>
      <c r="X62">
        <f>'qx(1) cambodia'!GJ69</f>
        <v>2.1182697362979694E-5</v>
      </c>
      <c r="Y62">
        <f>'qx(1) cambodia'!GR69</f>
        <v>1.1936819317921405E-5</v>
      </c>
      <c r="Z62">
        <f>'qx(1) cambodia'!GZ69</f>
        <v>1.6321459913390258E-5</v>
      </c>
      <c r="AA62">
        <f>'qx(1) cambodia'!HH69</f>
        <v>1.9224603702949004E-5</v>
      </c>
      <c r="AB62">
        <f>'qx(1) cambodia'!HP69</f>
        <v>1.2849706552628743E-5</v>
      </c>
      <c r="AC62">
        <f>'qx(1) cambodia'!HX69</f>
        <v>2.0987901373732429E-5</v>
      </c>
      <c r="AD62">
        <f>'qx(1) cambodia'!IF69</f>
        <v>8.8907243905172119E-6</v>
      </c>
      <c r="AE62">
        <f>'qx(1) cambodia'!IN69</f>
        <v>7.5455057059737455E-6</v>
      </c>
    </row>
    <row r="63" spans="1:31">
      <c r="A63">
        <f t="shared" si="1"/>
        <v>61</v>
      </c>
      <c r="B63">
        <f>'qx(1) cambodia'!P70</f>
        <v>1.3115951688656859E-4</v>
      </c>
      <c r="C63">
        <f>'qx(1) cambodia'!X70</f>
        <v>1.0431238922836476E-4</v>
      </c>
      <c r="D63">
        <f>'qx(1) cambodia'!AF70</f>
        <v>9.5230647068717097E-5</v>
      </c>
      <c r="E63">
        <f>'qx(1) cambodia'!AN70</f>
        <v>1.0810690920987958E-4</v>
      </c>
      <c r="F63">
        <f>'qx(1) cambodia'!AV70</f>
        <v>9.5329009319939319E-5</v>
      </c>
      <c r="G63">
        <f>'qx(1) cambodia'!BD70</f>
        <v>8.4791765204591147E-5</v>
      </c>
      <c r="H63">
        <f>'qx(1) cambodia'!BL70</f>
        <v>8.079345236796062E-5</v>
      </c>
      <c r="I63">
        <f>'qx(1) cambodia'!BT70</f>
        <v>9.4281786963922333E-5</v>
      </c>
      <c r="J63">
        <f>'qx(1) cambodia'!CB70</f>
        <v>7.1608638154266839E-5</v>
      </c>
      <c r="K63">
        <f>'qx(1) cambodia'!CJ70</f>
        <v>7.2271725183337967E-5</v>
      </c>
      <c r="L63">
        <f>'qx(1) cambodia'!CR70</f>
        <v>1.6626924033885857E-4</v>
      </c>
      <c r="M63">
        <f>'qx(1) cambodia'!CZ70</f>
        <v>1.0127483254209376E-4</v>
      </c>
      <c r="N63">
        <f>'qx(1) cambodia'!DH70</f>
        <v>1.0196338355296672E-4</v>
      </c>
      <c r="O63">
        <f>'qx(1) cambodia'!DP70</f>
        <v>1.4367765480506977E-4</v>
      </c>
      <c r="P63">
        <f>'qx(1) cambodia'!DX70</f>
        <v>1.1510437270992281E-4</v>
      </c>
      <c r="Q63">
        <f>'qx(1) cambodia'!EF70</f>
        <v>7.3244738943903644E-5</v>
      </c>
      <c r="R63">
        <f>'qx(1) cambodia'!EN70</f>
        <v>1.2605786688269597E-4</v>
      </c>
      <c r="S63">
        <f>'qx(1) cambodia'!EV70</f>
        <v>6.6012189579084464E-5</v>
      </c>
      <c r="T63">
        <f>'qx(1) cambodia'!FD70</f>
        <v>7.387602808841985E-5</v>
      </c>
      <c r="U63">
        <f>'qx(1) cambodia'!FL70</f>
        <v>9.1458235527124053E-5</v>
      </c>
      <c r="V63">
        <f>'qx(1) cambodia'!FT70</f>
        <v>5.0024002942667724E-5</v>
      </c>
      <c r="W63">
        <f>'qx(1) cambodia'!GB70</f>
        <v>4.800952464186666E-5</v>
      </c>
      <c r="X63">
        <f>'qx(1) cambodia'!GJ70</f>
        <v>2.1684813940285984E-5</v>
      </c>
      <c r="Y63">
        <f>'qx(1) cambodia'!GR70</f>
        <v>1.2218579679410764E-5</v>
      </c>
      <c r="Z63">
        <f>'qx(1) cambodia'!GZ70</f>
        <v>1.6700865904744323E-5</v>
      </c>
      <c r="AA63">
        <f>'qx(1) cambodia'!HH70</f>
        <v>1.9666101891153671E-5</v>
      </c>
      <c r="AB63">
        <f>'qx(1) cambodia'!HP70</f>
        <v>1.3143841509988102E-5</v>
      </c>
      <c r="AC63">
        <f>'qx(1) cambodia'!HX70</f>
        <v>2.1460519580713809E-5</v>
      </c>
      <c r="AD63">
        <f>'qx(1) cambodia'!IF70</f>
        <v>9.0887755822798113E-6</v>
      </c>
      <c r="AE63">
        <f>'qx(1) cambodia'!IN70</f>
        <v>7.7128885372051824E-6</v>
      </c>
    </row>
    <row r="64" spans="1:31">
      <c r="A64">
        <f t="shared" si="1"/>
        <v>62</v>
      </c>
      <c r="B64">
        <f>'qx(1) cambodia'!P71</f>
        <v>1.3576820671031502E-4</v>
      </c>
      <c r="C64">
        <f>'qx(1) cambodia'!X71</f>
        <v>1.0769970465473749E-4</v>
      </c>
      <c r="D64">
        <f>'qx(1) cambodia'!AF71</f>
        <v>9.8547441627300569E-5</v>
      </c>
      <c r="E64">
        <f>'qx(1) cambodia'!AN71</f>
        <v>1.1179896780831164E-4</v>
      </c>
      <c r="F64">
        <f>'qx(1) cambodia'!AV71</f>
        <v>9.8411580703707536E-5</v>
      </c>
      <c r="G64">
        <f>'qx(1) cambodia'!BD71</f>
        <v>8.7355280965649597E-5</v>
      </c>
      <c r="H64">
        <f>'qx(1) cambodia'!BL71</f>
        <v>8.3232272167710561E-5</v>
      </c>
      <c r="I64">
        <f>'qx(1) cambodia'!BT71</f>
        <v>9.7111012190289901E-5</v>
      </c>
      <c r="J64">
        <f>'qx(1) cambodia'!CB71</f>
        <v>7.3882050768474963E-5</v>
      </c>
      <c r="K64">
        <f>'qx(1) cambodia'!CJ71</f>
        <v>7.4530868721081744E-5</v>
      </c>
      <c r="L64">
        <f>'qx(1) cambodia'!CR71</f>
        <v>1.7146548586765626E-4</v>
      </c>
      <c r="M64">
        <f>'qx(1) cambodia'!CZ71</f>
        <v>1.0438086694277819E-4</v>
      </c>
      <c r="N64">
        <f>'qx(1) cambodia'!DH71</f>
        <v>1.0507672832723845E-4</v>
      </c>
      <c r="O64">
        <f>'qx(1) cambodia'!DP71</f>
        <v>1.477746969681618E-4</v>
      </c>
      <c r="P64">
        <f>'qx(1) cambodia'!DX71</f>
        <v>1.1832215908825008E-4</v>
      </c>
      <c r="Q64">
        <f>'qx(1) cambodia'!EF71</f>
        <v>7.5256668927993318E-5</v>
      </c>
      <c r="R64">
        <f>'qx(1) cambodia'!EN71</f>
        <v>1.2949025935984603E-4</v>
      </c>
      <c r="S64">
        <f>'qx(1) cambodia'!EV71</f>
        <v>6.7763467676402753E-5</v>
      </c>
      <c r="T64">
        <f>'qx(1) cambodia'!FD71</f>
        <v>7.5808080457749868E-5</v>
      </c>
      <c r="U64">
        <f>'qx(1) cambodia'!FL71</f>
        <v>9.3792750570751085E-5</v>
      </c>
      <c r="V64">
        <f>'qx(1) cambodia'!FT71</f>
        <v>5.1281063793250615E-5</v>
      </c>
      <c r="W64">
        <f>'qx(1) cambodia'!GB71</f>
        <v>4.9202653541907794E-5</v>
      </c>
      <c r="X64">
        <f>'qx(1) cambodia'!GJ71</f>
        <v>2.2211312913794656E-5</v>
      </c>
      <c r="Y64">
        <f>'qx(1) cambodia'!GR71</f>
        <v>1.2513963121075589E-5</v>
      </c>
      <c r="Z64">
        <f>'qx(1) cambodia'!GZ71</f>
        <v>1.7098330912455926E-5</v>
      </c>
      <c r="AA64">
        <f>'qx(1) cambodia'!HH71</f>
        <v>2.0128354969973735E-5</v>
      </c>
      <c r="AB64">
        <f>'qx(1) cambodia'!HP71</f>
        <v>1.3451757659622833E-5</v>
      </c>
      <c r="AC64">
        <f>'qx(1) cambodia'!HX71</f>
        <v>2.1954913550452619E-5</v>
      </c>
      <c r="AD64">
        <f>'qx(1) cambodia'!IF71</f>
        <v>9.2958514488833345E-6</v>
      </c>
      <c r="AE64">
        <f>'qx(1) cambodia'!IN71</f>
        <v>7.8878659863812347E-6</v>
      </c>
    </row>
    <row r="65" spans="1:31">
      <c r="A65">
        <f t="shared" si="1"/>
        <v>63</v>
      </c>
      <c r="B65">
        <f>'qx(1) cambodia'!P72</f>
        <v>1.4071257228402649E-4</v>
      </c>
      <c r="C65">
        <f>'qx(1) cambodia'!X72</f>
        <v>1.1131439481298811E-4</v>
      </c>
      <c r="D65">
        <f>'qx(1) cambodia'!AF72</f>
        <v>1.0210361525320443E-4</v>
      </c>
      <c r="E65">
        <f>'qx(1) cambodia'!AN72</f>
        <v>1.1575212521815667E-4</v>
      </c>
      <c r="F65">
        <f>'qx(1) cambodia'!AV72</f>
        <v>1.0170017080318164E-4</v>
      </c>
      <c r="G65">
        <f>'qx(1) cambodia'!BD72</f>
        <v>9.0078635057249382E-5</v>
      </c>
      <c r="H65">
        <f>'qx(1) cambodia'!BL72</f>
        <v>8.582291048337212E-5</v>
      </c>
      <c r="I65">
        <f>'qx(1) cambodia'!BT72</f>
        <v>1.0011529025781209E-4</v>
      </c>
      <c r="J65">
        <f>'qx(1) cambodia'!CB72</f>
        <v>7.6304547917252171E-5</v>
      </c>
      <c r="K65">
        <f>'qx(1) cambodia'!CJ72</f>
        <v>7.6935806897565279E-5</v>
      </c>
      <c r="L65">
        <f>'qx(1) cambodia'!CR72</f>
        <v>1.769969951397945E-4</v>
      </c>
      <c r="M65">
        <f>'qx(1) cambodia'!CZ72</f>
        <v>1.076834495314997E-4</v>
      </c>
      <c r="N65">
        <f>'qx(1) cambodia'!DH72</f>
        <v>1.0838618664487835E-4</v>
      </c>
      <c r="O65">
        <f>'qx(1) cambodia'!DP72</f>
        <v>1.5211225612238075E-4</v>
      </c>
      <c r="P65">
        <f>'qx(1) cambodia'!DX72</f>
        <v>1.2172502840665137E-4</v>
      </c>
      <c r="Q65">
        <f>'qx(1) cambodia'!EF72</f>
        <v>7.7382250537506416E-5</v>
      </c>
      <c r="R65">
        <f>'qx(1) cambodia'!EN72</f>
        <v>1.3311480307105745E-4</v>
      </c>
      <c r="S65">
        <f>'qx(1) cambodia'!EV72</f>
        <v>6.9610199601045496E-5</v>
      </c>
      <c r="T65">
        <f>'qx(1) cambodia'!FD72</f>
        <v>7.7843903193410707E-5</v>
      </c>
      <c r="U65">
        <f>'qx(1) cambodia'!FL72</f>
        <v>9.6249566623791893E-5</v>
      </c>
      <c r="V65">
        <f>'qx(1) cambodia'!FT72</f>
        <v>5.2602930920966258E-5</v>
      </c>
      <c r="W65">
        <f>'qx(1) cambodia'!GB72</f>
        <v>5.0456596887382253E-5</v>
      </c>
      <c r="X65">
        <f>'qx(1) cambodia'!GJ72</f>
        <v>2.2764014462464999E-5</v>
      </c>
      <c r="Y65">
        <f>'qx(1) cambodia'!GR72</f>
        <v>1.2823982131235636E-5</v>
      </c>
      <c r="Z65">
        <f>'qx(1) cambodia'!GZ72</f>
        <v>1.7515175733416667E-5</v>
      </c>
      <c r="AA65">
        <f>'qx(1) cambodia'!HH72</f>
        <v>2.0612861703357193E-5</v>
      </c>
      <c r="AB65">
        <f>'qx(1) cambodia'!HP72</f>
        <v>1.3774446776931356E-5</v>
      </c>
      <c r="AC65">
        <f>'qx(1) cambodia'!HX72</f>
        <v>2.2472623740064319E-5</v>
      </c>
      <c r="AD65">
        <f>'qx(1) cambodia'!IF72</f>
        <v>9.5125832182762565E-6</v>
      </c>
      <c r="AE65">
        <f>'qx(1) cambodia'!IN72</f>
        <v>8.0709669348563927E-6</v>
      </c>
    </row>
    <row r="66" spans="1:31">
      <c r="A66">
        <f t="shared" si="1"/>
        <v>64</v>
      </c>
      <c r="B66">
        <f>'qx(1) cambodia'!P73</f>
        <v>1.4603067326734079E-4</v>
      </c>
      <c r="C66">
        <f>'qx(1) cambodia'!X73</f>
        <v>1.1518014868109863E-4</v>
      </c>
      <c r="D66">
        <f>'qx(1) cambodia'!AF73</f>
        <v>1.0592605273943255E-4</v>
      </c>
      <c r="E66">
        <f>'qx(1) cambodia'!AN73</f>
        <v>1.1999509367303484E-4</v>
      </c>
      <c r="F66">
        <f>'qx(1) cambodia'!AV73</f>
        <v>1.052161470429287E-4</v>
      </c>
      <c r="G66">
        <f>'qx(1) cambodia'!BD73</f>
        <v>9.2977257697780366E-5</v>
      </c>
      <c r="H66">
        <f>'qx(1) cambodia'!BL73</f>
        <v>8.8579998970291044E-5</v>
      </c>
      <c r="I66">
        <f>'qx(1) cambodia'!BT73</f>
        <v>1.0331138640915432E-4</v>
      </c>
      <c r="J66">
        <f>'qx(1) cambodia'!CB73</f>
        <v>7.8891291612182332E-5</v>
      </c>
      <c r="K66">
        <f>'qx(1) cambodia'!CJ73</f>
        <v>7.950112366713004E-5</v>
      </c>
      <c r="L66">
        <f>'qx(1) cambodia'!CR73</f>
        <v>1.8289729681304946E-4</v>
      </c>
      <c r="M66">
        <f>'qx(1) cambodia'!CZ73</f>
        <v>1.112018460673025E-4</v>
      </c>
      <c r="N66">
        <f>'qx(1) cambodia'!DH73</f>
        <v>1.1191089126626921E-4</v>
      </c>
      <c r="O66">
        <f>'qx(1) cambodia'!DP73</f>
        <v>1.5671215207030731E-4</v>
      </c>
      <c r="P66">
        <f>'qx(1) cambodia'!DX73</f>
        <v>1.2532942211005902E-4</v>
      </c>
      <c r="Q66">
        <f>'qx(1) cambodia'!EF73</f>
        <v>7.963139374973503E-5</v>
      </c>
      <c r="R66">
        <f>'qx(1) cambodia'!EN73</f>
        <v>1.3694809810182849E-4</v>
      </c>
      <c r="S66">
        <f>'qx(1) cambodia'!EV73</f>
        <v>7.1560408093895115E-5</v>
      </c>
      <c r="T66">
        <f>'qx(1) cambodia'!FD73</f>
        <v>7.9992087251308638E-5</v>
      </c>
      <c r="U66">
        <f>'qx(1) cambodia'!FL73</f>
        <v>9.8838552893305539E-5</v>
      </c>
      <c r="V66">
        <f>'qx(1) cambodia'!FT73</f>
        <v>5.3994748441000383E-5</v>
      </c>
      <c r="W66">
        <f>'qx(1) cambodia'!GB73</f>
        <v>5.1776125893335091E-5</v>
      </c>
      <c r="X66">
        <f>'qx(1) cambodia'!GJ73</f>
        <v>2.3344924560312647E-5</v>
      </c>
      <c r="Y66">
        <f>'qx(1) cambodia'!GR73</f>
        <v>1.3149752079909838E-5</v>
      </c>
      <c r="Z66">
        <f>'qx(1) cambodia'!GZ73</f>
        <v>1.7952853183294132E-5</v>
      </c>
      <c r="AA66">
        <f>'qx(1) cambodia'!HH73</f>
        <v>2.1121268720622566E-5</v>
      </c>
      <c r="AB66">
        <f>'qx(1) cambodia'!HP73</f>
        <v>1.4112998141602482E-5</v>
      </c>
      <c r="AC66">
        <f>'qx(1) cambodia'!HX73</f>
        <v>2.3015339415318553E-5</v>
      </c>
      <c r="AD66">
        <f>'qx(1) cambodia'!IF73</f>
        <v>9.739662391717678E-6</v>
      </c>
      <c r="AE66">
        <f>'qx(1) cambodia'!IN73</f>
        <v>8.2627705386799129E-6</v>
      </c>
    </row>
    <row r="67" spans="1:31">
      <c r="A67">
        <f t="shared" si="1"/>
        <v>65</v>
      </c>
      <c r="B67">
        <f>'qx(1) cambodia'!P74</f>
        <v>1.5176654903565221E-4</v>
      </c>
      <c r="C67">
        <f>'qx(1) cambodia'!X74</f>
        <v>1.1932406433585248E-4</v>
      </c>
      <c r="D67">
        <f>'qx(1) cambodia'!AF74</f>
        <v>1.10045821386481E-4</v>
      </c>
      <c r="E67">
        <f>'qx(1) cambodia'!AN74</f>
        <v>1.2456095545491233E-4</v>
      </c>
      <c r="F67">
        <f>'qx(1) cambodia'!AV74</f>
        <v>1.0898393751761314E-4</v>
      </c>
      <c r="G67">
        <f>'qx(1) cambodia'!BD74</f>
        <v>9.6068631244838792E-5</v>
      </c>
      <c r="H67">
        <f>'qx(1) cambodia'!BL74</f>
        <v>9.1520111876688433E-5</v>
      </c>
      <c r="I67">
        <f>'qx(1) cambodia'!BT74</f>
        <v>1.0671827735099805E-4</v>
      </c>
      <c r="J67">
        <f>'qx(1) cambodia'!CB74</f>
        <v>8.1659571993231926E-5</v>
      </c>
      <c r="K67">
        <f>'qx(1) cambodia'!CJ74</f>
        <v>8.2243415204963325E-5</v>
      </c>
      <c r="L67">
        <f>'qx(1) cambodia'!CR74</f>
        <v>1.8920454451349021E-4</v>
      </c>
      <c r="M67">
        <f>'qx(1) cambodia'!CZ74</f>
        <v>1.1495792527742142E-4</v>
      </c>
      <c r="N67">
        <f>'qx(1) cambodia'!DH74</f>
        <v>1.1567254738650063E-4</v>
      </c>
      <c r="O67">
        <f>'qx(1) cambodia'!DP74</f>
        <v>1.615989262527998E-4</v>
      </c>
      <c r="P67">
        <f>'qx(1) cambodia'!DX74</f>
        <v>1.2915378845417929E-4</v>
      </c>
      <c r="Q67">
        <f>'qx(1) cambodia'!EF74</f>
        <v>8.201519518040292E-5</v>
      </c>
      <c r="R67">
        <f>'qx(1) cambodia'!EN74</f>
        <v>1.4100871335829423E-4</v>
      </c>
      <c r="S67">
        <f>'qx(1) cambodia'!EV74</f>
        <v>7.3623040874814773E-5</v>
      </c>
      <c r="T67">
        <f>'qx(1) cambodia'!FD74</f>
        <v>8.2262198805221085E-5</v>
      </c>
      <c r="U67">
        <f>'qx(1) cambodia'!FL74</f>
        <v>1.015706698134809E-4</v>
      </c>
      <c r="V67">
        <f>'qx(1) cambodia'!FT74</f>
        <v>5.5462219696344191E-5</v>
      </c>
      <c r="W67">
        <f>'qx(1) cambodia'!GB74</f>
        <v>5.3166524280495312E-5</v>
      </c>
      <c r="X67">
        <f>'qx(1) cambodia'!GJ74</f>
        <v>2.3956259303533156E-5</v>
      </c>
      <c r="Y67">
        <f>'qx(1) cambodia'!GR74</f>
        <v>1.3492504627040365E-5</v>
      </c>
      <c r="Z67">
        <f>'qx(1) cambodia'!GZ74</f>
        <v>1.8412965014010144E-5</v>
      </c>
      <c r="AA67">
        <f>'qx(1) cambodia'!HH74</f>
        <v>2.1655389212761099E-5</v>
      </c>
      <c r="AB67">
        <f>'qx(1) cambodia'!HP74</f>
        <v>1.4468610821951322E-5</v>
      </c>
      <c r="AC67">
        <f>'qx(1) cambodia'!HX74</f>
        <v>2.3584917064028964E-5</v>
      </c>
      <c r="AD67">
        <f>'qx(1) cambodia'!IF74</f>
        <v>9.9778481137668782E-6</v>
      </c>
      <c r="AE67">
        <f>'qx(1) cambodia'!IN74</f>
        <v>8.4639123478163733E-6</v>
      </c>
    </row>
    <row r="68" spans="1:31">
      <c r="A68">
        <f t="shared" ref="A68:A101" si="2">A67+1</f>
        <v>66</v>
      </c>
      <c r="B68">
        <f>'qx(1) cambodia'!P75</f>
        <v>1.5797144106708959E-4</v>
      </c>
      <c r="C68">
        <f>'qx(1) cambodia'!X75</f>
        <v>1.2377728509733915E-4</v>
      </c>
      <c r="D68">
        <f>'qx(1) cambodia'!AF75</f>
        <v>1.1449901726459903E-4</v>
      </c>
      <c r="E68">
        <f>'qx(1) cambodia'!AN75</f>
        <v>1.2948802719148943E-4</v>
      </c>
      <c r="F68">
        <f>'qx(1) cambodia'!AV75</f>
        <v>1.1303159935820923E-4</v>
      </c>
      <c r="G68">
        <f>'qx(1) cambodia'!BD75</f>
        <v>9.9372643083165044E-5</v>
      </c>
      <c r="H68">
        <f>'qx(1) cambodia'!BL75</f>
        <v>9.4662099500572355E-5</v>
      </c>
      <c r="I68">
        <f>'qx(1) cambodia'!BT75</f>
        <v>1.1035752832499701E-4</v>
      </c>
      <c r="J68">
        <f>'qx(1) cambodia'!CB75</f>
        <v>8.4629194285069484E-5</v>
      </c>
      <c r="K68">
        <f>'qx(1) cambodia'!CJ75</f>
        <v>8.5181649350829139E-5</v>
      </c>
      <c r="L68">
        <f>'qx(1) cambodia'!CR75</f>
        <v>1.9596234278294229E-4</v>
      </c>
      <c r="M68">
        <f>'qx(1) cambodia'!CZ75</f>
        <v>1.1897661382889187E-4</v>
      </c>
      <c r="N68">
        <f>'qx(1) cambodia'!DH75</f>
        <v>1.196958800086096E-4</v>
      </c>
      <c r="O68">
        <f>'qx(1) cambodia'!DP75</f>
        <v>1.6680027975322841E-4</v>
      </c>
      <c r="P68">
        <f>'qx(1) cambodia'!DX75</f>
        <v>1.3321889832690166E-4</v>
      </c>
      <c r="Q68">
        <f>'qx(1) cambodia'!EF75</f>
        <v>8.4546121177423198E-5</v>
      </c>
      <c r="R68">
        <f>'qx(1) cambodia'!EN75</f>
        <v>1.4531748737144635E-4</v>
      </c>
      <c r="S68">
        <f>'qx(1) cambodia'!EV75</f>
        <v>7.5808107905457237E-5</v>
      </c>
      <c r="T68">
        <f>'qx(1) cambodia'!FD75</f>
        <v>8.4664921668122181E-5</v>
      </c>
      <c r="U68">
        <f>'qx(1) cambodia'!FL75</f>
        <v>1.0445812415284005E-4</v>
      </c>
      <c r="V68">
        <f>'qx(1) cambodia'!FT75</f>
        <v>5.7011685374419971E-5</v>
      </c>
      <c r="W68">
        <f>'qx(1) cambodia'!GB75</f>
        <v>5.4633658988463065E-5</v>
      </c>
      <c r="X68">
        <f>'qx(1) cambodia'!GJ75</f>
        <v>2.4600473162746826E-5</v>
      </c>
      <c r="Y68">
        <f>'qx(1) cambodia'!GR75</f>
        <v>1.3853603283775062E-5</v>
      </c>
      <c r="Z68">
        <f>'qx(1) cambodia'!GZ75</f>
        <v>1.889728150110308E-5</v>
      </c>
      <c r="AA68">
        <f>'qx(1) cambodia'!HH75</f>
        <v>2.2217224539121072E-5</v>
      </c>
      <c r="AB68">
        <f>'qx(1) cambodia'!HP75</f>
        <v>1.4842607864471458E-5</v>
      </c>
      <c r="AC68">
        <f>'qx(1) cambodia'!HX75</f>
        <v>2.4183401612962567E-5</v>
      </c>
      <c r="AD68">
        <f>'qx(1) cambodia'!IF75</f>
        <v>1.022797565079084E-5</v>
      </c>
      <c r="AE68">
        <f>'qx(1) cambodia'!IN75</f>
        <v>8.6750913414325467E-6</v>
      </c>
    </row>
    <row r="69" spans="1:31">
      <c r="A69">
        <f t="shared" si="2"/>
        <v>67</v>
      </c>
      <c r="B69">
        <f>'qx(1) cambodia'!P76</f>
        <v>1.6470532797141003E-4</v>
      </c>
      <c r="C69">
        <f>'qx(1) cambodia'!X76</f>
        <v>1.2857578364269964E-4</v>
      </c>
      <c r="D69">
        <f>'qx(1) cambodia'!AF76</f>
        <v>1.1932782561439135E-4</v>
      </c>
      <c r="E69">
        <f>'qx(1) cambodia'!AN76</f>
        <v>1.3482093772795932E-4</v>
      </c>
      <c r="F69">
        <f>'qx(1) cambodia'!AV76</f>
        <v>1.1739151863828686E-4</v>
      </c>
      <c r="G69">
        <f>'qx(1) cambodia'!BD76</f>
        <v>1.0291201392576775E-4</v>
      </c>
      <c r="H69">
        <f>'qx(1) cambodia'!BL76</f>
        <v>9.8027492776298392E-5</v>
      </c>
      <c r="I69">
        <f>'qx(1) cambodia'!BT76</f>
        <v>1.1425375005468224E-4</v>
      </c>
      <c r="J69">
        <f>'qx(1) cambodia'!CB76</f>
        <v>8.7822953371749127E-5</v>
      </c>
      <c r="K69">
        <f>'qx(1) cambodia'!CJ76</f>
        <v>8.833760495651982E-5</v>
      </c>
      <c r="L69">
        <f>'qx(1) cambodia'!CR76</f>
        <v>2.0322075658422222E-4</v>
      </c>
      <c r="M69">
        <f>'qx(1) cambodia'!CZ76</f>
        <v>1.2328645018614025E-4</v>
      </c>
      <c r="N69">
        <f>'qx(1) cambodia'!DH76</f>
        <v>1.2400917804466773E-4</v>
      </c>
      <c r="O69">
        <f>'qx(1) cambodia'!DP76</f>
        <v>1.7234759870261265E-4</v>
      </c>
      <c r="P69">
        <f>'qx(1) cambodia'!DX76</f>
        <v>1.3754822265075905E-4</v>
      </c>
      <c r="Q69">
        <f>'qx(1) cambodia'!EF76</f>
        <v>8.723822589491743E-5</v>
      </c>
      <c r="R69">
        <f>'qx(1) cambodia'!EN76</f>
        <v>1.4989788598934004E-4</v>
      </c>
      <c r="S69">
        <f>'qx(1) cambodia'!EV76</f>
        <v>7.8126843842746361E-5</v>
      </c>
      <c r="T69">
        <f>'qx(1) cambodia'!FD76</f>
        <v>8.7212225423592029E-5</v>
      </c>
      <c r="U69">
        <f>'qx(1) cambodia'!FL76</f>
        <v>1.0751455135190645E-4</v>
      </c>
      <c r="V69">
        <f>'qx(1) cambodia'!FT76</f>
        <v>5.8650215094251854E-5</v>
      </c>
      <c r="W69">
        <f>'qx(1) cambodia'!GB76</f>
        <v>5.6184062929167278E-5</v>
      </c>
      <c r="X69">
        <f>'qx(1) cambodia'!GJ76</f>
        <v>2.5280291919642615E-5</v>
      </c>
      <c r="Y69">
        <f>'qx(1) cambodia'!GR76</f>
        <v>1.4234561541254794E-5</v>
      </c>
      <c r="Z69">
        <f>'qx(1) cambodia'!GZ76</f>
        <v>1.9407764205835663E-5</v>
      </c>
      <c r="AA69">
        <f>'qx(1) cambodia'!HH76</f>
        <v>2.2808989287108707E-5</v>
      </c>
      <c r="AB69">
        <f>'qx(1) cambodia'!HP76</f>
        <v>1.5236452742484317E-5</v>
      </c>
      <c r="AC69">
        <f>'qx(1) cambodia'!HX76</f>
        <v>2.4813050959224082E-5</v>
      </c>
      <c r="AD69">
        <f>'qx(1) cambodia'!IF76</f>
        <v>1.0490966177511948E-5</v>
      </c>
      <c r="AE69">
        <f>'qx(1) cambodia'!IN76</f>
        <v>8.8970780433389758E-6</v>
      </c>
    </row>
    <row r="70" spans="1:31">
      <c r="A70">
        <f t="shared" si="2"/>
        <v>68</v>
      </c>
      <c r="B70">
        <f>'qx(1) cambodia'!P77</f>
        <v>1.7203887060398136E-4</v>
      </c>
      <c r="C70">
        <f>'qx(1) cambodia'!X77</f>
        <v>1.3376133586304054E-4</v>
      </c>
      <c r="D70">
        <f>'qx(1) cambodia'!AF77</f>
        <v>1.245818613857369E-4</v>
      </c>
      <c r="E70">
        <f>'qx(1) cambodia'!AN77</f>
        <v>1.4061198378966913E-4</v>
      </c>
      <c r="F70">
        <f>'qx(1) cambodia'!AV77</f>
        <v>1.2210127876218185E-4</v>
      </c>
      <c r="G70">
        <f>'qx(1) cambodia'!BD77</f>
        <v>1.0671282102466395E-4</v>
      </c>
      <c r="H70">
        <f>'qx(1) cambodia'!BL77</f>
        <v>1.0164099734472338E-4</v>
      </c>
      <c r="I70">
        <f>'qx(1) cambodia'!BT77</f>
        <v>1.1843515603115821E-4</v>
      </c>
      <c r="J70">
        <f>'qx(1) cambodia'!CB77</f>
        <v>9.1267220043459764E-5</v>
      </c>
      <c r="K70">
        <f>'qx(1) cambodia'!CJ77</f>
        <v>9.1736412657214732E-5</v>
      </c>
      <c r="L70">
        <f>'qx(1) cambodia'!CR77</f>
        <v>2.1103755378742628E-4</v>
      </c>
      <c r="M70">
        <f>'qx(1) cambodia'!CZ77</f>
        <v>1.2792026337147825E-4</v>
      </c>
      <c r="N70">
        <f>'qx(1) cambodia'!DH77</f>
        <v>1.2864496045626687E-4</v>
      </c>
      <c r="O70">
        <f>'qx(1) cambodia'!DP77</f>
        <v>1.7827658813262303E-4</v>
      </c>
      <c r="P70">
        <f>'qx(1) cambodia'!DX77</f>
        <v>1.4216838584573725E-4</v>
      </c>
      <c r="Q70">
        <f>'qx(1) cambodia'!EF77</f>
        <v>9.0107412400780663E-5</v>
      </c>
      <c r="R70">
        <f>'qx(1) cambodia'!EN77</f>
        <v>1.5477642991753703E-4</v>
      </c>
      <c r="S70">
        <f>'qx(1) cambodia'!EV77</f>
        <v>8.0591901246742357E-5</v>
      </c>
      <c r="T70">
        <f>'qx(1) cambodia'!FD77</f>
        <v>8.9917564850031643E-5</v>
      </c>
      <c r="U70">
        <f>'qx(1) cambodia'!FL77</f>
        <v>1.1075523083675954E-4</v>
      </c>
      <c r="V70">
        <f>'qx(1) cambodia'!FT77</f>
        <v>6.0385715254400323E-5</v>
      </c>
      <c r="W70">
        <f>'qx(1) cambodia'!GB77</f>
        <v>5.7825032242216827E-5</v>
      </c>
      <c r="X70">
        <f>'qx(1) cambodia'!GJ77</f>
        <v>2.5998751219927072E-5</v>
      </c>
      <c r="Y70">
        <f>'qx(1) cambodia'!GR77</f>
        <v>1.4637064075104716E-5</v>
      </c>
      <c r="Z70">
        <f>'qx(1) cambodia'!GZ77</f>
        <v>1.9946592529043455E-5</v>
      </c>
      <c r="AA70">
        <f>'qx(1) cambodia'!HH77</f>
        <v>2.3433140446330422E-5</v>
      </c>
      <c r="AB70">
        <f>'qx(1) cambodia'!HP77</f>
        <v>1.5651768494935677E-5</v>
      </c>
      <c r="AC70">
        <f>'qx(1) cambodia'!HX77</f>
        <v>2.5476364436343253E-5</v>
      </c>
      <c r="AD70">
        <f>'qx(1) cambodia'!IF77</f>
        <v>1.0767838113243487E-5</v>
      </c>
      <c r="AE70">
        <f>'qx(1) cambodia'!IN77</f>
        <v>9.130723916147629E-6</v>
      </c>
    </row>
    <row r="71" spans="1:31">
      <c r="A71">
        <f t="shared" si="2"/>
        <v>69</v>
      </c>
      <c r="B71">
        <f>'qx(1) cambodia'!P78</f>
        <v>1.8005590103492696E-4</v>
      </c>
      <c r="C71">
        <f>'qx(1) cambodia'!X78</f>
        <v>1.393827402820509E-4</v>
      </c>
      <c r="D71">
        <f>'qx(1) cambodia'!AF78</f>
        <v>1.3031988023373066E-4</v>
      </c>
      <c r="E71">
        <f>'qx(1) cambodia'!AN78</f>
        <v>1.4692285070925574E-4</v>
      </c>
      <c r="F71">
        <f>'qx(1) cambodia'!AV78</f>
        <v>1.2720474662931904E-4</v>
      </c>
      <c r="G71">
        <f>'qx(1) cambodia'!BD78</f>
        <v>1.1080514176899999E-4</v>
      </c>
      <c r="H71">
        <f>'qx(1) cambodia'!BL78</f>
        <v>1.0553110108057851E-4</v>
      </c>
      <c r="I71">
        <f>'qx(1) cambodia'!BT78</f>
        <v>1.2293424681913758E-4</v>
      </c>
      <c r="J71">
        <f>'qx(1) cambodia'!CB78</f>
        <v>9.4992670823854867E-5</v>
      </c>
      <c r="K71">
        <f>'qx(1) cambodia'!CJ78</f>
        <v>9.5407225475936197E-5</v>
      </c>
      <c r="L71">
        <f>'qx(1) cambodia'!CR78</f>
        <v>2.1947974587730067E-4</v>
      </c>
      <c r="M71">
        <f>'qx(1) cambodia'!CZ78</f>
        <v>1.3291601077386134E-4</v>
      </c>
      <c r="N71">
        <f>'qx(1) cambodia'!DH78</f>
        <v>1.3364079760960673E-4</v>
      </c>
      <c r="O71">
        <f>'qx(1) cambodia'!DP78</f>
        <v>1.8462804132212318E-4</v>
      </c>
      <c r="P71">
        <f>'qx(1) cambodia'!DX78</f>
        <v>1.4710971385776948E-4</v>
      </c>
      <c r="Q71">
        <f>'qx(1) cambodia'!EF78</f>
        <v>9.3171747062058245E-5</v>
      </c>
      <c r="R71">
        <f>'qx(1) cambodia'!EN78</f>
        <v>1.5998320855596066E-4</v>
      </c>
      <c r="S71">
        <f>'qx(1) cambodia'!EV78</f>
        <v>8.3217581556725804E-5</v>
      </c>
      <c r="T71">
        <f>'qx(1) cambodia'!FD78</f>
        <v>9.2796117650171788E-5</v>
      </c>
      <c r="U71">
        <f>'qx(1) cambodia'!FL78</f>
        <v>1.141973414823724E-4</v>
      </c>
      <c r="V71">
        <f>'qx(1) cambodia'!FT78</f>
        <v>6.2227056612536449E-5</v>
      </c>
      <c r="W71">
        <f>'qx(1) cambodia'!GB78</f>
        <v>5.9564741106246827E-5</v>
      </c>
      <c r="X71">
        <f>'qx(1) cambodia'!GJ78</f>
        <v>2.6759241892557775E-5</v>
      </c>
      <c r="Y71">
        <f>'qx(1) cambodia'!GR78</f>
        <v>1.5062991652134237E-5</v>
      </c>
      <c r="Z71">
        <f>'qx(1) cambodia'!GZ78</f>
        <v>2.0516194814672537E-5</v>
      </c>
      <c r="AA71">
        <f>'qx(1) cambodia'!HH78</f>
        <v>2.4092411507470029E-5</v>
      </c>
      <c r="AB71">
        <f>'qx(1) cambodia'!HP78</f>
        <v>1.6090360083019649E-5</v>
      </c>
      <c r="AC71">
        <f>'qx(1) cambodia'!HX78</f>
        <v>2.6176115971578289E-5</v>
      </c>
      <c r="AD71">
        <f>'qx(1) cambodia'!IF78</f>
        <v>1.1059720301863071E-5</v>
      </c>
      <c r="AE71">
        <f>'qx(1) cambodia'!IN78</f>
        <v>9.3769722755472668E-6</v>
      </c>
    </row>
    <row r="72" spans="1:31">
      <c r="A72">
        <f t="shared" si="2"/>
        <v>70</v>
      </c>
      <c r="B72">
        <f>'qx(1) cambodia'!P79</f>
        <v>7.1100000000000007E-5</v>
      </c>
      <c r="C72">
        <f>'qx(1) cambodia'!X79</f>
        <v>6.0700000000000005E-5</v>
      </c>
      <c r="D72">
        <f>'qx(1) cambodia'!AF79</f>
        <v>5.4199999999999996E-5</v>
      </c>
      <c r="E72">
        <f>'qx(1) cambodia'!AN79</f>
        <v>6.1299999999999999E-5</v>
      </c>
      <c r="F72">
        <f>'qx(1) cambodia'!AV79</f>
        <v>5.4400000000000001E-5</v>
      </c>
      <c r="G72">
        <f>'qx(1) cambodia'!BD79</f>
        <v>4.8899999999999996E-5</v>
      </c>
      <c r="H72">
        <f>'qx(1) cambodia'!BL79</f>
        <v>4.6500000000000005E-5</v>
      </c>
      <c r="I72">
        <f>'qx(1) cambodia'!BT79</f>
        <v>5.41E-5</v>
      </c>
      <c r="J72">
        <f>'qx(1) cambodia'!CB79</f>
        <v>4.0300000000000004E-5</v>
      </c>
      <c r="K72">
        <f>'qx(1) cambodia'!CJ79</f>
        <v>4.0599999999999998E-5</v>
      </c>
      <c r="L72">
        <f>'qx(1) cambodia'!CR79</f>
        <v>7.7899999999999996E-5</v>
      </c>
      <c r="M72">
        <f>'qx(1) cambodia'!CZ79</f>
        <v>5.7800000000000002E-5</v>
      </c>
      <c r="N72">
        <f>'qx(1) cambodia'!DH79</f>
        <v>4.9299999999999999E-5</v>
      </c>
      <c r="O72">
        <f>'qx(1) cambodia'!DP79</f>
        <v>8.5399999999999989E-5</v>
      </c>
      <c r="P72">
        <f>'qx(1) cambodia'!DX79</f>
        <v>6.9200000000000002E-5</v>
      </c>
      <c r="Q72">
        <f>'qx(1) cambodia'!EF79</f>
        <v>4.46E-5</v>
      </c>
      <c r="R72">
        <f>'qx(1) cambodia'!EN79</f>
        <v>6.41E-5</v>
      </c>
      <c r="S72">
        <f>'qx(1) cambodia'!EV79</f>
        <v>4.0899999999999998E-5</v>
      </c>
      <c r="T72">
        <f>'qx(1) cambodia'!FD79</f>
        <v>3.79E-5</v>
      </c>
      <c r="U72">
        <f>'qx(1) cambodia'!FL79</f>
        <v>4.71E-5</v>
      </c>
      <c r="V72">
        <f>'qx(1) cambodia'!FT79</f>
        <v>2.58E-5</v>
      </c>
      <c r="W72">
        <f>'qx(1) cambodia'!GB79</f>
        <v>2.48E-5</v>
      </c>
      <c r="X72">
        <f>'qx(1) cambodia'!GJ79</f>
        <v>1.1299999999999999E-5</v>
      </c>
      <c r="Y72">
        <f>'qx(1) cambodia'!GR79</f>
        <v>6.3999999999999997E-6</v>
      </c>
      <c r="Z72">
        <f>'qx(1) cambodia'!GZ79</f>
        <v>1.0700000000000001E-5</v>
      </c>
      <c r="AA72">
        <f>'qx(1) cambodia'!HH79</f>
        <v>1.03E-5</v>
      </c>
      <c r="AB72">
        <f>'qx(1) cambodia'!HP79</f>
        <v>8.6000000000000007E-6</v>
      </c>
      <c r="AC72">
        <f>'qx(1) cambodia'!HX79</f>
        <v>1.4099999999999999E-5</v>
      </c>
      <c r="AD72">
        <f>'qx(1) cambodia'!IF79</f>
        <v>5.8999999999999994E-6</v>
      </c>
      <c r="AE72">
        <f>'qx(1) cambodia'!IN79</f>
        <v>5.0000000000000004E-6</v>
      </c>
    </row>
    <row r="73" spans="1:31">
      <c r="A73">
        <f t="shared" si="2"/>
        <v>71</v>
      </c>
      <c r="B73">
        <f>'qx(1) cambodia'!P80</f>
        <v>7.347E-5</v>
      </c>
      <c r="C73">
        <f>'qx(1) cambodia'!X80</f>
        <v>6.2723333333333336E-5</v>
      </c>
      <c r="D73">
        <f>'qx(1) cambodia'!AF80</f>
        <v>5.600666666666666E-5</v>
      </c>
      <c r="E73">
        <f>'qx(1) cambodia'!AN80</f>
        <v>6.3343333333333327E-5</v>
      </c>
      <c r="F73">
        <f>'qx(1) cambodia'!AV80</f>
        <v>5.6213333333333333E-5</v>
      </c>
      <c r="G73">
        <f>'qx(1) cambodia'!BD80</f>
        <v>5.0529999999999992E-5</v>
      </c>
      <c r="H73">
        <f>'qx(1) cambodia'!BL80</f>
        <v>4.8050000000000002E-5</v>
      </c>
      <c r="I73">
        <f>'qx(1) cambodia'!BT80</f>
        <v>5.5903333333333331E-5</v>
      </c>
      <c r="J73">
        <f>'qx(1) cambodia'!CB80</f>
        <v>4.1643333333333335E-5</v>
      </c>
      <c r="K73">
        <f>'qx(1) cambodia'!CJ80</f>
        <v>4.195333333333333E-5</v>
      </c>
      <c r="L73">
        <f>'qx(1) cambodia'!CR80</f>
        <v>8.0496666666666665E-5</v>
      </c>
      <c r="M73">
        <f>'qx(1) cambodia'!CZ80</f>
        <v>5.9726666666666665E-5</v>
      </c>
      <c r="N73">
        <f>'qx(1) cambodia'!DH80</f>
        <v>5.0943333333333331E-5</v>
      </c>
      <c r="O73">
        <f>'qx(1) cambodia'!DP80</f>
        <v>8.824666666666665E-5</v>
      </c>
      <c r="P73">
        <f>'qx(1) cambodia'!DX80</f>
        <v>7.1506666666666671E-5</v>
      </c>
      <c r="Q73">
        <f>'qx(1) cambodia'!EF80</f>
        <v>4.6086666666666667E-5</v>
      </c>
      <c r="R73">
        <f>'qx(1) cambodia'!EN80</f>
        <v>6.6236666666666662E-5</v>
      </c>
      <c r="S73">
        <f>'qx(1) cambodia'!EV80</f>
        <v>4.2263333333333332E-5</v>
      </c>
      <c r="T73">
        <f>'qx(1) cambodia'!FD80</f>
        <v>3.9163333333333332E-5</v>
      </c>
      <c r="U73">
        <f>'qx(1) cambodia'!FL80</f>
        <v>4.867E-5</v>
      </c>
      <c r="V73">
        <f>'qx(1) cambodia'!FT80</f>
        <v>2.6659999999999999E-5</v>
      </c>
      <c r="W73">
        <f>'qx(1) cambodia'!GB80</f>
        <v>2.5626666666666666E-5</v>
      </c>
      <c r="X73">
        <f>'qx(1) cambodia'!GJ80</f>
        <v>1.1676666666666664E-5</v>
      </c>
      <c r="Y73">
        <f>'qx(1) cambodia'!GR80</f>
        <v>6.6133333333333333E-6</v>
      </c>
      <c r="Z73">
        <f>'qx(1) cambodia'!GZ80</f>
        <v>1.1056666666666667E-5</v>
      </c>
      <c r="AA73">
        <f>'qx(1) cambodia'!HH80</f>
        <v>1.0643333333333332E-5</v>
      </c>
      <c r="AB73">
        <f>'qx(1) cambodia'!HP80</f>
        <v>8.8866666666666674E-6</v>
      </c>
      <c r="AC73">
        <f>'qx(1) cambodia'!HX80</f>
        <v>1.4569999999999998E-5</v>
      </c>
      <c r="AD73">
        <f>'qx(1) cambodia'!IF80</f>
        <v>6.0966666666666662E-6</v>
      </c>
      <c r="AE73">
        <f>'qx(1) cambodia'!IN80</f>
        <v>5.1666666666666666E-6</v>
      </c>
    </row>
    <row r="74" spans="1:31">
      <c r="A74">
        <f t="shared" si="2"/>
        <v>72</v>
      </c>
      <c r="B74">
        <f>'qx(1) cambodia'!P81</f>
        <v>7.6003448275862066E-5</v>
      </c>
      <c r="C74">
        <f>'qx(1) cambodia'!X81</f>
        <v>6.4886206896551732E-5</v>
      </c>
      <c r="D74">
        <f>'qx(1) cambodia'!AF81</f>
        <v>5.793793103448275E-5</v>
      </c>
      <c r="E74">
        <f>'qx(1) cambodia'!AN81</f>
        <v>6.5527586206896553E-5</v>
      </c>
      <c r="F74">
        <f>'qx(1) cambodia'!AV81</f>
        <v>5.8151724137931035E-5</v>
      </c>
      <c r="G74">
        <f>'qx(1) cambodia'!BD81</f>
        <v>5.2272413793103444E-5</v>
      </c>
      <c r="H74">
        <f>'qx(1) cambodia'!BL81</f>
        <v>4.9706896551724139E-5</v>
      </c>
      <c r="I74">
        <f>'qx(1) cambodia'!BT81</f>
        <v>5.7831034482758617E-5</v>
      </c>
      <c r="J74">
        <f>'qx(1) cambodia'!CB81</f>
        <v>4.3079310344827587E-5</v>
      </c>
      <c r="K74">
        <f>'qx(1) cambodia'!CJ81</f>
        <v>4.3399999999999998E-5</v>
      </c>
      <c r="L74">
        <f>'qx(1) cambodia'!CR81</f>
        <v>8.3272413793103445E-5</v>
      </c>
      <c r="M74">
        <f>'qx(1) cambodia'!CZ81</f>
        <v>6.1786206896551724E-5</v>
      </c>
      <c r="N74">
        <f>'qx(1) cambodia'!DH81</f>
        <v>5.2699999999999993E-5</v>
      </c>
      <c r="O74">
        <f>'qx(1) cambodia'!DP81</f>
        <v>9.1289655172413771E-5</v>
      </c>
      <c r="P74">
        <f>'qx(1) cambodia'!DX81</f>
        <v>7.3972413793103449E-5</v>
      </c>
      <c r="Q74">
        <f>'qx(1) cambodia'!EF81</f>
        <v>4.7675862068965515E-5</v>
      </c>
      <c r="R74">
        <f>'qx(1) cambodia'!EN81</f>
        <v>6.8520689655172408E-5</v>
      </c>
      <c r="S74">
        <f>'qx(1) cambodia'!EV81</f>
        <v>4.3720689655172408E-5</v>
      </c>
      <c r="T74">
        <f>'qx(1) cambodia'!FD81</f>
        <v>4.0513793103448275E-5</v>
      </c>
      <c r="U74">
        <f>'qx(1) cambodia'!FL81</f>
        <v>5.034827586206896E-5</v>
      </c>
      <c r="V74">
        <f>'qx(1) cambodia'!FT81</f>
        <v>2.7579310344827587E-5</v>
      </c>
      <c r="W74">
        <f>'qx(1) cambodia'!GB81</f>
        <v>2.6510344827586205E-5</v>
      </c>
      <c r="X74">
        <f>'qx(1) cambodia'!GJ81</f>
        <v>1.2079310344827584E-5</v>
      </c>
      <c r="Y74">
        <f>'qx(1) cambodia'!GR81</f>
        <v>6.8413793103448271E-6</v>
      </c>
      <c r="Z74">
        <f>'qx(1) cambodia'!GZ81</f>
        <v>1.143793103448276E-5</v>
      </c>
      <c r="AA74">
        <f>'qx(1) cambodia'!HH81</f>
        <v>1.1010344827586206E-5</v>
      </c>
      <c r="AB74">
        <f>'qx(1) cambodia'!HP81</f>
        <v>9.1931034482758616E-6</v>
      </c>
      <c r="AC74">
        <f>'qx(1) cambodia'!HX81</f>
        <v>1.5072413793103446E-5</v>
      </c>
      <c r="AD74">
        <f>'qx(1) cambodia'!IF81</f>
        <v>6.3068965517241365E-6</v>
      </c>
      <c r="AE74">
        <f>'qx(1) cambodia'!IN81</f>
        <v>5.3448275862068971E-6</v>
      </c>
    </row>
    <row r="75" spans="1:31">
      <c r="A75">
        <f t="shared" si="2"/>
        <v>73</v>
      </c>
      <c r="B75">
        <f>'qx(1) cambodia'!P82</f>
        <v>7.8717857142857151E-5</v>
      </c>
      <c r="C75">
        <f>'qx(1) cambodia'!X82</f>
        <v>6.720357142857144E-5</v>
      </c>
      <c r="D75">
        <f>'qx(1) cambodia'!AF82</f>
        <v>6.0007142857142853E-5</v>
      </c>
      <c r="E75">
        <f>'qx(1) cambodia'!AN82</f>
        <v>6.7867857142857145E-5</v>
      </c>
      <c r="F75">
        <f>'qx(1) cambodia'!AV82</f>
        <v>6.0228571428571433E-5</v>
      </c>
      <c r="G75">
        <f>'qx(1) cambodia'!BD82</f>
        <v>5.4139285714285711E-5</v>
      </c>
      <c r="H75">
        <f>'qx(1) cambodia'!BL82</f>
        <v>5.1482142857142863E-5</v>
      </c>
      <c r="I75">
        <f>'qx(1) cambodia'!BT82</f>
        <v>5.9896428571428573E-5</v>
      </c>
      <c r="J75">
        <f>'qx(1) cambodia'!CB82</f>
        <v>4.4617857142857149E-5</v>
      </c>
      <c r="K75">
        <f>'qx(1) cambodia'!CJ82</f>
        <v>4.4950000000000002E-5</v>
      </c>
      <c r="L75">
        <f>'qx(1) cambodia'!CR82</f>
        <v>8.6246428571428563E-5</v>
      </c>
      <c r="M75">
        <f>'qx(1) cambodia'!CZ82</f>
        <v>6.3992857142857146E-5</v>
      </c>
      <c r="N75">
        <f>'qx(1) cambodia'!DH82</f>
        <v>5.4582142857142857E-5</v>
      </c>
      <c r="O75">
        <f>'qx(1) cambodia'!DP82</f>
        <v>9.4549999999999994E-5</v>
      </c>
      <c r="P75">
        <f>'qx(1) cambodia'!DX82</f>
        <v>7.6614285714285722E-5</v>
      </c>
      <c r="Q75">
        <f>'qx(1) cambodia'!EF82</f>
        <v>4.9378571428571427E-5</v>
      </c>
      <c r="R75">
        <f>'qx(1) cambodia'!EN82</f>
        <v>7.0967857142857139E-5</v>
      </c>
      <c r="S75">
        <f>'qx(1) cambodia'!EV82</f>
        <v>4.5282142857142854E-5</v>
      </c>
      <c r="T75">
        <f>'qx(1) cambodia'!FD82</f>
        <v>4.1960714285714287E-5</v>
      </c>
      <c r="U75">
        <f>'qx(1) cambodia'!FL82</f>
        <v>5.2146428571428575E-5</v>
      </c>
      <c r="V75">
        <f>'qx(1) cambodia'!FT82</f>
        <v>2.8564285714285716E-5</v>
      </c>
      <c r="W75">
        <f>'qx(1) cambodia'!GB82</f>
        <v>2.7457142857142858E-5</v>
      </c>
      <c r="X75">
        <f>'qx(1) cambodia'!GJ82</f>
        <v>1.2510714285714285E-5</v>
      </c>
      <c r="Y75">
        <f>'qx(1) cambodia'!GR82</f>
        <v>7.0857142857142858E-6</v>
      </c>
      <c r="Z75">
        <f>'qx(1) cambodia'!GZ82</f>
        <v>1.1846428571428573E-5</v>
      </c>
      <c r="AA75">
        <f>'qx(1) cambodia'!HH82</f>
        <v>1.1403571428571428E-5</v>
      </c>
      <c r="AB75">
        <f>'qx(1) cambodia'!HP82</f>
        <v>9.521428571428572E-6</v>
      </c>
      <c r="AC75">
        <f>'qx(1) cambodia'!HX82</f>
        <v>1.5610714285714284E-5</v>
      </c>
      <c r="AD75">
        <f>'qx(1) cambodia'!IF82</f>
        <v>6.5321428571428568E-6</v>
      </c>
      <c r="AE75">
        <f>'qx(1) cambodia'!IN82</f>
        <v>5.5357142857142862E-6</v>
      </c>
    </row>
    <row r="76" spans="1:31">
      <c r="A76">
        <f t="shared" si="2"/>
        <v>74</v>
      </c>
      <c r="B76">
        <f>'qx(1) cambodia'!P83</f>
        <v>8.1633333333333343E-5</v>
      </c>
      <c r="C76">
        <f>'qx(1) cambodia'!X83</f>
        <v>6.9692592592592601E-5</v>
      </c>
      <c r="D76">
        <f>'qx(1) cambodia'!AF83</f>
        <v>6.2229629629629619E-5</v>
      </c>
      <c r="E76">
        <f>'qx(1) cambodia'!AN83</f>
        <v>7.0381481481481478E-5</v>
      </c>
      <c r="F76">
        <f>'qx(1) cambodia'!AV83</f>
        <v>6.2459259259259263E-5</v>
      </c>
      <c r="G76">
        <f>'qx(1) cambodia'!BD83</f>
        <v>5.614444444444444E-5</v>
      </c>
      <c r="H76">
        <f>'qx(1) cambodia'!BL83</f>
        <v>5.3388888888888898E-5</v>
      </c>
      <c r="I76">
        <f>'qx(1) cambodia'!BT83</f>
        <v>6.2114814814814818E-5</v>
      </c>
      <c r="J76">
        <f>'qx(1) cambodia'!CB83</f>
        <v>4.6270370370370375E-5</v>
      </c>
      <c r="K76">
        <f>'qx(1) cambodia'!CJ83</f>
        <v>4.6614814814814814E-5</v>
      </c>
      <c r="L76">
        <f>'qx(1) cambodia'!CR83</f>
        <v>8.9440740740740729E-5</v>
      </c>
      <c r="M76">
        <f>'qx(1) cambodia'!CZ83</f>
        <v>6.6362962962962963E-5</v>
      </c>
      <c r="N76">
        <f>'qx(1) cambodia'!DH83</f>
        <v>5.66037037037037E-5</v>
      </c>
      <c r="O76">
        <f>'qx(1) cambodia'!DP83</f>
        <v>9.8051851851851834E-5</v>
      </c>
      <c r="P76">
        <f>'qx(1) cambodia'!DX83</f>
        <v>7.9451851851851857E-5</v>
      </c>
      <c r="Q76">
        <f>'qx(1) cambodia'!EF83</f>
        <v>5.1207407407407404E-5</v>
      </c>
      <c r="R76">
        <f>'qx(1) cambodia'!EN83</f>
        <v>7.35962962962963E-5</v>
      </c>
      <c r="S76">
        <f>'qx(1) cambodia'!EV83</f>
        <v>4.6959259259259259E-5</v>
      </c>
      <c r="T76">
        <f>'qx(1) cambodia'!FD83</f>
        <v>4.3514814814814813E-5</v>
      </c>
      <c r="U76">
        <f>'qx(1) cambodia'!FL83</f>
        <v>5.4077777777777775E-5</v>
      </c>
      <c r="V76">
        <f>'qx(1) cambodia'!FT83</f>
        <v>2.9622222222222224E-5</v>
      </c>
      <c r="W76">
        <f>'qx(1) cambodia'!GB83</f>
        <v>2.8474074074074073E-5</v>
      </c>
      <c r="X76">
        <f>'qx(1) cambodia'!GJ83</f>
        <v>1.2974074074074072E-5</v>
      </c>
      <c r="Y76">
        <f>'qx(1) cambodia'!GR83</f>
        <v>7.3481481481481475E-6</v>
      </c>
      <c r="Z76">
        <f>'qx(1) cambodia'!GZ83</f>
        <v>1.2285185185185186E-5</v>
      </c>
      <c r="AA76">
        <f>'qx(1) cambodia'!HH83</f>
        <v>1.1825925925925926E-5</v>
      </c>
      <c r="AB76">
        <f>'qx(1) cambodia'!HP83</f>
        <v>9.8740740740740745E-6</v>
      </c>
      <c r="AC76">
        <f>'qx(1) cambodia'!HX83</f>
        <v>1.6188888888888888E-5</v>
      </c>
      <c r="AD76">
        <f>'qx(1) cambodia'!IF83</f>
        <v>6.7740740740740737E-6</v>
      </c>
      <c r="AE76">
        <f>'qx(1) cambodia'!IN83</f>
        <v>5.7407407407407412E-6</v>
      </c>
    </row>
    <row r="77" spans="1:31">
      <c r="A77">
        <f t="shared" si="2"/>
        <v>75</v>
      </c>
      <c r="B77">
        <f>'qx(1) cambodia'!P84</f>
        <v>8.4773076923076927E-5</v>
      </c>
      <c r="C77">
        <f>'qx(1) cambodia'!X84</f>
        <v>7.2373076923076924E-5</v>
      </c>
      <c r="D77">
        <f>'qx(1) cambodia'!AF84</f>
        <v>6.4623076923076911E-5</v>
      </c>
      <c r="E77">
        <f>'qx(1) cambodia'!AN84</f>
        <v>7.3088461538461531E-5</v>
      </c>
      <c r="F77">
        <f>'qx(1) cambodia'!AV84</f>
        <v>6.4861538461538461E-5</v>
      </c>
      <c r="G77">
        <f>'qx(1) cambodia'!BD84</f>
        <v>5.8303846153846149E-5</v>
      </c>
      <c r="H77">
        <f>'qx(1) cambodia'!BL84</f>
        <v>5.5442307692307697E-5</v>
      </c>
      <c r="I77">
        <f>'qx(1) cambodia'!BT84</f>
        <v>6.4503846153846157E-5</v>
      </c>
      <c r="J77">
        <f>'qx(1) cambodia'!CB84</f>
        <v>4.8050000000000002E-5</v>
      </c>
      <c r="K77">
        <f>'qx(1) cambodia'!CJ84</f>
        <v>4.84076923076923E-5</v>
      </c>
      <c r="L77">
        <f>'qx(1) cambodia'!CR84</f>
        <v>9.2880769230769229E-5</v>
      </c>
      <c r="M77">
        <f>'qx(1) cambodia'!CZ84</f>
        <v>6.8915384615384612E-5</v>
      </c>
      <c r="N77">
        <f>'qx(1) cambodia'!DH84</f>
        <v>5.8780769230769227E-5</v>
      </c>
      <c r="O77">
        <f>'qx(1) cambodia'!DP84</f>
        <v>1.0182307692307691E-4</v>
      </c>
      <c r="P77">
        <f>'qx(1) cambodia'!DX84</f>
        <v>8.2507692307692308E-5</v>
      </c>
      <c r="Q77">
        <f>'qx(1) cambodia'!EF84</f>
        <v>5.3176923076923072E-5</v>
      </c>
      <c r="R77">
        <f>'qx(1) cambodia'!EN84</f>
        <v>7.6426923076923075E-5</v>
      </c>
      <c r="S77">
        <f>'qx(1) cambodia'!EV84</f>
        <v>4.876538461538461E-5</v>
      </c>
      <c r="T77">
        <f>'qx(1) cambodia'!FD84</f>
        <v>4.5188461538461538E-5</v>
      </c>
      <c r="U77">
        <f>'qx(1) cambodia'!FL84</f>
        <v>5.6157692307692305E-5</v>
      </c>
      <c r="V77">
        <f>'qx(1) cambodia'!FT84</f>
        <v>3.0761538461538459E-5</v>
      </c>
      <c r="W77">
        <f>'qx(1) cambodia'!GB84</f>
        <v>2.9569230769230769E-5</v>
      </c>
      <c r="X77">
        <f>'qx(1) cambodia'!GJ84</f>
        <v>1.3473076923076922E-5</v>
      </c>
      <c r="Y77">
        <f>'qx(1) cambodia'!GR84</f>
        <v>7.6307692307692307E-6</v>
      </c>
      <c r="Z77">
        <f>'qx(1) cambodia'!GZ84</f>
        <v>1.2757692307692309E-5</v>
      </c>
      <c r="AA77">
        <f>'qx(1) cambodia'!HH84</f>
        <v>1.228076923076923E-5</v>
      </c>
      <c r="AB77">
        <f>'qx(1) cambodia'!HP84</f>
        <v>1.0253846153846155E-5</v>
      </c>
      <c r="AC77">
        <f>'qx(1) cambodia'!HX84</f>
        <v>1.6811538461538458E-5</v>
      </c>
      <c r="AD77">
        <f>'qx(1) cambodia'!IF84</f>
        <v>7.0346153846153833E-6</v>
      </c>
      <c r="AE77">
        <f>'qx(1) cambodia'!IN84</f>
        <v>5.9615384615384615E-6</v>
      </c>
    </row>
    <row r="78" spans="1:31">
      <c r="A78">
        <f t="shared" si="2"/>
        <v>76</v>
      </c>
      <c r="B78">
        <f>'qx(1) cambodia'!P85</f>
        <v>8.8164000000000019E-5</v>
      </c>
      <c r="C78">
        <f>'qx(1) cambodia'!X85</f>
        <v>7.5268000000000012E-5</v>
      </c>
      <c r="D78">
        <f>'qx(1) cambodia'!AF85</f>
        <v>6.7207999999999998E-5</v>
      </c>
      <c r="E78">
        <f>'qx(1) cambodia'!AN85</f>
        <v>7.6012000000000003E-5</v>
      </c>
      <c r="F78">
        <f>'qx(1) cambodia'!AV85</f>
        <v>6.7455999999999999E-5</v>
      </c>
      <c r="G78">
        <f>'qx(1) cambodia'!BD85</f>
        <v>6.0636E-5</v>
      </c>
      <c r="H78">
        <f>'qx(1) cambodia'!BL85</f>
        <v>5.7660000000000007E-5</v>
      </c>
      <c r="I78">
        <f>'qx(1) cambodia'!BT85</f>
        <v>6.708400000000001E-5</v>
      </c>
      <c r="J78">
        <f>'qx(1) cambodia'!CB85</f>
        <v>4.9972000000000009E-5</v>
      </c>
      <c r="K78">
        <f>'qx(1) cambodia'!CJ85</f>
        <v>5.0343999999999998E-5</v>
      </c>
      <c r="L78">
        <f>'qx(1) cambodia'!CR85</f>
        <v>9.6595999999999995E-5</v>
      </c>
      <c r="M78">
        <f>'qx(1) cambodia'!CZ85</f>
        <v>7.1672000000000001E-5</v>
      </c>
      <c r="N78">
        <f>'qx(1) cambodia'!DH85</f>
        <v>6.1131999999999997E-5</v>
      </c>
      <c r="O78">
        <f>'qx(1) cambodia'!DP85</f>
        <v>1.0589599999999999E-4</v>
      </c>
      <c r="P78">
        <f>'qx(1) cambodia'!DX85</f>
        <v>8.5808000000000002E-5</v>
      </c>
      <c r="Q78">
        <f>'qx(1) cambodia'!EF85</f>
        <v>5.5304000000000004E-5</v>
      </c>
      <c r="R78">
        <f>'qx(1) cambodia'!EN85</f>
        <v>7.9484E-5</v>
      </c>
      <c r="S78">
        <f>'qx(1) cambodia'!EV85</f>
        <v>5.0716E-5</v>
      </c>
      <c r="T78">
        <f>'qx(1) cambodia'!FD85</f>
        <v>4.6996000000000002E-5</v>
      </c>
      <c r="U78">
        <f>'qx(1) cambodia'!FL85</f>
        <v>5.8404000000000005E-5</v>
      </c>
      <c r="V78">
        <f>'qx(1) cambodia'!FT85</f>
        <v>3.1992000000000001E-5</v>
      </c>
      <c r="W78">
        <f>'qx(1) cambodia'!GB85</f>
        <v>3.0752E-5</v>
      </c>
      <c r="X78">
        <f>'qx(1) cambodia'!GJ85</f>
        <v>1.4011999999999999E-5</v>
      </c>
      <c r="Y78">
        <f>'qx(1) cambodia'!GR85</f>
        <v>7.9359999999999999E-6</v>
      </c>
      <c r="Z78">
        <f>'qx(1) cambodia'!GZ85</f>
        <v>1.3268000000000002E-5</v>
      </c>
      <c r="AA78">
        <f>'qx(1) cambodia'!HH85</f>
        <v>1.2772000000000001E-5</v>
      </c>
      <c r="AB78">
        <f>'qx(1) cambodia'!HP85</f>
        <v>1.0664000000000002E-5</v>
      </c>
      <c r="AC78">
        <f>'qx(1) cambodia'!HX85</f>
        <v>1.7484000000000001E-5</v>
      </c>
      <c r="AD78">
        <f>'qx(1) cambodia'!IF85</f>
        <v>7.3159999999999999E-6</v>
      </c>
      <c r="AE78">
        <f>'qx(1) cambodia'!IN85</f>
        <v>6.2000000000000008E-6</v>
      </c>
    </row>
    <row r="79" spans="1:31">
      <c r="A79">
        <f t="shared" si="2"/>
        <v>77</v>
      </c>
      <c r="B79">
        <f>'qx(1) cambodia'!P86</f>
        <v>9.1837500000000016E-5</v>
      </c>
      <c r="C79">
        <f>'qx(1) cambodia'!X86</f>
        <v>7.8404166666666677E-5</v>
      </c>
      <c r="D79">
        <f>'qx(1) cambodia'!AF86</f>
        <v>7.0008333333333332E-5</v>
      </c>
      <c r="E79">
        <f>'qx(1) cambodia'!AN86</f>
        <v>7.9179166666666669E-5</v>
      </c>
      <c r="F79">
        <f>'qx(1) cambodia'!AV86</f>
        <v>7.0266666666666676E-5</v>
      </c>
      <c r="G79">
        <f>'qx(1) cambodia'!BD86</f>
        <v>6.3162499999999997E-5</v>
      </c>
      <c r="H79">
        <f>'qx(1) cambodia'!BL86</f>
        <v>6.006250000000001E-5</v>
      </c>
      <c r="I79">
        <f>'qx(1) cambodia'!BT86</f>
        <v>6.9879166666666673E-5</v>
      </c>
      <c r="J79">
        <f>'qx(1) cambodia'!CB86</f>
        <v>5.2054166666666674E-5</v>
      </c>
      <c r="K79">
        <f>'qx(1) cambodia'!CJ86</f>
        <v>5.2441666666666663E-5</v>
      </c>
      <c r="L79">
        <f>'qx(1) cambodia'!CR86</f>
        <v>1.0062083333333334E-4</v>
      </c>
      <c r="M79">
        <f>'qx(1) cambodia'!CZ86</f>
        <v>7.4658333333333337E-5</v>
      </c>
      <c r="N79">
        <f>'qx(1) cambodia'!DH86</f>
        <v>6.3679166666666672E-5</v>
      </c>
      <c r="O79">
        <f>'qx(1) cambodia'!DP86</f>
        <v>1.1030833333333332E-4</v>
      </c>
      <c r="P79">
        <f>'qx(1) cambodia'!DX86</f>
        <v>8.9383333333333342E-5</v>
      </c>
      <c r="Q79">
        <f>'qx(1) cambodia'!EF86</f>
        <v>5.7608333333333335E-5</v>
      </c>
      <c r="R79">
        <f>'qx(1) cambodia'!EN86</f>
        <v>8.2795833333333338E-5</v>
      </c>
      <c r="S79">
        <f>'qx(1) cambodia'!EV86</f>
        <v>5.2829166666666666E-5</v>
      </c>
      <c r="T79">
        <f>'qx(1) cambodia'!FD86</f>
        <v>4.8954166666666666E-5</v>
      </c>
      <c r="U79">
        <f>'qx(1) cambodia'!FL86</f>
        <v>6.0837500000000002E-5</v>
      </c>
      <c r="V79">
        <f>'qx(1) cambodia'!FT86</f>
        <v>3.3325000000000004E-5</v>
      </c>
      <c r="W79">
        <f>'qx(1) cambodia'!GB86</f>
        <v>3.2033333333333337E-5</v>
      </c>
      <c r="X79">
        <f>'qx(1) cambodia'!GJ86</f>
        <v>1.4595833333333332E-5</v>
      </c>
      <c r="Y79">
        <f>'qx(1) cambodia'!GR86</f>
        <v>8.2666666666666666E-6</v>
      </c>
      <c r="Z79">
        <f>'qx(1) cambodia'!GZ86</f>
        <v>1.3820833333333335E-5</v>
      </c>
      <c r="AA79">
        <f>'qx(1) cambodia'!HH86</f>
        <v>1.3304166666666667E-5</v>
      </c>
      <c r="AB79">
        <f>'qx(1) cambodia'!HP86</f>
        <v>1.1108333333333335E-5</v>
      </c>
      <c r="AC79">
        <f>'qx(1) cambodia'!HX86</f>
        <v>1.8212499999999999E-5</v>
      </c>
      <c r="AD79">
        <f>'qx(1) cambodia'!IF86</f>
        <v>7.6208333333333325E-6</v>
      </c>
      <c r="AE79">
        <f>'qx(1) cambodia'!IN86</f>
        <v>6.4583333333333339E-6</v>
      </c>
    </row>
    <row r="80" spans="1:31">
      <c r="A80">
        <f t="shared" si="2"/>
        <v>78</v>
      </c>
      <c r="B80">
        <f>'qx(1) cambodia'!P87</f>
        <v>9.5830434782608702E-5</v>
      </c>
      <c r="C80">
        <f>'qx(1) cambodia'!X87</f>
        <v>8.1813043478260879E-5</v>
      </c>
      <c r="D80">
        <f>'qx(1) cambodia'!AF87</f>
        <v>7.3052173913043476E-5</v>
      </c>
      <c r="E80">
        <f>'qx(1) cambodia'!AN87</f>
        <v>8.2621739130434775E-5</v>
      </c>
      <c r="F80">
        <f>'qx(1) cambodia'!AV87</f>
        <v>7.3321739130434779E-5</v>
      </c>
      <c r="G80">
        <f>'qx(1) cambodia'!BD87</f>
        <v>6.5908695652173906E-5</v>
      </c>
      <c r="H80">
        <f>'qx(1) cambodia'!BL87</f>
        <v>6.2673913043478268E-5</v>
      </c>
      <c r="I80">
        <f>'qx(1) cambodia'!BT87</f>
        <v>7.2917391304347831E-5</v>
      </c>
      <c r="J80">
        <f>'qx(1) cambodia'!CB87</f>
        <v>5.4317391304347833E-5</v>
      </c>
      <c r="K80">
        <f>'qx(1) cambodia'!CJ87</f>
        <v>5.4721739130434781E-5</v>
      </c>
      <c r="L80">
        <f>'qx(1) cambodia'!CR87</f>
        <v>1.0499565217391304E-4</v>
      </c>
      <c r="M80">
        <f>'qx(1) cambodia'!CZ87</f>
        <v>7.7904347826086962E-5</v>
      </c>
      <c r="N80">
        <f>'qx(1) cambodia'!DH87</f>
        <v>6.6447826086956513E-5</v>
      </c>
      <c r="O80">
        <f>'qx(1) cambodia'!DP87</f>
        <v>1.1510434782608694E-4</v>
      </c>
      <c r="P80">
        <f>'qx(1) cambodia'!DX87</f>
        <v>9.3269565217391301E-5</v>
      </c>
      <c r="Q80">
        <f>'qx(1) cambodia'!EF87</f>
        <v>6.0113043478260866E-5</v>
      </c>
      <c r="R80">
        <f>'qx(1) cambodia'!EN87</f>
        <v>8.6395652173913048E-5</v>
      </c>
      <c r="S80">
        <f>'qx(1) cambodia'!EV87</f>
        <v>5.5126086956521736E-5</v>
      </c>
      <c r="T80">
        <f>'qx(1) cambodia'!FD87</f>
        <v>5.1082608695652174E-5</v>
      </c>
      <c r="U80">
        <f>'qx(1) cambodia'!FL87</f>
        <v>6.3482608695652177E-5</v>
      </c>
      <c r="V80">
        <f>'qx(1) cambodia'!FT87</f>
        <v>3.477391304347826E-5</v>
      </c>
      <c r="W80">
        <f>'qx(1) cambodia'!GB87</f>
        <v>3.3426086956521737E-5</v>
      </c>
      <c r="X80">
        <f>'qx(1) cambodia'!GJ87</f>
        <v>1.5230434782608694E-5</v>
      </c>
      <c r="Y80">
        <f>'qx(1) cambodia'!GR87</f>
        <v>8.6260869565217393E-6</v>
      </c>
      <c r="Z80">
        <f>'qx(1) cambodia'!GZ87</f>
        <v>1.4421739130434784E-5</v>
      </c>
      <c r="AA80">
        <f>'qx(1) cambodia'!HH87</f>
        <v>1.3882608695652173E-5</v>
      </c>
      <c r="AB80">
        <f>'qx(1) cambodia'!HP87</f>
        <v>1.1591304347826088E-5</v>
      </c>
      <c r="AC80">
        <f>'qx(1) cambodia'!HX87</f>
        <v>1.9004347826086956E-5</v>
      </c>
      <c r="AD80">
        <f>'qx(1) cambodia'!IF87</f>
        <v>7.9521739130434778E-6</v>
      </c>
      <c r="AE80">
        <f>'qx(1) cambodia'!IN87</f>
        <v>6.739130434782609E-6</v>
      </c>
    </row>
    <row r="81" spans="1:31">
      <c r="A81">
        <f t="shared" si="2"/>
        <v>79</v>
      </c>
      <c r="B81">
        <f>'qx(1) cambodia'!P88</f>
        <v>1.0018636363636363E-4</v>
      </c>
      <c r="C81">
        <f>'qx(1) cambodia'!X88</f>
        <v>8.5531818181818186E-5</v>
      </c>
      <c r="D81">
        <f>'qx(1) cambodia'!AF88</f>
        <v>7.6372727272727264E-5</v>
      </c>
      <c r="E81">
        <f>'qx(1) cambodia'!AN88</f>
        <v>8.6377272727272721E-5</v>
      </c>
      <c r="F81">
        <f>'qx(1) cambodia'!AV88</f>
        <v>7.6654545454545451E-5</v>
      </c>
      <c r="G81">
        <f>'qx(1) cambodia'!BD88</f>
        <v>6.8904545454545439E-5</v>
      </c>
      <c r="H81">
        <f>'qx(1) cambodia'!BL88</f>
        <v>6.5522727272727271E-5</v>
      </c>
      <c r="I81">
        <f>'qx(1) cambodia'!BT88</f>
        <v>7.6231818181818177E-5</v>
      </c>
      <c r="J81">
        <f>'qx(1) cambodia'!CB88</f>
        <v>5.6786363636363637E-5</v>
      </c>
      <c r="K81">
        <f>'qx(1) cambodia'!CJ88</f>
        <v>5.7209090909090904E-5</v>
      </c>
      <c r="L81">
        <f>'qx(1) cambodia'!CR88</f>
        <v>1.097681818181818E-4</v>
      </c>
      <c r="M81">
        <f>'qx(1) cambodia'!CZ88</f>
        <v>8.1445454545454543E-5</v>
      </c>
      <c r="N81">
        <f>'qx(1) cambodia'!DH88</f>
        <v>6.9468181818181814E-5</v>
      </c>
      <c r="O81">
        <f>'qx(1) cambodia'!DP88</f>
        <v>1.2033636363636361E-4</v>
      </c>
      <c r="P81">
        <f>'qx(1) cambodia'!DX88</f>
        <v>9.7509090909090901E-5</v>
      </c>
      <c r="Q81">
        <f>'qx(1) cambodia'!EF88</f>
        <v>6.2845454545454538E-5</v>
      </c>
      <c r="R81">
        <f>'qx(1) cambodia'!EN88</f>
        <v>9.0322727272727264E-5</v>
      </c>
      <c r="S81">
        <f>'qx(1) cambodia'!EV88</f>
        <v>5.7631818181818179E-5</v>
      </c>
      <c r="T81">
        <f>'qx(1) cambodia'!FD88</f>
        <v>5.3404545454545449E-5</v>
      </c>
      <c r="U81">
        <f>'qx(1) cambodia'!FL88</f>
        <v>6.636818181818182E-5</v>
      </c>
      <c r="V81">
        <f>'qx(1) cambodia'!FT88</f>
        <v>3.6354545454545454E-5</v>
      </c>
      <c r="W81">
        <f>'qx(1) cambodia'!GB88</f>
        <v>3.4945454545454544E-5</v>
      </c>
      <c r="X81">
        <f>'qx(1) cambodia'!GJ88</f>
        <v>1.5922727272727268E-5</v>
      </c>
      <c r="Y81">
        <f>'qx(1) cambodia'!GR88</f>
        <v>9.0181818181818167E-6</v>
      </c>
      <c r="Z81">
        <f>'qx(1) cambodia'!GZ88</f>
        <v>1.5077272727272728E-5</v>
      </c>
      <c r="AA81">
        <f>'qx(1) cambodia'!HH88</f>
        <v>1.4513636363636362E-5</v>
      </c>
      <c r="AB81">
        <f>'qx(1) cambodia'!HP88</f>
        <v>1.2118181818181819E-5</v>
      </c>
      <c r="AC81">
        <f>'qx(1) cambodia'!HX88</f>
        <v>1.9868181818181814E-5</v>
      </c>
      <c r="AD81">
        <f>'qx(1) cambodia'!IF88</f>
        <v>8.3136363636363617E-6</v>
      </c>
      <c r="AE81">
        <f>'qx(1) cambodia'!IN88</f>
        <v>7.0454545454545453E-6</v>
      </c>
    </row>
    <row r="82" spans="1:31">
      <c r="A82">
        <f t="shared" si="2"/>
        <v>80</v>
      </c>
      <c r="B82">
        <f>'qx(1) cambodia'!P89</f>
        <v>1.0495714285714285E-4</v>
      </c>
      <c r="C82">
        <f>'qx(1) cambodia'!X89</f>
        <v>8.9604761904761901E-5</v>
      </c>
      <c r="D82">
        <f>'qx(1) cambodia'!AF89</f>
        <v>8.000952380952379E-5</v>
      </c>
      <c r="E82">
        <f>'qx(1) cambodia'!AN89</f>
        <v>9.049047619047618E-5</v>
      </c>
      <c r="F82">
        <f>'qx(1) cambodia'!AV89</f>
        <v>8.0304761904761892E-5</v>
      </c>
      <c r="G82">
        <f>'qx(1) cambodia'!BD89</f>
        <v>7.2185714285714277E-5</v>
      </c>
      <c r="H82">
        <f>'qx(1) cambodia'!BL89</f>
        <v>6.864285714285715E-5</v>
      </c>
      <c r="I82">
        <f>'qx(1) cambodia'!BT89</f>
        <v>7.986190476190476E-5</v>
      </c>
      <c r="J82">
        <f>'qx(1) cambodia'!CB89</f>
        <v>5.9490476190476192E-5</v>
      </c>
      <c r="K82">
        <f>'qx(1) cambodia'!CJ89</f>
        <v>5.9933333333333324E-5</v>
      </c>
      <c r="L82">
        <f>'qx(1) cambodia'!CR89</f>
        <v>1.1499523809523808E-4</v>
      </c>
      <c r="M82">
        <f>'qx(1) cambodia'!CZ89</f>
        <v>8.5323809523809514E-5</v>
      </c>
      <c r="N82">
        <f>'qx(1) cambodia'!DH89</f>
        <v>7.2776190476190467E-5</v>
      </c>
      <c r="O82">
        <f>'qx(1) cambodia'!DP89</f>
        <v>1.2606666666666665E-4</v>
      </c>
      <c r="P82">
        <f>'qx(1) cambodia'!DX89</f>
        <v>1.0215238095238095E-4</v>
      </c>
      <c r="Q82">
        <f>'qx(1) cambodia'!EF89</f>
        <v>6.5838095238095231E-5</v>
      </c>
      <c r="R82">
        <f>'qx(1) cambodia'!EN89</f>
        <v>9.462380952380951E-5</v>
      </c>
      <c r="S82">
        <f>'qx(1) cambodia'!EV89</f>
        <v>6.037619047619047E-5</v>
      </c>
      <c r="T82">
        <f>'qx(1) cambodia'!FD89</f>
        <v>5.5947619047619045E-5</v>
      </c>
      <c r="U82">
        <f>'qx(1) cambodia'!FL89</f>
        <v>6.9528571428571415E-5</v>
      </c>
      <c r="V82">
        <f>'qx(1) cambodia'!FT89</f>
        <v>3.8085714285714281E-5</v>
      </c>
      <c r="W82">
        <f>'qx(1) cambodia'!GB89</f>
        <v>3.6609523809523806E-5</v>
      </c>
      <c r="X82">
        <f>'qx(1) cambodia'!GJ89</f>
        <v>1.6680952380952377E-5</v>
      </c>
      <c r="Y82">
        <f>'qx(1) cambodia'!GR89</f>
        <v>9.4476190476190465E-6</v>
      </c>
      <c r="Z82">
        <f>'qx(1) cambodia'!GZ89</f>
        <v>1.5795238095238096E-5</v>
      </c>
      <c r="AA82">
        <f>'qx(1) cambodia'!HH89</f>
        <v>1.5204761904761902E-5</v>
      </c>
      <c r="AB82">
        <f>'qx(1) cambodia'!HP89</f>
        <v>1.2695238095238095E-5</v>
      </c>
      <c r="AC82">
        <f>'qx(1) cambodia'!HX89</f>
        <v>2.0814285714285711E-5</v>
      </c>
      <c r="AD82">
        <f>'qx(1) cambodia'!IF89</f>
        <v>8.7095238095238074E-6</v>
      </c>
      <c r="AE82">
        <f>'qx(1) cambodia'!IN89</f>
        <v>7.3809523809523807E-6</v>
      </c>
    </row>
    <row r="83" spans="1:31">
      <c r="A83">
        <f t="shared" si="2"/>
        <v>81</v>
      </c>
      <c r="B83">
        <f>'qx(1) cambodia'!P90</f>
        <v>1.1020499999999999E-4</v>
      </c>
      <c r="C83">
        <f>'qx(1) cambodia'!X90</f>
        <v>9.4084999999999991E-5</v>
      </c>
      <c r="D83">
        <f>'qx(1) cambodia'!AF90</f>
        <v>8.4009999999999977E-5</v>
      </c>
      <c r="E83">
        <f>'qx(1) cambodia'!AN90</f>
        <v>9.5014999999999984E-5</v>
      </c>
      <c r="F83">
        <f>'qx(1) cambodia'!AV90</f>
        <v>8.4319999999999992E-5</v>
      </c>
      <c r="G83">
        <f>'qx(1) cambodia'!BD90</f>
        <v>7.5794999999999988E-5</v>
      </c>
      <c r="H83">
        <f>'qx(1) cambodia'!BL90</f>
        <v>7.2075000000000004E-5</v>
      </c>
      <c r="I83">
        <f>'qx(1) cambodia'!BT90</f>
        <v>8.3854999999999989E-5</v>
      </c>
      <c r="J83">
        <f>'qx(1) cambodia'!CB90</f>
        <v>6.2464999999999992E-5</v>
      </c>
      <c r="K83">
        <f>'qx(1) cambodia'!CJ90</f>
        <v>6.2929999999999982E-5</v>
      </c>
      <c r="L83">
        <f>'qx(1) cambodia'!CR90</f>
        <v>1.2074499999999998E-4</v>
      </c>
      <c r="M83">
        <f>'qx(1) cambodia'!CZ90</f>
        <v>8.9589999999999988E-5</v>
      </c>
      <c r="N83">
        <f>'qx(1) cambodia'!DH90</f>
        <v>7.6414999999999993E-5</v>
      </c>
      <c r="O83">
        <f>'qx(1) cambodia'!DP90</f>
        <v>1.3236999999999995E-4</v>
      </c>
      <c r="P83">
        <f>'qx(1) cambodia'!DX90</f>
        <v>1.0725999999999999E-4</v>
      </c>
      <c r="Q83">
        <f>'qx(1) cambodia'!EF90</f>
        <v>6.9129999999999984E-5</v>
      </c>
      <c r="R83">
        <f>'qx(1) cambodia'!EN90</f>
        <v>9.9354999999999986E-5</v>
      </c>
      <c r="S83">
        <f>'qx(1) cambodia'!EV90</f>
        <v>6.3394999999999985E-5</v>
      </c>
      <c r="T83">
        <f>'qx(1) cambodia'!FD90</f>
        <v>5.8744999999999994E-5</v>
      </c>
      <c r="U83">
        <f>'qx(1) cambodia'!FL90</f>
        <v>7.3004999999999983E-5</v>
      </c>
      <c r="V83">
        <f>'qx(1) cambodia'!FT90</f>
        <v>3.9989999999999995E-5</v>
      </c>
      <c r="W83">
        <f>'qx(1) cambodia'!GB90</f>
        <v>3.8439999999999991E-5</v>
      </c>
      <c r="X83">
        <f>'qx(1) cambodia'!GJ90</f>
        <v>1.7514999999999994E-5</v>
      </c>
      <c r="Y83">
        <f>'qx(1) cambodia'!GR90</f>
        <v>9.9199999999999982E-6</v>
      </c>
      <c r="Z83">
        <f>'qx(1) cambodia'!GZ90</f>
        <v>1.6584999999999998E-5</v>
      </c>
      <c r="AA83">
        <f>'qx(1) cambodia'!HH90</f>
        <v>1.5964999999999997E-5</v>
      </c>
      <c r="AB83">
        <f>'qx(1) cambodia'!HP90</f>
        <v>1.3329999999999999E-5</v>
      </c>
      <c r="AC83">
        <f>'qx(1) cambodia'!HX90</f>
        <v>2.1854999999999997E-5</v>
      </c>
      <c r="AD83">
        <f>'qx(1) cambodia'!IF90</f>
        <v>9.144999999999998E-6</v>
      </c>
      <c r="AE83">
        <f>'qx(1) cambodia'!IN90</f>
        <v>7.7500000000000003E-6</v>
      </c>
    </row>
    <row r="84" spans="1:31">
      <c r="A84">
        <f t="shared" si="2"/>
        <v>82</v>
      </c>
      <c r="B84">
        <f>'qx(1) cambodia'!P91</f>
        <v>1.1600526315789472E-4</v>
      </c>
      <c r="C84">
        <f>'qx(1) cambodia'!X91</f>
        <v>9.9036842105263144E-5</v>
      </c>
      <c r="D84">
        <f>'qx(1) cambodia'!AF91</f>
        <v>8.8431578947368393E-5</v>
      </c>
      <c r="E84">
        <f>'qx(1) cambodia'!AN91</f>
        <v>1.0001578947368419E-4</v>
      </c>
      <c r="F84">
        <f>'qx(1) cambodia'!AV91</f>
        <v>8.8757894736842089E-5</v>
      </c>
      <c r="G84">
        <f>'qx(1) cambodia'!BD91</f>
        <v>7.9784210526315762E-5</v>
      </c>
      <c r="H84">
        <f>'qx(1) cambodia'!BL91</f>
        <v>7.5868421052631576E-5</v>
      </c>
      <c r="I84">
        <f>'qx(1) cambodia'!BT91</f>
        <v>8.8268421052631565E-5</v>
      </c>
      <c r="J84">
        <f>'qx(1) cambodia'!CB91</f>
        <v>6.5752631578947361E-5</v>
      </c>
      <c r="K84">
        <f>'qx(1) cambodia'!CJ91</f>
        <v>6.6242105263157884E-5</v>
      </c>
      <c r="L84">
        <f>'qx(1) cambodia'!CR91</f>
        <v>1.2709999999999997E-4</v>
      </c>
      <c r="M84">
        <f>'qx(1) cambodia'!CZ91</f>
        <v>9.4305263157894726E-5</v>
      </c>
      <c r="N84">
        <f>'qx(1) cambodia'!DH91</f>
        <v>8.0436842105263139E-5</v>
      </c>
      <c r="O84">
        <f>'qx(1) cambodia'!DP91</f>
        <v>1.3933684210526312E-4</v>
      </c>
      <c r="P84">
        <f>'qx(1) cambodia'!DX91</f>
        <v>1.1290526315789472E-4</v>
      </c>
      <c r="Q84">
        <f>'qx(1) cambodia'!EF91</f>
        <v>7.2768421052631568E-5</v>
      </c>
      <c r="R84">
        <f>'qx(1) cambodia'!EN91</f>
        <v>1.0458421052631577E-4</v>
      </c>
      <c r="S84">
        <f>'qx(1) cambodia'!EV91</f>
        <v>6.6731578947368408E-5</v>
      </c>
      <c r="T84">
        <f>'qx(1) cambodia'!FD91</f>
        <v>6.1836842105263148E-5</v>
      </c>
      <c r="U84">
        <f>'qx(1) cambodia'!FL91</f>
        <v>7.6847368421052622E-5</v>
      </c>
      <c r="V84">
        <f>'qx(1) cambodia'!FT91</f>
        <v>4.2094736842105256E-5</v>
      </c>
      <c r="W84">
        <f>'qx(1) cambodia'!GB91</f>
        <v>4.0463157894736831E-5</v>
      </c>
      <c r="X84">
        <f>'qx(1) cambodia'!GJ91</f>
        <v>1.843684210526315E-5</v>
      </c>
      <c r="Y84">
        <f>'qx(1) cambodia'!GR91</f>
        <v>1.0442105263157892E-5</v>
      </c>
      <c r="Z84">
        <f>'qx(1) cambodia'!GZ91</f>
        <v>1.7457894736842104E-5</v>
      </c>
      <c r="AA84">
        <f>'qx(1) cambodia'!HH91</f>
        <v>1.6805263157894733E-5</v>
      </c>
      <c r="AB84">
        <f>'qx(1) cambodia'!HP91</f>
        <v>1.4031578947368419E-5</v>
      </c>
      <c r="AC84">
        <f>'qx(1) cambodia'!HX91</f>
        <v>2.3005263157894731E-5</v>
      </c>
      <c r="AD84">
        <f>'qx(1) cambodia'!IF91</f>
        <v>9.6263157894736812E-6</v>
      </c>
      <c r="AE84">
        <f>'qx(1) cambodia'!IN91</f>
        <v>8.1578947368421047E-6</v>
      </c>
    </row>
    <row r="85" spans="1:31">
      <c r="A85">
        <f t="shared" si="2"/>
        <v>83</v>
      </c>
      <c r="B85">
        <f>'qx(1) cambodia'!P92</f>
        <v>1.2244999999999997E-4</v>
      </c>
      <c r="C85">
        <f>'qx(1) cambodia'!X92</f>
        <v>1.0453888888888887E-4</v>
      </c>
      <c r="D85">
        <f>'qx(1) cambodia'!AF92</f>
        <v>9.3344444444444415E-5</v>
      </c>
      <c r="E85">
        <f>'qx(1) cambodia'!AN92</f>
        <v>1.0557222222222219E-4</v>
      </c>
      <c r="F85">
        <f>'qx(1) cambodia'!AV92</f>
        <v>9.3688888888888861E-5</v>
      </c>
      <c r="G85">
        <f>'qx(1) cambodia'!BD92</f>
        <v>8.4216666666666636E-5</v>
      </c>
      <c r="H85">
        <f>'qx(1) cambodia'!BL92</f>
        <v>8.0083333333333319E-5</v>
      </c>
      <c r="I85">
        <f>'qx(1) cambodia'!BT92</f>
        <v>9.31722222222222E-5</v>
      </c>
      <c r="J85">
        <f>'qx(1) cambodia'!CB92</f>
        <v>6.9405555555555543E-5</v>
      </c>
      <c r="K85">
        <f>'qx(1) cambodia'!CJ92</f>
        <v>6.9922222222222204E-5</v>
      </c>
      <c r="L85">
        <f>'qx(1) cambodia'!CR92</f>
        <v>1.3416111111111108E-4</v>
      </c>
      <c r="M85">
        <f>'qx(1) cambodia'!CZ92</f>
        <v>9.9544444444444417E-5</v>
      </c>
      <c r="N85">
        <f>'qx(1) cambodia'!DH92</f>
        <v>8.4905555555555526E-5</v>
      </c>
      <c r="O85">
        <f>'qx(1) cambodia'!DP92</f>
        <v>1.4707777777777772E-4</v>
      </c>
      <c r="P85">
        <f>'qx(1) cambodia'!DX92</f>
        <v>1.1917777777777774E-4</v>
      </c>
      <c r="Q85">
        <f>'qx(1) cambodia'!EF92</f>
        <v>7.6811111111111096E-5</v>
      </c>
      <c r="R85">
        <f>'qx(1) cambodia'!EN92</f>
        <v>1.1039444444444441E-4</v>
      </c>
      <c r="S85">
        <f>'qx(1) cambodia'!EV92</f>
        <v>7.0438888888888865E-5</v>
      </c>
      <c r="T85">
        <f>'qx(1) cambodia'!FD92</f>
        <v>6.5272222222222199E-5</v>
      </c>
      <c r="U85">
        <f>'qx(1) cambodia'!FL92</f>
        <v>8.1116666666666642E-5</v>
      </c>
      <c r="V85">
        <f>'qx(1) cambodia'!FT92</f>
        <v>4.443333333333332E-5</v>
      </c>
      <c r="W85">
        <f>'qx(1) cambodia'!GB92</f>
        <v>4.27111111111111E-5</v>
      </c>
      <c r="X85">
        <f>'qx(1) cambodia'!GJ92</f>
        <v>1.9461111111111105E-5</v>
      </c>
      <c r="Y85">
        <f>'qx(1) cambodia'!GR92</f>
        <v>1.1022222222222219E-5</v>
      </c>
      <c r="Z85">
        <f>'qx(1) cambodia'!GZ92</f>
        <v>1.8427777777777775E-5</v>
      </c>
      <c r="AA85">
        <f>'qx(1) cambodia'!HH92</f>
        <v>1.7738888888888885E-5</v>
      </c>
      <c r="AB85">
        <f>'qx(1) cambodia'!HP92</f>
        <v>1.4811111111111108E-5</v>
      </c>
      <c r="AC85">
        <f>'qx(1) cambodia'!HX92</f>
        <v>2.4283333333333325E-5</v>
      </c>
      <c r="AD85">
        <f>'qx(1) cambodia'!IF92</f>
        <v>1.0161111111111107E-5</v>
      </c>
      <c r="AE85">
        <f>'qx(1) cambodia'!IN92</f>
        <v>8.6111111111111102E-6</v>
      </c>
    </row>
    <row r="86" spans="1:31">
      <c r="A86">
        <f t="shared" si="2"/>
        <v>84</v>
      </c>
      <c r="B86">
        <f>'qx(1) cambodia'!P93</f>
        <v>1.2965294117647057E-4</v>
      </c>
      <c r="C86">
        <f>'qx(1) cambodia'!X93</f>
        <v>1.1068823529411763E-4</v>
      </c>
      <c r="D86">
        <f>'qx(1) cambodia'!AF93</f>
        <v>9.8835294117647024E-5</v>
      </c>
      <c r="E86">
        <f>'qx(1) cambodia'!AN93</f>
        <v>1.1178235294117643E-4</v>
      </c>
      <c r="F86">
        <f>'qx(1) cambodia'!AV93</f>
        <v>9.9199999999999972E-5</v>
      </c>
      <c r="G86">
        <f>'qx(1) cambodia'!BD93</f>
        <v>8.9170588235294081E-5</v>
      </c>
      <c r="H86">
        <f>'qx(1) cambodia'!BL93</f>
        <v>8.4794117647058804E-5</v>
      </c>
      <c r="I86">
        <f>'qx(1) cambodia'!BT93</f>
        <v>9.8652941176470557E-5</v>
      </c>
      <c r="J86">
        <f>'qx(1) cambodia'!CB93</f>
        <v>7.348823529411763E-5</v>
      </c>
      <c r="K86">
        <f>'qx(1) cambodia'!CJ93</f>
        <v>7.4035294117647031E-5</v>
      </c>
      <c r="L86">
        <f>'qx(1) cambodia'!CR93</f>
        <v>1.4205294117647054E-4</v>
      </c>
      <c r="M86">
        <f>'qx(1) cambodia'!CZ93</f>
        <v>1.0539999999999997E-4</v>
      </c>
      <c r="N86">
        <f>'qx(1) cambodia'!DH93</f>
        <v>8.9899999999999963E-5</v>
      </c>
      <c r="O86">
        <f>'qx(1) cambodia'!DP93</f>
        <v>1.5572941176470581E-4</v>
      </c>
      <c r="P86">
        <f>'qx(1) cambodia'!DX93</f>
        <v>1.2618823529411761E-4</v>
      </c>
      <c r="Q86">
        <f>'qx(1) cambodia'!EF93</f>
        <v>8.1329411764705862E-5</v>
      </c>
      <c r="R86">
        <f>'qx(1) cambodia'!EN93</f>
        <v>1.1688823529411761E-4</v>
      </c>
      <c r="S86">
        <f>'qx(1) cambodia'!EV93</f>
        <v>7.4582352941176446E-5</v>
      </c>
      <c r="T86">
        <f>'qx(1) cambodia'!FD93</f>
        <v>6.9111764705882326E-5</v>
      </c>
      <c r="U86">
        <f>'qx(1) cambodia'!FL93</f>
        <v>8.588823529411762E-5</v>
      </c>
      <c r="V86">
        <f>'qx(1) cambodia'!FT93</f>
        <v>4.70470588235294E-5</v>
      </c>
      <c r="W86">
        <f>'qx(1) cambodia'!GB93</f>
        <v>4.5223529411764689E-5</v>
      </c>
      <c r="X86">
        <f>'qx(1) cambodia'!GJ93</f>
        <v>2.0605882352941166E-5</v>
      </c>
      <c r="Y86">
        <f>'qx(1) cambodia'!GR93</f>
        <v>1.1670588235294113E-5</v>
      </c>
      <c r="Z86">
        <f>'qx(1) cambodia'!GZ93</f>
        <v>1.9511764705882347E-5</v>
      </c>
      <c r="AA86">
        <f>'qx(1) cambodia'!HH93</f>
        <v>1.8782352941176465E-5</v>
      </c>
      <c r="AB86">
        <f>'qx(1) cambodia'!HP93</f>
        <v>1.5682352941176468E-5</v>
      </c>
      <c r="AC86">
        <f>'qx(1) cambodia'!HX93</f>
        <v>2.5711764705882342E-5</v>
      </c>
      <c r="AD86">
        <f>'qx(1) cambodia'!IF93</f>
        <v>1.0758823529411761E-5</v>
      </c>
      <c r="AE86">
        <f>'qx(1) cambodia'!IN93</f>
        <v>9.1176470588235269E-6</v>
      </c>
    </row>
    <row r="87" spans="1:31">
      <c r="A87">
        <f t="shared" si="2"/>
        <v>85</v>
      </c>
      <c r="B87">
        <f>'qx(1) cambodia'!P94</f>
        <v>1.3775624999999995E-4</v>
      </c>
      <c r="C87">
        <f>'qx(1) cambodia'!X94</f>
        <v>1.1760624999999996E-4</v>
      </c>
      <c r="D87">
        <f>'qx(1) cambodia'!AF94</f>
        <v>1.0501249999999994E-4</v>
      </c>
      <c r="E87">
        <f>'qx(1) cambodia'!AN94</f>
        <v>1.1876874999999996E-4</v>
      </c>
      <c r="F87">
        <f>'qx(1) cambodia'!AV94</f>
        <v>1.0539999999999996E-4</v>
      </c>
      <c r="G87">
        <f>'qx(1) cambodia'!BD94</f>
        <v>9.4743749999999955E-5</v>
      </c>
      <c r="H87">
        <f>'qx(1) cambodia'!BL94</f>
        <v>9.0093749999999977E-5</v>
      </c>
      <c r="I87">
        <f>'qx(1) cambodia'!BT94</f>
        <v>1.0481874999999996E-4</v>
      </c>
      <c r="J87">
        <f>'qx(1) cambodia'!CB94</f>
        <v>7.8081249999999977E-5</v>
      </c>
      <c r="K87">
        <f>'qx(1) cambodia'!CJ94</f>
        <v>7.8662499999999967E-5</v>
      </c>
      <c r="L87">
        <f>'qx(1) cambodia'!CR94</f>
        <v>1.5093124999999993E-4</v>
      </c>
      <c r="M87">
        <f>'qx(1) cambodia'!CZ94</f>
        <v>1.1198749999999996E-4</v>
      </c>
      <c r="N87">
        <f>'qx(1) cambodia'!DH94</f>
        <v>9.551874999999996E-5</v>
      </c>
      <c r="O87">
        <f>'qx(1) cambodia'!DP94</f>
        <v>1.6546249999999991E-4</v>
      </c>
      <c r="P87">
        <f>'qx(1) cambodia'!DX94</f>
        <v>1.3407499999999994E-4</v>
      </c>
      <c r="Q87">
        <f>'qx(1) cambodia'!EF94</f>
        <v>8.6412499999999966E-5</v>
      </c>
      <c r="R87">
        <f>'qx(1) cambodia'!EN94</f>
        <v>1.2419374999999994E-4</v>
      </c>
      <c r="S87">
        <f>'qx(1) cambodia'!EV94</f>
        <v>7.9243749999999958E-5</v>
      </c>
      <c r="T87">
        <f>'qx(1) cambodia'!FD94</f>
        <v>7.3431249999999972E-5</v>
      </c>
      <c r="U87">
        <f>'qx(1) cambodia'!FL94</f>
        <v>9.1256249999999958E-5</v>
      </c>
      <c r="V87">
        <f>'qx(1) cambodia'!FT94</f>
        <v>4.9987499999999982E-5</v>
      </c>
      <c r="W87">
        <f>'qx(1) cambodia'!GB94</f>
        <v>4.8049999999999982E-5</v>
      </c>
      <c r="X87">
        <f>'qx(1) cambodia'!GJ94</f>
        <v>2.1893749999999987E-5</v>
      </c>
      <c r="Y87">
        <f>'qx(1) cambodia'!GR94</f>
        <v>1.2399999999999995E-5</v>
      </c>
      <c r="Z87">
        <f>'qx(1) cambodia'!GZ94</f>
        <v>2.0731249999999992E-5</v>
      </c>
      <c r="AA87">
        <f>'qx(1) cambodia'!HH94</f>
        <v>1.995624999999999E-5</v>
      </c>
      <c r="AB87">
        <f>'qx(1) cambodia'!HP94</f>
        <v>1.6662499999999995E-5</v>
      </c>
      <c r="AC87">
        <f>'qx(1) cambodia'!HX94</f>
        <v>2.7318749999999986E-5</v>
      </c>
      <c r="AD87">
        <f>'qx(1) cambodia'!IF94</f>
        <v>1.1431249999999995E-5</v>
      </c>
      <c r="AE87">
        <f>'qx(1) cambodia'!IN94</f>
        <v>9.6874999999999966E-6</v>
      </c>
    </row>
    <row r="88" spans="1:31">
      <c r="A88">
        <f t="shared" si="2"/>
        <v>86</v>
      </c>
      <c r="B88">
        <f>'qx(1) cambodia'!P95</f>
        <v>1.4693999999999995E-4</v>
      </c>
      <c r="C88">
        <f>'qx(1) cambodia'!X95</f>
        <v>1.2544666666666662E-4</v>
      </c>
      <c r="D88">
        <f>'qx(1) cambodia'!AF95</f>
        <v>1.1201333333333327E-4</v>
      </c>
      <c r="E88">
        <f>'qx(1) cambodia'!AN95</f>
        <v>1.266866666666666E-4</v>
      </c>
      <c r="F88">
        <f>'qx(1) cambodia'!AV95</f>
        <v>1.1242666666666661E-4</v>
      </c>
      <c r="G88">
        <f>'qx(1) cambodia'!BD95</f>
        <v>1.0105999999999994E-4</v>
      </c>
      <c r="H88">
        <f>'qx(1) cambodia'!BL95</f>
        <v>9.6099999999999964E-5</v>
      </c>
      <c r="I88">
        <f>'qx(1) cambodia'!BT95</f>
        <v>1.1180666666666661E-4</v>
      </c>
      <c r="J88">
        <f>'qx(1) cambodia'!CB95</f>
        <v>8.3286666666666629E-5</v>
      </c>
      <c r="K88">
        <f>'qx(1) cambodia'!CJ95</f>
        <v>8.390666666666662E-5</v>
      </c>
      <c r="L88">
        <f>'qx(1) cambodia'!CR95</f>
        <v>1.6099333333333325E-4</v>
      </c>
      <c r="M88">
        <f>'qx(1) cambodia'!CZ95</f>
        <v>1.1945333333333328E-4</v>
      </c>
      <c r="N88">
        <f>'qx(1) cambodia'!DH95</f>
        <v>1.0188666666666662E-4</v>
      </c>
      <c r="O88">
        <f>'qx(1) cambodia'!DP95</f>
        <v>1.7649333333333322E-4</v>
      </c>
      <c r="P88">
        <f>'qx(1) cambodia'!DX95</f>
        <v>1.4301333333333326E-4</v>
      </c>
      <c r="Q88">
        <f>'qx(1) cambodia'!EF95</f>
        <v>9.2173333333333293E-5</v>
      </c>
      <c r="R88">
        <f>'qx(1) cambodia'!EN95</f>
        <v>1.3247333333333327E-4</v>
      </c>
      <c r="S88">
        <f>'qx(1) cambodia'!EV95</f>
        <v>8.4526666666666624E-5</v>
      </c>
      <c r="T88">
        <f>'qx(1) cambodia'!FD95</f>
        <v>7.8326666666666623E-5</v>
      </c>
      <c r="U88">
        <f>'qx(1) cambodia'!FL95</f>
        <v>9.7339999999999946E-5</v>
      </c>
      <c r="V88">
        <f>'qx(1) cambodia'!FT95</f>
        <v>5.3319999999999977E-5</v>
      </c>
      <c r="W88">
        <f>'qx(1) cambodia'!GB95</f>
        <v>5.1253333333333306E-5</v>
      </c>
      <c r="X88">
        <f>'qx(1) cambodia'!GJ95</f>
        <v>2.3353333333333319E-5</v>
      </c>
      <c r="Y88">
        <f>'qx(1) cambodia'!GR95</f>
        <v>1.322666666666666E-5</v>
      </c>
      <c r="Z88">
        <f>'qx(1) cambodia'!GZ95</f>
        <v>2.2113333333333324E-5</v>
      </c>
      <c r="AA88">
        <f>'qx(1) cambodia'!HH95</f>
        <v>2.1286666666666657E-5</v>
      </c>
      <c r="AB88">
        <f>'qx(1) cambodia'!HP95</f>
        <v>1.7773333333333325E-5</v>
      </c>
      <c r="AC88">
        <f>'qx(1) cambodia'!HX95</f>
        <v>2.9139999999999982E-5</v>
      </c>
      <c r="AD88">
        <f>'qx(1) cambodia'!IF95</f>
        <v>1.2193333333333326E-5</v>
      </c>
      <c r="AE88">
        <f>'qx(1) cambodia'!IN95</f>
        <v>1.033333333333333E-5</v>
      </c>
    </row>
    <row r="89" spans="1:31">
      <c r="A89">
        <f t="shared" si="2"/>
        <v>87</v>
      </c>
      <c r="B89">
        <f>'qx(1) cambodia'!P96</f>
        <v>1.5743571428571422E-4</v>
      </c>
      <c r="C89">
        <f>'qx(1) cambodia'!X96</f>
        <v>1.344071428571428E-4</v>
      </c>
      <c r="D89">
        <f>'qx(1) cambodia'!AF96</f>
        <v>1.2001428571428564E-4</v>
      </c>
      <c r="E89">
        <f>'qx(1) cambodia'!AN96</f>
        <v>1.3573571428571421E-4</v>
      </c>
      <c r="F89">
        <f>'qx(1) cambodia'!AV96</f>
        <v>1.2045714285714278E-4</v>
      </c>
      <c r="G89">
        <f>'qx(1) cambodia'!BD96</f>
        <v>1.0827857142857135E-4</v>
      </c>
      <c r="H89">
        <f>'qx(1) cambodia'!BL96</f>
        <v>1.0296428571428567E-4</v>
      </c>
      <c r="I89">
        <f>'qx(1) cambodia'!BT96</f>
        <v>1.1979285714285708E-4</v>
      </c>
      <c r="J89">
        <f>'qx(1) cambodia'!CB96</f>
        <v>8.9235714285714244E-5</v>
      </c>
      <c r="K89">
        <f>'qx(1) cambodia'!CJ96</f>
        <v>8.9899999999999935E-5</v>
      </c>
      <c r="L89">
        <f>'qx(1) cambodia'!CR96</f>
        <v>1.7249285714285705E-4</v>
      </c>
      <c r="M89">
        <f>'qx(1) cambodia'!CZ96</f>
        <v>1.2798571428571421E-4</v>
      </c>
      <c r="N89">
        <f>'qx(1) cambodia'!DH96</f>
        <v>1.0916428571428565E-4</v>
      </c>
      <c r="O89">
        <f>'qx(1) cambodia'!DP96</f>
        <v>1.8909999999999985E-4</v>
      </c>
      <c r="P89">
        <f>'qx(1) cambodia'!DX96</f>
        <v>1.5322857142857134E-4</v>
      </c>
      <c r="Q89">
        <f>'qx(1) cambodia'!EF96</f>
        <v>9.8757142857142799E-5</v>
      </c>
      <c r="R89">
        <f>'qx(1) cambodia'!EN96</f>
        <v>1.419357142857142E-4</v>
      </c>
      <c r="S89">
        <f>'qx(1) cambodia'!EV96</f>
        <v>9.0564285714285654E-5</v>
      </c>
      <c r="T89">
        <f>'qx(1) cambodia'!FD96</f>
        <v>8.392142857142852E-5</v>
      </c>
      <c r="U89">
        <f>'qx(1) cambodia'!FL96</f>
        <v>1.0429285714285708E-4</v>
      </c>
      <c r="V89">
        <f>'qx(1) cambodia'!FT96</f>
        <v>5.7128571428571398E-5</v>
      </c>
      <c r="W89">
        <f>'qx(1) cambodia'!GB96</f>
        <v>5.4914285714285682E-5</v>
      </c>
      <c r="X89">
        <f>'qx(1) cambodia'!GJ96</f>
        <v>2.5021428571428552E-5</v>
      </c>
      <c r="Y89">
        <f>'qx(1) cambodia'!GR96</f>
        <v>1.4171428571428563E-5</v>
      </c>
      <c r="Z89">
        <f>'qx(1) cambodia'!GZ96</f>
        <v>2.3692857142857132E-5</v>
      </c>
      <c r="AA89">
        <f>'qx(1) cambodia'!HH96</f>
        <v>2.2807142857142843E-5</v>
      </c>
      <c r="AB89">
        <f>'qx(1) cambodia'!HP96</f>
        <v>1.9042857142857134E-5</v>
      </c>
      <c r="AC89">
        <f>'qx(1) cambodia'!HX96</f>
        <v>3.1221428571428547E-5</v>
      </c>
      <c r="AD89">
        <f>'qx(1) cambodia'!IF96</f>
        <v>1.3064285714285705E-5</v>
      </c>
      <c r="AE89">
        <f>'qx(1) cambodia'!IN96</f>
        <v>1.1071428571428566E-5</v>
      </c>
    </row>
    <row r="90" spans="1:31">
      <c r="A90">
        <f t="shared" si="2"/>
        <v>88</v>
      </c>
      <c r="B90">
        <f>'qx(1) cambodia'!P97</f>
        <v>1.6954615384615375E-4</v>
      </c>
      <c r="C90">
        <f>'qx(1) cambodia'!X97</f>
        <v>1.4474615384615377E-4</v>
      </c>
      <c r="D90">
        <f>'qx(1) cambodia'!AF97</f>
        <v>1.2924615384615374E-4</v>
      </c>
      <c r="E90">
        <f>'qx(1) cambodia'!AN97</f>
        <v>1.4617692307692298E-4</v>
      </c>
      <c r="F90">
        <f>'qx(1) cambodia'!AV97</f>
        <v>1.2972307692307684E-4</v>
      </c>
      <c r="G90">
        <f>'qx(1) cambodia'!BD97</f>
        <v>1.1660769230769222E-4</v>
      </c>
      <c r="H90">
        <f>'qx(1) cambodia'!BL97</f>
        <v>1.1088461538461533E-4</v>
      </c>
      <c r="I90">
        <f>'qx(1) cambodia'!BT97</f>
        <v>1.2900769230769221E-4</v>
      </c>
      <c r="J90">
        <f>'qx(1) cambodia'!CB97</f>
        <v>9.6099999999999937E-5</v>
      </c>
      <c r="K90">
        <f>'qx(1) cambodia'!CJ97</f>
        <v>9.6815384615384545E-5</v>
      </c>
      <c r="L90">
        <f>'qx(1) cambodia'!CR97</f>
        <v>1.8576153846153832E-4</v>
      </c>
      <c r="M90">
        <f>'qx(1) cambodia'!CZ97</f>
        <v>1.3783076923076914E-4</v>
      </c>
      <c r="N90">
        <f>'qx(1) cambodia'!DH97</f>
        <v>1.1756153846153837E-4</v>
      </c>
      <c r="O90">
        <f>'qx(1) cambodia'!DP97</f>
        <v>2.0364615384615368E-4</v>
      </c>
      <c r="P90">
        <f>'qx(1) cambodia'!DX97</f>
        <v>1.6501538461538451E-4</v>
      </c>
      <c r="Q90">
        <f>'qx(1) cambodia'!EF97</f>
        <v>1.0635384615384608E-4</v>
      </c>
      <c r="R90">
        <f>'qx(1) cambodia'!EN97</f>
        <v>1.5285384615384604E-4</v>
      </c>
      <c r="S90">
        <f>'qx(1) cambodia'!EV97</f>
        <v>9.7530769230769153E-5</v>
      </c>
      <c r="T90">
        <f>'qx(1) cambodia'!FD97</f>
        <v>9.0376923076923007E-5</v>
      </c>
      <c r="U90">
        <f>'qx(1) cambodia'!FL97</f>
        <v>1.1231538461538454E-4</v>
      </c>
      <c r="V90">
        <f>'qx(1) cambodia'!FT97</f>
        <v>6.1523076923076877E-5</v>
      </c>
      <c r="W90">
        <f>'qx(1) cambodia'!GB97</f>
        <v>5.9138461538461497E-5</v>
      </c>
      <c r="X90">
        <f>'qx(1) cambodia'!GJ97</f>
        <v>2.6946153846153823E-5</v>
      </c>
      <c r="Y90">
        <f>'qx(1) cambodia'!GR97</f>
        <v>1.5261538461538451E-5</v>
      </c>
      <c r="Z90">
        <f>'qx(1) cambodia'!GZ97</f>
        <v>2.5515384615384601E-5</v>
      </c>
      <c r="AA90">
        <f>'qx(1) cambodia'!HH97</f>
        <v>2.4561538461538443E-5</v>
      </c>
      <c r="AB90">
        <f>'qx(1) cambodia'!HP97</f>
        <v>2.0507692307692296E-5</v>
      </c>
      <c r="AC90">
        <f>'qx(1) cambodia'!HX97</f>
        <v>3.3623076923076896E-5</v>
      </c>
      <c r="AD90">
        <f>'qx(1) cambodia'!IF97</f>
        <v>1.4069230769230758E-5</v>
      </c>
      <c r="AE90">
        <f>'qx(1) cambodia'!IN97</f>
        <v>1.1923076923076916E-5</v>
      </c>
    </row>
    <row r="91" spans="1:31">
      <c r="A91">
        <f t="shared" si="2"/>
        <v>89</v>
      </c>
      <c r="B91">
        <f>'qx(1) cambodia'!P98</f>
        <v>1.8367499999999987E-4</v>
      </c>
      <c r="C91">
        <f>'qx(1) cambodia'!X98</f>
        <v>1.5680833333333322E-4</v>
      </c>
      <c r="D91">
        <f>'qx(1) cambodia'!AF98</f>
        <v>1.4001666666666653E-4</v>
      </c>
      <c r="E91">
        <f>'qx(1) cambodia'!AN98</f>
        <v>1.583583333333332E-4</v>
      </c>
      <c r="F91">
        <f>'qx(1) cambodia'!AV98</f>
        <v>1.4053333333333322E-4</v>
      </c>
      <c r="G91">
        <f>'qx(1) cambodia'!BD98</f>
        <v>1.2632499999999989E-4</v>
      </c>
      <c r="H91">
        <f>'qx(1) cambodia'!BL98</f>
        <v>1.2012499999999991E-4</v>
      </c>
      <c r="I91">
        <f>'qx(1) cambodia'!BT98</f>
        <v>1.3975833333333321E-4</v>
      </c>
      <c r="J91">
        <f>'qx(1) cambodia'!CB98</f>
        <v>1.0410833333333325E-4</v>
      </c>
      <c r="K91">
        <f>'qx(1) cambodia'!CJ98</f>
        <v>1.0488333333333324E-4</v>
      </c>
      <c r="L91">
        <f>'qx(1) cambodia'!CR98</f>
        <v>2.0124166666666649E-4</v>
      </c>
      <c r="M91">
        <f>'qx(1) cambodia'!CZ98</f>
        <v>1.4931666666666654E-4</v>
      </c>
      <c r="N91">
        <f>'qx(1) cambodia'!DH98</f>
        <v>1.2735833333333324E-4</v>
      </c>
      <c r="O91">
        <f>'qx(1) cambodia'!DP98</f>
        <v>2.2061666666666645E-4</v>
      </c>
      <c r="P91">
        <f>'qx(1) cambodia'!DX98</f>
        <v>1.7876666666666652E-4</v>
      </c>
      <c r="Q91">
        <f>'qx(1) cambodia'!EF98</f>
        <v>1.1521666666666658E-4</v>
      </c>
      <c r="R91">
        <f>'qx(1) cambodia'!EN98</f>
        <v>1.6559166666666654E-4</v>
      </c>
      <c r="S91">
        <f>'qx(1) cambodia'!EV98</f>
        <v>1.0565833333333324E-4</v>
      </c>
      <c r="T91">
        <f>'qx(1) cambodia'!FD98</f>
        <v>9.7908333333333251E-5</v>
      </c>
      <c r="U91">
        <f>'qx(1) cambodia'!FL98</f>
        <v>1.2167499999999989E-4</v>
      </c>
      <c r="V91">
        <f>'qx(1) cambodia'!FT98</f>
        <v>6.664999999999994E-5</v>
      </c>
      <c r="W91">
        <f>'qx(1) cambodia'!GB98</f>
        <v>6.4066666666666607E-5</v>
      </c>
      <c r="X91">
        <f>'qx(1) cambodia'!GJ98</f>
        <v>2.919166666666664E-5</v>
      </c>
      <c r="Y91">
        <f>'qx(1) cambodia'!GR98</f>
        <v>1.653333333333332E-5</v>
      </c>
      <c r="Z91">
        <f>'qx(1) cambodia'!GZ98</f>
        <v>2.7641666666666646E-5</v>
      </c>
      <c r="AA91">
        <f>'qx(1) cambodia'!HH98</f>
        <v>2.660833333333331E-5</v>
      </c>
      <c r="AB91">
        <f>'qx(1) cambodia'!HP98</f>
        <v>2.221666666666665E-5</v>
      </c>
      <c r="AC91">
        <f>'qx(1) cambodia'!HX98</f>
        <v>3.6424999999999964E-5</v>
      </c>
      <c r="AD91">
        <f>'qx(1) cambodia'!IF98</f>
        <v>1.5241666666666653E-5</v>
      </c>
      <c r="AE91">
        <f>'qx(1) cambodia'!IN98</f>
        <v>1.2916666666666658E-5</v>
      </c>
    </row>
    <row r="92" spans="1:31">
      <c r="A92">
        <f t="shared" si="2"/>
        <v>90</v>
      </c>
      <c r="B92">
        <f>'qx(1) cambodia'!P99</f>
        <v>2.0037272727272711E-4</v>
      </c>
      <c r="C92">
        <f>'qx(1) cambodia'!X99</f>
        <v>1.7106363636363621E-4</v>
      </c>
      <c r="D92">
        <f>'qx(1) cambodia'!AF99</f>
        <v>1.5274545454545439E-4</v>
      </c>
      <c r="E92">
        <f>'qx(1) cambodia'!AN99</f>
        <v>1.7275454545454528E-4</v>
      </c>
      <c r="F92">
        <f>'qx(1) cambodia'!AV99</f>
        <v>1.5330909090909077E-4</v>
      </c>
      <c r="G92">
        <f>'qx(1) cambodia'!BD99</f>
        <v>1.3780909090909077E-4</v>
      </c>
      <c r="H92">
        <f>'qx(1) cambodia'!BL99</f>
        <v>1.3104545454545443E-4</v>
      </c>
      <c r="I92">
        <f>'qx(1) cambodia'!BT99</f>
        <v>1.5246363636363622E-4</v>
      </c>
      <c r="J92">
        <f>'qx(1) cambodia'!CB99</f>
        <v>1.1357272727272717E-4</v>
      </c>
      <c r="K92">
        <f>'qx(1) cambodia'!CJ99</f>
        <v>1.144181818181817E-4</v>
      </c>
      <c r="L92">
        <f>'qx(1) cambodia'!CR99</f>
        <v>2.1953636363636342E-4</v>
      </c>
      <c r="M92">
        <f>'qx(1) cambodia'!CZ99</f>
        <v>1.6289090909090892E-4</v>
      </c>
      <c r="N92">
        <f>'qx(1) cambodia'!DH99</f>
        <v>1.3893636363636349E-4</v>
      </c>
      <c r="O92">
        <f>'qx(1) cambodia'!DP99</f>
        <v>2.40672727272727E-4</v>
      </c>
      <c r="P92">
        <f>'qx(1) cambodia'!DX99</f>
        <v>1.9501818181818164E-4</v>
      </c>
      <c r="Q92">
        <f>'qx(1) cambodia'!EF99</f>
        <v>1.2569090909090897E-4</v>
      </c>
      <c r="R92">
        <f>'qx(1) cambodia'!EN99</f>
        <v>1.8064545454545437E-4</v>
      </c>
      <c r="S92">
        <f>'qx(1) cambodia'!EV99</f>
        <v>1.1526363636363625E-4</v>
      </c>
      <c r="T92">
        <f>'qx(1) cambodia'!FD99</f>
        <v>1.068090909090908E-4</v>
      </c>
      <c r="U92">
        <f>'qx(1) cambodia'!FL99</f>
        <v>1.327363636363635E-4</v>
      </c>
      <c r="V92">
        <f>'qx(1) cambodia'!FT99</f>
        <v>7.2709090909090841E-5</v>
      </c>
      <c r="W92">
        <f>'qx(1) cambodia'!GB99</f>
        <v>6.9890909090909021E-5</v>
      </c>
      <c r="X92">
        <f>'qx(1) cambodia'!GJ99</f>
        <v>3.1845454545454509E-5</v>
      </c>
      <c r="Y92">
        <f>'qx(1) cambodia'!GR99</f>
        <v>1.8036363636363616E-5</v>
      </c>
      <c r="Z92">
        <f>'qx(1) cambodia'!GZ99</f>
        <v>3.0154545454545429E-5</v>
      </c>
      <c r="AA92">
        <f>'qx(1) cambodia'!HH99</f>
        <v>2.9027272727272696E-5</v>
      </c>
      <c r="AB92">
        <f>'qx(1) cambodia'!HP99</f>
        <v>2.4236363636363615E-5</v>
      </c>
      <c r="AC92">
        <f>'qx(1) cambodia'!HX99</f>
        <v>3.9736363636363595E-5</v>
      </c>
      <c r="AD92">
        <f>'qx(1) cambodia'!IF99</f>
        <v>1.662727272727271E-5</v>
      </c>
      <c r="AE92">
        <f>'qx(1) cambodia'!IN99</f>
        <v>1.4090909090909079E-5</v>
      </c>
    </row>
    <row r="93" spans="1:31">
      <c r="A93">
        <f t="shared" si="2"/>
        <v>91</v>
      </c>
      <c r="B93">
        <f>'qx(1) cambodia'!P100</f>
        <v>2.2040999999999977E-4</v>
      </c>
      <c r="C93">
        <f>'qx(1) cambodia'!X100</f>
        <v>1.8816999999999979E-4</v>
      </c>
      <c r="D93">
        <f>'qx(1) cambodia'!AF100</f>
        <v>1.6801999999999979E-4</v>
      </c>
      <c r="E93">
        <f>'qx(1) cambodia'!AN100</f>
        <v>1.9002999999999978E-4</v>
      </c>
      <c r="F93">
        <f>'qx(1) cambodia'!AV100</f>
        <v>1.6863999999999979E-4</v>
      </c>
      <c r="G93">
        <f>'qx(1) cambodia'!BD100</f>
        <v>1.5158999999999981E-4</v>
      </c>
      <c r="H93">
        <f>'qx(1) cambodia'!BL100</f>
        <v>1.4414999999999984E-4</v>
      </c>
      <c r="I93">
        <f>'qx(1) cambodia'!BT100</f>
        <v>1.6770999999999982E-4</v>
      </c>
      <c r="J93">
        <f>'qx(1) cambodia'!CB100</f>
        <v>1.2492999999999988E-4</v>
      </c>
      <c r="K93">
        <f>'qx(1) cambodia'!CJ100</f>
        <v>1.2585999999999986E-4</v>
      </c>
      <c r="L93">
        <f>'qx(1) cambodia'!CR100</f>
        <v>2.414899999999997E-4</v>
      </c>
      <c r="M93">
        <f>'qx(1) cambodia'!CZ100</f>
        <v>1.7917999999999979E-4</v>
      </c>
      <c r="N93">
        <f>'qx(1) cambodia'!DH100</f>
        <v>1.5282999999999982E-4</v>
      </c>
      <c r="O93">
        <f>'qx(1) cambodia'!DP100</f>
        <v>2.6473999999999964E-4</v>
      </c>
      <c r="P93">
        <f>'qx(1) cambodia'!DX100</f>
        <v>2.1451999999999976E-4</v>
      </c>
      <c r="Q93">
        <f>'qx(1) cambodia'!EF100</f>
        <v>1.3825999999999983E-4</v>
      </c>
      <c r="R93">
        <f>'qx(1) cambodia'!EN100</f>
        <v>1.9870999999999976E-4</v>
      </c>
      <c r="S93">
        <f>'qx(1) cambodia'!EV100</f>
        <v>1.2678999999999983E-4</v>
      </c>
      <c r="T93">
        <f>'qx(1) cambodia'!FD100</f>
        <v>1.1748999999999987E-4</v>
      </c>
      <c r="U93">
        <f>'qx(1) cambodia'!FL100</f>
        <v>1.4600999999999983E-4</v>
      </c>
      <c r="V93">
        <f>'qx(1) cambodia'!FT100</f>
        <v>7.9979999999999908E-5</v>
      </c>
      <c r="W93">
        <f>'qx(1) cambodia'!GB100</f>
        <v>7.6879999999999914E-5</v>
      </c>
      <c r="X93">
        <f>'qx(1) cambodia'!GJ100</f>
        <v>3.5029999999999954E-5</v>
      </c>
      <c r="Y93">
        <f>'qx(1) cambodia'!GR100</f>
        <v>1.9839999999999976E-5</v>
      </c>
      <c r="Z93">
        <f>'qx(1) cambodia'!GZ100</f>
        <v>3.3169999999999962E-5</v>
      </c>
      <c r="AA93">
        <f>'qx(1) cambodia'!HH100</f>
        <v>3.192999999999996E-5</v>
      </c>
      <c r="AB93">
        <f>'qx(1) cambodia'!HP100</f>
        <v>2.6659999999999972E-5</v>
      </c>
      <c r="AC93">
        <f>'qx(1) cambodia'!HX100</f>
        <v>4.3709999999999946E-5</v>
      </c>
      <c r="AD93">
        <f>'qx(1) cambodia'!IF100</f>
        <v>1.8289999999999976E-5</v>
      </c>
      <c r="AE93">
        <f>'qx(1) cambodia'!IN100</f>
        <v>1.5499999999999984E-5</v>
      </c>
    </row>
    <row r="94" spans="1:31">
      <c r="A94">
        <f t="shared" si="2"/>
        <v>92</v>
      </c>
      <c r="B94">
        <f>'qx(1) cambodia'!P101</f>
        <v>2.4489999999999966E-4</v>
      </c>
      <c r="C94">
        <f>'qx(1) cambodia'!X101</f>
        <v>2.0907777777777749E-4</v>
      </c>
      <c r="D94">
        <f>'qx(1) cambodia'!AF101</f>
        <v>1.8668888888888861E-4</v>
      </c>
      <c r="E94">
        <f>'qx(1) cambodia'!AN101</f>
        <v>2.1114444444444413E-4</v>
      </c>
      <c r="F94">
        <f>'qx(1) cambodia'!AV101</f>
        <v>1.873777777777775E-4</v>
      </c>
      <c r="G94">
        <f>'qx(1) cambodia'!BD101</f>
        <v>1.6843333333333308E-4</v>
      </c>
      <c r="H94">
        <f>'qx(1) cambodia'!BL101</f>
        <v>1.6016666666666645E-4</v>
      </c>
      <c r="I94">
        <f>'qx(1) cambodia'!BT101</f>
        <v>1.8634444444444418E-4</v>
      </c>
      <c r="J94">
        <f>'qx(1) cambodia'!CB101</f>
        <v>1.3881111111111092E-4</v>
      </c>
      <c r="K94">
        <f>'qx(1) cambodia'!CJ101</f>
        <v>1.3984444444444424E-4</v>
      </c>
      <c r="L94">
        <f>'qx(1) cambodia'!CR101</f>
        <v>2.6832222222222184E-4</v>
      </c>
      <c r="M94">
        <f>'qx(1) cambodia'!CZ101</f>
        <v>1.9908888888888862E-4</v>
      </c>
      <c r="N94">
        <f>'qx(1) cambodia'!DH101</f>
        <v>1.6981111111111086E-4</v>
      </c>
      <c r="O94">
        <f>'qx(1) cambodia'!DP101</f>
        <v>2.9415555555555511E-4</v>
      </c>
      <c r="P94">
        <f>'qx(1) cambodia'!DX101</f>
        <v>2.3835555555555522E-4</v>
      </c>
      <c r="Q94">
        <f>'qx(1) cambodia'!EF101</f>
        <v>1.53622222222222E-4</v>
      </c>
      <c r="R94">
        <f>'qx(1) cambodia'!EN101</f>
        <v>2.2078888888888858E-4</v>
      </c>
      <c r="S94">
        <f>'qx(1) cambodia'!EV101</f>
        <v>1.4087777777777757E-4</v>
      </c>
      <c r="T94">
        <f>'qx(1) cambodia'!FD101</f>
        <v>1.3054444444444426E-4</v>
      </c>
      <c r="U94">
        <f>'qx(1) cambodia'!FL101</f>
        <v>1.6223333333333309E-4</v>
      </c>
      <c r="V94">
        <f>'qx(1) cambodia'!FT101</f>
        <v>8.8866666666666545E-5</v>
      </c>
      <c r="W94">
        <f>'qx(1) cambodia'!GB101</f>
        <v>8.5422222222222106E-5</v>
      </c>
      <c r="X94">
        <f>'qx(1) cambodia'!GJ101</f>
        <v>3.8922222222222162E-5</v>
      </c>
      <c r="Y94">
        <f>'qx(1) cambodia'!GR101</f>
        <v>2.2044444444444414E-5</v>
      </c>
      <c r="Z94">
        <f>'qx(1) cambodia'!GZ101</f>
        <v>3.6855555555555503E-5</v>
      </c>
      <c r="AA94">
        <f>'qx(1) cambodia'!HH101</f>
        <v>3.5477777777777729E-5</v>
      </c>
      <c r="AB94">
        <f>'qx(1) cambodia'!HP101</f>
        <v>2.9622222222222183E-5</v>
      </c>
      <c r="AC94">
        <f>'qx(1) cambodia'!HX101</f>
        <v>4.8566666666666596E-5</v>
      </c>
      <c r="AD94">
        <f>'qx(1) cambodia'!IF101</f>
        <v>2.0322222222222191E-5</v>
      </c>
      <c r="AE94">
        <f>'qx(1) cambodia'!IN101</f>
        <v>1.72222222222222E-5</v>
      </c>
    </row>
    <row r="95" spans="1:31">
      <c r="A95">
        <f t="shared" si="2"/>
        <v>93</v>
      </c>
      <c r="B95">
        <f>'qx(1) cambodia'!P102</f>
        <v>2.7551249999999958E-4</v>
      </c>
      <c r="C95">
        <f>'qx(1) cambodia'!X102</f>
        <v>2.3521249999999963E-4</v>
      </c>
      <c r="D95">
        <f>'qx(1) cambodia'!AF102</f>
        <v>2.1002499999999962E-4</v>
      </c>
      <c r="E95">
        <f>'qx(1) cambodia'!AN102</f>
        <v>2.3753749999999959E-4</v>
      </c>
      <c r="F95">
        <f>'qx(1) cambodia'!AV102</f>
        <v>2.1079999999999965E-4</v>
      </c>
      <c r="G95">
        <f>'qx(1) cambodia'!BD102</f>
        <v>1.8948749999999967E-4</v>
      </c>
      <c r="H95">
        <f>'qx(1) cambodia'!BL102</f>
        <v>1.8018749999999971E-4</v>
      </c>
      <c r="I95">
        <f>'qx(1) cambodia'!BT102</f>
        <v>2.0963749999999964E-4</v>
      </c>
      <c r="J95">
        <f>'qx(1) cambodia'!CB102</f>
        <v>1.5616249999999974E-4</v>
      </c>
      <c r="K95">
        <f>'qx(1) cambodia'!CJ102</f>
        <v>1.5732499999999972E-4</v>
      </c>
      <c r="L95">
        <f>'qx(1) cambodia'!CR102</f>
        <v>3.0186249999999948E-4</v>
      </c>
      <c r="M95">
        <f>'qx(1) cambodia'!CZ102</f>
        <v>2.2397499999999963E-4</v>
      </c>
      <c r="N95">
        <f>'qx(1) cambodia'!DH102</f>
        <v>1.9103749999999968E-4</v>
      </c>
      <c r="O95">
        <f>'qx(1) cambodia'!DP102</f>
        <v>3.3092499999999938E-4</v>
      </c>
      <c r="P95">
        <f>'qx(1) cambodia'!DX102</f>
        <v>2.6814999999999955E-4</v>
      </c>
      <c r="Q95">
        <f>'qx(1) cambodia'!EF102</f>
        <v>1.7282499999999971E-4</v>
      </c>
      <c r="R95">
        <f>'qx(1) cambodia'!EN102</f>
        <v>2.4838749999999955E-4</v>
      </c>
      <c r="S95">
        <f>'qx(1) cambodia'!EV102</f>
        <v>1.5848749999999973E-4</v>
      </c>
      <c r="T95">
        <f>'qx(1) cambodia'!FD102</f>
        <v>1.4686249999999975E-4</v>
      </c>
      <c r="U95">
        <f>'qx(1) cambodia'!FL102</f>
        <v>1.825124999999997E-4</v>
      </c>
      <c r="V95">
        <f>'qx(1) cambodia'!FT102</f>
        <v>9.9974999999999828E-5</v>
      </c>
      <c r="W95">
        <f>'qx(1) cambodia'!GB102</f>
        <v>9.6099999999999842E-5</v>
      </c>
      <c r="X95">
        <f>'qx(1) cambodia'!GJ102</f>
        <v>4.3787499999999919E-5</v>
      </c>
      <c r="Y95">
        <f>'qx(1) cambodia'!GR102</f>
        <v>2.4799999999999956E-5</v>
      </c>
      <c r="Z95">
        <f>'qx(1) cambodia'!GZ102</f>
        <v>4.146249999999993E-5</v>
      </c>
      <c r="AA95">
        <f>'qx(1) cambodia'!HH102</f>
        <v>3.9912499999999933E-5</v>
      </c>
      <c r="AB95">
        <f>'qx(1) cambodia'!HP102</f>
        <v>3.3324999999999949E-5</v>
      </c>
      <c r="AC95">
        <f>'qx(1) cambodia'!HX102</f>
        <v>5.4637499999999905E-5</v>
      </c>
      <c r="AD95">
        <f>'qx(1) cambodia'!IF102</f>
        <v>2.2862499999999959E-5</v>
      </c>
      <c r="AE95">
        <f>'qx(1) cambodia'!IN102</f>
        <v>1.937499999999997E-5</v>
      </c>
    </row>
    <row r="96" spans="1:31">
      <c r="A96">
        <f t="shared" si="2"/>
        <v>94</v>
      </c>
      <c r="B96">
        <f>'qx(1) cambodia'!P103</f>
        <v>3.1487142857142795E-4</v>
      </c>
      <c r="C96">
        <f>'qx(1) cambodia'!X103</f>
        <v>2.6881428571428516E-4</v>
      </c>
      <c r="D96">
        <f>'qx(1) cambodia'!AF103</f>
        <v>2.4002857142857092E-4</v>
      </c>
      <c r="E96">
        <f>'qx(1) cambodia'!AN103</f>
        <v>2.7147142857142798E-4</v>
      </c>
      <c r="F96">
        <f>'qx(1) cambodia'!AV103</f>
        <v>2.4091428571428522E-4</v>
      </c>
      <c r="G96">
        <f>'qx(1) cambodia'!BD103</f>
        <v>2.1655714285714238E-4</v>
      </c>
      <c r="H96">
        <f>'qx(1) cambodia'!BL103</f>
        <v>2.0592857142857102E-4</v>
      </c>
      <c r="I96">
        <f>'qx(1) cambodia'!BT103</f>
        <v>2.3958571428571381E-4</v>
      </c>
      <c r="J96">
        <f>'qx(1) cambodia'!CB103</f>
        <v>1.7847142857142822E-4</v>
      </c>
      <c r="K96">
        <f>'qx(1) cambodia'!CJ103</f>
        <v>1.7979999999999963E-4</v>
      </c>
      <c r="L96">
        <f>'qx(1) cambodia'!CR103</f>
        <v>3.4498571428571355E-4</v>
      </c>
      <c r="M96">
        <f>'qx(1) cambodia'!CZ103</f>
        <v>2.5597142857142804E-4</v>
      </c>
      <c r="N96">
        <f>'qx(1) cambodia'!DH103</f>
        <v>2.1832857142857097E-4</v>
      </c>
      <c r="O96">
        <f>'qx(1) cambodia'!DP103</f>
        <v>3.7819999999999916E-4</v>
      </c>
      <c r="P96">
        <f>'qx(1) cambodia'!DX103</f>
        <v>3.0645714285714224E-4</v>
      </c>
      <c r="Q96">
        <f>'qx(1) cambodia'!EF103</f>
        <v>1.975142857142853E-4</v>
      </c>
      <c r="R96">
        <f>'qx(1) cambodia'!EN103</f>
        <v>2.8387142857142796E-4</v>
      </c>
      <c r="S96">
        <f>'qx(1) cambodia'!EV103</f>
        <v>1.8112857142857104E-4</v>
      </c>
      <c r="T96">
        <f>'qx(1) cambodia'!FD103</f>
        <v>1.678428571428568E-4</v>
      </c>
      <c r="U96">
        <f>'qx(1) cambodia'!FL103</f>
        <v>2.0858571428571387E-4</v>
      </c>
      <c r="V96">
        <f>'qx(1) cambodia'!FT103</f>
        <v>1.1425714285714262E-4</v>
      </c>
      <c r="W96">
        <f>'qx(1) cambodia'!GB103</f>
        <v>1.098285714285712E-4</v>
      </c>
      <c r="X96">
        <f>'qx(1) cambodia'!GJ103</f>
        <v>5.004285714285703E-5</v>
      </c>
      <c r="Y96">
        <f>'qx(1) cambodia'!GR103</f>
        <v>2.8342857142857082E-5</v>
      </c>
      <c r="Z96">
        <f>'qx(1) cambodia'!GZ103</f>
        <v>4.7385714285714189E-5</v>
      </c>
      <c r="AA96">
        <f>'qx(1) cambodia'!HH103</f>
        <v>4.5614285714285619E-5</v>
      </c>
      <c r="AB96">
        <f>'qx(1) cambodia'!HP103</f>
        <v>3.8085714285714213E-5</v>
      </c>
      <c r="AC96">
        <f>'qx(1) cambodia'!HX103</f>
        <v>6.2442857142857013E-5</v>
      </c>
      <c r="AD96">
        <f>'qx(1) cambodia'!IF103</f>
        <v>2.6128571428571373E-5</v>
      </c>
      <c r="AE96">
        <f>'qx(1) cambodia'!IN103</f>
        <v>2.2142857142857097E-5</v>
      </c>
    </row>
    <row r="97" spans="1:31">
      <c r="A97">
        <f t="shared" si="2"/>
        <v>95</v>
      </c>
      <c r="B97">
        <f>'qx(1) cambodia'!P104</f>
        <v>3.6734999999999909E-4</v>
      </c>
      <c r="C97">
        <f>'qx(1) cambodia'!X104</f>
        <v>3.136166666666659E-4</v>
      </c>
      <c r="D97">
        <f>'qx(1) cambodia'!AF104</f>
        <v>2.8003333333333262E-4</v>
      </c>
      <c r="E97">
        <f>'qx(1) cambodia'!AN104</f>
        <v>3.1671666666666586E-4</v>
      </c>
      <c r="F97">
        <f>'qx(1) cambodia'!AV104</f>
        <v>2.8106666666666595E-4</v>
      </c>
      <c r="G97">
        <f>'qx(1) cambodia'!BD104</f>
        <v>2.5264999999999934E-4</v>
      </c>
      <c r="H97">
        <f>'qx(1) cambodia'!BL104</f>
        <v>2.4024999999999942E-4</v>
      </c>
      <c r="I97">
        <f>'qx(1) cambodia'!BT104</f>
        <v>2.7951666666666593E-4</v>
      </c>
      <c r="J97">
        <f>'qx(1) cambodia'!CB104</f>
        <v>2.0821666666666615E-4</v>
      </c>
      <c r="K97">
        <f>'qx(1) cambodia'!CJ104</f>
        <v>2.0976666666666611E-4</v>
      </c>
      <c r="L97">
        <f>'qx(1) cambodia'!CR104</f>
        <v>4.0248333333333227E-4</v>
      </c>
      <c r="M97">
        <f>'qx(1) cambodia'!CZ104</f>
        <v>2.9863333333333259E-4</v>
      </c>
      <c r="N97">
        <f>'qx(1) cambodia'!DH104</f>
        <v>2.5471666666666604E-4</v>
      </c>
      <c r="O97">
        <f>'qx(1) cambodia'!DP104</f>
        <v>4.4123333333333215E-4</v>
      </c>
      <c r="P97">
        <f>'qx(1) cambodia'!DX104</f>
        <v>3.5753333333333245E-4</v>
      </c>
      <c r="Q97">
        <f>'qx(1) cambodia'!EF104</f>
        <v>2.3043333333333275E-4</v>
      </c>
      <c r="R97">
        <f>'qx(1) cambodia'!EN104</f>
        <v>3.3118333333333248E-4</v>
      </c>
      <c r="S97">
        <f>'qx(1) cambodia'!EV104</f>
        <v>2.1131666666666612E-4</v>
      </c>
      <c r="T97">
        <f>'qx(1) cambodia'!FD104</f>
        <v>1.9581666666666618E-4</v>
      </c>
      <c r="U97">
        <f>'qx(1) cambodia'!FL104</f>
        <v>2.4334999999999938E-4</v>
      </c>
      <c r="V97">
        <f>'qx(1) cambodia'!FT104</f>
        <v>1.3329999999999966E-4</v>
      </c>
      <c r="W97">
        <f>'qx(1) cambodia'!GB104</f>
        <v>1.28133333333333E-4</v>
      </c>
      <c r="X97">
        <f>'qx(1) cambodia'!GJ104</f>
        <v>5.8383333333333178E-5</v>
      </c>
      <c r="Y97">
        <f>'qx(1) cambodia'!GR104</f>
        <v>3.3066666666666578E-5</v>
      </c>
      <c r="Z97">
        <f>'qx(1) cambodia'!GZ104</f>
        <v>5.5283333333333198E-5</v>
      </c>
      <c r="AA97">
        <f>'qx(1) cambodia'!HH104</f>
        <v>5.3216666666666526E-5</v>
      </c>
      <c r="AB97">
        <f>'qx(1) cambodia'!HP104</f>
        <v>4.4433333333333225E-5</v>
      </c>
      <c r="AC97">
        <f>'qx(1) cambodia'!HX104</f>
        <v>7.2849999999999806E-5</v>
      </c>
      <c r="AD97">
        <f>'qx(1) cambodia'!IF104</f>
        <v>3.0483333333333252E-5</v>
      </c>
      <c r="AE97">
        <f>'qx(1) cambodia'!IN104</f>
        <v>2.5833333333333268E-5</v>
      </c>
    </row>
    <row r="98" spans="1:31">
      <c r="A98">
        <f t="shared" si="2"/>
        <v>96</v>
      </c>
      <c r="B98">
        <f>'qx(1) cambodia'!P105</f>
        <v>4.4081999999999862E-4</v>
      </c>
      <c r="C98">
        <f>'qx(1) cambodia'!X105</f>
        <v>3.7633999999999883E-4</v>
      </c>
      <c r="D98">
        <f>'qx(1) cambodia'!AF105</f>
        <v>3.3603999999999888E-4</v>
      </c>
      <c r="E98">
        <f>'qx(1) cambodia'!AN105</f>
        <v>3.8005999999999874E-4</v>
      </c>
      <c r="F98">
        <f>'qx(1) cambodia'!AV105</f>
        <v>3.3727999999999894E-4</v>
      </c>
      <c r="G98">
        <f>'qx(1) cambodia'!BD105</f>
        <v>3.0317999999999898E-4</v>
      </c>
      <c r="H98">
        <f>'qx(1) cambodia'!BL105</f>
        <v>2.8829999999999909E-4</v>
      </c>
      <c r="I98">
        <f>'qx(1) cambodia'!BT105</f>
        <v>3.3541999999999893E-4</v>
      </c>
      <c r="J98">
        <f>'qx(1) cambodia'!CB105</f>
        <v>2.4985999999999921E-4</v>
      </c>
      <c r="K98">
        <f>'qx(1) cambodia'!CJ105</f>
        <v>2.5171999999999917E-4</v>
      </c>
      <c r="L98">
        <f>'qx(1) cambodia'!CR105</f>
        <v>4.8297999999999841E-4</v>
      </c>
      <c r="M98">
        <f>'qx(1) cambodia'!CZ105</f>
        <v>3.5835999999999887E-4</v>
      </c>
      <c r="N98">
        <f>'qx(1) cambodia'!DH105</f>
        <v>3.0565999999999899E-4</v>
      </c>
      <c r="O98">
        <f>'qx(1) cambodia'!DP105</f>
        <v>5.2947999999999819E-4</v>
      </c>
      <c r="P98">
        <f>'qx(1) cambodia'!DX105</f>
        <v>4.2903999999999864E-4</v>
      </c>
      <c r="Q98">
        <f>'qx(1) cambodia'!EF105</f>
        <v>2.7651999999999912E-4</v>
      </c>
      <c r="R98">
        <f>'qx(1) cambodia'!EN105</f>
        <v>3.974199999999987E-4</v>
      </c>
      <c r="S98">
        <f>'qx(1) cambodia'!EV105</f>
        <v>2.5357999999999918E-4</v>
      </c>
      <c r="T98">
        <f>'qx(1) cambodia'!FD105</f>
        <v>2.3497999999999924E-4</v>
      </c>
      <c r="U98">
        <f>'qx(1) cambodia'!FL105</f>
        <v>2.9201999999999906E-4</v>
      </c>
      <c r="V98">
        <f>'qx(1) cambodia'!FT105</f>
        <v>1.5995999999999949E-4</v>
      </c>
      <c r="W98">
        <f>'qx(1) cambodia'!GB105</f>
        <v>1.537599999999995E-4</v>
      </c>
      <c r="X98">
        <f>'qx(1) cambodia'!GJ105</f>
        <v>7.005999999999976E-5</v>
      </c>
      <c r="Y98">
        <f>'qx(1) cambodia'!GR105</f>
        <v>3.9679999999999871E-5</v>
      </c>
      <c r="Z98">
        <f>'qx(1) cambodia'!GZ105</f>
        <v>6.6339999999999788E-5</v>
      </c>
      <c r="AA98">
        <f>'qx(1) cambodia'!HH105</f>
        <v>6.3859999999999785E-5</v>
      </c>
      <c r="AB98">
        <f>'qx(1) cambodia'!HP105</f>
        <v>5.3319999999999828E-5</v>
      </c>
      <c r="AC98">
        <f>'qx(1) cambodia'!HX105</f>
        <v>8.7419999999999715E-5</v>
      </c>
      <c r="AD98">
        <f>'qx(1) cambodia'!IF105</f>
        <v>3.6579999999999877E-5</v>
      </c>
      <c r="AE98">
        <f>'qx(1) cambodia'!IN105</f>
        <v>3.09999999999999E-5</v>
      </c>
    </row>
    <row r="99" spans="1:31">
      <c r="A99">
        <f t="shared" si="2"/>
        <v>97</v>
      </c>
      <c r="B99">
        <f>'qx(1) cambodia'!P106</f>
        <v>5.5102499999999774E-4</v>
      </c>
      <c r="C99">
        <f>'qx(1) cambodia'!X106</f>
        <v>4.70424999999998E-4</v>
      </c>
      <c r="D99">
        <f>'qx(1) cambodia'!AF106</f>
        <v>4.2004999999999815E-4</v>
      </c>
      <c r="E99">
        <f>'qx(1) cambodia'!AN106</f>
        <v>4.7507499999999798E-4</v>
      </c>
      <c r="F99">
        <f>'qx(1) cambodia'!AV106</f>
        <v>4.2159999999999821E-4</v>
      </c>
      <c r="G99">
        <f>'qx(1) cambodia'!BD106</f>
        <v>3.7897499999999836E-4</v>
      </c>
      <c r="H99">
        <f>'qx(1) cambodia'!BL106</f>
        <v>3.603749999999985E-4</v>
      </c>
      <c r="I99">
        <f>'qx(1) cambodia'!BT106</f>
        <v>4.192749999999982E-4</v>
      </c>
      <c r="J99">
        <f>'qx(1) cambodia'!CB106</f>
        <v>3.1232499999999871E-4</v>
      </c>
      <c r="K99">
        <f>'qx(1) cambodia'!CJ106</f>
        <v>3.1464999999999862E-4</v>
      </c>
      <c r="L99">
        <f>'qx(1) cambodia'!CR106</f>
        <v>6.0372499999999734E-4</v>
      </c>
      <c r="M99">
        <f>'qx(1) cambodia'!CZ106</f>
        <v>4.4794999999999812E-4</v>
      </c>
      <c r="N99">
        <f>'qx(1) cambodia'!DH106</f>
        <v>3.8207499999999838E-4</v>
      </c>
      <c r="O99">
        <f>'qx(1) cambodia'!DP106</f>
        <v>6.6184999999999703E-4</v>
      </c>
      <c r="P99">
        <f>'qx(1) cambodia'!DX106</f>
        <v>5.3629999999999769E-4</v>
      </c>
      <c r="Q99">
        <f>'qx(1) cambodia'!EF106</f>
        <v>3.4564999999999851E-4</v>
      </c>
      <c r="R99">
        <f>'qx(1) cambodia'!EN106</f>
        <v>4.9677499999999791E-4</v>
      </c>
      <c r="S99">
        <f>'qx(1) cambodia'!EV106</f>
        <v>3.1697499999999864E-4</v>
      </c>
      <c r="T99">
        <f>'qx(1) cambodia'!FD106</f>
        <v>2.9372499999999875E-4</v>
      </c>
      <c r="U99">
        <f>'qx(1) cambodia'!FL106</f>
        <v>3.6502499999999842E-4</v>
      </c>
      <c r="V99">
        <f>'qx(1) cambodia'!FT106</f>
        <v>1.9994999999999914E-4</v>
      </c>
      <c r="W99">
        <f>'qx(1) cambodia'!GB106</f>
        <v>1.9219999999999917E-4</v>
      </c>
      <c r="X99">
        <f>'qx(1) cambodia'!GJ106</f>
        <v>8.7574999999999608E-5</v>
      </c>
      <c r="Y99">
        <f>'qx(1) cambodia'!GR106</f>
        <v>4.9599999999999783E-5</v>
      </c>
      <c r="Z99">
        <f>'qx(1) cambodia'!GZ106</f>
        <v>8.2924999999999658E-5</v>
      </c>
      <c r="AA99">
        <f>'qx(1) cambodia'!HH106</f>
        <v>7.982499999999965E-5</v>
      </c>
      <c r="AB99">
        <f>'qx(1) cambodia'!HP106</f>
        <v>6.6649999999999723E-5</v>
      </c>
      <c r="AC99">
        <f>'qx(1) cambodia'!HX106</f>
        <v>1.0927499999999953E-4</v>
      </c>
      <c r="AD99">
        <f>'qx(1) cambodia'!IF106</f>
        <v>4.5724999999999797E-5</v>
      </c>
      <c r="AE99">
        <f>'qx(1) cambodia'!IN106</f>
        <v>3.8749999999999837E-5</v>
      </c>
    </row>
    <row r="100" spans="1:31">
      <c r="A100">
        <f t="shared" si="2"/>
        <v>98</v>
      </c>
      <c r="B100">
        <f>'qx(1) cambodia'!P107</f>
        <v>7.3469999999999569E-4</v>
      </c>
      <c r="C100">
        <f>'qx(1) cambodia'!X107</f>
        <v>6.2723333333332962E-4</v>
      </c>
      <c r="D100">
        <f>'qx(1) cambodia'!AF107</f>
        <v>5.6006666666666329E-4</v>
      </c>
      <c r="E100">
        <f>'qx(1) cambodia'!AN107</f>
        <v>6.3343333333332956E-4</v>
      </c>
      <c r="F100">
        <f>'qx(1) cambodia'!AV107</f>
        <v>5.6213333333332994E-4</v>
      </c>
      <c r="G100">
        <f>'qx(1) cambodia'!BD107</f>
        <v>5.0529999999999694E-4</v>
      </c>
      <c r="H100">
        <f>'qx(1) cambodia'!BL107</f>
        <v>4.8049999999999715E-4</v>
      </c>
      <c r="I100">
        <f>'qx(1) cambodia'!BT107</f>
        <v>5.5903333333333003E-4</v>
      </c>
      <c r="J100">
        <f>'qx(1) cambodia'!CB107</f>
        <v>4.164333333333309E-4</v>
      </c>
      <c r="K100">
        <f>'qx(1) cambodia'!CJ107</f>
        <v>4.1953333333333081E-4</v>
      </c>
      <c r="L100">
        <f>'qx(1) cambodia'!CR107</f>
        <v>8.0496666666666182E-4</v>
      </c>
      <c r="M100">
        <f>'qx(1) cambodia'!CZ107</f>
        <v>5.9726666666666311E-4</v>
      </c>
      <c r="N100">
        <f>'qx(1) cambodia'!DH107</f>
        <v>5.0943333333333023E-4</v>
      </c>
      <c r="O100">
        <f>'qx(1) cambodia'!DP107</f>
        <v>8.8246666666666126E-4</v>
      </c>
      <c r="P100">
        <f>'qx(1) cambodia'!DX107</f>
        <v>7.150666666666624E-4</v>
      </c>
      <c r="Q100">
        <f>'qx(1) cambodia'!EF107</f>
        <v>4.6086666666666392E-4</v>
      </c>
      <c r="R100">
        <f>'qx(1) cambodia'!EN107</f>
        <v>6.6236666666666269E-4</v>
      </c>
      <c r="S100">
        <f>'qx(1) cambodia'!EV107</f>
        <v>4.2263333333333078E-4</v>
      </c>
      <c r="T100">
        <f>'qx(1) cambodia'!FD107</f>
        <v>3.91633333333331E-4</v>
      </c>
      <c r="U100">
        <f>'qx(1) cambodia'!FL107</f>
        <v>4.8669999999999709E-4</v>
      </c>
      <c r="V100">
        <f>'qx(1) cambodia'!FT107</f>
        <v>2.665999999999984E-4</v>
      </c>
      <c r="W100">
        <f>'qx(1) cambodia'!GB107</f>
        <v>2.5626666666666513E-4</v>
      </c>
      <c r="X100">
        <f>'qx(1) cambodia'!GJ107</f>
        <v>1.1676666666666595E-4</v>
      </c>
      <c r="Y100">
        <f>'qx(1) cambodia'!GR107</f>
        <v>6.613333333333294E-5</v>
      </c>
      <c r="Z100">
        <f>'qx(1) cambodia'!GZ107</f>
        <v>1.1056666666666602E-4</v>
      </c>
      <c r="AA100">
        <f>'qx(1) cambodia'!HH107</f>
        <v>1.0643333333333269E-4</v>
      </c>
      <c r="AB100">
        <f>'qx(1) cambodia'!HP107</f>
        <v>8.8866666666666139E-5</v>
      </c>
      <c r="AC100">
        <f>'qx(1) cambodia'!HX107</f>
        <v>1.4569999999999912E-4</v>
      </c>
      <c r="AD100">
        <f>'qx(1) cambodia'!IF107</f>
        <v>6.0966666666666294E-5</v>
      </c>
      <c r="AE100">
        <f>'qx(1) cambodia'!IN107</f>
        <v>5.1666666666666359E-5</v>
      </c>
    </row>
    <row r="101" spans="1:31">
      <c r="A101">
        <f t="shared" si="2"/>
        <v>99</v>
      </c>
      <c r="B101">
        <f>'qx(1) cambodia'!P108</f>
        <v>1.1020499999999896E-3</v>
      </c>
      <c r="C101">
        <f>'qx(1) cambodia'!X108</f>
        <v>9.4084999999999124E-4</v>
      </c>
      <c r="D101">
        <f>'qx(1) cambodia'!AF108</f>
        <v>8.4009999999999196E-4</v>
      </c>
      <c r="E101">
        <f>'qx(1) cambodia'!AN108</f>
        <v>9.5014999999999098E-4</v>
      </c>
      <c r="F101">
        <f>'qx(1) cambodia'!AV108</f>
        <v>8.4319999999999209E-4</v>
      </c>
      <c r="G101">
        <f>'qx(1) cambodia'!BD108</f>
        <v>7.5794999999999281E-4</v>
      </c>
      <c r="H101">
        <f>'qx(1) cambodia'!BL108</f>
        <v>7.2074999999999331E-4</v>
      </c>
      <c r="I101">
        <f>'qx(1) cambodia'!BT108</f>
        <v>8.3854999999999206E-4</v>
      </c>
      <c r="J101">
        <f>'qx(1) cambodia'!CB108</f>
        <v>6.2464999999999418E-4</v>
      </c>
      <c r="K101">
        <f>'qx(1) cambodia'!CJ108</f>
        <v>6.2929999999999399E-4</v>
      </c>
      <c r="L101">
        <f>'qx(1) cambodia'!CR108</f>
        <v>1.2074499999999886E-3</v>
      </c>
      <c r="M101">
        <f>'qx(1) cambodia'!CZ108</f>
        <v>8.9589999999999158E-4</v>
      </c>
      <c r="N101">
        <f>'qx(1) cambodia'!DH108</f>
        <v>7.6414999999999274E-4</v>
      </c>
      <c r="O101">
        <f>'qx(1) cambodia'!DP108</f>
        <v>1.3236999999999873E-3</v>
      </c>
      <c r="P101">
        <f>'qx(1) cambodia'!DX108</f>
        <v>1.07259999999999E-3</v>
      </c>
      <c r="Q101">
        <f>'qx(1) cambodia'!EF108</f>
        <v>6.9129999999999344E-4</v>
      </c>
      <c r="R101">
        <f>'qx(1) cambodia'!EN108</f>
        <v>9.9354999999999062E-4</v>
      </c>
      <c r="S101">
        <f>'qx(1) cambodia'!EV108</f>
        <v>6.3394999999999402E-4</v>
      </c>
      <c r="T101">
        <f>'qx(1) cambodia'!FD108</f>
        <v>5.8744999999999447E-4</v>
      </c>
      <c r="U101">
        <f>'qx(1) cambodia'!FL108</f>
        <v>7.3004999999999305E-4</v>
      </c>
      <c r="V101">
        <f>'qx(1) cambodia'!FT108</f>
        <v>3.9989999999999622E-4</v>
      </c>
      <c r="W101">
        <f>'qx(1) cambodia'!GB108</f>
        <v>3.8439999999999639E-4</v>
      </c>
      <c r="X101">
        <f>'qx(1) cambodia'!GJ108</f>
        <v>1.7514999999999832E-4</v>
      </c>
      <c r="Y101">
        <f>'qx(1) cambodia'!GR108</f>
        <v>9.9199999999999064E-5</v>
      </c>
      <c r="Z101">
        <f>'qx(1) cambodia'!GZ108</f>
        <v>1.6584999999999845E-4</v>
      </c>
      <c r="AA101">
        <f>'qx(1) cambodia'!HH108</f>
        <v>1.5964999999999849E-4</v>
      </c>
      <c r="AB101">
        <f>'qx(1) cambodia'!HP108</f>
        <v>1.3329999999999874E-4</v>
      </c>
      <c r="AC101">
        <f>'qx(1) cambodia'!HX108</f>
        <v>2.1854999999999791E-4</v>
      </c>
      <c r="AD101">
        <f>'qx(1) cambodia'!IF108</f>
        <v>9.1449999999999133E-5</v>
      </c>
      <c r="AE101">
        <f>'qx(1) cambodia'!IN108</f>
        <v>7.7499999999999282E-5</v>
      </c>
    </row>
    <row r="102" spans="1:31">
      <c r="A102">
        <f>A101+1</f>
        <v>100</v>
      </c>
      <c r="B102">
        <f>'qx(1) cambodia'!P109</f>
        <v>2.2040999999999567E-3</v>
      </c>
      <c r="C102">
        <f>'qx(1) cambodia'!X109</f>
        <v>1.881699999999963E-3</v>
      </c>
      <c r="D102">
        <f>'qx(1) cambodia'!AF109</f>
        <v>1.6801999999999666E-3</v>
      </c>
      <c r="E102">
        <f>'qx(1) cambodia'!AN109</f>
        <v>1.9002999999999624E-3</v>
      </c>
      <c r="F102">
        <f>'qx(1) cambodia'!AV109</f>
        <v>1.6863999999999666E-3</v>
      </c>
      <c r="G102">
        <f>'qx(1) cambodia'!BD109</f>
        <v>1.51589999999997E-3</v>
      </c>
      <c r="H102">
        <f>'qx(1) cambodia'!BL109</f>
        <v>1.4414999999999717E-3</v>
      </c>
      <c r="I102">
        <f>'qx(1) cambodia'!BT109</f>
        <v>1.6770999999999668E-3</v>
      </c>
      <c r="J102">
        <f>'qx(1) cambodia'!CB109</f>
        <v>1.2492999999999753E-3</v>
      </c>
      <c r="K102">
        <f>'qx(1) cambodia'!CJ109</f>
        <v>1.258599999999975E-3</v>
      </c>
      <c r="L102">
        <f>'qx(1) cambodia'!CR109</f>
        <v>2.4148999999999521E-3</v>
      </c>
      <c r="M102">
        <f>'qx(1) cambodia'!CZ109</f>
        <v>1.7917999999999647E-3</v>
      </c>
      <c r="N102">
        <f>'qx(1) cambodia'!DH109</f>
        <v>1.5282999999999697E-3</v>
      </c>
      <c r="O102">
        <f>'qx(1) cambodia'!DP109</f>
        <v>2.6473999999999474E-3</v>
      </c>
      <c r="P102">
        <f>'qx(1) cambodia'!DX109</f>
        <v>2.1451999999999578E-3</v>
      </c>
      <c r="Q102">
        <f>'qx(1) cambodia'!EF109</f>
        <v>1.3825999999999726E-3</v>
      </c>
      <c r="R102">
        <f>'qx(1) cambodia'!EN109</f>
        <v>1.9870999999999609E-3</v>
      </c>
      <c r="S102">
        <f>'qx(1) cambodia'!EV109</f>
        <v>1.2678999999999748E-3</v>
      </c>
      <c r="T102">
        <f>'qx(1) cambodia'!FD109</f>
        <v>1.1748999999999768E-3</v>
      </c>
      <c r="U102">
        <f>'qx(1) cambodia'!FL109</f>
        <v>1.4600999999999711E-3</v>
      </c>
      <c r="V102">
        <f>'qx(1) cambodia'!FT109</f>
        <v>7.997999999999842E-4</v>
      </c>
      <c r="W102">
        <f>'qx(1) cambodia'!GB109</f>
        <v>7.6879999999998475E-4</v>
      </c>
      <c r="X102">
        <f>'qx(1) cambodia'!GJ109</f>
        <v>3.5029999999999301E-4</v>
      </c>
      <c r="Y102">
        <f>'qx(1) cambodia'!GR109</f>
        <v>1.9839999999999607E-4</v>
      </c>
      <c r="Z102">
        <f>'qx(1) cambodia'!GZ109</f>
        <v>3.3169999999999348E-4</v>
      </c>
      <c r="AA102">
        <f>'qx(1) cambodia'!HH109</f>
        <v>3.1929999999999367E-4</v>
      </c>
      <c r="AB102">
        <f>'qx(1) cambodia'!HP109</f>
        <v>2.6659999999999477E-4</v>
      </c>
      <c r="AC102">
        <f>'qx(1) cambodia'!HX109</f>
        <v>4.3709999999999133E-4</v>
      </c>
      <c r="AD102">
        <f>'qx(1) cambodia'!IF109</f>
        <v>1.8289999999999637E-4</v>
      </c>
      <c r="AE102">
        <f>'qx(1) cambodia'!IN109</f>
        <v>1.5499999999999694E-4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/>
  <dimension ref="A1:AE102"/>
  <sheetViews>
    <sheetView workbookViewId="0">
      <selection activeCell="B2" sqref="B2:B102"/>
    </sheetView>
  </sheetViews>
  <sheetFormatPr defaultRowHeight="14.4"/>
  <cols>
    <col min="24" max="24" width="12" bestFit="1" customWidth="1"/>
    <col min="25" max="25" width="11" bestFit="1" customWidth="1"/>
    <col min="26" max="31" width="12" bestFit="1" customWidth="1"/>
  </cols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>R1+1</f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>AB1+1</f>
        <v>2017</v>
      </c>
      <c r="AD1">
        <f t="shared" si="0"/>
        <v>2018</v>
      </c>
      <c r="AE1">
        <f t="shared" si="0"/>
        <v>2019</v>
      </c>
    </row>
    <row r="2" spans="1:31">
      <c r="A2">
        <v>0</v>
      </c>
      <c r="B2">
        <f>'qx(1) cambodia'!R9</f>
        <v>3.5082951880229272E-4</v>
      </c>
      <c r="C2">
        <f>'qx(1) cambodia'!Z9</f>
        <v>2.7777376642426323E-4</v>
      </c>
      <c r="D2">
        <f>'qx(1) cambodia'!AH9</f>
        <v>2.5491566637343124E-4</v>
      </c>
      <c r="E2">
        <f>'qx(1) cambodia'!AP9</f>
        <v>2.7678524054984658E-4</v>
      </c>
      <c r="F2">
        <f>'qx(1) cambodia'!AX9</f>
        <v>2.3497714593043271E-4</v>
      </c>
      <c r="G2">
        <f>'qx(1) cambodia'!BF9</f>
        <v>2.1301436264615145E-4</v>
      </c>
      <c r="H2">
        <f>'qx(1) cambodia'!BN9</f>
        <v>1.99423792822704E-4</v>
      </c>
      <c r="I2">
        <f>'qx(1) cambodia'!BV9</f>
        <v>2.3135493728962441E-4</v>
      </c>
      <c r="J2">
        <f>'qx(1) cambodia'!CD9</f>
        <v>1.7832742240842184E-4</v>
      </c>
      <c r="K2">
        <f>'qx(1) cambodia'!CL9</f>
        <v>1.787473492603196E-4</v>
      </c>
      <c r="L2">
        <f>'qx(1) cambodia'!CT9</f>
        <v>4.0298318145792268E-4</v>
      </c>
      <c r="M2">
        <f>'qx(1) cambodia'!DB9</f>
        <v>2.6972077532837001E-4</v>
      </c>
      <c r="N2">
        <f>'qx(1) cambodia'!DJ9</f>
        <v>3.1244716160834122E-4</v>
      </c>
      <c r="O2">
        <f>'qx(1) cambodia'!DR9</f>
        <v>4.6263445514653257E-4</v>
      </c>
      <c r="P2">
        <f>'qx(1) cambodia'!DZ9</f>
        <v>3.8894213326666033E-4</v>
      </c>
      <c r="Q2">
        <f>'qx(1) cambodia'!EH9</f>
        <v>2.5754413953421249E-4</v>
      </c>
      <c r="R2">
        <f>'qx(1) cambodia'!EP9</f>
        <v>4.2371347364528032E-4</v>
      </c>
      <c r="S2">
        <f>'qx(1) cambodia'!EX9</f>
        <v>2.1826626439574304E-4</v>
      </c>
      <c r="T2">
        <f>'qx(1) cambodia'!FF9</f>
        <v>2.3706065899417611E-4</v>
      </c>
      <c r="U2">
        <f>'qx(1) cambodia'!FN9</f>
        <v>2.7734472228441637E-4</v>
      </c>
      <c r="V2">
        <f>'qx(1) cambodia'!FV9</f>
        <v>1.4986493340749679E-4</v>
      </c>
      <c r="W2">
        <f>'qx(1) cambodia'!GD9</f>
        <v>1.3424303159826118E-4</v>
      </c>
      <c r="X2">
        <f>'qx(1) cambodia'!GL9</f>
        <v>6.1652756149182912E-5</v>
      </c>
      <c r="Y2">
        <f>'qx(1) cambodia'!GT9</f>
        <v>3.3629030473539273E-5</v>
      </c>
      <c r="Z2">
        <f>'qx(1) cambodia'!HB9</f>
        <v>4.6275593365203827E-5</v>
      </c>
      <c r="AA2">
        <f>'qx(1) cambodia'!HJ9</f>
        <v>5.3070671453407454E-5</v>
      </c>
      <c r="AB2">
        <f>'qx(1) cambodia'!HR9</f>
        <v>3.5060865510416775E-5</v>
      </c>
      <c r="AC2">
        <f>'qx(1) cambodia'!HZ9</f>
        <v>5.4535829415164444E-5</v>
      </c>
      <c r="AD2">
        <f>'qx(1) cambodia'!IH9</f>
        <v>2.3383073584165643E-5</v>
      </c>
      <c r="AE2">
        <f>'qx(1) cambodia'!IP9</f>
        <v>1.9807254250072051E-5</v>
      </c>
    </row>
    <row r="3" spans="1:31">
      <c r="A3">
        <f>A2+1</f>
        <v>1</v>
      </c>
      <c r="B3">
        <f>'qx(1) cambodia'!R10</f>
        <v>3.7271226224431827E-3</v>
      </c>
      <c r="C3">
        <f>'qx(1) cambodia'!Z10</f>
        <v>2.8776631269167674E-3</v>
      </c>
      <c r="D3">
        <f>'qx(1) cambodia'!AH10</f>
        <v>2.6328877999545262E-3</v>
      </c>
      <c r="E3">
        <f>'qx(1) cambodia'!AP10</f>
        <v>2.8007223593765874E-3</v>
      </c>
      <c r="F3">
        <f>'qx(1) cambodia'!AX10</f>
        <v>2.2570243293949109E-3</v>
      </c>
      <c r="G3">
        <f>'qx(1) cambodia'!BF10</f>
        <v>2.0357251944383538E-3</v>
      </c>
      <c r="H3">
        <f>'qx(1) cambodia'!BN10</f>
        <v>1.8827910338735272E-3</v>
      </c>
      <c r="I3">
        <f>'qx(1) cambodia'!BV10</f>
        <v>2.1702659313160657E-3</v>
      </c>
      <c r="J3">
        <f>'qx(1) cambodia'!CD10</f>
        <v>1.6954853660778113E-3</v>
      </c>
      <c r="K3">
        <f>'qx(1) cambodia'!CL10</f>
        <v>1.7379740765489518E-3</v>
      </c>
      <c r="L3">
        <f>'qx(1) cambodia'!CT10</f>
        <v>4.0504520825785928E-3</v>
      </c>
      <c r="M3">
        <f>'qx(1) cambodia'!DB10</f>
        <v>2.9374912486121486E-3</v>
      </c>
      <c r="N3">
        <f>'qx(1) cambodia'!DJ10</f>
        <v>3.6829668176682801E-3</v>
      </c>
      <c r="O3">
        <f>'qx(1) cambodia'!DR10</f>
        <v>5.855533789709085E-3</v>
      </c>
      <c r="P3">
        <f>'qx(1) cambodia'!DZ10</f>
        <v>5.2688991094693507E-3</v>
      </c>
      <c r="Q3">
        <f>'qx(1) cambodia'!EH10</f>
        <v>3.7515206298681697E-3</v>
      </c>
      <c r="R3">
        <f>'qx(1) cambodia'!EP10</f>
        <v>6.5108994010693935E-3</v>
      </c>
      <c r="S3">
        <f>'qx(1) cambodia'!EX10</f>
        <v>3.4852100553771251E-3</v>
      </c>
      <c r="T3">
        <f>'qx(1) cambodia'!FF10</f>
        <v>3.999218522824032E-3</v>
      </c>
      <c r="U3">
        <f>'qx(1) cambodia'!FN10</f>
        <v>4.7569987998726101E-3</v>
      </c>
      <c r="V3">
        <f>'qx(1) cambodia'!FV10</f>
        <v>2.7735075718166402E-3</v>
      </c>
      <c r="W3">
        <f>'qx(1) cambodia'!GD10</f>
        <v>2.4214831484765348E-3</v>
      </c>
      <c r="X3">
        <f>'qx(1) cambodia'!GL10</f>
        <v>1.222708962216851E-3</v>
      </c>
      <c r="Y3">
        <f>'qx(1) cambodia'!GT10</f>
        <v>6.5361050013961559E-4</v>
      </c>
      <c r="Z3">
        <f>'qx(1) cambodia'!HB10</f>
        <v>9.550505033838172E-4</v>
      </c>
      <c r="AA3">
        <f>'qx(1) cambodia'!HJ10</f>
        <v>1.1650161045771679E-3</v>
      </c>
      <c r="AB3">
        <f>'qx(1) cambodia'!HR10</f>
        <v>7.7338190262773348E-4</v>
      </c>
      <c r="AC3">
        <f>'qx(1) cambodia'!HZ10</f>
        <v>1.2267137897317816E-3</v>
      </c>
      <c r="AD3">
        <f>'qx(1) cambodia'!IH10</f>
        <v>5.5040459063598109E-4</v>
      </c>
      <c r="AE3">
        <f>'qx(1) cambodia'!IP10</f>
        <v>4.7930476451204916E-4</v>
      </c>
    </row>
    <row r="4" spans="1:31">
      <c r="A4">
        <f t="shared" ref="A4:A67" si="1">A3+1</f>
        <v>2</v>
      </c>
      <c r="B4">
        <f>'qx(1) cambodia'!R11</f>
        <v>4.1145646155972323E-3</v>
      </c>
      <c r="C4">
        <f>'qx(1) cambodia'!Z11</f>
        <v>3.2179826481553253E-3</v>
      </c>
      <c r="D4">
        <f>'qx(1) cambodia'!AH11</f>
        <v>2.9626731142950924E-3</v>
      </c>
      <c r="E4">
        <f>'qx(1) cambodia'!AP11</f>
        <v>3.1810076402580181E-3</v>
      </c>
      <c r="F4">
        <f>'qx(1) cambodia'!AX11</f>
        <v>2.6372106898711772E-3</v>
      </c>
      <c r="G4">
        <f>'qx(1) cambodia'!BF11</f>
        <v>2.3801479503544548E-3</v>
      </c>
      <c r="H4">
        <f>'qx(1) cambodia'!BN11</f>
        <v>2.2172339886068378E-3</v>
      </c>
      <c r="I4">
        <f>'qx(1) cambodia'!BV11</f>
        <v>2.5741821622040201E-3</v>
      </c>
      <c r="J4">
        <f>'qx(1) cambodia'!CD11</f>
        <v>2.0068412648826732E-3</v>
      </c>
      <c r="K4">
        <f>'qx(1) cambodia'!CL11</f>
        <v>2.0480008021067234E-3</v>
      </c>
      <c r="L4">
        <f>'qx(1) cambodia'!CT11</f>
        <v>4.779940743254411E-3</v>
      </c>
      <c r="M4">
        <f>'qx(1) cambodia'!DB11</f>
        <v>3.3763680743040259E-3</v>
      </c>
      <c r="N4">
        <f>'qx(1) cambodia'!DJ11</f>
        <v>4.1388305723713669E-3</v>
      </c>
      <c r="O4">
        <f>'qx(1) cambodia'!DR11</f>
        <v>6.4587024848698198E-3</v>
      </c>
      <c r="P4">
        <f>'qx(1) cambodia'!DZ11</f>
        <v>5.7030258950969484E-3</v>
      </c>
      <c r="Q4">
        <f>'qx(1) cambodia'!EH11</f>
        <v>3.9619999204761319E-3</v>
      </c>
      <c r="R4">
        <f>'qx(1) cambodia'!EP11</f>
        <v>6.7749710392809824E-3</v>
      </c>
      <c r="S4">
        <f>'qx(1) cambodia'!EX11</f>
        <v>3.5880797381701475E-3</v>
      </c>
      <c r="T4">
        <f>'qx(1) cambodia'!FF11</f>
        <v>4.0622412601874188E-3</v>
      </c>
      <c r="U4">
        <f>'qx(1) cambodia'!FN11</f>
        <v>4.8870197335437338E-3</v>
      </c>
      <c r="V4">
        <f>'qx(1) cambodia'!FV11</f>
        <v>2.7539909097596188E-3</v>
      </c>
      <c r="W4">
        <f>'qx(1) cambodia'!GD11</f>
        <v>2.4977653819250527E-3</v>
      </c>
      <c r="X4">
        <f>'qx(1) cambodia'!GL11</f>
        <v>1.2016996503076852E-3</v>
      </c>
      <c r="Y4">
        <f>'qx(1) cambodia'!GT11</f>
        <v>6.6119363368835854E-4</v>
      </c>
      <c r="Z4">
        <f>'qx(1) cambodia'!HB11</f>
        <v>9.3780774281620257E-4</v>
      </c>
      <c r="AA4">
        <f>'qx(1) cambodia'!HJ11</f>
        <v>1.1095384512668995E-3</v>
      </c>
      <c r="AB4">
        <f>'qx(1) cambodia'!HR11</f>
        <v>7.4251420152436902E-4</v>
      </c>
      <c r="AC4">
        <f>'qx(1) cambodia'!HZ11</f>
        <v>1.170657372793377E-3</v>
      </c>
      <c r="AD4">
        <f>'qx(1) cambodia'!IH11</f>
        <v>5.1417320163286691E-4</v>
      </c>
      <c r="AE4">
        <f>'qx(1) cambodia'!IP11</f>
        <v>4.4313398611943927E-4</v>
      </c>
    </row>
    <row r="5" spans="1:31">
      <c r="A5">
        <f t="shared" si="1"/>
        <v>3</v>
      </c>
      <c r="B5">
        <f>'qx(1) cambodia'!R12</f>
        <v>4.5786604763681594E-3</v>
      </c>
      <c r="C5">
        <f>'qx(1) cambodia'!Z12</f>
        <v>3.6114419637106395E-3</v>
      </c>
      <c r="D5">
        <f>'qx(1) cambodia'!AH12</f>
        <v>3.3556543252353348E-3</v>
      </c>
      <c r="E5">
        <f>'qx(1) cambodia'!AP12</f>
        <v>3.6332415380310313E-3</v>
      </c>
      <c r="F5">
        <f>'qx(1) cambodia'!AX12</f>
        <v>3.0594554839265898E-3</v>
      </c>
      <c r="G5">
        <f>'qx(1) cambodia'!BF12</f>
        <v>2.7917924953378337E-3</v>
      </c>
      <c r="H5">
        <f>'qx(1) cambodia'!BN12</f>
        <v>2.6155730465820632E-3</v>
      </c>
      <c r="I5">
        <f>'qx(1) cambodia'!BV12</f>
        <v>3.0641853947213533E-3</v>
      </c>
      <c r="J5">
        <f>'qx(1) cambodia'!CD12</f>
        <v>2.3852754643470891E-3</v>
      </c>
      <c r="K5">
        <f>'qx(1) cambodia'!CL12</f>
        <v>2.4235920449783102E-3</v>
      </c>
      <c r="L5">
        <f>'qx(1) cambodia'!CT12</f>
        <v>5.6188693420809264E-3</v>
      </c>
      <c r="M5">
        <f>'qx(1) cambodia'!DB12</f>
        <v>3.8963766087983624E-3</v>
      </c>
      <c r="N5">
        <f>'qx(1) cambodia'!DJ12</f>
        <v>4.6748630524677121E-3</v>
      </c>
      <c r="O5">
        <f>'qx(1) cambodia'!DR12</f>
        <v>7.1690916612285847E-3</v>
      </c>
      <c r="P5">
        <f>'qx(1) cambodia'!DZ12</f>
        <v>6.2140356578049265E-3</v>
      </c>
      <c r="Q5">
        <f>'qx(1) cambodia'!EH12</f>
        <v>4.2104862667014598E-3</v>
      </c>
      <c r="R5">
        <f>'qx(1) cambodia'!EP12</f>
        <v>7.1003930328700513E-3</v>
      </c>
      <c r="S5">
        <f>'qx(1) cambodia'!EX12</f>
        <v>3.7184632802211705E-3</v>
      </c>
      <c r="T5">
        <f>'qx(1) cambodia'!FF12</f>
        <v>4.1583388033739977E-3</v>
      </c>
      <c r="U5">
        <f>'qx(1) cambodia'!FN12</f>
        <v>5.0522231808677025E-3</v>
      </c>
      <c r="V5">
        <f>'qx(1) cambodia'!FV12</f>
        <v>2.7533326143412162E-3</v>
      </c>
      <c r="W5">
        <f>'qx(1) cambodia'!GD12</f>
        <v>2.5269259880004824E-3</v>
      </c>
      <c r="X5">
        <f>'qx(1) cambodia'!GL12</f>
        <v>1.1875256316399309E-3</v>
      </c>
      <c r="Y5">
        <f>'qx(1) cambodia'!GT12</f>
        <v>6.5549419245526229E-4</v>
      </c>
      <c r="Z5">
        <f>'qx(1) cambodia'!HB12</f>
        <v>9.2058913118691645E-4</v>
      </c>
      <c r="AA5">
        <f>'qx(1) cambodia'!HJ12</f>
        <v>1.0637475625163452E-3</v>
      </c>
      <c r="AB5">
        <f>'qx(1) cambodia'!HR12</f>
        <v>7.1477287580811453E-4</v>
      </c>
      <c r="AC5">
        <f>'qx(1) cambodia'!HZ12</f>
        <v>1.1230061914016308E-3</v>
      </c>
      <c r="AD5">
        <f>'qx(1) cambodia'!IH12</f>
        <v>4.8290139676809726E-4</v>
      </c>
      <c r="AE5">
        <f>'qx(1) cambodia'!IP12</f>
        <v>4.112548500844816E-4</v>
      </c>
    </row>
    <row r="6" spans="1:31">
      <c r="A6">
        <f t="shared" si="1"/>
        <v>4</v>
      </c>
      <c r="B6">
        <f>'qx(1) cambodia'!R13</f>
        <v>5.1699049148485748E-3</v>
      </c>
      <c r="C6">
        <f>'qx(1) cambodia'!Z13</f>
        <v>4.1042729141617385E-3</v>
      </c>
      <c r="D6">
        <f>'qx(1) cambodia'!AH13</f>
        <v>3.8504236144124918E-3</v>
      </c>
      <c r="E6">
        <f>'qx(1) cambodia'!AP13</f>
        <v>4.1989424897639531E-3</v>
      </c>
      <c r="F6">
        <f>'qx(1) cambodia'!AX13</f>
        <v>3.5756729505316892E-3</v>
      </c>
      <c r="G6">
        <f>'qx(1) cambodia'!BF13</f>
        <v>3.3039106950378309E-3</v>
      </c>
      <c r="H6">
        <f>'qx(1) cambodia'!BN13</f>
        <v>3.1102563909134605E-3</v>
      </c>
      <c r="I6">
        <f>'qx(1) cambodia'!BV13</f>
        <v>3.6755592214234405E-3</v>
      </c>
      <c r="J6">
        <f>'qx(1) cambodia'!CD13</f>
        <v>2.8580750354497766E-3</v>
      </c>
      <c r="K6">
        <f>'qx(1) cambodia'!CL13</f>
        <v>2.8919277671442655E-3</v>
      </c>
      <c r="L6">
        <f>'qx(1) cambodia'!CT13</f>
        <v>6.6478176922755488E-3</v>
      </c>
      <c r="M6">
        <f>'qx(1) cambodia'!DB13</f>
        <v>4.5383849119242014E-3</v>
      </c>
      <c r="N6">
        <f>'qx(1) cambodia'!DJ13</f>
        <v>5.3404026346391383E-3</v>
      </c>
      <c r="O6">
        <f>'qx(1) cambodia'!DR13</f>
        <v>8.0544156938049689E-3</v>
      </c>
      <c r="P6">
        <f>'qx(1) cambodia'!DZ13</f>
        <v>6.8605950914875933E-3</v>
      </c>
      <c r="Q6">
        <f>'qx(1) cambodia'!EH13</f>
        <v>4.539844078550963E-3</v>
      </c>
      <c r="R6">
        <f>'qx(1) cambodia'!EP13</f>
        <v>7.5559189345683047E-3</v>
      </c>
      <c r="S6">
        <f>'qx(1) cambodia'!EX13</f>
        <v>3.91384375614897E-3</v>
      </c>
      <c r="T6">
        <f>'qx(1) cambodia'!FF13</f>
        <v>4.3268273521646552E-3</v>
      </c>
      <c r="U6">
        <f>'qx(1) cambodia'!FN13</f>
        <v>5.2990777545910365E-3</v>
      </c>
      <c r="V6">
        <f>'qx(1) cambodia'!FV13</f>
        <v>2.7992279189561335E-3</v>
      </c>
      <c r="W6">
        <f>'qx(1) cambodia'!GD13</f>
        <v>2.5802218544074751E-3</v>
      </c>
      <c r="X6">
        <f>'qx(1) cambodia'!GL13</f>
        <v>1.192649870886516E-3</v>
      </c>
      <c r="Y6">
        <f>'qx(1) cambodia'!GT13</f>
        <v>6.5563520302620436E-4</v>
      </c>
      <c r="Z6">
        <f>'qx(1) cambodia'!HB13</f>
        <v>9.1664488224297766E-4</v>
      </c>
      <c r="AA6">
        <f>'qx(1) cambodia'!HJ13</f>
        <v>1.0373344983424036E-3</v>
      </c>
      <c r="AB6">
        <f>'qx(1) cambodia'!HR13</f>
        <v>6.9720495594368433E-4</v>
      </c>
      <c r="AC6">
        <f>'qx(1) cambodia'!HZ13</f>
        <v>1.0940666090462794E-3</v>
      </c>
      <c r="AD6">
        <f>'qx(1) cambodia'!IH13</f>
        <v>4.6108644592765449E-4</v>
      </c>
      <c r="AE6">
        <f>'qx(1) cambodia'!IP13</f>
        <v>3.8825367755357219E-4</v>
      </c>
    </row>
    <row r="7" spans="1:31">
      <c r="A7">
        <f t="shared" si="1"/>
        <v>5</v>
      </c>
      <c r="B7">
        <f>'qx(1) cambodia'!R14</f>
        <v>2.8717092746296125E-4</v>
      </c>
      <c r="C7">
        <f>'qx(1) cambodia'!Z14</f>
        <v>2.1484275215584314E-4</v>
      </c>
      <c r="D7">
        <f>'qx(1) cambodia'!AH14</f>
        <v>2.1591968746813937E-4</v>
      </c>
      <c r="E7">
        <f>'qx(1) cambodia'!AP14</f>
        <v>2.3269585831770702E-4</v>
      </c>
      <c r="F7">
        <f>'qx(1) cambodia'!AX14</f>
        <v>1.993209698305915E-4</v>
      </c>
      <c r="G7">
        <f>'qx(1) cambodia'!BF14</f>
        <v>1.8505806025555883E-4</v>
      </c>
      <c r="H7">
        <f>'qx(1) cambodia'!BN14</f>
        <v>1.7743114140217735E-4</v>
      </c>
      <c r="I7">
        <f>'qx(1) cambodia'!BV14</f>
        <v>2.1052818117292803E-4</v>
      </c>
      <c r="J7">
        <f>'qx(1) cambodia'!CD14</f>
        <v>1.6980970535551048E-4</v>
      </c>
      <c r="K7">
        <f>'qx(1) cambodia'!CL14</f>
        <v>1.6866205315243396E-4</v>
      </c>
      <c r="L7">
        <f>'qx(1) cambodia'!CT14</f>
        <v>4.0155543183768383E-4</v>
      </c>
      <c r="M7">
        <f>'qx(1) cambodia'!DB14</f>
        <v>2.6141927107024046E-4</v>
      </c>
      <c r="N7">
        <f>'qx(1) cambodia'!DJ14</f>
        <v>3.0134750994924921E-4</v>
      </c>
      <c r="O7">
        <f>'qx(1) cambodia'!DR14</f>
        <v>4.240035021614666E-4</v>
      </c>
      <c r="P7">
        <f>'qx(1) cambodia'!DZ14</f>
        <v>3.5142019176503627E-4</v>
      </c>
      <c r="Q7">
        <f>'qx(1) cambodia'!EH14</f>
        <v>2.2363152926992033E-4</v>
      </c>
      <c r="R7">
        <f>'qx(1) cambodia'!EP14</f>
        <v>3.7490966694189026E-4</v>
      </c>
      <c r="S7">
        <f>'qx(1) cambodia'!EX14</f>
        <v>1.9236966034826949E-4</v>
      </c>
      <c r="T7">
        <f>'qx(1) cambodia'!FF14</f>
        <v>2.0435781758699269E-4</v>
      </c>
      <c r="U7">
        <f>'qx(1) cambodia'!FN14</f>
        <v>2.4950202785393376E-4</v>
      </c>
      <c r="V7">
        <f>'qx(1) cambodia'!FV14</f>
        <v>1.2536677609640992E-4</v>
      </c>
      <c r="W7">
        <f>'qx(1) cambodia'!GD14</f>
        <v>1.1227878830120063E-4</v>
      </c>
      <c r="X7">
        <f>'qx(1) cambodia'!GL14</f>
        <v>4.9036106836805342E-5</v>
      </c>
      <c r="Y7">
        <f>'qx(1) cambodia'!GT14</f>
        <v>2.6863001128309187E-5</v>
      </c>
      <c r="Z7">
        <f>'qx(1) cambodia'!HB14</f>
        <v>3.5729260046332093E-5</v>
      </c>
      <c r="AA7">
        <f>'qx(1) cambodia'!HJ14</f>
        <v>3.9303841187550455E-5</v>
      </c>
      <c r="AB7">
        <f>'qx(1) cambodia'!HR14</f>
        <v>2.6491544866243118E-5</v>
      </c>
      <c r="AC7">
        <f>'qx(1) cambodia'!HZ14</f>
        <v>4.1124969147664506E-5</v>
      </c>
      <c r="AD7">
        <f>'qx(1) cambodia'!IH14</f>
        <v>1.7502370357237997E-5</v>
      </c>
      <c r="AE7">
        <f>'qx(1) cambodia'!IP14</f>
        <v>1.3775006862210984E-5</v>
      </c>
    </row>
    <row r="8" spans="1:31">
      <c r="A8">
        <f t="shared" si="1"/>
        <v>6</v>
      </c>
      <c r="B8">
        <f>'qx(1) cambodia'!R15</f>
        <v>3.2123348674459383E-4</v>
      </c>
      <c r="C8">
        <f>'qx(1) cambodia'!Z15</f>
        <v>2.4153935589226147E-4</v>
      </c>
      <c r="D8">
        <f>'qx(1) cambodia'!AH15</f>
        <v>2.4408594469540795E-4</v>
      </c>
      <c r="E8">
        <f>'qx(1) cambodia'!AP15</f>
        <v>2.6458537197494853E-4</v>
      </c>
      <c r="F8">
        <f>'qx(1) cambodia'!AX15</f>
        <v>2.2830749349309407E-4</v>
      </c>
      <c r="G8">
        <f>'qx(1) cambodia'!BF15</f>
        <v>2.1383851951719309E-4</v>
      </c>
      <c r="H8">
        <f>'qx(1) cambodia'!BN15</f>
        <v>2.0565113478033145E-4</v>
      </c>
      <c r="I8">
        <f>'qx(1) cambodia'!BV15</f>
        <v>2.4553331242342598E-4</v>
      </c>
      <c r="J8">
        <f>'qx(1) cambodia'!CD15</f>
        <v>1.9786425922788405E-4</v>
      </c>
      <c r="K8">
        <f>'qx(1) cambodia'!CL15</f>
        <v>1.9620737704922553E-4</v>
      </c>
      <c r="L8">
        <f>'qx(1) cambodia'!CT15</f>
        <v>4.6456642744595528E-4</v>
      </c>
      <c r="M8">
        <f>'qx(1) cambodia'!DB15</f>
        <v>2.9963908763049404E-4</v>
      </c>
      <c r="N8">
        <f>'qx(1) cambodia'!DJ15</f>
        <v>3.4109412377143593E-4</v>
      </c>
      <c r="O8">
        <f>'qx(1) cambodia'!DR15</f>
        <v>4.7562630808611385E-4</v>
      </c>
      <c r="P8">
        <f>'qx(1) cambodia'!DZ15</f>
        <v>3.902183833698682E-4</v>
      </c>
      <c r="Q8">
        <f>'qx(1) cambodia'!EH15</f>
        <v>2.4467657514986484E-4</v>
      </c>
      <c r="R8">
        <f>'qx(1) cambodia'!EP15</f>
        <v>4.069643399418654E-4</v>
      </c>
      <c r="S8">
        <f>'qx(1) cambodia'!EX15</f>
        <v>2.0742884187692273E-4</v>
      </c>
      <c r="T8">
        <f>'qx(1) cambodia'!FF15</f>
        <v>2.1889599670071847E-4</v>
      </c>
      <c r="U8">
        <f>'qx(1) cambodia'!FN15</f>
        <v>2.6851177055009213E-4</v>
      </c>
      <c r="V8">
        <f>'qx(1) cambodia'!FV15</f>
        <v>1.3228285080228619E-4</v>
      </c>
      <c r="W8">
        <f>'qx(1) cambodia'!GD15</f>
        <v>1.185241870226542E-4</v>
      </c>
      <c r="X8">
        <f>'qx(1) cambodia'!GL15</f>
        <v>5.1317537297874646E-5</v>
      </c>
      <c r="Y8">
        <f>'qx(1) cambodia'!GT15</f>
        <v>2.7940927857852051E-5</v>
      </c>
      <c r="Z8">
        <f>'qx(1) cambodia'!HB15</f>
        <v>3.7124700840835777E-5</v>
      </c>
      <c r="AA8">
        <f>'qx(1) cambodia'!HJ15</f>
        <v>4.0291084757515226E-5</v>
      </c>
      <c r="AB8">
        <f>'qx(1) cambodia'!HR15</f>
        <v>2.7056199265216317E-5</v>
      </c>
      <c r="AC8">
        <f>'qx(1) cambodia'!HZ15</f>
        <v>4.206637967351859E-5</v>
      </c>
      <c r="AD8">
        <f>'qx(1) cambodia'!IH15</f>
        <v>1.7657462320077404E-5</v>
      </c>
      <c r="AE8">
        <f>'qx(1) cambodia'!IP15</f>
        <v>1.3794311553874766E-5</v>
      </c>
    </row>
    <row r="9" spans="1:31">
      <c r="A9">
        <f t="shared" si="1"/>
        <v>7</v>
      </c>
      <c r="B9">
        <f>'qx(1) cambodia'!R16</f>
        <v>3.6848777783222931E-4</v>
      </c>
      <c r="C9">
        <f>'qx(1) cambodia'!Z16</f>
        <v>2.7785574029785473E-4</v>
      </c>
      <c r="D9">
        <f>'qx(1) cambodia'!AH16</f>
        <v>2.8183179939017685E-4</v>
      </c>
      <c r="E9">
        <f>'qx(1) cambodia'!AP16</f>
        <v>3.0657681145772515E-4</v>
      </c>
      <c r="F9">
        <f>'qx(1) cambodia'!AX16</f>
        <v>2.6569205945082088E-4</v>
      </c>
      <c r="G9">
        <f>'qx(1) cambodia'!BF16</f>
        <v>2.5024689938490539E-4</v>
      </c>
      <c r="H9">
        <f>'qx(1) cambodia'!BN16</f>
        <v>2.4106117622719401E-4</v>
      </c>
      <c r="I9">
        <f>'qx(1) cambodia'!BV16</f>
        <v>2.8893525090361151E-4</v>
      </c>
      <c r="J9">
        <f>'qx(1) cambodia'!CD16</f>
        <v>2.3271022144451294E-4</v>
      </c>
      <c r="K9">
        <f>'qx(1) cambodia'!CL16</f>
        <v>2.3044129389069169E-4</v>
      </c>
      <c r="L9">
        <f>'qx(1) cambodia'!CT16</f>
        <v>5.4364403465161548E-4</v>
      </c>
      <c r="M9">
        <f>'qx(1) cambodia'!DB16</f>
        <v>3.4844917507526112E-4</v>
      </c>
      <c r="N9">
        <f>'qx(1) cambodia'!DJ16</f>
        <v>3.933698384683506E-4</v>
      </c>
      <c r="O9">
        <f>'qx(1) cambodia'!DR16</f>
        <v>5.4482561256259535E-4</v>
      </c>
      <c r="P9">
        <f>'qx(1) cambodia'!DZ16</f>
        <v>4.4415993442895578E-4</v>
      </c>
      <c r="Q9">
        <f>'qx(1) cambodia'!EH16</f>
        <v>2.7589243969839756E-4</v>
      </c>
      <c r="R9">
        <f>'qx(1) cambodia'!EP16</f>
        <v>4.5624090036947799E-4</v>
      </c>
      <c r="S9">
        <f>'qx(1) cambodia'!EX16</f>
        <v>2.3136188583228952E-4</v>
      </c>
      <c r="T9">
        <f>'qx(1) cambodia'!FF16</f>
        <v>2.4297973913513067E-4</v>
      </c>
      <c r="U9">
        <f>'qx(1) cambodia'!FN16</f>
        <v>2.9839329929862634E-4</v>
      </c>
      <c r="V9">
        <f>'qx(1) cambodia'!FV16</f>
        <v>1.4514946014502716E-4</v>
      </c>
      <c r="W9">
        <f>'qx(1) cambodia'!GD16</f>
        <v>1.2983539336177877E-4</v>
      </c>
      <c r="X9">
        <f>'qx(1) cambodia'!GL16</f>
        <v>5.5896259843101756E-5</v>
      </c>
      <c r="Y9">
        <f>'qx(1) cambodia'!GT16</f>
        <v>3.0259014813332242E-5</v>
      </c>
      <c r="Z9">
        <f>'qx(1) cambodia'!HB16</f>
        <v>4.0167626094315359E-5</v>
      </c>
      <c r="AA9">
        <f>'qx(1) cambodia'!HJ16</f>
        <v>4.3198937860715753E-5</v>
      </c>
      <c r="AB9">
        <f>'qx(1) cambodia'!HR16</f>
        <v>2.8883996475692974E-5</v>
      </c>
      <c r="AC9">
        <f>'qx(1) cambodia'!HZ16</f>
        <v>4.4958544241411349E-5</v>
      </c>
      <c r="AD9">
        <f>'qx(1) cambodia'!IH16</f>
        <v>1.8696664620582976E-5</v>
      </c>
      <c r="AE9">
        <f>'qx(1) cambodia'!IP16</f>
        <v>1.4532341384675077E-5</v>
      </c>
    </row>
    <row r="10" spans="1:31">
      <c r="A10">
        <f t="shared" si="1"/>
        <v>8</v>
      </c>
      <c r="B10">
        <f>'qx(1) cambodia'!R17</f>
        <v>4.3016523668782969E-4</v>
      </c>
      <c r="C10">
        <f>'qx(1) cambodia'!Z17</f>
        <v>3.2462831115332065E-4</v>
      </c>
      <c r="D10">
        <f>'qx(1) cambodia'!AH17</f>
        <v>3.2989978091251362E-4</v>
      </c>
      <c r="E10">
        <f>'qx(1) cambodia'!AP17</f>
        <v>3.5931543711331226E-4</v>
      </c>
      <c r="F10">
        <f>'qx(1) cambodia'!AX17</f>
        <v>3.1194233973753243E-4</v>
      </c>
      <c r="G10">
        <f>'qx(1) cambodia'!BF17</f>
        <v>2.9448929288259669E-4</v>
      </c>
      <c r="H10">
        <f>'qx(1) cambodia'!BN17</f>
        <v>2.837790946327752E-4</v>
      </c>
      <c r="I10">
        <f>'qx(1) cambodia'!BV17</f>
        <v>3.4065323590719174E-4</v>
      </c>
      <c r="J10">
        <f>'qx(1) cambodia'!CD17</f>
        <v>2.7429012050461356E-4</v>
      </c>
      <c r="K10">
        <f>'qx(1) cambodia'!CL17</f>
        <v>2.7127109223086629E-4</v>
      </c>
      <c r="L10">
        <f>'qx(1) cambodia'!CT17</f>
        <v>6.3879021910854704E-4</v>
      </c>
      <c r="M10">
        <f>'qx(1) cambodia'!DB17</f>
        <v>4.0794423634743488E-4</v>
      </c>
      <c r="N10">
        <f>'qx(1) cambodia'!DJ17</f>
        <v>4.585586907449728E-4</v>
      </c>
      <c r="O10">
        <f>'qx(1) cambodia'!DR17</f>
        <v>6.3247506450618345E-4</v>
      </c>
      <c r="P10">
        <f>'qx(1) cambodia'!DZ17</f>
        <v>5.1386278801825917E-4</v>
      </c>
      <c r="Q10">
        <f>'qx(1) cambodia'!EH17</f>
        <v>3.1777342585652017E-4</v>
      </c>
      <c r="R10">
        <f>'qx(1) cambodia'!EP17</f>
        <v>5.2376870323951304E-4</v>
      </c>
      <c r="S10">
        <f>'qx(1) cambodia'!EX17</f>
        <v>2.6462855991062951E-4</v>
      </c>
      <c r="T10">
        <f>'qx(1) cambodia'!FF17</f>
        <v>2.77041304400562E-4</v>
      </c>
      <c r="U10">
        <f>'qx(1) cambodia'!FN17</f>
        <v>3.3943708615954071E-4</v>
      </c>
      <c r="V10">
        <f>'qx(1) cambodia'!FV17</f>
        <v>1.6413568136781198E-4</v>
      </c>
      <c r="W10">
        <f>'qx(1) cambodia'!GD17</f>
        <v>1.4635902938268524E-4</v>
      </c>
      <c r="X10">
        <f>'qx(1) cambodia'!GL17</f>
        <v>6.2806440270627486E-5</v>
      </c>
      <c r="Y10">
        <f>'qx(1) cambodia'!GT17</f>
        <v>3.3839377260382851E-5</v>
      </c>
      <c r="Z10">
        <f>'qx(1) cambodia'!HB17</f>
        <v>4.4861228654159337E-5</v>
      </c>
      <c r="AA10">
        <f>'qx(1) cambodia'!HJ17</f>
        <v>4.8026372372783091E-5</v>
      </c>
      <c r="AB10">
        <f>'qx(1) cambodia'!HR17</f>
        <v>3.1978328777629705E-5</v>
      </c>
      <c r="AC10">
        <f>'qx(1) cambodia'!HZ17</f>
        <v>4.9774389459645558E-5</v>
      </c>
      <c r="AD10">
        <f>'qx(1) cambodia'!IH17</f>
        <v>2.0606606079513724E-5</v>
      </c>
      <c r="AE10">
        <f>'qx(1) cambodia'!IP17</f>
        <v>1.5972357286389617E-5</v>
      </c>
    </row>
    <row r="11" spans="1:31">
      <c r="A11">
        <f t="shared" si="1"/>
        <v>9</v>
      </c>
      <c r="B11">
        <f>'qx(1) cambodia'!R18</f>
        <v>5.0516750275474847E-4</v>
      </c>
      <c r="C11">
        <f>'qx(1) cambodia'!Z18</f>
        <v>3.8088165063444765E-4</v>
      </c>
      <c r="D11">
        <f>'qx(1) cambodia'!AH18</f>
        <v>3.8717526442047929E-4</v>
      </c>
      <c r="E11">
        <f>'qx(1) cambodia'!AP18</f>
        <v>4.2138982038791709E-4</v>
      </c>
      <c r="F11">
        <f>'qx(1) cambodia'!AX18</f>
        <v>3.656395491410226E-4</v>
      </c>
      <c r="G11">
        <f>'qx(1) cambodia'!BF18</f>
        <v>3.4500875171026408E-4</v>
      </c>
      <c r="H11">
        <f>'qx(1) cambodia'!BN18</f>
        <v>3.3221521085376047E-4</v>
      </c>
      <c r="I11">
        <f>'qx(1) cambodia'!BV18</f>
        <v>3.9852766695678817E-4</v>
      </c>
      <c r="J11">
        <f>'qx(1) cambodia'!CD18</f>
        <v>3.2087765090427954E-4</v>
      </c>
      <c r="K11">
        <f>'qx(1) cambodia'!CL18</f>
        <v>3.1695662063111439E-4</v>
      </c>
      <c r="L11">
        <f>'qx(1) cambodia'!CT18</f>
        <v>7.4602207083874421E-4</v>
      </c>
      <c r="M11">
        <f>'qx(1) cambodia'!DB18</f>
        <v>4.7566233321919308E-4</v>
      </c>
      <c r="N11">
        <f>'qx(1) cambodia'!DJ18</f>
        <v>5.3414940642289798E-4</v>
      </c>
      <c r="O11">
        <f>'qx(1) cambodia'!DR18</f>
        <v>7.3519978754490501E-4</v>
      </c>
      <c r="P11">
        <f>'qx(1) cambodia'!DZ18</f>
        <v>5.9693410731598859E-4</v>
      </c>
      <c r="Q11">
        <f>'qx(1) cambodia'!EH18</f>
        <v>3.6888506554579438E-4</v>
      </c>
      <c r="R11">
        <f>'qx(1) cambodia'!EP18</f>
        <v>6.0712988894312168E-4</v>
      </c>
      <c r="S11">
        <f>'qx(1) cambodia'!EX18</f>
        <v>3.0616426342152455E-4</v>
      </c>
      <c r="T11">
        <f>'qx(1) cambodia'!FF18</f>
        <v>3.1985179263254782E-4</v>
      </c>
      <c r="U11">
        <f>'qx(1) cambodia'!FN18</f>
        <v>3.8979843356987966E-4</v>
      </c>
      <c r="V11">
        <f>'qx(1) cambodia'!FV18</f>
        <v>1.8847323095520798E-4</v>
      </c>
      <c r="W11">
        <f>'qx(1) cambodia'!GD18</f>
        <v>1.6729586857414938E-4</v>
      </c>
      <c r="X11">
        <f>'qx(1) cambodia'!GL18</f>
        <v>7.1707431171402804E-5</v>
      </c>
      <c r="Y11">
        <f>'qx(1) cambodia'!GT18</f>
        <v>3.8498905191720099E-5</v>
      </c>
      <c r="Z11">
        <f>'qx(1) cambodia'!HB18</f>
        <v>5.0935671589082522E-5</v>
      </c>
      <c r="AA11">
        <f>'qx(1) cambodia'!HJ18</f>
        <v>5.4503366404075947E-5</v>
      </c>
      <c r="AB11">
        <f>'qx(1) cambodia'!HR18</f>
        <v>3.6160798783831017E-5</v>
      </c>
      <c r="AC11">
        <f>'qx(1) cambodia'!HZ18</f>
        <v>5.620580942806206E-5</v>
      </c>
      <c r="AD11">
        <f>'qx(1) cambodia'!IH18</f>
        <v>2.3265029402043712E-5</v>
      </c>
      <c r="AE11">
        <f>'qx(1) cambodia'!IP18</f>
        <v>1.8021635431361387E-5</v>
      </c>
    </row>
    <row r="12" spans="1:31">
      <c r="A12">
        <f t="shared" si="1"/>
        <v>10</v>
      </c>
      <c r="B12">
        <f>'qx(1) cambodia'!R19</f>
        <v>5.8588618096086552E-4</v>
      </c>
      <c r="C12">
        <f>'qx(1) cambodia'!Z19</f>
        <v>4.408264911043781E-4</v>
      </c>
      <c r="D12">
        <f>'qx(1) cambodia'!AH19</f>
        <v>4.4773527707447252E-4</v>
      </c>
      <c r="E12">
        <f>'qx(1) cambodia'!AP19</f>
        <v>4.8629663754443434E-4</v>
      </c>
      <c r="F12">
        <f>'qx(1) cambodia'!AX19</f>
        <v>4.2110567104478854E-4</v>
      </c>
      <c r="G12">
        <f>'qx(1) cambodia'!BF19</f>
        <v>3.9638423861519743E-4</v>
      </c>
      <c r="H12">
        <f>'qx(1) cambodia'!BN19</f>
        <v>3.8118196055006356E-4</v>
      </c>
      <c r="I12">
        <f>'qx(1) cambodia'!BV19</f>
        <v>4.5626784256101786E-4</v>
      </c>
      <c r="J12">
        <f>'qx(1) cambodia'!CD19</f>
        <v>3.673827024652776E-4</v>
      </c>
      <c r="K12">
        <f>'qx(1) cambodia'!CL19</f>
        <v>3.6241944664197536E-4</v>
      </c>
      <c r="L12">
        <f>'qx(1) cambodia'!CT19</f>
        <v>8.5319337039778756E-4</v>
      </c>
      <c r="M12">
        <f>'qx(1) cambodia'!DB19</f>
        <v>5.4366193136625286E-4</v>
      </c>
      <c r="N12">
        <f>'qx(1) cambodia'!DJ19</f>
        <v>6.1085637281554461E-4</v>
      </c>
      <c r="O12">
        <f>'qx(1) cambodia'!DR19</f>
        <v>8.3982043914471464E-4</v>
      </c>
      <c r="P12">
        <f>'qx(1) cambodia'!DZ19</f>
        <v>6.8233958683615445E-4</v>
      </c>
      <c r="Q12">
        <f>'qx(1) cambodia'!EH19</f>
        <v>4.2236986186042235E-4</v>
      </c>
      <c r="R12">
        <f>'qx(1) cambodia'!EP19</f>
        <v>6.9449074047031817E-4</v>
      </c>
      <c r="S12">
        <f>'qx(1) cambodia'!EX19</f>
        <v>3.4985210256635786E-4</v>
      </c>
      <c r="T12">
        <f>'qx(1) cambodia'!FF19</f>
        <v>3.6505857011605715E-4</v>
      </c>
      <c r="U12">
        <f>'qx(1) cambodia'!FN19</f>
        <v>4.4150955016320089E-4</v>
      </c>
      <c r="V12">
        <f>'qx(1) cambodia'!FV19</f>
        <v>2.1423797900373522E-4</v>
      </c>
      <c r="W12">
        <f>'qx(1) cambodia'!GD19</f>
        <v>1.8910298954104472E-4</v>
      </c>
      <c r="X12">
        <f>'qx(1) cambodia'!GL19</f>
        <v>8.1032766954039102E-5</v>
      </c>
      <c r="Y12">
        <f>'qx(1) cambodia'!GT19</f>
        <v>4.3389546226623503E-5</v>
      </c>
      <c r="Z12">
        <f>'qx(1) cambodia'!HB19</f>
        <v>5.7254048340052675E-5</v>
      </c>
      <c r="AA12">
        <f>'qx(1) cambodia'!HJ19</f>
        <v>6.1390690905699548E-5</v>
      </c>
      <c r="AB12">
        <f>'qx(1) cambodia'!HR19</f>
        <v>4.0599145739533772E-5</v>
      </c>
      <c r="AC12">
        <f>'qx(1) cambodia'!HZ19</f>
        <v>6.2956954018866549E-5</v>
      </c>
      <c r="AD12">
        <f>'qx(1) cambodia'!IH19</f>
        <v>2.6126942291988866E-5</v>
      </c>
      <c r="AE12">
        <f>'qx(1) cambodia'!IP19</f>
        <v>2.0252416061144123E-5</v>
      </c>
    </row>
    <row r="13" spans="1:31">
      <c r="A13">
        <f t="shared" si="1"/>
        <v>11</v>
      </c>
      <c r="B13">
        <f>'qx(1) cambodia'!R20</f>
        <v>6.588730040933289E-4</v>
      </c>
      <c r="C13">
        <f>'qx(1) cambodia'!Z20</f>
        <v>4.9440873022482353E-4</v>
      </c>
      <c r="D13">
        <f>'qx(1) cambodia'!AH20</f>
        <v>5.0146454506565762E-4</v>
      </c>
      <c r="E13">
        <f>'qx(1) cambodia'!AP20</f>
        <v>5.431874972211128E-4</v>
      </c>
      <c r="F13">
        <f>'qx(1) cambodia'!AX20</f>
        <v>4.6908306976506761E-4</v>
      </c>
      <c r="G13">
        <f>'qx(1) cambodia'!BF20</f>
        <v>4.4008714906189849E-4</v>
      </c>
      <c r="H13">
        <f>'qx(1) cambodia'!BN20</f>
        <v>4.2259996974690822E-4</v>
      </c>
      <c r="I13">
        <f>'qx(1) cambodia'!BV20</f>
        <v>5.0436998801804125E-4</v>
      </c>
      <c r="J13">
        <f>'qx(1) cambodia'!CD20</f>
        <v>4.0611788757193858E-4</v>
      </c>
      <c r="K13">
        <f>'qx(1) cambodia'!CL20</f>
        <v>4.0002956406300712E-4</v>
      </c>
      <c r="L13">
        <f>'qx(1) cambodia'!CT20</f>
        <v>9.4179811708317821E-4</v>
      </c>
      <c r="M13">
        <f>'qx(1) cambodia'!DB20</f>
        <v>5.9972033874634097E-4</v>
      </c>
      <c r="N13">
        <f>'qx(1) cambodia'!DJ20</f>
        <v>6.7439025022454429E-4</v>
      </c>
      <c r="O13">
        <f>'qx(1) cambodia'!DR20</f>
        <v>9.2590816678376109E-4</v>
      </c>
      <c r="P13">
        <f>'qx(1) cambodia'!DZ20</f>
        <v>7.526563264233148E-4</v>
      </c>
      <c r="Q13">
        <f>'qx(1) cambodia'!EH20</f>
        <v>4.6692257618179188E-4</v>
      </c>
      <c r="R13">
        <f>'qx(1) cambodia'!EP20</f>
        <v>7.670664406923826E-4</v>
      </c>
      <c r="S13">
        <f>'qx(1) cambodia'!EX20</f>
        <v>3.858455150988137E-4</v>
      </c>
      <c r="T13">
        <f>'qx(1) cambodia'!FF20</f>
        <v>4.0211535716980061E-4</v>
      </c>
      <c r="U13">
        <f>'qx(1) cambodia'!FN20</f>
        <v>4.8236096487637708E-4</v>
      </c>
      <c r="V13">
        <f>'qx(1) cambodia'!FV20</f>
        <v>2.3512319983866976E-4</v>
      </c>
      <c r="W13">
        <f>'qx(1) cambodia'!GD20</f>
        <v>2.0626637311995554E-4</v>
      </c>
      <c r="X13">
        <f>'qx(1) cambodia'!GL20</f>
        <v>8.8349179969518431E-5</v>
      </c>
      <c r="Y13">
        <f>'qx(1) cambodia'!GT20</f>
        <v>4.7196100347202715E-5</v>
      </c>
      <c r="Z13">
        <f>'qx(1) cambodia'!HB20</f>
        <v>6.2078568722345054E-5</v>
      </c>
      <c r="AA13">
        <f>'qx(1) cambodia'!HJ20</f>
        <v>6.6769376281632776E-5</v>
      </c>
      <c r="AB13">
        <f>'qx(1) cambodia'!HR20</f>
        <v>4.4018529817295807E-5</v>
      </c>
      <c r="AC13">
        <f>'qx(1) cambodia'!HZ20</f>
        <v>6.8056512033371527E-5</v>
      </c>
      <c r="AD13">
        <f>'qx(1) cambodia'!IH20</f>
        <v>2.8353114644955663E-5</v>
      </c>
      <c r="AE13">
        <f>'qx(1) cambodia'!IP20</f>
        <v>2.2001137912875163E-5</v>
      </c>
    </row>
    <row r="14" spans="1:31">
      <c r="A14">
        <f t="shared" si="1"/>
        <v>12</v>
      </c>
      <c r="B14">
        <f>'qx(1) cambodia'!R21</f>
        <v>7.0989131876883981E-4</v>
      </c>
      <c r="C14">
        <f>'qx(1) cambodia'!Z21</f>
        <v>5.3119794000285818E-4</v>
      </c>
      <c r="D14">
        <f>'qx(1) cambodia'!AH21</f>
        <v>5.3799939621847583E-4</v>
      </c>
      <c r="E14">
        <f>'qx(1) cambodia'!AP21</f>
        <v>5.8114653470878208E-4</v>
      </c>
      <c r="F14">
        <f>'qx(1) cambodia'!AX21</f>
        <v>5.0038605323736755E-4</v>
      </c>
      <c r="G14">
        <f>'qx(1) cambodia'!BF21</f>
        <v>4.679137419706256E-4</v>
      </c>
      <c r="H14">
        <f>'qx(1) cambodia'!BN21</f>
        <v>4.4878486683763995E-4</v>
      </c>
      <c r="I14">
        <f>'qx(1) cambodia'!BV21</f>
        <v>5.3403291977215767E-4</v>
      </c>
      <c r="J14">
        <f>'qx(1) cambodia'!CD21</f>
        <v>4.2997455065829052E-4</v>
      </c>
      <c r="K14">
        <f>'qx(1) cambodia'!CL21</f>
        <v>4.22808354720797E-4</v>
      </c>
      <c r="L14">
        <f>'qx(1) cambodia'!CT21</f>
        <v>9.9474525731891423E-4</v>
      </c>
      <c r="M14">
        <f>'qx(1) cambodia'!DB21</f>
        <v>6.3253236029855802E-4</v>
      </c>
      <c r="N14">
        <f>'qx(1) cambodia'!DJ21</f>
        <v>7.1107729546110161E-4</v>
      </c>
      <c r="O14">
        <f>'qx(1) cambodia'!DR21</f>
        <v>9.7390537925939966E-4</v>
      </c>
      <c r="P14">
        <f>'qx(1) cambodia'!DZ21</f>
        <v>7.9099167240177857E-4</v>
      </c>
      <c r="Q14">
        <f>'qx(1) cambodia'!EH21</f>
        <v>4.9131894373682971E-4</v>
      </c>
      <c r="R14">
        <f>'qx(1) cambodia'!EP21</f>
        <v>8.0591338299103245E-4</v>
      </c>
      <c r="S14">
        <f>'qx(1) cambodia'!EX21</f>
        <v>4.0458980625844582E-4</v>
      </c>
      <c r="T14">
        <f>'qx(1) cambodia'!FF21</f>
        <v>4.2062409604000947E-4</v>
      </c>
      <c r="U14">
        <f>'qx(1) cambodia'!FN21</f>
        <v>5.004417406152059E-4</v>
      </c>
      <c r="V14">
        <f>'qx(1) cambodia'!FV21</f>
        <v>2.4498906260706448E-4</v>
      </c>
      <c r="W14">
        <f>'qx(1) cambodia'!GD21</f>
        <v>2.1351828855449307E-4</v>
      </c>
      <c r="X14">
        <f>'qx(1) cambodia'!GL21</f>
        <v>9.1333096891740821E-5</v>
      </c>
      <c r="Y14">
        <f>'qx(1) cambodia'!GT21</f>
        <v>4.867861581808588E-5</v>
      </c>
      <c r="Z14">
        <f>'qx(1) cambodia'!HB21</f>
        <v>6.3779773647415622E-5</v>
      </c>
      <c r="AA14">
        <f>'qx(1) cambodia'!HJ21</f>
        <v>6.8797969459474855E-5</v>
      </c>
      <c r="AB14">
        <f>'qx(1) cambodia'!HR21</f>
        <v>4.5227745744125421E-5</v>
      </c>
      <c r="AC14">
        <f>'qx(1) cambodia'!HZ21</f>
        <v>6.9671498945672312E-5</v>
      </c>
      <c r="AD14">
        <f>'qx(1) cambodia'!IH21</f>
        <v>2.9135678312975892E-5</v>
      </c>
      <c r="AE14">
        <f>'qx(1) cambodia'!IP21</f>
        <v>2.2626595007367883E-5</v>
      </c>
    </row>
    <row r="15" spans="1:31">
      <c r="A15">
        <f t="shared" si="1"/>
        <v>13</v>
      </c>
      <c r="B15">
        <f>'qx(1) cambodia'!R22</f>
        <v>7.258760157010549E-4</v>
      </c>
      <c r="C15">
        <f>'qx(1) cambodia'!Z22</f>
        <v>5.4274853153862574E-4</v>
      </c>
      <c r="D15">
        <f>'qx(1) cambodia'!AH22</f>
        <v>5.4918456827445731E-4</v>
      </c>
      <c r="E15">
        <f>'qx(1) cambodia'!AP22</f>
        <v>5.9155812945685599E-4</v>
      </c>
      <c r="F15">
        <f>'qx(1) cambodia'!AX22</f>
        <v>5.08217120809206E-4</v>
      </c>
      <c r="G15">
        <f>'qx(1) cambodia'!BF22</f>
        <v>4.7390199582518538E-4</v>
      </c>
      <c r="H15">
        <f>'qx(1) cambodia'!BN22</f>
        <v>4.5419699627837829E-4</v>
      </c>
      <c r="I15">
        <f>'qx(1) cambodia'!BV22</f>
        <v>5.3920722342525051E-4</v>
      </c>
      <c r="J15">
        <f>'qx(1) cambodia'!CD22</f>
        <v>4.3408839494927344E-4</v>
      </c>
      <c r="K15">
        <f>'qx(1) cambodia'!CL22</f>
        <v>4.2610650555693756E-4</v>
      </c>
      <c r="L15">
        <f>'qx(1) cambodia'!CT22</f>
        <v>1.0007563488992136E-3</v>
      </c>
      <c r="M15">
        <f>'qx(1) cambodia'!DB22</f>
        <v>6.3456479518660775E-4</v>
      </c>
      <c r="N15">
        <f>'qx(1) cambodia'!DJ22</f>
        <v>7.1178232017724864E-4</v>
      </c>
      <c r="O15">
        <f>'qx(1) cambodia'!DR22</f>
        <v>9.7093341317513082E-4</v>
      </c>
      <c r="P15">
        <f>'qx(1) cambodia'!DZ22</f>
        <v>7.8619795270618302E-4</v>
      </c>
      <c r="Q15">
        <f>'qx(1) cambodia'!EH22</f>
        <v>4.8794931236841423E-4</v>
      </c>
      <c r="R15">
        <f>'qx(1) cambodia'!EP22</f>
        <v>7.9826168595350014E-4</v>
      </c>
      <c r="S15">
        <f>'qx(1) cambodia'!EX22</f>
        <v>3.996243351955528E-4</v>
      </c>
      <c r="T15">
        <f>'qx(1) cambodia'!FF22</f>
        <v>4.14007229492474E-4</v>
      </c>
      <c r="U15">
        <f>'qx(1) cambodia'!FN22</f>
        <v>4.8859843030052766E-4</v>
      </c>
      <c r="V15">
        <f>'qx(1) cambodia'!FV22</f>
        <v>2.3971816532622096E-4</v>
      </c>
      <c r="W15">
        <f>'qx(1) cambodia'!GD22</f>
        <v>2.0776807686141073E-4</v>
      </c>
      <c r="X15">
        <f>'qx(1) cambodia'!GL22</f>
        <v>8.8582326459458574E-5</v>
      </c>
      <c r="Y15">
        <f>'qx(1) cambodia'!GT22</f>
        <v>4.7113322028871303E-5</v>
      </c>
      <c r="Z15">
        <f>'qx(1) cambodia'!HB22</f>
        <v>6.1438481445355212E-5</v>
      </c>
      <c r="AA15">
        <f>'qx(1) cambodia'!HJ22</f>
        <v>6.6368033887485725E-5</v>
      </c>
      <c r="AB15">
        <f>'qx(1) cambodia'!HR22</f>
        <v>4.353592419575276E-5</v>
      </c>
      <c r="AC15">
        <f>'qx(1) cambodia'!HZ22</f>
        <v>6.6779527447205885E-5</v>
      </c>
      <c r="AD15">
        <f>'qx(1) cambodia'!IH22</f>
        <v>2.7995060679925032E-5</v>
      </c>
      <c r="AE15">
        <f>'qx(1) cambodia'!IP22</f>
        <v>2.1741219001239345E-5</v>
      </c>
    </row>
    <row r="16" spans="1:31">
      <c r="A16">
        <f t="shared" si="1"/>
        <v>14</v>
      </c>
      <c r="B16">
        <f>'qx(1) cambodia'!R23</f>
        <v>7.0720672122501682E-4</v>
      </c>
      <c r="C16">
        <f>'qx(1) cambodia'!Z23</f>
        <v>5.2989627655218596E-4</v>
      </c>
      <c r="D16">
        <f>'qx(1) cambodia'!AH23</f>
        <v>5.359870747515471E-4</v>
      </c>
      <c r="E16">
        <f>'qx(1) cambodia'!AP23</f>
        <v>5.7568855759349686E-4</v>
      </c>
      <c r="F16">
        <f>'qx(1) cambodia'!AX23</f>
        <v>4.9409287753202536E-4</v>
      </c>
      <c r="G16">
        <f>'qx(1) cambodia'!BF23</f>
        <v>4.5968476439098597E-4</v>
      </c>
      <c r="H16">
        <f>'qx(1) cambodia'!BN23</f>
        <v>4.4044732160111418E-4</v>
      </c>
      <c r="I16">
        <f>'qx(1) cambodia'!BV23</f>
        <v>5.2207212866706848E-4</v>
      </c>
      <c r="J16">
        <f>'qx(1) cambodia'!CD23</f>
        <v>4.2023644418924527E-4</v>
      </c>
      <c r="K16">
        <f>'qx(1) cambodia'!CL23</f>
        <v>4.1180481576350795E-4</v>
      </c>
      <c r="L16">
        <f>'qx(1) cambodia'!CT23</f>
        <v>9.6467577999555622E-4</v>
      </c>
      <c r="M16">
        <f>'qx(1) cambodia'!DB23</f>
        <v>6.0912032521170945E-4</v>
      </c>
      <c r="N16">
        <f>'qx(1) cambodia'!DJ23</f>
        <v>6.8053994291177695E-4</v>
      </c>
      <c r="O16">
        <f>'qx(1) cambodia'!DR23</f>
        <v>9.2324363354896082E-4</v>
      </c>
      <c r="P16">
        <f>'qx(1) cambodia'!DZ23</f>
        <v>7.4390908098116953E-4</v>
      </c>
      <c r="Q16">
        <f>'qx(1) cambodia'!EH23</f>
        <v>4.6039804867026665E-4</v>
      </c>
      <c r="R16">
        <f>'qx(1) cambodia'!EP23</f>
        <v>7.5037667529042858E-4</v>
      </c>
      <c r="S16">
        <f>'qx(1) cambodia'!EX23</f>
        <v>3.743280535183054E-4</v>
      </c>
      <c r="T16">
        <f>'qx(1) cambodia'!FF23</f>
        <v>3.8605832193301865E-4</v>
      </c>
      <c r="U16">
        <f>'qx(1) cambodia'!FN23</f>
        <v>4.5241337673922622E-4</v>
      </c>
      <c r="V16">
        <f>'qx(1) cambodia'!FV23</f>
        <v>2.2176374734057586E-4</v>
      </c>
      <c r="W16">
        <f>'qx(1) cambodia'!GD23</f>
        <v>1.9132261830070893E-4</v>
      </c>
      <c r="X16">
        <f>'qx(1) cambodia'!GL23</f>
        <v>8.123160538203207E-5</v>
      </c>
      <c r="Y16">
        <f>'qx(1) cambodia'!GT23</f>
        <v>4.3111651206166209E-5</v>
      </c>
      <c r="Z16">
        <f>'qx(1) cambodia'!HB23</f>
        <v>5.5916074111647569E-5</v>
      </c>
      <c r="AA16">
        <f>'qx(1) cambodia'!HJ23</f>
        <v>6.039300121164905E-5</v>
      </c>
      <c r="AB16">
        <f>'qx(1) cambodia'!HR23</f>
        <v>3.9551821981396558E-5</v>
      </c>
      <c r="AC16">
        <f>'qx(1) cambodia'!HZ23</f>
        <v>6.0390660076462106E-5</v>
      </c>
      <c r="AD16">
        <f>'qx(1) cambodia'!IH23</f>
        <v>2.5341812087658936E-5</v>
      </c>
      <c r="AE16">
        <f>'qx(1) cambodia'!IP23</f>
        <v>1.9662460028769329E-5</v>
      </c>
    </row>
    <row r="17" spans="1:31">
      <c r="A17">
        <f t="shared" si="1"/>
        <v>15</v>
      </c>
      <c r="B17">
        <f>'qx(1) cambodia'!R24</f>
        <v>5.5625907926061873E-3</v>
      </c>
      <c r="C17">
        <f>'qx(1) cambodia'!Z24</f>
        <v>4.1105788902708676E-3</v>
      </c>
      <c r="D17">
        <f>'qx(1) cambodia'!AH24</f>
        <v>4.0194104321012447E-3</v>
      </c>
      <c r="E17">
        <f>'qx(1) cambodia'!AP24</f>
        <v>4.9997093590560746E-3</v>
      </c>
      <c r="F17">
        <f>'qx(1) cambodia'!AX24</f>
        <v>4.1577213522346916E-3</v>
      </c>
      <c r="G17">
        <f>'qx(1) cambodia'!BF24</f>
        <v>3.046631356821752E-3</v>
      </c>
      <c r="H17">
        <f>'qx(1) cambodia'!BN24</f>
        <v>2.8978595604524106E-3</v>
      </c>
      <c r="I17">
        <f>'qx(1) cambodia'!BV24</f>
        <v>3.4546691138737295E-3</v>
      </c>
      <c r="J17">
        <f>'qx(1) cambodia'!CD24</f>
        <v>2.8506268186880854E-3</v>
      </c>
      <c r="K17">
        <f>'qx(1) cambodia'!CL24</f>
        <v>3.0962988314703274E-3</v>
      </c>
      <c r="L17">
        <f>'qx(1) cambodia'!CT24</f>
        <v>7.0272111836472955E-3</v>
      </c>
      <c r="M17">
        <f>'qx(1) cambodia'!DB24</f>
        <v>4.6741940835889765E-3</v>
      </c>
      <c r="N17">
        <f>'qx(1) cambodia'!DJ24</f>
        <v>4.7807462848434091E-3</v>
      </c>
      <c r="O17">
        <f>'qx(1) cambodia'!DR24</f>
        <v>6.5575824430659435E-3</v>
      </c>
      <c r="P17">
        <f>'qx(1) cambodia'!DZ24</f>
        <v>5.4711434144266279E-3</v>
      </c>
      <c r="Q17">
        <f>'qx(1) cambodia'!EH24</f>
        <v>3.6008801448029508E-3</v>
      </c>
      <c r="R17">
        <f>'qx(1) cambodia'!EP24</f>
        <v>6.3625725660859424E-3</v>
      </c>
      <c r="S17">
        <f>'qx(1) cambodia'!EX24</f>
        <v>3.3841444248949998E-3</v>
      </c>
      <c r="T17">
        <f>'qx(1) cambodia'!FF24</f>
        <v>3.8644594016835291E-3</v>
      </c>
      <c r="U17">
        <f>'qx(1) cambodia'!FN24</f>
        <v>4.9687088820857183E-3</v>
      </c>
      <c r="V17">
        <f>'qx(1) cambodia'!FV24</f>
        <v>2.6787151603822291E-3</v>
      </c>
      <c r="W17">
        <f>'qx(1) cambodia'!GD24</f>
        <v>2.6628847710866467E-3</v>
      </c>
      <c r="X17">
        <f>'qx(1) cambodia'!GL24</f>
        <v>1.2095663767952036E-3</v>
      </c>
      <c r="Y17">
        <f>'qx(1) cambodia'!GT24</f>
        <v>6.9426765583066195E-4</v>
      </c>
      <c r="Z17">
        <f>'qx(1) cambodia'!HB24</f>
        <v>9.4820699903637679E-4</v>
      </c>
      <c r="AA17">
        <f>'qx(1) cambodia'!HJ24</f>
        <v>1.0798403702869774E-3</v>
      </c>
      <c r="AB17">
        <f>'qx(1) cambodia'!HR24</f>
        <v>7.1351507459312884E-4</v>
      </c>
      <c r="AC17">
        <f>'qx(1) cambodia'!HZ24</f>
        <v>1.1429400587601691E-3</v>
      </c>
      <c r="AD17">
        <f>'qx(1) cambodia'!IH24</f>
        <v>4.7236749350798281E-4</v>
      </c>
      <c r="AE17">
        <f>'qx(1) cambodia'!IP24</f>
        <v>4.0452004795942279E-4</v>
      </c>
    </row>
    <row r="18" spans="1:31">
      <c r="A18">
        <f t="shared" si="1"/>
        <v>16</v>
      </c>
      <c r="B18">
        <f>'qx(1) cambodia'!R25</f>
        <v>5.1239268974018178E-3</v>
      </c>
      <c r="C18">
        <f>'qx(1) cambodia'!Z25</f>
        <v>3.8040346022486147E-3</v>
      </c>
      <c r="D18">
        <f>'qx(1) cambodia'!AH25</f>
        <v>3.7215001323760194E-3</v>
      </c>
      <c r="E18">
        <f>'qx(1) cambodia'!AP25</f>
        <v>4.6222552927575357E-3</v>
      </c>
      <c r="F18">
        <f>'qx(1) cambodia'!AX25</f>
        <v>3.8443256488514218E-3</v>
      </c>
      <c r="G18">
        <f>'qx(1) cambodia'!BF25</f>
        <v>2.8094868577259275E-3</v>
      </c>
      <c r="H18">
        <f>'qx(1) cambodia'!BN25</f>
        <v>2.6730651990505391E-3</v>
      </c>
      <c r="I18">
        <f>'qx(1) cambodia'!BV25</f>
        <v>3.185420943465096E-3</v>
      </c>
      <c r="J18">
        <f>'qx(1) cambodia'!CD25</f>
        <v>2.6290745151111763E-3</v>
      </c>
      <c r="K18">
        <f>'qx(1) cambodia'!CL25</f>
        <v>2.8525706067274348E-3</v>
      </c>
      <c r="L18">
        <f>'qx(1) cambodia'!CT25</f>
        <v>6.4500804894225975E-3</v>
      </c>
      <c r="M18">
        <f>'qx(1) cambodia'!DB25</f>
        <v>4.2694294527144032E-3</v>
      </c>
      <c r="N18">
        <f>'qx(1) cambodia'!DJ25</f>
        <v>4.3404920325307312E-3</v>
      </c>
      <c r="O18">
        <f>'qx(1) cambodia'!DR25</f>
        <v>5.9135441117990004E-3</v>
      </c>
      <c r="P18">
        <f>'qx(1) cambodia'!DZ25</f>
        <v>4.9031600077153068E-3</v>
      </c>
      <c r="Q18">
        <f>'qx(1) cambodia'!EH25</f>
        <v>3.2115869446882606E-3</v>
      </c>
      <c r="R18">
        <f>'qx(1) cambodia'!EP25</f>
        <v>5.6487590037385049E-3</v>
      </c>
      <c r="S18">
        <f>'qx(1) cambodia'!EX25</f>
        <v>2.9921982613943391E-3</v>
      </c>
      <c r="T18">
        <f>'qx(1) cambodia'!FF25</f>
        <v>3.3997639241798109E-3</v>
      </c>
      <c r="U18">
        <f>'qx(1) cambodia'!FN25</f>
        <v>4.3492288073433156E-3</v>
      </c>
      <c r="V18">
        <f>'qx(1) cambodia'!FV25</f>
        <v>2.3364749285355751E-3</v>
      </c>
      <c r="W18">
        <f>'qx(1) cambodia'!GD25</f>
        <v>2.3131413838846098E-3</v>
      </c>
      <c r="X18">
        <f>'qx(1) cambodia'!GL25</f>
        <v>1.0448260022124219E-3</v>
      </c>
      <c r="Y18">
        <f>'qx(1) cambodia'!GT25</f>
        <v>5.9926976394118563E-4</v>
      </c>
      <c r="Z18">
        <f>'qx(1) cambodia'!HB25</f>
        <v>8.1464427689414271E-4</v>
      </c>
      <c r="AA18">
        <f>'qx(1) cambodia'!HJ25</f>
        <v>9.2526963462083943E-4</v>
      </c>
      <c r="AB18">
        <f>'qx(1) cambodia'!HR25</f>
        <v>6.1069715412189764E-4</v>
      </c>
      <c r="AC18">
        <f>'qx(1) cambodia'!HZ25</f>
        <v>9.7393998096698782E-4</v>
      </c>
      <c r="AD18">
        <f>'qx(1) cambodia'!IH25</f>
        <v>4.0210887664350668E-4</v>
      </c>
      <c r="AE18">
        <f>'qx(1) cambodia'!IP25</f>
        <v>3.437497961852002E-4</v>
      </c>
    </row>
    <row r="19" spans="1:31">
      <c r="A19">
        <f t="shared" si="1"/>
        <v>17</v>
      </c>
      <c r="B19">
        <f>'qx(1) cambodia'!R26</f>
        <v>4.695941727508879E-3</v>
      </c>
      <c r="C19">
        <f>'qx(1) cambodia'!Z26</f>
        <v>3.4993310931973934E-3</v>
      </c>
      <c r="D19">
        <f>'qx(1) cambodia'!AH26</f>
        <v>3.4275046013845091E-3</v>
      </c>
      <c r="E19">
        <f>'qx(1) cambodia'!AP26</f>
        <v>4.2542078066955553E-3</v>
      </c>
      <c r="F19">
        <f>'qx(1) cambodia'!AX26</f>
        <v>3.536925819936451E-3</v>
      </c>
      <c r="G19">
        <f>'qx(1) cambodia'!BF26</f>
        <v>2.5782593966430334E-3</v>
      </c>
      <c r="H19">
        <f>'qx(1) cambodia'!BN26</f>
        <v>2.4539479142814216E-3</v>
      </c>
      <c r="I19">
        <f>'qx(1) cambodia'!BV26</f>
        <v>2.9241713675088243E-3</v>
      </c>
      <c r="J19">
        <f>'qx(1) cambodia'!CD26</f>
        <v>2.4143267782478542E-3</v>
      </c>
      <c r="K19">
        <f>'qx(1) cambodia'!CL26</f>
        <v>2.617213422298583E-3</v>
      </c>
      <c r="L19">
        <f>'qx(1) cambodia'!CT26</f>
        <v>5.8986749691144185E-3</v>
      </c>
      <c r="M19">
        <f>'qx(1) cambodia'!DB26</f>
        <v>3.8880234457010512E-3</v>
      </c>
      <c r="N19">
        <f>'qx(1) cambodia'!DJ26</f>
        <v>3.9316620995076771E-3</v>
      </c>
      <c r="O19">
        <f>'qx(1) cambodia'!DR26</f>
        <v>5.3249443459935401E-3</v>
      </c>
      <c r="P19">
        <f>'qx(1) cambodia'!DZ26</f>
        <v>4.3924689787155505E-3</v>
      </c>
      <c r="Q19">
        <f>'qx(1) cambodia'!EH26</f>
        <v>2.8650490293827013E-3</v>
      </c>
      <c r="R19">
        <f>'qx(1) cambodia'!EP26</f>
        <v>5.0192908130548882E-3</v>
      </c>
      <c r="S19">
        <f>'qx(1) cambodia'!EX26</f>
        <v>2.6493514155505808E-3</v>
      </c>
      <c r="T19">
        <f>'qx(1) cambodia'!FF26</f>
        <v>2.9970646564633266E-3</v>
      </c>
      <c r="U19">
        <f>'qx(1) cambodia'!FN26</f>
        <v>3.8176180251741627E-3</v>
      </c>
      <c r="V19">
        <f>'qx(1) cambodia'!FV26</f>
        <v>2.0448219474720371E-3</v>
      </c>
      <c r="W19">
        <f>'qx(1) cambodia'!GD26</f>
        <v>2.0173678079490939E-3</v>
      </c>
      <c r="X19">
        <f>'qx(1) cambodia'!GL26</f>
        <v>9.0714968497666707E-4</v>
      </c>
      <c r="Y19">
        <f>'qx(1) cambodia'!GT26</f>
        <v>5.1928890603876769E-4</v>
      </c>
      <c r="Z19">
        <f>'qx(1) cambodia'!HB26</f>
        <v>7.0399753668333811E-4</v>
      </c>
      <c r="AA19">
        <f>'qx(1) cambodia'!HJ26</f>
        <v>7.9844298253466616E-4</v>
      </c>
      <c r="AB19">
        <f>'qx(1) cambodia'!HR26</f>
        <v>5.2601430844426405E-4</v>
      </c>
      <c r="AC19">
        <f>'qx(1) cambodia'!HZ26</f>
        <v>8.3603192922212567E-4</v>
      </c>
      <c r="AD19">
        <f>'qx(1) cambodia'!IH26</f>
        <v>3.4476714582674733E-4</v>
      </c>
      <c r="AE19">
        <f>'qx(1) cambodia'!IP26</f>
        <v>2.9427161969267914E-4</v>
      </c>
    </row>
    <row r="20" spans="1:31">
      <c r="A20">
        <f t="shared" si="1"/>
        <v>18</v>
      </c>
      <c r="B20">
        <f>'qx(1) cambodia'!R27</f>
        <v>4.3171961772116496E-3</v>
      </c>
      <c r="C20">
        <f>'qx(1) cambodia'!Z27</f>
        <v>3.2326276827445402E-3</v>
      </c>
      <c r="D20">
        <f>'qx(1) cambodia'!AH27</f>
        <v>3.1703810814236702E-3</v>
      </c>
      <c r="E20">
        <f>'qx(1) cambodia'!AP27</f>
        <v>3.9333690609244598E-3</v>
      </c>
      <c r="F20">
        <f>'qx(1) cambodia'!AX27</f>
        <v>3.2711771512584204E-3</v>
      </c>
      <c r="G20">
        <f>'qx(1) cambodia'!BF27</f>
        <v>2.3769034532213941E-3</v>
      </c>
      <c r="H20">
        <f>'qx(1) cambodia'!BN27</f>
        <v>2.26159866821958E-3</v>
      </c>
      <c r="I20">
        <f>'qx(1) cambodia'!BV27</f>
        <v>2.6968138630288465E-3</v>
      </c>
      <c r="J20">
        <f>'qx(1) cambodia'!CD27</f>
        <v>2.2284667806788156E-3</v>
      </c>
      <c r="K20">
        <f>'qx(1) cambodia'!CL27</f>
        <v>2.4151772722430559E-3</v>
      </c>
      <c r="L20">
        <f>'qx(1) cambodia'!CT27</f>
        <v>5.4299690444537677E-3</v>
      </c>
      <c r="M20">
        <f>'qx(1) cambodia'!DB27</f>
        <v>3.5680609621932648E-3</v>
      </c>
      <c r="N20">
        <f>'qx(1) cambodia'!DJ27</f>
        <v>3.5936395736956284E-3</v>
      </c>
      <c r="O20">
        <f>'qx(1) cambodia'!DR27</f>
        <v>4.8452430106171035E-3</v>
      </c>
      <c r="P20">
        <f>'qx(1) cambodia'!DZ27</f>
        <v>3.9832159636377226E-3</v>
      </c>
      <c r="Q20">
        <f>'qx(1) cambodia'!EH27</f>
        <v>2.5903957476819373E-3</v>
      </c>
      <c r="R20">
        <f>'qx(1) cambodia'!EP27</f>
        <v>4.5249290020472656E-3</v>
      </c>
      <c r="S20">
        <f>'qx(1) cambodia'!EX27</f>
        <v>2.3820464277656004E-3</v>
      </c>
      <c r="T20">
        <f>'qx(1) cambodia'!FF27</f>
        <v>2.6859722854861031E-3</v>
      </c>
      <c r="U20">
        <f>'qx(1) cambodia'!FN27</f>
        <v>3.4090959356007752E-3</v>
      </c>
      <c r="V20">
        <f>'qx(1) cambodia'!FV27</f>
        <v>1.8225828676330846E-3</v>
      </c>
      <c r="W20">
        <f>'qx(1) cambodia'!GD27</f>
        <v>1.7931295652868402E-3</v>
      </c>
      <c r="X20">
        <f>'qx(1) cambodia'!GL27</f>
        <v>8.0415754017832471E-4</v>
      </c>
      <c r="Y20">
        <f>'qx(1) cambodia'!GT27</f>
        <v>4.5951507591095062E-4</v>
      </c>
      <c r="Z20">
        <f>'qx(1) cambodia'!HB27</f>
        <v>6.2132932812475035E-4</v>
      </c>
      <c r="AA20">
        <f>'qx(1) cambodia'!HJ27</f>
        <v>7.0468781320643748E-4</v>
      </c>
      <c r="AB20">
        <f>'qx(1) cambodia'!HR27</f>
        <v>4.6398060906255686E-4</v>
      </c>
      <c r="AC20">
        <f>'qx(1) cambodia'!HZ27</f>
        <v>7.3525622575899819E-4</v>
      </c>
      <c r="AD20">
        <f>'qx(1) cambodia'!IH27</f>
        <v>3.0292106415680421E-4</v>
      </c>
      <c r="AE20">
        <f>'qx(1) cambodia'!IP27</f>
        <v>2.582839631727108E-4</v>
      </c>
    </row>
    <row r="21" spans="1:31">
      <c r="A21">
        <f t="shared" si="1"/>
        <v>19</v>
      </c>
      <c r="B21">
        <f>'qx(1) cambodia'!R28</f>
        <v>4.0117967333550414E-3</v>
      </c>
      <c r="C21">
        <f>'qx(1) cambodia'!Z28</f>
        <v>3.0230007658055471E-3</v>
      </c>
      <c r="D21">
        <f>'qx(1) cambodia'!AH28</f>
        <v>2.9685237896426892E-3</v>
      </c>
      <c r="E21">
        <f>'qx(1) cambodia'!AP28</f>
        <v>3.6790925184684814E-3</v>
      </c>
      <c r="F21">
        <f>'qx(1) cambodia'!AX28</f>
        <v>3.0623040291202601E-3</v>
      </c>
      <c r="G21">
        <f>'qx(1) cambodia'!BF28</f>
        <v>2.2192296642701875E-3</v>
      </c>
      <c r="H21">
        <f>'qx(1) cambodia'!BN28</f>
        <v>2.1082864050113296E-3</v>
      </c>
      <c r="I21">
        <f>'qx(1) cambodia'!BV28</f>
        <v>2.5159384455697899E-3</v>
      </c>
      <c r="J21">
        <f>'qx(1) cambodia'!CD28</f>
        <v>2.0822883366135901E-3</v>
      </c>
      <c r="K21">
        <f>'qx(1) cambodia'!CL28</f>
        <v>2.2582155473554956E-3</v>
      </c>
      <c r="L21">
        <f>'qx(1) cambodia'!CT28</f>
        <v>5.0704480441362276E-3</v>
      </c>
      <c r="M21">
        <f>'qx(1) cambodia'!DB28</f>
        <v>3.3262976891390355E-3</v>
      </c>
      <c r="N21">
        <f>'qx(1) cambodia'!DJ28</f>
        <v>3.3424743187295001E-3</v>
      </c>
      <c r="O21">
        <f>'qx(1) cambodia'!DR28</f>
        <v>4.4941584531411191E-3</v>
      </c>
      <c r="P21">
        <f>'qx(1) cambodia'!DZ28</f>
        <v>3.689660295358237E-3</v>
      </c>
      <c r="Q21">
        <f>'qx(1) cambodia'!EH28</f>
        <v>2.3962343969432822E-3</v>
      </c>
      <c r="R21">
        <f>'qx(1) cambodia'!EP28</f>
        <v>4.1789634004588752E-3</v>
      </c>
      <c r="S21">
        <f>'qx(1) cambodia'!EX28</f>
        <v>2.1964570544356255E-3</v>
      </c>
      <c r="T21">
        <f>'qx(1) cambodia'!FF28</f>
        <v>2.4721940804363894E-3</v>
      </c>
      <c r="U21">
        <f>'qx(1) cambodia'!FN28</f>
        <v>3.129128015176349E-3</v>
      </c>
      <c r="V21">
        <f>'qx(1) cambodia'!FV28</f>
        <v>1.6719276474634038E-3</v>
      </c>
      <c r="W21">
        <f>'qx(1) cambodia'!GD28</f>
        <v>1.6413788424259792E-3</v>
      </c>
      <c r="X21">
        <f>'qx(1) cambodia'!GL28</f>
        <v>7.3570519408320753E-4</v>
      </c>
      <c r="Y21">
        <f>'qx(1) cambodia'!GT28</f>
        <v>4.1981096333961138E-4</v>
      </c>
      <c r="Z21">
        <f>'qx(1) cambodia'!HB28</f>
        <v>5.6707893256788765E-4</v>
      </c>
      <c r="AA21">
        <f>'qx(1) cambodia'!HJ28</f>
        <v>6.4267747093963692E-4</v>
      </c>
      <c r="AB21">
        <f>'qx(1) cambodia'!HR28</f>
        <v>4.2325503080214359E-4</v>
      </c>
      <c r="AC21">
        <f>'qx(1) cambodia'!HZ28</f>
        <v>6.7077896979013938E-4</v>
      </c>
      <c r="AD21">
        <f>'qx(1) cambodia'!IH28</f>
        <v>2.7597958767395099E-4</v>
      </c>
      <c r="AE21">
        <f>'qx(1) cambodia'!IP28</f>
        <v>2.3522751475947565E-4</v>
      </c>
    </row>
    <row r="22" spans="1:31">
      <c r="A22">
        <f t="shared" si="1"/>
        <v>20</v>
      </c>
      <c r="B22">
        <f>'qx(1) cambodia'!R29</f>
        <v>3.7858589932402054E-3</v>
      </c>
      <c r="C22">
        <f>'qx(1) cambodia'!Z29</f>
        <v>2.8695185632317496E-3</v>
      </c>
      <c r="D22">
        <f>'qx(1) cambodia'!AH29</f>
        <v>2.8205978419930736E-3</v>
      </c>
      <c r="E22">
        <f>'qx(1) cambodia'!AP29</f>
        <v>3.4915279546894368E-3</v>
      </c>
      <c r="F22">
        <f>'qx(1) cambodia'!AX29</f>
        <v>2.907892326864565E-3</v>
      </c>
      <c r="G22">
        <f>'qx(1) cambodia'!BF29</f>
        <v>2.1026293191057023E-3</v>
      </c>
      <c r="H22">
        <f>'qx(1) cambodia'!BN29</f>
        <v>1.9958016404581043E-3</v>
      </c>
      <c r="I22">
        <f>'qx(1) cambodia'!BV29</f>
        <v>2.3812812633579108E-3</v>
      </c>
      <c r="J22">
        <f>'qx(1) cambodia'!CD29</f>
        <v>1.97344561434093E-3</v>
      </c>
      <c r="K22">
        <f>'qx(1) cambodia'!CL29</f>
        <v>2.1431220172545692E-3</v>
      </c>
      <c r="L22">
        <f>'qx(1) cambodia'!CT29</f>
        <v>4.8109117589710893E-3</v>
      </c>
      <c r="M22">
        <f>'qx(1) cambodia'!DB29</f>
        <v>3.1552523756502747E-3</v>
      </c>
      <c r="N22">
        <f>'qx(1) cambodia'!DJ29</f>
        <v>3.1674547402277911E-3</v>
      </c>
      <c r="O22">
        <f>'qx(1) cambodia'!DR29</f>
        <v>4.2530242927661189E-3</v>
      </c>
      <c r="P22">
        <f>'qx(1) cambodia'!DZ29</f>
        <v>3.4925942159336936E-3</v>
      </c>
      <c r="Q22">
        <f>'qx(1) cambodia'!EH29</f>
        <v>2.2680781708347905E-3</v>
      </c>
      <c r="R22">
        <f>'qx(1) cambodia'!EP29</f>
        <v>3.9534391888693199E-3</v>
      </c>
      <c r="S22">
        <f>'qx(1) cambodia'!EX29</f>
        <v>2.0765225114864668E-3</v>
      </c>
      <c r="T22">
        <f>'qx(1) cambodia'!FF29</f>
        <v>2.3356556777684801E-3</v>
      </c>
      <c r="U22">
        <f>'qx(1) cambodia'!FN29</f>
        <v>2.9506334845631663E-3</v>
      </c>
      <c r="V22">
        <f>'qx(1) cambodia'!FV29</f>
        <v>1.5772119061473727E-3</v>
      </c>
      <c r="W22">
        <f>'qx(1) cambodia'!GD29</f>
        <v>1.5459409612372003E-3</v>
      </c>
      <c r="X22">
        <f>'qx(1) cambodia'!GL29</f>
        <v>6.9350276293631864E-4</v>
      </c>
      <c r="Y22">
        <f>'qx(1) cambodia'!GT29</f>
        <v>3.9540350663093524E-4</v>
      </c>
      <c r="Z22">
        <f>'qx(1) cambodia'!HB29</f>
        <v>5.3426250807610438E-4</v>
      </c>
      <c r="AA22">
        <f>'qx(1) cambodia'!HJ29</f>
        <v>6.0548647743642256E-4</v>
      </c>
      <c r="AB22">
        <f>'qx(1) cambodia'!HR29</f>
        <v>3.9807101417412938E-4</v>
      </c>
      <c r="AC22">
        <f>'qx(1) cambodia'!HZ29</f>
        <v>6.3237381744825653E-4</v>
      </c>
      <c r="AD22">
        <f>'qx(1) cambodia'!IH29</f>
        <v>2.60408412223192E-4</v>
      </c>
      <c r="AE22">
        <f>'qx(1) cambodia'!IP29</f>
        <v>2.217608082821426E-4</v>
      </c>
    </row>
    <row r="23" spans="1:31">
      <c r="A23">
        <f t="shared" si="1"/>
        <v>21</v>
      </c>
      <c r="B23">
        <f>'qx(1) cambodia'!R30</f>
        <v>3.6357377090467844E-3</v>
      </c>
      <c r="C23">
        <f>'qx(1) cambodia'!Z30</f>
        <v>2.7654516567416762E-3</v>
      </c>
      <c r="D23">
        <f>'qx(1) cambodia'!AH30</f>
        <v>2.7208760529290601E-3</v>
      </c>
      <c r="E23">
        <f>'qx(1) cambodia'!AP30</f>
        <v>3.3645994742135064E-3</v>
      </c>
      <c r="F23">
        <f>'qx(1) cambodia'!AX30</f>
        <v>2.8025007899905824E-3</v>
      </c>
      <c r="G23">
        <f>'qx(1) cambodia'!BF30</f>
        <v>2.0217864699806514E-3</v>
      </c>
      <c r="H23">
        <f>'qx(1) cambodia'!BN30</f>
        <v>1.9183836905194566E-3</v>
      </c>
      <c r="I23">
        <f>'qx(1) cambodia'!BV30</f>
        <v>2.2903205575296459E-3</v>
      </c>
      <c r="J23">
        <f>'qx(1) cambodia'!CD30</f>
        <v>1.8984313743286298E-3</v>
      </c>
      <c r="K23">
        <f>'qx(1) cambodia'!CL30</f>
        <v>2.0635459944659067E-3</v>
      </c>
      <c r="L23">
        <f>'qx(1) cambodia'!CT30</f>
        <v>4.6350205481642814E-3</v>
      </c>
      <c r="M23">
        <f>'qx(1) cambodia'!DB30</f>
        <v>3.0422997001854557E-3</v>
      </c>
      <c r="N23">
        <f>'qx(1) cambodia'!DJ30</f>
        <v>3.0548046132392453E-3</v>
      </c>
      <c r="O23">
        <f>'qx(1) cambodia'!DR30</f>
        <v>4.1000449843443957E-3</v>
      </c>
      <c r="P23">
        <f>'qx(1) cambodia'!DZ30</f>
        <v>3.3705754516887821E-3</v>
      </c>
      <c r="Q23">
        <f>'qx(1) cambodia'!EH30</f>
        <v>2.1903865662396709E-3</v>
      </c>
      <c r="R23">
        <f>'qx(1) cambodia'!EP30</f>
        <v>3.8188725967866076E-3</v>
      </c>
      <c r="S23">
        <f>'qx(1) cambodia'!EX30</f>
        <v>2.0057663574519742E-3</v>
      </c>
      <c r="T23">
        <f>'qx(1) cambodia'!FF30</f>
        <v>2.2562556080116597E-3</v>
      </c>
      <c r="U23">
        <f>'qx(1) cambodia'!FN30</f>
        <v>2.8469708563157365E-3</v>
      </c>
      <c r="V23">
        <f>'qx(1) cambodia'!FV30</f>
        <v>1.5231449439949364E-3</v>
      </c>
      <c r="W23">
        <f>'qx(1) cambodia'!GD30</f>
        <v>1.491528432766424E-3</v>
      </c>
      <c r="X23">
        <f>'qx(1) cambodia'!GL30</f>
        <v>6.6996164375131317E-4</v>
      </c>
      <c r="Y23">
        <f>'qx(1) cambodia'!GT30</f>
        <v>3.8180093100825179E-4</v>
      </c>
      <c r="Z23">
        <f>'qx(1) cambodia'!HB30</f>
        <v>5.1647917390733409E-4</v>
      </c>
      <c r="AA23">
        <f>'qx(1) cambodia'!HJ30</f>
        <v>5.856410846973131E-4</v>
      </c>
      <c r="AB23">
        <f>'qx(1) cambodia'!HR30</f>
        <v>3.8452894014377102E-4</v>
      </c>
      <c r="AC23">
        <f>'qx(1) cambodia'!HZ30</f>
        <v>6.112314695186766E-4</v>
      </c>
      <c r="AD23">
        <f>'qx(1) cambodia'!IH30</f>
        <v>2.5229170990122876E-4</v>
      </c>
      <c r="AE23">
        <f>'qx(1) cambodia'!IP30</f>
        <v>2.1516031229365631E-4</v>
      </c>
    </row>
    <row r="24" spans="1:31">
      <c r="A24">
        <f t="shared" si="1"/>
        <v>22</v>
      </c>
      <c r="B24">
        <f>'qx(1) cambodia'!R31</f>
        <v>3.5529989136028899E-3</v>
      </c>
      <c r="C24">
        <f>'qx(1) cambodia'!Z31</f>
        <v>2.7016413005037155E-3</v>
      </c>
      <c r="D24">
        <f>'qx(1) cambodia'!AH31</f>
        <v>2.6596033949637578E-3</v>
      </c>
      <c r="E24">
        <f>'qx(1) cambodia'!AP31</f>
        <v>3.2891181241632892E-3</v>
      </c>
      <c r="F24">
        <f>'qx(1) cambodia'!AX31</f>
        <v>2.7373549998077093E-3</v>
      </c>
      <c r="G24">
        <f>'qx(1) cambodia'!BF31</f>
        <v>1.9705220720145E-3</v>
      </c>
      <c r="H24">
        <f>'qx(1) cambodia'!BN31</f>
        <v>1.8690996962822718E-3</v>
      </c>
      <c r="I24">
        <f>'qx(1) cambodia'!BV31</f>
        <v>2.233014828514564E-3</v>
      </c>
      <c r="J24">
        <f>'qx(1) cambodia'!CD31</f>
        <v>1.8528357711265978E-3</v>
      </c>
      <c r="K24">
        <f>'qx(1) cambodia'!CL31</f>
        <v>2.0132556489855201E-3</v>
      </c>
      <c r="L24">
        <f>'qx(1) cambodia'!CT31</f>
        <v>4.5221436591029625E-3</v>
      </c>
      <c r="M24">
        <f>'qx(1) cambodia'!DB31</f>
        <v>2.9723985521089651E-3</v>
      </c>
      <c r="N24">
        <f>'qx(1) cambodia'!DJ31</f>
        <v>2.9870777229701927E-3</v>
      </c>
      <c r="O24">
        <f>'qx(1) cambodia'!DR31</f>
        <v>4.0099386584585856E-3</v>
      </c>
      <c r="P24">
        <f>'qx(1) cambodia'!DZ31</f>
        <v>3.3004435438003027E-3</v>
      </c>
      <c r="Q24">
        <f>'qx(1) cambodia'!EH31</f>
        <v>2.1466302617732095E-3</v>
      </c>
      <c r="R24">
        <f>'qx(1) cambodia'!EP31</f>
        <v>3.7446178875507846E-3</v>
      </c>
      <c r="S24">
        <f>'qx(1) cambodia'!EX31</f>
        <v>1.9672056654495727E-3</v>
      </c>
      <c r="T24">
        <f>'qx(1) cambodia'!FF31</f>
        <v>2.2138361335054266E-3</v>
      </c>
      <c r="U24">
        <f>'qx(1) cambodia'!FN31</f>
        <v>2.7916723895488852E-3</v>
      </c>
      <c r="V24">
        <f>'qx(1) cambodia'!FV31</f>
        <v>1.4948172948016758E-3</v>
      </c>
      <c r="W24">
        <f>'qx(1) cambodia'!GD31</f>
        <v>1.4631460308416428E-3</v>
      </c>
      <c r="X24">
        <f>'qx(1) cambodia'!GL31</f>
        <v>6.57974655248467E-4</v>
      </c>
      <c r="Y24">
        <f>'qx(1) cambodia'!GT31</f>
        <v>3.748463686732817E-4</v>
      </c>
      <c r="Z24">
        <f>'qx(1) cambodia'!HB31</f>
        <v>5.0767985718132497E-4</v>
      </c>
      <c r="AA24">
        <f>'qx(1) cambodia'!HJ31</f>
        <v>5.761473125493055E-4</v>
      </c>
      <c r="AB24">
        <f>'qx(1) cambodia'!HR31</f>
        <v>3.7804497019046227E-4</v>
      </c>
      <c r="AC24">
        <f>'qx(1) cambodia'!HZ31</f>
        <v>6.0133229541486824E-4</v>
      </c>
      <c r="AD24">
        <f>'qx(1) cambodia'!IH31</f>
        <v>2.4818625753138994E-4</v>
      </c>
      <c r="AE24">
        <f>'qx(1) cambodia'!IP31</f>
        <v>2.122291629536725E-4</v>
      </c>
    </row>
    <row r="25" spans="1:31">
      <c r="A25">
        <f t="shared" si="1"/>
        <v>23</v>
      </c>
      <c r="B25">
        <f>'qx(1) cambodia'!R32</f>
        <v>3.5164996654221546E-3</v>
      </c>
      <c r="C25">
        <f>'qx(1) cambodia'!Z32</f>
        <v>2.6670173434431223E-3</v>
      </c>
      <c r="D25">
        <f>'qx(1) cambodia'!AH32</f>
        <v>2.6264206440126054E-3</v>
      </c>
      <c r="E25">
        <f>'qx(1) cambodia'!AP32</f>
        <v>3.2505741972709661E-3</v>
      </c>
      <c r="F25">
        <f>'qx(1) cambodia'!AX32</f>
        <v>2.7023454123961564E-3</v>
      </c>
      <c r="G25">
        <f>'qx(1) cambodia'!BF32</f>
        <v>1.9405556931063751E-3</v>
      </c>
      <c r="H25">
        <f>'qx(1) cambodia'!BN32</f>
        <v>1.8404474579483121E-3</v>
      </c>
      <c r="I25">
        <f>'qx(1) cambodia'!BV32</f>
        <v>2.1990957551752603E-3</v>
      </c>
      <c r="J25">
        <f>'qx(1) cambodia'!CD32</f>
        <v>1.8270307200878059E-3</v>
      </c>
      <c r="K25">
        <f>'qx(1) cambodia'!CL32</f>
        <v>1.9864028208352708E-3</v>
      </c>
      <c r="L25">
        <f>'qx(1) cambodia'!CT32</f>
        <v>4.4565688077630936E-3</v>
      </c>
      <c r="M25">
        <f>'qx(1) cambodia'!DB32</f>
        <v>2.9307151089309918E-3</v>
      </c>
      <c r="N25">
        <f>'qx(1) cambodia'!DJ32</f>
        <v>2.9480212052556262E-3</v>
      </c>
      <c r="O25">
        <f>'qx(1) cambodia'!DR32</f>
        <v>3.9587746990013993E-3</v>
      </c>
      <c r="P25">
        <f>'qx(1) cambodia'!DZ32</f>
        <v>3.2612692478499791E-3</v>
      </c>
      <c r="Q25">
        <f>'qx(1) cambodia'!EH32</f>
        <v>2.122292733270365E-3</v>
      </c>
      <c r="R25">
        <f>'qx(1) cambodia'!EP32</f>
        <v>3.7036258941733563E-3</v>
      </c>
      <c r="S25">
        <f>'qx(1) cambodia'!EX32</f>
        <v>1.9459577911331374E-3</v>
      </c>
      <c r="T25">
        <f>'qx(1) cambodia'!FF32</f>
        <v>2.1907509306527771E-3</v>
      </c>
      <c r="U25">
        <f>'qx(1) cambodia'!FN32</f>
        <v>2.7619438931706045E-3</v>
      </c>
      <c r="V25">
        <f>'qx(1) cambodia'!FV32</f>
        <v>1.4794083335462596E-3</v>
      </c>
      <c r="W25">
        <f>'qx(1) cambodia'!GD32</f>
        <v>1.4479104521957435E-3</v>
      </c>
      <c r="X25">
        <f>'qx(1) cambodia'!GL32</f>
        <v>6.5140742726528121E-4</v>
      </c>
      <c r="Y25">
        <f>'qx(1) cambodia'!GT32</f>
        <v>3.7108834089871512E-4</v>
      </c>
      <c r="Z25">
        <f>'qx(1) cambodia'!HB32</f>
        <v>5.0287117319031225E-4</v>
      </c>
      <c r="AA25">
        <f>'qx(1) cambodia'!HJ32</f>
        <v>5.7101497091779614E-4</v>
      </c>
      <c r="AB25">
        <f>'qx(1) cambodia'!HR32</f>
        <v>3.7473022007822868E-4</v>
      </c>
      <c r="AC25">
        <f>'qx(1) cambodia'!HZ32</f>
        <v>5.963020457394302E-4</v>
      </c>
      <c r="AD25">
        <f>'qx(1) cambodia'!IH32</f>
        <v>2.4609204259028005E-4</v>
      </c>
      <c r="AE25">
        <f>'qx(1) cambodia'!IP32</f>
        <v>2.1039675900972691E-4</v>
      </c>
    </row>
    <row r="26" spans="1:31">
      <c r="A26">
        <f t="shared" si="1"/>
        <v>24</v>
      </c>
      <c r="B26">
        <f>'qx(1) cambodia'!R33</f>
        <v>3.5034634255948658E-3</v>
      </c>
      <c r="C26">
        <f>'qx(1) cambodia'!Z33</f>
        <v>2.6507176459633921E-3</v>
      </c>
      <c r="D26">
        <f>'qx(1) cambodia'!AH33</f>
        <v>2.6116318682947691E-3</v>
      </c>
      <c r="E26">
        <f>'qx(1) cambodia'!AP33</f>
        <v>3.2350355578553303E-3</v>
      </c>
      <c r="F26">
        <f>'qx(1) cambodia'!AX33</f>
        <v>2.686381882280044E-3</v>
      </c>
      <c r="G26">
        <f>'qx(1) cambodia'!BF33</f>
        <v>1.9243673522544133E-3</v>
      </c>
      <c r="H26">
        <f>'qx(1) cambodia'!BN33</f>
        <v>1.8245872940522703E-3</v>
      </c>
      <c r="I26">
        <f>'qx(1) cambodia'!BV33</f>
        <v>2.1801596178264247E-3</v>
      </c>
      <c r="J26">
        <f>'qx(1) cambodia'!CD33</f>
        <v>1.813065734467826E-3</v>
      </c>
      <c r="K26">
        <f>'qx(1) cambodia'!CL33</f>
        <v>1.9731854678983326E-3</v>
      </c>
      <c r="L26">
        <f>'qx(1) cambodia'!CT33</f>
        <v>4.4259279402764683E-3</v>
      </c>
      <c r="M26">
        <f>'qx(1) cambodia'!DB33</f>
        <v>2.9082366084220413E-3</v>
      </c>
      <c r="N26">
        <f>'qx(1) cambodia'!DJ33</f>
        <v>2.9244319556522686E-3</v>
      </c>
      <c r="O26">
        <f>'qx(1) cambodia'!DR33</f>
        <v>3.9279608242180205E-3</v>
      </c>
      <c r="P26">
        <f>'qx(1) cambodia'!DZ33</f>
        <v>3.2373861507370935E-3</v>
      </c>
      <c r="Q26">
        <f>'qx(1) cambodia'!EH33</f>
        <v>2.1073421836041374E-3</v>
      </c>
      <c r="R26">
        <f>'qx(1) cambodia'!EP33</f>
        <v>3.6780731783980112E-3</v>
      </c>
      <c r="S26">
        <f>'qx(1) cambodia'!EX33</f>
        <v>1.9322520522525625E-3</v>
      </c>
      <c r="T26">
        <f>'qx(1) cambodia'!FF33</f>
        <v>2.1757363771681892E-3</v>
      </c>
      <c r="U26">
        <f>'qx(1) cambodia'!FN33</f>
        <v>2.7431057171433486E-3</v>
      </c>
      <c r="V26">
        <f>'qx(1) cambodia'!FV33</f>
        <v>1.4690076586588185E-3</v>
      </c>
      <c r="W26">
        <f>'qx(1) cambodia'!GD33</f>
        <v>1.4378529971309595E-3</v>
      </c>
      <c r="X26">
        <f>'qx(1) cambodia'!GL33</f>
        <v>6.4668321944302788E-4</v>
      </c>
      <c r="Y26">
        <f>'qx(1) cambodia'!GT33</f>
        <v>3.6842651929440054E-4</v>
      </c>
      <c r="Z26">
        <f>'qx(1) cambodia'!HB33</f>
        <v>4.9926430308881633E-4</v>
      </c>
      <c r="AA26">
        <f>'qx(1) cambodia'!HJ33</f>
        <v>5.6692517588001706E-4</v>
      </c>
      <c r="AB26">
        <f>'qx(1) cambodia'!HR33</f>
        <v>3.7224183266648463E-4</v>
      </c>
      <c r="AC26">
        <f>'qx(1) cambodia'!HZ33</f>
        <v>5.9245382371891052E-4</v>
      </c>
      <c r="AD26">
        <f>'qx(1) cambodia'!IH33</f>
        <v>2.4448800787212624E-4</v>
      </c>
      <c r="AE26">
        <f>'qx(1) cambodia'!IP33</f>
        <v>2.089630491285118E-4</v>
      </c>
    </row>
    <row r="27" spans="1:31">
      <c r="A27">
        <f t="shared" si="1"/>
        <v>25</v>
      </c>
      <c r="B27">
        <f>'qx(1) cambodia'!R34</f>
        <v>3.501571356138526E-3</v>
      </c>
      <c r="C27">
        <f>'qx(1) cambodia'!Z34</f>
        <v>2.6429589550111053E-3</v>
      </c>
      <c r="D27">
        <f>'qx(1) cambodia'!AH34</f>
        <v>2.6054242790027769E-3</v>
      </c>
      <c r="E27">
        <f>'qx(1) cambodia'!AP34</f>
        <v>3.2311183484438214E-3</v>
      </c>
      <c r="F27">
        <f>'qx(1) cambodia'!AX34</f>
        <v>2.6798678895817406E-3</v>
      </c>
      <c r="G27">
        <f>'qx(1) cambodia'!BF34</f>
        <v>1.9147685624150306E-3</v>
      </c>
      <c r="H27">
        <f>'qx(1) cambodia'!BN34</f>
        <v>1.8154834636587007E-3</v>
      </c>
      <c r="I27">
        <f>'qx(1) cambodia'!BV34</f>
        <v>2.1683646198165118E-3</v>
      </c>
      <c r="J27">
        <f>'qx(1) cambodia'!CD34</f>
        <v>1.8047704695403558E-3</v>
      </c>
      <c r="K27">
        <f>'qx(1) cambodia'!CL34</f>
        <v>1.9653611640154272E-3</v>
      </c>
      <c r="L27">
        <f>'qx(1) cambodia'!CT34</f>
        <v>4.4079070947225085E-3</v>
      </c>
      <c r="M27">
        <f>'qx(1) cambodia'!DB34</f>
        <v>2.8968584660236355E-3</v>
      </c>
      <c r="N27">
        <f>'qx(1) cambodia'!DJ34</f>
        <v>2.9083185902269546E-3</v>
      </c>
      <c r="O27">
        <f>'qx(1) cambodia'!DR34</f>
        <v>3.9019734369039223E-3</v>
      </c>
      <c r="P27">
        <f>'qx(1) cambodia'!DZ34</f>
        <v>3.2160611275861878E-3</v>
      </c>
      <c r="Q27">
        <f>'qx(1) cambodia'!EH34</f>
        <v>2.0934988650224535E-3</v>
      </c>
      <c r="R27">
        <f>'qx(1) cambodia'!EP34</f>
        <v>3.6541431220844119E-3</v>
      </c>
      <c r="S27">
        <f>'qx(1) cambodia'!EX34</f>
        <v>1.9188803775263162E-3</v>
      </c>
      <c r="T27">
        <f>'qx(1) cambodia'!FF34</f>
        <v>2.1604259776064308E-3</v>
      </c>
      <c r="U27">
        <f>'qx(1) cambodia'!FN34</f>
        <v>2.7243162011516098E-3</v>
      </c>
      <c r="V27">
        <f>'qx(1) cambodia'!FV34</f>
        <v>1.4579321007644759E-3</v>
      </c>
      <c r="W27">
        <f>'qx(1) cambodia'!GD34</f>
        <v>1.4273233144062199E-3</v>
      </c>
      <c r="X27">
        <f>'qx(1) cambodia'!GL34</f>
        <v>6.4133004590008697E-4</v>
      </c>
      <c r="Y27">
        <f>'qx(1) cambodia'!GT34</f>
        <v>3.6544189718309272E-4</v>
      </c>
      <c r="Z27">
        <f>'qx(1) cambodia'!HB34</f>
        <v>4.9490087390894678E-4</v>
      </c>
      <c r="AA27">
        <f>'qx(1) cambodia'!HJ34</f>
        <v>5.6179962728237023E-4</v>
      </c>
      <c r="AB27">
        <f>'qx(1) cambodia'!HR34</f>
        <v>3.6909632286138961E-4</v>
      </c>
      <c r="AC27">
        <f>'qx(1) cambodia'!HZ34</f>
        <v>5.8724810585284869E-4</v>
      </c>
      <c r="AD27">
        <f>'qx(1) cambodia'!IH34</f>
        <v>2.4235724078598976E-4</v>
      </c>
      <c r="AE27">
        <f>'qx(1) cambodia'!IP34</f>
        <v>2.0707674808045315E-4</v>
      </c>
    </row>
    <row r="28" spans="1:31">
      <c r="A28">
        <f t="shared" si="1"/>
        <v>26</v>
      </c>
      <c r="B28">
        <f>'qx(1) cambodia'!R35</f>
        <v>3.5015339603392411E-3</v>
      </c>
      <c r="C28">
        <f>'qx(1) cambodia'!Z35</f>
        <v>2.6366643197656761E-3</v>
      </c>
      <c r="D28">
        <f>'qx(1) cambodia'!AH35</f>
        <v>2.6007653185215465E-3</v>
      </c>
      <c r="E28">
        <f>'qx(1) cambodia'!AP35</f>
        <v>3.2295101281190749E-3</v>
      </c>
      <c r="F28">
        <f>'qx(1) cambodia'!AX35</f>
        <v>2.6757896388381764E-3</v>
      </c>
      <c r="G28">
        <f>'qx(1) cambodia'!BF35</f>
        <v>1.9066215374526009E-3</v>
      </c>
      <c r="H28">
        <f>'qx(1) cambodia'!BN35</f>
        <v>1.8078884147485752E-3</v>
      </c>
      <c r="I28">
        <f>'qx(1) cambodia'!BV35</f>
        <v>2.1583609582208397E-3</v>
      </c>
      <c r="J28">
        <f>'qx(1) cambodia'!CD35</f>
        <v>1.7973720091474094E-3</v>
      </c>
      <c r="K28">
        <f>'qx(1) cambodia'!CL35</f>
        <v>1.9580722447564299E-3</v>
      </c>
      <c r="L28">
        <f>'qx(1) cambodia'!CT35</f>
        <v>4.3891058925325764E-3</v>
      </c>
      <c r="M28">
        <f>'qx(1) cambodia'!DB35</f>
        <v>2.8854475637411837E-3</v>
      </c>
      <c r="N28">
        <f>'qx(1) cambodia'!DJ35</f>
        <v>2.8950936432233761E-3</v>
      </c>
      <c r="O28">
        <f>'qx(1) cambodia'!DR35</f>
        <v>3.8752332711053513E-3</v>
      </c>
      <c r="P28">
        <f>'qx(1) cambodia'!DZ35</f>
        <v>3.1901797619843324E-3</v>
      </c>
      <c r="Q28">
        <f>'qx(1) cambodia'!EH35</f>
        <v>2.0764536131741835E-3</v>
      </c>
      <c r="R28">
        <f>'qx(1) cambodia'!EP35</f>
        <v>3.6246266889209517E-3</v>
      </c>
      <c r="S28">
        <f>'qx(1) cambodia'!EX35</f>
        <v>1.9026514281446588E-3</v>
      </c>
      <c r="T28">
        <f>'qx(1) cambodia'!FF35</f>
        <v>2.1415245346546393E-3</v>
      </c>
      <c r="U28">
        <f>'qx(1) cambodia'!FN35</f>
        <v>2.7009404941394713E-3</v>
      </c>
      <c r="V28">
        <f>'qx(1) cambodia'!FV35</f>
        <v>1.4441046324707686E-3</v>
      </c>
      <c r="W28">
        <f>'qx(1) cambodia'!GD35</f>
        <v>1.4141723391760774E-3</v>
      </c>
      <c r="X28">
        <f>'qx(1) cambodia'!GL35</f>
        <v>6.3459461376352507E-4</v>
      </c>
      <c r="Y28">
        <f>'qx(1) cambodia'!GT35</f>
        <v>3.616918657432794E-4</v>
      </c>
      <c r="Z28">
        <f>'qx(1) cambodia'!HB35</f>
        <v>4.8932499142261487E-4</v>
      </c>
      <c r="AA28">
        <f>'qx(1) cambodia'!HJ35</f>
        <v>5.5513706484781075E-4</v>
      </c>
      <c r="AB28">
        <f>'qx(1) cambodia'!HR35</f>
        <v>3.6497848688428003E-4</v>
      </c>
      <c r="AC28">
        <f>'qx(1) cambodia'!HZ35</f>
        <v>5.8019822672553925E-4</v>
      </c>
      <c r="AD28">
        <f>'qx(1) cambodia'!IH35</f>
        <v>2.3943487840503283E-4</v>
      </c>
      <c r="AE28">
        <f>'qx(1) cambodia'!IP35</f>
        <v>2.0456040014679296E-4</v>
      </c>
    </row>
    <row r="29" spans="1:31">
      <c r="A29">
        <f t="shared" si="1"/>
        <v>27</v>
      </c>
      <c r="B29">
        <f>'qx(1) cambodia'!R36</f>
        <v>3.4965832234239978E-3</v>
      </c>
      <c r="C29">
        <f>'qx(1) cambodia'!Z36</f>
        <v>2.6263176596825854E-3</v>
      </c>
      <c r="D29">
        <f>'qx(1) cambodia'!AH36</f>
        <v>2.592299387363601E-3</v>
      </c>
      <c r="E29">
        <f>'qx(1) cambodia'!AP36</f>
        <v>3.2233075382702143E-3</v>
      </c>
      <c r="F29">
        <f>'qx(1) cambodia'!AX36</f>
        <v>2.6678732979317638E-3</v>
      </c>
      <c r="G29">
        <f>'qx(1) cambodia'!BF36</f>
        <v>1.8959621504327161E-3</v>
      </c>
      <c r="H29">
        <f>'qx(1) cambodia'!BN36</f>
        <v>1.7978052936866956E-3</v>
      </c>
      <c r="I29">
        <f>'qx(1) cambodia'!BV36</f>
        <v>2.1451693826626318E-3</v>
      </c>
      <c r="J29">
        <f>'qx(1) cambodia'!CD36</f>
        <v>1.7874507583523502E-3</v>
      </c>
      <c r="K29">
        <f>'qx(1) cambodia'!CL36</f>
        <v>1.9473830238570676E-3</v>
      </c>
      <c r="L29">
        <f>'qx(1) cambodia'!CT36</f>
        <v>4.3619817881401617E-3</v>
      </c>
      <c r="M29">
        <f>'qx(1) cambodia'!DB36</f>
        <v>2.8677535089872159E-3</v>
      </c>
      <c r="N29">
        <f>'qx(1) cambodia'!DJ36</f>
        <v>2.8761445030072836E-3</v>
      </c>
      <c r="O29">
        <f>'qx(1) cambodia'!DR36</f>
        <v>3.8452939885268104E-3</v>
      </c>
      <c r="P29">
        <f>'qx(1) cambodia'!DZ36</f>
        <v>3.1587191926588194E-3</v>
      </c>
      <c r="Q29">
        <f>'qx(1) cambodia'!EH36</f>
        <v>2.0541157323516767E-3</v>
      </c>
      <c r="R29">
        <f>'qx(1) cambodia'!EP36</f>
        <v>3.5862383180267268E-3</v>
      </c>
      <c r="S29">
        <f>'qx(1) cambodia'!EX36</f>
        <v>1.8820752379143017E-3</v>
      </c>
      <c r="T29">
        <f>'qx(1) cambodia'!FF36</f>
        <v>2.1180371853616676E-3</v>
      </c>
      <c r="U29">
        <f>'qx(1) cambodia'!FN36</f>
        <v>2.6715740897656276E-3</v>
      </c>
      <c r="V29">
        <f>'qx(1) cambodia'!FV36</f>
        <v>1.4270556536488388E-3</v>
      </c>
      <c r="W29">
        <f>'qx(1) cambodia'!GD36</f>
        <v>1.3978268938456104E-3</v>
      </c>
      <c r="X29">
        <f>'qx(1) cambodia'!GL36</f>
        <v>6.2644693132366544E-4</v>
      </c>
      <c r="Y29">
        <f>'qx(1) cambodia'!GT36</f>
        <v>3.5711927248723458E-4</v>
      </c>
      <c r="Z29">
        <f>'qx(1) cambodia'!HB36</f>
        <v>4.8263013402827937E-4</v>
      </c>
      <c r="AA29">
        <f>'qx(1) cambodia'!HJ36</f>
        <v>5.4717541907290366E-4</v>
      </c>
      <c r="AB29">
        <f>'qx(1) cambodia'!HR36</f>
        <v>3.5991227052139716E-4</v>
      </c>
      <c r="AC29">
        <f>'qx(1) cambodia'!HZ36</f>
        <v>5.7166516095558139E-4</v>
      </c>
      <c r="AD29">
        <f>'qx(1) cambodia'!IH36</f>
        <v>2.3585331798303268E-4</v>
      </c>
      <c r="AE29">
        <f>'qx(1) cambodia'!IP36</f>
        <v>2.0147939332644272E-4</v>
      </c>
    </row>
    <row r="30" spans="1:31">
      <c r="A30">
        <f t="shared" si="1"/>
        <v>28</v>
      </c>
      <c r="B30">
        <f>'qx(1) cambodia'!R37</f>
        <v>3.4862506747279434E-3</v>
      </c>
      <c r="C30">
        <f>'qx(1) cambodia'!Z37</f>
        <v>2.610544013545484E-3</v>
      </c>
      <c r="D30">
        <f>'qx(1) cambodia'!AH37</f>
        <v>2.5782500247941691E-3</v>
      </c>
      <c r="E30">
        <f>'qx(1) cambodia'!AP37</f>
        <v>3.2105616598386735E-3</v>
      </c>
      <c r="F30">
        <f>'qx(1) cambodia'!AX37</f>
        <v>2.6544336900605151E-3</v>
      </c>
      <c r="G30">
        <f>'qx(1) cambodia'!BF37</f>
        <v>1.8814497484471117E-3</v>
      </c>
      <c r="H30">
        <f>'qx(1) cambodia'!BN37</f>
        <v>1.7843690202562412E-3</v>
      </c>
      <c r="I30">
        <f>'qx(1) cambodia'!BV37</f>
        <v>2.1274474564359344E-3</v>
      </c>
      <c r="J30">
        <f>'qx(1) cambodia'!CD37</f>
        <v>1.7736472011468222E-3</v>
      </c>
      <c r="K30">
        <f>'qx(1) cambodia'!CL37</f>
        <v>1.9324057476922808E-3</v>
      </c>
      <c r="L30">
        <f>'qx(1) cambodia'!CT37</f>
        <v>4.3244401340453665E-3</v>
      </c>
      <c r="M30">
        <f>'qx(1) cambodia'!DB37</f>
        <v>2.8431672701258377E-3</v>
      </c>
      <c r="N30">
        <f>'qx(1) cambodia'!DJ37</f>
        <v>2.850002018436834E-3</v>
      </c>
      <c r="O30">
        <f>'qx(1) cambodia'!DR37</f>
        <v>3.8072728786269247E-3</v>
      </c>
      <c r="P30">
        <f>'qx(1) cambodia'!DZ37</f>
        <v>3.1245710167525052E-3</v>
      </c>
      <c r="Q30">
        <f>'qx(1) cambodia'!EH37</f>
        <v>2.028823053383793E-3</v>
      </c>
      <c r="R30">
        <f>'qx(1) cambodia'!EP37</f>
        <v>3.5402460637790172E-3</v>
      </c>
      <c r="S30">
        <f>'qx(1) cambodia'!EX37</f>
        <v>1.8579001436095932E-3</v>
      </c>
      <c r="T30">
        <f>'qx(1) cambodia'!FF37</f>
        <v>2.0909909333435401E-3</v>
      </c>
      <c r="U30">
        <f>'qx(1) cambodia'!FN37</f>
        <v>2.6380188834508865E-3</v>
      </c>
      <c r="V30">
        <f>'qx(1) cambodia'!FV37</f>
        <v>1.4080424039319586E-3</v>
      </c>
      <c r="W30">
        <f>'qx(1) cambodia'!GD37</f>
        <v>1.3793197105192267E-3</v>
      </c>
      <c r="X30">
        <f>'qx(1) cambodia'!GL37</f>
        <v>6.1749990055269782E-4</v>
      </c>
      <c r="Y30">
        <f>'qx(1) cambodia'!GT37</f>
        <v>3.5204986058461199E-4</v>
      </c>
      <c r="Z30">
        <f>'qx(1) cambodia'!HB37</f>
        <v>4.7534854815375801E-4</v>
      </c>
      <c r="AA30">
        <f>'qx(1) cambodia'!HJ37</f>
        <v>5.3861714667354302E-4</v>
      </c>
      <c r="AB30">
        <f>'qx(1) cambodia'!HR37</f>
        <v>3.5434137397285831E-4</v>
      </c>
      <c r="AC30">
        <f>'qx(1) cambodia'!HZ37</f>
        <v>5.6236332722175053E-4</v>
      </c>
      <c r="AD30">
        <f>'qx(1) cambodia'!IH37</f>
        <v>2.3198158648924701E-4</v>
      </c>
      <c r="AE30">
        <f>'qx(1) cambodia'!IP37</f>
        <v>1.9812848060495527E-4</v>
      </c>
    </row>
    <row r="31" spans="1:31">
      <c r="A31">
        <f t="shared" si="1"/>
        <v>29</v>
      </c>
      <c r="B31">
        <f>'qx(1) cambodia'!R38</f>
        <v>3.4728209907798086E-3</v>
      </c>
      <c r="C31">
        <f>'qx(1) cambodia'!Z38</f>
        <v>2.5907773708077645E-3</v>
      </c>
      <c r="D31">
        <f>'qx(1) cambodia'!AH38</f>
        <v>2.5596355896205891E-3</v>
      </c>
      <c r="E31">
        <f>'qx(1) cambodia'!AP38</f>
        <v>3.192205968675131E-3</v>
      </c>
      <c r="F31">
        <f>'qx(1) cambodia'!AX38</f>
        <v>2.6363106982640661E-3</v>
      </c>
      <c r="G31">
        <f>'qx(1) cambodia'!BF38</f>
        <v>1.8637658896254784E-3</v>
      </c>
      <c r="H31">
        <f>'qx(1) cambodia'!BN38</f>
        <v>1.7678807290928526E-3</v>
      </c>
      <c r="I31">
        <f>'qx(1) cambodia'!BV38</f>
        <v>2.106047428079127E-3</v>
      </c>
      <c r="J31">
        <f>'qx(1) cambodia'!CD38</f>
        <v>1.7565895469644776E-3</v>
      </c>
      <c r="K31">
        <f>'qx(1) cambodia'!CL38</f>
        <v>1.9136734549699719E-3</v>
      </c>
      <c r="L31">
        <f>'qx(1) cambodia'!CT38</f>
        <v>4.2793451911677851E-3</v>
      </c>
      <c r="M31">
        <f>'qx(1) cambodia'!DB38</f>
        <v>2.813420997114954E-3</v>
      </c>
      <c r="N31">
        <f>'qx(1) cambodia'!DJ38</f>
        <v>2.8185996276567059E-3</v>
      </c>
      <c r="O31">
        <f>'qx(1) cambodia'!DR38</f>
        <v>3.7620796535561434E-3</v>
      </c>
      <c r="P31">
        <f>'qx(1) cambodia'!DZ38</f>
        <v>3.0866988052179549E-3</v>
      </c>
      <c r="Q31">
        <f>'qx(1) cambodia'!EH38</f>
        <v>2.0036516579920922E-3</v>
      </c>
      <c r="R31">
        <f>'qx(1) cambodia'!EP38</f>
        <v>3.4925172533358246E-3</v>
      </c>
      <c r="S31">
        <f>'qx(1) cambodia'!EX38</f>
        <v>1.8316967773996154E-3</v>
      </c>
      <c r="T31">
        <f>'qx(1) cambodia'!FF38</f>
        <v>2.0622146498385807E-3</v>
      </c>
      <c r="U31">
        <f>'qx(1) cambodia'!FN38</f>
        <v>2.6024933225442127E-3</v>
      </c>
      <c r="V31">
        <f>'qx(1) cambodia'!FV38</f>
        <v>1.388770936971363E-3</v>
      </c>
      <c r="W31">
        <f>'qx(1) cambodia'!GD38</f>
        <v>1.3603658909825528E-3</v>
      </c>
      <c r="X31">
        <f>'qx(1) cambodia'!GL38</f>
        <v>6.0853663175201129E-4</v>
      </c>
      <c r="Y31">
        <f>'qx(1) cambodia'!GT38</f>
        <v>3.4693315027613838E-4</v>
      </c>
      <c r="Z31">
        <f>'qx(1) cambodia'!HB38</f>
        <v>4.6813642012886932E-4</v>
      </c>
      <c r="AA31">
        <f>'qx(1) cambodia'!HJ38</f>
        <v>5.3023879495289414E-4</v>
      </c>
      <c r="AB31">
        <f>'qx(1) cambodia'!HR38</f>
        <v>3.4879309870665843E-4</v>
      </c>
      <c r="AC31">
        <f>'qx(1) cambodia'!HZ38</f>
        <v>5.5321585006547116E-4</v>
      </c>
      <c r="AD31">
        <f>'qx(1) cambodia'!IH38</f>
        <v>2.2817228013008963E-4</v>
      </c>
      <c r="AE31">
        <f>'qx(1) cambodia'!IP38</f>
        <v>1.9486448862338966E-4</v>
      </c>
    </row>
    <row r="32" spans="1:31">
      <c r="A32">
        <f t="shared" si="1"/>
        <v>30</v>
      </c>
      <c r="B32">
        <f>'qx(1) cambodia'!R39</f>
        <v>3.4580380393223384E-3</v>
      </c>
      <c r="C32">
        <f>'qx(1) cambodia'!Z39</f>
        <v>2.5692627929173335E-3</v>
      </c>
      <c r="D32">
        <f>'qx(1) cambodia'!AH39</f>
        <v>2.5387579056477113E-3</v>
      </c>
      <c r="E32">
        <f>'qx(1) cambodia'!AP39</f>
        <v>3.1706158538649405E-3</v>
      </c>
      <c r="F32">
        <f>'qx(1) cambodia'!AX39</f>
        <v>2.615217460109212E-3</v>
      </c>
      <c r="G32">
        <f>'qx(1) cambodia'!BF39</f>
        <v>1.8441407898357044E-3</v>
      </c>
      <c r="H32">
        <f>'qx(1) cambodia'!BN39</f>
        <v>1.7494698312149975E-3</v>
      </c>
      <c r="I32">
        <f>'qx(1) cambodia'!BV39</f>
        <v>2.0823999049668536E-3</v>
      </c>
      <c r="J32">
        <f>'qx(1) cambodia'!CD39</f>
        <v>1.7378866614233377E-3</v>
      </c>
      <c r="K32">
        <f>'qx(1) cambodia'!CL39</f>
        <v>1.8930868009190906E-3</v>
      </c>
      <c r="L32">
        <f>'qx(1) cambodia'!CT39</f>
        <v>4.2306245719866279E-3</v>
      </c>
      <c r="M32">
        <f>'qx(1) cambodia'!DB39</f>
        <v>2.7819968455519819E-3</v>
      </c>
      <c r="N32">
        <f>'qx(1) cambodia'!DJ39</f>
        <v>2.7857406689663542E-3</v>
      </c>
      <c r="O32">
        <f>'qx(1) cambodia'!DR39</f>
        <v>3.7155282577592797E-3</v>
      </c>
      <c r="P32">
        <f>'qx(1) cambodia'!DZ39</f>
        <v>3.0483629822403487E-3</v>
      </c>
      <c r="Q32">
        <f>'qx(1) cambodia'!EH39</f>
        <v>1.9792662484724838E-3</v>
      </c>
      <c r="R32">
        <f>'qx(1) cambodia'!EP39</f>
        <v>3.4503161489767469E-3</v>
      </c>
      <c r="S32">
        <f>'qx(1) cambodia'!EX39</f>
        <v>1.8073437514250813E-3</v>
      </c>
      <c r="T32">
        <f>'qx(1) cambodia'!FF39</f>
        <v>2.0342111861310361E-3</v>
      </c>
      <c r="U32">
        <f>'qx(1) cambodia'!FN39</f>
        <v>2.5682272078195669E-3</v>
      </c>
      <c r="V32">
        <f>'qx(1) cambodia'!FV39</f>
        <v>1.3709223665475303E-3</v>
      </c>
      <c r="W32">
        <f>'qx(1) cambodia'!GD39</f>
        <v>1.3431346645542785E-3</v>
      </c>
      <c r="X32">
        <f>'qx(1) cambodia'!GL39</f>
        <v>6.0052338198853807E-4</v>
      </c>
      <c r="Y32">
        <f>'qx(1) cambodia'!GT39</f>
        <v>3.4229593991943688E-4</v>
      </c>
      <c r="Z32">
        <f>'qx(1) cambodia'!HB39</f>
        <v>4.6172340064725174E-4</v>
      </c>
      <c r="AA32">
        <f>'qx(1) cambodia'!HJ39</f>
        <v>5.2284832425006247E-4</v>
      </c>
      <c r="AB32">
        <f>'qx(1) cambodia'!HR39</f>
        <v>3.4382395798772939E-4</v>
      </c>
      <c r="AC32">
        <f>'qx(1) cambodia'!HZ39</f>
        <v>5.4513753160874748E-4</v>
      </c>
      <c r="AD32">
        <f>'qx(1) cambodia'!IH39</f>
        <v>2.2480392175177645E-4</v>
      </c>
      <c r="AE32">
        <f>'qx(1) cambodia'!IP39</f>
        <v>1.9197639659002187E-4</v>
      </c>
    </row>
    <row r="33" spans="1:31">
      <c r="A33">
        <f t="shared" si="1"/>
        <v>31</v>
      </c>
      <c r="B33">
        <f>'qx(1) cambodia'!R40</f>
        <v>3.4445832930933627E-3</v>
      </c>
      <c r="C33">
        <f>'qx(1) cambodia'!Z40</f>
        <v>2.5490732743451367E-3</v>
      </c>
      <c r="D33">
        <f>'qx(1) cambodia'!AH40</f>
        <v>2.5191267296459812E-3</v>
      </c>
      <c r="E33">
        <f>'qx(1) cambodia'!AP40</f>
        <v>3.1500345331338243E-3</v>
      </c>
      <c r="F33">
        <f>'qx(1) cambodia'!AX40</f>
        <v>2.5945391485576465E-3</v>
      </c>
      <c r="G33">
        <f>'qx(1) cambodia'!BF40</f>
        <v>1.8247211839178274E-3</v>
      </c>
      <c r="H33">
        <f>'qx(1) cambodia'!BN40</f>
        <v>1.7312676694218904E-3</v>
      </c>
      <c r="I33">
        <f>'qx(1) cambodia'!BV40</f>
        <v>2.0593778810707661E-3</v>
      </c>
      <c r="J33">
        <f>'qx(1) cambodia'!CD40</f>
        <v>1.7198236089531944E-3</v>
      </c>
      <c r="K33">
        <f>'qx(1) cambodia'!CL40</f>
        <v>1.8736641078426063E-3</v>
      </c>
      <c r="L33">
        <f>'qx(1) cambodia'!CT40</f>
        <v>4.184785228645611E-3</v>
      </c>
      <c r="M33">
        <f>'qx(1) cambodia'!DB40</f>
        <v>2.7529184238137311E-3</v>
      </c>
      <c r="N33">
        <f>'qx(1) cambodia'!DJ40</f>
        <v>2.7559234258391148E-3</v>
      </c>
      <c r="O33">
        <f>'qx(1) cambodia'!DR40</f>
        <v>3.6729978371183684E-3</v>
      </c>
      <c r="P33">
        <f>'qx(1) cambodia'!DZ40</f>
        <v>3.0141158891102277E-3</v>
      </c>
      <c r="Q33">
        <f>'qx(1) cambodia'!EH40</f>
        <v>1.9575758800847642E-3</v>
      </c>
      <c r="R33">
        <f>'qx(1) cambodia'!EP40</f>
        <v>3.4144859834124531E-3</v>
      </c>
      <c r="S33">
        <f>'qx(1) cambodia'!EX40</f>
        <v>1.7885444908788042E-3</v>
      </c>
      <c r="T33">
        <f>'qx(1) cambodia'!FF40</f>
        <v>2.0112289558719453E-3</v>
      </c>
      <c r="U33">
        <f>'qx(1) cambodia'!FN40</f>
        <v>2.5383206760052008E-3</v>
      </c>
      <c r="V33">
        <f>'qx(1) cambodia'!FV40</f>
        <v>1.3558134853335186E-3</v>
      </c>
      <c r="W33">
        <f>'qx(1) cambodia'!GD40</f>
        <v>1.3290896134693722E-3</v>
      </c>
      <c r="X33">
        <f>'qx(1) cambodia'!GL40</f>
        <v>5.9427327377360782E-4</v>
      </c>
      <c r="Y33">
        <f>'qx(1) cambodia'!GT40</f>
        <v>3.386383550706557E-4</v>
      </c>
      <c r="Z33">
        <f>'qx(1) cambodia'!HB40</f>
        <v>4.5670341698404493E-4</v>
      </c>
      <c r="AA33">
        <f>'qx(1) cambodia'!HJ40</f>
        <v>5.1710550016745771E-4</v>
      </c>
      <c r="AB33">
        <f>'qx(1) cambodia'!HR40</f>
        <v>3.3991580569306444E-4</v>
      </c>
      <c r="AC33">
        <f>'qx(1) cambodia'!HZ40</f>
        <v>5.3885310900098971E-4</v>
      </c>
      <c r="AD33">
        <f>'qx(1) cambodia'!IH40</f>
        <v>2.2217722803394104E-4</v>
      </c>
      <c r="AE33">
        <f>'qx(1) cambodia'!IP40</f>
        <v>1.8971888440850952E-4</v>
      </c>
    </row>
    <row r="34" spans="1:31">
      <c r="A34">
        <f t="shared" si="1"/>
        <v>32</v>
      </c>
      <c r="B34">
        <f>'qx(1) cambodia'!R41</f>
        <v>3.4327042386914008E-3</v>
      </c>
      <c r="C34">
        <f>'qx(1) cambodia'!Z41</f>
        <v>2.5309170674180162E-3</v>
      </c>
      <c r="D34">
        <f>'qx(1) cambodia'!AH41</f>
        <v>2.5019802982082051E-3</v>
      </c>
      <c r="E34">
        <f>'qx(1) cambodia'!AP41</f>
        <v>3.1321722860045936E-3</v>
      </c>
      <c r="F34">
        <f>'qx(1) cambodia'!AX41</f>
        <v>2.5757753240893133E-3</v>
      </c>
      <c r="G34">
        <f>'qx(1) cambodia'!BF41</f>
        <v>1.8063773343414396E-3</v>
      </c>
      <c r="H34">
        <f>'qx(1) cambodia'!BN41</f>
        <v>1.713913297096028E-3</v>
      </c>
      <c r="I34">
        <f>'qx(1) cambodia'!BV41</f>
        <v>2.0380855930572433E-3</v>
      </c>
      <c r="J34">
        <f>'qx(1) cambodia'!CD41</f>
        <v>1.703390282309251E-3</v>
      </c>
      <c r="K34">
        <f>'qx(1) cambodia'!CL41</f>
        <v>1.8563995441027439E-3</v>
      </c>
      <c r="L34">
        <f>'qx(1) cambodia'!CT41</f>
        <v>4.1446857574531822E-3</v>
      </c>
      <c r="M34">
        <f>'qx(1) cambodia'!DB41</f>
        <v>2.727792565663135E-3</v>
      </c>
      <c r="N34">
        <f>'qx(1) cambodia'!DJ41</f>
        <v>2.7302088202308802E-3</v>
      </c>
      <c r="O34">
        <f>'qx(1) cambodia'!DR41</f>
        <v>3.6368455790980773E-3</v>
      </c>
      <c r="P34">
        <f>'qx(1) cambodia'!DZ41</f>
        <v>2.9848905627660872E-3</v>
      </c>
      <c r="Q34">
        <f>'qx(1) cambodia'!EH41</f>
        <v>1.9392084347788737E-3</v>
      </c>
      <c r="R34">
        <f>'qx(1) cambodia'!EP41</f>
        <v>3.3843180831354593E-3</v>
      </c>
      <c r="S34">
        <f>'qx(1) cambodia'!EX41</f>
        <v>1.7735278238389194E-3</v>
      </c>
      <c r="T34">
        <f>'qx(1) cambodia'!FF41</f>
        <v>1.9950686632895765E-3</v>
      </c>
      <c r="U34">
        <f>'qx(1) cambodia'!FN41</f>
        <v>2.5155864779484757E-3</v>
      </c>
      <c r="V34">
        <f>'qx(1) cambodia'!FV41</f>
        <v>1.343117463723643E-3</v>
      </c>
      <c r="W34">
        <f>'qx(1) cambodia'!GD41</f>
        <v>1.317694971392503E-3</v>
      </c>
      <c r="X34">
        <f>'qx(1) cambodia'!GL41</f>
        <v>5.8954852469079327E-4</v>
      </c>
      <c r="Y34">
        <f>'qx(1) cambodia'!GT41</f>
        <v>3.35962892135059E-4</v>
      </c>
      <c r="Z34">
        <f>'qx(1) cambodia'!HB41</f>
        <v>4.5304637401496822E-4</v>
      </c>
      <c r="AA34">
        <f>'qx(1) cambodia'!HJ41</f>
        <v>5.1287896514989157E-4</v>
      </c>
      <c r="AB34">
        <f>'qx(1) cambodia'!HR41</f>
        <v>3.3702971325336872E-4</v>
      </c>
      <c r="AC34">
        <f>'qx(1) cambodia'!HZ41</f>
        <v>5.3426301463776853E-4</v>
      </c>
      <c r="AD34">
        <f>'qx(1) cambodia'!IH41</f>
        <v>2.2024171959786102E-4</v>
      </c>
      <c r="AE34">
        <f>'qx(1) cambodia'!IP41</f>
        <v>1.8805123114972673E-4</v>
      </c>
    </row>
    <row r="35" spans="1:31">
      <c r="A35">
        <f t="shared" si="1"/>
        <v>33</v>
      </c>
      <c r="B35">
        <f>'qx(1) cambodia'!R42</f>
        <v>3.4218136687697359E-3</v>
      </c>
      <c r="C35">
        <f>'qx(1) cambodia'!Z42</f>
        <v>2.5141444403142623E-3</v>
      </c>
      <c r="D35">
        <f>'qx(1) cambodia'!AH42</f>
        <v>2.4867837047810137E-3</v>
      </c>
      <c r="E35">
        <f>'qx(1) cambodia'!AP42</f>
        <v>3.1169805967230743E-3</v>
      </c>
      <c r="F35">
        <f>'qx(1) cambodia'!AX42</f>
        <v>2.5590477998046453E-3</v>
      </c>
      <c r="G35">
        <f>'qx(1) cambodia'!BF42</f>
        <v>1.7893703190857838E-3</v>
      </c>
      <c r="H35">
        <f>'qx(1) cambodia'!BN42</f>
        <v>1.6976381604694739E-3</v>
      </c>
      <c r="I35">
        <f>'qx(1) cambodia'!BV42</f>
        <v>2.0183998857123135E-3</v>
      </c>
      <c r="J35">
        <f>'qx(1) cambodia'!CD42</f>
        <v>1.6885352671906723E-3</v>
      </c>
      <c r="K35">
        <f>'qx(1) cambodia'!CL42</f>
        <v>1.8411235274222164E-3</v>
      </c>
      <c r="L35">
        <f>'qx(1) cambodia'!CT42</f>
        <v>4.1092932934670848E-3</v>
      </c>
      <c r="M35">
        <f>'qx(1) cambodia'!DB42</f>
        <v>2.7063255537098205E-3</v>
      </c>
      <c r="N35">
        <f>'qx(1) cambodia'!DJ42</f>
        <v>2.7083302031008184E-3</v>
      </c>
      <c r="O35">
        <f>'qx(1) cambodia'!DR42</f>
        <v>3.6059932367847416E-3</v>
      </c>
      <c r="P35">
        <f>'qx(1) cambodia'!DZ42</f>
        <v>2.9603038816565451E-3</v>
      </c>
      <c r="Q35">
        <f>'qx(1) cambodia'!EH42</f>
        <v>1.923338360297965E-3</v>
      </c>
      <c r="R35">
        <f>'qx(1) cambodia'!EP42</f>
        <v>3.3584473792993281E-3</v>
      </c>
      <c r="S35">
        <f>'qx(1) cambodia'!EX42</f>
        <v>1.7605521229677578E-3</v>
      </c>
      <c r="T35">
        <f>'qx(1) cambodia'!FF42</f>
        <v>1.9820704265436201E-3</v>
      </c>
      <c r="U35">
        <f>'qx(1) cambodia'!FN42</f>
        <v>2.5007349749736779E-3</v>
      </c>
      <c r="V35">
        <f>'qx(1) cambodia'!FV42</f>
        <v>1.3333231840499365E-3</v>
      </c>
      <c r="W35">
        <f>'qx(1) cambodia'!GD42</f>
        <v>1.3076336596689407E-3</v>
      </c>
      <c r="X35">
        <f>'qx(1) cambodia'!GL42</f>
        <v>5.8556494181425517E-4</v>
      </c>
      <c r="Y35">
        <f>'qx(1) cambodia'!GT42</f>
        <v>3.3384386660434136E-4</v>
      </c>
      <c r="Z35">
        <f>'qx(1) cambodia'!HB42</f>
        <v>4.5033627045872282E-4</v>
      </c>
      <c r="AA35">
        <f>'qx(1) cambodia'!HJ42</f>
        <v>5.0968271800529358E-4</v>
      </c>
      <c r="AB35">
        <f>'qx(1) cambodia'!HR42</f>
        <v>3.3482634926894036E-4</v>
      </c>
      <c r="AC35">
        <f>'qx(1) cambodia'!HZ42</f>
        <v>5.307971387061766E-4</v>
      </c>
      <c r="AD35">
        <f>'qx(1) cambodia'!IH42</f>
        <v>2.1875812226963755E-4</v>
      </c>
      <c r="AE35">
        <f>'qx(1) cambodia'!IP42</f>
        <v>1.8676527425045845E-4</v>
      </c>
    </row>
    <row r="36" spans="1:31">
      <c r="A36">
        <f t="shared" si="1"/>
        <v>34</v>
      </c>
      <c r="B36">
        <f>'qx(1) cambodia'!R43</f>
        <v>3.4092196922912888E-3</v>
      </c>
      <c r="C36">
        <f>'qx(1) cambodia'!Z43</f>
        <v>2.496179155678185E-3</v>
      </c>
      <c r="D36">
        <f>'qx(1) cambodia'!AH43</f>
        <v>2.4706811230931387E-3</v>
      </c>
      <c r="E36">
        <f>'qx(1) cambodia'!AP43</f>
        <v>3.1011009611608131E-3</v>
      </c>
      <c r="F36">
        <f>'qx(1) cambodia'!AX43</f>
        <v>2.5420634175776385E-3</v>
      </c>
      <c r="G36">
        <f>'qx(1) cambodia'!BF43</f>
        <v>1.7722073769208401E-3</v>
      </c>
      <c r="H36">
        <f>'qx(1) cambodia'!BN43</f>
        <v>1.6811586855730266E-3</v>
      </c>
      <c r="I36">
        <f>'qx(1) cambodia'!BV43</f>
        <v>1.998312892506615E-3</v>
      </c>
      <c r="J36">
        <f>'qx(1) cambodia'!CD43</f>
        <v>1.6732967740652773E-3</v>
      </c>
      <c r="K36">
        <f>'qx(1) cambodia'!CL43</f>
        <v>1.8255265111328E-3</v>
      </c>
      <c r="L36">
        <f>'qx(1) cambodia'!CT43</f>
        <v>4.0730286152327929E-3</v>
      </c>
      <c r="M36">
        <f>'qx(1) cambodia'!DB43</f>
        <v>2.6842264515459279E-3</v>
      </c>
      <c r="N36">
        <f>'qx(1) cambodia'!DJ43</f>
        <v>2.6857402550789608E-3</v>
      </c>
      <c r="O36">
        <f>'qx(1) cambodia'!DR43</f>
        <v>3.57357514952582E-3</v>
      </c>
      <c r="P36">
        <f>'qx(1) cambodia'!DZ43</f>
        <v>2.9339655130191495E-3</v>
      </c>
      <c r="Q36">
        <f>'qx(1) cambodia'!EH43</f>
        <v>1.9062428332282156E-3</v>
      </c>
      <c r="R36">
        <f>'qx(1) cambodia'!EP43</f>
        <v>3.329281569381299E-3</v>
      </c>
      <c r="S36">
        <f>'qx(1) cambodia'!EX43</f>
        <v>1.7456299671738771E-3</v>
      </c>
      <c r="T36">
        <f>'qx(1) cambodia'!FF43</f>
        <v>1.9663815478121707E-3</v>
      </c>
      <c r="U36">
        <f>'qx(1) cambodia'!FN43</f>
        <v>2.4834237041881321E-3</v>
      </c>
      <c r="V36">
        <f>'qx(1) cambodia'!FV43</f>
        <v>1.3240445742940951E-3</v>
      </c>
      <c r="W36">
        <f>'qx(1) cambodia'!GD43</f>
        <v>1.2970727108476679E-3</v>
      </c>
      <c r="X36">
        <f>'qx(1) cambodia'!GL43</f>
        <v>5.8049768535401803E-4</v>
      </c>
      <c r="Y36">
        <f>'qx(1) cambodia'!GT43</f>
        <v>3.3110848924524706E-4</v>
      </c>
      <c r="Z36">
        <f>'qx(1) cambodia'!HB43</f>
        <v>4.4699957969432315E-4</v>
      </c>
      <c r="AA36">
        <f>'qx(1) cambodia'!HJ43</f>
        <v>5.0594486361512021E-4</v>
      </c>
      <c r="AB36">
        <f>'qx(1) cambodia'!HR43</f>
        <v>3.3228141580361693E-4</v>
      </c>
      <c r="AC36">
        <f>'qx(1) cambodia'!HZ43</f>
        <v>5.2671434543912702E-4</v>
      </c>
      <c r="AD36">
        <f>'qx(1) cambodia'!IH43</f>
        <v>2.1702291746425906E-4</v>
      </c>
      <c r="AE36">
        <f>'qx(1) cambodia'!IP43</f>
        <v>1.8525771114009565E-4</v>
      </c>
    </row>
    <row r="37" spans="1:31">
      <c r="A37">
        <f t="shared" si="1"/>
        <v>35</v>
      </c>
      <c r="B37">
        <f>'qx(1) cambodia'!R44</f>
        <v>3.3884564832676102E-3</v>
      </c>
      <c r="C37">
        <f>'qx(1) cambodia'!Z44</f>
        <v>2.4726708461962434E-3</v>
      </c>
      <c r="D37">
        <f>'qx(1) cambodia'!AH44</f>
        <v>2.4489450795134051E-3</v>
      </c>
      <c r="E37">
        <f>'qx(1) cambodia'!AP44</f>
        <v>3.0782995729964685E-3</v>
      </c>
      <c r="F37">
        <f>'qx(1) cambodia'!AX44</f>
        <v>2.519724924245707E-3</v>
      </c>
      <c r="G37">
        <f>'qx(1) cambodia'!BF44</f>
        <v>1.751459178830732E-3</v>
      </c>
      <c r="H37">
        <f>'qx(1) cambodia'!BN44</f>
        <v>1.6612528676951976E-3</v>
      </c>
      <c r="I37">
        <f>'qx(1) cambodia'!BV44</f>
        <v>1.9738792804626318E-3</v>
      </c>
      <c r="J37">
        <f>'qx(1) cambodia'!CD44</f>
        <v>1.654206702273332E-3</v>
      </c>
      <c r="K37">
        <f>'qx(1) cambodia'!CL44</f>
        <v>1.8054655074984476E-3</v>
      </c>
      <c r="L37">
        <f>'qx(1) cambodia'!CT44</f>
        <v>4.0263857683246031E-3</v>
      </c>
      <c r="M37">
        <f>'qx(1) cambodia'!DB44</f>
        <v>2.654738278067489E-3</v>
      </c>
      <c r="N37">
        <f>'qx(1) cambodia'!DJ44</f>
        <v>2.6554992822227889E-3</v>
      </c>
      <c r="O37">
        <f>'qx(1) cambodia'!DR44</f>
        <v>3.5306233202757314E-3</v>
      </c>
      <c r="P37">
        <f>'qx(1) cambodia'!DZ44</f>
        <v>2.8978821811289409E-3</v>
      </c>
      <c r="Q37">
        <f>'qx(1) cambodia'!EH44</f>
        <v>1.8823739133411921E-3</v>
      </c>
      <c r="R37">
        <f>'qx(1) cambodia'!EP44</f>
        <v>3.2878169992204258E-3</v>
      </c>
      <c r="S37">
        <f>'qx(1) cambodia'!EX44</f>
        <v>1.7234332812532786E-3</v>
      </c>
      <c r="T37">
        <f>'qx(1) cambodia'!FF44</f>
        <v>1.9419306803321228E-3</v>
      </c>
      <c r="U37">
        <f>'qx(1) cambodia'!FN44</f>
        <v>2.4538224874349219E-3</v>
      </c>
      <c r="V37">
        <f>'qx(1) cambodia'!FV44</f>
        <v>1.3086152031830181E-3</v>
      </c>
      <c r="W37">
        <f>'qx(1) cambodia'!GD44</f>
        <v>1.282597961954244E-3</v>
      </c>
      <c r="X37">
        <f>'qx(1) cambodia'!GL44</f>
        <v>5.7300380029386936E-4</v>
      </c>
      <c r="Y37">
        <f>'qx(1) cambodia'!GT44</f>
        <v>3.2646347463006819E-4</v>
      </c>
      <c r="Z37">
        <f>'qx(1) cambodia'!HB44</f>
        <v>4.410719427114031E-4</v>
      </c>
      <c r="AA37">
        <f>'qx(1) cambodia'!HJ44</f>
        <v>4.994717490947317E-4</v>
      </c>
      <c r="AB37">
        <f>'qx(1) cambodia'!HR44</f>
        <v>3.2809037373581222E-4</v>
      </c>
      <c r="AC37">
        <f>'qx(1) cambodia'!HZ44</f>
        <v>5.1991320603548381E-4</v>
      </c>
      <c r="AD37">
        <f>'qx(1) cambodia'!IH44</f>
        <v>2.1414702890642595E-4</v>
      </c>
      <c r="AE37">
        <f>'qx(1) cambodia'!IP44</f>
        <v>1.8277730552442999E-4</v>
      </c>
    </row>
    <row r="38" spans="1:31">
      <c r="A38">
        <f t="shared" si="1"/>
        <v>36</v>
      </c>
      <c r="B38">
        <f>'qx(1) cambodia'!R45</f>
        <v>3.3535521205477685E-3</v>
      </c>
      <c r="C38">
        <f>'qx(1) cambodia'!Z45</f>
        <v>2.4397772998223069E-3</v>
      </c>
      <c r="D38">
        <f>'qx(1) cambodia'!AH45</f>
        <v>2.418041745480097E-3</v>
      </c>
      <c r="E38">
        <f>'qx(1) cambodia'!AP45</f>
        <v>3.0435830842887421E-3</v>
      </c>
      <c r="F38">
        <f>'qx(1) cambodia'!AX45</f>
        <v>2.4877924861545983E-3</v>
      </c>
      <c r="G38">
        <f>'qx(1) cambodia'!BF45</f>
        <v>1.724083212651769E-3</v>
      </c>
      <c r="H38">
        <f>'qx(1) cambodia'!BN45</f>
        <v>1.6352041920212827E-3</v>
      </c>
      <c r="I38">
        <f>'qx(1) cambodia'!BV45</f>
        <v>1.9417850839609518E-3</v>
      </c>
      <c r="J38">
        <f>'qx(1) cambodia'!CD45</f>
        <v>1.6284803254473573E-3</v>
      </c>
      <c r="K38">
        <f>'qx(1) cambodia'!CL45</f>
        <v>1.7776467985537207E-3</v>
      </c>
      <c r="L38">
        <f>'qx(1) cambodia'!CT45</f>
        <v>3.9612823795059857E-3</v>
      </c>
      <c r="M38">
        <f>'qx(1) cambodia'!DB45</f>
        <v>2.6122162007427645E-3</v>
      </c>
      <c r="N38">
        <f>'qx(1) cambodia'!DJ45</f>
        <v>2.6113688778833231E-3</v>
      </c>
      <c r="O38">
        <f>'qx(1) cambodia'!DR45</f>
        <v>3.4678582468735779E-3</v>
      </c>
      <c r="P38">
        <f>'qx(1) cambodia'!DZ45</f>
        <v>2.8448818430863751E-3</v>
      </c>
      <c r="Q38">
        <f>'qx(1) cambodia'!EH45</f>
        <v>1.8469053930466402E-3</v>
      </c>
      <c r="R38">
        <f>'qx(1) cambodia'!EP45</f>
        <v>3.2249178311217061E-3</v>
      </c>
      <c r="S38">
        <f>'qx(1) cambodia'!EX45</f>
        <v>1.6896479365680328E-3</v>
      </c>
      <c r="T38">
        <f>'qx(1) cambodia'!FF45</f>
        <v>1.9031412068577136E-3</v>
      </c>
      <c r="U38">
        <f>'qx(1) cambodia'!FN45</f>
        <v>2.4045979308987366E-3</v>
      </c>
      <c r="V38">
        <f>'qx(1) cambodia'!FV45</f>
        <v>1.2823388551077171E-3</v>
      </c>
      <c r="W38">
        <f>'qx(1) cambodia'!GD45</f>
        <v>1.2574899304051809E-3</v>
      </c>
      <c r="X38">
        <f>'qx(1) cambodia'!GL45</f>
        <v>5.6161771957207352E-4</v>
      </c>
      <c r="Y38">
        <f>'qx(1) cambodia'!GT45</f>
        <v>3.1936140747704971E-4</v>
      </c>
      <c r="Z38">
        <f>'qx(1) cambodia'!HB45</f>
        <v>4.3100512281785911E-4</v>
      </c>
      <c r="AA38">
        <f>'qx(1) cambodia'!HJ45</f>
        <v>4.8828246104815076E-4</v>
      </c>
      <c r="AB38">
        <f>'qx(1) cambodia'!HR45</f>
        <v>3.2091095722322304E-4</v>
      </c>
      <c r="AC38">
        <f>'qx(1) cambodia'!HZ45</f>
        <v>5.0851801437014365E-4</v>
      </c>
      <c r="AD38">
        <f>'qx(1) cambodia'!IH45</f>
        <v>2.0937472028409747E-4</v>
      </c>
      <c r="AE38">
        <f>'qx(1) cambodia'!IP45</f>
        <v>1.7865606721734279E-4</v>
      </c>
    </row>
    <row r="39" spans="1:31">
      <c r="A39">
        <f t="shared" si="1"/>
        <v>37</v>
      </c>
      <c r="B39">
        <f>'qx(1) cambodia'!R46</f>
        <v>3.2999885832248688E-3</v>
      </c>
      <c r="C39">
        <f>'qx(1) cambodia'!Z46</f>
        <v>2.3943238615715037E-3</v>
      </c>
      <c r="D39">
        <f>'qx(1) cambodia'!AH46</f>
        <v>2.3751311907591098E-3</v>
      </c>
      <c r="E39">
        <f>'qx(1) cambodia'!AP46</f>
        <v>2.9936031538973264E-3</v>
      </c>
      <c r="F39">
        <f>'qx(1) cambodia'!AX46</f>
        <v>2.4431764601790121E-3</v>
      </c>
      <c r="G39">
        <f>'qx(1) cambodia'!BF46</f>
        <v>1.6878174901423146E-3</v>
      </c>
      <c r="H39">
        <f>'qx(1) cambodia'!BN46</f>
        <v>1.6007816746409632E-3</v>
      </c>
      <c r="I39">
        <f>'qx(1) cambodia'!BV46</f>
        <v>1.8995287146651744E-3</v>
      </c>
      <c r="J39">
        <f>'qx(1) cambodia'!CD46</f>
        <v>1.5939994022970663E-3</v>
      </c>
      <c r="K39">
        <f>'qx(1) cambodia'!CL46</f>
        <v>1.7396958096373835E-3</v>
      </c>
      <c r="L39">
        <f>'qx(1) cambodia'!CT46</f>
        <v>3.8720649458746934E-3</v>
      </c>
      <c r="M39">
        <f>'qx(1) cambodia'!DB46</f>
        <v>2.5523790072734414E-3</v>
      </c>
      <c r="N39">
        <f>'qx(1) cambodia'!DJ46</f>
        <v>2.5486131629531257E-3</v>
      </c>
      <c r="O39">
        <f>'qx(1) cambodia'!DR46</f>
        <v>3.3785471443037902E-3</v>
      </c>
      <c r="P39">
        <f>'qx(1) cambodia'!DZ46</f>
        <v>2.7690074416557731E-3</v>
      </c>
      <c r="Q39">
        <f>'qx(1) cambodia'!EH46</f>
        <v>1.7963772520130275E-3</v>
      </c>
      <c r="R39">
        <f>'qx(1) cambodia'!EP46</f>
        <v>3.1341729990454832E-3</v>
      </c>
      <c r="S39">
        <f>'qx(1) cambodia'!EX46</f>
        <v>1.6406271903308756E-3</v>
      </c>
      <c r="T39">
        <f>'qx(1) cambodia'!FF46</f>
        <v>1.8464918550873074E-3</v>
      </c>
      <c r="U39">
        <f>'qx(1) cambodia'!FN46</f>
        <v>2.3303116989098782E-3</v>
      </c>
      <c r="V39">
        <f>'qx(1) cambodia'!FV46</f>
        <v>1.2425118175247399E-3</v>
      </c>
      <c r="W39">
        <f>'qx(1) cambodia'!GD46</f>
        <v>1.218041121356697E-3</v>
      </c>
      <c r="X39">
        <f>'qx(1) cambodia'!GL46</f>
        <v>5.4390561902334714E-4</v>
      </c>
      <c r="Y39">
        <f>'qx(1) cambodia'!GT46</f>
        <v>3.0925389370069646E-4</v>
      </c>
      <c r="Z39">
        <f>'qx(1) cambodia'!HB46</f>
        <v>4.1641485163401173E-4</v>
      </c>
      <c r="AA39">
        <f>'qx(1) cambodia'!HJ46</f>
        <v>4.7119550331224864E-4</v>
      </c>
      <c r="AB39">
        <f>'qx(1) cambodia'!HR46</f>
        <v>3.0973645296680574E-4</v>
      </c>
      <c r="AC39">
        <f>'qx(1) cambodia'!HZ46</f>
        <v>4.9094446569180835E-4</v>
      </c>
      <c r="AD39">
        <f>'qx(1) cambodia'!IH46</f>
        <v>2.021648776197552E-4</v>
      </c>
      <c r="AE39">
        <f>'qx(1) cambodia'!IP46</f>
        <v>1.7244082433844415E-4</v>
      </c>
    </row>
    <row r="40" spans="1:31">
      <c r="A40">
        <f t="shared" si="1"/>
        <v>38</v>
      </c>
      <c r="B40">
        <f>'qx(1) cambodia'!R47</f>
        <v>3.2300247265422567E-3</v>
      </c>
      <c r="C40">
        <f>'qx(1) cambodia'!Z47</f>
        <v>2.3372726943949682E-3</v>
      </c>
      <c r="D40">
        <f>'qx(1) cambodia'!AH47</f>
        <v>2.3211544039278297E-3</v>
      </c>
      <c r="E40">
        <f>'qx(1) cambodia'!AP47</f>
        <v>2.9299638730891906E-3</v>
      </c>
      <c r="F40">
        <f>'qx(1) cambodia'!AX47</f>
        <v>2.3873342716180749E-3</v>
      </c>
      <c r="G40">
        <f>'qx(1) cambodia'!BF47</f>
        <v>1.6436049113620031E-3</v>
      </c>
      <c r="H40">
        <f>'qx(1) cambodia'!BN47</f>
        <v>1.5587516788001391E-3</v>
      </c>
      <c r="I40">
        <f>'qx(1) cambodia'!BV47</f>
        <v>1.8480607986550179E-3</v>
      </c>
      <c r="J40">
        <f>'qx(1) cambodia'!CD47</f>
        <v>1.551722981852867E-3</v>
      </c>
      <c r="K40">
        <f>'qx(1) cambodia'!CL47</f>
        <v>1.6927514825315216E-3</v>
      </c>
      <c r="L40">
        <f>'qx(1) cambodia'!CT47</f>
        <v>3.7615117912903596E-3</v>
      </c>
      <c r="M40">
        <f>'qx(1) cambodia'!DB47</f>
        <v>2.4770541983759574E-3</v>
      </c>
      <c r="N40">
        <f>'qx(1) cambodia'!DJ47</f>
        <v>2.4694929763825198E-3</v>
      </c>
      <c r="O40">
        <f>'qx(1) cambodia'!DR47</f>
        <v>3.2661179521392561E-3</v>
      </c>
      <c r="P40">
        <f>'qx(1) cambodia'!DZ47</f>
        <v>2.673266216550669E-3</v>
      </c>
      <c r="Q40">
        <f>'qx(1) cambodia'!EH47</f>
        <v>1.7326603931048686E-3</v>
      </c>
      <c r="R40">
        <f>'qx(1) cambodia'!EP47</f>
        <v>3.0198101100360414E-3</v>
      </c>
      <c r="S40">
        <f>'qx(1) cambodia'!EX47</f>
        <v>1.5786215034603391E-3</v>
      </c>
      <c r="T40">
        <f>'qx(1) cambodia'!FF47</f>
        <v>1.7744342492013974E-3</v>
      </c>
      <c r="U40">
        <f>'qx(1) cambodia'!FN47</f>
        <v>2.2352294932968132E-3</v>
      </c>
      <c r="V40">
        <f>'qx(1) cambodia'!FV47</f>
        <v>1.191162620277798E-3</v>
      </c>
      <c r="W40">
        <f>'qx(1) cambodia'!GD47</f>
        <v>1.1664398050351132E-3</v>
      </c>
      <c r="X40">
        <f>'qx(1) cambodia'!GL47</f>
        <v>5.2054114650797233E-4</v>
      </c>
      <c r="Y40">
        <f>'qx(1) cambodia'!GT47</f>
        <v>2.9596077317482181E-4</v>
      </c>
      <c r="Z40">
        <f>'qx(1) cambodia'!HB47</f>
        <v>3.9823557170155051E-4</v>
      </c>
      <c r="AA40">
        <f>'qx(1) cambodia'!HJ47</f>
        <v>4.4980883979966622E-4</v>
      </c>
      <c r="AB40">
        <f>'qx(1) cambodia'!HR47</f>
        <v>2.9516698996716919E-4</v>
      </c>
      <c r="AC40">
        <f>'qx(1) cambodia'!HZ47</f>
        <v>4.6786800474045274E-4</v>
      </c>
      <c r="AD40">
        <f>'qx(1) cambodia'!IH47</f>
        <v>1.9278109641516337E-4</v>
      </c>
      <c r="AE40">
        <f>'qx(1) cambodia'!IP47</f>
        <v>1.6444290484772016E-4</v>
      </c>
    </row>
    <row r="41" spans="1:31">
      <c r="A41">
        <f t="shared" si="1"/>
        <v>39</v>
      </c>
      <c r="B41">
        <f>'qx(1) cambodia'!R48</f>
        <v>3.1507541806068723E-3</v>
      </c>
      <c r="C41">
        <f>'qx(1) cambodia'!Z48</f>
        <v>2.2735277302092199E-3</v>
      </c>
      <c r="D41">
        <f>'qx(1) cambodia'!AH48</f>
        <v>2.2603297707976884E-3</v>
      </c>
      <c r="E41">
        <f>'qx(1) cambodia'!AP48</f>
        <v>2.8579551537145412E-3</v>
      </c>
      <c r="F41">
        <f>'qx(1) cambodia'!AX48</f>
        <v>2.3250944643299306E-3</v>
      </c>
      <c r="G41">
        <f>'qx(1) cambodia'!BF48</f>
        <v>1.5950033913350408E-3</v>
      </c>
      <c r="H41">
        <f>'qx(1) cambodia'!BN48</f>
        <v>1.5123186173852722E-3</v>
      </c>
      <c r="I41">
        <f>'qx(1) cambodia'!BV48</f>
        <v>1.7912673834595818E-3</v>
      </c>
      <c r="J41">
        <f>'qx(1) cambodia'!CD48</f>
        <v>1.5049523030394151E-3</v>
      </c>
      <c r="K41">
        <f>'qx(1) cambodia'!CL48</f>
        <v>1.6407503236937941E-3</v>
      </c>
      <c r="L41">
        <f>'qx(1) cambodia'!CT48</f>
        <v>3.6388810004456553E-3</v>
      </c>
      <c r="M41">
        <f>'qx(1) cambodia'!DB48</f>
        <v>2.3928161375921199E-3</v>
      </c>
      <c r="N41">
        <f>'qx(1) cambodia'!DJ48</f>
        <v>2.3802245082648974E-3</v>
      </c>
      <c r="O41">
        <f>'qx(1) cambodia'!DR48</f>
        <v>3.1390752548779446E-3</v>
      </c>
      <c r="P41">
        <f>'qx(1) cambodia'!DZ48</f>
        <v>2.5651870444033482E-3</v>
      </c>
      <c r="Q41">
        <f>'qx(1) cambodia'!EH48</f>
        <v>1.660772983354569E-3</v>
      </c>
      <c r="R41">
        <f>'qx(1) cambodia'!EP48</f>
        <v>2.8905992903181677E-3</v>
      </c>
      <c r="S41">
        <f>'qx(1) cambodia'!EX48</f>
        <v>1.508805443597463E-3</v>
      </c>
      <c r="T41">
        <f>'qx(1) cambodia'!FF48</f>
        <v>1.6930035840405481E-3</v>
      </c>
      <c r="U41">
        <f>'qx(1) cambodia'!FN48</f>
        <v>2.1271987950506992E-3</v>
      </c>
      <c r="V41">
        <f>'qx(1) cambodia'!FV48</f>
        <v>1.1330569612749723E-3</v>
      </c>
      <c r="W41">
        <f>'qx(1) cambodia'!GD48</f>
        <v>1.1072743312155065E-3</v>
      </c>
      <c r="X41">
        <f>'qx(1) cambodia'!GL48</f>
        <v>4.9370509087140512E-4</v>
      </c>
      <c r="Y41">
        <f>'qx(1) cambodia'!GT48</f>
        <v>2.8053956575166557E-4</v>
      </c>
      <c r="Z41">
        <f>'qx(1) cambodia'!HB48</f>
        <v>3.7728578226378255E-4</v>
      </c>
      <c r="AA41">
        <f>'qx(1) cambodia'!HJ48</f>
        <v>4.2613816524277449E-4</v>
      </c>
      <c r="AB41">
        <f>'qx(1) cambodia'!HR48</f>
        <v>2.7898366428018051E-4</v>
      </c>
      <c r="AC41">
        <f>'qx(1) cambodia'!HZ48</f>
        <v>4.4140520843838409E-4</v>
      </c>
      <c r="AD41">
        <f>'qx(1) cambodia'!IH48</f>
        <v>1.8197254037560868E-4</v>
      </c>
      <c r="AE41">
        <f>'qx(1) cambodia'!IP48</f>
        <v>1.5528780064785785E-4</v>
      </c>
    </row>
    <row r="42" spans="1:31">
      <c r="A42">
        <f t="shared" si="1"/>
        <v>40</v>
      </c>
      <c r="B42">
        <f>'qx(1) cambodia'!R49</f>
        <v>3.0712625403697784E-3</v>
      </c>
      <c r="C42">
        <f>'qx(1) cambodia'!Z49</f>
        <v>2.2101934422118306E-3</v>
      </c>
      <c r="D42">
        <f>'qx(1) cambodia'!AH49</f>
        <v>2.1994852213262405E-3</v>
      </c>
      <c r="E42">
        <f>'qx(1) cambodia'!AP49</f>
        <v>2.7854645826670982E-3</v>
      </c>
      <c r="F42">
        <f>'qx(1) cambodia'!AX49</f>
        <v>2.2630775360875013E-3</v>
      </c>
      <c r="G42">
        <f>'qx(1) cambodia'!BF49</f>
        <v>1.5469304505173489E-3</v>
      </c>
      <c r="H42">
        <f>'qx(1) cambodia'!BN49</f>
        <v>1.4662716927187796E-3</v>
      </c>
      <c r="I42">
        <f>'qx(1) cambodia'!BV49</f>
        <v>1.7348418126553313E-3</v>
      </c>
      <c r="J42">
        <f>'qx(1) cambodia'!CD49</f>
        <v>1.4584799550356542E-3</v>
      </c>
      <c r="K42">
        <f>'qx(1) cambodia'!CL49</f>
        <v>1.5891313863700205E-3</v>
      </c>
      <c r="L42">
        <f>'qx(1) cambodia'!CT49</f>
        <v>3.5172432491564209E-3</v>
      </c>
      <c r="M42">
        <f>'qx(1) cambodia'!DB49</f>
        <v>2.3089058003612451E-3</v>
      </c>
      <c r="N42">
        <f>'qx(1) cambodia'!DJ49</f>
        <v>2.2912544164402273E-3</v>
      </c>
      <c r="O42">
        <f>'qx(1) cambodia'!DR49</f>
        <v>3.0120682232126781E-3</v>
      </c>
      <c r="P42">
        <f>'qx(1) cambodia'!DZ49</f>
        <v>2.4570801848430202E-3</v>
      </c>
      <c r="Q42">
        <f>'qx(1) cambodia'!EH49</f>
        <v>1.5889821579742993E-3</v>
      </c>
      <c r="R42">
        <f>'qx(1) cambodia'!EP49</f>
        <v>2.7615286710633209E-3</v>
      </c>
      <c r="S42">
        <f>'qx(1) cambodia'!EX49</f>
        <v>1.4391005312049062E-3</v>
      </c>
      <c r="T42">
        <f>'qx(1) cambodia'!FF49</f>
        <v>1.6119395987357066E-3</v>
      </c>
      <c r="U42">
        <f>'qx(1) cambodia'!FN49</f>
        <v>2.0192393331164176E-3</v>
      </c>
      <c r="V42">
        <f>'qx(1) cambodia'!FV49</f>
        <v>1.0750143266226731E-3</v>
      </c>
      <c r="W42">
        <f>'qx(1) cambodia'!GD49</f>
        <v>1.048128270280747E-3</v>
      </c>
      <c r="X42">
        <f>'qx(1) cambodia'!GL49</f>
        <v>4.6672818276965073E-4</v>
      </c>
      <c r="Y42">
        <f>'qx(1) cambodia'!GT49</f>
        <v>2.64957096220608E-4</v>
      </c>
      <c r="Z42">
        <f>'qx(1) cambodia'!HB49</f>
        <v>3.5605194530337081E-4</v>
      </c>
      <c r="AA42">
        <f>'qx(1) cambodia'!HJ49</f>
        <v>4.0226565687914598E-4</v>
      </c>
      <c r="AB42">
        <f>'qx(1) cambodia'!HR49</f>
        <v>2.6320494161479933E-4</v>
      </c>
      <c r="AC42">
        <f>'qx(1) cambodia'!HZ49</f>
        <v>4.1538297310967303E-4</v>
      </c>
      <c r="AD42">
        <f>'qx(1) cambodia'!IH49</f>
        <v>1.710796917848193E-4</v>
      </c>
      <c r="AE42">
        <f>'qx(1) cambodia'!IP49</f>
        <v>1.4603330062942747E-4</v>
      </c>
    </row>
    <row r="43" spans="1:31">
      <c r="A43">
        <f t="shared" si="1"/>
        <v>41</v>
      </c>
      <c r="B43">
        <f>'qx(1) cambodia'!R50</f>
        <v>3.0023735133378375E-3</v>
      </c>
      <c r="C43">
        <f>'qx(1) cambodia'!Z50</f>
        <v>2.1546755705473515E-3</v>
      </c>
      <c r="D43">
        <f>'qx(1) cambodia'!AH50</f>
        <v>2.1465312572772261E-3</v>
      </c>
      <c r="E43">
        <f>'qx(1) cambodia'!AP50</f>
        <v>2.7222826889789905E-3</v>
      </c>
      <c r="F43">
        <f>'qx(1) cambodia'!AX50</f>
        <v>2.2088491732504293E-3</v>
      </c>
      <c r="G43">
        <f>'qx(1) cambodia'!BF50</f>
        <v>1.5047182879867503E-3</v>
      </c>
      <c r="H43">
        <f>'qx(1) cambodia'!BN50</f>
        <v>1.425976531826269E-3</v>
      </c>
      <c r="I43">
        <f>'qx(1) cambodia'!BV50</f>
        <v>1.685424801495904E-3</v>
      </c>
      <c r="J43">
        <f>'qx(1) cambodia'!CD50</f>
        <v>1.4178376245065256E-3</v>
      </c>
      <c r="K43">
        <f>'qx(1) cambodia'!CL50</f>
        <v>1.5441111166655517E-3</v>
      </c>
      <c r="L43">
        <f>'qx(1) cambodia'!CT50</f>
        <v>3.4109520089325562E-3</v>
      </c>
      <c r="M43">
        <f>'qx(1) cambodia'!DB50</f>
        <v>2.2356562346242917E-3</v>
      </c>
      <c r="N43">
        <f>'qx(1) cambodia'!DJ50</f>
        <v>2.2134039666672788E-3</v>
      </c>
      <c r="O43">
        <f>'qx(1) cambodia'!DR50</f>
        <v>2.9003843339819651E-3</v>
      </c>
      <c r="P43">
        <f>'qx(1) cambodia'!DZ50</f>
        <v>2.3618474649463928E-3</v>
      </c>
      <c r="Q43">
        <f>'qx(1) cambodia'!EH50</f>
        <v>1.5256949302999495E-3</v>
      </c>
      <c r="R43">
        <f>'qx(1) cambodia'!EP50</f>
        <v>2.647909373930436E-3</v>
      </c>
      <c r="S43">
        <f>'qx(1) cambodia'!EX50</f>
        <v>1.3777428948888917E-3</v>
      </c>
      <c r="T43">
        <f>'qx(1) cambodia'!FF50</f>
        <v>1.540647825362992E-3</v>
      </c>
      <c r="U43">
        <f>'qx(1) cambodia'!FN50</f>
        <v>1.9244978759432394E-3</v>
      </c>
      <c r="V43">
        <f>'qx(1) cambodia'!FV50</f>
        <v>1.0239797635577268E-3</v>
      </c>
      <c r="W43">
        <f>'qx(1) cambodia'!GD50</f>
        <v>9.9599887529908246E-4</v>
      </c>
      <c r="X43">
        <f>'qx(1) cambodia'!GL50</f>
        <v>4.4300723032743327E-4</v>
      </c>
      <c r="Y43">
        <f>'qx(1) cambodia'!GT50</f>
        <v>2.5112803191615905E-4</v>
      </c>
      <c r="Z43">
        <f>'qx(1) cambodia'!HB50</f>
        <v>3.3720477350549551E-4</v>
      </c>
      <c r="AA43">
        <f>'qx(1) cambodia'!HJ50</f>
        <v>3.810039547604495E-4</v>
      </c>
      <c r="AB43">
        <f>'qx(1) cambodia'!HR50</f>
        <v>2.4916755058326269E-4</v>
      </c>
      <c r="AC43">
        <f>'qx(1) cambodia'!HZ50</f>
        <v>3.9293246211898026E-4</v>
      </c>
      <c r="AD43">
        <f>'qx(1) cambodia'!IH50</f>
        <v>1.6161466738999749E-4</v>
      </c>
      <c r="AE43">
        <f>'qx(1) cambodia'!IP50</f>
        <v>1.3779878000476508E-4</v>
      </c>
    </row>
    <row r="44" spans="1:31">
      <c r="A44">
        <f t="shared" si="1"/>
        <v>42</v>
      </c>
      <c r="B44">
        <f>'qx(1) cambodia'!R51</f>
        <v>2.947491796271426E-3</v>
      </c>
      <c r="C44">
        <f>'qx(1) cambodia'!Z51</f>
        <v>2.1107794445124131E-3</v>
      </c>
      <c r="D44">
        <f>'qx(1) cambodia'!AH51</f>
        <v>2.1050182057592345E-3</v>
      </c>
      <c r="E44">
        <f>'qx(1) cambodia'!AP51</f>
        <v>2.6735775255603157E-3</v>
      </c>
      <c r="F44">
        <f>'qx(1) cambodia'!AX51</f>
        <v>2.1663526122729405E-3</v>
      </c>
      <c r="G44">
        <f>'qx(1) cambodia'!BF51</f>
        <v>1.4707711496463026E-3</v>
      </c>
      <c r="H44">
        <f>'qx(1) cambodia'!BN51</f>
        <v>1.3937978424087263E-3</v>
      </c>
      <c r="I44">
        <f>'qx(1) cambodia'!BV51</f>
        <v>1.6462313535897913E-3</v>
      </c>
      <c r="J44">
        <f>'qx(1) cambodia'!CD51</f>
        <v>1.3858617753835028E-3</v>
      </c>
      <c r="K44">
        <f>'qx(1) cambodia'!CL51</f>
        <v>1.508783565983565E-3</v>
      </c>
      <c r="L44">
        <f>'qx(1) cambodia'!CT51</f>
        <v>3.3270091709286715E-3</v>
      </c>
      <c r="M44">
        <f>'qx(1) cambodia'!DB51</f>
        <v>2.1779907114502189E-3</v>
      </c>
      <c r="N44">
        <f>'qx(1) cambodia'!DJ51</f>
        <v>2.1516248951860442E-3</v>
      </c>
      <c r="O44">
        <f>'qx(1) cambodia'!DR51</f>
        <v>2.8109726693462869E-3</v>
      </c>
      <c r="P44">
        <f>'qx(1) cambodia'!DZ51</f>
        <v>2.2853665512520705E-3</v>
      </c>
      <c r="Q44">
        <f>'qx(1) cambodia'!EH51</f>
        <v>1.4747141441158035E-3</v>
      </c>
      <c r="R44">
        <f>'qx(1) cambodia'!EP51</f>
        <v>2.5563690268875796E-3</v>
      </c>
      <c r="S44">
        <f>'qx(1) cambodia'!EX51</f>
        <v>1.3283515423928261E-3</v>
      </c>
      <c r="T44">
        <f>'qx(1) cambodia'!FF51</f>
        <v>1.4833184876694027E-3</v>
      </c>
      <c r="U44">
        <f>'qx(1) cambodia'!FN51</f>
        <v>1.848335435544358E-3</v>
      </c>
      <c r="V44">
        <f>'qx(1) cambodia'!FV51</f>
        <v>9.8304323556576726E-4</v>
      </c>
      <c r="W44">
        <f>'qx(1) cambodia'!GD51</f>
        <v>9.5403911955145148E-4</v>
      </c>
      <c r="X44">
        <f>'qx(1) cambodia'!GL51</f>
        <v>4.2390382524619353E-4</v>
      </c>
      <c r="Y44">
        <f>'qx(1) cambodia'!GT51</f>
        <v>2.399685301891683E-4</v>
      </c>
      <c r="Z44">
        <f>'qx(1) cambodia'!HB51</f>
        <v>3.2190370037300299E-4</v>
      </c>
      <c r="AA44">
        <f>'qx(1) cambodia'!HJ51</f>
        <v>3.6371636776240038E-4</v>
      </c>
      <c r="AB44">
        <f>'qx(1) cambodia'!HR51</f>
        <v>2.3766911243423117E-4</v>
      </c>
      <c r="AC44">
        <f>'qx(1) cambodia'!HZ51</f>
        <v>3.7468746170308463E-4</v>
      </c>
      <c r="AD44">
        <f>'qx(1) cambodia'!IH51</f>
        <v>1.5414162461360162E-4</v>
      </c>
      <c r="AE44">
        <f>'qx(1) cambodia'!IP51</f>
        <v>1.3122974332897835E-4</v>
      </c>
    </row>
    <row r="45" spans="1:31">
      <c r="A45">
        <f t="shared" si="1"/>
        <v>43</v>
      </c>
      <c r="B45">
        <f>'qx(1) cambodia'!R52</f>
        <v>2.9063171170005957E-3</v>
      </c>
      <c r="C45">
        <f>'qx(1) cambodia'!Z52</f>
        <v>2.0776633493505515E-3</v>
      </c>
      <c r="D45">
        <f>'qx(1) cambodia'!AH52</f>
        <v>2.0753538467322263E-3</v>
      </c>
      <c r="E45">
        <f>'qx(1) cambodia'!AP52</f>
        <v>2.639731295594641E-3</v>
      </c>
      <c r="F45">
        <f>'qx(1) cambodia'!AX52</f>
        <v>2.1360499963219352E-3</v>
      </c>
      <c r="G45">
        <f>'qx(1) cambodia'!BF52</f>
        <v>1.4452133421474914E-3</v>
      </c>
      <c r="H45">
        <f>'qx(1) cambodia'!BN52</f>
        <v>1.3695955874066582E-3</v>
      </c>
      <c r="I45">
        <f>'qx(1) cambodia'!BV52</f>
        <v>1.6172466821731929E-3</v>
      </c>
      <c r="J45">
        <f>'qx(1) cambodia'!CD52</f>
        <v>1.3628069339949938E-3</v>
      </c>
      <c r="K45">
        <f>'qx(1) cambodia'!CL52</f>
        <v>1.4835477466638867E-3</v>
      </c>
      <c r="L45">
        <f>'qx(1) cambodia'!CT52</f>
        <v>3.2659940530336347E-3</v>
      </c>
      <c r="M45">
        <f>'qx(1) cambodia'!DB52</f>
        <v>2.1363037889067147E-3</v>
      </c>
      <c r="N45">
        <f>'qx(1) cambodia'!DJ52</f>
        <v>2.107035957740486E-3</v>
      </c>
      <c r="O45">
        <f>'qx(1) cambodia'!DR52</f>
        <v>2.7457336283054812E-3</v>
      </c>
      <c r="P45">
        <f>'qx(1) cambodia'!DZ52</f>
        <v>2.2291826288145097E-3</v>
      </c>
      <c r="Q45">
        <f>'qx(1) cambodia'!EH52</f>
        <v>1.4370485078006167E-3</v>
      </c>
      <c r="R45">
        <f>'qx(1) cambodia'!EP52</f>
        <v>2.488597265674161E-3</v>
      </c>
      <c r="S45">
        <f>'qx(1) cambodia'!EX52</f>
        <v>1.2917020580795781E-3</v>
      </c>
      <c r="T45">
        <f>'qx(1) cambodia'!FF52</f>
        <v>1.4409131079808294E-3</v>
      </c>
      <c r="U45">
        <f>'qx(1) cambodia'!FN52</f>
        <v>1.7920643643495277E-3</v>
      </c>
      <c r="V45">
        <f>'qx(1) cambodia'!FV52</f>
        <v>9.5274201897944922E-4</v>
      </c>
      <c r="W45">
        <f>'qx(1) cambodia'!GD52</f>
        <v>9.2308051759654793E-4</v>
      </c>
      <c r="X45">
        <f>'qx(1) cambodia'!GL52</f>
        <v>4.0975020834075921E-4</v>
      </c>
      <c r="Y45">
        <f>'qx(1) cambodia'!GT52</f>
        <v>2.3164788155845875E-4</v>
      </c>
      <c r="Z45">
        <f>'qx(1) cambodia'!HB52</f>
        <v>3.1050706172381292E-4</v>
      </c>
      <c r="AA45">
        <f>'qx(1) cambodia'!HJ52</f>
        <v>3.5072436959543863E-4</v>
      </c>
      <c r="AB45">
        <f>'qx(1) cambodia'!HR52</f>
        <v>2.2898180006541917E-4</v>
      </c>
      <c r="AC45">
        <f>'qx(1) cambodia'!HZ52</f>
        <v>3.6090596946427829E-4</v>
      </c>
      <c r="AD45">
        <f>'qx(1) cambodia'!IH52</f>
        <v>1.4852727096704621E-4</v>
      </c>
      <c r="AE45">
        <f>'qx(1) cambodia'!IP52</f>
        <v>1.2644962766639474E-4</v>
      </c>
    </row>
    <row r="46" spans="1:31">
      <c r="A46">
        <f t="shared" si="1"/>
        <v>44</v>
      </c>
      <c r="B46">
        <f>'qx(1) cambodia'!R53</f>
        <v>2.8751024848953496E-3</v>
      </c>
      <c r="C46">
        <f>'qx(1) cambodia'!Z53</f>
        <v>2.0504703013740494E-3</v>
      </c>
      <c r="D46">
        <f>'qx(1) cambodia'!AH53</f>
        <v>2.0520292307142501E-3</v>
      </c>
      <c r="E46">
        <f>'qx(1) cambodia'!AP53</f>
        <v>2.6150605553243301E-3</v>
      </c>
      <c r="F46">
        <f>'qx(1) cambodia'!AX53</f>
        <v>2.1131566086928467E-3</v>
      </c>
      <c r="G46">
        <f>'qx(1) cambodia'!BF53</f>
        <v>1.424927387360517E-3</v>
      </c>
      <c r="H46">
        <f>'qx(1) cambodia'!BN53</f>
        <v>1.3502724561174967E-3</v>
      </c>
      <c r="I46">
        <f>'qx(1) cambodia'!BV53</f>
        <v>1.5943756522145388E-3</v>
      </c>
      <c r="J46">
        <f>'qx(1) cambodia'!CD53</f>
        <v>1.3452990751679362E-3</v>
      </c>
      <c r="K46">
        <f>'qx(1) cambodia'!CL53</f>
        <v>1.4649116190841569E-3</v>
      </c>
      <c r="L46">
        <f>'qx(1) cambodia'!CT53</f>
        <v>3.220148419038448E-3</v>
      </c>
      <c r="M46">
        <f>'qx(1) cambodia'!DB53</f>
        <v>2.1050794631872626E-3</v>
      </c>
      <c r="N46">
        <f>'qx(1) cambodia'!DJ53</f>
        <v>2.0730943102915734E-3</v>
      </c>
      <c r="O46">
        <f>'qx(1) cambodia'!DR53</f>
        <v>2.6956233926500404E-3</v>
      </c>
      <c r="P46">
        <f>'qx(1) cambodia'!DZ53</f>
        <v>2.1858465102949174E-3</v>
      </c>
      <c r="Q46">
        <f>'qx(1) cambodia'!EH53</f>
        <v>1.4077579949620491E-3</v>
      </c>
      <c r="R46">
        <f>'qx(1) cambodia'!EP53</f>
        <v>2.435730823394809E-3</v>
      </c>
      <c r="S46">
        <f>'qx(1) cambodia'!EX53</f>
        <v>1.2629554707428794E-3</v>
      </c>
      <c r="T46">
        <f>'qx(1) cambodia'!FF53</f>
        <v>1.4076833346964169E-3</v>
      </c>
      <c r="U46">
        <f>'qx(1) cambodia'!FN53</f>
        <v>1.7482605465080102E-3</v>
      </c>
      <c r="V46">
        <f>'qx(1) cambodia'!FV53</f>
        <v>9.2906754850020869E-4</v>
      </c>
      <c r="W46">
        <f>'qx(1) cambodia'!GD53</f>
        <v>8.9897508875642624E-4</v>
      </c>
      <c r="X46">
        <f>'qx(1) cambodia'!GL53</f>
        <v>3.9875842791729218E-4</v>
      </c>
      <c r="Y46">
        <f>'qx(1) cambodia'!GT53</f>
        <v>2.2513393740653209E-4</v>
      </c>
      <c r="Z46">
        <f>'qx(1) cambodia'!HB53</f>
        <v>3.0155679154607789E-4</v>
      </c>
      <c r="AA46">
        <f>'qx(1) cambodia'!HJ53</f>
        <v>3.4051320604759779E-4</v>
      </c>
      <c r="AB46">
        <f>'qx(1) cambodia'!HR53</f>
        <v>2.220622848667885E-4</v>
      </c>
      <c r="AC46">
        <f>'qx(1) cambodia'!HZ53</f>
        <v>3.4994550582261242E-4</v>
      </c>
      <c r="AD46">
        <f>'qx(1) cambodia'!IH53</f>
        <v>1.4404486264311302E-4</v>
      </c>
      <c r="AE46">
        <f>'qx(1) cambodia'!IP53</f>
        <v>1.2266407062063768E-4</v>
      </c>
    </row>
    <row r="47" spans="1:31">
      <c r="A47">
        <f t="shared" si="1"/>
        <v>45</v>
      </c>
      <c r="B47">
        <f>'qx(1) cambodia'!R54</f>
        <v>2.8426925908258916E-3</v>
      </c>
      <c r="C47">
        <f>'qx(1) cambodia'!Z54</f>
        <v>2.0224590588461835E-3</v>
      </c>
      <c r="D47">
        <f>'qx(1) cambodia'!AH54</f>
        <v>2.0264118650790571E-3</v>
      </c>
      <c r="E47">
        <f>'qx(1) cambodia'!AP54</f>
        <v>2.5876921333771057E-3</v>
      </c>
      <c r="F47">
        <f>'qx(1) cambodia'!AX54</f>
        <v>2.0887754708334583E-3</v>
      </c>
      <c r="G47">
        <f>'qx(1) cambodia'!BF54</f>
        <v>1.4037840296486838E-3</v>
      </c>
      <c r="H47">
        <f>'qx(1) cambodia'!BN54</f>
        <v>1.330214516709663E-3</v>
      </c>
      <c r="I47">
        <f>'qx(1) cambodia'!BV54</f>
        <v>1.5705058619553294E-3</v>
      </c>
      <c r="J47">
        <f>'qx(1) cambodia'!CD54</f>
        <v>1.3269866101800296E-3</v>
      </c>
      <c r="K47">
        <f>'qx(1) cambodia'!CL54</f>
        <v>1.4458367229011138E-3</v>
      </c>
      <c r="L47">
        <f>'qx(1) cambodia'!CT54</f>
        <v>3.1741289605621741E-3</v>
      </c>
      <c r="M47">
        <f>'qx(1) cambodia'!DB54</f>
        <v>2.0739147994208043E-3</v>
      </c>
      <c r="N47">
        <f>'qx(1) cambodia'!DJ54</f>
        <v>2.039361138884214E-3</v>
      </c>
      <c r="O47">
        <f>'qx(1) cambodia'!DR54</f>
        <v>2.6461723384831235E-3</v>
      </c>
      <c r="P47">
        <f>'qx(1) cambodia'!DZ54</f>
        <v>2.1431560862837408E-3</v>
      </c>
      <c r="Q47">
        <f>'qx(1) cambodia'!EH54</f>
        <v>1.3789674088591957E-3</v>
      </c>
      <c r="R47">
        <f>'qx(1) cambodia'!EP54</f>
        <v>2.3836604080310657E-3</v>
      </c>
      <c r="S47">
        <f>'qx(1) cambodia'!EX54</f>
        <v>1.2345677863332051E-3</v>
      </c>
      <c r="T47">
        <f>'qx(1) cambodia'!FF54</f>
        <v>1.3747944861909906E-3</v>
      </c>
      <c r="U47">
        <f>'qx(1) cambodia'!FN54</f>
        <v>1.7051772297236149E-3</v>
      </c>
      <c r="V47">
        <f>'qx(1) cambodia'!FV54</f>
        <v>9.0580682302925715E-4</v>
      </c>
      <c r="W47">
        <f>'qx(1) cambodia'!GD54</f>
        <v>8.7546025021464349E-4</v>
      </c>
      <c r="X47">
        <f>'qx(1) cambodia'!GL54</f>
        <v>3.880359952037231E-4</v>
      </c>
      <c r="Y47">
        <f>'qx(1) cambodia'!GT54</f>
        <v>2.1884120868052823E-4</v>
      </c>
      <c r="Z47">
        <f>'qx(1) cambodia'!HB54</f>
        <v>2.9285151388201204E-4</v>
      </c>
      <c r="AA47">
        <f>'qx(1) cambodia'!HJ54</f>
        <v>3.3055480177424226E-4</v>
      </c>
      <c r="AB47">
        <f>'qx(1) cambodia'!HR54</f>
        <v>2.153506572475724E-4</v>
      </c>
      <c r="AC47">
        <f>'qx(1) cambodia'!HZ54</f>
        <v>3.3918040403662047E-4</v>
      </c>
      <c r="AD47">
        <f>'qx(1) cambodia'!IH54</f>
        <v>1.3963314569044857E-4</v>
      </c>
      <c r="AE47">
        <f>'qx(1) cambodia'!IP54</f>
        <v>1.1892335143168714E-4</v>
      </c>
    </row>
    <row r="48" spans="1:31">
      <c r="A48">
        <f t="shared" si="1"/>
        <v>46</v>
      </c>
      <c r="B48">
        <f>'qx(1) cambodia'!R55</f>
        <v>2.7984897569946067E-3</v>
      </c>
      <c r="C48">
        <f>'qx(1) cambodia'!Z55</f>
        <v>1.9855997875189626E-3</v>
      </c>
      <c r="D48">
        <f>'qx(1) cambodia'!AH55</f>
        <v>1.9917888809554149E-3</v>
      </c>
      <c r="E48">
        <f>'qx(1) cambodia'!AP55</f>
        <v>2.5472746334843084E-3</v>
      </c>
      <c r="F48">
        <f>'qx(1) cambodia'!AX55</f>
        <v>2.0535676373555373E-3</v>
      </c>
      <c r="G48">
        <f>'qx(1) cambodia'!BF55</f>
        <v>1.3757834516757797E-3</v>
      </c>
      <c r="H48">
        <f>'qx(1) cambodia'!BN55</f>
        <v>1.3037533997969748E-3</v>
      </c>
      <c r="I48">
        <f>'qx(1) cambodia'!BV55</f>
        <v>1.5389586246983208E-3</v>
      </c>
      <c r="J48">
        <f>'qx(1) cambodia'!CD55</f>
        <v>1.3019474217099869E-3</v>
      </c>
      <c r="K48">
        <f>'qx(1) cambodia'!CL55</f>
        <v>1.4193060769721716E-3</v>
      </c>
      <c r="L48">
        <f>'qx(1) cambodia'!CT55</f>
        <v>3.1122322937342647E-3</v>
      </c>
      <c r="M48">
        <f>'qx(1) cambodia'!DB55</f>
        <v>2.0324628470309246E-3</v>
      </c>
      <c r="N48">
        <f>'qx(1) cambodia'!DJ55</f>
        <v>1.9954428012127459E-3</v>
      </c>
      <c r="O48">
        <f>'qx(1) cambodia'!DR55</f>
        <v>2.5828203627358938E-3</v>
      </c>
      <c r="P48">
        <f>'qx(1) cambodia'!DZ55</f>
        <v>2.0887805271999271E-3</v>
      </c>
      <c r="Q48">
        <f>'qx(1) cambodia'!EH55</f>
        <v>1.3426070901537751E-3</v>
      </c>
      <c r="R48">
        <f>'qx(1) cambodia'!EP55</f>
        <v>2.318311713394262E-3</v>
      </c>
      <c r="S48">
        <f>'qx(1) cambodia'!EX55</f>
        <v>1.1990445145099173E-3</v>
      </c>
      <c r="T48">
        <f>'qx(1) cambodia'!FF55</f>
        <v>1.3335957891923145E-3</v>
      </c>
      <c r="U48">
        <f>'qx(1) cambodia'!FN55</f>
        <v>1.6513493716205751E-3</v>
      </c>
      <c r="V48">
        <f>'qx(1) cambodia'!FV55</f>
        <v>8.7676851212923658E-4</v>
      </c>
      <c r="W48">
        <f>'qx(1) cambodia'!GD55</f>
        <v>8.4637779174127805E-4</v>
      </c>
      <c r="X48">
        <f>'qx(1) cambodia'!GL55</f>
        <v>3.7478215555861757E-4</v>
      </c>
      <c r="Y48">
        <f>'qx(1) cambodia'!GT55</f>
        <v>2.1114659255418167E-4</v>
      </c>
      <c r="Z48">
        <f>'qx(1) cambodia'!HB55</f>
        <v>2.8226285324282804E-4</v>
      </c>
      <c r="AA48">
        <f>'qx(1) cambodia'!HJ55</f>
        <v>3.1842191785525962E-4</v>
      </c>
      <c r="AB48">
        <f>'qx(1) cambodia'!HR55</f>
        <v>2.0722618219278953E-4</v>
      </c>
      <c r="AC48">
        <f>'qx(1) cambodia'!HZ55</f>
        <v>3.2614798912906646E-4</v>
      </c>
      <c r="AD48">
        <f>'qx(1) cambodia'!IH55</f>
        <v>1.3424201968331061E-4</v>
      </c>
      <c r="AE48">
        <f>'qx(1) cambodia'!IP55</f>
        <v>1.1433871567211631E-4</v>
      </c>
    </row>
    <row r="49" spans="1:31">
      <c r="A49">
        <f t="shared" si="1"/>
        <v>47</v>
      </c>
      <c r="B49">
        <f>'qx(1) cambodia'!R56</f>
        <v>2.7335396846486486E-3</v>
      </c>
      <c r="C49">
        <f>'qx(1) cambodia'!Z56</f>
        <v>1.9334120054771674E-3</v>
      </c>
      <c r="D49">
        <f>'qx(1) cambodia'!AH56</f>
        <v>1.9412384743833166E-3</v>
      </c>
      <c r="E49">
        <f>'qx(1) cambodia'!AP56</f>
        <v>2.4865686268703102E-3</v>
      </c>
      <c r="F49">
        <f>'qx(1) cambodia'!AX56</f>
        <v>2.0008154167880619E-3</v>
      </c>
      <c r="G49">
        <f>'qx(1) cambodia'!BF56</f>
        <v>1.3355626029081767E-3</v>
      </c>
      <c r="H49">
        <f>'qx(1) cambodia'!BN56</f>
        <v>1.2661190559318696E-3</v>
      </c>
      <c r="I49">
        <f>'qx(1) cambodia'!BV56</f>
        <v>1.4939761691120784E-3</v>
      </c>
      <c r="J49">
        <f>'qx(1) cambodia'!CD56</f>
        <v>1.2654370742751892E-3</v>
      </c>
      <c r="K49">
        <f>'qx(1) cambodia'!CL56</f>
        <v>1.3796961245729736E-3</v>
      </c>
      <c r="L49">
        <f>'qx(1) cambodia'!CT56</f>
        <v>3.0209855576463014E-3</v>
      </c>
      <c r="M49">
        <f>'qx(1) cambodia'!DB56</f>
        <v>1.971580137411597E-3</v>
      </c>
      <c r="N49">
        <f>'qx(1) cambodia'!DJ56</f>
        <v>1.9318337748711265E-3</v>
      </c>
      <c r="O49">
        <f>'qx(1) cambodia'!DR56</f>
        <v>2.4929706126555627E-3</v>
      </c>
      <c r="P49">
        <f>'qx(1) cambodia'!DZ56</f>
        <v>2.0119393769569326E-3</v>
      </c>
      <c r="Q49">
        <f>'qx(1) cambodia'!EH56</f>
        <v>1.291590571496308E-3</v>
      </c>
      <c r="R49">
        <f>'qx(1) cambodia'!EP56</f>
        <v>2.2271581200330758E-3</v>
      </c>
      <c r="S49">
        <f>'qx(1) cambodia'!EX56</f>
        <v>1.1499506235204341E-3</v>
      </c>
      <c r="T49">
        <f>'qx(1) cambodia'!FF56</f>
        <v>1.2767312709752367E-3</v>
      </c>
      <c r="U49">
        <f>'qx(1) cambodia'!FN56</f>
        <v>1.5772157070155074E-3</v>
      </c>
      <c r="V49">
        <f>'qx(1) cambodia'!FV56</f>
        <v>8.3680964343004068E-4</v>
      </c>
      <c r="W49">
        <f>'qx(1) cambodia'!GD56</f>
        <v>8.0647327021433099E-4</v>
      </c>
      <c r="X49">
        <f>'qx(1) cambodia'!GL56</f>
        <v>3.5665384804550363E-4</v>
      </c>
      <c r="Y49">
        <f>'qx(1) cambodia'!GT56</f>
        <v>2.007155911218281E-4</v>
      </c>
      <c r="Z49">
        <f>'qx(1) cambodia'!HB56</f>
        <v>2.6794784797742644E-4</v>
      </c>
      <c r="AA49">
        <f>'qx(1) cambodia'!HJ56</f>
        <v>3.0213586564026816E-4</v>
      </c>
      <c r="AB49">
        <f>'qx(1) cambodia'!HR56</f>
        <v>1.9638087343203472E-4</v>
      </c>
      <c r="AC49">
        <f>'qx(1) cambodia'!HZ56</f>
        <v>3.0871694809520239E-4</v>
      </c>
      <c r="AD49">
        <f>'qx(1) cambodia'!IH56</f>
        <v>1.2705359693127743E-4</v>
      </c>
      <c r="AE49">
        <f>'qx(1) cambodia'!IP56</f>
        <v>1.0817502175463798E-4</v>
      </c>
    </row>
    <row r="50" spans="1:31">
      <c r="A50">
        <f t="shared" si="1"/>
        <v>48</v>
      </c>
      <c r="B50">
        <f>'qx(1) cambodia'!R57</f>
        <v>2.6459895949350934E-3</v>
      </c>
      <c r="C50">
        <f>'qx(1) cambodia'!Z57</f>
        <v>1.8648514322324467E-3</v>
      </c>
      <c r="D50">
        <f>'qx(1) cambodia'!AH57</f>
        <v>1.8736573085794709E-3</v>
      </c>
      <c r="E50">
        <f>'qx(1) cambodia'!AP57</f>
        <v>2.4035268988081872E-3</v>
      </c>
      <c r="F50">
        <f>'qx(1) cambodia'!AX57</f>
        <v>1.9303934038672605E-3</v>
      </c>
      <c r="G50">
        <f>'qx(1) cambodia'!BF57</f>
        <v>1.2826613869600153E-3</v>
      </c>
      <c r="H50">
        <f>'qx(1) cambodia'!BN57</f>
        <v>1.216042884727695E-3</v>
      </c>
      <c r="I50">
        <f>'qx(1) cambodia'!BV57</f>
        <v>1.4344914774596092E-3</v>
      </c>
      <c r="J50">
        <f>'qx(1) cambodia'!CD57</f>
        <v>1.2165364327301365E-3</v>
      </c>
      <c r="K50">
        <f>'qx(1) cambodia'!CL57</f>
        <v>1.3261936608683952E-3</v>
      </c>
      <c r="L50">
        <f>'qx(1) cambodia'!CT57</f>
        <v>2.8981606156838636E-3</v>
      </c>
      <c r="M50">
        <f>'qx(1) cambodia'!DB57</f>
        <v>1.8892043610264674E-3</v>
      </c>
      <c r="N50">
        <f>'qx(1) cambodia'!DJ57</f>
        <v>1.8474239588151574E-3</v>
      </c>
      <c r="O50">
        <f>'qx(1) cambodia'!DR57</f>
        <v>2.3760823498336129E-3</v>
      </c>
      <c r="P50">
        <f>'qx(1) cambodia'!DZ57</f>
        <v>1.9126255387005332E-3</v>
      </c>
      <c r="Q50">
        <f>'qx(1) cambodia'!EH57</f>
        <v>1.2258463576529592E-3</v>
      </c>
      <c r="R50">
        <f>'qx(1) cambodia'!EP57</f>
        <v>2.11013777519207E-3</v>
      </c>
      <c r="S50">
        <f>'qx(1) cambodia'!EX57</f>
        <v>1.087382690874698E-3</v>
      </c>
      <c r="T50">
        <f>'qx(1) cambodia'!FF57</f>
        <v>1.204643846787021E-3</v>
      </c>
      <c r="U50">
        <f>'qx(1) cambodia'!FN57</f>
        <v>1.4835200019599371E-3</v>
      </c>
      <c r="V50">
        <f>'qx(1) cambodia'!FV57</f>
        <v>7.8637661423140509E-4</v>
      </c>
      <c r="W50">
        <f>'qx(1) cambodia'!GD57</f>
        <v>7.5615347088292388E-4</v>
      </c>
      <c r="X50">
        <f>'qx(1) cambodia'!GL57</f>
        <v>3.3381859138463939E-4</v>
      </c>
      <c r="Y50">
        <f>'qx(1) cambodia'!GT57</f>
        <v>1.8765969833448062E-4</v>
      </c>
      <c r="Z50">
        <f>'qx(1) cambodia'!HB57</f>
        <v>2.5007498567608852E-4</v>
      </c>
      <c r="AA50">
        <f>'qx(1) cambodia'!HJ57</f>
        <v>2.818598897607806E-4</v>
      </c>
      <c r="AB50">
        <f>'qx(1) cambodia'!HR57</f>
        <v>1.8299398944917914E-4</v>
      </c>
      <c r="AC50">
        <f>'qx(1) cambodia'!HZ57</f>
        <v>2.8717247042869869E-4</v>
      </c>
      <c r="AD50">
        <f>'qx(1) cambodia'!IH57</f>
        <v>1.1817148966039158E-4</v>
      </c>
      <c r="AE50">
        <f>'qx(1) cambodia'!IP57</f>
        <v>1.0056841990216166E-4</v>
      </c>
    </row>
    <row r="51" spans="1:31">
      <c r="A51">
        <f t="shared" si="1"/>
        <v>49</v>
      </c>
      <c r="B51">
        <f>'qx(1) cambodia'!R58</f>
        <v>2.5406071098271333E-3</v>
      </c>
      <c r="C51">
        <f>'qx(1) cambodia'!Z58</f>
        <v>1.7839308518843647E-3</v>
      </c>
      <c r="D51">
        <f>'qx(1) cambodia'!AH58</f>
        <v>1.7933875607816223E-3</v>
      </c>
      <c r="E51">
        <f>'qx(1) cambodia'!AP58</f>
        <v>2.3037248756174302E-3</v>
      </c>
      <c r="F51">
        <f>'qx(1) cambodia'!AX58</f>
        <v>1.8464492188677917E-3</v>
      </c>
      <c r="G51">
        <f>'qx(1) cambodia'!BF58</f>
        <v>1.2210856902593336E-3</v>
      </c>
      <c r="H51">
        <f>'qx(1) cambodia'!BN58</f>
        <v>1.1569782167855215E-3</v>
      </c>
      <c r="I51">
        <f>'qx(1) cambodia'!BV58</f>
        <v>1.3637989381318943E-3</v>
      </c>
      <c r="J51">
        <f>'qx(1) cambodia'!CD58</f>
        <v>1.1583610926559039E-3</v>
      </c>
      <c r="K51">
        <f>'qx(1) cambodia'!CL58</f>
        <v>1.2623980215728666E-3</v>
      </c>
      <c r="L51">
        <f>'qx(1) cambodia'!CT58</f>
        <v>2.7526283979465898E-3</v>
      </c>
      <c r="M51">
        <f>'qx(1) cambodia'!DB58</f>
        <v>1.7912092733497666E-3</v>
      </c>
      <c r="N51">
        <f>'qx(1) cambodia'!DJ58</f>
        <v>1.7470200148707986E-3</v>
      </c>
      <c r="O51">
        <f>'qx(1) cambodia'!DR58</f>
        <v>2.2390596405687251E-3</v>
      </c>
      <c r="P51">
        <f>'qx(1) cambodia'!DZ58</f>
        <v>1.797442678301762E-3</v>
      </c>
      <c r="Q51">
        <f>'qx(1) cambodia'!EH58</f>
        <v>1.1499503849501586E-3</v>
      </c>
      <c r="R51">
        <f>'qx(1) cambodia'!EP58</f>
        <v>1.9752844208092476E-3</v>
      </c>
      <c r="S51">
        <f>'qx(1) cambodia'!EX58</f>
        <v>1.0156477548549502E-3</v>
      </c>
      <c r="T51">
        <f>'qx(1) cambodia'!FF58</f>
        <v>1.1224427833379565E-3</v>
      </c>
      <c r="U51">
        <f>'qx(1) cambodia'!FN58</f>
        <v>1.3773418213994472E-3</v>
      </c>
      <c r="V51">
        <f>'qx(1) cambodia'!FV58</f>
        <v>7.2931367785735053E-4</v>
      </c>
      <c r="W51">
        <f>'qx(1) cambodia'!GD58</f>
        <v>6.9932100108663971E-4</v>
      </c>
      <c r="X51">
        <f>'qx(1) cambodia'!GL58</f>
        <v>3.080409410427332E-4</v>
      </c>
      <c r="Y51">
        <f>'qx(1) cambodia'!GT58</f>
        <v>1.7295861703569722E-4</v>
      </c>
      <c r="Z51">
        <f>'qx(1) cambodia'!HB58</f>
        <v>2.3002273054337203E-4</v>
      </c>
      <c r="AA51">
        <f>'qx(1) cambodia'!HJ58</f>
        <v>2.5914785907614322E-4</v>
      </c>
      <c r="AB51">
        <f>'qx(1) cambodia'!HR58</f>
        <v>1.6805714929765279E-4</v>
      </c>
      <c r="AC51">
        <f>'qx(1) cambodia'!HZ58</f>
        <v>2.6323560592430027E-4</v>
      </c>
      <c r="AD51">
        <f>'qx(1) cambodia'!IH58</f>
        <v>1.0829557928732585E-4</v>
      </c>
      <c r="AE51">
        <f>'qx(1) cambodia'!IP58</f>
        <v>9.21085545567091E-5</v>
      </c>
    </row>
    <row r="52" spans="1:31">
      <c r="A52">
        <f t="shared" si="1"/>
        <v>50</v>
      </c>
      <c r="B52">
        <f>'qx(1) cambodia'!R59</f>
        <v>4.1399991448704924E-3</v>
      </c>
      <c r="C52">
        <f>'qx(1) cambodia'!Z59</f>
        <v>3.2466304303989343E-3</v>
      </c>
      <c r="D52">
        <f>'qx(1) cambodia'!AH59</f>
        <v>3.1049332822470905E-3</v>
      </c>
      <c r="E52">
        <f>'qx(1) cambodia'!AP59</f>
        <v>3.5139412921842967E-3</v>
      </c>
      <c r="F52">
        <f>'qx(1) cambodia'!AX59</f>
        <v>3.0363943799591084E-3</v>
      </c>
      <c r="G52">
        <f>'qx(1) cambodia'!BF59</f>
        <v>2.6654061118278516E-3</v>
      </c>
      <c r="H52">
        <f>'qx(1) cambodia'!BN59</f>
        <v>2.5517758435189926E-3</v>
      </c>
      <c r="I52">
        <f>'qx(1) cambodia'!BV59</f>
        <v>3.03913507148134E-3</v>
      </c>
      <c r="J52">
        <f>'qx(1) cambodia'!CD59</f>
        <v>2.3985940238061762E-3</v>
      </c>
      <c r="K52">
        <f>'qx(1) cambodia'!CL59</f>
        <v>2.4682756961340651E-3</v>
      </c>
      <c r="L52">
        <f>'qx(1) cambodia'!CT59</f>
        <v>5.8703984790582408E-3</v>
      </c>
      <c r="M52">
        <f>'qx(1) cambodia'!DB59</f>
        <v>3.7093293838514189E-3</v>
      </c>
      <c r="N52">
        <f>'qx(1) cambodia'!DJ59</f>
        <v>3.8824154557504905E-3</v>
      </c>
      <c r="O52">
        <f>'qx(1) cambodia'!DR59</f>
        <v>5.5500359200085607E-3</v>
      </c>
      <c r="P52">
        <f>'qx(1) cambodia'!DZ59</f>
        <v>4.5676924628200262E-3</v>
      </c>
      <c r="Q52">
        <f>'qx(1) cambodia'!EH59</f>
        <v>2.9441126455621593E-3</v>
      </c>
      <c r="R52">
        <f>'qx(1) cambodia'!EP59</f>
        <v>5.1914003788183973E-3</v>
      </c>
      <c r="S52">
        <f>'qx(1) cambodia'!EX59</f>
        <v>2.7518630594693528E-3</v>
      </c>
      <c r="T52">
        <f>'qx(1) cambodia'!FF59</f>
        <v>3.1544803158046562E-3</v>
      </c>
      <c r="U52">
        <f>'qx(1) cambodia'!FN59</f>
        <v>4.0578588697310295E-3</v>
      </c>
      <c r="V52">
        <f>'qx(1) cambodia'!FV59</f>
        <v>2.1978300716568745E-3</v>
      </c>
      <c r="W52">
        <f>'qx(1) cambodia'!GD59</f>
        <v>2.1740013579088133E-3</v>
      </c>
      <c r="X52">
        <f>'qx(1) cambodia'!GL59</f>
        <v>9.9101630433467351E-4</v>
      </c>
      <c r="Y52">
        <f>'qx(1) cambodia'!GT59</f>
        <v>5.6630304925134876E-4</v>
      </c>
      <c r="Z52">
        <f>'qx(1) cambodia'!HB59</f>
        <v>7.8598370597032655E-4</v>
      </c>
      <c r="AA52">
        <f>'qx(1) cambodia'!HJ59</f>
        <v>9.1901767294406999E-4</v>
      </c>
      <c r="AB52">
        <f>'qx(1) cambodia'!HR59</f>
        <v>6.2399558266113637E-4</v>
      </c>
      <c r="AC52">
        <f>'qx(1) cambodia'!HZ59</f>
        <v>1.0280657798843855E-3</v>
      </c>
      <c r="AD52">
        <f>'qx(1) cambodia'!IH59</f>
        <v>4.3064599613354512E-4</v>
      </c>
      <c r="AE52">
        <f>'qx(1) cambodia'!IP59</f>
        <v>3.6626571071247726E-4</v>
      </c>
    </row>
    <row r="53" spans="1:31">
      <c r="A53">
        <f t="shared" si="1"/>
        <v>51</v>
      </c>
      <c r="B53">
        <f>'qx(1) cambodia'!R60</f>
        <v>3.9886791894408347E-3</v>
      </c>
      <c r="C53">
        <f>'qx(1) cambodia'!Z60</f>
        <v>3.1196786772364395E-3</v>
      </c>
      <c r="D53">
        <f>'qx(1) cambodia'!AH60</f>
        <v>2.9855986248459635E-3</v>
      </c>
      <c r="E53">
        <f>'qx(1) cambodia'!AP60</f>
        <v>3.3771344592624713E-3</v>
      </c>
      <c r="F53">
        <f>'qx(1) cambodia'!AX60</f>
        <v>2.9136098427594245E-3</v>
      </c>
      <c r="G53">
        <f>'qx(1) cambodia'!BF60</f>
        <v>2.5521884168281991E-3</v>
      </c>
      <c r="H53">
        <f>'qx(1) cambodia'!BN60</f>
        <v>2.4424889302597712E-3</v>
      </c>
      <c r="I53">
        <f>'qx(1) cambodia'!BV60</f>
        <v>2.9054466904376687E-3</v>
      </c>
      <c r="J53">
        <f>'qx(1) cambodia'!CD60</f>
        <v>2.2937513358840572E-3</v>
      </c>
      <c r="K53">
        <f>'qx(1) cambodia'!CL60</f>
        <v>2.3581753216000896E-3</v>
      </c>
      <c r="L53">
        <f>'qx(1) cambodia'!CT60</f>
        <v>5.6040443794961713E-3</v>
      </c>
      <c r="M53">
        <f>'qx(1) cambodia'!DB60</f>
        <v>3.5335565995710445E-3</v>
      </c>
      <c r="N53">
        <f>'qx(1) cambodia'!DJ60</f>
        <v>3.692330403851459E-3</v>
      </c>
      <c r="O53">
        <f>'qx(1) cambodia'!DR60</f>
        <v>5.2613723583787029E-3</v>
      </c>
      <c r="P53">
        <f>'qx(1) cambodia'!DZ60</f>
        <v>4.3212814042364904E-3</v>
      </c>
      <c r="Q53">
        <f>'qx(1) cambodia'!EH60</f>
        <v>2.7825563166259835E-3</v>
      </c>
      <c r="R53">
        <f>'qx(1) cambodia'!EP60</f>
        <v>4.8987828602351522E-3</v>
      </c>
      <c r="S53">
        <f>'qx(1) cambodia'!EX60</f>
        <v>2.5915858991623145E-3</v>
      </c>
      <c r="T53">
        <f>'qx(1) cambodia'!FF60</f>
        <v>2.9641613473721301E-3</v>
      </c>
      <c r="U53">
        <f>'qx(1) cambodia'!FN60</f>
        <v>3.8008843683247822E-3</v>
      </c>
      <c r="V53">
        <f>'qx(1) cambodia'!FV60</f>
        <v>2.0571872071165885E-3</v>
      </c>
      <c r="W53">
        <f>'qx(1) cambodia'!GD60</f>
        <v>2.0297361356965454E-3</v>
      </c>
      <c r="X53">
        <f>'qx(1) cambodia'!GL60</f>
        <v>9.2295573874942745E-4</v>
      </c>
      <c r="Y53">
        <f>'qx(1) cambodia'!GT60</f>
        <v>5.2676352172181817E-4</v>
      </c>
      <c r="Z53">
        <f>'qx(1) cambodia'!HB60</f>
        <v>7.2950306268479914E-4</v>
      </c>
      <c r="AA53">
        <f>'qx(1) cambodia'!HJ60</f>
        <v>8.5267532530693482E-4</v>
      </c>
      <c r="AB53">
        <f>'qx(1) cambodia'!HR60</f>
        <v>5.7847689360147794E-4</v>
      </c>
      <c r="AC53">
        <f>'qx(1) cambodia'!HZ60</f>
        <v>9.5129802373010344E-4</v>
      </c>
      <c r="AD53">
        <f>'qx(1) cambodia'!IH60</f>
        <v>3.9848127410777869E-4</v>
      </c>
      <c r="AE53">
        <f>'qx(1) cambodia'!IP60</f>
        <v>3.3870510346570466E-4</v>
      </c>
    </row>
    <row r="54" spans="1:31">
      <c r="A54">
        <f t="shared" si="1"/>
        <v>52</v>
      </c>
      <c r="B54">
        <f>'qx(1) cambodia'!R61</f>
        <v>3.8531493973623025E-3</v>
      </c>
      <c r="C54">
        <f>'qx(1) cambodia'!Z61</f>
        <v>3.006939800476293E-3</v>
      </c>
      <c r="D54">
        <f>'qx(1) cambodia'!AH61</f>
        <v>2.8806367120837169E-3</v>
      </c>
      <c r="E54">
        <f>'qx(1) cambodia'!AP61</f>
        <v>3.2573995857106295E-3</v>
      </c>
      <c r="F54">
        <f>'qx(1) cambodia'!AX61</f>
        <v>2.8064556188018637E-3</v>
      </c>
      <c r="G54">
        <f>'qx(1) cambodia'!BF61</f>
        <v>2.4534941328836529E-3</v>
      </c>
      <c r="H54">
        <f>'qx(1) cambodia'!BN61</f>
        <v>2.3472172933908029E-3</v>
      </c>
      <c r="I54">
        <f>'qx(1) cambodia'!BV61</f>
        <v>2.7892664037873242E-3</v>
      </c>
      <c r="J54">
        <f>'qx(1) cambodia'!CD61</f>
        <v>2.2033812065503943E-3</v>
      </c>
      <c r="K54">
        <f>'qx(1) cambodia'!CL61</f>
        <v>2.2623718652836381E-3</v>
      </c>
      <c r="L54">
        <f>'qx(1) cambodia'!CT61</f>
        <v>5.3728050469569865E-3</v>
      </c>
      <c r="M54">
        <f>'qx(1) cambodia'!DB61</f>
        <v>3.3837440384636118E-3</v>
      </c>
      <c r="N54">
        <f>'qx(1) cambodia'!DJ61</f>
        <v>3.5311991513912438E-3</v>
      </c>
      <c r="O54">
        <f>'qx(1) cambodia'!DR61</f>
        <v>5.0186811670364694E-3</v>
      </c>
      <c r="P54">
        <f>'qx(1) cambodia'!DZ61</f>
        <v>4.1151635128523047E-3</v>
      </c>
      <c r="Q54">
        <f>'qx(1) cambodia'!EH61</f>
        <v>2.6481277410748565E-3</v>
      </c>
      <c r="R54">
        <f>'qx(1) cambodia'!EP61</f>
        <v>4.6583944990702111E-3</v>
      </c>
      <c r="S54">
        <f>'qx(1) cambodia'!EX61</f>
        <v>2.4612921111469496E-3</v>
      </c>
      <c r="T54">
        <f>'qx(1) cambodia'!FF61</f>
        <v>2.8104502178914149E-3</v>
      </c>
      <c r="U54">
        <f>'qx(1) cambodia'!FN61</f>
        <v>3.5946486066556166E-3</v>
      </c>
      <c r="V54">
        <f>'qx(1) cambodia'!FV61</f>
        <v>1.9444936944896754E-3</v>
      </c>
      <c r="W54">
        <f>'qx(1) cambodia'!GD61</f>
        <v>1.9150807479353181E-3</v>
      </c>
      <c r="X54">
        <f>'qx(1) cambodia'!GL61</f>
        <v>8.6903035358352847E-4</v>
      </c>
      <c r="Y54">
        <f>'qx(1) cambodia'!GT61</f>
        <v>4.9545458410036052E-4</v>
      </c>
      <c r="Z54">
        <f>'qx(1) cambodia'!HB61</f>
        <v>6.8475190046530805E-4</v>
      </c>
      <c r="AA54">
        <f>'qx(1) cambodia'!HJ61</f>
        <v>7.9997513730162696E-4</v>
      </c>
      <c r="AB54">
        <f>'qx(1) cambodia'!HR61</f>
        <v>5.4236650023925894E-4</v>
      </c>
      <c r="AC54">
        <f>'qx(1) cambodia'!HZ61</f>
        <v>8.905803175387675E-4</v>
      </c>
      <c r="AD54">
        <f>'qx(1) cambodia'!IH61</f>
        <v>3.7302776545412733E-4</v>
      </c>
      <c r="AE54">
        <f>'qx(1) cambodia'!IP61</f>
        <v>3.1691504128359202E-4</v>
      </c>
    </row>
    <row r="55" spans="1:31">
      <c r="A55">
        <f t="shared" si="1"/>
        <v>53</v>
      </c>
      <c r="B55">
        <f>'qx(1) cambodia'!R62</f>
        <v>3.7388865664480333E-3</v>
      </c>
      <c r="C55">
        <f>'qx(1) cambodia'!Z62</f>
        <v>2.912268713626463E-3</v>
      </c>
      <c r="D55">
        <f>'qx(1) cambodia'!AH62</f>
        <v>2.7937368076431119E-3</v>
      </c>
      <c r="E55">
        <f>'qx(1) cambodia'!AP62</f>
        <v>3.1587528967110868E-3</v>
      </c>
      <c r="F55">
        <f>'qx(1) cambodia'!AX62</f>
        <v>2.7183260737218208E-3</v>
      </c>
      <c r="G55">
        <f>'qx(1) cambodia'!BF62</f>
        <v>2.3725434449129077E-3</v>
      </c>
      <c r="H55">
        <f>'qx(1) cambodia'!BN62</f>
        <v>2.2692192314387495E-3</v>
      </c>
      <c r="I55">
        <f>'qx(1) cambodia'!BV62</f>
        <v>2.6945836825106079E-3</v>
      </c>
      <c r="J55">
        <f>'qx(1) cambodia'!CD62</f>
        <v>2.1301940333052698E-3</v>
      </c>
      <c r="K55">
        <f>'qx(1) cambodia'!CL62</f>
        <v>2.1855808873218465E-3</v>
      </c>
      <c r="L55">
        <f>'qx(1) cambodia'!CT62</f>
        <v>5.1864776177494446E-3</v>
      </c>
      <c r="M55">
        <f>'qx(1) cambodia'!DB62</f>
        <v>3.264056611980831E-3</v>
      </c>
      <c r="N55">
        <f>'qx(1) cambodia'!DJ62</f>
        <v>3.4063126608088424E-3</v>
      </c>
      <c r="O55">
        <f>'qx(1) cambodia'!DR62</f>
        <v>4.8327288650026057E-3</v>
      </c>
      <c r="P55">
        <f>'qx(1) cambodia'!DZ62</f>
        <v>3.9590574319882865E-3</v>
      </c>
      <c r="Q55">
        <f>'qx(1) cambodia'!EH62</f>
        <v>2.5466725308751236E-3</v>
      </c>
      <c r="R55">
        <f>'qx(1) cambodia'!EP62</f>
        <v>4.4790124854895627E-3</v>
      </c>
      <c r="S55">
        <f>'qx(1) cambodia'!EX62</f>
        <v>2.3655741963119208E-3</v>
      </c>
      <c r="T55">
        <f>'qx(1) cambodia'!FF62</f>
        <v>2.6992973849995477E-3</v>
      </c>
      <c r="U55">
        <f>'qx(1) cambodia'!FN62</f>
        <v>3.4473586827782274E-3</v>
      </c>
      <c r="V55">
        <f>'qx(1) cambodia'!FV62</f>
        <v>1.8638161043383536E-3</v>
      </c>
      <c r="W55">
        <f>'qx(1) cambodia'!GD62</f>
        <v>1.8339108710285371E-3</v>
      </c>
      <c r="X55">
        <f>'qx(1) cambodia'!GL62</f>
        <v>8.3097722524231286E-4</v>
      </c>
      <c r="Y55">
        <f>'qx(1) cambodia'!GT62</f>
        <v>4.734690986088191E-4</v>
      </c>
      <c r="Z55">
        <f>'qx(1) cambodia'!HB62</f>
        <v>6.5324782161540812E-4</v>
      </c>
      <c r="AA55">
        <f>'qx(1) cambodia'!HJ62</f>
        <v>7.6269971150126539E-4</v>
      </c>
      <c r="AB55">
        <f>'qx(1) cambodia'!HR62</f>
        <v>5.1682158650909616E-4</v>
      </c>
      <c r="AC55">
        <f>'qx(1) cambodia'!HZ62</f>
        <v>8.4764393433698856E-4</v>
      </c>
      <c r="AD55">
        <f>'qx(1) cambodia'!IH62</f>
        <v>3.5502518518483358E-4</v>
      </c>
      <c r="AE55">
        <f>'qx(1) cambodia'!IP62</f>
        <v>3.0150875218863747E-4</v>
      </c>
    </row>
    <row r="56" spans="1:31">
      <c r="A56">
        <f t="shared" si="1"/>
        <v>54</v>
      </c>
      <c r="B56">
        <f>'qx(1) cambodia'!R63</f>
        <v>3.6438057708980979E-3</v>
      </c>
      <c r="C56">
        <f>'qx(1) cambodia'!Z63</f>
        <v>2.8332791328674173E-3</v>
      </c>
      <c r="D56">
        <f>'qx(1) cambodia'!AH63</f>
        <v>2.7223210109585273E-3</v>
      </c>
      <c r="E56">
        <f>'qx(1) cambodia'!AP63</f>
        <v>3.0781060447571491E-3</v>
      </c>
      <c r="F56">
        <f>'qx(1) cambodia'!AX63</f>
        <v>2.6464496051995814E-3</v>
      </c>
      <c r="G56">
        <f>'qx(1) cambodia'!BF63</f>
        <v>2.3066648381960997E-3</v>
      </c>
      <c r="H56">
        <f>'qx(1) cambodia'!BN63</f>
        <v>2.2061088233650728E-3</v>
      </c>
      <c r="I56">
        <f>'qx(1) cambodia'!BV63</f>
        <v>2.6185622372053179E-3</v>
      </c>
      <c r="J56">
        <f>'qx(1) cambodia'!CD63</f>
        <v>2.071968967780996E-3</v>
      </c>
      <c r="K56">
        <f>'qx(1) cambodia'!CL63</f>
        <v>2.1248112496232716E-3</v>
      </c>
      <c r="L56">
        <f>'qx(1) cambodia'!CT63</f>
        <v>5.0417334660068603E-3</v>
      </c>
      <c r="M56">
        <f>'qx(1) cambodia'!DB63</f>
        <v>3.1709856487212801E-3</v>
      </c>
      <c r="N56">
        <f>'qx(1) cambodia'!DJ63</f>
        <v>3.3098392960953771E-3</v>
      </c>
      <c r="O56">
        <f>'qx(1) cambodia'!DR63</f>
        <v>4.6929095053705608E-3</v>
      </c>
      <c r="P56">
        <f>'qx(1) cambodia'!DZ63</f>
        <v>3.843634383425503E-3</v>
      </c>
      <c r="Q56">
        <f>'qx(1) cambodia'!EH63</f>
        <v>2.4723886432275275E-3</v>
      </c>
      <c r="R56">
        <f>'qx(1) cambodia'!EP63</f>
        <v>4.3490656118961675E-3</v>
      </c>
      <c r="S56">
        <f>'qx(1) cambodia'!EX63</f>
        <v>2.2971452326369275E-3</v>
      </c>
      <c r="T56">
        <f>'qx(1) cambodia'!FF63</f>
        <v>2.6218327485225787E-3</v>
      </c>
      <c r="U56">
        <f>'qx(1) cambodia'!FN63</f>
        <v>3.3476844364922933E-3</v>
      </c>
      <c r="V56">
        <f>'qx(1) cambodia'!FV63</f>
        <v>1.8091787950151937E-3</v>
      </c>
      <c r="W56">
        <f>'qx(1) cambodia'!GD63</f>
        <v>1.7797014228622626E-3</v>
      </c>
      <c r="X56">
        <f>'qx(1) cambodia'!GL63</f>
        <v>8.0563535252991126E-4</v>
      </c>
      <c r="Y56">
        <f>'qx(1) cambodia'!GT63</f>
        <v>4.5896405744865046E-4</v>
      </c>
      <c r="Z56">
        <f>'qx(1) cambodia'!HB63</f>
        <v>6.3248598265905711E-4</v>
      </c>
      <c r="AA56">
        <f>'qx(1) cambodia'!HJ63</f>
        <v>7.3793652094511909E-4</v>
      </c>
      <c r="AB56">
        <f>'qx(1) cambodia'!HR63</f>
        <v>4.998510819481625E-4</v>
      </c>
      <c r="AC56">
        <f>'qx(1) cambodia'!HZ63</f>
        <v>8.1900528221681061E-4</v>
      </c>
      <c r="AD56">
        <f>'qx(1) cambodia'!IH63</f>
        <v>3.4296612154710641E-4</v>
      </c>
      <c r="AE56">
        <f>'qx(1) cambodia'!IP63</f>
        <v>2.9121149747992622E-4</v>
      </c>
    </row>
    <row r="57" spans="1:31">
      <c r="A57">
        <f t="shared" si="1"/>
        <v>55</v>
      </c>
      <c r="B57">
        <f>'qx(1) cambodia'!R64</f>
        <v>3.557284602392827E-3</v>
      </c>
      <c r="C57">
        <f>'qx(1) cambodia'!Z64</f>
        <v>2.7609315968764804E-3</v>
      </c>
      <c r="D57">
        <f>'qx(1) cambodia'!AH64</f>
        <v>2.6573102153433265E-3</v>
      </c>
      <c r="E57">
        <f>'qx(1) cambodia'!AP64</f>
        <v>3.004758271418005E-3</v>
      </c>
      <c r="F57">
        <f>'qx(1) cambodia'!AX64</f>
        <v>2.5812746834804686E-3</v>
      </c>
      <c r="G57">
        <f>'qx(1) cambodia'!BF64</f>
        <v>2.2471761612516787E-3</v>
      </c>
      <c r="H57">
        <f>'qx(1) cambodia'!BN64</f>
        <v>2.1494194395014423E-3</v>
      </c>
      <c r="I57">
        <f>'qx(1) cambodia'!BV64</f>
        <v>2.5509712959937616E-3</v>
      </c>
      <c r="J57">
        <f>'qx(1) cambodia'!CD64</f>
        <v>2.0206146485467831E-3</v>
      </c>
      <c r="K57">
        <f>'qx(1) cambodia'!CL64</f>
        <v>2.0713472113167695E-3</v>
      </c>
      <c r="L57">
        <f>'qx(1) cambodia'!CT64</f>
        <v>4.9156388555273538E-3</v>
      </c>
      <c r="M57">
        <f>'qx(1) cambodia'!DB64</f>
        <v>3.0915774238372382E-3</v>
      </c>
      <c r="N57">
        <f>'qx(1) cambodia'!DJ64</f>
        <v>3.2270535768149458E-3</v>
      </c>
      <c r="O57">
        <f>'qx(1) cambodia'!DR64</f>
        <v>4.5733578224782176E-3</v>
      </c>
      <c r="P57">
        <f>'qx(1) cambodia'!DZ64</f>
        <v>3.7477743424648245E-3</v>
      </c>
      <c r="Q57">
        <f>'qx(1) cambodia'!EH64</f>
        <v>2.4112791820125584E-3</v>
      </c>
      <c r="R57">
        <f>'qx(1) cambodia'!EP64</f>
        <v>4.243635290486495E-3</v>
      </c>
      <c r="S57">
        <f>'qx(1) cambodia'!EX64</f>
        <v>2.2419127312360725E-3</v>
      </c>
      <c r="T57">
        <f>'qx(1) cambodia'!FF64</f>
        <v>2.560301450057448E-3</v>
      </c>
      <c r="U57">
        <f>'qx(1) cambodia'!FN64</f>
        <v>3.2714597648080615E-3</v>
      </c>
      <c r="V57">
        <f>'qx(1) cambodia'!FV64</f>
        <v>1.7678997029137559E-3</v>
      </c>
      <c r="W57">
        <f>'qx(1) cambodia'!GD64</f>
        <v>1.7396424841108656E-3</v>
      </c>
      <c r="X57">
        <f>'qx(1) cambodia'!GL64</f>
        <v>7.8688179762848975E-4</v>
      </c>
      <c r="Y57">
        <f>'qx(1) cambodia'!GT64</f>
        <v>4.4836136402707128E-4</v>
      </c>
      <c r="Z57">
        <f>'qx(1) cambodia'!HB64</f>
        <v>6.1740366602172061E-4</v>
      </c>
      <c r="AA57">
        <f>'qx(1) cambodia'!HJ64</f>
        <v>7.1991562835284654E-4</v>
      </c>
      <c r="AB57">
        <f>'qx(1) cambodia'!HR64</f>
        <v>4.8751832770299841E-4</v>
      </c>
      <c r="AC57">
        <f>'qx(1) cambodia'!HZ64</f>
        <v>7.9806601200519095E-4</v>
      </c>
      <c r="AD57">
        <f>'qx(1) cambodia'!IH64</f>
        <v>3.3406082111764963E-4</v>
      </c>
      <c r="AE57">
        <f>'qx(1) cambodia'!IP64</f>
        <v>2.8359739036486469E-4</v>
      </c>
    </row>
    <row r="58" spans="1:31">
      <c r="A58">
        <f t="shared" si="1"/>
        <v>56</v>
      </c>
      <c r="B58">
        <f>'qx(1) cambodia'!R65</f>
        <v>3.4677183580647604E-3</v>
      </c>
      <c r="C58">
        <f>'qx(1) cambodia'!Z65</f>
        <v>2.6857547990791542E-3</v>
      </c>
      <c r="D58">
        <f>'qx(1) cambodia'!AH65</f>
        <v>2.5892192522412047E-3</v>
      </c>
      <c r="E58">
        <f>'qx(1) cambodia'!AP65</f>
        <v>2.9276241302204626E-3</v>
      </c>
      <c r="F58">
        <f>'qx(1) cambodia'!AX65</f>
        <v>2.5127891344054864E-3</v>
      </c>
      <c r="G58">
        <f>'qx(1) cambodia'!BF65</f>
        <v>2.1850090298667327E-3</v>
      </c>
      <c r="H58">
        <f>'qx(1) cambodia'!BN65</f>
        <v>2.0903547394830885E-3</v>
      </c>
      <c r="I58">
        <f>'qx(1) cambodia'!BV65</f>
        <v>2.4808388959307848E-3</v>
      </c>
      <c r="J58">
        <f>'qx(1) cambodia'!CD65</f>
        <v>1.9674899659742023E-3</v>
      </c>
      <c r="K58">
        <f>'qx(1) cambodia'!CL65</f>
        <v>2.016093825447679E-3</v>
      </c>
      <c r="L58">
        <f>'qx(1) cambodia'!CT65</f>
        <v>4.7852462803029128E-3</v>
      </c>
      <c r="M58">
        <f>'qx(1) cambodia'!DB65</f>
        <v>3.0095986626281512E-3</v>
      </c>
      <c r="N58">
        <f>'qx(1) cambodia'!DJ65</f>
        <v>3.1430185432774656E-3</v>
      </c>
      <c r="O58">
        <f>'qx(1) cambodia'!DR65</f>
        <v>4.4495056763893068E-3</v>
      </c>
      <c r="P58">
        <f>'qx(1) cambodia'!DZ65</f>
        <v>3.6477381636510083E-3</v>
      </c>
      <c r="Q58">
        <f>'qx(1) cambodia'!EH65</f>
        <v>2.3483033379132286E-3</v>
      </c>
      <c r="R58">
        <f>'qx(1) cambodia'!EP65</f>
        <v>4.1351668984831733E-3</v>
      </c>
      <c r="S58">
        <f>'qx(1) cambodia'!EX65</f>
        <v>2.1851567105122213E-3</v>
      </c>
      <c r="T58">
        <f>'qx(1) cambodia'!FF65</f>
        <v>2.4966853474085631E-3</v>
      </c>
      <c r="U58">
        <f>'qx(1) cambodia'!FN65</f>
        <v>3.1929481420275374E-3</v>
      </c>
      <c r="V58">
        <f>'qx(1) cambodia'!FV65</f>
        <v>1.7259877028440284E-3</v>
      </c>
      <c r="W58">
        <f>'qx(1) cambodia'!GD65</f>
        <v>1.6997939284655211E-3</v>
      </c>
      <c r="X58">
        <f>'qx(1) cambodia'!GL65</f>
        <v>7.6834014053465743E-4</v>
      </c>
      <c r="Y58">
        <f>'qx(1) cambodia'!GT65</f>
        <v>4.3789228224018039E-4</v>
      </c>
      <c r="Z58">
        <f>'qx(1) cambodia'!HB65</f>
        <v>6.0264628715694143E-4</v>
      </c>
      <c r="AA58">
        <f>'qx(1) cambodia'!HJ65</f>
        <v>7.0239587749103348E-4</v>
      </c>
      <c r="AB58">
        <f>'qx(1) cambodia'!HR65</f>
        <v>4.7564935475922539E-4</v>
      </c>
      <c r="AC58">
        <f>'qx(1) cambodia'!HZ65</f>
        <v>7.7786741031403406E-4</v>
      </c>
      <c r="AD58">
        <f>'qx(1) cambodia'!IH65</f>
        <v>3.2541586781779848E-4</v>
      </c>
      <c r="AE58">
        <f>'qx(1) cambodia'!IP65</f>
        <v>2.7616788180209734E-4</v>
      </c>
    </row>
    <row r="59" spans="1:31">
      <c r="A59">
        <f t="shared" si="1"/>
        <v>57</v>
      </c>
      <c r="B59">
        <f>'qx(1) cambodia'!R66</f>
        <v>3.3644639237114054E-3</v>
      </c>
      <c r="C59">
        <f>'qx(1) cambodia'!Z66</f>
        <v>2.5993252507040638E-3</v>
      </c>
      <c r="D59">
        <f>'qx(1) cambodia'!AH66</f>
        <v>2.509753410152883E-3</v>
      </c>
      <c r="E59">
        <f>'qx(1) cambodia'!AP66</f>
        <v>2.8370774418700747E-3</v>
      </c>
      <c r="F59">
        <f>'qx(1) cambodia'!AX66</f>
        <v>2.432358153805951E-3</v>
      </c>
      <c r="G59">
        <f>'qx(1) cambodia'!BF66</f>
        <v>2.11223447311314E-3</v>
      </c>
      <c r="H59">
        <f>'qx(1) cambodia'!BN66</f>
        <v>2.0211804102802881E-3</v>
      </c>
      <c r="I59">
        <f>'qx(1) cambodia'!BV66</f>
        <v>2.3985726522116461E-3</v>
      </c>
      <c r="J59">
        <f>'qx(1) cambodia'!CD66</f>
        <v>1.9047503664208216E-3</v>
      </c>
      <c r="K59">
        <f>'qx(1) cambodia'!CL66</f>
        <v>1.9508563620221709E-3</v>
      </c>
      <c r="L59">
        <f>'qx(1) cambodia'!CT66</f>
        <v>4.6303011287986365E-3</v>
      </c>
      <c r="M59">
        <f>'qx(1) cambodia'!DB66</f>
        <v>2.9111606243662864E-3</v>
      </c>
      <c r="N59">
        <f>'qx(1) cambodia'!DJ66</f>
        <v>3.0401427183766754E-3</v>
      </c>
      <c r="O59">
        <f>'qx(1) cambodia'!DR66</f>
        <v>4.2983781307303608E-3</v>
      </c>
      <c r="P59">
        <f>'qx(1) cambodia'!DZ66</f>
        <v>3.5221126787560045E-3</v>
      </c>
      <c r="Q59">
        <f>'qx(1) cambodia'!EH66</f>
        <v>2.2677736013188253E-3</v>
      </c>
      <c r="R59">
        <f>'qx(1) cambodia'!EP66</f>
        <v>3.9960503578177946E-3</v>
      </c>
      <c r="S59">
        <f>'qx(1) cambodia'!EX66</f>
        <v>2.1117344293623977E-3</v>
      </c>
      <c r="T59">
        <f>'qx(1) cambodia'!FF66</f>
        <v>2.4133565410958701E-3</v>
      </c>
      <c r="U59">
        <f>'qx(1) cambodia'!FN66</f>
        <v>3.0874292080549123E-3</v>
      </c>
      <c r="V59">
        <f>'qx(1) cambodia'!FV66</f>
        <v>1.6693944948598599E-3</v>
      </c>
      <c r="W59">
        <f>'qx(1) cambodia'!GD66</f>
        <v>1.6455647076050186E-3</v>
      </c>
      <c r="X59">
        <f>'qx(1) cambodia'!GL66</f>
        <v>7.4348316505103195E-4</v>
      </c>
      <c r="Y59">
        <f>'qx(1) cambodia'!GT66</f>
        <v>4.2382832601026285E-4</v>
      </c>
      <c r="Z59">
        <f>'qx(1) cambodia'!HB66</f>
        <v>5.8285550927478637E-4</v>
      </c>
      <c r="AA59">
        <f>'qx(1) cambodia'!HJ66</f>
        <v>6.790870186174782E-4</v>
      </c>
      <c r="AB59">
        <f>'qx(1) cambodia'!HR66</f>
        <v>4.5992503711426731E-4</v>
      </c>
      <c r="AC59">
        <f>'qx(1) cambodia'!HZ66</f>
        <v>7.5140056039046217E-4</v>
      </c>
      <c r="AD59">
        <f>'qx(1) cambodia'!IH66</f>
        <v>3.1412892937358839E-4</v>
      </c>
      <c r="AE59">
        <f>'qx(1) cambodia'!IP66</f>
        <v>2.6645481726509729E-4</v>
      </c>
    </row>
    <row r="60" spans="1:31">
      <c r="A60">
        <f t="shared" si="1"/>
        <v>58</v>
      </c>
      <c r="B60">
        <f>'qx(1) cambodia'!R67</f>
        <v>3.24224301142431E-3</v>
      </c>
      <c r="C60">
        <f>'qx(1) cambodia'!Z67</f>
        <v>2.4977768511135097E-3</v>
      </c>
      <c r="D60">
        <f>'qx(1) cambodia'!AH67</f>
        <v>2.4151826104370808E-3</v>
      </c>
      <c r="E60">
        <f>'qx(1) cambodia'!AP67</f>
        <v>2.7288766298106501E-3</v>
      </c>
      <c r="F60">
        <f>'qx(1) cambodia'!AX67</f>
        <v>2.3361921538008201E-3</v>
      </c>
      <c r="G60">
        <f>'qx(1) cambodia'!BF67</f>
        <v>2.0253018809379257E-3</v>
      </c>
      <c r="H60">
        <f>'qx(1) cambodia'!BN67</f>
        <v>1.9382846726245918E-3</v>
      </c>
      <c r="I60">
        <f>'qx(1) cambodia'!BV67</f>
        <v>2.2996496079004283E-3</v>
      </c>
      <c r="J60">
        <f>'qx(1) cambodia'!CD67</f>
        <v>1.8286649337515253E-3</v>
      </c>
      <c r="K60">
        <f>'qx(1) cambodia'!CL67</f>
        <v>1.871587450693568E-3</v>
      </c>
      <c r="L60">
        <f>'qx(1) cambodia'!CT67</f>
        <v>4.441032755441025E-3</v>
      </c>
      <c r="M60">
        <f>'qx(1) cambodia'!DB67</f>
        <v>2.7897762580367407E-3</v>
      </c>
      <c r="N60">
        <f>'qx(1) cambodia'!DJ67</f>
        <v>2.9121892922737936E-3</v>
      </c>
      <c r="O60">
        <f>'qx(1) cambodia'!DR67</f>
        <v>4.1094241933792384E-3</v>
      </c>
      <c r="P60">
        <f>'qx(1) cambodia'!DZ67</f>
        <v>3.3645704260301347E-3</v>
      </c>
      <c r="Q60">
        <f>'qx(1) cambodia'!EH67</f>
        <v>2.1647444142404203E-3</v>
      </c>
      <c r="R60">
        <f>'qx(1) cambodia'!EP67</f>
        <v>3.8145716317272587E-3</v>
      </c>
      <c r="S60">
        <f>'qx(1) cambodia'!EX67</f>
        <v>2.0158193341840163E-3</v>
      </c>
      <c r="T60">
        <f>'qx(1) cambodia'!FF67</f>
        <v>2.3033538544871735E-3</v>
      </c>
      <c r="U60">
        <f>'qx(1) cambodia'!FN67</f>
        <v>2.9458216402938114E-3</v>
      </c>
      <c r="V60">
        <f>'qx(1) cambodia'!FV67</f>
        <v>1.592866322199917E-3</v>
      </c>
      <c r="W60">
        <f>'qx(1) cambodia'!GD67</f>
        <v>1.5707524663005261E-3</v>
      </c>
      <c r="X60">
        <f>'qx(1) cambodia'!GL67</f>
        <v>7.0944824058283642E-4</v>
      </c>
      <c r="Y60">
        <f>'qx(1) cambodia'!GT67</f>
        <v>4.0460373620663544E-4</v>
      </c>
      <c r="Z60">
        <f>'qx(1) cambodia'!HB67</f>
        <v>5.5590932337224916E-4</v>
      </c>
      <c r="AA60">
        <f>'qx(1) cambodia'!HJ67</f>
        <v>6.4740864918922021E-4</v>
      </c>
      <c r="AB60">
        <f>'qx(1) cambodia'!HR67</f>
        <v>4.3852493285304132E-4</v>
      </c>
      <c r="AC60">
        <f>'qx(1) cambodia'!HZ67</f>
        <v>7.1567717094253504E-4</v>
      </c>
      <c r="AD60">
        <f>'qx(1) cambodia'!IH67</f>
        <v>2.9903585624451313E-4</v>
      </c>
      <c r="AE60">
        <f>'qx(1) cambodia'!IP67</f>
        <v>2.5348230674370213E-4</v>
      </c>
    </row>
    <row r="61" spans="1:31">
      <c r="A61">
        <f t="shared" si="1"/>
        <v>59</v>
      </c>
      <c r="B61">
        <f>'qx(1) cambodia'!R68</f>
        <v>3.1036612749174354E-3</v>
      </c>
      <c r="C61">
        <f>'qx(1) cambodia'!Z68</f>
        <v>2.3835028766458007E-3</v>
      </c>
      <c r="D61">
        <f>'qx(1) cambodia'!AH68</f>
        <v>2.3080775838497077E-3</v>
      </c>
      <c r="E61">
        <f>'qx(1) cambodia'!AP68</f>
        <v>2.6060965404090756E-3</v>
      </c>
      <c r="F61">
        <f>'qx(1) cambodia'!AX68</f>
        <v>2.2271527318169625E-3</v>
      </c>
      <c r="G61">
        <f>'qx(1) cambodia'!BF68</f>
        <v>1.926712061237812E-3</v>
      </c>
      <c r="H61">
        <f>'qx(1) cambodia'!BN68</f>
        <v>1.8439259412034103E-3</v>
      </c>
      <c r="I61">
        <f>'qx(1) cambodia'!BV68</f>
        <v>2.186631156272322E-3</v>
      </c>
      <c r="J61">
        <f>'qx(1) cambodia'!CD68</f>
        <v>1.7412042383420721E-3</v>
      </c>
      <c r="K61">
        <f>'qx(1) cambodia'!CL68</f>
        <v>1.7803899813750037E-3</v>
      </c>
      <c r="L61">
        <f>'qx(1) cambodia'!CT68</f>
        <v>4.2222865068872895E-3</v>
      </c>
      <c r="M61">
        <f>'qx(1) cambodia'!DB68</f>
        <v>2.6488840208284741E-3</v>
      </c>
      <c r="N61">
        <f>'qx(1) cambodia'!DJ68</f>
        <v>2.7621288219323034E-3</v>
      </c>
      <c r="O61">
        <f>'qx(1) cambodia'!DR68</f>
        <v>3.8870044172545498E-3</v>
      </c>
      <c r="P61">
        <f>'qx(1) cambodia'!DZ68</f>
        <v>3.1780965554500371E-3</v>
      </c>
      <c r="Q61">
        <f>'qx(1) cambodia'!EH68</f>
        <v>2.0429353064624124E-3</v>
      </c>
      <c r="R61">
        <f>'qx(1) cambodia'!EP68</f>
        <v>3.5962926676785761E-3</v>
      </c>
      <c r="S61">
        <f>'qx(1) cambodia'!EX68</f>
        <v>1.8991383078331373E-3</v>
      </c>
      <c r="T61">
        <f>'qx(1) cambodia'!FF68</f>
        <v>2.169395327035467E-3</v>
      </c>
      <c r="U61">
        <f>'qx(1) cambodia'!FN68</f>
        <v>2.771674391278134E-3</v>
      </c>
      <c r="V61">
        <f>'qx(1) cambodia'!FV68</f>
        <v>1.4986381553495848E-3</v>
      </c>
      <c r="W61">
        <f>'qx(1) cambodia'!GD68</f>
        <v>1.4772442629495427E-3</v>
      </c>
      <c r="X61">
        <f>'qx(1) cambodia'!GL68</f>
        <v>6.6683469770408314E-4</v>
      </c>
      <c r="Y61">
        <f>'qx(1) cambodia'!GT68</f>
        <v>3.8051363887737198E-4</v>
      </c>
      <c r="Z61">
        <f>'qx(1) cambodia'!HB68</f>
        <v>5.2239021156715265E-4</v>
      </c>
      <c r="AA61">
        <f>'qx(1) cambodia'!HJ68</f>
        <v>6.0813365553095912E-4</v>
      </c>
      <c r="AB61">
        <f>'qx(1) cambodia'!HR68</f>
        <v>4.1187989239734946E-4</v>
      </c>
      <c r="AC61">
        <f>'qx(1) cambodia'!HZ68</f>
        <v>6.7139332874068631E-4</v>
      </c>
      <c r="AD61">
        <f>'qx(1) cambodia'!IH68</f>
        <v>2.8043941978732491E-4</v>
      </c>
      <c r="AE61">
        <f>'qx(1) cambodia'!IP68</f>
        <v>2.3757293338093054E-4</v>
      </c>
    </row>
    <row r="62" spans="1:31">
      <c r="A62">
        <f t="shared" si="1"/>
        <v>60</v>
      </c>
      <c r="B62">
        <f>'qx(1) cambodia'!R69</f>
        <v>2.9555896012175243E-3</v>
      </c>
      <c r="C62">
        <f>'qx(1) cambodia'!Z69</f>
        <v>2.2621540556129862E-3</v>
      </c>
      <c r="D62">
        <f>'qx(1) cambodia'!AH69</f>
        <v>2.1938861963801516E-3</v>
      </c>
      <c r="E62">
        <f>'qx(1) cambodia'!AP69</f>
        <v>2.4753000006066984E-3</v>
      </c>
      <c r="F62">
        <f>'qx(1) cambodia'!AX69</f>
        <v>2.1111342150021543E-3</v>
      </c>
      <c r="G62">
        <f>'qx(1) cambodia'!BF69</f>
        <v>1.8218740698760134E-3</v>
      </c>
      <c r="H62">
        <f>'qx(1) cambodia'!BN69</f>
        <v>1.7432490718316145E-3</v>
      </c>
      <c r="I62">
        <f>'qx(1) cambodia'!BV69</f>
        <v>2.0656574945785242E-3</v>
      </c>
      <c r="J62">
        <f>'qx(1) cambodia'!CD69</f>
        <v>1.6471315944327398E-3</v>
      </c>
      <c r="K62">
        <f>'qx(1) cambodia'!CL69</f>
        <v>1.6820209932723437E-3</v>
      </c>
      <c r="L62">
        <f>'qx(1) cambodia'!CT69</f>
        <v>3.9863704981239895E-3</v>
      </c>
      <c r="M62">
        <f>'qx(1) cambodia'!DB69</f>
        <v>2.4965685061165027E-3</v>
      </c>
      <c r="N62">
        <f>'qx(1) cambodia'!DJ69</f>
        <v>2.5996133766134442E-3</v>
      </c>
      <c r="O62">
        <f>'qx(1) cambodia'!DR69</f>
        <v>3.64606257873631E-3</v>
      </c>
      <c r="P62">
        <f>'qx(1) cambodia'!DZ69</f>
        <v>2.9754681144989756E-3</v>
      </c>
      <c r="Q62">
        <f>'qx(1) cambodia'!EH69</f>
        <v>1.9103953776321108E-3</v>
      </c>
      <c r="R62">
        <f>'qx(1) cambodia'!EP69</f>
        <v>3.3589904100043812E-3</v>
      </c>
      <c r="S62">
        <f>'qx(1) cambodia'!EX69</f>
        <v>1.770871296078376E-3</v>
      </c>
      <c r="T62">
        <f>'qx(1) cambodia'!FF69</f>
        <v>2.0209464003344466E-3</v>
      </c>
      <c r="U62">
        <f>'qx(1) cambodia'!FN69</f>
        <v>2.5786036569403854E-3</v>
      </c>
      <c r="V62">
        <f>'qx(1) cambodia'!FV69</f>
        <v>1.3941439131049855E-3</v>
      </c>
      <c r="W62">
        <f>'qx(1) cambodia'!GD69</f>
        <v>1.3729662981242167E-3</v>
      </c>
      <c r="X62">
        <f>'qx(1) cambodia'!GL69</f>
        <v>6.1916003043639733E-4</v>
      </c>
      <c r="Y62">
        <f>'qx(1) cambodia'!GT69</f>
        <v>3.534179505508922E-4</v>
      </c>
      <c r="Z62">
        <f>'qx(1) cambodia'!HB69</f>
        <v>4.848890290520435E-4</v>
      </c>
      <c r="AA62">
        <f>'qx(1) cambodia'!HJ69</f>
        <v>5.6444866029646155E-4</v>
      </c>
      <c r="AB62">
        <f>'qx(1) cambodia'!HR69</f>
        <v>3.8222490036571988E-4</v>
      </c>
      <c r="AC62">
        <f>'qx(1) cambodia'!HZ69</f>
        <v>6.2213981490241515E-4</v>
      </c>
      <c r="AD62">
        <f>'qx(1) cambodia'!IH69</f>
        <v>2.5982145662707885E-4</v>
      </c>
      <c r="AE62">
        <f>'qx(1) cambodia'!IP69</f>
        <v>2.1999622402301913E-4</v>
      </c>
    </row>
    <row r="63" spans="1:31">
      <c r="A63">
        <f t="shared" si="1"/>
        <v>61</v>
      </c>
      <c r="B63">
        <f>'qx(1) cambodia'!R70</f>
        <v>2.8079854397421939E-3</v>
      </c>
      <c r="C63">
        <f>'qx(1) cambodia'!Z70</f>
        <v>2.1417891634697935E-3</v>
      </c>
      <c r="D63">
        <f>'qx(1) cambodia'!AH70</f>
        <v>2.0805443165993831E-3</v>
      </c>
      <c r="E63">
        <f>'qx(1) cambodia'!AP70</f>
        <v>2.345474225604488E-3</v>
      </c>
      <c r="F63">
        <f>'qx(1) cambodia'!AX70</f>
        <v>1.9962310577070074E-3</v>
      </c>
      <c r="G63">
        <f>'qx(1) cambodia'!BF70</f>
        <v>1.7180906280331977E-3</v>
      </c>
      <c r="H63">
        <f>'qx(1) cambodia'!BN70</f>
        <v>1.6434720859603541E-3</v>
      </c>
      <c r="I63">
        <f>'qx(1) cambodia'!BV70</f>
        <v>1.9454579687784618E-3</v>
      </c>
      <c r="J63">
        <f>'qx(1) cambodia'!CD70</f>
        <v>1.553384707906271E-3</v>
      </c>
      <c r="K63">
        <f>'qx(1) cambodia'!CL70</f>
        <v>1.5841211341064991E-3</v>
      </c>
      <c r="L63">
        <f>'qx(1) cambodia'!CT70</f>
        <v>3.7506705304474913E-3</v>
      </c>
      <c r="M63">
        <f>'qx(1) cambodia'!DB70</f>
        <v>2.3447926984772366E-3</v>
      </c>
      <c r="N63">
        <f>'qx(1) cambodia'!DJ70</f>
        <v>2.4381022134091056E-3</v>
      </c>
      <c r="O63">
        <f>'qx(1) cambodia'!DR70</f>
        <v>3.4072819761900601E-3</v>
      </c>
      <c r="P63">
        <f>'qx(1) cambodia'!DZ70</f>
        <v>2.77471436907598E-3</v>
      </c>
      <c r="Q63">
        <f>'qx(1) cambodia'!EH70</f>
        <v>1.7790181102398924E-3</v>
      </c>
      <c r="R63">
        <f>'qx(1) cambodia'!EP70</f>
        <v>3.1236670124101503E-3</v>
      </c>
      <c r="S63">
        <f>'qx(1) cambodia'!EX70</f>
        <v>1.6440642174813187E-3</v>
      </c>
      <c r="T63">
        <f>'qx(1) cambodia'!FF70</f>
        <v>1.8729266284258689E-3</v>
      </c>
      <c r="U63">
        <f>'qx(1) cambodia'!FN70</f>
        <v>2.3849676683670561E-3</v>
      </c>
      <c r="V63">
        <f>'qx(1) cambodia'!FV70</f>
        <v>1.289785475211605E-3</v>
      </c>
      <c r="W63">
        <f>'qx(1) cambodia'!GD70</f>
        <v>1.2686879420370169E-3</v>
      </c>
      <c r="X63">
        <f>'qx(1) cambodia'!GL70</f>
        <v>5.7150797204324208E-4</v>
      </c>
      <c r="Y63">
        <f>'qx(1) cambodia'!GT70</f>
        <v>3.2619682074180449E-4</v>
      </c>
      <c r="Z63">
        <f>'qx(1) cambodia'!HB70</f>
        <v>4.4722381932817167E-4</v>
      </c>
      <c r="AA63">
        <f>'qx(1) cambodia'!HJ70</f>
        <v>5.2075852730405206E-4</v>
      </c>
      <c r="AB63">
        <f>'qx(1) cambodia'!HR70</f>
        <v>3.5267160889896915E-4</v>
      </c>
      <c r="AC63">
        <f>'qx(1) cambodia'!HZ70</f>
        <v>5.7316752615128679E-4</v>
      </c>
      <c r="AD63">
        <f>'qx(1) cambodia'!IH70</f>
        <v>2.3931867396537196E-4</v>
      </c>
      <c r="AE63">
        <f>'qx(1) cambodia'!IP70</f>
        <v>2.0255435945432983E-4</v>
      </c>
    </row>
    <row r="64" spans="1:31">
      <c r="A64">
        <f t="shared" si="1"/>
        <v>62</v>
      </c>
      <c r="B64">
        <f>'qx(1) cambodia'!R71</f>
        <v>2.6686122962774695E-3</v>
      </c>
      <c r="C64">
        <f>'qx(1) cambodia'!Z71</f>
        <v>2.0284295002852919E-3</v>
      </c>
      <c r="D64">
        <f>'qx(1) cambodia'!AH71</f>
        <v>1.9740971313672844E-3</v>
      </c>
      <c r="E64">
        <f>'qx(1) cambodia'!AP71</f>
        <v>2.223520877766619E-3</v>
      </c>
      <c r="F64">
        <f>'qx(1) cambodia'!AX71</f>
        <v>1.888355569739089E-3</v>
      </c>
      <c r="G64">
        <f>'qx(1) cambodia'!BF71</f>
        <v>1.6207835371397554E-3</v>
      </c>
      <c r="H64">
        <f>'qx(1) cambodia'!BN71</f>
        <v>1.5499226356169521E-3</v>
      </c>
      <c r="I64">
        <f>'qx(1) cambodia'!BV71</f>
        <v>1.8327168341059448E-3</v>
      </c>
      <c r="J64">
        <f>'qx(1) cambodia'!CD71</f>
        <v>1.4652977050538174E-3</v>
      </c>
      <c r="K64">
        <f>'qx(1) cambodia'!CL71</f>
        <v>1.4925033520120806E-3</v>
      </c>
      <c r="L64">
        <f>'qx(1) cambodia'!CT71</f>
        <v>3.5297029259326543E-3</v>
      </c>
      <c r="M64">
        <f>'qx(1) cambodia'!DB71</f>
        <v>2.2022934627609946E-3</v>
      </c>
      <c r="N64">
        <f>'qx(1) cambodia'!DJ71</f>
        <v>2.2868107546831053E-3</v>
      </c>
      <c r="O64">
        <f>'qx(1) cambodia'!DR71</f>
        <v>3.1842926154888457E-3</v>
      </c>
      <c r="P64">
        <f>'qx(1) cambodia'!DZ71</f>
        <v>2.5878200791413239E-3</v>
      </c>
      <c r="Q64">
        <f>'qx(1) cambodia'!EH71</f>
        <v>1.6568515698579388E-3</v>
      </c>
      <c r="R64">
        <f>'qx(1) cambodia'!EP71</f>
        <v>2.9049492097897372E-3</v>
      </c>
      <c r="S64">
        <f>'qx(1) cambodia'!EX71</f>
        <v>1.526309328195234E-3</v>
      </c>
      <c r="T64">
        <f>'qx(1) cambodia'!FF71</f>
        <v>1.7360139672143186E-3</v>
      </c>
      <c r="U64">
        <f>'qx(1) cambodia'!FN71</f>
        <v>2.2045775068946921E-3</v>
      </c>
      <c r="V64">
        <f>'qx(1) cambodia'!FV71</f>
        <v>1.192159004645453E-3</v>
      </c>
      <c r="W64">
        <f>'qx(1) cambodia'!GD71</f>
        <v>1.1716166257016171E-3</v>
      </c>
      <c r="X64">
        <f>'qx(1) cambodia'!GL71</f>
        <v>5.2721504483674547E-4</v>
      </c>
      <c r="Y64">
        <f>'qx(1) cambodia'!GT71</f>
        <v>3.0086620677323374E-4</v>
      </c>
      <c r="Z64">
        <f>'qx(1) cambodia'!HB71</f>
        <v>4.1211201184018179E-4</v>
      </c>
      <c r="AA64">
        <f>'qx(1) cambodia'!HJ71</f>
        <v>4.8001069314510518E-4</v>
      </c>
      <c r="AB64">
        <f>'qx(1) cambodia'!HR71</f>
        <v>3.2519676015109575E-4</v>
      </c>
      <c r="AC64">
        <f>'qx(1) cambodia'!HZ71</f>
        <v>5.2790914318095713E-4</v>
      </c>
      <c r="AD64">
        <f>'qx(1) cambodia'!IH71</f>
        <v>2.2039161169533236E-4</v>
      </c>
      <c r="AE64">
        <f>'qx(1) cambodia'!IP71</f>
        <v>1.8644783225932131E-4</v>
      </c>
    </row>
    <row r="65" spans="1:31">
      <c r="A65">
        <f t="shared" si="1"/>
        <v>63</v>
      </c>
      <c r="B65">
        <f>'qx(1) cambodia'!R72</f>
        <v>2.5412603790487326E-3</v>
      </c>
      <c r="C65">
        <f>'qx(1) cambodia'!Z72</f>
        <v>1.9249139103200126E-3</v>
      </c>
      <c r="D65">
        <f>'qx(1) cambodia'!AH72</f>
        <v>1.8772352998448337E-3</v>
      </c>
      <c r="E65">
        <f>'qx(1) cambodia'!AP72</f>
        <v>2.1126262756356773E-3</v>
      </c>
      <c r="F65">
        <f>'qx(1) cambodia'!AX72</f>
        <v>1.7901906352497878E-3</v>
      </c>
      <c r="G65">
        <f>'qx(1) cambodia'!BF72</f>
        <v>1.5322699142222543E-3</v>
      </c>
      <c r="H65">
        <f>'qx(1) cambodia'!BN72</f>
        <v>1.4649495483468943E-3</v>
      </c>
      <c r="I65">
        <f>'qx(1) cambodia'!BV72</f>
        <v>1.7304548267759062E-3</v>
      </c>
      <c r="J65">
        <f>'qx(1) cambodia'!CD72</f>
        <v>1.3854796735836416E-3</v>
      </c>
      <c r="K65">
        <f>'qx(1) cambodia'!CL72</f>
        <v>1.4094420024391614E-3</v>
      </c>
      <c r="L65">
        <f>'qx(1) cambodia'!CT72</f>
        <v>3.3304170962866809E-3</v>
      </c>
      <c r="M65">
        <f>'qx(1) cambodia'!DB72</f>
        <v>2.0738114812232124E-3</v>
      </c>
      <c r="N65">
        <f>'qx(1) cambodia'!DJ72</f>
        <v>2.1506458623828644E-3</v>
      </c>
      <c r="O65">
        <f>'qx(1) cambodia'!DR72</f>
        <v>2.9847838280990958E-3</v>
      </c>
      <c r="P65">
        <f>'qx(1) cambodia'!DZ72</f>
        <v>2.4212515317208797E-3</v>
      </c>
      <c r="Q65">
        <f>'qx(1) cambodia'!EH72</f>
        <v>1.5483054400955178E-3</v>
      </c>
      <c r="R65">
        <f>'qx(1) cambodia'!EP72</f>
        <v>2.7110881272695148E-3</v>
      </c>
      <c r="S65">
        <f>'qx(1) cambodia'!EX72</f>
        <v>1.4220369265632968E-3</v>
      </c>
      <c r="T65">
        <f>'qx(1) cambodia'!FF72</f>
        <v>1.6150200790846293E-3</v>
      </c>
      <c r="U65">
        <f>'qx(1) cambodia'!FN72</f>
        <v>2.0460473095354052E-3</v>
      </c>
      <c r="V65">
        <f>'qx(1) cambodia'!FV72</f>
        <v>1.1056395339981962E-3</v>
      </c>
      <c r="W65">
        <f>'qx(1) cambodia'!GD72</f>
        <v>1.0853841838259384E-3</v>
      </c>
      <c r="X65">
        <f>'qx(1) cambodia'!GL72</f>
        <v>4.8811824348290572E-4</v>
      </c>
      <c r="Y65">
        <f>'qx(1) cambodia'!GT72</f>
        <v>2.7851317257031062E-4</v>
      </c>
      <c r="Z65">
        <f>'qx(1) cambodia'!HB72</f>
        <v>3.8115557967631757E-4</v>
      </c>
      <c r="AA65">
        <f>'qx(1) cambodia'!HJ72</f>
        <v>4.4398885860763609E-4</v>
      </c>
      <c r="AB65">
        <f>'qx(1) cambodia'!HR72</f>
        <v>3.00889743635507E-4</v>
      </c>
      <c r="AC65">
        <f>'qx(1) cambodia'!HZ72</f>
        <v>4.8810615646083418E-4</v>
      </c>
      <c r="AD65">
        <f>'qx(1) cambodia'!IH72</f>
        <v>2.0381907279362813E-4</v>
      </c>
      <c r="AE65">
        <f>'qx(1) cambodia'!IP72</f>
        <v>1.7236291342842693E-4</v>
      </c>
    </row>
    <row r="66" spans="1:31">
      <c r="A66">
        <f t="shared" si="1"/>
        <v>64</v>
      </c>
      <c r="B66">
        <f>'qx(1) cambodia'!R73</f>
        <v>2.4265799243856829E-3</v>
      </c>
      <c r="C66">
        <f>'qx(1) cambodia'!Z73</f>
        <v>1.8315352317402362E-3</v>
      </c>
      <c r="D66">
        <f>'qx(1) cambodia'!AH73</f>
        <v>1.7903209538334445E-3</v>
      </c>
      <c r="E66">
        <f>'qx(1) cambodia'!AP73</f>
        <v>2.0130601358734476E-3</v>
      </c>
      <c r="F66">
        <f>'qx(1) cambodia'!AX73</f>
        <v>1.7020166769208501E-3</v>
      </c>
      <c r="G66">
        <f>'qx(1) cambodia'!BF73</f>
        <v>1.4527415326772047E-3</v>
      </c>
      <c r="H66">
        <f>'qx(1) cambodia'!BN73</f>
        <v>1.3886772252778192E-3</v>
      </c>
      <c r="I66">
        <f>'qx(1) cambodia'!BV73</f>
        <v>1.6389725926564435E-3</v>
      </c>
      <c r="J66">
        <f>'qx(1) cambodia'!CD73</f>
        <v>1.314294286639904E-3</v>
      </c>
      <c r="K66">
        <f>'qx(1) cambodia'!CL73</f>
        <v>1.3354352220825171E-3</v>
      </c>
      <c r="L66">
        <f>'qx(1) cambodia'!CT73</f>
        <v>3.153036985002358E-3</v>
      </c>
      <c r="M66">
        <f>'qx(1) cambodia'!DB73</f>
        <v>1.9602499229871744E-3</v>
      </c>
      <c r="N66">
        <f>'qx(1) cambodia'!DJ73</f>
        <v>2.0303433359616673E-3</v>
      </c>
      <c r="O66">
        <f>'qx(1) cambodia'!DR73</f>
        <v>2.8085147192158616E-3</v>
      </c>
      <c r="P66">
        <f>'qx(1) cambodia'!DZ73</f>
        <v>2.2751155436852286E-3</v>
      </c>
      <c r="Q66">
        <f>'qx(1) cambodia'!EH73</f>
        <v>1.4533541769278767E-3</v>
      </c>
      <c r="R66">
        <f>'qx(1) cambodia'!EP73</f>
        <v>2.5422606229200426E-3</v>
      </c>
      <c r="S66">
        <f>'qx(1) cambodia'!EX73</f>
        <v>1.3314352901466413E-3</v>
      </c>
      <c r="T66">
        <f>'qx(1) cambodia'!FF73</f>
        <v>1.5101059407999491E-3</v>
      </c>
      <c r="U66">
        <f>'qx(1) cambodia'!FN73</f>
        <v>1.9091089063218145E-3</v>
      </c>
      <c r="V66">
        <f>'qx(1) cambodia'!FV73</f>
        <v>1.0311104301214331E-3</v>
      </c>
      <c r="W66">
        <f>'qx(1) cambodia'!GD73</f>
        <v>1.0106755749428945E-3</v>
      </c>
      <c r="X66">
        <f>'qx(1) cambodia'!GL73</f>
        <v>4.54164253997241E-4</v>
      </c>
      <c r="Y66">
        <f>'qx(1) cambodia'!GT73</f>
        <v>2.5919650820756544E-4</v>
      </c>
      <c r="Z66">
        <f>'qx(1) cambodia'!HB73</f>
        <v>3.5445357070060691E-4</v>
      </c>
      <c r="AA66">
        <f>'qx(1) cambodia'!HJ73</f>
        <v>4.1290282272781148E-4</v>
      </c>
      <c r="AB66">
        <f>'qx(1) cambodia'!HR73</f>
        <v>2.7985856497024731E-4</v>
      </c>
      <c r="AC66">
        <f>'qx(1) cambodia'!HZ73</f>
        <v>4.5372203289300949E-4</v>
      </c>
      <c r="AD66">
        <f>'qx(1) cambodia'!IH73</f>
        <v>1.8955993954980266E-4</v>
      </c>
      <c r="AE66">
        <f>'qx(1) cambodia'!IP73</f>
        <v>1.603068518620055E-4</v>
      </c>
    </row>
    <row r="67" spans="1:31">
      <c r="A67">
        <f t="shared" si="1"/>
        <v>65</v>
      </c>
      <c r="B67">
        <f>'qx(1) cambodia'!R74</f>
        <v>2.3214276659671304E-3</v>
      </c>
      <c r="C67">
        <f>'qx(1) cambodia'!Z74</f>
        <v>1.7457374809499557E-3</v>
      </c>
      <c r="D67">
        <f>'qx(1) cambodia'!AH74</f>
        <v>1.710861827824666E-3</v>
      </c>
      <c r="E67">
        <f>'qx(1) cambodia'!AP74</f>
        <v>1.9220172795265773E-3</v>
      </c>
      <c r="F67">
        <f>'qx(1) cambodia'!AX74</f>
        <v>1.6212907583151744E-3</v>
      </c>
      <c r="G67">
        <f>'qx(1) cambodia'!BF74</f>
        <v>1.3799877770600034E-3</v>
      </c>
      <c r="H67">
        <f>'qx(1) cambodia'!BN74</f>
        <v>1.3189413118448328E-3</v>
      </c>
      <c r="I67">
        <f>'qx(1) cambodia'!BV74</f>
        <v>1.5555873713793879E-3</v>
      </c>
      <c r="J67">
        <f>'qx(1) cambodia'!CD74</f>
        <v>1.2496811730509404E-3</v>
      </c>
      <c r="K67">
        <f>'qx(1) cambodia'!CL74</f>
        <v>1.26839718951096E-3</v>
      </c>
      <c r="L67">
        <f>'qx(1) cambodia'!CT74</f>
        <v>2.9927517649491432E-3</v>
      </c>
      <c r="M67">
        <f>'qx(1) cambodia'!DB74</f>
        <v>1.857814769983792E-3</v>
      </c>
      <c r="N67">
        <f>'qx(1) cambodia'!DJ74</f>
        <v>1.9226148713688358E-3</v>
      </c>
      <c r="O67">
        <f>'qx(1) cambodia'!DR74</f>
        <v>2.6506996643346345E-3</v>
      </c>
      <c r="P67">
        <f>'qx(1) cambodia'!DZ74</f>
        <v>2.1444334520555972E-3</v>
      </c>
      <c r="Q67">
        <f>'qx(1) cambodia'!EH74</f>
        <v>1.3688673365745278E-3</v>
      </c>
      <c r="R67">
        <f>'qx(1) cambodia'!EP74</f>
        <v>2.3926454347288494E-3</v>
      </c>
      <c r="S67">
        <f>'qx(1) cambodia'!EX74</f>
        <v>1.2514580067043951E-3</v>
      </c>
      <c r="T67">
        <f>'qx(1) cambodia'!FF74</f>
        <v>1.4177824747366012E-3</v>
      </c>
      <c r="U67">
        <f>'qx(1) cambodia'!FN74</f>
        <v>1.7891234507058393E-3</v>
      </c>
      <c r="V67">
        <f>'qx(1) cambodia'!FV74</f>
        <v>9.6578112064698294E-4</v>
      </c>
      <c r="W67">
        <f>'qx(1) cambodia'!GD74</f>
        <v>9.4563039766526046E-4</v>
      </c>
      <c r="X67">
        <f>'qx(1) cambodia'!GL74</f>
        <v>4.2437648485056743E-4</v>
      </c>
      <c r="Y67">
        <f>'qx(1) cambodia'!GT74</f>
        <v>2.4217468624945077E-4</v>
      </c>
      <c r="Z67">
        <f>'qx(1) cambodia'!HB74</f>
        <v>3.3108571759808328E-4</v>
      </c>
      <c r="AA67">
        <f>'qx(1) cambodia'!HJ74</f>
        <v>3.8569987081104023E-4</v>
      </c>
      <c r="AB67">
        <f>'qx(1) cambodia'!HR74</f>
        <v>2.6145386437925278E-4</v>
      </c>
      <c r="AC67">
        <f>'qx(1) cambodia'!HZ74</f>
        <v>4.2360242979313617E-4</v>
      </c>
      <c r="AD67">
        <f>'qx(1) cambodia'!IH74</f>
        <v>1.7705708638068331E-4</v>
      </c>
      <c r="AE67">
        <f>'qx(1) cambodia'!IP74</f>
        <v>1.4978872110224504E-4</v>
      </c>
    </row>
    <row r="68" spans="1:31">
      <c r="A68">
        <f t="shared" ref="A68:A102" si="2">A67+1</f>
        <v>66</v>
      </c>
      <c r="B68">
        <f>'qx(1) cambodia'!R75</f>
        <v>2.2224610122053442E-3</v>
      </c>
      <c r="C68">
        <f>'qx(1) cambodia'!Z75</f>
        <v>1.6648738038445999E-3</v>
      </c>
      <c r="D68">
        <f>'qx(1) cambodia'!AH75</f>
        <v>1.6362845836153507E-3</v>
      </c>
      <c r="E68">
        <f>'qx(1) cambodia'!AP75</f>
        <v>1.8374152424212862E-3</v>
      </c>
      <c r="F68">
        <f>'qx(1) cambodia'!AX75</f>
        <v>1.545838266700408E-3</v>
      </c>
      <c r="G68">
        <f>'qx(1) cambodia'!BF75</f>
        <v>1.3114839116058795E-3</v>
      </c>
      <c r="H68">
        <f>'qx(1) cambodia'!BN75</f>
        <v>1.2533280387857738E-3</v>
      </c>
      <c r="I68">
        <f>'qx(1) cambodia'!BV75</f>
        <v>1.4773512659229963E-3</v>
      </c>
      <c r="J68">
        <f>'qx(1) cambodia'!CD75</f>
        <v>1.1892120162448152E-3</v>
      </c>
      <c r="K68">
        <f>'qx(1) cambodia'!CL75</f>
        <v>1.205838960444249E-3</v>
      </c>
      <c r="L68">
        <f>'qx(1) cambodia'!CT75</f>
        <v>2.8437460706412735E-3</v>
      </c>
      <c r="M68">
        <f>'qx(1) cambodia'!DB75</f>
        <v>1.7628280214449211E-3</v>
      </c>
      <c r="N68">
        <f>'qx(1) cambodia'!DJ75</f>
        <v>1.8230779589363108E-3</v>
      </c>
      <c r="O68">
        <f>'qx(1) cambodia'!DR75</f>
        <v>2.5058185860477237E-3</v>
      </c>
      <c r="P68">
        <f>'qx(1) cambodia'!DZ75</f>
        <v>2.0245567430249366E-3</v>
      </c>
      <c r="Q68">
        <f>'qx(1) cambodia'!EH75</f>
        <v>1.2912829481074874E-3</v>
      </c>
      <c r="R68">
        <f>'qx(1) cambodia'!EP75</f>
        <v>2.2559966418982348E-3</v>
      </c>
      <c r="S68">
        <f>'qx(1) cambodia'!EX75</f>
        <v>1.178647334585306E-3</v>
      </c>
      <c r="T68">
        <f>'qx(1) cambodia'!FF75</f>
        <v>1.3340813413561263E-3</v>
      </c>
      <c r="U68">
        <f>'qx(1) cambodia'!FN75</f>
        <v>1.6809677656091941E-3</v>
      </c>
      <c r="V68">
        <f>'qx(1) cambodia'!FV75</f>
        <v>9.0684766532603852E-4</v>
      </c>
      <c r="W68">
        <f>'qx(1) cambodia'!GD75</f>
        <v>8.8712035460848974E-4</v>
      </c>
      <c r="X68">
        <f>'qx(1) cambodia'!GL75</f>
        <v>3.9770452973408079E-4</v>
      </c>
      <c r="Y68">
        <f>'qx(1) cambodia'!GT75</f>
        <v>2.2680707717545153E-4</v>
      </c>
      <c r="Z68">
        <f>'qx(1) cambodia'!HB75</f>
        <v>3.0992946461494913E-4</v>
      </c>
      <c r="AA68">
        <f>'qx(1) cambodia'!HJ75</f>
        <v>3.6117312321254369E-4</v>
      </c>
      <c r="AB68">
        <f>'qx(1) cambodia'!HR75</f>
        <v>2.448653070972499E-4</v>
      </c>
      <c r="AC68">
        <f>'qx(1) cambodia'!HZ75</f>
        <v>3.9649546176843991E-4</v>
      </c>
      <c r="AD68">
        <f>'qx(1) cambodia'!IH75</f>
        <v>1.657612928532081E-4</v>
      </c>
      <c r="AE68">
        <f>'qx(1) cambodia'!IP75</f>
        <v>1.4028426161808639E-4</v>
      </c>
    </row>
    <row r="69" spans="1:31">
      <c r="A69">
        <f t="shared" si="2"/>
        <v>67</v>
      </c>
      <c r="B69">
        <f>'qx(1) cambodia'!R76</f>
        <v>2.126205235405259E-3</v>
      </c>
      <c r="C69">
        <f>'qx(1) cambodia'!Z76</f>
        <v>1.5865865474559589E-3</v>
      </c>
      <c r="D69">
        <f>'qx(1) cambodia'!AH76</f>
        <v>1.5642169895125188E-3</v>
      </c>
      <c r="E69">
        <f>'qx(1) cambodia'!AP76</f>
        <v>1.755579764115322E-3</v>
      </c>
      <c r="F69">
        <f>'qx(1) cambodia'!AX76</f>
        <v>1.4735197636248137E-3</v>
      </c>
      <c r="G69">
        <f>'qx(1) cambodia'!BF76</f>
        <v>1.2456452075514898E-3</v>
      </c>
      <c r="H69">
        <f>'qx(1) cambodia'!BN76</f>
        <v>1.1898642452933411E-3</v>
      </c>
      <c r="I69">
        <f>'qx(1) cambodia'!BV76</f>
        <v>1.4018243041972632E-3</v>
      </c>
      <c r="J69">
        <f>'qx(1) cambodia'!CD76</f>
        <v>1.1309176197158099E-3</v>
      </c>
      <c r="K69">
        <f>'qx(1) cambodia'!CL76</f>
        <v>1.1456233365321694E-3</v>
      </c>
      <c r="L69">
        <f>'qx(1) cambodia'!CT76</f>
        <v>2.7007710102137038E-3</v>
      </c>
      <c r="M69">
        <f>'qx(1) cambodia'!DB76</f>
        <v>1.6719423720278188E-3</v>
      </c>
      <c r="N69">
        <f>'qx(1) cambodia'!DJ76</f>
        <v>1.7278422706168298E-3</v>
      </c>
      <c r="O69">
        <f>'qx(1) cambodia'!DR76</f>
        <v>2.3672539636153153E-3</v>
      </c>
      <c r="P69">
        <f>'qx(1) cambodia'!DZ76</f>
        <v>1.910538868251268E-3</v>
      </c>
      <c r="Q69">
        <f>'qx(1) cambodia'!EH76</f>
        <v>1.217396220346671E-3</v>
      </c>
      <c r="R69">
        <f>'qx(1) cambodia'!EP76</f>
        <v>2.125675934934455E-3</v>
      </c>
      <c r="S69">
        <f>'qx(1) cambodia'!EX76</f>
        <v>1.1095091719668668E-3</v>
      </c>
      <c r="T69">
        <f>'qx(1) cambodia'!FF76</f>
        <v>1.2548063270460712E-3</v>
      </c>
      <c r="U69">
        <f>'qx(1) cambodia'!FN76</f>
        <v>1.5791504489175193E-3</v>
      </c>
      <c r="V69">
        <f>'qx(1) cambodia'!FV76</f>
        <v>8.5139245977455943E-4</v>
      </c>
      <c r="W69">
        <f>'qx(1) cambodia'!GD76</f>
        <v>8.3213747793930884E-4</v>
      </c>
      <c r="X69">
        <f>'qx(1) cambodia'!GL76</f>
        <v>3.7266821468938204E-4</v>
      </c>
      <c r="Y69">
        <f>'qx(1) cambodia'!GT76</f>
        <v>2.1244473255856484E-4</v>
      </c>
      <c r="Z69">
        <f>'qx(1) cambodia'!HB76</f>
        <v>2.9001355494565501E-4</v>
      </c>
      <c r="AA69">
        <f>'qx(1) cambodia'!HJ76</f>
        <v>3.379624747993759E-4</v>
      </c>
      <c r="AB69">
        <f>'qx(1) cambodia'!HR76</f>
        <v>2.292246369644574E-4</v>
      </c>
      <c r="AC69">
        <f>'qx(1) cambodia'!HZ76</f>
        <v>3.7099265059970502E-4</v>
      </c>
      <c r="AD69">
        <f>'qx(1) cambodia'!IH76</f>
        <v>1.5511865901156707E-4</v>
      </c>
      <c r="AE69">
        <f>'qx(1) cambodia'!IP76</f>
        <v>1.3130197369533214E-4</v>
      </c>
    </row>
    <row r="70" spans="1:31">
      <c r="A70">
        <f t="shared" si="2"/>
        <v>68</v>
      </c>
      <c r="B70">
        <f>'qx(1) cambodia'!R77</f>
        <v>2.0314997146590294E-3</v>
      </c>
      <c r="C70">
        <f>'qx(1) cambodia'!Z77</f>
        <v>1.5093306224789509E-3</v>
      </c>
      <c r="D70">
        <f>'qx(1) cambodia'!AH77</f>
        <v>1.4933791663169053E-3</v>
      </c>
      <c r="E70">
        <f>'qx(1) cambodia'!AP77</f>
        <v>1.6742487059445406E-3</v>
      </c>
      <c r="F70">
        <f>'qx(1) cambodia'!AX77</f>
        <v>1.4020168264701897E-3</v>
      </c>
      <c r="G70">
        <f>'qx(1) cambodia'!BF77</f>
        <v>1.1815880186162231E-3</v>
      </c>
      <c r="H70">
        <f>'qx(1) cambodia'!BN77</f>
        <v>1.1280237428054321E-3</v>
      </c>
      <c r="I70">
        <f>'qx(1) cambodia'!BV77</f>
        <v>1.3278038617935144E-3</v>
      </c>
      <c r="J70">
        <f>'qx(1) cambodia'!CD77</f>
        <v>1.0738087925073782E-3</v>
      </c>
      <c r="K70">
        <f>'qx(1) cambodia'!CL77</f>
        <v>1.0867099880165231E-3</v>
      </c>
      <c r="L70">
        <f>'qx(1) cambodia'!CT77</f>
        <v>2.5609832136772792E-3</v>
      </c>
      <c r="M70">
        <f>'qx(1) cambodia'!DB77</f>
        <v>1.5832488152524985E-3</v>
      </c>
      <c r="N70">
        <f>'qx(1) cambodia'!DJ77</f>
        <v>1.6351186161443492E-3</v>
      </c>
      <c r="O70">
        <f>'qx(1) cambodia'!DR77</f>
        <v>2.2324573342929989E-3</v>
      </c>
      <c r="P70">
        <f>'qx(1) cambodia'!DZ77</f>
        <v>1.7995583590723701E-3</v>
      </c>
      <c r="Q70">
        <f>'qx(1) cambodia'!EH77</f>
        <v>1.1457129605249232E-3</v>
      </c>
      <c r="R70">
        <f>'qx(1) cambodia'!EP77</f>
        <v>1.9990203530507512E-3</v>
      </c>
      <c r="S70">
        <f>'qx(1) cambodia'!EX77</f>
        <v>1.0421897356795663E-3</v>
      </c>
      <c r="T70">
        <f>'qx(1) cambodia'!FF77</f>
        <v>1.1778680384650008E-3</v>
      </c>
      <c r="U70">
        <f>'qx(1) cambodia'!FN77</f>
        <v>1.4806555742545239E-3</v>
      </c>
      <c r="V70">
        <f>'qx(1) cambodia'!FV77</f>
        <v>7.9783989708312377E-4</v>
      </c>
      <c r="W70">
        <f>'qx(1) cambodia'!GD77</f>
        <v>7.7910176934280044E-4</v>
      </c>
      <c r="X70">
        <f>'qx(1) cambodia'!GL77</f>
        <v>3.48532174993651E-4</v>
      </c>
      <c r="Y70">
        <f>'qx(1) cambodia'!GT77</f>
        <v>1.986021868043418E-4</v>
      </c>
      <c r="Z70">
        <f>'qx(1) cambodia'!HB77</f>
        <v>2.7090856037300406E-4</v>
      </c>
      <c r="AA70">
        <f>'qx(1) cambodia'!HJ77</f>
        <v>3.155145107041615E-4</v>
      </c>
      <c r="AB70">
        <f>'qx(1) cambodia'!HR77</f>
        <v>2.1400470752320057E-4</v>
      </c>
      <c r="AC70">
        <f>'qx(1) cambodia'!HZ77</f>
        <v>3.463262924709422E-4</v>
      </c>
      <c r="AD70">
        <f>'qx(1) cambodia'!IH77</f>
        <v>1.4481771881748917E-4</v>
      </c>
      <c r="AE70">
        <f>'qx(1) cambodia'!IP77</f>
        <v>1.2260169646146067E-4</v>
      </c>
    </row>
    <row r="71" spans="1:31">
      <c r="A71">
        <f t="shared" si="2"/>
        <v>69</v>
      </c>
      <c r="B71">
        <f>'qx(1) cambodia'!R78</f>
        <v>1.9401040480543873E-3</v>
      </c>
      <c r="C71">
        <f>'qx(1) cambodia'!Z78</f>
        <v>1.4342962640693875E-3</v>
      </c>
      <c r="D71">
        <f>'qx(1) cambodia'!AH78</f>
        <v>1.4244351971868978E-3</v>
      </c>
      <c r="E71">
        <f>'qx(1) cambodia'!AP78</f>
        <v>1.5953049410967143E-3</v>
      </c>
      <c r="F71">
        <f>'qx(1) cambodia'!AX78</f>
        <v>1.3319258050548146E-3</v>
      </c>
      <c r="G71">
        <f>'qx(1) cambodia'!BF78</f>
        <v>1.1190103825902968E-3</v>
      </c>
      <c r="H71">
        <f>'qx(1) cambodia'!BN78</f>
        <v>1.0684218781691023E-3</v>
      </c>
      <c r="I71">
        <f>'qx(1) cambodia'!BV78</f>
        <v>1.256306258840257E-3</v>
      </c>
      <c r="J71">
        <f>'qx(1) cambodia'!CD78</f>
        <v>1.018325159127419E-3</v>
      </c>
      <c r="K71">
        <f>'qx(1) cambodia'!CL78</f>
        <v>1.0294997643604978E-3</v>
      </c>
      <c r="L71">
        <f>'qx(1) cambodia'!CT78</f>
        <v>2.425324030090748E-3</v>
      </c>
      <c r="M71">
        <f>'qx(1) cambodia'!DB78</f>
        <v>1.4971242591310511E-3</v>
      </c>
      <c r="N71">
        <f>'qx(1) cambodia'!DJ78</f>
        <v>1.5451076343938606E-3</v>
      </c>
      <c r="O71">
        <f>'qx(1) cambodia'!DR78</f>
        <v>2.1017291067076207E-3</v>
      </c>
      <c r="P71">
        <f>'qx(1) cambodia'!DZ78</f>
        <v>1.6918726521651696E-3</v>
      </c>
      <c r="Q71">
        <f>'qx(1) cambodia'!EH78</f>
        <v>1.0760441171152675E-3</v>
      </c>
      <c r="R71">
        <f>'qx(1) cambodia'!EP78</f>
        <v>1.8762183511683145E-3</v>
      </c>
      <c r="S71">
        <f>'qx(1) cambodia'!EX78</f>
        <v>9.7679073962465986E-4</v>
      </c>
      <c r="T71">
        <f>'qx(1) cambodia'!FF78</f>
        <v>1.1029465144439998E-3</v>
      </c>
      <c r="U71">
        <f>'qx(1) cambodia'!FN78</f>
        <v>1.3849486908808248E-3</v>
      </c>
      <c r="V71">
        <f>'qx(1) cambodia'!FV78</f>
        <v>7.4586197808942977E-4</v>
      </c>
      <c r="W71">
        <f>'qx(1) cambodia'!GD78</f>
        <v>7.2769235554653205E-4</v>
      </c>
      <c r="X71">
        <f>'qx(1) cambodia'!GL78</f>
        <v>3.2516118159330775E-4</v>
      </c>
      <c r="Y71">
        <f>'qx(1) cambodia'!GT78</f>
        <v>1.8519395513054733E-4</v>
      </c>
      <c r="Z71">
        <f>'qx(1) cambodia'!HB78</f>
        <v>2.5241875030565622E-4</v>
      </c>
      <c r="AA71">
        <f>'qx(1) cambodia'!HJ78</f>
        <v>2.9385387787111576E-4</v>
      </c>
      <c r="AB71">
        <f>'qx(1) cambodia'!HR78</f>
        <v>1.9919778998834565E-4</v>
      </c>
      <c r="AC71">
        <f>'qx(1) cambodia'!HZ78</f>
        <v>3.2225337686563651E-4</v>
      </c>
      <c r="AD71">
        <f>'qx(1) cambodia'!IH78</f>
        <v>1.3479225379709779E-4</v>
      </c>
      <c r="AE71">
        <f>'qx(1) cambodia'!IP78</f>
        <v>1.1413163615009996E-4</v>
      </c>
    </row>
    <row r="72" spans="1:31">
      <c r="A72">
        <f t="shared" si="2"/>
        <v>70</v>
      </c>
      <c r="B72">
        <f>'qx(1) cambodia'!R79</f>
        <v>1.4117218181309162E-3</v>
      </c>
      <c r="C72">
        <f>'qx(1) cambodia'!Z79</f>
        <v>1.2171097153226495E-3</v>
      </c>
      <c r="D72">
        <f>'qx(1) cambodia'!AH79</f>
        <v>1.097743307107665E-3</v>
      </c>
      <c r="E72">
        <f>'qx(1) cambodia'!AP79</f>
        <v>1.2504962205638697E-3</v>
      </c>
      <c r="F72">
        <f>'qx(1) cambodia'!AX79</f>
        <v>1.1128843158799387E-3</v>
      </c>
      <c r="G72">
        <f>'qx(1) cambodia'!BF79</f>
        <v>1.0129338603903711E-3</v>
      </c>
      <c r="H72">
        <f>'qx(1) cambodia'!BN79</f>
        <v>9.6705604016963627E-4</v>
      </c>
      <c r="I72">
        <f>'qx(1) cambodia'!BV79</f>
        <v>1.1404417071969671E-3</v>
      </c>
      <c r="J72">
        <f>'qx(1) cambodia'!CD79</f>
        <v>8.5477427490007318E-4</v>
      </c>
      <c r="K72">
        <f>'qx(1) cambodia'!CL79</f>
        <v>8.7607621431499895E-4</v>
      </c>
      <c r="L72">
        <f>'qx(1) cambodia'!CT79</f>
        <v>1.721062781674901E-3</v>
      </c>
      <c r="M72">
        <f>'qx(1) cambodia'!DB79</f>
        <v>1.3187534266484477E-3</v>
      </c>
      <c r="N72">
        <f>'qx(1) cambodia'!DJ79</f>
        <v>1.1575810641339826E-3</v>
      </c>
      <c r="O72">
        <f>'qx(1) cambodia'!DR79</f>
        <v>2.0751752903483693E-3</v>
      </c>
      <c r="P72">
        <f>'qx(1) cambodia'!DZ79</f>
        <v>1.7231972480639555E-3</v>
      </c>
      <c r="Q72">
        <f>'qx(1) cambodia'!EH79</f>
        <v>1.1296215387927486E-3</v>
      </c>
      <c r="R72">
        <f>'qx(1) cambodia'!EP79</f>
        <v>1.6587412819042454E-3</v>
      </c>
      <c r="S72">
        <f>'qx(1) cambodia'!EX79</f>
        <v>1.0800199737679254E-3</v>
      </c>
      <c r="T72">
        <f>'qx(1) cambodia'!FF79</f>
        <v>1.0239083961298965E-3</v>
      </c>
      <c r="U72">
        <f>'qx(1) cambodia'!FN79</f>
        <v>1.3218789203813524E-3</v>
      </c>
      <c r="V72">
        <f>'qx(1) cambodia'!FV79</f>
        <v>7.2440288705435886E-4</v>
      </c>
      <c r="W72">
        <f>'qx(1) cambodia'!GD79</f>
        <v>7.1541302553649482E-4</v>
      </c>
      <c r="X72">
        <f>'qx(1) cambodia'!GL79</f>
        <v>3.3002085848647173E-4</v>
      </c>
      <c r="Y72">
        <f>'qx(1) cambodia'!GT79</f>
        <v>1.8968234727162689E-4</v>
      </c>
      <c r="Z72">
        <f>'qx(1) cambodia'!HB79</f>
        <v>3.2113471601336767E-4</v>
      </c>
      <c r="AA72">
        <f>'qx(1) cambodia'!HJ79</f>
        <v>3.0942192774066716E-4</v>
      </c>
      <c r="AB72">
        <f>'qx(1) cambodia'!HR79</f>
        <v>2.6282895641623554E-4</v>
      </c>
      <c r="AC72">
        <f>'qx(1) cambodia'!HZ79</f>
        <v>4.3403044985255274E-4</v>
      </c>
      <c r="AD72">
        <f>'qx(1) cambodia'!IH79</f>
        <v>1.814299385229266E-4</v>
      </c>
      <c r="AE72">
        <f>'qx(1) cambodia'!IP79</f>
        <v>1.5414776172825538E-4</v>
      </c>
    </row>
    <row r="73" spans="1:31">
      <c r="A73">
        <f t="shared" si="2"/>
        <v>71</v>
      </c>
      <c r="B73">
        <f>'qx(1) cambodia'!R80</f>
        <v>1.328514732463497E-3</v>
      </c>
      <c r="C73">
        <f>'qx(1) cambodia'!Z80</f>
        <v>1.1451585360228037E-3</v>
      </c>
      <c r="D73">
        <f>'qx(1) cambodia'!AH80</f>
        <v>1.032697900215765E-3</v>
      </c>
      <c r="E73">
        <f>'qx(1) cambodia'!AP80</f>
        <v>1.1760141629162378E-3</v>
      </c>
      <c r="F73">
        <f>'qx(1) cambodia'!AX80</f>
        <v>1.0465420795059209E-3</v>
      </c>
      <c r="G73">
        <f>'qx(1) cambodia'!BF80</f>
        <v>9.523832859277782E-4</v>
      </c>
      <c r="H73">
        <f>'qx(1) cambodia'!BN80</f>
        <v>9.0913975890483947E-4</v>
      </c>
      <c r="I73">
        <f>'qx(1) cambodia'!BV80</f>
        <v>1.0721223637399024E-3</v>
      </c>
      <c r="J73">
        <f>'qx(1) cambodia'!CD80</f>
        <v>8.03602671771438E-4</v>
      </c>
      <c r="K73">
        <f>'qx(1) cambodia'!CL80</f>
        <v>8.2297600442338148E-4</v>
      </c>
      <c r="L73">
        <f>'qx(1) cambodia'!CT80</f>
        <v>1.6155321214534424E-3</v>
      </c>
      <c r="M73">
        <f>'qx(1) cambodia'!DB80</f>
        <v>1.2369813375152387E-3</v>
      </c>
      <c r="N73">
        <f>'qx(1) cambodia'!DJ80</f>
        <v>1.0851003222569744E-3</v>
      </c>
      <c r="O73">
        <f>'qx(1) cambodia'!DR80</f>
        <v>1.9436071995838793E-3</v>
      </c>
      <c r="P73">
        <f>'qx(1) cambodia'!DZ80</f>
        <v>1.6129397285205595E-3</v>
      </c>
      <c r="Q73">
        <f>'qx(1) cambodia'!EH80</f>
        <v>1.0568889229311184E-3</v>
      </c>
      <c r="R73">
        <f>'qx(1) cambodia'!EP80</f>
        <v>1.551026556968477E-3</v>
      </c>
      <c r="S73">
        <f>'qx(1) cambodia'!EX80</f>
        <v>1.0094139253105348E-3</v>
      </c>
      <c r="T73">
        <f>'qx(1) cambodia'!FF80</f>
        <v>9.5649171636165821E-4</v>
      </c>
      <c r="U73">
        <f>'qx(1) cambodia'!FN80</f>
        <v>1.2335378331401205E-3</v>
      </c>
      <c r="V73">
        <f>'qx(1) cambodia'!FV80</f>
        <v>6.7600531067337833E-4</v>
      </c>
      <c r="W73">
        <f>'qx(1) cambodia'!GD80</f>
        <v>6.6727370520649684E-4</v>
      </c>
      <c r="X73">
        <f>'qx(1) cambodia'!GL80</f>
        <v>3.0773152844355573E-4</v>
      </c>
      <c r="Y73">
        <f>'qx(1) cambodia'!GT80</f>
        <v>1.768111152877984E-4</v>
      </c>
      <c r="Z73">
        <f>'qx(1) cambodia'!HB80</f>
        <v>2.9923821906258422E-4</v>
      </c>
      <c r="AA73">
        <f>'qx(1) cambodia'!HJ80</f>
        <v>2.8829681949829123E-4</v>
      </c>
      <c r="AB73">
        <f>'qx(1) cambodia'!HR80</f>
        <v>2.4478855630944801E-4</v>
      </c>
      <c r="AC73">
        <f>'qx(1) cambodia'!HZ80</f>
        <v>4.0416806290042309E-4</v>
      </c>
      <c r="AD73">
        <f>'qx(1) cambodia'!IH80</f>
        <v>1.6892662599497229E-4</v>
      </c>
      <c r="AE73">
        <f>'qx(1) cambodia'!IP80</f>
        <v>1.4356138754396567E-4</v>
      </c>
    </row>
    <row r="74" spans="1:31">
      <c r="A74">
        <f t="shared" si="2"/>
        <v>72</v>
      </c>
      <c r="B74">
        <f>'qx(1) cambodia'!R81</f>
        <v>1.2533306290521073E-3</v>
      </c>
      <c r="C74">
        <f>'qx(1) cambodia'!Z81</f>
        <v>1.0799565212041317E-3</v>
      </c>
      <c r="D74">
        <f>'qx(1) cambodia'!AH81</f>
        <v>9.7381924460061061E-4</v>
      </c>
      <c r="E74">
        <f>'qx(1) cambodia'!AP81</f>
        <v>1.1088290991112212E-3</v>
      </c>
      <c r="F74">
        <f>'qx(1) cambodia'!AX81</f>
        <v>9.8645959610013179E-4</v>
      </c>
      <c r="G74">
        <f>'qx(1) cambodia'!BF81</f>
        <v>8.9740344934322687E-4</v>
      </c>
      <c r="H74">
        <f>'qx(1) cambodia'!BN81</f>
        <v>8.5664665663289679E-4</v>
      </c>
      <c r="I74">
        <f>'qx(1) cambodia'!BV81</f>
        <v>1.0097624539697398E-3</v>
      </c>
      <c r="J74">
        <f>'qx(1) cambodia'!CD81</f>
        <v>7.5698988634123761E-4</v>
      </c>
      <c r="K74">
        <f>'qx(1) cambodia'!CL81</f>
        <v>7.7505439221002472E-4</v>
      </c>
      <c r="L74">
        <f>'qx(1) cambodia'!CT81</f>
        <v>1.5199981343846658E-3</v>
      </c>
      <c r="M74">
        <f>'qx(1) cambodia'!DB81</f>
        <v>1.1625099582654513E-3</v>
      </c>
      <c r="N74">
        <f>'qx(1) cambodia'!DJ81</f>
        <v>1.0189992112907432E-3</v>
      </c>
      <c r="O74">
        <f>'qx(1) cambodia'!DR81</f>
        <v>1.8235129828145641E-3</v>
      </c>
      <c r="P74">
        <f>'qx(1) cambodia'!DZ81</f>
        <v>1.5121707434478341E-3</v>
      </c>
      <c r="Q74">
        <f>'qx(1) cambodia'!EH81</f>
        <v>9.9042997218464889E-4</v>
      </c>
      <c r="R74">
        <f>'qx(1) cambodia'!EP81</f>
        <v>1.4525977039175312E-3</v>
      </c>
      <c r="S74">
        <f>'qx(1) cambodia'!EX81</f>
        <v>9.4481681832060823E-4</v>
      </c>
      <c r="T74">
        <f>'qx(1) cambodia'!FF81</f>
        <v>8.9468293412292457E-4</v>
      </c>
      <c r="U74">
        <f>'qx(1) cambodia'!FN81</f>
        <v>1.1523430410875048E-3</v>
      </c>
      <c r="V74">
        <f>'qx(1) cambodia'!FV81</f>
        <v>6.3143364308608854E-4</v>
      </c>
      <c r="W74">
        <f>'qx(1) cambodia'!GD81</f>
        <v>6.2280359054370921E-4</v>
      </c>
      <c r="X74">
        <f>'qx(1) cambodia'!GL81</f>
        <v>2.8718074506802111E-4</v>
      </c>
      <c r="Y74">
        <f>'qx(1) cambodia'!GT81</f>
        <v>1.649464336041179E-4</v>
      </c>
      <c r="Z74">
        <f>'qx(1) cambodia'!HB81</f>
        <v>2.7906315981726741E-4</v>
      </c>
      <c r="AA74">
        <f>'qx(1) cambodia'!HJ81</f>
        <v>2.6883376259734129E-4</v>
      </c>
      <c r="AB74">
        <f>'qx(1) cambodia'!HR81</f>
        <v>2.2815322671434663E-4</v>
      </c>
      <c r="AC74">
        <f>'qx(1) cambodia'!HZ81</f>
        <v>3.7660932959791328E-4</v>
      </c>
      <c r="AD74">
        <f>'qx(1) cambodia'!IH81</f>
        <v>1.574149616233684E-4</v>
      </c>
      <c r="AE74">
        <f>'qx(1) cambodia'!IP81</f>
        <v>1.337501932798156E-4</v>
      </c>
    </row>
    <row r="75" spans="1:31">
      <c r="A75">
        <f t="shared" si="2"/>
        <v>73</v>
      </c>
      <c r="B75">
        <f>'qx(1) cambodia'!R82</f>
        <v>1.1860906166988861E-3</v>
      </c>
      <c r="C75">
        <f>'qx(1) cambodia'!Z82</f>
        <v>1.0216580207153179E-3</v>
      </c>
      <c r="D75">
        <f>'qx(1) cambodia'!AH82</f>
        <v>9.2101265654035834E-4</v>
      </c>
      <c r="E75">
        <f>'qx(1) cambodia'!AP82</f>
        <v>1.0486197806320308E-3</v>
      </c>
      <c r="F75">
        <f>'qx(1) cambodia'!AX82</f>
        <v>9.3274623123287945E-4</v>
      </c>
      <c r="G75">
        <f>'qx(1) cambodia'!BF82</f>
        <v>8.4808737192028859E-4</v>
      </c>
      <c r="H75">
        <f>'qx(1) cambodia'!BN82</f>
        <v>8.0945200049028717E-4</v>
      </c>
      <c r="I75">
        <f>'qx(1) cambodia'!BV82</f>
        <v>9.5379683252779001E-4</v>
      </c>
      <c r="J75">
        <f>'qx(1) cambodia'!CD82</f>
        <v>7.148878154298714E-4</v>
      </c>
      <c r="K75">
        <f>'qx(1) cambodia'!CL82</f>
        <v>7.3185714734620786E-4</v>
      </c>
      <c r="L75">
        <f>'qx(1) cambodia'!CT82</f>
        <v>1.4346235927660798E-3</v>
      </c>
      <c r="M75">
        <f>'qx(1) cambodia'!DB82</f>
        <v>1.0957671636044343E-3</v>
      </c>
      <c r="N75">
        <f>'qx(1) cambodia'!DJ82</f>
        <v>9.5941359696794415E-4</v>
      </c>
      <c r="O75">
        <f>'qx(1) cambodia'!DR82</f>
        <v>1.7151886988747236E-3</v>
      </c>
      <c r="P75">
        <f>'qx(1) cambodia'!DZ82</f>
        <v>1.4212336440533988E-3</v>
      </c>
      <c r="Q75">
        <f>'qx(1) cambodia'!EH82</f>
        <v>9.3041685178323617E-4</v>
      </c>
      <c r="R75">
        <f>'qx(1) cambodia'!EP82</f>
        <v>1.3637415792680642E-3</v>
      </c>
      <c r="S75">
        <f>'qx(1) cambodia'!EX82</f>
        <v>8.8649544208917305E-4</v>
      </c>
      <c r="T75">
        <f>'qx(1) cambodia'!FF82</f>
        <v>8.3881500976963543E-4</v>
      </c>
      <c r="U75">
        <f>'qx(1) cambodia'!FN82</f>
        <v>1.0785920001966745E-3</v>
      </c>
      <c r="V75">
        <f>'qx(1) cambodia'!FV82</f>
        <v>5.9103136288196536E-4</v>
      </c>
      <c r="W75">
        <f>'qx(1) cambodia'!GD82</f>
        <v>5.823836873420148E-4</v>
      </c>
      <c r="X75">
        <f>'qx(1) cambodia'!GL82</f>
        <v>2.6846329281394809E-4</v>
      </c>
      <c r="Y75">
        <f>'qx(1) cambodia'!GT82</f>
        <v>1.54155028117442E-4</v>
      </c>
      <c r="Z75">
        <f>'qx(1) cambodia'!HB82</f>
        <v>2.607164440723063E-4</v>
      </c>
      <c r="AA75">
        <f>'qx(1) cambodia'!HJ82</f>
        <v>2.5115199558312285E-4</v>
      </c>
      <c r="AB75">
        <f>'qx(1) cambodia'!HR82</f>
        <v>2.1303823398623721E-4</v>
      </c>
      <c r="AC75">
        <f>'qx(1) cambodia'!HZ82</f>
        <v>3.5153637076842611E-4</v>
      </c>
      <c r="AD75">
        <f>'qx(1) cambodia'!IH82</f>
        <v>1.4693940720160236E-4</v>
      </c>
      <c r="AE75">
        <f>'qx(1) cambodia'!IP82</f>
        <v>1.2483975408082631E-4</v>
      </c>
    </row>
    <row r="76" spans="1:31">
      <c r="A76">
        <f t="shared" si="2"/>
        <v>74</v>
      </c>
      <c r="B76">
        <f>'qx(1) cambodia'!R83</f>
        <v>1.1259325953946278E-3</v>
      </c>
      <c r="C76">
        <f>'qx(1) cambodia'!Z83</f>
        <v>9.6951682871411146E-4</v>
      </c>
      <c r="D76">
        <f>'qx(1) cambodia'!AH83</f>
        <v>8.7379001379186147E-4</v>
      </c>
      <c r="E76">
        <f>'qx(1) cambodia'!AP83</f>
        <v>9.9459304197299886E-4</v>
      </c>
      <c r="F76">
        <f>'qx(1) cambodia'!AX83</f>
        <v>8.8456676475370713E-4</v>
      </c>
      <c r="G76">
        <f>'qx(1) cambodia'!BF83</f>
        <v>8.0401679343336746E-4</v>
      </c>
      <c r="H76">
        <f>'qx(1) cambodia'!BN83</f>
        <v>7.6714125648956802E-4</v>
      </c>
      <c r="I76">
        <f>'qx(1) cambodia'!BV83</f>
        <v>9.0351134537865717E-4</v>
      </c>
      <c r="J76">
        <f>'qx(1) cambodia'!CD83</f>
        <v>6.7712958433137869E-4</v>
      </c>
      <c r="K76">
        <f>'qx(1) cambodia'!CL83</f>
        <v>6.9285286051812213E-4</v>
      </c>
      <c r="L76">
        <f>'qx(1) cambodia'!CT83</f>
        <v>1.357648881584379E-3</v>
      </c>
      <c r="M76">
        <f>'qx(1) cambodia'!DB83</f>
        <v>1.0361815598046169E-3</v>
      </c>
      <c r="N76">
        <f>'qx(1) cambodia'!DJ83</f>
        <v>9.0609012323465969E-4</v>
      </c>
      <c r="O76">
        <f>'qx(1) cambodia'!DR83</f>
        <v>1.6176513836861633E-3</v>
      </c>
      <c r="P76">
        <f>'qx(1) cambodia'!DZ83</f>
        <v>1.3393385297195892E-3</v>
      </c>
      <c r="Q76">
        <f>'qx(1) cambodia'!EH83</f>
        <v>8.7637921891006525E-4</v>
      </c>
      <c r="R76">
        <f>'qx(1) cambodia'!EP83</f>
        <v>1.2836920054457846E-3</v>
      </c>
      <c r="S76">
        <f>'qx(1) cambodia'!EX83</f>
        <v>8.3397032182525987E-4</v>
      </c>
      <c r="T76">
        <f>'qx(1) cambodia'!FF83</f>
        <v>7.8850413189184921E-4</v>
      </c>
      <c r="U76">
        <f>'qx(1) cambodia'!FN83</f>
        <v>1.0120973393506025E-3</v>
      </c>
      <c r="V76">
        <f>'qx(1) cambodia'!FV83</f>
        <v>5.5454464521207075E-4</v>
      </c>
      <c r="W76">
        <f>'qx(1) cambodia'!GD83</f>
        <v>5.4594869073649912E-4</v>
      </c>
      <c r="X76">
        <f>'qx(1) cambodia'!GL83</f>
        <v>2.5155478884126219E-4</v>
      </c>
      <c r="Y76">
        <f>'qx(1) cambodia'!GT83</f>
        <v>1.4438014652183386E-4</v>
      </c>
      <c r="Z76">
        <f>'qx(1) cambodia'!HB83</f>
        <v>2.4412868309186823E-4</v>
      </c>
      <c r="AA76">
        <f>'qx(1) cambodia'!HJ83</f>
        <v>2.3517617991877812E-4</v>
      </c>
      <c r="AB76">
        <f>'qx(1) cambodia'!HR83</f>
        <v>1.993926601288162E-4</v>
      </c>
      <c r="AC76">
        <f>'qx(1) cambodia'!HZ83</f>
        <v>3.2888469938990422E-4</v>
      </c>
      <c r="AD76">
        <f>'qx(1) cambodia'!IH83</f>
        <v>1.3747084964080348E-4</v>
      </c>
      <c r="AE76">
        <f>'qx(1) cambodia'!IP83</f>
        <v>1.1678198397853647E-4</v>
      </c>
    </row>
    <row r="77" spans="1:31">
      <c r="A77">
        <f t="shared" si="2"/>
        <v>75</v>
      </c>
      <c r="B77">
        <f>'qx(1) cambodia'!R84</f>
        <v>1.0709514234101322E-3</v>
      </c>
      <c r="C77">
        <f>'qx(1) cambodia'!Z84</f>
        <v>9.2205538547623749E-4</v>
      </c>
      <c r="D77">
        <f>'qx(1) cambodia'!AH84</f>
        <v>8.3081587354968543E-4</v>
      </c>
      <c r="E77">
        <f>'qx(1) cambodia'!AP84</f>
        <v>9.4544333725189223E-4</v>
      </c>
      <c r="F77">
        <f>'qx(1) cambodia'!AX84</f>
        <v>8.4063771941845816E-4</v>
      </c>
      <c r="G77">
        <f>'qx(1) cambodia'!BF84</f>
        <v>7.6387832985871733E-4</v>
      </c>
      <c r="H77">
        <f>'qx(1) cambodia'!BN84</f>
        <v>7.2877364478663549E-4</v>
      </c>
      <c r="I77">
        <f>'qx(1) cambodia'!BV84</f>
        <v>8.5772786880027583E-4</v>
      </c>
      <c r="J77">
        <f>'qx(1) cambodia'!CD84</f>
        <v>6.4267618656682385E-4</v>
      </c>
      <c r="K77">
        <f>'qx(1) cambodia'!CL84</f>
        <v>6.5732399630344287E-4</v>
      </c>
      <c r="L77">
        <f>'qx(1) cambodia'!CT84</f>
        <v>1.2870790038075665E-3</v>
      </c>
      <c r="M77">
        <f>'qx(1) cambodia'!DB84</f>
        <v>9.8168427414222045E-4</v>
      </c>
      <c r="N77">
        <f>'qx(1) cambodia'!DJ84</f>
        <v>8.5782438896163491E-4</v>
      </c>
      <c r="O77">
        <f>'qx(1) cambodia'!DR84</f>
        <v>1.5291638709395395E-3</v>
      </c>
      <c r="P77">
        <f>'qx(1) cambodia'!DZ84</f>
        <v>1.2646250568866103E-3</v>
      </c>
      <c r="Q77">
        <f>'qx(1) cambodia'!EH84</f>
        <v>8.2710258558274389E-4</v>
      </c>
      <c r="R77">
        <f>'qx(1) cambodia'!EP84</f>
        <v>1.2107227667011867E-3</v>
      </c>
      <c r="S77">
        <f>'qx(1) cambodia'!EX84</f>
        <v>7.8607429734449722E-4</v>
      </c>
      <c r="T77">
        <f>'qx(1) cambodia'!FF84</f>
        <v>7.4266499324629335E-4</v>
      </c>
      <c r="U77">
        <f>'qx(1) cambodia'!FN84</f>
        <v>9.5183852229289133E-4</v>
      </c>
      <c r="V77">
        <f>'qx(1) cambodia'!FV84</f>
        <v>5.214515641584472E-4</v>
      </c>
      <c r="W77">
        <f>'qx(1) cambodia'!GD84</f>
        <v>5.1286080521467897E-4</v>
      </c>
      <c r="X77">
        <f>'qx(1) cambodia'!GL84</f>
        <v>2.3622906923116707E-4</v>
      </c>
      <c r="Y77">
        <f>'qx(1) cambodia'!GT84</f>
        <v>1.3550291161198348E-4</v>
      </c>
      <c r="Z77">
        <f>'qx(1) cambodia'!HB84</f>
        <v>2.290287640656424E-4</v>
      </c>
      <c r="AA77">
        <f>'qx(1) cambodia'!HJ84</f>
        <v>2.2066366424944699E-4</v>
      </c>
      <c r="AB77">
        <f>'qx(1) cambodia'!HR84</f>
        <v>1.8700413304385897E-4</v>
      </c>
      <c r="AC77">
        <f>'qx(1) cambodia'!HZ84</f>
        <v>3.0833253328647561E-4</v>
      </c>
      <c r="AD77">
        <f>'qx(1) cambodia'!IH84</f>
        <v>1.2888048827060011E-4</v>
      </c>
      <c r="AE77">
        <f>'qx(1) cambodia'!IP84</f>
        <v>1.0946640930713639E-4</v>
      </c>
    </row>
    <row r="78" spans="1:31">
      <c r="A78">
        <f t="shared" si="2"/>
        <v>76</v>
      </c>
      <c r="B78">
        <f>'qx(1) cambodia'!R85</f>
        <v>1.0198179957321353E-3</v>
      </c>
      <c r="C78">
        <f>'qx(1) cambodia'!Z85</f>
        <v>8.7770361352494772E-4</v>
      </c>
      <c r="D78">
        <f>'qx(1) cambodia'!AH85</f>
        <v>7.9080022869291219E-4</v>
      </c>
      <c r="E78">
        <f>'qx(1) cambodia'!AP85</f>
        <v>8.997287509333212E-4</v>
      </c>
      <c r="F78">
        <f>'qx(1) cambodia'!AX85</f>
        <v>7.9986615143030492E-4</v>
      </c>
      <c r="G78">
        <f>'qx(1) cambodia'!BF85</f>
        <v>7.26511486803673E-4</v>
      </c>
      <c r="H78">
        <f>'qx(1) cambodia'!BN85</f>
        <v>6.9312048467946494E-4</v>
      </c>
      <c r="I78">
        <f>'qx(1) cambodia'!BV85</f>
        <v>8.1532842723190148E-4</v>
      </c>
      <c r="J78">
        <f>'qx(1) cambodia'!CD85</f>
        <v>6.1066575422817485E-4</v>
      </c>
      <c r="K78">
        <f>'qx(1) cambodia'!CL85</f>
        <v>6.242454843135135E-4</v>
      </c>
      <c r="L78">
        <f>'qx(1) cambodia'!CT85</f>
        <v>1.2216106047273482E-3</v>
      </c>
      <c r="M78">
        <f>'qx(1) cambodia'!DB85</f>
        <v>9.3079443627210024E-4</v>
      </c>
      <c r="N78">
        <f>'qx(1) cambodia'!DJ85</f>
        <v>8.1292834257139712E-4</v>
      </c>
      <c r="O78">
        <f>'qx(1) cambodia'!DR85</f>
        <v>1.4478813441713874E-3</v>
      </c>
      <c r="P78">
        <f>'qx(1) cambodia'!DZ85</f>
        <v>1.1958256475948863E-3</v>
      </c>
      <c r="Q78">
        <f>'qx(1) cambodia'!EH85</f>
        <v>7.8151683849137193E-4</v>
      </c>
      <c r="R78">
        <f>'qx(1) cambodia'!EP85</f>
        <v>1.1432633347520323E-3</v>
      </c>
      <c r="S78">
        <f>'qx(1) cambodia'!EX85</f>
        <v>7.4182400709586044E-4</v>
      </c>
      <c r="T78">
        <f>'qx(1) cambodia'!FF85</f>
        <v>7.0032851183171607E-4</v>
      </c>
      <c r="U78">
        <f>'qx(1) cambodia'!FN85</f>
        <v>8.967385671743999E-4</v>
      </c>
      <c r="V78">
        <f>'qx(1) cambodia'!FV85</f>
        <v>4.912015321950269E-4</v>
      </c>
      <c r="W78">
        <f>'qx(1) cambodia'!GD85</f>
        <v>4.8262308913303928E-4</v>
      </c>
      <c r="X78">
        <f>'qx(1) cambodia'!GL85</f>
        <v>2.2219607487430505E-4</v>
      </c>
      <c r="Y78">
        <f>'qx(1) cambodia'!GT85</f>
        <v>1.2739669446031464E-4</v>
      </c>
      <c r="Z78">
        <f>'qx(1) cambodia'!HB85</f>
        <v>2.1520863948822262E-4</v>
      </c>
      <c r="AA78">
        <f>'qx(1) cambodia'!HJ85</f>
        <v>2.0735240590158847E-4</v>
      </c>
      <c r="AB78">
        <f>'qx(1) cambodia'!HR85</f>
        <v>1.7566511087295218E-4</v>
      </c>
      <c r="AC78">
        <f>'qx(1) cambodia'!HZ85</f>
        <v>2.8953716612931834E-4</v>
      </c>
      <c r="AD78">
        <f>'qx(1) cambodia'!IH85</f>
        <v>1.2103170762736328E-4</v>
      </c>
      <c r="AE78">
        <f>'qx(1) cambodia'!IP85</f>
        <v>1.027824025253968E-4</v>
      </c>
    </row>
    <row r="79" spans="1:31">
      <c r="A79">
        <f t="shared" si="2"/>
        <v>77</v>
      </c>
      <c r="B79">
        <f>'qx(1) cambodia'!R86</f>
        <v>9.7145408548605569E-4</v>
      </c>
      <c r="C79">
        <f>'qx(1) cambodia'!Z86</f>
        <v>8.3572846351244272E-4</v>
      </c>
      <c r="D79">
        <f>'qx(1) cambodia'!AH86</f>
        <v>7.5274046451389166E-4</v>
      </c>
      <c r="E79">
        <f>'qx(1) cambodia'!AP86</f>
        <v>8.5644180343866054E-4</v>
      </c>
      <c r="F79">
        <f>'qx(1) cambodia'!AX86</f>
        <v>7.6138011342324354E-4</v>
      </c>
      <c r="G79">
        <f>'qx(1) cambodia'!BF86</f>
        <v>6.9123049698556201E-4</v>
      </c>
      <c r="H79">
        <f>'qx(1) cambodia'!BN86</f>
        <v>6.5938815585723869E-4</v>
      </c>
      <c r="I79">
        <f>'qx(1) cambodia'!BV86</f>
        <v>7.7525877306698794E-4</v>
      </c>
      <c r="J79">
        <f>'qx(1) cambodia'!CD86</f>
        <v>5.8052965345283967E-4</v>
      </c>
      <c r="K79">
        <f>'qx(1) cambodia'!CL86</f>
        <v>5.9301457664319034E-4</v>
      </c>
      <c r="L79">
        <f>'qx(1) cambodia'!CT86</f>
        <v>1.1598182589906592E-3</v>
      </c>
      <c r="M79">
        <f>'qx(1) cambodia'!DB86</f>
        <v>8.8287734723768089E-4</v>
      </c>
      <c r="N79">
        <f>'qx(1) cambodia'!DJ86</f>
        <v>7.7039624952777129E-4</v>
      </c>
      <c r="O79">
        <f>'qx(1) cambodia'!DR86</f>
        <v>1.3712106954475681E-3</v>
      </c>
      <c r="P79">
        <f>'qx(1) cambodia'!DZ86</f>
        <v>1.1316821367171621E-3</v>
      </c>
      <c r="Q79">
        <f>'qx(1) cambodia'!EH86</f>
        <v>7.3896021445901748E-4</v>
      </c>
      <c r="R79">
        <f>'qx(1) cambodia'!EP86</f>
        <v>1.0800074473826416E-3</v>
      </c>
      <c r="S79">
        <f>'qx(1) cambodia'!EX86</f>
        <v>7.0037202188603183E-4</v>
      </c>
      <c r="T79">
        <f>'qx(1) cambodia'!FF86</f>
        <v>6.6072590342921525E-4</v>
      </c>
      <c r="U79">
        <f>'qx(1) cambodia'!FN86</f>
        <v>8.4574700643441961E-4</v>
      </c>
      <c r="V79">
        <f>'qx(1) cambodia'!FV86</f>
        <v>4.6322751914801177E-4</v>
      </c>
      <c r="W79">
        <f>'qx(1) cambodia'!GD86</f>
        <v>4.5471362244886614E-4</v>
      </c>
      <c r="X79">
        <f>'qx(1) cambodia'!GL86</f>
        <v>2.0922971212428542E-4</v>
      </c>
      <c r="Y79">
        <f>'qx(1) cambodia'!GT86</f>
        <v>1.198991899214288E-4</v>
      </c>
      <c r="Z79">
        <f>'qx(1) cambodia'!HB86</f>
        <v>2.0245739947187492E-4</v>
      </c>
      <c r="AA79">
        <f>'qx(1) cambodia'!HJ86</f>
        <v>1.950444417892826E-4</v>
      </c>
      <c r="AB79">
        <f>'qx(1) cambodia'!HR86</f>
        <v>1.6515691195181475E-4</v>
      </c>
      <c r="AC79">
        <f>'qx(1) cambodia'!HZ86</f>
        <v>2.7217043989169069E-4</v>
      </c>
      <c r="AD79">
        <f>'qx(1) cambodia'!IH86</f>
        <v>1.1378343547091908E-4</v>
      </c>
      <c r="AE79">
        <f>'qx(1) cambodia'!IP86</f>
        <v>9.6616362827528856E-5</v>
      </c>
    </row>
    <row r="80" spans="1:31">
      <c r="A80">
        <f t="shared" si="2"/>
        <v>78</v>
      </c>
      <c r="B80">
        <f>'qx(1) cambodia'!R87</f>
        <v>9.2510751232168214E-4</v>
      </c>
      <c r="C80">
        <f>'qx(1) cambodia'!Z87</f>
        <v>7.957450909067828E-4</v>
      </c>
      <c r="D80">
        <f>'qx(1) cambodia'!AH87</f>
        <v>7.1646203151636391E-4</v>
      </c>
      <c r="E80">
        <f>'qx(1) cambodia'!AP87</f>
        <v>8.1501782387753468E-4</v>
      </c>
      <c r="F80">
        <f>'qx(1) cambodia'!AX87</f>
        <v>7.2472026362937244E-4</v>
      </c>
      <c r="G80">
        <f>'qx(1) cambodia'!BF87</f>
        <v>6.5764828513318165E-4</v>
      </c>
      <c r="H80">
        <f>'qx(1) cambodia'!BN87</f>
        <v>6.2730119230308625E-4</v>
      </c>
      <c r="I80">
        <f>'qx(1) cambodia'!BV87</f>
        <v>7.3707260419177871E-4</v>
      </c>
      <c r="J80">
        <f>'qx(1) cambodia'!CD87</f>
        <v>5.5185587522934903E-4</v>
      </c>
      <c r="K80">
        <f>'qx(1) cambodia'!CL87</f>
        <v>5.6343473323093379E-4</v>
      </c>
      <c r="L80">
        <f>'qx(1) cambodia'!CT87</f>
        <v>1.1012342848557238E-3</v>
      </c>
      <c r="M80">
        <f>'qx(1) cambodia'!DB87</f>
        <v>8.3741246707601518E-4</v>
      </c>
      <c r="N80">
        <f>'qx(1) cambodia'!DJ87</f>
        <v>7.3018168863041365E-4</v>
      </c>
      <c r="O80">
        <f>'qx(1) cambodia'!DR87</f>
        <v>1.2983344591466683E-3</v>
      </c>
      <c r="P80">
        <f>'qx(1) cambodia'!DZ87</f>
        <v>1.0709746513849453E-3</v>
      </c>
      <c r="Q80">
        <f>'qx(1) cambodia'!EH87</f>
        <v>6.9911179126214823E-4</v>
      </c>
      <c r="R80">
        <f>'qx(1) cambodia'!EP87</f>
        <v>1.020715930903896E-3</v>
      </c>
      <c r="S80">
        <f>'qx(1) cambodia'!EX87</f>
        <v>6.6135743929994235E-4</v>
      </c>
      <c r="T80">
        <f>'qx(1) cambodia'!FF87</f>
        <v>6.2351372191892993E-4</v>
      </c>
      <c r="U80">
        <f>'qx(1) cambodia'!FN87</f>
        <v>7.9824745730220769E-4</v>
      </c>
      <c r="V80">
        <f>'qx(1) cambodia'!FV87</f>
        <v>4.371640541413743E-4</v>
      </c>
      <c r="W80">
        <f>'qx(1) cambodia'!GD87</f>
        <v>4.2876055295834186E-4</v>
      </c>
      <c r="X80">
        <f>'qx(1) cambodia'!GL87</f>
        <v>1.9718101065923505E-4</v>
      </c>
      <c r="Y80">
        <f>'qx(1) cambodia'!GT87</f>
        <v>1.1293088775955598E-4</v>
      </c>
      <c r="Z80">
        <f>'qx(1) cambodia'!HB87</f>
        <v>1.9059566293104722E-4</v>
      </c>
      <c r="AA80">
        <f>'qx(1) cambodia'!HJ87</f>
        <v>1.8361801160083992E-4</v>
      </c>
      <c r="AB80">
        <f>'qx(1) cambodia'!HR87</f>
        <v>1.5538372643619048E-4</v>
      </c>
      <c r="AC80">
        <f>'qx(1) cambodia'!HZ87</f>
        <v>2.5599952995885894E-4</v>
      </c>
      <c r="AD80">
        <f>'qx(1) cambodia'!IH87</f>
        <v>1.0704616672915123E-4</v>
      </c>
      <c r="AE80">
        <f>'qx(1) cambodia'!IP87</f>
        <v>9.0889700217915392E-5</v>
      </c>
    </row>
    <row r="81" spans="1:31">
      <c r="A81">
        <f t="shared" si="2"/>
        <v>79</v>
      </c>
      <c r="B81">
        <f>'qx(1) cambodia'!R88</f>
        <v>8.8148077636440378E-4</v>
      </c>
      <c r="C81">
        <f>'qx(1) cambodia'!Z88</f>
        <v>7.5793706360012352E-4</v>
      </c>
      <c r="D81">
        <f>'qx(1) cambodia'!AH88</f>
        <v>6.8234756770788876E-4</v>
      </c>
      <c r="E81">
        <f>'qx(1) cambodia'!AP88</f>
        <v>7.7602724866360814E-4</v>
      </c>
      <c r="F81">
        <f>'qx(1) cambodia'!AX88</f>
        <v>6.9005754418667933E-4</v>
      </c>
      <c r="G81">
        <f>'qx(1) cambodia'!BF88</f>
        <v>6.2601807950455203E-4</v>
      </c>
      <c r="H81">
        <f>'qx(1) cambodia'!BN88</f>
        <v>5.970913536599053E-4</v>
      </c>
      <c r="I81">
        <f>'qx(1) cambodia'!BV88</f>
        <v>7.0117360013121906E-4</v>
      </c>
      <c r="J81">
        <f>'qx(1) cambodia'!CD88</f>
        <v>5.248496853691452E-4</v>
      </c>
      <c r="K81">
        <f>'qx(1) cambodia'!CL88</f>
        <v>5.3563755935167169E-4</v>
      </c>
      <c r="L81">
        <f>'qx(1) cambodia'!CT88</f>
        <v>1.0464340699693597E-3</v>
      </c>
      <c r="M81">
        <f>'qx(1) cambodia'!DB88</f>
        <v>7.9482227626631228E-4</v>
      </c>
      <c r="N81">
        <f>'qx(1) cambodia'!DJ88</f>
        <v>6.9250009662739356E-4</v>
      </c>
      <c r="O81">
        <f>'qx(1) cambodia'!DR88</f>
        <v>1.2302764252771438E-3</v>
      </c>
      <c r="P81">
        <f>'qx(1) cambodia'!DZ88</f>
        <v>1.013994533145752E-3</v>
      </c>
      <c r="Q81">
        <f>'qx(1) cambodia'!EH88</f>
        <v>6.6181122078570872E-4</v>
      </c>
      <c r="R81">
        <f>'qx(1) cambodia'!EP88</f>
        <v>9.6580589291391536E-4</v>
      </c>
      <c r="S81">
        <f>'qx(1) cambodia'!EX88</f>
        <v>6.251892234123231E-4</v>
      </c>
      <c r="T81">
        <f>'qx(1) cambodia'!FF88</f>
        <v>5.8889105764042002E-4</v>
      </c>
      <c r="U81">
        <f>'qx(1) cambodia'!FN88</f>
        <v>7.5404310102309097E-4</v>
      </c>
      <c r="V81">
        <f>'qx(1) cambodia'!FV88</f>
        <v>4.1292303934403827E-4</v>
      </c>
      <c r="W81">
        <f>'qx(1) cambodia'!GD88</f>
        <v>4.0463132765001749E-4</v>
      </c>
      <c r="X81">
        <f>'qx(1) cambodia'!GL88</f>
        <v>1.8599632945296739E-4</v>
      </c>
      <c r="Y81">
        <f>'qx(1) cambodia'!GT88</f>
        <v>1.0646648449020507E-4</v>
      </c>
      <c r="Z81">
        <f>'qx(1) cambodia'!HB88</f>
        <v>1.7959441635815898E-4</v>
      </c>
      <c r="AA81">
        <f>'qx(1) cambodia'!HJ88</f>
        <v>1.7300478801180954E-4</v>
      </c>
      <c r="AB81">
        <f>'qx(1) cambodia'!HR88</f>
        <v>1.4632779637221451E-4</v>
      </c>
      <c r="AC81">
        <f>'qx(1) cambodia'!HZ88</f>
        <v>2.4099856307294634E-4</v>
      </c>
      <c r="AD81">
        <f>'qx(1) cambodia'!IH88</f>
        <v>1.0078197777991572E-4</v>
      </c>
      <c r="AE81">
        <f>'qx(1) cambodia'!IP88</f>
        <v>8.5576046878006382E-5</v>
      </c>
    </row>
    <row r="82" spans="1:31">
      <c r="A82">
        <f t="shared" si="2"/>
        <v>80</v>
      </c>
      <c r="B82">
        <f>'qx(1) cambodia'!R89</f>
        <v>8.4134555511715197E-4</v>
      </c>
      <c r="C82">
        <f>'qx(1) cambodia'!Z89</f>
        <v>7.2321873592895262E-4</v>
      </c>
      <c r="D82">
        <f>'qx(1) cambodia'!AH89</f>
        <v>6.5088070605580372E-4</v>
      </c>
      <c r="E82">
        <f>'qx(1) cambodia'!AP89</f>
        <v>7.4022534823272993E-4</v>
      </c>
      <c r="F82">
        <f>'qx(1) cambodia'!AX89</f>
        <v>6.581811566512835E-4</v>
      </c>
      <c r="G82">
        <f>'qx(1) cambodia'!BF89</f>
        <v>5.9682859481981123E-4</v>
      </c>
      <c r="H82">
        <f>'qx(1) cambodia'!BN89</f>
        <v>5.6928667917035853E-4</v>
      </c>
      <c r="I82">
        <f>'qx(1) cambodia'!BV89</f>
        <v>6.6816581865264933E-4</v>
      </c>
      <c r="J82">
        <f>'qx(1) cambodia'!CD89</f>
        <v>5.0003224413478549E-4</v>
      </c>
      <c r="K82">
        <f>'qx(1) cambodia'!CL89</f>
        <v>5.1004774194375613E-4</v>
      </c>
      <c r="L82">
        <f>'qx(1) cambodia'!CT89</f>
        <v>9.9605768378794495E-4</v>
      </c>
      <c r="M82">
        <f>'qx(1) cambodia'!DB89</f>
        <v>7.5583620456600993E-4</v>
      </c>
      <c r="N82">
        <f>'qx(1) cambodia'!DJ89</f>
        <v>6.57906034169245E-4</v>
      </c>
      <c r="O82">
        <f>'qx(1) cambodia'!DR89</f>
        <v>1.1677078934552688E-3</v>
      </c>
      <c r="P82">
        <f>'qx(1) cambodia'!DZ89</f>
        <v>9.6175044247379744E-4</v>
      </c>
      <c r="Q82">
        <f>'qx(1) cambodia'!EH89</f>
        <v>6.2742224478328423E-4</v>
      </c>
      <c r="R82">
        <f>'qx(1) cambodia'!EP89</f>
        <v>9.1532226204740796E-4</v>
      </c>
      <c r="S82">
        <f>'qx(1) cambodia'!EX89</f>
        <v>5.9228083687941563E-4</v>
      </c>
      <c r="T82">
        <f>'qx(1) cambodia'!FF89</f>
        <v>5.5735945075411643E-4</v>
      </c>
      <c r="U82">
        <f>'qx(1) cambodia'!FN89</f>
        <v>7.1317726361576936E-4</v>
      </c>
      <c r="V82">
        <f>'qx(1) cambodia'!FV89</f>
        <v>3.9052750202042317E-4</v>
      </c>
      <c r="W82">
        <f>'qx(1) cambodia'!GD89</f>
        <v>3.8236015065586749E-4</v>
      </c>
      <c r="X82">
        <f>'qx(1) cambodia'!GL89</f>
        <v>1.7567795793987836E-4</v>
      </c>
      <c r="Y82">
        <f>'qx(1) cambodia'!GT89</f>
        <v>1.0050792215448658E-4</v>
      </c>
      <c r="Z82">
        <f>'qx(1) cambodia'!HB89</f>
        <v>1.6946633014137857E-4</v>
      </c>
      <c r="AA82">
        <f>'qx(1) cambodia'!HJ89</f>
        <v>1.632283531687988E-4</v>
      </c>
      <c r="AB82">
        <f>'qx(1) cambodia'!HR89</f>
        <v>1.3797493647498847E-4</v>
      </c>
      <c r="AC82">
        <f>'qx(1) cambodia'!HZ89</f>
        <v>2.2720087554516121E-4</v>
      </c>
      <c r="AD82">
        <f>'qx(1) cambodia'!IH89</f>
        <v>9.500927301413281E-5</v>
      </c>
      <c r="AE82">
        <f>'qx(1) cambodia'!IP89</f>
        <v>8.0670669087265558E-5</v>
      </c>
    </row>
    <row r="83" spans="1:31">
      <c r="A83">
        <f t="shared" si="2"/>
        <v>81</v>
      </c>
      <c r="B83">
        <f>'qx(1) cambodia'!R90</f>
        <v>8.056970579062272E-4</v>
      </c>
      <c r="C83">
        <f>'qx(1) cambodia'!Z90</f>
        <v>6.923726270958373E-4</v>
      </c>
      <c r="D83">
        <f>'qx(1) cambodia'!AH90</f>
        <v>6.2295852428014388E-4</v>
      </c>
      <c r="E83">
        <f>'qx(1) cambodia'!AP90</f>
        <v>7.0829433049208015E-4</v>
      </c>
      <c r="F83">
        <f>'qx(1) cambodia'!AX90</f>
        <v>6.2986531175905202E-4</v>
      </c>
      <c r="G83">
        <f>'qx(1) cambodia'!BF90</f>
        <v>5.7086593120024261E-4</v>
      </c>
      <c r="H83">
        <f>'qx(1) cambodia'!BN90</f>
        <v>5.4445169540709394E-4</v>
      </c>
      <c r="I83">
        <f>'qx(1) cambodia'!BV90</f>
        <v>6.3876816581478525E-4</v>
      </c>
      <c r="J83">
        <f>'qx(1) cambodia'!CD90</f>
        <v>4.7793722705970166E-4</v>
      </c>
      <c r="K83">
        <f>'qx(1) cambodia'!CL90</f>
        <v>4.8726853196126926E-4</v>
      </c>
      <c r="L83">
        <f>'qx(1) cambodia'!CT90</f>
        <v>9.5107761358877196E-4</v>
      </c>
      <c r="M83">
        <f>'qx(1) cambodia'!DB90</f>
        <v>7.2106212072104272E-4</v>
      </c>
      <c r="N83">
        <f>'qx(1) cambodia'!DJ90</f>
        <v>6.271837345071295E-4</v>
      </c>
      <c r="O83">
        <f>'qx(1) cambodia'!DR90</f>
        <v>1.1119458195012126E-3</v>
      </c>
      <c r="P83">
        <f>'qx(1) cambodia'!DZ90</f>
        <v>9.1511993821617981E-4</v>
      </c>
      <c r="Q83">
        <f>'qx(1) cambodia'!EH90</f>
        <v>5.9679072829101412E-4</v>
      </c>
      <c r="R83">
        <f>'qx(1) cambodia'!EP90</f>
        <v>8.7010590061499841E-4</v>
      </c>
      <c r="S83">
        <f>'qx(1) cambodia'!EX90</f>
        <v>5.6288173428128659E-4</v>
      </c>
      <c r="T83">
        <f>'qx(1) cambodia'!FF90</f>
        <v>5.2946252321045811E-4</v>
      </c>
      <c r="U83">
        <f>'qx(1) cambodia'!FN90</f>
        <v>6.7616154745550963E-4</v>
      </c>
      <c r="V83">
        <f>'qx(1) cambodia'!FV90</f>
        <v>3.701570997085116E-4</v>
      </c>
      <c r="W83">
        <f>'qx(1) cambodia'!GD90</f>
        <v>3.6211534899950083E-4</v>
      </c>
      <c r="X83">
        <f>'qx(1) cambodia'!GL90</f>
        <v>1.6630681789588591E-4</v>
      </c>
      <c r="Y83">
        <f>'qx(1) cambodia'!GT90</f>
        <v>9.5095762007517534E-5</v>
      </c>
      <c r="Z83">
        <f>'qx(1) cambodia'!HB90</f>
        <v>1.6027725597606574E-4</v>
      </c>
      <c r="AA83">
        <f>'qx(1) cambodia'!HJ90</f>
        <v>1.5436230384554059E-4</v>
      </c>
      <c r="AB83">
        <f>'qx(1) cambodia'!HR90</f>
        <v>1.3039763550838155E-4</v>
      </c>
      <c r="AC83">
        <f>'qx(1) cambodia'!HZ90</f>
        <v>2.1467268922358812E-4</v>
      </c>
      <c r="AD83">
        <f>'qx(1) cambodia'!IH90</f>
        <v>8.9776996689000784E-5</v>
      </c>
      <c r="AE83">
        <f>'qx(1) cambodia'!IP90</f>
        <v>7.6217900585304308E-5</v>
      </c>
    </row>
    <row r="84" spans="1:31">
      <c r="A84">
        <f t="shared" si="2"/>
        <v>82</v>
      </c>
      <c r="B84">
        <f>'qx(1) cambodia'!R91</f>
        <v>7.7526554753181169E-4</v>
      </c>
      <c r="C84">
        <f>'qx(1) cambodia'!Z91</f>
        <v>6.6601673787097132E-4</v>
      </c>
      <c r="D84">
        <f>'qx(1) cambodia'!AH91</f>
        <v>5.9907396827470118E-4</v>
      </c>
      <c r="E84">
        <f>'qx(1) cambodia'!AP91</f>
        <v>6.8099714294409181E-4</v>
      </c>
      <c r="F84">
        <f>'qx(1) cambodia'!AX91</f>
        <v>6.0553221470161542E-4</v>
      </c>
      <c r="G84">
        <f>'qx(1) cambodia'!BF91</f>
        <v>5.4863501768264865E-4</v>
      </c>
      <c r="H84">
        <f>'qx(1) cambodia'!BN91</f>
        <v>5.2315926819777479E-4</v>
      </c>
      <c r="I84">
        <f>'qx(1) cambodia'!BV91</f>
        <v>6.1343952844185431E-4</v>
      </c>
      <c r="J84">
        <f>'qx(1) cambodia'!CD91</f>
        <v>4.5894707570590814E-4</v>
      </c>
      <c r="K84">
        <f>'qx(1) cambodia'!CL91</f>
        <v>4.6768022352454116E-4</v>
      </c>
      <c r="L84">
        <f>'qx(1) cambodia'!CT91</f>
        <v>9.1233566831925488E-4</v>
      </c>
      <c r="M84">
        <f>'qx(1) cambodia'!DB91</f>
        <v>6.9099874636445197E-4</v>
      </c>
      <c r="N84">
        <f>'qx(1) cambodia'!DJ91</f>
        <v>6.0062518624863135E-4</v>
      </c>
      <c r="O84">
        <f>'qx(1) cambodia'!DR91</f>
        <v>1.063840359136817E-3</v>
      </c>
      <c r="P84">
        <f>'qx(1) cambodia'!DZ91</f>
        <v>8.7475246711227162E-4</v>
      </c>
      <c r="Q84">
        <f>'qx(1) cambodia'!EH91</f>
        <v>5.7022957039969883E-4</v>
      </c>
      <c r="R84">
        <f>'qx(1) cambodia'!EP91</f>
        <v>8.3097485863004126E-4</v>
      </c>
      <c r="S84">
        <f>'qx(1) cambodia'!EX91</f>
        <v>5.3728459063005578E-4</v>
      </c>
      <c r="T84">
        <f>'qx(1) cambodia'!FF91</f>
        <v>5.0520646675457424E-4</v>
      </c>
      <c r="U84">
        <f>'qx(1) cambodia'!FN91</f>
        <v>6.4337964308121016E-4</v>
      </c>
      <c r="V84">
        <f>'qx(1) cambodia'!FV91</f>
        <v>3.5208779743726038E-4</v>
      </c>
      <c r="W84">
        <f>'qx(1) cambodia'!GD91</f>
        <v>3.4407180943359051E-4</v>
      </c>
      <c r="X84">
        <f>'qx(1) cambodia'!GL91</f>
        <v>1.5795996352987166E-4</v>
      </c>
      <c r="Y84">
        <f>'qx(1) cambodia'!GT91</f>
        <v>9.0277322561355816E-5</v>
      </c>
      <c r="Z84">
        <f>'qx(1) cambodia'!HB91</f>
        <v>1.5209441878456768E-4</v>
      </c>
      <c r="AA84">
        <f>'qx(1) cambodia'!HJ91</f>
        <v>1.4647210534857316E-4</v>
      </c>
      <c r="AB84">
        <f>'qx(1) cambodia'!HR91</f>
        <v>1.2365847370062101E-4</v>
      </c>
      <c r="AC84">
        <f>'qx(1) cambodia'!HZ91</f>
        <v>2.0352330740209236E-4</v>
      </c>
      <c r="AD84">
        <f>'qx(1) cambodia'!IH91</f>
        <v>8.5114683450022635E-5</v>
      </c>
      <c r="AE84">
        <f>'qx(1) cambodia'!IP91</f>
        <v>7.2257748404645639E-5</v>
      </c>
    </row>
    <row r="85" spans="1:31">
      <c r="A85">
        <f t="shared" si="2"/>
        <v>83</v>
      </c>
      <c r="B85">
        <f>'qx(1) cambodia'!R92</f>
        <v>7.5020855123792665E-4</v>
      </c>
      <c r="C85">
        <f>'qx(1) cambodia'!Z92</f>
        <v>6.4430049257332479E-4</v>
      </c>
      <c r="D85">
        <f>'qx(1) cambodia'!AH92</f>
        <v>5.7935759442396065E-4</v>
      </c>
      <c r="E85">
        <f>'qx(1) cambodia'!AP92</f>
        <v>6.5842985915761547E-4</v>
      </c>
      <c r="F85">
        <f>'qx(1) cambodia'!AX92</f>
        <v>5.854272006418147E-4</v>
      </c>
      <c r="G85">
        <f>'qx(1) cambodia'!BF92</f>
        <v>5.301529110819101E-4</v>
      </c>
      <c r="H85">
        <f>'qx(1) cambodia'!BN92</f>
        <v>5.0553507779022271E-4</v>
      </c>
      <c r="I85">
        <f>'qx(1) cambodia'!BV92</f>
        <v>5.9240354341458549E-4</v>
      </c>
      <c r="J85">
        <f>'qx(1) cambodia'!CD92</f>
        <v>4.4309871254730556E-4</v>
      </c>
      <c r="K85">
        <f>'qx(1) cambodia'!CL92</f>
        <v>4.5135460964310038E-4</v>
      </c>
      <c r="L85">
        <f>'qx(1) cambodia'!CT92</f>
        <v>8.7996570360179566E-4</v>
      </c>
      <c r="M85">
        <f>'qx(1) cambodia'!DB92</f>
        <v>6.658136315036879E-4</v>
      </c>
      <c r="N85">
        <f>'qx(1) cambodia'!DJ92</f>
        <v>5.7825167854358439E-4</v>
      </c>
      <c r="O85">
        <f>'qx(1) cambodia'!DR92</f>
        <v>1.0232591671038337E-3</v>
      </c>
      <c r="P85">
        <f>'qx(1) cambodia'!DZ92</f>
        <v>8.4077427581887769E-4</v>
      </c>
      <c r="Q85">
        <f>'qx(1) cambodia'!EH92</f>
        <v>5.478006071085611E-4</v>
      </c>
      <c r="R85">
        <f>'qx(1) cambodia'!EP92</f>
        <v>7.9785998301314272E-4</v>
      </c>
      <c r="S85">
        <f>'qx(1) cambodia'!EX92</f>
        <v>5.1565238221314461E-4</v>
      </c>
      <c r="T85">
        <f>'qx(1) cambodia'!FF92</f>
        <v>4.8454481042280168E-4</v>
      </c>
      <c r="U85">
        <f>'qx(1) cambodia'!FN92</f>
        <v>6.1488908889102971E-4</v>
      </c>
      <c r="V85">
        <f>'qx(1) cambodia'!FV92</f>
        <v>3.3653544409979638E-4</v>
      </c>
      <c r="W85">
        <f>'qx(1) cambodia'!GD92</f>
        <v>3.284948789366049E-4</v>
      </c>
      <c r="X85">
        <f>'qx(1) cambodia'!GL92</f>
        <v>1.5071543623711763E-4</v>
      </c>
      <c r="Y85">
        <f>'qx(1) cambodia'!GT92</f>
        <v>8.6096037578281941E-5</v>
      </c>
      <c r="Z85">
        <f>'qx(1) cambodia'!HB92</f>
        <v>1.4499290666899703E-4</v>
      </c>
      <c r="AA85">
        <f>'qx(1) cambodia'!HJ92</f>
        <v>1.3962253029257935E-4</v>
      </c>
      <c r="AB85">
        <f>'qx(1) cambodia'!HR92</f>
        <v>1.1781084506364338E-4</v>
      </c>
      <c r="AC85">
        <f>'qx(1) cambodia'!HZ92</f>
        <v>1.9384722778906574E-4</v>
      </c>
      <c r="AD85">
        <f>'qx(1) cambodia'!IH92</f>
        <v>8.1066183868565135E-5</v>
      </c>
      <c r="AE85">
        <f>'qx(1) cambodia'!IP92</f>
        <v>6.8814618647275263E-5</v>
      </c>
    </row>
    <row r="86" spans="1:31">
      <c r="A86">
        <f t="shared" si="2"/>
        <v>84</v>
      </c>
      <c r="B86">
        <f>'qx(1) cambodia'!R93</f>
        <v>7.3035751091284041E-4</v>
      </c>
      <c r="C86">
        <f>'qx(1) cambodia'!Z93</f>
        <v>6.2706244627547421E-4</v>
      </c>
      <c r="D86">
        <f>'qx(1) cambodia'!AH93</f>
        <v>5.6368130686783487E-4</v>
      </c>
      <c r="E86">
        <f>'qx(1) cambodia'!AP93</f>
        <v>6.4044796347321315E-4</v>
      </c>
      <c r="F86">
        <f>'qx(1) cambodia'!AX93</f>
        <v>5.6938142218622249E-4</v>
      </c>
      <c r="G86">
        <f>'qx(1) cambodia'!BF93</f>
        <v>5.1538705581491179E-4</v>
      </c>
      <c r="H86">
        <f>'qx(1) cambodia'!BN93</f>
        <v>4.91367742512504E-4</v>
      </c>
      <c r="I86">
        <f>'qx(1) cambodia'!BV93</f>
        <v>5.7553575838224346E-4</v>
      </c>
      <c r="J86">
        <f>'qx(1) cambodia'!CD93</f>
        <v>4.3035284506789468E-4</v>
      </c>
      <c r="K86">
        <f>'qx(1) cambodia'!CL93</f>
        <v>4.3812805004142205E-4</v>
      </c>
      <c r="L86">
        <f>'qx(1) cambodia'!CT93</f>
        <v>8.5372822806091921E-4</v>
      </c>
      <c r="M86">
        <f>'qx(1) cambodia'!DB93</f>
        <v>6.453143139898631E-4</v>
      </c>
      <c r="N86">
        <f>'qx(1) cambodia'!DJ93</f>
        <v>5.5999586387926986E-4</v>
      </c>
      <c r="O86">
        <f>'qx(1) cambodia'!DR93</f>
        <v>9.8991023689605625E-4</v>
      </c>
      <c r="P86">
        <f>'qx(1) cambodia'!DZ93</f>
        <v>8.1283080479309302E-4</v>
      </c>
      <c r="Q86">
        <f>'qx(1) cambodia'!EH93</f>
        <v>5.2939953866272484E-4</v>
      </c>
      <c r="R86">
        <f>'qx(1) cambodia'!EP93</f>
        <v>7.7056686331910954E-4</v>
      </c>
      <c r="S86">
        <f>'qx(1) cambodia'!EX93</f>
        <v>4.9776528551842677E-4</v>
      </c>
      <c r="T86">
        <f>'qx(1) cambodia'!FF93</f>
        <v>4.6745700148554542E-4</v>
      </c>
      <c r="U86">
        <f>'qx(1) cambodia'!FN93</f>
        <v>5.9093966975858026E-4</v>
      </c>
      <c r="V86">
        <f>'qx(1) cambodia'!FV93</f>
        <v>3.2350599014135104E-4</v>
      </c>
      <c r="W86">
        <f>'qx(1) cambodia'!GD93</f>
        <v>3.1556386038711045E-4</v>
      </c>
      <c r="X86">
        <f>'qx(1) cambodia'!GL93</f>
        <v>1.4467232894531097E-4</v>
      </c>
      <c r="Y86">
        <f>'qx(1) cambodia'!GT93</f>
        <v>8.2586295748301769E-5</v>
      </c>
      <c r="Z86">
        <f>'qx(1) cambodia'!HB93</f>
        <v>1.3902862131553035E-4</v>
      </c>
      <c r="AA86">
        <f>'qx(1) cambodia'!HJ93</f>
        <v>1.3387123828266617E-4</v>
      </c>
      <c r="AB86">
        <f>'qx(1) cambodia'!HR93</f>
        <v>1.1289497642466205E-4</v>
      </c>
      <c r="AC86">
        <f>'qx(1) cambodia'!HZ93</f>
        <v>1.8570995818730299E-4</v>
      </c>
      <c r="AD86">
        <f>'qx(1) cambodia'!IH93</f>
        <v>7.7662683247574501E-5</v>
      </c>
      <c r="AE86">
        <f>'qx(1) cambodia'!IP93</f>
        <v>6.5917183751179433E-5</v>
      </c>
    </row>
    <row r="87" spans="1:31">
      <c r="A87">
        <f t="shared" si="2"/>
        <v>85</v>
      </c>
      <c r="B87">
        <f>'qx(1) cambodia'!R94</f>
        <v>7.152647870585884E-4</v>
      </c>
      <c r="C87">
        <f>'qx(1) cambodia'!Z94</f>
        <v>6.1394491317030289E-4</v>
      </c>
      <c r="D87">
        <f>'qx(1) cambodia'!AH94</f>
        <v>5.5172154723185621E-4</v>
      </c>
      <c r="E87">
        <f>'qx(1) cambodia'!AP94</f>
        <v>6.2670294479610759E-4</v>
      </c>
      <c r="F87">
        <f>'qx(1) cambodia'!AX94</f>
        <v>5.5708165744160914E-4</v>
      </c>
      <c r="G87">
        <f>'qx(1) cambodia'!BF94</f>
        <v>5.0401753745629295E-4</v>
      </c>
      <c r="H87">
        <f>'qx(1) cambodia'!BN94</f>
        <v>4.8046128122688337E-4</v>
      </c>
      <c r="I87">
        <f>'qx(1) cambodia'!BV94</f>
        <v>5.6240931900068485E-4</v>
      </c>
      <c r="J87">
        <f>'qx(1) cambodia'!CD94</f>
        <v>4.2047283265556854E-4</v>
      </c>
      <c r="K87">
        <f>'qx(1) cambodia'!CL94</f>
        <v>4.2780563405268114E-4</v>
      </c>
      <c r="L87">
        <f>'qx(1) cambodia'!CT94</f>
        <v>8.3303699215479126E-4</v>
      </c>
      <c r="M87">
        <f>'qx(1) cambodia'!DB94</f>
        <v>6.2910339165023687E-4</v>
      </c>
      <c r="N87">
        <f>'qx(1) cambodia'!DJ94</f>
        <v>5.4543622592478816E-4</v>
      </c>
      <c r="O87">
        <f>'qx(1) cambodia'!DR94</f>
        <v>9.6315798817928533E-4</v>
      </c>
      <c r="P87">
        <f>'qx(1) cambodia'!DZ94</f>
        <v>7.9025540087919162E-4</v>
      </c>
      <c r="Q87">
        <f>'qx(1) cambodia'!EH94</f>
        <v>5.1452029411537027E-4</v>
      </c>
      <c r="R87">
        <f>'qx(1) cambodia'!EP94</f>
        <v>7.485178359923323E-4</v>
      </c>
      <c r="S87">
        <f>'qx(1) cambodia'!EX94</f>
        <v>4.8321669767627891E-4</v>
      </c>
      <c r="T87">
        <f>'qx(1) cambodia'!FF94</f>
        <v>4.5349123016125419E-4</v>
      </c>
      <c r="U87">
        <f>'qx(1) cambodia'!FN94</f>
        <v>5.7193966020524587E-4</v>
      </c>
      <c r="V87">
        <f>'qx(1) cambodia'!FV94</f>
        <v>3.1309059737967819E-4</v>
      </c>
      <c r="W87">
        <f>'qx(1) cambodia'!GD94</f>
        <v>3.0524132709654249E-4</v>
      </c>
      <c r="X87">
        <f>'qx(1) cambodia'!GL94</f>
        <v>1.3989832941825673E-4</v>
      </c>
      <c r="Y87">
        <f>'qx(1) cambodia'!GT94</f>
        <v>7.9796411040579916E-5</v>
      </c>
      <c r="Z87">
        <f>'qx(1) cambodia'!HB94</f>
        <v>1.3424397452173201E-4</v>
      </c>
      <c r="AA87">
        <f>'qx(1) cambodia'!HJ94</f>
        <v>1.2925902202874914E-4</v>
      </c>
      <c r="AB87">
        <f>'qx(1) cambodia'!HR94</f>
        <v>1.0894546025166152E-4</v>
      </c>
      <c r="AC87">
        <f>'qx(1) cambodia'!HZ94</f>
        <v>1.7915808243550708E-4</v>
      </c>
      <c r="AD87">
        <f>'qx(1) cambodia'!IH94</f>
        <v>7.4924261362303114E-5</v>
      </c>
      <c r="AE87">
        <f>'qx(1) cambodia'!IP94</f>
        <v>6.3584952088615514E-5</v>
      </c>
    </row>
    <row r="88" spans="1:31">
      <c r="A88">
        <f t="shared" si="2"/>
        <v>86</v>
      </c>
      <c r="B88">
        <f>'qx(1) cambodia'!R95</f>
        <v>7.0458646758590543E-4</v>
      </c>
      <c r="C88">
        <f>'qx(1) cambodia'!Z95</f>
        <v>6.0452950243402052E-4</v>
      </c>
      <c r="D88">
        <f>'qx(1) cambodia'!AH95</f>
        <v>5.4313529292616188E-4</v>
      </c>
      <c r="E88">
        <f>'qx(1) cambodia'!AP95</f>
        <v>6.1679762296459276E-4</v>
      </c>
      <c r="F88">
        <f>'qx(1) cambodia'!AX95</f>
        <v>5.4818586771046899E-4</v>
      </c>
      <c r="G88">
        <f>'qx(1) cambodia'!BF95</f>
        <v>4.9572835302765352E-4</v>
      </c>
      <c r="H88">
        <f>'qx(1) cambodia'!BN95</f>
        <v>4.7247912352713463E-4</v>
      </c>
      <c r="I88">
        <f>'qx(1) cambodia'!BV95</f>
        <v>5.5274494752606063E-4</v>
      </c>
      <c r="J88">
        <f>'qx(1) cambodia'!CD95</f>
        <v>4.1311250778388697E-4</v>
      </c>
      <c r="K88">
        <f>'qx(1) cambodia'!CL95</f>
        <v>4.2012019923965099E-4</v>
      </c>
      <c r="L88">
        <f>'qx(1) cambodia'!CT95</f>
        <v>8.1746434772724203E-4</v>
      </c>
      <c r="M88">
        <f>'qx(1) cambodia'!DB95</f>
        <v>6.166904103488206E-4</v>
      </c>
      <c r="N88">
        <f>'qx(1) cambodia'!DJ95</f>
        <v>5.3424646376766885E-4</v>
      </c>
      <c r="O88">
        <f>'qx(1) cambodia'!DR95</f>
        <v>9.4242381087831617E-4</v>
      </c>
      <c r="P88">
        <f>'qx(1) cambodia'!DZ95</f>
        <v>7.7262152316037605E-4</v>
      </c>
      <c r="Q88">
        <f>'qx(1) cambodia'!EH95</f>
        <v>5.0280407095283294E-4</v>
      </c>
      <c r="R88">
        <f>'qx(1) cambodia'!EP95</f>
        <v>7.3109650034138462E-4</v>
      </c>
      <c r="S88">
        <f>'qx(1) cambodia'!EX95</f>
        <v>4.7171541679381267E-4</v>
      </c>
      <c r="T88">
        <f>'qx(1) cambodia'!FF95</f>
        <v>4.4235182301077716E-4</v>
      </c>
      <c r="U88">
        <f>'qx(1) cambodia'!FN95</f>
        <v>5.5792472635952993E-4</v>
      </c>
      <c r="V88">
        <f>'qx(1) cambodia'!FV95</f>
        <v>3.0542743171388425E-4</v>
      </c>
      <c r="W88">
        <f>'qx(1) cambodia'!GD95</f>
        <v>2.9752278228073801E-4</v>
      </c>
      <c r="X88">
        <f>'qx(1) cambodia'!GL95</f>
        <v>1.3634497309940528E-4</v>
      </c>
      <c r="Y88">
        <f>'qx(1) cambodia'!GT95</f>
        <v>7.7743236113143798E-5</v>
      </c>
      <c r="Z88">
        <f>'qx(1) cambodia'!HB95</f>
        <v>1.3068217533541179E-4</v>
      </c>
      <c r="AA88">
        <f>'qx(1) cambodia'!HJ95</f>
        <v>1.2579410235645085E-4</v>
      </c>
      <c r="AB88">
        <f>'qx(1) cambodia'!HR95</f>
        <v>1.0596636335086941E-4</v>
      </c>
      <c r="AC88">
        <f>'qx(1) cambodia'!HZ95</f>
        <v>1.7420418607757025E-4</v>
      </c>
      <c r="AD88">
        <f>'qx(1) cambodia'!IH95</f>
        <v>7.285272324096866E-5</v>
      </c>
      <c r="AE88">
        <f>'qx(1) cambodia'!IP95</f>
        <v>6.1819946931763333E-5</v>
      </c>
    </row>
    <row r="89" spans="1:31">
      <c r="A89">
        <f t="shared" si="2"/>
        <v>87</v>
      </c>
      <c r="B89">
        <f>'qx(1) cambodia'!R96</f>
        <v>6.9814445361021866E-4</v>
      </c>
      <c r="C89">
        <f>'qx(1) cambodia'!Z96</f>
        <v>5.9870562116457469E-4</v>
      </c>
      <c r="D89">
        <f>'qx(1) cambodia'!AH96</f>
        <v>5.3772052862337987E-4</v>
      </c>
      <c r="E89">
        <f>'qx(1) cambodia'!AP96</f>
        <v>6.1053315065209878E-4</v>
      </c>
      <c r="F89">
        <f>'qx(1) cambodia'!AX96</f>
        <v>5.4250893344673823E-4</v>
      </c>
      <c r="G89">
        <f>'qx(1) cambodia'!BF96</f>
        <v>4.9035958998084207E-4</v>
      </c>
      <c r="H89">
        <f>'qx(1) cambodia'!BN96</f>
        <v>4.6726542032775775E-4</v>
      </c>
      <c r="I89">
        <f>'qx(1) cambodia'!BV96</f>
        <v>5.4632170919530264E-4</v>
      </c>
      <c r="J89">
        <f>'qx(1) cambodia'!CD96</f>
        <v>4.08190393670212E-4</v>
      </c>
      <c r="K89">
        <f>'qx(1) cambodia'!CL96</f>
        <v>4.1484518176240878E-4</v>
      </c>
      <c r="L89">
        <f>'qx(1) cambodia'!CT96</f>
        <v>8.0675525382112442E-4</v>
      </c>
      <c r="M89">
        <f>'qx(1) cambodia'!DB96</f>
        <v>6.0791928080495888E-4</v>
      </c>
      <c r="N89">
        <f>'qx(1) cambodia'!DJ96</f>
        <v>5.2615552401261818E-4</v>
      </c>
      <c r="O89">
        <f>'qx(1) cambodia'!DR96</f>
        <v>9.2732598710688246E-4</v>
      </c>
      <c r="P89">
        <f>'qx(1) cambodia'!DZ96</f>
        <v>7.5960139778554685E-4</v>
      </c>
      <c r="Q89">
        <f>'qx(1) cambodia'!EH96</f>
        <v>4.9407593448963321E-4</v>
      </c>
      <c r="R89">
        <f>'qx(1) cambodia'!EP96</f>
        <v>7.1792603391356664E-4</v>
      </c>
      <c r="S89">
        <f>'qx(1) cambodia'!EX96</f>
        <v>4.6297204434652133E-4</v>
      </c>
      <c r="T89">
        <f>'qx(1) cambodia'!FF96</f>
        <v>4.338812053866144E-4</v>
      </c>
      <c r="U89">
        <f>'qx(1) cambodia'!FN96</f>
        <v>5.4876625761850542E-4</v>
      </c>
      <c r="V89">
        <f>'qx(1) cambodia'!FV96</f>
        <v>3.0038471778363743E-4</v>
      </c>
      <c r="W89">
        <f>'qx(1) cambodia'!GD96</f>
        <v>2.9239357733318723E-4</v>
      </c>
      <c r="X89">
        <f>'qx(1) cambodia'!GL96</f>
        <v>1.3394062054020357E-4</v>
      </c>
      <c r="Y89">
        <f>'qx(1) cambodia'!GT96</f>
        <v>7.6354910184150144E-5</v>
      </c>
      <c r="Z89">
        <f>'qx(1) cambodia'!HB96</f>
        <v>1.2830752586883955E-4</v>
      </c>
      <c r="AA89">
        <f>'qx(1) cambodia'!HJ96</f>
        <v>1.2345833196232583E-4</v>
      </c>
      <c r="AB89">
        <f>'qx(1) cambodia'!HR96</f>
        <v>1.0391179661126555E-4</v>
      </c>
      <c r="AC89">
        <f>'qx(1) cambodia'!HZ96</f>
        <v>1.7077521382533606E-4</v>
      </c>
      <c r="AD89">
        <f>'qx(1) cambodia'!IH96</f>
        <v>7.1419969012402195E-5</v>
      </c>
      <c r="AE89">
        <f>'qx(1) cambodia'!IP96</f>
        <v>6.0595489625160801E-5</v>
      </c>
    </row>
    <row r="90" spans="1:31">
      <c r="A90">
        <f t="shared" si="2"/>
        <v>88</v>
      </c>
      <c r="B90">
        <f>'qx(1) cambodia'!R97</f>
        <v>6.9594684924991087E-4</v>
      </c>
      <c r="C90">
        <f>'qx(1) cambodia'!Z97</f>
        <v>5.9663031492676306E-4</v>
      </c>
      <c r="D90">
        <f>'qx(1) cambodia'!AH97</f>
        <v>5.3565522092945237E-4</v>
      </c>
      <c r="E90">
        <f>'qx(1) cambodia'!AP97</f>
        <v>6.0798265452329599E-4</v>
      </c>
      <c r="F90">
        <f>'qx(1) cambodia'!AX97</f>
        <v>5.4014891768573432E-4</v>
      </c>
      <c r="G90">
        <f>'qx(1) cambodia'!BF97</f>
        <v>4.8798993010776341E-4</v>
      </c>
      <c r="H90">
        <f>'qx(1) cambodia'!BN97</f>
        <v>4.6491072364365207E-4</v>
      </c>
      <c r="I90">
        <f>'qx(1) cambodia'!BV97</f>
        <v>5.4323413097255981E-4</v>
      </c>
      <c r="J90">
        <f>'qx(1) cambodia'!CD97</f>
        <v>4.0575347449106836E-4</v>
      </c>
      <c r="K90">
        <f>'qx(1) cambodia'!CL97</f>
        <v>4.1211665668911668E-4</v>
      </c>
      <c r="L90">
        <f>'qx(1) cambodia'!CT97</f>
        <v>8.0087334161737015E-4</v>
      </c>
      <c r="M90">
        <f>'qx(1) cambodia'!DB97</f>
        <v>6.0290352320526602E-4</v>
      </c>
      <c r="N90">
        <f>'qx(1) cambodia'!DJ97</f>
        <v>5.2125768158444287E-4</v>
      </c>
      <c r="O90">
        <f>'qx(1) cambodia'!DR97</f>
        <v>9.1773109266390116E-4</v>
      </c>
      <c r="P90">
        <f>'qx(1) cambodia'!DZ97</f>
        <v>7.5116991597962038E-4</v>
      </c>
      <c r="Q90">
        <f>'qx(1) cambodia'!EH97</f>
        <v>4.8832238265268918E-4</v>
      </c>
      <c r="R90">
        <f>'qx(1) cambodia'!EP97</f>
        <v>7.090484653805467E-4</v>
      </c>
      <c r="S90">
        <f>'qx(1) cambodia'!EX97</f>
        <v>4.5693317767260772E-4</v>
      </c>
      <c r="T90">
        <f>'qx(1) cambodia'!FF97</f>
        <v>4.2799273418493597E-4</v>
      </c>
      <c r="U90">
        <f>'qx(1) cambodia'!FN97</f>
        <v>5.4425410411150445E-4</v>
      </c>
      <c r="V90">
        <f>'qx(1) cambodia'!FV97</f>
        <v>2.9782495508439945E-4</v>
      </c>
      <c r="W90">
        <f>'qx(1) cambodia'!GD97</f>
        <v>2.8965080026545077E-4</v>
      </c>
      <c r="X90">
        <f>'qx(1) cambodia'!GL97</f>
        <v>1.3264320395823365E-4</v>
      </c>
      <c r="Y90">
        <f>'qx(1) cambodia'!GT97</f>
        <v>7.557113820913691E-5</v>
      </c>
      <c r="Z90">
        <f>'qx(1) cambodia'!HB97</f>
        <v>1.2697473902834413E-4</v>
      </c>
      <c r="AA90">
        <f>'qx(1) cambodia'!HJ97</f>
        <v>1.2218906738786756E-4</v>
      </c>
      <c r="AB90">
        <f>'qx(1) cambodia'!HR97</f>
        <v>1.0274439727113186E-4</v>
      </c>
      <c r="AC90">
        <f>'qx(1) cambodia'!HZ97</f>
        <v>1.6876075104147977E-4</v>
      </c>
      <c r="AD90">
        <f>'qx(1) cambodia'!IH97</f>
        <v>7.0580381901532213E-5</v>
      </c>
      <c r="AE90">
        <f>'qx(1) cambodia'!IP97</f>
        <v>5.987513793252033E-5</v>
      </c>
    </row>
    <row r="91" spans="1:31">
      <c r="A91">
        <f t="shared" si="2"/>
        <v>89</v>
      </c>
      <c r="B91">
        <f>'qx(1) cambodia'!R98</f>
        <v>6.9829537611175484E-4</v>
      </c>
      <c r="C91">
        <f>'qx(1) cambodia'!Z98</f>
        <v>5.984906750273808E-4</v>
      </c>
      <c r="D91">
        <f>'qx(1) cambodia'!AH98</f>
        <v>5.3724280851483175E-4</v>
      </c>
      <c r="E91">
        <f>'qx(1) cambodia'!AP98</f>
        <v>6.095272597282541E-4</v>
      </c>
      <c r="F91">
        <f>'qx(1) cambodia'!AX98</f>
        <v>5.4133548388355887E-4</v>
      </c>
      <c r="G91">
        <f>'qx(1) cambodia'!BF98</f>
        <v>4.8885615013543389E-4</v>
      </c>
      <c r="H91">
        <f>'qx(1) cambodia'!BN98</f>
        <v>4.6564129320555183E-4</v>
      </c>
      <c r="I91">
        <f>'qx(1) cambodia'!BV98</f>
        <v>5.4375827171723029E-4</v>
      </c>
      <c r="J91">
        <f>'qx(1) cambodia'!CD98</f>
        <v>4.0600821175901144E-4</v>
      </c>
      <c r="K91">
        <f>'qx(1) cambodia'!CL98</f>
        <v>4.1211925842004531E-4</v>
      </c>
      <c r="L91">
        <f>'qx(1) cambodia'!CT98</f>
        <v>8.0035237908845957E-4</v>
      </c>
      <c r="M91">
        <f>'qx(1) cambodia'!DB98</f>
        <v>6.0179563619370733E-4</v>
      </c>
      <c r="N91">
        <f>'qx(1) cambodia'!DJ98</f>
        <v>5.1991464622861501E-4</v>
      </c>
      <c r="O91">
        <f>'qx(1) cambodia'!DR98</f>
        <v>9.1432477747205342E-4</v>
      </c>
      <c r="P91">
        <f>'qx(1) cambodia'!DZ98</f>
        <v>7.4764431051253224E-4</v>
      </c>
      <c r="Q91">
        <f>'qx(1) cambodia'!EH98</f>
        <v>4.8582263708322316E-4</v>
      </c>
      <c r="R91">
        <f>'qx(1) cambodia'!EP98</f>
        <v>7.0489054200282729E-4</v>
      </c>
      <c r="S91">
        <f>'qx(1) cambodia'!EX98</f>
        <v>4.539259536250711E-4</v>
      </c>
      <c r="T91">
        <f>'qx(1) cambodia'!FF98</f>
        <v>4.2490229959482465E-4</v>
      </c>
      <c r="U91">
        <f>'qx(1) cambodia'!FN98</f>
        <v>5.4366512283793365E-4</v>
      </c>
      <c r="V91">
        <f>'qx(1) cambodia'!FV98</f>
        <v>2.9745227330298655E-4</v>
      </c>
      <c r="W91">
        <f>'qx(1) cambodia'!GD98</f>
        <v>2.889783448769805E-4</v>
      </c>
      <c r="X91">
        <f>'qx(1) cambodia'!GL98</f>
        <v>1.3227889644765409E-4</v>
      </c>
      <c r="Y91">
        <f>'qx(1) cambodia'!GT98</f>
        <v>7.5324738082141899E-5</v>
      </c>
      <c r="Z91">
        <f>'qx(1) cambodia'!HB98</f>
        <v>1.2650848689259173E-4</v>
      </c>
      <c r="AA91">
        <f>'qx(1) cambodia'!HJ98</f>
        <v>1.2177322315667364E-4</v>
      </c>
      <c r="AB91">
        <f>'qx(1) cambodia'!HR98</f>
        <v>1.0235100645745008E-4</v>
      </c>
      <c r="AC91">
        <f>'qx(1) cambodia'!HZ98</f>
        <v>1.6799818391311178E-4</v>
      </c>
      <c r="AD91">
        <f>'qx(1) cambodia'!IH98</f>
        <v>7.0247266229119459E-5</v>
      </c>
      <c r="AE91">
        <f>'qx(1) cambodia'!IP98</f>
        <v>5.9586127826621705E-5</v>
      </c>
    </row>
    <row r="92" spans="1:31">
      <c r="A92">
        <f t="shared" si="2"/>
        <v>90</v>
      </c>
      <c r="B92">
        <f>'qx(1) cambodia'!R99</f>
        <v>7.0593620347458462E-4</v>
      </c>
      <c r="C92">
        <f>'qx(1) cambodia'!Z99</f>
        <v>6.0492298522205263E-4</v>
      </c>
      <c r="D92">
        <f>'qx(1) cambodia'!AH99</f>
        <v>5.429746745714794E-4</v>
      </c>
      <c r="E92">
        <f>'qx(1) cambodia'!AP99</f>
        <v>6.1589878125678141E-4</v>
      </c>
      <c r="F92">
        <f>'qx(1) cambodia'!AX99</f>
        <v>5.4677210281320484E-4</v>
      </c>
      <c r="G92">
        <f>'qx(1) cambodia'!BF99</f>
        <v>4.9348623561120851E-4</v>
      </c>
      <c r="H92">
        <f>'qx(1) cambodia'!BN99</f>
        <v>4.6999930222302652E-4</v>
      </c>
      <c r="I92">
        <f>'qx(1) cambodia'!BV99</f>
        <v>5.4851753724319057E-4</v>
      </c>
      <c r="J92">
        <f>'qx(1) cambodia'!CD99</f>
        <v>4.0943955704991395E-4</v>
      </c>
      <c r="K92">
        <f>'qx(1) cambodia'!CL99</f>
        <v>4.1534494095391136E-4</v>
      </c>
      <c r="L92">
        <f>'qx(1) cambodia'!CT99</f>
        <v>8.0607857952004166E-4</v>
      </c>
      <c r="M92">
        <f>'qx(1) cambodia'!DB99</f>
        <v>6.0540962796601838E-4</v>
      </c>
      <c r="N92">
        <f>'qx(1) cambodia'!DJ99</f>
        <v>5.2252284587802776E-4</v>
      </c>
      <c r="O92">
        <f>'qx(1) cambodia'!DR99</f>
        <v>9.1808249264230854E-4</v>
      </c>
      <c r="P92">
        <f>'qx(1) cambodia'!DZ99</f>
        <v>7.4988162325768904E-4</v>
      </c>
      <c r="Q92">
        <f>'qx(1) cambodia'!EH99</f>
        <v>4.8697602932524093E-4</v>
      </c>
      <c r="R92">
        <f>'qx(1) cambodia'!EP99</f>
        <v>7.0614952110386459E-4</v>
      </c>
      <c r="S92">
        <f>'qx(1) cambodia'!EX99</f>
        <v>4.544140296502157E-4</v>
      </c>
      <c r="T92">
        <f>'qx(1) cambodia'!FF99</f>
        <v>4.2508510991550716E-4</v>
      </c>
      <c r="U92">
        <f>'qx(1) cambodia'!FN99</f>
        <v>5.4650479584626656E-4</v>
      </c>
      <c r="V92">
        <f>'qx(1) cambodia'!FV99</f>
        <v>2.9896945699169579E-4</v>
      </c>
      <c r="W92">
        <f>'qx(1) cambodia'!GD99</f>
        <v>2.9017804755814355E-4</v>
      </c>
      <c r="X92">
        <f>'qx(1) cambodia'!GL99</f>
        <v>1.3274510263413259E-4</v>
      </c>
      <c r="Y92">
        <f>'qx(1) cambodia'!GT99</f>
        <v>7.5542858635437737E-5</v>
      </c>
      <c r="Z92">
        <f>'qx(1) cambodia'!HB99</f>
        <v>1.2683549545600069E-4</v>
      </c>
      <c r="AA92">
        <f>'qx(1) cambodia'!HJ99</f>
        <v>1.22084353314076E-4</v>
      </c>
      <c r="AB92">
        <f>'qx(1) cambodia'!HR99</f>
        <v>1.025847083031908E-4</v>
      </c>
      <c r="AC92">
        <f>'qx(1) cambodia'!HZ99</f>
        <v>1.6835638094698919E-4</v>
      </c>
      <c r="AD92">
        <f>'qx(1) cambodia'!IH99</f>
        <v>7.0376040385088697E-5</v>
      </c>
      <c r="AE92">
        <f>'qx(1) cambodia'!IP99</f>
        <v>5.967526507155987E-5</v>
      </c>
    </row>
    <row r="93" spans="1:31">
      <c r="A93">
        <f t="shared" si="2"/>
        <v>91</v>
      </c>
      <c r="B93">
        <f>'qx(1) cambodia'!R100</f>
        <v>7.1982651269871087E-4</v>
      </c>
      <c r="C93">
        <f>'qx(1) cambodia'!Z100</f>
        <v>6.1676132228356915E-4</v>
      </c>
      <c r="D93">
        <f>'qx(1) cambodia'!AH100</f>
        <v>5.5357485740884199E-4</v>
      </c>
      <c r="E93">
        <f>'qx(1) cambodia'!AP100</f>
        <v>6.2782818790970611E-4</v>
      </c>
      <c r="F93">
        <f>'qx(1) cambodia'!AX100</f>
        <v>5.5728558037439983E-4</v>
      </c>
      <c r="G93">
        <f>'qx(1) cambodia'!BF100</f>
        <v>5.0267321409664214E-4</v>
      </c>
      <c r="H93">
        <f>'qx(1) cambodia'!BN100</f>
        <v>4.7863863815470099E-4</v>
      </c>
      <c r="I93">
        <f>'qx(1) cambodia'!BV100</f>
        <v>5.5831123219598491E-4</v>
      </c>
      <c r="J93">
        <f>'qx(1) cambodia'!CD100</f>
        <v>4.1664339104298376E-4</v>
      </c>
      <c r="K93">
        <f>'qx(1) cambodia'!CL100</f>
        <v>4.224151905684544E-4</v>
      </c>
      <c r="L93">
        <f>'qx(1) cambodia'!CT100</f>
        <v>8.1923470404268424E-4</v>
      </c>
      <c r="M93">
        <f>'qx(1) cambodia'!DB100</f>
        <v>6.1458725139280196E-4</v>
      </c>
      <c r="N93">
        <f>'qx(1) cambodia'!DJ100</f>
        <v>5.3001106597075375E-4</v>
      </c>
      <c r="O93">
        <f>'qx(1) cambodia'!DR100</f>
        <v>9.3015392195813828E-4</v>
      </c>
      <c r="P93">
        <f>'qx(1) cambodia'!DZ100</f>
        <v>7.5910129794927558E-4</v>
      </c>
      <c r="Q93">
        <f>'qx(1) cambodia'!EH100</f>
        <v>4.926327776457449E-4</v>
      </c>
      <c r="R93">
        <f>'qx(1) cambodia'!EP100</f>
        <v>7.1380420678574788E-4</v>
      </c>
      <c r="S93">
        <f>'qx(1) cambodia'!EX100</f>
        <v>4.5910418739301072E-4</v>
      </c>
      <c r="T93">
        <f>'qx(1) cambodia'!FF100</f>
        <v>4.2919974175684568E-4</v>
      </c>
      <c r="U93">
        <f>'qx(1) cambodia'!FN100</f>
        <v>5.5269007063008836E-4</v>
      </c>
      <c r="V93">
        <f>'qx(1) cambodia'!FV100</f>
        <v>3.0229005694754589E-4</v>
      </c>
      <c r="W93">
        <f>'qx(1) cambodia'!GD100</f>
        <v>2.9312915255973052E-4</v>
      </c>
      <c r="X93">
        <f>'qx(1) cambodia'!GL100</f>
        <v>1.3402857804555246E-4</v>
      </c>
      <c r="Y93">
        <f>'qx(1) cambodia'!GT100</f>
        <v>7.6214499562688497E-5</v>
      </c>
      <c r="Z93">
        <f>'qx(1) cambodia'!HB100</f>
        <v>1.2791049396665042E-4</v>
      </c>
      <c r="AA93">
        <f>'qx(1) cambodia'!HJ100</f>
        <v>1.2312560261364057E-4</v>
      </c>
      <c r="AB93">
        <f>'qx(1) cambodia'!HR100</f>
        <v>1.0340373604757399E-4</v>
      </c>
      <c r="AC93">
        <f>'qx(1) cambodia'!HZ100</f>
        <v>1.6970497851354801E-4</v>
      </c>
      <c r="AD93">
        <f>'qx(1) cambodia'!IH100</f>
        <v>7.0953507684994111E-5</v>
      </c>
      <c r="AE93">
        <f>'qx(1) cambodia'!IP100</f>
        <v>6.0139761702208165E-5</v>
      </c>
    </row>
    <row r="94" spans="1:31">
      <c r="A94">
        <f t="shared" si="2"/>
        <v>92</v>
      </c>
      <c r="B94">
        <f>'qx(1) cambodia'!R101</f>
        <v>7.4153890184538019E-4</v>
      </c>
      <c r="C94">
        <f>'qx(1) cambodia'!Z101</f>
        <v>6.3523997419690718E-4</v>
      </c>
      <c r="D94">
        <f>'qx(1) cambodia'!AH101</f>
        <v>5.7014247535380747E-4</v>
      </c>
      <c r="E94">
        <f>'qx(1) cambodia'!AP101</f>
        <v>6.4654622833601786E-4</v>
      </c>
      <c r="F94">
        <f>'qx(1) cambodia'!AX101</f>
        <v>5.7388673451658938E-4</v>
      </c>
      <c r="G94">
        <f>'qx(1) cambodia'!BF101</f>
        <v>5.1748222500274537E-4</v>
      </c>
      <c r="H94">
        <f>'qx(1) cambodia'!BN101</f>
        <v>4.9262950899150288E-4</v>
      </c>
      <c r="I94">
        <f>'qx(1) cambodia'!BV101</f>
        <v>5.7425647038367449E-4</v>
      </c>
      <c r="J94">
        <f>'qx(1) cambodia'!CD101</f>
        <v>4.2848213528743907E-4</v>
      </c>
      <c r="K94">
        <f>'qx(1) cambodia'!CL101</f>
        <v>4.3419653681654524E-4</v>
      </c>
      <c r="L94">
        <f>'qx(1) cambodia'!CT101</f>
        <v>8.4151404227990291E-4</v>
      </c>
      <c r="M94">
        <f>'qx(1) cambodia'!DB101</f>
        <v>6.3059101169480182E-4</v>
      </c>
      <c r="N94">
        <f>'qx(1) cambodia'!DJ101</f>
        <v>5.4345287461714643E-4</v>
      </c>
      <c r="O94">
        <f>'qx(1) cambodia'!DR101</f>
        <v>9.527001813304318E-4</v>
      </c>
      <c r="P94">
        <f>'qx(1) cambodia'!DZ101</f>
        <v>7.766977580386759E-4</v>
      </c>
      <c r="Q94">
        <f>'qx(1) cambodia'!EH101</f>
        <v>5.0387701951647992E-4</v>
      </c>
      <c r="R94">
        <f>'qx(1) cambodia'!EP101</f>
        <v>7.2951757789326444E-4</v>
      </c>
      <c r="S94">
        <f>'qx(1) cambodia'!EX101</f>
        <v>4.6888271978426247E-4</v>
      </c>
      <c r="T94">
        <f>'qx(1) cambodia'!FF101</f>
        <v>4.3812582651547735E-4</v>
      </c>
      <c r="U94">
        <f>'qx(1) cambodia'!FN101</f>
        <v>5.6282656473388335E-4</v>
      </c>
      <c r="V94">
        <f>'qx(1) cambodia'!FV101</f>
        <v>3.0779149935987758E-4</v>
      </c>
      <c r="W94">
        <f>'qx(1) cambodia'!GD101</f>
        <v>2.9814884200606896E-4</v>
      </c>
      <c r="X94">
        <f>'qx(1) cambodia'!GL101</f>
        <v>1.3626103569006363E-4</v>
      </c>
      <c r="Y94">
        <f>'qx(1) cambodia'!GT101</f>
        <v>7.7438604496394401E-5</v>
      </c>
      <c r="Z94">
        <f>'qx(1) cambodia'!HB101</f>
        <v>1.2988813913633111E-4</v>
      </c>
      <c r="AA94">
        <f>'qx(1) cambodia'!HJ101</f>
        <v>1.2502217107472388E-4</v>
      </c>
      <c r="AB94">
        <f>'qx(1) cambodia'!HR101</f>
        <v>1.0495508961479688E-4</v>
      </c>
      <c r="AC94">
        <f>'qx(1) cambodia'!HZ101</f>
        <v>1.7220589930134138E-4</v>
      </c>
      <c r="AD94">
        <f>'qx(1) cambodia'!IH101</f>
        <v>7.2022030314422911E-5</v>
      </c>
      <c r="AE94">
        <f>'qx(1) cambodia'!IP101</f>
        <v>6.104989008439927E-5</v>
      </c>
    </row>
    <row r="95" spans="1:31">
      <c r="A95">
        <f t="shared" si="2"/>
        <v>93</v>
      </c>
      <c r="B95">
        <f>'qx(1) cambodia'!R102</f>
        <v>7.7404049461275281E-4</v>
      </c>
      <c r="C95">
        <f>'qx(1) cambodia'!Z102</f>
        <v>6.6280927659367395E-4</v>
      </c>
      <c r="D95">
        <f>'qx(1) cambodia'!AH102</f>
        <v>5.9477777046508355E-4</v>
      </c>
      <c r="E95">
        <f>'qx(1) cambodia'!AP102</f>
        <v>6.7444109655838511E-4</v>
      </c>
      <c r="F95">
        <f>'qx(1) cambodia'!AX102</f>
        <v>5.9867340448780597E-4</v>
      </c>
      <c r="G95">
        <f>'qx(1) cambodia'!BF102</f>
        <v>5.3971211651031217E-4</v>
      </c>
      <c r="H95">
        <f>'qx(1) cambodia'!BN102</f>
        <v>5.1381744396641579E-4</v>
      </c>
      <c r="I95">
        <f>'qx(1) cambodia'!BV102</f>
        <v>5.9856290653096235E-4</v>
      </c>
      <c r="J95">
        <f>'qx(1) cambodia'!CD102</f>
        <v>4.4650878381028911E-4</v>
      </c>
      <c r="K95">
        <f>'qx(1) cambodia'!CL102</f>
        <v>4.5227994514396866E-4</v>
      </c>
      <c r="L95">
        <f>'qx(1) cambodia'!CT102</f>
        <v>8.7596711862686165E-4</v>
      </c>
      <c r="M95">
        <f>'qx(1) cambodia'!DB102</f>
        <v>6.5571239305351988E-4</v>
      </c>
      <c r="N95">
        <f>'qx(1) cambodia'!DJ102</f>
        <v>5.6471092845526651E-4</v>
      </c>
      <c r="O95">
        <f>'qx(1) cambodia'!DR102</f>
        <v>9.8888560414149324E-4</v>
      </c>
      <c r="P95">
        <f>'qx(1) cambodia'!DZ102</f>
        <v>8.0548937933040525E-4</v>
      </c>
      <c r="Q95">
        <f>'qx(1) cambodia'!EH102</f>
        <v>5.2228455924365922E-4</v>
      </c>
      <c r="R95">
        <f>'qx(1) cambodia'!EP102</f>
        <v>7.5581475666864988E-4</v>
      </c>
      <c r="S95">
        <f>'qx(1) cambodia'!EX102</f>
        <v>4.8543336936747889E-4</v>
      </c>
      <c r="T95">
        <f>'qx(1) cambodia'!FF102</f>
        <v>4.5325738556850018E-4</v>
      </c>
      <c r="U95">
        <f>'qx(1) cambodia'!FN102</f>
        <v>5.7913267985621516E-4</v>
      </c>
      <c r="V95">
        <f>'qx(1) cambodia'!FV102</f>
        <v>3.1670122107446284E-4</v>
      </c>
      <c r="W95">
        <f>'qx(1) cambodia'!GD102</f>
        <v>3.0646422339526144E-4</v>
      </c>
      <c r="X95">
        <f>'qx(1) cambodia'!GL102</f>
        <v>1.399828034143046E-4</v>
      </c>
      <c r="Y95">
        <f>'qx(1) cambodia'!GT102</f>
        <v>7.9511236733165275E-5</v>
      </c>
      <c r="Z95">
        <f>'qx(1) cambodia'!HB102</f>
        <v>1.3330126494179764E-4</v>
      </c>
      <c r="AA95">
        <f>'qx(1) cambodia'!HJ102</f>
        <v>1.282773682436754E-4</v>
      </c>
      <c r="AB95">
        <f>'qx(1) cambodia'!HR102</f>
        <v>1.0763576689539157E-4</v>
      </c>
      <c r="AC95">
        <f>'qx(1) cambodia'!HZ102</f>
        <v>1.7657130281263392E-4</v>
      </c>
      <c r="AD95">
        <f>'qx(1) cambodia'!IH102</f>
        <v>7.3849821135652316E-5</v>
      </c>
      <c r="AE95">
        <f>'qx(1) cambodia'!IP102</f>
        <v>6.2612373051595762E-5</v>
      </c>
    </row>
    <row r="96" spans="1:31">
      <c r="A96">
        <f t="shared" si="2"/>
        <v>94</v>
      </c>
      <c r="B96">
        <f>'qx(1) cambodia'!R103</f>
        <v>8.2174410740856339E-4</v>
      </c>
      <c r="C96">
        <f>'qx(1) cambodia'!Z103</f>
        <v>7.0337044561562148E-4</v>
      </c>
      <c r="D96">
        <f>'qx(1) cambodia'!AH103</f>
        <v>6.3092231526229675E-4</v>
      </c>
      <c r="E96">
        <f>'qx(1) cambodia'!AP103</f>
        <v>7.1531950775522996E-4</v>
      </c>
      <c r="F96">
        <f>'qx(1) cambodia'!AX103</f>
        <v>6.3501331633919478E-4</v>
      </c>
      <c r="G96">
        <f>'qx(1) cambodia'!BF103</f>
        <v>5.7236793599126827E-4</v>
      </c>
      <c r="H96">
        <f>'qx(1) cambodia'!BN103</f>
        <v>5.4496098638853307E-4</v>
      </c>
      <c r="I96">
        <f>'qx(1) cambodia'!BV103</f>
        <v>6.3458286676584287E-4</v>
      </c>
      <c r="J96">
        <f>'qx(1) cambodia'!CD103</f>
        <v>4.7326580991071245E-4</v>
      </c>
      <c r="K96">
        <f>'qx(1) cambodia'!CL103</f>
        <v>4.7913665011904103E-4</v>
      </c>
      <c r="L96">
        <f>'qx(1) cambodia'!CT103</f>
        <v>9.2739842835671052E-4</v>
      </c>
      <c r="M96">
        <f>'qx(1) cambodia'!DB103</f>
        <v>6.9350380341629393E-4</v>
      </c>
      <c r="N96">
        <f>'qx(1) cambodia'!DJ103</f>
        <v>5.9688886743600384E-4</v>
      </c>
      <c r="O96">
        <f>'qx(1) cambodia'!DR103</f>
        <v>1.0441100899519318E-3</v>
      </c>
      <c r="P96">
        <f>'qx(1) cambodia'!DZ103</f>
        <v>8.4978922517650699E-4</v>
      </c>
      <c r="Q96">
        <f>'qx(1) cambodia'!EH103</f>
        <v>5.5080095226815642E-4</v>
      </c>
      <c r="R96">
        <f>'qx(1) cambodia'!EP103</f>
        <v>7.9659101219481615E-4</v>
      </c>
      <c r="S96">
        <f>'qx(1) cambodia'!EX103</f>
        <v>5.1140806839784932E-4</v>
      </c>
      <c r="T96">
        <f>'qx(1) cambodia'!FF103</f>
        <v>4.771375089304891E-4</v>
      </c>
      <c r="U96">
        <f>'qx(1) cambodia'!FN103</f>
        <v>6.052284651237406E-4</v>
      </c>
      <c r="V96">
        <f>'qx(1) cambodia'!FV103</f>
        <v>3.3102911737579712E-4</v>
      </c>
      <c r="W96">
        <f>'qx(1) cambodia'!GD103</f>
        <v>3.2002726059474681E-4</v>
      </c>
      <c r="X96">
        <f>'qx(1) cambodia'!GL103</f>
        <v>1.461031946508293E-4</v>
      </c>
      <c r="Y96">
        <f>'qx(1) cambodia'!GT103</f>
        <v>8.2932553963510438E-5</v>
      </c>
      <c r="Z96">
        <f>'qx(1) cambodia'!HB103</f>
        <v>1.3897394601344409E-4</v>
      </c>
      <c r="AA96">
        <f>'qx(1) cambodia'!HJ103</f>
        <v>1.3371920068432709E-4</v>
      </c>
      <c r="AB96">
        <f>'qx(1) cambodia'!HR103</f>
        <v>1.1212399066223308E-4</v>
      </c>
      <c r="AC96">
        <f>'qx(1) cambodia'!HZ103</f>
        <v>1.8387921073506565E-4</v>
      </c>
      <c r="AD96">
        <f>'qx(1) cambodia'!IH103</f>
        <v>7.6913493871152917E-5</v>
      </c>
      <c r="AE96">
        <f>'qx(1) cambodia'!IP103</f>
        <v>6.5205315151948669E-5</v>
      </c>
    </row>
    <row r="97" spans="1:31">
      <c r="A97">
        <f t="shared" si="2"/>
        <v>95</v>
      </c>
      <c r="B97">
        <f>'qx(1) cambodia'!R104</f>
        <v>8.9275329295581828E-4</v>
      </c>
      <c r="C97">
        <f>'qx(1) cambodia'!Z104</f>
        <v>7.6385682641434824E-4</v>
      </c>
      <c r="D97">
        <f>'qx(1) cambodia'!AH104</f>
        <v>6.8493173580282324E-4</v>
      </c>
      <c r="E97">
        <f>'qx(1) cambodia'!AP104</f>
        <v>7.7633407882321558E-4</v>
      </c>
      <c r="F97">
        <f>'qx(1) cambodia'!AX104</f>
        <v>6.8916205380884291E-4</v>
      </c>
      <c r="G97">
        <f>'qx(1) cambodia'!BF104</f>
        <v>6.2106825263547017E-4</v>
      </c>
      <c r="H97">
        <f>'qx(1) cambodia'!BN104</f>
        <v>5.9138103434499677E-4</v>
      </c>
      <c r="I97">
        <f>'qx(1) cambodia'!BV104</f>
        <v>6.8838715941346295E-4</v>
      </c>
      <c r="J97">
        <f>'qx(1) cambodia'!CD104</f>
        <v>5.1336767427348972E-4</v>
      </c>
      <c r="K97">
        <f>'qx(1) cambodia'!CL104</f>
        <v>5.1946699038218241E-4</v>
      </c>
      <c r="L97">
        <f>'qx(1) cambodia'!CT104</f>
        <v>1.0047211701752663E-3</v>
      </c>
      <c r="M97">
        <f>'qx(1) cambodia'!DB104</f>
        <v>7.5060298118323856E-4</v>
      </c>
      <c r="N97">
        <f>'qx(1) cambodia'!DJ104</f>
        <v>6.4556967115627837E-4</v>
      </c>
      <c r="O97">
        <f>'qx(1) cambodia'!DR104</f>
        <v>1.1281274813882798E-3</v>
      </c>
      <c r="P97">
        <f>'qx(1) cambodia'!DZ104</f>
        <v>9.1748005130976593E-4</v>
      </c>
      <c r="Q97">
        <f>'qx(1) cambodia'!EH104</f>
        <v>5.9447821323772539E-4</v>
      </c>
      <c r="R97">
        <f>'qx(1) cambodia'!EP104</f>
        <v>8.5936463013812781E-4</v>
      </c>
      <c r="S97">
        <f>'qx(1) cambodia'!EX104</f>
        <v>5.5141198521848679E-4</v>
      </c>
      <c r="T97">
        <f>'qx(1) cambodia'!FF104</f>
        <v>5.1421124690857116E-4</v>
      </c>
      <c r="U97">
        <f>'qx(1) cambodia'!FN104</f>
        <v>6.4768306321964081E-4</v>
      </c>
      <c r="V97">
        <f>'qx(1) cambodia'!FV104</f>
        <v>3.5428949965126452E-4</v>
      </c>
      <c r="W97">
        <f>'qx(1) cambodia'!GD104</f>
        <v>3.4226071070347453E-4</v>
      </c>
      <c r="X97">
        <f>'qx(1) cambodia'!GL104</f>
        <v>1.5619089475481148E-4</v>
      </c>
      <c r="Y97">
        <f>'qx(1) cambodia'!GT104</f>
        <v>8.8593916396868041E-5</v>
      </c>
      <c r="Z97">
        <f>'qx(1) cambodia'!HB104</f>
        <v>1.4837667198076094E-4</v>
      </c>
      <c r="AA97">
        <f>'qx(1) cambodia'!HJ104</f>
        <v>1.4275043417725583E-4</v>
      </c>
      <c r="AB97">
        <f>'qx(1) cambodia'!HR104</f>
        <v>1.1961083533470587E-4</v>
      </c>
      <c r="AC97">
        <f>'qx(1) cambodia'!HZ104</f>
        <v>1.9606503265862059E-4</v>
      </c>
      <c r="AD97">
        <f>'qx(1) cambodia'!IH104</f>
        <v>8.200954944482607E-5</v>
      </c>
      <c r="AE97">
        <f>'qx(1) cambodia'!IP104</f>
        <v>6.9524436794423785E-5</v>
      </c>
    </row>
    <row r="98" spans="1:31">
      <c r="A98">
        <f t="shared" si="2"/>
        <v>96</v>
      </c>
      <c r="B98">
        <f>'qx(1) cambodia'!R105</f>
        <v>1.0015571371170132E-3</v>
      </c>
      <c r="C98">
        <f>'qx(1) cambodia'!Z105</f>
        <v>8.5658832709601383E-4</v>
      </c>
      <c r="D98">
        <f>'qx(1) cambodia'!AH105</f>
        <v>7.6788821463430511E-4</v>
      </c>
      <c r="E98">
        <f>'qx(1) cambodia'!AP105</f>
        <v>8.7016226948833156E-4</v>
      </c>
      <c r="F98">
        <f>'qx(1) cambodia'!AX105</f>
        <v>7.7230942798886396E-4</v>
      </c>
      <c r="G98">
        <f>'qx(1) cambodia'!BF105</f>
        <v>6.9580601649816014E-4</v>
      </c>
      <c r="H98">
        <f>'qx(1) cambodia'!BN105</f>
        <v>6.6258628732747328E-4</v>
      </c>
      <c r="I98">
        <f>'qx(1) cambodia'!BV105</f>
        <v>7.7099566797067401E-4</v>
      </c>
      <c r="J98">
        <f>'qx(1) cambodia'!CD105</f>
        <v>5.7494531622521452E-4</v>
      </c>
      <c r="K98">
        <f>'qx(1) cambodia'!CL105</f>
        <v>5.8156321243486007E-4</v>
      </c>
      <c r="L98">
        <f>'qx(1) cambodia'!CT105</f>
        <v>1.1240201914036597E-3</v>
      </c>
      <c r="M98">
        <f>'qx(1) cambodia'!DB105</f>
        <v>8.3882747854255356E-4</v>
      </c>
      <c r="N98">
        <f>'qx(1) cambodia'!DJ105</f>
        <v>7.208930130004821E-4</v>
      </c>
      <c r="O98">
        <f>'qx(1) cambodia'!DR105</f>
        <v>1.2585691712449847E-3</v>
      </c>
      <c r="P98">
        <f>'qx(1) cambodia'!DZ105</f>
        <v>1.022845301299626E-3</v>
      </c>
      <c r="Q98">
        <f>'qx(1) cambodia'!EH105</f>
        <v>6.6255185830437456E-4</v>
      </c>
      <c r="R98">
        <f>'qx(1) cambodia'!EP105</f>
        <v>9.5741594924109987E-4</v>
      </c>
      <c r="S98">
        <f>'qx(1) cambodia'!EX105</f>
        <v>6.1409827533993704E-4</v>
      </c>
      <c r="T98">
        <f>'qx(1) cambodia'!FF105</f>
        <v>5.7237246437816713E-4</v>
      </c>
      <c r="U98">
        <f>'qx(1) cambodia'!FN105</f>
        <v>7.1726426243707306E-4</v>
      </c>
      <c r="V98">
        <f>'qx(1) cambodia'!FV105</f>
        <v>3.9238245249776841E-4</v>
      </c>
      <c r="W98">
        <f>'qx(1) cambodia'!GD105</f>
        <v>3.7877136285513084E-4</v>
      </c>
      <c r="X98">
        <f>'qx(1) cambodia'!GL105</f>
        <v>1.728194860260664E-4</v>
      </c>
      <c r="Y98">
        <f>'qx(1) cambodia'!GT105</f>
        <v>9.7946120698006982E-5</v>
      </c>
      <c r="Z98">
        <f>'qx(1) cambodia'!HB105</f>
        <v>1.639510411644878E-4</v>
      </c>
      <c r="AA98">
        <f>'qx(1) cambodia'!HJ105</f>
        <v>1.577007127425208E-4</v>
      </c>
      <c r="AB98">
        <f>'qx(1) cambodia'!HR105</f>
        <v>1.32017054959477E-4</v>
      </c>
      <c r="AC98">
        <f>'qx(1) cambodia'!HZ105</f>
        <v>2.1632669696378654E-4</v>
      </c>
      <c r="AD98">
        <f>'qx(1) cambodia'!IH105</f>
        <v>9.046884278280943E-5</v>
      </c>
      <c r="AE98">
        <f>'qx(1) cambodia'!IP105</f>
        <v>7.6685018463525863E-5</v>
      </c>
    </row>
    <row r="99" spans="1:31">
      <c r="A99">
        <f t="shared" si="2"/>
        <v>97</v>
      </c>
      <c r="B99">
        <f>'qx(1) cambodia'!R106</f>
        <v>1.1760914989261293E-3</v>
      </c>
      <c r="C99">
        <f>'qx(1) cambodia'!Z106</f>
        <v>1.0055108427915363E-3</v>
      </c>
      <c r="D99">
        <f>'qx(1) cambodia'!AH106</f>
        <v>9.0122713644361747E-4</v>
      </c>
      <c r="E99">
        <f>'qx(1) cambodia'!AP106</f>
        <v>1.0210795788468763E-3</v>
      </c>
      <c r="F99">
        <f>'qx(1) cambodia'!AX106</f>
        <v>9.0606984917396716E-4</v>
      </c>
      <c r="G99">
        <f>'qx(1) cambodia'!BF106</f>
        <v>8.1597713700853804E-4</v>
      </c>
      <c r="H99">
        <f>'qx(1) cambodia'!BN106</f>
        <v>7.769835638465392E-4</v>
      </c>
      <c r="I99">
        <f>'qx(1) cambodia'!BV106</f>
        <v>9.0379743228190506E-4</v>
      </c>
      <c r="J99">
        <f>'qx(1) cambodia'!CD106</f>
        <v>6.7392854477998942E-4</v>
      </c>
      <c r="K99">
        <f>'qx(1) cambodia'!CL106</f>
        <v>6.814380519426207E-4</v>
      </c>
      <c r="L99">
        <f>'qx(1) cambodia'!CT106</f>
        <v>1.3163568344937173E-3</v>
      </c>
      <c r="M99">
        <f>'qx(1) cambodia'!DB106</f>
        <v>9.812762115425993E-4</v>
      </c>
      <c r="N99">
        <f>'qx(1) cambodia'!DJ106</f>
        <v>8.4259940908767181E-4</v>
      </c>
      <c r="O99">
        <f>'qx(1) cambodia'!DR106</f>
        <v>1.4698187700242892E-3</v>
      </c>
      <c r="P99">
        <f>'qx(1) cambodia'!DZ106</f>
        <v>1.1937091726923184E-3</v>
      </c>
      <c r="Q99">
        <f>'qx(1) cambodia'!EH106</f>
        <v>7.7303624527986841E-4</v>
      </c>
      <c r="R99">
        <f>'qx(1) cambodia'!EP106</f>
        <v>1.1167346797107554E-3</v>
      </c>
      <c r="S99">
        <f>'qx(1) cambodia'!EX106</f>
        <v>7.1608114132907825E-4</v>
      </c>
      <c r="T99">
        <f>'qx(1) cambodia'!FF106</f>
        <v>6.6721437040620436E-4</v>
      </c>
      <c r="U99">
        <f>'qx(1) cambodia'!FN106</f>
        <v>8.3353176881229636E-4</v>
      </c>
      <c r="V99">
        <f>'qx(1) cambodia'!FV106</f>
        <v>4.5609059895883867E-4</v>
      </c>
      <c r="W99">
        <f>'qx(1) cambodia'!GD106</f>
        <v>4.3994660211064306E-4</v>
      </c>
      <c r="X99">
        <f>'qx(1) cambodia'!GL106</f>
        <v>2.0068930790387163E-4</v>
      </c>
      <c r="Y99">
        <f>'qx(1) cambodia'!GT106</f>
        <v>1.1364977830960936E-4</v>
      </c>
      <c r="Z99">
        <f>'qx(1) cambodia'!HB106</f>
        <v>1.9015217425052161E-4</v>
      </c>
      <c r="AA99">
        <f>'qx(1) cambodia'!HJ106</f>
        <v>1.8287251635583528E-4</v>
      </c>
      <c r="AB99">
        <f>'qx(1) cambodia'!HR106</f>
        <v>1.5290495673363197E-4</v>
      </c>
      <c r="AC99">
        <f>'qx(1) cambodia'!HZ106</f>
        <v>2.5048323034543193E-4</v>
      </c>
      <c r="AD99">
        <f>'qx(1) cambodia'!IH106</f>
        <v>1.0474642534067626E-4</v>
      </c>
      <c r="AE99">
        <f>'qx(1) cambodia'!IP106</f>
        <v>8.8759470835962444E-5</v>
      </c>
    </row>
    <row r="100" spans="1:31">
      <c r="A100">
        <f t="shared" si="2"/>
        <v>98</v>
      </c>
      <c r="B100">
        <f>'qx(1) cambodia'!R107</f>
        <v>1.4810853785545885E-3</v>
      </c>
      <c r="C100">
        <f>'qx(1) cambodia'!Z107</f>
        <v>1.26596737258223E-3</v>
      </c>
      <c r="D100">
        <f>'qx(1) cambodia'!AH107</f>
        <v>1.1346562985472036E-3</v>
      </c>
      <c r="E100">
        <f>'qx(1) cambodia'!AP107</f>
        <v>1.2852931954455728E-3</v>
      </c>
      <c r="F100">
        <f>'qx(1) cambodia'!AX107</f>
        <v>1.1402919881809586E-3</v>
      </c>
      <c r="G100">
        <f>'qx(1) cambodia'!BF107</f>
        <v>1.0264847279874321E-3</v>
      </c>
      <c r="H100">
        <f>'qx(1) cambodia'!BN107</f>
        <v>9.7725873169998549E-4</v>
      </c>
      <c r="I100">
        <f>'qx(1) cambodia'!BV107</f>
        <v>1.1363201268352991E-3</v>
      </c>
      <c r="J100">
        <f>'qx(1) cambodia'!CD107</f>
        <v>8.4724547292661285E-4</v>
      </c>
      <c r="K100">
        <f>'qx(1) cambodia'!CL107</f>
        <v>8.5637172988864809E-4</v>
      </c>
      <c r="L100">
        <f>'qx(1) cambodia'!CT107</f>
        <v>1.6535444436236763E-3</v>
      </c>
      <c r="M100">
        <f>'qx(1) cambodia'!DB107</f>
        <v>1.2313886224075779E-3</v>
      </c>
      <c r="N100">
        <f>'qx(1) cambodia'!DJ107</f>
        <v>1.0564626873837807E-3</v>
      </c>
      <c r="O100">
        <f>'qx(1) cambodia'!DR107</f>
        <v>1.8413213601401344E-3</v>
      </c>
      <c r="P100">
        <f>'qx(1) cambodia'!DZ107</f>
        <v>1.4944544121181856E-3</v>
      </c>
      <c r="Q100">
        <f>'qx(1) cambodia'!EH107</f>
        <v>9.675821557275484E-4</v>
      </c>
      <c r="R100">
        <f>'qx(1) cambodia'!EP107</f>
        <v>1.39742895716545E-3</v>
      </c>
      <c r="S100">
        <f>'qx(1) cambodia'!EX107</f>
        <v>8.9585206433595078E-4</v>
      </c>
      <c r="T100">
        <f>'qx(1) cambodia'!FF107</f>
        <v>8.345374602940288E-4</v>
      </c>
      <c r="U100">
        <f>'qx(1) cambodia'!FN107</f>
        <v>1.0415761814747085E-3</v>
      </c>
      <c r="V100">
        <f>'qx(1) cambodia'!FV107</f>
        <v>5.699466125064852E-4</v>
      </c>
      <c r="W100">
        <f>'qx(1) cambodia'!GD107</f>
        <v>5.4948552023817096E-4</v>
      </c>
      <c r="X100">
        <f>'qx(1) cambodia'!GL107</f>
        <v>2.5060676096262777E-4</v>
      </c>
      <c r="Y100">
        <f>'qx(1) cambodia'!GT107</f>
        <v>1.4178223383712107E-4</v>
      </c>
      <c r="Z100">
        <f>'qx(1) cambodia'!HB107</f>
        <v>2.3716019732328864E-4</v>
      </c>
      <c r="AA100">
        <f>'qx(1) cambodia'!HJ107</f>
        <v>2.28066256354542E-4</v>
      </c>
      <c r="AB100">
        <f>'qx(1) cambodia'!HR107</f>
        <v>1.90449077352799E-4</v>
      </c>
      <c r="AC100">
        <f>'qx(1) cambodia'!HZ107</f>
        <v>3.1188536695079232E-4</v>
      </c>
      <c r="AD100">
        <f>'qx(1) cambodia'!IH107</f>
        <v>1.3041881438787128E-4</v>
      </c>
      <c r="AE100">
        <f>'qx(1) cambodia'!IP107</f>
        <v>1.1049027457474722E-4</v>
      </c>
    </row>
    <row r="101" spans="1:31">
      <c r="A101">
        <f t="shared" si="2"/>
        <v>99</v>
      </c>
      <c r="B101">
        <f>'qx(1) cambodia'!R108</f>
        <v>2.1086269793239559E-3</v>
      </c>
      <c r="C101">
        <f>'qx(1) cambodia'!Z108</f>
        <v>1.8019315534139862E-3</v>
      </c>
      <c r="D101">
        <f>'qx(1) cambodia'!AH108</f>
        <v>1.6152356113673363E-3</v>
      </c>
      <c r="E101">
        <f>'qx(1) cambodia'!AP108</f>
        <v>1.8293467379021026E-3</v>
      </c>
      <c r="F101">
        <f>'qx(1) cambodia'!AX108</f>
        <v>1.6226028265848849E-3</v>
      </c>
      <c r="G101">
        <f>'qx(1) cambodia'!BF108</f>
        <v>1.4601200555999401E-3</v>
      </c>
      <c r="H101">
        <f>'qx(1) cambodia'!BN108</f>
        <v>1.38982730487021E-3</v>
      </c>
      <c r="I101">
        <f>'qx(1) cambodia'!BV108</f>
        <v>1.6153327760815555E-3</v>
      </c>
      <c r="J101">
        <f>'qx(1) cambodia'!CD108</f>
        <v>1.2042512024245235E-3</v>
      </c>
      <c r="K101">
        <f>'qx(1) cambodia'!CL108</f>
        <v>1.2167978351401044E-3</v>
      </c>
      <c r="L101">
        <f>'qx(1) cambodia'!CT108</f>
        <v>2.3486144439097563E-3</v>
      </c>
      <c r="M101">
        <f>'qx(1) cambodia'!DB108</f>
        <v>1.7473103678227607E-3</v>
      </c>
      <c r="N101">
        <f>'qx(1) cambodia'!DJ108</f>
        <v>1.4981830156374169E-3</v>
      </c>
      <c r="O101">
        <f>'qx(1) cambodia'!DR108</f>
        <v>2.609057499708853E-3</v>
      </c>
      <c r="P101">
        <f>'qx(1) cambodia'!DZ108</f>
        <v>2.1160924709129813E-3</v>
      </c>
      <c r="Q101">
        <f>'qx(1) cambodia'!EH108</f>
        <v>1.3698127975349974E-3</v>
      </c>
      <c r="R101">
        <f>'qx(1) cambodia'!EP108</f>
        <v>1.9777824296400553E-3</v>
      </c>
      <c r="S101">
        <f>'qx(1) cambodia'!EX108</f>
        <v>1.2675630817328635E-3</v>
      </c>
      <c r="T101">
        <f>'qx(1) cambodia'!FF108</f>
        <v>1.1805229725811498E-3</v>
      </c>
      <c r="U101">
        <f>'qx(1) cambodia'!FN108</f>
        <v>1.473811249242615E-3</v>
      </c>
      <c r="V101">
        <f>'qx(1) cambodia'!FV108</f>
        <v>8.0648688926389736E-4</v>
      </c>
      <c r="W101">
        <f>'qx(1) cambodia'!GD108</f>
        <v>7.7702311126278908E-4</v>
      </c>
      <c r="X101">
        <f>'qx(1) cambodia'!GL108</f>
        <v>3.5436892781558215E-4</v>
      </c>
      <c r="Y101">
        <f>'qx(1) cambodia'!GT108</f>
        <v>2.003057772688987E-4</v>
      </c>
      <c r="Z101">
        <f>'qx(1) cambodia'!HB108</f>
        <v>3.3496917182876027E-4</v>
      </c>
      <c r="AA101">
        <f>'qx(1) cambodia'!HJ108</f>
        <v>3.2216115184890531E-4</v>
      </c>
      <c r="AB101">
        <f>'qx(1) cambodia'!HR108</f>
        <v>2.6873138385010011E-4</v>
      </c>
      <c r="AC101">
        <f>'qx(1) cambodia'!HZ108</f>
        <v>4.3997036667216499E-4</v>
      </c>
      <c r="AD101">
        <f>'qx(1) cambodia'!IH108</f>
        <v>1.8396025122875015E-4</v>
      </c>
      <c r="AE101">
        <f>'qx(1) cambodia'!IP108</f>
        <v>1.5582537898390809E-4</v>
      </c>
    </row>
    <row r="102" spans="1:31">
      <c r="A102">
        <f t="shared" si="2"/>
        <v>100</v>
      </c>
      <c r="B102">
        <f>'qx(1) cambodia'!R109</f>
        <v>3.8180309243008486E-3</v>
      </c>
      <c r="C102">
        <f>'qx(1) cambodia'!Z109</f>
        <v>3.2612215214830871E-3</v>
      </c>
      <c r="D102">
        <f>'qx(1) cambodia'!AH109</f>
        <v>2.9225545144169526E-3</v>
      </c>
      <c r="E102">
        <f>'qx(1) cambodia'!AP109</f>
        <v>3.3084456209353567E-3</v>
      </c>
      <c r="F102">
        <f>'qx(1) cambodia'!AX109</f>
        <v>2.9342379407022012E-3</v>
      </c>
      <c r="G102">
        <f>'qx(1) cambodia'!BF109</f>
        <v>2.6391694884081106E-3</v>
      </c>
      <c r="H102">
        <f>'qx(1) cambodia'!BN109</f>
        <v>2.5109796351451162E-3</v>
      </c>
      <c r="I102">
        <f>'qx(1) cambodia'!BV109</f>
        <v>2.9168182599953233E-3</v>
      </c>
      <c r="J102">
        <f>'qx(1) cambodia'!CD109</f>
        <v>2.1737278515696831E-3</v>
      </c>
      <c r="K102">
        <f>'qx(1) cambodia'!CL109</f>
        <v>2.1942499041431745E-3</v>
      </c>
      <c r="L102">
        <f>'qx(1) cambodia'!CT109</f>
        <v>4.2307888391547813E-3</v>
      </c>
      <c r="M102">
        <f>'qx(1) cambodia'!DB109</f>
        <v>3.1421360994558587E-3</v>
      </c>
      <c r="N102">
        <f>'qx(1) cambodia'!DJ109</f>
        <v>2.6913710923498649E-3</v>
      </c>
      <c r="O102">
        <f>'qx(1) cambodia'!DR109</f>
        <v>4.6787501802424223E-3</v>
      </c>
      <c r="P102">
        <f>'qx(1) cambodia'!DZ109</f>
        <v>3.7902329731751396E-3</v>
      </c>
      <c r="Q102">
        <f>'qx(1) cambodia'!EH109</f>
        <v>2.451495635749049E-3</v>
      </c>
      <c r="R102">
        <f>'qx(1) cambodia'!EP109</f>
        <v>3.5348153787860574E-3</v>
      </c>
      <c r="S102">
        <f>'qx(1) cambodia'!EX109</f>
        <v>2.2625281810027807E-3</v>
      </c>
      <c r="T102">
        <f>'qx(1) cambodia'!FF109</f>
        <v>2.1041128053754699E-3</v>
      </c>
      <c r="U102">
        <f>'qx(1) cambodia'!FN109</f>
        <v>2.6269730634956552E-3</v>
      </c>
      <c r="V102">
        <f>'qx(1) cambodia'!FV109</f>
        <v>1.4376749054294358E-3</v>
      </c>
      <c r="W102">
        <f>'qx(1) cambodia'!GD109</f>
        <v>1.3830997871235008E-3</v>
      </c>
      <c r="X102">
        <f>'qx(1) cambodia'!GL109</f>
        <v>6.3050665124218992E-4</v>
      </c>
      <c r="Y102">
        <f>'qx(1) cambodia'!GT109</f>
        <v>3.5621922772640274E-4</v>
      </c>
      <c r="Z102">
        <f>'qx(1) cambodia'!HB109</f>
        <v>5.9558071211234214E-4</v>
      </c>
      <c r="AA102">
        <f>'qx(1) cambodia'!HJ109</f>
        <v>5.7297763881638305E-4</v>
      </c>
      <c r="AB102">
        <f>'qx(1) cambodia'!HR109</f>
        <v>4.7774233237891445E-4</v>
      </c>
      <c r="AC102">
        <f>'qx(1) cambodia'!HZ109</f>
        <v>7.8204605469393449E-4</v>
      </c>
      <c r="AD102">
        <f>'qx(1) cambodia'!IH109</f>
        <v>3.2701700027108326E-4</v>
      </c>
      <c r="AE102">
        <f>'qx(1) cambodia'!IP109</f>
        <v>2.7696871147007301E-4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/>
  <dimension ref="A1:AO100"/>
  <sheetViews>
    <sheetView zoomScale="70" zoomScaleNormal="70" workbookViewId="0">
      <selection activeCell="E125" sqref="E125"/>
    </sheetView>
  </sheetViews>
  <sheetFormatPr defaultRowHeight="14.4"/>
  <sheetData>
    <row r="1" spans="1:41">
      <c r="A1" t="s">
        <v>26</v>
      </c>
      <c r="B1">
        <v>1990</v>
      </c>
      <c r="C1">
        <f>B1+1</f>
        <v>1991</v>
      </c>
      <c r="D1">
        <f t="shared" ref="D1:AN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  <c r="AF1" s="22">
        <f t="shared" si="0"/>
        <v>2020</v>
      </c>
      <c r="AG1" s="22">
        <f t="shared" si="0"/>
        <v>2021</v>
      </c>
      <c r="AH1" s="22">
        <f t="shared" si="0"/>
        <v>2022</v>
      </c>
      <c r="AI1" s="22">
        <f t="shared" si="0"/>
        <v>2023</v>
      </c>
      <c r="AJ1" s="22">
        <f t="shared" si="0"/>
        <v>2024</v>
      </c>
      <c r="AK1" s="22">
        <f t="shared" si="0"/>
        <v>2025</v>
      </c>
      <c r="AL1" s="22">
        <f t="shared" si="0"/>
        <v>2026</v>
      </c>
      <c r="AM1" s="22">
        <f t="shared" si="0"/>
        <v>2027</v>
      </c>
      <c r="AN1" s="22">
        <f t="shared" si="0"/>
        <v>2028</v>
      </c>
      <c r="AO1" s="22">
        <f>AN1+1</f>
        <v>2029</v>
      </c>
    </row>
    <row r="2" spans="1:41">
      <c r="A2">
        <v>1</v>
      </c>
      <c r="B2">
        <v>2.0731999999999999E-3</v>
      </c>
      <c r="C2">
        <v>2.1126000000000001E-3</v>
      </c>
      <c r="D2">
        <v>2.1540999999999999E-3</v>
      </c>
      <c r="E2">
        <v>2.2027000000000001E-3</v>
      </c>
      <c r="F2">
        <v>2.2578999999999998E-3</v>
      </c>
      <c r="G2">
        <v>2.3133000000000003E-3</v>
      </c>
      <c r="H2">
        <v>2.3803000000000001E-3</v>
      </c>
      <c r="I2">
        <v>2.4876E-3</v>
      </c>
      <c r="J2">
        <v>2.6186999999999998E-3</v>
      </c>
      <c r="K2">
        <v>2.7275999999999997E-3</v>
      </c>
      <c r="L2">
        <v>2.8326999999999996E-3</v>
      </c>
      <c r="M2">
        <v>3.0497000000000002E-3</v>
      </c>
      <c r="N2">
        <v>3.1787999999999999E-3</v>
      </c>
      <c r="O2">
        <v>3.3687000000000001E-3</v>
      </c>
      <c r="P2">
        <v>3.6949999999999999E-3</v>
      </c>
      <c r="Q2">
        <v>3.7268000000000002E-3</v>
      </c>
      <c r="R2">
        <v>3.4852999999999998E-3</v>
      </c>
      <c r="S2">
        <v>3.0935000000000003E-3</v>
      </c>
      <c r="T2">
        <v>2.477E-3</v>
      </c>
      <c r="U2">
        <v>1.9145E-3</v>
      </c>
      <c r="V2">
        <v>1.6177000000000001E-3</v>
      </c>
      <c r="W2">
        <v>1.3702E-3</v>
      </c>
      <c r="X2">
        <v>1.2447000000000001E-3</v>
      </c>
      <c r="Y2">
        <v>1.1889000000000001E-3</v>
      </c>
      <c r="Z2">
        <v>1.1756E-3</v>
      </c>
      <c r="AA2">
        <v>1.2274E-3</v>
      </c>
      <c r="AB2">
        <v>1.2601999999999999E-3</v>
      </c>
      <c r="AC2">
        <v>1.237E-3</v>
      </c>
      <c r="AD2">
        <v>1.2102E-3</v>
      </c>
      <c r="AE2">
        <v>1.1745E-3</v>
      </c>
      <c r="AF2">
        <v>1.583207787389394E-3</v>
      </c>
      <c r="AG2">
        <v>1.249751023029411E-3</v>
      </c>
      <c r="AH2">
        <v>1.2445251899921711E-3</v>
      </c>
      <c r="AI2">
        <v>1.245422260520267E-3</v>
      </c>
      <c r="AJ2">
        <v>1.2559512374376251E-3</v>
      </c>
      <c r="AK2">
        <v>1.2791111218884879E-3</v>
      </c>
      <c r="AL2">
        <v>1.316911436731694E-3</v>
      </c>
      <c r="AM2">
        <v>1.369777261293402E-3</v>
      </c>
      <c r="AN2">
        <v>1.4357944695566041E-3</v>
      </c>
      <c r="AO2">
        <v>1.509879573572788E-3</v>
      </c>
    </row>
    <row r="3" spans="1:41">
      <c r="A3">
        <f>A2+1</f>
        <v>2</v>
      </c>
      <c r="B3">
        <v>2.0731999999999999E-3</v>
      </c>
      <c r="C3">
        <v>2.1126000000000001E-3</v>
      </c>
      <c r="D3">
        <v>2.1540999999999999E-3</v>
      </c>
      <c r="E3">
        <v>2.2027000000000001E-3</v>
      </c>
      <c r="F3">
        <v>2.2578999999999998E-3</v>
      </c>
      <c r="G3">
        <v>2.3133000000000003E-3</v>
      </c>
      <c r="H3">
        <v>2.3803000000000001E-3</v>
      </c>
      <c r="I3">
        <v>2.4876E-3</v>
      </c>
      <c r="J3">
        <v>2.6186999999999998E-3</v>
      </c>
      <c r="K3">
        <v>2.7275999999999997E-3</v>
      </c>
      <c r="L3">
        <v>2.8326999999999996E-3</v>
      </c>
      <c r="M3">
        <v>3.0497000000000002E-3</v>
      </c>
      <c r="N3">
        <v>3.1787999999999999E-3</v>
      </c>
      <c r="O3">
        <v>3.3687000000000001E-3</v>
      </c>
      <c r="P3">
        <v>3.6949999999999999E-3</v>
      </c>
      <c r="Q3">
        <v>3.7268000000000002E-3</v>
      </c>
      <c r="R3">
        <v>3.4852999999999998E-3</v>
      </c>
      <c r="S3">
        <v>3.0935000000000003E-3</v>
      </c>
      <c r="T3">
        <v>2.477E-3</v>
      </c>
      <c r="U3">
        <v>1.9145E-3</v>
      </c>
      <c r="V3">
        <v>1.6177000000000001E-3</v>
      </c>
      <c r="W3">
        <v>1.3702E-3</v>
      </c>
      <c r="X3">
        <v>1.2447000000000001E-3</v>
      </c>
      <c r="Y3">
        <v>1.1889000000000001E-3</v>
      </c>
      <c r="Z3">
        <v>1.1756E-3</v>
      </c>
      <c r="AA3">
        <v>1.2274E-3</v>
      </c>
      <c r="AB3">
        <v>1.2601999999999999E-3</v>
      </c>
      <c r="AC3">
        <v>1.237E-3</v>
      </c>
      <c r="AD3">
        <v>1.2102E-3</v>
      </c>
      <c r="AE3">
        <v>1.1745E-3</v>
      </c>
      <c r="AF3">
        <v>1.5098795735727861E-3</v>
      </c>
      <c r="AG3">
        <v>1.5832077873893921E-3</v>
      </c>
      <c r="AH3">
        <v>1.2497510230294079E-3</v>
      </c>
      <c r="AI3">
        <v>1.24452518999217E-3</v>
      </c>
      <c r="AJ3">
        <v>1.245422260520265E-3</v>
      </c>
      <c r="AK3">
        <v>1.2559512374376231E-3</v>
      </c>
      <c r="AL3">
        <v>1.2791111218884859E-3</v>
      </c>
      <c r="AM3">
        <v>1.3169114367316921E-3</v>
      </c>
      <c r="AN3">
        <v>1.3697772612934001E-3</v>
      </c>
      <c r="AO3">
        <v>1.435794469556603E-3</v>
      </c>
    </row>
    <row r="4" spans="1:41">
      <c r="A4">
        <f t="shared" ref="A4:A67" si="1">A3+1</f>
        <v>3</v>
      </c>
      <c r="B4">
        <v>2.0731999999999999E-3</v>
      </c>
      <c r="C4">
        <v>2.1126000000000001E-3</v>
      </c>
      <c r="D4">
        <v>2.1540999999999999E-3</v>
      </c>
      <c r="E4">
        <v>2.2027000000000001E-3</v>
      </c>
      <c r="F4">
        <v>2.2578999999999998E-3</v>
      </c>
      <c r="G4">
        <v>2.3133000000000003E-3</v>
      </c>
      <c r="H4">
        <v>2.3803000000000001E-3</v>
      </c>
      <c r="I4">
        <v>2.4876E-3</v>
      </c>
      <c r="J4">
        <v>2.6186999999999998E-3</v>
      </c>
      <c r="K4">
        <v>2.7275999999999997E-3</v>
      </c>
      <c r="L4">
        <v>2.8326999999999996E-3</v>
      </c>
      <c r="M4">
        <v>3.0497000000000002E-3</v>
      </c>
      <c r="N4">
        <v>3.1787999999999999E-3</v>
      </c>
      <c r="O4">
        <v>3.3687000000000001E-3</v>
      </c>
      <c r="P4">
        <v>3.6949999999999999E-3</v>
      </c>
      <c r="Q4">
        <v>3.7268000000000002E-3</v>
      </c>
      <c r="R4">
        <v>3.4852999999999998E-3</v>
      </c>
      <c r="S4">
        <v>3.0935000000000003E-3</v>
      </c>
      <c r="T4">
        <v>2.477E-3</v>
      </c>
      <c r="U4">
        <v>1.9145E-3</v>
      </c>
      <c r="V4">
        <v>1.6177000000000001E-3</v>
      </c>
      <c r="W4">
        <v>1.3702E-3</v>
      </c>
      <c r="X4">
        <v>1.2447000000000001E-3</v>
      </c>
      <c r="Y4">
        <v>1.1889000000000001E-3</v>
      </c>
      <c r="Z4">
        <v>1.1756E-3</v>
      </c>
      <c r="AA4">
        <v>1.2274E-3</v>
      </c>
      <c r="AB4">
        <v>1.2601999999999999E-3</v>
      </c>
      <c r="AC4">
        <v>1.237E-3</v>
      </c>
      <c r="AD4">
        <v>1.2102E-3</v>
      </c>
      <c r="AE4">
        <v>1.1745E-3</v>
      </c>
      <c r="AF4">
        <v>1.4357944695566061E-3</v>
      </c>
      <c r="AG4">
        <v>1.50987957357279E-3</v>
      </c>
      <c r="AH4">
        <v>1.5832077873893951E-3</v>
      </c>
      <c r="AI4">
        <v>1.249751023029414E-3</v>
      </c>
      <c r="AJ4">
        <v>1.2445251899921739E-3</v>
      </c>
      <c r="AK4">
        <v>1.2454222605202711E-3</v>
      </c>
      <c r="AL4">
        <v>1.255951237437629E-3</v>
      </c>
      <c r="AM4">
        <v>1.279111121888492E-3</v>
      </c>
      <c r="AN4">
        <v>1.316911436731696E-3</v>
      </c>
      <c r="AO4">
        <v>1.3697772612934051E-3</v>
      </c>
    </row>
    <row r="5" spans="1:41">
      <c r="A5">
        <f t="shared" si="1"/>
        <v>4</v>
      </c>
      <c r="B5">
        <v>2.0731999999999999E-3</v>
      </c>
      <c r="C5">
        <v>2.1126000000000001E-3</v>
      </c>
      <c r="D5">
        <v>2.1540999999999999E-3</v>
      </c>
      <c r="E5">
        <v>2.2027000000000001E-3</v>
      </c>
      <c r="F5">
        <v>2.2578999999999998E-3</v>
      </c>
      <c r="G5">
        <v>2.3133000000000003E-3</v>
      </c>
      <c r="H5">
        <v>2.3803000000000001E-3</v>
      </c>
      <c r="I5">
        <v>2.4876E-3</v>
      </c>
      <c r="J5">
        <v>2.6186999999999998E-3</v>
      </c>
      <c r="K5">
        <v>2.7275999999999997E-3</v>
      </c>
      <c r="L5">
        <v>2.8326999999999996E-3</v>
      </c>
      <c r="M5">
        <v>3.0497000000000002E-3</v>
      </c>
      <c r="N5">
        <v>3.1787999999999999E-3</v>
      </c>
      <c r="O5">
        <v>3.3687000000000001E-3</v>
      </c>
      <c r="P5">
        <v>3.6949999999999999E-3</v>
      </c>
      <c r="Q5">
        <v>3.7268000000000002E-3</v>
      </c>
      <c r="R5">
        <v>3.4852999999999998E-3</v>
      </c>
      <c r="S5">
        <v>3.0935000000000003E-3</v>
      </c>
      <c r="T5">
        <v>2.477E-3</v>
      </c>
      <c r="U5">
        <v>1.9145E-3</v>
      </c>
      <c r="V5">
        <v>1.6177000000000001E-3</v>
      </c>
      <c r="W5">
        <v>1.3702E-3</v>
      </c>
      <c r="X5">
        <v>1.2447000000000001E-3</v>
      </c>
      <c r="Y5">
        <v>1.1889000000000001E-3</v>
      </c>
      <c r="Z5">
        <v>1.1756E-3</v>
      </c>
      <c r="AA5">
        <v>1.2274E-3</v>
      </c>
      <c r="AB5">
        <v>1.2601999999999999E-3</v>
      </c>
      <c r="AC5">
        <v>1.237E-3</v>
      </c>
      <c r="AD5">
        <v>1.2102E-3</v>
      </c>
      <c r="AE5">
        <v>1.1745E-3</v>
      </c>
      <c r="AF5">
        <v>1.3697772612934001E-3</v>
      </c>
      <c r="AG5">
        <v>1.4357944695566041E-3</v>
      </c>
      <c r="AH5">
        <v>1.509879573572788E-3</v>
      </c>
      <c r="AI5">
        <v>1.5832077873893921E-3</v>
      </c>
      <c r="AJ5">
        <v>1.249751023029409E-3</v>
      </c>
      <c r="AK5">
        <v>1.24452518999217E-3</v>
      </c>
      <c r="AL5">
        <v>1.2454222605202661E-3</v>
      </c>
      <c r="AM5">
        <v>1.255951237437624E-3</v>
      </c>
      <c r="AN5">
        <v>1.279111121888487E-3</v>
      </c>
      <c r="AO5">
        <v>1.3169114367316929E-3</v>
      </c>
    </row>
    <row r="6" spans="1:41">
      <c r="A6">
        <f t="shared" si="1"/>
        <v>5</v>
      </c>
      <c r="B6">
        <v>8.8800000000000004E-5</v>
      </c>
      <c r="C6">
        <v>9.0700000000000009E-5</v>
      </c>
      <c r="D6">
        <v>9.4600000000000009E-5</v>
      </c>
      <c r="E6">
        <v>1.0179999999999999E-4</v>
      </c>
      <c r="F6">
        <v>1.0849999999999999E-4</v>
      </c>
      <c r="G6">
        <v>1.086E-4</v>
      </c>
      <c r="H6">
        <v>1.016E-4</v>
      </c>
      <c r="I6">
        <v>1.0339999999999999E-4</v>
      </c>
      <c r="J6">
        <v>1.1619999999999999E-4</v>
      </c>
      <c r="K6">
        <v>1.238E-4</v>
      </c>
      <c r="L6">
        <v>1.2679999999999999E-4</v>
      </c>
      <c r="M6">
        <v>1.3460000000000002E-4</v>
      </c>
      <c r="N6">
        <v>1.393E-4</v>
      </c>
      <c r="O6">
        <v>1.5130000000000002E-4</v>
      </c>
      <c r="P6">
        <v>1.7239999999999999E-4</v>
      </c>
      <c r="Q6">
        <v>1.728E-4</v>
      </c>
      <c r="R6">
        <v>1.671E-4</v>
      </c>
      <c r="S6">
        <v>1.5099999999999998E-4</v>
      </c>
      <c r="T6">
        <v>1.2669999999999999E-4</v>
      </c>
      <c r="U6">
        <v>1.0439999999999999E-4</v>
      </c>
      <c r="V6">
        <v>9.31E-5</v>
      </c>
      <c r="W6">
        <v>8.42E-5</v>
      </c>
      <c r="X6">
        <v>8.1099999999999993E-5</v>
      </c>
      <c r="Y6">
        <v>8.1199999999999995E-5</v>
      </c>
      <c r="Z6">
        <v>8.0699999999999996E-5</v>
      </c>
      <c r="AA6">
        <v>8.6300000000000011E-5</v>
      </c>
      <c r="AB6">
        <v>8.7399999999999997E-5</v>
      </c>
      <c r="AC6">
        <v>9.4700000000000011E-5</v>
      </c>
      <c r="AD6">
        <v>9.7600000000000001E-5</v>
      </c>
      <c r="AE6">
        <v>9.4199999999999999E-5</v>
      </c>
      <c r="AF6">
        <v>7.9783960296481499E-5</v>
      </c>
      <c r="AG6">
        <v>8.1978038247613674E-5</v>
      </c>
      <c r="AH6">
        <v>8.4681349829496532E-5</v>
      </c>
      <c r="AI6">
        <v>8.7669456274842687E-5</v>
      </c>
      <c r="AJ6">
        <v>9.0582482262088304E-5</v>
      </c>
      <c r="AK6">
        <v>7.6956693712580598E-5</v>
      </c>
      <c r="AL6">
        <v>7.6734746619404892E-5</v>
      </c>
      <c r="AM6">
        <v>7.6772866786798752E-5</v>
      </c>
      <c r="AN6">
        <v>7.7219650214328946E-5</v>
      </c>
      <c r="AO6">
        <v>7.8198337230674591E-5</v>
      </c>
    </row>
    <row r="7" spans="1:41">
      <c r="A7">
        <f t="shared" si="1"/>
        <v>6</v>
      </c>
      <c r="B7">
        <v>8.8800000000000004E-5</v>
      </c>
      <c r="C7">
        <v>9.0700000000000009E-5</v>
      </c>
      <c r="D7">
        <v>9.4600000000000009E-5</v>
      </c>
      <c r="E7">
        <v>1.0179999999999999E-4</v>
      </c>
      <c r="F7">
        <v>1.0849999999999999E-4</v>
      </c>
      <c r="G7">
        <v>1.086E-4</v>
      </c>
      <c r="H7">
        <v>1.016E-4</v>
      </c>
      <c r="I7">
        <v>1.0339999999999999E-4</v>
      </c>
      <c r="J7">
        <v>1.1619999999999999E-4</v>
      </c>
      <c r="K7">
        <v>1.238E-4</v>
      </c>
      <c r="L7">
        <v>1.2679999999999999E-4</v>
      </c>
      <c r="M7">
        <v>1.3460000000000002E-4</v>
      </c>
      <c r="N7">
        <v>1.393E-4</v>
      </c>
      <c r="O7">
        <v>1.5130000000000002E-4</v>
      </c>
      <c r="P7">
        <v>1.7239999999999999E-4</v>
      </c>
      <c r="Q7">
        <v>1.728E-4</v>
      </c>
      <c r="R7">
        <v>1.671E-4</v>
      </c>
      <c r="S7">
        <v>1.5099999999999998E-4</v>
      </c>
      <c r="T7">
        <v>1.2669999999999999E-4</v>
      </c>
      <c r="U7">
        <v>1.0439999999999999E-4</v>
      </c>
      <c r="V7">
        <v>9.31E-5</v>
      </c>
      <c r="W7">
        <v>8.42E-5</v>
      </c>
      <c r="X7">
        <v>8.1099999999999993E-5</v>
      </c>
      <c r="Y7">
        <v>8.1199999999999995E-5</v>
      </c>
      <c r="Z7">
        <v>8.0699999999999996E-5</v>
      </c>
      <c r="AA7">
        <v>8.6300000000000011E-5</v>
      </c>
      <c r="AB7">
        <v>8.7399999999999997E-5</v>
      </c>
      <c r="AC7">
        <v>9.4700000000000011E-5</v>
      </c>
      <c r="AD7">
        <v>9.7600000000000001E-5</v>
      </c>
      <c r="AE7">
        <v>9.4199999999999999E-5</v>
      </c>
      <c r="AF7">
        <v>7.8198337230674862E-5</v>
      </c>
      <c r="AG7">
        <v>7.9783960296481783E-5</v>
      </c>
      <c r="AH7">
        <v>8.1978038247613823E-5</v>
      </c>
      <c r="AI7">
        <v>8.4681349829496695E-5</v>
      </c>
      <c r="AJ7">
        <v>8.766945627484285E-5</v>
      </c>
      <c r="AK7">
        <v>9.0582482262088467E-5</v>
      </c>
      <c r="AL7">
        <v>7.6956693712580733E-5</v>
      </c>
      <c r="AM7">
        <v>7.6734746619405028E-5</v>
      </c>
      <c r="AN7">
        <v>7.6772866786798888E-5</v>
      </c>
      <c r="AO7">
        <v>7.7219650214329217E-5</v>
      </c>
    </row>
    <row r="8" spans="1:41">
      <c r="A8">
        <f t="shared" si="1"/>
        <v>7</v>
      </c>
      <c r="B8">
        <v>8.8800000000000004E-5</v>
      </c>
      <c r="C8">
        <v>9.0700000000000009E-5</v>
      </c>
      <c r="D8">
        <v>9.4600000000000009E-5</v>
      </c>
      <c r="E8">
        <v>1.0179999999999999E-4</v>
      </c>
      <c r="F8">
        <v>1.0849999999999999E-4</v>
      </c>
      <c r="G8">
        <v>1.086E-4</v>
      </c>
      <c r="H8">
        <v>1.016E-4</v>
      </c>
      <c r="I8">
        <v>1.0339999999999999E-4</v>
      </c>
      <c r="J8">
        <v>1.1619999999999999E-4</v>
      </c>
      <c r="K8">
        <v>1.238E-4</v>
      </c>
      <c r="L8">
        <v>1.2679999999999999E-4</v>
      </c>
      <c r="M8">
        <v>1.3460000000000002E-4</v>
      </c>
      <c r="N8">
        <v>1.393E-4</v>
      </c>
      <c r="O8">
        <v>1.5130000000000002E-4</v>
      </c>
      <c r="P8">
        <v>1.7239999999999999E-4</v>
      </c>
      <c r="Q8">
        <v>1.728E-4</v>
      </c>
      <c r="R8">
        <v>1.671E-4</v>
      </c>
      <c r="S8">
        <v>1.5099999999999998E-4</v>
      </c>
      <c r="T8">
        <v>1.2669999999999999E-4</v>
      </c>
      <c r="U8">
        <v>1.0439999999999999E-4</v>
      </c>
      <c r="V8">
        <v>9.31E-5</v>
      </c>
      <c r="W8">
        <v>8.42E-5</v>
      </c>
      <c r="X8">
        <v>8.1099999999999993E-5</v>
      </c>
      <c r="Y8">
        <v>8.1199999999999995E-5</v>
      </c>
      <c r="Z8">
        <v>8.0699999999999996E-5</v>
      </c>
      <c r="AA8">
        <v>8.6300000000000011E-5</v>
      </c>
      <c r="AB8">
        <v>8.7399999999999997E-5</v>
      </c>
      <c r="AC8">
        <v>9.4700000000000011E-5</v>
      </c>
      <c r="AD8">
        <v>9.7600000000000001E-5</v>
      </c>
      <c r="AE8">
        <v>9.4199999999999999E-5</v>
      </c>
      <c r="AF8">
        <v>7.7219650214329217E-5</v>
      </c>
      <c r="AG8">
        <v>7.8198337230674862E-5</v>
      </c>
      <c r="AH8">
        <v>7.9783960296481783E-5</v>
      </c>
      <c r="AI8">
        <v>8.1978038247613823E-5</v>
      </c>
      <c r="AJ8">
        <v>8.4681349829496695E-5</v>
      </c>
      <c r="AK8">
        <v>8.766945627484285E-5</v>
      </c>
      <c r="AL8">
        <v>9.0582482262088467E-5</v>
      </c>
      <c r="AM8">
        <v>7.6956693712580733E-5</v>
      </c>
      <c r="AN8">
        <v>7.6734746619405028E-5</v>
      </c>
      <c r="AO8">
        <v>7.6772866786798888E-5</v>
      </c>
    </row>
    <row r="9" spans="1:41">
      <c r="A9">
        <f t="shared" si="1"/>
        <v>8</v>
      </c>
      <c r="B9">
        <v>8.8800000000000004E-5</v>
      </c>
      <c r="C9">
        <v>9.0700000000000009E-5</v>
      </c>
      <c r="D9">
        <v>9.4600000000000009E-5</v>
      </c>
      <c r="E9">
        <v>1.0179999999999999E-4</v>
      </c>
      <c r="F9">
        <v>1.0849999999999999E-4</v>
      </c>
      <c r="G9">
        <v>1.086E-4</v>
      </c>
      <c r="H9">
        <v>1.016E-4</v>
      </c>
      <c r="I9">
        <v>1.0339999999999999E-4</v>
      </c>
      <c r="J9">
        <v>1.1619999999999999E-4</v>
      </c>
      <c r="K9">
        <v>1.238E-4</v>
      </c>
      <c r="L9">
        <v>1.2679999999999999E-4</v>
      </c>
      <c r="M9">
        <v>1.3460000000000002E-4</v>
      </c>
      <c r="N9">
        <v>1.393E-4</v>
      </c>
      <c r="O9">
        <v>1.5130000000000002E-4</v>
      </c>
      <c r="P9">
        <v>1.7239999999999999E-4</v>
      </c>
      <c r="Q9">
        <v>1.728E-4</v>
      </c>
      <c r="R9">
        <v>1.671E-4</v>
      </c>
      <c r="S9">
        <v>1.5099999999999998E-4</v>
      </c>
      <c r="T9">
        <v>1.2669999999999999E-4</v>
      </c>
      <c r="U9">
        <v>1.0439999999999999E-4</v>
      </c>
      <c r="V9">
        <v>9.31E-5</v>
      </c>
      <c r="W9">
        <v>8.42E-5</v>
      </c>
      <c r="X9">
        <v>8.1099999999999993E-5</v>
      </c>
      <c r="Y9">
        <v>8.1199999999999995E-5</v>
      </c>
      <c r="Z9">
        <v>8.0699999999999996E-5</v>
      </c>
      <c r="AA9">
        <v>8.6300000000000011E-5</v>
      </c>
      <c r="AB9">
        <v>8.7399999999999997E-5</v>
      </c>
      <c r="AC9">
        <v>9.4700000000000011E-5</v>
      </c>
      <c r="AD9">
        <v>9.7600000000000001E-5</v>
      </c>
      <c r="AE9">
        <v>9.4199999999999999E-5</v>
      </c>
      <c r="AF9">
        <v>7.6772866786798888E-5</v>
      </c>
      <c r="AG9">
        <v>7.7219650214329217E-5</v>
      </c>
      <c r="AH9">
        <v>7.8198337230674862E-5</v>
      </c>
      <c r="AI9">
        <v>7.9783960296481783E-5</v>
      </c>
      <c r="AJ9">
        <v>8.1978038247613823E-5</v>
      </c>
      <c r="AK9">
        <v>8.4681349829496695E-5</v>
      </c>
      <c r="AL9">
        <v>8.766945627484285E-5</v>
      </c>
      <c r="AM9">
        <v>9.0582482262088467E-5</v>
      </c>
      <c r="AN9">
        <v>7.6956693712580733E-5</v>
      </c>
      <c r="AO9">
        <v>7.6734746619405028E-5</v>
      </c>
    </row>
    <row r="10" spans="1:41">
      <c r="A10">
        <f t="shared" si="1"/>
        <v>9</v>
      </c>
      <c r="B10">
        <v>8.8800000000000004E-5</v>
      </c>
      <c r="C10">
        <v>9.0700000000000009E-5</v>
      </c>
      <c r="D10">
        <v>9.4600000000000009E-5</v>
      </c>
      <c r="E10">
        <v>1.0179999999999999E-4</v>
      </c>
      <c r="F10">
        <v>1.0849999999999999E-4</v>
      </c>
      <c r="G10">
        <v>1.086E-4</v>
      </c>
      <c r="H10">
        <v>1.016E-4</v>
      </c>
      <c r="I10">
        <v>1.0339999999999999E-4</v>
      </c>
      <c r="J10">
        <v>1.1619999999999999E-4</v>
      </c>
      <c r="K10">
        <v>1.238E-4</v>
      </c>
      <c r="L10">
        <v>1.2679999999999999E-4</v>
      </c>
      <c r="M10">
        <v>1.3460000000000002E-4</v>
      </c>
      <c r="N10">
        <v>1.393E-4</v>
      </c>
      <c r="O10">
        <v>1.5130000000000002E-4</v>
      </c>
      <c r="P10">
        <v>1.7239999999999999E-4</v>
      </c>
      <c r="Q10">
        <v>1.728E-4</v>
      </c>
      <c r="R10">
        <v>1.671E-4</v>
      </c>
      <c r="S10">
        <v>1.5099999999999998E-4</v>
      </c>
      <c r="T10">
        <v>1.2669999999999999E-4</v>
      </c>
      <c r="U10">
        <v>1.0439999999999999E-4</v>
      </c>
      <c r="V10">
        <v>9.31E-5</v>
      </c>
      <c r="W10">
        <v>8.42E-5</v>
      </c>
      <c r="X10">
        <v>8.1099999999999993E-5</v>
      </c>
      <c r="Y10">
        <v>8.1199999999999995E-5</v>
      </c>
      <c r="Z10">
        <v>8.0699999999999996E-5</v>
      </c>
      <c r="AA10">
        <v>8.6300000000000011E-5</v>
      </c>
      <c r="AB10">
        <v>8.7399999999999997E-5</v>
      </c>
      <c r="AC10">
        <v>9.4700000000000011E-5</v>
      </c>
      <c r="AD10">
        <v>9.7600000000000001E-5</v>
      </c>
      <c r="AE10">
        <v>9.4199999999999999E-5</v>
      </c>
      <c r="AF10">
        <v>7.6734746619405028E-5</v>
      </c>
      <c r="AG10">
        <v>7.6772866786798888E-5</v>
      </c>
      <c r="AH10">
        <v>7.7219650214329217E-5</v>
      </c>
      <c r="AI10">
        <v>7.8198337230674862E-5</v>
      </c>
      <c r="AJ10">
        <v>7.9783960296481783E-5</v>
      </c>
      <c r="AK10">
        <v>8.1978038247613823E-5</v>
      </c>
      <c r="AL10">
        <v>8.4681349829496695E-5</v>
      </c>
      <c r="AM10">
        <v>8.766945627484285E-5</v>
      </c>
      <c r="AN10">
        <v>9.0582482262088467E-5</v>
      </c>
      <c r="AO10">
        <v>7.6956693712580733E-5</v>
      </c>
    </row>
    <row r="11" spans="1:41">
      <c r="A11">
        <f t="shared" si="1"/>
        <v>10</v>
      </c>
      <c r="B11">
        <v>8.8800000000000004E-5</v>
      </c>
      <c r="C11">
        <v>9.0700000000000009E-5</v>
      </c>
      <c r="D11">
        <v>9.4600000000000009E-5</v>
      </c>
      <c r="E11">
        <v>1.0179999999999999E-4</v>
      </c>
      <c r="F11">
        <v>1.0849999999999999E-4</v>
      </c>
      <c r="G11">
        <v>1.086E-4</v>
      </c>
      <c r="H11">
        <v>1.016E-4</v>
      </c>
      <c r="I11">
        <v>1.0339999999999999E-4</v>
      </c>
      <c r="J11">
        <v>1.1619999999999999E-4</v>
      </c>
      <c r="K11">
        <v>1.238E-4</v>
      </c>
      <c r="L11">
        <v>1.2679999999999999E-4</v>
      </c>
      <c r="M11">
        <v>1.3460000000000002E-4</v>
      </c>
      <c r="N11">
        <v>1.393E-4</v>
      </c>
      <c r="O11">
        <v>1.5130000000000002E-4</v>
      </c>
      <c r="P11">
        <v>1.7239999999999999E-4</v>
      </c>
      <c r="Q11">
        <v>1.728E-4</v>
      </c>
      <c r="R11">
        <v>1.671E-4</v>
      </c>
      <c r="S11">
        <v>1.5099999999999998E-4</v>
      </c>
      <c r="T11">
        <v>1.2669999999999999E-4</v>
      </c>
      <c r="U11">
        <v>1.0439999999999999E-4</v>
      </c>
      <c r="V11">
        <v>9.31E-5</v>
      </c>
      <c r="W11">
        <v>8.42E-5</v>
      </c>
      <c r="X11">
        <v>8.1099999999999993E-5</v>
      </c>
      <c r="Y11">
        <v>8.1199999999999995E-5</v>
      </c>
      <c r="Z11">
        <v>8.0699999999999996E-5</v>
      </c>
      <c r="AA11">
        <v>8.6300000000000011E-5</v>
      </c>
      <c r="AB11">
        <v>8.7399999999999997E-5</v>
      </c>
      <c r="AC11">
        <v>9.4700000000000011E-5</v>
      </c>
      <c r="AD11">
        <v>9.7600000000000001E-5</v>
      </c>
      <c r="AE11">
        <v>9.4199999999999999E-5</v>
      </c>
      <c r="AF11">
        <v>7.6956693712580733E-5</v>
      </c>
      <c r="AG11">
        <v>7.6734746619405028E-5</v>
      </c>
      <c r="AH11">
        <v>7.6772866786798888E-5</v>
      </c>
      <c r="AI11">
        <v>7.7219650214329217E-5</v>
      </c>
      <c r="AJ11">
        <v>7.8198337230674862E-5</v>
      </c>
      <c r="AK11">
        <v>7.9783960296481783E-5</v>
      </c>
      <c r="AL11">
        <v>8.1978038247613823E-5</v>
      </c>
      <c r="AM11">
        <v>8.4681349829496695E-5</v>
      </c>
      <c r="AN11">
        <v>8.766945627484285E-5</v>
      </c>
      <c r="AO11">
        <v>9.0582482262088467E-5</v>
      </c>
    </row>
    <row r="12" spans="1:41">
      <c r="A12">
        <f t="shared" si="1"/>
        <v>11</v>
      </c>
      <c r="B12">
        <v>8.8800000000000004E-5</v>
      </c>
      <c r="C12">
        <v>9.0700000000000009E-5</v>
      </c>
      <c r="D12">
        <v>9.4600000000000009E-5</v>
      </c>
      <c r="E12">
        <v>1.0179999999999999E-4</v>
      </c>
      <c r="F12">
        <v>1.0849999999999999E-4</v>
      </c>
      <c r="G12">
        <v>1.086E-4</v>
      </c>
      <c r="H12">
        <v>1.016E-4</v>
      </c>
      <c r="I12">
        <v>1.0339999999999999E-4</v>
      </c>
      <c r="J12">
        <v>1.1619999999999999E-4</v>
      </c>
      <c r="K12">
        <v>1.238E-4</v>
      </c>
      <c r="L12">
        <v>1.2679999999999999E-4</v>
      </c>
      <c r="M12">
        <v>1.3460000000000002E-4</v>
      </c>
      <c r="N12">
        <v>1.393E-4</v>
      </c>
      <c r="O12">
        <v>1.5130000000000002E-4</v>
      </c>
      <c r="P12">
        <v>1.7239999999999999E-4</v>
      </c>
      <c r="Q12">
        <v>1.728E-4</v>
      </c>
      <c r="R12">
        <v>1.671E-4</v>
      </c>
      <c r="S12">
        <v>1.5099999999999998E-4</v>
      </c>
      <c r="T12">
        <v>1.2669999999999999E-4</v>
      </c>
      <c r="U12">
        <v>1.0439999999999999E-4</v>
      </c>
      <c r="V12">
        <v>9.31E-5</v>
      </c>
      <c r="W12">
        <v>8.42E-5</v>
      </c>
      <c r="X12">
        <v>8.1099999999999993E-5</v>
      </c>
      <c r="Y12">
        <v>8.1199999999999995E-5</v>
      </c>
      <c r="Z12">
        <v>8.0699999999999996E-5</v>
      </c>
      <c r="AA12">
        <v>8.6300000000000011E-5</v>
      </c>
      <c r="AB12">
        <v>8.7399999999999997E-5</v>
      </c>
      <c r="AC12">
        <v>9.4700000000000011E-5</v>
      </c>
      <c r="AD12">
        <v>9.7600000000000001E-5</v>
      </c>
      <c r="AE12">
        <v>9.4199999999999999E-5</v>
      </c>
      <c r="AF12">
        <v>9.0582482262088467E-5</v>
      </c>
      <c r="AG12">
        <v>7.6956693712580733E-5</v>
      </c>
      <c r="AH12">
        <v>7.6734746619405028E-5</v>
      </c>
      <c r="AI12">
        <v>7.6772866786798888E-5</v>
      </c>
      <c r="AJ12">
        <v>7.7219650214329217E-5</v>
      </c>
      <c r="AK12">
        <v>7.8198337230674862E-5</v>
      </c>
      <c r="AL12">
        <v>7.9783960296481783E-5</v>
      </c>
      <c r="AM12">
        <v>8.1978038247613823E-5</v>
      </c>
      <c r="AN12">
        <v>8.4681349829496695E-5</v>
      </c>
      <c r="AO12">
        <v>8.766945627484285E-5</v>
      </c>
    </row>
    <row r="13" spans="1:41">
      <c r="A13">
        <f t="shared" si="1"/>
        <v>12</v>
      </c>
      <c r="B13">
        <v>8.8800000000000004E-5</v>
      </c>
      <c r="C13">
        <v>9.0700000000000009E-5</v>
      </c>
      <c r="D13">
        <v>9.4600000000000009E-5</v>
      </c>
      <c r="E13">
        <v>1.0179999999999999E-4</v>
      </c>
      <c r="F13">
        <v>1.0849999999999999E-4</v>
      </c>
      <c r="G13">
        <v>1.086E-4</v>
      </c>
      <c r="H13">
        <v>1.016E-4</v>
      </c>
      <c r="I13">
        <v>1.0339999999999999E-4</v>
      </c>
      <c r="J13">
        <v>1.1619999999999999E-4</v>
      </c>
      <c r="K13">
        <v>1.238E-4</v>
      </c>
      <c r="L13">
        <v>1.2679999999999999E-4</v>
      </c>
      <c r="M13">
        <v>1.3460000000000002E-4</v>
      </c>
      <c r="N13">
        <v>1.393E-4</v>
      </c>
      <c r="O13">
        <v>1.5130000000000002E-4</v>
      </c>
      <c r="P13">
        <v>1.7239999999999999E-4</v>
      </c>
      <c r="Q13">
        <v>1.728E-4</v>
      </c>
      <c r="R13">
        <v>1.671E-4</v>
      </c>
      <c r="S13">
        <v>1.5099999999999998E-4</v>
      </c>
      <c r="T13">
        <v>1.2669999999999999E-4</v>
      </c>
      <c r="U13">
        <v>1.0439999999999999E-4</v>
      </c>
      <c r="V13">
        <v>9.31E-5</v>
      </c>
      <c r="W13">
        <v>8.42E-5</v>
      </c>
      <c r="X13">
        <v>8.1099999999999993E-5</v>
      </c>
      <c r="Y13">
        <v>8.1199999999999995E-5</v>
      </c>
      <c r="Z13">
        <v>8.0699999999999996E-5</v>
      </c>
      <c r="AA13">
        <v>8.6300000000000011E-5</v>
      </c>
      <c r="AB13">
        <v>8.7399999999999997E-5</v>
      </c>
      <c r="AC13">
        <v>9.4700000000000011E-5</v>
      </c>
      <c r="AD13">
        <v>9.7600000000000001E-5</v>
      </c>
      <c r="AE13">
        <v>9.4199999999999999E-5</v>
      </c>
      <c r="AF13">
        <v>8.766945627484285E-5</v>
      </c>
      <c r="AG13">
        <v>9.0582482262088467E-5</v>
      </c>
      <c r="AH13">
        <v>7.6956693712580733E-5</v>
      </c>
      <c r="AI13">
        <v>7.6734746619405028E-5</v>
      </c>
      <c r="AJ13">
        <v>7.6772866786798888E-5</v>
      </c>
      <c r="AK13">
        <v>7.7219650214329217E-5</v>
      </c>
      <c r="AL13">
        <v>7.8198337230674862E-5</v>
      </c>
      <c r="AM13">
        <v>7.9783960296481783E-5</v>
      </c>
      <c r="AN13">
        <v>8.1978038247613823E-5</v>
      </c>
      <c r="AO13">
        <v>8.4681349829496695E-5</v>
      </c>
    </row>
    <row r="14" spans="1:41">
      <c r="A14">
        <f t="shared" si="1"/>
        <v>13</v>
      </c>
      <c r="B14">
        <v>8.8800000000000004E-5</v>
      </c>
      <c r="C14">
        <v>9.0700000000000009E-5</v>
      </c>
      <c r="D14">
        <v>9.4600000000000009E-5</v>
      </c>
      <c r="E14">
        <v>1.0179999999999999E-4</v>
      </c>
      <c r="F14">
        <v>1.0849999999999999E-4</v>
      </c>
      <c r="G14">
        <v>1.086E-4</v>
      </c>
      <c r="H14">
        <v>1.016E-4</v>
      </c>
      <c r="I14">
        <v>1.0339999999999999E-4</v>
      </c>
      <c r="J14">
        <v>1.1619999999999999E-4</v>
      </c>
      <c r="K14">
        <v>1.238E-4</v>
      </c>
      <c r="L14">
        <v>1.2679999999999999E-4</v>
      </c>
      <c r="M14">
        <v>1.3460000000000002E-4</v>
      </c>
      <c r="N14">
        <v>1.393E-4</v>
      </c>
      <c r="O14">
        <v>1.5130000000000002E-4</v>
      </c>
      <c r="P14">
        <v>1.7239999999999999E-4</v>
      </c>
      <c r="Q14">
        <v>1.728E-4</v>
      </c>
      <c r="R14">
        <v>1.671E-4</v>
      </c>
      <c r="S14">
        <v>1.5099999999999998E-4</v>
      </c>
      <c r="T14">
        <v>1.2669999999999999E-4</v>
      </c>
      <c r="U14">
        <v>1.0439999999999999E-4</v>
      </c>
      <c r="V14">
        <v>9.31E-5</v>
      </c>
      <c r="W14">
        <v>8.42E-5</v>
      </c>
      <c r="X14">
        <v>8.1099999999999993E-5</v>
      </c>
      <c r="Y14">
        <v>8.1199999999999995E-5</v>
      </c>
      <c r="Z14">
        <v>8.0699999999999996E-5</v>
      </c>
      <c r="AA14">
        <v>8.6300000000000011E-5</v>
      </c>
      <c r="AB14">
        <v>8.7399999999999997E-5</v>
      </c>
      <c r="AC14">
        <v>9.4700000000000011E-5</v>
      </c>
      <c r="AD14">
        <v>9.7600000000000001E-5</v>
      </c>
      <c r="AE14">
        <v>9.4199999999999999E-5</v>
      </c>
      <c r="AF14">
        <v>8.4681349829496695E-5</v>
      </c>
      <c r="AG14">
        <v>8.766945627484285E-5</v>
      </c>
      <c r="AH14">
        <v>9.0582482262088467E-5</v>
      </c>
      <c r="AI14">
        <v>7.6956693712580733E-5</v>
      </c>
      <c r="AJ14">
        <v>7.6734746619405028E-5</v>
      </c>
      <c r="AK14">
        <v>7.6772866786798888E-5</v>
      </c>
      <c r="AL14">
        <v>7.7219650214329217E-5</v>
      </c>
      <c r="AM14">
        <v>7.8198337230674862E-5</v>
      </c>
      <c r="AN14">
        <v>7.9783960296481783E-5</v>
      </c>
      <c r="AO14">
        <v>8.1978038247613823E-5</v>
      </c>
    </row>
    <row r="15" spans="1:41">
      <c r="A15">
        <f t="shared" si="1"/>
        <v>14</v>
      </c>
      <c r="B15">
        <v>8.8800000000000004E-5</v>
      </c>
      <c r="C15">
        <v>9.0700000000000009E-5</v>
      </c>
      <c r="D15">
        <v>9.4600000000000009E-5</v>
      </c>
      <c r="E15">
        <v>1.0179999999999999E-4</v>
      </c>
      <c r="F15">
        <v>1.0849999999999999E-4</v>
      </c>
      <c r="G15">
        <v>1.086E-4</v>
      </c>
      <c r="H15">
        <v>1.016E-4</v>
      </c>
      <c r="I15">
        <v>1.0339999999999999E-4</v>
      </c>
      <c r="J15">
        <v>1.1619999999999999E-4</v>
      </c>
      <c r="K15">
        <v>1.238E-4</v>
      </c>
      <c r="L15">
        <v>1.2679999999999999E-4</v>
      </c>
      <c r="M15">
        <v>1.3460000000000002E-4</v>
      </c>
      <c r="N15">
        <v>1.393E-4</v>
      </c>
      <c r="O15">
        <v>1.5130000000000002E-4</v>
      </c>
      <c r="P15">
        <v>1.7239999999999999E-4</v>
      </c>
      <c r="Q15">
        <v>1.728E-4</v>
      </c>
      <c r="R15">
        <v>1.671E-4</v>
      </c>
      <c r="S15">
        <v>1.5099999999999998E-4</v>
      </c>
      <c r="T15">
        <v>1.2669999999999999E-4</v>
      </c>
      <c r="U15">
        <v>1.0439999999999999E-4</v>
      </c>
      <c r="V15">
        <v>9.31E-5</v>
      </c>
      <c r="W15">
        <v>8.42E-5</v>
      </c>
      <c r="X15">
        <v>8.1099999999999993E-5</v>
      </c>
      <c r="Y15">
        <v>8.1199999999999995E-5</v>
      </c>
      <c r="Z15">
        <v>8.0699999999999996E-5</v>
      </c>
      <c r="AA15">
        <v>8.6300000000000011E-5</v>
      </c>
      <c r="AB15">
        <v>8.7399999999999997E-5</v>
      </c>
      <c r="AC15">
        <v>9.4700000000000011E-5</v>
      </c>
      <c r="AD15">
        <v>9.7600000000000001E-5</v>
      </c>
      <c r="AE15">
        <v>9.4199999999999999E-5</v>
      </c>
      <c r="AF15">
        <v>8.1978038247613823E-5</v>
      </c>
      <c r="AG15">
        <v>8.4681349829496695E-5</v>
      </c>
      <c r="AH15">
        <v>8.766945627484285E-5</v>
      </c>
      <c r="AI15">
        <v>9.0582482262088467E-5</v>
      </c>
      <c r="AJ15">
        <v>7.6956693712580733E-5</v>
      </c>
      <c r="AK15">
        <v>7.6734746619405028E-5</v>
      </c>
      <c r="AL15">
        <v>7.6772866786798888E-5</v>
      </c>
      <c r="AM15">
        <v>7.7219650214329217E-5</v>
      </c>
      <c r="AN15">
        <v>7.8198337230674862E-5</v>
      </c>
      <c r="AO15">
        <v>7.9783960296481783E-5</v>
      </c>
    </row>
    <row r="16" spans="1:41">
      <c r="A16">
        <f t="shared" si="1"/>
        <v>15</v>
      </c>
      <c r="B16">
        <v>1.22E-4</v>
      </c>
      <c r="C16">
        <v>1.2239999999999999E-4</v>
      </c>
      <c r="D16">
        <v>1.2520000000000001E-4</v>
      </c>
      <c r="E16">
        <v>1.316E-4</v>
      </c>
      <c r="F16">
        <v>1.3880000000000001E-4</v>
      </c>
      <c r="G16">
        <v>1.403E-4</v>
      </c>
      <c r="H16">
        <v>1.3439999999999999E-4</v>
      </c>
      <c r="I16">
        <v>1.3769999999999999E-4</v>
      </c>
      <c r="J16">
        <v>1.529E-4</v>
      </c>
      <c r="K16">
        <v>1.6469999999999999E-4</v>
      </c>
      <c r="L16">
        <v>1.7260000000000002E-4</v>
      </c>
      <c r="M16">
        <v>1.8249999999999999E-4</v>
      </c>
      <c r="N16">
        <v>1.9469999999999999E-4</v>
      </c>
      <c r="O16">
        <v>2.095E-4</v>
      </c>
      <c r="P16">
        <v>2.2739999999999997E-4</v>
      </c>
      <c r="Q16">
        <v>2.3039999999999999E-4</v>
      </c>
      <c r="R16">
        <v>2.2800000000000001E-4</v>
      </c>
      <c r="S16">
        <v>2.0340000000000001E-4</v>
      </c>
      <c r="T16">
        <v>1.7430000000000001E-4</v>
      </c>
      <c r="U16">
        <v>1.4550000000000001E-4</v>
      </c>
      <c r="V16">
        <v>1.2660000000000001E-4</v>
      </c>
      <c r="W16">
        <v>1.1310000000000001E-4</v>
      </c>
      <c r="X16">
        <v>1.065E-4</v>
      </c>
      <c r="Y16">
        <v>1.0670000000000001E-4</v>
      </c>
      <c r="Z16">
        <v>1.066E-4</v>
      </c>
      <c r="AA16">
        <v>1.1710000000000001E-4</v>
      </c>
      <c r="AB16">
        <v>1.226E-4</v>
      </c>
      <c r="AC16">
        <v>1.316E-4</v>
      </c>
      <c r="AD16">
        <v>1.3329999999999999E-4</v>
      </c>
      <c r="AE16">
        <v>1.3109999999999999E-4</v>
      </c>
      <c r="AF16">
        <v>1.06836834236566E-4</v>
      </c>
      <c r="AG16">
        <v>1.098263447640852E-4</v>
      </c>
      <c r="AH16">
        <v>1.135116025285597E-4</v>
      </c>
      <c r="AI16">
        <v>1.175874674386602E-4</v>
      </c>
      <c r="AJ16">
        <v>1.215632329500019E-4</v>
      </c>
      <c r="AK16">
        <v>1.02986681324452E-4</v>
      </c>
      <c r="AL16">
        <v>1.026845375519516E-4</v>
      </c>
      <c r="AM16">
        <v>1.0273643069864199E-4</v>
      </c>
      <c r="AN16">
        <v>1.03344672019067E-4</v>
      </c>
      <c r="AO16">
        <v>1.046772474461043E-4</v>
      </c>
    </row>
    <row r="17" spans="1:41">
      <c r="A17">
        <f t="shared" si="1"/>
        <v>16</v>
      </c>
      <c r="B17">
        <v>1.22E-4</v>
      </c>
      <c r="C17">
        <v>1.2239999999999999E-4</v>
      </c>
      <c r="D17">
        <v>1.2520000000000001E-4</v>
      </c>
      <c r="E17">
        <v>1.316E-4</v>
      </c>
      <c r="F17">
        <v>1.3880000000000001E-4</v>
      </c>
      <c r="G17">
        <v>1.403E-4</v>
      </c>
      <c r="H17">
        <v>1.3439999999999999E-4</v>
      </c>
      <c r="I17">
        <v>1.3769999999999999E-4</v>
      </c>
      <c r="J17">
        <v>1.529E-4</v>
      </c>
      <c r="K17">
        <v>1.6469999999999999E-4</v>
      </c>
      <c r="L17">
        <v>1.7260000000000002E-4</v>
      </c>
      <c r="M17">
        <v>1.8249999999999999E-4</v>
      </c>
      <c r="N17">
        <v>1.9469999999999999E-4</v>
      </c>
      <c r="O17">
        <v>2.095E-4</v>
      </c>
      <c r="P17">
        <v>2.2739999999999997E-4</v>
      </c>
      <c r="Q17">
        <v>2.3039999999999999E-4</v>
      </c>
      <c r="R17">
        <v>2.2800000000000001E-4</v>
      </c>
      <c r="S17">
        <v>2.0340000000000001E-4</v>
      </c>
      <c r="T17">
        <v>1.7430000000000001E-4</v>
      </c>
      <c r="U17">
        <v>1.4550000000000001E-4</v>
      </c>
      <c r="V17">
        <v>1.2660000000000001E-4</v>
      </c>
      <c r="W17">
        <v>1.1310000000000001E-4</v>
      </c>
      <c r="X17">
        <v>1.065E-4</v>
      </c>
      <c r="Y17">
        <v>1.0670000000000001E-4</v>
      </c>
      <c r="Z17">
        <v>1.066E-4</v>
      </c>
      <c r="AA17">
        <v>1.1710000000000001E-4</v>
      </c>
      <c r="AB17">
        <v>1.226E-4</v>
      </c>
      <c r="AC17">
        <v>1.316E-4</v>
      </c>
      <c r="AD17">
        <v>1.3329999999999999E-4</v>
      </c>
      <c r="AE17">
        <v>1.3109999999999999E-4</v>
      </c>
      <c r="AF17">
        <v>1.046772474461043E-4</v>
      </c>
      <c r="AG17">
        <v>1.06836834236566E-4</v>
      </c>
      <c r="AH17">
        <v>1.098263447640852E-4</v>
      </c>
      <c r="AI17">
        <v>1.135116025285597E-4</v>
      </c>
      <c r="AJ17">
        <v>1.175874674386602E-4</v>
      </c>
      <c r="AK17">
        <v>1.215632329500019E-4</v>
      </c>
      <c r="AL17">
        <v>1.02986681324452E-4</v>
      </c>
      <c r="AM17">
        <v>1.026845375519516E-4</v>
      </c>
      <c r="AN17">
        <v>1.0273643069864199E-4</v>
      </c>
      <c r="AO17">
        <v>1.03344672019067E-4</v>
      </c>
    </row>
    <row r="18" spans="1:41">
      <c r="A18">
        <f t="shared" si="1"/>
        <v>17</v>
      </c>
      <c r="B18">
        <v>1.22E-4</v>
      </c>
      <c r="C18">
        <v>1.2239999999999999E-4</v>
      </c>
      <c r="D18">
        <v>1.2520000000000001E-4</v>
      </c>
      <c r="E18">
        <v>1.316E-4</v>
      </c>
      <c r="F18">
        <v>1.3880000000000001E-4</v>
      </c>
      <c r="G18">
        <v>1.403E-4</v>
      </c>
      <c r="H18">
        <v>1.3439999999999999E-4</v>
      </c>
      <c r="I18">
        <v>1.3769999999999999E-4</v>
      </c>
      <c r="J18">
        <v>1.529E-4</v>
      </c>
      <c r="K18">
        <v>1.6469999999999999E-4</v>
      </c>
      <c r="L18">
        <v>1.7260000000000002E-4</v>
      </c>
      <c r="M18">
        <v>1.8249999999999999E-4</v>
      </c>
      <c r="N18">
        <v>1.9469999999999999E-4</v>
      </c>
      <c r="O18">
        <v>2.095E-4</v>
      </c>
      <c r="P18">
        <v>2.2739999999999997E-4</v>
      </c>
      <c r="Q18">
        <v>2.3039999999999999E-4</v>
      </c>
      <c r="R18">
        <v>2.2800000000000001E-4</v>
      </c>
      <c r="S18">
        <v>2.0340000000000001E-4</v>
      </c>
      <c r="T18">
        <v>1.7430000000000001E-4</v>
      </c>
      <c r="U18">
        <v>1.4550000000000001E-4</v>
      </c>
      <c r="V18">
        <v>1.2660000000000001E-4</v>
      </c>
      <c r="W18">
        <v>1.1310000000000001E-4</v>
      </c>
      <c r="X18">
        <v>1.065E-4</v>
      </c>
      <c r="Y18">
        <v>1.0670000000000001E-4</v>
      </c>
      <c r="Z18">
        <v>1.066E-4</v>
      </c>
      <c r="AA18">
        <v>1.1710000000000001E-4</v>
      </c>
      <c r="AB18">
        <v>1.226E-4</v>
      </c>
      <c r="AC18">
        <v>1.316E-4</v>
      </c>
      <c r="AD18">
        <v>1.3329999999999999E-4</v>
      </c>
      <c r="AE18">
        <v>1.3109999999999999E-4</v>
      </c>
      <c r="AF18">
        <v>1.03344672019067E-4</v>
      </c>
      <c r="AG18">
        <v>1.046772474461043E-4</v>
      </c>
      <c r="AH18">
        <v>1.06836834236566E-4</v>
      </c>
      <c r="AI18">
        <v>1.098263447640852E-4</v>
      </c>
      <c r="AJ18">
        <v>1.135116025285597E-4</v>
      </c>
      <c r="AK18">
        <v>1.175874674386602E-4</v>
      </c>
      <c r="AL18">
        <v>1.215632329500019E-4</v>
      </c>
      <c r="AM18">
        <v>1.02986681324452E-4</v>
      </c>
      <c r="AN18">
        <v>1.026845375519516E-4</v>
      </c>
      <c r="AO18">
        <v>1.0273643069864199E-4</v>
      </c>
    </row>
    <row r="19" spans="1:41">
      <c r="A19">
        <f t="shared" si="1"/>
        <v>18</v>
      </c>
      <c r="B19">
        <v>1.22E-4</v>
      </c>
      <c r="C19">
        <v>1.2239999999999999E-4</v>
      </c>
      <c r="D19">
        <v>1.2520000000000001E-4</v>
      </c>
      <c r="E19">
        <v>1.316E-4</v>
      </c>
      <c r="F19">
        <v>1.3880000000000001E-4</v>
      </c>
      <c r="G19">
        <v>1.403E-4</v>
      </c>
      <c r="H19">
        <v>1.3439999999999999E-4</v>
      </c>
      <c r="I19">
        <v>1.3769999999999999E-4</v>
      </c>
      <c r="J19">
        <v>1.529E-4</v>
      </c>
      <c r="K19">
        <v>1.6469999999999999E-4</v>
      </c>
      <c r="L19">
        <v>1.7260000000000002E-4</v>
      </c>
      <c r="M19">
        <v>1.8249999999999999E-4</v>
      </c>
      <c r="N19">
        <v>1.9469999999999999E-4</v>
      </c>
      <c r="O19">
        <v>2.095E-4</v>
      </c>
      <c r="P19">
        <v>2.2739999999999997E-4</v>
      </c>
      <c r="Q19">
        <v>2.3039999999999999E-4</v>
      </c>
      <c r="R19">
        <v>2.2800000000000001E-4</v>
      </c>
      <c r="S19">
        <v>2.0340000000000001E-4</v>
      </c>
      <c r="T19">
        <v>1.7430000000000001E-4</v>
      </c>
      <c r="U19">
        <v>1.4550000000000001E-4</v>
      </c>
      <c r="V19">
        <v>1.2660000000000001E-4</v>
      </c>
      <c r="W19">
        <v>1.1310000000000001E-4</v>
      </c>
      <c r="X19">
        <v>1.065E-4</v>
      </c>
      <c r="Y19">
        <v>1.0670000000000001E-4</v>
      </c>
      <c r="Z19">
        <v>1.066E-4</v>
      </c>
      <c r="AA19">
        <v>1.1710000000000001E-4</v>
      </c>
      <c r="AB19">
        <v>1.226E-4</v>
      </c>
      <c r="AC19">
        <v>1.316E-4</v>
      </c>
      <c r="AD19">
        <v>1.3329999999999999E-4</v>
      </c>
      <c r="AE19">
        <v>1.3109999999999999E-4</v>
      </c>
      <c r="AF19">
        <v>1.0273643069864199E-4</v>
      </c>
      <c r="AG19">
        <v>1.03344672019067E-4</v>
      </c>
      <c r="AH19">
        <v>1.046772474461043E-4</v>
      </c>
      <c r="AI19">
        <v>1.06836834236566E-4</v>
      </c>
      <c r="AJ19">
        <v>1.098263447640852E-4</v>
      </c>
      <c r="AK19">
        <v>1.135116025285597E-4</v>
      </c>
      <c r="AL19">
        <v>1.175874674386602E-4</v>
      </c>
      <c r="AM19">
        <v>1.215632329500019E-4</v>
      </c>
      <c r="AN19">
        <v>1.02986681324452E-4</v>
      </c>
      <c r="AO19">
        <v>1.026845375519516E-4</v>
      </c>
    </row>
    <row r="20" spans="1:41">
      <c r="A20">
        <f t="shared" si="1"/>
        <v>19</v>
      </c>
      <c r="B20">
        <v>1.22E-4</v>
      </c>
      <c r="C20">
        <v>1.2239999999999999E-4</v>
      </c>
      <c r="D20">
        <v>1.2520000000000001E-4</v>
      </c>
      <c r="E20">
        <v>1.316E-4</v>
      </c>
      <c r="F20">
        <v>1.3880000000000001E-4</v>
      </c>
      <c r="G20">
        <v>1.403E-4</v>
      </c>
      <c r="H20">
        <v>1.3439999999999999E-4</v>
      </c>
      <c r="I20">
        <v>1.3769999999999999E-4</v>
      </c>
      <c r="J20">
        <v>1.529E-4</v>
      </c>
      <c r="K20">
        <v>1.6469999999999999E-4</v>
      </c>
      <c r="L20">
        <v>1.7260000000000002E-4</v>
      </c>
      <c r="M20">
        <v>1.8249999999999999E-4</v>
      </c>
      <c r="N20">
        <v>1.9469999999999999E-4</v>
      </c>
      <c r="O20">
        <v>2.095E-4</v>
      </c>
      <c r="P20">
        <v>2.2739999999999997E-4</v>
      </c>
      <c r="Q20">
        <v>2.3039999999999999E-4</v>
      </c>
      <c r="R20">
        <v>2.2800000000000001E-4</v>
      </c>
      <c r="S20">
        <v>2.0340000000000001E-4</v>
      </c>
      <c r="T20">
        <v>1.7430000000000001E-4</v>
      </c>
      <c r="U20">
        <v>1.4550000000000001E-4</v>
      </c>
      <c r="V20">
        <v>1.2660000000000001E-4</v>
      </c>
      <c r="W20">
        <v>1.1310000000000001E-4</v>
      </c>
      <c r="X20">
        <v>1.065E-4</v>
      </c>
      <c r="Y20">
        <v>1.0670000000000001E-4</v>
      </c>
      <c r="Z20">
        <v>1.066E-4</v>
      </c>
      <c r="AA20">
        <v>1.1710000000000001E-4</v>
      </c>
      <c r="AB20">
        <v>1.226E-4</v>
      </c>
      <c r="AC20">
        <v>1.316E-4</v>
      </c>
      <c r="AD20">
        <v>1.3329999999999999E-4</v>
      </c>
      <c r="AE20">
        <v>1.3109999999999999E-4</v>
      </c>
      <c r="AF20">
        <v>1.026845375519516E-4</v>
      </c>
      <c r="AG20">
        <v>1.0273643069864199E-4</v>
      </c>
      <c r="AH20">
        <v>1.03344672019067E-4</v>
      </c>
      <c r="AI20">
        <v>1.046772474461043E-4</v>
      </c>
      <c r="AJ20">
        <v>1.06836834236566E-4</v>
      </c>
      <c r="AK20">
        <v>1.098263447640852E-4</v>
      </c>
      <c r="AL20">
        <v>1.135116025285597E-4</v>
      </c>
      <c r="AM20">
        <v>1.175874674386602E-4</v>
      </c>
      <c r="AN20">
        <v>1.215632329500019E-4</v>
      </c>
      <c r="AO20">
        <v>1.02986681324452E-4</v>
      </c>
    </row>
    <row r="21" spans="1:41">
      <c r="A21">
        <f t="shared" si="1"/>
        <v>20</v>
      </c>
      <c r="B21">
        <v>1.22E-4</v>
      </c>
      <c r="C21">
        <v>1.2239999999999999E-4</v>
      </c>
      <c r="D21">
        <v>1.2520000000000001E-4</v>
      </c>
      <c r="E21">
        <v>1.316E-4</v>
      </c>
      <c r="F21">
        <v>1.3880000000000001E-4</v>
      </c>
      <c r="G21">
        <v>1.403E-4</v>
      </c>
      <c r="H21">
        <v>1.3439999999999999E-4</v>
      </c>
      <c r="I21">
        <v>1.3769999999999999E-4</v>
      </c>
      <c r="J21">
        <v>1.529E-4</v>
      </c>
      <c r="K21">
        <v>1.6469999999999999E-4</v>
      </c>
      <c r="L21">
        <v>1.7260000000000002E-4</v>
      </c>
      <c r="M21">
        <v>1.8249999999999999E-4</v>
      </c>
      <c r="N21">
        <v>1.9469999999999999E-4</v>
      </c>
      <c r="O21">
        <v>2.095E-4</v>
      </c>
      <c r="P21">
        <v>2.2739999999999997E-4</v>
      </c>
      <c r="Q21">
        <v>2.3039999999999999E-4</v>
      </c>
      <c r="R21">
        <v>2.2800000000000001E-4</v>
      </c>
      <c r="S21">
        <v>2.0340000000000001E-4</v>
      </c>
      <c r="T21">
        <v>1.7430000000000001E-4</v>
      </c>
      <c r="U21">
        <v>1.4550000000000001E-4</v>
      </c>
      <c r="V21">
        <v>1.2660000000000001E-4</v>
      </c>
      <c r="W21">
        <v>1.1310000000000001E-4</v>
      </c>
      <c r="X21">
        <v>1.065E-4</v>
      </c>
      <c r="Y21">
        <v>1.0670000000000001E-4</v>
      </c>
      <c r="Z21">
        <v>1.066E-4</v>
      </c>
      <c r="AA21">
        <v>1.1710000000000001E-4</v>
      </c>
      <c r="AB21">
        <v>1.226E-4</v>
      </c>
      <c r="AC21">
        <v>1.316E-4</v>
      </c>
      <c r="AD21">
        <v>1.3329999999999999E-4</v>
      </c>
      <c r="AE21">
        <v>1.3109999999999999E-4</v>
      </c>
      <c r="AF21">
        <v>1.02986681324452E-4</v>
      </c>
      <c r="AG21">
        <v>1.026845375519516E-4</v>
      </c>
      <c r="AH21">
        <v>1.0273643069864199E-4</v>
      </c>
      <c r="AI21">
        <v>1.03344672019067E-4</v>
      </c>
      <c r="AJ21">
        <v>1.046772474461043E-4</v>
      </c>
      <c r="AK21">
        <v>1.06836834236566E-4</v>
      </c>
      <c r="AL21">
        <v>1.098263447640852E-4</v>
      </c>
      <c r="AM21">
        <v>1.135116025285597E-4</v>
      </c>
      <c r="AN21">
        <v>1.175874674386602E-4</v>
      </c>
      <c r="AO21">
        <v>1.215632329500019E-4</v>
      </c>
    </row>
    <row r="22" spans="1:41">
      <c r="A22">
        <f t="shared" si="1"/>
        <v>21</v>
      </c>
      <c r="B22">
        <v>1.22E-4</v>
      </c>
      <c r="C22">
        <v>1.2239999999999999E-4</v>
      </c>
      <c r="D22">
        <v>1.2520000000000001E-4</v>
      </c>
      <c r="E22">
        <v>1.316E-4</v>
      </c>
      <c r="F22">
        <v>1.3880000000000001E-4</v>
      </c>
      <c r="G22">
        <v>1.403E-4</v>
      </c>
      <c r="H22">
        <v>1.3439999999999999E-4</v>
      </c>
      <c r="I22">
        <v>1.3769999999999999E-4</v>
      </c>
      <c r="J22">
        <v>1.529E-4</v>
      </c>
      <c r="K22">
        <v>1.6469999999999999E-4</v>
      </c>
      <c r="L22">
        <v>1.7260000000000002E-4</v>
      </c>
      <c r="M22">
        <v>1.8249999999999999E-4</v>
      </c>
      <c r="N22">
        <v>1.9469999999999999E-4</v>
      </c>
      <c r="O22">
        <v>2.095E-4</v>
      </c>
      <c r="P22">
        <v>2.2739999999999997E-4</v>
      </c>
      <c r="Q22">
        <v>2.3039999999999999E-4</v>
      </c>
      <c r="R22">
        <v>2.2800000000000001E-4</v>
      </c>
      <c r="S22">
        <v>2.0340000000000001E-4</v>
      </c>
      <c r="T22">
        <v>1.7430000000000001E-4</v>
      </c>
      <c r="U22">
        <v>1.4550000000000001E-4</v>
      </c>
      <c r="V22">
        <v>1.2660000000000001E-4</v>
      </c>
      <c r="W22">
        <v>1.1310000000000001E-4</v>
      </c>
      <c r="X22">
        <v>1.065E-4</v>
      </c>
      <c r="Y22">
        <v>1.0670000000000001E-4</v>
      </c>
      <c r="Z22">
        <v>1.066E-4</v>
      </c>
      <c r="AA22">
        <v>1.1710000000000001E-4</v>
      </c>
      <c r="AB22">
        <v>1.226E-4</v>
      </c>
      <c r="AC22">
        <v>1.316E-4</v>
      </c>
      <c r="AD22">
        <v>1.3329999999999999E-4</v>
      </c>
      <c r="AE22">
        <v>1.3109999999999999E-4</v>
      </c>
      <c r="AF22">
        <v>1.215632329500019E-4</v>
      </c>
      <c r="AG22">
        <v>1.02986681324452E-4</v>
      </c>
      <c r="AH22">
        <v>1.026845375519516E-4</v>
      </c>
      <c r="AI22">
        <v>1.0273643069864199E-4</v>
      </c>
      <c r="AJ22">
        <v>1.03344672019067E-4</v>
      </c>
      <c r="AK22">
        <v>1.046772474461043E-4</v>
      </c>
      <c r="AL22">
        <v>1.06836834236566E-4</v>
      </c>
      <c r="AM22">
        <v>1.098263447640852E-4</v>
      </c>
      <c r="AN22">
        <v>1.135116025285597E-4</v>
      </c>
      <c r="AO22">
        <v>1.175874674386602E-4</v>
      </c>
    </row>
    <row r="23" spans="1:41">
      <c r="A23">
        <f t="shared" si="1"/>
        <v>22</v>
      </c>
      <c r="B23">
        <v>1.22E-4</v>
      </c>
      <c r="C23">
        <v>1.2239999999999999E-4</v>
      </c>
      <c r="D23">
        <v>1.2520000000000001E-4</v>
      </c>
      <c r="E23">
        <v>1.316E-4</v>
      </c>
      <c r="F23">
        <v>1.3880000000000001E-4</v>
      </c>
      <c r="G23">
        <v>1.403E-4</v>
      </c>
      <c r="H23">
        <v>1.3439999999999999E-4</v>
      </c>
      <c r="I23">
        <v>1.3769999999999999E-4</v>
      </c>
      <c r="J23">
        <v>1.529E-4</v>
      </c>
      <c r="K23">
        <v>1.6469999999999999E-4</v>
      </c>
      <c r="L23">
        <v>1.7260000000000002E-4</v>
      </c>
      <c r="M23">
        <v>1.8249999999999999E-4</v>
      </c>
      <c r="N23">
        <v>1.9469999999999999E-4</v>
      </c>
      <c r="O23">
        <v>2.095E-4</v>
      </c>
      <c r="P23">
        <v>2.2739999999999997E-4</v>
      </c>
      <c r="Q23">
        <v>2.3039999999999999E-4</v>
      </c>
      <c r="R23">
        <v>2.2800000000000001E-4</v>
      </c>
      <c r="S23">
        <v>2.0340000000000001E-4</v>
      </c>
      <c r="T23">
        <v>1.7430000000000001E-4</v>
      </c>
      <c r="U23">
        <v>1.4550000000000001E-4</v>
      </c>
      <c r="V23">
        <v>1.2660000000000001E-4</v>
      </c>
      <c r="W23">
        <v>1.1310000000000001E-4</v>
      </c>
      <c r="X23">
        <v>1.065E-4</v>
      </c>
      <c r="Y23">
        <v>1.0670000000000001E-4</v>
      </c>
      <c r="Z23">
        <v>1.066E-4</v>
      </c>
      <c r="AA23">
        <v>1.1710000000000001E-4</v>
      </c>
      <c r="AB23">
        <v>1.226E-4</v>
      </c>
      <c r="AC23">
        <v>1.316E-4</v>
      </c>
      <c r="AD23">
        <v>1.3329999999999999E-4</v>
      </c>
      <c r="AE23">
        <v>1.3109999999999999E-4</v>
      </c>
      <c r="AF23">
        <v>1.175874674386602E-4</v>
      </c>
      <c r="AG23">
        <v>1.215632329500019E-4</v>
      </c>
      <c r="AH23">
        <v>1.02986681324452E-4</v>
      </c>
      <c r="AI23">
        <v>1.026845375519516E-4</v>
      </c>
      <c r="AJ23">
        <v>1.0273643069864199E-4</v>
      </c>
      <c r="AK23">
        <v>1.03344672019067E-4</v>
      </c>
      <c r="AL23">
        <v>1.046772474461043E-4</v>
      </c>
      <c r="AM23">
        <v>1.06836834236566E-4</v>
      </c>
      <c r="AN23">
        <v>1.098263447640852E-4</v>
      </c>
      <c r="AO23">
        <v>1.135116025285597E-4</v>
      </c>
    </row>
    <row r="24" spans="1:41">
      <c r="A24">
        <f t="shared" si="1"/>
        <v>23</v>
      </c>
      <c r="B24">
        <v>1.22E-4</v>
      </c>
      <c r="C24">
        <v>1.2239999999999999E-4</v>
      </c>
      <c r="D24">
        <v>1.2520000000000001E-4</v>
      </c>
      <c r="E24">
        <v>1.316E-4</v>
      </c>
      <c r="F24">
        <v>1.3880000000000001E-4</v>
      </c>
      <c r="G24">
        <v>1.403E-4</v>
      </c>
      <c r="H24">
        <v>1.3439999999999999E-4</v>
      </c>
      <c r="I24">
        <v>1.3769999999999999E-4</v>
      </c>
      <c r="J24">
        <v>1.529E-4</v>
      </c>
      <c r="K24">
        <v>1.6469999999999999E-4</v>
      </c>
      <c r="L24">
        <v>1.7260000000000002E-4</v>
      </c>
      <c r="M24">
        <v>1.8249999999999999E-4</v>
      </c>
      <c r="N24">
        <v>1.9469999999999999E-4</v>
      </c>
      <c r="O24">
        <v>2.095E-4</v>
      </c>
      <c r="P24">
        <v>2.2739999999999997E-4</v>
      </c>
      <c r="Q24">
        <v>2.3039999999999999E-4</v>
      </c>
      <c r="R24">
        <v>2.2800000000000001E-4</v>
      </c>
      <c r="S24">
        <v>2.0340000000000001E-4</v>
      </c>
      <c r="T24">
        <v>1.7430000000000001E-4</v>
      </c>
      <c r="U24">
        <v>1.4550000000000001E-4</v>
      </c>
      <c r="V24">
        <v>1.2660000000000001E-4</v>
      </c>
      <c r="W24">
        <v>1.1310000000000001E-4</v>
      </c>
      <c r="X24">
        <v>1.065E-4</v>
      </c>
      <c r="Y24">
        <v>1.0670000000000001E-4</v>
      </c>
      <c r="Z24">
        <v>1.066E-4</v>
      </c>
      <c r="AA24">
        <v>1.1710000000000001E-4</v>
      </c>
      <c r="AB24">
        <v>1.226E-4</v>
      </c>
      <c r="AC24">
        <v>1.316E-4</v>
      </c>
      <c r="AD24">
        <v>1.3329999999999999E-4</v>
      </c>
      <c r="AE24">
        <v>1.3109999999999999E-4</v>
      </c>
      <c r="AF24">
        <v>1.135116025285597E-4</v>
      </c>
      <c r="AG24">
        <v>1.175874674386602E-4</v>
      </c>
      <c r="AH24">
        <v>1.215632329500019E-4</v>
      </c>
      <c r="AI24">
        <v>1.02986681324452E-4</v>
      </c>
      <c r="AJ24">
        <v>1.026845375519516E-4</v>
      </c>
      <c r="AK24">
        <v>1.0273643069864199E-4</v>
      </c>
      <c r="AL24">
        <v>1.03344672019067E-4</v>
      </c>
      <c r="AM24">
        <v>1.046772474461043E-4</v>
      </c>
      <c r="AN24">
        <v>1.06836834236566E-4</v>
      </c>
      <c r="AO24">
        <v>1.098263447640852E-4</v>
      </c>
    </row>
    <row r="25" spans="1:41">
      <c r="A25">
        <f t="shared" si="1"/>
        <v>24</v>
      </c>
      <c r="B25">
        <v>1.22E-4</v>
      </c>
      <c r="C25">
        <v>1.2239999999999999E-4</v>
      </c>
      <c r="D25">
        <v>1.2520000000000001E-4</v>
      </c>
      <c r="E25">
        <v>1.316E-4</v>
      </c>
      <c r="F25">
        <v>1.3880000000000001E-4</v>
      </c>
      <c r="G25">
        <v>1.403E-4</v>
      </c>
      <c r="H25">
        <v>1.3439999999999999E-4</v>
      </c>
      <c r="I25">
        <v>1.3769999999999999E-4</v>
      </c>
      <c r="J25">
        <v>1.529E-4</v>
      </c>
      <c r="K25">
        <v>1.6469999999999999E-4</v>
      </c>
      <c r="L25">
        <v>1.7260000000000002E-4</v>
      </c>
      <c r="M25">
        <v>1.8249999999999999E-4</v>
      </c>
      <c r="N25">
        <v>1.9469999999999999E-4</v>
      </c>
      <c r="O25">
        <v>2.095E-4</v>
      </c>
      <c r="P25">
        <v>2.2739999999999997E-4</v>
      </c>
      <c r="Q25">
        <v>2.3039999999999999E-4</v>
      </c>
      <c r="R25">
        <v>2.2800000000000001E-4</v>
      </c>
      <c r="S25">
        <v>2.0340000000000001E-4</v>
      </c>
      <c r="T25">
        <v>1.7430000000000001E-4</v>
      </c>
      <c r="U25">
        <v>1.4550000000000001E-4</v>
      </c>
      <c r="V25">
        <v>1.2660000000000001E-4</v>
      </c>
      <c r="W25">
        <v>1.1310000000000001E-4</v>
      </c>
      <c r="X25">
        <v>1.065E-4</v>
      </c>
      <c r="Y25">
        <v>1.0670000000000001E-4</v>
      </c>
      <c r="Z25">
        <v>1.066E-4</v>
      </c>
      <c r="AA25">
        <v>1.1710000000000001E-4</v>
      </c>
      <c r="AB25">
        <v>1.226E-4</v>
      </c>
      <c r="AC25">
        <v>1.316E-4</v>
      </c>
      <c r="AD25">
        <v>1.3329999999999999E-4</v>
      </c>
      <c r="AE25">
        <v>1.3109999999999999E-4</v>
      </c>
      <c r="AF25">
        <v>1.098263447640852E-4</v>
      </c>
      <c r="AG25">
        <v>1.135116025285597E-4</v>
      </c>
      <c r="AH25">
        <v>1.175874674386602E-4</v>
      </c>
      <c r="AI25">
        <v>1.215632329500019E-4</v>
      </c>
      <c r="AJ25">
        <v>1.02986681324452E-4</v>
      </c>
      <c r="AK25">
        <v>1.026845375519516E-4</v>
      </c>
      <c r="AL25">
        <v>1.0273643069864199E-4</v>
      </c>
      <c r="AM25">
        <v>1.03344672019067E-4</v>
      </c>
      <c r="AN25">
        <v>1.046772474461043E-4</v>
      </c>
      <c r="AO25">
        <v>1.06836834236566E-4</v>
      </c>
    </row>
    <row r="26" spans="1:41">
      <c r="A26">
        <f t="shared" si="1"/>
        <v>25</v>
      </c>
      <c r="B26">
        <v>1.22E-4</v>
      </c>
      <c r="C26">
        <v>1.2239999999999999E-4</v>
      </c>
      <c r="D26">
        <v>1.2520000000000001E-4</v>
      </c>
      <c r="E26">
        <v>1.316E-4</v>
      </c>
      <c r="F26">
        <v>1.3880000000000001E-4</v>
      </c>
      <c r="G26">
        <v>1.403E-4</v>
      </c>
      <c r="H26">
        <v>1.3439999999999999E-4</v>
      </c>
      <c r="I26">
        <v>1.3769999999999999E-4</v>
      </c>
      <c r="J26">
        <v>1.529E-4</v>
      </c>
      <c r="K26">
        <v>1.6469999999999999E-4</v>
      </c>
      <c r="L26">
        <v>1.7260000000000002E-4</v>
      </c>
      <c r="M26">
        <v>1.8249999999999999E-4</v>
      </c>
      <c r="N26">
        <v>1.9469999999999999E-4</v>
      </c>
      <c r="O26">
        <v>2.095E-4</v>
      </c>
      <c r="P26">
        <v>2.2739999999999997E-4</v>
      </c>
      <c r="Q26">
        <v>2.3039999999999999E-4</v>
      </c>
      <c r="R26">
        <v>2.2800000000000001E-4</v>
      </c>
      <c r="S26">
        <v>2.0340000000000001E-4</v>
      </c>
      <c r="T26">
        <v>1.7430000000000001E-4</v>
      </c>
      <c r="U26">
        <v>1.4550000000000001E-4</v>
      </c>
      <c r="V26">
        <v>1.2660000000000001E-4</v>
      </c>
      <c r="W26">
        <v>1.1310000000000001E-4</v>
      </c>
      <c r="X26">
        <v>1.065E-4</v>
      </c>
      <c r="Y26">
        <v>1.0670000000000001E-4</v>
      </c>
      <c r="Z26">
        <v>1.066E-4</v>
      </c>
      <c r="AA26">
        <v>1.1710000000000001E-4</v>
      </c>
      <c r="AB26">
        <v>1.226E-4</v>
      </c>
      <c r="AC26">
        <v>1.316E-4</v>
      </c>
      <c r="AD26">
        <v>1.3329999999999999E-4</v>
      </c>
      <c r="AE26">
        <v>1.3109999999999999E-4</v>
      </c>
      <c r="AF26">
        <v>1.06836834236566E-4</v>
      </c>
      <c r="AG26">
        <v>1.098263447640852E-4</v>
      </c>
      <c r="AH26">
        <v>1.135116025285597E-4</v>
      </c>
      <c r="AI26">
        <v>1.175874674386602E-4</v>
      </c>
      <c r="AJ26">
        <v>1.215632329500019E-4</v>
      </c>
      <c r="AK26">
        <v>1.02986681324452E-4</v>
      </c>
      <c r="AL26">
        <v>1.026845375519516E-4</v>
      </c>
      <c r="AM26">
        <v>1.0273643069864199E-4</v>
      </c>
      <c r="AN26">
        <v>1.03344672019067E-4</v>
      </c>
      <c r="AO26">
        <v>1.046772474461043E-4</v>
      </c>
    </row>
    <row r="27" spans="1:41">
      <c r="A27">
        <f t="shared" si="1"/>
        <v>26</v>
      </c>
      <c r="B27">
        <v>1.22E-4</v>
      </c>
      <c r="C27">
        <v>1.2239999999999999E-4</v>
      </c>
      <c r="D27">
        <v>1.2520000000000001E-4</v>
      </c>
      <c r="E27">
        <v>1.316E-4</v>
      </c>
      <c r="F27">
        <v>1.3880000000000001E-4</v>
      </c>
      <c r="G27">
        <v>1.403E-4</v>
      </c>
      <c r="H27">
        <v>1.3439999999999999E-4</v>
      </c>
      <c r="I27">
        <v>1.3769999999999999E-4</v>
      </c>
      <c r="J27">
        <v>1.529E-4</v>
      </c>
      <c r="K27">
        <v>1.6469999999999999E-4</v>
      </c>
      <c r="L27">
        <v>1.7260000000000002E-4</v>
      </c>
      <c r="M27">
        <v>1.8249999999999999E-4</v>
      </c>
      <c r="N27">
        <v>1.9469999999999999E-4</v>
      </c>
      <c r="O27">
        <v>2.095E-4</v>
      </c>
      <c r="P27">
        <v>2.2739999999999997E-4</v>
      </c>
      <c r="Q27">
        <v>2.3039999999999999E-4</v>
      </c>
      <c r="R27">
        <v>2.2800000000000001E-4</v>
      </c>
      <c r="S27">
        <v>2.0340000000000001E-4</v>
      </c>
      <c r="T27">
        <v>1.7430000000000001E-4</v>
      </c>
      <c r="U27">
        <v>1.4550000000000001E-4</v>
      </c>
      <c r="V27">
        <v>1.2660000000000001E-4</v>
      </c>
      <c r="W27">
        <v>1.1310000000000001E-4</v>
      </c>
      <c r="X27">
        <v>1.065E-4</v>
      </c>
      <c r="Y27">
        <v>1.0670000000000001E-4</v>
      </c>
      <c r="Z27">
        <v>1.066E-4</v>
      </c>
      <c r="AA27">
        <v>1.1710000000000001E-4</v>
      </c>
      <c r="AB27">
        <v>1.226E-4</v>
      </c>
      <c r="AC27">
        <v>1.316E-4</v>
      </c>
      <c r="AD27">
        <v>1.3329999999999999E-4</v>
      </c>
      <c r="AE27">
        <v>1.3109999999999999E-4</v>
      </c>
      <c r="AF27">
        <v>1.046772474461043E-4</v>
      </c>
      <c r="AG27">
        <v>1.06836834236566E-4</v>
      </c>
      <c r="AH27">
        <v>1.098263447640852E-4</v>
      </c>
      <c r="AI27">
        <v>1.135116025285597E-4</v>
      </c>
      <c r="AJ27">
        <v>1.175874674386602E-4</v>
      </c>
      <c r="AK27">
        <v>1.215632329500019E-4</v>
      </c>
      <c r="AL27">
        <v>1.02986681324452E-4</v>
      </c>
      <c r="AM27">
        <v>1.026845375519516E-4</v>
      </c>
      <c r="AN27">
        <v>1.0273643069864199E-4</v>
      </c>
      <c r="AO27">
        <v>1.03344672019067E-4</v>
      </c>
    </row>
    <row r="28" spans="1:41">
      <c r="A28">
        <f t="shared" si="1"/>
        <v>27</v>
      </c>
      <c r="B28">
        <v>1.22E-4</v>
      </c>
      <c r="C28">
        <v>1.2239999999999999E-4</v>
      </c>
      <c r="D28">
        <v>1.2520000000000001E-4</v>
      </c>
      <c r="E28">
        <v>1.316E-4</v>
      </c>
      <c r="F28">
        <v>1.3880000000000001E-4</v>
      </c>
      <c r="G28">
        <v>1.403E-4</v>
      </c>
      <c r="H28">
        <v>1.3439999999999999E-4</v>
      </c>
      <c r="I28">
        <v>1.3769999999999999E-4</v>
      </c>
      <c r="J28">
        <v>1.529E-4</v>
      </c>
      <c r="K28">
        <v>1.6469999999999999E-4</v>
      </c>
      <c r="L28">
        <v>1.7260000000000002E-4</v>
      </c>
      <c r="M28">
        <v>1.8249999999999999E-4</v>
      </c>
      <c r="N28">
        <v>1.9469999999999999E-4</v>
      </c>
      <c r="O28">
        <v>2.095E-4</v>
      </c>
      <c r="P28">
        <v>2.2739999999999997E-4</v>
      </c>
      <c r="Q28">
        <v>2.3039999999999999E-4</v>
      </c>
      <c r="R28">
        <v>2.2800000000000001E-4</v>
      </c>
      <c r="S28">
        <v>2.0340000000000001E-4</v>
      </c>
      <c r="T28">
        <v>1.7430000000000001E-4</v>
      </c>
      <c r="U28">
        <v>1.4550000000000001E-4</v>
      </c>
      <c r="V28">
        <v>1.2660000000000001E-4</v>
      </c>
      <c r="W28">
        <v>1.1310000000000001E-4</v>
      </c>
      <c r="X28">
        <v>1.065E-4</v>
      </c>
      <c r="Y28">
        <v>1.0670000000000001E-4</v>
      </c>
      <c r="Z28">
        <v>1.066E-4</v>
      </c>
      <c r="AA28">
        <v>1.1710000000000001E-4</v>
      </c>
      <c r="AB28">
        <v>1.226E-4</v>
      </c>
      <c r="AC28">
        <v>1.316E-4</v>
      </c>
      <c r="AD28">
        <v>1.3329999999999999E-4</v>
      </c>
      <c r="AE28">
        <v>1.3109999999999999E-4</v>
      </c>
      <c r="AF28">
        <v>1.03344672019067E-4</v>
      </c>
      <c r="AG28">
        <v>1.046772474461043E-4</v>
      </c>
      <c r="AH28">
        <v>1.06836834236566E-4</v>
      </c>
      <c r="AI28">
        <v>1.098263447640852E-4</v>
      </c>
      <c r="AJ28">
        <v>1.135116025285597E-4</v>
      </c>
      <c r="AK28">
        <v>1.175874674386602E-4</v>
      </c>
      <c r="AL28">
        <v>1.215632329500019E-4</v>
      </c>
      <c r="AM28">
        <v>1.02986681324452E-4</v>
      </c>
      <c r="AN28">
        <v>1.026845375519516E-4</v>
      </c>
      <c r="AO28">
        <v>1.0273643069864199E-4</v>
      </c>
    </row>
    <row r="29" spans="1:41">
      <c r="A29">
        <f t="shared" si="1"/>
        <v>28</v>
      </c>
      <c r="B29">
        <v>1.22E-4</v>
      </c>
      <c r="C29">
        <v>1.2239999999999999E-4</v>
      </c>
      <c r="D29">
        <v>1.2520000000000001E-4</v>
      </c>
      <c r="E29">
        <v>1.316E-4</v>
      </c>
      <c r="F29">
        <v>1.3880000000000001E-4</v>
      </c>
      <c r="G29">
        <v>1.403E-4</v>
      </c>
      <c r="H29">
        <v>1.3439999999999999E-4</v>
      </c>
      <c r="I29">
        <v>1.3769999999999999E-4</v>
      </c>
      <c r="J29">
        <v>1.529E-4</v>
      </c>
      <c r="K29">
        <v>1.6469999999999999E-4</v>
      </c>
      <c r="L29">
        <v>1.7260000000000002E-4</v>
      </c>
      <c r="M29">
        <v>1.8249999999999999E-4</v>
      </c>
      <c r="N29">
        <v>1.9469999999999999E-4</v>
      </c>
      <c r="O29">
        <v>2.095E-4</v>
      </c>
      <c r="P29">
        <v>2.2739999999999997E-4</v>
      </c>
      <c r="Q29">
        <v>2.3039999999999999E-4</v>
      </c>
      <c r="R29">
        <v>2.2800000000000001E-4</v>
      </c>
      <c r="S29">
        <v>2.0340000000000001E-4</v>
      </c>
      <c r="T29">
        <v>1.7430000000000001E-4</v>
      </c>
      <c r="U29">
        <v>1.4550000000000001E-4</v>
      </c>
      <c r="V29">
        <v>1.2660000000000001E-4</v>
      </c>
      <c r="W29">
        <v>1.1310000000000001E-4</v>
      </c>
      <c r="X29">
        <v>1.065E-4</v>
      </c>
      <c r="Y29">
        <v>1.0670000000000001E-4</v>
      </c>
      <c r="Z29">
        <v>1.066E-4</v>
      </c>
      <c r="AA29">
        <v>1.1710000000000001E-4</v>
      </c>
      <c r="AB29">
        <v>1.226E-4</v>
      </c>
      <c r="AC29">
        <v>1.316E-4</v>
      </c>
      <c r="AD29">
        <v>1.3329999999999999E-4</v>
      </c>
      <c r="AE29">
        <v>1.3109999999999999E-4</v>
      </c>
      <c r="AF29">
        <v>1.0273643069864199E-4</v>
      </c>
      <c r="AG29">
        <v>1.03344672019067E-4</v>
      </c>
      <c r="AH29">
        <v>1.046772474461043E-4</v>
      </c>
      <c r="AI29">
        <v>1.06836834236566E-4</v>
      </c>
      <c r="AJ29">
        <v>1.098263447640852E-4</v>
      </c>
      <c r="AK29">
        <v>1.135116025285597E-4</v>
      </c>
      <c r="AL29">
        <v>1.175874674386602E-4</v>
      </c>
      <c r="AM29">
        <v>1.215632329500019E-4</v>
      </c>
      <c r="AN29">
        <v>1.02986681324452E-4</v>
      </c>
      <c r="AO29">
        <v>1.026845375519516E-4</v>
      </c>
    </row>
    <row r="30" spans="1:41">
      <c r="A30">
        <f t="shared" si="1"/>
        <v>29</v>
      </c>
      <c r="B30">
        <v>1.22E-4</v>
      </c>
      <c r="C30">
        <v>1.2239999999999999E-4</v>
      </c>
      <c r="D30">
        <v>1.2520000000000001E-4</v>
      </c>
      <c r="E30">
        <v>1.316E-4</v>
      </c>
      <c r="F30">
        <v>1.3880000000000001E-4</v>
      </c>
      <c r="G30">
        <v>1.403E-4</v>
      </c>
      <c r="H30">
        <v>1.3439999999999999E-4</v>
      </c>
      <c r="I30">
        <v>1.3769999999999999E-4</v>
      </c>
      <c r="J30">
        <v>1.529E-4</v>
      </c>
      <c r="K30">
        <v>1.6469999999999999E-4</v>
      </c>
      <c r="L30">
        <v>1.7260000000000002E-4</v>
      </c>
      <c r="M30">
        <v>1.8249999999999999E-4</v>
      </c>
      <c r="N30">
        <v>1.9469999999999999E-4</v>
      </c>
      <c r="O30">
        <v>2.095E-4</v>
      </c>
      <c r="P30">
        <v>2.2739999999999997E-4</v>
      </c>
      <c r="Q30">
        <v>2.3039999999999999E-4</v>
      </c>
      <c r="R30">
        <v>2.2800000000000001E-4</v>
      </c>
      <c r="S30">
        <v>2.0340000000000001E-4</v>
      </c>
      <c r="T30">
        <v>1.7430000000000001E-4</v>
      </c>
      <c r="U30">
        <v>1.4550000000000001E-4</v>
      </c>
      <c r="V30">
        <v>1.2660000000000001E-4</v>
      </c>
      <c r="W30">
        <v>1.1310000000000001E-4</v>
      </c>
      <c r="X30">
        <v>1.065E-4</v>
      </c>
      <c r="Y30">
        <v>1.0670000000000001E-4</v>
      </c>
      <c r="Z30">
        <v>1.066E-4</v>
      </c>
      <c r="AA30">
        <v>1.1710000000000001E-4</v>
      </c>
      <c r="AB30">
        <v>1.226E-4</v>
      </c>
      <c r="AC30">
        <v>1.316E-4</v>
      </c>
      <c r="AD30">
        <v>1.3329999999999999E-4</v>
      </c>
      <c r="AE30">
        <v>1.3109999999999999E-4</v>
      </c>
      <c r="AF30">
        <v>1.026845375519516E-4</v>
      </c>
      <c r="AG30">
        <v>1.0273643069864199E-4</v>
      </c>
      <c r="AH30">
        <v>1.03344672019067E-4</v>
      </c>
      <c r="AI30">
        <v>1.046772474461043E-4</v>
      </c>
      <c r="AJ30">
        <v>1.06836834236566E-4</v>
      </c>
      <c r="AK30">
        <v>1.098263447640852E-4</v>
      </c>
      <c r="AL30">
        <v>1.135116025285597E-4</v>
      </c>
      <c r="AM30">
        <v>1.175874674386602E-4</v>
      </c>
      <c r="AN30">
        <v>1.215632329500019E-4</v>
      </c>
      <c r="AO30">
        <v>1.02986681324452E-4</v>
      </c>
    </row>
    <row r="31" spans="1:41">
      <c r="A31">
        <f t="shared" si="1"/>
        <v>30</v>
      </c>
      <c r="B31">
        <v>1.22E-4</v>
      </c>
      <c r="C31">
        <v>1.2239999999999999E-4</v>
      </c>
      <c r="D31">
        <v>1.2520000000000001E-4</v>
      </c>
      <c r="E31">
        <v>1.316E-4</v>
      </c>
      <c r="F31">
        <v>1.3880000000000001E-4</v>
      </c>
      <c r="G31">
        <v>1.403E-4</v>
      </c>
      <c r="H31">
        <v>1.3439999999999999E-4</v>
      </c>
      <c r="I31">
        <v>1.3769999999999999E-4</v>
      </c>
      <c r="J31">
        <v>1.529E-4</v>
      </c>
      <c r="K31">
        <v>1.6469999999999999E-4</v>
      </c>
      <c r="L31">
        <v>1.7260000000000002E-4</v>
      </c>
      <c r="M31">
        <v>1.8249999999999999E-4</v>
      </c>
      <c r="N31">
        <v>1.9469999999999999E-4</v>
      </c>
      <c r="O31">
        <v>2.095E-4</v>
      </c>
      <c r="P31">
        <v>2.2739999999999997E-4</v>
      </c>
      <c r="Q31">
        <v>2.3039999999999999E-4</v>
      </c>
      <c r="R31">
        <v>2.2800000000000001E-4</v>
      </c>
      <c r="S31">
        <v>2.0340000000000001E-4</v>
      </c>
      <c r="T31">
        <v>1.7430000000000001E-4</v>
      </c>
      <c r="U31">
        <v>1.4550000000000001E-4</v>
      </c>
      <c r="V31">
        <v>1.2660000000000001E-4</v>
      </c>
      <c r="W31">
        <v>1.1310000000000001E-4</v>
      </c>
      <c r="X31">
        <v>1.065E-4</v>
      </c>
      <c r="Y31">
        <v>1.0670000000000001E-4</v>
      </c>
      <c r="Z31">
        <v>1.066E-4</v>
      </c>
      <c r="AA31">
        <v>1.1710000000000001E-4</v>
      </c>
      <c r="AB31">
        <v>1.226E-4</v>
      </c>
      <c r="AC31">
        <v>1.316E-4</v>
      </c>
      <c r="AD31">
        <v>1.3329999999999999E-4</v>
      </c>
      <c r="AE31">
        <v>1.3109999999999999E-4</v>
      </c>
      <c r="AF31">
        <v>1.02986681324452E-4</v>
      </c>
      <c r="AG31">
        <v>1.026845375519516E-4</v>
      </c>
      <c r="AH31">
        <v>1.0273643069864199E-4</v>
      </c>
      <c r="AI31">
        <v>1.03344672019067E-4</v>
      </c>
      <c r="AJ31">
        <v>1.046772474461043E-4</v>
      </c>
      <c r="AK31">
        <v>1.06836834236566E-4</v>
      </c>
      <c r="AL31">
        <v>1.098263447640852E-4</v>
      </c>
      <c r="AM31">
        <v>1.135116025285597E-4</v>
      </c>
      <c r="AN31">
        <v>1.175874674386602E-4</v>
      </c>
      <c r="AO31">
        <v>1.215632329500019E-4</v>
      </c>
    </row>
    <row r="32" spans="1:41">
      <c r="A32">
        <f t="shared" si="1"/>
        <v>31</v>
      </c>
      <c r="B32">
        <v>1.22E-4</v>
      </c>
      <c r="C32">
        <v>1.2239999999999999E-4</v>
      </c>
      <c r="D32">
        <v>1.2520000000000001E-4</v>
      </c>
      <c r="E32">
        <v>1.316E-4</v>
      </c>
      <c r="F32">
        <v>1.3880000000000001E-4</v>
      </c>
      <c r="G32">
        <v>1.403E-4</v>
      </c>
      <c r="H32">
        <v>1.3439999999999999E-4</v>
      </c>
      <c r="I32">
        <v>1.3769999999999999E-4</v>
      </c>
      <c r="J32">
        <v>1.529E-4</v>
      </c>
      <c r="K32">
        <v>1.6469999999999999E-4</v>
      </c>
      <c r="L32">
        <v>1.7260000000000002E-4</v>
      </c>
      <c r="M32">
        <v>1.8249999999999999E-4</v>
      </c>
      <c r="N32">
        <v>1.9469999999999999E-4</v>
      </c>
      <c r="O32">
        <v>2.095E-4</v>
      </c>
      <c r="P32">
        <v>2.2739999999999997E-4</v>
      </c>
      <c r="Q32">
        <v>2.3039999999999999E-4</v>
      </c>
      <c r="R32">
        <v>2.2800000000000001E-4</v>
      </c>
      <c r="S32">
        <v>2.0340000000000001E-4</v>
      </c>
      <c r="T32">
        <v>1.7430000000000001E-4</v>
      </c>
      <c r="U32">
        <v>1.4550000000000001E-4</v>
      </c>
      <c r="V32">
        <v>1.2660000000000001E-4</v>
      </c>
      <c r="W32">
        <v>1.1310000000000001E-4</v>
      </c>
      <c r="X32">
        <v>1.065E-4</v>
      </c>
      <c r="Y32">
        <v>1.0670000000000001E-4</v>
      </c>
      <c r="Z32">
        <v>1.066E-4</v>
      </c>
      <c r="AA32">
        <v>1.1710000000000001E-4</v>
      </c>
      <c r="AB32">
        <v>1.226E-4</v>
      </c>
      <c r="AC32">
        <v>1.316E-4</v>
      </c>
      <c r="AD32">
        <v>1.3329999999999999E-4</v>
      </c>
      <c r="AE32">
        <v>1.3109999999999999E-4</v>
      </c>
      <c r="AF32">
        <v>1.215632329500019E-4</v>
      </c>
      <c r="AG32">
        <v>1.02986681324452E-4</v>
      </c>
      <c r="AH32">
        <v>1.026845375519516E-4</v>
      </c>
      <c r="AI32">
        <v>1.0273643069864199E-4</v>
      </c>
      <c r="AJ32">
        <v>1.03344672019067E-4</v>
      </c>
      <c r="AK32">
        <v>1.046772474461043E-4</v>
      </c>
      <c r="AL32">
        <v>1.06836834236566E-4</v>
      </c>
      <c r="AM32">
        <v>1.098263447640852E-4</v>
      </c>
      <c r="AN32">
        <v>1.135116025285597E-4</v>
      </c>
      <c r="AO32">
        <v>1.175874674386602E-4</v>
      </c>
    </row>
    <row r="33" spans="1:41">
      <c r="A33">
        <f t="shared" si="1"/>
        <v>32</v>
      </c>
      <c r="B33">
        <v>1.22E-4</v>
      </c>
      <c r="C33">
        <v>1.2239999999999999E-4</v>
      </c>
      <c r="D33">
        <v>1.2520000000000001E-4</v>
      </c>
      <c r="E33">
        <v>1.316E-4</v>
      </c>
      <c r="F33">
        <v>1.3880000000000001E-4</v>
      </c>
      <c r="G33">
        <v>1.403E-4</v>
      </c>
      <c r="H33">
        <v>1.3439999999999999E-4</v>
      </c>
      <c r="I33">
        <v>1.3769999999999999E-4</v>
      </c>
      <c r="J33">
        <v>1.529E-4</v>
      </c>
      <c r="K33">
        <v>1.6469999999999999E-4</v>
      </c>
      <c r="L33">
        <v>1.7260000000000002E-4</v>
      </c>
      <c r="M33">
        <v>1.8249999999999999E-4</v>
      </c>
      <c r="N33">
        <v>1.9469999999999999E-4</v>
      </c>
      <c r="O33">
        <v>2.095E-4</v>
      </c>
      <c r="P33">
        <v>2.2739999999999997E-4</v>
      </c>
      <c r="Q33">
        <v>2.3039999999999999E-4</v>
      </c>
      <c r="R33">
        <v>2.2800000000000001E-4</v>
      </c>
      <c r="S33">
        <v>2.0340000000000001E-4</v>
      </c>
      <c r="T33">
        <v>1.7430000000000001E-4</v>
      </c>
      <c r="U33">
        <v>1.4550000000000001E-4</v>
      </c>
      <c r="V33">
        <v>1.2660000000000001E-4</v>
      </c>
      <c r="W33">
        <v>1.1310000000000001E-4</v>
      </c>
      <c r="X33">
        <v>1.065E-4</v>
      </c>
      <c r="Y33">
        <v>1.0670000000000001E-4</v>
      </c>
      <c r="Z33">
        <v>1.066E-4</v>
      </c>
      <c r="AA33">
        <v>1.1710000000000001E-4</v>
      </c>
      <c r="AB33">
        <v>1.226E-4</v>
      </c>
      <c r="AC33">
        <v>1.316E-4</v>
      </c>
      <c r="AD33">
        <v>1.3329999999999999E-4</v>
      </c>
      <c r="AE33">
        <v>1.3109999999999999E-4</v>
      </c>
      <c r="AF33">
        <v>1.175874674386602E-4</v>
      </c>
      <c r="AG33">
        <v>1.215632329500019E-4</v>
      </c>
      <c r="AH33">
        <v>1.02986681324452E-4</v>
      </c>
      <c r="AI33">
        <v>1.026845375519516E-4</v>
      </c>
      <c r="AJ33">
        <v>1.0273643069864199E-4</v>
      </c>
      <c r="AK33">
        <v>1.03344672019067E-4</v>
      </c>
      <c r="AL33">
        <v>1.046772474461043E-4</v>
      </c>
      <c r="AM33">
        <v>1.06836834236566E-4</v>
      </c>
      <c r="AN33">
        <v>1.098263447640852E-4</v>
      </c>
      <c r="AO33">
        <v>1.135116025285597E-4</v>
      </c>
    </row>
    <row r="34" spans="1:41">
      <c r="A34">
        <f t="shared" si="1"/>
        <v>33</v>
      </c>
      <c r="B34">
        <v>1.22E-4</v>
      </c>
      <c r="C34">
        <v>1.2239999999999999E-4</v>
      </c>
      <c r="D34">
        <v>1.2520000000000001E-4</v>
      </c>
      <c r="E34">
        <v>1.316E-4</v>
      </c>
      <c r="F34">
        <v>1.3880000000000001E-4</v>
      </c>
      <c r="G34">
        <v>1.403E-4</v>
      </c>
      <c r="H34">
        <v>1.3439999999999999E-4</v>
      </c>
      <c r="I34">
        <v>1.3769999999999999E-4</v>
      </c>
      <c r="J34">
        <v>1.529E-4</v>
      </c>
      <c r="K34">
        <v>1.6469999999999999E-4</v>
      </c>
      <c r="L34">
        <v>1.7260000000000002E-4</v>
      </c>
      <c r="M34">
        <v>1.8249999999999999E-4</v>
      </c>
      <c r="N34">
        <v>1.9469999999999999E-4</v>
      </c>
      <c r="O34">
        <v>2.095E-4</v>
      </c>
      <c r="P34">
        <v>2.2739999999999997E-4</v>
      </c>
      <c r="Q34">
        <v>2.3039999999999999E-4</v>
      </c>
      <c r="R34">
        <v>2.2800000000000001E-4</v>
      </c>
      <c r="S34">
        <v>2.0340000000000001E-4</v>
      </c>
      <c r="T34">
        <v>1.7430000000000001E-4</v>
      </c>
      <c r="U34">
        <v>1.4550000000000001E-4</v>
      </c>
      <c r="V34">
        <v>1.2660000000000001E-4</v>
      </c>
      <c r="W34">
        <v>1.1310000000000001E-4</v>
      </c>
      <c r="X34">
        <v>1.065E-4</v>
      </c>
      <c r="Y34">
        <v>1.0670000000000001E-4</v>
      </c>
      <c r="Z34">
        <v>1.066E-4</v>
      </c>
      <c r="AA34">
        <v>1.1710000000000001E-4</v>
      </c>
      <c r="AB34">
        <v>1.226E-4</v>
      </c>
      <c r="AC34">
        <v>1.316E-4</v>
      </c>
      <c r="AD34">
        <v>1.3329999999999999E-4</v>
      </c>
      <c r="AE34">
        <v>1.3109999999999999E-4</v>
      </c>
      <c r="AF34">
        <v>1.135116025285597E-4</v>
      </c>
      <c r="AG34">
        <v>1.175874674386602E-4</v>
      </c>
      <c r="AH34">
        <v>1.215632329500019E-4</v>
      </c>
      <c r="AI34">
        <v>1.02986681324452E-4</v>
      </c>
      <c r="AJ34">
        <v>1.026845375519516E-4</v>
      </c>
      <c r="AK34">
        <v>1.0273643069864199E-4</v>
      </c>
      <c r="AL34">
        <v>1.03344672019067E-4</v>
      </c>
      <c r="AM34">
        <v>1.046772474461043E-4</v>
      </c>
      <c r="AN34">
        <v>1.06836834236566E-4</v>
      </c>
      <c r="AO34">
        <v>1.098263447640852E-4</v>
      </c>
    </row>
    <row r="35" spans="1:41">
      <c r="A35">
        <f t="shared" si="1"/>
        <v>34</v>
      </c>
      <c r="B35">
        <v>1.22E-4</v>
      </c>
      <c r="C35">
        <v>1.2239999999999999E-4</v>
      </c>
      <c r="D35">
        <v>1.2520000000000001E-4</v>
      </c>
      <c r="E35">
        <v>1.316E-4</v>
      </c>
      <c r="F35">
        <v>1.3880000000000001E-4</v>
      </c>
      <c r="G35">
        <v>1.403E-4</v>
      </c>
      <c r="H35">
        <v>1.3439999999999999E-4</v>
      </c>
      <c r="I35">
        <v>1.3769999999999999E-4</v>
      </c>
      <c r="J35">
        <v>1.529E-4</v>
      </c>
      <c r="K35">
        <v>1.6469999999999999E-4</v>
      </c>
      <c r="L35">
        <v>1.7260000000000002E-4</v>
      </c>
      <c r="M35">
        <v>1.8249999999999999E-4</v>
      </c>
      <c r="N35">
        <v>1.9469999999999999E-4</v>
      </c>
      <c r="O35">
        <v>2.095E-4</v>
      </c>
      <c r="P35">
        <v>2.2739999999999997E-4</v>
      </c>
      <c r="Q35">
        <v>2.3039999999999999E-4</v>
      </c>
      <c r="R35">
        <v>2.2800000000000001E-4</v>
      </c>
      <c r="S35">
        <v>2.0340000000000001E-4</v>
      </c>
      <c r="T35">
        <v>1.7430000000000001E-4</v>
      </c>
      <c r="U35">
        <v>1.4550000000000001E-4</v>
      </c>
      <c r="V35">
        <v>1.2660000000000001E-4</v>
      </c>
      <c r="W35">
        <v>1.1310000000000001E-4</v>
      </c>
      <c r="X35">
        <v>1.065E-4</v>
      </c>
      <c r="Y35">
        <v>1.0670000000000001E-4</v>
      </c>
      <c r="Z35">
        <v>1.066E-4</v>
      </c>
      <c r="AA35">
        <v>1.1710000000000001E-4</v>
      </c>
      <c r="AB35">
        <v>1.226E-4</v>
      </c>
      <c r="AC35">
        <v>1.316E-4</v>
      </c>
      <c r="AD35">
        <v>1.3329999999999999E-4</v>
      </c>
      <c r="AE35">
        <v>1.3109999999999999E-4</v>
      </c>
      <c r="AF35">
        <v>1.098263447640852E-4</v>
      </c>
      <c r="AG35">
        <v>1.135116025285597E-4</v>
      </c>
      <c r="AH35">
        <v>1.175874674386602E-4</v>
      </c>
      <c r="AI35">
        <v>1.215632329500019E-4</v>
      </c>
      <c r="AJ35">
        <v>1.02986681324452E-4</v>
      </c>
      <c r="AK35">
        <v>1.026845375519516E-4</v>
      </c>
      <c r="AL35">
        <v>1.0273643069864199E-4</v>
      </c>
      <c r="AM35">
        <v>1.03344672019067E-4</v>
      </c>
      <c r="AN35">
        <v>1.046772474461043E-4</v>
      </c>
      <c r="AO35">
        <v>1.06836834236566E-4</v>
      </c>
    </row>
    <row r="36" spans="1:41">
      <c r="A36">
        <f t="shared" si="1"/>
        <v>35</v>
      </c>
      <c r="B36">
        <v>1.22E-4</v>
      </c>
      <c r="C36">
        <v>1.2239999999999999E-4</v>
      </c>
      <c r="D36">
        <v>1.2520000000000001E-4</v>
      </c>
      <c r="E36">
        <v>1.316E-4</v>
      </c>
      <c r="F36">
        <v>1.3880000000000001E-4</v>
      </c>
      <c r="G36">
        <v>1.403E-4</v>
      </c>
      <c r="H36">
        <v>1.3439999999999999E-4</v>
      </c>
      <c r="I36">
        <v>1.3769999999999999E-4</v>
      </c>
      <c r="J36">
        <v>1.529E-4</v>
      </c>
      <c r="K36">
        <v>1.6469999999999999E-4</v>
      </c>
      <c r="L36">
        <v>1.7260000000000002E-4</v>
      </c>
      <c r="M36">
        <v>1.8249999999999999E-4</v>
      </c>
      <c r="N36">
        <v>1.9469999999999999E-4</v>
      </c>
      <c r="O36">
        <v>2.095E-4</v>
      </c>
      <c r="P36">
        <v>2.2739999999999997E-4</v>
      </c>
      <c r="Q36">
        <v>2.3039999999999999E-4</v>
      </c>
      <c r="R36">
        <v>2.2800000000000001E-4</v>
      </c>
      <c r="S36">
        <v>2.0340000000000001E-4</v>
      </c>
      <c r="T36">
        <v>1.7430000000000001E-4</v>
      </c>
      <c r="U36">
        <v>1.4550000000000001E-4</v>
      </c>
      <c r="V36">
        <v>1.2660000000000001E-4</v>
      </c>
      <c r="W36">
        <v>1.1310000000000001E-4</v>
      </c>
      <c r="X36">
        <v>1.065E-4</v>
      </c>
      <c r="Y36">
        <v>1.0670000000000001E-4</v>
      </c>
      <c r="Z36">
        <v>1.066E-4</v>
      </c>
      <c r="AA36">
        <v>1.1710000000000001E-4</v>
      </c>
      <c r="AB36">
        <v>1.226E-4</v>
      </c>
      <c r="AC36">
        <v>1.316E-4</v>
      </c>
      <c r="AD36">
        <v>1.3329999999999999E-4</v>
      </c>
      <c r="AE36">
        <v>1.3109999999999999E-4</v>
      </c>
      <c r="AF36">
        <v>1.06836834236566E-4</v>
      </c>
      <c r="AG36">
        <v>1.098263447640852E-4</v>
      </c>
      <c r="AH36">
        <v>1.135116025285597E-4</v>
      </c>
      <c r="AI36">
        <v>1.175874674386602E-4</v>
      </c>
      <c r="AJ36">
        <v>1.215632329500019E-4</v>
      </c>
      <c r="AK36">
        <v>1.02986681324452E-4</v>
      </c>
      <c r="AL36">
        <v>1.026845375519516E-4</v>
      </c>
      <c r="AM36">
        <v>1.0273643069864199E-4</v>
      </c>
      <c r="AN36">
        <v>1.03344672019067E-4</v>
      </c>
      <c r="AO36">
        <v>1.046772474461043E-4</v>
      </c>
    </row>
    <row r="37" spans="1:41">
      <c r="A37">
        <f t="shared" si="1"/>
        <v>36</v>
      </c>
      <c r="B37">
        <v>1.22E-4</v>
      </c>
      <c r="C37">
        <v>1.2239999999999999E-4</v>
      </c>
      <c r="D37">
        <v>1.2520000000000001E-4</v>
      </c>
      <c r="E37">
        <v>1.316E-4</v>
      </c>
      <c r="F37">
        <v>1.3880000000000001E-4</v>
      </c>
      <c r="G37">
        <v>1.403E-4</v>
      </c>
      <c r="H37">
        <v>1.3439999999999999E-4</v>
      </c>
      <c r="I37">
        <v>1.3769999999999999E-4</v>
      </c>
      <c r="J37">
        <v>1.529E-4</v>
      </c>
      <c r="K37">
        <v>1.6469999999999999E-4</v>
      </c>
      <c r="L37">
        <v>1.7260000000000002E-4</v>
      </c>
      <c r="M37">
        <v>1.8249999999999999E-4</v>
      </c>
      <c r="N37">
        <v>1.9469999999999999E-4</v>
      </c>
      <c r="O37">
        <v>2.095E-4</v>
      </c>
      <c r="P37">
        <v>2.2739999999999997E-4</v>
      </c>
      <c r="Q37">
        <v>2.3039999999999999E-4</v>
      </c>
      <c r="R37">
        <v>2.2800000000000001E-4</v>
      </c>
      <c r="S37">
        <v>2.0340000000000001E-4</v>
      </c>
      <c r="T37">
        <v>1.7430000000000001E-4</v>
      </c>
      <c r="U37">
        <v>1.4550000000000001E-4</v>
      </c>
      <c r="V37">
        <v>1.2660000000000001E-4</v>
      </c>
      <c r="W37">
        <v>1.1310000000000001E-4</v>
      </c>
      <c r="X37">
        <v>1.065E-4</v>
      </c>
      <c r="Y37">
        <v>1.0670000000000001E-4</v>
      </c>
      <c r="Z37">
        <v>1.066E-4</v>
      </c>
      <c r="AA37">
        <v>1.1710000000000001E-4</v>
      </c>
      <c r="AB37">
        <v>1.226E-4</v>
      </c>
      <c r="AC37">
        <v>1.316E-4</v>
      </c>
      <c r="AD37">
        <v>1.3329999999999999E-4</v>
      </c>
      <c r="AE37">
        <v>1.3109999999999999E-4</v>
      </c>
      <c r="AF37">
        <v>1.046772474461043E-4</v>
      </c>
      <c r="AG37">
        <v>1.06836834236566E-4</v>
      </c>
      <c r="AH37">
        <v>1.098263447640852E-4</v>
      </c>
      <c r="AI37">
        <v>1.135116025285597E-4</v>
      </c>
      <c r="AJ37">
        <v>1.175874674386602E-4</v>
      </c>
      <c r="AK37">
        <v>1.215632329500019E-4</v>
      </c>
      <c r="AL37">
        <v>1.02986681324452E-4</v>
      </c>
      <c r="AM37">
        <v>1.026845375519516E-4</v>
      </c>
      <c r="AN37">
        <v>1.0273643069864199E-4</v>
      </c>
      <c r="AO37">
        <v>1.03344672019067E-4</v>
      </c>
    </row>
    <row r="38" spans="1:41">
      <c r="A38">
        <f t="shared" si="1"/>
        <v>37</v>
      </c>
      <c r="B38">
        <v>1.22E-4</v>
      </c>
      <c r="C38">
        <v>1.2239999999999999E-4</v>
      </c>
      <c r="D38">
        <v>1.2520000000000001E-4</v>
      </c>
      <c r="E38">
        <v>1.316E-4</v>
      </c>
      <c r="F38">
        <v>1.3880000000000001E-4</v>
      </c>
      <c r="G38">
        <v>1.403E-4</v>
      </c>
      <c r="H38">
        <v>1.3439999999999999E-4</v>
      </c>
      <c r="I38">
        <v>1.3769999999999999E-4</v>
      </c>
      <c r="J38">
        <v>1.529E-4</v>
      </c>
      <c r="K38">
        <v>1.6469999999999999E-4</v>
      </c>
      <c r="L38">
        <v>1.7260000000000002E-4</v>
      </c>
      <c r="M38">
        <v>1.8249999999999999E-4</v>
      </c>
      <c r="N38">
        <v>1.9469999999999999E-4</v>
      </c>
      <c r="O38">
        <v>2.095E-4</v>
      </c>
      <c r="P38">
        <v>2.2739999999999997E-4</v>
      </c>
      <c r="Q38">
        <v>2.3039999999999999E-4</v>
      </c>
      <c r="R38">
        <v>2.2800000000000001E-4</v>
      </c>
      <c r="S38">
        <v>2.0340000000000001E-4</v>
      </c>
      <c r="T38">
        <v>1.7430000000000001E-4</v>
      </c>
      <c r="U38">
        <v>1.4550000000000001E-4</v>
      </c>
      <c r="V38">
        <v>1.2660000000000001E-4</v>
      </c>
      <c r="W38">
        <v>1.1310000000000001E-4</v>
      </c>
      <c r="X38">
        <v>1.065E-4</v>
      </c>
      <c r="Y38">
        <v>1.0670000000000001E-4</v>
      </c>
      <c r="Z38">
        <v>1.066E-4</v>
      </c>
      <c r="AA38">
        <v>1.1710000000000001E-4</v>
      </c>
      <c r="AB38">
        <v>1.226E-4</v>
      </c>
      <c r="AC38">
        <v>1.316E-4</v>
      </c>
      <c r="AD38">
        <v>1.3329999999999999E-4</v>
      </c>
      <c r="AE38">
        <v>1.3109999999999999E-4</v>
      </c>
      <c r="AF38">
        <v>1.03344672019067E-4</v>
      </c>
      <c r="AG38">
        <v>1.046772474461043E-4</v>
      </c>
      <c r="AH38">
        <v>1.06836834236566E-4</v>
      </c>
      <c r="AI38">
        <v>1.098263447640852E-4</v>
      </c>
      <c r="AJ38">
        <v>1.135116025285597E-4</v>
      </c>
      <c r="AK38">
        <v>1.175874674386602E-4</v>
      </c>
      <c r="AL38">
        <v>1.215632329500019E-4</v>
      </c>
      <c r="AM38">
        <v>1.02986681324452E-4</v>
      </c>
      <c r="AN38">
        <v>1.026845375519516E-4</v>
      </c>
      <c r="AO38">
        <v>1.0273643069864199E-4</v>
      </c>
    </row>
    <row r="39" spans="1:41">
      <c r="A39">
        <f t="shared" si="1"/>
        <v>38</v>
      </c>
      <c r="B39">
        <v>1.22E-4</v>
      </c>
      <c r="C39">
        <v>1.2239999999999999E-4</v>
      </c>
      <c r="D39">
        <v>1.2520000000000001E-4</v>
      </c>
      <c r="E39">
        <v>1.316E-4</v>
      </c>
      <c r="F39">
        <v>1.3880000000000001E-4</v>
      </c>
      <c r="G39">
        <v>1.403E-4</v>
      </c>
      <c r="H39">
        <v>1.3439999999999999E-4</v>
      </c>
      <c r="I39">
        <v>1.3769999999999999E-4</v>
      </c>
      <c r="J39">
        <v>1.529E-4</v>
      </c>
      <c r="K39">
        <v>1.6469999999999999E-4</v>
      </c>
      <c r="L39">
        <v>1.7260000000000002E-4</v>
      </c>
      <c r="M39">
        <v>1.8249999999999999E-4</v>
      </c>
      <c r="N39">
        <v>1.9469999999999999E-4</v>
      </c>
      <c r="O39">
        <v>2.095E-4</v>
      </c>
      <c r="P39">
        <v>2.2739999999999997E-4</v>
      </c>
      <c r="Q39">
        <v>2.3039999999999999E-4</v>
      </c>
      <c r="R39">
        <v>2.2800000000000001E-4</v>
      </c>
      <c r="S39">
        <v>2.0340000000000001E-4</v>
      </c>
      <c r="T39">
        <v>1.7430000000000001E-4</v>
      </c>
      <c r="U39">
        <v>1.4550000000000001E-4</v>
      </c>
      <c r="V39">
        <v>1.2660000000000001E-4</v>
      </c>
      <c r="W39">
        <v>1.1310000000000001E-4</v>
      </c>
      <c r="X39">
        <v>1.065E-4</v>
      </c>
      <c r="Y39">
        <v>1.0670000000000001E-4</v>
      </c>
      <c r="Z39">
        <v>1.066E-4</v>
      </c>
      <c r="AA39">
        <v>1.1710000000000001E-4</v>
      </c>
      <c r="AB39">
        <v>1.226E-4</v>
      </c>
      <c r="AC39">
        <v>1.316E-4</v>
      </c>
      <c r="AD39">
        <v>1.3329999999999999E-4</v>
      </c>
      <c r="AE39">
        <v>1.3109999999999999E-4</v>
      </c>
      <c r="AF39">
        <v>1.0273643069864199E-4</v>
      </c>
      <c r="AG39">
        <v>1.03344672019067E-4</v>
      </c>
      <c r="AH39">
        <v>1.046772474461043E-4</v>
      </c>
      <c r="AI39">
        <v>1.06836834236566E-4</v>
      </c>
      <c r="AJ39">
        <v>1.098263447640852E-4</v>
      </c>
      <c r="AK39">
        <v>1.135116025285597E-4</v>
      </c>
      <c r="AL39">
        <v>1.175874674386602E-4</v>
      </c>
      <c r="AM39">
        <v>1.215632329500019E-4</v>
      </c>
      <c r="AN39">
        <v>1.02986681324452E-4</v>
      </c>
      <c r="AO39">
        <v>1.026845375519516E-4</v>
      </c>
    </row>
    <row r="40" spans="1:41">
      <c r="A40">
        <f t="shared" si="1"/>
        <v>39</v>
      </c>
      <c r="B40">
        <v>1.22E-4</v>
      </c>
      <c r="C40">
        <v>1.2239999999999999E-4</v>
      </c>
      <c r="D40">
        <v>1.2520000000000001E-4</v>
      </c>
      <c r="E40">
        <v>1.316E-4</v>
      </c>
      <c r="F40">
        <v>1.3880000000000001E-4</v>
      </c>
      <c r="G40">
        <v>1.403E-4</v>
      </c>
      <c r="H40">
        <v>1.3439999999999999E-4</v>
      </c>
      <c r="I40">
        <v>1.3769999999999999E-4</v>
      </c>
      <c r="J40">
        <v>1.529E-4</v>
      </c>
      <c r="K40">
        <v>1.6469999999999999E-4</v>
      </c>
      <c r="L40">
        <v>1.7260000000000002E-4</v>
      </c>
      <c r="M40">
        <v>1.8249999999999999E-4</v>
      </c>
      <c r="N40">
        <v>1.9469999999999999E-4</v>
      </c>
      <c r="O40">
        <v>2.095E-4</v>
      </c>
      <c r="P40">
        <v>2.2739999999999997E-4</v>
      </c>
      <c r="Q40">
        <v>2.3039999999999999E-4</v>
      </c>
      <c r="R40">
        <v>2.2800000000000001E-4</v>
      </c>
      <c r="S40">
        <v>2.0340000000000001E-4</v>
      </c>
      <c r="T40">
        <v>1.7430000000000001E-4</v>
      </c>
      <c r="U40">
        <v>1.4550000000000001E-4</v>
      </c>
      <c r="V40">
        <v>1.2660000000000001E-4</v>
      </c>
      <c r="W40">
        <v>1.1310000000000001E-4</v>
      </c>
      <c r="X40">
        <v>1.065E-4</v>
      </c>
      <c r="Y40">
        <v>1.0670000000000001E-4</v>
      </c>
      <c r="Z40">
        <v>1.066E-4</v>
      </c>
      <c r="AA40">
        <v>1.1710000000000001E-4</v>
      </c>
      <c r="AB40">
        <v>1.226E-4</v>
      </c>
      <c r="AC40">
        <v>1.316E-4</v>
      </c>
      <c r="AD40">
        <v>1.3329999999999999E-4</v>
      </c>
      <c r="AE40">
        <v>1.3109999999999999E-4</v>
      </c>
      <c r="AF40">
        <v>1.026845375519516E-4</v>
      </c>
      <c r="AG40">
        <v>1.0273643069864199E-4</v>
      </c>
      <c r="AH40">
        <v>1.03344672019067E-4</v>
      </c>
      <c r="AI40">
        <v>1.046772474461043E-4</v>
      </c>
      <c r="AJ40">
        <v>1.06836834236566E-4</v>
      </c>
      <c r="AK40">
        <v>1.098263447640852E-4</v>
      </c>
      <c r="AL40">
        <v>1.135116025285597E-4</v>
      </c>
      <c r="AM40">
        <v>1.175874674386602E-4</v>
      </c>
      <c r="AN40">
        <v>1.215632329500019E-4</v>
      </c>
      <c r="AO40">
        <v>1.02986681324452E-4</v>
      </c>
    </row>
    <row r="41" spans="1:41">
      <c r="A41">
        <f t="shared" si="1"/>
        <v>40</v>
      </c>
      <c r="B41">
        <v>1.22E-4</v>
      </c>
      <c r="C41">
        <v>1.2239999999999999E-4</v>
      </c>
      <c r="D41">
        <v>1.2520000000000001E-4</v>
      </c>
      <c r="E41">
        <v>1.316E-4</v>
      </c>
      <c r="F41">
        <v>1.3880000000000001E-4</v>
      </c>
      <c r="G41">
        <v>1.403E-4</v>
      </c>
      <c r="H41">
        <v>1.3439999999999999E-4</v>
      </c>
      <c r="I41">
        <v>1.3769999999999999E-4</v>
      </c>
      <c r="J41">
        <v>1.529E-4</v>
      </c>
      <c r="K41">
        <v>1.6469999999999999E-4</v>
      </c>
      <c r="L41">
        <v>1.7260000000000002E-4</v>
      </c>
      <c r="M41">
        <v>1.8249999999999999E-4</v>
      </c>
      <c r="N41">
        <v>1.9469999999999999E-4</v>
      </c>
      <c r="O41">
        <v>2.095E-4</v>
      </c>
      <c r="P41">
        <v>2.2739999999999997E-4</v>
      </c>
      <c r="Q41">
        <v>2.3039999999999999E-4</v>
      </c>
      <c r="R41">
        <v>2.2800000000000001E-4</v>
      </c>
      <c r="S41">
        <v>2.0340000000000001E-4</v>
      </c>
      <c r="T41">
        <v>1.7430000000000001E-4</v>
      </c>
      <c r="U41">
        <v>1.4550000000000001E-4</v>
      </c>
      <c r="V41">
        <v>1.2660000000000001E-4</v>
      </c>
      <c r="W41">
        <v>1.1310000000000001E-4</v>
      </c>
      <c r="X41">
        <v>1.065E-4</v>
      </c>
      <c r="Y41">
        <v>1.0670000000000001E-4</v>
      </c>
      <c r="Z41">
        <v>1.066E-4</v>
      </c>
      <c r="AA41">
        <v>1.1710000000000001E-4</v>
      </c>
      <c r="AB41">
        <v>1.226E-4</v>
      </c>
      <c r="AC41">
        <v>1.316E-4</v>
      </c>
      <c r="AD41">
        <v>1.3329999999999999E-4</v>
      </c>
      <c r="AE41">
        <v>1.3109999999999999E-4</v>
      </c>
      <c r="AF41">
        <v>1.02986681324452E-4</v>
      </c>
      <c r="AG41">
        <v>1.026845375519516E-4</v>
      </c>
      <c r="AH41">
        <v>1.0273643069864199E-4</v>
      </c>
      <c r="AI41">
        <v>1.03344672019067E-4</v>
      </c>
      <c r="AJ41">
        <v>1.046772474461043E-4</v>
      </c>
      <c r="AK41">
        <v>1.06836834236566E-4</v>
      </c>
      <c r="AL41">
        <v>1.098263447640852E-4</v>
      </c>
      <c r="AM41">
        <v>1.135116025285597E-4</v>
      </c>
      <c r="AN41">
        <v>1.175874674386602E-4</v>
      </c>
      <c r="AO41">
        <v>1.215632329500019E-4</v>
      </c>
    </row>
    <row r="42" spans="1:41">
      <c r="A42">
        <f t="shared" si="1"/>
        <v>41</v>
      </c>
      <c r="B42">
        <v>1.22E-4</v>
      </c>
      <c r="C42">
        <v>1.2239999999999999E-4</v>
      </c>
      <c r="D42">
        <v>1.2520000000000001E-4</v>
      </c>
      <c r="E42">
        <v>1.316E-4</v>
      </c>
      <c r="F42">
        <v>1.3880000000000001E-4</v>
      </c>
      <c r="G42">
        <v>1.403E-4</v>
      </c>
      <c r="H42">
        <v>1.3439999999999999E-4</v>
      </c>
      <c r="I42">
        <v>1.3769999999999999E-4</v>
      </c>
      <c r="J42">
        <v>1.529E-4</v>
      </c>
      <c r="K42">
        <v>1.6469999999999999E-4</v>
      </c>
      <c r="L42">
        <v>1.7260000000000002E-4</v>
      </c>
      <c r="M42">
        <v>1.8249999999999999E-4</v>
      </c>
      <c r="N42">
        <v>1.9469999999999999E-4</v>
      </c>
      <c r="O42">
        <v>2.095E-4</v>
      </c>
      <c r="P42">
        <v>2.2739999999999997E-4</v>
      </c>
      <c r="Q42">
        <v>2.3039999999999999E-4</v>
      </c>
      <c r="R42">
        <v>2.2800000000000001E-4</v>
      </c>
      <c r="S42">
        <v>2.0340000000000001E-4</v>
      </c>
      <c r="T42">
        <v>1.7430000000000001E-4</v>
      </c>
      <c r="U42">
        <v>1.4550000000000001E-4</v>
      </c>
      <c r="V42">
        <v>1.2660000000000001E-4</v>
      </c>
      <c r="W42">
        <v>1.1310000000000001E-4</v>
      </c>
      <c r="X42">
        <v>1.065E-4</v>
      </c>
      <c r="Y42">
        <v>1.0670000000000001E-4</v>
      </c>
      <c r="Z42">
        <v>1.066E-4</v>
      </c>
      <c r="AA42">
        <v>1.1710000000000001E-4</v>
      </c>
      <c r="AB42">
        <v>1.226E-4</v>
      </c>
      <c r="AC42">
        <v>1.316E-4</v>
      </c>
      <c r="AD42">
        <v>1.3329999999999999E-4</v>
      </c>
      <c r="AE42">
        <v>1.3109999999999999E-4</v>
      </c>
      <c r="AF42">
        <v>1.215632329500019E-4</v>
      </c>
      <c r="AG42">
        <v>1.02986681324452E-4</v>
      </c>
      <c r="AH42">
        <v>1.026845375519516E-4</v>
      </c>
      <c r="AI42">
        <v>1.0273643069864199E-4</v>
      </c>
      <c r="AJ42">
        <v>1.03344672019067E-4</v>
      </c>
      <c r="AK42">
        <v>1.046772474461043E-4</v>
      </c>
      <c r="AL42">
        <v>1.06836834236566E-4</v>
      </c>
      <c r="AM42">
        <v>1.098263447640852E-4</v>
      </c>
      <c r="AN42">
        <v>1.135116025285597E-4</v>
      </c>
      <c r="AO42">
        <v>1.175874674386602E-4</v>
      </c>
    </row>
    <row r="43" spans="1:41">
      <c r="A43">
        <f t="shared" si="1"/>
        <v>42</v>
      </c>
      <c r="B43">
        <v>1.22E-4</v>
      </c>
      <c r="C43">
        <v>1.2239999999999999E-4</v>
      </c>
      <c r="D43">
        <v>1.2520000000000001E-4</v>
      </c>
      <c r="E43">
        <v>1.316E-4</v>
      </c>
      <c r="F43">
        <v>1.3880000000000001E-4</v>
      </c>
      <c r="G43">
        <v>1.403E-4</v>
      </c>
      <c r="H43">
        <v>1.3439999999999999E-4</v>
      </c>
      <c r="I43">
        <v>1.3769999999999999E-4</v>
      </c>
      <c r="J43">
        <v>1.529E-4</v>
      </c>
      <c r="K43">
        <v>1.6469999999999999E-4</v>
      </c>
      <c r="L43">
        <v>1.7260000000000002E-4</v>
      </c>
      <c r="M43">
        <v>1.8249999999999999E-4</v>
      </c>
      <c r="N43">
        <v>1.9469999999999999E-4</v>
      </c>
      <c r="O43">
        <v>2.095E-4</v>
      </c>
      <c r="P43">
        <v>2.2739999999999997E-4</v>
      </c>
      <c r="Q43">
        <v>2.3039999999999999E-4</v>
      </c>
      <c r="R43">
        <v>2.2800000000000001E-4</v>
      </c>
      <c r="S43">
        <v>2.0340000000000001E-4</v>
      </c>
      <c r="T43">
        <v>1.7430000000000001E-4</v>
      </c>
      <c r="U43">
        <v>1.4550000000000001E-4</v>
      </c>
      <c r="V43">
        <v>1.2660000000000001E-4</v>
      </c>
      <c r="W43">
        <v>1.1310000000000001E-4</v>
      </c>
      <c r="X43">
        <v>1.065E-4</v>
      </c>
      <c r="Y43">
        <v>1.0670000000000001E-4</v>
      </c>
      <c r="Z43">
        <v>1.066E-4</v>
      </c>
      <c r="AA43">
        <v>1.1710000000000001E-4</v>
      </c>
      <c r="AB43">
        <v>1.226E-4</v>
      </c>
      <c r="AC43">
        <v>1.316E-4</v>
      </c>
      <c r="AD43">
        <v>1.3329999999999999E-4</v>
      </c>
      <c r="AE43">
        <v>1.3109999999999999E-4</v>
      </c>
      <c r="AF43">
        <v>1.175874674386602E-4</v>
      </c>
      <c r="AG43">
        <v>1.215632329500019E-4</v>
      </c>
      <c r="AH43">
        <v>1.02986681324452E-4</v>
      </c>
      <c r="AI43">
        <v>1.026845375519516E-4</v>
      </c>
      <c r="AJ43">
        <v>1.0273643069864199E-4</v>
      </c>
      <c r="AK43">
        <v>1.03344672019067E-4</v>
      </c>
      <c r="AL43">
        <v>1.046772474461043E-4</v>
      </c>
      <c r="AM43">
        <v>1.06836834236566E-4</v>
      </c>
      <c r="AN43">
        <v>1.098263447640852E-4</v>
      </c>
      <c r="AO43">
        <v>1.135116025285597E-4</v>
      </c>
    </row>
    <row r="44" spans="1:41">
      <c r="A44">
        <f t="shared" si="1"/>
        <v>43</v>
      </c>
      <c r="B44">
        <v>1.22E-4</v>
      </c>
      <c r="C44">
        <v>1.2239999999999999E-4</v>
      </c>
      <c r="D44">
        <v>1.2520000000000001E-4</v>
      </c>
      <c r="E44">
        <v>1.316E-4</v>
      </c>
      <c r="F44">
        <v>1.3880000000000001E-4</v>
      </c>
      <c r="G44">
        <v>1.403E-4</v>
      </c>
      <c r="H44">
        <v>1.3439999999999999E-4</v>
      </c>
      <c r="I44">
        <v>1.3769999999999999E-4</v>
      </c>
      <c r="J44">
        <v>1.529E-4</v>
      </c>
      <c r="K44">
        <v>1.6469999999999999E-4</v>
      </c>
      <c r="L44">
        <v>1.7260000000000002E-4</v>
      </c>
      <c r="M44">
        <v>1.8249999999999999E-4</v>
      </c>
      <c r="N44">
        <v>1.9469999999999999E-4</v>
      </c>
      <c r="O44">
        <v>2.095E-4</v>
      </c>
      <c r="P44">
        <v>2.2739999999999997E-4</v>
      </c>
      <c r="Q44">
        <v>2.3039999999999999E-4</v>
      </c>
      <c r="R44">
        <v>2.2800000000000001E-4</v>
      </c>
      <c r="S44">
        <v>2.0340000000000001E-4</v>
      </c>
      <c r="T44">
        <v>1.7430000000000001E-4</v>
      </c>
      <c r="U44">
        <v>1.4550000000000001E-4</v>
      </c>
      <c r="V44">
        <v>1.2660000000000001E-4</v>
      </c>
      <c r="W44">
        <v>1.1310000000000001E-4</v>
      </c>
      <c r="X44">
        <v>1.065E-4</v>
      </c>
      <c r="Y44">
        <v>1.0670000000000001E-4</v>
      </c>
      <c r="Z44">
        <v>1.066E-4</v>
      </c>
      <c r="AA44">
        <v>1.1710000000000001E-4</v>
      </c>
      <c r="AB44">
        <v>1.226E-4</v>
      </c>
      <c r="AC44">
        <v>1.316E-4</v>
      </c>
      <c r="AD44">
        <v>1.3329999999999999E-4</v>
      </c>
      <c r="AE44">
        <v>1.3109999999999999E-4</v>
      </c>
      <c r="AF44">
        <v>1.135116025285597E-4</v>
      </c>
      <c r="AG44">
        <v>1.175874674386602E-4</v>
      </c>
      <c r="AH44">
        <v>1.215632329500019E-4</v>
      </c>
      <c r="AI44">
        <v>1.02986681324452E-4</v>
      </c>
      <c r="AJ44">
        <v>1.026845375519516E-4</v>
      </c>
      <c r="AK44">
        <v>1.0273643069864199E-4</v>
      </c>
      <c r="AL44">
        <v>1.03344672019067E-4</v>
      </c>
      <c r="AM44">
        <v>1.046772474461043E-4</v>
      </c>
      <c r="AN44">
        <v>1.06836834236566E-4</v>
      </c>
      <c r="AO44">
        <v>1.098263447640852E-4</v>
      </c>
    </row>
    <row r="45" spans="1:41">
      <c r="A45">
        <f t="shared" si="1"/>
        <v>44</v>
      </c>
      <c r="B45">
        <v>1.22E-4</v>
      </c>
      <c r="C45">
        <v>1.2239999999999999E-4</v>
      </c>
      <c r="D45">
        <v>1.2520000000000001E-4</v>
      </c>
      <c r="E45">
        <v>1.316E-4</v>
      </c>
      <c r="F45">
        <v>1.3880000000000001E-4</v>
      </c>
      <c r="G45">
        <v>1.403E-4</v>
      </c>
      <c r="H45">
        <v>1.3439999999999999E-4</v>
      </c>
      <c r="I45">
        <v>1.3769999999999999E-4</v>
      </c>
      <c r="J45">
        <v>1.529E-4</v>
      </c>
      <c r="K45">
        <v>1.6469999999999999E-4</v>
      </c>
      <c r="L45">
        <v>1.7260000000000002E-4</v>
      </c>
      <c r="M45">
        <v>1.8249999999999999E-4</v>
      </c>
      <c r="N45">
        <v>1.9469999999999999E-4</v>
      </c>
      <c r="O45">
        <v>2.095E-4</v>
      </c>
      <c r="P45">
        <v>2.2739999999999997E-4</v>
      </c>
      <c r="Q45">
        <v>2.3039999999999999E-4</v>
      </c>
      <c r="R45">
        <v>2.2800000000000001E-4</v>
      </c>
      <c r="S45">
        <v>2.0340000000000001E-4</v>
      </c>
      <c r="T45">
        <v>1.7430000000000001E-4</v>
      </c>
      <c r="U45">
        <v>1.4550000000000001E-4</v>
      </c>
      <c r="V45">
        <v>1.2660000000000001E-4</v>
      </c>
      <c r="W45">
        <v>1.1310000000000001E-4</v>
      </c>
      <c r="X45">
        <v>1.065E-4</v>
      </c>
      <c r="Y45">
        <v>1.0670000000000001E-4</v>
      </c>
      <c r="Z45">
        <v>1.066E-4</v>
      </c>
      <c r="AA45">
        <v>1.1710000000000001E-4</v>
      </c>
      <c r="AB45">
        <v>1.226E-4</v>
      </c>
      <c r="AC45">
        <v>1.316E-4</v>
      </c>
      <c r="AD45">
        <v>1.3329999999999999E-4</v>
      </c>
      <c r="AE45">
        <v>1.3109999999999999E-4</v>
      </c>
      <c r="AF45">
        <v>1.098263447640852E-4</v>
      </c>
      <c r="AG45">
        <v>1.135116025285597E-4</v>
      </c>
      <c r="AH45">
        <v>1.175874674386602E-4</v>
      </c>
      <c r="AI45">
        <v>1.215632329500019E-4</v>
      </c>
      <c r="AJ45">
        <v>1.02986681324452E-4</v>
      </c>
      <c r="AK45">
        <v>1.026845375519516E-4</v>
      </c>
      <c r="AL45">
        <v>1.0273643069864199E-4</v>
      </c>
      <c r="AM45">
        <v>1.03344672019067E-4</v>
      </c>
      <c r="AN45">
        <v>1.046772474461043E-4</v>
      </c>
      <c r="AO45">
        <v>1.06836834236566E-4</v>
      </c>
    </row>
    <row r="46" spans="1:41">
      <c r="A46">
        <f t="shared" si="1"/>
        <v>45</v>
      </c>
      <c r="B46">
        <v>1.22E-4</v>
      </c>
      <c r="C46">
        <v>1.2239999999999999E-4</v>
      </c>
      <c r="D46">
        <v>1.2520000000000001E-4</v>
      </c>
      <c r="E46">
        <v>1.316E-4</v>
      </c>
      <c r="F46">
        <v>1.3880000000000001E-4</v>
      </c>
      <c r="G46">
        <v>1.403E-4</v>
      </c>
      <c r="H46">
        <v>1.3439999999999999E-4</v>
      </c>
      <c r="I46">
        <v>1.3769999999999999E-4</v>
      </c>
      <c r="J46">
        <v>1.529E-4</v>
      </c>
      <c r="K46">
        <v>1.6469999999999999E-4</v>
      </c>
      <c r="L46">
        <v>1.7260000000000002E-4</v>
      </c>
      <c r="M46">
        <v>1.8249999999999999E-4</v>
      </c>
      <c r="N46">
        <v>1.9469999999999999E-4</v>
      </c>
      <c r="O46">
        <v>2.095E-4</v>
      </c>
      <c r="P46">
        <v>2.2739999999999997E-4</v>
      </c>
      <c r="Q46">
        <v>2.3039999999999999E-4</v>
      </c>
      <c r="R46">
        <v>2.2800000000000001E-4</v>
      </c>
      <c r="S46">
        <v>2.0340000000000001E-4</v>
      </c>
      <c r="T46">
        <v>1.7430000000000001E-4</v>
      </c>
      <c r="U46">
        <v>1.4550000000000001E-4</v>
      </c>
      <c r="V46">
        <v>1.2660000000000001E-4</v>
      </c>
      <c r="W46">
        <v>1.1310000000000001E-4</v>
      </c>
      <c r="X46">
        <v>1.065E-4</v>
      </c>
      <c r="Y46">
        <v>1.0670000000000001E-4</v>
      </c>
      <c r="Z46">
        <v>1.066E-4</v>
      </c>
      <c r="AA46">
        <v>1.1710000000000001E-4</v>
      </c>
      <c r="AB46">
        <v>1.226E-4</v>
      </c>
      <c r="AC46">
        <v>1.316E-4</v>
      </c>
      <c r="AD46">
        <v>1.3329999999999999E-4</v>
      </c>
      <c r="AE46">
        <v>1.3109999999999999E-4</v>
      </c>
      <c r="AF46">
        <v>1.06836834236566E-4</v>
      </c>
      <c r="AG46">
        <v>1.098263447640852E-4</v>
      </c>
      <c r="AH46">
        <v>1.135116025285597E-4</v>
      </c>
      <c r="AI46">
        <v>1.175874674386602E-4</v>
      </c>
      <c r="AJ46">
        <v>1.215632329500019E-4</v>
      </c>
      <c r="AK46">
        <v>1.02986681324452E-4</v>
      </c>
      <c r="AL46">
        <v>1.026845375519516E-4</v>
      </c>
      <c r="AM46">
        <v>1.0273643069864199E-4</v>
      </c>
      <c r="AN46">
        <v>1.03344672019067E-4</v>
      </c>
      <c r="AO46">
        <v>1.046772474461043E-4</v>
      </c>
    </row>
    <row r="47" spans="1:41">
      <c r="A47">
        <f t="shared" si="1"/>
        <v>46</v>
      </c>
      <c r="B47">
        <v>1.22E-4</v>
      </c>
      <c r="C47">
        <v>1.2239999999999999E-4</v>
      </c>
      <c r="D47">
        <v>1.2520000000000001E-4</v>
      </c>
      <c r="E47">
        <v>1.316E-4</v>
      </c>
      <c r="F47">
        <v>1.3880000000000001E-4</v>
      </c>
      <c r="G47">
        <v>1.403E-4</v>
      </c>
      <c r="H47">
        <v>1.3439999999999999E-4</v>
      </c>
      <c r="I47">
        <v>1.3769999999999999E-4</v>
      </c>
      <c r="J47">
        <v>1.529E-4</v>
      </c>
      <c r="K47">
        <v>1.6469999999999999E-4</v>
      </c>
      <c r="L47">
        <v>1.7260000000000002E-4</v>
      </c>
      <c r="M47">
        <v>1.8249999999999999E-4</v>
      </c>
      <c r="N47">
        <v>1.9469999999999999E-4</v>
      </c>
      <c r="O47">
        <v>2.095E-4</v>
      </c>
      <c r="P47">
        <v>2.2739999999999997E-4</v>
      </c>
      <c r="Q47">
        <v>2.3039999999999999E-4</v>
      </c>
      <c r="R47">
        <v>2.2800000000000001E-4</v>
      </c>
      <c r="S47">
        <v>2.0340000000000001E-4</v>
      </c>
      <c r="T47">
        <v>1.7430000000000001E-4</v>
      </c>
      <c r="U47">
        <v>1.4550000000000001E-4</v>
      </c>
      <c r="V47">
        <v>1.2660000000000001E-4</v>
      </c>
      <c r="W47">
        <v>1.1310000000000001E-4</v>
      </c>
      <c r="X47">
        <v>1.065E-4</v>
      </c>
      <c r="Y47">
        <v>1.0670000000000001E-4</v>
      </c>
      <c r="Z47">
        <v>1.066E-4</v>
      </c>
      <c r="AA47">
        <v>1.1710000000000001E-4</v>
      </c>
      <c r="AB47">
        <v>1.226E-4</v>
      </c>
      <c r="AC47">
        <v>1.316E-4</v>
      </c>
      <c r="AD47">
        <v>1.3329999999999999E-4</v>
      </c>
      <c r="AE47">
        <v>1.3109999999999999E-4</v>
      </c>
      <c r="AF47">
        <v>1.046772474461043E-4</v>
      </c>
      <c r="AG47">
        <v>1.06836834236566E-4</v>
      </c>
      <c r="AH47">
        <v>1.098263447640852E-4</v>
      </c>
      <c r="AI47">
        <v>1.135116025285597E-4</v>
      </c>
      <c r="AJ47">
        <v>1.175874674386602E-4</v>
      </c>
      <c r="AK47">
        <v>1.215632329500019E-4</v>
      </c>
      <c r="AL47">
        <v>1.02986681324452E-4</v>
      </c>
      <c r="AM47">
        <v>1.026845375519516E-4</v>
      </c>
      <c r="AN47">
        <v>1.0273643069864199E-4</v>
      </c>
      <c r="AO47">
        <v>1.03344672019067E-4</v>
      </c>
    </row>
    <row r="48" spans="1:41">
      <c r="A48">
        <f t="shared" si="1"/>
        <v>47</v>
      </c>
      <c r="B48">
        <v>1.22E-4</v>
      </c>
      <c r="C48">
        <v>1.2239999999999999E-4</v>
      </c>
      <c r="D48">
        <v>1.2520000000000001E-4</v>
      </c>
      <c r="E48">
        <v>1.316E-4</v>
      </c>
      <c r="F48">
        <v>1.3880000000000001E-4</v>
      </c>
      <c r="G48">
        <v>1.403E-4</v>
      </c>
      <c r="H48">
        <v>1.3439999999999999E-4</v>
      </c>
      <c r="I48">
        <v>1.3769999999999999E-4</v>
      </c>
      <c r="J48">
        <v>1.529E-4</v>
      </c>
      <c r="K48">
        <v>1.6469999999999999E-4</v>
      </c>
      <c r="L48">
        <v>1.7260000000000002E-4</v>
      </c>
      <c r="M48">
        <v>1.8249999999999999E-4</v>
      </c>
      <c r="N48">
        <v>1.9469999999999999E-4</v>
      </c>
      <c r="O48">
        <v>2.095E-4</v>
      </c>
      <c r="P48">
        <v>2.2739999999999997E-4</v>
      </c>
      <c r="Q48">
        <v>2.3039999999999999E-4</v>
      </c>
      <c r="R48">
        <v>2.2800000000000001E-4</v>
      </c>
      <c r="S48">
        <v>2.0340000000000001E-4</v>
      </c>
      <c r="T48">
        <v>1.7430000000000001E-4</v>
      </c>
      <c r="U48">
        <v>1.4550000000000001E-4</v>
      </c>
      <c r="V48">
        <v>1.2660000000000001E-4</v>
      </c>
      <c r="W48">
        <v>1.1310000000000001E-4</v>
      </c>
      <c r="X48">
        <v>1.065E-4</v>
      </c>
      <c r="Y48">
        <v>1.0670000000000001E-4</v>
      </c>
      <c r="Z48">
        <v>1.066E-4</v>
      </c>
      <c r="AA48">
        <v>1.1710000000000001E-4</v>
      </c>
      <c r="AB48">
        <v>1.226E-4</v>
      </c>
      <c r="AC48">
        <v>1.316E-4</v>
      </c>
      <c r="AD48">
        <v>1.3329999999999999E-4</v>
      </c>
      <c r="AE48">
        <v>1.3109999999999999E-4</v>
      </c>
      <c r="AF48">
        <v>1.03344672019067E-4</v>
      </c>
      <c r="AG48">
        <v>1.046772474461043E-4</v>
      </c>
      <c r="AH48">
        <v>1.06836834236566E-4</v>
      </c>
      <c r="AI48">
        <v>1.098263447640852E-4</v>
      </c>
      <c r="AJ48">
        <v>1.135116025285597E-4</v>
      </c>
      <c r="AK48">
        <v>1.175874674386602E-4</v>
      </c>
      <c r="AL48">
        <v>1.215632329500019E-4</v>
      </c>
      <c r="AM48">
        <v>1.02986681324452E-4</v>
      </c>
      <c r="AN48">
        <v>1.026845375519516E-4</v>
      </c>
      <c r="AO48">
        <v>1.0273643069864199E-4</v>
      </c>
    </row>
    <row r="49" spans="1:41">
      <c r="A49">
        <f t="shared" si="1"/>
        <v>48</v>
      </c>
      <c r="B49">
        <v>1.22E-4</v>
      </c>
      <c r="C49">
        <v>1.2239999999999999E-4</v>
      </c>
      <c r="D49">
        <v>1.2520000000000001E-4</v>
      </c>
      <c r="E49">
        <v>1.316E-4</v>
      </c>
      <c r="F49">
        <v>1.3880000000000001E-4</v>
      </c>
      <c r="G49">
        <v>1.403E-4</v>
      </c>
      <c r="H49">
        <v>1.3439999999999999E-4</v>
      </c>
      <c r="I49">
        <v>1.3769999999999999E-4</v>
      </c>
      <c r="J49">
        <v>1.529E-4</v>
      </c>
      <c r="K49">
        <v>1.6469999999999999E-4</v>
      </c>
      <c r="L49">
        <v>1.7260000000000002E-4</v>
      </c>
      <c r="M49">
        <v>1.8249999999999999E-4</v>
      </c>
      <c r="N49">
        <v>1.9469999999999999E-4</v>
      </c>
      <c r="O49">
        <v>2.095E-4</v>
      </c>
      <c r="P49">
        <v>2.2739999999999997E-4</v>
      </c>
      <c r="Q49">
        <v>2.3039999999999999E-4</v>
      </c>
      <c r="R49">
        <v>2.2800000000000001E-4</v>
      </c>
      <c r="S49">
        <v>2.0340000000000001E-4</v>
      </c>
      <c r="T49">
        <v>1.7430000000000001E-4</v>
      </c>
      <c r="U49">
        <v>1.4550000000000001E-4</v>
      </c>
      <c r="V49">
        <v>1.2660000000000001E-4</v>
      </c>
      <c r="W49">
        <v>1.1310000000000001E-4</v>
      </c>
      <c r="X49">
        <v>1.065E-4</v>
      </c>
      <c r="Y49">
        <v>1.0670000000000001E-4</v>
      </c>
      <c r="Z49">
        <v>1.066E-4</v>
      </c>
      <c r="AA49">
        <v>1.1710000000000001E-4</v>
      </c>
      <c r="AB49">
        <v>1.226E-4</v>
      </c>
      <c r="AC49">
        <v>1.316E-4</v>
      </c>
      <c r="AD49">
        <v>1.3329999999999999E-4</v>
      </c>
      <c r="AE49">
        <v>1.3109999999999999E-4</v>
      </c>
      <c r="AF49">
        <v>1.0273643069864199E-4</v>
      </c>
      <c r="AG49">
        <v>1.03344672019067E-4</v>
      </c>
      <c r="AH49">
        <v>1.046772474461043E-4</v>
      </c>
      <c r="AI49">
        <v>1.06836834236566E-4</v>
      </c>
      <c r="AJ49">
        <v>1.098263447640852E-4</v>
      </c>
      <c r="AK49">
        <v>1.135116025285597E-4</v>
      </c>
      <c r="AL49">
        <v>1.175874674386602E-4</v>
      </c>
      <c r="AM49">
        <v>1.215632329500019E-4</v>
      </c>
      <c r="AN49">
        <v>1.02986681324452E-4</v>
      </c>
      <c r="AO49">
        <v>1.026845375519516E-4</v>
      </c>
    </row>
    <row r="50" spans="1:41">
      <c r="A50">
        <f t="shared" si="1"/>
        <v>49</v>
      </c>
      <c r="B50">
        <v>1.22E-4</v>
      </c>
      <c r="C50">
        <v>1.2239999999999999E-4</v>
      </c>
      <c r="D50">
        <v>1.2520000000000001E-4</v>
      </c>
      <c r="E50">
        <v>1.316E-4</v>
      </c>
      <c r="F50">
        <v>1.3880000000000001E-4</v>
      </c>
      <c r="G50">
        <v>1.403E-4</v>
      </c>
      <c r="H50">
        <v>1.3439999999999999E-4</v>
      </c>
      <c r="I50">
        <v>1.3769999999999999E-4</v>
      </c>
      <c r="J50">
        <v>1.529E-4</v>
      </c>
      <c r="K50">
        <v>1.6469999999999999E-4</v>
      </c>
      <c r="L50">
        <v>1.7260000000000002E-4</v>
      </c>
      <c r="M50">
        <v>1.8249999999999999E-4</v>
      </c>
      <c r="N50">
        <v>1.9469999999999999E-4</v>
      </c>
      <c r="O50">
        <v>2.095E-4</v>
      </c>
      <c r="P50">
        <v>2.2739999999999997E-4</v>
      </c>
      <c r="Q50">
        <v>2.3039999999999999E-4</v>
      </c>
      <c r="R50">
        <v>2.2800000000000001E-4</v>
      </c>
      <c r="S50">
        <v>2.0340000000000001E-4</v>
      </c>
      <c r="T50">
        <v>1.7430000000000001E-4</v>
      </c>
      <c r="U50">
        <v>1.4550000000000001E-4</v>
      </c>
      <c r="V50">
        <v>1.2660000000000001E-4</v>
      </c>
      <c r="W50">
        <v>1.1310000000000001E-4</v>
      </c>
      <c r="X50">
        <v>1.065E-4</v>
      </c>
      <c r="Y50">
        <v>1.0670000000000001E-4</v>
      </c>
      <c r="Z50">
        <v>1.066E-4</v>
      </c>
      <c r="AA50">
        <v>1.1710000000000001E-4</v>
      </c>
      <c r="AB50">
        <v>1.226E-4</v>
      </c>
      <c r="AC50">
        <v>1.316E-4</v>
      </c>
      <c r="AD50">
        <v>1.3329999999999999E-4</v>
      </c>
      <c r="AE50">
        <v>1.3109999999999999E-4</v>
      </c>
      <c r="AF50">
        <v>1.026845375519516E-4</v>
      </c>
      <c r="AG50">
        <v>1.0273643069864199E-4</v>
      </c>
      <c r="AH50">
        <v>1.03344672019067E-4</v>
      </c>
      <c r="AI50">
        <v>1.046772474461043E-4</v>
      </c>
      <c r="AJ50">
        <v>1.06836834236566E-4</v>
      </c>
      <c r="AK50">
        <v>1.098263447640852E-4</v>
      </c>
      <c r="AL50">
        <v>1.135116025285597E-4</v>
      </c>
      <c r="AM50">
        <v>1.175874674386602E-4</v>
      </c>
      <c r="AN50">
        <v>1.215632329500019E-4</v>
      </c>
      <c r="AO50">
        <v>1.02986681324452E-4</v>
      </c>
    </row>
    <row r="51" spans="1:41">
      <c r="A51">
        <f t="shared" si="1"/>
        <v>50</v>
      </c>
      <c r="B51">
        <v>6.9519999999999998E-4</v>
      </c>
      <c r="C51">
        <v>7.0459999999999989E-4</v>
      </c>
      <c r="D51">
        <v>7.228E-4</v>
      </c>
      <c r="E51">
        <v>7.5150000000000011E-4</v>
      </c>
      <c r="F51">
        <v>7.8620000000000003E-4</v>
      </c>
      <c r="G51">
        <v>8.1540000000000009E-4</v>
      </c>
      <c r="H51">
        <v>8.3319999999999998E-4</v>
      </c>
      <c r="I51">
        <v>8.7450000000000006E-4</v>
      </c>
      <c r="J51">
        <v>9.3760000000000002E-4</v>
      </c>
      <c r="K51">
        <v>9.9780000000000008E-4</v>
      </c>
      <c r="L51">
        <v>1.0597E-3</v>
      </c>
      <c r="M51">
        <v>1.1202E-3</v>
      </c>
      <c r="N51">
        <v>1.2023000000000001E-3</v>
      </c>
      <c r="O51">
        <v>1.2918999999999999E-3</v>
      </c>
      <c r="P51">
        <v>1.3834000000000001E-3</v>
      </c>
      <c r="Q51">
        <v>1.4073E-3</v>
      </c>
      <c r="R51">
        <v>1.3765000000000001E-3</v>
      </c>
      <c r="S51">
        <v>1.2053000000000001E-3</v>
      </c>
      <c r="T51">
        <v>1.0185999999999999E-3</v>
      </c>
      <c r="U51">
        <v>8.3589999999999999E-4</v>
      </c>
      <c r="V51">
        <v>7.2150000000000003E-4</v>
      </c>
      <c r="W51">
        <v>6.4319999999999991E-4</v>
      </c>
      <c r="X51">
        <v>6.1140000000000001E-4</v>
      </c>
      <c r="Y51">
        <v>6.1590000000000006E-4</v>
      </c>
      <c r="Z51">
        <v>6.1430000000000002E-4</v>
      </c>
      <c r="AA51">
        <v>6.7860000000000001E-4</v>
      </c>
      <c r="AB51">
        <v>7.203E-4</v>
      </c>
      <c r="AC51">
        <v>7.6090000000000001E-4</v>
      </c>
      <c r="AD51">
        <v>7.7189999999999995E-4</v>
      </c>
      <c r="AE51">
        <v>7.5889999999999996E-4</v>
      </c>
      <c r="AF51">
        <v>5.8762163855131488E-4</v>
      </c>
      <c r="AG51">
        <v>5.8573206199682092E-4</v>
      </c>
      <c r="AH51">
        <v>5.860565584769492E-4</v>
      </c>
      <c r="AI51">
        <v>5.8986116645971007E-4</v>
      </c>
      <c r="AJ51">
        <v>5.9820407098143185E-4</v>
      </c>
      <c r="AK51">
        <v>6.1174633838589974E-4</v>
      </c>
      <c r="AL51">
        <v>6.3053627460265833E-4</v>
      </c>
      <c r="AM51">
        <v>6.5376687471115763E-4</v>
      </c>
      <c r="AN51">
        <v>6.7954429789301985E-4</v>
      </c>
      <c r="AO51">
        <v>7.0477165416094197E-4</v>
      </c>
    </row>
    <row r="52" spans="1:41">
      <c r="A52">
        <f t="shared" si="1"/>
        <v>51</v>
      </c>
      <c r="B52">
        <v>6.9519999999999998E-4</v>
      </c>
      <c r="C52">
        <v>7.0459999999999989E-4</v>
      </c>
      <c r="D52">
        <v>7.228E-4</v>
      </c>
      <c r="E52">
        <v>7.5150000000000011E-4</v>
      </c>
      <c r="F52">
        <v>7.8620000000000003E-4</v>
      </c>
      <c r="G52">
        <v>8.1540000000000009E-4</v>
      </c>
      <c r="H52">
        <v>8.3319999999999998E-4</v>
      </c>
      <c r="I52">
        <v>8.7450000000000006E-4</v>
      </c>
      <c r="J52">
        <v>9.3760000000000002E-4</v>
      </c>
      <c r="K52">
        <v>9.9780000000000008E-4</v>
      </c>
      <c r="L52">
        <v>1.0597E-3</v>
      </c>
      <c r="M52">
        <v>1.1202E-3</v>
      </c>
      <c r="N52">
        <v>1.2023000000000001E-3</v>
      </c>
      <c r="O52">
        <v>1.2918999999999999E-3</v>
      </c>
      <c r="P52">
        <v>1.3834000000000001E-3</v>
      </c>
      <c r="Q52">
        <v>1.4073E-3</v>
      </c>
      <c r="R52">
        <v>1.3765000000000001E-3</v>
      </c>
      <c r="S52">
        <v>1.2053000000000001E-3</v>
      </c>
      <c r="T52">
        <v>1.0185999999999999E-3</v>
      </c>
      <c r="U52">
        <v>8.3589999999999999E-4</v>
      </c>
      <c r="V52">
        <v>7.2150000000000003E-4</v>
      </c>
      <c r="W52">
        <v>6.4319999999999991E-4</v>
      </c>
      <c r="X52">
        <v>6.1140000000000001E-4</v>
      </c>
      <c r="Y52">
        <v>6.1590000000000006E-4</v>
      </c>
      <c r="Z52">
        <v>6.1430000000000002E-4</v>
      </c>
      <c r="AA52">
        <v>6.7860000000000001E-4</v>
      </c>
      <c r="AB52">
        <v>7.203E-4</v>
      </c>
      <c r="AC52">
        <v>7.6090000000000001E-4</v>
      </c>
      <c r="AD52">
        <v>7.7189999999999995E-4</v>
      </c>
      <c r="AE52">
        <v>7.5889999999999996E-4</v>
      </c>
      <c r="AF52">
        <v>7.0477165416094197E-4</v>
      </c>
      <c r="AG52">
        <v>5.8762163855131488E-4</v>
      </c>
      <c r="AH52">
        <v>5.8573206199682092E-4</v>
      </c>
      <c r="AI52">
        <v>5.860565584769492E-4</v>
      </c>
      <c r="AJ52">
        <v>5.8986116645971007E-4</v>
      </c>
      <c r="AK52">
        <v>5.9820407098143185E-4</v>
      </c>
      <c r="AL52">
        <v>6.1174633838589974E-4</v>
      </c>
      <c r="AM52">
        <v>6.3053627460265833E-4</v>
      </c>
      <c r="AN52">
        <v>6.5376687471115763E-4</v>
      </c>
      <c r="AO52">
        <v>6.7954429789301985E-4</v>
      </c>
    </row>
    <row r="53" spans="1:41">
      <c r="A53">
        <f t="shared" si="1"/>
        <v>52</v>
      </c>
      <c r="B53">
        <v>6.9519999999999998E-4</v>
      </c>
      <c r="C53">
        <v>7.0459999999999989E-4</v>
      </c>
      <c r="D53">
        <v>7.228E-4</v>
      </c>
      <c r="E53">
        <v>7.5150000000000011E-4</v>
      </c>
      <c r="F53">
        <v>7.8620000000000003E-4</v>
      </c>
      <c r="G53">
        <v>8.1540000000000009E-4</v>
      </c>
      <c r="H53">
        <v>8.3319999999999998E-4</v>
      </c>
      <c r="I53">
        <v>8.7450000000000006E-4</v>
      </c>
      <c r="J53">
        <v>9.3760000000000002E-4</v>
      </c>
      <c r="K53">
        <v>9.9780000000000008E-4</v>
      </c>
      <c r="L53">
        <v>1.0597E-3</v>
      </c>
      <c r="M53">
        <v>1.1202E-3</v>
      </c>
      <c r="N53">
        <v>1.2023000000000001E-3</v>
      </c>
      <c r="O53">
        <v>1.2918999999999999E-3</v>
      </c>
      <c r="P53">
        <v>1.3834000000000001E-3</v>
      </c>
      <c r="Q53">
        <v>1.4073E-3</v>
      </c>
      <c r="R53">
        <v>1.3765000000000001E-3</v>
      </c>
      <c r="S53">
        <v>1.2053000000000001E-3</v>
      </c>
      <c r="T53">
        <v>1.0185999999999999E-3</v>
      </c>
      <c r="U53">
        <v>8.3589999999999999E-4</v>
      </c>
      <c r="V53">
        <v>7.2150000000000003E-4</v>
      </c>
      <c r="W53">
        <v>6.4319999999999991E-4</v>
      </c>
      <c r="X53">
        <v>6.1140000000000001E-4</v>
      </c>
      <c r="Y53">
        <v>6.1590000000000006E-4</v>
      </c>
      <c r="Z53">
        <v>6.1430000000000002E-4</v>
      </c>
      <c r="AA53">
        <v>6.7860000000000001E-4</v>
      </c>
      <c r="AB53">
        <v>7.203E-4</v>
      </c>
      <c r="AC53">
        <v>7.6090000000000001E-4</v>
      </c>
      <c r="AD53">
        <v>7.7189999999999995E-4</v>
      </c>
      <c r="AE53">
        <v>7.5889999999999996E-4</v>
      </c>
      <c r="AF53">
        <v>6.7954429789301985E-4</v>
      </c>
      <c r="AG53">
        <v>7.0477165416094197E-4</v>
      </c>
      <c r="AH53">
        <v>5.8762163855131488E-4</v>
      </c>
      <c r="AI53">
        <v>5.8573206199682092E-4</v>
      </c>
      <c r="AJ53">
        <v>5.860565584769492E-4</v>
      </c>
      <c r="AK53">
        <v>5.8986116645971007E-4</v>
      </c>
      <c r="AL53">
        <v>5.9820407098143185E-4</v>
      </c>
      <c r="AM53">
        <v>6.1174633838589974E-4</v>
      </c>
      <c r="AN53">
        <v>6.3053627460265833E-4</v>
      </c>
      <c r="AO53">
        <v>6.5376687471115763E-4</v>
      </c>
    </row>
    <row r="54" spans="1:41">
      <c r="A54">
        <f t="shared" si="1"/>
        <v>53</v>
      </c>
      <c r="B54">
        <v>6.9519999999999998E-4</v>
      </c>
      <c r="C54">
        <v>7.0459999999999989E-4</v>
      </c>
      <c r="D54">
        <v>7.228E-4</v>
      </c>
      <c r="E54">
        <v>7.5150000000000011E-4</v>
      </c>
      <c r="F54">
        <v>7.8620000000000003E-4</v>
      </c>
      <c r="G54">
        <v>8.1540000000000009E-4</v>
      </c>
      <c r="H54">
        <v>8.3319999999999998E-4</v>
      </c>
      <c r="I54">
        <v>8.7450000000000006E-4</v>
      </c>
      <c r="J54">
        <v>9.3760000000000002E-4</v>
      </c>
      <c r="K54">
        <v>9.9780000000000008E-4</v>
      </c>
      <c r="L54">
        <v>1.0597E-3</v>
      </c>
      <c r="M54">
        <v>1.1202E-3</v>
      </c>
      <c r="N54">
        <v>1.2023000000000001E-3</v>
      </c>
      <c r="O54">
        <v>1.2918999999999999E-3</v>
      </c>
      <c r="P54">
        <v>1.3834000000000001E-3</v>
      </c>
      <c r="Q54">
        <v>1.4073E-3</v>
      </c>
      <c r="R54">
        <v>1.3765000000000001E-3</v>
      </c>
      <c r="S54">
        <v>1.2053000000000001E-3</v>
      </c>
      <c r="T54">
        <v>1.0185999999999999E-3</v>
      </c>
      <c r="U54">
        <v>8.3589999999999999E-4</v>
      </c>
      <c r="V54">
        <v>7.2150000000000003E-4</v>
      </c>
      <c r="W54">
        <v>6.4319999999999991E-4</v>
      </c>
      <c r="X54">
        <v>6.1140000000000001E-4</v>
      </c>
      <c r="Y54">
        <v>6.1590000000000006E-4</v>
      </c>
      <c r="Z54">
        <v>6.1430000000000002E-4</v>
      </c>
      <c r="AA54">
        <v>6.7860000000000001E-4</v>
      </c>
      <c r="AB54">
        <v>7.203E-4</v>
      </c>
      <c r="AC54">
        <v>7.6090000000000001E-4</v>
      </c>
      <c r="AD54">
        <v>7.7189999999999995E-4</v>
      </c>
      <c r="AE54">
        <v>7.5889999999999996E-4</v>
      </c>
      <c r="AF54">
        <v>6.5376687471115763E-4</v>
      </c>
      <c r="AG54">
        <v>6.7954429789301985E-4</v>
      </c>
      <c r="AH54">
        <v>7.0477165416094197E-4</v>
      </c>
      <c r="AI54">
        <v>5.8762163855131488E-4</v>
      </c>
      <c r="AJ54">
        <v>5.8573206199682092E-4</v>
      </c>
      <c r="AK54">
        <v>5.860565584769492E-4</v>
      </c>
      <c r="AL54">
        <v>5.8986116645971007E-4</v>
      </c>
      <c r="AM54">
        <v>5.9820407098143185E-4</v>
      </c>
      <c r="AN54">
        <v>6.1174633838589974E-4</v>
      </c>
      <c r="AO54">
        <v>6.3053627460265833E-4</v>
      </c>
    </row>
    <row r="55" spans="1:41">
      <c r="A55">
        <f t="shared" si="1"/>
        <v>54</v>
      </c>
      <c r="B55">
        <v>6.9519999999999998E-4</v>
      </c>
      <c r="C55">
        <v>7.0459999999999989E-4</v>
      </c>
      <c r="D55">
        <v>7.228E-4</v>
      </c>
      <c r="E55">
        <v>7.5150000000000011E-4</v>
      </c>
      <c r="F55">
        <v>7.8620000000000003E-4</v>
      </c>
      <c r="G55">
        <v>8.1540000000000009E-4</v>
      </c>
      <c r="H55">
        <v>8.3319999999999998E-4</v>
      </c>
      <c r="I55">
        <v>8.7450000000000006E-4</v>
      </c>
      <c r="J55">
        <v>9.3760000000000002E-4</v>
      </c>
      <c r="K55">
        <v>9.9780000000000008E-4</v>
      </c>
      <c r="L55">
        <v>1.0597E-3</v>
      </c>
      <c r="M55">
        <v>1.1202E-3</v>
      </c>
      <c r="N55">
        <v>1.2023000000000001E-3</v>
      </c>
      <c r="O55">
        <v>1.2918999999999999E-3</v>
      </c>
      <c r="P55">
        <v>1.3834000000000001E-3</v>
      </c>
      <c r="Q55">
        <v>1.4073E-3</v>
      </c>
      <c r="R55">
        <v>1.3765000000000001E-3</v>
      </c>
      <c r="S55">
        <v>1.2053000000000001E-3</v>
      </c>
      <c r="T55">
        <v>1.0185999999999999E-3</v>
      </c>
      <c r="U55">
        <v>8.3589999999999999E-4</v>
      </c>
      <c r="V55">
        <v>7.2150000000000003E-4</v>
      </c>
      <c r="W55">
        <v>6.4319999999999991E-4</v>
      </c>
      <c r="X55">
        <v>6.1140000000000001E-4</v>
      </c>
      <c r="Y55">
        <v>6.1590000000000006E-4</v>
      </c>
      <c r="Z55">
        <v>6.1430000000000002E-4</v>
      </c>
      <c r="AA55">
        <v>6.7860000000000001E-4</v>
      </c>
      <c r="AB55">
        <v>7.203E-4</v>
      </c>
      <c r="AC55">
        <v>7.6090000000000001E-4</v>
      </c>
      <c r="AD55">
        <v>7.7189999999999995E-4</v>
      </c>
      <c r="AE55">
        <v>7.5889999999999996E-4</v>
      </c>
      <c r="AF55">
        <v>6.3053627460265833E-4</v>
      </c>
      <c r="AG55">
        <v>6.5376687471115763E-4</v>
      </c>
      <c r="AH55">
        <v>6.7954429789301985E-4</v>
      </c>
      <c r="AI55">
        <v>7.0477165416094197E-4</v>
      </c>
      <c r="AJ55">
        <v>5.8762163855131488E-4</v>
      </c>
      <c r="AK55">
        <v>5.8573206199682092E-4</v>
      </c>
      <c r="AL55">
        <v>5.860565584769492E-4</v>
      </c>
      <c r="AM55">
        <v>5.8986116645971007E-4</v>
      </c>
      <c r="AN55">
        <v>5.9820407098143185E-4</v>
      </c>
      <c r="AO55">
        <v>6.1174633838589974E-4</v>
      </c>
    </row>
    <row r="56" spans="1:41">
      <c r="A56">
        <f t="shared" si="1"/>
        <v>55</v>
      </c>
      <c r="B56">
        <v>6.9519999999999998E-4</v>
      </c>
      <c r="C56">
        <v>7.0459999999999989E-4</v>
      </c>
      <c r="D56">
        <v>7.228E-4</v>
      </c>
      <c r="E56">
        <v>7.5150000000000011E-4</v>
      </c>
      <c r="F56">
        <v>7.8620000000000003E-4</v>
      </c>
      <c r="G56">
        <v>8.1540000000000009E-4</v>
      </c>
      <c r="H56">
        <v>8.3319999999999998E-4</v>
      </c>
      <c r="I56">
        <v>8.7450000000000006E-4</v>
      </c>
      <c r="J56">
        <v>9.3760000000000002E-4</v>
      </c>
      <c r="K56">
        <v>9.9780000000000008E-4</v>
      </c>
      <c r="L56">
        <v>1.0597E-3</v>
      </c>
      <c r="M56">
        <v>1.1202E-3</v>
      </c>
      <c r="N56">
        <v>1.2023000000000001E-3</v>
      </c>
      <c r="O56">
        <v>1.2918999999999999E-3</v>
      </c>
      <c r="P56">
        <v>1.3834000000000001E-3</v>
      </c>
      <c r="Q56">
        <v>1.4073E-3</v>
      </c>
      <c r="R56">
        <v>1.3765000000000001E-3</v>
      </c>
      <c r="S56">
        <v>1.2053000000000001E-3</v>
      </c>
      <c r="T56">
        <v>1.0185999999999999E-3</v>
      </c>
      <c r="U56">
        <v>8.3589999999999999E-4</v>
      </c>
      <c r="V56">
        <v>7.2150000000000003E-4</v>
      </c>
      <c r="W56">
        <v>6.4319999999999991E-4</v>
      </c>
      <c r="X56">
        <v>6.1140000000000001E-4</v>
      </c>
      <c r="Y56">
        <v>6.1590000000000006E-4</v>
      </c>
      <c r="Z56">
        <v>6.1430000000000002E-4</v>
      </c>
      <c r="AA56">
        <v>6.7860000000000001E-4</v>
      </c>
      <c r="AB56">
        <v>7.203E-4</v>
      </c>
      <c r="AC56">
        <v>7.6090000000000001E-4</v>
      </c>
      <c r="AD56">
        <v>7.7189999999999995E-4</v>
      </c>
      <c r="AE56">
        <v>7.5889999999999996E-4</v>
      </c>
      <c r="AF56">
        <v>6.1174633838589974E-4</v>
      </c>
      <c r="AG56">
        <v>6.3053627460265833E-4</v>
      </c>
      <c r="AH56">
        <v>6.5376687471115763E-4</v>
      </c>
      <c r="AI56">
        <v>6.7954429789301985E-4</v>
      </c>
      <c r="AJ56">
        <v>7.0477165416094197E-4</v>
      </c>
      <c r="AK56">
        <v>5.8762163855131488E-4</v>
      </c>
      <c r="AL56">
        <v>5.8573206199682092E-4</v>
      </c>
      <c r="AM56">
        <v>5.860565584769492E-4</v>
      </c>
      <c r="AN56">
        <v>5.8986116645971007E-4</v>
      </c>
      <c r="AO56">
        <v>5.9820407098143185E-4</v>
      </c>
    </row>
    <row r="57" spans="1:41">
      <c r="A57">
        <f t="shared" si="1"/>
        <v>56</v>
      </c>
      <c r="B57">
        <v>6.9519999999999998E-4</v>
      </c>
      <c r="C57">
        <v>7.0459999999999989E-4</v>
      </c>
      <c r="D57">
        <v>7.228E-4</v>
      </c>
      <c r="E57">
        <v>7.5150000000000011E-4</v>
      </c>
      <c r="F57">
        <v>7.8620000000000003E-4</v>
      </c>
      <c r="G57">
        <v>8.1540000000000009E-4</v>
      </c>
      <c r="H57">
        <v>8.3319999999999998E-4</v>
      </c>
      <c r="I57">
        <v>8.7450000000000006E-4</v>
      </c>
      <c r="J57">
        <v>9.3760000000000002E-4</v>
      </c>
      <c r="K57">
        <v>9.9780000000000008E-4</v>
      </c>
      <c r="L57">
        <v>1.0597E-3</v>
      </c>
      <c r="M57">
        <v>1.1202E-3</v>
      </c>
      <c r="N57">
        <v>1.2023000000000001E-3</v>
      </c>
      <c r="O57">
        <v>1.2918999999999999E-3</v>
      </c>
      <c r="P57">
        <v>1.3834000000000001E-3</v>
      </c>
      <c r="Q57">
        <v>1.4073E-3</v>
      </c>
      <c r="R57">
        <v>1.3765000000000001E-3</v>
      </c>
      <c r="S57">
        <v>1.2053000000000001E-3</v>
      </c>
      <c r="T57">
        <v>1.0185999999999999E-3</v>
      </c>
      <c r="U57">
        <v>8.3589999999999999E-4</v>
      </c>
      <c r="V57">
        <v>7.2150000000000003E-4</v>
      </c>
      <c r="W57">
        <v>6.4319999999999991E-4</v>
      </c>
      <c r="X57">
        <v>6.1140000000000001E-4</v>
      </c>
      <c r="Y57">
        <v>6.1590000000000006E-4</v>
      </c>
      <c r="Z57">
        <v>6.1430000000000002E-4</v>
      </c>
      <c r="AA57">
        <v>6.7860000000000001E-4</v>
      </c>
      <c r="AB57">
        <v>7.203E-4</v>
      </c>
      <c r="AC57">
        <v>7.6090000000000001E-4</v>
      </c>
      <c r="AD57">
        <v>7.7189999999999995E-4</v>
      </c>
      <c r="AE57">
        <v>7.5889999999999996E-4</v>
      </c>
      <c r="AF57">
        <v>5.9820407098143185E-4</v>
      </c>
      <c r="AG57">
        <v>6.1174633838589974E-4</v>
      </c>
      <c r="AH57">
        <v>6.3053627460265833E-4</v>
      </c>
      <c r="AI57">
        <v>6.5376687471115763E-4</v>
      </c>
      <c r="AJ57">
        <v>6.7954429789301985E-4</v>
      </c>
      <c r="AK57">
        <v>7.0477165416094197E-4</v>
      </c>
      <c r="AL57">
        <v>5.8762163855131488E-4</v>
      </c>
      <c r="AM57">
        <v>5.8573206199682092E-4</v>
      </c>
      <c r="AN57">
        <v>5.860565584769492E-4</v>
      </c>
      <c r="AO57">
        <v>5.8986116645971007E-4</v>
      </c>
    </row>
    <row r="58" spans="1:41">
      <c r="A58">
        <f t="shared" si="1"/>
        <v>57</v>
      </c>
      <c r="B58">
        <v>6.9519999999999998E-4</v>
      </c>
      <c r="C58">
        <v>7.0459999999999989E-4</v>
      </c>
      <c r="D58">
        <v>7.228E-4</v>
      </c>
      <c r="E58">
        <v>7.5150000000000011E-4</v>
      </c>
      <c r="F58">
        <v>7.8620000000000003E-4</v>
      </c>
      <c r="G58">
        <v>8.1540000000000009E-4</v>
      </c>
      <c r="H58">
        <v>8.3319999999999998E-4</v>
      </c>
      <c r="I58">
        <v>8.7450000000000006E-4</v>
      </c>
      <c r="J58">
        <v>9.3760000000000002E-4</v>
      </c>
      <c r="K58">
        <v>9.9780000000000008E-4</v>
      </c>
      <c r="L58">
        <v>1.0597E-3</v>
      </c>
      <c r="M58">
        <v>1.1202E-3</v>
      </c>
      <c r="N58">
        <v>1.2023000000000001E-3</v>
      </c>
      <c r="O58">
        <v>1.2918999999999999E-3</v>
      </c>
      <c r="P58">
        <v>1.3834000000000001E-3</v>
      </c>
      <c r="Q58">
        <v>1.4073E-3</v>
      </c>
      <c r="R58">
        <v>1.3765000000000001E-3</v>
      </c>
      <c r="S58">
        <v>1.2053000000000001E-3</v>
      </c>
      <c r="T58">
        <v>1.0185999999999999E-3</v>
      </c>
      <c r="U58">
        <v>8.3589999999999999E-4</v>
      </c>
      <c r="V58">
        <v>7.2150000000000003E-4</v>
      </c>
      <c r="W58">
        <v>6.4319999999999991E-4</v>
      </c>
      <c r="X58">
        <v>6.1140000000000001E-4</v>
      </c>
      <c r="Y58">
        <v>6.1590000000000006E-4</v>
      </c>
      <c r="Z58">
        <v>6.1430000000000002E-4</v>
      </c>
      <c r="AA58">
        <v>6.7860000000000001E-4</v>
      </c>
      <c r="AB58">
        <v>7.203E-4</v>
      </c>
      <c r="AC58">
        <v>7.6090000000000001E-4</v>
      </c>
      <c r="AD58">
        <v>7.7189999999999995E-4</v>
      </c>
      <c r="AE58">
        <v>7.5889999999999996E-4</v>
      </c>
      <c r="AF58">
        <v>5.8986116645971007E-4</v>
      </c>
      <c r="AG58">
        <v>5.9820407098143185E-4</v>
      </c>
      <c r="AH58">
        <v>6.1174633838589974E-4</v>
      </c>
      <c r="AI58">
        <v>6.3053627460265833E-4</v>
      </c>
      <c r="AJ58">
        <v>6.5376687471115763E-4</v>
      </c>
      <c r="AK58">
        <v>6.7954429789301985E-4</v>
      </c>
      <c r="AL58">
        <v>7.0477165416094197E-4</v>
      </c>
      <c r="AM58">
        <v>5.8762163855131488E-4</v>
      </c>
      <c r="AN58">
        <v>5.8573206199682092E-4</v>
      </c>
      <c r="AO58">
        <v>5.860565584769492E-4</v>
      </c>
    </row>
    <row r="59" spans="1:41">
      <c r="A59">
        <f t="shared" si="1"/>
        <v>58</v>
      </c>
      <c r="B59">
        <v>6.9519999999999998E-4</v>
      </c>
      <c r="C59">
        <v>7.0459999999999989E-4</v>
      </c>
      <c r="D59">
        <v>7.228E-4</v>
      </c>
      <c r="E59">
        <v>7.5150000000000011E-4</v>
      </c>
      <c r="F59">
        <v>7.8620000000000003E-4</v>
      </c>
      <c r="G59">
        <v>8.1540000000000009E-4</v>
      </c>
      <c r="H59">
        <v>8.3319999999999998E-4</v>
      </c>
      <c r="I59">
        <v>8.7450000000000006E-4</v>
      </c>
      <c r="J59">
        <v>9.3760000000000002E-4</v>
      </c>
      <c r="K59">
        <v>9.9780000000000008E-4</v>
      </c>
      <c r="L59">
        <v>1.0597E-3</v>
      </c>
      <c r="M59">
        <v>1.1202E-3</v>
      </c>
      <c r="N59">
        <v>1.2023000000000001E-3</v>
      </c>
      <c r="O59">
        <v>1.2918999999999999E-3</v>
      </c>
      <c r="P59">
        <v>1.3834000000000001E-3</v>
      </c>
      <c r="Q59">
        <v>1.4073E-3</v>
      </c>
      <c r="R59">
        <v>1.3765000000000001E-3</v>
      </c>
      <c r="S59">
        <v>1.2053000000000001E-3</v>
      </c>
      <c r="T59">
        <v>1.0185999999999999E-3</v>
      </c>
      <c r="U59">
        <v>8.3589999999999999E-4</v>
      </c>
      <c r="V59">
        <v>7.2150000000000003E-4</v>
      </c>
      <c r="W59">
        <v>6.4319999999999991E-4</v>
      </c>
      <c r="X59">
        <v>6.1140000000000001E-4</v>
      </c>
      <c r="Y59">
        <v>6.1590000000000006E-4</v>
      </c>
      <c r="Z59">
        <v>6.1430000000000002E-4</v>
      </c>
      <c r="AA59">
        <v>6.7860000000000001E-4</v>
      </c>
      <c r="AB59">
        <v>7.203E-4</v>
      </c>
      <c r="AC59">
        <v>7.6090000000000001E-4</v>
      </c>
      <c r="AD59">
        <v>7.7189999999999995E-4</v>
      </c>
      <c r="AE59">
        <v>7.5889999999999996E-4</v>
      </c>
      <c r="AF59">
        <v>5.860565584769492E-4</v>
      </c>
      <c r="AG59">
        <v>5.8986116645971007E-4</v>
      </c>
      <c r="AH59">
        <v>5.9820407098143185E-4</v>
      </c>
      <c r="AI59">
        <v>6.1174633838589974E-4</v>
      </c>
      <c r="AJ59">
        <v>6.3053627460265833E-4</v>
      </c>
      <c r="AK59">
        <v>6.5376687471115763E-4</v>
      </c>
      <c r="AL59">
        <v>6.7954429789301985E-4</v>
      </c>
      <c r="AM59">
        <v>7.0477165416094197E-4</v>
      </c>
      <c r="AN59">
        <v>5.8762163855131488E-4</v>
      </c>
      <c r="AO59">
        <v>5.8573206199682092E-4</v>
      </c>
    </row>
    <row r="60" spans="1:41">
      <c r="A60">
        <f t="shared" si="1"/>
        <v>59</v>
      </c>
      <c r="B60">
        <v>6.9519999999999998E-4</v>
      </c>
      <c r="C60">
        <v>7.0459999999999989E-4</v>
      </c>
      <c r="D60">
        <v>7.228E-4</v>
      </c>
      <c r="E60">
        <v>7.5150000000000011E-4</v>
      </c>
      <c r="F60">
        <v>7.8620000000000003E-4</v>
      </c>
      <c r="G60">
        <v>8.1540000000000009E-4</v>
      </c>
      <c r="H60">
        <v>8.3319999999999998E-4</v>
      </c>
      <c r="I60">
        <v>8.7450000000000006E-4</v>
      </c>
      <c r="J60">
        <v>9.3760000000000002E-4</v>
      </c>
      <c r="K60">
        <v>9.9780000000000008E-4</v>
      </c>
      <c r="L60">
        <v>1.0597E-3</v>
      </c>
      <c r="M60">
        <v>1.1202E-3</v>
      </c>
      <c r="N60">
        <v>1.2023000000000001E-3</v>
      </c>
      <c r="O60">
        <v>1.2918999999999999E-3</v>
      </c>
      <c r="P60">
        <v>1.3834000000000001E-3</v>
      </c>
      <c r="Q60">
        <v>1.4073E-3</v>
      </c>
      <c r="R60">
        <v>1.3765000000000001E-3</v>
      </c>
      <c r="S60">
        <v>1.2053000000000001E-3</v>
      </c>
      <c r="T60">
        <v>1.0185999999999999E-3</v>
      </c>
      <c r="U60">
        <v>8.3589999999999999E-4</v>
      </c>
      <c r="V60">
        <v>7.2150000000000003E-4</v>
      </c>
      <c r="W60">
        <v>6.4319999999999991E-4</v>
      </c>
      <c r="X60">
        <v>6.1140000000000001E-4</v>
      </c>
      <c r="Y60">
        <v>6.1590000000000006E-4</v>
      </c>
      <c r="Z60">
        <v>6.1430000000000002E-4</v>
      </c>
      <c r="AA60">
        <v>6.7860000000000001E-4</v>
      </c>
      <c r="AB60">
        <v>7.203E-4</v>
      </c>
      <c r="AC60">
        <v>7.6090000000000001E-4</v>
      </c>
      <c r="AD60">
        <v>7.7189999999999995E-4</v>
      </c>
      <c r="AE60">
        <v>7.5889999999999996E-4</v>
      </c>
      <c r="AF60">
        <v>5.8573206199682092E-4</v>
      </c>
      <c r="AG60">
        <v>5.860565584769492E-4</v>
      </c>
      <c r="AH60">
        <v>5.8986116645971007E-4</v>
      </c>
      <c r="AI60">
        <v>5.9820407098143185E-4</v>
      </c>
      <c r="AJ60">
        <v>6.1174633838589974E-4</v>
      </c>
      <c r="AK60">
        <v>6.3053627460265833E-4</v>
      </c>
      <c r="AL60">
        <v>6.5376687471115763E-4</v>
      </c>
      <c r="AM60">
        <v>6.7954429789301985E-4</v>
      </c>
      <c r="AN60">
        <v>7.0477165416094197E-4</v>
      </c>
      <c r="AO60">
        <v>5.8762163855131488E-4</v>
      </c>
    </row>
    <row r="61" spans="1:41">
      <c r="A61">
        <f t="shared" si="1"/>
        <v>60</v>
      </c>
      <c r="B61">
        <v>6.9519999999999998E-4</v>
      </c>
      <c r="C61">
        <v>7.0459999999999989E-4</v>
      </c>
      <c r="D61">
        <v>7.228E-4</v>
      </c>
      <c r="E61">
        <v>7.5150000000000011E-4</v>
      </c>
      <c r="F61">
        <v>7.8620000000000003E-4</v>
      </c>
      <c r="G61">
        <v>8.1540000000000009E-4</v>
      </c>
      <c r="H61">
        <v>8.3319999999999998E-4</v>
      </c>
      <c r="I61">
        <v>8.7450000000000006E-4</v>
      </c>
      <c r="J61">
        <v>9.3760000000000002E-4</v>
      </c>
      <c r="K61">
        <v>9.9780000000000008E-4</v>
      </c>
      <c r="L61">
        <v>1.0597E-3</v>
      </c>
      <c r="M61">
        <v>1.1202E-3</v>
      </c>
      <c r="N61">
        <v>1.2023000000000001E-3</v>
      </c>
      <c r="O61">
        <v>1.2918999999999999E-3</v>
      </c>
      <c r="P61">
        <v>1.3834000000000001E-3</v>
      </c>
      <c r="Q61">
        <v>1.4073E-3</v>
      </c>
      <c r="R61">
        <v>1.3765000000000001E-3</v>
      </c>
      <c r="S61">
        <v>1.2053000000000001E-3</v>
      </c>
      <c r="T61">
        <v>1.0185999999999999E-3</v>
      </c>
      <c r="U61">
        <v>8.3589999999999999E-4</v>
      </c>
      <c r="V61">
        <v>7.2150000000000003E-4</v>
      </c>
      <c r="W61">
        <v>6.4319999999999991E-4</v>
      </c>
      <c r="X61">
        <v>6.1140000000000001E-4</v>
      </c>
      <c r="Y61">
        <v>6.1590000000000006E-4</v>
      </c>
      <c r="Z61">
        <v>6.1430000000000002E-4</v>
      </c>
      <c r="AA61">
        <v>6.7860000000000001E-4</v>
      </c>
      <c r="AB61">
        <v>7.203E-4</v>
      </c>
      <c r="AC61">
        <v>7.6090000000000001E-4</v>
      </c>
      <c r="AD61">
        <v>7.7189999999999995E-4</v>
      </c>
      <c r="AE61">
        <v>7.5889999999999996E-4</v>
      </c>
      <c r="AF61">
        <v>5.8762163855131488E-4</v>
      </c>
      <c r="AG61">
        <v>5.8573206199682092E-4</v>
      </c>
      <c r="AH61">
        <v>5.860565584769492E-4</v>
      </c>
      <c r="AI61">
        <v>5.8986116645971007E-4</v>
      </c>
      <c r="AJ61">
        <v>5.9820407098143185E-4</v>
      </c>
      <c r="AK61">
        <v>6.1174633838589974E-4</v>
      </c>
      <c r="AL61">
        <v>6.3053627460265833E-4</v>
      </c>
      <c r="AM61">
        <v>6.5376687471115763E-4</v>
      </c>
      <c r="AN61">
        <v>6.7954429789301985E-4</v>
      </c>
      <c r="AO61">
        <v>7.0477165416094197E-4</v>
      </c>
    </row>
    <row r="62" spans="1:41">
      <c r="A62">
        <f t="shared" si="1"/>
        <v>61</v>
      </c>
      <c r="B62">
        <v>6.9519999999999998E-4</v>
      </c>
      <c r="C62">
        <v>7.0459999999999989E-4</v>
      </c>
      <c r="D62">
        <v>7.228E-4</v>
      </c>
      <c r="E62">
        <v>7.5150000000000011E-4</v>
      </c>
      <c r="F62">
        <v>7.8620000000000003E-4</v>
      </c>
      <c r="G62">
        <v>8.1540000000000009E-4</v>
      </c>
      <c r="H62">
        <v>8.3319999999999998E-4</v>
      </c>
      <c r="I62">
        <v>8.7450000000000006E-4</v>
      </c>
      <c r="J62">
        <v>9.3760000000000002E-4</v>
      </c>
      <c r="K62">
        <v>9.9780000000000008E-4</v>
      </c>
      <c r="L62">
        <v>1.0597E-3</v>
      </c>
      <c r="M62">
        <v>1.1202E-3</v>
      </c>
      <c r="N62">
        <v>1.2023000000000001E-3</v>
      </c>
      <c r="O62">
        <v>1.2918999999999999E-3</v>
      </c>
      <c r="P62">
        <v>1.3834000000000001E-3</v>
      </c>
      <c r="Q62">
        <v>1.4073E-3</v>
      </c>
      <c r="R62">
        <v>1.3765000000000001E-3</v>
      </c>
      <c r="S62">
        <v>1.2053000000000001E-3</v>
      </c>
      <c r="T62">
        <v>1.0185999999999999E-3</v>
      </c>
      <c r="U62">
        <v>8.3589999999999999E-4</v>
      </c>
      <c r="V62">
        <v>7.2150000000000003E-4</v>
      </c>
      <c r="W62">
        <v>6.4319999999999991E-4</v>
      </c>
      <c r="X62">
        <v>6.1140000000000001E-4</v>
      </c>
      <c r="Y62">
        <v>6.1590000000000006E-4</v>
      </c>
      <c r="Z62">
        <v>6.1430000000000002E-4</v>
      </c>
      <c r="AA62">
        <v>6.7860000000000001E-4</v>
      </c>
      <c r="AB62">
        <v>7.203E-4</v>
      </c>
      <c r="AC62">
        <v>7.6090000000000001E-4</v>
      </c>
      <c r="AD62">
        <v>7.7189999999999995E-4</v>
      </c>
      <c r="AE62">
        <v>7.5889999999999996E-4</v>
      </c>
      <c r="AF62">
        <v>7.0477165416094197E-4</v>
      </c>
      <c r="AG62">
        <v>5.8762163855131488E-4</v>
      </c>
      <c r="AH62">
        <v>5.8573206199682092E-4</v>
      </c>
      <c r="AI62">
        <v>5.860565584769492E-4</v>
      </c>
      <c r="AJ62">
        <v>5.8986116645971007E-4</v>
      </c>
      <c r="AK62">
        <v>5.9820407098143185E-4</v>
      </c>
      <c r="AL62">
        <v>6.1174633838589974E-4</v>
      </c>
      <c r="AM62">
        <v>6.3053627460265833E-4</v>
      </c>
      <c r="AN62">
        <v>6.5376687471115763E-4</v>
      </c>
      <c r="AO62">
        <v>6.7954429789301985E-4</v>
      </c>
    </row>
    <row r="63" spans="1:41">
      <c r="A63">
        <f t="shared" si="1"/>
        <v>62</v>
      </c>
      <c r="B63">
        <v>6.9519999999999998E-4</v>
      </c>
      <c r="C63">
        <v>7.0459999999999989E-4</v>
      </c>
      <c r="D63">
        <v>7.228E-4</v>
      </c>
      <c r="E63">
        <v>7.5150000000000011E-4</v>
      </c>
      <c r="F63">
        <v>7.8620000000000003E-4</v>
      </c>
      <c r="G63">
        <v>8.1540000000000009E-4</v>
      </c>
      <c r="H63">
        <v>8.3319999999999998E-4</v>
      </c>
      <c r="I63">
        <v>8.7450000000000006E-4</v>
      </c>
      <c r="J63">
        <v>9.3760000000000002E-4</v>
      </c>
      <c r="K63">
        <v>9.9780000000000008E-4</v>
      </c>
      <c r="L63">
        <v>1.0597E-3</v>
      </c>
      <c r="M63">
        <v>1.1202E-3</v>
      </c>
      <c r="N63">
        <v>1.2023000000000001E-3</v>
      </c>
      <c r="O63">
        <v>1.2918999999999999E-3</v>
      </c>
      <c r="P63">
        <v>1.3834000000000001E-3</v>
      </c>
      <c r="Q63">
        <v>1.4073E-3</v>
      </c>
      <c r="R63">
        <v>1.3765000000000001E-3</v>
      </c>
      <c r="S63">
        <v>1.2053000000000001E-3</v>
      </c>
      <c r="T63">
        <v>1.0185999999999999E-3</v>
      </c>
      <c r="U63">
        <v>8.3589999999999999E-4</v>
      </c>
      <c r="V63">
        <v>7.2150000000000003E-4</v>
      </c>
      <c r="W63">
        <v>6.4319999999999991E-4</v>
      </c>
      <c r="X63">
        <v>6.1140000000000001E-4</v>
      </c>
      <c r="Y63">
        <v>6.1590000000000006E-4</v>
      </c>
      <c r="Z63">
        <v>6.1430000000000002E-4</v>
      </c>
      <c r="AA63">
        <v>6.7860000000000001E-4</v>
      </c>
      <c r="AB63">
        <v>7.203E-4</v>
      </c>
      <c r="AC63">
        <v>7.6090000000000001E-4</v>
      </c>
      <c r="AD63">
        <v>7.7189999999999995E-4</v>
      </c>
      <c r="AE63">
        <v>7.5889999999999996E-4</v>
      </c>
      <c r="AF63">
        <v>6.7954429789301985E-4</v>
      </c>
      <c r="AG63">
        <v>7.0477165416094197E-4</v>
      </c>
      <c r="AH63">
        <v>5.8762163855131488E-4</v>
      </c>
      <c r="AI63">
        <v>5.8573206199682092E-4</v>
      </c>
      <c r="AJ63">
        <v>5.860565584769492E-4</v>
      </c>
      <c r="AK63">
        <v>5.8986116645971007E-4</v>
      </c>
      <c r="AL63">
        <v>5.9820407098143185E-4</v>
      </c>
      <c r="AM63">
        <v>6.1174633838589974E-4</v>
      </c>
      <c r="AN63">
        <v>6.3053627460265833E-4</v>
      </c>
      <c r="AO63">
        <v>6.5376687471115763E-4</v>
      </c>
    </row>
    <row r="64" spans="1:41">
      <c r="A64">
        <f t="shared" si="1"/>
        <v>63</v>
      </c>
      <c r="B64">
        <v>6.9519999999999998E-4</v>
      </c>
      <c r="C64">
        <v>7.0459999999999989E-4</v>
      </c>
      <c r="D64">
        <v>7.228E-4</v>
      </c>
      <c r="E64">
        <v>7.5150000000000011E-4</v>
      </c>
      <c r="F64">
        <v>7.8620000000000003E-4</v>
      </c>
      <c r="G64">
        <v>8.1540000000000009E-4</v>
      </c>
      <c r="H64">
        <v>8.3319999999999998E-4</v>
      </c>
      <c r="I64">
        <v>8.7450000000000006E-4</v>
      </c>
      <c r="J64">
        <v>9.3760000000000002E-4</v>
      </c>
      <c r="K64">
        <v>9.9780000000000008E-4</v>
      </c>
      <c r="L64">
        <v>1.0597E-3</v>
      </c>
      <c r="M64">
        <v>1.1202E-3</v>
      </c>
      <c r="N64">
        <v>1.2023000000000001E-3</v>
      </c>
      <c r="O64">
        <v>1.2918999999999999E-3</v>
      </c>
      <c r="P64">
        <v>1.3834000000000001E-3</v>
      </c>
      <c r="Q64">
        <v>1.4073E-3</v>
      </c>
      <c r="R64">
        <v>1.3765000000000001E-3</v>
      </c>
      <c r="S64">
        <v>1.2053000000000001E-3</v>
      </c>
      <c r="T64">
        <v>1.0185999999999999E-3</v>
      </c>
      <c r="U64">
        <v>8.3589999999999999E-4</v>
      </c>
      <c r="V64">
        <v>7.2150000000000003E-4</v>
      </c>
      <c r="W64">
        <v>6.4319999999999991E-4</v>
      </c>
      <c r="X64">
        <v>6.1140000000000001E-4</v>
      </c>
      <c r="Y64">
        <v>6.1590000000000006E-4</v>
      </c>
      <c r="Z64">
        <v>6.1430000000000002E-4</v>
      </c>
      <c r="AA64">
        <v>6.7860000000000001E-4</v>
      </c>
      <c r="AB64">
        <v>7.203E-4</v>
      </c>
      <c r="AC64">
        <v>7.6090000000000001E-4</v>
      </c>
      <c r="AD64">
        <v>7.7189999999999995E-4</v>
      </c>
      <c r="AE64">
        <v>7.5889999999999996E-4</v>
      </c>
      <c r="AF64">
        <v>6.5376687471115763E-4</v>
      </c>
      <c r="AG64">
        <v>6.7954429789301985E-4</v>
      </c>
      <c r="AH64">
        <v>7.0477165416094197E-4</v>
      </c>
      <c r="AI64">
        <v>5.8762163855131488E-4</v>
      </c>
      <c r="AJ64">
        <v>5.8573206199682092E-4</v>
      </c>
      <c r="AK64">
        <v>5.860565584769492E-4</v>
      </c>
      <c r="AL64">
        <v>5.8986116645971007E-4</v>
      </c>
      <c r="AM64">
        <v>5.9820407098143185E-4</v>
      </c>
      <c r="AN64">
        <v>6.1174633838589974E-4</v>
      </c>
      <c r="AO64">
        <v>6.3053627460265833E-4</v>
      </c>
    </row>
    <row r="65" spans="1:41">
      <c r="A65">
        <f t="shared" si="1"/>
        <v>64</v>
      </c>
      <c r="B65">
        <v>6.9519999999999998E-4</v>
      </c>
      <c r="C65">
        <v>7.0459999999999989E-4</v>
      </c>
      <c r="D65">
        <v>7.228E-4</v>
      </c>
      <c r="E65">
        <v>7.5150000000000011E-4</v>
      </c>
      <c r="F65">
        <v>7.8620000000000003E-4</v>
      </c>
      <c r="G65">
        <v>8.1540000000000009E-4</v>
      </c>
      <c r="H65">
        <v>8.3319999999999998E-4</v>
      </c>
      <c r="I65">
        <v>8.7450000000000006E-4</v>
      </c>
      <c r="J65">
        <v>9.3760000000000002E-4</v>
      </c>
      <c r="K65">
        <v>9.9780000000000008E-4</v>
      </c>
      <c r="L65">
        <v>1.0597E-3</v>
      </c>
      <c r="M65">
        <v>1.1202E-3</v>
      </c>
      <c r="N65">
        <v>1.2023000000000001E-3</v>
      </c>
      <c r="O65">
        <v>1.2918999999999999E-3</v>
      </c>
      <c r="P65">
        <v>1.3834000000000001E-3</v>
      </c>
      <c r="Q65">
        <v>1.4073E-3</v>
      </c>
      <c r="R65">
        <v>1.3765000000000001E-3</v>
      </c>
      <c r="S65">
        <v>1.2053000000000001E-3</v>
      </c>
      <c r="T65">
        <v>1.0185999999999999E-3</v>
      </c>
      <c r="U65">
        <v>8.3589999999999999E-4</v>
      </c>
      <c r="V65">
        <v>7.2150000000000003E-4</v>
      </c>
      <c r="W65">
        <v>6.4319999999999991E-4</v>
      </c>
      <c r="X65">
        <v>6.1140000000000001E-4</v>
      </c>
      <c r="Y65">
        <v>6.1590000000000006E-4</v>
      </c>
      <c r="Z65">
        <v>6.1430000000000002E-4</v>
      </c>
      <c r="AA65">
        <v>6.7860000000000001E-4</v>
      </c>
      <c r="AB65">
        <v>7.203E-4</v>
      </c>
      <c r="AC65">
        <v>7.6090000000000001E-4</v>
      </c>
      <c r="AD65">
        <v>7.7189999999999995E-4</v>
      </c>
      <c r="AE65">
        <v>7.5889999999999996E-4</v>
      </c>
      <c r="AF65">
        <v>6.3053627460265833E-4</v>
      </c>
      <c r="AG65">
        <v>6.5376687471115763E-4</v>
      </c>
      <c r="AH65">
        <v>6.7954429789301985E-4</v>
      </c>
      <c r="AI65">
        <v>7.0477165416094197E-4</v>
      </c>
      <c r="AJ65">
        <v>5.8762163855131488E-4</v>
      </c>
      <c r="AK65">
        <v>5.8573206199682092E-4</v>
      </c>
      <c r="AL65">
        <v>5.860565584769492E-4</v>
      </c>
      <c r="AM65">
        <v>5.8986116645971007E-4</v>
      </c>
      <c r="AN65">
        <v>5.9820407098143185E-4</v>
      </c>
      <c r="AO65">
        <v>6.1174633838589974E-4</v>
      </c>
    </row>
    <row r="66" spans="1:41">
      <c r="A66">
        <f t="shared" si="1"/>
        <v>65</v>
      </c>
      <c r="B66">
        <v>6.9519999999999998E-4</v>
      </c>
      <c r="C66">
        <v>7.0459999999999989E-4</v>
      </c>
      <c r="D66">
        <v>7.228E-4</v>
      </c>
      <c r="E66">
        <v>7.5150000000000011E-4</v>
      </c>
      <c r="F66">
        <v>7.8620000000000003E-4</v>
      </c>
      <c r="G66">
        <v>8.1540000000000009E-4</v>
      </c>
      <c r="H66">
        <v>8.3319999999999998E-4</v>
      </c>
      <c r="I66">
        <v>8.7450000000000006E-4</v>
      </c>
      <c r="J66">
        <v>9.3760000000000002E-4</v>
      </c>
      <c r="K66">
        <v>9.9780000000000008E-4</v>
      </c>
      <c r="L66">
        <v>1.0597E-3</v>
      </c>
      <c r="M66">
        <v>1.1202E-3</v>
      </c>
      <c r="N66">
        <v>1.2023000000000001E-3</v>
      </c>
      <c r="O66">
        <v>1.2918999999999999E-3</v>
      </c>
      <c r="P66">
        <v>1.3834000000000001E-3</v>
      </c>
      <c r="Q66">
        <v>1.4073E-3</v>
      </c>
      <c r="R66">
        <v>1.3765000000000001E-3</v>
      </c>
      <c r="S66">
        <v>1.2053000000000001E-3</v>
      </c>
      <c r="T66">
        <v>1.0185999999999999E-3</v>
      </c>
      <c r="U66">
        <v>8.3589999999999999E-4</v>
      </c>
      <c r="V66">
        <v>7.2150000000000003E-4</v>
      </c>
      <c r="W66">
        <v>6.4319999999999991E-4</v>
      </c>
      <c r="X66">
        <v>6.1140000000000001E-4</v>
      </c>
      <c r="Y66">
        <v>6.1590000000000006E-4</v>
      </c>
      <c r="Z66">
        <v>6.1430000000000002E-4</v>
      </c>
      <c r="AA66">
        <v>6.7860000000000001E-4</v>
      </c>
      <c r="AB66">
        <v>7.203E-4</v>
      </c>
      <c r="AC66">
        <v>7.6090000000000001E-4</v>
      </c>
      <c r="AD66">
        <v>7.7189999999999995E-4</v>
      </c>
      <c r="AE66">
        <v>7.5889999999999996E-4</v>
      </c>
      <c r="AF66">
        <v>6.1174633838589974E-4</v>
      </c>
      <c r="AG66">
        <v>6.3053627460265833E-4</v>
      </c>
      <c r="AH66">
        <v>6.5376687471115763E-4</v>
      </c>
      <c r="AI66">
        <v>6.7954429789301985E-4</v>
      </c>
      <c r="AJ66">
        <v>7.0477165416094197E-4</v>
      </c>
      <c r="AK66">
        <v>5.8762163855131488E-4</v>
      </c>
      <c r="AL66">
        <v>5.8573206199682092E-4</v>
      </c>
      <c r="AM66">
        <v>5.860565584769492E-4</v>
      </c>
      <c r="AN66">
        <v>5.8986116645971007E-4</v>
      </c>
      <c r="AO66">
        <v>5.9820407098143185E-4</v>
      </c>
    </row>
    <row r="67" spans="1:41">
      <c r="A67">
        <f t="shared" si="1"/>
        <v>66</v>
      </c>
      <c r="B67">
        <v>6.9519999999999998E-4</v>
      </c>
      <c r="C67">
        <v>7.0459999999999989E-4</v>
      </c>
      <c r="D67">
        <v>7.228E-4</v>
      </c>
      <c r="E67">
        <v>7.5150000000000011E-4</v>
      </c>
      <c r="F67">
        <v>7.8620000000000003E-4</v>
      </c>
      <c r="G67">
        <v>8.1540000000000009E-4</v>
      </c>
      <c r="H67">
        <v>8.3319999999999998E-4</v>
      </c>
      <c r="I67">
        <v>8.7450000000000006E-4</v>
      </c>
      <c r="J67">
        <v>9.3760000000000002E-4</v>
      </c>
      <c r="K67">
        <v>9.9780000000000008E-4</v>
      </c>
      <c r="L67">
        <v>1.0597E-3</v>
      </c>
      <c r="M67">
        <v>1.1202E-3</v>
      </c>
      <c r="N67">
        <v>1.2023000000000001E-3</v>
      </c>
      <c r="O67">
        <v>1.2918999999999999E-3</v>
      </c>
      <c r="P67">
        <v>1.3834000000000001E-3</v>
      </c>
      <c r="Q67">
        <v>1.4073E-3</v>
      </c>
      <c r="R67">
        <v>1.3765000000000001E-3</v>
      </c>
      <c r="S67">
        <v>1.2053000000000001E-3</v>
      </c>
      <c r="T67">
        <v>1.0185999999999999E-3</v>
      </c>
      <c r="U67">
        <v>8.3589999999999999E-4</v>
      </c>
      <c r="V67">
        <v>7.2150000000000003E-4</v>
      </c>
      <c r="W67">
        <v>6.4319999999999991E-4</v>
      </c>
      <c r="X67">
        <v>6.1140000000000001E-4</v>
      </c>
      <c r="Y67">
        <v>6.1590000000000006E-4</v>
      </c>
      <c r="Z67">
        <v>6.1430000000000002E-4</v>
      </c>
      <c r="AA67">
        <v>6.7860000000000001E-4</v>
      </c>
      <c r="AB67">
        <v>7.203E-4</v>
      </c>
      <c r="AC67">
        <v>7.6090000000000001E-4</v>
      </c>
      <c r="AD67">
        <v>7.7189999999999995E-4</v>
      </c>
      <c r="AE67">
        <v>7.5889999999999996E-4</v>
      </c>
      <c r="AF67">
        <v>5.9820407098143185E-4</v>
      </c>
      <c r="AG67">
        <v>6.1174633838589974E-4</v>
      </c>
      <c r="AH67">
        <v>6.3053627460265833E-4</v>
      </c>
      <c r="AI67">
        <v>6.5376687471115763E-4</v>
      </c>
      <c r="AJ67">
        <v>6.7954429789301985E-4</v>
      </c>
      <c r="AK67">
        <v>7.0477165416094197E-4</v>
      </c>
      <c r="AL67">
        <v>5.8762163855131488E-4</v>
      </c>
      <c r="AM67">
        <v>5.8573206199682092E-4</v>
      </c>
      <c r="AN67">
        <v>5.860565584769492E-4</v>
      </c>
      <c r="AO67">
        <v>5.8986116645971007E-4</v>
      </c>
    </row>
    <row r="68" spans="1:41">
      <c r="A68">
        <f t="shared" ref="A68:A100" si="2">A67+1</f>
        <v>67</v>
      </c>
      <c r="B68">
        <v>6.9519999999999998E-4</v>
      </c>
      <c r="C68">
        <v>7.0459999999999989E-4</v>
      </c>
      <c r="D68">
        <v>7.228E-4</v>
      </c>
      <c r="E68">
        <v>7.5150000000000011E-4</v>
      </c>
      <c r="F68">
        <v>7.8620000000000003E-4</v>
      </c>
      <c r="G68">
        <v>8.1540000000000009E-4</v>
      </c>
      <c r="H68">
        <v>8.3319999999999998E-4</v>
      </c>
      <c r="I68">
        <v>8.7450000000000006E-4</v>
      </c>
      <c r="J68">
        <v>9.3760000000000002E-4</v>
      </c>
      <c r="K68">
        <v>9.9780000000000008E-4</v>
      </c>
      <c r="L68">
        <v>1.0597E-3</v>
      </c>
      <c r="M68">
        <v>1.1202E-3</v>
      </c>
      <c r="N68">
        <v>1.2023000000000001E-3</v>
      </c>
      <c r="O68">
        <v>1.2918999999999999E-3</v>
      </c>
      <c r="P68">
        <v>1.3834000000000001E-3</v>
      </c>
      <c r="Q68">
        <v>1.4073E-3</v>
      </c>
      <c r="R68">
        <v>1.3765000000000001E-3</v>
      </c>
      <c r="S68">
        <v>1.2053000000000001E-3</v>
      </c>
      <c r="T68">
        <v>1.0185999999999999E-3</v>
      </c>
      <c r="U68">
        <v>8.3589999999999999E-4</v>
      </c>
      <c r="V68">
        <v>7.2150000000000003E-4</v>
      </c>
      <c r="W68">
        <v>6.4319999999999991E-4</v>
      </c>
      <c r="X68">
        <v>6.1140000000000001E-4</v>
      </c>
      <c r="Y68">
        <v>6.1590000000000006E-4</v>
      </c>
      <c r="Z68">
        <v>6.1430000000000002E-4</v>
      </c>
      <c r="AA68">
        <v>6.7860000000000001E-4</v>
      </c>
      <c r="AB68">
        <v>7.203E-4</v>
      </c>
      <c r="AC68">
        <v>7.6090000000000001E-4</v>
      </c>
      <c r="AD68">
        <v>7.7189999999999995E-4</v>
      </c>
      <c r="AE68">
        <v>7.5889999999999996E-4</v>
      </c>
      <c r="AF68">
        <v>5.8986116645971007E-4</v>
      </c>
      <c r="AG68">
        <v>5.9820407098143185E-4</v>
      </c>
      <c r="AH68">
        <v>6.1174633838589974E-4</v>
      </c>
      <c r="AI68">
        <v>6.3053627460265833E-4</v>
      </c>
      <c r="AJ68">
        <v>6.5376687471115763E-4</v>
      </c>
      <c r="AK68">
        <v>6.7954429789301985E-4</v>
      </c>
      <c r="AL68">
        <v>7.0477165416094197E-4</v>
      </c>
      <c r="AM68">
        <v>5.8762163855131488E-4</v>
      </c>
      <c r="AN68">
        <v>5.8573206199682092E-4</v>
      </c>
      <c r="AO68">
        <v>5.860565584769492E-4</v>
      </c>
    </row>
    <row r="69" spans="1:41">
      <c r="A69">
        <f t="shared" si="2"/>
        <v>68</v>
      </c>
      <c r="B69">
        <v>6.9519999999999998E-4</v>
      </c>
      <c r="C69">
        <v>7.0459999999999989E-4</v>
      </c>
      <c r="D69">
        <v>7.228E-4</v>
      </c>
      <c r="E69">
        <v>7.5150000000000011E-4</v>
      </c>
      <c r="F69">
        <v>7.8620000000000003E-4</v>
      </c>
      <c r="G69">
        <v>8.1540000000000009E-4</v>
      </c>
      <c r="H69">
        <v>8.3319999999999998E-4</v>
      </c>
      <c r="I69">
        <v>8.7450000000000006E-4</v>
      </c>
      <c r="J69">
        <v>9.3760000000000002E-4</v>
      </c>
      <c r="K69">
        <v>9.9780000000000008E-4</v>
      </c>
      <c r="L69">
        <v>1.0597E-3</v>
      </c>
      <c r="M69">
        <v>1.1202E-3</v>
      </c>
      <c r="N69">
        <v>1.2023000000000001E-3</v>
      </c>
      <c r="O69">
        <v>1.2918999999999999E-3</v>
      </c>
      <c r="P69">
        <v>1.3834000000000001E-3</v>
      </c>
      <c r="Q69">
        <v>1.4073E-3</v>
      </c>
      <c r="R69">
        <v>1.3765000000000001E-3</v>
      </c>
      <c r="S69">
        <v>1.2053000000000001E-3</v>
      </c>
      <c r="T69">
        <v>1.0185999999999999E-3</v>
      </c>
      <c r="U69">
        <v>8.3589999999999999E-4</v>
      </c>
      <c r="V69">
        <v>7.2150000000000003E-4</v>
      </c>
      <c r="W69">
        <v>6.4319999999999991E-4</v>
      </c>
      <c r="X69">
        <v>6.1140000000000001E-4</v>
      </c>
      <c r="Y69">
        <v>6.1590000000000006E-4</v>
      </c>
      <c r="Z69">
        <v>6.1430000000000002E-4</v>
      </c>
      <c r="AA69">
        <v>6.7860000000000001E-4</v>
      </c>
      <c r="AB69">
        <v>7.203E-4</v>
      </c>
      <c r="AC69">
        <v>7.6090000000000001E-4</v>
      </c>
      <c r="AD69">
        <v>7.7189999999999995E-4</v>
      </c>
      <c r="AE69">
        <v>7.5889999999999996E-4</v>
      </c>
      <c r="AF69">
        <v>5.860565584769492E-4</v>
      </c>
      <c r="AG69">
        <v>5.8986116645971007E-4</v>
      </c>
      <c r="AH69">
        <v>5.9820407098143185E-4</v>
      </c>
      <c r="AI69">
        <v>6.1174633838589974E-4</v>
      </c>
      <c r="AJ69">
        <v>6.3053627460265833E-4</v>
      </c>
      <c r="AK69">
        <v>6.5376687471115763E-4</v>
      </c>
      <c r="AL69">
        <v>6.7954429789301985E-4</v>
      </c>
      <c r="AM69">
        <v>7.0477165416094197E-4</v>
      </c>
      <c r="AN69">
        <v>5.8762163855131488E-4</v>
      </c>
      <c r="AO69">
        <v>5.8573206199682092E-4</v>
      </c>
    </row>
    <row r="70" spans="1:41">
      <c r="A70">
        <f t="shared" si="2"/>
        <v>69</v>
      </c>
      <c r="B70">
        <v>6.9519999999999998E-4</v>
      </c>
      <c r="C70">
        <v>7.0459999999999989E-4</v>
      </c>
      <c r="D70">
        <v>7.228E-4</v>
      </c>
      <c r="E70">
        <v>7.5150000000000011E-4</v>
      </c>
      <c r="F70">
        <v>7.8620000000000003E-4</v>
      </c>
      <c r="G70">
        <v>8.1540000000000009E-4</v>
      </c>
      <c r="H70">
        <v>8.3319999999999998E-4</v>
      </c>
      <c r="I70">
        <v>8.7450000000000006E-4</v>
      </c>
      <c r="J70">
        <v>9.3760000000000002E-4</v>
      </c>
      <c r="K70">
        <v>9.9780000000000008E-4</v>
      </c>
      <c r="L70">
        <v>1.0597E-3</v>
      </c>
      <c r="M70">
        <v>1.1202E-3</v>
      </c>
      <c r="N70">
        <v>1.2023000000000001E-3</v>
      </c>
      <c r="O70">
        <v>1.2918999999999999E-3</v>
      </c>
      <c r="P70">
        <v>1.3834000000000001E-3</v>
      </c>
      <c r="Q70">
        <v>1.4073E-3</v>
      </c>
      <c r="R70">
        <v>1.3765000000000001E-3</v>
      </c>
      <c r="S70">
        <v>1.2053000000000001E-3</v>
      </c>
      <c r="T70">
        <v>1.0185999999999999E-3</v>
      </c>
      <c r="U70">
        <v>8.3589999999999999E-4</v>
      </c>
      <c r="V70">
        <v>7.2150000000000003E-4</v>
      </c>
      <c r="W70">
        <v>6.4319999999999991E-4</v>
      </c>
      <c r="X70">
        <v>6.1140000000000001E-4</v>
      </c>
      <c r="Y70">
        <v>6.1590000000000006E-4</v>
      </c>
      <c r="Z70">
        <v>6.1430000000000002E-4</v>
      </c>
      <c r="AA70">
        <v>6.7860000000000001E-4</v>
      </c>
      <c r="AB70">
        <v>7.203E-4</v>
      </c>
      <c r="AC70">
        <v>7.6090000000000001E-4</v>
      </c>
      <c r="AD70">
        <v>7.7189999999999995E-4</v>
      </c>
      <c r="AE70">
        <v>7.5889999999999996E-4</v>
      </c>
      <c r="AF70">
        <v>5.8573206199682092E-4</v>
      </c>
      <c r="AG70">
        <v>5.860565584769492E-4</v>
      </c>
      <c r="AH70">
        <v>5.8986116645971007E-4</v>
      </c>
      <c r="AI70">
        <v>5.9820407098143185E-4</v>
      </c>
      <c r="AJ70">
        <v>6.1174633838589974E-4</v>
      </c>
      <c r="AK70">
        <v>6.3053627460265833E-4</v>
      </c>
      <c r="AL70">
        <v>6.5376687471115763E-4</v>
      </c>
      <c r="AM70">
        <v>6.7954429789301985E-4</v>
      </c>
      <c r="AN70">
        <v>7.0477165416094197E-4</v>
      </c>
      <c r="AO70">
        <v>5.8762163855131488E-4</v>
      </c>
    </row>
    <row r="71" spans="1:41">
      <c r="A71">
        <f t="shared" si="2"/>
        <v>70</v>
      </c>
      <c r="B71">
        <v>7.7239999999999991E-4</v>
      </c>
      <c r="C71">
        <v>8.497E-4</v>
      </c>
      <c r="D71">
        <v>8.8029999999999998E-4</v>
      </c>
      <c r="E71">
        <v>9.1819999999999998E-4</v>
      </c>
      <c r="F71">
        <v>9.6519999999999993E-4</v>
      </c>
      <c r="G71">
        <v>1.01E-3</v>
      </c>
      <c r="H71">
        <v>1.0579999999999999E-3</v>
      </c>
      <c r="I71">
        <v>1.1243000000000002E-3</v>
      </c>
      <c r="J71">
        <v>1.2033E-3</v>
      </c>
      <c r="K71">
        <v>1.2856E-3</v>
      </c>
      <c r="L71">
        <v>1.1804999999999999E-3</v>
      </c>
      <c r="M71">
        <v>1.4991E-3</v>
      </c>
      <c r="N71">
        <v>1.3930000000000001E-3</v>
      </c>
      <c r="O71">
        <v>1.7913999999999999E-3</v>
      </c>
      <c r="P71">
        <v>1.933E-3</v>
      </c>
      <c r="Q71">
        <v>2.0011999999999999E-3</v>
      </c>
      <c r="R71">
        <v>1.6607E-3</v>
      </c>
      <c r="S71">
        <v>1.7569E-3</v>
      </c>
      <c r="T71">
        <v>1.256E-3</v>
      </c>
      <c r="U71">
        <v>1.0402E-3</v>
      </c>
      <c r="V71">
        <v>9.0879999999999997E-4</v>
      </c>
      <c r="W71">
        <v>8.1110000000000004E-4</v>
      </c>
      <c r="X71">
        <v>7.7290000000000008E-4</v>
      </c>
      <c r="Y71">
        <v>7.8169999999999997E-4</v>
      </c>
      <c r="Z71">
        <v>9.322E-4</v>
      </c>
      <c r="AA71">
        <v>8.4709999999999994E-4</v>
      </c>
      <c r="AB71">
        <v>1.0705000000000001E-3</v>
      </c>
      <c r="AC71">
        <v>1.1134000000000001E-3</v>
      </c>
      <c r="AD71">
        <v>1.1427E-3</v>
      </c>
      <c r="AE71">
        <v>1.1375000000000001E-3</v>
      </c>
      <c r="AF71">
        <v>7.4955494442523565E-4</v>
      </c>
      <c r="AG71">
        <v>7.4704125255908372E-4</v>
      </c>
      <c r="AH71">
        <v>7.4747290344579756E-4</v>
      </c>
      <c r="AI71">
        <v>7.5253462411326651E-4</v>
      </c>
      <c r="AJ71">
        <v>7.6363907809995086E-4</v>
      </c>
      <c r="AK71">
        <v>7.8167804788530277E-4</v>
      </c>
      <c r="AL71">
        <v>8.0673553260593542E-4</v>
      </c>
      <c r="AM71">
        <v>8.377591974899365E-4</v>
      </c>
      <c r="AN71">
        <v>8.722394867011436E-4</v>
      </c>
      <c r="AO71">
        <v>9.0603848554557235E-4</v>
      </c>
    </row>
    <row r="72" spans="1:41">
      <c r="A72">
        <f t="shared" si="2"/>
        <v>71</v>
      </c>
      <c r="B72">
        <v>7.7239999999999991E-4</v>
      </c>
      <c r="C72">
        <v>8.497E-4</v>
      </c>
      <c r="D72">
        <v>8.8029999999999998E-4</v>
      </c>
      <c r="E72">
        <v>9.1819999999999998E-4</v>
      </c>
      <c r="F72">
        <v>9.6519999999999993E-4</v>
      </c>
      <c r="G72">
        <v>1.01E-3</v>
      </c>
      <c r="H72">
        <v>1.0579999999999999E-3</v>
      </c>
      <c r="I72">
        <v>1.1243000000000002E-3</v>
      </c>
      <c r="J72">
        <v>1.2033E-3</v>
      </c>
      <c r="K72">
        <v>1.2856E-3</v>
      </c>
      <c r="L72">
        <v>1.1804999999999999E-3</v>
      </c>
      <c r="M72">
        <v>1.4991E-3</v>
      </c>
      <c r="N72">
        <v>1.3930000000000001E-3</v>
      </c>
      <c r="O72">
        <v>1.7913999999999999E-3</v>
      </c>
      <c r="P72">
        <v>1.933E-3</v>
      </c>
      <c r="Q72">
        <v>2.0011999999999999E-3</v>
      </c>
      <c r="R72">
        <v>1.6607E-3</v>
      </c>
      <c r="S72">
        <v>1.7569E-3</v>
      </c>
      <c r="T72">
        <v>1.256E-3</v>
      </c>
      <c r="U72">
        <v>1.0402E-3</v>
      </c>
      <c r="V72">
        <v>9.0879999999999997E-4</v>
      </c>
      <c r="W72">
        <v>8.1110000000000004E-4</v>
      </c>
      <c r="X72">
        <v>7.7290000000000008E-4</v>
      </c>
      <c r="Y72">
        <v>7.8169999999999997E-4</v>
      </c>
      <c r="Z72">
        <v>9.322E-4</v>
      </c>
      <c r="AA72">
        <v>8.4709999999999994E-4</v>
      </c>
      <c r="AB72">
        <v>1.0705000000000001E-3</v>
      </c>
      <c r="AC72">
        <v>1.1134000000000001E-3</v>
      </c>
      <c r="AD72">
        <v>1.1427E-3</v>
      </c>
      <c r="AE72">
        <v>1.1375000000000001E-3</v>
      </c>
      <c r="AF72">
        <v>9.0603848554557235E-4</v>
      </c>
      <c r="AG72">
        <v>7.4955494442523565E-4</v>
      </c>
      <c r="AH72">
        <v>7.4704125255908372E-4</v>
      </c>
      <c r="AI72">
        <v>7.4747290344579756E-4</v>
      </c>
      <c r="AJ72">
        <v>7.5253462411326651E-4</v>
      </c>
      <c r="AK72">
        <v>7.6363907809995086E-4</v>
      </c>
      <c r="AL72">
        <v>7.8167804788530277E-4</v>
      </c>
      <c r="AM72">
        <v>8.0673553260593542E-4</v>
      </c>
      <c r="AN72">
        <v>8.377591974899365E-4</v>
      </c>
      <c r="AO72">
        <v>8.722394867011436E-4</v>
      </c>
    </row>
    <row r="73" spans="1:41">
      <c r="A73">
        <f t="shared" si="2"/>
        <v>72</v>
      </c>
      <c r="B73">
        <v>7.7239999999999991E-4</v>
      </c>
      <c r="C73">
        <v>8.497E-4</v>
      </c>
      <c r="D73">
        <v>8.8029999999999998E-4</v>
      </c>
      <c r="E73">
        <v>9.1819999999999998E-4</v>
      </c>
      <c r="F73">
        <v>9.6519999999999993E-4</v>
      </c>
      <c r="G73">
        <v>1.01E-3</v>
      </c>
      <c r="H73">
        <v>1.0579999999999999E-3</v>
      </c>
      <c r="I73">
        <v>1.1243000000000002E-3</v>
      </c>
      <c r="J73">
        <v>1.2033E-3</v>
      </c>
      <c r="K73">
        <v>1.2856E-3</v>
      </c>
      <c r="L73">
        <v>1.1804999999999999E-3</v>
      </c>
      <c r="M73">
        <v>1.4991E-3</v>
      </c>
      <c r="N73">
        <v>1.3930000000000001E-3</v>
      </c>
      <c r="O73">
        <v>1.7913999999999999E-3</v>
      </c>
      <c r="P73">
        <v>1.933E-3</v>
      </c>
      <c r="Q73">
        <v>2.0011999999999999E-3</v>
      </c>
      <c r="R73">
        <v>1.6607E-3</v>
      </c>
      <c r="S73">
        <v>1.7569E-3</v>
      </c>
      <c r="T73">
        <v>1.256E-3</v>
      </c>
      <c r="U73">
        <v>1.0402E-3</v>
      </c>
      <c r="V73">
        <v>9.0879999999999997E-4</v>
      </c>
      <c r="W73">
        <v>8.1110000000000004E-4</v>
      </c>
      <c r="X73">
        <v>7.7290000000000008E-4</v>
      </c>
      <c r="Y73">
        <v>7.8169999999999997E-4</v>
      </c>
      <c r="Z73">
        <v>9.322E-4</v>
      </c>
      <c r="AA73">
        <v>8.4709999999999994E-4</v>
      </c>
      <c r="AB73">
        <v>1.0705000000000001E-3</v>
      </c>
      <c r="AC73">
        <v>1.1134000000000001E-3</v>
      </c>
      <c r="AD73">
        <v>1.1427E-3</v>
      </c>
      <c r="AE73">
        <v>1.1375000000000001E-3</v>
      </c>
      <c r="AF73">
        <v>8.722394867011436E-4</v>
      </c>
      <c r="AG73">
        <v>9.0603848554557235E-4</v>
      </c>
      <c r="AH73">
        <v>7.4955494442523565E-4</v>
      </c>
      <c r="AI73">
        <v>7.4704125255908372E-4</v>
      </c>
      <c r="AJ73">
        <v>7.4747290344579756E-4</v>
      </c>
      <c r="AK73">
        <v>7.5253462411326651E-4</v>
      </c>
      <c r="AL73">
        <v>7.6363907809995086E-4</v>
      </c>
      <c r="AM73">
        <v>7.8167804788530277E-4</v>
      </c>
      <c r="AN73">
        <v>8.0673553260593542E-4</v>
      </c>
      <c r="AO73">
        <v>8.377591974899365E-4</v>
      </c>
    </row>
    <row r="74" spans="1:41">
      <c r="A74">
        <f t="shared" si="2"/>
        <v>73</v>
      </c>
      <c r="B74">
        <v>7.7239999999999991E-4</v>
      </c>
      <c r="C74">
        <v>8.497E-4</v>
      </c>
      <c r="D74">
        <v>8.8029999999999998E-4</v>
      </c>
      <c r="E74">
        <v>9.1819999999999998E-4</v>
      </c>
      <c r="F74">
        <v>9.6519999999999993E-4</v>
      </c>
      <c r="G74">
        <v>1.01E-3</v>
      </c>
      <c r="H74">
        <v>1.0579999999999999E-3</v>
      </c>
      <c r="I74">
        <v>1.1243000000000002E-3</v>
      </c>
      <c r="J74">
        <v>1.2033E-3</v>
      </c>
      <c r="K74">
        <v>1.2856E-3</v>
      </c>
      <c r="L74">
        <v>1.1804999999999999E-3</v>
      </c>
      <c r="M74">
        <v>1.4991E-3</v>
      </c>
      <c r="N74">
        <v>1.3930000000000001E-3</v>
      </c>
      <c r="O74">
        <v>1.7913999999999999E-3</v>
      </c>
      <c r="P74">
        <v>1.933E-3</v>
      </c>
      <c r="Q74">
        <v>2.0011999999999999E-3</v>
      </c>
      <c r="R74">
        <v>1.6607E-3</v>
      </c>
      <c r="S74">
        <v>1.7569E-3</v>
      </c>
      <c r="T74">
        <v>1.256E-3</v>
      </c>
      <c r="U74">
        <v>1.0402E-3</v>
      </c>
      <c r="V74">
        <v>9.0879999999999997E-4</v>
      </c>
      <c r="W74">
        <v>8.1110000000000004E-4</v>
      </c>
      <c r="X74">
        <v>7.7290000000000008E-4</v>
      </c>
      <c r="Y74">
        <v>7.8169999999999997E-4</v>
      </c>
      <c r="Z74">
        <v>9.322E-4</v>
      </c>
      <c r="AA74">
        <v>8.4709999999999994E-4</v>
      </c>
      <c r="AB74">
        <v>1.0705000000000001E-3</v>
      </c>
      <c r="AC74">
        <v>1.1134000000000001E-3</v>
      </c>
      <c r="AD74">
        <v>1.1427E-3</v>
      </c>
      <c r="AE74">
        <v>1.1375000000000001E-3</v>
      </c>
      <c r="AF74">
        <v>8.377591974899365E-4</v>
      </c>
      <c r="AG74">
        <v>8.722394867011436E-4</v>
      </c>
      <c r="AH74">
        <v>9.0603848554557235E-4</v>
      </c>
      <c r="AI74">
        <v>7.4955494442523565E-4</v>
      </c>
      <c r="AJ74">
        <v>7.4704125255908372E-4</v>
      </c>
      <c r="AK74">
        <v>7.4747290344579756E-4</v>
      </c>
      <c r="AL74">
        <v>7.5253462411326651E-4</v>
      </c>
      <c r="AM74">
        <v>7.6363907809995086E-4</v>
      </c>
      <c r="AN74">
        <v>7.8167804788530277E-4</v>
      </c>
      <c r="AO74">
        <v>8.0673553260593542E-4</v>
      </c>
    </row>
    <row r="75" spans="1:41">
      <c r="A75">
        <f t="shared" si="2"/>
        <v>74</v>
      </c>
      <c r="B75">
        <v>7.7239999999999991E-4</v>
      </c>
      <c r="C75">
        <v>8.497E-4</v>
      </c>
      <c r="D75">
        <v>8.8029999999999998E-4</v>
      </c>
      <c r="E75">
        <v>9.1819999999999998E-4</v>
      </c>
      <c r="F75">
        <v>9.6519999999999993E-4</v>
      </c>
      <c r="G75">
        <v>1.01E-3</v>
      </c>
      <c r="H75">
        <v>1.0579999999999999E-3</v>
      </c>
      <c r="I75">
        <v>1.1243000000000002E-3</v>
      </c>
      <c r="J75">
        <v>1.2033E-3</v>
      </c>
      <c r="K75">
        <v>1.2856E-3</v>
      </c>
      <c r="L75">
        <v>1.1804999999999999E-3</v>
      </c>
      <c r="M75">
        <v>1.4991E-3</v>
      </c>
      <c r="N75">
        <v>1.3930000000000001E-3</v>
      </c>
      <c r="O75">
        <v>1.7913999999999999E-3</v>
      </c>
      <c r="P75">
        <v>1.933E-3</v>
      </c>
      <c r="Q75">
        <v>2.0011999999999999E-3</v>
      </c>
      <c r="R75">
        <v>1.6607E-3</v>
      </c>
      <c r="S75">
        <v>1.7569E-3</v>
      </c>
      <c r="T75">
        <v>1.256E-3</v>
      </c>
      <c r="U75">
        <v>1.0402E-3</v>
      </c>
      <c r="V75">
        <v>9.0879999999999997E-4</v>
      </c>
      <c r="W75">
        <v>8.1110000000000004E-4</v>
      </c>
      <c r="X75">
        <v>7.7290000000000008E-4</v>
      </c>
      <c r="Y75">
        <v>7.8169999999999997E-4</v>
      </c>
      <c r="Z75">
        <v>9.322E-4</v>
      </c>
      <c r="AA75">
        <v>8.4709999999999994E-4</v>
      </c>
      <c r="AB75">
        <v>1.0705000000000001E-3</v>
      </c>
      <c r="AC75">
        <v>1.1134000000000001E-3</v>
      </c>
      <c r="AD75">
        <v>1.1427E-3</v>
      </c>
      <c r="AE75">
        <v>1.1375000000000001E-3</v>
      </c>
      <c r="AF75">
        <v>8.0673553260593542E-4</v>
      </c>
      <c r="AG75">
        <v>8.377591974899365E-4</v>
      </c>
      <c r="AH75">
        <v>8.722394867011436E-4</v>
      </c>
      <c r="AI75">
        <v>9.0603848554557235E-4</v>
      </c>
      <c r="AJ75">
        <v>7.4955494442523565E-4</v>
      </c>
      <c r="AK75">
        <v>7.4704125255908372E-4</v>
      </c>
      <c r="AL75">
        <v>7.4747290344579756E-4</v>
      </c>
      <c r="AM75">
        <v>7.5253462411326651E-4</v>
      </c>
      <c r="AN75">
        <v>7.6363907809995086E-4</v>
      </c>
      <c r="AO75">
        <v>7.8167804788530277E-4</v>
      </c>
    </row>
    <row r="76" spans="1:41">
      <c r="A76">
        <f t="shared" si="2"/>
        <v>75</v>
      </c>
      <c r="B76">
        <v>7.7239999999999991E-4</v>
      </c>
      <c r="C76">
        <v>8.497E-4</v>
      </c>
      <c r="D76">
        <v>8.8029999999999998E-4</v>
      </c>
      <c r="E76">
        <v>9.1819999999999998E-4</v>
      </c>
      <c r="F76">
        <v>9.6519999999999993E-4</v>
      </c>
      <c r="G76">
        <v>1.01E-3</v>
      </c>
      <c r="H76">
        <v>1.0579999999999999E-3</v>
      </c>
      <c r="I76">
        <v>1.1243000000000002E-3</v>
      </c>
      <c r="J76">
        <v>1.2033E-3</v>
      </c>
      <c r="K76">
        <v>1.2856E-3</v>
      </c>
      <c r="L76">
        <v>1.1804999999999999E-3</v>
      </c>
      <c r="M76">
        <v>1.4991E-3</v>
      </c>
      <c r="N76">
        <v>1.3930000000000001E-3</v>
      </c>
      <c r="O76">
        <v>1.7913999999999999E-3</v>
      </c>
      <c r="P76">
        <v>1.933E-3</v>
      </c>
      <c r="Q76">
        <v>2.0011999999999999E-3</v>
      </c>
      <c r="R76">
        <v>1.6607E-3</v>
      </c>
      <c r="S76">
        <v>1.7569E-3</v>
      </c>
      <c r="T76">
        <v>1.256E-3</v>
      </c>
      <c r="U76">
        <v>1.0402E-3</v>
      </c>
      <c r="V76">
        <v>9.0879999999999997E-4</v>
      </c>
      <c r="W76">
        <v>8.1110000000000004E-4</v>
      </c>
      <c r="X76">
        <v>7.7290000000000008E-4</v>
      </c>
      <c r="Y76">
        <v>7.8169999999999997E-4</v>
      </c>
      <c r="Z76">
        <v>9.322E-4</v>
      </c>
      <c r="AA76">
        <v>8.4709999999999994E-4</v>
      </c>
      <c r="AB76">
        <v>1.0705000000000001E-3</v>
      </c>
      <c r="AC76">
        <v>1.1134000000000001E-3</v>
      </c>
      <c r="AD76">
        <v>1.1427E-3</v>
      </c>
      <c r="AE76">
        <v>1.1375000000000001E-3</v>
      </c>
      <c r="AF76">
        <v>7.8167804788530277E-4</v>
      </c>
      <c r="AG76">
        <v>8.0673553260593542E-4</v>
      </c>
      <c r="AH76">
        <v>8.377591974899365E-4</v>
      </c>
      <c r="AI76">
        <v>8.722394867011436E-4</v>
      </c>
      <c r="AJ76">
        <v>9.0603848554557235E-4</v>
      </c>
      <c r="AK76">
        <v>7.4955494442523565E-4</v>
      </c>
      <c r="AL76">
        <v>7.4704125255908372E-4</v>
      </c>
      <c r="AM76">
        <v>7.4747290344579756E-4</v>
      </c>
      <c r="AN76">
        <v>7.5253462411326651E-4</v>
      </c>
      <c r="AO76">
        <v>7.6363907809995086E-4</v>
      </c>
    </row>
    <row r="77" spans="1:41">
      <c r="A77">
        <f t="shared" si="2"/>
        <v>76</v>
      </c>
      <c r="B77">
        <v>7.7239999999999991E-4</v>
      </c>
      <c r="C77">
        <v>8.497E-4</v>
      </c>
      <c r="D77">
        <v>8.8029999999999998E-4</v>
      </c>
      <c r="E77">
        <v>9.1819999999999998E-4</v>
      </c>
      <c r="F77">
        <v>9.6519999999999993E-4</v>
      </c>
      <c r="G77">
        <v>1.01E-3</v>
      </c>
      <c r="H77">
        <v>1.0579999999999999E-3</v>
      </c>
      <c r="I77">
        <v>1.1243000000000002E-3</v>
      </c>
      <c r="J77">
        <v>1.2033E-3</v>
      </c>
      <c r="K77">
        <v>1.2856E-3</v>
      </c>
      <c r="L77">
        <v>1.1804999999999999E-3</v>
      </c>
      <c r="M77">
        <v>1.4991E-3</v>
      </c>
      <c r="N77">
        <v>1.3930000000000001E-3</v>
      </c>
      <c r="O77">
        <v>1.7913999999999999E-3</v>
      </c>
      <c r="P77">
        <v>1.933E-3</v>
      </c>
      <c r="Q77">
        <v>2.0011999999999999E-3</v>
      </c>
      <c r="R77">
        <v>1.6607E-3</v>
      </c>
      <c r="S77">
        <v>1.7569E-3</v>
      </c>
      <c r="T77">
        <v>1.256E-3</v>
      </c>
      <c r="U77">
        <v>1.0402E-3</v>
      </c>
      <c r="V77">
        <v>9.0879999999999997E-4</v>
      </c>
      <c r="W77">
        <v>8.1110000000000004E-4</v>
      </c>
      <c r="X77">
        <v>7.7290000000000008E-4</v>
      </c>
      <c r="Y77">
        <v>7.8169999999999997E-4</v>
      </c>
      <c r="Z77">
        <v>9.322E-4</v>
      </c>
      <c r="AA77">
        <v>8.4709999999999994E-4</v>
      </c>
      <c r="AB77">
        <v>1.0705000000000001E-3</v>
      </c>
      <c r="AC77">
        <v>1.1134000000000001E-3</v>
      </c>
      <c r="AD77">
        <v>1.1427E-3</v>
      </c>
      <c r="AE77">
        <v>1.1375000000000001E-3</v>
      </c>
      <c r="AF77">
        <v>7.6363907809995086E-4</v>
      </c>
      <c r="AG77">
        <v>7.8167804788530277E-4</v>
      </c>
      <c r="AH77">
        <v>8.0673553260593542E-4</v>
      </c>
      <c r="AI77">
        <v>8.377591974899365E-4</v>
      </c>
      <c r="AJ77">
        <v>8.722394867011436E-4</v>
      </c>
      <c r="AK77">
        <v>9.0603848554557235E-4</v>
      </c>
      <c r="AL77">
        <v>7.4955494442523565E-4</v>
      </c>
      <c r="AM77">
        <v>7.4704125255908372E-4</v>
      </c>
      <c r="AN77">
        <v>7.4747290344579756E-4</v>
      </c>
      <c r="AO77">
        <v>7.5253462411326651E-4</v>
      </c>
    </row>
    <row r="78" spans="1:41">
      <c r="A78">
        <f t="shared" si="2"/>
        <v>77</v>
      </c>
      <c r="B78">
        <v>7.7239999999999991E-4</v>
      </c>
      <c r="C78">
        <v>8.497E-4</v>
      </c>
      <c r="D78">
        <v>8.8029999999999998E-4</v>
      </c>
      <c r="E78">
        <v>9.1819999999999998E-4</v>
      </c>
      <c r="F78">
        <v>9.6519999999999993E-4</v>
      </c>
      <c r="G78">
        <v>1.01E-3</v>
      </c>
      <c r="H78">
        <v>1.0579999999999999E-3</v>
      </c>
      <c r="I78">
        <v>1.1243000000000002E-3</v>
      </c>
      <c r="J78">
        <v>1.2033E-3</v>
      </c>
      <c r="K78">
        <v>1.2856E-3</v>
      </c>
      <c r="L78">
        <v>1.1804999999999999E-3</v>
      </c>
      <c r="M78">
        <v>1.4991E-3</v>
      </c>
      <c r="N78">
        <v>1.3930000000000001E-3</v>
      </c>
      <c r="O78">
        <v>1.7913999999999999E-3</v>
      </c>
      <c r="P78">
        <v>1.933E-3</v>
      </c>
      <c r="Q78">
        <v>2.0011999999999999E-3</v>
      </c>
      <c r="R78">
        <v>1.6607E-3</v>
      </c>
      <c r="S78">
        <v>1.7569E-3</v>
      </c>
      <c r="T78">
        <v>1.256E-3</v>
      </c>
      <c r="U78">
        <v>1.0402E-3</v>
      </c>
      <c r="V78">
        <v>9.0879999999999997E-4</v>
      </c>
      <c r="W78">
        <v>8.1110000000000004E-4</v>
      </c>
      <c r="X78">
        <v>7.7290000000000008E-4</v>
      </c>
      <c r="Y78">
        <v>7.8169999999999997E-4</v>
      </c>
      <c r="Z78">
        <v>9.322E-4</v>
      </c>
      <c r="AA78">
        <v>8.4709999999999994E-4</v>
      </c>
      <c r="AB78">
        <v>1.0705000000000001E-3</v>
      </c>
      <c r="AC78">
        <v>1.1134000000000001E-3</v>
      </c>
      <c r="AD78">
        <v>1.1427E-3</v>
      </c>
      <c r="AE78">
        <v>1.1375000000000001E-3</v>
      </c>
      <c r="AF78">
        <v>7.5253462411326651E-4</v>
      </c>
      <c r="AG78">
        <v>7.6363907809995086E-4</v>
      </c>
      <c r="AH78">
        <v>7.8167804788530277E-4</v>
      </c>
      <c r="AI78">
        <v>8.0673553260593542E-4</v>
      </c>
      <c r="AJ78">
        <v>8.377591974899365E-4</v>
      </c>
      <c r="AK78">
        <v>8.722394867011436E-4</v>
      </c>
      <c r="AL78">
        <v>9.0603848554557235E-4</v>
      </c>
      <c r="AM78">
        <v>7.4955494442523565E-4</v>
      </c>
      <c r="AN78">
        <v>7.4704125255908372E-4</v>
      </c>
      <c r="AO78">
        <v>7.4747290344579756E-4</v>
      </c>
    </row>
    <row r="79" spans="1:41">
      <c r="A79">
        <f t="shared" si="2"/>
        <v>78</v>
      </c>
      <c r="B79">
        <v>7.7239999999999991E-4</v>
      </c>
      <c r="C79">
        <v>8.497E-4</v>
      </c>
      <c r="D79">
        <v>8.8029999999999998E-4</v>
      </c>
      <c r="E79">
        <v>9.1819999999999998E-4</v>
      </c>
      <c r="F79">
        <v>9.6519999999999993E-4</v>
      </c>
      <c r="G79">
        <v>1.01E-3</v>
      </c>
      <c r="H79">
        <v>1.0579999999999999E-3</v>
      </c>
      <c r="I79">
        <v>1.1243000000000002E-3</v>
      </c>
      <c r="J79">
        <v>1.2033E-3</v>
      </c>
      <c r="K79">
        <v>1.2856E-3</v>
      </c>
      <c r="L79">
        <v>1.1804999999999999E-3</v>
      </c>
      <c r="M79">
        <v>1.4991E-3</v>
      </c>
      <c r="N79">
        <v>1.3930000000000001E-3</v>
      </c>
      <c r="O79">
        <v>1.7913999999999999E-3</v>
      </c>
      <c r="P79">
        <v>1.933E-3</v>
      </c>
      <c r="Q79">
        <v>2.0011999999999999E-3</v>
      </c>
      <c r="R79">
        <v>1.6607E-3</v>
      </c>
      <c r="S79">
        <v>1.7569E-3</v>
      </c>
      <c r="T79">
        <v>1.256E-3</v>
      </c>
      <c r="U79">
        <v>1.0402E-3</v>
      </c>
      <c r="V79">
        <v>9.0879999999999997E-4</v>
      </c>
      <c r="W79">
        <v>8.1110000000000004E-4</v>
      </c>
      <c r="X79">
        <v>7.7290000000000008E-4</v>
      </c>
      <c r="Y79">
        <v>7.8169999999999997E-4</v>
      </c>
      <c r="Z79">
        <v>9.322E-4</v>
      </c>
      <c r="AA79">
        <v>8.4709999999999994E-4</v>
      </c>
      <c r="AB79">
        <v>1.0705000000000001E-3</v>
      </c>
      <c r="AC79">
        <v>1.1134000000000001E-3</v>
      </c>
      <c r="AD79">
        <v>1.1427E-3</v>
      </c>
      <c r="AE79">
        <v>1.1375000000000001E-3</v>
      </c>
      <c r="AF79">
        <v>7.4747290344579756E-4</v>
      </c>
      <c r="AG79">
        <v>7.5253462411326651E-4</v>
      </c>
      <c r="AH79">
        <v>7.6363907809995086E-4</v>
      </c>
      <c r="AI79">
        <v>7.8167804788530277E-4</v>
      </c>
      <c r="AJ79">
        <v>8.0673553260593542E-4</v>
      </c>
      <c r="AK79">
        <v>8.377591974899365E-4</v>
      </c>
      <c r="AL79">
        <v>8.722394867011436E-4</v>
      </c>
      <c r="AM79">
        <v>9.0603848554557235E-4</v>
      </c>
      <c r="AN79">
        <v>7.4955494442523565E-4</v>
      </c>
      <c r="AO79">
        <v>7.4704125255908372E-4</v>
      </c>
    </row>
    <row r="80" spans="1:41">
      <c r="A80">
        <f t="shared" si="2"/>
        <v>79</v>
      </c>
      <c r="B80">
        <v>7.7239999999999991E-4</v>
      </c>
      <c r="C80">
        <v>8.497E-4</v>
      </c>
      <c r="D80">
        <v>8.8029999999999998E-4</v>
      </c>
      <c r="E80">
        <v>9.1819999999999998E-4</v>
      </c>
      <c r="F80">
        <v>9.6519999999999993E-4</v>
      </c>
      <c r="G80">
        <v>1.01E-3</v>
      </c>
      <c r="H80">
        <v>1.0579999999999999E-3</v>
      </c>
      <c r="I80">
        <v>1.1243000000000002E-3</v>
      </c>
      <c r="J80">
        <v>1.2033E-3</v>
      </c>
      <c r="K80">
        <v>1.2856E-3</v>
      </c>
      <c r="L80">
        <v>1.1804999999999999E-3</v>
      </c>
      <c r="M80">
        <v>1.4991E-3</v>
      </c>
      <c r="N80">
        <v>1.3930000000000001E-3</v>
      </c>
      <c r="O80">
        <v>1.7913999999999999E-3</v>
      </c>
      <c r="P80">
        <v>1.933E-3</v>
      </c>
      <c r="Q80">
        <v>2.0011999999999999E-3</v>
      </c>
      <c r="R80">
        <v>1.6607E-3</v>
      </c>
      <c r="S80">
        <v>1.7569E-3</v>
      </c>
      <c r="T80">
        <v>1.256E-3</v>
      </c>
      <c r="U80">
        <v>1.0402E-3</v>
      </c>
      <c r="V80">
        <v>9.0879999999999997E-4</v>
      </c>
      <c r="W80">
        <v>8.1110000000000004E-4</v>
      </c>
      <c r="X80">
        <v>7.7290000000000008E-4</v>
      </c>
      <c r="Y80">
        <v>7.8169999999999997E-4</v>
      </c>
      <c r="Z80">
        <v>9.322E-4</v>
      </c>
      <c r="AA80">
        <v>8.4709999999999994E-4</v>
      </c>
      <c r="AB80">
        <v>1.0705000000000001E-3</v>
      </c>
      <c r="AC80">
        <v>1.1134000000000001E-3</v>
      </c>
      <c r="AD80">
        <v>1.1427E-3</v>
      </c>
      <c r="AE80">
        <v>1.1375000000000001E-3</v>
      </c>
      <c r="AF80">
        <v>7.4704125255908372E-4</v>
      </c>
      <c r="AG80">
        <v>7.4747290344579756E-4</v>
      </c>
      <c r="AH80">
        <v>7.5253462411326651E-4</v>
      </c>
      <c r="AI80">
        <v>7.6363907809995086E-4</v>
      </c>
      <c r="AJ80">
        <v>7.8167804788530277E-4</v>
      </c>
      <c r="AK80">
        <v>8.0673553260593542E-4</v>
      </c>
      <c r="AL80">
        <v>8.377591974899365E-4</v>
      </c>
      <c r="AM80">
        <v>8.722394867011436E-4</v>
      </c>
      <c r="AN80">
        <v>9.0603848554557235E-4</v>
      </c>
      <c r="AO80">
        <v>7.4955494442523565E-4</v>
      </c>
    </row>
    <row r="81" spans="1:41">
      <c r="A81">
        <f t="shared" si="2"/>
        <v>80</v>
      </c>
      <c r="B81">
        <v>7.7239999999999991E-4</v>
      </c>
      <c r="C81">
        <v>8.497E-4</v>
      </c>
      <c r="D81">
        <v>8.8029999999999998E-4</v>
      </c>
      <c r="E81">
        <v>9.1819999999999998E-4</v>
      </c>
      <c r="F81">
        <v>9.6519999999999993E-4</v>
      </c>
      <c r="G81">
        <v>1.01E-3</v>
      </c>
      <c r="H81">
        <v>1.0579999999999999E-3</v>
      </c>
      <c r="I81">
        <v>1.1243000000000002E-3</v>
      </c>
      <c r="J81">
        <v>1.2033E-3</v>
      </c>
      <c r="K81">
        <v>1.2856E-3</v>
      </c>
      <c r="L81">
        <v>1.1804999999999999E-3</v>
      </c>
      <c r="M81">
        <v>1.4991E-3</v>
      </c>
      <c r="N81">
        <v>1.3930000000000001E-3</v>
      </c>
      <c r="O81">
        <v>1.7913999999999999E-3</v>
      </c>
      <c r="P81">
        <v>1.933E-3</v>
      </c>
      <c r="Q81">
        <v>2.0011999999999999E-3</v>
      </c>
      <c r="R81">
        <v>1.6607E-3</v>
      </c>
      <c r="S81">
        <v>1.7569E-3</v>
      </c>
      <c r="T81">
        <v>1.256E-3</v>
      </c>
      <c r="U81">
        <v>1.0402E-3</v>
      </c>
      <c r="V81">
        <v>9.0879999999999997E-4</v>
      </c>
      <c r="W81">
        <v>8.1110000000000004E-4</v>
      </c>
      <c r="X81">
        <v>7.7290000000000008E-4</v>
      </c>
      <c r="Y81">
        <v>7.8169999999999997E-4</v>
      </c>
      <c r="Z81">
        <v>9.322E-4</v>
      </c>
      <c r="AA81">
        <v>8.4709999999999994E-4</v>
      </c>
      <c r="AB81">
        <v>1.0705000000000001E-3</v>
      </c>
      <c r="AC81">
        <v>1.1134000000000001E-3</v>
      </c>
      <c r="AD81">
        <v>1.1427E-3</v>
      </c>
      <c r="AE81">
        <v>1.1375000000000001E-3</v>
      </c>
      <c r="AF81">
        <v>7.4955494442523565E-4</v>
      </c>
      <c r="AG81">
        <v>7.4704125255908372E-4</v>
      </c>
      <c r="AH81">
        <v>7.4747290344579756E-4</v>
      </c>
      <c r="AI81">
        <v>7.5253462411326651E-4</v>
      </c>
      <c r="AJ81">
        <v>7.6363907809995086E-4</v>
      </c>
      <c r="AK81">
        <v>7.8167804788530277E-4</v>
      </c>
      <c r="AL81">
        <v>8.0673553260593542E-4</v>
      </c>
      <c r="AM81">
        <v>8.377591974899365E-4</v>
      </c>
      <c r="AN81">
        <v>8.722394867011436E-4</v>
      </c>
      <c r="AO81">
        <v>9.0603848554557235E-4</v>
      </c>
    </row>
    <row r="82" spans="1:41">
      <c r="A82">
        <f t="shared" si="2"/>
        <v>81</v>
      </c>
      <c r="B82">
        <v>7.7239999999999991E-4</v>
      </c>
      <c r="C82">
        <v>8.497E-4</v>
      </c>
      <c r="D82">
        <v>8.8029999999999998E-4</v>
      </c>
      <c r="E82">
        <v>9.1819999999999998E-4</v>
      </c>
      <c r="F82">
        <v>9.6519999999999993E-4</v>
      </c>
      <c r="G82">
        <v>1.01E-3</v>
      </c>
      <c r="H82">
        <v>1.0579999999999999E-3</v>
      </c>
      <c r="I82">
        <v>1.1243000000000002E-3</v>
      </c>
      <c r="J82">
        <v>1.2033E-3</v>
      </c>
      <c r="K82">
        <v>1.2856E-3</v>
      </c>
      <c r="L82">
        <v>1.1804999999999999E-3</v>
      </c>
      <c r="M82">
        <v>1.4991E-3</v>
      </c>
      <c r="N82">
        <v>1.3930000000000001E-3</v>
      </c>
      <c r="O82">
        <v>1.7913999999999999E-3</v>
      </c>
      <c r="P82">
        <v>1.933E-3</v>
      </c>
      <c r="Q82">
        <v>2.0011999999999999E-3</v>
      </c>
      <c r="R82">
        <v>1.6607E-3</v>
      </c>
      <c r="S82">
        <v>1.7569E-3</v>
      </c>
      <c r="T82">
        <v>1.256E-3</v>
      </c>
      <c r="U82">
        <v>1.0402E-3</v>
      </c>
      <c r="V82">
        <v>9.0879999999999997E-4</v>
      </c>
      <c r="W82">
        <v>8.1110000000000004E-4</v>
      </c>
      <c r="X82">
        <v>7.7290000000000008E-4</v>
      </c>
      <c r="Y82">
        <v>7.8169999999999997E-4</v>
      </c>
      <c r="Z82">
        <v>9.322E-4</v>
      </c>
      <c r="AA82">
        <v>8.4709999999999994E-4</v>
      </c>
      <c r="AB82">
        <v>1.0705000000000001E-3</v>
      </c>
      <c r="AC82">
        <v>1.1134000000000001E-3</v>
      </c>
      <c r="AD82">
        <v>1.1427E-3</v>
      </c>
      <c r="AE82">
        <v>1.1375000000000001E-3</v>
      </c>
      <c r="AF82">
        <v>9.0603848554557235E-4</v>
      </c>
      <c r="AG82">
        <v>7.4955494442523565E-4</v>
      </c>
      <c r="AH82">
        <v>7.4704125255908372E-4</v>
      </c>
      <c r="AI82">
        <v>7.4747290344579756E-4</v>
      </c>
      <c r="AJ82">
        <v>7.5253462411326651E-4</v>
      </c>
      <c r="AK82">
        <v>7.6363907809995086E-4</v>
      </c>
      <c r="AL82">
        <v>7.8167804788530277E-4</v>
      </c>
      <c r="AM82">
        <v>8.0673553260593542E-4</v>
      </c>
      <c r="AN82">
        <v>8.377591974899365E-4</v>
      </c>
      <c r="AO82">
        <v>8.722394867011436E-4</v>
      </c>
    </row>
    <row r="83" spans="1:41">
      <c r="A83">
        <f t="shared" si="2"/>
        <v>82</v>
      </c>
      <c r="B83">
        <v>7.7239999999999991E-4</v>
      </c>
      <c r="C83">
        <v>8.497E-4</v>
      </c>
      <c r="D83">
        <v>8.8029999999999998E-4</v>
      </c>
      <c r="E83">
        <v>9.1819999999999998E-4</v>
      </c>
      <c r="F83">
        <v>9.6519999999999993E-4</v>
      </c>
      <c r="G83">
        <v>1.01E-3</v>
      </c>
      <c r="H83">
        <v>1.0579999999999999E-3</v>
      </c>
      <c r="I83">
        <v>1.1243000000000002E-3</v>
      </c>
      <c r="J83">
        <v>1.2033E-3</v>
      </c>
      <c r="K83">
        <v>1.2856E-3</v>
      </c>
      <c r="L83">
        <v>1.1804999999999999E-3</v>
      </c>
      <c r="M83">
        <v>1.4991E-3</v>
      </c>
      <c r="N83">
        <v>1.3930000000000001E-3</v>
      </c>
      <c r="O83">
        <v>1.7913999999999999E-3</v>
      </c>
      <c r="P83">
        <v>1.933E-3</v>
      </c>
      <c r="Q83">
        <v>2.0011999999999999E-3</v>
      </c>
      <c r="R83">
        <v>1.6607E-3</v>
      </c>
      <c r="S83">
        <v>1.7569E-3</v>
      </c>
      <c r="T83">
        <v>1.256E-3</v>
      </c>
      <c r="U83">
        <v>1.0402E-3</v>
      </c>
      <c r="V83">
        <v>9.0879999999999997E-4</v>
      </c>
      <c r="W83">
        <v>8.1110000000000004E-4</v>
      </c>
      <c r="X83">
        <v>7.7290000000000008E-4</v>
      </c>
      <c r="Y83">
        <v>7.8169999999999997E-4</v>
      </c>
      <c r="Z83">
        <v>9.322E-4</v>
      </c>
      <c r="AA83">
        <v>8.4709999999999994E-4</v>
      </c>
      <c r="AB83">
        <v>1.0705000000000001E-3</v>
      </c>
      <c r="AC83">
        <v>1.1134000000000001E-3</v>
      </c>
      <c r="AD83">
        <v>1.1427E-3</v>
      </c>
      <c r="AE83">
        <v>1.1375000000000001E-3</v>
      </c>
      <c r="AF83">
        <v>8.722394867011436E-4</v>
      </c>
      <c r="AG83">
        <v>9.0603848554557235E-4</v>
      </c>
      <c r="AH83">
        <v>7.4955494442523565E-4</v>
      </c>
      <c r="AI83">
        <v>7.4704125255908372E-4</v>
      </c>
      <c r="AJ83">
        <v>7.4747290344579756E-4</v>
      </c>
      <c r="AK83">
        <v>7.5253462411326651E-4</v>
      </c>
      <c r="AL83">
        <v>7.6363907809995086E-4</v>
      </c>
      <c r="AM83">
        <v>7.8167804788530277E-4</v>
      </c>
      <c r="AN83">
        <v>8.0673553260593542E-4</v>
      </c>
      <c r="AO83">
        <v>8.377591974899365E-4</v>
      </c>
    </row>
    <row r="84" spans="1:41">
      <c r="A84">
        <f t="shared" si="2"/>
        <v>83</v>
      </c>
      <c r="B84">
        <v>7.7239999999999991E-4</v>
      </c>
      <c r="C84">
        <v>8.497E-4</v>
      </c>
      <c r="D84">
        <v>8.8029999999999998E-4</v>
      </c>
      <c r="E84">
        <v>9.1819999999999998E-4</v>
      </c>
      <c r="F84">
        <v>9.6519999999999993E-4</v>
      </c>
      <c r="G84">
        <v>1.01E-3</v>
      </c>
      <c r="H84">
        <v>1.0579999999999999E-3</v>
      </c>
      <c r="I84">
        <v>1.1243000000000002E-3</v>
      </c>
      <c r="J84">
        <v>1.2033E-3</v>
      </c>
      <c r="K84">
        <v>1.2856E-3</v>
      </c>
      <c r="L84">
        <v>1.1804999999999999E-3</v>
      </c>
      <c r="M84">
        <v>1.4991E-3</v>
      </c>
      <c r="N84">
        <v>1.3930000000000001E-3</v>
      </c>
      <c r="O84">
        <v>1.7913999999999999E-3</v>
      </c>
      <c r="P84">
        <v>1.933E-3</v>
      </c>
      <c r="Q84">
        <v>2.0011999999999999E-3</v>
      </c>
      <c r="R84">
        <v>1.6607E-3</v>
      </c>
      <c r="S84">
        <v>1.7569E-3</v>
      </c>
      <c r="T84">
        <v>1.256E-3</v>
      </c>
      <c r="U84">
        <v>1.0402E-3</v>
      </c>
      <c r="V84">
        <v>9.0879999999999997E-4</v>
      </c>
      <c r="W84">
        <v>8.1110000000000004E-4</v>
      </c>
      <c r="X84">
        <v>7.7290000000000008E-4</v>
      </c>
      <c r="Y84">
        <v>7.8169999999999997E-4</v>
      </c>
      <c r="Z84">
        <v>9.322E-4</v>
      </c>
      <c r="AA84">
        <v>8.4709999999999994E-4</v>
      </c>
      <c r="AB84">
        <v>1.0705000000000001E-3</v>
      </c>
      <c r="AC84">
        <v>1.1134000000000001E-3</v>
      </c>
      <c r="AD84">
        <v>1.1427E-3</v>
      </c>
      <c r="AE84">
        <v>1.1375000000000001E-3</v>
      </c>
      <c r="AF84">
        <v>8.377591974899365E-4</v>
      </c>
      <c r="AG84">
        <v>8.722394867011436E-4</v>
      </c>
      <c r="AH84">
        <v>9.0603848554557235E-4</v>
      </c>
      <c r="AI84">
        <v>7.4955494442523565E-4</v>
      </c>
      <c r="AJ84">
        <v>7.4704125255908372E-4</v>
      </c>
      <c r="AK84">
        <v>7.4747290344579756E-4</v>
      </c>
      <c r="AL84">
        <v>7.5253462411326651E-4</v>
      </c>
      <c r="AM84">
        <v>7.6363907809995086E-4</v>
      </c>
      <c r="AN84">
        <v>7.8167804788530277E-4</v>
      </c>
      <c r="AO84">
        <v>8.0673553260593542E-4</v>
      </c>
    </row>
    <row r="85" spans="1:41">
      <c r="A85">
        <f t="shared" si="2"/>
        <v>84</v>
      </c>
      <c r="B85">
        <v>7.7239999999999991E-4</v>
      </c>
      <c r="C85">
        <v>8.497E-4</v>
      </c>
      <c r="D85">
        <v>8.8029999999999998E-4</v>
      </c>
      <c r="E85">
        <v>9.1819999999999998E-4</v>
      </c>
      <c r="F85">
        <v>9.6519999999999993E-4</v>
      </c>
      <c r="G85">
        <v>1.01E-3</v>
      </c>
      <c r="H85">
        <v>1.0579999999999999E-3</v>
      </c>
      <c r="I85">
        <v>1.1243000000000002E-3</v>
      </c>
      <c r="J85">
        <v>1.2033E-3</v>
      </c>
      <c r="K85">
        <v>1.2856E-3</v>
      </c>
      <c r="L85">
        <v>1.1804999999999999E-3</v>
      </c>
      <c r="M85">
        <v>1.4991E-3</v>
      </c>
      <c r="N85">
        <v>1.3930000000000001E-3</v>
      </c>
      <c r="O85">
        <v>1.7913999999999999E-3</v>
      </c>
      <c r="P85">
        <v>1.933E-3</v>
      </c>
      <c r="Q85">
        <v>2.0011999999999999E-3</v>
      </c>
      <c r="R85">
        <v>1.6607E-3</v>
      </c>
      <c r="S85">
        <v>1.7569E-3</v>
      </c>
      <c r="T85">
        <v>1.256E-3</v>
      </c>
      <c r="U85">
        <v>1.0402E-3</v>
      </c>
      <c r="V85">
        <v>9.0879999999999997E-4</v>
      </c>
      <c r="W85">
        <v>8.1110000000000004E-4</v>
      </c>
      <c r="X85">
        <v>7.7290000000000008E-4</v>
      </c>
      <c r="Y85">
        <v>7.8169999999999997E-4</v>
      </c>
      <c r="Z85">
        <v>9.322E-4</v>
      </c>
      <c r="AA85">
        <v>8.4709999999999994E-4</v>
      </c>
      <c r="AB85">
        <v>1.0705000000000001E-3</v>
      </c>
      <c r="AC85">
        <v>1.1134000000000001E-3</v>
      </c>
      <c r="AD85">
        <v>1.1427E-3</v>
      </c>
      <c r="AE85">
        <v>1.1375000000000001E-3</v>
      </c>
      <c r="AF85">
        <v>8.0673553260593542E-4</v>
      </c>
      <c r="AG85">
        <v>8.377591974899365E-4</v>
      </c>
      <c r="AH85">
        <v>8.722394867011436E-4</v>
      </c>
      <c r="AI85">
        <v>9.0603848554557235E-4</v>
      </c>
      <c r="AJ85">
        <v>7.4955494442523565E-4</v>
      </c>
      <c r="AK85">
        <v>7.4704125255908372E-4</v>
      </c>
      <c r="AL85">
        <v>7.4747290344579756E-4</v>
      </c>
      <c r="AM85">
        <v>7.5253462411326651E-4</v>
      </c>
      <c r="AN85">
        <v>7.6363907809995086E-4</v>
      </c>
      <c r="AO85">
        <v>7.8167804788530277E-4</v>
      </c>
    </row>
    <row r="86" spans="1:41">
      <c r="A86">
        <f t="shared" si="2"/>
        <v>85</v>
      </c>
      <c r="B86">
        <v>7.7239999999999991E-4</v>
      </c>
      <c r="C86">
        <v>8.497E-4</v>
      </c>
      <c r="D86">
        <v>8.8029999999999998E-4</v>
      </c>
      <c r="E86">
        <v>9.1819999999999998E-4</v>
      </c>
      <c r="F86">
        <v>9.6519999999999993E-4</v>
      </c>
      <c r="G86">
        <v>1.01E-3</v>
      </c>
      <c r="H86">
        <v>1.0579999999999999E-3</v>
      </c>
      <c r="I86">
        <v>1.1243000000000002E-3</v>
      </c>
      <c r="J86">
        <v>1.2033E-3</v>
      </c>
      <c r="K86">
        <v>1.2856E-3</v>
      </c>
      <c r="L86">
        <v>1.1804999999999999E-3</v>
      </c>
      <c r="M86">
        <v>1.4991E-3</v>
      </c>
      <c r="N86">
        <v>1.3930000000000001E-3</v>
      </c>
      <c r="O86">
        <v>1.7913999999999999E-3</v>
      </c>
      <c r="P86">
        <v>1.933E-3</v>
      </c>
      <c r="Q86">
        <v>2.0011999999999999E-3</v>
      </c>
      <c r="R86">
        <v>1.6607E-3</v>
      </c>
      <c r="S86">
        <v>1.7569E-3</v>
      </c>
      <c r="T86">
        <v>1.256E-3</v>
      </c>
      <c r="U86">
        <v>1.0402E-3</v>
      </c>
      <c r="V86">
        <v>9.0879999999999997E-4</v>
      </c>
      <c r="W86">
        <v>8.1110000000000004E-4</v>
      </c>
      <c r="X86">
        <v>7.7290000000000008E-4</v>
      </c>
      <c r="Y86">
        <v>7.8169999999999997E-4</v>
      </c>
      <c r="Z86">
        <v>9.322E-4</v>
      </c>
      <c r="AA86">
        <v>8.4709999999999994E-4</v>
      </c>
      <c r="AB86">
        <v>1.0705000000000001E-3</v>
      </c>
      <c r="AC86">
        <v>1.1134000000000001E-3</v>
      </c>
      <c r="AD86">
        <v>1.1427E-3</v>
      </c>
      <c r="AE86">
        <v>1.1375000000000001E-3</v>
      </c>
      <c r="AF86">
        <v>7.8167804788530277E-4</v>
      </c>
      <c r="AG86">
        <v>8.0673553260593542E-4</v>
      </c>
      <c r="AH86">
        <v>8.377591974899365E-4</v>
      </c>
      <c r="AI86">
        <v>8.722394867011436E-4</v>
      </c>
      <c r="AJ86">
        <v>9.0603848554557235E-4</v>
      </c>
      <c r="AK86">
        <v>7.4955494442523565E-4</v>
      </c>
      <c r="AL86">
        <v>7.4704125255908372E-4</v>
      </c>
      <c r="AM86">
        <v>7.4747290344579756E-4</v>
      </c>
      <c r="AN86">
        <v>7.5253462411326651E-4</v>
      </c>
      <c r="AO86">
        <v>7.6363907809995086E-4</v>
      </c>
    </row>
    <row r="87" spans="1:41">
      <c r="A87">
        <f t="shared" si="2"/>
        <v>86</v>
      </c>
      <c r="B87">
        <v>7.7239999999999991E-4</v>
      </c>
      <c r="C87">
        <v>8.497E-4</v>
      </c>
      <c r="D87">
        <v>8.8029999999999998E-4</v>
      </c>
      <c r="E87">
        <v>9.1819999999999998E-4</v>
      </c>
      <c r="F87">
        <v>9.6519999999999993E-4</v>
      </c>
      <c r="G87">
        <v>1.01E-3</v>
      </c>
      <c r="H87">
        <v>1.0579999999999999E-3</v>
      </c>
      <c r="I87">
        <v>1.1243000000000002E-3</v>
      </c>
      <c r="J87">
        <v>1.2033E-3</v>
      </c>
      <c r="K87">
        <v>1.2856E-3</v>
      </c>
      <c r="L87">
        <v>1.1804999999999999E-3</v>
      </c>
      <c r="M87">
        <v>1.4991E-3</v>
      </c>
      <c r="N87">
        <v>1.3930000000000001E-3</v>
      </c>
      <c r="O87">
        <v>1.7913999999999999E-3</v>
      </c>
      <c r="P87">
        <v>1.933E-3</v>
      </c>
      <c r="Q87">
        <v>2.0011999999999999E-3</v>
      </c>
      <c r="R87">
        <v>1.6607E-3</v>
      </c>
      <c r="S87">
        <v>1.7569E-3</v>
      </c>
      <c r="T87">
        <v>1.256E-3</v>
      </c>
      <c r="U87">
        <v>1.0402E-3</v>
      </c>
      <c r="V87">
        <v>9.0879999999999997E-4</v>
      </c>
      <c r="W87">
        <v>8.1110000000000004E-4</v>
      </c>
      <c r="X87">
        <v>7.7290000000000008E-4</v>
      </c>
      <c r="Y87">
        <v>7.8169999999999997E-4</v>
      </c>
      <c r="Z87">
        <v>9.322E-4</v>
      </c>
      <c r="AA87">
        <v>8.4709999999999994E-4</v>
      </c>
      <c r="AB87">
        <v>1.0705000000000001E-3</v>
      </c>
      <c r="AC87">
        <v>1.1134000000000001E-3</v>
      </c>
      <c r="AD87">
        <v>1.1427E-3</v>
      </c>
      <c r="AE87">
        <v>1.1375000000000001E-3</v>
      </c>
      <c r="AF87">
        <v>7.6363907809995086E-4</v>
      </c>
      <c r="AG87">
        <v>7.8167804788530277E-4</v>
      </c>
      <c r="AH87">
        <v>8.0673553260593542E-4</v>
      </c>
      <c r="AI87">
        <v>8.377591974899365E-4</v>
      </c>
      <c r="AJ87">
        <v>8.722394867011436E-4</v>
      </c>
      <c r="AK87">
        <v>9.0603848554557235E-4</v>
      </c>
      <c r="AL87">
        <v>7.4955494442523565E-4</v>
      </c>
      <c r="AM87">
        <v>7.4704125255908372E-4</v>
      </c>
      <c r="AN87">
        <v>7.4747290344579756E-4</v>
      </c>
      <c r="AO87">
        <v>7.5253462411326651E-4</v>
      </c>
    </row>
    <row r="88" spans="1:41">
      <c r="A88">
        <f t="shared" si="2"/>
        <v>87</v>
      </c>
      <c r="B88">
        <v>7.7239999999999991E-4</v>
      </c>
      <c r="C88">
        <v>8.497E-4</v>
      </c>
      <c r="D88">
        <v>8.8029999999999998E-4</v>
      </c>
      <c r="E88">
        <v>9.1819999999999998E-4</v>
      </c>
      <c r="F88">
        <v>9.6519999999999993E-4</v>
      </c>
      <c r="G88">
        <v>1.01E-3</v>
      </c>
      <c r="H88">
        <v>1.0579999999999999E-3</v>
      </c>
      <c r="I88">
        <v>1.1243000000000002E-3</v>
      </c>
      <c r="J88">
        <v>1.2033E-3</v>
      </c>
      <c r="K88">
        <v>1.2856E-3</v>
      </c>
      <c r="L88">
        <v>1.1804999999999999E-3</v>
      </c>
      <c r="M88">
        <v>1.4991E-3</v>
      </c>
      <c r="N88">
        <v>1.3930000000000001E-3</v>
      </c>
      <c r="O88">
        <v>1.7913999999999999E-3</v>
      </c>
      <c r="P88">
        <v>1.933E-3</v>
      </c>
      <c r="Q88">
        <v>2.0011999999999999E-3</v>
      </c>
      <c r="R88">
        <v>1.6607E-3</v>
      </c>
      <c r="S88">
        <v>1.7569E-3</v>
      </c>
      <c r="T88">
        <v>1.256E-3</v>
      </c>
      <c r="U88">
        <v>1.0402E-3</v>
      </c>
      <c r="V88">
        <v>9.0879999999999997E-4</v>
      </c>
      <c r="W88">
        <v>8.1110000000000004E-4</v>
      </c>
      <c r="X88">
        <v>7.7290000000000008E-4</v>
      </c>
      <c r="Y88">
        <v>7.8169999999999997E-4</v>
      </c>
      <c r="Z88">
        <v>9.322E-4</v>
      </c>
      <c r="AA88">
        <v>8.4709999999999994E-4</v>
      </c>
      <c r="AB88">
        <v>1.0705000000000001E-3</v>
      </c>
      <c r="AC88">
        <v>1.1134000000000001E-3</v>
      </c>
      <c r="AD88">
        <v>1.1427E-3</v>
      </c>
      <c r="AE88">
        <v>1.1375000000000001E-3</v>
      </c>
      <c r="AF88">
        <v>7.5253462411326651E-4</v>
      </c>
      <c r="AG88">
        <v>7.6363907809995086E-4</v>
      </c>
      <c r="AH88">
        <v>7.8167804788530277E-4</v>
      </c>
      <c r="AI88">
        <v>8.0673553260593542E-4</v>
      </c>
      <c r="AJ88">
        <v>8.377591974899365E-4</v>
      </c>
      <c r="AK88">
        <v>8.722394867011436E-4</v>
      </c>
      <c r="AL88">
        <v>9.0603848554557235E-4</v>
      </c>
      <c r="AM88">
        <v>7.4955494442523565E-4</v>
      </c>
      <c r="AN88">
        <v>7.4704125255908372E-4</v>
      </c>
      <c r="AO88">
        <v>7.4747290344579756E-4</v>
      </c>
    </row>
    <row r="89" spans="1:41">
      <c r="A89">
        <f t="shared" si="2"/>
        <v>88</v>
      </c>
      <c r="B89">
        <v>7.7239999999999991E-4</v>
      </c>
      <c r="C89">
        <v>8.497E-4</v>
      </c>
      <c r="D89">
        <v>8.8029999999999998E-4</v>
      </c>
      <c r="E89">
        <v>9.1819999999999998E-4</v>
      </c>
      <c r="F89">
        <v>9.6519999999999993E-4</v>
      </c>
      <c r="G89">
        <v>1.01E-3</v>
      </c>
      <c r="H89">
        <v>1.0579999999999999E-3</v>
      </c>
      <c r="I89">
        <v>1.1243000000000002E-3</v>
      </c>
      <c r="J89">
        <v>1.2033E-3</v>
      </c>
      <c r="K89">
        <v>1.2856E-3</v>
      </c>
      <c r="L89">
        <v>1.1804999999999999E-3</v>
      </c>
      <c r="M89">
        <v>1.4991E-3</v>
      </c>
      <c r="N89">
        <v>1.3930000000000001E-3</v>
      </c>
      <c r="O89">
        <v>1.7913999999999999E-3</v>
      </c>
      <c r="P89">
        <v>1.933E-3</v>
      </c>
      <c r="Q89">
        <v>2.0011999999999999E-3</v>
      </c>
      <c r="R89">
        <v>1.6607E-3</v>
      </c>
      <c r="S89">
        <v>1.7569E-3</v>
      </c>
      <c r="T89">
        <v>1.256E-3</v>
      </c>
      <c r="U89">
        <v>1.0402E-3</v>
      </c>
      <c r="V89">
        <v>9.0879999999999997E-4</v>
      </c>
      <c r="W89">
        <v>8.1110000000000004E-4</v>
      </c>
      <c r="X89">
        <v>7.7290000000000008E-4</v>
      </c>
      <c r="Y89">
        <v>7.8169999999999997E-4</v>
      </c>
      <c r="Z89">
        <v>9.322E-4</v>
      </c>
      <c r="AA89">
        <v>8.4709999999999994E-4</v>
      </c>
      <c r="AB89">
        <v>1.0705000000000001E-3</v>
      </c>
      <c r="AC89">
        <v>1.1134000000000001E-3</v>
      </c>
      <c r="AD89">
        <v>1.1427E-3</v>
      </c>
      <c r="AE89">
        <v>1.1375000000000001E-3</v>
      </c>
      <c r="AF89">
        <v>7.4747290344579756E-4</v>
      </c>
      <c r="AG89">
        <v>7.5253462411326651E-4</v>
      </c>
      <c r="AH89">
        <v>7.6363907809995086E-4</v>
      </c>
      <c r="AI89">
        <v>7.8167804788530277E-4</v>
      </c>
      <c r="AJ89">
        <v>8.0673553260593542E-4</v>
      </c>
      <c r="AK89">
        <v>8.377591974899365E-4</v>
      </c>
      <c r="AL89">
        <v>8.722394867011436E-4</v>
      </c>
      <c r="AM89">
        <v>9.0603848554557235E-4</v>
      </c>
      <c r="AN89">
        <v>7.4955494442523565E-4</v>
      </c>
      <c r="AO89">
        <v>7.4704125255908372E-4</v>
      </c>
    </row>
    <row r="90" spans="1:41">
      <c r="A90">
        <f t="shared" si="2"/>
        <v>89</v>
      </c>
      <c r="B90">
        <v>7.7239999999999991E-4</v>
      </c>
      <c r="C90">
        <v>8.497E-4</v>
      </c>
      <c r="D90">
        <v>8.8029999999999998E-4</v>
      </c>
      <c r="E90">
        <v>9.1819999999999998E-4</v>
      </c>
      <c r="F90">
        <v>9.6519999999999993E-4</v>
      </c>
      <c r="G90">
        <v>1.01E-3</v>
      </c>
      <c r="H90">
        <v>1.0579999999999999E-3</v>
      </c>
      <c r="I90">
        <v>1.1243000000000002E-3</v>
      </c>
      <c r="J90">
        <v>1.2033E-3</v>
      </c>
      <c r="K90">
        <v>1.2856E-3</v>
      </c>
      <c r="L90">
        <v>1.1804999999999999E-3</v>
      </c>
      <c r="M90">
        <v>1.4991E-3</v>
      </c>
      <c r="N90">
        <v>1.3930000000000001E-3</v>
      </c>
      <c r="O90">
        <v>1.7913999999999999E-3</v>
      </c>
      <c r="P90">
        <v>1.933E-3</v>
      </c>
      <c r="Q90">
        <v>2.0011999999999999E-3</v>
      </c>
      <c r="R90">
        <v>1.6607E-3</v>
      </c>
      <c r="S90">
        <v>1.7569E-3</v>
      </c>
      <c r="T90">
        <v>1.256E-3</v>
      </c>
      <c r="U90">
        <v>1.0402E-3</v>
      </c>
      <c r="V90">
        <v>9.0879999999999997E-4</v>
      </c>
      <c r="W90">
        <v>8.1110000000000004E-4</v>
      </c>
      <c r="X90">
        <v>7.7290000000000008E-4</v>
      </c>
      <c r="Y90">
        <v>7.8169999999999997E-4</v>
      </c>
      <c r="Z90">
        <v>9.322E-4</v>
      </c>
      <c r="AA90">
        <v>8.4709999999999994E-4</v>
      </c>
      <c r="AB90">
        <v>1.0705000000000001E-3</v>
      </c>
      <c r="AC90">
        <v>1.1134000000000001E-3</v>
      </c>
      <c r="AD90">
        <v>1.1427E-3</v>
      </c>
      <c r="AE90">
        <v>1.1375000000000001E-3</v>
      </c>
      <c r="AF90">
        <v>7.4704125255908372E-4</v>
      </c>
      <c r="AG90">
        <v>7.4747290344579756E-4</v>
      </c>
      <c r="AH90">
        <v>7.5253462411326651E-4</v>
      </c>
      <c r="AI90">
        <v>7.6363907809995086E-4</v>
      </c>
      <c r="AJ90">
        <v>7.8167804788530277E-4</v>
      </c>
      <c r="AK90">
        <v>8.0673553260593542E-4</v>
      </c>
      <c r="AL90">
        <v>8.377591974899365E-4</v>
      </c>
      <c r="AM90">
        <v>8.722394867011436E-4</v>
      </c>
      <c r="AN90">
        <v>9.0603848554557235E-4</v>
      </c>
      <c r="AO90">
        <v>7.4955494442523565E-4</v>
      </c>
    </row>
    <row r="91" spans="1:41">
      <c r="A91">
        <f t="shared" si="2"/>
        <v>90</v>
      </c>
      <c r="B91">
        <v>7.7239999999999991E-4</v>
      </c>
      <c r="C91">
        <v>8.497E-4</v>
      </c>
      <c r="D91">
        <v>8.8029999999999998E-4</v>
      </c>
      <c r="E91">
        <v>9.1819999999999998E-4</v>
      </c>
      <c r="F91">
        <v>9.6519999999999993E-4</v>
      </c>
      <c r="G91">
        <v>1.01E-3</v>
      </c>
      <c r="H91">
        <v>1.0579999999999999E-3</v>
      </c>
      <c r="I91">
        <v>1.1243000000000002E-3</v>
      </c>
      <c r="J91">
        <v>1.2033E-3</v>
      </c>
      <c r="K91">
        <v>1.2856E-3</v>
      </c>
      <c r="L91">
        <v>1.1804999999999999E-3</v>
      </c>
      <c r="M91">
        <v>1.4991E-3</v>
      </c>
      <c r="N91">
        <v>1.3930000000000001E-3</v>
      </c>
      <c r="O91">
        <v>1.7913999999999999E-3</v>
      </c>
      <c r="P91">
        <v>1.933E-3</v>
      </c>
      <c r="Q91">
        <v>2.0011999999999999E-3</v>
      </c>
      <c r="R91">
        <v>1.6607E-3</v>
      </c>
      <c r="S91">
        <v>1.7569E-3</v>
      </c>
      <c r="T91">
        <v>1.256E-3</v>
      </c>
      <c r="U91">
        <v>1.0402E-3</v>
      </c>
      <c r="V91">
        <v>9.0879999999999997E-4</v>
      </c>
      <c r="W91">
        <v>8.1110000000000004E-4</v>
      </c>
      <c r="X91">
        <v>7.7290000000000008E-4</v>
      </c>
      <c r="Y91">
        <v>7.8169999999999997E-4</v>
      </c>
      <c r="Z91">
        <v>9.322E-4</v>
      </c>
      <c r="AA91">
        <v>8.4709999999999994E-4</v>
      </c>
      <c r="AB91">
        <v>1.0705000000000001E-3</v>
      </c>
      <c r="AC91">
        <v>1.1134000000000001E-3</v>
      </c>
      <c r="AD91">
        <v>1.1427E-3</v>
      </c>
      <c r="AE91">
        <v>1.1375000000000001E-3</v>
      </c>
      <c r="AF91">
        <v>7.4955494442523565E-4</v>
      </c>
      <c r="AG91">
        <v>7.4704125255908372E-4</v>
      </c>
      <c r="AH91">
        <v>7.4747290344579756E-4</v>
      </c>
      <c r="AI91">
        <v>7.5253462411326651E-4</v>
      </c>
      <c r="AJ91">
        <v>7.6363907809995086E-4</v>
      </c>
      <c r="AK91">
        <v>7.8167804788530277E-4</v>
      </c>
      <c r="AL91">
        <v>8.0673553260593542E-4</v>
      </c>
      <c r="AM91">
        <v>8.377591974899365E-4</v>
      </c>
      <c r="AN91">
        <v>8.722394867011436E-4</v>
      </c>
      <c r="AO91">
        <v>9.0603848554557235E-4</v>
      </c>
    </row>
    <row r="92" spans="1:41">
      <c r="A92">
        <f t="shared" si="2"/>
        <v>91</v>
      </c>
      <c r="B92">
        <v>7.7239999999999991E-4</v>
      </c>
      <c r="C92">
        <v>8.497E-4</v>
      </c>
      <c r="D92">
        <v>8.8029999999999998E-4</v>
      </c>
      <c r="E92">
        <v>9.1819999999999998E-4</v>
      </c>
      <c r="F92">
        <v>9.6519999999999993E-4</v>
      </c>
      <c r="G92">
        <v>1.01E-3</v>
      </c>
      <c r="H92">
        <v>1.0579999999999999E-3</v>
      </c>
      <c r="I92">
        <v>1.1243000000000002E-3</v>
      </c>
      <c r="J92">
        <v>1.2033E-3</v>
      </c>
      <c r="K92">
        <v>1.2856E-3</v>
      </c>
      <c r="L92">
        <v>1.1804999999999999E-3</v>
      </c>
      <c r="M92">
        <v>1.4991E-3</v>
      </c>
      <c r="N92">
        <v>1.3930000000000001E-3</v>
      </c>
      <c r="O92">
        <v>1.7913999999999999E-3</v>
      </c>
      <c r="P92">
        <v>1.933E-3</v>
      </c>
      <c r="Q92">
        <v>2.0011999999999999E-3</v>
      </c>
      <c r="R92">
        <v>1.6607E-3</v>
      </c>
      <c r="S92">
        <v>1.7569E-3</v>
      </c>
      <c r="T92">
        <v>1.256E-3</v>
      </c>
      <c r="U92">
        <v>1.0402E-3</v>
      </c>
      <c r="V92">
        <v>9.0879999999999997E-4</v>
      </c>
      <c r="W92">
        <v>8.1110000000000004E-4</v>
      </c>
      <c r="X92">
        <v>7.7290000000000008E-4</v>
      </c>
      <c r="Y92">
        <v>7.8169999999999997E-4</v>
      </c>
      <c r="Z92">
        <v>9.322E-4</v>
      </c>
      <c r="AA92">
        <v>8.4709999999999994E-4</v>
      </c>
      <c r="AB92">
        <v>1.0705000000000001E-3</v>
      </c>
      <c r="AC92">
        <v>1.1134000000000001E-3</v>
      </c>
      <c r="AD92">
        <v>1.1427E-3</v>
      </c>
      <c r="AE92">
        <v>1.1375000000000001E-3</v>
      </c>
      <c r="AF92">
        <v>9.0603848554557235E-4</v>
      </c>
      <c r="AG92">
        <v>7.4955494442523565E-4</v>
      </c>
      <c r="AH92">
        <v>7.4704125255908372E-4</v>
      </c>
      <c r="AI92">
        <v>7.4747290344579756E-4</v>
      </c>
      <c r="AJ92">
        <v>7.5253462411326651E-4</v>
      </c>
      <c r="AK92">
        <v>7.6363907809995086E-4</v>
      </c>
      <c r="AL92">
        <v>7.8167804788530277E-4</v>
      </c>
      <c r="AM92">
        <v>8.0673553260593542E-4</v>
      </c>
      <c r="AN92">
        <v>8.377591974899365E-4</v>
      </c>
      <c r="AO92">
        <v>8.722394867011436E-4</v>
      </c>
    </row>
    <row r="93" spans="1:41">
      <c r="A93">
        <f t="shared" si="2"/>
        <v>92</v>
      </c>
      <c r="B93">
        <v>7.7239999999999991E-4</v>
      </c>
      <c r="C93">
        <v>8.497E-4</v>
      </c>
      <c r="D93">
        <v>8.8029999999999998E-4</v>
      </c>
      <c r="E93">
        <v>9.1819999999999998E-4</v>
      </c>
      <c r="F93">
        <v>9.6519999999999993E-4</v>
      </c>
      <c r="G93">
        <v>1.01E-3</v>
      </c>
      <c r="H93">
        <v>1.0579999999999999E-3</v>
      </c>
      <c r="I93">
        <v>1.1243000000000002E-3</v>
      </c>
      <c r="J93">
        <v>1.2033E-3</v>
      </c>
      <c r="K93">
        <v>1.2856E-3</v>
      </c>
      <c r="L93">
        <v>1.1804999999999999E-3</v>
      </c>
      <c r="M93">
        <v>1.4991E-3</v>
      </c>
      <c r="N93">
        <v>1.3930000000000001E-3</v>
      </c>
      <c r="O93">
        <v>1.7913999999999999E-3</v>
      </c>
      <c r="P93">
        <v>1.933E-3</v>
      </c>
      <c r="Q93">
        <v>2.0011999999999999E-3</v>
      </c>
      <c r="R93">
        <v>1.6607E-3</v>
      </c>
      <c r="S93">
        <v>1.7569E-3</v>
      </c>
      <c r="T93">
        <v>1.256E-3</v>
      </c>
      <c r="U93">
        <v>1.0402E-3</v>
      </c>
      <c r="V93">
        <v>9.0879999999999997E-4</v>
      </c>
      <c r="W93">
        <v>8.1110000000000004E-4</v>
      </c>
      <c r="X93">
        <v>7.7290000000000008E-4</v>
      </c>
      <c r="Y93">
        <v>7.8169999999999997E-4</v>
      </c>
      <c r="Z93">
        <v>9.322E-4</v>
      </c>
      <c r="AA93">
        <v>8.4709999999999994E-4</v>
      </c>
      <c r="AB93">
        <v>1.0705000000000001E-3</v>
      </c>
      <c r="AC93">
        <v>1.1134000000000001E-3</v>
      </c>
      <c r="AD93">
        <v>1.1427E-3</v>
      </c>
      <c r="AE93">
        <v>1.1375000000000001E-3</v>
      </c>
      <c r="AF93">
        <v>8.722394867011436E-4</v>
      </c>
      <c r="AG93">
        <v>9.0603848554557235E-4</v>
      </c>
      <c r="AH93">
        <v>7.4955494442523565E-4</v>
      </c>
      <c r="AI93">
        <v>7.4704125255908372E-4</v>
      </c>
      <c r="AJ93">
        <v>7.4747290344579756E-4</v>
      </c>
      <c r="AK93">
        <v>7.5253462411326651E-4</v>
      </c>
      <c r="AL93">
        <v>7.6363907809995086E-4</v>
      </c>
      <c r="AM93">
        <v>7.8167804788530277E-4</v>
      </c>
      <c r="AN93">
        <v>8.0673553260593542E-4</v>
      </c>
      <c r="AO93">
        <v>8.377591974899365E-4</v>
      </c>
    </row>
    <row r="94" spans="1:41">
      <c r="A94">
        <f t="shared" si="2"/>
        <v>93</v>
      </c>
      <c r="B94">
        <v>7.7239999999999991E-4</v>
      </c>
      <c r="C94">
        <v>8.497E-4</v>
      </c>
      <c r="D94">
        <v>8.8029999999999998E-4</v>
      </c>
      <c r="E94">
        <v>9.1819999999999998E-4</v>
      </c>
      <c r="F94">
        <v>9.6519999999999993E-4</v>
      </c>
      <c r="G94">
        <v>1.01E-3</v>
      </c>
      <c r="H94">
        <v>1.0579999999999999E-3</v>
      </c>
      <c r="I94">
        <v>1.1243000000000002E-3</v>
      </c>
      <c r="J94">
        <v>1.2033E-3</v>
      </c>
      <c r="K94">
        <v>1.2856E-3</v>
      </c>
      <c r="L94">
        <v>1.1804999999999999E-3</v>
      </c>
      <c r="M94">
        <v>1.4991E-3</v>
      </c>
      <c r="N94">
        <v>1.3930000000000001E-3</v>
      </c>
      <c r="O94">
        <v>1.7913999999999999E-3</v>
      </c>
      <c r="P94">
        <v>1.933E-3</v>
      </c>
      <c r="Q94">
        <v>2.0011999999999999E-3</v>
      </c>
      <c r="R94">
        <v>1.6607E-3</v>
      </c>
      <c r="S94">
        <v>1.7569E-3</v>
      </c>
      <c r="T94">
        <v>1.256E-3</v>
      </c>
      <c r="U94">
        <v>1.0402E-3</v>
      </c>
      <c r="V94">
        <v>9.0879999999999997E-4</v>
      </c>
      <c r="W94">
        <v>8.1110000000000004E-4</v>
      </c>
      <c r="X94">
        <v>7.7290000000000008E-4</v>
      </c>
      <c r="Y94">
        <v>7.8169999999999997E-4</v>
      </c>
      <c r="Z94">
        <v>9.322E-4</v>
      </c>
      <c r="AA94">
        <v>8.4709999999999994E-4</v>
      </c>
      <c r="AB94">
        <v>1.0705000000000001E-3</v>
      </c>
      <c r="AC94">
        <v>1.1134000000000001E-3</v>
      </c>
      <c r="AD94">
        <v>1.1427E-3</v>
      </c>
      <c r="AE94">
        <v>1.1375000000000001E-3</v>
      </c>
      <c r="AF94">
        <v>8.377591974899365E-4</v>
      </c>
      <c r="AG94">
        <v>8.722394867011436E-4</v>
      </c>
      <c r="AH94">
        <v>9.0603848554557235E-4</v>
      </c>
      <c r="AI94">
        <v>7.4955494442523565E-4</v>
      </c>
      <c r="AJ94">
        <v>7.4704125255908372E-4</v>
      </c>
      <c r="AK94">
        <v>7.4747290344579756E-4</v>
      </c>
      <c r="AL94">
        <v>7.5253462411326651E-4</v>
      </c>
      <c r="AM94">
        <v>7.6363907809995086E-4</v>
      </c>
      <c r="AN94">
        <v>7.8167804788530277E-4</v>
      </c>
      <c r="AO94">
        <v>8.0673553260593542E-4</v>
      </c>
    </row>
    <row r="95" spans="1:41">
      <c r="A95">
        <f t="shared" si="2"/>
        <v>94</v>
      </c>
      <c r="B95">
        <v>7.7239999999999991E-4</v>
      </c>
      <c r="C95">
        <v>8.497E-4</v>
      </c>
      <c r="D95">
        <v>8.8029999999999998E-4</v>
      </c>
      <c r="E95">
        <v>9.1819999999999998E-4</v>
      </c>
      <c r="F95">
        <v>9.6519999999999993E-4</v>
      </c>
      <c r="G95">
        <v>1.01E-3</v>
      </c>
      <c r="H95">
        <v>1.0579999999999999E-3</v>
      </c>
      <c r="I95">
        <v>1.1243000000000002E-3</v>
      </c>
      <c r="J95">
        <v>1.2033E-3</v>
      </c>
      <c r="K95">
        <v>1.2856E-3</v>
      </c>
      <c r="L95">
        <v>1.1804999999999999E-3</v>
      </c>
      <c r="M95">
        <v>1.4991E-3</v>
      </c>
      <c r="N95">
        <v>1.3930000000000001E-3</v>
      </c>
      <c r="O95">
        <v>1.7913999999999999E-3</v>
      </c>
      <c r="P95">
        <v>1.933E-3</v>
      </c>
      <c r="Q95">
        <v>2.0011999999999999E-3</v>
      </c>
      <c r="R95">
        <v>1.6607E-3</v>
      </c>
      <c r="S95">
        <v>1.7569E-3</v>
      </c>
      <c r="T95">
        <v>1.256E-3</v>
      </c>
      <c r="U95">
        <v>1.0402E-3</v>
      </c>
      <c r="V95">
        <v>9.0879999999999997E-4</v>
      </c>
      <c r="W95">
        <v>8.1110000000000004E-4</v>
      </c>
      <c r="X95">
        <v>7.7290000000000008E-4</v>
      </c>
      <c r="Y95">
        <v>7.8169999999999997E-4</v>
      </c>
      <c r="Z95">
        <v>9.322E-4</v>
      </c>
      <c r="AA95">
        <v>8.4709999999999994E-4</v>
      </c>
      <c r="AB95">
        <v>1.0705000000000001E-3</v>
      </c>
      <c r="AC95">
        <v>1.1134000000000001E-3</v>
      </c>
      <c r="AD95">
        <v>1.1427E-3</v>
      </c>
      <c r="AE95">
        <v>1.1375000000000001E-3</v>
      </c>
      <c r="AF95">
        <v>8.0673553260593542E-4</v>
      </c>
      <c r="AG95">
        <v>8.377591974899365E-4</v>
      </c>
      <c r="AH95">
        <v>8.722394867011436E-4</v>
      </c>
      <c r="AI95">
        <v>9.0603848554557235E-4</v>
      </c>
      <c r="AJ95">
        <v>7.4955494442523565E-4</v>
      </c>
      <c r="AK95">
        <v>7.4704125255908372E-4</v>
      </c>
      <c r="AL95">
        <v>7.4747290344579756E-4</v>
      </c>
      <c r="AM95">
        <v>7.5253462411326651E-4</v>
      </c>
      <c r="AN95">
        <v>7.6363907809995086E-4</v>
      </c>
      <c r="AO95">
        <v>7.8167804788530277E-4</v>
      </c>
    </row>
    <row r="96" spans="1:41">
      <c r="A96">
        <f t="shared" si="2"/>
        <v>95</v>
      </c>
      <c r="B96">
        <v>7.7239999999999991E-4</v>
      </c>
      <c r="C96">
        <v>8.497E-4</v>
      </c>
      <c r="D96">
        <v>8.8029999999999998E-4</v>
      </c>
      <c r="E96">
        <v>9.1819999999999998E-4</v>
      </c>
      <c r="F96">
        <v>9.6519999999999993E-4</v>
      </c>
      <c r="G96">
        <v>1.01E-3</v>
      </c>
      <c r="H96">
        <v>1.0579999999999999E-3</v>
      </c>
      <c r="I96">
        <v>1.1243000000000002E-3</v>
      </c>
      <c r="J96">
        <v>1.2033E-3</v>
      </c>
      <c r="K96">
        <v>1.2856E-3</v>
      </c>
      <c r="L96">
        <v>1.1804999999999999E-3</v>
      </c>
      <c r="M96">
        <v>1.4991E-3</v>
      </c>
      <c r="N96">
        <v>1.3930000000000001E-3</v>
      </c>
      <c r="O96">
        <v>1.7913999999999999E-3</v>
      </c>
      <c r="P96">
        <v>1.933E-3</v>
      </c>
      <c r="Q96">
        <v>2.0011999999999999E-3</v>
      </c>
      <c r="R96">
        <v>1.6607E-3</v>
      </c>
      <c r="S96">
        <v>1.7569E-3</v>
      </c>
      <c r="T96">
        <v>1.256E-3</v>
      </c>
      <c r="U96">
        <v>1.0402E-3</v>
      </c>
      <c r="V96">
        <v>9.0879999999999997E-4</v>
      </c>
      <c r="W96">
        <v>8.1110000000000004E-4</v>
      </c>
      <c r="X96">
        <v>7.7290000000000008E-4</v>
      </c>
      <c r="Y96">
        <v>7.8169999999999997E-4</v>
      </c>
      <c r="Z96">
        <v>9.322E-4</v>
      </c>
      <c r="AA96">
        <v>8.4709999999999994E-4</v>
      </c>
      <c r="AB96">
        <v>1.0705000000000001E-3</v>
      </c>
      <c r="AC96">
        <v>1.1134000000000001E-3</v>
      </c>
      <c r="AD96">
        <v>1.1427E-3</v>
      </c>
      <c r="AE96">
        <v>1.1375000000000001E-3</v>
      </c>
      <c r="AF96">
        <v>7.8167804788530277E-4</v>
      </c>
      <c r="AG96">
        <v>8.0673553260593542E-4</v>
      </c>
      <c r="AH96">
        <v>8.377591974899365E-4</v>
      </c>
      <c r="AI96">
        <v>8.722394867011436E-4</v>
      </c>
      <c r="AJ96">
        <v>9.0603848554557235E-4</v>
      </c>
      <c r="AK96">
        <v>7.4955494442523565E-4</v>
      </c>
      <c r="AL96">
        <v>7.4704125255908372E-4</v>
      </c>
      <c r="AM96">
        <v>7.4747290344579756E-4</v>
      </c>
      <c r="AN96">
        <v>7.5253462411326651E-4</v>
      </c>
      <c r="AO96">
        <v>7.6363907809995086E-4</v>
      </c>
    </row>
    <row r="97" spans="1:41">
      <c r="A97">
        <f t="shared" si="2"/>
        <v>96</v>
      </c>
      <c r="B97">
        <v>7.7239999999999991E-4</v>
      </c>
      <c r="C97">
        <v>8.497E-4</v>
      </c>
      <c r="D97">
        <v>8.8029999999999998E-4</v>
      </c>
      <c r="E97">
        <v>9.1819999999999998E-4</v>
      </c>
      <c r="F97">
        <v>9.6519999999999993E-4</v>
      </c>
      <c r="G97">
        <v>1.01E-3</v>
      </c>
      <c r="H97">
        <v>1.0579999999999999E-3</v>
      </c>
      <c r="I97">
        <v>1.1243000000000002E-3</v>
      </c>
      <c r="J97">
        <v>1.2033E-3</v>
      </c>
      <c r="K97">
        <v>1.2856E-3</v>
      </c>
      <c r="L97">
        <v>1.1804999999999999E-3</v>
      </c>
      <c r="M97">
        <v>1.4991E-3</v>
      </c>
      <c r="N97">
        <v>1.3930000000000001E-3</v>
      </c>
      <c r="O97">
        <v>1.7913999999999999E-3</v>
      </c>
      <c r="P97">
        <v>1.933E-3</v>
      </c>
      <c r="Q97">
        <v>2.0011999999999999E-3</v>
      </c>
      <c r="R97">
        <v>1.6607E-3</v>
      </c>
      <c r="S97">
        <v>1.7569E-3</v>
      </c>
      <c r="T97">
        <v>1.256E-3</v>
      </c>
      <c r="U97">
        <v>1.0402E-3</v>
      </c>
      <c r="V97">
        <v>9.0879999999999997E-4</v>
      </c>
      <c r="W97">
        <v>8.1110000000000004E-4</v>
      </c>
      <c r="X97">
        <v>7.7290000000000008E-4</v>
      </c>
      <c r="Y97">
        <v>7.8169999999999997E-4</v>
      </c>
      <c r="Z97">
        <v>9.322E-4</v>
      </c>
      <c r="AA97">
        <v>8.4709999999999994E-4</v>
      </c>
      <c r="AB97">
        <v>1.0705000000000001E-3</v>
      </c>
      <c r="AC97">
        <v>1.1134000000000001E-3</v>
      </c>
      <c r="AD97">
        <v>1.1427E-3</v>
      </c>
      <c r="AE97">
        <v>1.1375000000000001E-3</v>
      </c>
      <c r="AF97">
        <v>7.6363907809995086E-4</v>
      </c>
      <c r="AG97">
        <v>7.8167804788530277E-4</v>
      </c>
      <c r="AH97">
        <v>8.0673553260593542E-4</v>
      </c>
      <c r="AI97">
        <v>8.377591974899365E-4</v>
      </c>
      <c r="AJ97">
        <v>8.722394867011436E-4</v>
      </c>
      <c r="AK97">
        <v>9.0603848554557235E-4</v>
      </c>
      <c r="AL97">
        <v>7.4955494442523565E-4</v>
      </c>
      <c r="AM97">
        <v>7.4704125255908372E-4</v>
      </c>
      <c r="AN97">
        <v>7.4747290344579756E-4</v>
      </c>
      <c r="AO97">
        <v>7.5253462411326651E-4</v>
      </c>
    </row>
    <row r="98" spans="1:41">
      <c r="A98">
        <f t="shared" si="2"/>
        <v>97</v>
      </c>
      <c r="B98">
        <v>7.7239999999999991E-4</v>
      </c>
      <c r="C98">
        <v>8.497E-4</v>
      </c>
      <c r="D98">
        <v>8.8029999999999998E-4</v>
      </c>
      <c r="E98">
        <v>9.1819999999999998E-4</v>
      </c>
      <c r="F98">
        <v>9.6519999999999993E-4</v>
      </c>
      <c r="G98">
        <v>1.01E-3</v>
      </c>
      <c r="H98">
        <v>1.0579999999999999E-3</v>
      </c>
      <c r="I98">
        <v>1.1243000000000002E-3</v>
      </c>
      <c r="J98">
        <v>1.2033E-3</v>
      </c>
      <c r="K98">
        <v>1.2856E-3</v>
      </c>
      <c r="L98">
        <v>1.1804999999999999E-3</v>
      </c>
      <c r="M98">
        <v>1.4991E-3</v>
      </c>
      <c r="N98">
        <v>1.3930000000000001E-3</v>
      </c>
      <c r="O98">
        <v>1.7913999999999999E-3</v>
      </c>
      <c r="P98">
        <v>1.933E-3</v>
      </c>
      <c r="Q98">
        <v>2.0011999999999999E-3</v>
      </c>
      <c r="R98">
        <v>1.6607E-3</v>
      </c>
      <c r="S98">
        <v>1.7569E-3</v>
      </c>
      <c r="T98">
        <v>1.256E-3</v>
      </c>
      <c r="U98">
        <v>1.0402E-3</v>
      </c>
      <c r="V98">
        <v>9.0879999999999997E-4</v>
      </c>
      <c r="W98">
        <v>8.1110000000000004E-4</v>
      </c>
      <c r="X98">
        <v>7.7290000000000008E-4</v>
      </c>
      <c r="Y98">
        <v>7.8169999999999997E-4</v>
      </c>
      <c r="Z98">
        <v>9.322E-4</v>
      </c>
      <c r="AA98">
        <v>8.4709999999999994E-4</v>
      </c>
      <c r="AB98">
        <v>1.0705000000000001E-3</v>
      </c>
      <c r="AC98">
        <v>1.1134000000000001E-3</v>
      </c>
      <c r="AD98">
        <v>1.1427E-3</v>
      </c>
      <c r="AE98">
        <v>1.1375000000000001E-3</v>
      </c>
      <c r="AF98">
        <v>7.5253462411326651E-4</v>
      </c>
      <c r="AG98">
        <v>7.6363907809995086E-4</v>
      </c>
      <c r="AH98">
        <v>7.8167804788530277E-4</v>
      </c>
      <c r="AI98">
        <v>8.0673553260593542E-4</v>
      </c>
      <c r="AJ98">
        <v>8.377591974899365E-4</v>
      </c>
      <c r="AK98">
        <v>8.722394867011436E-4</v>
      </c>
      <c r="AL98">
        <v>9.0603848554557235E-4</v>
      </c>
      <c r="AM98">
        <v>7.4955494442523565E-4</v>
      </c>
      <c r="AN98">
        <v>7.4704125255908372E-4</v>
      </c>
      <c r="AO98">
        <v>7.4747290344579756E-4</v>
      </c>
    </row>
    <row r="99" spans="1:41">
      <c r="A99">
        <f t="shared" si="2"/>
        <v>98</v>
      </c>
      <c r="B99">
        <v>7.7239999999999991E-4</v>
      </c>
      <c r="C99">
        <v>8.497E-4</v>
      </c>
      <c r="D99">
        <v>8.8029999999999998E-4</v>
      </c>
      <c r="E99">
        <v>9.1819999999999998E-4</v>
      </c>
      <c r="F99">
        <v>9.6519999999999993E-4</v>
      </c>
      <c r="G99">
        <v>1.01E-3</v>
      </c>
      <c r="H99">
        <v>1.0579999999999999E-3</v>
      </c>
      <c r="I99">
        <v>1.1243000000000002E-3</v>
      </c>
      <c r="J99">
        <v>1.2033E-3</v>
      </c>
      <c r="K99">
        <v>1.2856E-3</v>
      </c>
      <c r="L99">
        <v>1.1804999999999999E-3</v>
      </c>
      <c r="M99">
        <v>1.4991E-3</v>
      </c>
      <c r="N99">
        <v>1.3930000000000001E-3</v>
      </c>
      <c r="O99">
        <v>1.7913999999999999E-3</v>
      </c>
      <c r="P99">
        <v>1.933E-3</v>
      </c>
      <c r="Q99">
        <v>2.0011999999999999E-3</v>
      </c>
      <c r="R99">
        <v>1.6607E-3</v>
      </c>
      <c r="S99">
        <v>1.7569E-3</v>
      </c>
      <c r="T99">
        <v>1.256E-3</v>
      </c>
      <c r="U99">
        <v>1.0402E-3</v>
      </c>
      <c r="V99">
        <v>9.0879999999999997E-4</v>
      </c>
      <c r="W99">
        <v>8.1110000000000004E-4</v>
      </c>
      <c r="X99">
        <v>7.7290000000000008E-4</v>
      </c>
      <c r="Y99">
        <v>7.8169999999999997E-4</v>
      </c>
      <c r="Z99">
        <v>9.322E-4</v>
      </c>
      <c r="AA99">
        <v>8.4709999999999994E-4</v>
      </c>
      <c r="AB99">
        <v>1.0705000000000001E-3</v>
      </c>
      <c r="AC99">
        <v>1.1134000000000001E-3</v>
      </c>
      <c r="AD99">
        <v>1.1427E-3</v>
      </c>
      <c r="AE99">
        <v>1.1375000000000001E-3</v>
      </c>
      <c r="AF99">
        <v>7.4747290344579756E-4</v>
      </c>
      <c r="AG99">
        <v>7.5253462411326651E-4</v>
      </c>
      <c r="AH99">
        <v>7.6363907809995086E-4</v>
      </c>
      <c r="AI99">
        <v>7.8167804788530277E-4</v>
      </c>
      <c r="AJ99">
        <v>8.0673553260593542E-4</v>
      </c>
      <c r="AK99">
        <v>8.377591974899365E-4</v>
      </c>
      <c r="AL99">
        <v>8.722394867011436E-4</v>
      </c>
      <c r="AM99">
        <v>9.0603848554557235E-4</v>
      </c>
      <c r="AN99">
        <v>7.4955494442523565E-4</v>
      </c>
      <c r="AO99">
        <v>7.4704125255908372E-4</v>
      </c>
    </row>
    <row r="100" spans="1:41">
      <c r="A100">
        <f t="shared" si="2"/>
        <v>99</v>
      </c>
      <c r="B100">
        <v>7.7239999999999991E-4</v>
      </c>
      <c r="C100">
        <v>8.497E-4</v>
      </c>
      <c r="D100">
        <v>8.8029999999999998E-4</v>
      </c>
      <c r="E100">
        <v>9.1819999999999998E-4</v>
      </c>
      <c r="F100">
        <v>9.6519999999999993E-4</v>
      </c>
      <c r="G100">
        <v>1.01E-3</v>
      </c>
      <c r="H100">
        <v>1.0579999999999999E-3</v>
      </c>
      <c r="I100">
        <v>1.1243000000000002E-3</v>
      </c>
      <c r="J100">
        <v>1.2033E-3</v>
      </c>
      <c r="K100">
        <v>1.2856E-3</v>
      </c>
      <c r="L100">
        <v>1.1804999999999999E-3</v>
      </c>
      <c r="M100">
        <v>1.4991E-3</v>
      </c>
      <c r="N100">
        <v>1.3930000000000001E-3</v>
      </c>
      <c r="O100">
        <v>1.7913999999999999E-3</v>
      </c>
      <c r="P100">
        <v>1.933E-3</v>
      </c>
      <c r="Q100">
        <v>2.0011999999999999E-3</v>
      </c>
      <c r="R100">
        <v>1.6607E-3</v>
      </c>
      <c r="S100">
        <v>1.7569E-3</v>
      </c>
      <c r="T100">
        <v>1.256E-3</v>
      </c>
      <c r="U100">
        <v>1.0402E-3</v>
      </c>
      <c r="V100">
        <v>9.0879999999999997E-4</v>
      </c>
      <c r="W100">
        <v>8.1110000000000004E-4</v>
      </c>
      <c r="X100">
        <v>7.7290000000000008E-4</v>
      </c>
      <c r="Y100">
        <v>7.8169999999999997E-4</v>
      </c>
      <c r="Z100">
        <v>9.322E-4</v>
      </c>
      <c r="AA100">
        <v>8.4709999999999994E-4</v>
      </c>
      <c r="AB100">
        <v>1.0705000000000001E-3</v>
      </c>
      <c r="AC100">
        <v>1.1134000000000001E-3</v>
      </c>
      <c r="AD100">
        <v>1.1427E-3</v>
      </c>
      <c r="AE100">
        <v>1.1375000000000001E-3</v>
      </c>
      <c r="AF100">
        <v>7.4704125255908372E-4</v>
      </c>
      <c r="AG100">
        <v>7.4747290344579756E-4</v>
      </c>
      <c r="AH100">
        <v>7.5253462411326651E-4</v>
      </c>
      <c r="AI100">
        <v>7.6363907809995086E-4</v>
      </c>
      <c r="AJ100">
        <v>7.8167804788530277E-4</v>
      </c>
      <c r="AK100">
        <v>8.0673553260593542E-4</v>
      </c>
      <c r="AL100">
        <v>8.377591974899365E-4</v>
      </c>
      <c r="AM100">
        <v>8.722394867011436E-4</v>
      </c>
      <c r="AN100">
        <v>9.0603848554557235E-4</v>
      </c>
      <c r="AO100">
        <v>7.4955494442523565E-4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7"/>
  <dimension ref="A1:AO100"/>
  <sheetViews>
    <sheetView zoomScale="117" zoomScaleNormal="117" workbookViewId="0">
      <selection activeCell="AH17" sqref="AH17"/>
    </sheetView>
  </sheetViews>
  <sheetFormatPr defaultRowHeight="14.4"/>
  <sheetData>
    <row r="1" spans="1:4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 s="22">
        <v>2020</v>
      </c>
      <c r="AG1" s="22">
        <v>2021</v>
      </c>
      <c r="AH1" s="22">
        <v>2022</v>
      </c>
      <c r="AI1" s="22">
        <v>2023</v>
      </c>
      <c r="AJ1" s="22">
        <v>2024</v>
      </c>
      <c r="AK1" s="22">
        <v>2025</v>
      </c>
      <c r="AL1" s="22">
        <v>2026</v>
      </c>
      <c r="AM1" s="22">
        <v>2027</v>
      </c>
      <c r="AN1" s="22">
        <v>2028</v>
      </c>
      <c r="AO1" s="22">
        <v>2029</v>
      </c>
    </row>
    <row r="2" spans="1:41">
      <c r="A2">
        <v>1</v>
      </c>
      <c r="B2" s="29">
        <v>5.4230019999999997E-2</v>
      </c>
      <c r="C2">
        <v>5.1441809999999998E-2</v>
      </c>
      <c r="D2">
        <v>5.4339999999999999E-2</v>
      </c>
      <c r="E2">
        <v>5.1505049999999997E-2</v>
      </c>
      <c r="F2">
        <v>4.9643069999999997E-2</v>
      </c>
      <c r="G2">
        <v>4.9408279999999999E-2</v>
      </c>
      <c r="H2">
        <v>4.8930340000000003E-2</v>
      </c>
      <c r="I2">
        <v>4.8040880000000001E-2</v>
      </c>
      <c r="J2">
        <v>4.8947280000000003E-2</v>
      </c>
      <c r="K2">
        <v>4.6399870000000003E-2</v>
      </c>
      <c r="L2">
        <v>4.5743930000000002E-2</v>
      </c>
      <c r="M2">
        <v>4.3099640000000002E-2</v>
      </c>
      <c r="N2">
        <v>4.1860700000000001E-2</v>
      </c>
      <c r="O2">
        <v>3.7772630000000001E-2</v>
      </c>
      <c r="P2">
        <v>3.5304160000000001E-2</v>
      </c>
      <c r="Q2">
        <v>3.2704660000000003E-2</v>
      </c>
      <c r="R2">
        <v>3.03182E-2</v>
      </c>
      <c r="S2">
        <v>2.7580879999999999E-2</v>
      </c>
      <c r="T2">
        <v>2.5076660000000001E-2</v>
      </c>
      <c r="U2">
        <v>2.2796759999999999E-2</v>
      </c>
      <c r="V2">
        <v>2.0686909999999999E-2</v>
      </c>
      <c r="W2">
        <v>1.8826760000000001E-2</v>
      </c>
      <c r="X2">
        <v>1.702967E-2</v>
      </c>
      <c r="Y2">
        <v>1.563589E-2</v>
      </c>
      <c r="Z2">
        <v>1.4381970000000001E-2</v>
      </c>
      <c r="AA2">
        <v>1.338231E-2</v>
      </c>
      <c r="AB2">
        <v>1.2517260000000001E-2</v>
      </c>
      <c r="AC2">
        <v>1.175227E-2</v>
      </c>
      <c r="AD2">
        <v>1.10963E-2</v>
      </c>
      <c r="AE2">
        <v>1.0508399999999999E-2</v>
      </c>
      <c r="AF2">
        <v>1.9252794075091811E-2</v>
      </c>
      <c r="AG2">
        <v>1.8704814045554789E-2</v>
      </c>
      <c r="AH2">
        <v>1.876492225935766E-2</v>
      </c>
      <c r="AI2">
        <v>1.8825223631849922E-2</v>
      </c>
      <c r="AJ2">
        <v>1.8885718783750081E-2</v>
      </c>
      <c r="AK2">
        <v>1.8946408337771281E-2</v>
      </c>
      <c r="AL2">
        <v>1.9007292918627829E-2</v>
      </c>
      <c r="AM2">
        <v>1.9068373153041489E-2</v>
      </c>
      <c r="AN2">
        <v>1.9129649669748072E-2</v>
      </c>
      <c r="AO2">
        <v>1.9191123099503781E-2</v>
      </c>
    </row>
    <row r="3" spans="1:41">
      <c r="A3">
        <v>2</v>
      </c>
      <c r="B3" s="29">
        <v>3.3079860000000003E-2</v>
      </c>
      <c r="C3">
        <v>3.125124E-2</v>
      </c>
      <c r="D3">
        <v>3.3144220000000002E-2</v>
      </c>
      <c r="E3">
        <v>3.1288829999999997E-2</v>
      </c>
      <c r="F3">
        <v>3.0071870000000001E-2</v>
      </c>
      <c r="G3">
        <v>2.9938039999999999E-2</v>
      </c>
      <c r="H3">
        <v>2.964574E-2</v>
      </c>
      <c r="I3">
        <v>2.9106699999999999E-2</v>
      </c>
      <c r="J3">
        <v>2.9749879999999999E-2</v>
      </c>
      <c r="K3">
        <v>2.8148469999999998E-2</v>
      </c>
      <c r="L3">
        <v>2.7805420000000001E-2</v>
      </c>
      <c r="M3">
        <v>2.6156769999999999E-2</v>
      </c>
      <c r="N3">
        <v>2.5453440000000001E-2</v>
      </c>
      <c r="O3">
        <v>2.2894540000000001E-2</v>
      </c>
      <c r="P3">
        <v>2.1388879999999999E-2</v>
      </c>
      <c r="Q3">
        <v>1.9818209999999999E-2</v>
      </c>
      <c r="R3">
        <v>1.8428369999999999E-2</v>
      </c>
      <c r="S3">
        <v>1.6720849999999999E-2</v>
      </c>
      <c r="T3">
        <v>1.5218489999999999E-2</v>
      </c>
      <c r="U3">
        <v>1.3832850000000001E-2</v>
      </c>
      <c r="V3">
        <v>1.256675E-2</v>
      </c>
      <c r="W3">
        <v>1.1443129999999999E-2</v>
      </c>
      <c r="X3">
        <v>1.036131E-2</v>
      </c>
      <c r="Y3">
        <v>9.5272299999999994E-3</v>
      </c>
      <c r="Z3">
        <v>8.7671199999999998E-3</v>
      </c>
      <c r="AA3">
        <v>8.1598E-3</v>
      </c>
      <c r="AB3">
        <v>7.6367700000000002E-3</v>
      </c>
      <c r="AC3">
        <v>7.17265E-3</v>
      </c>
      <c r="AD3">
        <v>6.7807199999999996E-3</v>
      </c>
      <c r="AE3">
        <v>6.4278199999999999E-3</v>
      </c>
      <c r="AF3">
        <v>1.1679552635387259E-2</v>
      </c>
      <c r="AG3">
        <v>1.1716978583853571E-2</v>
      </c>
      <c r="AH3">
        <v>1.138441673177029E-2</v>
      </c>
      <c r="AI3">
        <v>1.1420896946999709E-2</v>
      </c>
      <c r="AJ3">
        <v>1.1457494059399579E-2</v>
      </c>
      <c r="AK3">
        <v>1.1494208443555091E-2</v>
      </c>
      <c r="AL3">
        <v>1.153104047525177E-2</v>
      </c>
      <c r="AM3">
        <v>1.1567990531479279E-2</v>
      </c>
      <c r="AN3">
        <v>1.1605058990435331E-2</v>
      </c>
      <c r="AO3">
        <v>1.164224623152953E-2</v>
      </c>
    </row>
    <row r="4" spans="1:41">
      <c r="A4">
        <v>3</v>
      </c>
      <c r="B4" s="29">
        <v>2.2319209999999999E-2</v>
      </c>
      <c r="C4">
        <v>2.092215E-2</v>
      </c>
      <c r="D4">
        <v>2.2362509999999999E-2</v>
      </c>
      <c r="E4">
        <v>2.0945990000000001E-2</v>
      </c>
      <c r="F4">
        <v>2.0020940000000001E-2</v>
      </c>
      <c r="G4">
        <v>1.99341E-2</v>
      </c>
      <c r="H4">
        <v>1.973716E-2</v>
      </c>
      <c r="I4">
        <v>1.9379779999999999E-2</v>
      </c>
      <c r="J4">
        <v>1.9940530000000001E-2</v>
      </c>
      <c r="K4">
        <v>1.8799449999999999E-2</v>
      </c>
      <c r="L4">
        <v>1.8643219999999999E-2</v>
      </c>
      <c r="M4">
        <v>1.750034E-2</v>
      </c>
      <c r="N4">
        <v>1.709244E-2</v>
      </c>
      <c r="O4">
        <v>1.5281090000000001E-2</v>
      </c>
      <c r="P4">
        <v>1.428811E-2</v>
      </c>
      <c r="Q4">
        <v>1.3254159999999999E-2</v>
      </c>
      <c r="R4">
        <v>1.2370340000000001E-2</v>
      </c>
      <c r="S4">
        <v>1.1214719999999999E-2</v>
      </c>
      <c r="T4">
        <v>1.021626E-2</v>
      </c>
      <c r="U4">
        <v>9.2990599999999996E-3</v>
      </c>
      <c r="V4">
        <v>8.4633099999999999E-3</v>
      </c>
      <c r="W4">
        <v>7.7205099999999999E-3</v>
      </c>
      <c r="X4">
        <v>7.0058000000000004E-3</v>
      </c>
      <c r="Y4">
        <v>6.4519399999999998E-3</v>
      </c>
      <c r="Z4">
        <v>5.9470599999999997E-3</v>
      </c>
      <c r="AA4">
        <v>5.5437799999999999E-3</v>
      </c>
      <c r="AB4">
        <v>5.1945400000000001E-3</v>
      </c>
      <c r="AC4">
        <v>4.8862300000000001E-3</v>
      </c>
      <c r="AD4">
        <v>4.6266600000000003E-3</v>
      </c>
      <c r="AE4">
        <v>4.3877600000000001E-3</v>
      </c>
      <c r="AF4">
        <v>7.8645988933912121E-3</v>
      </c>
      <c r="AG4">
        <v>7.8895244108481317E-3</v>
      </c>
      <c r="AH4">
        <v>7.9145289255214222E-3</v>
      </c>
      <c r="AI4">
        <v>7.6923113277920568E-3</v>
      </c>
      <c r="AJ4">
        <v>7.7166908089180454E-3</v>
      </c>
      <c r="AK4">
        <v>7.7411475566905186E-3</v>
      </c>
      <c r="AL4">
        <v>7.7656818159930474E-3</v>
      </c>
      <c r="AM4">
        <v>7.7902938324853344E-3</v>
      </c>
      <c r="AN4">
        <v>7.8149838526056573E-3</v>
      </c>
      <c r="AO4">
        <v>7.8397521235733375E-3</v>
      </c>
    </row>
    <row r="5" spans="1:41">
      <c r="A5">
        <v>4</v>
      </c>
      <c r="B5" s="29">
        <v>1.524908E-2</v>
      </c>
      <c r="C5">
        <v>1.4119619999999999E-2</v>
      </c>
      <c r="D5">
        <v>1.5282189999999999E-2</v>
      </c>
      <c r="E5">
        <v>1.4139240000000001E-2</v>
      </c>
      <c r="F5">
        <v>1.33943E-2</v>
      </c>
      <c r="G5">
        <v>1.3340339999999999E-2</v>
      </c>
      <c r="H5">
        <v>1.320938E-2</v>
      </c>
      <c r="I5">
        <v>1.2976390000000001E-2</v>
      </c>
      <c r="J5">
        <v>1.349795E-2</v>
      </c>
      <c r="K5">
        <v>1.26587E-2</v>
      </c>
      <c r="L5">
        <v>1.264091E-2</v>
      </c>
      <c r="M5">
        <v>1.18315E-2</v>
      </c>
      <c r="N5">
        <v>1.162872E-2</v>
      </c>
      <c r="O5">
        <v>1.030549E-2</v>
      </c>
      <c r="P5">
        <v>9.6542999999999993E-3</v>
      </c>
      <c r="Q5">
        <v>8.9797499999999999E-3</v>
      </c>
      <c r="R5">
        <v>8.4297899999999995E-3</v>
      </c>
      <c r="S5">
        <v>7.6446600000000002E-3</v>
      </c>
      <c r="T5">
        <v>6.9842999999999997E-3</v>
      </c>
      <c r="U5">
        <v>6.3773299999999996E-3</v>
      </c>
      <c r="V5">
        <v>5.8258099999999998E-3</v>
      </c>
      <c r="W5">
        <v>5.3348099999999997E-3</v>
      </c>
      <c r="X5">
        <v>4.8589799999999997E-3</v>
      </c>
      <c r="Y5">
        <v>4.4881699999999997E-3</v>
      </c>
      <c r="Z5">
        <v>4.1505999999999999E-3</v>
      </c>
      <c r="AA5">
        <v>3.88135E-3</v>
      </c>
      <c r="AB5">
        <v>3.6467299999999999E-3</v>
      </c>
      <c r="AC5">
        <v>3.4379599999999999E-3</v>
      </c>
      <c r="AD5">
        <v>3.2644100000000001E-3</v>
      </c>
      <c r="AE5">
        <v>3.1023999999999999E-3</v>
      </c>
      <c r="AF5">
        <v>5.4224975496036361E-3</v>
      </c>
      <c r="AG5">
        <v>5.4392121978947584E-3</v>
      </c>
      <c r="AH5">
        <v>5.455978368471494E-3</v>
      </c>
      <c r="AI5">
        <v>5.472796220149386E-3</v>
      </c>
      <c r="AJ5">
        <v>5.3232827954888063E-3</v>
      </c>
      <c r="AK5">
        <v>5.3396916179671633E-3</v>
      </c>
      <c r="AL5">
        <v>5.35615102003437E-3</v>
      </c>
      <c r="AM5">
        <v>5.3726611576001386E-3</v>
      </c>
      <c r="AN5">
        <v>5.3892221870547718E-3</v>
      </c>
      <c r="AO5">
        <v>5.4058342652706318E-3</v>
      </c>
    </row>
    <row r="6" spans="1:41">
      <c r="A6">
        <v>5</v>
      </c>
      <c r="B6" s="29">
        <v>1.129398E-2</v>
      </c>
      <c r="C6">
        <v>1.0362690000000001E-2</v>
      </c>
      <c r="D6">
        <v>1.131942E-2</v>
      </c>
      <c r="E6">
        <v>1.037858E-2</v>
      </c>
      <c r="F6">
        <v>9.76636E-3</v>
      </c>
      <c r="G6">
        <v>9.7276700000000008E-3</v>
      </c>
      <c r="H6">
        <v>9.6327600000000006E-3</v>
      </c>
      <c r="I6">
        <v>9.4644099999999995E-3</v>
      </c>
      <c r="J6">
        <v>9.9250599999999994E-3</v>
      </c>
      <c r="K6">
        <v>9.2698699999999995E-3</v>
      </c>
      <c r="L6">
        <v>9.3020800000000008E-3</v>
      </c>
      <c r="M6">
        <v>8.6859899999999993E-3</v>
      </c>
      <c r="N6">
        <v>8.5751899999999999E-3</v>
      </c>
      <c r="O6">
        <v>7.5466600000000002E-3</v>
      </c>
      <c r="P6">
        <v>7.07947E-3</v>
      </c>
      <c r="Q6">
        <v>6.5964800000000001E-3</v>
      </c>
      <c r="R6">
        <v>6.2148400000000001E-3</v>
      </c>
      <c r="S6">
        <v>5.63796E-3</v>
      </c>
      <c r="T6">
        <v>5.1588600000000004E-3</v>
      </c>
      <c r="U6">
        <v>4.7202800000000003E-3</v>
      </c>
      <c r="V6">
        <v>4.3215099999999998E-3</v>
      </c>
      <c r="W6">
        <v>3.9674200000000001E-3</v>
      </c>
      <c r="X6">
        <v>3.6222899999999998E-3</v>
      </c>
      <c r="Y6">
        <v>3.35119E-3</v>
      </c>
      <c r="Z6">
        <v>3.1060100000000002E-3</v>
      </c>
      <c r="AA6">
        <v>2.9106900000000001E-3</v>
      </c>
      <c r="AB6">
        <v>2.7400100000000002E-3</v>
      </c>
      <c r="AC6">
        <v>2.5878300000000002E-3</v>
      </c>
      <c r="AD6">
        <v>2.4606599999999999E-3</v>
      </c>
      <c r="AE6">
        <v>2.3407200000000001E-3</v>
      </c>
      <c r="AF6">
        <v>4.0236543550263041E-3</v>
      </c>
      <c r="AG6">
        <v>4.0358505140391009E-3</v>
      </c>
      <c r="AH6">
        <v>4.0480836410122503E-3</v>
      </c>
      <c r="AI6">
        <v>4.0603538479998856E-3</v>
      </c>
      <c r="AJ6">
        <v>4.0726612473958026E-3</v>
      </c>
      <c r="AK6">
        <v>3.9632241811191071E-3</v>
      </c>
      <c r="AL6">
        <v>3.9752371693261854E-3</v>
      </c>
      <c r="AM6">
        <v>3.9872865702818422E-3</v>
      </c>
      <c r="AN6">
        <v>3.9993724943573001E-3</v>
      </c>
      <c r="AO6">
        <v>4.0114950522583421E-3</v>
      </c>
    </row>
    <row r="7" spans="1:41">
      <c r="A7">
        <v>6</v>
      </c>
      <c r="B7" s="29">
        <v>9.0584399999999992E-3</v>
      </c>
      <c r="C7">
        <v>8.2751700000000001E-3</v>
      </c>
      <c r="D7">
        <v>9.0801200000000006E-3</v>
      </c>
      <c r="E7">
        <v>8.2894600000000002E-3</v>
      </c>
      <c r="F7">
        <v>7.7746600000000001E-3</v>
      </c>
      <c r="G7">
        <v>7.7455800000000002E-3</v>
      </c>
      <c r="H7">
        <v>7.6714299999999999E-3</v>
      </c>
      <c r="I7">
        <v>7.5403199999999997E-3</v>
      </c>
      <c r="J7">
        <v>7.9400200000000008E-3</v>
      </c>
      <c r="K7">
        <v>7.4042099999999996E-3</v>
      </c>
      <c r="L7">
        <v>7.4520899999999998E-3</v>
      </c>
      <c r="M7">
        <v>6.9542600000000003E-3</v>
      </c>
      <c r="N7">
        <v>6.8837899999999999E-3</v>
      </c>
      <c r="O7">
        <v>6.0443700000000003E-3</v>
      </c>
      <c r="P7">
        <v>5.6765100000000001E-3</v>
      </c>
      <c r="Q7">
        <v>5.2985200000000001E-3</v>
      </c>
      <c r="R7">
        <v>5.0054100000000001E-3</v>
      </c>
      <c r="S7">
        <v>4.5458299999999998E-3</v>
      </c>
      <c r="T7">
        <v>4.16856E-3</v>
      </c>
      <c r="U7">
        <v>3.82146E-3</v>
      </c>
      <c r="V7">
        <v>3.5066300000000002E-3</v>
      </c>
      <c r="W7">
        <v>3.2270100000000002E-3</v>
      </c>
      <c r="X7">
        <v>2.9520599999999998E-3</v>
      </c>
      <c r="Y7">
        <v>2.7357100000000001E-3</v>
      </c>
      <c r="Z7">
        <v>2.5410099999999998E-3</v>
      </c>
      <c r="AA7">
        <v>2.3853300000000002E-3</v>
      </c>
      <c r="AB7">
        <v>2.24961E-3</v>
      </c>
      <c r="AC7">
        <v>2.1269700000000002E-3</v>
      </c>
      <c r="AD7">
        <v>2.0251900000000001E-3</v>
      </c>
      <c r="AE7">
        <v>1.92968E-3</v>
      </c>
      <c r="AF7">
        <v>3.2629579200257842E-3</v>
      </c>
      <c r="AG7">
        <v>3.2726480837323439E-3</v>
      </c>
      <c r="AH7">
        <v>3.2823670247860109E-3</v>
      </c>
      <c r="AI7">
        <v>3.2921148286482599E-3</v>
      </c>
      <c r="AJ7">
        <v>3.301891581034372E-3</v>
      </c>
      <c r="AK7">
        <v>3.311697367914175E-3</v>
      </c>
      <c r="AL7">
        <v>3.2244833382820172E-3</v>
      </c>
      <c r="AM7">
        <v>3.2340592421651968E-3</v>
      </c>
      <c r="AN7">
        <v>3.2436635840725658E-3</v>
      </c>
      <c r="AO7">
        <v>3.2532964484579029E-3</v>
      </c>
    </row>
    <row r="8" spans="1:41">
      <c r="A8">
        <v>7</v>
      </c>
      <c r="B8" s="29">
        <v>7.4123000000000001E-3</v>
      </c>
      <c r="C8">
        <v>6.7427499999999996E-3</v>
      </c>
      <c r="D8">
        <v>7.4298599999999999E-3</v>
      </c>
      <c r="E8">
        <v>6.7557900000000002E-3</v>
      </c>
      <c r="F8">
        <v>6.3167099999999997E-3</v>
      </c>
      <c r="G8">
        <v>6.2949199999999999E-3</v>
      </c>
      <c r="H8">
        <v>6.2367400000000002E-3</v>
      </c>
      <c r="I8">
        <v>6.1328499999999996E-3</v>
      </c>
      <c r="J8">
        <v>6.4840499999999999E-3</v>
      </c>
      <c r="K8">
        <v>6.0398700000000001E-3</v>
      </c>
      <c r="L8">
        <v>6.0977899999999996E-3</v>
      </c>
      <c r="M8">
        <v>5.6883699999999999E-3</v>
      </c>
      <c r="N8">
        <v>5.6471999999999998E-3</v>
      </c>
      <c r="O8">
        <v>4.9515899999999996E-3</v>
      </c>
      <c r="P8">
        <v>4.6571399999999997E-3</v>
      </c>
      <c r="Q8">
        <v>4.3570600000000003E-3</v>
      </c>
      <c r="R8">
        <v>4.1318800000000001E-3</v>
      </c>
      <c r="S8">
        <v>3.75676E-3</v>
      </c>
      <c r="T8">
        <v>3.4559500000000002E-3</v>
      </c>
      <c r="U8">
        <v>3.1756599999999999E-3</v>
      </c>
      <c r="V8">
        <v>2.9226899999999999E-3</v>
      </c>
      <c r="W8">
        <v>2.6984600000000002E-3</v>
      </c>
      <c r="X8">
        <v>2.4745499999999998E-3</v>
      </c>
      <c r="Y8">
        <v>2.29941E-3</v>
      </c>
      <c r="Z8">
        <v>2.1412800000000002E-3</v>
      </c>
      <c r="AA8">
        <v>2.01454E-3</v>
      </c>
      <c r="AB8">
        <v>1.90493E-3</v>
      </c>
      <c r="AC8">
        <v>1.80342E-3</v>
      </c>
      <c r="AD8">
        <v>1.7198999999999999E-3</v>
      </c>
      <c r="AE8">
        <v>1.64285E-3</v>
      </c>
      <c r="AF8">
        <v>2.7205483153059261E-3</v>
      </c>
      <c r="AG8">
        <v>2.728396004135067E-3</v>
      </c>
      <c r="AH8">
        <v>2.736266330393439E-3</v>
      </c>
      <c r="AI8">
        <v>2.7441593593809329E-3</v>
      </c>
      <c r="AJ8">
        <v>2.7520751565857969E-3</v>
      </c>
      <c r="AK8">
        <v>2.7600137876851939E-3</v>
      </c>
      <c r="AL8">
        <v>2.7679753185457308E-3</v>
      </c>
      <c r="AM8">
        <v>2.6971404232091038E-3</v>
      </c>
      <c r="AN8">
        <v>2.7049205896743562E-3</v>
      </c>
      <c r="AO8">
        <v>2.712723198793949E-3</v>
      </c>
    </row>
    <row r="9" spans="1:41">
      <c r="A9">
        <v>8</v>
      </c>
      <c r="B9" s="29">
        <v>6.30293E-3</v>
      </c>
      <c r="C9">
        <v>5.7347800000000001E-3</v>
      </c>
      <c r="D9">
        <v>6.3160600000000001E-3</v>
      </c>
      <c r="E9">
        <v>5.7446099999999998E-3</v>
      </c>
      <c r="F9">
        <v>5.3733100000000001E-3</v>
      </c>
      <c r="G9">
        <v>5.3558299999999998E-3</v>
      </c>
      <c r="H9">
        <v>5.3072500000000003E-3</v>
      </c>
      <c r="I9">
        <v>5.2204199999999999E-3</v>
      </c>
      <c r="J9">
        <v>5.5200400000000004E-3</v>
      </c>
      <c r="K9">
        <v>5.14607E-3</v>
      </c>
      <c r="L9">
        <v>5.1983200000000002E-3</v>
      </c>
      <c r="M9">
        <v>4.8536200000000003E-3</v>
      </c>
      <c r="N9">
        <v>4.8220299999999997E-3</v>
      </c>
      <c r="O9">
        <v>4.2360899999999996E-3</v>
      </c>
      <c r="P9">
        <v>3.9884999999999999E-3</v>
      </c>
      <c r="Q9">
        <v>3.73742E-3</v>
      </c>
      <c r="R9">
        <v>3.5544999999999999E-3</v>
      </c>
      <c r="S9">
        <v>3.2334299999999998E-3</v>
      </c>
      <c r="T9">
        <v>2.9801200000000002E-3</v>
      </c>
      <c r="U9">
        <v>2.7424200000000002E-3</v>
      </c>
      <c r="V9">
        <v>2.52856E-3</v>
      </c>
      <c r="W9">
        <v>2.3394100000000001E-3</v>
      </c>
      <c r="X9">
        <v>2.1485800000000002E-3</v>
      </c>
      <c r="Y9">
        <v>1.9997600000000002E-3</v>
      </c>
      <c r="Z9">
        <v>1.8655099999999999E-3</v>
      </c>
      <c r="AA9">
        <v>1.7574000000000001E-3</v>
      </c>
      <c r="AB9">
        <v>1.66453E-3</v>
      </c>
      <c r="AC9">
        <v>1.5771100000000001E-3</v>
      </c>
      <c r="AD9">
        <v>1.50523E-3</v>
      </c>
      <c r="AE9">
        <v>1.4398499999999999E-3</v>
      </c>
      <c r="AF9">
        <v>2.3514014264943619E-3</v>
      </c>
      <c r="AG9">
        <v>2.3580416140554241E-3</v>
      </c>
      <c r="AH9">
        <v>2.3647005530258989E-3</v>
      </c>
      <c r="AI9">
        <v>2.371378296358413E-3</v>
      </c>
      <c r="AJ9">
        <v>2.378074897155124E-3</v>
      </c>
      <c r="AK9">
        <v>2.384790408668147E-3</v>
      </c>
      <c r="AL9">
        <v>2.3915248842999769E-3</v>
      </c>
      <c r="AM9">
        <v>2.3982783776039119E-3</v>
      </c>
      <c r="AN9">
        <v>2.3381770945351361E-3</v>
      </c>
      <c r="AO9">
        <v>2.3447799375392068E-3</v>
      </c>
    </row>
    <row r="10" spans="1:41">
      <c r="A10">
        <v>9</v>
      </c>
      <c r="B10" s="29">
        <v>5.5309799999999996E-3</v>
      </c>
      <c r="C10">
        <v>5.0565599999999999E-3</v>
      </c>
      <c r="D10">
        <v>5.5400700000000002E-3</v>
      </c>
      <c r="E10">
        <v>5.0629999999999998E-3</v>
      </c>
      <c r="F10">
        <v>4.7542799999999996E-3</v>
      </c>
      <c r="G10">
        <v>4.73947E-3</v>
      </c>
      <c r="H10">
        <v>4.6976800000000001E-3</v>
      </c>
      <c r="I10">
        <v>4.6217999999999997E-3</v>
      </c>
      <c r="J10">
        <v>4.8684000000000002E-3</v>
      </c>
      <c r="K10">
        <v>4.5522599999999998E-3</v>
      </c>
      <c r="L10">
        <v>4.5905299999999998E-3</v>
      </c>
      <c r="M10">
        <v>4.2962399999999998E-3</v>
      </c>
      <c r="N10">
        <v>4.2632700000000004E-3</v>
      </c>
      <c r="O10">
        <v>3.7668699999999999E-3</v>
      </c>
      <c r="P10">
        <v>3.5501899999999999E-3</v>
      </c>
      <c r="Q10">
        <v>3.3314199999999999E-3</v>
      </c>
      <c r="R10">
        <v>3.1746299999999999E-3</v>
      </c>
      <c r="S10">
        <v>2.89048E-3</v>
      </c>
      <c r="T10">
        <v>2.66884E-3</v>
      </c>
      <c r="U10">
        <v>2.4590599999999999E-3</v>
      </c>
      <c r="V10">
        <v>2.2708099999999998E-3</v>
      </c>
      <c r="W10">
        <v>2.1047700000000002E-3</v>
      </c>
      <c r="X10">
        <v>1.9355799999999999E-3</v>
      </c>
      <c r="Y10">
        <v>1.80416E-3</v>
      </c>
      <c r="Z10">
        <v>1.6856499999999999E-3</v>
      </c>
      <c r="AA10">
        <v>1.5897299999999999E-3</v>
      </c>
      <c r="AB10">
        <v>1.5080600000000001E-3</v>
      </c>
      <c r="AC10">
        <v>1.4300000000000001E-3</v>
      </c>
      <c r="AD10">
        <v>1.3654100000000001E-3</v>
      </c>
      <c r="AE10">
        <v>1.30766E-3</v>
      </c>
      <c r="AF10">
        <v>2.1090040215290509E-3</v>
      </c>
      <c r="AG10">
        <v>2.114829368390028E-3</v>
      </c>
      <c r="AH10">
        <v>2.1206708056262262E-3</v>
      </c>
      <c r="AI10">
        <v>2.1265283776813831E-3</v>
      </c>
      <c r="AJ10">
        <v>2.1324021291219898E-3</v>
      </c>
      <c r="AK10">
        <v>2.138292104637644E-3</v>
      </c>
      <c r="AL10">
        <v>2.1441983490413739E-3</v>
      </c>
      <c r="AM10">
        <v>2.150120907269995E-3</v>
      </c>
      <c r="AN10">
        <v>2.1560598243844358E-3</v>
      </c>
      <c r="AO10">
        <v>2.103194720721983E-3</v>
      </c>
    </row>
    <row r="11" spans="1:41">
      <c r="A11">
        <v>10</v>
      </c>
      <c r="B11" s="29">
        <v>5.0112000000000004E-3</v>
      </c>
      <c r="C11">
        <v>4.6147599999999999E-3</v>
      </c>
      <c r="D11">
        <v>5.0173400000000003E-3</v>
      </c>
      <c r="E11">
        <v>4.6179300000000001E-3</v>
      </c>
      <c r="F11">
        <v>4.3607200000000002E-3</v>
      </c>
      <c r="G11">
        <v>4.34791E-3</v>
      </c>
      <c r="H11">
        <v>4.3104500000000004E-3</v>
      </c>
      <c r="I11">
        <v>4.2421200000000003E-3</v>
      </c>
      <c r="J11">
        <v>4.4424199999999999E-3</v>
      </c>
      <c r="K11">
        <v>4.1711300000000003E-3</v>
      </c>
      <c r="L11">
        <v>4.1945799999999998E-3</v>
      </c>
      <c r="M11">
        <v>3.9384800000000003E-3</v>
      </c>
      <c r="N11">
        <v>3.89954E-3</v>
      </c>
      <c r="O11">
        <v>3.4726399999999999E-3</v>
      </c>
      <c r="P11">
        <v>3.2758100000000001E-3</v>
      </c>
      <c r="Q11">
        <v>3.0782100000000001E-3</v>
      </c>
      <c r="R11">
        <v>2.93802E-3</v>
      </c>
      <c r="S11">
        <v>2.6781800000000001E-3</v>
      </c>
      <c r="T11">
        <v>2.47766E-3</v>
      </c>
      <c r="U11">
        <v>2.2861000000000001E-3</v>
      </c>
      <c r="V11">
        <v>2.1148E-3</v>
      </c>
      <c r="W11">
        <v>1.9635299999999998E-3</v>
      </c>
      <c r="X11">
        <v>1.80839E-3</v>
      </c>
      <c r="Y11">
        <v>1.6879499999999999E-3</v>
      </c>
      <c r="Z11">
        <v>1.5796499999999999E-3</v>
      </c>
      <c r="AA11">
        <v>1.4915499999999999E-3</v>
      </c>
      <c r="AB11">
        <v>1.41687E-3</v>
      </c>
      <c r="AC11">
        <v>1.34461E-3</v>
      </c>
      <c r="AD11">
        <v>1.2850800000000001E-3</v>
      </c>
      <c r="AE11">
        <v>1.2323799999999999E-3</v>
      </c>
      <c r="AF11">
        <v>1.961652752786338E-3</v>
      </c>
      <c r="AG11">
        <v>1.96693924544855E-3</v>
      </c>
      <c r="AH11">
        <v>1.9722399847732388E-3</v>
      </c>
      <c r="AI11">
        <v>1.9775550091539898E-3</v>
      </c>
      <c r="AJ11">
        <v>1.9828843570878522E-3</v>
      </c>
      <c r="AK11">
        <v>1.9882280671756178E-3</v>
      </c>
      <c r="AL11">
        <v>1.9935861781221142E-3</v>
      </c>
      <c r="AM11">
        <v>1.9989587287364682E-3</v>
      </c>
      <c r="AN11">
        <v>2.0043457579323959E-3</v>
      </c>
      <c r="AO11">
        <v>2.00974730472848E-3</v>
      </c>
    </row>
    <row r="12" spans="1:41">
      <c r="A12">
        <v>11</v>
      </c>
      <c r="B12" s="29">
        <v>4.65549E-3</v>
      </c>
      <c r="C12">
        <v>4.3124699999999997E-3</v>
      </c>
      <c r="D12">
        <v>4.6594200000000001E-3</v>
      </c>
      <c r="E12">
        <v>4.3133399999999997E-3</v>
      </c>
      <c r="F12">
        <v>4.0910499999999997E-3</v>
      </c>
      <c r="G12">
        <v>4.0800200000000002E-3</v>
      </c>
      <c r="H12">
        <v>4.0456600000000004E-3</v>
      </c>
      <c r="I12">
        <v>3.9832000000000001E-3</v>
      </c>
      <c r="J12">
        <v>4.1522699999999996E-3</v>
      </c>
      <c r="K12">
        <v>3.9127299999999997E-3</v>
      </c>
      <c r="L12">
        <v>3.92728E-3</v>
      </c>
      <c r="M12">
        <v>3.69871E-3</v>
      </c>
      <c r="N12">
        <v>3.6563699999999999E-3</v>
      </c>
      <c r="O12">
        <v>3.2788600000000002E-3</v>
      </c>
      <c r="P12">
        <v>3.0966000000000001E-3</v>
      </c>
      <c r="Q12">
        <v>2.9147000000000001E-3</v>
      </c>
      <c r="R12">
        <v>2.78766E-3</v>
      </c>
      <c r="S12">
        <v>2.5451599999999999E-3</v>
      </c>
      <c r="T12">
        <v>2.3604300000000002E-3</v>
      </c>
      <c r="U12">
        <v>2.1821599999999998E-3</v>
      </c>
      <c r="V12">
        <v>2.02366E-3</v>
      </c>
      <c r="W12">
        <v>1.8831200000000001E-3</v>
      </c>
      <c r="X12">
        <v>1.7381300000000001E-3</v>
      </c>
      <c r="Y12">
        <v>1.6258100000000001E-3</v>
      </c>
      <c r="Z12">
        <v>1.52457E-3</v>
      </c>
      <c r="AA12">
        <v>1.4420100000000001E-3</v>
      </c>
      <c r="AB12">
        <v>1.3720900000000001E-3</v>
      </c>
      <c r="AC12">
        <v>1.3035500000000001E-3</v>
      </c>
      <c r="AD12">
        <v>1.24803E-3</v>
      </c>
      <c r="AE12">
        <v>1.19889E-3</v>
      </c>
      <c r="AF12">
        <v>1.9262825928221599E-3</v>
      </c>
      <c r="AG12">
        <v>1.881572300600979E-3</v>
      </c>
      <c r="AH12">
        <v>1.8864884176413299E-3</v>
      </c>
      <c r="AI12">
        <v>1.8914173793684081E-3</v>
      </c>
      <c r="AJ12">
        <v>1.8963592193424359E-3</v>
      </c>
      <c r="AK12">
        <v>1.9013139712113171E-3</v>
      </c>
      <c r="AL12">
        <v>1.906281668710873E-3</v>
      </c>
      <c r="AM12">
        <v>1.911262345665072E-3</v>
      </c>
      <c r="AN12">
        <v>1.9162560359862501E-3</v>
      </c>
      <c r="AO12">
        <v>1.9212627736753521E-3</v>
      </c>
    </row>
    <row r="13" spans="1:41">
      <c r="A13">
        <v>12</v>
      </c>
      <c r="B13" s="29">
        <v>4.5496900000000003E-3</v>
      </c>
      <c r="C13">
        <v>4.2261900000000003E-3</v>
      </c>
      <c r="D13">
        <v>4.5512499999999997E-3</v>
      </c>
      <c r="E13">
        <v>4.2268200000000001E-3</v>
      </c>
      <c r="F13">
        <v>4.0176099999999996E-3</v>
      </c>
      <c r="G13">
        <v>4.0074400000000001E-3</v>
      </c>
      <c r="H13">
        <v>3.9750300000000001E-3</v>
      </c>
      <c r="I13">
        <v>3.9149299999999996E-3</v>
      </c>
      <c r="J13">
        <v>4.0719199999999997E-3</v>
      </c>
      <c r="K13">
        <v>3.8459000000000002E-3</v>
      </c>
      <c r="L13">
        <v>3.8573100000000001E-3</v>
      </c>
      <c r="M13">
        <v>3.63979E-3</v>
      </c>
      <c r="N13">
        <v>3.5961500000000002E-3</v>
      </c>
      <c r="O13">
        <v>3.2389699999999999E-3</v>
      </c>
      <c r="P13">
        <v>3.0622800000000001E-3</v>
      </c>
      <c r="Q13">
        <v>2.8868700000000001E-3</v>
      </c>
      <c r="R13">
        <v>2.7651199999999998E-3</v>
      </c>
      <c r="S13">
        <v>2.5290199999999999E-3</v>
      </c>
      <c r="T13">
        <v>2.35119E-3</v>
      </c>
      <c r="U13">
        <v>2.1772100000000002E-3</v>
      </c>
      <c r="V13">
        <v>2.0231400000000001E-3</v>
      </c>
      <c r="W13">
        <v>1.88656E-3</v>
      </c>
      <c r="X13">
        <v>1.7443000000000001E-3</v>
      </c>
      <c r="Y13">
        <v>1.6346900000000001E-3</v>
      </c>
      <c r="Z13">
        <v>1.53554E-3</v>
      </c>
      <c r="AA13">
        <v>1.4543900000000001E-3</v>
      </c>
      <c r="AB13">
        <v>1.38634E-3</v>
      </c>
      <c r="AC13">
        <v>1.3183800000000001E-3</v>
      </c>
      <c r="AD13">
        <v>1.26344E-3</v>
      </c>
      <c r="AE13">
        <v>1.2156999999999999E-3</v>
      </c>
      <c r="AF13">
        <v>1.923622228561033E-3</v>
      </c>
      <c r="AG13">
        <v>1.9285152024356191E-3</v>
      </c>
      <c r="AH13">
        <v>1.884922717144605E-3</v>
      </c>
      <c r="AI13">
        <v>1.8897172539687631E-3</v>
      </c>
      <c r="AJ13">
        <v>1.894523986297358E-3</v>
      </c>
      <c r="AK13">
        <v>1.8993429451511781E-3</v>
      </c>
      <c r="AL13">
        <v>1.9041741616299241E-3</v>
      </c>
      <c r="AM13">
        <v>1.909017666912398E-3</v>
      </c>
      <c r="AN13">
        <v>1.913873492256708E-3</v>
      </c>
      <c r="AO13">
        <v>1.918741669000477E-3</v>
      </c>
    </row>
    <row r="14" spans="1:41">
      <c r="A14">
        <v>13</v>
      </c>
      <c r="B14" s="29">
        <v>4.6154400000000002E-3</v>
      </c>
      <c r="C14">
        <v>4.2623100000000001E-3</v>
      </c>
      <c r="D14">
        <v>4.6033699999999999E-3</v>
      </c>
      <c r="E14">
        <v>4.3224800000000001E-3</v>
      </c>
      <c r="F14">
        <v>4.0923499999999998E-3</v>
      </c>
      <c r="G14">
        <v>4.0047900000000003E-3</v>
      </c>
      <c r="H14">
        <v>3.9725999999999997E-3</v>
      </c>
      <c r="I14">
        <v>3.9145899999999999E-3</v>
      </c>
      <c r="J14">
        <v>4.0968100000000002E-3</v>
      </c>
      <c r="K14">
        <v>3.89339E-3</v>
      </c>
      <c r="L14">
        <v>3.8896500000000001E-3</v>
      </c>
      <c r="M14">
        <v>3.6881399999999999E-3</v>
      </c>
      <c r="N14">
        <v>3.6330500000000001E-3</v>
      </c>
      <c r="O14">
        <v>3.2630599999999999E-3</v>
      </c>
      <c r="P14">
        <v>3.0902099999999999E-3</v>
      </c>
      <c r="Q14">
        <v>2.92005E-3</v>
      </c>
      <c r="R14">
        <v>2.8036100000000002E-3</v>
      </c>
      <c r="S14">
        <v>2.57062E-3</v>
      </c>
      <c r="T14">
        <v>2.39829E-3</v>
      </c>
      <c r="U14">
        <v>2.2262900000000001E-3</v>
      </c>
      <c r="V14">
        <v>2.0747199999999999E-3</v>
      </c>
      <c r="W14">
        <v>1.94064E-3</v>
      </c>
      <c r="X14">
        <v>1.79872E-3</v>
      </c>
      <c r="Y14">
        <v>1.69023E-3</v>
      </c>
      <c r="Z14">
        <v>1.5917699999999999E-3</v>
      </c>
      <c r="AA14">
        <v>1.5107199999999999E-3</v>
      </c>
      <c r="AB14">
        <v>1.44403E-3</v>
      </c>
      <c r="AC14">
        <v>1.3751799999999999E-3</v>
      </c>
      <c r="AD14">
        <v>1.31934E-3</v>
      </c>
      <c r="AE14">
        <v>1.27257E-3</v>
      </c>
      <c r="AF14">
        <v>1.9734265119609969E-3</v>
      </c>
      <c r="AG14">
        <v>1.9783139642284269E-3</v>
      </c>
      <c r="AH14">
        <v>1.9832135209190628E-3</v>
      </c>
      <c r="AI14">
        <v>1.9395507672761839E-3</v>
      </c>
      <c r="AJ14">
        <v>1.9443543217728251E-3</v>
      </c>
      <c r="AK14">
        <v>1.949169772908725E-3</v>
      </c>
      <c r="AL14">
        <v>1.9539971501474872E-3</v>
      </c>
      <c r="AM14">
        <v>1.9588364830256839E-3</v>
      </c>
      <c r="AN14">
        <v>1.9636878011530458E-3</v>
      </c>
      <c r="AO14">
        <v>1.9685511342126252E-3</v>
      </c>
    </row>
    <row r="15" spans="1:41">
      <c r="A15">
        <v>14</v>
      </c>
      <c r="B15" s="29">
        <v>4.9022400000000004E-3</v>
      </c>
      <c r="C15">
        <v>4.4720899999999997E-3</v>
      </c>
      <c r="D15">
        <v>4.8583400000000001E-3</v>
      </c>
      <c r="E15">
        <v>4.6883200000000002E-3</v>
      </c>
      <c r="F15">
        <v>4.4023500000000002E-3</v>
      </c>
      <c r="G15">
        <v>4.1079799999999998E-3</v>
      </c>
      <c r="H15">
        <v>4.0723399999999998E-3</v>
      </c>
      <c r="I15">
        <v>4.0156200000000001E-3</v>
      </c>
      <c r="J15">
        <v>4.26129E-3</v>
      </c>
      <c r="K15">
        <v>4.1078399999999998E-3</v>
      </c>
      <c r="L15">
        <v>4.0562000000000003E-3</v>
      </c>
      <c r="M15">
        <v>3.8879100000000001E-3</v>
      </c>
      <c r="N15">
        <v>3.7935600000000001E-3</v>
      </c>
      <c r="O15">
        <v>3.3753400000000001E-3</v>
      </c>
      <c r="P15">
        <v>3.2021900000000002E-3</v>
      </c>
      <c r="Q15">
        <v>3.03396E-3</v>
      </c>
      <c r="R15">
        <v>2.9201000000000001E-3</v>
      </c>
      <c r="S15">
        <v>2.6852600000000001E-3</v>
      </c>
      <c r="T15">
        <v>2.5154700000000001E-3</v>
      </c>
      <c r="U15">
        <v>2.34176E-3</v>
      </c>
      <c r="V15">
        <v>2.1897399999999999E-3</v>
      </c>
      <c r="W15">
        <v>2.05514E-3</v>
      </c>
      <c r="X15">
        <v>1.9103600000000001E-3</v>
      </c>
      <c r="Y15">
        <v>1.7999699999999999E-3</v>
      </c>
      <c r="Z15">
        <v>1.70032E-3</v>
      </c>
      <c r="AA15">
        <v>1.61765E-3</v>
      </c>
      <c r="AB15">
        <v>1.5510700000000001E-3</v>
      </c>
      <c r="AC15">
        <v>1.4793499999999999E-3</v>
      </c>
      <c r="AD15">
        <v>1.4214900000000001E-3</v>
      </c>
      <c r="AE15">
        <v>1.37502E-3</v>
      </c>
      <c r="AF15">
        <v>2.0858862985214501E-3</v>
      </c>
      <c r="AG15">
        <v>2.0909664589221231E-3</v>
      </c>
      <c r="AH15">
        <v>2.0960589920152651E-3</v>
      </c>
      <c r="AI15">
        <v>2.1011639279344759E-3</v>
      </c>
      <c r="AJ15">
        <v>2.0556634843800011E-3</v>
      </c>
      <c r="AK15">
        <v>2.0606700373440139E-3</v>
      </c>
      <c r="AL15">
        <v>2.0656887837301372E-3</v>
      </c>
      <c r="AM15">
        <v>2.070719753235359E-3</v>
      </c>
      <c r="AN15">
        <v>2.0757629756289931E-3</v>
      </c>
      <c r="AO15">
        <v>2.080818480752858E-3</v>
      </c>
    </row>
    <row r="16" spans="1:41">
      <c r="A16">
        <v>15</v>
      </c>
      <c r="B16" s="29">
        <v>5.2918399999999999E-3</v>
      </c>
      <c r="C16">
        <v>4.7537300000000003E-3</v>
      </c>
      <c r="D16">
        <v>5.2033000000000001E-3</v>
      </c>
      <c r="E16">
        <v>5.1927299999999996E-3</v>
      </c>
      <c r="F16">
        <v>4.8277900000000002E-3</v>
      </c>
      <c r="G16">
        <v>4.2385299999999999E-3</v>
      </c>
      <c r="H16">
        <v>4.1979299999999999E-3</v>
      </c>
      <c r="I16">
        <v>4.1428999999999997E-3</v>
      </c>
      <c r="J16">
        <v>4.47818E-3</v>
      </c>
      <c r="K16">
        <v>4.3963500000000003E-3</v>
      </c>
      <c r="L16">
        <v>4.2757100000000003E-3</v>
      </c>
      <c r="M16">
        <v>4.1549100000000004E-3</v>
      </c>
      <c r="N16">
        <v>4.0045499999999999E-3</v>
      </c>
      <c r="O16">
        <v>3.5177099999999998E-3</v>
      </c>
      <c r="P16">
        <v>3.3443700000000002E-3</v>
      </c>
      <c r="Q16">
        <v>3.17893E-3</v>
      </c>
      <c r="R16">
        <v>3.0691400000000001E-3</v>
      </c>
      <c r="S16">
        <v>2.8321100000000001E-3</v>
      </c>
      <c r="T16">
        <v>2.6666799999999998E-3</v>
      </c>
      <c r="U16">
        <v>2.49124E-3</v>
      </c>
      <c r="V16">
        <v>2.3393699999999999E-3</v>
      </c>
      <c r="W16">
        <v>2.2049000000000001E-3</v>
      </c>
      <c r="X16">
        <v>2.0569E-3</v>
      </c>
      <c r="Y16">
        <v>1.94491E-3</v>
      </c>
      <c r="Z16">
        <v>1.8439999999999999E-3</v>
      </c>
      <c r="AA16">
        <v>1.7596599999999999E-3</v>
      </c>
      <c r="AB16">
        <v>1.6938299999999999E-3</v>
      </c>
      <c r="AC16">
        <v>1.61849E-3</v>
      </c>
      <c r="AD16">
        <v>1.55828E-3</v>
      </c>
      <c r="AE16">
        <v>1.5129099999999999E-3</v>
      </c>
      <c r="AF16">
        <v>2.234564809939926E-3</v>
      </c>
      <c r="AG16">
        <v>2.239902585812996E-3</v>
      </c>
      <c r="AH16">
        <v>2.245253112200681E-3</v>
      </c>
      <c r="AI16">
        <v>2.2506164195605438E-3</v>
      </c>
      <c r="AJ16">
        <v>2.255992538422897E-3</v>
      </c>
      <c r="AK16">
        <v>2.2080661273503042E-3</v>
      </c>
      <c r="AL16">
        <v>2.2133406049793629E-3</v>
      </c>
      <c r="AM16">
        <v>2.2186276819205161E-3</v>
      </c>
      <c r="AN16">
        <v>2.2239273882701371E-3</v>
      </c>
      <c r="AO16">
        <v>2.229239754196497E-3</v>
      </c>
    </row>
    <row r="17" spans="1:41">
      <c r="A17">
        <v>16</v>
      </c>
      <c r="B17" s="29">
        <v>5.8485500000000001E-3</v>
      </c>
      <c r="C17">
        <v>5.1883800000000002E-3</v>
      </c>
      <c r="D17">
        <v>5.70821E-3</v>
      </c>
      <c r="E17">
        <v>5.8851700000000003E-3</v>
      </c>
      <c r="F17">
        <v>5.4295000000000003E-3</v>
      </c>
      <c r="G17">
        <v>4.4971000000000004E-3</v>
      </c>
      <c r="H17">
        <v>4.4492100000000003E-3</v>
      </c>
      <c r="I17">
        <v>4.3935399999999996E-3</v>
      </c>
      <c r="J17">
        <v>4.8287699999999996E-3</v>
      </c>
      <c r="K17">
        <v>4.8272599999999999E-3</v>
      </c>
      <c r="L17">
        <v>4.6204200000000001E-3</v>
      </c>
      <c r="M17">
        <v>4.5517400000000003E-3</v>
      </c>
      <c r="N17">
        <v>4.3298499999999997E-3</v>
      </c>
      <c r="O17">
        <v>3.7587599999999999E-3</v>
      </c>
      <c r="P17">
        <v>3.5801700000000001E-3</v>
      </c>
      <c r="Q17">
        <v>3.41166E-3</v>
      </c>
      <c r="R17">
        <v>3.2999800000000001E-3</v>
      </c>
      <c r="S17">
        <v>3.0556200000000002E-3</v>
      </c>
      <c r="T17">
        <v>2.8881699999999998E-3</v>
      </c>
      <c r="U17">
        <v>2.7064900000000002E-3</v>
      </c>
      <c r="V17">
        <v>2.55032E-3</v>
      </c>
      <c r="W17">
        <v>2.41202E-3</v>
      </c>
      <c r="X17">
        <v>2.2576300000000001E-3</v>
      </c>
      <c r="Y17">
        <v>2.1407900000000001E-3</v>
      </c>
      <c r="Z17">
        <v>2.0359699999999998E-3</v>
      </c>
      <c r="AA17">
        <v>1.94813E-3</v>
      </c>
      <c r="AB17">
        <v>1.88101E-3</v>
      </c>
      <c r="AC17">
        <v>1.8009199999999999E-3</v>
      </c>
      <c r="AD17">
        <v>1.7372799999999999E-3</v>
      </c>
      <c r="AE17">
        <v>1.6907199999999999E-3</v>
      </c>
      <c r="AF17">
        <v>2.4422115871729601E-3</v>
      </c>
      <c r="AG17">
        <v>2.4479771759210759E-3</v>
      </c>
      <c r="AH17">
        <v>2.4537563761080181E-3</v>
      </c>
      <c r="AI17">
        <v>2.459549219867753E-3</v>
      </c>
      <c r="AJ17">
        <v>2.4653557394101171E-3</v>
      </c>
      <c r="AK17">
        <v>2.471175967020988E-3</v>
      </c>
      <c r="AL17">
        <v>2.419284706534464E-3</v>
      </c>
      <c r="AM17">
        <v>2.4249961693560088E-3</v>
      </c>
      <c r="AN17">
        <v>2.4307211158355459E-3</v>
      </c>
      <c r="AO17">
        <v>2.4364595778053758E-3</v>
      </c>
    </row>
    <row r="18" spans="1:41">
      <c r="A18">
        <v>17</v>
      </c>
      <c r="B18" s="29">
        <v>6.42283E-3</v>
      </c>
      <c r="C18">
        <v>5.6435000000000001E-3</v>
      </c>
      <c r="D18">
        <v>6.2299299999999998E-3</v>
      </c>
      <c r="E18">
        <v>6.6041700000000004E-3</v>
      </c>
      <c r="F18">
        <v>6.0577299999999999E-3</v>
      </c>
      <c r="G18">
        <v>4.7764499999999998E-3</v>
      </c>
      <c r="H18">
        <v>4.7215599999999996E-3</v>
      </c>
      <c r="I18">
        <v>4.6653399999999996E-3</v>
      </c>
      <c r="J18">
        <v>5.1985800000000004E-3</v>
      </c>
      <c r="K18">
        <v>5.2817599999999999E-3</v>
      </c>
      <c r="L18">
        <v>4.9848399999999999E-3</v>
      </c>
      <c r="M18">
        <v>4.9701399999999996E-3</v>
      </c>
      <c r="N18">
        <v>4.67316E-3</v>
      </c>
      <c r="O18">
        <v>4.0189400000000004E-3</v>
      </c>
      <c r="P18">
        <v>3.8329599999999998E-3</v>
      </c>
      <c r="Q18">
        <v>3.66015E-3</v>
      </c>
      <c r="R18">
        <v>3.5459200000000001E-3</v>
      </c>
      <c r="S18">
        <v>3.29218E-3</v>
      </c>
      <c r="T18">
        <v>3.12357E-3</v>
      </c>
      <c r="U18">
        <v>2.9340600000000001E-3</v>
      </c>
      <c r="V18">
        <v>2.77298E-3</v>
      </c>
      <c r="W18">
        <v>2.6301300000000001E-3</v>
      </c>
      <c r="X18">
        <v>2.4677200000000001E-3</v>
      </c>
      <c r="Y18">
        <v>2.34622E-3</v>
      </c>
      <c r="Z18">
        <v>2.2366999999999999E-3</v>
      </c>
      <c r="AA18">
        <v>2.1445600000000002E-3</v>
      </c>
      <c r="AB18">
        <v>2.0763000000000001E-3</v>
      </c>
      <c r="AC18">
        <v>1.9900500000000002E-3</v>
      </c>
      <c r="AD18">
        <v>1.92278E-3</v>
      </c>
      <c r="AE18">
        <v>1.87641E-3</v>
      </c>
      <c r="AF18">
        <v>2.6591887452999548E-3</v>
      </c>
      <c r="AG18">
        <v>2.665402790777616E-3</v>
      </c>
      <c r="AH18">
        <v>2.6716313573611089E-3</v>
      </c>
      <c r="AI18">
        <v>2.6778744789836481E-3</v>
      </c>
      <c r="AJ18">
        <v>2.6841321896577332E-3</v>
      </c>
      <c r="AK18">
        <v>2.6904045234753559E-3</v>
      </c>
      <c r="AL18">
        <v>2.6966915146081701E-3</v>
      </c>
      <c r="AM18">
        <v>2.6406333973554149E-3</v>
      </c>
      <c r="AN18">
        <v>2.6468040823246579E-3</v>
      </c>
      <c r="AO18">
        <v>2.652989187074027E-3</v>
      </c>
    </row>
    <row r="19" spans="1:41">
      <c r="A19">
        <v>18</v>
      </c>
      <c r="B19" s="29">
        <v>7.1275499999999999E-3</v>
      </c>
      <c r="C19">
        <v>6.1954200000000001E-3</v>
      </c>
      <c r="D19">
        <v>6.8602699999999999E-3</v>
      </c>
      <c r="E19">
        <v>7.5203400000000004E-3</v>
      </c>
      <c r="F19">
        <v>6.8571099999999996E-3</v>
      </c>
      <c r="G19">
        <v>5.0907699999999997E-3</v>
      </c>
      <c r="H19">
        <v>5.02528E-3</v>
      </c>
      <c r="I19">
        <v>4.9682800000000003E-3</v>
      </c>
      <c r="J19">
        <v>5.6285800000000002E-3</v>
      </c>
      <c r="K19">
        <v>5.8348300000000001E-3</v>
      </c>
      <c r="L19">
        <v>5.4069699999999997E-3</v>
      </c>
      <c r="M19">
        <v>5.4718500000000003E-3</v>
      </c>
      <c r="N19">
        <v>5.0657000000000002E-3</v>
      </c>
      <c r="O19">
        <v>4.30453E-3</v>
      </c>
      <c r="P19">
        <v>4.1095599999999999E-3</v>
      </c>
      <c r="Q19">
        <v>3.9314199999999997E-3</v>
      </c>
      <c r="R19">
        <v>3.81351E-3</v>
      </c>
      <c r="S19">
        <v>3.5483099999999998E-3</v>
      </c>
      <c r="T19">
        <v>3.37741E-3</v>
      </c>
      <c r="U19">
        <v>3.1786900000000001E-3</v>
      </c>
      <c r="V19">
        <v>3.01147E-3</v>
      </c>
      <c r="W19">
        <v>2.8629900000000002E-3</v>
      </c>
      <c r="X19">
        <v>2.6913200000000001E-3</v>
      </c>
      <c r="Y19">
        <v>2.5634E-3</v>
      </c>
      <c r="Z19">
        <v>2.4490699999999998E-3</v>
      </c>
      <c r="AA19">
        <v>2.3522199999999999E-3</v>
      </c>
      <c r="AB19">
        <v>2.2827199999999998E-3</v>
      </c>
      <c r="AC19">
        <v>2.1896900000000002E-3</v>
      </c>
      <c r="AD19">
        <v>2.11824E-3</v>
      </c>
      <c r="AE19">
        <v>2.0720700000000001E-3</v>
      </c>
      <c r="AF19">
        <v>2.8909201471738971E-3</v>
      </c>
      <c r="AG19">
        <v>2.8976939433823742E-3</v>
      </c>
      <c r="AH19">
        <v>2.9044836114630371E-3</v>
      </c>
      <c r="AI19">
        <v>2.9112891886057118E-3</v>
      </c>
      <c r="AJ19">
        <v>2.918110712087375E-3</v>
      </c>
      <c r="AK19">
        <v>2.9249482192723339E-3</v>
      </c>
      <c r="AL19">
        <v>2.931801747612461E-3</v>
      </c>
      <c r="AM19">
        <v>2.93867133464737E-3</v>
      </c>
      <c r="AN19">
        <v>2.877420022048664E-3</v>
      </c>
      <c r="AO19">
        <v>2.8841621857347149E-3</v>
      </c>
    </row>
    <row r="20" spans="1:41">
      <c r="A20">
        <v>19</v>
      </c>
      <c r="B20" s="29">
        <v>8.0634899999999995E-3</v>
      </c>
      <c r="C20">
        <v>6.9293200000000001E-3</v>
      </c>
      <c r="D20">
        <v>7.6931300000000003E-3</v>
      </c>
      <c r="E20">
        <v>8.7515500000000003E-3</v>
      </c>
      <c r="F20">
        <v>7.9355599999999995E-3</v>
      </c>
      <c r="G20">
        <v>5.5043699999999997E-3</v>
      </c>
      <c r="H20">
        <v>5.4231899999999996E-3</v>
      </c>
      <c r="I20">
        <v>5.3633800000000001E-3</v>
      </c>
      <c r="J20">
        <v>6.18931E-3</v>
      </c>
      <c r="K20">
        <v>6.5644800000000001E-3</v>
      </c>
      <c r="L20">
        <v>5.94963E-3</v>
      </c>
      <c r="M20">
        <v>6.1220399999999996E-3</v>
      </c>
      <c r="N20">
        <v>5.5592000000000003E-3</v>
      </c>
      <c r="O20">
        <v>4.6517900000000003E-3</v>
      </c>
      <c r="P20">
        <v>4.4407099999999996E-3</v>
      </c>
      <c r="Q20">
        <v>4.2492700000000003E-3</v>
      </c>
      <c r="R20">
        <v>4.1210400000000003E-3</v>
      </c>
      <c r="S20">
        <v>3.8359399999999999E-3</v>
      </c>
      <c r="T20">
        <v>3.6554500000000002E-3</v>
      </c>
      <c r="U20">
        <v>3.4406200000000001E-3</v>
      </c>
      <c r="V20">
        <v>3.2607600000000001E-3</v>
      </c>
      <c r="W20">
        <v>3.10086E-3</v>
      </c>
      <c r="X20">
        <v>2.9145799999999999E-3</v>
      </c>
      <c r="Y20">
        <v>2.77685E-3</v>
      </c>
      <c r="Z20">
        <v>2.6533899999999998E-3</v>
      </c>
      <c r="AA20">
        <v>2.5487399999999999E-3</v>
      </c>
      <c r="AB20">
        <v>2.4756299999999999E-3</v>
      </c>
      <c r="AC20">
        <v>2.3735399999999999E-3</v>
      </c>
      <c r="AD20">
        <v>2.29532E-3</v>
      </c>
      <c r="AE20">
        <v>2.2477600000000001E-3</v>
      </c>
      <c r="AF20">
        <v>3.1267831986414299E-3</v>
      </c>
      <c r="AG20">
        <v>3.1343589015092048E-3</v>
      </c>
      <c r="AH20">
        <v>3.141952959110998E-3</v>
      </c>
      <c r="AI20">
        <v>3.149565415917435E-3</v>
      </c>
      <c r="AJ20">
        <v>3.1571963165068898E-3</v>
      </c>
      <c r="AK20">
        <v>3.164845705565742E-3</v>
      </c>
      <c r="AL20">
        <v>3.1725136278886392E-3</v>
      </c>
      <c r="AM20">
        <v>3.1802001283787571E-3</v>
      </c>
      <c r="AN20">
        <v>3.187905252048069E-3</v>
      </c>
      <c r="AO20">
        <v>3.1192258061445259E-3</v>
      </c>
    </row>
    <row r="21" spans="1:41">
      <c r="A21">
        <v>20</v>
      </c>
      <c r="B21" s="29">
        <v>9.0359199999999994E-3</v>
      </c>
      <c r="C21">
        <v>7.6988899999999999E-3</v>
      </c>
      <c r="D21">
        <v>8.5606899999999993E-3</v>
      </c>
      <c r="E21">
        <v>1.002547E-2</v>
      </c>
      <c r="F21">
        <v>9.0565400000000001E-3</v>
      </c>
      <c r="G21">
        <v>5.9508399999999998E-3</v>
      </c>
      <c r="H21">
        <v>5.85354E-3</v>
      </c>
      <c r="I21">
        <v>5.7907000000000002E-3</v>
      </c>
      <c r="J21">
        <v>6.7823900000000001E-3</v>
      </c>
      <c r="K21">
        <v>7.3298900000000004E-3</v>
      </c>
      <c r="L21">
        <v>6.5229199999999998E-3</v>
      </c>
      <c r="M21">
        <v>6.8041400000000002E-3</v>
      </c>
      <c r="N21">
        <v>6.0794300000000003E-3</v>
      </c>
      <c r="O21">
        <v>5.0233500000000002E-3</v>
      </c>
      <c r="P21">
        <v>4.7932699999999996E-3</v>
      </c>
      <c r="Q21">
        <v>4.5860199999999997E-3</v>
      </c>
      <c r="R21">
        <v>4.44575E-3</v>
      </c>
      <c r="S21">
        <v>4.1372900000000001E-3</v>
      </c>
      <c r="T21">
        <v>3.94539E-3</v>
      </c>
      <c r="U21">
        <v>3.7117399999999998E-3</v>
      </c>
      <c r="V21">
        <v>3.5170700000000002E-3</v>
      </c>
      <c r="W21">
        <v>3.3436400000000002E-3</v>
      </c>
      <c r="X21">
        <v>3.14044E-3</v>
      </c>
      <c r="Y21">
        <v>2.9915900000000001E-3</v>
      </c>
      <c r="Z21">
        <v>2.8574999999999998E-3</v>
      </c>
      <c r="AA21">
        <v>2.7437300000000002E-3</v>
      </c>
      <c r="AB21">
        <v>2.6661800000000002E-3</v>
      </c>
      <c r="AC21">
        <v>2.5535699999999998E-3</v>
      </c>
      <c r="AD21">
        <v>2.4678500000000002E-3</v>
      </c>
      <c r="AE21">
        <v>2.4191E-3</v>
      </c>
      <c r="AF21">
        <v>3.3648815018607939E-3</v>
      </c>
      <c r="AG21">
        <v>3.3732966836103459E-3</v>
      </c>
      <c r="AH21">
        <v>3.381732910761894E-3</v>
      </c>
      <c r="AI21">
        <v>3.39019023594757E-3</v>
      </c>
      <c r="AJ21">
        <v>3.3986687119311309E-3</v>
      </c>
      <c r="AK21">
        <v>3.407168391608293E-3</v>
      </c>
      <c r="AL21">
        <v>3.4156893280070512E-3</v>
      </c>
      <c r="AM21">
        <v>3.4242315742880241E-3</v>
      </c>
      <c r="AN21">
        <v>3.4327951837447761E-3</v>
      </c>
      <c r="AO21">
        <v>3.4413802098041549E-3</v>
      </c>
    </row>
    <row r="22" spans="1:41">
      <c r="A22">
        <v>21</v>
      </c>
      <c r="B22" s="29">
        <v>9.87764E-3</v>
      </c>
      <c r="C22">
        <v>8.3761300000000007E-3</v>
      </c>
      <c r="D22">
        <v>9.3137299999999992E-3</v>
      </c>
      <c r="E22">
        <v>1.108961E-2</v>
      </c>
      <c r="F22">
        <v>1.000207E-2</v>
      </c>
      <c r="G22">
        <v>6.3792400000000004E-3</v>
      </c>
      <c r="H22">
        <v>6.2687699999999999E-3</v>
      </c>
      <c r="I22">
        <v>6.2027999999999996E-3</v>
      </c>
      <c r="J22">
        <v>7.3211500000000002E-3</v>
      </c>
      <c r="K22">
        <v>7.9999200000000006E-3</v>
      </c>
      <c r="L22">
        <v>7.0427500000000004E-3</v>
      </c>
      <c r="M22">
        <v>7.4055199999999996E-3</v>
      </c>
      <c r="N22">
        <v>6.5528899999999996E-3</v>
      </c>
      <c r="O22">
        <v>5.3787000000000001E-3</v>
      </c>
      <c r="P22">
        <v>5.1294899999999996E-3</v>
      </c>
      <c r="Q22">
        <v>4.9056500000000001E-3</v>
      </c>
      <c r="R22">
        <v>4.7529099999999999E-3</v>
      </c>
      <c r="S22">
        <v>4.4212699999999997E-3</v>
      </c>
      <c r="T22">
        <v>4.2162800000000002E-3</v>
      </c>
      <c r="U22">
        <v>3.9638800000000004E-3</v>
      </c>
      <c r="V22">
        <v>3.7543199999999998E-3</v>
      </c>
      <c r="W22">
        <v>3.56683E-3</v>
      </c>
      <c r="X22">
        <v>3.3471799999999999E-3</v>
      </c>
      <c r="Y22">
        <v>3.18761E-3</v>
      </c>
      <c r="Z22">
        <v>3.0428299999999998E-3</v>
      </c>
      <c r="AA22">
        <v>2.9198700000000002E-3</v>
      </c>
      <c r="AB22">
        <v>2.8368099999999999E-3</v>
      </c>
      <c r="AC22">
        <v>2.7141299999999999E-3</v>
      </c>
      <c r="AD22">
        <v>2.6219699999999999E-3</v>
      </c>
      <c r="AE22">
        <v>2.57106E-3</v>
      </c>
      <c r="AF22">
        <v>3.6732366511917861E-3</v>
      </c>
      <c r="AG22">
        <v>3.5898286864035869E-3</v>
      </c>
      <c r="AH22">
        <v>3.5990019140329432E-3</v>
      </c>
      <c r="AI22">
        <v>3.6081985823644821E-3</v>
      </c>
      <c r="AJ22">
        <v>3.6174187512971381E-3</v>
      </c>
      <c r="AK22">
        <v>3.6266624808829031E-3</v>
      </c>
      <c r="AL22">
        <v>3.635929831327221E-3</v>
      </c>
      <c r="AM22">
        <v>3.6452208629893842E-3</v>
      </c>
      <c r="AN22">
        <v>3.6545356363829199E-3</v>
      </c>
      <c r="AO22">
        <v>3.6638742121759909E-3</v>
      </c>
    </row>
    <row r="23" spans="1:41">
      <c r="A23">
        <v>22</v>
      </c>
      <c r="B23" s="29">
        <v>1.040337E-2</v>
      </c>
      <c r="C23">
        <v>8.8207200000000006E-3</v>
      </c>
      <c r="D23">
        <v>9.7853200000000001E-3</v>
      </c>
      <c r="E23">
        <v>1.1678590000000001E-2</v>
      </c>
      <c r="F23">
        <v>1.054137E-2</v>
      </c>
      <c r="G23">
        <v>6.7222100000000002E-3</v>
      </c>
      <c r="H23">
        <v>6.6073900000000003E-3</v>
      </c>
      <c r="I23">
        <v>6.5393300000000003E-3</v>
      </c>
      <c r="J23">
        <v>7.7070000000000003E-3</v>
      </c>
      <c r="K23">
        <v>8.4354800000000004E-3</v>
      </c>
      <c r="L23">
        <v>7.4194500000000002E-3</v>
      </c>
      <c r="M23">
        <v>7.8089099999999996E-3</v>
      </c>
      <c r="N23">
        <v>6.9044299999999996E-3</v>
      </c>
      <c r="O23">
        <v>5.6788899999999998E-3</v>
      </c>
      <c r="P23">
        <v>5.4144900000000001E-3</v>
      </c>
      <c r="Q23">
        <v>5.1784300000000004E-3</v>
      </c>
      <c r="R23">
        <v>5.01711E-3</v>
      </c>
      <c r="S23">
        <v>4.6669499999999996E-3</v>
      </c>
      <c r="T23">
        <v>4.4539599999999999E-3</v>
      </c>
      <c r="U23">
        <v>4.1859499999999999E-3</v>
      </c>
      <c r="V23">
        <v>3.9646000000000004E-3</v>
      </c>
      <c r="W23">
        <v>3.7664899999999999E-3</v>
      </c>
      <c r="X23">
        <v>3.5321200000000001E-3</v>
      </c>
      <c r="Y23">
        <v>3.3648599999999999E-3</v>
      </c>
      <c r="Z23">
        <v>3.21134E-3</v>
      </c>
      <c r="AA23">
        <v>3.0802400000000001E-3</v>
      </c>
      <c r="AB23">
        <v>2.99307E-3</v>
      </c>
      <c r="AC23">
        <v>2.86105E-3</v>
      </c>
      <c r="AD23">
        <v>2.7630200000000001E-3</v>
      </c>
      <c r="AE23">
        <v>2.7117899999999999E-3</v>
      </c>
      <c r="AF23">
        <v>3.8656447951073022E-3</v>
      </c>
      <c r="AG23">
        <v>3.87550737811417E-3</v>
      </c>
      <c r="AH23">
        <v>3.7876423425982409E-3</v>
      </c>
      <c r="AI23">
        <v>3.7973059146500501E-3</v>
      </c>
      <c r="AJ23">
        <v>3.8069941417818152E-3</v>
      </c>
      <c r="AK23">
        <v>3.8167070868970789E-3</v>
      </c>
      <c r="AL23">
        <v>3.8264448130598881E-3</v>
      </c>
      <c r="AM23">
        <v>3.83620738349517E-3</v>
      </c>
      <c r="AN23">
        <v>3.845994861589166E-3</v>
      </c>
      <c r="AO23">
        <v>3.855807310889847E-3</v>
      </c>
    </row>
    <row r="24" spans="1:41">
      <c r="A24">
        <v>23</v>
      </c>
      <c r="B24" s="29">
        <v>1.069048E-2</v>
      </c>
      <c r="C24">
        <v>9.0901599999999999E-3</v>
      </c>
      <c r="D24">
        <v>1.005294E-2</v>
      </c>
      <c r="E24">
        <v>1.191973E-2</v>
      </c>
      <c r="F24">
        <v>1.0779759999999999E-2</v>
      </c>
      <c r="G24">
        <v>6.9832000000000002E-3</v>
      </c>
      <c r="H24">
        <v>6.8693599999999997E-3</v>
      </c>
      <c r="I24">
        <v>6.7996799999999998E-3</v>
      </c>
      <c r="J24">
        <v>7.9651500000000007E-3</v>
      </c>
      <c r="K24">
        <v>8.6850899999999995E-3</v>
      </c>
      <c r="L24">
        <v>7.6746200000000001E-3</v>
      </c>
      <c r="M24">
        <v>8.0523299999999999E-3</v>
      </c>
      <c r="N24">
        <v>7.1491799999999998E-3</v>
      </c>
      <c r="O24">
        <v>5.9162299999999998E-3</v>
      </c>
      <c r="P24">
        <v>5.6402700000000002E-3</v>
      </c>
      <c r="Q24">
        <v>5.39537E-3</v>
      </c>
      <c r="R24">
        <v>5.2284300000000001E-3</v>
      </c>
      <c r="S24">
        <v>4.8639800000000004E-3</v>
      </c>
      <c r="T24">
        <v>4.6464599999999998E-3</v>
      </c>
      <c r="U24">
        <v>4.3663599999999997E-3</v>
      </c>
      <c r="V24">
        <v>4.1365799999999999E-3</v>
      </c>
      <c r="W24">
        <v>3.9308199999999998E-3</v>
      </c>
      <c r="X24">
        <v>3.6846700000000001E-3</v>
      </c>
      <c r="Y24">
        <v>3.5124499999999999E-3</v>
      </c>
      <c r="Z24">
        <v>3.3520400000000001E-3</v>
      </c>
      <c r="AA24">
        <v>3.2144999999999999E-3</v>
      </c>
      <c r="AB24">
        <v>3.1242399999999999E-3</v>
      </c>
      <c r="AC24">
        <v>2.9843700000000001E-3</v>
      </c>
      <c r="AD24">
        <v>2.8819399999999999E-3</v>
      </c>
      <c r="AE24">
        <v>2.8314999999999998E-3</v>
      </c>
      <c r="AF24">
        <v>4.0189856829460123E-3</v>
      </c>
      <c r="AG24">
        <v>4.0291103118391004E-3</v>
      </c>
      <c r="AH24">
        <v>4.0392604466976956E-3</v>
      </c>
      <c r="AI24">
        <v>3.948822084145192E-3</v>
      </c>
      <c r="AJ24">
        <v>3.9587699568973756E-3</v>
      </c>
      <c r="AK24">
        <v>3.9687428903309929E-3</v>
      </c>
      <c r="AL24">
        <v>3.9787409475789161E-3</v>
      </c>
      <c r="AM24">
        <v>3.9887641919330551E-3</v>
      </c>
      <c r="AN24">
        <v>3.9988126868447721E-3</v>
      </c>
      <c r="AO24">
        <v>4.0088864959252754E-3</v>
      </c>
    </row>
    <row r="25" spans="1:41">
      <c r="A25">
        <v>24</v>
      </c>
      <c r="B25" s="29">
        <v>1.094377E-2</v>
      </c>
      <c r="C25">
        <v>9.3274199999999995E-3</v>
      </c>
      <c r="D25">
        <v>1.029797E-2</v>
      </c>
      <c r="E25">
        <v>1.2127499999999999E-2</v>
      </c>
      <c r="F25">
        <v>1.097456E-2</v>
      </c>
      <c r="G25">
        <v>7.2103000000000002E-3</v>
      </c>
      <c r="H25">
        <v>7.0975400000000003E-3</v>
      </c>
      <c r="I25">
        <v>7.0264100000000003E-3</v>
      </c>
      <c r="J25">
        <v>8.18989E-3</v>
      </c>
      <c r="K25">
        <v>8.8969099999999992E-3</v>
      </c>
      <c r="L25">
        <v>7.8982299999999991E-3</v>
      </c>
      <c r="M25">
        <v>8.2621699999999992E-3</v>
      </c>
      <c r="N25">
        <v>7.3657499999999999E-3</v>
      </c>
      <c r="O25">
        <v>6.1264099999999997E-3</v>
      </c>
      <c r="P25">
        <v>5.8405699999999998E-3</v>
      </c>
      <c r="Q25">
        <v>5.5883399999999998E-3</v>
      </c>
      <c r="R25">
        <v>5.4172300000000003E-3</v>
      </c>
      <c r="S25">
        <v>5.0404200000000003E-3</v>
      </c>
      <c r="T25">
        <v>4.8196599999999999E-3</v>
      </c>
      <c r="U25">
        <v>4.5289800000000002E-3</v>
      </c>
      <c r="V25">
        <v>4.2922000000000004E-3</v>
      </c>
      <c r="W25">
        <v>4.0803100000000002E-3</v>
      </c>
      <c r="X25">
        <v>3.8235500000000002E-3</v>
      </c>
      <c r="Y25">
        <v>3.6476799999999999E-3</v>
      </c>
      <c r="Z25">
        <v>3.4811E-3</v>
      </c>
      <c r="AA25">
        <v>3.3378499999999998E-3</v>
      </c>
      <c r="AB25">
        <v>3.24516E-3</v>
      </c>
      <c r="AC25">
        <v>3.0979900000000001E-3</v>
      </c>
      <c r="AD25">
        <v>2.9914299999999998E-3</v>
      </c>
      <c r="AE25">
        <v>2.9420499999999999E-3</v>
      </c>
      <c r="AF25">
        <v>4.1566016302738568E-3</v>
      </c>
      <c r="AG25">
        <v>4.166944527878213E-3</v>
      </c>
      <c r="AH25">
        <v>4.1773131617787998E-3</v>
      </c>
      <c r="AI25">
        <v>4.1877075960153956E-3</v>
      </c>
      <c r="AJ25">
        <v>4.0950811406192051E-3</v>
      </c>
      <c r="AK25">
        <v>4.1052709564077744E-3</v>
      </c>
      <c r="AL25">
        <v>4.115486127578138E-3</v>
      </c>
      <c r="AM25">
        <v>4.1257267172222518E-3</v>
      </c>
      <c r="AN25">
        <v>4.1359927885890654E-3</v>
      </c>
      <c r="AO25">
        <v>4.1462844050848971E-3</v>
      </c>
    </row>
    <row r="26" spans="1:41">
      <c r="A26">
        <v>25</v>
      </c>
      <c r="B26" s="29">
        <v>1.1158120000000001E-2</v>
      </c>
      <c r="C26">
        <v>9.5290700000000006E-3</v>
      </c>
      <c r="D26">
        <v>1.051321E-2</v>
      </c>
      <c r="E26">
        <v>1.2311300000000001E-2</v>
      </c>
      <c r="F26">
        <v>1.113746E-2</v>
      </c>
      <c r="G26">
        <v>7.4039099999999997E-3</v>
      </c>
      <c r="H26">
        <v>7.2924399999999999E-3</v>
      </c>
      <c r="I26">
        <v>7.2203500000000004E-3</v>
      </c>
      <c r="J26">
        <v>8.3814200000000005E-3</v>
      </c>
      <c r="K26">
        <v>9.0727700000000008E-3</v>
      </c>
      <c r="L26">
        <v>8.0907600000000007E-3</v>
      </c>
      <c r="M26">
        <v>8.4399699999999998E-3</v>
      </c>
      <c r="N26">
        <v>7.5548799999999999E-3</v>
      </c>
      <c r="O26">
        <v>6.3112400000000001E-3</v>
      </c>
      <c r="P26">
        <v>6.0168499999999998E-3</v>
      </c>
      <c r="Q26">
        <v>5.7590599999999999E-3</v>
      </c>
      <c r="R26">
        <v>5.5854600000000004E-3</v>
      </c>
      <c r="S26">
        <v>5.1979399999999999E-3</v>
      </c>
      <c r="T26">
        <v>4.9756499999999999E-3</v>
      </c>
      <c r="U26">
        <v>4.6757600000000002E-3</v>
      </c>
      <c r="V26">
        <v>4.4333599999999999E-3</v>
      </c>
      <c r="W26">
        <v>4.2166399999999998E-3</v>
      </c>
      <c r="X26">
        <v>3.9504099999999997E-3</v>
      </c>
      <c r="Y26">
        <v>3.7715399999999999E-3</v>
      </c>
      <c r="Z26">
        <v>3.5999199999999999E-3</v>
      </c>
      <c r="AA26">
        <v>3.45153E-3</v>
      </c>
      <c r="AB26">
        <v>3.3570499999999999E-3</v>
      </c>
      <c r="AC26">
        <v>3.2028400000000002E-3</v>
      </c>
      <c r="AD26">
        <v>3.09268E-3</v>
      </c>
      <c r="AE26">
        <v>3.04499E-3</v>
      </c>
      <c r="AF26">
        <v>4.2800673817679448E-3</v>
      </c>
      <c r="AG26">
        <v>4.2905856297595669E-3</v>
      </c>
      <c r="AH26">
        <v>4.3011297263023792E-3</v>
      </c>
      <c r="AI26">
        <v>4.3116997349190904E-3</v>
      </c>
      <c r="AJ26">
        <v>4.3222957192885171E-3</v>
      </c>
      <c r="AK26">
        <v>4.2278616576622218E-3</v>
      </c>
      <c r="AL26">
        <v>4.2382516103015178E-3</v>
      </c>
      <c r="AM26">
        <v>4.2486670962067017E-3</v>
      </c>
      <c r="AN26">
        <v>4.2591081781256706E-3</v>
      </c>
      <c r="AO26">
        <v>4.2695749189605283E-3</v>
      </c>
    </row>
    <row r="27" spans="1:41">
      <c r="A27">
        <v>26</v>
      </c>
      <c r="B27" s="29">
        <v>1.1326350000000001E-2</v>
      </c>
      <c r="C27">
        <v>9.68837E-3</v>
      </c>
      <c r="D27">
        <v>1.068828E-2</v>
      </c>
      <c r="E27">
        <v>1.245858E-2</v>
      </c>
      <c r="F27">
        <v>1.127043E-2</v>
      </c>
      <c r="G27">
        <v>7.5597599999999996E-3</v>
      </c>
      <c r="H27">
        <v>7.4488000000000002E-3</v>
      </c>
      <c r="I27">
        <v>7.3763300000000004E-3</v>
      </c>
      <c r="J27">
        <v>8.5348999999999998E-3</v>
      </c>
      <c r="K27">
        <v>9.2092000000000007E-3</v>
      </c>
      <c r="L27">
        <v>8.2469499999999994E-3</v>
      </c>
      <c r="M27">
        <v>8.5816899999999995E-3</v>
      </c>
      <c r="N27">
        <v>7.7120499999999998E-3</v>
      </c>
      <c r="O27">
        <v>6.46723E-3</v>
      </c>
      <c r="P27">
        <v>6.1674700000000004E-3</v>
      </c>
      <c r="Q27">
        <v>5.9066199999999996E-3</v>
      </c>
      <c r="R27">
        <v>5.7329800000000004E-3</v>
      </c>
      <c r="S27">
        <v>5.3380900000000002E-3</v>
      </c>
      <c r="T27">
        <v>5.1162500000000001E-3</v>
      </c>
      <c r="U27">
        <v>4.80957E-3</v>
      </c>
      <c r="V27">
        <v>4.5636100000000001E-3</v>
      </c>
      <c r="W27">
        <v>4.3443700000000002E-3</v>
      </c>
      <c r="X27">
        <v>4.0707299999999998E-3</v>
      </c>
      <c r="Y27">
        <v>3.8911800000000002E-3</v>
      </c>
      <c r="Z27">
        <v>3.7155399999999998E-3</v>
      </c>
      <c r="AA27">
        <v>3.5630900000000001E-3</v>
      </c>
      <c r="AB27">
        <v>3.4679099999999998E-3</v>
      </c>
      <c r="AC27">
        <v>3.3077800000000002E-3</v>
      </c>
      <c r="AD27">
        <v>3.19426E-3</v>
      </c>
      <c r="AE27">
        <v>3.1484299999999998E-3</v>
      </c>
      <c r="AF27">
        <v>4.3950263422334844E-3</v>
      </c>
      <c r="AG27">
        <v>4.4056616388493154E-3</v>
      </c>
      <c r="AH27">
        <v>4.4163226712685957E-3</v>
      </c>
      <c r="AI27">
        <v>4.4270095017680646E-3</v>
      </c>
      <c r="AJ27">
        <v>4.4377221927751629E-3</v>
      </c>
      <c r="AK27">
        <v>4.4484608068683902E-3</v>
      </c>
      <c r="AL27">
        <v>4.3527412735240786E-3</v>
      </c>
      <c r="AM27">
        <v>4.3632742466921948E-3</v>
      </c>
      <c r="AN27">
        <v>4.3738327080565468E-3</v>
      </c>
      <c r="AO27">
        <v>4.3844167192947049E-3</v>
      </c>
    </row>
    <row r="28" spans="1:41">
      <c r="A28">
        <v>27</v>
      </c>
      <c r="B28" s="29">
        <v>1.147839E-2</v>
      </c>
      <c r="C28">
        <v>9.8352800000000001E-3</v>
      </c>
      <c r="D28">
        <v>1.0850800000000001E-2</v>
      </c>
      <c r="E28">
        <v>1.259675E-2</v>
      </c>
      <c r="F28">
        <v>1.139912E-2</v>
      </c>
      <c r="G28">
        <v>7.7101000000000001E-3</v>
      </c>
      <c r="H28">
        <v>7.5986300000000003E-3</v>
      </c>
      <c r="I28">
        <v>7.5249899999999996E-3</v>
      </c>
      <c r="J28">
        <v>8.6797899999999997E-3</v>
      </c>
      <c r="K28">
        <v>9.3367199999999997E-3</v>
      </c>
      <c r="L28">
        <v>8.3947799999999993E-3</v>
      </c>
      <c r="M28">
        <v>8.7152800000000006E-3</v>
      </c>
      <c r="N28">
        <v>7.86215E-3</v>
      </c>
      <c r="O28">
        <v>6.6188599999999998E-3</v>
      </c>
      <c r="P28">
        <v>6.3145500000000004E-3</v>
      </c>
      <c r="Q28">
        <v>6.0515300000000003E-3</v>
      </c>
      <c r="R28">
        <v>5.8791299999999998E-3</v>
      </c>
      <c r="S28">
        <v>5.4774100000000003E-3</v>
      </c>
      <c r="T28">
        <v>5.25721E-3</v>
      </c>
      <c r="U28">
        <v>4.9447800000000002E-3</v>
      </c>
      <c r="V28">
        <v>4.6963700000000001E-3</v>
      </c>
      <c r="W28">
        <v>4.4752799999999999E-3</v>
      </c>
      <c r="X28">
        <v>4.19513E-3</v>
      </c>
      <c r="Y28">
        <v>4.0156200000000001E-3</v>
      </c>
      <c r="Z28">
        <v>3.8365399999999998E-3</v>
      </c>
      <c r="AA28">
        <v>3.6804300000000002E-3</v>
      </c>
      <c r="AB28">
        <v>3.58472E-3</v>
      </c>
      <c r="AC28">
        <v>3.41873E-3</v>
      </c>
      <c r="AD28">
        <v>3.3026900000000001E-3</v>
      </c>
      <c r="AE28">
        <v>3.2593600000000002E-3</v>
      </c>
      <c r="AF28">
        <v>4.5133496290987174E-3</v>
      </c>
      <c r="AG28">
        <v>4.524081241128429E-3</v>
      </c>
      <c r="AH28">
        <v>4.5348383702366298E-3</v>
      </c>
      <c r="AI28">
        <v>4.5456210770965337E-3</v>
      </c>
      <c r="AJ28">
        <v>4.5564294225256029E-3</v>
      </c>
      <c r="AK28">
        <v>4.5672634674859243E-3</v>
      </c>
      <c r="AL28">
        <v>4.5781232730845211E-3</v>
      </c>
      <c r="AM28">
        <v>4.4813072909053071E-3</v>
      </c>
      <c r="AN28">
        <v>4.4919627143012366E-3</v>
      </c>
      <c r="AO28">
        <v>4.502643473618219E-3</v>
      </c>
    </row>
    <row r="29" spans="1:41">
      <c r="A29">
        <v>28</v>
      </c>
      <c r="B29" s="29">
        <v>1.162565E-2</v>
      </c>
      <c r="C29">
        <v>1.00032E-2</v>
      </c>
      <c r="D29">
        <v>1.101246E-2</v>
      </c>
      <c r="E29">
        <v>1.2737800000000001E-2</v>
      </c>
      <c r="F29">
        <v>1.1550329999999999E-2</v>
      </c>
      <c r="G29">
        <v>7.9067100000000008E-3</v>
      </c>
      <c r="H29">
        <v>7.7956299999999996E-3</v>
      </c>
      <c r="I29">
        <v>7.7193499999999998E-3</v>
      </c>
      <c r="J29">
        <v>8.8507299999999994E-3</v>
      </c>
      <c r="K29">
        <v>9.4901499999999993E-3</v>
      </c>
      <c r="L29">
        <v>8.5665900000000007E-3</v>
      </c>
      <c r="M29">
        <v>8.8721900000000003E-3</v>
      </c>
      <c r="N29">
        <v>8.0335900000000002E-3</v>
      </c>
      <c r="O29">
        <v>6.8063999999999998E-3</v>
      </c>
      <c r="P29">
        <v>6.4962700000000002E-3</v>
      </c>
      <c r="Q29">
        <v>6.2291500000000001E-3</v>
      </c>
      <c r="R29">
        <v>6.0558699999999997E-3</v>
      </c>
      <c r="S29">
        <v>5.6459099999999996E-3</v>
      </c>
      <c r="T29">
        <v>5.4243199999999998E-3</v>
      </c>
      <c r="U29">
        <v>5.10474E-3</v>
      </c>
      <c r="V29">
        <v>4.8522599999999997E-3</v>
      </c>
      <c r="W29">
        <v>4.6276900000000003E-3</v>
      </c>
      <c r="X29">
        <v>4.3400899999999996E-3</v>
      </c>
      <c r="Y29">
        <v>4.1594800000000001E-3</v>
      </c>
      <c r="Z29">
        <v>3.9760400000000001E-3</v>
      </c>
      <c r="AA29">
        <v>3.8157199999999999E-3</v>
      </c>
      <c r="AB29">
        <v>3.71829E-3</v>
      </c>
      <c r="AC29">
        <v>3.54617E-3</v>
      </c>
      <c r="AD29">
        <v>3.4272999999999999E-3</v>
      </c>
      <c r="AE29">
        <v>3.3850799999999999E-3</v>
      </c>
      <c r="AF29">
        <v>4.6532322434911736E-3</v>
      </c>
      <c r="AG29">
        <v>4.6640817964312704E-3</v>
      </c>
      <c r="AH29">
        <v>4.6749566463676982E-3</v>
      </c>
      <c r="AI29">
        <v>4.6858568522833519E-3</v>
      </c>
      <c r="AJ29">
        <v>4.6967824732986512E-3</v>
      </c>
      <c r="AK29">
        <v>4.7077335686718609E-3</v>
      </c>
      <c r="AL29">
        <v>4.7187101977994167E-3</v>
      </c>
      <c r="AM29">
        <v>4.729712420216233E-3</v>
      </c>
      <c r="AN29">
        <v>4.6316087933541148E-3</v>
      </c>
      <c r="AO29">
        <v>4.6424079287017209E-3</v>
      </c>
    </row>
    <row r="30" spans="1:41">
      <c r="A30">
        <v>29</v>
      </c>
      <c r="B30" s="29">
        <v>1.162934E-2</v>
      </c>
      <c r="C30">
        <v>1.0060039999999999E-2</v>
      </c>
      <c r="D30">
        <v>1.1033980000000001E-2</v>
      </c>
      <c r="E30">
        <v>1.2735679999999999E-2</v>
      </c>
      <c r="F30">
        <v>1.1583939999999999E-2</v>
      </c>
      <c r="G30">
        <v>8.0241700000000006E-3</v>
      </c>
      <c r="H30">
        <v>7.9154800000000008E-3</v>
      </c>
      <c r="I30">
        <v>7.8389800000000006E-3</v>
      </c>
      <c r="J30">
        <v>8.9265500000000001E-3</v>
      </c>
      <c r="K30">
        <v>9.5474900000000005E-3</v>
      </c>
      <c r="L30">
        <v>8.6471599999999992E-3</v>
      </c>
      <c r="M30">
        <v>8.9412899999999993E-3</v>
      </c>
      <c r="N30">
        <v>8.1217400000000006E-3</v>
      </c>
      <c r="O30">
        <v>6.9362699999999996E-3</v>
      </c>
      <c r="P30">
        <v>6.6254E-3</v>
      </c>
      <c r="Q30">
        <v>6.3594999999999997E-3</v>
      </c>
      <c r="R30">
        <v>6.1906000000000001E-3</v>
      </c>
      <c r="S30">
        <v>5.7774899999999997E-3</v>
      </c>
      <c r="T30">
        <v>5.5594099999999999E-3</v>
      </c>
      <c r="U30">
        <v>5.2370999999999997E-3</v>
      </c>
      <c r="V30">
        <v>4.9845699999999998E-3</v>
      </c>
      <c r="W30">
        <v>4.7603599999999999E-3</v>
      </c>
      <c r="X30">
        <v>4.4685100000000002E-3</v>
      </c>
      <c r="Y30">
        <v>4.2893499999999999E-3</v>
      </c>
      <c r="Z30">
        <v>4.1041999999999997E-3</v>
      </c>
      <c r="AA30">
        <v>3.9415800000000001E-3</v>
      </c>
      <c r="AB30">
        <v>3.8446700000000001E-3</v>
      </c>
      <c r="AC30">
        <v>3.6677900000000002E-3</v>
      </c>
      <c r="AD30">
        <v>3.5468100000000001E-3</v>
      </c>
      <c r="AE30">
        <v>3.5072300000000001E-3</v>
      </c>
      <c r="AF30">
        <v>4.7722289038137711E-3</v>
      </c>
      <c r="AG30">
        <v>4.7830475860150051E-3</v>
      </c>
      <c r="AH30">
        <v>4.7938907942578282E-3</v>
      </c>
      <c r="AI30">
        <v>4.8047585841429798E-3</v>
      </c>
      <c r="AJ30">
        <v>4.815651011397244E-3</v>
      </c>
      <c r="AK30">
        <v>4.8265681318737409E-3</v>
      </c>
      <c r="AL30">
        <v>4.8375100015522034E-3</v>
      </c>
      <c r="AM30">
        <v>4.8484766765392864E-3</v>
      </c>
      <c r="AN30">
        <v>4.85946821306882E-3</v>
      </c>
      <c r="AO30">
        <v>4.7614346921791518E-3</v>
      </c>
    </row>
    <row r="31" spans="1:41">
      <c r="A31">
        <v>30</v>
      </c>
      <c r="B31" s="29">
        <v>1.1773230000000001E-2</v>
      </c>
      <c r="C31">
        <v>1.026705E-2</v>
      </c>
      <c r="D31">
        <v>1.119644E-2</v>
      </c>
      <c r="E31">
        <v>1.286552E-2</v>
      </c>
      <c r="F31">
        <v>1.176015E-2</v>
      </c>
      <c r="G31">
        <v>8.3075200000000005E-3</v>
      </c>
      <c r="H31">
        <v>8.20099E-3</v>
      </c>
      <c r="I31">
        <v>8.1226800000000002E-3</v>
      </c>
      <c r="J31">
        <v>9.1586700000000007E-3</v>
      </c>
      <c r="K31">
        <v>9.7541899999999994E-3</v>
      </c>
      <c r="L31">
        <v>8.8712400000000007E-3</v>
      </c>
      <c r="M31">
        <v>9.1471299999999998E-3</v>
      </c>
      <c r="N31">
        <v>8.3431500000000006E-3</v>
      </c>
      <c r="O31">
        <v>7.2000199999999997E-3</v>
      </c>
      <c r="P31">
        <v>6.8808999999999997E-3</v>
      </c>
      <c r="Q31">
        <v>6.60846E-3</v>
      </c>
      <c r="R31">
        <v>6.4366400000000004E-3</v>
      </c>
      <c r="S31">
        <v>6.0126199999999998E-3</v>
      </c>
      <c r="T31">
        <v>5.7906800000000003E-3</v>
      </c>
      <c r="U31">
        <v>5.4587400000000001E-3</v>
      </c>
      <c r="V31">
        <v>5.2001399999999998E-3</v>
      </c>
      <c r="W31">
        <v>4.9701700000000003E-3</v>
      </c>
      <c r="X31">
        <v>4.6687100000000004E-3</v>
      </c>
      <c r="Y31">
        <v>4.4866899999999998E-3</v>
      </c>
      <c r="Z31">
        <v>4.2954899999999999E-3</v>
      </c>
      <c r="AA31">
        <v>4.12722E-3</v>
      </c>
      <c r="AB31">
        <v>4.02732E-3</v>
      </c>
      <c r="AC31">
        <v>3.8430999999999999E-3</v>
      </c>
      <c r="AD31">
        <v>3.7187399999999999E-3</v>
      </c>
      <c r="AE31">
        <v>3.6794900000000001E-3</v>
      </c>
      <c r="AF31">
        <v>4.9685815385609889E-3</v>
      </c>
      <c r="AG31">
        <v>4.9795390530922466E-3</v>
      </c>
      <c r="AH31">
        <v>4.990520732895575E-3</v>
      </c>
      <c r="AI31">
        <v>5.0015266312641226E-3</v>
      </c>
      <c r="AJ31">
        <v>5.0125568016085604E-3</v>
      </c>
      <c r="AK31">
        <v>5.0236112974573416E-3</v>
      </c>
      <c r="AL31">
        <v>5.034690172456991E-3</v>
      </c>
      <c r="AM31">
        <v>5.045793480372319E-3</v>
      </c>
      <c r="AN31">
        <v>5.0569212750867284E-3</v>
      </c>
      <c r="AO31">
        <v>5.0680736106024369E-3</v>
      </c>
    </row>
    <row r="32" spans="1:41">
      <c r="A32">
        <v>31</v>
      </c>
      <c r="B32" s="29">
        <v>1.1757149999999999E-2</v>
      </c>
      <c r="C32">
        <v>1.0305079999999999E-2</v>
      </c>
      <c r="D32">
        <v>1.119763E-2</v>
      </c>
      <c r="E32">
        <v>1.281885E-2</v>
      </c>
      <c r="F32">
        <v>1.175753E-2</v>
      </c>
      <c r="G32">
        <v>8.4175099999999996E-3</v>
      </c>
      <c r="H32">
        <v>8.3145100000000007E-3</v>
      </c>
      <c r="I32">
        <v>8.2369799999999996E-3</v>
      </c>
      <c r="J32">
        <v>9.2327599999999996E-3</v>
      </c>
      <c r="K32">
        <v>9.8055599999999996E-3</v>
      </c>
      <c r="L32">
        <v>8.9437600000000003E-3</v>
      </c>
      <c r="M32">
        <v>9.1994999999999993E-3</v>
      </c>
      <c r="N32">
        <v>8.4210399999999994E-3</v>
      </c>
      <c r="O32">
        <v>7.3187900000000004E-3</v>
      </c>
      <c r="P32">
        <v>6.9988899999999998E-3</v>
      </c>
      <c r="Q32">
        <v>6.7273400000000001E-3</v>
      </c>
      <c r="R32">
        <v>6.5595699999999998E-3</v>
      </c>
      <c r="S32">
        <v>6.1329699999999997E-3</v>
      </c>
      <c r="T32">
        <v>5.9134399999999998E-3</v>
      </c>
      <c r="U32">
        <v>5.5793400000000003E-3</v>
      </c>
      <c r="V32">
        <v>5.3207699999999998E-3</v>
      </c>
      <c r="W32">
        <v>5.0910199999999999E-3</v>
      </c>
      <c r="X32">
        <v>4.7862499999999997E-3</v>
      </c>
      <c r="Y32">
        <v>4.6054499999999996E-3</v>
      </c>
      <c r="Z32">
        <v>4.4128300000000004E-3</v>
      </c>
      <c r="AA32">
        <v>4.2427400000000001E-3</v>
      </c>
      <c r="AB32">
        <v>4.14299E-3</v>
      </c>
      <c r="AC32">
        <v>3.9549600000000004E-3</v>
      </c>
      <c r="AD32">
        <v>3.8295500000000001E-3</v>
      </c>
      <c r="AE32">
        <v>3.79212E-3</v>
      </c>
      <c r="AF32">
        <v>5.1864976797593894E-3</v>
      </c>
      <c r="AG32">
        <v>5.0872982534755171E-3</v>
      </c>
      <c r="AH32">
        <v>5.0982260458621049E-3</v>
      </c>
      <c r="AI32">
        <v>5.1091773117390429E-3</v>
      </c>
      <c r="AJ32">
        <v>5.1201521015286537E-3</v>
      </c>
      <c r="AK32">
        <v>5.1311504657615796E-3</v>
      </c>
      <c r="AL32">
        <v>5.1421724550770086E-3</v>
      </c>
      <c r="AM32">
        <v>5.1532181202228891E-3</v>
      </c>
      <c r="AN32">
        <v>5.1642875120561918E-3</v>
      </c>
      <c r="AO32">
        <v>5.1753806815431312E-3</v>
      </c>
    </row>
    <row r="33" spans="1:41">
      <c r="A33">
        <v>32</v>
      </c>
      <c r="B33" s="29">
        <v>1.199833E-2</v>
      </c>
      <c r="C33">
        <v>1.0572750000000001E-2</v>
      </c>
      <c r="D33">
        <v>1.1458879999999999E-2</v>
      </c>
      <c r="E33">
        <v>1.3009959999999999E-2</v>
      </c>
      <c r="F33">
        <v>1.1975899999999999E-2</v>
      </c>
      <c r="G33">
        <v>8.7354500000000005E-3</v>
      </c>
      <c r="H33">
        <v>8.6351799999999992E-3</v>
      </c>
      <c r="I33">
        <v>8.5566900000000005E-3</v>
      </c>
      <c r="J33">
        <v>9.53151E-3</v>
      </c>
      <c r="K33">
        <v>1.0073189999999999E-2</v>
      </c>
      <c r="L33">
        <v>9.2362E-3</v>
      </c>
      <c r="M33">
        <v>9.4601200000000007E-3</v>
      </c>
      <c r="N33">
        <v>8.7052499999999994E-3</v>
      </c>
      <c r="O33">
        <v>7.6185899999999997E-3</v>
      </c>
      <c r="P33">
        <v>7.2909699999999999E-3</v>
      </c>
      <c r="Q33">
        <v>7.0132700000000003E-3</v>
      </c>
      <c r="R33">
        <v>6.8431000000000004E-3</v>
      </c>
      <c r="S33">
        <v>6.4068199999999997E-3</v>
      </c>
      <c r="T33">
        <v>6.1840100000000002E-3</v>
      </c>
      <c r="U33">
        <v>5.8406400000000002E-3</v>
      </c>
      <c r="V33">
        <v>5.5762099999999998E-3</v>
      </c>
      <c r="W33">
        <v>5.3412800000000003E-3</v>
      </c>
      <c r="X33">
        <v>5.0266800000000004E-3</v>
      </c>
      <c r="Y33">
        <v>4.8438300000000004E-3</v>
      </c>
      <c r="Z33">
        <v>4.6448599999999998E-3</v>
      </c>
      <c r="AA33">
        <v>4.4688699999999998E-3</v>
      </c>
      <c r="AB33">
        <v>4.3667000000000003E-3</v>
      </c>
      <c r="AC33">
        <v>4.1711200000000004E-3</v>
      </c>
      <c r="AD33">
        <v>4.0417600000000001E-3</v>
      </c>
      <c r="AE33">
        <v>4.0046500000000002E-3</v>
      </c>
      <c r="AF33">
        <v>5.4256282243391992E-3</v>
      </c>
      <c r="AG33">
        <v>5.4369411737108398E-3</v>
      </c>
      <c r="AH33">
        <v>5.3359679495128898E-3</v>
      </c>
      <c r="AI33">
        <v>5.3470939487088422E-3</v>
      </c>
      <c r="AJ33">
        <v>5.3582431466682214E-3</v>
      </c>
      <c r="AK33">
        <v>5.3694155917626473E-3</v>
      </c>
      <c r="AL33">
        <v>5.3806113324646023E-3</v>
      </c>
      <c r="AM33">
        <v>5.3918304173476359E-3</v>
      </c>
      <c r="AN33">
        <v>5.4030728950865813E-3</v>
      </c>
      <c r="AO33">
        <v>5.4143388144577602E-3</v>
      </c>
    </row>
    <row r="34" spans="1:41">
      <c r="A34">
        <v>33</v>
      </c>
      <c r="B34" s="29">
        <v>1.2207519999999999E-2</v>
      </c>
      <c r="C34">
        <v>1.0783849999999999E-2</v>
      </c>
      <c r="D34">
        <v>1.168867E-2</v>
      </c>
      <c r="E34">
        <v>1.3159489999999999E-2</v>
      </c>
      <c r="F34">
        <v>1.213154E-2</v>
      </c>
      <c r="G34">
        <v>8.9769499999999992E-3</v>
      </c>
      <c r="H34">
        <v>8.8795300000000001E-3</v>
      </c>
      <c r="I34">
        <v>8.8014700000000005E-3</v>
      </c>
      <c r="J34">
        <v>9.7753200000000005E-3</v>
      </c>
      <c r="K34">
        <v>1.028457E-2</v>
      </c>
      <c r="L34">
        <v>9.4781899999999992E-3</v>
      </c>
      <c r="M34">
        <v>9.6736500000000007E-3</v>
      </c>
      <c r="N34">
        <v>8.94205E-3</v>
      </c>
      <c r="O34">
        <v>7.8545000000000004E-3</v>
      </c>
      <c r="P34">
        <v>7.5222199999999996E-3</v>
      </c>
      <c r="Q34">
        <v>7.2413399999999998E-3</v>
      </c>
      <c r="R34">
        <v>7.0716900000000003E-3</v>
      </c>
      <c r="S34">
        <v>6.6291299999999996E-3</v>
      </c>
      <c r="T34">
        <v>6.40575E-3</v>
      </c>
      <c r="U34">
        <v>6.0565899999999997E-3</v>
      </c>
      <c r="V34">
        <v>5.78941E-3</v>
      </c>
      <c r="W34">
        <v>5.5519000000000002E-3</v>
      </c>
      <c r="X34">
        <v>5.2304200000000004E-3</v>
      </c>
      <c r="Y34">
        <v>5.0473699999999998E-3</v>
      </c>
      <c r="Z34">
        <v>4.8442499999999996E-3</v>
      </c>
      <c r="AA34">
        <v>4.6642000000000003E-3</v>
      </c>
      <c r="AB34">
        <v>4.5607399999999998E-3</v>
      </c>
      <c r="AC34">
        <v>4.3590699999999996E-3</v>
      </c>
      <c r="AD34">
        <v>4.2273099999999997E-3</v>
      </c>
      <c r="AE34">
        <v>4.1913999999999996E-3</v>
      </c>
      <c r="AF34">
        <v>5.6251122854780299E-3</v>
      </c>
      <c r="AG34">
        <v>5.6365347704000843E-3</v>
      </c>
      <c r="AH34">
        <v>5.6479804500878961E-3</v>
      </c>
      <c r="AI34">
        <v>5.5458004080740017E-3</v>
      </c>
      <c r="AJ34">
        <v>5.5570618404378524E-3</v>
      </c>
      <c r="AK34">
        <v>5.5683461405303487E-3</v>
      </c>
      <c r="AL34">
        <v>5.5796533547872477E-3</v>
      </c>
      <c r="AM34">
        <v>5.5909835297385836E-3</v>
      </c>
      <c r="AN34">
        <v>5.6023367120088758E-3</v>
      </c>
      <c r="AO34">
        <v>5.613712948317336E-3</v>
      </c>
    </row>
    <row r="35" spans="1:41">
      <c r="A35">
        <v>34</v>
      </c>
      <c r="B35" s="29">
        <v>1.2436350000000001E-2</v>
      </c>
      <c r="C35">
        <v>1.1009970000000001E-2</v>
      </c>
      <c r="D35">
        <v>1.193667E-2</v>
      </c>
      <c r="E35">
        <v>1.333176E-2</v>
      </c>
      <c r="F35">
        <v>1.2301599999999999E-2</v>
      </c>
      <c r="G35">
        <v>9.2269099999999996E-3</v>
      </c>
      <c r="H35">
        <v>9.1325599999999996E-3</v>
      </c>
      <c r="I35">
        <v>9.0552600000000007E-3</v>
      </c>
      <c r="J35">
        <v>1.0031709999999999E-2</v>
      </c>
      <c r="K35">
        <v>1.051148E-2</v>
      </c>
      <c r="L35">
        <v>9.7362000000000004E-3</v>
      </c>
      <c r="M35">
        <v>9.9076100000000007E-3</v>
      </c>
      <c r="N35">
        <v>9.1973999999999997E-3</v>
      </c>
      <c r="O35">
        <v>8.1040799999999996E-3</v>
      </c>
      <c r="P35">
        <v>7.7657400000000001E-3</v>
      </c>
      <c r="Q35">
        <v>7.4822600000000001E-3</v>
      </c>
      <c r="R35">
        <v>7.3136299999999998E-3</v>
      </c>
      <c r="S35">
        <v>6.8650300000000003E-3</v>
      </c>
      <c r="T35">
        <v>6.6420699999999999E-3</v>
      </c>
      <c r="U35">
        <v>6.2874599999999999E-3</v>
      </c>
      <c r="V35">
        <v>6.0183099999999998E-3</v>
      </c>
      <c r="W35">
        <v>5.77905E-3</v>
      </c>
      <c r="X35">
        <v>5.4508999999999998E-3</v>
      </c>
      <c r="Y35">
        <v>5.2682600000000003E-3</v>
      </c>
      <c r="Z35">
        <v>5.0611900000000001E-3</v>
      </c>
      <c r="AA35">
        <v>4.8773000000000002E-3</v>
      </c>
      <c r="AB35">
        <v>4.77305E-3</v>
      </c>
      <c r="AC35">
        <v>4.5649599999999999E-3</v>
      </c>
      <c r="AD35">
        <v>4.43101E-3</v>
      </c>
      <c r="AE35">
        <v>4.3968499999999999E-3</v>
      </c>
      <c r="AF35">
        <v>5.8412257338539726E-3</v>
      </c>
      <c r="AG35">
        <v>5.8527562767348657E-3</v>
      </c>
      <c r="AH35">
        <v>5.8643095808349191E-3</v>
      </c>
      <c r="AI35">
        <v>5.8758856910846426E-3</v>
      </c>
      <c r="AJ35">
        <v>5.7725179571942306E-3</v>
      </c>
      <c r="AK35">
        <v>5.7839128713558846E-3</v>
      </c>
      <c r="AL35">
        <v>5.7953302790064738E-3</v>
      </c>
      <c r="AM35">
        <v>5.8067702245479889E-3</v>
      </c>
      <c r="AN35">
        <v>5.818232752470098E-3</v>
      </c>
      <c r="AO35">
        <v>5.829717907350266E-3</v>
      </c>
    </row>
    <row r="36" spans="1:41">
      <c r="A36">
        <v>35</v>
      </c>
      <c r="B36" s="29">
        <v>1.271281E-2</v>
      </c>
      <c r="C36">
        <v>1.128173E-2</v>
      </c>
      <c r="D36">
        <v>1.223201E-2</v>
      </c>
      <c r="E36">
        <v>1.3554449999999999E-2</v>
      </c>
      <c r="F36">
        <v>1.251946E-2</v>
      </c>
      <c r="G36">
        <v>9.51894E-3</v>
      </c>
      <c r="H36">
        <v>9.4267799999999992E-3</v>
      </c>
      <c r="I36">
        <v>9.3499900000000007E-3</v>
      </c>
      <c r="J36">
        <v>1.0330310000000001E-2</v>
      </c>
      <c r="K36">
        <v>1.0781489999999999E-2</v>
      </c>
      <c r="L36">
        <v>1.003706E-2</v>
      </c>
      <c r="M36">
        <v>1.0186890000000001E-2</v>
      </c>
      <c r="N36">
        <v>9.4966900000000003E-3</v>
      </c>
      <c r="O36">
        <v>8.3960500000000004E-3</v>
      </c>
      <c r="P36">
        <v>8.0499200000000003E-3</v>
      </c>
      <c r="Q36">
        <v>7.7618799999999996E-3</v>
      </c>
      <c r="R36">
        <v>7.5944300000000001E-3</v>
      </c>
      <c r="S36">
        <v>7.1397099999999996E-3</v>
      </c>
      <c r="T36">
        <v>6.9169399999999999E-3</v>
      </c>
      <c r="U36">
        <v>6.5564000000000004E-3</v>
      </c>
      <c r="V36">
        <v>6.2849899999999998E-3</v>
      </c>
      <c r="W36">
        <v>6.0440800000000003E-3</v>
      </c>
      <c r="X36">
        <v>5.7086000000000003E-3</v>
      </c>
      <c r="Y36">
        <v>5.5267399999999996E-3</v>
      </c>
      <c r="Z36">
        <v>5.3150799999999998E-3</v>
      </c>
      <c r="AA36">
        <v>5.1267099999999996E-3</v>
      </c>
      <c r="AB36">
        <v>5.0218900000000002E-3</v>
      </c>
      <c r="AC36">
        <v>4.8067400000000003E-3</v>
      </c>
      <c r="AD36">
        <v>4.6694900000000001E-3</v>
      </c>
      <c r="AE36">
        <v>4.6371399999999997E-3</v>
      </c>
      <c r="AF36">
        <v>6.0952060380523336E-3</v>
      </c>
      <c r="AG36">
        <v>6.1068689143908214E-3</v>
      </c>
      <c r="AH36">
        <v>6.1185541070683473E-3</v>
      </c>
      <c r="AI36">
        <v>6.1302616587861373E-3</v>
      </c>
      <c r="AJ36">
        <v>6.1419916123271068E-3</v>
      </c>
      <c r="AK36">
        <v>6.0372249126028751E-3</v>
      </c>
      <c r="AL36">
        <v>6.0487768449155339E-3</v>
      </c>
      <c r="AM36">
        <v>6.060350881281317E-3</v>
      </c>
      <c r="AN36">
        <v>6.0719470639952339E-3</v>
      </c>
      <c r="AO36">
        <v>6.0835654354332259E-3</v>
      </c>
    </row>
    <row r="37" spans="1:41">
      <c r="A37">
        <v>36</v>
      </c>
      <c r="B37" s="29">
        <v>1.2980749999999999E-2</v>
      </c>
      <c r="C37">
        <v>1.1547119999999999E-2</v>
      </c>
      <c r="D37">
        <v>1.2520959999999999E-2</v>
      </c>
      <c r="E37">
        <v>1.377536E-2</v>
      </c>
      <c r="F37">
        <v>1.2736030000000001E-2</v>
      </c>
      <c r="G37">
        <v>9.8058399999999997E-3</v>
      </c>
      <c r="H37">
        <v>9.7153599999999993E-3</v>
      </c>
      <c r="I37">
        <v>9.6380000000000007E-3</v>
      </c>
      <c r="J37">
        <v>1.0622339999999999E-2</v>
      </c>
      <c r="K37">
        <v>1.104582E-2</v>
      </c>
      <c r="L37">
        <v>1.033099E-2</v>
      </c>
      <c r="M37">
        <v>1.046159E-2</v>
      </c>
      <c r="N37">
        <v>9.7908600000000002E-3</v>
      </c>
      <c r="O37">
        <v>8.6815999999999994E-3</v>
      </c>
      <c r="P37">
        <v>8.3286899999999997E-3</v>
      </c>
      <c r="Q37">
        <v>8.0339399999999998E-3</v>
      </c>
      <c r="R37">
        <v>7.8648199999999998E-3</v>
      </c>
      <c r="S37">
        <v>7.4039099999999997E-3</v>
      </c>
      <c r="T37">
        <v>7.1799000000000003E-3</v>
      </c>
      <c r="U37">
        <v>6.8134700000000003E-3</v>
      </c>
      <c r="V37">
        <v>6.5396400000000002E-3</v>
      </c>
      <c r="W37">
        <v>6.2968900000000003E-3</v>
      </c>
      <c r="X37">
        <v>5.9550799999999997E-3</v>
      </c>
      <c r="Y37">
        <v>5.77365E-3</v>
      </c>
      <c r="Z37">
        <v>5.5577700000000001E-3</v>
      </c>
      <c r="AA37">
        <v>5.36543E-3</v>
      </c>
      <c r="AB37">
        <v>5.2595999999999997E-3</v>
      </c>
      <c r="AC37">
        <v>5.0383499999999996E-3</v>
      </c>
      <c r="AD37">
        <v>4.8986000000000003E-3</v>
      </c>
      <c r="AE37">
        <v>4.8671599999999997E-3</v>
      </c>
      <c r="AF37">
        <v>6.3380758593909051E-3</v>
      </c>
      <c r="AG37">
        <v>6.3498708745859207E-3</v>
      </c>
      <c r="AH37">
        <v>6.3616878400362719E-3</v>
      </c>
      <c r="AI37">
        <v>6.3735267965908853E-3</v>
      </c>
      <c r="AJ37">
        <v>6.3853877851747067E-3</v>
      </c>
      <c r="AK37">
        <v>6.3972708467888422E-3</v>
      </c>
      <c r="AL37">
        <v>6.2911144868384346E-3</v>
      </c>
      <c r="AM37">
        <v>6.3028221079859271E-3</v>
      </c>
      <c r="AN37">
        <v>6.3145515167504218E-3</v>
      </c>
      <c r="AO37">
        <v>6.3263027536781761E-3</v>
      </c>
    </row>
    <row r="38" spans="1:41">
      <c r="A38">
        <v>37</v>
      </c>
      <c r="B38" s="29">
        <v>1.3198059999999999E-2</v>
      </c>
      <c r="C38">
        <v>1.1767089999999999E-2</v>
      </c>
      <c r="D38">
        <v>1.2762890000000001E-2</v>
      </c>
      <c r="E38">
        <v>1.3954080000000001E-2</v>
      </c>
      <c r="F38">
        <v>1.2915380000000001E-2</v>
      </c>
      <c r="G38">
        <v>1.0051600000000001E-2</v>
      </c>
      <c r="H38">
        <v>9.9635999999999995E-3</v>
      </c>
      <c r="I38">
        <v>9.8864799999999996E-3</v>
      </c>
      <c r="J38">
        <v>1.0873819999999999E-2</v>
      </c>
      <c r="K38">
        <v>1.1271969999999999E-2</v>
      </c>
      <c r="L38">
        <v>1.05874E-2</v>
      </c>
      <c r="M38">
        <v>1.0701799999999999E-2</v>
      </c>
      <c r="N38">
        <v>1.00543E-2</v>
      </c>
      <c r="O38">
        <v>8.9397399999999998E-3</v>
      </c>
      <c r="P38">
        <v>8.5838000000000008E-3</v>
      </c>
      <c r="Q38">
        <v>8.2863099999999999E-3</v>
      </c>
      <c r="R38">
        <v>8.1171000000000004E-3</v>
      </c>
      <c r="S38">
        <v>7.6513199999999996E-3</v>
      </c>
      <c r="T38">
        <v>7.4285799999999997E-3</v>
      </c>
      <c r="U38">
        <v>7.0590200000000001E-3</v>
      </c>
      <c r="V38">
        <v>6.7852700000000004E-3</v>
      </c>
      <c r="W38">
        <v>6.54332E-3</v>
      </c>
      <c r="X38">
        <v>6.1975800000000003E-3</v>
      </c>
      <c r="Y38">
        <v>6.0189900000000001E-3</v>
      </c>
      <c r="Z38">
        <v>5.8009100000000003E-3</v>
      </c>
      <c r="AA38">
        <v>5.6061000000000001E-3</v>
      </c>
      <c r="AB38">
        <v>5.5005499999999999E-3</v>
      </c>
      <c r="AC38">
        <v>5.2740399999999998E-3</v>
      </c>
      <c r="AD38">
        <v>5.1328900000000002E-3</v>
      </c>
      <c r="AE38">
        <v>5.1030700000000003E-3</v>
      </c>
      <c r="AF38">
        <v>6.5750150811466398E-3</v>
      </c>
      <c r="AG38">
        <v>6.5868667209153233E-3</v>
      </c>
      <c r="AH38">
        <v>6.5987397235802853E-3</v>
      </c>
      <c r="AI38">
        <v>6.6106341276487082E-3</v>
      </c>
      <c r="AJ38">
        <v>6.6225499716972046E-3</v>
      </c>
      <c r="AK38">
        <v>6.6344872943718981E-3</v>
      </c>
      <c r="AL38">
        <v>6.6464461343885952E-3</v>
      </c>
      <c r="AM38">
        <v>6.539587955184909E-3</v>
      </c>
      <c r="AN38">
        <v>6.5513757366156573E-3</v>
      </c>
      <c r="AO38">
        <v>6.5631847658363359E-3</v>
      </c>
    </row>
    <row r="39" spans="1:41">
      <c r="A39">
        <v>38</v>
      </c>
      <c r="B39" s="29">
        <v>1.351282E-2</v>
      </c>
      <c r="C39">
        <v>1.208966E-2</v>
      </c>
      <c r="D39">
        <v>1.310505E-2</v>
      </c>
      <c r="E39">
        <v>1.4240910000000001E-2</v>
      </c>
      <c r="F39">
        <v>1.320882E-2</v>
      </c>
      <c r="G39">
        <v>1.0406200000000001E-2</v>
      </c>
      <c r="H39">
        <v>1.032039E-2</v>
      </c>
      <c r="I39">
        <v>1.024249E-2</v>
      </c>
      <c r="J39">
        <v>1.12298E-2</v>
      </c>
      <c r="K39">
        <v>1.1601780000000001E-2</v>
      </c>
      <c r="L39">
        <v>1.094235E-2</v>
      </c>
      <c r="M39">
        <v>1.103937E-2</v>
      </c>
      <c r="N39">
        <v>1.041215E-2</v>
      </c>
      <c r="O39">
        <v>9.2914399999999998E-3</v>
      </c>
      <c r="P39">
        <v>8.9304199999999997E-3</v>
      </c>
      <c r="Q39">
        <v>8.6275299999999996E-3</v>
      </c>
      <c r="R39">
        <v>8.4557299999999998E-3</v>
      </c>
      <c r="S39">
        <v>7.9803300000000008E-3</v>
      </c>
      <c r="T39">
        <v>7.7528900000000001E-3</v>
      </c>
      <c r="U39">
        <v>7.3769500000000002E-3</v>
      </c>
      <c r="V39">
        <v>7.0999599999999998E-3</v>
      </c>
      <c r="W39">
        <v>6.8560699999999997E-3</v>
      </c>
      <c r="X39">
        <v>6.5038700000000001E-3</v>
      </c>
      <c r="Y39">
        <v>6.3264000000000003E-3</v>
      </c>
      <c r="Z39">
        <v>6.10401E-3</v>
      </c>
      <c r="AA39">
        <v>5.9054499999999996E-3</v>
      </c>
      <c r="AB39">
        <v>5.7989799999999996E-3</v>
      </c>
      <c r="AC39">
        <v>5.5664299999999998E-3</v>
      </c>
      <c r="AD39">
        <v>5.4223199999999996E-3</v>
      </c>
      <c r="AE39">
        <v>5.3923900000000004E-3</v>
      </c>
      <c r="AF39">
        <v>6.8798108760361873E-3</v>
      </c>
      <c r="AG39">
        <v>6.891812740656581E-3</v>
      </c>
      <c r="AH39">
        <v>6.9038355425900732E-3</v>
      </c>
      <c r="AI39">
        <v>6.9158793183619173E-3</v>
      </c>
      <c r="AJ39">
        <v>6.9279441045610674E-3</v>
      </c>
      <c r="AK39">
        <v>6.9400299378403257E-3</v>
      </c>
      <c r="AL39">
        <v>6.9521368549164287E-3</v>
      </c>
      <c r="AM39">
        <v>6.9642648925701727E-3</v>
      </c>
      <c r="AN39">
        <v>6.8558698129516224E-3</v>
      </c>
      <c r="AO39">
        <v>6.8678299122672442E-3</v>
      </c>
    </row>
    <row r="40" spans="1:41">
      <c r="A40">
        <v>39</v>
      </c>
      <c r="B40" s="29">
        <v>1.369975E-2</v>
      </c>
      <c r="C40">
        <v>1.2286399999999999E-2</v>
      </c>
      <c r="D40">
        <v>1.331952E-2</v>
      </c>
      <c r="E40">
        <v>1.440728E-2</v>
      </c>
      <c r="F40">
        <v>1.3385040000000001E-2</v>
      </c>
      <c r="G40">
        <v>1.0638760000000001E-2</v>
      </c>
      <c r="H40">
        <v>1.055588E-2</v>
      </c>
      <c r="I40">
        <v>1.04791E-2</v>
      </c>
      <c r="J40">
        <v>1.146863E-2</v>
      </c>
      <c r="K40">
        <v>1.181977E-2</v>
      </c>
      <c r="L40">
        <v>1.118355E-2</v>
      </c>
      <c r="M40">
        <v>1.1268190000000001E-2</v>
      </c>
      <c r="N40">
        <v>1.066283E-2</v>
      </c>
      <c r="O40">
        <v>9.5418499999999993E-3</v>
      </c>
      <c r="P40">
        <v>9.1816599999999995E-3</v>
      </c>
      <c r="Q40">
        <v>8.8796900000000008E-3</v>
      </c>
      <c r="R40">
        <v>8.7117600000000007E-3</v>
      </c>
      <c r="S40">
        <v>8.2336400000000004E-3</v>
      </c>
      <c r="T40">
        <v>8.0048900000000006E-3</v>
      </c>
      <c r="U40">
        <v>7.6262500000000002E-3</v>
      </c>
      <c r="V40">
        <v>7.3510700000000003E-3</v>
      </c>
      <c r="W40">
        <v>7.10957E-3</v>
      </c>
      <c r="X40">
        <v>6.75554E-3</v>
      </c>
      <c r="Y40">
        <v>6.5819700000000004E-3</v>
      </c>
      <c r="Z40">
        <v>6.3592299999999996E-3</v>
      </c>
      <c r="AA40">
        <v>6.1601099999999999E-3</v>
      </c>
      <c r="AB40">
        <v>6.0554600000000004E-3</v>
      </c>
      <c r="AC40">
        <v>5.8193699999999999E-3</v>
      </c>
      <c r="AD40">
        <v>5.6742700000000004E-3</v>
      </c>
      <c r="AE40">
        <v>5.6461300000000001E-3</v>
      </c>
      <c r="AF40">
        <v>7.1253971689213338E-3</v>
      </c>
      <c r="AG40">
        <v>7.1373998525969384E-3</v>
      </c>
      <c r="AH40">
        <v>7.1494227547125823E-3</v>
      </c>
      <c r="AI40">
        <v>7.1614659093260924E-3</v>
      </c>
      <c r="AJ40">
        <v>7.1735293505526586E-3</v>
      </c>
      <c r="AK40">
        <v>7.1856131125649569E-3</v>
      </c>
      <c r="AL40">
        <v>7.1977172295932083E-3</v>
      </c>
      <c r="AM40">
        <v>7.2098417359253014E-3</v>
      </c>
      <c r="AN40">
        <v>7.2219866659068788E-3</v>
      </c>
      <c r="AO40">
        <v>7.1134146696852146E-3</v>
      </c>
    </row>
    <row r="41" spans="1:41">
      <c r="A41">
        <v>40</v>
      </c>
      <c r="B41" s="29">
        <v>1.410836E-2</v>
      </c>
      <c r="C41">
        <v>1.2694199999999999E-2</v>
      </c>
      <c r="D41">
        <v>1.374467E-2</v>
      </c>
      <c r="E41">
        <v>1.4787720000000001E-2</v>
      </c>
      <c r="F41">
        <v>1.377481E-2</v>
      </c>
      <c r="G41">
        <v>1.1082E-2</v>
      </c>
      <c r="H41">
        <v>1.100167E-2</v>
      </c>
      <c r="I41">
        <v>1.0924079999999999E-2</v>
      </c>
      <c r="J41">
        <v>1.191444E-2</v>
      </c>
      <c r="K41">
        <v>1.2244410000000001E-2</v>
      </c>
      <c r="L41">
        <v>1.162532E-2</v>
      </c>
      <c r="M41">
        <v>1.169239E-2</v>
      </c>
      <c r="N41">
        <v>1.110147E-2</v>
      </c>
      <c r="O41">
        <v>9.9743799999999997E-3</v>
      </c>
      <c r="P41">
        <v>9.6081499999999993E-3</v>
      </c>
      <c r="Q41">
        <v>9.2999199999999997E-3</v>
      </c>
      <c r="R41">
        <v>9.1294800000000006E-3</v>
      </c>
      <c r="S41">
        <v>8.6421499999999995E-3</v>
      </c>
      <c r="T41">
        <v>8.4055399999999995E-3</v>
      </c>
      <c r="U41">
        <v>8.0152799999999996E-3</v>
      </c>
      <c r="V41">
        <v>7.7335099999999999E-3</v>
      </c>
      <c r="W41">
        <v>7.4886700000000002E-3</v>
      </c>
      <c r="X41">
        <v>7.1266899999999998E-3</v>
      </c>
      <c r="Y41">
        <v>6.95388E-3</v>
      </c>
      <c r="Z41">
        <v>6.7255300000000004E-3</v>
      </c>
      <c r="AA41">
        <v>6.5221699999999999E-3</v>
      </c>
      <c r="AB41">
        <v>6.4162000000000004E-3</v>
      </c>
      <c r="AC41">
        <v>6.1735699999999998E-3</v>
      </c>
      <c r="AD41">
        <v>6.0256099999999998E-3</v>
      </c>
      <c r="AE41">
        <v>5.9962799999999997E-3</v>
      </c>
      <c r="AF41">
        <v>7.4980554858304184E-3</v>
      </c>
      <c r="AG41">
        <v>7.5102630358456811E-3</v>
      </c>
      <c r="AH41">
        <v>7.5224904609175712E-3</v>
      </c>
      <c r="AI41">
        <v>7.5347377934045778E-3</v>
      </c>
      <c r="AJ41">
        <v>7.547005065717872E-3</v>
      </c>
      <c r="AK41">
        <v>7.5592923103213958E-3</v>
      </c>
      <c r="AL41">
        <v>7.5715995597319431E-3</v>
      </c>
      <c r="AM41">
        <v>7.5839268465192431E-3</v>
      </c>
      <c r="AN41">
        <v>7.5962742033060708E-3</v>
      </c>
      <c r="AO41">
        <v>7.6086416627682944E-3</v>
      </c>
    </row>
    <row r="42" spans="1:41">
      <c r="A42">
        <v>41</v>
      </c>
      <c r="B42" s="29">
        <v>1.41353E-2</v>
      </c>
      <c r="C42">
        <v>1.27285E-2</v>
      </c>
      <c r="D42">
        <v>1.378892E-2</v>
      </c>
      <c r="E42">
        <v>1.4786250000000001E-2</v>
      </c>
      <c r="F42">
        <v>1.377868E-2</v>
      </c>
      <c r="G42">
        <v>1.113954E-2</v>
      </c>
      <c r="H42">
        <v>1.1063999999999999E-2</v>
      </c>
      <c r="I42">
        <v>1.0990369999999999E-2</v>
      </c>
      <c r="J42">
        <v>1.1991450000000001E-2</v>
      </c>
      <c r="K42">
        <v>1.230734E-2</v>
      </c>
      <c r="L42">
        <v>1.171326E-2</v>
      </c>
      <c r="M42">
        <v>1.1774049999999999E-2</v>
      </c>
      <c r="N42">
        <v>1.1203909999999999E-2</v>
      </c>
      <c r="O42">
        <v>1.007983E-2</v>
      </c>
      <c r="P42">
        <v>9.7227900000000003E-3</v>
      </c>
      <c r="Q42">
        <v>9.4243799999999996E-3</v>
      </c>
      <c r="R42">
        <v>9.26686E-3</v>
      </c>
      <c r="S42">
        <v>8.7873799999999992E-3</v>
      </c>
      <c r="T42">
        <v>8.5581100000000007E-3</v>
      </c>
      <c r="U42">
        <v>8.1731000000000009E-3</v>
      </c>
      <c r="V42">
        <v>7.8959400000000006E-3</v>
      </c>
      <c r="W42">
        <v>7.6578899999999997E-3</v>
      </c>
      <c r="X42">
        <v>7.3009800000000003E-3</v>
      </c>
      <c r="Y42">
        <v>7.1362700000000001E-3</v>
      </c>
      <c r="Z42">
        <v>6.9129200000000003E-3</v>
      </c>
      <c r="AA42">
        <v>6.7134999999999998E-3</v>
      </c>
      <c r="AB42">
        <v>6.6137699999999997E-3</v>
      </c>
      <c r="AC42">
        <v>6.3721300000000002E-3</v>
      </c>
      <c r="AD42">
        <v>6.2256999999999998E-3</v>
      </c>
      <c r="AE42">
        <v>6.2002300000000002E-3</v>
      </c>
      <c r="AF42">
        <v>7.7815009532466693E-3</v>
      </c>
      <c r="AG42">
        <v>7.6726456576243409E-3</v>
      </c>
      <c r="AH42">
        <v>7.6846650991895544E-3</v>
      </c>
      <c r="AI42">
        <v>7.6967033695893106E-3</v>
      </c>
      <c r="AJ42">
        <v>7.7087604983195664E-3</v>
      </c>
      <c r="AK42">
        <v>7.7208365149224918E-3</v>
      </c>
      <c r="AL42">
        <v>7.7329314489865348E-3</v>
      </c>
      <c r="AM42">
        <v>7.7450453301464951E-3</v>
      </c>
      <c r="AN42">
        <v>7.7571781880835904E-3</v>
      </c>
      <c r="AO42">
        <v>7.7693300525255539E-3</v>
      </c>
    </row>
    <row r="43" spans="1:41">
      <c r="A43">
        <v>42</v>
      </c>
      <c r="B43" s="29">
        <v>1.4613330000000001E-2</v>
      </c>
      <c r="C43">
        <v>1.320256E-2</v>
      </c>
      <c r="D43">
        <v>1.428798E-2</v>
      </c>
      <c r="E43">
        <v>1.5226440000000001E-2</v>
      </c>
      <c r="F43">
        <v>1.421531E-2</v>
      </c>
      <c r="G43">
        <v>1.1630639999999999E-2</v>
      </c>
      <c r="H43">
        <v>1.155919E-2</v>
      </c>
      <c r="I43">
        <v>1.148514E-2</v>
      </c>
      <c r="J43">
        <v>1.249661E-2</v>
      </c>
      <c r="K43">
        <v>1.27911E-2</v>
      </c>
      <c r="L43">
        <v>1.221443E-2</v>
      </c>
      <c r="M43">
        <v>1.226112E-2</v>
      </c>
      <c r="N43">
        <v>1.169822E-2</v>
      </c>
      <c r="O43">
        <v>1.05591E-2</v>
      </c>
      <c r="P43">
        <v>1.019687E-2</v>
      </c>
      <c r="Q43">
        <v>9.8924000000000008E-3</v>
      </c>
      <c r="R43">
        <v>9.7331299999999996E-3</v>
      </c>
      <c r="S43">
        <v>9.2469600000000002E-3</v>
      </c>
      <c r="T43">
        <v>9.0099599999999992E-3</v>
      </c>
      <c r="U43">
        <v>8.6165700000000005E-3</v>
      </c>
      <c r="V43">
        <v>8.3329000000000007E-3</v>
      </c>
      <c r="W43">
        <v>8.0873799999999999E-3</v>
      </c>
      <c r="X43">
        <v>7.7213500000000001E-3</v>
      </c>
      <c r="Y43">
        <v>7.5579699999999998E-3</v>
      </c>
      <c r="Z43">
        <v>7.3286599999999999E-3</v>
      </c>
      <c r="AA43">
        <v>7.1255099999999998E-3</v>
      </c>
      <c r="AB43">
        <v>7.0248300000000001E-3</v>
      </c>
      <c r="AC43">
        <v>6.7783899999999996E-3</v>
      </c>
      <c r="AD43">
        <v>6.6298299999999998E-3</v>
      </c>
      <c r="AE43">
        <v>6.6020200000000001E-3</v>
      </c>
      <c r="AF43">
        <v>8.2071660461364784E-3</v>
      </c>
      <c r="AG43">
        <v>8.2195723091497228E-3</v>
      </c>
      <c r="AH43">
        <v>8.1085876902231534E-3</v>
      </c>
      <c r="AI43">
        <v>8.1208449384602855E-3</v>
      </c>
      <c r="AJ43">
        <v>8.1331207152180555E-3</v>
      </c>
      <c r="AK43">
        <v>8.1454150485048803E-3</v>
      </c>
      <c r="AL43">
        <v>8.1577279663715002E-3</v>
      </c>
      <c r="AM43">
        <v>8.1700594969110751E-3</v>
      </c>
      <c r="AN43">
        <v>8.1824096682592291E-3</v>
      </c>
      <c r="AO43">
        <v>8.194778508594118E-3</v>
      </c>
    </row>
    <row r="44" spans="1:41">
      <c r="A44">
        <v>43</v>
      </c>
      <c r="B44" s="29">
        <v>1.476741E-2</v>
      </c>
      <c r="C44">
        <v>1.332943E-2</v>
      </c>
      <c r="D44">
        <v>1.4442780000000001E-2</v>
      </c>
      <c r="E44">
        <v>1.533056E-2</v>
      </c>
      <c r="F44">
        <v>1.429953E-2</v>
      </c>
      <c r="G44">
        <v>1.1770350000000001E-2</v>
      </c>
      <c r="H44">
        <v>1.1705429999999999E-2</v>
      </c>
      <c r="I44">
        <v>1.1636290000000001E-2</v>
      </c>
      <c r="J44">
        <v>1.2670519999999999E-2</v>
      </c>
      <c r="K44">
        <v>1.294755E-2</v>
      </c>
      <c r="L44">
        <v>1.239938E-2</v>
      </c>
      <c r="M44">
        <v>1.2439E-2</v>
      </c>
      <c r="N44">
        <v>1.189642E-2</v>
      </c>
      <c r="O44">
        <v>1.074692E-2</v>
      </c>
      <c r="P44">
        <v>1.039113E-2</v>
      </c>
      <c r="Q44">
        <v>1.009504E-2</v>
      </c>
      <c r="R44">
        <v>9.9483899999999997E-3</v>
      </c>
      <c r="S44">
        <v>9.46958E-3</v>
      </c>
      <c r="T44">
        <v>9.2405600000000001E-3</v>
      </c>
      <c r="U44">
        <v>8.8533799999999992E-3</v>
      </c>
      <c r="V44">
        <v>8.5768300000000006E-3</v>
      </c>
      <c r="W44">
        <v>8.3371199999999999E-3</v>
      </c>
      <c r="X44">
        <v>7.9712299999999993E-3</v>
      </c>
      <c r="Y44">
        <v>7.8140899999999992E-3</v>
      </c>
      <c r="Z44">
        <v>7.5887799999999998E-3</v>
      </c>
      <c r="AA44">
        <v>7.3890500000000003E-3</v>
      </c>
      <c r="AB44">
        <v>7.2945199999999997E-3</v>
      </c>
      <c r="AC44">
        <v>7.0487700000000002E-3</v>
      </c>
      <c r="AD44">
        <v>6.90232E-3</v>
      </c>
      <c r="AE44">
        <v>6.8788199999999999E-3</v>
      </c>
      <c r="AF44">
        <v>8.4445432431376529E-3</v>
      </c>
      <c r="AG44">
        <v>8.4567803579398953E-3</v>
      </c>
      <c r="AH44">
        <v>8.4690352057295009E-3</v>
      </c>
      <c r="AI44">
        <v>8.3593778124038277E-3</v>
      </c>
      <c r="AJ44">
        <v>8.3714915126976569E-3</v>
      </c>
      <c r="AK44">
        <v>8.38362276713704E-3</v>
      </c>
      <c r="AL44">
        <v>8.3957716011599411E-3</v>
      </c>
      <c r="AM44">
        <v>8.4079380402412134E-3</v>
      </c>
      <c r="AN44">
        <v>8.4201221098925971E-3</v>
      </c>
      <c r="AO44">
        <v>8.4323238356628326E-3</v>
      </c>
    </row>
    <row r="45" spans="1:41">
      <c r="A45">
        <v>44</v>
      </c>
      <c r="B45" s="29">
        <v>1.5097930000000001E-2</v>
      </c>
      <c r="C45">
        <v>1.363631E-2</v>
      </c>
      <c r="D45">
        <v>1.477817E-2</v>
      </c>
      <c r="E45">
        <v>1.560018E-2</v>
      </c>
      <c r="F45">
        <v>1.4566290000000001E-2</v>
      </c>
      <c r="G45">
        <v>1.2081420000000001E-2</v>
      </c>
      <c r="H45">
        <v>1.2023239999999999E-2</v>
      </c>
      <c r="I45">
        <v>1.1957819999999999E-2</v>
      </c>
      <c r="J45">
        <v>1.3017849999999999E-2</v>
      </c>
      <c r="K45">
        <v>1.327214E-2</v>
      </c>
      <c r="L45">
        <v>1.275284E-2</v>
      </c>
      <c r="M45">
        <v>1.277785E-2</v>
      </c>
      <c r="N45">
        <v>1.225686E-2</v>
      </c>
      <c r="O45">
        <v>1.108775E-2</v>
      </c>
      <c r="P45">
        <v>1.073212E-2</v>
      </c>
      <c r="Q45">
        <v>1.0436600000000001E-2</v>
      </c>
      <c r="R45">
        <v>1.0296380000000001E-2</v>
      </c>
      <c r="S45">
        <v>9.8187299999999995E-3</v>
      </c>
      <c r="T45">
        <v>9.5914599999999996E-3</v>
      </c>
      <c r="U45">
        <v>9.2049100000000002E-3</v>
      </c>
      <c r="V45">
        <v>8.9308900000000004E-3</v>
      </c>
      <c r="W45">
        <v>8.6929799999999995E-3</v>
      </c>
      <c r="X45">
        <v>8.3234699999999995E-3</v>
      </c>
      <c r="Y45">
        <v>8.1671799999999996E-3</v>
      </c>
      <c r="Z45">
        <v>7.9386600000000002E-3</v>
      </c>
      <c r="AA45">
        <v>7.7390899999999997E-3</v>
      </c>
      <c r="AB45">
        <v>7.6477300000000002E-3</v>
      </c>
      <c r="AC45">
        <v>7.3996799999999996E-3</v>
      </c>
      <c r="AD45">
        <v>7.2531899999999996E-3</v>
      </c>
      <c r="AE45">
        <v>7.2315699999999997E-3</v>
      </c>
      <c r="AF45">
        <v>8.7871420065014812E-3</v>
      </c>
      <c r="AG45">
        <v>8.7993826894774765E-3</v>
      </c>
      <c r="AH45">
        <v>8.8116404239953344E-3</v>
      </c>
      <c r="AI45">
        <v>8.8239152338082157E-3</v>
      </c>
      <c r="AJ45">
        <v>8.7140546650043022E-3</v>
      </c>
      <c r="AK45">
        <v>8.7261935356986522E-3</v>
      </c>
      <c r="AL45">
        <v>8.7383493161080992E-3</v>
      </c>
      <c r="AM45">
        <v>8.7505220297882519E-3</v>
      </c>
      <c r="AN45">
        <v>8.762711700327528E-3</v>
      </c>
      <c r="AO45">
        <v>8.7749183513472113E-3</v>
      </c>
    </row>
    <row r="46" spans="1:41">
      <c r="A46">
        <v>45</v>
      </c>
      <c r="B46" s="29">
        <v>1.5508310000000001E-2</v>
      </c>
      <c r="C46">
        <v>1.401521E-2</v>
      </c>
      <c r="D46">
        <v>1.5204860000000001E-2</v>
      </c>
      <c r="E46">
        <v>1.5942129999999999E-2</v>
      </c>
      <c r="F46">
        <v>1.4899229999999999E-2</v>
      </c>
      <c r="G46">
        <v>1.247186E-2</v>
      </c>
      <c r="H46">
        <v>1.241599E-2</v>
      </c>
      <c r="I46">
        <v>1.2354520000000001E-2</v>
      </c>
      <c r="J46">
        <v>1.344246E-2</v>
      </c>
      <c r="K46">
        <v>1.3672399999999999E-2</v>
      </c>
      <c r="L46">
        <v>1.318538E-2</v>
      </c>
      <c r="M46">
        <v>1.319295E-2</v>
      </c>
      <c r="N46">
        <v>1.2697669999999999E-2</v>
      </c>
      <c r="O46">
        <v>1.1506250000000001E-2</v>
      </c>
      <c r="P46">
        <v>1.115086E-2</v>
      </c>
      <c r="Q46">
        <v>1.085502E-2</v>
      </c>
      <c r="R46">
        <v>1.071954E-2</v>
      </c>
      <c r="S46">
        <v>1.024252E-2</v>
      </c>
      <c r="T46">
        <v>1.0017079999999999E-2</v>
      </c>
      <c r="U46">
        <v>9.6306900000000008E-3</v>
      </c>
      <c r="V46">
        <v>9.3600300000000001E-3</v>
      </c>
      <c r="W46">
        <v>9.12519E-3</v>
      </c>
      <c r="X46">
        <v>8.7527600000000001E-3</v>
      </c>
      <c r="Y46">
        <v>8.5998600000000008E-3</v>
      </c>
      <c r="Z46">
        <v>8.3651000000000003E-3</v>
      </c>
      <c r="AA46">
        <v>8.1624799999999997E-3</v>
      </c>
      <c r="AB46">
        <v>8.0748999999999994E-3</v>
      </c>
      <c r="AC46">
        <v>7.8240199999999992E-3</v>
      </c>
      <c r="AD46">
        <v>7.6768699999999997E-3</v>
      </c>
      <c r="AE46">
        <v>7.6572999999999997E-3</v>
      </c>
      <c r="AF46">
        <v>9.2054354662428339E-3</v>
      </c>
      <c r="AG46">
        <v>9.217693949745219E-3</v>
      </c>
      <c r="AH46">
        <v>9.2299687573442098E-3</v>
      </c>
      <c r="AI46">
        <v>9.2422599107778967E-3</v>
      </c>
      <c r="AJ46">
        <v>9.2545674318133212E-3</v>
      </c>
      <c r="AK46">
        <v>9.1443871513678717E-3</v>
      </c>
      <c r="AL46">
        <v>9.1565643394482844E-3</v>
      </c>
      <c r="AM46">
        <v>9.1687577433676604E-3</v>
      </c>
      <c r="AN46">
        <v>9.1809673847199538E-3</v>
      </c>
      <c r="AO46">
        <v>9.193193285127849E-3</v>
      </c>
    </row>
    <row r="47" spans="1:41">
      <c r="A47">
        <v>46</v>
      </c>
      <c r="B47" s="29">
        <v>1.5804559999999999E-2</v>
      </c>
      <c r="C47">
        <v>1.4276219999999999E-2</v>
      </c>
      <c r="D47">
        <v>1.5508900000000001E-2</v>
      </c>
      <c r="E47">
        <v>1.6175149999999999E-2</v>
      </c>
      <c r="F47">
        <v>1.51051E-2</v>
      </c>
      <c r="G47">
        <v>1.273583E-2</v>
      </c>
      <c r="H47">
        <v>1.269019E-2</v>
      </c>
      <c r="I47">
        <v>1.262811E-2</v>
      </c>
      <c r="J47">
        <v>1.3744599999999999E-2</v>
      </c>
      <c r="K47">
        <v>1.3950779999999999E-2</v>
      </c>
      <c r="L47">
        <v>1.3501269999999999E-2</v>
      </c>
      <c r="M47">
        <v>1.349361E-2</v>
      </c>
      <c r="N47">
        <v>1.302909E-2</v>
      </c>
      <c r="O47">
        <v>1.181915E-2</v>
      </c>
      <c r="P47">
        <v>1.146814E-2</v>
      </c>
      <c r="Q47">
        <v>1.117722E-2</v>
      </c>
      <c r="R47">
        <v>1.1049959999999999E-2</v>
      </c>
      <c r="S47">
        <v>1.057633E-2</v>
      </c>
      <c r="T47">
        <v>1.0356880000000001E-2</v>
      </c>
      <c r="U47">
        <v>9.9749599999999997E-3</v>
      </c>
      <c r="V47">
        <v>9.7114899999999997E-3</v>
      </c>
      <c r="W47">
        <v>9.4843500000000008E-3</v>
      </c>
      <c r="X47">
        <v>9.1138399999999998E-3</v>
      </c>
      <c r="Y47">
        <v>8.9672799999999993E-3</v>
      </c>
      <c r="Z47">
        <v>8.7315399999999994E-3</v>
      </c>
      <c r="AA47">
        <v>8.5256399999999993E-3</v>
      </c>
      <c r="AB47">
        <v>8.4405399999999998E-3</v>
      </c>
      <c r="AC47">
        <v>8.1888199999999994E-3</v>
      </c>
      <c r="AD47">
        <v>8.0420100000000005E-3</v>
      </c>
      <c r="AE47">
        <v>8.02574E-3</v>
      </c>
      <c r="AF47">
        <v>9.5487000246837431E-3</v>
      </c>
      <c r="AG47">
        <v>9.5608506453175954E-3</v>
      </c>
      <c r="AH47">
        <v>9.5730167274887586E-3</v>
      </c>
      <c r="AI47">
        <v>9.5851982908718956E-3</v>
      </c>
      <c r="AJ47">
        <v>9.5973953551666755E-3</v>
      </c>
      <c r="AK47">
        <v>9.6096079400978373E-3</v>
      </c>
      <c r="AL47">
        <v>9.5002517649031386E-3</v>
      </c>
      <c r="AM47">
        <v>9.5123407356345405E-3</v>
      </c>
      <c r="AN47">
        <v>9.5244450894544173E-3</v>
      </c>
      <c r="AO47">
        <v>9.5365648459375778E-3</v>
      </c>
    </row>
    <row r="48" spans="1:41">
      <c r="A48">
        <v>47</v>
      </c>
      <c r="B48" s="29">
        <v>1.62455E-2</v>
      </c>
      <c r="C48">
        <v>1.468423E-2</v>
      </c>
      <c r="D48">
        <v>1.5952879999999999E-2</v>
      </c>
      <c r="E48">
        <v>1.654278E-2</v>
      </c>
      <c r="F48">
        <v>1.5463019999999999E-2</v>
      </c>
      <c r="G48">
        <v>1.314365E-2</v>
      </c>
      <c r="H48">
        <v>1.310568E-2</v>
      </c>
      <c r="I48">
        <v>1.3050819999999999E-2</v>
      </c>
      <c r="J48">
        <v>1.4185680000000001E-2</v>
      </c>
      <c r="K48">
        <v>1.4366530000000001E-2</v>
      </c>
      <c r="L48">
        <v>1.395503E-2</v>
      </c>
      <c r="M48">
        <v>1.39314E-2</v>
      </c>
      <c r="N48">
        <v>1.3496370000000001E-2</v>
      </c>
      <c r="O48">
        <v>1.226854E-2</v>
      </c>
      <c r="P48">
        <v>1.191908E-2</v>
      </c>
      <c r="Q48">
        <v>1.1629459999999999E-2</v>
      </c>
      <c r="R48">
        <v>1.1507710000000001E-2</v>
      </c>
      <c r="S48">
        <v>1.1033869999999999E-2</v>
      </c>
      <c r="T48">
        <v>1.081536E-2</v>
      </c>
      <c r="U48">
        <v>1.043406E-2</v>
      </c>
      <c r="V48">
        <v>1.017493E-2</v>
      </c>
      <c r="W48">
        <v>9.9532400000000004E-3</v>
      </c>
      <c r="X48">
        <v>9.5824900000000008E-3</v>
      </c>
      <c r="Y48">
        <v>9.4423400000000005E-3</v>
      </c>
      <c r="Z48">
        <v>9.2043400000000001E-3</v>
      </c>
      <c r="AA48">
        <v>8.9951100000000006E-3</v>
      </c>
      <c r="AB48">
        <v>8.9086100000000008E-3</v>
      </c>
      <c r="AC48">
        <v>8.6513000000000007E-3</v>
      </c>
      <c r="AD48">
        <v>8.5033699999999997E-3</v>
      </c>
      <c r="AE48">
        <v>8.4890599999999997E-3</v>
      </c>
      <c r="AF48">
        <v>1.0003520466682561E-2</v>
      </c>
      <c r="AG48">
        <v>1.0015650887664601E-2</v>
      </c>
      <c r="AH48">
        <v>1.002779601817951E-2</v>
      </c>
      <c r="AI48">
        <v>1.0039955876064301E-2</v>
      </c>
      <c r="AJ48">
        <v>1.005213047917761E-2</v>
      </c>
      <c r="AK48">
        <v>1.0064319845399719E-2</v>
      </c>
      <c r="AL48">
        <v>1.007652399263261E-2</v>
      </c>
      <c r="AM48">
        <v>9.9672172828875853E-3</v>
      </c>
      <c r="AN48">
        <v>9.979303682077105E-3</v>
      </c>
      <c r="AO48">
        <v>9.9914047374180005E-3</v>
      </c>
    </row>
    <row r="49" spans="1:41">
      <c r="A49">
        <v>48</v>
      </c>
      <c r="B49" s="29">
        <v>1.6933710000000001E-2</v>
      </c>
      <c r="C49">
        <v>1.5340390000000001E-2</v>
      </c>
      <c r="D49">
        <v>1.6638920000000001E-2</v>
      </c>
      <c r="E49">
        <v>1.7139910000000001E-2</v>
      </c>
      <c r="F49">
        <v>1.6043970000000001E-2</v>
      </c>
      <c r="G49">
        <v>1.380254E-2</v>
      </c>
      <c r="H49">
        <v>1.376264E-2</v>
      </c>
      <c r="I49">
        <v>1.3708150000000001E-2</v>
      </c>
      <c r="J49">
        <v>1.486373E-2</v>
      </c>
      <c r="K49">
        <v>1.5003219999999999E-2</v>
      </c>
      <c r="L49">
        <v>1.4631460000000001E-2</v>
      </c>
      <c r="M49">
        <v>1.4584679999999999E-2</v>
      </c>
      <c r="N49">
        <v>1.4178E-2</v>
      </c>
      <c r="O49">
        <v>1.29312E-2</v>
      </c>
      <c r="P49">
        <v>1.2575940000000001E-2</v>
      </c>
      <c r="Q49">
        <v>1.2280320000000001E-2</v>
      </c>
      <c r="R49">
        <v>1.215596E-2</v>
      </c>
      <c r="S49">
        <v>1.167463E-2</v>
      </c>
      <c r="T49">
        <v>1.1449290000000001E-2</v>
      </c>
      <c r="U49">
        <v>1.1058439999999999E-2</v>
      </c>
      <c r="V49">
        <v>1.0796190000000001E-2</v>
      </c>
      <c r="W49">
        <v>1.0573600000000001E-2</v>
      </c>
      <c r="X49">
        <v>1.0195569999999999E-2</v>
      </c>
      <c r="Y49">
        <v>1.005849E-2</v>
      </c>
      <c r="Z49">
        <v>9.8136600000000001E-3</v>
      </c>
      <c r="AA49">
        <v>9.59811E-3</v>
      </c>
      <c r="AB49">
        <v>9.5080700000000004E-3</v>
      </c>
      <c r="AC49">
        <v>9.2385000000000002E-3</v>
      </c>
      <c r="AD49">
        <v>9.0829099999999996E-3</v>
      </c>
      <c r="AE49">
        <v>9.0674699999999993E-3</v>
      </c>
      <c r="AF49">
        <v>1.0611582468504389E-2</v>
      </c>
      <c r="AG49">
        <v>1.062390514244038E-2</v>
      </c>
      <c r="AH49">
        <v>1.0636242126051061E-2</v>
      </c>
      <c r="AI49">
        <v>1.064859343595349E-2</v>
      </c>
      <c r="AJ49">
        <v>1.0660959088784051E-2</v>
      </c>
      <c r="AK49">
        <v>1.0673339101198409E-2</v>
      </c>
      <c r="AL49">
        <v>1.068573348987162E-2</v>
      </c>
      <c r="AM49">
        <v>1.069814227149807E-2</v>
      </c>
      <c r="AN49">
        <v>1.0586979983284469E-2</v>
      </c>
      <c r="AO49">
        <v>1.059927408764526E-2</v>
      </c>
    </row>
    <row r="50" spans="1:41">
      <c r="A50">
        <v>49</v>
      </c>
      <c r="B50" s="29">
        <v>1.7563990000000002E-2</v>
      </c>
      <c r="C50">
        <v>1.5937090000000001E-2</v>
      </c>
      <c r="D50">
        <v>1.7265320000000001E-2</v>
      </c>
      <c r="E50">
        <v>1.7663439999999999E-2</v>
      </c>
      <c r="F50">
        <v>1.654661E-2</v>
      </c>
      <c r="G50">
        <v>1.439706E-2</v>
      </c>
      <c r="H50">
        <v>1.436463E-2</v>
      </c>
      <c r="I50">
        <v>1.43018E-2</v>
      </c>
      <c r="J50">
        <v>1.547136E-2</v>
      </c>
      <c r="K50">
        <v>1.557745E-2</v>
      </c>
      <c r="L50">
        <v>1.524469E-2</v>
      </c>
      <c r="M50">
        <v>1.5172919999999999E-2</v>
      </c>
      <c r="N50">
        <v>1.480278E-2</v>
      </c>
      <c r="O50">
        <v>1.354318E-2</v>
      </c>
      <c r="P50">
        <v>1.31863E-2</v>
      </c>
      <c r="Q50">
        <v>1.288892E-2</v>
      </c>
      <c r="R50">
        <v>1.2765540000000001E-2</v>
      </c>
      <c r="S50">
        <v>1.2280879999999999E-2</v>
      </c>
      <c r="T50">
        <v>1.2053039999999999E-2</v>
      </c>
      <c r="U50">
        <v>1.165572E-2</v>
      </c>
      <c r="V50">
        <v>1.1391460000000001E-2</v>
      </c>
      <c r="W50">
        <v>1.117107E-2</v>
      </c>
      <c r="X50">
        <v>1.078869E-2</v>
      </c>
      <c r="Y50">
        <v>1.065643E-2</v>
      </c>
      <c r="Z50">
        <v>1.040899E-2</v>
      </c>
      <c r="AA50">
        <v>1.019044E-2</v>
      </c>
      <c r="AB50">
        <v>1.0100339999999999E-2</v>
      </c>
      <c r="AC50">
        <v>9.8219599999999994E-3</v>
      </c>
      <c r="AD50">
        <v>9.6568599999999997E-3</v>
      </c>
      <c r="AE50">
        <v>9.6374800000000004E-3</v>
      </c>
      <c r="AF50">
        <v>1.119722085509766E-2</v>
      </c>
      <c r="AG50">
        <v>1.120962474107841E-2</v>
      </c>
      <c r="AH50">
        <v>1.122204236764617E-2</v>
      </c>
      <c r="AI50">
        <v>1.123447375002228E-2</v>
      </c>
      <c r="AJ50">
        <v>1.1246918903444919E-2</v>
      </c>
      <c r="AK50">
        <v>1.12593778431692E-2</v>
      </c>
      <c r="AL50">
        <v>1.127185058446707E-2</v>
      </c>
      <c r="AM50">
        <v>1.128433714262745E-2</v>
      </c>
      <c r="AN50">
        <v>1.129683753295615E-2</v>
      </c>
      <c r="AO50">
        <v>1.118483069449943E-2</v>
      </c>
    </row>
    <row r="51" spans="1:41">
      <c r="A51">
        <v>50</v>
      </c>
      <c r="B51" s="29">
        <v>1.8570639999999999E-2</v>
      </c>
      <c r="C51">
        <v>1.690823E-2</v>
      </c>
      <c r="D51">
        <v>1.8270140000000001E-2</v>
      </c>
      <c r="E51">
        <v>1.8563030000000001E-2</v>
      </c>
      <c r="F51">
        <v>1.7422480000000001E-2</v>
      </c>
      <c r="G51">
        <v>1.5360250000000001E-2</v>
      </c>
      <c r="H51">
        <v>1.533109E-2</v>
      </c>
      <c r="I51">
        <v>1.526519E-2</v>
      </c>
      <c r="J51">
        <v>1.643387E-2</v>
      </c>
      <c r="K51">
        <v>1.6494129999999999E-2</v>
      </c>
      <c r="L51">
        <v>1.6209399999999999E-2</v>
      </c>
      <c r="M51">
        <v>1.6095370000000001E-2</v>
      </c>
      <c r="N51">
        <v>1.5757529999999999E-2</v>
      </c>
      <c r="O51">
        <v>1.4478110000000001E-2</v>
      </c>
      <c r="P51">
        <v>1.411079E-2</v>
      </c>
      <c r="Q51">
        <v>1.380141E-2</v>
      </c>
      <c r="R51">
        <v>1.366946E-2</v>
      </c>
      <c r="S51">
        <v>1.3171540000000001E-2</v>
      </c>
      <c r="T51">
        <v>1.2930759999999999E-2</v>
      </c>
      <c r="U51">
        <v>1.251714E-2</v>
      </c>
      <c r="V51">
        <v>1.224189E-2</v>
      </c>
      <c r="W51">
        <v>1.201341E-2</v>
      </c>
      <c r="X51">
        <v>1.161767E-2</v>
      </c>
      <c r="Y51">
        <v>1.148661E-2</v>
      </c>
      <c r="Z51">
        <v>1.1228470000000001E-2</v>
      </c>
      <c r="AA51">
        <v>1.100254E-2</v>
      </c>
      <c r="AB51">
        <v>1.090824E-2</v>
      </c>
      <c r="AC51">
        <v>1.061759E-2</v>
      </c>
      <c r="AD51">
        <v>1.04431E-2</v>
      </c>
      <c r="AE51">
        <v>1.041157E-2</v>
      </c>
      <c r="AF51">
        <v>1.203157978269377E-2</v>
      </c>
      <c r="AG51">
        <v>1.204436578424827E-2</v>
      </c>
      <c r="AH51">
        <v>1.205716537353094E-2</v>
      </c>
      <c r="AI51">
        <v>1.2069978564981539E-2</v>
      </c>
      <c r="AJ51">
        <v>1.208280537305511E-2</v>
      </c>
      <c r="AK51">
        <v>1.2095645812222101E-2</v>
      </c>
      <c r="AL51">
        <v>1.2108499896968321E-2</v>
      </c>
      <c r="AM51">
        <v>1.2121367641794971E-2</v>
      </c>
      <c r="AN51">
        <v>1.213424906121867E-2</v>
      </c>
      <c r="AO51">
        <v>1.2147144169771451E-2</v>
      </c>
    </row>
    <row r="52" spans="1:41">
      <c r="A52">
        <v>51</v>
      </c>
      <c r="B52" s="29">
        <v>1.9064939999999999E-2</v>
      </c>
      <c r="C52">
        <v>1.7353980000000001E-2</v>
      </c>
      <c r="D52">
        <v>1.875402E-2</v>
      </c>
      <c r="E52">
        <v>1.895053E-2</v>
      </c>
      <c r="F52">
        <v>1.7786369999999999E-2</v>
      </c>
      <c r="G52">
        <v>1.5791630000000001E-2</v>
      </c>
      <c r="H52">
        <v>1.5764230000000001E-2</v>
      </c>
      <c r="I52">
        <v>1.5696829999999998E-2</v>
      </c>
      <c r="J52">
        <v>1.6884659999999999E-2</v>
      </c>
      <c r="K52">
        <v>1.6895529999999999E-2</v>
      </c>
      <c r="L52">
        <v>1.665809E-2</v>
      </c>
      <c r="M52">
        <v>1.6525620000000001E-2</v>
      </c>
      <c r="N52">
        <v>1.6221099999999999E-2</v>
      </c>
      <c r="O52">
        <v>1.4932239999999999E-2</v>
      </c>
      <c r="P52">
        <v>1.4570710000000001E-2</v>
      </c>
      <c r="Q52">
        <v>1.4267820000000001E-2</v>
      </c>
      <c r="R52">
        <v>1.4143299999999999E-2</v>
      </c>
      <c r="S52">
        <v>1.36493E-2</v>
      </c>
      <c r="T52">
        <v>1.3412520000000001E-2</v>
      </c>
      <c r="U52">
        <v>1.2999480000000001E-2</v>
      </c>
      <c r="V52">
        <v>1.2727769999999999E-2</v>
      </c>
      <c r="W52">
        <v>1.2504370000000001E-2</v>
      </c>
      <c r="X52">
        <v>1.2107390000000001E-2</v>
      </c>
      <c r="Y52">
        <v>1.198345E-2</v>
      </c>
      <c r="Z52">
        <v>1.1728300000000001E-2</v>
      </c>
      <c r="AA52">
        <v>1.1504729999999999E-2</v>
      </c>
      <c r="AB52">
        <v>1.141615E-2</v>
      </c>
      <c r="AC52">
        <v>1.1123030000000001E-2</v>
      </c>
      <c r="AD52">
        <v>1.094549E-2</v>
      </c>
      <c r="AE52">
        <v>1.091045E-2</v>
      </c>
      <c r="AF52">
        <v>1.263870049563573E-2</v>
      </c>
      <c r="AG52">
        <v>1.2523734633901379E-2</v>
      </c>
      <c r="AH52">
        <v>1.253645680084556E-2</v>
      </c>
      <c r="AI52">
        <v>1.2549191891533071E-2</v>
      </c>
      <c r="AJ52">
        <v>1.2561939919092409E-2</v>
      </c>
      <c r="AK52">
        <v>1.2574700896665431E-2</v>
      </c>
      <c r="AL52">
        <v>1.2587474837407331E-2</v>
      </c>
      <c r="AM52">
        <v>1.2600261754486671E-2</v>
      </c>
      <c r="AN52">
        <v>1.261306166108539E-2</v>
      </c>
      <c r="AO52">
        <v>1.262587457039884E-2</v>
      </c>
    </row>
    <row r="53" spans="1:41">
      <c r="A53">
        <v>52</v>
      </c>
      <c r="B53" s="29">
        <v>2.020021E-2</v>
      </c>
      <c r="C53">
        <v>1.8444809999999999E-2</v>
      </c>
      <c r="D53">
        <v>1.988177E-2</v>
      </c>
      <c r="E53">
        <v>2.0000710000000001E-2</v>
      </c>
      <c r="F53">
        <v>1.8815249999999999E-2</v>
      </c>
      <c r="G53">
        <v>1.685124E-2</v>
      </c>
      <c r="H53">
        <v>1.6822150000000001E-2</v>
      </c>
      <c r="I53">
        <v>1.6745090000000001E-2</v>
      </c>
      <c r="J53">
        <v>1.7947069999999999E-2</v>
      </c>
      <c r="K53">
        <v>1.79209E-2</v>
      </c>
      <c r="L53">
        <v>1.7700230000000001E-2</v>
      </c>
      <c r="M53">
        <v>1.753536E-2</v>
      </c>
      <c r="N53">
        <v>1.726339E-2</v>
      </c>
      <c r="O53">
        <v>1.5939579999999998E-2</v>
      </c>
      <c r="P53">
        <v>1.5569660000000001E-2</v>
      </c>
      <c r="Q53">
        <v>1.525667E-2</v>
      </c>
      <c r="R53">
        <v>1.512525E-2</v>
      </c>
      <c r="S53">
        <v>1.462023E-2</v>
      </c>
      <c r="T53">
        <v>1.437043E-2</v>
      </c>
      <c r="U53">
        <v>1.394243E-2</v>
      </c>
      <c r="V53">
        <v>1.3660820000000001E-2</v>
      </c>
      <c r="W53">
        <v>1.3431139999999999E-2</v>
      </c>
      <c r="X53">
        <v>1.301974E-2</v>
      </c>
      <c r="Y53">
        <v>1.2895759999999999E-2</v>
      </c>
      <c r="Z53">
        <v>1.26301E-2</v>
      </c>
      <c r="AA53">
        <v>1.240084E-2</v>
      </c>
      <c r="AB53">
        <v>1.2310700000000001E-2</v>
      </c>
      <c r="AC53">
        <v>1.2010120000000001E-2</v>
      </c>
      <c r="AD53">
        <v>1.182652E-2</v>
      </c>
      <c r="AE53">
        <v>1.1781150000000001E-2</v>
      </c>
      <c r="AF53">
        <v>1.356179975146652E-2</v>
      </c>
      <c r="AG53">
        <v>1.3575061324979E-2</v>
      </c>
      <c r="AH53">
        <v>1.345617249350819E-2</v>
      </c>
      <c r="AI53">
        <v>1.346933077810092E-2</v>
      </c>
      <c r="AJ53">
        <v>1.348250192968488E-2</v>
      </c>
      <c r="AK53">
        <v>1.349568596084221E-2</v>
      </c>
      <c r="AL53">
        <v>1.3508882884167361E-2</v>
      </c>
      <c r="AM53">
        <v>1.3522092712267101E-2</v>
      </c>
      <c r="AN53">
        <v>1.353531545776052E-2</v>
      </c>
      <c r="AO53">
        <v>1.3548551133279071E-2</v>
      </c>
    </row>
    <row r="54" spans="1:41">
      <c r="A54">
        <v>53</v>
      </c>
      <c r="B54" s="29">
        <v>2.0983399999999999E-2</v>
      </c>
      <c r="C54">
        <v>1.9174730000000001E-2</v>
      </c>
      <c r="D54">
        <v>2.0666670000000002E-2</v>
      </c>
      <c r="E54">
        <v>2.0725159999999999E-2</v>
      </c>
      <c r="F54">
        <v>1.9502740000000001E-2</v>
      </c>
      <c r="G54">
        <v>1.7528140000000001E-2</v>
      </c>
      <c r="H54">
        <v>1.7496100000000001E-2</v>
      </c>
      <c r="I54">
        <v>1.741171E-2</v>
      </c>
      <c r="J54">
        <v>1.864207E-2</v>
      </c>
      <c r="K54">
        <v>1.859125E-2</v>
      </c>
      <c r="L54">
        <v>1.8393960000000001E-2</v>
      </c>
      <c r="M54">
        <v>1.8197890000000001E-2</v>
      </c>
      <c r="N54">
        <v>1.795238E-2</v>
      </c>
      <c r="O54">
        <v>1.6605749999999999E-2</v>
      </c>
      <c r="P54">
        <v>1.623119E-2</v>
      </c>
      <c r="Q54">
        <v>1.592145E-2</v>
      </c>
      <c r="R54">
        <v>1.5796399999999999E-2</v>
      </c>
      <c r="S54">
        <v>1.5293620000000001E-2</v>
      </c>
      <c r="T54">
        <v>1.504456E-2</v>
      </c>
      <c r="U54">
        <v>1.461463E-2</v>
      </c>
      <c r="V54">
        <v>1.433479E-2</v>
      </c>
      <c r="W54">
        <v>1.4109709999999999E-2</v>
      </c>
      <c r="X54">
        <v>1.3695519999999999E-2</v>
      </c>
      <c r="Y54">
        <v>1.3577240000000001E-2</v>
      </c>
      <c r="Z54">
        <v>1.330901E-2</v>
      </c>
      <c r="AA54">
        <v>1.3080949999999999E-2</v>
      </c>
      <c r="AB54">
        <v>1.2996239999999999E-2</v>
      </c>
      <c r="AC54">
        <v>1.269407E-2</v>
      </c>
      <c r="AD54">
        <v>1.250982E-2</v>
      </c>
      <c r="AE54">
        <v>1.246104E-2</v>
      </c>
      <c r="AF54">
        <v>1.423133552988E-2</v>
      </c>
      <c r="AG54">
        <v>1.4244703693669959E-2</v>
      </c>
      <c r="AH54">
        <v>1.425808441480585E-2</v>
      </c>
      <c r="AI54">
        <v>1.4138109000518579E-2</v>
      </c>
      <c r="AJ54">
        <v>1.4151389592238359E-2</v>
      </c>
      <c r="AK54">
        <v>1.4164682659043481E-2</v>
      </c>
      <c r="AL54">
        <v>1.4177988212652381E-2</v>
      </c>
      <c r="AM54">
        <v>1.41913062647945E-2</v>
      </c>
      <c r="AN54">
        <v>1.420463682721031E-2</v>
      </c>
      <c r="AO54">
        <v>1.42179799116513E-2</v>
      </c>
    </row>
    <row r="55" spans="1:41">
      <c r="A55">
        <v>54</v>
      </c>
      <c r="B55" s="29">
        <v>2.2015570000000002E-2</v>
      </c>
      <c r="C55">
        <v>2.0125509999999999E-2</v>
      </c>
      <c r="D55">
        <v>2.1687229999999998E-2</v>
      </c>
      <c r="E55">
        <v>2.1713679999999999E-2</v>
      </c>
      <c r="F55">
        <v>2.0416799999999999E-2</v>
      </c>
      <c r="G55">
        <v>1.8404150000000001E-2</v>
      </c>
      <c r="H55">
        <v>1.8368120000000002E-2</v>
      </c>
      <c r="I55">
        <v>1.8273749999999998E-2</v>
      </c>
      <c r="J55">
        <v>1.9543419999999999E-2</v>
      </c>
      <c r="K55">
        <v>1.9470419999999999E-2</v>
      </c>
      <c r="L55">
        <v>1.9281630000000001E-2</v>
      </c>
      <c r="M55">
        <v>1.9070650000000001E-2</v>
      </c>
      <c r="N55">
        <v>1.8824879999999999E-2</v>
      </c>
      <c r="O55">
        <v>1.7436589999999998E-2</v>
      </c>
      <c r="P55">
        <v>1.7064449999999998E-2</v>
      </c>
      <c r="Q55">
        <v>1.674571E-2</v>
      </c>
      <c r="R55">
        <v>1.6623720000000002E-2</v>
      </c>
      <c r="S55">
        <v>1.6118899999999999E-2</v>
      </c>
      <c r="T55">
        <v>1.586798E-2</v>
      </c>
      <c r="U55">
        <v>1.543246E-2</v>
      </c>
      <c r="V55">
        <v>1.515145E-2</v>
      </c>
      <c r="W55">
        <v>1.492895E-2</v>
      </c>
      <c r="X55">
        <v>1.4508729999999999E-2</v>
      </c>
      <c r="Y55">
        <v>1.439618E-2</v>
      </c>
      <c r="Z55">
        <v>1.41218E-2</v>
      </c>
      <c r="AA55">
        <v>1.389081E-2</v>
      </c>
      <c r="AB55">
        <v>1.380997E-2</v>
      </c>
      <c r="AC55">
        <v>1.350487E-2</v>
      </c>
      <c r="AD55">
        <v>1.3318999999999999E-2</v>
      </c>
      <c r="AE55">
        <v>1.3266709999999999E-2</v>
      </c>
      <c r="AF55">
        <v>1.5044233465637571E-2</v>
      </c>
      <c r="AG55">
        <v>1.50578928586251E-2</v>
      </c>
      <c r="AH55">
        <v>1.507156465364143E-2</v>
      </c>
      <c r="AI55">
        <v>1.5085248861946961E-2</v>
      </c>
      <c r="AJ55">
        <v>1.496253692102043E-2</v>
      </c>
      <c r="AK55">
        <v>1.4976122137732291E-2</v>
      </c>
      <c r="AL55">
        <v>1.4989719689124711E-2</v>
      </c>
      <c r="AM55">
        <v>1.500332958639692E-2</v>
      </c>
      <c r="AN55">
        <v>1.501695184075837E-2</v>
      </c>
      <c r="AO55">
        <v>1.503058646342866E-2</v>
      </c>
    </row>
    <row r="56" spans="1:41">
      <c r="A56">
        <v>55</v>
      </c>
      <c r="B56" s="29">
        <v>2.3037990000000001E-2</v>
      </c>
      <c r="C56">
        <v>2.1057429999999999E-2</v>
      </c>
      <c r="D56">
        <v>2.2690289999999998E-2</v>
      </c>
      <c r="E56">
        <v>2.2687820000000001E-2</v>
      </c>
      <c r="F56">
        <v>2.1315870000000001E-2</v>
      </c>
      <c r="G56">
        <v>1.9245600000000002E-2</v>
      </c>
      <c r="H56">
        <v>1.9206020000000001E-2</v>
      </c>
      <c r="I56">
        <v>1.9103330000000002E-2</v>
      </c>
      <c r="J56">
        <v>2.042159E-2</v>
      </c>
      <c r="K56">
        <v>2.032494E-2</v>
      </c>
      <c r="L56">
        <v>2.0144459999999999E-2</v>
      </c>
      <c r="M56">
        <v>1.9915579999999999E-2</v>
      </c>
      <c r="N56">
        <v>1.9683329999999999E-2</v>
      </c>
      <c r="O56">
        <v>1.8235749999999998E-2</v>
      </c>
      <c r="P56">
        <v>1.786281E-2</v>
      </c>
      <c r="Q56">
        <v>1.754934E-2</v>
      </c>
      <c r="R56">
        <v>1.742614E-2</v>
      </c>
      <c r="S56">
        <v>1.6921149999999999E-2</v>
      </c>
      <c r="T56">
        <v>1.6673360000000002E-2</v>
      </c>
      <c r="U56">
        <v>1.6235510000000002E-2</v>
      </c>
      <c r="V56">
        <v>1.595705E-2</v>
      </c>
      <c r="W56">
        <v>1.5740239999999999E-2</v>
      </c>
      <c r="X56">
        <v>1.531646E-2</v>
      </c>
      <c r="Y56">
        <v>1.5211840000000001E-2</v>
      </c>
      <c r="Z56">
        <v>1.493473E-2</v>
      </c>
      <c r="AA56">
        <v>1.4701820000000001E-2</v>
      </c>
      <c r="AB56">
        <v>1.462456E-2</v>
      </c>
      <c r="AC56">
        <v>1.4316270000000001E-2</v>
      </c>
      <c r="AD56">
        <v>1.413008E-2</v>
      </c>
      <c r="AE56">
        <v>1.407741E-2</v>
      </c>
      <c r="AF56">
        <v>1.5847850932002531E-2</v>
      </c>
      <c r="AG56">
        <v>1.5861753850297349E-2</v>
      </c>
      <c r="AH56">
        <v>1.5875668965270311E-2</v>
      </c>
      <c r="AI56">
        <v>1.5889596287621249E-2</v>
      </c>
      <c r="AJ56">
        <v>1.5903535828059399E-2</v>
      </c>
      <c r="AK56">
        <v>1.5778518916862359E-2</v>
      </c>
      <c r="AL56">
        <v>1.579236101193604E-2</v>
      </c>
      <c r="AM56">
        <v>1.58062152503292E-2</v>
      </c>
      <c r="AN56">
        <v>1.5820081642694859E-2</v>
      </c>
      <c r="AO56">
        <v>1.58339601996954E-2</v>
      </c>
    </row>
    <row r="57" spans="1:41">
      <c r="A57">
        <v>56</v>
      </c>
      <c r="B57" s="29">
        <v>2.4235260000000002E-2</v>
      </c>
      <c r="C57">
        <v>2.2154340000000002E-2</v>
      </c>
      <c r="D57">
        <v>2.3872029999999999E-2</v>
      </c>
      <c r="E57">
        <v>2.380898E-2</v>
      </c>
      <c r="F57">
        <v>2.237331E-2</v>
      </c>
      <c r="G57">
        <v>2.0258399999999999E-2</v>
      </c>
      <c r="H57">
        <v>2.020926E-2</v>
      </c>
      <c r="I57">
        <v>2.0096820000000001E-2</v>
      </c>
      <c r="J57">
        <v>2.1468020000000001E-2</v>
      </c>
      <c r="K57">
        <v>2.1335159999999999E-2</v>
      </c>
      <c r="L57">
        <v>2.1167660000000001E-2</v>
      </c>
      <c r="M57">
        <v>2.0909859999999999E-2</v>
      </c>
      <c r="N57">
        <v>2.0690839999999999E-2</v>
      </c>
      <c r="O57">
        <v>1.9189009999999999E-2</v>
      </c>
      <c r="P57">
        <v>1.8801410000000001E-2</v>
      </c>
      <c r="Q57">
        <v>1.8485620000000001E-2</v>
      </c>
      <c r="R57">
        <v>1.8370109999999999E-2</v>
      </c>
      <c r="S57">
        <v>1.7855289999999999E-2</v>
      </c>
      <c r="T57">
        <v>1.760726E-2</v>
      </c>
      <c r="U57">
        <v>1.7165280000000002E-2</v>
      </c>
      <c r="V57">
        <v>1.688798E-2</v>
      </c>
      <c r="W57">
        <v>1.667712E-2</v>
      </c>
      <c r="X57">
        <v>1.6248930000000002E-2</v>
      </c>
      <c r="Y57">
        <v>1.615341E-2</v>
      </c>
      <c r="Z57">
        <v>1.5871940000000001E-2</v>
      </c>
      <c r="AA57">
        <v>1.563786E-2</v>
      </c>
      <c r="AB57">
        <v>1.556372E-2</v>
      </c>
      <c r="AC57">
        <v>1.525086E-2</v>
      </c>
      <c r="AD57">
        <v>1.5061980000000001E-2</v>
      </c>
      <c r="AE57">
        <v>1.500606E-2</v>
      </c>
      <c r="AF57">
        <v>1.678052087678826E-2</v>
      </c>
      <c r="AG57">
        <v>1.6794756669250389E-2</v>
      </c>
      <c r="AH57">
        <v>1.6809004538678951E-2</v>
      </c>
      <c r="AI57">
        <v>1.6823264495319439E-2</v>
      </c>
      <c r="AJ57">
        <v>1.6837536549426081E-2</v>
      </c>
      <c r="AK57">
        <v>1.6851820711261772E-2</v>
      </c>
      <c r="AL57">
        <v>1.6723698271997191E-2</v>
      </c>
      <c r="AM57">
        <v>1.6737885858875309E-2</v>
      </c>
      <c r="AN57">
        <v>1.6752085481824538E-2</v>
      </c>
      <c r="AO57">
        <v>1.6766297151055692E-2</v>
      </c>
    </row>
    <row r="58" spans="1:41">
      <c r="A58">
        <v>57</v>
      </c>
      <c r="B58" s="29">
        <v>2.543517E-2</v>
      </c>
      <c r="C58">
        <v>2.325586E-2</v>
      </c>
      <c r="D58">
        <v>2.5064690000000001E-2</v>
      </c>
      <c r="E58">
        <v>2.4905320000000002E-2</v>
      </c>
      <c r="F58">
        <v>2.3416030000000001E-2</v>
      </c>
      <c r="G58">
        <v>2.1288140000000001E-2</v>
      </c>
      <c r="H58">
        <v>2.123678E-2</v>
      </c>
      <c r="I58">
        <v>2.1109269999999999E-2</v>
      </c>
      <c r="J58">
        <v>2.2533959999999999E-2</v>
      </c>
      <c r="K58">
        <v>2.2348460000000001E-2</v>
      </c>
      <c r="L58">
        <v>2.2211419999999999E-2</v>
      </c>
      <c r="M58">
        <v>2.1912379999999999E-2</v>
      </c>
      <c r="N58">
        <v>2.1717139999999999E-2</v>
      </c>
      <c r="O58">
        <v>2.0159170000000001E-2</v>
      </c>
      <c r="P58">
        <v>1.9767839999999998E-2</v>
      </c>
      <c r="Q58">
        <v>1.9438549999999999E-2</v>
      </c>
      <c r="R58">
        <v>1.9327670000000002E-2</v>
      </c>
      <c r="S58">
        <v>1.8815370000000001E-2</v>
      </c>
      <c r="T58">
        <v>1.8561930000000001E-2</v>
      </c>
      <c r="U58">
        <v>1.8116710000000001E-2</v>
      </c>
      <c r="V58">
        <v>1.784287E-2</v>
      </c>
      <c r="W58">
        <v>1.7640579999999999E-2</v>
      </c>
      <c r="X58">
        <v>1.720913E-2</v>
      </c>
      <c r="Y58">
        <v>1.7123849999999999E-2</v>
      </c>
      <c r="Z58">
        <v>1.6840310000000001E-2</v>
      </c>
      <c r="AA58">
        <v>1.6605729999999999E-2</v>
      </c>
      <c r="AB58">
        <v>1.6536950000000002E-2</v>
      </c>
      <c r="AC58">
        <v>1.621819E-2</v>
      </c>
      <c r="AD58">
        <v>1.602514E-2</v>
      </c>
      <c r="AE58">
        <v>1.596823E-2</v>
      </c>
      <c r="AF58">
        <v>1.7739459431414771E-2</v>
      </c>
      <c r="AG58">
        <v>1.77539786347151E-2</v>
      </c>
      <c r="AH58">
        <v>1.7768509721537859E-2</v>
      </c>
      <c r="AI58">
        <v>1.7783052701609379E-2</v>
      </c>
      <c r="AJ58">
        <v>1.7797607584663911E-2</v>
      </c>
      <c r="AK58">
        <v>1.781217438044368E-2</v>
      </c>
      <c r="AL58">
        <v>1.782675309869889E-2</v>
      </c>
      <c r="AM58">
        <v>1.7695973025504842E-2</v>
      </c>
      <c r="AN58">
        <v>1.7710456636516079E-2</v>
      </c>
      <c r="AO58">
        <v>1.7724952101918569E-2</v>
      </c>
    </row>
    <row r="59" spans="1:41">
      <c r="A59">
        <v>58</v>
      </c>
      <c r="B59" s="29">
        <v>2.7199060000000001E-2</v>
      </c>
      <c r="C59">
        <v>2.493182E-2</v>
      </c>
      <c r="D59">
        <v>2.68445E-2</v>
      </c>
      <c r="E59">
        <v>2.6555079999999998E-2</v>
      </c>
      <c r="F59">
        <v>2.501186E-2</v>
      </c>
      <c r="G59">
        <v>2.2902470000000001E-2</v>
      </c>
      <c r="H59">
        <v>2.2852109999999998E-2</v>
      </c>
      <c r="I59">
        <v>2.271076E-2</v>
      </c>
      <c r="J59">
        <v>2.417772E-2</v>
      </c>
      <c r="K59">
        <v>2.3919050000000001E-2</v>
      </c>
      <c r="L59">
        <v>2.3817540000000002E-2</v>
      </c>
      <c r="M59">
        <v>2.345529E-2</v>
      </c>
      <c r="N59">
        <v>2.3282980000000002E-2</v>
      </c>
      <c r="O59">
        <v>2.1651670000000001E-2</v>
      </c>
      <c r="P59">
        <v>2.1238179999999999E-2</v>
      </c>
      <c r="Q59">
        <v>2.0890410000000002E-2</v>
      </c>
      <c r="R59">
        <v>2.0755780000000001E-2</v>
      </c>
      <c r="S59">
        <v>2.022492E-2</v>
      </c>
      <c r="T59">
        <v>1.9962400000000002E-2</v>
      </c>
      <c r="U59">
        <v>1.9489019999999999E-2</v>
      </c>
      <c r="V59">
        <v>1.920498E-2</v>
      </c>
      <c r="W59">
        <v>1.8999510000000001E-2</v>
      </c>
      <c r="X59">
        <v>1.8552579999999999E-2</v>
      </c>
      <c r="Y59">
        <v>1.8471000000000001E-2</v>
      </c>
      <c r="Z59">
        <v>1.8173849999999998E-2</v>
      </c>
      <c r="AA59">
        <v>1.7931059999999999E-2</v>
      </c>
      <c r="AB59">
        <v>1.7859819999999998E-2</v>
      </c>
      <c r="AC59">
        <v>1.7529630000000001E-2</v>
      </c>
      <c r="AD59">
        <v>1.7326669999999999E-2</v>
      </c>
      <c r="AE59">
        <v>1.7257720000000001E-2</v>
      </c>
      <c r="AF59">
        <v>1.9101562963963471E-2</v>
      </c>
      <c r="AG59">
        <v>1.9116828323980949E-2</v>
      </c>
      <c r="AH59">
        <v>1.913210588358738E-2</v>
      </c>
      <c r="AI59">
        <v>1.9147395652532279E-2</v>
      </c>
      <c r="AJ59">
        <v>1.9162697640572969E-2</v>
      </c>
      <c r="AK59">
        <v>1.9178011857474558E-2</v>
      </c>
      <c r="AL59">
        <v>1.9193338313009949E-2</v>
      </c>
      <c r="AM59">
        <v>1.9208677016959899E-2</v>
      </c>
      <c r="AN59">
        <v>1.9071068803736189E-2</v>
      </c>
      <c r="AO59">
        <v>1.9086309793793211E-2</v>
      </c>
    </row>
    <row r="60" spans="1:41">
      <c r="A60">
        <v>59</v>
      </c>
      <c r="B60" s="29">
        <v>2.8967969999999999E-2</v>
      </c>
      <c r="C60">
        <v>2.660881E-2</v>
      </c>
      <c r="D60">
        <v>2.864562E-2</v>
      </c>
      <c r="E60">
        <v>2.8219299999999999E-2</v>
      </c>
      <c r="F60">
        <v>2.6589539999999998E-2</v>
      </c>
      <c r="G60">
        <v>2.4531959999999998E-2</v>
      </c>
      <c r="H60">
        <v>2.4477559999999999E-2</v>
      </c>
      <c r="I60">
        <v>2.4327109999999999E-2</v>
      </c>
      <c r="J60">
        <v>2.5851079999999999E-2</v>
      </c>
      <c r="K60">
        <v>2.5507019999999998E-2</v>
      </c>
      <c r="L60">
        <v>2.5447319999999999E-2</v>
      </c>
      <c r="M60">
        <v>2.5017649999999999E-2</v>
      </c>
      <c r="N60">
        <v>2.4873880000000001E-2</v>
      </c>
      <c r="O60">
        <v>2.316259E-2</v>
      </c>
      <c r="P60">
        <v>2.2723279999999998E-2</v>
      </c>
      <c r="Q60">
        <v>2.2354800000000001E-2</v>
      </c>
      <c r="R60">
        <v>2.2210379999999998E-2</v>
      </c>
      <c r="S60">
        <v>2.1644989999999999E-2</v>
      </c>
      <c r="T60">
        <v>2.1372180000000001E-2</v>
      </c>
      <c r="U60">
        <v>2.0883269999999999E-2</v>
      </c>
      <c r="V60">
        <v>2.0580060000000001E-2</v>
      </c>
      <c r="W60">
        <v>2.037251E-2</v>
      </c>
      <c r="X60">
        <v>1.990975E-2</v>
      </c>
      <c r="Y60">
        <v>1.9831379999999999E-2</v>
      </c>
      <c r="Z60">
        <v>1.952336E-2</v>
      </c>
      <c r="AA60">
        <v>1.9272830000000001E-2</v>
      </c>
      <c r="AB60">
        <v>1.9201309999999999E-2</v>
      </c>
      <c r="AC60">
        <v>1.8858320000000001E-2</v>
      </c>
      <c r="AD60">
        <v>1.864621E-2</v>
      </c>
      <c r="AE60">
        <v>1.856791E-2</v>
      </c>
      <c r="AF60">
        <v>2.047866070989986E-2</v>
      </c>
      <c r="AG60">
        <v>2.049466303297727E-2</v>
      </c>
      <c r="AH60">
        <v>2.0510677860502501E-2</v>
      </c>
      <c r="AI60">
        <v>2.052670520224667E-2</v>
      </c>
      <c r="AJ60">
        <v>2.0542745067988599E-2</v>
      </c>
      <c r="AK60">
        <v>2.0558797467514711E-2</v>
      </c>
      <c r="AL60">
        <v>2.057486241061909E-2</v>
      </c>
      <c r="AM60">
        <v>2.0590939907103461E-2</v>
      </c>
      <c r="AN60">
        <v>2.060702996677723E-2</v>
      </c>
      <c r="AO60">
        <v>2.046267088150671E-2</v>
      </c>
    </row>
    <row r="61" spans="1:41">
      <c r="A61">
        <v>60</v>
      </c>
      <c r="B61" s="29">
        <v>3.1666720000000002E-2</v>
      </c>
      <c r="C61">
        <v>2.920147E-2</v>
      </c>
      <c r="D61">
        <v>3.1374970000000002E-2</v>
      </c>
      <c r="E61">
        <v>3.0810710000000002E-2</v>
      </c>
      <c r="F61">
        <v>2.9085420000000001E-2</v>
      </c>
      <c r="G61">
        <v>2.7085959999999999E-2</v>
      </c>
      <c r="H61">
        <v>2.7029649999999999E-2</v>
      </c>
      <c r="I61">
        <v>2.6857079999999998E-2</v>
      </c>
      <c r="J61">
        <v>2.844116E-2</v>
      </c>
      <c r="K61">
        <v>2.8005329999999998E-2</v>
      </c>
      <c r="L61">
        <v>2.797146E-2</v>
      </c>
      <c r="M61">
        <v>2.7456109999999999E-2</v>
      </c>
      <c r="N61">
        <v>2.7329920000000001E-2</v>
      </c>
      <c r="O61">
        <v>2.551136E-2</v>
      </c>
      <c r="P61">
        <v>2.5023670000000001E-2</v>
      </c>
      <c r="Q61">
        <v>2.460681E-2</v>
      </c>
      <c r="R61">
        <v>2.4427790000000001E-2</v>
      </c>
      <c r="S61">
        <v>2.3817950000000001E-2</v>
      </c>
      <c r="T61">
        <v>2.3496550000000001E-2</v>
      </c>
      <c r="U61">
        <v>2.296465E-2</v>
      </c>
      <c r="V61">
        <v>2.263927E-2</v>
      </c>
      <c r="W61">
        <v>2.240284E-2</v>
      </c>
      <c r="X61">
        <v>2.190806E-2</v>
      </c>
      <c r="Y61">
        <v>2.182928E-2</v>
      </c>
      <c r="Z61">
        <v>2.149357E-2</v>
      </c>
      <c r="AA61">
        <v>2.1225910000000001E-2</v>
      </c>
      <c r="AB61">
        <v>2.1143550000000001E-2</v>
      </c>
      <c r="AC61">
        <v>2.0779590000000001E-2</v>
      </c>
      <c r="AD61">
        <v>2.0555520000000001E-2</v>
      </c>
      <c r="AE61">
        <v>2.045777E-2</v>
      </c>
      <c r="AF61">
        <v>2.252825586243987E-2</v>
      </c>
      <c r="AG61">
        <v>2.2545666810419581E-2</v>
      </c>
      <c r="AH61">
        <v>2.2563091214439172E-2</v>
      </c>
      <c r="AI61">
        <v>2.2580529084898149E-2</v>
      </c>
      <c r="AJ61">
        <v>2.2597980432204019E-2</v>
      </c>
      <c r="AK61">
        <v>2.261544526677239E-2</v>
      </c>
      <c r="AL61">
        <v>2.2632923599026869E-2</v>
      </c>
      <c r="AM61">
        <v>2.2650415439399128E-2</v>
      </c>
      <c r="AN61">
        <v>2.2667920798328921E-2</v>
      </c>
      <c r="AO61">
        <v>2.268543968626402E-2</v>
      </c>
    </row>
    <row r="62" spans="1:41">
      <c r="A62">
        <v>61</v>
      </c>
      <c r="B62" s="29">
        <v>3.3311100000000003E-2</v>
      </c>
      <c r="C62">
        <v>3.072925E-2</v>
      </c>
      <c r="D62">
        <v>3.3041630000000002E-2</v>
      </c>
      <c r="E62">
        <v>3.232351E-2</v>
      </c>
      <c r="F62">
        <v>3.0521550000000001E-2</v>
      </c>
      <c r="G62">
        <v>2.8572130000000001E-2</v>
      </c>
      <c r="H62">
        <v>2.851559E-2</v>
      </c>
      <c r="I62">
        <v>2.8334959999999999E-2</v>
      </c>
      <c r="J62">
        <v>2.9992540000000002E-2</v>
      </c>
      <c r="K62">
        <v>2.9479000000000002E-2</v>
      </c>
      <c r="L62">
        <v>2.9502380000000002E-2</v>
      </c>
      <c r="M62">
        <v>2.890935E-2</v>
      </c>
      <c r="N62">
        <v>2.8828010000000001E-2</v>
      </c>
      <c r="O62">
        <v>2.6920690000000001E-2</v>
      </c>
      <c r="P62">
        <v>2.6411009999999999E-2</v>
      </c>
      <c r="Q62">
        <v>2.5978439999999998E-2</v>
      </c>
      <c r="R62">
        <v>2.5792140000000002E-2</v>
      </c>
      <c r="S62">
        <v>2.5163950000000001E-2</v>
      </c>
      <c r="T62">
        <v>2.4842340000000001E-2</v>
      </c>
      <c r="U62">
        <v>2.428145E-2</v>
      </c>
      <c r="V62">
        <v>2.3952640000000001E-2</v>
      </c>
      <c r="W62">
        <v>2.3728490000000001E-2</v>
      </c>
      <c r="X62">
        <v>2.321223E-2</v>
      </c>
      <c r="Y62">
        <v>2.3143919999999998E-2</v>
      </c>
      <c r="Z62">
        <v>2.2807689999999999E-2</v>
      </c>
      <c r="AA62">
        <v>2.2539880000000002E-2</v>
      </c>
      <c r="AB62">
        <v>2.2467939999999999E-2</v>
      </c>
      <c r="AC62">
        <v>2.2095409999999999E-2</v>
      </c>
      <c r="AD62">
        <v>2.1862889999999999E-2</v>
      </c>
      <c r="AE62">
        <v>2.176527E-2</v>
      </c>
      <c r="AF62">
        <v>2.4032802172376379E-2</v>
      </c>
      <c r="AG62">
        <v>2.3870856907976579E-2</v>
      </c>
      <c r="AH62">
        <v>2.3888796801406171E-2</v>
      </c>
      <c r="AI62">
        <v>2.3906750177375469E-2</v>
      </c>
      <c r="AJ62">
        <v>2.392471704601714E-2</v>
      </c>
      <c r="AK62">
        <v>2.3942697417471469E-2</v>
      </c>
      <c r="AL62">
        <v>2.3960691301886348E-2</v>
      </c>
      <c r="AM62">
        <v>2.3978698709417299E-2</v>
      </c>
      <c r="AN62">
        <v>2.3996719650227479E-2</v>
      </c>
      <c r="AO62">
        <v>2.4014754134487691E-2</v>
      </c>
    </row>
    <row r="63" spans="1:41">
      <c r="A63">
        <v>62</v>
      </c>
      <c r="B63" s="29">
        <v>3.6403739999999997E-2</v>
      </c>
      <c r="C63">
        <v>3.368409E-2</v>
      </c>
      <c r="D63">
        <v>3.6149979999999998E-2</v>
      </c>
      <c r="E63">
        <v>3.5251860000000003E-2</v>
      </c>
      <c r="F63">
        <v>3.3400899999999997E-2</v>
      </c>
      <c r="G63">
        <v>3.1479350000000003E-2</v>
      </c>
      <c r="H63">
        <v>3.1421190000000002E-2</v>
      </c>
      <c r="I63">
        <v>3.1218570000000001E-2</v>
      </c>
      <c r="J63">
        <v>3.2952049999999997E-2</v>
      </c>
      <c r="K63">
        <v>3.232985E-2</v>
      </c>
      <c r="L63">
        <v>3.2401930000000002E-2</v>
      </c>
      <c r="M63">
        <v>3.1716260000000003E-2</v>
      </c>
      <c r="N63">
        <v>3.1646460000000001E-2</v>
      </c>
      <c r="O63">
        <v>2.961186E-2</v>
      </c>
      <c r="P63">
        <v>2.904961E-2</v>
      </c>
      <c r="Q63">
        <v>2.85621E-2</v>
      </c>
      <c r="R63">
        <v>2.833159E-2</v>
      </c>
      <c r="S63">
        <v>2.7648969999999998E-2</v>
      </c>
      <c r="T63">
        <v>2.728394E-2</v>
      </c>
      <c r="U63">
        <v>2.6673369999999998E-2</v>
      </c>
      <c r="V63">
        <v>2.6295840000000001E-2</v>
      </c>
      <c r="W63">
        <v>2.605203E-2</v>
      </c>
      <c r="X63">
        <v>2.550519E-2</v>
      </c>
      <c r="Y63">
        <v>2.5424619999999998E-2</v>
      </c>
      <c r="Z63">
        <v>2.5060639999999999E-2</v>
      </c>
      <c r="AA63">
        <v>2.4777670000000002E-2</v>
      </c>
      <c r="AB63">
        <v>2.470031E-2</v>
      </c>
      <c r="AC63">
        <v>2.430943E-2</v>
      </c>
      <c r="AD63">
        <v>2.406171E-2</v>
      </c>
      <c r="AE63">
        <v>2.3943909999999999E-2</v>
      </c>
      <c r="AF63">
        <v>2.6396386688592031E-2</v>
      </c>
      <c r="AG63">
        <v>2.6416043029062201E-2</v>
      </c>
      <c r="AH63">
        <v>2.6239661602176521E-2</v>
      </c>
      <c r="AI63">
        <v>2.625920123570135E-2</v>
      </c>
      <c r="AJ63">
        <v>2.6278755419614979E-2</v>
      </c>
      <c r="AK63">
        <v>2.629832416475248E-2</v>
      </c>
      <c r="AL63">
        <v>2.6317907481957069E-2</v>
      </c>
      <c r="AM63">
        <v>2.6337505382079952E-2</v>
      </c>
      <c r="AN63">
        <v>2.635711787598044E-2</v>
      </c>
      <c r="AO63">
        <v>2.6376744974525971E-2</v>
      </c>
    </row>
    <row r="64" spans="1:41">
      <c r="A64">
        <v>63</v>
      </c>
      <c r="B64" s="29">
        <v>3.9231920000000003E-2</v>
      </c>
      <c r="C64">
        <v>3.6335909999999999E-2</v>
      </c>
      <c r="D64">
        <v>3.8963339999999999E-2</v>
      </c>
      <c r="E64">
        <v>3.7894530000000003E-2</v>
      </c>
      <c r="F64">
        <v>3.5977269999999999E-2</v>
      </c>
      <c r="G64">
        <v>3.4051850000000002E-2</v>
      </c>
      <c r="H64">
        <v>3.3999840000000003E-2</v>
      </c>
      <c r="I64">
        <v>3.3780579999999998E-2</v>
      </c>
      <c r="J64">
        <v>3.5608599999999997E-2</v>
      </c>
      <c r="K64">
        <v>3.4892260000000001E-2</v>
      </c>
      <c r="L64">
        <v>3.5006879999999997E-2</v>
      </c>
      <c r="M64">
        <v>3.4242639999999998E-2</v>
      </c>
      <c r="N64">
        <v>3.4196530000000003E-2</v>
      </c>
      <c r="O64">
        <v>3.2020020000000003E-2</v>
      </c>
      <c r="P64">
        <v>3.141294E-2</v>
      </c>
      <c r="Q64">
        <v>3.0881780000000001E-2</v>
      </c>
      <c r="R64">
        <v>3.06156E-2</v>
      </c>
      <c r="S64">
        <v>2.9883320000000001E-2</v>
      </c>
      <c r="T64">
        <v>2.9483880000000001E-2</v>
      </c>
      <c r="U64">
        <v>2.8826460000000002E-2</v>
      </c>
      <c r="V64">
        <v>2.8420850000000001E-2</v>
      </c>
      <c r="W64">
        <v>2.8146930000000001E-2</v>
      </c>
      <c r="X64">
        <v>2.7567379999999999E-2</v>
      </c>
      <c r="Y64">
        <v>2.7493190000000001E-2</v>
      </c>
      <c r="Z64">
        <v>2.7097389999999999E-2</v>
      </c>
      <c r="AA64">
        <v>2.680399E-2</v>
      </c>
      <c r="AB64">
        <v>2.673008E-2</v>
      </c>
      <c r="AC64">
        <v>2.6324759999999999E-2</v>
      </c>
      <c r="AD64">
        <v>2.6062140000000001E-2</v>
      </c>
      <c r="AE64">
        <v>2.593357E-2</v>
      </c>
      <c r="AF64">
        <v>2.852714313691514E-2</v>
      </c>
      <c r="AG64">
        <v>2.854818831435053E-2</v>
      </c>
      <c r="AH64">
        <v>2.8569249017332619E-2</v>
      </c>
      <c r="AI64">
        <v>2.8380260649846289E-2</v>
      </c>
      <c r="AJ64">
        <v>2.8401197468446441E-2</v>
      </c>
      <c r="AK64">
        <v>2.842214973265433E-2</v>
      </c>
      <c r="AL64">
        <v>2.844311745386454E-2</v>
      </c>
      <c r="AM64">
        <v>2.8464100643480091E-2</v>
      </c>
      <c r="AN64">
        <v>2.8485099312912422E-2</v>
      </c>
      <c r="AO64">
        <v>2.850611347358134E-2</v>
      </c>
    </row>
    <row r="65" spans="1:41">
      <c r="A65">
        <v>64</v>
      </c>
      <c r="B65" s="29">
        <v>4.2394719999999997E-2</v>
      </c>
      <c r="C65">
        <v>3.9304110000000003E-2</v>
      </c>
      <c r="D65">
        <v>4.2097549999999997E-2</v>
      </c>
      <c r="E65">
        <v>4.0874099999999997E-2</v>
      </c>
      <c r="F65">
        <v>3.884634E-2</v>
      </c>
      <c r="G65">
        <v>3.6889640000000001E-2</v>
      </c>
      <c r="H65">
        <v>3.6844050000000003E-2</v>
      </c>
      <c r="I65">
        <v>3.6613949999999999E-2</v>
      </c>
      <c r="J65">
        <v>3.8556380000000001E-2</v>
      </c>
      <c r="K65">
        <v>3.7752679999999997E-2</v>
      </c>
      <c r="L65">
        <v>3.7902320000000003E-2</v>
      </c>
      <c r="M65">
        <v>3.7054429999999999E-2</v>
      </c>
      <c r="N65">
        <v>3.7028470000000001E-2</v>
      </c>
      <c r="O65">
        <v>3.4698909999999999E-2</v>
      </c>
      <c r="P65">
        <v>3.4035219999999998E-2</v>
      </c>
      <c r="Q65">
        <v>3.3456989999999999E-2</v>
      </c>
      <c r="R65">
        <v>3.3153589999999997E-2</v>
      </c>
      <c r="S65">
        <v>3.2364820000000002E-2</v>
      </c>
      <c r="T65">
        <v>3.1925500000000002E-2</v>
      </c>
      <c r="U65">
        <v>3.1213069999999999E-2</v>
      </c>
      <c r="V65">
        <v>3.077156E-2</v>
      </c>
      <c r="W65">
        <v>3.0480989999999999E-2</v>
      </c>
      <c r="X65">
        <v>2.9846080000000001E-2</v>
      </c>
      <c r="Y65">
        <v>2.9772199999999999E-2</v>
      </c>
      <c r="Z65">
        <v>2.9360239999999999E-2</v>
      </c>
      <c r="AA65">
        <v>2.9041959999999999E-2</v>
      </c>
      <c r="AB65">
        <v>2.8972830000000001E-2</v>
      </c>
      <c r="AC65">
        <v>2.8553419999999999E-2</v>
      </c>
      <c r="AD65">
        <v>2.8275910000000001E-2</v>
      </c>
      <c r="AE65">
        <v>2.813823E-2</v>
      </c>
      <c r="AF65">
        <v>3.088674618395534E-2</v>
      </c>
      <c r="AG65">
        <v>3.090936734267646E-2</v>
      </c>
      <c r="AH65">
        <v>3.0932005068918762E-2</v>
      </c>
      <c r="AI65">
        <v>3.0954659374816149E-2</v>
      </c>
      <c r="AJ65">
        <v>3.0751366471193631E-2</v>
      </c>
      <c r="AK65">
        <v>3.0773888479102559E-2</v>
      </c>
      <c r="AL65">
        <v>3.0796426981915561E-2</v>
      </c>
      <c r="AM65">
        <v>3.081898199171336E-2</v>
      </c>
      <c r="AN65">
        <v>3.0841553520585509E-2</v>
      </c>
      <c r="AO65">
        <v>3.086414158063041E-2</v>
      </c>
    </row>
    <row r="66" spans="1:41">
      <c r="A66">
        <v>65</v>
      </c>
      <c r="B66" s="29">
        <v>4.5933410000000001E-2</v>
      </c>
      <c r="C66">
        <v>4.264797E-2</v>
      </c>
      <c r="D66">
        <v>4.5630669999999998E-2</v>
      </c>
      <c r="E66">
        <v>4.4248419999999997E-2</v>
      </c>
      <c r="F66">
        <v>4.2071499999999998E-2</v>
      </c>
      <c r="G66">
        <v>4.0072530000000002E-2</v>
      </c>
      <c r="H66">
        <v>4.0028130000000002E-2</v>
      </c>
      <c r="I66">
        <v>3.9786090000000003E-2</v>
      </c>
      <c r="J66">
        <v>4.1862799999999999E-2</v>
      </c>
      <c r="K66">
        <v>4.0976449999999998E-2</v>
      </c>
      <c r="L66">
        <v>4.1151680000000003E-2</v>
      </c>
      <c r="M66">
        <v>4.0225150000000001E-2</v>
      </c>
      <c r="N66">
        <v>4.0205669999999999E-2</v>
      </c>
      <c r="O66">
        <v>3.7712849999999999E-2</v>
      </c>
      <c r="P66">
        <v>3.6997269999999999E-2</v>
      </c>
      <c r="Q66">
        <v>3.635911E-2</v>
      </c>
      <c r="R66">
        <v>3.6014850000000001E-2</v>
      </c>
      <c r="S66">
        <v>3.5165929999999998E-2</v>
      </c>
      <c r="T66">
        <v>3.4680349999999999E-2</v>
      </c>
      <c r="U66">
        <v>3.3905190000000002E-2</v>
      </c>
      <c r="V66">
        <v>3.34198E-2</v>
      </c>
      <c r="W66">
        <v>3.3105629999999997E-2</v>
      </c>
      <c r="X66">
        <v>3.2427259999999999E-2</v>
      </c>
      <c r="Y66">
        <v>3.2333090000000002E-2</v>
      </c>
      <c r="Z66">
        <v>3.1894619999999999E-2</v>
      </c>
      <c r="AA66">
        <v>3.1569460000000001E-2</v>
      </c>
      <c r="AB66">
        <v>3.1491909999999998E-2</v>
      </c>
      <c r="AC66">
        <v>3.105805E-2</v>
      </c>
      <c r="AD66">
        <v>3.0763430000000001E-2</v>
      </c>
      <c r="AE66">
        <v>3.061699E-2</v>
      </c>
      <c r="AF66">
        <v>3.3541577950624998E-2</v>
      </c>
      <c r="AG66">
        <v>3.356596779105573E-2</v>
      </c>
      <c r="AH66">
        <v>3.3590375366618568E-2</v>
      </c>
      <c r="AI66">
        <v>3.3614800690209667E-2</v>
      </c>
      <c r="AJ66">
        <v>3.363924377473454E-2</v>
      </c>
      <c r="AK66">
        <v>3.3419894324743578E-2</v>
      </c>
      <c r="AL66">
        <v>3.3444195682628172E-2</v>
      </c>
      <c r="AM66">
        <v>3.3468514711304582E-2</v>
      </c>
      <c r="AN66">
        <v>3.3492851423622169E-2</v>
      </c>
      <c r="AO66">
        <v>3.3517205832439619E-2</v>
      </c>
    </row>
    <row r="67" spans="1:41">
      <c r="A67">
        <v>66</v>
      </c>
      <c r="B67" s="29">
        <v>4.9251450000000002E-2</v>
      </c>
      <c r="C67">
        <v>4.5759750000000002E-2</v>
      </c>
      <c r="D67">
        <v>4.8960280000000002E-2</v>
      </c>
      <c r="E67">
        <v>4.74271E-2</v>
      </c>
      <c r="F67">
        <v>4.5069529999999997E-2</v>
      </c>
      <c r="G67">
        <v>4.3019340000000003E-2</v>
      </c>
      <c r="H67">
        <v>4.2978540000000003E-2</v>
      </c>
      <c r="I67">
        <v>4.2723219999999999E-2</v>
      </c>
      <c r="J67">
        <v>4.4944329999999998E-2</v>
      </c>
      <c r="K67">
        <v>4.3987169999999999E-2</v>
      </c>
      <c r="L67">
        <v>4.4197350000000003E-2</v>
      </c>
      <c r="M67">
        <v>4.3192790000000002E-2</v>
      </c>
      <c r="N67">
        <v>4.3192389999999997E-2</v>
      </c>
      <c r="O67">
        <v>4.052828E-2</v>
      </c>
      <c r="P67">
        <v>3.9768749999999999E-2</v>
      </c>
      <c r="Q67">
        <v>3.9087209999999997E-2</v>
      </c>
      <c r="R67">
        <v>3.8699940000000002E-2</v>
      </c>
      <c r="S67">
        <v>3.7794540000000001E-2</v>
      </c>
      <c r="T67">
        <v>3.727428E-2</v>
      </c>
      <c r="U67">
        <v>3.6438150000000002E-2</v>
      </c>
      <c r="V67">
        <v>3.5910169999999998E-2</v>
      </c>
      <c r="W67">
        <v>3.5571569999999997E-2</v>
      </c>
      <c r="X67">
        <v>3.4843810000000003E-2</v>
      </c>
      <c r="Y67">
        <v>3.4744299999999999E-2</v>
      </c>
      <c r="Z67">
        <v>3.4263050000000003E-2</v>
      </c>
      <c r="AA67">
        <v>3.3924570000000001E-2</v>
      </c>
      <c r="AB67">
        <v>3.3863690000000002E-2</v>
      </c>
      <c r="AC67">
        <v>3.3398860000000002E-2</v>
      </c>
      <c r="AD67">
        <v>3.3085370000000003E-2</v>
      </c>
      <c r="AE67">
        <v>3.2942819999999998E-2</v>
      </c>
      <c r="AF67">
        <v>3.602389014741008E-2</v>
      </c>
      <c r="AG67">
        <v>3.6049916362641161E-2</v>
      </c>
      <c r="AH67">
        <v>3.6075961381057453E-2</v>
      </c>
      <c r="AI67">
        <v>3.6102025216243748E-2</v>
      </c>
      <c r="AJ67">
        <v>3.6128107881794602E-2</v>
      </c>
      <c r="AK67">
        <v>3.6154209391314411E-2</v>
      </c>
      <c r="AL67">
        <v>3.5919973046986117E-2</v>
      </c>
      <c r="AM67">
        <v>3.5945924185127757E-2</v>
      </c>
      <c r="AN67">
        <v>3.5971894072213642E-2</v>
      </c>
      <c r="AO67">
        <v>3.5997882721789283E-2</v>
      </c>
    </row>
    <row r="68" spans="1:41">
      <c r="A68">
        <v>67</v>
      </c>
      <c r="B68" s="29">
        <v>5.3268179999999998E-2</v>
      </c>
      <c r="C68">
        <v>4.9565089999999999E-2</v>
      </c>
      <c r="D68">
        <v>5.2989319999999999E-2</v>
      </c>
      <c r="E68">
        <v>5.1307709999999999E-2</v>
      </c>
      <c r="F68">
        <v>4.8781400000000003E-2</v>
      </c>
      <c r="G68">
        <v>4.6665600000000002E-2</v>
      </c>
      <c r="H68">
        <v>4.6623129999999999E-2</v>
      </c>
      <c r="I68">
        <v>4.6350519999999999E-2</v>
      </c>
      <c r="J68">
        <v>4.870973E-2</v>
      </c>
      <c r="K68">
        <v>4.7668950000000002E-2</v>
      </c>
      <c r="L68">
        <v>4.7925200000000001E-2</v>
      </c>
      <c r="M68">
        <v>4.6833880000000001E-2</v>
      </c>
      <c r="N68">
        <v>4.6849389999999998E-2</v>
      </c>
      <c r="O68">
        <v>4.4007289999999998E-2</v>
      </c>
      <c r="P68">
        <v>4.3189819999999997E-2</v>
      </c>
      <c r="Q68">
        <v>4.2459879999999998E-2</v>
      </c>
      <c r="R68">
        <v>4.2028129999999997E-2</v>
      </c>
      <c r="S68">
        <v>4.1053249999999999E-2</v>
      </c>
      <c r="T68">
        <v>4.0487099999999998E-2</v>
      </c>
      <c r="U68">
        <v>3.9582279999999997E-2</v>
      </c>
      <c r="V68">
        <v>3.9003749999999997E-2</v>
      </c>
      <c r="W68">
        <v>3.8634740000000001E-2</v>
      </c>
      <c r="X68">
        <v>3.7848130000000001E-2</v>
      </c>
      <c r="Y68">
        <v>3.774098E-2</v>
      </c>
      <c r="Z68">
        <v>3.722777E-2</v>
      </c>
      <c r="AA68">
        <v>3.6850689999999998E-2</v>
      </c>
      <c r="AB68">
        <v>3.6799360000000003E-2</v>
      </c>
      <c r="AC68">
        <v>3.6324719999999998E-2</v>
      </c>
      <c r="AD68">
        <v>3.5973900000000003E-2</v>
      </c>
      <c r="AE68">
        <v>3.5828810000000003E-2</v>
      </c>
      <c r="AF68">
        <v>3.9106444067808853E-2</v>
      </c>
      <c r="AG68">
        <v>3.9134380767358562E-2</v>
      </c>
      <c r="AH68">
        <v>3.9162337424211983E-2</v>
      </c>
      <c r="AI68">
        <v>3.9190314052626143E-2</v>
      </c>
      <c r="AJ68">
        <v>3.9218310666868227E-2</v>
      </c>
      <c r="AK68">
        <v>3.9246327281215652E-2</v>
      </c>
      <c r="AL68">
        <v>3.9274363909955999E-2</v>
      </c>
      <c r="AM68">
        <v>3.9022753570564561E-2</v>
      </c>
      <c r="AN68">
        <v>3.9050630483643448E-2</v>
      </c>
      <c r="AO68">
        <v>3.9078527311316051E-2</v>
      </c>
    </row>
    <row r="69" spans="1:41">
      <c r="A69">
        <v>68</v>
      </c>
      <c r="B69" s="29">
        <v>5.795894E-2</v>
      </c>
      <c r="C69">
        <v>5.4052509999999998E-2</v>
      </c>
      <c r="D69">
        <v>5.7711640000000002E-2</v>
      </c>
      <c r="E69">
        <v>5.5855839999999997E-2</v>
      </c>
      <c r="F69">
        <v>5.3187129999999999E-2</v>
      </c>
      <c r="G69">
        <v>5.1017E-2</v>
      </c>
      <c r="H69">
        <v>5.0961039999999999E-2</v>
      </c>
      <c r="I69">
        <v>5.066006E-2</v>
      </c>
      <c r="J69">
        <v>5.3157299999999998E-2</v>
      </c>
      <c r="K69">
        <v>5.2009010000000001E-2</v>
      </c>
      <c r="L69">
        <v>5.2315939999999998E-2</v>
      </c>
      <c r="M69">
        <v>5.1131360000000001E-2</v>
      </c>
      <c r="N69">
        <v>5.1162600000000003E-2</v>
      </c>
      <c r="O69">
        <v>4.8124069999999998E-2</v>
      </c>
      <c r="P69">
        <v>4.7240560000000001E-2</v>
      </c>
      <c r="Q69">
        <v>4.6439420000000002E-2</v>
      </c>
      <c r="R69">
        <v>4.5952699999999999E-2</v>
      </c>
      <c r="S69">
        <v>4.4904300000000001E-2</v>
      </c>
      <c r="T69">
        <v>4.4267210000000001E-2</v>
      </c>
      <c r="U69">
        <v>4.3278030000000002E-2</v>
      </c>
      <c r="V69">
        <v>4.2635689999999997E-2</v>
      </c>
      <c r="W69">
        <v>4.2221979999999999E-2</v>
      </c>
      <c r="X69">
        <v>4.1359880000000002E-2</v>
      </c>
      <c r="Y69">
        <v>4.1233069999999997E-2</v>
      </c>
      <c r="Z69">
        <v>4.0669139999999999E-2</v>
      </c>
      <c r="AA69">
        <v>4.0263960000000001E-2</v>
      </c>
      <c r="AB69">
        <v>4.019139E-2</v>
      </c>
      <c r="AC69">
        <v>3.9693230000000003E-2</v>
      </c>
      <c r="AD69">
        <v>3.9321120000000001E-2</v>
      </c>
      <c r="AE69">
        <v>3.9151600000000002E-2</v>
      </c>
      <c r="AF69">
        <v>4.2707926033399173E-2</v>
      </c>
      <c r="AG69">
        <v>4.2738233693910797E-2</v>
      </c>
      <c r="AH69">
        <v>4.2768562862240088E-2</v>
      </c>
      <c r="AI69">
        <v>4.2798913553650043E-2</v>
      </c>
      <c r="AJ69">
        <v>4.2829285783414502E-2</v>
      </c>
      <c r="AK69">
        <v>4.285967956681818E-2</v>
      </c>
      <c r="AL69">
        <v>4.2890094919156581E-2</v>
      </c>
      <c r="AM69">
        <v>4.2920531855736098E-2</v>
      </c>
      <c r="AN69">
        <v>4.2647375174830963E-2</v>
      </c>
      <c r="AO69">
        <v>4.2677639865453032E-2</v>
      </c>
    </row>
    <row r="70" spans="1:41">
      <c r="A70">
        <v>69</v>
      </c>
      <c r="B70" s="29">
        <v>6.263233E-2</v>
      </c>
      <c r="C70">
        <v>5.8504859999999999E-2</v>
      </c>
      <c r="D70">
        <v>6.2424210000000001E-2</v>
      </c>
      <c r="E70">
        <v>6.0376359999999997E-2</v>
      </c>
      <c r="F70">
        <v>5.7555149999999999E-2</v>
      </c>
      <c r="G70">
        <v>5.5351329999999997E-2</v>
      </c>
      <c r="H70">
        <v>5.5288490000000003E-2</v>
      </c>
      <c r="I70">
        <v>5.495075E-2</v>
      </c>
      <c r="J70">
        <v>5.7590389999999998E-2</v>
      </c>
      <c r="K70">
        <v>5.6332550000000002E-2</v>
      </c>
      <c r="L70">
        <v>5.669623E-2</v>
      </c>
      <c r="M70">
        <v>5.5416590000000002E-2</v>
      </c>
      <c r="N70">
        <v>5.5484529999999997E-2</v>
      </c>
      <c r="O70">
        <v>5.2250419999999999E-2</v>
      </c>
      <c r="P70">
        <v>5.1300859999999997E-2</v>
      </c>
      <c r="Q70">
        <v>5.0441920000000001E-2</v>
      </c>
      <c r="R70">
        <v>4.9898329999999998E-2</v>
      </c>
      <c r="S70">
        <v>4.8785969999999998E-2</v>
      </c>
      <c r="T70">
        <v>4.8097149999999998E-2</v>
      </c>
      <c r="U70">
        <v>4.7016700000000002E-2</v>
      </c>
      <c r="V70">
        <v>4.63142E-2</v>
      </c>
      <c r="W70">
        <v>4.5860440000000002E-2</v>
      </c>
      <c r="X70">
        <v>4.4919189999999998E-2</v>
      </c>
      <c r="Y70">
        <v>4.4766170000000001E-2</v>
      </c>
      <c r="Z70">
        <v>4.4153560000000001E-2</v>
      </c>
      <c r="AA70">
        <v>4.371444E-2</v>
      </c>
      <c r="AB70">
        <v>4.3646570000000003E-2</v>
      </c>
      <c r="AC70">
        <v>4.30981E-2</v>
      </c>
      <c r="AD70">
        <v>4.2690859999999997E-2</v>
      </c>
      <c r="AE70">
        <v>4.2530800000000001E-2</v>
      </c>
      <c r="AF70">
        <v>4.6340845616571209E-2</v>
      </c>
      <c r="AG70">
        <v>4.6373391764658621E-2</v>
      </c>
      <c r="AH70">
        <v>4.6405960770588617E-2</v>
      </c>
      <c r="AI70">
        <v>4.6438552650414792E-2</v>
      </c>
      <c r="AJ70">
        <v>4.6471167420201923E-2</v>
      </c>
      <c r="AK70">
        <v>4.6503805096026092E-2</v>
      </c>
      <c r="AL70">
        <v>4.6536465693974738E-2</v>
      </c>
      <c r="AM70">
        <v>4.6569149230146538E-2</v>
      </c>
      <c r="AN70">
        <v>4.660185572065146E-2</v>
      </c>
      <c r="AO70">
        <v>4.6308322310284117E-2</v>
      </c>
    </row>
    <row r="71" spans="1:41">
      <c r="A71">
        <v>70</v>
      </c>
      <c r="B71" s="29">
        <v>6.9712670000000004E-2</v>
      </c>
      <c r="C71">
        <v>6.53387E-2</v>
      </c>
      <c r="D71">
        <v>6.9525699999999996E-2</v>
      </c>
      <c r="E71">
        <v>6.7287700000000006E-2</v>
      </c>
      <c r="F71">
        <v>6.4305680000000004E-2</v>
      </c>
      <c r="G71">
        <v>6.206445E-2</v>
      </c>
      <c r="H71">
        <v>6.2002450000000001E-2</v>
      </c>
      <c r="I71">
        <v>6.1614580000000002E-2</v>
      </c>
      <c r="J71">
        <v>6.4373600000000003E-2</v>
      </c>
      <c r="K71">
        <v>6.2965510000000002E-2</v>
      </c>
      <c r="L71">
        <v>6.3358579999999998E-2</v>
      </c>
      <c r="M71">
        <v>6.1937119999999998E-2</v>
      </c>
      <c r="N71">
        <v>6.2004950000000003E-2</v>
      </c>
      <c r="O71">
        <v>5.852806E-2</v>
      </c>
      <c r="P71">
        <v>5.7466370000000003E-2</v>
      </c>
      <c r="Q71">
        <v>5.648545E-2</v>
      </c>
      <c r="R71">
        <v>5.5835299999999997E-2</v>
      </c>
      <c r="S71">
        <v>5.4595329999999997E-2</v>
      </c>
      <c r="T71">
        <v>5.3795129999999997E-2</v>
      </c>
      <c r="U71">
        <v>5.2579019999999997E-2</v>
      </c>
      <c r="V71">
        <v>5.1759180000000002E-2</v>
      </c>
      <c r="W71">
        <v>5.1218840000000002E-2</v>
      </c>
      <c r="X71">
        <v>5.0158309999999998E-2</v>
      </c>
      <c r="Y71">
        <v>4.9959940000000001E-2</v>
      </c>
      <c r="Z71">
        <v>4.9243719999999998E-2</v>
      </c>
      <c r="AA71">
        <v>4.8737040000000002E-2</v>
      </c>
      <c r="AB71">
        <v>4.863365E-2</v>
      </c>
      <c r="AC71">
        <v>4.8035210000000002E-2</v>
      </c>
      <c r="AD71">
        <v>4.7556439999999998E-2</v>
      </c>
      <c r="AE71">
        <v>4.7364169999999997E-2</v>
      </c>
      <c r="AF71">
        <v>5.1708286814318383E-2</v>
      </c>
      <c r="AG71">
        <v>5.1744807998349067E-2</v>
      </c>
      <c r="AH71">
        <v>5.1781354977024373E-2</v>
      </c>
      <c r="AI71">
        <v>5.181792776856288E-2</v>
      </c>
      <c r="AJ71">
        <v>5.1854526391196053E-2</v>
      </c>
      <c r="AK71">
        <v>5.1891150863168138E-2</v>
      </c>
      <c r="AL71">
        <v>5.1927801202736407E-2</v>
      </c>
      <c r="AM71">
        <v>5.1964477428170897E-2</v>
      </c>
      <c r="AN71">
        <v>5.2001179557754622E-2</v>
      </c>
      <c r="AO71">
        <v>5.2037907609783531E-2</v>
      </c>
    </row>
    <row r="72" spans="1:41">
      <c r="A72">
        <v>71</v>
      </c>
      <c r="B72" s="29">
        <v>7.4078859999999996E-2</v>
      </c>
      <c r="C72">
        <v>6.9445190000000004E-2</v>
      </c>
      <c r="D72">
        <v>7.3894440000000006E-2</v>
      </c>
      <c r="E72">
        <v>7.1453340000000004E-2</v>
      </c>
      <c r="F72">
        <v>6.832001E-2</v>
      </c>
      <c r="G72">
        <v>6.6039600000000004E-2</v>
      </c>
      <c r="H72">
        <v>6.5987210000000004E-2</v>
      </c>
      <c r="I72">
        <v>6.5588759999999996E-2</v>
      </c>
      <c r="J72">
        <v>6.8511240000000001E-2</v>
      </c>
      <c r="K72">
        <v>6.6979109999999994E-2</v>
      </c>
      <c r="L72">
        <v>6.7444249999999997E-2</v>
      </c>
      <c r="M72">
        <v>6.5930379999999997E-2</v>
      </c>
      <c r="N72">
        <v>6.6054730000000006E-2</v>
      </c>
      <c r="O72">
        <v>6.2400829999999997E-2</v>
      </c>
      <c r="P72">
        <v>6.130244E-2</v>
      </c>
      <c r="Q72">
        <v>6.0290169999999997E-2</v>
      </c>
      <c r="R72">
        <v>5.9612499999999999E-2</v>
      </c>
      <c r="S72">
        <v>5.8328869999999998E-2</v>
      </c>
      <c r="T72">
        <v>5.7507030000000001E-2</v>
      </c>
      <c r="U72">
        <v>5.6236109999999999E-2</v>
      </c>
      <c r="V72">
        <v>5.5378320000000002E-2</v>
      </c>
      <c r="W72">
        <v>5.4811510000000001E-2</v>
      </c>
      <c r="X72">
        <v>5.3685940000000001E-2</v>
      </c>
      <c r="Y72">
        <v>5.3473739999999999E-2</v>
      </c>
      <c r="Z72">
        <v>5.2724279999999998E-2</v>
      </c>
      <c r="AA72">
        <v>5.2186639999999999E-2</v>
      </c>
      <c r="AB72">
        <v>5.2099720000000002E-2</v>
      </c>
      <c r="AC72">
        <v>5.1469630000000002E-2</v>
      </c>
      <c r="AD72">
        <v>5.0949090000000002E-2</v>
      </c>
      <c r="AE72">
        <v>5.0756660000000002E-2</v>
      </c>
      <c r="AF72">
        <v>5.5647693601720893E-2</v>
      </c>
      <c r="AG72">
        <v>5.5303952711875423E-2</v>
      </c>
      <c r="AH72">
        <v>5.5342041048152192E-2</v>
      </c>
      <c r="AI72">
        <v>5.5380155616213268E-2</v>
      </c>
      <c r="AJ72">
        <v>5.5418296434124777E-2</v>
      </c>
      <c r="AK72">
        <v>5.5456463519965193E-2</v>
      </c>
      <c r="AL72">
        <v>5.5494656891825471E-2</v>
      </c>
      <c r="AM72">
        <v>5.5532876567809072E-2</v>
      </c>
      <c r="AN72">
        <v>5.557112256603184E-2</v>
      </c>
      <c r="AO72">
        <v>5.5609394904622148E-2</v>
      </c>
    </row>
    <row r="73" spans="1:41">
      <c r="A73">
        <v>72</v>
      </c>
      <c r="B73" s="29">
        <v>8.2083160000000002E-2</v>
      </c>
      <c r="C73">
        <v>7.7177419999999997E-2</v>
      </c>
      <c r="D73">
        <v>8.1900269999999997E-2</v>
      </c>
      <c r="E73">
        <v>7.9237290000000002E-2</v>
      </c>
      <c r="F73">
        <v>7.5937420000000005E-2</v>
      </c>
      <c r="G73">
        <v>7.3615009999999995E-2</v>
      </c>
      <c r="H73">
        <v>7.3562950000000002E-2</v>
      </c>
      <c r="I73">
        <v>7.3122699999999999E-2</v>
      </c>
      <c r="J73">
        <v>7.6203839999999995E-2</v>
      </c>
      <c r="K73">
        <v>7.4514259999999999E-2</v>
      </c>
      <c r="L73">
        <v>7.4983750000000002E-2</v>
      </c>
      <c r="M73">
        <v>7.331878E-2</v>
      </c>
      <c r="N73">
        <v>7.343877E-2</v>
      </c>
      <c r="O73">
        <v>6.9522189999999998E-2</v>
      </c>
      <c r="P73">
        <v>6.8320569999999997E-2</v>
      </c>
      <c r="Q73">
        <v>6.7198549999999996E-2</v>
      </c>
      <c r="R73">
        <v>6.6412899999999997E-2</v>
      </c>
      <c r="S73">
        <v>6.5007659999999995E-2</v>
      </c>
      <c r="T73">
        <v>6.4070959999999996E-2</v>
      </c>
      <c r="U73">
        <v>6.2658350000000002E-2</v>
      </c>
      <c r="V73">
        <v>6.1700230000000002E-2</v>
      </c>
      <c r="W73">
        <v>6.1051149999999998E-2</v>
      </c>
      <c r="X73">
        <v>5.9792150000000002E-2</v>
      </c>
      <c r="Y73">
        <v>5.9536449999999998E-2</v>
      </c>
      <c r="Z73">
        <v>5.8683689999999997E-2</v>
      </c>
      <c r="AA73">
        <v>5.8073399999999997E-2</v>
      </c>
      <c r="AB73">
        <v>5.795119E-2</v>
      </c>
      <c r="AC73">
        <v>5.7261380000000001E-2</v>
      </c>
      <c r="AD73">
        <v>5.667502E-2</v>
      </c>
      <c r="AE73">
        <v>5.644768E-2</v>
      </c>
      <c r="AF73">
        <v>6.1909977405001593E-2</v>
      </c>
      <c r="AG73">
        <v>6.1952385304414007E-2</v>
      </c>
      <c r="AH73">
        <v>6.1571757594450119E-2</v>
      </c>
      <c r="AI73">
        <v>6.1613933815669347E-2</v>
      </c>
      <c r="AJ73">
        <v>6.1656138927303678E-2</v>
      </c>
      <c r="AK73">
        <v>6.1698372949142891E-2</v>
      </c>
      <c r="AL73">
        <v>6.1740635900990201E-2</v>
      </c>
      <c r="AM73">
        <v>6.1782927802662521E-2</v>
      </c>
      <c r="AN73">
        <v>6.1825248673990259E-2</v>
      </c>
      <c r="AO73">
        <v>6.1867598534817388E-2</v>
      </c>
    </row>
    <row r="74" spans="1:41">
      <c r="A74">
        <v>73</v>
      </c>
      <c r="B74" s="29">
        <v>8.9061420000000002E-2</v>
      </c>
      <c r="C74">
        <v>8.3803580000000003E-2</v>
      </c>
      <c r="D74">
        <v>8.8862479999999994E-2</v>
      </c>
      <c r="E74">
        <v>8.5955290000000004E-2</v>
      </c>
      <c r="F74">
        <v>8.2424869999999997E-2</v>
      </c>
      <c r="G74">
        <v>8.0018229999999996E-2</v>
      </c>
      <c r="H74">
        <v>7.9981830000000004E-2</v>
      </c>
      <c r="I74">
        <v>7.9512719999999995E-2</v>
      </c>
      <c r="J74">
        <v>8.2812469999999999E-2</v>
      </c>
      <c r="K74">
        <v>8.0990859999999998E-2</v>
      </c>
      <c r="L74">
        <v>8.1500420000000004E-2</v>
      </c>
      <c r="M74">
        <v>7.9682760000000005E-2</v>
      </c>
      <c r="N74">
        <v>7.9823909999999998E-2</v>
      </c>
      <c r="O74">
        <v>7.5634409999999999E-2</v>
      </c>
      <c r="P74">
        <v>7.4350100000000002E-2</v>
      </c>
      <c r="Q74">
        <v>7.3159740000000001E-2</v>
      </c>
      <c r="R74">
        <v>7.2312029999999999E-2</v>
      </c>
      <c r="S74">
        <v>7.0819140000000003E-2</v>
      </c>
      <c r="T74">
        <v>6.9811219999999993E-2</v>
      </c>
      <c r="U74">
        <v>6.82947E-2</v>
      </c>
      <c r="V74">
        <v>6.7254599999999998E-2</v>
      </c>
      <c r="W74">
        <v>6.6560670000000002E-2</v>
      </c>
      <c r="X74">
        <v>6.5200179999999996E-2</v>
      </c>
      <c r="Y74">
        <v>6.4896410000000002E-2</v>
      </c>
      <c r="Z74">
        <v>6.3972929999999997E-2</v>
      </c>
      <c r="AA74">
        <v>6.3305509999999995E-2</v>
      </c>
      <c r="AB74">
        <v>6.3170500000000004E-2</v>
      </c>
      <c r="AC74">
        <v>6.2423770000000003E-2</v>
      </c>
      <c r="AD74">
        <v>6.1765849999999997E-2</v>
      </c>
      <c r="AE74">
        <v>6.1528079999999999E-2</v>
      </c>
      <c r="AF74">
        <v>6.7403235903498643E-2</v>
      </c>
      <c r="AG74">
        <v>6.7448780786300275E-2</v>
      </c>
      <c r="AH74">
        <v>6.7494356444128115E-2</v>
      </c>
      <c r="AI74">
        <v>6.7085281680793099E-2</v>
      </c>
      <c r="AJ74">
        <v>6.713061171949096E-2</v>
      </c>
      <c r="AK74">
        <v>6.7175972388043209E-2</v>
      </c>
      <c r="AL74">
        <v>6.7221363707146639E-2</v>
      </c>
      <c r="AM74">
        <v>6.7266785697512113E-2</v>
      </c>
      <c r="AN74">
        <v>6.7312238379864386E-2</v>
      </c>
      <c r="AO74">
        <v>6.7357721774942272E-2</v>
      </c>
    </row>
    <row r="75" spans="1:41">
      <c r="A75">
        <v>74</v>
      </c>
      <c r="B75" s="29">
        <v>9.7114190000000003E-2</v>
      </c>
      <c r="C75">
        <v>9.1433630000000002E-2</v>
      </c>
      <c r="D75">
        <v>9.6883919999999998E-2</v>
      </c>
      <c r="E75">
        <v>9.3705640000000007E-2</v>
      </c>
      <c r="F75">
        <v>8.9896760000000006E-2</v>
      </c>
      <c r="G75">
        <v>8.7343690000000002E-2</v>
      </c>
      <c r="H75">
        <v>8.7317569999999997E-2</v>
      </c>
      <c r="I75">
        <v>8.6825379999999994E-2</v>
      </c>
      <c r="J75">
        <v>9.0389579999999997E-2</v>
      </c>
      <c r="K75">
        <v>8.8415709999999995E-2</v>
      </c>
      <c r="L75">
        <v>8.8983090000000001E-2</v>
      </c>
      <c r="M75">
        <v>8.7004960000000006E-2</v>
      </c>
      <c r="N75">
        <v>8.7145639999999996E-2</v>
      </c>
      <c r="O75">
        <v>8.2617570000000001E-2</v>
      </c>
      <c r="P75">
        <v>8.1242389999999998E-2</v>
      </c>
      <c r="Q75">
        <v>7.9963670000000001E-2</v>
      </c>
      <c r="R75">
        <v>7.9042089999999995E-2</v>
      </c>
      <c r="S75">
        <v>7.7463630000000006E-2</v>
      </c>
      <c r="T75">
        <v>7.6373380000000005E-2</v>
      </c>
      <c r="U75">
        <v>7.4738789999999999E-2</v>
      </c>
      <c r="V75">
        <v>7.3614899999999997E-2</v>
      </c>
      <c r="W75">
        <v>7.2858989999999998E-2</v>
      </c>
      <c r="X75">
        <v>7.1396680000000004E-2</v>
      </c>
      <c r="Y75">
        <v>7.1057830000000002E-2</v>
      </c>
      <c r="Z75">
        <v>7.0039210000000005E-2</v>
      </c>
      <c r="AA75">
        <v>6.9311230000000001E-2</v>
      </c>
      <c r="AB75">
        <v>6.9160730000000004E-2</v>
      </c>
      <c r="AC75">
        <v>6.8352640000000006E-2</v>
      </c>
      <c r="AD75">
        <v>6.7614289999999994E-2</v>
      </c>
      <c r="AE75">
        <v>6.7354250000000004E-2</v>
      </c>
      <c r="AF75">
        <v>7.3697535043221615E-2</v>
      </c>
      <c r="AG75">
        <v>7.3746703670035219E-2</v>
      </c>
      <c r="AH75">
        <v>7.3795905100576403E-2</v>
      </c>
      <c r="AI75">
        <v>7.3845139356730718E-2</v>
      </c>
      <c r="AJ75">
        <v>7.340321093686325E-2</v>
      </c>
      <c r="AK75">
        <v>7.3452183200092377E-2</v>
      </c>
      <c r="AL75">
        <v>7.3501188136041617E-2</v>
      </c>
      <c r="AM75">
        <v>7.3550225766509159E-2</v>
      </c>
      <c r="AN75">
        <v>7.3599296113307719E-2</v>
      </c>
      <c r="AO75">
        <v>7.3648399198264589E-2</v>
      </c>
    </row>
    <row r="76" spans="1:41">
      <c r="A76">
        <v>75</v>
      </c>
      <c r="B76" s="29">
        <v>0.10595378</v>
      </c>
      <c r="C76">
        <v>9.986834E-2</v>
      </c>
      <c r="D76">
        <v>0.10569668</v>
      </c>
      <c r="E76">
        <v>0.10225526</v>
      </c>
      <c r="F76">
        <v>9.817389E-2</v>
      </c>
      <c r="G76">
        <v>9.5466969999999998E-2</v>
      </c>
      <c r="H76">
        <v>9.54377E-2</v>
      </c>
      <c r="I76">
        <v>9.4914029999999996E-2</v>
      </c>
      <c r="J76">
        <v>9.8741339999999997E-2</v>
      </c>
      <c r="K76">
        <v>9.6617720000000004E-2</v>
      </c>
      <c r="L76">
        <v>9.7228519999999999E-2</v>
      </c>
      <c r="M76">
        <v>9.5109239999999998E-2</v>
      </c>
      <c r="N76">
        <v>9.5239989999999997E-2</v>
      </c>
      <c r="O76">
        <v>9.0355309999999994E-2</v>
      </c>
      <c r="P76">
        <v>8.8868249999999996E-2</v>
      </c>
      <c r="Q76">
        <v>8.7491299999999994E-2</v>
      </c>
      <c r="R76">
        <v>8.6474350000000005E-2</v>
      </c>
      <c r="S76">
        <v>8.479979E-2</v>
      </c>
      <c r="T76">
        <v>8.3627160000000006E-2</v>
      </c>
      <c r="U76">
        <v>8.1863290000000005E-2</v>
      </c>
      <c r="V76">
        <v>8.0641240000000003E-2</v>
      </c>
      <c r="W76">
        <v>7.9819760000000003E-2</v>
      </c>
      <c r="X76">
        <v>7.8231819999999994E-2</v>
      </c>
      <c r="Y76">
        <v>7.7855279999999999E-2</v>
      </c>
      <c r="Z76">
        <v>7.6746670000000003E-2</v>
      </c>
      <c r="AA76">
        <v>7.5934970000000004E-2</v>
      </c>
      <c r="AB76">
        <v>7.5763129999999998E-2</v>
      </c>
      <c r="AC76">
        <v>7.4886480000000005E-2</v>
      </c>
      <c r="AD76">
        <v>7.4059059999999996E-2</v>
      </c>
      <c r="AE76">
        <v>7.376771E-2</v>
      </c>
      <c r="AF76">
        <v>8.0643267977262983E-2</v>
      </c>
      <c r="AG76">
        <v>8.0696448644436869E-2</v>
      </c>
      <c r="AH76">
        <v>8.0749664381907782E-2</v>
      </c>
      <c r="AI76">
        <v>8.0802915212803028E-2</v>
      </c>
      <c r="AJ76">
        <v>8.0856201160265165E-2</v>
      </c>
      <c r="AK76">
        <v>8.0377889887459433E-2</v>
      </c>
      <c r="AL76">
        <v>8.0430895549524734E-2</v>
      </c>
      <c r="AM76">
        <v>8.0483936166478934E-2</v>
      </c>
      <c r="AN76">
        <v>8.0537011761373248E-2</v>
      </c>
      <c r="AO76">
        <v>8.0590122357274058E-2</v>
      </c>
    </row>
    <row r="77" spans="1:41">
      <c r="A77">
        <v>76</v>
      </c>
      <c r="B77" s="29">
        <v>0.11415835000000001</v>
      </c>
      <c r="C77">
        <v>0.10776048000000001</v>
      </c>
      <c r="D77">
        <v>0.11387199000000001</v>
      </c>
      <c r="E77">
        <v>0.11023909</v>
      </c>
      <c r="F77">
        <v>0.10593345999999999</v>
      </c>
      <c r="G77">
        <v>0.1031048</v>
      </c>
      <c r="H77">
        <v>0.1030799</v>
      </c>
      <c r="I77">
        <v>0.10251982</v>
      </c>
      <c r="J77">
        <v>0.10654445</v>
      </c>
      <c r="K77">
        <v>0.1043277</v>
      </c>
      <c r="L77">
        <v>0.10497297999999999</v>
      </c>
      <c r="M77">
        <v>0.10274634000000001</v>
      </c>
      <c r="N77">
        <v>0.10289004</v>
      </c>
      <c r="O77">
        <v>9.7743679999999999E-2</v>
      </c>
      <c r="P77">
        <v>9.6153429999999998E-2</v>
      </c>
      <c r="Q77">
        <v>9.4701670000000002E-2</v>
      </c>
      <c r="R77">
        <v>9.3619850000000004E-2</v>
      </c>
      <c r="S77">
        <v>9.1875739999999997E-2</v>
      </c>
      <c r="T77">
        <v>9.0660950000000004E-2</v>
      </c>
      <c r="U77">
        <v>8.8809550000000001E-2</v>
      </c>
      <c r="V77">
        <v>8.7520749999999994E-2</v>
      </c>
      <c r="W77">
        <v>8.6663199999999996E-2</v>
      </c>
      <c r="X77">
        <v>8.4983890000000006E-2</v>
      </c>
      <c r="Y77">
        <v>8.4579779999999993E-2</v>
      </c>
      <c r="Z77">
        <v>8.3417560000000002E-2</v>
      </c>
      <c r="AA77">
        <v>8.2555519999999993E-2</v>
      </c>
      <c r="AB77">
        <v>8.2373580000000002E-2</v>
      </c>
      <c r="AC77">
        <v>8.1445069999999994E-2</v>
      </c>
      <c r="AD77">
        <v>8.0533439999999998E-2</v>
      </c>
      <c r="AE77">
        <v>8.0229229999999999E-2</v>
      </c>
      <c r="AF77">
        <v>8.7457449805782975E-2</v>
      </c>
      <c r="AG77">
        <v>8.751352681555695E-2</v>
      </c>
      <c r="AH77">
        <v>8.756963978145621E-2</v>
      </c>
      <c r="AI77">
        <v>8.7625788726535606E-2</v>
      </c>
      <c r="AJ77">
        <v>8.7681973673864613E-2</v>
      </c>
      <c r="AK77">
        <v>8.773819464652767E-2</v>
      </c>
      <c r="AL77">
        <v>8.7233500867361632E-2</v>
      </c>
      <c r="AM77">
        <v>8.7289434282886741E-2</v>
      </c>
      <c r="AN77">
        <v>8.7345403562465757E-2</v>
      </c>
      <c r="AO77">
        <v>8.7401408729094313E-2</v>
      </c>
    </row>
    <row r="78" spans="1:41">
      <c r="A78">
        <v>77</v>
      </c>
      <c r="B78" s="29">
        <v>0.12279584</v>
      </c>
      <c r="C78">
        <v>0.11625106</v>
      </c>
      <c r="D78">
        <v>0.12247014000000001</v>
      </c>
      <c r="E78">
        <v>0.11876557</v>
      </c>
      <c r="F78">
        <v>0.11435745</v>
      </c>
      <c r="G78">
        <v>0.11146378</v>
      </c>
      <c r="H78">
        <v>0.11144205</v>
      </c>
      <c r="I78">
        <v>0.11084280000000001</v>
      </c>
      <c r="J78">
        <v>0.11491440999999999</v>
      </c>
      <c r="K78">
        <v>0.11264317</v>
      </c>
      <c r="L78">
        <v>0.11329762</v>
      </c>
      <c r="M78">
        <v>0.11099015</v>
      </c>
      <c r="N78">
        <v>0.11110651000000001</v>
      </c>
      <c r="O78">
        <v>0.10583020999999999</v>
      </c>
      <c r="P78">
        <v>0.10412833000000001</v>
      </c>
      <c r="Q78">
        <v>0.10257052999999999</v>
      </c>
      <c r="R78">
        <v>0.10139693</v>
      </c>
      <c r="S78">
        <v>9.9569879999999999E-2</v>
      </c>
      <c r="T78">
        <v>9.8296670000000003E-2</v>
      </c>
      <c r="U78">
        <v>9.6340309999999998E-2</v>
      </c>
      <c r="V78">
        <v>9.4982830000000004E-2</v>
      </c>
      <c r="W78">
        <v>9.4075980000000003E-2</v>
      </c>
      <c r="X78">
        <v>9.228227E-2</v>
      </c>
      <c r="Y78">
        <v>9.1839279999999995E-2</v>
      </c>
      <c r="Z78">
        <v>9.0601340000000002E-2</v>
      </c>
      <c r="AA78">
        <v>8.9684949999999999E-2</v>
      </c>
      <c r="AB78">
        <v>8.9497989999999999E-2</v>
      </c>
      <c r="AC78">
        <v>8.8487620000000003E-2</v>
      </c>
      <c r="AD78">
        <v>8.7480160000000001E-2</v>
      </c>
      <c r="AE78">
        <v>8.7160790000000002E-2</v>
      </c>
      <c r="AF78">
        <v>9.4820461930086947E-2</v>
      </c>
      <c r="AG78">
        <v>9.4879625383175861E-2</v>
      </c>
      <c r="AH78">
        <v>9.493882575144226E-2</v>
      </c>
      <c r="AI78">
        <v>9.499806305791951E-2</v>
      </c>
      <c r="AJ78">
        <v>9.5057337325655189E-2</v>
      </c>
      <c r="AK78">
        <v>9.5116648577711418E-2</v>
      </c>
      <c r="AL78">
        <v>9.5175996837164697E-2</v>
      </c>
      <c r="AM78">
        <v>9.4643192831767323E-2</v>
      </c>
      <c r="AN78">
        <v>9.4702245677380073E-2</v>
      </c>
      <c r="AO78">
        <v>9.4761335369156527E-2</v>
      </c>
    </row>
    <row r="79" spans="1:41">
      <c r="A79">
        <v>78</v>
      </c>
      <c r="B79" s="29">
        <v>0.13337922999999999</v>
      </c>
      <c r="C79">
        <v>0.1267993</v>
      </c>
      <c r="D79">
        <v>0.13299932</v>
      </c>
      <c r="E79">
        <v>0.12929599999999999</v>
      </c>
      <c r="F79">
        <v>0.12487143000000001</v>
      </c>
      <c r="G79">
        <v>0.12195541999999999</v>
      </c>
      <c r="H79">
        <v>0.12192262</v>
      </c>
      <c r="I79">
        <v>0.12126768</v>
      </c>
      <c r="J79">
        <v>0.12529056</v>
      </c>
      <c r="K79">
        <v>0.12296056</v>
      </c>
      <c r="L79">
        <v>0.12357607</v>
      </c>
      <c r="M79">
        <v>0.12120881999999999</v>
      </c>
      <c r="N79">
        <v>0.12125677999999999</v>
      </c>
      <c r="O79">
        <v>0.11590004</v>
      </c>
      <c r="P79">
        <v>0.11409075</v>
      </c>
      <c r="Q79">
        <v>0.11240364</v>
      </c>
      <c r="R79">
        <v>0.11108914</v>
      </c>
      <c r="S79">
        <v>0.10915088000000001</v>
      </c>
      <c r="T79">
        <v>0.10778562999999999</v>
      </c>
      <c r="U79">
        <v>0.10569402</v>
      </c>
      <c r="V79">
        <v>0.10425411</v>
      </c>
      <c r="W79">
        <v>0.1032981</v>
      </c>
      <c r="X79">
        <v>0.10138751</v>
      </c>
      <c r="Y79">
        <v>0.10091182</v>
      </c>
      <c r="Z79">
        <v>9.9584069999999997E-2</v>
      </c>
      <c r="AA79">
        <v>9.8594420000000002E-2</v>
      </c>
      <c r="AB79">
        <v>9.8399840000000002E-2</v>
      </c>
      <c r="AC79">
        <v>9.7327200000000003E-2</v>
      </c>
      <c r="AD79">
        <v>9.6213530000000005E-2</v>
      </c>
      <c r="AE79">
        <v>9.5853659999999993E-2</v>
      </c>
      <c r="AF79">
        <v>0.1040217118275918</v>
      </c>
      <c r="AG79">
        <v>0.1040845254719004</v>
      </c>
      <c r="AH79">
        <v>0.1041473770463088</v>
      </c>
      <c r="AI79">
        <v>0.10421026657372121</v>
      </c>
      <c r="AJ79">
        <v>0.1042731940770554</v>
      </c>
      <c r="AK79">
        <v>0.1043361595792434</v>
      </c>
      <c r="AL79">
        <v>0.1043991631032308</v>
      </c>
      <c r="AM79">
        <v>0.1044622046719771</v>
      </c>
      <c r="AN79">
        <v>0.1038961982377265</v>
      </c>
      <c r="AO79">
        <v>0.1039589360904927</v>
      </c>
    </row>
    <row r="80" spans="1:41">
      <c r="A80">
        <v>79</v>
      </c>
      <c r="B80" s="29">
        <v>0.14270473</v>
      </c>
      <c r="C80">
        <v>0.13609396000000001</v>
      </c>
      <c r="D80">
        <v>0.142263</v>
      </c>
      <c r="E80">
        <v>0.13854986999999999</v>
      </c>
      <c r="F80">
        <v>0.13410772000000001</v>
      </c>
      <c r="G80">
        <v>0.13117377</v>
      </c>
      <c r="H80">
        <v>0.13113801999999999</v>
      </c>
      <c r="I80">
        <v>0.13043121999999999</v>
      </c>
      <c r="J80">
        <v>0.13441736000000001</v>
      </c>
      <c r="K80">
        <v>0.1320528</v>
      </c>
      <c r="L80">
        <v>0.13263944</v>
      </c>
      <c r="M80">
        <v>0.13022618</v>
      </c>
      <c r="N80">
        <v>0.13025922000000001</v>
      </c>
      <c r="O80">
        <v>0.12485969</v>
      </c>
      <c r="P80">
        <v>0.12296782000000001</v>
      </c>
      <c r="Q80">
        <v>0.12122098000000001</v>
      </c>
      <c r="R80">
        <v>0.11981232999999999</v>
      </c>
      <c r="S80">
        <v>0.11777338</v>
      </c>
      <c r="T80">
        <v>0.11636239</v>
      </c>
      <c r="U80">
        <v>0.11416659999999999</v>
      </c>
      <c r="V80">
        <v>0.11266057</v>
      </c>
      <c r="W80">
        <v>0.11169015</v>
      </c>
      <c r="X80">
        <v>0.10968883</v>
      </c>
      <c r="Y80">
        <v>0.10917953</v>
      </c>
      <c r="Z80">
        <v>0.10779817</v>
      </c>
      <c r="AA80">
        <v>0.10675672</v>
      </c>
      <c r="AB80">
        <v>0.10657177</v>
      </c>
      <c r="AC80">
        <v>0.10544568</v>
      </c>
      <c r="AD80">
        <v>0.10422801</v>
      </c>
      <c r="AE80">
        <v>0.10384835000000001</v>
      </c>
      <c r="AF80">
        <v>0.1123620660059244</v>
      </c>
      <c r="AG80">
        <v>0.1124274095887403</v>
      </c>
      <c r="AH80">
        <v>0.1124927911717815</v>
      </c>
      <c r="AI80">
        <v>0.1125582107771467</v>
      </c>
      <c r="AJ80">
        <v>0.11262366842694781</v>
      </c>
      <c r="AK80">
        <v>0.112689164143309</v>
      </c>
      <c r="AL80">
        <v>0.112754697948368</v>
      </c>
      <c r="AM80">
        <v>0.112820269864275</v>
      </c>
      <c r="AN80">
        <v>0.1128858799131932</v>
      </c>
      <c r="AO80">
        <v>0.1122967604012477</v>
      </c>
    </row>
    <row r="81" spans="1:41">
      <c r="A81">
        <v>80</v>
      </c>
      <c r="B81" s="29">
        <v>0.15504148000000001</v>
      </c>
      <c r="C81">
        <v>0.14841339000000001</v>
      </c>
      <c r="D81">
        <v>0.15456537000000001</v>
      </c>
      <c r="E81">
        <v>0.15084006</v>
      </c>
      <c r="F81">
        <v>0.14636068999999999</v>
      </c>
      <c r="G81">
        <v>0.14340272000000001</v>
      </c>
      <c r="H81">
        <v>0.14336362</v>
      </c>
      <c r="I81">
        <v>0.14258862</v>
      </c>
      <c r="J81">
        <v>0.14650837999999999</v>
      </c>
      <c r="K81">
        <v>0.14408430999999999</v>
      </c>
      <c r="L81">
        <v>0.14461679999999999</v>
      </c>
      <c r="M81">
        <v>0.14211218</v>
      </c>
      <c r="N81">
        <v>0.14209704000000001</v>
      </c>
      <c r="O81">
        <v>0.13663716000000001</v>
      </c>
      <c r="P81">
        <v>0.13463433</v>
      </c>
      <c r="Q81">
        <v>0.13277963000000001</v>
      </c>
      <c r="R81">
        <v>0.13127195</v>
      </c>
      <c r="S81">
        <v>0.12911117</v>
      </c>
      <c r="T81">
        <v>0.12758739999999999</v>
      </c>
      <c r="U81">
        <v>0.12524954999999999</v>
      </c>
      <c r="V81">
        <v>0.12366688000000001</v>
      </c>
      <c r="W81">
        <v>0.12265533000000001</v>
      </c>
      <c r="X81">
        <v>0.12056306</v>
      </c>
      <c r="Y81">
        <v>0.12006617999999999</v>
      </c>
      <c r="Z81">
        <v>0.11859744</v>
      </c>
      <c r="AA81">
        <v>0.11749925999999999</v>
      </c>
      <c r="AB81">
        <v>0.11731873</v>
      </c>
      <c r="AC81">
        <v>0.11613123</v>
      </c>
      <c r="AD81">
        <v>0.11484444000000001</v>
      </c>
      <c r="AE81">
        <v>0.11443786</v>
      </c>
      <c r="AF81">
        <v>0.123348101508862</v>
      </c>
      <c r="AG81">
        <v>0.123416921660031</v>
      </c>
      <c r="AH81">
        <v>0.1234857802083309</v>
      </c>
      <c r="AI81">
        <v>0.1235546771751849</v>
      </c>
      <c r="AJ81">
        <v>0.12362361258202791</v>
      </c>
      <c r="AK81">
        <v>0.12369258645030699</v>
      </c>
      <c r="AL81">
        <v>0.1237615988014812</v>
      </c>
      <c r="AM81">
        <v>0.1238306496570213</v>
      </c>
      <c r="AN81">
        <v>0.1238997390384102</v>
      </c>
      <c r="AO81">
        <v>0.123968866967143</v>
      </c>
    </row>
    <row r="82" spans="1:41">
      <c r="A82">
        <v>81</v>
      </c>
      <c r="B82" s="29">
        <v>0.16348468999999999</v>
      </c>
      <c r="C82">
        <v>0.15681834</v>
      </c>
      <c r="D82">
        <v>0.16295423000000001</v>
      </c>
      <c r="E82">
        <v>0.15922996</v>
      </c>
      <c r="F82">
        <v>0.15469888000000001</v>
      </c>
      <c r="G82">
        <v>0.15170085999999999</v>
      </c>
      <c r="H82">
        <v>0.15167074999999999</v>
      </c>
      <c r="I82">
        <v>0.15086487000000001</v>
      </c>
      <c r="J82">
        <v>0.15475285</v>
      </c>
      <c r="K82">
        <v>0.15230721</v>
      </c>
      <c r="L82">
        <v>0.15284408999999999</v>
      </c>
      <c r="M82">
        <v>0.15030188999999999</v>
      </c>
      <c r="N82">
        <v>0.15029832000000001</v>
      </c>
      <c r="O82">
        <v>0.14486280000000001</v>
      </c>
      <c r="P82">
        <v>0.14283757999999999</v>
      </c>
      <c r="Q82">
        <v>0.14098441</v>
      </c>
      <c r="R82">
        <v>0.13946267000000001</v>
      </c>
      <c r="S82">
        <v>0.13729061000000001</v>
      </c>
      <c r="T82">
        <v>0.13578388999999999</v>
      </c>
      <c r="U82">
        <v>0.13335382000000001</v>
      </c>
      <c r="V82">
        <v>0.13174499000000001</v>
      </c>
      <c r="W82">
        <v>0.13077209000000001</v>
      </c>
      <c r="X82">
        <v>0.12861132</v>
      </c>
      <c r="Y82">
        <v>0.12813325</v>
      </c>
      <c r="Z82">
        <v>0.12668419</v>
      </c>
      <c r="AA82">
        <v>0.12556055999999999</v>
      </c>
      <c r="AB82">
        <v>0.12545073000000001</v>
      </c>
      <c r="AC82">
        <v>0.12421718</v>
      </c>
      <c r="AD82">
        <v>0.1228147</v>
      </c>
      <c r="AE82">
        <v>0.12246941</v>
      </c>
      <c r="AF82">
        <v>0.13210089145449899</v>
      </c>
      <c r="AG82">
        <v>0.13147265460129079</v>
      </c>
      <c r="AH82">
        <v>0.13154231089343149</v>
      </c>
      <c r="AI82">
        <v>0.13161200409057761</v>
      </c>
      <c r="AJ82">
        <v>0.13168173421228199</v>
      </c>
      <c r="AK82">
        <v>0.131751501278108</v>
      </c>
      <c r="AL82">
        <v>0.13182130530762909</v>
      </c>
      <c r="AM82">
        <v>0.13189114632042909</v>
      </c>
      <c r="AN82">
        <v>0.13196102433610271</v>
      </c>
      <c r="AO82">
        <v>0.1320309393742542</v>
      </c>
    </row>
    <row r="83" spans="1:41">
      <c r="A83">
        <v>82</v>
      </c>
      <c r="B83" s="29">
        <v>0.17944800999999999</v>
      </c>
      <c r="C83">
        <v>0.17279173</v>
      </c>
      <c r="D83">
        <v>0.17891306000000001</v>
      </c>
      <c r="E83">
        <v>0.17520964</v>
      </c>
      <c r="F83">
        <v>0.1706453</v>
      </c>
      <c r="G83">
        <v>0.16757973000000001</v>
      </c>
      <c r="H83">
        <v>0.16752512</v>
      </c>
      <c r="I83">
        <v>0.16663237</v>
      </c>
      <c r="J83">
        <v>0.17044608999999999</v>
      </c>
      <c r="K83">
        <v>0.16789834000000001</v>
      </c>
      <c r="L83">
        <v>0.16832322999999999</v>
      </c>
      <c r="M83">
        <v>0.16565177</v>
      </c>
      <c r="N83">
        <v>0.16553735</v>
      </c>
      <c r="O83">
        <v>0.15996746000000001</v>
      </c>
      <c r="P83">
        <v>0.15779704999999999</v>
      </c>
      <c r="Q83">
        <v>0.15580487000000001</v>
      </c>
      <c r="R83">
        <v>0.15411796</v>
      </c>
      <c r="S83">
        <v>0.15180046999999999</v>
      </c>
      <c r="T83">
        <v>0.15014488000000001</v>
      </c>
      <c r="U83">
        <v>0.14750179999999999</v>
      </c>
      <c r="V83">
        <v>0.14571724</v>
      </c>
      <c r="W83">
        <v>0.1446422</v>
      </c>
      <c r="X83">
        <v>0.14233130999999999</v>
      </c>
      <c r="Y83">
        <v>0.14180634</v>
      </c>
      <c r="Z83">
        <v>0.14025203</v>
      </c>
      <c r="AA83">
        <v>0.13906123000000001</v>
      </c>
      <c r="AB83">
        <v>0.13892467999999999</v>
      </c>
      <c r="AC83">
        <v>0.13762103000000001</v>
      </c>
      <c r="AD83">
        <v>0.13611439</v>
      </c>
      <c r="AE83">
        <v>0.13569107</v>
      </c>
      <c r="AF83">
        <v>0.14606191073166991</v>
      </c>
      <c r="AG83">
        <v>0.14613732367804219</v>
      </c>
      <c r="AH83">
        <v>0.1454600064590558</v>
      </c>
      <c r="AI83">
        <v>0.14553510863738181</v>
      </c>
      <c r="AJ83">
        <v>0.1456102495915701</v>
      </c>
      <c r="AK83">
        <v>0.14568542934164111</v>
      </c>
      <c r="AL83">
        <v>0.14576064790762541</v>
      </c>
      <c r="AM83">
        <v>0.14583590530956389</v>
      </c>
      <c r="AN83">
        <v>0.145911201567508</v>
      </c>
      <c r="AO83">
        <v>0.14598653670151929</v>
      </c>
    </row>
    <row r="84" spans="1:41">
      <c r="A84">
        <v>83</v>
      </c>
      <c r="B84" s="29">
        <v>0.19316194</v>
      </c>
      <c r="C84">
        <v>0.18655181000000001</v>
      </c>
      <c r="D84">
        <v>0.19269109000000001</v>
      </c>
      <c r="E84">
        <v>0.18899456000000001</v>
      </c>
      <c r="F84">
        <v>0.18441498000000001</v>
      </c>
      <c r="G84">
        <v>0.18129275</v>
      </c>
      <c r="H84">
        <v>0.18121493</v>
      </c>
      <c r="I84">
        <v>0.18024228</v>
      </c>
      <c r="J84">
        <v>0.18400343999999999</v>
      </c>
      <c r="K84">
        <v>0.18140081</v>
      </c>
      <c r="L84">
        <v>0.18175981999999999</v>
      </c>
      <c r="M84">
        <v>0.17897862</v>
      </c>
      <c r="N84">
        <v>0.17880746</v>
      </c>
      <c r="O84">
        <v>0.17316419999999999</v>
      </c>
      <c r="P84">
        <v>0.17088233999999999</v>
      </c>
      <c r="Q84">
        <v>0.16882082000000001</v>
      </c>
      <c r="R84">
        <v>0.16705813999999999</v>
      </c>
      <c r="S84">
        <v>0.16465695999999999</v>
      </c>
      <c r="T84">
        <v>0.16294645999999999</v>
      </c>
      <c r="U84">
        <v>0.16017645999999999</v>
      </c>
      <c r="V84">
        <v>0.15828526000000001</v>
      </c>
      <c r="W84">
        <v>0.15714254999999999</v>
      </c>
      <c r="X84">
        <v>0.15470275</v>
      </c>
      <c r="Y84">
        <v>0.15415562999999999</v>
      </c>
      <c r="Z84">
        <v>0.15254756999999999</v>
      </c>
      <c r="AA84">
        <v>0.15132224</v>
      </c>
      <c r="AB84">
        <v>0.15123528</v>
      </c>
      <c r="AC84">
        <v>0.14987400000000001</v>
      </c>
      <c r="AD84">
        <v>0.14825268999999999</v>
      </c>
      <c r="AE84">
        <v>0.14782830999999999</v>
      </c>
      <c r="AF84">
        <v>0.15857964417970119</v>
      </c>
      <c r="AG84">
        <v>0.15865836890782881</v>
      </c>
      <c r="AH84">
        <v>0.15873713271778719</v>
      </c>
      <c r="AI84">
        <v>0.15802966374635161</v>
      </c>
      <c r="AJ84">
        <v>0.15810811544410189</v>
      </c>
      <c r="AK84">
        <v>0.15818660608814061</v>
      </c>
      <c r="AL84">
        <v>0.15826513569780229</v>
      </c>
      <c r="AM84">
        <v>0.15834370429243089</v>
      </c>
      <c r="AN84">
        <v>0.15842231189137981</v>
      </c>
      <c r="AO84">
        <v>0.1585009585140123</v>
      </c>
    </row>
    <row r="85" spans="1:41">
      <c r="A85">
        <v>84</v>
      </c>
      <c r="B85" s="29">
        <v>0.20947231999999999</v>
      </c>
      <c r="C85">
        <v>0.20289135</v>
      </c>
      <c r="D85">
        <v>0.2090891</v>
      </c>
      <c r="E85">
        <v>0.20543910000000001</v>
      </c>
      <c r="F85">
        <v>0.20082707999999999</v>
      </c>
      <c r="G85">
        <v>0.19766006</v>
      </c>
      <c r="H85">
        <v>0.19756476000000001</v>
      </c>
      <c r="I85">
        <v>0.19648832999999999</v>
      </c>
      <c r="J85">
        <v>0.20016461999999999</v>
      </c>
      <c r="K85">
        <v>0.19748184999999999</v>
      </c>
      <c r="L85">
        <v>0.19775659000000001</v>
      </c>
      <c r="M85">
        <v>0.19484716999999999</v>
      </c>
      <c r="N85">
        <v>0.19456193999999999</v>
      </c>
      <c r="O85">
        <v>0.18880638999999999</v>
      </c>
      <c r="P85">
        <v>0.18637699999999999</v>
      </c>
      <c r="Q85">
        <v>0.18418515999999999</v>
      </c>
      <c r="R85">
        <v>0.18229466</v>
      </c>
      <c r="S85">
        <v>0.17979616000000001</v>
      </c>
      <c r="T85">
        <v>0.17798317999999999</v>
      </c>
      <c r="U85">
        <v>0.17504513999999999</v>
      </c>
      <c r="V85">
        <v>0.17304217999999999</v>
      </c>
      <c r="W85">
        <v>0.17181207000000001</v>
      </c>
      <c r="X85">
        <v>0.16918685999999999</v>
      </c>
      <c r="Y85">
        <v>0.16859082</v>
      </c>
      <c r="Z85">
        <v>0.16689723000000001</v>
      </c>
      <c r="AA85">
        <v>0.16560558</v>
      </c>
      <c r="AB85">
        <v>0.16555074</v>
      </c>
      <c r="AC85">
        <v>0.16414475000000001</v>
      </c>
      <c r="AD85">
        <v>0.16240209999999999</v>
      </c>
      <c r="AE85">
        <v>0.16194064999999999</v>
      </c>
      <c r="AF85">
        <v>0.1732595066097857</v>
      </c>
      <c r="AG85">
        <v>0.17334283637066741</v>
      </c>
      <c r="AH85">
        <v>0.1734262062092867</v>
      </c>
      <c r="AI85">
        <v>0.17350961614491919</v>
      </c>
      <c r="AJ85">
        <v>0.1727603685987236</v>
      </c>
      <c r="AK85">
        <v>0.17284345829744691</v>
      </c>
      <c r="AL85">
        <v>0.1729265879584492</v>
      </c>
      <c r="AM85">
        <v>0.1730097576009503</v>
      </c>
      <c r="AN85">
        <v>0.17309296724417961</v>
      </c>
      <c r="AO85">
        <v>0.1731762169073755</v>
      </c>
    </row>
    <row r="86" spans="1:41">
      <c r="A86">
        <v>85</v>
      </c>
      <c r="B86" s="29">
        <v>0.22392634</v>
      </c>
      <c r="C86">
        <v>0.21734163000000001</v>
      </c>
      <c r="D86">
        <v>0.22358195</v>
      </c>
      <c r="E86">
        <v>0.22003184000000001</v>
      </c>
      <c r="F86">
        <v>0.21544740000000001</v>
      </c>
      <c r="G86">
        <v>0.21223241000000001</v>
      </c>
      <c r="H86">
        <v>0.21215742000000001</v>
      </c>
      <c r="I86">
        <v>0.21101671</v>
      </c>
      <c r="J86">
        <v>0.21463055</v>
      </c>
      <c r="K86">
        <v>0.21188734000000001</v>
      </c>
      <c r="L86">
        <v>0.21211319000000001</v>
      </c>
      <c r="M86">
        <v>0.20912634999999999</v>
      </c>
      <c r="N86">
        <v>0.20878031999999999</v>
      </c>
      <c r="O86">
        <v>0.20294018999999999</v>
      </c>
      <c r="P86">
        <v>0.20040426</v>
      </c>
      <c r="Q86">
        <v>0.19814216000000001</v>
      </c>
      <c r="R86">
        <v>0.19616591999999999</v>
      </c>
      <c r="S86">
        <v>0.19360801999999999</v>
      </c>
      <c r="T86">
        <v>0.19180356000000001</v>
      </c>
      <c r="U86">
        <v>0.18875233</v>
      </c>
      <c r="V86">
        <v>0.18669280999999999</v>
      </c>
      <c r="W86">
        <v>0.18546594</v>
      </c>
      <c r="X86">
        <v>0.18271065</v>
      </c>
      <c r="Y86">
        <v>0.18205843999999999</v>
      </c>
      <c r="Z86">
        <v>0.18032229</v>
      </c>
      <c r="AA86">
        <v>0.17900015</v>
      </c>
      <c r="AB86">
        <v>0.17901241000000001</v>
      </c>
      <c r="AC86">
        <v>0.17757825999999999</v>
      </c>
      <c r="AD86">
        <v>0.17574281</v>
      </c>
      <c r="AE86">
        <v>0.17530666</v>
      </c>
      <c r="AF86">
        <v>0.18685269845033931</v>
      </c>
      <c r="AG86">
        <v>0.18693862302808159</v>
      </c>
      <c r="AH86">
        <v>0.1870245871184085</v>
      </c>
      <c r="AI86">
        <v>0.18711059073948999</v>
      </c>
      <c r="AJ86">
        <v>0.18719663390950431</v>
      </c>
      <c r="AK86">
        <v>0.18642366761503379</v>
      </c>
      <c r="AL86">
        <v>0.18650939490210991</v>
      </c>
      <c r="AM86">
        <v>0.18659516161104611</v>
      </c>
      <c r="AN86">
        <v>0.18668096775997059</v>
      </c>
      <c r="AO86">
        <v>0.18676681336702011</v>
      </c>
    </row>
    <row r="87" spans="1:41">
      <c r="A87">
        <v>86</v>
      </c>
      <c r="B87" s="29">
        <v>0.23953683000000001</v>
      </c>
      <c r="C87">
        <v>0.23294071999999999</v>
      </c>
      <c r="D87">
        <v>0.23918492</v>
      </c>
      <c r="E87">
        <v>0.23568380999999999</v>
      </c>
      <c r="F87">
        <v>0.23117500999999999</v>
      </c>
      <c r="G87">
        <v>0.22794411000000001</v>
      </c>
      <c r="H87">
        <v>0.22786226000000001</v>
      </c>
      <c r="I87">
        <v>0.22666277000000001</v>
      </c>
      <c r="J87">
        <v>0.23022467999999999</v>
      </c>
      <c r="K87">
        <v>0.22741281999999999</v>
      </c>
      <c r="L87">
        <v>0.22756783</v>
      </c>
      <c r="M87">
        <v>0.22450042000000001</v>
      </c>
      <c r="N87">
        <v>0.22411144</v>
      </c>
      <c r="O87">
        <v>0.21820581999999999</v>
      </c>
      <c r="P87">
        <v>0.21555741</v>
      </c>
      <c r="Q87">
        <v>0.21324348000000001</v>
      </c>
      <c r="R87">
        <v>0.21119019999999999</v>
      </c>
      <c r="S87">
        <v>0.20858552</v>
      </c>
      <c r="T87">
        <v>0.20679658000000001</v>
      </c>
      <c r="U87">
        <v>0.20367046</v>
      </c>
      <c r="V87">
        <v>0.20157251000000001</v>
      </c>
      <c r="W87">
        <v>0.20037545000000001</v>
      </c>
      <c r="X87">
        <v>0.19754791999999999</v>
      </c>
      <c r="Y87">
        <v>0.19687866000000001</v>
      </c>
      <c r="Z87">
        <v>0.19509009999999999</v>
      </c>
      <c r="AA87">
        <v>0.19374194</v>
      </c>
      <c r="AB87">
        <v>0.19385447</v>
      </c>
      <c r="AC87">
        <v>0.19240412000000001</v>
      </c>
      <c r="AD87">
        <v>0.19047697999999999</v>
      </c>
      <c r="AE87">
        <v>0.19009111000000001</v>
      </c>
      <c r="AF87">
        <v>0.2017250637012151</v>
      </c>
      <c r="AG87">
        <v>0.20181305068542471</v>
      </c>
      <c r="AH87">
        <v>0.20190107604716279</v>
      </c>
      <c r="AI87">
        <v>0.20198913980316871</v>
      </c>
      <c r="AJ87">
        <v>0.20207724197018889</v>
      </c>
      <c r="AK87">
        <v>0.20216538256497729</v>
      </c>
      <c r="AL87">
        <v>0.20137349920513289</v>
      </c>
      <c r="AM87">
        <v>0.20146133284647469</v>
      </c>
      <c r="AN87">
        <v>0.20154920479846111</v>
      </c>
      <c r="AO87">
        <v>0.2016371150778021</v>
      </c>
    </row>
    <row r="88" spans="1:41">
      <c r="A88">
        <v>87</v>
      </c>
      <c r="B88" s="29">
        <v>0.25516350999999998</v>
      </c>
      <c r="C88">
        <v>0.24858876999999999</v>
      </c>
      <c r="D88">
        <v>0.25483352999999997</v>
      </c>
      <c r="E88">
        <v>0.25134688999999999</v>
      </c>
      <c r="F88">
        <v>0.24688487000000001</v>
      </c>
      <c r="G88">
        <v>0.24371683999999999</v>
      </c>
      <c r="H88">
        <v>0.24367686</v>
      </c>
      <c r="I88">
        <v>0.24241424</v>
      </c>
      <c r="J88">
        <v>0.24594095999999999</v>
      </c>
      <c r="K88">
        <v>0.24308926</v>
      </c>
      <c r="L88">
        <v>0.24317250000000001</v>
      </c>
      <c r="M88">
        <v>0.24001275</v>
      </c>
      <c r="N88">
        <v>0.23958119999999999</v>
      </c>
      <c r="O88">
        <v>0.23362816</v>
      </c>
      <c r="P88">
        <v>0.23086836999999999</v>
      </c>
      <c r="Q88">
        <v>0.22847977</v>
      </c>
      <c r="R88">
        <v>0.2263442</v>
      </c>
      <c r="S88">
        <v>0.22367042000000001</v>
      </c>
      <c r="T88">
        <v>0.22189766999999999</v>
      </c>
      <c r="U88">
        <v>0.2186641</v>
      </c>
      <c r="V88">
        <v>0.21653449</v>
      </c>
      <c r="W88">
        <v>0.21535576000000001</v>
      </c>
      <c r="X88">
        <v>0.21242174999999999</v>
      </c>
      <c r="Y88">
        <v>0.21173243</v>
      </c>
      <c r="Z88">
        <v>0.20990729999999999</v>
      </c>
      <c r="AA88">
        <v>0.20848326</v>
      </c>
      <c r="AB88">
        <v>0.20868155999999999</v>
      </c>
      <c r="AC88">
        <v>0.20718971</v>
      </c>
      <c r="AD88">
        <v>0.20511756</v>
      </c>
      <c r="AE88">
        <v>0.20480453000000001</v>
      </c>
      <c r="AF88">
        <v>0.2166294745673514</v>
      </c>
      <c r="AG88">
        <v>0.21671969632957869</v>
      </c>
      <c r="AH88">
        <v>0.21680995566733149</v>
      </c>
      <c r="AI88">
        <v>0.2169002525962595</v>
      </c>
      <c r="AJ88">
        <v>0.21699058713201849</v>
      </c>
      <c r="AK88">
        <v>0.21708095929027121</v>
      </c>
      <c r="AL88">
        <v>0.21717136908668619</v>
      </c>
      <c r="AM88">
        <v>0.216359034577427</v>
      </c>
      <c r="AN88">
        <v>0.21644914370690879</v>
      </c>
      <c r="AO88">
        <v>0.21653929036500691</v>
      </c>
    </row>
    <row r="89" spans="1:41">
      <c r="A89">
        <v>88</v>
      </c>
      <c r="B89" s="29">
        <v>0.27280096999999998</v>
      </c>
      <c r="C89">
        <v>0.26622514000000003</v>
      </c>
      <c r="D89">
        <v>0.27249875000000001</v>
      </c>
      <c r="E89">
        <v>0.26902519000000003</v>
      </c>
      <c r="F89">
        <v>0.26457240999999998</v>
      </c>
      <c r="G89">
        <v>0.26144357000000001</v>
      </c>
      <c r="H89">
        <v>0.26150079999999998</v>
      </c>
      <c r="I89">
        <v>0.26019685999999997</v>
      </c>
      <c r="J89">
        <v>0.26367596999999998</v>
      </c>
      <c r="K89">
        <v>0.26077420000000001</v>
      </c>
      <c r="L89">
        <v>0.26079430999999997</v>
      </c>
      <c r="M89">
        <v>0.25751729000000001</v>
      </c>
      <c r="N89">
        <v>0.25700626999999998</v>
      </c>
      <c r="O89">
        <v>0.25097879000000001</v>
      </c>
      <c r="P89">
        <v>0.24809146000000001</v>
      </c>
      <c r="Q89">
        <v>0.24561287000000001</v>
      </c>
      <c r="R89">
        <v>0.24334770999999999</v>
      </c>
      <c r="S89">
        <v>0.24058203</v>
      </c>
      <c r="T89">
        <v>0.23877567999999999</v>
      </c>
      <c r="U89">
        <v>0.23540164999999999</v>
      </c>
      <c r="V89">
        <v>0.23320178</v>
      </c>
      <c r="W89">
        <v>0.23204037999999999</v>
      </c>
      <c r="X89">
        <v>0.22898982000000001</v>
      </c>
      <c r="Y89">
        <v>0.22827056000000001</v>
      </c>
      <c r="Z89">
        <v>0.22641681999999999</v>
      </c>
      <c r="AA89">
        <v>0.22492085000000001</v>
      </c>
      <c r="AB89">
        <v>0.22515847</v>
      </c>
      <c r="AC89">
        <v>0.22360685</v>
      </c>
      <c r="AD89">
        <v>0.22139877999999999</v>
      </c>
      <c r="AE89">
        <v>0.22111874000000001</v>
      </c>
      <c r="AF89">
        <v>0.2332669005489407</v>
      </c>
      <c r="AG89">
        <v>0.23336014614442849</v>
      </c>
      <c r="AH89">
        <v>0.23345342901370469</v>
      </c>
      <c r="AI89">
        <v>0.2335467491716689</v>
      </c>
      <c r="AJ89">
        <v>0.23364010663322701</v>
      </c>
      <c r="AK89">
        <v>0.2337335014132905</v>
      </c>
      <c r="AL89">
        <v>0.233826933526777</v>
      </c>
      <c r="AM89">
        <v>0.23392040298861011</v>
      </c>
      <c r="AN89">
        <v>0.23308052111976091</v>
      </c>
      <c r="AO89">
        <v>0.23317369221234741</v>
      </c>
    </row>
    <row r="90" spans="1:41">
      <c r="A90">
        <v>89</v>
      </c>
      <c r="B90" s="29">
        <v>0.28868825999999997</v>
      </c>
      <c r="C90">
        <v>0.28211123999999999</v>
      </c>
      <c r="D90">
        <v>0.28839184000000001</v>
      </c>
      <c r="E90">
        <v>0.28494829999999999</v>
      </c>
      <c r="F90">
        <v>0.28050744999999999</v>
      </c>
      <c r="G90">
        <v>0.27740382000000002</v>
      </c>
      <c r="H90">
        <v>0.27753129999999998</v>
      </c>
      <c r="I90">
        <v>0.27626663000000001</v>
      </c>
      <c r="J90">
        <v>0.27976174999999998</v>
      </c>
      <c r="K90">
        <v>0.27682994</v>
      </c>
      <c r="L90">
        <v>0.27683688000000001</v>
      </c>
      <c r="M90">
        <v>0.27351026000000001</v>
      </c>
      <c r="N90">
        <v>0.27295093999999998</v>
      </c>
      <c r="O90">
        <v>0.26690127000000002</v>
      </c>
      <c r="P90">
        <v>0.26394589000000002</v>
      </c>
      <c r="Q90">
        <v>0.26146658</v>
      </c>
      <c r="R90">
        <v>0.25915781999999998</v>
      </c>
      <c r="S90">
        <v>0.25635552</v>
      </c>
      <c r="T90">
        <v>0.25461801000000001</v>
      </c>
      <c r="U90">
        <v>0.25115733000000001</v>
      </c>
      <c r="V90">
        <v>0.24894901</v>
      </c>
      <c r="W90">
        <v>0.24786648</v>
      </c>
      <c r="X90">
        <v>0.24477536</v>
      </c>
      <c r="Y90">
        <v>0.24407108999999999</v>
      </c>
      <c r="Z90">
        <v>0.24226286999999999</v>
      </c>
      <c r="AA90">
        <v>0.24077422000000001</v>
      </c>
      <c r="AB90">
        <v>0.24112670999999999</v>
      </c>
      <c r="AC90">
        <v>0.23951968000000001</v>
      </c>
      <c r="AD90">
        <v>0.23716334</v>
      </c>
      <c r="AE90">
        <v>0.23699092999999999</v>
      </c>
      <c r="AF90">
        <v>0.2490453417616792</v>
      </c>
      <c r="AG90">
        <v>0.2491391086820573</v>
      </c>
      <c r="AH90">
        <v>0.2492329109061889</v>
      </c>
      <c r="AI90">
        <v>0.2493267484473661</v>
      </c>
      <c r="AJ90">
        <v>0.2494206213188859</v>
      </c>
      <c r="AK90">
        <v>0.2495145295340504</v>
      </c>
      <c r="AL90">
        <v>0.2496084731061666</v>
      </c>
      <c r="AM90">
        <v>0.24970245204854671</v>
      </c>
      <c r="AN90">
        <v>0.2497964663745077</v>
      </c>
      <c r="AO90">
        <v>0.24895161013176759</v>
      </c>
    </row>
    <row r="91" spans="1:41">
      <c r="A91">
        <v>90</v>
      </c>
      <c r="B91" s="29">
        <v>0.31147128000000002</v>
      </c>
      <c r="C91">
        <v>0.30490254999999999</v>
      </c>
      <c r="D91">
        <v>0.31118425999999999</v>
      </c>
      <c r="E91">
        <v>0.30776453999999998</v>
      </c>
      <c r="F91">
        <v>0.30335530999999999</v>
      </c>
      <c r="G91">
        <v>0.30025389000000002</v>
      </c>
      <c r="H91">
        <v>0.30041403999999999</v>
      </c>
      <c r="I91">
        <v>0.29912355000000002</v>
      </c>
      <c r="J91">
        <v>0.30264427999999999</v>
      </c>
      <c r="K91">
        <v>0.29970530000000001</v>
      </c>
      <c r="L91">
        <v>0.29960167999999998</v>
      </c>
      <c r="M91">
        <v>0.29619642000000002</v>
      </c>
      <c r="N91">
        <v>0.29552291000000003</v>
      </c>
      <c r="O91">
        <v>0.28931810000000002</v>
      </c>
      <c r="P91">
        <v>0.28619243999999999</v>
      </c>
      <c r="Q91">
        <v>0.28356418999999999</v>
      </c>
      <c r="R91">
        <v>0.28108506999999999</v>
      </c>
      <c r="S91">
        <v>0.27812497000000003</v>
      </c>
      <c r="T91">
        <v>0.27626161999999999</v>
      </c>
      <c r="U91">
        <v>0.27259544000000002</v>
      </c>
      <c r="V91">
        <v>0.27024456000000002</v>
      </c>
      <c r="W91">
        <v>0.26910964999999998</v>
      </c>
      <c r="X91">
        <v>0.26586989</v>
      </c>
      <c r="Y91">
        <v>0.26514883</v>
      </c>
      <c r="Z91">
        <v>0.26326933000000002</v>
      </c>
      <c r="AA91">
        <v>0.26172485000000001</v>
      </c>
      <c r="AB91">
        <v>0.26211096</v>
      </c>
      <c r="AC91">
        <v>0.26043738</v>
      </c>
      <c r="AD91">
        <v>0.25792657000000002</v>
      </c>
      <c r="AE91">
        <v>0.25773035999999999</v>
      </c>
      <c r="AF91">
        <v>0.27032938304942672</v>
      </c>
      <c r="AG91">
        <v>0.27042767267083451</v>
      </c>
      <c r="AH91">
        <v>0.27052599802956978</v>
      </c>
      <c r="AI91">
        <v>0.27062435913862642</v>
      </c>
      <c r="AJ91">
        <v>0.27072275601100271</v>
      </c>
      <c r="AK91">
        <v>0.27082118865970201</v>
      </c>
      <c r="AL91">
        <v>0.27091965709773241</v>
      </c>
      <c r="AM91">
        <v>0.27101816133810652</v>
      </c>
      <c r="AN91">
        <v>0.27111670139384181</v>
      </c>
      <c r="AO91">
        <v>0.27121527727796052</v>
      </c>
    </row>
    <row r="92" spans="1:41">
      <c r="A92">
        <v>91</v>
      </c>
      <c r="B92" s="29">
        <v>0.32408285999999997</v>
      </c>
      <c r="C92">
        <v>0.31752475000000002</v>
      </c>
      <c r="D92">
        <v>0.32381421999999999</v>
      </c>
      <c r="E92">
        <v>0.32042217000000001</v>
      </c>
      <c r="F92">
        <v>0.31604516999999999</v>
      </c>
      <c r="G92">
        <v>0.31295750999999999</v>
      </c>
      <c r="H92">
        <v>0.31318594</v>
      </c>
      <c r="I92">
        <v>0.31191016999999999</v>
      </c>
      <c r="J92">
        <v>0.31548789999999999</v>
      </c>
      <c r="K92">
        <v>0.31267879999999998</v>
      </c>
      <c r="L92">
        <v>0.31267002999999999</v>
      </c>
      <c r="M92">
        <v>0.30924304000000002</v>
      </c>
      <c r="N92">
        <v>0.30866348999999998</v>
      </c>
      <c r="O92">
        <v>0.30252832000000002</v>
      </c>
      <c r="P92">
        <v>0.29939362000000003</v>
      </c>
      <c r="Q92">
        <v>0.29686889999999999</v>
      </c>
      <c r="R92">
        <v>0.29446230000000001</v>
      </c>
      <c r="S92">
        <v>0.29158419000000002</v>
      </c>
      <c r="T92">
        <v>0.28989759999999998</v>
      </c>
      <c r="U92">
        <v>0.28624473</v>
      </c>
      <c r="V92">
        <v>0.28395726999999998</v>
      </c>
      <c r="W92">
        <v>0.28297942999999998</v>
      </c>
      <c r="X92">
        <v>0.27972075000000002</v>
      </c>
      <c r="Y92">
        <v>0.27904470999999997</v>
      </c>
      <c r="Z92">
        <v>0.27734217999999999</v>
      </c>
      <c r="AA92">
        <v>0.27585019</v>
      </c>
      <c r="AB92">
        <v>0.276472</v>
      </c>
      <c r="AC92">
        <v>0.27479595000000001</v>
      </c>
      <c r="AD92">
        <v>0.27211136000000002</v>
      </c>
      <c r="AE92">
        <v>0.27205645000000001</v>
      </c>
      <c r="AF92">
        <v>0.28504150858254129</v>
      </c>
      <c r="AG92">
        <v>0.28418170213683053</v>
      </c>
      <c r="AH92">
        <v>0.28427710796689148</v>
      </c>
      <c r="AI92">
        <v>0.28437254582671512</v>
      </c>
      <c r="AJ92">
        <v>0.28446801572705421</v>
      </c>
      <c r="AK92">
        <v>0.28456351767866539</v>
      </c>
      <c r="AL92">
        <v>0.28465905169230921</v>
      </c>
      <c r="AM92">
        <v>0.28475461777874927</v>
      </c>
      <c r="AN92">
        <v>0.28485021594875343</v>
      </c>
      <c r="AO92">
        <v>0.28494584621309238</v>
      </c>
    </row>
    <row r="93" spans="1:41">
      <c r="A93">
        <v>92</v>
      </c>
      <c r="B93" s="29">
        <v>0.34730208000000001</v>
      </c>
      <c r="C93">
        <v>0.34069326</v>
      </c>
      <c r="D93">
        <v>0.34703933999999997</v>
      </c>
      <c r="E93">
        <v>0.34365536000000002</v>
      </c>
      <c r="F93">
        <v>0.33929258000000001</v>
      </c>
      <c r="G93">
        <v>0.33623468000000001</v>
      </c>
      <c r="H93">
        <v>0.33645371000000002</v>
      </c>
      <c r="I93">
        <v>0.33514729999999998</v>
      </c>
      <c r="J93">
        <v>0.33870921999999998</v>
      </c>
      <c r="K93">
        <v>0.33588316000000001</v>
      </c>
      <c r="L93">
        <v>0.33592022999999999</v>
      </c>
      <c r="M93">
        <v>0.33246210999999998</v>
      </c>
      <c r="N93">
        <v>0.33177166000000002</v>
      </c>
      <c r="O93">
        <v>0.32560306999999999</v>
      </c>
      <c r="P93">
        <v>0.32235117000000002</v>
      </c>
      <c r="Q93">
        <v>0.31973383</v>
      </c>
      <c r="R93">
        <v>0.31721115</v>
      </c>
      <c r="S93">
        <v>0.31425528000000003</v>
      </c>
      <c r="T93">
        <v>0.31250108999999998</v>
      </c>
      <c r="U93">
        <v>0.30869998999999998</v>
      </c>
      <c r="V93">
        <v>0.30634233999999999</v>
      </c>
      <c r="W93">
        <v>0.30536454000000002</v>
      </c>
      <c r="X93">
        <v>0.30198909000000002</v>
      </c>
      <c r="Y93">
        <v>0.30130272000000002</v>
      </c>
      <c r="Z93">
        <v>0.29958862000000003</v>
      </c>
      <c r="AA93">
        <v>0.29810587999999999</v>
      </c>
      <c r="AB93">
        <v>0.29881108000000001</v>
      </c>
      <c r="AC93">
        <v>0.29713073000000001</v>
      </c>
      <c r="AD93">
        <v>0.29435533000000003</v>
      </c>
      <c r="AE93">
        <v>0.29427639999999999</v>
      </c>
      <c r="AF93">
        <v>0.30746173104993818</v>
      </c>
      <c r="AG93">
        <v>0.30755984790548341</v>
      </c>
      <c r="AH93">
        <v>0.30667792220161783</v>
      </c>
      <c r="AI93">
        <v>0.30677578892892982</v>
      </c>
      <c r="AJ93">
        <v>0.3068736868873661</v>
      </c>
      <c r="AK93">
        <v>0.30697161608689322</v>
      </c>
      <c r="AL93">
        <v>0.30706957653748068</v>
      </c>
      <c r="AM93">
        <v>0.3071675682491013</v>
      </c>
      <c r="AN93">
        <v>0.30726559123173108</v>
      </c>
      <c r="AO93">
        <v>0.30736364549534928</v>
      </c>
    </row>
    <row r="94" spans="1:41">
      <c r="A94">
        <v>93</v>
      </c>
      <c r="B94" s="29">
        <v>0.36775374999999999</v>
      </c>
      <c r="C94">
        <v>0.36107581</v>
      </c>
      <c r="D94">
        <v>0.36738382000000003</v>
      </c>
      <c r="E94">
        <v>0.36403796999999999</v>
      </c>
      <c r="F94">
        <v>0.35968306</v>
      </c>
      <c r="G94">
        <v>0.35668284</v>
      </c>
      <c r="H94">
        <v>0.35692534999999997</v>
      </c>
      <c r="I94">
        <v>0.35558083000000001</v>
      </c>
      <c r="J94">
        <v>0.35915499000000001</v>
      </c>
      <c r="K94">
        <v>0.35634701000000002</v>
      </c>
      <c r="L94">
        <v>0.35638626000000001</v>
      </c>
      <c r="M94">
        <v>0.35303393999999999</v>
      </c>
      <c r="N94">
        <v>0.35231398000000003</v>
      </c>
      <c r="O94">
        <v>0.34613527999999999</v>
      </c>
      <c r="P94">
        <v>0.34283675000000002</v>
      </c>
      <c r="Q94">
        <v>0.34022164999999999</v>
      </c>
      <c r="R94">
        <v>0.33765506000000001</v>
      </c>
      <c r="S94">
        <v>0.33470253</v>
      </c>
      <c r="T94">
        <v>0.33297418000000001</v>
      </c>
      <c r="U94">
        <v>0.32911014</v>
      </c>
      <c r="V94">
        <v>0.32671012999999999</v>
      </c>
      <c r="W94">
        <v>0.32581956000000001</v>
      </c>
      <c r="X94">
        <v>0.32239069999999997</v>
      </c>
      <c r="Y94">
        <v>0.32169527999999997</v>
      </c>
      <c r="Z94">
        <v>0.32003372000000002</v>
      </c>
      <c r="AA94">
        <v>0.31856631000000002</v>
      </c>
      <c r="AB94">
        <v>0.31944179</v>
      </c>
      <c r="AC94">
        <v>0.31776095999999998</v>
      </c>
      <c r="AD94">
        <v>0.31490559000000001</v>
      </c>
      <c r="AE94">
        <v>0.31488240000000001</v>
      </c>
      <c r="AF94">
        <v>0.32787166596176481</v>
      </c>
      <c r="AG94">
        <v>0.32796979658868719</v>
      </c>
      <c r="AH94">
        <v>0.32806795658569859</v>
      </c>
      <c r="AI94">
        <v>0.32718557319795633</v>
      </c>
      <c r="AJ94">
        <v>0.32728349848016619</v>
      </c>
      <c r="AK94">
        <v>0.32738145307100602</v>
      </c>
      <c r="AL94">
        <v>0.32747943697924781</v>
      </c>
      <c r="AM94">
        <v>0.32757745021366591</v>
      </c>
      <c r="AN94">
        <v>0.32767549278303792</v>
      </c>
      <c r="AO94">
        <v>0.32777356469614333</v>
      </c>
    </row>
    <row r="95" spans="1:41">
      <c r="A95">
        <v>94</v>
      </c>
      <c r="B95" s="29">
        <v>0.39041889000000002</v>
      </c>
      <c r="C95">
        <v>0.38378842000000002</v>
      </c>
      <c r="D95">
        <v>0.39002394000000001</v>
      </c>
      <c r="E95">
        <v>0.38660982999999999</v>
      </c>
      <c r="F95">
        <v>0.38228686000000001</v>
      </c>
      <c r="G95">
        <v>0.37932896999999999</v>
      </c>
      <c r="H95">
        <v>0.37966598000000001</v>
      </c>
      <c r="I95">
        <v>0.37824826</v>
      </c>
      <c r="J95">
        <v>0.38179515000000003</v>
      </c>
      <c r="K95">
        <v>0.37899593999999998</v>
      </c>
      <c r="L95">
        <v>0.37900644</v>
      </c>
      <c r="M95">
        <v>0.37562909</v>
      </c>
      <c r="N95">
        <v>0.37499459000000002</v>
      </c>
      <c r="O95">
        <v>0.36875974</v>
      </c>
      <c r="P95">
        <v>0.36540962999999999</v>
      </c>
      <c r="Q95">
        <v>0.36275684000000002</v>
      </c>
      <c r="R95">
        <v>0.36013806999999998</v>
      </c>
      <c r="S95">
        <v>0.35717601999999998</v>
      </c>
      <c r="T95">
        <v>0.3553963</v>
      </c>
      <c r="U95">
        <v>0.35145781999999998</v>
      </c>
      <c r="V95">
        <v>0.34903782</v>
      </c>
      <c r="W95">
        <v>0.34814537000000001</v>
      </c>
      <c r="X95">
        <v>0.34467045000000002</v>
      </c>
      <c r="Y95">
        <v>0.34395986000000001</v>
      </c>
      <c r="Z95">
        <v>0.34229762000000002</v>
      </c>
      <c r="AA95">
        <v>0.34083671999999998</v>
      </c>
      <c r="AB95">
        <v>0.34181662000000002</v>
      </c>
      <c r="AC95">
        <v>0.34016561000000001</v>
      </c>
      <c r="AD95">
        <v>0.33722062000000003</v>
      </c>
      <c r="AE95">
        <v>0.33722087000000001</v>
      </c>
      <c r="AF95">
        <v>0.35018184308988942</v>
      </c>
      <c r="AG95">
        <v>0.35028092433927788</v>
      </c>
      <c r="AH95">
        <v>0.35038003362294129</v>
      </c>
      <c r="AI95">
        <v>0.35047917094881142</v>
      </c>
      <c r="AJ95">
        <v>0.349587943869412</v>
      </c>
      <c r="AK95">
        <v>0.34968685707960062</v>
      </c>
      <c r="AL95">
        <v>0.34978579827651851</v>
      </c>
      <c r="AM95">
        <v>0.34988476746808428</v>
      </c>
      <c r="AN95">
        <v>0.34998376466221898</v>
      </c>
      <c r="AO95">
        <v>0.35008278986684549</v>
      </c>
    </row>
    <row r="96" spans="1:41">
      <c r="A96">
        <v>95</v>
      </c>
      <c r="B96" s="29">
        <v>0.41609241000000002</v>
      </c>
      <c r="C96">
        <v>0.40944098000000001</v>
      </c>
      <c r="D96">
        <v>0.41566674999999997</v>
      </c>
      <c r="E96">
        <v>0.41223753000000002</v>
      </c>
      <c r="F96">
        <v>0.40782681999999998</v>
      </c>
      <c r="G96">
        <v>0.40485522000000002</v>
      </c>
      <c r="H96">
        <v>0.40533632000000003</v>
      </c>
      <c r="I96">
        <v>0.40384149000000003</v>
      </c>
      <c r="J96">
        <v>0.40738363</v>
      </c>
      <c r="K96">
        <v>0.40452426000000002</v>
      </c>
      <c r="L96">
        <v>0.40450119000000001</v>
      </c>
      <c r="M96">
        <v>0.40102631</v>
      </c>
      <c r="N96">
        <v>0.40039238999999999</v>
      </c>
      <c r="O96">
        <v>0.39412034000000001</v>
      </c>
      <c r="P96">
        <v>0.39067613000000001</v>
      </c>
      <c r="Q96">
        <v>0.38790194</v>
      </c>
      <c r="R96">
        <v>0.38518980000000003</v>
      </c>
      <c r="S96">
        <v>0.38213354999999999</v>
      </c>
      <c r="T96">
        <v>0.38027397000000002</v>
      </c>
      <c r="U96">
        <v>0.37618100999999998</v>
      </c>
      <c r="V96">
        <v>0.37370798999999999</v>
      </c>
      <c r="W96">
        <v>0.37277378999999999</v>
      </c>
      <c r="X96">
        <v>0.36914390000000002</v>
      </c>
      <c r="Y96">
        <v>0.36835939000000001</v>
      </c>
      <c r="Z96">
        <v>0.36669168000000002</v>
      </c>
      <c r="AA96">
        <v>0.36516442999999998</v>
      </c>
      <c r="AB96">
        <v>0.36620732</v>
      </c>
      <c r="AC96">
        <v>0.36451818000000002</v>
      </c>
      <c r="AD96">
        <v>0.36151199000000001</v>
      </c>
      <c r="AE96">
        <v>0.36147447999999999</v>
      </c>
      <c r="AF96">
        <v>0.37476303432718888</v>
      </c>
      <c r="AG96">
        <v>0.37486509392739081</v>
      </c>
      <c r="AH96">
        <v>0.37496718132158802</v>
      </c>
      <c r="AI96">
        <v>0.3750692965173496</v>
      </c>
      <c r="AJ96">
        <v>0.37517143952224691</v>
      </c>
      <c r="AK96">
        <v>0.37425315297133099</v>
      </c>
      <c r="AL96">
        <v>0.37435507371502219</v>
      </c>
      <c r="AM96">
        <v>0.37445702221489369</v>
      </c>
      <c r="AN96">
        <v>0.37455899847850432</v>
      </c>
      <c r="AO96">
        <v>0.374661002513415</v>
      </c>
    </row>
    <row r="97" spans="1:41">
      <c r="A97">
        <v>96</v>
      </c>
      <c r="B97" s="29">
        <v>0.43867125000000001</v>
      </c>
      <c r="C97">
        <v>0.43190750999999999</v>
      </c>
      <c r="D97">
        <v>0.43803987999999999</v>
      </c>
      <c r="E97">
        <v>0.43469879</v>
      </c>
      <c r="F97">
        <v>0.43025835000000001</v>
      </c>
      <c r="G97">
        <v>0.42715048999999999</v>
      </c>
      <c r="H97">
        <v>0.42773352999999997</v>
      </c>
      <c r="I97">
        <v>0.42623554000000002</v>
      </c>
      <c r="J97">
        <v>0.42982820999999999</v>
      </c>
      <c r="K97">
        <v>0.42698078</v>
      </c>
      <c r="L97">
        <v>0.42692701</v>
      </c>
      <c r="M97">
        <v>0.42345063999999999</v>
      </c>
      <c r="N97">
        <v>0.42275829999999998</v>
      </c>
      <c r="O97">
        <v>0.41654951000000001</v>
      </c>
      <c r="P97">
        <v>0.41306712000000001</v>
      </c>
      <c r="Q97">
        <v>0.41035832999999999</v>
      </c>
      <c r="R97">
        <v>0.40758726000000001</v>
      </c>
      <c r="S97">
        <v>0.40453713000000002</v>
      </c>
      <c r="T97">
        <v>0.40266142999999999</v>
      </c>
      <c r="U97">
        <v>0.39858988000000001</v>
      </c>
      <c r="V97">
        <v>0.39604614999999999</v>
      </c>
      <c r="W97">
        <v>0.39521133000000003</v>
      </c>
      <c r="X97">
        <v>0.39155623000000001</v>
      </c>
      <c r="Y97">
        <v>0.39069487000000003</v>
      </c>
      <c r="Z97">
        <v>0.38909415000000003</v>
      </c>
      <c r="AA97">
        <v>0.38758081999999999</v>
      </c>
      <c r="AB97">
        <v>0.38873322999999999</v>
      </c>
      <c r="AC97">
        <v>0.38704432</v>
      </c>
      <c r="AD97">
        <v>0.38397232999999997</v>
      </c>
      <c r="AE97">
        <v>0.38395544999999998</v>
      </c>
      <c r="AF97">
        <v>0.3971011312472133</v>
      </c>
      <c r="AG97">
        <v>0.39720331960345029</v>
      </c>
      <c r="AH97">
        <v>0.39730553425641463</v>
      </c>
      <c r="AI97">
        <v>0.39740777521287329</v>
      </c>
      <c r="AJ97">
        <v>0.3975100424795952</v>
      </c>
      <c r="AK97">
        <v>0.39761233606335089</v>
      </c>
      <c r="AL97">
        <v>0.39669264065425708</v>
      </c>
      <c r="AM97">
        <v>0.39679472389122111</v>
      </c>
      <c r="AN97">
        <v>0.39689683339786141</v>
      </c>
      <c r="AO97">
        <v>0.39699896918093819</v>
      </c>
    </row>
    <row r="98" spans="1:41">
      <c r="A98">
        <v>97</v>
      </c>
      <c r="B98" s="29">
        <v>0.46064600999999999</v>
      </c>
      <c r="C98">
        <v>0.45378470999999998</v>
      </c>
      <c r="D98">
        <v>0.45991324</v>
      </c>
      <c r="E98">
        <v>0.45654725000000002</v>
      </c>
      <c r="F98">
        <v>0.45215773999999997</v>
      </c>
      <c r="G98">
        <v>0.44897797</v>
      </c>
      <c r="H98">
        <v>0.44955084000000001</v>
      </c>
      <c r="I98">
        <v>0.44811286</v>
      </c>
      <c r="J98">
        <v>0.45168017999999999</v>
      </c>
      <c r="K98">
        <v>0.44887042999999999</v>
      </c>
      <c r="L98">
        <v>0.44879089999999999</v>
      </c>
      <c r="M98">
        <v>0.44529628999999998</v>
      </c>
      <c r="N98">
        <v>0.44454948999999999</v>
      </c>
      <c r="O98">
        <v>0.43839529999999999</v>
      </c>
      <c r="P98">
        <v>0.43483212999999998</v>
      </c>
      <c r="Q98">
        <v>0.43220528000000002</v>
      </c>
      <c r="R98">
        <v>0.42942899000000001</v>
      </c>
      <c r="S98">
        <v>0.42632342000000001</v>
      </c>
      <c r="T98">
        <v>0.42444745</v>
      </c>
      <c r="U98">
        <v>0.42036173999999998</v>
      </c>
      <c r="V98">
        <v>0.41785234999999998</v>
      </c>
      <c r="W98">
        <v>0.41701776000000002</v>
      </c>
      <c r="X98">
        <v>0.41341803999999999</v>
      </c>
      <c r="Y98">
        <v>0.41250554</v>
      </c>
      <c r="Z98">
        <v>0.41090380999999998</v>
      </c>
      <c r="AA98">
        <v>0.40945651999999999</v>
      </c>
      <c r="AB98">
        <v>0.41067513999999999</v>
      </c>
      <c r="AC98">
        <v>0.40901345</v>
      </c>
      <c r="AD98">
        <v>0.40588169000000002</v>
      </c>
      <c r="AE98">
        <v>0.40583979999999997</v>
      </c>
      <c r="AF98">
        <v>0.4188627794931909</v>
      </c>
      <c r="AG98">
        <v>0.41896509245726288</v>
      </c>
      <c r="AH98">
        <v>0.41906743041267608</v>
      </c>
      <c r="AI98">
        <v>0.41916979336553489</v>
      </c>
      <c r="AJ98">
        <v>0.41927218132194533</v>
      </c>
      <c r="AK98">
        <v>0.41937459428801482</v>
      </c>
      <c r="AL98">
        <v>0.41947703226985222</v>
      </c>
      <c r="AM98">
        <v>0.4185559904879993</v>
      </c>
      <c r="AN98">
        <v>0.41865822851465989</v>
      </c>
      <c r="AO98">
        <v>0.41876049151435701</v>
      </c>
    </row>
    <row r="99" spans="1:41">
      <c r="A99">
        <v>98</v>
      </c>
      <c r="B99" s="29">
        <v>0.48153131999999998</v>
      </c>
      <c r="C99">
        <v>0.47472866000000002</v>
      </c>
      <c r="D99">
        <v>0.48104787999999998</v>
      </c>
      <c r="E99">
        <v>0.47775736000000002</v>
      </c>
      <c r="F99">
        <v>0.47330610000000001</v>
      </c>
      <c r="G99">
        <v>0.47010221000000002</v>
      </c>
      <c r="H99">
        <v>0.47060605</v>
      </c>
      <c r="I99">
        <v>0.46927894999999997</v>
      </c>
      <c r="J99">
        <v>0.47273514999999999</v>
      </c>
      <c r="K99">
        <v>0.47001762000000002</v>
      </c>
      <c r="L99">
        <v>0.46992593999999999</v>
      </c>
      <c r="M99">
        <v>0.4664256</v>
      </c>
      <c r="N99">
        <v>0.46563188999999999</v>
      </c>
      <c r="O99">
        <v>0.45942804999999998</v>
      </c>
      <c r="P99">
        <v>0.45587891000000003</v>
      </c>
      <c r="Q99">
        <v>0.45324350000000002</v>
      </c>
      <c r="R99">
        <v>0.45043308999999998</v>
      </c>
      <c r="S99">
        <v>0.44742063999999998</v>
      </c>
      <c r="T99">
        <v>0.44546456000000001</v>
      </c>
      <c r="U99">
        <v>0.44135171000000001</v>
      </c>
      <c r="V99">
        <v>0.43889267999999998</v>
      </c>
      <c r="W99">
        <v>0.43809304999999998</v>
      </c>
      <c r="X99">
        <v>0.43442900000000001</v>
      </c>
      <c r="Y99">
        <v>0.43351418000000003</v>
      </c>
      <c r="Z99">
        <v>0.43199449000000001</v>
      </c>
      <c r="AA99">
        <v>0.43053605</v>
      </c>
      <c r="AB99">
        <v>0.43186753</v>
      </c>
      <c r="AC99">
        <v>0.43021767</v>
      </c>
      <c r="AD99">
        <v>0.42706640000000001</v>
      </c>
      <c r="AE99">
        <v>0.42695498999999998</v>
      </c>
      <c r="AF99">
        <v>0.43985836476254297</v>
      </c>
      <c r="AG99">
        <v>0.43996074352400649</v>
      </c>
      <c r="AH99">
        <v>0.44006314611452868</v>
      </c>
      <c r="AI99">
        <v>0.44016557253965599</v>
      </c>
      <c r="AJ99">
        <v>0.44026802280493588</v>
      </c>
      <c r="AK99">
        <v>0.44037049691591729</v>
      </c>
      <c r="AL99">
        <v>0.44047299487815039</v>
      </c>
      <c r="AM99">
        <v>0.44057551669718659</v>
      </c>
      <c r="AN99">
        <v>0.43965367870461319</v>
      </c>
      <c r="AO99">
        <v>0.43975600982459317</v>
      </c>
    </row>
    <row r="100" spans="1:41">
      <c r="A100">
        <v>99</v>
      </c>
      <c r="B100" s="29">
        <v>0.50750408000000002</v>
      </c>
      <c r="C100">
        <v>0.50109735</v>
      </c>
      <c r="D100">
        <v>0.50781516000000004</v>
      </c>
      <c r="E100">
        <v>0.50484141000000005</v>
      </c>
      <c r="F100">
        <v>0.50038300000000002</v>
      </c>
      <c r="G100">
        <v>0.49684136000000001</v>
      </c>
      <c r="H100">
        <v>0.49731395</v>
      </c>
      <c r="I100">
        <v>0.49600803999999998</v>
      </c>
      <c r="J100">
        <v>0.49943428000000001</v>
      </c>
      <c r="K100">
        <v>0.49673318</v>
      </c>
      <c r="L100">
        <v>0.49665913</v>
      </c>
      <c r="M100">
        <v>0.49318044</v>
      </c>
      <c r="N100">
        <v>0.49231861999999998</v>
      </c>
      <c r="O100">
        <v>0.48604248999999999</v>
      </c>
      <c r="P100">
        <v>0.48254917000000003</v>
      </c>
      <c r="Q100">
        <v>0.47980763999999998</v>
      </c>
      <c r="R100">
        <v>0.47699635000000001</v>
      </c>
      <c r="S100">
        <v>0.47407476999999998</v>
      </c>
      <c r="T100">
        <v>0.47205169000000002</v>
      </c>
      <c r="U100">
        <v>0.46796390999999998</v>
      </c>
      <c r="V100">
        <v>0.46554327000000001</v>
      </c>
      <c r="W100">
        <v>0.46487422</v>
      </c>
      <c r="X100">
        <v>0.46122744999999998</v>
      </c>
      <c r="Y100">
        <v>0.46030436000000002</v>
      </c>
      <c r="Z100">
        <v>0.45892347999999999</v>
      </c>
      <c r="AA100">
        <v>0.45751606</v>
      </c>
      <c r="AB100">
        <v>0.45891204000000002</v>
      </c>
      <c r="AC100">
        <v>0.45733701999999998</v>
      </c>
      <c r="AD100">
        <v>0.45428068999999999</v>
      </c>
      <c r="AE100">
        <v>0.45407027</v>
      </c>
      <c r="AF100">
        <v>0.46662171936436059</v>
      </c>
      <c r="AG100">
        <v>0.46672355666590182</v>
      </c>
      <c r="AH100">
        <v>0.46682541619280371</v>
      </c>
      <c r="AI100">
        <v>0.46692729794991661</v>
      </c>
      <c r="AJ100">
        <v>0.46702920194209241</v>
      </c>
      <c r="AK100">
        <v>0.46713112817418362</v>
      </c>
      <c r="AL100">
        <v>0.46723307665104391</v>
      </c>
      <c r="AM100">
        <v>0.46733504737752818</v>
      </c>
      <c r="AN100">
        <v>0.46743704035849221</v>
      </c>
      <c r="AO100">
        <v>0.46651990428333062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8"/>
  <dimension ref="A1:AS103"/>
  <sheetViews>
    <sheetView tabSelected="1" topLeftCell="A135" zoomScale="85" zoomScaleNormal="85" workbookViewId="0">
      <selection activeCell="X145" sqref="X145"/>
    </sheetView>
  </sheetViews>
  <sheetFormatPr defaultRowHeight="14.4"/>
  <cols>
    <col min="2" max="2" width="12" bestFit="1" customWidth="1"/>
    <col min="26" max="26" width="20.77734375" customWidth="1"/>
    <col min="41" max="41" width="14.6640625" customWidth="1"/>
    <col min="43" max="43" width="12" bestFit="1" customWidth="1"/>
  </cols>
  <sheetData>
    <row r="1" spans="1:4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  <c r="AF1" s="22">
        <f t="shared" ref="AF1" si="1">AE1+1</f>
        <v>2020</v>
      </c>
      <c r="AG1" s="22">
        <f t="shared" ref="AG1" si="2">AF1+1</f>
        <v>2021</v>
      </c>
      <c r="AH1" s="22">
        <f t="shared" ref="AH1" si="3">AG1+1</f>
        <v>2022</v>
      </c>
      <c r="AI1" s="22">
        <f t="shared" ref="AI1" si="4">AH1+1</f>
        <v>2023</v>
      </c>
      <c r="AJ1" s="22">
        <f t="shared" ref="AJ1" si="5">AI1+1</f>
        <v>2024</v>
      </c>
      <c r="AK1" s="22">
        <f t="shared" ref="AK1" si="6">AJ1+1</f>
        <v>2025</v>
      </c>
      <c r="AL1" s="22">
        <f t="shared" ref="AL1" si="7">AK1+1</f>
        <v>2026</v>
      </c>
      <c r="AM1" s="22">
        <f t="shared" ref="AM1" si="8">AL1+1</f>
        <v>2027</v>
      </c>
      <c r="AN1" s="22">
        <f t="shared" ref="AN1" si="9">AM1+1</f>
        <v>2028</v>
      </c>
      <c r="AO1" s="22">
        <f t="shared" ref="AO1" si="10">AN1+1</f>
        <v>2029</v>
      </c>
    </row>
    <row r="2" spans="1:41">
      <c r="A2">
        <v>1</v>
      </c>
      <c r="B2">
        <f>'qx (1) proccess'!R9</f>
        <v>2.0184691458347238E-3</v>
      </c>
      <c r="C2">
        <f>'qx (1) proccess'!AA9</f>
        <v>2.0596246406570842E-3</v>
      </c>
      <c r="D2">
        <f>'qx (1) proccess'!AJ9</f>
        <v>2.0971213990430625E-3</v>
      </c>
      <c r="E2">
        <f>'qx (1) proccess'!AS9</f>
        <v>2.1473992612180753E-3</v>
      </c>
      <c r="F2">
        <f>'qx (1) proccess'!BB9</f>
        <v>2.2032129868277688E-3</v>
      </c>
      <c r="G2">
        <f>'qx (1) proccess'!BK9</f>
        <v>2.2575297844005097E-3</v>
      </c>
      <c r="H2">
        <f>'qx (1) proccess'!BT9</f>
        <v>2.3234558343350974E-3</v>
      </c>
      <c r="I2">
        <f>'qx (1) proccess'!CC9</f>
        <v>2.4292486216738744E-3</v>
      </c>
      <c r="J2">
        <f>'qx (1) proccess'!CL9</f>
        <v>2.5561419597983784E-3</v>
      </c>
      <c r="K2">
        <f>'qx (1) proccess'!CU9</f>
        <v>2.6657544359499278E-3</v>
      </c>
      <c r="L2">
        <f>'qx (1) proccess'!DD9</f>
        <v>2.7693592349629773E-3</v>
      </c>
      <c r="M2">
        <f>'qx (1) proccess'!DM9</f>
        <v>2.9853656519636829E-3</v>
      </c>
      <c r="N2">
        <f>'qx (1) proccess'!DV9</f>
        <v>3.1136311334497508E-3</v>
      </c>
      <c r="O2">
        <f>'qx (1) proccess'!EE9</f>
        <v>3.3062563025661705E-3</v>
      </c>
      <c r="P2">
        <f>'qx (1) proccess'!EN9</f>
        <v>3.6309071537178614E-3</v>
      </c>
      <c r="Q2">
        <f>'qx (1) proccess'!EW9</f>
        <v>3.6668378368097999E-3</v>
      </c>
      <c r="R2">
        <f>'qx (1) proccess'!FF9</f>
        <v>3.4332542082973262E-3</v>
      </c>
      <c r="S2">
        <f>'qx (1) proccess'!FO9</f>
        <v>3.051419423528184E-3</v>
      </c>
      <c r="T2">
        <f>'qx (1) proccess'!FX9</f>
        <v>2.4463267440719776E-3</v>
      </c>
      <c r="U2">
        <f>'qx (1) proccess'!GG9</f>
        <v>1.8929235417664615E-3</v>
      </c>
      <c r="V2">
        <f>'qx (1) proccess'!GP9</f>
        <v>1.6011381895121117E-3</v>
      </c>
      <c r="W2">
        <f>'qx (1) proccess'!GY9</f>
        <v>1.3574221235093027E-3</v>
      </c>
      <c r="X2">
        <f>'qx (1) proccess'!HH9</f>
        <v>1.2341911078135985E-3</v>
      </c>
      <c r="Y2">
        <f>'qx (1) proccess'!HQ9</f>
        <v>1.1796775201155802E-3</v>
      </c>
      <c r="Z2">
        <f>'qx (1) proccess'!HZ9</f>
        <v>1.1672059925031133E-3</v>
      </c>
      <c r="AA2">
        <f>'qx (1) proccess'!II9</f>
        <v>1.219241675316145E-3</v>
      </c>
      <c r="AB2">
        <f>'qx (1) proccess'!IR9</f>
        <v>1.2523622967007156E-3</v>
      </c>
      <c r="AC2">
        <f>'qx (1) proccess'!JA9</f>
        <v>1.2297731051107573E-3</v>
      </c>
      <c r="AD2">
        <f>'qx (1) proccess'!JJ9</f>
        <v>1.2035231397853337E-3</v>
      </c>
      <c r="AE2">
        <f>'qx (1) proccess'!JS9</f>
        <v>1.168360598663926E-3</v>
      </c>
      <c r="AF2">
        <f>'qx (1) proccess'!KB9</f>
        <v>3.5570557643736698E-3</v>
      </c>
      <c r="AG2">
        <f>'qx (1) proccess'!KK9</f>
        <v>2.8601429949683989E-3</v>
      </c>
      <c r="AH2">
        <f>'qx (1) proccess'!KT9</f>
        <v>2.824413848352472E-3</v>
      </c>
      <c r="AI2">
        <f>'qx (1) proccess'!LC9</f>
        <v>2.8105157616910071E-3</v>
      </c>
      <c r="AJ2">
        <f>'qx (1) proccess'!LL9</f>
        <v>2.8234117962236652E-3</v>
      </c>
      <c r="AK2">
        <f>'qx (1) proccess'!LU9</f>
        <v>2.8752029697149124E-3</v>
      </c>
      <c r="AL2">
        <f>'qx (1) proccess'!MD9</f>
        <v>2.9598894819889382E-3</v>
      </c>
      <c r="AM2">
        <f>'qx (1) proccess'!MM9</f>
        <v>3.0784172057616798E-3</v>
      </c>
      <c r="AN2">
        <f>'qx (1) proccess'!MV9</f>
        <v>3.2264750142242627E-3</v>
      </c>
      <c r="AO2">
        <f>'qx (1) proccess'!NE9</f>
        <v>3.3926319708935337E-3</v>
      </c>
    </row>
    <row r="3" spans="1:41">
      <c r="A3">
        <f>A2+1</f>
        <v>2</v>
      </c>
      <c r="B3">
        <f>'qx (1) proccess'!R10</f>
        <v>2.0394677400690331E-3</v>
      </c>
      <c r="C3">
        <f>'qx (1) proccess'!AA10</f>
        <v>2.0800969951272337E-3</v>
      </c>
      <c r="D3">
        <f>'qx (1) proccess'!AJ10</f>
        <v>2.1189836716628118E-3</v>
      </c>
      <c r="E3">
        <f>'qx (1) proccess'!AS10</f>
        <v>2.168770534053207E-3</v>
      </c>
      <c r="F3">
        <f>'qx (1) proccess'!BB10</f>
        <v>2.2244533226234348E-3</v>
      </c>
      <c r="G3">
        <f>'qx (1) proccess'!BK10</f>
        <v>2.2791823863552861E-3</v>
      </c>
      <c r="H3">
        <f>'qx (1) proccess'!BT10</f>
        <v>2.3455321883009161E-3</v>
      </c>
      <c r="I3">
        <f>'qx (1) proccess'!CC10</f>
        <v>2.4519167122346404E-3</v>
      </c>
      <c r="J3">
        <f>'qx (1) proccess'!CL10</f>
        <v>2.580318065417407E-3</v>
      </c>
      <c r="K3">
        <f>'qx (1) proccess'!CU10</f>
        <v>2.6897438930073288E-3</v>
      </c>
      <c r="L3">
        <f>'qx (1) proccess'!DD10</f>
        <v>2.7938578056004907E-3</v>
      </c>
      <c r="M3">
        <f>'qx (1) proccess'!DM10</f>
        <v>3.0103288277948692E-3</v>
      </c>
      <c r="N3">
        <f>'qx (1) proccess'!DV10</f>
        <v>3.1388536914460285E-3</v>
      </c>
      <c r="O3">
        <f>'qx (1) proccess'!EE10</f>
        <v>3.3305731128033147E-3</v>
      </c>
      <c r="P3">
        <f>'qx (1) proccess'!EN10</f>
        <v>3.6559024689464805E-3</v>
      </c>
      <c r="Q3">
        <f>'qx (1) proccess'!EW10</f>
        <v>3.6902338186950291E-3</v>
      </c>
      <c r="R3">
        <f>'qx (1) proccess'!FF10</f>
        <v>3.4534794035500698E-3</v>
      </c>
      <c r="S3">
        <f>'qx (1) proccess'!FO10</f>
        <v>3.067852266481669E-3</v>
      </c>
      <c r="T3">
        <f>'qx (1) proccess'!FX10</f>
        <v>2.4582937019375774E-3</v>
      </c>
      <c r="U3">
        <f>'qx (1) proccess'!GG10</f>
        <v>1.9013503854953967E-3</v>
      </c>
      <c r="V3">
        <f>'qx (1) proccess'!GP10</f>
        <v>1.6075986675950424E-3</v>
      </c>
      <c r="W3">
        <f>'qx (1) proccess'!GY10</f>
        <v>1.3624049281970932E-3</v>
      </c>
      <c r="X3">
        <f>'qx (1) proccess'!HH10</f>
        <v>1.2382850794928442E-3</v>
      </c>
      <c r="Y3">
        <f>'qx (1) proccess'!HQ10</f>
        <v>1.1832632500737364E-3</v>
      </c>
      <c r="Z3">
        <f>'qx (1) proccess'!HZ10</f>
        <v>1.1704683020193631E-3</v>
      </c>
      <c r="AA3">
        <f>'qx (1) proccess'!II10</f>
        <v>1.2224135652834627E-3</v>
      </c>
      <c r="AB3">
        <f>'qx (1) proccess'!IR10</f>
        <v>1.2554062442629542E-3</v>
      </c>
      <c r="AC3">
        <f>'qx (1) proccess'!JA10</f>
        <v>1.2325798331160728E-3</v>
      </c>
      <c r="AD3">
        <f>'qx (1) proccess'!JJ10</f>
        <v>1.2061111005910879E-3</v>
      </c>
      <c r="AE3">
        <f>'qx (1) proccess'!JS10</f>
        <v>1.1707377672367926E-3</v>
      </c>
      <c r="AF3">
        <f>'qx (1) proccess'!KB10</f>
        <v>5.5919415544910499E-3</v>
      </c>
      <c r="AG3">
        <f>'qx (1) proccess'!KK10</f>
        <v>5.7841549933091898E-3</v>
      </c>
      <c r="AH3">
        <f>'qx (1) proccess'!KT10</f>
        <v>4.6750270311852098E-3</v>
      </c>
      <c r="AI3">
        <f>'qx (1) proccess'!LC10</f>
        <v>4.6292754612020795E-3</v>
      </c>
      <c r="AJ3">
        <f>'qx (1) proccess'!LL10</f>
        <v>4.6148963207653868E-3</v>
      </c>
      <c r="AK3">
        <f>'qx (1) proccess'!LU10</f>
        <v>4.6535119745206048E-3</v>
      </c>
      <c r="AL3">
        <f>'qx (1) proccess'!MD10</f>
        <v>4.7389155816924388E-3</v>
      </c>
      <c r="AM3">
        <f>'qx (1) proccess'!MM10</f>
        <v>4.8785393481669643E-3</v>
      </c>
      <c r="AN3">
        <f>'qx (1) proccess'!MV10</f>
        <v>5.0739437337045824E-3</v>
      </c>
      <c r="AO3">
        <f>'qx (1) proccess'!NE10</f>
        <v>5.3180244249239703E-3</v>
      </c>
    </row>
    <row r="4" spans="1:41">
      <c r="A4">
        <f t="shared" ref="A4:A67" si="11">A3+1</f>
        <v>3</v>
      </c>
      <c r="B4">
        <f>'qx (1) proccess'!R11</f>
        <v>2.050319681924226E-3</v>
      </c>
      <c r="C4">
        <f>'qx (1) proccess'!AA11</f>
        <v>2.090727951190485E-3</v>
      </c>
      <c r="D4">
        <f>'qx (1) proccess'!AJ11</f>
        <v>2.1302813719926788E-3</v>
      </c>
      <c r="E4">
        <f>'qx (1) proccess'!AS11</f>
        <v>2.1798706115108432E-3</v>
      </c>
      <c r="F4">
        <f>'qx (1) proccess'!BB11</f>
        <v>2.2355216752560068E-3</v>
      </c>
      <c r="G4">
        <f>'qx (1) proccess'!BK11</f>
        <v>2.2904711601727697E-3</v>
      </c>
      <c r="H4">
        <f>'qx (1) proccess'!BT11</f>
        <v>2.3570398926187962E-3</v>
      </c>
      <c r="I4">
        <f>'qx (1) proccess'!CC11</f>
        <v>2.4637262138166686E-3</v>
      </c>
      <c r="J4">
        <f>'qx (1) proccess'!CL11</f>
        <v>2.592848576040857E-3</v>
      </c>
      <c r="K4">
        <f>'qx (1) proccess'!CU11</f>
        <v>2.7022006582107455E-3</v>
      </c>
      <c r="L4">
        <f>'qx (1) proccess'!DD11</f>
        <v>2.8065385168441932E-3</v>
      </c>
      <c r="M4">
        <f>'qx (1) proccess'!DM11</f>
        <v>3.0232465448099869E-3</v>
      </c>
      <c r="N4">
        <f>'qx (1) proccess'!DV11</f>
        <v>3.151863097369363E-3</v>
      </c>
      <c r="O4">
        <f>'qx (1) proccess'!EE11</f>
        <v>3.3431565820239264E-3</v>
      </c>
      <c r="P4">
        <f>'qx (1) proccess'!EN11</f>
        <v>3.6687902178804614E-3</v>
      </c>
      <c r="Q4">
        <f>'qx (1) proccess'!EW11</f>
        <v>3.7022642642008251E-3</v>
      </c>
      <c r="R4">
        <f>'qx (1) proccess'!FF11</f>
        <v>3.4638759961326845E-3</v>
      </c>
      <c r="S4">
        <f>'qx (1) proccess'!FO11</f>
        <v>3.0762487899831659E-3</v>
      </c>
      <c r="T4">
        <f>'qx (1) proccess'!FX11</f>
        <v>2.4644092270556936E-3</v>
      </c>
      <c r="U4">
        <f>'qx (1) proccess'!GG11</f>
        <v>1.9056388807040712E-3</v>
      </c>
      <c r="V4">
        <f>'qx (1) proccess'!GP11</f>
        <v>1.6108838509991956E-3</v>
      </c>
      <c r="W4">
        <f>'qx (1) proccess'!GY11</f>
        <v>1.3649307576831065E-3</v>
      </c>
      <c r="X4">
        <f>'qx (1) proccess'!HH11</f>
        <v>1.2403560399954323E-3</v>
      </c>
      <c r="Y4">
        <f>'qx (1) proccess'!HQ11</f>
        <v>1.1850782369333876E-3</v>
      </c>
      <c r="Z4">
        <f>'qx (1) proccess'!HZ11</f>
        <v>1.1721149455361137E-3</v>
      </c>
      <c r="AA4">
        <f>'qx (1) proccess'!II11</f>
        <v>1.2240081323573447E-3</v>
      </c>
      <c r="AB4">
        <f>'qx (1) proccess'!IR11</f>
        <v>1.2569345920909263E-3</v>
      </c>
      <c r="AC4">
        <f>'qx (1) proccess'!JA11</f>
        <v>1.2339848594929014E-3</v>
      </c>
      <c r="AD4">
        <f>'qx (1) proccess'!JJ11</f>
        <v>1.207406421911271E-3</v>
      </c>
      <c r="AE4">
        <f>'qx (1) proccess'!JS11</f>
        <v>1.1719276293598556E-3</v>
      </c>
      <c r="AF4">
        <f>'qx (1) proccess'!KB11</f>
        <v>7.8970014976240607E-3</v>
      </c>
      <c r="AG4">
        <f>'qx (1) proccess'!KK11</f>
        <v>8.1923618438099963E-3</v>
      </c>
      <c r="AH4">
        <f>'qx (1) proccess'!KT11</f>
        <v>8.5189144519726666E-3</v>
      </c>
      <c r="AI4">
        <f>'qx (1) proccess'!LC11</f>
        <v>6.9020196797830438E-3</v>
      </c>
      <c r="AJ4">
        <f>'qx (1) proccess'!LL11</f>
        <v>6.8471139795938558E-3</v>
      </c>
      <c r="AK4">
        <f>'qx (1) proccess'!LU11</f>
        <v>6.8517010295077885E-3</v>
      </c>
      <c r="AL4">
        <f>'qx (1) proccess'!MD11</f>
        <v>6.9092734260911282E-3</v>
      </c>
      <c r="AM4">
        <f>'qx (1) proccess'!MM11</f>
        <v>7.0363203509107514E-3</v>
      </c>
      <c r="AN4">
        <f>'qx (1) proccess'!MV11</f>
        <v>7.2438847333138653E-3</v>
      </c>
      <c r="AO4">
        <f>'qx (1) proccess'!NE11</f>
        <v>7.5342920886104139E-3</v>
      </c>
    </row>
    <row r="5" spans="1:41">
      <c r="A5">
        <f t="shared" si="11"/>
        <v>4</v>
      </c>
      <c r="B5">
        <f>'qx (1) proccess'!R12</f>
        <v>2.0575134263837555E-3</v>
      </c>
      <c r="C5">
        <f>'qx (1) proccess'!AA12</f>
        <v>2.097790454983916E-3</v>
      </c>
      <c r="D5">
        <f>'qx (1) proccess'!AJ12</f>
        <v>2.1377647333268336E-3</v>
      </c>
      <c r="E5">
        <f>'qx (1) proccess'!AS12</f>
        <v>2.1872382089136331E-3</v>
      </c>
      <c r="F5">
        <f>'qx (1) proccess'!BB12</f>
        <v>2.2428785752894886E-3</v>
      </c>
      <c r="G5">
        <f>'qx (1) proccess'!BK12</f>
        <v>2.297972610518173E-3</v>
      </c>
      <c r="H5">
        <f>'qx (1) proccess'!BT12</f>
        <v>2.3646822646483027E-3</v>
      </c>
      <c r="I5">
        <f>'qx (1) proccess'!CC12</f>
        <v>2.4715641271570907E-3</v>
      </c>
      <c r="J5">
        <f>'qx (1) proccess'!CL12</f>
        <v>2.6011442850210585E-3</v>
      </c>
      <c r="K5">
        <f>'qx (1) proccess'!CU12</f>
        <v>2.7104440904674254E-3</v>
      </c>
      <c r="L5">
        <f>'qx (1) proccess'!DD12</f>
        <v>2.8149095044581441E-3</v>
      </c>
      <c r="M5">
        <f>'qx (1) proccess'!DM12</f>
        <v>3.0317649853357563E-3</v>
      </c>
      <c r="N5">
        <f>'qx (1) proccess'!DV12</f>
        <v>3.1604248962912515E-3</v>
      </c>
      <c r="O5">
        <f>'qx (1) proccess'!EE12</f>
        <v>3.351433986059857E-3</v>
      </c>
      <c r="P5">
        <f>'qx (1) proccess'!EN12</f>
        <v>3.6772489357074054E-3</v>
      </c>
      <c r="Q5">
        <f>'qx (1) proccess'!EW12</f>
        <v>3.7101409892257584E-3</v>
      </c>
      <c r="R5">
        <f>'qx (1) proccess'!FF12</f>
        <v>3.4706679905430623E-3</v>
      </c>
      <c r="S5">
        <f>'qx (1) proccess'!FO12</f>
        <v>3.0817203021455504E-3</v>
      </c>
      <c r="T5">
        <f>'qx (1) proccess'!FX12</f>
        <v>2.4683783958306489E-3</v>
      </c>
      <c r="U5">
        <f>'qx (1) proccess'!GG12</f>
        <v>1.9084148648415562E-3</v>
      </c>
      <c r="V5">
        <f>'qx (1) proccess'!GP12</f>
        <v>1.6130016861174671E-3</v>
      </c>
      <c r="W5">
        <f>'qx (1) proccess'!GY12</f>
        <v>1.3665554207178887E-3</v>
      </c>
      <c r="X5">
        <f>'qx (1) proccess'!HH12</f>
        <v>1.2416849394317328E-3</v>
      </c>
      <c r="Y5">
        <f>'qx (1) proccess'!HQ12</f>
        <v>1.1862377913492584E-3</v>
      </c>
      <c r="Z5">
        <f>'qx (1) proccess'!HZ12</f>
        <v>1.1731670013973882E-3</v>
      </c>
      <c r="AA5">
        <f>'qx (1) proccess'!II12</f>
        <v>1.2250219490641144E-3</v>
      </c>
      <c r="AB5">
        <f>'qx (1) proccess'!IR12</f>
        <v>1.2579054160850953E-3</v>
      </c>
      <c r="AC5">
        <f>'qx (1) proccess'!JA12</f>
        <v>1.2348771422587815E-3</v>
      </c>
      <c r="AD5">
        <f>'qx (1) proccess'!JJ12</f>
        <v>1.2082277403880027E-3</v>
      </c>
      <c r="AE5">
        <f>'qx (1) proccess'!JS12</f>
        <v>1.1726828261990716E-3</v>
      </c>
      <c r="AF5">
        <f>'qx (1) proccess'!KB12</f>
        <v>1.0926903562169773E-2</v>
      </c>
      <c r="AG5">
        <f>'qx (1) proccess'!KK12</f>
        <v>1.1299882164687801E-2</v>
      </c>
      <c r="AH5">
        <f>'qx (1) proccess'!KT12</f>
        <v>1.178531189012536E-2</v>
      </c>
      <c r="AI5">
        <f>'qx (1) proccess'!LC12</f>
        <v>1.2289612378370791E-2</v>
      </c>
      <c r="AJ5">
        <f>'qx (1) proccess'!LL12</f>
        <v>9.9673320806872769E-3</v>
      </c>
      <c r="AK5">
        <f>'qx (1) proccess'!LU12</f>
        <v>9.9260084751399257E-3</v>
      </c>
      <c r="AL5">
        <f>'qx (1) proccess'!MD12</f>
        <v>9.9335161910532981E-3</v>
      </c>
      <c r="AM5">
        <f>'qx (1) proccess'!MM12</f>
        <v>1.0017849296352596E-2</v>
      </c>
      <c r="AN5">
        <f>'qx (1) proccess'!MV12</f>
        <v>1.0202937653725038E-2</v>
      </c>
      <c r="AO5">
        <f>'qx (1) proccess'!NE12</f>
        <v>1.050482143135739E-2</v>
      </c>
    </row>
    <row r="6" spans="1:41">
      <c r="A6">
        <f t="shared" si="11"/>
        <v>5</v>
      </c>
      <c r="B6">
        <f>'qx (1) proccess'!R13</f>
        <v>3.2914130890970233E-5</v>
      </c>
      <c r="C6">
        <f>'qx (1) proccess'!AA13</f>
        <v>9.0232438584962022E-5</v>
      </c>
      <c r="D6">
        <f>'qx (1) proccess'!AJ13</f>
        <v>9.4067638801281341E-5</v>
      </c>
      <c r="E6">
        <f>'qx (1) proccess'!AS13</f>
        <v>1.012744518036186E-4</v>
      </c>
      <c r="F6">
        <f>'qx (1) proccess'!BB13</f>
        <v>1.0797274009968914E-4</v>
      </c>
      <c r="G6">
        <f>'qx (1) proccess'!BK13</f>
        <v>1.0807428582589662E-4</v>
      </c>
      <c r="H6">
        <f>'qx (1) proccess'!BT13</f>
        <v>1.0111302928755622E-4</v>
      </c>
      <c r="I6">
        <f>'qx (1) proccess'!CC13</f>
        <v>1.0291306653029613E-4</v>
      </c>
      <c r="J6">
        <f>'qx (1) proccess'!CL13</f>
        <v>1.1562620377106034E-4</v>
      </c>
      <c r="K6">
        <f>'qx (1) proccess'!CU13</f>
        <v>1.2322893611237267E-4</v>
      </c>
      <c r="L6">
        <f>'qx (1) proccess'!DD13</f>
        <v>1.2621303364408819E-4</v>
      </c>
      <c r="M6">
        <f>'qx (1) proccess'!DM13</f>
        <v>1.3401796202850802E-4</v>
      </c>
      <c r="N6">
        <f>'qx (1) proccess'!DV13</f>
        <v>1.3870528746301832E-4</v>
      </c>
      <c r="O6">
        <f>'qx (1) proccess'!EE13</f>
        <v>1.5073122109648509E-4</v>
      </c>
      <c r="P6">
        <f>'qx (1) proccess'!EN13</f>
        <v>1.7179192792680806E-4</v>
      </c>
      <c r="Q6">
        <f>'qx (1) proccess'!EW13</f>
        <v>1.7223181333074608E-4</v>
      </c>
      <c r="R6">
        <f>'qx (1) proccess'!FF13</f>
        <v>1.6658242030366028E-4</v>
      </c>
      <c r="S6">
        <f>'qx (1) proccess'!FO13</f>
        <v>1.5057549361825905E-4</v>
      </c>
      <c r="T6">
        <f>'qx (1) proccess'!FX13</f>
        <v>1.2637409291975358E-4</v>
      </c>
      <c r="U6">
        <f>'qx (1) proccess'!GG13</f>
        <v>1.0415427644122807E-4</v>
      </c>
      <c r="V6">
        <f>'qx (1) proccess'!GP13</f>
        <v>9.2899215551971406E-5</v>
      </c>
      <c r="W6">
        <f>'qx (1) proccess'!GY13</f>
        <v>8.4033400547459052E-5</v>
      </c>
      <c r="X6">
        <f>'qx (1) proccess'!HH13</f>
        <v>8.0953351056928084E-5</v>
      </c>
      <c r="Y6">
        <f>'qx (1) proccess'!HQ13</f>
        <v>8.106431088658058E-5</v>
      </c>
      <c r="Z6">
        <f>'qx (1) proccess'!HZ13</f>
        <v>8.0575027124832173E-5</v>
      </c>
      <c r="AA6">
        <f>'qx (1) proccess'!II13</f>
        <v>8.6174583346216891E-5</v>
      </c>
      <c r="AB6">
        <f>'qx (1) proccess'!IR13</f>
        <v>8.7280383648234849E-5</v>
      </c>
      <c r="AC6">
        <f>'qx (1) proccess'!JA13</f>
        <v>9.4577774815192664E-5</v>
      </c>
      <c r="AD6">
        <f>'qx (1) proccess'!JJ13</f>
        <v>9.7480214251460982E-5</v>
      </c>
      <c r="AE6">
        <f>'qx (1) proccess'!JS13</f>
        <v>9.4089731364708283E-5</v>
      </c>
      <c r="AF6">
        <f>'qx (1) proccess'!KB13</f>
        <v>4.7677480001737706E-4</v>
      </c>
      <c r="AG6">
        <f>'qx (1) proccess'!KK13</f>
        <v>4.8875542713222727E-4</v>
      </c>
      <c r="AH6">
        <f>'qx (1) proccess'!KT13</f>
        <v>5.0373359695750049E-4</v>
      </c>
      <c r="AI6">
        <f>'qx (1) proccess'!LC13</f>
        <v>5.2033142566200691E-4</v>
      </c>
      <c r="AJ6">
        <f>'qx (1) proccess'!LL13</f>
        <v>5.363639437600703E-4</v>
      </c>
      <c r="AK6">
        <f>'qx (1) proccess'!LU13</f>
        <v>4.6723859020650344E-4</v>
      </c>
      <c r="AL6">
        <f>'qx (1) proccess'!MD13</f>
        <v>4.639255962792732E-4</v>
      </c>
      <c r="AM6">
        <f>'qx (1) proccess'!MM13</f>
        <v>4.6253792984560731E-4</v>
      </c>
      <c r="AN6">
        <f>'qx (1) proccess'!MV13</f>
        <v>4.6383206398786732E-4</v>
      </c>
      <c r="AO6">
        <f>'qx (1) proccess'!NE13</f>
        <v>4.6845280221215142E-4</v>
      </c>
    </row>
    <row r="7" spans="1:41">
      <c r="A7">
        <f t="shared" si="11"/>
        <v>6</v>
      </c>
      <c r="B7">
        <f>'qx (1) proccess'!R14</f>
        <v>3.2950768565006777E-5</v>
      </c>
      <c r="C7">
        <f>'qx (1) proccess'!AA14</f>
        <v>9.0326246953234801E-5</v>
      </c>
      <c r="D7">
        <f>'qx (1) proccess'!AJ14</f>
        <v>9.4172430320304135E-5</v>
      </c>
      <c r="E7">
        <f>'qx (1) proccess'!AS14</f>
        <v>1.0137987878583164E-4</v>
      </c>
      <c r="F7">
        <f>'qx (1) proccess'!BB14</f>
        <v>1.080797970586495E-4</v>
      </c>
      <c r="G7">
        <f>'qx (1) proccess'!BK14</f>
        <v>1.0818091530911822E-4</v>
      </c>
      <c r="H7">
        <f>'qx (1) proccess'!BT14</f>
        <v>1.0121168752110102E-4</v>
      </c>
      <c r="I7">
        <f>'qx (1) proccess'!CC14</f>
        <v>1.030116493729709E-4</v>
      </c>
      <c r="J7">
        <f>'qx (1) proccess'!CL14</f>
        <v>1.1574061601859943E-4</v>
      </c>
      <c r="K7">
        <f>'qx (1) proccess'!CU14</f>
        <v>1.2334337086603432E-4</v>
      </c>
      <c r="L7">
        <f>'qx (1) proccess'!DD14</f>
        <v>1.263293551205098E-4</v>
      </c>
      <c r="M7">
        <f>'qx (1) proccess'!DM14</f>
        <v>1.3413354346832016E-4</v>
      </c>
      <c r="N7">
        <f>'qx (1) proccess'!DV14</f>
        <v>1.3882222932425303E-4</v>
      </c>
      <c r="O7">
        <f>'qx (1) proccess'!EE14</f>
        <v>1.5084392500789993E-4</v>
      </c>
      <c r="P7">
        <f>'qx (1) proccess'!EN14</f>
        <v>1.7191194166838426E-4</v>
      </c>
      <c r="Q7">
        <f>'qx (1) proccess'!EW14</f>
        <v>1.7234341967190838E-4</v>
      </c>
      <c r="R7">
        <f>'qx (1) proccess'!FF14</f>
        <v>1.6668270151695865E-4</v>
      </c>
      <c r="S7">
        <f>'qx (1) proccess'!FO14</f>
        <v>1.5065753008801475E-4</v>
      </c>
      <c r="T7">
        <f>'qx (1) proccess'!FX14</f>
        <v>1.2643648238240543E-4</v>
      </c>
      <c r="U7">
        <f>'qx (1) proccess'!GG14</f>
        <v>1.0420084156317218E-4</v>
      </c>
      <c r="V7">
        <f>'qx (1) proccess'!GP14</f>
        <v>9.2937250294442244E-5</v>
      </c>
      <c r="W7">
        <f>'qx (1) proccess'!GY14</f>
        <v>8.4064320222125116E-5</v>
      </c>
      <c r="X7">
        <f>'qx (1) proccess'!HH14</f>
        <v>8.0980495315135885E-5</v>
      </c>
      <c r="Y7">
        <f>'qx (1) proccess'!HQ14</f>
        <v>8.1089287972774894E-5</v>
      </c>
      <c r="Z7">
        <f>'qx (1) proccess'!HZ14</f>
        <v>8.0597418349396494E-5</v>
      </c>
      <c r="AA7">
        <f>'qx (1) proccess'!II14</f>
        <v>8.6196888480839139E-5</v>
      </c>
      <c r="AB7">
        <f>'qx (1) proccess'!IR14</f>
        <v>8.730170651801866E-5</v>
      </c>
      <c r="AC7">
        <f>'qx (1) proccess'!JA14</f>
        <v>9.4599377048101298E-5</v>
      </c>
      <c r="AD7">
        <f>'qx (1) proccess'!JJ14</f>
        <v>9.7501686261535948E-5</v>
      </c>
      <c r="AE7">
        <f>'qx (1) proccess'!JS14</f>
        <v>9.4109201525641555E-5</v>
      </c>
      <c r="AF7">
        <f>'qx (1) proccess'!KB14</f>
        <v>5.7624134385154827E-4</v>
      </c>
      <c r="AG7">
        <f>'qx (1) proccess'!KK14</f>
        <v>5.8660454854358004E-4</v>
      </c>
      <c r="AH7">
        <f>'qx (1) proccess'!KT14</f>
        <v>6.0141326522704494E-4</v>
      </c>
      <c r="AI7">
        <f>'qx (1) proccess'!LC14</f>
        <v>6.1988113978069762E-4</v>
      </c>
      <c r="AJ7">
        <f>'qx (1) proccess'!LL14</f>
        <v>6.4029358407305891E-4</v>
      </c>
      <c r="AK7">
        <f>'qx (1) proccess'!LU14</f>
        <v>6.5816459718669401E-4</v>
      </c>
      <c r="AL7">
        <f>'qx (1) proccess'!MD14</f>
        <v>5.7359529379859948E-4</v>
      </c>
      <c r="AM7">
        <f>'qx (1) proccess'!MM14</f>
        <v>5.6998199433266959E-4</v>
      </c>
      <c r="AN7">
        <f>'qx (1) proccess'!MV14</f>
        <v>5.6858676405332456E-4</v>
      </c>
      <c r="AO7">
        <f>'qx (1) proccess'!NE14</f>
        <v>5.703990249931076E-4</v>
      </c>
    </row>
    <row r="8" spans="1:41">
      <c r="A8">
        <f t="shared" si="11"/>
        <v>7</v>
      </c>
      <c r="B8">
        <f>'qx (1) proccess'!R15</f>
        <v>3.2977777882708469E-5</v>
      </c>
      <c r="C8">
        <f>'qx (1) proccess'!AA15</f>
        <v>9.0395323866375007E-5</v>
      </c>
      <c r="D8">
        <f>'qx (1) proccess'!AJ15</f>
        <v>9.4249858812952081E-5</v>
      </c>
      <c r="E8">
        <f>'qx (1) proccess'!AS15</f>
        <v>1.0145719035079538E-4</v>
      </c>
      <c r="F8">
        <f>'qx (1) proccess'!BB15</f>
        <v>1.0815835616958828E-4</v>
      </c>
      <c r="G8">
        <f>'qx (1) proccess'!BK15</f>
        <v>1.0825927287399999E-4</v>
      </c>
      <c r="H8">
        <f>'qx (1) proccess'!BT15</f>
        <v>1.0128412600172526E-4</v>
      </c>
      <c r="I8">
        <f>'qx (1) proccess'!CC15</f>
        <v>1.0308387454446137E-4</v>
      </c>
      <c r="J8">
        <f>'qx (1) proccess'!CL15</f>
        <v>1.1582455718262505E-4</v>
      </c>
      <c r="K8">
        <f>'qx (1) proccess'!CU15</f>
        <v>1.2342715720702597E-4</v>
      </c>
      <c r="L8">
        <f>'qx (1) proccess'!DD15</f>
        <v>1.2641467941664112E-4</v>
      </c>
      <c r="M8">
        <f>'qx (1) proccess'!DM15</f>
        <v>1.3421809024377813E-4</v>
      </c>
      <c r="N8">
        <f>'qx (1) proccess'!DV15</f>
        <v>1.3890779324266891E-4</v>
      </c>
      <c r="O8">
        <f>'qx (1) proccess'!EE15</f>
        <v>1.5092630205651119E-4</v>
      </c>
      <c r="P8">
        <f>'qx (1) proccess'!EN15</f>
        <v>1.719998307974422E-4</v>
      </c>
      <c r="Q8">
        <f>'qx (1) proccess'!EW15</f>
        <v>1.7242442197261455E-4</v>
      </c>
      <c r="R8">
        <f>'qx (1) proccess'!FF15</f>
        <v>1.6675543723438242E-4</v>
      </c>
      <c r="S8">
        <f>'qx (1) proccess'!FO15</f>
        <v>1.5071703276227385E-4</v>
      </c>
      <c r="T8">
        <f>'qx (1) proccess'!FX15</f>
        <v>1.2648149799620941E-4</v>
      </c>
      <c r="U8">
        <f>'qx (1) proccess'!GG15</f>
        <v>1.0423430971829477E-4</v>
      </c>
      <c r="V8">
        <f>'qx (1) proccess'!GP15</f>
        <v>9.2964301037742639E-5</v>
      </c>
      <c r="W8">
        <f>'qx (1) proccess'!GY15</f>
        <v>8.4086421143911717E-5</v>
      </c>
      <c r="X8">
        <f>'qx (1) proccess'!HH15</f>
        <v>8.1000040411387931E-5</v>
      </c>
      <c r="Y8">
        <f>'qx (1) proccess'!HQ15</f>
        <v>8.1106772606886107E-5</v>
      </c>
      <c r="Z8">
        <f>'qx (1) proccess'!HZ15</f>
        <v>8.0613695079578552E-5</v>
      </c>
      <c r="AA8">
        <f>'qx (1) proccess'!II15</f>
        <v>8.6213037715806087E-5</v>
      </c>
      <c r="AB8">
        <f>'qx (1) proccess'!IR15</f>
        <v>8.7316496669168943E-5</v>
      </c>
      <c r="AC8">
        <f>'qx (1) proccess'!JA15</f>
        <v>9.4614406516507535E-5</v>
      </c>
      <c r="AD8">
        <f>'qx (1) proccess'!JJ15</f>
        <v>9.7516013721728011E-5</v>
      </c>
      <c r="AE8">
        <f>'qx (1) proccess'!JS15</f>
        <v>9.4122591837355821E-5</v>
      </c>
      <c r="AF8">
        <f>'qx (1) proccess'!KB15</f>
        <v>6.8247972824661822E-4</v>
      </c>
      <c r="AG8">
        <f>'qx (1) proccess'!KK15</f>
        <v>6.8963494053677439E-4</v>
      </c>
      <c r="AH8">
        <f>'qx (1) proccess'!KT15</f>
        <v>7.0213374505355322E-4</v>
      </c>
      <c r="AI8">
        <f>'qx (1) proccess'!LC15</f>
        <v>7.1991930392652464E-4</v>
      </c>
      <c r="AJ8">
        <f>'qx (1) proccess'!LL15</f>
        <v>7.4202942615842881E-4</v>
      </c>
      <c r="AK8">
        <f>'qx (1) proccess'!LU15</f>
        <v>7.6432489362345034E-4</v>
      </c>
      <c r="AL8">
        <f>'qx (1) proccess'!MD15</f>
        <v>7.865046960654679E-4</v>
      </c>
      <c r="AM8">
        <f>'qx (1) proccess'!MM15</f>
        <v>6.8542491542662764E-4</v>
      </c>
      <c r="AN8">
        <f>'qx (1) proccess'!MV15</f>
        <v>6.8149447061916348E-4</v>
      </c>
      <c r="AO8">
        <f>'qx (1) proccess'!NE15</f>
        <v>6.8010639741888815E-4</v>
      </c>
    </row>
    <row r="9" spans="1:41">
      <c r="A9">
        <f t="shared" si="11"/>
        <v>8</v>
      </c>
      <c r="B9">
        <f>'qx (1) proccess'!R16</f>
        <v>3.2996019787622577E-5</v>
      </c>
      <c r="C9">
        <f>'qx (1) proccess'!AA16</f>
        <v>9.0440779419611583E-5</v>
      </c>
      <c r="D9">
        <f>'qx (1) proccess'!AJ16</f>
        <v>9.430224348723731E-5</v>
      </c>
      <c r="E9">
        <f>'qx (1) proccess'!AS16</f>
        <v>1.0150849021952753E-4</v>
      </c>
      <c r="F9">
        <f>'qx (1) proccess'!BB16</f>
        <v>1.0820922950657974E-4</v>
      </c>
      <c r="G9">
        <f>'qx (1) proccess'!BK16</f>
        <v>1.0830983657061557E-4</v>
      </c>
      <c r="H9">
        <f>'qx (1) proccess'!BT16</f>
        <v>1.0133122351500305E-4</v>
      </c>
      <c r="I9">
        <f>'qx (1) proccess'!CC16</f>
        <v>1.0313082510602595E-4</v>
      </c>
      <c r="J9">
        <f>'qx (1) proccess'!CL16</f>
        <v>1.1588024180984195E-4</v>
      </c>
      <c r="K9">
        <f>'qx (1) proccess'!CU16</f>
        <v>1.2348220447836895E-4</v>
      </c>
      <c r="L9">
        <f>'qx (1) proccess'!DD16</f>
        <v>1.2647118915341877E-4</v>
      </c>
      <c r="M9">
        <f>'qx (1) proccess'!DM16</f>
        <v>1.3427415042792802E-4</v>
      </c>
      <c r="N9">
        <f>'qx (1) proccess'!DV16</f>
        <v>1.3896489631959986E-4</v>
      </c>
      <c r="O9">
        <f>'qx (1) proccess'!EE16</f>
        <v>1.509803337511715E-4</v>
      </c>
      <c r="P9">
        <f>'qx (1) proccess'!EN16</f>
        <v>1.7205679929798172E-4</v>
      </c>
      <c r="Q9">
        <f>'qx (1) proccess'!EW16</f>
        <v>1.7247774132958031E-4</v>
      </c>
      <c r="R9">
        <f>'qx (1) proccess'!FF16</f>
        <v>1.6680383176255451E-4</v>
      </c>
      <c r="S9">
        <f>'qx (1) proccess'!FO16</f>
        <v>1.5075622790658834E-4</v>
      </c>
      <c r="T9">
        <f>'qx (1) proccess'!FX16</f>
        <v>1.2651165825537224E-4</v>
      </c>
      <c r="U9">
        <f>'qx (1) proccess'!GG16</f>
        <v>1.0425686218741109E-4</v>
      </c>
      <c r="V9">
        <f>'qx (1) proccess'!GP16</f>
        <v>9.2982177998544627E-5</v>
      </c>
      <c r="W9">
        <f>'qx (1) proccess'!GY16</f>
        <v>8.4101741892186492E-5</v>
      </c>
      <c r="X9">
        <f>'qx (1) proccess'!HH16</f>
        <v>8.1012807063269679E-5</v>
      </c>
      <c r="Y9">
        <f>'qx (1) proccess'!HQ16</f>
        <v>8.1118790254830573E-5</v>
      </c>
      <c r="Z9">
        <f>'qx (1) proccess'!HZ16</f>
        <v>8.0624729430557872E-5</v>
      </c>
      <c r="AA9">
        <f>'qx (1) proccess'!II16</f>
        <v>8.622388471605781E-5</v>
      </c>
      <c r="AB9">
        <f>'qx (1) proccess'!IR16</f>
        <v>8.7327539906159683E-5</v>
      </c>
      <c r="AC9">
        <f>'qx (1) proccess'!JA16</f>
        <v>9.4625542289377421E-5</v>
      </c>
      <c r="AD9">
        <f>'qx (1) proccess'!JJ16</f>
        <v>9.7526730134265196E-5</v>
      </c>
      <c r="AE9">
        <f>'qx (1) proccess'!JS16</f>
        <v>9.4131959579122823E-5</v>
      </c>
      <c r="AF9">
        <f>'qx (1) proccess'!KB16</f>
        <v>7.8505367276476422E-4</v>
      </c>
      <c r="AG9">
        <f>'qx (1) proccess'!KK16</f>
        <v>7.8796242520159411E-4</v>
      </c>
      <c r="AH9">
        <f>'qx (1) proccess'!KT16</f>
        <v>7.9631333462953046E-4</v>
      </c>
      <c r="AI9">
        <f>'qx (1) proccess'!LC16</f>
        <v>8.1079371761439247E-4</v>
      </c>
      <c r="AJ9">
        <f>'qx (1) proccess'!LL16</f>
        <v>8.3131504189216487E-4</v>
      </c>
      <c r="AK9">
        <f>'qx (1) proccess'!LU16</f>
        <v>8.5443395505131628E-4</v>
      </c>
      <c r="AL9">
        <f>'qx (1) proccess'!MD16</f>
        <v>8.8103411367245561E-4</v>
      </c>
      <c r="AM9">
        <f>'qx (1) proccess'!MM16</f>
        <v>9.0732247750695228E-4</v>
      </c>
      <c r="AN9">
        <f>'qx (1) proccess'!MV16</f>
        <v>7.9066732567325171E-4</v>
      </c>
      <c r="AO9">
        <f>'qx (1) proccess'!NE16</f>
        <v>7.8643812192426851E-4</v>
      </c>
    </row>
    <row r="10" spans="1:41">
      <c r="A10">
        <f t="shared" si="11"/>
        <v>9</v>
      </c>
      <c r="B10">
        <f>'qx (1) proccess'!R17</f>
        <v>3.3008736788055642E-5</v>
      </c>
      <c r="C10">
        <f>'qx (1) proccess'!AA17</f>
        <v>9.047130203142058E-5</v>
      </c>
      <c r="D10">
        <f>'qx (1) proccess'!AJ17</f>
        <v>9.4338743373278681E-5</v>
      </c>
      <c r="E10">
        <f>'qx (1) proccess'!AS17</f>
        <v>1.0154283586806241E-4</v>
      </c>
      <c r="F10">
        <f>'qx (1) proccess'!BB17</f>
        <v>1.0824280122331877E-4</v>
      </c>
      <c r="G10">
        <f>'qx (1) proccess'!BK17</f>
        <v>1.0834313456989916E-4</v>
      </c>
      <c r="H10">
        <f>'qx (1) proccess'!BT17</f>
        <v>1.013618790551932E-4</v>
      </c>
      <c r="I10">
        <f>'qx (1) proccess'!CC17</f>
        <v>1.0316151196503526E-4</v>
      </c>
      <c r="J10">
        <f>'qx (1) proccess'!CL17</f>
        <v>1.1591787774217401E-4</v>
      </c>
      <c r="K10">
        <f>'qx (1) proccess'!CU17</f>
        <v>1.2351880077148493E-4</v>
      </c>
      <c r="L10">
        <f>'qx (1) proccess'!DD17</f>
        <v>1.265096919092131E-4</v>
      </c>
      <c r="M10">
        <f>'qx (1) proccess'!DM17</f>
        <v>1.3431145327076703E-4</v>
      </c>
      <c r="N10">
        <f>'qx (1) proccess'!DV17</f>
        <v>1.3900364274371547E-4</v>
      </c>
      <c r="O10">
        <f>'qx (1) proccess'!EE17</f>
        <v>1.5101562490874387E-4</v>
      </c>
      <c r="P10">
        <f>'qx (1) proccess'!EN17</f>
        <v>1.7209455268591258E-4</v>
      </c>
      <c r="Q10">
        <f>'qx (1) proccess'!EW17</f>
        <v>1.7251264145619588E-4</v>
      </c>
      <c r="R10">
        <f>'qx (1) proccess'!FF17</f>
        <v>1.6683524064221657E-4</v>
      </c>
      <c r="S10">
        <f>'qx (1) proccess'!FO17</f>
        <v>1.507821572887548E-4</v>
      </c>
      <c r="T10">
        <f>'qx (1) proccess'!FX17</f>
        <v>1.2653146797859743E-4</v>
      </c>
      <c r="U10">
        <f>'qx (1) proccess'!GG17</f>
        <v>1.042717851536766E-4</v>
      </c>
      <c r="V10">
        <f>'qx (1) proccess'!GP17</f>
        <v>9.2994223647068663E-5</v>
      </c>
      <c r="W10">
        <f>'qx (1) proccess'!GY17</f>
        <v>8.4111590340037144E-5</v>
      </c>
      <c r="X10">
        <f>'qx (1) proccess'!HH17</f>
        <v>8.1021228778970644E-5</v>
      </c>
      <c r="Y10">
        <f>'qx (1) proccess'!HQ17</f>
        <v>8.1127088506562618E-5</v>
      </c>
      <c r="Z10">
        <f>'qx (1) proccess'!HZ17</f>
        <v>8.0632017915937475E-5</v>
      </c>
      <c r="AA10">
        <f>'qx (1) proccess'!II17</f>
        <v>8.6231599705610416E-5</v>
      </c>
      <c r="AB10">
        <f>'qx (1) proccess'!IR17</f>
        <v>8.7333931010702477E-5</v>
      </c>
      <c r="AC10">
        <f>'qx (1) proccess'!JA17</f>
        <v>9.463245174825176E-5</v>
      </c>
      <c r="AD10">
        <f>'qx (1) proccess'!JJ17</f>
        <v>9.7532808460462422E-5</v>
      </c>
      <c r="AE10">
        <f>'qx (1) proccess'!JS17</f>
        <v>9.4138768487221449E-5</v>
      </c>
      <c r="AF10">
        <f>'qx (1) proccess'!KB17</f>
        <v>8.7484884869230286E-4</v>
      </c>
      <c r="AG10">
        <f>'qx (1) proccess'!KK17</f>
        <v>8.7349730316769862E-4</v>
      </c>
      <c r="AH10">
        <f>'qx (1) proccess'!KT17</f>
        <v>8.7683362325919202E-4</v>
      </c>
      <c r="AI10">
        <f>'qx (1) proccess'!LC17</f>
        <v>8.8618003553735407E-4</v>
      </c>
      <c r="AJ10">
        <f>'qx (1) proccess'!LL17</f>
        <v>9.0227750171496075E-4</v>
      </c>
      <c r="AK10">
        <f>'qx (1) proccess'!LU17</f>
        <v>9.2251074221413594E-4</v>
      </c>
      <c r="AL10">
        <f>'qx (1) proccess'!MD17</f>
        <v>9.4916590719746913E-4</v>
      </c>
      <c r="AM10">
        <f>'qx (1) proccess'!MM17</f>
        <v>9.7949556788504708E-4</v>
      </c>
      <c r="AN10">
        <f>'qx (1) proccess'!MV17</f>
        <v>1.0092719499557555E-3</v>
      </c>
      <c r="AO10">
        <f>'qx (1) proccess'!NE17</f>
        <v>8.7930896575117942E-4</v>
      </c>
    </row>
    <row r="11" spans="1:41">
      <c r="A11">
        <f t="shared" si="11"/>
        <v>10</v>
      </c>
      <c r="B11">
        <f>'qx (1) proccess'!R18</f>
        <v>3.3017236789591311E-5</v>
      </c>
      <c r="C11">
        <f>'qx (1) proccess'!AA18</f>
        <v>9.049127105201571E-5</v>
      </c>
      <c r="D11">
        <f>'qx (1) proccess'!AJ18</f>
        <v>9.4363374616828854E-5</v>
      </c>
      <c r="E11">
        <f>'qx (1) proccess'!AS18</f>
        <v>1.015654464229644E-4</v>
      </c>
      <c r="F11">
        <f>'qx (1) proccess'!BB18</f>
        <v>1.0826387729549248E-4</v>
      </c>
      <c r="G11">
        <f>'qx (1) proccess'!BK18</f>
        <v>1.0836446200588328E-4</v>
      </c>
      <c r="H11">
        <f>'qx (1) proccess'!BT18</f>
        <v>1.0138150030739249E-4</v>
      </c>
      <c r="I11">
        <f>'qx (1) proccess'!CC18</f>
        <v>1.0318111604575069E-4</v>
      </c>
      <c r="J11">
        <f>'qx (1) proccess'!CL18</f>
        <v>1.1594235439242575E-4</v>
      </c>
      <c r="K11">
        <f>'qx (1) proccess'!CU18</f>
        <v>1.2354237580703551E-4</v>
      </c>
      <c r="L11">
        <f>'qx (1) proccess'!DD18</f>
        <v>1.265345851074482E-4</v>
      </c>
      <c r="M11">
        <f>'qx (1) proccess'!DM18</f>
        <v>1.3433548069305927E-4</v>
      </c>
      <c r="N11">
        <f>'qx (1) proccess'!DV18</f>
        <v>1.3902922601127311E-4</v>
      </c>
      <c r="O11">
        <f>'qx (1) proccess'!EE18</f>
        <v>1.5103814936186881E-4</v>
      </c>
      <c r="P11">
        <f>'qx (1) proccess'!EN18</f>
        <v>1.7211791282156167E-4</v>
      </c>
      <c r="Q11">
        <f>'qx (1) proccess'!EW18</f>
        <v>1.7253447425614237E-4</v>
      </c>
      <c r="R11">
        <f>'qx (1) proccess'!FF18</f>
        <v>1.6685486858496537E-4</v>
      </c>
      <c r="S11">
        <f>'qx (1) proccess'!FO18</f>
        <v>1.507975901545079E-4</v>
      </c>
      <c r="T11">
        <f>'qx (1) proccess'!FX18</f>
        <v>1.2654352090278728E-4</v>
      </c>
      <c r="U11">
        <f>'qx (1) proccess'!GG18</f>
        <v>1.0428080836358863E-4</v>
      </c>
      <c r="V11">
        <f>'qx (1) proccess'!GP18</f>
        <v>9.3001828541706055E-5</v>
      </c>
      <c r="W11">
        <f>'qx (1) proccess'!GY18</f>
        <v>8.4117237831864047E-5</v>
      </c>
      <c r="X11">
        <f>'qx (1) proccess'!HH18</f>
        <v>8.102690017087021E-5</v>
      </c>
      <c r="Y11">
        <f>'qx (1) proccess'!HQ18</f>
        <v>8.1131689919725116E-5</v>
      </c>
      <c r="Z11">
        <f>'qx (1) proccess'!HZ18</f>
        <v>8.0636140917291811E-5</v>
      </c>
      <c r="AA11">
        <f>'qx (1) proccess'!II18</f>
        <v>8.6235776205960255E-5</v>
      </c>
      <c r="AB11">
        <f>'qx (1) proccess'!IR18</f>
        <v>8.733831473600261E-5</v>
      </c>
      <c r="AC11">
        <f>'qx (1) proccess'!JA18</f>
        <v>9.4636613590557859E-5</v>
      </c>
      <c r="AD11">
        <f>'qx (1) proccess'!JJ18</f>
        <v>9.7536962679366259E-5</v>
      </c>
      <c r="AE11">
        <f>'qx (1) proccess'!JS18</f>
        <v>9.414190752852205E-5</v>
      </c>
      <c r="AF11">
        <f>'qx (1) proccess'!KB18</f>
        <v>9.432843690371052E-4</v>
      </c>
      <c r="AG11">
        <f>'qx (1) proccess'!KK18</f>
        <v>9.3870744213400334E-4</v>
      </c>
      <c r="AH11">
        <f>'qx (1) proccess'!KT18</f>
        <v>9.3736907448891977E-4</v>
      </c>
      <c r="AI11">
        <f>'qx (1) proccess'!LC18</f>
        <v>9.4101139574210007E-4</v>
      </c>
      <c r="AJ11">
        <f>'qx (1) proccess'!LL18</f>
        <v>9.5102903860338128E-4</v>
      </c>
      <c r="AK11">
        <f>'qx (1) proccess'!LU18</f>
        <v>9.6558460453485676E-4</v>
      </c>
      <c r="AL11">
        <f>'qx (1) proccess'!MD18</f>
        <v>9.8828413374851061E-4</v>
      </c>
      <c r="AM11">
        <f>'qx (1) proccess'!MM18</f>
        <v>1.0176559796440342E-3</v>
      </c>
      <c r="AN11">
        <f>'qx (1) proccess'!MV18</f>
        <v>1.0507525790309214E-3</v>
      </c>
      <c r="AO11">
        <f>'qx (1) proccess'!NE18</f>
        <v>1.0831219228816535E-3</v>
      </c>
    </row>
    <row r="12" spans="1:41">
      <c r="A12">
        <f t="shared" si="11"/>
        <v>11</v>
      </c>
      <c r="B12">
        <f>'qx (1) proccess'!R19</f>
        <v>3.302314213971032E-5</v>
      </c>
      <c r="C12">
        <f>'qx (1) proccess'!AA19</f>
        <v>9.0504822758187331E-5</v>
      </c>
      <c r="D12">
        <f>'qx (1) proccess'!AJ19</f>
        <v>9.4380118984766363E-5</v>
      </c>
      <c r="E12">
        <f>'qx (1) proccess'!AS19</f>
        <v>1.0158098086401721E-4</v>
      </c>
      <c r="F12">
        <f>'qx (1) proccess'!BB19</f>
        <v>1.082785470722675E-4</v>
      </c>
      <c r="G12">
        <f>'qx (1) proccess'!BK19</f>
        <v>1.0837880843721355E-4</v>
      </c>
      <c r="H12">
        <f>'qx (1) proccess'!BT19</f>
        <v>1.0139482408309151E-4</v>
      </c>
      <c r="I12">
        <f>'qx (1) proccess'!CC19</f>
        <v>1.0319466408917452E-4</v>
      </c>
      <c r="J12">
        <f>'qx (1) proccess'!CL19</f>
        <v>1.1595905179576473E-4</v>
      </c>
      <c r="K12">
        <f>'qx (1) proccess'!CU19</f>
        <v>1.2355826801235966E-4</v>
      </c>
      <c r="L12">
        <f>'qx (1) proccess'!DD19</f>
        <v>1.2655171314497564E-4</v>
      </c>
      <c r="M12">
        <f>'qx (1) proccess'!DM19</f>
        <v>1.3435144901871194E-4</v>
      </c>
      <c r="N12">
        <f>'qx (1) proccess'!DV19</f>
        <v>1.3904550606202325E-4</v>
      </c>
      <c r="O12">
        <f>'qx (1) proccess'!EE19</f>
        <v>1.5105266769547952E-4</v>
      </c>
      <c r="P12">
        <f>'qx (1) proccess'!EN19</f>
        <v>1.7213332170767939E-4</v>
      </c>
      <c r="Q12">
        <f>'qx (1) proccess'!EW19</f>
        <v>1.7254862867533538E-4</v>
      </c>
      <c r="R12">
        <f>'qx (1) proccess'!FF19</f>
        <v>1.668674221389983E-4</v>
      </c>
      <c r="S12">
        <f>'qx (1) proccess'!FO19</f>
        <v>1.508077763284037E-4</v>
      </c>
      <c r="T12">
        <f>'qx (1) proccess'!FX19</f>
        <v>1.2655024211690239E-4</v>
      </c>
      <c r="U12">
        <f>'qx (1) proccess'!GG19</f>
        <v>1.0428613483887524E-4</v>
      </c>
      <c r="V12">
        <f>'qx (1) proccess'!GP19</f>
        <v>9.3006148266013071E-5</v>
      </c>
      <c r="W12">
        <f>'qx (1) proccess'!GY19</f>
        <v>8.4120857937890301E-5</v>
      </c>
      <c r="X12">
        <f>'qx (1) proccess'!HH19</f>
        <v>8.1029544395413446E-5</v>
      </c>
      <c r="Y12">
        <f>'qx (1) proccess'!HQ19</f>
        <v>8.1134073477220564E-5</v>
      </c>
      <c r="Z12">
        <f>'qx (1) proccess'!HZ19</f>
        <v>8.0638597768551126E-5</v>
      </c>
      <c r="AA12">
        <f>'qx (1) proccess'!II19</f>
        <v>8.6237759100144947E-5</v>
      </c>
      <c r="AB12">
        <f>'qx (1) proccess'!IR19</f>
        <v>8.7340123461288963E-5</v>
      </c>
      <c r="AC12">
        <f>'qx (1) proccess'!JA19</f>
        <v>9.4638249395880477E-5</v>
      </c>
      <c r="AD12">
        <f>'qx (1) proccess'!JJ19</f>
        <v>9.7539001466310908E-5</v>
      </c>
      <c r="AE12">
        <f>'qx (1) proccess'!JS19</f>
        <v>9.4143427670595291E-5</v>
      </c>
      <c r="AF12">
        <f>'qx (1) proccess'!KB19</f>
        <v>1.1306874887144489E-3</v>
      </c>
      <c r="AG12">
        <f>'qx (1) proccess'!KK19</f>
        <v>9.841348996138964E-4</v>
      </c>
      <c r="AH12">
        <f>'qx (1) proccess'!KT19</f>
        <v>9.794912098631107E-4</v>
      </c>
      <c r="AI12">
        <f>'qx (1) proccess'!LC19</f>
        <v>9.7817375999260242E-4</v>
      </c>
      <c r="AJ12">
        <f>'qx (1) proccess'!LL19</f>
        <v>9.8197598888110802E-4</v>
      </c>
      <c r="AK12">
        <f>'qx (1) proccess'!LU19</f>
        <v>9.8965682059956117E-4</v>
      </c>
      <c r="AL12">
        <f>'qx (1) proccess'!MD19</f>
        <v>1.0058838468633862E-3</v>
      </c>
      <c r="AM12">
        <f>'qx (1) proccess'!MM19</f>
        <v>1.030372506667542E-3</v>
      </c>
      <c r="AN12">
        <f>'qx (1) proccess'!MV19</f>
        <v>1.061595402585789E-3</v>
      </c>
      <c r="AO12">
        <f>'qx (1) proccess'!NE19</f>
        <v>1.0965694151278725E-3</v>
      </c>
    </row>
    <row r="13" spans="1:41">
      <c r="A13">
        <f t="shared" si="11"/>
        <v>12</v>
      </c>
      <c r="B13">
        <f>'qx (1) proccess'!R20</f>
        <v>3.3024846967595587E-5</v>
      </c>
      <c r="C13">
        <f>'qx (1) proccess'!AA20</f>
        <v>9.0508778829158197E-5</v>
      </c>
      <c r="D13">
        <f>'qx (1) proccess'!AJ20</f>
        <v>9.4385077945619358E-5</v>
      </c>
      <c r="E13">
        <f>'qx (1) proccess'!AS20</f>
        <v>1.0158540888895198E-4</v>
      </c>
      <c r="F13">
        <f>'qx (1) proccess'!BB20</f>
        <v>1.0828233078870274E-4</v>
      </c>
      <c r="G13">
        <f>'qx (1) proccess'!BK20</f>
        <v>1.0838266125007484E-4</v>
      </c>
      <c r="H13">
        <f>'qx (1) proccess'!BT20</f>
        <v>1.0139833510690487E-4</v>
      </c>
      <c r="I13">
        <f>'qx (1) proccess'!CC20</f>
        <v>1.0319795041035217E-4</v>
      </c>
      <c r="J13">
        <f>'qx (1) proccess'!CL20</f>
        <v>1.1596371441482152E-4</v>
      </c>
      <c r="K13">
        <f>'qx (1) proccess'!CU20</f>
        <v>1.2356243688083413E-4</v>
      </c>
      <c r="L13">
        <f>'qx (1) proccess'!DD20</f>
        <v>1.2655575621352703E-4</v>
      </c>
      <c r="M13">
        <f>'qx (1) proccess'!DM20</f>
        <v>1.3435519137093075E-4</v>
      </c>
      <c r="N13">
        <f>'qx (1) proccess'!DV20</f>
        <v>1.3905015363652794E-4</v>
      </c>
      <c r="O13">
        <f>'qx (1) proccess'!EE20</f>
        <v>1.5105522712467238E-4</v>
      </c>
      <c r="P13">
        <f>'qx (1) proccess'!EN20</f>
        <v>1.721365257259297E-4</v>
      </c>
      <c r="Q13">
        <f>'qx (1) proccess'!EW20</f>
        <v>1.7255099398310282E-4</v>
      </c>
      <c r="R13">
        <f>'qx (1) proccess'!FF20</f>
        <v>1.6686975646626549E-4</v>
      </c>
      <c r="S13">
        <f>'qx (1) proccess'!FO20</f>
        <v>1.5080953491866414E-4</v>
      </c>
      <c r="T13">
        <f>'qx (1) proccess'!FX20</f>
        <v>1.2655127020785219E-4</v>
      </c>
      <c r="U13">
        <f>'qx (1) proccess'!GG20</f>
        <v>1.0428635547328919E-4</v>
      </c>
      <c r="V13">
        <f>'qx (1) proccess'!GP20</f>
        <v>9.30056639678915E-5</v>
      </c>
      <c r="W13">
        <f>'qx (1) proccess'!GY20</f>
        <v>8.412055593249088E-5</v>
      </c>
      <c r="X13">
        <f>'qx (1) proccess'!HH20</f>
        <v>8.1029328670526843E-5</v>
      </c>
      <c r="Y13">
        <f>'qx (1) proccess'!HQ20</f>
        <v>8.1133438144235286E-5</v>
      </c>
      <c r="Z13">
        <f>'qx (1) proccess'!HZ20</f>
        <v>8.0637985334149553E-5</v>
      </c>
      <c r="AA13">
        <f>'qx (1) proccess'!II20</f>
        <v>8.6237102152792594E-5</v>
      </c>
      <c r="AB13">
        <f>'qx (1) proccess'!IR20</f>
        <v>8.733947805011757E-5</v>
      </c>
      <c r="AC13">
        <f>'qx (1) proccess'!JA20</f>
        <v>9.4637507395439868E-5</v>
      </c>
      <c r="AD13">
        <f>'qx (1) proccess'!JJ20</f>
        <v>9.7538972962704992E-5</v>
      </c>
      <c r="AE13">
        <f>'qx (1) proccess'!JS20</f>
        <v>9.4143435057991284E-5</v>
      </c>
      <c r="AF13">
        <f>'qx (1) proccess'!KB20</f>
        <v>1.0958393599596807E-3</v>
      </c>
      <c r="AG13">
        <f>'qx (1) proccess'!KK20</f>
        <v>1.130186965287223E-3</v>
      </c>
      <c r="AH13">
        <f>'qx (1) proccess'!KT20</f>
        <v>9.8314024617414939E-4</v>
      </c>
      <c r="AI13">
        <f>'qx (1) proccess'!LC20</f>
        <v>9.7856766406601253E-4</v>
      </c>
      <c r="AJ13">
        <f>'qx (1) proccess'!LL20</f>
        <v>9.7724013654729787E-4</v>
      </c>
      <c r="AK13">
        <f>'qx (1) proccess'!LU20</f>
        <v>9.7828497875219566E-4</v>
      </c>
      <c r="AL13">
        <f>'qx (1) proccess'!MD20</f>
        <v>9.8698412296331921E-4</v>
      </c>
      <c r="AM13">
        <f>'qx (1) proccess'!MM20</f>
        <v>1.0039745101090775E-3</v>
      </c>
      <c r="AN13">
        <f>'qx (1) proccess'!MV20</f>
        <v>1.0289851016508599E-3</v>
      </c>
      <c r="AO13">
        <f>'qx (1) proccess'!NE20</f>
        <v>1.060585898494836E-3</v>
      </c>
    </row>
    <row r="14" spans="1:41">
      <c r="A14">
        <f t="shared" si="11"/>
        <v>13</v>
      </c>
      <c r="B14">
        <f>'qx (1) proccess'!R21</f>
        <v>3.3023766098140152E-5</v>
      </c>
      <c r="C14">
        <f>'qx (1) proccess'!AA21</f>
        <v>9.0507207359389634E-5</v>
      </c>
      <c r="D14">
        <f>'qx (1) proccess'!AJ21</f>
        <v>9.438278478592859E-5</v>
      </c>
      <c r="E14">
        <f>'qx (1) proccess'!AS21</f>
        <v>1.0158050193407487E-4</v>
      </c>
      <c r="F14">
        <f>'qx (1) proccess'!BB21</f>
        <v>1.0827861742030861E-4</v>
      </c>
      <c r="G14">
        <f>'qx (1) proccess'!BK21</f>
        <v>1.0838305978590636E-4</v>
      </c>
      <c r="H14">
        <f>'qx (1) proccess'!BT21</f>
        <v>1.013987232542919E-4</v>
      </c>
      <c r="I14">
        <f>'qx (1) proccess'!CC21</f>
        <v>1.0319793286142355E-4</v>
      </c>
      <c r="J14">
        <f>'qx (1) proccess'!CL21</f>
        <v>1.1596231360497556E-4</v>
      </c>
      <c r="K14">
        <f>'qx (1) proccess'!CU21</f>
        <v>1.235596110330586E-4</v>
      </c>
      <c r="L14">
        <f>'qx (1) proccess'!DD21</f>
        <v>1.2655387502731607E-4</v>
      </c>
      <c r="M14">
        <f>'qx (1) proccess'!DM21</f>
        <v>1.3435219650013286E-4</v>
      </c>
      <c r="N14">
        <f>'qx (1) proccess'!DV21</f>
        <v>1.3904732332337843E-4</v>
      </c>
      <c r="O14">
        <f>'qx (1) proccess'!EE21</f>
        <v>1.5105332479329223E-4</v>
      </c>
      <c r="P14">
        <f>'qx (1) proccess'!EN21</f>
        <v>1.7213388604657933E-4</v>
      </c>
      <c r="Q14">
        <f>'qx (1) proccess'!EW21</f>
        <v>1.7254790568654648E-4</v>
      </c>
      <c r="R14">
        <f>'qx (1) proccess'!FF21</f>
        <v>1.6686636122713216E-4</v>
      </c>
      <c r="S14">
        <f>'qx (1) proccess'!FO21</f>
        <v>1.5080615571340766E-4</v>
      </c>
      <c r="T14">
        <f>'qx (1) proccess'!FX21</f>
        <v>1.2654785159426092E-4</v>
      </c>
      <c r="U14">
        <f>'qx (1) proccess'!GG21</f>
        <v>1.0428417142420798E-4</v>
      </c>
      <c r="V14">
        <f>'qx (1) proccess'!GP21</f>
        <v>9.300352192103031E-5</v>
      </c>
      <c r="W14">
        <f>'qx (1) proccess'!GY21</f>
        <v>8.4118431033061264E-5</v>
      </c>
      <c r="X14">
        <f>'qx (1) proccess'!HH21</f>
        <v>8.1027408935242841E-5</v>
      </c>
      <c r="Y14">
        <f>'qx (1) proccess'!HQ21</f>
        <v>8.1131782065162718E-5</v>
      </c>
      <c r="Z14">
        <f>'qx (1) proccess'!HZ21</f>
        <v>8.0636120168114749E-5</v>
      </c>
      <c r="AA14">
        <f>'qx (1) proccess'!II21</f>
        <v>8.6234877409447155E-5</v>
      </c>
      <c r="AB14">
        <f>'qx (1) proccess'!IR21</f>
        <v>8.733705393932258E-5</v>
      </c>
      <c r="AC14">
        <f>'qx (1) proccess'!JA21</f>
        <v>9.4634579473232611E-5</v>
      </c>
      <c r="AD14">
        <f>'qx (1) proccess'!JJ21</f>
        <v>9.7535640547546489E-5</v>
      </c>
      <c r="AE14">
        <f>'qx (1) proccess'!JS21</f>
        <v>9.4140781253683481E-5</v>
      </c>
      <c r="AF14">
        <f>'qx (1) proccess'!KB21</f>
        <v>1.0317754326130588E-3</v>
      </c>
      <c r="AG14">
        <f>'qx (1) proccess'!KK21</f>
        <v>1.0663069498848151E-3</v>
      </c>
      <c r="AH14">
        <f>'qx (1) proccess'!KT21</f>
        <v>1.0998598931754933E-3</v>
      </c>
      <c r="AI14">
        <f>'qx (1) proccess'!LC21</f>
        <v>9.561826848909291E-4</v>
      </c>
      <c r="AJ14">
        <f>'qx (1) proccess'!LL21</f>
        <v>9.5172241859369324E-4</v>
      </c>
      <c r="AK14">
        <f>'qx (1) proccess'!LU21</f>
        <v>9.477614353220888E-4</v>
      </c>
      <c r="AL14">
        <f>'qx (1) proccess'!MD21</f>
        <v>9.4978043652562143E-4</v>
      </c>
      <c r="AM14">
        <f>'qx (1) proccess'!MM21</f>
        <v>9.589950792982401E-4</v>
      </c>
      <c r="AN14">
        <f>'qx (1) proccess'!MV21</f>
        <v>9.7604072877071225E-4</v>
      </c>
      <c r="AO14">
        <f>'qx (1) proccess'!NE21</f>
        <v>1.0007495524308738E-3</v>
      </c>
    </row>
    <row r="15" spans="1:41">
      <c r="A15">
        <f t="shared" si="11"/>
        <v>14</v>
      </c>
      <c r="B15">
        <f>'qx (1) proccess'!R22</f>
        <v>3.301904333529161E-5</v>
      </c>
      <c r="C15">
        <f>'qx (1) proccess'!AA22</f>
        <v>9.0497592177259415E-5</v>
      </c>
      <c r="D15">
        <f>'qx (1) proccess'!AJ22</f>
        <v>9.437081842769342E-5</v>
      </c>
      <c r="E15">
        <f>'qx (1) proccess'!AS22</f>
        <v>1.0156180252201214E-4</v>
      </c>
      <c r="F15">
        <f>'qx (1) proccess'!BB22</f>
        <v>1.0826167387872386E-4</v>
      </c>
      <c r="G15">
        <f>'qx (1) proccess'!BK22</f>
        <v>1.0837740592700064E-4</v>
      </c>
      <c r="H15">
        <f>'qx (1) proccess'!BT22</f>
        <v>1.0139342392825748E-4</v>
      </c>
      <c r="I15">
        <f>'qx (1) proccess'!CC22</f>
        <v>1.0319297443483197E-4</v>
      </c>
      <c r="J15">
        <f>'qx (1) proccess'!CL22</f>
        <v>1.1595294523489364E-4</v>
      </c>
      <c r="K15">
        <f>'qx (1) proccess'!CU22</f>
        <v>1.235462423073927E-4</v>
      </c>
      <c r="L15">
        <f>'qx (1) proccess'!DD22</f>
        <v>1.2654334894729053E-4</v>
      </c>
      <c r="M15">
        <f>'qx (1) proccess'!DM22</f>
        <v>1.3433896412211191E-4</v>
      </c>
      <c r="N15">
        <f>'qx (1) proccess'!DV22</f>
        <v>1.3903634949756957E-4</v>
      </c>
      <c r="O15">
        <f>'qx (1) proccess'!EE22</f>
        <v>1.5104539335296594E-4</v>
      </c>
      <c r="P15">
        <f>'qx (1) proccess'!EN22</f>
        <v>1.721243486488934E-4</v>
      </c>
      <c r="Q15">
        <f>'qx (1) proccess'!EW22</f>
        <v>1.7253857532729499E-4</v>
      </c>
      <c r="R15">
        <f>'qx (1) proccess'!FF22</f>
        <v>1.668562254717304E-4</v>
      </c>
      <c r="S15">
        <f>'qx (1) proccess'!FO22</f>
        <v>1.5079756150242432E-4</v>
      </c>
      <c r="T15">
        <f>'qx (1) proccess'!FX22</f>
        <v>1.2654083610617495E-4</v>
      </c>
      <c r="U15">
        <f>'qx (1) proccess'!GG22</f>
        <v>1.0427784572287508E-4</v>
      </c>
      <c r="V15">
        <f>'qx (1) proccess'!GP22</f>
        <v>9.2998385653091242E-5</v>
      </c>
      <c r="W15">
        <f>'qx (1) proccess'!GY22</f>
        <v>8.41135523613963E-5</v>
      </c>
      <c r="X15">
        <f>'qx (1) proccess'!HH22</f>
        <v>8.1022736028811315E-5</v>
      </c>
      <c r="Y15">
        <f>'qx (1) proccess'!HQ22</f>
        <v>8.1126918781979692E-5</v>
      </c>
      <c r="Z15">
        <f>'qx (1) proccess'!HZ22</f>
        <v>8.0631655217841335E-5</v>
      </c>
      <c r="AA15">
        <f>'qx (1) proccess'!II22</f>
        <v>8.6230646307915802E-5</v>
      </c>
      <c r="AB15">
        <f>'qx (1) proccess'!IR22</f>
        <v>8.7331818680007976E-5</v>
      </c>
      <c r="AC15">
        <f>'qx (1) proccess'!JA22</f>
        <v>9.4629583938892091E-5</v>
      </c>
      <c r="AD15">
        <f>'qx (1) proccess'!JJ22</f>
        <v>9.7530653047154747E-5</v>
      </c>
      <c r="AE15">
        <f>'qx (1) proccess'!JS22</f>
        <v>9.4135602391237945E-5</v>
      </c>
      <c r="AF15">
        <f>'qx (1) proccess'!KB22</f>
        <v>9.4498574886279964E-4</v>
      </c>
      <c r="AG15">
        <f>'qx (1) proccess'!KK22</f>
        <v>9.7447308641540587E-4</v>
      </c>
      <c r="AH15">
        <f>'qx (1) proccess'!KT22</f>
        <v>1.0071807910965666E-3</v>
      </c>
      <c r="AI15">
        <f>'qx (1) proccess'!LC22</f>
        <v>1.0389147375601513E-3</v>
      </c>
      <c r="AJ15">
        <f>'qx (1) proccess'!LL22</f>
        <v>9.0279267234068435E-4</v>
      </c>
      <c r="AK15">
        <f>'qx (1) proccess'!LU22</f>
        <v>8.9603412543229712E-4</v>
      </c>
      <c r="AL15">
        <f>'qx (1) proccess'!MD22</f>
        <v>8.9322769942218848E-4</v>
      </c>
      <c r="AM15">
        <f>'qx (1) proccess'!MM22</f>
        <v>8.9582576265922597E-4</v>
      </c>
      <c r="AN15">
        <f>'qx (1) proccess'!MV22</f>
        <v>9.0499160376835775E-4</v>
      </c>
      <c r="AO15">
        <f>'qx (1) proccess'!NE22</f>
        <v>9.2141648314312261E-4</v>
      </c>
    </row>
    <row r="16" spans="1:41">
      <c r="A16">
        <f t="shared" si="11"/>
        <v>15</v>
      </c>
      <c r="B16">
        <f>'qx (1) proccess'!R23</f>
        <v>5.2560876557114347E-5</v>
      </c>
      <c r="C16">
        <f>'qx (1) proccess'!AA23</f>
        <v>4.1800664741161157E-5</v>
      </c>
      <c r="D16">
        <f>'qx (1) proccess'!AJ23</f>
        <v>1.2487516768204792E-4</v>
      </c>
      <c r="E16">
        <f>'qx (1) proccess'!AS23</f>
        <v>1.3125913498294732E-4</v>
      </c>
      <c r="F16">
        <f>'qx (1) proccess'!BB23</f>
        <v>1.384656350006939E-4</v>
      </c>
      <c r="G16">
        <f>'qx (1) proccess'!BK23</f>
        <v>1.4000341415537935E-4</v>
      </c>
      <c r="H16">
        <f>'qx (1) proccess'!BT23</f>
        <v>1.3411858130078395E-4</v>
      </c>
      <c r="I16">
        <f>'qx (1) proccess'!CC23</f>
        <v>1.3741548625359048E-4</v>
      </c>
      <c r="J16">
        <f>'qx (1) proccess'!CL23</f>
        <v>1.525582252164942E-4</v>
      </c>
      <c r="K16">
        <f>'qx (1) proccess'!CU23</f>
        <v>1.6433885768876453E-4</v>
      </c>
      <c r="L16">
        <f>'qx (1) proccess'!DD23</f>
        <v>1.7223184781007132E-4</v>
      </c>
      <c r="M16">
        <f>'qx (1) proccess'!DM23</f>
        <v>1.8212137567360061E-4</v>
      </c>
      <c r="N16">
        <f>'qx (1) proccess'!DV23</f>
        <v>1.9431104243922536E-4</v>
      </c>
      <c r="O16">
        <f>'qx (1) proccess'!EE23</f>
        <v>2.0913194521435821E-4</v>
      </c>
      <c r="P16">
        <f>'qx (1) proccess'!EN23</f>
        <v>2.2702058863104257E-4</v>
      </c>
      <c r="Q16">
        <f>'qx (1) proccess'!EW23</f>
        <v>2.3003471482542867E-4</v>
      </c>
      <c r="R16">
        <f>'qx (1) proccess'!FF23</f>
        <v>2.2765084681702363E-4</v>
      </c>
      <c r="S16">
        <f>'qx (1) proccess'!FO23</f>
        <v>2.0311200483032088E-4</v>
      </c>
      <c r="T16">
        <f>'qx (1) proccess'!FX23</f>
        <v>1.7406796428517861E-4</v>
      </c>
      <c r="U16">
        <f>'qx (1) proccess'!GG23</f>
        <v>1.4531894558533098E-4</v>
      </c>
      <c r="V16">
        <f>'qx (1) proccess'!GP23</f>
        <v>1.2645171905256545E-4</v>
      </c>
      <c r="W16">
        <f>'qx (1) proccess'!GY23</f>
        <v>1.1297586647920542E-4</v>
      </c>
      <c r="X16">
        <f>'qx (1) proccess'!HH23</f>
        <v>1.0639075064417327E-4</v>
      </c>
      <c r="Y16">
        <f>'qx (1) proccess'!HQ23</f>
        <v>1.0659631242576777E-4</v>
      </c>
      <c r="Z16">
        <f>'qx (1) proccess'!HZ23</f>
        <v>1.065017245119306E-4</v>
      </c>
      <c r="AA16">
        <f>'qx (1) proccess'!II23</f>
        <v>1.1699685223281771E-4</v>
      </c>
      <c r="AB16">
        <f>'qx (1) proccess'!IR23</f>
        <v>1.2249577230300562E-4</v>
      </c>
      <c r="AC16">
        <f>'qx (1) proccess'!JA23</f>
        <v>1.3149348343208792E-4</v>
      </c>
      <c r="AD16">
        <f>'qx (1) proccess'!JJ23</f>
        <v>1.331964929281002E-4</v>
      </c>
      <c r="AE16">
        <f>'qx (1) proccess'!JS23</f>
        <v>1.3100034767434942E-4</v>
      </c>
      <c r="AF16">
        <f>'qx (1) proccess'!KB23</f>
        <v>8.9160945246367154E-3</v>
      </c>
      <c r="AG16">
        <f>'qx (1) proccess'!KK23</f>
        <v>9.1456334928779089E-3</v>
      </c>
      <c r="AH16">
        <f>'qx (1) proccess'!KT23</f>
        <v>9.4315616261168942E-3</v>
      </c>
      <c r="AI16">
        <f>'qx (1) proccess'!LC23</f>
        <v>9.7484461186722431E-3</v>
      </c>
      <c r="AJ16">
        <f>'qx (1) proccess'!LL23</f>
        <v>1.0055419105129701E-2</v>
      </c>
      <c r="AK16">
        <f>'qx (1) proccess'!LU23</f>
        <v>8.7027420026646561E-3</v>
      </c>
      <c r="AL16">
        <f>'qx (1) proccess'!MD23</f>
        <v>8.6553194503095308E-3</v>
      </c>
      <c r="AM16">
        <f>'qx (1) proccess'!MM23</f>
        <v>8.637597694134691E-3</v>
      </c>
      <c r="AN16">
        <f>'qx (1) proccess'!MV23</f>
        <v>8.6661488911291273E-3</v>
      </c>
      <c r="AO16">
        <f>'qx (1) proccess'!NE23</f>
        <v>8.7547173703662849E-3</v>
      </c>
    </row>
    <row r="17" spans="1:41">
      <c r="A17">
        <f t="shared" si="11"/>
        <v>16</v>
      </c>
      <c r="B17">
        <f>'qx (1) proccess'!R24</f>
        <v>5.254636619332996E-5</v>
      </c>
      <c r="C17">
        <f>'qx (1) proccess'!AA24</f>
        <v>4.1791623589636844E-5</v>
      </c>
      <c r="D17">
        <f>'qx (1) proccess'!AJ24</f>
        <v>1.2484380287340515E-4</v>
      </c>
      <c r="E17">
        <f>'qx (1) proccess'!AS24</f>
        <v>1.3121382050136187E-4</v>
      </c>
      <c r="F17">
        <f>'qx (1) proccess'!BB24</f>
        <v>1.3842420849065291E-4</v>
      </c>
      <c r="G17">
        <f>'qx (1) proccess'!BK24</f>
        <v>1.3998521335972067E-4</v>
      </c>
      <c r="H17">
        <f>'qx (1) proccess'!BT24</f>
        <v>1.3410185089038278E-4</v>
      </c>
      <c r="I17">
        <f>'qx (1) proccess'!CC24</f>
        <v>1.3739818164851123E-4</v>
      </c>
      <c r="J17">
        <f>'qx (1) proccess'!CL24</f>
        <v>1.5253174328037992E-4</v>
      </c>
      <c r="K17">
        <f>'qx (1) proccess'!CU24</f>
        <v>1.6430354031065242E-4</v>
      </c>
      <c r="L17">
        <f>'qx (1) proccess'!DD24</f>
        <v>1.7220215954393759E-4</v>
      </c>
      <c r="M17">
        <f>'qx (1) proccess'!DM24</f>
        <v>1.8208542227807385E-4</v>
      </c>
      <c r="N17">
        <f>'qx (1) proccess'!DV24</f>
        <v>1.9427955933808331E-4</v>
      </c>
      <c r="O17">
        <f>'qx (1) proccess'!EE24</f>
        <v>2.091070579127159E-4</v>
      </c>
      <c r="P17">
        <f>'qx (1) proccess'!EN24</f>
        <v>2.2699349416368495E-4</v>
      </c>
      <c r="Q17">
        <f>'qx (1) proccess'!EW24</f>
        <v>2.3000763264803645E-4</v>
      </c>
      <c r="R17">
        <f>'qx (1) proccess'!FF24</f>
        <v>2.2762414317662531E-4</v>
      </c>
      <c r="S17">
        <f>'qx (1) proccess'!FO24</f>
        <v>2.0308913739273865E-4</v>
      </c>
      <c r="T17">
        <f>'qx (1) proccess'!FX24</f>
        <v>1.7404894552605979E-4</v>
      </c>
      <c r="U17">
        <f>'qx (1) proccess'!GG24</f>
        <v>1.4530323962032003E-4</v>
      </c>
      <c r="V17">
        <f>'qx (1) proccess'!GP24</f>
        <v>1.2643866730449512E-4</v>
      </c>
      <c r="W17">
        <f>'qx (1) proccess'!GY24</f>
        <v>1.1296354963889189E-4</v>
      </c>
      <c r="X17">
        <f>'qx (1) proccess'!HH24</f>
        <v>1.0637970792379621E-4</v>
      </c>
      <c r="Y17">
        <f>'qx (1) proccess'!HQ24</f>
        <v>1.0658586316266425E-4</v>
      </c>
      <c r="Z17">
        <f>'qx (1) proccess'!HZ24</f>
        <v>1.0649161824584843E-4</v>
      </c>
      <c r="AA17">
        <f>'qx (1) proccess'!II24</f>
        <v>1.1698579304255878E-4</v>
      </c>
      <c r="AB17">
        <f>'qx (1) proccess'!IR24</f>
        <v>1.2248463538205539E-4</v>
      </c>
      <c r="AC17">
        <f>'qx (1) proccess'!JA24</f>
        <v>1.3148162050507519E-4</v>
      </c>
      <c r="AD17">
        <f>'qx (1) proccess'!JJ24</f>
        <v>1.3318413899889481E-4</v>
      </c>
      <c r="AE17">
        <f>'qx (1) proccess'!JS24</f>
        <v>1.3098911647108923E-4</v>
      </c>
      <c r="AF17">
        <f>'qx (1) proccess'!KB24</f>
        <v>7.9931067887593112E-3</v>
      </c>
      <c r="AG17">
        <f>'qx (1) proccess'!KK24</f>
        <v>8.1404805135210524E-3</v>
      </c>
      <c r="AH17">
        <f>'qx (1) proccess'!KT24</f>
        <v>8.349947548335868E-3</v>
      </c>
      <c r="AI17">
        <f>'qx (1) proccess'!LC24</f>
        <v>8.6111385876651795E-3</v>
      </c>
      <c r="AJ17">
        <f>'qx (1) proccess'!LL24</f>
        <v>8.9005539264294317E-3</v>
      </c>
      <c r="AK17">
        <f>'qx (1) proccess'!LU24</f>
        <v>9.1787954294493546E-3</v>
      </c>
      <c r="AL17">
        <f>'qx (1) proccess'!MD24</f>
        <v>7.9418263121354346E-3</v>
      </c>
      <c r="AM17">
        <f>'qx (1) proccess'!MM24</f>
        <v>7.898541807393333E-3</v>
      </c>
      <c r="AN17">
        <f>'qx (1) proccess'!MV24</f>
        <v>7.8822099372177577E-3</v>
      </c>
      <c r="AO17">
        <f>'qx (1) proccess'!NE24</f>
        <v>7.9081608859916629E-3</v>
      </c>
    </row>
    <row r="18" spans="1:41">
      <c r="A18">
        <f t="shared" si="11"/>
        <v>17</v>
      </c>
      <c r="B18">
        <f>'qx (1) proccess'!R25</f>
        <v>5.2531303023744981E-5</v>
      </c>
      <c r="C18">
        <f>'qx (1) proccess'!AA25</f>
        <v>4.1782099406396743E-5</v>
      </c>
      <c r="D18">
        <f>'qx (1) proccess'!AJ25</f>
        <v>1.2481133303263441E-4</v>
      </c>
      <c r="E18">
        <f>'qx (1) proccess'!AS25</f>
        <v>1.3116679128490029E-4</v>
      </c>
      <c r="F18">
        <f>'qx (1) proccess'!BB25</f>
        <v>1.3838092354726935E-4</v>
      </c>
      <c r="G18">
        <f>'qx (1) proccess'!BK25</f>
        <v>1.3996573208135748E-4</v>
      </c>
      <c r="H18">
        <f>'qx (1) proccess'!BT25</f>
        <v>1.3408346732859478E-4</v>
      </c>
      <c r="I18">
        <f>'qx (1) proccess'!CC25</f>
        <v>1.3737946130399926E-4</v>
      </c>
      <c r="J18">
        <f>'qx (1) proccess'!CL25</f>
        <v>1.5250382200523988E-4</v>
      </c>
      <c r="K18">
        <f>'qx (1) proccess'!CU25</f>
        <v>1.6426624742510071E-4</v>
      </c>
      <c r="L18">
        <f>'qx (1) proccess'!DD25</f>
        <v>1.7217065021144111E-4</v>
      </c>
      <c r="M18">
        <f>'qx (1) proccess'!DM25</f>
        <v>1.8204761837694713E-4</v>
      </c>
      <c r="N18">
        <f>'qx (1) proccess'!DV25</f>
        <v>1.942462849549341E-4</v>
      </c>
      <c r="O18">
        <f>'qx (1) proccess'!EE25</f>
        <v>2.0907984692481097E-4</v>
      </c>
      <c r="P18">
        <f>'qx (1) proccess'!EN25</f>
        <v>2.2696512929954916E-4</v>
      </c>
      <c r="Q18">
        <f>'qx (1) proccess'!EW25</f>
        <v>2.2997887627556246E-4</v>
      </c>
      <c r="R18">
        <f>'qx (1) proccess'!FF25</f>
        <v>2.275968436964173E-4</v>
      </c>
      <c r="S18">
        <f>'qx (1) proccess'!FO25</f>
        <v>2.0306575521387047E-4</v>
      </c>
      <c r="T18">
        <f>'qx (1) proccess'!FX25</f>
        <v>1.7402824652561013E-4</v>
      </c>
      <c r="U18">
        <f>'qx (1) proccess'!GG25</f>
        <v>1.4528725895175969E-4</v>
      </c>
      <c r="V18">
        <f>'qx (1) proccess'!GP25</f>
        <v>1.2642514190509851E-4</v>
      </c>
      <c r="W18">
        <f>'qx (1) proccess'!GY25</f>
        <v>1.1295164421530496E-4</v>
      </c>
      <c r="X18">
        <f>'qx (1) proccess'!HH25</f>
        <v>1.0636880197105019E-4</v>
      </c>
      <c r="Y18">
        <f>'qx (1) proccess'!HQ25</f>
        <v>1.0657493713292019E-4</v>
      </c>
      <c r="Z18">
        <f>'qx (1) proccess'!HZ25</f>
        <v>1.0648085125407967E-4</v>
      </c>
      <c r="AA18">
        <f>'qx (1) proccess'!II25</f>
        <v>1.1697441246689298E-4</v>
      </c>
      <c r="AB18">
        <f>'qx (1) proccess'!IR25</f>
        <v>1.2247245773732118E-4</v>
      </c>
      <c r="AC18">
        <f>'qx (1) proccess'!JA25</f>
        <v>1.3146906459636694E-4</v>
      </c>
      <c r="AD18">
        <f>'qx (1) proccess'!JJ25</f>
        <v>1.3317243886456069E-4</v>
      </c>
      <c r="AE18">
        <f>'qx (1) proccess'!JS25</f>
        <v>1.3097703327098021E-4</v>
      </c>
      <c r="AF18">
        <f>'qx (1) proccess'!KB25</f>
        <v>7.2474551404041873E-3</v>
      </c>
      <c r="AG18">
        <f>'qx (1) proccess'!KK25</f>
        <v>7.3253071716480114E-3</v>
      </c>
      <c r="AH18">
        <f>'qx (1) proccess'!KT25</f>
        <v>7.4602458076234515E-3</v>
      </c>
      <c r="AI18">
        <f>'qx (1) proccess'!LC25</f>
        <v>7.6523029505708075E-3</v>
      </c>
      <c r="AJ18">
        <f>'qx (1) proccess'!LL25</f>
        <v>7.8917250963055872E-3</v>
      </c>
      <c r="AK18">
        <f>'qx (1) proccess'!LU25</f>
        <v>8.155124078161104E-3</v>
      </c>
      <c r="AL18">
        <f>'qx (1) proccess'!MD25</f>
        <v>8.4100247573986441E-3</v>
      </c>
      <c r="AM18">
        <f>'qx (1) proccess'!MM25</f>
        <v>7.2748807438806741E-3</v>
      </c>
      <c r="AN18">
        <f>'qx (1) proccess'!MV25</f>
        <v>7.2350562852431981E-3</v>
      </c>
      <c r="AO18">
        <f>'qx (1) proccess'!NE25</f>
        <v>7.219973587204281E-3</v>
      </c>
    </row>
    <row r="19" spans="1:41">
      <c r="A19">
        <f t="shared" si="11"/>
        <v>18</v>
      </c>
      <c r="B19">
        <f>'qx (1) proccess'!R26</f>
        <v>5.2512861782800538E-5</v>
      </c>
      <c r="C19">
        <f>'qx (1) proccess'!AA26</f>
        <v>4.1770622653508568E-5</v>
      </c>
      <c r="D19">
        <f>'qx (1) proccess'!AJ26</f>
        <v>1.2477203725217814E-4</v>
      </c>
      <c r="E19">
        <f>'qx (1) proccess'!AS26</f>
        <v>1.3110704728775562E-4</v>
      </c>
      <c r="F19">
        <f>'qx (1) proccess'!BB26</f>
        <v>1.3832573547748251E-4</v>
      </c>
      <c r="G19">
        <f>'qx (1) proccess'!BK26</f>
        <v>1.3994392891448641E-4</v>
      </c>
      <c r="H19">
        <f>'qx (1) proccess'!BT26</f>
        <v>1.3406301579215485E-4</v>
      </c>
      <c r="I19">
        <f>'qx (1) proccess'!CC26</f>
        <v>1.3735881814229468E-4</v>
      </c>
      <c r="J19">
        <f>'qx (1) proccess'!CL26</f>
        <v>1.5247079405462835E-4</v>
      </c>
      <c r="K19">
        <f>'qx (1) proccess'!CU26</f>
        <v>1.6422098707245971E-4</v>
      </c>
      <c r="L19">
        <f>'qx (1) proccess'!DD26</f>
        <v>1.7213458073560612E-4</v>
      </c>
      <c r="M19">
        <f>'qx (1) proccess'!DM26</f>
        <v>1.8200204683973422E-4</v>
      </c>
      <c r="N19">
        <f>'qx (1) proccess'!DV26</f>
        <v>1.9420803245356021E-4</v>
      </c>
      <c r="O19">
        <f>'qx (1) proccess'!EE26</f>
        <v>2.09050292366414E-4</v>
      </c>
      <c r="P19">
        <f>'qx (1) proccess'!EN26</f>
        <v>2.2693353108361962E-4</v>
      </c>
      <c r="Q19">
        <f>'qx (1) proccess'!EW26</f>
        <v>2.2994815715441242E-4</v>
      </c>
      <c r="R19">
        <f>'qx (1) proccess'!FF26</f>
        <v>2.2756594318619857E-4</v>
      </c>
      <c r="S19">
        <f>'qx (1) proccess'!FO26</f>
        <v>2.0304001116024247E-4</v>
      </c>
      <c r="T19">
        <f>'qx (1) proccess'!FX26</f>
        <v>1.7400635279696573E-4</v>
      </c>
      <c r="U19">
        <f>'qx (1) proccess'!GG26</f>
        <v>1.4526884345437903E-4</v>
      </c>
      <c r="V19">
        <f>'qx (1) proccess'!GP26</f>
        <v>1.264095621075422E-4</v>
      </c>
      <c r="W19">
        <f>'qx (1) proccess'!GY26</f>
        <v>1.1293842800708351E-4</v>
      </c>
      <c r="X19">
        <f>'qx (1) proccess'!HH26</f>
        <v>1.0635714630738819E-4</v>
      </c>
      <c r="Y19">
        <f>'qx (1) proccess'!HQ26</f>
        <v>1.0656347195131466E-4</v>
      </c>
      <c r="Z19">
        <f>'qx (1) proccess'!HZ26</f>
        <v>1.064698550878497E-4</v>
      </c>
      <c r="AA19">
        <f>'qx (1) proccess'!II26</f>
        <v>1.1696259958677335E-4</v>
      </c>
      <c r="AB19">
        <f>'qx (1) proccess'!IR26</f>
        <v>1.2246035957103808E-4</v>
      </c>
      <c r="AC19">
        <f>'qx (1) proccess'!JA26</f>
        <v>1.3145576040444082E-4</v>
      </c>
      <c r="AD19">
        <f>'qx (1) proccess'!JJ26</f>
        <v>1.3315903769166854E-4</v>
      </c>
      <c r="AE19">
        <f>'qx (1) proccess'!JS26</f>
        <v>1.3096396936396936E-4</v>
      </c>
      <c r="AF19">
        <f>'qx (1) proccess'!KB26</f>
        <v>6.6272749080841086E-3</v>
      </c>
      <c r="AG19">
        <f>'qx (1) proccess'!KK26</f>
        <v>6.6523022437880146E-3</v>
      </c>
      <c r="AH19">
        <f>'qx (1) proccess'!KT26</f>
        <v>6.7234475707587428E-3</v>
      </c>
      <c r="AI19">
        <f>'qx (1) proccess'!LC26</f>
        <v>6.8471762165626185E-3</v>
      </c>
      <c r="AJ19">
        <f>'qx (1) proccess'!LL26</f>
        <v>7.0232860762425471E-3</v>
      </c>
      <c r="AK19">
        <f>'qx (1) proccess'!LU26</f>
        <v>7.2411775068163273E-3</v>
      </c>
      <c r="AL19">
        <f>'qx (1) proccess'!MD26</f>
        <v>7.4826036029513564E-3</v>
      </c>
      <c r="AM19">
        <f>'qx (1) proccess'!MM26</f>
        <v>7.7162120043492077E-3</v>
      </c>
      <c r="AN19">
        <f>'qx (1) proccess'!MV26</f>
        <v>6.6747723863788012E-3</v>
      </c>
      <c r="AO19">
        <f>'qx (1) proccess'!NE26</f>
        <v>6.6379196103054806E-3</v>
      </c>
    </row>
    <row r="20" spans="1:41">
      <c r="A20">
        <f t="shared" si="11"/>
        <v>19</v>
      </c>
      <c r="B20">
        <f>'qx (1) proccess'!R27</f>
        <v>5.2488376248993912E-5</v>
      </c>
      <c r="C20">
        <f>'qx (1) proccess'!AA27</f>
        <v>4.1755361276431164E-5</v>
      </c>
      <c r="D20">
        <f>'qx (1) proccess'!AJ27</f>
        <v>1.2472023480689914E-4</v>
      </c>
      <c r="E20">
        <f>'qx (1) proccess'!AS27</f>
        <v>1.3102662636904318E-4</v>
      </c>
      <c r="F20">
        <f>'qx (1) proccess'!BB27</f>
        <v>1.3825148571745412E-4</v>
      </c>
      <c r="G20">
        <f>'qx (1) proccess'!BK27</f>
        <v>1.3991486364470411E-4</v>
      </c>
      <c r="H20">
        <f>'qx (1) proccess'!BT27</f>
        <v>1.3403644128271366E-4</v>
      </c>
      <c r="I20">
        <f>'qx (1) proccess'!CC27</f>
        <v>1.3733157654315E-4</v>
      </c>
      <c r="J20">
        <f>'qx (1) proccess'!CL27</f>
        <v>1.5242840284296634E-4</v>
      </c>
      <c r="K20">
        <f>'qx (1) proccess'!CU27</f>
        <v>1.6416132686823632E-4</v>
      </c>
      <c r="L20">
        <f>'qx (1) proccess'!DD27</f>
        <v>1.7208796984014135E-4</v>
      </c>
      <c r="M20">
        <f>'qx (1) proccess'!DM27</f>
        <v>1.8194314313529477E-4</v>
      </c>
      <c r="N20">
        <f>'qx (1) proccess'!DV27</f>
        <v>1.9416029518635772E-4</v>
      </c>
      <c r="O20">
        <f>'qx (1) proccess'!EE27</f>
        <v>2.0901360659015129E-4</v>
      </c>
      <c r="P20">
        <f>'qx (1) proccess'!EN27</f>
        <v>2.2689611300895574E-4</v>
      </c>
      <c r="Q20">
        <f>'qx (1) proccess'!EW27</f>
        <v>2.2991146808745973E-4</v>
      </c>
      <c r="R20">
        <f>'qx (1) proccess'!FF27</f>
        <v>2.2753139013452915E-4</v>
      </c>
      <c r="S20">
        <f>'qx (1) proccess'!FO27</f>
        <v>2.0301079787483643E-4</v>
      </c>
      <c r="T20">
        <f>'qx (1) proccess'!FX27</f>
        <v>1.7398195953986513E-4</v>
      </c>
      <c r="U20">
        <f>'qx (1) proccess'!GG27</f>
        <v>1.4525007266132269E-4</v>
      </c>
      <c r="V20">
        <f>'qx (1) proccess'!GP27</f>
        <v>1.2639383763294446E-4</v>
      </c>
      <c r="W20">
        <f>'qx (1) proccess'!GY27</f>
        <v>1.1292492598827424E-4</v>
      </c>
      <c r="X20">
        <f>'qx (1) proccess'!HH27</f>
        <v>1.0634506858621139E-4</v>
      </c>
      <c r="Y20">
        <f>'qx (1) proccess'!HQ27</f>
        <v>1.0655206438950609E-4</v>
      </c>
      <c r="Z20">
        <f>'qx (1) proccess'!HZ27</f>
        <v>1.0645858392471518E-4</v>
      </c>
      <c r="AA20">
        <f>'qx (1) proccess'!II27</f>
        <v>1.1695114056357262E-4</v>
      </c>
      <c r="AB20">
        <f>'qx (1) proccess'!IR27</f>
        <v>1.2244846039190024E-4</v>
      </c>
      <c r="AC20">
        <f>'qx (1) proccess'!JA27</f>
        <v>1.3144364619934782E-4</v>
      </c>
      <c r="AD20">
        <f>'qx (1) proccess'!JJ27</f>
        <v>1.3314668281546799E-4</v>
      </c>
      <c r="AE20">
        <f>'qx (1) proccess'!JS27</f>
        <v>1.3095302167491187E-4</v>
      </c>
      <c r="AF20">
        <f>'qx (1) proccess'!KB27</f>
        <v>6.1242638144063648E-3</v>
      </c>
      <c r="AG20">
        <f>'qx (1) proccess'!KK27</f>
        <v>6.1138128982913542E-3</v>
      </c>
      <c r="AH20">
        <f>'qx (1) proccess'!KT27</f>
        <v>6.1361655993326658E-3</v>
      </c>
      <c r="AI20">
        <f>'qx (1) proccess'!LC27</f>
        <v>6.2012251953635043E-3</v>
      </c>
      <c r="AJ20">
        <f>'qx (1) proccess'!LL27</f>
        <v>6.3147333583877183E-3</v>
      </c>
      <c r="AK20">
        <f>'qx (1) proccess'!LU27</f>
        <v>6.4750199168087785E-3</v>
      </c>
      <c r="AL20">
        <f>'qx (1) proccess'!MD27</f>
        <v>6.675181211105421E-3</v>
      </c>
      <c r="AM20">
        <f>'qx (1) proccess'!MM27</f>
        <v>6.8969886702060822E-3</v>
      </c>
      <c r="AN20">
        <f>'qx (1) proccess'!MV27</f>
        <v>7.1114063407405415E-3</v>
      </c>
      <c r="AO20">
        <f>'qx (1) proccess'!NE27</f>
        <v>6.1557484407449284E-3</v>
      </c>
    </row>
    <row r="21" spans="1:41">
      <c r="A21">
        <f t="shared" si="11"/>
        <v>20</v>
      </c>
      <c r="B21">
        <f>'qx (1) proccess'!R28</f>
        <v>5.2462976210502084E-5</v>
      </c>
      <c r="C21">
        <f>'qx (1) proccess'!AA28</f>
        <v>4.1739342035020635E-5</v>
      </c>
      <c r="D21">
        <f>'qx (1) proccess'!AJ28</f>
        <v>1.2466633413895376E-4</v>
      </c>
      <c r="E21">
        <f>'qx (1) proccess'!AS28</f>
        <v>1.3094354040259459E-4</v>
      </c>
      <c r="F21">
        <f>'qx (1) proccess'!BB28</f>
        <v>1.3817424181861949E-4</v>
      </c>
      <c r="G21">
        <f>'qx (1) proccess'!BK28</f>
        <v>1.3988387471348582E-4</v>
      </c>
      <c r="H21">
        <f>'qx (1) proccess'!BT28</f>
        <v>1.340076056540145E-4</v>
      </c>
      <c r="I21">
        <f>'qx (1) proccess'!CC28</f>
        <v>1.3730264441259258E-4</v>
      </c>
      <c r="J21">
        <f>'qx (1) proccess'!CL28</f>
        <v>1.5238329895508811E-4</v>
      </c>
      <c r="K21">
        <f>'qx (1) proccess'!CU28</f>
        <v>1.6409871239541108E-4</v>
      </c>
      <c r="L21">
        <f>'qx (1) proccess'!DD28</f>
        <v>1.7203903650512349E-4</v>
      </c>
      <c r="M21">
        <f>'qx (1) proccess'!DM28</f>
        <v>1.8188121864041597E-4</v>
      </c>
      <c r="N21">
        <f>'qx (1) proccess'!DV28</f>
        <v>1.9411008055031476E-4</v>
      </c>
      <c r="O21">
        <f>'qx (1) proccess'!EE28</f>
        <v>2.0897534812425972E-4</v>
      </c>
      <c r="P21">
        <f>'qx (1) proccess'!EN28</f>
        <v>2.2685632021563569E-4</v>
      </c>
      <c r="Q21">
        <f>'qx (1) proccess'!EW28</f>
        <v>2.2987298616229326E-4</v>
      </c>
      <c r="R21">
        <f>'qx (1) proccess'!FF28</f>
        <v>2.2749433054040376E-4</v>
      </c>
      <c r="S21">
        <f>'qx (1) proccess'!FO28</f>
        <v>2.0298015125843244E-4</v>
      </c>
      <c r="T21">
        <f>'qx (1) proccess'!FX28</f>
        <v>1.7395673583600103E-4</v>
      </c>
      <c r="U21">
        <f>'qx (1) proccess'!GG28</f>
        <v>1.4523030438554427E-4</v>
      </c>
      <c r="V21">
        <f>'qx (1) proccess'!GP28</f>
        <v>1.2637754551373729E-4</v>
      </c>
      <c r="W21">
        <f>'qx (1) proccess'!GY28</f>
        <v>1.129112542020074E-4</v>
      </c>
      <c r="X21">
        <f>'qx (1) proccess'!HH28</f>
        <v>1.063331507686821E-4</v>
      </c>
      <c r="Y21">
        <f>'qx (1) proccess'!HQ28</f>
        <v>1.0654057006474817E-4</v>
      </c>
      <c r="Z21">
        <f>'qx (1) proccess'!HZ28</f>
        <v>1.064477942257218E-4</v>
      </c>
      <c r="AA21">
        <f>'qx (1) proccess'!II28</f>
        <v>1.1693952648401993E-4</v>
      </c>
      <c r="AB21">
        <f>'qx (1) proccess'!IR28</f>
        <v>1.2243675895850991E-4</v>
      </c>
      <c r="AC21">
        <f>'qx (1) proccess'!JA28</f>
        <v>1.3143199364027617E-4</v>
      </c>
      <c r="AD21">
        <f>'qx (1) proccess'!JJ28</f>
        <v>1.331357955305225E-4</v>
      </c>
      <c r="AE21">
        <f>'qx (1) proccess'!JS28</f>
        <v>1.3094175437146046E-4</v>
      </c>
      <c r="AF21">
        <f>'qx (1) proccess'!KB28</f>
        <v>5.7076574079969805E-3</v>
      </c>
      <c r="AG21">
        <f>'qx (1) proccess'!KK28</f>
        <v>5.6778891161186696E-3</v>
      </c>
      <c r="AH21">
        <f>'qx (1) proccess'!KT28</f>
        <v>5.6675300052877612E-3</v>
      </c>
      <c r="AI21">
        <f>'qx (1) proccess'!LC28</f>
        <v>5.6877416871256624E-3</v>
      </c>
      <c r="AJ21">
        <f>'qx (1) proccess'!LL28</f>
        <v>5.7475009868886602E-3</v>
      </c>
      <c r="AK21">
        <f>'qx (1) proccess'!LU28</f>
        <v>5.8507903086209108E-3</v>
      </c>
      <c r="AL21">
        <f>'qx (1) proccess'!MD28</f>
        <v>5.9986630535887051E-3</v>
      </c>
      <c r="AM21">
        <f>'qx (1) proccess'!MM28</f>
        <v>6.1834386189281963E-3</v>
      </c>
      <c r="AN21">
        <f>'qx (1) proccess'!MV28</f>
        <v>6.3881014248430984E-3</v>
      </c>
      <c r="AO21">
        <f>'qx (1) proccess'!NE28</f>
        <v>6.5859161953424226E-3</v>
      </c>
    </row>
    <row r="22" spans="1:41">
      <c r="A22">
        <f t="shared" si="11"/>
        <v>21</v>
      </c>
      <c r="B22">
        <f>'qx (1) proccess'!R29</f>
        <v>5.2440972033805639E-5</v>
      </c>
      <c r="C22">
        <f>'qx (1) proccess'!AA29</f>
        <v>4.1725269306947237E-5</v>
      </c>
      <c r="D22">
        <f>'qx (1) proccess'!AJ29</f>
        <v>1.2461968641994133E-4</v>
      </c>
      <c r="E22">
        <f>'qx (1) proccess'!AS29</f>
        <v>1.3087433516597969E-4</v>
      </c>
      <c r="F22">
        <f>'qx (1) proccess'!BB29</f>
        <v>1.3810933536757895E-4</v>
      </c>
      <c r="G22">
        <f>'qx (1) proccess'!BK29</f>
        <v>1.3985397758980693E-4</v>
      </c>
      <c r="H22">
        <f>'qx (1) proccess'!BT29</f>
        <v>1.3397999799003631E-4</v>
      </c>
      <c r="I22">
        <f>'qx (1) proccess'!CC29</f>
        <v>1.3727421067904816E-4</v>
      </c>
      <c r="J22">
        <f>'qx (1) proccess'!CL29</f>
        <v>1.5234237858806335E-4</v>
      </c>
      <c r="K22">
        <f>'qx (1) proccess'!CU29</f>
        <v>1.6404386981369812E-4</v>
      </c>
      <c r="L22">
        <f>'qx (1) proccess'!DD29</f>
        <v>1.7199417528664232E-4</v>
      </c>
      <c r="M22">
        <f>'qx (1) proccess'!DM29</f>
        <v>1.8182673195130117E-4</v>
      </c>
      <c r="N22">
        <f>'qx (1) proccess'!DV29</f>
        <v>1.9406416146158412E-4</v>
      </c>
      <c r="O22">
        <f>'qx (1) proccess'!EE29</f>
        <v>2.0893795247922358E-4</v>
      </c>
      <c r="P22">
        <f>'qx (1) proccess'!EN29</f>
        <v>2.2681836556850683E-4</v>
      </c>
      <c r="Q22">
        <f>'qx (1) proccess'!EW29</f>
        <v>2.2983593529909391E-4</v>
      </c>
      <c r="R22">
        <f>'qx (1) proccess'!FF29</f>
        <v>2.2745937120627154E-4</v>
      </c>
      <c r="S22">
        <f>'qx (1) proccess'!FO29</f>
        <v>2.029514524107327E-4</v>
      </c>
      <c r="T22">
        <f>'qx (1) proccess'!FX29</f>
        <v>1.7393331633572723E-4</v>
      </c>
      <c r="U22">
        <f>'qx (1) proccess'!GG29</f>
        <v>1.4521222135887061E-4</v>
      </c>
      <c r="V22">
        <f>'qx (1) proccess'!GP29</f>
        <v>1.2636260308125042E-4</v>
      </c>
      <c r="W22">
        <f>'qx (1) proccess'!GY29</f>
        <v>1.1289864894037564E-4</v>
      </c>
      <c r="X22">
        <f>'qx (1) proccess'!HH29</f>
        <v>1.0632213833734667E-4</v>
      </c>
      <c r="Y22">
        <f>'qx (1) proccess'!HQ29</f>
        <v>1.0653029009194978E-4</v>
      </c>
      <c r="Z22">
        <f>'qx (1) proccess'!HZ29</f>
        <v>1.0643814672525249E-4</v>
      </c>
      <c r="AA22">
        <f>'qx (1) proccess'!II29</f>
        <v>1.1692915472264175E-4</v>
      </c>
      <c r="AB22">
        <f>'qx (1) proccess'!IR29</f>
        <v>1.2242626541784609E-4</v>
      </c>
      <c r="AC22">
        <f>'qx (1) proccess'!JA29</f>
        <v>1.3142205273881501E-4</v>
      </c>
      <c r="AD22">
        <f>'qx (1) proccess'!JJ29</f>
        <v>1.3312562004904707E-4</v>
      </c>
      <c r="AE22">
        <f>'qx (1) proccess'!JS29</f>
        <v>1.3093173088142633E-4</v>
      </c>
      <c r="AF22">
        <f>'qx (1) proccess'!KB29</f>
        <v>6.1716308478144098E-3</v>
      </c>
      <c r="AG22">
        <f>'qx (1) proccess'!KK29</f>
        <v>5.3511082242913496E-3</v>
      </c>
      <c r="AH22">
        <f>'qx (1) proccess'!KT29</f>
        <v>5.3226956344712782E-3</v>
      </c>
      <c r="AI22">
        <f>'qx (1) proccess'!LC29</f>
        <v>5.3126338307670261E-3</v>
      </c>
      <c r="AJ22">
        <f>'qx (1) proccess'!LL29</f>
        <v>5.3311990707868712E-3</v>
      </c>
      <c r="AK22">
        <f>'qx (1) proccess'!LU29</f>
        <v>5.3855774457346895E-3</v>
      </c>
      <c r="AL22">
        <f>'qx (1) proccess'!MD29</f>
        <v>5.4819089583578225E-3</v>
      </c>
      <c r="AM22">
        <f>'qx (1) proccess'!MM29</f>
        <v>5.6199908566273932E-3</v>
      </c>
      <c r="AN22">
        <f>'qx (1) proccess'!MV29</f>
        <v>5.792508931799575E-3</v>
      </c>
      <c r="AO22">
        <f>'qx (1) proccess'!NE29</f>
        <v>5.9836626012492108E-3</v>
      </c>
    </row>
    <row r="23" spans="1:41">
      <c r="A23">
        <f t="shared" si="11"/>
        <v>22</v>
      </c>
      <c r="B23">
        <f>'qx (1) proccess'!R30</f>
        <v>5.2427264530628045E-5</v>
      </c>
      <c r="C23">
        <f>'qx (1) proccess'!AA30</f>
        <v>4.171602556253911E-5</v>
      </c>
      <c r="D23">
        <f>'qx (1) proccess'!AJ30</f>
        <v>1.2459033368351777E-4</v>
      </c>
      <c r="E23">
        <f>'qx (1) proccess'!AS30</f>
        <v>1.3083599681125888E-4</v>
      </c>
      <c r="F23">
        <f>'qx (1) proccess'!BB30</f>
        <v>1.3807225057084612E-4</v>
      </c>
      <c r="G23">
        <f>'qx (1) proccess'!BK30</f>
        <v>1.398299825503815E-4</v>
      </c>
      <c r="H23">
        <f>'qx (1) proccess'!BT30</f>
        <v>1.3395738286978669E-4</v>
      </c>
      <c r="I23">
        <f>'qx (1) proccess'!CC30</f>
        <v>1.3725127100176927E-4</v>
      </c>
      <c r="J23">
        <f>'qx (1) proccess'!CL30</f>
        <v>1.5231315920591671E-4</v>
      </c>
      <c r="K23">
        <f>'qx (1) proccess'!CU30</f>
        <v>1.640082407877204E-4</v>
      </c>
      <c r="L23">
        <f>'qx (1) proccess'!DD30</f>
        <v>1.7196212360754505E-4</v>
      </c>
      <c r="M23">
        <f>'qx (1) proccess'!DM30</f>
        <v>1.8179023064678678E-4</v>
      </c>
      <c r="N23">
        <f>'qx (1) proccess'!DV30</f>
        <v>1.9403026694455591E-4</v>
      </c>
      <c r="O23">
        <f>'qx (1) proccess'!EE30</f>
        <v>2.0890679252459548E-4</v>
      </c>
      <c r="P23">
        <f>'qx (1) proccess'!EN30</f>
        <v>2.267859831673897E-4</v>
      </c>
      <c r="Q23">
        <f>'qx (1) proccess'!EW30</f>
        <v>2.2980469370060034E-4</v>
      </c>
      <c r="R23">
        <f>'qx (1) proccess'!FF30</f>
        <v>2.2742967166356729E-4</v>
      </c>
      <c r="S23">
        <f>'qx (1) proccess'!FO30</f>
        <v>2.0292668787966447E-4</v>
      </c>
      <c r="T23">
        <f>'qx (1) proccess'!FX30</f>
        <v>1.7391296756145093E-4</v>
      </c>
      <c r="U23">
        <f>'qx (1) proccess'!GG30</f>
        <v>1.4519620516250791E-4</v>
      </c>
      <c r="V23">
        <f>'qx (1) proccess'!GP30</f>
        <v>1.2634932906220047E-4</v>
      </c>
      <c r="W23">
        <f>'qx (1) proccess'!GY30</f>
        <v>1.1288740206399061E-4</v>
      </c>
      <c r="X23">
        <f>'qx (1) proccess'!HH30</f>
        <v>1.0631215389058129E-4</v>
      </c>
      <c r="Y23">
        <f>'qx (1) proccess'!HQ30</f>
        <v>1.0652052091320294E-4</v>
      </c>
      <c r="Z23">
        <f>'qx (1) proccess'!HZ30</f>
        <v>1.0642904644167232E-4</v>
      </c>
      <c r="AA23">
        <f>'qx (1) proccess'!II30</f>
        <v>1.1691980170376335E-4</v>
      </c>
      <c r="AB23">
        <f>'qx (1) proccess'!IR30</f>
        <v>1.2241690304603633E-4</v>
      </c>
      <c r="AC23">
        <f>'qx (1) proccess'!JA30</f>
        <v>1.3141187186522431E-4</v>
      </c>
      <c r="AD23">
        <f>'qx (1) proccess'!JJ30</f>
        <v>1.331161891698214E-4</v>
      </c>
      <c r="AE23">
        <f>'qx (1) proccess'!JS30</f>
        <v>1.3092257586317524E-4</v>
      </c>
      <c r="AF23">
        <f>'qx (1) proccess'!KB30</f>
        <v>5.6726462318652448E-3</v>
      </c>
      <c r="AG23">
        <f>'qx (1) proccess'!KK30</f>
        <v>5.8507301546934032E-3</v>
      </c>
      <c r="AH23">
        <f>'qx (1) proccess'!KT30</f>
        <v>5.072484859727844E-3</v>
      </c>
      <c r="AI23">
        <f>'qx (1) proccess'!LC30</f>
        <v>5.0455127462433538E-3</v>
      </c>
      <c r="AJ23">
        <f>'qx (1) proccess'!LL30</f>
        <v>5.0359088248570017E-3</v>
      </c>
      <c r="AK23">
        <f>'qx (1) proccess'!LU30</f>
        <v>5.0522680112776346E-3</v>
      </c>
      <c r="AL23">
        <f>'qx (1) proccess'!MD30</f>
        <v>5.1036765326907584E-3</v>
      </c>
      <c r="AM23">
        <f>'qx (1) proccess'!MM30</f>
        <v>5.194836224951445E-3</v>
      </c>
      <c r="AN23">
        <f>'qx (1) proccess'!MV30</f>
        <v>5.3254521681398107E-3</v>
      </c>
      <c r="AO23">
        <f>'qx (1) proccess'!NE30</f>
        <v>5.4887259602412926E-3</v>
      </c>
    </row>
    <row r="24" spans="1:41">
      <c r="A24">
        <f t="shared" si="11"/>
        <v>23</v>
      </c>
      <c r="B24">
        <f>'qx (1) proccess'!R31</f>
        <v>5.2419800420561083E-5</v>
      </c>
      <c r="C24">
        <f>'qx (1) proccess'!AA31</f>
        <v>4.1710416208295563E-5</v>
      </c>
      <c r="D24">
        <f>'qx (1) proccess'!AJ31</f>
        <v>1.245738094527571E-4</v>
      </c>
      <c r="E24">
        <f>'qx (1) proccess'!AS31</f>
        <v>1.3082031858104167E-4</v>
      </c>
      <c r="F24">
        <f>'qx (1) proccess'!BB31</f>
        <v>1.3805589697729823E-4</v>
      </c>
      <c r="G24">
        <f>'qx (1) proccess'!BK31</f>
        <v>1.3981178685989229E-4</v>
      </c>
      <c r="H24">
        <f>'qx (1) proccess'!BT31</f>
        <v>1.3394002352475339E-4</v>
      </c>
      <c r="I24">
        <f>'qx (1) proccess'!CC31</f>
        <v>1.37233418043202E-4</v>
      </c>
      <c r="J24">
        <f>'qx (1) proccess'!CL31</f>
        <v>1.5229340250968277E-4</v>
      </c>
      <c r="K24">
        <f>'qx (1) proccess'!CU31</f>
        <v>1.6398791929617311E-4</v>
      </c>
      <c r="L24">
        <f>'qx (1) proccess'!DD31</f>
        <v>1.7194015182510667E-4</v>
      </c>
      <c r="M24">
        <f>'qx (1) proccess'!DM31</f>
        <v>1.8176817144851244E-4</v>
      </c>
      <c r="N24">
        <f>'qx (1) proccess'!DV31</f>
        <v>1.9400635275653989E-4</v>
      </c>
      <c r="O24">
        <f>'qx (1) proccess'!EE31</f>
        <v>2.0888243104138954E-4</v>
      </c>
      <c r="P24">
        <f>'qx (1) proccess'!EN31</f>
        <v>2.2676056890893516E-4</v>
      </c>
      <c r="Q24">
        <f>'qx (1) proccess'!EW31</f>
        <v>2.2978037539594131E-4</v>
      </c>
      <c r="R24">
        <f>'qx (1) proccess'!FF31</f>
        <v>2.2740562654563609E-4</v>
      </c>
      <c r="S24">
        <f>'qx (1) proccess'!FO31</f>
        <v>2.0290655224733655E-4</v>
      </c>
      <c r="T24">
        <f>'qx (1) proccess'!FX31</f>
        <v>1.7389599114164331E-4</v>
      </c>
      <c r="U24">
        <f>'qx (1) proccess'!GG31</f>
        <v>1.4518309873670518E-4</v>
      </c>
      <c r="V24">
        <f>'qx (1) proccess'!GP31</f>
        <v>1.2633893941371862E-4</v>
      </c>
      <c r="W24">
        <f>'qx (1) proccess'!GY31</f>
        <v>1.1287816308047686E-4</v>
      </c>
      <c r="X24">
        <f>'qx (1) proccess'!HH31</f>
        <v>1.0630403401118688E-4</v>
      </c>
      <c r="Y24">
        <f>'qx (1) proccess'!HQ31</f>
        <v>1.065128736352119E-4</v>
      </c>
      <c r="Z24">
        <f>'qx (1) proccess'!HZ31</f>
        <v>1.0642159341773965E-4</v>
      </c>
      <c r="AA24">
        <f>'qx (1) proccess'!II31</f>
        <v>1.1691202799813348E-4</v>
      </c>
      <c r="AB24">
        <f>'qx (1) proccess'!IR31</f>
        <v>1.2240889368294371E-4</v>
      </c>
      <c r="AC24">
        <f>'qx (1) proccess'!JA31</f>
        <v>1.3140421194422942E-4</v>
      </c>
      <c r="AD24">
        <f>'qx (1) proccess'!JJ31</f>
        <v>1.3310804770397716E-4</v>
      </c>
      <c r="AE24">
        <f>'qx (1) proccess'!JS31</f>
        <v>1.3091479781034786E-4</v>
      </c>
      <c r="AF24">
        <f>'qx (1) proccess'!KB31</f>
        <v>5.2670859393222349E-3</v>
      </c>
      <c r="AG24">
        <f>'qx (1) proccess'!KK31</f>
        <v>5.4436259221083355E-3</v>
      </c>
      <c r="AH24">
        <f>'qx (1) proccess'!KT31</f>
        <v>5.6144735930337541E-3</v>
      </c>
      <c r="AI24">
        <f>'qx (1) proccess'!LC31</f>
        <v>4.8661930989009868E-3</v>
      </c>
      <c r="AJ24">
        <f>'qx (1) proccess'!LL31</f>
        <v>4.8403902747881098E-3</v>
      </c>
      <c r="AK24">
        <f>'qx (1) proccess'!LU31</f>
        <v>4.8301278844043597E-3</v>
      </c>
      <c r="AL24">
        <f>'qx (1) proccess'!MD31</f>
        <v>4.8458361907809692E-3</v>
      </c>
      <c r="AM24">
        <f>'qx (1) proccess'!MM31</f>
        <v>4.8951596256939867E-3</v>
      </c>
      <c r="AN24">
        <f>'qx (1) proccess'!MV31</f>
        <v>4.9825149174912093E-3</v>
      </c>
      <c r="AO24">
        <f>'qx (1) proccess'!NE31</f>
        <v>5.1077470886507952E-3</v>
      </c>
    </row>
    <row r="25" spans="1:41">
      <c r="A25">
        <f t="shared" si="11"/>
        <v>24</v>
      </c>
      <c r="B25">
        <f>'qx (1) proccess'!R32</f>
        <v>5.2413187320274446E-5</v>
      </c>
      <c r="C25">
        <f>'qx (1) proccess'!AA32</f>
        <v>4.1705490693031944E-5</v>
      </c>
      <c r="D25">
        <f>'qx (1) proccess'!AJ32</f>
        <v>1.2455867942905252E-4</v>
      </c>
      <c r="E25">
        <f>'qx (1) proccess'!AS32</f>
        <v>1.3080676479076481E-4</v>
      </c>
      <c r="F25">
        <f>'qx (1) proccess'!BB32</f>
        <v>1.380425453047776E-4</v>
      </c>
      <c r="G25">
        <f>'qx (1) proccess'!BK32</f>
        <v>1.3979603067833514E-4</v>
      </c>
      <c r="H25">
        <f>'qx (1) proccess'!BT32</f>
        <v>1.3392470292523888E-4</v>
      </c>
      <c r="I25">
        <f>'qx (1) proccess'!CC32</f>
        <v>1.3721790174498781E-4</v>
      </c>
      <c r="J25">
        <f>'qx (1) proccess'!CL32</f>
        <v>1.5227644339545467E-4</v>
      </c>
      <c r="K25">
        <f>'qx (1) proccess'!CU32</f>
        <v>1.6397062541938719E-4</v>
      </c>
      <c r="L25">
        <f>'qx (1) proccess'!DD32</f>
        <v>1.7192124589939775E-4</v>
      </c>
      <c r="M25">
        <f>'qx (1) proccess'!DM32</f>
        <v>1.8174920753264578E-4</v>
      </c>
      <c r="N25">
        <f>'qx (1) proccess'!DV32</f>
        <v>1.9398551186233581E-4</v>
      </c>
      <c r="O25">
        <f>'qx (1) proccess'!EE32</f>
        <v>2.088601889197752E-4</v>
      </c>
      <c r="P25">
        <f>'qx (1) proccess'!EN32</f>
        <v>2.2673811254723424E-4</v>
      </c>
      <c r="Q25">
        <f>'qx (1) proccess'!EW32</f>
        <v>2.2975806912249434E-4</v>
      </c>
      <c r="R25">
        <f>'qx (1) proccess'!FF32</f>
        <v>2.2738425357608959E-4</v>
      </c>
      <c r="S25">
        <f>'qx (1) proccess'!FO32</f>
        <v>2.028887176068661E-4</v>
      </c>
      <c r="T25">
        <f>'qx (1) proccess'!FX32</f>
        <v>1.7388085487358033E-4</v>
      </c>
      <c r="U25">
        <f>'qx (1) proccess'!GG32</f>
        <v>1.451713465283574E-4</v>
      </c>
      <c r="V25">
        <f>'qx (1) proccess'!GP32</f>
        <v>1.2632864265411679E-4</v>
      </c>
      <c r="W25">
        <f>'qx (1) proccess'!GY32</f>
        <v>1.1286965941313283E-4</v>
      </c>
      <c r="X25">
        <f>'qx (1) proccess'!HH32</f>
        <v>1.0629666801794143E-4</v>
      </c>
      <c r="Y25">
        <f>'qx (1) proccess'!HQ32</f>
        <v>1.0650577024300379E-4</v>
      </c>
      <c r="Z25">
        <f>'qx (1) proccess'!HZ32</f>
        <v>1.0641473384849617E-4</v>
      </c>
      <c r="AA25">
        <f>'qx (1) proccess'!II32</f>
        <v>1.1690494150426174E-4</v>
      </c>
      <c r="AB25">
        <f>'qx (1) proccess'!IR32</f>
        <v>1.2240128067645355E-4</v>
      </c>
      <c r="AC25">
        <f>'qx (1) proccess'!JA32</f>
        <v>1.3139652484352757E-4</v>
      </c>
      <c r="AD25">
        <f>'qx (1) proccess'!JJ32</f>
        <v>1.3310081399197038E-4</v>
      </c>
      <c r="AE25">
        <f>'qx (1) proccess'!JS32</f>
        <v>1.309074974932445E-4</v>
      </c>
      <c r="AF25">
        <f>'qx (1) proccess'!KB32</f>
        <v>4.927365003933544E-3</v>
      </c>
      <c r="AG25">
        <f>'qx (1) proccess'!KK32</f>
        <v>5.0811139042919598E-3</v>
      </c>
      <c r="AH25">
        <f>'qx (1) proccess'!KT32</f>
        <v>5.2513705134674838E-3</v>
      </c>
      <c r="AI25">
        <f>'qx (1) proccess'!LC32</f>
        <v>5.4162878080675344E-3</v>
      </c>
      <c r="AJ25">
        <f>'qx (1) proccess'!LL32</f>
        <v>4.6930388134827543E-3</v>
      </c>
      <c r="AK25">
        <f>'qx (1) proccess'!LU32</f>
        <v>4.6671348102381941E-3</v>
      </c>
      <c r="AL25">
        <f>'qx (1) proccess'!MD32</f>
        <v>4.6572508697370341E-3</v>
      </c>
      <c r="AM25">
        <f>'qx (1) proccess'!MM32</f>
        <v>4.6724058647022223E-3</v>
      </c>
      <c r="AN25">
        <f>'qx (1) proccess'!MV32</f>
        <v>4.7198824171791037E-3</v>
      </c>
      <c r="AO25">
        <f>'qx (1) proccess'!NE32</f>
        <v>4.8040612719419196E-3</v>
      </c>
    </row>
    <row r="26" spans="1:41">
      <c r="A26">
        <f t="shared" si="11"/>
        <v>25</v>
      </c>
      <c r="B26">
        <f>'qx (1) proccess'!R33</f>
        <v>5.2407597964531651E-5</v>
      </c>
      <c r="C26">
        <f>'qx (1) proccess'!AA33</f>
        <v>4.1701296348961652E-5</v>
      </c>
      <c r="D26">
        <f>'qx (1) proccess'!AJ33</f>
        <v>1.2454537177512863E-4</v>
      </c>
      <c r="E26">
        <f>'qx (1) proccess'!AS33</f>
        <v>1.3079487690170817E-4</v>
      </c>
      <c r="F26">
        <f>'qx (1) proccess'!BB33</f>
        <v>1.3803131629653442E-4</v>
      </c>
      <c r="G26">
        <f>'qx (1) proccess'!BK33</f>
        <v>1.3978249060293818E-4</v>
      </c>
      <c r="H26">
        <f>'qx (1) proccess'!BT33</f>
        <v>1.339117880983594E-4</v>
      </c>
      <c r="I26">
        <f>'qx (1) proccess'!CC33</f>
        <v>1.3720453288275499E-4</v>
      </c>
      <c r="J26">
        <f>'qx (1) proccess'!CL33</f>
        <v>1.5226186922979637E-4</v>
      </c>
      <c r="K26">
        <f>'qx (1) proccess'!CU33</f>
        <v>1.6395608099841613E-4</v>
      </c>
      <c r="L26">
        <f>'qx (1) proccess'!DD33</f>
        <v>1.7190454493768199E-4</v>
      </c>
      <c r="M26">
        <f>'qx (1) proccess'!DM33</f>
        <v>1.8173323779586894E-4</v>
      </c>
      <c r="N26">
        <f>'qx (1) proccess'!DV33</f>
        <v>1.9396731847494598E-4</v>
      </c>
      <c r="O26">
        <f>'qx (1) proccess'!EE33</f>
        <v>2.0884075237195861E-4</v>
      </c>
      <c r="P26">
        <f>'qx (1) proccess'!EN33</f>
        <v>2.2671782078662422E-4</v>
      </c>
      <c r="Q26">
        <f>'qx (1) proccess'!EW33</f>
        <v>2.2973869207822112E-4</v>
      </c>
      <c r="R26">
        <f>'qx (1) proccess'!FF33</f>
        <v>2.2736524476050314E-4</v>
      </c>
      <c r="S26">
        <f>'qx (1) proccess'!FO33</f>
        <v>2.0287290695929542E-4</v>
      </c>
      <c r="T26">
        <f>'qx (1) proccess'!FX33</f>
        <v>1.7386737210213743E-4</v>
      </c>
      <c r="U26">
        <f>'qx (1) proccess'!GG33</f>
        <v>1.4516081449860558E-4</v>
      </c>
      <c r="V26">
        <f>'qx (1) proccess'!GP33</f>
        <v>1.2632014905173506E-4</v>
      </c>
      <c r="W26">
        <f>'qx (1) proccess'!GY33</f>
        <v>1.1286208616339077E-4</v>
      </c>
      <c r="X26">
        <f>'qx (1) proccess'!HH33</f>
        <v>1.0628998762153803E-4</v>
      </c>
      <c r="Y26">
        <f>'qx (1) proccess'!HQ33</f>
        <v>1.064991351013114E-4</v>
      </c>
      <c r="Z26">
        <f>'qx (1) proccess'!HZ33</f>
        <v>1.0640841185359675E-4</v>
      </c>
      <c r="AA26">
        <f>'qx (1) proccess'!II33</f>
        <v>1.1689813445051907E-4</v>
      </c>
      <c r="AB26">
        <f>'qx (1) proccess'!IR33</f>
        <v>1.2239475670603654E-4</v>
      </c>
      <c r="AC26">
        <f>'qx (1) proccess'!JA33</f>
        <v>1.3138962670629814E-4</v>
      </c>
      <c r="AD26">
        <f>'qx (1) proccess'!JJ33</f>
        <v>1.3309397351164685E-4</v>
      </c>
      <c r="AE26">
        <f>'qx (1) proccess'!JS33</f>
        <v>1.3090065845864846E-4</v>
      </c>
      <c r="AF26">
        <f>'qx (1) proccess'!KB33</f>
        <v>4.6549713566942782E-3</v>
      </c>
      <c r="AG26">
        <f>'qx (1) proccess'!KK33</f>
        <v>4.7744829907387532E-3</v>
      </c>
      <c r="AH26">
        <f>'qx (1) proccess'!KT33</f>
        <v>4.9234141821982175E-3</v>
      </c>
      <c r="AI26">
        <f>'qx (1) proccess'!LC33</f>
        <v>5.0884834865006457E-3</v>
      </c>
      <c r="AJ26">
        <f>'qx (1) proccess'!LL33</f>
        <v>5.2483568791127887E-3</v>
      </c>
      <c r="AK26">
        <f>'qx (1) proccess'!LU33</f>
        <v>4.5451415838847738E-3</v>
      </c>
      <c r="AL26">
        <f>'qx (1) proccess'!MD33</f>
        <v>4.5200643448997276E-3</v>
      </c>
      <c r="AM26">
        <f>'qx (1) proccess'!MM33</f>
        <v>4.5105000969856441E-3</v>
      </c>
      <c r="AN26">
        <f>'qx (1) proccess'!MV33</f>
        <v>4.5250989323991457E-3</v>
      </c>
      <c r="AO26">
        <f>'qx (1) proccess'!NE33</f>
        <v>4.5710320978573195E-3</v>
      </c>
    </row>
    <row r="27" spans="1:41">
      <c r="A27">
        <f t="shared" si="11"/>
        <v>26</v>
      </c>
      <c r="B27">
        <f>'qx (1) proccess'!R34</f>
        <v>5.2403240143559029E-5</v>
      </c>
      <c r="C27">
        <f>'qx (1) proccess'!AA34</f>
        <v>4.169798985794308E-5</v>
      </c>
      <c r="D27">
        <f>'qx (1) proccess'!AJ34</f>
        <v>1.2453442387362607E-4</v>
      </c>
      <c r="E27">
        <f>'qx (1) proccess'!AS34</f>
        <v>1.3078538131954044E-4</v>
      </c>
      <c r="F27">
        <f>'qx (1) proccess'!BB34</f>
        <v>1.3802228166982097E-4</v>
      </c>
      <c r="G27">
        <f>'qx (1) proccess'!BK34</f>
        <v>1.3977163124226168E-4</v>
      </c>
      <c r="H27">
        <f>'qx (1) proccess'!BT34</f>
        <v>1.3390128665019869E-4</v>
      </c>
      <c r="I27">
        <f>'qx (1) proccess'!CC34</f>
        <v>1.3719410208057393E-4</v>
      </c>
      <c r="J27">
        <f>'qx (1) proccess'!CL34</f>
        <v>1.522502345663101E-4</v>
      </c>
      <c r="K27">
        <f>'qx (1) proccess'!CU34</f>
        <v>1.6394510413499542E-4</v>
      </c>
      <c r="L27">
        <f>'qx (1) proccess'!DD34</f>
        <v>1.7189134577025447E-4</v>
      </c>
      <c r="M27">
        <f>'qx (1) proccess'!DM34</f>
        <v>1.8172038083407816E-4</v>
      </c>
      <c r="N27">
        <f>'qx (1) proccess'!DV34</f>
        <v>1.9395220738973424E-4</v>
      </c>
      <c r="O27">
        <f>'qx (1) proccess'!EE34</f>
        <v>2.0882490726323327E-4</v>
      </c>
      <c r="P27">
        <f>'qx (1) proccess'!EN34</f>
        <v>2.2670092825745398E-4</v>
      </c>
      <c r="Q27">
        <f>'qx (1) proccess'!EW34</f>
        <v>2.2972166687547192E-4</v>
      </c>
      <c r="R27">
        <f>'qx (1) proccess'!FF34</f>
        <v>2.2734817145707816E-4</v>
      </c>
      <c r="S27">
        <f>'qx (1) proccess'!FO34</f>
        <v>2.0285854903158242E-4</v>
      </c>
      <c r="T27">
        <f>'qx (1) proccess'!FX34</f>
        <v>1.7385507295382359E-4</v>
      </c>
      <c r="U27">
        <f>'qx (1) proccess'!GG34</f>
        <v>1.4515088978848422E-4</v>
      </c>
      <c r="V27">
        <f>'qx (1) proccess'!GP34</f>
        <v>1.2631176897237058E-4</v>
      </c>
      <c r="W27">
        <f>'qx (1) proccess'!GY34</f>
        <v>1.1285502293773319E-4</v>
      </c>
      <c r="X27">
        <f>'qx (1) proccess'!HH34</f>
        <v>1.062836370872055E-4</v>
      </c>
      <c r="Y27">
        <f>'qx (1) proccess'!HQ34</f>
        <v>1.0649269733088677E-4</v>
      </c>
      <c r="Z27">
        <f>'qx (1) proccess'!HZ34</f>
        <v>1.0640232375374778E-4</v>
      </c>
      <c r="AA27">
        <f>'qx (1) proccess'!II34</f>
        <v>1.1689163759545788E-4</v>
      </c>
      <c r="AB27">
        <f>'qx (1) proccess'!IR34</f>
        <v>1.2238753024155762E-4</v>
      </c>
      <c r="AC27">
        <f>'qx (1) proccess'!JA34</f>
        <v>1.3138277394506286E-4</v>
      </c>
      <c r="AD27">
        <f>'qx (1) proccess'!JJ34</f>
        <v>1.3308758867468522E-4</v>
      </c>
      <c r="AE27">
        <f>'qx (1) proccess'!JS34</f>
        <v>1.3089388298294705E-4</v>
      </c>
      <c r="AF27">
        <f>'qx (1) proccess'!KB34</f>
        <v>4.4415792982707451E-3</v>
      </c>
      <c r="AG27">
        <f>'qx (1) proccess'!KK34</f>
        <v>4.5232049421150278E-3</v>
      </c>
      <c r="AH27">
        <f>'qx (1) proccess'!KT34</f>
        <v>4.6393206660805941E-3</v>
      </c>
      <c r="AI27">
        <f>'qx (1) proccess'!LC34</f>
        <v>4.7841594166459986E-3</v>
      </c>
      <c r="AJ27">
        <f>'qx (1) proccess'!LL34</f>
        <v>4.9446609664247172E-3</v>
      </c>
      <c r="AK27">
        <f>'qx (1) proccess'!LU34</f>
        <v>5.0989363863644362E-3</v>
      </c>
      <c r="AL27">
        <f>'qx (1) proccess'!MD34</f>
        <v>4.4141238202624758E-3</v>
      </c>
      <c r="AM27">
        <f>'qx (1) proccess'!MM34</f>
        <v>4.3898074114749374E-3</v>
      </c>
      <c r="AN27">
        <f>'qx (1) proccess'!MV34</f>
        <v>4.3804725540948315E-3</v>
      </c>
      <c r="AO27">
        <f>'qx (1) proccess'!NE34</f>
        <v>4.3946357217157376E-3</v>
      </c>
    </row>
    <row r="28" spans="1:41">
      <c r="A28">
        <f t="shared" si="11"/>
        <v>27</v>
      </c>
      <c r="B28">
        <f>'qx (1) proccess'!R35</f>
        <v>5.2399274027106586E-5</v>
      </c>
      <c r="C28">
        <f>'qx (1) proccess'!AA35</f>
        <v>4.1694957845633272E-5</v>
      </c>
      <c r="D28">
        <f>'qx (1) proccess'!AJ35</f>
        <v>1.2452443137833154E-4</v>
      </c>
      <c r="E28">
        <f>'qx (1) proccess'!AS35</f>
        <v>1.3077634754996329E-4</v>
      </c>
      <c r="F28">
        <f>'qx (1) proccess'!BB35</f>
        <v>1.3801340594712578E-4</v>
      </c>
      <c r="G28">
        <f>'qx (1) proccess'!BK35</f>
        <v>1.3976118947873567E-4</v>
      </c>
      <c r="H28">
        <f>'qx (1) proccess'!BT35</f>
        <v>1.3389131040727077E-4</v>
      </c>
      <c r="I28">
        <f>'qx (1) proccess'!CC35</f>
        <v>1.3718396742055469E-4</v>
      </c>
      <c r="J28">
        <f>'qx (1) proccess'!CL35</f>
        <v>1.5223923758524114E-4</v>
      </c>
      <c r="K28">
        <f>'qx (1) proccess'!CU35</f>
        <v>1.6393477559571243E-4</v>
      </c>
      <c r="L28">
        <f>'qx (1) proccess'!DD35</f>
        <v>1.7187853570909542E-4</v>
      </c>
      <c r="M28">
        <f>'qx (1) proccess'!DM35</f>
        <v>1.8170824976363348E-4</v>
      </c>
      <c r="N28">
        <f>'qx (1) proccess'!DV35</f>
        <v>1.9393750971426392E-4</v>
      </c>
      <c r="O28">
        <f>'qx (1) proccess'!EE35</f>
        <v>2.0880903735688623E-4</v>
      </c>
      <c r="P28">
        <f>'qx (1) proccess'!EN35</f>
        <v>2.2668444022139341E-4</v>
      </c>
      <c r="Q28">
        <f>'qx (1) proccess'!EW35</f>
        <v>2.2970516745352001E-4</v>
      </c>
      <c r="R28">
        <f>'qx (1) proccess'!FF35</f>
        <v>2.2733179909272292E-4</v>
      </c>
      <c r="S28">
        <f>'qx (1) proccess'!FO35</f>
        <v>2.0284447028796456E-4</v>
      </c>
      <c r="T28">
        <f>'qx (1) proccess'!FX35</f>
        <v>1.7384313143283228E-4</v>
      </c>
      <c r="U28">
        <f>'qx (1) proccess'!GG35</f>
        <v>1.4514130962348172E-4</v>
      </c>
      <c r="V28">
        <f>'qx (1) proccess'!GP35</f>
        <v>1.2630320353805176E-4</v>
      </c>
      <c r="W28">
        <f>'qx (1) proccess'!GY35</f>
        <v>1.1284753110419908E-4</v>
      </c>
      <c r="X28">
        <f>'qx (1) proccess'!HH35</f>
        <v>1.0627710583462253E-4</v>
      </c>
      <c r="Y28">
        <f>'qx (1) proccess'!HQ35</f>
        <v>1.0648636723594365E-4</v>
      </c>
      <c r="Z28">
        <f>'qx (1) proccess'!HZ35</f>
        <v>1.0639577692399924E-4</v>
      </c>
      <c r="AA28">
        <f>'qx (1) proccess'!II35</f>
        <v>1.168849175232242E-4</v>
      </c>
      <c r="AB28">
        <f>'qx (1) proccess'!IR35</f>
        <v>1.2238077339373786E-4</v>
      </c>
      <c r="AC28">
        <f>'qx (1) proccess'!JA35</f>
        <v>1.3137519605233524E-4</v>
      </c>
      <c r="AD28">
        <f>'qx (1) proccess'!JJ35</f>
        <v>1.3308043594766687E-4</v>
      </c>
      <c r="AE28">
        <f>'qx (1) proccess'!JS35</f>
        <v>1.308868201119238E-4</v>
      </c>
      <c r="AF28">
        <f>'qx (1) proccess'!KB35</f>
        <v>4.2700771544875119E-3</v>
      </c>
      <c r="AG28">
        <f>'qx (1) proccess'!KK35</f>
        <v>4.3157700178133532E-3</v>
      </c>
      <c r="AH28">
        <f>'qx (1) proccess'!KT35</f>
        <v>4.3950908513258778E-3</v>
      </c>
      <c r="AI28">
        <f>'qx (1) proccess'!LC35</f>
        <v>4.5080543294809382E-3</v>
      </c>
      <c r="AJ28">
        <f>'qx (1) proccess'!LL35</f>
        <v>4.6489106707555015E-3</v>
      </c>
      <c r="AK28">
        <f>'qx (1) proccess'!LU35</f>
        <v>4.8038793613683827E-3</v>
      </c>
      <c r="AL28">
        <f>'qx (1) proccess'!MD35</f>
        <v>4.9538295603039463E-3</v>
      </c>
      <c r="AM28">
        <f>'qx (1) proccess'!MM35</f>
        <v>4.2867609398391151E-3</v>
      </c>
      <c r="AN28">
        <f>'qx (1) proccess'!MV35</f>
        <v>4.2631200946219973E-3</v>
      </c>
      <c r="AO28">
        <f>'qx (1) proccess'!NE35</f>
        <v>4.2540591921262898E-3</v>
      </c>
    </row>
    <row r="29" spans="1:41">
      <c r="A29">
        <f t="shared" si="11"/>
        <v>28</v>
      </c>
      <c r="B29">
        <f>'qx (1) proccess'!R36</f>
        <v>5.2395422363480747E-5</v>
      </c>
      <c r="C29">
        <f>'qx (1) proccess'!AA36</f>
        <v>4.1691488523672427E-5</v>
      </c>
      <c r="D29">
        <f>'qx (1) proccess'!AJ36</f>
        <v>1.2451433921212881E-4</v>
      </c>
      <c r="E29">
        <f>'qx (1) proccess'!AS36</f>
        <v>1.3076707814536261E-4</v>
      </c>
      <c r="F29">
        <f>'qx (1) proccess'!BB36</f>
        <v>1.3800291420245137E-4</v>
      </c>
      <c r="G29">
        <f>'qx (1) proccess'!BK36</f>
        <v>1.3974743869447594E-4</v>
      </c>
      <c r="H29">
        <f>'qx (1) proccess'!BT36</f>
        <v>1.3387813223562431E-4</v>
      </c>
      <c r="I29">
        <f>'qx (1) proccess'!CC36</f>
        <v>1.3717055956783924E-4</v>
      </c>
      <c r="J29">
        <f>'qx (1) proccess'!CL36</f>
        <v>1.5222625896394988E-4</v>
      </c>
      <c r="K29">
        <f>'qx (1) proccess'!CU36</f>
        <v>1.6392215623567595E-4</v>
      </c>
      <c r="L29">
        <f>'qx (1) proccess'!DD36</f>
        <v>1.7186379060979924E-4</v>
      </c>
      <c r="M29">
        <f>'qx (1) proccess'!DM36</f>
        <v>1.8169386588880537E-4</v>
      </c>
      <c r="N29">
        <f>'qx (1) proccess'!DV36</f>
        <v>1.9392106331042535E-4</v>
      </c>
      <c r="O29">
        <f>'qx (1) proccess'!EE36</f>
        <v>2.0878929316525623E-4</v>
      </c>
      <c r="P29">
        <f>'qx (1) proccess'!EN36</f>
        <v>2.2666385110224786E-4</v>
      </c>
      <c r="Q29">
        <f>'qx (1) proccess'!EW36</f>
        <v>2.2968429400479999E-4</v>
      </c>
      <c r="R29">
        <f>'qx (1) proccess'!FF36</f>
        <v>2.2731176858155808E-4</v>
      </c>
      <c r="S29">
        <f>'qx (1) proccess'!FO36</f>
        <v>2.0282718534301826E-4</v>
      </c>
      <c r="T29">
        <f>'qx (1) proccess'!FX36</f>
        <v>1.7382860800985194E-4</v>
      </c>
      <c r="U29">
        <f>'qx (1) proccess'!GG36</f>
        <v>1.4512974705861614E-4</v>
      </c>
      <c r="V29">
        <f>'qx (1) proccess'!GP36</f>
        <v>1.262936924237366E-4</v>
      </c>
      <c r="W29">
        <f>'qx (1) proccess'!GY36</f>
        <v>1.1283873811772179E-4</v>
      </c>
      <c r="X29">
        <f>'qx (1) proccess'!HH36</f>
        <v>1.0626933658057783E-4</v>
      </c>
      <c r="Y29">
        <f>'qx (1) proccess'!HQ36</f>
        <v>1.0647862112571764E-4</v>
      </c>
      <c r="Z29">
        <f>'qx (1) proccess'!HZ36</f>
        <v>1.0638846440176658E-4</v>
      </c>
      <c r="AA29">
        <f>'qx (1) proccess'!II36</f>
        <v>1.1687719906072774E-4</v>
      </c>
      <c r="AB29">
        <f>'qx (1) proccess'!IR36</f>
        <v>1.2237249219399242E-4</v>
      </c>
      <c r="AC29">
        <f>'qx (1) proccess'!JA36</f>
        <v>1.3136694631109055E-4</v>
      </c>
      <c r="AD29">
        <f>'qx (1) proccess'!JJ36</f>
        <v>1.3307208356432178E-4</v>
      </c>
      <c r="AE29">
        <f>'qx (1) proccess'!JS36</f>
        <v>1.3087847140983374E-4</v>
      </c>
      <c r="AF29">
        <f>'qx (1) proccess'!KB36</f>
        <v>4.1173364126493826E-3</v>
      </c>
      <c r="AG29">
        <f>'qx (1) proccess'!KK36</f>
        <v>4.1329326462762354E-3</v>
      </c>
      <c r="AH29">
        <f>'qx (1) proccess'!KT36</f>
        <v>4.1771816850906035E-3</v>
      </c>
      <c r="AI29">
        <f>'qx (1) proccess'!LC36</f>
        <v>4.254101377860765E-3</v>
      </c>
      <c r="AJ29">
        <f>'qx (1) proccess'!LL36</f>
        <v>4.3635672824216612E-3</v>
      </c>
      <c r="AK29">
        <f>'qx (1) proccess'!LU36</f>
        <v>4.498994886826738E-3</v>
      </c>
      <c r="AL29">
        <f>'qx (1) proccess'!MD36</f>
        <v>4.6490480237702881E-3</v>
      </c>
      <c r="AM29">
        <f>'qx (1) proccess'!MM36</f>
        <v>4.7942473060986384E-3</v>
      </c>
      <c r="AN29">
        <f>'qx (1) proccess'!MV36</f>
        <v>4.1467499877672585E-3</v>
      </c>
      <c r="AO29">
        <f>'qx (1) proccess'!NE36</f>
        <v>4.1239022994138215E-3</v>
      </c>
    </row>
    <row r="30" spans="1:41">
      <c r="A30">
        <f t="shared" si="11"/>
        <v>29</v>
      </c>
      <c r="B30">
        <f>'qx (1) proccess'!R37</f>
        <v>5.2395337740576841E-5</v>
      </c>
      <c r="C30">
        <f>'qx (1) proccess'!AA37</f>
        <v>4.1690334233263491E-5</v>
      </c>
      <c r="D30">
        <f>'qx (1) proccess'!AJ37</f>
        <v>1.2451306672660271E-4</v>
      </c>
      <c r="E30">
        <f>'qx (1) proccess'!AS37</f>
        <v>1.3076724949119325E-4</v>
      </c>
      <c r="F30">
        <f>'qx (1) proccess'!BB37</f>
        <v>1.3800067369133475E-4</v>
      </c>
      <c r="G30">
        <f>'qx (1) proccess'!BK37</f>
        <v>1.3973944133785799E-4</v>
      </c>
      <c r="H30">
        <f>'qx (1) proccess'!BT37</f>
        <v>1.3387007332467518E-4</v>
      </c>
      <c r="I30">
        <f>'qx (1) proccess'!CC37</f>
        <v>1.3716247853674839E-4</v>
      </c>
      <c r="J30">
        <f>'qx (1) proccess'!CL37</f>
        <v>1.5222050534641042E-4</v>
      </c>
      <c r="K30">
        <f>'qx (1) proccess'!CU37</f>
        <v>1.6391751245615335E-4</v>
      </c>
      <c r="L30">
        <f>'qx (1) proccess'!DD37</f>
        <v>1.7185687763381275E-4</v>
      </c>
      <c r="M30">
        <f>'qx (1) proccess'!DM37</f>
        <v>1.8168784929243991E-4</v>
      </c>
      <c r="N30">
        <f>'qx (1) proccess'!DV37</f>
        <v>1.9391249695262342E-4</v>
      </c>
      <c r="O30">
        <f>'qx (1) proccess'!EE37</f>
        <v>2.0877602082963899E-4</v>
      </c>
      <c r="P30">
        <f>'qx (1) proccess'!EN37</f>
        <v>2.2664902466266182E-4</v>
      </c>
      <c r="Q30">
        <f>'qx (1) proccess'!EW37</f>
        <v>2.296696180517336E-4</v>
      </c>
      <c r="R30">
        <f>'qx (1) proccess'!FF37</f>
        <v>2.2729654637676478E-4</v>
      </c>
      <c r="S30">
        <f>'qx (1) proccess'!FO37</f>
        <v>2.0281417882159902E-4</v>
      </c>
      <c r="T30">
        <f>'qx (1) proccess'!FX37</f>
        <v>1.7381686186124069E-4</v>
      </c>
      <c r="U30">
        <f>'qx (1) proccess'!GG37</f>
        <v>1.4511993469668331E-4</v>
      </c>
      <c r="V30">
        <f>'qx (1) proccess'!GP37</f>
        <v>1.2628531407924857E-4</v>
      </c>
      <c r="W30">
        <f>'qx (1) proccess'!GY37</f>
        <v>1.1283152660723139E-4</v>
      </c>
      <c r="X30">
        <f>'qx (1) proccess'!HH37</f>
        <v>1.0626261885953036E-4</v>
      </c>
      <c r="Y30">
        <f>'qx (1) proccess'!HQ37</f>
        <v>1.0647164232342895E-4</v>
      </c>
      <c r="Z30">
        <f>'qx (1) proccess'!HZ37</f>
        <v>1.0638156376394915E-4</v>
      </c>
      <c r="AA30">
        <f>'qx (1) proccess'!II37</f>
        <v>1.1686975603691922E-4</v>
      </c>
      <c r="AB30">
        <f>'qx (1) proccess'!IR37</f>
        <v>1.2236498321052262E-4</v>
      </c>
      <c r="AC30">
        <f>'qx (1) proccess'!JA37</f>
        <v>1.3135924575834494E-4</v>
      </c>
      <c r="AD30">
        <f>'qx (1) proccess'!JJ37</f>
        <v>1.3306397833546198E-4</v>
      </c>
      <c r="AE30">
        <f>'qx (1) proccess'!JS37</f>
        <v>1.3087048725062228E-4</v>
      </c>
      <c r="AF30">
        <f>'qx (1) proccess'!KB37</f>
        <v>4.0126418042584254E-3</v>
      </c>
      <c r="AG30">
        <f>'qx (1) proccess'!KK37</f>
        <v>4.0064171504274847E-3</v>
      </c>
      <c r="AH30">
        <f>'qx (1) proccess'!KT37</f>
        <v>4.0216902073596707E-3</v>
      </c>
      <c r="AI30">
        <f>'qx (1) proccess'!LC37</f>
        <v>4.0649626967920781E-3</v>
      </c>
      <c r="AJ30">
        <f>'qx (1) proccess'!LL37</f>
        <v>4.140011984182442E-3</v>
      </c>
      <c r="AK30">
        <f>'qx (1) proccess'!LU37</f>
        <v>4.2457577345353789E-3</v>
      </c>
      <c r="AL30">
        <f>'qx (1) proccess'!MD37</f>
        <v>4.3776867343040277E-3</v>
      </c>
      <c r="AM30">
        <f>'qx (1) proccess'!MM37</f>
        <v>4.5238547522666404E-3</v>
      </c>
      <c r="AN30">
        <f>'qx (1) proccess'!MV37</f>
        <v>4.6652202728944261E-3</v>
      </c>
      <c r="AO30">
        <f>'qx (1) proccess'!NE37</f>
        <v>4.0326436534022401E-3</v>
      </c>
    </row>
    <row r="31" spans="1:41">
      <c r="A31">
        <f t="shared" si="11"/>
        <v>30</v>
      </c>
      <c r="B31">
        <f>'qx (1) proccess'!R38</f>
        <v>5.2391585911427869E-5</v>
      </c>
      <c r="C31">
        <f>'qx (1) proccess'!AA38</f>
        <v>4.168599149707073E-5</v>
      </c>
      <c r="D31">
        <f>'qx (1) proccess'!AJ38</f>
        <v>1.24502906280925E-4</v>
      </c>
      <c r="E31">
        <f>'qx (1) proccess'!AS38</f>
        <v>1.3075887830418047E-4</v>
      </c>
      <c r="F31">
        <f>'qx (1) proccess'!BB38</f>
        <v>1.3798869130070621E-4</v>
      </c>
      <c r="G31">
        <f>'qx (1) proccess'!BK38</f>
        <v>1.3971954867397248E-4</v>
      </c>
      <c r="H31">
        <f>'qx (1) proccess'!BT38</f>
        <v>1.3385115699446039E-4</v>
      </c>
      <c r="I31">
        <f>'qx (1) proccess'!CC38</f>
        <v>1.3714293976864776E-4</v>
      </c>
      <c r="J31">
        <f>'qx (1) proccess'!CL38</f>
        <v>1.52203001964259E-4</v>
      </c>
      <c r="K31">
        <f>'qx (1) proccess'!CU38</f>
        <v>1.6390066166437192E-4</v>
      </c>
      <c r="L31">
        <f>'qx (1) proccess'!DD38</f>
        <v>1.7183790338216529E-4</v>
      </c>
      <c r="M31">
        <f>'qx (1) proccess'!DM38</f>
        <v>1.8166921482475924E-4</v>
      </c>
      <c r="N31">
        <f>'qx (1) proccess'!DV38</f>
        <v>1.9389115657755161E-4</v>
      </c>
      <c r="O31">
        <f>'qx (1) proccess'!EE38</f>
        <v>2.0874842083771992E-4</v>
      </c>
      <c r="P31">
        <f>'qx (1) proccess'!EN38</f>
        <v>2.2662039762240402E-4</v>
      </c>
      <c r="Q31">
        <f>'qx (1) proccess'!EW38</f>
        <v>2.2964135063237122E-4</v>
      </c>
      <c r="R31">
        <f>'qx (1) proccess'!FF38</f>
        <v>2.2726853140769097E-4</v>
      </c>
      <c r="S31">
        <f>'qx (1) proccess'!FO38</f>
        <v>2.0279040418320137E-4</v>
      </c>
      <c r="T31">
        <f>'qx (1) proccess'!FX38</f>
        <v>1.7379672646390405E-4</v>
      </c>
      <c r="U31">
        <f>'qx (1) proccess'!GG38</f>
        <v>1.4510391409006473E-4</v>
      </c>
      <c r="V31">
        <f>'qx (1) proccess'!GP38</f>
        <v>1.2627157922671315E-4</v>
      </c>
      <c r="W31">
        <f>'qx (1) proccess'!GY38</f>
        <v>1.1281964902608965E-4</v>
      </c>
      <c r="X31">
        <f>'qx (1) proccess'!HH38</f>
        <v>1.0625203964264218E-4</v>
      </c>
      <c r="Y31">
        <f>'qx (1) proccess'!HQ38</f>
        <v>1.06461234228351E-4</v>
      </c>
      <c r="Z31">
        <f>'qx (1) proccess'!HZ38</f>
        <v>1.0637143795003597E-4</v>
      </c>
      <c r="AA31">
        <f>'qx (1) proccess'!II38</f>
        <v>1.1685883282209334E-4</v>
      </c>
      <c r="AB31">
        <f>'qx (1) proccess'!IR38</f>
        <v>1.2235372356803035E-4</v>
      </c>
      <c r="AC31">
        <f>'qx (1) proccess'!JA38</f>
        <v>1.3134762769639093E-4</v>
      </c>
      <c r="AD31">
        <f>'qx (1) proccess'!JJ38</f>
        <v>1.3305266622565707E-4</v>
      </c>
      <c r="AE31">
        <f>'qx (1) proccess'!JS38</f>
        <v>1.3085914162017014E-4</v>
      </c>
      <c r="AF31">
        <f>'qx (1) proccess'!KB38</f>
        <v>3.8654071956098217E-3</v>
      </c>
      <c r="AG31">
        <f>'qx (1) proccess'!KK38</f>
        <v>3.8463810246485417E-3</v>
      </c>
      <c r="AH31">
        <f>'qx (1) proccess'!KT38</f>
        <v>3.8404955649771868E-3</v>
      </c>
      <c r="AI31">
        <f>'qx (1) proccess'!LC38</f>
        <v>3.8553281335646453E-3</v>
      </c>
      <c r="AJ31">
        <f>'qx (1) proccess'!LL38</f>
        <v>3.8969836251358295E-3</v>
      </c>
      <c r="AK31">
        <f>'qx (1) proccess'!LU38</f>
        <v>3.9681867535314762E-3</v>
      </c>
      <c r="AL31">
        <f>'qx (1) proccess'!MD38</f>
        <v>4.0696783064317074E-3</v>
      </c>
      <c r="AM31">
        <f>'qx (1) proccess'!MM38</f>
        <v>4.1962727644262428E-3</v>
      </c>
      <c r="AN31">
        <f>'qx (1) proccess'!MV38</f>
        <v>4.3364416038093132E-3</v>
      </c>
      <c r="AO31">
        <f>'qx (1) proccess'!NE38</f>
        <v>4.4720427127706939E-3</v>
      </c>
    </row>
    <row r="32" spans="1:41">
      <c r="A32">
        <f t="shared" si="11"/>
        <v>31</v>
      </c>
      <c r="B32">
        <f>'qx (1) proccess'!R39</f>
        <v>5.239197092832871E-5</v>
      </c>
      <c r="C32">
        <f>'qx (1) proccess'!AA39</f>
        <v>4.1685236213595625E-5</v>
      </c>
      <c r="D32">
        <f>'qx (1) proccess'!AJ39</f>
        <v>1.2450298036280894E-4</v>
      </c>
      <c r="E32">
        <f>'qx (1) proccess'!AS39</f>
        <v>1.3076187302293109E-4</v>
      </c>
      <c r="F32">
        <f>'qx (1) proccess'!BB39</f>
        <v>1.3798886466800426E-4</v>
      </c>
      <c r="G32">
        <f>'qx (1) proccess'!BK39</f>
        <v>1.3971196577135042E-4</v>
      </c>
      <c r="H32">
        <f>'qx (1) proccess'!BT39</f>
        <v>1.3384361748317099E-4</v>
      </c>
      <c r="I32">
        <f>'qx (1) proccess'!CC39</f>
        <v>1.3713528987565832E-4</v>
      </c>
      <c r="J32">
        <f>'qx (1) proccess'!CL39</f>
        <v>1.5219733394997812E-4</v>
      </c>
      <c r="K32">
        <f>'qx (1) proccess'!CU39</f>
        <v>1.6389645099311001E-4</v>
      </c>
      <c r="L32">
        <f>'qx (1) proccess'!DD39</f>
        <v>1.71831731844325E-4</v>
      </c>
      <c r="M32">
        <f>'qx (1) proccess'!DM39</f>
        <v>1.8166422359910866E-4</v>
      </c>
      <c r="N32">
        <f>'qx (1) proccess'!DV39</f>
        <v>1.9388360950666424E-4</v>
      </c>
      <c r="O32">
        <f>'qx (1) proccess'!EE39</f>
        <v>2.0873628632601837E-4</v>
      </c>
      <c r="P32">
        <f>'qx (1) proccess'!EN39</f>
        <v>2.2660722285962486E-4</v>
      </c>
      <c r="Q32">
        <f>'qx (1) proccess'!EW39</f>
        <v>2.2962770069596603E-4</v>
      </c>
      <c r="R32">
        <f>'qx (1) proccess'!FF39</f>
        <v>2.2725478042005803E-4</v>
      </c>
      <c r="S32">
        <f>'qx (1) proccess'!FO39</f>
        <v>2.0277815609729056E-4</v>
      </c>
      <c r="T32">
        <f>'qx (1) proccess'!FX39</f>
        <v>1.7378624675315891E-4</v>
      </c>
      <c r="U32">
        <f>'qx (1) proccess'!GG39</f>
        <v>1.4509526395595177E-4</v>
      </c>
      <c r="V32">
        <f>'qx (1) proccess'!GP39</f>
        <v>1.2626427302815196E-4</v>
      </c>
      <c r="W32">
        <f>'qx (1) proccess'!GY39</f>
        <v>1.1281297461019602E-4</v>
      </c>
      <c r="X32">
        <f>'qx (1) proccess'!HH39</f>
        <v>1.0624566832071037E-4</v>
      </c>
      <c r="Y32">
        <f>'qx (1) proccess'!HQ39</f>
        <v>1.0645488041342324E-4</v>
      </c>
      <c r="Z32">
        <f>'qx (1) proccess'!HZ39</f>
        <v>1.0636543714577719E-4</v>
      </c>
      <c r="AA32">
        <f>'qx (1) proccess'!II39</f>
        <v>1.1685215120417465E-4</v>
      </c>
      <c r="AB32">
        <f>'qx (1) proccess'!IR39</f>
        <v>1.223463952362907E-4</v>
      </c>
      <c r="AC32">
        <f>'qx (1) proccess'!JA39</f>
        <v>1.3134012480530777E-4</v>
      </c>
      <c r="AD32">
        <f>'qx (1) proccess'!JJ39</f>
        <v>1.3304520348343798E-4</v>
      </c>
      <c r="AE32">
        <f>'qx (1) proccess'!JS39</f>
        <v>1.3085177526027657E-4</v>
      </c>
      <c r="AF32">
        <f>'qx (1) proccess'!KB39</f>
        <v>4.3709381605024494E-3</v>
      </c>
      <c r="AG32">
        <f>'qx (1) proccess'!KK39</f>
        <v>3.7759849826944484E-3</v>
      </c>
      <c r="AH32">
        <f>'qx (1) proccess'!KT39</f>
        <v>3.7574622239092176E-3</v>
      </c>
      <c r="AI32">
        <f>'qx (1) proccess'!LC39</f>
        <v>3.7518834613063145E-3</v>
      </c>
      <c r="AJ32">
        <f>'qx (1) proccess'!LL39</f>
        <v>3.7665247248816289E-3</v>
      </c>
      <c r="AK32">
        <f>'qx (1) proccess'!LU39</f>
        <v>3.8064897513069192E-3</v>
      </c>
      <c r="AL32">
        <f>'qx (1) proccess'!MD39</f>
        <v>3.8761508853391116E-3</v>
      </c>
      <c r="AM32">
        <f>'qx (1) proccess'!MM39</f>
        <v>3.9754008936655838E-3</v>
      </c>
      <c r="AN32">
        <f>'qx (1) proccess'!MV39</f>
        <v>4.0990998789103769E-3</v>
      </c>
      <c r="AO32">
        <f>'qx (1) proccess'!NE39</f>
        <v>4.2360916902719602E-3</v>
      </c>
    </row>
    <row r="33" spans="1:41">
      <c r="A33">
        <f t="shared" si="11"/>
        <v>32</v>
      </c>
      <c r="B33">
        <f>'qx (1) proccess'!R40</f>
        <v>5.2385732514441588E-5</v>
      </c>
      <c r="C33">
        <f>'qx (1) proccess'!AA40</f>
        <v>4.167965619162469E-5</v>
      </c>
      <c r="D33">
        <f>'qx (1) proccess'!AJ40</f>
        <v>1.2448674914127735E-4</v>
      </c>
      <c r="E33">
        <f>'qx (1) proccess'!AS40</f>
        <v>1.3074940215035251E-4</v>
      </c>
      <c r="F33">
        <f>'qx (1) proccess'!BB40</f>
        <v>1.3797386885328037E-4</v>
      </c>
      <c r="G33">
        <f>'qx (1) proccess'!BK40</f>
        <v>1.3968984288159167E-4</v>
      </c>
      <c r="H33">
        <f>'qx (1) proccess'!BT40</f>
        <v>1.3382225547122352E-4</v>
      </c>
      <c r="I33">
        <f>'qx (1) proccess'!CC40</f>
        <v>1.3711326120263793E-4</v>
      </c>
      <c r="J33">
        <f>'qx (1) proccess'!CL40</f>
        <v>1.5217476244582442E-4</v>
      </c>
      <c r="K33">
        <f>'qx (1) proccess'!CU40</f>
        <v>1.6387463524464445E-4</v>
      </c>
      <c r="L33">
        <f>'qx (1) proccess'!DD40</f>
        <v>1.7180653558822895E-4</v>
      </c>
      <c r="M33">
        <f>'qx (1) proccess'!DM40</f>
        <v>1.8164075614262817E-4</v>
      </c>
      <c r="N33">
        <f>'qx (1) proccess'!DV40</f>
        <v>1.9385613784785044E-4</v>
      </c>
      <c r="O33">
        <f>'qx (1) proccess'!EE40</f>
        <v>2.0870501759511929E-4</v>
      </c>
      <c r="P33">
        <f>'qx (1) proccess'!EN40</f>
        <v>2.2657410824622785E-4</v>
      </c>
      <c r="Q33">
        <f>'qx (1) proccess'!EW40</f>
        <v>2.2959512581149731E-4</v>
      </c>
      <c r="R33">
        <f>'qx (1) proccess'!FF40</f>
        <v>2.2722268562493607E-4</v>
      </c>
      <c r="S33">
        <f>'qx (1) proccess'!FO40</f>
        <v>2.0275044780405883E-4</v>
      </c>
      <c r="T33">
        <f>'qx (1) proccess'!FX40</f>
        <v>1.7376278256341757E-4</v>
      </c>
      <c r="U33">
        <f>'qx (1) proccess'!GG40</f>
        <v>1.4507625277366865E-4</v>
      </c>
      <c r="V33">
        <f>'qx (1) proccess'!GP40</f>
        <v>1.2624786727903005E-4</v>
      </c>
      <c r="W33">
        <f>'qx (1) proccess'!GY40</f>
        <v>1.1279868402330528E-4</v>
      </c>
      <c r="X33">
        <f>'qx (1) proccess'!HH40</f>
        <v>1.0623304447468308E-4</v>
      </c>
      <c r="Y33">
        <f>'qx (1) proccess'!HQ40</f>
        <v>1.0644227212763454E-4</v>
      </c>
      <c r="Z33">
        <f>'qx (1) proccess'!HZ40</f>
        <v>1.0635305692744239E-4</v>
      </c>
      <c r="AA33">
        <f>'qx (1) proccess'!II40</f>
        <v>1.1683901321810662E-4</v>
      </c>
      <c r="AB33">
        <f>'qx (1) proccess'!IR40</f>
        <v>1.2233271532278382E-4</v>
      </c>
      <c r="AC33">
        <f>'qx (1) proccess'!JA40</f>
        <v>1.3132614357774409E-4</v>
      </c>
      <c r="AD33">
        <f>'qx (1) proccess'!JJ40</f>
        <v>1.3303120744428168E-4</v>
      </c>
      <c r="AE33">
        <f>'qx (1) proccess'!JS40</f>
        <v>1.3083777708413965E-4</v>
      </c>
      <c r="AF33">
        <f>'qx (1) proccess'!KB40</f>
        <v>4.0416398754202611E-3</v>
      </c>
      <c r="AG33">
        <f>'qx (1) proccess'!KK40</f>
        <v>4.1704604036378479E-3</v>
      </c>
      <c r="AH33">
        <f>'qx (1) proccess'!KT40</f>
        <v>3.6006135379144425E-3</v>
      </c>
      <c r="AI33">
        <f>'qx (1) proccess'!LC40</f>
        <v>3.5831342365657323E-3</v>
      </c>
      <c r="AJ33">
        <f>'qx (1) proccess'!LL40</f>
        <v>3.5779778688652792E-3</v>
      </c>
      <c r="AK33">
        <f>'qx (1) proccess'!LU40</f>
        <v>3.5912711158229815E-3</v>
      </c>
      <c r="AL33">
        <f>'qx (1) proccess'!MD40</f>
        <v>3.6295014431203584E-3</v>
      </c>
      <c r="AM33">
        <f>'qx (1) proccess'!MM40</f>
        <v>3.6960489369415621E-3</v>
      </c>
      <c r="AN33">
        <f>'qx (1) proccess'!MV40</f>
        <v>3.7907431700449769E-3</v>
      </c>
      <c r="AO33">
        <f>'qx (1) proccess'!NE40</f>
        <v>3.9087819233729962E-3</v>
      </c>
    </row>
    <row r="34" spans="1:41">
      <c r="A34">
        <f t="shared" si="11"/>
        <v>33</v>
      </c>
      <c r="B34">
        <f>'qx (1) proccess'!R41</f>
        <v>5.2380282153951004E-5</v>
      </c>
      <c r="C34">
        <f>'qx (1) proccess'!AA41</f>
        <v>4.1675305016297521E-5</v>
      </c>
      <c r="D34">
        <f>'qx (1) proccess'!AJ41</f>
        <v>1.2447260056105616E-4</v>
      </c>
      <c r="E34">
        <f>'qx (1) proccess'!AS41</f>
        <v>1.3073976666268982E-4</v>
      </c>
      <c r="F34">
        <f>'qx (1) proccess'!BB41</f>
        <v>1.379631868666303E-4</v>
      </c>
      <c r="G34">
        <f>'qx (1) proccess'!BK41</f>
        <v>1.3967296787884527E-4</v>
      </c>
      <c r="H34">
        <f>'qx (1) proccess'!BT41</f>
        <v>1.3380591450223153E-4</v>
      </c>
      <c r="I34">
        <f>'qx (1) proccess'!CC41</f>
        <v>1.3709656795967036E-4</v>
      </c>
      <c r="J34">
        <f>'qx (1) proccess'!CL41</f>
        <v>1.5215640633759305E-4</v>
      </c>
      <c r="K34">
        <f>'qx (1) proccess'!CU41</f>
        <v>1.6385748864561182E-4</v>
      </c>
      <c r="L34">
        <f>'qx (1) proccess'!DD41</f>
        <v>1.7178582071049431E-4</v>
      </c>
      <c r="M34">
        <f>'qx (1) proccess'!DM41</f>
        <v>1.8162142521178663E-4</v>
      </c>
      <c r="N34">
        <f>'qx (1) proccess'!DV41</f>
        <v>1.9383341347901207E-4</v>
      </c>
      <c r="O34">
        <f>'qx (1) proccess'!EE41</f>
        <v>2.0868061748042523E-4</v>
      </c>
      <c r="P34">
        <f>'qx (1) proccess'!EN41</f>
        <v>2.2654810627713626E-4</v>
      </c>
      <c r="Q34">
        <f>'qx (1) proccess'!EW41</f>
        <v>2.2956893171705787E-4</v>
      </c>
      <c r="R34">
        <f>'qx (1) proccess'!FF41</f>
        <v>2.271965484912376E-4</v>
      </c>
      <c r="S34">
        <f>'qx (1) proccess'!FO41</f>
        <v>2.0272804757185336E-4</v>
      </c>
      <c r="T34">
        <f>'qx (1) proccess'!FX41</f>
        <v>1.7374328486125749E-4</v>
      </c>
      <c r="U34">
        <f>'qx (1) proccess'!GG41</f>
        <v>1.4506061166431937E-4</v>
      </c>
      <c r="V34">
        <f>'qx (1) proccess'!GP41</f>
        <v>1.262345938532597E-4</v>
      </c>
      <c r="W34">
        <f>'qx (1) proccess'!GY41</f>
        <v>1.1278689151461661E-4</v>
      </c>
      <c r="X34">
        <f>'qx (1) proccess'!HH41</f>
        <v>1.0622226704547627E-4</v>
      </c>
      <c r="Y34">
        <f>'qx (1) proccess'!HQ41</f>
        <v>1.0643152552715573E-4</v>
      </c>
      <c r="Z34">
        <f>'qx (1) proccess'!HZ41</f>
        <v>1.0634253599628426E-4</v>
      </c>
      <c r="AA34">
        <f>'qx (1) proccess'!II41</f>
        <v>1.1682734745508339E-4</v>
      </c>
      <c r="AB34">
        <f>'qx (1) proccess'!IR41</f>
        <v>1.2232096896556261E-4</v>
      </c>
      <c r="AC34">
        <f>'qx (1) proccess'!JA41</f>
        <v>1.3131379950310503E-4</v>
      </c>
      <c r="AD34">
        <f>'qx (1) proccess'!JJ41</f>
        <v>1.3301904047727749E-4</v>
      </c>
      <c r="AE34">
        <f>'qx (1) proccess'!JS41</f>
        <v>1.308256890299184E-4</v>
      </c>
      <c r="AF34">
        <f>'qx (1) proccess'!KB41</f>
        <v>3.7631858541972902E-3</v>
      </c>
      <c r="AG34">
        <f>'qx (1) proccess'!KK41</f>
        <v>3.8912151224083573E-3</v>
      </c>
      <c r="AH34">
        <f>'qx (1) proccess'!KT41</f>
        <v>4.0152973817423549E-3</v>
      </c>
      <c r="AI34">
        <f>'qx (1) proccess'!LC41</f>
        <v>3.4649156768569258E-3</v>
      </c>
      <c r="AJ34">
        <f>'qx (1) proccess'!LL41</f>
        <v>3.4482235666428336E-3</v>
      </c>
      <c r="AK34">
        <f>'qx (1) proccess'!LU41</f>
        <v>3.4425905317002274E-3</v>
      </c>
      <c r="AL34">
        <f>'qx (1) proccess'!MD41</f>
        <v>3.4554703763053462E-3</v>
      </c>
      <c r="AM34">
        <f>'qx (1) proccess'!MM41</f>
        <v>3.4923439364303666E-3</v>
      </c>
      <c r="AN34">
        <f>'qx (1) proccess'!MV41</f>
        <v>3.5563988543831767E-3</v>
      </c>
      <c r="AO34">
        <f>'qx (1) proccess'!NE41</f>
        <v>3.6475641909035337E-3</v>
      </c>
    </row>
    <row r="35" spans="1:41">
      <c r="A35">
        <f t="shared" si="11"/>
        <v>34</v>
      </c>
      <c r="B35">
        <f>'qx (1) proccess'!R42</f>
        <v>5.2374299774451509E-5</v>
      </c>
      <c r="C35">
        <f>'qx (1) proccess'!AA42</f>
        <v>4.1670595923512962E-5</v>
      </c>
      <c r="D35">
        <f>'qx (1) proccess'!AJ42</f>
        <v>1.2445719115967855E-4</v>
      </c>
      <c r="E35">
        <f>'qx (1) proccess'!AS42</f>
        <v>1.3072857357168146E-4</v>
      </c>
      <c r="F35">
        <f>'qx (1) proccess'!BB42</f>
        <v>1.3795139916758799E-4</v>
      </c>
      <c r="G35">
        <f>'qx (1) proccess'!BK42</f>
        <v>1.3965574195478226E-4</v>
      </c>
      <c r="H35">
        <f>'qx (1) proccess'!BT42</f>
        <v>1.3378911499075833E-4</v>
      </c>
      <c r="I35">
        <f>'qx (1) proccess'!CC42</f>
        <v>1.3707926531099048E-4</v>
      </c>
      <c r="J35">
        <f>'qx (1) proccess'!CL42</f>
        <v>1.5213684964976063E-4</v>
      </c>
      <c r="K35">
        <f>'qx (1) proccess'!CU42</f>
        <v>1.6383885466176028E-4</v>
      </c>
      <c r="L35">
        <f>'qx (1) proccess'!DD42</f>
        <v>1.7176396376409686E-4</v>
      </c>
      <c r="M35">
        <f>'qx (1) proccess'!DM42</f>
        <v>1.8160035820949751E-4</v>
      </c>
      <c r="N35">
        <f>'qx (1) proccess'!DV42</f>
        <v>1.938087840041751E-4</v>
      </c>
      <c r="O35">
        <f>'qx (1) proccess'!EE42</f>
        <v>2.0865440802657426E-4</v>
      </c>
      <c r="P35">
        <f>'qx (1) proccess'!EN42</f>
        <v>2.2652035478911214E-4</v>
      </c>
      <c r="Q35">
        <f>'qx (1) proccess'!EW42</f>
        <v>2.2954118782293051E-4</v>
      </c>
      <c r="R35">
        <f>'qx (1) proccess'!FF42</f>
        <v>2.2716950679758206E-4</v>
      </c>
      <c r="S35">
        <f>'qx (1) proccess'!FO42</f>
        <v>2.0270402838734865E-4</v>
      </c>
      <c r="T35">
        <f>'qx (1) proccess'!FX42</f>
        <v>1.7372294239596995E-4</v>
      </c>
      <c r="U35">
        <f>'qx (1) proccess'!GG42</f>
        <v>1.4504411638404063E-4</v>
      </c>
      <c r="V35">
        <f>'qx (1) proccess'!GP42</f>
        <v>1.2622030370652227E-4</v>
      </c>
      <c r="W35">
        <f>'qx (1) proccess'!GY42</f>
        <v>1.1277414800010383E-4</v>
      </c>
      <c r="X35">
        <f>'qx (1) proccess'!HH42</f>
        <v>1.0621064136197693E-4</v>
      </c>
      <c r="Y35">
        <f>'qx (1) proccess'!HQ42</f>
        <v>1.0641969340920912E-4</v>
      </c>
      <c r="Z35">
        <f>'qx (1) proccess'!HZ42</f>
        <v>1.0633082456892549E-4</v>
      </c>
      <c r="AA35">
        <f>'qx (1) proccess'!II42</f>
        <v>1.168152510610379E-4</v>
      </c>
      <c r="AB35">
        <f>'qx (1) proccess'!IR42</f>
        <v>1.2230795151946868E-4</v>
      </c>
      <c r="AC35">
        <f>'qx (1) proccess'!JA42</f>
        <v>1.3130018576285445E-4</v>
      </c>
      <c r="AD35">
        <f>'qx (1) proccess'!JJ42</f>
        <v>1.3300548317426498E-4</v>
      </c>
      <c r="AE35">
        <f>'qx (1) proccess'!JS42</f>
        <v>1.3081256604159796E-4</v>
      </c>
      <c r="AF35">
        <f>'qx (1) proccess'!KB42</f>
        <v>3.5063006193378752E-3</v>
      </c>
      <c r="AG35">
        <f>'qx (1) proccess'!KK42</f>
        <v>3.6175638926190029E-3</v>
      </c>
      <c r="AH35">
        <f>'qx (1) proccess'!KT42</f>
        <v>3.7406993714956009E-3</v>
      </c>
      <c r="AI35">
        <f>'qx (1) proccess'!LC42</f>
        <v>3.8601550112631789E-3</v>
      </c>
      <c r="AJ35">
        <f>'qx (1) proccess'!LL42</f>
        <v>3.3292879952561243E-3</v>
      </c>
      <c r="AK35">
        <f>'qx (1) proccess'!LU42</f>
        <v>3.3126109283210985E-3</v>
      </c>
      <c r="AL35">
        <f>'qx (1) proccess'!MD42</f>
        <v>3.3072923240433263E-3</v>
      </c>
      <c r="AM35">
        <f>'qx (1) proccess'!MM42</f>
        <v>3.3197576215801554E-3</v>
      </c>
      <c r="AN35">
        <f>'qx (1) proccess'!MV42</f>
        <v>3.3552111905721543E-3</v>
      </c>
      <c r="AO35">
        <f>'qx (1) proccess'!NE42</f>
        <v>3.4168041489298609E-3</v>
      </c>
    </row>
    <row r="36" spans="1:41">
      <c r="A36">
        <f t="shared" si="11"/>
        <v>35</v>
      </c>
      <c r="B36">
        <f>'qx (1) proccess'!R43</f>
        <v>5.2367122374990263E-5</v>
      </c>
      <c r="C36">
        <f>'qx (1) proccess'!AA43</f>
        <v>4.1664942876668736E-5</v>
      </c>
      <c r="D36">
        <f>'qx (1) proccess'!AJ43</f>
        <v>1.2443889270855732E-4</v>
      </c>
      <c r="E36">
        <f>'qx (1) proccess'!AS43</f>
        <v>1.3071415188369872E-4</v>
      </c>
      <c r="F36">
        <f>'qx (1) proccess'!BB43</f>
        <v>1.3793656467611225E-4</v>
      </c>
      <c r="G36">
        <f>'qx (1) proccess'!BK43</f>
        <v>1.3963541686364239E-4</v>
      </c>
      <c r="H36">
        <f>'qx (1) proccess'!BT43</f>
        <v>1.3376954421340055E-4</v>
      </c>
      <c r="I36">
        <f>'qx (1) proccess'!CC43</f>
        <v>1.3705936295119032E-4</v>
      </c>
      <c r="J36">
        <f>'qx (1) proccess'!CL43</f>
        <v>1.5211435736197656E-4</v>
      </c>
      <c r="K36">
        <f>'qx (1) proccess'!CU43</f>
        <v>1.6381688393719235E-4</v>
      </c>
      <c r="L36">
        <f>'qx (1) proccess'!DD43</f>
        <v>1.7173812291647157E-4</v>
      </c>
      <c r="M36">
        <f>'qx (1) proccess'!DM43</f>
        <v>1.8157521824619681E-4</v>
      </c>
      <c r="N36">
        <f>'qx (1) proccess'!DV43</f>
        <v>1.9377987561982119E-4</v>
      </c>
      <c r="O36">
        <f>'qx (1) proccess'!EE43</f>
        <v>2.0862417744058219E-4</v>
      </c>
      <c r="P36">
        <f>'qx (1) proccess'!EN43</f>
        <v>2.2648841354945136E-4</v>
      </c>
      <c r="Q36">
        <f>'qx (1) proccess'!EW43</f>
        <v>2.295091972563348E-4</v>
      </c>
      <c r="R36">
        <f>'qx (1) proccess'!FF43</f>
        <v>2.2713746785473038E-4</v>
      </c>
      <c r="S36">
        <f>'qx (1) proccess'!FO43</f>
        <v>2.0267639077777672E-4</v>
      </c>
      <c r="T36">
        <f>'qx (1) proccess'!FX43</f>
        <v>1.736992557402551E-4</v>
      </c>
      <c r="U36">
        <f>'qx (1) proccess'!GG43</f>
        <v>1.4502442422670978E-4</v>
      </c>
      <c r="V36">
        <f>'qx (1) proccess'!GP43</f>
        <v>1.2620337979853588E-4</v>
      </c>
      <c r="W36">
        <f>'qx (1) proccess'!GY43</f>
        <v>1.127592449140316E-4</v>
      </c>
      <c r="X36">
        <f>'qx (1) proccess'!HH43</f>
        <v>1.0619702554041269E-4</v>
      </c>
      <c r="Y36">
        <f>'qx (1) proccess'!HQ43</f>
        <v>1.0640596753239705E-4</v>
      </c>
      <c r="Z36">
        <f>'qx (1) proccess'!HZ43</f>
        <v>1.0631760951857733E-4</v>
      </c>
      <c r="AA36">
        <f>'qx (1) proccess'!II43</f>
        <v>1.1680055240105255E-4</v>
      </c>
      <c r="AB36">
        <f>'qx (1) proccess'!IR43</f>
        <v>1.222928829584081E-4</v>
      </c>
      <c r="AC36">
        <f>'qx (1) proccess'!JA43</f>
        <v>1.3128432908790573E-4</v>
      </c>
      <c r="AD36">
        <f>'qx (1) proccess'!JJ43</f>
        <v>1.3298940847929856E-4</v>
      </c>
      <c r="AE36">
        <f>'qx (1) proccess'!JS43</f>
        <v>1.3079664426780298E-4</v>
      </c>
      <c r="AF36">
        <f>'qx (1) proccess'!KB43</f>
        <v>3.268731350912242E-3</v>
      </c>
      <c r="AG36">
        <f>'qx (1) proccess'!KK43</f>
        <v>3.3544732000586335E-3</v>
      </c>
      <c r="AH36">
        <f>'qx (1) proccess'!KT43</f>
        <v>3.4609881229109352E-3</v>
      </c>
      <c r="AI36">
        <f>'qx (1) proccess'!LC43</f>
        <v>3.5789684227327712E-3</v>
      </c>
      <c r="AJ36">
        <f>'qx (1) proccess'!LL43</f>
        <v>3.6934193179877475E-3</v>
      </c>
      <c r="AK36">
        <f>'qx (1) proccess'!LU43</f>
        <v>3.1829574198963769E-3</v>
      </c>
      <c r="AL36">
        <f>'qx (1) proccess'!MD43</f>
        <v>3.1671146877472974E-3</v>
      </c>
      <c r="AM36">
        <f>'qx (1) proccess'!MM43</f>
        <v>3.1621293428225321E-3</v>
      </c>
      <c r="AN36">
        <f>'qx (1) proccess'!MV43</f>
        <v>3.1740866095640373E-3</v>
      </c>
      <c r="AO36">
        <f>'qx (1) proccess'!NE43</f>
        <v>3.2080470253683284E-3</v>
      </c>
    </row>
    <row r="37" spans="1:41">
      <c r="A37">
        <f t="shared" si="11"/>
        <v>36</v>
      </c>
      <c r="B37">
        <f>'qx (1) proccess'!R44</f>
        <v>5.2360149297998958E-5</v>
      </c>
      <c r="C37">
        <f>'qx (1) proccess'!AA44</f>
        <v>4.1659459414988327E-5</v>
      </c>
      <c r="D37">
        <f>'qx (1) proccess'!AJ44</f>
        <v>1.2442115971938254E-4</v>
      </c>
      <c r="E37">
        <f>'qx (1) proccess'!AS44</f>
        <v>1.3069979354441553E-4</v>
      </c>
      <c r="F37">
        <f>'qx (1) proccess'!BB44</f>
        <v>1.3792171281003579E-4</v>
      </c>
      <c r="G37">
        <f>'qx (1) proccess'!BK44</f>
        <v>1.3961551483605687E-4</v>
      </c>
      <c r="H37">
        <f>'qx (1) proccess'!BT44</f>
        <v>1.3375036643006538E-4</v>
      </c>
      <c r="I37">
        <f>'qx (1) proccess'!CC44</f>
        <v>1.3703964577713214E-4</v>
      </c>
      <c r="J37">
        <f>'qx (1) proccess'!CL44</f>
        <v>1.5209219795261686E-4</v>
      </c>
      <c r="K37">
        <f>'qx (1) proccess'!CU44</f>
        <v>1.637953728197635E-4</v>
      </c>
      <c r="L37">
        <f>'qx (1) proccess'!DD44</f>
        <v>1.7171302459880421E-4</v>
      </c>
      <c r="M37">
        <f>'qx (1) proccess'!DM44</f>
        <v>1.8155030688451755E-4</v>
      </c>
      <c r="N37">
        <f>'qx (1) proccess'!DV44</f>
        <v>1.9375144287631527E-4</v>
      </c>
      <c r="O37">
        <f>'qx (1) proccess'!EE44</f>
        <v>2.0859458625138225E-4</v>
      </c>
      <c r="P37">
        <f>'qx (1) proccess'!EN44</f>
        <v>2.2645694701087444E-4</v>
      </c>
      <c r="Q37">
        <f>'qx (1) proccess'!EW44</f>
        <v>2.2947827840387157E-4</v>
      </c>
      <c r="R37">
        <f>'qx (1) proccess'!FF44</f>
        <v>2.2710682253376433E-4</v>
      </c>
      <c r="S37">
        <f>'qx (1) proccess'!FO44</f>
        <v>2.0264974047496526E-4</v>
      </c>
      <c r="T37">
        <f>'qx (1) proccess'!FX44</f>
        <v>1.7367658964609535E-4</v>
      </c>
      <c r="U37">
        <f>'qx (1) proccess'!GG44</f>
        <v>1.4500606445761116E-4</v>
      </c>
      <c r="V37">
        <f>'qx (1) proccess'!GP44</f>
        <v>1.2618746261262089E-4</v>
      </c>
      <c r="W37">
        <f>'qx (1) proccess'!GY44</f>
        <v>1.1274490613620374E-4</v>
      </c>
      <c r="X37">
        <f>'qx (1) proccess'!HH44</f>
        <v>1.0618381281191856E-4</v>
      </c>
      <c r="Y37">
        <f>'qx (1) proccess'!HQ44</f>
        <v>1.0639285391390194E-4</v>
      </c>
      <c r="Z37">
        <f>'qx (1) proccess'!HZ44</f>
        <v>1.0630462253745655E-4</v>
      </c>
      <c r="AA37">
        <f>'qx (1) proccess'!II44</f>
        <v>1.1678659436429143E-4</v>
      </c>
      <c r="AB37">
        <f>'qx (1) proccess'!IR44</f>
        <v>1.2227855844550918E-4</v>
      </c>
      <c r="AC37">
        <f>'qx (1) proccess'!JA44</f>
        <v>1.3126932507666203E-4</v>
      </c>
      <c r="AD37">
        <f>'qx (1) proccess'!JJ44</f>
        <v>1.3297427407830807E-4</v>
      </c>
      <c r="AE37">
        <f>'qx (1) proccess'!JS44</f>
        <v>1.307816209041823E-4</v>
      </c>
      <c r="AF37">
        <f>'qx (1) proccess'!KB44</f>
        <v>3.0799344233306183E-3</v>
      </c>
      <c r="AG37">
        <f>'qx (1) proccess'!KK44</f>
        <v>3.1382859418270163E-3</v>
      </c>
      <c r="AH37">
        <f>'qx (1) proccess'!KT44</f>
        <v>3.2206448276122634E-3</v>
      </c>
      <c r="AI37">
        <f>'qx (1) proccess'!LC44</f>
        <v>3.3230454458579575E-3</v>
      </c>
      <c r="AJ37">
        <f>'qx (1) proccess'!LL44</f>
        <v>3.4364446521788937E-3</v>
      </c>
      <c r="AK37">
        <f>'qx (1) proccess'!LU44</f>
        <v>3.5456398853024869E-3</v>
      </c>
      <c r="AL37">
        <f>'qx (1) proccess'!MD44</f>
        <v>3.0540755503812044E-3</v>
      </c>
      <c r="AM37">
        <f>'qx (1) proccess'!MM44</f>
        <v>3.0389456180523198E-3</v>
      </c>
      <c r="AN37">
        <f>'qx (1) proccess'!MV44</f>
        <v>3.0341749660320713E-3</v>
      </c>
      <c r="AO37">
        <f>'qx (1) proccess'!NE44</f>
        <v>3.0456832503467646E-3</v>
      </c>
    </row>
    <row r="38" spans="1:41">
      <c r="A38">
        <f t="shared" si="11"/>
        <v>37</v>
      </c>
      <c r="B38">
        <f>'qx (1) proccess'!R45</f>
        <v>5.2354524680142378E-5</v>
      </c>
      <c r="C38">
        <f>'qx (1) proccess'!AA45</f>
        <v>4.1654911622159771E-5</v>
      </c>
      <c r="D38">
        <f>'qx (1) proccess'!AJ45</f>
        <v>1.2440610175281616E-4</v>
      </c>
      <c r="E38">
        <f>'qx (1) proccess'!AS45</f>
        <v>1.3068812304358295E-4</v>
      </c>
      <c r="F38">
        <f>'qx (1) proccess'!BB45</f>
        <v>1.3790940630473128E-4</v>
      </c>
      <c r="G38">
        <f>'qx (1) proccess'!BK45</f>
        <v>1.3959833250427788E-4</v>
      </c>
      <c r="H38">
        <f>'qx (1) proccess'!BT45</f>
        <v>1.3373377333493916E-4</v>
      </c>
      <c r="I38">
        <f>'qx (1) proccess'!CC45</f>
        <v>1.3702267591700988E-4</v>
      </c>
      <c r="J38">
        <f>'qx (1) proccess'!CL45</f>
        <v>1.5207319580423442E-4</v>
      </c>
      <c r="K38">
        <f>'qx (1) proccess'!CU45</f>
        <v>1.6377684761403728E-4</v>
      </c>
      <c r="L38">
        <f>'qx (1) proccess'!DD45</f>
        <v>1.7169114135670707E-4</v>
      </c>
      <c r="M38">
        <f>'qx (1) proccess'!DM45</f>
        <v>1.8152864938608457E-4</v>
      </c>
      <c r="N38">
        <f>'qx (1) proccess'!DV45</f>
        <v>1.9372614175029588E-4</v>
      </c>
      <c r="O38">
        <f>'qx (1) proccess'!EE45</f>
        <v>2.0856753384326614E-4</v>
      </c>
      <c r="P38">
        <f>'qx (1) proccess'!EN45</f>
        <v>2.2642828211281711E-4</v>
      </c>
      <c r="Q38">
        <f>'qx (1) proccess'!EW45</f>
        <v>2.2944935055531352E-4</v>
      </c>
      <c r="R38">
        <f>'qx (1) proccess'!FF45</f>
        <v>2.2707840484902241E-4</v>
      </c>
      <c r="S38">
        <f>'qx (1) proccess'!FO45</f>
        <v>2.0262482081523191E-4</v>
      </c>
      <c r="T38">
        <f>'qx (1) proccess'!FX45</f>
        <v>1.7365522482089445E-4</v>
      </c>
      <c r="U38">
        <f>'qx (1) proccess'!GG45</f>
        <v>1.4498820586993663E-4</v>
      </c>
      <c r="V38">
        <f>'qx (1) proccess'!GP45</f>
        <v>1.2617198401832205E-4</v>
      </c>
      <c r="W38">
        <f>'qx (1) proccess'!GY45</f>
        <v>1.1273114229473723E-4</v>
      </c>
      <c r="X38">
        <f>'qx (1) proccess'!HH45</f>
        <v>1.0617109581481805E-4</v>
      </c>
      <c r="Y38">
        <f>'qx (1) proccess'!HQ45</f>
        <v>1.0637984628650322E-4</v>
      </c>
      <c r="Z38">
        <f>'qx (1) proccess'!HZ45</f>
        <v>1.0629182731674859E-4</v>
      </c>
      <c r="AA38">
        <f>'qx (1) proccess'!II45</f>
        <v>1.1677268564599277E-4</v>
      </c>
      <c r="AB38">
        <f>'qx (1) proccess'!IR45</f>
        <v>1.2226366381543665E-4</v>
      </c>
      <c r="AC38">
        <f>'qx (1) proccess'!JA45</f>
        <v>1.3125366057140258E-4</v>
      </c>
      <c r="AD38">
        <f>'qx (1) proccess'!JJ45</f>
        <v>1.3295875715240341E-4</v>
      </c>
      <c r="AE38">
        <f>'qx (1) proccess'!JS45</f>
        <v>1.3076628147370111E-4</v>
      </c>
      <c r="AF38">
        <f>'qx (1) proccess'!KB45</f>
        <v>2.9311493439294358E-3</v>
      </c>
      <c r="AG38">
        <f>'qx (1) proccess'!KK45</f>
        <v>2.9642157653830105E-3</v>
      </c>
      <c r="AH38">
        <f>'qx (1) proccess'!KT45</f>
        <v>3.0204292741000194E-3</v>
      </c>
      <c r="AI38">
        <f>'qx (1) proccess'!LC45</f>
        <v>3.0998398007050895E-3</v>
      </c>
      <c r="AJ38">
        <f>'qx (1) proccess'!LL45</f>
        <v>3.1985312988880386E-3</v>
      </c>
      <c r="AK38">
        <f>'qx (1) proccess'!LU45</f>
        <v>3.3070502264733919E-3</v>
      </c>
      <c r="AL38">
        <f>'qx (1) proccess'!MD45</f>
        <v>3.4122359441957346E-3</v>
      </c>
      <c r="AM38">
        <f>'qx (1) proccess'!MM45</f>
        <v>2.9375387540797955E-3</v>
      </c>
      <c r="AN38">
        <f>'qx (1) proccess'!MV45</f>
        <v>2.9230160628098641E-3</v>
      </c>
      <c r="AO38">
        <f>'qx (1) proccess'!NE45</f>
        <v>2.9184782298860368E-3</v>
      </c>
    </row>
    <row r="39" spans="1:41">
      <c r="A39">
        <f t="shared" si="11"/>
        <v>38</v>
      </c>
      <c r="B39">
        <f>'qx (1) proccess'!R46</f>
        <v>5.2346308986577186E-5</v>
      </c>
      <c r="C39">
        <f>'qx (1) proccess'!AA46</f>
        <v>4.1648246352668318E-5</v>
      </c>
      <c r="D39">
        <f>'qx (1) proccess'!AJ46</f>
        <v>1.2438498502485683E-4</v>
      </c>
      <c r="E39">
        <f>'qx (1) proccess'!AS46</f>
        <v>1.3066961788256508E-4</v>
      </c>
      <c r="F39">
        <f>'qx (1) proccess'!BB46</f>
        <v>1.3788926035785182E-4</v>
      </c>
      <c r="G39">
        <f>'qx (1) proccess'!BK46</f>
        <v>1.3957384078722298E-4</v>
      </c>
      <c r="H39">
        <f>'qx (1) proccess'!BT46</f>
        <v>1.337099237528814E-4</v>
      </c>
      <c r="I39">
        <f>'qx (1) proccess'!CC46</f>
        <v>1.3699849226115913E-4</v>
      </c>
      <c r="J39">
        <f>'qx (1) proccess'!CL46</f>
        <v>1.5204630447559171E-4</v>
      </c>
      <c r="K39">
        <f>'qx (1) proccess'!CU46</f>
        <v>1.6375013911658381E-4</v>
      </c>
      <c r="L39">
        <f>'qx (1) proccess'!DD46</f>
        <v>1.7166084122697596E-4</v>
      </c>
      <c r="M39">
        <f>'qx (1) proccess'!DM46</f>
        <v>1.8149817652637787E-4</v>
      </c>
      <c r="N39">
        <f>'qx (1) proccess'!DV46</f>
        <v>1.9369173331156388E-4</v>
      </c>
      <c r="O39">
        <f>'qx (1) proccess'!EE46</f>
        <v>2.0853135358997097E-4</v>
      </c>
      <c r="P39">
        <f>'qx (1) proccess'!EN46</f>
        <v>2.2638909793716306E-4</v>
      </c>
      <c r="Q39">
        <f>'qx (1) proccess'!EW46</f>
        <v>2.2941030491925265E-4</v>
      </c>
      <c r="R39">
        <f>'qx (1) proccess'!FF46</f>
        <v>2.2704008287871064E-4</v>
      </c>
      <c r="S39">
        <f>'qx (1) proccess'!FO46</f>
        <v>2.0259178605396016E-4</v>
      </c>
      <c r="T39">
        <f>'qx (1) proccess'!FX46</f>
        <v>1.7362689074654743E-4</v>
      </c>
      <c r="U39">
        <f>'qx (1) proccess'!GG46</f>
        <v>1.4496529324449807E-4</v>
      </c>
      <c r="V39">
        <f>'qx (1) proccess'!GP46</f>
        <v>1.2615226142119113E-4</v>
      </c>
      <c r="W39">
        <f>'qx (1) proccess'!GY46</f>
        <v>1.1271365592825045E-4</v>
      </c>
      <c r="X39">
        <f>'qx (1) proccess'!HH46</f>
        <v>1.0615481782384949E-4</v>
      </c>
      <c r="Y39">
        <f>'qx (1) proccess'!HQ46</f>
        <v>1.0636352665022762E-4</v>
      </c>
      <c r="Z39">
        <f>'qx (1) proccess'!HZ46</f>
        <v>1.0627552019082539E-4</v>
      </c>
      <c r="AA39">
        <f>'qx (1) proccess'!II46</f>
        <v>1.1675517124012565E-4</v>
      </c>
      <c r="AB39">
        <f>'qx (1) proccess'!IR46</f>
        <v>1.2224566596194503E-4</v>
      </c>
      <c r="AC39">
        <f>'qx (1) proccess'!JA46</f>
        <v>1.3123473536898875E-4</v>
      </c>
      <c r="AD39">
        <f>'qx (1) proccess'!JJ46</f>
        <v>1.3293960481860161E-4</v>
      </c>
      <c r="AE39">
        <f>'qx (1) proccess'!JS46</f>
        <v>1.3074747542369893E-4</v>
      </c>
      <c r="AF39">
        <f>'qx (1) proccess'!KB46</f>
        <v>2.7848036665331743E-3</v>
      </c>
      <c r="AG39">
        <f>'qx (1) proccess'!KK46</f>
        <v>2.7969906680222795E-3</v>
      </c>
      <c r="AH39">
        <f>'qx (1) proccess'!KT46</f>
        <v>2.8285933466012827E-3</v>
      </c>
      <c r="AI39">
        <f>'qx (1) proccess'!LC46</f>
        <v>2.8823681232885466E-3</v>
      </c>
      <c r="AJ39">
        <f>'qx (1) proccess'!LL46</f>
        <v>2.9582695852936542E-3</v>
      </c>
      <c r="AK39">
        <f>'qx (1) proccess'!LU46</f>
        <v>3.0518700126225019E-3</v>
      </c>
      <c r="AL39">
        <f>'qx (1) proccess'!MD46</f>
        <v>3.1555061095079368E-3</v>
      </c>
      <c r="AM39">
        <f>'qx (1) proccess'!MM46</f>
        <v>3.2559661901192488E-3</v>
      </c>
      <c r="AN39">
        <f>'qx (1) proccess'!MV46</f>
        <v>2.8014131293597581E-3</v>
      </c>
      <c r="AO39">
        <f>'qx (1) proccess'!NE46</f>
        <v>2.7876107848555888E-3</v>
      </c>
    </row>
    <row r="40" spans="1:41">
      <c r="A40">
        <f t="shared" si="11"/>
        <v>39</v>
      </c>
      <c r="B40">
        <f>'qx (1) proccess'!R47</f>
        <v>5.2341441121188336E-5</v>
      </c>
      <c r="C40">
        <f>'qx (1) proccess'!AA47</f>
        <v>4.1644161186352395E-5</v>
      </c>
      <c r="D40">
        <f>'qx (1) proccess'!AJ47</f>
        <v>1.2437169507609886E-4</v>
      </c>
      <c r="E40">
        <f>'qx (1) proccess'!AS47</f>
        <v>1.3065880471539387E-4</v>
      </c>
      <c r="F40">
        <f>'qx (1) proccess'!BB47</f>
        <v>1.3787719274652898E-4</v>
      </c>
      <c r="G40">
        <f>'qx (1) proccess'!BK47</f>
        <v>1.3955766846888171E-4</v>
      </c>
      <c r="H40">
        <f>'qx (1) proccess'!BT47</f>
        <v>1.3369437924644841E-4</v>
      </c>
      <c r="I40">
        <f>'qx (1) proccess'!CC47</f>
        <v>1.3698226908799419E-4</v>
      </c>
      <c r="J40">
        <f>'qx (1) proccess'!CL47</f>
        <v>1.5202821923804326E-4</v>
      </c>
      <c r="K40">
        <f>'qx (1) proccess'!CU47</f>
        <v>1.637322641641927E-4</v>
      </c>
      <c r="L40">
        <f>'qx (1) proccess'!DD47</f>
        <v>1.716401979693389E-4</v>
      </c>
      <c r="M40">
        <f>'qx (1) proccess'!DM47</f>
        <v>1.8147754430835827E-4</v>
      </c>
      <c r="N40">
        <f>'qx (1) proccess'!DV47</f>
        <v>1.9366741437310729E-4</v>
      </c>
      <c r="O40">
        <f>'qx (1) proccess'!EE47</f>
        <v>2.0850517771710939E-4</v>
      </c>
      <c r="P40">
        <f>'qx (1) proccess'!EN47</f>
        <v>2.2636078661157134E-4</v>
      </c>
      <c r="Q40">
        <f>'qx (1) proccess'!EW47</f>
        <v>2.2938158606888298E-4</v>
      </c>
      <c r="R40">
        <f>'qx (1) proccess'!FF47</f>
        <v>2.270112399790628E-4</v>
      </c>
      <c r="S40">
        <f>'qx (1) proccess'!FO47</f>
        <v>2.0256625575079792E-4</v>
      </c>
      <c r="T40">
        <f>'qx (1) proccess'!FX47</f>
        <v>1.7360518558031402E-4</v>
      </c>
      <c r="U40">
        <f>'qx (1) proccess'!GG47</f>
        <v>1.4494728601868544E-4</v>
      </c>
      <c r="V40">
        <f>'qx (1) proccess'!GP47</f>
        <v>1.261363842270581E-4</v>
      </c>
      <c r="W40">
        <f>'qx (1) proccess'!GY47</f>
        <v>1.126992740770539E-4</v>
      </c>
      <c r="X40">
        <f>'qx (1) proccess'!HH47</f>
        <v>1.0614134991429255E-4</v>
      </c>
      <c r="Y40">
        <f>'qx (1) proccess'!HQ47</f>
        <v>1.063500055454522E-4</v>
      </c>
      <c r="Z40">
        <f>'qx (1) proccess'!HZ47</f>
        <v>1.0626222482910669E-4</v>
      </c>
      <c r="AA40">
        <f>'qx (1) proccess'!II47</f>
        <v>1.1674034213674757E-4</v>
      </c>
      <c r="AB40">
        <f>'qx (1) proccess'!IR47</f>
        <v>1.2222989962777393E-4</v>
      </c>
      <c r="AC40">
        <f>'qx (1) proccess'!JA47</f>
        <v>1.3121804731440001E-4</v>
      </c>
      <c r="AD40">
        <f>'qx (1) proccess'!JJ47</f>
        <v>1.329229532609481E-4</v>
      </c>
      <c r="AE40">
        <f>'qx (1) proccess'!JS47</f>
        <v>1.3073081083857436E-4</v>
      </c>
      <c r="AF40">
        <f>'qx (1) proccess'!KB47</f>
        <v>2.6874635539554594E-3</v>
      </c>
      <c r="AG40">
        <f>'qx (1) proccess'!KK47</f>
        <v>2.6848550278360675E-3</v>
      </c>
      <c r="AH40">
        <f>'qx (1) proccess'!KT47</f>
        <v>2.696657383941964E-3</v>
      </c>
      <c r="AI40">
        <f>'qx (1) proccess'!LC47</f>
        <v>2.7272578909016479E-3</v>
      </c>
      <c r="AJ40">
        <f>'qx (1) proccess'!LL47</f>
        <v>2.7792251100623049E-3</v>
      </c>
      <c r="AK40">
        <f>'qx (1) proccess'!LU47</f>
        <v>2.8518706276199702E-3</v>
      </c>
      <c r="AL40">
        <f>'qx (1) proccess'!MD47</f>
        <v>2.9421971835443999E-3</v>
      </c>
      <c r="AM40">
        <f>'qx (1) proccess'!MM47</f>
        <v>3.0422032906941834E-3</v>
      </c>
      <c r="AN40">
        <f>'qx (1) proccess'!MV47</f>
        <v>3.1390932539540951E-3</v>
      </c>
      <c r="AO40">
        <f>'qx (1) proccess'!NE47</f>
        <v>2.6992900434068471E-3</v>
      </c>
    </row>
    <row r="41" spans="1:41">
      <c r="A41">
        <f t="shared" si="11"/>
        <v>40</v>
      </c>
      <c r="B41">
        <f>'qx (1) proccess'!R48</f>
        <v>5.2330832995472176E-5</v>
      </c>
      <c r="C41">
        <f>'qx (1) proccess'!AA48</f>
        <v>4.1635711348489861E-5</v>
      </c>
      <c r="D41">
        <f>'qx (1) proccess'!AJ48</f>
        <v>1.2434548606841782E-4</v>
      </c>
      <c r="E41">
        <f>'qx (1) proccess'!AS48</f>
        <v>1.3063416158812853E-4</v>
      </c>
      <c r="F41">
        <f>'qx (1) proccess'!BB48</f>
        <v>1.3785050421748104E-4</v>
      </c>
      <c r="G41">
        <f>'qx (1) proccess'!BK48</f>
        <v>1.395268434398123E-4</v>
      </c>
      <c r="H41">
        <f>'qx (1) proccess'!BT48</f>
        <v>1.3366469926838381E-4</v>
      </c>
      <c r="I41">
        <f>'qx (1) proccess'!CC48</f>
        <v>1.3695188253839226E-4</v>
      </c>
      <c r="J41">
        <f>'qx (1) proccess'!CL48</f>
        <v>1.5199449172600643E-4</v>
      </c>
      <c r="K41">
        <f>'qx (1) proccess'!CU48</f>
        <v>1.6369789781622797E-4</v>
      </c>
      <c r="L41">
        <f>'qx (1) proccess'!DD48</f>
        <v>1.7160243657808992E-4</v>
      </c>
      <c r="M41">
        <f>'qx (1) proccess'!DM48</f>
        <v>1.8143925023027797E-4</v>
      </c>
      <c r="N41">
        <f>'qx (1) proccess'!DV48</f>
        <v>1.936252580063721E-4</v>
      </c>
      <c r="O41">
        <f>'qx (1) proccess'!EE48</f>
        <v>2.0846031131759569E-4</v>
      </c>
      <c r="P41">
        <f>'qx (1) proccess'!EN48</f>
        <v>2.2631271930600582E-4</v>
      </c>
      <c r="Q41">
        <f>'qx (1) proccess'!EW48</f>
        <v>2.2933370953728637E-4</v>
      </c>
      <c r="R41">
        <f>'qx (1) proccess'!FF48</f>
        <v>2.2696407681488981E-4</v>
      </c>
      <c r="S41">
        <f>'qx (1) proccess'!FO48</f>
        <v>2.0252470322778478E-4</v>
      </c>
      <c r="T41">
        <f>'qx (1) proccess'!FX48</f>
        <v>1.7357070348841363E-4</v>
      </c>
      <c r="U41">
        <f>'qx (1) proccess'!GG48</f>
        <v>1.4491929102913436E-4</v>
      </c>
      <c r="V41">
        <f>'qx (1) proccess'!GP48</f>
        <v>1.2611232829594842E-4</v>
      </c>
      <c r="W41">
        <f>'qx (1) proccess'!GY48</f>
        <v>1.1267802733996824E-4</v>
      </c>
      <c r="X41">
        <f>'qx (1) proccess'!HH48</f>
        <v>1.0612177181833362E-4</v>
      </c>
      <c r="Y41">
        <f>'qx (1) proccess'!HQ48</f>
        <v>1.0633021076003613E-4</v>
      </c>
      <c r="Z41">
        <f>'qx (1) proccess'!HZ48</f>
        <v>1.0624273982868264E-4</v>
      </c>
      <c r="AA41">
        <f>'qx (1) proccess'!II48</f>
        <v>1.1671937208015125E-4</v>
      </c>
      <c r="AB41">
        <f>'qx (1) proccess'!IR48</f>
        <v>1.2220790623733674E-4</v>
      </c>
      <c r="AC41">
        <f>'qx (1) proccess'!JA48</f>
        <v>1.3119519629647028E-4</v>
      </c>
      <c r="AD41">
        <f>'qx (1) proccess'!JJ48</f>
        <v>1.3289958742766293E-4</v>
      </c>
      <c r="AE41">
        <f>'qx (1) proccess'!JS48</f>
        <v>1.3070820508715404E-4</v>
      </c>
      <c r="AF41">
        <f>'qx (1) proccess'!KB48</f>
        <v>2.5614095371022353E-3</v>
      </c>
      <c r="AG41">
        <f>'qx (1) proccess'!KK48</f>
        <v>2.5502708006223205E-3</v>
      </c>
      <c r="AH41">
        <f>'qx (1) proccess'!KT48</f>
        <v>2.5478360977907221E-3</v>
      </c>
      <c r="AI41">
        <f>'qx (1) proccess'!LC48</f>
        <v>2.5591502798098767E-3</v>
      </c>
      <c r="AJ41">
        <f>'qx (1) proccess'!LL48</f>
        <v>2.5882918595965887E-3</v>
      </c>
      <c r="AK41">
        <f>'qx (1) proccess'!LU48</f>
        <v>2.6371023883072649E-3</v>
      </c>
      <c r="AL41">
        <f>'qx (1) proccess'!MD48</f>
        <v>2.7061084269990794E-3</v>
      </c>
      <c r="AM41">
        <f>'qx (1) proccess'!MM48</f>
        <v>2.7918947776142868E-3</v>
      </c>
      <c r="AN41">
        <f>'qx (1) proccess'!MV48</f>
        <v>2.8868157227566263E-3</v>
      </c>
      <c r="AO41">
        <f>'qx (1) proccess'!NE48</f>
        <v>2.9788026119019367E-3</v>
      </c>
    </row>
    <row r="42" spans="1:41">
      <c r="A42">
        <f t="shared" si="11"/>
        <v>41</v>
      </c>
      <c r="B42">
        <f>'qx (1) proccess'!R49</f>
        <v>5.2330157124362399E-5</v>
      </c>
      <c r="C42">
        <f>'qx (1) proccess'!AA49</f>
        <v>4.1635008052794912E-5</v>
      </c>
      <c r="D42">
        <f>'qx (1) proccess'!AJ49</f>
        <v>1.2434268963776714E-4</v>
      </c>
      <c r="E42">
        <f>'qx (1) proccess'!AS49</f>
        <v>1.3063424357088511E-4</v>
      </c>
      <c r="F42">
        <f>'qx (1) proccess'!BB49</f>
        <v>1.3785026722443661E-4</v>
      </c>
      <c r="G42">
        <f>'qx (1) proccess'!BK49</f>
        <v>1.3952290238196551E-4</v>
      </c>
      <c r="H42">
        <f>'qx (1) proccess'!BT49</f>
        <v>1.3366058134490238E-4</v>
      </c>
      <c r="I42">
        <f>'qx (1) proccess'!CC49</f>
        <v>1.3694749921977148E-4</v>
      </c>
      <c r="J42">
        <f>'qx (1) proccess'!CL49</f>
        <v>1.5198870378477997E-4</v>
      </c>
      <c r="K42">
        <f>'qx (1) proccess'!CU49</f>
        <v>1.6369271743528658E-4</v>
      </c>
      <c r="L42">
        <f>'qx (1) proccess'!DD49</f>
        <v>1.7159504322451652E-4</v>
      </c>
      <c r="M42">
        <f>'qx (1) proccess'!DM49</f>
        <v>1.8143188197773915E-4</v>
      </c>
      <c r="N42">
        <f>'qx (1) proccess'!DV49</f>
        <v>1.9361527386421349E-4</v>
      </c>
      <c r="O42">
        <f>'qx (1) proccess'!EE49</f>
        <v>2.0844936472142882E-4</v>
      </c>
      <c r="P42">
        <f>'qx (1) proccess'!EN49</f>
        <v>2.2629981209097385E-4</v>
      </c>
      <c r="Q42">
        <f>'qx (1) proccess'!EW49</f>
        <v>2.2931943236584261E-4</v>
      </c>
      <c r="R42">
        <f>'qx (1) proccess'!FF49</f>
        <v>2.2694867948798192E-4</v>
      </c>
      <c r="S42">
        <f>'qx (1) proccess'!FO49</f>
        <v>2.0251023581545355E-4</v>
      </c>
      <c r="T42">
        <f>'qx (1) proccess'!FX49</f>
        <v>1.7355722840673934E-4</v>
      </c>
      <c r="U42">
        <f>'qx (1) proccess'!GG49</f>
        <v>1.4490789541300118E-4</v>
      </c>
      <c r="V42">
        <f>'qx (1) proccess'!GP49</f>
        <v>1.2610215807110995E-4</v>
      </c>
      <c r="W42">
        <f>'qx (1) proccess'!GY49</f>
        <v>1.1266859513521349E-4</v>
      </c>
      <c r="X42">
        <f>'qx (1) proccess'!HH49</f>
        <v>1.0611271295086412E-4</v>
      </c>
      <c r="Y42">
        <f>'qx (1) proccess'!HQ49</f>
        <v>1.0632052360687026E-4</v>
      </c>
      <c r="Z42">
        <f>'qx (1) proccess'!HZ49</f>
        <v>1.0623268604294567E-4</v>
      </c>
      <c r="AA42">
        <f>'qx (1) proccess'!II49</f>
        <v>1.1670824219855515E-4</v>
      </c>
      <c r="AB42">
        <f>'qx (1) proccess'!IR49</f>
        <v>1.2219589160191539E-4</v>
      </c>
      <c r="AC42">
        <f>'qx (1) proccess'!JA49</f>
        <v>1.311819947176219E-4</v>
      </c>
      <c r="AD42">
        <f>'qx (1) proccess'!JJ49</f>
        <v>1.3288633470934995E-4</v>
      </c>
      <c r="AE42">
        <f>'qx (1) proccess'!JS49</f>
        <v>1.3069487373855483E-4</v>
      </c>
      <c r="AF42">
        <f>'qx (1) proccess'!KB49</f>
        <v>2.9133017863808394E-3</v>
      </c>
      <c r="AG42">
        <f>'qx (1) proccess'!KK49</f>
        <v>2.5036425067437623E-3</v>
      </c>
      <c r="AH42">
        <f>'qx (1) proccess'!KT49</f>
        <v>2.4928076277907292E-3</v>
      </c>
      <c r="AI42">
        <f>'qx (1) proccess'!LC49</f>
        <v>2.4905517253704444E-3</v>
      </c>
      <c r="AJ42">
        <f>'qx (1) proccess'!LL49</f>
        <v>2.5017224870024545E-3</v>
      </c>
      <c r="AK42">
        <f>'qx (1) proccess'!LU49</f>
        <v>2.5297351682793991E-3</v>
      </c>
      <c r="AL42">
        <f>'qx (1) proccess'!MD49</f>
        <v>2.5775265752453263E-3</v>
      </c>
      <c r="AM42">
        <f>'qx (1) proccess'!MM49</f>
        <v>2.6450597830135962E-3</v>
      </c>
      <c r="AN42">
        <f>'qx (1) proccess'!MV49</f>
        <v>2.7289472798042928E-3</v>
      </c>
      <c r="AO42">
        <f>'qx (1) proccess'!NE49</f>
        <v>2.821786042150741E-3</v>
      </c>
    </row>
    <row r="43" spans="1:41">
      <c r="A43">
        <f t="shared" si="11"/>
        <v>42</v>
      </c>
      <c r="B43">
        <f>'qx (1) proccess'!R50</f>
        <v>5.2317732577037539E-5</v>
      </c>
      <c r="C43">
        <f>'qx (1) proccess'!AA50</f>
        <v>4.1625195643875126E-5</v>
      </c>
      <c r="D43">
        <f>'qx (1) proccess'!AJ50</f>
        <v>1.2431190945116105E-4</v>
      </c>
      <c r="E43">
        <f>'qx (1) proccess'!AS50</f>
        <v>1.3060563887553494E-4</v>
      </c>
      <c r="F43">
        <f>'qx (1) proccess'!BB50</f>
        <v>1.3782036578871654E-4</v>
      </c>
      <c r="G43">
        <f>'qx (1) proccess'!BK50</f>
        <v>1.3948876562252808E-4</v>
      </c>
      <c r="H43">
        <f>'qx (1) proccess'!BT50</f>
        <v>1.3362772720233853E-4</v>
      </c>
      <c r="I43">
        <f>'qx (1) proccess'!CC50</f>
        <v>1.3691385468527157E-4</v>
      </c>
      <c r="J43">
        <f>'qx (1) proccess'!CL50</f>
        <v>1.5195053930625984E-4</v>
      </c>
      <c r="K43">
        <f>'qx (1) proccess'!CU50</f>
        <v>1.6365342730492293E-4</v>
      </c>
      <c r="L43">
        <f>'qx (1) proccess'!DD50</f>
        <v>1.7155234046942839E-4</v>
      </c>
      <c r="M43">
        <f>'qx (1) proccess'!DM50</f>
        <v>1.8138798290857604E-4</v>
      </c>
      <c r="N43">
        <f>'qx (1) proccess'!DV50</f>
        <v>1.9356773876709449E-4</v>
      </c>
      <c r="O43">
        <f>'qx (1) proccess'!EE50</f>
        <v>2.0839963443854115E-4</v>
      </c>
      <c r="P43">
        <f>'qx (1) proccess'!EN50</f>
        <v>2.262465942980542E-4</v>
      </c>
      <c r="Q43">
        <f>'qx (1) proccess'!EW50</f>
        <v>2.2926598034855039E-4</v>
      </c>
      <c r="R43">
        <f>'qx (1) proccess'!FF50</f>
        <v>2.2689597282682963E-4</v>
      </c>
      <c r="S43">
        <f>'qx (1) proccess'!FO50</f>
        <v>2.0246405240208673E-4</v>
      </c>
      <c r="T43">
        <f>'qx (1) proccess'!FX50</f>
        <v>1.7351825812767204E-4</v>
      </c>
      <c r="U43">
        <f>'qx (1) proccess'!GG50</f>
        <v>1.448758908707293E-4</v>
      </c>
      <c r="V43">
        <f>'qx (1) proccess'!GP50</f>
        <v>1.260746333209327E-4</v>
      </c>
      <c r="W43">
        <f>'qx (1) proccess'!GY50</f>
        <v>1.1264437679446251E-4</v>
      </c>
      <c r="X43">
        <f>'qx (1) proccess'!HH50</f>
        <v>1.0609048806232071E-4</v>
      </c>
      <c r="Y43">
        <f>'qx (1) proccess'!HQ50</f>
        <v>1.0629835577542647E-4</v>
      </c>
      <c r="Z43">
        <f>'qx (1) proccess'!HZ50</f>
        <v>1.0621075885632572E-4</v>
      </c>
      <c r="AA43">
        <f>'qx (1) proccess'!II50</f>
        <v>1.1668422204165038E-4</v>
      </c>
      <c r="AB43">
        <f>'qx (1) proccess'!IR50</f>
        <v>1.2217084598488501E-4</v>
      </c>
      <c r="AC43">
        <f>'qx (1) proccess'!JA50</f>
        <v>1.3115540474950541E-4</v>
      </c>
      <c r="AD43">
        <f>'qx (1) proccess'!JJ50</f>
        <v>1.3285947543149673E-4</v>
      </c>
      <c r="AE43">
        <f>'qx (1) proccess'!JS50</f>
        <v>1.3066869382401142E-4</v>
      </c>
      <c r="AF43">
        <f>'qx (1) proccess'!KB50</f>
        <v>2.6718644727576507E-3</v>
      </c>
      <c r="AG43">
        <f>'qx (1) proccess'!KK50</f>
        <v>2.7586043444899045E-3</v>
      </c>
      <c r="AH43">
        <f>'qx (1) proccess'!KT50</f>
        <v>2.3694333922119715E-3</v>
      </c>
      <c r="AI43">
        <f>'qx (1) proccess'!LC50</f>
        <v>2.3592810278907656E-3</v>
      </c>
      <c r="AJ43">
        <f>'qx (1) proccess'!LL50</f>
        <v>2.3572348260988453E-3</v>
      </c>
      <c r="AK43">
        <f>'qx (1) proccess'!LU50</f>
        <v>2.367347398348501E-3</v>
      </c>
      <c r="AL43">
        <f>'qx (1) proccess'!MD50</f>
        <v>2.3939185857329293E-3</v>
      </c>
      <c r="AM43">
        <f>'qx (1) proccess'!MM50</f>
        <v>2.4392073386664366E-3</v>
      </c>
      <c r="AN43">
        <f>'qx (1) proccess'!MV50</f>
        <v>2.503133246158033E-3</v>
      </c>
      <c r="AO43">
        <f>'qx (1) proccess'!NE50</f>
        <v>2.5825554238927246E-3</v>
      </c>
    </row>
    <row r="44" spans="1:41">
      <c r="A44">
        <f t="shared" si="11"/>
        <v>43</v>
      </c>
      <c r="B44">
        <f>'qx (1) proccess'!R51</f>
        <v>5.2313727254813126E-5</v>
      </c>
      <c r="C44">
        <f>'qx (1) proccess'!AA51</f>
        <v>4.1622593164148803E-5</v>
      </c>
      <c r="D44">
        <f>'qx (1) proccess'!AJ51</f>
        <v>1.2430235702544801E-4</v>
      </c>
      <c r="E44">
        <f>'qx (1) proccess'!AS51</f>
        <v>1.3059891510812391E-4</v>
      </c>
      <c r="F44">
        <f>'qx (1) proccess'!BB51</f>
        <v>1.3781458467516065E-4</v>
      </c>
      <c r="G44">
        <f>'qx (1) proccess'!BK51</f>
        <v>1.3947908464913956E-4</v>
      </c>
      <c r="H44">
        <f>'qx (1) proccess'!BT51</f>
        <v>1.336179711467242E-4</v>
      </c>
      <c r="I44">
        <f>'qx (1) proccess'!CC51</f>
        <v>1.3690347576418254E-4</v>
      </c>
      <c r="J44">
        <f>'qx (1) proccess'!CL51</f>
        <v>1.5193750564302018E-4</v>
      </c>
      <c r="K44">
        <f>'qx (1) proccess'!CU51</f>
        <v>1.6364063232040038E-4</v>
      </c>
      <c r="L44">
        <f>'qx (1) proccess'!DD51</f>
        <v>1.7153650811572839E-4</v>
      </c>
      <c r="M44">
        <f>'qx (1) proccess'!DM51</f>
        <v>1.8137190087627621E-4</v>
      </c>
      <c r="N44">
        <f>'qx (1) proccess'!DV51</f>
        <v>1.9354863303413969E-4</v>
      </c>
      <c r="O44">
        <f>'qx (1) proccess'!EE51</f>
        <v>2.08380267090478E-4</v>
      </c>
      <c r="P44">
        <f>'qx (1) proccess'!EN51</f>
        <v>2.2622460771831357E-4</v>
      </c>
      <c r="Q44">
        <f>'qx (1) proccess'!EW51</f>
        <v>2.2924286936951217E-4</v>
      </c>
      <c r="R44">
        <f>'qx (1) proccess'!FF51</f>
        <v>2.2687150383127324E-4</v>
      </c>
      <c r="S44">
        <f>'qx (1) proccess'!FO51</f>
        <v>2.0244159339696162E-4</v>
      </c>
      <c r="T44">
        <f>'qx (1) proccess'!FX51</f>
        <v>1.7349834403975514E-4</v>
      </c>
      <c r="U44">
        <f>'qx (1) proccess'!GG51</f>
        <v>1.4485872966031057E-4</v>
      </c>
      <c r="V44">
        <f>'qx (1) proccess'!GP51</f>
        <v>1.2605931562127267E-4</v>
      </c>
      <c r="W44">
        <f>'qx (1) proccess'!GY51</f>
        <v>1.126304864269676E-4</v>
      </c>
      <c r="X44">
        <f>'qx (1) proccess'!HH51</f>
        <v>1.060771386599057E-4</v>
      </c>
      <c r="Y44">
        <f>'qx (1) proccess'!HQ51</f>
        <v>1.0628462034606719E-4</v>
      </c>
      <c r="Z44">
        <f>'qx (1) proccess'!HZ51</f>
        <v>1.0619699003001801E-4</v>
      </c>
      <c r="AA44">
        <f>'qx (1) proccess'!II51</f>
        <v>1.1666894052686069E-4</v>
      </c>
      <c r="AB44">
        <f>'qx (1) proccess'!IR51</f>
        <v>1.221544427871882E-4</v>
      </c>
      <c r="AC44">
        <f>'qx (1) proccess'!JA51</f>
        <v>1.3113773268243962E-4</v>
      </c>
      <c r="AD44">
        <f>'qx (1) proccess'!JJ51</f>
        <v>1.3284152487859152E-4</v>
      </c>
      <c r="AE44">
        <f>'qx (1) proccess'!JS51</f>
        <v>1.3065060053904593E-4</v>
      </c>
      <c r="AF44">
        <f>'qx (1) proccess'!KB51</f>
        <v>2.506748129709027E-3</v>
      </c>
      <c r="AG44">
        <f>'qx (1) proccess'!KK51</f>
        <v>2.5935365952798948E-3</v>
      </c>
      <c r="AH44">
        <f>'qx (1) proccess'!KT51</f>
        <v>2.6777927547198669E-3</v>
      </c>
      <c r="AI44">
        <f>'qx (1) proccess'!LC51</f>
        <v>2.2987034688326234E-3</v>
      </c>
      <c r="AJ44">
        <f>'qx (1) proccess'!LL51</f>
        <v>2.2889578960242625E-3</v>
      </c>
      <c r="AK44">
        <f>'qx (1) proccess'!LU51</f>
        <v>2.2865455940792017E-3</v>
      </c>
      <c r="AL44">
        <f>'qx (1) proccess'!MD51</f>
        <v>2.2964329895368224E-3</v>
      </c>
      <c r="AM44">
        <f>'qx (1) proccess'!MM51</f>
        <v>2.3222860748156066E-3</v>
      </c>
      <c r="AN44">
        <f>'qx (1) proccess'!MV51</f>
        <v>2.3662535536211268E-3</v>
      </c>
      <c r="AO44">
        <f>'qx (1) proccess'!NE51</f>
        <v>2.4283197286248726E-3</v>
      </c>
    </row>
    <row r="45" spans="1:41">
      <c r="A45">
        <f t="shared" si="11"/>
        <v>44</v>
      </c>
      <c r="B45">
        <f>'qx (1) proccess'!R52</f>
        <v>5.2305184485555293E-5</v>
      </c>
      <c r="C45">
        <f>'qx (1) proccess'!AA52</f>
        <v>4.1616238117203265E-5</v>
      </c>
      <c r="D45">
        <f>'qx (1) proccess'!AJ52</f>
        <v>1.2428164001361468E-4</v>
      </c>
      <c r="E45">
        <f>'qx (1) proccess'!AS52</f>
        <v>1.3058146149595709E-4</v>
      </c>
      <c r="F45">
        <f>'qx (1) proccess'!BB52</f>
        <v>1.3779642146352983E-4</v>
      </c>
      <c r="G45">
        <f>'qx (1) proccess'!BK52</f>
        <v>1.394576021692814E-4</v>
      </c>
      <c r="H45">
        <f>'qx (1) proccess'!BT52</f>
        <v>1.3359694724550118E-4</v>
      </c>
      <c r="I45">
        <f>'qx (1) proccess'!CC52</f>
        <v>1.3688159505662403E-4</v>
      </c>
      <c r="J45">
        <f>'qx (1) proccess'!CL52</f>
        <v>1.5191127129287861E-4</v>
      </c>
      <c r="K45">
        <f>'qx (1) proccess'!CU52</f>
        <v>1.6361417284627798E-4</v>
      </c>
      <c r="L45">
        <f>'qx (1) proccess'!DD52</f>
        <v>1.7150643339052324E-4</v>
      </c>
      <c r="M45">
        <f>'qx (1) proccess'!DM52</f>
        <v>1.8134140133120984E-4</v>
      </c>
      <c r="N45">
        <f>'qx (1) proccess'!DV52</f>
        <v>1.9351402724678265E-4</v>
      </c>
      <c r="O45">
        <f>'qx (1) proccess'!EE52</f>
        <v>2.083449653897319E-4</v>
      </c>
      <c r="P45">
        <f>'qx (1) proccess'!EN52</f>
        <v>2.2618630950827978E-4</v>
      </c>
      <c r="Q45">
        <f>'qx (1) proccess'!EW52</f>
        <v>2.2920391391832587E-4</v>
      </c>
      <c r="R45">
        <f>'qx (1) proccess'!FF52</f>
        <v>2.268323624419456E-4</v>
      </c>
      <c r="S45">
        <f>'qx (1) proccess'!FO52</f>
        <v>2.0240627698286844E-4</v>
      </c>
      <c r="T45">
        <f>'qx (1) proccess'!FX52</f>
        <v>1.7346806680109184E-4</v>
      </c>
      <c r="U45">
        <f>'qx (1) proccess'!GG52</f>
        <v>1.4483342802917143E-4</v>
      </c>
      <c r="V45">
        <f>'qx (1) proccess'!GP52</f>
        <v>1.2603723189962032E-4</v>
      </c>
      <c r="W45">
        <f>'qx (1) proccess'!GY52</f>
        <v>1.1261041495551584E-4</v>
      </c>
      <c r="X45">
        <f>'qx (1) proccess'!HH52</f>
        <v>1.0605856752051728E-4</v>
      </c>
      <c r="Y45">
        <f>'qx (1) proccess'!HQ52</f>
        <v>1.0626612845559913E-4</v>
      </c>
      <c r="Z45">
        <f>'qx (1) proccess'!HZ52</f>
        <v>1.0617863065051279E-4</v>
      </c>
      <c r="AA45">
        <f>'qx (1) proccess'!II52</f>
        <v>1.1664864292830295E-4</v>
      </c>
      <c r="AB45">
        <f>'qx (1) proccess'!IR52</f>
        <v>1.221328595544037E-4</v>
      </c>
      <c r="AC45">
        <f>'qx (1) proccess'!JA52</f>
        <v>1.31114837398374E-4</v>
      </c>
      <c r="AD45">
        <f>'qx (1) proccess'!JJ52</f>
        <v>1.328183094610785E-4</v>
      </c>
      <c r="AE45">
        <f>'qx (1) proccess'!JS52</f>
        <v>1.3062756234123434E-4</v>
      </c>
      <c r="AF45">
        <f>'qx (1) proccess'!KB52</f>
        <v>2.33080259692524E-3</v>
      </c>
      <c r="AG45">
        <f>'qx (1) proccess'!KK52</f>
        <v>2.4061596734887046E-3</v>
      </c>
      <c r="AH45">
        <f>'qx (1) proccess'!KT52</f>
        <v>2.4895045766448114E-3</v>
      </c>
      <c r="AI45">
        <f>'qx (1) proccess'!LC52</f>
        <v>2.5704949554757896E-3</v>
      </c>
      <c r="AJ45">
        <f>'qx (1) proccess'!LL52</f>
        <v>2.2054457397964545E-3</v>
      </c>
      <c r="AK45">
        <f>'qx (1) proccess'!LU52</f>
        <v>2.1956713322628086E-3</v>
      </c>
      <c r="AL45">
        <f>'qx (1) proccess'!MD52</f>
        <v>2.1934178474328314E-3</v>
      </c>
      <c r="AM45">
        <f>'qx (1) proccess'!MM52</f>
        <v>2.2029622511760445E-3</v>
      </c>
      <c r="AN45">
        <f>'qx (1) proccess'!MV52</f>
        <v>2.2277806583219481E-3</v>
      </c>
      <c r="AO45">
        <f>'qx (1) proccess'!NE52</f>
        <v>2.2699931253339738E-3</v>
      </c>
    </row>
    <row r="46" spans="1:41">
      <c r="A46">
        <f t="shared" si="11"/>
        <v>45</v>
      </c>
      <c r="B46">
        <f>'qx (1) proccess'!R53</f>
        <v>5.229452938456865E-5</v>
      </c>
      <c r="C46">
        <f>'qx (1) proccess'!AA53</f>
        <v>4.160842341998443E-5</v>
      </c>
      <c r="D46">
        <f>'qx (1) proccess'!AJ53</f>
        <v>1.2425537150621577E-4</v>
      </c>
      <c r="E46">
        <f>'qx (1) proccess'!AS53</f>
        <v>1.3055931020509805E-4</v>
      </c>
      <c r="F46">
        <f>'qx (1) proccess'!BB53</f>
        <v>1.3777366535049128E-4</v>
      </c>
      <c r="G46">
        <f>'qx (1) proccess'!BK53</f>
        <v>1.394305397109974E-4</v>
      </c>
      <c r="H46">
        <f>'qx (1) proccess'!BT53</f>
        <v>1.3357082407443948E-4</v>
      </c>
      <c r="I46">
        <f>'qx (1) proccess'!CC53</f>
        <v>1.3685459726480671E-4</v>
      </c>
      <c r="J46">
        <f>'qx (1) proccess'!CL53</f>
        <v>1.51879147046002E-4</v>
      </c>
      <c r="K46">
        <f>'qx (1) proccess'!CU53</f>
        <v>1.635817544103449E-4</v>
      </c>
      <c r="L46">
        <f>'qx (1) proccess'!DD53</f>
        <v>1.7146965639215558E-4</v>
      </c>
      <c r="M46">
        <f>'qx (1) proccess'!DM53</f>
        <v>1.813039862199129E-4</v>
      </c>
      <c r="N46">
        <f>'qx (1) proccess'!DV53</f>
        <v>1.9347163156705125E-4</v>
      </c>
      <c r="O46">
        <f>'qx (1) proccess'!EE53</f>
        <v>2.083015826181423E-4</v>
      </c>
      <c r="P46">
        <f>'qx (1) proccess'!EN53</f>
        <v>2.2613930190137796E-4</v>
      </c>
      <c r="Q46">
        <f>'qx (1) proccess'!EW53</f>
        <v>2.2915641537279521E-4</v>
      </c>
      <c r="R46">
        <f>'qx (1) proccess'!FF53</f>
        <v>2.2678465680430319E-4</v>
      </c>
      <c r="S46">
        <f>'qx (1) proccess'!FO53</f>
        <v>2.0236359040548617E-4</v>
      </c>
      <c r="T46">
        <f>'qx (1) proccess'!FX53</f>
        <v>1.7343137800636513E-4</v>
      </c>
      <c r="U46">
        <f>'qx (1) proccess'!GG53</f>
        <v>1.4480261694644933E-4</v>
      </c>
      <c r="V46">
        <f>'qx (1) proccess'!GP53</f>
        <v>1.2601028394139765E-4</v>
      </c>
      <c r="W46">
        <f>'qx (1) proccess'!GY53</f>
        <v>1.1258625782038513E-4</v>
      </c>
      <c r="X46">
        <f>'qx (1) proccess'!HH53</f>
        <v>1.0603604977172914E-4</v>
      </c>
      <c r="Y46">
        <f>'qx (1) proccess'!HQ53</f>
        <v>1.0624316767947384E-4</v>
      </c>
      <c r="Z46">
        <f>'qx (1) proccess'!HZ53</f>
        <v>1.0615601917490527E-4</v>
      </c>
      <c r="AA46">
        <f>'qx (1) proccess'!II53</f>
        <v>1.1662399540335784E-4</v>
      </c>
      <c r="AB46">
        <f>'qx (1) proccess'!IR53</f>
        <v>1.221070128422643E-4</v>
      </c>
      <c r="AC46">
        <f>'qx (1) proccess'!JA53</f>
        <v>1.3108715826391039E-4</v>
      </c>
      <c r="AD46">
        <f>'qx (1) proccess'!JJ53</f>
        <v>1.3279019743723679E-4</v>
      </c>
      <c r="AE46">
        <f>'qx (1) proccess'!JS53</f>
        <v>1.3060006921499742E-4</v>
      </c>
      <c r="AF46">
        <f>'qx (1) proccess'!KB53</f>
        <v>2.164329014082264E-3</v>
      </c>
      <c r="AG46">
        <f>'qx (1) proccess'!KK53</f>
        <v>2.2223918716851514E-3</v>
      </c>
      <c r="AH46">
        <f>'qx (1) proccess'!KT53</f>
        <v>2.2942919581500978E-3</v>
      </c>
      <c r="AI46">
        <f>'qx (1) proccess'!LC53</f>
        <v>2.3738796692245774E-3</v>
      </c>
      <c r="AJ46">
        <f>'qx (1) proccess'!LL53</f>
        <v>2.4512167250417675E-3</v>
      </c>
      <c r="AK46">
        <f>'qx (1) proccess'!LU53</f>
        <v>2.1014234757414114E-3</v>
      </c>
      <c r="AL46">
        <f>'qx (1) proccess'!MD53</f>
        <v>2.0921788214718134E-3</v>
      </c>
      <c r="AM46">
        <f>'qx (1) proccess'!MM53</f>
        <v>2.0900992136434504E-3</v>
      </c>
      <c r="AN46">
        <f>'qx (1) proccess'!MV53</f>
        <v>2.0992216900677751E-3</v>
      </c>
      <c r="AO46">
        <f>'qx (1) proccess'!NE53</f>
        <v>2.1229145731491848E-3</v>
      </c>
    </row>
    <row r="47" spans="1:41">
      <c r="A47">
        <f t="shared" si="11"/>
        <v>46</v>
      </c>
      <c r="B47">
        <f>'qx (1) proccess'!R54</f>
        <v>5.2286791153945437E-5</v>
      </c>
      <c r="C47">
        <f>'qx (1) proccess'!AA54</f>
        <v>4.1603041701514828E-5</v>
      </c>
      <c r="D47">
        <f>'qx (1) proccess'!AJ54</f>
        <v>1.2423667468356879E-4</v>
      </c>
      <c r="E47">
        <f>'qx (1) proccess'!AS54</f>
        <v>1.3054419946646555E-4</v>
      </c>
      <c r="F47">
        <f>'qx (1) proccess'!BB54</f>
        <v>1.3775953525630417E-4</v>
      </c>
      <c r="G47">
        <f>'qx (1) proccess'!BK54</f>
        <v>1.3941220729233979E-4</v>
      </c>
      <c r="H47">
        <f>'qx (1) proccess'!BT54</f>
        <v>1.3355262545320439E-4</v>
      </c>
      <c r="I47">
        <f>'qx (1) proccess'!CC54</f>
        <v>1.3683594765962601E-4</v>
      </c>
      <c r="J47">
        <f>'qx (1) proccess'!CL54</f>
        <v>1.5185642295883475E-4</v>
      </c>
      <c r="K47">
        <f>'qx (1) proccess'!CU54</f>
        <v>1.6355920636695586E-4</v>
      </c>
      <c r="L47">
        <f>'qx (1) proccess'!DD54</f>
        <v>1.7144253822047852E-4</v>
      </c>
      <c r="M47">
        <f>'qx (1) proccess'!DM54</f>
        <v>1.8127694145599285E-4</v>
      </c>
      <c r="N47">
        <f>'qx (1) proccess'!DV54</f>
        <v>1.9343981598100862E-4</v>
      </c>
      <c r="O47">
        <f>'qx (1) proccess'!EE54</f>
        <v>2.0826932055181634E-4</v>
      </c>
      <c r="P47">
        <f>'qx (1) proccess'!EN54</f>
        <v>2.2610358994571043E-4</v>
      </c>
      <c r="Q47">
        <f>'qx (1) proccess'!EW54</f>
        <v>2.2911970454191649E-4</v>
      </c>
      <c r="R47">
        <f>'qx (1) proccess'!FF54</f>
        <v>2.2674733664194264E-4</v>
      </c>
      <c r="S47">
        <f>'qx (1) proccess'!FO54</f>
        <v>2.0233014476666293E-4</v>
      </c>
      <c r="T47">
        <f>'qx (1) proccess'!FX54</f>
        <v>1.7340198360896332E-4</v>
      </c>
      <c r="U47">
        <f>'qx (1) proccess'!GG54</f>
        <v>1.4477796702944175E-4</v>
      </c>
      <c r="V47">
        <f>'qx (1) proccess'!GP54</f>
        <v>1.2598821560852149E-4</v>
      </c>
      <c r="W47">
        <f>'qx (1) proccess'!GY54</f>
        <v>1.1256624112353509E-4</v>
      </c>
      <c r="X47">
        <f>'qx (1) proccess'!HH54</f>
        <v>1.0601692041993279E-4</v>
      </c>
      <c r="Y47">
        <f>'qx (1) proccess'!HQ54</f>
        <v>1.0622369046132161E-4</v>
      </c>
      <c r="Z47">
        <f>'qx (1) proccess'!HZ54</f>
        <v>1.0613668310515671E-4</v>
      </c>
      <c r="AA47">
        <f>'qx (1) proccess'!II54</f>
        <v>1.166029289296757E-4</v>
      </c>
      <c r="AB47">
        <f>'qx (1) proccess'!IR54</f>
        <v>1.2208479338999639E-4</v>
      </c>
      <c r="AC47">
        <f>'qx (1) proccess'!JA54</f>
        <v>1.3106339961068873E-4</v>
      </c>
      <c r="AD47">
        <f>'qx (1) proccess'!JJ54</f>
        <v>1.3276610449377703E-4</v>
      </c>
      <c r="AE47">
        <f>'qx (1) proccess'!JS54</f>
        <v>1.3057597505027572E-4</v>
      </c>
      <c r="AF47">
        <f>'qx (1) proccess'!KB54</f>
        <v>2.044347185120142E-3</v>
      </c>
      <c r="AG47">
        <f>'qx (1) proccess'!KK54</f>
        <v>2.084303085300194E-3</v>
      </c>
      <c r="AH47">
        <f>'qx (1) proccess'!KT54</f>
        <v>2.140259191030512E-3</v>
      </c>
      <c r="AI47">
        <f>'qx (1) proccess'!LC54</f>
        <v>2.2096067867093078E-3</v>
      </c>
      <c r="AJ47">
        <f>'qx (1) proccess'!LL54</f>
        <v>2.2863527961926888E-3</v>
      </c>
      <c r="AK47">
        <f>'qx (1) proccess'!LU54</f>
        <v>2.3603896030774383E-3</v>
      </c>
      <c r="AL47">
        <f>'qx (1) proccess'!MD54</f>
        <v>2.0224241856287434E-3</v>
      </c>
      <c r="AM47">
        <f>'qx (1) proccess'!MM54</f>
        <v>2.0135878390766474E-3</v>
      </c>
      <c r="AN47">
        <f>'qx (1) proccess'!MV54</f>
        <v>2.0116084405859568E-3</v>
      </c>
      <c r="AO47">
        <f>'qx (1) proccess'!NE54</f>
        <v>2.0204250319451299E-3</v>
      </c>
    </row>
    <row r="48" spans="1:41">
      <c r="A48">
        <f t="shared" si="11"/>
        <v>47</v>
      </c>
      <c r="B48">
        <f>'qx (1) proccess'!R55</f>
        <v>5.2275363639161612E-5</v>
      </c>
      <c r="C48">
        <f>'qx (1) proccess'!AA55</f>
        <v>4.159460046594204E-5</v>
      </c>
      <c r="D48">
        <f>'qx (1) proccess'!AJ55</f>
        <v>1.2420925425377739E-4</v>
      </c>
      <c r="E48">
        <f>'qx (1) proccess'!AS55</f>
        <v>1.3052040902435986E-4</v>
      </c>
      <c r="F48">
        <f>'qx (1) proccess'!BB55</f>
        <v>1.3773505718805255E-4</v>
      </c>
      <c r="G48">
        <f>'qx (1) proccess'!BK55</f>
        <v>1.3938392676311374E-4</v>
      </c>
      <c r="H48">
        <f>'qx (1) proccess'!BT55</f>
        <v>1.3352503525189077E-4</v>
      </c>
      <c r="I48">
        <f>'qx (1) proccess'!CC55</f>
        <v>1.3680727471530524E-4</v>
      </c>
      <c r="J48">
        <f>'qx (1) proccess'!CL55</f>
        <v>1.5182312254329719E-4</v>
      </c>
      <c r="K48">
        <f>'qx (1) proccess'!CU55</f>
        <v>1.6352538358253523E-4</v>
      </c>
      <c r="L48">
        <f>'qx (1) proccess'!DD55</f>
        <v>1.714041090560178E-4</v>
      </c>
      <c r="M48">
        <f>'qx (1) proccess'!DM55</f>
        <v>1.8123756226940579E-4</v>
      </c>
      <c r="N48">
        <f>'qx (1) proccess'!DV55</f>
        <v>1.9339487062076691E-4</v>
      </c>
      <c r="O48">
        <f>'qx (1) proccess'!EE55</f>
        <v>2.0822270050063006E-4</v>
      </c>
      <c r="P48">
        <f>'qx (1) proccess'!EN55</f>
        <v>2.2605266547418086E-4</v>
      </c>
      <c r="Q48">
        <f>'qx (1) proccess'!EW55</f>
        <v>2.290680557824697E-4</v>
      </c>
      <c r="R48">
        <f>'qx (1) proccess'!FF55</f>
        <v>2.2669572312823314E-4</v>
      </c>
      <c r="S48">
        <f>'qx (1) proccess'!FO55</f>
        <v>2.0228399663943839E-4</v>
      </c>
      <c r="T48">
        <f>'qx (1) proccess'!FX55</f>
        <v>1.7336253411814309E-4</v>
      </c>
      <c r="U48">
        <f>'qx (1) proccess'!GG55</f>
        <v>1.4474475419922831E-4</v>
      </c>
      <c r="V48">
        <f>'qx (1) proccess'!GP55</f>
        <v>1.2595909475544305E-4</v>
      </c>
      <c r="W48">
        <f>'qx (1) proccess'!GY55</f>
        <v>1.1253991112441778E-4</v>
      </c>
      <c r="X48">
        <f>'qx (1) proccess'!HH55</f>
        <v>1.0599208921689456E-4</v>
      </c>
      <c r="Y48">
        <f>'qx (1) proccess'!HQ55</f>
        <v>1.0619861167888468E-4</v>
      </c>
      <c r="Z48">
        <f>'qx (1) proccess'!HZ55</f>
        <v>1.0611160843688956E-4</v>
      </c>
      <c r="AA48">
        <f>'qx (1) proccess'!II55</f>
        <v>1.1657575771724859E-4</v>
      </c>
      <c r="AB48">
        <f>'qx (1) proccess'!IR55</f>
        <v>1.2205626466979695E-4</v>
      </c>
      <c r="AC48">
        <f>'qx (1) proccess'!JA55</f>
        <v>1.3103321627963425E-4</v>
      </c>
      <c r="AD48">
        <f>'qx (1) proccess'!JJ55</f>
        <v>1.3273565903871052E-4</v>
      </c>
      <c r="AE48">
        <f>'qx (1) proccess'!JS55</f>
        <v>1.3054589059330478E-4</v>
      </c>
      <c r="AF48">
        <f>'qx (1) proccess'!KB55</f>
        <v>1.9265568762134352E-3</v>
      </c>
      <c r="AG48">
        <f>'qx (1) proccess'!KK55</f>
        <v>1.9494383737617088E-3</v>
      </c>
      <c r="AH48">
        <f>'qx (1) proccess'!KT55</f>
        <v>1.9875779879382637E-3</v>
      </c>
      <c r="AI48">
        <f>'qx (1) proccess'!LC55</f>
        <v>2.0410355413651216E-3</v>
      </c>
      <c r="AJ48">
        <f>'qx (1) proccess'!LL55</f>
        <v>2.1072580988479757E-3</v>
      </c>
      <c r="AK48">
        <f>'qx (1) proccess'!LU55</f>
        <v>2.1800363110892392E-3</v>
      </c>
      <c r="AL48">
        <f>'qx (1) proccess'!MD55</f>
        <v>2.2507009775894296E-3</v>
      </c>
      <c r="AM48">
        <f>'qx (1) proccess'!MM55</f>
        <v>1.9273476747668264E-3</v>
      </c>
      <c r="AN48">
        <f>'qx (1) proccess'!MV55</f>
        <v>1.9189491693717565E-3</v>
      </c>
      <c r="AO48">
        <f>'qx (1) proccess'!NE55</f>
        <v>1.9170989826964992E-3</v>
      </c>
    </row>
    <row r="49" spans="1:41">
      <c r="A49">
        <f t="shared" si="11"/>
        <v>48</v>
      </c>
      <c r="B49">
        <f>'qx (1) proccess'!R56</f>
        <v>5.2257547696281548E-5</v>
      </c>
      <c r="C49">
        <f>'qx (1) proccess'!AA56</f>
        <v>4.1581060064313881E-5</v>
      </c>
      <c r="D49">
        <f>'qx (1) proccess'!AJ56</f>
        <v>1.2416703295646593E-4</v>
      </c>
      <c r="E49">
        <f>'qx (1) proccess'!AS56</f>
        <v>1.3048177802567224E-4</v>
      </c>
      <c r="F49">
        <f>'qx (1) proccess'!BB56</f>
        <v>1.3769541154714203E-4</v>
      </c>
      <c r="G49">
        <f>'qx (1) proccess'!BK56</f>
        <v>1.3933830867362092E-4</v>
      </c>
      <c r="H49">
        <f>'qx (1) proccess'!BT56</f>
        <v>1.334814506519098E-4</v>
      </c>
      <c r="I49">
        <f>'qx (1) proccess'!CC56</f>
        <v>1.3676258948143986E-4</v>
      </c>
      <c r="J49">
        <f>'qx (1) proccess'!CL56</f>
        <v>1.5177205398644888E-4</v>
      </c>
      <c r="K49">
        <f>'qx (1) proccess'!CU56</f>
        <v>1.6347368744842772E-4</v>
      </c>
      <c r="L49">
        <f>'qx (1) proccess'!DD56</f>
        <v>1.7134650403992496E-4</v>
      </c>
      <c r="M49">
        <f>'qx (1) proccess'!DM56</f>
        <v>1.8117886371178524E-4</v>
      </c>
      <c r="N49">
        <f>'qx (1) proccess'!DV56</f>
        <v>1.9332935484553534E-4</v>
      </c>
      <c r="O49">
        <f>'qx (1) proccess'!EE56</f>
        <v>2.0815417246659241E-4</v>
      </c>
      <c r="P49">
        <f>'qx (1) proccess'!EN56</f>
        <v>2.259791048621415E-4</v>
      </c>
      <c r="Q49">
        <f>'qx (1) proccess'!EW56</f>
        <v>2.2899399624765477E-4</v>
      </c>
      <c r="R49">
        <f>'qx (1) proccess'!FF56</f>
        <v>2.2662254235782282E-4</v>
      </c>
      <c r="S49">
        <f>'qx (1) proccess'!FO56</f>
        <v>2.0221963282776413E-4</v>
      </c>
      <c r="T49">
        <f>'qx (1) proccess'!FX56</f>
        <v>1.7330787463676786E-4</v>
      </c>
      <c r="U49">
        <f>'qx (1) proccess'!GG56</f>
        <v>1.4469990025717914E-4</v>
      </c>
      <c r="V49">
        <f>'qx (1) proccess'!GP56</f>
        <v>1.2592022296754689E-4</v>
      </c>
      <c r="W49">
        <f>'qx (1) proccess'!GY56</f>
        <v>1.1250527729439359E-4</v>
      </c>
      <c r="X49">
        <f>'qx (1) proccess'!HH56</f>
        <v>1.0595985217108999E-4</v>
      </c>
      <c r="Y49">
        <f>'qx (1) proccess'!HQ56</f>
        <v>1.0616610167132444E-4</v>
      </c>
      <c r="Z49">
        <f>'qx (1) proccess'!HZ56</f>
        <v>1.060794733055761E-4</v>
      </c>
      <c r="AA49">
        <f>'qx (1) proccess'!II56</f>
        <v>1.1654073739517469E-4</v>
      </c>
      <c r="AB49">
        <f>'qx (1) proccess'!IR56</f>
        <v>1.2201988500295013E-4</v>
      </c>
      <c r="AC49">
        <f>'qx (1) proccess'!JA56</f>
        <v>1.3099488358499757E-4</v>
      </c>
      <c r="AD49">
        <f>'qx (1) proccess'!JJ56</f>
        <v>1.3269740699841791E-4</v>
      </c>
      <c r="AE49">
        <f>'qx (1) proccess'!JS56</f>
        <v>1.3050822269056306E-4</v>
      </c>
      <c r="AF49">
        <f>'qx (1) proccess'!KB56</f>
        <v>1.8054727096080958E-3</v>
      </c>
      <c r="AG49">
        <f>'qx (1) proccess'!KK56</f>
        <v>1.8144303495678247E-3</v>
      </c>
      <c r="AH49">
        <f>'qx (1) proccess'!KT56</f>
        <v>1.83600025745653E-3</v>
      </c>
      <c r="AI49">
        <f>'qx (1) proccess'!LC56</f>
        <v>1.8719946640513266E-3</v>
      </c>
      <c r="AJ49">
        <f>'qx (1) proccess'!LL56</f>
        <v>1.9224092469034169E-3</v>
      </c>
      <c r="AK49">
        <f>'qx (1) proccess'!LU56</f>
        <v>1.9843901756685669E-3</v>
      </c>
      <c r="AL49">
        <f>'qx (1) proccess'!MD56</f>
        <v>2.0529718751284001E-3</v>
      </c>
      <c r="AM49">
        <f>'qx (1) proccess'!MM56</f>
        <v>2.119565290289198E-3</v>
      </c>
      <c r="AN49">
        <f>'qx (1) proccess'!MV56</f>
        <v>1.8141267611262129E-3</v>
      </c>
      <c r="AO49">
        <f>'qx (1) proccess'!NE56</f>
        <v>1.8062403683197145E-3</v>
      </c>
    </row>
    <row r="50" spans="1:41">
      <c r="A50">
        <f t="shared" si="11"/>
        <v>49</v>
      </c>
      <c r="B50">
        <f>'qx (1) proccess'!R57</f>
        <v>5.2241230096350532E-5</v>
      </c>
      <c r="C50">
        <f>'qx (1) proccess'!AA57</f>
        <v>4.1568761298329877E-5</v>
      </c>
      <c r="D50">
        <f>'qx (1) proccess'!AJ57</f>
        <v>1.2412844129156017E-4</v>
      </c>
      <c r="E50">
        <f>'qx (1) proccess'!AS57</f>
        <v>1.3044794196373979E-4</v>
      </c>
      <c r="F50">
        <f>'qx (1) proccess'!BB57</f>
        <v>1.3766110351304589E-4</v>
      </c>
      <c r="G50">
        <f>'qx (1) proccess'!BK57</f>
        <v>1.3929733230256733E-4</v>
      </c>
      <c r="H50">
        <f>'qx (1) proccess'!BT57</f>
        <v>1.3344163267692933E-4</v>
      </c>
      <c r="I50">
        <f>'qx (1) proccess'!CC57</f>
        <v>1.3672226048469424E-4</v>
      </c>
      <c r="J50">
        <f>'qx (1) proccess'!CL57</f>
        <v>1.5172632140936543E-4</v>
      </c>
      <c r="K50">
        <f>'qx (1) proccess'!CU57</f>
        <v>1.6342711945793438E-4</v>
      </c>
      <c r="L50">
        <f>'qx (1) proccess'!DD57</f>
        <v>1.7129423661615948E-4</v>
      </c>
      <c r="M50">
        <f>'qx (1) proccess'!DM57</f>
        <v>1.8112580010966906E-4</v>
      </c>
      <c r="N50">
        <f>'qx (1) proccess'!DV57</f>
        <v>1.9326961834196008E-4</v>
      </c>
      <c r="O50">
        <f>'qx (1) proccess'!EE57</f>
        <v>2.080909251003088E-4</v>
      </c>
      <c r="P50">
        <f>'qx (1) proccess'!EN57</f>
        <v>2.259105345699703E-4</v>
      </c>
      <c r="Q50">
        <f>'qx (1) proccess'!EW57</f>
        <v>2.2892470866449634E-4</v>
      </c>
      <c r="R50">
        <f>'qx (1) proccess'!FF57</f>
        <v>2.2655400711603271E-4</v>
      </c>
      <c r="S50">
        <f>'qx (1) proccess'!FO57</f>
        <v>2.0215865328868945E-4</v>
      </c>
      <c r="T50">
        <f>'qx (1) proccess'!FX57</f>
        <v>1.7325590987833775E-4</v>
      </c>
      <c r="U50">
        <f>'qx (1) proccess'!GG57</f>
        <v>1.4465701346634958E-4</v>
      </c>
      <c r="V50">
        <f>'qx (1) proccess'!GP57</f>
        <v>1.2588306239937638E-4</v>
      </c>
      <c r="W50">
        <f>'qx (1) proccess'!GY57</f>
        <v>1.1247178309687436E-4</v>
      </c>
      <c r="X50">
        <f>'qx (1) proccess'!HH57</f>
        <v>1.0592864054857449E-4</v>
      </c>
      <c r="Y50">
        <f>'qx (1) proccess'!HQ57</f>
        <v>1.061344807782719E-4</v>
      </c>
      <c r="Z50">
        <f>'qx (1) proccess'!HZ57</f>
        <v>1.0604810457114476E-4</v>
      </c>
      <c r="AA50">
        <f>'qx (1) proccess'!II57</f>
        <v>1.1650636655532048E-4</v>
      </c>
      <c r="AB50">
        <f>'qx (1) proccess'!IR57</f>
        <v>1.219839860836368E-4</v>
      </c>
      <c r="AC50">
        <f>'qx (1) proccess'!JA57</f>
        <v>1.3095686970828632E-4</v>
      </c>
      <c r="AD50">
        <f>'qx (1) proccess'!JJ57</f>
        <v>1.326595102341755E-4</v>
      </c>
      <c r="AE50">
        <f>'qx (1) proccess'!JS57</f>
        <v>1.3047126281974126E-4</v>
      </c>
      <c r="AF50">
        <f>'qx (1) proccess'!KB57</f>
        <v>1.7101783957593002E-3</v>
      </c>
      <c r="AG50">
        <f>'qx (1) proccess'!KK57</f>
        <v>1.7095027106213149E-3</v>
      </c>
      <c r="AH50">
        <f>'qx (1) proccess'!KT57</f>
        <v>1.7180066721190143E-3</v>
      </c>
      <c r="AI50">
        <f>'qx (1) proccess'!LC57</f>
        <v>1.7385028303256304E-3</v>
      </c>
      <c r="AJ50">
        <f>'qx (1) proccess'!LL57</f>
        <v>1.7726501871297613E-3</v>
      </c>
      <c r="AK50">
        <f>'qx (1) proccess'!LU57</f>
        <v>1.8200329771859633E-3</v>
      </c>
      <c r="AL50">
        <f>'qx (1) proccess'!MD57</f>
        <v>1.8787601203693019E-3</v>
      </c>
      <c r="AM50">
        <f>'qx (1) proccess'!MM57</f>
        <v>1.9437388281815496E-3</v>
      </c>
      <c r="AN50">
        <f>'qx (1) proccess'!MV57</f>
        <v>2.0067996514031754E-3</v>
      </c>
      <c r="AO50">
        <f>'qx (1) proccess'!NE57</f>
        <v>1.7167152473705676E-3</v>
      </c>
    </row>
    <row r="51" spans="1:41">
      <c r="A51">
        <f t="shared" si="11"/>
        <v>50</v>
      </c>
      <c r="B51">
        <f>'qx (1) proccess'!R58</f>
        <v>9.4621399424037086E-5</v>
      </c>
      <c r="C51">
        <f>'qx (1) proccess'!AA58</f>
        <v>7.6850279420140371E-5</v>
      </c>
      <c r="D51">
        <f>'qx (1) proccess'!AJ58</f>
        <v>6.8870852932708778E-5</v>
      </c>
      <c r="E51">
        <f>'qx (1) proccess'!AS58</f>
        <v>7.4458902883850324E-4</v>
      </c>
      <c r="F51">
        <f>'qx (1) proccess'!BB58</f>
        <v>7.7941040104508648E-4</v>
      </c>
      <c r="G51">
        <f>'qx (1) proccess'!BK58</f>
        <v>8.091853304470956E-4</v>
      </c>
      <c r="H51">
        <f>'qx (1) proccess'!BT58</f>
        <v>8.2686149986726317E-4</v>
      </c>
      <c r="I51">
        <f>'qx (1) proccess'!CC58</f>
        <v>8.6787588100770455E-4</v>
      </c>
      <c r="J51">
        <f>'qx (1) proccess'!CL58</f>
        <v>9.2995890462806391E-4</v>
      </c>
      <c r="K51">
        <f>'qx (1) proccess'!CU58</f>
        <v>9.8963811598429285E-4</v>
      </c>
      <c r="L51">
        <f>'qx (1) proccess'!DD58</f>
        <v>1.0511802457833111E-3</v>
      </c>
      <c r="M51">
        <f>'qx (1) proccess'!DM58</f>
        <v>1.1112567013992223E-3</v>
      </c>
      <c r="N51">
        <f>'qx (1) proccess'!DV58</f>
        <v>1.1929013623962642E-3</v>
      </c>
      <c r="O51">
        <f>'qx (1) proccess'!EE58</f>
        <v>1.2826145950680023E-3</v>
      </c>
      <c r="P51">
        <f>'qx (1) proccess'!EN58</f>
        <v>1.3737079186920082E-3</v>
      </c>
      <c r="Q51">
        <f>'qx (1) proccess'!EW58</f>
        <v>1.3976548617858609E-3</v>
      </c>
      <c r="R51">
        <f>'qx (1) proccess'!FF58</f>
        <v>1.3671561462559607E-3</v>
      </c>
      <c r="S51">
        <f>'qx (1) proccess'!FO58</f>
        <v>1.197413848950085E-3</v>
      </c>
      <c r="T51">
        <f>'qx (1) proccess'!FX58</f>
        <v>1.0120570809449714E-3</v>
      </c>
      <c r="U51">
        <f>'qx (1) proccess'!GG58</f>
        <v>8.3070114347207112E-4</v>
      </c>
      <c r="V51">
        <f>'qx (1) proccess'!GP58</f>
        <v>7.1711096325812438E-4</v>
      </c>
      <c r="W51">
        <f>'qx (1) proccess'!GY58</f>
        <v>6.3935956368757897E-4</v>
      </c>
      <c r="X51">
        <f>'qx (1) proccess'!HH58</f>
        <v>6.0786874631488068E-4</v>
      </c>
      <c r="Y51">
        <f>'qx (1) proccess'!HQ58</f>
        <v>6.1238313288254772E-4</v>
      </c>
      <c r="Z51">
        <f>'qx (1) proccess'!HZ58</f>
        <v>6.1087028366286773E-4</v>
      </c>
      <c r="AA51">
        <f>'qx (1) proccess'!II58</f>
        <v>6.7488768138993362E-4</v>
      </c>
      <c r="AB51">
        <f>'qx (1) proccess'!IR58</f>
        <v>7.1639284806714932E-4</v>
      </c>
      <c r="AC51">
        <f>'qx (1) proccess'!JA58</f>
        <v>7.5688179407944743E-4</v>
      </c>
      <c r="AD51">
        <f>'qx (1) proccess'!JJ58</f>
        <v>7.6789012027080072E-4</v>
      </c>
      <c r="AE51">
        <f>'qx (1) proccess'!JS58</f>
        <v>7.5496976776797352E-4</v>
      </c>
      <c r="AF51">
        <f>'qx (1) proccess'!KB58</f>
        <v>1.8845840025184264E-2</v>
      </c>
      <c r="AG51">
        <f>'qx (1) proccess'!KK58</f>
        <v>1.8767447899297726E-2</v>
      </c>
      <c r="AH51">
        <f>'qx (1) proccess'!KT58</f>
        <v>1.8759452954473121E-2</v>
      </c>
      <c r="AI51">
        <f>'qx (1) proccess'!LC58</f>
        <v>1.886228753112992E-2</v>
      </c>
      <c r="AJ51">
        <f>'qx (1) proccess'!LL58</f>
        <v>1.9109299311375019E-2</v>
      </c>
      <c r="AK51">
        <f>'qx (1) proccess'!LU58</f>
        <v>1.9521065960227922E-2</v>
      </c>
      <c r="AL51">
        <f>'qx (1) proccess'!MD58</f>
        <v>2.0098570211955765E-2</v>
      </c>
      <c r="AM51">
        <f>'qx (1) proccess'!MM58</f>
        <v>2.0815437583928786E-2</v>
      </c>
      <c r="AN51">
        <f>'qx (1) proccess'!MV58</f>
        <v>2.1610565929592578E-2</v>
      </c>
      <c r="AO51">
        <f>'qx (1) proccess'!NE58</f>
        <v>2.238523461950135E-2</v>
      </c>
    </row>
    <row r="52" spans="1:41">
      <c r="A52">
        <f t="shared" si="11"/>
        <v>51</v>
      </c>
      <c r="B52">
        <f>'qx (1) proccess'!R59</f>
        <v>9.4598244736149184E-5</v>
      </c>
      <c r="C52">
        <f>'qx (1) proccess'!AA59</f>
        <v>7.6833340248173604E-5</v>
      </c>
      <c r="D52">
        <f>'qx (1) proccess'!AJ59</f>
        <v>6.8854362957915149E-5</v>
      </c>
      <c r="E52">
        <f>'qx (1) proccess'!AS59</f>
        <v>7.444464080951826E-4</v>
      </c>
      <c r="F52">
        <f>'qx (1) proccess'!BB59</f>
        <v>7.7926994985486086E-4</v>
      </c>
      <c r="G52">
        <f>'qx (1) proccess'!BK59</f>
        <v>8.0901224053501759E-4</v>
      </c>
      <c r="H52">
        <f>'qx (1) proccess'!BT59</f>
        <v>8.2668417930974116E-4</v>
      </c>
      <c r="I52">
        <f>'qx (1) proccess'!CC59</f>
        <v>8.6769033620164081E-4</v>
      </c>
      <c r="J52">
        <f>'qx (1) proccess'!CL59</f>
        <v>9.2975087777900185E-4</v>
      </c>
      <c r="K52">
        <f>'qx (1) proccess'!CU59</f>
        <v>9.8944165705367056E-4</v>
      </c>
      <c r="L52">
        <f>'qx (1) proccess'!DD59</f>
        <v>1.0509466123066928E-3</v>
      </c>
      <c r="M52">
        <f>'qx (1) proccess'!DM59</f>
        <v>1.1110197885465113E-3</v>
      </c>
      <c r="N52">
        <f>'qx (1) proccess'!DV59</f>
        <v>1.1926266626184415E-3</v>
      </c>
      <c r="O52">
        <f>'qx (1) proccess'!EE59</f>
        <v>1.2823268391748324E-3</v>
      </c>
      <c r="P52">
        <f>'qx (1) proccess'!EN59</f>
        <v>1.3733948120578888E-3</v>
      </c>
      <c r="Q52">
        <f>'qx (1) proccess'!EW59</f>
        <v>1.3973319924136974E-3</v>
      </c>
      <c r="R52">
        <f>'qx (1) proccess'!FF59</f>
        <v>1.3668346308852955E-3</v>
      </c>
      <c r="S52">
        <f>'qx (1) proccess'!FO59</f>
        <v>1.1971300311371278E-3</v>
      </c>
      <c r="T52">
        <f>'qx (1) proccess'!FX59</f>
        <v>1.0118144063904471E-3</v>
      </c>
      <c r="U52">
        <f>'qx (1) proccess'!GG59</f>
        <v>8.3050179907196288E-4</v>
      </c>
      <c r="V52">
        <f>'qx (1) proccess'!GP59</f>
        <v>7.1693725766571836E-4</v>
      </c>
      <c r="W52">
        <f>'qx (1) proccess'!GY59</f>
        <v>6.3920378043835866E-4</v>
      </c>
      <c r="X52">
        <f>'qx (1) proccess'!HH59</f>
        <v>6.0772121456399762E-4</v>
      </c>
      <c r="Y52">
        <f>'qx (1) proccess'!HQ59</f>
        <v>6.1223187579536784E-4</v>
      </c>
      <c r="Z52">
        <f>'qx (1) proccess'!HZ59</f>
        <v>6.1071894468934119E-4</v>
      </c>
      <c r="AA52">
        <f>'qx (1) proccess'!II59</f>
        <v>6.7471882417058035E-4</v>
      </c>
      <c r="AB52">
        <f>'qx (1) proccess'!IR59</f>
        <v>7.1621208621120086E-4</v>
      </c>
      <c r="AC52">
        <f>'qx (1) proccess'!JA59</f>
        <v>7.5669156327008019E-4</v>
      </c>
      <c r="AD52">
        <f>'qx (1) proccess'!JJ59</f>
        <v>7.6769899273582088E-4</v>
      </c>
      <c r="AE52">
        <f>'qx (1) proccess'!JS59</f>
        <v>7.5478221567396389E-4</v>
      </c>
      <c r="AF52">
        <f>'qx (1) proccess'!KB59</f>
        <v>2.1517230976250305E-2</v>
      </c>
      <c r="AG52">
        <f>'qx (1) proccess'!KK59</f>
        <v>1.8107316018771545E-2</v>
      </c>
      <c r="AH52">
        <f>'qx (1) proccess'!KT59</f>
        <v>1.8032255226490507E-2</v>
      </c>
      <c r="AI52">
        <f>'qx (1) proccess'!LC59</f>
        <v>1.8024981372295822E-2</v>
      </c>
      <c r="AJ52">
        <f>'qx (1) proccess'!LL59</f>
        <v>1.8124092585118802E-2</v>
      </c>
      <c r="AK52">
        <f>'qx (1) proccess'!LU59</f>
        <v>1.8361701043005909E-2</v>
      </c>
      <c r="AL52">
        <f>'qx (1) proccess'!MD59</f>
        <v>1.8757639821770773E-2</v>
      </c>
      <c r="AM52">
        <f>'qx (1) proccess'!MM59</f>
        <v>1.9312778797184401E-2</v>
      </c>
      <c r="AN52">
        <f>'qx (1) proccess'!MV59</f>
        <v>2.0001550604559021E-2</v>
      </c>
      <c r="AO52">
        <f>'qx (1) proccess'!NE59</f>
        <v>2.0765562992855011E-2</v>
      </c>
    </row>
    <row r="53" spans="1:41">
      <c r="A53">
        <f t="shared" si="11"/>
        <v>52</v>
      </c>
      <c r="B53">
        <f>'qx (1) proccess'!R60</f>
        <v>9.4545104481587075E-5</v>
      </c>
      <c r="C53">
        <f>'qx (1) proccess'!AA60</f>
        <v>7.6791799427589655E-5</v>
      </c>
      <c r="D53">
        <f>'qx (1) proccess'!AJ60</f>
        <v>6.8815898433590163E-5</v>
      </c>
      <c r="E53">
        <f>'qx (1) proccess'!AS60</f>
        <v>7.4405891115865398E-4</v>
      </c>
      <c r="F53">
        <f>'qx (1) proccess'!BB60</f>
        <v>7.7887253786157516E-4</v>
      </c>
      <c r="G53">
        <f>'qx (1) proccess'!BK60</f>
        <v>8.0858743510863309E-4</v>
      </c>
      <c r="H53">
        <f>'qx (1) proccess'!BT60</f>
        <v>8.2625045478728937E-4</v>
      </c>
      <c r="I53">
        <f>'qx (1) proccess'!CC60</f>
        <v>8.6723873834061206E-4</v>
      </c>
      <c r="J53">
        <f>'qx (1) proccess'!CL60</f>
        <v>9.2926105041101425E-4</v>
      </c>
      <c r="K53">
        <f>'qx (1) proccess'!CU60</f>
        <v>9.8893884514728633E-4</v>
      </c>
      <c r="L53">
        <f>'qx (1) proccess'!DD60</f>
        <v>1.0504040971219017E-3</v>
      </c>
      <c r="M53">
        <f>'qx (1) proccess'!DM60</f>
        <v>1.1104636910790541E-3</v>
      </c>
      <c r="N53">
        <f>'qx (1) proccess'!DV60</f>
        <v>1.1920107229808285E-3</v>
      </c>
      <c r="O53">
        <f>'qx (1) proccess'!EE60</f>
        <v>1.2816852918960224E-3</v>
      </c>
      <c r="P53">
        <f>'qx (1) proccess'!EN60</f>
        <v>1.3727137346608725E-3</v>
      </c>
      <c r="Q53">
        <f>'qx (1) proccess'!EW60</f>
        <v>1.3966451701452546E-3</v>
      </c>
      <c r="R53">
        <f>'qx (1) proccess'!FF60</f>
        <v>1.3661689125799574E-3</v>
      </c>
      <c r="S53">
        <f>'qx (1) proccess'!FO60</f>
        <v>1.1965530562104702E-3</v>
      </c>
      <c r="T53">
        <f>'qx (1) proccess'!FX60</f>
        <v>1.0113332117410543E-3</v>
      </c>
      <c r="U53">
        <f>'qx (1) proccess'!GG60</f>
        <v>8.3011327071392865E-4</v>
      </c>
      <c r="V53">
        <f>'qx (1) proccess'!GP60</f>
        <v>7.1660560822849582E-4</v>
      </c>
      <c r="W53">
        <f>'qx (1) proccess'!GY60</f>
        <v>6.3890965026051406E-4</v>
      </c>
      <c r="X53">
        <f>'qx (1) proccess'!HH60</f>
        <v>6.0744554361300603E-4</v>
      </c>
      <c r="Y53">
        <f>'qx (1) proccess'!HQ60</f>
        <v>6.1195407839475938E-4</v>
      </c>
      <c r="Z53">
        <f>'qx (1) proccess'!HZ60</f>
        <v>6.1044496971520421E-4</v>
      </c>
      <c r="AA53">
        <f>'qx (1) proccess'!II60</f>
        <v>6.7441868437944535E-4</v>
      </c>
      <c r="AB53">
        <f>'qx (1) proccess'!IR60</f>
        <v>7.1589360613125163E-4</v>
      </c>
      <c r="AC53">
        <f>'qx (1) proccess'!JA60</f>
        <v>7.5635808693002226E-4</v>
      </c>
      <c r="AD53">
        <f>'qx (1) proccess'!JJ60</f>
        <v>7.6736252929855936E-4</v>
      </c>
      <c r="AE53">
        <f>'qx (1) proccess'!JS60</f>
        <v>7.5445590829418163E-4</v>
      </c>
      <c r="AF53">
        <f>'qx (1) proccess'!KB60</f>
        <v>1.9334850608206573E-2</v>
      </c>
      <c r="AG53">
        <f>'qx (1) proccess'!KK60</f>
        <v>2.003534321028062E-2</v>
      </c>
      <c r="AH53">
        <f>'qx (1) proccess'!KT60</f>
        <v>1.6853965132877943E-2</v>
      </c>
      <c r="AI53">
        <f>'qx (1) proccess'!LC60</f>
        <v>1.6784330908486141E-2</v>
      </c>
      <c r="AJ53">
        <f>'qx (1) proccess'!LL60</f>
        <v>1.6777692020450003E-2</v>
      </c>
      <c r="AK53">
        <f>'qx (1) proccess'!LU60</f>
        <v>1.6870037696757403E-2</v>
      </c>
      <c r="AL53">
        <f>'qx (1) proccess'!MD60</f>
        <v>1.7091310216365931E-2</v>
      </c>
      <c r="AM53">
        <f>'qx (1) proccess'!MM60</f>
        <v>1.7459898961190032E-2</v>
      </c>
      <c r="AN53">
        <f>'qx (1) proccess'!MV60</f>
        <v>1.7976410085200841E-2</v>
      </c>
      <c r="AO53">
        <f>'qx (1) proccess'!NE60</f>
        <v>1.8617332928243725E-2</v>
      </c>
    </row>
    <row r="54" spans="1:41">
      <c r="A54">
        <f t="shared" si="11"/>
        <v>53</v>
      </c>
      <c r="B54">
        <f>'qx (1) proccess'!R61</f>
        <v>9.4508471934958097E-5</v>
      </c>
      <c r="C54">
        <f>'qx (1) proccess'!AA61</f>
        <v>7.6764032661737612E-5</v>
      </c>
      <c r="D54">
        <f>'qx (1) proccess'!AJ61</f>
        <v>6.8789183259809137E-5</v>
      </c>
      <c r="E54">
        <f>'qx (1) proccess'!AS61</f>
        <v>7.4379215335370165E-4</v>
      </c>
      <c r="F54">
        <f>'qx (1) proccess'!BB61</f>
        <v>7.7860758437019607E-4</v>
      </c>
      <c r="G54">
        <f>'qx (1) proccess'!BK61</f>
        <v>8.0831601322216729E-4</v>
      </c>
      <c r="H54">
        <f>'qx (1) proccess'!BT61</f>
        <v>8.2597430764570388E-4</v>
      </c>
      <c r="I54">
        <f>'qx (1) proccess'!CC61</f>
        <v>8.6695221405594294E-4</v>
      </c>
      <c r="J54">
        <f>'qx (1) proccess'!CL61</f>
        <v>9.2894123967992822E-4</v>
      </c>
      <c r="K54">
        <f>'qx (1) proccess'!CU61</f>
        <v>9.886105524910913E-4</v>
      </c>
      <c r="L54">
        <f>'qx (1) proccess'!DD61</f>
        <v>1.0500426173048109E-3</v>
      </c>
      <c r="M54">
        <f>'qx (1) proccess'!DM61</f>
        <v>1.1100991796301658E-3</v>
      </c>
      <c r="N54">
        <f>'qx (1) proccess'!DV61</f>
        <v>1.1916039623158603E-3</v>
      </c>
      <c r="O54">
        <f>'qx (1) proccess'!EE61</f>
        <v>1.2812618532134952E-3</v>
      </c>
      <c r="P54">
        <f>'qx (1) proccess'!EN61</f>
        <v>1.3722637220068277E-3</v>
      </c>
      <c r="Q54">
        <f>'qx (1) proccess'!EW61</f>
        <v>1.396184933533064E-3</v>
      </c>
      <c r="R54">
        <f>'qx (1) proccess'!FF61</f>
        <v>1.3657129260464412E-3</v>
      </c>
      <c r="S54">
        <f>'qx (1) proccess'!FO61</f>
        <v>1.1961532369707106E-3</v>
      </c>
      <c r="T54">
        <f>'qx (1) proccess'!FX61</f>
        <v>1.0109946371312951E-3</v>
      </c>
      <c r="U54">
        <f>'qx (1) proccess'!GG61</f>
        <v>8.2983606830963218E-4</v>
      </c>
      <c r="V54">
        <f>'qx (1) proccess'!GP61</f>
        <v>7.1636562307505038E-4</v>
      </c>
      <c r="W54">
        <f>'qx (1) proccess'!GY61</f>
        <v>6.3869386061088428E-4</v>
      </c>
      <c r="X54">
        <f>'qx (1) proccess'!HH61</f>
        <v>6.0724156643924448E-4</v>
      </c>
      <c r="Y54">
        <f>'qx (1) proccess'!HQ61</f>
        <v>6.1174704660151838E-4</v>
      </c>
      <c r="Z54">
        <f>'qx (1) proccess'!HZ61</f>
        <v>6.1023913341413081E-4</v>
      </c>
      <c r="AA54">
        <f>'qx (1) proccess'!II61</f>
        <v>6.7419045787958827E-4</v>
      </c>
      <c r="AB54">
        <f>'qx (1) proccess'!IR61</f>
        <v>7.1564939544052739E-4</v>
      </c>
      <c r="AC54">
        <f>'qx (1) proccess'!JA61</f>
        <v>7.5610109358149121E-4</v>
      </c>
      <c r="AD54">
        <f>'qx (1) proccess'!JJ61</f>
        <v>7.6710131680551754E-4</v>
      </c>
      <c r="AE54">
        <f>'qx (1) proccess'!JS61</f>
        <v>7.5420142468044394E-4</v>
      </c>
      <c r="AF54">
        <f>'qx (1) proccess'!KB61</f>
        <v>1.7726280994819328E-2</v>
      </c>
      <c r="AG54">
        <f>'qx (1) proccess'!KK61</f>
        <v>1.8410030622285477E-2</v>
      </c>
      <c r="AH54">
        <f>'qx (1) proccess'!KT61</f>
        <v>1.9077132838493827E-2</v>
      </c>
      <c r="AI54">
        <f>'qx (1) proccess'!LC61</f>
        <v>1.6041962935715109E-2</v>
      </c>
      <c r="AJ54">
        <f>'qx (1) proccess'!LL61</f>
        <v>1.5975817419518139E-2</v>
      </c>
      <c r="AK54">
        <f>'qx (1) proccess'!LU61</f>
        <v>1.5969594653017647E-2</v>
      </c>
      <c r="AL54">
        <f>'qx (1) proccess'!MD61</f>
        <v>1.605759956825328E-2</v>
      </c>
      <c r="AM54">
        <f>'qx (1) proccess'!MM61</f>
        <v>1.626826538220481E-2</v>
      </c>
      <c r="AN54">
        <f>'qx (1) proccess'!MV61</f>
        <v>1.6618909253708944E-2</v>
      </c>
      <c r="AO54">
        <f>'qx (1) proccess'!NE61</f>
        <v>1.7110377380593574E-2</v>
      </c>
    </row>
    <row r="55" spans="1:41">
      <c r="A55">
        <f t="shared" si="11"/>
        <v>54</v>
      </c>
      <c r="B55">
        <f>'qx (1) proccess'!R62</f>
        <v>9.4460219971592821E-5</v>
      </c>
      <c r="C55">
        <f>'qx (1) proccess'!AA62</f>
        <v>7.6727907764821861E-5</v>
      </c>
      <c r="D55">
        <f>'qx (1) proccess'!AJ62</f>
        <v>6.8754470026831447E-5</v>
      </c>
      <c r="E55">
        <f>'qx (1) proccess'!AS62</f>
        <v>7.4342871429439899E-4</v>
      </c>
      <c r="F55">
        <f>'qx (1) proccess'!BB62</f>
        <v>7.7825513185220011E-4</v>
      </c>
      <c r="G55">
        <f>'qx (1) proccess'!BK62</f>
        <v>8.0796514025369289E-4</v>
      </c>
      <c r="H55">
        <f>'qx (1) proccess'!BT62</f>
        <v>8.2561742148897096E-4</v>
      </c>
      <c r="I55">
        <f>'qx (1) proccess'!CC62</f>
        <v>8.6658230248307013E-4</v>
      </c>
      <c r="J55">
        <f>'qx (1) proccess'!CL62</f>
        <v>9.2852644542255154E-4</v>
      </c>
      <c r="K55">
        <f>'qx (1) proccess'!CU62</f>
        <v>9.8817991907724665E-4</v>
      </c>
      <c r="L55">
        <f>'qx (1) proccess'!DD62</f>
        <v>1.0495809403561836E-3</v>
      </c>
      <c r="M55">
        <f>'qx (1) proccess'!DM62</f>
        <v>1.1096192580745804E-3</v>
      </c>
      <c r="N55">
        <f>'qx (1) proccess'!DV62</f>
        <v>1.1910893192944659E-3</v>
      </c>
      <c r="O55">
        <f>'qx (1) proccess'!EE62</f>
        <v>1.2807344378115218E-3</v>
      </c>
      <c r="P55">
        <f>'qx (1) proccess'!EN62</f>
        <v>1.3716968613696897E-3</v>
      </c>
      <c r="Q55">
        <f>'qx (1) proccess'!EW62</f>
        <v>1.3956143166219883E-3</v>
      </c>
      <c r="R55">
        <f>'qx (1) proccess'!FF62</f>
        <v>1.3651526264879341E-3</v>
      </c>
      <c r="S55">
        <f>'qx (1) proccess'!FO62</f>
        <v>1.1956636717766103E-3</v>
      </c>
      <c r="T55">
        <f>'qx (1) proccess'!FX62</f>
        <v>1.0105823985157528E-3</v>
      </c>
      <c r="U55">
        <f>'qx (1) proccess'!GG62</f>
        <v>8.2949985744333685E-4</v>
      </c>
      <c r="V55">
        <f>'qx (1) proccess'!GP62</f>
        <v>7.1607522019344685E-4</v>
      </c>
      <c r="W55">
        <f>'qx (1) proccess'!GY62</f>
        <v>6.3843447047515049E-4</v>
      </c>
      <c r="X55">
        <f>'qx (1) proccess'!HH62</f>
        <v>6.069967761478779E-4</v>
      </c>
      <c r="Y55">
        <f>'qx (1) proccess'!HQ62</f>
        <v>6.114985690648492E-4</v>
      </c>
      <c r="Z55">
        <f>'qx (1) proccess'!HZ62</f>
        <v>6.09993053081052E-4</v>
      </c>
      <c r="AA55">
        <f>'qx (1) proccess'!II62</f>
        <v>6.739194474620271E-4</v>
      </c>
      <c r="AB55">
        <f>'qx (1) proccess'!IR62</f>
        <v>7.1536011866789003E-4</v>
      </c>
      <c r="AC55">
        <f>'qx (1) proccess'!JA62</f>
        <v>7.5579648386100713E-4</v>
      </c>
      <c r="AD55">
        <f>'qx (1) proccess'!JJ62</f>
        <v>7.6679360244763127E-4</v>
      </c>
      <c r="AE55">
        <f>'qx (1) proccess'!JS62</f>
        <v>7.5389871279314907E-4</v>
      </c>
      <c r="AF55">
        <f>'qx (1) proccess'!KB62</f>
        <v>1.6172620201858508E-2</v>
      </c>
      <c r="AG55">
        <f>'qx (1) proccess'!KK62</f>
        <v>1.6755171104921019E-2</v>
      </c>
      <c r="AH55">
        <f>'qx (1) proccess'!KT62</f>
        <v>1.7401444016998599E-2</v>
      </c>
      <c r="AI55">
        <f>'qx (1) proccess'!LC62</f>
        <v>1.8032128920045257E-2</v>
      </c>
      <c r="AJ55">
        <f>'qx (1) proccess'!LL62</f>
        <v>1.5158482387580878E-2</v>
      </c>
      <c r="AK55">
        <f>'qx (1) proccess'!LU62</f>
        <v>1.5095963444899378E-2</v>
      </c>
      <c r="AL55">
        <f>'qx (1) proccess'!MD62</f>
        <v>1.5090076733120607E-2</v>
      </c>
      <c r="AM55">
        <f>'qx (1) proccess'!MM62</f>
        <v>1.5173173100988953E-2</v>
      </c>
      <c r="AN55">
        <f>'qx (1) proccess'!MV62</f>
        <v>1.5371945944194634E-2</v>
      </c>
      <c r="AO55">
        <f>'qx (1) proccess'!NE62</f>
        <v>1.570300830697759E-2</v>
      </c>
    </row>
    <row r="56" spans="1:41">
      <c r="A56">
        <f t="shared" si="11"/>
        <v>55</v>
      </c>
      <c r="B56">
        <f>'qx (1) proccess'!R63</f>
        <v>9.4412432030745749E-5</v>
      </c>
      <c r="C56">
        <f>'qx (1) proccess'!AA63</f>
        <v>7.6692554599492921E-5</v>
      </c>
      <c r="D56">
        <f>'qx (1) proccess'!AJ63</f>
        <v>6.872034799907802E-5</v>
      </c>
      <c r="E56">
        <f>'qx (1) proccess'!AS63</f>
        <v>7.4307073178471982E-4</v>
      </c>
      <c r="F56">
        <f>'qx (1) proccess'!BB63</f>
        <v>7.7790936790288168E-4</v>
      </c>
      <c r="G56">
        <f>'qx (1) proccess'!BK63</f>
        <v>8.0762841470258132E-4</v>
      </c>
      <c r="H56">
        <f>'qx (1) proccess'!BT63</f>
        <v>8.2527493400506705E-4</v>
      </c>
      <c r="I56">
        <f>'qx (1) proccess'!CC63</f>
        <v>8.6622620009181638E-4</v>
      </c>
      <c r="J56">
        <f>'qx (1) proccess'!CL63</f>
        <v>9.2812326405534529E-4</v>
      </c>
      <c r="K56">
        <f>'qx (1) proccess'!CU63</f>
        <v>9.8776158689767367E-4</v>
      </c>
      <c r="L56">
        <f>'qx (1) proccess'!DD63</f>
        <v>1.0491327008021064E-3</v>
      </c>
      <c r="M56">
        <f>'qx (1) proccess'!DM63</f>
        <v>1.1091552565378464E-3</v>
      </c>
      <c r="N56">
        <f>'qx (1) proccess'!DV63</f>
        <v>1.1905826122917212E-3</v>
      </c>
      <c r="O56">
        <f>'qx (1) proccess'!EE63</f>
        <v>1.2802269751449762E-3</v>
      </c>
      <c r="P56">
        <f>'qx (1) proccess'!EN63</f>
        <v>1.3711534921997156E-3</v>
      </c>
      <c r="Q56">
        <f>'qx (1) proccess'!EW63</f>
        <v>1.3950588362297385E-3</v>
      </c>
      <c r="R56">
        <f>'qx (1) proccess'!FF63</f>
        <v>1.3646103457220014E-3</v>
      </c>
      <c r="S56">
        <f>'qx (1) proccess'!FO63</f>
        <v>1.1951881347898932E-3</v>
      </c>
      <c r="T56">
        <f>'qx (1) proccess'!FX63</f>
        <v>1.0101785414577504E-3</v>
      </c>
      <c r="U56">
        <f>'qx (1) proccess'!GG63</f>
        <v>8.2916924703935982E-4</v>
      </c>
      <c r="V56">
        <f>'qx (1) proccess'!GP63</f>
        <v>7.1578887764342405E-4</v>
      </c>
      <c r="W56">
        <f>'qx (1) proccess'!GY63</f>
        <v>6.3817747734469109E-4</v>
      </c>
      <c r="X56">
        <f>'qx (1) proccess'!HH63</f>
        <v>6.0675356342131267E-4</v>
      </c>
      <c r="Y56">
        <f>'qx (1) proccess'!HQ63</f>
        <v>6.1125074014714846E-4</v>
      </c>
      <c r="Z56">
        <f>'qx (1) proccess'!HZ63</f>
        <v>6.0974706419198745E-4</v>
      </c>
      <c r="AA56">
        <f>'qx (1) proccess'!II63</f>
        <v>6.7364821797573349E-4</v>
      </c>
      <c r="AB56">
        <f>'qx (1) proccess'!IR63</f>
        <v>7.150713265903385E-4</v>
      </c>
      <c r="AC56">
        <f>'qx (1) proccess'!JA63</f>
        <v>7.5549205679971106E-4</v>
      </c>
      <c r="AD56">
        <f>'qx (1) proccess'!JJ63</f>
        <v>7.6648525868218723E-4</v>
      </c>
      <c r="AE56">
        <f>'qx (1) proccess'!JS63</f>
        <v>7.5359588716958587E-4</v>
      </c>
      <c r="AF56">
        <f>'qx (1) proccess'!KB63</f>
        <v>1.4895029809873533E-2</v>
      </c>
      <c r="AG56">
        <f>'qx (1) proccess'!KK63</f>
        <v>1.5340836049484972E-2</v>
      </c>
      <c r="AH56">
        <f>'qx (1) proccess'!KT63</f>
        <v>1.5893397090659702E-2</v>
      </c>
      <c r="AI56">
        <f>'qx (1) proccess'!LC63</f>
        <v>1.6506536778785975E-2</v>
      </c>
      <c r="AJ56">
        <f>'qx (1) proccess'!LL63</f>
        <v>1.7104796654362858E-2</v>
      </c>
      <c r="AK56">
        <f>'qx (1) proccess'!LU63</f>
        <v>1.4374500310318467E-2</v>
      </c>
      <c r="AL56">
        <f>'qx (1) proccess'!MD63</f>
        <v>1.4315198125311559E-2</v>
      </c>
      <c r="AM56">
        <f>'qx (1) proccess'!MM63</f>
        <v>1.4309547328975627E-2</v>
      </c>
      <c r="AN56">
        <f>'qx (1) proccess'!MV63</f>
        <v>1.4388063876782251E-2</v>
      </c>
      <c r="AO56">
        <f>'qx (1) proccess'!NE63</f>
        <v>1.4576297491857295E-2</v>
      </c>
    </row>
    <row r="57" spans="1:41">
      <c r="A57">
        <f t="shared" si="11"/>
        <v>56</v>
      </c>
      <c r="B57">
        <f>'qx (1) proccess'!R64</f>
        <v>9.4356613050571763E-5</v>
      </c>
      <c r="C57">
        <f>'qx (1) proccess'!AA64</f>
        <v>7.6650955298149254E-5</v>
      </c>
      <c r="D57">
        <f>'qx (1) proccess'!AJ64</f>
        <v>6.868024922890932E-5</v>
      </c>
      <c r="E57">
        <f>'qx (1) proccess'!AS64</f>
        <v>7.4265900177160045E-4</v>
      </c>
      <c r="F57">
        <f>'qx (1) proccess'!BB64</f>
        <v>7.7750247772904416E-4</v>
      </c>
      <c r="G57">
        <f>'qx (1) proccess'!BK64</f>
        <v>8.0722362101646723E-4</v>
      </c>
      <c r="H57">
        <f>'qx (1) proccess'!BT64</f>
        <v>8.2486480890443293E-4</v>
      </c>
      <c r="I57">
        <f>'qx (1) proccess'!CC64</f>
        <v>8.6580017659510314E-4</v>
      </c>
      <c r="J57">
        <f>'qx (1) proccess'!CL64</f>
        <v>9.276427042642963E-4</v>
      </c>
      <c r="K57">
        <f>'qx (1) proccess'!CU64</f>
        <v>9.8726834324185998E-4</v>
      </c>
      <c r="L57">
        <f>'qx (1) proccess'!DD64</f>
        <v>1.0486017069907586E-3</v>
      </c>
      <c r="M57">
        <f>'qx (1) proccess'!DM64</f>
        <v>1.1086095221106214E-3</v>
      </c>
      <c r="N57">
        <f>'qx (1) proccess'!DV64</f>
        <v>1.189989273224287E-3</v>
      </c>
      <c r="O57">
        <f>'qx (1) proccess'!EE64</f>
        <v>1.2796226139337047E-3</v>
      </c>
      <c r="P57">
        <f>'qx (1) proccess'!EN64</f>
        <v>1.3705162141562787E-3</v>
      </c>
      <c r="Q57">
        <f>'qx (1) proccess'!EW64</f>
        <v>1.3944112848798147E-3</v>
      </c>
      <c r="R57">
        <f>'qx (1) proccess'!FF64</f>
        <v>1.3639722015818092E-3</v>
      </c>
      <c r="S57">
        <f>'qx (1) proccess'!FO64</f>
        <v>1.1946343989372339E-3</v>
      </c>
      <c r="T57">
        <f>'qx (1) proccess'!FX64</f>
        <v>1.0097105943798182E-3</v>
      </c>
      <c r="U57">
        <f>'qx (1) proccess'!GG64</f>
        <v>8.2878680912865956E-4</v>
      </c>
      <c r="V57">
        <f>'qx (1) proccess'!GP64</f>
        <v>7.1545858385668379E-4</v>
      </c>
      <c r="W57">
        <f>'qx (1) proccess'!GY64</f>
        <v>6.3788111328574708E-4</v>
      </c>
      <c r="X57">
        <f>'qx (1) proccess'!HH64</f>
        <v>6.0647273217374919E-4</v>
      </c>
      <c r="Y57">
        <f>'qx (1) proccess'!HQ64</f>
        <v>6.1096545193863093E-4</v>
      </c>
      <c r="Z57">
        <f>'qx (1) proccess'!HZ64</f>
        <v>6.0946322069009833E-4</v>
      </c>
      <c r="AA57">
        <f>'qx (1) proccess'!II64</f>
        <v>6.73334922937026E-4</v>
      </c>
      <c r="AB57">
        <f>'qx (1) proccess'!IR64</f>
        <v>7.1473798436363554E-4</v>
      </c>
      <c r="AC57">
        <f>'qx (1) proccess'!JA64</f>
        <v>7.5514193330736767E-4</v>
      </c>
      <c r="AD57">
        <f>'qx (1) proccess'!JJ64</f>
        <v>7.6613047288603476E-4</v>
      </c>
      <c r="AE57">
        <f>'qx (1) proccess'!JS64</f>
        <v>7.5324847821480118E-4</v>
      </c>
      <c r="AF57">
        <f>'qx (1) proccess'!KB64</f>
        <v>1.375575089233501E-2</v>
      </c>
      <c r="AG57">
        <f>'qx (1) proccess'!KK64</f>
        <v>1.4056843856375774E-2</v>
      </c>
      <c r="AH57">
        <f>'qx (1) proccess'!KT64</f>
        <v>1.447751218005436E-2</v>
      </c>
      <c r="AI57">
        <f>'qx (1) proccess'!LC64</f>
        <v>1.4999047939665481E-2</v>
      </c>
      <c r="AJ57">
        <f>'qx (1) proccess'!LL64</f>
        <v>1.5577666428406222E-2</v>
      </c>
      <c r="AK57">
        <f>'qx (1) proccess'!LU64</f>
        <v>1.6142203204673612E-2</v>
      </c>
      <c r="AL57">
        <f>'qx (1) proccess'!MD64</f>
        <v>1.3561598594359642E-2</v>
      </c>
      <c r="AM57">
        <f>'qx (1) proccess'!MM64</f>
        <v>1.3505561726688226E-2</v>
      </c>
      <c r="AN57">
        <f>'qx (1) proccess'!MV64</f>
        <v>1.3499942612813018E-2</v>
      </c>
      <c r="AO57">
        <f>'qx (1) proccess'!NE64</f>
        <v>1.3573756511193264E-2</v>
      </c>
    </row>
    <row r="58" spans="1:41">
      <c r="A58">
        <f t="shared" si="11"/>
        <v>57</v>
      </c>
      <c r="B58">
        <f>'qx (1) proccess'!R65</f>
        <v>9.4300729265815814E-5</v>
      </c>
      <c r="C58">
        <f>'qx (1) proccess'!AA65</f>
        <v>7.6609191188801442E-5</v>
      </c>
      <c r="D58">
        <f>'qx (1) proccess'!AJ65</f>
        <v>6.8639786488482391E-5</v>
      </c>
      <c r="E58">
        <f>'qx (1) proccess'!AS65</f>
        <v>7.4225671402736453E-4</v>
      </c>
      <c r="F58">
        <f>'qx (1) proccess'!BB65</f>
        <v>7.7710176789148281E-4</v>
      </c>
      <c r="G58">
        <f>'qx (1) proccess'!BK65</f>
        <v>8.0681246346557284E-4</v>
      </c>
      <c r="H58">
        <f>'qx (1) proccess'!BT65</f>
        <v>8.2444575778437207E-4</v>
      </c>
      <c r="I58">
        <f>'qx (1) proccess'!CC65</f>
        <v>8.6536610953386842E-4</v>
      </c>
      <c r="J58">
        <f>'qx (1) proccess'!CL65</f>
        <v>9.2715381761572318E-4</v>
      </c>
      <c r="K58">
        <f>'qx (1) proccess'!CU65</f>
        <v>9.8677343861724716E-4</v>
      </c>
      <c r="L58">
        <f>'qx (1) proccess'!DD65</f>
        <v>1.0480602665205556E-3</v>
      </c>
      <c r="M58">
        <f>'qx (1) proccess'!DM65</f>
        <v>1.1080601094906168E-3</v>
      </c>
      <c r="N58">
        <f>'qx (1) proccess'!DV65</f>
        <v>1.1893846452617611E-3</v>
      </c>
      <c r="O58">
        <f>'qx (1) proccess'!EE65</f>
        <v>1.2790080246359347E-3</v>
      </c>
      <c r="P58">
        <f>'qx (1) proccess'!EN65</f>
        <v>1.3698605137435352E-3</v>
      </c>
      <c r="Q58">
        <f>'qx (1) proccess'!EW65</f>
        <v>1.393753727104131E-3</v>
      </c>
      <c r="R58">
        <f>'qx (1) proccess'!FF65</f>
        <v>1.3633251716321728E-3</v>
      </c>
      <c r="S58">
        <f>'qx (1) proccess'!FO65</f>
        <v>1.1940665558530074E-3</v>
      </c>
      <c r="T58">
        <f>'qx (1) proccess'!FX65</f>
        <v>1.0092332566710464E-3</v>
      </c>
      <c r="U58">
        <f>'qx (1) proccess'!GG65</f>
        <v>8.2839629667859121E-4</v>
      </c>
      <c r="V58">
        <f>'qx (1) proccess'!GP65</f>
        <v>7.1512036180278161E-4</v>
      </c>
      <c r="W58">
        <f>'qx (1) proccess'!GY65</f>
        <v>6.3757656040787771E-4</v>
      </c>
      <c r="X58">
        <f>'qx (1) proccess'!HH65</f>
        <v>6.0618418525515232E-4</v>
      </c>
      <c r="Y58">
        <f>'qx (1) proccess'!HQ65</f>
        <v>6.1067142213929706E-4</v>
      </c>
      <c r="Z58">
        <f>'qx (1) proccess'!HZ65</f>
        <v>6.091704705554707E-4</v>
      </c>
      <c r="AA58">
        <f>'qx (1) proccess'!II65</f>
        <v>6.7301206354673955E-4</v>
      </c>
      <c r="AB58">
        <f>'qx (1) proccess'!IR65</f>
        <v>7.1439323466540073E-4</v>
      </c>
      <c r="AC58">
        <f>'qx (1) proccess'!JA65</f>
        <v>7.5477974829496995E-4</v>
      </c>
      <c r="AD58">
        <f>'qx (1) proccess'!JJ65</f>
        <v>7.657643517622935E-4</v>
      </c>
      <c r="AE58">
        <f>'qx (1) proccess'!JS65</f>
        <v>7.5288848457217856E-4</v>
      </c>
      <c r="AF58">
        <f>'qx (1) proccess'!KB65</f>
        <v>1.2830683712578773E-2</v>
      </c>
      <c r="AG58">
        <f>'qx (1) proccess'!KK65</f>
        <v>1.3003007990227935E-2</v>
      </c>
      <c r="AH58">
        <f>'qx (1) proccess'!KT65</f>
        <v>1.3287590371735141E-2</v>
      </c>
      <c r="AI58">
        <f>'qx (1) proccess'!LC65</f>
        <v>1.3685315538841778E-2</v>
      </c>
      <c r="AJ58">
        <f>'qx (1) proccess'!LL65</f>
        <v>1.4178309867066941E-2</v>
      </c>
      <c r="AK58">
        <f>'qx (1) proccess'!LU65</f>
        <v>1.4725228611109982E-2</v>
      </c>
      <c r="AL58">
        <f>'qx (1) proccess'!MD65</f>
        <v>1.5258843129060234E-2</v>
      </c>
      <c r="AM58">
        <f>'qx (1) proccess'!MM65</f>
        <v>1.2815560025694823E-2</v>
      </c>
      <c r="AN58">
        <f>'qx (1) proccess'!MV65</f>
        <v>1.2762345883625631E-2</v>
      </c>
      <c r="AO58">
        <f>'qx (1) proccess'!NE65</f>
        <v>1.2756803569422916E-2</v>
      </c>
    </row>
    <row r="59" spans="1:41">
      <c r="A59">
        <f t="shared" si="11"/>
        <v>58</v>
      </c>
      <c r="B59">
        <f>'qx (1) proccess'!R66</f>
        <v>9.4218675755706273E-5</v>
      </c>
      <c r="C59">
        <f>'qx (1) proccess'!AA66</f>
        <v>7.6545790680343444E-5</v>
      </c>
      <c r="D59">
        <f>'qx (1) proccess'!AJ66</f>
        <v>6.8579512376836958E-5</v>
      </c>
      <c r="E59">
        <f>'qx (1) proccess'!AS66</f>
        <v>7.4165256384089236E-4</v>
      </c>
      <c r="F59">
        <f>'qx (1) proccess'!BB66</f>
        <v>7.7648937607998779E-4</v>
      </c>
      <c r="G59">
        <f>'qx (1) proccess'!BK66</f>
        <v>8.0616810405165901E-4</v>
      </c>
      <c r="H59">
        <f>'qx (1) proccess'!BT66</f>
        <v>8.2378735005213971E-4</v>
      </c>
      <c r="I59">
        <f>'qx (1) proccess'!CC66</f>
        <v>8.6468136094961163E-4</v>
      </c>
      <c r="J59">
        <f>'qx (1) proccess'!CL66</f>
        <v>9.2640086691383637E-4</v>
      </c>
      <c r="K59">
        <f>'qx (1) proccess'!CU66</f>
        <v>9.8600780490863986E-4</v>
      </c>
      <c r="L59">
        <f>'qx (1) proccess'!DD66</f>
        <v>1.0472287745921702E-3</v>
      </c>
      <c r="M59">
        <f>'qx (1) proccess'!DM66</f>
        <v>1.1072148193435253E-3</v>
      </c>
      <c r="N59">
        <f>'qx (1) proccess'!DV66</f>
        <v>1.1884644755525281E-3</v>
      </c>
      <c r="O59">
        <f>'qx (1) proccess'!EE66</f>
        <v>1.2780637143462836E-3</v>
      </c>
      <c r="P59">
        <f>'qx (1) proccess'!EN66</f>
        <v>1.368863935986982E-3</v>
      </c>
      <c r="Q59">
        <f>'qx (1) proccess'!EW66</f>
        <v>1.3927523470338781E-3</v>
      </c>
      <c r="R59">
        <f>'qx (1) proccess'!FF66</f>
        <v>1.3623614788266208E-3</v>
      </c>
      <c r="S59">
        <f>'qx (1) proccess'!FO66</f>
        <v>1.1932332455208722E-3</v>
      </c>
      <c r="T59">
        <f>'qx (1) proccess'!FX66</f>
        <v>1.0085336047769807E-3</v>
      </c>
      <c r="U59">
        <f>'qx (1) proccess'!GG66</f>
        <v>8.278330950453127E-4</v>
      </c>
      <c r="V59">
        <f>'qx (1) proccess'!GP66</f>
        <v>7.1463738389730171E-4</v>
      </c>
      <c r="W59">
        <f>'qx (1) proccess'!GY66</f>
        <v>6.3714733190487535E-4</v>
      </c>
      <c r="X59">
        <f>'qx (1) proccess'!HH66</f>
        <v>6.0578084546731507E-4</v>
      </c>
      <c r="Y59">
        <f>'qx (1) proccess'!HQ66</f>
        <v>6.1026383644632127E-4</v>
      </c>
      <c r="Z59">
        <f>'qx (1) proccess'!HZ66</f>
        <v>6.0876807704476497E-4</v>
      </c>
      <c r="AA59">
        <f>'qx (1) proccess'!II66</f>
        <v>6.7257016473091949E-4</v>
      </c>
      <c r="AB59">
        <f>'qx (1) proccess'!IR66</f>
        <v>7.1392491777632695E-4</v>
      </c>
      <c r="AC59">
        <f>'qx (1) proccess'!JA66</f>
        <v>7.542891890473444E-4</v>
      </c>
      <c r="AD59">
        <f>'qx (1) proccess'!JJ66</f>
        <v>7.6527009604269026E-4</v>
      </c>
      <c r="AE59">
        <f>'qx (1) proccess'!JS66</f>
        <v>7.5240760146763304E-4</v>
      </c>
      <c r="AF59">
        <f>'qx (1) proccess'!KB66</f>
        <v>1.1838890445894952E-2</v>
      </c>
      <c r="AG59">
        <f>'qx (1) proccess'!KK66</f>
        <v>1.1907596873219692E-2</v>
      </c>
      <c r="AH59">
        <f>'qx (1) proccess'!KT66</f>
        <v>1.2067364901486443E-2</v>
      </c>
      <c r="AI59">
        <f>'qx (1) proccess'!LC66</f>
        <v>1.2331409542167717E-2</v>
      </c>
      <c r="AJ59">
        <f>'qx (1) proccess'!LL66</f>
        <v>1.2700376860996336E-2</v>
      </c>
      <c r="AK59">
        <f>'qx (1) proccess'!LU66</f>
        <v>1.31577169802106E-2</v>
      </c>
      <c r="AL59">
        <f>'qx (1) proccess'!MD66</f>
        <v>1.3665095884979503E-2</v>
      </c>
      <c r="AM59">
        <f>'qx (1) proccess'!MM66</f>
        <v>1.4160064486210306E-2</v>
      </c>
      <c r="AN59">
        <f>'qx (1) proccess'!MV66</f>
        <v>1.1890059262085641E-2</v>
      </c>
      <c r="AO59">
        <f>'qx (1) proccess'!NE66</f>
        <v>1.1840347174550526E-2</v>
      </c>
    </row>
    <row r="60" spans="1:41">
      <c r="A60">
        <f t="shared" si="11"/>
        <v>59</v>
      </c>
      <c r="B60">
        <f>'qx (1) proccess'!R67</f>
        <v>9.4136532349349994E-5</v>
      </c>
      <c r="C60">
        <f>'qx (1) proccess'!AA67</f>
        <v>7.6482464830257351E-5</v>
      </c>
      <c r="D60">
        <f>'qx (1) proccess'!AJ67</f>
        <v>6.8518602145807984E-5</v>
      </c>
      <c r="E60">
        <f>'qx (1) proccess'!AS67</f>
        <v>7.4104425056610199E-4</v>
      </c>
      <c r="F60">
        <f>'qx (1) proccess'!BB67</f>
        <v>7.7588490120551171E-4</v>
      </c>
      <c r="G60">
        <f>'qx (1) proccess'!BK67</f>
        <v>8.0551959077057047E-4</v>
      </c>
      <c r="H60">
        <f>'qx (1) proccess'!BT67</f>
        <v>8.2312605717236524E-4</v>
      </c>
      <c r="I60">
        <f>'qx (1) proccess'!CC67</f>
        <v>8.6399073379451975E-4</v>
      </c>
      <c r="J60">
        <f>'qx (1) proccess'!CL67</f>
        <v>9.2563585335699711E-4</v>
      </c>
      <c r="K60">
        <f>'qx (1) proccess'!CU67</f>
        <v>9.8523470080001522E-4</v>
      </c>
      <c r="L60">
        <f>'qx (1) proccess'!DD67</f>
        <v>1.0463859345502789E-3</v>
      </c>
      <c r="M60">
        <f>'qx (1) proccess'!DM67</f>
        <v>1.1063605140370898E-3</v>
      </c>
      <c r="N60">
        <f>'qx (1) proccess'!DV67</f>
        <v>1.1875309826613299E-3</v>
      </c>
      <c r="O60">
        <f>'qx (1) proccess'!EE67</f>
        <v>1.2771095105944541E-3</v>
      </c>
      <c r="P60">
        <f>'qx (1) proccess'!EN67</f>
        <v>1.3678590869804011E-3</v>
      </c>
      <c r="Q60">
        <f>'qx (1) proccess'!EW67</f>
        <v>1.3917443327607494E-3</v>
      </c>
      <c r="R60">
        <f>'qx (1) proccess'!FF67</f>
        <v>1.3613816900026026E-3</v>
      </c>
      <c r="S60">
        <f>'qx (1) proccess'!FO67</f>
        <v>1.1923950148279119E-3</v>
      </c>
      <c r="T60">
        <f>'qx (1) proccess'!FX67</f>
        <v>1.0078302496984396E-3</v>
      </c>
      <c r="U60">
        <f>'qx (1) proccess'!GG67</f>
        <v>8.2726211809740528E-4</v>
      </c>
      <c r="V60">
        <f>'qx (1) proccess'!GP67</f>
        <v>7.1415144926691176E-4</v>
      </c>
      <c r="W60">
        <f>'qx (1) proccess'!GY67</f>
        <v>6.3671417297132262E-4</v>
      </c>
      <c r="X60">
        <f>'qx (1) proccess'!HH67</f>
        <v>6.0537374974572761E-4</v>
      </c>
      <c r="Y60">
        <f>'qx (1) proccess'!HQ67</f>
        <v>6.0985292264078455E-4</v>
      </c>
      <c r="Z60">
        <f>'qx (1) proccess'!HZ67</f>
        <v>6.0836132028503295E-4</v>
      </c>
      <c r="AA60">
        <f>'qx (1) proccess'!II67</f>
        <v>6.7212308560808134E-4</v>
      </c>
      <c r="AB60">
        <f>'qx (1) proccess'!IR67</f>
        <v>7.1345011423699738E-4</v>
      </c>
      <c r="AC60">
        <f>'qx (1) proccess'!JA67</f>
        <v>7.5379225424109886E-4</v>
      </c>
      <c r="AD60">
        <f>'qx (1) proccess'!JJ67</f>
        <v>7.6476975444339621E-4</v>
      </c>
      <c r="AE60">
        <f>'qx (1) proccess'!JS67</f>
        <v>7.5191954118691861E-4</v>
      </c>
      <c r="AF60">
        <f>'qx (1) proccess'!KB67</f>
        <v>1.1036664028230551E-2</v>
      </c>
      <c r="AG60">
        <f>'qx (1) proccess'!KK67</f>
        <v>1.1035421006839404E-2</v>
      </c>
      <c r="AH60">
        <f>'qx (1) proccess'!KT67</f>
        <v>1.1099301497798589E-2</v>
      </c>
      <c r="AI60">
        <f>'qx (1) proccess'!LC67</f>
        <v>1.1248151920495079E-2</v>
      </c>
      <c r="AJ60">
        <f>'qx (1) proccess'!LL67</f>
        <v>1.1494129360564358E-2</v>
      </c>
      <c r="AK60">
        <f>'qx (1) proccess'!LU67</f>
        <v>1.1837870368759426E-2</v>
      </c>
      <c r="AL60">
        <f>'qx (1) proccess'!MD67</f>
        <v>1.2263979091279109E-2</v>
      </c>
      <c r="AM60">
        <f>'qx (1) proccess'!MM67</f>
        <v>1.2736668877666741E-2</v>
      </c>
      <c r="AN60">
        <f>'qx (1) proccess'!MV67</f>
        <v>1.3197579845918054E-2</v>
      </c>
      <c r="AO60">
        <f>'qx (1) proccess'!NE67</f>
        <v>1.1079569058362639E-2</v>
      </c>
    </row>
    <row r="61" spans="1:41">
      <c r="A61">
        <f t="shared" si="11"/>
        <v>60</v>
      </c>
      <c r="B61">
        <f>'qx (1) proccess'!R68</f>
        <v>9.4011499296422246E-5</v>
      </c>
      <c r="C61">
        <f>'qx (1) proccess'!AA68</f>
        <v>7.6384746213118727E-5</v>
      </c>
      <c r="D61">
        <f>'qx (1) proccess'!AJ68</f>
        <v>6.8426542399881166E-5</v>
      </c>
      <c r="E61">
        <f>'qx (1) proccess'!AS68</f>
        <v>7.4009848815557978E-4</v>
      </c>
      <c r="F61">
        <f>'qx (1) proccess'!BB68</f>
        <v>7.749303499829124E-4</v>
      </c>
      <c r="G61">
        <f>'qx (1) proccess'!BK68</f>
        <v>8.0450470339615084E-4</v>
      </c>
      <c r="H61">
        <f>'qx (1) proccess'!BT68</f>
        <v>8.2208959805250901E-4</v>
      </c>
      <c r="I61">
        <f>'qx (1) proccess'!CC68</f>
        <v>8.6291242923653669E-4</v>
      </c>
      <c r="J61">
        <f>'qx (1) proccess'!CL68</f>
        <v>9.2445402592580611E-4</v>
      </c>
      <c r="K61">
        <f>'qx (1) proccess'!CU68</f>
        <v>9.8402122310288801E-4</v>
      </c>
      <c r="L61">
        <f>'qx (1) proccess'!DD68</f>
        <v>1.0450839499261033E-3</v>
      </c>
      <c r="M61">
        <f>'qx (1) proccess'!DM68</f>
        <v>1.1050302777778789E-3</v>
      </c>
      <c r="N61">
        <f>'qx (1) proccess'!DV68</f>
        <v>1.1860924382508255E-3</v>
      </c>
      <c r="O61">
        <f>'qx (1) proccess'!EE68</f>
        <v>1.2756282956298682E-3</v>
      </c>
      <c r="P61">
        <f>'qx (1) proccess'!EN68</f>
        <v>1.3663051874485237E-3</v>
      </c>
      <c r="Q61">
        <f>'qx (1) proccess'!EW68</f>
        <v>1.3901957426419758E-3</v>
      </c>
      <c r="R61">
        <f>'qx (1) proccess'!FF68</f>
        <v>1.3598903459952783E-3</v>
      </c>
      <c r="S61">
        <f>'qx (1) proccess'!FO68</f>
        <v>1.1911149990658306E-3</v>
      </c>
      <c r="T61">
        <f>'qx (1) proccess'!FX68</f>
        <v>1.0067725343507875E-3</v>
      </c>
      <c r="U61">
        <f>'qx (1) proccess'!GG68</f>
        <v>8.2641103452480217E-4</v>
      </c>
      <c r="V61">
        <f>'qx (1) proccess'!GP68</f>
        <v>7.1342429349532921E-4</v>
      </c>
      <c r="W61">
        <f>'qx (1) proccess'!GY68</f>
        <v>6.3607516618428719E-4</v>
      </c>
      <c r="X61">
        <f>'qx (1) proccess'!HH68</f>
        <v>6.0477502973791373E-4</v>
      </c>
      <c r="Y61">
        <f>'qx (1) proccess'!HQ68</f>
        <v>6.0925014847031144E-4</v>
      </c>
      <c r="Z61">
        <f>'qx (1) proccess'!HZ68</f>
        <v>6.0776846619709987E-4</v>
      </c>
      <c r="AA61">
        <f>'qx (1) proccess'!II68</f>
        <v>6.7147380658826874E-4</v>
      </c>
      <c r="AB61">
        <f>'qx (1) proccess'!IR68</f>
        <v>7.1276469221109981E-4</v>
      </c>
      <c r="AC61">
        <f>'qx (1) proccess'!JA68</f>
        <v>7.5307590419252735E-4</v>
      </c>
      <c r="AD61">
        <f>'qx (1) proccess'!JJ68</f>
        <v>7.6404713478423305E-4</v>
      </c>
      <c r="AE61">
        <f>'qx (1) proccess'!JS68</f>
        <v>7.5121594909904638E-4</v>
      </c>
      <c r="AF61">
        <f>'qx (1) proccess'!KB68</f>
        <v>1.0064925985367911E-2</v>
      </c>
      <c r="AG61">
        <f>'qx (1) proccess'!KK68</f>
        <v>1.0025962382780236E-2</v>
      </c>
      <c r="AH61">
        <f>'qx (1) proccess'!KT68</f>
        <v>1.0024593901579814E-2</v>
      </c>
      <c r="AI61">
        <f>'qx (1) proccess'!LC68</f>
        <v>1.0082465531754107E-2</v>
      </c>
      <c r="AJ61">
        <f>'qx (1) proccess'!LL68</f>
        <v>1.0217459258693627E-2</v>
      </c>
      <c r="AK61">
        <f>'qx (1) proccess'!LU68</f>
        <v>1.044064783808878E-2</v>
      </c>
      <c r="AL61">
        <f>'qx (1) proccess'!MD68</f>
        <v>1.0752633625783135E-2</v>
      </c>
      <c r="AM61">
        <f>'qx (1) proccess'!MM68</f>
        <v>1.1139379419096897E-2</v>
      </c>
      <c r="AN61">
        <f>'qx (1) proccess'!MV68</f>
        <v>1.1568241819642073E-2</v>
      </c>
      <c r="AO61">
        <f>'qx (1) proccess'!NE68</f>
        <v>1.1986396382781452E-2</v>
      </c>
    </row>
    <row r="62" spans="1:41">
      <c r="A62">
        <f t="shared" si="11"/>
        <v>61</v>
      </c>
      <c r="B62">
        <f>'qx (1) proccess'!R69</f>
        <v>9.3935439988472306E-5</v>
      </c>
      <c r="C62">
        <f>'qx (1) proccess'!AA69</f>
        <v>7.6327257417607009E-5</v>
      </c>
      <c r="D62">
        <f>'qx (1) proccess'!AJ69</f>
        <v>6.8370470373283629E-5</v>
      </c>
      <c r="E62">
        <f>'qx (1) proccess'!AS69</f>
        <v>7.3954751866366021E-4</v>
      </c>
      <c r="F62">
        <f>'qx (1) proccess'!BB69</f>
        <v>7.7438235522114698E-4</v>
      </c>
      <c r="G62">
        <f>'qx (1) proccess'!BK69</f>
        <v>8.0391504679560124E-4</v>
      </c>
      <c r="H62">
        <f>'qx (1) proccess'!BT69</f>
        <v>8.2148752201865712E-4</v>
      </c>
      <c r="I62">
        <f>'qx (1) proccess'!CC69</f>
        <v>8.622838334693256E-4</v>
      </c>
      <c r="J62">
        <f>'qx (1) proccess'!CL69</f>
        <v>9.2374726568673416E-4</v>
      </c>
      <c r="K62">
        <f>'qx (1) proccess'!CU69</f>
        <v>9.8330670029512525E-4</v>
      </c>
      <c r="L62">
        <f>'qx (1) proccess'!DD69</f>
        <v>1.0442953601370467E-3</v>
      </c>
      <c r="M62">
        <f>'qx (1) proccess'!DM69</f>
        <v>1.1042386316537729E-3</v>
      </c>
      <c r="N62">
        <f>'qx (1) proccess'!DV69</f>
        <v>1.1852164022768134E-3</v>
      </c>
      <c r="O62">
        <f>'qx (1) proccess'!EE69</f>
        <v>1.2747414931043742E-3</v>
      </c>
      <c r="P62">
        <f>'qx (1) proccess'!EN69</f>
        <v>1.3653698698383742E-3</v>
      </c>
      <c r="Q62">
        <f>'qx (1) proccess'!EW69</f>
        <v>1.3892548170328935E-3</v>
      </c>
      <c r="R62">
        <f>'qx (1) proccess'!FF69</f>
        <v>1.3589741632528359E-3</v>
      </c>
      <c r="S62">
        <f>'qx (1) proccess'!FO69</f>
        <v>1.1903232891100166E-3</v>
      </c>
      <c r="T62">
        <f>'qx (1) proccess'!FX69</f>
        <v>1.0061028240495862E-3</v>
      </c>
      <c r="U62">
        <f>'qx (1) proccess'!GG69</f>
        <v>8.2587324154858959E-4</v>
      </c>
      <c r="V62">
        <f>'qx (1) proccess'!GP69</f>
        <v>7.1296133348975319E-4</v>
      </c>
      <c r="W62">
        <f>'qx (1) proccess'!GY69</f>
        <v>6.3565838635328237E-4</v>
      </c>
      <c r="X62">
        <f>'qx (1) proccess'!HH69</f>
        <v>6.0438551091385878E-4</v>
      </c>
      <c r="Y62">
        <f>'qx (1) proccess'!HQ69</f>
        <v>6.0885427550734712E-4</v>
      </c>
      <c r="Z62">
        <f>'qx (1) proccess'!HZ69</f>
        <v>6.0737367874607207E-4</v>
      </c>
      <c r="AA62">
        <f>'qx (1) proccess'!II69</f>
        <v>6.7103751368685182E-4</v>
      </c>
      <c r="AB62">
        <f>'qx (1) proccess'!IR69</f>
        <v>7.1229807013905157E-4</v>
      </c>
      <c r="AC62">
        <f>'qx (1) proccess'!JA69</f>
        <v>7.5258587109268405E-4</v>
      </c>
      <c r="AD62">
        <f>'qx (1) proccess'!JJ69</f>
        <v>7.6355321332175201E-4</v>
      </c>
      <c r="AE62">
        <f>'qx (1) proccess'!JS69</f>
        <v>7.5073020201449358E-4</v>
      </c>
      <c r="AF62">
        <f>'qx (1) proccess'!KB69</f>
        <v>1.1315777321914876E-2</v>
      </c>
      <c r="AG62">
        <f>'qx (1) proccess'!KK69</f>
        <v>9.499919572451946E-3</v>
      </c>
      <c r="AH62">
        <f>'qx (1) proccess'!KT69</f>
        <v>9.4630378644860492E-3</v>
      </c>
      <c r="AI62">
        <f>'qx (1) proccess'!LC69</f>
        <v>9.461718903823085E-3</v>
      </c>
      <c r="AJ62">
        <f>'qx (1) proccess'!LL69</f>
        <v>9.5162572541367865E-3</v>
      </c>
      <c r="AK62">
        <f>'qx (1) proccess'!LU69</f>
        <v>9.6435624835362853E-3</v>
      </c>
      <c r="AL62">
        <f>'qx (1) proccess'!MD69</f>
        <v>9.8541113146890322E-3</v>
      </c>
      <c r="AM62">
        <f>'qx (1) proccess'!MM69</f>
        <v>1.0148426776614568E-2</v>
      </c>
      <c r="AN62">
        <f>'qx (1) proccess'!MV69</f>
        <v>1.0513136577408454E-2</v>
      </c>
      <c r="AO62">
        <f>'qx (1) proccess'!NE69</f>
        <v>1.0917596418569226E-2</v>
      </c>
    </row>
    <row r="63" spans="1:41">
      <c r="A63">
        <f t="shared" si="11"/>
        <v>62</v>
      </c>
      <c r="B63">
        <f>'qx (1) proccess'!R70</f>
        <v>9.379279807514285E-5</v>
      </c>
      <c r="C63">
        <f>'qx (1) proccess'!AA70</f>
        <v>7.6216366539811527E-5</v>
      </c>
      <c r="D63">
        <f>'qx (1) proccess'!AJ70</f>
        <v>6.8266090741958909E-5</v>
      </c>
      <c r="E63">
        <f>'qx (1) proccess'!AS70</f>
        <v>7.3848342768296495E-4</v>
      </c>
      <c r="F63">
        <f>'qx (1) proccess'!BB70</f>
        <v>7.732857183489068E-4</v>
      </c>
      <c r="G63">
        <f>'qx (1) proccess'!BK70</f>
        <v>8.0276492443458972E-4</v>
      </c>
      <c r="H63">
        <f>'qx (1) proccess'!BT70</f>
        <v>8.2031240624559415E-4</v>
      </c>
      <c r="I63">
        <f>'qx (1) proccess'!CC70</f>
        <v>8.6105947902162083E-4</v>
      </c>
      <c r="J63">
        <f>'qx (1) proccess'!CL70</f>
        <v>9.2240271983078451E-4</v>
      </c>
      <c r="K63">
        <f>'qx (1) proccess'!CU70</f>
        <v>9.8192740665360343E-4</v>
      </c>
      <c r="L63">
        <f>'qx (1) proccess'!DD70</f>
        <v>1.0428056597863152E-3</v>
      </c>
      <c r="M63">
        <f>'qx (1) proccess'!DM70</f>
        <v>1.1027130005240213E-3</v>
      </c>
      <c r="N63">
        <f>'qx (1) proccess'!DV70</f>
        <v>1.1835720353240143E-3</v>
      </c>
      <c r="O63">
        <f>'qx (1) proccess'!EE70</f>
        <v>1.273051486026207E-3</v>
      </c>
      <c r="P63">
        <f>'qx (1) proccess'!EN70</f>
        <v>1.363594017751013E-3</v>
      </c>
      <c r="Q63">
        <f>'qx (1) proccess'!EW70</f>
        <v>1.3874854312182926E-3</v>
      </c>
      <c r="R63">
        <f>'qx (1) proccess'!FF70</f>
        <v>1.3572733224644293E-3</v>
      </c>
      <c r="S63">
        <f>'qx (1) proccess'!FO70</f>
        <v>1.1888645882649519E-3</v>
      </c>
      <c r="T63">
        <f>'qx (1) proccess'!FX70</f>
        <v>1.0048912057422791E-3</v>
      </c>
      <c r="U63">
        <f>'qx (1) proccess'!GG70</f>
        <v>8.248983510145138E-4</v>
      </c>
      <c r="V63">
        <f>'qx (1) proccess'!GP70</f>
        <v>7.121368507338043E-4</v>
      </c>
      <c r="W63">
        <f>'qx (1) proccess'!GY70</f>
        <v>6.3492941348524464E-4</v>
      </c>
      <c r="X63">
        <f>'qx (1) proccess'!HH70</f>
        <v>6.0370104390518179E-4</v>
      </c>
      <c r="Y63">
        <f>'qx (1) proccess'!HQ70</f>
        <v>6.0816873459662341E-4</v>
      </c>
      <c r="Z63">
        <f>'qx (1) proccess'!HZ70</f>
        <v>6.0669792523255594E-4</v>
      </c>
      <c r="AA63">
        <f>'qx (1) proccess'!II70</f>
        <v>6.7029581699974206E-4</v>
      </c>
      <c r="AB63">
        <f>'qx (1) proccess'!IR70</f>
        <v>7.115127419048587E-4</v>
      </c>
      <c r="AC63">
        <f>'qx (1) proccess'!JA70</f>
        <v>7.5176241277561838E-4</v>
      </c>
      <c r="AD63">
        <f>'qx (1) proccess'!JJ70</f>
        <v>7.6272383272011821E-4</v>
      </c>
      <c r="AE63">
        <f>'qx (1) proccess'!JS70</f>
        <v>7.4992178370199356E-4</v>
      </c>
      <c r="AF63">
        <f>'qx (1) proccess'!KB70</f>
        <v>9.9337600735460597E-3</v>
      </c>
      <c r="AG63">
        <f>'qx (1) proccess'!KK70</f>
        <v>1.029605427456849E-2</v>
      </c>
      <c r="AH63">
        <f>'qx (1) proccess'!KT70</f>
        <v>8.6430177898622965E-3</v>
      </c>
      <c r="AI63">
        <f>'qx (1) proccess'!LC70</f>
        <v>8.6093138502681809E-3</v>
      </c>
      <c r="AJ63">
        <f>'qx (1) proccess'!LL70</f>
        <v>8.6079139376795503E-3</v>
      </c>
      <c r="AK63">
        <f>'qx (1) proccess'!LU70</f>
        <v>8.6573094725235916E-3</v>
      </c>
      <c r="AL63">
        <f>'qx (1) proccess'!MD70</f>
        <v>8.7729052246326728E-3</v>
      </c>
      <c r="AM63">
        <f>'qx (1) proccess'!MM70</f>
        <v>8.9641888658394484E-3</v>
      </c>
      <c r="AN63">
        <f>'qx (1) proccess'!MV70</f>
        <v>9.2315245713188616E-3</v>
      </c>
      <c r="AO63">
        <f>'qx (1) proccess'!NE70</f>
        <v>9.5628891050505132E-3</v>
      </c>
    </row>
    <row r="64" spans="1:41">
      <c r="A64">
        <f t="shared" si="11"/>
        <v>63</v>
      </c>
      <c r="B64">
        <f>'qx (1) proccess'!R71</f>
        <v>9.3662731265765225E-5</v>
      </c>
      <c r="C64">
        <f>'qx (1) proccess'!AA71</f>
        <v>7.6117107016172145E-5</v>
      </c>
      <c r="D64">
        <f>'qx (1) proccess'!AJ71</f>
        <v>6.8171889653197081E-5</v>
      </c>
      <c r="E64">
        <f>'qx (1) proccess'!AS71</f>
        <v>7.3752583341184078E-4</v>
      </c>
      <c r="F64">
        <f>'qx (1) proccess'!BB71</f>
        <v>7.7230715460066882E-4</v>
      </c>
      <c r="G64">
        <f>'qx (1) proccess'!BK71</f>
        <v>8.0174943699094173E-4</v>
      </c>
      <c r="H64">
        <f>'qx (1) proccess'!BT71</f>
        <v>8.1927226128122952E-4</v>
      </c>
      <c r="I64">
        <f>'qx (1) proccess'!CC71</f>
        <v>8.5997495454488953E-4</v>
      </c>
      <c r="J64">
        <f>'qx (1) proccess'!CL71</f>
        <v>9.2119859584482414E-4</v>
      </c>
      <c r="K64">
        <f>'qx (1) proccess'!CU71</f>
        <v>9.8069065425971259E-4</v>
      </c>
      <c r="L64">
        <f>'qx (1) proccess'!DD71</f>
        <v>1.0414706879333436E-3</v>
      </c>
      <c r="M64">
        <f>'qx (1) proccess'!DM71</f>
        <v>1.101343554293711E-3</v>
      </c>
      <c r="N64">
        <f>'qx (1) proccess'!DV71</f>
        <v>1.1820884112510829E-3</v>
      </c>
      <c r="O64">
        <f>'qx (1) proccess'!EE71</f>
        <v>1.2715422993177393E-3</v>
      </c>
      <c r="P64">
        <f>'qx (1) proccess'!EN71</f>
        <v>1.3620079701549745E-3</v>
      </c>
      <c r="Q64">
        <f>'qx (1) proccess'!EW71</f>
        <v>1.385900520857282E-3</v>
      </c>
      <c r="R64">
        <f>'qx (1) proccess'!FF71</f>
        <v>1.3557465724989874E-3</v>
      </c>
      <c r="S64">
        <f>'qx (1) proccess'!FO71</f>
        <v>1.1875560669631084E-3</v>
      </c>
      <c r="T64">
        <f>'qx (1) proccess'!FX71</f>
        <v>1.0038018416843374E-3</v>
      </c>
      <c r="U64">
        <f>'qx (1) proccess'!GG71</f>
        <v>8.240231367986217E-4</v>
      </c>
      <c r="V64">
        <f>'qx (1) proccess'!GP71</f>
        <v>7.1139067075756007E-4</v>
      </c>
      <c r="W64">
        <f>'qx (1) proccess'!GY71</f>
        <v>6.3427351259977554E-4</v>
      </c>
      <c r="X64">
        <f>'qx (1) proccess'!HH71</f>
        <v>6.0308709728672087E-4</v>
      </c>
      <c r="Y64">
        <f>'qx (1) proccess'!HQ71</f>
        <v>6.0754811947976936E-4</v>
      </c>
      <c r="Z64">
        <f>'qx (1) proccess'!HZ71</f>
        <v>6.0608844361025168E-4</v>
      </c>
      <c r="AA64">
        <f>'qx (1) proccess'!II71</f>
        <v>6.6962583824273919E-4</v>
      </c>
      <c r="AB64">
        <f>'qx (1) proccess'!IR71</f>
        <v>7.1080004481842191E-4</v>
      </c>
      <c r="AC64">
        <f>'qx (1) proccess'!JA71</f>
        <v>7.5101471329653148E-4</v>
      </c>
      <c r="AD64">
        <f>'qx (1) proccess'!JJ71</f>
        <v>7.6197067435751617E-4</v>
      </c>
      <c r="AE64">
        <f>'qx (1) proccess'!JS71</f>
        <v>7.4918548583939647E-4</v>
      </c>
      <c r="AF64">
        <f>'qx (1) proccess'!KB71</f>
        <v>8.8431095719418273E-3</v>
      </c>
      <c r="AG64">
        <f>'qx (1) proccess'!KK71</f>
        <v>9.1860621177849711E-3</v>
      </c>
      <c r="AH64">
        <f>'qx (1) proccess'!KT71</f>
        <v>9.5208442559581649E-3</v>
      </c>
      <c r="AI64">
        <f>'qx (1) proccess'!LC71</f>
        <v>7.9915763764716388E-3</v>
      </c>
      <c r="AJ64">
        <f>'qx (1) proccess'!LL71</f>
        <v>7.9602283181630911E-3</v>
      </c>
      <c r="AK64">
        <f>'qx (1) proccess'!LU71</f>
        <v>7.9587308694551526E-3</v>
      </c>
      <c r="AL64">
        <f>'qx (1) proccess'!MD71</f>
        <v>8.0042019926776491E-3</v>
      </c>
      <c r="AM64">
        <f>'qx (1) proccess'!MM71</f>
        <v>8.1108459855275487E-3</v>
      </c>
      <c r="AN64">
        <f>'qx (1) proccess'!MV71</f>
        <v>8.2873353475123989E-3</v>
      </c>
      <c r="AO64">
        <f>'qx (1) proccess'!NE71</f>
        <v>8.5341343394115306E-3</v>
      </c>
    </row>
    <row r="65" spans="1:41">
      <c r="A65">
        <f t="shared" si="11"/>
        <v>64</v>
      </c>
      <c r="B65">
        <f>'qx (1) proccess'!R72</f>
        <v>9.3517677673068722E-5</v>
      </c>
      <c r="C65">
        <f>'qx (1) proccess'!AA72</f>
        <v>7.600631905925359E-5</v>
      </c>
      <c r="D65">
        <f>'qx (1) proccess'!AJ72</f>
        <v>6.8067275649057952E-5</v>
      </c>
      <c r="E65">
        <f>'qx (1) proccess'!AS72</f>
        <v>7.3644926090115758E-4</v>
      </c>
      <c r="F65">
        <f>'qx (1) proccess'!BB72</f>
        <v>7.7122051755712387E-4</v>
      </c>
      <c r="G65">
        <f>'qx (1) proccess'!BK72</f>
        <v>8.006324733990357E-4</v>
      </c>
      <c r="H65">
        <f>'qx (1) proccess'!BT72</f>
        <v>8.1812829089093081E-4</v>
      </c>
      <c r="I65">
        <f>'qx (1) proccess'!CC72</f>
        <v>8.5877837258749746E-4</v>
      </c>
      <c r="J65">
        <f>'qx (1) proccess'!CL72</f>
        <v>9.1986660739415893E-4</v>
      </c>
      <c r="K65">
        <f>'qx (1) proccess'!CU72</f>
        <v>9.7931412683814785E-4</v>
      </c>
      <c r="L65">
        <f>'qx (1) proccess'!DD72</f>
        <v>1.0399910660613913E-3</v>
      </c>
      <c r="M65">
        <f>'qx (1) proccess'!DM72</f>
        <v>1.0998232621578581E-3</v>
      </c>
      <c r="N65">
        <f>'qx (1) proccess'!DV72</f>
        <v>1.1804450298378518E-3</v>
      </c>
      <c r="O65">
        <f>'qx (1) proccess'!EE72</f>
        <v>1.2698685037368608E-3</v>
      </c>
      <c r="P65">
        <f>'qx (1) proccess'!EN72</f>
        <v>1.3602520285751056E-3</v>
      </c>
      <c r="Q65">
        <f>'qx (1) proccess'!EW72</f>
        <v>1.3841456029367856E-3</v>
      </c>
      <c r="R65">
        <f>'qx (1) proccess'!FF72</f>
        <v>1.3540540618678099E-3</v>
      </c>
      <c r="S65">
        <f>'qx (1) proccess'!FO72</f>
        <v>1.1861059609168227E-3</v>
      </c>
      <c r="T65">
        <f>'qx (1) proccess'!FX72</f>
        <v>1.0025958670655118E-3</v>
      </c>
      <c r="U65">
        <f>'qx (1) proccess'!GG72</f>
        <v>8.2305475808691685E-4</v>
      </c>
      <c r="V65">
        <f>'qx (1) proccess'!GP72</f>
        <v>7.1056737893691456E-4</v>
      </c>
      <c r="W65">
        <f>'qx (1) proccess'!GY72</f>
        <v>6.3354450573947882E-4</v>
      </c>
      <c r="X65">
        <f>'qx (1) proccess'!HH72</f>
        <v>6.0241011288584623E-4</v>
      </c>
      <c r="Y65">
        <f>'qx (1) proccess'!HQ72</f>
        <v>6.0686615732125949E-4</v>
      </c>
      <c r="Z65">
        <f>'qx (1) proccess'!HZ72</f>
        <v>6.054123902938124E-4</v>
      </c>
      <c r="AA65">
        <f>'qx (1) proccess'!II72</f>
        <v>6.6888690783955358E-4</v>
      </c>
      <c r="AB65">
        <f>'qx (1) proccess'!IR72</f>
        <v>7.1001441464296029E-4</v>
      </c>
      <c r="AC65">
        <f>'qx (1) proccess'!JA72</f>
        <v>7.5018978318534184E-4</v>
      </c>
      <c r="AD65">
        <f>'qx (1) proccess'!JJ72</f>
        <v>7.6113906388865986E-4</v>
      </c>
      <c r="AE65">
        <f>'qx (1) proccess'!JS72</f>
        <v>7.4837128579160811E-4</v>
      </c>
      <c r="AF65">
        <f>'qx (1) proccess'!KB72</f>
        <v>7.8773164586121054E-3</v>
      </c>
      <c r="AG65">
        <f>'qx (1) proccess'!KK72</f>
        <v>8.1624954832862397E-3</v>
      </c>
      <c r="AH65">
        <f>'qx (1) proccess'!KT72</f>
        <v>8.4788227592930455E-3</v>
      </c>
      <c r="AI65">
        <f>'qx (1) proccess'!LC72</f>
        <v>8.7876642083453468E-3</v>
      </c>
      <c r="AJ65">
        <f>'qx (1) proccess'!LL72</f>
        <v>7.3755861419452914E-3</v>
      </c>
      <c r="AK65">
        <f>'qx (1) proccess'!LU72</f>
        <v>7.3464551771244991E-3</v>
      </c>
      <c r="AL65">
        <f>'qx (1) proccess'!MD72</f>
        <v>7.3448786915991477E-3</v>
      </c>
      <c r="AM65">
        <f>'qx (1) proccess'!MM72</f>
        <v>7.3866202643163136E-3</v>
      </c>
      <c r="AN65">
        <f>'qx (1) proccess'!MV72</f>
        <v>7.4846998802649608E-3</v>
      </c>
      <c r="AO65">
        <f>'qx (1) proccess'!NE72</f>
        <v>7.6472376034617809E-3</v>
      </c>
    </row>
    <row r="66" spans="1:41">
      <c r="A66">
        <f t="shared" si="11"/>
        <v>65</v>
      </c>
      <c r="B66">
        <f>'qx (1) proccess'!R73</f>
        <v>9.3355931553960411E-5</v>
      </c>
      <c r="C66">
        <f>'qx (1) proccess'!AA73</f>
        <v>7.5881890157960622E-5</v>
      </c>
      <c r="D66">
        <f>'qx (1) proccess'!AJ73</f>
        <v>6.7949699073013828E-5</v>
      </c>
      <c r="E66">
        <f>'qx (1) proccess'!AS73</f>
        <v>7.352335625769237E-4</v>
      </c>
      <c r="F66">
        <f>'qx (1) proccess'!BB73</f>
        <v>7.7000246546949855E-4</v>
      </c>
      <c r="G66">
        <f>'qx (1) proccess'!BK73</f>
        <v>7.9938339705528955E-4</v>
      </c>
      <c r="H66">
        <f>'qx (1) proccess'!BT73</f>
        <v>8.1685140684813391E-4</v>
      </c>
      <c r="I66">
        <f>'qx (1) proccess'!CC73</f>
        <v>8.5744282662608955E-4</v>
      </c>
      <c r="J66">
        <f>'qx (1) proccess'!CL73</f>
        <v>9.1837712604030325E-4</v>
      </c>
      <c r="K66">
        <f>'qx (1) proccess'!CU73</f>
        <v>9.777672713473227E-4</v>
      </c>
      <c r="L66">
        <f>'qx (1) proccess'!DD73</f>
        <v>1.0383353630763069E-3</v>
      </c>
      <c r="M66">
        <f>'qx (1) proccess'!DM73</f>
        <v>1.0981141105502403E-3</v>
      </c>
      <c r="N66">
        <f>'qx (1) proccess'!DV73</f>
        <v>1.1786066667960019E-3</v>
      </c>
      <c r="O66">
        <f>'qx (1) proccess'!EE73</f>
        <v>1.2679901803231523E-3</v>
      </c>
      <c r="P66">
        <f>'qx (1) proccess'!EN73</f>
        <v>1.3582737326294616E-3</v>
      </c>
      <c r="Q66">
        <f>'qx (1) proccess'!EW73</f>
        <v>1.3821727323908644E-3</v>
      </c>
      <c r="R66">
        <f>'qx (1) proccess'!FF73</f>
        <v>1.3521509646715172E-3</v>
      </c>
      <c r="S66">
        <f>'qx (1) proccess'!FO73</f>
        <v>1.18447335068346E-3</v>
      </c>
      <c r="T66">
        <f>'qx (1) proccess'!FX73</f>
        <v>1.0012381558432944E-3</v>
      </c>
      <c r="U66">
        <f>'qx (1) proccess'!GG73</f>
        <v>8.219655350994936E-4</v>
      </c>
      <c r="V66">
        <f>'qx (1) proccess'!GP73</f>
        <v>7.0964202688226737E-4</v>
      </c>
      <c r="W66">
        <f>'qx (1) proccess'!GY73</f>
        <v>6.327265601651441E-4</v>
      </c>
      <c r="X66">
        <f>'qx (1) proccess'!HH73</f>
        <v>6.0164524372395339E-4</v>
      </c>
      <c r="Y66">
        <f>'qx (1) proccess'!HQ73</f>
        <v>6.0610140172188921E-4</v>
      </c>
      <c r="Z66">
        <f>'qx (1) proccess'!HZ73</f>
        <v>6.0465733001365126E-4</v>
      </c>
      <c r="AA66">
        <f>'qx (1) proccess'!II73</f>
        <v>6.6805497319244618E-4</v>
      </c>
      <c r="AB66">
        <f>'qx (1) proccess'!IR73</f>
        <v>7.0913408297559606E-4</v>
      </c>
      <c r="AC66">
        <f>'qx (1) proccess'!JA73</f>
        <v>7.4926455485775829E-4</v>
      </c>
      <c r="AD66">
        <f>'qx (1) proccess'!JJ73</f>
        <v>7.6020661740254568E-4</v>
      </c>
      <c r="AE66">
        <f>'qx (1) proccess'!JS73</f>
        <v>7.4745737954645447E-4</v>
      </c>
      <c r="AF66">
        <f>'qx (1) proccess'!KB73</f>
        <v>7.0376597189939667E-3</v>
      </c>
      <c r="AG66">
        <f>'qx (1) proccess'!KK73</f>
        <v>7.2493832678806021E-3</v>
      </c>
      <c r="AH66">
        <f>'qx (1) proccess'!KT73</f>
        <v>7.5116252257083288E-3</v>
      </c>
      <c r="AI66">
        <f>'qx (1) proccess'!LC73</f>
        <v>7.8025810100391607E-3</v>
      </c>
      <c r="AJ66">
        <f>'qx (1) proccess'!LL73</f>
        <v>8.0865892303037343E-3</v>
      </c>
      <c r="AK66">
        <f>'qx (1) proccess'!LU73</f>
        <v>6.7866260396544208E-3</v>
      </c>
      <c r="AL66">
        <f>'qx (1) proccess'!MD73</f>
        <v>6.7596416100907308E-3</v>
      </c>
      <c r="AM66">
        <f>'qx (1) proccess'!MM73</f>
        <v>6.7579869369035908E-3</v>
      </c>
      <c r="AN66">
        <f>'qx (1) proccess'!MV73</f>
        <v>6.7960873898740542E-3</v>
      </c>
      <c r="AO66">
        <f>'qx (1) proccess'!NE73</f>
        <v>6.8860308791494802E-3</v>
      </c>
    </row>
    <row r="67" spans="1:41">
      <c r="A67">
        <f t="shared" si="11"/>
        <v>66</v>
      </c>
      <c r="B67">
        <f>'qx (1) proccess'!R74</f>
        <v>9.3204771128565757E-5</v>
      </c>
      <c r="C67">
        <f>'qx (1) proccess'!AA74</f>
        <v>7.5766486923551805E-5</v>
      </c>
      <c r="D67">
        <f>'qx (1) proccess'!AJ74</f>
        <v>6.7839291666632617E-5</v>
      </c>
      <c r="E67">
        <f>'qx (1) proccess'!AS74</f>
        <v>7.3409195839509481E-4</v>
      </c>
      <c r="F67">
        <f>'qx (1) proccess'!BB74</f>
        <v>7.6887359011731438E-4</v>
      </c>
      <c r="G67">
        <f>'qx (1) proccess'!BK74</f>
        <v>7.9823027842826052E-4</v>
      </c>
      <c r="H67">
        <f>'qx (1) proccess'!BT74</f>
        <v>8.1567176893398432E-4</v>
      </c>
      <c r="I67">
        <f>'qx (1) proccess'!CC74</f>
        <v>8.5620995830838602E-4</v>
      </c>
      <c r="J67">
        <f>'qx (1) proccess'!CL74</f>
        <v>9.1699314525325014E-4</v>
      </c>
      <c r="K67">
        <f>'qx (1) proccess'!CU74</f>
        <v>9.763272055919942E-4</v>
      </c>
      <c r="L67">
        <f>'qx (1) proccess'!DD74</f>
        <v>1.0367884877486998E-3</v>
      </c>
      <c r="M67">
        <f>'qx (1) proccess'!DM74</f>
        <v>1.096519116732214E-3</v>
      </c>
      <c r="N67">
        <f>'qx (1) proccess'!DV74</f>
        <v>1.1768838546790306E-3</v>
      </c>
      <c r="O67">
        <f>'qx (1) proccess'!EE74</f>
        <v>1.2662406869474844E-3</v>
      </c>
      <c r="P67">
        <f>'qx (1) proccess'!EN74</f>
        <v>1.3564282439352509E-3</v>
      </c>
      <c r="Q67">
        <f>'qx (1) proccess'!EW74</f>
        <v>1.3803235645368397E-3</v>
      </c>
      <c r="R67">
        <f>'qx (1) proccess'!FF74</f>
        <v>1.3503702903673754E-3</v>
      </c>
      <c r="S67">
        <f>'qx (1) proccess'!FO74</f>
        <v>1.1829457898945193E-3</v>
      </c>
      <c r="T67">
        <f>'qx (1) proccess'!FX74</f>
        <v>9.9996370059998491E-4</v>
      </c>
      <c r="U67">
        <f>'qx (1) proccess'!GG74</f>
        <v>8.2094319124324355E-4</v>
      </c>
      <c r="V67">
        <f>'qx (1) proccess'!GP74</f>
        <v>7.0877385306168141E-4</v>
      </c>
      <c r="W67">
        <f>'qx (1) proccess'!GY74</f>
        <v>6.3196013760427215E-4</v>
      </c>
      <c r="X67">
        <f>'qx (1) proccess'!HH74</f>
        <v>6.0093065666469881E-4</v>
      </c>
      <c r="Y67">
        <f>'qx (1) proccess'!HQ74</f>
        <v>6.0538331113304926E-4</v>
      </c>
      <c r="Z67">
        <f>'qx (1) proccess'!HZ74</f>
        <v>6.0395339083940279E-4</v>
      </c>
      <c r="AA67">
        <f>'qx (1) proccess'!II74</f>
        <v>6.6728138862187506E-4</v>
      </c>
      <c r="AB67">
        <f>'qx (1) proccess'!IR74</f>
        <v>7.0830722703284839E-4</v>
      </c>
      <c r="AC67">
        <f>'qx (1) proccess'!JA74</f>
        <v>7.4840213264764125E-4</v>
      </c>
      <c r="AD67">
        <f>'qx (1) proccess'!JJ74</f>
        <v>7.5933836330075789E-4</v>
      </c>
      <c r="AE67">
        <f>'qx (1) proccess'!JS74</f>
        <v>7.4660244933493858E-4</v>
      </c>
      <c r="AF67">
        <f>'qx (1) proccess'!KB74</f>
        <v>6.4076551444103734E-3</v>
      </c>
      <c r="AG67">
        <f>'qx (1) proccess'!KK74</f>
        <v>6.5487328661358963E-3</v>
      </c>
      <c r="AH67">
        <f>'qx (1) proccess'!KT74</f>
        <v>6.7455601632585077E-3</v>
      </c>
      <c r="AI67">
        <f>'qx (1) proccess'!LC74</f>
        <v>6.989440319637075E-3</v>
      </c>
      <c r="AJ67">
        <f>'qx (1) proccess'!LL74</f>
        <v>7.2599851811012868E-3</v>
      </c>
      <c r="AK67">
        <f>'qx (1) proccess'!LU74</f>
        <v>7.5240343757943052E-3</v>
      </c>
      <c r="AL67">
        <f>'qx (1) proccess'!MD74</f>
        <v>6.3140382282954322E-3</v>
      </c>
      <c r="AM67">
        <f>'qx (1) proccess'!MM74</f>
        <v>6.2887394263973365E-3</v>
      </c>
      <c r="AN67">
        <f>'qx (1) proccess'!MV74</f>
        <v>6.2869136719786974E-3</v>
      </c>
      <c r="AO67">
        <f>'qx (1) proccess'!NE74</f>
        <v>6.3220839092569632E-3</v>
      </c>
    </row>
    <row r="68" spans="1:41">
      <c r="A68">
        <f t="shared" ref="A68:A100" si="12">A67+1</f>
        <v>67</v>
      </c>
      <c r="B68">
        <f>'qx (1) proccess'!R75</f>
        <v>9.3022437034642448E-5</v>
      </c>
      <c r="C68">
        <f>'qx (1) proccess'!AA75</f>
        <v>7.5625805884746707E-5</v>
      </c>
      <c r="D68">
        <f>'qx (1) proccess'!AJ75</f>
        <v>6.7706158240943642E-5</v>
      </c>
      <c r="E68">
        <f>'qx (1) proccess'!AS75</f>
        <v>7.3270331271849793E-4</v>
      </c>
      <c r="F68">
        <f>'qx (1) proccess'!BB75</f>
        <v>7.6748049957565793E-4</v>
      </c>
      <c r="G68">
        <f>'qx (1) proccess'!BK75</f>
        <v>7.9680828031783576E-4</v>
      </c>
      <c r="H68">
        <f>'qx (1) proccess'!BT75</f>
        <v>8.142192554639726E-4</v>
      </c>
      <c r="I68">
        <f>'qx (1) proccess'!CC75</f>
        <v>8.5469237270692988E-4</v>
      </c>
      <c r="J68">
        <f>'qx (1) proccess'!CL75</f>
        <v>9.1530767130099057E-4</v>
      </c>
      <c r="K68">
        <f>'qx (1) proccess'!CU75</f>
        <v>9.7457170069825325E-4</v>
      </c>
      <c r="L68">
        <f>'qx (1) proccess'!DD75</f>
        <v>1.0349010228856634E-3</v>
      </c>
      <c r="M68">
        <f>'qx (1) proccess'!DM75</f>
        <v>1.0945686083237178E-3</v>
      </c>
      <c r="N68">
        <f>'qx (1) proccess'!DV75</f>
        <v>1.1747812145259523E-3</v>
      </c>
      <c r="O68">
        <f>'qx (1) proccess'!EE75</f>
        <v>1.2640855971362925E-3</v>
      </c>
      <c r="P68">
        <f>'qx (1) proccess'!EN75</f>
        <v>1.354156935361157E-3</v>
      </c>
      <c r="Q68">
        <f>'qx (1) proccess'!EW75</f>
        <v>1.3780442516559163E-3</v>
      </c>
      <c r="R68">
        <f>'qx (1) proccess'!FF75</f>
        <v>1.3481696293649041E-3</v>
      </c>
      <c r="S68">
        <f>'qx (1) proccess'!FO75</f>
        <v>1.1810570382612827E-3</v>
      </c>
      <c r="T68">
        <f>'qx (1) proccess'!FX75</f>
        <v>9.9838906555421345E-4</v>
      </c>
      <c r="U68">
        <f>'qx (1) proccess'!GG75</f>
        <v>8.1967754737726059E-4</v>
      </c>
      <c r="V68">
        <f>'qx (1) proccess'!GP75</f>
        <v>7.0769866205172582E-4</v>
      </c>
      <c r="W68">
        <f>'qx (1) proccess'!GY75</f>
        <v>6.3101049966946844E-4</v>
      </c>
      <c r="X68">
        <f>'qx (1) proccess'!HH75</f>
        <v>6.0004468294734775E-4</v>
      </c>
      <c r="Y68">
        <f>'qx (1) proccess'!HQ75</f>
        <v>6.0449292736966564E-4</v>
      </c>
      <c r="Z68">
        <f>'qx (1) proccess'!HZ75</f>
        <v>6.0307445124969884E-4</v>
      </c>
      <c r="AA68">
        <f>'qx (1) proccess'!II75</f>
        <v>6.6632281821588698E-4</v>
      </c>
      <c r="AB68">
        <f>'qx (1) proccess'!IR75</f>
        <v>7.0728622318431619E-4</v>
      </c>
      <c r="AC68">
        <f>'qx (1) proccess'!JA75</f>
        <v>7.4732686377210905E-4</v>
      </c>
      <c r="AD68">
        <f>'qx (1) proccess'!JJ75</f>
        <v>7.5826114524697058E-4</v>
      </c>
      <c r="AE68">
        <f>'qx (1) proccess'!JS75</f>
        <v>7.4554414489345303E-4</v>
      </c>
      <c r="AF68">
        <f>'qx (1) proccess'!KB75</f>
        <v>5.8202528668150127E-3</v>
      </c>
      <c r="AG68">
        <f>'qx (1) proccess'!KK75</f>
        <v>5.8990361293282433E-3</v>
      </c>
      <c r="AH68">
        <f>'qx (1) proccess'!KT75</f>
        <v>6.0287688178188321E-3</v>
      </c>
      <c r="AI68">
        <f>'qx (1) proccess'!LC75</f>
        <v>6.2098682633309771E-3</v>
      </c>
      <c r="AJ68">
        <f>'qx (1) proccess'!LL75</f>
        <v>6.4342392861149802E-3</v>
      </c>
      <c r="AK68">
        <f>'qx (1) proccess'!LU75</f>
        <v>6.6831308298885778E-3</v>
      </c>
      <c r="AL68">
        <f>'qx (1) proccess'!MD75</f>
        <v>6.9260352543756721E-3</v>
      </c>
      <c r="AM68">
        <f>'qx (1) proccess'!MM75</f>
        <v>5.8115787270455483E-3</v>
      </c>
      <c r="AN68">
        <f>'qx (1) proccess'!MV75</f>
        <v>5.7880492722606298E-3</v>
      </c>
      <c r="AO68">
        <f>'qx (1) proccess'!NE75</f>
        <v>5.7861374979739531E-3</v>
      </c>
    </row>
    <row r="69" spans="1:41">
      <c r="A69">
        <f t="shared" si="12"/>
        <v>68</v>
      </c>
      <c r="B69">
        <f>'qx (1) proccess'!R76</f>
        <v>9.2810396635963332E-5</v>
      </c>
      <c r="C69">
        <f>'qx (1) proccess'!AA76</f>
        <v>7.5460575743846125E-5</v>
      </c>
      <c r="D69">
        <f>'qx (1) proccess'!AJ76</f>
        <v>6.7550767661428432E-5</v>
      </c>
      <c r="E69">
        <f>'qx (1) proccess'!AS76</f>
        <v>7.3108232585885398E-4</v>
      </c>
      <c r="F69">
        <f>'qx (1) proccess'!BB76</f>
        <v>7.6583367528949202E-4</v>
      </c>
      <c r="G69">
        <f>'qx (1) proccess'!BK76</f>
        <v>7.9511769018170424E-4</v>
      </c>
      <c r="H69">
        <f>'qx (1) proccess'!BT76</f>
        <v>8.1249713561575671E-4</v>
      </c>
      <c r="I69">
        <f>'qx (1) proccess'!CC76</f>
        <v>8.5289611244045117E-4</v>
      </c>
      <c r="J69">
        <f>'qx (1) proccess'!CL76</f>
        <v>9.1332505089611403E-4</v>
      </c>
      <c r="K69">
        <f>'qx (1) proccess'!CU76</f>
        <v>9.7251034380389084E-4</v>
      </c>
      <c r="L69">
        <f>'qx (1) proccess'!DD76</f>
        <v>1.0326868961544034E-3</v>
      </c>
      <c r="M69">
        <f>'qx (1) proccess'!DM76</f>
        <v>1.0922750528442819E-3</v>
      </c>
      <c r="N69">
        <f>'qx (1) proccess'!DV76</f>
        <v>1.1723107663019472E-3</v>
      </c>
      <c r="O69">
        <f>'qx (1) proccess'!EE76</f>
        <v>1.2615447967721765E-3</v>
      </c>
      <c r="P69">
        <f>'qx (1) proccess'!EN76</f>
        <v>1.3514776327376305E-3</v>
      </c>
      <c r="Q69">
        <f>'qx (1) proccess'!EW76</f>
        <v>1.3753644368082116E-3</v>
      </c>
      <c r="R69">
        <f>'qx (1) proccess'!FF76</f>
        <v>1.3455834398196408E-3</v>
      </c>
      <c r="S69">
        <f>'qx (1) proccess'!FO76</f>
        <v>1.178832643466216E-3</v>
      </c>
      <c r="T69">
        <f>'qx (1) proccess'!FX76</f>
        <v>9.9654282521984103E-4</v>
      </c>
      <c r="U69">
        <f>'qx (1) proccess'!GG76</f>
        <v>8.1819503297631609E-4</v>
      </c>
      <c r="V69">
        <f>'qx (1) proccess'!GP76</f>
        <v>7.0644021100631899E-4</v>
      </c>
      <c r="W69">
        <f>'qx (1) proccess'!GY76</f>
        <v>6.2990213609120168E-4</v>
      </c>
      <c r="X69">
        <f>'qx (1) proccess'!HH76</f>
        <v>5.9901246198006369E-4</v>
      </c>
      <c r="Y69">
        <f>'qx (1) proccess'!HQ76</f>
        <v>6.0345879033503946E-4</v>
      </c>
      <c r="Z69">
        <f>'qx (1) proccess'!HZ76</f>
        <v>6.0205739312412312E-4</v>
      </c>
      <c r="AA69">
        <f>'qx (1) proccess'!II76</f>
        <v>6.6520798490759484E-4</v>
      </c>
      <c r="AB69">
        <f>'qx (1) proccess'!IR76</f>
        <v>7.0611009686402985E-4</v>
      </c>
      <c r="AC69">
        <f>'qx (1) proccess'!JA76</f>
        <v>7.4609250751324601E-4</v>
      </c>
      <c r="AD69">
        <f>'qx (1) proccess'!JJ76</f>
        <v>7.5701661359086399E-4</v>
      </c>
      <c r="AE69">
        <f>'qx (1) proccess'!JS76</f>
        <v>7.443291339562112E-4</v>
      </c>
      <c r="AF69">
        <f>'qx (1) proccess'!KB76</f>
        <v>5.295066566774447E-3</v>
      </c>
      <c r="AG69">
        <f>'qx (1) proccess'!KK76</f>
        <v>5.3262726486739652E-3</v>
      </c>
      <c r="AH69">
        <f>'qx (1) proccess'!KT76</f>
        <v>5.3982198039897421E-3</v>
      </c>
      <c r="AI69">
        <f>'qx (1) proccess'!LC76</f>
        <v>5.5168311027643021E-3</v>
      </c>
      <c r="AJ69">
        <f>'qx (1) proccess'!LL76</f>
        <v>5.6824081293190189E-3</v>
      </c>
      <c r="AK69">
        <f>'qx (1) proccess'!LU76</f>
        <v>5.8875580688926366E-3</v>
      </c>
      <c r="AL69">
        <f>'qx (1) proccess'!MD76</f>
        <v>6.1151370472483282E-3</v>
      </c>
      <c r="AM69">
        <f>'qx (1) proccess'!MM76</f>
        <v>6.3372025810203743E-3</v>
      </c>
      <c r="AN69">
        <f>'qx (1) proccess'!MV76</f>
        <v>5.3170010425767017E-3</v>
      </c>
      <c r="AO69">
        <f>'qx (1) proccess'!NE76</f>
        <v>5.2952444172638079E-3</v>
      </c>
    </row>
    <row r="70" spans="1:41">
      <c r="A70">
        <f t="shared" si="12"/>
        <v>69</v>
      </c>
      <c r="B70">
        <f>'qx (1) proccess'!R77</f>
        <v>9.2600113072593661E-5</v>
      </c>
      <c r="C70">
        <f>'qx (1) proccess'!AA77</f>
        <v>7.5297368030621733E-5</v>
      </c>
      <c r="D70">
        <f>'qx (1) proccess'!AJ77</f>
        <v>6.7396414067554864E-5</v>
      </c>
      <c r="E70">
        <f>'qx (1) proccess'!AS77</f>
        <v>7.2947840313659202E-4</v>
      </c>
      <c r="F70">
        <f>'qx (1) proccess'!BB77</f>
        <v>7.6420790348040099E-4</v>
      </c>
      <c r="G70">
        <f>'qx (1) proccess'!BK77</f>
        <v>7.9344100277265253E-4</v>
      </c>
      <c r="H70">
        <f>'qx (1) proccess'!BT77</f>
        <v>8.1078632293991014E-4</v>
      </c>
      <c r="I70">
        <f>'qx (1) proccess'!CC77</f>
        <v>8.5111528204801575E-4</v>
      </c>
      <c r="J70">
        <f>'qx (1) proccess'!CL77</f>
        <v>9.1135730888434682E-4</v>
      </c>
      <c r="K70">
        <f>'qx (1) proccess'!CU77</f>
        <v>9.7046562692439814E-4</v>
      </c>
      <c r="L70">
        <f>'qx (1) proccess'!DD77</f>
        <v>1.0304877168552478E-3</v>
      </c>
      <c r="M70">
        <f>'qx (1) proccess'!DM77</f>
        <v>1.089998018607785E-3</v>
      </c>
      <c r="N70">
        <f>'qx (1) proccess'!DV77</f>
        <v>1.1698459676237683E-3</v>
      </c>
      <c r="O70">
        <f>'qx (1) proccess'!EE77</f>
        <v>1.2590081195136805E-3</v>
      </c>
      <c r="P70">
        <f>'qx (1) proccess'!EN77</f>
        <v>1.3488026359012308E-3</v>
      </c>
      <c r="Q70">
        <f>'qx (1) proccess'!EW77</f>
        <v>1.3726796173896632E-3</v>
      </c>
      <c r="R70">
        <f>'qx (1) proccess'!FF77</f>
        <v>1.3429936548978697E-3</v>
      </c>
      <c r="S70">
        <f>'qx (1) proccess'!FO77</f>
        <v>1.1765991868358877E-3</v>
      </c>
      <c r="T70">
        <f>'qx (1) proccess'!FX77</f>
        <v>9.9467948287996263E-4</v>
      </c>
      <c r="U70">
        <f>'qx (1) proccess'!GG77</f>
        <v>8.1670086328900155E-4</v>
      </c>
      <c r="V70">
        <f>'qx (1) proccess'!GP77</f>
        <v>7.0517027941754376E-4</v>
      </c>
      <c r="W70">
        <f>'qx (1) proccess'!GY77</f>
        <v>6.2878185521115788E-4</v>
      </c>
      <c r="X70">
        <f>'qx (1) proccess'!HH77</f>
        <v>5.979697824471012E-4</v>
      </c>
      <c r="Y70">
        <f>'qx (1) proccess'!HQ77</f>
        <v>6.0241604296279992E-4</v>
      </c>
      <c r="Z70">
        <f>'qx (1) proccess'!HZ77</f>
        <v>6.0103121594272347E-4</v>
      </c>
      <c r="AA70">
        <f>'qx (1) proccess'!II77</f>
        <v>6.6408493028848135E-4</v>
      </c>
      <c r="AB70">
        <f>'qx (1) proccess'!IR77</f>
        <v>7.0491638449481813E-4</v>
      </c>
      <c r="AC70">
        <f>'qx (1) proccess'!JA77</f>
        <v>7.4484924562799755E-4</v>
      </c>
      <c r="AD70">
        <f>'qx (1) proccess'!JJ77</f>
        <v>7.5576781388334642E-4</v>
      </c>
      <c r="AE70">
        <f>'qx (1) proccess'!JS77</f>
        <v>7.4309758318677282E-4</v>
      </c>
      <c r="AF70">
        <f>'qx (1) proccess'!KB77</f>
        <v>4.8772545040150954E-3</v>
      </c>
      <c r="AG70">
        <f>'qx (1) proccess'!KK77</f>
        <v>4.8770906409001434E-3</v>
      </c>
      <c r="AH70">
        <f>'qx (1) proccess'!KT77</f>
        <v>4.9057102518222937E-3</v>
      </c>
      <c r="AI70">
        <f>'qx (1) proccess'!LC77</f>
        <v>4.9718926487693823E-3</v>
      </c>
      <c r="AJ70">
        <f>'qx (1) proccess'!LL77</f>
        <v>5.0810208208780664E-3</v>
      </c>
      <c r="AK70">
        <f>'qx (1) proccess'!LU77</f>
        <v>5.2333863617284029E-3</v>
      </c>
      <c r="AL70">
        <f>'qx (1) proccess'!MD77</f>
        <v>5.4221926535870796E-3</v>
      </c>
      <c r="AM70">
        <f>'qx (1) proccess'!MM77</f>
        <v>5.6316249665763008E-3</v>
      </c>
      <c r="AN70">
        <f>'qx (1) proccess'!MV77</f>
        <v>5.8358818370670392E-3</v>
      </c>
      <c r="AO70">
        <f>'qx (1) proccess'!NE77</f>
        <v>4.8958278736833142E-3</v>
      </c>
    </row>
    <row r="71" spans="1:41">
      <c r="A71">
        <f t="shared" si="12"/>
        <v>70</v>
      </c>
      <c r="B71">
        <f>'qx (1) proccess'!R78</f>
        <v>6.8705191595731454E-5</v>
      </c>
      <c r="C71">
        <f>'qx (1) proccess'!AA78</f>
        <v>5.8779699550190007E-5</v>
      </c>
      <c r="D71">
        <f>'qx (1) proccess'!AJ78</f>
        <v>5.2379155592823952E-5</v>
      </c>
      <c r="E71">
        <f>'qx (1) proccess'!AS78</f>
        <v>5.9304752993489142E-5</v>
      </c>
      <c r="F71">
        <f>'qx (1) proccess'!BB78</f>
        <v>9.3513284823362405E-4</v>
      </c>
      <c r="G71">
        <f>'qx (1) proccess'!BK78</f>
        <v>9.7960078917963501E-4</v>
      </c>
      <c r="H71">
        <f>'qx (1) proccess'!BT78</f>
        <v>1.0261868558419868E-3</v>
      </c>
      <c r="I71">
        <f>'qx (1) proccess'!CC78</f>
        <v>1.0906985012151347E-3</v>
      </c>
      <c r="J71">
        <f>'qx (1) proccess'!CL78</f>
        <v>1.165777345977233E-3</v>
      </c>
      <c r="K71">
        <f>'qx (1) proccess'!CU78</f>
        <v>1.2463609841006609E-3</v>
      </c>
      <c r="L71">
        <f>'qx (1) proccess'!DD78</f>
        <v>1.1442509811615095E-3</v>
      </c>
      <c r="M71">
        <f>'qx (1) proccess'!DM78</f>
        <v>1.4540697246497739E-3</v>
      </c>
      <c r="N71">
        <f>'qx (1) proccess'!DV78</f>
        <v>1.351112014766563E-3</v>
      </c>
      <c r="O71">
        <f>'qx (1) proccess'!EE78</f>
        <v>1.7404669091372583E-3</v>
      </c>
      <c r="P71">
        <f>'qx (1) proccess'!EN78</f>
        <v>1.8790101567229668E-3</v>
      </c>
      <c r="Q71">
        <f>'qx (1) proccess'!EW78</f>
        <v>1.9462328927537973E-3</v>
      </c>
      <c r="R71">
        <f>'qx (1) proccess'!FF78</f>
        <v>1.6155961835612957E-3</v>
      </c>
      <c r="S71">
        <f>'qx (1) proccess'!FO78</f>
        <v>1.7102152383546359E-3</v>
      </c>
      <c r="T71">
        <f>'qx (1) proccess'!FX78</f>
        <v>1.2231014948750937E-3</v>
      </c>
      <c r="U71">
        <f>'qx (1) proccess'!GG78</f>
        <v>1.013554121586899E-3</v>
      </c>
      <c r="V71">
        <f>'qx (1) proccess'!GP78</f>
        <v>8.8587385750701615E-4</v>
      </c>
      <c r="W71">
        <f>'qx (1) proccess'!GY78</f>
        <v>7.908469032293586E-4</v>
      </c>
      <c r="X71">
        <f>'qx (1) proccess'!HH78</f>
        <v>7.5399058628570234E-4</v>
      </c>
      <c r="Y71">
        <f>'qx (1) proccess'!HQ78</f>
        <v>7.6264893422610175E-4</v>
      </c>
      <c r="Z71">
        <f>'qx (1) proccess'!HZ78</f>
        <v>9.0979916947785426E-4</v>
      </c>
      <c r="AA71">
        <f>'qx (1) proccess'!II78</f>
        <v>8.2694843273206566E-4</v>
      </c>
      <c r="AB71">
        <f>'qx (1) proccess'!IR78</f>
        <v>1.0450868329849807E-3</v>
      </c>
      <c r="AC71">
        <f>'qx (1) proccess'!JA78</f>
        <v>1.0872860339738288E-3</v>
      </c>
      <c r="AD71">
        <f>'qx (1) proccess'!JJ78</f>
        <v>1.1161597909767845E-3</v>
      </c>
      <c r="AE71">
        <f>'qx (1) proccess'!JS78</f>
        <v>1.1111846597332965E-3</v>
      </c>
      <c r="AF71">
        <f>'qx (1) proccess'!KB78</f>
        <v>1.4467816121877728E-2</v>
      </c>
      <c r="AG71">
        <f>'qx (1) proccess'!KK78</f>
        <v>1.4409128477409612E-2</v>
      </c>
      <c r="AH71">
        <f>'qx (1) proccess'!KT78</f>
        <v>1.4407283544316888E-2</v>
      </c>
      <c r="AI71">
        <f>'qx (1) proccess'!LC78</f>
        <v>1.4494612250647668E-2</v>
      </c>
      <c r="AJ71">
        <f>'qx (1) proccess'!LL78</f>
        <v>1.4698115221223718E-2</v>
      </c>
      <c r="AK71">
        <f>'qx (1) proccess'!LU78</f>
        <v>1.503469854897245E-2</v>
      </c>
      <c r="AL71">
        <f>'qx (1) proccess'!MD78</f>
        <v>1.5505695726352268E-2</v>
      </c>
      <c r="AM71">
        <f>'qx (1) proccess'!MM78</f>
        <v>1.6090609380883508E-2</v>
      </c>
      <c r="AN71">
        <f>'qx (1) proccess'!MV78</f>
        <v>1.674103056167723E-2</v>
      </c>
      <c r="AO71">
        <f>'qx (1) proccess'!NE78</f>
        <v>1.7377457202776683E-2</v>
      </c>
    </row>
    <row r="72" spans="1:41">
      <c r="A72">
        <f t="shared" si="12"/>
        <v>71</v>
      </c>
      <c r="B72">
        <f>'qx (1) proccess'!R79</f>
        <v>6.8560554549570565E-5</v>
      </c>
      <c r="C72">
        <f>'qx (1) proccess'!AA79</f>
        <v>5.866306583652518E-5</v>
      </c>
      <c r="D72">
        <f>'qx (1) proccess'!AJ79</f>
        <v>5.2268809182395841E-5</v>
      </c>
      <c r="E72">
        <f>'qx (1) proccess'!AS79</f>
        <v>5.9185493358323064E-5</v>
      </c>
      <c r="F72">
        <f>'qx (1) proccess'!BB79</f>
        <v>9.3331774769939298E-4</v>
      </c>
      <c r="G72">
        <f>'qx (1) proccess'!BK79</f>
        <v>9.7771605067262669E-4</v>
      </c>
      <c r="H72">
        <f>'qx (1) proccess'!BT79</f>
        <v>1.024207664182195E-3</v>
      </c>
      <c r="I72">
        <f>'qx (1) proccess'!CC79</f>
        <v>1.0885999289055018E-3</v>
      </c>
      <c r="J72">
        <f>'qx (1) proccess'!CL79</f>
        <v>1.1634453387648507E-3</v>
      </c>
      <c r="K72">
        <f>'qx (1) proccess'!CU79</f>
        <v>1.2439410544571284E-3</v>
      </c>
      <c r="L72">
        <f>'qx (1) proccess'!DD79</f>
        <v>1.1419896646489506E-3</v>
      </c>
      <c r="M72">
        <f>'qx (1) proccess'!DM79</f>
        <v>1.451258908306004E-3</v>
      </c>
      <c r="N72">
        <f>'qx (1) proccess'!DV79</f>
        <v>1.3484636751978246E-3</v>
      </c>
      <c r="O72">
        <f>'qx (1) proccess'!EE79</f>
        <v>1.7371985263657549E-3</v>
      </c>
      <c r="P72">
        <f>'qx (1) proccess'!EN79</f>
        <v>1.8755130392852227E-3</v>
      </c>
      <c r="Q72">
        <f>'qx (1) proccess'!EW79</f>
        <v>1.9426389257154193E-3</v>
      </c>
      <c r="R72">
        <f>'qx (1) proccess'!FF79</f>
        <v>1.6126333733696792E-3</v>
      </c>
      <c r="S72">
        <f>'qx (1) proccess'!FO79</f>
        <v>1.7071127725601406E-3</v>
      </c>
      <c r="T72">
        <f>'qx (1) proccess'!FX79</f>
        <v>1.2208950509181224E-3</v>
      </c>
      <c r="U72">
        <f>'qx (1) proccess'!GG79</f>
        <v>1.0117514106149947E-3</v>
      </c>
      <c r="V72">
        <f>'qx (1) proccess'!GP79</f>
        <v>8.8431417002177019E-4</v>
      </c>
      <c r="W72">
        <f>'qx (1) proccess'!GY79</f>
        <v>7.8946415949861638E-4</v>
      </c>
      <c r="X72">
        <f>'qx (1) proccess'!HH79</f>
        <v>7.5269539302096609E-4</v>
      </c>
      <c r="Y72">
        <f>'qx (1) proccess'!HQ79</f>
        <v>7.6134403774637802E-4</v>
      </c>
      <c r="Z72">
        <f>'qx (1) proccess'!HZ79</f>
        <v>9.0825649837228699E-4</v>
      </c>
      <c r="AA72">
        <f>'qx (1) proccess'!II79</f>
        <v>8.2555834853518064E-4</v>
      </c>
      <c r="AB72">
        <f>'qx (1) proccess'!IR79</f>
        <v>1.0433214821500001E-3</v>
      </c>
      <c r="AC72">
        <f>'qx (1) proccess'!JA79</f>
        <v>1.0854657245447461E-3</v>
      </c>
      <c r="AD72">
        <f>'qx (1) proccess'!JJ79</f>
        <v>1.1143134344695851E-3</v>
      </c>
      <c r="AE72">
        <f>'qx (1) proccess'!JS79</f>
        <v>1.1093465911665584E-3</v>
      </c>
      <c r="AF72">
        <f>'qx (1) proccess'!KB79</f>
        <v>1.6250215796654258E-2</v>
      </c>
      <c r="AG72">
        <f>'qx (1) proccess'!KK79</f>
        <v>1.3527178147852349E-2</v>
      </c>
      <c r="AH72">
        <f>'qx (1) proccess'!KT79</f>
        <v>1.347253972703368E-2</v>
      </c>
      <c r="AI72">
        <f>'qx (1) proccess'!LC79</f>
        <v>1.3471049704017074E-2</v>
      </c>
      <c r="AJ72">
        <f>'qx (1) proccess'!LL79</f>
        <v>1.3552939203794931E-2</v>
      </c>
      <c r="AK72">
        <f>'qx (1) proccess'!LU79</f>
        <v>1.3743460086157851E-2</v>
      </c>
      <c r="AL72">
        <f>'qx (1) proccess'!MD79</f>
        <v>1.4058427648779367E-2</v>
      </c>
      <c r="AM72">
        <f>'qx (1) proccess'!MM79</f>
        <v>1.4499094059756875E-2</v>
      </c>
      <c r="AN72">
        <f>'qx (1) proccess'!MV79</f>
        <v>1.5046298566737459E-2</v>
      </c>
      <c r="AO72">
        <f>'qx (1) proccess'!NE79</f>
        <v>1.5654780472520648E-2</v>
      </c>
    </row>
    <row r="73" spans="1:41">
      <c r="A73">
        <f t="shared" si="12"/>
        <v>72</v>
      </c>
      <c r="B73">
        <f>'qx (1) proccess'!R80</f>
        <v>6.8296976554021552E-5</v>
      </c>
      <c r="C73">
        <f>'qx (1) proccess'!AA80</f>
        <v>5.8444697037034928E-5</v>
      </c>
      <c r="D73">
        <f>'qx (1) proccess'!AJ80</f>
        <v>5.2067816089006785E-5</v>
      </c>
      <c r="E73">
        <f>'qx (1) proccess'!AS80</f>
        <v>5.8963929041490437E-5</v>
      </c>
      <c r="F73">
        <f>'qx (1) proccess'!BB80</f>
        <v>9.2989312157300036E-4</v>
      </c>
      <c r="G73">
        <f>'qx (1) proccess'!BK80</f>
        <v>9.741442159689989E-4</v>
      </c>
      <c r="H73">
        <f>'qx (1) proccess'!BT80</f>
        <v>1.0204656615864372E-3</v>
      </c>
      <c r="I73">
        <f>'qx (1) proccess'!CC80</f>
        <v>1.0846439037262027E-3</v>
      </c>
      <c r="J73">
        <f>'qx (1) proccess'!CL80</f>
        <v>1.1591346412070573E-3</v>
      </c>
      <c r="K73">
        <f>'qx (1) proccess'!CU80</f>
        <v>1.2394226665338956E-3</v>
      </c>
      <c r="L73">
        <f>'qx (1) proccess'!DD80</f>
        <v>1.137840236451231E-3</v>
      </c>
      <c r="M73">
        <f>'qx (1) proccess'!DM80</f>
        <v>1.4460873679431111E-3</v>
      </c>
      <c r="N73">
        <f>'qx (1) proccess'!DV80</f>
        <v>1.3436616705317915E-3</v>
      </c>
      <c r="O73">
        <f>'qx (1) proccess'!EE80</f>
        <v>1.731220699175328E-3</v>
      </c>
      <c r="P73">
        <f>'qx (1) proccess'!EN80</f>
        <v>1.8691492873961679E-3</v>
      </c>
      <c r="Q73">
        <f>'qx (1) proccess'!EW80</f>
        <v>1.9361470888285537E-3</v>
      </c>
      <c r="R73">
        <f>'qx (1) proccess'!FF80</f>
        <v>1.6073263674376518E-3</v>
      </c>
      <c r="S73">
        <f>'qx (1) proccess'!FO80</f>
        <v>1.7015917376813751E-3</v>
      </c>
      <c r="T73">
        <f>'qx (1) proccess'!FX80</f>
        <v>1.2170124387085818E-3</v>
      </c>
      <c r="U73">
        <f>'qx (1) proccess'!GG80</f>
        <v>1.0086013913548635E-3</v>
      </c>
      <c r="V73">
        <f>'qx (1) proccess'!GP80</f>
        <v>8.8160238339468101E-4</v>
      </c>
      <c r="W73">
        <f>'qx (1) proccess'!GY80</f>
        <v>7.8707408956260453E-4</v>
      </c>
      <c r="X73">
        <f>'qx (1) proccess'!HH80</f>
        <v>7.5046408468335728E-4</v>
      </c>
      <c r="Y73">
        <f>'qx (1) proccess'!HQ80</f>
        <v>7.5910287501186255E-4</v>
      </c>
      <c r="Z73">
        <f>'qx (1) proccess'!HZ80</f>
        <v>9.0562713994297235E-4</v>
      </c>
      <c r="AA73">
        <f>'qx (1) proccess'!II80</f>
        <v>8.2319704566979034E-4</v>
      </c>
      <c r="AB73">
        <f>'qx (1) proccess'!IR80</f>
        <v>1.0403550065149656E-3</v>
      </c>
      <c r="AC73">
        <f>'qx (1) proccess'!JA80</f>
        <v>1.0824098820531394E-3</v>
      </c>
      <c r="AD73">
        <f>'qx (1) proccess'!JJ80</f>
        <v>1.111211090441609E-3</v>
      </c>
      <c r="AE73">
        <f>'qx (1) proccess'!JS80</f>
        <v>1.1062766087109337E-3</v>
      </c>
      <c r="AF73">
        <f>'qx (1) proccess'!KB80</f>
        <v>1.406160046959439E-2</v>
      </c>
      <c r="AG73">
        <f>'qx (1) proccess'!KK80</f>
        <v>1.4596492951701075E-2</v>
      </c>
      <c r="AH73">
        <f>'qx (1) proccess'!KT80</f>
        <v>1.2150159599567122E-2</v>
      </c>
      <c r="AI73">
        <f>'qx (1) proccess'!LC80</f>
        <v>1.2101126576185069E-2</v>
      </c>
      <c r="AJ73">
        <f>'qx (1) proccess'!LL80</f>
        <v>1.2099830988455343E-2</v>
      </c>
      <c r="AK73">
        <f>'qx (1) proccess'!LU80</f>
        <v>1.2173427877024277E-2</v>
      </c>
      <c r="AL73">
        <f>'qx (1) proccess'!MD80</f>
        <v>1.2344600835901099E-2</v>
      </c>
      <c r="AM73">
        <f>'qx (1) proccess'!MM80</f>
        <v>1.2627555393799245E-2</v>
      </c>
      <c r="AN73">
        <f>'qx (1) proccess'!MV80</f>
        <v>1.3023417243187821E-2</v>
      </c>
      <c r="AO73">
        <f>'qx (1) proccess'!NE80</f>
        <v>1.3514978329419792E-2</v>
      </c>
    </row>
    <row r="74" spans="1:41">
      <c r="A74">
        <f t="shared" si="12"/>
        <v>73</v>
      </c>
      <c r="B74">
        <f>'qx (1) proccess'!R81</f>
        <v>6.8068846005374723E-5</v>
      </c>
      <c r="C74">
        <f>'qx (1) proccess'!AA81</f>
        <v>5.8258848798583547E-5</v>
      </c>
      <c r="D74">
        <f>'qx (1) proccess'!AJ81</f>
        <v>5.1894270945397874E-5</v>
      </c>
      <c r="E74">
        <f>'qx (1) proccess'!AS81</f>
        <v>5.8774032034561225E-5</v>
      </c>
      <c r="F74">
        <f>'qx (1) proccess'!BB81</f>
        <v>9.2699617030636496E-4</v>
      </c>
      <c r="G74">
        <f>'qx (1) proccess'!BK81</f>
        <v>9.7114531651100022E-4</v>
      </c>
      <c r="H74">
        <f>'qx (1) proccess'!BT81</f>
        <v>1.0173166110352813E-3</v>
      </c>
      <c r="I74">
        <f>'qx (1) proccess'!CC81</f>
        <v>1.0813111006389923E-3</v>
      </c>
      <c r="J74">
        <f>'qx (1) proccess'!CL81</f>
        <v>1.1554568473202164E-3</v>
      </c>
      <c r="K74">
        <f>'qx (1) proccess'!CU81</f>
        <v>1.2355653094682536E-3</v>
      </c>
      <c r="L74">
        <f>'qx (1) proccess'!DD81</f>
        <v>1.1342779417578461E-3</v>
      </c>
      <c r="M74">
        <f>'qx (1) proccess'!DM81</f>
        <v>1.4416620766148159E-3</v>
      </c>
      <c r="N74">
        <f>'qx (1) proccess'!DV81</f>
        <v>1.3395365145606123E-3</v>
      </c>
      <c r="O74">
        <f>'qx (1) proccess'!EE81</f>
        <v>1.7261227553702074E-3</v>
      </c>
      <c r="P74">
        <f>'qx (1) proccess'!EN81</f>
        <v>1.8637162774495263E-3</v>
      </c>
      <c r="Q74">
        <f>'qx (1) proccess'!EW81</f>
        <v>1.9305797643895395E-3</v>
      </c>
      <c r="R74">
        <f>'qx (1) proccess'!FF81</f>
        <v>1.6027509824437234E-3</v>
      </c>
      <c r="S74">
        <f>'qx (1) proccess'!FO81</f>
        <v>1.6968163665641801E-3</v>
      </c>
      <c r="T74">
        <f>'qx (1) proccess'!FX81</f>
        <v>1.2136373230549474E-3</v>
      </c>
      <c r="U74">
        <f>'qx (1) proccess'!GG81</f>
        <v>1.0058529157606667E-3</v>
      </c>
      <c r="V74">
        <f>'qx (1) proccess'!GP81</f>
        <v>8.7923365693945096E-4</v>
      </c>
      <c r="W74">
        <f>'qx (1) proccess'!GY81</f>
        <v>7.8497567760360586E-4</v>
      </c>
      <c r="X74">
        <f>'qx (1) proccess'!HH81</f>
        <v>7.4849883198175237E-4</v>
      </c>
      <c r="Y74">
        <f>'qx (1) proccess'!HQ81</f>
        <v>7.5713242371958621E-4</v>
      </c>
      <c r="Z74">
        <f>'qx (1) proccess'!HZ81</f>
        <v>9.0330647506687591E-4</v>
      </c>
      <c r="AA74">
        <f>'qx (1) proccess'!II81</f>
        <v>8.2110954084407492E-4</v>
      </c>
      <c r="AB74">
        <f>'qx (1) proccess'!IR81</f>
        <v>1.0377233355759413E-3</v>
      </c>
      <c r="AC74">
        <f>'qx (1) proccess'!JA81</f>
        <v>1.0797005482366734E-3</v>
      </c>
      <c r="AD74">
        <f>'qx (1) proccess'!JJ81</f>
        <v>1.1084672030903808E-3</v>
      </c>
      <c r="AE74">
        <f>'qx (1) proccess'!JS81</f>
        <v>1.1035503058115905E-3</v>
      </c>
      <c r="AF74">
        <f>'qx (1) proccess'!KB81</f>
        <v>1.2405038430422779E-2</v>
      </c>
      <c r="AG74">
        <f>'qx (1) proccess'!KK81</f>
        <v>1.2906888210721799E-2</v>
      </c>
      <c r="AH74">
        <f>'qx (1) proccess'!KT81</f>
        <v>1.3397977528023002E-2</v>
      </c>
      <c r="AI74">
        <f>'qx (1) proccess'!LC81</f>
        <v>1.1151579434044276E-2</v>
      </c>
      <c r="AJ74">
        <f>'qx (1) proccess'!LL81</f>
        <v>1.1106677331592407E-2</v>
      </c>
      <c r="AK74">
        <f>'qx (1) proccess'!LU81</f>
        <v>1.1105589178853948E-2</v>
      </c>
      <c r="AL74">
        <f>'qx (1) proccess'!MD81</f>
        <v>1.1173241171794416E-2</v>
      </c>
      <c r="AM74">
        <f>'qx (1) proccess'!MM81</f>
        <v>1.1330454226714928E-2</v>
      </c>
      <c r="AN74">
        <f>'qx (1) proccess'!MV81</f>
        <v>1.159026921441105E-2</v>
      </c>
      <c r="AO74">
        <f>'qx (1) proccess'!NE81</f>
        <v>1.1953723444088625E-2</v>
      </c>
    </row>
    <row r="75" spans="1:41">
      <c r="A75">
        <f t="shared" si="12"/>
        <v>74</v>
      </c>
      <c r="B75">
        <f>'qx (1) proccess'!R82</f>
        <v>6.7807467456609591E-5</v>
      </c>
      <c r="C75">
        <f>'qx (1) proccess'!AA82</f>
        <v>5.804630773163004E-5</v>
      </c>
      <c r="D75">
        <f>'qx (1) proccess'!AJ82</f>
        <v>5.1695756984234335E-5</v>
      </c>
      <c r="E75">
        <f>'qx (1) proccess'!AS82</f>
        <v>5.8556463495687129E-5</v>
      </c>
      <c r="F75">
        <f>'qx (1) proccess'!BB82</f>
        <v>9.2368202004165648E-4</v>
      </c>
      <c r="G75">
        <f>'qx (1) proccess'!BK82</f>
        <v>9.6773720574434168E-4</v>
      </c>
      <c r="H75">
        <f>'qx (1) proccess'!BT82</f>
        <v>1.0137413633934155E-3</v>
      </c>
      <c r="I75">
        <f>'qx (1) proccess'!CC82</f>
        <v>1.0775219437795724E-3</v>
      </c>
      <c r="J75">
        <f>'qx (1) proccess'!CL82</f>
        <v>1.1512687147899128E-3</v>
      </c>
      <c r="K75">
        <f>'qx (1) proccess'!CU82</f>
        <v>1.2311725112200084E-3</v>
      </c>
      <c r="L75">
        <f>'qx (1) proccess'!DD82</f>
        <v>1.130214940445426E-3</v>
      </c>
      <c r="M75">
        <f>'qx (1) proccess'!DM82</f>
        <v>1.4366041885658012E-3</v>
      </c>
      <c r="N75">
        <f>'qx (1) proccess'!DV82</f>
        <v>1.33483730224484E-3</v>
      </c>
      <c r="O75">
        <f>'qx (1) proccess'!EE82</f>
        <v>1.7203349235277675E-3</v>
      </c>
      <c r="P75">
        <f>'qx (1) proccess'!EN82</f>
        <v>1.8575443146121133E-3</v>
      </c>
      <c r="Q75">
        <f>'qx (1) proccess'!EW82</f>
        <v>1.9242644489428763E-3</v>
      </c>
      <c r="R75">
        <f>'qx (1) proccess'!FF82</f>
        <v>1.597562712739504E-3</v>
      </c>
      <c r="S75">
        <f>'qx (1) proccess'!FO82</f>
        <v>1.6913894801986425E-3</v>
      </c>
      <c r="T75">
        <f>'qx (1) proccess'!FX82</f>
        <v>1.2098017366784081E-3</v>
      </c>
      <c r="U75">
        <f>'qx (1) proccess'!GG82</f>
        <v>1.0027286726477644E-3</v>
      </c>
      <c r="V75">
        <f>'qx (1) proccess'!GP82</f>
        <v>8.7653696977106534E-4</v>
      </c>
      <c r="W75">
        <f>'qx (1) proccess'!GY82</f>
        <v>7.8259065321932141E-4</v>
      </c>
      <c r="X75">
        <f>'qx (1) proccess'!HH82</f>
        <v>7.4625969109488009E-4</v>
      </c>
      <c r="Y75">
        <f>'qx (1) proccess'!HQ82</f>
        <v>7.5487991862402772E-4</v>
      </c>
      <c r="Z75">
        <f>'qx (1) proccess'!HZ82</f>
        <v>9.0065923487714947E-4</v>
      </c>
      <c r="AA75">
        <f>'qx (1) proccess'!II82</f>
        <v>8.1872650342520244E-4</v>
      </c>
      <c r="AB75">
        <f>'qx (1) proccess'!IR82</f>
        <v>1.0347189616130427E-3</v>
      </c>
      <c r="AC75">
        <f>'qx (1) proccess'!JA82</f>
        <v>1.0766056281074146E-3</v>
      </c>
      <c r="AD75">
        <f>'qx (1) proccess'!JJ82</f>
        <v>1.1053318050518611E-3</v>
      </c>
      <c r="AE75">
        <f>'qx (1) proccess'!JS82</f>
        <v>1.1004404436245673E-3</v>
      </c>
      <c r="AF75">
        <f>'qx (1) proccess'!KB82</f>
        <v>1.0925413420763886E-2</v>
      </c>
      <c r="AG75">
        <f>'qx (1) proccess'!KK82</f>
        <v>1.1338001243494713E-2</v>
      </c>
      <c r="AH75">
        <f>'qx (1) proccess'!KT82</f>
        <v>1.1796781624580645E-2</v>
      </c>
      <c r="AI75">
        <f>'qx (1) proccess'!LC82</f>
        <v>1.2245735864854522E-2</v>
      </c>
      <c r="AJ75">
        <f>'qx (1) proccess'!LL82</f>
        <v>1.0191745968016292E-2</v>
      </c>
      <c r="AK75">
        <f>'qx (1) proccess'!LU82</f>
        <v>1.01507933819046E-2</v>
      </c>
      <c r="AL75">
        <f>'qx (1) proccess'!MD82</f>
        <v>1.0149884478920498E-2</v>
      </c>
      <c r="AM75">
        <f>'qx (1) proccess'!MM82</f>
        <v>1.0211800649907989E-2</v>
      </c>
      <c r="AN75">
        <f>'qx (1) proccess'!MV82</f>
        <v>1.0355572761513682E-2</v>
      </c>
      <c r="AO75">
        <f>'qx (1) proccess'!NE82</f>
        <v>1.0593122924950384E-2</v>
      </c>
    </row>
    <row r="76" spans="1:41">
      <c r="A76">
        <f t="shared" si="12"/>
        <v>75</v>
      </c>
      <c r="B76">
        <f>'qx (1) proccess'!R83</f>
        <v>6.7522848056954653E-5</v>
      </c>
      <c r="C76">
        <f>'qx (1) proccess'!AA83</f>
        <v>5.7813149482608803E-5</v>
      </c>
      <c r="D76">
        <f>'qx (1) proccess'!AJ83</f>
        <v>5.1479397593188359E-5</v>
      </c>
      <c r="E76">
        <f>'qx (1) proccess'!AS83</f>
        <v>5.8318323546387734E-5</v>
      </c>
      <c r="F76">
        <f>'qx (1) proccess'!BB83</f>
        <v>9.2003815743676835E-4</v>
      </c>
      <c r="G76">
        <f>'qx (1) proccess'!BK83</f>
        <v>9.6398561827195316E-4</v>
      </c>
      <c r="H76">
        <f>'qx (1) proccess'!BT83</f>
        <v>1.0098128362271931E-3</v>
      </c>
      <c r="I76">
        <f>'qx (1) proccess'!CC83</f>
        <v>1.0733614578476967E-3</v>
      </c>
      <c r="J76">
        <f>'qx (1) proccess'!CL83</f>
        <v>1.1466872947136428E-3</v>
      </c>
      <c r="K76">
        <f>'qx (1) proccess'!CU83</f>
        <v>1.2263561528050961E-3</v>
      </c>
      <c r="L76">
        <f>'qx (1) proccess'!DD83</f>
        <v>1.1257714637639244E-3</v>
      </c>
      <c r="M76">
        <f>'qx (1) proccess'!DM83</f>
        <v>1.4310471568062155E-3</v>
      </c>
      <c r="N76">
        <f>'qx (1) proccess'!DV83</f>
        <v>1.3296806547333745E-3</v>
      </c>
      <c r="O76">
        <f>'qx (1) proccess'!EE83</f>
        <v>1.7139668990566242E-3</v>
      </c>
      <c r="P76">
        <f>'qx (1) proccess'!EN83</f>
        <v>1.8507629010360847E-3</v>
      </c>
      <c r="Q76">
        <f>'qx (1) proccess'!EW83</f>
        <v>1.9173253708654461E-3</v>
      </c>
      <c r="R76">
        <f>'qx (1) proccess'!FF83</f>
        <v>1.591872085618452E-3</v>
      </c>
      <c r="S76">
        <f>'qx (1) proccess'!FO83</f>
        <v>1.6854377083480986E-3</v>
      </c>
      <c r="T76">
        <f>'qx (1) proccess'!FX83</f>
        <v>1.2055899303527705E-3</v>
      </c>
      <c r="U76">
        <f>'qx (1) proccess'!GG83</f>
        <v>9.9929710679841962E-4</v>
      </c>
      <c r="V76">
        <f>'qx (1) proccess'!GP83</f>
        <v>8.7357676543664249E-4</v>
      </c>
      <c r="W76">
        <f>'qx (1) proccess'!GY83</f>
        <v>7.7997142890432142E-4</v>
      </c>
      <c r="X76">
        <f>'qx (1) proccess'!HH83</f>
        <v>7.4380533406994765E-4</v>
      </c>
      <c r="Y76">
        <f>'qx (1) proccess'!HQ83</f>
        <v>7.5241037713819796E-4</v>
      </c>
      <c r="Z76">
        <f>'qx (1) proccess'!HZ83</f>
        <v>8.9775034481626376E-4</v>
      </c>
      <c r="AA76">
        <f>'qx (1) proccess'!II83</f>
        <v>8.161142109755227E-4</v>
      </c>
      <c r="AB76">
        <f>'qx (1) proccess'!IR83</f>
        <v>1.0314277990494851E-3</v>
      </c>
      <c r="AC76">
        <f>'qx (1) proccess'!JA83</f>
        <v>1.0732153580459384E-3</v>
      </c>
      <c r="AD76">
        <f>'qx (1) proccess'!JJ83</f>
        <v>1.1018972539889112E-3</v>
      </c>
      <c r="AE76">
        <f>'qx (1) proccess'!JS83</f>
        <v>1.0970369267935794E-3</v>
      </c>
      <c r="AF76">
        <f>'qx (1) proccess'!KB83</f>
        <v>9.674297826894716E-3</v>
      </c>
      <c r="AG76">
        <f>'qx (1) proccess'!KK83</f>
        <v>9.9778431412542515E-3</v>
      </c>
      <c r="AH76">
        <f>'qx (1) proccess'!KT83</f>
        <v>1.0354724270504862E-2</v>
      </c>
      <c r="AI76">
        <f>'qx (1) proccess'!LC83</f>
        <v>1.0773799039855023E-2</v>
      </c>
      <c r="AJ76">
        <f>'qx (1) proccess'!LL83</f>
        <v>1.1183905460193818E-2</v>
      </c>
      <c r="AK76">
        <f>'qx (1) proccess'!LU83</f>
        <v>9.307370117097093E-3</v>
      </c>
      <c r="AL76">
        <f>'qx (1) proccess'!MD83</f>
        <v>9.2700416517596581E-3</v>
      </c>
      <c r="AM76">
        <f>'qx (1) proccess'!MM83</f>
        <v>9.2692820536523415E-3</v>
      </c>
      <c r="AN76">
        <f>'qx (1) proccess'!MV83</f>
        <v>9.3258970256559388E-3</v>
      </c>
      <c r="AO76">
        <f>'qx (1) proccess'!NE83</f>
        <v>9.4572688952877203E-3</v>
      </c>
    </row>
    <row r="77" spans="1:41">
      <c r="A77">
        <f t="shared" si="12"/>
        <v>76</v>
      </c>
      <c r="B77">
        <f>'qx (1) proccess'!R84</f>
        <v>6.7260806090837854E-5</v>
      </c>
      <c r="C77">
        <f>'qx (1) proccess'!AA84</f>
        <v>5.7596675627280056E-5</v>
      </c>
      <c r="D77">
        <f>'qx (1) proccess'!AJ84</f>
        <v>5.1280305068876021E-5</v>
      </c>
      <c r="E77">
        <f>'qx (1) proccess'!AS84</f>
        <v>5.8097682473612579E-5</v>
      </c>
      <c r="F77">
        <f>'qx (1) proccess'!BB84</f>
        <v>9.1664809872159378E-4</v>
      </c>
      <c r="G77">
        <f>'qx (1) proccess'!BK84</f>
        <v>9.6048467966573824E-4</v>
      </c>
      <c r="H77">
        <f>'qx (1) proccess'!BT84</f>
        <v>1.0061433749935728E-3</v>
      </c>
      <c r="I77">
        <f>'qx (1) proccess'!CC84</f>
        <v>1.0694786541080546E-3</v>
      </c>
      <c r="J77">
        <f>'qx (1) proccess'!CL84</f>
        <v>1.1424396641777212E-3</v>
      </c>
      <c r="K77">
        <f>'qx (1) proccess'!CU84</f>
        <v>1.2218630002195007E-3</v>
      </c>
      <c r="L77">
        <f>'qx (1) proccess'!DD84</f>
        <v>1.1216296178311791E-3</v>
      </c>
      <c r="M77">
        <f>'qx (1) proccess'!DM84</f>
        <v>1.4258495410639444E-3</v>
      </c>
      <c r="N77">
        <f>'qx (1) proccess'!DV84</f>
        <v>1.3248433484912632E-3</v>
      </c>
      <c r="O77">
        <f>'qx (1) proccess'!EE84</f>
        <v>1.7079302076205844E-3</v>
      </c>
      <c r="P77">
        <f>'qx (1) proccess'!EN84</f>
        <v>1.84433063303098E-3</v>
      </c>
      <c r="Q77">
        <f>'qx (1) proccess'!EW84</f>
        <v>1.9107255895276186E-3</v>
      </c>
      <c r="R77">
        <f>'qx (1) proccess'!FF84</f>
        <v>1.586438989551895E-3</v>
      </c>
      <c r="S77">
        <f>'qx (1) proccess'!FO84</f>
        <v>1.679736426144704E-3</v>
      </c>
      <c r="T77">
        <f>'qx (1) proccess'!FX84</f>
        <v>1.2015338661242794E-3</v>
      </c>
      <c r="U77">
        <f>'qx (1) proccess'!GG84</f>
        <v>9.9597399975565699E-4</v>
      </c>
      <c r="V77">
        <f>'qx (1) proccess'!GP84</f>
        <v>8.7069791042695597E-4</v>
      </c>
      <c r="W77">
        <f>'qx (1) proccess'!GY84</f>
        <v>7.7741345116496977E-4</v>
      </c>
      <c r="X77">
        <f>'qx (1) proccess'!HH84</f>
        <v>7.4139662652533331E-4</v>
      </c>
      <c r="Y77">
        <f>'qx (1) proccess'!HQ84</f>
        <v>7.499833041419593E-4</v>
      </c>
      <c r="Z77">
        <f>'qx (1) proccess'!HZ84</f>
        <v>8.9487581947973543E-4</v>
      </c>
      <c r="AA77">
        <f>'qx (1) proccess'!II84</f>
        <v>8.1351973302330358E-4</v>
      </c>
      <c r="AB77">
        <f>'qx (1) proccess'!IR84</f>
        <v>1.0281537338185376E-3</v>
      </c>
      <c r="AC77">
        <f>'qx (1) proccess'!JA84</f>
        <v>1.0698336913455904E-3</v>
      </c>
      <c r="AD77">
        <f>'qx (1) proccess'!JJ84</f>
        <v>1.0984682037424452E-3</v>
      </c>
      <c r="AE77">
        <f>'qx (1) proccess'!JS84</f>
        <v>1.0936294804898415E-3</v>
      </c>
      <c r="AF77">
        <f>'qx (1) proccess'!KB84</f>
        <v>8.7146709061965682E-3</v>
      </c>
      <c r="AG77">
        <f>'qx (1) proccess'!KK84</f>
        <v>8.9148212188983524E-3</v>
      </c>
      <c r="AH77">
        <f>'qx (1) proccess'!KT84</f>
        <v>9.1947025194334345E-3</v>
      </c>
      <c r="AI77">
        <f>'qx (1) proccess'!LC84</f>
        <v>9.5421759644848253E-3</v>
      </c>
      <c r="AJ77">
        <f>'qx (1) proccess'!LL84</f>
        <v>9.9285448378688256E-3</v>
      </c>
      <c r="AK77">
        <f>'qx (1) proccess'!LU84</f>
        <v>1.0306662701543264E-2</v>
      </c>
      <c r="AL77">
        <f>'qx (1) proccess'!MD84</f>
        <v>8.5759092444669914E-3</v>
      </c>
      <c r="AM77">
        <f>'qx (1) proccess'!MM84</f>
        <v>8.5416693850861956E-3</v>
      </c>
      <c r="AN77">
        <f>'qx (1) proccess'!MV84</f>
        <v>8.5411242297715479E-3</v>
      </c>
      <c r="AO77">
        <f>'qx (1) proccess'!NE84</f>
        <v>8.5934481679865067E-3</v>
      </c>
    </row>
    <row r="78" spans="1:41">
      <c r="A78">
        <f t="shared" si="12"/>
        <v>77</v>
      </c>
      <c r="B78">
        <f>'qx (1) proccess'!R85</f>
        <v>6.6987130964697177E-5</v>
      </c>
      <c r="C78">
        <f>'qx (1) proccess'!AA85</f>
        <v>5.7365592735240438E-5</v>
      </c>
      <c r="D78">
        <f>'qx (1) proccess'!AJ85</f>
        <v>5.1072570195477851E-5</v>
      </c>
      <c r="E78">
        <f>'qx (1) proccess'!AS85</f>
        <v>5.7863882192456955E-5</v>
      </c>
      <c r="F78">
        <f>'qx (1) proccess'!BB85</f>
        <v>9.1299608342088772E-4</v>
      </c>
      <c r="G78">
        <f>'qx (1) proccess'!BK85</f>
        <v>9.5668221730861808E-4</v>
      </c>
      <c r="H78">
        <f>'qx (1) proccess'!BT85</f>
        <v>1.0021586783444847E-3</v>
      </c>
      <c r="I78">
        <f>'qx (1) proccess'!CC85</f>
        <v>1.0652616420101261E-3</v>
      </c>
      <c r="J78">
        <f>'qx (1) proccess'!CL85</f>
        <v>1.1379183224279707E-3</v>
      </c>
      <c r="K78">
        <f>'qx (1) proccess'!CU85</f>
        <v>1.2170536777329688E-3</v>
      </c>
      <c r="L78">
        <f>'qx (1) proccess'!DD85</f>
        <v>1.1172112632639589E-3</v>
      </c>
      <c r="M78">
        <f>'qx (1) proccess'!DM85</f>
        <v>1.420281402169472E-3</v>
      </c>
      <c r="N78">
        <f>'qx (1) proccess'!DV85</f>
        <v>1.3196871073531155E-3</v>
      </c>
      <c r="O78">
        <f>'qx (1) proccess'!EE85</f>
        <v>1.7013716222239374E-3</v>
      </c>
      <c r="P78">
        <f>'qx (1) proccess'!EN85</f>
        <v>1.837340304795054E-3</v>
      </c>
      <c r="Q78">
        <f>'qx (1) proccess'!EW85</f>
        <v>1.9035746441789859E-3</v>
      </c>
      <c r="R78">
        <f>'qx (1) proccess'!FF85</f>
        <v>1.5805676524624562E-3</v>
      </c>
      <c r="S78">
        <f>'qx (1) proccess'!FO85</f>
        <v>1.6735808094978119E-3</v>
      </c>
      <c r="T78">
        <f>'qx (1) proccess'!FX85</f>
        <v>1.1971614981463766E-3</v>
      </c>
      <c r="U78">
        <f>'qx (1) proccess'!GG85</f>
        <v>9.9239608602048304E-4</v>
      </c>
      <c r="V78">
        <f>'qx (1) proccess'!GP85</f>
        <v>8.6759664903646259E-4</v>
      </c>
      <c r="W78">
        <f>'qx (1) proccess'!GY85</f>
        <v>7.7466144804444242E-4</v>
      </c>
      <c r="X78">
        <f>'qx (1) proccess'!HH85</f>
        <v>7.3881048768089481E-4</v>
      </c>
      <c r="Y78">
        <f>'qx (1) proccess'!HQ85</f>
        <v>7.4738051343608094E-4</v>
      </c>
      <c r="Z78">
        <f>'qx (1) proccess'!HZ85</f>
        <v>8.9180083983305314E-4</v>
      </c>
      <c r="AA78">
        <f>'qx (1) proccess'!II85</f>
        <v>8.1074424422380791E-4</v>
      </c>
      <c r="AB78">
        <f>'qx (1) proccess'!IR85</f>
        <v>1.0246479601385462E-3</v>
      </c>
      <c r="AC78">
        <f>'qx (1) proccess'!JA85</f>
        <v>1.0662261285590007E-3</v>
      </c>
      <c r="AD78">
        <f>'qx (1) proccess'!JJ85</f>
        <v>1.0948127543891095E-3</v>
      </c>
      <c r="AE78">
        <f>'qx (1) proccess'!JS85</f>
        <v>1.0899975378837205E-3</v>
      </c>
      <c r="AF78">
        <f>'qx (1) proccess'!KB85</f>
        <v>7.9210741016334605E-3</v>
      </c>
      <c r="AG78">
        <f>'qx (1) proccess'!KK85</f>
        <v>8.032950524998592E-3</v>
      </c>
      <c r="AH78">
        <f>'qx (1) proccess'!KT85</f>
        <v>8.2175833942564318E-3</v>
      </c>
      <c r="AI78">
        <f>'qx (1) proccess'!LC85</f>
        <v>8.4757198218987986E-3</v>
      </c>
      <c r="AJ78">
        <f>'qx (1) proccess'!LL85</f>
        <v>8.7961724353213464E-3</v>
      </c>
      <c r="AK78">
        <f>'qx (1) proccess'!LU85</f>
        <v>9.1524911109642053E-3</v>
      </c>
      <c r="AL78">
        <f>'qx (1) proccess'!MD85</f>
        <v>9.5012165464453228E-3</v>
      </c>
      <c r="AM78">
        <f>'qx (1) proccess'!MM85</f>
        <v>7.9044915948936235E-3</v>
      </c>
      <c r="AN78">
        <f>'qx (1) proccess'!MV85</f>
        <v>7.8730670106410584E-3</v>
      </c>
      <c r="AO78">
        <f>'qx (1) proccess'!NE85</f>
        <v>7.8726997652674869E-3</v>
      </c>
    </row>
    <row r="79" spans="1:41">
      <c r="A79">
        <f t="shared" si="12"/>
        <v>78</v>
      </c>
      <c r="B79">
        <f>'qx (1) proccess'!R86</f>
        <v>6.6654817050600777E-5</v>
      </c>
      <c r="C79">
        <f>'qx (1) proccess'!AA86</f>
        <v>5.7081077616359084E-5</v>
      </c>
      <c r="D79">
        <f>'qx (1) proccess'!AJ86</f>
        <v>5.0820457863995088E-5</v>
      </c>
      <c r="E79">
        <f>'qx (1) proccess'!AS86</f>
        <v>5.75777137653137E-5</v>
      </c>
      <c r="F79">
        <f>'qx (1) proccess'!BB86</f>
        <v>9.0847847287405924E-4</v>
      </c>
      <c r="G79">
        <f>'qx (1) proccess'!BK86</f>
        <v>9.5195213628061792E-4</v>
      </c>
      <c r="H79">
        <f>'qx (1) proccess'!BT86</f>
        <v>9.9720882769743628E-4</v>
      </c>
      <c r="I79">
        <f>'qx (1) proccess'!CC86</f>
        <v>1.0600264879314918E-3</v>
      </c>
      <c r="J79">
        <f>'qx (1) proccess'!CL86</f>
        <v>1.1323628576087456E-3</v>
      </c>
      <c r="K79">
        <f>'qx (1) proccess'!CU86</f>
        <v>1.2111388387951389E-3</v>
      </c>
      <c r="L79">
        <f>'qx (1) proccess'!DD86</f>
        <v>1.1118038536101691E-3</v>
      </c>
      <c r="M79">
        <f>'qx (1) proccess'!DM86</f>
        <v>1.4134393478791396E-3</v>
      </c>
      <c r="N79">
        <f>'qx (1) proccess'!DV86</f>
        <v>1.3133723007488739E-3</v>
      </c>
      <c r="O79">
        <f>'qx (1) proccess'!EE86</f>
        <v>1.6932745918638165E-3</v>
      </c>
      <c r="P79">
        <f>'qx (1) proccess'!EN86</f>
        <v>1.828682221126603E-3</v>
      </c>
      <c r="Q79">
        <f>'qx (1) proccess'!EW86</f>
        <v>1.8947136142566201E-3</v>
      </c>
      <c r="R79">
        <f>'qx (1) proccess'!FF86</f>
        <v>1.5733111338156007E-3</v>
      </c>
      <c r="S79">
        <f>'qx (1) proccess'!FO86</f>
        <v>1.6659784619235318E-3</v>
      </c>
      <c r="T79">
        <f>'qx (1) proccess'!FX86</f>
        <v>1.1917720883572328E-3</v>
      </c>
      <c r="U79">
        <f>'qx (1) proccess'!GG86</f>
        <v>9.8798786304087971E-4</v>
      </c>
      <c r="V79">
        <f>'qx (1) proccess'!GP86</f>
        <v>8.6377402598324419E-4</v>
      </c>
      <c r="W79">
        <f>'qx (1) proccess'!GY86</f>
        <v>7.7126483504536881E-4</v>
      </c>
      <c r="X79">
        <f>'qx (1) proccess'!HH86</f>
        <v>7.3560923196555486E-4</v>
      </c>
      <c r="Y79">
        <f>'qx (1) proccess'!HQ86</f>
        <v>7.4415304892925323E-4</v>
      </c>
      <c r="Z79">
        <f>'qx (1) proccess'!HZ86</f>
        <v>8.8798540240421996E-4</v>
      </c>
      <c r="AA79">
        <f>'qx (1) proccess'!II86</f>
        <v>8.0730226126387271E-4</v>
      </c>
      <c r="AB79">
        <f>'qx (1) proccess'!IR86</f>
        <v>1.0203013013029289E-3</v>
      </c>
      <c r="AC79">
        <f>'qx (1) proccess'!JA86</f>
        <v>1.0617322007208674E-3</v>
      </c>
      <c r="AD79">
        <f>'qx (1) proccess'!JJ86</f>
        <v>1.0902515074023374E-3</v>
      </c>
      <c r="AE79">
        <f>'qx (1) proccess'!JS86</f>
        <v>1.0854766409023923E-3</v>
      </c>
      <c r="AF79">
        <f>'qx (1) proccess'!KB86</f>
        <v>7.1718486102315144E-3</v>
      </c>
      <c r="AG79">
        <f>'qx (1) proccess'!KK86</f>
        <v>7.2160615483464726E-3</v>
      </c>
      <c r="AH79">
        <f>'qx (1) proccess'!KT86</f>
        <v>7.3181257563783176E-3</v>
      </c>
      <c r="AI79">
        <f>'qx (1) proccess'!LC86</f>
        <v>7.4864782199192447E-3</v>
      </c>
      <c r="AJ79">
        <f>'qx (1) proccess'!LL86</f>
        <v>7.7218023982581624E-3</v>
      </c>
      <c r="AK79">
        <f>'qx (1) proccess'!LU86</f>
        <v>8.0139101558769372E-3</v>
      </c>
      <c r="AL79">
        <f>'qx (1) proccess'!MD86</f>
        <v>8.3387073299940294E-3</v>
      </c>
      <c r="AM79">
        <f>'qx (1) proccess'!MM86</f>
        <v>8.656599191836048E-3</v>
      </c>
      <c r="AN79">
        <f>'qx (1) proccess'!MV86</f>
        <v>7.2005133156339655E-3</v>
      </c>
      <c r="AO79">
        <f>'qx (1) proccess'!NE86</f>
        <v>7.1720311359172511E-3</v>
      </c>
    </row>
    <row r="80" spans="1:41">
      <c r="A80">
        <f t="shared" si="12"/>
        <v>79</v>
      </c>
      <c r="B80">
        <f>'qx (1) proccess'!R87</f>
        <v>6.6364717588548062E-5</v>
      </c>
      <c r="C80">
        <f>'qx (1) proccess'!AA87</f>
        <v>5.6832707638164097E-5</v>
      </c>
      <c r="D80">
        <f>'qx (1) proccess'!AJ87</f>
        <v>5.0600698326339236E-5</v>
      </c>
      <c r="E80">
        <f>'qx (1) proccess'!AS87</f>
        <v>5.7328565938026508E-5</v>
      </c>
      <c r="F80">
        <f>'qx (1) proccess'!BB87</f>
        <v>9.0454668175702334E-4</v>
      </c>
      <c r="G80">
        <f>'qx (1) proccess'!BK87</f>
        <v>9.47834465686242E-4</v>
      </c>
      <c r="H80">
        <f>'qx (1) proccess'!BT87</f>
        <v>9.9289676113761675E-4</v>
      </c>
      <c r="I80">
        <f>'qx (1) proccess'!CC87</f>
        <v>1.0554670723159688E-3</v>
      </c>
      <c r="J80">
        <f>'qx (1) proccess'!CL87</f>
        <v>1.1275207792430977E-3</v>
      </c>
      <c r="K80">
        <f>'qx (1) proccess'!CU87</f>
        <v>1.2059739317606291E-3</v>
      </c>
      <c r="L80">
        <f>'qx (1) proccess'!DD87</f>
        <v>1.1070788022401179E-3</v>
      </c>
      <c r="M80">
        <f>'qx (1) proccess'!DM87</f>
        <v>1.4074561765691047E-3</v>
      </c>
      <c r="N80">
        <f>'qx (1) proccess'!DV87</f>
        <v>1.3078220207368046E-3</v>
      </c>
      <c r="O80">
        <f>'qx (1) proccess'!EE87</f>
        <v>1.6861348307368052E-3</v>
      </c>
      <c r="P80">
        <f>'qx (1) proccess'!EN87</f>
        <v>1.8210355489753334E-3</v>
      </c>
      <c r="Q80">
        <f>'qx (1) proccess'!EW87</f>
        <v>1.8868378419973175E-3</v>
      </c>
      <c r="R80">
        <f>'qx (1) proccess'!FF87</f>
        <v>1.5668368602547E-3</v>
      </c>
      <c r="S80">
        <f>'qx (1) proccess'!FO87</f>
        <v>1.6591954742404438E-3</v>
      </c>
      <c r="T80">
        <f>'qx (1) proccess'!FX87</f>
        <v>1.1869422510142667E-3</v>
      </c>
      <c r="U80">
        <f>'qx (1) proccess'!GG87</f>
        <v>9.8402834718735598E-4</v>
      </c>
      <c r="V80">
        <f>'qx (1) proccess'!GP87</f>
        <v>8.6033690814807709E-4</v>
      </c>
      <c r="W80">
        <f>'qx (1) proccess'!GY87</f>
        <v>7.6819984645915516E-4</v>
      </c>
      <c r="X80">
        <f>'qx (1) proccess'!HH87</f>
        <v>7.3271469019224665E-4</v>
      </c>
      <c r="Y80">
        <f>'qx (1) proccess'!HQ87</f>
        <v>7.4123614700484606E-4</v>
      </c>
      <c r="Z80">
        <f>'qx (1) proccess'!HZ87</f>
        <v>8.8452494341972594E-4</v>
      </c>
      <c r="AA80">
        <f>'qx (1) proccess'!II87</f>
        <v>8.041744515755073E-4</v>
      </c>
      <c r="AB80">
        <f>'qx (1) proccess'!IR87</f>
        <v>1.0163432628077773E-3</v>
      </c>
      <c r="AC80">
        <f>'qx (1) proccess'!JA87</f>
        <v>1.0576382846030298E-3</v>
      </c>
      <c r="AD80">
        <f>'qx (1) proccess'!JJ87</f>
        <v>1.0860990357966155E-3</v>
      </c>
      <c r="AE80">
        <f>'qx (1) proccess'!JS87</f>
        <v>1.0813517354873717E-3</v>
      </c>
      <c r="AF80">
        <f>'qx (1) proccess'!KB87</f>
        <v>6.6356661054946652E-3</v>
      </c>
      <c r="AG80">
        <f>'qx (1) proccess'!KK87</f>
        <v>6.6356452215019313E-3</v>
      </c>
      <c r="AH80">
        <f>'qx (1) proccess'!KT87</f>
        <v>6.6766998688005319E-3</v>
      </c>
      <c r="AI80">
        <f>'qx (1) proccess'!LC87</f>
        <v>6.7712854193165035E-3</v>
      </c>
      <c r="AJ80">
        <f>'qx (1) proccess'!LL87</f>
        <v>6.92721108123467E-3</v>
      </c>
      <c r="AK80">
        <f>'qx (1) proccess'!LU87</f>
        <v>7.1451136339185728E-3</v>
      </c>
      <c r="AL80">
        <f>'qx (1) proccess'!MD87</f>
        <v>7.4155704245833284E-3</v>
      </c>
      <c r="AM80">
        <f>'qx (1) proccess'!MM87</f>
        <v>7.7162885724770041E-3</v>
      </c>
      <c r="AN80">
        <f>'qx (1) proccess'!MV87</f>
        <v>8.0106298322873016E-3</v>
      </c>
      <c r="AO80">
        <f>'qx (1) proccess'!NE87</f>
        <v>6.6618623285113355E-3</v>
      </c>
    </row>
    <row r="81" spans="1:41">
      <c r="A81">
        <f t="shared" si="12"/>
        <v>80</v>
      </c>
      <c r="B81">
        <f>'qx (1) proccess'!R88</f>
        <v>6.5984811058305176E-5</v>
      </c>
      <c r="C81">
        <f>'qx (1) proccess'!AA88</f>
        <v>5.6506814135840433E-5</v>
      </c>
      <c r="D81">
        <f>'qx (1) proccess'!AJ88</f>
        <v>5.0311772527054405E-5</v>
      </c>
      <c r="E81">
        <f>'qx (1) proccess'!AS88</f>
        <v>5.700098361801234E-5</v>
      </c>
      <c r="F81">
        <f>'qx (1) proccess'!BB88</f>
        <v>8.9938285010818133E-4</v>
      </c>
      <c r="G81">
        <f>'qx (1) proccess'!BK88</f>
        <v>9.4242671756853704E-4</v>
      </c>
      <c r="H81">
        <f>'qx (1) proccess'!BT88</f>
        <v>9.8723335069245588E-4</v>
      </c>
      <c r="I81">
        <f>'qx (1) proccess'!CC88</f>
        <v>1.0494781713786139E-3</v>
      </c>
      <c r="J81">
        <f>'qx (1) proccess'!CL88</f>
        <v>1.1211695755218918E-3</v>
      </c>
      <c r="K81">
        <f>'qx (1) proccess'!CU88</f>
        <v>1.1992065703198358E-3</v>
      </c>
      <c r="L81">
        <f>'qx (1) proccess'!DD88</f>
        <v>1.1008959530635443E-3</v>
      </c>
      <c r="M81">
        <f>'qx (1) proccess'!DM88</f>
        <v>1.3996466681955057E-3</v>
      </c>
      <c r="N81">
        <f>'qx (1) proccess'!DV88</f>
        <v>1.3005946308241186E-3</v>
      </c>
      <c r="O81">
        <f>'qx (1) proccess'!EE88</f>
        <v>1.6768407092038506E-3</v>
      </c>
      <c r="P81">
        <f>'qx (1) proccess'!EN88</f>
        <v>1.8110830653667604E-3</v>
      </c>
      <c r="Q81">
        <f>'qx (1) proccess'!EW88</f>
        <v>1.8766120666551033E-3</v>
      </c>
      <c r="R81">
        <f>'qx (1) proccess'!FF88</f>
        <v>1.558412166064418E-3</v>
      </c>
      <c r="S81">
        <f>'qx (1) proccess'!FO88</f>
        <v>1.6503601055121724E-3</v>
      </c>
      <c r="T81">
        <f>'qx (1) proccess'!FX88</f>
        <v>1.1806801054022576E-3</v>
      </c>
      <c r="U81">
        <f>'qx (1) proccess'!GG88</f>
        <v>9.7889682811634865E-4</v>
      </c>
      <c r="V81">
        <f>'qx (1) proccess'!GP88</f>
        <v>8.5587809521838008E-4</v>
      </c>
      <c r="W81">
        <f>'qx (1) proccess'!GY88</f>
        <v>7.6423150068570197E-4</v>
      </c>
      <c r="X81">
        <f>'qx (1) proccess'!HH88</f>
        <v>7.2895730115841463E-4</v>
      </c>
      <c r="Y81">
        <f>'qx (1) proccess'!HQ88</f>
        <v>7.3742977537887857E-4</v>
      </c>
      <c r="Z81">
        <f>'qx (1) proccess'!HZ88</f>
        <v>8.800161882920914E-4</v>
      </c>
      <c r="AA81">
        <f>'qx (1) proccess'!II88</f>
        <v>8.0009473776260383E-4</v>
      </c>
      <c r="AB81">
        <f>'qx (1) proccess'!IR88</f>
        <v>1.0111846062857994E-3</v>
      </c>
      <c r="AC81">
        <f>'qx (1) proccess'!JA88</f>
        <v>1.0522976808563897E-3</v>
      </c>
      <c r="AD81">
        <f>'qx (1) proccess'!JJ88</f>
        <v>1.0806468437740652E-3</v>
      </c>
      <c r="AE81">
        <f>'qx (1) proccess'!JS88</f>
        <v>1.0759360844391883E-3</v>
      </c>
      <c r="AF81">
        <f>'qx (1) proccess'!KB88</f>
        <v>6.0649979728559103E-3</v>
      </c>
      <c r="AG81">
        <f>'qx (1) proccess'!KK88</f>
        <v>6.0412913922853785E-3</v>
      </c>
      <c r="AH81">
        <f>'qx (1) proccess'!KT88</f>
        <v>6.0414135312122702E-3</v>
      </c>
      <c r="AI81">
        <f>'qx (1) proccess'!LC88</f>
        <v>6.0789343455808637E-3</v>
      </c>
      <c r="AJ81">
        <f>'qx (1) proccess'!LL88</f>
        <v>6.1651960149123417E-3</v>
      </c>
      <c r="AK81">
        <f>'qx (1) proccess'!LU88</f>
        <v>6.3073126124694127E-3</v>
      </c>
      <c r="AL81">
        <f>'qx (1) proccess'!MD88</f>
        <v>6.5058684841303423E-3</v>
      </c>
      <c r="AM81">
        <f>'qx (1) proccess'!MM88</f>
        <v>6.7522871784515921E-3</v>
      </c>
      <c r="AN81">
        <f>'qx (1) proccess'!MV88</f>
        <v>7.0262725569563526E-3</v>
      </c>
      <c r="AO81">
        <f>'qx (1) proccess'!NE88</f>
        <v>7.2944646065913844E-3</v>
      </c>
    </row>
    <row r="82" spans="1:41">
      <c r="A82">
        <f t="shared" si="12"/>
        <v>81</v>
      </c>
      <c r="B82">
        <f>'qx (1) proccess'!R89</f>
        <v>6.572729831765899E-5</v>
      </c>
      <c r="C82">
        <f>'qx (1) proccess'!AA89</f>
        <v>5.6286611961330551E-5</v>
      </c>
      <c r="D82">
        <f>'qx (1) proccess'!AJ89</f>
        <v>5.0116639083256692E-5</v>
      </c>
      <c r="E82">
        <f>'qx (1) proccess'!AS89</f>
        <v>5.6779502105005868E-5</v>
      </c>
      <c r="F82">
        <f>'qx (1) proccess'!BB89</f>
        <v>8.9590244332732067E-4</v>
      </c>
      <c r="G82">
        <f>'qx (1) proccess'!BK89</f>
        <v>9.3879220790178772E-4</v>
      </c>
      <c r="H82">
        <f>'qx (1) proccess'!BT89</f>
        <v>9.8342179741314653E-4</v>
      </c>
      <c r="I82">
        <f>'qx (1) proccess'!CC89</f>
        <v>1.0454399732489081E-3</v>
      </c>
      <c r="J82">
        <f>'qx (1) proccess'!CL89</f>
        <v>1.1168798468848878E-3</v>
      </c>
      <c r="K82">
        <f>'qx (1) proccess'!CU89</f>
        <v>1.1946249356415892E-3</v>
      </c>
      <c r="L82">
        <f>'qx (1) proccess'!DD89</f>
        <v>1.0966888282039559E-3</v>
      </c>
      <c r="M82">
        <f>'qx (1) proccess'!DM89</f>
        <v>1.3943158234936365E-3</v>
      </c>
      <c r="N82">
        <f>'qx (1) proccess'!DV89</f>
        <v>1.2956342359648466E-3</v>
      </c>
      <c r="O82">
        <f>'qx (1) proccess'!EE89</f>
        <v>1.670409876724735E-3</v>
      </c>
      <c r="P82">
        <f>'qx (1) proccess'!EN89</f>
        <v>1.804149915589441E-3</v>
      </c>
      <c r="Q82">
        <f>'qx (1) proccess'!EW89</f>
        <v>1.869420460460841E-3</v>
      </c>
      <c r="R82">
        <f>'qx (1) proccess'!FF89</f>
        <v>1.5524458909039957E-3</v>
      </c>
      <c r="S82">
        <f>'qx (1) proccess'!FO89</f>
        <v>1.6440441506961037E-3</v>
      </c>
      <c r="T82">
        <f>'qx (1) proccess'!FX89</f>
        <v>1.1761489749630828E-3</v>
      </c>
      <c r="U82">
        <f>'qx (1) proccess'!GG89</f>
        <v>9.7517809088633529E-4</v>
      </c>
      <c r="V82">
        <f>'qx (1) proccess'!GP89</f>
        <v>8.5263485198184749E-4</v>
      </c>
      <c r="W82">
        <f>'qx (1) proccess'!GY89</f>
        <v>7.6132026963857504E-4</v>
      </c>
      <c r="X82">
        <f>'qx (1) proccess'!HH89</f>
        <v>7.2620117740024748E-4</v>
      </c>
      <c r="Y82">
        <f>'qx (1) proccess'!HQ89</f>
        <v>7.3463447126331371E-4</v>
      </c>
      <c r="Z82">
        <f>'qx (1) proccess'!HZ89</f>
        <v>8.7666992915216965E-4</v>
      </c>
      <c r="AA82">
        <f>'qx (1) proccess'!II89</f>
        <v>7.9706033413677027E-4</v>
      </c>
      <c r="AB82">
        <f>'qx (1) proccess'!IR89</f>
        <v>1.0073157798284633E-3</v>
      </c>
      <c r="AC82">
        <f>'qx (1) proccess'!JA89</f>
        <v>1.0482920491191317E-3</v>
      </c>
      <c r="AD82">
        <f>'qx (1) proccess'!JJ89</f>
        <v>1.0765895052465217E-3</v>
      </c>
      <c r="AE82">
        <f>'qx (1) proccess'!JS89</f>
        <v>1.0718646241947274E-3</v>
      </c>
      <c r="AF82">
        <f>'qx (1) proccess'!KB89</f>
        <v>6.8454271553915653E-3</v>
      </c>
      <c r="AG82">
        <f>'qx (1) proccess'!KK89</f>
        <v>5.6902054870853428E-3</v>
      </c>
      <c r="AH82">
        <f>'qx (1) proccess'!KT89</f>
        <v>5.6681218501657797E-3</v>
      </c>
      <c r="AI82">
        <f>'qx (1) proccess'!LC89</f>
        <v>5.6683950227577997E-3</v>
      </c>
      <c r="AJ82">
        <f>'qx (1) proccess'!LL89</f>
        <v>5.703758435765839E-3</v>
      </c>
      <c r="AK82">
        <f>'qx (1) proccess'!LU89</f>
        <v>5.7848577474445273E-3</v>
      </c>
      <c r="AL82">
        <f>'qx (1) proccess'!MD89</f>
        <v>5.9183727318349649E-3</v>
      </c>
      <c r="AM82">
        <f>'qx (1) proccess'!MM89</f>
        <v>6.1048555815062747E-3</v>
      </c>
      <c r="AN82">
        <f>'qx (1) proccess'!MV89</f>
        <v>6.3362625898359315E-3</v>
      </c>
      <c r="AO82">
        <f>'qx (1) proccess'!NE89</f>
        <v>6.5935520383893012E-3</v>
      </c>
    </row>
    <row r="83" spans="1:41">
      <c r="A83">
        <f t="shared" si="12"/>
        <v>82</v>
      </c>
      <c r="B83">
        <f>'qx (1) proccess'!R90</f>
        <v>6.5245879238226174E-5</v>
      </c>
      <c r="C83">
        <f>'qx (1) proccess'!AA90</f>
        <v>5.587281926629243E-5</v>
      </c>
      <c r="D83">
        <f>'qx (1) proccess'!AJ90</f>
        <v>4.9749574793477898E-5</v>
      </c>
      <c r="E83">
        <f>'qx (1) proccess'!AS90</f>
        <v>5.6362385237478934E-5</v>
      </c>
      <c r="F83">
        <f>'qx (1) proccess'!BB90</f>
        <v>8.8932080346777775E-4</v>
      </c>
      <c r="G83">
        <f>'qx (1) proccess'!BK90</f>
        <v>9.3191496489462063E-4</v>
      </c>
      <c r="H83">
        <f>'qx (1) proccess'!BT90</f>
        <v>9.7622861061075488E-4</v>
      </c>
      <c r="I83">
        <f>'qx (1) proccess'!CC90</f>
        <v>1.037831811424155E-3</v>
      </c>
      <c r="J83">
        <f>'qx (1) proccess'!CL90</f>
        <v>1.1088042964435265E-3</v>
      </c>
      <c r="K83">
        <f>'qx (1) proccess'!CU90</f>
        <v>1.1860334686334599E-3</v>
      </c>
      <c r="L83">
        <f>'qx (1) proccess'!DD90</f>
        <v>1.0888598353002137E-3</v>
      </c>
      <c r="M83">
        <f>'qx (1) proccess'!DM90</f>
        <v>1.3844330617052867E-3</v>
      </c>
      <c r="N83">
        <f>'qx (1) proccess'!DV90</f>
        <v>1.2865166820056021E-3</v>
      </c>
      <c r="O83">
        <f>'qx (1) proccess'!EE90</f>
        <v>1.6587286930104411E-3</v>
      </c>
      <c r="P83">
        <f>'qx (1) proccess'!EN90</f>
        <v>1.791642016248086E-3</v>
      </c>
      <c r="Q83">
        <f>'qx (1) proccess'!EW90</f>
        <v>1.856568754237271E-3</v>
      </c>
      <c r="R83">
        <f>'qx (1) proccess'!FF90</f>
        <v>1.5418839194925758E-3</v>
      </c>
      <c r="S83">
        <f>'qx (1) proccess'!FO90</f>
        <v>1.632958033015313E-3</v>
      </c>
      <c r="T83">
        <f>'qx (1) proccess'!FX90</f>
        <v>1.1682934110040916E-3</v>
      </c>
      <c r="U83">
        <f>'qx (1) proccess'!GG90</f>
        <v>9.6875358890535594E-4</v>
      </c>
      <c r="V83">
        <f>'qx (1) proccess'!GP90</f>
        <v>8.4708275440846948E-4</v>
      </c>
      <c r="W83">
        <f>'qx (1) proccess'!GY90</f>
        <v>7.5639655592904423E-4</v>
      </c>
      <c r="X83">
        <f>'qx (1) proccess'!HH90</f>
        <v>7.2155043674508449E-4</v>
      </c>
      <c r="Y83">
        <f>'qx (1) proccess'!HQ90</f>
        <v>7.2994462295550408E-4</v>
      </c>
      <c r="Z83">
        <f>'qx (1) proccess'!HZ90</f>
        <v>8.7111237253393063E-4</v>
      </c>
      <c r="AA83">
        <f>'qx (1) proccess'!II90</f>
        <v>7.9202966693160974E-4</v>
      </c>
      <c r="AB83">
        <f>'qx (1) proccess'!IR90</f>
        <v>1.0009702387653511E-3</v>
      </c>
      <c r="AC83">
        <f>'qx (1) proccess'!JA90</f>
        <v>1.0417187571405331E-3</v>
      </c>
      <c r="AD83">
        <f>'qx (1) proccess'!JJ90</f>
        <v>1.0698865593637822E-3</v>
      </c>
      <c r="AE83">
        <f>'qx (1) proccess'!JS90</f>
        <v>1.0652290392064857E-3</v>
      </c>
      <c r="AF83">
        <f>'qx (1) proccess'!KB90</f>
        <v>5.9601669113451532E-3</v>
      </c>
      <c r="AG83">
        <f>'qx (1) proccess'!KK90</f>
        <v>6.1879301788036077E-3</v>
      </c>
      <c r="AH83">
        <f>'qx (1) proccess'!KT90</f>
        <v>5.143040343594414E-3</v>
      </c>
      <c r="AI83">
        <f>'qx (1) proccess'!LC90</f>
        <v>5.1231487641779355E-3</v>
      </c>
      <c r="AJ83">
        <f>'qx (1) proccess'!LL90</f>
        <v>5.1234639217615013E-3</v>
      </c>
      <c r="AK83">
        <f>'qx (1) proccess'!LU90</f>
        <v>5.1554963088642665E-3</v>
      </c>
      <c r="AL83">
        <f>'qx (1) proccess'!MD90</f>
        <v>5.2288701819948264E-3</v>
      </c>
      <c r="AM83">
        <f>'qx (1) proccess'!MM90</f>
        <v>5.3496245767677714E-3</v>
      </c>
      <c r="AN83">
        <f>'qx (1) proccess'!MV90</f>
        <v>5.5182604282282806E-3</v>
      </c>
      <c r="AO83">
        <f>'qx (1) proccess'!NE90</f>
        <v>5.7275093469807544E-3</v>
      </c>
    </row>
    <row r="84" spans="1:41">
      <c r="A84">
        <f t="shared" si="12"/>
        <v>83</v>
      </c>
      <c r="B84">
        <f>'qx (1) proccess'!R91</f>
        <v>6.4837892480268118E-5</v>
      </c>
      <c r="C84">
        <f>'qx (1) proccess'!AA91</f>
        <v>5.5521209544951614E-5</v>
      </c>
      <c r="D84">
        <f>'qx (1) proccess'!AJ91</f>
        <v>4.9436969535021053E-5</v>
      </c>
      <c r="E84">
        <f>'qx (1) proccess'!AS91</f>
        <v>5.6007448918106425E-5</v>
      </c>
      <c r="F84">
        <f>'qx (1) proccess'!BB91</f>
        <v>8.8371489871375941E-4</v>
      </c>
      <c r="G84">
        <f>'qx (1) proccess'!BK91</f>
        <v>9.2605633981502299E-4</v>
      </c>
      <c r="H84">
        <f>'qx (1) proccess'!BT91</f>
        <v>9.701015140419169E-4</v>
      </c>
      <c r="I84">
        <f>'qx (1) proccess'!CC91</f>
        <v>1.0313532412761313E-3</v>
      </c>
      <c r="J84">
        <f>'qx (1) proccess'!CL91</f>
        <v>1.1019213198677157E-3</v>
      </c>
      <c r="K84">
        <f>'qx (1) proccess'!CU91</f>
        <v>1.1786921358509922E-3</v>
      </c>
      <c r="L84">
        <f>'qx (1) proccess'!DD91</f>
        <v>1.0821539777878301E-3</v>
      </c>
      <c r="M84">
        <f>'qx (1) proccess'!DM91</f>
        <v>1.3759658009096282E-3</v>
      </c>
      <c r="N84">
        <f>'qx (1) proccess'!DV91</f>
        <v>1.2786811506074747E-3</v>
      </c>
      <c r="O84">
        <f>'qx (1) proccess'!EE91</f>
        <v>1.6486559043035454E-3</v>
      </c>
      <c r="P84">
        <f>'qx (1) proccess'!EN91</f>
        <v>1.7808426990758674E-3</v>
      </c>
      <c r="Q84">
        <f>'qx (1) proccess'!EW91</f>
        <v>1.8454268602415269E-3</v>
      </c>
      <c r="R84">
        <f>'qx (1) proccess'!FF91</f>
        <v>1.5326769552324719E-3</v>
      </c>
      <c r="S84">
        <f>'qx (1) proccess'!FO91</f>
        <v>1.6232594986267208E-3</v>
      </c>
      <c r="T84">
        <f>'qx (1) proccess'!FX91</f>
        <v>1.1613787124924346E-3</v>
      </c>
      <c r="U84">
        <f>'qx (1) proccess'!GG91</f>
        <v>9.6306945904535532E-4</v>
      </c>
      <c r="V84">
        <f>'qx (1) proccess'!GP91</f>
        <v>8.4215004894328102E-4</v>
      </c>
      <c r="W84">
        <f>'qx (1) proccess'!GY91</f>
        <v>7.5201335099882251E-4</v>
      </c>
      <c r="X84">
        <f>'qx (1) proccess'!HH91</f>
        <v>7.1740756583189391E-4</v>
      </c>
      <c r="Y84">
        <f>'qx (1) proccess'!HQ91</f>
        <v>7.2576001093829659E-4</v>
      </c>
      <c r="Z84">
        <f>'qx (1) proccess'!HZ91</f>
        <v>8.6613649102375095E-4</v>
      </c>
      <c r="AA84">
        <f>'qx (1) proccess'!II91</f>
        <v>7.8751569337065053E-4</v>
      </c>
      <c r="AB84">
        <f>'qx (1) proccess'!IR91</f>
        <v>9.9524215249246085E-4</v>
      </c>
      <c r="AC84">
        <f>'qx (1) proccess'!JA91</f>
        <v>1.035781665865994E-3</v>
      </c>
      <c r="AD84">
        <f>'qx (1) proccess'!JJ91</f>
        <v>1.0638413337053108E-3</v>
      </c>
      <c r="AE84">
        <f>'qx (1) proccess'!JS91</f>
        <v>1.0592094344107701E-3</v>
      </c>
      <c r="AF84">
        <f>'qx (1) proccess'!KB91</f>
        <v>5.2726800847796469E-3</v>
      </c>
      <c r="AG84">
        <f>'qx (1) proccess'!KK91</f>
        <v>5.4869710280710041E-3</v>
      </c>
      <c r="AH84">
        <f>'qx (1) proccess'!KT91</f>
        <v>5.6967632930254733E-3</v>
      </c>
      <c r="AI84">
        <f>'qx (1) proccess'!LC91</f>
        <v>4.7339646860184558E-3</v>
      </c>
      <c r="AJ84">
        <f>'qx (1) proccess'!LL91</f>
        <v>4.7157480901377467E-3</v>
      </c>
      <c r="AK84">
        <f>'qx (1) proccess'!LU91</f>
        <v>4.7161309701275311E-3</v>
      </c>
      <c r="AL84">
        <f>'qx (1) proccess'!MD91</f>
        <v>4.7457104515488532E-3</v>
      </c>
      <c r="AM84">
        <f>'qx (1) proccess'!MM91</f>
        <v>4.8133472671343597E-3</v>
      </c>
      <c r="AN84">
        <f>'qx (1) proccess'!MV91</f>
        <v>4.9246028222473572E-3</v>
      </c>
      <c r="AO84">
        <f>'qx (1) proccess'!NE91</f>
        <v>5.0799413799781194E-3</v>
      </c>
    </row>
    <row r="85" spans="1:41">
      <c r="A85">
        <f t="shared" si="12"/>
        <v>84</v>
      </c>
      <c r="B85">
        <f>'qx (1) proccess'!R92</f>
        <v>6.4359257003502909E-5</v>
      </c>
      <c r="C85">
        <f>'qx (1) proccess'!AA92</f>
        <v>5.5109390385543794E-5</v>
      </c>
      <c r="D85">
        <f>'qx (1) proccess'!AJ92</f>
        <v>4.9069999373472839E-5</v>
      </c>
      <c r="E85">
        <f>'qx (1) proccess'!AS92</f>
        <v>5.5589837017393471E-5</v>
      </c>
      <c r="F85">
        <f>'qx (1) proccess'!BB92</f>
        <v>8.7712478412771823E-4</v>
      </c>
      <c r="G85">
        <f>'qx (1) proccess'!BK92</f>
        <v>9.1915945436827251E-4</v>
      </c>
      <c r="H85">
        <f>'qx (1) proccess'!BT92</f>
        <v>9.6288404308541653E-4</v>
      </c>
      <c r="I85">
        <f>'qx (1) proccess'!CC92</f>
        <v>1.0237250200151838E-3</v>
      </c>
      <c r="J85">
        <f>'qx (1) proccess'!CL92</f>
        <v>1.0938272354325156E-3</v>
      </c>
      <c r="K85">
        <f>'qx (1) proccess'!CU92</f>
        <v>1.1700665383071913E-3</v>
      </c>
      <c r="L85">
        <f>'qx (1) proccess'!DD92</f>
        <v>1.0742772845901115E-3</v>
      </c>
      <c r="M85">
        <f>'qx (1) proccess'!DM92</f>
        <v>1.3660176092062308E-3</v>
      </c>
      <c r="N85">
        <f>'qx (1) proccess'!DV92</f>
        <v>1.2695016432299143E-3</v>
      </c>
      <c r="O85">
        <f>'qx (1) proccess'!EE92</f>
        <v>1.6368738284228623E-3</v>
      </c>
      <c r="P85">
        <f>'qx (1) proccess'!EN92</f>
        <v>1.7682220099583105E-3</v>
      </c>
      <c r="Q85">
        <f>'qx (1) proccess'!EW92</f>
        <v>1.8324453724502018E-3</v>
      </c>
      <c r="R85">
        <f>'qx (1) proccess'!FF92</f>
        <v>1.5219760165876498E-3</v>
      </c>
      <c r="S85">
        <f>'qx (1) proccess'!FO92</f>
        <v>1.6119855847143787E-3</v>
      </c>
      <c r="T85">
        <f>'qx (1) proccess'!FX92</f>
        <v>1.1533606359881872E-3</v>
      </c>
      <c r="U85">
        <f>'qx (1) proccess'!GG92</f>
        <v>9.5648590953167868E-4</v>
      </c>
      <c r="V85">
        <f>'qx (1) proccess'!GP92</f>
        <v>8.3643109424534536E-4</v>
      </c>
      <c r="W85">
        <f>'qx (1) proccess'!GY92</f>
        <v>7.4693389249078947E-4</v>
      </c>
      <c r="X85">
        <f>'qx (1) proccess'!HH92</f>
        <v>7.1261724944833202E-4</v>
      </c>
      <c r="Y85">
        <f>'qx (1) proccess'!HQ92</f>
        <v>7.209289744067916E-4</v>
      </c>
      <c r="Z85">
        <f>'qx (1) proccess'!HZ92</f>
        <v>8.604007531940464E-4</v>
      </c>
      <c r="AA85">
        <f>'qx (1) proccess'!II92</f>
        <v>7.8232159139202898E-4</v>
      </c>
      <c r="AB85">
        <f>'qx (1) proccess'!IR92</f>
        <v>9.886630818442732E-4</v>
      </c>
      <c r="AC85">
        <f>'qx (1) proccess'!JA92</f>
        <v>1.0289515218732247E-3</v>
      </c>
      <c r="AD85">
        <f>'qx (1) proccess'!JJ92</f>
        <v>1.0568802586666058E-3</v>
      </c>
      <c r="AE85">
        <f>'qx (1) proccess'!JS92</f>
        <v>1.0522953123567186E-3</v>
      </c>
      <c r="AF85">
        <f>'qx (1) proccess'!KB92</f>
        <v>4.6472257378167656E-3</v>
      </c>
      <c r="AG85">
        <f>'qx (1) proccess'!KK92</f>
        <v>4.8236214165005131E-3</v>
      </c>
      <c r="AH85">
        <f>'qx (1) proccess'!KT92</f>
        <v>5.0197383445568329E-3</v>
      </c>
      <c r="AI85">
        <f>'qx (1) proccess'!LC92</f>
        <v>5.2117461357912035E-3</v>
      </c>
      <c r="AJ85">
        <f>'qx (1) proccess'!LL92</f>
        <v>4.330315367889026E-3</v>
      </c>
      <c r="AK85">
        <f>'qx (1) proccess'!LU92</f>
        <v>4.3137179876998289E-3</v>
      </c>
      <c r="AL85">
        <f>'qx (1) proccess'!MD92</f>
        <v>4.314134555314768E-3</v>
      </c>
      <c r="AM85">
        <f>'qx (1) proccess'!MM92</f>
        <v>4.3412594393415415E-3</v>
      </c>
      <c r="AN85">
        <f>'qx (1) proccess'!MV92</f>
        <v>4.4031994958083874E-3</v>
      </c>
      <c r="AO85">
        <f>'qx (1) proccess'!NE92</f>
        <v>4.5050443985060118E-3</v>
      </c>
    </row>
    <row r="86" spans="1:41">
      <c r="A86">
        <f t="shared" si="12"/>
        <v>85</v>
      </c>
      <c r="B86">
        <f>'qx (1) proccess'!R93</f>
        <v>6.394096740919358E-5</v>
      </c>
      <c r="C86">
        <f>'qx (1) proccess'!AA93</f>
        <v>5.4750246485222372E-5</v>
      </c>
      <c r="D86">
        <f>'qx (1) proccess'!AJ93</f>
        <v>4.8750171836322202E-5</v>
      </c>
      <c r="E86">
        <f>'qx (1) proccess'!AS93</f>
        <v>5.5224433209302793E-5</v>
      </c>
      <c r="F86">
        <f>'qx (1) proccess'!BB93</f>
        <v>8.7133640402251315E-4</v>
      </c>
      <c r="G86">
        <f>'qx (1) proccess'!BK93</f>
        <v>9.1310477556184747E-4</v>
      </c>
      <c r="H86">
        <f>'qx (1) proccess'!BT93</f>
        <v>9.5653229738559224E-4</v>
      </c>
      <c r="I86">
        <f>'qx (1) proccess'!CC93</f>
        <v>1.0169982188709134E-3</v>
      </c>
      <c r="J86">
        <f>'qx (1) proccess'!CL93</f>
        <v>1.0866824033717475E-3</v>
      </c>
      <c r="K86">
        <f>'qx (1) proccess'!CU93</f>
        <v>1.1624461769542248E-3</v>
      </c>
      <c r="L86">
        <f>'qx (1) proccess'!DD93</f>
        <v>1.0673052709970557E-3</v>
      </c>
      <c r="M86">
        <f>'qx (1) proccess'!DM93</f>
        <v>1.3571880993762861E-3</v>
      </c>
      <c r="N86">
        <f>'qx (1) proccess'!DV93</f>
        <v>1.2613296090359478E-3</v>
      </c>
      <c r="O86">
        <f>'qx (1) proccess'!EE93</f>
        <v>1.6263719093295417E-3</v>
      </c>
      <c r="P86">
        <f>'qx (1) proccess'!EN93</f>
        <v>1.7569498835004807E-3</v>
      </c>
      <c r="Q86">
        <f>'qx (1) proccess'!EW93</f>
        <v>1.8208103604805759E-3</v>
      </c>
      <c r="R86">
        <f>'qx (1) proccess'!FF93</f>
        <v>1.5123629741241498E-3</v>
      </c>
      <c r="S86">
        <f>'qx (1) proccess'!FO93</f>
        <v>1.6018358594029319E-3</v>
      </c>
      <c r="T86">
        <f>'qx (1) proccess'!FX93</f>
        <v>1.1460880917955848E-3</v>
      </c>
      <c r="U86">
        <f>'qx (1) proccess'!GG93</f>
        <v>9.5049585752928194E-4</v>
      </c>
      <c r="V86">
        <f>'qx (1) proccess'!GP93</f>
        <v>8.3120958704301475E-4</v>
      </c>
      <c r="W86">
        <f>'qx (1) proccess'!GY93</f>
        <v>7.4226734109777786E-4</v>
      </c>
      <c r="X86">
        <f>'qx (1) proccess'!HH93</f>
        <v>7.0820201526840395E-4</v>
      </c>
      <c r="Y86">
        <f>'qx (1) proccess'!HQ93</f>
        <v>7.1647944418836069E-4</v>
      </c>
      <c r="Z86">
        <f>'qx (1) proccess'!HZ93</f>
        <v>8.55102941782738E-4</v>
      </c>
      <c r="AA86">
        <f>'qx (1) proccess'!II93</f>
        <v>7.7751259162631983E-4</v>
      </c>
      <c r="AB86">
        <f>'qx (1) proccess'!IR93</f>
        <v>9.8255519268189298E-4</v>
      </c>
      <c r="AC86">
        <f>'qx (1) proccess'!JA93</f>
        <v>1.0226039047122098E-3</v>
      </c>
      <c r="AD86">
        <f>'qx (1) proccess'!JJ93</f>
        <v>1.0503999386034626E-3</v>
      </c>
      <c r="AE86">
        <f>'qx (1) proccess'!JS93</f>
        <v>1.0458295480616654E-3</v>
      </c>
      <c r="AF86">
        <f>'qx (1) proccess'!KB93</f>
        <v>4.1753049253044211E-3</v>
      </c>
      <c r="AG86">
        <f>'qx (1) proccess'!KK93</f>
        <v>4.3071704155514083E-3</v>
      </c>
      <c r="AH86">
        <f>'qx (1) proccess'!KT93</f>
        <v>4.4707518005698763E-3</v>
      </c>
      <c r="AI86">
        <f>'qx (1) proccess'!LC93</f>
        <v>4.6526194316239321E-3</v>
      </c>
      <c r="AJ86">
        <f>'qx (1) proccess'!LL93</f>
        <v>4.8306857380991993E-3</v>
      </c>
      <c r="AK86">
        <f>'qx (1) proccess'!LU93</f>
        <v>4.0129388075268767E-3</v>
      </c>
      <c r="AL86">
        <f>'qx (1) proccess'!MD93</f>
        <v>3.9976417929174788E-3</v>
      </c>
      <c r="AM86">
        <f>'qx (1) proccess'!MM93</f>
        <v>3.9981117338418722E-3</v>
      </c>
      <c r="AN86">
        <f>'qx (1) proccess'!MV93</f>
        <v>4.0233339662473066E-3</v>
      </c>
      <c r="AO86">
        <f>'qx (1) proccess'!NE93</f>
        <v>4.0808238021341351E-3</v>
      </c>
    </row>
    <row r="87" spans="1:41">
      <c r="A87">
        <f t="shared" si="12"/>
        <v>86</v>
      </c>
      <c r="B87">
        <f>'qx (1) proccess'!R94</f>
        <v>6.3495271436964418E-5</v>
      </c>
      <c r="C87">
        <f>'qx (1) proccess'!AA94</f>
        <v>5.4367767116887085E-5</v>
      </c>
      <c r="D87">
        <f>'qx (1) proccess'!AJ94</f>
        <v>4.8410472282282678E-5</v>
      </c>
      <c r="E87">
        <f>'qx (1) proccess'!AS94</f>
        <v>5.483780790458199E-5</v>
      </c>
      <c r="F87">
        <f>'qx (1) proccess'!BB94</f>
        <v>8.6519434532305207E-4</v>
      </c>
      <c r="G87">
        <f>'qx (1) proccess'!BK94</f>
        <v>9.0666549050115843E-4</v>
      </c>
      <c r="H87">
        <f>'qx (1) proccess'!BT94</f>
        <v>9.497894406032836E-4</v>
      </c>
      <c r="I87">
        <f>'qx (1) proccess'!CC94</f>
        <v>1.0098520634023841E-3</v>
      </c>
      <c r="J87">
        <f>'qx (1) proccess'!CL94</f>
        <v>1.0790840921529351E-3</v>
      </c>
      <c r="K87">
        <f>'qx (1) proccess'!CU94</f>
        <v>1.1543437388622155E-3</v>
      </c>
      <c r="L87">
        <f>'qx (1) proccess'!DD94</f>
        <v>1.0599003768458836E-3</v>
      </c>
      <c r="M87">
        <f>'qx (1) proccess'!DM94</f>
        <v>1.34780823971287E-3</v>
      </c>
      <c r="N87">
        <f>'qx (1) proccess'!DV94</f>
        <v>1.2526350962271272E-3</v>
      </c>
      <c r="O87">
        <f>'qx (1) proccess'!EE94</f>
        <v>1.6151792145049108E-3</v>
      </c>
      <c r="P87">
        <f>'qx (1) proccess'!EN94</f>
        <v>1.7449333223107477E-3</v>
      </c>
      <c r="Q87">
        <f>'qx (1) proccess'!EW94</f>
        <v>1.8083867195564428E-3</v>
      </c>
      <c r="R87">
        <f>'qx (1) proccess'!FF94</f>
        <v>1.5020869833732814E-3</v>
      </c>
      <c r="S87">
        <f>'qx (1) proccess'!FO94</f>
        <v>1.5909730281517145E-3</v>
      </c>
      <c r="T87">
        <f>'qx (1) proccess'!FX94</f>
        <v>1.1383015610799752E-3</v>
      </c>
      <c r="U87">
        <f>'qx (1) proccess'!GG94</f>
        <v>9.4406131411496792E-4</v>
      </c>
      <c r="V87">
        <f>'qx (1) proccess'!GP94</f>
        <v>8.255917102981948E-4</v>
      </c>
      <c r="W87">
        <f>'qx (1) proccess'!GY94</f>
        <v>7.3723782759814145E-4</v>
      </c>
      <c r="X87">
        <f>'qx (1) proccess'!HH94</f>
        <v>7.0342039029821233E-4</v>
      </c>
      <c r="Y87">
        <f>'qx (1) proccess'!HQ94</f>
        <v>7.1164605310702531E-4</v>
      </c>
      <c r="Z87">
        <f>'qx (1) proccess'!HZ94</f>
        <v>8.4935006864007975E-4</v>
      </c>
      <c r="AA87">
        <f>'qx (1) proccess'!II94</f>
        <v>7.7228774888906347E-4</v>
      </c>
      <c r="AB87">
        <f>'qx (1) proccess'!IR94</f>
        <v>9.759079194820733E-4</v>
      </c>
      <c r="AC87">
        <f>'qx (1) proccess'!JA94</f>
        <v>1.0156886269171367E-3</v>
      </c>
      <c r="AD87">
        <f>'qx (1) proccess'!JJ94</f>
        <v>1.0433343965764261E-3</v>
      </c>
      <c r="AE87">
        <f>'qx (1) proccess'!JS94</f>
        <v>1.0387695379336782E-3</v>
      </c>
      <c r="AF87">
        <f>'qx (1) proccess'!KB94</f>
        <v>3.7782260635767133E-3</v>
      </c>
      <c r="AG87">
        <f>'qx (1) proccess'!KK94</f>
        <v>3.8657928372136841E-3</v>
      </c>
      <c r="AH87">
        <f>'qx (1) proccess'!KT94</f>
        <v>3.9879767026915185E-3</v>
      </c>
      <c r="AI87">
        <f>'qx (1) proccess'!LC94</f>
        <v>4.1395329267215203E-3</v>
      </c>
      <c r="AJ87">
        <f>'qx (1) proccess'!LL94</f>
        <v>4.3080279531043176E-3</v>
      </c>
      <c r="AK87">
        <f>'qx (1) proccess'!LU94</f>
        <v>4.4730109912534876E-3</v>
      </c>
      <c r="AL87">
        <f>'qx (1) proccess'!MD94</f>
        <v>3.7150200471689336E-3</v>
      </c>
      <c r="AM87">
        <f>'qx (1) proccess'!MM94</f>
        <v>3.7009458734387304E-3</v>
      </c>
      <c r="AN87">
        <f>'qx (1) proccess'!MV94</f>
        <v>3.7014680532852519E-3</v>
      </c>
      <c r="AO87">
        <f>'qx (1) proccess'!NE94</f>
        <v>3.7249068725897501E-3</v>
      </c>
    </row>
    <row r="88" spans="1:41">
      <c r="A88">
        <f t="shared" si="12"/>
        <v>87</v>
      </c>
      <c r="B88">
        <f>'qx (1) proccess'!R95</f>
        <v>6.3055294461970688E-5</v>
      </c>
      <c r="C88">
        <f>'qx (1) proccess'!AA95</f>
        <v>5.3989416854993098E-5</v>
      </c>
      <c r="D88">
        <f>'qx (1) proccess'!AJ95</f>
        <v>4.8074502221116664E-5</v>
      </c>
      <c r="E88">
        <f>'qx (1) proccess'!AS95</f>
        <v>5.4456291621511609E-5</v>
      </c>
      <c r="F88">
        <f>'qx (1) proccess'!BB95</f>
        <v>8.5914507315089817E-4</v>
      </c>
      <c r="G88">
        <f>'qx (1) proccess'!BK95</f>
        <v>9.0029186534668678E-4</v>
      </c>
      <c r="H88">
        <f>'qx (1) proccess'!BT95</f>
        <v>9.430948044882062E-4</v>
      </c>
      <c r="I88">
        <f>'qx (1) proccess'!CC95</f>
        <v>1.002758529028658E-3</v>
      </c>
      <c r="J88">
        <f>'qx (1) proccess'!CL95</f>
        <v>1.0715330974433864E-3</v>
      </c>
      <c r="K88">
        <f>'qx (1) proccess'!CU95</f>
        <v>1.1462762655001706E-3</v>
      </c>
      <c r="L88">
        <f>'qx (1) proccess'!DD95</f>
        <v>1.0525271443728216E-3</v>
      </c>
      <c r="M88">
        <f>'qx (1) proccess'!DM95</f>
        <v>1.3384744715311998E-3</v>
      </c>
      <c r="N88">
        <f>'qx (1) proccess'!DV95</f>
        <v>1.243982597424172E-3</v>
      </c>
      <c r="O88">
        <f>'qx (1) proccess'!EE95</f>
        <v>1.6040270401564605E-3</v>
      </c>
      <c r="P88">
        <f>'qx (1) proccess'!EN95</f>
        <v>1.732957494004051E-3</v>
      </c>
      <c r="Q88">
        <f>'qx (1) proccess'!EW95</f>
        <v>1.7960225767734272E-3</v>
      </c>
      <c r="R88">
        <f>'qx (1) proccess'!FF95</f>
        <v>1.4918627560768069E-3</v>
      </c>
      <c r="S88">
        <f>'qx (1) proccess'!FO95</f>
        <v>1.5801801649185439E-3</v>
      </c>
      <c r="T88">
        <f>'qx (1) proccess'!FX95</f>
        <v>1.1305650929998498E-3</v>
      </c>
      <c r="U88">
        <f>'qx (1) proccess'!GG95</f>
        <v>9.3768137824178728E-4</v>
      </c>
      <c r="V88">
        <f>'qx (1) proccess'!GP95</f>
        <v>8.200188425225006E-4</v>
      </c>
      <c r="W88">
        <f>'qx (1) proccess'!GY95</f>
        <v>7.3225256762113073E-4</v>
      </c>
      <c r="X88">
        <f>'qx (1) proccess'!HH95</f>
        <v>6.9869136849216244E-4</v>
      </c>
      <c r="Y88">
        <f>'qx (1) proccess'!HQ95</f>
        <v>7.0686669797819825E-4</v>
      </c>
      <c r="Z88">
        <f>'qx (1) proccess'!HZ95</f>
        <v>8.4365531558931023E-4</v>
      </c>
      <c r="AA88">
        <f>'qx (1) proccess'!II95</f>
        <v>7.6713282443396176E-4</v>
      </c>
      <c r="AB88">
        <f>'qx (1) proccess'!IR95</f>
        <v>9.6935656322484848E-4</v>
      </c>
      <c r="AC88">
        <f>'qx (1) proccess'!JA95</f>
        <v>1.0088847555025779E-3</v>
      </c>
      <c r="AD88">
        <f>'qx (1) proccess'!JJ95</f>
        <v>1.0364073575758214E-3</v>
      </c>
      <c r="AE88">
        <f>'qx (1) proccess'!JS95</f>
        <v>1.031837473883024E-3</v>
      </c>
      <c r="AF88">
        <f>'qx (1) proccess'!KB95</f>
        <v>3.4671177908702261E-3</v>
      </c>
      <c r="AG88">
        <f>'qx (1) proccess'!KK95</f>
        <v>3.5168161890296512E-3</v>
      </c>
      <c r="AH88">
        <f>'qx (1) proccess'!KT95</f>
        <v>3.598394342934737E-3</v>
      </c>
      <c r="AI88">
        <f>'qx (1) proccess'!LC95</f>
        <v>3.7121993011265211E-3</v>
      </c>
      <c r="AJ88">
        <f>'qx (1) proccess'!LL95</f>
        <v>3.8533502370324373E-3</v>
      </c>
      <c r="AK88">
        <f>'qx (1) proccess'!LU95</f>
        <v>4.0102747079173474E-3</v>
      </c>
      <c r="AL88">
        <f>'qx (1) proccess'!MD95</f>
        <v>4.1639363410410747E-3</v>
      </c>
      <c r="AM88">
        <f>'qx (1) proccess'!MM95</f>
        <v>3.457707803668727E-3</v>
      </c>
      <c r="AN88">
        <f>'qx (1) proccess'!MV95</f>
        <v>3.4446757954644997E-3</v>
      </c>
      <c r="AO88">
        <f>'qx (1) proccess'!NE95</f>
        <v>3.4452294614047158E-3</v>
      </c>
    </row>
    <row r="89" spans="1:41">
      <c r="A89">
        <f t="shared" si="12"/>
        <v>88</v>
      </c>
      <c r="B89">
        <f>'qx (1) proccess'!R96</f>
        <v>6.2565971363664886E-5</v>
      </c>
      <c r="C89">
        <f>'qx (1) proccess'!AA96</f>
        <v>5.3569257997197406E-5</v>
      </c>
      <c r="D89">
        <f>'qx (1) proccess'!AJ96</f>
        <v>4.7700795478878339E-5</v>
      </c>
      <c r="E89">
        <f>'qx (1) proccess'!AS96</f>
        <v>5.4032013727041687E-5</v>
      </c>
      <c r="F89">
        <f>'qx (1) proccess'!BB96</f>
        <v>8.5243464303779825E-4</v>
      </c>
      <c r="G89">
        <f>'qx (1) proccess'!BK96</f>
        <v>8.9323475425308785E-4</v>
      </c>
      <c r="H89">
        <f>'qx (1) proccess'!BT96</f>
        <v>9.3566183155080202E-4</v>
      </c>
      <c r="I89">
        <f>'qx (1) proccess'!CC96</f>
        <v>9.9486908256694591E-4</v>
      </c>
      <c r="J89">
        <f>'qx (1) proccess'!CL96</f>
        <v>1.0631380049990905E-3</v>
      </c>
      <c r="K89">
        <f>'qx (1) proccess'!CU96</f>
        <v>1.1373095105267315E-3</v>
      </c>
      <c r="L89">
        <f>'qx (1) proccess'!DD96</f>
        <v>1.0443232307100567E-3</v>
      </c>
      <c r="M89">
        <f>'qx (1) proccess'!DM96</f>
        <v>1.3280961335567021E-3</v>
      </c>
      <c r="N89">
        <f>'qx (1) proccess'!DV96</f>
        <v>1.2343784610780119E-3</v>
      </c>
      <c r="O89">
        <f>'qx (1) proccess'!EE96</f>
        <v>1.5916631475113893E-3</v>
      </c>
      <c r="P89">
        <f>'qx (1) proccess'!EN96</f>
        <v>1.7196809260584785E-3</v>
      </c>
      <c r="Q89">
        <f>'qx (1) proccess'!EW96</f>
        <v>1.7823197086374177E-3</v>
      </c>
      <c r="R89">
        <f>'qx (1) proccess'!FF96</f>
        <v>1.4805551091892338E-3</v>
      </c>
      <c r="S89">
        <f>'qx (1) proccess'!FO96</f>
        <v>1.5682532675902684E-3</v>
      </c>
      <c r="T89">
        <f>'qx (1) proccess'!FX96</f>
        <v>1.1220418468078492E-3</v>
      </c>
      <c r="U89">
        <f>'qx (1) proccess'!GG96</f>
        <v>9.306605050559332E-4</v>
      </c>
      <c r="V89">
        <f>'qx (1) proccess'!GP96</f>
        <v>8.1389869981266861E-4</v>
      </c>
      <c r="W89">
        <f>'qx (1) proccess'!GY96</f>
        <v>7.2677894550939807E-4</v>
      </c>
      <c r="X89">
        <f>'qx (1) proccess'!HH96</f>
        <v>6.9349800580217945E-4</v>
      </c>
      <c r="Y89">
        <f>'qx (1) proccess'!HQ96</f>
        <v>7.0162034449383225E-4</v>
      </c>
      <c r="Z89">
        <f>'qx (1) proccess'!HZ96</f>
        <v>8.3739933845904211E-4</v>
      </c>
      <c r="AA89">
        <f>'qx (1) proccess'!II96</f>
        <v>7.6146530036677335E-4</v>
      </c>
      <c r="AB89">
        <f>'qx (1) proccess'!IR96</f>
        <v>9.6217865137385248E-4</v>
      </c>
      <c r="AC89">
        <f>'qx (1) proccess'!JA96</f>
        <v>1.0014360221522732E-3</v>
      </c>
      <c r="AD89">
        <f>'qx (1) proccess'!JJ96</f>
        <v>1.0288112014528717E-3</v>
      </c>
      <c r="AE89">
        <f>'qx (1) proccess'!JS96</f>
        <v>1.0242586370110467E-3</v>
      </c>
      <c r="AF89">
        <f>'qx (1) proccess'!KB96</f>
        <v>3.1981732841179348E-3</v>
      </c>
      <c r="AG89">
        <f>'qx (1) proccess'!KK96</f>
        <v>3.2185459018817197E-3</v>
      </c>
      <c r="AH89">
        <f>'qx (1) proccess'!KT96</f>
        <v>3.2647350935980221E-3</v>
      </c>
      <c r="AI89">
        <f>'qx (1) proccess'!LC96</f>
        <v>3.3405213036070938E-3</v>
      </c>
      <c r="AJ89">
        <f>'qx (1) proccess'!LL96</f>
        <v>3.4462276691314322E-3</v>
      </c>
      <c r="AK89">
        <f>'qx (1) proccess'!LU96</f>
        <v>3.5773246189420714E-3</v>
      </c>
      <c r="AL89">
        <f>'qx (1) proccess'!MD96</f>
        <v>3.7230701078088606E-3</v>
      </c>
      <c r="AM89">
        <f>'qx (1) proccess'!MM96</f>
        <v>3.8657912049889884E-3</v>
      </c>
      <c r="AN89">
        <f>'qx (1) proccess'!MV96</f>
        <v>3.2096459852606288E-3</v>
      </c>
      <c r="AO89">
        <f>'qx (1) proccess'!NE96</f>
        <v>3.1976022656056871E-3</v>
      </c>
    </row>
    <row r="90" spans="1:41">
      <c r="A90">
        <f t="shared" si="12"/>
        <v>89</v>
      </c>
      <c r="B90">
        <f>'qx (1) proccess'!R97</f>
        <v>6.2131659558999747E-5</v>
      </c>
      <c r="C90">
        <f>'qx (1) proccess'!AA97</f>
        <v>5.319635453730948E-5</v>
      </c>
      <c r="D90">
        <f>'qx (1) proccess'!AJ97</f>
        <v>4.7369511086027944E-5</v>
      </c>
      <c r="E90">
        <f>'qx (1) proccess'!AS97</f>
        <v>5.365547975545038E-5</v>
      </c>
      <c r="F90">
        <f>'qx (1) proccess'!BB97</f>
        <v>8.46478288487525E-4</v>
      </c>
      <c r="G90">
        <f>'qx (1) proccess'!BK97</f>
        <v>8.8697488304234596E-4</v>
      </c>
      <c r="H90">
        <f>'qx (1) proccess'!BT97</f>
        <v>9.2907613887154353E-4</v>
      </c>
      <c r="I90">
        <f>'qx (1) proccess'!CC97</f>
        <v>9.878456253149359E-4</v>
      </c>
      <c r="J90">
        <f>'qx (1) proccess'!CL97</f>
        <v>1.0556366239380475E-3</v>
      </c>
      <c r="K90">
        <f>'qx (1) proccess'!CU97</f>
        <v>1.1292894335345374E-3</v>
      </c>
      <c r="L90">
        <f>'qx (1) proccess'!DD97</f>
        <v>1.0369649505152635E-3</v>
      </c>
      <c r="M90">
        <f>'qx (1) proccess'!DM97</f>
        <v>1.3187536894374639E-3</v>
      </c>
      <c r="N90">
        <f>'qx (1) proccess'!DV97</f>
        <v>1.2257193679933839E-3</v>
      </c>
      <c r="O90">
        <f>'qx (1) proccess'!EE97</f>
        <v>1.5804834872085846E-3</v>
      </c>
      <c r="P90">
        <f>'qx (1) proccess'!EN97</f>
        <v>1.7076379842853396E-3</v>
      </c>
      <c r="Q90">
        <f>'qx (1) proccess'!EW97</f>
        <v>1.7698249755666669E-3</v>
      </c>
      <c r="R90">
        <f>'qx (1) proccess'!FF97</f>
        <v>1.4701938845217946E-3</v>
      </c>
      <c r="S90">
        <f>'qx (1) proccess'!FO97</f>
        <v>1.5572900285821816E-3</v>
      </c>
      <c r="T90">
        <f>'qx (1) proccess'!FX97</f>
        <v>1.1141576600963931E-3</v>
      </c>
      <c r="U90">
        <f>'qx (1) proccess'!GG97</f>
        <v>9.2414684626564538E-4</v>
      </c>
      <c r="V90">
        <f>'qx (1) proccess'!GP97</f>
        <v>8.0819972931806406E-4</v>
      </c>
      <c r="W90">
        <f>'qx (1) proccess'!GY97</f>
        <v>7.2166208665245906E-4</v>
      </c>
      <c r="X90">
        <f>'qx (1) proccess'!HH97</f>
        <v>6.8862123234135996E-4</v>
      </c>
      <c r="Y90">
        <f>'qx (1) proccess'!HQ97</f>
        <v>6.9668026383624536E-4</v>
      </c>
      <c r="Z90">
        <f>'qx (1) proccess'!HZ97</f>
        <v>8.3148145833490705E-4</v>
      </c>
      <c r="AA90">
        <f>'qx (1) proccess'!II97</f>
        <v>7.5607794376823226E-4</v>
      </c>
      <c r="AB90">
        <f>'qx (1) proccess'!IR97</f>
        <v>9.553230524938528E-4</v>
      </c>
      <c r="AC90">
        <f>'qx (1) proccess'!JA97</f>
        <v>9.9432038144840534E-4</v>
      </c>
      <c r="AD90">
        <f>'qx (1) proccess'!JJ97</f>
        <v>1.0215615330598734E-3</v>
      </c>
      <c r="AE90">
        <f>'qx (1) proccess'!JS97</f>
        <v>1.0169911818988179E-3</v>
      </c>
      <c r="AF90">
        <f>'qx (1) proccess'!KB97</f>
        <v>2.9938209149575528E-3</v>
      </c>
      <c r="AG90">
        <f>'qx (1) proccess'!KK97</f>
        <v>2.9944251111350831E-3</v>
      </c>
      <c r="AH90">
        <f>'qx (1) proccess'!KT97</f>
        <v>3.0135691202529246E-3</v>
      </c>
      <c r="AI90">
        <f>'qx (1) proccess'!LC97</f>
        <v>3.0568873023286672E-3</v>
      </c>
      <c r="AJ90">
        <f>'qx (1) proccess'!LL97</f>
        <v>3.1279206980204025E-3</v>
      </c>
      <c r="AK90">
        <f>'qx (1) proccess'!LU97</f>
        <v>3.2269739346195685E-3</v>
      </c>
      <c r="AL90">
        <f>'qx (1) proccess'!MD97</f>
        <v>3.3498077726836881E-3</v>
      </c>
      <c r="AM90">
        <f>'qx (1) proccess'!MM97</f>
        <v>3.4863644788246826E-3</v>
      </c>
      <c r="AN90">
        <f>'qx (1) proccess'!MV97</f>
        <v>3.6200952335365454E-3</v>
      </c>
      <c r="AO90">
        <f>'qx (1) proccess'!NE97</f>
        <v>3.0050239776917721E-3</v>
      </c>
    </row>
    <row r="91" spans="1:41">
      <c r="A91">
        <f t="shared" si="12"/>
        <v>90</v>
      </c>
      <c r="B91">
        <f>'qx (1) proccess'!R98</f>
        <v>6.1519257875075994E-5</v>
      </c>
      <c r="C91">
        <f>'qx (1) proccess'!AA98</f>
        <v>5.2670339087029609E-5</v>
      </c>
      <c r="D91">
        <f>'qx (1) proccess'!AJ98</f>
        <v>4.6902361996072677E-5</v>
      </c>
      <c r="E91">
        <f>'qx (1) proccess'!AS98</f>
        <v>5.3125003926703184E-5</v>
      </c>
      <c r="F91">
        <f>'qx (1) proccess'!BB98</f>
        <v>8.3808174198104525E-4</v>
      </c>
      <c r="G91">
        <f>'qx (1) proccess'!BK98</f>
        <v>8.7816392720174252E-4</v>
      </c>
      <c r="H91">
        <f>'qx (1) proccess'!BT98</f>
        <v>9.1983440467695841E-4</v>
      </c>
      <c r="I91">
        <f>'qx (1) proccess'!CC98</f>
        <v>9.7802486342850651E-4</v>
      </c>
      <c r="J91">
        <f>'qx (1) proccess'!CL98</f>
        <v>1.0451462164624424E-3</v>
      </c>
      <c r="K91">
        <f>'qx (1) proccess'!CU98</f>
        <v>1.1180562957011438E-3</v>
      </c>
      <c r="L91">
        <f>'qx (1) proccess'!DD98</f>
        <v>1.0266995223791803E-3</v>
      </c>
      <c r="M91">
        <f>'qx (1) proccess'!DM98</f>
        <v>1.3057245429401205E-3</v>
      </c>
      <c r="N91">
        <f>'qx (1) proccess'!DV98</f>
        <v>1.2136668271167201E-3</v>
      </c>
      <c r="O91">
        <f>'qx (1) proccess'!EE98</f>
        <v>1.5650075210019694E-3</v>
      </c>
      <c r="P91">
        <f>'qx (1) proccess'!EN98</f>
        <v>1.6910212489540258E-3</v>
      </c>
      <c r="Q91">
        <f>'qx (1) proccess'!EW98</f>
        <v>1.7526986843296396E-3</v>
      </c>
      <c r="R91">
        <f>'qx (1) proccess'!FF98</f>
        <v>1.4560614108461898E-3</v>
      </c>
      <c r="S91">
        <f>'qx (1) proccess'!FO98</f>
        <v>1.5424087811425199E-3</v>
      </c>
      <c r="T91">
        <f>'qx (1) proccess'!FX98</f>
        <v>1.1035638392332603E-3</v>
      </c>
      <c r="U91">
        <f>'qx (1) proccess'!GG98</f>
        <v>9.154290900097227E-4</v>
      </c>
      <c r="V91">
        <f>'qx (1) proccess'!GP98</f>
        <v>8.0061860838937871E-4</v>
      </c>
      <c r="W91">
        <f>'qx (1) proccess'!GY98</f>
        <v>7.149059647433676E-4</v>
      </c>
      <c r="X91">
        <f>'qx (1) proccess'!HH98</f>
        <v>6.8221039341085222E-4</v>
      </c>
      <c r="Y91">
        <f>'qx (1) proccess'!HQ98</f>
        <v>6.9019747646633018E-4</v>
      </c>
      <c r="Z91">
        <f>'qx (1) proccess'!HZ98</f>
        <v>8.2376408278168965E-4</v>
      </c>
      <c r="AA91">
        <f>'qx (1) proccess'!II98</f>
        <v>7.4907433126048201E-4</v>
      </c>
      <c r="AB91">
        <f>'qx (1) proccess'!IR98</f>
        <v>9.4646107079993927E-4</v>
      </c>
      <c r="AC91">
        <f>'qx (1) proccess'!JA98</f>
        <v>9.851190749346349E-4</v>
      </c>
      <c r="AD91">
        <f>'qx (1) proccess'!JJ98</f>
        <v>1.0121675275253728E-3</v>
      </c>
      <c r="AE91">
        <f>'qx (1) proccess'!JS98</f>
        <v>1.0076490813887816E-3</v>
      </c>
      <c r="AF91">
        <f>'qx (1) proccess'!KB98</f>
        <v>2.7673868714082413E-3</v>
      </c>
      <c r="AG91">
        <f>'qx (1) proccess'!KK98</f>
        <v>2.7571053624924255E-3</v>
      </c>
      <c r="AH91">
        <f>'qx (1) proccess'!KT98</f>
        <v>2.7576967422604987E-3</v>
      </c>
      <c r="AI91">
        <f>'qx (1) proccess'!LC98</f>
        <v>2.7753627686288537E-3</v>
      </c>
      <c r="AJ91">
        <f>'qx (1) proccess'!LL98</f>
        <v>2.8152927181666612E-3</v>
      </c>
      <c r="AK91">
        <f>'qx (1) proccess'!LU98</f>
        <v>2.8807487864891453E-3</v>
      </c>
      <c r="AL91">
        <f>'qx (1) proccess'!MD98</f>
        <v>2.9720127871624984E-3</v>
      </c>
      <c r="AM91">
        <f>'qx (1) proccess'!MM98</f>
        <v>3.0851810957986544E-3</v>
      </c>
      <c r="AN91">
        <f>'qx (1) proccess'!MV98</f>
        <v>3.2109911773934305E-3</v>
      </c>
      <c r="AO91">
        <f>'qx (1) proccess'!NE98</f>
        <v>3.3342019722741646E-3</v>
      </c>
    </row>
    <row r="92" spans="1:41">
      <c r="A92">
        <f t="shared" si="12"/>
        <v>91</v>
      </c>
      <c r="B92">
        <f>'qx (1) proccess'!R99</f>
        <v>6.1185426365960866E-5</v>
      </c>
      <c r="C92">
        <f>'qx (1) proccess'!AA99</f>
        <v>5.2383475029899249E-5</v>
      </c>
      <c r="D92">
        <f>'qx (1) proccess'!AJ99</f>
        <v>4.6647447854513609E-5</v>
      </c>
      <c r="E92">
        <f>'qx (1) proccess'!AS99</f>
        <v>5.2835212604046718E-5</v>
      </c>
      <c r="F92">
        <f>'qx (1) proccess'!BB99</f>
        <v>8.3348979718310509E-4</v>
      </c>
      <c r="G92">
        <f>'qx (1) proccess'!BK99</f>
        <v>8.7334074264586289E-4</v>
      </c>
      <c r="H92">
        <f>'qx (1) proccess'!BT99</f>
        <v>9.1475567204581402E-4</v>
      </c>
      <c r="I92">
        <f>'qx (1) proccess'!CC99</f>
        <v>9.7261564434080513E-4</v>
      </c>
      <c r="J92">
        <f>'qx (1) proccess'!CL99</f>
        <v>1.0393489881006532E-3</v>
      </c>
      <c r="K92">
        <f>'qx (1) proccess'!CU99</f>
        <v>1.1117843051719528E-3</v>
      </c>
      <c r="L92">
        <f>'qx (1) proccess'!DD99</f>
        <v>1.0208979028786353E-3</v>
      </c>
      <c r="M92">
        <f>'qx (1) proccess'!DM99</f>
        <v>1.298347546984404E-3</v>
      </c>
      <c r="N92">
        <f>'qx (1) proccess'!DV99</f>
        <v>1.2067588271939776E-3</v>
      </c>
      <c r="O92">
        <f>'qx (1) proccess'!EE99</f>
        <v>1.556028640677342E-3</v>
      </c>
      <c r="P92">
        <f>'qx (1) proccess'!EN99</f>
        <v>1.6813128717305329E-3</v>
      </c>
      <c r="Q92">
        <f>'qx (1) proccess'!EW99</f>
        <v>1.7425461492800356E-3</v>
      </c>
      <c r="R92">
        <f>'qx (1) proccess'!FF99</f>
        <v>1.4475722566590016E-3</v>
      </c>
      <c r="S92">
        <f>'qx (1) proccess'!FO99</f>
        <v>1.5333497081820519E-3</v>
      </c>
      <c r="T92">
        <f>'qx (1) proccess'!FX99</f>
        <v>1.0969922896912566E-3</v>
      </c>
      <c r="U92">
        <f>'qx (1) proccess'!GG99</f>
        <v>9.0996383551236043E-4</v>
      </c>
      <c r="V92">
        <f>'qx (1) proccess'!GP99</f>
        <v>7.9581173604042609E-4</v>
      </c>
      <c r="W92">
        <f>'qx (1) proccess'!GY99</f>
        <v>7.10562694193002E-4</v>
      </c>
      <c r="X92">
        <f>'qx (1) proccess'!HH99</f>
        <v>6.7806551822129752E-4</v>
      </c>
      <c r="Y92">
        <f>'qx (1) proccess'!HQ99</f>
        <v>6.8598916826626097E-4</v>
      </c>
      <c r="Z92">
        <f>'qx (1) proccess'!HZ99</f>
        <v>8.186736276032734E-4</v>
      </c>
      <c r="AA92">
        <f>'qx (1) proccess'!II99</f>
        <v>7.4442510188954373E-4</v>
      </c>
      <c r="AB92">
        <f>'qx (1) proccess'!IR99</f>
        <v>9.4049038627781485E-4</v>
      </c>
      <c r="AC92">
        <f>'qx (1) proccess'!JA99</f>
        <v>9.7890095894062482E-4</v>
      </c>
      <c r="AD92">
        <f>'qx (1) proccess'!JJ99</f>
        <v>1.0058485954316644E-3</v>
      </c>
      <c r="AE92">
        <f>'qx (1) proccess'!JS99</f>
        <v>1.0012955381135055E-3</v>
      </c>
      <c r="AF92">
        <f>'qx (1) proccess'!KB99</f>
        <v>3.1724748936072969E-3</v>
      </c>
      <c r="AG92">
        <f>'qx (1) proccess'!KK99</f>
        <v>2.6324932780286306E-3</v>
      </c>
      <c r="AH92">
        <f>'qx (1) proccess'!KT99</f>
        <v>2.6227853939023312E-3</v>
      </c>
      <c r="AI92">
        <f>'qx (1) proccess'!LC99</f>
        <v>2.6234207200044142E-3</v>
      </c>
      <c r="AJ92">
        <f>'qx (1) proccess'!LL99</f>
        <v>2.6402996499621848E-3</v>
      </c>
      <c r="AK92">
        <f>'qx (1) proccess'!LU99</f>
        <v>2.67836052605577E-3</v>
      </c>
      <c r="AL92">
        <f>'qx (1) proccess'!MD99</f>
        <v>2.7407089785813472E-3</v>
      </c>
      <c r="AM92">
        <f>'qx (1) proccess'!MM99</f>
        <v>2.827614902425021E-3</v>
      </c>
      <c r="AN92">
        <f>'qx (1) proccess'!MV99</f>
        <v>2.9353662205673175E-3</v>
      </c>
      <c r="AO92">
        <f>'qx (1) proccess'!NE99</f>
        <v>3.0551519911981395E-3</v>
      </c>
    </row>
    <row r="93" spans="1:41">
      <c r="A93">
        <f t="shared" si="12"/>
        <v>92</v>
      </c>
      <c r="B93">
        <f>'qx (1) proccess'!R100</f>
        <v>6.0580186435969513E-5</v>
      </c>
      <c r="C93">
        <f>'qx (1) proccess'!AA100</f>
        <v>5.1864976741835169E-5</v>
      </c>
      <c r="D93">
        <f>'qx (1) proccess'!AJ100</f>
        <v>4.6185846941732891E-5</v>
      </c>
      <c r="E93">
        <f>'qx (1) proccess'!AS100</f>
        <v>5.2311444619982055E-5</v>
      </c>
      <c r="F93">
        <f>'qx (1) proccess'!BB100</f>
        <v>8.2520672577042508E-4</v>
      </c>
      <c r="G93">
        <f>'qx (1) proccess'!BK100</f>
        <v>8.6463916333675043E-4</v>
      </c>
      <c r="H93">
        <f>'qx (1) proccess'!BT100</f>
        <v>9.0564603225804809E-4</v>
      </c>
      <c r="I93">
        <f>'qx (1) proccess'!CC100</f>
        <v>9.6293711101954292E-4</v>
      </c>
      <c r="J93">
        <f>'qx (1) proccess'!CL100</f>
        <v>1.0290291742633994E-3</v>
      </c>
      <c r="K93">
        <f>'qx (1) proccess'!CU100</f>
        <v>1.1007399765084976E-3</v>
      </c>
      <c r="L93">
        <f>'qx (1) proccess'!DD100</f>
        <v>1.010736576299677E-3</v>
      </c>
      <c r="M93">
        <f>'qx (1) proccess'!DM100</f>
        <v>1.2854228363857764E-3</v>
      </c>
      <c r="N93">
        <f>'qx (1) proccess'!DV100</f>
        <v>1.1947996848495138E-3</v>
      </c>
      <c r="O93">
        <f>'qx (1) proccess'!EE100</f>
        <v>1.5405896392254534E-3</v>
      </c>
      <c r="P93">
        <f>'qx (1) proccess'!EN100</f>
        <v>1.6646922385918437E-3</v>
      </c>
      <c r="Q93">
        <f>'qx (1) proccess'!EW100</f>
        <v>1.7253703716244226E-3</v>
      </c>
      <c r="R93">
        <f>'qx (1) proccess'!FF100</f>
        <v>1.4333609884362513E-3</v>
      </c>
      <c r="S93">
        <f>'qx (1) proccess'!FO100</f>
        <v>1.5183286172598277E-3</v>
      </c>
      <c r="T93">
        <f>'qx (1) proccess'!FX100</f>
        <v>1.0862697358271613E-3</v>
      </c>
      <c r="U93">
        <f>'qx (1) proccess'!GG100</f>
        <v>9.0111319227448002E-4</v>
      </c>
      <c r="V93">
        <f>'qx (1) proccess'!GP100</f>
        <v>7.8808769457072107E-4</v>
      </c>
      <c r="W93">
        <f>'qx (1) proccess'!GY100</f>
        <v>7.0366312027912606E-4</v>
      </c>
      <c r="X93">
        <f>'qx (1) proccess'!HH100</f>
        <v>6.7150621457881152E-4</v>
      </c>
      <c r="Y93">
        <f>'qx (1) proccess'!HQ100</f>
        <v>6.7935434132489734E-4</v>
      </c>
      <c r="Z93">
        <f>'qx (1) proccess'!HZ100</f>
        <v>8.1075371651299693E-4</v>
      </c>
      <c r="AA93">
        <f>'qx (1) proccess'!II100</f>
        <v>7.372157928082464E-4</v>
      </c>
      <c r="AB93">
        <f>'qx (1) proccess'!IR100</f>
        <v>9.3135101534722205E-4</v>
      </c>
      <c r="AC93">
        <f>'qx (1) proccess'!JA100</f>
        <v>9.6938324606142209E-4</v>
      </c>
      <c r="AD93">
        <f>'qx (1) proccess'!JJ100</f>
        <v>9.9609678743034827E-4</v>
      </c>
      <c r="AE93">
        <f>'qx (1) proccess'!JS100</f>
        <v>9.9159803079689715E-4</v>
      </c>
      <c r="AF93">
        <f>'qx (1) proccess'!KB100</f>
        <v>2.8314202368468176E-3</v>
      </c>
      <c r="AG93">
        <f>'qx (1) proccess'!KK100</f>
        <v>2.9402002946588984E-3</v>
      </c>
      <c r="AH93">
        <f>'qx (1) proccess'!KT100</f>
        <v>2.4393887770851786E-3</v>
      </c>
      <c r="AI93">
        <f>'qx (1) proccess'!LC100</f>
        <v>2.4304330356814292E-3</v>
      </c>
      <c r="AJ93">
        <f>'qx (1) proccess'!LL100</f>
        <v>2.4310616787907163E-3</v>
      </c>
      <c r="AK93">
        <f>'qx (1) proccess'!LU100</f>
        <v>2.4467431315002468E-3</v>
      </c>
      <c r="AL93">
        <f>'qx (1) proccess'!MD100</f>
        <v>2.4820547647428693E-3</v>
      </c>
      <c r="AM93">
        <f>'qx (1) proccess'!MM100</f>
        <v>2.5398753770337311E-3</v>
      </c>
      <c r="AN93">
        <f>'qx (1) proccess'!MV100</f>
        <v>2.6204561546169956E-3</v>
      </c>
      <c r="AO93">
        <f>'qx (1) proccess'!NE100</f>
        <v>2.720358330419244E-3</v>
      </c>
    </row>
    <row r="94" spans="1:41">
      <c r="A94">
        <f t="shared" si="12"/>
        <v>93</v>
      </c>
      <c r="B94">
        <f>'qx (1) proccess'!R101</f>
        <v>6.0056920542618534E-5</v>
      </c>
      <c r="C94">
        <f>'qx (1) proccess'!AA101</f>
        <v>5.1417240387828803E-5</v>
      </c>
      <c r="D94">
        <f>'qx (1) proccess'!AJ101</f>
        <v>4.5788941739459285E-5</v>
      </c>
      <c r="E94">
        <f>'qx (1) proccess'!AS101</f>
        <v>5.1860419230444564E-5</v>
      </c>
      <c r="F94">
        <f>'qx (1) proccess'!BB101</f>
        <v>8.1807598311691397E-4</v>
      </c>
      <c r="G94">
        <f>'qx (1) proccess'!BK101</f>
        <v>8.5713697524669263E-4</v>
      </c>
      <c r="H94">
        <f>'qx (1) proccess'!BT101</f>
        <v>8.9777981474277479E-4</v>
      </c>
      <c r="I94">
        <f>'qx (1) proccess'!CC101</f>
        <v>9.5458408920132164E-4</v>
      </c>
      <c r="J94">
        <f>'qx (1) proccess'!CL101</f>
        <v>1.0201110341749671E-3</v>
      </c>
      <c r="K94">
        <f>'qx (1) proccess'!CU101</f>
        <v>1.0911805098069995E-3</v>
      </c>
      <c r="L94">
        <f>'qx (1) proccess'!DD101</f>
        <v>1.0019579933300458E-3</v>
      </c>
      <c r="M94">
        <f>'qx (1) proccess'!DM101</f>
        <v>1.2741847701158706E-3</v>
      </c>
      <c r="N94">
        <f>'qx (1) proccess'!DV101</f>
        <v>1.1843657038247532E-3</v>
      </c>
      <c r="O94">
        <f>'qx (1) proccess'!EE101</f>
        <v>1.5271071907839039E-3</v>
      </c>
      <c r="P94">
        <f>'qx (1) proccess'!EN101</f>
        <v>1.6501362820059403E-3</v>
      </c>
      <c r="Q94">
        <f>'qx (1) proccess'!EW101</f>
        <v>1.7102653291699687E-3</v>
      </c>
      <c r="R94">
        <f>'qx (1) proccess'!FF101</f>
        <v>1.4208255255881547E-3</v>
      </c>
      <c r="S94">
        <f>'qx (1) proccess'!FO101</f>
        <v>1.5050311031320858E-3</v>
      </c>
      <c r="T94">
        <f>'qx (1) proccess'!FX101</f>
        <v>1.0767371730745008E-3</v>
      </c>
      <c r="U94">
        <f>'qx (1) proccess'!GG101</f>
        <v>8.9321668296820039E-4</v>
      </c>
      <c r="V94">
        <f>'qx (1) proccess'!GP101</f>
        <v>7.8118885327491984E-4</v>
      </c>
      <c r="W94">
        <f>'qx (1) proccess'!GY101</f>
        <v>6.9747457470938827E-4</v>
      </c>
      <c r="X94">
        <f>'qx (1) proccess'!HH101</f>
        <v>6.6560721344629376E-4</v>
      </c>
      <c r="Y94">
        <f>'qx (1) proccess'!HQ101</f>
        <v>6.7338725434205936E-4</v>
      </c>
      <c r="Z94">
        <f>'qx (1) proccess'!HZ101</f>
        <v>8.0360901528126459E-4</v>
      </c>
      <c r="AA94">
        <f>'qx (1) proccess'!II101</f>
        <v>7.3071019105880959E-4</v>
      </c>
      <c r="AB94">
        <f>'qx (1) proccess'!IR101</f>
        <v>9.2306693080138329E-4</v>
      </c>
      <c r="AC94">
        <f>'qx (1) proccess'!JA101</f>
        <v>9.6075481382609134E-4</v>
      </c>
      <c r="AD94">
        <f>'qx (1) proccess'!JJ101</f>
        <v>9.8725408257122386E-4</v>
      </c>
      <c r="AE94">
        <f>'qx (1) proccess'!JS101</f>
        <v>9.8277130406462842E-4</v>
      </c>
      <c r="AF94">
        <f>'qx (1) proccess'!KB101</f>
        <v>2.5502042979684029E-3</v>
      </c>
      <c r="AG94">
        <f>'qx (1) proccess'!KK101</f>
        <v>2.6543720873481386E-3</v>
      </c>
      <c r="AH94">
        <f>'qx (1) proccess'!KT101</f>
        <v>2.7564041313817953E-3</v>
      </c>
      <c r="AI94">
        <f>'qx (1) proccess'!LC101</f>
        <v>2.2864909360351725E-3</v>
      </c>
      <c r="AJ94">
        <f>'qx (1) proccess'!LL101</f>
        <v>2.2781412656097785E-3</v>
      </c>
      <c r="AK94">
        <f>'qx (1) proccess'!LU101</f>
        <v>2.2787752483639854E-3</v>
      </c>
      <c r="AL94">
        <f>'qx (1) proccess'!MD101</f>
        <v>2.293519603933035E-3</v>
      </c>
      <c r="AM94">
        <f>'qx (1) proccess'!MM101</f>
        <v>2.3266657574469007E-3</v>
      </c>
      <c r="AN94">
        <f>'qx (1) proccess'!MV101</f>
        <v>2.3809133775036634E-3</v>
      </c>
      <c r="AO94">
        <f>'qx (1) proccess'!NE101</f>
        <v>2.4564994393856932E-3</v>
      </c>
    </row>
    <row r="95" spans="1:41">
      <c r="A95">
        <f t="shared" si="12"/>
        <v>94</v>
      </c>
      <c r="B95">
        <f>'qx (1) proccess'!R102</f>
        <v>5.9487482360292566E-5</v>
      </c>
      <c r="C95">
        <f>'qx (1) proccess'!AA102</f>
        <v>5.0927338847274237E-5</v>
      </c>
      <c r="D95">
        <f>'qx (1) proccess'!AJ102</f>
        <v>4.5355194658050985E-5</v>
      </c>
      <c r="E95">
        <f>'qx (1) proccess'!AS102</f>
        <v>5.1369937900958187E-5</v>
      </c>
      <c r="F95">
        <f>'qx (1) proccess'!BB102</f>
        <v>8.1031383191146041E-4</v>
      </c>
      <c r="G95">
        <f>'qx (1) proccess'!BK102</f>
        <v>8.4897886233155362E-4</v>
      </c>
      <c r="H95">
        <f>'qx (1) proccess'!BT102</f>
        <v>8.8920041126676656E-4</v>
      </c>
      <c r="I95">
        <f>'qx (1) proccess'!CC102</f>
        <v>9.4548580908210928E-4</v>
      </c>
      <c r="J95">
        <f>'qx (1) proccess'!CL102</f>
        <v>1.0104143588125726E-3</v>
      </c>
      <c r="K95">
        <f>'qx (1) proccess'!CU102</f>
        <v>1.0807920924957668E-3</v>
      </c>
      <c r="L95">
        <f>'qx (1) proccess'!DD102</f>
        <v>9.9243110621022681E-4</v>
      </c>
      <c r="M95">
        <f>'qx (1) proccess'!DM102</f>
        <v>1.2620657070968599E-3</v>
      </c>
      <c r="N95">
        <f>'qx (1) proccess'!DV102</f>
        <v>1.1730553139979965E-3</v>
      </c>
      <c r="O95">
        <f>'qx (1) proccess'!EE102</f>
        <v>1.5125214854691024E-3</v>
      </c>
      <c r="P95">
        <f>'qx (1) proccess'!EN102</f>
        <v>1.6343892059166585E-3</v>
      </c>
      <c r="Q95">
        <f>'qx (1) proccess'!EW102</f>
        <v>1.6939534340193281E-3</v>
      </c>
      <c r="R95">
        <f>'qx (1) proccess'!FF102</f>
        <v>1.4072905503436503E-3</v>
      </c>
      <c r="S95">
        <f>'qx (1) proccess'!FO102</f>
        <v>1.4906820699833098E-3</v>
      </c>
      <c r="T95">
        <f>'qx (1) proccess'!FX102</f>
        <v>1.0664872056349488E-3</v>
      </c>
      <c r="U95">
        <f>'qx (1) proccess'!GG102</f>
        <v>8.8472775913763999E-4</v>
      </c>
      <c r="V95">
        <f>'qx (1) proccess'!GP102</f>
        <v>7.7376362032057151E-4</v>
      </c>
      <c r="W95">
        <f>'qx (1) proccess'!GY102</f>
        <v>6.9084310486737185E-4</v>
      </c>
      <c r="X95">
        <f>'qx (1) proccess'!HH102</f>
        <v>6.5928241318047429E-4</v>
      </c>
      <c r="Y95">
        <f>'qx (1) proccess'!HQ102</f>
        <v>6.6699093266580581E-4</v>
      </c>
      <c r="Z95">
        <f>'qx (1) proccess'!HZ102</f>
        <v>7.9597056379182541E-4</v>
      </c>
      <c r="AA95">
        <f>'qx (1) proccess'!II102</f>
        <v>7.2375830427249741E-4</v>
      </c>
      <c r="AB95">
        <f>'qx (1) proccess'!IR102</f>
        <v>9.1424751454449477E-4</v>
      </c>
      <c r="AC95">
        <f>'qx (1) proccess'!JA102</f>
        <v>9.5155657882053392E-4</v>
      </c>
      <c r="AD95">
        <f>'qx (1) proccess'!JJ102</f>
        <v>9.7782809618818657E-4</v>
      </c>
      <c r="AE95">
        <f>'qx (1) proccess'!JS102</f>
        <v>9.7337825206369934E-4</v>
      </c>
      <c r="AF95">
        <f>'qx (1) proccess'!KB102</f>
        <v>2.2993083574345879E-3</v>
      </c>
      <c r="AG95">
        <f>'qx (1) proccess'!KK102</f>
        <v>2.3870561021605051E-3</v>
      </c>
      <c r="AH95">
        <f>'qx (1) proccess'!KT102</f>
        <v>2.4845998450831156E-3</v>
      </c>
      <c r="AI95">
        <f>'qx (1) proccess'!LC102</f>
        <v>2.5801478273810791E-3</v>
      </c>
      <c r="AJ95">
        <f>'qx (1) proccess'!LL102</f>
        <v>2.1399676168028254E-3</v>
      </c>
      <c r="AK95">
        <f>'qx (1) proccess'!LU102</f>
        <v>2.1321874700718836E-3</v>
      </c>
      <c r="AL95">
        <f>'qx (1) proccess'!MD102</f>
        <v>2.1328154897085369E-3</v>
      </c>
      <c r="AM95">
        <f>'qx (1) proccess'!MM102</f>
        <v>2.1466503063807415E-3</v>
      </c>
      <c r="AN95">
        <f>'qx (1) proccess'!MV102</f>
        <v>2.1777092055488292E-3</v>
      </c>
      <c r="AO95">
        <f>'qx (1) proccess'!NE102</f>
        <v>2.2285201344224076E-3</v>
      </c>
    </row>
    <row r="96" spans="1:41">
      <c r="A96">
        <f t="shared" si="12"/>
        <v>95</v>
      </c>
      <c r="B96">
        <f>'qx (1) proccess'!R103</f>
        <v>5.8855365588139424E-5</v>
      </c>
      <c r="C96">
        <f>'qx (1) proccess'!AA103</f>
        <v>5.0385131248953145E-5</v>
      </c>
      <c r="D96">
        <f>'qx (1) proccess'!AJ103</f>
        <v>4.4873739196122853E-5</v>
      </c>
      <c r="E96">
        <f>'qx (1) proccess'!AS103</f>
        <v>5.0824182997118184E-5</v>
      </c>
      <c r="F96">
        <f>'qx (1) proccess'!BB103</f>
        <v>8.0171879473743296E-4</v>
      </c>
      <c r="G96">
        <f>'qx (1) proccess'!BK103</f>
        <v>8.3996741378312967E-4</v>
      </c>
      <c r="H96">
        <f>'qx (1) proccess'!BT103</f>
        <v>8.7971066007605731E-4</v>
      </c>
      <c r="I96">
        <f>'qx (1) proccess'!CC103</f>
        <v>9.3541941049940177E-4</v>
      </c>
      <c r="J96">
        <f>'qx (1) proccess'!CL103</f>
        <v>9.9967446629114663E-4</v>
      </c>
      <c r="K96">
        <f>'qx (1) proccess'!CU103</f>
        <v>1.0693175571521963E-3</v>
      </c>
      <c r="L96">
        <f>'qx (1) proccess'!DD103</f>
        <v>9.8190844000978087E-4</v>
      </c>
      <c r="M96">
        <f>'qx (1) proccess'!DM103</f>
        <v>1.2487159977957554E-3</v>
      </c>
      <c r="N96">
        <f>'qx (1) proccess'!DV103</f>
        <v>1.160643566527326E-3</v>
      </c>
      <c r="O96">
        <f>'qx (1) proccess'!EE103</f>
        <v>1.4964995518729125E-3</v>
      </c>
      <c r="P96">
        <f>'qx (1) proccess'!EN103</f>
        <v>1.6171157362749548E-3</v>
      </c>
      <c r="Q96">
        <f>'qx (1) proccess'!EW103</f>
        <v>1.6761156884031049E-3</v>
      </c>
      <c r="R96">
        <f>'qx (1) proccess'!FF103</f>
        <v>1.3925097233286031E-3</v>
      </c>
      <c r="S96">
        <f>'qx (1) proccess'!FO103</f>
        <v>1.4750642356265238E-3</v>
      </c>
      <c r="T96">
        <f>'qx (1) proccess'!FX103</f>
        <v>1.0553407115401561E-3</v>
      </c>
      <c r="U96">
        <f>'qx (1) proccess'!GG103</f>
        <v>8.7552252494616889E-4</v>
      </c>
      <c r="V96">
        <f>'qx (1) proccess'!GP103</f>
        <v>7.6572182544986517E-4</v>
      </c>
      <c r="W96">
        <f>'qx (1) proccess'!GY103</f>
        <v>6.8367240926192803E-4</v>
      </c>
      <c r="X96">
        <f>'qx (1) proccess'!HH103</f>
        <v>6.5247198257644247E-4</v>
      </c>
      <c r="Y96">
        <f>'qx (1) proccess'!HQ103</f>
        <v>6.6011941038885964E-4</v>
      </c>
      <c r="Z96">
        <f>'qx (1) proccess'!HZ103</f>
        <v>7.8776632740617397E-4</v>
      </c>
      <c r="AA96">
        <f>'qx (1) proccess'!II103</f>
        <v>7.1631383315729847E-4</v>
      </c>
      <c r="AB96">
        <f>'qx (1) proccess'!IR103</f>
        <v>9.0482350004636718E-4</v>
      </c>
      <c r="AC96">
        <f>'qx (1) proccess'!JA103</f>
        <v>9.4175633973043549E-4</v>
      </c>
      <c r="AD96">
        <f>'qx (1) proccess'!JJ103</f>
        <v>9.6776981155728746E-4</v>
      </c>
      <c r="AE96">
        <f>'qx (1) proccess'!JS103</f>
        <v>9.6338117147301799E-4</v>
      </c>
      <c r="AF96">
        <f>'qx (1) proccess'!KB103</f>
        <v>2.0817607946492251E-3</v>
      </c>
      <c r="AG96">
        <f>'qx (1) proccess'!KK103</f>
        <v>2.1479100606428517E-3</v>
      </c>
      <c r="AH96">
        <f>'qx (1) proccess'!KT103</f>
        <v>2.2299031788954146E-3</v>
      </c>
      <c r="AI96">
        <f>'qx (1) proccess'!LC103</f>
        <v>2.3210494125234663E-3</v>
      </c>
      <c r="AJ96">
        <f>'qx (1) proccess'!LL103</f>
        <v>2.4103330221467907E-3</v>
      </c>
      <c r="AK96">
        <f>'qx (1) proccess'!LU103</f>
        <v>1.9989324457906918E-3</v>
      </c>
      <c r="AL96">
        <f>'qx (1) proccess'!MD103</f>
        <v>1.9916859799261359E-3</v>
      </c>
      <c r="AM96">
        <f>'qx (1) proccess'!MM103</f>
        <v>1.9922935366588281E-3</v>
      </c>
      <c r="AN96">
        <f>'qx (1) proccess'!MV103</f>
        <v>2.0052378436816866E-3</v>
      </c>
      <c r="AO96">
        <f>'qx (1) proccess'!NE103</f>
        <v>2.0342721882552739E-3</v>
      </c>
    </row>
    <row r="97" spans="1:45">
      <c r="A97">
        <f t="shared" si="12"/>
        <v>96</v>
      </c>
      <c r="B97">
        <f>'qx (1) proccess'!R104</f>
        <v>5.8310441956248558E-5</v>
      </c>
      <c r="C97">
        <f>'qx (1) proccess'!AA104</f>
        <v>4.9919660855167811E-5</v>
      </c>
      <c r="D97">
        <f>'qx (1) proccess'!AJ104</f>
        <v>4.4461947277494462E-5</v>
      </c>
      <c r="E97">
        <f>'qx (1) proccess'!AS104</f>
        <v>5.0355305083779964E-5</v>
      </c>
      <c r="F97">
        <f>'qx (1) proccess'!BB104</f>
        <v>7.9431885701230424E-4</v>
      </c>
      <c r="G97">
        <f>'qx (1) proccess'!BK104</f>
        <v>8.3225164812523111E-4</v>
      </c>
      <c r="H97">
        <f>'qx (1) proccess'!BT104</f>
        <v>8.7159484027356932E-4</v>
      </c>
      <c r="I97">
        <f>'qx (1) proccess'!CC104</f>
        <v>9.2678553373329699E-4</v>
      </c>
      <c r="J97">
        <f>'qx (1) proccess'!CL104</f>
        <v>9.9044037422299481E-4</v>
      </c>
      <c r="K97">
        <f>'qx (1) proccess'!CU104</f>
        <v>1.0594233039341958E-3</v>
      </c>
      <c r="L97">
        <f>'qx (1) proccess'!DD104</f>
        <v>9.7283520428937027E-4</v>
      </c>
      <c r="M97">
        <f>'qx (1) proccess'!DM104</f>
        <v>1.2371615855203335E-3</v>
      </c>
      <c r="N97">
        <f>'qx (1) proccess'!DV104</f>
        <v>1.1499289907495609E-3</v>
      </c>
      <c r="O97">
        <f>'qx (1) proccess'!EE104</f>
        <v>1.4826097979949609E-3</v>
      </c>
      <c r="P97">
        <f>'qx (1) proccess'!EN104</f>
        <v>1.6021104152274333E-3</v>
      </c>
      <c r="Q97">
        <f>'qx (1) proccess'!EW104</f>
        <v>1.6605000192197875E-3</v>
      </c>
      <c r="R97">
        <f>'qx (1) proccess'!FF104</f>
        <v>1.3795554001418003E-3</v>
      </c>
      <c r="S97">
        <f>'qx (1) proccess'!FO104</f>
        <v>1.4613207367961502E-3</v>
      </c>
      <c r="T97">
        <f>'qx (1) proccess'!FX104</f>
        <v>1.045507268972844E-3</v>
      </c>
      <c r="U97">
        <f>'qx (1) proccess'!GG104</f>
        <v>8.6734294684551454E-4</v>
      </c>
      <c r="V97">
        <f>'qx (1) proccess'!GP104</f>
        <v>7.5858304396091212E-4</v>
      </c>
      <c r="W97">
        <f>'qx (1) proccess'!GY104</f>
        <v>6.7726800631449501E-4</v>
      </c>
      <c r="X97">
        <f>'qx (1) proccess'!HH104</f>
        <v>6.4635736943835639E-4</v>
      </c>
      <c r="Y97">
        <f>'qx (1) proccess'!HQ104</f>
        <v>6.53952136338519E-4</v>
      </c>
      <c r="Z97">
        <f>'qx (1) proccess'!HZ104</f>
        <v>7.8037944813613876E-4</v>
      </c>
      <c r="AA97">
        <f>'qx (1) proccess'!II104</f>
        <v>7.0958854022755815E-4</v>
      </c>
      <c r="AB97">
        <f>'qx (1) proccess'!IR104</f>
        <v>8.9629097683519368E-4</v>
      </c>
      <c r="AC97">
        <f>'qx (1) proccess'!JA104</f>
        <v>9.3286914144612696E-4</v>
      </c>
      <c r="AD97">
        <f>'qx (1) proccess'!JJ104</f>
        <v>9.5865207601287313E-4</v>
      </c>
      <c r="AE97">
        <f>'qx (1) proccess'!JS104</f>
        <v>9.5429636758639599E-4</v>
      </c>
      <c r="AF97">
        <f>'qx (1) proccess'!KB104</f>
        <v>1.919316852507587E-3</v>
      </c>
      <c r="AG97">
        <f>'qx (1) proccess'!KK104</f>
        <v>1.964151373595872E-3</v>
      </c>
      <c r="AH97">
        <f>'qx (1) proccess'!KT104</f>
        <v>2.0265934352799264E-3</v>
      </c>
      <c r="AI97">
        <f>'qx (1) proccess'!LC104</f>
        <v>2.1039867541783517E-3</v>
      </c>
      <c r="AJ97">
        <f>'qx (1) proccess'!LL104</f>
        <v>2.1900186512608315E-3</v>
      </c>
      <c r="AK97">
        <f>'qx (1) proccess'!LU104</f>
        <v>2.2742955795014143E-3</v>
      </c>
      <c r="AL97">
        <f>'qx (1) proccess'!MD104</f>
        <v>1.8858595039267405E-3</v>
      </c>
      <c r="AM97">
        <f>'qx (1) proccess'!MM104</f>
        <v>1.8790509136407472E-3</v>
      </c>
      <c r="AN97">
        <f>'qx (1) proccess'!MV104</f>
        <v>1.8796520404049416E-3</v>
      </c>
      <c r="AO97">
        <f>'qx (1) proccess'!NE104</f>
        <v>1.8918927605077981E-3</v>
      </c>
    </row>
    <row r="98" spans="1:45">
      <c r="A98">
        <f t="shared" si="12"/>
        <v>97</v>
      </c>
      <c r="B98">
        <f>'qx (1) proccess'!R105</f>
        <v>5.7789702320443425E-5</v>
      </c>
      <c r="C98">
        <f>'qx (1) proccess'!AA105</f>
        <v>4.9474593355073599E-5</v>
      </c>
      <c r="D98">
        <f>'qx (1) proccess'!AJ105</f>
        <v>4.4066594686423899E-5</v>
      </c>
      <c r="E98">
        <f>'qx (1) proccess'!AS105</f>
        <v>4.9907446883099178E-5</v>
      </c>
      <c r="F98">
        <f>'qx (1) proccess'!BB105</f>
        <v>7.8722505505269028E-4</v>
      </c>
      <c r="G98">
        <f>'qx (1) proccess'!BK105</f>
        <v>8.2483389084769571E-4</v>
      </c>
      <c r="H98">
        <f>'qx (1) proccess'!BT105</f>
        <v>8.6383183948671963E-4</v>
      </c>
      <c r="I98">
        <f>'qx (1) proccess'!CC105</f>
        <v>9.185034058607468E-4</v>
      </c>
      <c r="J98">
        <f>'qx (1) proccess'!CL105</f>
        <v>9.8161254992193804E-4</v>
      </c>
      <c r="K98">
        <f>'qx (1) proccess'!CU105</f>
        <v>1.0499534719094774E-3</v>
      </c>
      <c r="L98">
        <f>'qx (1) proccess'!DD105</f>
        <v>9.6414928690621837E-4</v>
      </c>
      <c r="M98">
        <f>'qx (1) proccess'!DM105</f>
        <v>1.2261090907157567E-3</v>
      </c>
      <c r="N98">
        <f>'qx (1) proccess'!DV105</f>
        <v>1.1396782959755506E-3</v>
      </c>
      <c r="O98">
        <f>'qx (1) proccess'!EE105</f>
        <v>1.4693269766943213E-3</v>
      </c>
      <c r="P98">
        <f>'qx (1) proccess'!EN105</f>
        <v>1.5877891311987457E-3</v>
      </c>
      <c r="Q98">
        <f>'qx (1) proccess'!EW105</f>
        <v>1.6455847609358218E-3</v>
      </c>
      <c r="R98">
        <f>'qx (1) proccess'!FF105</f>
        <v>1.367152534343338E-3</v>
      </c>
      <c r="S98">
        <f>'qx (1) proccess'!FO105</f>
        <v>1.4481993379674052E-3</v>
      </c>
      <c r="T98">
        <f>'qx (1) proccess'!FX105</f>
        <v>1.0361123613300068E-3</v>
      </c>
      <c r="U98">
        <f>'qx (1) proccess'!GG105</f>
        <v>8.5954095179071254E-4</v>
      </c>
      <c r="V98">
        <f>'qx (1) proccess'!GP105</f>
        <v>7.5174151704064847E-4</v>
      </c>
      <c r="W98">
        <f>'qx (1) proccess'!GY105</f>
        <v>6.7115765743646022E-4</v>
      </c>
      <c r="X98">
        <f>'qx (1) proccess'!HH105</f>
        <v>6.4050238003402079E-4</v>
      </c>
      <c r="Y98">
        <f>'qx (1) proccess'!HQ105</f>
        <v>6.4803996383660687E-4</v>
      </c>
      <c r="Z98">
        <f>'qx (1) proccess'!HZ105</f>
        <v>7.7331992778066475E-4</v>
      </c>
      <c r="AA98">
        <f>'qx (1) proccess'!II105</f>
        <v>7.0314612449937292E-4</v>
      </c>
      <c r="AB98">
        <f>'qx (1) proccess'!IR105</f>
        <v>8.8813294834452371E-4</v>
      </c>
      <c r="AC98">
        <f>'qx (1) proccess'!JA105</f>
        <v>9.2436178553541456E-4</v>
      </c>
      <c r="AD98">
        <f>'qx (1) proccess'!JJ105</f>
        <v>9.499220085414544E-4</v>
      </c>
      <c r="AE98">
        <f>'qx (1) proccess'!JS105</f>
        <v>9.4561573002450723E-4</v>
      </c>
      <c r="AF98">
        <f>'qx (1) proccess'!KB105</f>
        <v>1.793140718323345E-3</v>
      </c>
      <c r="AG98">
        <f>'qx (1) proccess'!KK105</f>
        <v>1.8191571332668909E-3</v>
      </c>
      <c r="AH98">
        <f>'qx (1) proccess'!KT105</f>
        <v>1.8616758577420052E-3</v>
      </c>
      <c r="AI98">
        <f>'qx (1) proccess'!LC105</f>
        <v>1.9208849942100906E-3</v>
      </c>
      <c r="AJ98">
        <f>'qx (1) proccess'!LL105</f>
        <v>1.994267131491193E-3</v>
      </c>
      <c r="AK98">
        <f>'qx (1) proccess'!LU105</f>
        <v>2.0758393390285759E-3</v>
      </c>
      <c r="AL98">
        <f>'qx (1) proccess'!MD105</f>
        <v>2.1557503424691981E-3</v>
      </c>
      <c r="AM98">
        <f>'qx (1) proccess'!MM105</f>
        <v>1.7873506514155379E-3</v>
      </c>
      <c r="AN98">
        <f>'qx (1) proccess'!MV105</f>
        <v>1.7809207498953952E-3</v>
      </c>
      <c r="AO98">
        <f>'qx (1) proccess'!NE105</f>
        <v>1.781513676276729E-3</v>
      </c>
    </row>
    <row r="99" spans="1:45">
      <c r="A99">
        <f t="shared" si="12"/>
        <v>98</v>
      </c>
      <c r="B99">
        <f>'qx (1) proccess'!R106</f>
        <v>5.7303325933191647E-5</v>
      </c>
      <c r="C99">
        <f>'qx (1) proccess'!AA106</f>
        <v>4.9055883051172851E-5</v>
      </c>
      <c r="D99">
        <f>'qx (1) proccess'!AJ106</f>
        <v>4.3691216471009079E-5</v>
      </c>
      <c r="E99">
        <f>'qx (1) proccess'!AS106</f>
        <v>4.9480228197845027E-5</v>
      </c>
      <c r="F99">
        <f>'qx (1) proccess'!BB106</f>
        <v>7.8049377158671731E-4</v>
      </c>
      <c r="G99">
        <f>'qx (1) proccess'!BK106</f>
        <v>8.1777992088146107E-4</v>
      </c>
      <c r="H99">
        <f>'qx (1) proccess'!BT106</f>
        <v>8.5647000266996128E-4</v>
      </c>
      <c r="I99">
        <f>'qx (1) proccess'!CC106</f>
        <v>9.1063022165387998E-4</v>
      </c>
      <c r="J99">
        <f>'qx (1) proccess'!CL106</f>
        <v>9.7325424118980793E-4</v>
      </c>
      <c r="K99">
        <f>'qx (1) proccess'!CU106</f>
        <v>1.0409642506934102E-3</v>
      </c>
      <c r="L99">
        <f>'qx (1) proccess'!DD106</f>
        <v>9.5589909831323631E-4</v>
      </c>
      <c r="M99">
        <f>'qx (1) proccess'!DM106</f>
        <v>1.2156052800446631E-3</v>
      </c>
      <c r="N99">
        <f>'qx (1) proccess'!DV106</f>
        <v>1.1299334829923272E-3</v>
      </c>
      <c r="O99">
        <f>'qx (1) proccess'!EE106</f>
        <v>1.4567614880153703E-3</v>
      </c>
      <c r="P99">
        <f>'qx (1) proccess'!EN106</f>
        <v>1.5741818405242741E-3</v>
      </c>
      <c r="Q99">
        <f>'qx (1) proccess'!EW106</f>
        <v>1.6314728101428919E-3</v>
      </c>
      <c r="R99">
        <f>'qx (1) proccess'!FF106</f>
        <v>1.3554338519912025E-3</v>
      </c>
      <c r="S99">
        <f>'qx (1) proccess'!FO106</f>
        <v>1.435715602577029E-3</v>
      </c>
      <c r="T99">
        <f>'qx (1) proccess'!FX106</f>
        <v>1.0272076722781269E-3</v>
      </c>
      <c r="U99">
        <f>'qx (1) proccess'!GG106</f>
        <v>8.5215088139116988E-4</v>
      </c>
      <c r="V99">
        <f>'qx (1) proccess'!GP106</f>
        <v>7.4525623800333137E-4</v>
      </c>
      <c r="W99">
        <f>'qx (1) proccess'!GY106</f>
        <v>6.6535607032113398E-4</v>
      </c>
      <c r="X99">
        <f>'qx (1) proccess'!HH106</f>
        <v>6.3497436719694132E-4</v>
      </c>
      <c r="Y99">
        <f>'qx (1) proccess'!HQ106</f>
        <v>6.4244541236228988E-4</v>
      </c>
      <c r="Z99">
        <f>'qx (1) proccess'!HZ106</f>
        <v>7.6661357566389326E-4</v>
      </c>
      <c r="AA99">
        <f>'qx (1) proccess'!II106</f>
        <v>6.9704786567814701E-4</v>
      </c>
      <c r="AB99">
        <f>'qx (1) proccess'!IR106</f>
        <v>8.8039333723468401E-4</v>
      </c>
      <c r="AC99">
        <f>'qx (1) proccess'!JA106</f>
        <v>9.1629651673767851E-4</v>
      </c>
      <c r="AD99">
        <f>'qx (1) proccess'!JJ106</f>
        <v>9.4163059828869695E-4</v>
      </c>
      <c r="AE99">
        <f>'qx (1) proccess'!JS106</f>
        <v>9.3738860711055296E-4</v>
      </c>
      <c r="AF99">
        <f>'qx (1) proccess'!KB106</f>
        <v>1.6960640723687492E-3</v>
      </c>
      <c r="AG99">
        <f>'qx (1) proccess'!KK106</f>
        <v>1.7071530882952215E-3</v>
      </c>
      <c r="AH99">
        <f>'qx (1) proccess'!KT106</f>
        <v>1.7319414478382143E-3</v>
      </c>
      <c r="AI99">
        <f>'qx (1) proccess'!LC106</f>
        <v>1.7724418711230633E-3</v>
      </c>
      <c r="AJ99">
        <f>'qx (1) proccess'!LL106</f>
        <v>1.8288337067236542E-3</v>
      </c>
      <c r="AK99">
        <f>'qx (1) proccess'!LU106</f>
        <v>1.8987207697452656E-3</v>
      </c>
      <c r="AL99">
        <f>'qx (1) proccess'!MD106</f>
        <v>1.9764073546778443E-3</v>
      </c>
      <c r="AM99">
        <f>'qx (1) proccess'!MM106</f>
        <v>2.0525140464452492E-3</v>
      </c>
      <c r="AN99">
        <f>'qx (1) proccess'!MV106</f>
        <v>1.7015801188305765E-3</v>
      </c>
      <c r="AO99">
        <f>'qx (1) proccess'!NE106</f>
        <v>1.6954781966373664E-3</v>
      </c>
    </row>
    <row r="100" spans="1:45">
      <c r="A100">
        <f t="shared" si="12"/>
        <v>99</v>
      </c>
      <c r="B100">
        <f>'qx (1) proccess'!R107</f>
        <v>5.6709778301683805E-5</v>
      </c>
      <c r="C100">
        <f>'qx (1) proccess'!AA107</f>
        <v>4.8538693714903903E-5</v>
      </c>
      <c r="D100">
        <f>'qx (1) proccess'!AJ107</f>
        <v>4.3224876752399432E-5</v>
      </c>
      <c r="E100">
        <f>'qx (1) proccess'!AS107</f>
        <v>4.8945214028698633E-5</v>
      </c>
      <c r="F100">
        <f>'qx (1) proccess'!BB107</f>
        <v>7.7204171847564758E-4</v>
      </c>
      <c r="G100">
        <f>'qx (1) proccess'!BK107</f>
        <v>8.0902217802479245E-4</v>
      </c>
      <c r="H100">
        <f>'qx (1) proccess'!BT107</f>
        <v>8.4731036931499698E-4</v>
      </c>
      <c r="I100">
        <f>'qx (1) proccess'!CC107</f>
        <v>9.008785094652903E-4</v>
      </c>
      <c r="J100">
        <f>'qx (1) proccess'!CL107</f>
        <v>9.6285788980684313E-4</v>
      </c>
      <c r="K100">
        <f>'qx (1) proccess'!CU107</f>
        <v>1.0298257032075049E-3</v>
      </c>
      <c r="L100">
        <f>'qx (1) proccess'!DD107</f>
        <v>9.4566373095768903E-4</v>
      </c>
      <c r="M100">
        <f>'qx (1) proccess'!DM107</f>
        <v>1.2025603627224145E-3</v>
      </c>
      <c r="N100">
        <f>'qx (1) proccess'!DV107</f>
        <v>1.1178345898840878E-3</v>
      </c>
      <c r="O100">
        <f>'qx (1) proccess'!EE107</f>
        <v>1.441166029447343E-3</v>
      </c>
      <c r="P100">
        <f>'qx (1) proccess'!EN107</f>
        <v>1.5572702605208086E-3</v>
      </c>
      <c r="Q100">
        <f>'qx (1) proccess'!EW107</f>
        <v>1.6139961547756928E-3</v>
      </c>
      <c r="R100">
        <f>'qx (1) proccess'!FF107</f>
        <v>1.3408982250241537E-3</v>
      </c>
      <c r="S100">
        <f>'qx (1) proccess'!FO107</f>
        <v>1.4202481119824203E-3</v>
      </c>
      <c r="T100">
        <f>'qx (1) proccess'!FX107</f>
        <v>1.0161599890893304E-3</v>
      </c>
      <c r="U100">
        <f>'qx (1) proccess'!GG107</f>
        <v>8.4296206976730321E-4</v>
      </c>
      <c r="V100">
        <f>'qx (1) proccess'!GP107</f>
        <v>7.3720059920531127E-4</v>
      </c>
      <c r="W100">
        <f>'qx (1) proccess'!GY107</f>
        <v>6.5812688527662391E-4</v>
      </c>
      <c r="X100">
        <f>'qx (1) proccess'!HH107</f>
        <v>6.2806059133080664E-4</v>
      </c>
      <c r="Y100">
        <f>'qx (1) proccess'!HQ107</f>
        <v>6.3544983261292582E-4</v>
      </c>
      <c r="Z100">
        <f>'qx (1) proccess'!HZ107</f>
        <v>7.5821798704655511E-4</v>
      </c>
      <c r="AA100">
        <f>'qx (1) proccess'!II107</f>
        <v>6.8939529096311936E-4</v>
      </c>
      <c r="AB100">
        <f>'qx (1) proccess'!IR107</f>
        <v>8.7071028502542667E-4</v>
      </c>
      <c r="AC100">
        <f>'qx (1) proccess'!JA107</f>
        <v>9.0618420767686831E-4</v>
      </c>
      <c r="AD100">
        <f>'qx (1) proccess'!JJ107</f>
        <v>9.3118933833397143E-4</v>
      </c>
      <c r="AE100">
        <f>'qx (1) proccess'!JS107</f>
        <v>9.2703131114485872E-4</v>
      </c>
      <c r="AF100">
        <f>'qx (1) proccess'!KB107</f>
        <v>1.5978620839907131E-3</v>
      </c>
      <c r="AG100">
        <f>'qx (1) proccess'!KK107</f>
        <v>1.5984374316409316E-3</v>
      </c>
      <c r="AH100">
        <f>'qx (1) proccess'!KT107</f>
        <v>1.6089111218131173E-3</v>
      </c>
      <c r="AI100">
        <f>'qx (1) proccess'!LC107</f>
        <v>1.6322964513019286E-3</v>
      </c>
      <c r="AJ100">
        <f>'qx (1) proccess'!LL107</f>
        <v>1.6704906688751043E-3</v>
      </c>
      <c r="AK100">
        <f>'qx (1) proccess'!LU107</f>
        <v>1.7236635166282713E-3</v>
      </c>
      <c r="AL100">
        <f>'qx (1) proccess'!MD107</f>
        <v>1.7895573860735488E-3</v>
      </c>
      <c r="AM100">
        <f>'qx (1) proccess'!MM107</f>
        <v>1.8628043498612587E-3</v>
      </c>
      <c r="AN100">
        <f>'qx (1) proccess'!MV107</f>
        <v>1.9345642711221624E-3</v>
      </c>
      <c r="AO100">
        <f>'qx (1) proccess'!NE107</f>
        <v>1.6035876515926534E-3</v>
      </c>
    </row>
    <row r="102" spans="1:45">
      <c r="A102" t="s">
        <v>162</v>
      </c>
      <c r="B102">
        <f>MIN(B2:B100)</f>
        <v>3.2914130890970233E-5</v>
      </c>
      <c r="C102">
        <f t="shared" ref="C102:AO102" si="13">MIN(C2:C100)</f>
        <v>4.1568761298329877E-5</v>
      </c>
      <c r="D102">
        <f t="shared" si="13"/>
        <v>4.3224876752399432E-5</v>
      </c>
      <c r="E102">
        <f t="shared" si="13"/>
        <v>4.8945214028698633E-5</v>
      </c>
      <c r="F102">
        <f t="shared" si="13"/>
        <v>1.0797274009968914E-4</v>
      </c>
      <c r="G102">
        <f t="shared" si="13"/>
        <v>1.0807428582589662E-4</v>
      </c>
      <c r="H102">
        <f t="shared" si="13"/>
        <v>1.0111302928755622E-4</v>
      </c>
      <c r="I102">
        <f t="shared" si="13"/>
        <v>1.0291306653029613E-4</v>
      </c>
      <c r="J102">
        <f t="shared" si="13"/>
        <v>1.1562620377106034E-4</v>
      </c>
      <c r="K102">
        <f t="shared" si="13"/>
        <v>1.2322893611237267E-4</v>
      </c>
      <c r="L102">
        <f t="shared" si="13"/>
        <v>1.2621303364408819E-4</v>
      </c>
      <c r="M102">
        <f t="shared" si="13"/>
        <v>1.3401796202850802E-4</v>
      </c>
      <c r="N102">
        <f t="shared" si="13"/>
        <v>1.3870528746301832E-4</v>
      </c>
      <c r="O102">
        <f t="shared" si="13"/>
        <v>1.5073122109648509E-4</v>
      </c>
      <c r="P102">
        <f t="shared" si="13"/>
        <v>1.7179192792680806E-4</v>
      </c>
      <c r="Q102">
        <f t="shared" si="13"/>
        <v>1.7223181333074608E-4</v>
      </c>
      <c r="R102">
        <f t="shared" si="13"/>
        <v>1.6658242030366028E-4</v>
      </c>
      <c r="S102">
        <f t="shared" si="13"/>
        <v>1.5057549361825905E-4</v>
      </c>
      <c r="T102">
        <f t="shared" si="13"/>
        <v>1.2637409291975358E-4</v>
      </c>
      <c r="U102">
        <f t="shared" si="13"/>
        <v>1.0415427644122807E-4</v>
      </c>
      <c r="V102">
        <f t="shared" si="13"/>
        <v>9.2899215551971406E-5</v>
      </c>
      <c r="W102">
        <f t="shared" si="13"/>
        <v>8.4033400547459052E-5</v>
      </c>
      <c r="X102">
        <f t="shared" si="13"/>
        <v>8.0953351056928084E-5</v>
      </c>
      <c r="Y102">
        <f t="shared" si="13"/>
        <v>8.106431088658058E-5</v>
      </c>
      <c r="Z102">
        <f t="shared" si="13"/>
        <v>8.0575027124832173E-5</v>
      </c>
      <c r="AA102">
        <f t="shared" si="13"/>
        <v>8.6174583346216891E-5</v>
      </c>
      <c r="AB102">
        <f t="shared" si="13"/>
        <v>8.7280383648234849E-5</v>
      </c>
      <c r="AC102">
        <f t="shared" si="13"/>
        <v>9.4577774815192664E-5</v>
      </c>
      <c r="AD102">
        <f t="shared" si="13"/>
        <v>9.7480214251460982E-5</v>
      </c>
      <c r="AE102">
        <f t="shared" si="13"/>
        <v>9.4089731364708283E-5</v>
      </c>
      <c r="AF102">
        <f t="shared" si="13"/>
        <v>4.7677480001737706E-4</v>
      </c>
      <c r="AG102">
        <f t="shared" si="13"/>
        <v>4.8875542713222727E-4</v>
      </c>
      <c r="AH102">
        <f t="shared" si="13"/>
        <v>5.0373359695750049E-4</v>
      </c>
      <c r="AI102">
        <f t="shared" si="13"/>
        <v>5.2033142566200691E-4</v>
      </c>
      <c r="AJ102">
        <f t="shared" si="13"/>
        <v>5.363639437600703E-4</v>
      </c>
      <c r="AK102">
        <f t="shared" si="13"/>
        <v>4.6723859020650344E-4</v>
      </c>
      <c r="AL102">
        <f t="shared" si="13"/>
        <v>4.639255962792732E-4</v>
      </c>
      <c r="AM102">
        <f t="shared" si="13"/>
        <v>4.6253792984560731E-4</v>
      </c>
      <c r="AN102">
        <f t="shared" si="13"/>
        <v>4.6383206398786732E-4</v>
      </c>
      <c r="AO102">
        <f t="shared" si="13"/>
        <v>4.6845280221215142E-4</v>
      </c>
      <c r="AQ102">
        <f>MIN(B102:AO102)</f>
        <v>3.2914130890970233E-5</v>
      </c>
      <c r="AR102">
        <v>5</v>
      </c>
      <c r="AS102">
        <v>1990</v>
      </c>
    </row>
    <row r="103" spans="1:45">
      <c r="A103" t="s">
        <v>163</v>
      </c>
      <c r="B103">
        <f>MAX(B2:B100)</f>
        <v>2.0575134263837555E-3</v>
      </c>
      <c r="C103">
        <f t="shared" ref="C103:AO103" si="14">MAX(C2:C100)</f>
        <v>2.097790454983916E-3</v>
      </c>
      <c r="D103">
        <f t="shared" si="14"/>
        <v>2.1377647333268336E-3</v>
      </c>
      <c r="E103">
        <f t="shared" si="14"/>
        <v>2.1872382089136331E-3</v>
      </c>
      <c r="F103">
        <f t="shared" si="14"/>
        <v>2.2428785752894886E-3</v>
      </c>
      <c r="G103">
        <f t="shared" si="14"/>
        <v>2.297972610518173E-3</v>
      </c>
      <c r="H103">
        <f t="shared" si="14"/>
        <v>2.3646822646483027E-3</v>
      </c>
      <c r="I103">
        <f t="shared" si="14"/>
        <v>2.4715641271570907E-3</v>
      </c>
      <c r="J103">
        <f t="shared" si="14"/>
        <v>2.6011442850210585E-3</v>
      </c>
      <c r="K103">
        <f t="shared" si="14"/>
        <v>2.7104440904674254E-3</v>
      </c>
      <c r="L103">
        <f t="shared" si="14"/>
        <v>2.8149095044581441E-3</v>
      </c>
      <c r="M103">
        <f t="shared" si="14"/>
        <v>3.0317649853357563E-3</v>
      </c>
      <c r="N103">
        <f t="shared" si="14"/>
        <v>3.1604248962912515E-3</v>
      </c>
      <c r="O103">
        <f t="shared" si="14"/>
        <v>3.351433986059857E-3</v>
      </c>
      <c r="P103">
        <f t="shared" si="14"/>
        <v>3.6772489357074054E-3</v>
      </c>
      <c r="Q103">
        <f t="shared" si="14"/>
        <v>3.7101409892257584E-3</v>
      </c>
      <c r="R103">
        <f t="shared" si="14"/>
        <v>3.4706679905430623E-3</v>
      </c>
      <c r="S103">
        <f t="shared" si="14"/>
        <v>3.0817203021455504E-3</v>
      </c>
      <c r="T103">
        <f t="shared" si="14"/>
        <v>2.4683783958306489E-3</v>
      </c>
      <c r="U103">
        <f t="shared" si="14"/>
        <v>1.9084148648415562E-3</v>
      </c>
      <c r="V103">
        <f t="shared" si="14"/>
        <v>1.6130016861174671E-3</v>
      </c>
      <c r="W103">
        <f t="shared" si="14"/>
        <v>1.3665554207178887E-3</v>
      </c>
      <c r="X103">
        <f t="shared" si="14"/>
        <v>1.2416849394317328E-3</v>
      </c>
      <c r="Y103">
        <f t="shared" si="14"/>
        <v>1.1862377913492584E-3</v>
      </c>
      <c r="Z103">
        <f t="shared" si="14"/>
        <v>1.1731670013973882E-3</v>
      </c>
      <c r="AA103">
        <f t="shared" si="14"/>
        <v>1.2250219490641144E-3</v>
      </c>
      <c r="AB103">
        <f t="shared" si="14"/>
        <v>1.2579054160850953E-3</v>
      </c>
      <c r="AC103">
        <f t="shared" si="14"/>
        <v>1.2348771422587815E-3</v>
      </c>
      <c r="AD103">
        <f t="shared" si="14"/>
        <v>1.2082277403880027E-3</v>
      </c>
      <c r="AE103">
        <f t="shared" si="14"/>
        <v>1.1726828261990716E-3</v>
      </c>
      <c r="AF103">
        <f t="shared" si="14"/>
        <v>2.1517230976250305E-2</v>
      </c>
      <c r="AG103">
        <f t="shared" si="14"/>
        <v>2.003534321028062E-2</v>
      </c>
      <c r="AH103">
        <f t="shared" si="14"/>
        <v>1.9077132838493827E-2</v>
      </c>
      <c r="AI103">
        <f t="shared" si="14"/>
        <v>1.886228753112992E-2</v>
      </c>
      <c r="AJ103">
        <f t="shared" si="14"/>
        <v>1.9109299311375019E-2</v>
      </c>
      <c r="AK103">
        <f t="shared" si="14"/>
        <v>1.9521065960227922E-2</v>
      </c>
      <c r="AL103">
        <f t="shared" si="14"/>
        <v>2.0098570211955765E-2</v>
      </c>
      <c r="AM103">
        <f t="shared" si="14"/>
        <v>2.0815437583928786E-2</v>
      </c>
      <c r="AN103">
        <f t="shared" si="14"/>
        <v>2.1610565929592578E-2</v>
      </c>
      <c r="AO103">
        <f t="shared" si="14"/>
        <v>2.238523461950135E-2</v>
      </c>
      <c r="AQ103">
        <f>MAX(B103:AO103)</f>
        <v>2.238523461950135E-2</v>
      </c>
      <c r="AR103">
        <v>50</v>
      </c>
      <c r="AS103">
        <v>2029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/>
  <dimension ref="A1:AS103"/>
  <sheetViews>
    <sheetView topLeftCell="T101" zoomScale="85" zoomScaleNormal="85" workbookViewId="0">
      <selection activeCell="AI112" sqref="AI112"/>
    </sheetView>
  </sheetViews>
  <sheetFormatPr defaultRowHeight="14.4"/>
  <cols>
    <col min="43" max="43" width="12.6640625" customWidth="1"/>
  </cols>
  <sheetData>
    <row r="1" spans="1:4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  <c r="AF1" s="22">
        <f t="shared" ref="AF1" si="1">AE1+1</f>
        <v>2020</v>
      </c>
      <c r="AG1" s="22">
        <f t="shared" ref="AG1" si="2">AF1+1</f>
        <v>2021</v>
      </c>
      <c r="AH1" s="22">
        <f t="shared" ref="AH1" si="3">AG1+1</f>
        <v>2022</v>
      </c>
      <c r="AI1" s="22">
        <f t="shared" ref="AI1" si="4">AH1+1</f>
        <v>2023</v>
      </c>
      <c r="AJ1" s="22">
        <f t="shared" ref="AJ1" si="5">AI1+1</f>
        <v>2024</v>
      </c>
      <c r="AK1" s="22">
        <f t="shared" ref="AK1" si="6">AJ1+1</f>
        <v>2025</v>
      </c>
      <c r="AL1" s="22">
        <f t="shared" ref="AL1" si="7">AK1+1</f>
        <v>2026</v>
      </c>
      <c r="AM1" s="22">
        <f t="shared" ref="AM1" si="8">AL1+1</f>
        <v>2027</v>
      </c>
      <c r="AN1" s="22">
        <f t="shared" ref="AN1" si="9">AM1+1</f>
        <v>2028</v>
      </c>
      <c r="AO1" s="22">
        <f t="shared" ref="AO1" si="10">AN1+1</f>
        <v>2029</v>
      </c>
    </row>
    <row r="2" spans="1:41">
      <c r="A2">
        <v>1</v>
      </c>
      <c r="B2" s="29">
        <f>'Life Table'!E2</f>
        <v>5.2798390000000001E-2</v>
      </c>
      <c r="C2">
        <f>'Life Table'!E101</f>
        <v>5.0151859999999999E-2</v>
      </c>
      <c r="D2">
        <f>'Life Table'!E200</f>
        <v>5.2902640000000001E-2</v>
      </c>
      <c r="E2">
        <f>'Life Table'!E299</f>
        <v>5.0211970000000002E-2</v>
      </c>
      <c r="F2">
        <f>'Life Table'!E398</f>
        <v>4.8440700000000003E-2</v>
      </c>
      <c r="G2">
        <f>'Life Table'!E497</f>
        <v>4.8217120000000002E-2</v>
      </c>
      <c r="H2">
        <f>'Life Table'!E596</f>
        <v>4.7761829999999998E-2</v>
      </c>
      <c r="I2">
        <f>'Life Table'!E695</f>
        <v>4.6913990000000003E-2</v>
      </c>
      <c r="J2">
        <f>'Life Table'!E794</f>
        <v>4.7777979999999998E-2</v>
      </c>
      <c r="K2">
        <f>'Life Table'!E893</f>
        <v>4.5347800000000001E-2</v>
      </c>
      <c r="L2">
        <f>'Life Table'!E992</f>
        <v>4.4721070000000002E-2</v>
      </c>
      <c r="M2">
        <f>'Life Table'!E1091</f>
        <v>4.2190440000000003E-2</v>
      </c>
      <c r="N2">
        <f>'Life Table'!E1190</f>
        <v>4.1002509999999999E-2</v>
      </c>
      <c r="O2">
        <f>'Life Table'!E1289</f>
        <v>3.7072460000000002E-2</v>
      </c>
      <c r="P2">
        <f>'Life Table'!E1388</f>
        <v>3.4691779999999998E-2</v>
      </c>
      <c r="Q2">
        <f>'Life Table'!E1487</f>
        <v>3.2178459999999999E-2</v>
      </c>
      <c r="R2">
        <f>'Life Table'!E1586</f>
        <v>2.986546E-2</v>
      </c>
      <c r="S2">
        <f>'Life Table'!E1685</f>
        <v>2.7205699999999999E-2</v>
      </c>
      <c r="T2">
        <f>'Life Table'!E1784</f>
        <v>2.4766130000000001E-2</v>
      </c>
      <c r="U2">
        <f>'Life Table'!E1883</f>
        <v>2.2539839999999998E-2</v>
      </c>
      <c r="V2">
        <f>'Life Table'!E1982</f>
        <v>2.0475119999999999E-2</v>
      </c>
      <c r="W2">
        <f>'Life Table'!E2081</f>
        <v>1.8651190000000002E-2</v>
      </c>
      <c r="X2">
        <f>'Life Table'!E2180</f>
        <v>1.6885890000000001E-2</v>
      </c>
      <c r="Y2">
        <f>'Life Table'!E2279</f>
        <v>1.55146E-2</v>
      </c>
      <c r="Z2">
        <f>'Life Table'!E2378</f>
        <v>1.427928E-2</v>
      </c>
      <c r="AA2">
        <f>'Life Table'!E2477</f>
        <v>1.3293360000000001E-2</v>
      </c>
      <c r="AB2">
        <f>'Life Table'!E2576</f>
        <v>1.243941E-2</v>
      </c>
      <c r="AC2">
        <f>'Life Table'!E2675</f>
        <v>1.1683610000000001E-2</v>
      </c>
      <c r="AD2">
        <f>'Life Table'!E2774</f>
        <v>1.1035079999999999E-2</v>
      </c>
      <c r="AE2">
        <f>'Life Table'!E2873</f>
        <v>1.0453469999999999E-2</v>
      </c>
      <c r="AF2">
        <v>1.9068642738155669E-2</v>
      </c>
      <c r="AG2">
        <v>1.8530964639053901E-2</v>
      </c>
      <c r="AH2">
        <v>1.8589957216685219E-2</v>
      </c>
      <c r="AI2">
        <v>1.864913580494976E-2</v>
      </c>
      <c r="AJ2">
        <v>1.870850097887589E-2</v>
      </c>
      <c r="AK2">
        <v>1.8768053315195599E-2</v>
      </c>
      <c r="AL2">
        <v>1.8827793392349409E-2</v>
      </c>
      <c r="AM2">
        <v>1.8887721790490249E-2</v>
      </c>
      <c r="AN2">
        <v>1.8947839091488668E-2</v>
      </c>
      <c r="AO2">
        <v>1.900814587893751E-2</v>
      </c>
    </row>
    <row r="3" spans="1:41">
      <c r="A3">
        <f>A2+1</f>
        <v>2</v>
      </c>
      <c r="B3" s="29">
        <f>'Life Table'!E3</f>
        <v>3.2541630000000002E-2</v>
      </c>
      <c r="C3">
        <f>'Life Table'!E102</f>
        <v>3.0770430000000001E-2</v>
      </c>
      <c r="D3">
        <f>'Life Table'!E201</f>
        <v>3.2603899999999998E-2</v>
      </c>
      <c r="E3">
        <f>'Life Table'!E300</f>
        <v>3.080687E-2</v>
      </c>
      <c r="F3">
        <f>'Life Table'!E399</f>
        <v>2.9626409999999999E-2</v>
      </c>
      <c r="G3">
        <f>'Life Table'!E498</f>
        <v>2.9496499999999998E-2</v>
      </c>
      <c r="H3">
        <f>'Life Table'!E597</f>
        <v>2.9212720000000001E-2</v>
      </c>
      <c r="I3">
        <f>'Life Table'!E696</f>
        <v>2.8689180000000002E-2</v>
      </c>
      <c r="J3">
        <f>'Life Table'!E795</f>
        <v>2.9313840000000001E-2</v>
      </c>
      <c r="K3">
        <f>'Life Table'!E894</f>
        <v>2.7757799999999999E-2</v>
      </c>
      <c r="L3">
        <f>'Life Table'!E993</f>
        <v>2.7424150000000001E-2</v>
      </c>
      <c r="M3">
        <f>'Life Table'!E1092</f>
        <v>2.5819089999999999E-2</v>
      </c>
      <c r="N3">
        <f>'Life Table'!E1191</f>
        <v>2.5133579999999999E-2</v>
      </c>
      <c r="O3">
        <f>'Life Table'!E1290</f>
        <v>2.263542E-2</v>
      </c>
      <c r="P3">
        <f>'Life Table'!E1389</f>
        <v>2.116256E-2</v>
      </c>
      <c r="Q3">
        <f>'Life Table'!E1488</f>
        <v>1.9623760000000001E-2</v>
      </c>
      <c r="R3">
        <f>'Life Table'!E1587</f>
        <v>1.8260120000000001E-2</v>
      </c>
      <c r="S3">
        <f>'Life Table'!E1686</f>
        <v>1.6582220000000002E-2</v>
      </c>
      <c r="T3">
        <f>'Life Table'!E1785</f>
        <v>1.510356E-2</v>
      </c>
      <c r="U3">
        <f>'Life Table'!E1884</f>
        <v>1.3737839999999999E-2</v>
      </c>
      <c r="V3">
        <f>'Life Table'!E1983</f>
        <v>1.2488279999999999E-2</v>
      </c>
      <c r="W3">
        <f>'Life Table'!E2082</f>
        <v>1.1378030000000001E-2</v>
      </c>
      <c r="X3">
        <f>'Life Table'!E2181</f>
        <v>1.030791E-2</v>
      </c>
      <c r="Y3">
        <f>'Life Table'!E2280</f>
        <v>9.4820600000000005E-3</v>
      </c>
      <c r="Z3">
        <f>'Life Table'!E2379</f>
        <v>8.7288499999999998E-3</v>
      </c>
      <c r="AA3">
        <f>'Life Table'!E2478</f>
        <v>8.1266499999999992E-3</v>
      </c>
      <c r="AB3">
        <f>'Life Table'!E2577</f>
        <v>7.6077200000000001E-3</v>
      </c>
      <c r="AC3">
        <f>'Life Table'!E2676</f>
        <v>7.1470199999999996E-3</v>
      </c>
      <c r="AD3">
        <f>'Life Table'!E2775</f>
        <v>6.7578100000000004E-3</v>
      </c>
      <c r="AE3">
        <f>'Life Table'!E2874</f>
        <v>6.4072299999999999E-3</v>
      </c>
      <c r="AF3">
        <v>1.161161142539557E-2</v>
      </c>
      <c r="AG3">
        <v>1.16486021060811E-2</v>
      </c>
      <c r="AH3">
        <v>1.131985947408887E-2</v>
      </c>
      <c r="AI3">
        <v>1.135592608054559E-2</v>
      </c>
      <c r="AJ3">
        <v>1.1392106936780831E-2</v>
      </c>
      <c r="AK3">
        <v>1.1428402400459061E-2</v>
      </c>
      <c r="AL3">
        <v>1.146481283033707E-2</v>
      </c>
      <c r="AM3">
        <v>1.150133858626734E-2</v>
      </c>
      <c r="AN3">
        <v>1.1537980029200919E-2</v>
      </c>
      <c r="AO3">
        <v>1.1574737521190979E-2</v>
      </c>
    </row>
    <row r="4" spans="1:41">
      <c r="A4">
        <f t="shared" ref="A4:A67" si="11">A3+1</f>
        <v>3</v>
      </c>
      <c r="B4" s="29">
        <f>'Life Table'!E4</f>
        <v>2.2072890000000001E-2</v>
      </c>
      <c r="C4">
        <f>'Life Table'!E103</f>
        <v>2.0705540000000001E-2</v>
      </c>
      <c r="D4">
        <f>'Life Table'!E202</f>
        <v>2.2115240000000001E-2</v>
      </c>
      <c r="E4">
        <f>'Life Table'!E301</f>
        <v>2.0728900000000001E-2</v>
      </c>
      <c r="F4">
        <f>'Life Table'!E400</f>
        <v>1.9822510000000002E-2</v>
      </c>
      <c r="G4">
        <f>'Life Table'!E499</f>
        <v>1.9737379999999999E-2</v>
      </c>
      <c r="H4">
        <f>'Life Table'!E598</f>
        <v>1.9544289999999999E-2</v>
      </c>
      <c r="I4">
        <f>'Life Table'!E697</f>
        <v>1.9193789999999999E-2</v>
      </c>
      <c r="J4">
        <f>'Life Table'!E796</f>
        <v>1.974368E-2</v>
      </c>
      <c r="K4">
        <f>'Life Table'!E895</f>
        <v>1.8624390000000001E-2</v>
      </c>
      <c r="L4">
        <f>'Life Table'!E994</f>
        <v>1.8471040000000001E-2</v>
      </c>
      <c r="M4">
        <f>'Life Table'!E1093</f>
        <v>1.7348539999999999E-2</v>
      </c>
      <c r="N4">
        <f>'Life Table'!E1192</f>
        <v>1.69476E-2</v>
      </c>
      <c r="O4">
        <f>'Life Table'!E1291</f>
        <v>1.516522E-2</v>
      </c>
      <c r="P4">
        <f>'Life Table'!E1390</f>
        <v>1.418676E-2</v>
      </c>
      <c r="Q4">
        <f>'Life Table'!E1489</f>
        <v>1.31669E-2</v>
      </c>
      <c r="R4">
        <f>'Life Table'!E1588</f>
        <v>1.2294299999999999E-2</v>
      </c>
      <c r="S4">
        <f>'Life Table'!E1687</f>
        <v>1.1152179999999999E-2</v>
      </c>
      <c r="T4">
        <f>'Life Table'!E1786</f>
        <v>1.0164329999999999E-2</v>
      </c>
      <c r="U4">
        <f>'Life Table'!E1885</f>
        <v>9.2560200000000002E-3</v>
      </c>
      <c r="V4">
        <f>'Life Table'!E1984</f>
        <v>8.4276500000000001E-3</v>
      </c>
      <c r="W4">
        <f>'Life Table'!E2083</f>
        <v>7.6908200000000001E-3</v>
      </c>
      <c r="X4">
        <f>'Life Table'!E2182</f>
        <v>6.9813499999999999E-3</v>
      </c>
      <c r="Y4">
        <f>'Life Table'!E2281</f>
        <v>6.4311999999999998E-3</v>
      </c>
      <c r="Z4">
        <f>'Life Table'!E2380</f>
        <v>5.9294300000000003E-3</v>
      </c>
      <c r="AA4">
        <f>'Life Table'!E2479</f>
        <v>5.5284599999999998E-3</v>
      </c>
      <c r="AB4">
        <f>'Life Table'!E2578</f>
        <v>5.1810800000000002E-3</v>
      </c>
      <c r="AC4">
        <f>'Life Table'!E2677</f>
        <v>4.8743199999999997E-3</v>
      </c>
      <c r="AD4">
        <f>'Life Table'!E2776</f>
        <v>4.6159800000000004E-3</v>
      </c>
      <c r="AE4">
        <f>'Life Table'!E2875</f>
        <v>4.3781499999999999E-3</v>
      </c>
      <c r="AF4">
        <v>7.833753849780245E-3</v>
      </c>
      <c r="AG4">
        <v>7.858483798664162E-3</v>
      </c>
      <c r="AH4">
        <v>7.8832915056102904E-3</v>
      </c>
      <c r="AI4">
        <v>7.662801216477666E-3</v>
      </c>
      <c r="AJ4">
        <v>7.6869935875860662E-3</v>
      </c>
      <c r="AK4">
        <v>7.7112620397303822E-3</v>
      </c>
      <c r="AL4">
        <v>7.735606810288842E-3</v>
      </c>
      <c r="AM4">
        <v>7.7600281373684243E-3</v>
      </c>
      <c r="AN4">
        <v>7.7845262598070786E-3</v>
      </c>
      <c r="AO4">
        <v>7.8091014171756123E-3</v>
      </c>
    </row>
    <row r="5" spans="1:41">
      <c r="A5">
        <f t="shared" si="11"/>
        <v>4</v>
      </c>
      <c r="B5" s="29">
        <f>'Life Table'!E5</f>
        <v>1.51337E-2</v>
      </c>
      <c r="C5">
        <f>'Life Table'!E104</f>
        <v>1.4020639999999999E-2</v>
      </c>
      <c r="D5">
        <f>'Life Table'!E203</f>
        <v>1.5166300000000001E-2</v>
      </c>
      <c r="E5">
        <f>'Life Table'!E302</f>
        <v>1.403999E-2</v>
      </c>
      <c r="F5">
        <f>'Life Table'!E401</f>
        <v>1.330519E-2</v>
      </c>
      <c r="G5">
        <f>'Life Table'!E500</f>
        <v>1.325195E-2</v>
      </c>
      <c r="H5">
        <f>'Life Table'!E599</f>
        <v>1.3122709999999999E-2</v>
      </c>
      <c r="I5">
        <f>'Life Table'!E698</f>
        <v>1.289274E-2</v>
      </c>
      <c r="J5">
        <f>'Life Table'!E797</f>
        <v>1.340746E-2</v>
      </c>
      <c r="K5">
        <f>'Life Table'!E896</f>
        <v>1.2579079999999999E-2</v>
      </c>
      <c r="L5">
        <f>'Life Table'!E995</f>
        <v>1.256152E-2</v>
      </c>
      <c r="M5">
        <f>'Life Table'!E1094</f>
        <v>1.176192E-2</v>
      </c>
      <c r="N5">
        <f>'Life Table'!E1193</f>
        <v>1.1561500000000001E-2</v>
      </c>
      <c r="O5">
        <f>'Life Table'!E1292</f>
        <v>1.025267E-2</v>
      </c>
      <c r="P5">
        <f>'Life Table'!E1391</f>
        <v>9.6079200000000007E-3</v>
      </c>
      <c r="Q5">
        <f>'Life Table'!E1490</f>
        <v>8.9396100000000006E-3</v>
      </c>
      <c r="R5">
        <f>'Life Table'!E1589</f>
        <v>8.3943999999999998E-3</v>
      </c>
      <c r="S5">
        <f>'Life Table'!E1688</f>
        <v>7.6155499999999996E-3</v>
      </c>
      <c r="T5">
        <f>'Life Table'!E1787</f>
        <v>6.9599900000000001E-3</v>
      </c>
      <c r="U5">
        <f>'Life Table'!E1886</f>
        <v>6.3570600000000003E-3</v>
      </c>
      <c r="V5">
        <f>'Life Table'!E1985</f>
        <v>5.8088899999999997E-3</v>
      </c>
      <c r="W5">
        <f>'Life Table'!E2084</f>
        <v>5.3206199999999999E-3</v>
      </c>
      <c r="X5">
        <f>'Life Table'!E2183</f>
        <v>4.8472100000000002E-3</v>
      </c>
      <c r="Y5">
        <f>'Life Table'!E2282</f>
        <v>4.4781200000000004E-3</v>
      </c>
      <c r="Z5">
        <f>'Life Table'!E2381</f>
        <v>4.1420099999999998E-3</v>
      </c>
      <c r="AA5">
        <f>'Life Table'!E2480</f>
        <v>3.87383E-3</v>
      </c>
      <c r="AB5">
        <f>'Life Table'!E2579</f>
        <v>3.6400899999999999E-3</v>
      </c>
      <c r="AC5">
        <f>'Life Table'!E2678</f>
        <v>3.4320599999999998E-3</v>
      </c>
      <c r="AD5">
        <f>'Life Table'!E2777</f>
        <v>3.2590900000000001E-3</v>
      </c>
      <c r="AE5">
        <f>'Life Table'!E2876</f>
        <v>3.0975999999999998E-3</v>
      </c>
      <c r="AF5">
        <v>5.4078223471641929E-3</v>
      </c>
      <c r="AG5">
        <v>5.4244464666731718E-3</v>
      </c>
      <c r="AH5">
        <v>5.4411215502661037E-3</v>
      </c>
      <c r="AI5">
        <v>5.4578477533190339E-3</v>
      </c>
      <c r="AJ5">
        <v>5.3091392334843057E-3</v>
      </c>
      <c r="AK5">
        <v>5.325460805330251E-3</v>
      </c>
      <c r="AL5">
        <v>5.3418324187629604E-3</v>
      </c>
      <c r="AM5">
        <v>5.358254226377146E-3</v>
      </c>
      <c r="AN5">
        <v>5.3747263812273793E-3</v>
      </c>
      <c r="AO5">
        <v>5.3912490368300814E-3</v>
      </c>
    </row>
    <row r="6" spans="1:41">
      <c r="A6">
        <f t="shared" si="11"/>
        <v>5</v>
      </c>
      <c r="B6" s="29">
        <f>'Life Table'!E6</f>
        <v>1.1230560000000001E-2</v>
      </c>
      <c r="C6">
        <f>'Life Table'!E105</f>
        <v>1.0309270000000001E-2</v>
      </c>
      <c r="D6">
        <f>'Life Table'!E204</f>
        <v>1.125572E-2</v>
      </c>
      <c r="E6">
        <f>'Life Table'!E303</f>
        <v>1.0325000000000001E-2</v>
      </c>
      <c r="F6">
        <f>'Life Table'!E402</f>
        <v>9.7189000000000008E-3</v>
      </c>
      <c r="G6">
        <f>'Life Table'!E501</f>
        <v>9.6805799999999994E-3</v>
      </c>
      <c r="H6">
        <f>'Life Table'!E600</f>
        <v>9.5865900000000007E-3</v>
      </c>
      <c r="I6">
        <f>'Life Table'!E699</f>
        <v>9.4198400000000005E-3</v>
      </c>
      <c r="J6">
        <f>'Life Table'!E798</f>
        <v>9.8760500000000008E-3</v>
      </c>
      <c r="K6">
        <f>'Life Table'!E897</f>
        <v>9.2271100000000002E-3</v>
      </c>
      <c r="L6">
        <f>'Life Table'!E996</f>
        <v>9.2590199999999998E-3</v>
      </c>
      <c r="M6">
        <f>'Life Table'!E1095</f>
        <v>8.6484300000000004E-3</v>
      </c>
      <c r="N6">
        <f>'Life Table'!E1194</f>
        <v>8.5385800000000005E-3</v>
      </c>
      <c r="O6">
        <f>'Life Table'!E1293</f>
        <v>7.5182900000000004E-3</v>
      </c>
      <c r="P6">
        <f>'Life Table'!E1392</f>
        <v>7.0545E-3</v>
      </c>
      <c r="Q6">
        <f>'Life Table'!E1491</f>
        <v>6.5747899999999996E-3</v>
      </c>
      <c r="R6">
        <f>'Life Table'!E1590</f>
        <v>6.19559E-3</v>
      </c>
      <c r="S6">
        <f>'Life Table'!E1689</f>
        <v>5.6221099999999996E-3</v>
      </c>
      <c r="T6">
        <f>'Life Table'!E1788</f>
        <v>5.1455900000000002E-3</v>
      </c>
      <c r="U6">
        <f>'Life Table'!E1887</f>
        <v>4.7091700000000004E-3</v>
      </c>
      <c r="V6">
        <f>'Life Table'!E1986</f>
        <v>4.3121899999999996E-3</v>
      </c>
      <c r="W6">
        <f>'Life Table'!E2085</f>
        <v>3.9595699999999999E-3</v>
      </c>
      <c r="X6">
        <f>'Life Table'!E2184</f>
        <v>3.6157400000000001E-3</v>
      </c>
      <c r="Y6">
        <f>'Life Table'!E2283</f>
        <v>3.3455899999999998E-3</v>
      </c>
      <c r="Z6">
        <f>'Life Table'!E2382</f>
        <v>3.1012000000000001E-3</v>
      </c>
      <c r="AA6">
        <f>'Life Table'!E2481</f>
        <v>2.90646E-3</v>
      </c>
      <c r="AB6">
        <f>'Life Table'!E2580</f>
        <v>2.7362599999999999E-3</v>
      </c>
      <c r="AC6">
        <f>'Life Table'!E2679</f>
        <v>2.5844900000000001E-3</v>
      </c>
      <c r="AD6">
        <f>'Life Table'!E2778</f>
        <v>2.4576400000000001E-3</v>
      </c>
      <c r="AE6">
        <f>'Life Table'!E2877</f>
        <v>2.3379799999999999E-3</v>
      </c>
      <c r="AF6">
        <v>4.0155703039522761E-3</v>
      </c>
      <c r="AG6">
        <v>4.0277174143569239E-3</v>
      </c>
      <c r="AH6">
        <v>4.0399011952284569E-3</v>
      </c>
      <c r="AI6">
        <v>4.0521217568176837E-3</v>
      </c>
      <c r="AJ6">
        <v>4.0643792097039277E-3</v>
      </c>
      <c r="AK6">
        <v>3.9553809730493716E-3</v>
      </c>
      <c r="AL6">
        <v>3.9673463734412051E-3</v>
      </c>
      <c r="AM6">
        <v>3.9793478979438524E-3</v>
      </c>
      <c r="AN6">
        <v>3.9913856551789806E-3</v>
      </c>
      <c r="AO6">
        <v>4.003459754091665E-3</v>
      </c>
    </row>
    <row r="7" spans="1:41">
      <c r="A7">
        <f t="shared" si="11"/>
        <v>6</v>
      </c>
      <c r="B7" s="29">
        <f>'Life Table'!E7</f>
        <v>9.0176000000000006E-3</v>
      </c>
      <c r="C7">
        <f>'Life Table'!E106</f>
        <v>8.2410699999999996E-3</v>
      </c>
      <c r="D7">
        <f>'Life Table'!E205</f>
        <v>9.0390799999999997E-3</v>
      </c>
      <c r="E7">
        <f>'Life Table'!E304</f>
        <v>8.2552500000000004E-3</v>
      </c>
      <c r="F7">
        <f>'Life Table'!E403</f>
        <v>7.7445500000000002E-3</v>
      </c>
      <c r="G7">
        <f>'Life Table'!E502</f>
        <v>7.7156899999999999E-3</v>
      </c>
      <c r="H7">
        <f>'Life Table'!E601</f>
        <v>7.6421099999999997E-3</v>
      </c>
      <c r="I7">
        <f>'Life Table'!E700</f>
        <v>7.5119999999999996E-3</v>
      </c>
      <c r="J7">
        <f>'Life Table'!E799</f>
        <v>7.9086299999999998E-3</v>
      </c>
      <c r="K7">
        <f>'Life Table'!E898</f>
        <v>7.3768999999999996E-3</v>
      </c>
      <c r="L7">
        <f>'Life Table'!E997</f>
        <v>7.4244300000000001E-3</v>
      </c>
      <c r="M7">
        <f>'Life Table'!E1096</f>
        <v>6.9301600000000003E-3</v>
      </c>
      <c r="N7">
        <f>'Life Table'!E1195</f>
        <v>6.8601799999999996E-3</v>
      </c>
      <c r="O7">
        <f>'Life Table'!E1294</f>
        <v>6.0261500000000001E-3</v>
      </c>
      <c r="P7">
        <f>'Life Table'!E1393</f>
        <v>5.6604400000000001E-3</v>
      </c>
      <c r="Q7">
        <f>'Life Table'!E1492</f>
        <v>5.28452E-3</v>
      </c>
      <c r="R7">
        <f>'Life Table'!E1591</f>
        <v>4.9929099999999997E-3</v>
      </c>
      <c r="S7">
        <f>'Life Table'!E1690</f>
        <v>4.5355200000000003E-3</v>
      </c>
      <c r="T7">
        <f>'Life Table'!E1789</f>
        <v>4.1598900000000003E-3</v>
      </c>
      <c r="U7">
        <f>'Life Table'!E1888</f>
        <v>3.81417E-3</v>
      </c>
      <c r="V7">
        <f>'Life Table'!E1987</f>
        <v>3.5005000000000001E-3</v>
      </c>
      <c r="W7">
        <f>'Life Table'!E2086</f>
        <v>3.2218099999999999E-3</v>
      </c>
      <c r="X7">
        <f>'Life Table'!E2185</f>
        <v>2.9477100000000001E-3</v>
      </c>
      <c r="Y7">
        <f>'Life Table'!E2284</f>
        <v>2.7319800000000002E-3</v>
      </c>
      <c r="Z7">
        <f>'Life Table'!E2383</f>
        <v>2.5377799999999999E-3</v>
      </c>
      <c r="AA7">
        <f>'Life Table'!E2482</f>
        <v>2.3824800000000002E-3</v>
      </c>
      <c r="AB7">
        <f>'Life Table'!E2581</f>
        <v>2.2470799999999998E-3</v>
      </c>
      <c r="AC7">
        <f>'Life Table'!E2680</f>
        <v>2.1247100000000001E-3</v>
      </c>
      <c r="AD7">
        <f>'Life Table'!E2779</f>
        <v>2.02315E-3</v>
      </c>
      <c r="AE7">
        <f>'Life Table'!E2878</f>
        <v>1.92782E-3</v>
      </c>
      <c r="AF7">
        <v>3.2576402581731001E-3</v>
      </c>
      <c r="AG7">
        <v>3.267298808015795E-3</v>
      </c>
      <c r="AH7">
        <v>3.2769859473105178E-3</v>
      </c>
      <c r="AI7">
        <v>3.2867017604024662E-3</v>
      </c>
      <c r="AJ7">
        <v>3.2964463318840842E-3</v>
      </c>
      <c r="AK7">
        <v>3.3062197465956178E-3</v>
      </c>
      <c r="AL7">
        <v>3.2192902750307621E-3</v>
      </c>
      <c r="AM7">
        <v>3.228835305598476E-3</v>
      </c>
      <c r="AN7">
        <v>3.2384085906949078E-3</v>
      </c>
      <c r="AO7">
        <v>3.2480102136839268E-3</v>
      </c>
    </row>
    <row r="8" spans="1:41">
      <c r="A8">
        <f t="shared" si="11"/>
        <v>7</v>
      </c>
      <c r="B8" s="29">
        <f>'Life Table'!E8</f>
        <v>7.3849299999999996E-3</v>
      </c>
      <c r="C8">
        <f>'Life Table'!E107</f>
        <v>6.7200999999999997E-3</v>
      </c>
      <c r="D8">
        <f>'Life Table'!E206</f>
        <v>7.4023600000000002E-3</v>
      </c>
      <c r="E8">
        <f>'Life Table'!E305</f>
        <v>6.73304E-3</v>
      </c>
      <c r="F8">
        <f>'Life Table'!E404</f>
        <v>6.2968199999999998E-3</v>
      </c>
      <c r="G8">
        <f>'Life Table'!E503</f>
        <v>6.2751700000000001E-3</v>
      </c>
      <c r="H8">
        <f>'Life Table'!E602</f>
        <v>6.21735E-3</v>
      </c>
      <c r="I8">
        <f>'Life Table'!E701</f>
        <v>6.1140999999999999E-3</v>
      </c>
      <c r="J8">
        <f>'Life Table'!E800</f>
        <v>6.4631000000000003E-3</v>
      </c>
      <c r="K8">
        <f>'Life Table'!E899</f>
        <v>6.0216799999999997E-3</v>
      </c>
      <c r="L8">
        <f>'Life Table'!E998</f>
        <v>6.0792600000000004E-3</v>
      </c>
      <c r="M8">
        <f>'Life Table'!E1097</f>
        <v>5.6722300000000003E-3</v>
      </c>
      <c r="N8">
        <f>'Life Table'!E1196</f>
        <v>5.6312999999999997E-3</v>
      </c>
      <c r="O8">
        <f>'Life Table'!E1295</f>
        <v>4.9393600000000003E-3</v>
      </c>
      <c r="P8">
        <f>'Life Table'!E1394</f>
        <v>4.6463299999999997E-3</v>
      </c>
      <c r="Q8">
        <f>'Life Table'!E1493</f>
        <v>4.3475900000000001E-3</v>
      </c>
      <c r="R8">
        <f>'Life Table'!E1592</f>
        <v>4.1233600000000004E-3</v>
      </c>
      <c r="S8">
        <f>'Life Table'!E1691</f>
        <v>3.7497199999999998E-3</v>
      </c>
      <c r="T8">
        <f>'Life Table'!E1790</f>
        <v>3.44999E-3</v>
      </c>
      <c r="U8">
        <f>'Life Table'!E1889</f>
        <v>3.1706199999999999E-3</v>
      </c>
      <c r="V8">
        <f>'Life Table'!E1988</f>
        <v>2.9184300000000001E-3</v>
      </c>
      <c r="W8">
        <f>'Life Table'!E2087</f>
        <v>2.6948200000000001E-3</v>
      </c>
      <c r="X8">
        <f>'Life Table'!E2186</f>
        <v>2.4715000000000002E-3</v>
      </c>
      <c r="Y8">
        <f>'Life Table'!E2285</f>
        <v>2.2967700000000001E-3</v>
      </c>
      <c r="Z8">
        <f>'Life Table'!E2384</f>
        <v>2.1389899999999999E-3</v>
      </c>
      <c r="AA8">
        <f>'Life Table'!E2483</f>
        <v>2.0125099999999999E-3</v>
      </c>
      <c r="AB8">
        <f>'Life Table'!E2582</f>
        <v>1.90311E-3</v>
      </c>
      <c r="AC8">
        <f>'Life Table'!E2681</f>
        <v>1.8017899999999999E-3</v>
      </c>
      <c r="AD8">
        <f>'Life Table'!E2780</f>
        <v>1.71842E-3</v>
      </c>
      <c r="AE8">
        <f>'Life Table'!E2879</f>
        <v>1.6414999999999999E-3</v>
      </c>
      <c r="AF8">
        <v>2.716850977426799E-3</v>
      </c>
      <c r="AG8">
        <v>2.724677314545509E-3</v>
      </c>
      <c r="AH8">
        <v>2.7325261658178719E-3</v>
      </c>
      <c r="AI8">
        <v>2.740397595832333E-3</v>
      </c>
      <c r="AJ8">
        <v>2.7482916693616351E-3</v>
      </c>
      <c r="AK8">
        <v>2.7562084513630398E-3</v>
      </c>
      <c r="AL8">
        <v>2.7641480069794389E-3</v>
      </c>
      <c r="AM8">
        <v>2.6935064078619231E-3</v>
      </c>
      <c r="AN8">
        <v>2.70126558821504E-3</v>
      </c>
      <c r="AO8">
        <v>2.709047090057148E-3</v>
      </c>
    </row>
    <row r="9" spans="1:41">
      <c r="A9">
        <f t="shared" si="11"/>
        <v>8</v>
      </c>
      <c r="B9" s="29">
        <f>'Life Table'!E9</f>
        <v>6.2831299999999996E-3</v>
      </c>
      <c r="C9">
        <f>'Life Table'!E108</f>
        <v>5.7183900000000003E-3</v>
      </c>
      <c r="D9">
        <f>'Life Table'!E207</f>
        <v>6.2961800000000002E-3</v>
      </c>
      <c r="E9">
        <f>'Life Table'!E306</f>
        <v>5.7281600000000004E-3</v>
      </c>
      <c r="F9">
        <f>'Life Table'!E405</f>
        <v>5.3589099999999997E-3</v>
      </c>
      <c r="G9">
        <f>'Life Table'!E504</f>
        <v>5.3415199999999998E-3</v>
      </c>
      <c r="H9">
        <f>'Life Table'!E603</f>
        <v>5.2932099999999996E-3</v>
      </c>
      <c r="I9">
        <f>'Life Table'!E702</f>
        <v>5.20683E-3</v>
      </c>
      <c r="J9">
        <f>'Life Table'!E801</f>
        <v>5.5048500000000004E-3</v>
      </c>
      <c r="K9">
        <f>'Life Table'!E900</f>
        <v>5.1328600000000004E-3</v>
      </c>
      <c r="L9">
        <f>'Life Table'!E999</f>
        <v>5.1848399999999996E-3</v>
      </c>
      <c r="M9">
        <f>'Life Table'!E1098</f>
        <v>4.8418699999999999E-3</v>
      </c>
      <c r="N9">
        <f>'Life Table'!E1197</f>
        <v>4.8104300000000001E-3</v>
      </c>
      <c r="O9">
        <f>'Life Table'!E1296</f>
        <v>4.2271399999999999E-3</v>
      </c>
      <c r="P9">
        <f>'Life Table'!E1395</f>
        <v>3.9805600000000002E-3</v>
      </c>
      <c r="Q9">
        <f>'Life Table'!E1494</f>
        <v>3.7304500000000002E-3</v>
      </c>
      <c r="R9">
        <f>'Life Table'!E1593</f>
        <v>3.5482000000000001E-3</v>
      </c>
      <c r="S9">
        <f>'Life Table'!E1692</f>
        <v>3.22821E-3</v>
      </c>
      <c r="T9">
        <f>'Life Table'!E1791</f>
        <v>2.97569E-3</v>
      </c>
      <c r="U9">
        <f>'Life Table'!E1890</f>
        <v>2.73866E-3</v>
      </c>
      <c r="V9">
        <f>'Life Table'!E1989</f>
        <v>2.5253599999999999E-3</v>
      </c>
      <c r="W9">
        <f>'Life Table'!E2088</f>
        <v>2.3366799999999998E-3</v>
      </c>
      <c r="X9">
        <f>'Life Table'!E2187</f>
        <v>2.14627E-3</v>
      </c>
      <c r="Y9">
        <f>'Life Table'!E2286</f>
        <v>1.9977599999999999E-3</v>
      </c>
      <c r="Z9">
        <f>'Life Table'!E2385</f>
        <v>1.8637700000000001E-3</v>
      </c>
      <c r="AA9">
        <f>'Life Table'!E2484</f>
        <v>1.75585E-3</v>
      </c>
      <c r="AB9">
        <f>'Life Table'!E2583</f>
        <v>1.66315E-3</v>
      </c>
      <c r="AC9">
        <f>'Life Table'!E2682</f>
        <v>1.57587E-3</v>
      </c>
      <c r="AD9">
        <f>'Life Table'!E2781</f>
        <v>1.5041E-3</v>
      </c>
      <c r="AE9">
        <f>'Life Table'!E2880</f>
        <v>1.43881E-3</v>
      </c>
      <c r="AF9">
        <v>2.348639047738077E-3</v>
      </c>
      <c r="AG9">
        <v>2.355263617901171E-3</v>
      </c>
      <c r="AH9">
        <v>2.3619068511964159E-3</v>
      </c>
      <c r="AI9">
        <v>2.3685688000778531E-3</v>
      </c>
      <c r="AJ9">
        <v>2.3752495171457388E-3</v>
      </c>
      <c r="AK9">
        <v>2.381949055147881E-3</v>
      </c>
      <c r="AL9">
        <v>2.3886674669793E-3</v>
      </c>
      <c r="AM9">
        <v>2.3954048056832318E-3</v>
      </c>
      <c r="AN9">
        <v>2.3354456877248131E-3</v>
      </c>
      <c r="AO9">
        <v>2.3420330883998641E-3</v>
      </c>
    </row>
    <row r="10" spans="1:41">
      <c r="A10">
        <f t="shared" si="11"/>
        <v>9</v>
      </c>
      <c r="B10" s="29">
        <f>'Life Table'!E10</f>
        <v>5.5157299999999999E-3</v>
      </c>
      <c r="C10">
        <f>'Life Table'!E109</f>
        <v>5.0438100000000001E-3</v>
      </c>
      <c r="D10">
        <f>'Life Table'!E208</f>
        <v>5.52477E-3</v>
      </c>
      <c r="E10">
        <f>'Life Table'!E307</f>
        <v>5.0502100000000003E-3</v>
      </c>
      <c r="F10">
        <f>'Life Table'!E406</f>
        <v>4.7430099999999998E-3</v>
      </c>
      <c r="G10">
        <f>'Life Table'!E505</f>
        <v>4.7282599999999998E-3</v>
      </c>
      <c r="H10">
        <f>'Life Table'!E604</f>
        <v>4.6866700000000004E-3</v>
      </c>
      <c r="I10">
        <f>'Life Table'!E703</f>
        <v>4.6111399999999997E-3</v>
      </c>
      <c r="J10">
        <f>'Life Table'!E802</f>
        <v>4.8565800000000001E-3</v>
      </c>
      <c r="K10">
        <f>'Life Table'!E901</f>
        <v>4.5419199999999996E-3</v>
      </c>
      <c r="L10">
        <f>'Life Table'!E1000</f>
        <v>4.5800199999999998E-3</v>
      </c>
      <c r="M10">
        <f>'Life Table'!E1099</f>
        <v>4.2870299999999998E-3</v>
      </c>
      <c r="N10">
        <f>'Life Table'!E1198</f>
        <v>4.2541999999999996E-3</v>
      </c>
      <c r="O10">
        <f>'Life Table'!E1297</f>
        <v>3.7597899999999998E-3</v>
      </c>
      <c r="P10">
        <f>'Life Table'!E1396</f>
        <v>3.5439E-3</v>
      </c>
      <c r="Q10">
        <f>'Life Table'!E1495</f>
        <v>3.3258799999999998E-3</v>
      </c>
      <c r="R10">
        <f>'Life Table'!E1594</f>
        <v>3.1695999999999998E-3</v>
      </c>
      <c r="S10">
        <f>'Life Table'!E1693</f>
        <v>2.88631E-3</v>
      </c>
      <c r="T10">
        <f>'Life Table'!E1792</f>
        <v>2.6652899999999998E-3</v>
      </c>
      <c r="U10">
        <f>'Life Table'!E1891</f>
        <v>2.45604E-3</v>
      </c>
      <c r="V10">
        <f>'Life Table'!E1990</f>
        <v>2.26823E-3</v>
      </c>
      <c r="W10">
        <f>'Life Table'!E2089</f>
        <v>2.1025599999999998E-3</v>
      </c>
      <c r="X10">
        <f>'Life Table'!E2188</f>
        <v>1.9337E-3</v>
      </c>
      <c r="Y10">
        <f>'Life Table'!E2287</f>
        <v>1.80254E-3</v>
      </c>
      <c r="Z10">
        <f>'Life Table'!E2386</f>
        <v>1.6842300000000001E-3</v>
      </c>
      <c r="AA10">
        <f>'Life Table'!E2485</f>
        <v>1.58847E-3</v>
      </c>
      <c r="AB10">
        <f>'Life Table'!E2584</f>
        <v>1.5069199999999999E-3</v>
      </c>
      <c r="AC10">
        <f>'Life Table'!E2683</f>
        <v>1.4289800000000001E-3</v>
      </c>
      <c r="AD10">
        <f>'Life Table'!E2782</f>
        <v>1.36447E-3</v>
      </c>
      <c r="AE10">
        <f>'Life Table'!E2881</f>
        <v>1.30681E-3</v>
      </c>
      <c r="AF10">
        <v>2.1067816351627582E-3</v>
      </c>
      <c r="AG10">
        <v>2.1125946923583609E-3</v>
      </c>
      <c r="AH10">
        <v>2.1184237719802379E-3</v>
      </c>
      <c r="AI10">
        <v>2.12426891809625E-3</v>
      </c>
      <c r="AJ10">
        <v>2.1301301748954948E-3</v>
      </c>
      <c r="AK10">
        <v>2.1360075866876378E-3</v>
      </c>
      <c r="AL10">
        <v>2.1419011979039171E-3</v>
      </c>
      <c r="AM10">
        <v>2.1478110530972479E-3</v>
      </c>
      <c r="AN10">
        <v>2.1537371969423398E-3</v>
      </c>
      <c r="AO10">
        <v>2.1009845564454728E-3</v>
      </c>
    </row>
    <row r="11" spans="1:41">
      <c r="A11">
        <f t="shared" si="11"/>
        <v>10</v>
      </c>
      <c r="B11" s="29">
        <f>'Life Table'!E11</f>
        <v>4.9986700000000002E-3</v>
      </c>
      <c r="C11">
        <f>'Life Table'!E110</f>
        <v>4.6041399999999996E-3</v>
      </c>
      <c r="D11">
        <f>'Life Table'!E209</f>
        <v>5.0047900000000003E-3</v>
      </c>
      <c r="E11">
        <f>'Life Table'!E308</f>
        <v>4.60729E-3</v>
      </c>
      <c r="F11">
        <f>'Life Table'!E407</f>
        <v>4.3512300000000002E-3</v>
      </c>
      <c r="G11">
        <f>'Life Table'!E506</f>
        <v>4.3384799999999996E-3</v>
      </c>
      <c r="H11">
        <f>'Life Table'!E605</f>
        <v>4.3011799999999999E-3</v>
      </c>
      <c r="I11">
        <f>'Life Table'!E704</f>
        <v>4.2331399999999998E-3</v>
      </c>
      <c r="J11">
        <f>'Life Table'!E803</f>
        <v>4.4325700000000003E-3</v>
      </c>
      <c r="K11">
        <f>'Life Table'!E902</f>
        <v>4.1624499999999998E-3</v>
      </c>
      <c r="L11">
        <f>'Life Table'!E1001</f>
        <v>4.1857999999999999E-3</v>
      </c>
      <c r="M11">
        <f>'Life Table'!E1100</f>
        <v>3.9307400000000003E-3</v>
      </c>
      <c r="N11">
        <f>'Life Table'!E1199</f>
        <v>3.8919599999999999E-3</v>
      </c>
      <c r="O11">
        <f>'Life Table'!E1298</f>
        <v>3.4666300000000001E-3</v>
      </c>
      <c r="P11">
        <f>'Life Table'!E1397</f>
        <v>3.2704499999999998E-3</v>
      </c>
      <c r="Q11">
        <f>'Life Table'!E1496</f>
        <v>3.07348E-3</v>
      </c>
      <c r="R11">
        <f>'Life Table'!E1595</f>
        <v>2.93371E-3</v>
      </c>
      <c r="S11">
        <f>'Life Table'!E1694</f>
        <v>2.6745900000000001E-3</v>
      </c>
      <c r="T11">
        <f>'Life Table'!E1793</f>
        <v>2.4746E-3</v>
      </c>
      <c r="U11">
        <f>'Life Table'!E1892</f>
        <v>2.28349E-3</v>
      </c>
      <c r="V11">
        <f>'Life Table'!E1991</f>
        <v>2.1125699999999998E-3</v>
      </c>
      <c r="W11">
        <f>'Life Table'!E2090</f>
        <v>1.9616E-3</v>
      </c>
      <c r="X11">
        <f>'Life Table'!E2189</f>
        <v>1.8067599999999999E-3</v>
      </c>
      <c r="Y11">
        <f>'Life Table'!E2288</f>
        <v>1.6865300000000001E-3</v>
      </c>
      <c r="Z11">
        <f>'Life Table'!E2387</f>
        <v>1.5784E-3</v>
      </c>
      <c r="AA11">
        <f>'Life Table'!E2486</f>
        <v>1.49044E-3</v>
      </c>
      <c r="AB11">
        <f>'Life Table'!E2585</f>
        <v>1.4158700000000001E-3</v>
      </c>
      <c r="AC11">
        <f>'Life Table'!E2684</f>
        <v>1.3437099999999999E-3</v>
      </c>
      <c r="AD11">
        <f>'Life Table'!E2783</f>
        <v>1.28425E-3</v>
      </c>
      <c r="AE11">
        <f>'Life Table'!E2882</f>
        <v>1.2316199999999999E-3</v>
      </c>
      <c r="AF11">
        <v>1.9597299695083281E-3</v>
      </c>
      <c r="AG11">
        <v>1.9650060881263309E-3</v>
      </c>
      <c r="AH11">
        <v>1.9702963974446148E-3</v>
      </c>
      <c r="AI11">
        <v>1.9756009355551551E-3</v>
      </c>
      <c r="AJ11">
        <v>1.980919740651288E-3</v>
      </c>
      <c r="AK11">
        <v>1.9862528510289361E-3</v>
      </c>
      <c r="AL11">
        <v>1.9916003050861608E-3</v>
      </c>
      <c r="AM11">
        <v>1.996962141323722E-3</v>
      </c>
      <c r="AN11">
        <v>2.002338398345294E-3</v>
      </c>
      <c r="AO11">
        <v>2.007729114857693E-3</v>
      </c>
    </row>
    <row r="12" spans="1:41">
      <c r="A12">
        <f t="shared" si="11"/>
        <v>11</v>
      </c>
      <c r="B12" s="29">
        <f>'Life Table'!E12</f>
        <v>4.64468E-3</v>
      </c>
      <c r="C12">
        <f>'Life Table'!E111</f>
        <v>4.3031900000000001E-3</v>
      </c>
      <c r="D12">
        <f>'Life Table'!E210</f>
        <v>4.6485900000000002E-3</v>
      </c>
      <c r="E12">
        <f>'Life Table'!E309</f>
        <v>4.3040600000000002E-3</v>
      </c>
      <c r="F12">
        <f>'Life Table'!E408</f>
        <v>4.0826999999999999E-3</v>
      </c>
      <c r="G12">
        <f>'Life Table'!E507</f>
        <v>4.0717100000000001E-3</v>
      </c>
      <c r="H12">
        <f>'Life Table'!E606</f>
        <v>4.0374900000000003E-3</v>
      </c>
      <c r="I12">
        <f>'Life Table'!E705</f>
        <v>3.9752900000000002E-3</v>
      </c>
      <c r="J12">
        <f>'Life Table'!E804</f>
        <v>4.1436600000000004E-3</v>
      </c>
      <c r="K12">
        <f>'Life Table'!E903</f>
        <v>3.90509E-3</v>
      </c>
      <c r="L12">
        <f>'Life Table'!E1002</f>
        <v>3.9195899999999997E-3</v>
      </c>
      <c r="M12">
        <f>'Life Table'!E1101</f>
        <v>3.6918799999999998E-3</v>
      </c>
      <c r="N12">
        <f>'Life Table'!E1200</f>
        <v>3.6496900000000001E-3</v>
      </c>
      <c r="O12">
        <f>'Life Table'!E1299</f>
        <v>3.2734999999999999E-3</v>
      </c>
      <c r="P12">
        <f>'Life Table'!E1398</f>
        <v>3.09181E-3</v>
      </c>
      <c r="Q12">
        <f>'Life Table'!E1497</f>
        <v>2.9104600000000001E-3</v>
      </c>
      <c r="R12">
        <f>'Life Table'!E1596</f>
        <v>2.78378E-3</v>
      </c>
      <c r="S12">
        <f>'Life Table'!E1695</f>
        <v>2.54192E-3</v>
      </c>
      <c r="T12">
        <f>'Life Table'!E1794</f>
        <v>2.3576399999999998E-3</v>
      </c>
      <c r="U12">
        <f>'Life Table'!E1893</f>
        <v>2.1797800000000001E-3</v>
      </c>
      <c r="V12">
        <f>'Life Table'!E1992</f>
        <v>2.02162E-3</v>
      </c>
      <c r="W12">
        <f>'Life Table'!E2091</f>
        <v>1.8813499999999999E-3</v>
      </c>
      <c r="X12">
        <f>'Life Table'!E2190</f>
        <v>1.7366199999999999E-3</v>
      </c>
      <c r="Y12">
        <f>'Life Table'!E2289</f>
        <v>1.6244899999999999E-3</v>
      </c>
      <c r="Z12">
        <f>'Life Table'!E2388</f>
        <v>1.52341E-3</v>
      </c>
      <c r="AA12">
        <f>'Life Table'!E2487</f>
        <v>1.44097E-3</v>
      </c>
      <c r="AB12">
        <f>'Life Table'!E2586</f>
        <v>1.37115E-3</v>
      </c>
      <c r="AC12">
        <f>'Life Table'!E2685</f>
        <v>1.3027E-3</v>
      </c>
      <c r="AD12">
        <f>'Life Table'!E2784</f>
        <v>1.2472500000000001E-3</v>
      </c>
      <c r="AE12">
        <f>'Life Table'!E2883</f>
        <v>1.1981699999999999E-3</v>
      </c>
      <c r="AF12">
        <v>1.924428501201003E-3</v>
      </c>
      <c r="AG12">
        <v>1.879803253143963E-3</v>
      </c>
      <c r="AH12">
        <v>1.884710116790145E-3</v>
      </c>
      <c r="AI12">
        <v>1.889629776728796E-3</v>
      </c>
      <c r="AJ12">
        <v>1.8945622662670521E-3</v>
      </c>
      <c r="AK12">
        <v>1.8995076187985349E-3</v>
      </c>
      <c r="AL12">
        <v>1.90446586780324E-3</v>
      </c>
      <c r="AM12">
        <v>1.909437046848206E-3</v>
      </c>
      <c r="AN12">
        <v>1.9144211895875121E-3</v>
      </c>
      <c r="AO12">
        <v>1.9194183297621681E-3</v>
      </c>
    </row>
    <row r="13" spans="1:41">
      <c r="A13">
        <f t="shared" si="11"/>
        <v>12</v>
      </c>
      <c r="B13" s="29">
        <f>'Life Table'!E13</f>
        <v>4.5393600000000001E-3</v>
      </c>
      <c r="C13">
        <f>'Life Table'!E112</f>
        <v>4.2172800000000003E-3</v>
      </c>
      <c r="D13">
        <f>'Life Table'!E211</f>
        <v>4.5409100000000004E-3</v>
      </c>
      <c r="E13">
        <f>'Life Table'!E310</f>
        <v>4.2179100000000001E-3</v>
      </c>
      <c r="F13">
        <f>'Life Table'!E409</f>
        <v>4.0095499999999997E-3</v>
      </c>
      <c r="G13">
        <f>'Life Table'!E508</f>
        <v>3.9994200000000001E-3</v>
      </c>
      <c r="H13">
        <f>'Life Table'!E607</f>
        <v>3.9671400000000001E-3</v>
      </c>
      <c r="I13">
        <f>'Life Table'!E706</f>
        <v>3.90728E-3</v>
      </c>
      <c r="J13">
        <f>'Life Table'!E805</f>
        <v>4.0636400000000003E-3</v>
      </c>
      <c r="K13">
        <f>'Life Table'!E904</f>
        <v>3.8385200000000002E-3</v>
      </c>
      <c r="L13">
        <f>'Life Table'!E1003</f>
        <v>3.84988E-3</v>
      </c>
      <c r="M13">
        <f>'Life Table'!E1102</f>
        <v>3.6331699999999998E-3</v>
      </c>
      <c r="N13">
        <f>'Life Table'!E1201</f>
        <v>3.5896999999999999E-3</v>
      </c>
      <c r="O13">
        <f>'Life Table'!E1300</f>
        <v>3.2337300000000002E-3</v>
      </c>
      <c r="P13">
        <f>'Life Table'!E1399</f>
        <v>3.0576000000000002E-3</v>
      </c>
      <c r="Q13">
        <f>'Life Table'!E1498</f>
        <v>2.8827100000000001E-3</v>
      </c>
      <c r="R13">
        <f>'Life Table'!E1597</f>
        <v>2.7613099999999999E-3</v>
      </c>
      <c r="S13">
        <f>'Life Table'!E1696</f>
        <v>2.5258300000000002E-3</v>
      </c>
      <c r="T13">
        <f>'Life Table'!E1795</f>
        <v>2.3484299999999999E-3</v>
      </c>
      <c r="U13">
        <f>'Life Table'!E1894</f>
        <v>2.1748399999999999E-3</v>
      </c>
      <c r="V13">
        <f>'Life Table'!E1993</f>
        <v>2.0210900000000001E-3</v>
      </c>
      <c r="W13">
        <f>'Life Table'!E2092</f>
        <v>1.88478E-3</v>
      </c>
      <c r="X13">
        <f>'Life Table'!E2191</f>
        <v>1.74278E-3</v>
      </c>
      <c r="Y13">
        <f>'Life Table'!E2290</f>
        <v>1.63335E-3</v>
      </c>
      <c r="Z13">
        <f>'Life Table'!E2389</f>
        <v>1.53436E-3</v>
      </c>
      <c r="AA13">
        <f>'Life Table'!E2488</f>
        <v>1.4533300000000001E-3</v>
      </c>
      <c r="AB13">
        <f>'Life Table'!E2587</f>
        <v>1.3853800000000001E-3</v>
      </c>
      <c r="AC13">
        <f>'Life Table'!E2686</f>
        <v>1.31751E-3</v>
      </c>
      <c r="AD13">
        <f>'Life Table'!E2785</f>
        <v>1.2626499999999999E-3</v>
      </c>
      <c r="AE13">
        <f>'Life Table'!E2884</f>
        <v>1.2149699999999999E-3</v>
      </c>
      <c r="AF13">
        <v>1.9217732530887319E-3</v>
      </c>
      <c r="AG13">
        <v>1.926656811829464E-3</v>
      </c>
      <c r="AH13">
        <v>1.883147365961624E-3</v>
      </c>
      <c r="AI13">
        <v>1.887932862494224E-3</v>
      </c>
      <c r="AJ13">
        <v>1.8927305085043591E-3</v>
      </c>
      <c r="AK13">
        <v>1.897540334778625E-3</v>
      </c>
      <c r="AL13">
        <v>1.902362372180999E-3</v>
      </c>
      <c r="AM13">
        <v>1.9071966516538421E-3</v>
      </c>
      <c r="AN13">
        <v>1.9120432042173401E-3</v>
      </c>
      <c r="AO13">
        <v>1.916902060969949E-3</v>
      </c>
    </row>
    <row r="14" spans="1:41">
      <c r="A14">
        <f t="shared" si="11"/>
        <v>13</v>
      </c>
      <c r="B14" s="29">
        <f>'Life Table'!E14</f>
        <v>4.60481E-3</v>
      </c>
      <c r="C14">
        <f>'Life Table'!E113</f>
        <v>4.2532500000000001E-3</v>
      </c>
      <c r="D14">
        <f>'Life Table'!E212</f>
        <v>4.5928000000000002E-3</v>
      </c>
      <c r="E14">
        <f>'Life Table'!E311</f>
        <v>4.3131599999999999E-3</v>
      </c>
      <c r="F14">
        <f>'Life Table'!E410</f>
        <v>4.084E-3</v>
      </c>
      <c r="G14">
        <f>'Life Table'!E509</f>
        <v>3.9967900000000001E-3</v>
      </c>
      <c r="H14">
        <f>'Life Table'!E608</f>
        <v>3.9647299999999996E-3</v>
      </c>
      <c r="I14">
        <f>'Life Table'!E707</f>
        <v>3.9069400000000002E-3</v>
      </c>
      <c r="J14">
        <f>'Life Table'!E806</f>
        <v>4.0884299999999997E-3</v>
      </c>
      <c r="K14">
        <f>'Life Table'!E905</f>
        <v>3.8858299999999998E-3</v>
      </c>
      <c r="L14">
        <f>'Life Table'!E1004</f>
        <v>3.8820999999999999E-3</v>
      </c>
      <c r="M14">
        <f>'Life Table'!E1103</f>
        <v>3.6813499999999999E-3</v>
      </c>
      <c r="N14">
        <f>'Life Table'!E1202</f>
        <v>3.6264600000000002E-3</v>
      </c>
      <c r="O14">
        <f>'Life Table'!E1301</f>
        <v>3.2577399999999999E-3</v>
      </c>
      <c r="P14">
        <f>'Life Table'!E1400</f>
        <v>3.0854400000000001E-3</v>
      </c>
      <c r="Q14">
        <f>'Life Table'!E1499</f>
        <v>2.9157900000000001E-3</v>
      </c>
      <c r="R14">
        <f>'Life Table'!E1598</f>
        <v>2.7996900000000001E-3</v>
      </c>
      <c r="S14">
        <f>'Life Table'!E1697</f>
        <v>2.5673200000000001E-3</v>
      </c>
      <c r="T14">
        <f>'Life Table'!E1796</f>
        <v>2.3954100000000002E-3</v>
      </c>
      <c r="U14">
        <f>'Life Table'!E1895</f>
        <v>2.2238200000000001E-3</v>
      </c>
      <c r="V14">
        <f>'Life Table'!E1994</f>
        <v>2.0725700000000001E-3</v>
      </c>
      <c r="W14">
        <f>'Life Table'!E2093</f>
        <v>1.9387600000000001E-3</v>
      </c>
      <c r="X14">
        <f>'Life Table'!E2192</f>
        <v>1.79711E-3</v>
      </c>
      <c r="Y14">
        <f>'Life Table'!E2291</f>
        <v>1.68881E-3</v>
      </c>
      <c r="Z14">
        <f>'Life Table'!E2390</f>
        <v>1.5905100000000001E-3</v>
      </c>
      <c r="AA14">
        <f>'Life Table'!E2489</f>
        <v>1.5095799999999999E-3</v>
      </c>
      <c r="AB14">
        <f>'Life Table'!E2588</f>
        <v>1.4429899999999999E-3</v>
      </c>
      <c r="AC14">
        <f>'Life Table'!E2687</f>
        <v>1.3742299999999999E-3</v>
      </c>
      <c r="AD14">
        <f>'Life Table'!E2786</f>
        <v>1.31847E-3</v>
      </c>
      <c r="AE14">
        <f>'Life Table'!E2885</f>
        <v>1.27177E-3</v>
      </c>
      <c r="AF14">
        <v>1.9714805861196232E-3</v>
      </c>
      <c r="AG14">
        <v>1.9763583909497839E-3</v>
      </c>
      <c r="AH14">
        <v>1.9812482523813291E-3</v>
      </c>
      <c r="AI14">
        <v>1.9376710541495481E-3</v>
      </c>
      <c r="AJ14">
        <v>1.9424652894229899E-3</v>
      </c>
      <c r="AK14">
        <v>1.947271375140391E-3</v>
      </c>
      <c r="AL14">
        <v>1.9520893405365889E-3</v>
      </c>
      <c r="AM14">
        <v>1.9569192149179182E-3</v>
      </c>
      <c r="AN14">
        <v>1.9617610276630999E-3</v>
      </c>
      <c r="AO14">
        <v>1.966614808222578E-3</v>
      </c>
    </row>
    <row r="15" spans="1:41">
      <c r="A15">
        <f t="shared" si="11"/>
        <v>14</v>
      </c>
      <c r="B15" s="29">
        <f>'Life Table'!E15</f>
        <v>4.8902499999999996E-3</v>
      </c>
      <c r="C15">
        <f>'Life Table'!E114</f>
        <v>4.46211E-3</v>
      </c>
      <c r="D15">
        <f>'Life Table'!E213</f>
        <v>4.8465699999999997E-3</v>
      </c>
      <c r="E15">
        <f>'Life Table'!E312</f>
        <v>4.6773500000000003E-3</v>
      </c>
      <c r="F15">
        <f>'Life Table'!E411</f>
        <v>4.3926800000000004E-3</v>
      </c>
      <c r="G15">
        <f>'Life Table'!E510</f>
        <v>4.0995600000000004E-3</v>
      </c>
      <c r="H15">
        <f>'Life Table'!E609</f>
        <v>4.0640600000000004E-3</v>
      </c>
      <c r="I15">
        <f>'Life Table'!E708</f>
        <v>4.0075800000000002E-3</v>
      </c>
      <c r="J15">
        <f>'Life Table'!E807</f>
        <v>4.2522300000000001E-3</v>
      </c>
      <c r="K15">
        <f>'Life Table'!E906</f>
        <v>4.0994200000000003E-3</v>
      </c>
      <c r="L15">
        <f>'Life Table'!E1005</f>
        <v>4.0479899999999996E-3</v>
      </c>
      <c r="M15">
        <f>'Life Table'!E1104</f>
        <v>3.8803700000000002E-3</v>
      </c>
      <c r="N15">
        <f>'Life Table'!E1203</f>
        <v>3.7863800000000002E-3</v>
      </c>
      <c r="O15">
        <f>'Life Table'!E1302</f>
        <v>3.36966E-3</v>
      </c>
      <c r="P15">
        <f>'Life Table'!E1401</f>
        <v>3.1970700000000002E-3</v>
      </c>
      <c r="Q15">
        <f>'Life Table'!E1500</f>
        <v>3.02937E-3</v>
      </c>
      <c r="R15">
        <f>'Life Table'!E1599</f>
        <v>2.9158399999999998E-3</v>
      </c>
      <c r="S15">
        <f>'Life Table'!E1698</f>
        <v>2.6816600000000002E-3</v>
      </c>
      <c r="T15">
        <f>'Life Table'!E1797</f>
        <v>2.5123099999999998E-3</v>
      </c>
      <c r="U15">
        <f>'Life Table'!E1896</f>
        <v>2.3390199999999998E-3</v>
      </c>
      <c r="V15">
        <f>'Life Table'!E1995</f>
        <v>2.1873499999999998E-3</v>
      </c>
      <c r="W15">
        <f>'Life Table'!E2094</f>
        <v>2.05303E-3</v>
      </c>
      <c r="X15">
        <f>'Life Table'!E2193</f>
        <v>1.90854E-3</v>
      </c>
      <c r="Y15">
        <f>'Life Table'!E2292</f>
        <v>1.79835E-3</v>
      </c>
      <c r="Z15">
        <f>'Life Table'!E2391</f>
        <v>1.6988800000000001E-3</v>
      </c>
      <c r="AA15">
        <f>'Life Table'!E2490</f>
        <v>1.6163499999999999E-3</v>
      </c>
      <c r="AB15">
        <f>'Life Table'!E2589</f>
        <v>1.5498599999999999E-3</v>
      </c>
      <c r="AC15">
        <f>'Life Table'!E2688</f>
        <v>1.47825E-3</v>
      </c>
      <c r="AD15">
        <f>'Life Table'!E2787</f>
        <v>1.42048E-3</v>
      </c>
      <c r="AE15">
        <f>'Life Table'!E2886</f>
        <v>1.37408E-3</v>
      </c>
      <c r="AF15">
        <v>2.083712349495781E-3</v>
      </c>
      <c r="AG15">
        <v>2.0887819114263628E-3</v>
      </c>
      <c r="AH15">
        <v>2.0938637943886951E-3</v>
      </c>
      <c r="AI15">
        <v>2.098958028264541E-3</v>
      </c>
      <c r="AJ15">
        <v>2.053552055243268E-3</v>
      </c>
      <c r="AK15">
        <v>2.0585483144830441E-3</v>
      </c>
      <c r="AL15">
        <v>2.0635567169693392E-3</v>
      </c>
      <c r="AM15">
        <v>2.0685772921544832E-3</v>
      </c>
      <c r="AN15">
        <v>2.0736100695620818E-3</v>
      </c>
      <c r="AO15">
        <v>2.0786550787870168E-3</v>
      </c>
    </row>
    <row r="16" spans="1:41">
      <c r="A16">
        <f t="shared" si="11"/>
        <v>15</v>
      </c>
      <c r="B16" s="29">
        <f>'Life Table'!E16</f>
        <v>5.2778699999999996E-3</v>
      </c>
      <c r="C16">
        <f>'Life Table'!E115</f>
        <v>4.7424600000000004E-3</v>
      </c>
      <c r="D16">
        <f>'Life Table'!E214</f>
        <v>5.1897999999999996E-3</v>
      </c>
      <c r="E16">
        <f>'Life Table'!E313</f>
        <v>5.1792799999999996E-3</v>
      </c>
      <c r="F16">
        <f>'Life Table'!E412</f>
        <v>4.8161599999999999E-3</v>
      </c>
      <c r="G16">
        <f>'Life Table'!E511</f>
        <v>4.2295700000000002E-3</v>
      </c>
      <c r="H16">
        <f>'Life Table'!E610</f>
        <v>4.1891400000000001E-3</v>
      </c>
      <c r="I16">
        <f>'Life Table'!E709</f>
        <v>4.1343400000000002E-3</v>
      </c>
      <c r="J16">
        <f>'Life Table'!E808</f>
        <v>4.4681699999999996E-3</v>
      </c>
      <c r="K16">
        <f>'Life Table'!E907</f>
        <v>4.3867100000000003E-3</v>
      </c>
      <c r="L16">
        <f>'Life Table'!E1006</f>
        <v>4.2665899999999998E-3</v>
      </c>
      <c r="M16">
        <f>'Life Table'!E1105</f>
        <v>4.1462900000000004E-3</v>
      </c>
      <c r="N16">
        <f>'Life Table'!E1204</f>
        <v>3.9965499999999998E-3</v>
      </c>
      <c r="O16">
        <f>'Life Table'!E1303</f>
        <v>3.5115300000000001E-3</v>
      </c>
      <c r="P16">
        <f>'Life Table'!E1402</f>
        <v>3.3387899999999999E-3</v>
      </c>
      <c r="Q16">
        <f>'Life Table'!E1501</f>
        <v>3.17389E-3</v>
      </c>
      <c r="R16">
        <f>'Life Table'!E1600</f>
        <v>3.0644399999999999E-3</v>
      </c>
      <c r="S16">
        <f>'Life Table'!E1699</f>
        <v>2.8281000000000001E-3</v>
      </c>
      <c r="T16">
        <f>'Life Table'!E1798</f>
        <v>2.6631300000000001E-3</v>
      </c>
      <c r="U16">
        <f>'Life Table'!E1897</f>
        <v>2.4881399999999998E-3</v>
      </c>
      <c r="V16">
        <f>'Life Table'!E1996</f>
        <v>2.3366300000000001E-3</v>
      </c>
      <c r="W16">
        <f>'Life Table'!E2095</f>
        <v>2.2024800000000001E-3</v>
      </c>
      <c r="X16">
        <f>'Life Table'!E2194</f>
        <v>2.0547899999999999E-3</v>
      </c>
      <c r="Y16">
        <f>'Life Table'!E2293</f>
        <v>1.9430199999999999E-3</v>
      </c>
      <c r="Z16">
        <f>'Life Table'!E2392</f>
        <v>1.8423000000000001E-3</v>
      </c>
      <c r="AA16">
        <f>'Life Table'!E2491</f>
        <v>1.75811E-3</v>
      </c>
      <c r="AB16">
        <f>'Life Table'!E2590</f>
        <v>1.69239E-3</v>
      </c>
      <c r="AC16">
        <f>'Life Table'!E2689</f>
        <v>1.61718E-3</v>
      </c>
      <c r="AD16">
        <f>'Life Table'!E2788</f>
        <v>1.55707E-3</v>
      </c>
      <c r="AE16">
        <f>'Life Table'!E2887</f>
        <v>1.51176E-3</v>
      </c>
      <c r="AF16">
        <v>2.2320700285911599E-3</v>
      </c>
      <c r="AG16">
        <v>2.2373958759606132E-3</v>
      </c>
      <c r="AH16">
        <v>2.242734416820658E-3</v>
      </c>
      <c r="AI16">
        <v>2.24808568135626E-3</v>
      </c>
      <c r="AJ16">
        <v>2.253449699823884E-3</v>
      </c>
      <c r="AK16">
        <v>2.2056301426072178E-3</v>
      </c>
      <c r="AL16">
        <v>2.210892972810075E-3</v>
      </c>
      <c r="AM16">
        <v>2.2161683466443982E-3</v>
      </c>
      <c r="AN16">
        <v>2.221456293940216E-3</v>
      </c>
      <c r="AO16">
        <v>2.2267568445986101E-3</v>
      </c>
    </row>
    <row r="17" spans="1:41">
      <c r="A17">
        <f t="shared" si="11"/>
        <v>16</v>
      </c>
      <c r="B17" s="29">
        <f>'Life Table'!E17</f>
        <v>5.8314999999999999E-3</v>
      </c>
      <c r="C17">
        <f>'Life Table'!E116</f>
        <v>5.1749600000000002E-3</v>
      </c>
      <c r="D17">
        <f>'Life Table'!E215</f>
        <v>5.6919700000000002E-3</v>
      </c>
      <c r="E17">
        <f>'Life Table'!E314</f>
        <v>5.8678999999999997E-3</v>
      </c>
      <c r="F17">
        <f>'Life Table'!E413</f>
        <v>5.4148E-3</v>
      </c>
      <c r="G17">
        <f>'Life Table'!E512</f>
        <v>4.4870099999999996E-3</v>
      </c>
      <c r="H17">
        <f>'Life Table'!E611</f>
        <v>4.43934E-3</v>
      </c>
      <c r="I17">
        <f>'Life Table'!E710</f>
        <v>4.3839100000000004E-3</v>
      </c>
      <c r="J17">
        <f>'Life Table'!E809</f>
        <v>4.8171400000000001E-3</v>
      </c>
      <c r="K17">
        <f>'Life Table'!E908</f>
        <v>4.8156400000000004E-3</v>
      </c>
      <c r="L17">
        <f>'Life Table'!E1007</f>
        <v>4.60977E-3</v>
      </c>
      <c r="M17">
        <f>'Life Table'!E1106</f>
        <v>4.5414000000000001E-3</v>
      </c>
      <c r="N17">
        <f>'Life Table'!E1205</f>
        <v>4.3204999999999997E-3</v>
      </c>
      <c r="O17">
        <f>'Life Table'!E1304</f>
        <v>3.7517100000000001E-3</v>
      </c>
      <c r="P17">
        <f>'Life Table'!E1403</f>
        <v>3.57377E-3</v>
      </c>
      <c r="Q17">
        <f>'Life Table'!E1502</f>
        <v>3.4058500000000002E-3</v>
      </c>
      <c r="R17">
        <f>'Life Table'!E1601</f>
        <v>3.2945399999999999E-3</v>
      </c>
      <c r="S17">
        <f>'Life Table'!E1700</f>
        <v>3.0509500000000002E-3</v>
      </c>
      <c r="T17">
        <f>'Life Table'!E1799</f>
        <v>2.8840099999999998E-3</v>
      </c>
      <c r="U17">
        <f>'Life Table'!E1898</f>
        <v>2.7028299999999998E-3</v>
      </c>
      <c r="V17">
        <f>'Life Table'!E1997</f>
        <v>2.5470699999999998E-3</v>
      </c>
      <c r="W17">
        <f>'Life Table'!E2096</f>
        <v>2.4091099999999999E-3</v>
      </c>
      <c r="X17">
        <f>'Life Table'!E2195</f>
        <v>2.25508E-3</v>
      </c>
      <c r="Y17">
        <f>'Life Table'!E2294</f>
        <v>2.1385000000000002E-3</v>
      </c>
      <c r="Z17">
        <f>'Life Table'!E2393</f>
        <v>2.0338999999999999E-3</v>
      </c>
      <c r="AA17">
        <f>'Life Table'!E2492</f>
        <v>1.94623E-3</v>
      </c>
      <c r="AB17">
        <f>'Life Table'!E2591</f>
        <v>1.8792399999999999E-3</v>
      </c>
      <c r="AC17">
        <f>'Life Table'!E2690</f>
        <v>1.7993E-3</v>
      </c>
      <c r="AD17">
        <f>'Life Table'!E2789</f>
        <v>1.73577E-3</v>
      </c>
      <c r="AE17">
        <f>'Life Table'!E2888</f>
        <v>1.68929E-3</v>
      </c>
      <c r="AF17">
        <v>2.439231814693299E-3</v>
      </c>
      <c r="AG17">
        <v>2.4449833232534912E-3</v>
      </c>
      <c r="AH17">
        <v>2.4507483767335358E-3</v>
      </c>
      <c r="AI17">
        <v>2.456527006953535E-3</v>
      </c>
      <c r="AJ17">
        <v>2.462319245807421E-3</v>
      </c>
      <c r="AK17">
        <v>2.468125125264065E-3</v>
      </c>
      <c r="AL17">
        <v>2.4163605958495982E-3</v>
      </c>
      <c r="AM17">
        <v>2.4220582414464791E-3</v>
      </c>
      <c r="AN17">
        <v>2.427769305424432E-3</v>
      </c>
      <c r="AO17">
        <v>2.433493819307464E-3</v>
      </c>
    </row>
    <row r="18" spans="1:41">
      <c r="A18">
        <f t="shared" si="11"/>
        <v>17</v>
      </c>
      <c r="B18" s="29">
        <f>'Life Table'!E18</f>
        <v>6.4022699999999998E-3</v>
      </c>
      <c r="C18">
        <f>'Life Table'!E117</f>
        <v>5.6276199999999998E-3</v>
      </c>
      <c r="D18">
        <f>'Life Table'!E216</f>
        <v>6.2105900000000002E-3</v>
      </c>
      <c r="E18">
        <f>'Life Table'!E315</f>
        <v>6.5824300000000002E-3</v>
      </c>
      <c r="F18">
        <f>'Life Table'!E414</f>
        <v>6.0394400000000001E-3</v>
      </c>
      <c r="G18">
        <f>'Life Table'!E513</f>
        <v>4.7650699999999997E-3</v>
      </c>
      <c r="H18">
        <f>'Life Table'!E612</f>
        <v>4.7104399999999998E-3</v>
      </c>
      <c r="I18">
        <f>'Life Table'!E711</f>
        <v>4.6544799999999999E-3</v>
      </c>
      <c r="J18">
        <f>'Life Table'!E810</f>
        <v>5.1851099999999997E-3</v>
      </c>
      <c r="K18">
        <f>'Life Table'!E909</f>
        <v>5.2678500000000001E-3</v>
      </c>
      <c r="L18">
        <f>'Life Table'!E1008</f>
        <v>4.9724399999999998E-3</v>
      </c>
      <c r="M18">
        <f>'Life Table'!E1107</f>
        <v>4.9578199999999999E-3</v>
      </c>
      <c r="N18">
        <f>'Life Table'!E1206</f>
        <v>4.6622699999999996E-3</v>
      </c>
      <c r="O18">
        <f>'Life Table'!E1305</f>
        <v>4.0108799999999997E-3</v>
      </c>
      <c r="P18">
        <f>'Life Table'!E1404</f>
        <v>3.82563E-3</v>
      </c>
      <c r="Q18">
        <f>'Life Table'!E1503</f>
        <v>3.6534599999999999E-3</v>
      </c>
      <c r="R18">
        <f>'Life Table'!E1602</f>
        <v>3.5396500000000001E-3</v>
      </c>
      <c r="S18">
        <f>'Life Table'!E1701</f>
        <v>3.2867700000000001E-3</v>
      </c>
      <c r="T18">
        <f>'Life Table'!E1800</f>
        <v>3.1186999999999999E-3</v>
      </c>
      <c r="U18">
        <f>'Life Table'!E1899</f>
        <v>2.9297699999999999E-3</v>
      </c>
      <c r="V18">
        <f>'Life Table'!E1998</f>
        <v>2.7691500000000002E-3</v>
      </c>
      <c r="W18">
        <f>'Life Table'!E2097</f>
        <v>2.6266800000000002E-3</v>
      </c>
      <c r="X18">
        <f>'Life Table'!E2196</f>
        <v>2.4646799999999999E-3</v>
      </c>
      <c r="Y18">
        <f>'Life Table'!E2295</f>
        <v>2.3434699999999998E-3</v>
      </c>
      <c r="Z18">
        <f>'Life Table'!E2394</f>
        <v>2.2342E-3</v>
      </c>
      <c r="AA18">
        <f>'Life Table'!E2493</f>
        <v>2.14226E-3</v>
      </c>
      <c r="AB18">
        <f>'Life Table'!E2592</f>
        <v>2.0741399999999999E-3</v>
      </c>
      <c r="AC18">
        <f>'Life Table'!E2691</f>
        <v>1.9880700000000002E-3</v>
      </c>
      <c r="AD18">
        <f>'Life Table'!E2790</f>
        <v>1.9209400000000001E-3</v>
      </c>
      <c r="AE18">
        <f>'Life Table'!E2889</f>
        <v>1.8746500000000001E-3</v>
      </c>
      <c r="AF18">
        <v>2.6556562348062358E-3</v>
      </c>
      <c r="AG18">
        <v>2.6618537586593489E-3</v>
      </c>
      <c r="AH18">
        <v>2.6680657263636891E-3</v>
      </c>
      <c r="AI18">
        <v>2.6742921714910661E-3</v>
      </c>
      <c r="AJ18">
        <v>2.680533127691453E-3</v>
      </c>
      <c r="AK18">
        <v>2.6867886286922049E-3</v>
      </c>
      <c r="AL18">
        <v>2.693058708298723E-3</v>
      </c>
      <c r="AM18">
        <v>2.6371499917927639E-3</v>
      </c>
      <c r="AN18">
        <v>2.643304384751799E-3</v>
      </c>
      <c r="AO18">
        <v>2.6494731213094762E-3</v>
      </c>
    </row>
    <row r="19" spans="1:41">
      <c r="A19">
        <f t="shared" si="11"/>
        <v>18</v>
      </c>
      <c r="B19" s="29">
        <f>'Life Table'!E19</f>
        <v>7.1022400000000001E-3</v>
      </c>
      <c r="C19">
        <f>'Life Table'!E118</f>
        <v>6.1762900000000001E-3</v>
      </c>
      <c r="D19">
        <f>'Life Table'!E217</f>
        <v>6.8368200000000004E-3</v>
      </c>
      <c r="E19">
        <f>'Life Table'!E316</f>
        <v>7.4921700000000003E-3</v>
      </c>
      <c r="F19">
        <f>'Life Table'!E415</f>
        <v>6.83368E-3</v>
      </c>
      <c r="G19">
        <f>'Life Table'!E514</f>
        <v>5.0778500000000001E-3</v>
      </c>
      <c r="H19">
        <f>'Life Table'!E613</f>
        <v>5.0126800000000003E-3</v>
      </c>
      <c r="I19">
        <f>'Life Table'!E712</f>
        <v>4.9559699999999996E-3</v>
      </c>
      <c r="J19">
        <f>'Life Table'!E811</f>
        <v>5.6127800000000004E-3</v>
      </c>
      <c r="K19">
        <f>'Life Table'!E910</f>
        <v>5.8178600000000002E-3</v>
      </c>
      <c r="L19">
        <f>'Life Table'!E1009</f>
        <v>5.3923900000000004E-3</v>
      </c>
      <c r="M19">
        <f>'Life Table'!E1108</f>
        <v>5.4569199999999997E-3</v>
      </c>
      <c r="N19">
        <f>'Life Table'!E1207</f>
        <v>5.0528999999999999E-3</v>
      </c>
      <c r="O19">
        <f>'Life Table'!E1306</f>
        <v>4.2952900000000002E-3</v>
      </c>
      <c r="P19">
        <f>'Life Table'!E1405</f>
        <v>4.1011299999999997E-3</v>
      </c>
      <c r="Q19">
        <f>'Life Table'!E1504</f>
        <v>3.9237100000000004E-3</v>
      </c>
      <c r="R19">
        <f>'Life Table'!E1603</f>
        <v>3.8062500000000002E-3</v>
      </c>
      <c r="S19">
        <f>'Life Table'!E1702</f>
        <v>3.5420299999999998E-3</v>
      </c>
      <c r="T19">
        <f>'Life Table'!E1801</f>
        <v>3.3717199999999999E-3</v>
      </c>
      <c r="U19">
        <f>'Life Table'!E1900</f>
        <v>3.1736400000000001E-3</v>
      </c>
      <c r="V19">
        <f>'Life Table'!E1999</f>
        <v>3.00694E-3</v>
      </c>
      <c r="W19">
        <f>'Life Table'!E2098</f>
        <v>2.8589000000000002E-3</v>
      </c>
      <c r="X19">
        <f>'Life Table'!E2197</f>
        <v>2.6877099999999998E-3</v>
      </c>
      <c r="Y19">
        <f>'Life Table'!E2296</f>
        <v>2.5601199999999999E-3</v>
      </c>
      <c r="Z19">
        <f>'Life Table'!E2395</f>
        <v>2.4460800000000002E-3</v>
      </c>
      <c r="AA19">
        <f>'Life Table'!E2494</f>
        <v>2.3494599999999998E-3</v>
      </c>
      <c r="AB19">
        <f>'Life Table'!E2593</f>
        <v>2.2801200000000001E-3</v>
      </c>
      <c r="AC19">
        <f>'Life Table'!E2692</f>
        <v>2.1872900000000002E-3</v>
      </c>
      <c r="AD19">
        <f>'Life Table'!E2791</f>
        <v>2.1159999999999998E-3</v>
      </c>
      <c r="AE19">
        <f>'Life Table'!E2890</f>
        <v>2.0699199999999998E-3</v>
      </c>
      <c r="AF19">
        <v>2.8867454613885619E-3</v>
      </c>
      <c r="AG19">
        <v>2.893499680495792E-3</v>
      </c>
      <c r="AH19">
        <v>2.900269679690926E-3</v>
      </c>
      <c r="AI19">
        <v>2.9070554957338901E-3</v>
      </c>
      <c r="AJ19">
        <v>2.913857165469325E-3</v>
      </c>
      <c r="AK19">
        <v>2.9206747258273551E-3</v>
      </c>
      <c r="AL19">
        <v>2.9275082138237041E-3</v>
      </c>
      <c r="AM19">
        <v>2.9343576665596949E-3</v>
      </c>
      <c r="AN19">
        <v>2.8732842168243118E-3</v>
      </c>
      <c r="AO19">
        <v>2.8800069856947941E-3</v>
      </c>
    </row>
    <row r="20" spans="1:41">
      <c r="A20">
        <f t="shared" si="11"/>
        <v>19</v>
      </c>
      <c r="B20" s="29">
        <f>'Life Table'!E20</f>
        <v>8.0311099999999993E-3</v>
      </c>
      <c r="C20">
        <f>'Life Table'!E119</f>
        <v>6.9053999999999999E-3</v>
      </c>
      <c r="D20">
        <f>'Life Table'!E218</f>
        <v>7.6636500000000001E-3</v>
      </c>
      <c r="E20">
        <f>'Life Table'!E317</f>
        <v>8.7134199999999995E-3</v>
      </c>
      <c r="F20">
        <f>'Life Table'!E416</f>
        <v>7.9042000000000001E-3</v>
      </c>
      <c r="G20">
        <f>'Life Table'!E515</f>
        <v>5.4892600000000001E-3</v>
      </c>
      <c r="H20">
        <f>'Life Table'!E614</f>
        <v>5.40852E-3</v>
      </c>
      <c r="I20">
        <f>'Life Table'!E713</f>
        <v>5.3490300000000003E-3</v>
      </c>
      <c r="J20">
        <f>'Life Table'!E812</f>
        <v>6.1702199999999997E-3</v>
      </c>
      <c r="K20">
        <f>'Life Table'!E911</f>
        <v>6.5430100000000001E-3</v>
      </c>
      <c r="L20">
        <f>'Life Table'!E1010</f>
        <v>5.9319799999999999E-3</v>
      </c>
      <c r="M20">
        <f>'Life Table'!E1109</f>
        <v>6.1033600000000004E-3</v>
      </c>
      <c r="N20">
        <f>'Life Table'!E1208</f>
        <v>5.5437899999999998E-3</v>
      </c>
      <c r="O20">
        <f>'Life Table'!E1307</f>
        <v>4.6409900000000002E-3</v>
      </c>
      <c r="P20">
        <f>'Life Table'!E1406</f>
        <v>4.4308699999999999E-3</v>
      </c>
      <c r="Q20">
        <f>'Life Table'!E1505</f>
        <v>4.24026E-3</v>
      </c>
      <c r="R20">
        <f>'Life Table'!E1604</f>
        <v>4.1125700000000003E-3</v>
      </c>
      <c r="S20">
        <f>'Life Table'!E1703</f>
        <v>3.8286000000000001E-3</v>
      </c>
      <c r="T20">
        <f>'Life Table'!E1802</f>
        <v>3.6487799999999999E-3</v>
      </c>
      <c r="U20">
        <f>'Life Table'!E1901</f>
        <v>3.4347100000000001E-3</v>
      </c>
      <c r="V20">
        <f>'Life Table'!E2000</f>
        <v>3.25545E-3</v>
      </c>
      <c r="W20">
        <f>'Life Table'!E2099</f>
        <v>3.0960599999999999E-3</v>
      </c>
      <c r="X20">
        <f>'Life Table'!E2198</f>
        <v>2.91034E-3</v>
      </c>
      <c r="Y20">
        <f>'Life Table'!E2297</f>
        <v>2.7729999999999999E-3</v>
      </c>
      <c r="Z20">
        <f>'Life Table'!E2396</f>
        <v>2.6498699999999999E-3</v>
      </c>
      <c r="AA20">
        <f>'Life Table'!E2495</f>
        <v>2.5455E-3</v>
      </c>
      <c r="AB20">
        <f>'Life Table'!E2594</f>
        <v>2.4725699999999999E-3</v>
      </c>
      <c r="AC20">
        <f>'Life Table'!E2693</f>
        <v>2.3707200000000002E-3</v>
      </c>
      <c r="AD20">
        <f>'Life Table'!E2792</f>
        <v>2.2926800000000001E-3</v>
      </c>
      <c r="AE20">
        <f>'Life Table'!E2891</f>
        <v>2.2452399999999999E-3</v>
      </c>
      <c r="AF20">
        <v>3.1218999030505619E-3</v>
      </c>
      <c r="AG20">
        <v>3.1294519267263121E-3</v>
      </c>
      <c r="AH20">
        <v>3.137022190345395E-3</v>
      </c>
      <c r="AI20">
        <v>3.1446107378221289E-3</v>
      </c>
      <c r="AJ20">
        <v>3.1522176131759672E-3</v>
      </c>
      <c r="AK20">
        <v>3.1598428605316138E-3</v>
      </c>
      <c r="AL20">
        <v>3.1674865241193562E-3</v>
      </c>
      <c r="AM20">
        <v>3.1751486482751719E-3</v>
      </c>
      <c r="AN20">
        <v>3.1828292774414009E-3</v>
      </c>
      <c r="AO20">
        <v>3.114366075508523E-3</v>
      </c>
    </row>
    <row r="21" spans="1:41">
      <c r="A21">
        <f t="shared" si="11"/>
        <v>20</v>
      </c>
      <c r="B21" s="29">
        <f>'Life Table'!E21</f>
        <v>8.9952799999999996E-3</v>
      </c>
      <c r="C21">
        <f>'Life Table'!E120</f>
        <v>7.66937E-3</v>
      </c>
      <c r="D21">
        <f>'Life Table'!E219</f>
        <v>8.5241999999999991E-3</v>
      </c>
      <c r="E21">
        <f>'Life Table'!E318</f>
        <v>9.9754600000000002E-3</v>
      </c>
      <c r="F21">
        <f>'Life Table'!E417</f>
        <v>9.0157099999999997E-3</v>
      </c>
      <c r="G21">
        <f>'Life Table'!E516</f>
        <v>5.9331899999999996E-3</v>
      </c>
      <c r="H21">
        <f>'Life Table'!E615</f>
        <v>5.83645E-3</v>
      </c>
      <c r="I21">
        <f>'Life Table'!E714</f>
        <v>5.7739899999999997E-3</v>
      </c>
      <c r="J21">
        <f>'Life Table'!E813</f>
        <v>6.7594700000000001E-3</v>
      </c>
      <c r="K21">
        <f>'Life Table'!E912</f>
        <v>7.3031299999999997E-3</v>
      </c>
      <c r="L21">
        <f>'Life Table'!E1011</f>
        <v>6.5017199999999999E-3</v>
      </c>
      <c r="M21">
        <f>'Life Table'!E1110</f>
        <v>6.7810700000000002E-3</v>
      </c>
      <c r="N21">
        <f>'Life Table'!E1209</f>
        <v>6.0610100000000004E-3</v>
      </c>
      <c r="O21">
        <f>'Life Table'!E1308</f>
        <v>5.0107700000000003E-3</v>
      </c>
      <c r="P21">
        <f>'Life Table'!E1407</f>
        <v>4.7818100000000001E-3</v>
      </c>
      <c r="Q21">
        <f>'Life Table'!E1506</f>
        <v>4.5755300000000004E-3</v>
      </c>
      <c r="R21">
        <f>'Life Table'!E1605</f>
        <v>4.4358899999999996E-3</v>
      </c>
      <c r="S21">
        <f>'Life Table'!E1704</f>
        <v>4.1287499999999996E-3</v>
      </c>
      <c r="T21">
        <f>'Life Table'!E1803</f>
        <v>3.9376200000000002E-3</v>
      </c>
      <c r="U21">
        <f>'Life Table'!E1902</f>
        <v>3.7048599999999999E-3</v>
      </c>
      <c r="V21">
        <f>'Life Table'!E2001</f>
        <v>3.51089E-3</v>
      </c>
      <c r="W21">
        <f>'Life Table'!E2100</f>
        <v>3.3380599999999999E-3</v>
      </c>
      <c r="X21">
        <f>'Life Table'!E2199</f>
        <v>3.1355200000000001E-3</v>
      </c>
      <c r="Y21">
        <f>'Life Table'!E2298</f>
        <v>2.9871199999999998E-3</v>
      </c>
      <c r="Z21">
        <f>'Life Table'!E2397</f>
        <v>2.8534200000000002E-3</v>
      </c>
      <c r="AA21">
        <f>'Life Table'!E2496</f>
        <v>2.73997E-3</v>
      </c>
      <c r="AB21">
        <f>'Life Table'!E2595</f>
        <v>2.66263E-3</v>
      </c>
      <c r="AC21">
        <f>'Life Table'!E2694</f>
        <v>2.5503100000000001E-3</v>
      </c>
      <c r="AD21">
        <f>'Life Table'!E2793</f>
        <v>2.46481E-3</v>
      </c>
      <c r="AE21">
        <f>'Life Table'!E2892</f>
        <v>2.41618E-3</v>
      </c>
      <c r="AF21">
        <v>3.359226632533185E-3</v>
      </c>
      <c r="AG21">
        <v>3.367613510491529E-3</v>
      </c>
      <c r="AH21">
        <v>3.3760212922254729E-3</v>
      </c>
      <c r="AI21">
        <v>3.3844500296589248E-3</v>
      </c>
      <c r="AJ21">
        <v>3.392899774843694E-3</v>
      </c>
      <c r="AK21">
        <v>3.4013705799599281E-3</v>
      </c>
      <c r="AL21">
        <v>3.409862497316674E-3</v>
      </c>
      <c r="AM21">
        <v>3.4183755793519839E-3</v>
      </c>
      <c r="AN21">
        <v>3.4269098786330332E-3</v>
      </c>
      <c r="AO21">
        <v>3.4354654478568891E-3</v>
      </c>
    </row>
    <row r="22" spans="1:41">
      <c r="A22">
        <f t="shared" si="11"/>
        <v>21</v>
      </c>
      <c r="B22" s="29">
        <f>'Life Table'!E22</f>
        <v>9.8290900000000004E-3</v>
      </c>
      <c r="C22">
        <f>'Life Table'!E121</f>
        <v>8.3412E-3</v>
      </c>
      <c r="D22">
        <f>'Life Table'!E220</f>
        <v>9.2705600000000006E-3</v>
      </c>
      <c r="E22">
        <f>'Life Table'!E319</f>
        <v>1.102846E-2</v>
      </c>
      <c r="F22">
        <f>'Life Table'!E418</f>
        <v>9.9523000000000007E-3</v>
      </c>
      <c r="G22">
        <f>'Life Table'!E517</f>
        <v>6.3589600000000003E-3</v>
      </c>
      <c r="H22">
        <f>'Life Table'!E616</f>
        <v>6.24918E-3</v>
      </c>
      <c r="I22">
        <f>'Life Table'!E715</f>
        <v>6.1836199999999999E-3</v>
      </c>
      <c r="J22">
        <f>'Life Table'!E814</f>
        <v>7.2944500000000001E-3</v>
      </c>
      <c r="K22">
        <f>'Life Table'!E913</f>
        <v>7.9680500000000008E-3</v>
      </c>
      <c r="L22">
        <f>'Life Table'!E1012</f>
        <v>7.0180299999999998E-3</v>
      </c>
      <c r="M22">
        <f>'Life Table'!E1111</f>
        <v>7.3781999999999997E-3</v>
      </c>
      <c r="N22">
        <f>'Life Table'!E1210</f>
        <v>6.53149E-3</v>
      </c>
      <c r="O22">
        <f>'Life Table'!E1309</f>
        <v>5.36427E-3</v>
      </c>
      <c r="P22">
        <f>'Life Table'!E1408</f>
        <v>5.1163700000000003E-3</v>
      </c>
      <c r="Q22">
        <f>'Life Table'!E1507</f>
        <v>4.8936400000000003E-3</v>
      </c>
      <c r="R22">
        <f>'Life Table'!E1606</f>
        <v>4.7416400000000001E-3</v>
      </c>
      <c r="S22">
        <f>'Life Table'!E1705</f>
        <v>4.4115200000000004E-3</v>
      </c>
      <c r="T22">
        <f>'Life Table'!E1804</f>
        <v>4.20741E-3</v>
      </c>
      <c r="U22">
        <f>'Life Table'!E1903</f>
        <v>3.9560400000000001E-3</v>
      </c>
      <c r="V22">
        <f>'Life Table'!E2002</f>
        <v>3.74728E-3</v>
      </c>
      <c r="W22">
        <f>'Life Table'!E2101</f>
        <v>3.56048E-3</v>
      </c>
      <c r="X22">
        <f>'Life Table'!E2200</f>
        <v>3.3415900000000002E-3</v>
      </c>
      <c r="Y22">
        <f>'Life Table'!E2299</f>
        <v>3.1825400000000002E-3</v>
      </c>
      <c r="Z22">
        <f>'Life Table'!E2398</f>
        <v>3.03821E-3</v>
      </c>
      <c r="AA22">
        <f>'Life Table'!E2497</f>
        <v>2.9156099999999999E-3</v>
      </c>
      <c r="AB22">
        <f>'Life Table'!E2596</f>
        <v>2.83279E-3</v>
      </c>
      <c r="AC22">
        <f>'Life Table'!E2695</f>
        <v>2.71046E-3</v>
      </c>
      <c r="AD22">
        <f>'Life Table'!E2794</f>
        <v>2.6185399999999999E-3</v>
      </c>
      <c r="AE22">
        <f>'Life Table'!E2893</f>
        <v>2.5677600000000001E-3</v>
      </c>
      <c r="AF22">
        <v>3.6664985701574389E-3</v>
      </c>
      <c r="AG22">
        <v>3.583392954765952E-3</v>
      </c>
      <c r="AH22">
        <v>3.592533269192955E-3</v>
      </c>
      <c r="AI22">
        <v>3.6016968560501632E-3</v>
      </c>
      <c r="AJ22">
        <v>3.6108837743769051E-3</v>
      </c>
      <c r="AK22">
        <v>3.6200940833606139E-3</v>
      </c>
      <c r="AL22">
        <v>3.6293278423380482E-3</v>
      </c>
      <c r="AM22">
        <v>3.638585110795511E-3</v>
      </c>
      <c r="AN22">
        <v>3.6478659483687452E-3</v>
      </c>
      <c r="AO22">
        <v>3.6571704148439239E-3</v>
      </c>
    </row>
    <row r="23" spans="1:41">
      <c r="A23">
        <f t="shared" si="11"/>
        <v>22</v>
      </c>
      <c r="B23" s="29">
        <f>'Life Table'!E23</f>
        <v>1.0349529999999999E-2</v>
      </c>
      <c r="C23">
        <f>'Life Table'!E122</f>
        <v>8.7819899999999999E-3</v>
      </c>
      <c r="D23">
        <f>'Life Table'!E221</f>
        <v>9.7376700000000004E-3</v>
      </c>
      <c r="E23">
        <f>'Life Table'!E320</f>
        <v>1.1610789999999999E-2</v>
      </c>
      <c r="F23">
        <f>'Life Table'!E419</f>
        <v>1.04861E-2</v>
      </c>
      <c r="G23">
        <f>'Life Table'!E518</f>
        <v>6.6996900000000003E-3</v>
      </c>
      <c r="H23">
        <f>'Life Table'!E617</f>
        <v>6.5856300000000003E-3</v>
      </c>
      <c r="I23">
        <f>'Life Table'!E716</f>
        <v>6.5180200000000002E-3</v>
      </c>
      <c r="J23">
        <f>'Life Table'!E815</f>
        <v>7.6774199999999999E-3</v>
      </c>
      <c r="K23">
        <f>'Life Table'!E914</f>
        <v>8.4000499999999992E-3</v>
      </c>
      <c r="L23">
        <f>'Life Table'!E1013</f>
        <v>7.39203E-3</v>
      </c>
      <c r="M23">
        <f>'Life Table'!E1112</f>
        <v>7.7785399999999996E-3</v>
      </c>
      <c r="N23">
        <f>'Life Table'!E1211</f>
        <v>6.8806800000000001E-3</v>
      </c>
      <c r="O23">
        <f>'Life Table'!E1310</f>
        <v>5.6628099999999999E-3</v>
      </c>
      <c r="P23">
        <f>'Life Table'!E1409</f>
        <v>5.3998700000000002E-3</v>
      </c>
      <c r="Q23">
        <f>'Life Table'!E1508</f>
        <v>5.16505E-3</v>
      </c>
      <c r="R23">
        <f>'Life Table'!E1607</f>
        <v>5.0045599999999999E-3</v>
      </c>
      <c r="S23">
        <f>'Life Table'!E1706</f>
        <v>4.6560899999999999E-3</v>
      </c>
      <c r="T23">
        <f>'Life Table'!E1805</f>
        <v>4.4440699999999996E-3</v>
      </c>
      <c r="U23">
        <f>'Life Table'!E1904</f>
        <v>4.1772099999999998E-3</v>
      </c>
      <c r="V23">
        <f>'Life Table'!E2003</f>
        <v>3.9567500000000002E-3</v>
      </c>
      <c r="W23">
        <f>'Life Table'!E2102</f>
        <v>3.7594099999999999E-3</v>
      </c>
      <c r="X23">
        <f>'Life Table'!E2201</f>
        <v>3.5258899999999998E-3</v>
      </c>
      <c r="Y23">
        <f>'Life Table'!E2300</f>
        <v>3.3592000000000001E-3</v>
      </c>
      <c r="Z23">
        <f>'Life Table'!E2399</f>
        <v>3.2061899999999998E-3</v>
      </c>
      <c r="AA23">
        <f>'Life Table'!E2498</f>
        <v>3.0755000000000001E-3</v>
      </c>
      <c r="AB23">
        <f>'Life Table'!E2597</f>
        <v>2.9886000000000001E-3</v>
      </c>
      <c r="AC23">
        <f>'Life Table'!E2696</f>
        <v>2.85696E-3</v>
      </c>
      <c r="AD23">
        <f>'Life Table'!E2795</f>
        <v>2.7592099999999998E-3</v>
      </c>
      <c r="AE23">
        <f>'Life Table'!E2894</f>
        <v>2.7081200000000001E-3</v>
      </c>
      <c r="AF23">
        <v>3.858182808492816E-3</v>
      </c>
      <c r="AG23">
        <v>3.8680072914040191E-3</v>
      </c>
      <c r="AH23">
        <v>3.7804782731722941E-3</v>
      </c>
      <c r="AI23">
        <v>3.790105265784272E-3</v>
      </c>
      <c r="AJ23">
        <v>3.799756726762471E-3</v>
      </c>
      <c r="AK23">
        <v>3.809432718058003E-3</v>
      </c>
      <c r="AL23">
        <v>3.8191333017772999E-3</v>
      </c>
      <c r="AM23">
        <v>3.828858540183E-3</v>
      </c>
      <c r="AN23">
        <v>3.838608495694062E-3</v>
      </c>
      <c r="AO23">
        <v>3.8483832308863208E-3</v>
      </c>
    </row>
    <row r="24" spans="1:41">
      <c r="A24">
        <f t="shared" si="11"/>
        <v>23</v>
      </c>
      <c r="B24" s="29">
        <f>'Life Table'!E24</f>
        <v>1.063364E-2</v>
      </c>
      <c r="C24">
        <f>'Life Table'!E123</f>
        <v>9.0490299999999996E-3</v>
      </c>
      <c r="D24">
        <f>'Life Table'!E222</f>
        <v>1.000266E-2</v>
      </c>
      <c r="E24">
        <f>'Life Table'!E321</f>
        <v>1.184911E-2</v>
      </c>
      <c r="F24">
        <f>'Life Table'!E420</f>
        <v>1.0721970000000001E-2</v>
      </c>
      <c r="G24">
        <f>'Life Table'!E519</f>
        <v>6.9588999999999996E-3</v>
      </c>
      <c r="H24">
        <f>'Life Table'!E618</f>
        <v>6.8458499999999997E-3</v>
      </c>
      <c r="I24">
        <f>'Life Table'!E717</f>
        <v>6.7766399999999996E-3</v>
      </c>
      <c r="J24">
        <f>'Life Table'!E816</f>
        <v>7.9335499999999993E-3</v>
      </c>
      <c r="K24">
        <f>'Life Table'!E915</f>
        <v>8.6475400000000004E-3</v>
      </c>
      <c r="L24">
        <f>'Life Table'!E1014</f>
        <v>7.64528E-3</v>
      </c>
      <c r="M24">
        <f>'Life Table'!E1113</f>
        <v>8.0200400000000008E-3</v>
      </c>
      <c r="N24">
        <f>'Life Table'!E1212</f>
        <v>7.1237100000000001E-3</v>
      </c>
      <c r="O24">
        <f>'Life Table'!E1311</f>
        <v>5.8987900000000001E-3</v>
      </c>
      <c r="P24">
        <f>'Life Table'!E1410</f>
        <v>5.6244099999999998E-3</v>
      </c>
      <c r="Q24">
        <f>'Life Table'!E1509</f>
        <v>5.3808600000000003E-3</v>
      </c>
      <c r="R24">
        <f>'Life Table'!E1608</f>
        <v>5.2148000000000003E-3</v>
      </c>
      <c r="S24">
        <f>'Life Table'!E1707</f>
        <v>4.8521800000000002E-3</v>
      </c>
      <c r="T24">
        <f>'Life Table'!E1806</f>
        <v>4.6356899999999996E-3</v>
      </c>
      <c r="U24">
        <f>'Life Table'!E1905</f>
        <v>4.3568499999999998E-3</v>
      </c>
      <c r="V24">
        <f>'Life Table'!E2004</f>
        <v>4.1280500000000003E-3</v>
      </c>
      <c r="W24">
        <f>'Life Table'!E2103</f>
        <v>3.9231099999999996E-3</v>
      </c>
      <c r="X24">
        <f>'Life Table'!E2202</f>
        <v>3.6778900000000001E-3</v>
      </c>
      <c r="Y24">
        <f>'Life Table'!E2301</f>
        <v>3.50629E-3</v>
      </c>
      <c r="Z24">
        <f>'Life Table'!E2400</f>
        <v>3.3464300000000001E-3</v>
      </c>
      <c r="AA24">
        <f>'Life Table'!E2499</f>
        <v>3.2093400000000002E-3</v>
      </c>
      <c r="AB24">
        <f>'Life Table'!E2598</f>
        <v>3.1193700000000002E-3</v>
      </c>
      <c r="AC24">
        <f>'Life Table'!E2697</f>
        <v>2.97993E-3</v>
      </c>
      <c r="AD24">
        <f>'Life Table'!E2796</f>
        <v>2.8777899999999999E-3</v>
      </c>
      <c r="AE24">
        <f>'Life Table'!E2895</f>
        <v>2.8275000000000002E-3</v>
      </c>
      <c r="AF24">
        <v>4.0109203683984518E-3</v>
      </c>
      <c r="AG24">
        <v>4.0210043371630144E-3</v>
      </c>
      <c r="AH24">
        <v>4.0311136069799414E-3</v>
      </c>
      <c r="AI24">
        <v>3.9410357385553096E-3</v>
      </c>
      <c r="AJ24">
        <v>3.9509443571005276E-3</v>
      </c>
      <c r="AK24">
        <v>3.9608778384959686E-3</v>
      </c>
      <c r="AL24">
        <v>3.9708362448780399E-3</v>
      </c>
      <c r="AM24">
        <v>3.9808196385371364E-3</v>
      </c>
      <c r="AN24">
        <v>3.9908280819179742E-3</v>
      </c>
      <c r="AO24">
        <v>4.0008616376202566E-3</v>
      </c>
    </row>
    <row r="25" spans="1:41">
      <c r="A25">
        <f t="shared" si="11"/>
        <v>24</v>
      </c>
      <c r="B25" s="29">
        <f>'Life Table'!E25</f>
        <v>1.088421E-2</v>
      </c>
      <c r="C25">
        <f>'Life Table'!E124</f>
        <v>9.2841199999999999E-3</v>
      </c>
      <c r="D25">
        <f>'Life Table'!E223</f>
        <v>1.0245219999999999E-2</v>
      </c>
      <c r="E25">
        <f>'Life Table'!E322</f>
        <v>1.20544E-2</v>
      </c>
      <c r="F25">
        <f>'Life Table'!E421</f>
        <v>1.091467E-2</v>
      </c>
      <c r="G25">
        <f>'Life Table'!E520</f>
        <v>7.1843999999999996E-3</v>
      </c>
      <c r="H25">
        <f>'Life Table'!E619</f>
        <v>7.0724400000000002E-3</v>
      </c>
      <c r="I25">
        <f>'Life Table'!E718</f>
        <v>7.0018099999999998E-3</v>
      </c>
      <c r="J25">
        <f>'Life Table'!E817</f>
        <v>8.1564900000000006E-3</v>
      </c>
      <c r="K25">
        <f>'Life Table'!E916</f>
        <v>8.8575100000000007E-3</v>
      </c>
      <c r="L25">
        <f>'Life Table'!E1015</f>
        <v>7.8671699999999997E-3</v>
      </c>
      <c r="M25">
        <f>'Life Table'!E1114</f>
        <v>8.2281799999999999E-3</v>
      </c>
      <c r="N25">
        <f>'Life Table'!E1213</f>
        <v>7.33872E-3</v>
      </c>
      <c r="O25">
        <f>'Life Table'!E1312</f>
        <v>6.1076999999999998E-3</v>
      </c>
      <c r="P25">
        <f>'Life Table'!E1411</f>
        <v>5.8235700000000001E-3</v>
      </c>
      <c r="Q25">
        <f>'Life Table'!E1510</f>
        <v>5.5727700000000003E-3</v>
      </c>
      <c r="R25">
        <f>'Life Table'!E1609</f>
        <v>5.4025999999999996E-3</v>
      </c>
      <c r="S25">
        <f>'Life Table'!E1708</f>
        <v>5.0277500000000001E-3</v>
      </c>
      <c r="T25">
        <f>'Life Table'!E1807</f>
        <v>4.8080700000000002E-3</v>
      </c>
      <c r="U25">
        <f>'Life Table'!E1906</f>
        <v>4.5187500000000002E-3</v>
      </c>
      <c r="V25">
        <f>'Life Table'!E2005</f>
        <v>4.2830000000000003E-3</v>
      </c>
      <c r="W25">
        <f>'Life Table'!E2104</f>
        <v>4.0720000000000001E-3</v>
      </c>
      <c r="X25">
        <f>'Life Table'!E2203</f>
        <v>3.8162500000000002E-3</v>
      </c>
      <c r="Y25">
        <f>'Life Table'!E2302</f>
        <v>3.6410399999999999E-3</v>
      </c>
      <c r="Z25">
        <f>'Life Table'!E2401</f>
        <v>3.4750499999999999E-3</v>
      </c>
      <c r="AA25">
        <f>'Life Table'!E2500</f>
        <v>3.3322899999999999E-3</v>
      </c>
      <c r="AB25">
        <f>'Life Table'!E2599</f>
        <v>3.2399E-3</v>
      </c>
      <c r="AC25">
        <f>'Life Table'!E2698</f>
        <v>3.0931999999999999E-3</v>
      </c>
      <c r="AD25">
        <f>'Life Table'!E2797</f>
        <v>2.9869599999999999E-3</v>
      </c>
      <c r="AE25">
        <f>'Life Table'!E2896</f>
        <v>2.9377299999999999E-3</v>
      </c>
      <c r="AF25">
        <v>4.1479749184579751E-3</v>
      </c>
      <c r="AG25">
        <v>4.1582748607167366E-3</v>
      </c>
      <c r="AH25">
        <v>4.1686003254570716E-3</v>
      </c>
      <c r="AI25">
        <v>4.1789513756549379E-3</v>
      </c>
      <c r="AJ25">
        <v>4.0867077296770082E-3</v>
      </c>
      <c r="AK25">
        <v>4.0968558509627551E-3</v>
      </c>
      <c r="AL25">
        <v>4.1070291200884226E-3</v>
      </c>
      <c r="AM25">
        <v>4.1172275991133711E-3</v>
      </c>
      <c r="AN25">
        <v>4.1274513502488341E-3</v>
      </c>
      <c r="AO25">
        <v>4.1377004358583713E-3</v>
      </c>
    </row>
    <row r="26" spans="1:41">
      <c r="A26">
        <f t="shared" si="11"/>
        <v>25</v>
      </c>
      <c r="B26" s="29">
        <f>'Life Table'!E26</f>
        <v>1.109621E-2</v>
      </c>
      <c r="C26">
        <f>'Life Table'!E125</f>
        <v>9.4838800000000001E-3</v>
      </c>
      <c r="D26">
        <f>'Life Table'!E224</f>
        <v>1.0458240000000001E-2</v>
      </c>
      <c r="E26">
        <f>'Life Table'!E323</f>
        <v>1.223598E-2</v>
      </c>
      <c r="F26">
        <f>'Life Table'!E422</f>
        <v>1.107578E-2</v>
      </c>
      <c r="G26">
        <f>'Life Table'!E521</f>
        <v>7.3765999999999997E-3</v>
      </c>
      <c r="H26">
        <f>'Life Table'!E620</f>
        <v>7.2659500000000002E-3</v>
      </c>
      <c r="I26">
        <f>'Life Table'!E719</f>
        <v>7.1943700000000003E-3</v>
      </c>
      <c r="J26">
        <f>'Life Table'!E818</f>
        <v>8.3464400000000001E-3</v>
      </c>
      <c r="K26">
        <f>'Life Table'!E917</f>
        <v>9.0317899999999996E-3</v>
      </c>
      <c r="L26">
        <f>'Life Table'!E1016</f>
        <v>8.05816E-3</v>
      </c>
      <c r="M26">
        <f>'Life Table'!E1115</f>
        <v>8.4045100000000005E-3</v>
      </c>
      <c r="N26">
        <f>'Life Table'!E1214</f>
        <v>7.5264499999999996E-3</v>
      </c>
      <c r="O26">
        <f>'Life Table'!E1313</f>
        <v>6.2913800000000001E-3</v>
      </c>
      <c r="P26">
        <f>'Life Table'!E1412</f>
        <v>5.9988000000000003E-3</v>
      </c>
      <c r="Q26">
        <f>'Life Table'!E1511</f>
        <v>5.74253E-3</v>
      </c>
      <c r="R26">
        <f>'Life Table'!E1610</f>
        <v>5.56991E-3</v>
      </c>
      <c r="S26">
        <f>'Life Table'!E1709</f>
        <v>5.1844700000000001E-3</v>
      </c>
      <c r="T26">
        <f>'Life Table'!E1808</f>
        <v>4.9633000000000004E-3</v>
      </c>
      <c r="U26">
        <f>'Life Table'!E1907</f>
        <v>4.6648599999999998E-3</v>
      </c>
      <c r="V26">
        <f>'Life Table'!E2006</f>
        <v>4.42356E-3</v>
      </c>
      <c r="W26">
        <f>'Life Table'!E2105</f>
        <v>4.2077699999999996E-3</v>
      </c>
      <c r="X26">
        <f>'Life Table'!E2204</f>
        <v>3.94262E-3</v>
      </c>
      <c r="Y26">
        <f>'Life Table'!E2303</f>
        <v>3.76444E-3</v>
      </c>
      <c r="Z26">
        <f>'Life Table'!E2402</f>
        <v>3.5934500000000002E-3</v>
      </c>
      <c r="AA26">
        <f>'Life Table'!E2501</f>
        <v>3.4455800000000002E-3</v>
      </c>
      <c r="AB26">
        <f>'Life Table'!E2600</f>
        <v>3.3514299999999999E-3</v>
      </c>
      <c r="AC26">
        <f>'Life Table'!E2699</f>
        <v>3.1977199999999998E-3</v>
      </c>
      <c r="AD26">
        <f>'Life Table'!E2798</f>
        <v>3.0879000000000002E-3</v>
      </c>
      <c r="AE26">
        <f>'Life Table'!E2897</f>
        <v>3.0403600000000002E-3</v>
      </c>
      <c r="AF26">
        <v>4.2709209471434306E-3</v>
      </c>
      <c r="AG26">
        <v>4.2813942174491082E-3</v>
      </c>
      <c r="AH26">
        <v>4.2918931152071682E-3</v>
      </c>
      <c r="AI26">
        <v>4.3024177028541111E-3</v>
      </c>
      <c r="AJ26">
        <v>4.3129680429769826E-3</v>
      </c>
      <c r="AK26">
        <v>4.2189368326360777E-3</v>
      </c>
      <c r="AL26">
        <v>4.2292828969737739E-3</v>
      </c>
      <c r="AM26">
        <v>4.2396542788309946E-3</v>
      </c>
      <c r="AN26">
        <v>4.2500510398955083E-3</v>
      </c>
      <c r="AO26">
        <v>4.2604732420042923E-3</v>
      </c>
    </row>
    <row r="27" spans="1:41">
      <c r="A27">
        <f t="shared" si="11"/>
        <v>26</v>
      </c>
      <c r="B27" s="29">
        <f>'Life Table'!E27</f>
        <v>1.126257E-2</v>
      </c>
      <c r="C27">
        <f>'Life Table'!E126</f>
        <v>9.6416599999999998E-3</v>
      </c>
      <c r="D27">
        <f>'Life Table'!E225</f>
        <v>1.0631460000000001E-2</v>
      </c>
      <c r="E27">
        <f>'Life Table'!E324</f>
        <v>1.238146E-2</v>
      </c>
      <c r="F27">
        <f>'Life Table'!E423</f>
        <v>1.120728E-2</v>
      </c>
      <c r="G27">
        <f>'Life Table'!E522</f>
        <v>7.5312900000000004E-3</v>
      </c>
      <c r="H27">
        <f>'Life Table'!E621</f>
        <v>7.4211600000000004E-3</v>
      </c>
      <c r="I27">
        <f>'Life Table'!E720</f>
        <v>7.34923E-3</v>
      </c>
      <c r="J27">
        <f>'Life Table'!E819</f>
        <v>8.4986300000000001E-3</v>
      </c>
      <c r="K27">
        <f>'Life Table'!E918</f>
        <v>9.1669899999999999E-3</v>
      </c>
      <c r="L27">
        <f>'Life Table'!E1017</f>
        <v>8.2130899999999993E-3</v>
      </c>
      <c r="M27">
        <f>'Life Table'!E1116</f>
        <v>8.5450300000000003E-3</v>
      </c>
      <c r="N27">
        <f>'Life Table'!E1215</f>
        <v>7.6824299999999996E-3</v>
      </c>
      <c r="O27">
        <f>'Life Table'!E1314</f>
        <v>6.4463899999999998E-3</v>
      </c>
      <c r="P27">
        <f>'Life Table'!E1413</f>
        <v>6.1485100000000003E-3</v>
      </c>
      <c r="Q27">
        <f>'Life Table'!E1512</f>
        <v>5.8892299999999996E-3</v>
      </c>
      <c r="R27">
        <f>'Life Table'!E1611</f>
        <v>5.7165899999999997E-3</v>
      </c>
      <c r="S27">
        <f>'Life Table'!E1710</f>
        <v>5.3238799999999996E-3</v>
      </c>
      <c r="T27">
        <f>'Life Table'!E1809</f>
        <v>5.1031899999999996E-3</v>
      </c>
      <c r="U27">
        <f>'Life Table'!E1908</f>
        <v>4.79803E-3</v>
      </c>
      <c r="V27">
        <f>'Life Table'!E2007</f>
        <v>4.5532200000000002E-3</v>
      </c>
      <c r="W27">
        <f>'Life Table'!E2106</f>
        <v>4.3349599999999997E-3</v>
      </c>
      <c r="X27">
        <f>'Life Table'!E2205</f>
        <v>4.0624600000000004E-3</v>
      </c>
      <c r="Y27">
        <f>'Life Table'!E2304</f>
        <v>3.88362E-3</v>
      </c>
      <c r="Z27">
        <f>'Life Table'!E2403</f>
        <v>3.70865E-3</v>
      </c>
      <c r="AA27">
        <f>'Life Table'!E2502</f>
        <v>3.55675E-3</v>
      </c>
      <c r="AB27">
        <f>'Life Table'!E2601</f>
        <v>3.4619E-3</v>
      </c>
      <c r="AC27">
        <f>'Life Table'!E2700</f>
        <v>3.3023200000000001E-3</v>
      </c>
      <c r="AD27">
        <f>'Life Table'!E2799</f>
        <v>3.1891699999999999E-3</v>
      </c>
      <c r="AE27">
        <f>'Life Table'!E2898</f>
        <v>3.1434800000000001E-3</v>
      </c>
      <c r="AF27">
        <v>4.3853823476688314E-3</v>
      </c>
      <c r="AG27">
        <v>4.3959709481360409E-3</v>
      </c>
      <c r="AH27">
        <v>4.4065850583877566E-3</v>
      </c>
      <c r="AI27">
        <v>4.4172247396072617E-3</v>
      </c>
      <c r="AJ27">
        <v>4.4278900531234946E-3</v>
      </c>
      <c r="AK27">
        <v>4.438581060410729E-3</v>
      </c>
      <c r="AL27">
        <v>4.34328182504784E-3</v>
      </c>
      <c r="AM27">
        <v>4.3537689953143674E-3</v>
      </c>
      <c r="AN27">
        <v>4.3642814320793422E-3</v>
      </c>
      <c r="AO27">
        <v>4.3748191959477323E-3</v>
      </c>
    </row>
    <row r="28" spans="1:41">
      <c r="A28">
        <f t="shared" si="11"/>
        <v>27</v>
      </c>
      <c r="B28" s="29">
        <f>'Life Table'!E28</f>
        <v>1.141289E-2</v>
      </c>
      <c r="C28">
        <f>'Life Table'!E127</f>
        <v>9.7871499999999997E-3</v>
      </c>
      <c r="D28">
        <f>'Life Table'!E226</f>
        <v>1.079225E-2</v>
      </c>
      <c r="E28">
        <f>'Life Table'!E325</f>
        <v>1.251791E-2</v>
      </c>
      <c r="F28">
        <f>'Life Table'!E424</f>
        <v>1.1334520000000001E-2</v>
      </c>
      <c r="G28">
        <f>'Life Table'!E523</f>
        <v>7.6804899999999999E-3</v>
      </c>
      <c r="H28">
        <f>'Life Table'!E622</f>
        <v>7.5698700000000002E-3</v>
      </c>
      <c r="I28">
        <f>'Life Table'!E721</f>
        <v>7.4967899999999997E-3</v>
      </c>
      <c r="J28">
        <f>'Life Table'!E820</f>
        <v>8.6422800000000004E-3</v>
      </c>
      <c r="K28">
        <f>'Life Table'!E919</f>
        <v>9.2933400000000006E-3</v>
      </c>
      <c r="L28">
        <f>'Life Table'!E1018</f>
        <v>8.3596899999999995E-3</v>
      </c>
      <c r="M28">
        <f>'Life Table'!E1117</f>
        <v>8.6774699999999996E-3</v>
      </c>
      <c r="N28">
        <f>'Life Table'!E1216</f>
        <v>7.8313600000000008E-3</v>
      </c>
      <c r="O28">
        <f>'Life Table'!E1315</f>
        <v>6.5970300000000003E-3</v>
      </c>
      <c r="P28">
        <f>'Life Table'!E1414</f>
        <v>6.2946800000000004E-3</v>
      </c>
      <c r="Q28">
        <f>'Life Table'!E1513</f>
        <v>6.0332800000000002E-3</v>
      </c>
      <c r="R28">
        <f>'Life Table'!E1612</f>
        <v>5.8618999999999997E-3</v>
      </c>
      <c r="S28">
        <f>'Life Table'!E1711</f>
        <v>5.4624499999999998E-3</v>
      </c>
      <c r="T28">
        <f>'Life Table'!E1810</f>
        <v>5.2434300000000003E-3</v>
      </c>
      <c r="U28">
        <f>'Life Table'!E1909</f>
        <v>4.9325899999999997E-3</v>
      </c>
      <c r="V28">
        <f>'Life Table'!E2008</f>
        <v>4.6853600000000004E-3</v>
      </c>
      <c r="W28">
        <f>'Life Table'!E2107</f>
        <v>4.4652900000000002E-3</v>
      </c>
      <c r="X28">
        <f>'Life Table'!E2206</f>
        <v>4.1863500000000001E-3</v>
      </c>
      <c r="Y28">
        <f>'Life Table'!E2305</f>
        <v>4.0075800000000002E-3</v>
      </c>
      <c r="Z28">
        <f>'Life Table'!E2404</f>
        <v>3.8291900000000001E-3</v>
      </c>
      <c r="AA28">
        <f>'Life Table'!E2503</f>
        <v>3.67367E-3</v>
      </c>
      <c r="AB28">
        <f>'Life Table'!E2602</f>
        <v>3.5783099999999999E-3</v>
      </c>
      <c r="AC28">
        <f>'Life Table'!E2701</f>
        <v>3.41289E-3</v>
      </c>
      <c r="AD28">
        <f>'Life Table'!E2800</f>
        <v>3.2972499999999998E-3</v>
      </c>
      <c r="AE28">
        <f>'Life Table'!E2899</f>
        <v>3.25406E-3</v>
      </c>
      <c r="AF28">
        <v>4.5031797724538469E-3</v>
      </c>
      <c r="AG28">
        <v>4.5138630007811598E-3</v>
      </c>
      <c r="AH28">
        <v>4.5245715160856506E-3</v>
      </c>
      <c r="AI28">
        <v>4.5353053779471084E-3</v>
      </c>
      <c r="AJ28">
        <v>4.5460646460839804E-3</v>
      </c>
      <c r="AK28">
        <v>4.5568493803542784E-3</v>
      </c>
      <c r="AL28">
        <v>4.5676596407556716E-3</v>
      </c>
      <c r="AM28">
        <v>4.4712812156202384E-3</v>
      </c>
      <c r="AN28">
        <v>4.4818889391067263E-3</v>
      </c>
      <c r="AO28">
        <v>4.4925217716631494E-3</v>
      </c>
    </row>
    <row r="29" spans="1:41">
      <c r="A29">
        <f t="shared" si="11"/>
        <v>28</v>
      </c>
      <c r="B29" s="29">
        <f>'Life Table'!E29</f>
        <v>1.155846E-2</v>
      </c>
      <c r="C29">
        <f>'Life Table'!E128</f>
        <v>9.9534199999999993E-3</v>
      </c>
      <c r="D29">
        <f>'Life Table'!E227</f>
        <v>1.0952150000000001E-2</v>
      </c>
      <c r="E29">
        <f>'Life Table'!E326</f>
        <v>1.2657180000000001E-2</v>
      </c>
      <c r="F29">
        <f>'Life Table'!E425</f>
        <v>1.1483999999999999E-2</v>
      </c>
      <c r="G29">
        <f>'Life Table'!E524</f>
        <v>7.8755700000000001E-3</v>
      </c>
      <c r="H29">
        <f>'Life Table'!E623</f>
        <v>7.7653599999999998E-3</v>
      </c>
      <c r="I29">
        <f>'Life Table'!E722</f>
        <v>7.68967E-3</v>
      </c>
      <c r="J29">
        <f>'Life Table'!E821</f>
        <v>8.8117300000000003E-3</v>
      </c>
      <c r="K29">
        <f>'Life Table'!E920</f>
        <v>9.44533E-3</v>
      </c>
      <c r="L29">
        <f>'Life Table'!E1019</f>
        <v>8.5300500000000008E-3</v>
      </c>
      <c r="M29">
        <f>'Life Table'!E1118</f>
        <v>8.8330000000000006E-3</v>
      </c>
      <c r="N29">
        <f>'Life Table'!E1217</f>
        <v>8.0014500000000002E-3</v>
      </c>
      <c r="O29">
        <f>'Life Table'!E1316</f>
        <v>6.7833099999999999E-3</v>
      </c>
      <c r="P29">
        <f>'Life Table'!E1415</f>
        <v>6.4752400000000002E-3</v>
      </c>
      <c r="Q29">
        <f>'Life Table'!E1514</f>
        <v>6.2097999999999997E-3</v>
      </c>
      <c r="R29">
        <f>'Life Table'!E1613</f>
        <v>6.0375899999999998E-3</v>
      </c>
      <c r="S29">
        <f>'Life Table'!E1712</f>
        <v>5.6300100000000004E-3</v>
      </c>
      <c r="T29">
        <f>'Life Table'!E1811</f>
        <v>5.4096500000000002E-3</v>
      </c>
      <c r="U29">
        <f>'Life Table'!E1910</f>
        <v>5.0917499999999999E-3</v>
      </c>
      <c r="V29">
        <f>'Life Table'!E2009</f>
        <v>4.8405200000000001E-3</v>
      </c>
      <c r="W29">
        <f>'Life Table'!E2108</f>
        <v>4.6169999999999996E-3</v>
      </c>
      <c r="X29">
        <f>'Life Table'!E2207</f>
        <v>4.3306899999999999E-3</v>
      </c>
      <c r="Y29">
        <f>'Life Table'!E2306</f>
        <v>4.1508500000000002E-3</v>
      </c>
      <c r="Z29">
        <f>'Life Table'!E2405</f>
        <v>3.9681500000000001E-3</v>
      </c>
      <c r="AA29">
        <f>'Life Table'!E2504</f>
        <v>3.8084600000000001E-3</v>
      </c>
      <c r="AB29">
        <f>'Life Table'!E2603</f>
        <v>3.7113900000000002E-3</v>
      </c>
      <c r="AC29">
        <f>'Life Table'!E2702</f>
        <v>3.53989E-3</v>
      </c>
      <c r="AD29">
        <f>'Life Table'!E2801</f>
        <v>3.42144E-3</v>
      </c>
      <c r="AE29">
        <f>'Life Table'!E2900</f>
        <v>3.3793600000000001E-3</v>
      </c>
      <c r="AF29">
        <v>4.6424227312250599E-3</v>
      </c>
      <c r="AG29">
        <v>4.6532218573710482E-3</v>
      </c>
      <c r="AH29">
        <v>4.6640460453621913E-3</v>
      </c>
      <c r="AI29">
        <v>4.6748953530856294E-3</v>
      </c>
      <c r="AJ29">
        <v>4.6857698385606161E-3</v>
      </c>
      <c r="AK29">
        <v>4.6966695599394148E-3</v>
      </c>
      <c r="AL29">
        <v>4.7075945755070681E-3</v>
      </c>
      <c r="AM29">
        <v>4.7185449436819571E-3</v>
      </c>
      <c r="AN29">
        <v>4.6208994335813491E-3</v>
      </c>
      <c r="AO29">
        <v>4.6316486091695364E-3</v>
      </c>
    </row>
    <row r="30" spans="1:41">
      <c r="A30">
        <f t="shared" si="11"/>
        <v>29</v>
      </c>
      <c r="B30" s="29">
        <f>'Life Table'!E30</f>
        <v>1.156211E-2</v>
      </c>
      <c r="C30">
        <f>'Life Table'!E129</f>
        <v>1.00097E-2</v>
      </c>
      <c r="D30">
        <f>'Life Table'!E228</f>
        <v>1.0973439999999999E-2</v>
      </c>
      <c r="E30">
        <f>'Life Table'!E327</f>
        <v>1.2655090000000001E-2</v>
      </c>
      <c r="F30">
        <f>'Life Table'!E426</f>
        <v>1.151723E-2</v>
      </c>
      <c r="G30">
        <f>'Life Table'!E525</f>
        <v>7.9921100000000002E-3</v>
      </c>
      <c r="H30">
        <f>'Life Table'!E624</f>
        <v>7.8842700000000005E-3</v>
      </c>
      <c r="I30">
        <f>'Life Table'!E723</f>
        <v>7.8083800000000002E-3</v>
      </c>
      <c r="J30">
        <f>'Life Table'!E822</f>
        <v>8.8868799999999998E-3</v>
      </c>
      <c r="K30">
        <f>'Life Table'!E921</f>
        <v>9.5021299999999993E-3</v>
      </c>
      <c r="L30">
        <f>'Life Table'!E1020</f>
        <v>8.60993E-3</v>
      </c>
      <c r="M30">
        <f>'Life Table'!E1119</f>
        <v>8.9014999999999997E-3</v>
      </c>
      <c r="N30">
        <f>'Life Table'!E1218</f>
        <v>8.0888899999999996E-3</v>
      </c>
      <c r="O30">
        <f>'Life Table'!E1317</f>
        <v>6.9122999999999997E-3</v>
      </c>
      <c r="P30">
        <f>'Life Table'!E1416</f>
        <v>6.6035199999999999E-3</v>
      </c>
      <c r="Q30">
        <f>'Life Table'!E1515</f>
        <v>6.3393399999999997E-3</v>
      </c>
      <c r="R30">
        <f>'Life Table'!E1614</f>
        <v>6.1714999999999999E-3</v>
      </c>
      <c r="S30">
        <f>'Life Table'!E1713</f>
        <v>5.7608499999999997E-3</v>
      </c>
      <c r="T30">
        <f>'Life Table'!E1812</f>
        <v>5.5440000000000003E-3</v>
      </c>
      <c r="U30">
        <f>'Life Table'!E1911</f>
        <v>5.2234200000000003E-3</v>
      </c>
      <c r="V30">
        <f>'Life Table'!E2010</f>
        <v>4.9721799999999997E-3</v>
      </c>
      <c r="W30">
        <f>'Life Table'!E2109</f>
        <v>4.7490600000000003E-3</v>
      </c>
      <c r="X30">
        <f>'Life Table'!E2208</f>
        <v>4.4585500000000004E-3</v>
      </c>
      <c r="Y30">
        <f>'Life Table'!E2307</f>
        <v>4.2801699999999998E-3</v>
      </c>
      <c r="Z30">
        <f>'Life Table'!E2406</f>
        <v>4.0957900000000002E-3</v>
      </c>
      <c r="AA30">
        <f>'Life Table'!E2505</f>
        <v>3.9338300000000001E-3</v>
      </c>
      <c r="AB30">
        <f>'Life Table'!E2604</f>
        <v>3.8373000000000001E-3</v>
      </c>
      <c r="AC30">
        <f>'Life Table'!E2703</f>
        <v>3.6610800000000002E-3</v>
      </c>
      <c r="AD30">
        <f>'Life Table'!E2802</f>
        <v>3.5405300000000001E-3</v>
      </c>
      <c r="AE30">
        <f>'Life Table'!E2901</f>
        <v>3.5010900000000001E-3</v>
      </c>
      <c r="AF30">
        <v>4.7608599117926484E-3</v>
      </c>
      <c r="AG30">
        <v>4.7716270295202756E-3</v>
      </c>
      <c r="AH30">
        <v>4.7824184395107716E-3</v>
      </c>
      <c r="AI30">
        <v>4.7932341963053959E-3</v>
      </c>
      <c r="AJ30">
        <v>4.8040743545668674E-3</v>
      </c>
      <c r="AK30">
        <v>4.8149389690795852E-3</v>
      </c>
      <c r="AL30">
        <v>4.825828094749629E-3</v>
      </c>
      <c r="AM30">
        <v>4.8367417866048701E-3</v>
      </c>
      <c r="AN30">
        <v>4.8476800997957481E-3</v>
      </c>
      <c r="AO30">
        <v>4.7501170319070862E-3</v>
      </c>
    </row>
    <row r="31" spans="1:41">
      <c r="A31">
        <f t="shared" si="11"/>
        <v>30</v>
      </c>
      <c r="B31" s="29">
        <f>'Life Table'!E31</f>
        <v>1.1704330000000001E-2</v>
      </c>
      <c r="C31">
        <f>'Life Table'!E130</f>
        <v>1.0214610000000001E-2</v>
      </c>
      <c r="D31">
        <f>'Life Table'!E229</f>
        <v>1.1134099999999999E-2</v>
      </c>
      <c r="E31">
        <f>'Life Table'!E328</f>
        <v>1.2783289999999999E-2</v>
      </c>
      <c r="F31">
        <f>'Life Table'!E427</f>
        <v>1.1691409999999999E-2</v>
      </c>
      <c r="G31">
        <f>'Life Table'!E526</f>
        <v>8.2731499999999999E-3</v>
      </c>
      <c r="H31">
        <f>'Life Table'!E625</f>
        <v>8.1674999999999994E-3</v>
      </c>
      <c r="I31">
        <f>'Life Table'!E724</f>
        <v>8.0898199999999993E-3</v>
      </c>
      <c r="J31">
        <f>'Life Table'!E823</f>
        <v>9.1169200000000006E-3</v>
      </c>
      <c r="K31">
        <f>'Life Table'!E922</f>
        <v>9.7068499999999995E-3</v>
      </c>
      <c r="L31">
        <f>'Life Table'!E1021</f>
        <v>8.8320699999999992E-3</v>
      </c>
      <c r="M31">
        <f>'Life Table'!E1120</f>
        <v>9.1054900000000008E-3</v>
      </c>
      <c r="N31">
        <f>'Life Table'!E1219</f>
        <v>8.30849E-3</v>
      </c>
      <c r="O31">
        <f>'Life Table'!E1318</f>
        <v>7.1741900000000004E-3</v>
      </c>
      <c r="P31">
        <f>'Life Table'!E1417</f>
        <v>6.8573100000000001E-3</v>
      </c>
      <c r="Q31">
        <f>'Life Table'!E1516</f>
        <v>6.5867E-3</v>
      </c>
      <c r="R31">
        <f>'Life Table'!E1615</f>
        <v>6.4159899999999999E-3</v>
      </c>
      <c r="S31">
        <f>'Life Table'!E1714</f>
        <v>5.9946000000000001E-3</v>
      </c>
      <c r="T31">
        <f>'Life Table'!E1813</f>
        <v>5.7739599999999999E-3</v>
      </c>
      <c r="U31">
        <f>'Life Table'!E1912</f>
        <v>5.4438799999999999E-3</v>
      </c>
      <c r="V31">
        <f>'Life Table'!E2011</f>
        <v>5.1866500000000001E-3</v>
      </c>
      <c r="W31">
        <f>'Life Table'!E2110</f>
        <v>4.9578499999999998E-3</v>
      </c>
      <c r="X31">
        <f>'Life Table'!E2209</f>
        <v>4.6578399999999999E-3</v>
      </c>
      <c r="Y31">
        <f>'Life Table'!E2308</f>
        <v>4.4766500000000004E-3</v>
      </c>
      <c r="Z31">
        <f>'Life Table'!E2407</f>
        <v>4.28628E-3</v>
      </c>
      <c r="AA31">
        <f>'Life Table'!E2506</f>
        <v>4.1187200000000002E-3</v>
      </c>
      <c r="AB31">
        <f>'Life Table'!E2605</f>
        <v>4.0192300000000004E-3</v>
      </c>
      <c r="AC31">
        <f>'Life Table'!E2704</f>
        <v>3.8357299999999999E-3</v>
      </c>
      <c r="AD31">
        <f>'Life Table'!E2803</f>
        <v>3.7118400000000001E-3</v>
      </c>
      <c r="AE31">
        <f>'Life Table'!E2902</f>
        <v>3.6727299999999999E-3</v>
      </c>
      <c r="AF31">
        <v>4.9562585550054772E-3</v>
      </c>
      <c r="AG31">
        <v>4.9671617015257796E-3</v>
      </c>
      <c r="AH31">
        <v>4.9780887735508816E-3</v>
      </c>
      <c r="AI31">
        <v>4.9890398233171096E-3</v>
      </c>
      <c r="AJ31">
        <v>5.0000149031738106E-3</v>
      </c>
      <c r="AK31">
        <v>5.0110140655834634E-3</v>
      </c>
      <c r="AL31">
        <v>5.0220373631216786E-3</v>
      </c>
      <c r="AM31">
        <v>5.0330848484778654E-3</v>
      </c>
      <c r="AN31">
        <v>5.0441565744552266E-3</v>
      </c>
      <c r="AO31">
        <v>5.0552525939709936E-3</v>
      </c>
    </row>
    <row r="32" spans="1:41">
      <c r="A32">
        <f t="shared" si="11"/>
        <v>31</v>
      </c>
      <c r="B32" s="29">
        <f>'Life Table'!E32</f>
        <v>1.168843E-2</v>
      </c>
      <c r="C32">
        <f>'Life Table'!E131</f>
        <v>1.0252259999999999E-2</v>
      </c>
      <c r="D32">
        <f>'Life Table'!E230</f>
        <v>1.1135290000000001E-2</v>
      </c>
      <c r="E32">
        <f>'Life Table'!E329</f>
        <v>1.2737210000000001E-2</v>
      </c>
      <c r="F32">
        <f>'Life Table'!E428</f>
        <v>1.1688820000000001E-2</v>
      </c>
      <c r="G32">
        <f>'Life Table'!E527</f>
        <v>8.3822299999999992E-3</v>
      </c>
      <c r="H32">
        <f>'Life Table'!E626</f>
        <v>8.2800900000000004E-3</v>
      </c>
      <c r="I32">
        <f>'Life Table'!E725</f>
        <v>8.2032000000000008E-3</v>
      </c>
      <c r="J32">
        <f>'Life Table'!E824</f>
        <v>9.19033E-3</v>
      </c>
      <c r="K32">
        <f>'Life Table'!E923</f>
        <v>9.7577199999999992E-3</v>
      </c>
      <c r="L32">
        <f>'Life Table'!E1022</f>
        <v>8.9039500000000008E-3</v>
      </c>
      <c r="M32">
        <f>'Life Table'!E1121</f>
        <v>9.1573699999999997E-3</v>
      </c>
      <c r="N32">
        <f>'Life Table'!E1220</f>
        <v>8.3857299999999992E-3</v>
      </c>
      <c r="O32">
        <f>'Life Table'!E1319</f>
        <v>7.2921100000000001E-3</v>
      </c>
      <c r="P32">
        <f>'Life Table'!E1418</f>
        <v>6.9744899999999999E-3</v>
      </c>
      <c r="Q32">
        <f>'Life Table'!E1517</f>
        <v>6.7047900000000004E-3</v>
      </c>
      <c r="R32">
        <f>'Life Table'!E1616</f>
        <v>6.5381299999999996E-3</v>
      </c>
      <c r="S32">
        <f>'Life Table'!E1715</f>
        <v>6.1142200000000001E-3</v>
      </c>
      <c r="T32">
        <f>'Life Table'!E1814</f>
        <v>5.8960100000000001E-3</v>
      </c>
      <c r="U32">
        <f>'Life Table'!E1913</f>
        <v>5.5638199999999997E-3</v>
      </c>
      <c r="V32">
        <f>'Life Table'!E2012</f>
        <v>5.3066600000000004E-3</v>
      </c>
      <c r="W32">
        <f>'Life Table'!E2111</f>
        <v>5.0781000000000003E-3</v>
      </c>
      <c r="X32">
        <f>'Life Table'!E2210</f>
        <v>4.7748199999999999E-3</v>
      </c>
      <c r="Y32">
        <f>'Life Table'!E2309</f>
        <v>4.59487E-3</v>
      </c>
      <c r="Z32">
        <f>'Life Table'!E2408</f>
        <v>4.40312E-3</v>
      </c>
      <c r="AA32">
        <f>'Life Table'!E2507</f>
        <v>4.2337599999999996E-3</v>
      </c>
      <c r="AB32">
        <f>'Life Table'!E2606</f>
        <v>4.1344199999999998E-3</v>
      </c>
      <c r="AC32">
        <f>'Life Table'!E2705</f>
        <v>3.94715E-3</v>
      </c>
      <c r="AD32">
        <f>'Life Table'!E2804</f>
        <v>3.8222299999999998E-3</v>
      </c>
      <c r="AE32">
        <f>'Life Table'!E2903</f>
        <v>3.7849400000000001E-3</v>
      </c>
      <c r="AF32">
        <v>5.1730710231385757E-3</v>
      </c>
      <c r="AG32">
        <v>5.0743798675602081E-3</v>
      </c>
      <c r="AH32">
        <v>5.0852521487720903E-3</v>
      </c>
      <c r="AI32">
        <v>5.09614766504074E-3</v>
      </c>
      <c r="AJ32">
        <v>5.1070664657650866E-3</v>
      </c>
      <c r="AK32">
        <v>5.1180086004479763E-3</v>
      </c>
      <c r="AL32">
        <v>5.1289741186961724E-3</v>
      </c>
      <c r="AM32">
        <v>5.1399630702212429E-3</v>
      </c>
      <c r="AN32">
        <v>5.1509755048386729E-3</v>
      </c>
      <c r="AO32">
        <v>5.1620114724693078E-3</v>
      </c>
    </row>
    <row r="33" spans="1:41">
      <c r="A33">
        <f t="shared" si="11"/>
        <v>32</v>
      </c>
      <c r="B33" s="29">
        <f>'Life Table'!E33</f>
        <v>1.192678E-2</v>
      </c>
      <c r="C33">
        <f>'Life Table'!E132</f>
        <v>1.0517149999999999E-2</v>
      </c>
      <c r="D33">
        <f>'Life Table'!E231</f>
        <v>1.13936E-2</v>
      </c>
      <c r="E33">
        <f>'Life Table'!E330</f>
        <v>1.2925870000000001E-2</v>
      </c>
      <c r="F33">
        <f>'Life Table'!E429</f>
        <v>1.1904619999999999E-2</v>
      </c>
      <c r="G33">
        <f>'Life Table'!E528</f>
        <v>8.6974600000000006E-3</v>
      </c>
      <c r="H33">
        <f>'Life Table'!E627</f>
        <v>8.5980599999999994E-3</v>
      </c>
      <c r="I33">
        <f>'Life Table'!E726</f>
        <v>8.5202300000000002E-3</v>
      </c>
      <c r="J33">
        <f>'Life Table'!E825</f>
        <v>9.4862999999999996E-3</v>
      </c>
      <c r="K33">
        <f>'Life Table'!E924</f>
        <v>1.0022710000000001E-2</v>
      </c>
      <c r="L33">
        <f>'Life Table'!E1023</f>
        <v>9.1937400000000006E-3</v>
      </c>
      <c r="M33">
        <f>'Life Table'!E1122</f>
        <v>9.4155799999999998E-3</v>
      </c>
      <c r="N33">
        <f>'Life Table'!E1221</f>
        <v>8.6675199999999997E-3</v>
      </c>
      <c r="O33">
        <f>'Life Table'!E1320</f>
        <v>7.5896799999999997E-3</v>
      </c>
      <c r="P33">
        <f>'Life Table'!E1419</f>
        <v>7.2644900000000002E-3</v>
      </c>
      <c r="Q33">
        <f>'Life Table'!E1518</f>
        <v>6.9887700000000001E-3</v>
      </c>
      <c r="R33">
        <f>'Life Table'!E1617</f>
        <v>6.8197700000000002E-3</v>
      </c>
      <c r="S33">
        <f>'Life Table'!E1716</f>
        <v>6.3863599999999998E-3</v>
      </c>
      <c r="T33">
        <f>'Life Table'!E1815</f>
        <v>6.1649499999999998E-3</v>
      </c>
      <c r="U33">
        <f>'Life Table'!E1914</f>
        <v>5.8236299999999998E-3</v>
      </c>
      <c r="V33">
        <f>'Life Table'!E2013</f>
        <v>5.5607E-3</v>
      </c>
      <c r="W33">
        <f>'Life Table'!E2112</f>
        <v>5.3270499999999998E-3</v>
      </c>
      <c r="X33">
        <f>'Life Table'!E2211</f>
        <v>5.0140799999999998E-3</v>
      </c>
      <c r="Y33">
        <f>'Life Table'!E2310</f>
        <v>4.8321299999999996E-3</v>
      </c>
      <c r="Z33">
        <f>'Life Table'!E2409</f>
        <v>4.6341000000000004E-3</v>
      </c>
      <c r="AA33">
        <f>'Life Table'!E2508</f>
        <v>4.45891E-3</v>
      </c>
      <c r="AB33">
        <f>'Life Table'!E2607</f>
        <v>4.3571800000000004E-3</v>
      </c>
      <c r="AC33">
        <f>'Life Table'!E2706</f>
        <v>4.1624399999999999E-3</v>
      </c>
      <c r="AD33">
        <f>'Life Table'!E2805</f>
        <v>4.03361E-3</v>
      </c>
      <c r="AE33">
        <f>'Life Table'!E2904</f>
        <v>3.9966400000000001E-3</v>
      </c>
      <c r="AF33">
        <v>5.4109360868929146E-3</v>
      </c>
      <c r="AG33">
        <v>5.4221877589736289E-3</v>
      </c>
      <c r="AH33">
        <v>5.321756960230406E-3</v>
      </c>
      <c r="AI33">
        <v>5.332823687998367E-3</v>
      </c>
      <c r="AJ33">
        <v>5.3439133674301198E-3</v>
      </c>
      <c r="AK33">
        <v>5.3550260458679064E-3</v>
      </c>
      <c r="AL33">
        <v>5.3661617707503328E-3</v>
      </c>
      <c r="AM33">
        <v>5.3773205896129328E-3</v>
      </c>
      <c r="AN33">
        <v>5.3885025500882699E-3</v>
      </c>
      <c r="AO33">
        <v>5.3997076999059423E-3</v>
      </c>
    </row>
    <row r="34" spans="1:41">
      <c r="A34">
        <f t="shared" si="11"/>
        <v>33</v>
      </c>
      <c r="B34" s="29">
        <f>'Life Table'!E34</f>
        <v>1.213346E-2</v>
      </c>
      <c r="C34">
        <f>'Life Table'!E133</f>
        <v>1.0726019999999999E-2</v>
      </c>
      <c r="D34">
        <f>'Life Table'!E232</f>
        <v>1.1620760000000001E-2</v>
      </c>
      <c r="E34">
        <f>'Life Table'!E331</f>
        <v>1.307347E-2</v>
      </c>
      <c r="F34">
        <f>'Life Table'!E430</f>
        <v>1.20584E-2</v>
      </c>
      <c r="G34">
        <f>'Life Table'!E529</f>
        <v>8.9368299999999998E-3</v>
      </c>
      <c r="H34">
        <f>'Life Table'!E628</f>
        <v>8.8402800000000007E-3</v>
      </c>
      <c r="I34">
        <f>'Life Table'!E727</f>
        <v>8.7629000000000005E-3</v>
      </c>
      <c r="J34">
        <f>'Life Table'!E826</f>
        <v>9.7277800000000001E-3</v>
      </c>
      <c r="K34">
        <f>'Life Table'!E925</f>
        <v>1.023196E-2</v>
      </c>
      <c r="L34">
        <f>'Life Table'!E1024</f>
        <v>9.4334799999999993E-3</v>
      </c>
      <c r="M34">
        <f>'Life Table'!E1123</f>
        <v>9.6270799999999997E-3</v>
      </c>
      <c r="N34">
        <f>'Life Table'!E1222</f>
        <v>8.9022500000000004E-3</v>
      </c>
      <c r="O34">
        <f>'Life Table'!E1321</f>
        <v>7.8237800000000007E-3</v>
      </c>
      <c r="P34">
        <f>'Life Table'!E1420</f>
        <v>7.4940400000000004E-3</v>
      </c>
      <c r="Q34">
        <f>'Life Table'!E1519</f>
        <v>7.2152199999999996E-3</v>
      </c>
      <c r="R34">
        <f>'Life Table'!E1618</f>
        <v>7.0467699999999999E-3</v>
      </c>
      <c r="S34">
        <f>'Life Table'!E1717</f>
        <v>6.6072300000000004E-3</v>
      </c>
      <c r="T34">
        <f>'Life Table'!E1816</f>
        <v>6.3852900000000001E-3</v>
      </c>
      <c r="U34">
        <f>'Life Table'!E1915</f>
        <v>6.0382999999999999E-3</v>
      </c>
      <c r="V34">
        <f>'Life Table'!E2014</f>
        <v>5.7727000000000004E-3</v>
      </c>
      <c r="W34">
        <f>'Life Table'!E2113</f>
        <v>5.5365299999999996E-3</v>
      </c>
      <c r="X34">
        <f>'Life Table'!E2212</f>
        <v>5.2167799999999999E-3</v>
      </c>
      <c r="Y34">
        <f>'Life Table'!E2311</f>
        <v>5.0346699999999998E-3</v>
      </c>
      <c r="Z34">
        <f>'Life Table'!E2410</f>
        <v>4.8325499999999997E-3</v>
      </c>
      <c r="AA34">
        <f>'Life Table'!E2509</f>
        <v>4.6533399999999997E-3</v>
      </c>
      <c r="AB34">
        <f>'Life Table'!E2608</f>
        <v>4.5503599999999998E-3</v>
      </c>
      <c r="AC34">
        <f>'Life Table'!E2707</f>
        <v>4.3495900000000004E-3</v>
      </c>
      <c r="AD34">
        <f>'Life Table'!E2806</f>
        <v>4.2183999999999998E-3</v>
      </c>
      <c r="AE34">
        <f>'Life Table'!E2905</f>
        <v>4.1826299999999997E-3</v>
      </c>
      <c r="AF34">
        <v>5.6093209645581288E-3</v>
      </c>
      <c r="AG34">
        <v>5.6206793122256524E-3</v>
      </c>
      <c r="AH34">
        <v>5.6320605942850044E-3</v>
      </c>
      <c r="AI34">
        <v>5.5304508453034584E-3</v>
      </c>
      <c r="AJ34">
        <v>5.5416499338102332E-3</v>
      </c>
      <c r="AK34">
        <v>5.5528716369471756E-3</v>
      </c>
      <c r="AL34">
        <v>5.5641160001234091E-3</v>
      </c>
      <c r="AM34">
        <v>5.5753830688379802E-3</v>
      </c>
      <c r="AN34">
        <v>5.5866728886801997E-3</v>
      </c>
      <c r="AO34">
        <v>5.5979855053300831E-3</v>
      </c>
    </row>
    <row r="35" spans="1:41">
      <c r="A35">
        <f t="shared" si="11"/>
        <v>34</v>
      </c>
      <c r="B35" s="29">
        <f>'Life Table'!E35</f>
        <v>1.2359490000000001E-2</v>
      </c>
      <c r="C35">
        <f>'Life Table'!E134</f>
        <v>1.094969E-2</v>
      </c>
      <c r="D35">
        <f>'Life Table'!E233</f>
        <v>1.1865850000000001E-2</v>
      </c>
      <c r="E35">
        <f>'Life Table'!E332</f>
        <v>1.324348E-2</v>
      </c>
      <c r="F35">
        <f>'Life Table'!E431</f>
        <v>1.222639E-2</v>
      </c>
      <c r="G35">
        <f>'Life Table'!E530</f>
        <v>9.1845399999999997E-3</v>
      </c>
      <c r="H35">
        <f>'Life Table'!E629</f>
        <v>9.0910499999999998E-3</v>
      </c>
      <c r="I35">
        <f>'Life Table'!E728</f>
        <v>9.0144400000000003E-3</v>
      </c>
      <c r="J35">
        <f>'Life Table'!E827</f>
        <v>9.98164E-3</v>
      </c>
      <c r="K35">
        <f>'Life Table'!E926</f>
        <v>1.045652E-2</v>
      </c>
      <c r="L35">
        <f>'Life Table'!E1025</f>
        <v>9.6890399999999995E-3</v>
      </c>
      <c r="M35">
        <f>'Life Table'!E1124</f>
        <v>9.8587699999999993E-3</v>
      </c>
      <c r="N35">
        <f>'Life Table'!E1223</f>
        <v>9.1552999999999999E-3</v>
      </c>
      <c r="O35">
        <f>'Life Table'!E1322</f>
        <v>8.0713699999999996E-3</v>
      </c>
      <c r="P35">
        <f>'Life Table'!E1421</f>
        <v>7.7356999999999999E-3</v>
      </c>
      <c r="Q35">
        <f>'Life Table'!E1520</f>
        <v>7.4543700000000001E-3</v>
      </c>
      <c r="R35">
        <f>'Life Table'!E1619</f>
        <v>7.2869900000000001E-3</v>
      </c>
      <c r="S35">
        <f>'Life Table'!E1718</f>
        <v>6.8415400000000001E-3</v>
      </c>
      <c r="T35">
        <f>'Life Table'!E1817</f>
        <v>6.6200800000000004E-3</v>
      </c>
      <c r="U35">
        <f>'Life Table'!E1916</f>
        <v>6.2677599999999998E-3</v>
      </c>
      <c r="V35">
        <f>'Life Table'!E2015</f>
        <v>6.0002600000000003E-3</v>
      </c>
      <c r="W35">
        <f>'Life Table'!E2114</f>
        <v>5.7624E-3</v>
      </c>
      <c r="X35">
        <f>'Life Table'!E2213</f>
        <v>5.4360900000000002E-3</v>
      </c>
      <c r="Y35">
        <f>'Life Table'!E2312</f>
        <v>5.2544200000000001E-3</v>
      </c>
      <c r="Z35">
        <f>'Life Table'!E2411</f>
        <v>5.0484099999999997E-3</v>
      </c>
      <c r="AA35">
        <f>'Life Table'!E2510</f>
        <v>4.8654400000000004E-3</v>
      </c>
      <c r="AB35">
        <f>'Life Table'!E2609</f>
        <v>4.7616799999999999E-3</v>
      </c>
      <c r="AC35">
        <f>'Life Table'!E2708</f>
        <v>4.55456E-3</v>
      </c>
      <c r="AD35">
        <f>'Life Table'!E2807</f>
        <v>4.42122E-3</v>
      </c>
      <c r="AE35">
        <f>'Life Table'!E2906</f>
        <v>4.3872099999999999E-3</v>
      </c>
      <c r="AF35">
        <v>5.8241989433905914E-3</v>
      </c>
      <c r="AG35">
        <v>5.8356622640064471E-3</v>
      </c>
      <c r="AH35">
        <v>5.8471480805760701E-3</v>
      </c>
      <c r="AI35">
        <v>5.8586564369839111E-3</v>
      </c>
      <c r="AJ35">
        <v>5.7558889878053243E-3</v>
      </c>
      <c r="AK35">
        <v>5.7672182495579483E-3</v>
      </c>
      <c r="AL35">
        <v>5.7785697457243268E-3</v>
      </c>
      <c r="AM35">
        <v>5.7899435196847593E-3</v>
      </c>
      <c r="AN35">
        <v>5.8013396149034779E-3</v>
      </c>
      <c r="AO35">
        <v>5.8127580749282037E-3</v>
      </c>
    </row>
    <row r="36" spans="1:41">
      <c r="A36">
        <f t="shared" si="11"/>
        <v>35</v>
      </c>
      <c r="B36" s="29">
        <f>'Life Table'!E36</f>
        <v>1.263251E-2</v>
      </c>
      <c r="C36">
        <f>'Life Table'!E135</f>
        <v>1.121844E-2</v>
      </c>
      <c r="D36">
        <f>'Life Table'!E234</f>
        <v>1.2157650000000001E-2</v>
      </c>
      <c r="E36">
        <f>'Life Table'!E333</f>
        <v>1.346321E-2</v>
      </c>
      <c r="F36">
        <f>'Life Table'!E432</f>
        <v>1.2441580000000001E-2</v>
      </c>
      <c r="G36">
        <f>'Life Table'!E531</f>
        <v>9.4738500000000007E-3</v>
      </c>
      <c r="H36">
        <f>'Life Table'!E630</f>
        <v>9.3825599999999999E-3</v>
      </c>
      <c r="I36">
        <f>'Life Table'!E729</f>
        <v>9.3064900000000006E-3</v>
      </c>
      <c r="J36">
        <f>'Life Table'!E828</f>
        <v>1.027723E-2</v>
      </c>
      <c r="K36">
        <f>'Life Table'!E927</f>
        <v>1.0723679999999999E-2</v>
      </c>
      <c r="L36">
        <f>'Life Table'!E1026</f>
        <v>9.9869399999999997E-3</v>
      </c>
      <c r="M36">
        <f>'Life Table'!E1125</f>
        <v>1.013527E-2</v>
      </c>
      <c r="N36">
        <f>'Life Table'!E1224</f>
        <v>9.4518099999999997E-3</v>
      </c>
      <c r="O36">
        <f>'Life Table'!E1323</f>
        <v>8.3609500000000007E-3</v>
      </c>
      <c r="P36">
        <f>'Life Table'!E1422</f>
        <v>8.0176499999999994E-3</v>
      </c>
      <c r="Q36">
        <f>'Life Table'!E1521</f>
        <v>7.7318700000000001E-3</v>
      </c>
      <c r="R36">
        <f>'Life Table'!E1620</f>
        <v>7.5656999999999999E-3</v>
      </c>
      <c r="S36">
        <f>'Life Table'!E1719</f>
        <v>7.1143100000000004E-3</v>
      </c>
      <c r="T36">
        <f>'Life Table'!E1818</f>
        <v>6.8931000000000001E-3</v>
      </c>
      <c r="U36">
        <f>'Life Table'!E1917</f>
        <v>6.5349700000000002E-3</v>
      </c>
      <c r="V36">
        <f>'Life Table'!E2016</f>
        <v>6.2652999999999997E-3</v>
      </c>
      <c r="W36">
        <f>'Life Table'!E2115</f>
        <v>6.02587E-3</v>
      </c>
      <c r="X36">
        <f>'Life Table'!E2214</f>
        <v>5.6923599999999996E-3</v>
      </c>
      <c r="Y36">
        <f>'Life Table'!E2313</f>
        <v>5.5115099999999998E-3</v>
      </c>
      <c r="Z36">
        <f>'Life Table'!E2412</f>
        <v>5.3010000000000002E-3</v>
      </c>
      <c r="AA36">
        <f>'Life Table'!E2511</f>
        <v>5.1136000000000003E-3</v>
      </c>
      <c r="AB36">
        <f>'Life Table'!E2610</f>
        <v>5.0093100000000003E-3</v>
      </c>
      <c r="AC36">
        <f>'Life Table'!E2709</f>
        <v>4.7952100000000003E-3</v>
      </c>
      <c r="AD36">
        <f>'Life Table'!E2808</f>
        <v>4.6586099999999997E-3</v>
      </c>
      <c r="AE36">
        <f>'Life Table'!E2907</f>
        <v>4.6264100000000001E-3</v>
      </c>
      <c r="AF36">
        <v>6.0766679533343906E-3</v>
      </c>
      <c r="AG36">
        <v>6.0882598906482066E-3</v>
      </c>
      <c r="AH36">
        <v>6.099873872979944E-3</v>
      </c>
      <c r="AI36">
        <v>6.1115099419938312E-3</v>
      </c>
      <c r="AJ36">
        <v>6.1231681394319226E-3</v>
      </c>
      <c r="AK36">
        <v>6.0190374892084009E-3</v>
      </c>
      <c r="AL36">
        <v>6.0305198236857427E-3</v>
      </c>
      <c r="AM36">
        <v>6.0420239960208288E-3</v>
      </c>
      <c r="AN36">
        <v>6.0535500474913073E-3</v>
      </c>
      <c r="AO36">
        <v>6.0650980194518764E-3</v>
      </c>
    </row>
    <row r="37" spans="1:41">
      <c r="A37">
        <f t="shared" si="11"/>
        <v>36</v>
      </c>
      <c r="B37" s="29">
        <f>'Life Table'!E37</f>
        <v>1.289704E-2</v>
      </c>
      <c r="C37">
        <f>'Life Table'!E136</f>
        <v>1.1480829999999999E-2</v>
      </c>
      <c r="D37">
        <f>'Life Table'!E235</f>
        <v>1.2443070000000001E-2</v>
      </c>
      <c r="E37">
        <f>'Life Table'!E334</f>
        <v>1.368113E-2</v>
      </c>
      <c r="F37">
        <f>'Life Table'!E433</f>
        <v>1.265544E-2</v>
      </c>
      <c r="G37">
        <f>'Life Table'!E532</f>
        <v>9.7579999999999993E-3</v>
      </c>
      <c r="H37">
        <f>'Life Table'!E631</f>
        <v>9.6684000000000006E-3</v>
      </c>
      <c r="I37">
        <f>'Life Table'!E730</f>
        <v>9.5917799999999994E-3</v>
      </c>
      <c r="J37">
        <f>'Life Table'!E829</f>
        <v>1.0566219999999999E-2</v>
      </c>
      <c r="K37">
        <f>'Life Table'!E928</f>
        <v>1.0985150000000001E-2</v>
      </c>
      <c r="L37">
        <f>'Life Table'!E1027</f>
        <v>1.02779E-2</v>
      </c>
      <c r="M37">
        <f>'Life Table'!E1126</f>
        <v>1.040715E-2</v>
      </c>
      <c r="N37">
        <f>'Life Table'!E1225</f>
        <v>9.7431600000000007E-3</v>
      </c>
      <c r="O37">
        <f>'Life Table'!E1324</f>
        <v>8.6440800000000002E-3</v>
      </c>
      <c r="P37">
        <f>'Life Table'!E1423</f>
        <v>8.2941500000000001E-3</v>
      </c>
      <c r="Q37">
        <f>'Life Table'!E1522</f>
        <v>8.0017999999999999E-3</v>
      </c>
      <c r="R37">
        <f>'Life Table'!E1621</f>
        <v>7.8340100000000006E-3</v>
      </c>
      <c r="S37">
        <f>'Life Table'!E1720</f>
        <v>7.3765999999999997E-3</v>
      </c>
      <c r="T37">
        <f>'Life Table'!E1819</f>
        <v>7.1542200000000002E-3</v>
      </c>
      <c r="U37">
        <f>'Life Table'!E1918</f>
        <v>6.7903399999999997E-3</v>
      </c>
      <c r="V37">
        <f>'Life Table'!E2017</f>
        <v>6.5183300000000001E-3</v>
      </c>
      <c r="W37">
        <f>'Life Table'!E2116</f>
        <v>6.2771199999999997E-3</v>
      </c>
      <c r="X37">
        <f>'Life Table'!E2215</f>
        <v>5.9373999999999998E-3</v>
      </c>
      <c r="Y37">
        <f>'Life Table'!E2314</f>
        <v>5.7570299999999998E-3</v>
      </c>
      <c r="Z37">
        <f>'Life Table'!E2413</f>
        <v>5.5423699999999996E-3</v>
      </c>
      <c r="AA37">
        <f>'Life Table'!E2512</f>
        <v>5.3510700000000003E-3</v>
      </c>
      <c r="AB37">
        <f>'Life Table'!E2611</f>
        <v>5.2458100000000001E-3</v>
      </c>
      <c r="AC37">
        <f>'Life Table'!E2710</f>
        <v>5.0256900000000002E-3</v>
      </c>
      <c r="AD37">
        <f>'Life Table'!E2809</f>
        <v>4.8866300000000003E-3</v>
      </c>
      <c r="AE37">
        <f>'Life Table'!E2908</f>
        <v>4.8553399999999997E-3</v>
      </c>
      <c r="AF37">
        <v>6.3180326241292217E-3</v>
      </c>
      <c r="AG37">
        <v>6.3297530489119236E-3</v>
      </c>
      <c r="AH37">
        <v>6.3414951465111669E-3</v>
      </c>
      <c r="AI37">
        <v>6.3532589567444342E-3</v>
      </c>
      <c r="AJ37">
        <v>6.3650445195019278E-3</v>
      </c>
      <c r="AK37">
        <v>6.3768518747460154E-3</v>
      </c>
      <c r="AL37">
        <v>6.271366859324945E-3</v>
      </c>
      <c r="AM37">
        <v>6.2830009895811223E-3</v>
      </c>
      <c r="AN37">
        <v>6.2946566341016696E-3</v>
      </c>
      <c r="AO37">
        <v>6.306333832416966E-3</v>
      </c>
    </row>
    <row r="38" spans="1:41">
      <c r="A38">
        <f t="shared" si="11"/>
        <v>37</v>
      </c>
      <c r="B38" s="29">
        <f>'Life Table'!E38</f>
        <v>1.311154E-2</v>
      </c>
      <c r="C38">
        <f>'Life Table'!E137</f>
        <v>1.169826E-2</v>
      </c>
      <c r="D38">
        <f>'Life Table'!E236</f>
        <v>1.2681960000000001E-2</v>
      </c>
      <c r="E38">
        <f>'Life Table'!E335</f>
        <v>1.3857390000000001E-2</v>
      </c>
      <c r="F38">
        <f>'Life Table'!E434</f>
        <v>1.283251E-2</v>
      </c>
      <c r="G38">
        <f>'Life Table'!E533</f>
        <v>1.0001329999999999E-2</v>
      </c>
      <c r="H38">
        <f>'Life Table'!E632</f>
        <v>9.9142099999999997E-3</v>
      </c>
      <c r="I38">
        <f>'Life Table'!E731</f>
        <v>9.8378500000000004E-3</v>
      </c>
      <c r="J38">
        <f>'Life Table'!E830</f>
        <v>1.081502E-2</v>
      </c>
      <c r="K38">
        <f>'Life Table'!E929</f>
        <v>1.120879E-2</v>
      </c>
      <c r="L38">
        <f>'Life Table'!E1028</f>
        <v>1.053165E-2</v>
      </c>
      <c r="M38">
        <f>'Life Table'!E1127</f>
        <v>1.0644839999999999E-2</v>
      </c>
      <c r="N38">
        <f>'Life Table'!E1226</f>
        <v>1.0004010000000001E-2</v>
      </c>
      <c r="O38">
        <f>'Life Table'!E1325</f>
        <v>8.8999500000000002E-3</v>
      </c>
      <c r="P38">
        <f>'Life Table'!E1424</f>
        <v>8.5471200000000001E-3</v>
      </c>
      <c r="Q38">
        <f>'Life Table'!E1523</f>
        <v>8.2521199999999999E-3</v>
      </c>
      <c r="R38">
        <f>'Life Table'!E1622</f>
        <v>8.0842899999999992E-3</v>
      </c>
      <c r="S38">
        <f>'Life Table'!E1721</f>
        <v>7.6221600000000002E-3</v>
      </c>
      <c r="T38">
        <f>'Life Table'!E1820</f>
        <v>7.4010999999999999E-3</v>
      </c>
      <c r="U38">
        <f>'Life Table'!E1919</f>
        <v>7.0341900000000001E-3</v>
      </c>
      <c r="V38">
        <f>'Life Table'!E2018</f>
        <v>6.7623300000000004E-3</v>
      </c>
      <c r="W38">
        <f>'Life Table'!E2117</f>
        <v>6.5219800000000001E-3</v>
      </c>
      <c r="X38">
        <f>'Life Table'!E2216</f>
        <v>6.1784400000000003E-3</v>
      </c>
      <c r="Y38">
        <f>'Life Table'!E2315</f>
        <v>6.0009299999999998E-3</v>
      </c>
      <c r="Z38">
        <f>'Life Table'!E2414</f>
        <v>5.7841400000000001E-3</v>
      </c>
      <c r="AA38">
        <f>'Life Table'!E2513</f>
        <v>5.5904300000000004E-3</v>
      </c>
      <c r="AB38">
        <f>'Life Table'!E2612</f>
        <v>5.4854600000000002E-3</v>
      </c>
      <c r="AC38">
        <f>'Life Table'!E2711</f>
        <v>5.2601599999999998E-3</v>
      </c>
      <c r="AD38">
        <f>'Life Table'!E2810</f>
        <v>5.1197500000000002E-3</v>
      </c>
      <c r="AE38">
        <f>'Life Table'!E2909</f>
        <v>5.0900800000000003E-3</v>
      </c>
      <c r="AF38">
        <v>6.5534469656051142E-3</v>
      </c>
      <c r="AG38">
        <v>6.5652208665110123E-3</v>
      </c>
      <c r="AH38">
        <v>6.5770158502700404E-3</v>
      </c>
      <c r="AI38">
        <v>6.5888319543815346E-3</v>
      </c>
      <c r="AJ38">
        <v>6.6006692164103384E-3</v>
      </c>
      <c r="AK38">
        <v>6.6125276739874561E-3</v>
      </c>
      <c r="AL38">
        <v>6.6244073648097368E-3</v>
      </c>
      <c r="AM38">
        <v>6.518251385999152E-3</v>
      </c>
      <c r="AN38">
        <v>6.52996226268443E-3</v>
      </c>
      <c r="AO38">
        <v>6.5416941101189563E-3</v>
      </c>
    </row>
    <row r="39" spans="1:41">
      <c r="A39">
        <f t="shared" si="11"/>
        <v>38</v>
      </c>
      <c r="B39" s="29">
        <f>'Life Table'!E39</f>
        <v>1.3422130000000001E-2</v>
      </c>
      <c r="C39">
        <f>'Life Table'!E138</f>
        <v>1.201702E-2</v>
      </c>
      <c r="D39">
        <f>'Life Table'!E237</f>
        <v>1.301974E-2</v>
      </c>
      <c r="E39">
        <f>'Life Table'!E336</f>
        <v>1.414023E-2</v>
      </c>
      <c r="F39">
        <f>'Life Table'!E435</f>
        <v>1.3122150000000001E-2</v>
      </c>
      <c r="G39">
        <f>'Life Table'!E534</f>
        <v>1.035234E-2</v>
      </c>
      <c r="H39">
        <f>'Life Table'!E633</f>
        <v>1.0267399999999999E-2</v>
      </c>
      <c r="I39">
        <f>'Life Table'!E732</f>
        <v>1.0190309999999999E-2</v>
      </c>
      <c r="J39">
        <f>'Life Table'!E831</f>
        <v>1.1167099999999999E-2</v>
      </c>
      <c r="K39">
        <f>'Life Table'!E930</f>
        <v>1.1534869999999999E-2</v>
      </c>
      <c r="L39">
        <f>'Life Table'!E1029</f>
        <v>1.088281E-2</v>
      </c>
      <c r="M39">
        <f>'Life Table'!E1128</f>
        <v>1.0978770000000001E-2</v>
      </c>
      <c r="N39">
        <f>'Life Table'!E1227</f>
        <v>1.035823E-2</v>
      </c>
      <c r="O39">
        <f>'Life Table'!E1326</f>
        <v>9.2484799999999999E-3</v>
      </c>
      <c r="P39">
        <f>'Life Table'!E1425</f>
        <v>8.8907199999999995E-3</v>
      </c>
      <c r="Q39">
        <f>'Life Table'!E1524</f>
        <v>8.5904699999999994E-3</v>
      </c>
      <c r="R39">
        <f>'Life Table'!E1623</f>
        <v>8.4201299999999996E-3</v>
      </c>
      <c r="S39">
        <f>'Life Table'!E1722</f>
        <v>7.94862E-3</v>
      </c>
      <c r="T39">
        <f>'Life Table'!E1821</f>
        <v>7.7229500000000001E-3</v>
      </c>
      <c r="U39">
        <f>'Life Table'!E1920</f>
        <v>7.3498399999999998E-3</v>
      </c>
      <c r="V39">
        <f>'Life Table'!E2019</f>
        <v>7.0748499999999997E-3</v>
      </c>
      <c r="W39">
        <f>'Life Table'!E2118</f>
        <v>6.83265E-3</v>
      </c>
      <c r="X39">
        <f>'Life Table'!E2217</f>
        <v>6.4827900000000004E-3</v>
      </c>
      <c r="Y39">
        <f>'Life Table'!E2316</f>
        <v>6.3064499999999999E-3</v>
      </c>
      <c r="Z39">
        <f>'Life Table'!E2415</f>
        <v>6.0854300000000002E-3</v>
      </c>
      <c r="AA39">
        <f>'Life Table'!E2514</f>
        <v>5.8880599999999996E-3</v>
      </c>
      <c r="AB39">
        <f>'Life Table'!E2613</f>
        <v>5.7822200000000002E-3</v>
      </c>
      <c r="AC39">
        <f>'Life Table'!E2712</f>
        <v>5.5509799999999996E-3</v>
      </c>
      <c r="AD39">
        <f>'Life Table'!E2811</f>
        <v>5.4076599999999999E-3</v>
      </c>
      <c r="AE39">
        <f>'Life Table'!E2910</f>
        <v>5.3778899999999998E-3</v>
      </c>
      <c r="AF39">
        <v>6.8561991562764426E-3</v>
      </c>
      <c r="AG39">
        <v>6.8681186621945001E-3</v>
      </c>
      <c r="AH39">
        <v>6.8800588183204336E-3</v>
      </c>
      <c r="AI39">
        <v>6.8920196601794936E-3</v>
      </c>
      <c r="AJ39">
        <v>6.9040012233573256E-3</v>
      </c>
      <c r="AK39">
        <v>6.9160035434997491E-3</v>
      </c>
      <c r="AL39">
        <v>6.928026656312869E-3</v>
      </c>
      <c r="AM39">
        <v>6.9400705975636301E-3</v>
      </c>
      <c r="AN39">
        <v>6.8324219532637231E-3</v>
      </c>
      <c r="AO39">
        <v>6.8443002651011886E-3</v>
      </c>
    </row>
    <row r="40" spans="1:41">
      <c r="A40">
        <f t="shared" si="11"/>
        <v>39</v>
      </c>
      <c r="B40" s="29">
        <f>'Life Table'!E40</f>
        <v>1.360654E-2</v>
      </c>
      <c r="C40">
        <f>'Life Table'!E139</f>
        <v>1.2211380000000001E-2</v>
      </c>
      <c r="D40">
        <f>'Life Table'!E238</f>
        <v>1.3231400000000001E-2</v>
      </c>
      <c r="E40">
        <f>'Life Table'!E337</f>
        <v>1.4304239999999999E-2</v>
      </c>
      <c r="F40">
        <f>'Life Table'!E436</f>
        <v>1.329605E-2</v>
      </c>
      <c r="G40">
        <f>'Life Table'!E535</f>
        <v>1.058247E-2</v>
      </c>
      <c r="H40">
        <f>'Life Table'!E634</f>
        <v>1.050046E-2</v>
      </c>
      <c r="I40">
        <f>'Life Table'!E733</f>
        <v>1.042448E-2</v>
      </c>
      <c r="J40">
        <f>'Life Table'!E832</f>
        <v>1.140324E-2</v>
      </c>
      <c r="K40">
        <f>'Life Table'!E931</f>
        <v>1.175032E-2</v>
      </c>
      <c r="L40">
        <f>'Life Table'!E1030</f>
        <v>1.112136E-2</v>
      </c>
      <c r="M40">
        <f>'Life Table'!E1129</f>
        <v>1.1205059999999999E-2</v>
      </c>
      <c r="N40">
        <f>'Life Table'!E1228</f>
        <v>1.0606279999999999E-2</v>
      </c>
      <c r="O40">
        <f>'Life Table'!E1327</f>
        <v>9.4965399999999995E-3</v>
      </c>
      <c r="P40">
        <f>'Life Table'!E1426</f>
        <v>9.1397000000000006E-3</v>
      </c>
      <c r="Q40">
        <f>'Life Table'!E1525</f>
        <v>8.8404399999999998E-3</v>
      </c>
      <c r="R40">
        <f>'Life Table'!E1624</f>
        <v>8.6739799999999995E-3</v>
      </c>
      <c r="S40">
        <f>'Life Table'!E1723</f>
        <v>8.1998899999999996E-3</v>
      </c>
      <c r="T40">
        <f>'Life Table'!E1822</f>
        <v>7.9729799999999993E-3</v>
      </c>
      <c r="U40">
        <f>'Life Table'!E1921</f>
        <v>7.5972799999999997E-3</v>
      </c>
      <c r="V40">
        <f>'Life Table'!E2020</f>
        <v>7.3241499999999998E-3</v>
      </c>
      <c r="W40">
        <f>'Life Table'!E2119</f>
        <v>7.0843800000000004E-3</v>
      </c>
      <c r="X40">
        <f>'Life Table'!E2218</f>
        <v>6.7327899999999998E-3</v>
      </c>
      <c r="Y40">
        <f>'Life Table'!E2317</f>
        <v>6.5603800000000002E-3</v>
      </c>
      <c r="Z40">
        <f>'Life Table'!E2416</f>
        <v>6.3390800000000004E-3</v>
      </c>
      <c r="AA40">
        <f>'Life Table'!E2515</f>
        <v>6.1411900000000004E-3</v>
      </c>
      <c r="AB40">
        <f>'Life Table'!E2614</f>
        <v>6.0371799999999996E-3</v>
      </c>
      <c r="AC40">
        <f>'Life Table'!E2713</f>
        <v>5.8024799999999996E-3</v>
      </c>
      <c r="AD40">
        <f>'Life Table'!E2812</f>
        <v>5.6582200000000003E-3</v>
      </c>
      <c r="AE40">
        <f>'Life Table'!E2911</f>
        <v>5.63023E-3</v>
      </c>
      <c r="AF40">
        <v>7.1000717135231151E-3</v>
      </c>
      <c r="AG40">
        <v>7.1119891057633833E-3</v>
      </c>
      <c r="AH40">
        <v>7.1239264293694324E-3</v>
      </c>
      <c r="AI40">
        <v>7.1358837174335674E-3</v>
      </c>
      <c r="AJ40">
        <v>7.1478610031026069E-3</v>
      </c>
      <c r="AK40">
        <v>7.1598583195771059E-3</v>
      </c>
      <c r="AL40">
        <v>7.1718757001123512E-3</v>
      </c>
      <c r="AM40">
        <v>7.1839131780176979E-3</v>
      </c>
      <c r="AN40">
        <v>7.1959707866571243E-3</v>
      </c>
      <c r="AO40">
        <v>7.088174219610166E-3</v>
      </c>
    </row>
    <row r="41" spans="1:41">
      <c r="A41">
        <f t="shared" si="11"/>
        <v>40</v>
      </c>
      <c r="B41" s="29">
        <f>'Life Table'!E41</f>
        <v>1.4009529999999999E-2</v>
      </c>
      <c r="C41">
        <f>'Life Table'!E140</f>
        <v>1.2614129999999999E-2</v>
      </c>
      <c r="D41">
        <f>'Life Table'!E239</f>
        <v>1.3650860000000001E-2</v>
      </c>
      <c r="E41">
        <f>'Life Table'!E338</f>
        <v>1.467919E-2</v>
      </c>
      <c r="F41">
        <f>'Life Table'!E437</f>
        <v>1.3680579999999999E-2</v>
      </c>
      <c r="G41">
        <f>'Life Table'!E536</f>
        <v>1.102093E-2</v>
      </c>
      <c r="H41">
        <f>'Life Table'!E635</f>
        <v>1.094148E-2</v>
      </c>
      <c r="I41">
        <f>'Life Table'!E734</f>
        <v>1.086473E-2</v>
      </c>
      <c r="J41">
        <f>'Life Table'!E833</f>
        <v>1.1843879999999999E-2</v>
      </c>
      <c r="K41">
        <f>'Life Table'!E932</f>
        <v>1.2169910000000001E-2</v>
      </c>
      <c r="L41">
        <f>'Life Table'!E1031</f>
        <v>1.155813E-2</v>
      </c>
      <c r="M41">
        <f>'Life Table'!E1130</f>
        <v>1.162443E-2</v>
      </c>
      <c r="N41">
        <f>'Life Table'!E1229</f>
        <v>1.104019E-2</v>
      </c>
      <c r="O41">
        <f>'Life Table'!E1328</f>
        <v>9.9248800000000005E-3</v>
      </c>
      <c r="P41">
        <f>'Life Table'!E1427</f>
        <v>9.5622099999999998E-3</v>
      </c>
      <c r="Q41">
        <f>'Life Table'!E1526</f>
        <v>9.2568800000000003E-3</v>
      </c>
      <c r="R41">
        <f>'Life Table'!E1625</f>
        <v>9.0880000000000006E-3</v>
      </c>
      <c r="S41">
        <f>'Life Table'!E1724</f>
        <v>8.60496E-3</v>
      </c>
      <c r="T41">
        <f>'Life Table'!E1823</f>
        <v>8.3703700000000002E-3</v>
      </c>
      <c r="U41">
        <f>'Life Table'!E1922</f>
        <v>7.9832900000000005E-3</v>
      </c>
      <c r="V41">
        <f>'Life Table'!E2021</f>
        <v>7.7037199999999998E-3</v>
      </c>
      <c r="W41">
        <f>'Life Table'!E2120</f>
        <v>7.4607299999999996E-3</v>
      </c>
      <c r="X41">
        <f>'Life Table'!E2219</f>
        <v>7.10138E-3</v>
      </c>
      <c r="Y41">
        <f>'Life Table'!E2318</f>
        <v>6.92978E-3</v>
      </c>
      <c r="Z41">
        <f>'Life Table'!E2417</f>
        <v>6.7029899999999998E-3</v>
      </c>
      <c r="AA41">
        <f>'Life Table'!E2516</f>
        <v>6.50097E-3</v>
      </c>
      <c r="AB41">
        <f>'Life Table'!E2615</f>
        <v>6.3956799999999999E-3</v>
      </c>
      <c r="AC41">
        <f>'Life Table'!E2714</f>
        <v>6.1545799999999998E-3</v>
      </c>
      <c r="AD41">
        <f>'Life Table'!E2813</f>
        <v>6.0075099999999998E-3</v>
      </c>
      <c r="AE41">
        <f>'Life Table'!E2912</f>
        <v>5.9783600000000003E-3</v>
      </c>
      <c r="AF41">
        <v>7.4700151941188286E-3</v>
      </c>
      <c r="AG41">
        <v>7.4821314795947558E-3</v>
      </c>
      <c r="AH41">
        <v>7.4942673432693008E-3</v>
      </c>
      <c r="AI41">
        <v>7.5064228165361291E-3</v>
      </c>
      <c r="AJ41">
        <v>7.5185979308387552E-3</v>
      </c>
      <c r="AK41">
        <v>7.5307927176700984E-3</v>
      </c>
      <c r="AL41">
        <v>7.5430072085729272E-3</v>
      </c>
      <c r="AM41">
        <v>7.5552414351395258E-3</v>
      </c>
      <c r="AN41">
        <v>7.5674954290123608E-3</v>
      </c>
      <c r="AO41">
        <v>7.5797692218837476E-3</v>
      </c>
    </row>
    <row r="42" spans="1:41">
      <c r="A42">
        <f t="shared" si="11"/>
        <v>41</v>
      </c>
      <c r="B42" s="29">
        <f>'Life Table'!E42</f>
        <v>1.4036099999999999E-2</v>
      </c>
      <c r="C42">
        <f>'Life Table'!E141</f>
        <v>1.2648E-2</v>
      </c>
      <c r="D42">
        <f>'Life Table'!E240</f>
        <v>1.36945E-2</v>
      </c>
      <c r="E42">
        <f>'Life Table'!E339</f>
        <v>1.467774E-2</v>
      </c>
      <c r="F42">
        <f>'Life Table'!E438</f>
        <v>1.3684399999999999E-2</v>
      </c>
      <c r="G42">
        <f>'Life Table'!E537</f>
        <v>1.107784E-2</v>
      </c>
      <c r="H42">
        <f>'Life Table'!E636</f>
        <v>1.100313E-2</v>
      </c>
      <c r="I42">
        <f>'Life Table'!E735</f>
        <v>1.093031E-2</v>
      </c>
      <c r="J42">
        <f>'Life Table'!E834</f>
        <v>1.191998E-2</v>
      </c>
      <c r="K42">
        <f>'Life Table'!E933</f>
        <v>1.2232069999999999E-2</v>
      </c>
      <c r="L42">
        <f>'Life Table'!E1032</f>
        <v>1.164506E-2</v>
      </c>
      <c r="M42">
        <f>'Life Table'!E1131</f>
        <v>1.1705139999999999E-2</v>
      </c>
      <c r="N42">
        <f>'Life Table'!E1230</f>
        <v>1.114149E-2</v>
      </c>
      <c r="O42">
        <f>'Life Table'!E1329</f>
        <v>1.002928E-2</v>
      </c>
      <c r="P42">
        <f>'Life Table'!E1428</f>
        <v>9.6757500000000003E-3</v>
      </c>
      <c r="Q42">
        <f>'Life Table'!E1527</f>
        <v>9.3801800000000001E-3</v>
      </c>
      <c r="R42">
        <f>'Life Table'!E1626</f>
        <v>9.2241300000000005E-3</v>
      </c>
      <c r="S42">
        <f>'Life Table'!E1725</f>
        <v>8.7489400000000002E-3</v>
      </c>
      <c r="T42">
        <f>'Life Table'!E1824</f>
        <v>8.5216400000000005E-3</v>
      </c>
      <c r="U42">
        <f>'Life Table'!E1923</f>
        <v>8.1398400000000006E-3</v>
      </c>
      <c r="V42">
        <f>'Life Table'!E2022</f>
        <v>7.8648899999999994E-3</v>
      </c>
      <c r="W42">
        <f>'Life Table'!E2121</f>
        <v>7.6286799999999997E-3</v>
      </c>
      <c r="X42">
        <f>'Life Table'!E2220</f>
        <v>7.2744300000000001E-3</v>
      </c>
      <c r="Y42">
        <f>'Life Table'!E2319</f>
        <v>7.1108899999999999E-3</v>
      </c>
      <c r="Z42">
        <f>'Life Table'!E2418</f>
        <v>6.8891000000000004E-3</v>
      </c>
      <c r="AA42">
        <f>'Life Table'!E2517</f>
        <v>6.6910399999999997E-3</v>
      </c>
      <c r="AB42">
        <f>'Life Table'!E2616</f>
        <v>6.5919699999999999E-3</v>
      </c>
      <c r="AC42">
        <f>'Life Table'!E2715</f>
        <v>6.3518899999999998E-3</v>
      </c>
      <c r="AD42">
        <f>'Life Table'!E2814</f>
        <v>6.2063800000000001E-3</v>
      </c>
      <c r="AE42">
        <f>'Life Table'!E2913</f>
        <v>6.1810700000000003E-3</v>
      </c>
      <c r="AF42">
        <v>7.7513034527625368E-3</v>
      </c>
      <c r="AG42">
        <v>7.6432860485424747E-3</v>
      </c>
      <c r="AH42">
        <v>7.6552135503965557E-3</v>
      </c>
      <c r="AI42">
        <v>7.6671595933606174E-3</v>
      </c>
      <c r="AJ42">
        <v>7.6791242060311182E-3</v>
      </c>
      <c r="AK42">
        <v>7.6911074170477054E-3</v>
      </c>
      <c r="AL42">
        <v>7.7031092550937652E-3</v>
      </c>
      <c r="AM42">
        <v>7.715129748896099E-3</v>
      </c>
      <c r="AN42">
        <v>7.7271689272250246E-3</v>
      </c>
      <c r="AO42">
        <v>7.7392268188946067E-3</v>
      </c>
    </row>
    <row r="43" spans="1:41">
      <c r="A43">
        <f t="shared" si="11"/>
        <v>42</v>
      </c>
      <c r="B43" s="29">
        <f>'Life Table'!E43</f>
        <v>1.4507330000000001E-2</v>
      </c>
      <c r="C43">
        <f>'Life Table'!E142</f>
        <v>1.3115969999999999E-2</v>
      </c>
      <c r="D43">
        <f>'Life Table'!E241</f>
        <v>1.418663E-2</v>
      </c>
      <c r="E43">
        <f>'Life Table'!E340</f>
        <v>1.5111390000000001E-2</v>
      </c>
      <c r="F43">
        <f>'Life Table'!E439</f>
        <v>1.4114979999999999E-2</v>
      </c>
      <c r="G43">
        <f>'Life Table'!E538</f>
        <v>1.156339E-2</v>
      </c>
      <c r="H43">
        <f>'Life Table'!E637</f>
        <v>1.1492769999999999E-2</v>
      </c>
      <c r="I43">
        <f>'Life Table'!E736</f>
        <v>1.141957E-2</v>
      </c>
      <c r="J43">
        <f>'Life Table'!E835</f>
        <v>1.2419009999999999E-2</v>
      </c>
      <c r="K43">
        <f>'Life Table'!E934</f>
        <v>1.270982E-2</v>
      </c>
      <c r="L43">
        <f>'Life Table'!E1033</f>
        <v>1.214029E-2</v>
      </c>
      <c r="M43">
        <f>'Life Table'!E1132</f>
        <v>1.218641E-2</v>
      </c>
      <c r="N43">
        <f>'Life Table'!E1231</f>
        <v>1.163019E-2</v>
      </c>
      <c r="O43">
        <f>'Life Table'!E1330</f>
        <v>1.050364E-2</v>
      </c>
      <c r="P43">
        <f>'Life Table'!E1429</f>
        <v>1.014515E-2</v>
      </c>
      <c r="Q43">
        <f>'Life Table'!E1528</f>
        <v>9.8437100000000003E-3</v>
      </c>
      <c r="R43">
        <f>'Life Table'!E1627</f>
        <v>9.6860000000000002E-3</v>
      </c>
      <c r="S43">
        <f>'Life Table'!E1726</f>
        <v>9.2044099999999997E-3</v>
      </c>
      <c r="T43">
        <f>'Life Table'!E1825</f>
        <v>8.9695499999999997E-3</v>
      </c>
      <c r="U43">
        <f>'Life Table'!E1924</f>
        <v>8.5796099999999997E-3</v>
      </c>
      <c r="V43">
        <f>'Life Table'!E2023</f>
        <v>8.2983199999999997E-3</v>
      </c>
      <c r="W43">
        <f>'Life Table'!E2122</f>
        <v>8.0548000000000008E-3</v>
      </c>
      <c r="X43">
        <f>'Life Table'!E2221</f>
        <v>7.6916600000000003E-3</v>
      </c>
      <c r="Y43">
        <f>'Life Table'!E2320</f>
        <v>7.5295199999999996E-3</v>
      </c>
      <c r="Z43">
        <f>'Life Table'!E2419</f>
        <v>7.3019000000000001E-3</v>
      </c>
      <c r="AA43">
        <f>'Life Table'!E2518</f>
        <v>7.10021E-3</v>
      </c>
      <c r="AB43">
        <f>'Life Table'!E2617</f>
        <v>7.0002399999999996E-3</v>
      </c>
      <c r="AC43">
        <f>'Life Table'!E2716</f>
        <v>6.7554900000000003E-3</v>
      </c>
      <c r="AD43">
        <f>'Life Table'!E2815</f>
        <v>6.6079199999999998E-3</v>
      </c>
      <c r="AE43">
        <f>'Life Table'!E2914</f>
        <v>6.5802999999999999E-3</v>
      </c>
      <c r="AF43">
        <v>8.1735792059481893E-3</v>
      </c>
      <c r="AG43">
        <v>8.1858839890597279E-3</v>
      </c>
      <c r="AH43">
        <v>8.0758017687446726E-3</v>
      </c>
      <c r="AI43">
        <v>8.0879599553616011E-3</v>
      </c>
      <c r="AJ43">
        <v>8.1001363713909535E-3</v>
      </c>
      <c r="AK43">
        <v>8.1123310439387142E-3</v>
      </c>
      <c r="AL43">
        <v>8.1245440001507241E-3</v>
      </c>
      <c r="AM43">
        <v>8.1367752672125704E-3</v>
      </c>
      <c r="AN43">
        <v>8.1490248723494751E-3</v>
      </c>
      <c r="AO43">
        <v>8.1612928428264064E-3</v>
      </c>
    </row>
    <row r="44" spans="1:41">
      <c r="A44">
        <f t="shared" si="11"/>
        <v>43</v>
      </c>
      <c r="B44" s="29">
        <f>'Life Table'!E44</f>
        <v>1.4659169999999999E-2</v>
      </c>
      <c r="C44">
        <f>'Life Table'!E143</f>
        <v>1.324118E-2</v>
      </c>
      <c r="D44">
        <f>'Life Table'!E242</f>
        <v>1.433923E-2</v>
      </c>
      <c r="E44">
        <f>'Life Table'!E341</f>
        <v>1.521394E-2</v>
      </c>
      <c r="F44">
        <f>'Life Table'!E440</f>
        <v>1.419801E-2</v>
      </c>
      <c r="G44">
        <f>'Life Table'!E539</f>
        <v>1.170148E-2</v>
      </c>
      <c r="H44">
        <f>'Life Table'!E638</f>
        <v>1.163732E-2</v>
      </c>
      <c r="I44">
        <f>'Life Table'!E737</f>
        <v>1.156898E-2</v>
      </c>
      <c r="J44">
        <f>'Life Table'!E836</f>
        <v>1.2590759999999999E-2</v>
      </c>
      <c r="K44">
        <f>'Life Table'!E935</f>
        <v>1.2864270000000001E-2</v>
      </c>
      <c r="L44">
        <f>'Life Table'!E1034</f>
        <v>1.2322980000000001E-2</v>
      </c>
      <c r="M44">
        <f>'Life Table'!E1133</f>
        <v>1.2362110000000001E-2</v>
      </c>
      <c r="N44">
        <f>'Life Table'!E1232</f>
        <v>1.1826069999999999E-2</v>
      </c>
      <c r="O44">
        <f>'Life Table'!E1331</f>
        <v>1.0689479999999999E-2</v>
      </c>
      <c r="P44">
        <f>'Life Table'!E1430</f>
        <v>1.033742E-2</v>
      </c>
      <c r="Q44">
        <f>'Life Table'!E1529</f>
        <v>1.0044340000000001E-2</v>
      </c>
      <c r="R44">
        <f>'Life Table'!E1628</f>
        <v>9.8991500000000007E-3</v>
      </c>
      <c r="S44">
        <f>'Life Table'!E1727</f>
        <v>9.4249599999999996E-3</v>
      </c>
      <c r="T44">
        <f>'Life Table'!E1826</f>
        <v>9.1980599999999992E-3</v>
      </c>
      <c r="U44">
        <f>'Life Table'!E1925</f>
        <v>8.8143600000000003E-3</v>
      </c>
      <c r="V44">
        <f>'Life Table'!E2024</f>
        <v>8.5401999999999995E-3</v>
      </c>
      <c r="W44">
        <f>'Life Table'!E2123</f>
        <v>8.3025100000000008E-3</v>
      </c>
      <c r="X44">
        <f>'Life Table'!E2222</f>
        <v>7.9395799999999999E-3</v>
      </c>
      <c r="Y44">
        <f>'Life Table'!E2321</f>
        <v>7.7836700000000003E-3</v>
      </c>
      <c r="Z44">
        <f>'Life Table'!E2420</f>
        <v>7.5600900000000002E-3</v>
      </c>
      <c r="AA44">
        <f>'Life Table'!E2519</f>
        <v>7.3618499999999996E-3</v>
      </c>
      <c r="AB44">
        <f>'Life Table'!E2618</f>
        <v>7.2680100000000001E-3</v>
      </c>
      <c r="AC44">
        <f>'Life Table'!E2717</f>
        <v>7.0240099999999998E-3</v>
      </c>
      <c r="AD44">
        <f>'Life Table'!E2816</f>
        <v>6.8785799999999996E-3</v>
      </c>
      <c r="AE44">
        <f>'Life Table'!E2915</f>
        <v>6.8552400000000003E-3</v>
      </c>
      <c r="AF44">
        <v>8.408988240154236E-3</v>
      </c>
      <c r="AG44">
        <v>8.4211223789584233E-3</v>
      </c>
      <c r="AH44">
        <v>8.4332739527170908E-3</v>
      </c>
      <c r="AI44">
        <v>8.3245353683444323E-3</v>
      </c>
      <c r="AJ44">
        <v>8.3365481549518838E-3</v>
      </c>
      <c r="AK44">
        <v>8.3485782036345491E-3</v>
      </c>
      <c r="AL44">
        <v>8.3606255389858664E-3</v>
      </c>
      <c r="AM44">
        <v>8.3726901856338021E-3</v>
      </c>
      <c r="AN44">
        <v>8.3847721682407395E-3</v>
      </c>
      <c r="AO44">
        <v>8.3968715115037007E-3</v>
      </c>
    </row>
    <row r="45" spans="1:41">
      <c r="A45">
        <f t="shared" si="11"/>
        <v>44</v>
      </c>
      <c r="B45" s="29">
        <f>'Life Table'!E45</f>
        <v>1.4984819999999999E-2</v>
      </c>
      <c r="C45">
        <f>'Life Table'!E144</f>
        <v>1.3543960000000001E-2</v>
      </c>
      <c r="D45">
        <f>'Life Table'!E243</f>
        <v>1.466977E-2</v>
      </c>
      <c r="E45">
        <f>'Life Table'!E342</f>
        <v>1.5479440000000001E-2</v>
      </c>
      <c r="F45">
        <f>'Life Table'!E441</f>
        <v>1.446097E-2</v>
      </c>
      <c r="G45">
        <f>'Life Table'!E540</f>
        <v>1.200888E-2</v>
      </c>
      <c r="H45">
        <f>'Life Table'!E639</f>
        <v>1.1951399999999999E-2</v>
      </c>
      <c r="I45">
        <f>'Life Table'!E738</f>
        <v>1.188675E-2</v>
      </c>
      <c r="J45">
        <f>'Life Table'!E837</f>
        <v>1.293367E-2</v>
      </c>
      <c r="K45">
        <f>'Life Table'!E936</f>
        <v>1.3184639999999999E-2</v>
      </c>
      <c r="L45">
        <f>'Life Table'!E1035</f>
        <v>1.2672040000000001E-2</v>
      </c>
      <c r="M45">
        <f>'Life Table'!E1134</f>
        <v>1.269673E-2</v>
      </c>
      <c r="N45">
        <f>'Life Table'!E1233</f>
        <v>1.2182200000000001E-2</v>
      </c>
      <c r="O45">
        <f>'Life Table'!E1332</f>
        <v>1.1026620000000001E-2</v>
      </c>
      <c r="P45">
        <f>'Life Table'!E1431</f>
        <v>1.067484E-2</v>
      </c>
      <c r="Q45">
        <f>'Life Table'!E1530</f>
        <v>1.038242E-2</v>
      </c>
      <c r="R45">
        <f>'Life Table'!E1629</f>
        <v>1.024365E-2</v>
      </c>
      <c r="S45">
        <f>'Life Table'!E1728</f>
        <v>9.7707599999999999E-3</v>
      </c>
      <c r="T45">
        <f>'Life Table'!E1827</f>
        <v>9.5456800000000008E-3</v>
      </c>
      <c r="U45">
        <f>'Life Table'!E1926</f>
        <v>9.1627400000000008E-3</v>
      </c>
      <c r="V45">
        <f>'Life Table'!E2025</f>
        <v>8.8911900000000002E-3</v>
      </c>
      <c r="W45">
        <f>'Life Table'!E2124</f>
        <v>8.6553499999999992E-3</v>
      </c>
      <c r="X45">
        <f>'Life Table'!E2223</f>
        <v>8.2889699999999997E-3</v>
      </c>
      <c r="Y45">
        <f>'Life Table'!E2322</f>
        <v>8.1339700000000008E-3</v>
      </c>
      <c r="Z45">
        <f>'Life Table'!E2421</f>
        <v>7.9072799999999992E-3</v>
      </c>
      <c r="AA45">
        <f>'Life Table'!E2520</f>
        <v>7.7092599999999999E-3</v>
      </c>
      <c r="AB45">
        <f>'Life Table'!E2619</f>
        <v>7.6185899999999997E-3</v>
      </c>
      <c r="AC45">
        <f>'Life Table'!E2718</f>
        <v>7.3724000000000003E-3</v>
      </c>
      <c r="AD45">
        <f>'Life Table'!E2817</f>
        <v>7.22698E-3</v>
      </c>
      <c r="AE45">
        <f>'Life Table'!E2916</f>
        <v>7.20551E-3</v>
      </c>
      <c r="AF45">
        <v>8.7486479077325541E-3</v>
      </c>
      <c r="AG45">
        <v>8.7607814270216355E-3</v>
      </c>
      <c r="AH45">
        <v>8.7729316997390283E-3</v>
      </c>
      <c r="AI45">
        <v>8.7850987488095056E-3</v>
      </c>
      <c r="AJ45">
        <v>8.6761973340749865E-3</v>
      </c>
      <c r="AK45">
        <v>8.6882308124952567E-3</v>
      </c>
      <c r="AL45">
        <v>8.7002809074394616E-3</v>
      </c>
      <c r="AM45">
        <v>8.7123476416486323E-3</v>
      </c>
      <c r="AN45">
        <v>8.7244310378941092E-3</v>
      </c>
      <c r="AO45">
        <v>8.7365311189778749E-3</v>
      </c>
    </row>
    <row r="46" spans="1:41">
      <c r="A46">
        <f t="shared" si="11"/>
        <v>45</v>
      </c>
      <c r="B46" s="29">
        <f>'Life Table'!E46</f>
        <v>1.538899E-2</v>
      </c>
      <c r="C46">
        <f>'Life Table'!E145</f>
        <v>1.391768E-2</v>
      </c>
      <c r="D46">
        <f>'Life Table'!E244</f>
        <v>1.509014E-2</v>
      </c>
      <c r="E46">
        <f>'Life Table'!E343</f>
        <v>1.581606E-2</v>
      </c>
      <c r="F46">
        <f>'Life Table'!E442</f>
        <v>1.478906E-2</v>
      </c>
      <c r="G46">
        <f>'Life Table'!E541</f>
        <v>1.2394570000000001E-2</v>
      </c>
      <c r="H46">
        <f>'Life Table'!E640</f>
        <v>1.233939E-2</v>
      </c>
      <c r="I46">
        <f>'Life Table'!E739</f>
        <v>1.227867E-2</v>
      </c>
      <c r="J46">
        <f>'Life Table'!E838</f>
        <v>1.335271E-2</v>
      </c>
      <c r="K46">
        <f>'Life Table'!E937</f>
        <v>1.3579569999999999E-2</v>
      </c>
      <c r="L46">
        <f>'Life Table'!E1036</f>
        <v>1.3099029999999999E-2</v>
      </c>
      <c r="M46">
        <f>'Life Table'!E1135</f>
        <v>1.310649E-2</v>
      </c>
      <c r="N46">
        <f>'Life Table'!E1234</f>
        <v>1.261756E-2</v>
      </c>
      <c r="O46">
        <f>'Life Table'!E1333</f>
        <v>1.144043E-2</v>
      </c>
      <c r="P46">
        <f>'Life Table'!E1432</f>
        <v>1.108904E-2</v>
      </c>
      <c r="Q46">
        <f>'Life Table'!E1531</f>
        <v>1.0796429999999999E-2</v>
      </c>
      <c r="R46">
        <f>'Life Table'!E1630</f>
        <v>1.0662400000000001E-2</v>
      </c>
      <c r="S46">
        <f>'Life Table'!E1729</f>
        <v>1.0190329999999999E-2</v>
      </c>
      <c r="T46">
        <f>'Life Table'!E1828</f>
        <v>9.9671599999999992E-3</v>
      </c>
      <c r="U46">
        <f>'Life Table'!E1927</f>
        <v>9.5845300000000008E-3</v>
      </c>
      <c r="V46">
        <f>'Life Table'!E2026</f>
        <v>9.3164300000000005E-3</v>
      </c>
      <c r="W46">
        <f>'Life Table'!E2125</f>
        <v>9.0837399999999999E-3</v>
      </c>
      <c r="X46">
        <f>'Life Table'!E2224</f>
        <v>8.7146299999999993E-3</v>
      </c>
      <c r="Y46">
        <f>'Life Table'!E2323</f>
        <v>8.5630399999999992E-3</v>
      </c>
      <c r="Z46">
        <f>'Life Table'!E2422</f>
        <v>8.3302600000000008E-3</v>
      </c>
      <c r="AA46">
        <f>'Life Table'!E2521</f>
        <v>8.1293000000000008E-3</v>
      </c>
      <c r="AB46">
        <f>'Life Table'!E2620</f>
        <v>8.0424299999999997E-3</v>
      </c>
      <c r="AC46">
        <f>'Life Table'!E2719</f>
        <v>7.7935299999999999E-3</v>
      </c>
      <c r="AD46">
        <f>'Life Table'!E2818</f>
        <v>7.6475099999999997E-3</v>
      </c>
      <c r="AE46">
        <f>'Life Table'!E2917</f>
        <v>7.6280999999999996E-3</v>
      </c>
      <c r="AF46">
        <v>9.1631951580263271E-3</v>
      </c>
      <c r="AG46">
        <v>9.1753412402055812E-3</v>
      </c>
      <c r="AH46">
        <v>9.1875033476123136E-3</v>
      </c>
      <c r="AI46">
        <v>9.1996815011907707E-3</v>
      </c>
      <c r="AJ46">
        <v>9.2118757219121772E-3</v>
      </c>
      <c r="AK46">
        <v>9.1027043943638919E-3</v>
      </c>
      <c r="AL46">
        <v>9.1147706636340864E-3</v>
      </c>
      <c r="AM46">
        <v>9.1268528538114291E-3</v>
      </c>
      <c r="AN46">
        <v>9.1389509857066065E-3</v>
      </c>
      <c r="AO46">
        <v>9.1510650801569504E-3</v>
      </c>
    </row>
    <row r="47" spans="1:41">
      <c r="A47">
        <f t="shared" si="11"/>
        <v>46</v>
      </c>
      <c r="B47" s="29">
        <f>'Life Table'!E47</f>
        <v>1.5680639999999999E-2</v>
      </c>
      <c r="C47">
        <f>'Life Table'!E146</f>
        <v>1.417504E-2</v>
      </c>
      <c r="D47">
        <f>'Life Table'!E245</f>
        <v>1.538957E-2</v>
      </c>
      <c r="E47">
        <f>'Life Table'!E344</f>
        <v>1.6045380000000001E-2</v>
      </c>
      <c r="F47">
        <f>'Life Table'!E443</f>
        <v>1.4991869999999999E-2</v>
      </c>
      <c r="G47">
        <f>'Life Table'!E542</f>
        <v>1.265524E-2</v>
      </c>
      <c r="H47">
        <f>'Life Table'!E641</f>
        <v>1.261018E-2</v>
      </c>
      <c r="I47">
        <f>'Life Table'!E740</f>
        <v>1.254887E-2</v>
      </c>
      <c r="J47">
        <f>'Life Table'!E839</f>
        <v>1.3650789999999999E-2</v>
      </c>
      <c r="K47">
        <f>'Life Table'!E938</f>
        <v>1.3854150000000001E-2</v>
      </c>
      <c r="L47">
        <f>'Life Table'!E1037</f>
        <v>1.3410729999999999E-2</v>
      </c>
      <c r="M47">
        <f>'Life Table'!E1136</f>
        <v>1.3403180000000001E-2</v>
      </c>
      <c r="N47">
        <f>'Life Table'!E1235</f>
        <v>1.294476E-2</v>
      </c>
      <c r="O47">
        <f>'Life Table'!E1334</f>
        <v>1.174972E-2</v>
      </c>
      <c r="P47">
        <f>'Life Table'!E1433</f>
        <v>1.140276E-2</v>
      </c>
      <c r="Q47">
        <f>'Life Table'!E1532</f>
        <v>1.1115109999999999E-2</v>
      </c>
      <c r="R47">
        <f>'Life Table'!E1631</f>
        <v>1.0989250000000001E-2</v>
      </c>
      <c r="S47">
        <f>'Life Table'!E1730</f>
        <v>1.0520699999999999E-2</v>
      </c>
      <c r="T47">
        <f>'Life Table'!E1829</f>
        <v>1.030352E-2</v>
      </c>
      <c r="U47">
        <f>'Life Table'!E1928</f>
        <v>9.9254600000000005E-3</v>
      </c>
      <c r="V47">
        <f>'Life Table'!E2027</f>
        <v>9.6645600000000009E-3</v>
      </c>
      <c r="W47">
        <f>'Life Table'!E2126</f>
        <v>9.4395899999999994E-3</v>
      </c>
      <c r="X47">
        <f>'Life Table'!E2225</f>
        <v>9.0725000000000007E-3</v>
      </c>
      <c r="Y47">
        <f>'Life Table'!E2324</f>
        <v>8.9272499999999994E-3</v>
      </c>
      <c r="Z47">
        <f>'Life Table'!E2423</f>
        <v>8.6935899999999993E-3</v>
      </c>
      <c r="AA47">
        <f>'Life Table'!E2522</f>
        <v>8.4894500000000008E-3</v>
      </c>
      <c r="AB47">
        <f>'Life Table'!E2621</f>
        <v>8.4050700000000006E-3</v>
      </c>
      <c r="AC47">
        <f>'Life Table'!E2720</f>
        <v>8.15543E-3</v>
      </c>
      <c r="AD47">
        <f>'Life Table'!E2819</f>
        <v>8.0097999999999992E-3</v>
      </c>
      <c r="AE47">
        <f>'Life Table'!E2918</f>
        <v>7.9936599999999997E-3</v>
      </c>
      <c r="AF47">
        <v>9.5032559475799472E-3</v>
      </c>
      <c r="AG47">
        <v>9.5152910246389943E-3</v>
      </c>
      <c r="AH47">
        <v>9.5273412696953441E-3</v>
      </c>
      <c r="AI47">
        <v>9.5394067016788542E-3</v>
      </c>
      <c r="AJ47">
        <v>9.5514873395424749E-3</v>
      </c>
      <c r="AK47">
        <v>9.5635832022622491E-3</v>
      </c>
      <c r="AL47">
        <v>9.4552669415296497E-3</v>
      </c>
      <c r="AM47">
        <v>9.4672415354353223E-3</v>
      </c>
      <c r="AN47">
        <v>9.4792312218501262E-3</v>
      </c>
      <c r="AO47">
        <v>9.4912360196115486E-3</v>
      </c>
    </row>
    <row r="48" spans="1:41">
      <c r="A48">
        <f t="shared" si="11"/>
        <v>47</v>
      </c>
      <c r="B48" s="29">
        <f>'Life Table'!E48</f>
        <v>1.61146E-2</v>
      </c>
      <c r="C48">
        <f>'Life Table'!E147</f>
        <v>1.45772E-2</v>
      </c>
      <c r="D48">
        <f>'Life Table'!E246</f>
        <v>1.5826639999999999E-2</v>
      </c>
      <c r="E48">
        <f>'Life Table'!E345</f>
        <v>1.6407069999999999E-2</v>
      </c>
      <c r="F48">
        <f>'Life Table'!E444</f>
        <v>1.5344379999999999E-2</v>
      </c>
      <c r="G48">
        <f>'Life Table'!E543</f>
        <v>1.3057829999999999E-2</v>
      </c>
      <c r="H48">
        <f>'Life Table'!E642</f>
        <v>1.302036E-2</v>
      </c>
      <c r="I48">
        <f>'Life Table'!E741</f>
        <v>1.2966210000000001E-2</v>
      </c>
      <c r="J48">
        <f>'Life Table'!E840</f>
        <v>1.4085769999999999E-2</v>
      </c>
      <c r="K48">
        <f>'Life Table'!E939</f>
        <v>1.426407E-2</v>
      </c>
      <c r="L48">
        <f>'Life Table'!E1038</f>
        <v>1.385834E-2</v>
      </c>
      <c r="M48">
        <f>'Life Table'!E1137</f>
        <v>1.383503E-2</v>
      </c>
      <c r="N48">
        <f>'Life Table'!E1236</f>
        <v>1.34059E-2</v>
      </c>
      <c r="O48">
        <f>'Life Table'!E1335</f>
        <v>1.219374E-2</v>
      </c>
      <c r="P48">
        <f>'Life Table'!E1434</f>
        <v>1.184846E-2</v>
      </c>
      <c r="Q48">
        <f>'Life Table'!E1533</f>
        <v>1.156223E-2</v>
      </c>
      <c r="R48">
        <f>'Life Table'!E1632</f>
        <v>1.144188E-2</v>
      </c>
      <c r="S48">
        <f>'Life Table'!E1731</f>
        <v>1.097333E-2</v>
      </c>
      <c r="T48">
        <f>'Life Table'!E1830</f>
        <v>1.075719E-2</v>
      </c>
      <c r="U48">
        <f>'Life Table'!E1929</f>
        <v>1.0379899999999999E-2</v>
      </c>
      <c r="V48">
        <f>'Life Table'!E2028</f>
        <v>1.0123419999999999E-2</v>
      </c>
      <c r="W48">
        <f>'Life Table'!E2127</f>
        <v>9.9039499999999999E-3</v>
      </c>
      <c r="X48">
        <f>'Life Table'!E2226</f>
        <v>9.5367899999999999E-3</v>
      </c>
      <c r="Y48">
        <f>'Life Table'!E2325</f>
        <v>9.3979700000000003E-3</v>
      </c>
      <c r="Z48">
        <f>'Life Table'!E2424</f>
        <v>9.1621700000000007E-3</v>
      </c>
      <c r="AA48">
        <f>'Life Table'!E2523</f>
        <v>8.9548400000000004E-3</v>
      </c>
      <c r="AB48">
        <f>'Life Table'!E2622</f>
        <v>8.8690999999999996E-3</v>
      </c>
      <c r="AC48">
        <f>'Life Table'!E2721</f>
        <v>8.6140399999999999E-3</v>
      </c>
      <c r="AD48">
        <f>'Life Table'!E2820</f>
        <v>8.4673700000000001E-3</v>
      </c>
      <c r="AE48">
        <f>'Life Table'!E2919</f>
        <v>8.4531799999999994E-3</v>
      </c>
      <c r="AF48">
        <v>9.9536516821505661E-3</v>
      </c>
      <c r="AG48">
        <v>9.9656612883064488E-3</v>
      </c>
      <c r="AH48">
        <v>9.9776853115475239E-3</v>
      </c>
      <c r="AI48">
        <v>9.9897237690037555E-3</v>
      </c>
      <c r="AJ48">
        <v>1.0001776677825199E-2</v>
      </c>
      <c r="AK48">
        <v>1.0013844055181459E-2</v>
      </c>
      <c r="AL48">
        <v>1.002592591826257E-2</v>
      </c>
      <c r="AM48">
        <v>9.9177091951926366E-3</v>
      </c>
      <c r="AN48">
        <v>9.9296756526738861E-3</v>
      </c>
      <c r="AO48">
        <v>9.9416564759697845E-3</v>
      </c>
    </row>
    <row r="49" spans="1:41">
      <c r="A49">
        <f t="shared" si="11"/>
        <v>48</v>
      </c>
      <c r="B49" s="29">
        <f>'Life Table'!E49</f>
        <v>1.6791540000000001E-2</v>
      </c>
      <c r="C49">
        <f>'Life Table'!E148</f>
        <v>1.522362E-2</v>
      </c>
      <c r="D49">
        <f>'Life Table'!E247</f>
        <v>1.6501640000000001E-2</v>
      </c>
      <c r="E49">
        <f>'Life Table'!E346</f>
        <v>1.6994269999999999E-2</v>
      </c>
      <c r="F49">
        <f>'Life Table'!E445</f>
        <v>1.591629E-2</v>
      </c>
      <c r="G49">
        <f>'Life Table'!E544</f>
        <v>1.370793E-2</v>
      </c>
      <c r="H49">
        <f>'Life Table'!E643</f>
        <v>1.366858E-2</v>
      </c>
      <c r="I49">
        <f>'Life Table'!E742</f>
        <v>1.361483E-2</v>
      </c>
      <c r="J49">
        <f>'Life Table'!E841</f>
        <v>1.4754079999999999E-2</v>
      </c>
      <c r="K49">
        <f>'Life Table'!E940</f>
        <v>1.489151E-2</v>
      </c>
      <c r="L49">
        <f>'Life Table'!E1039</f>
        <v>1.45252E-2</v>
      </c>
      <c r="M49">
        <f>'Life Table'!E1138</f>
        <v>1.44791E-2</v>
      </c>
      <c r="N49">
        <f>'Life Table'!E1237</f>
        <v>1.4078190000000001E-2</v>
      </c>
      <c r="O49">
        <f>'Life Table'!E1336</f>
        <v>1.2848129999999999E-2</v>
      </c>
      <c r="P49">
        <f>'Life Table'!E1435</f>
        <v>1.2497360000000001E-2</v>
      </c>
      <c r="Q49">
        <f>'Life Table'!E1534</f>
        <v>1.220538E-2</v>
      </c>
      <c r="R49">
        <f>'Life Table'!E1633</f>
        <v>1.2082519999999999E-2</v>
      </c>
      <c r="S49">
        <f>'Life Table'!E1732</f>
        <v>1.160688E-2</v>
      </c>
      <c r="T49">
        <f>'Life Table'!E1831</f>
        <v>1.1384119999999999E-2</v>
      </c>
      <c r="U49">
        <f>'Life Table'!E1930</f>
        <v>1.099763E-2</v>
      </c>
      <c r="V49">
        <f>'Life Table'!E2029</f>
        <v>1.073822E-2</v>
      </c>
      <c r="W49">
        <f>'Life Table'!E2128</f>
        <v>1.0518E-2</v>
      </c>
      <c r="X49">
        <f>'Life Table'!E2227</f>
        <v>1.0143859999999999E-2</v>
      </c>
      <c r="Y49">
        <f>'Life Table'!E2326</f>
        <v>1.000816E-2</v>
      </c>
      <c r="Z49">
        <f>'Life Table'!E2425</f>
        <v>9.7657400000000002E-3</v>
      </c>
      <c r="AA49">
        <f>'Life Table'!E2524</f>
        <v>9.5522699999999999E-3</v>
      </c>
      <c r="AB49">
        <f>'Life Table'!E2623</f>
        <v>9.4630800000000004E-3</v>
      </c>
      <c r="AC49">
        <f>'Life Table'!E2722</f>
        <v>9.1960199999999992E-3</v>
      </c>
      <c r="AD49">
        <f>'Life Table'!E2821</f>
        <v>9.0418500000000006E-3</v>
      </c>
      <c r="AE49">
        <f>'Life Table'!E2920</f>
        <v>9.0265399999999996E-3</v>
      </c>
      <c r="AF49">
        <v>1.0555478254126839E-2</v>
      </c>
      <c r="AG49">
        <v>1.0567670781223559E-2</v>
      </c>
      <c r="AH49">
        <v>1.057987731635701E-2</v>
      </c>
      <c r="AI49">
        <v>1.059209787544579E-2</v>
      </c>
      <c r="AJ49">
        <v>1.0604332474426711E-2</v>
      </c>
      <c r="AK49">
        <v>1.061658112925401E-2</v>
      </c>
      <c r="AL49">
        <v>1.062884385589968E-2</v>
      </c>
      <c r="AM49">
        <v>1.0641120670353501E-2</v>
      </c>
      <c r="AN49">
        <v>1.0531135160455561E-2</v>
      </c>
      <c r="AO49">
        <v>1.0543299719165339E-2</v>
      </c>
    </row>
    <row r="50" spans="1:41">
      <c r="A50">
        <f t="shared" si="11"/>
        <v>49</v>
      </c>
      <c r="B50" s="29">
        <f>'Life Table'!E50</f>
        <v>1.7411090000000001E-2</v>
      </c>
      <c r="C50">
        <f>'Life Table'!E149</f>
        <v>1.5811100000000002E-2</v>
      </c>
      <c r="D50">
        <f>'Life Table'!E248</f>
        <v>1.7117549999999999E-2</v>
      </c>
      <c r="E50">
        <f>'Life Table'!E347</f>
        <v>1.750881E-2</v>
      </c>
      <c r="F50">
        <f>'Life Table'!E446</f>
        <v>1.6410839999999999E-2</v>
      </c>
      <c r="G50">
        <f>'Life Table'!E545</f>
        <v>1.429417E-2</v>
      </c>
      <c r="H50">
        <f>'Life Table'!E644</f>
        <v>1.4262199999999999E-2</v>
      </c>
      <c r="I50">
        <f>'Life Table'!E743</f>
        <v>1.4200249999999999E-2</v>
      </c>
      <c r="J50">
        <f>'Life Table'!E842</f>
        <v>1.5352599999999999E-2</v>
      </c>
      <c r="K50">
        <f>'Life Table'!E941</f>
        <v>1.545706E-2</v>
      </c>
      <c r="L50">
        <f>'Life Table'!E1040</f>
        <v>1.512936E-2</v>
      </c>
      <c r="M50">
        <f>'Life Table'!E1139</f>
        <v>1.505867E-2</v>
      </c>
      <c r="N50">
        <f>'Life Table'!E1238</f>
        <v>1.469403E-2</v>
      </c>
      <c r="O50">
        <f>'Life Table'!E1337</f>
        <v>1.345209E-2</v>
      </c>
      <c r="P50">
        <f>'Life Table'!E1436</f>
        <v>1.3099929999999999E-2</v>
      </c>
      <c r="Q50">
        <f>'Life Table'!E1535</f>
        <v>1.2806390000000001E-2</v>
      </c>
      <c r="R50">
        <f>'Life Table'!E1634</f>
        <v>1.2684580000000001E-2</v>
      </c>
      <c r="S50">
        <f>'Life Table'!E1733</f>
        <v>1.220593E-2</v>
      </c>
      <c r="T50">
        <f>'Life Table'!E1832</f>
        <v>1.198084E-2</v>
      </c>
      <c r="U50">
        <f>'Life Table'!E1931</f>
        <v>1.158819E-2</v>
      </c>
      <c r="V50">
        <f>'Life Table'!E2030</f>
        <v>1.1326950000000001E-2</v>
      </c>
      <c r="W50">
        <f>'Life Table'!E2129</f>
        <v>1.1109020000000001E-2</v>
      </c>
      <c r="X50">
        <f>'Life Table'!E2228</f>
        <v>1.073081E-2</v>
      </c>
      <c r="Y50">
        <f>'Life Table'!E2327</f>
        <v>1.059995E-2</v>
      </c>
      <c r="Z50">
        <f>'Life Table'!E2426</f>
        <v>1.0355100000000001E-2</v>
      </c>
      <c r="AA50">
        <f>'Life Table'!E2525</f>
        <v>1.013878E-2</v>
      </c>
      <c r="AB50">
        <f>'Life Table'!E2624</f>
        <v>1.0049590000000001E-2</v>
      </c>
      <c r="AC50">
        <f>'Life Table'!E2723</f>
        <v>9.7739599999999999E-3</v>
      </c>
      <c r="AD50">
        <f>'Life Table'!E2822</f>
        <v>9.6104599999999995E-3</v>
      </c>
      <c r="AE50">
        <f>'Life Table'!E2921</f>
        <v>9.5912600000000008E-3</v>
      </c>
      <c r="AF50">
        <v>1.113476530454216E-2</v>
      </c>
      <c r="AG50">
        <v>1.11470310000924E-2</v>
      </c>
      <c r="AH50">
        <v>1.115931013075289E-2</v>
      </c>
      <c r="AI50">
        <v>1.117160271107065E-2</v>
      </c>
      <c r="AJ50">
        <v>1.118390875560815E-2</v>
      </c>
      <c r="AK50">
        <v>1.1196228278943071E-2</v>
      </c>
      <c r="AL50">
        <v>1.1208561295668719E-2</v>
      </c>
      <c r="AM50">
        <v>1.122090782039353E-2</v>
      </c>
      <c r="AN50">
        <v>1.1233267867741811E-2</v>
      </c>
      <c r="AO50">
        <v>1.112251302957068E-2</v>
      </c>
    </row>
    <row r="51" spans="1:41">
      <c r="A51">
        <f t="shared" si="11"/>
        <v>50</v>
      </c>
      <c r="B51" s="29">
        <f>'Life Table'!E51</f>
        <v>1.8399789999999999E-2</v>
      </c>
      <c r="C51">
        <f>'Life Table'!E150</f>
        <v>1.676648E-2</v>
      </c>
      <c r="D51">
        <f>'Life Table'!E249</f>
        <v>1.8104749999999999E-2</v>
      </c>
      <c r="E51">
        <f>'Life Table'!E348</f>
        <v>1.839232E-2</v>
      </c>
      <c r="F51">
        <f>'Life Table'!E447</f>
        <v>1.7272019999999999E-2</v>
      </c>
      <c r="G51">
        <f>'Life Table'!E546</f>
        <v>1.524318E-2</v>
      </c>
      <c r="H51">
        <f>'Life Table'!E645</f>
        <v>1.5214460000000001E-2</v>
      </c>
      <c r="I51">
        <f>'Life Table'!E744</f>
        <v>1.5149559999999999E-2</v>
      </c>
      <c r="J51">
        <f>'Life Table'!E843</f>
        <v>1.6299939999999999E-2</v>
      </c>
      <c r="K51">
        <f>'Life Table'!E942</f>
        <v>1.6359209999999999E-2</v>
      </c>
      <c r="L51">
        <f>'Life Table'!E1041</f>
        <v>1.6079079999999999E-2</v>
      </c>
      <c r="M51">
        <f>'Life Table'!E1140</f>
        <v>1.5966870000000001E-2</v>
      </c>
      <c r="N51">
        <f>'Life Table'!E1239</f>
        <v>1.5634350000000002E-2</v>
      </c>
      <c r="O51">
        <f>'Life Table'!E1338</f>
        <v>1.4374049999999999E-2</v>
      </c>
      <c r="P51">
        <f>'Life Table'!E1437</f>
        <v>1.4011930000000001E-2</v>
      </c>
      <c r="Q51">
        <f>'Life Table'!E1536</f>
        <v>1.370682E-2</v>
      </c>
      <c r="R51">
        <f>'Life Table'!E1635</f>
        <v>1.3576670000000001E-2</v>
      </c>
      <c r="S51">
        <f>'Life Table'!E1734</f>
        <v>1.3085360000000001E-2</v>
      </c>
      <c r="T51">
        <f>'Life Table'!E1833</f>
        <v>1.28477E-2</v>
      </c>
      <c r="U51">
        <f>'Life Table'!E1932</f>
        <v>1.243929E-2</v>
      </c>
      <c r="V51">
        <f>'Life Table'!E2031</f>
        <v>1.216742E-2</v>
      </c>
      <c r="W51">
        <f>'Life Table'!E2130</f>
        <v>1.194168E-2</v>
      </c>
      <c r="X51">
        <f>'Life Table'!E2229</f>
        <v>1.155057E-2</v>
      </c>
      <c r="Y51">
        <f>'Life Table'!E2328</f>
        <v>1.142102E-2</v>
      </c>
      <c r="Z51">
        <f>'Life Table'!E2427</f>
        <v>1.116578E-2</v>
      </c>
      <c r="AA51">
        <f>'Life Table'!E2526</f>
        <v>1.094235E-2</v>
      </c>
      <c r="AB51">
        <f>'Life Table'!E2625</f>
        <v>1.0849070000000001E-2</v>
      </c>
      <c r="AC51">
        <f>'Life Table'!E2724</f>
        <v>1.056152E-2</v>
      </c>
      <c r="AD51">
        <f>'Life Table'!E2823</f>
        <v>1.038885E-2</v>
      </c>
      <c r="AE51">
        <f>'Life Table'!E2922</f>
        <v>1.0357649999999999E-2</v>
      </c>
      <c r="AF51">
        <v>1.1959489735359321E-2</v>
      </c>
      <c r="AG51">
        <v>1.1972122742096469E-2</v>
      </c>
      <c r="AH51">
        <v>1.198476901219148E-2</v>
      </c>
      <c r="AI51">
        <v>1.1997428559397449E-2</v>
      </c>
      <c r="AJ51">
        <v>1.2010101397481271E-2</v>
      </c>
      <c r="AK51">
        <v>1.20227875402239E-2</v>
      </c>
      <c r="AL51">
        <v>1.2035487001420099E-2</v>
      </c>
      <c r="AM51">
        <v>1.204819979487848E-2</v>
      </c>
      <c r="AN51">
        <v>1.2060925934421761E-2</v>
      </c>
      <c r="AO51">
        <v>1.2073665433886551E-2</v>
      </c>
    </row>
    <row r="52" spans="1:41">
      <c r="A52">
        <f t="shared" si="11"/>
        <v>51</v>
      </c>
      <c r="B52" s="29">
        <f>'Life Table'!E52</f>
        <v>1.8884919999999999E-2</v>
      </c>
      <c r="C52">
        <f>'Life Table'!E151</f>
        <v>1.72047E-2</v>
      </c>
      <c r="D52">
        <f>'Life Table'!E250</f>
        <v>1.85798E-2</v>
      </c>
      <c r="E52">
        <f>'Life Table'!E349</f>
        <v>1.877266E-2</v>
      </c>
      <c r="F52">
        <f>'Life Table'!E448</f>
        <v>1.7629590000000001E-2</v>
      </c>
      <c r="G52">
        <f>'Life Table'!E547</f>
        <v>1.5667919999999998E-2</v>
      </c>
      <c r="H52">
        <f>'Life Table'!E646</f>
        <v>1.5640950000000001E-2</v>
      </c>
      <c r="I52">
        <f>'Life Table'!E745</f>
        <v>1.5574599999999999E-2</v>
      </c>
      <c r="J52">
        <f>'Life Table'!E844</f>
        <v>1.6743310000000001E-2</v>
      </c>
      <c r="K52">
        <f>'Life Table'!E943</f>
        <v>1.6754000000000002E-2</v>
      </c>
      <c r="L52">
        <f>'Life Table'!E1042</f>
        <v>1.6520489999999999E-2</v>
      </c>
      <c r="M52">
        <f>'Life Table'!E1141</f>
        <v>1.6390189999999999E-2</v>
      </c>
      <c r="N52">
        <f>'Life Table'!E1240</f>
        <v>1.6090589999999998E-2</v>
      </c>
      <c r="O52">
        <f>'Life Table'!E1339</f>
        <v>1.4821590000000001E-2</v>
      </c>
      <c r="P52">
        <f>'Life Table'!E1438</f>
        <v>1.446533E-2</v>
      </c>
      <c r="Q52">
        <f>'Life Table'!E1537</f>
        <v>1.416676E-2</v>
      </c>
      <c r="R52">
        <f>'Life Table'!E1636</f>
        <v>1.4043989999999999E-2</v>
      </c>
      <c r="S52">
        <f>'Life Table'!E1735</f>
        <v>1.3556779999999999E-2</v>
      </c>
      <c r="T52">
        <f>'Life Table'!E1834</f>
        <v>1.332317E-2</v>
      </c>
      <c r="U52">
        <f>'Life Table'!E1933</f>
        <v>1.291553E-2</v>
      </c>
      <c r="V52">
        <f>'Life Table'!E2032</f>
        <v>1.264728E-2</v>
      </c>
      <c r="W52">
        <f>'Life Table'!E2131</f>
        <v>1.2426680000000001E-2</v>
      </c>
      <c r="X52">
        <f>'Life Table'!E2230</f>
        <v>1.203454E-2</v>
      </c>
      <c r="Y52">
        <f>'Life Table'!E2329</f>
        <v>1.191208E-2</v>
      </c>
      <c r="Z52">
        <f>'Life Table'!E2428</f>
        <v>1.1659930000000001E-2</v>
      </c>
      <c r="AA52">
        <f>'Life Table'!E2527</f>
        <v>1.143893E-2</v>
      </c>
      <c r="AB52">
        <f>'Life Table'!E2626</f>
        <v>1.135136E-2</v>
      </c>
      <c r="AC52">
        <f>'Life Table'!E2725</f>
        <v>1.106151E-2</v>
      </c>
      <c r="AD52">
        <f>'Life Table'!E2824</f>
        <v>1.088592E-2</v>
      </c>
      <c r="AE52">
        <f>'Life Table'!E2923</f>
        <v>1.085125E-2</v>
      </c>
      <c r="AF52">
        <v>1.2559167537539381E-2</v>
      </c>
      <c r="AG52">
        <v>1.2445639025497109E-2</v>
      </c>
      <c r="AH52">
        <v>1.24582027770247E-2</v>
      </c>
      <c r="AI52">
        <v>1.2470779131289359E-2</v>
      </c>
      <c r="AJ52">
        <v>1.248336810077022E-2</v>
      </c>
      <c r="AK52">
        <v>1.24959696979583E-2</v>
      </c>
      <c r="AL52">
        <v>1.250858393535681E-2</v>
      </c>
      <c r="AM52">
        <v>1.252121082548097E-2</v>
      </c>
      <c r="AN52">
        <v>1.253385038085786E-2</v>
      </c>
      <c r="AO52">
        <v>1.25465026140269E-2</v>
      </c>
    </row>
    <row r="53" spans="1:41">
      <c r="A53">
        <f t="shared" si="11"/>
        <v>52</v>
      </c>
      <c r="B53" s="29">
        <f>'Life Table'!E53</f>
        <v>1.9998229999999999E-2</v>
      </c>
      <c r="C53">
        <f>'Life Table'!E152</f>
        <v>1.8276259999999999E-2</v>
      </c>
      <c r="D53">
        <f>'Life Table'!E251</f>
        <v>1.968607E-2</v>
      </c>
      <c r="E53">
        <f>'Life Table'!E350</f>
        <v>1.9802670000000001E-2</v>
      </c>
      <c r="F53">
        <f>'Life Table'!E449</f>
        <v>1.8639889999999999E-2</v>
      </c>
      <c r="G53">
        <f>'Life Table'!E548</f>
        <v>1.6710450000000002E-2</v>
      </c>
      <c r="H53">
        <f>'Life Table'!E647</f>
        <v>1.668184E-2</v>
      </c>
      <c r="I53">
        <f>'Life Table'!E746</f>
        <v>1.6606050000000001E-2</v>
      </c>
      <c r="J53">
        <f>'Life Table'!E845</f>
        <v>1.778745E-2</v>
      </c>
      <c r="K53">
        <f>'Life Table'!E944</f>
        <v>1.776175E-2</v>
      </c>
      <c r="L53">
        <f>'Life Table'!E1043</f>
        <v>1.7544959999999998E-2</v>
      </c>
      <c r="M53">
        <f>'Life Table'!E1142</f>
        <v>1.7382950000000001E-2</v>
      </c>
      <c r="N53">
        <f>'Life Table'!E1241</f>
        <v>1.711565E-2</v>
      </c>
      <c r="O53">
        <f>'Life Table'!E1340</f>
        <v>1.5813549999999999E-2</v>
      </c>
      <c r="P53">
        <f>'Life Table'!E1439</f>
        <v>1.544939E-2</v>
      </c>
      <c r="Q53">
        <f>'Life Table'!E1538</f>
        <v>1.5141160000000001E-2</v>
      </c>
      <c r="R53">
        <f>'Life Table'!E1637</f>
        <v>1.5011729999999999E-2</v>
      </c>
      <c r="S53">
        <f>'Life Table'!E1736</f>
        <v>1.451413E-2</v>
      </c>
      <c r="T53">
        <f>'Life Table'!E1835</f>
        <v>1.426791E-2</v>
      </c>
      <c r="U53">
        <f>'Life Table'!E1934</f>
        <v>1.3845909999999999E-2</v>
      </c>
      <c r="V53">
        <f>'Life Table'!E2033</f>
        <v>1.3568149999999999E-2</v>
      </c>
      <c r="W53">
        <f>'Life Table'!E2132</f>
        <v>1.3341550000000001E-2</v>
      </c>
      <c r="X53">
        <f>'Life Table'!E2231</f>
        <v>1.2935530000000001E-2</v>
      </c>
      <c r="Y53">
        <f>'Life Table'!E2330</f>
        <v>1.2813140000000001E-2</v>
      </c>
      <c r="Z53">
        <f>'Life Table'!E2429</f>
        <v>1.2550840000000001E-2</v>
      </c>
      <c r="AA53">
        <f>'Life Table'!E2528</f>
        <v>1.2324430000000001E-2</v>
      </c>
      <c r="AB53">
        <f>'Life Table'!E2627</f>
        <v>1.2235390000000001E-2</v>
      </c>
      <c r="AC53">
        <f>'Life Table'!E2726</f>
        <v>1.193843E-2</v>
      </c>
      <c r="AD53">
        <f>'Life Table'!E2825</f>
        <v>1.1757E-2</v>
      </c>
      <c r="AE53">
        <f>'Life Table'!E2924</f>
        <v>1.1712159999999999E-2</v>
      </c>
      <c r="AF53">
        <v>1.3470252859375529E-2</v>
      </c>
      <c r="AG53">
        <v>1.3483335709389749E-2</v>
      </c>
      <c r="AH53">
        <v>1.3366042923682819E-2</v>
      </c>
      <c r="AI53">
        <v>1.337902524866608E-2</v>
      </c>
      <c r="AJ53">
        <v>1.339202009750173E-2</v>
      </c>
      <c r="AK53">
        <v>1.3405027482103701E-2</v>
      </c>
      <c r="AL53">
        <v>1.341804741439734E-2</v>
      </c>
      <c r="AM53">
        <v>1.343107990631864E-2</v>
      </c>
      <c r="AN53">
        <v>1.344412496981473E-2</v>
      </c>
      <c r="AO53">
        <v>1.3457182616844031E-2</v>
      </c>
    </row>
    <row r="54" spans="1:41">
      <c r="A54">
        <f t="shared" si="11"/>
        <v>53</v>
      </c>
      <c r="B54" s="29">
        <f>'Life Table'!E54</f>
        <v>2.0765539999999999E-2</v>
      </c>
      <c r="C54">
        <f>'Life Table'!E153</f>
        <v>1.8992640000000002E-2</v>
      </c>
      <c r="D54">
        <f>'Life Table'!E252</f>
        <v>2.0455299999999999E-2</v>
      </c>
      <c r="E54">
        <f>'Life Table'!E351</f>
        <v>2.0512590000000001E-2</v>
      </c>
      <c r="F54">
        <f>'Life Table'!E450</f>
        <v>1.9314399999999999E-2</v>
      </c>
      <c r="G54">
        <f>'Life Table'!E549</f>
        <v>1.737586E-2</v>
      </c>
      <c r="H54">
        <f>'Life Table'!E648</f>
        <v>1.7344370000000001E-2</v>
      </c>
      <c r="I54">
        <f>'Life Table'!E747</f>
        <v>1.7261430000000001E-2</v>
      </c>
      <c r="J54">
        <f>'Life Table'!E846</f>
        <v>1.8469909999999999E-2</v>
      </c>
      <c r="K54">
        <f>'Life Table'!E945</f>
        <v>1.842003E-2</v>
      </c>
      <c r="L54">
        <f>'Life Table'!E1044</f>
        <v>1.8226329999999999E-2</v>
      </c>
      <c r="M54">
        <f>'Life Table'!E1143</f>
        <v>1.8033799999999999E-2</v>
      </c>
      <c r="N54">
        <f>'Life Table'!E1242</f>
        <v>1.779267E-2</v>
      </c>
      <c r="O54">
        <f>'Life Table'!E1341</f>
        <v>1.6469009999999999E-2</v>
      </c>
      <c r="P54">
        <f>'Life Table'!E1440</f>
        <v>1.6100529999999998E-2</v>
      </c>
      <c r="Q54">
        <f>'Life Table'!E1539</f>
        <v>1.5795699999999999E-2</v>
      </c>
      <c r="R54">
        <f>'Life Table'!E1638</f>
        <v>1.567261E-2</v>
      </c>
      <c r="S54">
        <f>'Life Table'!E1737</f>
        <v>1.517756E-2</v>
      </c>
      <c r="T54">
        <f>'Life Table'!E1836</f>
        <v>1.4932229999999999E-2</v>
      </c>
      <c r="U54">
        <f>'Life Table'!E1935</f>
        <v>1.450861E-2</v>
      </c>
      <c r="V54">
        <f>'Life Table'!E2034</f>
        <v>1.423278E-2</v>
      </c>
      <c r="W54">
        <f>'Life Table'!E2133</f>
        <v>1.401086E-2</v>
      </c>
      <c r="X54">
        <f>'Life Table'!E2232</f>
        <v>1.3602370000000001E-2</v>
      </c>
      <c r="Y54">
        <f>'Life Table'!E2331</f>
        <v>1.348569E-2</v>
      </c>
      <c r="Z54">
        <f>'Life Table'!E2430</f>
        <v>1.322103E-2</v>
      </c>
      <c r="AA54">
        <f>'Life Table'!E2529</f>
        <v>1.2995949999999999E-2</v>
      </c>
      <c r="AB54">
        <f>'Life Table'!E2628</f>
        <v>1.291233E-2</v>
      </c>
      <c r="AC54">
        <f>'Life Table'!E2727</f>
        <v>1.261401E-2</v>
      </c>
      <c r="AD54">
        <f>'Life Table'!E2826</f>
        <v>1.243205E-2</v>
      </c>
      <c r="AE54">
        <f>'Life Table'!E2925</f>
        <v>1.238389E-2</v>
      </c>
      <c r="AF54">
        <v>1.413054875102715E-2</v>
      </c>
      <c r="AG54">
        <v>1.4143727927236061E-2</v>
      </c>
      <c r="AH54">
        <v>1.415691930683749E-2</v>
      </c>
      <c r="AI54">
        <v>1.403863527936333E-2</v>
      </c>
      <c r="AJ54">
        <v>1.4051729342751011E-2</v>
      </c>
      <c r="AK54">
        <v>1.4064835531868439E-2</v>
      </c>
      <c r="AL54">
        <v>1.407795385778066E-2</v>
      </c>
      <c r="AM54">
        <v>1.409108433156281E-2</v>
      </c>
      <c r="AN54">
        <v>1.410422696429992E-2</v>
      </c>
      <c r="AO54">
        <v>1.4117381767086551E-2</v>
      </c>
    </row>
    <row r="55" spans="1:41">
      <c r="A55">
        <f t="shared" si="11"/>
        <v>54</v>
      </c>
      <c r="B55" s="29">
        <f>'Life Table'!E55</f>
        <v>2.1775869999999999E-2</v>
      </c>
      <c r="C55">
        <f>'Life Table'!E154</f>
        <v>1.992501E-2</v>
      </c>
      <c r="D55">
        <f>'Life Table'!E253</f>
        <v>2.1454589999999999E-2</v>
      </c>
      <c r="E55">
        <f>'Life Table'!E352</f>
        <v>2.1480470000000002E-2</v>
      </c>
      <c r="F55">
        <f>'Life Table'!E451</f>
        <v>2.0210479999999999E-2</v>
      </c>
      <c r="G55">
        <f>'Life Table'!E550</f>
        <v>1.823634E-2</v>
      </c>
      <c r="H55">
        <f>'Life Table'!E649</f>
        <v>1.8200959999999999E-2</v>
      </c>
      <c r="I55">
        <f>'Life Table'!E748</f>
        <v>1.8108300000000001E-2</v>
      </c>
      <c r="J55">
        <f>'Life Table'!E847</f>
        <v>1.935429E-2</v>
      </c>
      <c r="K55">
        <f>'Life Table'!E946</f>
        <v>1.92827E-2</v>
      </c>
      <c r="L55">
        <f>'Life Table'!E1045</f>
        <v>1.9097510000000002E-2</v>
      </c>
      <c r="M55">
        <f>'Life Table'!E1144</f>
        <v>1.8890520000000001E-2</v>
      </c>
      <c r="N55">
        <f>'Life Table'!E1243</f>
        <v>1.8649349999999999E-2</v>
      </c>
      <c r="O55">
        <f>'Life Table'!E1342</f>
        <v>1.7285890000000002E-2</v>
      </c>
      <c r="P55">
        <f>'Life Table'!E1441</f>
        <v>1.6920089999999999E-2</v>
      </c>
      <c r="Q55">
        <f>'Life Table'!E1540</f>
        <v>1.6606659999999999E-2</v>
      </c>
      <c r="R55">
        <f>'Life Table'!E1639</f>
        <v>1.648668E-2</v>
      </c>
      <c r="S55">
        <f>'Life Table'!E1738</f>
        <v>1.5990029999999999E-2</v>
      </c>
      <c r="T55">
        <f>'Life Table'!E1837</f>
        <v>1.574308E-2</v>
      </c>
      <c r="U55">
        <f>'Life Table'!E1936</f>
        <v>1.5314299999999999E-2</v>
      </c>
      <c r="V55">
        <f>'Life Table'!E2035</f>
        <v>1.503753E-2</v>
      </c>
      <c r="W55">
        <f>'Life Table'!E2134</f>
        <v>1.4818339999999999E-2</v>
      </c>
      <c r="X55">
        <f>'Life Table'!E2233</f>
        <v>1.440424E-2</v>
      </c>
      <c r="Y55">
        <f>'Life Table'!E2332</f>
        <v>1.42933E-2</v>
      </c>
      <c r="Z55">
        <f>'Life Table'!E2431</f>
        <v>1.402279E-2</v>
      </c>
      <c r="AA55">
        <f>'Life Table'!E2530</f>
        <v>1.3795E-2</v>
      </c>
      <c r="AB55">
        <f>'Life Table'!E2629</f>
        <v>1.371526E-2</v>
      </c>
      <c r="AC55">
        <f>'Life Table'!E2728</f>
        <v>1.3414290000000001E-2</v>
      </c>
      <c r="AD55">
        <f>'Life Table'!E2827</f>
        <v>1.323089E-2</v>
      </c>
      <c r="AE55">
        <f>'Life Table'!E2926</f>
        <v>1.317928E-2</v>
      </c>
      <c r="AF55">
        <v>1.4931634348346431E-2</v>
      </c>
      <c r="AG55">
        <v>1.494508969237629E-2</v>
      </c>
      <c r="AH55">
        <v>1.4958557069127959E-2</v>
      </c>
      <c r="AI55">
        <v>1.497203648919487E-2</v>
      </c>
      <c r="AJ55">
        <v>1.4851154379238009E-2</v>
      </c>
      <c r="AK55">
        <v>1.486453774889107E-2</v>
      </c>
      <c r="AL55">
        <v>1.487793308789542E-2</v>
      </c>
      <c r="AM55">
        <v>1.4891340406790301E-2</v>
      </c>
      <c r="AN55">
        <v>1.490475971612415E-2</v>
      </c>
      <c r="AO55">
        <v>1.491819102645409E-2</v>
      </c>
    </row>
    <row r="56" spans="1:41">
      <c r="A56">
        <f t="shared" si="11"/>
        <v>55</v>
      </c>
      <c r="B56" s="29">
        <f>'Life Table'!E56</f>
        <v>2.2775630000000002E-2</v>
      </c>
      <c r="C56">
        <f>'Life Table'!E155</f>
        <v>2.0838039999999999E-2</v>
      </c>
      <c r="D56">
        <f>'Life Table'!E254</f>
        <v>2.2435750000000001E-2</v>
      </c>
      <c r="E56">
        <f>'Life Table'!E353</f>
        <v>2.243334E-2</v>
      </c>
      <c r="F56">
        <f>'Life Table'!E452</f>
        <v>2.109109E-2</v>
      </c>
      <c r="G56">
        <f>'Life Table'!E551</f>
        <v>1.906217E-2</v>
      </c>
      <c r="H56">
        <f>'Life Table'!E650</f>
        <v>1.902334E-2</v>
      </c>
      <c r="I56">
        <f>'Life Table'!E749</f>
        <v>1.892259E-2</v>
      </c>
      <c r="J56">
        <f>'Life Table'!E848</f>
        <v>2.0215179999999999E-2</v>
      </c>
      <c r="K56">
        <f>'Life Table'!E947</f>
        <v>2.012046E-2</v>
      </c>
      <c r="L56">
        <f>'Life Table'!E1046</f>
        <v>1.9943579999999999E-2</v>
      </c>
      <c r="M56">
        <f>'Life Table'!E1145</f>
        <v>1.9719219999999999E-2</v>
      </c>
      <c r="N56">
        <f>'Life Table'!E1244</f>
        <v>1.9491499999999998E-2</v>
      </c>
      <c r="O56">
        <f>'Life Table'!E1343</f>
        <v>1.807098E-2</v>
      </c>
      <c r="P56">
        <f>'Life Table'!E1442</f>
        <v>1.770468E-2</v>
      </c>
      <c r="Q56">
        <f>'Life Table'!E1541</f>
        <v>1.7396689999999999E-2</v>
      </c>
      <c r="R56">
        <f>'Life Table'!E1640</f>
        <v>1.7275619999999998E-2</v>
      </c>
      <c r="S56">
        <f>'Life Table'!E1739</f>
        <v>1.6779189999999999E-2</v>
      </c>
      <c r="T56">
        <f>'Life Table'!E1838</f>
        <v>1.653551E-2</v>
      </c>
      <c r="U56">
        <f>'Life Table'!E1937</f>
        <v>1.6104779999999999E-2</v>
      </c>
      <c r="V56">
        <f>'Life Table'!E2036</f>
        <v>1.5830739999999999E-2</v>
      </c>
      <c r="W56">
        <f>'Life Table'!E2135</f>
        <v>1.561733E-2</v>
      </c>
      <c r="X56">
        <f>'Life Table'!E2234</f>
        <v>1.520006E-2</v>
      </c>
      <c r="Y56">
        <f>'Life Table'!E2333</f>
        <v>1.5097009999999999E-2</v>
      </c>
      <c r="Z56">
        <f>'Life Table'!E2432</f>
        <v>1.482404E-2</v>
      </c>
      <c r="AA56">
        <f>'Life Table'!E2531</f>
        <v>1.459454E-2</v>
      </c>
      <c r="AB56">
        <f>'Life Table'!E2630</f>
        <v>1.4518400000000001E-2</v>
      </c>
      <c r="AC56">
        <f>'Life Table'!E2729</f>
        <v>1.421452E-2</v>
      </c>
      <c r="AD56">
        <f>'Life Table'!E2828</f>
        <v>1.403096E-2</v>
      </c>
      <c r="AE56">
        <f>'Life Table'!E2927</f>
        <v>1.397902E-2</v>
      </c>
      <c r="AF56">
        <v>1.5722934498651479E-2</v>
      </c>
      <c r="AG56">
        <v>1.5736618727147041E-2</v>
      </c>
      <c r="AH56">
        <v>1.5750314769969909E-2</v>
      </c>
      <c r="AI56">
        <v>1.5764022637152712E-2</v>
      </c>
      <c r="AJ56">
        <v>1.5777742338736519E-2</v>
      </c>
      <c r="AK56">
        <v>1.5654690220514689E-2</v>
      </c>
      <c r="AL56">
        <v>1.5668315527576419E-2</v>
      </c>
      <c r="AM56">
        <v>1.5681952598925131E-2</v>
      </c>
      <c r="AN56">
        <v>1.569560144455262E-2</v>
      </c>
      <c r="AO56">
        <v>1.5709262074458771E-2</v>
      </c>
    </row>
    <row r="57" spans="1:41">
      <c r="A57">
        <f t="shared" si="11"/>
        <v>56</v>
      </c>
      <c r="B57" s="29">
        <f>'Life Table'!E57</f>
        <v>2.39451E-2</v>
      </c>
      <c r="C57">
        <f>'Life Table'!E156</f>
        <v>2.1911630000000001E-2</v>
      </c>
      <c r="D57">
        <f>'Life Table'!E255</f>
        <v>2.3590460000000001E-2</v>
      </c>
      <c r="E57">
        <f>'Life Table'!E354</f>
        <v>2.3528879999999999E-2</v>
      </c>
      <c r="F57">
        <f>'Life Table'!E453</f>
        <v>2.2125800000000001E-2</v>
      </c>
      <c r="G57">
        <f>'Life Table'!E552</f>
        <v>2.0055259999999998E-2</v>
      </c>
      <c r="H57">
        <f>'Life Table'!E651</f>
        <v>2.0007090000000002E-2</v>
      </c>
      <c r="I57">
        <f>'Life Table'!E750</f>
        <v>1.989689E-2</v>
      </c>
      <c r="J57">
        <f>'Life Table'!E849</f>
        <v>2.124003E-2</v>
      </c>
      <c r="K57">
        <f>'Life Table'!E948</f>
        <v>2.1109969999999999E-2</v>
      </c>
      <c r="L57">
        <f>'Life Table'!E1047</f>
        <v>2.0945970000000001E-2</v>
      </c>
      <c r="M57">
        <f>'Life Table'!E1146</f>
        <v>2.0693509999999998E-2</v>
      </c>
      <c r="N57">
        <f>'Life Table'!E1245</f>
        <v>2.0478980000000001E-2</v>
      </c>
      <c r="O57">
        <f>'Life Table'!E1344</f>
        <v>1.900665E-2</v>
      </c>
      <c r="P57">
        <f>'Life Table'!E1443</f>
        <v>1.862631E-2</v>
      </c>
      <c r="Q57">
        <f>'Life Table'!E1542</f>
        <v>1.8316320000000001E-2</v>
      </c>
      <c r="R57">
        <f>'Life Table'!E1641</f>
        <v>1.8202920000000001E-2</v>
      </c>
      <c r="S57">
        <f>'Life Table'!E1740</f>
        <v>1.7697290000000001E-2</v>
      </c>
      <c r="T57">
        <f>'Life Table'!E1839</f>
        <v>1.74536E-2</v>
      </c>
      <c r="U57">
        <f>'Life Table'!E1938</f>
        <v>1.701921E-2</v>
      </c>
      <c r="V57">
        <f>'Life Table'!E2037</f>
        <v>1.6746569999999999E-2</v>
      </c>
      <c r="W57">
        <f>'Life Table'!E2136</f>
        <v>1.6539209999999999E-2</v>
      </c>
      <c r="X57">
        <f>'Life Table'!E2235</f>
        <v>1.6117980000000001E-2</v>
      </c>
      <c r="Y57">
        <f>'Life Table'!E2334</f>
        <v>1.6023989999999998E-2</v>
      </c>
      <c r="Z57">
        <f>'Life Table'!E2433</f>
        <v>1.5746969999999999E-2</v>
      </c>
      <c r="AA57">
        <f>'Life Table'!E2532</f>
        <v>1.5516530000000001E-2</v>
      </c>
      <c r="AB57">
        <f>'Life Table'!E2631</f>
        <v>1.544354E-2</v>
      </c>
      <c r="AC57">
        <f>'Life Table'!E2730</f>
        <v>1.513545E-2</v>
      </c>
      <c r="AD57">
        <f>'Life Table'!E2829</f>
        <v>1.49494E-2</v>
      </c>
      <c r="AE57">
        <f>'Life Table'!E2928</f>
        <v>1.4894309999999999E-2</v>
      </c>
      <c r="AF57">
        <v>1.6640512169913801E-2</v>
      </c>
      <c r="AG57">
        <v>1.6654510971855999E-2</v>
      </c>
      <c r="AH57">
        <v>1.6668521450176828E-2</v>
      </c>
      <c r="AI57">
        <v>1.668254361444621E-2</v>
      </c>
      <c r="AJ57">
        <v>1.669657747424147E-2</v>
      </c>
      <c r="AK57">
        <v>1.671062303914761E-2</v>
      </c>
      <c r="AL57">
        <v>1.658463353479955E-2</v>
      </c>
      <c r="AM57">
        <v>1.659858572677431E-2</v>
      </c>
      <c r="AN57">
        <v>1.6612549556923931E-2</v>
      </c>
      <c r="AO57">
        <v>1.6626525034788009E-2</v>
      </c>
    </row>
    <row r="58" spans="1:41">
      <c r="A58">
        <f t="shared" si="11"/>
        <v>57</v>
      </c>
      <c r="B58" s="29">
        <f>'Life Table'!E58</f>
        <v>2.5115760000000001E-2</v>
      </c>
      <c r="C58">
        <f>'Life Table'!E157</f>
        <v>2.298855E-2</v>
      </c>
      <c r="D58">
        <f>'Life Table'!E256</f>
        <v>2.4754459999999999E-2</v>
      </c>
      <c r="E58">
        <f>'Life Table'!E355</f>
        <v>2.4598990000000001E-2</v>
      </c>
      <c r="F58">
        <f>'Life Table'!E454</f>
        <v>2.314505E-2</v>
      </c>
      <c r="G58">
        <f>'Life Table'!E553</f>
        <v>2.106394E-2</v>
      </c>
      <c r="H58">
        <f>'Life Table'!E652</f>
        <v>2.1013649999999998E-2</v>
      </c>
      <c r="I58">
        <f>'Life Table'!E751</f>
        <v>2.0888790000000001E-2</v>
      </c>
      <c r="J58">
        <f>'Life Table'!E850</f>
        <v>2.2282900000000001E-2</v>
      </c>
      <c r="K58">
        <f>'Life Table'!E949</f>
        <v>2.2101490000000001E-2</v>
      </c>
      <c r="L58">
        <f>'Life Table'!E1048</f>
        <v>2.1967449999999999E-2</v>
      </c>
      <c r="M58">
        <f>'Life Table'!E1147</f>
        <v>2.1674909999999999E-2</v>
      </c>
      <c r="N58">
        <f>'Life Table'!E1246</f>
        <v>2.1483849999999999E-2</v>
      </c>
      <c r="O58">
        <f>'Life Table'!E1345</f>
        <v>1.9958E-2</v>
      </c>
      <c r="P58">
        <f>'Life Table'!E1444</f>
        <v>1.9574370000000001E-2</v>
      </c>
      <c r="Q58">
        <f>'Life Table'!E1543</f>
        <v>1.9251440000000002E-2</v>
      </c>
      <c r="R58">
        <f>'Life Table'!E1642</f>
        <v>1.9142679999999999E-2</v>
      </c>
      <c r="S58">
        <f>'Life Table'!E1741</f>
        <v>1.8640009999999999E-2</v>
      </c>
      <c r="T58">
        <f>'Life Table'!E1840</f>
        <v>1.839124E-2</v>
      </c>
      <c r="U58">
        <f>'Life Table'!E1939</f>
        <v>1.7954080000000001E-2</v>
      </c>
      <c r="V58">
        <f>'Life Table'!E2038</f>
        <v>1.7685099999999999E-2</v>
      </c>
      <c r="W58">
        <f>'Life Table'!E2137</f>
        <v>1.7486350000000001E-2</v>
      </c>
      <c r="X58">
        <f>'Life Table'!E2236</f>
        <v>1.7062319999999999E-2</v>
      </c>
      <c r="Y58">
        <f>'Life Table'!E2335</f>
        <v>1.6978480000000001E-2</v>
      </c>
      <c r="Z58">
        <f>'Life Table'!E2434</f>
        <v>1.669969E-2</v>
      </c>
      <c r="AA58">
        <f>'Life Table'!E2533</f>
        <v>1.6468989999999999E-2</v>
      </c>
      <c r="AB58">
        <f>'Life Table'!E2632</f>
        <v>1.640134E-2</v>
      </c>
      <c r="AC58">
        <f>'Life Table'!E2731</f>
        <v>1.608774E-2</v>
      </c>
      <c r="AD58">
        <f>'Life Table'!E2830</f>
        <v>1.589776E-2</v>
      </c>
      <c r="AE58">
        <f>'Life Table'!E2929</f>
        <v>1.584174E-2</v>
      </c>
      <c r="AF58">
        <v>1.75830415097642E-2</v>
      </c>
      <c r="AG58">
        <v>1.7597305317760381E-2</v>
      </c>
      <c r="AH58">
        <v>1.7611580592893809E-2</v>
      </c>
      <c r="AI58">
        <v>1.762586734421356E-2</v>
      </c>
      <c r="AJ58">
        <v>1.7640165580775299E-2</v>
      </c>
      <c r="AK58">
        <v>1.7654475311641771E-2</v>
      </c>
      <c r="AL58">
        <v>1.76687965458826E-2</v>
      </c>
      <c r="AM58">
        <v>1.754031879821261E-2</v>
      </c>
      <c r="AN58">
        <v>1.755454825902214E-2</v>
      </c>
      <c r="AO58">
        <v>1.7568789159863148E-2</v>
      </c>
    </row>
    <row r="59" spans="1:41">
      <c r="A59">
        <f t="shared" si="11"/>
        <v>58</v>
      </c>
      <c r="B59" s="29">
        <f>'Life Table'!E59</f>
        <v>2.6834130000000001E-2</v>
      </c>
      <c r="C59">
        <f>'Life Table'!E158</f>
        <v>2.462485E-2</v>
      </c>
      <c r="D59">
        <f>'Life Table'!E257</f>
        <v>2.6488959999999999E-2</v>
      </c>
      <c r="E59">
        <f>'Life Table'!E356</f>
        <v>2.6207109999999999E-2</v>
      </c>
      <c r="F59">
        <f>'Life Table'!E455</f>
        <v>2.4702930000000001E-2</v>
      </c>
      <c r="G59">
        <f>'Life Table'!E554</f>
        <v>2.2643170000000001E-2</v>
      </c>
      <c r="H59">
        <f>'Life Table'!E653</f>
        <v>2.2593950000000002E-2</v>
      </c>
      <c r="I59">
        <f>'Life Table'!E752</f>
        <v>2.245577E-2</v>
      </c>
      <c r="J59">
        <f>'Life Table'!E851</f>
        <v>2.3888929999999999E-2</v>
      </c>
      <c r="K59">
        <f>'Life Table'!E950</f>
        <v>2.363637E-2</v>
      </c>
      <c r="L59">
        <f>'Life Table'!E1049</f>
        <v>2.3537240000000001E-2</v>
      </c>
      <c r="M59">
        <f>'Life Table'!E1148</f>
        <v>2.31834E-2</v>
      </c>
      <c r="N59">
        <f>'Life Table'!E1247</f>
        <v>2.3015049999999999E-2</v>
      </c>
      <c r="O59">
        <f>'Life Table'!E1346</f>
        <v>2.1419779999999999E-2</v>
      </c>
      <c r="P59">
        <f>'Life Table'!E1445</f>
        <v>2.1015019999999999E-2</v>
      </c>
      <c r="Q59">
        <f>'Life Table'!E1544</f>
        <v>2.0674459999999999E-2</v>
      </c>
      <c r="R59">
        <f>'Life Table'!E1643</f>
        <v>2.0542589999999999E-2</v>
      </c>
      <c r="S59">
        <f>'Life Table'!E1742</f>
        <v>2.0022439999999999E-2</v>
      </c>
      <c r="T59">
        <f>'Life Table'!E1841</f>
        <v>1.9765120000000001E-2</v>
      </c>
      <c r="U59">
        <f>'Life Table'!E1940</f>
        <v>1.9300939999999999E-2</v>
      </c>
      <c r="V59">
        <f>'Life Table'!E2039</f>
        <v>1.9022310000000001E-2</v>
      </c>
      <c r="W59">
        <f>'Life Table'!E2138</f>
        <v>1.8820719999999999E-2</v>
      </c>
      <c r="X59">
        <f>'Life Table'!E2237</f>
        <v>1.838207E-2</v>
      </c>
      <c r="Y59">
        <f>'Life Table'!E2336</f>
        <v>1.8301970000000001E-2</v>
      </c>
      <c r="Z59">
        <f>'Life Table'!E2435</f>
        <v>1.8010189999999999E-2</v>
      </c>
      <c r="AA59">
        <f>'Life Table'!E2534</f>
        <v>1.7771729999999999E-2</v>
      </c>
      <c r="AB59">
        <f>'Life Table'!E2633</f>
        <v>1.7701749999999999E-2</v>
      </c>
      <c r="AC59">
        <f>'Life Table'!E2732</f>
        <v>1.737733E-2</v>
      </c>
      <c r="AD59">
        <f>'Life Table'!E2831</f>
        <v>1.7177850000000001E-2</v>
      </c>
      <c r="AE59">
        <f>'Life Table'!E2930</f>
        <v>1.711008E-2</v>
      </c>
      <c r="AF59">
        <v>1.8920284181124462E-2</v>
      </c>
      <c r="AG59">
        <v>1.8935260601881779E-2</v>
      </c>
      <c r="AH59">
        <v>1.895024876242413E-2</v>
      </c>
      <c r="AI59">
        <v>1.896524867177107E-2</v>
      </c>
      <c r="AJ59">
        <v>1.8980260338948951E-2</v>
      </c>
      <c r="AK59">
        <v>1.8995283772990531E-2</v>
      </c>
      <c r="AL59">
        <v>1.9010318982935259E-2</v>
      </c>
      <c r="AM59">
        <v>1.902536597782933E-2</v>
      </c>
      <c r="AN59">
        <v>1.8890366522919869E-2</v>
      </c>
      <c r="AO59">
        <v>1.8905319491139268E-2</v>
      </c>
    </row>
    <row r="60" spans="1:41">
      <c r="A60">
        <f t="shared" si="11"/>
        <v>59</v>
      </c>
      <c r="B60" s="29">
        <f>'Life Table'!E60</f>
        <v>2.8554389999999999E-2</v>
      </c>
      <c r="C60">
        <f>'Life Table'!E159</f>
        <v>2.625945E-2</v>
      </c>
      <c r="D60">
        <f>'Life Table'!E258</f>
        <v>2.8241120000000001E-2</v>
      </c>
      <c r="E60">
        <f>'Life Table'!E357</f>
        <v>2.7826679999999999E-2</v>
      </c>
      <c r="F60">
        <f>'Life Table'!E456</f>
        <v>2.6240679999999999E-2</v>
      </c>
      <c r="G60">
        <f>'Life Table'!E555</f>
        <v>2.4234700000000001E-2</v>
      </c>
      <c r="H60">
        <f>'Life Table'!E654</f>
        <v>2.4181609999999999E-2</v>
      </c>
      <c r="I60">
        <f>'Life Table'!E753</f>
        <v>2.4034759999999999E-2</v>
      </c>
      <c r="J60">
        <f>'Life Table'!E852</f>
        <v>2.5521209999999999E-2</v>
      </c>
      <c r="K60">
        <f>'Life Table'!E951</f>
        <v>2.5185809999999999E-2</v>
      </c>
      <c r="L60">
        <f>'Life Table'!E1050</f>
        <v>2.51276E-2</v>
      </c>
      <c r="M60">
        <f>'Life Table'!E1149</f>
        <v>2.4708569999999999E-2</v>
      </c>
      <c r="N60">
        <f>'Life Table'!E1248</f>
        <v>2.4568329999999999E-2</v>
      </c>
      <c r="O60">
        <f>'Life Table'!E1347</f>
        <v>2.289741E-2</v>
      </c>
      <c r="P60">
        <f>'Life Table'!E1446</f>
        <v>2.246801E-2</v>
      </c>
      <c r="Q60">
        <f>'Life Table'!E1545</f>
        <v>2.2107700000000001E-2</v>
      </c>
      <c r="R60">
        <f>'Life Table'!E1644</f>
        <v>2.196644E-2</v>
      </c>
      <c r="S60">
        <f>'Life Table'!E1743</f>
        <v>2.141324E-2</v>
      </c>
      <c r="T60">
        <f>'Life Table'!E1842</f>
        <v>2.1146209999999999E-2</v>
      </c>
      <c r="U60">
        <f>'Life Table'!E1941</f>
        <v>2.066747E-2</v>
      </c>
      <c r="V60">
        <f>'Life Table'!E2040</f>
        <v>2.0370449999999998E-2</v>
      </c>
      <c r="W60">
        <f>'Life Table'!E2139</f>
        <v>2.016708E-2</v>
      </c>
      <c r="X60">
        <f>'Life Table'!E2238</f>
        <v>1.971351E-2</v>
      </c>
      <c r="Y60">
        <f>'Life Table'!E2337</f>
        <v>1.9636669999999998E-2</v>
      </c>
      <c r="Z60">
        <f>'Life Table'!E2436</f>
        <v>1.933462E-2</v>
      </c>
      <c r="AA60">
        <f>'Life Table'!E2535</f>
        <v>1.9088879999999999E-2</v>
      </c>
      <c r="AB60">
        <f>'Life Table'!E2634</f>
        <v>1.9018710000000001E-2</v>
      </c>
      <c r="AC60">
        <f>'Life Table'!E2733</f>
        <v>1.868216E-2</v>
      </c>
      <c r="AD60">
        <f>'Life Table'!E2832</f>
        <v>1.8473969999999999E-2</v>
      </c>
      <c r="AE60">
        <f>'Life Table'!E2931</f>
        <v>1.8397119999999999E-2</v>
      </c>
      <c r="AF60">
        <v>2.0270397014330199E-2</v>
      </c>
      <c r="AG60">
        <v>2.0286074838524511E-2</v>
      </c>
      <c r="AH60">
        <v>2.0301764662424841E-2</v>
      </c>
      <c r="AI60">
        <v>2.0317466495019091E-2</v>
      </c>
      <c r="AJ60">
        <v>2.0333180345301849E-2</v>
      </c>
      <c r="AK60">
        <v>2.0348906222274029E-2</v>
      </c>
      <c r="AL60">
        <v>2.03646441349431E-2</v>
      </c>
      <c r="AM60">
        <v>2.0380394092322729E-2</v>
      </c>
      <c r="AN60">
        <v>2.039615610343315E-2</v>
      </c>
      <c r="AO60">
        <v>2.0254731180860071E-2</v>
      </c>
    </row>
    <row r="61" spans="1:41">
      <c r="A61">
        <f t="shared" si="11"/>
        <v>60</v>
      </c>
      <c r="B61" s="29">
        <f>'Life Table'!E61</f>
        <v>3.117315E-2</v>
      </c>
      <c r="C61">
        <f>'Life Table'!E160</f>
        <v>2.8781250000000001E-2</v>
      </c>
      <c r="D61">
        <f>'Life Table'!E259</f>
        <v>3.089037E-2</v>
      </c>
      <c r="E61">
        <f>'Life Table'!E358</f>
        <v>3.034326E-2</v>
      </c>
      <c r="F61">
        <f>'Life Table'!E457</f>
        <v>2.86685E-2</v>
      </c>
      <c r="G61">
        <f>'Life Table'!E556</f>
        <v>2.6724040000000001E-2</v>
      </c>
      <c r="H61">
        <f>'Life Table'!E655</f>
        <v>2.666922E-2</v>
      </c>
      <c r="I61">
        <f>'Life Table'!E754</f>
        <v>2.6501210000000001E-2</v>
      </c>
      <c r="J61">
        <f>'Life Table'!E853</f>
        <v>2.804239E-2</v>
      </c>
      <c r="K61">
        <f>'Life Table'!E952</f>
        <v>2.76186E-2</v>
      </c>
      <c r="L61">
        <f>'Life Table'!E1051</f>
        <v>2.7585660000000001E-2</v>
      </c>
      <c r="M61">
        <f>'Life Table'!E1150</f>
        <v>2.7084299999999999E-2</v>
      </c>
      <c r="N61">
        <f>'Life Table'!E1249</f>
        <v>2.6961499999999999E-2</v>
      </c>
      <c r="O61">
        <f>'Life Table'!E1348</f>
        <v>2.519004E-2</v>
      </c>
      <c r="P61">
        <f>'Life Table'!E1447</f>
        <v>2.4714449999999999E-2</v>
      </c>
      <c r="Q61">
        <f>'Life Table'!E1546</f>
        <v>2.4307740000000001E-2</v>
      </c>
      <c r="R61">
        <f>'Life Table'!E1645</f>
        <v>2.413303E-2</v>
      </c>
      <c r="S61">
        <f>'Life Table'!E1744</f>
        <v>2.3537639999999999E-2</v>
      </c>
      <c r="T61">
        <f>'Life Table'!E1843</f>
        <v>2.322372E-2</v>
      </c>
      <c r="U61">
        <f>'Life Table'!E1942</f>
        <v>2.2703959999999999E-2</v>
      </c>
      <c r="V61">
        <f>'Life Table'!E2041</f>
        <v>2.2385869999999999E-2</v>
      </c>
      <c r="W61">
        <f>'Life Table'!E2140</f>
        <v>2.215468E-2</v>
      </c>
      <c r="X61">
        <f>'Life Table'!E2239</f>
        <v>2.167067E-2</v>
      </c>
      <c r="Y61">
        <f>'Life Table'!E2338</f>
        <v>2.1593589999999999E-2</v>
      </c>
      <c r="Z61">
        <f>'Life Table'!E2437</f>
        <v>2.1265039999999999E-2</v>
      </c>
      <c r="AA61">
        <f>'Life Table'!E2536</f>
        <v>2.1003009999999999E-2</v>
      </c>
      <c r="AB61">
        <f>'Life Table'!E2635</f>
        <v>2.0922360000000001E-2</v>
      </c>
      <c r="AC61">
        <f>'Life Table'!E2734</f>
        <v>2.0565920000000001E-2</v>
      </c>
      <c r="AD61">
        <f>'Life Table'!E2833</f>
        <v>2.0346400000000001E-2</v>
      </c>
      <c r="AE61">
        <f>'Life Table'!E2932</f>
        <v>2.0250629999999999E-2</v>
      </c>
      <c r="AF61">
        <v>2.2276389620810581E-2</v>
      </c>
      <c r="AG61">
        <v>2.2293412567536249E-2</v>
      </c>
      <c r="AH61">
        <v>2.2310448373708439E-2</v>
      </c>
      <c r="AI61">
        <v>2.2327497048812091E-2</v>
      </c>
      <c r="AJ61">
        <v>2.234455860233853E-2</v>
      </c>
      <c r="AK61">
        <v>2.23616330437858E-2</v>
      </c>
      <c r="AL61">
        <v>2.2378720382658649E-2</v>
      </c>
      <c r="AM61">
        <v>2.2395820628468451E-2</v>
      </c>
      <c r="AN61">
        <v>2.2412933790733058E-2</v>
      </c>
      <c r="AO61">
        <v>2.243005987897739E-2</v>
      </c>
    </row>
    <row r="62" spans="1:41">
      <c r="A62">
        <f t="shared" si="11"/>
        <v>61</v>
      </c>
      <c r="B62" s="29">
        <f>'Life Table'!E62</f>
        <v>3.2765370000000002E-2</v>
      </c>
      <c r="C62">
        <f>'Life Table'!E161</f>
        <v>3.0264249999999999E-2</v>
      </c>
      <c r="D62">
        <f>'Life Table'!E260</f>
        <v>3.250463E-2</v>
      </c>
      <c r="E62">
        <f>'Life Table'!E359</f>
        <v>3.1809410000000003E-2</v>
      </c>
      <c r="F62">
        <f>'Life Table'!E458</f>
        <v>3.0062769999999999E-2</v>
      </c>
      <c r="G62">
        <f>'Life Table'!E557</f>
        <v>2.8169690000000001E-2</v>
      </c>
      <c r="H62">
        <f>'Life Table'!E656</f>
        <v>2.8114739999999999E-2</v>
      </c>
      <c r="I62">
        <f>'Life Table'!E755</f>
        <v>2.7939140000000001E-2</v>
      </c>
      <c r="J62">
        <f>'Life Table'!E854</f>
        <v>2.9549410000000002E-2</v>
      </c>
      <c r="K62">
        <f>'Life Table'!E953</f>
        <v>2.905081E-2</v>
      </c>
      <c r="L62">
        <f>'Life Table'!E1052</f>
        <v>2.907351E-2</v>
      </c>
      <c r="M62">
        <f>'Life Table'!E1151</f>
        <v>2.8497430000000001E-2</v>
      </c>
      <c r="N62">
        <f>'Life Table'!E1250</f>
        <v>2.8418390000000002E-2</v>
      </c>
      <c r="O62">
        <f>'Life Table'!E1349</f>
        <v>2.6563139999999999E-2</v>
      </c>
      <c r="P62">
        <f>'Life Table'!E1448</f>
        <v>2.6066789999999999E-2</v>
      </c>
      <c r="Q62">
        <f>'Life Table'!E1547</f>
        <v>2.5645330000000001E-2</v>
      </c>
      <c r="R62">
        <f>'Life Table'!E1646</f>
        <v>2.546375E-2</v>
      </c>
      <c r="S62">
        <f>'Life Table'!E1745</f>
        <v>2.4851270000000002E-2</v>
      </c>
      <c r="T62">
        <f>'Life Table'!E1844</f>
        <v>2.4537550000000002E-2</v>
      </c>
      <c r="U62">
        <f>'Life Table'!E1943</f>
        <v>2.3990190000000002E-2</v>
      </c>
      <c r="V62">
        <f>'Life Table'!E2042</f>
        <v>2.366917E-2</v>
      </c>
      <c r="W62">
        <f>'Life Table'!E2141</f>
        <v>2.3450269999999999E-2</v>
      </c>
      <c r="X62">
        <f>'Life Table'!E2240</f>
        <v>2.2945920000000002E-2</v>
      </c>
      <c r="Y62">
        <f>'Life Table'!E2339</f>
        <v>2.2879159999999999E-2</v>
      </c>
      <c r="Z62">
        <f>'Life Table'!E2438</f>
        <v>2.2550529999999999E-2</v>
      </c>
      <c r="AA62">
        <f>'Life Table'!E2537</f>
        <v>2.228869E-2</v>
      </c>
      <c r="AB62">
        <f>'Life Table'!E2636</f>
        <v>2.221834E-2</v>
      </c>
      <c r="AC62">
        <f>'Life Table'!E2735</f>
        <v>2.1853979999999999E-2</v>
      </c>
      <c r="AD62">
        <f>'Life Table'!E2834</f>
        <v>2.162648E-2</v>
      </c>
      <c r="AE62">
        <f>'Life Table'!E2933</f>
        <v>2.1530959999999998E-2</v>
      </c>
      <c r="AF62">
        <v>2.3746314009003289E-2</v>
      </c>
      <c r="AG62">
        <v>2.3588201545267421E-2</v>
      </c>
      <c r="AH62">
        <v>2.3605718111751939E-2</v>
      </c>
      <c r="AI62">
        <v>2.362324752803235E-2</v>
      </c>
      <c r="AJ62">
        <v>2.3640789803298531E-2</v>
      </c>
      <c r="AK62">
        <v>2.3658344946746231E-2</v>
      </c>
      <c r="AL62">
        <v>2.3675912967577761E-2</v>
      </c>
      <c r="AM62">
        <v>2.3693493875001411E-2</v>
      </c>
      <c r="AN62">
        <v>2.3711087678232049E-2</v>
      </c>
      <c r="AO62">
        <v>2.3728694386490279E-2</v>
      </c>
    </row>
    <row r="63" spans="1:41">
      <c r="A63">
        <f t="shared" si="11"/>
        <v>62</v>
      </c>
      <c r="B63" s="29">
        <f>'Life Table'!E63</f>
        <v>3.5752970000000002E-2</v>
      </c>
      <c r="C63">
        <f>'Life Table'!E162</f>
        <v>3.3126179999999998E-2</v>
      </c>
      <c r="D63">
        <f>'Life Table'!E261</f>
        <v>3.5508169999999999E-2</v>
      </c>
      <c r="E63">
        <f>'Life Table'!E360</f>
        <v>3.4641270000000002E-2</v>
      </c>
      <c r="F63">
        <f>'Life Table'!E459</f>
        <v>3.285225E-2</v>
      </c>
      <c r="G63">
        <f>'Life Table'!E558</f>
        <v>3.0991560000000001E-2</v>
      </c>
      <c r="H63">
        <f>'Life Table'!E657</f>
        <v>3.093518E-2</v>
      </c>
      <c r="I63">
        <f>'Life Table'!E756</f>
        <v>3.073876E-2</v>
      </c>
      <c r="J63">
        <f>'Life Table'!E855</f>
        <v>3.2417939999999999E-2</v>
      </c>
      <c r="K63">
        <f>'Life Table'!E954</f>
        <v>3.181556E-2</v>
      </c>
      <c r="L63">
        <f>'Life Table'!E1053</f>
        <v>3.1885360000000001E-2</v>
      </c>
      <c r="M63">
        <f>'Life Table'!E1152</f>
        <v>3.122115E-2</v>
      </c>
      <c r="N63">
        <f>'Life Table'!E1251</f>
        <v>3.1153509999999999E-2</v>
      </c>
      <c r="O63">
        <f>'Life Table'!E1350</f>
        <v>2.917983E-2</v>
      </c>
      <c r="P63">
        <f>'Life Table'!E1449</f>
        <v>2.863371E-2</v>
      </c>
      <c r="Q63">
        <f>'Life Table'!E1548</f>
        <v>2.815995E-2</v>
      </c>
      <c r="R63">
        <f>'Life Table'!E1647</f>
        <v>2.793586E-2</v>
      </c>
      <c r="S63">
        <f>'Life Table'!E1746</f>
        <v>2.727195E-2</v>
      </c>
      <c r="T63">
        <f>'Life Table'!E1845</f>
        <v>2.6916740000000001E-2</v>
      </c>
      <c r="U63">
        <f>'Life Table'!E1944</f>
        <v>2.6322310000000002E-2</v>
      </c>
      <c r="V63">
        <f>'Life Table'!E2043</f>
        <v>2.595459E-2</v>
      </c>
      <c r="W63">
        <f>'Life Table'!E2142</f>
        <v>2.571704E-2</v>
      </c>
      <c r="X63">
        <f>'Life Table'!E2241</f>
        <v>2.5184020000000001E-2</v>
      </c>
      <c r="Y63">
        <f>'Life Table'!E2340</f>
        <v>2.5105470000000001E-2</v>
      </c>
      <c r="Z63">
        <f>'Life Table'!E2439</f>
        <v>2.475051E-2</v>
      </c>
      <c r="AA63">
        <f>'Life Table'!E2538</f>
        <v>2.447446E-2</v>
      </c>
      <c r="AB63">
        <f>'Life Table'!E2637</f>
        <v>2.4398980000000001E-2</v>
      </c>
      <c r="AC63">
        <f>'Life Table'!E2736</f>
        <v>2.4017500000000001E-2</v>
      </c>
      <c r="AD63">
        <f>'Life Table'!E2835</f>
        <v>2.3775669999999999E-2</v>
      </c>
      <c r="AE63">
        <f>'Life Table'!E2934</f>
        <v>2.366064E-2</v>
      </c>
      <c r="AF63">
        <v>2.605104731617525E-2</v>
      </c>
      <c r="AG63">
        <v>2.6070191400237919E-2</v>
      </c>
      <c r="AH63">
        <v>2.5898393120343029E-2</v>
      </c>
      <c r="AI63">
        <v>2.591742652280404E-2</v>
      </c>
      <c r="AJ63">
        <v>2.5936473726365979E-2</v>
      </c>
      <c r="AK63">
        <v>2.595553474075862E-2</v>
      </c>
      <c r="AL63">
        <v>2.5974609575718292E-2</v>
      </c>
      <c r="AM63">
        <v>2.5993698240987521E-2</v>
      </c>
      <c r="AN63">
        <v>2.601280074631529E-2</v>
      </c>
      <c r="AO63">
        <v>2.603191710145725E-2</v>
      </c>
    </row>
    <row r="64" spans="1:41">
      <c r="A64">
        <f t="shared" si="11"/>
        <v>63</v>
      </c>
      <c r="B64" s="29">
        <f>'Life Table'!E64</f>
        <v>3.8477160000000003E-2</v>
      </c>
      <c r="C64">
        <f>'Life Table'!E163</f>
        <v>3.5687539999999997E-2</v>
      </c>
      <c r="D64">
        <f>'Life Table'!E262</f>
        <v>3.8218769999999999E-2</v>
      </c>
      <c r="E64">
        <f>'Life Table'!E361</f>
        <v>3.7189880000000002E-2</v>
      </c>
      <c r="F64">
        <f>'Life Table'!E460</f>
        <v>3.5341520000000001E-2</v>
      </c>
      <c r="G64">
        <f>'Life Table'!E559</f>
        <v>3.3481789999999997E-2</v>
      </c>
      <c r="H64">
        <f>'Life Table'!E658</f>
        <v>3.3431500000000003E-2</v>
      </c>
      <c r="I64">
        <f>'Life Table'!E757</f>
        <v>3.3219499999999999E-2</v>
      </c>
      <c r="J64">
        <f>'Life Table'!E856</f>
        <v>3.4985700000000002E-2</v>
      </c>
      <c r="K64">
        <f>'Life Table'!E955</f>
        <v>3.4293959999999998E-2</v>
      </c>
      <c r="L64">
        <f>'Life Table'!E1054</f>
        <v>3.440468E-2</v>
      </c>
      <c r="M64">
        <f>'Life Table'!E1153</f>
        <v>3.3666229999999998E-2</v>
      </c>
      <c r="N64">
        <f>'Life Table'!E1252</f>
        <v>3.3621659999999998E-2</v>
      </c>
      <c r="O64">
        <f>'Life Table'!E1351</f>
        <v>3.151545E-2</v>
      </c>
      <c r="P64">
        <f>'Life Table'!E1450</f>
        <v>3.092719E-2</v>
      </c>
      <c r="Q64">
        <f>'Life Table'!E1549</f>
        <v>3.0412189999999999E-2</v>
      </c>
      <c r="R64">
        <f>'Life Table'!E1648</f>
        <v>3.0154009999999998E-2</v>
      </c>
      <c r="S64">
        <f>'Life Table'!E1747</f>
        <v>2.944339E-2</v>
      </c>
      <c r="T64">
        <f>'Life Table'!E1846</f>
        <v>2.9055540000000001E-2</v>
      </c>
      <c r="U64">
        <f>'Life Table'!E1945</f>
        <v>2.8416879999999999E-2</v>
      </c>
      <c r="V64">
        <f>'Life Table'!E2044</f>
        <v>2.802263E-2</v>
      </c>
      <c r="W64">
        <f>'Life Table'!E2143</f>
        <v>2.7756300000000001E-2</v>
      </c>
      <c r="X64">
        <f>'Life Table'!E2242</f>
        <v>2.7192560000000001E-2</v>
      </c>
      <c r="Y64">
        <f>'Life Table'!E2341</f>
        <v>2.7120370000000001E-2</v>
      </c>
      <c r="Z64">
        <f>'Life Table'!E2440</f>
        <v>2.6735169999999999E-2</v>
      </c>
      <c r="AA64">
        <f>'Life Table'!E2539</f>
        <v>2.6449520000000001E-2</v>
      </c>
      <c r="AB64">
        <f>'Life Table'!E2638</f>
        <v>2.6377540000000001E-2</v>
      </c>
      <c r="AC64">
        <f>'Life Table'!E2737</f>
        <v>2.5982760000000001E-2</v>
      </c>
      <c r="AD64">
        <f>'Life Table'!E2836</f>
        <v>2.5726889999999999E-2</v>
      </c>
      <c r="AE64">
        <f>'Life Table'!E2935</f>
        <v>2.5601599999999999E-2</v>
      </c>
      <c r="AF64">
        <v>2.8124085972880412E-2</v>
      </c>
      <c r="AG64">
        <v>2.8144539058716059E-2</v>
      </c>
      <c r="AH64">
        <v>2.8165006802387201E-2</v>
      </c>
      <c r="AI64">
        <v>2.798132393714103E-2</v>
      </c>
      <c r="AJ64">
        <v>2.8001674702796801E-2</v>
      </c>
      <c r="AK64">
        <v>2.8022040055167171E-2</v>
      </c>
      <c r="AL64">
        <v>2.8042420004392499E-2</v>
      </c>
      <c r="AM64">
        <v>2.806281456061965E-2</v>
      </c>
      <c r="AN64">
        <v>2.8083223734002179E-2</v>
      </c>
      <c r="AO64">
        <v>2.8103647534700179E-2</v>
      </c>
    </row>
    <row r="65" spans="1:41">
      <c r="A65">
        <f t="shared" si="11"/>
        <v>64</v>
      </c>
      <c r="B65" s="29">
        <f>'Life Table'!E65</f>
        <v>4.1514719999999998E-2</v>
      </c>
      <c r="C65">
        <f>'Life Table'!E164</f>
        <v>3.8546589999999999E-2</v>
      </c>
      <c r="D65">
        <f>'Life Table'!E263</f>
        <v>4.1229719999999997E-2</v>
      </c>
      <c r="E65">
        <f>'Life Table'!E362</f>
        <v>4.0055489999999999E-2</v>
      </c>
      <c r="F65">
        <f>'Life Table'!E461</f>
        <v>3.81062E-2</v>
      </c>
      <c r="G65">
        <f>'Life Table'!E560</f>
        <v>3.6221540000000003E-2</v>
      </c>
      <c r="H65">
        <f>'Life Table'!E659</f>
        <v>3.6177580000000001E-2</v>
      </c>
      <c r="I65">
        <f>'Life Table'!E758</f>
        <v>3.5955710000000002E-2</v>
      </c>
      <c r="J65">
        <f>'Life Table'!E857</f>
        <v>3.7827140000000002E-2</v>
      </c>
      <c r="K65">
        <f>'Life Table'!E956</f>
        <v>3.7053250000000003E-2</v>
      </c>
      <c r="L65">
        <f>'Life Table'!E1055</f>
        <v>3.7197389999999997E-2</v>
      </c>
      <c r="M65">
        <f>'Life Table'!E1154</f>
        <v>3.63804E-2</v>
      </c>
      <c r="N65">
        <f>'Life Table'!E1253</f>
        <v>3.635538E-2</v>
      </c>
      <c r="O65">
        <f>'Life Table'!E1352</f>
        <v>3.4107169999999999E-2</v>
      </c>
      <c r="P65">
        <f>'Life Table'!E1451</f>
        <v>3.3465719999999997E-2</v>
      </c>
      <c r="Q65">
        <f>'Life Table'!E1550</f>
        <v>3.2906520000000002E-2</v>
      </c>
      <c r="R65">
        <f>'Life Table'!E1649</f>
        <v>3.2612969999999998E-2</v>
      </c>
      <c r="S65">
        <f>'Life Table'!E1748</f>
        <v>3.1849420000000003E-2</v>
      </c>
      <c r="T65">
        <f>'Life Table'!E1847</f>
        <v>3.1423890000000003E-2</v>
      </c>
      <c r="U65">
        <f>'Life Table'!E1946</f>
        <v>3.0733420000000001E-2</v>
      </c>
      <c r="V65">
        <f>'Life Table'!E2045</f>
        <v>3.0305289999999999E-2</v>
      </c>
      <c r="W65">
        <f>'Life Table'!E2144</f>
        <v>3.0023419999999999E-2</v>
      </c>
      <c r="X65">
        <f>'Life Table'!E2243</f>
        <v>2.9407229999999999E-2</v>
      </c>
      <c r="Y65">
        <f>'Life Table'!E2342</f>
        <v>2.9335509999999999E-2</v>
      </c>
      <c r="Z65">
        <f>'Life Table'!E2441</f>
        <v>2.893546E-2</v>
      </c>
      <c r="AA65">
        <f>'Life Table'!E2540</f>
        <v>2.8626269999999999E-2</v>
      </c>
      <c r="AB65">
        <f>'Life Table'!E2639</f>
        <v>2.8559109999999999E-2</v>
      </c>
      <c r="AC65">
        <f>'Life Table'!E2738</f>
        <v>2.8151510000000001E-2</v>
      </c>
      <c r="AD65">
        <f>'Life Table'!E2837</f>
        <v>2.7881719999999999E-2</v>
      </c>
      <c r="AE65">
        <f>'Life Table'!E2936</f>
        <v>2.7747850000000001E-2</v>
      </c>
      <c r="AF65">
        <v>3.041462389807259E-2</v>
      </c>
      <c r="AG65">
        <v>3.0436556794684381E-2</v>
      </c>
      <c r="AH65">
        <v>3.04585052580536E-2</v>
      </c>
      <c r="AI65">
        <v>3.0480469298864721E-2</v>
      </c>
      <c r="AJ65">
        <v>3.0283352822838231E-2</v>
      </c>
      <c r="AK65">
        <v>3.0305192542897319E-2</v>
      </c>
      <c r="AL65">
        <v>3.0327047765750011E-2</v>
      </c>
      <c r="AM65">
        <v>3.034891850204002E-2</v>
      </c>
      <c r="AN65">
        <v>3.0370804762417821E-2</v>
      </c>
      <c r="AO65">
        <v>3.0392706557540779E-2</v>
      </c>
    </row>
    <row r="66" spans="1:41">
      <c r="A66">
        <f t="shared" si="11"/>
        <v>65</v>
      </c>
      <c r="B66" s="29">
        <f>'Life Table'!E66</f>
        <v>4.4902160000000003E-2</v>
      </c>
      <c r="C66">
        <f>'Life Table'!E165</f>
        <v>4.1757530000000001E-2</v>
      </c>
      <c r="D66">
        <f>'Life Table'!E264</f>
        <v>4.4612810000000003E-2</v>
      </c>
      <c r="E66">
        <f>'Life Table'!E363</f>
        <v>4.329065E-2</v>
      </c>
      <c r="F66">
        <f>'Life Table'!E462</f>
        <v>4.1204730000000002E-2</v>
      </c>
      <c r="G66">
        <f>'Life Table'!E561</f>
        <v>3.9285399999999998E-2</v>
      </c>
      <c r="H66">
        <f>'Life Table'!E660</f>
        <v>3.9242720000000002E-2</v>
      </c>
      <c r="I66">
        <f>'Life Table'!E759</f>
        <v>3.9010059999999999E-2</v>
      </c>
      <c r="J66">
        <f>'Life Table'!E858</f>
        <v>4.1004520000000003E-2</v>
      </c>
      <c r="K66">
        <f>'Life Table'!E957</f>
        <v>4.0153769999999998E-2</v>
      </c>
      <c r="L66">
        <f>'Life Table'!E1056</f>
        <v>4.032202E-2</v>
      </c>
      <c r="M66">
        <f>'Life Table'!E1155</f>
        <v>3.943207E-2</v>
      </c>
      <c r="N66">
        <f>'Life Table'!E1254</f>
        <v>3.941335E-2</v>
      </c>
      <c r="O66">
        <f>'Life Table'!E1353</f>
        <v>3.701488E-2</v>
      </c>
      <c r="P66">
        <f>'Life Table'!E1452</f>
        <v>3.6325299999999998E-2</v>
      </c>
      <c r="Q66">
        <f>'Life Table'!E1551</f>
        <v>3.5709919999999999E-2</v>
      </c>
      <c r="R66">
        <f>'Life Table'!E1650</f>
        <v>3.5377779999999998E-2</v>
      </c>
      <c r="S66">
        <f>'Life Table'!E1749</f>
        <v>3.4558289999999998E-2</v>
      </c>
      <c r="T66">
        <f>'Life Table'!E1848</f>
        <v>3.4089229999999998E-2</v>
      </c>
      <c r="U66">
        <f>'Life Table'!E1947</f>
        <v>3.333999E-2</v>
      </c>
      <c r="V66">
        <f>'Life Table'!E2046</f>
        <v>3.2870539999999997E-2</v>
      </c>
      <c r="W66">
        <f>'Life Table'!E2145</f>
        <v>3.2566560000000001E-2</v>
      </c>
      <c r="X66">
        <f>'Life Table'!E2244</f>
        <v>3.1909890000000003E-2</v>
      </c>
      <c r="Y66">
        <f>'Life Table'!E2343</f>
        <v>3.1818689999999997E-2</v>
      </c>
      <c r="Z66">
        <f>'Life Table'!E2442</f>
        <v>3.139397E-2</v>
      </c>
      <c r="AA66">
        <f>'Life Table'!E2541</f>
        <v>3.1078890000000001E-2</v>
      </c>
      <c r="AB66">
        <f>'Life Table'!E2640</f>
        <v>3.100373E-2</v>
      </c>
      <c r="AC66">
        <f>'Life Table'!E2739</f>
        <v>3.0583119999999998E-2</v>
      </c>
      <c r="AD66">
        <f>'Life Table'!E2838</f>
        <v>3.0297399999999999E-2</v>
      </c>
      <c r="AE66">
        <f>'Life Table'!E2937</f>
        <v>3.0155350000000001E-2</v>
      </c>
      <c r="AF66">
        <v>3.298529609407308E-2</v>
      </c>
      <c r="AG66">
        <v>3.3008881140776603E-2</v>
      </c>
      <c r="AH66">
        <v>3.3032482761548347E-2</v>
      </c>
      <c r="AI66">
        <v>3.3056100967616693E-2</v>
      </c>
      <c r="AJ66">
        <v>3.3079735770216612E-2</v>
      </c>
      <c r="AK66">
        <v>3.2867619079083421E-2</v>
      </c>
      <c r="AL66">
        <v>3.2891121423623382E-2</v>
      </c>
      <c r="AM66">
        <v>3.2914640286195507E-2</v>
      </c>
      <c r="AN66">
        <v>3.2938175677993287E-2</v>
      </c>
      <c r="AO66">
        <v>3.2961727610216651E-2</v>
      </c>
    </row>
    <row r="67" spans="1:41">
      <c r="A67">
        <f t="shared" si="11"/>
        <v>66</v>
      </c>
      <c r="B67" s="29">
        <f>'Life Table'!E67</f>
        <v>4.8067749999999999E-2</v>
      </c>
      <c r="C67">
        <f>'Life Table'!E166</f>
        <v>4.4736199999999997E-2</v>
      </c>
      <c r="D67">
        <f>'Life Table'!E265</f>
        <v>4.7790369999999999E-2</v>
      </c>
      <c r="E67">
        <f>'Life Table'!E364</f>
        <v>4.6328479999999998E-2</v>
      </c>
      <c r="F67">
        <f>'Life Table'!E463</f>
        <v>4.4076280000000002E-2</v>
      </c>
      <c r="G67">
        <f>'Life Table'!E562</f>
        <v>4.2113490000000003E-2</v>
      </c>
      <c r="H67">
        <f>'Life Table'!E661</f>
        <v>4.2074390000000003E-2</v>
      </c>
      <c r="I67">
        <f>'Life Table'!E760</f>
        <v>4.1829669999999999E-2</v>
      </c>
      <c r="J67">
        <f>'Life Table'!E859</f>
        <v>4.3956530000000001E-2</v>
      </c>
      <c r="K67">
        <f>'Life Table'!E958</f>
        <v>4.3040559999999999E-2</v>
      </c>
      <c r="L67">
        <f>'Life Table'!E1057</f>
        <v>4.3241769999999999E-2</v>
      </c>
      <c r="M67">
        <f>'Life Table'!E1156</f>
        <v>4.2279700000000003E-2</v>
      </c>
      <c r="N67">
        <f>'Life Table'!E1255</f>
        <v>4.2279320000000002E-2</v>
      </c>
      <c r="O67">
        <f>'Life Table'!E1354</f>
        <v>3.9723319999999999E-2</v>
      </c>
      <c r="P67">
        <f>'Life Table'!E1453</f>
        <v>3.8993390000000003E-2</v>
      </c>
      <c r="Q67">
        <f>'Life Table'!E1552</f>
        <v>3.8337950000000003E-2</v>
      </c>
      <c r="R67">
        <f>'Life Table'!E1651</f>
        <v>3.7965310000000002E-2</v>
      </c>
      <c r="S67">
        <f>'Life Table'!E1750</f>
        <v>3.7093580000000001E-2</v>
      </c>
      <c r="T67">
        <f>'Life Table'!E1849</f>
        <v>3.6592310000000003E-2</v>
      </c>
      <c r="U67">
        <f>'Life Table'!E1948</f>
        <v>3.5786159999999997E-2</v>
      </c>
      <c r="V67">
        <f>'Life Table'!E2047</f>
        <v>3.5276769999999999E-2</v>
      </c>
      <c r="W67">
        <f>'Life Table'!E2146</f>
        <v>3.4949960000000002E-2</v>
      </c>
      <c r="X67">
        <f>'Life Table'!E2245</f>
        <v>3.4247159999999999E-2</v>
      </c>
      <c r="Y67">
        <f>'Life Table'!E2344</f>
        <v>3.4151029999999999E-2</v>
      </c>
      <c r="Z67">
        <f>'Life Table'!E2443</f>
        <v>3.3685960000000001E-2</v>
      </c>
      <c r="AA67">
        <f>'Life Table'!E2542</f>
        <v>3.3358730000000003E-2</v>
      </c>
      <c r="AB67">
        <f>'Life Table'!E2641</f>
        <v>3.3299870000000002E-2</v>
      </c>
      <c r="AC67">
        <f>'Life Table'!E2740</f>
        <v>3.2850280000000003E-2</v>
      </c>
      <c r="AD67">
        <f>'Life Table'!E2839</f>
        <v>3.2546949999999998E-2</v>
      </c>
      <c r="AE67">
        <f>'Life Table'!E2938</f>
        <v>3.2409E-2</v>
      </c>
      <c r="AF67">
        <v>3.538275164040916E-2</v>
      </c>
      <c r="AG67">
        <v>3.5407856649835028E-2</v>
      </c>
      <c r="AH67">
        <v>3.5432979142813403E-2</v>
      </c>
      <c r="AI67">
        <v>3.5458119131047572E-2</v>
      </c>
      <c r="AJ67">
        <v>3.5483276626247277E-2</v>
      </c>
      <c r="AK67">
        <v>3.5508451640130168E-2</v>
      </c>
      <c r="AL67">
        <v>3.5282506204423407E-2</v>
      </c>
      <c r="AM67">
        <v>3.5307541396525248E-2</v>
      </c>
      <c r="AN67">
        <v>3.5332594025439423E-2</v>
      </c>
      <c r="AO67">
        <v>3.5357664102840247E-2</v>
      </c>
    </row>
    <row r="68" spans="1:41">
      <c r="A68">
        <f t="shared" ref="A68:A100" si="12">A67+1</f>
        <v>67</v>
      </c>
      <c r="B68" s="29">
        <f>'Life Table'!E68</f>
        <v>5.188624E-2</v>
      </c>
      <c r="C68">
        <f>'Life Table'!E167</f>
        <v>4.8366449999999998E-2</v>
      </c>
      <c r="D68">
        <f>'Life Table'!E266</f>
        <v>5.1621630000000002E-2</v>
      </c>
      <c r="E68">
        <f>'Life Table'!E365</f>
        <v>5.0024390000000002E-2</v>
      </c>
      <c r="F68">
        <f>'Life Table'!E464</f>
        <v>4.7619910000000001E-2</v>
      </c>
      <c r="G68">
        <f>'Life Table'!E563</f>
        <v>4.5601589999999997E-2</v>
      </c>
      <c r="H68">
        <f>'Life Table'!E662</f>
        <v>4.5561030000000002E-2</v>
      </c>
      <c r="I68">
        <f>'Life Table'!E761</f>
        <v>4.5300670000000001E-2</v>
      </c>
      <c r="J68">
        <f>'Life Table'!E860</f>
        <v>4.7551610000000001E-2</v>
      </c>
      <c r="K68">
        <f>'Life Table'!E959</f>
        <v>4.6559240000000002E-2</v>
      </c>
      <c r="L68">
        <f>'Life Table'!E1058</f>
        <v>4.6803659999999997E-2</v>
      </c>
      <c r="M68">
        <f>'Life Table'!E1157</f>
        <v>4.5762270000000001E-2</v>
      </c>
      <c r="N68">
        <f>'Life Table'!E1256</f>
        <v>4.5777079999999998E-2</v>
      </c>
      <c r="O68">
        <f>'Life Table'!E1355</f>
        <v>4.3059819999999999E-2</v>
      </c>
      <c r="P68">
        <f>'Life Table'!E1454</f>
        <v>4.2276849999999998E-2</v>
      </c>
      <c r="Q68">
        <f>'Life Table'!E1553</f>
        <v>4.1577200000000002E-2</v>
      </c>
      <c r="R68">
        <f>'Life Table'!E1652</f>
        <v>4.1163129999999999E-2</v>
      </c>
      <c r="S68">
        <f>'Life Table'!E1751</f>
        <v>4.0227520000000003E-2</v>
      </c>
      <c r="T68">
        <f>'Life Table'!E1850</f>
        <v>3.9683759999999998E-2</v>
      </c>
      <c r="U68">
        <f>'Life Table'!E1949</f>
        <v>3.8814099999999997E-2</v>
      </c>
      <c r="V68">
        <f>'Life Table'!E2048</f>
        <v>3.8257659999999999E-2</v>
      </c>
      <c r="W68">
        <f>'Life Table'!E2147</f>
        <v>3.7902560000000002E-2</v>
      </c>
      <c r="X68">
        <f>'Life Table'!E2246</f>
        <v>3.7145190000000002E-2</v>
      </c>
      <c r="Y68">
        <f>'Life Table'!E2345</f>
        <v>3.7041980000000002E-2</v>
      </c>
      <c r="Z68">
        <f>'Life Table'!E2444</f>
        <v>3.654748E-2</v>
      </c>
      <c r="AA68">
        <f>'Life Table'!E2543</f>
        <v>3.6183989999999999E-2</v>
      </c>
      <c r="AB68">
        <f>'Life Table'!E2642</f>
        <v>3.61345E-2</v>
      </c>
      <c r="AC68">
        <f>'Life Table'!E2741</f>
        <v>3.567675E-2</v>
      </c>
      <c r="AD68">
        <f>'Life Table'!E2840</f>
        <v>3.5338269999999998E-2</v>
      </c>
      <c r="AE68">
        <f>'Life Table'!E2939</f>
        <v>3.5198260000000002E-2</v>
      </c>
      <c r="AF68">
        <v>3.835165806304508E-2</v>
      </c>
      <c r="AG68">
        <v>3.8378522968586133E-2</v>
      </c>
      <c r="AH68">
        <v>3.8405406314456443E-2</v>
      </c>
      <c r="AI68">
        <v>3.8432308112776432E-2</v>
      </c>
      <c r="AJ68">
        <v>3.8459228375674059E-2</v>
      </c>
      <c r="AK68">
        <v>3.8486167115283958E-2</v>
      </c>
      <c r="AL68">
        <v>3.851312434374865E-2</v>
      </c>
      <c r="AM68">
        <v>3.8271173867300057E-2</v>
      </c>
      <c r="AN68">
        <v>3.8297983524504642E-2</v>
      </c>
      <c r="AO68">
        <v>3.8324811585719987E-2</v>
      </c>
    </row>
    <row r="69" spans="1:41">
      <c r="A69">
        <f t="shared" si="12"/>
        <v>68</v>
      </c>
      <c r="B69" s="29">
        <f>'Life Table'!E69</f>
        <v>5.6326620000000001E-2</v>
      </c>
      <c r="C69">
        <f>'Life Table'!E168</f>
        <v>5.2630110000000001E-2</v>
      </c>
      <c r="D69">
        <f>'Life Table'!E267</f>
        <v>5.6093030000000002E-2</v>
      </c>
      <c r="E69">
        <f>'Life Table'!E366</f>
        <v>5.4338280000000003E-2</v>
      </c>
      <c r="F69">
        <f>'Life Table'!E465</f>
        <v>5.1809330000000001E-2</v>
      </c>
      <c r="G69">
        <f>'Life Table'!E564</f>
        <v>4.9748000000000001E-2</v>
      </c>
      <c r="H69">
        <f>'Life Table'!E663</f>
        <v>4.9694790000000003E-2</v>
      </c>
      <c r="I69">
        <f>'Life Table'!E762</f>
        <v>4.9408540000000001E-2</v>
      </c>
      <c r="J69">
        <f>'Life Table'!E861</f>
        <v>5.1781029999999999E-2</v>
      </c>
      <c r="K69">
        <f>'Life Table'!E960</f>
        <v>5.0690819999999998E-2</v>
      </c>
      <c r="L69">
        <f>'Life Table'!E1059</f>
        <v>5.0982340000000001E-2</v>
      </c>
      <c r="M69">
        <f>'Life Table'!E1158</f>
        <v>4.9856730000000002E-2</v>
      </c>
      <c r="N69">
        <f>'Life Table'!E1257</f>
        <v>4.9886439999999997E-2</v>
      </c>
      <c r="O69">
        <f>'Life Table'!E1356</f>
        <v>4.6993319999999998E-2</v>
      </c>
      <c r="P69">
        <f>'Life Table'!E1455</f>
        <v>4.6150469999999999E-2</v>
      </c>
      <c r="Q69">
        <f>'Life Table'!E1554</f>
        <v>4.5385580000000002E-2</v>
      </c>
      <c r="R69">
        <f>'Life Table'!E1653</f>
        <v>4.4920590000000003E-2</v>
      </c>
      <c r="S69">
        <f>'Life Table'!E1752</f>
        <v>4.3918239999999997E-2</v>
      </c>
      <c r="T69">
        <f>'Life Table'!E1851</f>
        <v>4.3308630000000001E-2</v>
      </c>
      <c r="U69">
        <f>'Life Table'!E1950</f>
        <v>4.2361370000000002E-2</v>
      </c>
      <c r="V69">
        <f>'Life Table'!E2049</f>
        <v>4.174576E-2</v>
      </c>
      <c r="W69">
        <f>'Life Table'!E2148</f>
        <v>4.134906E-2</v>
      </c>
      <c r="X69">
        <f>'Life Table'!E2247</f>
        <v>4.0521889999999998E-2</v>
      </c>
      <c r="Y69">
        <f>'Life Table'!E2346</f>
        <v>4.0400159999999997E-2</v>
      </c>
      <c r="Z69">
        <f>'Life Table'!E2445</f>
        <v>3.9858629999999999E-2</v>
      </c>
      <c r="AA69">
        <f>'Life Table'!E2544</f>
        <v>3.9469360000000002E-2</v>
      </c>
      <c r="AB69">
        <f>'Life Table'!E2643</f>
        <v>3.9399620000000003E-2</v>
      </c>
      <c r="AC69">
        <f>'Life Table'!E2742</f>
        <v>3.8920780000000002E-2</v>
      </c>
      <c r="AD69">
        <f>'Life Table'!E2841</f>
        <v>3.8562949999999999E-2</v>
      </c>
      <c r="AE69">
        <f>'Life Table'!E2940</f>
        <v>3.8399889999999999E-2</v>
      </c>
      <c r="AF69">
        <v>4.1808788091271983E-2</v>
      </c>
      <c r="AG69">
        <v>4.18378281851568E-2</v>
      </c>
      <c r="AH69">
        <v>4.1866888006270253E-2</v>
      </c>
      <c r="AI69">
        <v>4.1895967567387338E-2</v>
      </c>
      <c r="AJ69">
        <v>4.192506688129094E-2</v>
      </c>
      <c r="AK69">
        <v>4.195418596077094E-2</v>
      </c>
      <c r="AL69">
        <v>4.1983324818624657E-2</v>
      </c>
      <c r="AM69">
        <v>4.2012483467657069E-2</v>
      </c>
      <c r="AN69">
        <v>4.1750767034123733E-2</v>
      </c>
      <c r="AO69">
        <v>4.1779767711847771E-2</v>
      </c>
    </row>
    <row r="70" spans="1:41">
      <c r="A70">
        <f t="shared" si="12"/>
        <v>69</v>
      </c>
      <c r="B70" s="29">
        <f>'Life Table'!E70</f>
        <v>6.0730480000000003E-2</v>
      </c>
      <c r="C70">
        <f>'Life Table'!E169</f>
        <v>5.6842089999999998E-2</v>
      </c>
      <c r="D70">
        <f>'Life Table'!E268</f>
        <v>6.0534789999999998E-2</v>
      </c>
      <c r="E70">
        <f>'Life Table'!E367</f>
        <v>5.8607119999999999E-2</v>
      </c>
      <c r="F70">
        <f>'Life Table'!E466</f>
        <v>5.5945179999999997E-2</v>
      </c>
      <c r="G70">
        <f>'Life Table'!E565</f>
        <v>5.3860699999999997E-2</v>
      </c>
      <c r="H70">
        <f>'Life Table'!E664</f>
        <v>5.3801189999999999E-2</v>
      </c>
      <c r="I70">
        <f>'Life Table'!E763</f>
        <v>5.3481330000000001E-2</v>
      </c>
      <c r="J70">
        <f>'Life Table'!E862</f>
        <v>5.5978479999999997E-2</v>
      </c>
      <c r="K70">
        <f>'Life Table'!E961</f>
        <v>5.4789339999999999E-2</v>
      </c>
      <c r="L70">
        <f>'Life Table'!E1060</f>
        <v>5.5133309999999998E-2</v>
      </c>
      <c r="M70">
        <f>'Life Table'!E1159</f>
        <v>5.3922489999999997E-2</v>
      </c>
      <c r="N70">
        <f>'Life Table'!E1258</f>
        <v>5.3986819999999998E-2</v>
      </c>
      <c r="O70">
        <f>'Life Table'!E1357</f>
        <v>5.0920119999999999E-2</v>
      </c>
      <c r="P70">
        <f>'Life Table'!E1456</f>
        <v>5.0017880000000001E-2</v>
      </c>
      <c r="Q70">
        <f>'Life Table'!E1555</f>
        <v>4.9201019999999998E-2</v>
      </c>
      <c r="R70">
        <f>'Life Table'!E1654</f>
        <v>4.868372E-2</v>
      </c>
      <c r="S70">
        <f>'Life Table'!E1753</f>
        <v>4.7624270000000003E-2</v>
      </c>
      <c r="T70">
        <f>'Life Table'!E1852</f>
        <v>4.696765E-2</v>
      </c>
      <c r="U70">
        <f>'Life Table'!E1951</f>
        <v>4.5936810000000002E-2</v>
      </c>
      <c r="V70">
        <f>'Life Table'!E2050</f>
        <v>4.5265970000000003E-2</v>
      </c>
      <c r="W70">
        <f>'Life Table'!E2149</f>
        <v>4.4832419999999998E-2</v>
      </c>
      <c r="X70">
        <f>'Life Table'!E2248</f>
        <v>4.3932480000000003E-2</v>
      </c>
      <c r="Y70">
        <f>'Life Table'!E2347</f>
        <v>4.3786100000000001E-2</v>
      </c>
      <c r="Z70">
        <f>'Life Table'!E2446</f>
        <v>4.3199849999999998E-2</v>
      </c>
      <c r="AA70">
        <f>'Life Table'!E2545</f>
        <v>4.2779400000000002E-2</v>
      </c>
      <c r="AB70">
        <f>'Life Table'!E2644</f>
        <v>4.27144E-2</v>
      </c>
      <c r="AC70">
        <f>'Life Table'!E2743</f>
        <v>4.2188969999999999E-2</v>
      </c>
      <c r="AD70">
        <f>'Life Table'!E2842</f>
        <v>4.179865E-2</v>
      </c>
      <c r="AE70">
        <f>'Life Table'!E2941</f>
        <v>4.1645189999999999E-2</v>
      </c>
      <c r="AF70">
        <v>4.5283504205691383E-2</v>
      </c>
      <c r="AG70">
        <v>4.5314576044507948E-2</v>
      </c>
      <c r="AH70">
        <v>4.5345668693410952E-2</v>
      </c>
      <c r="AI70">
        <v>4.5376782165626461E-2</v>
      </c>
      <c r="AJ70">
        <v>4.5407916474387577E-2</v>
      </c>
      <c r="AK70">
        <v>4.5439071632935257E-2</v>
      </c>
      <c r="AL70">
        <v>4.5470247654517681E-2</v>
      </c>
      <c r="AM70">
        <v>4.5501444552390247E-2</v>
      </c>
      <c r="AN70">
        <v>4.553266233981601E-2</v>
      </c>
      <c r="AO70">
        <v>4.5252453163742823E-2</v>
      </c>
    </row>
    <row r="71" spans="1:41">
      <c r="A71">
        <f t="shared" si="12"/>
        <v>70</v>
      </c>
      <c r="B71" s="29">
        <f>'Life Table'!E71</f>
        <v>6.7364590000000002E-2</v>
      </c>
      <c r="C71">
        <f>'Life Table'!E170</f>
        <v>6.3271649999999999E-2</v>
      </c>
      <c r="D71">
        <f>'Life Table'!E269</f>
        <v>6.7189990000000005E-2</v>
      </c>
      <c r="E71">
        <f>'Life Table'!E368</f>
        <v>6.5097559999999999E-2</v>
      </c>
      <c r="F71">
        <f>'Life Table'!E467</f>
        <v>6.230248E-2</v>
      </c>
      <c r="G71">
        <f>'Life Table'!E566</f>
        <v>6.019642E-2</v>
      </c>
      <c r="H71">
        <f>'Life Table'!E665</f>
        <v>6.0138089999999998E-2</v>
      </c>
      <c r="I71">
        <f>'Life Table'!E764</f>
        <v>5.9773130000000001E-2</v>
      </c>
      <c r="J71">
        <f>'Life Table'!E863</f>
        <v>6.2366230000000002E-2</v>
      </c>
      <c r="K71">
        <f>'Life Table'!E962</f>
        <v>6.1043680000000003E-2</v>
      </c>
      <c r="L71">
        <f>'Life Table'!E1061</f>
        <v>6.1413059999999998E-2</v>
      </c>
      <c r="M71">
        <f>'Life Table'!E1160</f>
        <v>6.0076640000000001E-2</v>
      </c>
      <c r="N71">
        <f>'Life Table'!E1259</f>
        <v>6.0140440000000003E-2</v>
      </c>
      <c r="O71">
        <f>'Life Table'!E1358</f>
        <v>5.6863990000000003E-2</v>
      </c>
      <c r="P71">
        <f>'Life Table'!E1457</f>
        <v>5.5861300000000003E-2</v>
      </c>
      <c r="Q71">
        <f>'Life Table'!E1556</f>
        <v>5.4933959999999997E-2</v>
      </c>
      <c r="R71">
        <f>'Life Table'!E1655</f>
        <v>5.431884E-2</v>
      </c>
      <c r="S71">
        <f>'Life Table'!E1754</f>
        <v>5.3144610000000002E-2</v>
      </c>
      <c r="T71">
        <f>'Life Table'!E1853</f>
        <v>5.238607E-2</v>
      </c>
      <c r="U71">
        <f>'Life Table'!E1952</f>
        <v>5.1232149999999997E-2</v>
      </c>
      <c r="V71">
        <f>'Life Table'!E2051</f>
        <v>5.0453459999999999E-2</v>
      </c>
      <c r="W71">
        <f>'Life Table'!E2150</f>
        <v>4.9939909999999997E-2</v>
      </c>
      <c r="X71">
        <f>'Life Table'!E2249</f>
        <v>4.8931160000000001E-2</v>
      </c>
      <c r="Y71">
        <f>'Life Table'!E2348</f>
        <v>4.8742349999999997E-2</v>
      </c>
      <c r="Z71">
        <f>'Life Table'!E2447</f>
        <v>4.8060390000000001E-2</v>
      </c>
      <c r="AA71">
        <f>'Life Table'!E2546</f>
        <v>4.7577639999999997E-2</v>
      </c>
      <c r="AB71">
        <f>'Life Table'!E2645</f>
        <v>4.7479109999999998E-2</v>
      </c>
      <c r="AC71">
        <f>'Life Table'!E2744</f>
        <v>4.6908579999999998E-2</v>
      </c>
      <c r="AD71">
        <f>'Life Table'!E2843</f>
        <v>4.6451899999999997E-2</v>
      </c>
      <c r="AE71">
        <f>'Life Table'!E2942</f>
        <v>4.6268429999999999E-2</v>
      </c>
      <c r="AF71">
        <v>5.0394161012854988E-2</v>
      </c>
      <c r="AG71">
        <v>5.0428841109174338E-2</v>
      </c>
      <c r="AH71">
        <v>5.0463544431914358E-2</v>
      </c>
      <c r="AI71">
        <v>5.0498270995734451E-2</v>
      </c>
      <c r="AJ71">
        <v>5.0533020815302199E-2</v>
      </c>
      <c r="AK71">
        <v>5.0567793905292868E-2</v>
      </c>
      <c r="AL71">
        <v>5.0602590280389943E-2</v>
      </c>
      <c r="AM71">
        <v>5.0637409955284651E-2</v>
      </c>
      <c r="AN71">
        <v>5.0672252944676588E-2</v>
      </c>
      <c r="AO71">
        <v>5.0707119263272982E-2</v>
      </c>
    </row>
    <row r="72" spans="1:41">
      <c r="A72">
        <f t="shared" si="12"/>
        <v>71</v>
      </c>
      <c r="B72" s="29">
        <f>'Life Table'!E72</f>
        <v>7.143302E-2</v>
      </c>
      <c r="C72">
        <f>'Life Table'!E171</f>
        <v>6.7114789999999994E-2</v>
      </c>
      <c r="D72">
        <f>'Life Table'!E270</f>
        <v>7.1261519999999995E-2</v>
      </c>
      <c r="E72">
        <f>'Life Table'!E369</f>
        <v>6.8988599999999997E-2</v>
      </c>
      <c r="F72">
        <f>'Life Table'!E468</f>
        <v>6.6063280000000002E-2</v>
      </c>
      <c r="G72">
        <f>'Life Table'!E567</f>
        <v>6.3928689999999996E-2</v>
      </c>
      <c r="H72">
        <f>'Life Table'!E666</f>
        <v>6.387959E-2</v>
      </c>
      <c r="I72">
        <f>'Life Table'!E765</f>
        <v>6.3506110000000005E-2</v>
      </c>
      <c r="J72">
        <f>'Life Table'!E864</f>
        <v>6.624207E-2</v>
      </c>
      <c r="K72">
        <f>'Life Table'!E963</f>
        <v>6.4808699999999997E-2</v>
      </c>
      <c r="L72">
        <f>'Life Table'!E1062</f>
        <v>6.5244079999999996E-2</v>
      </c>
      <c r="M72">
        <f>'Life Table'!E1161</f>
        <v>6.3826330000000001E-2</v>
      </c>
      <c r="N72">
        <f>'Life Table'!E1260</f>
        <v>6.3942860000000004E-2</v>
      </c>
      <c r="O72">
        <f>'Life Table'!E1359</f>
        <v>6.0512799999999999E-2</v>
      </c>
      <c r="P72">
        <f>'Life Table'!E1458</f>
        <v>5.9479320000000002E-2</v>
      </c>
      <c r="Q72">
        <f>'Life Table'!E1557</f>
        <v>5.8525899999999999E-2</v>
      </c>
      <c r="R72">
        <f>'Life Table'!E1656</f>
        <v>5.7887099999999997E-2</v>
      </c>
      <c r="S72">
        <f>'Life Table'!E1755</f>
        <v>5.6675940000000001E-2</v>
      </c>
      <c r="T72">
        <f>'Life Table'!E1854</f>
        <v>5.589972E-2</v>
      </c>
      <c r="U72">
        <f>'Life Table'!E1953</f>
        <v>5.4698099999999999E-2</v>
      </c>
      <c r="V72">
        <f>'Life Table'!E2052</f>
        <v>5.3886259999999998E-2</v>
      </c>
      <c r="W72">
        <f>'Life Table'!E2151</f>
        <v>5.3349430000000003E-2</v>
      </c>
      <c r="X72">
        <f>'Life Table'!E2250</f>
        <v>5.2282519999999999E-2</v>
      </c>
      <c r="Y72">
        <f>'Life Table'!E2349</f>
        <v>5.2081250000000003E-2</v>
      </c>
      <c r="Z72">
        <f>'Life Table'!E2448</f>
        <v>5.1370060000000002E-2</v>
      </c>
      <c r="AA72">
        <f>'Life Table'!E2547</f>
        <v>5.0859540000000002E-2</v>
      </c>
      <c r="AB72">
        <f>'Life Table'!E2646</f>
        <v>5.0776979999999999E-2</v>
      </c>
      <c r="AC72">
        <f>'Life Table'!E2745</f>
        <v>5.0178300000000002E-2</v>
      </c>
      <c r="AD72">
        <f>'Life Table'!E2844</f>
        <v>4.9683430000000001E-2</v>
      </c>
      <c r="AE72">
        <f>'Life Table'!E2943</f>
        <v>4.9500420000000003E-2</v>
      </c>
      <c r="AF72">
        <v>5.412768593525108E-2</v>
      </c>
      <c r="AG72">
        <v>5.380249505683532E-2</v>
      </c>
      <c r="AH72">
        <v>5.383853345926215E-2</v>
      </c>
      <c r="AI72">
        <v>5.3874595307630058E-2</v>
      </c>
      <c r="AJ72">
        <v>5.3910680616245932E-2</v>
      </c>
      <c r="AK72">
        <v>5.3946789399423663E-2</v>
      </c>
      <c r="AL72">
        <v>5.3982921671484663E-2</v>
      </c>
      <c r="AM72">
        <v>5.4019077446757928E-2</v>
      </c>
      <c r="AN72">
        <v>5.4055256739579671E-2</v>
      </c>
      <c r="AO72">
        <v>5.4091459564293731E-2</v>
      </c>
    </row>
    <row r="73" spans="1:41">
      <c r="A73">
        <f t="shared" si="12"/>
        <v>72</v>
      </c>
      <c r="B73" s="29">
        <f>'Life Table'!E73</f>
        <v>7.8847139999999996E-2</v>
      </c>
      <c r="C73">
        <f>'Life Table'!E172</f>
        <v>7.4309899999999998E-2</v>
      </c>
      <c r="D73">
        <f>'Life Table'!E271</f>
        <v>7.8678380000000006E-2</v>
      </c>
      <c r="E73">
        <f>'Life Table'!E370</f>
        <v>7.6217649999999998E-2</v>
      </c>
      <c r="F73">
        <f>'Life Table'!E469</f>
        <v>7.3159639999999998E-2</v>
      </c>
      <c r="G73">
        <f>'Life Table'!E568</f>
        <v>7.1001620000000001E-2</v>
      </c>
      <c r="H73">
        <f>'Life Table'!E667</f>
        <v>7.0953180000000005E-2</v>
      </c>
      <c r="I73">
        <f>'Life Table'!E766</f>
        <v>7.0543529999999993E-2</v>
      </c>
      <c r="J73">
        <f>'Life Table'!E865</f>
        <v>7.3406890000000002E-2</v>
      </c>
      <c r="K73">
        <f>'Life Table'!E964</f>
        <v>7.1837789999999999E-2</v>
      </c>
      <c r="L73">
        <f>'Life Table'!E1063</f>
        <v>7.2274060000000001E-2</v>
      </c>
      <c r="M73">
        <f>'Life Table'!E1162</f>
        <v>7.0726010000000006E-2</v>
      </c>
      <c r="N73">
        <f>'Life Table'!E1261</f>
        <v>7.0837659999999997E-2</v>
      </c>
      <c r="O73">
        <f>'Life Table'!E1360</f>
        <v>6.7186700000000002E-2</v>
      </c>
      <c r="P73">
        <f>'Life Table'!E1459</f>
        <v>6.6063810000000001E-2</v>
      </c>
      <c r="Q73">
        <f>'Life Table'!E1558</f>
        <v>6.5014130000000003E-2</v>
      </c>
      <c r="R73">
        <f>'Life Table'!E1657</f>
        <v>6.4278440000000006E-2</v>
      </c>
      <c r="S73">
        <f>'Life Table'!E1756</f>
        <v>6.2961180000000005E-2</v>
      </c>
      <c r="T73">
        <f>'Life Table'!E1855</f>
        <v>6.2082129999999999E-2</v>
      </c>
      <c r="U73">
        <f>'Life Table'!E1954</f>
        <v>6.0754950000000002E-2</v>
      </c>
      <c r="V73">
        <f>'Life Table'!E2053</f>
        <v>5.9853730000000001E-2</v>
      </c>
      <c r="W73">
        <f>'Life Table'!E2152</f>
        <v>5.924273E-2</v>
      </c>
      <c r="X73">
        <f>'Life Table'!E2251</f>
        <v>5.8056490000000002E-2</v>
      </c>
      <c r="Y73">
        <f>'Life Table'!E2350</f>
        <v>5.7815390000000001E-2</v>
      </c>
      <c r="Z73">
        <f>'Life Table'!E2449</f>
        <v>5.701088E-2</v>
      </c>
      <c r="AA73">
        <f>'Life Table'!E2548</f>
        <v>5.6434720000000001E-2</v>
      </c>
      <c r="AB73">
        <f>'Life Table'!E2647</f>
        <v>5.6319300000000003E-2</v>
      </c>
      <c r="AC73">
        <f>'Life Table'!E2746</f>
        <v>5.5667580000000001E-2</v>
      </c>
      <c r="AD73">
        <f>'Life Table'!E2845</f>
        <v>5.5113250000000003E-2</v>
      </c>
      <c r="AE73">
        <f>'Life Table'!E2944</f>
        <v>5.4898240000000001E-2</v>
      </c>
      <c r="AF73">
        <v>6.0032498703896042E-2</v>
      </c>
      <c r="AG73">
        <v>6.007235990592108E-2</v>
      </c>
      <c r="AH73">
        <v>5.9714529304939257E-2</v>
      </c>
      <c r="AI73">
        <v>5.9754186156666611E-2</v>
      </c>
      <c r="AJ73">
        <v>5.9793868498798863E-2</v>
      </c>
      <c r="AK73">
        <v>5.9833576346573047E-2</v>
      </c>
      <c r="AL73">
        <v>5.9873309715233747E-2</v>
      </c>
      <c r="AM73">
        <v>5.9913068620032983E-2</v>
      </c>
      <c r="AN73">
        <v>5.9952853076230439E-2</v>
      </c>
      <c r="AO73">
        <v>5.9992663099093242E-2</v>
      </c>
    </row>
    <row r="74" spans="1:41">
      <c r="A74">
        <f t="shared" si="12"/>
        <v>73</v>
      </c>
      <c r="B74" s="29">
        <f>'Life Table'!E74</f>
        <v>8.5264530000000005E-2</v>
      </c>
      <c r="C74">
        <f>'Life Table'!E173</f>
        <v>8.0433279999999996E-2</v>
      </c>
      <c r="D74">
        <f>'Life Table'!E272</f>
        <v>8.5082169999999999E-2</v>
      </c>
      <c r="E74">
        <f>'Life Table'!E371</f>
        <v>8.2413360000000005E-2</v>
      </c>
      <c r="F74">
        <f>'Life Table'!E470</f>
        <v>7.9162389999999999E-2</v>
      </c>
      <c r="G74">
        <f>'Life Table'!E569</f>
        <v>7.6939930000000004E-2</v>
      </c>
      <c r="H74">
        <f>'Life Table'!E668</f>
        <v>7.6906279999999994E-2</v>
      </c>
      <c r="I74">
        <f>'Life Table'!E767</f>
        <v>7.6472460000000006E-2</v>
      </c>
      <c r="J74">
        <f>'Life Table'!E866</f>
        <v>7.9519850000000003E-2</v>
      </c>
      <c r="K74">
        <f>'Life Table'!E965</f>
        <v>7.7838749999999998E-2</v>
      </c>
      <c r="L74">
        <f>'Life Table'!E1064</f>
        <v>7.8309299999999998E-2</v>
      </c>
      <c r="M74">
        <f>'Life Table'!E1163</f>
        <v>7.6629719999999998E-2</v>
      </c>
      <c r="N74">
        <f>'Life Table'!E1262</f>
        <v>7.6760259999999997E-2</v>
      </c>
      <c r="O74">
        <f>'Life Table'!E1361</f>
        <v>7.2878349999999995E-2</v>
      </c>
      <c r="P74">
        <f>'Life Table'!E1460</f>
        <v>7.1685200000000004E-2</v>
      </c>
      <c r="Q74">
        <f>'Life Table'!E1559</f>
        <v>7.0578009999999997E-2</v>
      </c>
      <c r="R74">
        <f>'Life Table'!E1658</f>
        <v>6.9788749999999997E-2</v>
      </c>
      <c r="S74">
        <f>'Life Table'!E1757</f>
        <v>6.8397219999999995E-2</v>
      </c>
      <c r="T74">
        <f>'Life Table'!E1856</f>
        <v>6.745661E-2</v>
      </c>
      <c r="U74">
        <f>'Life Table'!E1955</f>
        <v>6.6039630000000002E-2</v>
      </c>
      <c r="V74">
        <f>'Life Table'!E2054</f>
        <v>6.5066579999999999E-2</v>
      </c>
      <c r="W74">
        <f>'Life Table'!E2153</f>
        <v>6.4416849999999998E-2</v>
      </c>
      <c r="X74">
        <f>'Life Table'!E2252</f>
        <v>6.3141749999999996E-2</v>
      </c>
      <c r="Y74">
        <f>'Life Table'!E2351</f>
        <v>6.2856819999999994E-2</v>
      </c>
      <c r="Z74">
        <f>'Life Table'!E2450</f>
        <v>6.1990089999999998E-2</v>
      </c>
      <c r="AA74">
        <f>'Life Table'!E2549</f>
        <v>6.1363189999999998E-2</v>
      </c>
      <c r="AB74">
        <f>'Life Table'!E2648</f>
        <v>6.123634E-2</v>
      </c>
      <c r="AC74">
        <f>'Life Table'!E2747</f>
        <v>6.0534379999999999E-2</v>
      </c>
      <c r="AD74">
        <f>'Life Table'!E2846</f>
        <v>5.991548E-2</v>
      </c>
      <c r="AE74">
        <f>'Life Table'!E2945</f>
        <v>5.9691719999999997E-2</v>
      </c>
      <c r="AF74">
        <v>6.5181826924407549E-2</v>
      </c>
      <c r="AG74">
        <v>6.5224402138992166E-2</v>
      </c>
      <c r="AH74">
        <v>6.5267004180970756E-2</v>
      </c>
      <c r="AI74">
        <v>6.4884550281138709E-2</v>
      </c>
      <c r="AJ74">
        <v>6.4926938139932555E-2</v>
      </c>
      <c r="AK74">
        <v>6.4969352717179629E-2</v>
      </c>
      <c r="AL74">
        <v>6.5011794028421166E-2</v>
      </c>
      <c r="AM74">
        <v>6.5054262089205395E-2</v>
      </c>
      <c r="AN74">
        <v>6.5096756915087983E-2</v>
      </c>
      <c r="AO74">
        <v>6.5139278521632038E-2</v>
      </c>
    </row>
    <row r="75" spans="1:41">
      <c r="A75">
        <f t="shared" si="12"/>
        <v>74</v>
      </c>
      <c r="B75" s="29">
        <f>'Life Table'!E75</f>
        <v>9.2616980000000002E-2</v>
      </c>
      <c r="C75">
        <f>'Life Table'!E174</f>
        <v>8.7436319999999998E-2</v>
      </c>
      <c r="D75">
        <f>'Life Table'!E273</f>
        <v>9.2407520000000007E-2</v>
      </c>
      <c r="E75">
        <f>'Life Table'!E372</f>
        <v>8.9511759999999996E-2</v>
      </c>
      <c r="F75">
        <f>'Life Table'!E471</f>
        <v>8.602986E-2</v>
      </c>
      <c r="G75">
        <f>'Life Table'!E570</f>
        <v>8.3688849999999995E-2</v>
      </c>
      <c r="H75">
        <f>'Life Table'!E669</f>
        <v>8.3664870000000002E-2</v>
      </c>
      <c r="I75">
        <f>'Life Table'!E768</f>
        <v>8.3212889999999998E-2</v>
      </c>
      <c r="J75">
        <f>'Life Table'!E867</f>
        <v>8.6481089999999997E-2</v>
      </c>
      <c r="K75">
        <f>'Life Table'!E966</f>
        <v>8.4672520000000001E-2</v>
      </c>
      <c r="L75">
        <f>'Life Table'!E1065</f>
        <v>8.5192729999999994E-2</v>
      </c>
      <c r="M75">
        <f>'Life Table'!E1164</f>
        <v>8.3377820000000005E-2</v>
      </c>
      <c r="N75">
        <f>'Life Table'!E1263</f>
        <v>8.3506999999999998E-2</v>
      </c>
      <c r="O75">
        <f>'Life Table'!E1362</f>
        <v>7.934012E-2</v>
      </c>
      <c r="P75">
        <f>'Life Table'!E1461</f>
        <v>7.8071050000000003E-2</v>
      </c>
      <c r="Q75">
        <f>'Life Table'!E1560</f>
        <v>7.6889490000000005E-2</v>
      </c>
      <c r="R75">
        <f>'Life Table'!E1659</f>
        <v>7.6037030000000005E-2</v>
      </c>
      <c r="S75">
        <f>'Life Table'!E1758</f>
        <v>7.4575199999999994E-2</v>
      </c>
      <c r="T75">
        <f>'Life Table'!E1857</f>
        <v>7.3564210000000005E-2</v>
      </c>
      <c r="U75">
        <f>'Life Table'!E1956</f>
        <v>7.2046460000000007E-2</v>
      </c>
      <c r="V75">
        <f>'Life Table'!E2055</f>
        <v>7.1001519999999999E-2</v>
      </c>
      <c r="W75">
        <f>'Life Table'!E2154</f>
        <v>7.0298070000000004E-2</v>
      </c>
      <c r="X75">
        <f>'Life Table'!E2253</f>
        <v>6.8935780000000002E-2</v>
      </c>
      <c r="Y75">
        <f>'Life Table'!E2352</f>
        <v>6.8619840000000001E-2</v>
      </c>
      <c r="Z75">
        <f>'Life Table'!E2451</f>
        <v>6.7669450000000006E-2</v>
      </c>
      <c r="AA75">
        <f>'Life Table'!E2550</f>
        <v>6.6989660000000006E-2</v>
      </c>
      <c r="AB75">
        <f>'Life Table'!E2649</f>
        <v>6.6849060000000002E-2</v>
      </c>
      <c r="AC75">
        <f>'Life Table'!E2748</f>
        <v>6.6093799999999994E-2</v>
      </c>
      <c r="AD75">
        <f>'Life Table'!E2847</f>
        <v>6.540319E-2</v>
      </c>
      <c r="AE75">
        <f>'Life Table'!E2946</f>
        <v>6.515986E-2</v>
      </c>
      <c r="AF75">
        <v>7.1047373030902361E-2</v>
      </c>
      <c r="AG75">
        <v>7.1093047233067197E-2</v>
      </c>
      <c r="AH75">
        <v>7.1138749659661382E-2</v>
      </c>
      <c r="AI75">
        <v>7.118448032662561E-2</v>
      </c>
      <c r="AJ75">
        <v>7.0773919639131933E-2</v>
      </c>
      <c r="AK75">
        <v>7.0819424829083544E-2</v>
      </c>
      <c r="AL75">
        <v>7.0864958147967227E-2</v>
      </c>
      <c r="AM75">
        <v>7.0910519611681821E-2</v>
      </c>
      <c r="AN75">
        <v>7.0956109236132825E-2</v>
      </c>
      <c r="AO75">
        <v>7.1001727037233175E-2</v>
      </c>
    </row>
    <row r="76" spans="1:41">
      <c r="A76">
        <f t="shared" si="12"/>
        <v>75</v>
      </c>
      <c r="B76" s="29">
        <f>'Life Table'!E76</f>
        <v>0.10062308</v>
      </c>
      <c r="C76">
        <f>'Life Table'!E175</f>
        <v>9.5118670000000002E-2</v>
      </c>
      <c r="D76">
        <f>'Life Table'!E274</f>
        <v>0.10039117</v>
      </c>
      <c r="E76">
        <f>'Life Table'!E373</f>
        <v>9.7281489999999998E-2</v>
      </c>
      <c r="F76">
        <f>'Life Table'!E472</f>
        <v>9.3580319999999995E-2</v>
      </c>
      <c r="G76">
        <f>'Life Table'!E571</f>
        <v>9.1117610000000002E-2</v>
      </c>
      <c r="H76">
        <f>'Life Table'!E670</f>
        <v>9.1090939999999995E-2</v>
      </c>
      <c r="I76">
        <f>'Life Table'!E769</f>
        <v>9.0613769999999996E-2</v>
      </c>
      <c r="J76">
        <f>'Life Table'!E868</f>
        <v>9.4095769999999995E-2</v>
      </c>
      <c r="K76">
        <f>'Life Table'!E967</f>
        <v>9.2165319999999995E-2</v>
      </c>
      <c r="L76">
        <f>'Life Table'!E1066</f>
        <v>9.2720960000000005E-2</v>
      </c>
      <c r="M76">
        <f>'Life Table'!E1165</f>
        <v>9.079168E-2</v>
      </c>
      <c r="N76">
        <f>'Life Table'!E1264</f>
        <v>9.0910820000000003E-2</v>
      </c>
      <c r="O76">
        <f>'Life Table'!E1363</f>
        <v>8.6449709999999999E-2</v>
      </c>
      <c r="P76">
        <f>'Life Table'!E1462</f>
        <v>8.5087460000000004E-2</v>
      </c>
      <c r="Q76">
        <f>'Life Table'!E1561</f>
        <v>8.3824350000000006E-2</v>
      </c>
      <c r="R76">
        <f>'Life Table'!E1660</f>
        <v>8.2890409999999998E-2</v>
      </c>
      <c r="S76">
        <f>'Life Table'!E1759</f>
        <v>8.1350539999999999E-2</v>
      </c>
      <c r="T76">
        <f>'Life Table'!E1858</f>
        <v>8.0270750000000002E-2</v>
      </c>
      <c r="U76">
        <f>'Life Table'!E1957</f>
        <v>7.8644249999999999E-2</v>
      </c>
      <c r="V76">
        <f>'Life Table'!E2056</f>
        <v>7.7515749999999994E-2</v>
      </c>
      <c r="W76">
        <f>'Life Table'!E2155</f>
        <v>7.6756420000000006E-2</v>
      </c>
      <c r="X76">
        <f>'Life Table'!E2254</f>
        <v>7.5286900000000004E-2</v>
      </c>
      <c r="Y76">
        <f>'Life Table'!E2353</f>
        <v>7.4938110000000002E-2</v>
      </c>
      <c r="Z76">
        <f>'Life Table'!E2452</f>
        <v>7.3910480000000001E-2</v>
      </c>
      <c r="AA76">
        <f>'Life Table'!E2551</f>
        <v>7.3157369999999999E-2</v>
      </c>
      <c r="AB76">
        <f>'Life Table'!E2650</f>
        <v>7.2997850000000003E-2</v>
      </c>
      <c r="AC76">
        <f>'Life Table'!E2749</f>
        <v>7.2183689999999995E-2</v>
      </c>
      <c r="AD76">
        <f>'Life Table'!E2848</f>
        <v>7.1414610000000003E-2</v>
      </c>
      <c r="AE76">
        <f>'Life Table'!E2947</f>
        <v>7.1143650000000003E-2</v>
      </c>
      <c r="AF76">
        <v>7.7477273849368866E-2</v>
      </c>
      <c r="AG76">
        <v>7.7526332918919971E-2</v>
      </c>
      <c r="AH76">
        <v>7.7575421729251026E-2</v>
      </c>
      <c r="AI76">
        <v>7.762454029666821E-2</v>
      </c>
      <c r="AJ76">
        <v>7.7673688637484806E-2</v>
      </c>
      <c r="AK76">
        <v>7.7232424043052639E-2</v>
      </c>
      <c r="AL76">
        <v>7.7281334653067524E-2</v>
      </c>
      <c r="AM76">
        <v>7.7330274922430164E-2</v>
      </c>
      <c r="AN76">
        <v>7.7379244867413655E-2</v>
      </c>
      <c r="AO76">
        <v>7.742824450429775E-2</v>
      </c>
    </row>
    <row r="77" spans="1:41">
      <c r="A77">
        <f t="shared" si="12"/>
        <v>76</v>
      </c>
      <c r="B77" s="29">
        <f>'Life Table'!E77</f>
        <v>0.10799412999999999</v>
      </c>
      <c r="C77">
        <f>'Life Table'!E176</f>
        <v>0.10225115999999999</v>
      </c>
      <c r="D77">
        <f>'Life Table'!E275</f>
        <v>0.10773783000000001</v>
      </c>
      <c r="E77">
        <f>'Life Table'!E374</f>
        <v>0.10448019</v>
      </c>
      <c r="F77">
        <f>'Life Table'!E473</f>
        <v>0.10060475000000001</v>
      </c>
      <c r="G77">
        <f>'Life Table'!E572</f>
        <v>9.8050079999999998E-2</v>
      </c>
      <c r="H77">
        <f>'Life Table'!E671</f>
        <v>9.802756E-2</v>
      </c>
      <c r="I77">
        <f>'Life Table'!E770</f>
        <v>9.7520910000000002E-2</v>
      </c>
      <c r="J77">
        <f>'Life Table'!E869</f>
        <v>0.10115565999999999</v>
      </c>
      <c r="K77">
        <f>'Life Table'!E968</f>
        <v>9.9155380000000001E-2</v>
      </c>
      <c r="L77">
        <f>'Life Table'!E1067</f>
        <v>9.9738080000000007E-2</v>
      </c>
      <c r="M77">
        <f>'Life Table'!E1166</f>
        <v>9.7725850000000003E-2</v>
      </c>
      <c r="N77">
        <f>'Life Table'!E1265</f>
        <v>9.7855839999999999E-2</v>
      </c>
      <c r="O77">
        <f>'Life Table'!E1364</f>
        <v>9.3189339999999996E-2</v>
      </c>
      <c r="P77">
        <f>'Life Table'!E1463</f>
        <v>9.1742740000000003E-2</v>
      </c>
      <c r="Q77">
        <f>'Life Table'!E1562</f>
        <v>9.0420200000000006E-2</v>
      </c>
      <c r="R77">
        <f>'Life Table'!E1661</f>
        <v>8.9433479999999996E-2</v>
      </c>
      <c r="S77">
        <f>'Life Table'!E1760</f>
        <v>8.784053E-2</v>
      </c>
      <c r="T77">
        <f>'Life Table'!E1859</f>
        <v>8.6729459999999994E-2</v>
      </c>
      <c r="U77">
        <f>'Life Table'!E1958</f>
        <v>8.5033650000000002E-2</v>
      </c>
      <c r="V77">
        <f>'Life Table'!E2057</f>
        <v>8.3851380000000003E-2</v>
      </c>
      <c r="W77">
        <f>'Life Table'!E2156</f>
        <v>8.3063910000000005E-2</v>
      </c>
      <c r="X77">
        <f>'Life Table'!E2255</f>
        <v>8.1519949999999994E-2</v>
      </c>
      <c r="Y77">
        <f>'Life Table'!E2354</f>
        <v>8.1148040000000005E-2</v>
      </c>
      <c r="Z77">
        <f>'Life Table'!E2453</f>
        <v>8.0077620000000002E-2</v>
      </c>
      <c r="AA77">
        <f>'Life Table'!E2552</f>
        <v>7.9282900000000003E-2</v>
      </c>
      <c r="AB77">
        <f>'Life Table'!E2651</f>
        <v>7.9115089999999999E-2</v>
      </c>
      <c r="AC77">
        <f>'Life Table'!E2750</f>
        <v>7.82582E-2</v>
      </c>
      <c r="AD77">
        <f>'Life Table'!E2849</f>
        <v>7.7416139999999994E-2</v>
      </c>
      <c r="AE77">
        <f>'Life Table'!E2948</f>
        <v>7.713499E-2</v>
      </c>
      <c r="AF77">
        <v>8.3742142228760752E-2</v>
      </c>
      <c r="AG77">
        <v>8.3793521788986913E-2</v>
      </c>
      <c r="AH77">
        <v>8.3844931409468804E-2</v>
      </c>
      <c r="AI77">
        <v>8.3896371105943501E-2</v>
      </c>
      <c r="AJ77">
        <v>8.3947840894153636E-2</v>
      </c>
      <c r="AK77">
        <v>8.3999340789847943E-2</v>
      </c>
      <c r="AL77">
        <v>8.3536924275878999E-2</v>
      </c>
      <c r="AM77">
        <v>8.3588183752334677E-2</v>
      </c>
      <c r="AN77">
        <v>8.3639473226156946E-2</v>
      </c>
      <c r="AO77">
        <v>8.3690792713059126E-2</v>
      </c>
    </row>
    <row r="78" spans="1:41">
      <c r="A78">
        <f t="shared" si="12"/>
        <v>77</v>
      </c>
      <c r="B78" s="29">
        <f>'Life Table'!E78</f>
        <v>0.11569256</v>
      </c>
      <c r="C78">
        <f>'Life Table'!E177</f>
        <v>0.10986509</v>
      </c>
      <c r="D78">
        <f>'Life Table'!E276</f>
        <v>0.11540341</v>
      </c>
      <c r="E78">
        <f>'Life Table'!E375</f>
        <v>0.11210827</v>
      </c>
      <c r="F78">
        <f>'Life Table'!E474</f>
        <v>0.1081723</v>
      </c>
      <c r="G78">
        <f>'Life Table'!E573</f>
        <v>0.10557962</v>
      </c>
      <c r="H78">
        <f>'Life Table'!E672</f>
        <v>0.10556013</v>
      </c>
      <c r="I78">
        <f>'Life Table'!E771</f>
        <v>0.10502230999999999</v>
      </c>
      <c r="J78">
        <f>'Life Table'!E870</f>
        <v>0.1086705</v>
      </c>
      <c r="K78">
        <f>'Life Table'!E969</f>
        <v>0.1066372</v>
      </c>
      <c r="L78">
        <f>'Life Table'!E1068</f>
        <v>0.10722353</v>
      </c>
      <c r="M78">
        <f>'Life Table'!E1167</f>
        <v>0.10515459000000001</v>
      </c>
      <c r="N78">
        <f>'Life Table'!E1266</f>
        <v>0.10525903</v>
      </c>
      <c r="O78">
        <f>'Life Table'!E1365</f>
        <v>0.10051162</v>
      </c>
      <c r="P78">
        <f>'Life Table'!E1464</f>
        <v>9.8975259999999995E-2</v>
      </c>
      <c r="Q78">
        <f>'Life Table'!E1563</f>
        <v>9.756679E-2</v>
      </c>
      <c r="R78">
        <f>'Life Table'!E1662</f>
        <v>9.6504309999999996E-2</v>
      </c>
      <c r="S78">
        <f>'Life Table'!E1761</f>
        <v>9.4847879999999996E-2</v>
      </c>
      <c r="T78">
        <f>'Life Table'!E1860</f>
        <v>9.3691869999999997E-2</v>
      </c>
      <c r="U78">
        <f>'Life Table'!E1959</f>
        <v>9.1912850000000004E-2</v>
      </c>
      <c r="V78">
        <f>'Life Table'!E2058</f>
        <v>9.0676480000000004E-2</v>
      </c>
      <c r="W78">
        <f>'Life Table'!E2157</f>
        <v>8.984963E-2</v>
      </c>
      <c r="X78">
        <f>'Life Table'!E2256</f>
        <v>8.8212070000000004E-2</v>
      </c>
      <c r="Y78">
        <f>'Life Table'!E2355</f>
        <v>8.7807200000000002E-2</v>
      </c>
      <c r="Z78">
        <f>'Life Table'!E2454</f>
        <v>8.6674909999999994E-2</v>
      </c>
      <c r="AA78">
        <f>'Life Table'!E2553</f>
        <v>8.583586E-2</v>
      </c>
      <c r="AB78">
        <f>'Life Table'!E2652</f>
        <v>8.5664580000000004E-2</v>
      </c>
      <c r="AC78">
        <f>'Life Table'!E2751</f>
        <v>8.4738469999999996E-2</v>
      </c>
      <c r="AD78">
        <f>'Life Table'!E2850</f>
        <v>8.3814120000000006E-2</v>
      </c>
      <c r="AE78">
        <f>'Life Table'!E2949</f>
        <v>8.3520919999999998E-2</v>
      </c>
      <c r="AF78">
        <v>9.046378381307929E-2</v>
      </c>
      <c r="AG78">
        <v>9.0517593524538476E-2</v>
      </c>
      <c r="AH78">
        <v>9.0571433624241027E-2</v>
      </c>
      <c r="AI78">
        <v>9.062530412735903E-2</v>
      </c>
      <c r="AJ78">
        <v>9.0679205049069678E-2</v>
      </c>
      <c r="AK78">
        <v>9.0733136404555048E-2</v>
      </c>
      <c r="AL78">
        <v>9.0787098209002548E-2</v>
      </c>
      <c r="AM78">
        <v>9.0302536856517679E-2</v>
      </c>
      <c r="AN78">
        <v>9.035625549422821E-2</v>
      </c>
      <c r="AO78">
        <v>9.0410004474696493E-2</v>
      </c>
    </row>
    <row r="79" spans="1:41">
      <c r="A79">
        <f t="shared" si="12"/>
        <v>78</v>
      </c>
      <c r="B79" s="29">
        <f>'Life Table'!E79</f>
        <v>0.12504034</v>
      </c>
      <c r="C79">
        <f>'Life Table'!E178</f>
        <v>0.11923955</v>
      </c>
      <c r="D79">
        <f>'Life Table'!E277</f>
        <v>0.12470639</v>
      </c>
      <c r="E79">
        <f>'Life Table'!E376</f>
        <v>0.12144483</v>
      </c>
      <c r="F79">
        <f>'Life Table'!E475</f>
        <v>0.11753316</v>
      </c>
      <c r="G79">
        <f>'Life Table'!E574</f>
        <v>0.11494625999999999</v>
      </c>
      <c r="H79">
        <f>'Life Table'!E673</f>
        <v>0.11491712</v>
      </c>
      <c r="I79">
        <f>'Life Table'!E772</f>
        <v>0.1143351</v>
      </c>
      <c r="J79">
        <f>'Life Table'!E871</f>
        <v>0.11790441</v>
      </c>
      <c r="K79">
        <f>'Life Table'!E970</f>
        <v>0.11583876</v>
      </c>
      <c r="L79">
        <f>'Life Table'!E1069</f>
        <v>0.11638488</v>
      </c>
      <c r="M79">
        <f>'Life Table'!E1168</f>
        <v>0.11428278</v>
      </c>
      <c r="N79">
        <f>'Life Table'!E1267</f>
        <v>0.11432541</v>
      </c>
      <c r="O79">
        <f>'Life Table'!E1366</f>
        <v>0.10955152</v>
      </c>
      <c r="P79">
        <f>'Life Table'!E1465</f>
        <v>0.10793364</v>
      </c>
      <c r="Q79">
        <f>'Life Table'!E1564</f>
        <v>0.1064225</v>
      </c>
      <c r="R79">
        <f>'Life Table'!E1663</f>
        <v>0.10524343999999999</v>
      </c>
      <c r="S79">
        <f>'Life Table'!E1762</f>
        <v>0.1035022</v>
      </c>
      <c r="T79">
        <f>'Life Table'!E1861</f>
        <v>0.10227381000000001</v>
      </c>
      <c r="U79">
        <f>'Life Table'!E1960</f>
        <v>0.10038878</v>
      </c>
      <c r="V79">
        <f>'Life Table'!E2059</f>
        <v>9.9088899999999994E-2</v>
      </c>
      <c r="W79">
        <f>'Life Table'!E2158</f>
        <v>9.8224870000000006E-2</v>
      </c>
      <c r="X79">
        <f>'Life Table'!E2257</f>
        <v>9.6495780000000003E-2</v>
      </c>
      <c r="Y79">
        <f>'Life Table'!E2356</f>
        <v>9.6064780000000002E-2</v>
      </c>
      <c r="Z79">
        <f>'Life Table'!E2455</f>
        <v>9.4860760000000002E-2</v>
      </c>
      <c r="AA79">
        <f>'Life Table'!E2554</f>
        <v>9.3962340000000005E-2</v>
      </c>
      <c r="AB79">
        <f>'Life Table'!E2653</f>
        <v>9.3785599999999997E-2</v>
      </c>
      <c r="AC79">
        <f>'Life Table'!E2752</f>
        <v>9.2810690000000001E-2</v>
      </c>
      <c r="AD79">
        <f>'Life Table'!E2851</f>
        <v>9.1797450000000003E-2</v>
      </c>
      <c r="AE79">
        <f>'Life Table'!E2950</f>
        <v>9.1469809999999999E-2</v>
      </c>
      <c r="AF79">
        <v>9.8794269614655428E-2</v>
      </c>
      <c r="AG79">
        <v>9.8850875853011999E-2</v>
      </c>
      <c r="AH79">
        <v>9.890751271436482E-2</v>
      </c>
      <c r="AI79">
        <v>9.8964180213130248E-2</v>
      </c>
      <c r="AJ79">
        <v>9.902087836372897E-2</v>
      </c>
      <c r="AK79">
        <v>9.907760718058567E-2</v>
      </c>
      <c r="AL79">
        <v>9.9134366678129471E-2</v>
      </c>
      <c r="AM79">
        <v>9.9191156870793495E-2</v>
      </c>
      <c r="AN79">
        <v>9.8681148949285702E-2</v>
      </c>
      <c r="AO79">
        <v>9.8737693984882635E-2</v>
      </c>
    </row>
    <row r="80" spans="1:41">
      <c r="A80">
        <f t="shared" si="12"/>
        <v>79</v>
      </c>
      <c r="B80" s="29">
        <f>'Life Table'!E80</f>
        <v>0.13320055</v>
      </c>
      <c r="C80">
        <f>'Life Table'!E179</f>
        <v>0.12742319999999999</v>
      </c>
      <c r="D80">
        <f>'Life Table'!E278</f>
        <v>0.13281562999999999</v>
      </c>
      <c r="E80">
        <f>'Life Table'!E377</f>
        <v>0.12957366000000001</v>
      </c>
      <c r="F80">
        <f>'Life Table'!E476</f>
        <v>0.12568037000000001</v>
      </c>
      <c r="G80">
        <f>'Life Table'!E575</f>
        <v>0.12310002</v>
      </c>
      <c r="H80">
        <f>'Life Table'!E674</f>
        <v>0.12306854</v>
      </c>
      <c r="I80">
        <f>'Life Table'!E773</f>
        <v>0.12244584</v>
      </c>
      <c r="J80">
        <f>'Life Table'!E872</f>
        <v>0.12595227000000001</v>
      </c>
      <c r="K80">
        <f>'Life Table'!E971</f>
        <v>0.12387386</v>
      </c>
      <c r="L80">
        <f>'Life Table'!E1070</f>
        <v>0.12438993</v>
      </c>
      <c r="M80">
        <f>'Life Table'!E1169</f>
        <v>0.12226512</v>
      </c>
      <c r="N80">
        <f>'Life Table'!E1268</f>
        <v>0.12229424</v>
      </c>
      <c r="O80">
        <f>'Life Table'!E1367</f>
        <v>0.11752276</v>
      </c>
      <c r="P80">
        <f>'Life Table'!E1466</f>
        <v>0.1158452</v>
      </c>
      <c r="Q80">
        <f>'Life Table'!E1565</f>
        <v>0.11429359</v>
      </c>
      <c r="R80">
        <f>'Life Table'!E1664</f>
        <v>0.11304051</v>
      </c>
      <c r="S80">
        <f>'Life Table'!E1763</f>
        <v>0.11122377999999999</v>
      </c>
      <c r="T80">
        <f>'Life Table'!E1862</f>
        <v>0.10996452</v>
      </c>
      <c r="U80">
        <f>'Life Table'!E1961</f>
        <v>0.10800151</v>
      </c>
      <c r="V80">
        <f>'Life Table'!E2060</f>
        <v>0.10665278</v>
      </c>
      <c r="W80">
        <f>'Life Table'!E2159</f>
        <v>0.10578271</v>
      </c>
      <c r="X80">
        <f>'Life Table'!E2258</f>
        <v>0.10398578999999999</v>
      </c>
      <c r="Y80">
        <f>'Life Table'!E2357</f>
        <v>0.10352797</v>
      </c>
      <c r="Z80">
        <f>'Life Table'!E2456</f>
        <v>0.1022851</v>
      </c>
      <c r="AA80">
        <f>'Life Table'!E2555</f>
        <v>0.10134698</v>
      </c>
      <c r="AB80">
        <f>'Life Table'!E2654</f>
        <v>0.10118029000000001</v>
      </c>
      <c r="AC80">
        <f>'Life Table'!E2753</f>
        <v>0.10016471</v>
      </c>
      <c r="AD80">
        <f>'Life Table'!E2852</f>
        <v>9.9065319999999998E-2</v>
      </c>
      <c r="AE80">
        <f>'Life Table'!E2951</f>
        <v>9.8722279999999996E-2</v>
      </c>
      <c r="AF80">
        <v>0.1062793869392151</v>
      </c>
      <c r="AG80">
        <v>0.1063377839381536</v>
      </c>
      <c r="AH80">
        <v>0.1063962110784936</v>
      </c>
      <c r="AI80">
        <v>0.1064546683735703</v>
      </c>
      <c r="AJ80">
        <v>0.1065131558367224</v>
      </c>
      <c r="AK80">
        <v>0.10657167348129171</v>
      </c>
      <c r="AL80">
        <v>0.10663022132062371</v>
      </c>
      <c r="AM80">
        <v>0.1066887993680667</v>
      </c>
      <c r="AN80">
        <v>0.1067474076369727</v>
      </c>
      <c r="AO80">
        <v>0.10622102006834599</v>
      </c>
    </row>
    <row r="81" spans="1:41">
      <c r="A81">
        <f t="shared" si="12"/>
        <v>80</v>
      </c>
      <c r="B81" s="29">
        <f>'Life Table'!E81</f>
        <v>0.14388724</v>
      </c>
      <c r="C81">
        <f>'Life Table'!E180</f>
        <v>0.13816091999999999</v>
      </c>
      <c r="D81">
        <f>'Life Table'!E279</f>
        <v>0.14347708000000001</v>
      </c>
      <c r="E81">
        <f>'Life Table'!E378</f>
        <v>0.14026153</v>
      </c>
      <c r="F81">
        <f>'Life Table'!E477</f>
        <v>0.13638032999999999</v>
      </c>
      <c r="G81">
        <f>'Life Table'!E576</f>
        <v>0.13380847000000001</v>
      </c>
      <c r="H81">
        <f>'Life Table'!E675</f>
        <v>0.13377443</v>
      </c>
      <c r="I81">
        <f>'Life Table'!E774</f>
        <v>0.13309939000000001</v>
      </c>
      <c r="J81">
        <f>'Life Table'!E873</f>
        <v>0.13650855000000001</v>
      </c>
      <c r="K81">
        <f>'Life Table'!E972</f>
        <v>0.13440172</v>
      </c>
      <c r="L81">
        <f>'Life Table'!E1071</f>
        <v>0.13486492999999999</v>
      </c>
      <c r="M81">
        <f>'Life Table'!E1170</f>
        <v>0.13268416999999999</v>
      </c>
      <c r="N81">
        <f>'Life Table'!E1269</f>
        <v>0.13267096</v>
      </c>
      <c r="O81">
        <f>'Life Table'!E1368</f>
        <v>0.12789927000000001</v>
      </c>
      <c r="P81">
        <f>'Life Table'!E1467</f>
        <v>0.12614275999999999</v>
      </c>
      <c r="Q81">
        <f>'Life Table'!E1566</f>
        <v>0.12451321999999999</v>
      </c>
      <c r="R81">
        <f>'Life Table'!E1665</f>
        <v>0.12318649</v>
      </c>
      <c r="S81">
        <f>'Life Table'!E1764</f>
        <v>0.12128176</v>
      </c>
      <c r="T81">
        <f>'Life Table'!E1863</f>
        <v>0.11993623</v>
      </c>
      <c r="U81">
        <f>'Life Table'!E1962</f>
        <v>0.11786808999999999</v>
      </c>
      <c r="V81">
        <f>'Life Table'!E2061</f>
        <v>0.11646542</v>
      </c>
      <c r="W81">
        <f>'Life Table'!E2160</f>
        <v>0.11556783</v>
      </c>
      <c r="X81">
        <f>'Life Table'!E2259</f>
        <v>0.11370853</v>
      </c>
      <c r="Y81">
        <f>'Life Table'!E2358</f>
        <v>0.11326644</v>
      </c>
      <c r="Z81">
        <f>'Life Table'!E2457</f>
        <v>0.11195845</v>
      </c>
      <c r="AA81">
        <f>'Life Table'!E2556</f>
        <v>0.11097927</v>
      </c>
      <c r="AB81">
        <f>'Life Table'!E2655</f>
        <v>0.11081821</v>
      </c>
      <c r="AC81">
        <f>'Life Table'!E2754</f>
        <v>0.10975806</v>
      </c>
      <c r="AD81">
        <f>'Life Table'!E2853</f>
        <v>0.10860793000000001</v>
      </c>
      <c r="AE81">
        <f>'Life Table'!E2952</f>
        <v>0.10824424000000001</v>
      </c>
      <c r="AF81">
        <v>0.1160440973853899</v>
      </c>
      <c r="AG81">
        <v>0.11610492927098071</v>
      </c>
      <c r="AH81">
        <v>0.1161657909069546</v>
      </c>
      <c r="AI81">
        <v>0.11622668230552249</v>
      </c>
      <c r="AJ81">
        <v>0.1162876034788977</v>
      </c>
      <c r="AK81">
        <v>0.116348554439296</v>
      </c>
      <c r="AL81">
        <v>0.1164095351989356</v>
      </c>
      <c r="AM81">
        <v>0.1164705457700369</v>
      </c>
      <c r="AN81">
        <v>0.1165315861648227</v>
      </c>
      <c r="AO81">
        <v>0.1165926563955183</v>
      </c>
    </row>
    <row r="82" spans="1:41">
      <c r="A82">
        <f t="shared" si="12"/>
        <v>81</v>
      </c>
      <c r="B82" s="29">
        <f>'Life Table'!E82</f>
        <v>0.15113090000000001</v>
      </c>
      <c r="C82">
        <f>'Life Table'!E181</f>
        <v>0.14541635999999999</v>
      </c>
      <c r="D82">
        <f>'Life Table'!E280</f>
        <v>0.15067746000000001</v>
      </c>
      <c r="E82">
        <f>'Life Table'!E379</f>
        <v>0.14748773000000001</v>
      </c>
      <c r="F82">
        <f>'Life Table'!E478</f>
        <v>0.14359211</v>
      </c>
      <c r="G82">
        <f>'Life Table'!E577</f>
        <v>0.14100552999999999</v>
      </c>
      <c r="H82">
        <f>'Life Table'!E676</f>
        <v>0.14097951</v>
      </c>
      <c r="I82">
        <f>'Life Table'!E775</f>
        <v>0.14028299</v>
      </c>
      <c r="J82">
        <f>'Life Table'!E874</f>
        <v>0.14363861</v>
      </c>
      <c r="K82">
        <f>'Life Table'!E973</f>
        <v>0.14152924</v>
      </c>
      <c r="L82">
        <f>'Life Table'!E1072</f>
        <v>0.14199271999999999</v>
      </c>
      <c r="M82">
        <f>'Life Table'!E1171</f>
        <v>0.13979607999999999</v>
      </c>
      <c r="N82">
        <f>'Life Table'!E1270</f>
        <v>0.139793</v>
      </c>
      <c r="O82">
        <f>'Life Table'!E1369</f>
        <v>0.13507885</v>
      </c>
      <c r="P82">
        <f>'Life Table'!E1468</f>
        <v>0.1333163</v>
      </c>
      <c r="Q82">
        <f>'Life Table'!E1567</f>
        <v>0.13170055</v>
      </c>
      <c r="R82">
        <f>'Life Table'!E1666</f>
        <v>0.13037167999999999</v>
      </c>
      <c r="S82">
        <f>'Life Table'!E1765</f>
        <v>0.12847164</v>
      </c>
      <c r="T82">
        <f>'Life Table'!E1864</f>
        <v>0.12715134</v>
      </c>
      <c r="U82">
        <f>'Life Table'!E1963</f>
        <v>0.12501799999999999</v>
      </c>
      <c r="V82">
        <f>'Life Table'!E2062</f>
        <v>0.12360296</v>
      </c>
      <c r="W82">
        <f>'Life Table'!E2161</f>
        <v>0.1227462</v>
      </c>
      <c r="X82">
        <f>'Life Table'!E2260</f>
        <v>0.12084059</v>
      </c>
      <c r="Y82">
        <f>'Life Table'!E2359</f>
        <v>0.12041845</v>
      </c>
      <c r="Z82">
        <f>'Life Table'!E2458</f>
        <v>0.11913776</v>
      </c>
      <c r="AA82">
        <f>'Life Table'!E2557</f>
        <v>0.11814348</v>
      </c>
      <c r="AB82">
        <f>'Life Table'!E2656</f>
        <v>0.11804624</v>
      </c>
      <c r="AC82">
        <f>'Life Table'!E2755</f>
        <v>0.11695337</v>
      </c>
      <c r="AD82">
        <f>'Life Table'!E2854</f>
        <v>0.1157093</v>
      </c>
      <c r="AE82">
        <f>'Life Table'!E2953</f>
        <v>0.11540275</v>
      </c>
      <c r="AF82">
        <v>0.1237474157782323</v>
      </c>
      <c r="AG82">
        <v>0.1231967486555267</v>
      </c>
      <c r="AH82">
        <v>0.1232578213918774</v>
      </c>
      <c r="AI82">
        <v>0.1233189222281964</v>
      </c>
      <c r="AJ82">
        <v>0.1233800511751562</v>
      </c>
      <c r="AK82">
        <v>0.1234412082434307</v>
      </c>
      <c r="AL82">
        <v>0.1235023934436958</v>
      </c>
      <c r="AM82">
        <v>0.1235636067866288</v>
      </c>
      <c r="AN82">
        <v>0.1236248482829085</v>
      </c>
      <c r="AO82">
        <v>0.1236861179432156</v>
      </c>
    </row>
    <row r="83" spans="1:41">
      <c r="A83">
        <f t="shared" si="12"/>
        <v>82</v>
      </c>
      <c r="B83" s="29">
        <f>'Life Table'!E83</f>
        <v>0.16467290000000001</v>
      </c>
      <c r="C83">
        <f>'Life Table'!E182</f>
        <v>0.15905042999999999</v>
      </c>
      <c r="D83">
        <f>'Life Table'!E281</f>
        <v>0.16422229999999999</v>
      </c>
      <c r="E83">
        <f>'Life Table'!E380</f>
        <v>0.16109678999999999</v>
      </c>
      <c r="F83">
        <f>'Life Table'!E479</f>
        <v>0.15723002</v>
      </c>
      <c r="G83">
        <f>'Life Table'!E578</f>
        <v>0.15462382</v>
      </c>
      <c r="H83">
        <f>'Life Table'!E677</f>
        <v>0.15457733000000001</v>
      </c>
      <c r="I83">
        <f>'Life Table'!E776</f>
        <v>0.15381692999999999</v>
      </c>
      <c r="J83">
        <f>'Life Table'!E875</f>
        <v>0.15706088000000001</v>
      </c>
      <c r="K83">
        <f>'Life Table'!E974</f>
        <v>0.15489502999999999</v>
      </c>
      <c r="L83">
        <f>'Life Table'!E1073</f>
        <v>0.15525659</v>
      </c>
      <c r="M83">
        <f>'Life Table'!E1172</f>
        <v>0.15298097999999999</v>
      </c>
      <c r="N83">
        <f>'Life Table'!E1271</f>
        <v>0.15288339000000001</v>
      </c>
      <c r="O83">
        <f>'Life Table'!E1370</f>
        <v>0.14812025000000001</v>
      </c>
      <c r="P83">
        <f>'Life Table'!E1469</f>
        <v>0.14625753999999999</v>
      </c>
      <c r="Q83">
        <f>'Life Table'!E1568</f>
        <v>0.14454449999999999</v>
      </c>
      <c r="R83">
        <f>'Life Table'!E1667</f>
        <v>0.14309147</v>
      </c>
      <c r="S83">
        <f>'Life Table'!E1766</f>
        <v>0.14109157999999999</v>
      </c>
      <c r="T83">
        <f>'Life Table'!E1865</f>
        <v>0.13966025000000001</v>
      </c>
      <c r="U83">
        <f>'Life Table'!E1964</f>
        <v>0.13737060000000001</v>
      </c>
      <c r="V83">
        <f>'Life Table'!E2063</f>
        <v>0.13582147999999999</v>
      </c>
      <c r="W83">
        <f>'Life Table'!E2162</f>
        <v>0.13488702</v>
      </c>
      <c r="X83">
        <f>'Life Table'!E2261</f>
        <v>0.13287516999999999</v>
      </c>
      <c r="Y83">
        <f>'Life Table'!E2360</f>
        <v>0.13241752000000001</v>
      </c>
      <c r="Z83">
        <f>'Life Table'!E2459</f>
        <v>0.13106123</v>
      </c>
      <c r="AA83">
        <f>'Life Table'!E2558</f>
        <v>0.13002079999999999</v>
      </c>
      <c r="AB83">
        <f>'Life Table'!E2657</f>
        <v>0.12990141999999999</v>
      </c>
      <c r="AC83">
        <f>'Life Table'!E2756</f>
        <v>0.12876092</v>
      </c>
      <c r="AD83">
        <f>'Life Table'!E2855</f>
        <v>0.12744111</v>
      </c>
      <c r="AE83">
        <f>'Life Table'!E2954</f>
        <v>0.12706994999999999</v>
      </c>
      <c r="AF83">
        <v>0.13589579579494199</v>
      </c>
      <c r="AG83">
        <v>0.1359609579818867</v>
      </c>
      <c r="AH83">
        <v>0.13537553122342011</v>
      </c>
      <c r="AI83">
        <v>0.13544046396613341</v>
      </c>
      <c r="AJ83">
        <v>0.13550542535396271</v>
      </c>
      <c r="AK83">
        <v>0.13557041539702419</v>
      </c>
      <c r="AL83">
        <v>0.1356354341054348</v>
      </c>
      <c r="AM83">
        <v>0.13570048148931249</v>
      </c>
      <c r="AN83">
        <v>0.1357655575587762</v>
      </c>
      <c r="AO83">
        <v>0.13583066232394569</v>
      </c>
    </row>
    <row r="84" spans="1:41">
      <c r="A84">
        <f t="shared" si="12"/>
        <v>83</v>
      </c>
      <c r="B84" s="29">
        <f>'Life Table'!E84</f>
        <v>0.17614927</v>
      </c>
      <c r="C84">
        <f>'Life Table'!E183</f>
        <v>0.17063561999999999</v>
      </c>
      <c r="D84">
        <f>'Life Table'!E282</f>
        <v>0.17575763</v>
      </c>
      <c r="E84">
        <f>'Life Table'!E381</f>
        <v>0.17267705</v>
      </c>
      <c r="F84">
        <f>'Life Table'!E480</f>
        <v>0.16884610999999999</v>
      </c>
      <c r="G84">
        <f>'Life Table'!E579</f>
        <v>0.16622505000000001</v>
      </c>
      <c r="H84">
        <f>'Life Table'!E678</f>
        <v>0.16615962000000001</v>
      </c>
      <c r="I84">
        <f>'Life Table'!E777</f>
        <v>0.16534151</v>
      </c>
      <c r="J84">
        <f>'Life Table'!E876</f>
        <v>0.16850105000000001</v>
      </c>
      <c r="K84">
        <f>'Life Table'!E975</f>
        <v>0.16631588999999999</v>
      </c>
      <c r="L84">
        <f>'Life Table'!E1074</f>
        <v>0.16661762999999999</v>
      </c>
      <c r="M84">
        <f>'Life Table'!E1173</f>
        <v>0.16427754</v>
      </c>
      <c r="N84">
        <f>'Life Table'!E1272</f>
        <v>0.16413332999999999</v>
      </c>
      <c r="O84">
        <f>'Life Table'!E1371</f>
        <v>0.15936596</v>
      </c>
      <c r="P84">
        <f>'Life Table'!E1470</f>
        <v>0.15743123000000001</v>
      </c>
      <c r="Q84">
        <f>'Life Table'!E1569</f>
        <v>0.15567982999999999</v>
      </c>
      <c r="R84">
        <f>'Life Table'!E1668</f>
        <v>0.15417966</v>
      </c>
      <c r="S84">
        <f>'Life Table'!E1767</f>
        <v>0.15213214999999999</v>
      </c>
      <c r="T84">
        <f>'Life Table'!E1866</f>
        <v>0.15067082000000001</v>
      </c>
      <c r="U84">
        <f>'Life Table'!E1965</f>
        <v>0.14829941999999999</v>
      </c>
      <c r="V84">
        <f>'Life Table'!E2064</f>
        <v>0.14667686999999999</v>
      </c>
      <c r="W84">
        <f>'Life Table'!E2163</f>
        <v>0.14569509999999999</v>
      </c>
      <c r="X84">
        <f>'Life Table'!E2262</f>
        <v>0.14359545000000001</v>
      </c>
      <c r="Y84">
        <f>'Life Table'!E2361</f>
        <v>0.14312395</v>
      </c>
      <c r="Z84">
        <f>'Life Table'!E2460</f>
        <v>0.14173677000000001</v>
      </c>
      <c r="AA84">
        <f>'Life Table'!E2559</f>
        <v>0.14067836</v>
      </c>
      <c r="AB84">
        <f>'Life Table'!E2658</f>
        <v>0.14060320000000001</v>
      </c>
      <c r="AC84">
        <f>'Life Table'!E2757</f>
        <v>0.13942584999999999</v>
      </c>
      <c r="AD84">
        <f>'Life Table'!E2856</f>
        <v>0.13802165</v>
      </c>
      <c r="AE84">
        <f>'Life Table'!E2955</f>
        <v>0.13765374999999999</v>
      </c>
      <c r="AF84">
        <v>0.14664500367431291</v>
      </c>
      <c r="AG84">
        <v>0.14671218117009521</v>
      </c>
      <c r="AH84">
        <v>0.14677938672297999</v>
      </c>
      <c r="AI84">
        <v>0.14617554603920921</v>
      </c>
      <c r="AJ84">
        <v>0.14624252738976851</v>
      </c>
      <c r="AK84">
        <v>0.14630953673380889</v>
      </c>
      <c r="AL84">
        <v>0.1463765740804184</v>
      </c>
      <c r="AM84">
        <v>0.14644363943868491</v>
      </c>
      <c r="AN84">
        <v>0.14651073281769689</v>
      </c>
      <c r="AO84">
        <v>0.14657785422654321</v>
      </c>
    </row>
    <row r="85" spans="1:41">
      <c r="A85">
        <f t="shared" si="12"/>
        <v>84</v>
      </c>
      <c r="B85" s="29">
        <f>'Life Table'!E85</f>
        <v>0.18961297999999999</v>
      </c>
      <c r="C85">
        <f>'Life Table'!E184</f>
        <v>0.18420459</v>
      </c>
      <c r="D85">
        <f>'Life Table'!E283</f>
        <v>0.18929893</v>
      </c>
      <c r="E85">
        <f>'Life Table'!E382</f>
        <v>0.18630221999999999</v>
      </c>
      <c r="F85">
        <f>'Life Table'!E481</f>
        <v>0.18250146</v>
      </c>
      <c r="G85">
        <f>'Life Table'!E580</f>
        <v>0.17988229</v>
      </c>
      <c r="H85">
        <f>'Life Table'!E679</f>
        <v>0.17980336</v>
      </c>
      <c r="I85">
        <f>'Life Table'!E778</f>
        <v>0.17891134</v>
      </c>
      <c r="J85">
        <f>'Life Table'!E877</f>
        <v>0.18195422</v>
      </c>
      <c r="K85">
        <f>'Life Table'!E976</f>
        <v>0.17973468000000001</v>
      </c>
      <c r="L85">
        <f>'Life Table'!E1075</f>
        <v>0.17996223</v>
      </c>
      <c r="M85">
        <f>'Life Table'!E1174</f>
        <v>0.17754964000000001</v>
      </c>
      <c r="N85">
        <f>'Life Table'!E1273</f>
        <v>0.17731278</v>
      </c>
      <c r="O85">
        <f>'Life Table'!E1372</f>
        <v>0.17251995000000001</v>
      </c>
      <c r="P85">
        <f>'Life Table'!E1471</f>
        <v>0.17048935000000001</v>
      </c>
      <c r="Q85">
        <f>'Life Table'!E1570</f>
        <v>0.16865342999999999</v>
      </c>
      <c r="R85">
        <f>'Life Table'!E1669</f>
        <v>0.16706695999999999</v>
      </c>
      <c r="S85">
        <f>'Life Table'!E1768</f>
        <v>0.16496603000000001</v>
      </c>
      <c r="T85">
        <f>'Life Table'!E1867</f>
        <v>0.16343853</v>
      </c>
      <c r="U85">
        <f>'Life Table'!E1966</f>
        <v>0.16095771</v>
      </c>
      <c r="V85">
        <f>'Life Table'!E2065</f>
        <v>0.15926261</v>
      </c>
      <c r="W85">
        <f>'Life Table'!E2164</f>
        <v>0.15822001999999999</v>
      </c>
      <c r="X85">
        <f>'Life Table'!E2263</f>
        <v>0.15599104</v>
      </c>
      <c r="Y85">
        <f>'Life Table'!E2362</f>
        <v>0.15548421000000001</v>
      </c>
      <c r="Z85">
        <f>'Life Table'!E2461</f>
        <v>0.15404259000000001</v>
      </c>
      <c r="AA85">
        <f>'Life Table'!E2560</f>
        <v>0.15294158999999999</v>
      </c>
      <c r="AB85">
        <f>'Life Table'!E2659</f>
        <v>0.15289481999999999</v>
      </c>
      <c r="AC85">
        <f>'Life Table'!E2758</f>
        <v>0.15169479999999999</v>
      </c>
      <c r="AD85">
        <f>'Life Table'!E2857</f>
        <v>0.15020528</v>
      </c>
      <c r="AE85">
        <f>'Life Table'!E2956</f>
        <v>0.14981045000000001</v>
      </c>
      <c r="AF85">
        <v>0.1590806376059668</v>
      </c>
      <c r="AG85">
        <v>0.15915070829582831</v>
      </c>
      <c r="AH85">
        <v>0.15922080684348799</v>
      </c>
      <c r="AI85">
        <v>0.1592909332572098</v>
      </c>
      <c r="AJ85">
        <v>0.15866079801772581</v>
      </c>
      <c r="AK85">
        <v>0.1587307017343631</v>
      </c>
      <c r="AL85">
        <v>0.15880063325920721</v>
      </c>
      <c r="AM85">
        <v>0.15887059260052419</v>
      </c>
      <c r="AN85">
        <v>0.1589405797665796</v>
      </c>
      <c r="AO85">
        <v>0.15901059476563881</v>
      </c>
    </row>
    <row r="86" spans="1:41">
      <c r="A86">
        <f t="shared" si="12"/>
        <v>85</v>
      </c>
      <c r="B86" s="29">
        <f>'Life Table'!E86</f>
        <v>0.20137927999999999</v>
      </c>
      <c r="C86">
        <f>'Life Table'!E185</f>
        <v>0.19603802000000001</v>
      </c>
      <c r="D86">
        <f>'Life Table'!E284</f>
        <v>0.20110070999999999</v>
      </c>
      <c r="E86">
        <f>'Life Table'!E383</f>
        <v>0.19822403999999999</v>
      </c>
      <c r="F86">
        <f>'Life Table'!E482</f>
        <v>0.19449561000000001</v>
      </c>
      <c r="G86">
        <f>'Life Table'!E581</f>
        <v>0.19187171</v>
      </c>
      <c r="H86">
        <f>'Life Table'!E680</f>
        <v>0.19181042000000001</v>
      </c>
      <c r="I86">
        <f>'Life Table'!E779</f>
        <v>0.19087754000000001</v>
      </c>
      <c r="J86">
        <f>'Life Table'!E878</f>
        <v>0.19382967000000001</v>
      </c>
      <c r="K86">
        <f>'Life Table'!E977</f>
        <v>0.19158963000000001</v>
      </c>
      <c r="L86">
        <f>'Life Table'!E1076</f>
        <v>0.19177427</v>
      </c>
      <c r="M86">
        <f>'Life Table'!E1175</f>
        <v>0.18932946</v>
      </c>
      <c r="N86">
        <f>'Life Table'!E1274</f>
        <v>0.18904580000000001</v>
      </c>
      <c r="O86">
        <f>'Life Table'!E1373</f>
        <v>0.18424484999999999</v>
      </c>
      <c r="P86">
        <f>'Life Table'!E1472</f>
        <v>0.18215222</v>
      </c>
      <c r="Q86">
        <f>'Life Table'!E1571</f>
        <v>0.18028147999999999</v>
      </c>
      <c r="R86">
        <f>'Life Table'!E1670</f>
        <v>0.17864399</v>
      </c>
      <c r="S86">
        <f>'Life Table'!E1769</f>
        <v>0.17652016000000001</v>
      </c>
      <c r="T86">
        <f>'Life Table'!E1868</f>
        <v>0.17501892999999999</v>
      </c>
      <c r="U86">
        <f>'Life Table'!E1967</f>
        <v>0.17247482</v>
      </c>
      <c r="V86">
        <f>'Life Table'!E2066</f>
        <v>0.17075357999999999</v>
      </c>
      <c r="W86">
        <f>'Life Table'!E2165</f>
        <v>0.16972667999999999</v>
      </c>
      <c r="X86">
        <f>'Life Table'!E2264</f>
        <v>0.16741629</v>
      </c>
      <c r="Y86">
        <f>'Life Table'!E2363</f>
        <v>0.16686852999999999</v>
      </c>
      <c r="Z86">
        <f>'Life Table'!E2462</f>
        <v>0.16540884</v>
      </c>
      <c r="AA86">
        <f>'Life Table'!E2561</f>
        <v>0.16429568</v>
      </c>
      <c r="AB86">
        <f>'Life Table'!E2660</f>
        <v>0.16430600000000001</v>
      </c>
      <c r="AC86">
        <f>'Life Table'!E2759</f>
        <v>0.16309702000000001</v>
      </c>
      <c r="AD86">
        <f>'Life Table'!E2858</f>
        <v>0.16154742</v>
      </c>
      <c r="AE86">
        <f>'Life Table'!E2957</f>
        <v>0.16117880000000001</v>
      </c>
      <c r="AF86">
        <v>0.1704340762678983</v>
      </c>
      <c r="AG86">
        <v>0.17050535330733571</v>
      </c>
      <c r="AH86">
        <v>0.17057665699524749</v>
      </c>
      <c r="AI86">
        <v>0.17064798733877759</v>
      </c>
      <c r="AJ86">
        <v>0.17071934434506919</v>
      </c>
      <c r="AK86">
        <v>0.1700780905477336</v>
      </c>
      <c r="AL86">
        <v>0.1701492344519854</v>
      </c>
      <c r="AM86">
        <v>0.1702204049689805</v>
      </c>
      <c r="AN86">
        <v>0.17029160210586661</v>
      </c>
      <c r="AO86">
        <v>0.17036282586979051</v>
      </c>
    </row>
    <row r="87" spans="1:41">
      <c r="A87">
        <f t="shared" si="12"/>
        <v>86</v>
      </c>
      <c r="B87" s="29">
        <f>'Life Table'!E87</f>
        <v>0.21391640000000001</v>
      </c>
      <c r="C87">
        <f>'Life Table'!E186</f>
        <v>0.20864031</v>
      </c>
      <c r="D87">
        <f>'Life Table'!E285</f>
        <v>0.21363570000000001</v>
      </c>
      <c r="E87">
        <f>'Life Table'!E384</f>
        <v>0.21083822999999999</v>
      </c>
      <c r="F87">
        <f>'Life Table'!E483</f>
        <v>0.20722266</v>
      </c>
      <c r="G87">
        <f>'Life Table'!E582</f>
        <v>0.20462283000000001</v>
      </c>
      <c r="H87">
        <f>'Life Table'!E681</f>
        <v>0.20455687</v>
      </c>
      <c r="I87">
        <f>'Life Table'!E780</f>
        <v>0.20358967</v>
      </c>
      <c r="J87">
        <f>'Life Table'!E879</f>
        <v>0.20645873000000001</v>
      </c>
      <c r="K87">
        <f>'Life Table'!E978</f>
        <v>0.20419459000000001</v>
      </c>
      <c r="L87">
        <f>'Life Table'!E1077</f>
        <v>0.20431954999999999</v>
      </c>
      <c r="M87">
        <f>'Life Table'!E1176</f>
        <v>0.20184345000000001</v>
      </c>
      <c r="N87">
        <f>'Life Table'!E1275</f>
        <v>0.20152897</v>
      </c>
      <c r="O87">
        <f>'Life Table'!E1374</f>
        <v>0.19674082000000001</v>
      </c>
      <c r="P87">
        <f>'Life Table'!E1473</f>
        <v>0.19458526000000001</v>
      </c>
      <c r="Q87">
        <f>'Life Table'!E1572</f>
        <v>0.19269771999999999</v>
      </c>
      <c r="R87">
        <f>'Life Table'!E1671</f>
        <v>0.19101947999999999</v>
      </c>
      <c r="S87">
        <f>'Life Table'!E1770</f>
        <v>0.18888606999999999</v>
      </c>
      <c r="T87">
        <f>'Life Table'!E1869</f>
        <v>0.18741789</v>
      </c>
      <c r="U87">
        <f>'Life Table'!E1968</f>
        <v>0.18484656999999999</v>
      </c>
      <c r="V87">
        <f>'Life Table'!E2067</f>
        <v>0.18311685</v>
      </c>
      <c r="W87">
        <f>'Life Table'!E2166</f>
        <v>0.18212842000000001</v>
      </c>
      <c r="X87">
        <f>'Life Table'!E2265</f>
        <v>0.17978941000000001</v>
      </c>
      <c r="Y87">
        <f>'Life Table'!E2364</f>
        <v>0.1792349</v>
      </c>
      <c r="Z87">
        <f>'Life Table'!E2463</f>
        <v>0.17775133000000001</v>
      </c>
      <c r="AA87">
        <f>'Life Table'!E2562</f>
        <v>0.17663148000000001</v>
      </c>
      <c r="AB87">
        <f>'Life Table'!E2661</f>
        <v>0.17672499999999999</v>
      </c>
      <c r="AC87">
        <f>'Life Table'!E2760</f>
        <v>0.17551884000000001</v>
      </c>
      <c r="AD87">
        <f>'Life Table'!E2859</f>
        <v>0.1739137</v>
      </c>
      <c r="AE87">
        <f>'Life Table'!E2958</f>
        <v>0.17359195999999999</v>
      </c>
      <c r="AF87">
        <v>0.18268039211759871</v>
      </c>
      <c r="AG87">
        <v>0.18275230244139901</v>
      </c>
      <c r="AH87">
        <v>0.18282423779949189</v>
      </c>
      <c r="AI87">
        <v>0.18289619819783021</v>
      </c>
      <c r="AJ87">
        <v>0.18296818364236611</v>
      </c>
      <c r="AK87">
        <v>0.18304019413905009</v>
      </c>
      <c r="AL87">
        <v>0.18239300104622691</v>
      </c>
      <c r="AM87">
        <v>0.18246481129240771</v>
      </c>
      <c r="AN87">
        <v>0.18253664654905871</v>
      </c>
      <c r="AO87">
        <v>0.18260850682213689</v>
      </c>
    </row>
    <row r="88" spans="1:41">
      <c r="A88">
        <f t="shared" si="12"/>
        <v>87</v>
      </c>
      <c r="B88" s="29">
        <f>'Life Table'!E88</f>
        <v>0.22629268999999999</v>
      </c>
      <c r="C88">
        <f>'Life Table'!E187</f>
        <v>0.22110647</v>
      </c>
      <c r="D88">
        <f>'Life Table'!E286</f>
        <v>0.22603312</v>
      </c>
      <c r="E88">
        <f>'Life Table'!E385</f>
        <v>0.22328580000000001</v>
      </c>
      <c r="F88">
        <f>'Life Table'!E484</f>
        <v>0.21975748000000001</v>
      </c>
      <c r="G88">
        <f>'Life Table'!E583</f>
        <v>0.21724384999999999</v>
      </c>
      <c r="H88">
        <f>'Life Table'!E682</f>
        <v>0.21721208</v>
      </c>
      <c r="I88">
        <f>'Life Table'!E781</f>
        <v>0.21620826000000001</v>
      </c>
      <c r="J88">
        <f>'Life Table'!E880</f>
        <v>0.21900929</v>
      </c>
      <c r="K88">
        <f>'Life Table'!E979</f>
        <v>0.21674505999999999</v>
      </c>
      <c r="L88">
        <f>'Life Table'!E1078</f>
        <v>0.21681122999999999</v>
      </c>
      <c r="M88">
        <f>'Life Table'!E1177</f>
        <v>0.21429587</v>
      </c>
      <c r="N88">
        <f>'Life Table'!E1276</f>
        <v>0.21395179</v>
      </c>
      <c r="O88">
        <f>'Life Table'!E1375</f>
        <v>0.20919162999999999</v>
      </c>
      <c r="P88">
        <f>'Life Table'!E1474</f>
        <v>0.20697624000000001</v>
      </c>
      <c r="Q88">
        <f>'Life Table'!E1573</f>
        <v>0.20505438000000001</v>
      </c>
      <c r="R88">
        <f>'Life Table'!E1672</f>
        <v>0.20333261999999999</v>
      </c>
      <c r="S88">
        <f>'Life Table'!E1771</f>
        <v>0.20117226999999999</v>
      </c>
      <c r="T88">
        <f>'Life Table'!E1870</f>
        <v>0.19973706999999999</v>
      </c>
      <c r="U88">
        <f>'Life Table'!E1969</f>
        <v>0.19711329999999999</v>
      </c>
      <c r="V88">
        <f>'Life Table'!E2068</f>
        <v>0.19538111999999999</v>
      </c>
      <c r="W88">
        <f>'Life Table'!E2167</f>
        <v>0.19442092</v>
      </c>
      <c r="X88">
        <f>'Life Table'!E2266</f>
        <v>0.19202644999999999</v>
      </c>
      <c r="Y88">
        <f>'Life Table'!E2365</f>
        <v>0.19146297000000001</v>
      </c>
      <c r="Z88">
        <f>'Life Table'!E2464</f>
        <v>0.18996932999999999</v>
      </c>
      <c r="AA88">
        <f>'Life Table'!E2563</f>
        <v>0.18880221</v>
      </c>
      <c r="AB88">
        <f>'Life Table'!E2662</f>
        <v>0.18896482000000001</v>
      </c>
      <c r="AC88">
        <f>'Life Table'!E2761</f>
        <v>0.18774073999999999</v>
      </c>
      <c r="AD88">
        <f>'Life Table'!E2860</f>
        <v>0.18603776</v>
      </c>
      <c r="AE88">
        <f>'Life Table'!E2959</f>
        <v>0.18578021</v>
      </c>
      <c r="AF88">
        <v>0.19477172840899101</v>
      </c>
      <c r="AG88">
        <v>0.1948443742454822</v>
      </c>
      <c r="AH88">
        <v>0.19491704377944941</v>
      </c>
      <c r="AI88">
        <v>0.19498973701589101</v>
      </c>
      <c r="AJ88">
        <v>0.19506245395980379</v>
      </c>
      <c r="AK88">
        <v>0.19513519461618339</v>
      </c>
      <c r="AL88">
        <v>0.19520795899002419</v>
      </c>
      <c r="AM88">
        <v>0.1945539330343731</v>
      </c>
      <c r="AN88">
        <v>0.19462650780843779</v>
      </c>
      <c r="AO88">
        <v>0.19469910626497641</v>
      </c>
    </row>
    <row r="89" spans="1:41">
      <c r="A89">
        <f t="shared" si="12"/>
        <v>88</v>
      </c>
      <c r="B89" s="29">
        <f>'Life Table'!E89</f>
        <v>0.24005707000000001</v>
      </c>
      <c r="C89">
        <f>'Life Table'!E188</f>
        <v>0.2349503</v>
      </c>
      <c r="D89">
        <f>'Life Table'!E287</f>
        <v>0.23982301</v>
      </c>
      <c r="E89">
        <f>'Life Table'!E386</f>
        <v>0.23712843</v>
      </c>
      <c r="F89">
        <f>'Life Table'!E485</f>
        <v>0.23366213</v>
      </c>
      <c r="G89">
        <f>'Life Table'!E584</f>
        <v>0.23121829999999999</v>
      </c>
      <c r="H89">
        <f>'Life Table'!E683</f>
        <v>0.23126305999999999</v>
      </c>
      <c r="I89">
        <f>'Life Table'!E782</f>
        <v>0.23024264999999999</v>
      </c>
      <c r="J89">
        <f>'Life Table'!E881</f>
        <v>0.23296264</v>
      </c>
      <c r="K89">
        <f>'Life Table'!E980</f>
        <v>0.2306946</v>
      </c>
      <c r="L89">
        <f>'Life Table'!E1079</f>
        <v>0.23071034000000001</v>
      </c>
      <c r="M89">
        <f>'Life Table'!E1178</f>
        <v>0.22814203</v>
      </c>
      <c r="N89">
        <f>'Life Table'!E1277</f>
        <v>0.22774084999999999</v>
      </c>
      <c r="O89">
        <f>'Life Table'!E1376</f>
        <v>0.22299525000000001</v>
      </c>
      <c r="P89">
        <f>'Life Table'!E1475</f>
        <v>0.22071296000000001</v>
      </c>
      <c r="Q89">
        <f>'Life Table'!E1574</f>
        <v>0.21874908000000001</v>
      </c>
      <c r="R89">
        <f>'Life Table'!E1673</f>
        <v>0.21695049999999999</v>
      </c>
      <c r="S89">
        <f>'Life Table'!E1772</f>
        <v>0.21474958999999999</v>
      </c>
      <c r="T89">
        <f>'Life Table'!E1871</f>
        <v>0.21330916</v>
      </c>
      <c r="U89">
        <f>'Life Table'!E1970</f>
        <v>0.21061240000000001</v>
      </c>
      <c r="V89">
        <f>'Life Table'!E2069</f>
        <v>0.20884971999999999</v>
      </c>
      <c r="W89">
        <f>'Life Table'!E2168</f>
        <v>0.20791772</v>
      </c>
      <c r="X89">
        <f>'Life Table'!E2267</f>
        <v>0.20546511000000001</v>
      </c>
      <c r="Y89">
        <f>'Life Table'!E2366</f>
        <v>0.20488585000000001</v>
      </c>
      <c r="Z89">
        <f>'Life Table'!E2465</f>
        <v>0.20339122000000001</v>
      </c>
      <c r="AA89">
        <f>'Life Table'!E2564</f>
        <v>0.20218323999999999</v>
      </c>
      <c r="AB89">
        <f>'Life Table'!E2663</f>
        <v>0.20237521999999999</v>
      </c>
      <c r="AC89">
        <f>'Life Table'!E2762</f>
        <v>0.20112084999999999</v>
      </c>
      <c r="AD89">
        <f>'Life Table'!E2861</f>
        <v>0.19933276</v>
      </c>
      <c r="AE89">
        <f>'Life Table'!E2960</f>
        <v>0.19910574</v>
      </c>
      <c r="AF89">
        <v>0.20805782448692739</v>
      </c>
      <c r="AG89">
        <v>0.20813166616391601</v>
      </c>
      <c r="AH89">
        <v>0.2082055304689944</v>
      </c>
      <c r="AI89">
        <v>0.2082794174063424</v>
      </c>
      <c r="AJ89">
        <v>0.20835332698013781</v>
      </c>
      <c r="AK89">
        <v>0.20842725919455729</v>
      </c>
      <c r="AL89">
        <v>0.20850121405377589</v>
      </c>
      <c r="AM89">
        <v>0.20857519156196699</v>
      </c>
      <c r="AN89">
        <v>0.20791020900049409</v>
      </c>
      <c r="AO89">
        <v>0.20798400543384771</v>
      </c>
    </row>
    <row r="90" spans="1:41">
      <c r="A90">
        <f t="shared" si="12"/>
        <v>89</v>
      </c>
      <c r="B90" s="29">
        <f>'Life Table'!E90</f>
        <v>0.25227399</v>
      </c>
      <c r="C90">
        <f>'Life Table'!E189</f>
        <v>0.24723706000000001</v>
      </c>
      <c r="D90">
        <f>'Life Table'!E288</f>
        <v>0.25204760999999998</v>
      </c>
      <c r="E90">
        <f>'Life Table'!E387</f>
        <v>0.24941334000000001</v>
      </c>
      <c r="F90">
        <f>'Life Table'!E486</f>
        <v>0.24600442</v>
      </c>
      <c r="G90">
        <f>'Life Table'!E585</f>
        <v>0.24361408000000001</v>
      </c>
      <c r="H90">
        <f>'Life Table'!E684</f>
        <v>0.24371239</v>
      </c>
      <c r="I90">
        <f>'Life Table'!E783</f>
        <v>0.24273661999999999</v>
      </c>
      <c r="J90">
        <f>'Life Table'!E882</f>
        <v>0.24543069000000001</v>
      </c>
      <c r="K90">
        <f>'Life Table'!E981</f>
        <v>0.24317137999999999</v>
      </c>
      <c r="L90">
        <f>'Life Table'!E1080</f>
        <v>0.24317674</v>
      </c>
      <c r="M90">
        <f>'Life Table'!E1179</f>
        <v>0.24060614</v>
      </c>
      <c r="N90">
        <f>'Life Table'!E1278</f>
        <v>0.24017319000000001</v>
      </c>
      <c r="O90">
        <f>'Life Table'!E1377</f>
        <v>0.23547675000000001</v>
      </c>
      <c r="P90">
        <f>'Life Table'!E1476</f>
        <v>0.23317331999999999</v>
      </c>
      <c r="Q90">
        <f>'Life Table'!E1575</f>
        <v>0.23123630000000001</v>
      </c>
      <c r="R90">
        <f>'Life Table'!E1674</f>
        <v>0.22942870000000001</v>
      </c>
      <c r="S90">
        <f>'Life Table'!E1773</f>
        <v>0.22722972</v>
      </c>
      <c r="T90">
        <f>'Life Table'!E1872</f>
        <v>0.22586354</v>
      </c>
      <c r="U90">
        <f>'Life Table'!E1971</f>
        <v>0.22313617999999999</v>
      </c>
      <c r="V90">
        <f>'Life Table'!E2070</f>
        <v>0.22139142000000001</v>
      </c>
      <c r="W90">
        <f>'Life Table'!E2169</f>
        <v>0.22053487999999999</v>
      </c>
      <c r="X90">
        <f>'Life Table'!E2268</f>
        <v>0.21808449999999999</v>
      </c>
      <c r="Y90">
        <f>'Life Table'!E2367</f>
        <v>0.21752527999999999</v>
      </c>
      <c r="Z90">
        <f>'Life Table'!E2466</f>
        <v>0.21608784</v>
      </c>
      <c r="AA90">
        <f>'Life Table'!E2565</f>
        <v>0.2149027</v>
      </c>
      <c r="AB90">
        <f>'Life Table'!E2664</f>
        <v>0.21518346999999999</v>
      </c>
      <c r="AC90">
        <f>'Life Table'!E2763</f>
        <v>0.21390273000000001</v>
      </c>
      <c r="AD90">
        <f>'Life Table'!E2862</f>
        <v>0.21202148000000001</v>
      </c>
      <c r="AE90">
        <f>'Life Table'!E2961</f>
        <v>0.21188367999999999</v>
      </c>
      <c r="AF90">
        <v>0.22045537334331519</v>
      </c>
      <c r="AG90">
        <v>0.22052846541539131</v>
      </c>
      <c r="AH90">
        <v>0.22060157814986051</v>
      </c>
      <c r="AI90">
        <v>0.22067471154998131</v>
      </c>
      <c r="AJ90">
        <v>0.22074786561901119</v>
      </c>
      <c r="AK90">
        <v>0.22082104036020561</v>
      </c>
      <c r="AL90">
        <v>0.22089423577681869</v>
      </c>
      <c r="AM90">
        <v>0.22096745187210309</v>
      </c>
      <c r="AN90">
        <v>0.2210406886493099</v>
      </c>
      <c r="AO90">
        <v>0.220382301930372</v>
      </c>
    </row>
    <row r="91" spans="1:41">
      <c r="A91">
        <f t="shared" si="12"/>
        <v>90</v>
      </c>
      <c r="B91" s="29">
        <f>'Life Table'!E91</f>
        <v>0.26950045</v>
      </c>
      <c r="C91">
        <f>'Life Table'!E190</f>
        <v>0.26456870999999998</v>
      </c>
      <c r="D91">
        <f>'Life Table'!E289</f>
        <v>0.26928554999999998</v>
      </c>
      <c r="E91">
        <f>'Life Table'!E388</f>
        <v>0.26672091999999997</v>
      </c>
      <c r="F91">
        <f>'Life Table'!E487</f>
        <v>0.26340297000000001</v>
      </c>
      <c r="G91">
        <f>'Life Table'!E586</f>
        <v>0.26106151999999999</v>
      </c>
      <c r="H91">
        <f>'Life Table'!E685</f>
        <v>0.26118258</v>
      </c>
      <c r="I91">
        <f>'Life Table'!E784</f>
        <v>0.26020659000000002</v>
      </c>
      <c r="J91">
        <f>'Life Table'!E883</f>
        <v>0.26286672</v>
      </c>
      <c r="K91">
        <f>'Life Table'!E982</f>
        <v>0.26064670000000001</v>
      </c>
      <c r="L91">
        <f>'Life Table'!E1081</f>
        <v>0.26056832000000002</v>
      </c>
      <c r="M91">
        <f>'Life Table'!E1180</f>
        <v>0.25798874999999999</v>
      </c>
      <c r="N91">
        <f>'Life Table'!E1279</f>
        <v>0.25747764000000001</v>
      </c>
      <c r="O91">
        <f>'Life Table'!E1378</f>
        <v>0.25275482999999999</v>
      </c>
      <c r="P91">
        <f>'Life Table'!E1477</f>
        <v>0.25036601000000003</v>
      </c>
      <c r="Q91">
        <f>'Life Table'!E1576</f>
        <v>0.24835228000000001</v>
      </c>
      <c r="R91">
        <f>'Life Table'!E1675</f>
        <v>0.24644856000000001</v>
      </c>
      <c r="S91">
        <f>'Life Table'!E1774</f>
        <v>0.24417006999999999</v>
      </c>
      <c r="T91">
        <f>'Life Table'!E1873</f>
        <v>0.24273275</v>
      </c>
      <c r="U91">
        <f>'Life Table'!E1972</f>
        <v>0.2398979</v>
      </c>
      <c r="V91">
        <f>'Life Table'!E2071</f>
        <v>0.23807528999999999</v>
      </c>
      <c r="W91">
        <f>'Life Table'!E2170</f>
        <v>0.23719404999999999</v>
      </c>
      <c r="X91">
        <f>'Life Table'!E2269</f>
        <v>0.23467357</v>
      </c>
      <c r="Y91">
        <f>'Life Table'!E2368</f>
        <v>0.23411161999999999</v>
      </c>
      <c r="Z91">
        <f>'Life Table'!E2467</f>
        <v>0.23264515999999999</v>
      </c>
      <c r="AA91">
        <f>'Life Table'!E2566</f>
        <v>0.23143828</v>
      </c>
      <c r="AB91">
        <f>'Life Table'!E2665</f>
        <v>0.23174014000000001</v>
      </c>
      <c r="AC91">
        <f>'Life Table'!E2764</f>
        <v>0.23043095999999999</v>
      </c>
      <c r="AD91">
        <f>'Life Table'!E2863</f>
        <v>0.22846320000000001</v>
      </c>
      <c r="AE91">
        <f>'Life Table'!E2962</f>
        <v>0.22830924</v>
      </c>
      <c r="AF91">
        <v>0.23687190852266801</v>
      </c>
      <c r="AG91">
        <v>0.2369469124077529</v>
      </c>
      <c r="AH91">
        <v>0.23702193618789399</v>
      </c>
      <c r="AI91">
        <v>0.2370969798656862</v>
      </c>
      <c r="AJ91">
        <v>0.2371720434437227</v>
      </c>
      <c r="AK91">
        <v>0.23724712692459479</v>
      </c>
      <c r="AL91">
        <v>0.2373222303108925</v>
      </c>
      <c r="AM91">
        <v>0.23739735360520359</v>
      </c>
      <c r="AN91">
        <v>0.2374724968101147</v>
      </c>
      <c r="AO91">
        <v>0.23754765992821009</v>
      </c>
    </row>
    <row r="92" spans="1:41">
      <c r="A92">
        <f t="shared" si="12"/>
        <v>91</v>
      </c>
      <c r="B92" s="29">
        <f>'Life Table'!E92</f>
        <v>0.27889097000000002</v>
      </c>
      <c r="C92">
        <f>'Life Table'!E191</f>
        <v>0.27402059000000001</v>
      </c>
      <c r="D92">
        <f>'Life Table'!E290</f>
        <v>0.27869200999999999</v>
      </c>
      <c r="E92">
        <f>'Life Table'!E389</f>
        <v>0.27617575</v>
      </c>
      <c r="F92">
        <f>'Life Table'!E488</f>
        <v>0.27291797000000001</v>
      </c>
      <c r="G92">
        <f>'Life Table'!E587</f>
        <v>0.27061242000000002</v>
      </c>
      <c r="H92">
        <f>'Life Table'!E686</f>
        <v>0.27078319000000001</v>
      </c>
      <c r="I92">
        <f>'Life Table'!E785</f>
        <v>0.26982897</v>
      </c>
      <c r="J92">
        <f>'Life Table'!E884</f>
        <v>0.27250231000000003</v>
      </c>
      <c r="K92">
        <f>'Life Table'!E983</f>
        <v>0.27040399999999998</v>
      </c>
      <c r="L92">
        <f>'Life Table'!E1082</f>
        <v>0.27039743999999999</v>
      </c>
      <c r="M92">
        <f>'Life Table'!E1181</f>
        <v>0.26783066</v>
      </c>
      <c r="N92">
        <f>'Life Table'!E1280</f>
        <v>0.26739583</v>
      </c>
      <c r="O92">
        <f>'Life Table'!E1379</f>
        <v>0.26277924000000003</v>
      </c>
      <c r="P92">
        <f>'Life Table'!E1478</f>
        <v>0.26041093999999998</v>
      </c>
      <c r="Q92">
        <f>'Life Table'!E1577</f>
        <v>0.25849877999999998</v>
      </c>
      <c r="R92">
        <f>'Life Table'!E1676</f>
        <v>0.25667215999999998</v>
      </c>
      <c r="S92">
        <f>'Life Table'!E1775</f>
        <v>0.25448262999999999</v>
      </c>
      <c r="T92">
        <f>'Life Table'!E1874</f>
        <v>0.25319700000000001</v>
      </c>
      <c r="U92">
        <f>'Life Table'!E1973</f>
        <v>0.25040603</v>
      </c>
      <c r="V92">
        <f>'Life Table'!E2072</f>
        <v>0.24865375000000001</v>
      </c>
      <c r="W92">
        <f>'Life Table'!E2171</f>
        <v>0.24790361999999999</v>
      </c>
      <c r="X92">
        <f>'Life Table'!E2270</f>
        <v>0.24539913999999999</v>
      </c>
      <c r="Y92">
        <f>'Life Table'!E2369</f>
        <v>0.24487866</v>
      </c>
      <c r="Z92">
        <f>'Life Table'!E2468</f>
        <v>0.24356654</v>
      </c>
      <c r="AA92">
        <f>'Life Table'!E2567</f>
        <v>0.24241507000000001</v>
      </c>
      <c r="AB92">
        <f>'Life Table'!E2666</f>
        <v>0.24289515</v>
      </c>
      <c r="AC92">
        <f>'Life Table'!E2765</f>
        <v>0.24160052000000001</v>
      </c>
      <c r="AD92">
        <f>'Life Table'!E2864</f>
        <v>0.23952291000000001</v>
      </c>
      <c r="AE92">
        <f>'Life Table'!E2963</f>
        <v>0.23948036</v>
      </c>
      <c r="AF92">
        <v>0.24801696007852789</v>
      </c>
      <c r="AG92">
        <v>0.24737012217588791</v>
      </c>
      <c r="AH92">
        <v>0.24744192402889831</v>
      </c>
      <c r="AI92">
        <v>0.24751374313387661</v>
      </c>
      <c r="AJ92">
        <v>0.2475855794926666</v>
      </c>
      <c r="AK92">
        <v>0.24765743310711061</v>
      </c>
      <c r="AL92">
        <v>0.24772930397904991</v>
      </c>
      <c r="AM92">
        <v>0.24780119211032381</v>
      </c>
      <c r="AN92">
        <v>0.24787309750277051</v>
      </c>
      <c r="AO92">
        <v>0.24794502015822681</v>
      </c>
    </row>
    <row r="93" spans="1:41">
      <c r="A93">
        <f t="shared" si="12"/>
        <v>92</v>
      </c>
      <c r="B93" s="29">
        <f>'Life Table'!E93</f>
        <v>0.29591595999999998</v>
      </c>
      <c r="C93">
        <f>'Life Table'!E192</f>
        <v>0.29110458</v>
      </c>
      <c r="D93">
        <f>'Life Table'!E291</f>
        <v>0.29572520000000002</v>
      </c>
      <c r="E93">
        <f>'Life Table'!E390</f>
        <v>0.29326440999999998</v>
      </c>
      <c r="F93">
        <f>'Life Table'!E489</f>
        <v>0.29008135000000002</v>
      </c>
      <c r="G93">
        <f>'Life Table'!E588</f>
        <v>0.28784324</v>
      </c>
      <c r="H93">
        <f>'Life Table'!E687</f>
        <v>0.28800375</v>
      </c>
      <c r="I93">
        <f>'Life Table'!E786</f>
        <v>0.28704595999999999</v>
      </c>
      <c r="J93">
        <f>'Life Table'!E885</f>
        <v>0.28965484000000002</v>
      </c>
      <c r="K93">
        <f>'Life Table'!E984</f>
        <v>0.28758558000000001</v>
      </c>
      <c r="L93">
        <f>'Life Table'!E1083</f>
        <v>0.28761276000000002</v>
      </c>
      <c r="M93">
        <f>'Life Table'!E1182</f>
        <v>0.28507397000000001</v>
      </c>
      <c r="N93">
        <f>'Life Table'!E1281</f>
        <v>0.28456617000000001</v>
      </c>
      <c r="O93">
        <f>'Life Table'!E1380</f>
        <v>0.28001603000000003</v>
      </c>
      <c r="P93">
        <f>'Life Table'!E1479</f>
        <v>0.27760760000000001</v>
      </c>
      <c r="Q93">
        <f>'Life Table'!E1578</f>
        <v>0.27566424</v>
      </c>
      <c r="R93">
        <f>'Life Table'!E1677</f>
        <v>0.27378701</v>
      </c>
      <c r="S93">
        <f>'Life Table'!E1776</f>
        <v>0.27158220999999999</v>
      </c>
      <c r="T93">
        <f>'Life Table'!E1875</f>
        <v>0.27027108</v>
      </c>
      <c r="U93">
        <f>'Life Table'!E1974</f>
        <v>0.26742322000000002</v>
      </c>
      <c r="V93">
        <f>'Life Table'!E2073</f>
        <v>0.2656521</v>
      </c>
      <c r="W93">
        <f>'Life Table'!E2172</f>
        <v>0.26491649</v>
      </c>
      <c r="X93">
        <f>'Life Table'!E2271</f>
        <v>0.2623723</v>
      </c>
      <c r="Y93">
        <f>'Life Table'!E2370</f>
        <v>0.26185405</v>
      </c>
      <c r="Z93">
        <f>'Life Table'!E2469</f>
        <v>0.26055845</v>
      </c>
      <c r="AA93">
        <f>'Life Table'!E2568</f>
        <v>0.25943614999999998</v>
      </c>
      <c r="AB93">
        <f>'Life Table'!E2667</f>
        <v>0.25997010999999998</v>
      </c>
      <c r="AC93">
        <f>'Life Table'!E2766</f>
        <v>0.25869727999999997</v>
      </c>
      <c r="AD93">
        <f>'Life Table'!E2865</f>
        <v>0.25659088000000002</v>
      </c>
      <c r="AE93">
        <f>'Life Table'!E2964</f>
        <v>0.25653090000000001</v>
      </c>
      <c r="AF93">
        <v>0.2646889934104375</v>
      </c>
      <c r="AG93">
        <v>0.26476113627497838</v>
      </c>
      <c r="AH93">
        <v>0.26411242420670172</v>
      </c>
      <c r="AI93">
        <v>0.26418443959140159</v>
      </c>
      <c r="AJ93">
        <v>0.2642564709066344</v>
      </c>
      <c r="AK93">
        <v>0.26432851815367359</v>
      </c>
      <c r="AL93">
        <v>0.26440058133379118</v>
      </c>
      <c r="AM93">
        <v>0.2644726604482579</v>
      </c>
      <c r="AN93">
        <v>0.26454475549834289</v>
      </c>
      <c r="AO93">
        <v>0.26461686648531402</v>
      </c>
    </row>
    <row r="94" spans="1:41">
      <c r="A94">
        <f t="shared" si="12"/>
        <v>93</v>
      </c>
      <c r="B94" s="29">
        <f>'Life Table'!E94</f>
        <v>0.31063512999999998</v>
      </c>
      <c r="C94">
        <f>'Life Table'!E193</f>
        <v>0.30585702999999997</v>
      </c>
      <c r="D94">
        <f>'Life Table'!E292</f>
        <v>0.31037114999999998</v>
      </c>
      <c r="E94">
        <f>'Life Table'!E391</f>
        <v>0.30797980000000003</v>
      </c>
      <c r="F94">
        <f>'Life Table'!E490</f>
        <v>0.30485709999999999</v>
      </c>
      <c r="G94">
        <f>'Life Table'!E589</f>
        <v>0.30269906000000002</v>
      </c>
      <c r="H94">
        <f>'Life Table'!E688</f>
        <v>0.30287370000000002</v>
      </c>
      <c r="I94">
        <f>'Life Table'!E787</f>
        <v>0.30190500999999997</v>
      </c>
      <c r="J94">
        <f>'Life Table'!E886</f>
        <v>0.30447765999999998</v>
      </c>
      <c r="K94">
        <f>'Life Table'!E985</f>
        <v>0.30245715000000001</v>
      </c>
      <c r="L94">
        <f>'Life Table'!E1084</f>
        <v>0.30248543999999999</v>
      </c>
      <c r="M94">
        <f>'Life Table'!E1183</f>
        <v>0.30006702000000002</v>
      </c>
      <c r="N94">
        <f>'Life Table'!E1282</f>
        <v>0.29954672999999998</v>
      </c>
      <c r="O94">
        <f>'Life Table'!E1381</f>
        <v>0.29506848000000002</v>
      </c>
      <c r="P94">
        <f>'Life Table'!E1480</f>
        <v>0.29266806000000001</v>
      </c>
      <c r="Q94">
        <f>'Life Table'!E1579</f>
        <v>0.29076018999999997</v>
      </c>
      <c r="R94">
        <f>'Life Table'!E1678</f>
        <v>0.28888355999999998</v>
      </c>
      <c r="S94">
        <f>'Life Table'!E1777</f>
        <v>0.28671963</v>
      </c>
      <c r="T94">
        <f>'Life Table'!E1876</f>
        <v>0.28545038</v>
      </c>
      <c r="U94">
        <f>'Life Table'!E1975</f>
        <v>0.28260591000000002</v>
      </c>
      <c r="V94">
        <f>'Life Table'!E2074</f>
        <v>0.28083440999999998</v>
      </c>
      <c r="W94">
        <f>'Life Table'!E2173</f>
        <v>0.28017613000000002</v>
      </c>
      <c r="X94">
        <f>'Life Table'!E2272</f>
        <v>0.27763692000000001</v>
      </c>
      <c r="Y94">
        <f>'Life Table'!E2371</f>
        <v>0.27712102</v>
      </c>
      <c r="Z94">
        <f>'Life Table'!E2470</f>
        <v>0.27588712999999998</v>
      </c>
      <c r="AA94">
        <f>'Life Table'!E2569</f>
        <v>0.27479595000000001</v>
      </c>
      <c r="AB94">
        <f>'Life Table'!E2668</f>
        <v>0.27544712999999998</v>
      </c>
      <c r="AC94">
        <f>'Life Table'!E2767</f>
        <v>0.27419649000000001</v>
      </c>
      <c r="AD94">
        <f>'Life Table'!E2866</f>
        <v>0.27206775999999999</v>
      </c>
      <c r="AE94">
        <f>'Life Table'!E2965</f>
        <v>0.27205045</v>
      </c>
      <c r="AF94">
        <v>0.27954452726707618</v>
      </c>
      <c r="AG94">
        <v>0.2796152225455425</v>
      </c>
      <c r="AH94">
        <v>0.27968593204266567</v>
      </c>
      <c r="AI94">
        <v>0.27905005837421981</v>
      </c>
      <c r="AJ94">
        <v>0.27912065414410098</v>
      </c>
      <c r="AK94">
        <v>0.27919126412712669</v>
      </c>
      <c r="AL94">
        <v>0.27926188832408838</v>
      </c>
      <c r="AM94">
        <v>0.27933252673577602</v>
      </c>
      <c r="AN94">
        <v>0.27940317936297848</v>
      </c>
      <c r="AO94">
        <v>0.27947384620648319</v>
      </c>
    </row>
    <row r="95" spans="1:41">
      <c r="A95">
        <f t="shared" si="12"/>
        <v>94</v>
      </c>
      <c r="B95" s="29">
        <f>'Life Table'!E95</f>
        <v>0.32665312000000002</v>
      </c>
      <c r="C95">
        <f>'Life Table'!E194</f>
        <v>0.32199873000000001</v>
      </c>
      <c r="D95">
        <f>'Life Table'!E293</f>
        <v>0.32637660000000002</v>
      </c>
      <c r="E95">
        <f>'Life Table'!E392</f>
        <v>0.32398242999999999</v>
      </c>
      <c r="F95">
        <f>'Life Table'!E491</f>
        <v>0.32094107999999999</v>
      </c>
      <c r="G95">
        <f>'Life Table'!E590</f>
        <v>0.31885374</v>
      </c>
      <c r="H95">
        <f>'Life Table'!E689</f>
        <v>0.31909182000000003</v>
      </c>
      <c r="I95">
        <f>'Life Table'!E788</f>
        <v>0.31808979999999998</v>
      </c>
      <c r="J95">
        <f>'Life Table'!E887</f>
        <v>0.32059444999999998</v>
      </c>
      <c r="K95">
        <f>'Life Table'!E986</f>
        <v>0.31861840000000002</v>
      </c>
      <c r="L95">
        <f>'Life Table'!E1085</f>
        <v>0.31862582</v>
      </c>
      <c r="M95">
        <f>'Life Table'!E1184</f>
        <v>0.31623547000000002</v>
      </c>
      <c r="N95">
        <f>'Life Table'!E1283</f>
        <v>0.31578563999999998</v>
      </c>
      <c r="O95">
        <f>'Life Table'!E1382</f>
        <v>0.31135258999999998</v>
      </c>
      <c r="P95">
        <f>'Life Table'!E1481</f>
        <v>0.30896097</v>
      </c>
      <c r="Q95">
        <f>'Life Table'!E1580</f>
        <v>0.30706235999999998</v>
      </c>
      <c r="R95">
        <f>'Life Table'!E1679</f>
        <v>0.30518390000000001</v>
      </c>
      <c r="S95">
        <f>'Life Table'!E1778</f>
        <v>0.30305418000000001</v>
      </c>
      <c r="T95">
        <f>'Life Table'!E1877</f>
        <v>0.30177198</v>
      </c>
      <c r="U95">
        <f>'Life Table'!E1976</f>
        <v>0.29892760000000002</v>
      </c>
      <c r="V95">
        <f>'Life Table'!E2075</f>
        <v>0.29717514</v>
      </c>
      <c r="W95">
        <f>'Life Table'!E2174</f>
        <v>0.29652795999999998</v>
      </c>
      <c r="X95">
        <f>'Life Table'!E2273</f>
        <v>0.29400332000000001</v>
      </c>
      <c r="Y95">
        <f>'Life Table'!E2372</f>
        <v>0.29348613000000001</v>
      </c>
      <c r="Z95">
        <f>'Life Table'!E2471</f>
        <v>0.29227508000000002</v>
      </c>
      <c r="AA95">
        <f>'Life Table'!E2570</f>
        <v>0.29120931</v>
      </c>
      <c r="AB95">
        <f>'Life Table'!E2669</f>
        <v>0.29192433000000001</v>
      </c>
      <c r="AC95">
        <f>'Life Table'!E2768</f>
        <v>0.29071925999999998</v>
      </c>
      <c r="AD95">
        <f>'Life Table'!E2867</f>
        <v>0.28856549999999997</v>
      </c>
      <c r="AE95">
        <f>'Life Table'!E2966</f>
        <v>0.28856567999999999</v>
      </c>
      <c r="AF95">
        <v>0.29544004129070689</v>
      </c>
      <c r="AG95">
        <v>0.29550984651343348</v>
      </c>
      <c r="AH95">
        <v>0.29557966456802748</v>
      </c>
      <c r="AI95">
        <v>0.29564949545488989</v>
      </c>
      <c r="AJ95">
        <v>0.29502147940096263</v>
      </c>
      <c r="AK95">
        <v>0.29509120764097019</v>
      </c>
      <c r="AL95">
        <v>0.29516094871041482</v>
      </c>
      <c r="AM95">
        <v>0.29523070260970452</v>
      </c>
      <c r="AN95">
        <v>0.29530046933924609</v>
      </c>
      <c r="AO95">
        <v>0.29537024889944552</v>
      </c>
    </row>
    <row r="96" spans="1:41">
      <c r="A96">
        <f t="shared" si="12"/>
        <v>95</v>
      </c>
      <c r="B96" s="29">
        <f>'Life Table'!E96</f>
        <v>0.34443418999999997</v>
      </c>
      <c r="C96">
        <f>'Life Table'!E195</f>
        <v>0.33986388000000001</v>
      </c>
      <c r="D96">
        <f>'Life Table'!E294</f>
        <v>0.34414245999999998</v>
      </c>
      <c r="E96">
        <f>'Life Table'!E393</f>
        <v>0.34178850999999999</v>
      </c>
      <c r="F96">
        <f>'Life Table'!E492</f>
        <v>0.33875095999999999</v>
      </c>
      <c r="G96">
        <f>'Life Table'!E591</f>
        <v>0.33669821</v>
      </c>
      <c r="H96">
        <f>'Life Table'!E690</f>
        <v>0.33703089000000003</v>
      </c>
      <c r="I96">
        <f>'Life Table'!E789</f>
        <v>0.33599677</v>
      </c>
      <c r="J96">
        <f>'Life Table'!E888</f>
        <v>0.33844511999999999</v>
      </c>
      <c r="K96">
        <f>'Life Table'!E987</f>
        <v>0.33646926999999999</v>
      </c>
      <c r="L96">
        <f>'Life Table'!E1086</f>
        <v>0.33645331000000001</v>
      </c>
      <c r="M96">
        <f>'Life Table'!E1185</f>
        <v>0.33404573999999998</v>
      </c>
      <c r="N96">
        <f>'Life Table'!E1284</f>
        <v>0.33360578000000002</v>
      </c>
      <c r="O96">
        <f>'Life Table'!E1383</f>
        <v>0.32924020999999998</v>
      </c>
      <c r="P96">
        <f>'Life Table'!E1482</f>
        <v>0.32683317000000001</v>
      </c>
      <c r="Q96">
        <f>'Life Table'!E1581</f>
        <v>0.32488932999999998</v>
      </c>
      <c r="R96">
        <f>'Life Table'!E1680</f>
        <v>0.32298461000000001</v>
      </c>
      <c r="S96">
        <f>'Life Table'!E1779</f>
        <v>0.32083302000000002</v>
      </c>
      <c r="T96">
        <f>'Life Table'!E1878</f>
        <v>0.31952118000000002</v>
      </c>
      <c r="U96">
        <f>'Life Table'!E1977</f>
        <v>0.31662656</v>
      </c>
      <c r="V96">
        <f>'Life Table'!E2076</f>
        <v>0.31487275999999997</v>
      </c>
      <c r="W96">
        <f>'Life Table'!E2175</f>
        <v>0.31420928999999997</v>
      </c>
      <c r="X96">
        <f>'Life Table'!E2274</f>
        <v>0.31162641000000002</v>
      </c>
      <c r="Y96">
        <f>'Life Table'!E2373</f>
        <v>0.31106714000000002</v>
      </c>
      <c r="Z96">
        <f>'Life Table'!E2472</f>
        <v>0.30987702</v>
      </c>
      <c r="AA96">
        <f>'Life Table'!E2571</f>
        <v>0.30878566000000002</v>
      </c>
      <c r="AB96">
        <f>'Life Table'!E2670</f>
        <v>0.30953104999999997</v>
      </c>
      <c r="AC96">
        <f>'Life Table'!E2769</f>
        <v>0.30832343000000001</v>
      </c>
      <c r="AD96">
        <f>'Life Table'!E2868</f>
        <v>0.30616993999999997</v>
      </c>
      <c r="AE96">
        <f>'Life Table'!E2967</f>
        <v>0.30614303999999998</v>
      </c>
      <c r="AF96">
        <v>0.31254783794455421</v>
      </c>
      <c r="AG96">
        <v>0.31261799545718683</v>
      </c>
      <c r="AH96">
        <v>0.31268816491307933</v>
      </c>
      <c r="AI96">
        <v>0.31275834631231381</v>
      </c>
      <c r="AJ96">
        <v>0.31282853965497148</v>
      </c>
      <c r="AK96">
        <v>0.31219722952732631</v>
      </c>
      <c r="AL96">
        <v>0.31226732732493517</v>
      </c>
      <c r="AM96">
        <v>0.31233743706537492</v>
      </c>
      <c r="AN96">
        <v>0.31240755874873349</v>
      </c>
      <c r="AO96">
        <v>0.31247769237509793</v>
      </c>
    </row>
    <row r="97" spans="1:45">
      <c r="A97">
        <f t="shared" si="12"/>
        <v>96</v>
      </c>
      <c r="B97" s="29">
        <f>'Life Table'!E97</f>
        <v>0.35976250999999998</v>
      </c>
      <c r="C97">
        <f>'Life Table'!E196</f>
        <v>0.35520059999999998</v>
      </c>
      <c r="D97">
        <f>'Life Table'!E295</f>
        <v>0.35933775000000001</v>
      </c>
      <c r="E97">
        <f>'Life Table'!E394</f>
        <v>0.35708630000000002</v>
      </c>
      <c r="F97">
        <f>'Life Table'!E493</f>
        <v>0.35408445999999999</v>
      </c>
      <c r="G97">
        <f>'Life Table'!E592</f>
        <v>0.35197693000000002</v>
      </c>
      <c r="H97">
        <f>'Life Table'!E691</f>
        <v>0.35237271999999997</v>
      </c>
      <c r="I97">
        <f>'Life Table'!E790</f>
        <v>0.35135545000000001</v>
      </c>
      <c r="J97">
        <f>'Life Table'!E889</f>
        <v>0.35379307999999998</v>
      </c>
      <c r="K97">
        <f>'Life Table'!E988</f>
        <v>0.35186169</v>
      </c>
      <c r="L97">
        <f>'Life Table'!E1087</f>
        <v>0.35182518000000002</v>
      </c>
      <c r="M97">
        <f>'Life Table'!E1186</f>
        <v>0.34946092000000001</v>
      </c>
      <c r="N97">
        <f>'Life Table'!E1285</f>
        <v>0.34898924999999997</v>
      </c>
      <c r="O97">
        <f>'Life Table'!E1384</f>
        <v>0.34474734000000001</v>
      </c>
      <c r="P97">
        <f>'Life Table'!E1483</f>
        <v>0.34235858000000002</v>
      </c>
      <c r="Q97">
        <f>'Life Table'!E1582</f>
        <v>0.34049571000000001</v>
      </c>
      <c r="R97">
        <f>'Life Table'!E1681</f>
        <v>0.33858566000000001</v>
      </c>
      <c r="S97">
        <f>'Life Table'!E1780</f>
        <v>0.33647817000000002</v>
      </c>
      <c r="T97">
        <f>'Life Table'!E1879</f>
        <v>0.33517950000000002</v>
      </c>
      <c r="U97">
        <f>'Life Table'!E1978</f>
        <v>0.33235351000000002</v>
      </c>
      <c r="V97">
        <f>'Life Table'!E2077</f>
        <v>0.33058306999999998</v>
      </c>
      <c r="W97">
        <f>'Life Table'!E2176</f>
        <v>0.33000121999999998</v>
      </c>
      <c r="X97">
        <f>'Life Table'!E2275</f>
        <v>0.32744889999999999</v>
      </c>
      <c r="Y97">
        <f>'Life Table'!E2374</f>
        <v>0.32684628999999998</v>
      </c>
      <c r="Z97">
        <f>'Life Table'!E2473</f>
        <v>0.32572525000000002</v>
      </c>
      <c r="AA97">
        <f>'Life Table'!E2572</f>
        <v>0.32466403999999999</v>
      </c>
      <c r="AB97">
        <f>'Life Table'!E2671</f>
        <v>0.32547229</v>
      </c>
      <c r="AC97">
        <f>'Life Table'!E2770</f>
        <v>0.32428750000000001</v>
      </c>
      <c r="AD97">
        <f>'Life Table'!E2869</f>
        <v>0.32212817999999999</v>
      </c>
      <c r="AE97">
        <f>'Life Table'!E2968</f>
        <v>0.32211630000000002</v>
      </c>
      <c r="AF97">
        <v>0.32773396490785689</v>
      </c>
      <c r="AG97">
        <v>0.32780265915900092</v>
      </c>
      <c r="AH97">
        <v>0.32787136406553452</v>
      </c>
      <c r="AI97">
        <v>0.32794007962730348</v>
      </c>
      <c r="AJ97">
        <v>0.32800880584415232</v>
      </c>
      <c r="AK97">
        <v>0.32807754271592432</v>
      </c>
      <c r="AL97">
        <v>0.32745929446023009</v>
      </c>
      <c r="AM97">
        <v>0.32752794608829178</v>
      </c>
      <c r="AN97">
        <v>0.32759660837235061</v>
      </c>
      <c r="AO97">
        <v>0.32766528131225597</v>
      </c>
    </row>
    <row r="98" spans="1:45">
      <c r="A98">
        <f t="shared" si="12"/>
        <v>97</v>
      </c>
      <c r="B98" s="29">
        <f>'Life Table'!E98</f>
        <v>0.37441063000000002</v>
      </c>
      <c r="C98">
        <f>'Life Table'!E197</f>
        <v>0.36986513999999998</v>
      </c>
      <c r="D98">
        <f>'Life Table'!E296</f>
        <v>0.37392639</v>
      </c>
      <c r="E98">
        <f>'Life Table'!E395</f>
        <v>0.37169833000000002</v>
      </c>
      <c r="F98">
        <f>'Life Table'!E494</f>
        <v>0.36878357</v>
      </c>
      <c r="G98">
        <f>'Life Table'!E593</f>
        <v>0.36666558999999999</v>
      </c>
      <c r="H98">
        <f>'Life Table'!E692</f>
        <v>0.36704756999999999</v>
      </c>
      <c r="I98">
        <f>'Life Table'!E791</f>
        <v>0.36608839999999998</v>
      </c>
      <c r="J98">
        <f>'Life Table'!E890</f>
        <v>0.36846582999999999</v>
      </c>
      <c r="K98">
        <f>'Life Table'!E989</f>
        <v>0.36659385999999999</v>
      </c>
      <c r="L98">
        <f>'Life Table'!E1088</f>
        <v>0.36654080999999999</v>
      </c>
      <c r="M98">
        <f>'Life Table'!E1187</f>
        <v>0.36420640999999998</v>
      </c>
      <c r="N98">
        <f>'Life Table'!E1286</f>
        <v>0.36370668</v>
      </c>
      <c r="O98">
        <f>'Life Table'!E1385</f>
        <v>0.35957688999999998</v>
      </c>
      <c r="P98">
        <f>'Life Table'!E1484</f>
        <v>0.35717627000000002</v>
      </c>
      <c r="Q98">
        <f>'Life Table'!E1583</f>
        <v>0.35540197000000001</v>
      </c>
      <c r="R98">
        <f>'Life Table'!E1682</f>
        <v>0.35352256999999998</v>
      </c>
      <c r="S98">
        <f>'Life Table'!E1781</f>
        <v>0.35141516</v>
      </c>
      <c r="T98">
        <f>'Life Table'!E1880</f>
        <v>0.35013952999999998</v>
      </c>
      <c r="U98">
        <f>'Life Table'!E1979</f>
        <v>0.34735448000000002</v>
      </c>
      <c r="V98">
        <f>'Life Table'!E2078</f>
        <v>0.34563926</v>
      </c>
      <c r="W98">
        <f>'Life Table'!E2177</f>
        <v>0.34506800999999998</v>
      </c>
      <c r="X98">
        <f>'Life Table'!E2276</f>
        <v>0.34259961</v>
      </c>
      <c r="Y98">
        <f>'Life Table'!E2375</f>
        <v>0.34197272000000001</v>
      </c>
      <c r="Z98">
        <f>'Life Table'!E2474</f>
        <v>0.34087117</v>
      </c>
      <c r="AA98">
        <f>'Life Table'!E2573</f>
        <v>0.33987458999999998</v>
      </c>
      <c r="AB98">
        <f>'Life Table'!E2672</f>
        <v>0.34071380000000001</v>
      </c>
      <c r="AC98">
        <f>'Life Table'!E2771</f>
        <v>0.33956924999999999</v>
      </c>
      <c r="AD98">
        <f>'Life Table'!E2870</f>
        <v>0.33740785000000001</v>
      </c>
      <c r="AE98">
        <f>'Life Table'!E2969</f>
        <v>0.33737889999999998</v>
      </c>
      <c r="AF98">
        <v>0.34220554803678482</v>
      </c>
      <c r="AG98">
        <v>0.34227284549415549</v>
      </c>
      <c r="AH98">
        <v>0.34234015250227778</v>
      </c>
      <c r="AI98">
        <v>0.34240746906082459</v>
      </c>
      <c r="AJ98">
        <v>0.3424747951694681</v>
      </c>
      <c r="AK98">
        <v>0.3425421308278791</v>
      </c>
      <c r="AL98">
        <v>0.34260947603572778</v>
      </c>
      <c r="AM98">
        <v>0.34200371297244031</v>
      </c>
      <c r="AN98">
        <v>0.34207098177560252</v>
      </c>
      <c r="AO98">
        <v>0.34213826013049209</v>
      </c>
    </row>
    <row r="99" spans="1:45">
      <c r="A99">
        <f t="shared" si="12"/>
        <v>98</v>
      </c>
      <c r="B99" s="29">
        <f>'Life Table'!E99</f>
        <v>0.38809207000000001</v>
      </c>
      <c r="C99">
        <f>'Life Table'!E198</f>
        <v>0.38366117999999999</v>
      </c>
      <c r="D99">
        <f>'Life Table'!E297</f>
        <v>0.38777799000000002</v>
      </c>
      <c r="E99">
        <f>'Life Table'!E396</f>
        <v>0.38563691999999999</v>
      </c>
      <c r="F99">
        <f>'Life Table'!E495</f>
        <v>0.38273151999999999</v>
      </c>
      <c r="G99">
        <f>'Life Table'!E594</f>
        <v>0.38063381000000002</v>
      </c>
      <c r="H99">
        <f>'Life Table'!E693</f>
        <v>0.38096405</v>
      </c>
      <c r="I99">
        <f>'Life Table'!E792</f>
        <v>0.38009391999999997</v>
      </c>
      <c r="J99">
        <f>'Life Table'!E891</f>
        <v>0.38235808999999998</v>
      </c>
      <c r="K99">
        <f>'Life Table'!E990</f>
        <v>0.38057836</v>
      </c>
      <c r="L99">
        <f>'Life Table'!E1089</f>
        <v>0.38051824000000001</v>
      </c>
      <c r="M99">
        <f>'Life Table'!E1188</f>
        <v>0.37821988000000001</v>
      </c>
      <c r="N99">
        <f>'Life Table'!E1287</f>
        <v>0.37769782000000002</v>
      </c>
      <c r="O99">
        <f>'Life Table'!E1386</f>
        <v>0.37360560999999998</v>
      </c>
      <c r="P99">
        <f>'Life Table'!E1485</f>
        <v>0.37125520000000001</v>
      </c>
      <c r="Q99">
        <f>'Life Table'!E1584</f>
        <v>0.36950551999999998</v>
      </c>
      <c r="R99">
        <f>'Life Table'!E1683</f>
        <v>0.36763549000000001</v>
      </c>
      <c r="S99">
        <f>'Life Table'!E1782</f>
        <v>0.36562626999999998</v>
      </c>
      <c r="T99">
        <f>'Life Table'!E1881</f>
        <v>0.36431896000000003</v>
      </c>
      <c r="U99">
        <f>'Life Table'!E1980</f>
        <v>0.36156339999999998</v>
      </c>
      <c r="V99">
        <f>'Life Table'!E2079</f>
        <v>0.35991142999999998</v>
      </c>
      <c r="W99">
        <f>'Life Table'!E2178</f>
        <v>0.35937353</v>
      </c>
      <c r="X99">
        <f>'Life Table'!E2277</f>
        <v>0.35690422999999999</v>
      </c>
      <c r="Y99">
        <f>'Life Table'!E2376</f>
        <v>0.35628654999999998</v>
      </c>
      <c r="Z99">
        <f>'Life Table'!E2475</f>
        <v>0.35525942999999999</v>
      </c>
      <c r="AA99">
        <f>'Life Table'!E2574</f>
        <v>0.35427249999999999</v>
      </c>
      <c r="AB99">
        <f>'Life Table'!E2673</f>
        <v>0.35517356</v>
      </c>
      <c r="AC99">
        <f>'Life Table'!E2772</f>
        <v>0.35405690000000001</v>
      </c>
      <c r="AD99">
        <f>'Life Table'!E2871</f>
        <v>0.35191982999999999</v>
      </c>
      <c r="AE99">
        <f>'Life Table'!E2970</f>
        <v>0.35184417000000001</v>
      </c>
      <c r="AF99">
        <v>0.3558723542052632</v>
      </c>
      <c r="AG99">
        <v>0.35593829582029612</v>
      </c>
      <c r="AH99">
        <v>0.35600424603046638</v>
      </c>
      <c r="AI99">
        <v>0.3560702048353227</v>
      </c>
      <c r="AJ99">
        <v>0.35613617223441252</v>
      </c>
      <c r="AK99">
        <v>0.35620214822728252</v>
      </c>
      <c r="AL99">
        <v>0.35626813281347869</v>
      </c>
      <c r="AM99">
        <v>0.35633412599254599</v>
      </c>
      <c r="AN99">
        <v>0.35574049676241221</v>
      </c>
      <c r="AO99">
        <v>0.35580642118581862</v>
      </c>
    </row>
    <row r="100" spans="1:45">
      <c r="A100">
        <f t="shared" si="12"/>
        <v>99</v>
      </c>
      <c r="B100" s="29">
        <f>'Life Table'!E100</f>
        <v>0.40478824000000002</v>
      </c>
      <c r="C100">
        <f>'Life Table'!E199</f>
        <v>0.40070199000000001</v>
      </c>
      <c r="D100">
        <f>'Life Table'!E298</f>
        <v>0.40498612</v>
      </c>
      <c r="E100">
        <f>'Life Table'!E397</f>
        <v>0.40309251000000001</v>
      </c>
      <c r="F100">
        <f>'Life Table'!E496</f>
        <v>0.40024507999999998</v>
      </c>
      <c r="G100">
        <f>'Life Table'!E595</f>
        <v>0.39797591999999998</v>
      </c>
      <c r="H100">
        <f>'Life Table'!E694</f>
        <v>0.39827908000000001</v>
      </c>
      <c r="I100">
        <f>'Life Table'!E793</f>
        <v>0.39744106000000001</v>
      </c>
      <c r="J100">
        <f>'Life Table'!E892</f>
        <v>0.39963786000000001</v>
      </c>
      <c r="K100">
        <f>'Life Table'!E991</f>
        <v>0.3979065</v>
      </c>
      <c r="L100">
        <f>'Life Table'!E1090</f>
        <v>0.39785897999999997</v>
      </c>
      <c r="M100">
        <f>'Life Table'!E1189</f>
        <v>0.39562354</v>
      </c>
      <c r="N100">
        <f>'Life Table'!E1288</f>
        <v>0.39506876000000002</v>
      </c>
      <c r="O100">
        <f>'Life Table'!E1387</f>
        <v>0.39101703999999998</v>
      </c>
      <c r="P100">
        <f>'Life Table'!E1486</f>
        <v>0.38875295999999998</v>
      </c>
      <c r="Q100">
        <f>'Life Table'!E1585</f>
        <v>0.38697166</v>
      </c>
      <c r="R100">
        <f>'Life Table'!E1684</f>
        <v>0.38514093999999999</v>
      </c>
      <c r="S100">
        <f>'Life Table'!E1783</f>
        <v>0.38323399000000002</v>
      </c>
      <c r="T100">
        <f>'Life Table'!E1882</f>
        <v>0.38191086000000002</v>
      </c>
      <c r="U100">
        <f>'Life Table'!E1981</f>
        <v>0.37923075000000001</v>
      </c>
      <c r="V100">
        <f>'Life Table'!E2080</f>
        <v>0.37763950000000002</v>
      </c>
      <c r="W100">
        <f>'Life Table'!E2179</f>
        <v>0.37719913999999999</v>
      </c>
      <c r="X100">
        <f>'Life Table'!E2278</f>
        <v>0.37479465000000001</v>
      </c>
      <c r="Y100">
        <f>'Life Table'!E2377</f>
        <v>0.37418488999999999</v>
      </c>
      <c r="Z100">
        <f>'Life Table'!E2476</f>
        <v>0.37327187000000001</v>
      </c>
      <c r="AA100">
        <f>'Life Table'!E2575</f>
        <v>0.37234023999999999</v>
      </c>
      <c r="AB100">
        <f>'Life Table'!E2674</f>
        <v>0.37326429999999999</v>
      </c>
      <c r="AC100">
        <f>'Life Table'!E2773</f>
        <v>0.37222165000000002</v>
      </c>
      <c r="AD100">
        <f>'Life Table'!E2872</f>
        <v>0.37019457</v>
      </c>
      <c r="AE100">
        <f>'Life Table'!E2971</f>
        <v>0.37005482000000001</v>
      </c>
      <c r="AF100">
        <v>0.37288272813080442</v>
      </c>
      <c r="AG100">
        <v>0.3729465888097665</v>
      </c>
      <c r="AH100">
        <v>0.37301045692072948</v>
      </c>
      <c r="AI100">
        <v>0.37307433246313843</v>
      </c>
      <c r="AJ100">
        <v>0.37313821543643749</v>
      </c>
      <c r="AK100">
        <v>0.37320210584007069</v>
      </c>
      <c r="AL100">
        <v>0.37326600367348078</v>
      </c>
      <c r="AM100">
        <v>0.37332990893611029</v>
      </c>
      <c r="AN100">
        <v>0.37339382162740048</v>
      </c>
      <c r="AO100">
        <v>0.37281887488439702</v>
      </c>
    </row>
    <row r="102" spans="1:45">
      <c r="A102" t="s">
        <v>162</v>
      </c>
      <c r="B102" s="29">
        <f>MIN(B2:B100)</f>
        <v>4.5393600000000001E-3</v>
      </c>
      <c r="C102" s="29">
        <f t="shared" ref="C102:AO102" si="13">MIN(C2:C100)</f>
        <v>4.2172800000000003E-3</v>
      </c>
      <c r="D102" s="29">
        <f t="shared" si="13"/>
        <v>4.5409100000000004E-3</v>
      </c>
      <c r="E102" s="29">
        <f t="shared" si="13"/>
        <v>4.2179100000000001E-3</v>
      </c>
      <c r="F102" s="29">
        <f t="shared" si="13"/>
        <v>4.0095499999999997E-3</v>
      </c>
      <c r="G102" s="29">
        <f t="shared" si="13"/>
        <v>3.9967900000000001E-3</v>
      </c>
      <c r="H102" s="29">
        <f t="shared" si="13"/>
        <v>3.9647299999999996E-3</v>
      </c>
      <c r="I102" s="29">
        <f t="shared" si="13"/>
        <v>3.9069400000000002E-3</v>
      </c>
      <c r="J102" s="29">
        <f t="shared" si="13"/>
        <v>4.0636400000000003E-3</v>
      </c>
      <c r="K102" s="29">
        <f t="shared" si="13"/>
        <v>3.8385200000000002E-3</v>
      </c>
      <c r="L102" s="29">
        <f t="shared" si="13"/>
        <v>3.84988E-3</v>
      </c>
      <c r="M102" s="29">
        <f t="shared" si="13"/>
        <v>3.6331699999999998E-3</v>
      </c>
      <c r="N102" s="29">
        <f t="shared" si="13"/>
        <v>3.5896999999999999E-3</v>
      </c>
      <c r="O102" s="29">
        <f t="shared" si="13"/>
        <v>3.2337300000000002E-3</v>
      </c>
      <c r="P102" s="29">
        <f t="shared" si="13"/>
        <v>3.0576000000000002E-3</v>
      </c>
      <c r="Q102" s="29">
        <f t="shared" si="13"/>
        <v>2.8827100000000001E-3</v>
      </c>
      <c r="R102" s="29">
        <f t="shared" si="13"/>
        <v>2.7613099999999999E-3</v>
      </c>
      <c r="S102" s="29">
        <f t="shared" si="13"/>
        <v>2.5258300000000002E-3</v>
      </c>
      <c r="T102" s="29">
        <f t="shared" si="13"/>
        <v>2.3484299999999999E-3</v>
      </c>
      <c r="U102" s="29">
        <f t="shared" si="13"/>
        <v>2.1748399999999999E-3</v>
      </c>
      <c r="V102" s="29">
        <f t="shared" si="13"/>
        <v>2.0210900000000001E-3</v>
      </c>
      <c r="W102" s="29">
        <f t="shared" si="13"/>
        <v>1.8813499999999999E-3</v>
      </c>
      <c r="X102" s="29">
        <f t="shared" si="13"/>
        <v>1.7366199999999999E-3</v>
      </c>
      <c r="Y102" s="29">
        <f t="shared" si="13"/>
        <v>1.6244899999999999E-3</v>
      </c>
      <c r="Z102" s="29">
        <f t="shared" si="13"/>
        <v>1.52341E-3</v>
      </c>
      <c r="AA102" s="29">
        <f t="shared" si="13"/>
        <v>1.44097E-3</v>
      </c>
      <c r="AB102" s="29">
        <f t="shared" si="13"/>
        <v>1.37115E-3</v>
      </c>
      <c r="AC102" s="29">
        <f t="shared" si="13"/>
        <v>1.3027E-3</v>
      </c>
      <c r="AD102" s="29">
        <f t="shared" si="13"/>
        <v>1.2472500000000001E-3</v>
      </c>
      <c r="AE102" s="29">
        <f t="shared" si="13"/>
        <v>1.1981699999999999E-3</v>
      </c>
      <c r="AF102" s="29">
        <f t="shared" si="13"/>
        <v>1.9217732530887319E-3</v>
      </c>
      <c r="AG102" s="29">
        <f t="shared" si="13"/>
        <v>1.879803253143963E-3</v>
      </c>
      <c r="AH102" s="29">
        <f t="shared" si="13"/>
        <v>1.883147365961624E-3</v>
      </c>
      <c r="AI102" s="29">
        <f t="shared" si="13"/>
        <v>1.887932862494224E-3</v>
      </c>
      <c r="AJ102" s="29">
        <f t="shared" si="13"/>
        <v>1.8927305085043591E-3</v>
      </c>
      <c r="AK102" s="29">
        <f t="shared" si="13"/>
        <v>1.897540334778625E-3</v>
      </c>
      <c r="AL102" s="29">
        <f t="shared" si="13"/>
        <v>1.902362372180999E-3</v>
      </c>
      <c r="AM102" s="29">
        <f t="shared" si="13"/>
        <v>1.9071966516538421E-3</v>
      </c>
      <c r="AN102" s="29">
        <f t="shared" si="13"/>
        <v>1.9120432042173401E-3</v>
      </c>
      <c r="AO102" s="29">
        <f t="shared" si="13"/>
        <v>1.916902060969949E-3</v>
      </c>
      <c r="AQ102" s="29">
        <f>MIN(B102:AO102)</f>
        <v>1.1981699999999999E-3</v>
      </c>
      <c r="AR102">
        <v>11</v>
      </c>
      <c r="AS102">
        <v>2019</v>
      </c>
    </row>
    <row r="103" spans="1:45">
      <c r="A103" t="s">
        <v>163</v>
      </c>
      <c r="B103" s="29">
        <f>MAX(B2:B100)</f>
        <v>0.40478824000000002</v>
      </c>
      <c r="C103" s="29">
        <f t="shared" ref="C103:AO103" si="14">MAX(C2:C100)</f>
        <v>0.40070199000000001</v>
      </c>
      <c r="D103" s="29">
        <f t="shared" si="14"/>
        <v>0.40498612</v>
      </c>
      <c r="E103" s="29">
        <f t="shared" si="14"/>
        <v>0.40309251000000001</v>
      </c>
      <c r="F103" s="29">
        <f t="shared" si="14"/>
        <v>0.40024507999999998</v>
      </c>
      <c r="G103" s="29">
        <f t="shared" si="14"/>
        <v>0.39797591999999998</v>
      </c>
      <c r="H103" s="29">
        <f t="shared" si="14"/>
        <v>0.39827908000000001</v>
      </c>
      <c r="I103" s="29">
        <f t="shared" si="14"/>
        <v>0.39744106000000001</v>
      </c>
      <c r="J103" s="29">
        <f t="shared" si="14"/>
        <v>0.39963786000000001</v>
      </c>
      <c r="K103" s="29">
        <f t="shared" si="14"/>
        <v>0.3979065</v>
      </c>
      <c r="L103" s="29">
        <f t="shared" si="14"/>
        <v>0.39785897999999997</v>
      </c>
      <c r="M103" s="29">
        <f t="shared" si="14"/>
        <v>0.39562354</v>
      </c>
      <c r="N103" s="29">
        <f t="shared" si="14"/>
        <v>0.39506876000000002</v>
      </c>
      <c r="O103" s="29">
        <f t="shared" si="14"/>
        <v>0.39101703999999998</v>
      </c>
      <c r="P103" s="29">
        <f t="shared" si="14"/>
        <v>0.38875295999999998</v>
      </c>
      <c r="Q103" s="29">
        <f t="shared" si="14"/>
        <v>0.38697166</v>
      </c>
      <c r="R103" s="29">
        <f t="shared" si="14"/>
        <v>0.38514093999999999</v>
      </c>
      <c r="S103" s="29">
        <f t="shared" si="14"/>
        <v>0.38323399000000002</v>
      </c>
      <c r="T103" s="29">
        <f t="shared" si="14"/>
        <v>0.38191086000000002</v>
      </c>
      <c r="U103" s="29">
        <f t="shared" si="14"/>
        <v>0.37923075000000001</v>
      </c>
      <c r="V103" s="29">
        <f t="shared" si="14"/>
        <v>0.37763950000000002</v>
      </c>
      <c r="W103" s="29">
        <f t="shared" si="14"/>
        <v>0.37719913999999999</v>
      </c>
      <c r="X103" s="29">
        <f t="shared" si="14"/>
        <v>0.37479465000000001</v>
      </c>
      <c r="Y103" s="29">
        <f t="shared" si="14"/>
        <v>0.37418488999999999</v>
      </c>
      <c r="Z103" s="29">
        <f t="shared" si="14"/>
        <v>0.37327187000000001</v>
      </c>
      <c r="AA103" s="29">
        <f t="shared" si="14"/>
        <v>0.37234023999999999</v>
      </c>
      <c r="AB103" s="29">
        <f t="shared" si="14"/>
        <v>0.37326429999999999</v>
      </c>
      <c r="AC103" s="29">
        <f t="shared" si="14"/>
        <v>0.37222165000000002</v>
      </c>
      <c r="AD103" s="29">
        <f t="shared" si="14"/>
        <v>0.37019457</v>
      </c>
      <c r="AE103" s="29">
        <f t="shared" si="14"/>
        <v>0.37005482000000001</v>
      </c>
      <c r="AF103" s="29">
        <f t="shared" si="14"/>
        <v>0.37288272813080442</v>
      </c>
      <c r="AG103" s="29">
        <f t="shared" si="14"/>
        <v>0.3729465888097665</v>
      </c>
      <c r="AH103" s="29">
        <f t="shared" si="14"/>
        <v>0.37301045692072948</v>
      </c>
      <c r="AI103" s="29">
        <f t="shared" si="14"/>
        <v>0.37307433246313843</v>
      </c>
      <c r="AJ103" s="29">
        <f t="shared" si="14"/>
        <v>0.37313821543643749</v>
      </c>
      <c r="AK103" s="29">
        <f t="shared" si="14"/>
        <v>0.37320210584007069</v>
      </c>
      <c r="AL103" s="29">
        <f t="shared" si="14"/>
        <v>0.37326600367348078</v>
      </c>
      <c r="AM103" s="29">
        <f t="shared" si="14"/>
        <v>0.37332990893611029</v>
      </c>
      <c r="AN103" s="29">
        <f t="shared" si="14"/>
        <v>0.37339382162740048</v>
      </c>
      <c r="AO103" s="29">
        <f t="shared" si="14"/>
        <v>0.37281887488439702</v>
      </c>
      <c r="AQ103" s="29">
        <f>MAX(B103:AO103)</f>
        <v>0.40498612</v>
      </c>
      <c r="AR103">
        <v>92</v>
      </c>
      <c r="AS103">
        <v>1999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A1:AE100"/>
  <sheetViews>
    <sheetView workbookViewId="0">
      <selection sqref="A1:A1048576"/>
    </sheetView>
  </sheetViews>
  <sheetFormatPr defaultRowHeight="14.4"/>
  <cols>
    <col min="2" max="2" width="11.5546875" bestFit="1" customWidth="1"/>
  </cols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 s="29">
        <v>86554.986999999994</v>
      </c>
      <c r="C2">
        <v>86889.604000000007</v>
      </c>
      <c r="D2">
        <v>86542.26</v>
      </c>
      <c r="E2">
        <v>86877.960999999996</v>
      </c>
      <c r="F2">
        <v>87103.218999999997</v>
      </c>
      <c r="G2">
        <v>87137.816000000006</v>
      </c>
      <c r="H2">
        <v>87221.076000000001</v>
      </c>
      <c r="I2">
        <v>87350.6</v>
      </c>
      <c r="J2">
        <v>87279.263000000006</v>
      </c>
      <c r="K2">
        <v>87633.785999999993</v>
      </c>
      <c r="L2">
        <v>87761.493000000002</v>
      </c>
      <c r="M2">
        <v>88153.184999999998</v>
      </c>
      <c r="N2">
        <v>88396.769</v>
      </c>
      <c r="O2">
        <v>88999.997000000003</v>
      </c>
      <c r="P2">
        <v>89430.641000000003</v>
      </c>
      <c r="Q2">
        <v>89889.187999999995</v>
      </c>
      <c r="R2">
        <v>90348.21</v>
      </c>
      <c r="S2">
        <v>90855.508000000002</v>
      </c>
      <c r="T2">
        <v>91348.601999999999</v>
      </c>
      <c r="U2">
        <v>91822.661999999997</v>
      </c>
      <c r="V2">
        <v>92278.099000000002</v>
      </c>
      <c r="W2">
        <v>92702.104000000007</v>
      </c>
      <c r="X2">
        <v>93123.956999999995</v>
      </c>
      <c r="Y2">
        <v>93481.456999999995</v>
      </c>
      <c r="Z2">
        <v>93797.948000000004</v>
      </c>
      <c r="AA2">
        <v>94064.475999999995</v>
      </c>
      <c r="AB2">
        <v>94299.525999999998</v>
      </c>
      <c r="AC2">
        <v>94507.293000000005</v>
      </c>
      <c r="AD2">
        <v>94696.797000000006</v>
      </c>
      <c r="AE2">
        <v>94874.573000000004</v>
      </c>
    </row>
    <row r="3" spans="1:31">
      <c r="A3">
        <v>2</v>
      </c>
      <c r="B3" s="29">
        <v>81985.023000000001</v>
      </c>
      <c r="C3">
        <v>82531.929000000004</v>
      </c>
      <c r="D3">
        <v>81963.945999999996</v>
      </c>
      <c r="E3">
        <v>82515.648000000001</v>
      </c>
      <c r="F3">
        <v>82883.877999999997</v>
      </c>
      <c r="G3">
        <v>82936.281000000003</v>
      </c>
      <c r="H3">
        <v>83055.237999999998</v>
      </c>
      <c r="I3">
        <v>83252.634999999995</v>
      </c>
      <c r="J3">
        <v>83109.236000000004</v>
      </c>
      <c r="K3">
        <v>83659.786999999997</v>
      </c>
      <c r="L3">
        <v>83836.705000000002</v>
      </c>
      <c r="M3">
        <v>84433.963000000003</v>
      </c>
      <c r="N3">
        <v>84772.28</v>
      </c>
      <c r="O3">
        <v>85700.547000000006</v>
      </c>
      <c r="P3">
        <v>86328.133000000002</v>
      </c>
      <c r="Q3">
        <v>86996.691999999995</v>
      </c>
      <c r="R3">
        <v>87649.918999999994</v>
      </c>
      <c r="S3">
        <v>88383.721000000005</v>
      </c>
      <c r="T3">
        <v>89086.251000000004</v>
      </c>
      <c r="U3">
        <v>89752.994000000006</v>
      </c>
      <c r="V3">
        <v>90388.694000000003</v>
      </c>
      <c r="W3">
        <v>90973.1</v>
      </c>
      <c r="X3">
        <v>91551.475999999995</v>
      </c>
      <c r="Y3">
        <v>92031.13</v>
      </c>
      <c r="Z3">
        <v>92458.581000000006</v>
      </c>
      <c r="AA3">
        <v>92814.043000000005</v>
      </c>
      <c r="AB3">
        <v>93126.495999999999</v>
      </c>
      <c r="AC3">
        <v>93403.106</v>
      </c>
      <c r="AD3">
        <v>93651.81</v>
      </c>
      <c r="AE3">
        <v>93882.804000000004</v>
      </c>
    </row>
    <row r="4" spans="1:31">
      <c r="A4">
        <v>3</v>
      </c>
      <c r="B4" s="29">
        <v>79317.096999999994</v>
      </c>
      <c r="C4">
        <v>79992.384999999995</v>
      </c>
      <c r="D4">
        <v>79291.601999999999</v>
      </c>
      <c r="E4">
        <v>79973.599000000002</v>
      </c>
      <c r="F4">
        <v>80428.326000000001</v>
      </c>
      <c r="G4">
        <v>80489.951000000001</v>
      </c>
      <c r="H4">
        <v>80628.967999999993</v>
      </c>
      <c r="I4">
        <v>80864.184999999998</v>
      </c>
      <c r="J4">
        <v>80672.986000000004</v>
      </c>
      <c r="K4">
        <v>81337.574999999997</v>
      </c>
      <c r="L4">
        <v>81537.554999999993</v>
      </c>
      <c r="M4">
        <v>82253.955000000002</v>
      </c>
      <c r="N4">
        <v>82641.649999999994</v>
      </c>
      <c r="O4">
        <v>83760.679000000004</v>
      </c>
      <c r="P4">
        <v>84501.209000000003</v>
      </c>
      <c r="Q4">
        <v>85289.49</v>
      </c>
      <c r="R4">
        <v>86049.422000000006</v>
      </c>
      <c r="S4">
        <v>86918.123000000007</v>
      </c>
      <c r="T4">
        <v>87740.731</v>
      </c>
      <c r="U4">
        <v>88519.982000000004</v>
      </c>
      <c r="V4">
        <v>89259.894</v>
      </c>
      <c r="W4">
        <v>89938.005999999994</v>
      </c>
      <c r="X4">
        <v>90607.771999999997</v>
      </c>
      <c r="Y4">
        <v>91158.485000000001</v>
      </c>
      <c r="Z4">
        <v>91651.524000000005</v>
      </c>
      <c r="AA4">
        <v>92059.775999999998</v>
      </c>
      <c r="AB4">
        <v>92418.014999999999</v>
      </c>
      <c r="AC4">
        <v>92735.551999999996</v>
      </c>
      <c r="AD4">
        <v>93018.929000000004</v>
      </c>
      <c r="AE4">
        <v>93281.274999999994</v>
      </c>
    </row>
    <row r="5" spans="1:31">
      <c r="A5">
        <v>4</v>
      </c>
      <c r="B5" s="29">
        <v>77566.34</v>
      </c>
      <c r="C5">
        <v>78336.099000000002</v>
      </c>
      <c r="D5">
        <v>77538.048999999999</v>
      </c>
      <c r="E5">
        <v>78315.835000000006</v>
      </c>
      <c r="F5">
        <v>78834.035000000003</v>
      </c>
      <c r="G5">
        <v>78901.289999999994</v>
      </c>
      <c r="H5">
        <v>79053.131999999998</v>
      </c>
      <c r="I5">
        <v>79312.095000000001</v>
      </c>
      <c r="J5">
        <v>79080.203999999998</v>
      </c>
      <c r="K5">
        <v>79822.712</v>
      </c>
      <c r="L5">
        <v>80031.471000000005</v>
      </c>
      <c r="M5">
        <v>80826.968999999997</v>
      </c>
      <c r="N5">
        <v>81241.072</v>
      </c>
      <c r="O5">
        <v>82490.429999999993</v>
      </c>
      <c r="P5">
        <v>83302.41</v>
      </c>
      <c r="Q5">
        <v>84166.491999999998</v>
      </c>
      <c r="R5">
        <v>84991.504000000001</v>
      </c>
      <c r="S5">
        <v>85948.796000000002</v>
      </c>
      <c r="T5">
        <v>86848.904999999999</v>
      </c>
      <c r="U5">
        <v>87700.638999999996</v>
      </c>
      <c r="V5">
        <v>88507.642999999996</v>
      </c>
      <c r="W5">
        <v>89246.308999999994</v>
      </c>
      <c r="X5">
        <v>89975.207999999999</v>
      </c>
      <c r="Y5">
        <v>90572.226999999999</v>
      </c>
      <c r="Z5">
        <v>91108.081999999995</v>
      </c>
      <c r="AA5">
        <v>91550.827000000005</v>
      </c>
      <c r="AB5">
        <v>91939.19</v>
      </c>
      <c r="AC5">
        <v>92283.53</v>
      </c>
      <c r="AD5">
        <v>92589.555999999997</v>
      </c>
      <c r="AE5">
        <v>92872.876000000004</v>
      </c>
    </row>
    <row r="6" spans="1:31">
      <c r="A6">
        <v>5</v>
      </c>
      <c r="B6" s="29">
        <v>76392.474000000002</v>
      </c>
      <c r="C6">
        <v>77237.778000000006</v>
      </c>
      <c r="D6">
        <v>76362.084000000003</v>
      </c>
      <c r="E6">
        <v>77216.281000000003</v>
      </c>
      <c r="F6">
        <v>77785.133000000002</v>
      </c>
      <c r="G6">
        <v>77855.694000000003</v>
      </c>
      <c r="H6">
        <v>78015.740999999995</v>
      </c>
      <c r="I6">
        <v>78289.544999999998</v>
      </c>
      <c r="J6">
        <v>78019.938999999998</v>
      </c>
      <c r="K6">
        <v>78818.615999999995</v>
      </c>
      <c r="L6">
        <v>79026.153999999995</v>
      </c>
      <c r="M6">
        <v>79876.289000000004</v>
      </c>
      <c r="N6">
        <v>80301.803</v>
      </c>
      <c r="O6">
        <v>81644.683000000005</v>
      </c>
      <c r="P6">
        <v>82502.047000000006</v>
      </c>
      <c r="Q6">
        <v>83414.076000000001</v>
      </c>
      <c r="R6">
        <v>84278.051000000007</v>
      </c>
      <c r="S6">
        <v>85294.248999999996</v>
      </c>
      <c r="T6">
        <v>86244.437000000005</v>
      </c>
      <c r="U6">
        <v>87143.12</v>
      </c>
      <c r="V6">
        <v>87993.512000000002</v>
      </c>
      <c r="W6">
        <v>88771.463000000003</v>
      </c>
      <c r="X6">
        <v>89539.078999999998</v>
      </c>
      <c r="Y6">
        <v>90166.634000000005</v>
      </c>
      <c r="Z6">
        <v>90730.712</v>
      </c>
      <c r="AA6">
        <v>91196.175000000003</v>
      </c>
      <c r="AB6">
        <v>91604.523000000001</v>
      </c>
      <c r="AC6">
        <v>91966.807000000001</v>
      </c>
      <c r="AD6">
        <v>92287.797000000006</v>
      </c>
      <c r="AE6">
        <v>92585.192999999999</v>
      </c>
    </row>
    <row r="7" spans="1:31">
      <c r="A7">
        <v>6</v>
      </c>
      <c r="B7" s="29">
        <v>75534.543999999994</v>
      </c>
      <c r="C7">
        <v>76441.512000000002</v>
      </c>
      <c r="D7">
        <v>75502.573999999993</v>
      </c>
      <c r="E7">
        <v>76419.023000000001</v>
      </c>
      <c r="F7">
        <v>77029.146999999997</v>
      </c>
      <c r="G7">
        <v>77102.005999999994</v>
      </c>
      <c r="H7">
        <v>77267.835999999996</v>
      </c>
      <c r="I7">
        <v>77552.070000000007</v>
      </c>
      <c r="J7">
        <v>77249.410999999993</v>
      </c>
      <c r="K7">
        <v>78091.347999999998</v>
      </c>
      <c r="L7">
        <v>78294.45</v>
      </c>
      <c r="M7">
        <v>79185.485000000001</v>
      </c>
      <c r="N7">
        <v>79616.14</v>
      </c>
      <c r="O7">
        <v>81030.854999999996</v>
      </c>
      <c r="P7">
        <v>81920.036999999997</v>
      </c>
      <c r="Q7">
        <v>82865.645999999993</v>
      </c>
      <c r="R7">
        <v>83755.899000000005</v>
      </c>
      <c r="S7">
        <v>84814.714999999997</v>
      </c>
      <c r="T7">
        <v>85800.659</v>
      </c>
      <c r="U7">
        <v>86732.748000000007</v>
      </c>
      <c r="V7">
        <v>87614.066999999995</v>
      </c>
      <c r="W7">
        <v>88419.966</v>
      </c>
      <c r="X7">
        <v>89215.328999999998</v>
      </c>
      <c r="Y7">
        <v>89864.972999999998</v>
      </c>
      <c r="Z7">
        <v>90449.338000000003</v>
      </c>
      <c r="AA7">
        <v>90931.115999999995</v>
      </c>
      <c r="AB7">
        <v>91353.869000000006</v>
      </c>
      <c r="AC7">
        <v>91729.12</v>
      </c>
      <c r="AD7">
        <v>92060.986999999994</v>
      </c>
      <c r="AE7">
        <v>92368.73</v>
      </c>
    </row>
    <row r="8" spans="1:31">
      <c r="A8">
        <v>7</v>
      </c>
      <c r="B8" s="29">
        <v>74853.403999999995</v>
      </c>
      <c r="C8">
        <v>75811.551999999996</v>
      </c>
      <c r="D8">
        <v>74820.100000000006</v>
      </c>
      <c r="E8">
        <v>75788.164999999994</v>
      </c>
      <c r="F8">
        <v>76432.591</v>
      </c>
      <c r="G8">
        <v>76507.11</v>
      </c>
      <c r="H8">
        <v>76677.346000000005</v>
      </c>
      <c r="I8">
        <v>76969.498999999996</v>
      </c>
      <c r="J8">
        <v>76638.474000000002</v>
      </c>
      <c r="K8">
        <v>77515.275999999998</v>
      </c>
      <c r="L8">
        <v>77713.157999999996</v>
      </c>
      <c r="M8">
        <v>78636.717000000004</v>
      </c>
      <c r="N8">
        <v>79069.959000000003</v>
      </c>
      <c r="O8">
        <v>80542.551000000007</v>
      </c>
      <c r="P8">
        <v>81456.332999999999</v>
      </c>
      <c r="Q8">
        <v>82427.740999999995</v>
      </c>
      <c r="R8">
        <v>83337.713000000003</v>
      </c>
      <c r="S8">
        <v>84430.035999999993</v>
      </c>
      <c r="T8">
        <v>85443.736999999994</v>
      </c>
      <c r="U8">
        <v>86401.934999999998</v>
      </c>
      <c r="V8">
        <v>87307.375</v>
      </c>
      <c r="W8">
        <v>88135.093999999997</v>
      </c>
      <c r="X8">
        <v>88952.347999999998</v>
      </c>
      <c r="Y8">
        <v>89619.464000000007</v>
      </c>
      <c r="Z8">
        <v>90219.797000000006</v>
      </c>
      <c r="AA8">
        <v>90714.474000000002</v>
      </c>
      <c r="AB8">
        <v>91148.59</v>
      </c>
      <c r="AC8">
        <v>91534.222999999998</v>
      </c>
      <c r="AD8">
        <v>91874.733999999997</v>
      </c>
      <c r="AE8">
        <v>92190.66</v>
      </c>
    </row>
    <row r="9" spans="1:31">
      <c r="A9">
        <v>8</v>
      </c>
      <c r="B9" s="29">
        <v>74300.616999999998</v>
      </c>
      <c r="C9">
        <v>75302.091</v>
      </c>
      <c r="D9">
        <v>74266.255000000005</v>
      </c>
      <c r="E9">
        <v>75277.88</v>
      </c>
      <c r="F9">
        <v>75951.308000000005</v>
      </c>
      <c r="G9">
        <v>76027.014999999999</v>
      </c>
      <c r="H9">
        <v>76200.615999999995</v>
      </c>
      <c r="I9">
        <v>76498.899999999994</v>
      </c>
      <c r="J9">
        <v>76143.152000000002</v>
      </c>
      <c r="K9">
        <v>77048.504000000001</v>
      </c>
      <c r="L9">
        <v>77240.72</v>
      </c>
      <c r="M9">
        <v>78190.671000000002</v>
      </c>
      <c r="N9">
        <v>78624.691999999995</v>
      </c>
      <c r="O9">
        <v>80144.721999999994</v>
      </c>
      <c r="P9">
        <v>81077.861000000004</v>
      </c>
      <c r="Q9">
        <v>82069.377999999997</v>
      </c>
      <c r="R9">
        <v>82994.081999999995</v>
      </c>
      <c r="S9">
        <v>84113.447</v>
      </c>
      <c r="T9">
        <v>85148.956999999995</v>
      </c>
      <c r="U9">
        <v>86127.986999999994</v>
      </c>
      <c r="V9">
        <v>87052.573999999993</v>
      </c>
      <c r="W9">
        <v>87897.585999999996</v>
      </c>
      <c r="X9">
        <v>88732.502999999997</v>
      </c>
      <c r="Y9">
        <v>89413.629000000001</v>
      </c>
      <c r="Z9">
        <v>90026.817999999999</v>
      </c>
      <c r="AA9">
        <v>90531.91</v>
      </c>
      <c r="AB9">
        <v>90975.123999999996</v>
      </c>
      <c r="AC9">
        <v>91369.297000000006</v>
      </c>
      <c r="AD9">
        <v>91716.854999999996</v>
      </c>
      <c r="AE9">
        <v>92039.328999999998</v>
      </c>
    </row>
    <row r="10" spans="1:31">
      <c r="A10">
        <v>9</v>
      </c>
      <c r="B10" s="29">
        <v>73833.777000000002</v>
      </c>
      <c r="C10">
        <v>74871.485000000001</v>
      </c>
      <c r="D10">
        <v>73798.660999999993</v>
      </c>
      <c r="E10">
        <v>74846.676000000007</v>
      </c>
      <c r="F10">
        <v>75544.292000000001</v>
      </c>
      <c r="G10">
        <v>75620.914999999994</v>
      </c>
      <c r="H10">
        <v>75797.270999999993</v>
      </c>
      <c r="I10">
        <v>76100.582999999999</v>
      </c>
      <c r="J10">
        <v>75723.995999999999</v>
      </c>
      <c r="K10">
        <v>76653.024000000005</v>
      </c>
      <c r="L10">
        <v>76840.239000000001</v>
      </c>
      <c r="M10">
        <v>77812.081999999995</v>
      </c>
      <c r="N10">
        <v>78246.474000000002</v>
      </c>
      <c r="O10">
        <v>79805.938999999998</v>
      </c>
      <c r="P10">
        <v>80755.126000000004</v>
      </c>
      <c r="Q10">
        <v>81763.222999999998</v>
      </c>
      <c r="R10">
        <v>82699.603000000003</v>
      </c>
      <c r="S10">
        <v>83841.910999999993</v>
      </c>
      <c r="T10">
        <v>84895.58</v>
      </c>
      <c r="U10">
        <v>85892.111999999994</v>
      </c>
      <c r="V10">
        <v>86832.735000000001</v>
      </c>
      <c r="W10">
        <v>87692.197</v>
      </c>
      <c r="X10">
        <v>88542.058999999994</v>
      </c>
      <c r="Y10">
        <v>89235.002999999997</v>
      </c>
      <c r="Z10">
        <v>89859.028999999995</v>
      </c>
      <c r="AA10">
        <v>90372.948999999993</v>
      </c>
      <c r="AB10">
        <v>90823.819000000003</v>
      </c>
      <c r="AC10">
        <v>91225.311000000002</v>
      </c>
      <c r="AD10">
        <v>91578.903000000006</v>
      </c>
      <c r="AE10">
        <v>91906.900999999998</v>
      </c>
    </row>
    <row r="11" spans="1:31">
      <c r="A11">
        <v>10</v>
      </c>
      <c r="B11" s="29">
        <v>73426.53</v>
      </c>
      <c r="C11">
        <v>74493.846999999994</v>
      </c>
      <c r="D11">
        <v>73390.941000000006</v>
      </c>
      <c r="E11">
        <v>74468.684999999998</v>
      </c>
      <c r="F11">
        <v>75185.985000000001</v>
      </c>
      <c r="G11">
        <v>75263.360000000001</v>
      </c>
      <c r="H11">
        <v>75442.034</v>
      </c>
      <c r="I11">
        <v>75749.672999999995</v>
      </c>
      <c r="J11">
        <v>75356.236000000004</v>
      </c>
      <c r="K11">
        <v>76304.873000000007</v>
      </c>
      <c r="L11">
        <v>76488.308999999994</v>
      </c>
      <c r="M11">
        <v>77478.498999999996</v>
      </c>
      <c r="N11">
        <v>77913.596999999994</v>
      </c>
      <c r="O11">
        <v>79505.884999999995</v>
      </c>
      <c r="P11">
        <v>80468.937000000005</v>
      </c>
      <c r="Q11">
        <v>81491.288</v>
      </c>
      <c r="R11">
        <v>82437.479000000007</v>
      </c>
      <c r="S11">
        <v>83599.917000000001</v>
      </c>
      <c r="T11">
        <v>84669.308999999994</v>
      </c>
      <c r="U11">
        <v>85681.157000000007</v>
      </c>
      <c r="V11">
        <v>86635.778000000006</v>
      </c>
      <c r="W11">
        <v>87507.819000000003</v>
      </c>
      <c r="X11">
        <v>88370.845000000001</v>
      </c>
      <c r="Y11">
        <v>89074.153000000006</v>
      </c>
      <c r="Z11">
        <v>89707.686000000002</v>
      </c>
      <c r="AA11">
        <v>90229.395000000004</v>
      </c>
      <c r="AB11">
        <v>90686.953999999998</v>
      </c>
      <c r="AC11">
        <v>91094.952000000005</v>
      </c>
      <c r="AD11">
        <v>91453.945999999996</v>
      </c>
      <c r="AE11">
        <v>91786.797000000006</v>
      </c>
    </row>
    <row r="12" spans="1:31">
      <c r="A12">
        <v>11</v>
      </c>
      <c r="B12" s="29">
        <v>73059.494999999995</v>
      </c>
      <c r="C12">
        <v>74150.866999999998</v>
      </c>
      <c r="D12">
        <v>73023.634999999995</v>
      </c>
      <c r="E12">
        <v>74125.585999999996</v>
      </c>
      <c r="F12">
        <v>74858.832999999999</v>
      </c>
      <c r="G12">
        <v>74936.831000000006</v>
      </c>
      <c r="H12">
        <v>75117.543999999994</v>
      </c>
      <c r="I12">
        <v>75429.013999999996</v>
      </c>
      <c r="J12">
        <v>75022.214000000007</v>
      </c>
      <c r="K12">
        <v>75987.256999999998</v>
      </c>
      <c r="L12">
        <v>76168.144</v>
      </c>
      <c r="M12">
        <v>77173.951000000001</v>
      </c>
      <c r="N12">
        <v>77610.361000000004</v>
      </c>
      <c r="O12">
        <v>79230.267999999996</v>
      </c>
      <c r="P12">
        <v>80205.767999999996</v>
      </c>
      <c r="Q12">
        <v>81240.826000000001</v>
      </c>
      <c r="R12">
        <v>82195.630999999994</v>
      </c>
      <c r="S12">
        <v>83376.322</v>
      </c>
      <c r="T12">
        <v>84459.786999999997</v>
      </c>
      <c r="U12">
        <v>85485.505000000005</v>
      </c>
      <c r="V12">
        <v>86452.754000000001</v>
      </c>
      <c r="W12">
        <v>87336.164000000004</v>
      </c>
      <c r="X12">
        <v>88211.18</v>
      </c>
      <c r="Y12">
        <v>88923.926999999996</v>
      </c>
      <c r="Z12">
        <v>89566.091</v>
      </c>
      <c r="AA12">
        <v>90094.914000000004</v>
      </c>
      <c r="AB12">
        <v>90558.553</v>
      </c>
      <c r="AC12">
        <v>90972.547000000006</v>
      </c>
      <c r="AD12">
        <v>91336.495999999999</v>
      </c>
      <c r="AE12">
        <v>91673.751000000004</v>
      </c>
    </row>
    <row r="13" spans="1:31">
      <c r="A13">
        <v>12</v>
      </c>
      <c r="B13" s="29">
        <v>72720.157000000007</v>
      </c>
      <c r="C13">
        <v>73831.782000000007</v>
      </c>
      <c r="D13">
        <v>72684.178</v>
      </c>
      <c r="E13">
        <v>73806.544999999998</v>
      </c>
      <c r="F13">
        <v>74553.206999999995</v>
      </c>
      <c r="G13">
        <v>74631.710000000006</v>
      </c>
      <c r="H13">
        <v>74814.256999999998</v>
      </c>
      <c r="I13">
        <v>75129.161999999997</v>
      </c>
      <c r="J13">
        <v>74711.346999999994</v>
      </c>
      <c r="K13">
        <v>75690.52</v>
      </c>
      <c r="L13">
        <v>75869.596000000005</v>
      </c>
      <c r="M13">
        <v>76889.034</v>
      </c>
      <c r="N13">
        <v>77327.107000000004</v>
      </c>
      <c r="O13">
        <v>78970.907999999996</v>
      </c>
      <c r="P13">
        <v>79957.786999999997</v>
      </c>
      <c r="Q13">
        <v>81004.377999999997</v>
      </c>
      <c r="R13">
        <v>81966.816000000006</v>
      </c>
      <c r="S13">
        <v>83164.385999999999</v>
      </c>
      <c r="T13">
        <v>84260.660999999993</v>
      </c>
      <c r="U13">
        <v>85299.165999999997</v>
      </c>
      <c r="V13">
        <v>86277.98</v>
      </c>
      <c r="W13">
        <v>87171.854000000007</v>
      </c>
      <c r="X13">
        <v>88057.99</v>
      </c>
      <c r="Y13">
        <v>88779.471999999994</v>
      </c>
      <c r="Z13">
        <v>89429.645000000004</v>
      </c>
      <c r="AA13">
        <v>89965.09</v>
      </c>
      <c r="AB13">
        <v>90434.384000000005</v>
      </c>
      <c r="AC13">
        <v>90854.036999999997</v>
      </c>
      <c r="AD13">
        <v>91222.576000000001</v>
      </c>
      <c r="AE13">
        <v>91563.91</v>
      </c>
    </row>
    <row r="14" spans="1:31">
      <c r="A14">
        <v>13</v>
      </c>
      <c r="B14" s="29">
        <v>72390.054000000004</v>
      </c>
      <c r="C14">
        <v>73520.411999999997</v>
      </c>
      <c r="D14">
        <v>72354.126000000004</v>
      </c>
      <c r="E14">
        <v>73495.236000000004</v>
      </c>
      <c r="F14">
        <v>74254.282000000007</v>
      </c>
      <c r="G14">
        <v>74333.225999999995</v>
      </c>
      <c r="H14">
        <v>74517.457999999999</v>
      </c>
      <c r="I14">
        <v>74835.611000000004</v>
      </c>
      <c r="J14">
        <v>74407.747000000003</v>
      </c>
      <c r="K14">
        <v>75399.98</v>
      </c>
      <c r="L14">
        <v>75577.506999999998</v>
      </c>
      <c r="M14">
        <v>76609.683000000005</v>
      </c>
      <c r="N14">
        <v>77049.525999999998</v>
      </c>
      <c r="O14">
        <v>78715.536999999997</v>
      </c>
      <c r="P14">
        <v>79713.308000000005</v>
      </c>
      <c r="Q14">
        <v>80770.865999999995</v>
      </c>
      <c r="R14">
        <v>81740.481</v>
      </c>
      <c r="S14">
        <v>82954.327000000005</v>
      </c>
      <c r="T14">
        <v>84062.781000000003</v>
      </c>
      <c r="U14">
        <v>85113.653999999995</v>
      </c>
      <c r="V14">
        <v>86103.604000000007</v>
      </c>
      <c r="W14">
        <v>87007.554000000004</v>
      </c>
      <c r="X14">
        <v>87904.524999999994</v>
      </c>
      <c r="Y14">
        <v>88634.464000000007</v>
      </c>
      <c r="Z14">
        <v>89292.428</v>
      </c>
      <c r="AA14">
        <v>89834.341</v>
      </c>
      <c r="AB14">
        <v>90309.097999999998</v>
      </c>
      <c r="AC14">
        <v>90734.335999999996</v>
      </c>
      <c r="AD14">
        <v>91107.394</v>
      </c>
      <c r="AE14">
        <v>91452.663</v>
      </c>
    </row>
    <row r="15" spans="1:31">
      <c r="A15">
        <v>14</v>
      </c>
      <c r="B15" s="29">
        <v>72056.710999999996</v>
      </c>
      <c r="C15">
        <v>73207.712</v>
      </c>
      <c r="D15">
        <v>72021.817999999999</v>
      </c>
      <c r="E15">
        <v>73178.239000000001</v>
      </c>
      <c r="F15">
        <v>73951.028000000006</v>
      </c>
      <c r="G15">
        <v>74036.131999999998</v>
      </c>
      <c r="H15">
        <v>74222.017000000007</v>
      </c>
      <c r="I15">
        <v>74543.232999999993</v>
      </c>
      <c r="J15">
        <v>74103.535999999993</v>
      </c>
      <c r="K15">
        <v>75106.989000000001</v>
      </c>
      <c r="L15">
        <v>75284.107999999993</v>
      </c>
      <c r="M15">
        <v>76327.654999999999</v>
      </c>
      <c r="N15">
        <v>76770.108999999997</v>
      </c>
      <c r="O15">
        <v>78459.101999999999</v>
      </c>
      <c r="P15">
        <v>79467.357000000004</v>
      </c>
      <c r="Q15">
        <v>80535.354999999996</v>
      </c>
      <c r="R15">
        <v>81511.633000000002</v>
      </c>
      <c r="S15">
        <v>82741.357000000004</v>
      </c>
      <c r="T15">
        <v>83861.414999999994</v>
      </c>
      <c r="U15">
        <v>84924.376000000004</v>
      </c>
      <c r="V15">
        <v>85925.148000000001</v>
      </c>
      <c r="W15">
        <v>86838.866999999998</v>
      </c>
      <c r="X15">
        <v>87746.551000000007</v>
      </c>
      <c r="Y15">
        <v>88484.777000000002</v>
      </c>
      <c r="Z15">
        <v>89150.407999999996</v>
      </c>
      <c r="AA15">
        <v>89698.729000000007</v>
      </c>
      <c r="AB15">
        <v>90178.782999999996</v>
      </c>
      <c r="AC15">
        <v>90609.645999999993</v>
      </c>
      <c r="AD15">
        <v>90987.271999999997</v>
      </c>
      <c r="AE15">
        <v>91336.356</v>
      </c>
    </row>
    <row r="16" spans="1:31">
      <c r="A16">
        <v>15</v>
      </c>
      <c r="B16" s="29">
        <v>71704.335999999996</v>
      </c>
      <c r="C16">
        <v>72881.051000000007</v>
      </c>
      <c r="D16">
        <v>71672.759000000005</v>
      </c>
      <c r="E16">
        <v>72835.959000000003</v>
      </c>
      <c r="F16">
        <v>73626.184999999998</v>
      </c>
      <c r="G16">
        <v>73732.616999999998</v>
      </c>
      <c r="H16">
        <v>73920.373999999996</v>
      </c>
      <c r="I16">
        <v>74244.494999999995</v>
      </c>
      <c r="J16">
        <v>73788.430999999997</v>
      </c>
      <c r="K16">
        <v>74799.092999999993</v>
      </c>
      <c r="L16">
        <v>74979.358999999997</v>
      </c>
      <c r="M16">
        <v>76031.475999999995</v>
      </c>
      <c r="N16">
        <v>76479.428</v>
      </c>
      <c r="O16">
        <v>78194.721999999994</v>
      </c>
      <c r="P16">
        <v>79213.293999999994</v>
      </c>
      <c r="Q16">
        <v>80291.384000000005</v>
      </c>
      <c r="R16">
        <v>81273.957999999999</v>
      </c>
      <c r="S16">
        <v>82519.472999999998</v>
      </c>
      <c r="T16">
        <v>83650.73</v>
      </c>
      <c r="U16">
        <v>84725.736000000004</v>
      </c>
      <c r="V16">
        <v>85737.2</v>
      </c>
      <c r="W16">
        <v>86660.584000000003</v>
      </c>
      <c r="X16">
        <v>87579.082999999999</v>
      </c>
      <c r="Y16">
        <v>88325.65</v>
      </c>
      <c r="Z16">
        <v>88998.952000000005</v>
      </c>
      <c r="AA16">
        <v>89553.744000000006</v>
      </c>
      <c r="AB16">
        <v>90039.019</v>
      </c>
      <c r="AC16">
        <v>90475.702000000005</v>
      </c>
      <c r="AD16">
        <v>90858.025999999998</v>
      </c>
      <c r="AE16">
        <v>91210.853000000003</v>
      </c>
    </row>
    <row r="17" spans="1:31">
      <c r="A17">
        <v>16</v>
      </c>
      <c r="B17" s="29">
        <v>71325.888999999996</v>
      </c>
      <c r="C17">
        <v>72535.415999999997</v>
      </c>
      <c r="D17">
        <v>71300.792000000001</v>
      </c>
      <c r="E17">
        <v>72458.721000000005</v>
      </c>
      <c r="F17">
        <v>73271.589000000007</v>
      </c>
      <c r="G17">
        <v>73420.759999999995</v>
      </c>
      <c r="H17">
        <v>73610.710999999996</v>
      </c>
      <c r="I17">
        <v>73937.543000000005</v>
      </c>
      <c r="J17">
        <v>73458.731</v>
      </c>
      <c r="K17">
        <v>74470.971000000005</v>
      </c>
      <c r="L17">
        <v>74659.452000000005</v>
      </c>
      <c r="M17">
        <v>75716.226999999999</v>
      </c>
      <c r="N17">
        <v>76173.774999999994</v>
      </c>
      <c r="O17">
        <v>77920.138999999996</v>
      </c>
      <c r="P17">
        <v>78948.817999999999</v>
      </c>
      <c r="Q17">
        <v>80036.547999999995</v>
      </c>
      <c r="R17">
        <v>81024.899000000005</v>
      </c>
      <c r="S17">
        <v>82286.099000000002</v>
      </c>
      <c r="T17">
        <v>83427.956999999995</v>
      </c>
      <c r="U17">
        <v>84514.926000000007</v>
      </c>
      <c r="V17">
        <v>85536.862999999998</v>
      </c>
      <c r="W17">
        <v>86469.716</v>
      </c>
      <c r="X17">
        <v>87399.126000000004</v>
      </c>
      <c r="Y17">
        <v>88154.032000000007</v>
      </c>
      <c r="Z17">
        <v>88834.99</v>
      </c>
      <c r="AA17">
        <v>89396.297999999995</v>
      </c>
      <c r="AB17">
        <v>89886.637000000002</v>
      </c>
      <c r="AC17">
        <v>90329.385999999999</v>
      </c>
      <c r="AD17">
        <v>90716.553</v>
      </c>
      <c r="AE17">
        <v>91072.964000000007</v>
      </c>
    </row>
    <row r="18" spans="1:31">
      <c r="A18">
        <v>17</v>
      </c>
      <c r="B18" s="29">
        <v>70909.952000000005</v>
      </c>
      <c r="C18">
        <v>72160.047999999995</v>
      </c>
      <c r="D18">
        <v>70894.95</v>
      </c>
      <c r="E18">
        <v>72033.539999999994</v>
      </c>
      <c r="F18">
        <v>72874.838000000003</v>
      </c>
      <c r="G18">
        <v>73091.320000000007</v>
      </c>
      <c r="H18">
        <v>73283.929000000004</v>
      </c>
      <c r="I18">
        <v>73613.407999999996</v>
      </c>
      <c r="J18">
        <v>73104.870999999999</v>
      </c>
      <c r="K18">
        <v>74112.346000000005</v>
      </c>
      <c r="L18">
        <v>74315.289999999994</v>
      </c>
      <c r="M18">
        <v>75372.369000000006</v>
      </c>
      <c r="N18">
        <v>75844.665999999997</v>
      </c>
      <c r="O18">
        <v>77627.804999999993</v>
      </c>
      <c r="P18">
        <v>78666.672999999995</v>
      </c>
      <c r="Q18">
        <v>79763.955000000002</v>
      </c>
      <c r="R18">
        <v>80757.959000000003</v>
      </c>
      <c r="S18">
        <v>82035.047999999995</v>
      </c>
      <c r="T18">
        <v>83187.350000000006</v>
      </c>
      <c r="U18">
        <v>84286.497000000003</v>
      </c>
      <c r="V18">
        <v>85318.994999999995</v>
      </c>
      <c r="W18">
        <v>86261.400999999998</v>
      </c>
      <c r="X18">
        <v>87202.034</v>
      </c>
      <c r="Y18">
        <v>87965.513999999996</v>
      </c>
      <c r="Z18">
        <v>88654.308999999994</v>
      </c>
      <c r="AA18">
        <v>89222.312000000005</v>
      </c>
      <c r="AB18">
        <v>89717.718999999997</v>
      </c>
      <c r="AC18">
        <v>90166.856</v>
      </c>
      <c r="AD18">
        <v>90559.09</v>
      </c>
      <c r="AE18">
        <v>90919.115000000005</v>
      </c>
    </row>
    <row r="19" spans="1:31">
      <c r="A19">
        <v>18</v>
      </c>
      <c r="B19" s="29">
        <v>70455.967999999993</v>
      </c>
      <c r="C19">
        <v>71753.959000000003</v>
      </c>
      <c r="D19">
        <v>70454.650999999998</v>
      </c>
      <c r="E19">
        <v>71559.384000000005</v>
      </c>
      <c r="F19">
        <v>72434.714999999997</v>
      </c>
      <c r="G19">
        <v>72743.035000000003</v>
      </c>
      <c r="H19">
        <v>72938.729000000007</v>
      </c>
      <c r="I19">
        <v>73270.774999999994</v>
      </c>
      <c r="J19">
        <v>72725.813999999998</v>
      </c>
      <c r="K19">
        <v>73721.933999999994</v>
      </c>
      <c r="L19">
        <v>73945.760999999999</v>
      </c>
      <c r="M19">
        <v>74998.687000000005</v>
      </c>
      <c r="N19">
        <v>75491.058000000005</v>
      </c>
      <c r="O19">
        <v>77316.448999999993</v>
      </c>
      <c r="P19">
        <v>78365.722999999998</v>
      </c>
      <c r="Q19">
        <v>79472.539999999994</v>
      </c>
      <c r="R19">
        <v>80472.104000000007</v>
      </c>
      <c r="S19">
        <v>81765.418000000005</v>
      </c>
      <c r="T19">
        <v>82927.914000000004</v>
      </c>
      <c r="U19">
        <v>84039.557000000001</v>
      </c>
      <c r="V19">
        <v>85082.733999999997</v>
      </c>
      <c r="W19">
        <v>86034.82</v>
      </c>
      <c r="X19">
        <v>86987.108999999997</v>
      </c>
      <c r="Y19">
        <v>87759.37</v>
      </c>
      <c r="Z19">
        <v>88456.236999999994</v>
      </c>
      <c r="AA19">
        <v>89031.175000000003</v>
      </c>
      <c r="AB19">
        <v>89531.630999999994</v>
      </c>
      <c r="AC19">
        <v>89987.597999999998</v>
      </c>
      <c r="AD19">
        <v>90385.131999999998</v>
      </c>
      <c r="AE19">
        <v>90748.673999999999</v>
      </c>
    </row>
    <row r="20" spans="1:31">
      <c r="A20">
        <v>19</v>
      </c>
      <c r="B20" s="29">
        <v>69955.572</v>
      </c>
      <c r="C20">
        <v>71310.785999999993</v>
      </c>
      <c r="D20">
        <v>69972.964999999997</v>
      </c>
      <c r="E20">
        <v>71023.248999999996</v>
      </c>
      <c r="F20">
        <v>71939.718999999997</v>
      </c>
      <c r="G20">
        <v>72373.657000000007</v>
      </c>
      <c r="H20">
        <v>72573.111000000004</v>
      </c>
      <c r="I20">
        <v>72907.646999999997</v>
      </c>
      <c r="J20">
        <v>72317.62</v>
      </c>
      <c r="K20">
        <v>73293.03</v>
      </c>
      <c r="L20">
        <v>73547.017000000007</v>
      </c>
      <c r="M20">
        <v>74589.425000000003</v>
      </c>
      <c r="N20">
        <v>75109.608999999997</v>
      </c>
      <c r="O20">
        <v>76984.351999999999</v>
      </c>
      <c r="P20">
        <v>78044.335000000006</v>
      </c>
      <c r="Q20">
        <v>79160.713000000003</v>
      </c>
      <c r="R20">
        <v>80165.807000000001</v>
      </c>
      <c r="S20">
        <v>81475.801999999996</v>
      </c>
      <c r="T20">
        <v>82648.304000000004</v>
      </c>
      <c r="U20">
        <v>83772.845000000001</v>
      </c>
      <c r="V20">
        <v>84826.895000000004</v>
      </c>
      <c r="W20">
        <v>85788.854999999996</v>
      </c>
      <c r="X20">
        <v>86753.313999999998</v>
      </c>
      <c r="Y20">
        <v>87534.695000000007</v>
      </c>
      <c r="Z20">
        <v>88239.865999999995</v>
      </c>
      <c r="AA20">
        <v>88822</v>
      </c>
      <c r="AB20">
        <v>89327.489000000001</v>
      </c>
      <c r="AC20">
        <v>89790.769</v>
      </c>
      <c r="AD20">
        <v>90193.876000000004</v>
      </c>
      <c r="AE20">
        <v>90560.831000000006</v>
      </c>
    </row>
    <row r="21" spans="1:31">
      <c r="A21">
        <v>20</v>
      </c>
      <c r="B21" s="29">
        <v>69393.751000000004</v>
      </c>
      <c r="C21">
        <v>70818.357000000004</v>
      </c>
      <c r="D21">
        <v>69436.717000000004</v>
      </c>
      <c r="E21">
        <v>70404.394</v>
      </c>
      <c r="F21">
        <v>71371.092999999993</v>
      </c>
      <c r="G21">
        <v>71976.379000000001</v>
      </c>
      <c r="H21">
        <v>72180.596999999994</v>
      </c>
      <c r="I21">
        <v>72517.661999999997</v>
      </c>
      <c r="J21">
        <v>71871.403999999995</v>
      </c>
      <c r="K21">
        <v>72813.472999999998</v>
      </c>
      <c r="L21">
        <v>73110.736999999994</v>
      </c>
      <c r="M21">
        <v>74134.179000000004</v>
      </c>
      <c r="N21">
        <v>74693.217000000004</v>
      </c>
      <c r="O21">
        <v>76627.069000000003</v>
      </c>
      <c r="P21">
        <v>77698.531000000003</v>
      </c>
      <c r="Q21">
        <v>78825.051000000007</v>
      </c>
      <c r="R21">
        <v>79836.12</v>
      </c>
      <c r="S21">
        <v>81163.864000000001</v>
      </c>
      <c r="T21">
        <v>82346.739000000001</v>
      </c>
      <c r="U21">
        <v>83485.11</v>
      </c>
      <c r="V21">
        <v>84550.744999999995</v>
      </c>
      <c r="W21">
        <v>85523.248000000007</v>
      </c>
      <c r="X21">
        <v>86500.831999999995</v>
      </c>
      <c r="Y21">
        <v>87291.960999999996</v>
      </c>
      <c r="Z21">
        <v>88006.042000000001</v>
      </c>
      <c r="AA21">
        <v>88595.903999999995</v>
      </c>
      <c r="AB21">
        <v>89106.620999999999</v>
      </c>
      <c r="AC21">
        <v>89577.9</v>
      </c>
      <c r="AD21">
        <v>89987.09</v>
      </c>
      <c r="AE21">
        <v>90357.5</v>
      </c>
    </row>
    <row r="22" spans="1:31">
      <c r="A22">
        <v>21</v>
      </c>
      <c r="B22" s="29">
        <v>68769.535000000003</v>
      </c>
      <c r="C22">
        <v>70275.224000000002</v>
      </c>
      <c r="D22">
        <v>68844.823999999993</v>
      </c>
      <c r="E22">
        <v>69702.077000000005</v>
      </c>
      <c r="F22">
        <v>70727.631999999998</v>
      </c>
      <c r="G22">
        <v>71549.33</v>
      </c>
      <c r="H22">
        <v>71759.319000000003</v>
      </c>
      <c r="I22">
        <v>72098.945999999996</v>
      </c>
      <c r="J22">
        <v>71385.592000000004</v>
      </c>
      <c r="K22">
        <v>72281.706999999995</v>
      </c>
      <c r="L22">
        <v>72635.392000000007</v>
      </c>
      <c r="M22">
        <v>73631.47</v>
      </c>
      <c r="N22">
        <v>74240.501000000004</v>
      </c>
      <c r="O22">
        <v>76243.107999999993</v>
      </c>
      <c r="P22">
        <v>77326.990999999995</v>
      </c>
      <c r="Q22">
        <v>78464.384999999995</v>
      </c>
      <c r="R22">
        <v>79481.975999999995</v>
      </c>
      <c r="S22">
        <v>80828.759000000005</v>
      </c>
      <c r="T22">
        <v>82022.489000000001</v>
      </c>
      <c r="U22">
        <v>83175.808999999994</v>
      </c>
      <c r="V22">
        <v>84253.896999999997</v>
      </c>
      <c r="W22">
        <v>85237.766000000003</v>
      </c>
      <c r="X22">
        <v>86229.607000000004</v>
      </c>
      <c r="Y22">
        <v>87031.209000000003</v>
      </c>
      <c r="Z22">
        <v>87754.923999999999</v>
      </c>
      <c r="AA22">
        <v>88353.153999999995</v>
      </c>
      <c r="AB22">
        <v>88869.362999999998</v>
      </c>
      <c r="AC22">
        <v>89349.448000000004</v>
      </c>
      <c r="AD22">
        <v>89765.29</v>
      </c>
      <c r="AE22">
        <v>90139.180999999997</v>
      </c>
    </row>
    <row r="23" spans="1:31">
      <c r="A23">
        <v>22</v>
      </c>
      <c r="B23" s="29">
        <v>68093.592999999993</v>
      </c>
      <c r="C23">
        <v>69689.044999999998</v>
      </c>
      <c r="D23">
        <v>68206.593999999997</v>
      </c>
      <c r="E23">
        <v>68933.370999999999</v>
      </c>
      <c r="F23">
        <v>70023.73</v>
      </c>
      <c r="G23">
        <v>71094.350999999995</v>
      </c>
      <c r="H23">
        <v>71310.881999999998</v>
      </c>
      <c r="I23">
        <v>71653.112999999998</v>
      </c>
      <c r="J23">
        <v>70864.873000000007</v>
      </c>
      <c r="K23">
        <v>71705.763000000006</v>
      </c>
      <c r="L23">
        <v>72125.634000000005</v>
      </c>
      <c r="M23">
        <v>73088.202000000005</v>
      </c>
      <c r="N23">
        <v>73755.600000000006</v>
      </c>
      <c r="O23">
        <v>75834.12</v>
      </c>
      <c r="P23">
        <v>76931.357999999993</v>
      </c>
      <c r="Q23">
        <v>78080.407999999996</v>
      </c>
      <c r="R23">
        <v>79105.100000000006</v>
      </c>
      <c r="S23">
        <v>80472.182000000001</v>
      </c>
      <c r="T23">
        <v>81677.385999999999</v>
      </c>
      <c r="U23">
        <v>82846.762000000002</v>
      </c>
      <c r="V23">
        <v>83938.173999999999</v>
      </c>
      <c r="W23">
        <v>84934.278999999995</v>
      </c>
      <c r="X23">
        <v>85941.463000000003</v>
      </c>
      <c r="Y23">
        <v>86754.229000000007</v>
      </c>
      <c r="Z23">
        <v>87488.305999999997</v>
      </c>
      <c r="AA23">
        <v>88095.55</v>
      </c>
      <c r="AB23">
        <v>88617.615000000005</v>
      </c>
      <c r="AC23">
        <v>89107.27</v>
      </c>
      <c r="AD23">
        <v>89530.236000000004</v>
      </c>
      <c r="AE23">
        <v>89907.725000000006</v>
      </c>
    </row>
    <row r="24" spans="1:31">
      <c r="A24">
        <v>23</v>
      </c>
      <c r="B24" s="29">
        <v>67388.856</v>
      </c>
      <c r="C24">
        <v>69077.035999999993</v>
      </c>
      <c r="D24">
        <v>67542.42</v>
      </c>
      <c r="E24">
        <v>68133</v>
      </c>
      <c r="F24">
        <v>69289.453999999998</v>
      </c>
      <c r="G24">
        <v>70618.040999999997</v>
      </c>
      <c r="H24">
        <v>70841.255000000005</v>
      </c>
      <c r="I24">
        <v>71186.077000000005</v>
      </c>
      <c r="J24">
        <v>70320.813999999998</v>
      </c>
      <c r="K24">
        <v>71103.430999999997</v>
      </c>
      <c r="L24">
        <v>71592.479999999996</v>
      </c>
      <c r="M24">
        <v>72519.683000000005</v>
      </c>
      <c r="N24">
        <v>73248.111000000004</v>
      </c>
      <c r="O24">
        <v>75404.684999999998</v>
      </c>
      <c r="P24">
        <v>76515.937999999995</v>
      </c>
      <c r="Q24">
        <v>77677.119000000006</v>
      </c>
      <c r="R24">
        <v>78709.214999999997</v>
      </c>
      <c r="S24">
        <v>80097.495999999999</v>
      </c>
      <c r="T24">
        <v>81314.407000000007</v>
      </c>
      <c r="U24">
        <v>82500.694000000003</v>
      </c>
      <c r="V24">
        <v>83606.051000000007</v>
      </c>
      <c r="W24">
        <v>84614.976999999999</v>
      </c>
      <c r="X24">
        <v>85638.442999999999</v>
      </c>
      <c r="Y24">
        <v>86462.804000000004</v>
      </c>
      <c r="Z24">
        <v>87207.801999999996</v>
      </c>
      <c r="AA24">
        <v>87824.611999999994</v>
      </c>
      <c r="AB24">
        <v>88352.771999999997</v>
      </c>
      <c r="AC24">
        <v>88852.694000000003</v>
      </c>
      <c r="AD24">
        <v>89283.202999999994</v>
      </c>
      <c r="AE24">
        <v>89664.244000000006</v>
      </c>
    </row>
    <row r="25" spans="1:31">
      <c r="A25">
        <v>24</v>
      </c>
      <c r="B25" s="29">
        <v>66672.267000000007</v>
      </c>
      <c r="C25">
        <v>68451.956000000006</v>
      </c>
      <c r="D25">
        <v>66866.816000000006</v>
      </c>
      <c r="E25">
        <v>67325.683999999994</v>
      </c>
      <c r="F25">
        <v>68546.534</v>
      </c>
      <c r="G25">
        <v>70126.615999999995</v>
      </c>
      <c r="H25">
        <v>70356.285999999993</v>
      </c>
      <c r="I25">
        <v>70703.673999999999</v>
      </c>
      <c r="J25">
        <v>69762.92</v>
      </c>
      <c r="K25">
        <v>70488.561000000002</v>
      </c>
      <c r="L25">
        <v>71045.134999999995</v>
      </c>
      <c r="M25">
        <v>71938.072</v>
      </c>
      <c r="N25">
        <v>72726.312999999995</v>
      </c>
      <c r="O25">
        <v>74959.888999999996</v>
      </c>
      <c r="P25">
        <v>76085.581000000006</v>
      </c>
      <c r="Q25">
        <v>77259.149000000005</v>
      </c>
      <c r="R25">
        <v>78298.762000000002</v>
      </c>
      <c r="S25">
        <v>79708.849000000002</v>
      </c>
      <c r="T25">
        <v>80937.459000000003</v>
      </c>
      <c r="U25">
        <v>82141.251000000004</v>
      </c>
      <c r="V25">
        <v>83260.921000000002</v>
      </c>
      <c r="W25">
        <v>84283.023000000001</v>
      </c>
      <c r="X25">
        <v>85323.474000000002</v>
      </c>
      <c r="Y25">
        <v>86159.64</v>
      </c>
      <c r="Z25">
        <v>86915.967000000004</v>
      </c>
      <c r="AA25">
        <v>87542.752999999997</v>
      </c>
      <c r="AB25">
        <v>88077.167000000001</v>
      </c>
      <c r="AC25">
        <v>88587.92</v>
      </c>
      <c r="AD25">
        <v>89026.263999999996</v>
      </c>
      <c r="AE25">
        <v>89410.718999999997</v>
      </c>
    </row>
    <row r="26" spans="1:31">
      <c r="A26">
        <v>25</v>
      </c>
      <c r="B26" s="29">
        <v>65946.592000000004</v>
      </c>
      <c r="C26">
        <v>67816.44</v>
      </c>
      <c r="D26">
        <v>66181.751000000004</v>
      </c>
      <c r="E26">
        <v>66514.114000000001</v>
      </c>
      <c r="F26">
        <v>67798.370999999999</v>
      </c>
      <c r="G26">
        <v>69622.798999999999</v>
      </c>
      <c r="H26">
        <v>69858.695000000007</v>
      </c>
      <c r="I26">
        <v>70208.620999999999</v>
      </c>
      <c r="J26">
        <v>69193.899000000005</v>
      </c>
      <c r="K26">
        <v>69864.207999999999</v>
      </c>
      <c r="L26">
        <v>70486.210999999996</v>
      </c>
      <c r="M26">
        <v>71346.153000000006</v>
      </c>
      <c r="N26">
        <v>72192.593999999997</v>
      </c>
      <c r="O26">
        <v>74502.055999999997</v>
      </c>
      <c r="P26">
        <v>75642.491999999998</v>
      </c>
      <c r="Q26">
        <v>76828.601999999999</v>
      </c>
      <c r="R26">
        <v>77875.744999999995</v>
      </c>
      <c r="S26">
        <v>79308.092999999993</v>
      </c>
      <c r="T26">
        <v>80548.305999999997</v>
      </c>
      <c r="U26">
        <v>81770.074999999997</v>
      </c>
      <c r="V26">
        <v>82904.315000000002</v>
      </c>
      <c r="W26">
        <v>83939.822</v>
      </c>
      <c r="X26">
        <v>84997.857999999993</v>
      </c>
      <c r="Y26">
        <v>85845.929000000004</v>
      </c>
      <c r="Z26">
        <v>86613.93</v>
      </c>
      <c r="AA26">
        <v>87251.035000000003</v>
      </c>
      <c r="AB26">
        <v>87791.805999999997</v>
      </c>
      <c r="AC26">
        <v>88313.9</v>
      </c>
      <c r="AD26">
        <v>88760.346999999994</v>
      </c>
      <c r="AE26">
        <v>89148.054000000004</v>
      </c>
    </row>
    <row r="27" spans="1:31">
      <c r="A27">
        <v>26</v>
      </c>
      <c r="B27" s="29">
        <v>65214.834000000003</v>
      </c>
      <c r="C27">
        <v>67173.277000000002</v>
      </c>
      <c r="D27">
        <v>65489.607000000004</v>
      </c>
      <c r="E27">
        <v>65700.248000000007</v>
      </c>
      <c r="F27">
        <v>67047.452000000005</v>
      </c>
      <c r="G27">
        <v>69109.218999999997</v>
      </c>
      <c r="H27">
        <v>69351.106</v>
      </c>
      <c r="I27">
        <v>69703.513999999996</v>
      </c>
      <c r="J27">
        <v>68616.376999999993</v>
      </c>
      <c r="K27">
        <v>69233.209000000003</v>
      </c>
      <c r="L27">
        <v>69918.221999999994</v>
      </c>
      <c r="M27">
        <v>70746.523000000001</v>
      </c>
      <c r="N27">
        <v>71649.240000000005</v>
      </c>
      <c r="O27">
        <v>74033.335000000006</v>
      </c>
      <c r="P27">
        <v>75188.728000000003</v>
      </c>
      <c r="Q27">
        <v>76387.410999999993</v>
      </c>
      <c r="R27">
        <v>77441.985000000001</v>
      </c>
      <c r="S27">
        <v>78896.922000000006</v>
      </c>
      <c r="T27">
        <v>80148.52</v>
      </c>
      <c r="U27">
        <v>81388.63</v>
      </c>
      <c r="V27">
        <v>82537.582999999999</v>
      </c>
      <c r="W27">
        <v>83586.623000000007</v>
      </c>
      <c r="X27">
        <v>84662.744000000006</v>
      </c>
      <c r="Y27">
        <v>85522.767000000007</v>
      </c>
      <c r="Z27">
        <v>86302.687000000005</v>
      </c>
      <c r="AA27">
        <v>86950.404999999999</v>
      </c>
      <c r="AB27">
        <v>87497.577999999994</v>
      </c>
      <c r="AC27">
        <v>88031.495999999999</v>
      </c>
      <c r="AD27">
        <v>88486.263000000006</v>
      </c>
      <c r="AE27">
        <v>88877.012000000002</v>
      </c>
    </row>
    <row r="28" spans="1:31">
      <c r="A28">
        <v>27</v>
      </c>
      <c r="B28" s="29">
        <v>64480.347999999998</v>
      </c>
      <c r="C28">
        <v>66525.615000000005</v>
      </c>
      <c r="D28">
        <v>64793.357000000004</v>
      </c>
      <c r="E28">
        <v>64886.784</v>
      </c>
      <c r="F28">
        <v>66296.032999999996</v>
      </c>
      <c r="G28">
        <v>68588.737999999998</v>
      </c>
      <c r="H28">
        <v>68836.44</v>
      </c>
      <c r="I28">
        <v>69191.247000000003</v>
      </c>
      <c r="J28">
        <v>68033.231</v>
      </c>
      <c r="K28">
        <v>68598.548999999999</v>
      </c>
      <c r="L28">
        <v>69343.978000000003</v>
      </c>
      <c r="M28">
        <v>70141.991999999998</v>
      </c>
      <c r="N28">
        <v>71098.8</v>
      </c>
      <c r="O28">
        <v>73556.088000000003</v>
      </c>
      <c r="P28">
        <v>74726.429000000004</v>
      </c>
      <c r="Q28">
        <v>75937.548999999999</v>
      </c>
      <c r="R28">
        <v>76999.28</v>
      </c>
      <c r="S28">
        <v>78476.884999999995</v>
      </c>
      <c r="T28">
        <v>79739.506999999998</v>
      </c>
      <c r="U28">
        <v>80998.125</v>
      </c>
      <c r="V28">
        <v>82161.770999999993</v>
      </c>
      <c r="W28">
        <v>83224.278000000006</v>
      </c>
      <c r="X28">
        <v>84318.804999999993</v>
      </c>
      <c r="Y28">
        <v>85190.629000000001</v>
      </c>
      <c r="Z28">
        <v>85982.620999999999</v>
      </c>
      <c r="AA28">
        <v>86641.144</v>
      </c>
      <c r="AB28">
        <v>87194.67</v>
      </c>
      <c r="AC28">
        <v>87740.788</v>
      </c>
      <c r="AD28">
        <v>88204.066000000006</v>
      </c>
      <c r="AE28">
        <v>88597.629000000001</v>
      </c>
    </row>
    <row r="29" spans="1:31">
      <c r="A29">
        <v>28</v>
      </c>
      <c r="B29" s="29">
        <v>63744.440999999999</v>
      </c>
      <c r="C29">
        <v>65874.519</v>
      </c>
      <c r="D29">
        <v>64094.091</v>
      </c>
      <c r="E29">
        <v>64074.536999999997</v>
      </c>
      <c r="F29">
        <v>65544.599000000002</v>
      </c>
      <c r="G29">
        <v>68061.941999999995</v>
      </c>
      <c r="H29">
        <v>68315.357000000004</v>
      </c>
      <c r="I29">
        <v>68672.535000000003</v>
      </c>
      <c r="J29">
        <v>67445.269</v>
      </c>
      <c r="K29">
        <v>67961.039000000004</v>
      </c>
      <c r="L29">
        <v>68764.284</v>
      </c>
      <c r="M29">
        <v>69533.338000000003</v>
      </c>
      <c r="N29">
        <v>70541.998999999996</v>
      </c>
      <c r="O29">
        <v>73070.835999999996</v>
      </c>
      <c r="P29">
        <v>74256.05</v>
      </c>
      <c r="Q29">
        <v>75479.395999999993</v>
      </c>
      <c r="R29">
        <v>76547.918000000005</v>
      </c>
      <c r="S29">
        <v>78048.209000000003</v>
      </c>
      <c r="T29">
        <v>79321.398000000001</v>
      </c>
      <c r="U29">
        <v>80598.593999999997</v>
      </c>
      <c r="V29">
        <v>81776.812999999995</v>
      </c>
      <c r="W29">
        <v>82852.657999999996</v>
      </c>
      <c r="X29">
        <v>83965.816999999995</v>
      </c>
      <c r="Y29">
        <v>84849.22</v>
      </c>
      <c r="Z29">
        <v>85653.376999999993</v>
      </c>
      <c r="AA29">
        <v>86322.853000000003</v>
      </c>
      <c r="AB29">
        <v>86882.66</v>
      </c>
      <c r="AC29">
        <v>87441.338000000003</v>
      </c>
      <c r="AD29">
        <v>87913.235000000001</v>
      </c>
      <c r="AE29">
        <v>88309.327000000005</v>
      </c>
    </row>
    <row r="30" spans="1:31">
      <c r="A30">
        <v>29</v>
      </c>
      <c r="B30" s="29">
        <v>63007.652999999998</v>
      </c>
      <c r="C30">
        <v>65218.841999999997</v>
      </c>
      <c r="D30">
        <v>63392.122000000003</v>
      </c>
      <c r="E30">
        <v>63263.534</v>
      </c>
      <c r="F30">
        <v>64791.883999999998</v>
      </c>
      <c r="G30">
        <v>67525.915999999997</v>
      </c>
      <c r="H30">
        <v>67784.862999999998</v>
      </c>
      <c r="I30">
        <v>68144.466</v>
      </c>
      <c r="J30">
        <v>66850.959000000003</v>
      </c>
      <c r="K30">
        <v>67319.123999999996</v>
      </c>
      <c r="L30">
        <v>68177.721000000005</v>
      </c>
      <c r="M30">
        <v>68919.149000000005</v>
      </c>
      <c r="N30">
        <v>69977.561000000002</v>
      </c>
      <c r="O30">
        <v>72575.173999999999</v>
      </c>
      <c r="P30">
        <v>73775.224000000002</v>
      </c>
      <c r="Q30">
        <v>75010.683999999994</v>
      </c>
      <c r="R30">
        <v>76085.752999999997</v>
      </c>
      <c r="S30">
        <v>77608.796000000002</v>
      </c>
      <c r="T30">
        <v>78892.297000000006</v>
      </c>
      <c r="U30">
        <v>80188.206999999995</v>
      </c>
      <c r="V30">
        <v>81380.971000000005</v>
      </c>
      <c r="W30">
        <v>82470.126999999993</v>
      </c>
      <c r="X30">
        <v>83602.187000000005</v>
      </c>
      <c r="Y30">
        <v>84497.024000000005</v>
      </c>
      <c r="Z30">
        <v>85313.490999999995</v>
      </c>
      <c r="AA30">
        <v>85994.096000000005</v>
      </c>
      <c r="AB30">
        <v>86560.205000000002</v>
      </c>
      <c r="AC30">
        <v>87131.805999999997</v>
      </c>
      <c r="AD30">
        <v>87612.445000000007</v>
      </c>
      <c r="AE30">
        <v>88010.898000000001</v>
      </c>
    </row>
    <row r="31" spans="1:31">
      <c r="A31">
        <v>30</v>
      </c>
      <c r="B31" s="29">
        <v>62279.152000000002</v>
      </c>
      <c r="C31">
        <v>64566.021999999997</v>
      </c>
      <c r="D31">
        <v>62696.493000000002</v>
      </c>
      <c r="E31">
        <v>62462.928</v>
      </c>
      <c r="F31">
        <v>64045.661</v>
      </c>
      <c r="G31">
        <v>66986.240999999995</v>
      </c>
      <c r="H31">
        <v>67250.429000000004</v>
      </c>
      <c r="I31">
        <v>67612.368000000002</v>
      </c>
      <c r="J31">
        <v>66256.862999999998</v>
      </c>
      <c r="K31">
        <v>66679.448999999993</v>
      </c>
      <c r="L31">
        <v>67590.714999999997</v>
      </c>
      <c r="M31">
        <v>68305.665999999997</v>
      </c>
      <c r="N31">
        <v>69411.520000000004</v>
      </c>
      <c r="O31">
        <v>72073.512000000002</v>
      </c>
      <c r="P31">
        <v>73288.047999999995</v>
      </c>
      <c r="Q31">
        <v>74535.165999999997</v>
      </c>
      <c r="R31">
        <v>75616.19</v>
      </c>
      <c r="S31">
        <v>77161.702999999994</v>
      </c>
      <c r="T31">
        <v>78454.918000000005</v>
      </c>
      <c r="U31">
        <v>79769.350000000006</v>
      </c>
      <c r="V31">
        <v>80976.33</v>
      </c>
      <c r="W31">
        <v>82078.471999999994</v>
      </c>
      <c r="X31">
        <v>83229.441999999995</v>
      </c>
      <c r="Y31">
        <v>84135.362999999998</v>
      </c>
      <c r="Z31">
        <v>84964.065000000002</v>
      </c>
      <c r="AA31">
        <v>85655.811000000002</v>
      </c>
      <c r="AB31">
        <v>86228.047999999995</v>
      </c>
      <c r="AC31">
        <v>86812.808999999994</v>
      </c>
      <c r="AD31">
        <v>87302.251000000004</v>
      </c>
      <c r="AE31">
        <v>87702.763999999996</v>
      </c>
    </row>
    <row r="32" spans="1:31">
      <c r="A32">
        <v>31</v>
      </c>
      <c r="B32" s="29">
        <v>61550.216</v>
      </c>
      <c r="C32">
        <v>63906.504999999997</v>
      </c>
      <c r="D32">
        <v>61998.423000000003</v>
      </c>
      <c r="E32">
        <v>61664.446000000004</v>
      </c>
      <c r="F32">
        <v>63296.877</v>
      </c>
      <c r="G32">
        <v>66432.054000000004</v>
      </c>
      <c r="H32">
        <v>66701.160999999993</v>
      </c>
      <c r="I32">
        <v>67065.395999999993</v>
      </c>
      <c r="J32">
        <v>65652.804000000004</v>
      </c>
      <c r="K32">
        <v>66032.202000000005</v>
      </c>
      <c r="L32">
        <v>66993.75</v>
      </c>
      <c r="M32">
        <v>67683.709000000003</v>
      </c>
      <c r="N32">
        <v>68834.816000000006</v>
      </c>
      <c r="O32">
        <v>71556.442999999999</v>
      </c>
      <c r="P32">
        <v>72785.490000000005</v>
      </c>
      <c r="Q32">
        <v>74044.225000000006</v>
      </c>
      <c r="R32">
        <v>75131.038</v>
      </c>
      <c r="S32">
        <v>76699.149999999994</v>
      </c>
      <c r="T32">
        <v>78001.922000000006</v>
      </c>
      <c r="U32">
        <v>79335.093999999997</v>
      </c>
      <c r="V32">
        <v>80556.334000000003</v>
      </c>
      <c r="W32">
        <v>81671.539000000004</v>
      </c>
      <c r="X32">
        <v>82841.771999999997</v>
      </c>
      <c r="Y32">
        <v>83758.718999999997</v>
      </c>
      <c r="Z32">
        <v>84599.884999999995</v>
      </c>
      <c r="AA32">
        <v>85303.017999999996</v>
      </c>
      <c r="AB32">
        <v>85881.478000000003</v>
      </c>
      <c r="AC32">
        <v>86479.819000000003</v>
      </c>
      <c r="AD32">
        <v>86978.198999999993</v>
      </c>
      <c r="AE32">
        <v>87380.654999999999</v>
      </c>
    </row>
    <row r="33" spans="1:31">
      <c r="A33">
        <v>32</v>
      </c>
      <c r="B33" s="29">
        <v>60830.790999999997</v>
      </c>
      <c r="C33">
        <v>63251.319000000003</v>
      </c>
      <c r="D33">
        <v>61308.053</v>
      </c>
      <c r="E33">
        <v>60879.012999999999</v>
      </c>
      <c r="F33">
        <v>62557.012000000002</v>
      </c>
      <c r="G33">
        <v>65875.205000000002</v>
      </c>
      <c r="H33">
        <v>66148.869000000006</v>
      </c>
      <c r="I33">
        <v>66515.244999999995</v>
      </c>
      <c r="J33">
        <v>65049.432999999997</v>
      </c>
      <c r="K33">
        <v>65387.877999999997</v>
      </c>
      <c r="L33">
        <v>66397.240999999995</v>
      </c>
      <c r="M33">
        <v>67063.903999999995</v>
      </c>
      <c r="N33">
        <v>68257.585000000006</v>
      </c>
      <c r="O33">
        <v>71034.645999999993</v>
      </c>
      <c r="P33">
        <v>72277.847999999998</v>
      </c>
      <c r="Q33">
        <v>73547.774000000005</v>
      </c>
      <c r="R33">
        <v>74639.822</v>
      </c>
      <c r="S33">
        <v>76230.194000000003</v>
      </c>
      <c r="T33">
        <v>77542.021999999997</v>
      </c>
      <c r="U33">
        <v>78893.687999999995</v>
      </c>
      <c r="V33">
        <v>80128.849000000002</v>
      </c>
      <c r="W33">
        <v>81256.803</v>
      </c>
      <c r="X33">
        <v>82446.217999999993</v>
      </c>
      <c r="Y33">
        <v>83373.857999999993</v>
      </c>
      <c r="Z33">
        <v>84227.381999999998</v>
      </c>
      <c r="AA33">
        <v>84941.865000000005</v>
      </c>
      <c r="AB33">
        <v>85526.407999999996</v>
      </c>
      <c r="AC33">
        <v>86138.468999999997</v>
      </c>
      <c r="AD33">
        <v>86645.748999999996</v>
      </c>
      <c r="AE33">
        <v>87049.925000000003</v>
      </c>
    </row>
    <row r="34" spans="1:31">
      <c r="A34">
        <v>33</v>
      </c>
      <c r="B34" s="29">
        <v>60105.275999999998</v>
      </c>
      <c r="C34">
        <v>62586.095000000001</v>
      </c>
      <c r="D34">
        <v>60609.533000000003</v>
      </c>
      <c r="E34">
        <v>60092.097999999998</v>
      </c>
      <c r="F34">
        <v>61812.294999999998</v>
      </c>
      <c r="G34">
        <v>65302.258000000002</v>
      </c>
      <c r="H34">
        <v>65580.116999999998</v>
      </c>
      <c r="I34">
        <v>65948.52</v>
      </c>
      <c r="J34">
        <v>64432.353999999999</v>
      </c>
      <c r="K34">
        <v>64732.514000000003</v>
      </c>
      <c r="L34">
        <v>65786.801999999996</v>
      </c>
      <c r="M34">
        <v>66432.457999999999</v>
      </c>
      <c r="N34">
        <v>67665.960999999996</v>
      </c>
      <c r="O34">
        <v>70495.514999999999</v>
      </c>
      <c r="P34">
        <v>71752.786999999997</v>
      </c>
      <c r="Q34">
        <v>73033.766000000003</v>
      </c>
      <c r="R34">
        <v>74130.794999999998</v>
      </c>
      <c r="S34">
        <v>75743.361000000004</v>
      </c>
      <c r="T34">
        <v>77063.98</v>
      </c>
      <c r="U34">
        <v>78434.240999999995</v>
      </c>
      <c r="V34">
        <v>79683.275999999998</v>
      </c>
      <c r="W34">
        <v>80823.944000000003</v>
      </c>
      <c r="X34">
        <v>82032.826000000001</v>
      </c>
      <c r="Y34">
        <v>82970.986000000004</v>
      </c>
      <c r="Z34">
        <v>83837.063999999998</v>
      </c>
      <c r="AA34">
        <v>84563.118000000002</v>
      </c>
      <c r="AB34">
        <v>85153.752999999997</v>
      </c>
      <c r="AC34">
        <v>85779.922999999995</v>
      </c>
      <c r="AD34">
        <v>86296.252999999997</v>
      </c>
      <c r="AE34">
        <v>86702.017000000007</v>
      </c>
    </row>
    <row r="35" spans="1:31">
      <c r="A35">
        <v>34</v>
      </c>
      <c r="B35" s="29">
        <v>59375.991000000002</v>
      </c>
      <c r="C35">
        <v>61914.794999999998</v>
      </c>
      <c r="D35">
        <v>59905.205000000002</v>
      </c>
      <c r="E35">
        <v>59306.485999999997</v>
      </c>
      <c r="F35">
        <v>61066.936999999998</v>
      </c>
      <c r="G35">
        <v>64718.661999999997</v>
      </c>
      <c r="H35">
        <v>65000.370999999999</v>
      </c>
      <c r="I35">
        <v>65370.618999999999</v>
      </c>
      <c r="J35">
        <v>63805.571000000004</v>
      </c>
      <c r="K35">
        <v>64070.173999999999</v>
      </c>
      <c r="L35">
        <v>65166.203000000001</v>
      </c>
      <c r="M35">
        <v>65792.907000000007</v>
      </c>
      <c r="N35">
        <v>67063.581999999995</v>
      </c>
      <c r="O35">
        <v>69943.974000000002</v>
      </c>
      <c r="P35">
        <v>71215.069000000003</v>
      </c>
      <c r="Q35">
        <v>72506.811000000002</v>
      </c>
      <c r="R35">
        <v>73608.413</v>
      </c>
      <c r="S35">
        <v>75242.907000000007</v>
      </c>
      <c r="T35">
        <v>76571.903999999995</v>
      </c>
      <c r="U35">
        <v>77960.630999999994</v>
      </c>
      <c r="V35">
        <v>79223.288</v>
      </c>
      <c r="W35">
        <v>80376.460000000006</v>
      </c>
      <c r="X35">
        <v>81604.879000000001</v>
      </c>
      <c r="Y35">
        <v>82553.254000000001</v>
      </c>
      <c r="Z35">
        <v>83431.917000000001</v>
      </c>
      <c r="AA35">
        <v>84169.615999999995</v>
      </c>
      <c r="AB35">
        <v>84766.273000000001</v>
      </c>
      <c r="AC35">
        <v>85406.815000000002</v>
      </c>
      <c r="AD35">
        <v>85932.221999999994</v>
      </c>
      <c r="AE35">
        <v>86339.373999999996</v>
      </c>
    </row>
    <row r="36" spans="1:31">
      <c r="A36">
        <v>35</v>
      </c>
      <c r="B36" s="29">
        <v>58642.133999999998</v>
      </c>
      <c r="C36">
        <v>61236.847000000002</v>
      </c>
      <c r="D36">
        <v>59194.379000000001</v>
      </c>
      <c r="E36">
        <v>58521.061999999998</v>
      </c>
      <c r="F36">
        <v>60320.309000000001</v>
      </c>
      <c r="G36">
        <v>64124.252</v>
      </c>
      <c r="H36">
        <v>64409.449000000001</v>
      </c>
      <c r="I36">
        <v>64781.34</v>
      </c>
      <c r="J36">
        <v>63168.686000000002</v>
      </c>
      <c r="K36">
        <v>63400.222999999998</v>
      </c>
      <c r="L36">
        <v>64534.805</v>
      </c>
      <c r="M36">
        <v>65144.27</v>
      </c>
      <c r="N36">
        <v>66449.595000000001</v>
      </c>
      <c r="O36">
        <v>69379.429999999993</v>
      </c>
      <c r="P36">
        <v>70664.17</v>
      </c>
      <c r="Q36">
        <v>71966.319000000003</v>
      </c>
      <c r="R36">
        <v>73072.028999999995</v>
      </c>
      <c r="S36">
        <v>74728.129000000001</v>
      </c>
      <c r="T36">
        <v>76064.990999999995</v>
      </c>
      <c r="U36">
        <v>77471.993000000002</v>
      </c>
      <c r="V36">
        <v>78747.928</v>
      </c>
      <c r="W36">
        <v>79913.297999999995</v>
      </c>
      <c r="X36">
        <v>81161.267999999996</v>
      </c>
      <c r="Y36">
        <v>82119.485000000001</v>
      </c>
      <c r="Z36">
        <v>83010.717999999993</v>
      </c>
      <c r="AA36">
        <v>83760.093999999997</v>
      </c>
      <c r="AB36">
        <v>84362.642999999996</v>
      </c>
      <c r="AC36">
        <v>85017.823999999993</v>
      </c>
      <c r="AD36">
        <v>85552.297000000006</v>
      </c>
      <c r="AE36">
        <v>85960.585999999996</v>
      </c>
    </row>
    <row r="37" spans="1:31">
      <c r="A37">
        <v>36</v>
      </c>
      <c r="B37" s="29">
        <v>57901.336000000003</v>
      </c>
      <c r="C37">
        <v>60549.864999999998</v>
      </c>
      <c r="D37">
        <v>58474.714</v>
      </c>
      <c r="E37">
        <v>57733.180999999997</v>
      </c>
      <c r="F37">
        <v>59569.828999999998</v>
      </c>
      <c r="G37">
        <v>63516.748</v>
      </c>
      <c r="H37">
        <v>63805.124000000003</v>
      </c>
      <c r="I37">
        <v>64178.453000000001</v>
      </c>
      <c r="J37">
        <v>62519.487000000001</v>
      </c>
      <c r="K37">
        <v>62720.339</v>
      </c>
      <c r="L37">
        <v>63890.3</v>
      </c>
      <c r="M37">
        <v>64484.016000000003</v>
      </c>
      <c r="N37">
        <v>65821.525999999998</v>
      </c>
      <c r="O37">
        <v>68799.351999999999</v>
      </c>
      <c r="P37">
        <v>70097.61</v>
      </c>
      <c r="Q37">
        <v>71409.884000000005</v>
      </c>
      <c r="R37">
        <v>72519.187999999995</v>
      </c>
      <c r="S37">
        <v>74196.490000000005</v>
      </c>
      <c r="T37">
        <v>75540.667000000001</v>
      </c>
      <c r="U37">
        <v>76965.714999999997</v>
      </c>
      <c r="V37">
        <v>78254.547999999995</v>
      </c>
      <c r="W37">
        <v>79431.751000000004</v>
      </c>
      <c r="X37">
        <v>80699.269</v>
      </c>
      <c r="Y37">
        <v>81666.883000000002</v>
      </c>
      <c r="Z37">
        <v>82570.679000000004</v>
      </c>
      <c r="AA37">
        <v>83331.778000000006</v>
      </c>
      <c r="AB37">
        <v>83940.044999999998</v>
      </c>
      <c r="AC37">
        <v>84610.145999999993</v>
      </c>
      <c r="AD37">
        <v>85153.741999999998</v>
      </c>
      <c r="AE37">
        <v>85562.896999999997</v>
      </c>
    </row>
    <row r="38" spans="1:31">
      <c r="A38">
        <v>37</v>
      </c>
      <c r="B38" s="29">
        <v>57154.58</v>
      </c>
      <c r="C38">
        <v>59854.701999999997</v>
      </c>
      <c r="D38">
        <v>57747.108999999997</v>
      </c>
      <c r="E38">
        <v>56943.326000000001</v>
      </c>
      <c r="F38">
        <v>58815.947</v>
      </c>
      <c r="G38">
        <v>62896.951999999997</v>
      </c>
      <c r="H38">
        <v>63188.231</v>
      </c>
      <c r="I38">
        <v>63562.868000000002</v>
      </c>
      <c r="J38">
        <v>61858.892999999996</v>
      </c>
      <c r="K38">
        <v>62031.345999999998</v>
      </c>
      <c r="L38">
        <v>63233.642</v>
      </c>
      <c r="M38">
        <v>63812.921000000002</v>
      </c>
      <c r="N38">
        <v>65180.216</v>
      </c>
      <c r="O38">
        <v>68204.645000000004</v>
      </c>
      <c r="P38">
        <v>69516.209000000003</v>
      </c>
      <c r="Q38">
        <v>70838.476999999999</v>
      </c>
      <c r="R38">
        <v>71951.072</v>
      </c>
      <c r="S38">
        <v>73649.172000000006</v>
      </c>
      <c r="T38">
        <v>75000.232999999993</v>
      </c>
      <c r="U38">
        <v>76443.092000000004</v>
      </c>
      <c r="V38">
        <v>77744.460000000006</v>
      </c>
      <c r="W38">
        <v>78933.148000000001</v>
      </c>
      <c r="X38">
        <v>80220.125</v>
      </c>
      <c r="Y38">
        <v>81196.724000000002</v>
      </c>
      <c r="Z38">
        <v>82113.040999999997</v>
      </c>
      <c r="AA38">
        <v>82885.864000000001</v>
      </c>
      <c r="AB38">
        <v>83499.710999999996</v>
      </c>
      <c r="AC38">
        <v>84184.922000000006</v>
      </c>
      <c r="AD38">
        <v>84737.626999999993</v>
      </c>
      <c r="AE38">
        <v>85147.46</v>
      </c>
    </row>
    <row r="39" spans="1:31">
      <c r="A39">
        <v>38</v>
      </c>
      <c r="B39" s="29">
        <v>56405.196000000004</v>
      </c>
      <c r="C39">
        <v>59154.506999999998</v>
      </c>
      <c r="D39">
        <v>57014.762999999999</v>
      </c>
      <c r="E39">
        <v>56154.239999999998</v>
      </c>
      <c r="F39">
        <v>58061.190999999999</v>
      </c>
      <c r="G39">
        <v>62267.898000000001</v>
      </c>
      <c r="H39">
        <v>62561.769</v>
      </c>
      <c r="I39">
        <v>62937.544999999998</v>
      </c>
      <c r="J39">
        <v>61189.887999999999</v>
      </c>
      <c r="K39">
        <v>61336.05</v>
      </c>
      <c r="L39">
        <v>62567.686999999998</v>
      </c>
      <c r="M39">
        <v>63133.642999999996</v>
      </c>
      <c r="N39">
        <v>64528.152999999998</v>
      </c>
      <c r="O39">
        <v>67597.626999999993</v>
      </c>
      <c r="P39">
        <v>68922.046000000002</v>
      </c>
      <c r="Q39">
        <v>70253.909</v>
      </c>
      <c r="R39">
        <v>71369.399000000005</v>
      </c>
      <c r="S39">
        <v>73087.807000000001</v>
      </c>
      <c r="T39">
        <v>74445.149000000005</v>
      </c>
      <c r="U39">
        <v>75905.376999999993</v>
      </c>
      <c r="V39">
        <v>77218.725999999995</v>
      </c>
      <c r="W39">
        <v>78418.346999999994</v>
      </c>
      <c r="X39">
        <v>79724.490000000005</v>
      </c>
      <c r="Y39">
        <v>80709.467999999993</v>
      </c>
      <c r="Z39">
        <v>81638.088000000003</v>
      </c>
      <c r="AA39">
        <v>82422.497000000003</v>
      </c>
      <c r="AB39">
        <v>83041.676000000007</v>
      </c>
      <c r="AC39">
        <v>83742.095000000001</v>
      </c>
      <c r="AD39">
        <v>84303.792000000001</v>
      </c>
      <c r="AE39">
        <v>84714.051999999996</v>
      </c>
    </row>
    <row r="40" spans="1:31">
      <c r="A40">
        <v>39</v>
      </c>
      <c r="B40" s="29">
        <v>55648.118000000002</v>
      </c>
      <c r="C40">
        <v>58443.646000000001</v>
      </c>
      <c r="D40">
        <v>56272.445</v>
      </c>
      <c r="E40">
        <v>55360.205999999998</v>
      </c>
      <c r="F40">
        <v>57299.303</v>
      </c>
      <c r="G40">
        <v>61623.28</v>
      </c>
      <c r="H40">
        <v>61919.421999999999</v>
      </c>
      <c r="I40">
        <v>62296.192999999999</v>
      </c>
      <c r="J40">
        <v>60506.574000000001</v>
      </c>
      <c r="K40">
        <v>60628.546999999999</v>
      </c>
      <c r="L40">
        <v>61886.775000000001</v>
      </c>
      <c r="M40">
        <v>62440.512999999999</v>
      </c>
      <c r="N40">
        <v>63859.756000000001</v>
      </c>
      <c r="O40">
        <v>66972.452000000005</v>
      </c>
      <c r="P40">
        <v>68309.278999999995</v>
      </c>
      <c r="Q40">
        <v>69650.395000000004</v>
      </c>
      <c r="R40">
        <v>70768.459000000003</v>
      </c>
      <c r="S40">
        <v>72506.86</v>
      </c>
      <c r="T40">
        <v>73870.213000000003</v>
      </c>
      <c r="U40">
        <v>75347.483999999997</v>
      </c>
      <c r="V40">
        <v>76672.414999999994</v>
      </c>
      <c r="W40">
        <v>77882.542000000001</v>
      </c>
      <c r="X40">
        <v>79207.652000000002</v>
      </c>
      <c r="Y40">
        <v>80200.478000000003</v>
      </c>
      <c r="Z40">
        <v>81141.285000000003</v>
      </c>
      <c r="AA40">
        <v>81937.187999999995</v>
      </c>
      <c r="AB40">
        <v>82561.512000000002</v>
      </c>
      <c r="AC40">
        <v>83277.244999999995</v>
      </c>
      <c r="AD40">
        <v>83847.906000000003</v>
      </c>
      <c r="AE40">
        <v>84258.468999999997</v>
      </c>
    </row>
    <row r="41" spans="1:31">
      <c r="A41">
        <v>40</v>
      </c>
      <c r="B41" s="29">
        <v>54890.94</v>
      </c>
      <c r="C41">
        <v>57729.968000000001</v>
      </c>
      <c r="D41">
        <v>55527.881999999998</v>
      </c>
      <c r="E41">
        <v>54568.32</v>
      </c>
      <c r="F41">
        <v>56537.449000000001</v>
      </c>
      <c r="G41">
        <v>60971.154000000002</v>
      </c>
      <c r="H41">
        <v>61269.24</v>
      </c>
      <c r="I41">
        <v>61646.786999999997</v>
      </c>
      <c r="J41">
        <v>59816.603000000003</v>
      </c>
      <c r="K41">
        <v>59916.142</v>
      </c>
      <c r="L41">
        <v>61198.51</v>
      </c>
      <c r="M41">
        <v>61740.862999999998</v>
      </c>
      <c r="N41">
        <v>63182.440999999999</v>
      </c>
      <c r="O41">
        <v>66336.445000000007</v>
      </c>
      <c r="P41">
        <v>67684.952999999994</v>
      </c>
      <c r="Q41">
        <v>69034.654999999999</v>
      </c>
      <c r="R41">
        <v>70154.615000000005</v>
      </c>
      <c r="S41">
        <v>71912.312000000005</v>
      </c>
      <c r="T41">
        <v>73281.247000000003</v>
      </c>
      <c r="U41">
        <v>74775.048999999999</v>
      </c>
      <c r="V41">
        <v>76110.854999999996</v>
      </c>
      <c r="W41">
        <v>77330.792000000001</v>
      </c>
      <c r="X41">
        <v>78674.364000000001</v>
      </c>
      <c r="Y41">
        <v>79674.331999999995</v>
      </c>
      <c r="Z41">
        <v>80626.923999999999</v>
      </c>
      <c r="AA41">
        <v>81433.995999999999</v>
      </c>
      <c r="AB41">
        <v>82063.073000000004</v>
      </c>
      <c r="AC41">
        <v>82794.03</v>
      </c>
      <c r="AD41">
        <v>83373.475999999995</v>
      </c>
      <c r="AE41">
        <v>83784.074999999997</v>
      </c>
    </row>
    <row r="42" spans="1:31">
      <c r="A42">
        <v>41</v>
      </c>
      <c r="B42" s="29">
        <v>54121.942999999999</v>
      </c>
      <c r="C42">
        <v>57001.754999999997</v>
      </c>
      <c r="D42">
        <v>54769.877999999997</v>
      </c>
      <c r="E42">
        <v>53767.302000000003</v>
      </c>
      <c r="F42">
        <v>55763.983</v>
      </c>
      <c r="G42">
        <v>60299.195</v>
      </c>
      <c r="H42">
        <v>60598.864000000001</v>
      </c>
      <c r="I42">
        <v>60977.012000000002</v>
      </c>
      <c r="J42">
        <v>59108.142</v>
      </c>
      <c r="K42">
        <v>59186.968000000001</v>
      </c>
      <c r="L42">
        <v>60491.169000000002</v>
      </c>
      <c r="M42">
        <v>61023.161</v>
      </c>
      <c r="N42">
        <v>62484.894999999997</v>
      </c>
      <c r="O42">
        <v>65678.063999999998</v>
      </c>
      <c r="P42">
        <v>67037.735000000001</v>
      </c>
      <c r="Q42">
        <v>68395.608999999997</v>
      </c>
      <c r="R42">
        <v>69517.05</v>
      </c>
      <c r="S42">
        <v>71293.509000000005</v>
      </c>
      <c r="T42">
        <v>72667.856</v>
      </c>
      <c r="U42">
        <v>74178.097999999998</v>
      </c>
      <c r="V42">
        <v>75524.517999999996</v>
      </c>
      <c r="W42">
        <v>76753.847999999998</v>
      </c>
      <c r="X42">
        <v>78115.667000000001</v>
      </c>
      <c r="Y42">
        <v>79122.206999999995</v>
      </c>
      <c r="Z42">
        <v>80086.482000000004</v>
      </c>
      <c r="AA42">
        <v>80904.596000000005</v>
      </c>
      <c r="AB42">
        <v>81538.224000000002</v>
      </c>
      <c r="AC42">
        <v>82284.467999999993</v>
      </c>
      <c r="AD42">
        <v>82872.608999999997</v>
      </c>
      <c r="AE42">
        <v>83283.183000000005</v>
      </c>
    </row>
    <row r="43" spans="1:31">
      <c r="A43">
        <v>42</v>
      </c>
      <c r="B43" s="29">
        <v>53362.281999999999</v>
      </c>
      <c r="C43">
        <v>56280.796999999999</v>
      </c>
      <c r="D43">
        <v>54019.832000000002</v>
      </c>
      <c r="E43">
        <v>52978.12</v>
      </c>
      <c r="F43">
        <v>55000.887000000002</v>
      </c>
      <c r="G43">
        <v>59631.21</v>
      </c>
      <c r="H43">
        <v>59932.087</v>
      </c>
      <c r="I43">
        <v>60310.514000000003</v>
      </c>
      <c r="J43">
        <v>58403.574000000001</v>
      </c>
      <c r="K43">
        <v>58462.989000000001</v>
      </c>
      <c r="L43">
        <v>59786.745999999999</v>
      </c>
      <c r="M43">
        <v>60308.875999999997</v>
      </c>
      <c r="N43">
        <v>61788.72</v>
      </c>
      <c r="O43">
        <v>65019.360000000001</v>
      </c>
      <c r="P43">
        <v>66389.095000000001</v>
      </c>
      <c r="Q43">
        <v>67754.046000000002</v>
      </c>
      <c r="R43">
        <v>68875.816000000006</v>
      </c>
      <c r="S43">
        <v>70669.767000000007</v>
      </c>
      <c r="T43">
        <v>72048.607000000004</v>
      </c>
      <c r="U43">
        <v>73574.3</v>
      </c>
      <c r="V43">
        <v>74930.525999999998</v>
      </c>
      <c r="W43">
        <v>76168.316999999995</v>
      </c>
      <c r="X43">
        <v>77547.42</v>
      </c>
      <c r="Y43">
        <v>78559.577000000005</v>
      </c>
      <c r="Z43">
        <v>79534.758000000002</v>
      </c>
      <c r="AA43">
        <v>80363.259000000005</v>
      </c>
      <c r="AB43">
        <v>81000.725999999995</v>
      </c>
      <c r="AC43">
        <v>81761.804999999993</v>
      </c>
      <c r="AD43">
        <v>82358.27</v>
      </c>
      <c r="AE43">
        <v>82768.403999999995</v>
      </c>
    </row>
    <row r="44" spans="1:31">
      <c r="A44">
        <v>43</v>
      </c>
      <c r="B44" s="29">
        <v>52588.137999999999</v>
      </c>
      <c r="C44">
        <v>55542.618999999999</v>
      </c>
      <c r="D44">
        <v>53253.472999999998</v>
      </c>
      <c r="E44">
        <v>52177.546000000002</v>
      </c>
      <c r="F44">
        <v>54224.55</v>
      </c>
      <c r="G44">
        <v>58941.671000000002</v>
      </c>
      <c r="H44">
        <v>59243.300999999999</v>
      </c>
      <c r="I44">
        <v>59621.794000000002</v>
      </c>
      <c r="J44">
        <v>57678.26</v>
      </c>
      <c r="K44">
        <v>57719.934999999998</v>
      </c>
      <c r="L44">
        <v>59060.917999999998</v>
      </c>
      <c r="M44">
        <v>59573.927000000003</v>
      </c>
      <c r="N44">
        <v>61070.106</v>
      </c>
      <c r="O44">
        <v>64336.42</v>
      </c>
      <c r="P44">
        <v>65715.566999999995</v>
      </c>
      <c r="Q44">
        <v>67087.095000000001</v>
      </c>
      <c r="R44">
        <v>68208.684999999998</v>
      </c>
      <c r="S44">
        <v>70019.293999999994</v>
      </c>
      <c r="T44">
        <v>71402.362999999998</v>
      </c>
      <c r="U44">
        <v>72943.062000000005</v>
      </c>
      <c r="V44">
        <v>74308.728000000003</v>
      </c>
      <c r="W44">
        <v>75554.796000000002</v>
      </c>
      <c r="X44">
        <v>76950.952000000005</v>
      </c>
      <c r="Y44">
        <v>77968.061000000002</v>
      </c>
      <c r="Z44">
        <v>78954.004000000001</v>
      </c>
      <c r="AA44">
        <v>79792.663</v>
      </c>
      <c r="AB44">
        <v>80433.701000000001</v>
      </c>
      <c r="AC44">
        <v>81209.464000000007</v>
      </c>
      <c r="AD44">
        <v>81814.053</v>
      </c>
      <c r="AE44">
        <v>82223.763000000006</v>
      </c>
    </row>
    <row r="45" spans="1:31">
      <c r="A45">
        <v>44</v>
      </c>
      <c r="B45" s="29">
        <v>51817.24</v>
      </c>
      <c r="C45">
        <v>54807.169000000002</v>
      </c>
      <c r="D45">
        <v>52489.858999999997</v>
      </c>
      <c r="E45">
        <v>51383.72</v>
      </c>
      <c r="F45">
        <v>53454.669000000002</v>
      </c>
      <c r="G45">
        <v>58251.966</v>
      </c>
      <c r="H45">
        <v>58553.868000000002</v>
      </c>
      <c r="I45">
        <v>58932.031000000003</v>
      </c>
      <c r="J45">
        <v>56952.046999999999</v>
      </c>
      <c r="K45">
        <v>56977.41</v>
      </c>
      <c r="L45">
        <v>58333.110999999997</v>
      </c>
      <c r="M45">
        <v>58837.468000000001</v>
      </c>
      <c r="N45">
        <v>60347.885999999999</v>
      </c>
      <c r="O45">
        <v>63648.697</v>
      </c>
      <c r="P45">
        <v>65036.237999999998</v>
      </c>
      <c r="Q45">
        <v>66413.25</v>
      </c>
      <c r="R45">
        <v>67533.476999999999</v>
      </c>
      <c r="S45">
        <v>69359.365000000005</v>
      </c>
      <c r="T45">
        <v>70745.600000000006</v>
      </c>
      <c r="U45">
        <v>72300.115000000005</v>
      </c>
      <c r="V45">
        <v>73674.116999999998</v>
      </c>
      <c r="W45">
        <v>74927.501999999993</v>
      </c>
      <c r="X45">
        <v>76339.993000000002</v>
      </c>
      <c r="Y45">
        <v>77361.183000000005</v>
      </c>
      <c r="Z45">
        <v>78357.104000000007</v>
      </c>
      <c r="AA45">
        <v>79205.240999999995</v>
      </c>
      <c r="AB45">
        <v>79849.107999999993</v>
      </c>
      <c r="AC45">
        <v>80639.047999999995</v>
      </c>
      <c r="AD45">
        <v>81251.288</v>
      </c>
      <c r="AE45">
        <v>81660.099000000002</v>
      </c>
    </row>
    <row r="46" spans="1:31">
      <c r="A46">
        <v>45</v>
      </c>
      <c r="B46" s="29">
        <v>51040.767999999996</v>
      </c>
      <c r="C46">
        <v>54064.862999999998</v>
      </c>
      <c r="D46">
        <v>51719.845000000001</v>
      </c>
      <c r="E46">
        <v>50588.328999999998</v>
      </c>
      <c r="F46">
        <v>52681.663</v>
      </c>
      <c r="G46">
        <v>57552.425000000003</v>
      </c>
      <c r="H46">
        <v>57854.067000000003</v>
      </c>
      <c r="I46">
        <v>58231.519999999997</v>
      </c>
      <c r="J46">
        <v>56215.447999999997</v>
      </c>
      <c r="K46">
        <v>56226.182999999997</v>
      </c>
      <c r="L46">
        <v>57593.911999999997</v>
      </c>
      <c r="M46">
        <v>58090.425000000003</v>
      </c>
      <c r="N46">
        <v>59612.716</v>
      </c>
      <c r="O46">
        <v>62946.866999999998</v>
      </c>
      <c r="P46">
        <v>64341.985999999997</v>
      </c>
      <c r="Q46">
        <v>65723.718999999997</v>
      </c>
      <c r="R46">
        <v>66841.687999999995</v>
      </c>
      <c r="S46">
        <v>68681.671000000002</v>
      </c>
      <c r="T46">
        <v>70070.285000000003</v>
      </c>
      <c r="U46">
        <v>71637.648000000001</v>
      </c>
      <c r="V46">
        <v>73019.066000000006</v>
      </c>
      <c r="W46">
        <v>74278.978000000003</v>
      </c>
      <c r="X46">
        <v>75707.213000000003</v>
      </c>
      <c r="Y46">
        <v>76731.929999999993</v>
      </c>
      <c r="Z46">
        <v>77737.513000000006</v>
      </c>
      <c r="AA46">
        <v>78594.627999999997</v>
      </c>
      <c r="AB46">
        <v>79240.77</v>
      </c>
      <c r="AC46">
        <v>80044.544999999998</v>
      </c>
      <c r="AD46">
        <v>80664.087</v>
      </c>
      <c r="AE46">
        <v>81071.695999999996</v>
      </c>
    </row>
    <row r="47" spans="1:31">
      <c r="A47">
        <v>46</v>
      </c>
      <c r="B47" s="29">
        <v>50255.302000000003</v>
      </c>
      <c r="C47">
        <v>53312.404999999999</v>
      </c>
      <c r="D47">
        <v>50939.385999999999</v>
      </c>
      <c r="E47">
        <v>49788.220999999998</v>
      </c>
      <c r="F47">
        <v>51902.550999999999</v>
      </c>
      <c r="G47">
        <v>56839.087</v>
      </c>
      <c r="H47">
        <v>57140.184000000001</v>
      </c>
      <c r="I47">
        <v>57516.514999999999</v>
      </c>
      <c r="J47">
        <v>55464.819000000003</v>
      </c>
      <c r="K47">
        <v>55462.656000000003</v>
      </c>
      <c r="L47">
        <v>56839.487999999998</v>
      </c>
      <c r="M47">
        <v>57329.063000000002</v>
      </c>
      <c r="N47">
        <v>58860.548999999999</v>
      </c>
      <c r="O47">
        <v>62226.728000000003</v>
      </c>
      <c r="P47">
        <v>63628.495999999999</v>
      </c>
      <c r="Q47">
        <v>65014.137999999999</v>
      </c>
      <c r="R47">
        <v>66128.994999999995</v>
      </c>
      <c r="S47">
        <v>67981.782000000007</v>
      </c>
      <c r="T47">
        <v>69371.883000000002</v>
      </c>
      <c r="U47">
        <v>70951.034</v>
      </c>
      <c r="V47">
        <v>72338.789000000004</v>
      </c>
      <c r="W47">
        <v>73604.247000000003</v>
      </c>
      <c r="X47">
        <v>75047.452999999994</v>
      </c>
      <c r="Y47">
        <v>76074.872000000003</v>
      </c>
      <c r="Z47">
        <v>77089.938999999998</v>
      </c>
      <c r="AA47">
        <v>77955.709000000003</v>
      </c>
      <c r="AB47">
        <v>78603.482000000004</v>
      </c>
      <c r="AC47">
        <v>79420.714999999997</v>
      </c>
      <c r="AD47">
        <v>80047.206999999995</v>
      </c>
      <c r="AE47">
        <v>80453.274000000005</v>
      </c>
    </row>
    <row r="48" spans="1:31">
      <c r="A48">
        <v>47</v>
      </c>
      <c r="B48" s="29">
        <v>49467.267</v>
      </c>
      <c r="C48">
        <v>52556.7</v>
      </c>
      <c r="D48">
        <v>50155.451000000001</v>
      </c>
      <c r="E48">
        <v>48989.35</v>
      </c>
      <c r="F48">
        <v>51124.434000000001</v>
      </c>
      <c r="G48">
        <v>56119.775000000001</v>
      </c>
      <c r="H48">
        <v>56419.635999999999</v>
      </c>
      <c r="I48">
        <v>56794.747000000003</v>
      </c>
      <c r="J48">
        <v>54707.680999999997</v>
      </c>
      <c r="K48">
        <v>54694.267999999996</v>
      </c>
      <c r="L48">
        <v>56077.228000000003</v>
      </c>
      <c r="M48">
        <v>56560.671000000002</v>
      </c>
      <c r="N48">
        <v>58098.612999999998</v>
      </c>
      <c r="O48">
        <v>61495.580999999998</v>
      </c>
      <c r="P48">
        <v>62902.955000000002</v>
      </c>
      <c r="Q48">
        <v>64291.499000000003</v>
      </c>
      <c r="R48">
        <v>65402.288</v>
      </c>
      <c r="S48">
        <v>67266.566000000006</v>
      </c>
      <c r="T48">
        <v>68657.107999999993</v>
      </c>
      <c r="U48">
        <v>70246.812999999995</v>
      </c>
      <c r="V48">
        <v>71639.667000000001</v>
      </c>
      <c r="W48">
        <v>72909.452999999994</v>
      </c>
      <c r="X48">
        <v>74366.585000000006</v>
      </c>
      <c r="Y48">
        <v>75395.732000000004</v>
      </c>
      <c r="Z48">
        <v>76419.751000000004</v>
      </c>
      <c r="AA48">
        <v>77293.907000000007</v>
      </c>
      <c r="AB48">
        <v>77942.813999999998</v>
      </c>
      <c r="AC48">
        <v>78773.005000000005</v>
      </c>
      <c r="AD48">
        <v>79406.044999999998</v>
      </c>
      <c r="AE48">
        <v>79810.157000000007</v>
      </c>
    </row>
    <row r="49" spans="1:31">
      <c r="A49">
        <v>48</v>
      </c>
      <c r="B49" s="29">
        <v>48670.120999999999</v>
      </c>
      <c r="C49">
        <v>51790.57</v>
      </c>
      <c r="D49">
        <v>49361.658000000003</v>
      </c>
      <c r="E49">
        <v>48185.578000000001</v>
      </c>
      <c r="F49">
        <v>50339.961000000003</v>
      </c>
      <c r="G49">
        <v>55386.972000000002</v>
      </c>
      <c r="H49">
        <v>55685.031999999999</v>
      </c>
      <c r="I49">
        <v>56058.334999999999</v>
      </c>
      <c r="J49">
        <v>53937.080999999998</v>
      </c>
      <c r="K49">
        <v>53914.106</v>
      </c>
      <c r="L49">
        <v>55300.091</v>
      </c>
      <c r="M49">
        <v>55778.152999999998</v>
      </c>
      <c r="N49">
        <v>57319.749000000003</v>
      </c>
      <c r="O49">
        <v>60745.720999999998</v>
      </c>
      <c r="P49">
        <v>62157.652000000002</v>
      </c>
      <c r="Q49">
        <v>63548.146000000001</v>
      </c>
      <c r="R49">
        <v>64653.963000000003</v>
      </c>
      <c r="S49">
        <v>66528.428</v>
      </c>
      <c r="T49">
        <v>67918.55</v>
      </c>
      <c r="U49">
        <v>69517.657999999996</v>
      </c>
      <c r="V49">
        <v>70914.428</v>
      </c>
      <c r="W49">
        <v>72187.361000000004</v>
      </c>
      <c r="X49">
        <v>73657.365999999995</v>
      </c>
      <c r="Y49">
        <v>74687.164999999994</v>
      </c>
      <c r="Z49">
        <v>75719.58</v>
      </c>
      <c r="AA49">
        <v>76601.752999999997</v>
      </c>
      <c r="AB49">
        <v>77251.532000000007</v>
      </c>
      <c r="AC49">
        <v>78094.451000000001</v>
      </c>
      <c r="AD49">
        <v>78733.684999999998</v>
      </c>
      <c r="AE49">
        <v>79135.508000000002</v>
      </c>
    </row>
    <row r="50" spans="1:31">
      <c r="A50">
        <v>49</v>
      </c>
      <c r="B50" s="29">
        <v>47852.875</v>
      </c>
      <c r="C50">
        <v>51002.13</v>
      </c>
      <c r="D50">
        <v>48547.11</v>
      </c>
      <c r="E50">
        <v>47366.699000000001</v>
      </c>
      <c r="F50">
        <v>49538.735999999997</v>
      </c>
      <c r="G50">
        <v>54627.731</v>
      </c>
      <c r="H50">
        <v>54923.896999999997</v>
      </c>
      <c r="I50">
        <v>55295.11</v>
      </c>
      <c r="J50">
        <v>53141.288999999997</v>
      </c>
      <c r="K50">
        <v>53111.243999999999</v>
      </c>
      <c r="L50">
        <v>54496.845999999998</v>
      </c>
      <c r="M50">
        <v>54970.535000000003</v>
      </c>
      <c r="N50">
        <v>56512.790999999997</v>
      </c>
      <c r="O50">
        <v>59965.252</v>
      </c>
      <c r="P50">
        <v>61380.845000000001</v>
      </c>
      <c r="Q50">
        <v>62772.517</v>
      </c>
      <c r="R50">
        <v>63872.779000000002</v>
      </c>
      <c r="S50">
        <v>65756.240000000005</v>
      </c>
      <c r="T50">
        <v>67145.357000000004</v>
      </c>
      <c r="U50">
        <v>68753.127999999997</v>
      </c>
      <c r="V50">
        <v>70152.933000000005</v>
      </c>
      <c r="W50">
        <v>71428.095000000001</v>
      </c>
      <c r="X50">
        <v>72910.197</v>
      </c>
      <c r="Y50">
        <v>73939.683999999994</v>
      </c>
      <c r="Z50">
        <v>74980.122000000003</v>
      </c>
      <c r="AA50">
        <v>75870.032000000007</v>
      </c>
      <c r="AB50">
        <v>76520.494000000006</v>
      </c>
      <c r="AC50">
        <v>77376.293000000005</v>
      </c>
      <c r="AD50">
        <v>78021.786999999997</v>
      </c>
      <c r="AE50">
        <v>78421.187999999995</v>
      </c>
    </row>
    <row r="51" spans="1:31">
      <c r="A51">
        <v>50</v>
      </c>
      <c r="B51" s="29">
        <v>47019.703999999998</v>
      </c>
      <c r="C51">
        <v>50195.73</v>
      </c>
      <c r="D51">
        <v>47716.101999999999</v>
      </c>
      <c r="E51">
        <v>46537.364999999998</v>
      </c>
      <c r="F51">
        <v>48725.764000000003</v>
      </c>
      <c r="G51">
        <v>53846.873</v>
      </c>
      <c r="H51">
        <v>54140.561000000002</v>
      </c>
      <c r="I51">
        <v>54509.904999999999</v>
      </c>
      <c r="J51">
        <v>52325.432000000001</v>
      </c>
      <c r="K51">
        <v>52290.3</v>
      </c>
      <c r="L51">
        <v>53672.343999999997</v>
      </c>
      <c r="M51">
        <v>54142.752</v>
      </c>
      <c r="N51">
        <v>55682.39</v>
      </c>
      <c r="O51">
        <v>59158.593999999997</v>
      </c>
      <c r="P51">
        <v>60576.76</v>
      </c>
      <c r="Q51">
        <v>61968.627999999997</v>
      </c>
      <c r="R51">
        <v>63062.58</v>
      </c>
      <c r="S51">
        <v>64953.624000000003</v>
      </c>
      <c r="T51">
        <v>66340.899999999994</v>
      </c>
      <c r="U51">
        <v>67956.403999999995</v>
      </c>
      <c r="V51">
        <v>69358.313999999998</v>
      </c>
      <c r="W51">
        <v>70634.599000000002</v>
      </c>
      <c r="X51">
        <v>72127.811000000002</v>
      </c>
      <c r="Y51">
        <v>73155.926999999996</v>
      </c>
      <c r="Z51">
        <v>74203.695999999996</v>
      </c>
      <c r="AA51">
        <v>75100.801999999996</v>
      </c>
      <c r="AB51">
        <v>75751.494999999995</v>
      </c>
      <c r="AC51">
        <v>76620.02</v>
      </c>
      <c r="AD51">
        <v>77271.962</v>
      </c>
      <c r="AE51">
        <v>77669.03</v>
      </c>
    </row>
    <row r="52" spans="1:31">
      <c r="A52">
        <v>51</v>
      </c>
      <c r="B52" s="29">
        <v>46154.552000000003</v>
      </c>
      <c r="C52">
        <v>49354.124000000003</v>
      </c>
      <c r="D52">
        <v>46852.214</v>
      </c>
      <c r="E52">
        <v>45681.434999999998</v>
      </c>
      <c r="F52">
        <v>47884.171000000002</v>
      </c>
      <c r="G52">
        <v>53026.076000000001</v>
      </c>
      <c r="H52">
        <v>53316.841999999997</v>
      </c>
      <c r="I52">
        <v>53684.103999999999</v>
      </c>
      <c r="J52">
        <v>51472.531000000003</v>
      </c>
      <c r="K52">
        <v>51434.872000000003</v>
      </c>
      <c r="L52">
        <v>52809.341999999997</v>
      </c>
      <c r="M52">
        <v>53278.262000000002</v>
      </c>
      <c r="N52">
        <v>54811.832000000002</v>
      </c>
      <c r="O52">
        <v>58308.245000000003</v>
      </c>
      <c r="P52">
        <v>59727.963000000003</v>
      </c>
      <c r="Q52">
        <v>61119.235000000001</v>
      </c>
      <c r="R52">
        <v>62206.400000000001</v>
      </c>
      <c r="S52">
        <v>64103.682999999997</v>
      </c>
      <c r="T52">
        <v>65488.572</v>
      </c>
      <c r="U52">
        <v>67111.074999999997</v>
      </c>
      <c r="V52">
        <v>68514.403000000006</v>
      </c>
      <c r="W52">
        <v>69791.103000000003</v>
      </c>
      <c r="X52">
        <v>71294.694000000003</v>
      </c>
      <c r="Y52">
        <v>72320.411999999997</v>
      </c>
      <c r="Z52">
        <v>73375.153000000006</v>
      </c>
      <c r="AA52">
        <v>74279.023000000001</v>
      </c>
      <c r="AB52">
        <v>74929.661999999997</v>
      </c>
      <c r="AC52">
        <v>75810.796000000002</v>
      </c>
      <c r="AD52">
        <v>76469.195000000007</v>
      </c>
      <c r="AE52">
        <v>76864.561000000002</v>
      </c>
    </row>
    <row r="53" spans="1:31">
      <c r="A53">
        <v>52</v>
      </c>
      <c r="B53" s="29">
        <v>45282.925999999999</v>
      </c>
      <c r="C53">
        <v>48505.002</v>
      </c>
      <c r="D53">
        <v>45981.709000000003</v>
      </c>
      <c r="E53">
        <v>44823.873</v>
      </c>
      <c r="F53">
        <v>47039.993000000002</v>
      </c>
      <c r="G53">
        <v>52195.267999999996</v>
      </c>
      <c r="H53">
        <v>52482.915999999997</v>
      </c>
      <c r="I53">
        <v>52847.995999999999</v>
      </c>
      <c r="J53">
        <v>50610.71</v>
      </c>
      <c r="K53">
        <v>50573.131999999998</v>
      </c>
      <c r="L53">
        <v>51936.904999999999</v>
      </c>
      <c r="M53">
        <v>52405.021000000001</v>
      </c>
      <c r="N53">
        <v>53929.877</v>
      </c>
      <c r="O53">
        <v>57444.025000000001</v>
      </c>
      <c r="P53">
        <v>58863.978999999999</v>
      </c>
      <c r="Q53">
        <v>60253.374000000003</v>
      </c>
      <c r="R53">
        <v>61332.775000000001</v>
      </c>
      <c r="S53">
        <v>63234.642999999996</v>
      </c>
      <c r="T53">
        <v>64616.057000000001</v>
      </c>
      <c r="U53">
        <v>66244.298999999999</v>
      </c>
      <c r="V53">
        <v>67647.881999999998</v>
      </c>
      <c r="W53">
        <v>68923.831999999995</v>
      </c>
      <c r="X53">
        <v>70436.695000000007</v>
      </c>
      <c r="Y53">
        <v>71458.925000000003</v>
      </c>
      <c r="Z53">
        <v>72519.604999999996</v>
      </c>
      <c r="AA53">
        <v>73429.350999999995</v>
      </c>
      <c r="AB53">
        <v>74079.107999999993</v>
      </c>
      <c r="AC53">
        <v>74972.214000000007</v>
      </c>
      <c r="AD53">
        <v>75636.756999999998</v>
      </c>
      <c r="AE53">
        <v>76030.485000000001</v>
      </c>
    </row>
    <row r="54" spans="1:31">
      <c r="A54">
        <v>53</v>
      </c>
      <c r="B54" s="29">
        <v>44377.347999999998</v>
      </c>
      <c r="C54">
        <v>47618.510999999999</v>
      </c>
      <c r="D54">
        <v>45076.51</v>
      </c>
      <c r="E54">
        <v>43936.24</v>
      </c>
      <c r="F54">
        <v>46163.173000000003</v>
      </c>
      <c r="G54">
        <v>51323.061000000002</v>
      </c>
      <c r="H54">
        <v>51607.404999999999</v>
      </c>
      <c r="I54">
        <v>51970.398999999998</v>
      </c>
      <c r="J54">
        <v>49710.474999999999</v>
      </c>
      <c r="K54">
        <v>49674.864999999998</v>
      </c>
      <c r="L54">
        <v>51025.675000000003</v>
      </c>
      <c r="M54">
        <v>51494.067000000003</v>
      </c>
      <c r="N54">
        <v>53006.832000000002</v>
      </c>
      <c r="O54">
        <v>56535.631000000001</v>
      </c>
      <c r="P54">
        <v>57954.565999999999</v>
      </c>
      <c r="Q54">
        <v>59341.067000000003</v>
      </c>
      <c r="R54">
        <v>60412.063999999998</v>
      </c>
      <c r="S54">
        <v>62316.847000000002</v>
      </c>
      <c r="T54">
        <v>63694.120999999999</v>
      </c>
      <c r="U54">
        <v>65327.087</v>
      </c>
      <c r="V54">
        <v>66730.024999999994</v>
      </c>
      <c r="W54">
        <v>68004.281000000003</v>
      </c>
      <c r="X54">
        <v>69525.558999999994</v>
      </c>
      <c r="Y54">
        <v>70543.312000000005</v>
      </c>
      <c r="Z54">
        <v>71609.422000000006</v>
      </c>
      <c r="AA54">
        <v>72524.376000000004</v>
      </c>
      <c r="AB54">
        <v>73172.721999999994</v>
      </c>
      <c r="AC54">
        <v>74077.163</v>
      </c>
      <c r="AD54">
        <v>74747.495999999999</v>
      </c>
      <c r="AE54">
        <v>75140.004000000001</v>
      </c>
    </row>
    <row r="55" spans="1:31">
      <c r="A55">
        <v>54</v>
      </c>
      <c r="B55" s="29">
        <v>43455.828999999998</v>
      </c>
      <c r="C55">
        <v>46714.11</v>
      </c>
      <c r="D55">
        <v>44154.457000000002</v>
      </c>
      <c r="E55">
        <v>43034.993999999999</v>
      </c>
      <c r="F55">
        <v>45271.559000000001</v>
      </c>
      <c r="G55">
        <v>50431.279000000002</v>
      </c>
      <c r="H55">
        <v>50712.307000000001</v>
      </c>
      <c r="I55">
        <v>51073.315000000002</v>
      </c>
      <c r="J55">
        <v>48792.326999999997</v>
      </c>
      <c r="K55">
        <v>48759.851999999999</v>
      </c>
      <c r="L55">
        <v>50095.663999999997</v>
      </c>
      <c r="M55">
        <v>50565.432999999997</v>
      </c>
      <c r="N55">
        <v>52063.699000000001</v>
      </c>
      <c r="O55">
        <v>55604.544999999998</v>
      </c>
      <c r="P55">
        <v>57021.466999999997</v>
      </c>
      <c r="Q55">
        <v>58403.733</v>
      </c>
      <c r="R55">
        <v>59465.249000000003</v>
      </c>
      <c r="S55">
        <v>61371.03</v>
      </c>
      <c r="T55">
        <v>62743.025000000001</v>
      </c>
      <c r="U55">
        <v>64379.281999999999</v>
      </c>
      <c r="V55">
        <v>65780.271999999997</v>
      </c>
      <c r="W55">
        <v>67051.482999999993</v>
      </c>
      <c r="X55">
        <v>68579.846000000005</v>
      </c>
      <c r="Y55">
        <v>69591.986000000004</v>
      </c>
      <c r="Z55">
        <v>70662.672000000006</v>
      </c>
      <c r="AA55">
        <v>71581.853000000003</v>
      </c>
      <c r="AB55">
        <v>72227.891000000003</v>
      </c>
      <c r="AC55">
        <v>73142.752999999997</v>
      </c>
      <c r="AD55">
        <v>73818.231</v>
      </c>
      <c r="AE55">
        <v>74209.478000000003</v>
      </c>
    </row>
    <row r="56" spans="1:31">
      <c r="A56">
        <v>55</v>
      </c>
      <c r="B56" s="29">
        <v>42509.54</v>
      </c>
      <c r="C56">
        <v>45783.330999999998</v>
      </c>
      <c r="D56">
        <v>43207.141000000003</v>
      </c>
      <c r="E56">
        <v>42110.582000000002</v>
      </c>
      <c r="F56">
        <v>44356.599000000002</v>
      </c>
      <c r="G56">
        <v>49511.597000000002</v>
      </c>
      <c r="H56">
        <v>49789.294000000002</v>
      </c>
      <c r="I56">
        <v>50148.464999999997</v>
      </c>
      <c r="J56">
        <v>47847.985999999997</v>
      </c>
      <c r="K56">
        <v>47819.631000000001</v>
      </c>
      <c r="L56">
        <v>49138.962</v>
      </c>
      <c r="M56">
        <v>49610.226000000002</v>
      </c>
      <c r="N56">
        <v>51092.745000000003</v>
      </c>
      <c r="O56">
        <v>54643.370999999999</v>
      </c>
      <c r="P56">
        <v>56056.659</v>
      </c>
      <c r="Q56">
        <v>57433.841999999997</v>
      </c>
      <c r="R56">
        <v>58484.864000000001</v>
      </c>
      <c r="S56">
        <v>60389.705000000002</v>
      </c>
      <c r="T56">
        <v>61755.256999999998</v>
      </c>
      <c r="U56">
        <v>63393.358</v>
      </c>
      <c r="V56">
        <v>64791.099000000002</v>
      </c>
      <c r="W56">
        <v>66057.891000000003</v>
      </c>
      <c r="X56">
        <v>67592.005999999994</v>
      </c>
      <c r="Y56">
        <v>68597.288</v>
      </c>
      <c r="Z56">
        <v>69671.784</v>
      </c>
      <c r="AA56">
        <v>70594.381999999998</v>
      </c>
      <c r="AB56">
        <v>71237.267000000007</v>
      </c>
      <c r="AC56">
        <v>72161.595000000001</v>
      </c>
      <c r="AD56">
        <v>72841.55</v>
      </c>
      <c r="AE56">
        <v>73231.451000000001</v>
      </c>
    </row>
    <row r="57" spans="1:31">
      <c r="A57">
        <v>56</v>
      </c>
      <c r="B57" s="29">
        <v>41541.358999999997</v>
      </c>
      <c r="C57">
        <v>44829.296000000002</v>
      </c>
      <c r="D57">
        <v>42237.756000000001</v>
      </c>
      <c r="E57">
        <v>41165.900999999998</v>
      </c>
      <c r="F57">
        <v>43421.07</v>
      </c>
      <c r="G57">
        <v>48567.798999999999</v>
      </c>
      <c r="H57">
        <v>48842.135999999999</v>
      </c>
      <c r="I57">
        <v>49199.525999999998</v>
      </c>
      <c r="J57">
        <v>46880.73</v>
      </c>
      <c r="K57">
        <v>46857.478000000003</v>
      </c>
      <c r="L57">
        <v>48158.955000000002</v>
      </c>
      <c r="M57">
        <v>48631.951000000001</v>
      </c>
      <c r="N57">
        <v>50096.870999999999</v>
      </c>
      <c r="O57">
        <v>53655.911999999997</v>
      </c>
      <c r="P57">
        <v>55064.192999999999</v>
      </c>
      <c r="Q57">
        <v>56434.684000000001</v>
      </c>
      <c r="R57">
        <v>57474.502</v>
      </c>
      <c r="S57">
        <v>59376.415000000001</v>
      </c>
      <c r="T57">
        <v>60734.101999999999</v>
      </c>
      <c r="U57">
        <v>62372.421999999999</v>
      </c>
      <c r="V57">
        <v>63765.408000000003</v>
      </c>
      <c r="W57">
        <v>65026.243000000002</v>
      </c>
      <c r="X57">
        <v>66564.603000000003</v>
      </c>
      <c r="Y57">
        <v>67561.672999999995</v>
      </c>
      <c r="Z57">
        <v>68638.967000000004</v>
      </c>
      <c r="AA57">
        <v>69564.089000000007</v>
      </c>
      <c r="AB57">
        <v>70203.016000000003</v>
      </c>
      <c r="AC57">
        <v>71135.853000000003</v>
      </c>
      <c r="AD57">
        <v>71819.513999999996</v>
      </c>
      <c r="AE57">
        <v>72207.747000000003</v>
      </c>
    </row>
    <row r="58" spans="1:31">
      <c r="A58">
        <v>57</v>
      </c>
      <c r="B58" s="29">
        <v>40546.646999999997</v>
      </c>
      <c r="C58">
        <v>43847.012999999999</v>
      </c>
      <c r="D58">
        <v>41241.347999999998</v>
      </c>
      <c r="E58">
        <v>40197.313999999998</v>
      </c>
      <c r="F58">
        <v>42460.343999999997</v>
      </c>
      <c r="G58">
        <v>47593.758999999998</v>
      </c>
      <c r="H58">
        <v>47864.946000000004</v>
      </c>
      <c r="I58">
        <v>48220.608999999997</v>
      </c>
      <c r="J58">
        <v>45884.982000000004</v>
      </c>
      <c r="K58">
        <v>45868.317999999999</v>
      </c>
      <c r="L58">
        <v>47150.218000000001</v>
      </c>
      <c r="M58">
        <v>47625.584999999999</v>
      </c>
      <c r="N58">
        <v>49070.938000000002</v>
      </c>
      <c r="O58">
        <v>52636.091999999997</v>
      </c>
      <c r="P58">
        <v>54038.550999999999</v>
      </c>
      <c r="Q58">
        <v>55401.008000000002</v>
      </c>
      <c r="R58">
        <v>56428.298000000003</v>
      </c>
      <c r="S58">
        <v>58325.612999999998</v>
      </c>
      <c r="T58">
        <v>59674.072999999997</v>
      </c>
      <c r="U58">
        <v>61310.892999999996</v>
      </c>
      <c r="V58">
        <v>62697.555999999997</v>
      </c>
      <c r="W58">
        <v>63950.760999999999</v>
      </c>
      <c r="X58">
        <v>65491.716</v>
      </c>
      <c r="Y58">
        <v>66479.066000000006</v>
      </c>
      <c r="Z58">
        <v>67558.111000000004</v>
      </c>
      <c r="AA58">
        <v>68484.695999999996</v>
      </c>
      <c r="AB58">
        <v>69118.832999999999</v>
      </c>
      <c r="AC58">
        <v>70059.179999999993</v>
      </c>
      <c r="AD58">
        <v>70745.854999999996</v>
      </c>
      <c r="AE58">
        <v>71132.263000000006</v>
      </c>
    </row>
    <row r="59" spans="1:31">
      <c r="A59">
        <v>58</v>
      </c>
      <c r="B59" s="29">
        <v>39528.286999999997</v>
      </c>
      <c r="C59">
        <v>42839.034</v>
      </c>
      <c r="D59">
        <v>40220.440999999999</v>
      </c>
      <c r="E59">
        <v>39208.5</v>
      </c>
      <c r="F59">
        <v>41477.597000000002</v>
      </c>
      <c r="G59">
        <v>46591.247000000003</v>
      </c>
      <c r="H59">
        <v>46859.129000000001</v>
      </c>
      <c r="I59">
        <v>47213.338000000003</v>
      </c>
      <c r="J59">
        <v>44862.531999999999</v>
      </c>
      <c r="K59">
        <v>44854.559000000001</v>
      </c>
      <c r="L59">
        <v>46114.447999999997</v>
      </c>
      <c r="M59">
        <v>46593.305</v>
      </c>
      <c r="N59">
        <v>48016.705999999998</v>
      </c>
      <c r="O59">
        <v>51585.580999999998</v>
      </c>
      <c r="P59">
        <v>52980.78</v>
      </c>
      <c r="Q59">
        <v>54334.459000000003</v>
      </c>
      <c r="R59">
        <v>55348.11</v>
      </c>
      <c r="S59">
        <v>57238.423000000003</v>
      </c>
      <c r="T59">
        <v>58576.593000000001</v>
      </c>
      <c r="U59">
        <v>60210.112000000001</v>
      </c>
      <c r="V59">
        <v>61588.743000000002</v>
      </c>
      <c r="W59">
        <v>62832.495999999999</v>
      </c>
      <c r="X59">
        <v>64374.275999999998</v>
      </c>
      <c r="Y59">
        <v>65350.351999999999</v>
      </c>
      <c r="Z59">
        <v>66429.911999999997</v>
      </c>
      <c r="AA59">
        <v>67356.822</v>
      </c>
      <c r="AB59">
        <v>67985.191000000006</v>
      </c>
      <c r="AC59">
        <v>68932.085999999996</v>
      </c>
      <c r="AD59">
        <v>69621.154999999999</v>
      </c>
      <c r="AE59">
        <v>70005.403999999995</v>
      </c>
    </row>
    <row r="60" spans="1:31">
      <c r="A60">
        <v>59</v>
      </c>
      <c r="B60" s="29">
        <v>38467.58</v>
      </c>
      <c r="C60">
        <v>41784.129000000001</v>
      </c>
      <c r="D60">
        <v>39155.042999999998</v>
      </c>
      <c r="E60">
        <v>38180.959000000003</v>
      </c>
      <c r="F60">
        <v>40452.978999999999</v>
      </c>
      <c r="G60">
        <v>45536.273000000001</v>
      </c>
      <c r="H60">
        <v>45800.396000000001</v>
      </c>
      <c r="I60">
        <v>46153.125999999997</v>
      </c>
      <c r="J60">
        <v>43790.813999999998</v>
      </c>
      <c r="K60">
        <v>43794.36</v>
      </c>
      <c r="L60">
        <v>45029.040999999997</v>
      </c>
      <c r="M60">
        <v>45513.112999999998</v>
      </c>
      <c r="N60">
        <v>46911.599000000002</v>
      </c>
      <c r="O60">
        <v>50480.629000000001</v>
      </c>
      <c r="P60">
        <v>51867.387999999999</v>
      </c>
      <c r="Q60">
        <v>53211.123</v>
      </c>
      <c r="R60">
        <v>54211.116000000002</v>
      </c>
      <c r="S60">
        <v>56092.37</v>
      </c>
      <c r="T60">
        <v>57418.819000000003</v>
      </c>
      <c r="U60">
        <v>59048.000999999997</v>
      </c>
      <c r="V60">
        <v>60417.182999999997</v>
      </c>
      <c r="W60">
        <v>61649.942999999999</v>
      </c>
      <c r="X60">
        <v>63190.944000000003</v>
      </c>
      <c r="Y60">
        <v>64154.311000000002</v>
      </c>
      <c r="Z60">
        <v>65233.495999999999</v>
      </c>
      <c r="AA60">
        <v>66159.774000000005</v>
      </c>
      <c r="AB60">
        <v>66781.735000000001</v>
      </c>
      <c r="AC60">
        <v>67734.231</v>
      </c>
      <c r="AD60">
        <v>68425.213000000003</v>
      </c>
      <c r="AE60">
        <v>68807.604999999996</v>
      </c>
    </row>
    <row r="61" spans="1:31">
      <c r="A61">
        <v>60</v>
      </c>
      <c r="B61" s="29">
        <v>37369.161</v>
      </c>
      <c r="C61">
        <v>40686.900999999998</v>
      </c>
      <c r="D61">
        <v>38049.260999999999</v>
      </c>
      <c r="E61">
        <v>37118.51</v>
      </c>
      <c r="F61">
        <v>39391.466</v>
      </c>
      <c r="G61">
        <v>44432.714999999997</v>
      </c>
      <c r="H61">
        <v>44692.868999999999</v>
      </c>
      <c r="I61">
        <v>45043.847000000002</v>
      </c>
      <c r="J61">
        <v>42673.22</v>
      </c>
      <c r="K61">
        <v>42691.364000000001</v>
      </c>
      <c r="L61">
        <v>43897.57</v>
      </c>
      <c r="M61">
        <v>44388.548999999999</v>
      </c>
      <c r="N61">
        <v>45759.059000000001</v>
      </c>
      <c r="O61">
        <v>49324.754000000001</v>
      </c>
      <c r="P61">
        <v>50702.031000000003</v>
      </c>
      <c r="Q61">
        <v>52034.748</v>
      </c>
      <c r="R61">
        <v>53020.290999999997</v>
      </c>
      <c r="S61">
        <v>54891.250999999997</v>
      </c>
      <c r="T61">
        <v>56204.629000000001</v>
      </c>
      <c r="U61">
        <v>57827.627999999997</v>
      </c>
      <c r="V61">
        <v>59186.457999999999</v>
      </c>
      <c r="W61">
        <v>60406.642999999996</v>
      </c>
      <c r="X61">
        <v>61945.228999999999</v>
      </c>
      <c r="Y61">
        <v>62894.534</v>
      </c>
      <c r="Z61">
        <v>63972.231</v>
      </c>
      <c r="AA61">
        <v>64896.858</v>
      </c>
      <c r="AB61">
        <v>65511.631999999998</v>
      </c>
      <c r="AC61">
        <v>66468.808999999994</v>
      </c>
      <c r="AD61">
        <v>67161.126999999993</v>
      </c>
      <c r="AE61">
        <v>67541.744000000006</v>
      </c>
    </row>
    <row r="62" spans="1:31">
      <c r="A62">
        <v>61</v>
      </c>
      <c r="B62" s="29">
        <v>36204.247000000003</v>
      </c>
      <c r="C62">
        <v>39515.881999999998</v>
      </c>
      <c r="D62">
        <v>36873.904999999999</v>
      </c>
      <c r="E62">
        <v>35992.213000000003</v>
      </c>
      <c r="F62">
        <v>38262.171999999999</v>
      </c>
      <c r="G62">
        <v>43245.294000000002</v>
      </c>
      <c r="H62">
        <v>43500.945</v>
      </c>
      <c r="I62">
        <v>43850.131000000001</v>
      </c>
      <c r="J62">
        <v>41476.561000000002</v>
      </c>
      <c r="K62">
        <v>41512.288</v>
      </c>
      <c r="L62">
        <v>42686.625999999997</v>
      </c>
      <c r="M62">
        <v>43186.317000000003</v>
      </c>
      <c r="N62">
        <v>44525.326999999997</v>
      </c>
      <c r="O62">
        <v>48082.260999999999</v>
      </c>
      <c r="P62">
        <v>49448.957999999999</v>
      </c>
      <c r="Q62">
        <v>50769.900999999998</v>
      </c>
      <c r="R62">
        <v>51740.75</v>
      </c>
      <c r="S62">
        <v>53599.24</v>
      </c>
      <c r="T62">
        <v>54899.349000000002</v>
      </c>
      <c r="U62">
        <v>56514.712</v>
      </c>
      <c r="V62">
        <v>57861.517</v>
      </c>
      <c r="W62">
        <v>59068.353999999999</v>
      </c>
      <c r="X62">
        <v>60602.834000000003</v>
      </c>
      <c r="Y62">
        <v>61536.415000000001</v>
      </c>
      <c r="Z62">
        <v>62611.86</v>
      </c>
      <c r="AA62">
        <v>63533.828999999998</v>
      </c>
      <c r="AB62">
        <v>64140.974000000002</v>
      </c>
      <c r="AC62">
        <v>65101.817000000003</v>
      </c>
      <c r="AD62">
        <v>65794.64</v>
      </c>
      <c r="AE62">
        <v>66173.981</v>
      </c>
    </row>
    <row r="63" spans="1:31">
      <c r="A63">
        <v>62</v>
      </c>
      <c r="B63" s="29">
        <v>35018.000999999997</v>
      </c>
      <c r="C63">
        <v>38319.963000000003</v>
      </c>
      <c r="D63">
        <v>35675.332000000002</v>
      </c>
      <c r="E63">
        <v>34847.322</v>
      </c>
      <c r="F63">
        <v>37111.904999999999</v>
      </c>
      <c r="G63">
        <v>42027.087</v>
      </c>
      <c r="H63">
        <v>42277.928</v>
      </c>
      <c r="I63">
        <v>42624.995999999999</v>
      </c>
      <c r="J63">
        <v>40250.953000000001</v>
      </c>
      <c r="K63">
        <v>40306.322</v>
      </c>
      <c r="L63">
        <v>41445.576000000001</v>
      </c>
      <c r="M63">
        <v>41955.618000000002</v>
      </c>
      <c r="N63">
        <v>43259.989000000001</v>
      </c>
      <c r="O63">
        <v>46805.044999999998</v>
      </c>
      <c r="P63">
        <v>48159.983</v>
      </c>
      <c r="Q63">
        <v>49467.89</v>
      </c>
      <c r="R63">
        <v>50423.237000000001</v>
      </c>
      <c r="S63">
        <v>52267.231</v>
      </c>
      <c r="T63">
        <v>53552.252999999997</v>
      </c>
      <c r="U63">
        <v>55158.913</v>
      </c>
      <c r="V63">
        <v>56491.983</v>
      </c>
      <c r="W63">
        <v>57683.184999999998</v>
      </c>
      <c r="X63">
        <v>59212.245999999999</v>
      </c>
      <c r="Y63">
        <v>60128.514000000003</v>
      </c>
      <c r="Z63">
        <v>61199.928999999996</v>
      </c>
      <c r="AA63">
        <v>62117.743000000002</v>
      </c>
      <c r="AB63">
        <v>62715.868000000002</v>
      </c>
      <c r="AC63">
        <v>63679.084000000003</v>
      </c>
      <c r="AD63">
        <v>64371.733</v>
      </c>
      <c r="AE63">
        <v>64749.192000000003</v>
      </c>
    </row>
    <row r="64" spans="1:31">
      <c r="A64">
        <v>63</v>
      </c>
      <c r="B64" s="29">
        <v>33766.004000000001</v>
      </c>
      <c r="C64">
        <v>37050.569000000003</v>
      </c>
      <c r="D64">
        <v>34408.567000000003</v>
      </c>
      <c r="E64">
        <v>33640.165999999997</v>
      </c>
      <c r="F64">
        <v>35892.695</v>
      </c>
      <c r="G64">
        <v>40724.601999999999</v>
      </c>
      <c r="H64">
        <v>40970.052000000003</v>
      </c>
      <c r="I64">
        <v>41314.756000000001</v>
      </c>
      <c r="J64">
        <v>38946.1</v>
      </c>
      <c r="K64">
        <v>39023.953999999998</v>
      </c>
      <c r="L64">
        <v>40124.069000000003</v>
      </c>
      <c r="M64">
        <v>40645.714999999997</v>
      </c>
      <c r="N64">
        <v>41912.288</v>
      </c>
      <c r="O64">
        <v>45439.281999999999</v>
      </c>
      <c r="P64">
        <v>46780.983999999997</v>
      </c>
      <c r="Q64">
        <v>48074.877</v>
      </c>
      <c r="R64">
        <v>49014.62</v>
      </c>
      <c r="S64">
        <v>50841.802000000003</v>
      </c>
      <c r="T64">
        <v>52110.800999999999</v>
      </c>
      <c r="U64">
        <v>53707.002999999997</v>
      </c>
      <c r="V64">
        <v>55025.756999999998</v>
      </c>
      <c r="W64">
        <v>56199.743999999999</v>
      </c>
      <c r="X64">
        <v>57721.042999999998</v>
      </c>
      <c r="Y64">
        <v>58618.959000000003</v>
      </c>
      <c r="Z64">
        <v>59685.2</v>
      </c>
      <c r="AA64">
        <v>60597.445</v>
      </c>
      <c r="AB64">
        <v>61185.665999999997</v>
      </c>
      <c r="AC64">
        <v>62149.671000000002</v>
      </c>
      <c r="AD64">
        <v>62841.252</v>
      </c>
      <c r="AE64">
        <v>63217.184000000001</v>
      </c>
    </row>
    <row r="65" spans="1:31">
      <c r="A65">
        <v>64</v>
      </c>
      <c r="B65" s="29">
        <v>32466.784</v>
      </c>
      <c r="C65">
        <v>35728.326000000001</v>
      </c>
      <c r="D65">
        <v>33093.512999999999</v>
      </c>
      <c r="E65">
        <v>32389.092000000001</v>
      </c>
      <c r="F65">
        <v>34624.192999999999</v>
      </c>
      <c r="G65">
        <v>39361.07</v>
      </c>
      <c r="H65">
        <v>39600.362000000001</v>
      </c>
      <c r="I65">
        <v>39942.300999999999</v>
      </c>
      <c r="J65">
        <v>37583.542999999998</v>
      </c>
      <c r="K65">
        <v>37685.667999999998</v>
      </c>
      <c r="L65">
        <v>38743.614000000001</v>
      </c>
      <c r="M65">
        <v>39277.326999999997</v>
      </c>
      <c r="N65">
        <v>40503.127</v>
      </c>
      <c r="O65">
        <v>44007.243000000002</v>
      </c>
      <c r="P65">
        <v>45334.18</v>
      </c>
      <c r="Q65">
        <v>46612.815000000002</v>
      </c>
      <c r="R65">
        <v>47536.633000000002</v>
      </c>
      <c r="S65">
        <v>49344.847000000002</v>
      </c>
      <c r="T65">
        <v>50596.692999999999</v>
      </c>
      <c r="U65">
        <v>52180.817000000003</v>
      </c>
      <c r="V65">
        <v>53483.790999999997</v>
      </c>
      <c r="W65">
        <v>54639.847000000002</v>
      </c>
      <c r="X65">
        <v>56151.46</v>
      </c>
      <c r="Y65">
        <v>57029.190999999999</v>
      </c>
      <c r="Z65">
        <v>58089.506000000001</v>
      </c>
      <c r="AA65">
        <v>58994.671999999999</v>
      </c>
      <c r="AB65">
        <v>59571.737999999998</v>
      </c>
      <c r="AC65">
        <v>60534.851000000002</v>
      </c>
      <c r="AD65">
        <v>61224.542000000001</v>
      </c>
      <c r="AE65">
        <v>61598.722999999998</v>
      </c>
    </row>
    <row r="66" spans="1:31">
      <c r="A66">
        <v>65</v>
      </c>
      <c r="B66" s="29">
        <v>31118.935000000001</v>
      </c>
      <c r="C66">
        <v>34351.120000000003</v>
      </c>
      <c r="D66">
        <v>31729.077000000001</v>
      </c>
      <c r="E66">
        <v>31091.732</v>
      </c>
      <c r="F66">
        <v>33304.796000000002</v>
      </c>
      <c r="G66">
        <v>37935.351000000002</v>
      </c>
      <c r="H66">
        <v>38167.716</v>
      </c>
      <c r="I66">
        <v>38506.146999999997</v>
      </c>
      <c r="J66">
        <v>36161.864999999998</v>
      </c>
      <c r="K66">
        <v>36289.292000000001</v>
      </c>
      <c r="L66">
        <v>37302.453000000001</v>
      </c>
      <c r="M66">
        <v>37848.402000000002</v>
      </c>
      <c r="N66">
        <v>39030.620999999999</v>
      </c>
      <c r="O66">
        <v>42506.28</v>
      </c>
      <c r="P66">
        <v>43817.038999999997</v>
      </c>
      <c r="Q66">
        <v>45078.949000000001</v>
      </c>
      <c r="R66">
        <v>45986.322</v>
      </c>
      <c r="S66">
        <v>47773.241999999998</v>
      </c>
      <c r="T66">
        <v>49006.748</v>
      </c>
      <c r="U66">
        <v>50577.122000000003</v>
      </c>
      <c r="V66">
        <v>51862.949000000001</v>
      </c>
      <c r="W66">
        <v>52999.372000000003</v>
      </c>
      <c r="X66">
        <v>54500.201000000001</v>
      </c>
      <c r="Y66">
        <v>55356.211000000003</v>
      </c>
      <c r="Z66">
        <v>56408.659</v>
      </c>
      <c r="AA66">
        <v>57305.874000000003</v>
      </c>
      <c r="AB66">
        <v>57870.421999999999</v>
      </c>
      <c r="AC66">
        <v>58830.703000000001</v>
      </c>
      <c r="AD66">
        <v>59517.497000000003</v>
      </c>
      <c r="AE66">
        <v>59889.491000000002</v>
      </c>
    </row>
    <row r="67" spans="1:31">
      <c r="A67">
        <v>66</v>
      </c>
      <c r="B67" s="29">
        <v>29721.627</v>
      </c>
      <c r="C67">
        <v>32916.701999999997</v>
      </c>
      <c r="D67">
        <v>30313.554</v>
      </c>
      <c r="E67">
        <v>29745.75</v>
      </c>
      <c r="F67">
        <v>31932.481</v>
      </c>
      <c r="G67">
        <v>36445.044999999998</v>
      </c>
      <c r="H67">
        <v>36669.911</v>
      </c>
      <c r="I67">
        <v>37004.019999999997</v>
      </c>
      <c r="J67">
        <v>34679.065000000002</v>
      </c>
      <c r="K67">
        <v>34832.14</v>
      </c>
      <c r="L67">
        <v>35798.341999999997</v>
      </c>
      <c r="M67">
        <v>36355.961000000003</v>
      </c>
      <c r="N67">
        <v>37492.292999999998</v>
      </c>
      <c r="O67">
        <v>40932.915000000001</v>
      </c>
      <c r="P67">
        <v>42225.372000000003</v>
      </c>
      <c r="Q67">
        <v>43469.184000000001</v>
      </c>
      <c r="R67">
        <v>44359.428</v>
      </c>
      <c r="S67">
        <v>46122.28</v>
      </c>
      <c r="T67">
        <v>47336.146000000001</v>
      </c>
      <c r="U67">
        <v>48890.881999999998</v>
      </c>
      <c r="V67">
        <v>50158.186000000002</v>
      </c>
      <c r="W67">
        <v>51273.364999999998</v>
      </c>
      <c r="X67">
        <v>52761.106</v>
      </c>
      <c r="Y67">
        <v>53594.847999999998</v>
      </c>
      <c r="Z67">
        <v>54637.767</v>
      </c>
      <c r="AA67">
        <v>55524.870999999999</v>
      </c>
      <c r="AB67">
        <v>56076.222999999998</v>
      </c>
      <c r="AC67">
        <v>57031.476999999999</v>
      </c>
      <c r="AD67">
        <v>57714.271000000001</v>
      </c>
      <c r="AE67">
        <v>58083.502999999997</v>
      </c>
    </row>
    <row r="68" spans="1:31">
      <c r="A68">
        <v>67</v>
      </c>
      <c r="B68" s="29">
        <v>28292.975999999999</v>
      </c>
      <c r="C68">
        <v>31444.133999999998</v>
      </c>
      <c r="D68">
        <v>28864.858</v>
      </c>
      <c r="E68">
        <v>28367.674999999999</v>
      </c>
      <c r="F68">
        <v>30525.016</v>
      </c>
      <c r="G68">
        <v>34910.216999999997</v>
      </c>
      <c r="H68">
        <v>35127.046999999999</v>
      </c>
      <c r="I68">
        <v>35456.154000000002</v>
      </c>
      <c r="J68">
        <v>33154.694000000003</v>
      </c>
      <c r="K68">
        <v>33332.945</v>
      </c>
      <c r="L68">
        <v>34250.358999999997</v>
      </c>
      <c r="M68">
        <v>34818.841999999997</v>
      </c>
      <c r="N68">
        <v>35907.144999999997</v>
      </c>
      <c r="O68">
        <v>39306.923999999999</v>
      </c>
      <c r="P68">
        <v>40578.860999999997</v>
      </c>
      <c r="Q68">
        <v>41802.663999999997</v>
      </c>
      <c r="R68">
        <v>42675.307999999997</v>
      </c>
      <c r="S68">
        <v>44411.44</v>
      </c>
      <c r="T68">
        <v>45604.006999999998</v>
      </c>
      <c r="U68">
        <v>47141.264999999999</v>
      </c>
      <c r="V68">
        <v>48388.767</v>
      </c>
      <c r="W68">
        <v>49481.362999999998</v>
      </c>
      <c r="X68">
        <v>50954.188000000002</v>
      </c>
      <c r="Y68">
        <v>51764.529000000002</v>
      </c>
      <c r="Z68">
        <v>52797.241999999998</v>
      </c>
      <c r="AA68">
        <v>53672.633000000002</v>
      </c>
      <c r="AB68">
        <v>54208.892999999996</v>
      </c>
      <c r="AC68">
        <v>55157.976999999999</v>
      </c>
      <c r="AD68">
        <v>55835.847000000002</v>
      </c>
      <c r="AE68">
        <v>56201.074000000001</v>
      </c>
    </row>
    <row r="69" spans="1:31">
      <c r="A69">
        <v>68</v>
      </c>
      <c r="B69" s="29">
        <v>26824.958999999999</v>
      </c>
      <c r="C69">
        <v>29923.293000000001</v>
      </c>
      <c r="D69">
        <v>27374.807000000001</v>
      </c>
      <c r="E69">
        <v>26948.598999999998</v>
      </c>
      <c r="F69">
        <v>29071.418000000001</v>
      </c>
      <c r="G69">
        <v>33318.256000000001</v>
      </c>
      <c r="H69">
        <v>33526.623</v>
      </c>
      <c r="I69">
        <v>33849.966</v>
      </c>
      <c r="J69">
        <v>31578.134999999998</v>
      </c>
      <c r="K69">
        <v>31780.989000000001</v>
      </c>
      <c r="L69">
        <v>32647.315999999999</v>
      </c>
      <c r="M69">
        <v>33225.453000000001</v>
      </c>
      <c r="N69">
        <v>34263.42</v>
      </c>
      <c r="O69">
        <v>37614.375</v>
      </c>
      <c r="P69">
        <v>38863.315000000002</v>
      </c>
      <c r="Q69">
        <v>40064.627</v>
      </c>
      <c r="R69">
        <v>40918.659</v>
      </c>
      <c r="S69">
        <v>42624.877999999997</v>
      </c>
      <c r="T69">
        <v>43794.269</v>
      </c>
      <c r="U69">
        <v>45311.519</v>
      </c>
      <c r="V69">
        <v>46537.525999999998</v>
      </c>
      <c r="W69">
        <v>47605.892</v>
      </c>
      <c r="X69">
        <v>49061.485000000001</v>
      </c>
      <c r="Y69">
        <v>49847.069000000003</v>
      </c>
      <c r="Z69">
        <v>50867.635999999999</v>
      </c>
      <c r="AA69">
        <v>51730.542999999998</v>
      </c>
      <c r="AB69">
        <v>52250.080999999998</v>
      </c>
      <c r="AC69">
        <v>53190.12</v>
      </c>
      <c r="AD69">
        <v>53862.705000000002</v>
      </c>
      <c r="AE69">
        <v>54222.894</v>
      </c>
    </row>
    <row r="70" spans="1:31">
      <c r="A70">
        <v>69</v>
      </c>
      <c r="B70" s="29">
        <v>25314</v>
      </c>
      <c r="C70">
        <v>28348.427</v>
      </c>
      <c r="D70">
        <v>25839.271000000001</v>
      </c>
      <c r="E70">
        <v>25484.258999999998</v>
      </c>
      <c r="F70">
        <v>27565.246999999999</v>
      </c>
      <c r="G70">
        <v>31660.739000000001</v>
      </c>
      <c r="H70">
        <v>31860.524000000001</v>
      </c>
      <c r="I70">
        <v>32177.489000000001</v>
      </c>
      <c r="J70">
        <v>29942.986000000001</v>
      </c>
      <c r="K70">
        <v>30169.984</v>
      </c>
      <c r="L70">
        <v>30982.880000000001</v>
      </c>
      <c r="M70">
        <v>31568.94</v>
      </c>
      <c r="N70">
        <v>32554.14</v>
      </c>
      <c r="O70">
        <v>35846.750999999997</v>
      </c>
      <c r="P70">
        <v>37069.754000000001</v>
      </c>
      <c r="Q70">
        <v>38246.269999999997</v>
      </c>
      <c r="R70">
        <v>39080.569000000003</v>
      </c>
      <c r="S70">
        <v>40752.868000000002</v>
      </c>
      <c r="T70">
        <v>41897.599000000002</v>
      </c>
      <c r="U70">
        <v>43392.061000000002</v>
      </c>
      <c r="V70">
        <v>44594.781999999999</v>
      </c>
      <c r="W70">
        <v>45637.432999999997</v>
      </c>
      <c r="X70">
        <v>47073.42</v>
      </c>
      <c r="Y70">
        <v>47833.239000000001</v>
      </c>
      <c r="Z70">
        <v>48840.120999999999</v>
      </c>
      <c r="AA70">
        <v>49688.771000000001</v>
      </c>
      <c r="AB70">
        <v>50191.447999999997</v>
      </c>
      <c r="AC70">
        <v>51119.919000000002</v>
      </c>
      <c r="AD70">
        <v>51785.599999999999</v>
      </c>
      <c r="AE70">
        <v>52140.741000000002</v>
      </c>
    </row>
    <row r="71" spans="1:31">
      <c r="A71">
        <v>70</v>
      </c>
      <c r="B71" s="29">
        <v>23776.669000000002</v>
      </c>
      <c r="C71">
        <v>26737.043000000001</v>
      </c>
      <c r="D71">
        <v>24275.096000000001</v>
      </c>
      <c r="E71">
        <v>23990.7</v>
      </c>
      <c r="F71">
        <v>26023.103999999999</v>
      </c>
      <c r="G71">
        <v>29955.47</v>
      </c>
      <c r="H71">
        <v>30146.39</v>
      </c>
      <c r="I71">
        <v>30456.594000000001</v>
      </c>
      <c r="J71">
        <v>28266.823</v>
      </c>
      <c r="K71">
        <v>28516.991000000002</v>
      </c>
      <c r="L71">
        <v>29274.690999999999</v>
      </c>
      <c r="M71">
        <v>29866.664000000001</v>
      </c>
      <c r="N71">
        <v>30796.646000000001</v>
      </c>
      <c r="O71">
        <v>34021.43</v>
      </c>
      <c r="P71">
        <v>35215.603999999999</v>
      </c>
      <c r="Q71">
        <v>36364.514999999999</v>
      </c>
      <c r="R71">
        <v>37177.982000000004</v>
      </c>
      <c r="S71">
        <v>38812.042999999998</v>
      </c>
      <c r="T71">
        <v>39929.767</v>
      </c>
      <c r="U71">
        <v>41398.767999999996</v>
      </c>
      <c r="V71">
        <v>42576.156000000003</v>
      </c>
      <c r="W71">
        <v>43591.396999999997</v>
      </c>
      <c r="X71">
        <v>45005.368000000002</v>
      </c>
      <c r="Y71">
        <v>45738.807999999997</v>
      </c>
      <c r="Z71">
        <v>46730.235000000001</v>
      </c>
      <c r="AA71">
        <v>47563.114999999998</v>
      </c>
      <c r="AB71">
        <v>48047.55</v>
      </c>
      <c r="AC71">
        <v>48963.222000000002</v>
      </c>
      <c r="AD71">
        <v>49621.031999999999</v>
      </c>
      <c r="AE71">
        <v>49969.33</v>
      </c>
    </row>
    <row r="72" spans="1:31">
      <c r="A72">
        <v>71</v>
      </c>
      <c r="B72" s="29">
        <v>22174.963</v>
      </c>
      <c r="C72">
        <v>25045.346000000001</v>
      </c>
      <c r="D72">
        <v>22644.053</v>
      </c>
      <c r="E72">
        <v>22428.963</v>
      </c>
      <c r="F72">
        <v>24401.8</v>
      </c>
      <c r="G72">
        <v>28152.258000000002</v>
      </c>
      <c r="H72">
        <v>28333.444</v>
      </c>
      <c r="I72">
        <v>28636.108</v>
      </c>
      <c r="J72">
        <v>26503.928</v>
      </c>
      <c r="K72">
        <v>26776.208999999999</v>
      </c>
      <c r="L72">
        <v>27476.843000000001</v>
      </c>
      <c r="M72">
        <v>28072.376</v>
      </c>
      <c r="N72">
        <v>28944.522000000001</v>
      </c>
      <c r="O72">
        <v>32086.835999999999</v>
      </c>
      <c r="P72">
        <v>33248.415000000001</v>
      </c>
      <c r="Q72">
        <v>34366.868000000002</v>
      </c>
      <c r="R72">
        <v>35158.517</v>
      </c>
      <c r="S72">
        <v>36749.392</v>
      </c>
      <c r="T72">
        <v>37838.004000000001</v>
      </c>
      <c r="U72">
        <v>39277.82</v>
      </c>
      <c r="V72">
        <v>40428.040999999997</v>
      </c>
      <c r="W72">
        <v>41414.446000000004</v>
      </c>
      <c r="X72">
        <v>42803.203000000001</v>
      </c>
      <c r="Y72">
        <v>43509.391000000003</v>
      </c>
      <c r="Z72">
        <v>44484.362000000001</v>
      </c>
      <c r="AA72">
        <v>45300.173999999999</v>
      </c>
      <c r="AB72">
        <v>45766.296000000002</v>
      </c>
      <c r="AC72">
        <v>46666.427000000003</v>
      </c>
      <c r="AD72">
        <v>47316.040999999997</v>
      </c>
      <c r="AE72">
        <v>47657.326999999997</v>
      </c>
    </row>
    <row r="73" spans="1:31">
      <c r="A73">
        <v>72</v>
      </c>
      <c r="B73" s="29">
        <v>20590.938999999998</v>
      </c>
      <c r="C73">
        <v>23364.433000000001</v>
      </c>
      <c r="D73">
        <v>21030.402999999998</v>
      </c>
      <c r="E73">
        <v>20881.620999999999</v>
      </c>
      <c r="F73">
        <v>22789.737000000001</v>
      </c>
      <c r="G73">
        <v>26352.521000000001</v>
      </c>
      <c r="H73">
        <v>26523.514999999999</v>
      </c>
      <c r="I73">
        <v>26817.54</v>
      </c>
      <c r="J73">
        <v>24748.253000000001</v>
      </c>
      <c r="K73">
        <v>25040.878000000001</v>
      </c>
      <c r="L73">
        <v>25684.141</v>
      </c>
      <c r="M73">
        <v>26280.618999999999</v>
      </c>
      <c r="N73">
        <v>27093.725999999999</v>
      </c>
      <c r="O73">
        <v>30145.170999999998</v>
      </c>
      <c r="P73">
        <v>31270.821</v>
      </c>
      <c r="Q73">
        <v>32355.516</v>
      </c>
      <c r="R73">
        <v>33123.292000000001</v>
      </c>
      <c r="S73">
        <v>34666.584999999999</v>
      </c>
      <c r="T73">
        <v>35722.870000000003</v>
      </c>
      <c r="U73">
        <v>37129.398000000001</v>
      </c>
      <c r="V73">
        <v>38249.525000000001</v>
      </c>
      <c r="W73">
        <v>39205.008999999998</v>
      </c>
      <c r="X73">
        <v>40565.343999999997</v>
      </c>
      <c r="Y73">
        <v>41243.368000000002</v>
      </c>
      <c r="Z73">
        <v>42199.197999999997</v>
      </c>
      <c r="AA73">
        <v>42996.228000000003</v>
      </c>
      <c r="AB73">
        <v>43442.421000000002</v>
      </c>
      <c r="AC73">
        <v>44324.785000000003</v>
      </c>
      <c r="AD73">
        <v>44965.218000000001</v>
      </c>
      <c r="AE73">
        <v>45298.27</v>
      </c>
    </row>
    <row r="74" spans="1:31">
      <c r="A74">
        <v>73</v>
      </c>
      <c r="B74" s="29">
        <v>18967.401999999998</v>
      </c>
      <c r="C74">
        <v>21628.223999999998</v>
      </c>
      <c r="D74">
        <v>19375.764999999999</v>
      </c>
      <c r="E74">
        <v>19290.073</v>
      </c>
      <c r="F74">
        <v>21122.448</v>
      </c>
      <c r="G74">
        <v>24481.449000000001</v>
      </c>
      <c r="H74">
        <v>24641.587</v>
      </c>
      <c r="I74">
        <v>24925.736000000001</v>
      </c>
      <c r="J74">
        <v>22931.561000000002</v>
      </c>
      <c r="K74">
        <v>23241.995999999999</v>
      </c>
      <c r="L74">
        <v>23827.844000000001</v>
      </c>
      <c r="M74">
        <v>24421.895</v>
      </c>
      <c r="N74">
        <v>25174.47</v>
      </c>
      <c r="O74">
        <v>28119.816999999999</v>
      </c>
      <c r="P74">
        <v>29204.952000000001</v>
      </c>
      <c r="Q74">
        <v>30251.95</v>
      </c>
      <c r="R74">
        <v>30994.178</v>
      </c>
      <c r="S74">
        <v>32483.936000000002</v>
      </c>
      <c r="T74">
        <v>33505.118000000002</v>
      </c>
      <c r="U74">
        <v>34873.603000000003</v>
      </c>
      <c r="V74">
        <v>35960.148000000001</v>
      </c>
      <c r="W74">
        <v>36882.398000000001</v>
      </c>
      <c r="X74">
        <v>38210.262999999999</v>
      </c>
      <c r="Y74">
        <v>38858.866000000002</v>
      </c>
      <c r="Z74">
        <v>39793.385000000002</v>
      </c>
      <c r="AA74">
        <v>40569.748</v>
      </c>
      <c r="AB74">
        <v>40995.773999999998</v>
      </c>
      <c r="AC74">
        <v>41857.330999999998</v>
      </c>
      <c r="AD74">
        <v>42487.038999999997</v>
      </c>
      <c r="AE74">
        <v>42811.474000000002</v>
      </c>
    </row>
    <row r="75" spans="1:31">
      <c r="A75">
        <v>74</v>
      </c>
      <c r="B75" s="29">
        <v>17350.154999999999</v>
      </c>
      <c r="C75">
        <v>19888.595000000001</v>
      </c>
      <c r="D75">
        <v>17727.233</v>
      </c>
      <c r="E75">
        <v>17700.312999999998</v>
      </c>
      <c r="F75">
        <v>19450.345000000001</v>
      </c>
      <c r="G75">
        <v>22597.848000000002</v>
      </c>
      <c r="H75">
        <v>22746.493999999999</v>
      </c>
      <c r="I75">
        <v>23019.603999999999</v>
      </c>
      <c r="J75">
        <v>21108.045999999998</v>
      </c>
      <c r="K75">
        <v>21432.867999999999</v>
      </c>
      <c r="L75">
        <v>21961.901999999998</v>
      </c>
      <c r="M75">
        <v>22550.452000000001</v>
      </c>
      <c r="N75">
        <v>23242.071</v>
      </c>
      <c r="O75">
        <v>26070.491000000002</v>
      </c>
      <c r="P75">
        <v>27111.388999999999</v>
      </c>
      <c r="Q75">
        <v>28116.828000000001</v>
      </c>
      <c r="R75">
        <v>28831.133000000002</v>
      </c>
      <c r="S75">
        <v>30262.125</v>
      </c>
      <c r="T75">
        <v>31244.975999999999</v>
      </c>
      <c r="U75">
        <v>32570.563999999998</v>
      </c>
      <c r="V75">
        <v>33620.345000000001</v>
      </c>
      <c r="W75">
        <v>34506.550000000003</v>
      </c>
      <c r="X75">
        <v>35797.599999999999</v>
      </c>
      <c r="Y75">
        <v>36416.321000000004</v>
      </c>
      <c r="Z75">
        <v>37326.589</v>
      </c>
      <c r="AA75">
        <v>38080.258999999998</v>
      </c>
      <c r="AB75">
        <v>38485.343000000001</v>
      </c>
      <c r="AC75">
        <v>39323.523999999998</v>
      </c>
      <c r="AD75">
        <v>39941.406999999999</v>
      </c>
      <c r="AE75">
        <v>40255.983999999997</v>
      </c>
    </row>
    <row r="76" spans="1:31">
      <c r="A76">
        <v>75</v>
      </c>
      <c r="B76" s="29">
        <v>15743.236000000001</v>
      </c>
      <c r="C76">
        <v>18149.61</v>
      </c>
      <c r="D76">
        <v>16089.102999999999</v>
      </c>
      <c r="E76">
        <v>16115.927</v>
      </c>
      <c r="F76">
        <v>17777.034</v>
      </c>
      <c r="G76">
        <v>20706.66</v>
      </c>
      <c r="H76">
        <v>20843.412</v>
      </c>
      <c r="I76">
        <v>21104.076000000001</v>
      </c>
      <c r="J76">
        <v>19282.599999999999</v>
      </c>
      <c r="K76">
        <v>19618.093000000001</v>
      </c>
      <c r="L76">
        <v>20090.907999999999</v>
      </c>
      <c r="M76">
        <v>20670.244999999999</v>
      </c>
      <c r="N76">
        <v>21301.196</v>
      </c>
      <c r="O76">
        <v>24002.055</v>
      </c>
      <c r="P76">
        <v>24994.774000000001</v>
      </c>
      <c r="Q76">
        <v>25954.938999999998</v>
      </c>
      <c r="R76">
        <v>26638.9</v>
      </c>
      <c r="S76">
        <v>28005.321</v>
      </c>
      <c r="T76">
        <v>28946.464</v>
      </c>
      <c r="U76">
        <v>30223.97</v>
      </c>
      <c r="V76">
        <v>31233.249</v>
      </c>
      <c r="W76">
        <v>32080.806</v>
      </c>
      <c r="X76">
        <v>33329.864000000001</v>
      </c>
      <c r="Y76">
        <v>33917.438999999998</v>
      </c>
      <c r="Z76">
        <v>34800.718999999997</v>
      </c>
      <c r="AA76">
        <v>35529.275000000001</v>
      </c>
      <c r="AB76">
        <v>35912.633999999998</v>
      </c>
      <c r="AC76">
        <v>36724.483</v>
      </c>
      <c r="AD76">
        <v>37329.112000000001</v>
      </c>
      <c r="AE76">
        <v>37632.910000000003</v>
      </c>
    </row>
    <row r="77" spans="1:31">
      <c r="A77">
        <v>76</v>
      </c>
      <c r="B77" s="29">
        <v>14159.102999999999</v>
      </c>
      <c r="C77">
        <v>16423.242999999999</v>
      </c>
      <c r="D77">
        <v>14473.898999999999</v>
      </c>
      <c r="E77">
        <v>14548.145</v>
      </c>
      <c r="F77">
        <v>16113.454</v>
      </c>
      <c r="G77">
        <v>18819.919000000002</v>
      </c>
      <c r="H77">
        <v>18944.766</v>
      </c>
      <c r="I77">
        <v>19191.756000000001</v>
      </c>
      <c r="J77">
        <v>17468.188999999998</v>
      </c>
      <c r="K77">
        <v>17809.986000000001</v>
      </c>
      <c r="L77">
        <v>18228.060000000001</v>
      </c>
      <c r="M77">
        <v>18793.559000000001</v>
      </c>
      <c r="N77">
        <v>19364.687000000002</v>
      </c>
      <c r="O77">
        <v>21927.083999999999</v>
      </c>
      <c r="P77">
        <v>22868.031999999999</v>
      </c>
      <c r="Q77">
        <v>23779.284</v>
      </c>
      <c r="R77">
        <v>24430.791000000001</v>
      </c>
      <c r="S77">
        <v>25727.073</v>
      </c>
      <c r="T77">
        <v>26622.91</v>
      </c>
      <c r="U77">
        <v>27847.027999999998</v>
      </c>
      <c r="V77">
        <v>28812.18</v>
      </c>
      <c r="W77">
        <v>29618.398000000001</v>
      </c>
      <c r="X77">
        <v>30820.562000000002</v>
      </c>
      <c r="Y77">
        <v>31375.73</v>
      </c>
      <c r="Z77">
        <v>32228.580999999998</v>
      </c>
      <c r="AA77">
        <v>32930.046999999999</v>
      </c>
      <c r="AB77">
        <v>33291.089</v>
      </c>
      <c r="AC77">
        <v>34073.574000000001</v>
      </c>
      <c r="AD77">
        <v>34663.267999999996</v>
      </c>
      <c r="AE77">
        <v>34955.567000000003</v>
      </c>
    </row>
    <row r="78" spans="1:31">
      <c r="A78">
        <v>77</v>
      </c>
      <c r="B78" s="29">
        <v>12630.003000000001</v>
      </c>
      <c r="C78">
        <v>14743.947</v>
      </c>
      <c r="D78">
        <v>12914.513000000001</v>
      </c>
      <c r="E78">
        <v>13028.152</v>
      </c>
      <c r="F78">
        <v>14492.364</v>
      </c>
      <c r="G78">
        <v>16974.624</v>
      </c>
      <c r="H78">
        <v>17087.656999999999</v>
      </c>
      <c r="I78">
        <v>17320.159</v>
      </c>
      <c r="J78">
        <v>15701.182000000001</v>
      </c>
      <c r="K78">
        <v>16044.03</v>
      </c>
      <c r="L78">
        <v>16410.027999999998</v>
      </c>
      <c r="M78">
        <v>16956.941999999999</v>
      </c>
      <c r="N78">
        <v>17469.739000000001</v>
      </c>
      <c r="O78">
        <v>19883.713</v>
      </c>
      <c r="P78">
        <v>20770.056</v>
      </c>
      <c r="Q78">
        <v>21629.155999999999</v>
      </c>
      <c r="R78">
        <v>22245.86</v>
      </c>
      <c r="S78">
        <v>23467.194</v>
      </c>
      <c r="T78">
        <v>24313.919000000002</v>
      </c>
      <c r="U78">
        <v>25479.094000000001</v>
      </c>
      <c r="V78">
        <v>26396.239000000001</v>
      </c>
      <c r="W78">
        <v>27158.178</v>
      </c>
      <c r="X78">
        <v>28308.071</v>
      </c>
      <c r="Y78">
        <v>28829.651000000002</v>
      </c>
      <c r="Z78">
        <v>29647.793000000001</v>
      </c>
      <c r="AA78">
        <v>30319.257000000001</v>
      </c>
      <c r="AB78">
        <v>30657.261999999999</v>
      </c>
      <c r="AC78">
        <v>31407.037</v>
      </c>
      <c r="AD78">
        <v>31979.771000000001</v>
      </c>
      <c r="AE78">
        <v>32259.27</v>
      </c>
    </row>
    <row r="79" spans="1:31">
      <c r="A79">
        <v>78</v>
      </c>
      <c r="B79" s="29">
        <v>11168.806</v>
      </c>
      <c r="C79">
        <v>13124.102000000001</v>
      </c>
      <c r="D79">
        <v>11424.134</v>
      </c>
      <c r="E79">
        <v>11567.589</v>
      </c>
      <c r="F79">
        <v>12924.691000000001</v>
      </c>
      <c r="G79">
        <v>15182.45</v>
      </c>
      <c r="H79">
        <v>15283.880999999999</v>
      </c>
      <c r="I79">
        <v>15501.156000000001</v>
      </c>
      <c r="J79">
        <v>13994.927</v>
      </c>
      <c r="K79">
        <v>14333.138999999999</v>
      </c>
      <c r="L79">
        <v>14650.486999999999</v>
      </c>
      <c r="M79">
        <v>15173.842000000001</v>
      </c>
      <c r="N79">
        <v>15630.891</v>
      </c>
      <c r="O79">
        <v>17885.169000000002</v>
      </c>
      <c r="P79">
        <v>18714.334999999999</v>
      </c>
      <c r="Q79">
        <v>19518.868999999999</v>
      </c>
      <c r="R79">
        <v>20099.039000000001</v>
      </c>
      <c r="S79">
        <v>21241.38</v>
      </c>
      <c r="T79">
        <v>22035.902999999998</v>
      </c>
      <c r="U79">
        <v>23137.238000000001</v>
      </c>
      <c r="V79">
        <v>24002.721000000001</v>
      </c>
      <c r="W79">
        <v>24718.026000000002</v>
      </c>
      <c r="X79">
        <v>25810.957999999999</v>
      </c>
      <c r="Y79">
        <v>26298.2</v>
      </c>
      <c r="Z79">
        <v>27078.074000000001</v>
      </c>
      <c r="AA79">
        <v>27716.777999999998</v>
      </c>
      <c r="AB79">
        <v>28031.02</v>
      </c>
      <c r="AC79">
        <v>28745.652999999998</v>
      </c>
      <c r="AD79">
        <v>29299.415000000001</v>
      </c>
      <c r="AE79">
        <v>29564.946</v>
      </c>
    </row>
    <row r="80" spans="1:31">
      <c r="A80">
        <v>79</v>
      </c>
      <c r="B80" s="29">
        <v>9772.2549999999992</v>
      </c>
      <c r="C80">
        <v>11559.19</v>
      </c>
      <c r="D80">
        <v>9999.4709999999995</v>
      </c>
      <c r="E80">
        <v>10162.764999999999</v>
      </c>
      <c r="F80">
        <v>11405.611999999999</v>
      </c>
      <c r="G80">
        <v>13437.284</v>
      </c>
      <c r="H80">
        <v>13527.502</v>
      </c>
      <c r="I80">
        <v>13728.829</v>
      </c>
      <c r="J80">
        <v>12344.862999999999</v>
      </c>
      <c r="K80">
        <v>12672.806</v>
      </c>
      <c r="L80">
        <v>12945.392</v>
      </c>
      <c r="M80">
        <v>13439.733</v>
      </c>
      <c r="N80">
        <v>13843.883</v>
      </c>
      <c r="O80">
        <v>15925.822</v>
      </c>
      <c r="P80">
        <v>16694.428</v>
      </c>
      <c r="Q80">
        <v>17441.621999999999</v>
      </c>
      <c r="R80">
        <v>17983.746999999999</v>
      </c>
      <c r="S80">
        <v>19042.849999999999</v>
      </c>
      <c r="T80">
        <v>19782.206999999999</v>
      </c>
      <c r="U80">
        <v>20814.519</v>
      </c>
      <c r="V80">
        <v>21624.317999999999</v>
      </c>
      <c r="W80">
        <v>22290.100999999999</v>
      </c>
      <c r="X80">
        <v>23320.309000000001</v>
      </c>
      <c r="Y80">
        <v>23771.868999999999</v>
      </c>
      <c r="Z80">
        <v>24509.427</v>
      </c>
      <c r="AA80">
        <v>25112.444</v>
      </c>
      <c r="AB80">
        <v>25402.114000000001</v>
      </c>
      <c r="AC80">
        <v>26077.749</v>
      </c>
      <c r="AD80">
        <v>26609.803</v>
      </c>
      <c r="AE80">
        <v>26860.646000000001</v>
      </c>
    </row>
    <row r="81" spans="1:31">
      <c r="A81">
        <v>80</v>
      </c>
      <c r="B81" s="29">
        <v>8470.5849999999991</v>
      </c>
      <c r="C81">
        <v>10086.281000000001</v>
      </c>
      <c r="D81">
        <v>8671.3850000000002</v>
      </c>
      <c r="E81">
        <v>8845.9380000000001</v>
      </c>
      <c r="F81">
        <v>9972.15</v>
      </c>
      <c r="G81">
        <v>11783.154</v>
      </c>
      <c r="H81">
        <v>11862.691999999999</v>
      </c>
      <c r="I81">
        <v>12047.790999999999</v>
      </c>
      <c r="J81">
        <v>10790</v>
      </c>
      <c r="K81">
        <v>11102.977000000001</v>
      </c>
      <c r="L81">
        <v>11335.115</v>
      </c>
      <c r="M81">
        <v>11796.522999999999</v>
      </c>
      <c r="N81">
        <v>12150.856</v>
      </c>
      <c r="O81">
        <v>14054.174999999999</v>
      </c>
      <c r="P81">
        <v>14760.459000000001</v>
      </c>
      <c r="Q81">
        <v>15448.156000000001</v>
      </c>
      <c r="R81">
        <v>15950.855</v>
      </c>
      <c r="S81">
        <v>16924.832999999999</v>
      </c>
      <c r="T81">
        <v>17606.866000000002</v>
      </c>
      <c r="U81">
        <v>18566.519</v>
      </c>
      <c r="V81">
        <v>19318.024000000001</v>
      </c>
      <c r="W81">
        <v>19932.194</v>
      </c>
      <c r="X81">
        <v>20895.328000000001</v>
      </c>
      <c r="Y81">
        <v>21310.815999999999</v>
      </c>
      <c r="Z81">
        <v>22002.477999999999</v>
      </c>
      <c r="AA81">
        <v>22567.374</v>
      </c>
      <c r="AB81">
        <v>22831.920999999998</v>
      </c>
      <c r="AC81">
        <v>23465.679</v>
      </c>
      <c r="AD81">
        <v>23973.694</v>
      </c>
      <c r="AE81">
        <v>24208.901999999998</v>
      </c>
    </row>
    <row r="82" spans="1:31">
      <c r="A82">
        <v>81</v>
      </c>
      <c r="B82" s="29">
        <v>7251.7759999999998</v>
      </c>
      <c r="C82">
        <v>8692.7510000000002</v>
      </c>
      <c r="D82">
        <v>7427.24</v>
      </c>
      <c r="E82">
        <v>7605.1930000000002</v>
      </c>
      <c r="F82">
        <v>8612.1450000000004</v>
      </c>
      <c r="G82">
        <v>10206.468000000001</v>
      </c>
      <c r="H82">
        <v>10275.767</v>
      </c>
      <c r="I82">
        <v>10444.237999999999</v>
      </c>
      <c r="J82">
        <v>9317.0730000000003</v>
      </c>
      <c r="K82">
        <v>9610.7180000000008</v>
      </c>
      <c r="L82">
        <v>9806.4060000000009</v>
      </c>
      <c r="M82">
        <v>10231.311</v>
      </c>
      <c r="N82">
        <v>10538.79</v>
      </c>
      <c r="O82">
        <v>12256.656000000001</v>
      </c>
      <c r="P82">
        <v>12898.534</v>
      </c>
      <c r="Q82">
        <v>13524.656999999999</v>
      </c>
      <c r="R82">
        <v>13985.924999999999</v>
      </c>
      <c r="S82">
        <v>14872.159</v>
      </c>
      <c r="T82">
        <v>15495.165000000001</v>
      </c>
      <c r="U82">
        <v>16378.119000000001</v>
      </c>
      <c r="V82">
        <v>17068.143</v>
      </c>
      <c r="W82">
        <v>17628.672999999999</v>
      </c>
      <c r="X82">
        <v>18519.350999999999</v>
      </c>
      <c r="Y82">
        <v>18897.016</v>
      </c>
      <c r="Z82">
        <v>19539.114000000001</v>
      </c>
      <c r="AA82">
        <v>20062.863000000001</v>
      </c>
      <c r="AB82">
        <v>20301.727999999999</v>
      </c>
      <c r="AC82">
        <v>20890.132000000001</v>
      </c>
      <c r="AD82">
        <v>21369.960999999999</v>
      </c>
      <c r="AE82">
        <v>21588.428</v>
      </c>
    </row>
    <row r="83" spans="1:31">
      <c r="A83">
        <v>82</v>
      </c>
      <c r="B83" s="29">
        <v>6155.808</v>
      </c>
      <c r="C83">
        <v>7428.683</v>
      </c>
      <c r="D83">
        <v>6308.1229999999996</v>
      </c>
      <c r="E83">
        <v>6483.5209999999997</v>
      </c>
      <c r="F83">
        <v>7375.509</v>
      </c>
      <c r="G83">
        <v>8767.2999999999993</v>
      </c>
      <c r="H83">
        <v>8827.0939999999991</v>
      </c>
      <c r="I83">
        <v>8979.0889999999999</v>
      </c>
      <c r="J83">
        <v>7978.7809999999999</v>
      </c>
      <c r="K83">
        <v>8250.52</v>
      </c>
      <c r="L83">
        <v>8413.9680000000008</v>
      </c>
      <c r="M83">
        <v>8801.0139999999992</v>
      </c>
      <c r="N83">
        <v>9065.5409999999993</v>
      </c>
      <c r="O83">
        <v>10601.040999999999</v>
      </c>
      <c r="P83">
        <v>11178.949000000001</v>
      </c>
      <c r="Q83">
        <v>11743.451999999999</v>
      </c>
      <c r="R83">
        <v>12162.557000000001</v>
      </c>
      <c r="S83">
        <v>12961.508</v>
      </c>
      <c r="T83">
        <v>13524.933999999999</v>
      </c>
      <c r="U83">
        <v>14330.56</v>
      </c>
      <c r="V83">
        <v>14958.47</v>
      </c>
      <c r="W83">
        <v>15464.821</v>
      </c>
      <c r="X83">
        <v>16281.462</v>
      </c>
      <c r="Y83">
        <v>16621.466</v>
      </c>
      <c r="Z83">
        <v>17211.268</v>
      </c>
      <c r="AA83">
        <v>17692.566999999999</v>
      </c>
      <c r="AB83">
        <v>17905.186000000002</v>
      </c>
      <c r="AC83">
        <v>18446.96</v>
      </c>
      <c r="AD83">
        <v>18897.258000000002</v>
      </c>
      <c r="AE83">
        <v>19097.063999999998</v>
      </c>
    </row>
    <row r="84" spans="1:31">
      <c r="A84">
        <v>83</v>
      </c>
      <c r="B84" s="29">
        <v>5142.1139999999996</v>
      </c>
      <c r="C84">
        <v>6247.1480000000001</v>
      </c>
      <c r="D84">
        <v>5272.1880000000001</v>
      </c>
      <c r="E84">
        <v>5439.0460000000003</v>
      </c>
      <c r="F84">
        <v>6215.8580000000002</v>
      </c>
      <c r="G84">
        <v>7411.6670000000004</v>
      </c>
      <c r="H84">
        <v>7462.6260000000002</v>
      </c>
      <c r="I84">
        <v>7597.9530000000004</v>
      </c>
      <c r="J84">
        <v>6725.6270000000004</v>
      </c>
      <c r="K84">
        <v>6972.5559999999996</v>
      </c>
      <c r="L84">
        <v>7107.6440000000002</v>
      </c>
      <c r="M84">
        <v>7454.6260000000002</v>
      </c>
      <c r="N84">
        <v>7679.57</v>
      </c>
      <c r="O84">
        <v>9030.8119999999999</v>
      </c>
      <c r="P84">
        <v>9543.9439999999995</v>
      </c>
      <c r="Q84">
        <v>10046</v>
      </c>
      <c r="R84">
        <v>10422.198</v>
      </c>
      <c r="S84">
        <v>11132.749</v>
      </c>
      <c r="T84">
        <v>11636.038</v>
      </c>
      <c r="U84">
        <v>12361.962</v>
      </c>
      <c r="V84">
        <v>12926.788</v>
      </c>
      <c r="W84">
        <v>13378.816999999999</v>
      </c>
      <c r="X84">
        <v>14118.06</v>
      </c>
      <c r="Y84">
        <v>14420.493</v>
      </c>
      <c r="Z84">
        <v>14955.538</v>
      </c>
      <c r="AA84">
        <v>15392.165000000001</v>
      </c>
      <c r="AB84">
        <v>15579.277</v>
      </c>
      <c r="AC84">
        <v>16071.713</v>
      </c>
      <c r="AD84">
        <v>16488.97</v>
      </c>
      <c r="AE84">
        <v>16670.401000000002</v>
      </c>
    </row>
    <row r="85" spans="1:31">
      <c r="A85">
        <v>84</v>
      </c>
      <c r="B85" s="29">
        <v>4236.3339999999998</v>
      </c>
      <c r="C85">
        <v>5181.1620000000003</v>
      </c>
      <c r="D85">
        <v>4345.5609999999997</v>
      </c>
      <c r="E85">
        <v>4499.848</v>
      </c>
      <c r="F85">
        <v>5166.3339999999998</v>
      </c>
      <c r="G85">
        <v>6179.6620000000003</v>
      </c>
      <c r="H85">
        <v>6222.6390000000001</v>
      </c>
      <c r="I85">
        <v>6341.6959999999999</v>
      </c>
      <c r="J85">
        <v>5592.3519999999999</v>
      </c>
      <c r="K85">
        <v>5812.9089999999997</v>
      </c>
      <c r="L85">
        <v>5923.3850000000002</v>
      </c>
      <c r="M85">
        <v>6229.9979999999996</v>
      </c>
      <c r="N85">
        <v>6419.0969999999998</v>
      </c>
      <c r="O85">
        <v>7591.6080000000002</v>
      </c>
      <c r="P85">
        <v>8041.4290000000001</v>
      </c>
      <c r="Q85">
        <v>8482.0409999999993</v>
      </c>
      <c r="R85">
        <v>8815.3070000000007</v>
      </c>
      <c r="S85">
        <v>9439.1</v>
      </c>
      <c r="T85">
        <v>9882.8269999999993</v>
      </c>
      <c r="U85">
        <v>10528.69</v>
      </c>
      <c r="V85">
        <v>11030.727000000001</v>
      </c>
      <c r="W85">
        <v>11429.589</v>
      </c>
      <c r="X85">
        <v>12090.771000000001</v>
      </c>
      <c r="Y85">
        <v>12356.575000000001</v>
      </c>
      <c r="Z85">
        <v>12835.788</v>
      </c>
      <c r="AA85">
        <v>13226.821</v>
      </c>
      <c r="AB85">
        <v>13388.78</v>
      </c>
      <c r="AC85">
        <v>13830.9</v>
      </c>
      <c r="AD85">
        <v>14213.136</v>
      </c>
      <c r="AE85">
        <v>14375.657999999999</v>
      </c>
    </row>
    <row r="86" spans="1:31">
      <c r="A86">
        <v>85</v>
      </c>
      <c r="B86" s="29">
        <v>3433.07</v>
      </c>
      <c r="C86">
        <v>4226.768</v>
      </c>
      <c r="D86">
        <v>3522.951</v>
      </c>
      <c r="E86">
        <v>3661.5160000000001</v>
      </c>
      <c r="F86">
        <v>4223.4709999999995</v>
      </c>
      <c r="G86">
        <v>5068.05</v>
      </c>
      <c r="H86">
        <v>5103.7870000000003</v>
      </c>
      <c r="I86">
        <v>5207.0950000000003</v>
      </c>
      <c r="J86">
        <v>4574.8</v>
      </c>
      <c r="K86">
        <v>4768.1270000000004</v>
      </c>
      <c r="L86">
        <v>4857.3990000000003</v>
      </c>
      <c r="M86">
        <v>5123.8639999999996</v>
      </c>
      <c r="N86">
        <v>5280.9089999999997</v>
      </c>
      <c r="O86">
        <v>6281.9040000000005</v>
      </c>
      <c r="P86">
        <v>6670.451</v>
      </c>
      <c r="Q86">
        <v>7051.5159999999996</v>
      </c>
      <c r="R86">
        <v>7342.5609999999997</v>
      </c>
      <c r="S86">
        <v>7881.9690000000001</v>
      </c>
      <c r="T86">
        <v>8267.5920000000006</v>
      </c>
      <c r="U86">
        <v>8834.0159999999996</v>
      </c>
      <c r="V86">
        <v>9273.9449999999997</v>
      </c>
      <c r="W86">
        <v>9621.1990000000005</v>
      </c>
      <c r="X86">
        <v>10204.718999999999</v>
      </c>
      <c r="Y86">
        <v>10435.323</v>
      </c>
      <c r="Z86">
        <v>10858.53</v>
      </c>
      <c r="AA86">
        <v>11203.89</v>
      </c>
      <c r="AB86">
        <v>11341.705</v>
      </c>
      <c r="AC86">
        <v>11732.825000000001</v>
      </c>
      <c r="AD86">
        <v>12078.248</v>
      </c>
      <c r="AE86">
        <v>12222.034</v>
      </c>
    </row>
    <row r="87" spans="1:31">
      <c r="A87">
        <v>86</v>
      </c>
      <c r="B87" s="29">
        <v>2741.721</v>
      </c>
      <c r="C87">
        <v>3398.1610000000001</v>
      </c>
      <c r="D87">
        <v>2814.4830000000002</v>
      </c>
      <c r="E87">
        <v>2935.7159999999999</v>
      </c>
      <c r="F87">
        <v>3402.0239999999999</v>
      </c>
      <c r="G87">
        <v>4095.6350000000002</v>
      </c>
      <c r="H87">
        <v>4124.8280000000004</v>
      </c>
      <c r="I87">
        <v>4213.1769999999997</v>
      </c>
      <c r="J87">
        <v>3688.0680000000002</v>
      </c>
      <c r="K87">
        <v>3854.6039999999998</v>
      </c>
      <c r="L87">
        <v>3925.875</v>
      </c>
      <c r="M87">
        <v>4153.7659999999996</v>
      </c>
      <c r="N87">
        <v>4282.5749999999998</v>
      </c>
      <c r="O87">
        <v>5124.4960000000001</v>
      </c>
      <c r="P87">
        <v>5455.4129999999996</v>
      </c>
      <c r="Q87">
        <v>5780.2579999999998</v>
      </c>
      <c r="R87">
        <v>6030.857</v>
      </c>
      <c r="S87">
        <v>6490.6419999999998</v>
      </c>
      <c r="T87">
        <v>6820.607</v>
      </c>
      <c r="U87">
        <v>7310.3710000000001</v>
      </c>
      <c r="V87">
        <v>7690.3860000000004</v>
      </c>
      <c r="W87">
        <v>7988.2250000000004</v>
      </c>
      <c r="X87">
        <v>8496.2829999999994</v>
      </c>
      <c r="Y87">
        <v>8693.9959999999992</v>
      </c>
      <c r="Z87">
        <v>9062.4330000000009</v>
      </c>
      <c r="AA87">
        <v>9363.1389999999992</v>
      </c>
      <c r="AB87">
        <v>9478.1949999999997</v>
      </c>
      <c r="AC87">
        <v>9819.2360000000008</v>
      </c>
      <c r="AD87">
        <v>10127.038</v>
      </c>
      <c r="AE87">
        <v>10252.101000000001</v>
      </c>
    </row>
    <row r="88" spans="1:31">
      <c r="A88">
        <v>87</v>
      </c>
      <c r="B88" s="29">
        <v>2155.2220000000002</v>
      </c>
      <c r="C88">
        <v>2689.1669999999999</v>
      </c>
      <c r="D88">
        <v>2213.2089999999998</v>
      </c>
      <c r="E88">
        <v>2316.7550000000001</v>
      </c>
      <c r="F88">
        <v>2697.0479999999998</v>
      </c>
      <c r="G88">
        <v>3257.5740000000001</v>
      </c>
      <c r="H88">
        <v>3281.0659999999998</v>
      </c>
      <c r="I88">
        <v>3355.4180000000001</v>
      </c>
      <c r="J88">
        <v>2926.634</v>
      </c>
      <c r="K88">
        <v>3067.5140000000001</v>
      </c>
      <c r="L88">
        <v>3123.7420000000002</v>
      </c>
      <c r="M88">
        <v>3315.355</v>
      </c>
      <c r="N88">
        <v>3419.5120000000002</v>
      </c>
      <c r="O88">
        <v>4116.2979999999998</v>
      </c>
      <c r="P88">
        <v>4393.87</v>
      </c>
      <c r="Q88">
        <v>4666.415</v>
      </c>
      <c r="R88">
        <v>4878.8450000000003</v>
      </c>
      <c r="S88">
        <v>5264.65</v>
      </c>
      <c r="T88">
        <v>5542.3029999999999</v>
      </c>
      <c r="U88">
        <v>5959.0739999999996</v>
      </c>
      <c r="V88">
        <v>6282.1459999999997</v>
      </c>
      <c r="W88">
        <v>6533.3419999999996</v>
      </c>
      <c r="X88">
        <v>6968.741</v>
      </c>
      <c r="Y88">
        <v>7135.7280000000001</v>
      </c>
      <c r="Z88">
        <v>7451.5739999999996</v>
      </c>
      <c r="AA88">
        <v>7709.3140000000003</v>
      </c>
      <c r="AB88">
        <v>7803.1610000000001</v>
      </c>
      <c r="AC88">
        <v>8095.7749999999996</v>
      </c>
      <c r="AD88">
        <v>8365.8070000000007</v>
      </c>
      <c r="AE88">
        <v>8472.4189999999999</v>
      </c>
    </row>
    <row r="89" spans="1:31">
      <c r="A89">
        <v>88</v>
      </c>
      <c r="B89" s="29">
        <v>1667.511</v>
      </c>
      <c r="C89">
        <v>2094.5749999999998</v>
      </c>
      <c r="D89">
        <v>1712.95</v>
      </c>
      <c r="E89">
        <v>1799.4559999999999</v>
      </c>
      <c r="F89">
        <v>2104.3510000000001</v>
      </c>
      <c r="G89">
        <v>2549.886</v>
      </c>
      <c r="H89">
        <v>2568.3789999999999</v>
      </c>
      <c r="I89">
        <v>2629.9490000000001</v>
      </c>
      <c r="J89">
        <v>2285.674</v>
      </c>
      <c r="K89">
        <v>2402.6460000000002</v>
      </c>
      <c r="L89">
        <v>2446.48</v>
      </c>
      <c r="M89">
        <v>2604.8879999999999</v>
      </c>
      <c r="N89">
        <v>2687.902</v>
      </c>
      <c r="O89">
        <v>3255.203</v>
      </c>
      <c r="P89">
        <v>3484.444</v>
      </c>
      <c r="Q89">
        <v>3709.5459999999998</v>
      </c>
      <c r="R89">
        <v>3886.817</v>
      </c>
      <c r="S89">
        <v>4205.549</v>
      </c>
      <c r="T89">
        <v>4435.3</v>
      </c>
      <c r="U89">
        <v>4784.4610000000002</v>
      </c>
      <c r="V89">
        <v>5054.7340000000004</v>
      </c>
      <c r="W89">
        <v>5263.1239999999998</v>
      </c>
      <c r="X89">
        <v>5630.558</v>
      </c>
      <c r="Y89">
        <v>5769.5010000000002</v>
      </c>
      <c r="Z89">
        <v>6036.0029999999997</v>
      </c>
      <c r="AA89">
        <v>6253.7780000000002</v>
      </c>
      <c r="AB89">
        <v>6328.6379999999999</v>
      </c>
      <c r="AC89">
        <v>6575.8680000000004</v>
      </c>
      <c r="AD89">
        <v>6809.451</v>
      </c>
      <c r="AE89">
        <v>6898.4110000000001</v>
      </c>
    </row>
    <row r="90" spans="1:31">
      <c r="A90">
        <v>89</v>
      </c>
      <c r="B90" s="29">
        <v>1267.213</v>
      </c>
      <c r="C90">
        <v>1602.454</v>
      </c>
      <c r="D90">
        <v>1302.145</v>
      </c>
      <c r="E90">
        <v>1372.7539999999999</v>
      </c>
      <c r="F90">
        <v>1612.644</v>
      </c>
      <c r="G90">
        <v>1960.306</v>
      </c>
      <c r="H90">
        <v>1974.4079999999999</v>
      </c>
      <c r="I90">
        <v>2024.422</v>
      </c>
      <c r="J90">
        <v>1753.1969999999999</v>
      </c>
      <c r="K90">
        <v>1848.3679999999999</v>
      </c>
      <c r="L90">
        <v>1882.0519999999999</v>
      </c>
      <c r="M90">
        <v>2010.604</v>
      </c>
      <c r="N90">
        <v>2075.7570000000001</v>
      </c>
      <c r="O90">
        <v>2529.308</v>
      </c>
      <c r="P90">
        <v>2715.3820000000001</v>
      </c>
      <c r="Q90">
        <v>2898.087</v>
      </c>
      <c r="R90">
        <v>3043.57</v>
      </c>
      <c r="S90">
        <v>3302.4090000000001</v>
      </c>
      <c r="T90">
        <v>3489.21</v>
      </c>
      <c r="U90">
        <v>3776.7939999999999</v>
      </c>
      <c r="V90">
        <v>3999.0540000000001</v>
      </c>
      <c r="W90">
        <v>4168.8270000000002</v>
      </c>
      <c r="X90">
        <v>4473.6750000000002</v>
      </c>
      <c r="Y90">
        <v>4587.4120000000003</v>
      </c>
      <c r="Z90">
        <v>4808.3329999999996</v>
      </c>
      <c r="AA90">
        <v>4989.3689999999997</v>
      </c>
      <c r="AB90">
        <v>5047.8789999999999</v>
      </c>
      <c r="AC90">
        <v>5253.3239999999996</v>
      </c>
      <c r="AD90">
        <v>5452.1040000000003</v>
      </c>
      <c r="AE90">
        <v>5524.8980000000001</v>
      </c>
    </row>
    <row r="91" spans="1:31">
      <c r="A91">
        <v>90</v>
      </c>
      <c r="B91" s="29">
        <v>947.52800000000002</v>
      </c>
      <c r="C91">
        <v>1206.268</v>
      </c>
      <c r="D91">
        <v>973.94299999999998</v>
      </c>
      <c r="E91">
        <v>1030.3710000000001</v>
      </c>
      <c r="F91">
        <v>1215.9259999999999</v>
      </c>
      <c r="G91">
        <v>1482.748</v>
      </c>
      <c r="H91">
        <v>1493.22</v>
      </c>
      <c r="I91">
        <v>1533.021</v>
      </c>
      <c r="J91">
        <v>1322.9090000000001</v>
      </c>
      <c r="K91">
        <v>1398.8979999999999</v>
      </c>
      <c r="L91">
        <v>1424.38</v>
      </c>
      <c r="M91">
        <v>1526.84</v>
      </c>
      <c r="N91">
        <v>1577.2149999999999</v>
      </c>
      <c r="O91">
        <v>1933.7149999999999</v>
      </c>
      <c r="P91">
        <v>2082.2269999999999</v>
      </c>
      <c r="Q91">
        <v>2227.944</v>
      </c>
      <c r="R91">
        <v>2345.288</v>
      </c>
      <c r="S91">
        <v>2552.0030000000002</v>
      </c>
      <c r="T91">
        <v>2701.125</v>
      </c>
      <c r="U91">
        <v>2934.0549999999998</v>
      </c>
      <c r="V91">
        <v>3113.6979999999999</v>
      </c>
      <c r="W91">
        <v>3249.4549999999999</v>
      </c>
      <c r="X91">
        <v>3498.0360000000001</v>
      </c>
      <c r="Y91">
        <v>3589.5340000000001</v>
      </c>
      <c r="Z91">
        <v>3769.3110000000001</v>
      </c>
      <c r="AA91">
        <v>3917.14</v>
      </c>
      <c r="AB91">
        <v>3961.6590000000001</v>
      </c>
      <c r="AC91">
        <v>4129.6239999999998</v>
      </c>
      <c r="AD91">
        <v>4296.1409999999996</v>
      </c>
      <c r="AE91">
        <v>4354.2619999999997</v>
      </c>
    </row>
    <row r="92" spans="1:31">
      <c r="A92">
        <v>91</v>
      </c>
      <c r="B92" s="29">
        <v>692.16899999999998</v>
      </c>
      <c r="C92">
        <v>887.12699999999995</v>
      </c>
      <c r="D92">
        <v>711.67399999999998</v>
      </c>
      <c r="E92">
        <v>755.54899999999998</v>
      </c>
      <c r="F92">
        <v>895.64800000000002</v>
      </c>
      <c r="G92">
        <v>1095.6590000000001</v>
      </c>
      <c r="H92">
        <v>1103.2170000000001</v>
      </c>
      <c r="I92">
        <v>1134.1189999999999</v>
      </c>
      <c r="J92">
        <v>975.16</v>
      </c>
      <c r="K92">
        <v>1034.28</v>
      </c>
      <c r="L92">
        <v>1053.232</v>
      </c>
      <c r="M92">
        <v>1132.933</v>
      </c>
      <c r="N92">
        <v>1171.1179999999999</v>
      </c>
      <c r="O92">
        <v>1444.9590000000001</v>
      </c>
      <c r="P92">
        <v>1560.9079999999999</v>
      </c>
      <c r="Q92">
        <v>1674.6289999999999</v>
      </c>
      <c r="R92">
        <v>1767.2950000000001</v>
      </c>
      <c r="S92">
        <v>1928.8810000000001</v>
      </c>
      <c r="T92">
        <v>2045.473</v>
      </c>
      <c r="U92">
        <v>2230.181</v>
      </c>
      <c r="V92">
        <v>2372.4029999999998</v>
      </c>
      <c r="W92">
        <v>2478.7040000000002</v>
      </c>
      <c r="X92">
        <v>2677.1390000000001</v>
      </c>
      <c r="Y92">
        <v>2749.1819999999998</v>
      </c>
      <c r="Z92">
        <v>2892.3989999999999</v>
      </c>
      <c r="AA92">
        <v>3010.5639999999999</v>
      </c>
      <c r="AB92">
        <v>3043.5830000000001</v>
      </c>
      <c r="AC92">
        <v>3178.0309999999999</v>
      </c>
      <c r="AD92">
        <v>3314.6309999999999</v>
      </c>
      <c r="AE92">
        <v>3360.1439999999998</v>
      </c>
    </row>
    <row r="93" spans="1:31">
      <c r="A93">
        <v>92</v>
      </c>
      <c r="B93" s="29">
        <v>499.12900000000002</v>
      </c>
      <c r="C93">
        <v>644.03599999999994</v>
      </c>
      <c r="D93">
        <v>513.33600000000001</v>
      </c>
      <c r="E93">
        <v>546.88499999999999</v>
      </c>
      <c r="F93">
        <v>651.20899999999995</v>
      </c>
      <c r="G93">
        <v>799.16</v>
      </c>
      <c r="H93">
        <v>804.48400000000004</v>
      </c>
      <c r="I93">
        <v>828.101</v>
      </c>
      <c r="J93">
        <v>709.42700000000002</v>
      </c>
      <c r="K93">
        <v>754.60699999999997</v>
      </c>
      <c r="L93">
        <v>768.44100000000003</v>
      </c>
      <c r="M93">
        <v>829.49900000000002</v>
      </c>
      <c r="N93">
        <v>857.96600000000001</v>
      </c>
      <c r="O93">
        <v>1065.2539999999999</v>
      </c>
      <c r="P93">
        <v>1154.431</v>
      </c>
      <c r="Q93">
        <v>1241.739</v>
      </c>
      <c r="R93">
        <v>1313.68</v>
      </c>
      <c r="S93">
        <v>1438.0139999999999</v>
      </c>
      <c r="T93">
        <v>1527.5650000000001</v>
      </c>
      <c r="U93">
        <v>1671.73</v>
      </c>
      <c r="V93">
        <v>1782.4960000000001</v>
      </c>
      <c r="W93">
        <v>1864.2239999999999</v>
      </c>
      <c r="X93">
        <v>2020.172</v>
      </c>
      <c r="Y93">
        <v>2075.9659999999999</v>
      </c>
      <c r="Z93">
        <v>2187.9070000000002</v>
      </c>
      <c r="AA93">
        <v>2280.7579999999998</v>
      </c>
      <c r="AB93">
        <v>2304.3119999999999</v>
      </c>
      <c r="AC93">
        <v>2410.2170000000001</v>
      </c>
      <c r="AD93">
        <v>2520.701</v>
      </c>
      <c r="AE93">
        <v>2555.4549999999999</v>
      </c>
    </row>
    <row r="94" spans="1:31">
      <c r="A94">
        <v>93</v>
      </c>
      <c r="B94" s="29">
        <v>351.42899999999997</v>
      </c>
      <c r="C94">
        <v>456.55399999999997</v>
      </c>
      <c r="D94">
        <v>361.53</v>
      </c>
      <c r="E94">
        <v>386.50299999999999</v>
      </c>
      <c r="F94">
        <v>462.30599999999998</v>
      </c>
      <c r="G94">
        <v>569.12699999999995</v>
      </c>
      <c r="H94">
        <v>572.79</v>
      </c>
      <c r="I94">
        <v>590.39800000000002</v>
      </c>
      <c r="J94">
        <v>503.93799999999999</v>
      </c>
      <c r="K94">
        <v>537.59299999999996</v>
      </c>
      <c r="L94">
        <v>547.42700000000002</v>
      </c>
      <c r="M94">
        <v>593.03</v>
      </c>
      <c r="N94">
        <v>613.81799999999998</v>
      </c>
      <c r="O94">
        <v>766.96600000000001</v>
      </c>
      <c r="P94">
        <v>833.952</v>
      </c>
      <c r="Q94">
        <v>899.43600000000004</v>
      </c>
      <c r="R94">
        <v>954.01099999999997</v>
      </c>
      <c r="S94">
        <v>1047.4749999999999</v>
      </c>
      <c r="T94">
        <v>1114.7090000000001</v>
      </c>
      <c r="U94">
        <v>1224.671</v>
      </c>
      <c r="V94">
        <v>1308.972</v>
      </c>
      <c r="W94">
        <v>1370.36</v>
      </c>
      <c r="X94">
        <v>1490.135</v>
      </c>
      <c r="Y94">
        <v>1532.366</v>
      </c>
      <c r="Z94">
        <v>1617.83</v>
      </c>
      <c r="AA94">
        <v>1689.047</v>
      </c>
      <c r="AB94">
        <v>1705.259</v>
      </c>
      <c r="AC94">
        <v>1786.7</v>
      </c>
      <c r="AD94">
        <v>1873.912</v>
      </c>
      <c r="AE94">
        <v>1899.902</v>
      </c>
    </row>
    <row r="95" spans="1:31">
      <c r="A95">
        <v>94</v>
      </c>
      <c r="B95" s="29">
        <v>242.26300000000001</v>
      </c>
      <c r="C95">
        <v>316.91399999999999</v>
      </c>
      <c r="D95">
        <v>249.321</v>
      </c>
      <c r="E95">
        <v>267.46800000000002</v>
      </c>
      <c r="F95">
        <v>321.36900000000003</v>
      </c>
      <c r="G95">
        <v>396.85300000000001</v>
      </c>
      <c r="H95">
        <v>399.30700000000002</v>
      </c>
      <c r="I95">
        <v>412.154</v>
      </c>
      <c r="J95">
        <v>350.5</v>
      </c>
      <c r="K95">
        <v>374.99400000000003</v>
      </c>
      <c r="L95">
        <v>381.839</v>
      </c>
      <c r="M95">
        <v>415.08100000000002</v>
      </c>
      <c r="N95">
        <v>429.95100000000002</v>
      </c>
      <c r="O95">
        <v>540.65800000000002</v>
      </c>
      <c r="P95">
        <v>589.88099999999997</v>
      </c>
      <c r="Q95">
        <v>637.91600000000005</v>
      </c>
      <c r="R95">
        <v>678.41300000000001</v>
      </c>
      <c r="S95">
        <v>747.14300000000003</v>
      </c>
      <c r="T95">
        <v>796.51499999999999</v>
      </c>
      <c r="U95">
        <v>878.572</v>
      </c>
      <c r="V95">
        <v>941.36800000000005</v>
      </c>
      <c r="W95">
        <v>986.41800000000001</v>
      </c>
      <c r="X95">
        <v>1076.4179999999999</v>
      </c>
      <c r="Y95">
        <v>1107.7149999999999</v>
      </c>
      <c r="Z95">
        <v>1171.491</v>
      </c>
      <c r="AA95">
        <v>1224.904</v>
      </c>
      <c r="AB95">
        <v>1235.5509999999999</v>
      </c>
      <c r="AC95">
        <v>1296.7929999999999</v>
      </c>
      <c r="AD95">
        <v>1364.0809999999999</v>
      </c>
      <c r="AE95">
        <v>1383.0329999999999</v>
      </c>
    </row>
    <row r="96" spans="1:31">
      <c r="A96">
        <v>95</v>
      </c>
      <c r="B96" s="29">
        <v>163.12700000000001</v>
      </c>
      <c r="C96">
        <v>214.86799999999999</v>
      </c>
      <c r="D96">
        <v>167.94900000000001</v>
      </c>
      <c r="E96">
        <v>180.81299999999999</v>
      </c>
      <c r="F96">
        <v>218.22800000000001</v>
      </c>
      <c r="G96">
        <v>270.315</v>
      </c>
      <c r="H96">
        <v>271.89100000000002</v>
      </c>
      <c r="I96">
        <v>281.05200000000002</v>
      </c>
      <c r="J96">
        <v>238.13200000000001</v>
      </c>
      <c r="K96">
        <v>255.51400000000001</v>
      </c>
      <c r="L96">
        <v>260.17500000000001</v>
      </c>
      <c r="M96">
        <v>283.81799999999998</v>
      </c>
      <c r="N96">
        <v>294.178</v>
      </c>
      <c r="O96">
        <v>372.32299999999998</v>
      </c>
      <c r="P96">
        <v>407.63099999999997</v>
      </c>
      <c r="Q96">
        <v>442.036</v>
      </c>
      <c r="R96">
        <v>471.37200000000001</v>
      </c>
      <c r="S96">
        <v>520.71799999999996</v>
      </c>
      <c r="T96">
        <v>556.149</v>
      </c>
      <c r="U96">
        <v>615.94200000000001</v>
      </c>
      <c r="V96">
        <v>661.61699999999996</v>
      </c>
      <c r="W96">
        <v>693.91800000000001</v>
      </c>
      <c r="X96">
        <v>759.94799999999998</v>
      </c>
      <c r="Y96">
        <v>782.61599999999999</v>
      </c>
      <c r="Z96">
        <v>829.09400000000005</v>
      </c>
      <c r="AA96">
        <v>868.2</v>
      </c>
      <c r="AB96">
        <v>874.86300000000006</v>
      </c>
      <c r="AC96">
        <v>919.79100000000005</v>
      </c>
      <c r="AD96">
        <v>970.45399999999995</v>
      </c>
      <c r="AE96">
        <v>983.93700000000001</v>
      </c>
    </row>
    <row r="97" spans="1:31">
      <c r="A97">
        <v>96</v>
      </c>
      <c r="B97" s="29">
        <v>106.94</v>
      </c>
      <c r="C97">
        <v>141.84200000000001</v>
      </c>
      <c r="D97">
        <v>110.15</v>
      </c>
      <c r="E97">
        <v>119.01300000000001</v>
      </c>
      <c r="F97">
        <v>144.303</v>
      </c>
      <c r="G97">
        <v>179.3</v>
      </c>
      <c r="H97">
        <v>180.256</v>
      </c>
      <c r="I97">
        <v>186.619</v>
      </c>
      <c r="J97">
        <v>157.53700000000001</v>
      </c>
      <c r="K97">
        <v>169.541</v>
      </c>
      <c r="L97">
        <v>172.63800000000001</v>
      </c>
      <c r="M97">
        <v>189.01</v>
      </c>
      <c r="N97">
        <v>196.03899999999999</v>
      </c>
      <c r="O97">
        <v>249.739</v>
      </c>
      <c r="P97">
        <v>274.40300000000002</v>
      </c>
      <c r="Q97">
        <v>298.423</v>
      </c>
      <c r="R97">
        <v>319.12599999999998</v>
      </c>
      <c r="S97">
        <v>353.65499999999997</v>
      </c>
      <c r="T97">
        <v>378.44799999999998</v>
      </c>
      <c r="U97">
        <v>420.91899999999998</v>
      </c>
      <c r="V97">
        <v>453.29199999999997</v>
      </c>
      <c r="W97">
        <v>475.88200000000001</v>
      </c>
      <c r="X97">
        <v>523.12800000000004</v>
      </c>
      <c r="Y97">
        <v>539.16999999999996</v>
      </c>
      <c r="Z97">
        <v>572.17700000000002</v>
      </c>
      <c r="AA97">
        <v>600.11300000000006</v>
      </c>
      <c r="AB97">
        <v>604.06600000000003</v>
      </c>
      <c r="AC97">
        <v>636.19799999999998</v>
      </c>
      <c r="AD97">
        <v>673.33</v>
      </c>
      <c r="AE97">
        <v>682.71199999999999</v>
      </c>
    </row>
    <row r="98" spans="1:31">
      <c r="A98">
        <v>97</v>
      </c>
      <c r="B98" s="29">
        <v>68.466999999999999</v>
      </c>
      <c r="C98">
        <v>91.46</v>
      </c>
      <c r="D98">
        <v>70.569000000000003</v>
      </c>
      <c r="E98">
        <v>76.515000000000001</v>
      </c>
      <c r="F98">
        <v>93.207999999999998</v>
      </c>
      <c r="G98">
        <v>116.191</v>
      </c>
      <c r="H98">
        <v>116.738</v>
      </c>
      <c r="I98">
        <v>121.05</v>
      </c>
      <c r="J98">
        <v>101.80200000000001</v>
      </c>
      <c r="K98">
        <v>109.886</v>
      </c>
      <c r="L98">
        <v>111.9</v>
      </c>
      <c r="M98">
        <v>122.958</v>
      </c>
      <c r="N98">
        <v>127.623</v>
      </c>
      <c r="O98">
        <v>163.642</v>
      </c>
      <c r="P98">
        <v>180.459</v>
      </c>
      <c r="Q98">
        <v>196.81100000000001</v>
      </c>
      <c r="R98">
        <v>211.07499999999999</v>
      </c>
      <c r="S98">
        <v>234.65799999999999</v>
      </c>
      <c r="T98">
        <v>251.6</v>
      </c>
      <c r="U98">
        <v>281.02499999999998</v>
      </c>
      <c r="V98">
        <v>303.44099999999997</v>
      </c>
      <c r="W98">
        <v>318.84100000000001</v>
      </c>
      <c r="X98">
        <v>351.83</v>
      </c>
      <c r="Y98">
        <v>362.94400000000002</v>
      </c>
      <c r="Z98">
        <v>385.80399999999997</v>
      </c>
      <c r="AA98">
        <v>405.27800000000002</v>
      </c>
      <c r="AB98">
        <v>407.459</v>
      </c>
      <c r="AC98">
        <v>429.887</v>
      </c>
      <c r="AD98">
        <v>456.43200000000002</v>
      </c>
      <c r="AE98">
        <v>462.79899999999998</v>
      </c>
    </row>
    <row r="99" spans="1:31">
      <c r="A99">
        <v>98</v>
      </c>
      <c r="B99" s="29">
        <v>42.832000000000001</v>
      </c>
      <c r="C99">
        <v>57.631999999999998</v>
      </c>
      <c r="D99">
        <v>44.182000000000002</v>
      </c>
      <c r="E99">
        <v>48.075000000000003</v>
      </c>
      <c r="F99">
        <v>58.834000000000003</v>
      </c>
      <c r="G99">
        <v>73.587999999999994</v>
      </c>
      <c r="H99">
        <v>73.89</v>
      </c>
      <c r="I99">
        <v>76.734999999999999</v>
      </c>
      <c r="J99">
        <v>64.290999999999997</v>
      </c>
      <c r="K99">
        <v>69.602999999999994</v>
      </c>
      <c r="L99">
        <v>70.884</v>
      </c>
      <c r="M99">
        <v>78.176000000000002</v>
      </c>
      <c r="N99">
        <v>81.206000000000003</v>
      </c>
      <c r="O99">
        <v>104.8</v>
      </c>
      <c r="P99">
        <v>116.003</v>
      </c>
      <c r="Q99">
        <v>126.864</v>
      </c>
      <c r="R99">
        <v>136.45500000000001</v>
      </c>
      <c r="S99">
        <v>152.19499999999999</v>
      </c>
      <c r="T99">
        <v>163.505</v>
      </c>
      <c r="U99">
        <v>183.41</v>
      </c>
      <c r="V99">
        <v>198.56</v>
      </c>
      <c r="W99">
        <v>208.81899999999999</v>
      </c>
      <c r="X99">
        <v>231.29300000000001</v>
      </c>
      <c r="Y99">
        <v>238.827</v>
      </c>
      <c r="Z99">
        <v>254.29499999999999</v>
      </c>
      <c r="AA99">
        <v>267.53399999999999</v>
      </c>
      <c r="AB99">
        <v>268.63200000000001</v>
      </c>
      <c r="AC99">
        <v>283.91000000000003</v>
      </c>
      <c r="AD99">
        <v>302.428</v>
      </c>
      <c r="AE99">
        <v>306.66000000000003</v>
      </c>
    </row>
    <row r="100" spans="1:31">
      <c r="A100">
        <v>99</v>
      </c>
      <c r="B100" s="29">
        <v>26.209</v>
      </c>
      <c r="C100">
        <v>35.521000000000001</v>
      </c>
      <c r="D100">
        <v>27.048999999999999</v>
      </c>
      <c r="E100">
        <v>29.535</v>
      </c>
      <c r="F100">
        <v>36.317</v>
      </c>
      <c r="G100">
        <v>45.578000000000003</v>
      </c>
      <c r="H100">
        <v>45.74</v>
      </c>
      <c r="I100">
        <v>47.567999999999998</v>
      </c>
      <c r="J100">
        <v>39.709000000000003</v>
      </c>
      <c r="K100">
        <v>43.113</v>
      </c>
      <c r="L100">
        <v>43.911000000000001</v>
      </c>
      <c r="M100">
        <v>48.607999999999997</v>
      </c>
      <c r="N100">
        <v>50.534999999999997</v>
      </c>
      <c r="O100">
        <v>65.646000000000001</v>
      </c>
      <c r="P100">
        <v>72.936999999999998</v>
      </c>
      <c r="Q100">
        <v>79.986999999999995</v>
      </c>
      <c r="R100">
        <v>86.289000000000001</v>
      </c>
      <c r="S100">
        <v>96.549000000000007</v>
      </c>
      <c r="T100">
        <v>103.937</v>
      </c>
      <c r="U100">
        <v>117.095</v>
      </c>
      <c r="V100">
        <v>127.096</v>
      </c>
      <c r="W100">
        <v>133.77500000000001</v>
      </c>
      <c r="X100">
        <v>148.744</v>
      </c>
      <c r="Y100">
        <v>153.73599999999999</v>
      </c>
      <c r="Z100">
        <v>163.95400000000001</v>
      </c>
      <c r="AA100">
        <v>172.75399999999999</v>
      </c>
      <c r="AB100">
        <v>173.221</v>
      </c>
      <c r="AC100">
        <v>183.39</v>
      </c>
      <c r="AD100">
        <v>195.99799999999999</v>
      </c>
      <c r="AE100">
        <v>198.76400000000001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/>
  <dimension ref="A1:E3961"/>
  <sheetViews>
    <sheetView zoomScale="130" zoomScaleNormal="130" workbookViewId="0">
      <selection activeCell="J21" sqref="J21"/>
    </sheetView>
  </sheetViews>
  <sheetFormatPr defaultRowHeight="14.4"/>
  <sheetData>
    <row r="1" spans="1:5">
      <c r="A1" s="30" t="s">
        <v>11</v>
      </c>
      <c r="B1" s="30" t="s">
        <v>134</v>
      </c>
      <c r="C1" s="30" t="s">
        <v>135</v>
      </c>
      <c r="D1" s="30" t="s">
        <v>136</v>
      </c>
      <c r="E1" s="30" t="s">
        <v>137</v>
      </c>
    </row>
    <row r="2" spans="1:5">
      <c r="A2" s="31">
        <v>1990</v>
      </c>
      <c r="B2" s="31">
        <v>1</v>
      </c>
      <c r="C2" s="32">
        <v>5.4230019999999997E-2</v>
      </c>
      <c r="D2" s="32">
        <v>5.2798390000000001E-2</v>
      </c>
      <c r="E2" s="32">
        <v>0.94720161000000003</v>
      </c>
    </row>
    <row r="3" spans="1:5">
      <c r="A3" s="31">
        <v>1990</v>
      </c>
      <c r="B3" s="31">
        <v>2</v>
      </c>
      <c r="C3" s="32">
        <v>3.3079860000000003E-2</v>
      </c>
      <c r="D3" s="32">
        <v>3.2541630000000002E-2</v>
      </c>
      <c r="E3" s="32">
        <v>0.96745837000000001</v>
      </c>
    </row>
    <row r="4" spans="1:5">
      <c r="A4" s="31">
        <v>1990</v>
      </c>
      <c r="B4" s="31">
        <v>3</v>
      </c>
      <c r="C4" s="32">
        <v>2.2319209999999999E-2</v>
      </c>
      <c r="D4" s="32">
        <v>2.2072890000000001E-2</v>
      </c>
      <c r="E4" s="32">
        <v>0.97792710999999999</v>
      </c>
    </row>
    <row r="5" spans="1:5">
      <c r="A5" s="31">
        <v>1990</v>
      </c>
      <c r="B5" s="31">
        <v>4</v>
      </c>
      <c r="C5" s="32">
        <v>1.524908E-2</v>
      </c>
      <c r="D5" s="32">
        <v>1.51337E-2</v>
      </c>
      <c r="E5" s="32">
        <v>0.98486629999999997</v>
      </c>
    </row>
    <row r="6" spans="1:5">
      <c r="A6" s="31">
        <v>1990</v>
      </c>
      <c r="B6" s="31">
        <v>5</v>
      </c>
      <c r="C6" s="32">
        <v>1.129398E-2</v>
      </c>
      <c r="D6" s="32">
        <v>1.1230560000000001E-2</v>
      </c>
      <c r="E6" s="32">
        <v>0.98876944</v>
      </c>
    </row>
    <row r="7" spans="1:5">
      <c r="A7" s="31">
        <v>1990</v>
      </c>
      <c r="B7" s="31">
        <v>6</v>
      </c>
      <c r="C7" s="32">
        <v>9.0584399999999992E-3</v>
      </c>
      <c r="D7" s="32">
        <v>9.0176000000000006E-3</v>
      </c>
      <c r="E7" s="32">
        <v>0.99098240000000004</v>
      </c>
    </row>
    <row r="8" spans="1:5">
      <c r="A8" s="31">
        <v>1990</v>
      </c>
      <c r="B8" s="31">
        <v>7</v>
      </c>
      <c r="C8" s="32">
        <v>7.4123000000000001E-3</v>
      </c>
      <c r="D8" s="32">
        <v>7.3849299999999996E-3</v>
      </c>
      <c r="E8" s="32">
        <v>0.99261507000000004</v>
      </c>
    </row>
    <row r="9" spans="1:5">
      <c r="A9" s="31">
        <v>1990</v>
      </c>
      <c r="B9" s="31">
        <v>8</v>
      </c>
      <c r="C9" s="32">
        <v>6.30293E-3</v>
      </c>
      <c r="D9" s="32">
        <v>6.2831299999999996E-3</v>
      </c>
      <c r="E9" s="32">
        <v>0.99371686999999997</v>
      </c>
    </row>
    <row r="10" spans="1:5">
      <c r="A10" s="31">
        <v>1990</v>
      </c>
      <c r="B10" s="31">
        <v>9</v>
      </c>
      <c r="C10" s="32">
        <v>5.5309799999999996E-3</v>
      </c>
      <c r="D10" s="32">
        <v>5.5157299999999999E-3</v>
      </c>
      <c r="E10" s="32">
        <v>0.99448426999999995</v>
      </c>
    </row>
    <row r="11" spans="1:5">
      <c r="A11" s="31">
        <v>1990</v>
      </c>
      <c r="B11" s="31">
        <v>10</v>
      </c>
      <c r="C11" s="32">
        <v>5.0112000000000004E-3</v>
      </c>
      <c r="D11" s="32">
        <v>4.9986700000000002E-3</v>
      </c>
      <c r="E11" s="32">
        <v>0.99500133000000002</v>
      </c>
    </row>
    <row r="12" spans="1:5">
      <c r="A12" s="31">
        <v>1990</v>
      </c>
      <c r="B12" s="31">
        <v>11</v>
      </c>
      <c r="C12" s="32">
        <v>4.65549E-3</v>
      </c>
      <c r="D12" s="32">
        <v>4.64468E-3</v>
      </c>
      <c r="E12" s="32">
        <v>0.99535532000000004</v>
      </c>
    </row>
    <row r="13" spans="1:5">
      <c r="A13" s="31">
        <v>1990</v>
      </c>
      <c r="B13" s="31">
        <v>12</v>
      </c>
      <c r="C13" s="32">
        <v>4.5496900000000003E-3</v>
      </c>
      <c r="D13" s="32">
        <v>4.5393600000000001E-3</v>
      </c>
      <c r="E13" s="32">
        <v>0.99546064000000001</v>
      </c>
    </row>
    <row r="14" spans="1:5">
      <c r="A14" s="31">
        <v>1990</v>
      </c>
      <c r="B14" s="31">
        <v>13</v>
      </c>
      <c r="C14" s="32">
        <v>4.6154400000000002E-3</v>
      </c>
      <c r="D14" s="32">
        <v>4.60481E-3</v>
      </c>
      <c r="E14" s="32">
        <v>0.99539518999999999</v>
      </c>
    </row>
    <row r="15" spans="1:5">
      <c r="A15" s="31">
        <v>1990</v>
      </c>
      <c r="B15" s="31">
        <v>14</v>
      </c>
      <c r="C15" s="32">
        <v>4.9022400000000004E-3</v>
      </c>
      <c r="D15" s="32">
        <v>4.8902499999999996E-3</v>
      </c>
      <c r="E15" s="32">
        <v>0.99510975000000002</v>
      </c>
    </row>
    <row r="16" spans="1:5">
      <c r="A16" s="31">
        <v>1990</v>
      </c>
      <c r="B16" s="31">
        <v>15</v>
      </c>
      <c r="C16" s="32">
        <v>5.2918399999999999E-3</v>
      </c>
      <c r="D16" s="32">
        <v>5.2778699999999996E-3</v>
      </c>
      <c r="E16" s="32">
        <v>0.99472212999999998</v>
      </c>
    </row>
    <row r="17" spans="1:5">
      <c r="A17" s="31">
        <v>1990</v>
      </c>
      <c r="B17" s="31">
        <v>16</v>
      </c>
      <c r="C17" s="32">
        <v>5.8485500000000001E-3</v>
      </c>
      <c r="D17" s="32">
        <v>5.8314999999999999E-3</v>
      </c>
      <c r="E17" s="32">
        <v>0.99416850000000001</v>
      </c>
    </row>
    <row r="18" spans="1:5">
      <c r="A18" s="31">
        <v>1990</v>
      </c>
      <c r="B18" s="31">
        <v>17</v>
      </c>
      <c r="C18" s="32">
        <v>6.42283E-3</v>
      </c>
      <c r="D18" s="32">
        <v>6.4022699999999998E-3</v>
      </c>
      <c r="E18" s="32">
        <v>0.99359772999999996</v>
      </c>
    </row>
    <row r="19" spans="1:5">
      <c r="A19" s="31">
        <v>1990</v>
      </c>
      <c r="B19" s="31">
        <v>18</v>
      </c>
      <c r="C19" s="32">
        <v>7.1275499999999999E-3</v>
      </c>
      <c r="D19" s="32">
        <v>7.1022400000000001E-3</v>
      </c>
      <c r="E19" s="32">
        <v>0.99289775999999996</v>
      </c>
    </row>
    <row r="20" spans="1:5">
      <c r="A20" s="31">
        <v>1990</v>
      </c>
      <c r="B20" s="31">
        <v>19</v>
      </c>
      <c r="C20" s="32">
        <v>8.0634899999999995E-3</v>
      </c>
      <c r="D20" s="32">
        <v>8.0311099999999993E-3</v>
      </c>
      <c r="E20" s="32">
        <v>0.99196888999999999</v>
      </c>
    </row>
    <row r="21" spans="1:5">
      <c r="A21" s="31">
        <v>1990</v>
      </c>
      <c r="B21" s="31">
        <v>20</v>
      </c>
      <c r="C21" s="32">
        <v>9.0359199999999994E-3</v>
      </c>
      <c r="D21" s="32">
        <v>8.9952799999999996E-3</v>
      </c>
      <c r="E21" s="32">
        <v>0.99100471999999995</v>
      </c>
    </row>
    <row r="22" spans="1:5">
      <c r="A22" s="31">
        <v>1990</v>
      </c>
      <c r="B22" s="31">
        <v>21</v>
      </c>
      <c r="C22" s="32">
        <v>9.87764E-3</v>
      </c>
      <c r="D22" s="32">
        <v>9.8290900000000004E-3</v>
      </c>
      <c r="E22" s="32">
        <v>0.99017091000000002</v>
      </c>
    </row>
    <row r="23" spans="1:5">
      <c r="A23" s="31">
        <v>1990</v>
      </c>
      <c r="B23" s="31">
        <v>22</v>
      </c>
      <c r="C23" s="32">
        <v>1.040337E-2</v>
      </c>
      <c r="D23" s="32">
        <v>1.0349529999999999E-2</v>
      </c>
      <c r="E23" s="32">
        <v>0.98965046999999995</v>
      </c>
    </row>
    <row r="24" spans="1:5">
      <c r="A24" s="31">
        <v>1990</v>
      </c>
      <c r="B24" s="31">
        <v>23</v>
      </c>
      <c r="C24" s="32">
        <v>1.069048E-2</v>
      </c>
      <c r="D24" s="32">
        <v>1.063364E-2</v>
      </c>
      <c r="E24" s="32">
        <v>0.98936636</v>
      </c>
    </row>
    <row r="25" spans="1:5">
      <c r="A25" s="31">
        <v>1990</v>
      </c>
      <c r="B25" s="31">
        <v>24</v>
      </c>
      <c r="C25" s="32">
        <v>1.094377E-2</v>
      </c>
      <c r="D25" s="32">
        <v>1.088421E-2</v>
      </c>
      <c r="E25" s="32">
        <v>0.98911579000000005</v>
      </c>
    </row>
    <row r="26" spans="1:5">
      <c r="A26" s="31">
        <v>1990</v>
      </c>
      <c r="B26" s="31">
        <v>25</v>
      </c>
      <c r="C26" s="32">
        <v>1.1158120000000001E-2</v>
      </c>
      <c r="D26" s="32">
        <v>1.109621E-2</v>
      </c>
      <c r="E26" s="32">
        <v>0.98890378999999995</v>
      </c>
    </row>
    <row r="27" spans="1:5">
      <c r="A27" s="31">
        <v>1990</v>
      </c>
      <c r="B27" s="31">
        <v>26</v>
      </c>
      <c r="C27" s="32">
        <v>1.1326350000000001E-2</v>
      </c>
      <c r="D27" s="32">
        <v>1.126257E-2</v>
      </c>
      <c r="E27" s="32">
        <v>0.98873743000000003</v>
      </c>
    </row>
    <row r="28" spans="1:5">
      <c r="A28" s="31">
        <v>1990</v>
      </c>
      <c r="B28" s="31">
        <v>27</v>
      </c>
      <c r="C28" s="32">
        <v>1.147839E-2</v>
      </c>
      <c r="D28" s="32">
        <v>1.141289E-2</v>
      </c>
      <c r="E28" s="32">
        <v>0.98858710999999999</v>
      </c>
    </row>
    <row r="29" spans="1:5">
      <c r="A29" s="31">
        <v>1990</v>
      </c>
      <c r="B29" s="31">
        <v>28</v>
      </c>
      <c r="C29" s="32">
        <v>1.162565E-2</v>
      </c>
      <c r="D29" s="32">
        <v>1.155846E-2</v>
      </c>
      <c r="E29" s="32">
        <v>0.98844153999999995</v>
      </c>
    </row>
    <row r="30" spans="1:5">
      <c r="A30" s="31">
        <v>1990</v>
      </c>
      <c r="B30" s="31">
        <v>29</v>
      </c>
      <c r="C30" s="32">
        <v>1.162934E-2</v>
      </c>
      <c r="D30" s="32">
        <v>1.156211E-2</v>
      </c>
      <c r="E30" s="32">
        <v>0.98843789000000004</v>
      </c>
    </row>
    <row r="31" spans="1:5">
      <c r="A31" s="31">
        <v>1990</v>
      </c>
      <c r="B31" s="31">
        <v>30</v>
      </c>
      <c r="C31" s="32">
        <v>1.1773230000000001E-2</v>
      </c>
      <c r="D31" s="32">
        <v>1.1704330000000001E-2</v>
      </c>
      <c r="E31" s="32">
        <v>0.98829566999999996</v>
      </c>
    </row>
    <row r="32" spans="1:5">
      <c r="A32" s="31">
        <v>1990</v>
      </c>
      <c r="B32" s="31">
        <v>31</v>
      </c>
      <c r="C32" s="32">
        <v>1.1757149999999999E-2</v>
      </c>
      <c r="D32" s="32">
        <v>1.168843E-2</v>
      </c>
      <c r="E32" s="32">
        <v>0.98831157000000003</v>
      </c>
    </row>
    <row r="33" spans="1:5">
      <c r="A33" s="31">
        <v>1990</v>
      </c>
      <c r="B33" s="31">
        <v>32</v>
      </c>
      <c r="C33" s="32">
        <v>1.199833E-2</v>
      </c>
      <c r="D33" s="32">
        <v>1.192678E-2</v>
      </c>
      <c r="E33" s="32">
        <v>0.98807321999999997</v>
      </c>
    </row>
    <row r="34" spans="1:5">
      <c r="A34" s="31">
        <v>1990</v>
      </c>
      <c r="B34" s="31">
        <v>33</v>
      </c>
      <c r="C34" s="32">
        <v>1.2207519999999999E-2</v>
      </c>
      <c r="D34" s="32">
        <v>1.213346E-2</v>
      </c>
      <c r="E34" s="32">
        <v>0.98786653999999996</v>
      </c>
    </row>
    <row r="35" spans="1:5">
      <c r="A35" s="31">
        <v>1990</v>
      </c>
      <c r="B35" s="31">
        <v>34</v>
      </c>
      <c r="C35" s="32">
        <v>1.2436350000000001E-2</v>
      </c>
      <c r="D35" s="32">
        <v>1.2359490000000001E-2</v>
      </c>
      <c r="E35" s="32">
        <v>0.98764050999999997</v>
      </c>
    </row>
    <row r="36" spans="1:5">
      <c r="A36" s="31">
        <v>1990</v>
      </c>
      <c r="B36" s="31">
        <v>35</v>
      </c>
      <c r="C36" s="32">
        <v>1.271281E-2</v>
      </c>
      <c r="D36" s="32">
        <v>1.263251E-2</v>
      </c>
      <c r="E36" s="32">
        <v>0.98736749000000001</v>
      </c>
    </row>
    <row r="37" spans="1:5">
      <c r="A37" s="31">
        <v>1990</v>
      </c>
      <c r="B37" s="31">
        <v>36</v>
      </c>
      <c r="C37" s="32">
        <v>1.2980749999999999E-2</v>
      </c>
      <c r="D37" s="32">
        <v>1.289704E-2</v>
      </c>
      <c r="E37" s="32">
        <v>0.98710295999999997</v>
      </c>
    </row>
    <row r="38" spans="1:5">
      <c r="A38" s="31">
        <v>1990</v>
      </c>
      <c r="B38" s="31">
        <v>37</v>
      </c>
      <c r="C38" s="32">
        <v>1.3198059999999999E-2</v>
      </c>
      <c r="D38" s="32">
        <v>1.311154E-2</v>
      </c>
      <c r="E38" s="32">
        <v>0.98688845999999997</v>
      </c>
    </row>
    <row r="39" spans="1:5">
      <c r="A39" s="31">
        <v>1990</v>
      </c>
      <c r="B39" s="31">
        <v>38</v>
      </c>
      <c r="C39" s="32">
        <v>1.351282E-2</v>
      </c>
      <c r="D39" s="32">
        <v>1.3422130000000001E-2</v>
      </c>
      <c r="E39" s="32">
        <v>0.98657786999999997</v>
      </c>
    </row>
    <row r="40" spans="1:5">
      <c r="A40" s="31">
        <v>1990</v>
      </c>
      <c r="B40" s="31">
        <v>39</v>
      </c>
      <c r="C40" s="32">
        <v>1.369975E-2</v>
      </c>
      <c r="D40" s="32">
        <v>1.360654E-2</v>
      </c>
      <c r="E40" s="32">
        <v>0.98639346000000006</v>
      </c>
    </row>
    <row r="41" spans="1:5">
      <c r="A41" s="31">
        <v>1990</v>
      </c>
      <c r="B41" s="31">
        <v>40</v>
      </c>
      <c r="C41" s="32">
        <v>1.410836E-2</v>
      </c>
      <c r="D41" s="32">
        <v>1.4009529999999999E-2</v>
      </c>
      <c r="E41" s="32">
        <v>0.98599046999999995</v>
      </c>
    </row>
    <row r="42" spans="1:5">
      <c r="A42" s="31">
        <v>1990</v>
      </c>
      <c r="B42" s="31">
        <v>41</v>
      </c>
      <c r="C42" s="32">
        <v>1.41353E-2</v>
      </c>
      <c r="D42" s="32">
        <v>1.4036099999999999E-2</v>
      </c>
      <c r="E42" s="32">
        <v>0.9859639</v>
      </c>
    </row>
    <row r="43" spans="1:5">
      <c r="A43" s="31">
        <v>1990</v>
      </c>
      <c r="B43" s="31">
        <v>42</v>
      </c>
      <c r="C43" s="32">
        <v>1.4613330000000001E-2</v>
      </c>
      <c r="D43" s="32">
        <v>1.4507330000000001E-2</v>
      </c>
      <c r="E43" s="32">
        <v>0.98549266999999996</v>
      </c>
    </row>
    <row r="44" spans="1:5">
      <c r="A44" s="31">
        <v>1990</v>
      </c>
      <c r="B44" s="31">
        <v>43</v>
      </c>
      <c r="C44" s="32">
        <v>1.476741E-2</v>
      </c>
      <c r="D44" s="32">
        <v>1.4659169999999999E-2</v>
      </c>
      <c r="E44" s="32">
        <v>0.98534082999999995</v>
      </c>
    </row>
    <row r="45" spans="1:5">
      <c r="A45" s="31">
        <v>1990</v>
      </c>
      <c r="B45" s="31">
        <v>44</v>
      </c>
      <c r="C45" s="32">
        <v>1.5097930000000001E-2</v>
      </c>
      <c r="D45" s="32">
        <v>1.4984819999999999E-2</v>
      </c>
      <c r="E45" s="32">
        <v>0.98501517999999999</v>
      </c>
    </row>
    <row r="46" spans="1:5">
      <c r="A46" s="31">
        <v>1990</v>
      </c>
      <c r="B46" s="31">
        <v>45</v>
      </c>
      <c r="C46" s="32">
        <v>1.5508310000000001E-2</v>
      </c>
      <c r="D46" s="32">
        <v>1.538899E-2</v>
      </c>
      <c r="E46" s="32">
        <v>0.98461100999999995</v>
      </c>
    </row>
    <row r="47" spans="1:5">
      <c r="A47" s="31">
        <v>1990</v>
      </c>
      <c r="B47" s="31">
        <v>46</v>
      </c>
      <c r="C47" s="32">
        <v>1.5804559999999999E-2</v>
      </c>
      <c r="D47" s="32">
        <v>1.5680639999999999E-2</v>
      </c>
      <c r="E47" s="32">
        <v>0.98431935999999998</v>
      </c>
    </row>
    <row r="48" spans="1:5">
      <c r="A48" s="31">
        <v>1990</v>
      </c>
      <c r="B48" s="31">
        <v>47</v>
      </c>
      <c r="C48" s="32">
        <v>1.62455E-2</v>
      </c>
      <c r="D48" s="32">
        <v>1.61146E-2</v>
      </c>
      <c r="E48" s="32">
        <v>0.98388540000000002</v>
      </c>
    </row>
    <row r="49" spans="1:5">
      <c r="A49" s="31">
        <v>1990</v>
      </c>
      <c r="B49" s="31">
        <v>48</v>
      </c>
      <c r="C49" s="32">
        <v>1.6933710000000001E-2</v>
      </c>
      <c r="D49" s="32">
        <v>1.6791540000000001E-2</v>
      </c>
      <c r="E49" s="32">
        <v>0.98320845999999995</v>
      </c>
    </row>
    <row r="50" spans="1:5">
      <c r="A50" s="31">
        <v>1990</v>
      </c>
      <c r="B50" s="31">
        <v>49</v>
      </c>
      <c r="C50" s="32">
        <v>1.7563990000000002E-2</v>
      </c>
      <c r="D50" s="32">
        <v>1.7411090000000001E-2</v>
      </c>
      <c r="E50" s="32">
        <v>0.98258891000000004</v>
      </c>
    </row>
    <row r="51" spans="1:5">
      <c r="A51" s="31">
        <v>1990</v>
      </c>
      <c r="B51" s="31">
        <v>50</v>
      </c>
      <c r="C51" s="32">
        <v>1.8570639999999999E-2</v>
      </c>
      <c r="D51" s="32">
        <v>1.8399789999999999E-2</v>
      </c>
      <c r="E51" s="32">
        <v>0.98160020999999997</v>
      </c>
    </row>
    <row r="52" spans="1:5">
      <c r="A52" s="31">
        <v>1990</v>
      </c>
      <c r="B52" s="31">
        <v>51</v>
      </c>
      <c r="C52" s="32">
        <v>1.9064939999999999E-2</v>
      </c>
      <c r="D52" s="32">
        <v>1.8884919999999999E-2</v>
      </c>
      <c r="E52" s="32">
        <v>0.98111508000000003</v>
      </c>
    </row>
    <row r="53" spans="1:5">
      <c r="A53" s="31">
        <v>1990</v>
      </c>
      <c r="B53" s="31">
        <v>52</v>
      </c>
      <c r="C53" s="32">
        <v>2.020021E-2</v>
      </c>
      <c r="D53" s="32">
        <v>1.9998229999999999E-2</v>
      </c>
      <c r="E53" s="32">
        <v>0.98000176999999999</v>
      </c>
    </row>
    <row r="54" spans="1:5">
      <c r="A54" s="31">
        <v>1990</v>
      </c>
      <c r="B54" s="31">
        <v>53</v>
      </c>
      <c r="C54" s="32">
        <v>2.0983399999999999E-2</v>
      </c>
      <c r="D54" s="32">
        <v>2.0765539999999999E-2</v>
      </c>
      <c r="E54" s="32">
        <v>0.97923446000000003</v>
      </c>
    </row>
    <row r="55" spans="1:5">
      <c r="A55" s="31">
        <v>1990</v>
      </c>
      <c r="B55" s="31">
        <v>54</v>
      </c>
      <c r="C55" s="32">
        <v>2.2015570000000002E-2</v>
      </c>
      <c r="D55" s="32">
        <v>2.1775869999999999E-2</v>
      </c>
      <c r="E55" s="32">
        <v>0.97822412999999997</v>
      </c>
    </row>
    <row r="56" spans="1:5">
      <c r="A56" s="31">
        <v>1990</v>
      </c>
      <c r="B56" s="31">
        <v>55</v>
      </c>
      <c r="C56" s="32">
        <v>2.3037990000000001E-2</v>
      </c>
      <c r="D56" s="32">
        <v>2.2775630000000002E-2</v>
      </c>
      <c r="E56" s="32">
        <v>0.97722436999999995</v>
      </c>
    </row>
    <row r="57" spans="1:5">
      <c r="A57" s="31">
        <v>1990</v>
      </c>
      <c r="B57" s="31">
        <v>56</v>
      </c>
      <c r="C57" s="32">
        <v>2.4235260000000002E-2</v>
      </c>
      <c r="D57" s="32">
        <v>2.39451E-2</v>
      </c>
      <c r="E57" s="32">
        <v>0.97605489999999995</v>
      </c>
    </row>
    <row r="58" spans="1:5">
      <c r="A58" s="31">
        <v>1990</v>
      </c>
      <c r="B58" s="31">
        <v>57</v>
      </c>
      <c r="C58" s="32">
        <v>2.543517E-2</v>
      </c>
      <c r="D58" s="32">
        <v>2.5115760000000001E-2</v>
      </c>
      <c r="E58" s="32">
        <v>0.97488423999999996</v>
      </c>
    </row>
    <row r="59" spans="1:5">
      <c r="A59" s="31">
        <v>1990</v>
      </c>
      <c r="B59" s="31">
        <v>58</v>
      </c>
      <c r="C59" s="32">
        <v>2.7199060000000001E-2</v>
      </c>
      <c r="D59" s="32">
        <v>2.6834130000000001E-2</v>
      </c>
      <c r="E59" s="32">
        <v>0.97316586999999999</v>
      </c>
    </row>
    <row r="60" spans="1:5">
      <c r="A60" s="31">
        <v>1990</v>
      </c>
      <c r="B60" s="31">
        <v>59</v>
      </c>
      <c r="C60" s="32">
        <v>2.8967969999999999E-2</v>
      </c>
      <c r="D60" s="32">
        <v>2.8554389999999999E-2</v>
      </c>
      <c r="E60" s="32">
        <v>0.97144560999999996</v>
      </c>
    </row>
    <row r="61" spans="1:5">
      <c r="A61" s="31">
        <v>1990</v>
      </c>
      <c r="B61" s="31">
        <v>60</v>
      </c>
      <c r="C61" s="32">
        <v>3.1666720000000002E-2</v>
      </c>
      <c r="D61" s="32">
        <v>3.117315E-2</v>
      </c>
      <c r="E61" s="32">
        <v>0.96882685000000002</v>
      </c>
    </row>
    <row r="62" spans="1:5">
      <c r="A62" s="31">
        <v>1990</v>
      </c>
      <c r="B62" s="31">
        <v>61</v>
      </c>
      <c r="C62" s="32">
        <v>3.3311100000000003E-2</v>
      </c>
      <c r="D62" s="32">
        <v>3.2765370000000002E-2</v>
      </c>
      <c r="E62" s="32">
        <v>0.96723462999999998</v>
      </c>
    </row>
    <row r="63" spans="1:5">
      <c r="A63" s="31">
        <v>1990</v>
      </c>
      <c r="B63" s="31">
        <v>62</v>
      </c>
      <c r="C63" s="32">
        <v>3.6403739999999997E-2</v>
      </c>
      <c r="D63" s="32">
        <v>3.5752970000000002E-2</v>
      </c>
      <c r="E63" s="32">
        <v>0.96424703</v>
      </c>
    </row>
    <row r="64" spans="1:5">
      <c r="A64" s="31">
        <v>1990</v>
      </c>
      <c r="B64" s="31">
        <v>63</v>
      </c>
      <c r="C64" s="32">
        <v>3.9231920000000003E-2</v>
      </c>
      <c r="D64" s="32">
        <v>3.8477160000000003E-2</v>
      </c>
      <c r="E64" s="32">
        <v>0.96152283999999999</v>
      </c>
    </row>
    <row r="65" spans="1:5">
      <c r="A65" s="31">
        <v>1990</v>
      </c>
      <c r="B65" s="31">
        <v>64</v>
      </c>
      <c r="C65" s="32">
        <v>4.2394719999999997E-2</v>
      </c>
      <c r="D65" s="32">
        <v>4.1514719999999998E-2</v>
      </c>
      <c r="E65" s="32">
        <v>0.95848528</v>
      </c>
    </row>
    <row r="66" spans="1:5">
      <c r="A66" s="31">
        <v>1990</v>
      </c>
      <c r="B66" s="31">
        <v>65</v>
      </c>
      <c r="C66" s="32">
        <v>4.5933410000000001E-2</v>
      </c>
      <c r="D66" s="32">
        <v>4.4902160000000003E-2</v>
      </c>
      <c r="E66" s="32">
        <v>0.95509783999999998</v>
      </c>
    </row>
    <row r="67" spans="1:5">
      <c r="A67" s="31">
        <v>1990</v>
      </c>
      <c r="B67" s="31">
        <v>66</v>
      </c>
      <c r="C67" s="32">
        <v>4.9251450000000002E-2</v>
      </c>
      <c r="D67" s="32">
        <v>4.8067749999999999E-2</v>
      </c>
      <c r="E67" s="32">
        <v>0.95193225000000004</v>
      </c>
    </row>
    <row r="68" spans="1:5">
      <c r="A68" s="31">
        <v>1990</v>
      </c>
      <c r="B68" s="31">
        <v>67</v>
      </c>
      <c r="C68" s="32">
        <v>5.3268179999999998E-2</v>
      </c>
      <c r="D68" s="32">
        <v>5.188624E-2</v>
      </c>
      <c r="E68" s="32">
        <v>0.94811376000000003</v>
      </c>
    </row>
    <row r="69" spans="1:5">
      <c r="A69" s="31">
        <v>1990</v>
      </c>
      <c r="B69" s="31">
        <v>68</v>
      </c>
      <c r="C69" s="32">
        <v>5.795894E-2</v>
      </c>
      <c r="D69" s="32">
        <v>5.6326620000000001E-2</v>
      </c>
      <c r="E69" s="32">
        <v>0.94367338000000001</v>
      </c>
    </row>
    <row r="70" spans="1:5">
      <c r="A70" s="31">
        <v>1990</v>
      </c>
      <c r="B70" s="31">
        <v>69</v>
      </c>
      <c r="C70" s="32">
        <v>6.263233E-2</v>
      </c>
      <c r="D70" s="32">
        <v>6.0730480000000003E-2</v>
      </c>
      <c r="E70" s="32">
        <v>0.93926951999999997</v>
      </c>
    </row>
    <row r="71" spans="1:5">
      <c r="A71" s="31">
        <v>1990</v>
      </c>
      <c r="B71" s="31">
        <v>70</v>
      </c>
      <c r="C71" s="32">
        <v>6.9712670000000004E-2</v>
      </c>
      <c r="D71" s="32">
        <v>6.7364590000000002E-2</v>
      </c>
      <c r="E71" s="32">
        <v>0.93263541000000005</v>
      </c>
    </row>
    <row r="72" spans="1:5">
      <c r="A72" s="31">
        <v>1990</v>
      </c>
      <c r="B72" s="31">
        <v>71</v>
      </c>
      <c r="C72" s="32">
        <v>7.4078859999999996E-2</v>
      </c>
      <c r="D72" s="32">
        <v>7.143302E-2</v>
      </c>
      <c r="E72" s="32">
        <v>0.92856698000000004</v>
      </c>
    </row>
    <row r="73" spans="1:5">
      <c r="A73" s="31">
        <v>1990</v>
      </c>
      <c r="B73" s="31">
        <v>72</v>
      </c>
      <c r="C73" s="32">
        <v>8.2083160000000002E-2</v>
      </c>
      <c r="D73" s="32">
        <v>7.8847139999999996E-2</v>
      </c>
      <c r="E73" s="32">
        <v>0.92115285999999996</v>
      </c>
    </row>
    <row r="74" spans="1:5">
      <c r="A74" s="31">
        <v>1990</v>
      </c>
      <c r="B74" s="31">
        <v>73</v>
      </c>
      <c r="C74" s="32">
        <v>8.9061420000000002E-2</v>
      </c>
      <c r="D74" s="32">
        <v>8.5264530000000005E-2</v>
      </c>
      <c r="E74" s="32">
        <v>0.91473546999999999</v>
      </c>
    </row>
    <row r="75" spans="1:5">
      <c r="A75" s="31">
        <v>1990</v>
      </c>
      <c r="B75" s="31">
        <v>74</v>
      </c>
      <c r="C75" s="32">
        <v>9.7114190000000003E-2</v>
      </c>
      <c r="D75" s="32">
        <v>9.2616980000000002E-2</v>
      </c>
      <c r="E75" s="32">
        <v>0.90738302000000004</v>
      </c>
    </row>
    <row r="76" spans="1:5">
      <c r="A76" s="31">
        <v>1990</v>
      </c>
      <c r="B76" s="31">
        <v>75</v>
      </c>
      <c r="C76" s="32">
        <v>0.10595378</v>
      </c>
      <c r="D76" s="32">
        <v>0.10062308</v>
      </c>
      <c r="E76" s="32">
        <v>0.89937692000000002</v>
      </c>
    </row>
    <row r="77" spans="1:5">
      <c r="A77" s="31">
        <v>1990</v>
      </c>
      <c r="B77" s="31">
        <v>76</v>
      </c>
      <c r="C77" s="32">
        <v>0.11415835000000001</v>
      </c>
      <c r="D77" s="32">
        <v>0.10799412999999999</v>
      </c>
      <c r="E77" s="32">
        <v>0.89200586999999998</v>
      </c>
    </row>
    <row r="78" spans="1:5">
      <c r="A78" s="31">
        <v>1990</v>
      </c>
      <c r="B78" s="31">
        <v>77</v>
      </c>
      <c r="C78" s="32">
        <v>0.12279584</v>
      </c>
      <c r="D78" s="32">
        <v>0.11569256</v>
      </c>
      <c r="E78" s="32">
        <v>0.88430743999999994</v>
      </c>
    </row>
    <row r="79" spans="1:5">
      <c r="A79" s="31">
        <v>1990</v>
      </c>
      <c r="B79" s="31">
        <v>78</v>
      </c>
      <c r="C79" s="32">
        <v>0.13337922999999999</v>
      </c>
      <c r="D79" s="32">
        <v>0.12504034</v>
      </c>
      <c r="E79" s="32">
        <v>0.87495966000000003</v>
      </c>
    </row>
    <row r="80" spans="1:5">
      <c r="A80" s="31">
        <v>1990</v>
      </c>
      <c r="B80" s="31">
        <v>79</v>
      </c>
      <c r="C80" s="32">
        <v>0.14270473</v>
      </c>
      <c r="D80" s="32">
        <v>0.13320055</v>
      </c>
      <c r="E80" s="32">
        <v>0.86679945000000003</v>
      </c>
    </row>
    <row r="81" spans="1:5">
      <c r="A81" s="31">
        <v>1990</v>
      </c>
      <c r="B81" s="31">
        <v>80</v>
      </c>
      <c r="C81" s="32">
        <v>0.15504148000000001</v>
      </c>
      <c r="D81" s="32">
        <v>0.14388724</v>
      </c>
      <c r="E81" s="32">
        <v>0.85611276000000003</v>
      </c>
    </row>
    <row r="82" spans="1:5">
      <c r="A82" s="31">
        <v>1990</v>
      </c>
      <c r="B82" s="31">
        <v>81</v>
      </c>
      <c r="C82" s="32">
        <v>0.16348468999999999</v>
      </c>
      <c r="D82" s="32">
        <v>0.15113090000000001</v>
      </c>
      <c r="E82" s="32">
        <v>0.84886910000000004</v>
      </c>
    </row>
    <row r="83" spans="1:5">
      <c r="A83" s="31">
        <v>1990</v>
      </c>
      <c r="B83" s="31">
        <v>82</v>
      </c>
      <c r="C83" s="32">
        <v>0.17944800999999999</v>
      </c>
      <c r="D83" s="32">
        <v>0.16467290000000001</v>
      </c>
      <c r="E83" s="32">
        <v>0.83532709999999999</v>
      </c>
    </row>
    <row r="84" spans="1:5">
      <c r="A84" s="31">
        <v>1990</v>
      </c>
      <c r="B84" s="31">
        <v>83</v>
      </c>
      <c r="C84" s="32">
        <v>0.19316194</v>
      </c>
      <c r="D84" s="32">
        <v>0.17614927</v>
      </c>
      <c r="E84" s="32">
        <v>0.82385072999999998</v>
      </c>
    </row>
    <row r="85" spans="1:5">
      <c r="A85" s="31">
        <v>1990</v>
      </c>
      <c r="B85" s="31">
        <v>84</v>
      </c>
      <c r="C85" s="32">
        <v>0.20947231999999999</v>
      </c>
      <c r="D85" s="32">
        <v>0.18961297999999999</v>
      </c>
      <c r="E85" s="32">
        <v>0.81038701999999996</v>
      </c>
    </row>
    <row r="86" spans="1:5">
      <c r="A86" s="31">
        <v>1990</v>
      </c>
      <c r="B86" s="31">
        <v>85</v>
      </c>
      <c r="C86" s="32">
        <v>0.22392634</v>
      </c>
      <c r="D86" s="32">
        <v>0.20137927999999999</v>
      </c>
      <c r="E86" s="32">
        <v>0.79862071999999995</v>
      </c>
    </row>
    <row r="87" spans="1:5">
      <c r="A87" s="31">
        <v>1990</v>
      </c>
      <c r="B87" s="31">
        <v>86</v>
      </c>
      <c r="C87" s="32">
        <v>0.23953683000000001</v>
      </c>
      <c r="D87" s="32">
        <v>0.21391640000000001</v>
      </c>
      <c r="E87" s="32">
        <v>0.78608359999999999</v>
      </c>
    </row>
    <row r="88" spans="1:5">
      <c r="A88" s="31">
        <v>1990</v>
      </c>
      <c r="B88" s="31">
        <v>87</v>
      </c>
      <c r="C88" s="32">
        <v>0.25516350999999998</v>
      </c>
      <c r="D88" s="32">
        <v>0.22629268999999999</v>
      </c>
      <c r="E88" s="32">
        <v>0.77370731000000004</v>
      </c>
    </row>
    <row r="89" spans="1:5">
      <c r="A89" s="31">
        <v>1990</v>
      </c>
      <c r="B89" s="31">
        <v>88</v>
      </c>
      <c r="C89" s="32">
        <v>0.27280096999999998</v>
      </c>
      <c r="D89" s="32">
        <v>0.24005707000000001</v>
      </c>
      <c r="E89" s="32">
        <v>0.75994293000000002</v>
      </c>
    </row>
    <row r="90" spans="1:5">
      <c r="A90" s="31">
        <v>1990</v>
      </c>
      <c r="B90" s="31">
        <v>89</v>
      </c>
      <c r="C90" s="32">
        <v>0.28868825999999997</v>
      </c>
      <c r="D90" s="32">
        <v>0.25227399</v>
      </c>
      <c r="E90" s="32">
        <v>0.74772601000000005</v>
      </c>
    </row>
    <row r="91" spans="1:5">
      <c r="A91" s="31">
        <v>1990</v>
      </c>
      <c r="B91" s="31">
        <v>90</v>
      </c>
      <c r="C91" s="32">
        <v>0.31147128000000002</v>
      </c>
      <c r="D91" s="32">
        <v>0.26950045</v>
      </c>
      <c r="E91" s="32">
        <v>0.73049955</v>
      </c>
    </row>
    <row r="92" spans="1:5">
      <c r="A92" s="31">
        <v>1990</v>
      </c>
      <c r="B92" s="31">
        <v>91</v>
      </c>
      <c r="C92" s="32">
        <v>0.32408285999999997</v>
      </c>
      <c r="D92" s="32">
        <v>0.27889097000000002</v>
      </c>
      <c r="E92" s="32">
        <v>0.72110903000000004</v>
      </c>
    </row>
    <row r="93" spans="1:5">
      <c r="A93" s="31">
        <v>1990</v>
      </c>
      <c r="B93" s="31">
        <v>92</v>
      </c>
      <c r="C93" s="32">
        <v>0.34730208000000001</v>
      </c>
      <c r="D93" s="32">
        <v>0.29591595999999998</v>
      </c>
      <c r="E93" s="32">
        <v>0.70408404000000002</v>
      </c>
    </row>
    <row r="94" spans="1:5">
      <c r="A94" s="31">
        <v>1990</v>
      </c>
      <c r="B94" s="31">
        <v>93</v>
      </c>
      <c r="C94" s="32">
        <v>0.36775374999999999</v>
      </c>
      <c r="D94" s="32">
        <v>0.31063512999999998</v>
      </c>
      <c r="E94" s="32">
        <v>0.68936487000000002</v>
      </c>
    </row>
    <row r="95" spans="1:5">
      <c r="A95" s="31">
        <v>1990</v>
      </c>
      <c r="B95" s="31">
        <v>94</v>
      </c>
      <c r="C95" s="32">
        <v>0.39041889000000002</v>
      </c>
      <c r="D95" s="32">
        <v>0.32665312000000002</v>
      </c>
      <c r="E95" s="32">
        <v>0.67334687999999998</v>
      </c>
    </row>
    <row r="96" spans="1:5">
      <c r="A96" s="31">
        <v>1990</v>
      </c>
      <c r="B96" s="31">
        <v>95</v>
      </c>
      <c r="C96" s="32">
        <v>0.41609241000000002</v>
      </c>
      <c r="D96" s="32">
        <v>0.34443418999999997</v>
      </c>
      <c r="E96" s="32">
        <v>0.65556581000000003</v>
      </c>
    </row>
    <row r="97" spans="1:5">
      <c r="A97" s="31">
        <v>1990</v>
      </c>
      <c r="B97" s="31">
        <v>96</v>
      </c>
      <c r="C97" s="32">
        <v>0.43867125000000001</v>
      </c>
      <c r="D97" s="32">
        <v>0.35976250999999998</v>
      </c>
      <c r="E97" s="32">
        <v>0.64023748999999996</v>
      </c>
    </row>
    <row r="98" spans="1:5">
      <c r="A98" s="31">
        <v>1990</v>
      </c>
      <c r="B98" s="31">
        <v>97</v>
      </c>
      <c r="C98" s="32">
        <v>0.46064600999999999</v>
      </c>
      <c r="D98" s="32">
        <v>0.37441063000000002</v>
      </c>
      <c r="E98" s="32">
        <v>0.62558937000000003</v>
      </c>
    </row>
    <row r="99" spans="1:5">
      <c r="A99" s="31">
        <v>1990</v>
      </c>
      <c r="B99" s="31">
        <v>98</v>
      </c>
      <c r="C99" s="32">
        <v>0.48153131999999998</v>
      </c>
      <c r="D99" s="32">
        <v>0.38809207000000001</v>
      </c>
      <c r="E99" s="32">
        <v>0.61190792999999999</v>
      </c>
    </row>
    <row r="100" spans="1:5">
      <c r="A100" s="31">
        <v>1990</v>
      </c>
      <c r="B100" s="31">
        <v>99</v>
      </c>
      <c r="C100" s="32">
        <v>0.50750408000000002</v>
      </c>
      <c r="D100" s="32">
        <v>0.40478824000000002</v>
      </c>
      <c r="E100" s="32">
        <v>0.59521175999999998</v>
      </c>
    </row>
    <row r="101" spans="1:5">
      <c r="A101" s="31">
        <v>1991</v>
      </c>
      <c r="B101" s="31">
        <v>1</v>
      </c>
      <c r="C101" s="32">
        <v>5.1441809999999998E-2</v>
      </c>
      <c r="D101" s="32">
        <v>5.0151859999999999E-2</v>
      </c>
      <c r="E101" s="32">
        <v>0.94984813999999995</v>
      </c>
    </row>
    <row r="102" spans="1:5">
      <c r="A102" s="31">
        <v>1991</v>
      </c>
      <c r="B102" s="31">
        <v>2</v>
      </c>
      <c r="C102" s="32">
        <v>3.125124E-2</v>
      </c>
      <c r="D102" s="32">
        <v>3.0770430000000001E-2</v>
      </c>
      <c r="E102" s="32">
        <v>0.96922956999999998</v>
      </c>
    </row>
    <row r="103" spans="1:5">
      <c r="A103" s="31">
        <v>1991</v>
      </c>
      <c r="B103" s="31">
        <v>3</v>
      </c>
      <c r="C103" s="32">
        <v>2.092215E-2</v>
      </c>
      <c r="D103" s="32">
        <v>2.0705540000000001E-2</v>
      </c>
      <c r="E103" s="32">
        <v>0.97929445999999998</v>
      </c>
    </row>
    <row r="104" spans="1:5">
      <c r="A104" s="31">
        <v>1991</v>
      </c>
      <c r="B104" s="31">
        <v>4</v>
      </c>
      <c r="C104" s="32">
        <v>1.4119619999999999E-2</v>
      </c>
      <c r="D104" s="32">
        <v>1.4020639999999999E-2</v>
      </c>
      <c r="E104" s="32">
        <v>0.98597935999999997</v>
      </c>
    </row>
    <row r="105" spans="1:5">
      <c r="A105" s="31">
        <v>1991</v>
      </c>
      <c r="B105" s="31">
        <v>5</v>
      </c>
      <c r="C105" s="32">
        <v>1.0362690000000001E-2</v>
      </c>
      <c r="D105" s="32">
        <v>1.0309270000000001E-2</v>
      </c>
      <c r="E105" s="32">
        <v>0.98969072999999996</v>
      </c>
    </row>
    <row r="106" spans="1:5">
      <c r="A106" s="31">
        <v>1991</v>
      </c>
      <c r="B106" s="31">
        <v>6</v>
      </c>
      <c r="C106" s="32">
        <v>8.2751700000000001E-3</v>
      </c>
      <c r="D106" s="32">
        <v>8.2410699999999996E-3</v>
      </c>
      <c r="E106" s="32">
        <v>0.99175893000000004</v>
      </c>
    </row>
    <row r="107" spans="1:5">
      <c r="A107" s="31">
        <v>1991</v>
      </c>
      <c r="B107" s="31">
        <v>7</v>
      </c>
      <c r="C107" s="32">
        <v>6.7427499999999996E-3</v>
      </c>
      <c r="D107" s="32">
        <v>6.7200999999999997E-3</v>
      </c>
      <c r="E107" s="32">
        <v>0.99327989999999999</v>
      </c>
    </row>
    <row r="108" spans="1:5">
      <c r="A108" s="31">
        <v>1991</v>
      </c>
      <c r="B108" s="31">
        <v>8</v>
      </c>
      <c r="C108" s="32">
        <v>5.7347800000000001E-3</v>
      </c>
      <c r="D108" s="32">
        <v>5.7183900000000003E-3</v>
      </c>
      <c r="E108" s="32">
        <v>0.99428161000000004</v>
      </c>
    </row>
    <row r="109" spans="1:5">
      <c r="A109" s="31">
        <v>1991</v>
      </c>
      <c r="B109" s="31">
        <v>9</v>
      </c>
      <c r="C109" s="32">
        <v>5.0565599999999999E-3</v>
      </c>
      <c r="D109" s="32">
        <v>5.0438100000000001E-3</v>
      </c>
      <c r="E109" s="32">
        <v>0.99495619000000002</v>
      </c>
    </row>
    <row r="110" spans="1:5">
      <c r="A110" s="31">
        <v>1991</v>
      </c>
      <c r="B110" s="31">
        <v>10</v>
      </c>
      <c r="C110" s="32">
        <v>4.6147599999999999E-3</v>
      </c>
      <c r="D110" s="32">
        <v>4.6041399999999996E-3</v>
      </c>
      <c r="E110" s="32">
        <v>0.99539586000000002</v>
      </c>
    </row>
    <row r="111" spans="1:5">
      <c r="A111" s="31">
        <v>1991</v>
      </c>
      <c r="B111" s="31">
        <v>11</v>
      </c>
      <c r="C111" s="32">
        <v>4.3124699999999997E-3</v>
      </c>
      <c r="D111" s="32">
        <v>4.3031900000000001E-3</v>
      </c>
      <c r="E111" s="32">
        <v>0.99569680999999999</v>
      </c>
    </row>
    <row r="112" spans="1:5">
      <c r="A112" s="31">
        <v>1991</v>
      </c>
      <c r="B112" s="31">
        <v>12</v>
      </c>
      <c r="C112" s="32">
        <v>4.2261900000000003E-3</v>
      </c>
      <c r="D112" s="32">
        <v>4.2172800000000003E-3</v>
      </c>
      <c r="E112" s="32">
        <v>0.99578272000000001</v>
      </c>
    </row>
    <row r="113" spans="1:5">
      <c r="A113" s="31">
        <v>1991</v>
      </c>
      <c r="B113" s="31">
        <v>13</v>
      </c>
      <c r="C113" s="32">
        <v>4.2623100000000001E-3</v>
      </c>
      <c r="D113" s="32">
        <v>4.2532500000000001E-3</v>
      </c>
      <c r="E113" s="32">
        <v>0.99574675000000001</v>
      </c>
    </row>
    <row r="114" spans="1:5">
      <c r="A114" s="31">
        <v>1991</v>
      </c>
      <c r="B114" s="31">
        <v>14</v>
      </c>
      <c r="C114" s="32">
        <v>4.4720899999999997E-3</v>
      </c>
      <c r="D114" s="32">
        <v>4.46211E-3</v>
      </c>
      <c r="E114" s="32">
        <v>0.99553789000000004</v>
      </c>
    </row>
    <row r="115" spans="1:5">
      <c r="A115" s="31">
        <v>1991</v>
      </c>
      <c r="B115" s="31">
        <v>15</v>
      </c>
      <c r="C115" s="32">
        <v>4.7537300000000003E-3</v>
      </c>
      <c r="D115" s="32">
        <v>4.7424600000000004E-3</v>
      </c>
      <c r="E115" s="32">
        <v>0.99525754</v>
      </c>
    </row>
    <row r="116" spans="1:5">
      <c r="A116" s="31">
        <v>1991</v>
      </c>
      <c r="B116" s="31">
        <v>16</v>
      </c>
      <c r="C116" s="32">
        <v>5.1883800000000002E-3</v>
      </c>
      <c r="D116" s="32">
        <v>5.1749600000000002E-3</v>
      </c>
      <c r="E116" s="32">
        <v>0.99482504000000005</v>
      </c>
    </row>
    <row r="117" spans="1:5">
      <c r="A117" s="31">
        <v>1991</v>
      </c>
      <c r="B117" s="31">
        <v>17</v>
      </c>
      <c r="C117" s="32">
        <v>5.6435000000000001E-3</v>
      </c>
      <c r="D117" s="32">
        <v>5.6276199999999998E-3</v>
      </c>
      <c r="E117" s="32">
        <v>0.99437237999999994</v>
      </c>
    </row>
    <row r="118" spans="1:5">
      <c r="A118" s="31">
        <v>1991</v>
      </c>
      <c r="B118" s="31">
        <v>18</v>
      </c>
      <c r="C118" s="32">
        <v>6.1954200000000001E-3</v>
      </c>
      <c r="D118" s="32">
        <v>6.1762900000000001E-3</v>
      </c>
      <c r="E118" s="32">
        <v>0.99382371000000003</v>
      </c>
    </row>
    <row r="119" spans="1:5">
      <c r="A119" s="31">
        <v>1991</v>
      </c>
      <c r="B119" s="31">
        <v>19</v>
      </c>
      <c r="C119" s="32">
        <v>6.9293200000000001E-3</v>
      </c>
      <c r="D119" s="32">
        <v>6.9053999999999999E-3</v>
      </c>
      <c r="E119" s="32">
        <v>0.99309460000000005</v>
      </c>
    </row>
    <row r="120" spans="1:5">
      <c r="A120" s="31">
        <v>1991</v>
      </c>
      <c r="B120" s="31">
        <v>20</v>
      </c>
      <c r="C120" s="32">
        <v>7.6988899999999999E-3</v>
      </c>
      <c r="D120" s="32">
        <v>7.66937E-3</v>
      </c>
      <c r="E120" s="32">
        <v>0.99233062999999999</v>
      </c>
    </row>
    <row r="121" spans="1:5">
      <c r="A121" s="31">
        <v>1991</v>
      </c>
      <c r="B121" s="31">
        <v>21</v>
      </c>
      <c r="C121" s="32">
        <v>8.3761300000000007E-3</v>
      </c>
      <c r="D121" s="32">
        <v>8.3412E-3</v>
      </c>
      <c r="E121" s="32">
        <v>0.99165879999999995</v>
      </c>
    </row>
    <row r="122" spans="1:5">
      <c r="A122" s="31">
        <v>1991</v>
      </c>
      <c r="B122" s="31">
        <v>22</v>
      </c>
      <c r="C122" s="32">
        <v>8.8207200000000006E-3</v>
      </c>
      <c r="D122" s="32">
        <v>8.7819899999999999E-3</v>
      </c>
      <c r="E122" s="32">
        <v>0.99121800999999998</v>
      </c>
    </row>
    <row r="123" spans="1:5">
      <c r="A123" s="31">
        <v>1991</v>
      </c>
      <c r="B123" s="31">
        <v>23</v>
      </c>
      <c r="C123" s="32">
        <v>9.0901599999999999E-3</v>
      </c>
      <c r="D123" s="32">
        <v>9.0490299999999996E-3</v>
      </c>
      <c r="E123" s="32">
        <v>0.99095096999999999</v>
      </c>
    </row>
    <row r="124" spans="1:5">
      <c r="A124" s="31">
        <v>1991</v>
      </c>
      <c r="B124" s="31">
        <v>24</v>
      </c>
      <c r="C124" s="32">
        <v>9.3274199999999995E-3</v>
      </c>
      <c r="D124" s="32">
        <v>9.2841199999999999E-3</v>
      </c>
      <c r="E124" s="32">
        <v>0.99071587999999999</v>
      </c>
    </row>
    <row r="125" spans="1:5">
      <c r="A125" s="31">
        <v>1991</v>
      </c>
      <c r="B125" s="31">
        <v>25</v>
      </c>
      <c r="C125" s="32">
        <v>9.5290700000000006E-3</v>
      </c>
      <c r="D125" s="32">
        <v>9.4838800000000001E-3</v>
      </c>
      <c r="E125" s="32">
        <v>0.99051612</v>
      </c>
    </row>
    <row r="126" spans="1:5">
      <c r="A126" s="31">
        <v>1991</v>
      </c>
      <c r="B126" s="31">
        <v>26</v>
      </c>
      <c r="C126" s="32">
        <v>9.68837E-3</v>
      </c>
      <c r="D126" s="32">
        <v>9.6416599999999998E-3</v>
      </c>
      <c r="E126" s="32">
        <v>0.99035834</v>
      </c>
    </row>
    <row r="127" spans="1:5">
      <c r="A127" s="31">
        <v>1991</v>
      </c>
      <c r="B127" s="31">
        <v>27</v>
      </c>
      <c r="C127" s="32">
        <v>9.8352800000000001E-3</v>
      </c>
      <c r="D127" s="32">
        <v>9.7871499999999997E-3</v>
      </c>
      <c r="E127" s="32">
        <v>0.99021285000000003</v>
      </c>
    </row>
    <row r="128" spans="1:5">
      <c r="A128" s="31">
        <v>1991</v>
      </c>
      <c r="B128" s="31">
        <v>28</v>
      </c>
      <c r="C128" s="32">
        <v>1.00032E-2</v>
      </c>
      <c r="D128" s="32">
        <v>9.9534199999999993E-3</v>
      </c>
      <c r="E128" s="32">
        <v>0.99004658000000001</v>
      </c>
    </row>
    <row r="129" spans="1:5">
      <c r="A129" s="31">
        <v>1991</v>
      </c>
      <c r="B129" s="31">
        <v>29</v>
      </c>
      <c r="C129" s="32">
        <v>1.0060039999999999E-2</v>
      </c>
      <c r="D129" s="32">
        <v>1.00097E-2</v>
      </c>
      <c r="E129" s="32">
        <v>0.98999029999999999</v>
      </c>
    </row>
    <row r="130" spans="1:5">
      <c r="A130" s="31">
        <v>1991</v>
      </c>
      <c r="B130" s="31">
        <v>30</v>
      </c>
      <c r="C130" s="32">
        <v>1.026705E-2</v>
      </c>
      <c r="D130" s="32">
        <v>1.0214610000000001E-2</v>
      </c>
      <c r="E130" s="32">
        <v>0.98978538999999999</v>
      </c>
    </row>
    <row r="131" spans="1:5">
      <c r="A131" s="31">
        <v>1991</v>
      </c>
      <c r="B131" s="31">
        <v>31</v>
      </c>
      <c r="C131" s="32">
        <v>1.0305079999999999E-2</v>
      </c>
      <c r="D131" s="32">
        <v>1.0252259999999999E-2</v>
      </c>
      <c r="E131" s="32">
        <v>0.98974773999999999</v>
      </c>
    </row>
    <row r="132" spans="1:5">
      <c r="A132" s="31">
        <v>1991</v>
      </c>
      <c r="B132" s="31">
        <v>32</v>
      </c>
      <c r="C132" s="32">
        <v>1.0572750000000001E-2</v>
      </c>
      <c r="D132" s="32">
        <v>1.0517149999999999E-2</v>
      </c>
      <c r="E132" s="32">
        <v>0.98948285000000002</v>
      </c>
    </row>
    <row r="133" spans="1:5">
      <c r="A133" s="31">
        <v>1991</v>
      </c>
      <c r="B133" s="31">
        <v>33</v>
      </c>
      <c r="C133" s="32">
        <v>1.0783849999999999E-2</v>
      </c>
      <c r="D133" s="32">
        <v>1.0726019999999999E-2</v>
      </c>
      <c r="E133" s="32">
        <v>0.98927398</v>
      </c>
    </row>
    <row r="134" spans="1:5">
      <c r="A134" s="31">
        <v>1991</v>
      </c>
      <c r="B134" s="31">
        <v>34</v>
      </c>
      <c r="C134" s="32">
        <v>1.1009970000000001E-2</v>
      </c>
      <c r="D134" s="32">
        <v>1.094969E-2</v>
      </c>
      <c r="E134" s="32">
        <v>0.98905030999999999</v>
      </c>
    </row>
    <row r="135" spans="1:5">
      <c r="A135" s="31">
        <v>1991</v>
      </c>
      <c r="B135" s="31">
        <v>35</v>
      </c>
      <c r="C135" s="32">
        <v>1.128173E-2</v>
      </c>
      <c r="D135" s="32">
        <v>1.121844E-2</v>
      </c>
      <c r="E135" s="32">
        <v>0.98878155999999995</v>
      </c>
    </row>
    <row r="136" spans="1:5">
      <c r="A136" s="31">
        <v>1991</v>
      </c>
      <c r="B136" s="31">
        <v>36</v>
      </c>
      <c r="C136" s="32">
        <v>1.1547119999999999E-2</v>
      </c>
      <c r="D136" s="32">
        <v>1.1480829999999999E-2</v>
      </c>
      <c r="E136" s="32">
        <v>0.98851917</v>
      </c>
    </row>
    <row r="137" spans="1:5">
      <c r="A137" s="31">
        <v>1991</v>
      </c>
      <c r="B137" s="31">
        <v>37</v>
      </c>
      <c r="C137" s="32">
        <v>1.1767089999999999E-2</v>
      </c>
      <c r="D137" s="32">
        <v>1.169826E-2</v>
      </c>
      <c r="E137" s="32">
        <v>0.98830174000000004</v>
      </c>
    </row>
    <row r="138" spans="1:5">
      <c r="A138" s="31">
        <v>1991</v>
      </c>
      <c r="B138" s="31">
        <v>38</v>
      </c>
      <c r="C138" s="32">
        <v>1.208966E-2</v>
      </c>
      <c r="D138" s="32">
        <v>1.201702E-2</v>
      </c>
      <c r="E138" s="32">
        <v>0.98798297999999996</v>
      </c>
    </row>
    <row r="139" spans="1:5">
      <c r="A139" s="31">
        <v>1991</v>
      </c>
      <c r="B139" s="31">
        <v>39</v>
      </c>
      <c r="C139" s="32">
        <v>1.2286399999999999E-2</v>
      </c>
      <c r="D139" s="32">
        <v>1.2211380000000001E-2</v>
      </c>
      <c r="E139" s="32">
        <v>0.98778862000000001</v>
      </c>
    </row>
    <row r="140" spans="1:5">
      <c r="A140" s="31">
        <v>1991</v>
      </c>
      <c r="B140" s="31">
        <v>40</v>
      </c>
      <c r="C140" s="32">
        <v>1.2694199999999999E-2</v>
      </c>
      <c r="D140" s="32">
        <v>1.2614129999999999E-2</v>
      </c>
      <c r="E140" s="32">
        <v>0.98738587</v>
      </c>
    </row>
    <row r="141" spans="1:5">
      <c r="A141" s="31">
        <v>1991</v>
      </c>
      <c r="B141" s="31">
        <v>41</v>
      </c>
      <c r="C141" s="32">
        <v>1.27285E-2</v>
      </c>
      <c r="D141" s="32">
        <v>1.2648E-2</v>
      </c>
      <c r="E141" s="32">
        <v>0.98735200000000001</v>
      </c>
    </row>
    <row r="142" spans="1:5">
      <c r="A142" s="31">
        <v>1991</v>
      </c>
      <c r="B142" s="31">
        <v>42</v>
      </c>
      <c r="C142" s="32">
        <v>1.320256E-2</v>
      </c>
      <c r="D142" s="32">
        <v>1.3115969999999999E-2</v>
      </c>
      <c r="E142" s="32">
        <v>0.98688403000000002</v>
      </c>
    </row>
    <row r="143" spans="1:5">
      <c r="A143" s="31">
        <v>1991</v>
      </c>
      <c r="B143" s="31">
        <v>43</v>
      </c>
      <c r="C143" s="32">
        <v>1.332943E-2</v>
      </c>
      <c r="D143" s="32">
        <v>1.324118E-2</v>
      </c>
      <c r="E143" s="32">
        <v>0.98675882000000004</v>
      </c>
    </row>
    <row r="144" spans="1:5">
      <c r="A144" s="31">
        <v>1991</v>
      </c>
      <c r="B144" s="31">
        <v>44</v>
      </c>
      <c r="C144" s="32">
        <v>1.363631E-2</v>
      </c>
      <c r="D144" s="32">
        <v>1.3543960000000001E-2</v>
      </c>
      <c r="E144" s="32">
        <v>0.98645603999999998</v>
      </c>
    </row>
    <row r="145" spans="1:5">
      <c r="A145" s="31">
        <v>1991</v>
      </c>
      <c r="B145" s="31">
        <v>45</v>
      </c>
      <c r="C145" s="32">
        <v>1.401521E-2</v>
      </c>
      <c r="D145" s="32">
        <v>1.391768E-2</v>
      </c>
      <c r="E145" s="32">
        <v>0.98608231999999996</v>
      </c>
    </row>
    <row r="146" spans="1:5">
      <c r="A146" s="31">
        <v>1991</v>
      </c>
      <c r="B146" s="31">
        <v>46</v>
      </c>
      <c r="C146" s="32">
        <v>1.4276219999999999E-2</v>
      </c>
      <c r="D146" s="32">
        <v>1.417504E-2</v>
      </c>
      <c r="E146" s="32">
        <v>0.98582495999999997</v>
      </c>
    </row>
    <row r="147" spans="1:5">
      <c r="A147" s="31">
        <v>1991</v>
      </c>
      <c r="B147" s="31">
        <v>47</v>
      </c>
      <c r="C147" s="32">
        <v>1.468423E-2</v>
      </c>
      <c r="D147" s="32">
        <v>1.45772E-2</v>
      </c>
      <c r="E147" s="32">
        <v>0.98542280000000004</v>
      </c>
    </row>
    <row r="148" spans="1:5">
      <c r="A148" s="31">
        <v>1991</v>
      </c>
      <c r="B148" s="31">
        <v>48</v>
      </c>
      <c r="C148" s="32">
        <v>1.5340390000000001E-2</v>
      </c>
      <c r="D148" s="32">
        <v>1.522362E-2</v>
      </c>
      <c r="E148" s="32">
        <v>0.98477638000000001</v>
      </c>
    </row>
    <row r="149" spans="1:5">
      <c r="A149" s="31">
        <v>1991</v>
      </c>
      <c r="B149" s="31">
        <v>49</v>
      </c>
      <c r="C149" s="32">
        <v>1.5937090000000001E-2</v>
      </c>
      <c r="D149" s="32">
        <v>1.5811100000000002E-2</v>
      </c>
      <c r="E149" s="32">
        <v>0.98418890000000003</v>
      </c>
    </row>
    <row r="150" spans="1:5">
      <c r="A150" s="31">
        <v>1991</v>
      </c>
      <c r="B150" s="31">
        <v>50</v>
      </c>
      <c r="C150" s="32">
        <v>1.690823E-2</v>
      </c>
      <c r="D150" s="32">
        <v>1.676648E-2</v>
      </c>
      <c r="E150" s="32">
        <v>0.98323351999999997</v>
      </c>
    </row>
    <row r="151" spans="1:5">
      <c r="A151" s="31">
        <v>1991</v>
      </c>
      <c r="B151" s="31">
        <v>51</v>
      </c>
      <c r="C151" s="32">
        <v>1.7353980000000001E-2</v>
      </c>
      <c r="D151" s="32">
        <v>1.72047E-2</v>
      </c>
      <c r="E151" s="32">
        <v>0.98279530000000004</v>
      </c>
    </row>
    <row r="152" spans="1:5">
      <c r="A152" s="31">
        <v>1991</v>
      </c>
      <c r="B152" s="31">
        <v>52</v>
      </c>
      <c r="C152" s="32">
        <v>1.8444809999999999E-2</v>
      </c>
      <c r="D152" s="32">
        <v>1.8276259999999999E-2</v>
      </c>
      <c r="E152" s="32">
        <v>0.98172373999999996</v>
      </c>
    </row>
    <row r="153" spans="1:5">
      <c r="A153" s="31">
        <v>1991</v>
      </c>
      <c r="B153" s="31">
        <v>53</v>
      </c>
      <c r="C153" s="32">
        <v>1.9174730000000001E-2</v>
      </c>
      <c r="D153" s="32">
        <v>1.8992640000000002E-2</v>
      </c>
      <c r="E153" s="32">
        <v>0.98100735999999999</v>
      </c>
    </row>
    <row r="154" spans="1:5">
      <c r="A154" s="31">
        <v>1991</v>
      </c>
      <c r="B154" s="31">
        <v>54</v>
      </c>
      <c r="C154" s="32">
        <v>2.0125509999999999E-2</v>
      </c>
      <c r="D154" s="32">
        <v>1.992501E-2</v>
      </c>
      <c r="E154" s="32">
        <v>0.98007498999999998</v>
      </c>
    </row>
    <row r="155" spans="1:5">
      <c r="A155" s="31">
        <v>1991</v>
      </c>
      <c r="B155" s="31">
        <v>55</v>
      </c>
      <c r="C155" s="32">
        <v>2.1057429999999999E-2</v>
      </c>
      <c r="D155" s="32">
        <v>2.0838039999999999E-2</v>
      </c>
      <c r="E155" s="32">
        <v>0.97916196</v>
      </c>
    </row>
    <row r="156" spans="1:5">
      <c r="A156" s="31">
        <v>1991</v>
      </c>
      <c r="B156" s="31">
        <v>56</v>
      </c>
      <c r="C156" s="32">
        <v>2.2154340000000002E-2</v>
      </c>
      <c r="D156" s="32">
        <v>2.1911630000000001E-2</v>
      </c>
      <c r="E156" s="32">
        <v>0.97808837000000004</v>
      </c>
    </row>
    <row r="157" spans="1:5">
      <c r="A157" s="31">
        <v>1991</v>
      </c>
      <c r="B157" s="31">
        <v>57</v>
      </c>
      <c r="C157" s="32">
        <v>2.325586E-2</v>
      </c>
      <c r="D157" s="32">
        <v>2.298855E-2</v>
      </c>
      <c r="E157" s="32">
        <v>0.97701145</v>
      </c>
    </row>
    <row r="158" spans="1:5">
      <c r="A158" s="31">
        <v>1991</v>
      </c>
      <c r="B158" s="31">
        <v>58</v>
      </c>
      <c r="C158" s="32">
        <v>2.493182E-2</v>
      </c>
      <c r="D158" s="32">
        <v>2.462485E-2</v>
      </c>
      <c r="E158" s="32">
        <v>0.97537514999999997</v>
      </c>
    </row>
    <row r="159" spans="1:5">
      <c r="A159" s="31">
        <v>1991</v>
      </c>
      <c r="B159" s="31">
        <v>59</v>
      </c>
      <c r="C159" s="32">
        <v>2.660881E-2</v>
      </c>
      <c r="D159" s="32">
        <v>2.625945E-2</v>
      </c>
      <c r="E159" s="32">
        <v>0.97374055000000004</v>
      </c>
    </row>
    <row r="160" spans="1:5">
      <c r="A160" s="31">
        <v>1991</v>
      </c>
      <c r="B160" s="31">
        <v>60</v>
      </c>
      <c r="C160" s="32">
        <v>2.920147E-2</v>
      </c>
      <c r="D160" s="32">
        <v>2.8781250000000001E-2</v>
      </c>
      <c r="E160" s="32">
        <v>0.97121875000000002</v>
      </c>
    </row>
    <row r="161" spans="1:5">
      <c r="A161" s="31">
        <v>1991</v>
      </c>
      <c r="B161" s="31">
        <v>61</v>
      </c>
      <c r="C161" s="32">
        <v>3.072925E-2</v>
      </c>
      <c r="D161" s="32">
        <v>3.0264249999999999E-2</v>
      </c>
      <c r="E161" s="32">
        <v>0.96973575000000001</v>
      </c>
    </row>
    <row r="162" spans="1:5">
      <c r="A162" s="31">
        <v>1991</v>
      </c>
      <c r="B162" s="31">
        <v>62</v>
      </c>
      <c r="C162" s="32">
        <v>3.368409E-2</v>
      </c>
      <c r="D162" s="32">
        <v>3.3126179999999998E-2</v>
      </c>
      <c r="E162" s="32">
        <v>0.96687381999999999</v>
      </c>
    </row>
    <row r="163" spans="1:5">
      <c r="A163" s="31">
        <v>1991</v>
      </c>
      <c r="B163" s="31">
        <v>63</v>
      </c>
      <c r="C163" s="32">
        <v>3.6335909999999999E-2</v>
      </c>
      <c r="D163" s="32">
        <v>3.5687539999999997E-2</v>
      </c>
      <c r="E163" s="32">
        <v>0.96431246000000004</v>
      </c>
    </row>
    <row r="164" spans="1:5">
      <c r="A164" s="31">
        <v>1991</v>
      </c>
      <c r="B164" s="31">
        <v>64</v>
      </c>
      <c r="C164" s="32">
        <v>3.9304110000000003E-2</v>
      </c>
      <c r="D164" s="32">
        <v>3.8546589999999999E-2</v>
      </c>
      <c r="E164" s="32">
        <v>0.96145340999999995</v>
      </c>
    </row>
    <row r="165" spans="1:5">
      <c r="A165" s="31">
        <v>1991</v>
      </c>
      <c r="B165" s="31">
        <v>65</v>
      </c>
      <c r="C165" s="32">
        <v>4.264797E-2</v>
      </c>
      <c r="D165" s="32">
        <v>4.1757530000000001E-2</v>
      </c>
      <c r="E165" s="32">
        <v>0.95824246999999996</v>
      </c>
    </row>
    <row r="166" spans="1:5">
      <c r="A166" s="31">
        <v>1991</v>
      </c>
      <c r="B166" s="31">
        <v>66</v>
      </c>
      <c r="C166" s="32">
        <v>4.5759750000000002E-2</v>
      </c>
      <c r="D166" s="32">
        <v>4.4736199999999997E-2</v>
      </c>
      <c r="E166" s="32">
        <v>0.9552638</v>
      </c>
    </row>
    <row r="167" spans="1:5">
      <c r="A167" s="31">
        <v>1991</v>
      </c>
      <c r="B167" s="31">
        <v>67</v>
      </c>
      <c r="C167" s="32">
        <v>4.9565089999999999E-2</v>
      </c>
      <c r="D167" s="32">
        <v>4.8366449999999998E-2</v>
      </c>
      <c r="E167" s="32">
        <v>0.95163355000000005</v>
      </c>
    </row>
    <row r="168" spans="1:5">
      <c r="A168" s="31">
        <v>1991</v>
      </c>
      <c r="B168" s="31">
        <v>68</v>
      </c>
      <c r="C168" s="32">
        <v>5.4052509999999998E-2</v>
      </c>
      <c r="D168" s="32">
        <v>5.2630110000000001E-2</v>
      </c>
      <c r="E168" s="32">
        <v>0.94736989000000005</v>
      </c>
    </row>
    <row r="169" spans="1:5">
      <c r="A169" s="31">
        <v>1991</v>
      </c>
      <c r="B169" s="31">
        <v>69</v>
      </c>
      <c r="C169" s="32">
        <v>5.8504859999999999E-2</v>
      </c>
      <c r="D169" s="32">
        <v>5.6842089999999998E-2</v>
      </c>
      <c r="E169" s="32">
        <v>0.94315791000000004</v>
      </c>
    </row>
    <row r="170" spans="1:5">
      <c r="A170" s="31">
        <v>1991</v>
      </c>
      <c r="B170" s="31">
        <v>70</v>
      </c>
      <c r="C170" s="32">
        <v>6.53387E-2</v>
      </c>
      <c r="D170" s="32">
        <v>6.3271649999999999E-2</v>
      </c>
      <c r="E170" s="32">
        <v>0.93672834999999999</v>
      </c>
    </row>
    <row r="171" spans="1:5">
      <c r="A171" s="31">
        <v>1991</v>
      </c>
      <c r="B171" s="31">
        <v>71</v>
      </c>
      <c r="C171" s="32">
        <v>6.9445190000000004E-2</v>
      </c>
      <c r="D171" s="32">
        <v>6.7114789999999994E-2</v>
      </c>
      <c r="E171" s="32">
        <v>0.93288521000000002</v>
      </c>
    </row>
    <row r="172" spans="1:5">
      <c r="A172" s="31">
        <v>1991</v>
      </c>
      <c r="B172" s="31">
        <v>72</v>
      </c>
      <c r="C172" s="32">
        <v>7.7177419999999997E-2</v>
      </c>
      <c r="D172" s="32">
        <v>7.4309899999999998E-2</v>
      </c>
      <c r="E172" s="32">
        <v>0.92569009999999996</v>
      </c>
    </row>
    <row r="173" spans="1:5">
      <c r="A173" s="31">
        <v>1991</v>
      </c>
      <c r="B173" s="31">
        <v>73</v>
      </c>
      <c r="C173" s="32">
        <v>8.3803580000000003E-2</v>
      </c>
      <c r="D173" s="32">
        <v>8.0433279999999996E-2</v>
      </c>
      <c r="E173" s="32">
        <v>0.91956671999999995</v>
      </c>
    </row>
    <row r="174" spans="1:5">
      <c r="A174" s="31">
        <v>1991</v>
      </c>
      <c r="B174" s="31">
        <v>74</v>
      </c>
      <c r="C174" s="32">
        <v>9.1433630000000002E-2</v>
      </c>
      <c r="D174" s="32">
        <v>8.7436319999999998E-2</v>
      </c>
      <c r="E174" s="32">
        <v>0.91256367999999999</v>
      </c>
    </row>
    <row r="175" spans="1:5">
      <c r="A175" s="31">
        <v>1991</v>
      </c>
      <c r="B175" s="31">
        <v>75</v>
      </c>
      <c r="C175" s="32">
        <v>9.986834E-2</v>
      </c>
      <c r="D175" s="32">
        <v>9.5118670000000002E-2</v>
      </c>
      <c r="E175" s="32">
        <v>0.90488133000000004</v>
      </c>
    </row>
    <row r="176" spans="1:5">
      <c r="A176" s="31">
        <v>1991</v>
      </c>
      <c r="B176" s="31">
        <v>76</v>
      </c>
      <c r="C176" s="32">
        <v>0.10776048000000001</v>
      </c>
      <c r="D176" s="32">
        <v>0.10225115999999999</v>
      </c>
      <c r="E176" s="32">
        <v>0.89774883999999999</v>
      </c>
    </row>
    <row r="177" spans="1:5">
      <c r="A177" s="31">
        <v>1991</v>
      </c>
      <c r="B177" s="31">
        <v>77</v>
      </c>
      <c r="C177" s="32">
        <v>0.11625106</v>
      </c>
      <c r="D177" s="32">
        <v>0.10986509</v>
      </c>
      <c r="E177" s="32">
        <v>0.89013491</v>
      </c>
    </row>
    <row r="178" spans="1:5">
      <c r="A178" s="31">
        <v>1991</v>
      </c>
      <c r="B178" s="31">
        <v>78</v>
      </c>
      <c r="C178" s="32">
        <v>0.1267993</v>
      </c>
      <c r="D178" s="32">
        <v>0.11923955</v>
      </c>
      <c r="E178" s="32">
        <v>0.88076045000000003</v>
      </c>
    </row>
    <row r="179" spans="1:5">
      <c r="A179" s="31">
        <v>1991</v>
      </c>
      <c r="B179" s="31">
        <v>79</v>
      </c>
      <c r="C179" s="32">
        <v>0.13609396000000001</v>
      </c>
      <c r="D179" s="32">
        <v>0.12742319999999999</v>
      </c>
      <c r="E179" s="32">
        <v>0.87257680000000004</v>
      </c>
    </row>
    <row r="180" spans="1:5">
      <c r="A180" s="31">
        <v>1991</v>
      </c>
      <c r="B180" s="31">
        <v>80</v>
      </c>
      <c r="C180" s="32">
        <v>0.14841339000000001</v>
      </c>
      <c r="D180" s="32">
        <v>0.13816091999999999</v>
      </c>
      <c r="E180" s="32">
        <v>0.86183907999999998</v>
      </c>
    </row>
    <row r="181" spans="1:5">
      <c r="A181" s="31">
        <v>1991</v>
      </c>
      <c r="B181" s="31">
        <v>81</v>
      </c>
      <c r="C181" s="32">
        <v>0.15681834</v>
      </c>
      <c r="D181" s="32">
        <v>0.14541635999999999</v>
      </c>
      <c r="E181" s="32">
        <v>0.85458363999999998</v>
      </c>
    </row>
    <row r="182" spans="1:5">
      <c r="A182" s="31">
        <v>1991</v>
      </c>
      <c r="B182" s="31">
        <v>82</v>
      </c>
      <c r="C182" s="32">
        <v>0.17279173</v>
      </c>
      <c r="D182" s="32">
        <v>0.15905042999999999</v>
      </c>
      <c r="E182" s="32">
        <v>0.84094957000000004</v>
      </c>
    </row>
    <row r="183" spans="1:5">
      <c r="A183" s="31">
        <v>1991</v>
      </c>
      <c r="B183" s="31">
        <v>83</v>
      </c>
      <c r="C183" s="32">
        <v>0.18655181000000001</v>
      </c>
      <c r="D183" s="32">
        <v>0.17063561999999999</v>
      </c>
      <c r="E183" s="32">
        <v>0.82936438000000001</v>
      </c>
    </row>
    <row r="184" spans="1:5">
      <c r="A184" s="31">
        <v>1991</v>
      </c>
      <c r="B184" s="31">
        <v>84</v>
      </c>
      <c r="C184" s="32">
        <v>0.20289135</v>
      </c>
      <c r="D184" s="32">
        <v>0.18420459</v>
      </c>
      <c r="E184" s="32">
        <v>0.81579541</v>
      </c>
    </row>
    <row r="185" spans="1:5">
      <c r="A185" s="31">
        <v>1991</v>
      </c>
      <c r="B185" s="31">
        <v>85</v>
      </c>
      <c r="C185" s="32">
        <v>0.21734163000000001</v>
      </c>
      <c r="D185" s="32">
        <v>0.19603802000000001</v>
      </c>
      <c r="E185" s="32">
        <v>0.80396197999999996</v>
      </c>
    </row>
    <row r="186" spans="1:5">
      <c r="A186" s="31">
        <v>1991</v>
      </c>
      <c r="B186" s="31">
        <v>86</v>
      </c>
      <c r="C186" s="32">
        <v>0.23294071999999999</v>
      </c>
      <c r="D186" s="32">
        <v>0.20864031</v>
      </c>
      <c r="E186" s="32">
        <v>0.79135968999999995</v>
      </c>
    </row>
    <row r="187" spans="1:5">
      <c r="A187" s="31">
        <v>1991</v>
      </c>
      <c r="B187" s="31">
        <v>87</v>
      </c>
      <c r="C187" s="32">
        <v>0.24858876999999999</v>
      </c>
      <c r="D187" s="32">
        <v>0.22110647</v>
      </c>
      <c r="E187" s="32">
        <v>0.77889352999999995</v>
      </c>
    </row>
    <row r="188" spans="1:5">
      <c r="A188" s="31">
        <v>1991</v>
      </c>
      <c r="B188" s="31">
        <v>88</v>
      </c>
      <c r="C188" s="32">
        <v>0.26622514000000003</v>
      </c>
      <c r="D188" s="32">
        <v>0.2349503</v>
      </c>
      <c r="E188" s="32">
        <v>0.76504970000000005</v>
      </c>
    </row>
    <row r="189" spans="1:5">
      <c r="A189" s="31">
        <v>1991</v>
      </c>
      <c r="B189" s="31">
        <v>89</v>
      </c>
      <c r="C189" s="32">
        <v>0.28211123999999999</v>
      </c>
      <c r="D189" s="32">
        <v>0.24723706000000001</v>
      </c>
      <c r="E189" s="32">
        <v>0.75276293999999999</v>
      </c>
    </row>
    <row r="190" spans="1:5">
      <c r="A190" s="31">
        <v>1991</v>
      </c>
      <c r="B190" s="31">
        <v>90</v>
      </c>
      <c r="C190" s="32">
        <v>0.30490254999999999</v>
      </c>
      <c r="D190" s="32">
        <v>0.26456870999999998</v>
      </c>
      <c r="E190" s="32">
        <v>0.73543128999999996</v>
      </c>
    </row>
    <row r="191" spans="1:5">
      <c r="A191" s="31">
        <v>1991</v>
      </c>
      <c r="B191" s="31">
        <v>91</v>
      </c>
      <c r="C191" s="32">
        <v>0.31752475000000002</v>
      </c>
      <c r="D191" s="32">
        <v>0.27402059000000001</v>
      </c>
      <c r="E191" s="32">
        <v>0.72597940999999999</v>
      </c>
    </row>
    <row r="192" spans="1:5">
      <c r="A192" s="31">
        <v>1991</v>
      </c>
      <c r="B192" s="31">
        <v>92</v>
      </c>
      <c r="C192" s="32">
        <v>0.34069326</v>
      </c>
      <c r="D192" s="32">
        <v>0.29110458</v>
      </c>
      <c r="E192" s="32">
        <v>0.70889542000000005</v>
      </c>
    </row>
    <row r="193" spans="1:5">
      <c r="A193" s="31">
        <v>1991</v>
      </c>
      <c r="B193" s="31">
        <v>93</v>
      </c>
      <c r="C193" s="32">
        <v>0.36107581</v>
      </c>
      <c r="D193" s="32">
        <v>0.30585702999999997</v>
      </c>
      <c r="E193" s="32">
        <v>0.69414297000000003</v>
      </c>
    </row>
    <row r="194" spans="1:5">
      <c r="A194" s="31">
        <v>1991</v>
      </c>
      <c r="B194" s="31">
        <v>94</v>
      </c>
      <c r="C194" s="32">
        <v>0.38378842000000002</v>
      </c>
      <c r="D194" s="32">
        <v>0.32199873000000001</v>
      </c>
      <c r="E194" s="32">
        <v>0.67800126999999999</v>
      </c>
    </row>
    <row r="195" spans="1:5">
      <c r="A195" s="31">
        <v>1991</v>
      </c>
      <c r="B195" s="31">
        <v>95</v>
      </c>
      <c r="C195" s="32">
        <v>0.40944098000000001</v>
      </c>
      <c r="D195" s="32">
        <v>0.33986388000000001</v>
      </c>
      <c r="E195" s="32">
        <v>0.66013611999999999</v>
      </c>
    </row>
    <row r="196" spans="1:5">
      <c r="A196" s="31">
        <v>1991</v>
      </c>
      <c r="B196" s="31">
        <v>96</v>
      </c>
      <c r="C196" s="32">
        <v>0.43190750999999999</v>
      </c>
      <c r="D196" s="32">
        <v>0.35520059999999998</v>
      </c>
      <c r="E196" s="32">
        <v>0.64479940000000002</v>
      </c>
    </row>
    <row r="197" spans="1:5">
      <c r="A197" s="31">
        <v>1991</v>
      </c>
      <c r="B197" s="31">
        <v>97</v>
      </c>
      <c r="C197" s="32">
        <v>0.45378470999999998</v>
      </c>
      <c r="D197" s="32">
        <v>0.36986513999999998</v>
      </c>
      <c r="E197" s="32">
        <v>0.63013485999999996</v>
      </c>
    </row>
    <row r="198" spans="1:5">
      <c r="A198" s="31">
        <v>1991</v>
      </c>
      <c r="B198" s="31">
        <v>98</v>
      </c>
      <c r="C198" s="32">
        <v>0.47472866000000002</v>
      </c>
      <c r="D198" s="32">
        <v>0.38366117999999999</v>
      </c>
      <c r="E198" s="32">
        <v>0.61633881999999995</v>
      </c>
    </row>
    <row r="199" spans="1:5">
      <c r="A199" s="31">
        <v>1991</v>
      </c>
      <c r="B199" s="31">
        <v>99</v>
      </c>
      <c r="C199" s="32">
        <v>0.50109735</v>
      </c>
      <c r="D199" s="32">
        <v>0.40070199000000001</v>
      </c>
      <c r="E199" s="32">
        <v>0.59929801000000005</v>
      </c>
    </row>
    <row r="200" spans="1:5">
      <c r="A200" s="31">
        <v>1992</v>
      </c>
      <c r="B200" s="31">
        <v>1</v>
      </c>
      <c r="C200" s="32">
        <v>5.4339999999999999E-2</v>
      </c>
      <c r="D200" s="32">
        <v>5.2902640000000001E-2</v>
      </c>
      <c r="E200" s="32">
        <v>0.94709736</v>
      </c>
    </row>
    <row r="201" spans="1:5">
      <c r="A201" s="31">
        <v>1992</v>
      </c>
      <c r="B201" s="31">
        <v>2</v>
      </c>
      <c r="C201" s="32">
        <v>3.3144220000000002E-2</v>
      </c>
      <c r="D201" s="32">
        <v>3.2603899999999998E-2</v>
      </c>
      <c r="E201" s="32">
        <v>0.96739609999999998</v>
      </c>
    </row>
    <row r="202" spans="1:5">
      <c r="A202" s="31">
        <v>1992</v>
      </c>
      <c r="B202" s="31">
        <v>3</v>
      </c>
      <c r="C202" s="32">
        <v>2.2362509999999999E-2</v>
      </c>
      <c r="D202" s="32">
        <v>2.2115240000000001E-2</v>
      </c>
      <c r="E202" s="32">
        <v>0.97788476000000002</v>
      </c>
    </row>
    <row r="203" spans="1:5">
      <c r="A203" s="31">
        <v>1992</v>
      </c>
      <c r="B203" s="31">
        <v>4</v>
      </c>
      <c r="C203" s="32">
        <v>1.5282189999999999E-2</v>
      </c>
      <c r="D203" s="32">
        <v>1.5166300000000001E-2</v>
      </c>
      <c r="E203" s="32">
        <v>0.98483370000000003</v>
      </c>
    </row>
    <row r="204" spans="1:5">
      <c r="A204" s="31">
        <v>1992</v>
      </c>
      <c r="B204" s="31">
        <v>5</v>
      </c>
      <c r="C204" s="32">
        <v>1.131942E-2</v>
      </c>
      <c r="D204" s="32">
        <v>1.125572E-2</v>
      </c>
      <c r="E204" s="32">
        <v>0.98874428000000003</v>
      </c>
    </row>
    <row r="205" spans="1:5">
      <c r="A205" s="31">
        <v>1992</v>
      </c>
      <c r="B205" s="31">
        <v>6</v>
      </c>
      <c r="C205" s="32">
        <v>9.0801200000000006E-3</v>
      </c>
      <c r="D205" s="32">
        <v>9.0390799999999997E-3</v>
      </c>
      <c r="E205" s="32">
        <v>0.99096092000000002</v>
      </c>
    </row>
    <row r="206" spans="1:5">
      <c r="A206" s="31">
        <v>1992</v>
      </c>
      <c r="B206" s="31">
        <v>7</v>
      </c>
      <c r="C206" s="32">
        <v>7.4298599999999999E-3</v>
      </c>
      <c r="D206" s="32">
        <v>7.4023600000000002E-3</v>
      </c>
      <c r="E206" s="32">
        <v>0.99259763999999995</v>
      </c>
    </row>
    <row r="207" spans="1:5">
      <c r="A207" s="31">
        <v>1992</v>
      </c>
      <c r="B207" s="31">
        <v>8</v>
      </c>
      <c r="C207" s="32">
        <v>6.3160600000000001E-3</v>
      </c>
      <c r="D207" s="32">
        <v>6.2961800000000002E-3</v>
      </c>
      <c r="E207" s="32">
        <v>0.99370382000000002</v>
      </c>
    </row>
    <row r="208" spans="1:5">
      <c r="A208" s="31">
        <v>1992</v>
      </c>
      <c r="B208" s="31">
        <v>9</v>
      </c>
      <c r="C208" s="32">
        <v>5.5400700000000002E-3</v>
      </c>
      <c r="D208" s="32">
        <v>5.52477E-3</v>
      </c>
      <c r="E208" s="32">
        <v>0.99447523000000004</v>
      </c>
    </row>
    <row r="209" spans="1:5">
      <c r="A209" s="31">
        <v>1992</v>
      </c>
      <c r="B209" s="31">
        <v>10</v>
      </c>
      <c r="C209" s="32">
        <v>5.0173400000000003E-3</v>
      </c>
      <c r="D209" s="32">
        <v>5.0047900000000003E-3</v>
      </c>
      <c r="E209" s="32">
        <v>0.99499521000000002</v>
      </c>
    </row>
    <row r="210" spans="1:5">
      <c r="A210" s="31">
        <v>1992</v>
      </c>
      <c r="B210" s="31">
        <v>11</v>
      </c>
      <c r="C210" s="32">
        <v>4.6594200000000001E-3</v>
      </c>
      <c r="D210" s="32">
        <v>4.6485900000000002E-3</v>
      </c>
      <c r="E210" s="32">
        <v>0.99535141000000005</v>
      </c>
    </row>
    <row r="211" spans="1:5">
      <c r="A211" s="31">
        <v>1992</v>
      </c>
      <c r="B211" s="31">
        <v>12</v>
      </c>
      <c r="C211" s="32">
        <v>4.5512499999999997E-3</v>
      </c>
      <c r="D211" s="32">
        <v>4.5409100000000004E-3</v>
      </c>
      <c r="E211" s="32">
        <v>0.99545908999999999</v>
      </c>
    </row>
    <row r="212" spans="1:5">
      <c r="A212" s="31">
        <v>1992</v>
      </c>
      <c r="B212" s="31">
        <v>13</v>
      </c>
      <c r="C212" s="32">
        <v>4.6033699999999999E-3</v>
      </c>
      <c r="D212" s="32">
        <v>4.5928000000000002E-3</v>
      </c>
      <c r="E212" s="32">
        <v>0.99540720000000005</v>
      </c>
    </row>
    <row r="213" spans="1:5">
      <c r="A213" s="31">
        <v>1992</v>
      </c>
      <c r="B213" s="31">
        <v>14</v>
      </c>
      <c r="C213" s="32">
        <v>4.8583400000000001E-3</v>
      </c>
      <c r="D213" s="32">
        <v>4.8465699999999997E-3</v>
      </c>
      <c r="E213" s="32">
        <v>0.99515343000000001</v>
      </c>
    </row>
    <row r="214" spans="1:5">
      <c r="A214" s="31">
        <v>1992</v>
      </c>
      <c r="B214" s="31">
        <v>15</v>
      </c>
      <c r="C214" s="32">
        <v>5.2033000000000001E-3</v>
      </c>
      <c r="D214" s="32">
        <v>5.1897999999999996E-3</v>
      </c>
      <c r="E214" s="32">
        <v>0.99481019999999998</v>
      </c>
    </row>
    <row r="215" spans="1:5">
      <c r="A215" s="31">
        <v>1992</v>
      </c>
      <c r="B215" s="31">
        <v>16</v>
      </c>
      <c r="C215" s="32">
        <v>5.70821E-3</v>
      </c>
      <c r="D215" s="32">
        <v>5.6919700000000002E-3</v>
      </c>
      <c r="E215" s="32">
        <v>0.99430803000000001</v>
      </c>
    </row>
    <row r="216" spans="1:5">
      <c r="A216" s="31">
        <v>1992</v>
      </c>
      <c r="B216" s="31">
        <v>17</v>
      </c>
      <c r="C216" s="32">
        <v>6.2299299999999998E-3</v>
      </c>
      <c r="D216" s="32">
        <v>6.2105900000000002E-3</v>
      </c>
      <c r="E216" s="32">
        <v>0.99378940999999998</v>
      </c>
    </row>
    <row r="217" spans="1:5">
      <c r="A217" s="31">
        <v>1992</v>
      </c>
      <c r="B217" s="31">
        <v>18</v>
      </c>
      <c r="C217" s="32">
        <v>6.8602699999999999E-3</v>
      </c>
      <c r="D217" s="32">
        <v>6.8368200000000004E-3</v>
      </c>
      <c r="E217" s="32">
        <v>0.99316318000000003</v>
      </c>
    </row>
    <row r="218" spans="1:5">
      <c r="A218" s="31">
        <v>1992</v>
      </c>
      <c r="B218" s="31">
        <v>19</v>
      </c>
      <c r="C218" s="32">
        <v>7.6931300000000003E-3</v>
      </c>
      <c r="D218" s="32">
        <v>7.6636500000000001E-3</v>
      </c>
      <c r="E218" s="32">
        <v>0.99233634999999998</v>
      </c>
    </row>
    <row r="219" spans="1:5">
      <c r="A219" s="31">
        <v>1992</v>
      </c>
      <c r="B219" s="31">
        <v>20</v>
      </c>
      <c r="C219" s="32">
        <v>8.5606899999999993E-3</v>
      </c>
      <c r="D219" s="32">
        <v>8.5241999999999991E-3</v>
      </c>
      <c r="E219" s="32">
        <v>0.99147580000000002</v>
      </c>
    </row>
    <row r="220" spans="1:5">
      <c r="A220" s="31">
        <v>1992</v>
      </c>
      <c r="B220" s="31">
        <v>21</v>
      </c>
      <c r="C220" s="32">
        <v>9.3137299999999992E-3</v>
      </c>
      <c r="D220" s="32">
        <v>9.2705600000000006E-3</v>
      </c>
      <c r="E220" s="32">
        <v>0.99072943999999996</v>
      </c>
    </row>
    <row r="221" spans="1:5">
      <c r="A221" s="31">
        <v>1992</v>
      </c>
      <c r="B221" s="31">
        <v>22</v>
      </c>
      <c r="C221" s="32">
        <v>9.7853200000000001E-3</v>
      </c>
      <c r="D221" s="32">
        <v>9.7376700000000004E-3</v>
      </c>
      <c r="E221" s="32">
        <v>0.99026232999999997</v>
      </c>
    </row>
    <row r="222" spans="1:5">
      <c r="A222" s="31">
        <v>1992</v>
      </c>
      <c r="B222" s="31">
        <v>23</v>
      </c>
      <c r="C222" s="32">
        <v>1.005294E-2</v>
      </c>
      <c r="D222" s="32">
        <v>1.000266E-2</v>
      </c>
      <c r="E222" s="32">
        <v>0.98999733999999995</v>
      </c>
    </row>
    <row r="223" spans="1:5">
      <c r="A223" s="31">
        <v>1992</v>
      </c>
      <c r="B223" s="31">
        <v>24</v>
      </c>
      <c r="C223" s="32">
        <v>1.029797E-2</v>
      </c>
      <c r="D223" s="32">
        <v>1.0245219999999999E-2</v>
      </c>
      <c r="E223" s="32">
        <v>0.98975477999999995</v>
      </c>
    </row>
    <row r="224" spans="1:5">
      <c r="A224" s="31">
        <v>1992</v>
      </c>
      <c r="B224" s="31">
        <v>25</v>
      </c>
      <c r="C224" s="32">
        <v>1.051321E-2</v>
      </c>
      <c r="D224" s="32">
        <v>1.0458240000000001E-2</v>
      </c>
      <c r="E224" s="32">
        <v>0.98954176000000005</v>
      </c>
    </row>
    <row r="225" spans="1:5">
      <c r="A225" s="31">
        <v>1992</v>
      </c>
      <c r="B225" s="31">
        <v>26</v>
      </c>
      <c r="C225" s="32">
        <v>1.068828E-2</v>
      </c>
      <c r="D225" s="32">
        <v>1.0631460000000001E-2</v>
      </c>
      <c r="E225" s="32">
        <v>0.98936853999999996</v>
      </c>
    </row>
    <row r="226" spans="1:5">
      <c r="A226" s="31">
        <v>1992</v>
      </c>
      <c r="B226" s="31">
        <v>27</v>
      </c>
      <c r="C226" s="32">
        <v>1.0850800000000001E-2</v>
      </c>
      <c r="D226" s="32">
        <v>1.079225E-2</v>
      </c>
      <c r="E226" s="32">
        <v>0.98920775000000005</v>
      </c>
    </row>
    <row r="227" spans="1:5">
      <c r="A227" s="31">
        <v>1992</v>
      </c>
      <c r="B227" s="31">
        <v>28</v>
      </c>
      <c r="C227" s="32">
        <v>1.101246E-2</v>
      </c>
      <c r="D227" s="32">
        <v>1.0952150000000001E-2</v>
      </c>
      <c r="E227" s="32">
        <v>0.98904784999999995</v>
      </c>
    </row>
    <row r="228" spans="1:5">
      <c r="A228" s="31">
        <v>1992</v>
      </c>
      <c r="B228" s="31">
        <v>29</v>
      </c>
      <c r="C228" s="32">
        <v>1.1033980000000001E-2</v>
      </c>
      <c r="D228" s="32">
        <v>1.0973439999999999E-2</v>
      </c>
      <c r="E228" s="32">
        <v>0.98902656</v>
      </c>
    </row>
    <row r="229" spans="1:5">
      <c r="A229" s="31">
        <v>1992</v>
      </c>
      <c r="B229" s="31">
        <v>30</v>
      </c>
      <c r="C229" s="32">
        <v>1.119644E-2</v>
      </c>
      <c r="D229" s="32">
        <v>1.1134099999999999E-2</v>
      </c>
      <c r="E229" s="32">
        <v>0.98886589999999996</v>
      </c>
    </row>
    <row r="230" spans="1:5">
      <c r="A230" s="31">
        <v>1992</v>
      </c>
      <c r="B230" s="31">
        <v>31</v>
      </c>
      <c r="C230" s="32">
        <v>1.119763E-2</v>
      </c>
      <c r="D230" s="32">
        <v>1.1135290000000001E-2</v>
      </c>
      <c r="E230" s="32">
        <v>0.98886470999999998</v>
      </c>
    </row>
    <row r="231" spans="1:5">
      <c r="A231" s="31">
        <v>1992</v>
      </c>
      <c r="B231" s="31">
        <v>32</v>
      </c>
      <c r="C231" s="32">
        <v>1.1458879999999999E-2</v>
      </c>
      <c r="D231" s="32">
        <v>1.13936E-2</v>
      </c>
      <c r="E231" s="32">
        <v>0.9886064</v>
      </c>
    </row>
    <row r="232" spans="1:5">
      <c r="A232" s="31">
        <v>1992</v>
      </c>
      <c r="B232" s="31">
        <v>33</v>
      </c>
      <c r="C232" s="32">
        <v>1.168867E-2</v>
      </c>
      <c r="D232" s="32">
        <v>1.1620760000000001E-2</v>
      </c>
      <c r="E232" s="32">
        <v>0.98837923999999999</v>
      </c>
    </row>
    <row r="233" spans="1:5">
      <c r="A233" s="31">
        <v>1992</v>
      </c>
      <c r="B233" s="31">
        <v>34</v>
      </c>
      <c r="C233" s="32">
        <v>1.193667E-2</v>
      </c>
      <c r="D233" s="32">
        <v>1.1865850000000001E-2</v>
      </c>
      <c r="E233" s="32">
        <v>0.98813415000000004</v>
      </c>
    </row>
    <row r="234" spans="1:5">
      <c r="A234" s="31">
        <v>1992</v>
      </c>
      <c r="B234" s="31">
        <v>35</v>
      </c>
      <c r="C234" s="32">
        <v>1.223201E-2</v>
      </c>
      <c r="D234" s="32">
        <v>1.2157650000000001E-2</v>
      </c>
      <c r="E234" s="32">
        <v>0.98784234999999998</v>
      </c>
    </row>
    <row r="235" spans="1:5">
      <c r="A235" s="31">
        <v>1992</v>
      </c>
      <c r="B235" s="31">
        <v>36</v>
      </c>
      <c r="C235" s="32">
        <v>1.2520959999999999E-2</v>
      </c>
      <c r="D235" s="32">
        <v>1.2443070000000001E-2</v>
      </c>
      <c r="E235" s="32">
        <v>0.98755693</v>
      </c>
    </row>
    <row r="236" spans="1:5">
      <c r="A236" s="31">
        <v>1992</v>
      </c>
      <c r="B236" s="31">
        <v>37</v>
      </c>
      <c r="C236" s="32">
        <v>1.2762890000000001E-2</v>
      </c>
      <c r="D236" s="32">
        <v>1.2681960000000001E-2</v>
      </c>
      <c r="E236" s="32">
        <v>0.98731804000000001</v>
      </c>
    </row>
    <row r="237" spans="1:5">
      <c r="A237" s="31">
        <v>1992</v>
      </c>
      <c r="B237" s="31">
        <v>38</v>
      </c>
      <c r="C237" s="32">
        <v>1.310505E-2</v>
      </c>
      <c r="D237" s="32">
        <v>1.301974E-2</v>
      </c>
      <c r="E237" s="32">
        <v>0.98698026000000005</v>
      </c>
    </row>
    <row r="238" spans="1:5">
      <c r="A238" s="31">
        <v>1992</v>
      </c>
      <c r="B238" s="31">
        <v>39</v>
      </c>
      <c r="C238" s="32">
        <v>1.331952E-2</v>
      </c>
      <c r="D238" s="32">
        <v>1.3231400000000001E-2</v>
      </c>
      <c r="E238" s="32">
        <v>0.9867686</v>
      </c>
    </row>
    <row r="239" spans="1:5">
      <c r="A239" s="31">
        <v>1992</v>
      </c>
      <c r="B239" s="31">
        <v>40</v>
      </c>
      <c r="C239" s="32">
        <v>1.374467E-2</v>
      </c>
      <c r="D239" s="32">
        <v>1.3650860000000001E-2</v>
      </c>
      <c r="E239" s="32">
        <v>0.98634913999999996</v>
      </c>
    </row>
    <row r="240" spans="1:5">
      <c r="A240" s="31">
        <v>1992</v>
      </c>
      <c r="B240" s="31">
        <v>41</v>
      </c>
      <c r="C240" s="32">
        <v>1.378892E-2</v>
      </c>
      <c r="D240" s="32">
        <v>1.36945E-2</v>
      </c>
      <c r="E240" s="32">
        <v>0.98630549999999995</v>
      </c>
    </row>
    <row r="241" spans="1:5">
      <c r="A241" s="31">
        <v>1992</v>
      </c>
      <c r="B241" s="31">
        <v>42</v>
      </c>
      <c r="C241" s="32">
        <v>1.428798E-2</v>
      </c>
      <c r="D241" s="32">
        <v>1.418663E-2</v>
      </c>
      <c r="E241" s="32">
        <v>0.98581337000000002</v>
      </c>
    </row>
    <row r="242" spans="1:5">
      <c r="A242" s="31">
        <v>1992</v>
      </c>
      <c r="B242" s="31">
        <v>43</v>
      </c>
      <c r="C242" s="32">
        <v>1.4442780000000001E-2</v>
      </c>
      <c r="D242" s="32">
        <v>1.433923E-2</v>
      </c>
      <c r="E242" s="32">
        <v>0.98566076999999996</v>
      </c>
    </row>
    <row r="243" spans="1:5">
      <c r="A243" s="31">
        <v>1992</v>
      </c>
      <c r="B243" s="31">
        <v>44</v>
      </c>
      <c r="C243" s="32">
        <v>1.477817E-2</v>
      </c>
      <c r="D243" s="32">
        <v>1.466977E-2</v>
      </c>
      <c r="E243" s="32">
        <v>0.98533022999999997</v>
      </c>
    </row>
    <row r="244" spans="1:5">
      <c r="A244" s="31">
        <v>1992</v>
      </c>
      <c r="B244" s="31">
        <v>45</v>
      </c>
      <c r="C244" s="32">
        <v>1.5204860000000001E-2</v>
      </c>
      <c r="D244" s="32">
        <v>1.509014E-2</v>
      </c>
      <c r="E244" s="32">
        <v>0.98490986000000003</v>
      </c>
    </row>
    <row r="245" spans="1:5">
      <c r="A245" s="31">
        <v>1992</v>
      </c>
      <c r="B245" s="31">
        <v>46</v>
      </c>
      <c r="C245" s="32">
        <v>1.5508900000000001E-2</v>
      </c>
      <c r="D245" s="32">
        <v>1.538957E-2</v>
      </c>
      <c r="E245" s="32">
        <v>0.98461043000000004</v>
      </c>
    </row>
    <row r="246" spans="1:5">
      <c r="A246" s="31">
        <v>1992</v>
      </c>
      <c r="B246" s="31">
        <v>47</v>
      </c>
      <c r="C246" s="32">
        <v>1.5952879999999999E-2</v>
      </c>
      <c r="D246" s="32">
        <v>1.5826639999999999E-2</v>
      </c>
      <c r="E246" s="32">
        <v>0.98417336</v>
      </c>
    </row>
    <row r="247" spans="1:5">
      <c r="A247" s="31">
        <v>1992</v>
      </c>
      <c r="B247" s="31">
        <v>48</v>
      </c>
      <c r="C247" s="32">
        <v>1.6638920000000001E-2</v>
      </c>
      <c r="D247" s="32">
        <v>1.6501640000000001E-2</v>
      </c>
      <c r="E247" s="32">
        <v>0.98349836000000002</v>
      </c>
    </row>
    <row r="248" spans="1:5">
      <c r="A248" s="31">
        <v>1992</v>
      </c>
      <c r="B248" s="31">
        <v>49</v>
      </c>
      <c r="C248" s="32">
        <v>1.7265320000000001E-2</v>
      </c>
      <c r="D248" s="32">
        <v>1.7117549999999999E-2</v>
      </c>
      <c r="E248" s="32">
        <v>0.98288244999999996</v>
      </c>
    </row>
    <row r="249" spans="1:5">
      <c r="A249" s="31">
        <v>1992</v>
      </c>
      <c r="B249" s="31">
        <v>50</v>
      </c>
      <c r="C249" s="32">
        <v>1.8270140000000001E-2</v>
      </c>
      <c r="D249" s="32">
        <v>1.8104749999999999E-2</v>
      </c>
      <c r="E249" s="32">
        <v>0.98189525</v>
      </c>
    </row>
    <row r="250" spans="1:5">
      <c r="A250" s="31">
        <v>1992</v>
      </c>
      <c r="B250" s="31">
        <v>51</v>
      </c>
      <c r="C250" s="32">
        <v>1.875402E-2</v>
      </c>
      <c r="D250" s="32">
        <v>1.85798E-2</v>
      </c>
      <c r="E250" s="32">
        <v>0.98142019999999996</v>
      </c>
    </row>
    <row r="251" spans="1:5">
      <c r="A251" s="31">
        <v>1992</v>
      </c>
      <c r="B251" s="31">
        <v>52</v>
      </c>
      <c r="C251" s="32">
        <v>1.988177E-2</v>
      </c>
      <c r="D251" s="32">
        <v>1.968607E-2</v>
      </c>
      <c r="E251" s="32">
        <v>0.98031393</v>
      </c>
    </row>
    <row r="252" spans="1:5">
      <c r="A252" s="31">
        <v>1992</v>
      </c>
      <c r="B252" s="31">
        <v>53</v>
      </c>
      <c r="C252" s="32">
        <v>2.0666670000000002E-2</v>
      </c>
      <c r="D252" s="32">
        <v>2.0455299999999999E-2</v>
      </c>
      <c r="E252" s="32">
        <v>0.97954470000000005</v>
      </c>
    </row>
    <row r="253" spans="1:5">
      <c r="A253" s="31">
        <v>1992</v>
      </c>
      <c r="B253" s="31">
        <v>54</v>
      </c>
      <c r="C253" s="32">
        <v>2.1687229999999998E-2</v>
      </c>
      <c r="D253" s="32">
        <v>2.1454589999999999E-2</v>
      </c>
      <c r="E253" s="32">
        <v>0.97854540999999995</v>
      </c>
    </row>
    <row r="254" spans="1:5">
      <c r="A254" s="31">
        <v>1992</v>
      </c>
      <c r="B254" s="31">
        <v>55</v>
      </c>
      <c r="C254" s="32">
        <v>2.2690289999999998E-2</v>
      </c>
      <c r="D254" s="32">
        <v>2.2435750000000001E-2</v>
      </c>
      <c r="E254" s="32">
        <v>0.97756425000000002</v>
      </c>
    </row>
    <row r="255" spans="1:5">
      <c r="A255" s="31">
        <v>1992</v>
      </c>
      <c r="B255" s="31">
        <v>56</v>
      </c>
      <c r="C255" s="32">
        <v>2.3872029999999999E-2</v>
      </c>
      <c r="D255" s="32">
        <v>2.3590460000000001E-2</v>
      </c>
      <c r="E255" s="32">
        <v>0.97640954000000002</v>
      </c>
    </row>
    <row r="256" spans="1:5">
      <c r="A256" s="31">
        <v>1992</v>
      </c>
      <c r="B256" s="31">
        <v>57</v>
      </c>
      <c r="C256" s="32">
        <v>2.5064690000000001E-2</v>
      </c>
      <c r="D256" s="32">
        <v>2.4754459999999999E-2</v>
      </c>
      <c r="E256" s="32">
        <v>0.97524553999999997</v>
      </c>
    </row>
    <row r="257" spans="1:5">
      <c r="A257" s="31">
        <v>1992</v>
      </c>
      <c r="B257" s="31">
        <v>58</v>
      </c>
      <c r="C257" s="32">
        <v>2.68445E-2</v>
      </c>
      <c r="D257" s="32">
        <v>2.6488959999999999E-2</v>
      </c>
      <c r="E257" s="32">
        <v>0.97351103999999999</v>
      </c>
    </row>
    <row r="258" spans="1:5">
      <c r="A258" s="31">
        <v>1992</v>
      </c>
      <c r="B258" s="31">
        <v>59</v>
      </c>
      <c r="C258" s="32">
        <v>2.864562E-2</v>
      </c>
      <c r="D258" s="32">
        <v>2.8241120000000001E-2</v>
      </c>
      <c r="E258" s="32">
        <v>0.97175887999999999</v>
      </c>
    </row>
    <row r="259" spans="1:5">
      <c r="A259" s="31">
        <v>1992</v>
      </c>
      <c r="B259" s="31">
        <v>60</v>
      </c>
      <c r="C259" s="32">
        <v>3.1374970000000002E-2</v>
      </c>
      <c r="D259" s="32">
        <v>3.089037E-2</v>
      </c>
      <c r="E259" s="32">
        <v>0.96910963000000006</v>
      </c>
    </row>
    <row r="260" spans="1:5">
      <c r="A260" s="31">
        <v>1992</v>
      </c>
      <c r="B260" s="31">
        <v>61</v>
      </c>
      <c r="C260" s="32">
        <v>3.3041630000000002E-2</v>
      </c>
      <c r="D260" s="32">
        <v>3.250463E-2</v>
      </c>
      <c r="E260" s="32">
        <v>0.96749536999999997</v>
      </c>
    </row>
    <row r="261" spans="1:5">
      <c r="A261" s="31">
        <v>1992</v>
      </c>
      <c r="B261" s="31">
        <v>62</v>
      </c>
      <c r="C261" s="32">
        <v>3.6149979999999998E-2</v>
      </c>
      <c r="D261" s="32">
        <v>3.5508169999999999E-2</v>
      </c>
      <c r="E261" s="32">
        <v>0.96449183000000005</v>
      </c>
    </row>
    <row r="262" spans="1:5">
      <c r="A262" s="31">
        <v>1992</v>
      </c>
      <c r="B262" s="31">
        <v>63</v>
      </c>
      <c r="C262" s="32">
        <v>3.8963339999999999E-2</v>
      </c>
      <c r="D262" s="32">
        <v>3.8218769999999999E-2</v>
      </c>
      <c r="E262" s="32">
        <v>0.96178123000000004</v>
      </c>
    </row>
    <row r="263" spans="1:5">
      <c r="A263" s="31">
        <v>1992</v>
      </c>
      <c r="B263" s="31">
        <v>64</v>
      </c>
      <c r="C263" s="32">
        <v>4.2097549999999997E-2</v>
      </c>
      <c r="D263" s="32">
        <v>4.1229719999999997E-2</v>
      </c>
      <c r="E263" s="32">
        <v>0.95877027999999997</v>
      </c>
    </row>
    <row r="264" spans="1:5">
      <c r="A264" s="31">
        <v>1992</v>
      </c>
      <c r="B264" s="31">
        <v>65</v>
      </c>
      <c r="C264" s="32">
        <v>4.5630669999999998E-2</v>
      </c>
      <c r="D264" s="32">
        <v>4.4612810000000003E-2</v>
      </c>
      <c r="E264" s="32">
        <v>0.95538719000000005</v>
      </c>
    </row>
    <row r="265" spans="1:5">
      <c r="A265" s="31">
        <v>1992</v>
      </c>
      <c r="B265" s="31">
        <v>66</v>
      </c>
      <c r="C265" s="32">
        <v>4.8960280000000002E-2</v>
      </c>
      <c r="D265" s="32">
        <v>4.7790369999999999E-2</v>
      </c>
      <c r="E265" s="32">
        <v>0.95220963000000003</v>
      </c>
    </row>
    <row r="266" spans="1:5">
      <c r="A266" s="31">
        <v>1992</v>
      </c>
      <c r="B266" s="31">
        <v>67</v>
      </c>
      <c r="C266" s="32">
        <v>5.2989319999999999E-2</v>
      </c>
      <c r="D266" s="32">
        <v>5.1621630000000002E-2</v>
      </c>
      <c r="E266" s="32">
        <v>0.94837837000000003</v>
      </c>
    </row>
    <row r="267" spans="1:5">
      <c r="A267" s="31">
        <v>1992</v>
      </c>
      <c r="B267" s="31">
        <v>68</v>
      </c>
      <c r="C267" s="32">
        <v>5.7711640000000002E-2</v>
      </c>
      <c r="D267" s="32">
        <v>5.6093030000000002E-2</v>
      </c>
      <c r="E267" s="32">
        <v>0.94390697000000001</v>
      </c>
    </row>
    <row r="268" spans="1:5">
      <c r="A268" s="31">
        <v>1992</v>
      </c>
      <c r="B268" s="31">
        <v>69</v>
      </c>
      <c r="C268" s="32">
        <v>6.2424210000000001E-2</v>
      </c>
      <c r="D268" s="32">
        <v>6.0534789999999998E-2</v>
      </c>
      <c r="E268" s="32">
        <v>0.93946521000000005</v>
      </c>
    </row>
    <row r="269" spans="1:5">
      <c r="A269" s="31">
        <v>1992</v>
      </c>
      <c r="B269" s="31">
        <v>70</v>
      </c>
      <c r="C269" s="32">
        <v>6.9525699999999996E-2</v>
      </c>
      <c r="D269" s="32">
        <v>6.7189990000000005E-2</v>
      </c>
      <c r="E269" s="32">
        <v>0.93281000999999997</v>
      </c>
    </row>
    <row r="270" spans="1:5">
      <c r="A270" s="31">
        <v>1992</v>
      </c>
      <c r="B270" s="31">
        <v>71</v>
      </c>
      <c r="C270" s="32">
        <v>7.3894440000000006E-2</v>
      </c>
      <c r="D270" s="32">
        <v>7.1261519999999995E-2</v>
      </c>
      <c r="E270" s="32">
        <v>0.92873848000000003</v>
      </c>
    </row>
    <row r="271" spans="1:5">
      <c r="A271" s="31">
        <v>1992</v>
      </c>
      <c r="B271" s="31">
        <v>72</v>
      </c>
      <c r="C271" s="32">
        <v>8.1900269999999997E-2</v>
      </c>
      <c r="D271" s="32">
        <v>7.8678380000000006E-2</v>
      </c>
      <c r="E271" s="32">
        <v>0.92132161999999995</v>
      </c>
    </row>
    <row r="272" spans="1:5">
      <c r="A272" s="31">
        <v>1992</v>
      </c>
      <c r="B272" s="31">
        <v>73</v>
      </c>
      <c r="C272" s="32">
        <v>8.8862479999999994E-2</v>
      </c>
      <c r="D272" s="32">
        <v>8.5082169999999999E-2</v>
      </c>
      <c r="E272" s="32">
        <v>0.91491783000000004</v>
      </c>
    </row>
    <row r="273" spans="1:5">
      <c r="A273" s="31">
        <v>1992</v>
      </c>
      <c r="B273" s="31">
        <v>74</v>
      </c>
      <c r="C273" s="32">
        <v>9.6883919999999998E-2</v>
      </c>
      <c r="D273" s="32">
        <v>9.2407520000000007E-2</v>
      </c>
      <c r="E273" s="32">
        <v>0.90759248000000003</v>
      </c>
    </row>
    <row r="274" spans="1:5">
      <c r="A274" s="31">
        <v>1992</v>
      </c>
      <c r="B274" s="31">
        <v>75</v>
      </c>
      <c r="C274" s="32">
        <v>0.10569668</v>
      </c>
      <c r="D274" s="32">
        <v>0.10039117</v>
      </c>
      <c r="E274" s="32">
        <v>0.89960883000000003</v>
      </c>
    </row>
    <row r="275" spans="1:5">
      <c r="A275" s="31">
        <v>1992</v>
      </c>
      <c r="B275" s="31">
        <v>76</v>
      </c>
      <c r="C275" s="32">
        <v>0.11387199000000001</v>
      </c>
      <c r="D275" s="32">
        <v>0.10773783000000001</v>
      </c>
      <c r="E275" s="32">
        <v>0.89226216999999997</v>
      </c>
    </row>
    <row r="276" spans="1:5">
      <c r="A276" s="31">
        <v>1992</v>
      </c>
      <c r="B276" s="31">
        <v>77</v>
      </c>
      <c r="C276" s="32">
        <v>0.12247014000000001</v>
      </c>
      <c r="D276" s="32">
        <v>0.11540341</v>
      </c>
      <c r="E276" s="32">
        <v>0.88459659000000002</v>
      </c>
    </row>
    <row r="277" spans="1:5">
      <c r="A277" s="31">
        <v>1992</v>
      </c>
      <c r="B277" s="31">
        <v>78</v>
      </c>
      <c r="C277" s="32">
        <v>0.13299932</v>
      </c>
      <c r="D277" s="32">
        <v>0.12470639</v>
      </c>
      <c r="E277" s="32">
        <v>0.87529361000000006</v>
      </c>
    </row>
    <row r="278" spans="1:5">
      <c r="A278" s="31">
        <v>1992</v>
      </c>
      <c r="B278" s="31">
        <v>79</v>
      </c>
      <c r="C278" s="32">
        <v>0.142263</v>
      </c>
      <c r="D278" s="32">
        <v>0.13281562999999999</v>
      </c>
      <c r="E278" s="32">
        <v>0.86718437000000004</v>
      </c>
    </row>
    <row r="279" spans="1:5">
      <c r="A279" s="31">
        <v>1992</v>
      </c>
      <c r="B279" s="31">
        <v>80</v>
      </c>
      <c r="C279" s="32">
        <v>0.15456537000000001</v>
      </c>
      <c r="D279" s="32">
        <v>0.14347708000000001</v>
      </c>
      <c r="E279" s="32">
        <v>0.85652291999999997</v>
      </c>
    </row>
    <row r="280" spans="1:5">
      <c r="A280" s="31">
        <v>1992</v>
      </c>
      <c r="B280" s="31">
        <v>81</v>
      </c>
      <c r="C280" s="32">
        <v>0.16295423000000001</v>
      </c>
      <c r="D280" s="32">
        <v>0.15067746000000001</v>
      </c>
      <c r="E280" s="32">
        <v>0.84932253999999996</v>
      </c>
    </row>
    <row r="281" spans="1:5">
      <c r="A281" s="31">
        <v>1992</v>
      </c>
      <c r="B281" s="31">
        <v>82</v>
      </c>
      <c r="C281" s="32">
        <v>0.17891306000000001</v>
      </c>
      <c r="D281" s="32">
        <v>0.16422229999999999</v>
      </c>
      <c r="E281" s="32">
        <v>0.83577769999999996</v>
      </c>
    </row>
    <row r="282" spans="1:5">
      <c r="A282" s="31">
        <v>1992</v>
      </c>
      <c r="B282" s="31">
        <v>83</v>
      </c>
      <c r="C282" s="32">
        <v>0.19269109000000001</v>
      </c>
      <c r="D282" s="32">
        <v>0.17575763</v>
      </c>
      <c r="E282" s="32">
        <v>0.82424237</v>
      </c>
    </row>
    <row r="283" spans="1:5">
      <c r="A283" s="31">
        <v>1992</v>
      </c>
      <c r="B283" s="31">
        <v>84</v>
      </c>
      <c r="C283" s="32">
        <v>0.2090891</v>
      </c>
      <c r="D283" s="32">
        <v>0.18929893</v>
      </c>
      <c r="E283" s="32">
        <v>0.81070107000000002</v>
      </c>
    </row>
    <row r="284" spans="1:5">
      <c r="A284" s="31">
        <v>1992</v>
      </c>
      <c r="B284" s="31">
        <v>85</v>
      </c>
      <c r="C284" s="32">
        <v>0.22358195</v>
      </c>
      <c r="D284" s="32">
        <v>0.20110070999999999</v>
      </c>
      <c r="E284" s="32">
        <v>0.79889929000000004</v>
      </c>
    </row>
    <row r="285" spans="1:5">
      <c r="A285" s="31">
        <v>1992</v>
      </c>
      <c r="B285" s="31">
        <v>86</v>
      </c>
      <c r="C285" s="32">
        <v>0.23918492</v>
      </c>
      <c r="D285" s="32">
        <v>0.21363570000000001</v>
      </c>
      <c r="E285" s="32">
        <v>0.78636430000000002</v>
      </c>
    </row>
    <row r="286" spans="1:5">
      <c r="A286" s="31">
        <v>1992</v>
      </c>
      <c r="B286" s="31">
        <v>87</v>
      </c>
      <c r="C286" s="32">
        <v>0.25483352999999997</v>
      </c>
      <c r="D286" s="32">
        <v>0.22603312</v>
      </c>
      <c r="E286" s="32">
        <v>0.77396688000000002</v>
      </c>
    </row>
    <row r="287" spans="1:5">
      <c r="A287" s="31">
        <v>1992</v>
      </c>
      <c r="B287" s="31">
        <v>88</v>
      </c>
      <c r="C287" s="32">
        <v>0.27249875000000001</v>
      </c>
      <c r="D287" s="32">
        <v>0.23982301</v>
      </c>
      <c r="E287" s="32">
        <v>0.76017699000000005</v>
      </c>
    </row>
    <row r="288" spans="1:5">
      <c r="A288" s="31">
        <v>1992</v>
      </c>
      <c r="B288" s="31">
        <v>89</v>
      </c>
      <c r="C288" s="32">
        <v>0.28839184000000001</v>
      </c>
      <c r="D288" s="32">
        <v>0.25204760999999998</v>
      </c>
      <c r="E288" s="32">
        <v>0.74795239000000002</v>
      </c>
    </row>
    <row r="289" spans="1:5">
      <c r="A289" s="31">
        <v>1992</v>
      </c>
      <c r="B289" s="31">
        <v>90</v>
      </c>
      <c r="C289" s="32">
        <v>0.31118425999999999</v>
      </c>
      <c r="D289" s="32">
        <v>0.26928554999999998</v>
      </c>
      <c r="E289" s="32">
        <v>0.73071445000000002</v>
      </c>
    </row>
    <row r="290" spans="1:5">
      <c r="A290" s="31">
        <v>1992</v>
      </c>
      <c r="B290" s="31">
        <v>91</v>
      </c>
      <c r="C290" s="32">
        <v>0.32381421999999999</v>
      </c>
      <c r="D290" s="32">
        <v>0.27869200999999999</v>
      </c>
      <c r="E290" s="32">
        <v>0.72130799000000001</v>
      </c>
    </row>
    <row r="291" spans="1:5">
      <c r="A291" s="31">
        <v>1992</v>
      </c>
      <c r="B291" s="31">
        <v>92</v>
      </c>
      <c r="C291" s="32">
        <v>0.34703933999999997</v>
      </c>
      <c r="D291" s="32">
        <v>0.29572520000000002</v>
      </c>
      <c r="E291" s="32">
        <v>0.70427479999999998</v>
      </c>
    </row>
    <row r="292" spans="1:5">
      <c r="A292" s="31">
        <v>1992</v>
      </c>
      <c r="B292" s="31">
        <v>93</v>
      </c>
      <c r="C292" s="32">
        <v>0.36738382000000003</v>
      </c>
      <c r="D292" s="32">
        <v>0.31037114999999998</v>
      </c>
      <c r="E292" s="32">
        <v>0.68962884999999996</v>
      </c>
    </row>
    <row r="293" spans="1:5">
      <c r="A293" s="31">
        <v>1992</v>
      </c>
      <c r="B293" s="31">
        <v>94</v>
      </c>
      <c r="C293" s="32">
        <v>0.39002394000000001</v>
      </c>
      <c r="D293" s="32">
        <v>0.32637660000000002</v>
      </c>
      <c r="E293" s="32">
        <v>0.67362339999999998</v>
      </c>
    </row>
    <row r="294" spans="1:5">
      <c r="A294" s="31">
        <v>1992</v>
      </c>
      <c r="B294" s="31">
        <v>95</v>
      </c>
      <c r="C294" s="32">
        <v>0.41566674999999997</v>
      </c>
      <c r="D294" s="32">
        <v>0.34414245999999998</v>
      </c>
      <c r="E294" s="32">
        <v>0.65585753999999996</v>
      </c>
    </row>
    <row r="295" spans="1:5">
      <c r="A295" s="31">
        <v>1992</v>
      </c>
      <c r="B295" s="31">
        <v>96</v>
      </c>
      <c r="C295" s="32">
        <v>0.43803987999999999</v>
      </c>
      <c r="D295" s="32">
        <v>0.35933775000000001</v>
      </c>
      <c r="E295" s="32">
        <v>0.64066224999999999</v>
      </c>
    </row>
    <row r="296" spans="1:5">
      <c r="A296" s="31">
        <v>1992</v>
      </c>
      <c r="B296" s="31">
        <v>97</v>
      </c>
      <c r="C296" s="32">
        <v>0.45991324</v>
      </c>
      <c r="D296" s="32">
        <v>0.37392639</v>
      </c>
      <c r="E296" s="32">
        <v>0.62607360999999995</v>
      </c>
    </row>
    <row r="297" spans="1:5">
      <c r="A297" s="31">
        <v>1992</v>
      </c>
      <c r="B297" s="31">
        <v>98</v>
      </c>
      <c r="C297" s="32">
        <v>0.48104787999999998</v>
      </c>
      <c r="D297" s="32">
        <v>0.38777799000000002</v>
      </c>
      <c r="E297" s="32">
        <v>0.61222200999999998</v>
      </c>
    </row>
    <row r="298" spans="1:5">
      <c r="A298" s="31">
        <v>1992</v>
      </c>
      <c r="B298" s="31">
        <v>99</v>
      </c>
      <c r="C298" s="32">
        <v>0.50781516000000004</v>
      </c>
      <c r="D298" s="32">
        <v>0.40498612</v>
      </c>
      <c r="E298" s="32">
        <v>0.59501388</v>
      </c>
    </row>
    <row r="299" spans="1:5">
      <c r="A299" s="31">
        <v>1993</v>
      </c>
      <c r="B299" s="31">
        <v>1</v>
      </c>
      <c r="C299" s="32">
        <v>5.1505049999999997E-2</v>
      </c>
      <c r="D299" s="32">
        <v>5.0211970000000002E-2</v>
      </c>
      <c r="E299" s="32">
        <v>0.94978803000000001</v>
      </c>
    </row>
    <row r="300" spans="1:5">
      <c r="A300" s="31">
        <v>1993</v>
      </c>
      <c r="B300" s="31">
        <v>2</v>
      </c>
      <c r="C300" s="32">
        <v>3.1288829999999997E-2</v>
      </c>
      <c r="D300" s="32">
        <v>3.080687E-2</v>
      </c>
      <c r="E300" s="32">
        <v>0.96919312999999996</v>
      </c>
    </row>
    <row r="301" spans="1:5">
      <c r="A301" s="31">
        <v>1993</v>
      </c>
      <c r="B301" s="31">
        <v>3</v>
      </c>
      <c r="C301" s="32">
        <v>2.0945990000000001E-2</v>
      </c>
      <c r="D301" s="32">
        <v>2.0728900000000001E-2</v>
      </c>
      <c r="E301" s="32">
        <v>0.97927109999999995</v>
      </c>
    </row>
    <row r="302" spans="1:5">
      <c r="A302" s="31">
        <v>1993</v>
      </c>
      <c r="B302" s="31">
        <v>4</v>
      </c>
      <c r="C302" s="32">
        <v>1.4139240000000001E-2</v>
      </c>
      <c r="D302" s="32">
        <v>1.403999E-2</v>
      </c>
      <c r="E302" s="32">
        <v>0.98596001</v>
      </c>
    </row>
    <row r="303" spans="1:5">
      <c r="A303" s="31">
        <v>1993</v>
      </c>
      <c r="B303" s="31">
        <v>5</v>
      </c>
      <c r="C303" s="32">
        <v>1.037858E-2</v>
      </c>
      <c r="D303" s="32">
        <v>1.0325000000000001E-2</v>
      </c>
      <c r="E303" s="32">
        <v>0.98967499999999997</v>
      </c>
    </row>
    <row r="304" spans="1:5">
      <c r="A304" s="31">
        <v>1993</v>
      </c>
      <c r="B304" s="31">
        <v>6</v>
      </c>
      <c r="C304" s="32">
        <v>8.2894600000000002E-3</v>
      </c>
      <c r="D304" s="32">
        <v>8.2552500000000004E-3</v>
      </c>
      <c r="E304" s="32">
        <v>0.99174474999999995</v>
      </c>
    </row>
    <row r="305" spans="1:5">
      <c r="A305" s="31">
        <v>1993</v>
      </c>
      <c r="B305" s="31">
        <v>7</v>
      </c>
      <c r="C305" s="32">
        <v>6.7557900000000002E-3</v>
      </c>
      <c r="D305" s="32">
        <v>6.73304E-3</v>
      </c>
      <c r="E305" s="32">
        <v>0.99326696000000003</v>
      </c>
    </row>
    <row r="306" spans="1:5">
      <c r="A306" s="31">
        <v>1993</v>
      </c>
      <c r="B306" s="31">
        <v>8</v>
      </c>
      <c r="C306" s="32">
        <v>5.7446099999999998E-3</v>
      </c>
      <c r="D306" s="32">
        <v>5.7281600000000004E-3</v>
      </c>
      <c r="E306" s="32">
        <v>0.99427184000000002</v>
      </c>
    </row>
    <row r="307" spans="1:5">
      <c r="A307" s="31">
        <v>1993</v>
      </c>
      <c r="B307" s="31">
        <v>9</v>
      </c>
      <c r="C307" s="32">
        <v>5.0629999999999998E-3</v>
      </c>
      <c r="D307" s="32">
        <v>5.0502100000000003E-3</v>
      </c>
      <c r="E307" s="32">
        <v>0.99494978999999995</v>
      </c>
    </row>
    <row r="308" spans="1:5">
      <c r="A308" s="31">
        <v>1993</v>
      </c>
      <c r="B308" s="31">
        <v>10</v>
      </c>
      <c r="C308" s="32">
        <v>4.6179300000000001E-3</v>
      </c>
      <c r="D308" s="32">
        <v>4.60729E-3</v>
      </c>
      <c r="E308" s="32">
        <v>0.99539270999999996</v>
      </c>
    </row>
    <row r="309" spans="1:5">
      <c r="A309" s="31">
        <v>1993</v>
      </c>
      <c r="B309" s="31">
        <v>11</v>
      </c>
      <c r="C309" s="32">
        <v>4.3133399999999997E-3</v>
      </c>
      <c r="D309" s="32">
        <v>4.3040600000000002E-3</v>
      </c>
      <c r="E309" s="32">
        <v>0.99569593999999995</v>
      </c>
    </row>
    <row r="310" spans="1:5">
      <c r="A310" s="31">
        <v>1993</v>
      </c>
      <c r="B310" s="31">
        <v>12</v>
      </c>
      <c r="C310" s="32">
        <v>4.2268200000000001E-3</v>
      </c>
      <c r="D310" s="32">
        <v>4.2179100000000001E-3</v>
      </c>
      <c r="E310" s="32">
        <v>0.99578208999999995</v>
      </c>
    </row>
    <row r="311" spans="1:5">
      <c r="A311" s="31">
        <v>1993</v>
      </c>
      <c r="B311" s="31">
        <v>13</v>
      </c>
      <c r="C311" s="32">
        <v>4.3224800000000001E-3</v>
      </c>
      <c r="D311" s="32">
        <v>4.3131599999999999E-3</v>
      </c>
      <c r="E311" s="32">
        <v>0.99568683999999996</v>
      </c>
    </row>
    <row r="312" spans="1:5">
      <c r="A312" s="31">
        <v>1993</v>
      </c>
      <c r="B312" s="31">
        <v>14</v>
      </c>
      <c r="C312" s="32">
        <v>4.6883200000000002E-3</v>
      </c>
      <c r="D312" s="32">
        <v>4.6773500000000003E-3</v>
      </c>
      <c r="E312" s="32">
        <v>0.99532264999999998</v>
      </c>
    </row>
    <row r="313" spans="1:5">
      <c r="A313" s="31">
        <v>1993</v>
      </c>
      <c r="B313" s="31">
        <v>15</v>
      </c>
      <c r="C313" s="32">
        <v>5.1927299999999996E-3</v>
      </c>
      <c r="D313" s="32">
        <v>5.1792799999999996E-3</v>
      </c>
      <c r="E313" s="32">
        <v>0.99482071999999999</v>
      </c>
    </row>
    <row r="314" spans="1:5">
      <c r="A314" s="31">
        <v>1993</v>
      </c>
      <c r="B314" s="31">
        <v>16</v>
      </c>
      <c r="C314" s="32">
        <v>5.8851700000000003E-3</v>
      </c>
      <c r="D314" s="32">
        <v>5.8678999999999997E-3</v>
      </c>
      <c r="E314" s="32">
        <v>0.99413209999999996</v>
      </c>
    </row>
    <row r="315" spans="1:5">
      <c r="A315" s="31">
        <v>1993</v>
      </c>
      <c r="B315" s="31">
        <v>17</v>
      </c>
      <c r="C315" s="32">
        <v>6.6041700000000004E-3</v>
      </c>
      <c r="D315" s="32">
        <v>6.5824300000000002E-3</v>
      </c>
      <c r="E315" s="32">
        <v>0.99341756999999997</v>
      </c>
    </row>
    <row r="316" spans="1:5">
      <c r="A316" s="31">
        <v>1993</v>
      </c>
      <c r="B316" s="31">
        <v>18</v>
      </c>
      <c r="C316" s="32">
        <v>7.5203400000000004E-3</v>
      </c>
      <c r="D316" s="32">
        <v>7.4921700000000003E-3</v>
      </c>
      <c r="E316" s="32">
        <v>0.99250782999999998</v>
      </c>
    </row>
    <row r="317" spans="1:5">
      <c r="A317" s="31">
        <v>1993</v>
      </c>
      <c r="B317" s="31">
        <v>19</v>
      </c>
      <c r="C317" s="32">
        <v>8.7515500000000003E-3</v>
      </c>
      <c r="D317" s="32">
        <v>8.7134199999999995E-3</v>
      </c>
      <c r="E317" s="32">
        <v>0.99128658000000003</v>
      </c>
    </row>
    <row r="318" spans="1:5">
      <c r="A318" s="31">
        <v>1993</v>
      </c>
      <c r="B318" s="31">
        <v>20</v>
      </c>
      <c r="C318" s="32">
        <v>1.002547E-2</v>
      </c>
      <c r="D318" s="32">
        <v>9.9754600000000002E-3</v>
      </c>
      <c r="E318" s="32">
        <v>0.99002453999999995</v>
      </c>
    </row>
    <row r="319" spans="1:5">
      <c r="A319" s="31">
        <v>1993</v>
      </c>
      <c r="B319" s="31">
        <v>21</v>
      </c>
      <c r="C319" s="32">
        <v>1.108961E-2</v>
      </c>
      <c r="D319" s="32">
        <v>1.102846E-2</v>
      </c>
      <c r="E319" s="32">
        <v>0.98897153999999998</v>
      </c>
    </row>
    <row r="320" spans="1:5">
      <c r="A320" s="31">
        <v>1993</v>
      </c>
      <c r="B320" s="31">
        <v>22</v>
      </c>
      <c r="C320" s="32">
        <v>1.1678590000000001E-2</v>
      </c>
      <c r="D320" s="32">
        <v>1.1610789999999999E-2</v>
      </c>
      <c r="E320" s="32">
        <v>0.98838921000000002</v>
      </c>
    </row>
    <row r="321" spans="1:5">
      <c r="A321" s="31">
        <v>1993</v>
      </c>
      <c r="B321" s="31">
        <v>23</v>
      </c>
      <c r="C321" s="32">
        <v>1.191973E-2</v>
      </c>
      <c r="D321" s="32">
        <v>1.184911E-2</v>
      </c>
      <c r="E321" s="32">
        <v>0.98815089</v>
      </c>
    </row>
    <row r="322" spans="1:5">
      <c r="A322" s="31">
        <v>1993</v>
      </c>
      <c r="B322" s="31">
        <v>24</v>
      </c>
      <c r="C322" s="32">
        <v>1.2127499999999999E-2</v>
      </c>
      <c r="D322" s="32">
        <v>1.20544E-2</v>
      </c>
      <c r="E322" s="32">
        <v>0.98794559999999998</v>
      </c>
    </row>
    <row r="323" spans="1:5">
      <c r="A323" s="31">
        <v>1993</v>
      </c>
      <c r="B323" s="31">
        <v>25</v>
      </c>
      <c r="C323" s="32">
        <v>1.2311300000000001E-2</v>
      </c>
      <c r="D323" s="32">
        <v>1.223598E-2</v>
      </c>
      <c r="E323" s="32">
        <v>0.98776401999999996</v>
      </c>
    </row>
    <row r="324" spans="1:5">
      <c r="A324" s="31">
        <v>1993</v>
      </c>
      <c r="B324" s="31">
        <v>26</v>
      </c>
      <c r="C324" s="32">
        <v>1.245858E-2</v>
      </c>
      <c r="D324" s="32">
        <v>1.238146E-2</v>
      </c>
      <c r="E324" s="32">
        <v>0.98761854000000004</v>
      </c>
    </row>
    <row r="325" spans="1:5">
      <c r="A325" s="31">
        <v>1993</v>
      </c>
      <c r="B325" s="31">
        <v>27</v>
      </c>
      <c r="C325" s="32">
        <v>1.259675E-2</v>
      </c>
      <c r="D325" s="32">
        <v>1.251791E-2</v>
      </c>
      <c r="E325" s="32">
        <v>0.98748208999999998</v>
      </c>
    </row>
    <row r="326" spans="1:5">
      <c r="A326" s="31">
        <v>1993</v>
      </c>
      <c r="B326" s="31">
        <v>28</v>
      </c>
      <c r="C326" s="32">
        <v>1.2737800000000001E-2</v>
      </c>
      <c r="D326" s="32">
        <v>1.2657180000000001E-2</v>
      </c>
      <c r="E326" s="32">
        <v>0.98734281999999995</v>
      </c>
    </row>
    <row r="327" spans="1:5">
      <c r="A327" s="31">
        <v>1993</v>
      </c>
      <c r="B327" s="31">
        <v>29</v>
      </c>
      <c r="C327" s="32">
        <v>1.2735679999999999E-2</v>
      </c>
      <c r="D327" s="32">
        <v>1.2655090000000001E-2</v>
      </c>
      <c r="E327" s="32">
        <v>0.98734491000000002</v>
      </c>
    </row>
    <row r="328" spans="1:5">
      <c r="A328" s="31">
        <v>1993</v>
      </c>
      <c r="B328" s="31">
        <v>30</v>
      </c>
      <c r="C328" s="32">
        <v>1.286552E-2</v>
      </c>
      <c r="D328" s="32">
        <v>1.2783289999999999E-2</v>
      </c>
      <c r="E328" s="32">
        <v>0.98721671</v>
      </c>
    </row>
    <row r="329" spans="1:5">
      <c r="A329" s="31">
        <v>1993</v>
      </c>
      <c r="B329" s="31">
        <v>31</v>
      </c>
      <c r="C329" s="32">
        <v>1.281885E-2</v>
      </c>
      <c r="D329" s="32">
        <v>1.2737210000000001E-2</v>
      </c>
      <c r="E329" s="32">
        <v>0.98726278999999995</v>
      </c>
    </row>
    <row r="330" spans="1:5">
      <c r="A330" s="31">
        <v>1993</v>
      </c>
      <c r="B330" s="31">
        <v>32</v>
      </c>
      <c r="C330" s="32">
        <v>1.3009959999999999E-2</v>
      </c>
      <c r="D330" s="32">
        <v>1.2925870000000001E-2</v>
      </c>
      <c r="E330" s="32">
        <v>0.98707412999999999</v>
      </c>
    </row>
    <row r="331" spans="1:5">
      <c r="A331" s="31">
        <v>1993</v>
      </c>
      <c r="B331" s="31">
        <v>33</v>
      </c>
      <c r="C331" s="32">
        <v>1.3159489999999999E-2</v>
      </c>
      <c r="D331" s="32">
        <v>1.307347E-2</v>
      </c>
      <c r="E331" s="32">
        <v>0.98692652999999997</v>
      </c>
    </row>
    <row r="332" spans="1:5">
      <c r="A332" s="31">
        <v>1993</v>
      </c>
      <c r="B332" s="31">
        <v>34</v>
      </c>
      <c r="C332" s="32">
        <v>1.333176E-2</v>
      </c>
      <c r="D332" s="32">
        <v>1.324348E-2</v>
      </c>
      <c r="E332" s="32">
        <v>0.98675652000000003</v>
      </c>
    </row>
    <row r="333" spans="1:5">
      <c r="A333" s="31">
        <v>1993</v>
      </c>
      <c r="B333" s="31">
        <v>35</v>
      </c>
      <c r="C333" s="32">
        <v>1.3554449999999999E-2</v>
      </c>
      <c r="D333" s="32">
        <v>1.346321E-2</v>
      </c>
      <c r="E333" s="32">
        <v>0.98653679000000005</v>
      </c>
    </row>
    <row r="334" spans="1:5">
      <c r="A334" s="31">
        <v>1993</v>
      </c>
      <c r="B334" s="31">
        <v>36</v>
      </c>
      <c r="C334" s="32">
        <v>1.377536E-2</v>
      </c>
      <c r="D334" s="32">
        <v>1.368113E-2</v>
      </c>
      <c r="E334" s="32">
        <v>0.98631886999999996</v>
      </c>
    </row>
    <row r="335" spans="1:5">
      <c r="A335" s="31">
        <v>1993</v>
      </c>
      <c r="B335" s="31">
        <v>37</v>
      </c>
      <c r="C335" s="32">
        <v>1.3954080000000001E-2</v>
      </c>
      <c r="D335" s="32">
        <v>1.3857390000000001E-2</v>
      </c>
      <c r="E335" s="32">
        <v>0.98614261000000003</v>
      </c>
    </row>
    <row r="336" spans="1:5">
      <c r="A336" s="31">
        <v>1993</v>
      </c>
      <c r="B336" s="31">
        <v>38</v>
      </c>
      <c r="C336" s="32">
        <v>1.4240910000000001E-2</v>
      </c>
      <c r="D336" s="32">
        <v>1.414023E-2</v>
      </c>
      <c r="E336" s="32">
        <v>0.98585977000000002</v>
      </c>
    </row>
    <row r="337" spans="1:5">
      <c r="A337" s="31">
        <v>1993</v>
      </c>
      <c r="B337" s="31">
        <v>39</v>
      </c>
      <c r="C337" s="32">
        <v>1.440728E-2</v>
      </c>
      <c r="D337" s="32">
        <v>1.4304239999999999E-2</v>
      </c>
      <c r="E337" s="32">
        <v>0.98569576000000003</v>
      </c>
    </row>
    <row r="338" spans="1:5">
      <c r="A338" s="31">
        <v>1993</v>
      </c>
      <c r="B338" s="31">
        <v>40</v>
      </c>
      <c r="C338" s="32">
        <v>1.4787720000000001E-2</v>
      </c>
      <c r="D338" s="32">
        <v>1.467919E-2</v>
      </c>
      <c r="E338" s="32">
        <v>0.98532081000000005</v>
      </c>
    </row>
    <row r="339" spans="1:5">
      <c r="A339" s="31">
        <v>1993</v>
      </c>
      <c r="B339" s="31">
        <v>41</v>
      </c>
      <c r="C339" s="32">
        <v>1.4786250000000001E-2</v>
      </c>
      <c r="D339" s="32">
        <v>1.467774E-2</v>
      </c>
      <c r="E339" s="32">
        <v>0.98532226000000001</v>
      </c>
    </row>
    <row r="340" spans="1:5">
      <c r="A340" s="31">
        <v>1993</v>
      </c>
      <c r="B340" s="31">
        <v>42</v>
      </c>
      <c r="C340" s="32">
        <v>1.5226440000000001E-2</v>
      </c>
      <c r="D340" s="32">
        <v>1.5111390000000001E-2</v>
      </c>
      <c r="E340" s="32">
        <v>0.98488861000000005</v>
      </c>
    </row>
    <row r="341" spans="1:5">
      <c r="A341" s="31">
        <v>1993</v>
      </c>
      <c r="B341" s="31">
        <v>43</v>
      </c>
      <c r="C341" s="32">
        <v>1.533056E-2</v>
      </c>
      <c r="D341" s="32">
        <v>1.521394E-2</v>
      </c>
      <c r="E341" s="32">
        <v>0.98478606000000002</v>
      </c>
    </row>
    <row r="342" spans="1:5">
      <c r="A342" s="31">
        <v>1993</v>
      </c>
      <c r="B342" s="31">
        <v>44</v>
      </c>
      <c r="C342" s="32">
        <v>1.560018E-2</v>
      </c>
      <c r="D342" s="32">
        <v>1.5479440000000001E-2</v>
      </c>
      <c r="E342" s="32">
        <v>0.98452055999999999</v>
      </c>
    </row>
    <row r="343" spans="1:5">
      <c r="A343" s="31">
        <v>1993</v>
      </c>
      <c r="B343" s="31">
        <v>45</v>
      </c>
      <c r="C343" s="32">
        <v>1.5942129999999999E-2</v>
      </c>
      <c r="D343" s="32">
        <v>1.581606E-2</v>
      </c>
      <c r="E343" s="32">
        <v>0.98418393999999998</v>
      </c>
    </row>
    <row r="344" spans="1:5">
      <c r="A344" s="31">
        <v>1993</v>
      </c>
      <c r="B344" s="31">
        <v>46</v>
      </c>
      <c r="C344" s="32">
        <v>1.6175149999999999E-2</v>
      </c>
      <c r="D344" s="32">
        <v>1.6045380000000001E-2</v>
      </c>
      <c r="E344" s="32">
        <v>0.98395462</v>
      </c>
    </row>
    <row r="345" spans="1:5">
      <c r="A345" s="31">
        <v>1993</v>
      </c>
      <c r="B345" s="31">
        <v>47</v>
      </c>
      <c r="C345" s="32">
        <v>1.654278E-2</v>
      </c>
      <c r="D345" s="32">
        <v>1.6407069999999999E-2</v>
      </c>
      <c r="E345" s="32">
        <v>0.98359293000000003</v>
      </c>
    </row>
    <row r="346" spans="1:5">
      <c r="A346" s="31">
        <v>1993</v>
      </c>
      <c r="B346" s="31">
        <v>48</v>
      </c>
      <c r="C346" s="32">
        <v>1.7139910000000001E-2</v>
      </c>
      <c r="D346" s="32">
        <v>1.6994269999999999E-2</v>
      </c>
      <c r="E346" s="32">
        <v>0.98300573000000002</v>
      </c>
    </row>
    <row r="347" spans="1:5">
      <c r="A347" s="31">
        <v>1993</v>
      </c>
      <c r="B347" s="31">
        <v>49</v>
      </c>
      <c r="C347" s="32">
        <v>1.7663439999999999E-2</v>
      </c>
      <c r="D347" s="32">
        <v>1.750881E-2</v>
      </c>
      <c r="E347" s="32">
        <v>0.98249118999999996</v>
      </c>
    </row>
    <row r="348" spans="1:5">
      <c r="A348" s="31">
        <v>1993</v>
      </c>
      <c r="B348" s="31">
        <v>50</v>
      </c>
      <c r="C348" s="32">
        <v>1.8563030000000001E-2</v>
      </c>
      <c r="D348" s="32">
        <v>1.839232E-2</v>
      </c>
      <c r="E348" s="32">
        <v>0.98160767999999998</v>
      </c>
    </row>
    <row r="349" spans="1:5">
      <c r="A349" s="31">
        <v>1993</v>
      </c>
      <c r="B349" s="31">
        <v>51</v>
      </c>
      <c r="C349" s="32">
        <v>1.895053E-2</v>
      </c>
      <c r="D349" s="32">
        <v>1.877266E-2</v>
      </c>
      <c r="E349" s="32">
        <v>0.98122734</v>
      </c>
    </row>
    <row r="350" spans="1:5">
      <c r="A350" s="31">
        <v>1993</v>
      </c>
      <c r="B350" s="31">
        <v>52</v>
      </c>
      <c r="C350" s="32">
        <v>2.0000710000000001E-2</v>
      </c>
      <c r="D350" s="32">
        <v>1.9802670000000001E-2</v>
      </c>
      <c r="E350" s="32">
        <v>0.98019732999999998</v>
      </c>
    </row>
    <row r="351" spans="1:5">
      <c r="A351" s="31">
        <v>1993</v>
      </c>
      <c r="B351" s="31">
        <v>53</v>
      </c>
      <c r="C351" s="32">
        <v>2.0725159999999999E-2</v>
      </c>
      <c r="D351" s="32">
        <v>2.0512590000000001E-2</v>
      </c>
      <c r="E351" s="32">
        <v>0.97948740999999995</v>
      </c>
    </row>
    <row r="352" spans="1:5">
      <c r="A352" s="31">
        <v>1993</v>
      </c>
      <c r="B352" s="31">
        <v>54</v>
      </c>
      <c r="C352" s="32">
        <v>2.1713679999999999E-2</v>
      </c>
      <c r="D352" s="32">
        <v>2.1480470000000002E-2</v>
      </c>
      <c r="E352" s="32">
        <v>0.97851953000000003</v>
      </c>
    </row>
    <row r="353" spans="1:5">
      <c r="A353" s="31">
        <v>1993</v>
      </c>
      <c r="B353" s="31">
        <v>55</v>
      </c>
      <c r="C353" s="32">
        <v>2.2687820000000001E-2</v>
      </c>
      <c r="D353" s="32">
        <v>2.243334E-2</v>
      </c>
      <c r="E353" s="32">
        <v>0.97756666000000003</v>
      </c>
    </row>
    <row r="354" spans="1:5">
      <c r="A354" s="31">
        <v>1993</v>
      </c>
      <c r="B354" s="31">
        <v>56</v>
      </c>
      <c r="C354" s="32">
        <v>2.380898E-2</v>
      </c>
      <c r="D354" s="32">
        <v>2.3528879999999999E-2</v>
      </c>
      <c r="E354" s="32">
        <v>0.97647112000000003</v>
      </c>
    </row>
    <row r="355" spans="1:5">
      <c r="A355" s="31">
        <v>1993</v>
      </c>
      <c r="B355" s="31">
        <v>57</v>
      </c>
      <c r="C355" s="32">
        <v>2.4905320000000002E-2</v>
      </c>
      <c r="D355" s="32">
        <v>2.4598990000000001E-2</v>
      </c>
      <c r="E355" s="32">
        <v>0.97540101000000001</v>
      </c>
    </row>
    <row r="356" spans="1:5">
      <c r="A356" s="31">
        <v>1993</v>
      </c>
      <c r="B356" s="31">
        <v>58</v>
      </c>
      <c r="C356" s="32">
        <v>2.6555079999999998E-2</v>
      </c>
      <c r="D356" s="32">
        <v>2.6207109999999999E-2</v>
      </c>
      <c r="E356" s="32">
        <v>0.97379289000000002</v>
      </c>
    </row>
    <row r="357" spans="1:5">
      <c r="A357" s="31">
        <v>1993</v>
      </c>
      <c r="B357" s="31">
        <v>59</v>
      </c>
      <c r="C357" s="32">
        <v>2.8219299999999999E-2</v>
      </c>
      <c r="D357" s="32">
        <v>2.7826679999999999E-2</v>
      </c>
      <c r="E357" s="32">
        <v>0.97217332000000001</v>
      </c>
    </row>
    <row r="358" spans="1:5">
      <c r="A358" s="31">
        <v>1993</v>
      </c>
      <c r="B358" s="31">
        <v>60</v>
      </c>
      <c r="C358" s="32">
        <v>3.0810710000000002E-2</v>
      </c>
      <c r="D358" s="32">
        <v>3.034326E-2</v>
      </c>
      <c r="E358" s="32">
        <v>0.96965674000000002</v>
      </c>
    </row>
    <row r="359" spans="1:5">
      <c r="A359" s="31">
        <v>1993</v>
      </c>
      <c r="B359" s="31">
        <v>61</v>
      </c>
      <c r="C359" s="32">
        <v>3.232351E-2</v>
      </c>
      <c r="D359" s="32">
        <v>3.1809410000000003E-2</v>
      </c>
      <c r="E359" s="32">
        <v>0.96819058999999996</v>
      </c>
    </row>
    <row r="360" spans="1:5">
      <c r="A360" s="31">
        <v>1993</v>
      </c>
      <c r="B360" s="31">
        <v>62</v>
      </c>
      <c r="C360" s="32">
        <v>3.5251860000000003E-2</v>
      </c>
      <c r="D360" s="32">
        <v>3.4641270000000002E-2</v>
      </c>
      <c r="E360" s="32">
        <v>0.96535873000000005</v>
      </c>
    </row>
    <row r="361" spans="1:5">
      <c r="A361" s="31">
        <v>1993</v>
      </c>
      <c r="B361" s="31">
        <v>63</v>
      </c>
      <c r="C361" s="32">
        <v>3.7894530000000003E-2</v>
      </c>
      <c r="D361" s="32">
        <v>3.7189880000000002E-2</v>
      </c>
      <c r="E361" s="32">
        <v>0.96281011999999999</v>
      </c>
    </row>
    <row r="362" spans="1:5">
      <c r="A362" s="31">
        <v>1993</v>
      </c>
      <c r="B362" s="31">
        <v>64</v>
      </c>
      <c r="C362" s="32">
        <v>4.0874099999999997E-2</v>
      </c>
      <c r="D362" s="32">
        <v>4.0055489999999999E-2</v>
      </c>
      <c r="E362" s="32">
        <v>0.95994451000000003</v>
      </c>
    </row>
    <row r="363" spans="1:5">
      <c r="A363" s="31">
        <v>1993</v>
      </c>
      <c r="B363" s="31">
        <v>65</v>
      </c>
      <c r="C363" s="32">
        <v>4.4248419999999997E-2</v>
      </c>
      <c r="D363" s="32">
        <v>4.329065E-2</v>
      </c>
      <c r="E363" s="32">
        <v>0.95670935000000001</v>
      </c>
    </row>
    <row r="364" spans="1:5">
      <c r="A364" s="31">
        <v>1993</v>
      </c>
      <c r="B364" s="31">
        <v>66</v>
      </c>
      <c r="C364" s="32">
        <v>4.74271E-2</v>
      </c>
      <c r="D364" s="32">
        <v>4.6328479999999998E-2</v>
      </c>
      <c r="E364" s="32">
        <v>0.95367151999999999</v>
      </c>
    </row>
    <row r="365" spans="1:5">
      <c r="A365" s="31">
        <v>1993</v>
      </c>
      <c r="B365" s="31">
        <v>67</v>
      </c>
      <c r="C365" s="32">
        <v>5.1307709999999999E-2</v>
      </c>
      <c r="D365" s="32">
        <v>5.0024390000000002E-2</v>
      </c>
      <c r="E365" s="32">
        <v>0.94997560999999997</v>
      </c>
    </row>
    <row r="366" spans="1:5">
      <c r="A366" s="31">
        <v>1993</v>
      </c>
      <c r="B366" s="31">
        <v>68</v>
      </c>
      <c r="C366" s="32">
        <v>5.5855839999999997E-2</v>
      </c>
      <c r="D366" s="32">
        <v>5.4338280000000003E-2</v>
      </c>
      <c r="E366" s="32">
        <v>0.94566172000000004</v>
      </c>
    </row>
    <row r="367" spans="1:5">
      <c r="A367" s="31">
        <v>1993</v>
      </c>
      <c r="B367" s="31">
        <v>69</v>
      </c>
      <c r="C367" s="32">
        <v>6.0376359999999997E-2</v>
      </c>
      <c r="D367" s="32">
        <v>5.8607119999999999E-2</v>
      </c>
      <c r="E367" s="32">
        <v>0.94139287999999999</v>
      </c>
    </row>
    <row r="368" spans="1:5">
      <c r="A368" s="31">
        <v>1993</v>
      </c>
      <c r="B368" s="31">
        <v>70</v>
      </c>
      <c r="C368" s="32">
        <v>6.7287700000000006E-2</v>
      </c>
      <c r="D368" s="32">
        <v>6.5097559999999999E-2</v>
      </c>
      <c r="E368" s="32">
        <v>0.93490244</v>
      </c>
    </row>
    <row r="369" spans="1:5">
      <c r="A369" s="31">
        <v>1993</v>
      </c>
      <c r="B369" s="31">
        <v>71</v>
      </c>
      <c r="C369" s="32">
        <v>7.1453340000000004E-2</v>
      </c>
      <c r="D369" s="32">
        <v>6.8988599999999997E-2</v>
      </c>
      <c r="E369" s="32">
        <v>0.93101140000000004</v>
      </c>
    </row>
    <row r="370" spans="1:5">
      <c r="A370" s="31">
        <v>1993</v>
      </c>
      <c r="B370" s="31">
        <v>72</v>
      </c>
      <c r="C370" s="32">
        <v>7.9237290000000002E-2</v>
      </c>
      <c r="D370" s="32">
        <v>7.6217649999999998E-2</v>
      </c>
      <c r="E370" s="32">
        <v>0.92378234999999997</v>
      </c>
    </row>
    <row r="371" spans="1:5">
      <c r="A371" s="31">
        <v>1993</v>
      </c>
      <c r="B371" s="31">
        <v>73</v>
      </c>
      <c r="C371" s="32">
        <v>8.5955290000000004E-2</v>
      </c>
      <c r="D371" s="32">
        <v>8.2413360000000005E-2</v>
      </c>
      <c r="E371" s="32">
        <v>0.91758664000000001</v>
      </c>
    </row>
    <row r="372" spans="1:5">
      <c r="A372" s="31">
        <v>1993</v>
      </c>
      <c r="B372" s="31">
        <v>74</v>
      </c>
      <c r="C372" s="32">
        <v>9.3705640000000007E-2</v>
      </c>
      <c r="D372" s="32">
        <v>8.9511759999999996E-2</v>
      </c>
      <c r="E372" s="32">
        <v>0.91048823999999995</v>
      </c>
    </row>
    <row r="373" spans="1:5">
      <c r="A373" s="31">
        <v>1993</v>
      </c>
      <c r="B373" s="31">
        <v>75</v>
      </c>
      <c r="C373" s="32">
        <v>0.10225526</v>
      </c>
      <c r="D373" s="32">
        <v>9.7281489999999998E-2</v>
      </c>
      <c r="E373" s="32">
        <v>0.90271851000000003</v>
      </c>
    </row>
    <row r="374" spans="1:5">
      <c r="A374" s="31">
        <v>1993</v>
      </c>
      <c r="B374" s="31">
        <v>76</v>
      </c>
      <c r="C374" s="32">
        <v>0.11023909</v>
      </c>
      <c r="D374" s="32">
        <v>0.10448019</v>
      </c>
      <c r="E374" s="32">
        <v>0.89551981000000003</v>
      </c>
    </row>
    <row r="375" spans="1:5">
      <c r="A375" s="31">
        <v>1993</v>
      </c>
      <c r="B375" s="31">
        <v>77</v>
      </c>
      <c r="C375" s="32">
        <v>0.11876557</v>
      </c>
      <c r="D375" s="32">
        <v>0.11210827</v>
      </c>
      <c r="E375" s="32">
        <v>0.88789172999999999</v>
      </c>
    </row>
    <row r="376" spans="1:5">
      <c r="A376" s="31">
        <v>1993</v>
      </c>
      <c r="B376" s="31">
        <v>78</v>
      </c>
      <c r="C376" s="32">
        <v>0.12929599999999999</v>
      </c>
      <c r="D376" s="32">
        <v>0.12144483</v>
      </c>
      <c r="E376" s="32">
        <v>0.87855517000000005</v>
      </c>
    </row>
    <row r="377" spans="1:5">
      <c r="A377" s="31">
        <v>1993</v>
      </c>
      <c r="B377" s="31">
        <v>79</v>
      </c>
      <c r="C377" s="32">
        <v>0.13854986999999999</v>
      </c>
      <c r="D377" s="32">
        <v>0.12957366000000001</v>
      </c>
      <c r="E377" s="32">
        <v>0.87042633999999997</v>
      </c>
    </row>
    <row r="378" spans="1:5">
      <c r="A378" s="31">
        <v>1993</v>
      </c>
      <c r="B378" s="31">
        <v>80</v>
      </c>
      <c r="C378" s="32">
        <v>0.15084006</v>
      </c>
      <c r="D378" s="32">
        <v>0.14026153</v>
      </c>
      <c r="E378" s="32">
        <v>0.85973847000000003</v>
      </c>
    </row>
    <row r="379" spans="1:5">
      <c r="A379" s="31">
        <v>1993</v>
      </c>
      <c r="B379" s="31">
        <v>81</v>
      </c>
      <c r="C379" s="32">
        <v>0.15922996</v>
      </c>
      <c r="D379" s="32">
        <v>0.14748773000000001</v>
      </c>
      <c r="E379" s="32">
        <v>0.85251226999999996</v>
      </c>
    </row>
    <row r="380" spans="1:5">
      <c r="A380" s="31">
        <v>1993</v>
      </c>
      <c r="B380" s="31">
        <v>82</v>
      </c>
      <c r="C380" s="32">
        <v>0.17520964</v>
      </c>
      <c r="D380" s="32">
        <v>0.16109678999999999</v>
      </c>
      <c r="E380" s="32">
        <v>0.83890321000000001</v>
      </c>
    </row>
    <row r="381" spans="1:5">
      <c r="A381" s="31">
        <v>1993</v>
      </c>
      <c r="B381" s="31">
        <v>83</v>
      </c>
      <c r="C381" s="32">
        <v>0.18899456000000001</v>
      </c>
      <c r="D381" s="32">
        <v>0.17267705</v>
      </c>
      <c r="E381" s="32">
        <v>0.82732295</v>
      </c>
    </row>
    <row r="382" spans="1:5">
      <c r="A382" s="31">
        <v>1993</v>
      </c>
      <c r="B382" s="31">
        <v>84</v>
      </c>
      <c r="C382" s="32">
        <v>0.20543910000000001</v>
      </c>
      <c r="D382" s="32">
        <v>0.18630221999999999</v>
      </c>
      <c r="E382" s="32">
        <v>0.81369778000000004</v>
      </c>
    </row>
    <row r="383" spans="1:5">
      <c r="A383" s="31">
        <v>1993</v>
      </c>
      <c r="B383" s="31">
        <v>85</v>
      </c>
      <c r="C383" s="32">
        <v>0.22003184000000001</v>
      </c>
      <c r="D383" s="32">
        <v>0.19822403999999999</v>
      </c>
      <c r="E383" s="32">
        <v>0.80177595999999995</v>
      </c>
    </row>
    <row r="384" spans="1:5">
      <c r="A384" s="31">
        <v>1993</v>
      </c>
      <c r="B384" s="31">
        <v>86</v>
      </c>
      <c r="C384" s="32">
        <v>0.23568380999999999</v>
      </c>
      <c r="D384" s="32">
        <v>0.21083822999999999</v>
      </c>
      <c r="E384" s="32">
        <v>0.78916176999999998</v>
      </c>
    </row>
    <row r="385" spans="1:5">
      <c r="A385" s="31">
        <v>1993</v>
      </c>
      <c r="B385" s="31">
        <v>87</v>
      </c>
      <c r="C385" s="32">
        <v>0.25134688999999999</v>
      </c>
      <c r="D385" s="32">
        <v>0.22328580000000001</v>
      </c>
      <c r="E385" s="32">
        <v>0.77671420000000002</v>
      </c>
    </row>
    <row r="386" spans="1:5">
      <c r="A386" s="31">
        <v>1993</v>
      </c>
      <c r="B386" s="31">
        <v>88</v>
      </c>
      <c r="C386" s="32">
        <v>0.26902519000000003</v>
      </c>
      <c r="D386" s="32">
        <v>0.23712843</v>
      </c>
      <c r="E386" s="32">
        <v>0.76287157000000005</v>
      </c>
    </row>
    <row r="387" spans="1:5">
      <c r="A387" s="31">
        <v>1993</v>
      </c>
      <c r="B387" s="31">
        <v>89</v>
      </c>
      <c r="C387" s="32">
        <v>0.28494829999999999</v>
      </c>
      <c r="D387" s="32">
        <v>0.24941334000000001</v>
      </c>
      <c r="E387" s="32">
        <v>0.75058665999999996</v>
      </c>
    </row>
    <row r="388" spans="1:5">
      <c r="A388" s="31">
        <v>1993</v>
      </c>
      <c r="B388" s="31">
        <v>90</v>
      </c>
      <c r="C388" s="32">
        <v>0.30776453999999998</v>
      </c>
      <c r="D388" s="32">
        <v>0.26672091999999997</v>
      </c>
      <c r="E388" s="32">
        <v>0.73327907999999997</v>
      </c>
    </row>
    <row r="389" spans="1:5">
      <c r="A389" s="31">
        <v>1993</v>
      </c>
      <c r="B389" s="31">
        <v>91</v>
      </c>
      <c r="C389" s="32">
        <v>0.32042217000000001</v>
      </c>
      <c r="D389" s="32">
        <v>0.27617575</v>
      </c>
      <c r="E389" s="32">
        <v>0.72382424999999995</v>
      </c>
    </row>
    <row r="390" spans="1:5">
      <c r="A390" s="31">
        <v>1993</v>
      </c>
      <c r="B390" s="31">
        <v>92</v>
      </c>
      <c r="C390" s="32">
        <v>0.34365536000000002</v>
      </c>
      <c r="D390" s="32">
        <v>0.29326440999999998</v>
      </c>
      <c r="E390" s="32">
        <v>0.70673558999999997</v>
      </c>
    </row>
    <row r="391" spans="1:5">
      <c r="A391" s="31">
        <v>1993</v>
      </c>
      <c r="B391" s="31">
        <v>93</v>
      </c>
      <c r="C391" s="32">
        <v>0.36403796999999999</v>
      </c>
      <c r="D391" s="32">
        <v>0.30797980000000003</v>
      </c>
      <c r="E391" s="32">
        <v>0.69202019999999997</v>
      </c>
    </row>
    <row r="392" spans="1:5">
      <c r="A392" s="31">
        <v>1993</v>
      </c>
      <c r="B392" s="31">
        <v>94</v>
      </c>
      <c r="C392" s="32">
        <v>0.38660982999999999</v>
      </c>
      <c r="D392" s="32">
        <v>0.32398242999999999</v>
      </c>
      <c r="E392" s="32">
        <v>0.67601756999999996</v>
      </c>
    </row>
    <row r="393" spans="1:5">
      <c r="A393" s="31">
        <v>1993</v>
      </c>
      <c r="B393" s="31">
        <v>95</v>
      </c>
      <c r="C393" s="32">
        <v>0.41223753000000002</v>
      </c>
      <c r="D393" s="32">
        <v>0.34178850999999999</v>
      </c>
      <c r="E393" s="32">
        <v>0.65821149000000001</v>
      </c>
    </row>
    <row r="394" spans="1:5">
      <c r="A394" s="31">
        <v>1993</v>
      </c>
      <c r="B394" s="31">
        <v>96</v>
      </c>
      <c r="C394" s="32">
        <v>0.43469879</v>
      </c>
      <c r="D394" s="32">
        <v>0.35708630000000002</v>
      </c>
      <c r="E394" s="32">
        <v>0.64291370000000003</v>
      </c>
    </row>
    <row r="395" spans="1:5">
      <c r="A395" s="31">
        <v>1993</v>
      </c>
      <c r="B395" s="31">
        <v>97</v>
      </c>
      <c r="C395" s="32">
        <v>0.45654725000000002</v>
      </c>
      <c r="D395" s="32">
        <v>0.37169833000000002</v>
      </c>
      <c r="E395" s="32">
        <v>0.62830167000000003</v>
      </c>
    </row>
    <row r="396" spans="1:5">
      <c r="A396" s="31">
        <v>1993</v>
      </c>
      <c r="B396" s="31">
        <v>98</v>
      </c>
      <c r="C396" s="32">
        <v>0.47775736000000002</v>
      </c>
      <c r="D396" s="32">
        <v>0.38563691999999999</v>
      </c>
      <c r="E396" s="32">
        <v>0.61436307999999995</v>
      </c>
    </row>
    <row r="397" spans="1:5">
      <c r="A397" s="31">
        <v>1993</v>
      </c>
      <c r="B397" s="31">
        <v>99</v>
      </c>
      <c r="C397" s="32">
        <v>0.50484141000000005</v>
      </c>
      <c r="D397" s="32">
        <v>0.40309251000000001</v>
      </c>
      <c r="E397" s="32">
        <v>0.59690748999999999</v>
      </c>
    </row>
    <row r="398" spans="1:5">
      <c r="A398" s="31">
        <v>1994</v>
      </c>
      <c r="B398" s="31">
        <v>1</v>
      </c>
      <c r="C398" s="32">
        <v>4.9643069999999997E-2</v>
      </c>
      <c r="D398" s="32">
        <v>4.8440700000000003E-2</v>
      </c>
      <c r="E398" s="32">
        <v>0.9515593</v>
      </c>
    </row>
    <row r="399" spans="1:5">
      <c r="A399" s="31">
        <v>1994</v>
      </c>
      <c r="B399" s="31">
        <v>2</v>
      </c>
      <c r="C399" s="32">
        <v>3.0071870000000001E-2</v>
      </c>
      <c r="D399" s="32">
        <v>2.9626409999999999E-2</v>
      </c>
      <c r="E399" s="32">
        <v>0.97037359000000001</v>
      </c>
    </row>
    <row r="400" spans="1:5">
      <c r="A400" s="31">
        <v>1994</v>
      </c>
      <c r="B400" s="31">
        <v>3</v>
      </c>
      <c r="C400" s="32">
        <v>2.0020940000000001E-2</v>
      </c>
      <c r="D400" s="32">
        <v>1.9822510000000002E-2</v>
      </c>
      <c r="E400" s="32">
        <v>0.98017748999999998</v>
      </c>
    </row>
    <row r="401" spans="1:5">
      <c r="A401" s="31">
        <v>1994</v>
      </c>
      <c r="B401" s="31">
        <v>4</v>
      </c>
      <c r="C401" s="32">
        <v>1.33943E-2</v>
      </c>
      <c r="D401" s="32">
        <v>1.330519E-2</v>
      </c>
      <c r="E401" s="32">
        <v>0.98669481000000003</v>
      </c>
    </row>
    <row r="402" spans="1:5">
      <c r="A402" s="31">
        <v>1994</v>
      </c>
      <c r="B402" s="31">
        <v>5</v>
      </c>
      <c r="C402" s="32">
        <v>9.76636E-3</v>
      </c>
      <c r="D402" s="32">
        <v>9.7189000000000008E-3</v>
      </c>
      <c r="E402" s="32">
        <v>0.99028110000000003</v>
      </c>
    </row>
    <row r="403" spans="1:5">
      <c r="A403" s="31">
        <v>1994</v>
      </c>
      <c r="B403" s="31">
        <v>6</v>
      </c>
      <c r="C403" s="32">
        <v>7.7746600000000001E-3</v>
      </c>
      <c r="D403" s="32">
        <v>7.7445500000000002E-3</v>
      </c>
      <c r="E403" s="32">
        <v>0.99225545000000004</v>
      </c>
    </row>
    <row r="404" spans="1:5">
      <c r="A404" s="31">
        <v>1994</v>
      </c>
      <c r="B404" s="31">
        <v>7</v>
      </c>
      <c r="C404" s="32">
        <v>6.3167099999999997E-3</v>
      </c>
      <c r="D404" s="32">
        <v>6.2968199999999998E-3</v>
      </c>
      <c r="E404" s="32">
        <v>0.99370318000000002</v>
      </c>
    </row>
    <row r="405" spans="1:5">
      <c r="A405" s="31">
        <v>1994</v>
      </c>
      <c r="B405" s="31">
        <v>8</v>
      </c>
      <c r="C405" s="32">
        <v>5.3733100000000001E-3</v>
      </c>
      <c r="D405" s="32">
        <v>5.3589099999999997E-3</v>
      </c>
      <c r="E405" s="32">
        <v>0.99464109000000001</v>
      </c>
    </row>
    <row r="406" spans="1:5">
      <c r="A406" s="31">
        <v>1994</v>
      </c>
      <c r="B406" s="31">
        <v>9</v>
      </c>
      <c r="C406" s="32">
        <v>4.7542799999999996E-3</v>
      </c>
      <c r="D406" s="32">
        <v>4.7430099999999998E-3</v>
      </c>
      <c r="E406" s="32">
        <v>0.99525699000000001</v>
      </c>
    </row>
    <row r="407" spans="1:5">
      <c r="A407" s="31">
        <v>1994</v>
      </c>
      <c r="B407" s="31">
        <v>10</v>
      </c>
      <c r="C407" s="32">
        <v>4.3607200000000002E-3</v>
      </c>
      <c r="D407" s="32">
        <v>4.3512300000000002E-3</v>
      </c>
      <c r="E407" s="32">
        <v>0.99564876999999996</v>
      </c>
    </row>
    <row r="408" spans="1:5">
      <c r="A408" s="31">
        <v>1994</v>
      </c>
      <c r="B408" s="31">
        <v>11</v>
      </c>
      <c r="C408" s="32">
        <v>4.0910499999999997E-3</v>
      </c>
      <c r="D408" s="32">
        <v>4.0826999999999999E-3</v>
      </c>
      <c r="E408" s="32">
        <v>0.99591730000000001</v>
      </c>
    </row>
    <row r="409" spans="1:5">
      <c r="A409" s="31">
        <v>1994</v>
      </c>
      <c r="B409" s="31">
        <v>12</v>
      </c>
      <c r="C409" s="32">
        <v>4.0176099999999996E-3</v>
      </c>
      <c r="D409" s="32">
        <v>4.0095499999999997E-3</v>
      </c>
      <c r="E409" s="32">
        <v>0.99599044999999997</v>
      </c>
    </row>
    <row r="410" spans="1:5">
      <c r="A410" s="31">
        <v>1994</v>
      </c>
      <c r="B410" s="31">
        <v>13</v>
      </c>
      <c r="C410" s="32">
        <v>4.0923499999999998E-3</v>
      </c>
      <c r="D410" s="32">
        <v>4.084E-3</v>
      </c>
      <c r="E410" s="32">
        <v>0.99591600000000002</v>
      </c>
    </row>
    <row r="411" spans="1:5">
      <c r="A411" s="31">
        <v>1994</v>
      </c>
      <c r="B411" s="31">
        <v>14</v>
      </c>
      <c r="C411" s="32">
        <v>4.4023500000000002E-3</v>
      </c>
      <c r="D411" s="32">
        <v>4.3926800000000004E-3</v>
      </c>
      <c r="E411" s="32">
        <v>0.99560731999999996</v>
      </c>
    </row>
    <row r="412" spans="1:5">
      <c r="A412" s="31">
        <v>1994</v>
      </c>
      <c r="B412" s="31">
        <v>15</v>
      </c>
      <c r="C412" s="32">
        <v>4.8277900000000002E-3</v>
      </c>
      <c r="D412" s="32">
        <v>4.8161599999999999E-3</v>
      </c>
      <c r="E412" s="32">
        <v>0.99518384000000004</v>
      </c>
    </row>
    <row r="413" spans="1:5">
      <c r="A413" s="31">
        <v>1994</v>
      </c>
      <c r="B413" s="31">
        <v>16</v>
      </c>
      <c r="C413" s="32">
        <v>5.4295000000000003E-3</v>
      </c>
      <c r="D413" s="32">
        <v>5.4148E-3</v>
      </c>
      <c r="E413" s="32">
        <v>0.99458519999999995</v>
      </c>
    </row>
    <row r="414" spans="1:5">
      <c r="A414" s="31">
        <v>1994</v>
      </c>
      <c r="B414" s="31">
        <v>17</v>
      </c>
      <c r="C414" s="32">
        <v>6.0577299999999999E-3</v>
      </c>
      <c r="D414" s="32">
        <v>6.0394400000000001E-3</v>
      </c>
      <c r="E414" s="32">
        <v>0.99396055999999999</v>
      </c>
    </row>
    <row r="415" spans="1:5">
      <c r="A415" s="31">
        <v>1994</v>
      </c>
      <c r="B415" s="31">
        <v>18</v>
      </c>
      <c r="C415" s="32">
        <v>6.8571099999999996E-3</v>
      </c>
      <c r="D415" s="32">
        <v>6.83368E-3</v>
      </c>
      <c r="E415" s="32">
        <v>0.99316632000000005</v>
      </c>
    </row>
    <row r="416" spans="1:5">
      <c r="A416" s="31">
        <v>1994</v>
      </c>
      <c r="B416" s="31">
        <v>19</v>
      </c>
      <c r="C416" s="32">
        <v>7.9355599999999995E-3</v>
      </c>
      <c r="D416" s="32">
        <v>7.9042000000000001E-3</v>
      </c>
      <c r="E416" s="32">
        <v>0.99209579999999997</v>
      </c>
    </row>
    <row r="417" spans="1:5">
      <c r="A417" s="31">
        <v>1994</v>
      </c>
      <c r="B417" s="31">
        <v>20</v>
      </c>
      <c r="C417" s="32">
        <v>9.0565400000000001E-3</v>
      </c>
      <c r="D417" s="32">
        <v>9.0157099999999997E-3</v>
      </c>
      <c r="E417" s="32">
        <v>0.99098428999999999</v>
      </c>
    </row>
    <row r="418" spans="1:5">
      <c r="A418" s="31">
        <v>1994</v>
      </c>
      <c r="B418" s="31">
        <v>21</v>
      </c>
      <c r="C418" s="32">
        <v>1.000207E-2</v>
      </c>
      <c r="D418" s="32">
        <v>9.9523000000000007E-3</v>
      </c>
      <c r="E418" s="32">
        <v>0.99004769999999997</v>
      </c>
    </row>
    <row r="419" spans="1:5">
      <c r="A419" s="31">
        <v>1994</v>
      </c>
      <c r="B419" s="31">
        <v>22</v>
      </c>
      <c r="C419" s="32">
        <v>1.054137E-2</v>
      </c>
      <c r="D419" s="32">
        <v>1.04861E-2</v>
      </c>
      <c r="E419" s="32">
        <v>0.98951389999999995</v>
      </c>
    </row>
    <row r="420" spans="1:5">
      <c r="A420" s="31">
        <v>1994</v>
      </c>
      <c r="B420" s="31">
        <v>23</v>
      </c>
      <c r="C420" s="32">
        <v>1.0779759999999999E-2</v>
      </c>
      <c r="D420" s="32">
        <v>1.0721970000000001E-2</v>
      </c>
      <c r="E420" s="32">
        <v>0.98927803000000003</v>
      </c>
    </row>
    <row r="421" spans="1:5">
      <c r="A421" s="31">
        <v>1994</v>
      </c>
      <c r="B421" s="31">
        <v>24</v>
      </c>
      <c r="C421" s="32">
        <v>1.097456E-2</v>
      </c>
      <c r="D421" s="32">
        <v>1.091467E-2</v>
      </c>
      <c r="E421" s="32">
        <v>0.98908532999999998</v>
      </c>
    </row>
    <row r="422" spans="1:5">
      <c r="A422" s="31">
        <v>1994</v>
      </c>
      <c r="B422" s="31">
        <v>25</v>
      </c>
      <c r="C422" s="32">
        <v>1.113746E-2</v>
      </c>
      <c r="D422" s="32">
        <v>1.107578E-2</v>
      </c>
      <c r="E422" s="32">
        <v>0.98892422000000002</v>
      </c>
    </row>
    <row r="423" spans="1:5">
      <c r="A423" s="31">
        <v>1994</v>
      </c>
      <c r="B423" s="31">
        <v>26</v>
      </c>
      <c r="C423" s="32">
        <v>1.127043E-2</v>
      </c>
      <c r="D423" s="32">
        <v>1.120728E-2</v>
      </c>
      <c r="E423" s="32">
        <v>0.98879271999999996</v>
      </c>
    </row>
    <row r="424" spans="1:5">
      <c r="A424" s="31">
        <v>1994</v>
      </c>
      <c r="B424" s="31">
        <v>27</v>
      </c>
      <c r="C424" s="32">
        <v>1.139912E-2</v>
      </c>
      <c r="D424" s="32">
        <v>1.1334520000000001E-2</v>
      </c>
      <c r="E424" s="32">
        <v>0.98866547999999999</v>
      </c>
    </row>
    <row r="425" spans="1:5">
      <c r="A425" s="31">
        <v>1994</v>
      </c>
      <c r="B425" s="31">
        <v>28</v>
      </c>
      <c r="C425" s="32">
        <v>1.1550329999999999E-2</v>
      </c>
      <c r="D425" s="32">
        <v>1.1483999999999999E-2</v>
      </c>
      <c r="E425" s="32">
        <v>0.98851599999999995</v>
      </c>
    </row>
    <row r="426" spans="1:5">
      <c r="A426" s="31">
        <v>1994</v>
      </c>
      <c r="B426" s="31">
        <v>29</v>
      </c>
      <c r="C426" s="32">
        <v>1.1583939999999999E-2</v>
      </c>
      <c r="D426" s="32">
        <v>1.151723E-2</v>
      </c>
      <c r="E426" s="32">
        <v>0.98848276999999996</v>
      </c>
    </row>
    <row r="427" spans="1:5">
      <c r="A427" s="31">
        <v>1994</v>
      </c>
      <c r="B427" s="31">
        <v>30</v>
      </c>
      <c r="C427" s="32">
        <v>1.176015E-2</v>
      </c>
      <c r="D427" s="32">
        <v>1.1691409999999999E-2</v>
      </c>
      <c r="E427" s="32">
        <v>0.98830859000000004</v>
      </c>
    </row>
    <row r="428" spans="1:5">
      <c r="A428" s="31">
        <v>1994</v>
      </c>
      <c r="B428" s="31">
        <v>31</v>
      </c>
      <c r="C428" s="32">
        <v>1.175753E-2</v>
      </c>
      <c r="D428" s="32">
        <v>1.1688820000000001E-2</v>
      </c>
      <c r="E428" s="32">
        <v>0.98831117999999996</v>
      </c>
    </row>
    <row r="429" spans="1:5">
      <c r="A429" s="31">
        <v>1994</v>
      </c>
      <c r="B429" s="31">
        <v>32</v>
      </c>
      <c r="C429" s="32">
        <v>1.1975899999999999E-2</v>
      </c>
      <c r="D429" s="32">
        <v>1.1904619999999999E-2</v>
      </c>
      <c r="E429" s="32">
        <v>0.98809537999999997</v>
      </c>
    </row>
    <row r="430" spans="1:5">
      <c r="A430" s="31">
        <v>1994</v>
      </c>
      <c r="B430" s="31">
        <v>33</v>
      </c>
      <c r="C430" s="32">
        <v>1.213154E-2</v>
      </c>
      <c r="D430" s="32">
        <v>1.20584E-2</v>
      </c>
      <c r="E430" s="32">
        <v>0.98794159999999998</v>
      </c>
    </row>
    <row r="431" spans="1:5">
      <c r="A431" s="31">
        <v>1994</v>
      </c>
      <c r="B431" s="31">
        <v>34</v>
      </c>
      <c r="C431" s="32">
        <v>1.2301599999999999E-2</v>
      </c>
      <c r="D431" s="32">
        <v>1.222639E-2</v>
      </c>
      <c r="E431" s="32">
        <v>0.98777360999999997</v>
      </c>
    </row>
    <row r="432" spans="1:5">
      <c r="A432" s="31">
        <v>1994</v>
      </c>
      <c r="B432" s="31">
        <v>35</v>
      </c>
      <c r="C432" s="32">
        <v>1.251946E-2</v>
      </c>
      <c r="D432" s="32">
        <v>1.2441580000000001E-2</v>
      </c>
      <c r="E432" s="32">
        <v>0.98755842000000005</v>
      </c>
    </row>
    <row r="433" spans="1:5">
      <c r="A433" s="31">
        <v>1994</v>
      </c>
      <c r="B433" s="31">
        <v>36</v>
      </c>
      <c r="C433" s="32">
        <v>1.2736030000000001E-2</v>
      </c>
      <c r="D433" s="32">
        <v>1.265544E-2</v>
      </c>
      <c r="E433" s="32">
        <v>0.98734456000000004</v>
      </c>
    </row>
    <row r="434" spans="1:5">
      <c r="A434" s="31">
        <v>1994</v>
      </c>
      <c r="B434" s="31">
        <v>37</v>
      </c>
      <c r="C434" s="32">
        <v>1.2915380000000001E-2</v>
      </c>
      <c r="D434" s="32">
        <v>1.283251E-2</v>
      </c>
      <c r="E434" s="32">
        <v>0.98716749000000004</v>
      </c>
    </row>
    <row r="435" spans="1:5">
      <c r="A435" s="31">
        <v>1994</v>
      </c>
      <c r="B435" s="31">
        <v>38</v>
      </c>
      <c r="C435" s="32">
        <v>1.320882E-2</v>
      </c>
      <c r="D435" s="32">
        <v>1.3122150000000001E-2</v>
      </c>
      <c r="E435" s="32">
        <v>0.98687784999999995</v>
      </c>
    </row>
    <row r="436" spans="1:5">
      <c r="A436" s="31">
        <v>1994</v>
      </c>
      <c r="B436" s="31">
        <v>39</v>
      </c>
      <c r="C436" s="32">
        <v>1.3385040000000001E-2</v>
      </c>
      <c r="D436" s="32">
        <v>1.329605E-2</v>
      </c>
      <c r="E436" s="32">
        <v>0.98670395</v>
      </c>
    </row>
    <row r="437" spans="1:5">
      <c r="A437" s="31">
        <v>1994</v>
      </c>
      <c r="B437" s="31">
        <v>40</v>
      </c>
      <c r="C437" s="32">
        <v>1.377481E-2</v>
      </c>
      <c r="D437" s="32">
        <v>1.3680579999999999E-2</v>
      </c>
      <c r="E437" s="32">
        <v>0.98631941999999995</v>
      </c>
    </row>
    <row r="438" spans="1:5">
      <c r="A438" s="31">
        <v>1994</v>
      </c>
      <c r="B438" s="31">
        <v>41</v>
      </c>
      <c r="C438" s="32">
        <v>1.377868E-2</v>
      </c>
      <c r="D438" s="32">
        <v>1.3684399999999999E-2</v>
      </c>
      <c r="E438" s="32">
        <v>0.98631559999999996</v>
      </c>
    </row>
    <row r="439" spans="1:5">
      <c r="A439" s="31">
        <v>1994</v>
      </c>
      <c r="B439" s="31">
        <v>42</v>
      </c>
      <c r="C439" s="32">
        <v>1.421531E-2</v>
      </c>
      <c r="D439" s="32">
        <v>1.4114979999999999E-2</v>
      </c>
      <c r="E439" s="32">
        <v>0.98588502</v>
      </c>
    </row>
    <row r="440" spans="1:5">
      <c r="A440" s="31">
        <v>1994</v>
      </c>
      <c r="B440" s="31">
        <v>43</v>
      </c>
      <c r="C440" s="32">
        <v>1.429953E-2</v>
      </c>
      <c r="D440" s="32">
        <v>1.419801E-2</v>
      </c>
      <c r="E440" s="32">
        <v>0.98580199000000002</v>
      </c>
    </row>
    <row r="441" spans="1:5">
      <c r="A441" s="31">
        <v>1994</v>
      </c>
      <c r="B441" s="31">
        <v>44</v>
      </c>
      <c r="C441" s="32">
        <v>1.4566290000000001E-2</v>
      </c>
      <c r="D441" s="32">
        <v>1.446097E-2</v>
      </c>
      <c r="E441" s="32">
        <v>0.98553902999999998</v>
      </c>
    </row>
    <row r="442" spans="1:5">
      <c r="A442" s="31">
        <v>1994</v>
      </c>
      <c r="B442" s="31">
        <v>45</v>
      </c>
      <c r="C442" s="32">
        <v>1.4899229999999999E-2</v>
      </c>
      <c r="D442" s="32">
        <v>1.478906E-2</v>
      </c>
      <c r="E442" s="32">
        <v>0.98521093999999998</v>
      </c>
    </row>
    <row r="443" spans="1:5">
      <c r="A443" s="31">
        <v>1994</v>
      </c>
      <c r="B443" s="31">
        <v>46</v>
      </c>
      <c r="C443" s="32">
        <v>1.51051E-2</v>
      </c>
      <c r="D443" s="32">
        <v>1.4991869999999999E-2</v>
      </c>
      <c r="E443" s="32">
        <v>0.98500812999999998</v>
      </c>
    </row>
    <row r="444" spans="1:5">
      <c r="A444" s="31">
        <v>1994</v>
      </c>
      <c r="B444" s="31">
        <v>47</v>
      </c>
      <c r="C444" s="32">
        <v>1.5463019999999999E-2</v>
      </c>
      <c r="D444" s="32">
        <v>1.5344379999999999E-2</v>
      </c>
      <c r="E444" s="32">
        <v>0.98465561999999995</v>
      </c>
    </row>
    <row r="445" spans="1:5">
      <c r="A445" s="31">
        <v>1994</v>
      </c>
      <c r="B445" s="31">
        <v>48</v>
      </c>
      <c r="C445" s="32">
        <v>1.6043970000000001E-2</v>
      </c>
      <c r="D445" s="32">
        <v>1.591629E-2</v>
      </c>
      <c r="E445" s="32">
        <v>0.98408370999999994</v>
      </c>
    </row>
    <row r="446" spans="1:5">
      <c r="A446" s="31">
        <v>1994</v>
      </c>
      <c r="B446" s="31">
        <v>49</v>
      </c>
      <c r="C446" s="32">
        <v>1.654661E-2</v>
      </c>
      <c r="D446" s="32">
        <v>1.6410839999999999E-2</v>
      </c>
      <c r="E446" s="32">
        <v>0.98358915999999996</v>
      </c>
    </row>
    <row r="447" spans="1:5">
      <c r="A447" s="31">
        <v>1994</v>
      </c>
      <c r="B447" s="31">
        <v>50</v>
      </c>
      <c r="C447" s="32">
        <v>1.7422480000000001E-2</v>
      </c>
      <c r="D447" s="32">
        <v>1.7272019999999999E-2</v>
      </c>
      <c r="E447" s="32">
        <v>0.98272797999999995</v>
      </c>
    </row>
    <row r="448" spans="1:5">
      <c r="A448" s="31">
        <v>1994</v>
      </c>
      <c r="B448" s="31">
        <v>51</v>
      </c>
      <c r="C448" s="32">
        <v>1.7786369999999999E-2</v>
      </c>
      <c r="D448" s="32">
        <v>1.7629590000000001E-2</v>
      </c>
      <c r="E448" s="32">
        <v>0.98237041000000003</v>
      </c>
    </row>
    <row r="449" spans="1:5">
      <c r="A449" s="31">
        <v>1994</v>
      </c>
      <c r="B449" s="31">
        <v>52</v>
      </c>
      <c r="C449" s="32">
        <v>1.8815249999999999E-2</v>
      </c>
      <c r="D449" s="32">
        <v>1.8639889999999999E-2</v>
      </c>
      <c r="E449" s="32">
        <v>0.98136011000000001</v>
      </c>
    </row>
    <row r="450" spans="1:5">
      <c r="A450" s="31">
        <v>1994</v>
      </c>
      <c r="B450" s="31">
        <v>53</v>
      </c>
      <c r="C450" s="32">
        <v>1.9502740000000001E-2</v>
      </c>
      <c r="D450" s="32">
        <v>1.9314399999999999E-2</v>
      </c>
      <c r="E450" s="32">
        <v>0.98068560000000005</v>
      </c>
    </row>
    <row r="451" spans="1:5">
      <c r="A451" s="31">
        <v>1994</v>
      </c>
      <c r="B451" s="31">
        <v>54</v>
      </c>
      <c r="C451" s="32">
        <v>2.0416799999999999E-2</v>
      </c>
      <c r="D451" s="32">
        <v>2.0210479999999999E-2</v>
      </c>
      <c r="E451" s="32">
        <v>0.97978951999999997</v>
      </c>
    </row>
    <row r="452" spans="1:5">
      <c r="A452" s="31">
        <v>1994</v>
      </c>
      <c r="B452" s="31">
        <v>55</v>
      </c>
      <c r="C452" s="32">
        <v>2.1315870000000001E-2</v>
      </c>
      <c r="D452" s="32">
        <v>2.109109E-2</v>
      </c>
      <c r="E452" s="32">
        <v>0.97890891000000002</v>
      </c>
    </row>
    <row r="453" spans="1:5">
      <c r="A453" s="31">
        <v>1994</v>
      </c>
      <c r="B453" s="31">
        <v>56</v>
      </c>
      <c r="C453" s="32">
        <v>2.237331E-2</v>
      </c>
      <c r="D453" s="32">
        <v>2.2125800000000001E-2</v>
      </c>
      <c r="E453" s="32">
        <v>0.97787420000000003</v>
      </c>
    </row>
    <row r="454" spans="1:5">
      <c r="A454" s="31">
        <v>1994</v>
      </c>
      <c r="B454" s="31">
        <v>57</v>
      </c>
      <c r="C454" s="32">
        <v>2.3416030000000001E-2</v>
      </c>
      <c r="D454" s="32">
        <v>2.314505E-2</v>
      </c>
      <c r="E454" s="32">
        <v>0.97685495</v>
      </c>
    </row>
    <row r="455" spans="1:5">
      <c r="A455" s="31">
        <v>1994</v>
      </c>
      <c r="B455" s="31">
        <v>58</v>
      </c>
      <c r="C455" s="32">
        <v>2.501186E-2</v>
      </c>
      <c r="D455" s="32">
        <v>2.4702930000000001E-2</v>
      </c>
      <c r="E455" s="32">
        <v>0.97529706999999999</v>
      </c>
    </row>
    <row r="456" spans="1:5">
      <c r="A456" s="31">
        <v>1994</v>
      </c>
      <c r="B456" s="31">
        <v>59</v>
      </c>
      <c r="C456" s="32">
        <v>2.6589539999999998E-2</v>
      </c>
      <c r="D456" s="32">
        <v>2.6240679999999999E-2</v>
      </c>
      <c r="E456" s="32">
        <v>0.97375931999999998</v>
      </c>
    </row>
    <row r="457" spans="1:5">
      <c r="A457" s="31">
        <v>1994</v>
      </c>
      <c r="B457" s="31">
        <v>60</v>
      </c>
      <c r="C457" s="32">
        <v>2.9085420000000001E-2</v>
      </c>
      <c r="D457" s="32">
        <v>2.86685E-2</v>
      </c>
      <c r="E457" s="32">
        <v>0.97133150000000001</v>
      </c>
    </row>
    <row r="458" spans="1:5">
      <c r="A458" s="31">
        <v>1994</v>
      </c>
      <c r="B458" s="31">
        <v>61</v>
      </c>
      <c r="C458" s="32">
        <v>3.0521550000000001E-2</v>
      </c>
      <c r="D458" s="32">
        <v>3.0062769999999999E-2</v>
      </c>
      <c r="E458" s="32">
        <v>0.96993722999999998</v>
      </c>
    </row>
    <row r="459" spans="1:5">
      <c r="A459" s="31">
        <v>1994</v>
      </c>
      <c r="B459" s="31">
        <v>62</v>
      </c>
      <c r="C459" s="32">
        <v>3.3400899999999997E-2</v>
      </c>
      <c r="D459" s="32">
        <v>3.285225E-2</v>
      </c>
      <c r="E459" s="32">
        <v>0.96714774999999997</v>
      </c>
    </row>
    <row r="460" spans="1:5">
      <c r="A460" s="31">
        <v>1994</v>
      </c>
      <c r="B460" s="31">
        <v>63</v>
      </c>
      <c r="C460" s="32">
        <v>3.5977269999999999E-2</v>
      </c>
      <c r="D460" s="32">
        <v>3.5341520000000001E-2</v>
      </c>
      <c r="E460" s="32">
        <v>0.96465847999999998</v>
      </c>
    </row>
    <row r="461" spans="1:5">
      <c r="A461" s="31">
        <v>1994</v>
      </c>
      <c r="B461" s="31">
        <v>64</v>
      </c>
      <c r="C461" s="32">
        <v>3.884634E-2</v>
      </c>
      <c r="D461" s="32">
        <v>3.81062E-2</v>
      </c>
      <c r="E461" s="32">
        <v>0.96189380000000002</v>
      </c>
    </row>
    <row r="462" spans="1:5">
      <c r="A462" s="31">
        <v>1994</v>
      </c>
      <c r="B462" s="31">
        <v>65</v>
      </c>
      <c r="C462" s="32">
        <v>4.2071499999999998E-2</v>
      </c>
      <c r="D462" s="32">
        <v>4.1204730000000002E-2</v>
      </c>
      <c r="E462" s="32">
        <v>0.95879526999999998</v>
      </c>
    </row>
    <row r="463" spans="1:5">
      <c r="A463" s="31">
        <v>1994</v>
      </c>
      <c r="B463" s="31">
        <v>66</v>
      </c>
      <c r="C463" s="32">
        <v>4.5069529999999997E-2</v>
      </c>
      <c r="D463" s="32">
        <v>4.4076280000000002E-2</v>
      </c>
      <c r="E463" s="32">
        <v>0.95592372000000003</v>
      </c>
    </row>
    <row r="464" spans="1:5">
      <c r="A464" s="31">
        <v>1994</v>
      </c>
      <c r="B464" s="31">
        <v>67</v>
      </c>
      <c r="C464" s="32">
        <v>4.8781400000000003E-2</v>
      </c>
      <c r="D464" s="32">
        <v>4.7619910000000001E-2</v>
      </c>
      <c r="E464" s="32">
        <v>0.95238009000000001</v>
      </c>
    </row>
    <row r="465" spans="1:5">
      <c r="A465" s="31">
        <v>1994</v>
      </c>
      <c r="B465" s="31">
        <v>68</v>
      </c>
      <c r="C465" s="32">
        <v>5.3187129999999999E-2</v>
      </c>
      <c r="D465" s="32">
        <v>5.1809330000000001E-2</v>
      </c>
      <c r="E465" s="32">
        <v>0.94819067000000001</v>
      </c>
    </row>
    <row r="466" spans="1:5">
      <c r="A466" s="31">
        <v>1994</v>
      </c>
      <c r="B466" s="31">
        <v>69</v>
      </c>
      <c r="C466" s="32">
        <v>5.7555149999999999E-2</v>
      </c>
      <c r="D466" s="32">
        <v>5.5945179999999997E-2</v>
      </c>
      <c r="E466" s="32">
        <v>0.94405481999999996</v>
      </c>
    </row>
    <row r="467" spans="1:5">
      <c r="A467" s="31">
        <v>1994</v>
      </c>
      <c r="B467" s="31">
        <v>70</v>
      </c>
      <c r="C467" s="32">
        <v>6.4305680000000004E-2</v>
      </c>
      <c r="D467" s="32">
        <v>6.230248E-2</v>
      </c>
      <c r="E467" s="32">
        <v>0.93769751999999995</v>
      </c>
    </row>
    <row r="468" spans="1:5">
      <c r="A468" s="31">
        <v>1994</v>
      </c>
      <c r="B468" s="31">
        <v>71</v>
      </c>
      <c r="C468" s="32">
        <v>6.832001E-2</v>
      </c>
      <c r="D468" s="32">
        <v>6.6063280000000002E-2</v>
      </c>
      <c r="E468" s="32">
        <v>0.93393672000000005</v>
      </c>
    </row>
    <row r="469" spans="1:5">
      <c r="A469" s="31">
        <v>1994</v>
      </c>
      <c r="B469" s="31">
        <v>72</v>
      </c>
      <c r="C469" s="32">
        <v>7.5937420000000005E-2</v>
      </c>
      <c r="D469" s="32">
        <v>7.3159639999999998E-2</v>
      </c>
      <c r="E469" s="32">
        <v>0.92684036000000003</v>
      </c>
    </row>
    <row r="470" spans="1:5">
      <c r="A470" s="31">
        <v>1994</v>
      </c>
      <c r="B470" s="31">
        <v>73</v>
      </c>
      <c r="C470" s="32">
        <v>8.2424869999999997E-2</v>
      </c>
      <c r="D470" s="32">
        <v>7.9162389999999999E-2</v>
      </c>
      <c r="E470" s="32">
        <v>0.92083760999999997</v>
      </c>
    </row>
    <row r="471" spans="1:5">
      <c r="A471" s="31">
        <v>1994</v>
      </c>
      <c r="B471" s="31">
        <v>74</v>
      </c>
      <c r="C471" s="32">
        <v>8.9896760000000006E-2</v>
      </c>
      <c r="D471" s="32">
        <v>8.602986E-2</v>
      </c>
      <c r="E471" s="32">
        <v>0.91397013999999999</v>
      </c>
    </row>
    <row r="472" spans="1:5">
      <c r="A472" s="31">
        <v>1994</v>
      </c>
      <c r="B472" s="31">
        <v>75</v>
      </c>
      <c r="C472" s="32">
        <v>9.817389E-2</v>
      </c>
      <c r="D472" s="32">
        <v>9.3580319999999995E-2</v>
      </c>
      <c r="E472" s="32">
        <v>0.90641967999999995</v>
      </c>
    </row>
    <row r="473" spans="1:5">
      <c r="A473" s="31">
        <v>1994</v>
      </c>
      <c r="B473" s="31">
        <v>76</v>
      </c>
      <c r="C473" s="32">
        <v>0.10593345999999999</v>
      </c>
      <c r="D473" s="32">
        <v>0.10060475000000001</v>
      </c>
      <c r="E473" s="32">
        <v>0.89939524999999998</v>
      </c>
    </row>
    <row r="474" spans="1:5">
      <c r="A474" s="31">
        <v>1994</v>
      </c>
      <c r="B474" s="31">
        <v>77</v>
      </c>
      <c r="C474" s="32">
        <v>0.11435745</v>
      </c>
      <c r="D474" s="32">
        <v>0.1081723</v>
      </c>
      <c r="E474" s="32">
        <v>0.8918277</v>
      </c>
    </row>
    <row r="475" spans="1:5">
      <c r="A475" s="31">
        <v>1994</v>
      </c>
      <c r="B475" s="31">
        <v>78</v>
      </c>
      <c r="C475" s="32">
        <v>0.12487143000000001</v>
      </c>
      <c r="D475" s="32">
        <v>0.11753316</v>
      </c>
      <c r="E475" s="32">
        <v>0.88246683999999997</v>
      </c>
    </row>
    <row r="476" spans="1:5">
      <c r="A476" s="31">
        <v>1994</v>
      </c>
      <c r="B476" s="31">
        <v>79</v>
      </c>
      <c r="C476" s="32">
        <v>0.13410772000000001</v>
      </c>
      <c r="D476" s="32">
        <v>0.12568037000000001</v>
      </c>
      <c r="E476" s="32">
        <v>0.87431963000000001</v>
      </c>
    </row>
    <row r="477" spans="1:5">
      <c r="A477" s="31">
        <v>1994</v>
      </c>
      <c r="B477" s="31">
        <v>80</v>
      </c>
      <c r="C477" s="32">
        <v>0.14636068999999999</v>
      </c>
      <c r="D477" s="32">
        <v>0.13638032999999999</v>
      </c>
      <c r="E477" s="32">
        <v>0.86361966999999995</v>
      </c>
    </row>
    <row r="478" spans="1:5">
      <c r="A478" s="31">
        <v>1994</v>
      </c>
      <c r="B478" s="31">
        <v>81</v>
      </c>
      <c r="C478" s="32">
        <v>0.15469888000000001</v>
      </c>
      <c r="D478" s="32">
        <v>0.14359211</v>
      </c>
      <c r="E478" s="32">
        <v>0.85640788999999995</v>
      </c>
    </row>
    <row r="479" spans="1:5">
      <c r="A479" s="31">
        <v>1994</v>
      </c>
      <c r="B479" s="31">
        <v>82</v>
      </c>
      <c r="C479" s="32">
        <v>0.1706453</v>
      </c>
      <c r="D479" s="32">
        <v>0.15723002</v>
      </c>
      <c r="E479" s="32">
        <v>0.84276998000000003</v>
      </c>
    </row>
    <row r="480" spans="1:5">
      <c r="A480" s="31">
        <v>1994</v>
      </c>
      <c r="B480" s="31">
        <v>83</v>
      </c>
      <c r="C480" s="32">
        <v>0.18441498000000001</v>
      </c>
      <c r="D480" s="32">
        <v>0.16884610999999999</v>
      </c>
      <c r="E480" s="32">
        <v>0.83115388999999995</v>
      </c>
    </row>
    <row r="481" spans="1:5">
      <c r="A481" s="31">
        <v>1994</v>
      </c>
      <c r="B481" s="31">
        <v>84</v>
      </c>
      <c r="C481" s="32">
        <v>0.20082707999999999</v>
      </c>
      <c r="D481" s="32">
        <v>0.18250146</v>
      </c>
      <c r="E481" s="32">
        <v>0.81749854</v>
      </c>
    </row>
    <row r="482" spans="1:5">
      <c r="A482" s="31">
        <v>1994</v>
      </c>
      <c r="B482" s="31">
        <v>85</v>
      </c>
      <c r="C482" s="32">
        <v>0.21544740000000001</v>
      </c>
      <c r="D482" s="32">
        <v>0.19449561000000001</v>
      </c>
      <c r="E482" s="32">
        <v>0.80550438999999996</v>
      </c>
    </row>
    <row r="483" spans="1:5">
      <c r="A483" s="31">
        <v>1994</v>
      </c>
      <c r="B483" s="31">
        <v>86</v>
      </c>
      <c r="C483" s="32">
        <v>0.23117500999999999</v>
      </c>
      <c r="D483" s="32">
        <v>0.20722266</v>
      </c>
      <c r="E483" s="32">
        <v>0.79277734</v>
      </c>
    </row>
    <row r="484" spans="1:5">
      <c r="A484" s="31">
        <v>1994</v>
      </c>
      <c r="B484" s="31">
        <v>87</v>
      </c>
      <c r="C484" s="32">
        <v>0.24688487000000001</v>
      </c>
      <c r="D484" s="32">
        <v>0.21975748000000001</v>
      </c>
      <c r="E484" s="32">
        <v>0.78024252000000005</v>
      </c>
    </row>
    <row r="485" spans="1:5">
      <c r="A485" s="31">
        <v>1994</v>
      </c>
      <c r="B485" s="31">
        <v>88</v>
      </c>
      <c r="C485" s="32">
        <v>0.26457240999999998</v>
      </c>
      <c r="D485" s="32">
        <v>0.23366213</v>
      </c>
      <c r="E485" s="32">
        <v>0.76633786999999998</v>
      </c>
    </row>
    <row r="486" spans="1:5">
      <c r="A486" s="31">
        <v>1994</v>
      </c>
      <c r="B486" s="31">
        <v>89</v>
      </c>
      <c r="C486" s="32">
        <v>0.28050744999999999</v>
      </c>
      <c r="D486" s="32">
        <v>0.24600442</v>
      </c>
      <c r="E486" s="32">
        <v>0.75399558</v>
      </c>
    </row>
    <row r="487" spans="1:5">
      <c r="A487" s="31">
        <v>1994</v>
      </c>
      <c r="B487" s="31">
        <v>90</v>
      </c>
      <c r="C487" s="32">
        <v>0.30335530999999999</v>
      </c>
      <c r="D487" s="32">
        <v>0.26340297000000001</v>
      </c>
      <c r="E487" s="32">
        <v>0.73659702999999999</v>
      </c>
    </row>
    <row r="488" spans="1:5">
      <c r="A488" s="31">
        <v>1994</v>
      </c>
      <c r="B488" s="31">
        <v>91</v>
      </c>
      <c r="C488" s="32">
        <v>0.31604516999999999</v>
      </c>
      <c r="D488" s="32">
        <v>0.27291797000000001</v>
      </c>
      <c r="E488" s="32">
        <v>0.72708203000000005</v>
      </c>
    </row>
    <row r="489" spans="1:5">
      <c r="A489" s="31">
        <v>1994</v>
      </c>
      <c r="B489" s="31">
        <v>92</v>
      </c>
      <c r="C489" s="32">
        <v>0.33929258000000001</v>
      </c>
      <c r="D489" s="32">
        <v>0.29008135000000002</v>
      </c>
      <c r="E489" s="32">
        <v>0.70991864999999998</v>
      </c>
    </row>
    <row r="490" spans="1:5">
      <c r="A490" s="31">
        <v>1994</v>
      </c>
      <c r="B490" s="31">
        <v>93</v>
      </c>
      <c r="C490" s="32">
        <v>0.35968306</v>
      </c>
      <c r="D490" s="32">
        <v>0.30485709999999999</v>
      </c>
      <c r="E490" s="32">
        <v>0.69514290000000001</v>
      </c>
    </row>
    <row r="491" spans="1:5">
      <c r="A491" s="31">
        <v>1994</v>
      </c>
      <c r="B491" s="31">
        <v>94</v>
      </c>
      <c r="C491" s="32">
        <v>0.38228686000000001</v>
      </c>
      <c r="D491" s="32">
        <v>0.32094107999999999</v>
      </c>
      <c r="E491" s="32">
        <v>0.67905892000000001</v>
      </c>
    </row>
    <row r="492" spans="1:5">
      <c r="A492" s="31">
        <v>1994</v>
      </c>
      <c r="B492" s="31">
        <v>95</v>
      </c>
      <c r="C492" s="32">
        <v>0.40782681999999998</v>
      </c>
      <c r="D492" s="32">
        <v>0.33875095999999999</v>
      </c>
      <c r="E492" s="32">
        <v>0.66124903999999995</v>
      </c>
    </row>
    <row r="493" spans="1:5">
      <c r="A493" s="31">
        <v>1994</v>
      </c>
      <c r="B493" s="31">
        <v>96</v>
      </c>
      <c r="C493" s="32">
        <v>0.43025835000000001</v>
      </c>
      <c r="D493" s="32">
        <v>0.35408445999999999</v>
      </c>
      <c r="E493" s="32">
        <v>0.64591553999999995</v>
      </c>
    </row>
    <row r="494" spans="1:5">
      <c r="A494" s="31">
        <v>1994</v>
      </c>
      <c r="B494" s="31">
        <v>97</v>
      </c>
      <c r="C494" s="32">
        <v>0.45215773999999997</v>
      </c>
      <c r="D494" s="32">
        <v>0.36878357</v>
      </c>
      <c r="E494" s="32">
        <v>0.63121643000000005</v>
      </c>
    </row>
    <row r="495" spans="1:5">
      <c r="A495" s="31">
        <v>1994</v>
      </c>
      <c r="B495" s="31">
        <v>98</v>
      </c>
      <c r="C495" s="32">
        <v>0.47330610000000001</v>
      </c>
      <c r="D495" s="32">
        <v>0.38273151999999999</v>
      </c>
      <c r="E495" s="32">
        <v>0.61726848000000001</v>
      </c>
    </row>
    <row r="496" spans="1:5">
      <c r="A496" s="31">
        <v>1994</v>
      </c>
      <c r="B496" s="31">
        <v>99</v>
      </c>
      <c r="C496" s="32">
        <v>0.50038300000000002</v>
      </c>
      <c r="D496" s="32">
        <v>0.40024507999999998</v>
      </c>
      <c r="E496" s="32">
        <v>0.59975491999999997</v>
      </c>
    </row>
    <row r="497" spans="1:5">
      <c r="A497" s="31">
        <v>1995</v>
      </c>
      <c r="B497" s="31">
        <v>1</v>
      </c>
      <c r="C497" s="32">
        <v>4.9408279999999999E-2</v>
      </c>
      <c r="D497" s="32">
        <v>4.8217120000000002E-2</v>
      </c>
      <c r="E497" s="32">
        <v>0.95178288</v>
      </c>
    </row>
    <row r="498" spans="1:5">
      <c r="A498" s="31">
        <v>1995</v>
      </c>
      <c r="B498" s="31">
        <v>2</v>
      </c>
      <c r="C498" s="32">
        <v>2.9938039999999999E-2</v>
      </c>
      <c r="D498" s="32">
        <v>2.9496499999999998E-2</v>
      </c>
      <c r="E498" s="32">
        <v>0.97050349999999996</v>
      </c>
    </row>
    <row r="499" spans="1:5">
      <c r="A499" s="31">
        <v>1995</v>
      </c>
      <c r="B499" s="31">
        <v>3</v>
      </c>
      <c r="C499" s="32">
        <v>1.99341E-2</v>
      </c>
      <c r="D499" s="32">
        <v>1.9737379999999999E-2</v>
      </c>
      <c r="E499" s="32">
        <v>0.98026261999999997</v>
      </c>
    </row>
    <row r="500" spans="1:5">
      <c r="A500" s="31">
        <v>1995</v>
      </c>
      <c r="B500" s="31">
        <v>4</v>
      </c>
      <c r="C500" s="32">
        <v>1.3340339999999999E-2</v>
      </c>
      <c r="D500" s="32">
        <v>1.325195E-2</v>
      </c>
      <c r="E500" s="32">
        <v>0.98674804999999999</v>
      </c>
    </row>
    <row r="501" spans="1:5">
      <c r="A501" s="31">
        <v>1995</v>
      </c>
      <c r="B501" s="31">
        <v>5</v>
      </c>
      <c r="C501" s="32">
        <v>9.7276700000000008E-3</v>
      </c>
      <c r="D501" s="32">
        <v>9.6805799999999994E-3</v>
      </c>
      <c r="E501" s="32">
        <v>0.99031941999999995</v>
      </c>
    </row>
    <row r="502" spans="1:5">
      <c r="A502" s="31">
        <v>1995</v>
      </c>
      <c r="B502" s="31">
        <v>6</v>
      </c>
      <c r="C502" s="32">
        <v>7.7455800000000002E-3</v>
      </c>
      <c r="D502" s="32">
        <v>7.7156899999999999E-3</v>
      </c>
      <c r="E502" s="32">
        <v>0.99228430999999995</v>
      </c>
    </row>
    <row r="503" spans="1:5">
      <c r="A503" s="31">
        <v>1995</v>
      </c>
      <c r="B503" s="31">
        <v>7</v>
      </c>
      <c r="C503" s="32">
        <v>6.2949199999999999E-3</v>
      </c>
      <c r="D503" s="32">
        <v>6.2751700000000001E-3</v>
      </c>
      <c r="E503" s="32">
        <v>0.99372483</v>
      </c>
    </row>
    <row r="504" spans="1:5">
      <c r="A504" s="31">
        <v>1995</v>
      </c>
      <c r="B504" s="31">
        <v>8</v>
      </c>
      <c r="C504" s="32">
        <v>5.3558299999999998E-3</v>
      </c>
      <c r="D504" s="32">
        <v>5.3415199999999998E-3</v>
      </c>
      <c r="E504" s="32">
        <v>0.99465848000000001</v>
      </c>
    </row>
    <row r="505" spans="1:5">
      <c r="A505" s="31">
        <v>1995</v>
      </c>
      <c r="B505" s="31">
        <v>9</v>
      </c>
      <c r="C505" s="32">
        <v>4.73947E-3</v>
      </c>
      <c r="D505" s="32">
        <v>4.7282599999999998E-3</v>
      </c>
      <c r="E505" s="32">
        <v>0.99527173999999996</v>
      </c>
    </row>
    <row r="506" spans="1:5">
      <c r="A506" s="31">
        <v>1995</v>
      </c>
      <c r="B506" s="31">
        <v>10</v>
      </c>
      <c r="C506" s="32">
        <v>4.34791E-3</v>
      </c>
      <c r="D506" s="32">
        <v>4.3384799999999996E-3</v>
      </c>
      <c r="E506" s="32">
        <v>0.99566151999999997</v>
      </c>
    </row>
    <row r="507" spans="1:5">
      <c r="A507" s="31">
        <v>1995</v>
      </c>
      <c r="B507" s="31">
        <v>11</v>
      </c>
      <c r="C507" s="32">
        <v>4.0800200000000002E-3</v>
      </c>
      <c r="D507" s="32">
        <v>4.0717100000000001E-3</v>
      </c>
      <c r="E507" s="32">
        <v>0.99592829000000005</v>
      </c>
    </row>
    <row r="508" spans="1:5">
      <c r="A508" s="31">
        <v>1995</v>
      </c>
      <c r="B508" s="31">
        <v>12</v>
      </c>
      <c r="C508" s="32">
        <v>4.0074400000000001E-3</v>
      </c>
      <c r="D508" s="32">
        <v>3.9994200000000001E-3</v>
      </c>
      <c r="E508" s="32">
        <v>0.99600058000000002</v>
      </c>
    </row>
    <row r="509" spans="1:5">
      <c r="A509" s="31">
        <v>1995</v>
      </c>
      <c r="B509" s="31">
        <v>13</v>
      </c>
      <c r="C509" s="32">
        <v>4.0047900000000003E-3</v>
      </c>
      <c r="D509" s="32">
        <v>3.9967900000000001E-3</v>
      </c>
      <c r="E509" s="32">
        <v>0.99600321000000003</v>
      </c>
    </row>
    <row r="510" spans="1:5">
      <c r="A510" s="31">
        <v>1995</v>
      </c>
      <c r="B510" s="31">
        <v>14</v>
      </c>
      <c r="C510" s="32">
        <v>4.1079799999999998E-3</v>
      </c>
      <c r="D510" s="32">
        <v>4.0995600000000004E-3</v>
      </c>
      <c r="E510" s="32">
        <v>0.99590044</v>
      </c>
    </row>
    <row r="511" spans="1:5">
      <c r="A511" s="31">
        <v>1995</v>
      </c>
      <c r="B511" s="31">
        <v>15</v>
      </c>
      <c r="C511" s="32">
        <v>4.2385299999999999E-3</v>
      </c>
      <c r="D511" s="32">
        <v>4.2295700000000002E-3</v>
      </c>
      <c r="E511" s="32">
        <v>0.99577042999999998</v>
      </c>
    </row>
    <row r="512" spans="1:5">
      <c r="A512" s="31">
        <v>1995</v>
      </c>
      <c r="B512" s="31">
        <v>16</v>
      </c>
      <c r="C512" s="32">
        <v>4.4971000000000004E-3</v>
      </c>
      <c r="D512" s="32">
        <v>4.4870099999999996E-3</v>
      </c>
      <c r="E512" s="32">
        <v>0.99551299000000004</v>
      </c>
    </row>
    <row r="513" spans="1:5">
      <c r="A513" s="31">
        <v>1995</v>
      </c>
      <c r="B513" s="31">
        <v>17</v>
      </c>
      <c r="C513" s="32">
        <v>4.7764499999999998E-3</v>
      </c>
      <c r="D513" s="32">
        <v>4.7650699999999997E-3</v>
      </c>
      <c r="E513" s="32">
        <v>0.99523492999999996</v>
      </c>
    </row>
    <row r="514" spans="1:5">
      <c r="A514" s="31">
        <v>1995</v>
      </c>
      <c r="B514" s="31">
        <v>18</v>
      </c>
      <c r="C514" s="32">
        <v>5.0907699999999997E-3</v>
      </c>
      <c r="D514" s="32">
        <v>5.0778500000000001E-3</v>
      </c>
      <c r="E514" s="32">
        <v>0.99492214999999995</v>
      </c>
    </row>
    <row r="515" spans="1:5">
      <c r="A515" s="31">
        <v>1995</v>
      </c>
      <c r="B515" s="31">
        <v>19</v>
      </c>
      <c r="C515" s="32">
        <v>5.5043699999999997E-3</v>
      </c>
      <c r="D515" s="32">
        <v>5.4892600000000001E-3</v>
      </c>
      <c r="E515" s="32">
        <v>0.99451073999999995</v>
      </c>
    </row>
    <row r="516" spans="1:5">
      <c r="A516" s="31">
        <v>1995</v>
      </c>
      <c r="B516" s="31">
        <v>20</v>
      </c>
      <c r="C516" s="32">
        <v>5.9508399999999998E-3</v>
      </c>
      <c r="D516" s="32">
        <v>5.9331899999999996E-3</v>
      </c>
      <c r="E516" s="32">
        <v>0.99406680999999997</v>
      </c>
    </row>
    <row r="517" spans="1:5">
      <c r="A517" s="31">
        <v>1995</v>
      </c>
      <c r="B517" s="31">
        <v>21</v>
      </c>
      <c r="C517" s="32">
        <v>6.3792400000000004E-3</v>
      </c>
      <c r="D517" s="32">
        <v>6.3589600000000003E-3</v>
      </c>
      <c r="E517" s="32">
        <v>0.99364103999999998</v>
      </c>
    </row>
    <row r="518" spans="1:5">
      <c r="A518" s="31">
        <v>1995</v>
      </c>
      <c r="B518" s="31">
        <v>22</v>
      </c>
      <c r="C518" s="32">
        <v>6.7222100000000002E-3</v>
      </c>
      <c r="D518" s="32">
        <v>6.6996900000000003E-3</v>
      </c>
      <c r="E518" s="32">
        <v>0.99330030999999996</v>
      </c>
    </row>
    <row r="519" spans="1:5">
      <c r="A519" s="31">
        <v>1995</v>
      </c>
      <c r="B519" s="31">
        <v>23</v>
      </c>
      <c r="C519" s="32">
        <v>6.9832000000000002E-3</v>
      </c>
      <c r="D519" s="32">
        <v>6.9588999999999996E-3</v>
      </c>
      <c r="E519" s="32">
        <v>0.99304110000000001</v>
      </c>
    </row>
    <row r="520" spans="1:5">
      <c r="A520" s="31">
        <v>1995</v>
      </c>
      <c r="B520" s="31">
        <v>24</v>
      </c>
      <c r="C520" s="32">
        <v>7.2103000000000002E-3</v>
      </c>
      <c r="D520" s="32">
        <v>7.1843999999999996E-3</v>
      </c>
      <c r="E520" s="32">
        <v>0.99281560000000002</v>
      </c>
    </row>
    <row r="521" spans="1:5">
      <c r="A521" s="31">
        <v>1995</v>
      </c>
      <c r="B521" s="31">
        <v>25</v>
      </c>
      <c r="C521" s="32">
        <v>7.4039099999999997E-3</v>
      </c>
      <c r="D521" s="32">
        <v>7.3765999999999997E-3</v>
      </c>
      <c r="E521" s="32">
        <v>0.99262340000000004</v>
      </c>
    </row>
    <row r="522" spans="1:5">
      <c r="A522" s="31">
        <v>1995</v>
      </c>
      <c r="B522" s="31">
        <v>26</v>
      </c>
      <c r="C522" s="32">
        <v>7.5597599999999996E-3</v>
      </c>
      <c r="D522" s="32">
        <v>7.5312900000000004E-3</v>
      </c>
      <c r="E522" s="32">
        <v>0.99246871000000003</v>
      </c>
    </row>
    <row r="523" spans="1:5">
      <c r="A523" s="31">
        <v>1995</v>
      </c>
      <c r="B523" s="31">
        <v>27</v>
      </c>
      <c r="C523" s="32">
        <v>7.7101000000000001E-3</v>
      </c>
      <c r="D523" s="32">
        <v>7.6804899999999999E-3</v>
      </c>
      <c r="E523" s="32">
        <v>0.99231950999999996</v>
      </c>
    </row>
    <row r="524" spans="1:5">
      <c r="A524" s="31">
        <v>1995</v>
      </c>
      <c r="B524" s="31">
        <v>28</v>
      </c>
      <c r="C524" s="32">
        <v>7.9067100000000008E-3</v>
      </c>
      <c r="D524" s="32">
        <v>7.8755700000000001E-3</v>
      </c>
      <c r="E524" s="32">
        <v>0.99212442999999995</v>
      </c>
    </row>
    <row r="525" spans="1:5">
      <c r="A525" s="31">
        <v>1995</v>
      </c>
      <c r="B525" s="31">
        <v>29</v>
      </c>
      <c r="C525" s="32">
        <v>8.0241700000000006E-3</v>
      </c>
      <c r="D525" s="32">
        <v>7.9921100000000002E-3</v>
      </c>
      <c r="E525" s="32">
        <v>0.99200789</v>
      </c>
    </row>
    <row r="526" spans="1:5">
      <c r="A526" s="31">
        <v>1995</v>
      </c>
      <c r="B526" s="31">
        <v>30</v>
      </c>
      <c r="C526" s="32">
        <v>8.3075200000000005E-3</v>
      </c>
      <c r="D526" s="32">
        <v>8.2731499999999999E-3</v>
      </c>
      <c r="E526" s="32">
        <v>0.99172685000000005</v>
      </c>
    </row>
    <row r="527" spans="1:5">
      <c r="A527" s="31">
        <v>1995</v>
      </c>
      <c r="B527" s="31">
        <v>31</v>
      </c>
      <c r="C527" s="32">
        <v>8.4175099999999996E-3</v>
      </c>
      <c r="D527" s="32">
        <v>8.3822299999999992E-3</v>
      </c>
      <c r="E527" s="32">
        <v>0.99161776999999995</v>
      </c>
    </row>
    <row r="528" spans="1:5">
      <c r="A528" s="31">
        <v>1995</v>
      </c>
      <c r="B528" s="31">
        <v>32</v>
      </c>
      <c r="C528" s="32">
        <v>8.7354500000000005E-3</v>
      </c>
      <c r="D528" s="32">
        <v>8.6974600000000006E-3</v>
      </c>
      <c r="E528" s="32">
        <v>0.99130253999999995</v>
      </c>
    </row>
    <row r="529" spans="1:5">
      <c r="A529" s="31">
        <v>1995</v>
      </c>
      <c r="B529" s="31">
        <v>33</v>
      </c>
      <c r="C529" s="32">
        <v>8.9769499999999992E-3</v>
      </c>
      <c r="D529" s="32">
        <v>8.9368299999999998E-3</v>
      </c>
      <c r="E529" s="32">
        <v>0.99106316999999999</v>
      </c>
    </row>
    <row r="530" spans="1:5">
      <c r="A530" s="31">
        <v>1995</v>
      </c>
      <c r="B530" s="31">
        <v>34</v>
      </c>
      <c r="C530" s="32">
        <v>9.2269099999999996E-3</v>
      </c>
      <c r="D530" s="32">
        <v>9.1845399999999997E-3</v>
      </c>
      <c r="E530" s="32">
        <v>0.99081545999999998</v>
      </c>
    </row>
    <row r="531" spans="1:5">
      <c r="A531" s="31">
        <v>1995</v>
      </c>
      <c r="B531" s="31">
        <v>35</v>
      </c>
      <c r="C531" s="32">
        <v>9.51894E-3</v>
      </c>
      <c r="D531" s="32">
        <v>9.4738500000000007E-3</v>
      </c>
      <c r="E531" s="32">
        <v>0.99052614999999999</v>
      </c>
    </row>
    <row r="532" spans="1:5">
      <c r="A532" s="31">
        <v>1995</v>
      </c>
      <c r="B532" s="31">
        <v>36</v>
      </c>
      <c r="C532" s="32">
        <v>9.8058399999999997E-3</v>
      </c>
      <c r="D532" s="32">
        <v>9.7579999999999993E-3</v>
      </c>
      <c r="E532" s="32">
        <v>0.99024199999999996</v>
      </c>
    </row>
    <row r="533" spans="1:5">
      <c r="A533" s="31">
        <v>1995</v>
      </c>
      <c r="B533" s="31">
        <v>37</v>
      </c>
      <c r="C533" s="32">
        <v>1.0051600000000001E-2</v>
      </c>
      <c r="D533" s="32">
        <v>1.0001329999999999E-2</v>
      </c>
      <c r="E533" s="32">
        <v>0.98999866999999997</v>
      </c>
    </row>
    <row r="534" spans="1:5">
      <c r="A534" s="31">
        <v>1995</v>
      </c>
      <c r="B534" s="31">
        <v>38</v>
      </c>
      <c r="C534" s="32">
        <v>1.0406200000000001E-2</v>
      </c>
      <c r="D534" s="32">
        <v>1.035234E-2</v>
      </c>
      <c r="E534" s="32">
        <v>0.98964766000000004</v>
      </c>
    </row>
    <row r="535" spans="1:5">
      <c r="A535" s="31">
        <v>1995</v>
      </c>
      <c r="B535" s="31">
        <v>39</v>
      </c>
      <c r="C535" s="32">
        <v>1.0638760000000001E-2</v>
      </c>
      <c r="D535" s="32">
        <v>1.058247E-2</v>
      </c>
      <c r="E535" s="32">
        <v>0.98941752999999999</v>
      </c>
    </row>
    <row r="536" spans="1:5">
      <c r="A536" s="31">
        <v>1995</v>
      </c>
      <c r="B536" s="31">
        <v>40</v>
      </c>
      <c r="C536" s="32">
        <v>1.1082E-2</v>
      </c>
      <c r="D536" s="32">
        <v>1.102093E-2</v>
      </c>
      <c r="E536" s="32">
        <v>0.98897906999999996</v>
      </c>
    </row>
    <row r="537" spans="1:5">
      <c r="A537" s="31">
        <v>1995</v>
      </c>
      <c r="B537" s="31">
        <v>41</v>
      </c>
      <c r="C537" s="32">
        <v>1.113954E-2</v>
      </c>
      <c r="D537" s="32">
        <v>1.107784E-2</v>
      </c>
      <c r="E537" s="32">
        <v>0.98892215999999999</v>
      </c>
    </row>
    <row r="538" spans="1:5">
      <c r="A538" s="31">
        <v>1995</v>
      </c>
      <c r="B538" s="31">
        <v>42</v>
      </c>
      <c r="C538" s="32">
        <v>1.1630639999999999E-2</v>
      </c>
      <c r="D538" s="32">
        <v>1.156339E-2</v>
      </c>
      <c r="E538" s="32">
        <v>0.98843661000000005</v>
      </c>
    </row>
    <row r="539" spans="1:5">
      <c r="A539" s="31">
        <v>1995</v>
      </c>
      <c r="B539" s="31">
        <v>43</v>
      </c>
      <c r="C539" s="32">
        <v>1.1770350000000001E-2</v>
      </c>
      <c r="D539" s="32">
        <v>1.170148E-2</v>
      </c>
      <c r="E539" s="32">
        <v>0.98829851999999996</v>
      </c>
    </row>
    <row r="540" spans="1:5">
      <c r="A540" s="31">
        <v>1995</v>
      </c>
      <c r="B540" s="31">
        <v>44</v>
      </c>
      <c r="C540" s="32">
        <v>1.2081420000000001E-2</v>
      </c>
      <c r="D540" s="32">
        <v>1.200888E-2</v>
      </c>
      <c r="E540" s="32">
        <v>0.98799112</v>
      </c>
    </row>
    <row r="541" spans="1:5">
      <c r="A541" s="31">
        <v>1995</v>
      </c>
      <c r="B541" s="31">
        <v>45</v>
      </c>
      <c r="C541" s="32">
        <v>1.247186E-2</v>
      </c>
      <c r="D541" s="32">
        <v>1.2394570000000001E-2</v>
      </c>
      <c r="E541" s="32">
        <v>0.98760543000000001</v>
      </c>
    </row>
    <row r="542" spans="1:5">
      <c r="A542" s="31">
        <v>1995</v>
      </c>
      <c r="B542" s="31">
        <v>46</v>
      </c>
      <c r="C542" s="32">
        <v>1.273583E-2</v>
      </c>
      <c r="D542" s="32">
        <v>1.265524E-2</v>
      </c>
      <c r="E542" s="32">
        <v>0.98734476000000004</v>
      </c>
    </row>
    <row r="543" spans="1:5">
      <c r="A543" s="31">
        <v>1995</v>
      </c>
      <c r="B543" s="31">
        <v>47</v>
      </c>
      <c r="C543" s="32">
        <v>1.314365E-2</v>
      </c>
      <c r="D543" s="32">
        <v>1.3057829999999999E-2</v>
      </c>
      <c r="E543" s="32">
        <v>0.98694216999999995</v>
      </c>
    </row>
    <row r="544" spans="1:5">
      <c r="A544" s="31">
        <v>1995</v>
      </c>
      <c r="B544" s="31">
        <v>48</v>
      </c>
      <c r="C544" s="32">
        <v>1.380254E-2</v>
      </c>
      <c r="D544" s="32">
        <v>1.370793E-2</v>
      </c>
      <c r="E544" s="32">
        <v>0.98629206999999997</v>
      </c>
    </row>
    <row r="545" spans="1:5">
      <c r="A545" s="31">
        <v>1995</v>
      </c>
      <c r="B545" s="31">
        <v>49</v>
      </c>
      <c r="C545" s="32">
        <v>1.439706E-2</v>
      </c>
      <c r="D545" s="32">
        <v>1.429417E-2</v>
      </c>
      <c r="E545" s="32">
        <v>0.98570583000000001</v>
      </c>
    </row>
    <row r="546" spans="1:5">
      <c r="A546" s="31">
        <v>1995</v>
      </c>
      <c r="B546" s="31">
        <v>50</v>
      </c>
      <c r="C546" s="32">
        <v>1.5360250000000001E-2</v>
      </c>
      <c r="D546" s="32">
        <v>1.524318E-2</v>
      </c>
      <c r="E546" s="32">
        <v>0.98475681999999998</v>
      </c>
    </row>
    <row r="547" spans="1:5">
      <c r="A547" s="31">
        <v>1995</v>
      </c>
      <c r="B547" s="31">
        <v>51</v>
      </c>
      <c r="C547" s="32">
        <v>1.5791630000000001E-2</v>
      </c>
      <c r="D547" s="32">
        <v>1.5667919999999998E-2</v>
      </c>
      <c r="E547" s="32">
        <v>0.98433208000000005</v>
      </c>
    </row>
    <row r="548" spans="1:5">
      <c r="A548" s="31">
        <v>1995</v>
      </c>
      <c r="B548" s="31">
        <v>52</v>
      </c>
      <c r="C548" s="32">
        <v>1.685124E-2</v>
      </c>
      <c r="D548" s="32">
        <v>1.6710450000000002E-2</v>
      </c>
      <c r="E548" s="32">
        <v>0.98328954999999996</v>
      </c>
    </row>
    <row r="549" spans="1:5">
      <c r="A549" s="31">
        <v>1995</v>
      </c>
      <c r="B549" s="31">
        <v>53</v>
      </c>
      <c r="C549" s="32">
        <v>1.7528140000000001E-2</v>
      </c>
      <c r="D549" s="32">
        <v>1.737586E-2</v>
      </c>
      <c r="E549" s="32">
        <v>0.98262413999999998</v>
      </c>
    </row>
    <row r="550" spans="1:5">
      <c r="A550" s="31">
        <v>1995</v>
      </c>
      <c r="B550" s="31">
        <v>54</v>
      </c>
      <c r="C550" s="32">
        <v>1.8404150000000001E-2</v>
      </c>
      <c r="D550" s="32">
        <v>1.823634E-2</v>
      </c>
      <c r="E550" s="32">
        <v>0.98176366000000004</v>
      </c>
    </row>
    <row r="551" spans="1:5">
      <c r="A551" s="31">
        <v>1995</v>
      </c>
      <c r="B551" s="31">
        <v>55</v>
      </c>
      <c r="C551" s="32">
        <v>1.9245600000000002E-2</v>
      </c>
      <c r="D551" s="32">
        <v>1.906217E-2</v>
      </c>
      <c r="E551" s="32">
        <v>0.98093783000000001</v>
      </c>
    </row>
    <row r="552" spans="1:5">
      <c r="A552" s="31">
        <v>1995</v>
      </c>
      <c r="B552" s="31">
        <v>56</v>
      </c>
      <c r="C552" s="32">
        <v>2.0258399999999999E-2</v>
      </c>
      <c r="D552" s="32">
        <v>2.0055259999999998E-2</v>
      </c>
      <c r="E552" s="32">
        <v>0.97994473999999998</v>
      </c>
    </row>
    <row r="553" spans="1:5">
      <c r="A553" s="31">
        <v>1995</v>
      </c>
      <c r="B553" s="31">
        <v>57</v>
      </c>
      <c r="C553" s="32">
        <v>2.1288140000000001E-2</v>
      </c>
      <c r="D553" s="32">
        <v>2.106394E-2</v>
      </c>
      <c r="E553" s="32">
        <v>0.97893606</v>
      </c>
    </row>
    <row r="554" spans="1:5">
      <c r="A554" s="31">
        <v>1995</v>
      </c>
      <c r="B554" s="31">
        <v>58</v>
      </c>
      <c r="C554" s="32">
        <v>2.2902470000000001E-2</v>
      </c>
      <c r="D554" s="32">
        <v>2.2643170000000001E-2</v>
      </c>
      <c r="E554" s="32">
        <v>0.97735682999999995</v>
      </c>
    </row>
    <row r="555" spans="1:5">
      <c r="A555" s="31">
        <v>1995</v>
      </c>
      <c r="B555" s="31">
        <v>59</v>
      </c>
      <c r="C555" s="32">
        <v>2.4531959999999998E-2</v>
      </c>
      <c r="D555" s="32">
        <v>2.4234700000000001E-2</v>
      </c>
      <c r="E555" s="32">
        <v>0.97576529999999995</v>
      </c>
    </row>
    <row r="556" spans="1:5">
      <c r="A556" s="31">
        <v>1995</v>
      </c>
      <c r="B556" s="31">
        <v>60</v>
      </c>
      <c r="C556" s="32">
        <v>2.7085959999999999E-2</v>
      </c>
      <c r="D556" s="32">
        <v>2.6724040000000001E-2</v>
      </c>
      <c r="E556" s="32">
        <v>0.97327596000000005</v>
      </c>
    </row>
    <row r="557" spans="1:5">
      <c r="A557" s="31">
        <v>1995</v>
      </c>
      <c r="B557" s="31">
        <v>61</v>
      </c>
      <c r="C557" s="32">
        <v>2.8572130000000001E-2</v>
      </c>
      <c r="D557" s="32">
        <v>2.8169690000000001E-2</v>
      </c>
      <c r="E557" s="32">
        <v>0.97183030999999998</v>
      </c>
    </row>
    <row r="558" spans="1:5">
      <c r="A558" s="31">
        <v>1995</v>
      </c>
      <c r="B558" s="31">
        <v>62</v>
      </c>
      <c r="C558" s="32">
        <v>3.1479350000000003E-2</v>
      </c>
      <c r="D558" s="32">
        <v>3.0991560000000001E-2</v>
      </c>
      <c r="E558" s="32">
        <v>0.96900843999999997</v>
      </c>
    </row>
    <row r="559" spans="1:5">
      <c r="A559" s="31">
        <v>1995</v>
      </c>
      <c r="B559" s="31">
        <v>63</v>
      </c>
      <c r="C559" s="32">
        <v>3.4051850000000002E-2</v>
      </c>
      <c r="D559" s="32">
        <v>3.3481789999999997E-2</v>
      </c>
      <c r="E559" s="32">
        <v>0.96651821000000004</v>
      </c>
    </row>
    <row r="560" spans="1:5">
      <c r="A560" s="31">
        <v>1995</v>
      </c>
      <c r="B560" s="31">
        <v>64</v>
      </c>
      <c r="C560" s="32">
        <v>3.6889640000000001E-2</v>
      </c>
      <c r="D560" s="32">
        <v>3.6221540000000003E-2</v>
      </c>
      <c r="E560" s="32">
        <v>0.96377846</v>
      </c>
    </row>
    <row r="561" spans="1:5">
      <c r="A561" s="31">
        <v>1995</v>
      </c>
      <c r="B561" s="31">
        <v>65</v>
      </c>
      <c r="C561" s="32">
        <v>4.0072530000000002E-2</v>
      </c>
      <c r="D561" s="32">
        <v>3.9285399999999998E-2</v>
      </c>
      <c r="E561" s="32">
        <v>0.96071459999999997</v>
      </c>
    </row>
    <row r="562" spans="1:5">
      <c r="A562" s="31">
        <v>1995</v>
      </c>
      <c r="B562" s="31">
        <v>66</v>
      </c>
      <c r="C562" s="32">
        <v>4.3019340000000003E-2</v>
      </c>
      <c r="D562" s="32">
        <v>4.2113490000000003E-2</v>
      </c>
      <c r="E562" s="32">
        <v>0.95788651000000002</v>
      </c>
    </row>
    <row r="563" spans="1:5">
      <c r="A563" s="31">
        <v>1995</v>
      </c>
      <c r="B563" s="31">
        <v>67</v>
      </c>
      <c r="C563" s="32">
        <v>4.6665600000000002E-2</v>
      </c>
      <c r="D563" s="32">
        <v>4.5601589999999997E-2</v>
      </c>
      <c r="E563" s="32">
        <v>0.95439841000000003</v>
      </c>
    </row>
    <row r="564" spans="1:5">
      <c r="A564" s="31">
        <v>1995</v>
      </c>
      <c r="B564" s="31">
        <v>68</v>
      </c>
      <c r="C564" s="32">
        <v>5.1017E-2</v>
      </c>
      <c r="D564" s="32">
        <v>4.9748000000000001E-2</v>
      </c>
      <c r="E564" s="32">
        <v>0.95025199999999999</v>
      </c>
    </row>
    <row r="565" spans="1:5">
      <c r="A565" s="31">
        <v>1995</v>
      </c>
      <c r="B565" s="31">
        <v>69</v>
      </c>
      <c r="C565" s="32">
        <v>5.5351329999999997E-2</v>
      </c>
      <c r="D565" s="32">
        <v>5.3860699999999997E-2</v>
      </c>
      <c r="E565" s="32">
        <v>0.94613930000000002</v>
      </c>
    </row>
    <row r="566" spans="1:5">
      <c r="A566" s="31">
        <v>1995</v>
      </c>
      <c r="B566" s="31">
        <v>70</v>
      </c>
      <c r="C566" s="32">
        <v>6.206445E-2</v>
      </c>
      <c r="D566" s="32">
        <v>6.019642E-2</v>
      </c>
      <c r="E566" s="32">
        <v>0.93980357999999997</v>
      </c>
    </row>
    <row r="567" spans="1:5">
      <c r="A567" s="31">
        <v>1995</v>
      </c>
      <c r="B567" s="31">
        <v>71</v>
      </c>
      <c r="C567" s="32">
        <v>6.6039600000000004E-2</v>
      </c>
      <c r="D567" s="32">
        <v>6.3928689999999996E-2</v>
      </c>
      <c r="E567" s="32">
        <v>0.93607130999999999</v>
      </c>
    </row>
    <row r="568" spans="1:5">
      <c r="A568" s="31">
        <v>1995</v>
      </c>
      <c r="B568" s="31">
        <v>72</v>
      </c>
      <c r="C568" s="32">
        <v>7.3615009999999995E-2</v>
      </c>
      <c r="D568" s="32">
        <v>7.1001620000000001E-2</v>
      </c>
      <c r="E568" s="32">
        <v>0.92899838000000001</v>
      </c>
    </row>
    <row r="569" spans="1:5">
      <c r="A569" s="31">
        <v>1995</v>
      </c>
      <c r="B569" s="31">
        <v>73</v>
      </c>
      <c r="C569" s="32">
        <v>8.0018229999999996E-2</v>
      </c>
      <c r="D569" s="32">
        <v>7.6939930000000004E-2</v>
      </c>
      <c r="E569" s="32">
        <v>0.92306007000000001</v>
      </c>
    </row>
    <row r="570" spans="1:5">
      <c r="A570" s="31">
        <v>1995</v>
      </c>
      <c r="B570" s="31">
        <v>74</v>
      </c>
      <c r="C570" s="32">
        <v>8.7343690000000002E-2</v>
      </c>
      <c r="D570" s="32">
        <v>8.3688849999999995E-2</v>
      </c>
      <c r="E570" s="32">
        <v>0.91631114999999996</v>
      </c>
    </row>
    <row r="571" spans="1:5">
      <c r="A571" s="31">
        <v>1995</v>
      </c>
      <c r="B571" s="31">
        <v>75</v>
      </c>
      <c r="C571" s="32">
        <v>9.5466969999999998E-2</v>
      </c>
      <c r="D571" s="32">
        <v>9.1117610000000002E-2</v>
      </c>
      <c r="E571" s="32">
        <v>0.90888239000000004</v>
      </c>
    </row>
    <row r="572" spans="1:5">
      <c r="A572" s="31">
        <v>1995</v>
      </c>
      <c r="B572" s="31">
        <v>76</v>
      </c>
      <c r="C572" s="32">
        <v>0.1031048</v>
      </c>
      <c r="D572" s="32">
        <v>9.8050079999999998E-2</v>
      </c>
      <c r="E572" s="32">
        <v>0.90194991999999996</v>
      </c>
    </row>
    <row r="573" spans="1:5">
      <c r="A573" s="31">
        <v>1995</v>
      </c>
      <c r="B573" s="31">
        <v>77</v>
      </c>
      <c r="C573" s="32">
        <v>0.11146378</v>
      </c>
      <c r="D573" s="32">
        <v>0.10557962</v>
      </c>
      <c r="E573" s="32">
        <v>0.89442038000000001</v>
      </c>
    </row>
    <row r="574" spans="1:5">
      <c r="A574" s="31">
        <v>1995</v>
      </c>
      <c r="B574" s="31">
        <v>78</v>
      </c>
      <c r="C574" s="32">
        <v>0.12195541999999999</v>
      </c>
      <c r="D574" s="32">
        <v>0.11494625999999999</v>
      </c>
      <c r="E574" s="32">
        <v>0.88505374000000003</v>
      </c>
    </row>
    <row r="575" spans="1:5">
      <c r="A575" s="31">
        <v>1995</v>
      </c>
      <c r="B575" s="31">
        <v>79</v>
      </c>
      <c r="C575" s="32">
        <v>0.13117377</v>
      </c>
      <c r="D575" s="32">
        <v>0.12310002</v>
      </c>
      <c r="E575" s="32">
        <v>0.87689998000000002</v>
      </c>
    </row>
    <row r="576" spans="1:5">
      <c r="A576" s="31">
        <v>1995</v>
      </c>
      <c r="B576" s="31">
        <v>80</v>
      </c>
      <c r="C576" s="32">
        <v>0.14340272000000001</v>
      </c>
      <c r="D576" s="32">
        <v>0.13380847000000001</v>
      </c>
      <c r="E576" s="32">
        <v>0.86619153000000004</v>
      </c>
    </row>
    <row r="577" spans="1:5">
      <c r="A577" s="31">
        <v>1995</v>
      </c>
      <c r="B577" s="31">
        <v>81</v>
      </c>
      <c r="C577" s="32">
        <v>0.15170085999999999</v>
      </c>
      <c r="D577" s="32">
        <v>0.14100552999999999</v>
      </c>
      <c r="E577" s="32">
        <v>0.85899446999999995</v>
      </c>
    </row>
    <row r="578" spans="1:5">
      <c r="A578" s="31">
        <v>1995</v>
      </c>
      <c r="B578" s="31">
        <v>82</v>
      </c>
      <c r="C578" s="32">
        <v>0.16757973000000001</v>
      </c>
      <c r="D578" s="32">
        <v>0.15462382</v>
      </c>
      <c r="E578" s="32">
        <v>0.84537618000000003</v>
      </c>
    </row>
    <row r="579" spans="1:5">
      <c r="A579" s="31">
        <v>1995</v>
      </c>
      <c r="B579" s="31">
        <v>83</v>
      </c>
      <c r="C579" s="32">
        <v>0.18129275</v>
      </c>
      <c r="D579" s="32">
        <v>0.16622505000000001</v>
      </c>
      <c r="E579" s="32">
        <v>0.83377495000000001</v>
      </c>
    </row>
    <row r="580" spans="1:5">
      <c r="A580" s="31">
        <v>1995</v>
      </c>
      <c r="B580" s="31">
        <v>84</v>
      </c>
      <c r="C580" s="32">
        <v>0.19766006</v>
      </c>
      <c r="D580" s="32">
        <v>0.17988229</v>
      </c>
      <c r="E580" s="32">
        <v>0.82011771</v>
      </c>
    </row>
    <row r="581" spans="1:5">
      <c r="A581" s="31">
        <v>1995</v>
      </c>
      <c r="B581" s="31">
        <v>85</v>
      </c>
      <c r="C581" s="32">
        <v>0.21223241000000001</v>
      </c>
      <c r="D581" s="32">
        <v>0.19187171</v>
      </c>
      <c r="E581" s="32">
        <v>0.80812828999999997</v>
      </c>
    </row>
    <row r="582" spans="1:5">
      <c r="A582" s="31">
        <v>1995</v>
      </c>
      <c r="B582" s="31">
        <v>86</v>
      </c>
      <c r="C582" s="32">
        <v>0.22794411000000001</v>
      </c>
      <c r="D582" s="32">
        <v>0.20462283000000001</v>
      </c>
      <c r="E582" s="32">
        <v>0.79537716999999997</v>
      </c>
    </row>
    <row r="583" spans="1:5">
      <c r="A583" s="31">
        <v>1995</v>
      </c>
      <c r="B583" s="31">
        <v>87</v>
      </c>
      <c r="C583" s="32">
        <v>0.24371683999999999</v>
      </c>
      <c r="D583" s="32">
        <v>0.21724384999999999</v>
      </c>
      <c r="E583" s="32">
        <v>0.78275614999999998</v>
      </c>
    </row>
    <row r="584" spans="1:5">
      <c r="A584" s="31">
        <v>1995</v>
      </c>
      <c r="B584" s="31">
        <v>88</v>
      </c>
      <c r="C584" s="32">
        <v>0.26144357000000001</v>
      </c>
      <c r="D584" s="32">
        <v>0.23121829999999999</v>
      </c>
      <c r="E584" s="32">
        <v>0.76878170000000001</v>
      </c>
    </row>
    <row r="585" spans="1:5">
      <c r="A585" s="31">
        <v>1995</v>
      </c>
      <c r="B585" s="31">
        <v>89</v>
      </c>
      <c r="C585" s="32">
        <v>0.27740382000000002</v>
      </c>
      <c r="D585" s="32">
        <v>0.24361408000000001</v>
      </c>
      <c r="E585" s="32">
        <v>0.75638592000000004</v>
      </c>
    </row>
    <row r="586" spans="1:5">
      <c r="A586" s="31">
        <v>1995</v>
      </c>
      <c r="B586" s="31">
        <v>90</v>
      </c>
      <c r="C586" s="32">
        <v>0.30025389000000002</v>
      </c>
      <c r="D586" s="32">
        <v>0.26106151999999999</v>
      </c>
      <c r="E586" s="32">
        <v>0.73893847999999995</v>
      </c>
    </row>
    <row r="587" spans="1:5">
      <c r="A587" s="31">
        <v>1995</v>
      </c>
      <c r="B587" s="31">
        <v>91</v>
      </c>
      <c r="C587" s="32">
        <v>0.31295750999999999</v>
      </c>
      <c r="D587" s="32">
        <v>0.27061242000000002</v>
      </c>
      <c r="E587" s="32">
        <v>0.72938758000000004</v>
      </c>
    </row>
    <row r="588" spans="1:5">
      <c r="A588" s="31">
        <v>1995</v>
      </c>
      <c r="B588" s="31">
        <v>92</v>
      </c>
      <c r="C588" s="32">
        <v>0.33623468000000001</v>
      </c>
      <c r="D588" s="32">
        <v>0.28784324</v>
      </c>
      <c r="E588" s="32">
        <v>0.71215676000000006</v>
      </c>
    </row>
    <row r="589" spans="1:5">
      <c r="A589" s="31">
        <v>1995</v>
      </c>
      <c r="B589" s="31">
        <v>93</v>
      </c>
      <c r="C589" s="32">
        <v>0.35668284</v>
      </c>
      <c r="D589" s="32">
        <v>0.30269906000000002</v>
      </c>
      <c r="E589" s="32">
        <v>0.69730093999999998</v>
      </c>
    </row>
    <row r="590" spans="1:5">
      <c r="A590" s="31">
        <v>1995</v>
      </c>
      <c r="B590" s="31">
        <v>94</v>
      </c>
      <c r="C590" s="32">
        <v>0.37932896999999999</v>
      </c>
      <c r="D590" s="32">
        <v>0.31885374</v>
      </c>
      <c r="E590" s="32">
        <v>0.68114626</v>
      </c>
    </row>
    <row r="591" spans="1:5">
      <c r="A591" s="31">
        <v>1995</v>
      </c>
      <c r="B591" s="31">
        <v>95</v>
      </c>
      <c r="C591" s="32">
        <v>0.40485522000000002</v>
      </c>
      <c r="D591" s="32">
        <v>0.33669821</v>
      </c>
      <c r="E591" s="32">
        <v>0.66330179</v>
      </c>
    </row>
    <row r="592" spans="1:5">
      <c r="A592" s="31">
        <v>1995</v>
      </c>
      <c r="B592" s="31">
        <v>96</v>
      </c>
      <c r="C592" s="32">
        <v>0.42715048999999999</v>
      </c>
      <c r="D592" s="32">
        <v>0.35197693000000002</v>
      </c>
      <c r="E592" s="32">
        <v>0.64802307000000003</v>
      </c>
    </row>
    <row r="593" spans="1:5">
      <c r="A593" s="31">
        <v>1995</v>
      </c>
      <c r="B593" s="31">
        <v>97</v>
      </c>
      <c r="C593" s="32">
        <v>0.44897797</v>
      </c>
      <c r="D593" s="32">
        <v>0.36666558999999999</v>
      </c>
      <c r="E593" s="32">
        <v>0.63333441000000001</v>
      </c>
    </row>
    <row r="594" spans="1:5">
      <c r="A594" s="31">
        <v>1995</v>
      </c>
      <c r="B594" s="31">
        <v>98</v>
      </c>
      <c r="C594" s="32">
        <v>0.47010221000000002</v>
      </c>
      <c r="D594" s="32">
        <v>0.38063381000000002</v>
      </c>
      <c r="E594" s="32">
        <v>0.61936619000000004</v>
      </c>
    </row>
    <row r="595" spans="1:5">
      <c r="A595" s="31">
        <v>1995</v>
      </c>
      <c r="B595" s="31">
        <v>99</v>
      </c>
      <c r="C595" s="32">
        <v>0.49684136000000001</v>
      </c>
      <c r="D595" s="32">
        <v>0.39797591999999998</v>
      </c>
      <c r="E595" s="32">
        <v>0.60202407999999996</v>
      </c>
    </row>
    <row r="596" spans="1:5">
      <c r="A596" s="31">
        <v>1996</v>
      </c>
      <c r="B596" s="31">
        <v>1</v>
      </c>
      <c r="C596" s="32">
        <v>4.8930340000000003E-2</v>
      </c>
      <c r="D596" s="32">
        <v>4.7761829999999998E-2</v>
      </c>
      <c r="E596" s="32">
        <v>0.95223816999999999</v>
      </c>
    </row>
    <row r="597" spans="1:5">
      <c r="A597" s="31">
        <v>1996</v>
      </c>
      <c r="B597" s="31">
        <v>2</v>
      </c>
      <c r="C597" s="32">
        <v>2.964574E-2</v>
      </c>
      <c r="D597" s="32">
        <v>2.9212720000000001E-2</v>
      </c>
      <c r="E597" s="32">
        <v>0.97078728000000003</v>
      </c>
    </row>
    <row r="598" spans="1:5">
      <c r="A598" s="31">
        <v>1996</v>
      </c>
      <c r="B598" s="31">
        <v>3</v>
      </c>
      <c r="C598" s="32">
        <v>1.973716E-2</v>
      </c>
      <c r="D598" s="32">
        <v>1.9544289999999999E-2</v>
      </c>
      <c r="E598" s="32">
        <v>0.98045570999999998</v>
      </c>
    </row>
    <row r="599" spans="1:5">
      <c r="A599" s="31">
        <v>1996</v>
      </c>
      <c r="B599" s="31">
        <v>4</v>
      </c>
      <c r="C599" s="32">
        <v>1.320938E-2</v>
      </c>
      <c r="D599" s="32">
        <v>1.3122709999999999E-2</v>
      </c>
      <c r="E599" s="32">
        <v>0.98687729000000002</v>
      </c>
    </row>
    <row r="600" spans="1:5">
      <c r="A600" s="31">
        <v>1996</v>
      </c>
      <c r="B600" s="31">
        <v>5</v>
      </c>
      <c r="C600" s="32">
        <v>9.6327600000000006E-3</v>
      </c>
      <c r="D600" s="32">
        <v>9.5865900000000007E-3</v>
      </c>
      <c r="E600" s="32">
        <v>0.99041341000000005</v>
      </c>
    </row>
    <row r="601" spans="1:5">
      <c r="A601" s="31">
        <v>1996</v>
      </c>
      <c r="B601" s="31">
        <v>6</v>
      </c>
      <c r="C601" s="32">
        <v>7.6714299999999999E-3</v>
      </c>
      <c r="D601" s="32">
        <v>7.6421099999999997E-3</v>
      </c>
      <c r="E601" s="32">
        <v>0.99235788999999996</v>
      </c>
    </row>
    <row r="602" spans="1:5">
      <c r="A602" s="31">
        <v>1996</v>
      </c>
      <c r="B602" s="31">
        <v>7</v>
      </c>
      <c r="C602" s="32">
        <v>6.2367400000000002E-3</v>
      </c>
      <c r="D602" s="32">
        <v>6.21735E-3</v>
      </c>
      <c r="E602" s="32">
        <v>0.99378264999999999</v>
      </c>
    </row>
    <row r="603" spans="1:5">
      <c r="A603" s="31">
        <v>1996</v>
      </c>
      <c r="B603" s="31">
        <v>8</v>
      </c>
      <c r="C603" s="32">
        <v>5.3072500000000003E-3</v>
      </c>
      <c r="D603" s="32">
        <v>5.2932099999999996E-3</v>
      </c>
      <c r="E603" s="32">
        <v>0.99470678999999995</v>
      </c>
    </row>
    <row r="604" spans="1:5">
      <c r="A604" s="31">
        <v>1996</v>
      </c>
      <c r="B604" s="31">
        <v>9</v>
      </c>
      <c r="C604" s="32">
        <v>4.6976800000000001E-3</v>
      </c>
      <c r="D604" s="32">
        <v>4.6866700000000004E-3</v>
      </c>
      <c r="E604" s="32">
        <v>0.99531333</v>
      </c>
    </row>
    <row r="605" spans="1:5">
      <c r="A605" s="31">
        <v>1996</v>
      </c>
      <c r="B605" s="31">
        <v>10</v>
      </c>
      <c r="C605" s="32">
        <v>4.3104500000000004E-3</v>
      </c>
      <c r="D605" s="32">
        <v>4.3011799999999999E-3</v>
      </c>
      <c r="E605" s="32">
        <v>0.99569881999999998</v>
      </c>
    </row>
    <row r="606" spans="1:5">
      <c r="A606" s="31">
        <v>1996</v>
      </c>
      <c r="B606" s="31">
        <v>11</v>
      </c>
      <c r="C606" s="32">
        <v>4.0456600000000004E-3</v>
      </c>
      <c r="D606" s="32">
        <v>4.0374900000000003E-3</v>
      </c>
      <c r="E606" s="32">
        <v>0.99596251000000002</v>
      </c>
    </row>
    <row r="607" spans="1:5">
      <c r="A607" s="31">
        <v>1996</v>
      </c>
      <c r="B607" s="31">
        <v>12</v>
      </c>
      <c r="C607" s="32">
        <v>3.9750300000000001E-3</v>
      </c>
      <c r="D607" s="32">
        <v>3.9671400000000001E-3</v>
      </c>
      <c r="E607" s="32">
        <v>0.99603286000000002</v>
      </c>
    </row>
    <row r="608" spans="1:5">
      <c r="A608" s="31">
        <v>1996</v>
      </c>
      <c r="B608" s="31">
        <v>13</v>
      </c>
      <c r="C608" s="32">
        <v>3.9725999999999997E-3</v>
      </c>
      <c r="D608" s="32">
        <v>3.9647299999999996E-3</v>
      </c>
      <c r="E608" s="32">
        <v>0.99603527000000003</v>
      </c>
    </row>
    <row r="609" spans="1:5">
      <c r="A609" s="31">
        <v>1996</v>
      </c>
      <c r="B609" s="31">
        <v>14</v>
      </c>
      <c r="C609" s="32">
        <v>4.0723399999999998E-3</v>
      </c>
      <c r="D609" s="32">
        <v>4.0640600000000004E-3</v>
      </c>
      <c r="E609" s="32">
        <v>0.99593593999999996</v>
      </c>
    </row>
    <row r="610" spans="1:5">
      <c r="A610" s="31">
        <v>1996</v>
      </c>
      <c r="B610" s="31">
        <v>15</v>
      </c>
      <c r="C610" s="32">
        <v>4.1979299999999999E-3</v>
      </c>
      <c r="D610" s="32">
        <v>4.1891400000000001E-3</v>
      </c>
      <c r="E610" s="32">
        <v>0.99581085999999996</v>
      </c>
    </row>
    <row r="611" spans="1:5">
      <c r="A611" s="31">
        <v>1996</v>
      </c>
      <c r="B611" s="31">
        <v>16</v>
      </c>
      <c r="C611" s="32">
        <v>4.4492100000000003E-3</v>
      </c>
      <c r="D611" s="32">
        <v>4.43934E-3</v>
      </c>
      <c r="E611" s="32">
        <v>0.99556065999999999</v>
      </c>
    </row>
    <row r="612" spans="1:5">
      <c r="A612" s="31">
        <v>1996</v>
      </c>
      <c r="B612" s="31">
        <v>17</v>
      </c>
      <c r="C612" s="32">
        <v>4.7215599999999996E-3</v>
      </c>
      <c r="D612" s="32">
        <v>4.7104399999999998E-3</v>
      </c>
      <c r="E612" s="32">
        <v>0.99528956000000002</v>
      </c>
    </row>
    <row r="613" spans="1:5">
      <c r="A613" s="31">
        <v>1996</v>
      </c>
      <c r="B613" s="31">
        <v>18</v>
      </c>
      <c r="C613" s="32">
        <v>5.02528E-3</v>
      </c>
      <c r="D613" s="32">
        <v>5.0126800000000003E-3</v>
      </c>
      <c r="E613" s="32">
        <v>0.99498732000000001</v>
      </c>
    </row>
    <row r="614" spans="1:5">
      <c r="A614" s="31">
        <v>1996</v>
      </c>
      <c r="B614" s="31">
        <v>19</v>
      </c>
      <c r="C614" s="32">
        <v>5.4231899999999996E-3</v>
      </c>
      <c r="D614" s="32">
        <v>5.40852E-3</v>
      </c>
      <c r="E614" s="32">
        <v>0.99459147999999997</v>
      </c>
    </row>
    <row r="615" spans="1:5">
      <c r="A615" s="31">
        <v>1996</v>
      </c>
      <c r="B615" s="31">
        <v>20</v>
      </c>
      <c r="C615" s="32">
        <v>5.85354E-3</v>
      </c>
      <c r="D615" s="32">
        <v>5.83645E-3</v>
      </c>
      <c r="E615" s="32">
        <v>0.99416355000000001</v>
      </c>
    </row>
    <row r="616" spans="1:5">
      <c r="A616" s="31">
        <v>1996</v>
      </c>
      <c r="B616" s="31">
        <v>21</v>
      </c>
      <c r="C616" s="32">
        <v>6.2687699999999999E-3</v>
      </c>
      <c r="D616" s="32">
        <v>6.24918E-3</v>
      </c>
      <c r="E616" s="32">
        <v>0.99375082000000003</v>
      </c>
    </row>
    <row r="617" spans="1:5">
      <c r="A617" s="31">
        <v>1996</v>
      </c>
      <c r="B617" s="31">
        <v>22</v>
      </c>
      <c r="C617" s="32">
        <v>6.6073900000000003E-3</v>
      </c>
      <c r="D617" s="32">
        <v>6.5856300000000003E-3</v>
      </c>
      <c r="E617" s="32">
        <v>0.99341436999999999</v>
      </c>
    </row>
    <row r="618" spans="1:5">
      <c r="A618" s="31">
        <v>1996</v>
      </c>
      <c r="B618" s="31">
        <v>23</v>
      </c>
      <c r="C618" s="32">
        <v>6.8693599999999997E-3</v>
      </c>
      <c r="D618" s="32">
        <v>6.8458499999999997E-3</v>
      </c>
      <c r="E618" s="32">
        <v>0.99315414999999996</v>
      </c>
    </row>
    <row r="619" spans="1:5">
      <c r="A619" s="31">
        <v>1996</v>
      </c>
      <c r="B619" s="31">
        <v>24</v>
      </c>
      <c r="C619" s="32">
        <v>7.0975400000000003E-3</v>
      </c>
      <c r="D619" s="32">
        <v>7.0724400000000002E-3</v>
      </c>
      <c r="E619" s="32">
        <v>0.99292756000000004</v>
      </c>
    </row>
    <row r="620" spans="1:5">
      <c r="A620" s="31">
        <v>1996</v>
      </c>
      <c r="B620" s="31">
        <v>25</v>
      </c>
      <c r="C620" s="32">
        <v>7.2924399999999999E-3</v>
      </c>
      <c r="D620" s="32">
        <v>7.2659500000000002E-3</v>
      </c>
      <c r="E620" s="32">
        <v>0.99273405000000003</v>
      </c>
    </row>
    <row r="621" spans="1:5">
      <c r="A621" s="31">
        <v>1996</v>
      </c>
      <c r="B621" s="31">
        <v>26</v>
      </c>
      <c r="C621" s="32">
        <v>7.4488000000000002E-3</v>
      </c>
      <c r="D621" s="32">
        <v>7.4211600000000004E-3</v>
      </c>
      <c r="E621" s="32">
        <v>0.99257883999999996</v>
      </c>
    </row>
    <row r="622" spans="1:5">
      <c r="A622" s="31">
        <v>1996</v>
      </c>
      <c r="B622" s="31">
        <v>27</v>
      </c>
      <c r="C622" s="32">
        <v>7.5986300000000003E-3</v>
      </c>
      <c r="D622" s="32">
        <v>7.5698700000000002E-3</v>
      </c>
      <c r="E622" s="32">
        <v>0.99243013000000002</v>
      </c>
    </row>
    <row r="623" spans="1:5">
      <c r="A623" s="31">
        <v>1996</v>
      </c>
      <c r="B623" s="31">
        <v>28</v>
      </c>
      <c r="C623" s="32">
        <v>7.7956299999999996E-3</v>
      </c>
      <c r="D623" s="32">
        <v>7.7653599999999998E-3</v>
      </c>
      <c r="E623" s="32">
        <v>0.99223463999999995</v>
      </c>
    </row>
    <row r="624" spans="1:5">
      <c r="A624" s="31">
        <v>1996</v>
      </c>
      <c r="B624" s="31">
        <v>29</v>
      </c>
      <c r="C624" s="32">
        <v>7.9154800000000008E-3</v>
      </c>
      <c r="D624" s="32">
        <v>7.8842700000000005E-3</v>
      </c>
      <c r="E624" s="32">
        <v>0.99211572999999997</v>
      </c>
    </row>
    <row r="625" spans="1:5">
      <c r="A625" s="31">
        <v>1996</v>
      </c>
      <c r="B625" s="31">
        <v>30</v>
      </c>
      <c r="C625" s="32">
        <v>8.20099E-3</v>
      </c>
      <c r="D625" s="32">
        <v>8.1674999999999994E-3</v>
      </c>
      <c r="E625" s="32">
        <v>0.99183250000000001</v>
      </c>
    </row>
    <row r="626" spans="1:5">
      <c r="A626" s="31">
        <v>1996</v>
      </c>
      <c r="B626" s="31">
        <v>31</v>
      </c>
      <c r="C626" s="32">
        <v>8.3145100000000007E-3</v>
      </c>
      <c r="D626" s="32">
        <v>8.2800900000000004E-3</v>
      </c>
      <c r="E626" s="32">
        <v>0.99171991000000004</v>
      </c>
    </row>
    <row r="627" spans="1:5">
      <c r="A627" s="31">
        <v>1996</v>
      </c>
      <c r="B627" s="31">
        <v>32</v>
      </c>
      <c r="C627" s="32">
        <v>8.6351799999999992E-3</v>
      </c>
      <c r="D627" s="32">
        <v>8.5980599999999994E-3</v>
      </c>
      <c r="E627" s="32">
        <v>0.99140194000000004</v>
      </c>
    </row>
    <row r="628" spans="1:5">
      <c r="A628" s="31">
        <v>1996</v>
      </c>
      <c r="B628" s="31">
        <v>33</v>
      </c>
      <c r="C628" s="32">
        <v>8.8795300000000001E-3</v>
      </c>
      <c r="D628" s="32">
        <v>8.8402800000000007E-3</v>
      </c>
      <c r="E628" s="32">
        <v>0.99115971999999997</v>
      </c>
    </row>
    <row r="629" spans="1:5">
      <c r="A629" s="31">
        <v>1996</v>
      </c>
      <c r="B629" s="31">
        <v>34</v>
      </c>
      <c r="C629" s="32">
        <v>9.1325599999999996E-3</v>
      </c>
      <c r="D629" s="32">
        <v>9.0910499999999998E-3</v>
      </c>
      <c r="E629" s="32">
        <v>0.99090895000000001</v>
      </c>
    </row>
    <row r="630" spans="1:5">
      <c r="A630" s="31">
        <v>1996</v>
      </c>
      <c r="B630" s="31">
        <v>35</v>
      </c>
      <c r="C630" s="32">
        <v>9.4267799999999992E-3</v>
      </c>
      <c r="D630" s="32">
        <v>9.3825599999999999E-3</v>
      </c>
      <c r="E630" s="32">
        <v>0.99061743999999996</v>
      </c>
    </row>
    <row r="631" spans="1:5">
      <c r="A631" s="31">
        <v>1996</v>
      </c>
      <c r="B631" s="31">
        <v>36</v>
      </c>
      <c r="C631" s="32">
        <v>9.7153599999999993E-3</v>
      </c>
      <c r="D631" s="32">
        <v>9.6684000000000006E-3</v>
      </c>
      <c r="E631" s="32">
        <v>0.99033159999999998</v>
      </c>
    </row>
    <row r="632" spans="1:5">
      <c r="A632" s="31">
        <v>1996</v>
      </c>
      <c r="B632" s="31">
        <v>37</v>
      </c>
      <c r="C632" s="32">
        <v>9.9635999999999995E-3</v>
      </c>
      <c r="D632" s="32">
        <v>9.9142099999999997E-3</v>
      </c>
      <c r="E632" s="32">
        <v>0.99008578999999997</v>
      </c>
    </row>
    <row r="633" spans="1:5">
      <c r="A633" s="31">
        <v>1996</v>
      </c>
      <c r="B633" s="31">
        <v>38</v>
      </c>
      <c r="C633" s="32">
        <v>1.032039E-2</v>
      </c>
      <c r="D633" s="32">
        <v>1.0267399999999999E-2</v>
      </c>
      <c r="E633" s="32">
        <v>0.98973259999999996</v>
      </c>
    </row>
    <row r="634" spans="1:5">
      <c r="A634" s="31">
        <v>1996</v>
      </c>
      <c r="B634" s="31">
        <v>39</v>
      </c>
      <c r="C634" s="32">
        <v>1.055588E-2</v>
      </c>
      <c r="D634" s="32">
        <v>1.050046E-2</v>
      </c>
      <c r="E634" s="32">
        <v>0.98949953999999996</v>
      </c>
    </row>
    <row r="635" spans="1:5">
      <c r="A635" s="31">
        <v>1996</v>
      </c>
      <c r="B635" s="31">
        <v>40</v>
      </c>
      <c r="C635" s="32">
        <v>1.100167E-2</v>
      </c>
      <c r="D635" s="32">
        <v>1.094148E-2</v>
      </c>
      <c r="E635" s="32">
        <v>0.98905852000000005</v>
      </c>
    </row>
    <row r="636" spans="1:5">
      <c r="A636" s="31">
        <v>1996</v>
      </c>
      <c r="B636" s="31">
        <v>41</v>
      </c>
      <c r="C636" s="32">
        <v>1.1063999999999999E-2</v>
      </c>
      <c r="D636" s="32">
        <v>1.100313E-2</v>
      </c>
      <c r="E636" s="32">
        <v>0.98899687000000003</v>
      </c>
    </row>
    <row r="637" spans="1:5">
      <c r="A637" s="31">
        <v>1996</v>
      </c>
      <c r="B637" s="31">
        <v>42</v>
      </c>
      <c r="C637" s="32">
        <v>1.155919E-2</v>
      </c>
      <c r="D637" s="32">
        <v>1.1492769999999999E-2</v>
      </c>
      <c r="E637" s="32">
        <v>0.98850722999999996</v>
      </c>
    </row>
    <row r="638" spans="1:5">
      <c r="A638" s="31">
        <v>1996</v>
      </c>
      <c r="B638" s="31">
        <v>43</v>
      </c>
      <c r="C638" s="32">
        <v>1.1705429999999999E-2</v>
      </c>
      <c r="D638" s="32">
        <v>1.163732E-2</v>
      </c>
      <c r="E638" s="32">
        <v>0.98836268000000005</v>
      </c>
    </row>
    <row r="639" spans="1:5">
      <c r="A639" s="31">
        <v>1996</v>
      </c>
      <c r="B639" s="31">
        <v>44</v>
      </c>
      <c r="C639" s="32">
        <v>1.2023239999999999E-2</v>
      </c>
      <c r="D639" s="32">
        <v>1.1951399999999999E-2</v>
      </c>
      <c r="E639" s="32">
        <v>0.98804860000000005</v>
      </c>
    </row>
    <row r="640" spans="1:5">
      <c r="A640" s="31">
        <v>1996</v>
      </c>
      <c r="B640" s="31">
        <v>45</v>
      </c>
      <c r="C640" s="32">
        <v>1.241599E-2</v>
      </c>
      <c r="D640" s="32">
        <v>1.233939E-2</v>
      </c>
      <c r="E640" s="32">
        <v>0.98766061000000005</v>
      </c>
    </row>
    <row r="641" spans="1:5">
      <c r="A641" s="31">
        <v>1996</v>
      </c>
      <c r="B641" s="31">
        <v>46</v>
      </c>
      <c r="C641" s="32">
        <v>1.269019E-2</v>
      </c>
      <c r="D641" s="32">
        <v>1.261018E-2</v>
      </c>
      <c r="E641" s="32">
        <v>0.98738981999999997</v>
      </c>
    </row>
    <row r="642" spans="1:5">
      <c r="A642" s="31">
        <v>1996</v>
      </c>
      <c r="B642" s="31">
        <v>47</v>
      </c>
      <c r="C642" s="32">
        <v>1.310568E-2</v>
      </c>
      <c r="D642" s="32">
        <v>1.302036E-2</v>
      </c>
      <c r="E642" s="32">
        <v>0.98697964000000005</v>
      </c>
    </row>
    <row r="643" spans="1:5">
      <c r="A643" s="31">
        <v>1996</v>
      </c>
      <c r="B643" s="31">
        <v>48</v>
      </c>
      <c r="C643" s="32">
        <v>1.376264E-2</v>
      </c>
      <c r="D643" s="32">
        <v>1.366858E-2</v>
      </c>
      <c r="E643" s="32">
        <v>0.98633141999999996</v>
      </c>
    </row>
    <row r="644" spans="1:5">
      <c r="A644" s="31">
        <v>1996</v>
      </c>
      <c r="B644" s="31">
        <v>49</v>
      </c>
      <c r="C644" s="32">
        <v>1.436463E-2</v>
      </c>
      <c r="D644" s="32">
        <v>1.4262199999999999E-2</v>
      </c>
      <c r="E644" s="32">
        <v>0.9857378</v>
      </c>
    </row>
    <row r="645" spans="1:5">
      <c r="A645" s="31">
        <v>1996</v>
      </c>
      <c r="B645" s="31">
        <v>50</v>
      </c>
      <c r="C645" s="32">
        <v>1.533109E-2</v>
      </c>
      <c r="D645" s="32">
        <v>1.5214460000000001E-2</v>
      </c>
      <c r="E645" s="32">
        <v>0.98478553999999996</v>
      </c>
    </row>
    <row r="646" spans="1:5">
      <c r="A646" s="31">
        <v>1996</v>
      </c>
      <c r="B646" s="31">
        <v>51</v>
      </c>
      <c r="C646" s="32">
        <v>1.5764230000000001E-2</v>
      </c>
      <c r="D646" s="32">
        <v>1.5640950000000001E-2</v>
      </c>
      <c r="E646" s="32">
        <v>0.98435905000000001</v>
      </c>
    </row>
    <row r="647" spans="1:5">
      <c r="A647" s="31">
        <v>1996</v>
      </c>
      <c r="B647" s="31">
        <v>52</v>
      </c>
      <c r="C647" s="32">
        <v>1.6822150000000001E-2</v>
      </c>
      <c r="D647" s="32">
        <v>1.668184E-2</v>
      </c>
      <c r="E647" s="32">
        <v>0.98331816000000005</v>
      </c>
    </row>
    <row r="648" spans="1:5">
      <c r="A648" s="31">
        <v>1996</v>
      </c>
      <c r="B648" s="31">
        <v>53</v>
      </c>
      <c r="C648" s="32">
        <v>1.7496100000000001E-2</v>
      </c>
      <c r="D648" s="32">
        <v>1.7344370000000001E-2</v>
      </c>
      <c r="E648" s="32">
        <v>0.98265563</v>
      </c>
    </row>
    <row r="649" spans="1:5">
      <c r="A649" s="31">
        <v>1996</v>
      </c>
      <c r="B649" s="31">
        <v>54</v>
      </c>
      <c r="C649" s="32">
        <v>1.8368120000000002E-2</v>
      </c>
      <c r="D649" s="32">
        <v>1.8200959999999999E-2</v>
      </c>
      <c r="E649" s="32">
        <v>0.98179903999999996</v>
      </c>
    </row>
    <row r="650" spans="1:5">
      <c r="A650" s="31">
        <v>1996</v>
      </c>
      <c r="B650" s="31">
        <v>55</v>
      </c>
      <c r="C650" s="32">
        <v>1.9206020000000001E-2</v>
      </c>
      <c r="D650" s="32">
        <v>1.902334E-2</v>
      </c>
      <c r="E650" s="32">
        <v>0.98097665999999994</v>
      </c>
    </row>
    <row r="651" spans="1:5">
      <c r="A651" s="31">
        <v>1996</v>
      </c>
      <c r="B651" s="31">
        <v>56</v>
      </c>
      <c r="C651" s="32">
        <v>2.020926E-2</v>
      </c>
      <c r="D651" s="32">
        <v>2.0007090000000002E-2</v>
      </c>
      <c r="E651" s="32">
        <v>0.97999290999999999</v>
      </c>
    </row>
    <row r="652" spans="1:5">
      <c r="A652" s="31">
        <v>1996</v>
      </c>
      <c r="B652" s="31">
        <v>57</v>
      </c>
      <c r="C652" s="32">
        <v>2.123678E-2</v>
      </c>
      <c r="D652" s="32">
        <v>2.1013649999999998E-2</v>
      </c>
      <c r="E652" s="32">
        <v>0.97898635000000001</v>
      </c>
    </row>
    <row r="653" spans="1:5">
      <c r="A653" s="31">
        <v>1996</v>
      </c>
      <c r="B653" s="31">
        <v>58</v>
      </c>
      <c r="C653" s="32">
        <v>2.2852109999999998E-2</v>
      </c>
      <c r="D653" s="32">
        <v>2.2593950000000002E-2</v>
      </c>
      <c r="E653" s="32">
        <v>0.97740605000000003</v>
      </c>
    </row>
    <row r="654" spans="1:5">
      <c r="A654" s="31">
        <v>1996</v>
      </c>
      <c r="B654" s="31">
        <v>59</v>
      </c>
      <c r="C654" s="32">
        <v>2.4477559999999999E-2</v>
      </c>
      <c r="D654" s="32">
        <v>2.4181609999999999E-2</v>
      </c>
      <c r="E654" s="32">
        <v>0.97581839000000004</v>
      </c>
    </row>
    <row r="655" spans="1:5">
      <c r="A655" s="31">
        <v>1996</v>
      </c>
      <c r="B655" s="31">
        <v>60</v>
      </c>
      <c r="C655" s="32">
        <v>2.7029649999999999E-2</v>
      </c>
      <c r="D655" s="32">
        <v>2.666922E-2</v>
      </c>
      <c r="E655" s="32">
        <v>0.97333077999999995</v>
      </c>
    </row>
    <row r="656" spans="1:5">
      <c r="A656" s="31">
        <v>1996</v>
      </c>
      <c r="B656" s="31">
        <v>61</v>
      </c>
      <c r="C656" s="32">
        <v>2.851559E-2</v>
      </c>
      <c r="D656" s="32">
        <v>2.8114739999999999E-2</v>
      </c>
      <c r="E656" s="32">
        <v>0.97188525999999997</v>
      </c>
    </row>
    <row r="657" spans="1:5">
      <c r="A657" s="31">
        <v>1996</v>
      </c>
      <c r="B657" s="31">
        <v>62</v>
      </c>
      <c r="C657" s="32">
        <v>3.1421190000000002E-2</v>
      </c>
      <c r="D657" s="32">
        <v>3.093518E-2</v>
      </c>
      <c r="E657" s="32">
        <v>0.96906482000000005</v>
      </c>
    </row>
    <row r="658" spans="1:5">
      <c r="A658" s="31">
        <v>1996</v>
      </c>
      <c r="B658" s="31">
        <v>63</v>
      </c>
      <c r="C658" s="32">
        <v>3.3999840000000003E-2</v>
      </c>
      <c r="D658" s="32">
        <v>3.3431500000000003E-2</v>
      </c>
      <c r="E658" s="32">
        <v>0.96656850000000005</v>
      </c>
    </row>
    <row r="659" spans="1:5">
      <c r="A659" s="31">
        <v>1996</v>
      </c>
      <c r="B659" s="31">
        <v>64</v>
      </c>
      <c r="C659" s="32">
        <v>3.6844050000000003E-2</v>
      </c>
      <c r="D659" s="32">
        <v>3.6177580000000001E-2</v>
      </c>
      <c r="E659" s="32">
        <v>0.96382241999999996</v>
      </c>
    </row>
    <row r="660" spans="1:5">
      <c r="A660" s="31">
        <v>1996</v>
      </c>
      <c r="B660" s="31">
        <v>65</v>
      </c>
      <c r="C660" s="32">
        <v>4.0028130000000002E-2</v>
      </c>
      <c r="D660" s="32">
        <v>3.9242720000000002E-2</v>
      </c>
      <c r="E660" s="32">
        <v>0.96075728000000005</v>
      </c>
    </row>
    <row r="661" spans="1:5">
      <c r="A661" s="31">
        <v>1996</v>
      </c>
      <c r="B661" s="31">
        <v>66</v>
      </c>
      <c r="C661" s="32">
        <v>4.2978540000000003E-2</v>
      </c>
      <c r="D661" s="32">
        <v>4.2074390000000003E-2</v>
      </c>
      <c r="E661" s="32">
        <v>0.95792560999999998</v>
      </c>
    </row>
    <row r="662" spans="1:5">
      <c r="A662" s="31">
        <v>1996</v>
      </c>
      <c r="B662" s="31">
        <v>67</v>
      </c>
      <c r="C662" s="32">
        <v>4.6623129999999999E-2</v>
      </c>
      <c r="D662" s="32">
        <v>4.5561030000000002E-2</v>
      </c>
      <c r="E662" s="32">
        <v>0.95443897</v>
      </c>
    </row>
    <row r="663" spans="1:5">
      <c r="A663" s="31">
        <v>1996</v>
      </c>
      <c r="B663" s="31">
        <v>68</v>
      </c>
      <c r="C663" s="32">
        <v>5.0961039999999999E-2</v>
      </c>
      <c r="D663" s="32">
        <v>4.9694790000000003E-2</v>
      </c>
      <c r="E663" s="32">
        <v>0.95030521000000001</v>
      </c>
    </row>
    <row r="664" spans="1:5">
      <c r="A664" s="31">
        <v>1996</v>
      </c>
      <c r="B664" s="31">
        <v>69</v>
      </c>
      <c r="C664" s="32">
        <v>5.5288490000000003E-2</v>
      </c>
      <c r="D664" s="32">
        <v>5.3801189999999999E-2</v>
      </c>
      <c r="E664" s="32">
        <v>0.94619880999999995</v>
      </c>
    </row>
    <row r="665" spans="1:5">
      <c r="A665" s="31">
        <v>1996</v>
      </c>
      <c r="B665" s="31">
        <v>70</v>
      </c>
      <c r="C665" s="32">
        <v>6.2002450000000001E-2</v>
      </c>
      <c r="D665" s="32">
        <v>6.0138089999999998E-2</v>
      </c>
      <c r="E665" s="32">
        <v>0.93986190999999997</v>
      </c>
    </row>
    <row r="666" spans="1:5">
      <c r="A666" s="31">
        <v>1996</v>
      </c>
      <c r="B666" s="31">
        <v>71</v>
      </c>
      <c r="C666" s="32">
        <v>6.5987210000000004E-2</v>
      </c>
      <c r="D666" s="32">
        <v>6.387959E-2</v>
      </c>
      <c r="E666" s="32">
        <v>0.93612041000000001</v>
      </c>
    </row>
    <row r="667" spans="1:5">
      <c r="A667" s="31">
        <v>1996</v>
      </c>
      <c r="B667" s="31">
        <v>72</v>
      </c>
      <c r="C667" s="32">
        <v>7.3562950000000002E-2</v>
      </c>
      <c r="D667" s="32">
        <v>7.0953180000000005E-2</v>
      </c>
      <c r="E667" s="32">
        <v>0.92904682000000005</v>
      </c>
    </row>
    <row r="668" spans="1:5">
      <c r="A668" s="31">
        <v>1996</v>
      </c>
      <c r="B668" s="31">
        <v>73</v>
      </c>
      <c r="C668" s="32">
        <v>7.9981830000000004E-2</v>
      </c>
      <c r="D668" s="32">
        <v>7.6906279999999994E-2</v>
      </c>
      <c r="E668" s="32">
        <v>0.92309372000000001</v>
      </c>
    </row>
    <row r="669" spans="1:5">
      <c r="A669" s="31">
        <v>1996</v>
      </c>
      <c r="B669" s="31">
        <v>74</v>
      </c>
      <c r="C669" s="32">
        <v>8.7317569999999997E-2</v>
      </c>
      <c r="D669" s="32">
        <v>8.3664870000000002E-2</v>
      </c>
      <c r="E669" s="32">
        <v>0.91633513</v>
      </c>
    </row>
    <row r="670" spans="1:5">
      <c r="A670" s="31">
        <v>1996</v>
      </c>
      <c r="B670" s="31">
        <v>75</v>
      </c>
      <c r="C670" s="32">
        <v>9.54377E-2</v>
      </c>
      <c r="D670" s="32">
        <v>9.1090939999999995E-2</v>
      </c>
      <c r="E670" s="32">
        <v>0.90890906000000005</v>
      </c>
    </row>
    <row r="671" spans="1:5">
      <c r="A671" s="31">
        <v>1996</v>
      </c>
      <c r="B671" s="31">
        <v>76</v>
      </c>
      <c r="C671" s="32">
        <v>0.1030799</v>
      </c>
      <c r="D671" s="32">
        <v>9.802756E-2</v>
      </c>
      <c r="E671" s="32">
        <v>0.90197243999999999</v>
      </c>
    </row>
    <row r="672" spans="1:5">
      <c r="A672" s="31">
        <v>1996</v>
      </c>
      <c r="B672" s="31">
        <v>77</v>
      </c>
      <c r="C672" s="32">
        <v>0.11144205</v>
      </c>
      <c r="D672" s="32">
        <v>0.10556013</v>
      </c>
      <c r="E672" s="32">
        <v>0.89443987000000003</v>
      </c>
    </row>
    <row r="673" spans="1:5">
      <c r="A673" s="31">
        <v>1996</v>
      </c>
      <c r="B673" s="31">
        <v>78</v>
      </c>
      <c r="C673" s="32">
        <v>0.12192262</v>
      </c>
      <c r="D673" s="32">
        <v>0.11491712</v>
      </c>
      <c r="E673" s="32">
        <v>0.88508288000000002</v>
      </c>
    </row>
    <row r="674" spans="1:5">
      <c r="A674" s="31">
        <v>1996</v>
      </c>
      <c r="B674" s="31">
        <v>79</v>
      </c>
      <c r="C674" s="32">
        <v>0.13113801999999999</v>
      </c>
      <c r="D674" s="32">
        <v>0.12306854</v>
      </c>
      <c r="E674" s="32">
        <v>0.87693146</v>
      </c>
    </row>
    <row r="675" spans="1:5">
      <c r="A675" s="31">
        <v>1996</v>
      </c>
      <c r="B675" s="31">
        <v>80</v>
      </c>
      <c r="C675" s="32">
        <v>0.14336362</v>
      </c>
      <c r="D675" s="32">
        <v>0.13377443</v>
      </c>
      <c r="E675" s="32">
        <v>0.86622557</v>
      </c>
    </row>
    <row r="676" spans="1:5">
      <c r="A676" s="31">
        <v>1996</v>
      </c>
      <c r="B676" s="31">
        <v>81</v>
      </c>
      <c r="C676" s="32">
        <v>0.15167074999999999</v>
      </c>
      <c r="D676" s="32">
        <v>0.14097951</v>
      </c>
      <c r="E676" s="32">
        <v>0.85902049000000003</v>
      </c>
    </row>
    <row r="677" spans="1:5">
      <c r="A677" s="31">
        <v>1996</v>
      </c>
      <c r="B677" s="31">
        <v>82</v>
      </c>
      <c r="C677" s="32">
        <v>0.16752512</v>
      </c>
      <c r="D677" s="32">
        <v>0.15457733000000001</v>
      </c>
      <c r="E677" s="32">
        <v>0.84542267000000004</v>
      </c>
    </row>
    <row r="678" spans="1:5">
      <c r="A678" s="31">
        <v>1996</v>
      </c>
      <c r="B678" s="31">
        <v>83</v>
      </c>
      <c r="C678" s="32">
        <v>0.18121493</v>
      </c>
      <c r="D678" s="32">
        <v>0.16615962000000001</v>
      </c>
      <c r="E678" s="32">
        <v>0.83384038000000005</v>
      </c>
    </row>
    <row r="679" spans="1:5">
      <c r="A679" s="31">
        <v>1996</v>
      </c>
      <c r="B679" s="31">
        <v>84</v>
      </c>
      <c r="C679" s="32">
        <v>0.19756476000000001</v>
      </c>
      <c r="D679" s="32">
        <v>0.17980336</v>
      </c>
      <c r="E679" s="32">
        <v>0.82019664000000003</v>
      </c>
    </row>
    <row r="680" spans="1:5">
      <c r="A680" s="31">
        <v>1996</v>
      </c>
      <c r="B680" s="31">
        <v>85</v>
      </c>
      <c r="C680" s="32">
        <v>0.21215742000000001</v>
      </c>
      <c r="D680" s="32">
        <v>0.19181042000000001</v>
      </c>
      <c r="E680" s="32">
        <v>0.80818957999999996</v>
      </c>
    </row>
    <row r="681" spans="1:5">
      <c r="A681" s="31">
        <v>1996</v>
      </c>
      <c r="B681" s="31">
        <v>86</v>
      </c>
      <c r="C681" s="32">
        <v>0.22786226000000001</v>
      </c>
      <c r="D681" s="32">
        <v>0.20455687</v>
      </c>
      <c r="E681" s="32">
        <v>0.79544313</v>
      </c>
    </row>
    <row r="682" spans="1:5">
      <c r="A682" s="31">
        <v>1996</v>
      </c>
      <c r="B682" s="31">
        <v>87</v>
      </c>
      <c r="C682" s="32">
        <v>0.24367686</v>
      </c>
      <c r="D682" s="32">
        <v>0.21721208</v>
      </c>
      <c r="E682" s="32">
        <v>0.78278791999999997</v>
      </c>
    </row>
    <row r="683" spans="1:5">
      <c r="A683" s="31">
        <v>1996</v>
      </c>
      <c r="B683" s="31">
        <v>88</v>
      </c>
      <c r="C683" s="32">
        <v>0.26150079999999998</v>
      </c>
      <c r="D683" s="32">
        <v>0.23126305999999999</v>
      </c>
      <c r="E683" s="32">
        <v>0.76873694000000004</v>
      </c>
    </row>
    <row r="684" spans="1:5">
      <c r="A684" s="31">
        <v>1996</v>
      </c>
      <c r="B684" s="31">
        <v>89</v>
      </c>
      <c r="C684" s="32">
        <v>0.27753129999999998</v>
      </c>
      <c r="D684" s="32">
        <v>0.24371239</v>
      </c>
      <c r="E684" s="32">
        <v>0.75628761</v>
      </c>
    </row>
    <row r="685" spans="1:5">
      <c r="A685" s="31">
        <v>1996</v>
      </c>
      <c r="B685" s="31">
        <v>90</v>
      </c>
      <c r="C685" s="32">
        <v>0.30041403999999999</v>
      </c>
      <c r="D685" s="32">
        <v>0.26118258</v>
      </c>
      <c r="E685" s="32">
        <v>0.73881741999999995</v>
      </c>
    </row>
    <row r="686" spans="1:5">
      <c r="A686" s="31">
        <v>1996</v>
      </c>
      <c r="B686" s="31">
        <v>91</v>
      </c>
      <c r="C686" s="32">
        <v>0.31318594</v>
      </c>
      <c r="D686" s="32">
        <v>0.27078319000000001</v>
      </c>
      <c r="E686" s="32">
        <v>0.72921681000000005</v>
      </c>
    </row>
    <row r="687" spans="1:5">
      <c r="A687" s="31">
        <v>1996</v>
      </c>
      <c r="B687" s="31">
        <v>92</v>
      </c>
      <c r="C687" s="32">
        <v>0.33645371000000002</v>
      </c>
      <c r="D687" s="32">
        <v>0.28800375</v>
      </c>
      <c r="E687" s="32">
        <v>0.71199625</v>
      </c>
    </row>
    <row r="688" spans="1:5">
      <c r="A688" s="31">
        <v>1996</v>
      </c>
      <c r="B688" s="31">
        <v>93</v>
      </c>
      <c r="C688" s="32">
        <v>0.35692534999999997</v>
      </c>
      <c r="D688" s="32">
        <v>0.30287370000000002</v>
      </c>
      <c r="E688" s="32">
        <v>0.69712629999999998</v>
      </c>
    </row>
    <row r="689" spans="1:5">
      <c r="A689" s="31">
        <v>1996</v>
      </c>
      <c r="B689" s="31">
        <v>94</v>
      </c>
      <c r="C689" s="32">
        <v>0.37966598000000001</v>
      </c>
      <c r="D689" s="32">
        <v>0.31909182000000003</v>
      </c>
      <c r="E689" s="32">
        <v>0.68090817999999997</v>
      </c>
    </row>
    <row r="690" spans="1:5">
      <c r="A690" s="31">
        <v>1996</v>
      </c>
      <c r="B690" s="31">
        <v>95</v>
      </c>
      <c r="C690" s="32">
        <v>0.40533632000000003</v>
      </c>
      <c r="D690" s="32">
        <v>0.33703089000000003</v>
      </c>
      <c r="E690" s="32">
        <v>0.66296911000000003</v>
      </c>
    </row>
    <row r="691" spans="1:5">
      <c r="A691" s="31">
        <v>1996</v>
      </c>
      <c r="B691" s="31">
        <v>96</v>
      </c>
      <c r="C691" s="32">
        <v>0.42773352999999997</v>
      </c>
      <c r="D691" s="32">
        <v>0.35237271999999997</v>
      </c>
      <c r="E691" s="32">
        <v>0.64762728000000003</v>
      </c>
    </row>
    <row r="692" spans="1:5">
      <c r="A692" s="31">
        <v>1996</v>
      </c>
      <c r="B692" s="31">
        <v>97</v>
      </c>
      <c r="C692" s="32">
        <v>0.44955084000000001</v>
      </c>
      <c r="D692" s="32">
        <v>0.36704756999999999</v>
      </c>
      <c r="E692" s="32">
        <v>0.63295243000000001</v>
      </c>
    </row>
    <row r="693" spans="1:5">
      <c r="A693" s="31">
        <v>1996</v>
      </c>
      <c r="B693" s="31">
        <v>98</v>
      </c>
      <c r="C693" s="32">
        <v>0.47060605</v>
      </c>
      <c r="D693" s="32">
        <v>0.38096405</v>
      </c>
      <c r="E693" s="32">
        <v>0.61903595</v>
      </c>
    </row>
    <row r="694" spans="1:5">
      <c r="A694" s="31">
        <v>1996</v>
      </c>
      <c r="B694" s="31">
        <v>99</v>
      </c>
      <c r="C694" s="32">
        <v>0.49731395</v>
      </c>
      <c r="D694" s="32">
        <v>0.39827908000000001</v>
      </c>
      <c r="E694" s="32">
        <v>0.60172091999999999</v>
      </c>
    </row>
    <row r="695" spans="1:5">
      <c r="A695" s="31">
        <v>1997</v>
      </c>
      <c r="B695" s="31">
        <v>1</v>
      </c>
      <c r="C695" s="32">
        <v>4.8040880000000001E-2</v>
      </c>
      <c r="D695" s="32">
        <v>4.6913990000000003E-2</v>
      </c>
      <c r="E695" s="32">
        <v>0.95308601000000004</v>
      </c>
    </row>
    <row r="696" spans="1:5">
      <c r="A696" s="31">
        <v>1997</v>
      </c>
      <c r="B696" s="31">
        <v>2</v>
      </c>
      <c r="C696" s="32">
        <v>2.9106699999999999E-2</v>
      </c>
      <c r="D696" s="32">
        <v>2.8689180000000002E-2</v>
      </c>
      <c r="E696" s="32">
        <v>0.97131082000000002</v>
      </c>
    </row>
    <row r="697" spans="1:5">
      <c r="A697" s="31">
        <v>1997</v>
      </c>
      <c r="B697" s="31">
        <v>3</v>
      </c>
      <c r="C697" s="32">
        <v>1.9379779999999999E-2</v>
      </c>
      <c r="D697" s="32">
        <v>1.9193789999999999E-2</v>
      </c>
      <c r="E697" s="32">
        <v>0.98080621000000001</v>
      </c>
    </row>
    <row r="698" spans="1:5">
      <c r="A698" s="31">
        <v>1997</v>
      </c>
      <c r="B698" s="31">
        <v>4</v>
      </c>
      <c r="C698" s="32">
        <v>1.2976390000000001E-2</v>
      </c>
      <c r="D698" s="32">
        <v>1.289274E-2</v>
      </c>
      <c r="E698" s="32">
        <v>0.98710726000000004</v>
      </c>
    </row>
    <row r="699" spans="1:5">
      <c r="A699" s="31">
        <v>1997</v>
      </c>
      <c r="B699" s="31">
        <v>5</v>
      </c>
      <c r="C699" s="32">
        <v>9.4644099999999995E-3</v>
      </c>
      <c r="D699" s="32">
        <v>9.4198400000000005E-3</v>
      </c>
      <c r="E699" s="32">
        <v>0.99058016000000004</v>
      </c>
    </row>
    <row r="700" spans="1:5">
      <c r="A700" s="31">
        <v>1997</v>
      </c>
      <c r="B700" s="31">
        <v>6</v>
      </c>
      <c r="C700" s="32">
        <v>7.5403199999999997E-3</v>
      </c>
      <c r="D700" s="32">
        <v>7.5119999999999996E-3</v>
      </c>
      <c r="E700" s="32">
        <v>0.99248800000000004</v>
      </c>
    </row>
    <row r="701" spans="1:5">
      <c r="A701" s="31">
        <v>1997</v>
      </c>
      <c r="B701" s="31">
        <v>7</v>
      </c>
      <c r="C701" s="32">
        <v>6.1328499999999996E-3</v>
      </c>
      <c r="D701" s="32">
        <v>6.1140999999999999E-3</v>
      </c>
      <c r="E701" s="32">
        <v>0.99388589999999999</v>
      </c>
    </row>
    <row r="702" spans="1:5">
      <c r="A702" s="31">
        <v>1997</v>
      </c>
      <c r="B702" s="31">
        <v>8</v>
      </c>
      <c r="C702" s="32">
        <v>5.2204199999999999E-3</v>
      </c>
      <c r="D702" s="32">
        <v>5.20683E-3</v>
      </c>
      <c r="E702" s="32">
        <v>0.99479317</v>
      </c>
    </row>
    <row r="703" spans="1:5">
      <c r="A703" s="31">
        <v>1997</v>
      </c>
      <c r="B703" s="31">
        <v>9</v>
      </c>
      <c r="C703" s="32">
        <v>4.6217999999999997E-3</v>
      </c>
      <c r="D703" s="32">
        <v>4.6111399999999997E-3</v>
      </c>
      <c r="E703" s="32">
        <v>0.99538886000000004</v>
      </c>
    </row>
    <row r="704" spans="1:5">
      <c r="A704" s="31">
        <v>1997</v>
      </c>
      <c r="B704" s="31">
        <v>10</v>
      </c>
      <c r="C704" s="32">
        <v>4.2421200000000003E-3</v>
      </c>
      <c r="D704" s="32">
        <v>4.2331399999999998E-3</v>
      </c>
      <c r="E704" s="32">
        <v>0.99576686000000003</v>
      </c>
    </row>
    <row r="705" spans="1:5">
      <c r="A705" s="31">
        <v>1997</v>
      </c>
      <c r="B705" s="31">
        <v>11</v>
      </c>
      <c r="C705" s="32">
        <v>3.9832000000000001E-3</v>
      </c>
      <c r="D705" s="32">
        <v>3.9752900000000002E-3</v>
      </c>
      <c r="E705" s="32">
        <v>0.99602471000000004</v>
      </c>
    </row>
    <row r="706" spans="1:5">
      <c r="A706" s="31">
        <v>1997</v>
      </c>
      <c r="B706" s="31">
        <v>12</v>
      </c>
      <c r="C706" s="32">
        <v>3.9149299999999996E-3</v>
      </c>
      <c r="D706" s="32">
        <v>3.90728E-3</v>
      </c>
      <c r="E706" s="32">
        <v>0.99609272000000004</v>
      </c>
    </row>
    <row r="707" spans="1:5">
      <c r="A707" s="31">
        <v>1997</v>
      </c>
      <c r="B707" s="31">
        <v>13</v>
      </c>
      <c r="C707" s="32">
        <v>3.9145899999999999E-3</v>
      </c>
      <c r="D707" s="32">
        <v>3.9069400000000002E-3</v>
      </c>
      <c r="E707" s="32">
        <v>0.99609305999999997</v>
      </c>
    </row>
    <row r="708" spans="1:5">
      <c r="A708" s="31">
        <v>1997</v>
      </c>
      <c r="B708" s="31">
        <v>14</v>
      </c>
      <c r="C708" s="32">
        <v>4.0156200000000001E-3</v>
      </c>
      <c r="D708" s="32">
        <v>4.0075800000000002E-3</v>
      </c>
      <c r="E708" s="32">
        <v>0.99599241999999999</v>
      </c>
    </row>
    <row r="709" spans="1:5">
      <c r="A709" s="31">
        <v>1997</v>
      </c>
      <c r="B709" s="31">
        <v>15</v>
      </c>
      <c r="C709" s="32">
        <v>4.1428999999999997E-3</v>
      </c>
      <c r="D709" s="32">
        <v>4.1343400000000002E-3</v>
      </c>
      <c r="E709" s="32">
        <v>0.99586565999999999</v>
      </c>
    </row>
    <row r="710" spans="1:5">
      <c r="A710" s="31">
        <v>1997</v>
      </c>
      <c r="B710" s="31">
        <v>16</v>
      </c>
      <c r="C710" s="32">
        <v>4.3935399999999996E-3</v>
      </c>
      <c r="D710" s="32">
        <v>4.3839100000000004E-3</v>
      </c>
      <c r="E710" s="32">
        <v>0.99561608999999995</v>
      </c>
    </row>
    <row r="711" spans="1:5">
      <c r="A711" s="31">
        <v>1997</v>
      </c>
      <c r="B711" s="31">
        <v>17</v>
      </c>
      <c r="C711" s="32">
        <v>4.6653399999999996E-3</v>
      </c>
      <c r="D711" s="32">
        <v>4.6544799999999999E-3</v>
      </c>
      <c r="E711" s="32">
        <v>0.99534551999999998</v>
      </c>
    </row>
    <row r="712" spans="1:5">
      <c r="A712" s="31">
        <v>1997</v>
      </c>
      <c r="B712" s="31">
        <v>18</v>
      </c>
      <c r="C712" s="32">
        <v>4.9682800000000003E-3</v>
      </c>
      <c r="D712" s="32">
        <v>4.9559699999999996E-3</v>
      </c>
      <c r="E712" s="32">
        <v>0.99504402999999997</v>
      </c>
    </row>
    <row r="713" spans="1:5">
      <c r="A713" s="31">
        <v>1997</v>
      </c>
      <c r="B713" s="31">
        <v>19</v>
      </c>
      <c r="C713" s="32">
        <v>5.3633800000000001E-3</v>
      </c>
      <c r="D713" s="32">
        <v>5.3490300000000003E-3</v>
      </c>
      <c r="E713" s="32">
        <v>0.99465097000000002</v>
      </c>
    </row>
    <row r="714" spans="1:5">
      <c r="A714" s="31">
        <v>1997</v>
      </c>
      <c r="B714" s="31">
        <v>20</v>
      </c>
      <c r="C714" s="32">
        <v>5.7907000000000002E-3</v>
      </c>
      <c r="D714" s="32">
        <v>5.7739899999999997E-3</v>
      </c>
      <c r="E714" s="32">
        <v>0.99422600999999999</v>
      </c>
    </row>
    <row r="715" spans="1:5">
      <c r="A715" s="31">
        <v>1997</v>
      </c>
      <c r="B715" s="31">
        <v>21</v>
      </c>
      <c r="C715" s="32">
        <v>6.2027999999999996E-3</v>
      </c>
      <c r="D715" s="32">
        <v>6.1836199999999999E-3</v>
      </c>
      <c r="E715" s="32">
        <v>0.99381638000000005</v>
      </c>
    </row>
    <row r="716" spans="1:5">
      <c r="A716" s="31">
        <v>1997</v>
      </c>
      <c r="B716" s="31">
        <v>22</v>
      </c>
      <c r="C716" s="32">
        <v>6.5393300000000003E-3</v>
      </c>
      <c r="D716" s="32">
        <v>6.5180200000000002E-3</v>
      </c>
      <c r="E716" s="32">
        <v>0.99348197999999999</v>
      </c>
    </row>
    <row r="717" spans="1:5">
      <c r="A717" s="31">
        <v>1997</v>
      </c>
      <c r="B717" s="31">
        <v>23</v>
      </c>
      <c r="C717" s="32">
        <v>6.7996799999999998E-3</v>
      </c>
      <c r="D717" s="32">
        <v>6.7766399999999996E-3</v>
      </c>
      <c r="E717" s="32">
        <v>0.99322336</v>
      </c>
    </row>
    <row r="718" spans="1:5">
      <c r="A718" s="31">
        <v>1997</v>
      </c>
      <c r="B718" s="31">
        <v>24</v>
      </c>
      <c r="C718" s="32">
        <v>7.0264100000000003E-3</v>
      </c>
      <c r="D718" s="32">
        <v>7.0018099999999998E-3</v>
      </c>
      <c r="E718" s="32">
        <v>0.99299819</v>
      </c>
    </row>
    <row r="719" spans="1:5">
      <c r="A719" s="31">
        <v>1997</v>
      </c>
      <c r="B719" s="31">
        <v>25</v>
      </c>
      <c r="C719" s="32">
        <v>7.2203500000000004E-3</v>
      </c>
      <c r="D719" s="32">
        <v>7.1943700000000003E-3</v>
      </c>
      <c r="E719" s="32">
        <v>0.99280562999999999</v>
      </c>
    </row>
    <row r="720" spans="1:5">
      <c r="A720" s="31">
        <v>1997</v>
      </c>
      <c r="B720" s="31">
        <v>26</v>
      </c>
      <c r="C720" s="32">
        <v>7.3763300000000004E-3</v>
      </c>
      <c r="D720" s="32">
        <v>7.34923E-3</v>
      </c>
      <c r="E720" s="32">
        <v>0.99265077000000002</v>
      </c>
    </row>
    <row r="721" spans="1:5">
      <c r="A721" s="31">
        <v>1997</v>
      </c>
      <c r="B721" s="31">
        <v>27</v>
      </c>
      <c r="C721" s="32">
        <v>7.5249899999999996E-3</v>
      </c>
      <c r="D721" s="32">
        <v>7.4967899999999997E-3</v>
      </c>
      <c r="E721" s="32">
        <v>0.99250320999999997</v>
      </c>
    </row>
    <row r="722" spans="1:5">
      <c r="A722" s="31">
        <v>1997</v>
      </c>
      <c r="B722" s="31">
        <v>28</v>
      </c>
      <c r="C722" s="32">
        <v>7.7193499999999998E-3</v>
      </c>
      <c r="D722" s="32">
        <v>7.68967E-3</v>
      </c>
      <c r="E722" s="32">
        <v>0.99231033000000002</v>
      </c>
    </row>
    <row r="723" spans="1:5">
      <c r="A723" s="31">
        <v>1997</v>
      </c>
      <c r="B723" s="31">
        <v>29</v>
      </c>
      <c r="C723" s="32">
        <v>7.8389800000000006E-3</v>
      </c>
      <c r="D723" s="32">
        <v>7.8083800000000002E-3</v>
      </c>
      <c r="E723" s="32">
        <v>0.99219162000000005</v>
      </c>
    </row>
    <row r="724" spans="1:5">
      <c r="A724" s="31">
        <v>1997</v>
      </c>
      <c r="B724" s="31">
        <v>30</v>
      </c>
      <c r="C724" s="32">
        <v>8.1226800000000002E-3</v>
      </c>
      <c r="D724" s="32">
        <v>8.0898199999999993E-3</v>
      </c>
      <c r="E724" s="32">
        <v>0.99191017999999997</v>
      </c>
    </row>
    <row r="725" spans="1:5">
      <c r="A725" s="31">
        <v>1997</v>
      </c>
      <c r="B725" s="31">
        <v>31</v>
      </c>
      <c r="C725" s="32">
        <v>8.2369799999999996E-3</v>
      </c>
      <c r="D725" s="32">
        <v>8.2032000000000008E-3</v>
      </c>
      <c r="E725" s="32">
        <v>0.99179680000000003</v>
      </c>
    </row>
    <row r="726" spans="1:5">
      <c r="A726" s="31">
        <v>1997</v>
      </c>
      <c r="B726" s="31">
        <v>32</v>
      </c>
      <c r="C726" s="32">
        <v>8.5566900000000005E-3</v>
      </c>
      <c r="D726" s="32">
        <v>8.5202300000000002E-3</v>
      </c>
      <c r="E726" s="32">
        <v>0.99147976999999998</v>
      </c>
    </row>
    <row r="727" spans="1:5">
      <c r="A727" s="31">
        <v>1997</v>
      </c>
      <c r="B727" s="31">
        <v>33</v>
      </c>
      <c r="C727" s="32">
        <v>8.8014700000000005E-3</v>
      </c>
      <c r="D727" s="32">
        <v>8.7629000000000005E-3</v>
      </c>
      <c r="E727" s="32">
        <v>0.99123709999999998</v>
      </c>
    </row>
    <row r="728" spans="1:5">
      <c r="A728" s="31">
        <v>1997</v>
      </c>
      <c r="B728" s="31">
        <v>34</v>
      </c>
      <c r="C728" s="32">
        <v>9.0552600000000007E-3</v>
      </c>
      <c r="D728" s="32">
        <v>9.0144400000000003E-3</v>
      </c>
      <c r="E728" s="32">
        <v>0.99098556000000004</v>
      </c>
    </row>
    <row r="729" spans="1:5">
      <c r="A729" s="31">
        <v>1997</v>
      </c>
      <c r="B729" s="31">
        <v>35</v>
      </c>
      <c r="C729" s="32">
        <v>9.3499900000000007E-3</v>
      </c>
      <c r="D729" s="32">
        <v>9.3064900000000006E-3</v>
      </c>
      <c r="E729" s="32">
        <v>0.99069351000000005</v>
      </c>
    </row>
    <row r="730" spans="1:5">
      <c r="A730" s="31">
        <v>1997</v>
      </c>
      <c r="B730" s="31">
        <v>36</v>
      </c>
      <c r="C730" s="32">
        <v>9.6380000000000007E-3</v>
      </c>
      <c r="D730" s="32">
        <v>9.5917799999999994E-3</v>
      </c>
      <c r="E730" s="32">
        <v>0.99040821999999995</v>
      </c>
    </row>
    <row r="731" spans="1:5">
      <c r="A731" s="31">
        <v>1997</v>
      </c>
      <c r="B731" s="31">
        <v>37</v>
      </c>
      <c r="C731" s="32">
        <v>9.8864799999999996E-3</v>
      </c>
      <c r="D731" s="32">
        <v>9.8378500000000004E-3</v>
      </c>
      <c r="E731" s="32">
        <v>0.99016214999999996</v>
      </c>
    </row>
    <row r="732" spans="1:5">
      <c r="A732" s="31">
        <v>1997</v>
      </c>
      <c r="B732" s="31">
        <v>38</v>
      </c>
      <c r="C732" s="32">
        <v>1.024249E-2</v>
      </c>
      <c r="D732" s="32">
        <v>1.0190309999999999E-2</v>
      </c>
      <c r="E732" s="32">
        <v>0.98980968999999996</v>
      </c>
    </row>
    <row r="733" spans="1:5">
      <c r="A733" s="31">
        <v>1997</v>
      </c>
      <c r="B733" s="31">
        <v>39</v>
      </c>
      <c r="C733" s="32">
        <v>1.04791E-2</v>
      </c>
      <c r="D733" s="32">
        <v>1.042448E-2</v>
      </c>
      <c r="E733" s="32">
        <v>0.98957552000000004</v>
      </c>
    </row>
    <row r="734" spans="1:5">
      <c r="A734" s="31">
        <v>1997</v>
      </c>
      <c r="B734" s="31">
        <v>40</v>
      </c>
      <c r="C734" s="32">
        <v>1.0924079999999999E-2</v>
      </c>
      <c r="D734" s="32">
        <v>1.086473E-2</v>
      </c>
      <c r="E734" s="32">
        <v>0.98913527000000001</v>
      </c>
    </row>
    <row r="735" spans="1:5">
      <c r="A735" s="31">
        <v>1997</v>
      </c>
      <c r="B735" s="31">
        <v>41</v>
      </c>
      <c r="C735" s="32">
        <v>1.0990369999999999E-2</v>
      </c>
      <c r="D735" s="32">
        <v>1.093031E-2</v>
      </c>
      <c r="E735" s="32">
        <v>0.98906969</v>
      </c>
    </row>
    <row r="736" spans="1:5">
      <c r="A736" s="31">
        <v>1997</v>
      </c>
      <c r="B736" s="31">
        <v>42</v>
      </c>
      <c r="C736" s="32">
        <v>1.148514E-2</v>
      </c>
      <c r="D736" s="32">
        <v>1.141957E-2</v>
      </c>
      <c r="E736" s="32">
        <v>0.98858042999999995</v>
      </c>
    </row>
    <row r="737" spans="1:5">
      <c r="A737" s="31">
        <v>1997</v>
      </c>
      <c r="B737" s="31">
        <v>43</v>
      </c>
      <c r="C737" s="32">
        <v>1.1636290000000001E-2</v>
      </c>
      <c r="D737" s="32">
        <v>1.156898E-2</v>
      </c>
      <c r="E737" s="32">
        <v>0.98843102000000005</v>
      </c>
    </row>
    <row r="738" spans="1:5">
      <c r="A738" s="31">
        <v>1997</v>
      </c>
      <c r="B738" s="31">
        <v>44</v>
      </c>
      <c r="C738" s="32">
        <v>1.1957819999999999E-2</v>
      </c>
      <c r="D738" s="32">
        <v>1.188675E-2</v>
      </c>
      <c r="E738" s="32">
        <v>0.98811325000000005</v>
      </c>
    </row>
    <row r="739" spans="1:5">
      <c r="A739" s="31">
        <v>1997</v>
      </c>
      <c r="B739" s="31">
        <v>45</v>
      </c>
      <c r="C739" s="32">
        <v>1.2354520000000001E-2</v>
      </c>
      <c r="D739" s="32">
        <v>1.227867E-2</v>
      </c>
      <c r="E739" s="32">
        <v>0.98772132999999995</v>
      </c>
    </row>
    <row r="740" spans="1:5">
      <c r="A740" s="31">
        <v>1997</v>
      </c>
      <c r="B740" s="31">
        <v>46</v>
      </c>
      <c r="C740" s="32">
        <v>1.262811E-2</v>
      </c>
      <c r="D740" s="32">
        <v>1.254887E-2</v>
      </c>
      <c r="E740" s="32">
        <v>0.98745112999999995</v>
      </c>
    </row>
    <row r="741" spans="1:5">
      <c r="A741" s="31">
        <v>1997</v>
      </c>
      <c r="B741" s="31">
        <v>47</v>
      </c>
      <c r="C741" s="32">
        <v>1.3050819999999999E-2</v>
      </c>
      <c r="D741" s="32">
        <v>1.2966210000000001E-2</v>
      </c>
      <c r="E741" s="32">
        <v>0.98703379000000002</v>
      </c>
    </row>
    <row r="742" spans="1:5">
      <c r="A742" s="31">
        <v>1997</v>
      </c>
      <c r="B742" s="31">
        <v>48</v>
      </c>
      <c r="C742" s="32">
        <v>1.3708150000000001E-2</v>
      </c>
      <c r="D742" s="32">
        <v>1.361483E-2</v>
      </c>
      <c r="E742" s="32">
        <v>0.98638517000000003</v>
      </c>
    </row>
    <row r="743" spans="1:5">
      <c r="A743" s="31">
        <v>1997</v>
      </c>
      <c r="B743" s="31">
        <v>49</v>
      </c>
      <c r="C743" s="32">
        <v>1.43018E-2</v>
      </c>
      <c r="D743" s="32">
        <v>1.4200249999999999E-2</v>
      </c>
      <c r="E743" s="32">
        <v>0.98579974999999997</v>
      </c>
    </row>
    <row r="744" spans="1:5">
      <c r="A744" s="31">
        <v>1997</v>
      </c>
      <c r="B744" s="31">
        <v>50</v>
      </c>
      <c r="C744" s="32">
        <v>1.526519E-2</v>
      </c>
      <c r="D744" s="32">
        <v>1.5149559999999999E-2</v>
      </c>
      <c r="E744" s="32">
        <v>0.98485043999999999</v>
      </c>
    </row>
    <row r="745" spans="1:5">
      <c r="A745" s="31">
        <v>1997</v>
      </c>
      <c r="B745" s="31">
        <v>51</v>
      </c>
      <c r="C745" s="32">
        <v>1.5696829999999998E-2</v>
      </c>
      <c r="D745" s="32">
        <v>1.5574599999999999E-2</v>
      </c>
      <c r="E745" s="32">
        <v>0.98442540000000001</v>
      </c>
    </row>
    <row r="746" spans="1:5">
      <c r="A746" s="31">
        <v>1997</v>
      </c>
      <c r="B746" s="31">
        <v>52</v>
      </c>
      <c r="C746" s="32">
        <v>1.6745090000000001E-2</v>
      </c>
      <c r="D746" s="32">
        <v>1.6606050000000001E-2</v>
      </c>
      <c r="E746" s="32">
        <v>0.98339394999999996</v>
      </c>
    </row>
    <row r="747" spans="1:5">
      <c r="A747" s="31">
        <v>1997</v>
      </c>
      <c r="B747" s="31">
        <v>53</v>
      </c>
      <c r="C747" s="32">
        <v>1.741171E-2</v>
      </c>
      <c r="D747" s="32">
        <v>1.7261430000000001E-2</v>
      </c>
      <c r="E747" s="32">
        <v>0.98273856999999998</v>
      </c>
    </row>
    <row r="748" spans="1:5">
      <c r="A748" s="31">
        <v>1997</v>
      </c>
      <c r="B748" s="31">
        <v>54</v>
      </c>
      <c r="C748" s="32">
        <v>1.8273749999999998E-2</v>
      </c>
      <c r="D748" s="32">
        <v>1.8108300000000001E-2</v>
      </c>
      <c r="E748" s="32">
        <v>0.98189170000000003</v>
      </c>
    </row>
    <row r="749" spans="1:5">
      <c r="A749" s="31">
        <v>1997</v>
      </c>
      <c r="B749" s="31">
        <v>55</v>
      </c>
      <c r="C749" s="32">
        <v>1.9103330000000002E-2</v>
      </c>
      <c r="D749" s="32">
        <v>1.892259E-2</v>
      </c>
      <c r="E749" s="32">
        <v>0.98107741000000004</v>
      </c>
    </row>
    <row r="750" spans="1:5">
      <c r="A750" s="31">
        <v>1997</v>
      </c>
      <c r="B750" s="31">
        <v>56</v>
      </c>
      <c r="C750" s="32">
        <v>2.0096820000000001E-2</v>
      </c>
      <c r="D750" s="32">
        <v>1.989689E-2</v>
      </c>
      <c r="E750" s="32">
        <v>0.98010311000000006</v>
      </c>
    </row>
    <row r="751" spans="1:5">
      <c r="A751" s="31">
        <v>1997</v>
      </c>
      <c r="B751" s="31">
        <v>57</v>
      </c>
      <c r="C751" s="32">
        <v>2.1109269999999999E-2</v>
      </c>
      <c r="D751" s="32">
        <v>2.0888790000000001E-2</v>
      </c>
      <c r="E751" s="32">
        <v>0.97911121000000001</v>
      </c>
    </row>
    <row r="752" spans="1:5">
      <c r="A752" s="31">
        <v>1997</v>
      </c>
      <c r="B752" s="31">
        <v>58</v>
      </c>
      <c r="C752" s="32">
        <v>2.271076E-2</v>
      </c>
      <c r="D752" s="32">
        <v>2.245577E-2</v>
      </c>
      <c r="E752" s="32">
        <v>0.97754423000000001</v>
      </c>
    </row>
    <row r="753" spans="1:5">
      <c r="A753" s="31">
        <v>1997</v>
      </c>
      <c r="B753" s="31">
        <v>59</v>
      </c>
      <c r="C753" s="32">
        <v>2.4327109999999999E-2</v>
      </c>
      <c r="D753" s="32">
        <v>2.4034759999999999E-2</v>
      </c>
      <c r="E753" s="32">
        <v>0.97596523999999996</v>
      </c>
    </row>
    <row r="754" spans="1:5">
      <c r="A754" s="31">
        <v>1997</v>
      </c>
      <c r="B754" s="31">
        <v>60</v>
      </c>
      <c r="C754" s="32">
        <v>2.6857079999999998E-2</v>
      </c>
      <c r="D754" s="32">
        <v>2.6501210000000001E-2</v>
      </c>
      <c r="E754" s="32">
        <v>0.97349878999999995</v>
      </c>
    </row>
    <row r="755" spans="1:5">
      <c r="A755" s="31">
        <v>1997</v>
      </c>
      <c r="B755" s="31">
        <v>61</v>
      </c>
      <c r="C755" s="32">
        <v>2.8334959999999999E-2</v>
      </c>
      <c r="D755" s="32">
        <v>2.7939140000000001E-2</v>
      </c>
      <c r="E755" s="32">
        <v>0.97206086000000003</v>
      </c>
    </row>
    <row r="756" spans="1:5">
      <c r="A756" s="31">
        <v>1997</v>
      </c>
      <c r="B756" s="31">
        <v>62</v>
      </c>
      <c r="C756" s="32">
        <v>3.1218570000000001E-2</v>
      </c>
      <c r="D756" s="32">
        <v>3.073876E-2</v>
      </c>
      <c r="E756" s="32">
        <v>0.96926124000000002</v>
      </c>
    </row>
    <row r="757" spans="1:5">
      <c r="A757" s="31">
        <v>1997</v>
      </c>
      <c r="B757" s="31">
        <v>63</v>
      </c>
      <c r="C757" s="32">
        <v>3.3780579999999998E-2</v>
      </c>
      <c r="D757" s="32">
        <v>3.3219499999999999E-2</v>
      </c>
      <c r="E757" s="32">
        <v>0.96678050000000004</v>
      </c>
    </row>
    <row r="758" spans="1:5">
      <c r="A758" s="31">
        <v>1997</v>
      </c>
      <c r="B758" s="31">
        <v>64</v>
      </c>
      <c r="C758" s="32">
        <v>3.6613949999999999E-2</v>
      </c>
      <c r="D758" s="32">
        <v>3.5955710000000002E-2</v>
      </c>
      <c r="E758" s="32">
        <v>0.96404429000000003</v>
      </c>
    </row>
    <row r="759" spans="1:5">
      <c r="A759" s="31">
        <v>1997</v>
      </c>
      <c r="B759" s="31">
        <v>65</v>
      </c>
      <c r="C759" s="32">
        <v>3.9786090000000003E-2</v>
      </c>
      <c r="D759" s="32">
        <v>3.9010059999999999E-2</v>
      </c>
      <c r="E759" s="32">
        <v>0.96098994000000004</v>
      </c>
    </row>
    <row r="760" spans="1:5">
      <c r="A760" s="31">
        <v>1997</v>
      </c>
      <c r="B760" s="31">
        <v>66</v>
      </c>
      <c r="C760" s="32">
        <v>4.2723219999999999E-2</v>
      </c>
      <c r="D760" s="32">
        <v>4.1829669999999999E-2</v>
      </c>
      <c r="E760" s="32">
        <v>0.95817032999999996</v>
      </c>
    </row>
    <row r="761" spans="1:5">
      <c r="A761" s="31">
        <v>1997</v>
      </c>
      <c r="B761" s="31">
        <v>67</v>
      </c>
      <c r="C761" s="32">
        <v>4.6350519999999999E-2</v>
      </c>
      <c r="D761" s="32">
        <v>4.5300670000000001E-2</v>
      </c>
      <c r="E761" s="32">
        <v>0.95469932999999996</v>
      </c>
    </row>
    <row r="762" spans="1:5">
      <c r="A762" s="31">
        <v>1997</v>
      </c>
      <c r="B762" s="31">
        <v>68</v>
      </c>
      <c r="C762" s="32">
        <v>5.066006E-2</v>
      </c>
      <c r="D762" s="32">
        <v>4.9408540000000001E-2</v>
      </c>
      <c r="E762" s="32">
        <v>0.95059146000000005</v>
      </c>
    </row>
    <row r="763" spans="1:5">
      <c r="A763" s="31">
        <v>1997</v>
      </c>
      <c r="B763" s="31">
        <v>69</v>
      </c>
      <c r="C763" s="32">
        <v>5.495075E-2</v>
      </c>
      <c r="D763" s="32">
        <v>5.3481330000000001E-2</v>
      </c>
      <c r="E763" s="32">
        <v>0.94651867000000001</v>
      </c>
    </row>
    <row r="764" spans="1:5">
      <c r="A764" s="31">
        <v>1997</v>
      </c>
      <c r="B764" s="31">
        <v>70</v>
      </c>
      <c r="C764" s="32">
        <v>6.1614580000000002E-2</v>
      </c>
      <c r="D764" s="32">
        <v>5.9773130000000001E-2</v>
      </c>
      <c r="E764" s="32">
        <v>0.94022687000000005</v>
      </c>
    </row>
    <row r="765" spans="1:5">
      <c r="A765" s="31">
        <v>1997</v>
      </c>
      <c r="B765" s="31">
        <v>71</v>
      </c>
      <c r="C765" s="32">
        <v>6.5588759999999996E-2</v>
      </c>
      <c r="D765" s="32">
        <v>6.3506110000000005E-2</v>
      </c>
      <c r="E765" s="32">
        <v>0.93649389000000005</v>
      </c>
    </row>
    <row r="766" spans="1:5">
      <c r="A766" s="31">
        <v>1997</v>
      </c>
      <c r="B766" s="31">
        <v>72</v>
      </c>
      <c r="C766" s="32">
        <v>7.3122699999999999E-2</v>
      </c>
      <c r="D766" s="32">
        <v>7.0543529999999993E-2</v>
      </c>
      <c r="E766" s="32">
        <v>0.92945646999999998</v>
      </c>
    </row>
    <row r="767" spans="1:5">
      <c r="A767" s="31">
        <v>1997</v>
      </c>
      <c r="B767" s="31">
        <v>73</v>
      </c>
      <c r="C767" s="32">
        <v>7.9512719999999995E-2</v>
      </c>
      <c r="D767" s="32">
        <v>7.6472460000000006E-2</v>
      </c>
      <c r="E767" s="32">
        <v>0.92352754000000004</v>
      </c>
    </row>
    <row r="768" spans="1:5">
      <c r="A768" s="31">
        <v>1997</v>
      </c>
      <c r="B768" s="31">
        <v>74</v>
      </c>
      <c r="C768" s="32">
        <v>8.6825379999999994E-2</v>
      </c>
      <c r="D768" s="32">
        <v>8.3212889999999998E-2</v>
      </c>
      <c r="E768" s="32">
        <v>0.91678711000000002</v>
      </c>
    </row>
    <row r="769" spans="1:5">
      <c r="A769" s="31">
        <v>1997</v>
      </c>
      <c r="B769" s="31">
        <v>75</v>
      </c>
      <c r="C769" s="32">
        <v>9.4914029999999996E-2</v>
      </c>
      <c r="D769" s="32">
        <v>9.0613769999999996E-2</v>
      </c>
      <c r="E769" s="32">
        <v>0.90938622999999996</v>
      </c>
    </row>
    <row r="770" spans="1:5">
      <c r="A770" s="31">
        <v>1997</v>
      </c>
      <c r="B770" s="31">
        <v>76</v>
      </c>
      <c r="C770" s="32">
        <v>0.10251982</v>
      </c>
      <c r="D770" s="32">
        <v>9.7520910000000002E-2</v>
      </c>
      <c r="E770" s="32">
        <v>0.90247909000000004</v>
      </c>
    </row>
    <row r="771" spans="1:5">
      <c r="A771" s="31">
        <v>1997</v>
      </c>
      <c r="B771" s="31">
        <v>77</v>
      </c>
      <c r="C771" s="32">
        <v>0.11084280000000001</v>
      </c>
      <c r="D771" s="32">
        <v>0.10502230999999999</v>
      </c>
      <c r="E771" s="32">
        <v>0.89497769000000005</v>
      </c>
    </row>
    <row r="772" spans="1:5">
      <c r="A772" s="31">
        <v>1997</v>
      </c>
      <c r="B772" s="31">
        <v>78</v>
      </c>
      <c r="C772" s="32">
        <v>0.12126768</v>
      </c>
      <c r="D772" s="32">
        <v>0.1143351</v>
      </c>
      <c r="E772" s="32">
        <v>0.88566489999999998</v>
      </c>
    </row>
    <row r="773" spans="1:5">
      <c r="A773" s="31">
        <v>1997</v>
      </c>
      <c r="B773" s="31">
        <v>79</v>
      </c>
      <c r="C773" s="32">
        <v>0.13043121999999999</v>
      </c>
      <c r="D773" s="32">
        <v>0.12244584</v>
      </c>
      <c r="E773" s="32">
        <v>0.87755415999999997</v>
      </c>
    </row>
    <row r="774" spans="1:5">
      <c r="A774" s="31">
        <v>1997</v>
      </c>
      <c r="B774" s="31">
        <v>80</v>
      </c>
      <c r="C774" s="32">
        <v>0.14258862</v>
      </c>
      <c r="D774" s="32">
        <v>0.13309939000000001</v>
      </c>
      <c r="E774" s="32">
        <v>0.86690060999999996</v>
      </c>
    </row>
    <row r="775" spans="1:5">
      <c r="A775" s="31">
        <v>1997</v>
      </c>
      <c r="B775" s="31">
        <v>81</v>
      </c>
      <c r="C775" s="32">
        <v>0.15086487000000001</v>
      </c>
      <c r="D775" s="32">
        <v>0.14028299</v>
      </c>
      <c r="E775" s="32">
        <v>0.85971701</v>
      </c>
    </row>
    <row r="776" spans="1:5">
      <c r="A776" s="31">
        <v>1997</v>
      </c>
      <c r="B776" s="31">
        <v>82</v>
      </c>
      <c r="C776" s="32">
        <v>0.16663237</v>
      </c>
      <c r="D776" s="32">
        <v>0.15381692999999999</v>
      </c>
      <c r="E776" s="32">
        <v>0.84618307000000004</v>
      </c>
    </row>
    <row r="777" spans="1:5">
      <c r="A777" s="31">
        <v>1997</v>
      </c>
      <c r="B777" s="31">
        <v>83</v>
      </c>
      <c r="C777" s="32">
        <v>0.18024228</v>
      </c>
      <c r="D777" s="32">
        <v>0.16534151</v>
      </c>
      <c r="E777" s="32">
        <v>0.83465849000000003</v>
      </c>
    </row>
    <row r="778" spans="1:5">
      <c r="A778" s="31">
        <v>1997</v>
      </c>
      <c r="B778" s="31">
        <v>84</v>
      </c>
      <c r="C778" s="32">
        <v>0.19648832999999999</v>
      </c>
      <c r="D778" s="32">
        <v>0.17891134</v>
      </c>
      <c r="E778" s="32">
        <v>0.82108866000000003</v>
      </c>
    </row>
    <row r="779" spans="1:5">
      <c r="A779" s="31">
        <v>1997</v>
      </c>
      <c r="B779" s="31">
        <v>85</v>
      </c>
      <c r="C779" s="32">
        <v>0.21101671</v>
      </c>
      <c r="D779" s="32">
        <v>0.19087754000000001</v>
      </c>
      <c r="E779" s="32">
        <v>0.80912245999999999</v>
      </c>
    </row>
    <row r="780" spans="1:5">
      <c r="A780" s="31">
        <v>1997</v>
      </c>
      <c r="B780" s="31">
        <v>86</v>
      </c>
      <c r="C780" s="32">
        <v>0.22666277000000001</v>
      </c>
      <c r="D780" s="32">
        <v>0.20358967</v>
      </c>
      <c r="E780" s="32">
        <v>0.79641033000000006</v>
      </c>
    </row>
    <row r="781" spans="1:5">
      <c r="A781" s="31">
        <v>1997</v>
      </c>
      <c r="B781" s="31">
        <v>87</v>
      </c>
      <c r="C781" s="32">
        <v>0.24241424</v>
      </c>
      <c r="D781" s="32">
        <v>0.21620826000000001</v>
      </c>
      <c r="E781" s="32">
        <v>0.78379173999999996</v>
      </c>
    </row>
    <row r="782" spans="1:5">
      <c r="A782" s="31">
        <v>1997</v>
      </c>
      <c r="B782" s="31">
        <v>88</v>
      </c>
      <c r="C782" s="32">
        <v>0.26019685999999997</v>
      </c>
      <c r="D782" s="32">
        <v>0.23024264999999999</v>
      </c>
      <c r="E782" s="32">
        <v>0.76975735000000001</v>
      </c>
    </row>
    <row r="783" spans="1:5">
      <c r="A783" s="31">
        <v>1997</v>
      </c>
      <c r="B783" s="31">
        <v>89</v>
      </c>
      <c r="C783" s="32">
        <v>0.27626663000000001</v>
      </c>
      <c r="D783" s="32">
        <v>0.24273661999999999</v>
      </c>
      <c r="E783" s="32">
        <v>0.75726338000000004</v>
      </c>
    </row>
    <row r="784" spans="1:5">
      <c r="A784" s="31">
        <v>1997</v>
      </c>
      <c r="B784" s="31">
        <v>90</v>
      </c>
      <c r="C784" s="32">
        <v>0.29912355000000002</v>
      </c>
      <c r="D784" s="32">
        <v>0.26020659000000002</v>
      </c>
      <c r="E784" s="32">
        <v>0.73979340999999998</v>
      </c>
    </row>
    <row r="785" spans="1:5">
      <c r="A785" s="31">
        <v>1997</v>
      </c>
      <c r="B785" s="31">
        <v>91</v>
      </c>
      <c r="C785" s="32">
        <v>0.31191016999999999</v>
      </c>
      <c r="D785" s="32">
        <v>0.26982897</v>
      </c>
      <c r="E785" s="32">
        <v>0.73017103000000005</v>
      </c>
    </row>
    <row r="786" spans="1:5">
      <c r="A786" s="31">
        <v>1997</v>
      </c>
      <c r="B786" s="31">
        <v>92</v>
      </c>
      <c r="C786" s="32">
        <v>0.33514729999999998</v>
      </c>
      <c r="D786" s="32">
        <v>0.28704595999999999</v>
      </c>
      <c r="E786" s="32">
        <v>0.71295403999999996</v>
      </c>
    </row>
    <row r="787" spans="1:5">
      <c r="A787" s="31">
        <v>1997</v>
      </c>
      <c r="B787" s="31">
        <v>93</v>
      </c>
      <c r="C787" s="32">
        <v>0.35558083000000001</v>
      </c>
      <c r="D787" s="32">
        <v>0.30190500999999997</v>
      </c>
      <c r="E787" s="32">
        <v>0.69809498999999997</v>
      </c>
    </row>
    <row r="788" spans="1:5">
      <c r="A788" s="31">
        <v>1997</v>
      </c>
      <c r="B788" s="31">
        <v>94</v>
      </c>
      <c r="C788" s="32">
        <v>0.37824826</v>
      </c>
      <c r="D788" s="32">
        <v>0.31808979999999998</v>
      </c>
      <c r="E788" s="32">
        <v>0.68191020000000002</v>
      </c>
    </row>
    <row r="789" spans="1:5">
      <c r="A789" s="31">
        <v>1997</v>
      </c>
      <c r="B789" s="31">
        <v>95</v>
      </c>
      <c r="C789" s="32">
        <v>0.40384149000000003</v>
      </c>
      <c r="D789" s="32">
        <v>0.33599677</v>
      </c>
      <c r="E789" s="32">
        <v>0.66400323000000006</v>
      </c>
    </row>
    <row r="790" spans="1:5">
      <c r="A790" s="31">
        <v>1997</v>
      </c>
      <c r="B790" s="31">
        <v>96</v>
      </c>
      <c r="C790" s="32">
        <v>0.42623554000000002</v>
      </c>
      <c r="D790" s="32">
        <v>0.35135545000000001</v>
      </c>
      <c r="E790" s="32">
        <v>0.64864454999999999</v>
      </c>
    </row>
    <row r="791" spans="1:5">
      <c r="A791" s="31">
        <v>1997</v>
      </c>
      <c r="B791" s="31">
        <v>97</v>
      </c>
      <c r="C791" s="32">
        <v>0.44811286</v>
      </c>
      <c r="D791" s="32">
        <v>0.36608839999999998</v>
      </c>
      <c r="E791" s="32">
        <v>0.63391160000000002</v>
      </c>
    </row>
    <row r="792" spans="1:5">
      <c r="A792" s="31">
        <v>1997</v>
      </c>
      <c r="B792" s="31">
        <v>98</v>
      </c>
      <c r="C792" s="32">
        <v>0.46927894999999997</v>
      </c>
      <c r="D792" s="32">
        <v>0.38009391999999997</v>
      </c>
      <c r="E792" s="32">
        <v>0.61990608000000003</v>
      </c>
    </row>
    <row r="793" spans="1:5">
      <c r="A793" s="31">
        <v>1997</v>
      </c>
      <c r="B793" s="31">
        <v>99</v>
      </c>
      <c r="C793" s="32">
        <v>0.49600803999999998</v>
      </c>
      <c r="D793" s="32">
        <v>0.39744106000000001</v>
      </c>
      <c r="E793" s="32">
        <v>0.60255893999999999</v>
      </c>
    </row>
    <row r="794" spans="1:5">
      <c r="A794" s="31">
        <v>1998</v>
      </c>
      <c r="B794" s="31">
        <v>1</v>
      </c>
      <c r="C794" s="32">
        <v>4.8947280000000003E-2</v>
      </c>
      <c r="D794" s="32">
        <v>4.7777979999999998E-2</v>
      </c>
      <c r="E794" s="32">
        <v>0.95222202</v>
      </c>
    </row>
    <row r="795" spans="1:5">
      <c r="A795" s="31">
        <v>1998</v>
      </c>
      <c r="B795" s="31">
        <v>2</v>
      </c>
      <c r="C795" s="32">
        <v>2.9749879999999999E-2</v>
      </c>
      <c r="D795" s="32">
        <v>2.9313840000000001E-2</v>
      </c>
      <c r="E795" s="32">
        <v>0.97068615999999996</v>
      </c>
    </row>
    <row r="796" spans="1:5">
      <c r="A796" s="31">
        <v>1998</v>
      </c>
      <c r="B796" s="31">
        <v>3</v>
      </c>
      <c r="C796" s="32">
        <v>1.9940530000000001E-2</v>
      </c>
      <c r="D796" s="32">
        <v>1.974368E-2</v>
      </c>
      <c r="E796" s="32">
        <v>0.98025631999999996</v>
      </c>
    </row>
    <row r="797" spans="1:5">
      <c r="A797" s="31">
        <v>1998</v>
      </c>
      <c r="B797" s="31">
        <v>4</v>
      </c>
      <c r="C797" s="32">
        <v>1.349795E-2</v>
      </c>
      <c r="D797" s="32">
        <v>1.340746E-2</v>
      </c>
      <c r="E797" s="32">
        <v>0.98659253999999996</v>
      </c>
    </row>
    <row r="798" spans="1:5">
      <c r="A798" s="31">
        <v>1998</v>
      </c>
      <c r="B798" s="31">
        <v>5</v>
      </c>
      <c r="C798" s="32">
        <v>9.9250599999999994E-3</v>
      </c>
      <c r="D798" s="32">
        <v>9.8760500000000008E-3</v>
      </c>
      <c r="E798" s="32">
        <v>0.99012394999999997</v>
      </c>
    </row>
    <row r="799" spans="1:5">
      <c r="A799" s="31">
        <v>1998</v>
      </c>
      <c r="B799" s="31">
        <v>6</v>
      </c>
      <c r="C799" s="32">
        <v>7.9400200000000008E-3</v>
      </c>
      <c r="D799" s="32">
        <v>7.9086299999999998E-3</v>
      </c>
      <c r="E799" s="32">
        <v>0.99209137000000003</v>
      </c>
    </row>
    <row r="800" spans="1:5">
      <c r="A800" s="31">
        <v>1998</v>
      </c>
      <c r="B800" s="31">
        <v>7</v>
      </c>
      <c r="C800" s="32">
        <v>6.4840499999999999E-3</v>
      </c>
      <c r="D800" s="32">
        <v>6.4631000000000003E-3</v>
      </c>
      <c r="E800" s="32">
        <v>0.99353689999999995</v>
      </c>
    </row>
    <row r="801" spans="1:5">
      <c r="A801" s="31">
        <v>1998</v>
      </c>
      <c r="B801" s="31">
        <v>8</v>
      </c>
      <c r="C801" s="32">
        <v>5.5200400000000004E-3</v>
      </c>
      <c r="D801" s="32">
        <v>5.5048500000000004E-3</v>
      </c>
      <c r="E801" s="32">
        <v>0.99449514999999999</v>
      </c>
    </row>
    <row r="802" spans="1:5">
      <c r="A802" s="31">
        <v>1998</v>
      </c>
      <c r="B802" s="31">
        <v>9</v>
      </c>
      <c r="C802" s="32">
        <v>4.8684000000000002E-3</v>
      </c>
      <c r="D802" s="32">
        <v>4.8565800000000001E-3</v>
      </c>
      <c r="E802" s="32">
        <v>0.99514342</v>
      </c>
    </row>
    <row r="803" spans="1:5">
      <c r="A803" s="31">
        <v>1998</v>
      </c>
      <c r="B803" s="31">
        <v>10</v>
      </c>
      <c r="C803" s="32">
        <v>4.4424199999999999E-3</v>
      </c>
      <c r="D803" s="32">
        <v>4.4325700000000003E-3</v>
      </c>
      <c r="E803" s="32">
        <v>0.99556743000000003</v>
      </c>
    </row>
    <row r="804" spans="1:5">
      <c r="A804" s="31">
        <v>1998</v>
      </c>
      <c r="B804" s="31">
        <v>11</v>
      </c>
      <c r="C804" s="32">
        <v>4.1522699999999996E-3</v>
      </c>
      <c r="D804" s="32">
        <v>4.1436600000000004E-3</v>
      </c>
      <c r="E804" s="32">
        <v>0.99585634000000001</v>
      </c>
    </row>
    <row r="805" spans="1:5">
      <c r="A805" s="31">
        <v>1998</v>
      </c>
      <c r="B805" s="31">
        <v>12</v>
      </c>
      <c r="C805" s="32">
        <v>4.0719199999999997E-3</v>
      </c>
      <c r="D805" s="32">
        <v>4.0636400000000003E-3</v>
      </c>
      <c r="E805" s="32">
        <v>0.99593635999999996</v>
      </c>
    </row>
    <row r="806" spans="1:5">
      <c r="A806" s="31">
        <v>1998</v>
      </c>
      <c r="B806" s="31">
        <v>13</v>
      </c>
      <c r="C806" s="32">
        <v>4.0968100000000002E-3</v>
      </c>
      <c r="D806" s="32">
        <v>4.0884299999999997E-3</v>
      </c>
      <c r="E806" s="32">
        <v>0.99591156999999997</v>
      </c>
    </row>
    <row r="807" spans="1:5">
      <c r="A807" s="31">
        <v>1998</v>
      </c>
      <c r="B807" s="31">
        <v>14</v>
      </c>
      <c r="C807" s="32">
        <v>4.26129E-3</v>
      </c>
      <c r="D807" s="32">
        <v>4.2522300000000001E-3</v>
      </c>
      <c r="E807" s="32">
        <v>0.99574777000000003</v>
      </c>
    </row>
    <row r="808" spans="1:5">
      <c r="A808" s="31">
        <v>1998</v>
      </c>
      <c r="B808" s="31">
        <v>15</v>
      </c>
      <c r="C808" s="32">
        <v>4.47818E-3</v>
      </c>
      <c r="D808" s="32">
        <v>4.4681699999999996E-3</v>
      </c>
      <c r="E808" s="32">
        <v>0.99553183000000001</v>
      </c>
    </row>
    <row r="809" spans="1:5">
      <c r="A809" s="31">
        <v>1998</v>
      </c>
      <c r="B809" s="31">
        <v>16</v>
      </c>
      <c r="C809" s="32">
        <v>4.8287699999999996E-3</v>
      </c>
      <c r="D809" s="32">
        <v>4.8171400000000001E-3</v>
      </c>
      <c r="E809" s="32">
        <v>0.99518286</v>
      </c>
    </row>
    <row r="810" spans="1:5">
      <c r="A810" s="31">
        <v>1998</v>
      </c>
      <c r="B810" s="31">
        <v>17</v>
      </c>
      <c r="C810" s="32">
        <v>5.1985800000000004E-3</v>
      </c>
      <c r="D810" s="32">
        <v>5.1851099999999997E-3</v>
      </c>
      <c r="E810" s="32">
        <v>0.99481489000000001</v>
      </c>
    </row>
    <row r="811" spans="1:5">
      <c r="A811" s="31">
        <v>1998</v>
      </c>
      <c r="B811" s="31">
        <v>18</v>
      </c>
      <c r="C811" s="32">
        <v>5.6285800000000002E-3</v>
      </c>
      <c r="D811" s="32">
        <v>5.6127800000000004E-3</v>
      </c>
      <c r="E811" s="32">
        <v>0.99438722000000002</v>
      </c>
    </row>
    <row r="812" spans="1:5">
      <c r="A812" s="31">
        <v>1998</v>
      </c>
      <c r="B812" s="31">
        <v>19</v>
      </c>
      <c r="C812" s="32">
        <v>6.18931E-3</v>
      </c>
      <c r="D812" s="32">
        <v>6.1702199999999997E-3</v>
      </c>
      <c r="E812" s="32">
        <v>0.99382978</v>
      </c>
    </row>
    <row r="813" spans="1:5">
      <c r="A813" s="31">
        <v>1998</v>
      </c>
      <c r="B813" s="31">
        <v>20</v>
      </c>
      <c r="C813" s="32">
        <v>6.7823900000000001E-3</v>
      </c>
      <c r="D813" s="32">
        <v>6.7594700000000001E-3</v>
      </c>
      <c r="E813" s="32">
        <v>0.99324053000000001</v>
      </c>
    </row>
    <row r="814" spans="1:5">
      <c r="A814" s="31">
        <v>1998</v>
      </c>
      <c r="B814" s="31">
        <v>21</v>
      </c>
      <c r="C814" s="32">
        <v>7.3211500000000002E-3</v>
      </c>
      <c r="D814" s="32">
        <v>7.2944500000000001E-3</v>
      </c>
      <c r="E814" s="32">
        <v>0.99270555000000005</v>
      </c>
    </row>
    <row r="815" spans="1:5">
      <c r="A815" s="31">
        <v>1998</v>
      </c>
      <c r="B815" s="31">
        <v>22</v>
      </c>
      <c r="C815" s="32">
        <v>7.7070000000000003E-3</v>
      </c>
      <c r="D815" s="32">
        <v>7.6774199999999999E-3</v>
      </c>
      <c r="E815" s="32">
        <v>0.99232257999999995</v>
      </c>
    </row>
    <row r="816" spans="1:5">
      <c r="A816" s="31">
        <v>1998</v>
      </c>
      <c r="B816" s="31">
        <v>23</v>
      </c>
      <c r="C816" s="32">
        <v>7.9651500000000007E-3</v>
      </c>
      <c r="D816" s="32">
        <v>7.9335499999999993E-3</v>
      </c>
      <c r="E816" s="32">
        <v>0.99206645000000004</v>
      </c>
    </row>
    <row r="817" spans="1:5">
      <c r="A817" s="31">
        <v>1998</v>
      </c>
      <c r="B817" s="31">
        <v>24</v>
      </c>
      <c r="C817" s="32">
        <v>8.18989E-3</v>
      </c>
      <c r="D817" s="32">
        <v>8.1564900000000006E-3</v>
      </c>
      <c r="E817" s="32">
        <v>0.99184351000000004</v>
      </c>
    </row>
    <row r="818" spans="1:5">
      <c r="A818" s="31">
        <v>1998</v>
      </c>
      <c r="B818" s="31">
        <v>25</v>
      </c>
      <c r="C818" s="32">
        <v>8.3814200000000005E-3</v>
      </c>
      <c r="D818" s="32">
        <v>8.3464400000000001E-3</v>
      </c>
      <c r="E818" s="32">
        <v>0.99165356000000004</v>
      </c>
    </row>
    <row r="819" spans="1:5">
      <c r="A819" s="31">
        <v>1998</v>
      </c>
      <c r="B819" s="31">
        <v>26</v>
      </c>
      <c r="C819" s="32">
        <v>8.5348999999999998E-3</v>
      </c>
      <c r="D819" s="32">
        <v>8.4986300000000001E-3</v>
      </c>
      <c r="E819" s="32">
        <v>0.99150137000000005</v>
      </c>
    </row>
    <row r="820" spans="1:5">
      <c r="A820" s="31">
        <v>1998</v>
      </c>
      <c r="B820" s="31">
        <v>27</v>
      </c>
      <c r="C820" s="32">
        <v>8.6797899999999997E-3</v>
      </c>
      <c r="D820" s="32">
        <v>8.6422800000000004E-3</v>
      </c>
      <c r="E820" s="32">
        <v>0.99135772</v>
      </c>
    </row>
    <row r="821" spans="1:5">
      <c r="A821" s="31">
        <v>1998</v>
      </c>
      <c r="B821" s="31">
        <v>28</v>
      </c>
      <c r="C821" s="32">
        <v>8.8507299999999994E-3</v>
      </c>
      <c r="D821" s="32">
        <v>8.8117300000000003E-3</v>
      </c>
      <c r="E821" s="32">
        <v>0.99118826999999998</v>
      </c>
    </row>
    <row r="822" spans="1:5">
      <c r="A822" s="31">
        <v>1998</v>
      </c>
      <c r="B822" s="31">
        <v>29</v>
      </c>
      <c r="C822" s="32">
        <v>8.9265500000000001E-3</v>
      </c>
      <c r="D822" s="32">
        <v>8.8868799999999998E-3</v>
      </c>
      <c r="E822" s="32">
        <v>0.99111311999999996</v>
      </c>
    </row>
    <row r="823" spans="1:5">
      <c r="A823" s="31">
        <v>1998</v>
      </c>
      <c r="B823" s="31">
        <v>30</v>
      </c>
      <c r="C823" s="32">
        <v>9.1586700000000007E-3</v>
      </c>
      <c r="D823" s="32">
        <v>9.1169200000000006E-3</v>
      </c>
      <c r="E823" s="32">
        <v>0.99088308000000003</v>
      </c>
    </row>
    <row r="824" spans="1:5">
      <c r="A824" s="31">
        <v>1998</v>
      </c>
      <c r="B824" s="31">
        <v>31</v>
      </c>
      <c r="C824" s="32">
        <v>9.2327599999999996E-3</v>
      </c>
      <c r="D824" s="32">
        <v>9.19033E-3</v>
      </c>
      <c r="E824" s="32">
        <v>0.99080966999999998</v>
      </c>
    </row>
    <row r="825" spans="1:5">
      <c r="A825" s="31">
        <v>1998</v>
      </c>
      <c r="B825" s="31">
        <v>32</v>
      </c>
      <c r="C825" s="32">
        <v>9.53151E-3</v>
      </c>
      <c r="D825" s="32">
        <v>9.4862999999999996E-3</v>
      </c>
      <c r="E825" s="32">
        <v>0.99051370000000005</v>
      </c>
    </row>
    <row r="826" spans="1:5">
      <c r="A826" s="31">
        <v>1998</v>
      </c>
      <c r="B826" s="31">
        <v>33</v>
      </c>
      <c r="C826" s="32">
        <v>9.7753200000000005E-3</v>
      </c>
      <c r="D826" s="32">
        <v>9.7277800000000001E-3</v>
      </c>
      <c r="E826" s="32">
        <v>0.99027222000000004</v>
      </c>
    </row>
    <row r="827" spans="1:5">
      <c r="A827" s="31">
        <v>1998</v>
      </c>
      <c r="B827" s="31">
        <v>34</v>
      </c>
      <c r="C827" s="32">
        <v>1.0031709999999999E-2</v>
      </c>
      <c r="D827" s="32">
        <v>9.98164E-3</v>
      </c>
      <c r="E827" s="32">
        <v>0.99001835999999999</v>
      </c>
    </row>
    <row r="828" spans="1:5">
      <c r="A828" s="31">
        <v>1998</v>
      </c>
      <c r="B828" s="31">
        <v>35</v>
      </c>
      <c r="C828" s="32">
        <v>1.0330310000000001E-2</v>
      </c>
      <c r="D828" s="32">
        <v>1.027723E-2</v>
      </c>
      <c r="E828" s="32">
        <v>0.98972276999999997</v>
      </c>
    </row>
    <row r="829" spans="1:5">
      <c r="A829" s="31">
        <v>1998</v>
      </c>
      <c r="B829" s="31">
        <v>36</v>
      </c>
      <c r="C829" s="32">
        <v>1.0622339999999999E-2</v>
      </c>
      <c r="D829" s="32">
        <v>1.0566219999999999E-2</v>
      </c>
      <c r="E829" s="32">
        <v>0.98943378000000004</v>
      </c>
    </row>
    <row r="830" spans="1:5">
      <c r="A830" s="31">
        <v>1998</v>
      </c>
      <c r="B830" s="31">
        <v>37</v>
      </c>
      <c r="C830" s="32">
        <v>1.0873819999999999E-2</v>
      </c>
      <c r="D830" s="32">
        <v>1.081502E-2</v>
      </c>
      <c r="E830" s="32">
        <v>0.98918497999999999</v>
      </c>
    </row>
    <row r="831" spans="1:5">
      <c r="A831" s="31">
        <v>1998</v>
      </c>
      <c r="B831" s="31">
        <v>38</v>
      </c>
      <c r="C831" s="32">
        <v>1.12298E-2</v>
      </c>
      <c r="D831" s="32">
        <v>1.1167099999999999E-2</v>
      </c>
      <c r="E831" s="32">
        <v>0.98883290000000001</v>
      </c>
    </row>
    <row r="832" spans="1:5">
      <c r="A832" s="31">
        <v>1998</v>
      </c>
      <c r="B832" s="31">
        <v>39</v>
      </c>
      <c r="C832" s="32">
        <v>1.146863E-2</v>
      </c>
      <c r="D832" s="32">
        <v>1.140324E-2</v>
      </c>
      <c r="E832" s="32">
        <v>0.98859675999999996</v>
      </c>
    </row>
    <row r="833" spans="1:5">
      <c r="A833" s="31">
        <v>1998</v>
      </c>
      <c r="B833" s="31">
        <v>40</v>
      </c>
      <c r="C833" s="32">
        <v>1.191444E-2</v>
      </c>
      <c r="D833" s="32">
        <v>1.1843879999999999E-2</v>
      </c>
      <c r="E833" s="32">
        <v>0.98815611999999997</v>
      </c>
    </row>
    <row r="834" spans="1:5">
      <c r="A834" s="31">
        <v>1998</v>
      </c>
      <c r="B834" s="31">
        <v>41</v>
      </c>
      <c r="C834" s="32">
        <v>1.1991450000000001E-2</v>
      </c>
      <c r="D834" s="32">
        <v>1.191998E-2</v>
      </c>
      <c r="E834" s="32">
        <v>0.98808001999999995</v>
      </c>
    </row>
    <row r="835" spans="1:5">
      <c r="A835" s="31">
        <v>1998</v>
      </c>
      <c r="B835" s="31">
        <v>42</v>
      </c>
      <c r="C835" s="32">
        <v>1.249661E-2</v>
      </c>
      <c r="D835" s="32">
        <v>1.2419009999999999E-2</v>
      </c>
      <c r="E835" s="32">
        <v>0.98758098999999999</v>
      </c>
    </row>
    <row r="836" spans="1:5">
      <c r="A836" s="31">
        <v>1998</v>
      </c>
      <c r="B836" s="31">
        <v>43</v>
      </c>
      <c r="C836" s="32">
        <v>1.2670519999999999E-2</v>
      </c>
      <c r="D836" s="32">
        <v>1.2590759999999999E-2</v>
      </c>
      <c r="E836" s="32">
        <v>0.98740923999999997</v>
      </c>
    </row>
    <row r="837" spans="1:5">
      <c r="A837" s="31">
        <v>1998</v>
      </c>
      <c r="B837" s="31">
        <v>44</v>
      </c>
      <c r="C837" s="32">
        <v>1.3017849999999999E-2</v>
      </c>
      <c r="D837" s="32">
        <v>1.293367E-2</v>
      </c>
      <c r="E837" s="32">
        <v>0.98706632999999999</v>
      </c>
    </row>
    <row r="838" spans="1:5">
      <c r="A838" s="31">
        <v>1998</v>
      </c>
      <c r="B838" s="31">
        <v>45</v>
      </c>
      <c r="C838" s="32">
        <v>1.344246E-2</v>
      </c>
      <c r="D838" s="32">
        <v>1.335271E-2</v>
      </c>
      <c r="E838" s="32">
        <v>0.98664728999999995</v>
      </c>
    </row>
    <row r="839" spans="1:5">
      <c r="A839" s="31">
        <v>1998</v>
      </c>
      <c r="B839" s="31">
        <v>46</v>
      </c>
      <c r="C839" s="32">
        <v>1.3744599999999999E-2</v>
      </c>
      <c r="D839" s="32">
        <v>1.3650789999999999E-2</v>
      </c>
      <c r="E839" s="32">
        <v>0.98634920999999998</v>
      </c>
    </row>
    <row r="840" spans="1:5">
      <c r="A840" s="31">
        <v>1998</v>
      </c>
      <c r="B840" s="31">
        <v>47</v>
      </c>
      <c r="C840" s="32">
        <v>1.4185680000000001E-2</v>
      </c>
      <c r="D840" s="32">
        <v>1.4085769999999999E-2</v>
      </c>
      <c r="E840" s="32">
        <v>0.98591423</v>
      </c>
    </row>
    <row r="841" spans="1:5">
      <c r="A841" s="31">
        <v>1998</v>
      </c>
      <c r="B841" s="31">
        <v>48</v>
      </c>
      <c r="C841" s="32">
        <v>1.486373E-2</v>
      </c>
      <c r="D841" s="32">
        <v>1.4754079999999999E-2</v>
      </c>
      <c r="E841" s="32">
        <v>0.98524592</v>
      </c>
    </row>
    <row r="842" spans="1:5">
      <c r="A842" s="31">
        <v>1998</v>
      </c>
      <c r="B842" s="31">
        <v>49</v>
      </c>
      <c r="C842" s="32">
        <v>1.547136E-2</v>
      </c>
      <c r="D842" s="32">
        <v>1.5352599999999999E-2</v>
      </c>
      <c r="E842" s="32">
        <v>0.98464739999999995</v>
      </c>
    </row>
    <row r="843" spans="1:5">
      <c r="A843" s="31">
        <v>1998</v>
      </c>
      <c r="B843" s="31">
        <v>50</v>
      </c>
      <c r="C843" s="32">
        <v>1.643387E-2</v>
      </c>
      <c r="D843" s="32">
        <v>1.6299939999999999E-2</v>
      </c>
      <c r="E843" s="32">
        <v>0.98370005999999999</v>
      </c>
    </row>
    <row r="844" spans="1:5">
      <c r="A844" s="31">
        <v>1998</v>
      </c>
      <c r="B844" s="31">
        <v>51</v>
      </c>
      <c r="C844" s="32">
        <v>1.6884659999999999E-2</v>
      </c>
      <c r="D844" s="32">
        <v>1.6743310000000001E-2</v>
      </c>
      <c r="E844" s="32">
        <v>0.98325669000000004</v>
      </c>
    </row>
    <row r="845" spans="1:5">
      <c r="A845" s="31">
        <v>1998</v>
      </c>
      <c r="B845" s="31">
        <v>52</v>
      </c>
      <c r="C845" s="32">
        <v>1.7947069999999999E-2</v>
      </c>
      <c r="D845" s="32">
        <v>1.778745E-2</v>
      </c>
      <c r="E845" s="32">
        <v>0.98221254999999996</v>
      </c>
    </row>
    <row r="846" spans="1:5">
      <c r="A846" s="31">
        <v>1998</v>
      </c>
      <c r="B846" s="31">
        <v>53</v>
      </c>
      <c r="C846" s="32">
        <v>1.864207E-2</v>
      </c>
      <c r="D846" s="32">
        <v>1.8469909999999999E-2</v>
      </c>
      <c r="E846" s="32">
        <v>0.98153009000000002</v>
      </c>
    </row>
    <row r="847" spans="1:5">
      <c r="A847" s="31">
        <v>1998</v>
      </c>
      <c r="B847" s="31">
        <v>54</v>
      </c>
      <c r="C847" s="32">
        <v>1.9543419999999999E-2</v>
      </c>
      <c r="D847" s="32">
        <v>1.935429E-2</v>
      </c>
      <c r="E847" s="32">
        <v>0.98064571</v>
      </c>
    </row>
    <row r="848" spans="1:5">
      <c r="A848" s="31">
        <v>1998</v>
      </c>
      <c r="B848" s="31">
        <v>55</v>
      </c>
      <c r="C848" s="32">
        <v>2.042159E-2</v>
      </c>
      <c r="D848" s="32">
        <v>2.0215179999999999E-2</v>
      </c>
      <c r="E848" s="32">
        <v>0.97978482</v>
      </c>
    </row>
    <row r="849" spans="1:5">
      <c r="A849" s="31">
        <v>1998</v>
      </c>
      <c r="B849" s="31">
        <v>56</v>
      </c>
      <c r="C849" s="32">
        <v>2.1468020000000001E-2</v>
      </c>
      <c r="D849" s="32">
        <v>2.124003E-2</v>
      </c>
      <c r="E849" s="32">
        <v>0.97875997000000003</v>
      </c>
    </row>
    <row r="850" spans="1:5">
      <c r="A850" s="31">
        <v>1998</v>
      </c>
      <c r="B850" s="31">
        <v>57</v>
      </c>
      <c r="C850" s="32">
        <v>2.2533959999999999E-2</v>
      </c>
      <c r="D850" s="32">
        <v>2.2282900000000001E-2</v>
      </c>
      <c r="E850" s="32">
        <v>0.97771710000000001</v>
      </c>
    </row>
    <row r="851" spans="1:5">
      <c r="A851" s="31">
        <v>1998</v>
      </c>
      <c r="B851" s="31">
        <v>58</v>
      </c>
      <c r="C851" s="32">
        <v>2.417772E-2</v>
      </c>
      <c r="D851" s="32">
        <v>2.3888929999999999E-2</v>
      </c>
      <c r="E851" s="32">
        <v>0.97611106999999997</v>
      </c>
    </row>
    <row r="852" spans="1:5">
      <c r="A852" s="31">
        <v>1998</v>
      </c>
      <c r="B852" s="31">
        <v>59</v>
      </c>
      <c r="C852" s="32">
        <v>2.5851079999999999E-2</v>
      </c>
      <c r="D852" s="32">
        <v>2.5521209999999999E-2</v>
      </c>
      <c r="E852" s="32">
        <v>0.97447879000000004</v>
      </c>
    </row>
    <row r="853" spans="1:5">
      <c r="A853" s="31">
        <v>1998</v>
      </c>
      <c r="B853" s="31">
        <v>60</v>
      </c>
      <c r="C853" s="32">
        <v>2.844116E-2</v>
      </c>
      <c r="D853" s="32">
        <v>2.804239E-2</v>
      </c>
      <c r="E853" s="32">
        <v>0.97195761000000003</v>
      </c>
    </row>
    <row r="854" spans="1:5">
      <c r="A854" s="31">
        <v>1998</v>
      </c>
      <c r="B854" s="31">
        <v>61</v>
      </c>
      <c r="C854" s="32">
        <v>2.9992540000000002E-2</v>
      </c>
      <c r="D854" s="32">
        <v>2.9549410000000002E-2</v>
      </c>
      <c r="E854" s="32">
        <v>0.97045059</v>
      </c>
    </row>
    <row r="855" spans="1:5">
      <c r="A855" s="31">
        <v>1998</v>
      </c>
      <c r="B855" s="31">
        <v>62</v>
      </c>
      <c r="C855" s="32">
        <v>3.2952049999999997E-2</v>
      </c>
      <c r="D855" s="32">
        <v>3.2417939999999999E-2</v>
      </c>
      <c r="E855" s="32">
        <v>0.96758206000000002</v>
      </c>
    </row>
    <row r="856" spans="1:5">
      <c r="A856" s="31">
        <v>1998</v>
      </c>
      <c r="B856" s="31">
        <v>63</v>
      </c>
      <c r="C856" s="32">
        <v>3.5608599999999997E-2</v>
      </c>
      <c r="D856" s="32">
        <v>3.4985700000000002E-2</v>
      </c>
      <c r="E856" s="32">
        <v>0.96501429999999999</v>
      </c>
    </row>
    <row r="857" spans="1:5">
      <c r="A857" s="31">
        <v>1998</v>
      </c>
      <c r="B857" s="31">
        <v>64</v>
      </c>
      <c r="C857" s="32">
        <v>3.8556380000000001E-2</v>
      </c>
      <c r="D857" s="32">
        <v>3.7827140000000002E-2</v>
      </c>
      <c r="E857" s="32">
        <v>0.96217286000000002</v>
      </c>
    </row>
    <row r="858" spans="1:5">
      <c r="A858" s="31">
        <v>1998</v>
      </c>
      <c r="B858" s="31">
        <v>65</v>
      </c>
      <c r="C858" s="32">
        <v>4.1862799999999999E-2</v>
      </c>
      <c r="D858" s="32">
        <v>4.1004520000000003E-2</v>
      </c>
      <c r="E858" s="32">
        <v>0.95899548000000001</v>
      </c>
    </row>
    <row r="859" spans="1:5">
      <c r="A859" s="31">
        <v>1998</v>
      </c>
      <c r="B859" s="31">
        <v>66</v>
      </c>
      <c r="C859" s="32">
        <v>4.4944329999999998E-2</v>
      </c>
      <c r="D859" s="32">
        <v>4.3956530000000001E-2</v>
      </c>
      <c r="E859" s="32">
        <v>0.95604347000000001</v>
      </c>
    </row>
    <row r="860" spans="1:5">
      <c r="A860" s="31">
        <v>1998</v>
      </c>
      <c r="B860" s="31">
        <v>67</v>
      </c>
      <c r="C860" s="32">
        <v>4.870973E-2</v>
      </c>
      <c r="D860" s="32">
        <v>4.7551610000000001E-2</v>
      </c>
      <c r="E860" s="32">
        <v>0.95244839000000003</v>
      </c>
    </row>
    <row r="861" spans="1:5">
      <c r="A861" s="31">
        <v>1998</v>
      </c>
      <c r="B861" s="31">
        <v>68</v>
      </c>
      <c r="C861" s="32">
        <v>5.3157299999999998E-2</v>
      </c>
      <c r="D861" s="32">
        <v>5.1781029999999999E-2</v>
      </c>
      <c r="E861" s="32">
        <v>0.94821896999999999</v>
      </c>
    </row>
    <row r="862" spans="1:5">
      <c r="A862" s="31">
        <v>1998</v>
      </c>
      <c r="B862" s="31">
        <v>69</v>
      </c>
      <c r="C862" s="32">
        <v>5.7590389999999998E-2</v>
      </c>
      <c r="D862" s="32">
        <v>5.5978479999999997E-2</v>
      </c>
      <c r="E862" s="32">
        <v>0.94402151999999995</v>
      </c>
    </row>
    <row r="863" spans="1:5">
      <c r="A863" s="31">
        <v>1998</v>
      </c>
      <c r="B863" s="31">
        <v>70</v>
      </c>
      <c r="C863" s="32">
        <v>6.4373600000000003E-2</v>
      </c>
      <c r="D863" s="32">
        <v>6.2366230000000002E-2</v>
      </c>
      <c r="E863" s="32">
        <v>0.93763377000000003</v>
      </c>
    </row>
    <row r="864" spans="1:5">
      <c r="A864" s="31">
        <v>1998</v>
      </c>
      <c r="B864" s="31">
        <v>71</v>
      </c>
      <c r="C864" s="32">
        <v>6.8511240000000001E-2</v>
      </c>
      <c r="D864" s="32">
        <v>6.624207E-2</v>
      </c>
      <c r="E864" s="32">
        <v>0.93375792999999996</v>
      </c>
    </row>
    <row r="865" spans="1:5">
      <c r="A865" s="31">
        <v>1998</v>
      </c>
      <c r="B865" s="31">
        <v>72</v>
      </c>
      <c r="C865" s="32">
        <v>7.6203839999999995E-2</v>
      </c>
      <c r="D865" s="32">
        <v>7.3406890000000002E-2</v>
      </c>
      <c r="E865" s="32">
        <v>0.92659311</v>
      </c>
    </row>
    <row r="866" spans="1:5">
      <c r="A866" s="31">
        <v>1998</v>
      </c>
      <c r="B866" s="31">
        <v>73</v>
      </c>
      <c r="C866" s="32">
        <v>8.2812469999999999E-2</v>
      </c>
      <c r="D866" s="32">
        <v>7.9519850000000003E-2</v>
      </c>
      <c r="E866" s="32">
        <v>0.92048015000000005</v>
      </c>
    </row>
    <row r="867" spans="1:5">
      <c r="A867" s="31">
        <v>1998</v>
      </c>
      <c r="B867" s="31">
        <v>74</v>
      </c>
      <c r="C867" s="32">
        <v>9.0389579999999997E-2</v>
      </c>
      <c r="D867" s="32">
        <v>8.6481089999999997E-2</v>
      </c>
      <c r="E867" s="32">
        <v>0.91351890999999996</v>
      </c>
    </row>
    <row r="868" spans="1:5">
      <c r="A868" s="31">
        <v>1998</v>
      </c>
      <c r="B868" s="31">
        <v>75</v>
      </c>
      <c r="C868" s="32">
        <v>9.8741339999999997E-2</v>
      </c>
      <c r="D868" s="32">
        <v>9.4095769999999995E-2</v>
      </c>
      <c r="E868" s="32">
        <v>0.90590422999999998</v>
      </c>
    </row>
    <row r="869" spans="1:5">
      <c r="A869" s="31">
        <v>1998</v>
      </c>
      <c r="B869" s="31">
        <v>76</v>
      </c>
      <c r="C869" s="32">
        <v>0.10654445</v>
      </c>
      <c r="D869" s="32">
        <v>0.10115565999999999</v>
      </c>
      <c r="E869" s="32">
        <v>0.89884434000000002</v>
      </c>
    </row>
    <row r="870" spans="1:5">
      <c r="A870" s="31">
        <v>1998</v>
      </c>
      <c r="B870" s="31">
        <v>77</v>
      </c>
      <c r="C870" s="32">
        <v>0.11491440999999999</v>
      </c>
      <c r="D870" s="32">
        <v>0.1086705</v>
      </c>
      <c r="E870" s="32">
        <v>0.8913295</v>
      </c>
    </row>
    <row r="871" spans="1:5">
      <c r="A871" s="31">
        <v>1998</v>
      </c>
      <c r="B871" s="31">
        <v>78</v>
      </c>
      <c r="C871" s="32">
        <v>0.12529056</v>
      </c>
      <c r="D871" s="32">
        <v>0.11790441</v>
      </c>
      <c r="E871" s="32">
        <v>0.88209559000000004</v>
      </c>
    </row>
    <row r="872" spans="1:5">
      <c r="A872" s="31">
        <v>1998</v>
      </c>
      <c r="B872" s="31">
        <v>79</v>
      </c>
      <c r="C872" s="32">
        <v>0.13441736000000001</v>
      </c>
      <c r="D872" s="32">
        <v>0.12595227000000001</v>
      </c>
      <c r="E872" s="32">
        <v>0.87404773000000002</v>
      </c>
    </row>
    <row r="873" spans="1:5">
      <c r="A873" s="31">
        <v>1998</v>
      </c>
      <c r="B873" s="31">
        <v>80</v>
      </c>
      <c r="C873" s="32">
        <v>0.14650837999999999</v>
      </c>
      <c r="D873" s="32">
        <v>0.13650855000000001</v>
      </c>
      <c r="E873" s="32">
        <v>0.86349145000000005</v>
      </c>
    </row>
    <row r="874" spans="1:5">
      <c r="A874" s="31">
        <v>1998</v>
      </c>
      <c r="B874" s="31">
        <v>81</v>
      </c>
      <c r="C874" s="32">
        <v>0.15475285</v>
      </c>
      <c r="D874" s="32">
        <v>0.14363861</v>
      </c>
      <c r="E874" s="32">
        <v>0.85636139</v>
      </c>
    </row>
    <row r="875" spans="1:5">
      <c r="A875" s="31">
        <v>1998</v>
      </c>
      <c r="B875" s="31">
        <v>82</v>
      </c>
      <c r="C875" s="32">
        <v>0.17044608999999999</v>
      </c>
      <c r="D875" s="32">
        <v>0.15706088000000001</v>
      </c>
      <c r="E875" s="32">
        <v>0.84293912000000004</v>
      </c>
    </row>
    <row r="876" spans="1:5">
      <c r="A876" s="31">
        <v>1998</v>
      </c>
      <c r="B876" s="31">
        <v>83</v>
      </c>
      <c r="C876" s="32">
        <v>0.18400343999999999</v>
      </c>
      <c r="D876" s="32">
        <v>0.16850105000000001</v>
      </c>
      <c r="E876" s="32">
        <v>0.83149894999999996</v>
      </c>
    </row>
    <row r="877" spans="1:5">
      <c r="A877" s="31">
        <v>1998</v>
      </c>
      <c r="B877" s="31">
        <v>84</v>
      </c>
      <c r="C877" s="32">
        <v>0.20016461999999999</v>
      </c>
      <c r="D877" s="32">
        <v>0.18195422</v>
      </c>
      <c r="E877" s="32">
        <v>0.81804577999999994</v>
      </c>
    </row>
    <row r="878" spans="1:5">
      <c r="A878" s="31">
        <v>1998</v>
      </c>
      <c r="B878" s="31">
        <v>85</v>
      </c>
      <c r="C878" s="32">
        <v>0.21463055</v>
      </c>
      <c r="D878" s="32">
        <v>0.19382967000000001</v>
      </c>
      <c r="E878" s="32">
        <v>0.80617033000000005</v>
      </c>
    </row>
    <row r="879" spans="1:5">
      <c r="A879" s="31">
        <v>1998</v>
      </c>
      <c r="B879" s="31">
        <v>86</v>
      </c>
      <c r="C879" s="32">
        <v>0.23022467999999999</v>
      </c>
      <c r="D879" s="32">
        <v>0.20645873000000001</v>
      </c>
      <c r="E879" s="32">
        <v>0.79354126999999997</v>
      </c>
    </row>
    <row r="880" spans="1:5">
      <c r="A880" s="31">
        <v>1998</v>
      </c>
      <c r="B880" s="31">
        <v>87</v>
      </c>
      <c r="C880" s="32">
        <v>0.24594095999999999</v>
      </c>
      <c r="D880" s="32">
        <v>0.21900929</v>
      </c>
      <c r="E880" s="32">
        <v>0.78099070999999998</v>
      </c>
    </row>
    <row r="881" spans="1:5">
      <c r="A881" s="31">
        <v>1998</v>
      </c>
      <c r="B881" s="31">
        <v>88</v>
      </c>
      <c r="C881" s="32">
        <v>0.26367596999999998</v>
      </c>
      <c r="D881" s="32">
        <v>0.23296264</v>
      </c>
      <c r="E881" s="32">
        <v>0.76703736</v>
      </c>
    </row>
    <row r="882" spans="1:5">
      <c r="A882" s="31">
        <v>1998</v>
      </c>
      <c r="B882" s="31">
        <v>89</v>
      </c>
      <c r="C882" s="32">
        <v>0.27976174999999998</v>
      </c>
      <c r="D882" s="32">
        <v>0.24543069000000001</v>
      </c>
      <c r="E882" s="32">
        <v>0.75456931000000005</v>
      </c>
    </row>
    <row r="883" spans="1:5">
      <c r="A883" s="31">
        <v>1998</v>
      </c>
      <c r="B883" s="31">
        <v>90</v>
      </c>
      <c r="C883" s="32">
        <v>0.30264427999999999</v>
      </c>
      <c r="D883" s="32">
        <v>0.26286672</v>
      </c>
      <c r="E883" s="32">
        <v>0.73713328</v>
      </c>
    </row>
    <row r="884" spans="1:5">
      <c r="A884" s="31">
        <v>1998</v>
      </c>
      <c r="B884" s="31">
        <v>91</v>
      </c>
      <c r="C884" s="32">
        <v>0.31548789999999999</v>
      </c>
      <c r="D884" s="32">
        <v>0.27250231000000003</v>
      </c>
      <c r="E884" s="32">
        <v>0.72749768999999997</v>
      </c>
    </row>
    <row r="885" spans="1:5">
      <c r="A885" s="31">
        <v>1998</v>
      </c>
      <c r="B885" s="31">
        <v>92</v>
      </c>
      <c r="C885" s="32">
        <v>0.33870921999999998</v>
      </c>
      <c r="D885" s="32">
        <v>0.28965484000000002</v>
      </c>
      <c r="E885" s="32">
        <v>0.71034516000000003</v>
      </c>
    </row>
    <row r="886" spans="1:5">
      <c r="A886" s="31">
        <v>1998</v>
      </c>
      <c r="B886" s="31">
        <v>93</v>
      </c>
      <c r="C886" s="32">
        <v>0.35915499000000001</v>
      </c>
      <c r="D886" s="32">
        <v>0.30447765999999998</v>
      </c>
      <c r="E886" s="32">
        <v>0.69552234000000002</v>
      </c>
    </row>
    <row r="887" spans="1:5">
      <c r="A887" s="31">
        <v>1998</v>
      </c>
      <c r="B887" s="31">
        <v>94</v>
      </c>
      <c r="C887" s="32">
        <v>0.38179515000000003</v>
      </c>
      <c r="D887" s="32">
        <v>0.32059444999999998</v>
      </c>
      <c r="E887" s="32">
        <v>0.67940555000000002</v>
      </c>
    </row>
    <row r="888" spans="1:5">
      <c r="A888" s="31">
        <v>1998</v>
      </c>
      <c r="B888" s="31">
        <v>95</v>
      </c>
      <c r="C888" s="32">
        <v>0.40738363</v>
      </c>
      <c r="D888" s="32">
        <v>0.33844511999999999</v>
      </c>
      <c r="E888" s="32">
        <v>0.66155487999999996</v>
      </c>
    </row>
    <row r="889" spans="1:5">
      <c r="A889" s="31">
        <v>1998</v>
      </c>
      <c r="B889" s="31">
        <v>96</v>
      </c>
      <c r="C889" s="32">
        <v>0.42982820999999999</v>
      </c>
      <c r="D889" s="32">
        <v>0.35379307999999998</v>
      </c>
      <c r="E889" s="32">
        <v>0.64620692000000002</v>
      </c>
    </row>
    <row r="890" spans="1:5">
      <c r="A890" s="31">
        <v>1998</v>
      </c>
      <c r="B890" s="31">
        <v>97</v>
      </c>
      <c r="C890" s="32">
        <v>0.45168017999999999</v>
      </c>
      <c r="D890" s="32">
        <v>0.36846582999999999</v>
      </c>
      <c r="E890" s="32">
        <v>0.63153417000000001</v>
      </c>
    </row>
    <row r="891" spans="1:5">
      <c r="A891" s="31">
        <v>1998</v>
      </c>
      <c r="B891" s="31">
        <v>98</v>
      </c>
      <c r="C891" s="32">
        <v>0.47273514999999999</v>
      </c>
      <c r="D891" s="32">
        <v>0.38235808999999998</v>
      </c>
      <c r="E891" s="32">
        <v>0.61764191000000002</v>
      </c>
    </row>
    <row r="892" spans="1:5">
      <c r="A892" s="31">
        <v>1998</v>
      </c>
      <c r="B892" s="31">
        <v>99</v>
      </c>
      <c r="C892" s="32">
        <v>0.49943428000000001</v>
      </c>
      <c r="D892" s="32">
        <v>0.39963786000000001</v>
      </c>
      <c r="E892" s="32">
        <v>0.60036213999999999</v>
      </c>
    </row>
    <row r="893" spans="1:5">
      <c r="A893" s="31">
        <v>1999</v>
      </c>
      <c r="B893" s="31">
        <v>1</v>
      </c>
      <c r="C893" s="32">
        <v>4.6399870000000003E-2</v>
      </c>
      <c r="D893" s="32">
        <v>4.5347800000000001E-2</v>
      </c>
      <c r="E893" s="32">
        <v>0.95465219999999995</v>
      </c>
    </row>
    <row r="894" spans="1:5">
      <c r="A894" s="31">
        <v>1999</v>
      </c>
      <c r="B894" s="31">
        <v>2</v>
      </c>
      <c r="C894" s="32">
        <v>2.8148469999999998E-2</v>
      </c>
      <c r="D894" s="32">
        <v>2.7757799999999999E-2</v>
      </c>
      <c r="E894" s="32">
        <v>0.97224219999999995</v>
      </c>
    </row>
    <row r="895" spans="1:5">
      <c r="A895" s="31">
        <v>1999</v>
      </c>
      <c r="B895" s="31">
        <v>3</v>
      </c>
      <c r="C895" s="32">
        <v>1.8799449999999999E-2</v>
      </c>
      <c r="D895" s="32">
        <v>1.8624390000000001E-2</v>
      </c>
      <c r="E895" s="32">
        <v>0.98137560999999995</v>
      </c>
    </row>
    <row r="896" spans="1:5">
      <c r="A896" s="31">
        <v>1999</v>
      </c>
      <c r="B896" s="31">
        <v>4</v>
      </c>
      <c r="C896" s="32">
        <v>1.26587E-2</v>
      </c>
      <c r="D896" s="32">
        <v>1.2579079999999999E-2</v>
      </c>
      <c r="E896" s="32">
        <v>0.98742092000000004</v>
      </c>
    </row>
    <row r="897" spans="1:5">
      <c r="A897" s="31">
        <v>1999</v>
      </c>
      <c r="B897" s="31">
        <v>5</v>
      </c>
      <c r="C897" s="32">
        <v>9.2698699999999995E-3</v>
      </c>
      <c r="D897" s="32">
        <v>9.2271100000000002E-3</v>
      </c>
      <c r="E897" s="32">
        <v>0.99077289000000002</v>
      </c>
    </row>
    <row r="898" spans="1:5">
      <c r="A898" s="31">
        <v>1999</v>
      </c>
      <c r="B898" s="31">
        <v>6</v>
      </c>
      <c r="C898" s="32">
        <v>7.4042099999999996E-3</v>
      </c>
      <c r="D898" s="32">
        <v>7.3768999999999996E-3</v>
      </c>
      <c r="E898" s="32">
        <v>0.99262309999999998</v>
      </c>
    </row>
    <row r="899" spans="1:5">
      <c r="A899" s="31">
        <v>1999</v>
      </c>
      <c r="B899" s="31">
        <v>7</v>
      </c>
      <c r="C899" s="32">
        <v>6.0398700000000001E-3</v>
      </c>
      <c r="D899" s="32">
        <v>6.0216799999999997E-3</v>
      </c>
      <c r="E899" s="32">
        <v>0.99397831999999997</v>
      </c>
    </row>
    <row r="900" spans="1:5">
      <c r="A900" s="31">
        <v>1999</v>
      </c>
      <c r="B900" s="31">
        <v>8</v>
      </c>
      <c r="C900" s="32">
        <v>5.14607E-3</v>
      </c>
      <c r="D900" s="32">
        <v>5.1328600000000004E-3</v>
      </c>
      <c r="E900" s="32">
        <v>0.99486713999999998</v>
      </c>
    </row>
    <row r="901" spans="1:5">
      <c r="A901" s="31">
        <v>1999</v>
      </c>
      <c r="B901" s="31">
        <v>9</v>
      </c>
      <c r="C901" s="32">
        <v>4.5522599999999998E-3</v>
      </c>
      <c r="D901" s="32">
        <v>4.5419199999999996E-3</v>
      </c>
      <c r="E901" s="32">
        <v>0.99545808000000002</v>
      </c>
    </row>
    <row r="902" spans="1:5">
      <c r="A902" s="31">
        <v>1999</v>
      </c>
      <c r="B902" s="31">
        <v>10</v>
      </c>
      <c r="C902" s="32">
        <v>4.1711300000000003E-3</v>
      </c>
      <c r="D902" s="32">
        <v>4.1624499999999998E-3</v>
      </c>
      <c r="E902" s="32">
        <v>0.99583754999999996</v>
      </c>
    </row>
    <row r="903" spans="1:5">
      <c r="A903" s="31">
        <v>1999</v>
      </c>
      <c r="B903" s="31">
        <v>11</v>
      </c>
      <c r="C903" s="32">
        <v>3.9127299999999997E-3</v>
      </c>
      <c r="D903" s="32">
        <v>3.90509E-3</v>
      </c>
      <c r="E903" s="32">
        <v>0.99609490999999994</v>
      </c>
    </row>
    <row r="904" spans="1:5">
      <c r="A904" s="31">
        <v>1999</v>
      </c>
      <c r="B904" s="31">
        <v>12</v>
      </c>
      <c r="C904" s="32">
        <v>3.8459000000000002E-3</v>
      </c>
      <c r="D904" s="32">
        <v>3.8385200000000002E-3</v>
      </c>
      <c r="E904" s="32">
        <v>0.99616148000000004</v>
      </c>
    </row>
    <row r="905" spans="1:5">
      <c r="A905" s="31">
        <v>1999</v>
      </c>
      <c r="B905" s="31">
        <v>13</v>
      </c>
      <c r="C905" s="32">
        <v>3.89339E-3</v>
      </c>
      <c r="D905" s="32">
        <v>3.8858299999999998E-3</v>
      </c>
      <c r="E905" s="32">
        <v>0.99611417000000002</v>
      </c>
    </row>
    <row r="906" spans="1:5">
      <c r="A906" s="31">
        <v>1999</v>
      </c>
      <c r="B906" s="31">
        <v>14</v>
      </c>
      <c r="C906" s="32">
        <v>4.1078399999999998E-3</v>
      </c>
      <c r="D906" s="32">
        <v>4.0994200000000003E-3</v>
      </c>
      <c r="E906" s="32">
        <v>0.99590058000000004</v>
      </c>
    </row>
    <row r="907" spans="1:5">
      <c r="A907" s="31">
        <v>1999</v>
      </c>
      <c r="B907" s="31">
        <v>15</v>
      </c>
      <c r="C907" s="32">
        <v>4.3963500000000003E-3</v>
      </c>
      <c r="D907" s="32">
        <v>4.3867100000000003E-3</v>
      </c>
      <c r="E907" s="32">
        <v>0.99561328999999998</v>
      </c>
    </row>
    <row r="908" spans="1:5">
      <c r="A908" s="31">
        <v>1999</v>
      </c>
      <c r="B908" s="31">
        <v>16</v>
      </c>
      <c r="C908" s="32">
        <v>4.8272599999999999E-3</v>
      </c>
      <c r="D908" s="32">
        <v>4.8156400000000004E-3</v>
      </c>
      <c r="E908" s="32">
        <v>0.99518435999999999</v>
      </c>
    </row>
    <row r="909" spans="1:5">
      <c r="A909" s="31">
        <v>1999</v>
      </c>
      <c r="B909" s="31">
        <v>17</v>
      </c>
      <c r="C909" s="32">
        <v>5.2817599999999999E-3</v>
      </c>
      <c r="D909" s="32">
        <v>5.2678500000000001E-3</v>
      </c>
      <c r="E909" s="32">
        <v>0.99473215000000004</v>
      </c>
    </row>
    <row r="910" spans="1:5">
      <c r="A910" s="31">
        <v>1999</v>
      </c>
      <c r="B910" s="31">
        <v>18</v>
      </c>
      <c r="C910" s="32">
        <v>5.8348300000000001E-3</v>
      </c>
      <c r="D910" s="32">
        <v>5.8178600000000002E-3</v>
      </c>
      <c r="E910" s="32">
        <v>0.99418214000000005</v>
      </c>
    </row>
    <row r="911" spans="1:5">
      <c r="A911" s="31">
        <v>1999</v>
      </c>
      <c r="B911" s="31">
        <v>19</v>
      </c>
      <c r="C911" s="32">
        <v>6.5644800000000001E-3</v>
      </c>
      <c r="D911" s="32">
        <v>6.5430100000000001E-3</v>
      </c>
      <c r="E911" s="32">
        <v>0.99345698999999998</v>
      </c>
    </row>
    <row r="912" spans="1:5">
      <c r="A912" s="31">
        <v>1999</v>
      </c>
      <c r="B912" s="31">
        <v>20</v>
      </c>
      <c r="C912" s="32">
        <v>7.3298900000000004E-3</v>
      </c>
      <c r="D912" s="32">
        <v>7.3031299999999997E-3</v>
      </c>
      <c r="E912" s="32">
        <v>0.99269686999999995</v>
      </c>
    </row>
    <row r="913" spans="1:5">
      <c r="A913" s="31">
        <v>1999</v>
      </c>
      <c r="B913" s="31">
        <v>21</v>
      </c>
      <c r="C913" s="32">
        <v>7.9999200000000006E-3</v>
      </c>
      <c r="D913" s="32">
        <v>7.9680500000000008E-3</v>
      </c>
      <c r="E913" s="32">
        <v>0.99203195</v>
      </c>
    </row>
    <row r="914" spans="1:5">
      <c r="A914" s="31">
        <v>1999</v>
      </c>
      <c r="B914" s="31">
        <v>22</v>
      </c>
      <c r="C914" s="32">
        <v>8.4354800000000004E-3</v>
      </c>
      <c r="D914" s="32">
        <v>8.4000499999999992E-3</v>
      </c>
      <c r="E914" s="32">
        <v>0.99159995000000001</v>
      </c>
    </row>
    <row r="915" spans="1:5">
      <c r="A915" s="31">
        <v>1999</v>
      </c>
      <c r="B915" s="31">
        <v>23</v>
      </c>
      <c r="C915" s="32">
        <v>8.6850899999999995E-3</v>
      </c>
      <c r="D915" s="32">
        <v>8.6475400000000004E-3</v>
      </c>
      <c r="E915" s="32">
        <v>0.99135245999999999</v>
      </c>
    </row>
    <row r="916" spans="1:5">
      <c r="A916" s="31">
        <v>1999</v>
      </c>
      <c r="B916" s="31">
        <v>24</v>
      </c>
      <c r="C916" s="32">
        <v>8.8969099999999992E-3</v>
      </c>
      <c r="D916" s="32">
        <v>8.8575100000000007E-3</v>
      </c>
      <c r="E916" s="32">
        <v>0.99114248999999999</v>
      </c>
    </row>
    <row r="917" spans="1:5">
      <c r="A917" s="31">
        <v>1999</v>
      </c>
      <c r="B917" s="31">
        <v>25</v>
      </c>
      <c r="C917" s="32">
        <v>9.0727700000000008E-3</v>
      </c>
      <c r="D917" s="32">
        <v>9.0317899999999996E-3</v>
      </c>
      <c r="E917" s="32">
        <v>0.99096821000000002</v>
      </c>
    </row>
    <row r="918" spans="1:5">
      <c r="A918" s="31">
        <v>1999</v>
      </c>
      <c r="B918" s="31">
        <v>26</v>
      </c>
      <c r="C918" s="32">
        <v>9.2092000000000007E-3</v>
      </c>
      <c r="D918" s="32">
        <v>9.1669899999999999E-3</v>
      </c>
      <c r="E918" s="32">
        <v>0.99083301000000001</v>
      </c>
    </row>
    <row r="919" spans="1:5">
      <c r="A919" s="31">
        <v>1999</v>
      </c>
      <c r="B919" s="31">
        <v>27</v>
      </c>
      <c r="C919" s="32">
        <v>9.3367199999999997E-3</v>
      </c>
      <c r="D919" s="32">
        <v>9.2933400000000006E-3</v>
      </c>
      <c r="E919" s="32">
        <v>0.99070665999999996</v>
      </c>
    </row>
    <row r="920" spans="1:5">
      <c r="A920" s="31">
        <v>1999</v>
      </c>
      <c r="B920" s="31">
        <v>28</v>
      </c>
      <c r="C920" s="32">
        <v>9.4901499999999993E-3</v>
      </c>
      <c r="D920" s="32">
        <v>9.44533E-3</v>
      </c>
      <c r="E920" s="32">
        <v>0.99055466999999997</v>
      </c>
    </row>
    <row r="921" spans="1:5">
      <c r="A921" s="31">
        <v>1999</v>
      </c>
      <c r="B921" s="31">
        <v>29</v>
      </c>
      <c r="C921" s="32">
        <v>9.5474900000000005E-3</v>
      </c>
      <c r="D921" s="32">
        <v>9.5021299999999993E-3</v>
      </c>
      <c r="E921" s="32">
        <v>0.99049787</v>
      </c>
    </row>
    <row r="922" spans="1:5">
      <c r="A922" s="31">
        <v>1999</v>
      </c>
      <c r="B922" s="31">
        <v>30</v>
      </c>
      <c r="C922" s="32">
        <v>9.7541899999999994E-3</v>
      </c>
      <c r="D922" s="32">
        <v>9.7068499999999995E-3</v>
      </c>
      <c r="E922" s="32">
        <v>0.99029314999999996</v>
      </c>
    </row>
    <row r="923" spans="1:5">
      <c r="A923" s="31">
        <v>1999</v>
      </c>
      <c r="B923" s="31">
        <v>31</v>
      </c>
      <c r="C923" s="32">
        <v>9.8055599999999996E-3</v>
      </c>
      <c r="D923" s="32">
        <v>9.7577199999999992E-3</v>
      </c>
      <c r="E923" s="32">
        <v>0.99024228000000003</v>
      </c>
    </row>
    <row r="924" spans="1:5">
      <c r="A924" s="31">
        <v>1999</v>
      </c>
      <c r="B924" s="31">
        <v>32</v>
      </c>
      <c r="C924" s="32">
        <v>1.0073189999999999E-2</v>
      </c>
      <c r="D924" s="32">
        <v>1.0022710000000001E-2</v>
      </c>
      <c r="E924" s="32">
        <v>0.98997729000000001</v>
      </c>
    </row>
    <row r="925" spans="1:5">
      <c r="A925" s="31">
        <v>1999</v>
      </c>
      <c r="B925" s="31">
        <v>33</v>
      </c>
      <c r="C925" s="32">
        <v>1.028457E-2</v>
      </c>
      <c r="D925" s="32">
        <v>1.023196E-2</v>
      </c>
      <c r="E925" s="32">
        <v>0.98976803999999996</v>
      </c>
    </row>
    <row r="926" spans="1:5">
      <c r="A926" s="31">
        <v>1999</v>
      </c>
      <c r="B926" s="31">
        <v>34</v>
      </c>
      <c r="C926" s="32">
        <v>1.051148E-2</v>
      </c>
      <c r="D926" s="32">
        <v>1.045652E-2</v>
      </c>
      <c r="E926" s="32">
        <v>0.98954348000000003</v>
      </c>
    </row>
    <row r="927" spans="1:5">
      <c r="A927" s="31">
        <v>1999</v>
      </c>
      <c r="B927" s="31">
        <v>35</v>
      </c>
      <c r="C927" s="32">
        <v>1.0781489999999999E-2</v>
      </c>
      <c r="D927" s="32">
        <v>1.0723679999999999E-2</v>
      </c>
      <c r="E927" s="32">
        <v>0.98927631999999999</v>
      </c>
    </row>
    <row r="928" spans="1:5">
      <c r="A928" s="31">
        <v>1999</v>
      </c>
      <c r="B928" s="31">
        <v>36</v>
      </c>
      <c r="C928" s="32">
        <v>1.104582E-2</v>
      </c>
      <c r="D928" s="32">
        <v>1.0985150000000001E-2</v>
      </c>
      <c r="E928" s="32">
        <v>0.98901485</v>
      </c>
    </row>
    <row r="929" spans="1:5">
      <c r="A929" s="31">
        <v>1999</v>
      </c>
      <c r="B929" s="31">
        <v>37</v>
      </c>
      <c r="C929" s="32">
        <v>1.1271969999999999E-2</v>
      </c>
      <c r="D929" s="32">
        <v>1.120879E-2</v>
      </c>
      <c r="E929" s="32">
        <v>0.98879121000000003</v>
      </c>
    </row>
    <row r="930" spans="1:5">
      <c r="A930" s="31">
        <v>1999</v>
      </c>
      <c r="B930" s="31">
        <v>38</v>
      </c>
      <c r="C930" s="32">
        <v>1.1601780000000001E-2</v>
      </c>
      <c r="D930" s="32">
        <v>1.1534869999999999E-2</v>
      </c>
      <c r="E930" s="32">
        <v>0.98846513000000003</v>
      </c>
    </row>
    <row r="931" spans="1:5">
      <c r="A931" s="31">
        <v>1999</v>
      </c>
      <c r="B931" s="31">
        <v>39</v>
      </c>
      <c r="C931" s="32">
        <v>1.181977E-2</v>
      </c>
      <c r="D931" s="32">
        <v>1.175032E-2</v>
      </c>
      <c r="E931" s="32">
        <v>0.98824968000000002</v>
      </c>
    </row>
    <row r="932" spans="1:5">
      <c r="A932" s="31">
        <v>1999</v>
      </c>
      <c r="B932" s="31">
        <v>40</v>
      </c>
      <c r="C932" s="32">
        <v>1.2244410000000001E-2</v>
      </c>
      <c r="D932" s="32">
        <v>1.2169910000000001E-2</v>
      </c>
      <c r="E932" s="32">
        <v>0.98783008999999999</v>
      </c>
    </row>
    <row r="933" spans="1:5">
      <c r="A933" s="31">
        <v>1999</v>
      </c>
      <c r="B933" s="31">
        <v>41</v>
      </c>
      <c r="C933" s="32">
        <v>1.230734E-2</v>
      </c>
      <c r="D933" s="32">
        <v>1.2232069999999999E-2</v>
      </c>
      <c r="E933" s="32">
        <v>0.98776792999999996</v>
      </c>
    </row>
    <row r="934" spans="1:5">
      <c r="A934" s="31">
        <v>1999</v>
      </c>
      <c r="B934" s="31">
        <v>42</v>
      </c>
      <c r="C934" s="32">
        <v>1.27911E-2</v>
      </c>
      <c r="D934" s="32">
        <v>1.270982E-2</v>
      </c>
      <c r="E934" s="32">
        <v>0.98729018000000002</v>
      </c>
    </row>
    <row r="935" spans="1:5">
      <c r="A935" s="31">
        <v>1999</v>
      </c>
      <c r="B935" s="31">
        <v>43</v>
      </c>
      <c r="C935" s="32">
        <v>1.294755E-2</v>
      </c>
      <c r="D935" s="32">
        <v>1.2864270000000001E-2</v>
      </c>
      <c r="E935" s="32">
        <v>0.98713572999999999</v>
      </c>
    </row>
    <row r="936" spans="1:5">
      <c r="A936" s="31">
        <v>1999</v>
      </c>
      <c r="B936" s="31">
        <v>44</v>
      </c>
      <c r="C936" s="32">
        <v>1.327214E-2</v>
      </c>
      <c r="D936" s="32">
        <v>1.3184639999999999E-2</v>
      </c>
      <c r="E936" s="32">
        <v>0.98681536000000003</v>
      </c>
    </row>
    <row r="937" spans="1:5">
      <c r="A937" s="31">
        <v>1999</v>
      </c>
      <c r="B937" s="31">
        <v>45</v>
      </c>
      <c r="C937" s="32">
        <v>1.3672399999999999E-2</v>
      </c>
      <c r="D937" s="32">
        <v>1.3579569999999999E-2</v>
      </c>
      <c r="E937" s="32">
        <v>0.98642043000000001</v>
      </c>
    </row>
    <row r="938" spans="1:5">
      <c r="A938" s="31">
        <v>1999</v>
      </c>
      <c r="B938" s="31">
        <v>46</v>
      </c>
      <c r="C938" s="32">
        <v>1.3950779999999999E-2</v>
      </c>
      <c r="D938" s="32">
        <v>1.3854150000000001E-2</v>
      </c>
      <c r="E938" s="32">
        <v>0.98614584999999999</v>
      </c>
    </row>
    <row r="939" spans="1:5">
      <c r="A939" s="31">
        <v>1999</v>
      </c>
      <c r="B939" s="31">
        <v>47</v>
      </c>
      <c r="C939" s="32">
        <v>1.4366530000000001E-2</v>
      </c>
      <c r="D939" s="32">
        <v>1.426407E-2</v>
      </c>
      <c r="E939" s="32">
        <v>0.98573593000000004</v>
      </c>
    </row>
    <row r="940" spans="1:5">
      <c r="A940" s="31">
        <v>1999</v>
      </c>
      <c r="B940" s="31">
        <v>48</v>
      </c>
      <c r="C940" s="32">
        <v>1.5003219999999999E-2</v>
      </c>
      <c r="D940" s="32">
        <v>1.489151E-2</v>
      </c>
      <c r="E940" s="32">
        <v>0.98510849</v>
      </c>
    </row>
    <row r="941" spans="1:5">
      <c r="A941" s="31">
        <v>1999</v>
      </c>
      <c r="B941" s="31">
        <v>49</v>
      </c>
      <c r="C941" s="32">
        <v>1.557745E-2</v>
      </c>
      <c r="D941" s="32">
        <v>1.545706E-2</v>
      </c>
      <c r="E941" s="32">
        <v>0.98454293999999998</v>
      </c>
    </row>
    <row r="942" spans="1:5">
      <c r="A942" s="31">
        <v>1999</v>
      </c>
      <c r="B942" s="31">
        <v>50</v>
      </c>
      <c r="C942" s="32">
        <v>1.6494129999999999E-2</v>
      </c>
      <c r="D942" s="32">
        <v>1.6359209999999999E-2</v>
      </c>
      <c r="E942" s="32">
        <v>0.98364079000000004</v>
      </c>
    </row>
    <row r="943" spans="1:5">
      <c r="A943" s="31">
        <v>1999</v>
      </c>
      <c r="B943" s="31">
        <v>51</v>
      </c>
      <c r="C943" s="32">
        <v>1.6895529999999999E-2</v>
      </c>
      <c r="D943" s="32">
        <v>1.6754000000000002E-2</v>
      </c>
      <c r="E943" s="32">
        <v>0.98324599999999995</v>
      </c>
    </row>
    <row r="944" spans="1:5">
      <c r="A944" s="31">
        <v>1999</v>
      </c>
      <c r="B944" s="31">
        <v>52</v>
      </c>
      <c r="C944" s="32">
        <v>1.79209E-2</v>
      </c>
      <c r="D944" s="32">
        <v>1.776175E-2</v>
      </c>
      <c r="E944" s="32">
        <v>0.98223824999999998</v>
      </c>
    </row>
    <row r="945" spans="1:5">
      <c r="A945" s="31">
        <v>1999</v>
      </c>
      <c r="B945" s="31">
        <v>53</v>
      </c>
      <c r="C945" s="32">
        <v>1.859125E-2</v>
      </c>
      <c r="D945" s="32">
        <v>1.842003E-2</v>
      </c>
      <c r="E945" s="32">
        <v>0.98157996999999997</v>
      </c>
    </row>
    <row r="946" spans="1:5">
      <c r="A946" s="31">
        <v>1999</v>
      </c>
      <c r="B946" s="31">
        <v>54</v>
      </c>
      <c r="C946" s="32">
        <v>1.9470419999999999E-2</v>
      </c>
      <c r="D946" s="32">
        <v>1.92827E-2</v>
      </c>
      <c r="E946" s="32">
        <v>0.98071730000000001</v>
      </c>
    </row>
    <row r="947" spans="1:5">
      <c r="A947" s="31">
        <v>1999</v>
      </c>
      <c r="B947" s="31">
        <v>55</v>
      </c>
      <c r="C947" s="32">
        <v>2.032494E-2</v>
      </c>
      <c r="D947" s="32">
        <v>2.012046E-2</v>
      </c>
      <c r="E947" s="32">
        <v>0.97987953999999999</v>
      </c>
    </row>
    <row r="948" spans="1:5">
      <c r="A948" s="31">
        <v>1999</v>
      </c>
      <c r="B948" s="31">
        <v>56</v>
      </c>
      <c r="C948" s="32">
        <v>2.1335159999999999E-2</v>
      </c>
      <c r="D948" s="32">
        <v>2.1109969999999999E-2</v>
      </c>
      <c r="E948" s="32">
        <v>0.97889002999999997</v>
      </c>
    </row>
    <row r="949" spans="1:5">
      <c r="A949" s="31">
        <v>1999</v>
      </c>
      <c r="B949" s="31">
        <v>57</v>
      </c>
      <c r="C949" s="32">
        <v>2.2348460000000001E-2</v>
      </c>
      <c r="D949" s="32">
        <v>2.2101490000000001E-2</v>
      </c>
      <c r="E949" s="32">
        <v>0.97789851000000005</v>
      </c>
    </row>
    <row r="950" spans="1:5">
      <c r="A950" s="31">
        <v>1999</v>
      </c>
      <c r="B950" s="31">
        <v>58</v>
      </c>
      <c r="C950" s="32">
        <v>2.3919050000000001E-2</v>
      </c>
      <c r="D950" s="32">
        <v>2.363637E-2</v>
      </c>
      <c r="E950" s="32">
        <v>0.97636363000000004</v>
      </c>
    </row>
    <row r="951" spans="1:5">
      <c r="A951" s="31">
        <v>1999</v>
      </c>
      <c r="B951" s="31">
        <v>59</v>
      </c>
      <c r="C951" s="32">
        <v>2.5507019999999998E-2</v>
      </c>
      <c r="D951" s="32">
        <v>2.5185809999999999E-2</v>
      </c>
      <c r="E951" s="32">
        <v>0.97481419000000002</v>
      </c>
    </row>
    <row r="952" spans="1:5">
      <c r="A952" s="31">
        <v>1999</v>
      </c>
      <c r="B952" s="31">
        <v>60</v>
      </c>
      <c r="C952" s="32">
        <v>2.8005329999999998E-2</v>
      </c>
      <c r="D952" s="32">
        <v>2.76186E-2</v>
      </c>
      <c r="E952" s="32">
        <v>0.97238139999999995</v>
      </c>
    </row>
    <row r="953" spans="1:5">
      <c r="A953" s="31">
        <v>1999</v>
      </c>
      <c r="B953" s="31">
        <v>61</v>
      </c>
      <c r="C953" s="32">
        <v>2.9479000000000002E-2</v>
      </c>
      <c r="D953" s="32">
        <v>2.905081E-2</v>
      </c>
      <c r="E953" s="32">
        <v>0.97094919000000002</v>
      </c>
    </row>
    <row r="954" spans="1:5">
      <c r="A954" s="31">
        <v>1999</v>
      </c>
      <c r="B954" s="31">
        <v>62</v>
      </c>
      <c r="C954" s="32">
        <v>3.232985E-2</v>
      </c>
      <c r="D954" s="32">
        <v>3.181556E-2</v>
      </c>
      <c r="E954" s="32">
        <v>0.96818444000000004</v>
      </c>
    </row>
    <row r="955" spans="1:5">
      <c r="A955" s="31">
        <v>1999</v>
      </c>
      <c r="B955" s="31">
        <v>63</v>
      </c>
      <c r="C955" s="32">
        <v>3.4892260000000001E-2</v>
      </c>
      <c r="D955" s="32">
        <v>3.4293959999999998E-2</v>
      </c>
      <c r="E955" s="32">
        <v>0.96570604000000004</v>
      </c>
    </row>
    <row r="956" spans="1:5">
      <c r="A956" s="31">
        <v>1999</v>
      </c>
      <c r="B956" s="31">
        <v>64</v>
      </c>
      <c r="C956" s="32">
        <v>3.7752679999999997E-2</v>
      </c>
      <c r="D956" s="32">
        <v>3.7053250000000003E-2</v>
      </c>
      <c r="E956" s="32">
        <v>0.96294674999999996</v>
      </c>
    </row>
    <row r="957" spans="1:5">
      <c r="A957" s="31">
        <v>1999</v>
      </c>
      <c r="B957" s="31">
        <v>65</v>
      </c>
      <c r="C957" s="32">
        <v>4.0976449999999998E-2</v>
      </c>
      <c r="D957" s="32">
        <v>4.0153769999999998E-2</v>
      </c>
      <c r="E957" s="32">
        <v>0.95984623000000002</v>
      </c>
    </row>
    <row r="958" spans="1:5">
      <c r="A958" s="31">
        <v>1999</v>
      </c>
      <c r="B958" s="31">
        <v>66</v>
      </c>
      <c r="C958" s="32">
        <v>4.3987169999999999E-2</v>
      </c>
      <c r="D958" s="32">
        <v>4.3040559999999999E-2</v>
      </c>
      <c r="E958" s="32">
        <v>0.95695943999999999</v>
      </c>
    </row>
    <row r="959" spans="1:5">
      <c r="A959" s="31">
        <v>1999</v>
      </c>
      <c r="B959" s="31">
        <v>67</v>
      </c>
      <c r="C959" s="32">
        <v>4.7668950000000002E-2</v>
      </c>
      <c r="D959" s="32">
        <v>4.6559240000000002E-2</v>
      </c>
      <c r="E959" s="32">
        <v>0.95344076</v>
      </c>
    </row>
    <row r="960" spans="1:5">
      <c r="A960" s="31">
        <v>1999</v>
      </c>
      <c r="B960" s="31">
        <v>68</v>
      </c>
      <c r="C960" s="32">
        <v>5.2009010000000001E-2</v>
      </c>
      <c r="D960" s="32">
        <v>5.0690819999999998E-2</v>
      </c>
      <c r="E960" s="32">
        <v>0.94930917999999997</v>
      </c>
    </row>
    <row r="961" spans="1:5">
      <c r="A961" s="31">
        <v>1999</v>
      </c>
      <c r="B961" s="31">
        <v>69</v>
      </c>
      <c r="C961" s="32">
        <v>5.6332550000000002E-2</v>
      </c>
      <c r="D961" s="32">
        <v>5.4789339999999999E-2</v>
      </c>
      <c r="E961" s="32">
        <v>0.94521065999999998</v>
      </c>
    </row>
    <row r="962" spans="1:5">
      <c r="A962" s="31">
        <v>1999</v>
      </c>
      <c r="B962" s="31">
        <v>70</v>
      </c>
      <c r="C962" s="32">
        <v>6.2965510000000002E-2</v>
      </c>
      <c r="D962" s="32">
        <v>6.1043680000000003E-2</v>
      </c>
      <c r="E962" s="32">
        <v>0.93895631999999996</v>
      </c>
    </row>
    <row r="963" spans="1:5">
      <c r="A963" s="31">
        <v>1999</v>
      </c>
      <c r="B963" s="31">
        <v>71</v>
      </c>
      <c r="C963" s="32">
        <v>6.6979109999999994E-2</v>
      </c>
      <c r="D963" s="32">
        <v>6.4808699999999997E-2</v>
      </c>
      <c r="E963" s="32">
        <v>0.93519129999999995</v>
      </c>
    </row>
    <row r="964" spans="1:5">
      <c r="A964" s="31">
        <v>1999</v>
      </c>
      <c r="B964" s="31">
        <v>72</v>
      </c>
      <c r="C964" s="32">
        <v>7.4514259999999999E-2</v>
      </c>
      <c r="D964" s="32">
        <v>7.1837789999999999E-2</v>
      </c>
      <c r="E964" s="32">
        <v>0.92816220999999999</v>
      </c>
    </row>
    <row r="965" spans="1:5">
      <c r="A965" s="31">
        <v>1999</v>
      </c>
      <c r="B965" s="31">
        <v>73</v>
      </c>
      <c r="C965" s="32">
        <v>8.0990859999999998E-2</v>
      </c>
      <c r="D965" s="32">
        <v>7.7838749999999998E-2</v>
      </c>
      <c r="E965" s="32">
        <v>0.92216125000000004</v>
      </c>
    </row>
    <row r="966" spans="1:5">
      <c r="A966" s="31">
        <v>1999</v>
      </c>
      <c r="B966" s="31">
        <v>74</v>
      </c>
      <c r="C966" s="32">
        <v>8.8415709999999995E-2</v>
      </c>
      <c r="D966" s="32">
        <v>8.4672520000000001E-2</v>
      </c>
      <c r="E966" s="32">
        <v>0.91532747999999997</v>
      </c>
    </row>
    <row r="967" spans="1:5">
      <c r="A967" s="31">
        <v>1999</v>
      </c>
      <c r="B967" s="31">
        <v>75</v>
      </c>
      <c r="C967" s="32">
        <v>9.6617720000000004E-2</v>
      </c>
      <c r="D967" s="32">
        <v>9.2165319999999995E-2</v>
      </c>
      <c r="E967" s="32">
        <v>0.90783468</v>
      </c>
    </row>
    <row r="968" spans="1:5">
      <c r="A968" s="31">
        <v>1999</v>
      </c>
      <c r="B968" s="31">
        <v>76</v>
      </c>
      <c r="C968" s="32">
        <v>0.1043277</v>
      </c>
      <c r="D968" s="32">
        <v>9.9155380000000001E-2</v>
      </c>
      <c r="E968" s="32">
        <v>0.90084461999999998</v>
      </c>
    </row>
    <row r="969" spans="1:5">
      <c r="A969" s="31">
        <v>1999</v>
      </c>
      <c r="B969" s="31">
        <v>77</v>
      </c>
      <c r="C969" s="32">
        <v>0.11264317</v>
      </c>
      <c r="D969" s="32">
        <v>0.1066372</v>
      </c>
      <c r="E969" s="32">
        <v>0.89336280000000001</v>
      </c>
    </row>
    <row r="970" spans="1:5">
      <c r="A970" s="31">
        <v>1999</v>
      </c>
      <c r="B970" s="31">
        <v>78</v>
      </c>
      <c r="C970" s="32">
        <v>0.12296056</v>
      </c>
      <c r="D970" s="32">
        <v>0.11583876</v>
      </c>
      <c r="E970" s="32">
        <v>0.88416123999999996</v>
      </c>
    </row>
    <row r="971" spans="1:5">
      <c r="A971" s="31">
        <v>1999</v>
      </c>
      <c r="B971" s="31">
        <v>79</v>
      </c>
      <c r="C971" s="32">
        <v>0.1320528</v>
      </c>
      <c r="D971" s="32">
        <v>0.12387386</v>
      </c>
      <c r="E971" s="32">
        <v>0.87612614</v>
      </c>
    </row>
    <row r="972" spans="1:5">
      <c r="A972" s="31">
        <v>1999</v>
      </c>
      <c r="B972" s="31">
        <v>80</v>
      </c>
      <c r="C972" s="32">
        <v>0.14408430999999999</v>
      </c>
      <c r="D972" s="32">
        <v>0.13440172</v>
      </c>
      <c r="E972" s="32">
        <v>0.86559828000000005</v>
      </c>
    </row>
    <row r="973" spans="1:5">
      <c r="A973" s="31">
        <v>1999</v>
      </c>
      <c r="B973" s="31">
        <v>81</v>
      </c>
      <c r="C973" s="32">
        <v>0.15230721</v>
      </c>
      <c r="D973" s="32">
        <v>0.14152924</v>
      </c>
      <c r="E973" s="32">
        <v>0.85847076</v>
      </c>
    </row>
    <row r="974" spans="1:5">
      <c r="A974" s="31">
        <v>1999</v>
      </c>
      <c r="B974" s="31">
        <v>82</v>
      </c>
      <c r="C974" s="32">
        <v>0.16789834000000001</v>
      </c>
      <c r="D974" s="32">
        <v>0.15489502999999999</v>
      </c>
      <c r="E974" s="32">
        <v>0.84510496999999996</v>
      </c>
    </row>
    <row r="975" spans="1:5">
      <c r="A975" s="31">
        <v>1999</v>
      </c>
      <c r="B975" s="31">
        <v>83</v>
      </c>
      <c r="C975" s="32">
        <v>0.18140081</v>
      </c>
      <c r="D975" s="32">
        <v>0.16631588999999999</v>
      </c>
      <c r="E975" s="32">
        <v>0.83368410999999998</v>
      </c>
    </row>
    <row r="976" spans="1:5">
      <c r="A976" s="31">
        <v>1999</v>
      </c>
      <c r="B976" s="31">
        <v>84</v>
      </c>
      <c r="C976" s="32">
        <v>0.19748184999999999</v>
      </c>
      <c r="D976" s="32">
        <v>0.17973468000000001</v>
      </c>
      <c r="E976" s="32">
        <v>0.82026531999999996</v>
      </c>
    </row>
    <row r="977" spans="1:5">
      <c r="A977" s="31">
        <v>1999</v>
      </c>
      <c r="B977" s="31">
        <v>85</v>
      </c>
      <c r="C977" s="32">
        <v>0.21188734000000001</v>
      </c>
      <c r="D977" s="32">
        <v>0.19158963000000001</v>
      </c>
      <c r="E977" s="32">
        <v>0.80841037000000004</v>
      </c>
    </row>
    <row r="978" spans="1:5">
      <c r="A978" s="31">
        <v>1999</v>
      </c>
      <c r="B978" s="31">
        <v>86</v>
      </c>
      <c r="C978" s="32">
        <v>0.22741281999999999</v>
      </c>
      <c r="D978" s="32">
        <v>0.20419459000000001</v>
      </c>
      <c r="E978" s="32">
        <v>0.79580541000000005</v>
      </c>
    </row>
    <row r="979" spans="1:5">
      <c r="A979" s="31">
        <v>1999</v>
      </c>
      <c r="B979" s="31">
        <v>87</v>
      </c>
      <c r="C979" s="32">
        <v>0.24308926</v>
      </c>
      <c r="D979" s="32">
        <v>0.21674505999999999</v>
      </c>
      <c r="E979" s="32">
        <v>0.78325493999999996</v>
      </c>
    </row>
    <row r="980" spans="1:5">
      <c r="A980" s="31">
        <v>1999</v>
      </c>
      <c r="B980" s="31">
        <v>88</v>
      </c>
      <c r="C980" s="32">
        <v>0.26077420000000001</v>
      </c>
      <c r="D980" s="32">
        <v>0.2306946</v>
      </c>
      <c r="E980" s="32">
        <v>0.76930540000000003</v>
      </c>
    </row>
    <row r="981" spans="1:5">
      <c r="A981" s="31">
        <v>1999</v>
      </c>
      <c r="B981" s="31">
        <v>89</v>
      </c>
      <c r="C981" s="32">
        <v>0.27682994</v>
      </c>
      <c r="D981" s="32">
        <v>0.24317137999999999</v>
      </c>
      <c r="E981" s="32">
        <v>0.75682861999999995</v>
      </c>
    </row>
    <row r="982" spans="1:5">
      <c r="A982" s="31">
        <v>1999</v>
      </c>
      <c r="B982" s="31">
        <v>90</v>
      </c>
      <c r="C982" s="32">
        <v>0.29970530000000001</v>
      </c>
      <c r="D982" s="32">
        <v>0.26064670000000001</v>
      </c>
      <c r="E982" s="32">
        <v>0.73935329999999999</v>
      </c>
    </row>
    <row r="983" spans="1:5">
      <c r="A983" s="31">
        <v>1999</v>
      </c>
      <c r="B983" s="31">
        <v>91</v>
      </c>
      <c r="C983" s="32">
        <v>0.31267879999999998</v>
      </c>
      <c r="D983" s="32">
        <v>0.27040399999999998</v>
      </c>
      <c r="E983" s="32">
        <v>0.72959600000000002</v>
      </c>
    </row>
    <row r="984" spans="1:5">
      <c r="A984" s="31">
        <v>1999</v>
      </c>
      <c r="B984" s="31">
        <v>92</v>
      </c>
      <c r="C984" s="32">
        <v>0.33588316000000001</v>
      </c>
      <c r="D984" s="32">
        <v>0.28758558000000001</v>
      </c>
      <c r="E984" s="32">
        <v>0.71241441999999999</v>
      </c>
    </row>
    <row r="985" spans="1:5">
      <c r="A985" s="31">
        <v>1999</v>
      </c>
      <c r="B985" s="31">
        <v>93</v>
      </c>
      <c r="C985" s="32">
        <v>0.35634701000000002</v>
      </c>
      <c r="D985" s="32">
        <v>0.30245715000000001</v>
      </c>
      <c r="E985" s="32">
        <v>0.69754285000000005</v>
      </c>
    </row>
    <row r="986" spans="1:5">
      <c r="A986" s="31">
        <v>1999</v>
      </c>
      <c r="B986" s="31">
        <v>94</v>
      </c>
      <c r="C986" s="32">
        <v>0.37899593999999998</v>
      </c>
      <c r="D986" s="32">
        <v>0.31861840000000002</v>
      </c>
      <c r="E986" s="32">
        <v>0.68138160000000003</v>
      </c>
    </row>
    <row r="987" spans="1:5">
      <c r="A987" s="31">
        <v>1999</v>
      </c>
      <c r="B987" s="31">
        <v>95</v>
      </c>
      <c r="C987" s="32">
        <v>0.40452426000000002</v>
      </c>
      <c r="D987" s="32">
        <v>0.33646926999999999</v>
      </c>
      <c r="E987" s="32">
        <v>0.66353072999999996</v>
      </c>
    </row>
    <row r="988" spans="1:5">
      <c r="A988" s="31">
        <v>1999</v>
      </c>
      <c r="B988" s="31">
        <v>96</v>
      </c>
      <c r="C988" s="32">
        <v>0.42698078</v>
      </c>
      <c r="D988" s="32">
        <v>0.35186169</v>
      </c>
      <c r="E988" s="32">
        <v>0.64813831</v>
      </c>
    </row>
    <row r="989" spans="1:5">
      <c r="A989" s="31">
        <v>1999</v>
      </c>
      <c r="B989" s="31">
        <v>97</v>
      </c>
      <c r="C989" s="32">
        <v>0.44887042999999999</v>
      </c>
      <c r="D989" s="32">
        <v>0.36659385999999999</v>
      </c>
      <c r="E989" s="32">
        <v>0.63340613999999995</v>
      </c>
    </row>
    <row r="990" spans="1:5">
      <c r="A990" s="31">
        <v>1999</v>
      </c>
      <c r="B990" s="31">
        <v>98</v>
      </c>
      <c r="C990" s="32">
        <v>0.47001762000000002</v>
      </c>
      <c r="D990" s="32">
        <v>0.38057836</v>
      </c>
      <c r="E990" s="32">
        <v>0.61942164</v>
      </c>
    </row>
    <row r="991" spans="1:5">
      <c r="A991" s="31">
        <v>1999</v>
      </c>
      <c r="B991" s="31">
        <v>99</v>
      </c>
      <c r="C991" s="32">
        <v>0.49673318</v>
      </c>
      <c r="D991" s="32">
        <v>0.3979065</v>
      </c>
      <c r="E991" s="32">
        <v>0.60209349999999995</v>
      </c>
    </row>
    <row r="992" spans="1:5">
      <c r="A992" s="31">
        <v>2000</v>
      </c>
      <c r="B992" s="31">
        <v>1</v>
      </c>
      <c r="C992" s="32">
        <v>4.5743930000000002E-2</v>
      </c>
      <c r="D992" s="32">
        <v>4.4721070000000002E-2</v>
      </c>
      <c r="E992" s="32">
        <v>0.95527892999999997</v>
      </c>
    </row>
    <row r="993" spans="1:5">
      <c r="A993" s="31">
        <v>2000</v>
      </c>
      <c r="B993" s="31">
        <v>2</v>
      </c>
      <c r="C993" s="32">
        <v>2.7805420000000001E-2</v>
      </c>
      <c r="D993" s="32">
        <v>2.7424150000000001E-2</v>
      </c>
      <c r="E993" s="32">
        <v>0.97257585000000002</v>
      </c>
    </row>
    <row r="994" spans="1:5">
      <c r="A994" s="31">
        <v>2000</v>
      </c>
      <c r="B994" s="31">
        <v>3</v>
      </c>
      <c r="C994" s="32">
        <v>1.8643219999999999E-2</v>
      </c>
      <c r="D994" s="32">
        <v>1.8471040000000001E-2</v>
      </c>
      <c r="E994" s="32">
        <v>0.98152896000000001</v>
      </c>
    </row>
    <row r="995" spans="1:5">
      <c r="A995" s="31">
        <v>2000</v>
      </c>
      <c r="B995" s="31">
        <v>4</v>
      </c>
      <c r="C995" s="32">
        <v>1.264091E-2</v>
      </c>
      <c r="D995" s="32">
        <v>1.256152E-2</v>
      </c>
      <c r="E995" s="32">
        <v>0.98743848000000001</v>
      </c>
    </row>
    <row r="996" spans="1:5">
      <c r="A996" s="31">
        <v>2000</v>
      </c>
      <c r="B996" s="31">
        <v>5</v>
      </c>
      <c r="C996" s="32">
        <v>9.3020800000000008E-3</v>
      </c>
      <c r="D996" s="32">
        <v>9.2590199999999998E-3</v>
      </c>
      <c r="E996" s="32">
        <v>0.99074097999999999</v>
      </c>
    </row>
    <row r="997" spans="1:5">
      <c r="A997" s="31">
        <v>2000</v>
      </c>
      <c r="B997" s="31">
        <v>6</v>
      </c>
      <c r="C997" s="32">
        <v>7.4520899999999998E-3</v>
      </c>
      <c r="D997" s="32">
        <v>7.4244300000000001E-3</v>
      </c>
      <c r="E997" s="32">
        <v>0.99257556999999996</v>
      </c>
    </row>
    <row r="998" spans="1:5">
      <c r="A998" s="31">
        <v>2000</v>
      </c>
      <c r="B998" s="31">
        <v>7</v>
      </c>
      <c r="C998" s="32">
        <v>6.0977899999999996E-3</v>
      </c>
      <c r="D998" s="32">
        <v>6.0792600000000004E-3</v>
      </c>
      <c r="E998" s="32">
        <v>0.99392073999999997</v>
      </c>
    </row>
    <row r="999" spans="1:5">
      <c r="A999" s="31">
        <v>2000</v>
      </c>
      <c r="B999" s="31">
        <v>8</v>
      </c>
      <c r="C999" s="32">
        <v>5.1983200000000002E-3</v>
      </c>
      <c r="D999" s="32">
        <v>5.1848399999999996E-3</v>
      </c>
      <c r="E999" s="32">
        <v>0.99481516000000003</v>
      </c>
    </row>
    <row r="1000" spans="1:5">
      <c r="A1000" s="31">
        <v>2000</v>
      </c>
      <c r="B1000" s="31">
        <v>9</v>
      </c>
      <c r="C1000" s="32">
        <v>4.5905299999999998E-3</v>
      </c>
      <c r="D1000" s="32">
        <v>4.5800199999999998E-3</v>
      </c>
      <c r="E1000" s="32">
        <v>0.99541997999999998</v>
      </c>
    </row>
    <row r="1001" spans="1:5">
      <c r="A1001" s="31">
        <v>2000</v>
      </c>
      <c r="B1001" s="31">
        <v>10</v>
      </c>
      <c r="C1001" s="32">
        <v>4.1945799999999998E-3</v>
      </c>
      <c r="D1001" s="32">
        <v>4.1857999999999999E-3</v>
      </c>
      <c r="E1001" s="32">
        <v>0.99581419999999998</v>
      </c>
    </row>
    <row r="1002" spans="1:5">
      <c r="A1002" s="31">
        <v>2000</v>
      </c>
      <c r="B1002" s="31">
        <v>11</v>
      </c>
      <c r="C1002" s="32">
        <v>3.92728E-3</v>
      </c>
      <c r="D1002" s="32">
        <v>3.9195899999999997E-3</v>
      </c>
      <c r="E1002" s="32">
        <v>0.99608041000000003</v>
      </c>
    </row>
    <row r="1003" spans="1:5">
      <c r="A1003" s="31">
        <v>2000</v>
      </c>
      <c r="B1003" s="31">
        <v>12</v>
      </c>
      <c r="C1003" s="32">
        <v>3.8573100000000001E-3</v>
      </c>
      <c r="D1003" s="32">
        <v>3.84988E-3</v>
      </c>
      <c r="E1003" s="32">
        <v>0.99615012000000003</v>
      </c>
    </row>
    <row r="1004" spans="1:5">
      <c r="A1004" s="31">
        <v>2000</v>
      </c>
      <c r="B1004" s="31">
        <v>13</v>
      </c>
      <c r="C1004" s="32">
        <v>3.8896500000000001E-3</v>
      </c>
      <c r="D1004" s="32">
        <v>3.8820999999999999E-3</v>
      </c>
      <c r="E1004" s="32">
        <v>0.9961179</v>
      </c>
    </row>
    <row r="1005" spans="1:5">
      <c r="A1005" s="31">
        <v>2000</v>
      </c>
      <c r="B1005" s="31">
        <v>14</v>
      </c>
      <c r="C1005" s="32">
        <v>4.0562000000000003E-3</v>
      </c>
      <c r="D1005" s="32">
        <v>4.0479899999999996E-3</v>
      </c>
      <c r="E1005" s="32">
        <v>0.99595201</v>
      </c>
    </row>
    <row r="1006" spans="1:5">
      <c r="A1006" s="31">
        <v>2000</v>
      </c>
      <c r="B1006" s="31">
        <v>15</v>
      </c>
      <c r="C1006" s="32">
        <v>4.2757100000000003E-3</v>
      </c>
      <c r="D1006" s="32">
        <v>4.2665899999999998E-3</v>
      </c>
      <c r="E1006" s="32">
        <v>0.99573341000000004</v>
      </c>
    </row>
    <row r="1007" spans="1:5">
      <c r="A1007" s="31">
        <v>2000</v>
      </c>
      <c r="B1007" s="31">
        <v>16</v>
      </c>
      <c r="C1007" s="32">
        <v>4.6204200000000001E-3</v>
      </c>
      <c r="D1007" s="32">
        <v>4.60977E-3</v>
      </c>
      <c r="E1007" s="32">
        <v>0.99539023000000004</v>
      </c>
    </row>
    <row r="1008" spans="1:5">
      <c r="A1008" s="31">
        <v>2000</v>
      </c>
      <c r="B1008" s="31">
        <v>17</v>
      </c>
      <c r="C1008" s="32">
        <v>4.9848399999999999E-3</v>
      </c>
      <c r="D1008" s="32">
        <v>4.9724399999999998E-3</v>
      </c>
      <c r="E1008" s="32">
        <v>0.99502756000000003</v>
      </c>
    </row>
    <row r="1009" spans="1:5">
      <c r="A1009" s="31">
        <v>2000</v>
      </c>
      <c r="B1009" s="31">
        <v>18</v>
      </c>
      <c r="C1009" s="32">
        <v>5.4069699999999997E-3</v>
      </c>
      <c r="D1009" s="32">
        <v>5.3923900000000004E-3</v>
      </c>
      <c r="E1009" s="32">
        <v>0.99460760999999998</v>
      </c>
    </row>
    <row r="1010" spans="1:5">
      <c r="A1010" s="31">
        <v>2000</v>
      </c>
      <c r="B1010" s="31">
        <v>19</v>
      </c>
      <c r="C1010" s="32">
        <v>5.94963E-3</v>
      </c>
      <c r="D1010" s="32">
        <v>5.9319799999999999E-3</v>
      </c>
      <c r="E1010" s="32">
        <v>0.99406802000000005</v>
      </c>
    </row>
    <row r="1011" spans="1:5">
      <c r="A1011" s="31">
        <v>2000</v>
      </c>
      <c r="B1011" s="31">
        <v>20</v>
      </c>
      <c r="C1011" s="32">
        <v>6.5229199999999998E-3</v>
      </c>
      <c r="D1011" s="32">
        <v>6.5017199999999999E-3</v>
      </c>
      <c r="E1011" s="32">
        <v>0.99349827999999996</v>
      </c>
    </row>
    <row r="1012" spans="1:5">
      <c r="A1012" s="31">
        <v>2000</v>
      </c>
      <c r="B1012" s="31">
        <v>21</v>
      </c>
      <c r="C1012" s="32">
        <v>7.0427500000000004E-3</v>
      </c>
      <c r="D1012" s="32">
        <v>7.0180299999999998E-3</v>
      </c>
      <c r="E1012" s="32">
        <v>0.99298196999999999</v>
      </c>
    </row>
    <row r="1013" spans="1:5">
      <c r="A1013" s="31">
        <v>2000</v>
      </c>
      <c r="B1013" s="31">
        <v>22</v>
      </c>
      <c r="C1013" s="32">
        <v>7.4194500000000002E-3</v>
      </c>
      <c r="D1013" s="32">
        <v>7.39203E-3</v>
      </c>
      <c r="E1013" s="32">
        <v>0.99260797000000001</v>
      </c>
    </row>
    <row r="1014" spans="1:5">
      <c r="A1014" s="31">
        <v>2000</v>
      </c>
      <c r="B1014" s="31">
        <v>23</v>
      </c>
      <c r="C1014" s="32">
        <v>7.6746200000000001E-3</v>
      </c>
      <c r="D1014" s="32">
        <v>7.64528E-3</v>
      </c>
      <c r="E1014" s="32">
        <v>0.99235472000000002</v>
      </c>
    </row>
    <row r="1015" spans="1:5">
      <c r="A1015" s="31">
        <v>2000</v>
      </c>
      <c r="B1015" s="31">
        <v>24</v>
      </c>
      <c r="C1015" s="32">
        <v>7.8982299999999991E-3</v>
      </c>
      <c r="D1015" s="32">
        <v>7.8671699999999997E-3</v>
      </c>
      <c r="E1015" s="32">
        <v>0.99213282999999997</v>
      </c>
    </row>
    <row r="1016" spans="1:5">
      <c r="A1016" s="31">
        <v>2000</v>
      </c>
      <c r="B1016" s="31">
        <v>25</v>
      </c>
      <c r="C1016" s="32">
        <v>8.0907600000000007E-3</v>
      </c>
      <c r="D1016" s="32">
        <v>8.05816E-3</v>
      </c>
      <c r="E1016" s="32">
        <v>0.99194183999999996</v>
      </c>
    </row>
    <row r="1017" spans="1:5">
      <c r="A1017" s="31">
        <v>2000</v>
      </c>
      <c r="B1017" s="31">
        <v>26</v>
      </c>
      <c r="C1017" s="32">
        <v>8.2469499999999994E-3</v>
      </c>
      <c r="D1017" s="32">
        <v>8.2130899999999993E-3</v>
      </c>
      <c r="E1017" s="32">
        <v>0.99178690999999997</v>
      </c>
    </row>
    <row r="1018" spans="1:5">
      <c r="A1018" s="31">
        <v>2000</v>
      </c>
      <c r="B1018" s="31">
        <v>27</v>
      </c>
      <c r="C1018" s="32">
        <v>8.3947799999999993E-3</v>
      </c>
      <c r="D1018" s="32">
        <v>8.3596899999999995E-3</v>
      </c>
      <c r="E1018" s="32">
        <v>0.99164030999999997</v>
      </c>
    </row>
    <row r="1019" spans="1:5">
      <c r="A1019" s="31">
        <v>2000</v>
      </c>
      <c r="B1019" s="31">
        <v>28</v>
      </c>
      <c r="C1019" s="32">
        <v>8.5665900000000007E-3</v>
      </c>
      <c r="D1019" s="32">
        <v>8.5300500000000008E-3</v>
      </c>
      <c r="E1019" s="32">
        <v>0.99146995000000004</v>
      </c>
    </row>
    <row r="1020" spans="1:5">
      <c r="A1020" s="31">
        <v>2000</v>
      </c>
      <c r="B1020" s="31">
        <v>29</v>
      </c>
      <c r="C1020" s="32">
        <v>8.6471599999999992E-3</v>
      </c>
      <c r="D1020" s="32">
        <v>8.60993E-3</v>
      </c>
      <c r="E1020" s="32">
        <v>0.99139007000000001</v>
      </c>
    </row>
    <row r="1021" spans="1:5">
      <c r="A1021" s="31">
        <v>2000</v>
      </c>
      <c r="B1021" s="31">
        <v>30</v>
      </c>
      <c r="C1021" s="32">
        <v>8.8712400000000007E-3</v>
      </c>
      <c r="D1021" s="32">
        <v>8.8320699999999992E-3</v>
      </c>
      <c r="E1021" s="32">
        <v>0.99116793000000003</v>
      </c>
    </row>
    <row r="1022" spans="1:5">
      <c r="A1022" s="31">
        <v>2000</v>
      </c>
      <c r="B1022" s="31">
        <v>31</v>
      </c>
      <c r="C1022" s="32">
        <v>8.9437600000000003E-3</v>
      </c>
      <c r="D1022" s="32">
        <v>8.9039500000000008E-3</v>
      </c>
      <c r="E1022" s="32">
        <v>0.99109605000000001</v>
      </c>
    </row>
    <row r="1023" spans="1:5">
      <c r="A1023" s="31">
        <v>2000</v>
      </c>
      <c r="B1023" s="31">
        <v>32</v>
      </c>
      <c r="C1023" s="32">
        <v>9.2362E-3</v>
      </c>
      <c r="D1023" s="32">
        <v>9.1937400000000006E-3</v>
      </c>
      <c r="E1023" s="32">
        <v>0.99080626000000005</v>
      </c>
    </row>
    <row r="1024" spans="1:5">
      <c r="A1024" s="31">
        <v>2000</v>
      </c>
      <c r="B1024" s="31">
        <v>33</v>
      </c>
      <c r="C1024" s="32">
        <v>9.4781899999999992E-3</v>
      </c>
      <c r="D1024" s="32">
        <v>9.4334799999999993E-3</v>
      </c>
      <c r="E1024" s="32">
        <v>0.99056652000000001</v>
      </c>
    </row>
    <row r="1025" spans="1:5">
      <c r="A1025" s="31">
        <v>2000</v>
      </c>
      <c r="B1025" s="31">
        <v>34</v>
      </c>
      <c r="C1025" s="32">
        <v>9.7362000000000004E-3</v>
      </c>
      <c r="D1025" s="32">
        <v>9.6890399999999995E-3</v>
      </c>
      <c r="E1025" s="32">
        <v>0.99031095999999996</v>
      </c>
    </row>
    <row r="1026" spans="1:5">
      <c r="A1026" s="31">
        <v>2000</v>
      </c>
      <c r="B1026" s="31">
        <v>35</v>
      </c>
      <c r="C1026" s="32">
        <v>1.003706E-2</v>
      </c>
      <c r="D1026" s="32">
        <v>9.9869399999999997E-3</v>
      </c>
      <c r="E1026" s="32">
        <v>0.99001306</v>
      </c>
    </row>
    <row r="1027" spans="1:5">
      <c r="A1027" s="31">
        <v>2000</v>
      </c>
      <c r="B1027" s="31">
        <v>36</v>
      </c>
      <c r="C1027" s="32">
        <v>1.033099E-2</v>
      </c>
      <c r="D1027" s="32">
        <v>1.02779E-2</v>
      </c>
      <c r="E1027" s="32">
        <v>0.98972210000000005</v>
      </c>
    </row>
    <row r="1028" spans="1:5">
      <c r="A1028" s="31">
        <v>2000</v>
      </c>
      <c r="B1028" s="31">
        <v>37</v>
      </c>
      <c r="C1028" s="32">
        <v>1.05874E-2</v>
      </c>
      <c r="D1028" s="32">
        <v>1.053165E-2</v>
      </c>
      <c r="E1028" s="32">
        <v>0.98946835</v>
      </c>
    </row>
    <row r="1029" spans="1:5">
      <c r="A1029" s="31">
        <v>2000</v>
      </c>
      <c r="B1029" s="31">
        <v>38</v>
      </c>
      <c r="C1029" s="32">
        <v>1.094235E-2</v>
      </c>
      <c r="D1029" s="32">
        <v>1.088281E-2</v>
      </c>
      <c r="E1029" s="32">
        <v>0.98911718999999998</v>
      </c>
    </row>
    <row r="1030" spans="1:5">
      <c r="A1030" s="31">
        <v>2000</v>
      </c>
      <c r="B1030" s="31">
        <v>39</v>
      </c>
      <c r="C1030" s="32">
        <v>1.118355E-2</v>
      </c>
      <c r="D1030" s="32">
        <v>1.112136E-2</v>
      </c>
      <c r="E1030" s="32">
        <v>0.98887864000000003</v>
      </c>
    </row>
    <row r="1031" spans="1:5">
      <c r="A1031" s="31">
        <v>2000</v>
      </c>
      <c r="B1031" s="31">
        <v>40</v>
      </c>
      <c r="C1031" s="32">
        <v>1.162532E-2</v>
      </c>
      <c r="D1031" s="32">
        <v>1.155813E-2</v>
      </c>
      <c r="E1031" s="32">
        <v>0.98844186999999994</v>
      </c>
    </row>
    <row r="1032" spans="1:5">
      <c r="A1032" s="31">
        <v>2000</v>
      </c>
      <c r="B1032" s="31">
        <v>41</v>
      </c>
      <c r="C1032" s="32">
        <v>1.171326E-2</v>
      </c>
      <c r="D1032" s="32">
        <v>1.164506E-2</v>
      </c>
      <c r="E1032" s="32">
        <v>0.98835494000000002</v>
      </c>
    </row>
    <row r="1033" spans="1:5">
      <c r="A1033" s="31">
        <v>2000</v>
      </c>
      <c r="B1033" s="31">
        <v>42</v>
      </c>
      <c r="C1033" s="32">
        <v>1.221443E-2</v>
      </c>
      <c r="D1033" s="32">
        <v>1.214029E-2</v>
      </c>
      <c r="E1033" s="32">
        <v>0.98785970999999995</v>
      </c>
    </row>
    <row r="1034" spans="1:5">
      <c r="A1034" s="31">
        <v>2000</v>
      </c>
      <c r="B1034" s="31">
        <v>43</v>
      </c>
      <c r="C1034" s="32">
        <v>1.239938E-2</v>
      </c>
      <c r="D1034" s="32">
        <v>1.2322980000000001E-2</v>
      </c>
      <c r="E1034" s="32">
        <v>0.98767702000000002</v>
      </c>
    </row>
    <row r="1035" spans="1:5">
      <c r="A1035" s="31">
        <v>2000</v>
      </c>
      <c r="B1035" s="31">
        <v>44</v>
      </c>
      <c r="C1035" s="32">
        <v>1.275284E-2</v>
      </c>
      <c r="D1035" s="32">
        <v>1.2672040000000001E-2</v>
      </c>
      <c r="E1035" s="32">
        <v>0.98732796</v>
      </c>
    </row>
    <row r="1036" spans="1:5">
      <c r="A1036" s="31">
        <v>2000</v>
      </c>
      <c r="B1036" s="31">
        <v>45</v>
      </c>
      <c r="C1036" s="32">
        <v>1.318538E-2</v>
      </c>
      <c r="D1036" s="32">
        <v>1.3099029999999999E-2</v>
      </c>
      <c r="E1036" s="32">
        <v>0.98690096999999999</v>
      </c>
    </row>
    <row r="1037" spans="1:5">
      <c r="A1037" s="31">
        <v>2000</v>
      </c>
      <c r="B1037" s="31">
        <v>46</v>
      </c>
      <c r="C1037" s="32">
        <v>1.3501269999999999E-2</v>
      </c>
      <c r="D1037" s="32">
        <v>1.3410729999999999E-2</v>
      </c>
      <c r="E1037" s="32">
        <v>0.98658926999999996</v>
      </c>
    </row>
    <row r="1038" spans="1:5">
      <c r="A1038" s="31">
        <v>2000</v>
      </c>
      <c r="B1038" s="31">
        <v>47</v>
      </c>
      <c r="C1038" s="32">
        <v>1.395503E-2</v>
      </c>
      <c r="D1038" s="32">
        <v>1.385834E-2</v>
      </c>
      <c r="E1038" s="32">
        <v>0.98614166000000003</v>
      </c>
    </row>
    <row r="1039" spans="1:5">
      <c r="A1039" s="31">
        <v>2000</v>
      </c>
      <c r="B1039" s="31">
        <v>48</v>
      </c>
      <c r="C1039" s="32">
        <v>1.4631460000000001E-2</v>
      </c>
      <c r="D1039" s="32">
        <v>1.45252E-2</v>
      </c>
      <c r="E1039" s="32">
        <v>0.98547479999999998</v>
      </c>
    </row>
    <row r="1040" spans="1:5">
      <c r="A1040" s="31">
        <v>2000</v>
      </c>
      <c r="B1040" s="31">
        <v>49</v>
      </c>
      <c r="C1040" s="32">
        <v>1.524469E-2</v>
      </c>
      <c r="D1040" s="32">
        <v>1.512936E-2</v>
      </c>
      <c r="E1040" s="32">
        <v>0.98487064000000002</v>
      </c>
    </row>
    <row r="1041" spans="1:5">
      <c r="A1041" s="31">
        <v>2000</v>
      </c>
      <c r="B1041" s="31">
        <v>50</v>
      </c>
      <c r="C1041" s="32">
        <v>1.6209399999999999E-2</v>
      </c>
      <c r="D1041" s="32">
        <v>1.6079079999999999E-2</v>
      </c>
      <c r="E1041" s="32">
        <v>0.98392091999999998</v>
      </c>
    </row>
    <row r="1042" spans="1:5">
      <c r="A1042" s="31">
        <v>2000</v>
      </c>
      <c r="B1042" s="31">
        <v>51</v>
      </c>
      <c r="C1042" s="32">
        <v>1.665809E-2</v>
      </c>
      <c r="D1042" s="32">
        <v>1.6520489999999999E-2</v>
      </c>
      <c r="E1042" s="32">
        <v>0.98347951</v>
      </c>
    </row>
    <row r="1043" spans="1:5">
      <c r="A1043" s="31">
        <v>2000</v>
      </c>
      <c r="B1043" s="31">
        <v>52</v>
      </c>
      <c r="C1043" s="32">
        <v>1.7700230000000001E-2</v>
      </c>
      <c r="D1043" s="32">
        <v>1.7544959999999998E-2</v>
      </c>
      <c r="E1043" s="32">
        <v>0.98245503999999995</v>
      </c>
    </row>
    <row r="1044" spans="1:5">
      <c r="A1044" s="31">
        <v>2000</v>
      </c>
      <c r="B1044" s="31">
        <v>53</v>
      </c>
      <c r="C1044" s="32">
        <v>1.8393960000000001E-2</v>
      </c>
      <c r="D1044" s="32">
        <v>1.8226329999999999E-2</v>
      </c>
      <c r="E1044" s="32">
        <v>0.98177367000000004</v>
      </c>
    </row>
    <row r="1045" spans="1:5">
      <c r="A1045" s="31">
        <v>2000</v>
      </c>
      <c r="B1045" s="31">
        <v>54</v>
      </c>
      <c r="C1045" s="32">
        <v>1.9281630000000001E-2</v>
      </c>
      <c r="D1045" s="32">
        <v>1.9097510000000002E-2</v>
      </c>
      <c r="E1045" s="32">
        <v>0.98090248999999996</v>
      </c>
    </row>
    <row r="1046" spans="1:5">
      <c r="A1046" s="31">
        <v>2000</v>
      </c>
      <c r="B1046" s="31">
        <v>55</v>
      </c>
      <c r="C1046" s="32">
        <v>2.0144459999999999E-2</v>
      </c>
      <c r="D1046" s="32">
        <v>1.9943579999999999E-2</v>
      </c>
      <c r="E1046" s="32">
        <v>0.98005642000000004</v>
      </c>
    </row>
    <row r="1047" spans="1:5">
      <c r="A1047" s="31">
        <v>2000</v>
      </c>
      <c r="B1047" s="31">
        <v>56</v>
      </c>
      <c r="C1047" s="32">
        <v>2.1167660000000001E-2</v>
      </c>
      <c r="D1047" s="32">
        <v>2.0945970000000001E-2</v>
      </c>
      <c r="E1047" s="32">
        <v>0.97905403000000002</v>
      </c>
    </row>
    <row r="1048" spans="1:5">
      <c r="A1048" s="31">
        <v>2000</v>
      </c>
      <c r="B1048" s="31">
        <v>57</v>
      </c>
      <c r="C1048" s="32">
        <v>2.2211419999999999E-2</v>
      </c>
      <c r="D1048" s="32">
        <v>2.1967449999999999E-2</v>
      </c>
      <c r="E1048" s="32">
        <v>0.97803255</v>
      </c>
    </row>
    <row r="1049" spans="1:5">
      <c r="A1049" s="31">
        <v>2000</v>
      </c>
      <c r="B1049" s="31">
        <v>58</v>
      </c>
      <c r="C1049" s="32">
        <v>2.3817540000000002E-2</v>
      </c>
      <c r="D1049" s="32">
        <v>2.3537240000000001E-2</v>
      </c>
      <c r="E1049" s="32">
        <v>0.97646275999999999</v>
      </c>
    </row>
    <row r="1050" spans="1:5">
      <c r="A1050" s="31">
        <v>2000</v>
      </c>
      <c r="B1050" s="31">
        <v>59</v>
      </c>
      <c r="C1050" s="32">
        <v>2.5447319999999999E-2</v>
      </c>
      <c r="D1050" s="32">
        <v>2.51276E-2</v>
      </c>
      <c r="E1050" s="32">
        <v>0.97487239999999997</v>
      </c>
    </row>
    <row r="1051" spans="1:5">
      <c r="A1051" s="31">
        <v>2000</v>
      </c>
      <c r="B1051" s="31">
        <v>60</v>
      </c>
      <c r="C1051" s="32">
        <v>2.797146E-2</v>
      </c>
      <c r="D1051" s="32">
        <v>2.7585660000000001E-2</v>
      </c>
      <c r="E1051" s="32">
        <v>0.97241434000000004</v>
      </c>
    </row>
    <row r="1052" spans="1:5">
      <c r="A1052" s="31">
        <v>2000</v>
      </c>
      <c r="B1052" s="31">
        <v>61</v>
      </c>
      <c r="C1052" s="32">
        <v>2.9502380000000002E-2</v>
      </c>
      <c r="D1052" s="32">
        <v>2.907351E-2</v>
      </c>
      <c r="E1052" s="32">
        <v>0.97092648999999998</v>
      </c>
    </row>
    <row r="1053" spans="1:5">
      <c r="A1053" s="31">
        <v>2000</v>
      </c>
      <c r="B1053" s="31">
        <v>62</v>
      </c>
      <c r="C1053" s="32">
        <v>3.2401930000000002E-2</v>
      </c>
      <c r="D1053" s="32">
        <v>3.1885360000000001E-2</v>
      </c>
      <c r="E1053" s="32">
        <v>0.96811464000000003</v>
      </c>
    </row>
    <row r="1054" spans="1:5">
      <c r="A1054" s="31">
        <v>2000</v>
      </c>
      <c r="B1054" s="31">
        <v>63</v>
      </c>
      <c r="C1054" s="32">
        <v>3.5006879999999997E-2</v>
      </c>
      <c r="D1054" s="32">
        <v>3.440468E-2</v>
      </c>
      <c r="E1054" s="32">
        <v>0.96559532000000003</v>
      </c>
    </row>
    <row r="1055" spans="1:5">
      <c r="A1055" s="31">
        <v>2000</v>
      </c>
      <c r="B1055" s="31">
        <v>64</v>
      </c>
      <c r="C1055" s="32">
        <v>3.7902320000000003E-2</v>
      </c>
      <c r="D1055" s="32">
        <v>3.7197389999999997E-2</v>
      </c>
      <c r="E1055" s="32">
        <v>0.96280261</v>
      </c>
    </row>
    <row r="1056" spans="1:5">
      <c r="A1056" s="31">
        <v>2000</v>
      </c>
      <c r="B1056" s="31">
        <v>65</v>
      </c>
      <c r="C1056" s="32">
        <v>4.1151680000000003E-2</v>
      </c>
      <c r="D1056" s="32">
        <v>4.032202E-2</v>
      </c>
      <c r="E1056" s="32">
        <v>0.95967798000000004</v>
      </c>
    </row>
    <row r="1057" spans="1:5">
      <c r="A1057" s="31">
        <v>2000</v>
      </c>
      <c r="B1057" s="31">
        <v>66</v>
      </c>
      <c r="C1057" s="32">
        <v>4.4197350000000003E-2</v>
      </c>
      <c r="D1057" s="32">
        <v>4.3241769999999999E-2</v>
      </c>
      <c r="E1057" s="32">
        <v>0.95675823000000004</v>
      </c>
    </row>
    <row r="1058" spans="1:5">
      <c r="A1058" s="31">
        <v>2000</v>
      </c>
      <c r="B1058" s="31">
        <v>67</v>
      </c>
      <c r="C1058" s="32">
        <v>4.7925200000000001E-2</v>
      </c>
      <c r="D1058" s="32">
        <v>4.6803659999999997E-2</v>
      </c>
      <c r="E1058" s="32">
        <v>0.95319633999999998</v>
      </c>
    </row>
    <row r="1059" spans="1:5">
      <c r="A1059" s="31">
        <v>2000</v>
      </c>
      <c r="B1059" s="31">
        <v>68</v>
      </c>
      <c r="C1059" s="32">
        <v>5.2315939999999998E-2</v>
      </c>
      <c r="D1059" s="32">
        <v>5.0982340000000001E-2</v>
      </c>
      <c r="E1059" s="32">
        <v>0.94901765999999999</v>
      </c>
    </row>
    <row r="1060" spans="1:5">
      <c r="A1060" s="31">
        <v>2000</v>
      </c>
      <c r="B1060" s="31">
        <v>69</v>
      </c>
      <c r="C1060" s="32">
        <v>5.669623E-2</v>
      </c>
      <c r="D1060" s="32">
        <v>5.5133309999999998E-2</v>
      </c>
      <c r="E1060" s="32">
        <v>0.94486669000000001</v>
      </c>
    </row>
    <row r="1061" spans="1:5">
      <c r="A1061" s="31">
        <v>2000</v>
      </c>
      <c r="B1061" s="31">
        <v>70</v>
      </c>
      <c r="C1061" s="32">
        <v>6.3358579999999998E-2</v>
      </c>
      <c r="D1061" s="32">
        <v>6.1413059999999998E-2</v>
      </c>
      <c r="E1061" s="32">
        <v>0.93858693999999998</v>
      </c>
    </row>
    <row r="1062" spans="1:5">
      <c r="A1062" s="31">
        <v>2000</v>
      </c>
      <c r="B1062" s="31">
        <v>71</v>
      </c>
      <c r="C1062" s="32">
        <v>6.7444249999999997E-2</v>
      </c>
      <c r="D1062" s="32">
        <v>6.5244079999999996E-2</v>
      </c>
      <c r="E1062" s="32">
        <v>0.93475591999999996</v>
      </c>
    </row>
    <row r="1063" spans="1:5">
      <c r="A1063" s="31">
        <v>2000</v>
      </c>
      <c r="B1063" s="31">
        <v>72</v>
      </c>
      <c r="C1063" s="32">
        <v>7.4983750000000002E-2</v>
      </c>
      <c r="D1063" s="32">
        <v>7.2274060000000001E-2</v>
      </c>
      <c r="E1063" s="32">
        <v>0.92772593999999997</v>
      </c>
    </row>
    <row r="1064" spans="1:5">
      <c r="A1064" s="31">
        <v>2000</v>
      </c>
      <c r="B1064" s="31">
        <v>73</v>
      </c>
      <c r="C1064" s="32">
        <v>8.1500420000000004E-2</v>
      </c>
      <c r="D1064" s="32">
        <v>7.8309299999999998E-2</v>
      </c>
      <c r="E1064" s="32">
        <v>0.92169069999999997</v>
      </c>
    </row>
    <row r="1065" spans="1:5">
      <c r="A1065" s="31">
        <v>2000</v>
      </c>
      <c r="B1065" s="31">
        <v>74</v>
      </c>
      <c r="C1065" s="32">
        <v>8.8983090000000001E-2</v>
      </c>
      <c r="D1065" s="32">
        <v>8.5192729999999994E-2</v>
      </c>
      <c r="E1065" s="32">
        <v>0.91480726999999995</v>
      </c>
    </row>
    <row r="1066" spans="1:5">
      <c r="A1066" s="31">
        <v>2000</v>
      </c>
      <c r="B1066" s="31">
        <v>75</v>
      </c>
      <c r="C1066" s="32">
        <v>9.7228519999999999E-2</v>
      </c>
      <c r="D1066" s="32">
        <v>9.2720960000000005E-2</v>
      </c>
      <c r="E1066" s="32">
        <v>0.90727904000000004</v>
      </c>
    </row>
    <row r="1067" spans="1:5">
      <c r="A1067" s="31">
        <v>2000</v>
      </c>
      <c r="B1067" s="31">
        <v>76</v>
      </c>
      <c r="C1067" s="32">
        <v>0.10497297999999999</v>
      </c>
      <c r="D1067" s="32">
        <v>9.9738080000000007E-2</v>
      </c>
      <c r="E1067" s="32">
        <v>0.90026192000000005</v>
      </c>
    </row>
    <row r="1068" spans="1:5">
      <c r="A1068" s="31">
        <v>2000</v>
      </c>
      <c r="B1068" s="31">
        <v>77</v>
      </c>
      <c r="C1068" s="32">
        <v>0.11329762</v>
      </c>
      <c r="D1068" s="32">
        <v>0.10722353</v>
      </c>
      <c r="E1068" s="32">
        <v>0.89277647000000004</v>
      </c>
    </row>
    <row r="1069" spans="1:5">
      <c r="A1069" s="31">
        <v>2000</v>
      </c>
      <c r="B1069" s="31">
        <v>78</v>
      </c>
      <c r="C1069" s="32">
        <v>0.12357607</v>
      </c>
      <c r="D1069" s="32">
        <v>0.11638488</v>
      </c>
      <c r="E1069" s="32">
        <v>0.88361511999999998</v>
      </c>
    </row>
    <row r="1070" spans="1:5">
      <c r="A1070" s="31">
        <v>2000</v>
      </c>
      <c r="B1070" s="31">
        <v>79</v>
      </c>
      <c r="C1070" s="32">
        <v>0.13263944</v>
      </c>
      <c r="D1070" s="32">
        <v>0.12438993</v>
      </c>
      <c r="E1070" s="32">
        <v>0.87561007000000002</v>
      </c>
    </row>
    <row r="1071" spans="1:5">
      <c r="A1071" s="31">
        <v>2000</v>
      </c>
      <c r="B1071" s="31">
        <v>80</v>
      </c>
      <c r="C1071" s="32">
        <v>0.14461679999999999</v>
      </c>
      <c r="D1071" s="32">
        <v>0.13486492999999999</v>
      </c>
      <c r="E1071" s="32">
        <v>0.86513507000000001</v>
      </c>
    </row>
    <row r="1072" spans="1:5">
      <c r="A1072" s="31">
        <v>2000</v>
      </c>
      <c r="B1072" s="31">
        <v>81</v>
      </c>
      <c r="C1072" s="32">
        <v>0.15284408999999999</v>
      </c>
      <c r="D1072" s="32">
        <v>0.14199271999999999</v>
      </c>
      <c r="E1072" s="32">
        <v>0.85800728000000004</v>
      </c>
    </row>
    <row r="1073" spans="1:5">
      <c r="A1073" s="31">
        <v>2000</v>
      </c>
      <c r="B1073" s="31">
        <v>82</v>
      </c>
      <c r="C1073" s="32">
        <v>0.16832322999999999</v>
      </c>
      <c r="D1073" s="32">
        <v>0.15525659</v>
      </c>
      <c r="E1073" s="32">
        <v>0.84474340999999997</v>
      </c>
    </row>
    <row r="1074" spans="1:5">
      <c r="A1074" s="31">
        <v>2000</v>
      </c>
      <c r="B1074" s="31">
        <v>83</v>
      </c>
      <c r="C1074" s="32">
        <v>0.18175981999999999</v>
      </c>
      <c r="D1074" s="32">
        <v>0.16661762999999999</v>
      </c>
      <c r="E1074" s="32">
        <v>0.83338237000000004</v>
      </c>
    </row>
    <row r="1075" spans="1:5">
      <c r="A1075" s="31">
        <v>2000</v>
      </c>
      <c r="B1075" s="31">
        <v>84</v>
      </c>
      <c r="C1075" s="32">
        <v>0.19775659000000001</v>
      </c>
      <c r="D1075" s="32">
        <v>0.17996223</v>
      </c>
      <c r="E1075" s="32">
        <v>0.82003777</v>
      </c>
    </row>
    <row r="1076" spans="1:5">
      <c r="A1076" s="31">
        <v>2000</v>
      </c>
      <c r="B1076" s="31">
        <v>85</v>
      </c>
      <c r="C1076" s="32">
        <v>0.21211319000000001</v>
      </c>
      <c r="D1076" s="32">
        <v>0.19177427</v>
      </c>
      <c r="E1076" s="32">
        <v>0.80822572999999998</v>
      </c>
    </row>
    <row r="1077" spans="1:5">
      <c r="A1077" s="31">
        <v>2000</v>
      </c>
      <c r="B1077" s="31">
        <v>86</v>
      </c>
      <c r="C1077" s="32">
        <v>0.22756783</v>
      </c>
      <c r="D1077" s="32">
        <v>0.20431954999999999</v>
      </c>
      <c r="E1077" s="32">
        <v>0.79568044999999998</v>
      </c>
    </row>
    <row r="1078" spans="1:5">
      <c r="A1078" s="31">
        <v>2000</v>
      </c>
      <c r="B1078" s="31">
        <v>87</v>
      </c>
      <c r="C1078" s="32">
        <v>0.24317250000000001</v>
      </c>
      <c r="D1078" s="32">
        <v>0.21681122999999999</v>
      </c>
      <c r="E1078" s="32">
        <v>0.78318876999999998</v>
      </c>
    </row>
    <row r="1079" spans="1:5">
      <c r="A1079" s="31">
        <v>2000</v>
      </c>
      <c r="B1079" s="31">
        <v>88</v>
      </c>
      <c r="C1079" s="32">
        <v>0.26079430999999997</v>
      </c>
      <c r="D1079" s="32">
        <v>0.23071034000000001</v>
      </c>
      <c r="E1079" s="32">
        <v>0.76928965999999999</v>
      </c>
    </row>
    <row r="1080" spans="1:5">
      <c r="A1080" s="31">
        <v>2000</v>
      </c>
      <c r="B1080" s="31">
        <v>89</v>
      </c>
      <c r="C1080" s="32">
        <v>0.27683688000000001</v>
      </c>
      <c r="D1080" s="32">
        <v>0.24317674</v>
      </c>
      <c r="E1080" s="32">
        <v>0.75682326</v>
      </c>
    </row>
    <row r="1081" spans="1:5">
      <c r="A1081" s="31">
        <v>2000</v>
      </c>
      <c r="B1081" s="31">
        <v>90</v>
      </c>
      <c r="C1081" s="32">
        <v>0.29960167999999998</v>
      </c>
      <c r="D1081" s="32">
        <v>0.26056832000000002</v>
      </c>
      <c r="E1081" s="32">
        <v>0.73943168000000004</v>
      </c>
    </row>
    <row r="1082" spans="1:5">
      <c r="A1082" s="31">
        <v>2000</v>
      </c>
      <c r="B1082" s="31">
        <v>91</v>
      </c>
      <c r="C1082" s="32">
        <v>0.31267002999999999</v>
      </c>
      <c r="D1082" s="32">
        <v>0.27039743999999999</v>
      </c>
      <c r="E1082" s="32">
        <v>0.72960256000000001</v>
      </c>
    </row>
    <row r="1083" spans="1:5">
      <c r="A1083" s="31">
        <v>2000</v>
      </c>
      <c r="B1083" s="31">
        <v>92</v>
      </c>
      <c r="C1083" s="32">
        <v>0.33592022999999999</v>
      </c>
      <c r="D1083" s="32">
        <v>0.28761276000000002</v>
      </c>
      <c r="E1083" s="32">
        <v>0.71238723999999998</v>
      </c>
    </row>
    <row r="1084" spans="1:5">
      <c r="A1084" s="31">
        <v>2000</v>
      </c>
      <c r="B1084" s="31">
        <v>93</v>
      </c>
      <c r="C1084" s="32">
        <v>0.35638626000000001</v>
      </c>
      <c r="D1084" s="32">
        <v>0.30248543999999999</v>
      </c>
      <c r="E1084" s="32">
        <v>0.69751456000000001</v>
      </c>
    </row>
    <row r="1085" spans="1:5">
      <c r="A1085" s="31">
        <v>2000</v>
      </c>
      <c r="B1085" s="31">
        <v>94</v>
      </c>
      <c r="C1085" s="32">
        <v>0.37900644</v>
      </c>
      <c r="D1085" s="32">
        <v>0.31862582</v>
      </c>
      <c r="E1085" s="32">
        <v>0.68137418000000005</v>
      </c>
    </row>
    <row r="1086" spans="1:5">
      <c r="A1086" s="31">
        <v>2000</v>
      </c>
      <c r="B1086" s="31">
        <v>95</v>
      </c>
      <c r="C1086" s="32">
        <v>0.40450119000000001</v>
      </c>
      <c r="D1086" s="32">
        <v>0.33645331000000001</v>
      </c>
      <c r="E1086" s="32">
        <v>0.66354668999999999</v>
      </c>
    </row>
    <row r="1087" spans="1:5">
      <c r="A1087" s="31">
        <v>2000</v>
      </c>
      <c r="B1087" s="31">
        <v>96</v>
      </c>
      <c r="C1087" s="32">
        <v>0.42692701</v>
      </c>
      <c r="D1087" s="32">
        <v>0.35182518000000002</v>
      </c>
      <c r="E1087" s="32">
        <v>0.64817482000000004</v>
      </c>
    </row>
    <row r="1088" spans="1:5">
      <c r="A1088" s="31">
        <v>2000</v>
      </c>
      <c r="B1088" s="31">
        <v>97</v>
      </c>
      <c r="C1088" s="32">
        <v>0.44879089999999999</v>
      </c>
      <c r="D1088" s="32">
        <v>0.36654080999999999</v>
      </c>
      <c r="E1088" s="32">
        <v>0.63345918999999995</v>
      </c>
    </row>
    <row r="1089" spans="1:5">
      <c r="A1089" s="31">
        <v>2000</v>
      </c>
      <c r="B1089" s="31">
        <v>98</v>
      </c>
      <c r="C1089" s="32">
        <v>0.46992593999999999</v>
      </c>
      <c r="D1089" s="32">
        <v>0.38051824000000001</v>
      </c>
      <c r="E1089" s="32">
        <v>0.61948175999999999</v>
      </c>
    </row>
    <row r="1090" spans="1:5">
      <c r="A1090" s="31">
        <v>2000</v>
      </c>
      <c r="B1090" s="31">
        <v>99</v>
      </c>
      <c r="C1090" s="32">
        <v>0.49665913</v>
      </c>
      <c r="D1090" s="32">
        <v>0.39785897999999997</v>
      </c>
      <c r="E1090" s="32">
        <v>0.60214102000000003</v>
      </c>
    </row>
    <row r="1091" spans="1:5">
      <c r="A1091" s="31">
        <v>2001</v>
      </c>
      <c r="B1091" s="31">
        <v>1</v>
      </c>
      <c r="C1091" s="32">
        <v>4.3099640000000002E-2</v>
      </c>
      <c r="D1091" s="32">
        <v>4.2190440000000003E-2</v>
      </c>
      <c r="E1091" s="32">
        <v>0.95780955999999995</v>
      </c>
    </row>
    <row r="1092" spans="1:5">
      <c r="A1092" s="31">
        <v>2001</v>
      </c>
      <c r="B1092" s="31">
        <v>2</v>
      </c>
      <c r="C1092" s="32">
        <v>2.6156769999999999E-2</v>
      </c>
      <c r="D1092" s="32">
        <v>2.5819089999999999E-2</v>
      </c>
      <c r="E1092" s="32">
        <v>0.97418090999999996</v>
      </c>
    </row>
    <row r="1093" spans="1:5">
      <c r="A1093" s="31">
        <v>2001</v>
      </c>
      <c r="B1093" s="31">
        <v>3</v>
      </c>
      <c r="C1093" s="32">
        <v>1.750034E-2</v>
      </c>
      <c r="D1093" s="32">
        <v>1.7348539999999999E-2</v>
      </c>
      <c r="E1093" s="32">
        <v>0.98265146000000003</v>
      </c>
    </row>
    <row r="1094" spans="1:5">
      <c r="A1094" s="31">
        <v>2001</v>
      </c>
      <c r="B1094" s="31">
        <v>4</v>
      </c>
      <c r="C1094" s="32">
        <v>1.18315E-2</v>
      </c>
      <c r="D1094" s="32">
        <v>1.176192E-2</v>
      </c>
      <c r="E1094" s="32">
        <v>0.98823808000000002</v>
      </c>
    </row>
    <row r="1095" spans="1:5">
      <c r="A1095" s="31">
        <v>2001</v>
      </c>
      <c r="B1095" s="31">
        <v>5</v>
      </c>
      <c r="C1095" s="32">
        <v>8.6859899999999993E-3</v>
      </c>
      <c r="D1095" s="32">
        <v>8.6484300000000004E-3</v>
      </c>
      <c r="E1095" s="32">
        <v>0.99135156999999996</v>
      </c>
    </row>
    <row r="1096" spans="1:5">
      <c r="A1096" s="31">
        <v>2001</v>
      </c>
      <c r="B1096" s="31">
        <v>6</v>
      </c>
      <c r="C1096" s="32">
        <v>6.9542600000000003E-3</v>
      </c>
      <c r="D1096" s="32">
        <v>6.9301600000000003E-3</v>
      </c>
      <c r="E1096" s="32">
        <v>0.99306983999999998</v>
      </c>
    </row>
    <row r="1097" spans="1:5">
      <c r="A1097" s="31">
        <v>2001</v>
      </c>
      <c r="B1097" s="31">
        <v>7</v>
      </c>
      <c r="C1097" s="32">
        <v>5.6883699999999999E-3</v>
      </c>
      <c r="D1097" s="32">
        <v>5.6722300000000003E-3</v>
      </c>
      <c r="E1097" s="32">
        <v>0.99432777000000006</v>
      </c>
    </row>
    <row r="1098" spans="1:5">
      <c r="A1098" s="31">
        <v>2001</v>
      </c>
      <c r="B1098" s="31">
        <v>8</v>
      </c>
      <c r="C1098" s="32">
        <v>4.8536200000000003E-3</v>
      </c>
      <c r="D1098" s="32">
        <v>4.8418699999999999E-3</v>
      </c>
      <c r="E1098" s="32">
        <v>0.99515812999999997</v>
      </c>
    </row>
    <row r="1099" spans="1:5">
      <c r="A1099" s="31">
        <v>2001</v>
      </c>
      <c r="B1099" s="31">
        <v>9</v>
      </c>
      <c r="C1099" s="32">
        <v>4.2962399999999998E-3</v>
      </c>
      <c r="D1099" s="32">
        <v>4.2870299999999998E-3</v>
      </c>
      <c r="E1099" s="32">
        <v>0.99571297000000003</v>
      </c>
    </row>
    <row r="1100" spans="1:5">
      <c r="A1100" s="31">
        <v>2001</v>
      </c>
      <c r="B1100" s="31">
        <v>10</v>
      </c>
      <c r="C1100" s="32">
        <v>3.9384800000000003E-3</v>
      </c>
      <c r="D1100" s="32">
        <v>3.9307400000000003E-3</v>
      </c>
      <c r="E1100" s="32">
        <v>0.99606925999999996</v>
      </c>
    </row>
    <row r="1101" spans="1:5">
      <c r="A1101" s="31">
        <v>2001</v>
      </c>
      <c r="B1101" s="31">
        <v>11</v>
      </c>
      <c r="C1101" s="32">
        <v>3.69871E-3</v>
      </c>
      <c r="D1101" s="32">
        <v>3.6918799999999998E-3</v>
      </c>
      <c r="E1101" s="32">
        <v>0.99630812000000002</v>
      </c>
    </row>
    <row r="1102" spans="1:5">
      <c r="A1102" s="31">
        <v>2001</v>
      </c>
      <c r="B1102" s="31">
        <v>12</v>
      </c>
      <c r="C1102" s="32">
        <v>3.63979E-3</v>
      </c>
      <c r="D1102" s="32">
        <v>3.6331699999999998E-3</v>
      </c>
      <c r="E1102" s="32">
        <v>0.99636683000000004</v>
      </c>
    </row>
    <row r="1103" spans="1:5">
      <c r="A1103" s="31">
        <v>2001</v>
      </c>
      <c r="B1103" s="31">
        <v>13</v>
      </c>
      <c r="C1103" s="32">
        <v>3.6881399999999999E-3</v>
      </c>
      <c r="D1103" s="32">
        <v>3.6813499999999999E-3</v>
      </c>
      <c r="E1103" s="32">
        <v>0.99631864999999997</v>
      </c>
    </row>
    <row r="1104" spans="1:5">
      <c r="A1104" s="31">
        <v>2001</v>
      </c>
      <c r="B1104" s="31">
        <v>14</v>
      </c>
      <c r="C1104" s="32">
        <v>3.8879100000000001E-3</v>
      </c>
      <c r="D1104" s="32">
        <v>3.8803700000000002E-3</v>
      </c>
      <c r="E1104" s="32">
        <v>0.99611963000000003</v>
      </c>
    </row>
    <row r="1105" spans="1:5">
      <c r="A1105" s="31">
        <v>2001</v>
      </c>
      <c r="B1105" s="31">
        <v>15</v>
      </c>
      <c r="C1105" s="32">
        <v>4.1549100000000004E-3</v>
      </c>
      <c r="D1105" s="32">
        <v>4.1462900000000004E-3</v>
      </c>
      <c r="E1105" s="32">
        <v>0.99585371</v>
      </c>
    </row>
    <row r="1106" spans="1:5">
      <c r="A1106" s="31">
        <v>2001</v>
      </c>
      <c r="B1106" s="31">
        <v>16</v>
      </c>
      <c r="C1106" s="32">
        <v>4.5517400000000003E-3</v>
      </c>
      <c r="D1106" s="32">
        <v>4.5414000000000001E-3</v>
      </c>
      <c r="E1106" s="32">
        <v>0.99545859999999997</v>
      </c>
    </row>
    <row r="1107" spans="1:5">
      <c r="A1107" s="31">
        <v>2001</v>
      </c>
      <c r="B1107" s="31">
        <v>17</v>
      </c>
      <c r="C1107" s="32">
        <v>4.9701399999999996E-3</v>
      </c>
      <c r="D1107" s="32">
        <v>4.9578199999999999E-3</v>
      </c>
      <c r="E1107" s="32">
        <v>0.99504218</v>
      </c>
    </row>
    <row r="1108" spans="1:5">
      <c r="A1108" s="31">
        <v>2001</v>
      </c>
      <c r="B1108" s="31">
        <v>18</v>
      </c>
      <c r="C1108" s="32">
        <v>5.4718500000000003E-3</v>
      </c>
      <c r="D1108" s="32">
        <v>5.4569199999999997E-3</v>
      </c>
      <c r="E1108" s="32">
        <v>0.99454308000000002</v>
      </c>
    </row>
    <row r="1109" spans="1:5">
      <c r="A1109" s="31">
        <v>2001</v>
      </c>
      <c r="B1109" s="31">
        <v>19</v>
      </c>
      <c r="C1109" s="32">
        <v>6.1220399999999996E-3</v>
      </c>
      <c r="D1109" s="32">
        <v>6.1033600000000004E-3</v>
      </c>
      <c r="E1109" s="32">
        <v>0.99389664</v>
      </c>
    </row>
    <row r="1110" spans="1:5">
      <c r="A1110" s="31">
        <v>2001</v>
      </c>
      <c r="B1110" s="31">
        <v>20</v>
      </c>
      <c r="C1110" s="32">
        <v>6.8041400000000002E-3</v>
      </c>
      <c r="D1110" s="32">
        <v>6.7810700000000002E-3</v>
      </c>
      <c r="E1110" s="32">
        <v>0.99321893000000006</v>
      </c>
    </row>
    <row r="1111" spans="1:5">
      <c r="A1111" s="31">
        <v>2001</v>
      </c>
      <c r="B1111" s="31">
        <v>21</v>
      </c>
      <c r="C1111" s="32">
        <v>7.4055199999999996E-3</v>
      </c>
      <c r="D1111" s="32">
        <v>7.3781999999999997E-3</v>
      </c>
      <c r="E1111" s="32">
        <v>0.9926218</v>
      </c>
    </row>
    <row r="1112" spans="1:5">
      <c r="A1112" s="31">
        <v>2001</v>
      </c>
      <c r="B1112" s="31">
        <v>22</v>
      </c>
      <c r="C1112" s="32">
        <v>7.8089099999999996E-3</v>
      </c>
      <c r="D1112" s="32">
        <v>7.7785399999999996E-3</v>
      </c>
      <c r="E1112" s="32">
        <v>0.99222146</v>
      </c>
    </row>
    <row r="1113" spans="1:5">
      <c r="A1113" s="31">
        <v>2001</v>
      </c>
      <c r="B1113" s="31">
        <v>23</v>
      </c>
      <c r="C1113" s="32">
        <v>8.0523299999999999E-3</v>
      </c>
      <c r="D1113" s="32">
        <v>8.0200400000000008E-3</v>
      </c>
      <c r="E1113" s="32">
        <v>0.99197995999999999</v>
      </c>
    </row>
    <row r="1114" spans="1:5">
      <c r="A1114" s="31">
        <v>2001</v>
      </c>
      <c r="B1114" s="31">
        <v>24</v>
      </c>
      <c r="C1114" s="32">
        <v>8.2621699999999992E-3</v>
      </c>
      <c r="D1114" s="32">
        <v>8.2281799999999999E-3</v>
      </c>
      <c r="E1114" s="32">
        <v>0.99177181999999997</v>
      </c>
    </row>
    <row r="1115" spans="1:5">
      <c r="A1115" s="31">
        <v>2001</v>
      </c>
      <c r="B1115" s="31">
        <v>25</v>
      </c>
      <c r="C1115" s="32">
        <v>8.4399699999999998E-3</v>
      </c>
      <c r="D1115" s="32">
        <v>8.4045100000000005E-3</v>
      </c>
      <c r="E1115" s="32">
        <v>0.99159549000000002</v>
      </c>
    </row>
    <row r="1116" spans="1:5">
      <c r="A1116" s="31">
        <v>2001</v>
      </c>
      <c r="B1116" s="31">
        <v>26</v>
      </c>
      <c r="C1116" s="32">
        <v>8.5816899999999995E-3</v>
      </c>
      <c r="D1116" s="32">
        <v>8.5450300000000003E-3</v>
      </c>
      <c r="E1116" s="32">
        <v>0.99145497000000005</v>
      </c>
    </row>
    <row r="1117" spans="1:5">
      <c r="A1117" s="31">
        <v>2001</v>
      </c>
      <c r="B1117" s="31">
        <v>27</v>
      </c>
      <c r="C1117" s="32">
        <v>8.7152800000000006E-3</v>
      </c>
      <c r="D1117" s="32">
        <v>8.6774699999999996E-3</v>
      </c>
      <c r="E1117" s="32">
        <v>0.99132253000000004</v>
      </c>
    </row>
    <row r="1118" spans="1:5">
      <c r="A1118" s="31">
        <v>2001</v>
      </c>
      <c r="B1118" s="31">
        <v>28</v>
      </c>
      <c r="C1118" s="32">
        <v>8.8721900000000003E-3</v>
      </c>
      <c r="D1118" s="32">
        <v>8.8330000000000006E-3</v>
      </c>
      <c r="E1118" s="32">
        <v>0.99116700000000002</v>
      </c>
    </row>
    <row r="1119" spans="1:5">
      <c r="A1119" s="31">
        <v>2001</v>
      </c>
      <c r="B1119" s="31">
        <v>29</v>
      </c>
      <c r="C1119" s="32">
        <v>8.9412899999999993E-3</v>
      </c>
      <c r="D1119" s="32">
        <v>8.9014999999999997E-3</v>
      </c>
      <c r="E1119" s="32">
        <v>0.99109849999999999</v>
      </c>
    </row>
    <row r="1120" spans="1:5">
      <c r="A1120" s="31">
        <v>2001</v>
      </c>
      <c r="B1120" s="31">
        <v>30</v>
      </c>
      <c r="C1120" s="32">
        <v>9.1471299999999998E-3</v>
      </c>
      <c r="D1120" s="32">
        <v>9.1054900000000008E-3</v>
      </c>
      <c r="E1120" s="32">
        <v>0.99089450999999995</v>
      </c>
    </row>
    <row r="1121" spans="1:5">
      <c r="A1121" s="31">
        <v>2001</v>
      </c>
      <c r="B1121" s="31">
        <v>31</v>
      </c>
      <c r="C1121" s="32">
        <v>9.1994999999999993E-3</v>
      </c>
      <c r="D1121" s="32">
        <v>9.1573699999999997E-3</v>
      </c>
      <c r="E1121" s="32">
        <v>0.99084262999999995</v>
      </c>
    </row>
    <row r="1122" spans="1:5">
      <c r="A1122" s="31">
        <v>2001</v>
      </c>
      <c r="B1122" s="31">
        <v>32</v>
      </c>
      <c r="C1122" s="32">
        <v>9.4601200000000007E-3</v>
      </c>
      <c r="D1122" s="32">
        <v>9.4155799999999998E-3</v>
      </c>
      <c r="E1122" s="32">
        <v>0.99058442000000002</v>
      </c>
    </row>
    <row r="1123" spans="1:5">
      <c r="A1123" s="31">
        <v>2001</v>
      </c>
      <c r="B1123" s="31">
        <v>33</v>
      </c>
      <c r="C1123" s="32">
        <v>9.6736500000000007E-3</v>
      </c>
      <c r="D1123" s="32">
        <v>9.6270799999999997E-3</v>
      </c>
      <c r="E1123" s="32">
        <v>0.99037291999999999</v>
      </c>
    </row>
    <row r="1124" spans="1:5">
      <c r="A1124" s="31">
        <v>2001</v>
      </c>
      <c r="B1124" s="31">
        <v>34</v>
      </c>
      <c r="C1124" s="32">
        <v>9.9076100000000007E-3</v>
      </c>
      <c r="D1124" s="32">
        <v>9.8587699999999993E-3</v>
      </c>
      <c r="E1124" s="32">
        <v>0.99014122999999998</v>
      </c>
    </row>
    <row r="1125" spans="1:5">
      <c r="A1125" s="31">
        <v>2001</v>
      </c>
      <c r="B1125" s="31">
        <v>35</v>
      </c>
      <c r="C1125" s="32">
        <v>1.0186890000000001E-2</v>
      </c>
      <c r="D1125" s="32">
        <v>1.013527E-2</v>
      </c>
      <c r="E1125" s="32">
        <v>0.98986472999999997</v>
      </c>
    </row>
    <row r="1126" spans="1:5">
      <c r="A1126" s="31">
        <v>2001</v>
      </c>
      <c r="B1126" s="31">
        <v>36</v>
      </c>
      <c r="C1126" s="32">
        <v>1.046159E-2</v>
      </c>
      <c r="D1126" s="32">
        <v>1.040715E-2</v>
      </c>
      <c r="E1126" s="32">
        <v>0.98959284999999997</v>
      </c>
    </row>
    <row r="1127" spans="1:5">
      <c r="A1127" s="31">
        <v>2001</v>
      </c>
      <c r="B1127" s="31">
        <v>37</v>
      </c>
      <c r="C1127" s="32">
        <v>1.0701799999999999E-2</v>
      </c>
      <c r="D1127" s="32">
        <v>1.0644839999999999E-2</v>
      </c>
      <c r="E1127" s="32">
        <v>0.98935516000000001</v>
      </c>
    </row>
    <row r="1128" spans="1:5">
      <c r="A1128" s="31">
        <v>2001</v>
      </c>
      <c r="B1128" s="31">
        <v>38</v>
      </c>
      <c r="C1128" s="32">
        <v>1.103937E-2</v>
      </c>
      <c r="D1128" s="32">
        <v>1.0978770000000001E-2</v>
      </c>
      <c r="E1128" s="32">
        <v>0.98902122999999997</v>
      </c>
    </row>
    <row r="1129" spans="1:5">
      <c r="A1129" s="31">
        <v>2001</v>
      </c>
      <c r="B1129" s="31">
        <v>39</v>
      </c>
      <c r="C1129" s="32">
        <v>1.1268190000000001E-2</v>
      </c>
      <c r="D1129" s="32">
        <v>1.1205059999999999E-2</v>
      </c>
      <c r="E1129" s="32">
        <v>0.98879494000000001</v>
      </c>
    </row>
    <row r="1130" spans="1:5">
      <c r="A1130" s="31">
        <v>2001</v>
      </c>
      <c r="B1130" s="31">
        <v>40</v>
      </c>
      <c r="C1130" s="32">
        <v>1.169239E-2</v>
      </c>
      <c r="D1130" s="32">
        <v>1.162443E-2</v>
      </c>
      <c r="E1130" s="32">
        <v>0.98837556999999998</v>
      </c>
    </row>
    <row r="1131" spans="1:5">
      <c r="A1131" s="31">
        <v>2001</v>
      </c>
      <c r="B1131" s="31">
        <v>41</v>
      </c>
      <c r="C1131" s="32">
        <v>1.1774049999999999E-2</v>
      </c>
      <c r="D1131" s="32">
        <v>1.1705139999999999E-2</v>
      </c>
      <c r="E1131" s="32">
        <v>0.98829486</v>
      </c>
    </row>
    <row r="1132" spans="1:5">
      <c r="A1132" s="31">
        <v>2001</v>
      </c>
      <c r="B1132" s="31">
        <v>42</v>
      </c>
      <c r="C1132" s="32">
        <v>1.226112E-2</v>
      </c>
      <c r="D1132" s="32">
        <v>1.218641E-2</v>
      </c>
      <c r="E1132" s="32">
        <v>0.98781359000000002</v>
      </c>
    </row>
    <row r="1133" spans="1:5">
      <c r="A1133" s="31">
        <v>2001</v>
      </c>
      <c r="B1133" s="31">
        <v>43</v>
      </c>
      <c r="C1133" s="32">
        <v>1.2439E-2</v>
      </c>
      <c r="D1133" s="32">
        <v>1.2362110000000001E-2</v>
      </c>
      <c r="E1133" s="32">
        <v>0.98763789000000002</v>
      </c>
    </row>
    <row r="1134" spans="1:5">
      <c r="A1134" s="31">
        <v>2001</v>
      </c>
      <c r="B1134" s="31">
        <v>44</v>
      </c>
      <c r="C1134" s="32">
        <v>1.277785E-2</v>
      </c>
      <c r="D1134" s="32">
        <v>1.269673E-2</v>
      </c>
      <c r="E1134" s="32">
        <v>0.98730326999999996</v>
      </c>
    </row>
    <row r="1135" spans="1:5">
      <c r="A1135" s="31">
        <v>2001</v>
      </c>
      <c r="B1135" s="31">
        <v>45</v>
      </c>
      <c r="C1135" s="32">
        <v>1.319295E-2</v>
      </c>
      <c r="D1135" s="32">
        <v>1.310649E-2</v>
      </c>
      <c r="E1135" s="32">
        <v>0.98689351000000003</v>
      </c>
    </row>
    <row r="1136" spans="1:5">
      <c r="A1136" s="31">
        <v>2001</v>
      </c>
      <c r="B1136" s="31">
        <v>46</v>
      </c>
      <c r="C1136" s="32">
        <v>1.349361E-2</v>
      </c>
      <c r="D1136" s="32">
        <v>1.3403180000000001E-2</v>
      </c>
      <c r="E1136" s="32">
        <v>0.98659682000000004</v>
      </c>
    </row>
    <row r="1137" spans="1:5">
      <c r="A1137" s="31">
        <v>2001</v>
      </c>
      <c r="B1137" s="31">
        <v>47</v>
      </c>
      <c r="C1137" s="32">
        <v>1.39314E-2</v>
      </c>
      <c r="D1137" s="32">
        <v>1.383503E-2</v>
      </c>
      <c r="E1137" s="32">
        <v>0.98616497000000003</v>
      </c>
    </row>
    <row r="1138" spans="1:5">
      <c r="A1138" s="31">
        <v>2001</v>
      </c>
      <c r="B1138" s="31">
        <v>48</v>
      </c>
      <c r="C1138" s="32">
        <v>1.4584679999999999E-2</v>
      </c>
      <c r="D1138" s="32">
        <v>1.44791E-2</v>
      </c>
      <c r="E1138" s="32">
        <v>0.98552090000000003</v>
      </c>
    </row>
    <row r="1139" spans="1:5">
      <c r="A1139" s="31">
        <v>2001</v>
      </c>
      <c r="B1139" s="31">
        <v>49</v>
      </c>
      <c r="C1139" s="32">
        <v>1.5172919999999999E-2</v>
      </c>
      <c r="D1139" s="32">
        <v>1.505867E-2</v>
      </c>
      <c r="E1139" s="32">
        <v>0.98494132999999995</v>
      </c>
    </row>
    <row r="1140" spans="1:5">
      <c r="A1140" s="31">
        <v>2001</v>
      </c>
      <c r="B1140" s="31">
        <v>50</v>
      </c>
      <c r="C1140" s="32">
        <v>1.6095370000000001E-2</v>
      </c>
      <c r="D1140" s="32">
        <v>1.5966870000000001E-2</v>
      </c>
      <c r="E1140" s="32">
        <v>0.98403313000000003</v>
      </c>
    </row>
    <row r="1141" spans="1:5">
      <c r="A1141" s="31">
        <v>2001</v>
      </c>
      <c r="B1141" s="31">
        <v>51</v>
      </c>
      <c r="C1141" s="32">
        <v>1.6525620000000001E-2</v>
      </c>
      <c r="D1141" s="32">
        <v>1.6390189999999999E-2</v>
      </c>
      <c r="E1141" s="32">
        <v>0.98360981000000003</v>
      </c>
    </row>
    <row r="1142" spans="1:5">
      <c r="A1142" s="31">
        <v>2001</v>
      </c>
      <c r="B1142" s="31">
        <v>52</v>
      </c>
      <c r="C1142" s="32">
        <v>1.753536E-2</v>
      </c>
      <c r="D1142" s="32">
        <v>1.7382950000000001E-2</v>
      </c>
      <c r="E1142" s="32">
        <v>0.98261704999999999</v>
      </c>
    </row>
    <row r="1143" spans="1:5">
      <c r="A1143" s="31">
        <v>2001</v>
      </c>
      <c r="B1143" s="31">
        <v>53</v>
      </c>
      <c r="C1143" s="32">
        <v>1.8197890000000001E-2</v>
      </c>
      <c r="D1143" s="32">
        <v>1.8033799999999999E-2</v>
      </c>
      <c r="E1143" s="32">
        <v>0.98196620000000001</v>
      </c>
    </row>
    <row r="1144" spans="1:5">
      <c r="A1144" s="31">
        <v>2001</v>
      </c>
      <c r="B1144" s="31">
        <v>54</v>
      </c>
      <c r="C1144" s="32">
        <v>1.9070650000000001E-2</v>
      </c>
      <c r="D1144" s="32">
        <v>1.8890520000000001E-2</v>
      </c>
      <c r="E1144" s="32">
        <v>0.98110947999999998</v>
      </c>
    </row>
    <row r="1145" spans="1:5">
      <c r="A1145" s="31">
        <v>2001</v>
      </c>
      <c r="B1145" s="31">
        <v>55</v>
      </c>
      <c r="C1145" s="32">
        <v>1.9915579999999999E-2</v>
      </c>
      <c r="D1145" s="32">
        <v>1.9719219999999999E-2</v>
      </c>
      <c r="E1145" s="32">
        <v>0.98028077999999996</v>
      </c>
    </row>
    <row r="1146" spans="1:5">
      <c r="A1146" s="31">
        <v>2001</v>
      </c>
      <c r="B1146" s="31">
        <v>56</v>
      </c>
      <c r="C1146" s="32">
        <v>2.0909859999999999E-2</v>
      </c>
      <c r="D1146" s="32">
        <v>2.0693509999999998E-2</v>
      </c>
      <c r="E1146" s="32">
        <v>0.97930649000000003</v>
      </c>
    </row>
    <row r="1147" spans="1:5">
      <c r="A1147" s="31">
        <v>2001</v>
      </c>
      <c r="B1147" s="31">
        <v>57</v>
      </c>
      <c r="C1147" s="32">
        <v>2.1912379999999999E-2</v>
      </c>
      <c r="D1147" s="32">
        <v>2.1674909999999999E-2</v>
      </c>
      <c r="E1147" s="32">
        <v>0.97832509000000001</v>
      </c>
    </row>
    <row r="1148" spans="1:5">
      <c r="A1148" s="31">
        <v>2001</v>
      </c>
      <c r="B1148" s="31">
        <v>58</v>
      </c>
      <c r="C1148" s="32">
        <v>2.345529E-2</v>
      </c>
      <c r="D1148" s="32">
        <v>2.31834E-2</v>
      </c>
      <c r="E1148" s="32">
        <v>0.97681660000000003</v>
      </c>
    </row>
    <row r="1149" spans="1:5">
      <c r="A1149" s="31">
        <v>2001</v>
      </c>
      <c r="B1149" s="31">
        <v>59</v>
      </c>
      <c r="C1149" s="32">
        <v>2.5017649999999999E-2</v>
      </c>
      <c r="D1149" s="32">
        <v>2.4708569999999999E-2</v>
      </c>
      <c r="E1149" s="32">
        <v>0.97529142999999996</v>
      </c>
    </row>
    <row r="1150" spans="1:5">
      <c r="A1150" s="31">
        <v>2001</v>
      </c>
      <c r="B1150" s="31">
        <v>60</v>
      </c>
      <c r="C1150" s="32">
        <v>2.7456109999999999E-2</v>
      </c>
      <c r="D1150" s="32">
        <v>2.7084299999999999E-2</v>
      </c>
      <c r="E1150" s="32">
        <v>0.97291570000000005</v>
      </c>
    </row>
    <row r="1151" spans="1:5">
      <c r="A1151" s="31">
        <v>2001</v>
      </c>
      <c r="B1151" s="31">
        <v>61</v>
      </c>
      <c r="C1151" s="32">
        <v>2.890935E-2</v>
      </c>
      <c r="D1151" s="32">
        <v>2.8497430000000001E-2</v>
      </c>
      <c r="E1151" s="32">
        <v>0.97150256999999995</v>
      </c>
    </row>
    <row r="1152" spans="1:5">
      <c r="A1152" s="31">
        <v>2001</v>
      </c>
      <c r="B1152" s="31">
        <v>62</v>
      </c>
      <c r="C1152" s="32">
        <v>3.1716260000000003E-2</v>
      </c>
      <c r="D1152" s="32">
        <v>3.122115E-2</v>
      </c>
      <c r="E1152" s="32">
        <v>0.96877884999999997</v>
      </c>
    </row>
    <row r="1153" spans="1:5">
      <c r="A1153" s="31">
        <v>2001</v>
      </c>
      <c r="B1153" s="31">
        <v>63</v>
      </c>
      <c r="C1153" s="32">
        <v>3.4242639999999998E-2</v>
      </c>
      <c r="D1153" s="32">
        <v>3.3666229999999998E-2</v>
      </c>
      <c r="E1153" s="32">
        <v>0.96633376999999998</v>
      </c>
    </row>
    <row r="1154" spans="1:5">
      <c r="A1154" s="31">
        <v>2001</v>
      </c>
      <c r="B1154" s="31">
        <v>64</v>
      </c>
      <c r="C1154" s="32">
        <v>3.7054429999999999E-2</v>
      </c>
      <c r="D1154" s="32">
        <v>3.63804E-2</v>
      </c>
      <c r="E1154" s="32">
        <v>0.96361960000000002</v>
      </c>
    </row>
    <row r="1155" spans="1:5">
      <c r="A1155" s="31">
        <v>2001</v>
      </c>
      <c r="B1155" s="31">
        <v>65</v>
      </c>
      <c r="C1155" s="32">
        <v>4.0225150000000001E-2</v>
      </c>
      <c r="D1155" s="32">
        <v>3.943207E-2</v>
      </c>
      <c r="E1155" s="32">
        <v>0.96056792999999996</v>
      </c>
    </row>
    <row r="1156" spans="1:5">
      <c r="A1156" s="31">
        <v>2001</v>
      </c>
      <c r="B1156" s="31">
        <v>66</v>
      </c>
      <c r="C1156" s="32">
        <v>4.3192790000000002E-2</v>
      </c>
      <c r="D1156" s="32">
        <v>4.2279700000000003E-2</v>
      </c>
      <c r="E1156" s="32">
        <v>0.95772029999999997</v>
      </c>
    </row>
    <row r="1157" spans="1:5">
      <c r="A1157" s="31">
        <v>2001</v>
      </c>
      <c r="B1157" s="31">
        <v>67</v>
      </c>
      <c r="C1157" s="32">
        <v>4.6833880000000001E-2</v>
      </c>
      <c r="D1157" s="32">
        <v>4.5762270000000001E-2</v>
      </c>
      <c r="E1157" s="32">
        <v>0.95423773000000001</v>
      </c>
    </row>
    <row r="1158" spans="1:5">
      <c r="A1158" s="31">
        <v>2001</v>
      </c>
      <c r="B1158" s="31">
        <v>68</v>
      </c>
      <c r="C1158" s="32">
        <v>5.1131360000000001E-2</v>
      </c>
      <c r="D1158" s="32">
        <v>4.9856730000000002E-2</v>
      </c>
      <c r="E1158" s="32">
        <v>0.95014326999999998</v>
      </c>
    </row>
    <row r="1159" spans="1:5">
      <c r="A1159" s="31">
        <v>2001</v>
      </c>
      <c r="B1159" s="31">
        <v>69</v>
      </c>
      <c r="C1159" s="32">
        <v>5.5416590000000002E-2</v>
      </c>
      <c r="D1159" s="32">
        <v>5.3922489999999997E-2</v>
      </c>
      <c r="E1159" s="32">
        <v>0.94607750999999995</v>
      </c>
    </row>
    <row r="1160" spans="1:5">
      <c r="A1160" s="31">
        <v>2001</v>
      </c>
      <c r="B1160" s="31">
        <v>70</v>
      </c>
      <c r="C1160" s="32">
        <v>6.1937119999999998E-2</v>
      </c>
      <c r="D1160" s="32">
        <v>6.0076640000000001E-2</v>
      </c>
      <c r="E1160" s="32">
        <v>0.93992335999999999</v>
      </c>
    </row>
    <row r="1161" spans="1:5">
      <c r="A1161" s="31">
        <v>2001</v>
      </c>
      <c r="B1161" s="31">
        <v>71</v>
      </c>
      <c r="C1161" s="32">
        <v>6.5930379999999997E-2</v>
      </c>
      <c r="D1161" s="32">
        <v>6.3826330000000001E-2</v>
      </c>
      <c r="E1161" s="32">
        <v>0.93617366999999996</v>
      </c>
    </row>
    <row r="1162" spans="1:5">
      <c r="A1162" s="31">
        <v>2001</v>
      </c>
      <c r="B1162" s="31">
        <v>72</v>
      </c>
      <c r="C1162" s="32">
        <v>7.331878E-2</v>
      </c>
      <c r="D1162" s="32">
        <v>7.0726010000000006E-2</v>
      </c>
      <c r="E1162" s="32">
        <v>0.92927398999999999</v>
      </c>
    </row>
    <row r="1163" spans="1:5">
      <c r="A1163" s="31">
        <v>2001</v>
      </c>
      <c r="B1163" s="31">
        <v>73</v>
      </c>
      <c r="C1163" s="32">
        <v>7.9682760000000005E-2</v>
      </c>
      <c r="D1163" s="32">
        <v>7.6629719999999998E-2</v>
      </c>
      <c r="E1163" s="32">
        <v>0.92337027999999999</v>
      </c>
    </row>
    <row r="1164" spans="1:5">
      <c r="A1164" s="31">
        <v>2001</v>
      </c>
      <c r="B1164" s="31">
        <v>74</v>
      </c>
      <c r="C1164" s="32">
        <v>8.7004960000000006E-2</v>
      </c>
      <c r="D1164" s="32">
        <v>8.3377820000000005E-2</v>
      </c>
      <c r="E1164" s="32">
        <v>0.91662217999999995</v>
      </c>
    </row>
    <row r="1165" spans="1:5">
      <c r="A1165" s="31">
        <v>2001</v>
      </c>
      <c r="B1165" s="31">
        <v>75</v>
      </c>
      <c r="C1165" s="32">
        <v>9.5109239999999998E-2</v>
      </c>
      <c r="D1165" s="32">
        <v>9.079168E-2</v>
      </c>
      <c r="E1165" s="32">
        <v>0.90920831999999996</v>
      </c>
    </row>
    <row r="1166" spans="1:5">
      <c r="A1166" s="31">
        <v>2001</v>
      </c>
      <c r="B1166" s="31">
        <v>76</v>
      </c>
      <c r="C1166" s="32">
        <v>0.10274634000000001</v>
      </c>
      <c r="D1166" s="32">
        <v>9.7725850000000003E-2</v>
      </c>
      <c r="E1166" s="32">
        <v>0.90227415</v>
      </c>
    </row>
    <row r="1167" spans="1:5">
      <c r="A1167" s="31">
        <v>2001</v>
      </c>
      <c r="B1167" s="31">
        <v>77</v>
      </c>
      <c r="C1167" s="32">
        <v>0.11099015</v>
      </c>
      <c r="D1167" s="32">
        <v>0.10515459000000001</v>
      </c>
      <c r="E1167" s="32">
        <v>0.89484540999999995</v>
      </c>
    </row>
    <row r="1168" spans="1:5">
      <c r="A1168" s="31">
        <v>2001</v>
      </c>
      <c r="B1168" s="31">
        <v>78</v>
      </c>
      <c r="C1168" s="32">
        <v>0.12120881999999999</v>
      </c>
      <c r="D1168" s="32">
        <v>0.11428278</v>
      </c>
      <c r="E1168" s="32">
        <v>0.88571721999999997</v>
      </c>
    </row>
    <row r="1169" spans="1:5">
      <c r="A1169" s="31">
        <v>2001</v>
      </c>
      <c r="B1169" s="31">
        <v>79</v>
      </c>
      <c r="C1169" s="32">
        <v>0.13022618</v>
      </c>
      <c r="D1169" s="32">
        <v>0.12226512</v>
      </c>
      <c r="E1169" s="32">
        <v>0.87773488</v>
      </c>
    </row>
    <row r="1170" spans="1:5">
      <c r="A1170" s="31">
        <v>2001</v>
      </c>
      <c r="B1170" s="31">
        <v>80</v>
      </c>
      <c r="C1170" s="32">
        <v>0.14211218</v>
      </c>
      <c r="D1170" s="32">
        <v>0.13268416999999999</v>
      </c>
      <c r="E1170" s="32">
        <v>0.86731583000000001</v>
      </c>
    </row>
    <row r="1171" spans="1:5">
      <c r="A1171" s="31">
        <v>2001</v>
      </c>
      <c r="B1171" s="31">
        <v>81</v>
      </c>
      <c r="C1171" s="32">
        <v>0.15030188999999999</v>
      </c>
      <c r="D1171" s="32">
        <v>0.13979607999999999</v>
      </c>
      <c r="E1171" s="32">
        <v>0.86020392000000001</v>
      </c>
    </row>
    <row r="1172" spans="1:5">
      <c r="A1172" s="31">
        <v>2001</v>
      </c>
      <c r="B1172" s="31">
        <v>82</v>
      </c>
      <c r="C1172" s="32">
        <v>0.16565177</v>
      </c>
      <c r="D1172" s="32">
        <v>0.15298097999999999</v>
      </c>
      <c r="E1172" s="32">
        <v>0.84701901999999996</v>
      </c>
    </row>
    <row r="1173" spans="1:5">
      <c r="A1173" s="31">
        <v>2001</v>
      </c>
      <c r="B1173" s="31">
        <v>83</v>
      </c>
      <c r="C1173" s="32">
        <v>0.17897862</v>
      </c>
      <c r="D1173" s="32">
        <v>0.16427754</v>
      </c>
      <c r="E1173" s="32">
        <v>0.83572245999999994</v>
      </c>
    </row>
    <row r="1174" spans="1:5">
      <c r="A1174" s="31">
        <v>2001</v>
      </c>
      <c r="B1174" s="31">
        <v>84</v>
      </c>
      <c r="C1174" s="32">
        <v>0.19484716999999999</v>
      </c>
      <c r="D1174" s="32">
        <v>0.17754964000000001</v>
      </c>
      <c r="E1174" s="32">
        <v>0.82245036000000005</v>
      </c>
    </row>
    <row r="1175" spans="1:5">
      <c r="A1175" s="31">
        <v>2001</v>
      </c>
      <c r="B1175" s="31">
        <v>85</v>
      </c>
      <c r="C1175" s="32">
        <v>0.20912634999999999</v>
      </c>
      <c r="D1175" s="32">
        <v>0.18932946</v>
      </c>
      <c r="E1175" s="32">
        <v>0.81067054000000005</v>
      </c>
    </row>
    <row r="1176" spans="1:5">
      <c r="A1176" s="31">
        <v>2001</v>
      </c>
      <c r="B1176" s="31">
        <v>86</v>
      </c>
      <c r="C1176" s="32">
        <v>0.22450042000000001</v>
      </c>
      <c r="D1176" s="32">
        <v>0.20184345000000001</v>
      </c>
      <c r="E1176" s="32">
        <v>0.79815654999999996</v>
      </c>
    </row>
    <row r="1177" spans="1:5">
      <c r="A1177" s="31">
        <v>2001</v>
      </c>
      <c r="B1177" s="31">
        <v>87</v>
      </c>
      <c r="C1177" s="32">
        <v>0.24001275</v>
      </c>
      <c r="D1177" s="32">
        <v>0.21429587</v>
      </c>
      <c r="E1177" s="32">
        <v>0.78570412999999995</v>
      </c>
    </row>
    <row r="1178" spans="1:5">
      <c r="A1178" s="31">
        <v>2001</v>
      </c>
      <c r="B1178" s="31">
        <v>88</v>
      </c>
      <c r="C1178" s="32">
        <v>0.25751729000000001</v>
      </c>
      <c r="D1178" s="32">
        <v>0.22814203</v>
      </c>
      <c r="E1178" s="32">
        <v>0.77185797</v>
      </c>
    </row>
    <row r="1179" spans="1:5">
      <c r="A1179" s="31">
        <v>2001</v>
      </c>
      <c r="B1179" s="31">
        <v>89</v>
      </c>
      <c r="C1179" s="32">
        <v>0.27351026000000001</v>
      </c>
      <c r="D1179" s="32">
        <v>0.24060614</v>
      </c>
      <c r="E1179" s="32">
        <v>0.75939385999999998</v>
      </c>
    </row>
    <row r="1180" spans="1:5">
      <c r="A1180" s="31">
        <v>2001</v>
      </c>
      <c r="B1180" s="31">
        <v>90</v>
      </c>
      <c r="C1180" s="32">
        <v>0.29619642000000002</v>
      </c>
      <c r="D1180" s="32">
        <v>0.25798874999999999</v>
      </c>
      <c r="E1180" s="32">
        <v>0.74201125000000001</v>
      </c>
    </row>
    <row r="1181" spans="1:5">
      <c r="A1181" s="31">
        <v>2001</v>
      </c>
      <c r="B1181" s="31">
        <v>91</v>
      </c>
      <c r="C1181" s="32">
        <v>0.30924304000000002</v>
      </c>
      <c r="D1181" s="32">
        <v>0.26783066</v>
      </c>
      <c r="E1181" s="32">
        <v>0.73216934</v>
      </c>
    </row>
    <row r="1182" spans="1:5">
      <c r="A1182" s="31">
        <v>2001</v>
      </c>
      <c r="B1182" s="31">
        <v>92</v>
      </c>
      <c r="C1182" s="32">
        <v>0.33246210999999998</v>
      </c>
      <c r="D1182" s="32">
        <v>0.28507397000000001</v>
      </c>
      <c r="E1182" s="32">
        <v>0.71492602999999999</v>
      </c>
    </row>
    <row r="1183" spans="1:5">
      <c r="A1183" s="31">
        <v>2001</v>
      </c>
      <c r="B1183" s="31">
        <v>93</v>
      </c>
      <c r="C1183" s="32">
        <v>0.35303393999999999</v>
      </c>
      <c r="D1183" s="32">
        <v>0.30006702000000002</v>
      </c>
      <c r="E1183" s="32">
        <v>0.69993298000000004</v>
      </c>
    </row>
    <row r="1184" spans="1:5">
      <c r="A1184" s="31">
        <v>2001</v>
      </c>
      <c r="B1184" s="31">
        <v>94</v>
      </c>
      <c r="C1184" s="32">
        <v>0.37562909</v>
      </c>
      <c r="D1184" s="32">
        <v>0.31623547000000002</v>
      </c>
      <c r="E1184" s="32">
        <v>0.68376453000000004</v>
      </c>
    </row>
    <row r="1185" spans="1:5">
      <c r="A1185" s="31">
        <v>2001</v>
      </c>
      <c r="B1185" s="31">
        <v>95</v>
      </c>
      <c r="C1185" s="32">
        <v>0.40102631</v>
      </c>
      <c r="D1185" s="32">
        <v>0.33404573999999998</v>
      </c>
      <c r="E1185" s="32">
        <v>0.66595426000000002</v>
      </c>
    </row>
    <row r="1186" spans="1:5">
      <c r="A1186" s="31">
        <v>2001</v>
      </c>
      <c r="B1186" s="31">
        <v>96</v>
      </c>
      <c r="C1186" s="32">
        <v>0.42345063999999999</v>
      </c>
      <c r="D1186" s="32">
        <v>0.34946092000000001</v>
      </c>
      <c r="E1186" s="32">
        <v>0.65053908000000005</v>
      </c>
    </row>
    <row r="1187" spans="1:5">
      <c r="A1187" s="31">
        <v>2001</v>
      </c>
      <c r="B1187" s="31">
        <v>97</v>
      </c>
      <c r="C1187" s="32">
        <v>0.44529628999999998</v>
      </c>
      <c r="D1187" s="32">
        <v>0.36420640999999998</v>
      </c>
      <c r="E1187" s="32">
        <v>0.63579359000000002</v>
      </c>
    </row>
    <row r="1188" spans="1:5">
      <c r="A1188" s="31">
        <v>2001</v>
      </c>
      <c r="B1188" s="31">
        <v>98</v>
      </c>
      <c r="C1188" s="32">
        <v>0.4664256</v>
      </c>
      <c r="D1188" s="32">
        <v>0.37821988000000001</v>
      </c>
      <c r="E1188" s="32">
        <v>0.62178012000000005</v>
      </c>
    </row>
    <row r="1189" spans="1:5">
      <c r="A1189" s="31">
        <v>2001</v>
      </c>
      <c r="B1189" s="31">
        <v>99</v>
      </c>
      <c r="C1189" s="32">
        <v>0.49318044</v>
      </c>
      <c r="D1189" s="32">
        <v>0.39562354</v>
      </c>
      <c r="E1189" s="32">
        <v>0.60437646</v>
      </c>
    </row>
    <row r="1190" spans="1:5">
      <c r="A1190" s="31">
        <v>2002</v>
      </c>
      <c r="B1190" s="31">
        <v>1</v>
      </c>
      <c r="C1190" s="32">
        <v>4.1860700000000001E-2</v>
      </c>
      <c r="D1190" s="32">
        <v>4.1002509999999999E-2</v>
      </c>
      <c r="E1190" s="32">
        <v>0.95899749000000001</v>
      </c>
    </row>
    <row r="1191" spans="1:5">
      <c r="A1191" s="31">
        <v>2002</v>
      </c>
      <c r="B1191" s="31">
        <v>2</v>
      </c>
      <c r="C1191" s="32">
        <v>2.5453440000000001E-2</v>
      </c>
      <c r="D1191" s="32">
        <v>2.5133579999999999E-2</v>
      </c>
      <c r="E1191" s="32">
        <v>0.97486642000000001</v>
      </c>
    </row>
    <row r="1192" spans="1:5">
      <c r="A1192" s="31">
        <v>2002</v>
      </c>
      <c r="B1192" s="31">
        <v>3</v>
      </c>
      <c r="C1192" s="32">
        <v>1.709244E-2</v>
      </c>
      <c r="D1192" s="32">
        <v>1.69476E-2</v>
      </c>
      <c r="E1192" s="32">
        <v>0.98305240000000005</v>
      </c>
    </row>
    <row r="1193" spans="1:5">
      <c r="A1193" s="31">
        <v>2002</v>
      </c>
      <c r="B1193" s="31">
        <v>4</v>
      </c>
      <c r="C1193" s="32">
        <v>1.162872E-2</v>
      </c>
      <c r="D1193" s="32">
        <v>1.1561500000000001E-2</v>
      </c>
      <c r="E1193" s="32">
        <v>0.9884385</v>
      </c>
    </row>
    <row r="1194" spans="1:5">
      <c r="A1194" s="31">
        <v>2002</v>
      </c>
      <c r="B1194" s="31">
        <v>5</v>
      </c>
      <c r="C1194" s="32">
        <v>8.5751899999999999E-3</v>
      </c>
      <c r="D1194" s="32">
        <v>8.5385800000000005E-3</v>
      </c>
      <c r="E1194" s="32">
        <v>0.99146142000000004</v>
      </c>
    </row>
    <row r="1195" spans="1:5">
      <c r="A1195" s="31">
        <v>2002</v>
      </c>
      <c r="B1195" s="31">
        <v>6</v>
      </c>
      <c r="C1195" s="32">
        <v>6.8837899999999999E-3</v>
      </c>
      <c r="D1195" s="32">
        <v>6.8601799999999996E-3</v>
      </c>
      <c r="E1195" s="32">
        <v>0.99313982000000001</v>
      </c>
    </row>
    <row r="1196" spans="1:5">
      <c r="A1196" s="31">
        <v>2002</v>
      </c>
      <c r="B1196" s="31">
        <v>7</v>
      </c>
      <c r="C1196" s="32">
        <v>5.6471999999999998E-3</v>
      </c>
      <c r="D1196" s="32">
        <v>5.6312999999999997E-3</v>
      </c>
      <c r="E1196" s="32">
        <v>0.99436869999999999</v>
      </c>
    </row>
    <row r="1197" spans="1:5">
      <c r="A1197" s="31">
        <v>2002</v>
      </c>
      <c r="B1197" s="31">
        <v>8</v>
      </c>
      <c r="C1197" s="32">
        <v>4.8220299999999997E-3</v>
      </c>
      <c r="D1197" s="32">
        <v>4.8104300000000001E-3</v>
      </c>
      <c r="E1197" s="32">
        <v>0.99518956999999997</v>
      </c>
    </row>
    <row r="1198" spans="1:5">
      <c r="A1198" s="31">
        <v>2002</v>
      </c>
      <c r="B1198" s="31">
        <v>9</v>
      </c>
      <c r="C1198" s="32">
        <v>4.2632700000000004E-3</v>
      </c>
      <c r="D1198" s="32">
        <v>4.2541999999999996E-3</v>
      </c>
      <c r="E1198" s="32">
        <v>0.99574580000000001</v>
      </c>
    </row>
    <row r="1199" spans="1:5">
      <c r="A1199" s="31">
        <v>2002</v>
      </c>
      <c r="B1199" s="31">
        <v>10</v>
      </c>
      <c r="C1199" s="32">
        <v>3.89954E-3</v>
      </c>
      <c r="D1199" s="32">
        <v>3.8919599999999999E-3</v>
      </c>
      <c r="E1199" s="32">
        <v>0.99610803999999997</v>
      </c>
    </row>
    <row r="1200" spans="1:5">
      <c r="A1200" s="31">
        <v>2002</v>
      </c>
      <c r="B1200" s="31">
        <v>11</v>
      </c>
      <c r="C1200" s="32">
        <v>3.6563699999999999E-3</v>
      </c>
      <c r="D1200" s="32">
        <v>3.6496900000000001E-3</v>
      </c>
      <c r="E1200" s="32">
        <v>0.99635030999999996</v>
      </c>
    </row>
    <row r="1201" spans="1:5">
      <c r="A1201" s="31">
        <v>2002</v>
      </c>
      <c r="B1201" s="31">
        <v>12</v>
      </c>
      <c r="C1201" s="32">
        <v>3.5961500000000002E-3</v>
      </c>
      <c r="D1201" s="32">
        <v>3.5896999999999999E-3</v>
      </c>
      <c r="E1201" s="32">
        <v>0.99641029999999997</v>
      </c>
    </row>
    <row r="1202" spans="1:5">
      <c r="A1202" s="31">
        <v>2002</v>
      </c>
      <c r="B1202" s="31">
        <v>13</v>
      </c>
      <c r="C1202" s="32">
        <v>3.6330500000000001E-3</v>
      </c>
      <c r="D1202" s="32">
        <v>3.6264600000000002E-3</v>
      </c>
      <c r="E1202" s="32">
        <v>0.99637354</v>
      </c>
    </row>
    <row r="1203" spans="1:5">
      <c r="A1203" s="31">
        <v>2002</v>
      </c>
      <c r="B1203" s="31">
        <v>14</v>
      </c>
      <c r="C1203" s="32">
        <v>3.7935600000000001E-3</v>
      </c>
      <c r="D1203" s="32">
        <v>3.7863800000000002E-3</v>
      </c>
      <c r="E1203" s="32">
        <v>0.99621362000000002</v>
      </c>
    </row>
    <row r="1204" spans="1:5">
      <c r="A1204" s="31">
        <v>2002</v>
      </c>
      <c r="B1204" s="31">
        <v>15</v>
      </c>
      <c r="C1204" s="32">
        <v>4.0045499999999999E-3</v>
      </c>
      <c r="D1204" s="32">
        <v>3.9965499999999998E-3</v>
      </c>
      <c r="E1204" s="32">
        <v>0.99600345000000001</v>
      </c>
    </row>
    <row r="1205" spans="1:5">
      <c r="A1205" s="31">
        <v>2002</v>
      </c>
      <c r="B1205" s="31">
        <v>16</v>
      </c>
      <c r="C1205" s="32">
        <v>4.3298499999999997E-3</v>
      </c>
      <c r="D1205" s="32">
        <v>4.3204999999999997E-3</v>
      </c>
      <c r="E1205" s="32">
        <v>0.99567950000000005</v>
      </c>
    </row>
    <row r="1206" spans="1:5">
      <c r="A1206" s="31">
        <v>2002</v>
      </c>
      <c r="B1206" s="31">
        <v>17</v>
      </c>
      <c r="C1206" s="32">
        <v>4.67316E-3</v>
      </c>
      <c r="D1206" s="32">
        <v>4.6622699999999996E-3</v>
      </c>
      <c r="E1206" s="32">
        <v>0.99533773000000003</v>
      </c>
    </row>
    <row r="1207" spans="1:5">
      <c r="A1207" s="31">
        <v>2002</v>
      </c>
      <c r="B1207" s="31">
        <v>18</v>
      </c>
      <c r="C1207" s="32">
        <v>5.0657000000000002E-3</v>
      </c>
      <c r="D1207" s="32">
        <v>5.0528999999999999E-3</v>
      </c>
      <c r="E1207" s="32">
        <v>0.99494709999999997</v>
      </c>
    </row>
    <row r="1208" spans="1:5">
      <c r="A1208" s="31">
        <v>2002</v>
      </c>
      <c r="B1208" s="31">
        <v>19</v>
      </c>
      <c r="C1208" s="32">
        <v>5.5592000000000003E-3</v>
      </c>
      <c r="D1208" s="32">
        <v>5.5437899999999998E-3</v>
      </c>
      <c r="E1208" s="32">
        <v>0.99445620999999995</v>
      </c>
    </row>
    <row r="1209" spans="1:5">
      <c r="A1209" s="31">
        <v>2002</v>
      </c>
      <c r="B1209" s="31">
        <v>20</v>
      </c>
      <c r="C1209" s="32">
        <v>6.0794300000000003E-3</v>
      </c>
      <c r="D1209" s="32">
        <v>6.0610100000000004E-3</v>
      </c>
      <c r="E1209" s="32">
        <v>0.99393898999999997</v>
      </c>
    </row>
    <row r="1210" spans="1:5">
      <c r="A1210" s="31">
        <v>2002</v>
      </c>
      <c r="B1210" s="31">
        <v>21</v>
      </c>
      <c r="C1210" s="32">
        <v>6.5528899999999996E-3</v>
      </c>
      <c r="D1210" s="32">
        <v>6.53149E-3</v>
      </c>
      <c r="E1210" s="32">
        <v>0.99346851000000003</v>
      </c>
    </row>
    <row r="1211" spans="1:5">
      <c r="A1211" s="31">
        <v>2002</v>
      </c>
      <c r="B1211" s="31">
        <v>22</v>
      </c>
      <c r="C1211" s="32">
        <v>6.9044299999999996E-3</v>
      </c>
      <c r="D1211" s="32">
        <v>6.8806800000000001E-3</v>
      </c>
      <c r="E1211" s="32">
        <v>0.99311932000000003</v>
      </c>
    </row>
    <row r="1212" spans="1:5">
      <c r="A1212" s="31">
        <v>2002</v>
      </c>
      <c r="B1212" s="31">
        <v>23</v>
      </c>
      <c r="C1212" s="32">
        <v>7.1491799999999998E-3</v>
      </c>
      <c r="D1212" s="32">
        <v>7.1237100000000001E-3</v>
      </c>
      <c r="E1212" s="32">
        <v>0.99287628999999999</v>
      </c>
    </row>
    <row r="1213" spans="1:5">
      <c r="A1213" s="31">
        <v>2002</v>
      </c>
      <c r="B1213" s="31">
        <v>24</v>
      </c>
      <c r="C1213" s="32">
        <v>7.3657499999999999E-3</v>
      </c>
      <c r="D1213" s="32">
        <v>7.33872E-3</v>
      </c>
      <c r="E1213" s="32">
        <v>0.99266127999999998</v>
      </c>
    </row>
    <row r="1214" spans="1:5">
      <c r="A1214" s="31">
        <v>2002</v>
      </c>
      <c r="B1214" s="31">
        <v>25</v>
      </c>
      <c r="C1214" s="32">
        <v>7.5548799999999999E-3</v>
      </c>
      <c r="D1214" s="32">
        <v>7.5264499999999996E-3</v>
      </c>
      <c r="E1214" s="32">
        <v>0.99247355000000004</v>
      </c>
    </row>
    <row r="1215" spans="1:5">
      <c r="A1215" s="31">
        <v>2002</v>
      </c>
      <c r="B1215" s="31">
        <v>26</v>
      </c>
      <c r="C1215" s="32">
        <v>7.7120499999999998E-3</v>
      </c>
      <c r="D1215" s="32">
        <v>7.6824299999999996E-3</v>
      </c>
      <c r="E1215" s="32">
        <v>0.99231756999999998</v>
      </c>
    </row>
    <row r="1216" spans="1:5">
      <c r="A1216" s="31">
        <v>2002</v>
      </c>
      <c r="B1216" s="31">
        <v>27</v>
      </c>
      <c r="C1216" s="32">
        <v>7.86215E-3</v>
      </c>
      <c r="D1216" s="32">
        <v>7.8313600000000008E-3</v>
      </c>
      <c r="E1216" s="32">
        <v>0.99216864000000005</v>
      </c>
    </row>
    <row r="1217" spans="1:5">
      <c r="A1217" s="31">
        <v>2002</v>
      </c>
      <c r="B1217" s="31">
        <v>28</v>
      </c>
      <c r="C1217" s="32">
        <v>8.0335900000000002E-3</v>
      </c>
      <c r="D1217" s="32">
        <v>8.0014500000000002E-3</v>
      </c>
      <c r="E1217" s="32">
        <v>0.99199855000000003</v>
      </c>
    </row>
    <row r="1218" spans="1:5">
      <c r="A1218" s="31">
        <v>2002</v>
      </c>
      <c r="B1218" s="31">
        <v>29</v>
      </c>
      <c r="C1218" s="32">
        <v>8.1217400000000006E-3</v>
      </c>
      <c r="D1218" s="32">
        <v>8.0888899999999996E-3</v>
      </c>
      <c r="E1218" s="32">
        <v>0.99191110999999998</v>
      </c>
    </row>
    <row r="1219" spans="1:5">
      <c r="A1219" s="31">
        <v>2002</v>
      </c>
      <c r="B1219" s="31">
        <v>30</v>
      </c>
      <c r="C1219" s="32">
        <v>8.3431500000000006E-3</v>
      </c>
      <c r="D1219" s="32">
        <v>8.30849E-3</v>
      </c>
      <c r="E1219" s="32">
        <v>0.99169151</v>
      </c>
    </row>
    <row r="1220" spans="1:5">
      <c r="A1220" s="31">
        <v>2002</v>
      </c>
      <c r="B1220" s="31">
        <v>31</v>
      </c>
      <c r="C1220" s="32">
        <v>8.4210399999999994E-3</v>
      </c>
      <c r="D1220" s="32">
        <v>8.3857299999999992E-3</v>
      </c>
      <c r="E1220" s="32">
        <v>0.99161427000000002</v>
      </c>
    </row>
    <row r="1221" spans="1:5">
      <c r="A1221" s="31">
        <v>2002</v>
      </c>
      <c r="B1221" s="31">
        <v>32</v>
      </c>
      <c r="C1221" s="32">
        <v>8.7052499999999994E-3</v>
      </c>
      <c r="D1221" s="32">
        <v>8.6675199999999997E-3</v>
      </c>
      <c r="E1221" s="32">
        <v>0.99133247999999996</v>
      </c>
    </row>
    <row r="1222" spans="1:5">
      <c r="A1222" s="31">
        <v>2002</v>
      </c>
      <c r="B1222" s="31">
        <v>33</v>
      </c>
      <c r="C1222" s="32">
        <v>8.94205E-3</v>
      </c>
      <c r="D1222" s="32">
        <v>8.9022500000000004E-3</v>
      </c>
      <c r="E1222" s="32">
        <v>0.99109775</v>
      </c>
    </row>
    <row r="1223" spans="1:5">
      <c r="A1223" s="31">
        <v>2002</v>
      </c>
      <c r="B1223" s="31">
        <v>34</v>
      </c>
      <c r="C1223" s="32">
        <v>9.1973999999999997E-3</v>
      </c>
      <c r="D1223" s="32">
        <v>9.1552999999999999E-3</v>
      </c>
      <c r="E1223" s="32">
        <v>0.99084470000000002</v>
      </c>
    </row>
    <row r="1224" spans="1:5">
      <c r="A1224" s="31">
        <v>2002</v>
      </c>
      <c r="B1224" s="31">
        <v>35</v>
      </c>
      <c r="C1224" s="32">
        <v>9.4966900000000003E-3</v>
      </c>
      <c r="D1224" s="32">
        <v>9.4518099999999997E-3</v>
      </c>
      <c r="E1224" s="32">
        <v>0.99054819000000005</v>
      </c>
    </row>
    <row r="1225" spans="1:5">
      <c r="A1225" s="31">
        <v>2002</v>
      </c>
      <c r="B1225" s="31">
        <v>36</v>
      </c>
      <c r="C1225" s="32">
        <v>9.7908600000000002E-3</v>
      </c>
      <c r="D1225" s="32">
        <v>9.7431600000000007E-3</v>
      </c>
      <c r="E1225" s="32">
        <v>0.99025684000000003</v>
      </c>
    </row>
    <row r="1226" spans="1:5">
      <c r="A1226" s="31">
        <v>2002</v>
      </c>
      <c r="B1226" s="31">
        <v>37</v>
      </c>
      <c r="C1226" s="32">
        <v>1.00543E-2</v>
      </c>
      <c r="D1226" s="32">
        <v>1.0004010000000001E-2</v>
      </c>
      <c r="E1226" s="32">
        <v>0.98999599000000005</v>
      </c>
    </row>
    <row r="1227" spans="1:5">
      <c r="A1227" s="31">
        <v>2002</v>
      </c>
      <c r="B1227" s="31">
        <v>38</v>
      </c>
      <c r="C1227" s="32">
        <v>1.041215E-2</v>
      </c>
      <c r="D1227" s="32">
        <v>1.035823E-2</v>
      </c>
      <c r="E1227" s="32">
        <v>0.98964176999999998</v>
      </c>
    </row>
    <row r="1228" spans="1:5">
      <c r="A1228" s="31">
        <v>2002</v>
      </c>
      <c r="B1228" s="31">
        <v>39</v>
      </c>
      <c r="C1228" s="32">
        <v>1.066283E-2</v>
      </c>
      <c r="D1228" s="32">
        <v>1.0606279999999999E-2</v>
      </c>
      <c r="E1228" s="32">
        <v>0.98939372000000003</v>
      </c>
    </row>
    <row r="1229" spans="1:5">
      <c r="A1229" s="31">
        <v>2002</v>
      </c>
      <c r="B1229" s="31">
        <v>40</v>
      </c>
      <c r="C1229" s="32">
        <v>1.110147E-2</v>
      </c>
      <c r="D1229" s="32">
        <v>1.104019E-2</v>
      </c>
      <c r="E1229" s="32">
        <v>0.98895980999999999</v>
      </c>
    </row>
    <row r="1230" spans="1:5">
      <c r="A1230" s="31">
        <v>2002</v>
      </c>
      <c r="B1230" s="31">
        <v>41</v>
      </c>
      <c r="C1230" s="32">
        <v>1.1203909999999999E-2</v>
      </c>
      <c r="D1230" s="32">
        <v>1.114149E-2</v>
      </c>
      <c r="E1230" s="32">
        <v>0.98885851000000002</v>
      </c>
    </row>
    <row r="1231" spans="1:5">
      <c r="A1231" s="31">
        <v>2002</v>
      </c>
      <c r="B1231" s="31">
        <v>42</v>
      </c>
      <c r="C1231" s="32">
        <v>1.169822E-2</v>
      </c>
      <c r="D1231" s="32">
        <v>1.163019E-2</v>
      </c>
      <c r="E1231" s="32">
        <v>0.98836981000000002</v>
      </c>
    </row>
    <row r="1232" spans="1:5">
      <c r="A1232" s="31">
        <v>2002</v>
      </c>
      <c r="B1232" s="31">
        <v>43</v>
      </c>
      <c r="C1232" s="32">
        <v>1.189642E-2</v>
      </c>
      <c r="D1232" s="32">
        <v>1.1826069999999999E-2</v>
      </c>
      <c r="E1232" s="32">
        <v>0.98817392999999998</v>
      </c>
    </row>
    <row r="1233" spans="1:5">
      <c r="A1233" s="31">
        <v>2002</v>
      </c>
      <c r="B1233" s="31">
        <v>44</v>
      </c>
      <c r="C1233" s="32">
        <v>1.225686E-2</v>
      </c>
      <c r="D1233" s="32">
        <v>1.2182200000000001E-2</v>
      </c>
      <c r="E1233" s="32">
        <v>0.98781779999999997</v>
      </c>
    </row>
    <row r="1234" spans="1:5">
      <c r="A1234" s="31">
        <v>2002</v>
      </c>
      <c r="B1234" s="31">
        <v>45</v>
      </c>
      <c r="C1234" s="32">
        <v>1.2697669999999999E-2</v>
      </c>
      <c r="D1234" s="32">
        <v>1.261756E-2</v>
      </c>
      <c r="E1234" s="32">
        <v>0.98738243999999997</v>
      </c>
    </row>
    <row r="1235" spans="1:5">
      <c r="A1235" s="31">
        <v>2002</v>
      </c>
      <c r="B1235" s="31">
        <v>46</v>
      </c>
      <c r="C1235" s="32">
        <v>1.302909E-2</v>
      </c>
      <c r="D1235" s="32">
        <v>1.294476E-2</v>
      </c>
      <c r="E1235" s="32">
        <v>0.98705524</v>
      </c>
    </row>
    <row r="1236" spans="1:5">
      <c r="A1236" s="31">
        <v>2002</v>
      </c>
      <c r="B1236" s="31">
        <v>47</v>
      </c>
      <c r="C1236" s="32">
        <v>1.3496370000000001E-2</v>
      </c>
      <c r="D1236" s="32">
        <v>1.34059E-2</v>
      </c>
      <c r="E1236" s="32">
        <v>0.98659410000000003</v>
      </c>
    </row>
    <row r="1237" spans="1:5">
      <c r="A1237" s="31">
        <v>2002</v>
      </c>
      <c r="B1237" s="31">
        <v>48</v>
      </c>
      <c r="C1237" s="32">
        <v>1.4178E-2</v>
      </c>
      <c r="D1237" s="32">
        <v>1.4078190000000001E-2</v>
      </c>
      <c r="E1237" s="32">
        <v>0.98592181000000001</v>
      </c>
    </row>
    <row r="1238" spans="1:5">
      <c r="A1238" s="31">
        <v>2002</v>
      </c>
      <c r="B1238" s="31">
        <v>49</v>
      </c>
      <c r="C1238" s="32">
        <v>1.480278E-2</v>
      </c>
      <c r="D1238" s="32">
        <v>1.469403E-2</v>
      </c>
      <c r="E1238" s="32">
        <v>0.98530596999999998</v>
      </c>
    </row>
    <row r="1239" spans="1:5">
      <c r="A1239" s="31">
        <v>2002</v>
      </c>
      <c r="B1239" s="31">
        <v>50</v>
      </c>
      <c r="C1239" s="32">
        <v>1.5757529999999999E-2</v>
      </c>
      <c r="D1239" s="32">
        <v>1.5634350000000002E-2</v>
      </c>
      <c r="E1239" s="32">
        <v>0.98436564999999998</v>
      </c>
    </row>
    <row r="1240" spans="1:5">
      <c r="A1240" s="31">
        <v>2002</v>
      </c>
      <c r="B1240" s="31">
        <v>51</v>
      </c>
      <c r="C1240" s="32">
        <v>1.6221099999999999E-2</v>
      </c>
      <c r="D1240" s="32">
        <v>1.6090589999999998E-2</v>
      </c>
      <c r="E1240" s="32">
        <v>0.98390940999999998</v>
      </c>
    </row>
    <row r="1241" spans="1:5">
      <c r="A1241" s="31">
        <v>2002</v>
      </c>
      <c r="B1241" s="31">
        <v>52</v>
      </c>
      <c r="C1241" s="32">
        <v>1.726339E-2</v>
      </c>
      <c r="D1241" s="32">
        <v>1.711565E-2</v>
      </c>
      <c r="E1241" s="32">
        <v>0.98288434999999996</v>
      </c>
    </row>
    <row r="1242" spans="1:5">
      <c r="A1242" s="31">
        <v>2002</v>
      </c>
      <c r="B1242" s="31">
        <v>53</v>
      </c>
      <c r="C1242" s="32">
        <v>1.795238E-2</v>
      </c>
      <c r="D1242" s="32">
        <v>1.779267E-2</v>
      </c>
      <c r="E1242" s="32">
        <v>0.98220733000000005</v>
      </c>
    </row>
    <row r="1243" spans="1:5">
      <c r="A1243" s="31">
        <v>2002</v>
      </c>
      <c r="B1243" s="31">
        <v>54</v>
      </c>
      <c r="C1243" s="32">
        <v>1.8824879999999999E-2</v>
      </c>
      <c r="D1243" s="32">
        <v>1.8649349999999999E-2</v>
      </c>
      <c r="E1243" s="32">
        <v>0.98135064999999999</v>
      </c>
    </row>
    <row r="1244" spans="1:5">
      <c r="A1244" s="31">
        <v>2002</v>
      </c>
      <c r="B1244" s="31">
        <v>55</v>
      </c>
      <c r="C1244" s="32">
        <v>1.9683329999999999E-2</v>
      </c>
      <c r="D1244" s="32">
        <v>1.9491499999999998E-2</v>
      </c>
      <c r="E1244" s="32">
        <v>0.98050850000000001</v>
      </c>
    </row>
    <row r="1245" spans="1:5">
      <c r="A1245" s="31">
        <v>2002</v>
      </c>
      <c r="B1245" s="31">
        <v>56</v>
      </c>
      <c r="C1245" s="32">
        <v>2.0690839999999999E-2</v>
      </c>
      <c r="D1245" s="32">
        <v>2.0478980000000001E-2</v>
      </c>
      <c r="E1245" s="32">
        <v>0.97952101999999996</v>
      </c>
    </row>
    <row r="1246" spans="1:5">
      <c r="A1246" s="31">
        <v>2002</v>
      </c>
      <c r="B1246" s="31">
        <v>57</v>
      </c>
      <c r="C1246" s="32">
        <v>2.1717139999999999E-2</v>
      </c>
      <c r="D1246" s="32">
        <v>2.1483849999999999E-2</v>
      </c>
      <c r="E1246" s="32">
        <v>0.97851615000000003</v>
      </c>
    </row>
    <row r="1247" spans="1:5">
      <c r="A1247" s="31">
        <v>2002</v>
      </c>
      <c r="B1247" s="31">
        <v>58</v>
      </c>
      <c r="C1247" s="32">
        <v>2.3282980000000002E-2</v>
      </c>
      <c r="D1247" s="32">
        <v>2.3015049999999999E-2</v>
      </c>
      <c r="E1247" s="32">
        <v>0.97698494999999996</v>
      </c>
    </row>
    <row r="1248" spans="1:5">
      <c r="A1248" s="31">
        <v>2002</v>
      </c>
      <c r="B1248" s="31">
        <v>59</v>
      </c>
      <c r="C1248" s="32">
        <v>2.4873880000000001E-2</v>
      </c>
      <c r="D1248" s="32">
        <v>2.4568329999999999E-2</v>
      </c>
      <c r="E1248" s="32">
        <v>0.97543166999999997</v>
      </c>
    </row>
    <row r="1249" spans="1:5">
      <c r="A1249" s="31">
        <v>2002</v>
      </c>
      <c r="B1249" s="31">
        <v>60</v>
      </c>
      <c r="C1249" s="32">
        <v>2.7329920000000001E-2</v>
      </c>
      <c r="D1249" s="32">
        <v>2.6961499999999999E-2</v>
      </c>
      <c r="E1249" s="32">
        <v>0.97303850000000003</v>
      </c>
    </row>
    <row r="1250" spans="1:5">
      <c r="A1250" s="31">
        <v>2002</v>
      </c>
      <c r="B1250" s="31">
        <v>61</v>
      </c>
      <c r="C1250" s="32">
        <v>2.8828010000000001E-2</v>
      </c>
      <c r="D1250" s="32">
        <v>2.8418390000000002E-2</v>
      </c>
      <c r="E1250" s="32">
        <v>0.97158160999999998</v>
      </c>
    </row>
    <row r="1251" spans="1:5">
      <c r="A1251" s="31">
        <v>2002</v>
      </c>
      <c r="B1251" s="31">
        <v>62</v>
      </c>
      <c r="C1251" s="32">
        <v>3.1646460000000001E-2</v>
      </c>
      <c r="D1251" s="32">
        <v>3.1153509999999999E-2</v>
      </c>
      <c r="E1251" s="32">
        <v>0.96884649</v>
      </c>
    </row>
    <row r="1252" spans="1:5">
      <c r="A1252" s="31">
        <v>2002</v>
      </c>
      <c r="B1252" s="31">
        <v>63</v>
      </c>
      <c r="C1252" s="32">
        <v>3.4196530000000003E-2</v>
      </c>
      <c r="D1252" s="32">
        <v>3.3621659999999998E-2</v>
      </c>
      <c r="E1252" s="32">
        <v>0.96637834</v>
      </c>
    </row>
    <row r="1253" spans="1:5">
      <c r="A1253" s="31">
        <v>2002</v>
      </c>
      <c r="B1253" s="31">
        <v>64</v>
      </c>
      <c r="C1253" s="32">
        <v>3.7028470000000001E-2</v>
      </c>
      <c r="D1253" s="32">
        <v>3.635538E-2</v>
      </c>
      <c r="E1253" s="32">
        <v>0.96364461999999995</v>
      </c>
    </row>
    <row r="1254" spans="1:5">
      <c r="A1254" s="31">
        <v>2002</v>
      </c>
      <c r="B1254" s="31">
        <v>65</v>
      </c>
      <c r="C1254" s="32">
        <v>4.0205669999999999E-2</v>
      </c>
      <c r="D1254" s="32">
        <v>3.941335E-2</v>
      </c>
      <c r="E1254" s="32">
        <v>0.96058664999999999</v>
      </c>
    </row>
    <row r="1255" spans="1:5">
      <c r="A1255" s="31">
        <v>2002</v>
      </c>
      <c r="B1255" s="31">
        <v>66</v>
      </c>
      <c r="C1255" s="32">
        <v>4.3192389999999997E-2</v>
      </c>
      <c r="D1255" s="32">
        <v>4.2279320000000002E-2</v>
      </c>
      <c r="E1255" s="32">
        <v>0.95772067999999999</v>
      </c>
    </row>
    <row r="1256" spans="1:5">
      <c r="A1256" s="31">
        <v>2002</v>
      </c>
      <c r="B1256" s="31">
        <v>67</v>
      </c>
      <c r="C1256" s="32">
        <v>4.6849389999999998E-2</v>
      </c>
      <c r="D1256" s="32">
        <v>4.5777079999999998E-2</v>
      </c>
      <c r="E1256" s="32">
        <v>0.95422291999999997</v>
      </c>
    </row>
    <row r="1257" spans="1:5">
      <c r="A1257" s="31">
        <v>2002</v>
      </c>
      <c r="B1257" s="31">
        <v>68</v>
      </c>
      <c r="C1257" s="32">
        <v>5.1162600000000003E-2</v>
      </c>
      <c r="D1257" s="32">
        <v>4.9886439999999997E-2</v>
      </c>
      <c r="E1257" s="32">
        <v>0.95011356000000002</v>
      </c>
    </row>
    <row r="1258" spans="1:5">
      <c r="A1258" s="31">
        <v>2002</v>
      </c>
      <c r="B1258" s="31">
        <v>69</v>
      </c>
      <c r="C1258" s="32">
        <v>5.5484529999999997E-2</v>
      </c>
      <c r="D1258" s="32">
        <v>5.3986819999999998E-2</v>
      </c>
      <c r="E1258" s="32">
        <v>0.94601318000000001</v>
      </c>
    </row>
    <row r="1259" spans="1:5">
      <c r="A1259" s="31">
        <v>2002</v>
      </c>
      <c r="B1259" s="31">
        <v>70</v>
      </c>
      <c r="C1259" s="32">
        <v>6.2004950000000003E-2</v>
      </c>
      <c r="D1259" s="32">
        <v>6.0140440000000003E-2</v>
      </c>
      <c r="E1259" s="32">
        <v>0.93985956000000004</v>
      </c>
    </row>
    <row r="1260" spans="1:5">
      <c r="A1260" s="31">
        <v>2002</v>
      </c>
      <c r="B1260" s="31">
        <v>71</v>
      </c>
      <c r="C1260" s="32">
        <v>6.6054730000000006E-2</v>
      </c>
      <c r="D1260" s="32">
        <v>6.3942860000000004E-2</v>
      </c>
      <c r="E1260" s="32">
        <v>0.93605713999999995</v>
      </c>
    </row>
    <row r="1261" spans="1:5">
      <c r="A1261" s="31">
        <v>2002</v>
      </c>
      <c r="B1261" s="31">
        <v>72</v>
      </c>
      <c r="C1261" s="32">
        <v>7.343877E-2</v>
      </c>
      <c r="D1261" s="32">
        <v>7.0837659999999997E-2</v>
      </c>
      <c r="E1261" s="32">
        <v>0.92916233999999998</v>
      </c>
    </row>
    <row r="1262" spans="1:5">
      <c r="A1262" s="31">
        <v>2002</v>
      </c>
      <c r="B1262" s="31">
        <v>73</v>
      </c>
      <c r="C1262" s="32">
        <v>7.9823909999999998E-2</v>
      </c>
      <c r="D1262" s="32">
        <v>7.6760259999999997E-2</v>
      </c>
      <c r="E1262" s="32">
        <v>0.92323973999999998</v>
      </c>
    </row>
    <row r="1263" spans="1:5">
      <c r="A1263" s="31">
        <v>2002</v>
      </c>
      <c r="B1263" s="31">
        <v>74</v>
      </c>
      <c r="C1263" s="32">
        <v>8.7145639999999996E-2</v>
      </c>
      <c r="D1263" s="32">
        <v>8.3506999999999998E-2</v>
      </c>
      <c r="E1263" s="32">
        <v>0.916493</v>
      </c>
    </row>
    <row r="1264" spans="1:5">
      <c r="A1264" s="31">
        <v>2002</v>
      </c>
      <c r="B1264" s="31">
        <v>75</v>
      </c>
      <c r="C1264" s="32">
        <v>9.5239989999999997E-2</v>
      </c>
      <c r="D1264" s="32">
        <v>9.0910820000000003E-2</v>
      </c>
      <c r="E1264" s="32">
        <v>0.90908918000000005</v>
      </c>
    </row>
    <row r="1265" spans="1:5">
      <c r="A1265" s="31">
        <v>2002</v>
      </c>
      <c r="B1265" s="31">
        <v>76</v>
      </c>
      <c r="C1265" s="32">
        <v>0.10289004</v>
      </c>
      <c r="D1265" s="32">
        <v>9.7855839999999999E-2</v>
      </c>
      <c r="E1265" s="32">
        <v>0.90214415999999997</v>
      </c>
    </row>
    <row r="1266" spans="1:5">
      <c r="A1266" s="31">
        <v>2002</v>
      </c>
      <c r="B1266" s="31">
        <v>77</v>
      </c>
      <c r="C1266" s="32">
        <v>0.11110651000000001</v>
      </c>
      <c r="D1266" s="32">
        <v>0.10525903</v>
      </c>
      <c r="E1266" s="32">
        <v>0.89474096999999997</v>
      </c>
    </row>
    <row r="1267" spans="1:5">
      <c r="A1267" s="31">
        <v>2002</v>
      </c>
      <c r="B1267" s="31">
        <v>78</v>
      </c>
      <c r="C1267" s="32">
        <v>0.12125677999999999</v>
      </c>
      <c r="D1267" s="32">
        <v>0.11432541</v>
      </c>
      <c r="E1267" s="32">
        <v>0.88567459000000004</v>
      </c>
    </row>
    <row r="1268" spans="1:5">
      <c r="A1268" s="31">
        <v>2002</v>
      </c>
      <c r="B1268" s="31">
        <v>79</v>
      </c>
      <c r="C1268" s="32">
        <v>0.13025922000000001</v>
      </c>
      <c r="D1268" s="32">
        <v>0.12229424</v>
      </c>
      <c r="E1268" s="32">
        <v>0.87770576</v>
      </c>
    </row>
    <row r="1269" spans="1:5">
      <c r="A1269" s="31">
        <v>2002</v>
      </c>
      <c r="B1269" s="31">
        <v>80</v>
      </c>
      <c r="C1269" s="32">
        <v>0.14209704000000001</v>
      </c>
      <c r="D1269" s="32">
        <v>0.13267096</v>
      </c>
      <c r="E1269" s="32">
        <v>0.86732904</v>
      </c>
    </row>
    <row r="1270" spans="1:5">
      <c r="A1270" s="31">
        <v>2002</v>
      </c>
      <c r="B1270" s="31">
        <v>81</v>
      </c>
      <c r="C1270" s="32">
        <v>0.15029832000000001</v>
      </c>
      <c r="D1270" s="32">
        <v>0.139793</v>
      </c>
      <c r="E1270" s="32">
        <v>0.86020700000000005</v>
      </c>
    </row>
    <row r="1271" spans="1:5">
      <c r="A1271" s="31">
        <v>2002</v>
      </c>
      <c r="B1271" s="31">
        <v>82</v>
      </c>
      <c r="C1271" s="32">
        <v>0.16553735</v>
      </c>
      <c r="D1271" s="32">
        <v>0.15288339000000001</v>
      </c>
      <c r="E1271" s="32">
        <v>0.84711661000000005</v>
      </c>
    </row>
    <row r="1272" spans="1:5">
      <c r="A1272" s="31">
        <v>2002</v>
      </c>
      <c r="B1272" s="31">
        <v>83</v>
      </c>
      <c r="C1272" s="32">
        <v>0.17880746</v>
      </c>
      <c r="D1272" s="32">
        <v>0.16413332999999999</v>
      </c>
      <c r="E1272" s="32">
        <v>0.83586667000000003</v>
      </c>
    </row>
    <row r="1273" spans="1:5">
      <c r="A1273" s="31">
        <v>2002</v>
      </c>
      <c r="B1273" s="31">
        <v>84</v>
      </c>
      <c r="C1273" s="32">
        <v>0.19456193999999999</v>
      </c>
      <c r="D1273" s="32">
        <v>0.17731278</v>
      </c>
      <c r="E1273" s="32">
        <v>0.82268722000000005</v>
      </c>
    </row>
    <row r="1274" spans="1:5">
      <c r="A1274" s="31">
        <v>2002</v>
      </c>
      <c r="B1274" s="31">
        <v>85</v>
      </c>
      <c r="C1274" s="32">
        <v>0.20878031999999999</v>
      </c>
      <c r="D1274" s="32">
        <v>0.18904580000000001</v>
      </c>
      <c r="E1274" s="32">
        <v>0.81095419999999996</v>
      </c>
    </row>
    <row r="1275" spans="1:5">
      <c r="A1275" s="31">
        <v>2002</v>
      </c>
      <c r="B1275" s="31">
        <v>86</v>
      </c>
      <c r="C1275" s="32">
        <v>0.22411144</v>
      </c>
      <c r="D1275" s="32">
        <v>0.20152897</v>
      </c>
      <c r="E1275" s="32">
        <v>0.79847102999999997</v>
      </c>
    </row>
    <row r="1276" spans="1:5">
      <c r="A1276" s="31">
        <v>2002</v>
      </c>
      <c r="B1276" s="31">
        <v>87</v>
      </c>
      <c r="C1276" s="32">
        <v>0.23958119999999999</v>
      </c>
      <c r="D1276" s="32">
        <v>0.21395179</v>
      </c>
      <c r="E1276" s="32">
        <v>0.78604821000000002</v>
      </c>
    </row>
    <row r="1277" spans="1:5">
      <c r="A1277" s="31">
        <v>2002</v>
      </c>
      <c r="B1277" s="31">
        <v>88</v>
      </c>
      <c r="C1277" s="32">
        <v>0.25700626999999998</v>
      </c>
      <c r="D1277" s="32">
        <v>0.22774084999999999</v>
      </c>
      <c r="E1277" s="32">
        <v>0.77225915000000001</v>
      </c>
    </row>
    <row r="1278" spans="1:5">
      <c r="A1278" s="31">
        <v>2002</v>
      </c>
      <c r="B1278" s="31">
        <v>89</v>
      </c>
      <c r="C1278" s="32">
        <v>0.27295093999999998</v>
      </c>
      <c r="D1278" s="32">
        <v>0.24017319000000001</v>
      </c>
      <c r="E1278" s="32">
        <v>0.75982680999999996</v>
      </c>
    </row>
    <row r="1279" spans="1:5">
      <c r="A1279" s="31">
        <v>2002</v>
      </c>
      <c r="B1279" s="31">
        <v>90</v>
      </c>
      <c r="C1279" s="32">
        <v>0.29552291000000003</v>
      </c>
      <c r="D1279" s="32">
        <v>0.25747764000000001</v>
      </c>
      <c r="E1279" s="32">
        <v>0.74252236000000005</v>
      </c>
    </row>
    <row r="1280" spans="1:5">
      <c r="A1280" s="31">
        <v>2002</v>
      </c>
      <c r="B1280" s="31">
        <v>91</v>
      </c>
      <c r="C1280" s="32">
        <v>0.30866348999999998</v>
      </c>
      <c r="D1280" s="32">
        <v>0.26739583</v>
      </c>
      <c r="E1280" s="32">
        <v>0.73260417</v>
      </c>
    </row>
    <row r="1281" spans="1:5">
      <c r="A1281" s="31">
        <v>2002</v>
      </c>
      <c r="B1281" s="31">
        <v>92</v>
      </c>
      <c r="C1281" s="32">
        <v>0.33177166000000002</v>
      </c>
      <c r="D1281" s="32">
        <v>0.28456617000000001</v>
      </c>
      <c r="E1281" s="32">
        <v>0.71543383000000005</v>
      </c>
    </row>
    <row r="1282" spans="1:5">
      <c r="A1282" s="31">
        <v>2002</v>
      </c>
      <c r="B1282" s="31">
        <v>93</v>
      </c>
      <c r="C1282" s="32">
        <v>0.35231398000000003</v>
      </c>
      <c r="D1282" s="32">
        <v>0.29954672999999998</v>
      </c>
      <c r="E1282" s="32">
        <v>0.70045327000000002</v>
      </c>
    </row>
    <row r="1283" spans="1:5">
      <c r="A1283" s="31">
        <v>2002</v>
      </c>
      <c r="B1283" s="31">
        <v>94</v>
      </c>
      <c r="C1283" s="32">
        <v>0.37499459000000002</v>
      </c>
      <c r="D1283" s="32">
        <v>0.31578563999999998</v>
      </c>
      <c r="E1283" s="32">
        <v>0.68421436000000002</v>
      </c>
    </row>
    <row r="1284" spans="1:5">
      <c r="A1284" s="31">
        <v>2002</v>
      </c>
      <c r="B1284" s="31">
        <v>95</v>
      </c>
      <c r="C1284" s="32">
        <v>0.40039238999999999</v>
      </c>
      <c r="D1284" s="32">
        <v>0.33360578000000002</v>
      </c>
      <c r="E1284" s="32">
        <v>0.66639422000000004</v>
      </c>
    </row>
    <row r="1285" spans="1:5">
      <c r="A1285" s="31">
        <v>2002</v>
      </c>
      <c r="B1285" s="31">
        <v>96</v>
      </c>
      <c r="C1285" s="32">
        <v>0.42275829999999998</v>
      </c>
      <c r="D1285" s="32">
        <v>0.34898924999999997</v>
      </c>
      <c r="E1285" s="32">
        <v>0.65101074999999997</v>
      </c>
    </row>
    <row r="1286" spans="1:5">
      <c r="A1286" s="31">
        <v>2002</v>
      </c>
      <c r="B1286" s="31">
        <v>97</v>
      </c>
      <c r="C1286" s="32">
        <v>0.44454948999999999</v>
      </c>
      <c r="D1286" s="32">
        <v>0.36370668</v>
      </c>
      <c r="E1286" s="32">
        <v>0.63629332000000005</v>
      </c>
    </row>
    <row r="1287" spans="1:5">
      <c r="A1287" s="31">
        <v>2002</v>
      </c>
      <c r="B1287" s="31">
        <v>98</v>
      </c>
      <c r="C1287" s="32">
        <v>0.46563188999999999</v>
      </c>
      <c r="D1287" s="32">
        <v>0.37769782000000002</v>
      </c>
      <c r="E1287" s="32">
        <v>0.62230218000000004</v>
      </c>
    </row>
    <row r="1288" spans="1:5">
      <c r="A1288" s="31">
        <v>2002</v>
      </c>
      <c r="B1288" s="31">
        <v>99</v>
      </c>
      <c r="C1288" s="32">
        <v>0.49231861999999998</v>
      </c>
      <c r="D1288" s="32">
        <v>0.39506876000000002</v>
      </c>
      <c r="E1288" s="32">
        <v>0.60493123999999998</v>
      </c>
    </row>
    <row r="1289" spans="1:5">
      <c r="A1289" s="31">
        <v>2003</v>
      </c>
      <c r="B1289" s="31">
        <v>1</v>
      </c>
      <c r="C1289" s="32">
        <v>3.7772630000000001E-2</v>
      </c>
      <c r="D1289" s="32">
        <v>3.7072460000000002E-2</v>
      </c>
      <c r="E1289" s="32">
        <v>0.96292754000000003</v>
      </c>
    </row>
    <row r="1290" spans="1:5">
      <c r="A1290" s="31">
        <v>2003</v>
      </c>
      <c r="B1290" s="31">
        <v>2</v>
      </c>
      <c r="C1290" s="32">
        <v>2.2894540000000001E-2</v>
      </c>
      <c r="D1290" s="32">
        <v>2.263542E-2</v>
      </c>
      <c r="E1290" s="32">
        <v>0.97736458000000004</v>
      </c>
    </row>
    <row r="1291" spans="1:5">
      <c r="A1291" s="31">
        <v>2003</v>
      </c>
      <c r="B1291" s="31">
        <v>3</v>
      </c>
      <c r="C1291" s="32">
        <v>1.5281090000000001E-2</v>
      </c>
      <c r="D1291" s="32">
        <v>1.516522E-2</v>
      </c>
      <c r="E1291" s="32">
        <v>0.98483478000000002</v>
      </c>
    </row>
    <row r="1292" spans="1:5">
      <c r="A1292" s="31">
        <v>2003</v>
      </c>
      <c r="B1292" s="31">
        <v>4</v>
      </c>
      <c r="C1292" s="32">
        <v>1.030549E-2</v>
      </c>
      <c r="D1292" s="32">
        <v>1.025267E-2</v>
      </c>
      <c r="E1292" s="32">
        <v>0.98974733000000004</v>
      </c>
    </row>
    <row r="1293" spans="1:5">
      <c r="A1293" s="31">
        <v>2003</v>
      </c>
      <c r="B1293" s="31">
        <v>5</v>
      </c>
      <c r="C1293" s="32">
        <v>7.5466600000000002E-3</v>
      </c>
      <c r="D1293" s="32">
        <v>7.5182900000000004E-3</v>
      </c>
      <c r="E1293" s="32">
        <v>0.99248170999999996</v>
      </c>
    </row>
    <row r="1294" spans="1:5">
      <c r="A1294" s="31">
        <v>2003</v>
      </c>
      <c r="B1294" s="31">
        <v>6</v>
      </c>
      <c r="C1294" s="32">
        <v>6.0443700000000003E-3</v>
      </c>
      <c r="D1294" s="32">
        <v>6.0261500000000001E-3</v>
      </c>
      <c r="E1294" s="32">
        <v>0.99397385000000005</v>
      </c>
    </row>
    <row r="1295" spans="1:5">
      <c r="A1295" s="31">
        <v>2003</v>
      </c>
      <c r="B1295" s="31">
        <v>7</v>
      </c>
      <c r="C1295" s="32">
        <v>4.9515899999999996E-3</v>
      </c>
      <c r="D1295" s="32">
        <v>4.9393600000000003E-3</v>
      </c>
      <c r="E1295" s="32">
        <v>0.99506064000000005</v>
      </c>
    </row>
    <row r="1296" spans="1:5">
      <c r="A1296" s="31">
        <v>2003</v>
      </c>
      <c r="B1296" s="31">
        <v>8</v>
      </c>
      <c r="C1296" s="32">
        <v>4.2360899999999996E-3</v>
      </c>
      <c r="D1296" s="32">
        <v>4.2271399999999999E-3</v>
      </c>
      <c r="E1296" s="32">
        <v>0.99577285999999998</v>
      </c>
    </row>
    <row r="1297" spans="1:5">
      <c r="A1297" s="31">
        <v>2003</v>
      </c>
      <c r="B1297" s="31">
        <v>9</v>
      </c>
      <c r="C1297" s="32">
        <v>3.7668699999999999E-3</v>
      </c>
      <c r="D1297" s="32">
        <v>3.7597899999999998E-3</v>
      </c>
      <c r="E1297" s="32">
        <v>0.99624020999999996</v>
      </c>
    </row>
    <row r="1298" spans="1:5">
      <c r="A1298" s="31">
        <v>2003</v>
      </c>
      <c r="B1298" s="31">
        <v>10</v>
      </c>
      <c r="C1298" s="32">
        <v>3.4726399999999999E-3</v>
      </c>
      <c r="D1298" s="32">
        <v>3.4666300000000001E-3</v>
      </c>
      <c r="E1298" s="32">
        <v>0.99653336999999997</v>
      </c>
    </row>
    <row r="1299" spans="1:5">
      <c r="A1299" s="31">
        <v>2003</v>
      </c>
      <c r="B1299" s="31">
        <v>11</v>
      </c>
      <c r="C1299" s="32">
        <v>3.2788600000000002E-3</v>
      </c>
      <c r="D1299" s="32">
        <v>3.2734999999999999E-3</v>
      </c>
      <c r="E1299" s="32">
        <v>0.99672649999999996</v>
      </c>
    </row>
    <row r="1300" spans="1:5">
      <c r="A1300" s="31">
        <v>2003</v>
      </c>
      <c r="B1300" s="31">
        <v>12</v>
      </c>
      <c r="C1300" s="32">
        <v>3.2389699999999999E-3</v>
      </c>
      <c r="D1300" s="32">
        <v>3.2337300000000002E-3</v>
      </c>
      <c r="E1300" s="32">
        <v>0.99676626999999995</v>
      </c>
    </row>
    <row r="1301" spans="1:5">
      <c r="A1301" s="31">
        <v>2003</v>
      </c>
      <c r="B1301" s="31">
        <v>13</v>
      </c>
      <c r="C1301" s="32">
        <v>3.2630599999999999E-3</v>
      </c>
      <c r="D1301" s="32">
        <v>3.2577399999999999E-3</v>
      </c>
      <c r="E1301" s="32">
        <v>0.99674225999999999</v>
      </c>
    </row>
    <row r="1302" spans="1:5">
      <c r="A1302" s="31">
        <v>2003</v>
      </c>
      <c r="B1302" s="31">
        <v>14</v>
      </c>
      <c r="C1302" s="32">
        <v>3.3753400000000001E-3</v>
      </c>
      <c r="D1302" s="32">
        <v>3.36966E-3</v>
      </c>
      <c r="E1302" s="32">
        <v>0.99663033999999995</v>
      </c>
    </row>
    <row r="1303" spans="1:5">
      <c r="A1303" s="31">
        <v>2003</v>
      </c>
      <c r="B1303" s="31">
        <v>15</v>
      </c>
      <c r="C1303" s="32">
        <v>3.5177099999999998E-3</v>
      </c>
      <c r="D1303" s="32">
        <v>3.5115300000000001E-3</v>
      </c>
      <c r="E1303" s="32">
        <v>0.99648846999999996</v>
      </c>
    </row>
    <row r="1304" spans="1:5">
      <c r="A1304" s="31">
        <v>2003</v>
      </c>
      <c r="B1304" s="31">
        <v>16</v>
      </c>
      <c r="C1304" s="32">
        <v>3.7587599999999999E-3</v>
      </c>
      <c r="D1304" s="32">
        <v>3.7517100000000001E-3</v>
      </c>
      <c r="E1304" s="32">
        <v>0.99624829000000004</v>
      </c>
    </row>
    <row r="1305" spans="1:5">
      <c r="A1305" s="31">
        <v>2003</v>
      </c>
      <c r="B1305" s="31">
        <v>17</v>
      </c>
      <c r="C1305" s="32">
        <v>4.0189400000000004E-3</v>
      </c>
      <c r="D1305" s="32">
        <v>4.0108799999999997E-3</v>
      </c>
      <c r="E1305" s="32">
        <v>0.99598911999999995</v>
      </c>
    </row>
    <row r="1306" spans="1:5">
      <c r="A1306" s="31">
        <v>2003</v>
      </c>
      <c r="B1306" s="31">
        <v>18</v>
      </c>
      <c r="C1306" s="32">
        <v>4.30453E-3</v>
      </c>
      <c r="D1306" s="32">
        <v>4.2952900000000002E-3</v>
      </c>
      <c r="E1306" s="32">
        <v>0.99570471000000005</v>
      </c>
    </row>
    <row r="1307" spans="1:5">
      <c r="A1307" s="31">
        <v>2003</v>
      </c>
      <c r="B1307" s="31">
        <v>19</v>
      </c>
      <c r="C1307" s="32">
        <v>4.6517900000000003E-3</v>
      </c>
      <c r="D1307" s="32">
        <v>4.6409900000000002E-3</v>
      </c>
      <c r="E1307" s="32">
        <v>0.99535901000000004</v>
      </c>
    </row>
    <row r="1308" spans="1:5">
      <c r="A1308" s="31">
        <v>2003</v>
      </c>
      <c r="B1308" s="31">
        <v>20</v>
      </c>
      <c r="C1308" s="32">
        <v>5.0233500000000002E-3</v>
      </c>
      <c r="D1308" s="32">
        <v>5.0107700000000003E-3</v>
      </c>
      <c r="E1308" s="32">
        <v>0.99498922999999995</v>
      </c>
    </row>
    <row r="1309" spans="1:5">
      <c r="A1309" s="31">
        <v>2003</v>
      </c>
      <c r="B1309" s="31">
        <v>21</v>
      </c>
      <c r="C1309" s="32">
        <v>5.3787000000000001E-3</v>
      </c>
      <c r="D1309" s="32">
        <v>5.36427E-3</v>
      </c>
      <c r="E1309" s="32">
        <v>0.99463573000000005</v>
      </c>
    </row>
    <row r="1310" spans="1:5">
      <c r="A1310" s="31">
        <v>2003</v>
      </c>
      <c r="B1310" s="31">
        <v>22</v>
      </c>
      <c r="C1310" s="32">
        <v>5.6788899999999998E-3</v>
      </c>
      <c r="D1310" s="32">
        <v>5.6628099999999999E-3</v>
      </c>
      <c r="E1310" s="32">
        <v>0.99433718999999998</v>
      </c>
    </row>
    <row r="1311" spans="1:5">
      <c r="A1311" s="31">
        <v>2003</v>
      </c>
      <c r="B1311" s="31">
        <v>23</v>
      </c>
      <c r="C1311" s="32">
        <v>5.9162299999999998E-3</v>
      </c>
      <c r="D1311" s="32">
        <v>5.8987900000000001E-3</v>
      </c>
      <c r="E1311" s="32">
        <v>0.99410120999999996</v>
      </c>
    </row>
    <row r="1312" spans="1:5">
      <c r="A1312" s="31">
        <v>2003</v>
      </c>
      <c r="B1312" s="31">
        <v>24</v>
      </c>
      <c r="C1312" s="32">
        <v>6.1264099999999997E-3</v>
      </c>
      <c r="D1312" s="32">
        <v>6.1076999999999998E-3</v>
      </c>
      <c r="E1312" s="32">
        <v>0.99389229999999995</v>
      </c>
    </row>
    <row r="1313" spans="1:5">
      <c r="A1313" s="31">
        <v>2003</v>
      </c>
      <c r="B1313" s="31">
        <v>25</v>
      </c>
      <c r="C1313" s="32">
        <v>6.3112400000000001E-3</v>
      </c>
      <c r="D1313" s="32">
        <v>6.2913800000000001E-3</v>
      </c>
      <c r="E1313" s="32">
        <v>0.99370862000000004</v>
      </c>
    </row>
    <row r="1314" spans="1:5">
      <c r="A1314" s="31">
        <v>2003</v>
      </c>
      <c r="B1314" s="31">
        <v>26</v>
      </c>
      <c r="C1314" s="32">
        <v>6.46723E-3</v>
      </c>
      <c r="D1314" s="32">
        <v>6.4463899999999998E-3</v>
      </c>
      <c r="E1314" s="32">
        <v>0.99355360999999998</v>
      </c>
    </row>
    <row r="1315" spans="1:5">
      <c r="A1315" s="31">
        <v>2003</v>
      </c>
      <c r="B1315" s="31">
        <v>27</v>
      </c>
      <c r="C1315" s="32">
        <v>6.6188599999999998E-3</v>
      </c>
      <c r="D1315" s="32">
        <v>6.5970300000000003E-3</v>
      </c>
      <c r="E1315" s="32">
        <v>0.99340297</v>
      </c>
    </row>
    <row r="1316" spans="1:5">
      <c r="A1316" s="31">
        <v>2003</v>
      </c>
      <c r="B1316" s="31">
        <v>28</v>
      </c>
      <c r="C1316" s="32">
        <v>6.8063999999999998E-3</v>
      </c>
      <c r="D1316" s="32">
        <v>6.7833099999999999E-3</v>
      </c>
      <c r="E1316" s="32">
        <v>0.99321669000000001</v>
      </c>
    </row>
    <row r="1317" spans="1:5">
      <c r="A1317" s="31">
        <v>2003</v>
      </c>
      <c r="B1317" s="31">
        <v>29</v>
      </c>
      <c r="C1317" s="32">
        <v>6.9362699999999996E-3</v>
      </c>
      <c r="D1317" s="32">
        <v>6.9122999999999997E-3</v>
      </c>
      <c r="E1317" s="32">
        <v>0.99308770000000002</v>
      </c>
    </row>
    <row r="1318" spans="1:5">
      <c r="A1318" s="31">
        <v>2003</v>
      </c>
      <c r="B1318" s="31">
        <v>30</v>
      </c>
      <c r="C1318" s="32">
        <v>7.2000199999999997E-3</v>
      </c>
      <c r="D1318" s="32">
        <v>7.1741900000000004E-3</v>
      </c>
      <c r="E1318" s="32">
        <v>0.99282581000000003</v>
      </c>
    </row>
    <row r="1319" spans="1:5">
      <c r="A1319" s="31">
        <v>2003</v>
      </c>
      <c r="B1319" s="31">
        <v>31</v>
      </c>
      <c r="C1319" s="32">
        <v>7.3187900000000004E-3</v>
      </c>
      <c r="D1319" s="32">
        <v>7.2921100000000001E-3</v>
      </c>
      <c r="E1319" s="32">
        <v>0.99270789000000004</v>
      </c>
    </row>
    <row r="1320" spans="1:5">
      <c r="A1320" s="31">
        <v>2003</v>
      </c>
      <c r="B1320" s="31">
        <v>32</v>
      </c>
      <c r="C1320" s="32">
        <v>7.6185899999999997E-3</v>
      </c>
      <c r="D1320" s="32">
        <v>7.5896799999999997E-3</v>
      </c>
      <c r="E1320" s="32">
        <v>0.99241031999999996</v>
      </c>
    </row>
    <row r="1321" spans="1:5">
      <c r="A1321" s="31">
        <v>2003</v>
      </c>
      <c r="B1321" s="31">
        <v>33</v>
      </c>
      <c r="C1321" s="32">
        <v>7.8545000000000004E-3</v>
      </c>
      <c r="D1321" s="32">
        <v>7.8237800000000007E-3</v>
      </c>
      <c r="E1321" s="32">
        <v>0.99217622000000005</v>
      </c>
    </row>
    <row r="1322" spans="1:5">
      <c r="A1322" s="31">
        <v>2003</v>
      </c>
      <c r="B1322" s="31">
        <v>34</v>
      </c>
      <c r="C1322" s="32">
        <v>8.1040799999999996E-3</v>
      </c>
      <c r="D1322" s="32">
        <v>8.0713699999999996E-3</v>
      </c>
      <c r="E1322" s="32">
        <v>0.99192862999999998</v>
      </c>
    </row>
    <row r="1323" spans="1:5">
      <c r="A1323" s="31">
        <v>2003</v>
      </c>
      <c r="B1323" s="31">
        <v>35</v>
      </c>
      <c r="C1323" s="32">
        <v>8.3960500000000004E-3</v>
      </c>
      <c r="D1323" s="32">
        <v>8.3609500000000007E-3</v>
      </c>
      <c r="E1323" s="32">
        <v>0.99163904999999997</v>
      </c>
    </row>
    <row r="1324" spans="1:5">
      <c r="A1324" s="31">
        <v>2003</v>
      </c>
      <c r="B1324" s="31">
        <v>36</v>
      </c>
      <c r="C1324" s="32">
        <v>8.6815999999999994E-3</v>
      </c>
      <c r="D1324" s="32">
        <v>8.6440800000000002E-3</v>
      </c>
      <c r="E1324" s="32">
        <v>0.99135591999999995</v>
      </c>
    </row>
    <row r="1325" spans="1:5">
      <c r="A1325" s="31">
        <v>2003</v>
      </c>
      <c r="B1325" s="31">
        <v>37</v>
      </c>
      <c r="C1325" s="32">
        <v>8.9397399999999998E-3</v>
      </c>
      <c r="D1325" s="32">
        <v>8.8999500000000002E-3</v>
      </c>
      <c r="E1325" s="32">
        <v>0.99110005000000001</v>
      </c>
    </row>
    <row r="1326" spans="1:5">
      <c r="A1326" s="31">
        <v>2003</v>
      </c>
      <c r="B1326" s="31">
        <v>38</v>
      </c>
      <c r="C1326" s="32">
        <v>9.2914399999999998E-3</v>
      </c>
      <c r="D1326" s="32">
        <v>9.2484799999999999E-3</v>
      </c>
      <c r="E1326" s="32">
        <v>0.99075152</v>
      </c>
    </row>
    <row r="1327" spans="1:5">
      <c r="A1327" s="31">
        <v>2003</v>
      </c>
      <c r="B1327" s="31">
        <v>39</v>
      </c>
      <c r="C1327" s="32">
        <v>9.5418499999999993E-3</v>
      </c>
      <c r="D1327" s="32">
        <v>9.4965399999999995E-3</v>
      </c>
      <c r="E1327" s="32">
        <v>0.99050346</v>
      </c>
    </row>
    <row r="1328" spans="1:5">
      <c r="A1328" s="31">
        <v>2003</v>
      </c>
      <c r="B1328" s="31">
        <v>40</v>
      </c>
      <c r="C1328" s="32">
        <v>9.9743799999999997E-3</v>
      </c>
      <c r="D1328" s="32">
        <v>9.9248800000000005E-3</v>
      </c>
      <c r="E1328" s="32">
        <v>0.99007511999999998</v>
      </c>
    </row>
    <row r="1329" spans="1:5">
      <c r="A1329" s="31">
        <v>2003</v>
      </c>
      <c r="B1329" s="31">
        <v>41</v>
      </c>
      <c r="C1329" s="32">
        <v>1.007983E-2</v>
      </c>
      <c r="D1329" s="32">
        <v>1.002928E-2</v>
      </c>
      <c r="E1329" s="32">
        <v>0.98997071999999997</v>
      </c>
    </row>
    <row r="1330" spans="1:5">
      <c r="A1330" s="31">
        <v>2003</v>
      </c>
      <c r="B1330" s="31">
        <v>42</v>
      </c>
      <c r="C1330" s="32">
        <v>1.05591E-2</v>
      </c>
      <c r="D1330" s="32">
        <v>1.050364E-2</v>
      </c>
      <c r="E1330" s="32">
        <v>0.98949635999999996</v>
      </c>
    </row>
    <row r="1331" spans="1:5">
      <c r="A1331" s="31">
        <v>2003</v>
      </c>
      <c r="B1331" s="31">
        <v>43</v>
      </c>
      <c r="C1331" s="32">
        <v>1.074692E-2</v>
      </c>
      <c r="D1331" s="32">
        <v>1.0689479999999999E-2</v>
      </c>
      <c r="E1331" s="32">
        <v>0.98931051999999997</v>
      </c>
    </row>
    <row r="1332" spans="1:5">
      <c r="A1332" s="31">
        <v>2003</v>
      </c>
      <c r="B1332" s="31">
        <v>44</v>
      </c>
      <c r="C1332" s="32">
        <v>1.108775E-2</v>
      </c>
      <c r="D1332" s="32">
        <v>1.1026620000000001E-2</v>
      </c>
      <c r="E1332" s="32">
        <v>0.98897338000000001</v>
      </c>
    </row>
    <row r="1333" spans="1:5">
      <c r="A1333" s="31">
        <v>2003</v>
      </c>
      <c r="B1333" s="31">
        <v>45</v>
      </c>
      <c r="C1333" s="32">
        <v>1.1506250000000001E-2</v>
      </c>
      <c r="D1333" s="32">
        <v>1.144043E-2</v>
      </c>
      <c r="E1333" s="32">
        <v>0.98855957000000005</v>
      </c>
    </row>
    <row r="1334" spans="1:5">
      <c r="A1334" s="31">
        <v>2003</v>
      </c>
      <c r="B1334" s="31">
        <v>46</v>
      </c>
      <c r="C1334" s="32">
        <v>1.181915E-2</v>
      </c>
      <c r="D1334" s="32">
        <v>1.174972E-2</v>
      </c>
      <c r="E1334" s="32">
        <v>0.98825028000000004</v>
      </c>
    </row>
    <row r="1335" spans="1:5">
      <c r="A1335" s="31">
        <v>2003</v>
      </c>
      <c r="B1335" s="31">
        <v>47</v>
      </c>
      <c r="C1335" s="32">
        <v>1.226854E-2</v>
      </c>
      <c r="D1335" s="32">
        <v>1.219374E-2</v>
      </c>
      <c r="E1335" s="32">
        <v>0.98780626000000005</v>
      </c>
    </row>
    <row r="1336" spans="1:5">
      <c r="A1336" s="31">
        <v>2003</v>
      </c>
      <c r="B1336" s="31">
        <v>48</v>
      </c>
      <c r="C1336" s="32">
        <v>1.29312E-2</v>
      </c>
      <c r="D1336" s="32">
        <v>1.2848129999999999E-2</v>
      </c>
      <c r="E1336" s="32">
        <v>0.98715187000000004</v>
      </c>
    </row>
    <row r="1337" spans="1:5">
      <c r="A1337" s="31">
        <v>2003</v>
      </c>
      <c r="B1337" s="31">
        <v>49</v>
      </c>
      <c r="C1337" s="32">
        <v>1.354318E-2</v>
      </c>
      <c r="D1337" s="32">
        <v>1.345209E-2</v>
      </c>
      <c r="E1337" s="32">
        <v>0.98654790999999997</v>
      </c>
    </row>
    <row r="1338" spans="1:5">
      <c r="A1338" s="31">
        <v>2003</v>
      </c>
      <c r="B1338" s="31">
        <v>50</v>
      </c>
      <c r="C1338" s="32">
        <v>1.4478110000000001E-2</v>
      </c>
      <c r="D1338" s="32">
        <v>1.4374049999999999E-2</v>
      </c>
      <c r="E1338" s="32">
        <v>0.98562594999999997</v>
      </c>
    </row>
    <row r="1339" spans="1:5">
      <c r="A1339" s="31">
        <v>2003</v>
      </c>
      <c r="B1339" s="31">
        <v>51</v>
      </c>
      <c r="C1339" s="32">
        <v>1.4932239999999999E-2</v>
      </c>
      <c r="D1339" s="32">
        <v>1.4821590000000001E-2</v>
      </c>
      <c r="E1339" s="32">
        <v>0.98517840999999995</v>
      </c>
    </row>
    <row r="1340" spans="1:5">
      <c r="A1340" s="31">
        <v>2003</v>
      </c>
      <c r="B1340" s="31">
        <v>52</v>
      </c>
      <c r="C1340" s="32">
        <v>1.5939579999999998E-2</v>
      </c>
      <c r="D1340" s="32">
        <v>1.5813549999999999E-2</v>
      </c>
      <c r="E1340" s="32">
        <v>0.98418645000000005</v>
      </c>
    </row>
    <row r="1341" spans="1:5">
      <c r="A1341" s="31">
        <v>2003</v>
      </c>
      <c r="B1341" s="31">
        <v>53</v>
      </c>
      <c r="C1341" s="32">
        <v>1.6605749999999999E-2</v>
      </c>
      <c r="D1341" s="32">
        <v>1.6469009999999999E-2</v>
      </c>
      <c r="E1341" s="32">
        <v>0.98353098999999999</v>
      </c>
    </row>
    <row r="1342" spans="1:5">
      <c r="A1342" s="31">
        <v>2003</v>
      </c>
      <c r="B1342" s="31">
        <v>54</v>
      </c>
      <c r="C1342" s="32">
        <v>1.7436589999999998E-2</v>
      </c>
      <c r="D1342" s="32">
        <v>1.7285890000000002E-2</v>
      </c>
      <c r="E1342" s="32">
        <v>0.98271410999999997</v>
      </c>
    </row>
    <row r="1343" spans="1:5">
      <c r="A1343" s="31">
        <v>2003</v>
      </c>
      <c r="B1343" s="31">
        <v>55</v>
      </c>
      <c r="C1343" s="32">
        <v>1.8235749999999998E-2</v>
      </c>
      <c r="D1343" s="32">
        <v>1.807098E-2</v>
      </c>
      <c r="E1343" s="32">
        <v>0.98192902000000004</v>
      </c>
    </row>
    <row r="1344" spans="1:5">
      <c r="A1344" s="31">
        <v>2003</v>
      </c>
      <c r="B1344" s="31">
        <v>56</v>
      </c>
      <c r="C1344" s="32">
        <v>1.9189009999999999E-2</v>
      </c>
      <c r="D1344" s="32">
        <v>1.900665E-2</v>
      </c>
      <c r="E1344" s="32">
        <v>0.98099334999999999</v>
      </c>
    </row>
    <row r="1345" spans="1:5">
      <c r="A1345" s="31">
        <v>2003</v>
      </c>
      <c r="B1345" s="31">
        <v>57</v>
      </c>
      <c r="C1345" s="32">
        <v>2.0159170000000001E-2</v>
      </c>
      <c r="D1345" s="32">
        <v>1.9958E-2</v>
      </c>
      <c r="E1345" s="32">
        <v>0.98004199999999997</v>
      </c>
    </row>
    <row r="1346" spans="1:5">
      <c r="A1346" s="31">
        <v>2003</v>
      </c>
      <c r="B1346" s="31">
        <v>58</v>
      </c>
      <c r="C1346" s="32">
        <v>2.1651670000000001E-2</v>
      </c>
      <c r="D1346" s="32">
        <v>2.1419779999999999E-2</v>
      </c>
      <c r="E1346" s="32">
        <v>0.97858022</v>
      </c>
    </row>
    <row r="1347" spans="1:5">
      <c r="A1347" s="31">
        <v>2003</v>
      </c>
      <c r="B1347" s="31">
        <v>59</v>
      </c>
      <c r="C1347" s="32">
        <v>2.316259E-2</v>
      </c>
      <c r="D1347" s="32">
        <v>2.289741E-2</v>
      </c>
      <c r="E1347" s="32">
        <v>0.97710258999999999</v>
      </c>
    </row>
    <row r="1348" spans="1:5">
      <c r="A1348" s="31">
        <v>2003</v>
      </c>
      <c r="B1348" s="31">
        <v>60</v>
      </c>
      <c r="C1348" s="32">
        <v>2.551136E-2</v>
      </c>
      <c r="D1348" s="32">
        <v>2.519004E-2</v>
      </c>
      <c r="E1348" s="32">
        <v>0.97480995999999998</v>
      </c>
    </row>
    <row r="1349" spans="1:5">
      <c r="A1349" s="31">
        <v>2003</v>
      </c>
      <c r="B1349" s="31">
        <v>61</v>
      </c>
      <c r="C1349" s="32">
        <v>2.6920690000000001E-2</v>
      </c>
      <c r="D1349" s="32">
        <v>2.6563139999999999E-2</v>
      </c>
      <c r="E1349" s="32">
        <v>0.97343685999999996</v>
      </c>
    </row>
    <row r="1350" spans="1:5">
      <c r="A1350" s="31">
        <v>2003</v>
      </c>
      <c r="B1350" s="31">
        <v>62</v>
      </c>
      <c r="C1350" s="32">
        <v>2.961186E-2</v>
      </c>
      <c r="D1350" s="32">
        <v>2.917983E-2</v>
      </c>
      <c r="E1350" s="32">
        <v>0.97082016999999998</v>
      </c>
    </row>
    <row r="1351" spans="1:5">
      <c r="A1351" s="31">
        <v>2003</v>
      </c>
      <c r="B1351" s="31">
        <v>63</v>
      </c>
      <c r="C1351" s="32">
        <v>3.2020020000000003E-2</v>
      </c>
      <c r="D1351" s="32">
        <v>3.151545E-2</v>
      </c>
      <c r="E1351" s="32">
        <v>0.96848455</v>
      </c>
    </row>
    <row r="1352" spans="1:5">
      <c r="A1352" s="31">
        <v>2003</v>
      </c>
      <c r="B1352" s="31">
        <v>64</v>
      </c>
      <c r="C1352" s="32">
        <v>3.4698909999999999E-2</v>
      </c>
      <c r="D1352" s="32">
        <v>3.4107169999999999E-2</v>
      </c>
      <c r="E1352" s="32">
        <v>0.96589283000000004</v>
      </c>
    </row>
    <row r="1353" spans="1:5">
      <c r="A1353" s="31">
        <v>2003</v>
      </c>
      <c r="B1353" s="31">
        <v>65</v>
      </c>
      <c r="C1353" s="32">
        <v>3.7712849999999999E-2</v>
      </c>
      <c r="D1353" s="32">
        <v>3.701488E-2</v>
      </c>
      <c r="E1353" s="32">
        <v>0.96298512000000003</v>
      </c>
    </row>
    <row r="1354" spans="1:5">
      <c r="A1354" s="31">
        <v>2003</v>
      </c>
      <c r="B1354" s="31">
        <v>66</v>
      </c>
      <c r="C1354" s="32">
        <v>4.052828E-2</v>
      </c>
      <c r="D1354" s="32">
        <v>3.9723319999999999E-2</v>
      </c>
      <c r="E1354" s="32">
        <v>0.96027667999999999</v>
      </c>
    </row>
    <row r="1355" spans="1:5">
      <c r="A1355" s="31">
        <v>2003</v>
      </c>
      <c r="B1355" s="31">
        <v>67</v>
      </c>
      <c r="C1355" s="32">
        <v>4.4007289999999998E-2</v>
      </c>
      <c r="D1355" s="32">
        <v>4.3059819999999999E-2</v>
      </c>
      <c r="E1355" s="32">
        <v>0.95694018000000003</v>
      </c>
    </row>
    <row r="1356" spans="1:5">
      <c r="A1356" s="31">
        <v>2003</v>
      </c>
      <c r="B1356" s="31">
        <v>68</v>
      </c>
      <c r="C1356" s="32">
        <v>4.8124069999999998E-2</v>
      </c>
      <c r="D1356" s="32">
        <v>4.6993319999999998E-2</v>
      </c>
      <c r="E1356" s="32">
        <v>0.95300667999999999</v>
      </c>
    </row>
    <row r="1357" spans="1:5">
      <c r="A1357" s="31">
        <v>2003</v>
      </c>
      <c r="B1357" s="31">
        <v>69</v>
      </c>
      <c r="C1357" s="32">
        <v>5.2250419999999999E-2</v>
      </c>
      <c r="D1357" s="32">
        <v>5.0920119999999999E-2</v>
      </c>
      <c r="E1357" s="32">
        <v>0.94907987999999999</v>
      </c>
    </row>
    <row r="1358" spans="1:5">
      <c r="A1358" s="31">
        <v>2003</v>
      </c>
      <c r="B1358" s="31">
        <v>70</v>
      </c>
      <c r="C1358" s="32">
        <v>5.852806E-2</v>
      </c>
      <c r="D1358" s="32">
        <v>5.6863990000000003E-2</v>
      </c>
      <c r="E1358" s="32">
        <v>0.94313601000000002</v>
      </c>
    </row>
    <row r="1359" spans="1:5">
      <c r="A1359" s="31">
        <v>2003</v>
      </c>
      <c r="B1359" s="31">
        <v>71</v>
      </c>
      <c r="C1359" s="32">
        <v>6.2400829999999997E-2</v>
      </c>
      <c r="D1359" s="32">
        <v>6.0512799999999999E-2</v>
      </c>
      <c r="E1359" s="32">
        <v>0.93948719999999997</v>
      </c>
    </row>
    <row r="1360" spans="1:5">
      <c r="A1360" s="31">
        <v>2003</v>
      </c>
      <c r="B1360" s="31">
        <v>72</v>
      </c>
      <c r="C1360" s="32">
        <v>6.9522189999999998E-2</v>
      </c>
      <c r="D1360" s="32">
        <v>6.7186700000000002E-2</v>
      </c>
      <c r="E1360" s="32">
        <v>0.93281329999999996</v>
      </c>
    </row>
    <row r="1361" spans="1:5">
      <c r="A1361" s="31">
        <v>2003</v>
      </c>
      <c r="B1361" s="31">
        <v>73</v>
      </c>
      <c r="C1361" s="32">
        <v>7.5634409999999999E-2</v>
      </c>
      <c r="D1361" s="32">
        <v>7.2878349999999995E-2</v>
      </c>
      <c r="E1361" s="32">
        <v>0.92712165000000002</v>
      </c>
    </row>
    <row r="1362" spans="1:5">
      <c r="A1362" s="31">
        <v>2003</v>
      </c>
      <c r="B1362" s="31">
        <v>74</v>
      </c>
      <c r="C1362" s="32">
        <v>8.2617570000000001E-2</v>
      </c>
      <c r="D1362" s="32">
        <v>7.934012E-2</v>
      </c>
      <c r="E1362" s="32">
        <v>0.92065987999999999</v>
      </c>
    </row>
    <row r="1363" spans="1:5">
      <c r="A1363" s="31">
        <v>2003</v>
      </c>
      <c r="B1363" s="31">
        <v>75</v>
      </c>
      <c r="C1363" s="32">
        <v>9.0355309999999994E-2</v>
      </c>
      <c r="D1363" s="32">
        <v>8.6449709999999999E-2</v>
      </c>
      <c r="E1363" s="32">
        <v>0.91355028999999999</v>
      </c>
    </row>
    <row r="1364" spans="1:5">
      <c r="A1364" s="31">
        <v>2003</v>
      </c>
      <c r="B1364" s="31">
        <v>76</v>
      </c>
      <c r="C1364" s="32">
        <v>9.7743679999999999E-2</v>
      </c>
      <c r="D1364" s="32">
        <v>9.3189339999999996E-2</v>
      </c>
      <c r="E1364" s="32">
        <v>0.90681065999999999</v>
      </c>
    </row>
    <row r="1365" spans="1:5">
      <c r="A1365" s="31">
        <v>2003</v>
      </c>
      <c r="B1365" s="31">
        <v>77</v>
      </c>
      <c r="C1365" s="32">
        <v>0.10583020999999999</v>
      </c>
      <c r="D1365" s="32">
        <v>0.10051162</v>
      </c>
      <c r="E1365" s="32">
        <v>0.89948837999999998</v>
      </c>
    </row>
    <row r="1366" spans="1:5">
      <c r="A1366" s="31">
        <v>2003</v>
      </c>
      <c r="B1366" s="31">
        <v>78</v>
      </c>
      <c r="C1366" s="32">
        <v>0.11590004</v>
      </c>
      <c r="D1366" s="32">
        <v>0.10955152</v>
      </c>
      <c r="E1366" s="32">
        <v>0.89044847999999999</v>
      </c>
    </row>
    <row r="1367" spans="1:5">
      <c r="A1367" s="31">
        <v>2003</v>
      </c>
      <c r="B1367" s="31">
        <v>79</v>
      </c>
      <c r="C1367" s="32">
        <v>0.12485969</v>
      </c>
      <c r="D1367" s="32">
        <v>0.11752276</v>
      </c>
      <c r="E1367" s="32">
        <v>0.88247724000000005</v>
      </c>
    </row>
    <row r="1368" spans="1:5">
      <c r="A1368" s="31">
        <v>2003</v>
      </c>
      <c r="B1368" s="31">
        <v>80</v>
      </c>
      <c r="C1368" s="32">
        <v>0.13663716000000001</v>
      </c>
      <c r="D1368" s="32">
        <v>0.12789927000000001</v>
      </c>
      <c r="E1368" s="32">
        <v>0.87210072999999999</v>
      </c>
    </row>
    <row r="1369" spans="1:5">
      <c r="A1369" s="31">
        <v>2003</v>
      </c>
      <c r="B1369" s="31">
        <v>81</v>
      </c>
      <c r="C1369" s="32">
        <v>0.14486280000000001</v>
      </c>
      <c r="D1369" s="32">
        <v>0.13507885</v>
      </c>
      <c r="E1369" s="32">
        <v>0.86492115000000003</v>
      </c>
    </row>
    <row r="1370" spans="1:5">
      <c r="A1370" s="31">
        <v>2003</v>
      </c>
      <c r="B1370" s="31">
        <v>82</v>
      </c>
      <c r="C1370" s="32">
        <v>0.15996746000000001</v>
      </c>
      <c r="D1370" s="32">
        <v>0.14812025000000001</v>
      </c>
      <c r="E1370" s="32">
        <v>0.85187975000000005</v>
      </c>
    </row>
    <row r="1371" spans="1:5">
      <c r="A1371" s="31">
        <v>2003</v>
      </c>
      <c r="B1371" s="31">
        <v>83</v>
      </c>
      <c r="C1371" s="32">
        <v>0.17316419999999999</v>
      </c>
      <c r="D1371" s="32">
        <v>0.15936596</v>
      </c>
      <c r="E1371" s="32">
        <v>0.84063403999999997</v>
      </c>
    </row>
    <row r="1372" spans="1:5">
      <c r="A1372" s="31">
        <v>2003</v>
      </c>
      <c r="B1372" s="31">
        <v>84</v>
      </c>
      <c r="C1372" s="32">
        <v>0.18880638999999999</v>
      </c>
      <c r="D1372" s="32">
        <v>0.17251995000000001</v>
      </c>
      <c r="E1372" s="32">
        <v>0.82748005000000002</v>
      </c>
    </row>
    <row r="1373" spans="1:5">
      <c r="A1373" s="31">
        <v>2003</v>
      </c>
      <c r="B1373" s="31">
        <v>85</v>
      </c>
      <c r="C1373" s="32">
        <v>0.20294018999999999</v>
      </c>
      <c r="D1373" s="32">
        <v>0.18424484999999999</v>
      </c>
      <c r="E1373" s="32">
        <v>0.81575514999999998</v>
      </c>
    </row>
    <row r="1374" spans="1:5">
      <c r="A1374" s="31">
        <v>2003</v>
      </c>
      <c r="B1374" s="31">
        <v>86</v>
      </c>
      <c r="C1374" s="32">
        <v>0.21820581999999999</v>
      </c>
      <c r="D1374" s="32">
        <v>0.19674082000000001</v>
      </c>
      <c r="E1374" s="32">
        <v>0.80325917999999996</v>
      </c>
    </row>
    <row r="1375" spans="1:5">
      <c r="A1375" s="31">
        <v>2003</v>
      </c>
      <c r="B1375" s="31">
        <v>87</v>
      </c>
      <c r="C1375" s="32">
        <v>0.23362816</v>
      </c>
      <c r="D1375" s="32">
        <v>0.20919162999999999</v>
      </c>
      <c r="E1375" s="32">
        <v>0.79080837000000004</v>
      </c>
    </row>
    <row r="1376" spans="1:5">
      <c r="A1376" s="31">
        <v>2003</v>
      </c>
      <c r="B1376" s="31">
        <v>88</v>
      </c>
      <c r="C1376" s="32">
        <v>0.25097879000000001</v>
      </c>
      <c r="D1376" s="32">
        <v>0.22299525000000001</v>
      </c>
      <c r="E1376" s="32">
        <v>0.77700475000000002</v>
      </c>
    </row>
    <row r="1377" spans="1:5">
      <c r="A1377" s="31">
        <v>2003</v>
      </c>
      <c r="B1377" s="31">
        <v>89</v>
      </c>
      <c r="C1377" s="32">
        <v>0.26690127000000002</v>
      </c>
      <c r="D1377" s="32">
        <v>0.23547675000000001</v>
      </c>
      <c r="E1377" s="32">
        <v>0.76452324999999999</v>
      </c>
    </row>
    <row r="1378" spans="1:5">
      <c r="A1378" s="31">
        <v>2003</v>
      </c>
      <c r="B1378" s="31">
        <v>90</v>
      </c>
      <c r="C1378" s="32">
        <v>0.28931810000000002</v>
      </c>
      <c r="D1378" s="32">
        <v>0.25275482999999999</v>
      </c>
      <c r="E1378" s="32">
        <v>0.74724517000000001</v>
      </c>
    </row>
    <row r="1379" spans="1:5">
      <c r="A1379" s="31">
        <v>2003</v>
      </c>
      <c r="B1379" s="31">
        <v>91</v>
      </c>
      <c r="C1379" s="32">
        <v>0.30252832000000002</v>
      </c>
      <c r="D1379" s="32">
        <v>0.26277924000000003</v>
      </c>
      <c r="E1379" s="32">
        <v>0.73722076000000003</v>
      </c>
    </row>
    <row r="1380" spans="1:5">
      <c r="A1380" s="31">
        <v>2003</v>
      </c>
      <c r="B1380" s="31">
        <v>92</v>
      </c>
      <c r="C1380" s="32">
        <v>0.32560306999999999</v>
      </c>
      <c r="D1380" s="32">
        <v>0.28001603000000003</v>
      </c>
      <c r="E1380" s="32">
        <v>0.71998397000000003</v>
      </c>
    </row>
    <row r="1381" spans="1:5">
      <c r="A1381" s="31">
        <v>2003</v>
      </c>
      <c r="B1381" s="31">
        <v>93</v>
      </c>
      <c r="C1381" s="32">
        <v>0.34613527999999999</v>
      </c>
      <c r="D1381" s="32">
        <v>0.29506848000000002</v>
      </c>
      <c r="E1381" s="32">
        <v>0.70493152000000003</v>
      </c>
    </row>
    <row r="1382" spans="1:5">
      <c r="A1382" s="31">
        <v>2003</v>
      </c>
      <c r="B1382" s="31">
        <v>94</v>
      </c>
      <c r="C1382" s="32">
        <v>0.36875974</v>
      </c>
      <c r="D1382" s="32">
        <v>0.31135258999999998</v>
      </c>
      <c r="E1382" s="32">
        <v>0.68864740999999996</v>
      </c>
    </row>
    <row r="1383" spans="1:5">
      <c r="A1383" s="31">
        <v>2003</v>
      </c>
      <c r="B1383" s="31">
        <v>95</v>
      </c>
      <c r="C1383" s="32">
        <v>0.39412034000000001</v>
      </c>
      <c r="D1383" s="32">
        <v>0.32924020999999998</v>
      </c>
      <c r="E1383" s="32">
        <v>0.67075978999999997</v>
      </c>
    </row>
    <row r="1384" spans="1:5">
      <c r="A1384" s="31">
        <v>2003</v>
      </c>
      <c r="B1384" s="31">
        <v>96</v>
      </c>
      <c r="C1384" s="32">
        <v>0.41654951000000001</v>
      </c>
      <c r="D1384" s="32">
        <v>0.34474734000000001</v>
      </c>
      <c r="E1384" s="32">
        <v>0.65525266000000004</v>
      </c>
    </row>
    <row r="1385" spans="1:5">
      <c r="A1385" s="31">
        <v>2003</v>
      </c>
      <c r="B1385" s="31">
        <v>97</v>
      </c>
      <c r="C1385" s="32">
        <v>0.43839529999999999</v>
      </c>
      <c r="D1385" s="32">
        <v>0.35957688999999998</v>
      </c>
      <c r="E1385" s="32">
        <v>0.64042310999999996</v>
      </c>
    </row>
    <row r="1386" spans="1:5">
      <c r="A1386" s="31">
        <v>2003</v>
      </c>
      <c r="B1386" s="31">
        <v>98</v>
      </c>
      <c r="C1386" s="32">
        <v>0.45942804999999998</v>
      </c>
      <c r="D1386" s="32">
        <v>0.37360560999999998</v>
      </c>
      <c r="E1386" s="32">
        <v>0.62639438999999997</v>
      </c>
    </row>
    <row r="1387" spans="1:5">
      <c r="A1387" s="31">
        <v>2003</v>
      </c>
      <c r="B1387" s="31">
        <v>99</v>
      </c>
      <c r="C1387" s="32">
        <v>0.48604248999999999</v>
      </c>
      <c r="D1387" s="32">
        <v>0.39101703999999998</v>
      </c>
      <c r="E1387" s="32">
        <v>0.60898295999999996</v>
      </c>
    </row>
    <row r="1388" spans="1:5">
      <c r="A1388" s="31">
        <v>2004</v>
      </c>
      <c r="B1388" s="31">
        <v>1</v>
      </c>
      <c r="C1388" s="32">
        <v>3.5304160000000001E-2</v>
      </c>
      <c r="D1388" s="32">
        <v>3.4691779999999998E-2</v>
      </c>
      <c r="E1388" s="32">
        <v>0.96530822000000005</v>
      </c>
    </row>
    <row r="1389" spans="1:5">
      <c r="A1389" s="31">
        <v>2004</v>
      </c>
      <c r="B1389" s="31">
        <v>2</v>
      </c>
      <c r="C1389" s="32">
        <v>2.1388879999999999E-2</v>
      </c>
      <c r="D1389" s="32">
        <v>2.116256E-2</v>
      </c>
      <c r="E1389" s="32">
        <v>0.97883743999999995</v>
      </c>
    </row>
    <row r="1390" spans="1:5">
      <c r="A1390" s="31">
        <v>2004</v>
      </c>
      <c r="B1390" s="31">
        <v>3</v>
      </c>
      <c r="C1390" s="32">
        <v>1.428811E-2</v>
      </c>
      <c r="D1390" s="32">
        <v>1.418676E-2</v>
      </c>
      <c r="E1390" s="32">
        <v>0.98581324000000004</v>
      </c>
    </row>
    <row r="1391" spans="1:5">
      <c r="A1391" s="31">
        <v>2004</v>
      </c>
      <c r="B1391" s="31">
        <v>4</v>
      </c>
      <c r="C1391" s="32">
        <v>9.6542999999999993E-3</v>
      </c>
      <c r="D1391" s="32">
        <v>9.6079200000000007E-3</v>
      </c>
      <c r="E1391" s="32">
        <v>0.99039208000000001</v>
      </c>
    </row>
    <row r="1392" spans="1:5">
      <c r="A1392" s="31">
        <v>2004</v>
      </c>
      <c r="B1392" s="31">
        <v>5</v>
      </c>
      <c r="C1392" s="32">
        <v>7.07947E-3</v>
      </c>
      <c r="D1392" s="32">
        <v>7.0545E-3</v>
      </c>
      <c r="E1392" s="32">
        <v>0.99294550000000004</v>
      </c>
    </row>
    <row r="1393" spans="1:5">
      <c r="A1393" s="31">
        <v>2004</v>
      </c>
      <c r="B1393" s="31">
        <v>6</v>
      </c>
      <c r="C1393" s="32">
        <v>5.6765100000000001E-3</v>
      </c>
      <c r="D1393" s="32">
        <v>5.6604400000000001E-3</v>
      </c>
      <c r="E1393" s="32">
        <v>0.99433956000000001</v>
      </c>
    </row>
    <row r="1394" spans="1:5">
      <c r="A1394" s="31">
        <v>2004</v>
      </c>
      <c r="B1394" s="31">
        <v>7</v>
      </c>
      <c r="C1394" s="32">
        <v>4.6571399999999997E-3</v>
      </c>
      <c r="D1394" s="32">
        <v>4.6463299999999997E-3</v>
      </c>
      <c r="E1394" s="32">
        <v>0.99535366999999997</v>
      </c>
    </row>
    <row r="1395" spans="1:5">
      <c r="A1395" s="31">
        <v>2004</v>
      </c>
      <c r="B1395" s="31">
        <v>8</v>
      </c>
      <c r="C1395" s="32">
        <v>3.9884999999999999E-3</v>
      </c>
      <c r="D1395" s="32">
        <v>3.9805600000000002E-3</v>
      </c>
      <c r="E1395" s="32">
        <v>0.99601943999999998</v>
      </c>
    </row>
    <row r="1396" spans="1:5">
      <c r="A1396" s="31">
        <v>2004</v>
      </c>
      <c r="B1396" s="31">
        <v>9</v>
      </c>
      <c r="C1396" s="32">
        <v>3.5501899999999999E-3</v>
      </c>
      <c r="D1396" s="32">
        <v>3.5439E-3</v>
      </c>
      <c r="E1396" s="32">
        <v>0.99645609999999996</v>
      </c>
    </row>
    <row r="1397" spans="1:5">
      <c r="A1397" s="31">
        <v>2004</v>
      </c>
      <c r="B1397" s="31">
        <v>10</v>
      </c>
      <c r="C1397" s="32">
        <v>3.2758100000000001E-3</v>
      </c>
      <c r="D1397" s="32">
        <v>3.2704499999999998E-3</v>
      </c>
      <c r="E1397" s="32">
        <v>0.99672954999999996</v>
      </c>
    </row>
    <row r="1398" spans="1:5">
      <c r="A1398" s="31">
        <v>2004</v>
      </c>
      <c r="B1398" s="31">
        <v>11</v>
      </c>
      <c r="C1398" s="32">
        <v>3.0966000000000001E-3</v>
      </c>
      <c r="D1398" s="32">
        <v>3.09181E-3</v>
      </c>
      <c r="E1398" s="32">
        <v>0.99690818999999997</v>
      </c>
    </row>
    <row r="1399" spans="1:5">
      <c r="A1399" s="31">
        <v>2004</v>
      </c>
      <c r="B1399" s="31">
        <v>12</v>
      </c>
      <c r="C1399" s="32">
        <v>3.0622800000000001E-3</v>
      </c>
      <c r="D1399" s="32">
        <v>3.0576000000000002E-3</v>
      </c>
      <c r="E1399" s="32">
        <v>0.99694240000000001</v>
      </c>
    </row>
    <row r="1400" spans="1:5">
      <c r="A1400" s="31">
        <v>2004</v>
      </c>
      <c r="B1400" s="31">
        <v>13</v>
      </c>
      <c r="C1400" s="32">
        <v>3.0902099999999999E-3</v>
      </c>
      <c r="D1400" s="32">
        <v>3.0854400000000001E-3</v>
      </c>
      <c r="E1400" s="32">
        <v>0.99691456000000001</v>
      </c>
    </row>
    <row r="1401" spans="1:5">
      <c r="A1401" s="31">
        <v>2004</v>
      </c>
      <c r="B1401" s="31">
        <v>14</v>
      </c>
      <c r="C1401" s="32">
        <v>3.2021900000000002E-3</v>
      </c>
      <c r="D1401" s="32">
        <v>3.1970700000000002E-3</v>
      </c>
      <c r="E1401" s="32">
        <v>0.99680292999999998</v>
      </c>
    </row>
    <row r="1402" spans="1:5">
      <c r="A1402" s="31">
        <v>2004</v>
      </c>
      <c r="B1402" s="31">
        <v>15</v>
      </c>
      <c r="C1402" s="32">
        <v>3.3443700000000002E-3</v>
      </c>
      <c r="D1402" s="32">
        <v>3.3387899999999999E-3</v>
      </c>
      <c r="E1402" s="32">
        <v>0.99666120999999996</v>
      </c>
    </row>
    <row r="1403" spans="1:5">
      <c r="A1403" s="31">
        <v>2004</v>
      </c>
      <c r="B1403" s="31">
        <v>16</v>
      </c>
      <c r="C1403" s="32">
        <v>3.5801700000000001E-3</v>
      </c>
      <c r="D1403" s="32">
        <v>3.57377E-3</v>
      </c>
      <c r="E1403" s="32">
        <v>0.99642622999999997</v>
      </c>
    </row>
    <row r="1404" spans="1:5">
      <c r="A1404" s="31">
        <v>2004</v>
      </c>
      <c r="B1404" s="31">
        <v>17</v>
      </c>
      <c r="C1404" s="32">
        <v>3.8329599999999998E-3</v>
      </c>
      <c r="D1404" s="32">
        <v>3.82563E-3</v>
      </c>
      <c r="E1404" s="32">
        <v>0.99617436999999998</v>
      </c>
    </row>
    <row r="1405" spans="1:5">
      <c r="A1405" s="31">
        <v>2004</v>
      </c>
      <c r="B1405" s="31">
        <v>18</v>
      </c>
      <c r="C1405" s="32">
        <v>4.1095599999999999E-3</v>
      </c>
      <c r="D1405" s="32">
        <v>4.1011299999999997E-3</v>
      </c>
      <c r="E1405" s="32">
        <v>0.99589886999999999</v>
      </c>
    </row>
    <row r="1406" spans="1:5">
      <c r="A1406" s="31">
        <v>2004</v>
      </c>
      <c r="B1406" s="31">
        <v>19</v>
      </c>
      <c r="C1406" s="32">
        <v>4.4407099999999996E-3</v>
      </c>
      <c r="D1406" s="32">
        <v>4.4308699999999999E-3</v>
      </c>
      <c r="E1406" s="32">
        <v>0.99556913000000002</v>
      </c>
    </row>
    <row r="1407" spans="1:5">
      <c r="A1407" s="31">
        <v>2004</v>
      </c>
      <c r="B1407" s="31">
        <v>20</v>
      </c>
      <c r="C1407" s="32">
        <v>4.7932699999999996E-3</v>
      </c>
      <c r="D1407" s="32">
        <v>4.7818100000000001E-3</v>
      </c>
      <c r="E1407" s="32">
        <v>0.99521819</v>
      </c>
    </row>
    <row r="1408" spans="1:5">
      <c r="A1408" s="31">
        <v>2004</v>
      </c>
      <c r="B1408" s="31">
        <v>21</v>
      </c>
      <c r="C1408" s="32">
        <v>5.1294899999999996E-3</v>
      </c>
      <c r="D1408" s="32">
        <v>5.1163700000000003E-3</v>
      </c>
      <c r="E1408" s="32">
        <v>0.99488363000000002</v>
      </c>
    </row>
    <row r="1409" spans="1:5">
      <c r="A1409" s="31">
        <v>2004</v>
      </c>
      <c r="B1409" s="31">
        <v>22</v>
      </c>
      <c r="C1409" s="32">
        <v>5.4144900000000001E-3</v>
      </c>
      <c r="D1409" s="32">
        <v>5.3998700000000002E-3</v>
      </c>
      <c r="E1409" s="32">
        <v>0.99460013000000003</v>
      </c>
    </row>
    <row r="1410" spans="1:5">
      <c r="A1410" s="31">
        <v>2004</v>
      </c>
      <c r="B1410" s="31">
        <v>23</v>
      </c>
      <c r="C1410" s="32">
        <v>5.6402700000000002E-3</v>
      </c>
      <c r="D1410" s="32">
        <v>5.6244099999999998E-3</v>
      </c>
      <c r="E1410" s="32">
        <v>0.99437558999999998</v>
      </c>
    </row>
    <row r="1411" spans="1:5">
      <c r="A1411" s="31">
        <v>2004</v>
      </c>
      <c r="B1411" s="31">
        <v>24</v>
      </c>
      <c r="C1411" s="32">
        <v>5.8405699999999998E-3</v>
      </c>
      <c r="D1411" s="32">
        <v>5.8235700000000001E-3</v>
      </c>
      <c r="E1411" s="32">
        <v>0.99417643</v>
      </c>
    </row>
    <row r="1412" spans="1:5">
      <c r="A1412" s="31">
        <v>2004</v>
      </c>
      <c r="B1412" s="31">
        <v>25</v>
      </c>
      <c r="C1412" s="32">
        <v>6.0168499999999998E-3</v>
      </c>
      <c r="D1412" s="32">
        <v>5.9988000000000003E-3</v>
      </c>
      <c r="E1412" s="32">
        <v>0.99400120000000003</v>
      </c>
    </row>
    <row r="1413" spans="1:5">
      <c r="A1413" s="31">
        <v>2004</v>
      </c>
      <c r="B1413" s="31">
        <v>26</v>
      </c>
      <c r="C1413" s="32">
        <v>6.1674700000000004E-3</v>
      </c>
      <c r="D1413" s="32">
        <v>6.1485100000000003E-3</v>
      </c>
      <c r="E1413" s="32">
        <v>0.99385148999999995</v>
      </c>
    </row>
    <row r="1414" spans="1:5">
      <c r="A1414" s="31">
        <v>2004</v>
      </c>
      <c r="B1414" s="31">
        <v>27</v>
      </c>
      <c r="C1414" s="32">
        <v>6.3145500000000004E-3</v>
      </c>
      <c r="D1414" s="32">
        <v>6.2946800000000004E-3</v>
      </c>
      <c r="E1414" s="32">
        <v>0.99370532</v>
      </c>
    </row>
    <row r="1415" spans="1:5">
      <c r="A1415" s="31">
        <v>2004</v>
      </c>
      <c r="B1415" s="31">
        <v>28</v>
      </c>
      <c r="C1415" s="32">
        <v>6.4962700000000002E-3</v>
      </c>
      <c r="D1415" s="32">
        <v>6.4752400000000002E-3</v>
      </c>
      <c r="E1415" s="32">
        <v>0.99352476000000001</v>
      </c>
    </row>
    <row r="1416" spans="1:5">
      <c r="A1416" s="31">
        <v>2004</v>
      </c>
      <c r="B1416" s="31">
        <v>29</v>
      </c>
      <c r="C1416" s="32">
        <v>6.6254E-3</v>
      </c>
      <c r="D1416" s="32">
        <v>6.6035199999999999E-3</v>
      </c>
      <c r="E1416" s="32">
        <v>0.99339648000000003</v>
      </c>
    </row>
    <row r="1417" spans="1:5">
      <c r="A1417" s="31">
        <v>2004</v>
      </c>
      <c r="B1417" s="31">
        <v>30</v>
      </c>
      <c r="C1417" s="32">
        <v>6.8808999999999997E-3</v>
      </c>
      <c r="D1417" s="32">
        <v>6.8573100000000001E-3</v>
      </c>
      <c r="E1417" s="32">
        <v>0.99314268999999999</v>
      </c>
    </row>
    <row r="1418" spans="1:5">
      <c r="A1418" s="31">
        <v>2004</v>
      </c>
      <c r="B1418" s="31">
        <v>31</v>
      </c>
      <c r="C1418" s="32">
        <v>6.9988899999999998E-3</v>
      </c>
      <c r="D1418" s="32">
        <v>6.9744899999999999E-3</v>
      </c>
      <c r="E1418" s="32">
        <v>0.99302550999999994</v>
      </c>
    </row>
    <row r="1419" spans="1:5">
      <c r="A1419" s="31">
        <v>2004</v>
      </c>
      <c r="B1419" s="31">
        <v>32</v>
      </c>
      <c r="C1419" s="32">
        <v>7.2909699999999999E-3</v>
      </c>
      <c r="D1419" s="32">
        <v>7.2644900000000002E-3</v>
      </c>
      <c r="E1419" s="32">
        <v>0.99273551000000004</v>
      </c>
    </row>
    <row r="1420" spans="1:5">
      <c r="A1420" s="31">
        <v>2004</v>
      </c>
      <c r="B1420" s="31">
        <v>33</v>
      </c>
      <c r="C1420" s="32">
        <v>7.5222199999999996E-3</v>
      </c>
      <c r="D1420" s="32">
        <v>7.4940400000000004E-3</v>
      </c>
      <c r="E1420" s="32">
        <v>0.99250596000000002</v>
      </c>
    </row>
    <row r="1421" spans="1:5">
      <c r="A1421" s="31">
        <v>2004</v>
      </c>
      <c r="B1421" s="31">
        <v>34</v>
      </c>
      <c r="C1421" s="32">
        <v>7.7657400000000001E-3</v>
      </c>
      <c r="D1421" s="32">
        <v>7.7356999999999999E-3</v>
      </c>
      <c r="E1421" s="32">
        <v>0.99226429999999999</v>
      </c>
    </row>
    <row r="1422" spans="1:5">
      <c r="A1422" s="31">
        <v>2004</v>
      </c>
      <c r="B1422" s="31">
        <v>35</v>
      </c>
      <c r="C1422" s="32">
        <v>8.0499200000000003E-3</v>
      </c>
      <c r="D1422" s="32">
        <v>8.0176499999999994E-3</v>
      </c>
      <c r="E1422" s="32">
        <v>0.99198235000000001</v>
      </c>
    </row>
    <row r="1423" spans="1:5">
      <c r="A1423" s="31">
        <v>2004</v>
      </c>
      <c r="B1423" s="31">
        <v>36</v>
      </c>
      <c r="C1423" s="32">
        <v>8.3286899999999997E-3</v>
      </c>
      <c r="D1423" s="32">
        <v>8.2941500000000001E-3</v>
      </c>
      <c r="E1423" s="32">
        <v>0.99170585</v>
      </c>
    </row>
    <row r="1424" spans="1:5">
      <c r="A1424" s="31">
        <v>2004</v>
      </c>
      <c r="B1424" s="31">
        <v>37</v>
      </c>
      <c r="C1424" s="32">
        <v>8.5838000000000008E-3</v>
      </c>
      <c r="D1424" s="32">
        <v>8.5471200000000001E-3</v>
      </c>
      <c r="E1424" s="32">
        <v>0.99145287999999998</v>
      </c>
    </row>
    <row r="1425" spans="1:5">
      <c r="A1425" s="31">
        <v>2004</v>
      </c>
      <c r="B1425" s="31">
        <v>38</v>
      </c>
      <c r="C1425" s="32">
        <v>8.9304199999999997E-3</v>
      </c>
      <c r="D1425" s="32">
        <v>8.8907199999999995E-3</v>
      </c>
      <c r="E1425" s="32">
        <v>0.99110927999999998</v>
      </c>
    </row>
    <row r="1426" spans="1:5">
      <c r="A1426" s="31">
        <v>2004</v>
      </c>
      <c r="B1426" s="31">
        <v>39</v>
      </c>
      <c r="C1426" s="32">
        <v>9.1816599999999995E-3</v>
      </c>
      <c r="D1426" s="32">
        <v>9.1397000000000006E-3</v>
      </c>
      <c r="E1426" s="32">
        <v>0.99086030000000003</v>
      </c>
    </row>
    <row r="1427" spans="1:5">
      <c r="A1427" s="31">
        <v>2004</v>
      </c>
      <c r="B1427" s="31">
        <v>40</v>
      </c>
      <c r="C1427" s="32">
        <v>9.6081499999999993E-3</v>
      </c>
      <c r="D1427" s="32">
        <v>9.5622099999999998E-3</v>
      </c>
      <c r="E1427" s="32">
        <v>0.99043778999999998</v>
      </c>
    </row>
    <row r="1428" spans="1:5">
      <c r="A1428" s="31">
        <v>2004</v>
      </c>
      <c r="B1428" s="31">
        <v>41</v>
      </c>
      <c r="C1428" s="32">
        <v>9.7227900000000003E-3</v>
      </c>
      <c r="D1428" s="32">
        <v>9.6757500000000003E-3</v>
      </c>
      <c r="E1428" s="32">
        <v>0.99032425000000002</v>
      </c>
    </row>
    <row r="1429" spans="1:5">
      <c r="A1429" s="31">
        <v>2004</v>
      </c>
      <c r="B1429" s="31">
        <v>42</v>
      </c>
      <c r="C1429" s="32">
        <v>1.019687E-2</v>
      </c>
      <c r="D1429" s="32">
        <v>1.014515E-2</v>
      </c>
      <c r="E1429" s="32">
        <v>0.98985484999999995</v>
      </c>
    </row>
    <row r="1430" spans="1:5">
      <c r="A1430" s="31">
        <v>2004</v>
      </c>
      <c r="B1430" s="31">
        <v>43</v>
      </c>
      <c r="C1430" s="32">
        <v>1.039113E-2</v>
      </c>
      <c r="D1430" s="32">
        <v>1.033742E-2</v>
      </c>
      <c r="E1430" s="32">
        <v>0.98966257999999996</v>
      </c>
    </row>
    <row r="1431" spans="1:5">
      <c r="A1431" s="31">
        <v>2004</v>
      </c>
      <c r="B1431" s="31">
        <v>44</v>
      </c>
      <c r="C1431" s="32">
        <v>1.073212E-2</v>
      </c>
      <c r="D1431" s="32">
        <v>1.067484E-2</v>
      </c>
      <c r="E1431" s="32">
        <v>0.98932516000000004</v>
      </c>
    </row>
    <row r="1432" spans="1:5">
      <c r="A1432" s="31">
        <v>2004</v>
      </c>
      <c r="B1432" s="31">
        <v>45</v>
      </c>
      <c r="C1432" s="32">
        <v>1.115086E-2</v>
      </c>
      <c r="D1432" s="32">
        <v>1.108904E-2</v>
      </c>
      <c r="E1432" s="32">
        <v>0.98891096000000001</v>
      </c>
    </row>
    <row r="1433" spans="1:5">
      <c r="A1433" s="31">
        <v>2004</v>
      </c>
      <c r="B1433" s="31">
        <v>46</v>
      </c>
      <c r="C1433" s="32">
        <v>1.146814E-2</v>
      </c>
      <c r="D1433" s="32">
        <v>1.140276E-2</v>
      </c>
      <c r="E1433" s="32">
        <v>0.98859724000000004</v>
      </c>
    </row>
    <row r="1434" spans="1:5">
      <c r="A1434" s="31">
        <v>2004</v>
      </c>
      <c r="B1434" s="31">
        <v>47</v>
      </c>
      <c r="C1434" s="32">
        <v>1.191908E-2</v>
      </c>
      <c r="D1434" s="32">
        <v>1.184846E-2</v>
      </c>
      <c r="E1434" s="32">
        <v>0.98815154000000005</v>
      </c>
    </row>
    <row r="1435" spans="1:5">
      <c r="A1435" s="31">
        <v>2004</v>
      </c>
      <c r="B1435" s="31">
        <v>48</v>
      </c>
      <c r="C1435" s="32">
        <v>1.2575940000000001E-2</v>
      </c>
      <c r="D1435" s="32">
        <v>1.2497360000000001E-2</v>
      </c>
      <c r="E1435" s="32">
        <v>0.98750263999999999</v>
      </c>
    </row>
    <row r="1436" spans="1:5">
      <c r="A1436" s="31">
        <v>2004</v>
      </c>
      <c r="B1436" s="31">
        <v>49</v>
      </c>
      <c r="C1436" s="32">
        <v>1.31863E-2</v>
      </c>
      <c r="D1436" s="32">
        <v>1.3099929999999999E-2</v>
      </c>
      <c r="E1436" s="32">
        <v>0.98690007000000002</v>
      </c>
    </row>
    <row r="1437" spans="1:5">
      <c r="A1437" s="31">
        <v>2004</v>
      </c>
      <c r="B1437" s="31">
        <v>50</v>
      </c>
      <c r="C1437" s="32">
        <v>1.411079E-2</v>
      </c>
      <c r="D1437" s="32">
        <v>1.4011930000000001E-2</v>
      </c>
      <c r="E1437" s="32">
        <v>0.98598806999999999</v>
      </c>
    </row>
    <row r="1438" spans="1:5">
      <c r="A1438" s="31">
        <v>2004</v>
      </c>
      <c r="B1438" s="31">
        <v>51</v>
      </c>
      <c r="C1438" s="32">
        <v>1.4570710000000001E-2</v>
      </c>
      <c r="D1438" s="32">
        <v>1.446533E-2</v>
      </c>
      <c r="E1438" s="32">
        <v>0.98553466999999995</v>
      </c>
    </row>
    <row r="1439" spans="1:5">
      <c r="A1439" s="31">
        <v>2004</v>
      </c>
      <c r="B1439" s="31">
        <v>52</v>
      </c>
      <c r="C1439" s="32">
        <v>1.5569660000000001E-2</v>
      </c>
      <c r="D1439" s="32">
        <v>1.544939E-2</v>
      </c>
      <c r="E1439" s="32">
        <v>0.98455060999999999</v>
      </c>
    </row>
    <row r="1440" spans="1:5">
      <c r="A1440" s="31">
        <v>2004</v>
      </c>
      <c r="B1440" s="31">
        <v>53</v>
      </c>
      <c r="C1440" s="32">
        <v>1.623119E-2</v>
      </c>
      <c r="D1440" s="32">
        <v>1.6100529999999998E-2</v>
      </c>
      <c r="E1440" s="32">
        <v>0.98389947</v>
      </c>
    </row>
    <row r="1441" spans="1:5">
      <c r="A1441" s="31">
        <v>2004</v>
      </c>
      <c r="B1441" s="31">
        <v>54</v>
      </c>
      <c r="C1441" s="32">
        <v>1.7064449999999998E-2</v>
      </c>
      <c r="D1441" s="32">
        <v>1.6920089999999999E-2</v>
      </c>
      <c r="E1441" s="32">
        <v>0.98307990999999995</v>
      </c>
    </row>
    <row r="1442" spans="1:5">
      <c r="A1442" s="31">
        <v>2004</v>
      </c>
      <c r="B1442" s="31">
        <v>55</v>
      </c>
      <c r="C1442" s="32">
        <v>1.786281E-2</v>
      </c>
      <c r="D1442" s="32">
        <v>1.770468E-2</v>
      </c>
      <c r="E1442" s="32">
        <v>0.98229531999999997</v>
      </c>
    </row>
    <row r="1443" spans="1:5">
      <c r="A1443" s="31">
        <v>2004</v>
      </c>
      <c r="B1443" s="31">
        <v>56</v>
      </c>
      <c r="C1443" s="32">
        <v>1.8801410000000001E-2</v>
      </c>
      <c r="D1443" s="32">
        <v>1.862631E-2</v>
      </c>
      <c r="E1443" s="32">
        <v>0.98137368999999997</v>
      </c>
    </row>
    <row r="1444" spans="1:5">
      <c r="A1444" s="31">
        <v>2004</v>
      </c>
      <c r="B1444" s="31">
        <v>57</v>
      </c>
      <c r="C1444" s="32">
        <v>1.9767839999999998E-2</v>
      </c>
      <c r="D1444" s="32">
        <v>1.9574370000000001E-2</v>
      </c>
      <c r="E1444" s="32">
        <v>0.98042563000000005</v>
      </c>
    </row>
    <row r="1445" spans="1:5">
      <c r="A1445" s="31">
        <v>2004</v>
      </c>
      <c r="B1445" s="31">
        <v>58</v>
      </c>
      <c r="C1445" s="32">
        <v>2.1238179999999999E-2</v>
      </c>
      <c r="D1445" s="32">
        <v>2.1015019999999999E-2</v>
      </c>
      <c r="E1445" s="32">
        <v>0.97898498</v>
      </c>
    </row>
    <row r="1446" spans="1:5">
      <c r="A1446" s="31">
        <v>2004</v>
      </c>
      <c r="B1446" s="31">
        <v>59</v>
      </c>
      <c r="C1446" s="32">
        <v>2.2723279999999998E-2</v>
      </c>
      <c r="D1446" s="32">
        <v>2.246801E-2</v>
      </c>
      <c r="E1446" s="32">
        <v>0.97753199000000002</v>
      </c>
    </row>
    <row r="1447" spans="1:5">
      <c r="A1447" s="31">
        <v>2004</v>
      </c>
      <c r="B1447" s="31">
        <v>60</v>
      </c>
      <c r="C1447" s="32">
        <v>2.5023670000000001E-2</v>
      </c>
      <c r="D1447" s="32">
        <v>2.4714449999999999E-2</v>
      </c>
      <c r="E1447" s="32">
        <v>0.97528554999999995</v>
      </c>
    </row>
    <row r="1448" spans="1:5">
      <c r="A1448" s="31">
        <v>2004</v>
      </c>
      <c r="B1448" s="31">
        <v>61</v>
      </c>
      <c r="C1448" s="32">
        <v>2.6411009999999999E-2</v>
      </c>
      <c r="D1448" s="32">
        <v>2.6066789999999999E-2</v>
      </c>
      <c r="E1448" s="32">
        <v>0.97393320999999999</v>
      </c>
    </row>
    <row r="1449" spans="1:5">
      <c r="A1449" s="31">
        <v>2004</v>
      </c>
      <c r="B1449" s="31">
        <v>62</v>
      </c>
      <c r="C1449" s="32">
        <v>2.904961E-2</v>
      </c>
      <c r="D1449" s="32">
        <v>2.863371E-2</v>
      </c>
      <c r="E1449" s="32">
        <v>0.97136628999999997</v>
      </c>
    </row>
    <row r="1450" spans="1:5">
      <c r="A1450" s="31">
        <v>2004</v>
      </c>
      <c r="B1450" s="31">
        <v>63</v>
      </c>
      <c r="C1450" s="32">
        <v>3.141294E-2</v>
      </c>
      <c r="D1450" s="32">
        <v>3.092719E-2</v>
      </c>
      <c r="E1450" s="32">
        <v>0.96907281000000001</v>
      </c>
    </row>
    <row r="1451" spans="1:5">
      <c r="A1451" s="31">
        <v>2004</v>
      </c>
      <c r="B1451" s="31">
        <v>64</v>
      </c>
      <c r="C1451" s="32">
        <v>3.4035219999999998E-2</v>
      </c>
      <c r="D1451" s="32">
        <v>3.3465719999999997E-2</v>
      </c>
      <c r="E1451" s="32">
        <v>0.96653427999999997</v>
      </c>
    </row>
    <row r="1452" spans="1:5">
      <c r="A1452" s="31">
        <v>2004</v>
      </c>
      <c r="B1452" s="31">
        <v>65</v>
      </c>
      <c r="C1452" s="32">
        <v>3.6997269999999999E-2</v>
      </c>
      <c r="D1452" s="32">
        <v>3.6325299999999998E-2</v>
      </c>
      <c r="E1452" s="32">
        <v>0.9636747</v>
      </c>
    </row>
    <row r="1453" spans="1:5">
      <c r="A1453" s="31">
        <v>2004</v>
      </c>
      <c r="B1453" s="31">
        <v>66</v>
      </c>
      <c r="C1453" s="32">
        <v>3.9768749999999999E-2</v>
      </c>
      <c r="D1453" s="32">
        <v>3.8993390000000003E-2</v>
      </c>
      <c r="E1453" s="32">
        <v>0.96100660999999998</v>
      </c>
    </row>
    <row r="1454" spans="1:5">
      <c r="A1454" s="31">
        <v>2004</v>
      </c>
      <c r="B1454" s="31">
        <v>67</v>
      </c>
      <c r="C1454" s="32">
        <v>4.3189819999999997E-2</v>
      </c>
      <c r="D1454" s="32">
        <v>4.2276849999999998E-2</v>
      </c>
      <c r="E1454" s="32">
        <v>0.95772314999999997</v>
      </c>
    </row>
    <row r="1455" spans="1:5">
      <c r="A1455" s="31">
        <v>2004</v>
      </c>
      <c r="B1455" s="31">
        <v>68</v>
      </c>
      <c r="C1455" s="32">
        <v>4.7240560000000001E-2</v>
      </c>
      <c r="D1455" s="32">
        <v>4.6150469999999999E-2</v>
      </c>
      <c r="E1455" s="32">
        <v>0.95384952999999995</v>
      </c>
    </row>
    <row r="1456" spans="1:5">
      <c r="A1456" s="31">
        <v>2004</v>
      </c>
      <c r="B1456" s="31">
        <v>69</v>
      </c>
      <c r="C1456" s="32">
        <v>5.1300859999999997E-2</v>
      </c>
      <c r="D1456" s="32">
        <v>5.0017880000000001E-2</v>
      </c>
      <c r="E1456" s="32">
        <v>0.94998212000000004</v>
      </c>
    </row>
    <row r="1457" spans="1:5">
      <c r="A1457" s="31">
        <v>2004</v>
      </c>
      <c r="B1457" s="31">
        <v>70</v>
      </c>
      <c r="C1457" s="32">
        <v>5.7466370000000003E-2</v>
      </c>
      <c r="D1457" s="32">
        <v>5.5861300000000003E-2</v>
      </c>
      <c r="E1457" s="32">
        <v>0.9441387</v>
      </c>
    </row>
    <row r="1458" spans="1:5">
      <c r="A1458" s="31">
        <v>2004</v>
      </c>
      <c r="B1458" s="31">
        <v>71</v>
      </c>
      <c r="C1458" s="32">
        <v>6.130244E-2</v>
      </c>
      <c r="D1458" s="32">
        <v>5.9479320000000002E-2</v>
      </c>
      <c r="E1458" s="32">
        <v>0.94052068</v>
      </c>
    </row>
    <row r="1459" spans="1:5">
      <c r="A1459" s="31">
        <v>2004</v>
      </c>
      <c r="B1459" s="31">
        <v>72</v>
      </c>
      <c r="C1459" s="32">
        <v>6.8320569999999997E-2</v>
      </c>
      <c r="D1459" s="32">
        <v>6.6063810000000001E-2</v>
      </c>
      <c r="E1459" s="32">
        <v>0.93393619000000005</v>
      </c>
    </row>
    <row r="1460" spans="1:5">
      <c r="A1460" s="31">
        <v>2004</v>
      </c>
      <c r="B1460" s="31">
        <v>73</v>
      </c>
      <c r="C1460" s="32">
        <v>7.4350100000000002E-2</v>
      </c>
      <c r="D1460" s="32">
        <v>7.1685200000000004E-2</v>
      </c>
      <c r="E1460" s="32">
        <v>0.9283148</v>
      </c>
    </row>
    <row r="1461" spans="1:5">
      <c r="A1461" s="31">
        <v>2004</v>
      </c>
      <c r="B1461" s="31">
        <v>74</v>
      </c>
      <c r="C1461" s="32">
        <v>8.1242389999999998E-2</v>
      </c>
      <c r="D1461" s="32">
        <v>7.8071050000000003E-2</v>
      </c>
      <c r="E1461" s="32">
        <v>0.92192894999999997</v>
      </c>
    </row>
    <row r="1462" spans="1:5">
      <c r="A1462" s="31">
        <v>2004</v>
      </c>
      <c r="B1462" s="31">
        <v>75</v>
      </c>
      <c r="C1462" s="32">
        <v>8.8868249999999996E-2</v>
      </c>
      <c r="D1462" s="32">
        <v>8.5087460000000004E-2</v>
      </c>
      <c r="E1462" s="32">
        <v>0.91491254</v>
      </c>
    </row>
    <row r="1463" spans="1:5">
      <c r="A1463" s="31">
        <v>2004</v>
      </c>
      <c r="B1463" s="31">
        <v>76</v>
      </c>
      <c r="C1463" s="32">
        <v>9.6153429999999998E-2</v>
      </c>
      <c r="D1463" s="32">
        <v>9.1742740000000003E-2</v>
      </c>
      <c r="E1463" s="32">
        <v>0.90825725999999996</v>
      </c>
    </row>
    <row r="1464" spans="1:5">
      <c r="A1464" s="31">
        <v>2004</v>
      </c>
      <c r="B1464" s="31">
        <v>77</v>
      </c>
      <c r="C1464" s="32">
        <v>0.10412833000000001</v>
      </c>
      <c r="D1464" s="32">
        <v>9.8975259999999995E-2</v>
      </c>
      <c r="E1464" s="32">
        <v>0.90102473999999999</v>
      </c>
    </row>
    <row r="1465" spans="1:5">
      <c r="A1465" s="31">
        <v>2004</v>
      </c>
      <c r="B1465" s="31">
        <v>78</v>
      </c>
      <c r="C1465" s="32">
        <v>0.11409075</v>
      </c>
      <c r="D1465" s="32">
        <v>0.10793364</v>
      </c>
      <c r="E1465" s="32">
        <v>0.89206635999999995</v>
      </c>
    </row>
    <row r="1466" spans="1:5">
      <c r="A1466" s="31">
        <v>2004</v>
      </c>
      <c r="B1466" s="31">
        <v>79</v>
      </c>
      <c r="C1466" s="32">
        <v>0.12296782000000001</v>
      </c>
      <c r="D1466" s="32">
        <v>0.1158452</v>
      </c>
      <c r="E1466" s="32">
        <v>0.88415480000000002</v>
      </c>
    </row>
    <row r="1467" spans="1:5">
      <c r="A1467" s="31">
        <v>2004</v>
      </c>
      <c r="B1467" s="31">
        <v>80</v>
      </c>
      <c r="C1467" s="32">
        <v>0.13463433</v>
      </c>
      <c r="D1467" s="32">
        <v>0.12614275999999999</v>
      </c>
      <c r="E1467" s="32">
        <v>0.87385723999999998</v>
      </c>
    </row>
    <row r="1468" spans="1:5">
      <c r="A1468" s="31">
        <v>2004</v>
      </c>
      <c r="B1468" s="31">
        <v>81</v>
      </c>
      <c r="C1468" s="32">
        <v>0.14283757999999999</v>
      </c>
      <c r="D1468" s="32">
        <v>0.1333163</v>
      </c>
      <c r="E1468" s="32">
        <v>0.86668369999999995</v>
      </c>
    </row>
    <row r="1469" spans="1:5">
      <c r="A1469" s="31">
        <v>2004</v>
      </c>
      <c r="B1469" s="31">
        <v>82</v>
      </c>
      <c r="C1469" s="32">
        <v>0.15779704999999999</v>
      </c>
      <c r="D1469" s="32">
        <v>0.14625753999999999</v>
      </c>
      <c r="E1469" s="32">
        <v>0.85374245999999998</v>
      </c>
    </row>
    <row r="1470" spans="1:5">
      <c r="A1470" s="31">
        <v>2004</v>
      </c>
      <c r="B1470" s="31">
        <v>83</v>
      </c>
      <c r="C1470" s="32">
        <v>0.17088233999999999</v>
      </c>
      <c r="D1470" s="32">
        <v>0.15743123000000001</v>
      </c>
      <c r="E1470" s="32">
        <v>0.84256876999999997</v>
      </c>
    </row>
    <row r="1471" spans="1:5">
      <c r="A1471" s="31">
        <v>2004</v>
      </c>
      <c r="B1471" s="31">
        <v>84</v>
      </c>
      <c r="C1471" s="32">
        <v>0.18637699999999999</v>
      </c>
      <c r="D1471" s="32">
        <v>0.17048935000000001</v>
      </c>
      <c r="E1471" s="32">
        <v>0.82951065000000002</v>
      </c>
    </row>
    <row r="1472" spans="1:5">
      <c r="A1472" s="31">
        <v>2004</v>
      </c>
      <c r="B1472" s="31">
        <v>85</v>
      </c>
      <c r="C1472" s="32">
        <v>0.20040426</v>
      </c>
      <c r="D1472" s="32">
        <v>0.18215222</v>
      </c>
      <c r="E1472" s="32">
        <v>0.81784778000000002</v>
      </c>
    </row>
    <row r="1473" spans="1:5">
      <c r="A1473" s="31">
        <v>2004</v>
      </c>
      <c r="B1473" s="31">
        <v>86</v>
      </c>
      <c r="C1473" s="32">
        <v>0.21555741</v>
      </c>
      <c r="D1473" s="32">
        <v>0.19458526000000001</v>
      </c>
      <c r="E1473" s="32">
        <v>0.80541474000000002</v>
      </c>
    </row>
    <row r="1474" spans="1:5">
      <c r="A1474" s="31">
        <v>2004</v>
      </c>
      <c r="B1474" s="31">
        <v>87</v>
      </c>
      <c r="C1474" s="32">
        <v>0.23086836999999999</v>
      </c>
      <c r="D1474" s="32">
        <v>0.20697624000000001</v>
      </c>
      <c r="E1474" s="32">
        <v>0.79302375999999997</v>
      </c>
    </row>
    <row r="1475" spans="1:5">
      <c r="A1475" s="31">
        <v>2004</v>
      </c>
      <c r="B1475" s="31">
        <v>88</v>
      </c>
      <c r="C1475" s="32">
        <v>0.24809146000000001</v>
      </c>
      <c r="D1475" s="32">
        <v>0.22071296000000001</v>
      </c>
      <c r="E1475" s="32">
        <v>0.77928704000000004</v>
      </c>
    </row>
    <row r="1476" spans="1:5">
      <c r="A1476" s="31">
        <v>2004</v>
      </c>
      <c r="B1476" s="31">
        <v>89</v>
      </c>
      <c r="C1476" s="32">
        <v>0.26394589000000002</v>
      </c>
      <c r="D1476" s="32">
        <v>0.23317331999999999</v>
      </c>
      <c r="E1476" s="32">
        <v>0.76682667999999998</v>
      </c>
    </row>
    <row r="1477" spans="1:5">
      <c r="A1477" s="31">
        <v>2004</v>
      </c>
      <c r="B1477" s="31">
        <v>90</v>
      </c>
      <c r="C1477" s="32">
        <v>0.28619243999999999</v>
      </c>
      <c r="D1477" s="32">
        <v>0.25036601000000003</v>
      </c>
      <c r="E1477" s="32">
        <v>0.74963398999999997</v>
      </c>
    </row>
    <row r="1478" spans="1:5">
      <c r="A1478" s="31">
        <v>2004</v>
      </c>
      <c r="B1478" s="31">
        <v>91</v>
      </c>
      <c r="C1478" s="32">
        <v>0.29939362000000003</v>
      </c>
      <c r="D1478" s="32">
        <v>0.26041093999999998</v>
      </c>
      <c r="E1478" s="32">
        <v>0.73958906000000002</v>
      </c>
    </row>
    <row r="1479" spans="1:5">
      <c r="A1479" s="31">
        <v>2004</v>
      </c>
      <c r="B1479" s="31">
        <v>92</v>
      </c>
      <c r="C1479" s="32">
        <v>0.32235117000000002</v>
      </c>
      <c r="D1479" s="32">
        <v>0.27760760000000001</v>
      </c>
      <c r="E1479" s="32">
        <v>0.72239240000000005</v>
      </c>
    </row>
    <row r="1480" spans="1:5">
      <c r="A1480" s="31">
        <v>2004</v>
      </c>
      <c r="B1480" s="31">
        <v>93</v>
      </c>
      <c r="C1480" s="32">
        <v>0.34283675000000002</v>
      </c>
      <c r="D1480" s="32">
        <v>0.29266806000000001</v>
      </c>
      <c r="E1480" s="32">
        <v>0.70733193999999999</v>
      </c>
    </row>
    <row r="1481" spans="1:5">
      <c r="A1481" s="31">
        <v>2004</v>
      </c>
      <c r="B1481" s="31">
        <v>94</v>
      </c>
      <c r="C1481" s="32">
        <v>0.36540962999999999</v>
      </c>
      <c r="D1481" s="32">
        <v>0.30896097</v>
      </c>
      <c r="E1481" s="32">
        <v>0.69103903</v>
      </c>
    </row>
    <row r="1482" spans="1:5">
      <c r="A1482" s="31">
        <v>2004</v>
      </c>
      <c r="B1482" s="31">
        <v>95</v>
      </c>
      <c r="C1482" s="32">
        <v>0.39067613000000001</v>
      </c>
      <c r="D1482" s="32">
        <v>0.32683317000000001</v>
      </c>
      <c r="E1482" s="32">
        <v>0.67316682999999999</v>
      </c>
    </row>
    <row r="1483" spans="1:5">
      <c r="A1483" s="31">
        <v>2004</v>
      </c>
      <c r="B1483" s="31">
        <v>96</v>
      </c>
      <c r="C1483" s="32">
        <v>0.41306712000000001</v>
      </c>
      <c r="D1483" s="32">
        <v>0.34235858000000002</v>
      </c>
      <c r="E1483" s="32">
        <v>0.65764142000000003</v>
      </c>
    </row>
    <row r="1484" spans="1:5">
      <c r="A1484" s="31">
        <v>2004</v>
      </c>
      <c r="B1484" s="31">
        <v>97</v>
      </c>
      <c r="C1484" s="32">
        <v>0.43483212999999998</v>
      </c>
      <c r="D1484" s="32">
        <v>0.35717627000000002</v>
      </c>
      <c r="E1484" s="32">
        <v>0.64282373000000004</v>
      </c>
    </row>
    <row r="1485" spans="1:5">
      <c r="A1485" s="31">
        <v>2004</v>
      </c>
      <c r="B1485" s="31">
        <v>98</v>
      </c>
      <c r="C1485" s="32">
        <v>0.45587891000000003</v>
      </c>
      <c r="D1485" s="32">
        <v>0.37125520000000001</v>
      </c>
      <c r="E1485" s="32">
        <v>0.62874479999999999</v>
      </c>
    </row>
    <row r="1486" spans="1:5">
      <c r="A1486" s="31">
        <v>2004</v>
      </c>
      <c r="B1486" s="31">
        <v>99</v>
      </c>
      <c r="C1486" s="32">
        <v>0.48254917000000003</v>
      </c>
      <c r="D1486" s="32">
        <v>0.38875295999999998</v>
      </c>
      <c r="E1486" s="32">
        <v>0.61124703999999996</v>
      </c>
    </row>
    <row r="1487" spans="1:5">
      <c r="A1487" s="31">
        <v>2005</v>
      </c>
      <c r="B1487" s="31">
        <v>1</v>
      </c>
      <c r="C1487" s="32">
        <v>3.2704660000000003E-2</v>
      </c>
      <c r="D1487" s="32">
        <v>3.2178459999999999E-2</v>
      </c>
      <c r="E1487" s="32">
        <v>0.96782153999999998</v>
      </c>
    </row>
    <row r="1488" spans="1:5">
      <c r="A1488" s="31">
        <v>2005</v>
      </c>
      <c r="B1488" s="31">
        <v>2</v>
      </c>
      <c r="C1488" s="32">
        <v>1.9818209999999999E-2</v>
      </c>
      <c r="D1488" s="32">
        <v>1.9623760000000001E-2</v>
      </c>
      <c r="E1488" s="32">
        <v>0.98037624000000001</v>
      </c>
    </row>
    <row r="1489" spans="1:5">
      <c r="A1489" s="31">
        <v>2005</v>
      </c>
      <c r="B1489" s="31">
        <v>3</v>
      </c>
      <c r="C1489" s="32">
        <v>1.3254159999999999E-2</v>
      </c>
      <c r="D1489" s="32">
        <v>1.31669E-2</v>
      </c>
      <c r="E1489" s="32">
        <v>0.98683310000000002</v>
      </c>
    </row>
    <row r="1490" spans="1:5">
      <c r="A1490" s="31">
        <v>2005</v>
      </c>
      <c r="B1490" s="31">
        <v>4</v>
      </c>
      <c r="C1490" s="32">
        <v>8.9797499999999999E-3</v>
      </c>
      <c r="D1490" s="32">
        <v>8.9396100000000006E-3</v>
      </c>
      <c r="E1490" s="32">
        <v>0.99106039000000001</v>
      </c>
    </row>
    <row r="1491" spans="1:5">
      <c r="A1491" s="31">
        <v>2005</v>
      </c>
      <c r="B1491" s="31">
        <v>5</v>
      </c>
      <c r="C1491" s="32">
        <v>6.5964800000000001E-3</v>
      </c>
      <c r="D1491" s="32">
        <v>6.5747899999999996E-3</v>
      </c>
      <c r="E1491" s="32">
        <v>0.99342520999999995</v>
      </c>
    </row>
    <row r="1492" spans="1:5">
      <c r="A1492" s="31">
        <v>2005</v>
      </c>
      <c r="B1492" s="31">
        <v>6</v>
      </c>
      <c r="C1492" s="32">
        <v>5.2985200000000001E-3</v>
      </c>
      <c r="D1492" s="32">
        <v>5.28452E-3</v>
      </c>
      <c r="E1492" s="32">
        <v>0.99471547999999999</v>
      </c>
    </row>
    <row r="1493" spans="1:5">
      <c r="A1493" s="31">
        <v>2005</v>
      </c>
      <c r="B1493" s="31">
        <v>7</v>
      </c>
      <c r="C1493" s="32">
        <v>4.3570600000000003E-3</v>
      </c>
      <c r="D1493" s="32">
        <v>4.3475900000000001E-3</v>
      </c>
      <c r="E1493" s="32">
        <v>0.99565241000000004</v>
      </c>
    </row>
    <row r="1494" spans="1:5">
      <c r="A1494" s="31">
        <v>2005</v>
      </c>
      <c r="B1494" s="31">
        <v>8</v>
      </c>
      <c r="C1494" s="32">
        <v>3.73742E-3</v>
      </c>
      <c r="D1494" s="32">
        <v>3.7304500000000002E-3</v>
      </c>
      <c r="E1494" s="32">
        <v>0.99626954999999995</v>
      </c>
    </row>
    <row r="1495" spans="1:5">
      <c r="A1495" s="31">
        <v>2005</v>
      </c>
      <c r="B1495" s="31">
        <v>9</v>
      </c>
      <c r="C1495" s="32">
        <v>3.3314199999999999E-3</v>
      </c>
      <c r="D1495" s="32">
        <v>3.3258799999999998E-3</v>
      </c>
      <c r="E1495" s="32">
        <v>0.99667412</v>
      </c>
    </row>
    <row r="1496" spans="1:5">
      <c r="A1496" s="31">
        <v>2005</v>
      </c>
      <c r="B1496" s="31">
        <v>10</v>
      </c>
      <c r="C1496" s="32">
        <v>3.0782100000000001E-3</v>
      </c>
      <c r="D1496" s="32">
        <v>3.07348E-3</v>
      </c>
      <c r="E1496" s="32">
        <v>0.99692652000000004</v>
      </c>
    </row>
    <row r="1497" spans="1:5">
      <c r="A1497" s="31">
        <v>2005</v>
      </c>
      <c r="B1497" s="31">
        <v>11</v>
      </c>
      <c r="C1497" s="32">
        <v>2.9147000000000001E-3</v>
      </c>
      <c r="D1497" s="32">
        <v>2.9104600000000001E-3</v>
      </c>
      <c r="E1497" s="32">
        <v>0.99708954000000005</v>
      </c>
    </row>
    <row r="1498" spans="1:5">
      <c r="A1498" s="31">
        <v>2005</v>
      </c>
      <c r="B1498" s="31">
        <v>12</v>
      </c>
      <c r="C1498" s="32">
        <v>2.8868700000000001E-3</v>
      </c>
      <c r="D1498" s="32">
        <v>2.8827100000000001E-3</v>
      </c>
      <c r="E1498" s="32">
        <v>0.99711729000000004</v>
      </c>
    </row>
    <row r="1499" spans="1:5">
      <c r="A1499" s="31">
        <v>2005</v>
      </c>
      <c r="B1499" s="31">
        <v>13</v>
      </c>
      <c r="C1499" s="32">
        <v>2.92005E-3</v>
      </c>
      <c r="D1499" s="32">
        <v>2.9157900000000001E-3</v>
      </c>
      <c r="E1499" s="32">
        <v>0.99708421000000003</v>
      </c>
    </row>
    <row r="1500" spans="1:5">
      <c r="A1500" s="31">
        <v>2005</v>
      </c>
      <c r="B1500" s="31">
        <v>14</v>
      </c>
      <c r="C1500" s="32">
        <v>3.03396E-3</v>
      </c>
      <c r="D1500" s="32">
        <v>3.02937E-3</v>
      </c>
      <c r="E1500" s="32">
        <v>0.99697062999999997</v>
      </c>
    </row>
    <row r="1501" spans="1:5">
      <c r="A1501" s="31">
        <v>2005</v>
      </c>
      <c r="B1501" s="31">
        <v>15</v>
      </c>
      <c r="C1501" s="32">
        <v>3.17893E-3</v>
      </c>
      <c r="D1501" s="32">
        <v>3.17389E-3</v>
      </c>
      <c r="E1501" s="32">
        <v>0.99682610999999999</v>
      </c>
    </row>
    <row r="1502" spans="1:5">
      <c r="A1502" s="31">
        <v>2005</v>
      </c>
      <c r="B1502" s="31">
        <v>16</v>
      </c>
      <c r="C1502" s="32">
        <v>3.41166E-3</v>
      </c>
      <c r="D1502" s="32">
        <v>3.4058500000000002E-3</v>
      </c>
      <c r="E1502" s="32">
        <v>0.99659414999999996</v>
      </c>
    </row>
    <row r="1503" spans="1:5">
      <c r="A1503" s="31">
        <v>2005</v>
      </c>
      <c r="B1503" s="31">
        <v>17</v>
      </c>
      <c r="C1503" s="32">
        <v>3.66015E-3</v>
      </c>
      <c r="D1503" s="32">
        <v>3.6534599999999999E-3</v>
      </c>
      <c r="E1503" s="32">
        <v>0.99634654</v>
      </c>
    </row>
    <row r="1504" spans="1:5">
      <c r="A1504" s="31">
        <v>2005</v>
      </c>
      <c r="B1504" s="31">
        <v>18</v>
      </c>
      <c r="C1504" s="32">
        <v>3.9314199999999997E-3</v>
      </c>
      <c r="D1504" s="32">
        <v>3.9237100000000004E-3</v>
      </c>
      <c r="E1504" s="32">
        <v>0.99607628999999998</v>
      </c>
    </row>
    <row r="1505" spans="1:5">
      <c r="A1505" s="31">
        <v>2005</v>
      </c>
      <c r="B1505" s="31">
        <v>19</v>
      </c>
      <c r="C1505" s="32">
        <v>4.2492700000000003E-3</v>
      </c>
      <c r="D1505" s="32">
        <v>4.24026E-3</v>
      </c>
      <c r="E1505" s="32">
        <v>0.99575974</v>
      </c>
    </row>
    <row r="1506" spans="1:5">
      <c r="A1506" s="31">
        <v>2005</v>
      </c>
      <c r="B1506" s="31">
        <v>20</v>
      </c>
      <c r="C1506" s="32">
        <v>4.5860199999999997E-3</v>
      </c>
      <c r="D1506" s="32">
        <v>4.5755300000000004E-3</v>
      </c>
      <c r="E1506" s="32">
        <v>0.99542447000000001</v>
      </c>
    </row>
    <row r="1507" spans="1:5">
      <c r="A1507" s="31">
        <v>2005</v>
      </c>
      <c r="B1507" s="31">
        <v>21</v>
      </c>
      <c r="C1507" s="32">
        <v>4.9056500000000001E-3</v>
      </c>
      <c r="D1507" s="32">
        <v>4.8936400000000003E-3</v>
      </c>
      <c r="E1507" s="32">
        <v>0.99510635999999997</v>
      </c>
    </row>
    <row r="1508" spans="1:5">
      <c r="A1508" s="31">
        <v>2005</v>
      </c>
      <c r="B1508" s="31">
        <v>22</v>
      </c>
      <c r="C1508" s="32">
        <v>5.1784300000000004E-3</v>
      </c>
      <c r="D1508" s="32">
        <v>5.16505E-3</v>
      </c>
      <c r="E1508" s="32">
        <v>0.99483495</v>
      </c>
    </row>
    <row r="1509" spans="1:5">
      <c r="A1509" s="31">
        <v>2005</v>
      </c>
      <c r="B1509" s="31">
        <v>23</v>
      </c>
      <c r="C1509" s="32">
        <v>5.39537E-3</v>
      </c>
      <c r="D1509" s="32">
        <v>5.3808600000000003E-3</v>
      </c>
      <c r="E1509" s="32">
        <v>0.99461913999999996</v>
      </c>
    </row>
    <row r="1510" spans="1:5">
      <c r="A1510" s="31">
        <v>2005</v>
      </c>
      <c r="B1510" s="31">
        <v>24</v>
      </c>
      <c r="C1510" s="32">
        <v>5.5883399999999998E-3</v>
      </c>
      <c r="D1510" s="32">
        <v>5.5727700000000003E-3</v>
      </c>
      <c r="E1510" s="32">
        <v>0.99442723</v>
      </c>
    </row>
    <row r="1511" spans="1:5">
      <c r="A1511" s="31">
        <v>2005</v>
      </c>
      <c r="B1511" s="31">
        <v>25</v>
      </c>
      <c r="C1511" s="32">
        <v>5.7590599999999999E-3</v>
      </c>
      <c r="D1511" s="32">
        <v>5.74253E-3</v>
      </c>
      <c r="E1511" s="32">
        <v>0.99425746999999998</v>
      </c>
    </row>
    <row r="1512" spans="1:5">
      <c r="A1512" s="31">
        <v>2005</v>
      </c>
      <c r="B1512" s="31">
        <v>26</v>
      </c>
      <c r="C1512" s="32">
        <v>5.9066199999999996E-3</v>
      </c>
      <c r="D1512" s="32">
        <v>5.8892299999999996E-3</v>
      </c>
      <c r="E1512" s="32">
        <v>0.99411077000000003</v>
      </c>
    </row>
    <row r="1513" spans="1:5">
      <c r="A1513" s="31">
        <v>2005</v>
      </c>
      <c r="B1513" s="31">
        <v>27</v>
      </c>
      <c r="C1513" s="32">
        <v>6.0515300000000003E-3</v>
      </c>
      <c r="D1513" s="32">
        <v>6.0332800000000002E-3</v>
      </c>
      <c r="E1513" s="32">
        <v>0.99396671999999997</v>
      </c>
    </row>
    <row r="1514" spans="1:5">
      <c r="A1514" s="31">
        <v>2005</v>
      </c>
      <c r="B1514" s="31">
        <v>28</v>
      </c>
      <c r="C1514" s="32">
        <v>6.2291500000000001E-3</v>
      </c>
      <c r="D1514" s="32">
        <v>6.2097999999999997E-3</v>
      </c>
      <c r="E1514" s="32">
        <v>0.99379019999999996</v>
      </c>
    </row>
    <row r="1515" spans="1:5">
      <c r="A1515" s="31">
        <v>2005</v>
      </c>
      <c r="B1515" s="31">
        <v>29</v>
      </c>
      <c r="C1515" s="32">
        <v>6.3594999999999997E-3</v>
      </c>
      <c r="D1515" s="32">
        <v>6.3393399999999997E-3</v>
      </c>
      <c r="E1515" s="32">
        <v>0.99366065999999997</v>
      </c>
    </row>
    <row r="1516" spans="1:5">
      <c r="A1516" s="31">
        <v>2005</v>
      </c>
      <c r="B1516" s="31">
        <v>30</v>
      </c>
      <c r="C1516" s="32">
        <v>6.60846E-3</v>
      </c>
      <c r="D1516" s="32">
        <v>6.5867E-3</v>
      </c>
      <c r="E1516" s="32">
        <v>0.99341330000000005</v>
      </c>
    </row>
    <row r="1517" spans="1:5">
      <c r="A1517" s="31">
        <v>2005</v>
      </c>
      <c r="B1517" s="31">
        <v>31</v>
      </c>
      <c r="C1517" s="32">
        <v>6.7273400000000001E-3</v>
      </c>
      <c r="D1517" s="32">
        <v>6.7047900000000004E-3</v>
      </c>
      <c r="E1517" s="32">
        <v>0.99329520999999998</v>
      </c>
    </row>
    <row r="1518" spans="1:5">
      <c r="A1518" s="31">
        <v>2005</v>
      </c>
      <c r="B1518" s="31">
        <v>32</v>
      </c>
      <c r="C1518" s="32">
        <v>7.0132700000000003E-3</v>
      </c>
      <c r="D1518" s="32">
        <v>6.9887700000000001E-3</v>
      </c>
      <c r="E1518" s="32">
        <v>0.99301123000000002</v>
      </c>
    </row>
    <row r="1519" spans="1:5">
      <c r="A1519" s="31">
        <v>2005</v>
      </c>
      <c r="B1519" s="31">
        <v>33</v>
      </c>
      <c r="C1519" s="32">
        <v>7.2413399999999998E-3</v>
      </c>
      <c r="D1519" s="32">
        <v>7.2152199999999996E-3</v>
      </c>
      <c r="E1519" s="32">
        <v>0.99278478000000003</v>
      </c>
    </row>
    <row r="1520" spans="1:5">
      <c r="A1520" s="31">
        <v>2005</v>
      </c>
      <c r="B1520" s="31">
        <v>34</v>
      </c>
      <c r="C1520" s="32">
        <v>7.4822600000000001E-3</v>
      </c>
      <c r="D1520" s="32">
        <v>7.4543700000000001E-3</v>
      </c>
      <c r="E1520" s="32">
        <v>0.99254562999999996</v>
      </c>
    </row>
    <row r="1521" spans="1:5">
      <c r="A1521" s="31">
        <v>2005</v>
      </c>
      <c r="B1521" s="31">
        <v>35</v>
      </c>
      <c r="C1521" s="32">
        <v>7.7618799999999996E-3</v>
      </c>
      <c r="D1521" s="32">
        <v>7.7318700000000001E-3</v>
      </c>
      <c r="E1521" s="32">
        <v>0.99226813000000003</v>
      </c>
    </row>
    <row r="1522" spans="1:5">
      <c r="A1522" s="31">
        <v>2005</v>
      </c>
      <c r="B1522" s="31">
        <v>36</v>
      </c>
      <c r="C1522" s="32">
        <v>8.0339399999999998E-3</v>
      </c>
      <c r="D1522" s="32">
        <v>8.0017999999999999E-3</v>
      </c>
      <c r="E1522" s="32">
        <v>0.99199820000000005</v>
      </c>
    </row>
    <row r="1523" spans="1:5">
      <c r="A1523" s="31">
        <v>2005</v>
      </c>
      <c r="B1523" s="31">
        <v>37</v>
      </c>
      <c r="C1523" s="32">
        <v>8.2863099999999999E-3</v>
      </c>
      <c r="D1523" s="32">
        <v>8.2521199999999999E-3</v>
      </c>
      <c r="E1523" s="32">
        <v>0.99174788000000003</v>
      </c>
    </row>
    <row r="1524" spans="1:5">
      <c r="A1524" s="31">
        <v>2005</v>
      </c>
      <c r="B1524" s="31">
        <v>38</v>
      </c>
      <c r="C1524" s="32">
        <v>8.6275299999999996E-3</v>
      </c>
      <c r="D1524" s="32">
        <v>8.5904699999999994E-3</v>
      </c>
      <c r="E1524" s="32">
        <v>0.99140952999999998</v>
      </c>
    </row>
    <row r="1525" spans="1:5">
      <c r="A1525" s="31">
        <v>2005</v>
      </c>
      <c r="B1525" s="31">
        <v>39</v>
      </c>
      <c r="C1525" s="32">
        <v>8.8796900000000008E-3</v>
      </c>
      <c r="D1525" s="32">
        <v>8.8404399999999998E-3</v>
      </c>
      <c r="E1525" s="32">
        <v>0.99115956000000005</v>
      </c>
    </row>
    <row r="1526" spans="1:5">
      <c r="A1526" s="31">
        <v>2005</v>
      </c>
      <c r="B1526" s="31">
        <v>40</v>
      </c>
      <c r="C1526" s="32">
        <v>9.2999199999999997E-3</v>
      </c>
      <c r="D1526" s="32">
        <v>9.2568800000000003E-3</v>
      </c>
      <c r="E1526" s="32">
        <v>0.99074311999999998</v>
      </c>
    </row>
    <row r="1527" spans="1:5">
      <c r="A1527" s="31">
        <v>2005</v>
      </c>
      <c r="B1527" s="31">
        <v>41</v>
      </c>
      <c r="C1527" s="32">
        <v>9.4243799999999996E-3</v>
      </c>
      <c r="D1527" s="32">
        <v>9.3801800000000001E-3</v>
      </c>
      <c r="E1527" s="32">
        <v>0.99061982000000004</v>
      </c>
    </row>
    <row r="1528" spans="1:5">
      <c r="A1528" s="31">
        <v>2005</v>
      </c>
      <c r="B1528" s="31">
        <v>42</v>
      </c>
      <c r="C1528" s="32">
        <v>9.8924000000000008E-3</v>
      </c>
      <c r="D1528" s="32">
        <v>9.8437100000000003E-3</v>
      </c>
      <c r="E1528" s="32">
        <v>0.99015629000000005</v>
      </c>
    </row>
    <row r="1529" spans="1:5">
      <c r="A1529" s="31">
        <v>2005</v>
      </c>
      <c r="B1529" s="31">
        <v>43</v>
      </c>
      <c r="C1529" s="32">
        <v>1.009504E-2</v>
      </c>
      <c r="D1529" s="32">
        <v>1.0044340000000001E-2</v>
      </c>
      <c r="E1529" s="32">
        <v>0.98995566000000002</v>
      </c>
    </row>
    <row r="1530" spans="1:5">
      <c r="A1530" s="31">
        <v>2005</v>
      </c>
      <c r="B1530" s="31">
        <v>44</v>
      </c>
      <c r="C1530" s="32">
        <v>1.0436600000000001E-2</v>
      </c>
      <c r="D1530" s="32">
        <v>1.038242E-2</v>
      </c>
      <c r="E1530" s="32">
        <v>0.98961758</v>
      </c>
    </row>
    <row r="1531" spans="1:5">
      <c r="A1531" s="31">
        <v>2005</v>
      </c>
      <c r="B1531" s="31">
        <v>45</v>
      </c>
      <c r="C1531" s="32">
        <v>1.085502E-2</v>
      </c>
      <c r="D1531" s="32">
        <v>1.0796429999999999E-2</v>
      </c>
      <c r="E1531" s="32">
        <v>0.98920357000000003</v>
      </c>
    </row>
    <row r="1532" spans="1:5">
      <c r="A1532" s="31">
        <v>2005</v>
      </c>
      <c r="B1532" s="31">
        <v>46</v>
      </c>
      <c r="C1532" s="32">
        <v>1.117722E-2</v>
      </c>
      <c r="D1532" s="32">
        <v>1.1115109999999999E-2</v>
      </c>
      <c r="E1532" s="32">
        <v>0.98888489000000002</v>
      </c>
    </row>
    <row r="1533" spans="1:5">
      <c r="A1533" s="31">
        <v>2005</v>
      </c>
      <c r="B1533" s="31">
        <v>47</v>
      </c>
      <c r="C1533" s="32">
        <v>1.1629459999999999E-2</v>
      </c>
      <c r="D1533" s="32">
        <v>1.156223E-2</v>
      </c>
      <c r="E1533" s="32">
        <v>0.98843776999999999</v>
      </c>
    </row>
    <row r="1534" spans="1:5">
      <c r="A1534" s="31">
        <v>2005</v>
      </c>
      <c r="B1534" s="31">
        <v>48</v>
      </c>
      <c r="C1534" s="32">
        <v>1.2280320000000001E-2</v>
      </c>
      <c r="D1534" s="32">
        <v>1.220538E-2</v>
      </c>
      <c r="E1534" s="32">
        <v>0.98779461999999996</v>
      </c>
    </row>
    <row r="1535" spans="1:5">
      <c r="A1535" s="31">
        <v>2005</v>
      </c>
      <c r="B1535" s="31">
        <v>49</v>
      </c>
      <c r="C1535" s="32">
        <v>1.288892E-2</v>
      </c>
      <c r="D1535" s="32">
        <v>1.2806390000000001E-2</v>
      </c>
      <c r="E1535" s="32">
        <v>0.98719361000000005</v>
      </c>
    </row>
    <row r="1536" spans="1:5">
      <c r="A1536" s="31">
        <v>2005</v>
      </c>
      <c r="B1536" s="31">
        <v>50</v>
      </c>
      <c r="C1536" s="32">
        <v>1.380141E-2</v>
      </c>
      <c r="D1536" s="32">
        <v>1.370682E-2</v>
      </c>
      <c r="E1536" s="32">
        <v>0.98629317999999999</v>
      </c>
    </row>
    <row r="1537" spans="1:5">
      <c r="A1537" s="31">
        <v>2005</v>
      </c>
      <c r="B1537" s="31">
        <v>51</v>
      </c>
      <c r="C1537" s="32">
        <v>1.4267820000000001E-2</v>
      </c>
      <c r="D1537" s="32">
        <v>1.416676E-2</v>
      </c>
      <c r="E1537" s="32">
        <v>0.98583324000000006</v>
      </c>
    </row>
    <row r="1538" spans="1:5">
      <c r="A1538" s="31">
        <v>2005</v>
      </c>
      <c r="B1538" s="31">
        <v>52</v>
      </c>
      <c r="C1538" s="32">
        <v>1.525667E-2</v>
      </c>
      <c r="D1538" s="32">
        <v>1.5141160000000001E-2</v>
      </c>
      <c r="E1538" s="32">
        <v>0.98485884000000001</v>
      </c>
    </row>
    <row r="1539" spans="1:5">
      <c r="A1539" s="31">
        <v>2005</v>
      </c>
      <c r="B1539" s="31">
        <v>53</v>
      </c>
      <c r="C1539" s="32">
        <v>1.592145E-2</v>
      </c>
      <c r="D1539" s="32">
        <v>1.5795699999999999E-2</v>
      </c>
      <c r="E1539" s="32">
        <v>0.98420430000000003</v>
      </c>
    </row>
    <row r="1540" spans="1:5">
      <c r="A1540" s="31">
        <v>2005</v>
      </c>
      <c r="B1540" s="31">
        <v>54</v>
      </c>
      <c r="C1540" s="32">
        <v>1.674571E-2</v>
      </c>
      <c r="D1540" s="32">
        <v>1.6606659999999999E-2</v>
      </c>
      <c r="E1540" s="32">
        <v>0.98339334</v>
      </c>
    </row>
    <row r="1541" spans="1:5">
      <c r="A1541" s="31">
        <v>2005</v>
      </c>
      <c r="B1541" s="31">
        <v>55</v>
      </c>
      <c r="C1541" s="32">
        <v>1.754934E-2</v>
      </c>
      <c r="D1541" s="32">
        <v>1.7396689999999999E-2</v>
      </c>
      <c r="E1541" s="32">
        <v>0.98260331000000001</v>
      </c>
    </row>
    <row r="1542" spans="1:5">
      <c r="A1542" s="31">
        <v>2005</v>
      </c>
      <c r="B1542" s="31">
        <v>56</v>
      </c>
      <c r="C1542" s="32">
        <v>1.8485620000000001E-2</v>
      </c>
      <c r="D1542" s="32">
        <v>1.8316320000000001E-2</v>
      </c>
      <c r="E1542" s="32">
        <v>0.98168367999999995</v>
      </c>
    </row>
    <row r="1543" spans="1:5">
      <c r="A1543" s="31">
        <v>2005</v>
      </c>
      <c r="B1543" s="31">
        <v>57</v>
      </c>
      <c r="C1543" s="32">
        <v>1.9438549999999999E-2</v>
      </c>
      <c r="D1543" s="32">
        <v>1.9251440000000002E-2</v>
      </c>
      <c r="E1543" s="32">
        <v>0.98074855999999999</v>
      </c>
    </row>
    <row r="1544" spans="1:5">
      <c r="A1544" s="31">
        <v>2005</v>
      </c>
      <c r="B1544" s="31">
        <v>58</v>
      </c>
      <c r="C1544" s="32">
        <v>2.0890410000000002E-2</v>
      </c>
      <c r="D1544" s="32">
        <v>2.0674459999999999E-2</v>
      </c>
      <c r="E1544" s="32">
        <v>0.97932554000000005</v>
      </c>
    </row>
    <row r="1545" spans="1:5">
      <c r="A1545" s="31">
        <v>2005</v>
      </c>
      <c r="B1545" s="31">
        <v>59</v>
      </c>
      <c r="C1545" s="32">
        <v>2.2354800000000001E-2</v>
      </c>
      <c r="D1545" s="32">
        <v>2.2107700000000001E-2</v>
      </c>
      <c r="E1545" s="32">
        <v>0.97789230000000005</v>
      </c>
    </row>
    <row r="1546" spans="1:5">
      <c r="A1546" s="31">
        <v>2005</v>
      </c>
      <c r="B1546" s="31">
        <v>60</v>
      </c>
      <c r="C1546" s="32">
        <v>2.460681E-2</v>
      </c>
      <c r="D1546" s="32">
        <v>2.4307740000000001E-2</v>
      </c>
      <c r="E1546" s="32">
        <v>0.97569225999999998</v>
      </c>
    </row>
    <row r="1547" spans="1:5">
      <c r="A1547" s="31">
        <v>2005</v>
      </c>
      <c r="B1547" s="31">
        <v>61</v>
      </c>
      <c r="C1547" s="32">
        <v>2.5978439999999998E-2</v>
      </c>
      <c r="D1547" s="32">
        <v>2.5645330000000001E-2</v>
      </c>
      <c r="E1547" s="32">
        <v>0.97435466999999998</v>
      </c>
    </row>
    <row r="1548" spans="1:5">
      <c r="A1548" s="31">
        <v>2005</v>
      </c>
      <c r="B1548" s="31">
        <v>62</v>
      </c>
      <c r="C1548" s="32">
        <v>2.85621E-2</v>
      </c>
      <c r="D1548" s="32">
        <v>2.815995E-2</v>
      </c>
      <c r="E1548" s="32">
        <v>0.97184004999999996</v>
      </c>
    </row>
    <row r="1549" spans="1:5">
      <c r="A1549" s="31">
        <v>2005</v>
      </c>
      <c r="B1549" s="31">
        <v>63</v>
      </c>
      <c r="C1549" s="32">
        <v>3.0881780000000001E-2</v>
      </c>
      <c r="D1549" s="32">
        <v>3.0412189999999999E-2</v>
      </c>
      <c r="E1549" s="32">
        <v>0.96958781000000005</v>
      </c>
    </row>
    <row r="1550" spans="1:5">
      <c r="A1550" s="31">
        <v>2005</v>
      </c>
      <c r="B1550" s="31">
        <v>64</v>
      </c>
      <c r="C1550" s="32">
        <v>3.3456989999999999E-2</v>
      </c>
      <c r="D1550" s="32">
        <v>3.2906520000000002E-2</v>
      </c>
      <c r="E1550" s="32">
        <v>0.96709347999999995</v>
      </c>
    </row>
    <row r="1551" spans="1:5">
      <c r="A1551" s="31">
        <v>2005</v>
      </c>
      <c r="B1551" s="31">
        <v>65</v>
      </c>
      <c r="C1551" s="32">
        <v>3.635911E-2</v>
      </c>
      <c r="D1551" s="32">
        <v>3.5709919999999999E-2</v>
      </c>
      <c r="E1551" s="32">
        <v>0.96429008000000005</v>
      </c>
    </row>
    <row r="1552" spans="1:5">
      <c r="A1552" s="31">
        <v>2005</v>
      </c>
      <c r="B1552" s="31">
        <v>66</v>
      </c>
      <c r="C1552" s="32">
        <v>3.9087209999999997E-2</v>
      </c>
      <c r="D1552" s="32">
        <v>3.8337950000000003E-2</v>
      </c>
      <c r="E1552" s="32">
        <v>0.96166205000000005</v>
      </c>
    </row>
    <row r="1553" spans="1:5">
      <c r="A1553" s="31">
        <v>2005</v>
      </c>
      <c r="B1553" s="31">
        <v>67</v>
      </c>
      <c r="C1553" s="32">
        <v>4.2459879999999998E-2</v>
      </c>
      <c r="D1553" s="32">
        <v>4.1577200000000002E-2</v>
      </c>
      <c r="E1553" s="32">
        <v>0.95842280000000002</v>
      </c>
    </row>
    <row r="1554" spans="1:5">
      <c r="A1554" s="31">
        <v>2005</v>
      </c>
      <c r="B1554" s="31">
        <v>68</v>
      </c>
      <c r="C1554" s="32">
        <v>4.6439420000000002E-2</v>
      </c>
      <c r="D1554" s="32">
        <v>4.5385580000000002E-2</v>
      </c>
      <c r="E1554" s="32">
        <v>0.95461441999999996</v>
      </c>
    </row>
    <row r="1555" spans="1:5">
      <c r="A1555" s="31">
        <v>2005</v>
      </c>
      <c r="B1555" s="31">
        <v>69</v>
      </c>
      <c r="C1555" s="32">
        <v>5.0441920000000001E-2</v>
      </c>
      <c r="D1555" s="32">
        <v>4.9201019999999998E-2</v>
      </c>
      <c r="E1555" s="32">
        <v>0.95079897999999996</v>
      </c>
    </row>
    <row r="1556" spans="1:5">
      <c r="A1556" s="31">
        <v>2005</v>
      </c>
      <c r="B1556" s="31">
        <v>70</v>
      </c>
      <c r="C1556" s="32">
        <v>5.648545E-2</v>
      </c>
      <c r="D1556" s="32">
        <v>5.4933959999999997E-2</v>
      </c>
      <c r="E1556" s="32">
        <v>0.94506604000000005</v>
      </c>
    </row>
    <row r="1557" spans="1:5">
      <c r="A1557" s="31">
        <v>2005</v>
      </c>
      <c r="B1557" s="31">
        <v>71</v>
      </c>
      <c r="C1557" s="32">
        <v>6.0290169999999997E-2</v>
      </c>
      <c r="D1557" s="32">
        <v>5.8525899999999999E-2</v>
      </c>
      <c r="E1557" s="32">
        <v>0.94147409999999998</v>
      </c>
    </row>
    <row r="1558" spans="1:5">
      <c r="A1558" s="31">
        <v>2005</v>
      </c>
      <c r="B1558" s="31">
        <v>72</v>
      </c>
      <c r="C1558" s="32">
        <v>6.7198549999999996E-2</v>
      </c>
      <c r="D1558" s="32">
        <v>6.5014130000000003E-2</v>
      </c>
      <c r="E1558" s="32">
        <v>0.93498587</v>
      </c>
    </row>
    <row r="1559" spans="1:5">
      <c r="A1559" s="31">
        <v>2005</v>
      </c>
      <c r="B1559" s="31">
        <v>73</v>
      </c>
      <c r="C1559" s="32">
        <v>7.3159740000000001E-2</v>
      </c>
      <c r="D1559" s="32">
        <v>7.0578009999999997E-2</v>
      </c>
      <c r="E1559" s="32">
        <v>0.92942199000000003</v>
      </c>
    </row>
    <row r="1560" spans="1:5">
      <c r="A1560" s="31">
        <v>2005</v>
      </c>
      <c r="B1560" s="31">
        <v>74</v>
      </c>
      <c r="C1560" s="32">
        <v>7.9963670000000001E-2</v>
      </c>
      <c r="D1560" s="32">
        <v>7.6889490000000005E-2</v>
      </c>
      <c r="E1560" s="32">
        <v>0.92311051</v>
      </c>
    </row>
    <row r="1561" spans="1:5">
      <c r="A1561" s="31">
        <v>2005</v>
      </c>
      <c r="B1561" s="31">
        <v>75</v>
      </c>
      <c r="C1561" s="32">
        <v>8.7491299999999994E-2</v>
      </c>
      <c r="D1561" s="32">
        <v>8.3824350000000006E-2</v>
      </c>
      <c r="E1561" s="32">
        <v>0.91617565000000001</v>
      </c>
    </row>
    <row r="1562" spans="1:5">
      <c r="A1562" s="31">
        <v>2005</v>
      </c>
      <c r="B1562" s="31">
        <v>76</v>
      </c>
      <c r="C1562" s="32">
        <v>9.4701670000000002E-2</v>
      </c>
      <c r="D1562" s="32">
        <v>9.0420200000000006E-2</v>
      </c>
      <c r="E1562" s="32">
        <v>0.90957980000000005</v>
      </c>
    </row>
    <row r="1563" spans="1:5">
      <c r="A1563" s="31">
        <v>2005</v>
      </c>
      <c r="B1563" s="31">
        <v>77</v>
      </c>
      <c r="C1563" s="32">
        <v>0.10257052999999999</v>
      </c>
      <c r="D1563" s="32">
        <v>9.756679E-2</v>
      </c>
      <c r="E1563" s="32">
        <v>0.90243320999999999</v>
      </c>
    </row>
    <row r="1564" spans="1:5">
      <c r="A1564" s="31">
        <v>2005</v>
      </c>
      <c r="B1564" s="31">
        <v>78</v>
      </c>
      <c r="C1564" s="32">
        <v>0.11240364</v>
      </c>
      <c r="D1564" s="32">
        <v>0.1064225</v>
      </c>
      <c r="E1564" s="32">
        <v>0.89357750000000002</v>
      </c>
    </row>
    <row r="1565" spans="1:5">
      <c r="A1565" s="31">
        <v>2005</v>
      </c>
      <c r="B1565" s="31">
        <v>79</v>
      </c>
      <c r="C1565" s="32">
        <v>0.12122098000000001</v>
      </c>
      <c r="D1565" s="32">
        <v>0.11429359</v>
      </c>
      <c r="E1565" s="32">
        <v>0.88570641000000006</v>
      </c>
    </row>
    <row r="1566" spans="1:5">
      <c r="A1566" s="31">
        <v>2005</v>
      </c>
      <c r="B1566" s="31">
        <v>80</v>
      </c>
      <c r="C1566" s="32">
        <v>0.13277963000000001</v>
      </c>
      <c r="D1566" s="32">
        <v>0.12451321999999999</v>
      </c>
      <c r="E1566" s="32">
        <v>0.87548678000000002</v>
      </c>
    </row>
    <row r="1567" spans="1:5">
      <c r="A1567" s="31">
        <v>2005</v>
      </c>
      <c r="B1567" s="31">
        <v>81</v>
      </c>
      <c r="C1567" s="32">
        <v>0.14098441</v>
      </c>
      <c r="D1567" s="32">
        <v>0.13170055</v>
      </c>
      <c r="E1567" s="32">
        <v>0.86829944999999997</v>
      </c>
    </row>
    <row r="1568" spans="1:5">
      <c r="A1568" s="31">
        <v>2005</v>
      </c>
      <c r="B1568" s="31">
        <v>82</v>
      </c>
      <c r="C1568" s="32">
        <v>0.15580487000000001</v>
      </c>
      <c r="D1568" s="32">
        <v>0.14454449999999999</v>
      </c>
      <c r="E1568" s="32">
        <v>0.85545550000000004</v>
      </c>
    </row>
    <row r="1569" spans="1:5">
      <c r="A1569" s="31">
        <v>2005</v>
      </c>
      <c r="B1569" s="31">
        <v>83</v>
      </c>
      <c r="C1569" s="32">
        <v>0.16882082000000001</v>
      </c>
      <c r="D1569" s="32">
        <v>0.15567982999999999</v>
      </c>
      <c r="E1569" s="32">
        <v>0.84432017000000004</v>
      </c>
    </row>
    <row r="1570" spans="1:5">
      <c r="A1570" s="31">
        <v>2005</v>
      </c>
      <c r="B1570" s="31">
        <v>84</v>
      </c>
      <c r="C1570" s="32">
        <v>0.18418515999999999</v>
      </c>
      <c r="D1570" s="32">
        <v>0.16865342999999999</v>
      </c>
      <c r="E1570" s="32">
        <v>0.83134657000000001</v>
      </c>
    </row>
    <row r="1571" spans="1:5">
      <c r="A1571" s="31">
        <v>2005</v>
      </c>
      <c r="B1571" s="31">
        <v>85</v>
      </c>
      <c r="C1571" s="32">
        <v>0.19814216000000001</v>
      </c>
      <c r="D1571" s="32">
        <v>0.18028147999999999</v>
      </c>
      <c r="E1571" s="32">
        <v>0.81971852000000001</v>
      </c>
    </row>
    <row r="1572" spans="1:5">
      <c r="A1572" s="31">
        <v>2005</v>
      </c>
      <c r="B1572" s="31">
        <v>86</v>
      </c>
      <c r="C1572" s="32">
        <v>0.21324348000000001</v>
      </c>
      <c r="D1572" s="32">
        <v>0.19269771999999999</v>
      </c>
      <c r="E1572" s="32">
        <v>0.80730228000000004</v>
      </c>
    </row>
    <row r="1573" spans="1:5">
      <c r="A1573" s="31">
        <v>2005</v>
      </c>
      <c r="B1573" s="31">
        <v>87</v>
      </c>
      <c r="C1573" s="32">
        <v>0.22847977</v>
      </c>
      <c r="D1573" s="32">
        <v>0.20505438000000001</v>
      </c>
      <c r="E1573" s="32">
        <v>0.79494562000000002</v>
      </c>
    </row>
    <row r="1574" spans="1:5">
      <c r="A1574" s="31">
        <v>2005</v>
      </c>
      <c r="B1574" s="31">
        <v>88</v>
      </c>
      <c r="C1574" s="32">
        <v>0.24561287000000001</v>
      </c>
      <c r="D1574" s="32">
        <v>0.21874908000000001</v>
      </c>
      <c r="E1574" s="32">
        <v>0.78125091999999996</v>
      </c>
    </row>
    <row r="1575" spans="1:5">
      <c r="A1575" s="31">
        <v>2005</v>
      </c>
      <c r="B1575" s="31">
        <v>89</v>
      </c>
      <c r="C1575" s="32">
        <v>0.26146658</v>
      </c>
      <c r="D1575" s="32">
        <v>0.23123630000000001</v>
      </c>
      <c r="E1575" s="32">
        <v>0.76876370000000005</v>
      </c>
    </row>
    <row r="1576" spans="1:5">
      <c r="A1576" s="31">
        <v>2005</v>
      </c>
      <c r="B1576" s="31">
        <v>90</v>
      </c>
      <c r="C1576" s="32">
        <v>0.28356418999999999</v>
      </c>
      <c r="D1576" s="32">
        <v>0.24835228000000001</v>
      </c>
      <c r="E1576" s="32">
        <v>0.75164772000000002</v>
      </c>
    </row>
    <row r="1577" spans="1:5">
      <c r="A1577" s="31">
        <v>2005</v>
      </c>
      <c r="B1577" s="31">
        <v>91</v>
      </c>
      <c r="C1577" s="32">
        <v>0.29686889999999999</v>
      </c>
      <c r="D1577" s="32">
        <v>0.25849877999999998</v>
      </c>
      <c r="E1577" s="32">
        <v>0.74150121999999996</v>
      </c>
    </row>
    <row r="1578" spans="1:5">
      <c r="A1578" s="31">
        <v>2005</v>
      </c>
      <c r="B1578" s="31">
        <v>92</v>
      </c>
      <c r="C1578" s="32">
        <v>0.31973383</v>
      </c>
      <c r="D1578" s="32">
        <v>0.27566424</v>
      </c>
      <c r="E1578" s="32">
        <v>0.72433576</v>
      </c>
    </row>
    <row r="1579" spans="1:5">
      <c r="A1579" s="31">
        <v>2005</v>
      </c>
      <c r="B1579" s="31">
        <v>93</v>
      </c>
      <c r="C1579" s="32">
        <v>0.34022164999999999</v>
      </c>
      <c r="D1579" s="32">
        <v>0.29076018999999997</v>
      </c>
      <c r="E1579" s="32">
        <v>0.70923981000000003</v>
      </c>
    </row>
    <row r="1580" spans="1:5">
      <c r="A1580" s="31">
        <v>2005</v>
      </c>
      <c r="B1580" s="31">
        <v>94</v>
      </c>
      <c r="C1580" s="32">
        <v>0.36275684000000002</v>
      </c>
      <c r="D1580" s="32">
        <v>0.30706235999999998</v>
      </c>
      <c r="E1580" s="32">
        <v>0.69293764000000002</v>
      </c>
    </row>
    <row r="1581" spans="1:5">
      <c r="A1581" s="31">
        <v>2005</v>
      </c>
      <c r="B1581" s="31">
        <v>95</v>
      </c>
      <c r="C1581" s="32">
        <v>0.38790194</v>
      </c>
      <c r="D1581" s="32">
        <v>0.32488932999999998</v>
      </c>
      <c r="E1581" s="32">
        <v>0.67511067000000002</v>
      </c>
    </row>
    <row r="1582" spans="1:5">
      <c r="A1582" s="31">
        <v>2005</v>
      </c>
      <c r="B1582" s="31">
        <v>96</v>
      </c>
      <c r="C1582" s="32">
        <v>0.41035832999999999</v>
      </c>
      <c r="D1582" s="32">
        <v>0.34049571000000001</v>
      </c>
      <c r="E1582" s="32">
        <v>0.65950428999999999</v>
      </c>
    </row>
    <row r="1583" spans="1:5">
      <c r="A1583" s="31">
        <v>2005</v>
      </c>
      <c r="B1583" s="31">
        <v>97</v>
      </c>
      <c r="C1583" s="32">
        <v>0.43220528000000002</v>
      </c>
      <c r="D1583" s="32">
        <v>0.35540197000000001</v>
      </c>
      <c r="E1583" s="32">
        <v>0.64459803000000004</v>
      </c>
    </row>
    <row r="1584" spans="1:5">
      <c r="A1584" s="31">
        <v>2005</v>
      </c>
      <c r="B1584" s="31">
        <v>98</v>
      </c>
      <c r="C1584" s="32">
        <v>0.45324350000000002</v>
      </c>
      <c r="D1584" s="32">
        <v>0.36950551999999998</v>
      </c>
      <c r="E1584" s="32">
        <v>0.63049447999999997</v>
      </c>
    </row>
    <row r="1585" spans="1:5">
      <c r="A1585" s="31">
        <v>2005</v>
      </c>
      <c r="B1585" s="31">
        <v>99</v>
      </c>
      <c r="C1585" s="32">
        <v>0.47980763999999998</v>
      </c>
      <c r="D1585" s="32">
        <v>0.38697166</v>
      </c>
      <c r="E1585" s="32">
        <v>0.61302833999999995</v>
      </c>
    </row>
    <row r="1586" spans="1:5">
      <c r="A1586" s="31">
        <v>2006</v>
      </c>
      <c r="B1586" s="31">
        <v>1</v>
      </c>
      <c r="C1586" s="32">
        <v>3.03182E-2</v>
      </c>
      <c r="D1586" s="32">
        <v>2.986546E-2</v>
      </c>
      <c r="E1586" s="32">
        <v>0.97013453999999999</v>
      </c>
    </row>
    <row r="1587" spans="1:5">
      <c r="A1587" s="31">
        <v>2006</v>
      </c>
      <c r="B1587" s="31">
        <v>2</v>
      </c>
      <c r="C1587" s="32">
        <v>1.8428369999999999E-2</v>
      </c>
      <c r="D1587" s="32">
        <v>1.8260120000000001E-2</v>
      </c>
      <c r="E1587" s="32">
        <v>0.98173988000000001</v>
      </c>
    </row>
    <row r="1588" spans="1:5">
      <c r="A1588" s="31">
        <v>2006</v>
      </c>
      <c r="B1588" s="31">
        <v>3</v>
      </c>
      <c r="C1588" s="32">
        <v>1.2370340000000001E-2</v>
      </c>
      <c r="D1588" s="32">
        <v>1.2294299999999999E-2</v>
      </c>
      <c r="E1588" s="32">
        <v>0.98770570000000002</v>
      </c>
    </row>
    <row r="1589" spans="1:5">
      <c r="A1589" s="31">
        <v>2006</v>
      </c>
      <c r="B1589" s="31">
        <v>4</v>
      </c>
      <c r="C1589" s="32">
        <v>8.4297899999999995E-3</v>
      </c>
      <c r="D1589" s="32">
        <v>8.3943999999999998E-3</v>
      </c>
      <c r="E1589" s="32">
        <v>0.99160559999999998</v>
      </c>
    </row>
    <row r="1590" spans="1:5">
      <c r="A1590" s="31">
        <v>2006</v>
      </c>
      <c r="B1590" s="31">
        <v>5</v>
      </c>
      <c r="C1590" s="32">
        <v>6.2148400000000001E-3</v>
      </c>
      <c r="D1590" s="32">
        <v>6.19559E-3</v>
      </c>
      <c r="E1590" s="32">
        <v>0.99380440999999997</v>
      </c>
    </row>
    <row r="1591" spans="1:5">
      <c r="A1591" s="31">
        <v>2006</v>
      </c>
      <c r="B1591" s="31">
        <v>6</v>
      </c>
      <c r="C1591" s="32">
        <v>5.0054100000000001E-3</v>
      </c>
      <c r="D1591" s="32">
        <v>4.9929099999999997E-3</v>
      </c>
      <c r="E1591" s="32">
        <v>0.99500708999999998</v>
      </c>
    </row>
    <row r="1592" spans="1:5">
      <c r="A1592" s="31">
        <v>2006</v>
      </c>
      <c r="B1592" s="31">
        <v>7</v>
      </c>
      <c r="C1592" s="32">
        <v>4.1318800000000001E-3</v>
      </c>
      <c r="D1592" s="32">
        <v>4.1233600000000004E-3</v>
      </c>
      <c r="E1592" s="32">
        <v>0.99587663999999998</v>
      </c>
    </row>
    <row r="1593" spans="1:5">
      <c r="A1593" s="31">
        <v>2006</v>
      </c>
      <c r="B1593" s="31">
        <v>8</v>
      </c>
      <c r="C1593" s="32">
        <v>3.5544999999999999E-3</v>
      </c>
      <c r="D1593" s="32">
        <v>3.5482000000000001E-3</v>
      </c>
      <c r="E1593" s="32">
        <v>0.9964518</v>
      </c>
    </row>
    <row r="1594" spans="1:5">
      <c r="A1594" s="31">
        <v>2006</v>
      </c>
      <c r="B1594" s="31">
        <v>9</v>
      </c>
      <c r="C1594" s="32">
        <v>3.1746299999999999E-3</v>
      </c>
      <c r="D1594" s="32">
        <v>3.1695999999999998E-3</v>
      </c>
      <c r="E1594" s="32">
        <v>0.99683040000000001</v>
      </c>
    </row>
    <row r="1595" spans="1:5">
      <c r="A1595" s="31">
        <v>2006</v>
      </c>
      <c r="B1595" s="31">
        <v>10</v>
      </c>
      <c r="C1595" s="32">
        <v>2.93802E-3</v>
      </c>
      <c r="D1595" s="32">
        <v>2.93371E-3</v>
      </c>
      <c r="E1595" s="32">
        <v>0.99706629000000002</v>
      </c>
    </row>
    <row r="1596" spans="1:5">
      <c r="A1596" s="31">
        <v>2006</v>
      </c>
      <c r="B1596" s="31">
        <v>11</v>
      </c>
      <c r="C1596" s="32">
        <v>2.78766E-3</v>
      </c>
      <c r="D1596" s="32">
        <v>2.78378E-3</v>
      </c>
      <c r="E1596" s="32">
        <v>0.99721621999999999</v>
      </c>
    </row>
    <row r="1597" spans="1:5">
      <c r="A1597" s="31">
        <v>2006</v>
      </c>
      <c r="B1597" s="31">
        <v>12</v>
      </c>
      <c r="C1597" s="32">
        <v>2.7651199999999998E-3</v>
      </c>
      <c r="D1597" s="32">
        <v>2.7613099999999999E-3</v>
      </c>
      <c r="E1597" s="32">
        <v>0.99723868999999998</v>
      </c>
    </row>
    <row r="1598" spans="1:5">
      <c r="A1598" s="31">
        <v>2006</v>
      </c>
      <c r="B1598" s="31">
        <v>13</v>
      </c>
      <c r="C1598" s="32">
        <v>2.8036100000000002E-3</v>
      </c>
      <c r="D1598" s="32">
        <v>2.7996900000000001E-3</v>
      </c>
      <c r="E1598" s="32">
        <v>0.99720030999999998</v>
      </c>
    </row>
    <row r="1599" spans="1:5">
      <c r="A1599" s="31">
        <v>2006</v>
      </c>
      <c r="B1599" s="31">
        <v>14</v>
      </c>
      <c r="C1599" s="32">
        <v>2.9201000000000001E-3</v>
      </c>
      <c r="D1599" s="32">
        <v>2.9158399999999998E-3</v>
      </c>
      <c r="E1599" s="32">
        <v>0.99708416</v>
      </c>
    </row>
    <row r="1600" spans="1:5">
      <c r="A1600" s="31">
        <v>2006</v>
      </c>
      <c r="B1600" s="31">
        <v>15</v>
      </c>
      <c r="C1600" s="32">
        <v>3.0691400000000001E-3</v>
      </c>
      <c r="D1600" s="32">
        <v>3.0644399999999999E-3</v>
      </c>
      <c r="E1600" s="32">
        <v>0.99693556000000005</v>
      </c>
    </row>
    <row r="1601" spans="1:5">
      <c r="A1601" s="31">
        <v>2006</v>
      </c>
      <c r="B1601" s="31">
        <v>16</v>
      </c>
      <c r="C1601" s="32">
        <v>3.2999800000000001E-3</v>
      </c>
      <c r="D1601" s="32">
        <v>3.2945399999999999E-3</v>
      </c>
      <c r="E1601" s="32">
        <v>0.99670546000000004</v>
      </c>
    </row>
    <row r="1602" spans="1:5">
      <c r="A1602" s="31">
        <v>2006</v>
      </c>
      <c r="B1602" s="31">
        <v>17</v>
      </c>
      <c r="C1602" s="32">
        <v>3.5459200000000001E-3</v>
      </c>
      <c r="D1602" s="32">
        <v>3.5396500000000001E-3</v>
      </c>
      <c r="E1602" s="32">
        <v>0.99646034999999999</v>
      </c>
    </row>
    <row r="1603" spans="1:5">
      <c r="A1603" s="31">
        <v>2006</v>
      </c>
      <c r="B1603" s="31">
        <v>18</v>
      </c>
      <c r="C1603" s="32">
        <v>3.81351E-3</v>
      </c>
      <c r="D1603" s="32">
        <v>3.8062500000000002E-3</v>
      </c>
      <c r="E1603" s="32">
        <v>0.99619374999999999</v>
      </c>
    </row>
    <row r="1604" spans="1:5">
      <c r="A1604" s="31">
        <v>2006</v>
      </c>
      <c r="B1604" s="31">
        <v>19</v>
      </c>
      <c r="C1604" s="32">
        <v>4.1210400000000003E-3</v>
      </c>
      <c r="D1604" s="32">
        <v>4.1125700000000003E-3</v>
      </c>
      <c r="E1604" s="32">
        <v>0.99588743000000002</v>
      </c>
    </row>
    <row r="1605" spans="1:5">
      <c r="A1605" s="31">
        <v>2006</v>
      </c>
      <c r="B1605" s="31">
        <v>20</v>
      </c>
      <c r="C1605" s="32">
        <v>4.44575E-3</v>
      </c>
      <c r="D1605" s="32">
        <v>4.4358899999999996E-3</v>
      </c>
      <c r="E1605" s="32">
        <v>0.99556411</v>
      </c>
    </row>
    <row r="1606" spans="1:5">
      <c r="A1606" s="31">
        <v>2006</v>
      </c>
      <c r="B1606" s="31">
        <v>21</v>
      </c>
      <c r="C1606" s="32">
        <v>4.7529099999999999E-3</v>
      </c>
      <c r="D1606" s="32">
        <v>4.7416400000000001E-3</v>
      </c>
      <c r="E1606" s="32">
        <v>0.99525836000000001</v>
      </c>
    </row>
    <row r="1607" spans="1:5">
      <c r="A1607" s="31">
        <v>2006</v>
      </c>
      <c r="B1607" s="31">
        <v>22</v>
      </c>
      <c r="C1607" s="32">
        <v>5.01711E-3</v>
      </c>
      <c r="D1607" s="32">
        <v>5.0045599999999999E-3</v>
      </c>
      <c r="E1607" s="32">
        <v>0.99499543999999995</v>
      </c>
    </row>
    <row r="1608" spans="1:5">
      <c r="A1608" s="31">
        <v>2006</v>
      </c>
      <c r="B1608" s="31">
        <v>23</v>
      </c>
      <c r="C1608" s="32">
        <v>5.2284300000000001E-3</v>
      </c>
      <c r="D1608" s="32">
        <v>5.2148000000000003E-3</v>
      </c>
      <c r="E1608" s="32">
        <v>0.99478520000000004</v>
      </c>
    </row>
    <row r="1609" spans="1:5">
      <c r="A1609" s="31">
        <v>2006</v>
      </c>
      <c r="B1609" s="31">
        <v>24</v>
      </c>
      <c r="C1609" s="32">
        <v>5.4172300000000003E-3</v>
      </c>
      <c r="D1609" s="32">
        <v>5.4025999999999996E-3</v>
      </c>
      <c r="E1609" s="32">
        <v>0.99459739999999996</v>
      </c>
    </row>
    <row r="1610" spans="1:5">
      <c r="A1610" s="31">
        <v>2006</v>
      </c>
      <c r="B1610" s="31">
        <v>25</v>
      </c>
      <c r="C1610" s="32">
        <v>5.5854600000000004E-3</v>
      </c>
      <c r="D1610" s="32">
        <v>5.56991E-3</v>
      </c>
      <c r="E1610" s="32">
        <v>0.99443009000000004</v>
      </c>
    </row>
    <row r="1611" spans="1:5">
      <c r="A1611" s="31">
        <v>2006</v>
      </c>
      <c r="B1611" s="31">
        <v>26</v>
      </c>
      <c r="C1611" s="32">
        <v>5.7329800000000004E-3</v>
      </c>
      <c r="D1611" s="32">
        <v>5.7165899999999997E-3</v>
      </c>
      <c r="E1611" s="32">
        <v>0.99428340999999998</v>
      </c>
    </row>
    <row r="1612" spans="1:5">
      <c r="A1612" s="31">
        <v>2006</v>
      </c>
      <c r="B1612" s="31">
        <v>27</v>
      </c>
      <c r="C1612" s="32">
        <v>5.8791299999999998E-3</v>
      </c>
      <c r="D1612" s="32">
        <v>5.8618999999999997E-3</v>
      </c>
      <c r="E1612" s="32">
        <v>0.99413810000000002</v>
      </c>
    </row>
    <row r="1613" spans="1:5">
      <c r="A1613" s="31">
        <v>2006</v>
      </c>
      <c r="B1613" s="31">
        <v>28</v>
      </c>
      <c r="C1613" s="32">
        <v>6.0558699999999997E-3</v>
      </c>
      <c r="D1613" s="32">
        <v>6.0375899999999998E-3</v>
      </c>
      <c r="E1613" s="32">
        <v>0.99396240999999996</v>
      </c>
    </row>
    <row r="1614" spans="1:5">
      <c r="A1614" s="31">
        <v>2006</v>
      </c>
      <c r="B1614" s="31">
        <v>29</v>
      </c>
      <c r="C1614" s="32">
        <v>6.1906000000000001E-3</v>
      </c>
      <c r="D1614" s="32">
        <v>6.1714999999999999E-3</v>
      </c>
      <c r="E1614" s="32">
        <v>0.9938285</v>
      </c>
    </row>
    <row r="1615" spans="1:5">
      <c r="A1615" s="31">
        <v>2006</v>
      </c>
      <c r="B1615" s="31">
        <v>30</v>
      </c>
      <c r="C1615" s="32">
        <v>6.4366400000000004E-3</v>
      </c>
      <c r="D1615" s="32">
        <v>6.4159899999999999E-3</v>
      </c>
      <c r="E1615" s="32">
        <v>0.99358400999999996</v>
      </c>
    </row>
    <row r="1616" spans="1:5">
      <c r="A1616" s="31">
        <v>2006</v>
      </c>
      <c r="B1616" s="31">
        <v>31</v>
      </c>
      <c r="C1616" s="32">
        <v>6.5595699999999998E-3</v>
      </c>
      <c r="D1616" s="32">
        <v>6.5381299999999996E-3</v>
      </c>
      <c r="E1616" s="32">
        <v>0.99346186999999997</v>
      </c>
    </row>
    <row r="1617" spans="1:5">
      <c r="A1617" s="31">
        <v>2006</v>
      </c>
      <c r="B1617" s="31">
        <v>32</v>
      </c>
      <c r="C1617" s="32">
        <v>6.8431000000000004E-3</v>
      </c>
      <c r="D1617" s="32">
        <v>6.8197700000000002E-3</v>
      </c>
      <c r="E1617" s="32">
        <v>0.99318023</v>
      </c>
    </row>
    <row r="1618" spans="1:5">
      <c r="A1618" s="31">
        <v>2006</v>
      </c>
      <c r="B1618" s="31">
        <v>33</v>
      </c>
      <c r="C1618" s="32">
        <v>7.0716900000000003E-3</v>
      </c>
      <c r="D1618" s="32">
        <v>7.0467699999999999E-3</v>
      </c>
      <c r="E1618" s="32">
        <v>0.99295323000000002</v>
      </c>
    </row>
    <row r="1619" spans="1:5">
      <c r="A1619" s="31">
        <v>2006</v>
      </c>
      <c r="B1619" s="31">
        <v>34</v>
      </c>
      <c r="C1619" s="32">
        <v>7.3136299999999998E-3</v>
      </c>
      <c r="D1619" s="32">
        <v>7.2869900000000001E-3</v>
      </c>
      <c r="E1619" s="32">
        <v>0.99271301000000001</v>
      </c>
    </row>
    <row r="1620" spans="1:5">
      <c r="A1620" s="31">
        <v>2006</v>
      </c>
      <c r="B1620" s="31">
        <v>35</v>
      </c>
      <c r="C1620" s="32">
        <v>7.5944300000000001E-3</v>
      </c>
      <c r="D1620" s="32">
        <v>7.5656999999999999E-3</v>
      </c>
      <c r="E1620" s="32">
        <v>0.99243429999999999</v>
      </c>
    </row>
    <row r="1621" spans="1:5">
      <c r="A1621" s="31">
        <v>2006</v>
      </c>
      <c r="B1621" s="31">
        <v>36</v>
      </c>
      <c r="C1621" s="32">
        <v>7.8648199999999998E-3</v>
      </c>
      <c r="D1621" s="32">
        <v>7.8340100000000006E-3</v>
      </c>
      <c r="E1621" s="32">
        <v>0.99216599000000005</v>
      </c>
    </row>
    <row r="1622" spans="1:5">
      <c r="A1622" s="31">
        <v>2006</v>
      </c>
      <c r="B1622" s="31">
        <v>37</v>
      </c>
      <c r="C1622" s="32">
        <v>8.1171000000000004E-3</v>
      </c>
      <c r="D1622" s="32">
        <v>8.0842899999999992E-3</v>
      </c>
      <c r="E1622" s="32">
        <v>0.99191571000000001</v>
      </c>
    </row>
    <row r="1623" spans="1:5">
      <c r="A1623" s="31">
        <v>2006</v>
      </c>
      <c r="B1623" s="31">
        <v>38</v>
      </c>
      <c r="C1623" s="32">
        <v>8.4557299999999998E-3</v>
      </c>
      <c r="D1623" s="32">
        <v>8.4201299999999996E-3</v>
      </c>
      <c r="E1623" s="32">
        <v>0.99157987000000003</v>
      </c>
    </row>
    <row r="1624" spans="1:5">
      <c r="A1624" s="31">
        <v>2006</v>
      </c>
      <c r="B1624" s="31">
        <v>39</v>
      </c>
      <c r="C1624" s="32">
        <v>8.7117600000000007E-3</v>
      </c>
      <c r="D1624" s="32">
        <v>8.6739799999999995E-3</v>
      </c>
      <c r="E1624" s="32">
        <v>0.99132602000000003</v>
      </c>
    </row>
    <row r="1625" spans="1:5">
      <c r="A1625" s="31">
        <v>2006</v>
      </c>
      <c r="B1625" s="31">
        <v>40</v>
      </c>
      <c r="C1625" s="32">
        <v>9.1294800000000006E-3</v>
      </c>
      <c r="D1625" s="32">
        <v>9.0880000000000006E-3</v>
      </c>
      <c r="E1625" s="32">
        <v>0.99091200000000002</v>
      </c>
    </row>
    <row r="1626" spans="1:5">
      <c r="A1626" s="31">
        <v>2006</v>
      </c>
      <c r="B1626" s="31">
        <v>41</v>
      </c>
      <c r="C1626" s="32">
        <v>9.26686E-3</v>
      </c>
      <c r="D1626" s="32">
        <v>9.2241300000000005E-3</v>
      </c>
      <c r="E1626" s="32">
        <v>0.99077587</v>
      </c>
    </row>
    <row r="1627" spans="1:5">
      <c r="A1627" s="31">
        <v>2006</v>
      </c>
      <c r="B1627" s="31">
        <v>42</v>
      </c>
      <c r="C1627" s="32">
        <v>9.7331299999999996E-3</v>
      </c>
      <c r="D1627" s="32">
        <v>9.6860000000000002E-3</v>
      </c>
      <c r="E1627" s="32">
        <v>0.99031400000000003</v>
      </c>
    </row>
    <row r="1628" spans="1:5">
      <c r="A1628" s="31">
        <v>2006</v>
      </c>
      <c r="B1628" s="31">
        <v>43</v>
      </c>
      <c r="C1628" s="32">
        <v>9.9483899999999997E-3</v>
      </c>
      <c r="D1628" s="32">
        <v>9.8991500000000007E-3</v>
      </c>
      <c r="E1628" s="32">
        <v>0.99010085000000003</v>
      </c>
    </row>
    <row r="1629" spans="1:5">
      <c r="A1629" s="31">
        <v>2006</v>
      </c>
      <c r="B1629" s="31">
        <v>44</v>
      </c>
      <c r="C1629" s="32">
        <v>1.0296380000000001E-2</v>
      </c>
      <c r="D1629" s="32">
        <v>1.024365E-2</v>
      </c>
      <c r="E1629" s="32">
        <v>0.98975634999999995</v>
      </c>
    </row>
    <row r="1630" spans="1:5">
      <c r="A1630" s="31">
        <v>2006</v>
      </c>
      <c r="B1630" s="31">
        <v>45</v>
      </c>
      <c r="C1630" s="32">
        <v>1.071954E-2</v>
      </c>
      <c r="D1630" s="32">
        <v>1.0662400000000001E-2</v>
      </c>
      <c r="E1630" s="32">
        <v>0.98933760000000004</v>
      </c>
    </row>
    <row r="1631" spans="1:5">
      <c r="A1631" s="31">
        <v>2006</v>
      </c>
      <c r="B1631" s="31">
        <v>46</v>
      </c>
      <c r="C1631" s="32">
        <v>1.1049959999999999E-2</v>
      </c>
      <c r="D1631" s="32">
        <v>1.0989250000000001E-2</v>
      </c>
      <c r="E1631" s="32">
        <v>0.98901075000000005</v>
      </c>
    </row>
    <row r="1632" spans="1:5">
      <c r="A1632" s="31">
        <v>2006</v>
      </c>
      <c r="B1632" s="31">
        <v>47</v>
      </c>
      <c r="C1632" s="32">
        <v>1.1507710000000001E-2</v>
      </c>
      <c r="D1632" s="32">
        <v>1.144188E-2</v>
      </c>
      <c r="E1632" s="32">
        <v>0.98855811999999998</v>
      </c>
    </row>
    <row r="1633" spans="1:5">
      <c r="A1633" s="31">
        <v>2006</v>
      </c>
      <c r="B1633" s="31">
        <v>48</v>
      </c>
      <c r="C1633" s="32">
        <v>1.215596E-2</v>
      </c>
      <c r="D1633" s="32">
        <v>1.2082519999999999E-2</v>
      </c>
      <c r="E1633" s="32">
        <v>0.98791748000000001</v>
      </c>
    </row>
    <row r="1634" spans="1:5">
      <c r="A1634" s="31">
        <v>2006</v>
      </c>
      <c r="B1634" s="31">
        <v>49</v>
      </c>
      <c r="C1634" s="32">
        <v>1.2765540000000001E-2</v>
      </c>
      <c r="D1634" s="32">
        <v>1.2684580000000001E-2</v>
      </c>
      <c r="E1634" s="32">
        <v>0.98731542000000005</v>
      </c>
    </row>
    <row r="1635" spans="1:5">
      <c r="A1635" s="31">
        <v>2006</v>
      </c>
      <c r="B1635" s="31">
        <v>50</v>
      </c>
      <c r="C1635" s="32">
        <v>1.366946E-2</v>
      </c>
      <c r="D1635" s="32">
        <v>1.3576670000000001E-2</v>
      </c>
      <c r="E1635" s="32">
        <v>0.98642333000000004</v>
      </c>
    </row>
    <row r="1636" spans="1:5">
      <c r="A1636" s="31">
        <v>2006</v>
      </c>
      <c r="B1636" s="31">
        <v>51</v>
      </c>
      <c r="C1636" s="32">
        <v>1.4143299999999999E-2</v>
      </c>
      <c r="D1636" s="32">
        <v>1.4043989999999999E-2</v>
      </c>
      <c r="E1636" s="32">
        <v>0.98595600999999999</v>
      </c>
    </row>
    <row r="1637" spans="1:5">
      <c r="A1637" s="31">
        <v>2006</v>
      </c>
      <c r="B1637" s="31">
        <v>52</v>
      </c>
      <c r="C1637" s="32">
        <v>1.512525E-2</v>
      </c>
      <c r="D1637" s="32">
        <v>1.5011729999999999E-2</v>
      </c>
      <c r="E1637" s="32">
        <v>0.98498827</v>
      </c>
    </row>
    <row r="1638" spans="1:5">
      <c r="A1638" s="31">
        <v>2006</v>
      </c>
      <c r="B1638" s="31">
        <v>53</v>
      </c>
      <c r="C1638" s="32">
        <v>1.5796399999999999E-2</v>
      </c>
      <c r="D1638" s="32">
        <v>1.567261E-2</v>
      </c>
      <c r="E1638" s="32">
        <v>0.98432739000000002</v>
      </c>
    </row>
    <row r="1639" spans="1:5">
      <c r="A1639" s="31">
        <v>2006</v>
      </c>
      <c r="B1639" s="31">
        <v>54</v>
      </c>
      <c r="C1639" s="32">
        <v>1.6623720000000002E-2</v>
      </c>
      <c r="D1639" s="32">
        <v>1.648668E-2</v>
      </c>
      <c r="E1639" s="32">
        <v>0.98351332000000002</v>
      </c>
    </row>
    <row r="1640" spans="1:5">
      <c r="A1640" s="31">
        <v>2006</v>
      </c>
      <c r="B1640" s="31">
        <v>55</v>
      </c>
      <c r="C1640" s="32">
        <v>1.742614E-2</v>
      </c>
      <c r="D1640" s="32">
        <v>1.7275619999999998E-2</v>
      </c>
      <c r="E1640" s="32">
        <v>0.98272437999999995</v>
      </c>
    </row>
    <row r="1641" spans="1:5">
      <c r="A1641" s="31">
        <v>2006</v>
      </c>
      <c r="B1641" s="31">
        <v>56</v>
      </c>
      <c r="C1641" s="32">
        <v>1.8370109999999999E-2</v>
      </c>
      <c r="D1641" s="32">
        <v>1.8202920000000001E-2</v>
      </c>
      <c r="E1641" s="32">
        <v>0.98179707999999999</v>
      </c>
    </row>
    <row r="1642" spans="1:5">
      <c r="A1642" s="31">
        <v>2006</v>
      </c>
      <c r="B1642" s="31">
        <v>57</v>
      </c>
      <c r="C1642" s="32">
        <v>1.9327670000000002E-2</v>
      </c>
      <c r="D1642" s="32">
        <v>1.9142679999999999E-2</v>
      </c>
      <c r="E1642" s="32">
        <v>0.98085732000000003</v>
      </c>
    </row>
    <row r="1643" spans="1:5">
      <c r="A1643" s="31">
        <v>2006</v>
      </c>
      <c r="B1643" s="31">
        <v>58</v>
      </c>
      <c r="C1643" s="32">
        <v>2.0755780000000001E-2</v>
      </c>
      <c r="D1643" s="32">
        <v>2.0542589999999999E-2</v>
      </c>
      <c r="E1643" s="32">
        <v>0.97945740999999997</v>
      </c>
    </row>
    <row r="1644" spans="1:5">
      <c r="A1644" s="31">
        <v>2006</v>
      </c>
      <c r="B1644" s="31">
        <v>59</v>
      </c>
      <c r="C1644" s="32">
        <v>2.2210379999999998E-2</v>
      </c>
      <c r="D1644" s="32">
        <v>2.196644E-2</v>
      </c>
      <c r="E1644" s="32">
        <v>0.97803355999999997</v>
      </c>
    </row>
    <row r="1645" spans="1:5">
      <c r="A1645" s="31">
        <v>2006</v>
      </c>
      <c r="B1645" s="31">
        <v>60</v>
      </c>
      <c r="C1645" s="32">
        <v>2.4427790000000001E-2</v>
      </c>
      <c r="D1645" s="32">
        <v>2.413303E-2</v>
      </c>
      <c r="E1645" s="32">
        <v>0.97586697</v>
      </c>
    </row>
    <row r="1646" spans="1:5">
      <c r="A1646" s="31">
        <v>2006</v>
      </c>
      <c r="B1646" s="31">
        <v>61</v>
      </c>
      <c r="C1646" s="32">
        <v>2.5792140000000002E-2</v>
      </c>
      <c r="D1646" s="32">
        <v>2.546375E-2</v>
      </c>
      <c r="E1646" s="32">
        <v>0.97453624999999999</v>
      </c>
    </row>
    <row r="1647" spans="1:5">
      <c r="A1647" s="31">
        <v>2006</v>
      </c>
      <c r="B1647" s="31">
        <v>62</v>
      </c>
      <c r="C1647" s="32">
        <v>2.833159E-2</v>
      </c>
      <c r="D1647" s="32">
        <v>2.793586E-2</v>
      </c>
      <c r="E1647" s="32">
        <v>0.97206413999999997</v>
      </c>
    </row>
    <row r="1648" spans="1:5">
      <c r="A1648" s="31">
        <v>2006</v>
      </c>
      <c r="B1648" s="31">
        <v>63</v>
      </c>
      <c r="C1648" s="32">
        <v>3.06156E-2</v>
      </c>
      <c r="D1648" s="32">
        <v>3.0154009999999998E-2</v>
      </c>
      <c r="E1648" s="32">
        <v>0.96984599000000005</v>
      </c>
    </row>
    <row r="1649" spans="1:5">
      <c r="A1649" s="31">
        <v>2006</v>
      </c>
      <c r="B1649" s="31">
        <v>64</v>
      </c>
      <c r="C1649" s="32">
        <v>3.3153589999999997E-2</v>
      </c>
      <c r="D1649" s="32">
        <v>3.2612969999999998E-2</v>
      </c>
      <c r="E1649" s="32">
        <v>0.96738703000000004</v>
      </c>
    </row>
    <row r="1650" spans="1:5">
      <c r="A1650" s="31">
        <v>2006</v>
      </c>
      <c r="B1650" s="31">
        <v>65</v>
      </c>
      <c r="C1650" s="32">
        <v>3.6014850000000001E-2</v>
      </c>
      <c r="D1650" s="32">
        <v>3.5377779999999998E-2</v>
      </c>
      <c r="E1650" s="32">
        <v>0.96462221999999997</v>
      </c>
    </row>
    <row r="1651" spans="1:5">
      <c r="A1651" s="31">
        <v>2006</v>
      </c>
      <c r="B1651" s="31">
        <v>66</v>
      </c>
      <c r="C1651" s="32">
        <v>3.8699940000000002E-2</v>
      </c>
      <c r="D1651" s="32">
        <v>3.7965310000000002E-2</v>
      </c>
      <c r="E1651" s="32">
        <v>0.96203468999999997</v>
      </c>
    </row>
    <row r="1652" spans="1:5">
      <c r="A1652" s="31">
        <v>2006</v>
      </c>
      <c r="B1652" s="31">
        <v>67</v>
      </c>
      <c r="C1652" s="32">
        <v>4.2028129999999997E-2</v>
      </c>
      <c r="D1652" s="32">
        <v>4.1163129999999999E-2</v>
      </c>
      <c r="E1652" s="32">
        <v>0.95883686999999995</v>
      </c>
    </row>
    <row r="1653" spans="1:5">
      <c r="A1653" s="31">
        <v>2006</v>
      </c>
      <c r="B1653" s="31">
        <v>68</v>
      </c>
      <c r="C1653" s="32">
        <v>4.5952699999999999E-2</v>
      </c>
      <c r="D1653" s="32">
        <v>4.4920590000000003E-2</v>
      </c>
      <c r="E1653" s="32">
        <v>0.95507940999999996</v>
      </c>
    </row>
    <row r="1654" spans="1:5">
      <c r="A1654" s="31">
        <v>2006</v>
      </c>
      <c r="B1654" s="31">
        <v>69</v>
      </c>
      <c r="C1654" s="32">
        <v>4.9898329999999998E-2</v>
      </c>
      <c r="D1654" s="32">
        <v>4.868372E-2</v>
      </c>
      <c r="E1654" s="32">
        <v>0.95131628000000001</v>
      </c>
    </row>
    <row r="1655" spans="1:5">
      <c r="A1655" s="31">
        <v>2006</v>
      </c>
      <c r="B1655" s="31">
        <v>70</v>
      </c>
      <c r="C1655" s="32">
        <v>5.5835299999999997E-2</v>
      </c>
      <c r="D1655" s="32">
        <v>5.431884E-2</v>
      </c>
      <c r="E1655" s="32">
        <v>0.94568116000000002</v>
      </c>
    </row>
    <row r="1656" spans="1:5">
      <c r="A1656" s="31">
        <v>2006</v>
      </c>
      <c r="B1656" s="31">
        <v>71</v>
      </c>
      <c r="C1656" s="32">
        <v>5.9612499999999999E-2</v>
      </c>
      <c r="D1656" s="32">
        <v>5.7887099999999997E-2</v>
      </c>
      <c r="E1656" s="32">
        <v>0.94211290000000003</v>
      </c>
    </row>
    <row r="1657" spans="1:5">
      <c r="A1657" s="31">
        <v>2006</v>
      </c>
      <c r="B1657" s="31">
        <v>72</v>
      </c>
      <c r="C1657" s="32">
        <v>6.6412899999999997E-2</v>
      </c>
      <c r="D1657" s="32">
        <v>6.4278440000000006E-2</v>
      </c>
      <c r="E1657" s="32">
        <v>0.93572155999999995</v>
      </c>
    </row>
    <row r="1658" spans="1:5">
      <c r="A1658" s="31">
        <v>2006</v>
      </c>
      <c r="B1658" s="31">
        <v>73</v>
      </c>
      <c r="C1658" s="32">
        <v>7.2312029999999999E-2</v>
      </c>
      <c r="D1658" s="32">
        <v>6.9788749999999997E-2</v>
      </c>
      <c r="E1658" s="32">
        <v>0.93021125000000005</v>
      </c>
    </row>
    <row r="1659" spans="1:5">
      <c r="A1659" s="31">
        <v>2006</v>
      </c>
      <c r="B1659" s="31">
        <v>74</v>
      </c>
      <c r="C1659" s="32">
        <v>7.9042089999999995E-2</v>
      </c>
      <c r="D1659" s="32">
        <v>7.6037030000000005E-2</v>
      </c>
      <c r="E1659" s="32">
        <v>0.92396297000000005</v>
      </c>
    </row>
    <row r="1660" spans="1:5">
      <c r="A1660" s="31">
        <v>2006</v>
      </c>
      <c r="B1660" s="31">
        <v>75</v>
      </c>
      <c r="C1660" s="32">
        <v>8.6474350000000005E-2</v>
      </c>
      <c r="D1660" s="32">
        <v>8.2890409999999998E-2</v>
      </c>
      <c r="E1660" s="32">
        <v>0.91710959000000003</v>
      </c>
    </row>
    <row r="1661" spans="1:5">
      <c r="A1661" s="31">
        <v>2006</v>
      </c>
      <c r="B1661" s="31">
        <v>76</v>
      </c>
      <c r="C1661" s="32">
        <v>9.3619850000000004E-2</v>
      </c>
      <c r="D1661" s="32">
        <v>8.9433479999999996E-2</v>
      </c>
      <c r="E1661" s="32">
        <v>0.91056652000000005</v>
      </c>
    </row>
    <row r="1662" spans="1:5">
      <c r="A1662" s="31">
        <v>2006</v>
      </c>
      <c r="B1662" s="31">
        <v>77</v>
      </c>
      <c r="C1662" s="32">
        <v>0.10139693</v>
      </c>
      <c r="D1662" s="32">
        <v>9.6504309999999996E-2</v>
      </c>
      <c r="E1662" s="32">
        <v>0.90349568999999996</v>
      </c>
    </row>
    <row r="1663" spans="1:5">
      <c r="A1663" s="31">
        <v>2006</v>
      </c>
      <c r="B1663" s="31">
        <v>78</v>
      </c>
      <c r="C1663" s="32">
        <v>0.11108914</v>
      </c>
      <c r="D1663" s="32">
        <v>0.10524343999999999</v>
      </c>
      <c r="E1663" s="32">
        <v>0.89475656000000003</v>
      </c>
    </row>
    <row r="1664" spans="1:5">
      <c r="A1664" s="31">
        <v>2006</v>
      </c>
      <c r="B1664" s="31">
        <v>79</v>
      </c>
      <c r="C1664" s="32">
        <v>0.11981232999999999</v>
      </c>
      <c r="D1664" s="32">
        <v>0.11304051</v>
      </c>
      <c r="E1664" s="32">
        <v>0.88695948999999996</v>
      </c>
    </row>
    <row r="1665" spans="1:5">
      <c r="A1665" s="31">
        <v>2006</v>
      </c>
      <c r="B1665" s="31">
        <v>80</v>
      </c>
      <c r="C1665" s="32">
        <v>0.13127195</v>
      </c>
      <c r="D1665" s="32">
        <v>0.12318649</v>
      </c>
      <c r="E1665" s="32">
        <v>0.87681350999999996</v>
      </c>
    </row>
    <row r="1666" spans="1:5">
      <c r="A1666" s="31">
        <v>2006</v>
      </c>
      <c r="B1666" s="31">
        <v>81</v>
      </c>
      <c r="C1666" s="32">
        <v>0.13946267000000001</v>
      </c>
      <c r="D1666" s="32">
        <v>0.13037167999999999</v>
      </c>
      <c r="E1666" s="32">
        <v>0.86962832000000001</v>
      </c>
    </row>
    <row r="1667" spans="1:5">
      <c r="A1667" s="31">
        <v>2006</v>
      </c>
      <c r="B1667" s="31">
        <v>82</v>
      </c>
      <c r="C1667" s="32">
        <v>0.15411796</v>
      </c>
      <c r="D1667" s="32">
        <v>0.14309147</v>
      </c>
      <c r="E1667" s="32">
        <v>0.85690853</v>
      </c>
    </row>
    <row r="1668" spans="1:5">
      <c r="A1668" s="31">
        <v>2006</v>
      </c>
      <c r="B1668" s="31">
        <v>83</v>
      </c>
      <c r="C1668" s="32">
        <v>0.16705813999999999</v>
      </c>
      <c r="D1668" s="32">
        <v>0.15417966</v>
      </c>
      <c r="E1668" s="32">
        <v>0.84582033999999995</v>
      </c>
    </row>
    <row r="1669" spans="1:5">
      <c r="A1669" s="31">
        <v>2006</v>
      </c>
      <c r="B1669" s="31">
        <v>84</v>
      </c>
      <c r="C1669" s="32">
        <v>0.18229466</v>
      </c>
      <c r="D1669" s="32">
        <v>0.16706695999999999</v>
      </c>
      <c r="E1669" s="32">
        <v>0.83293304000000001</v>
      </c>
    </row>
    <row r="1670" spans="1:5">
      <c r="A1670" s="31">
        <v>2006</v>
      </c>
      <c r="B1670" s="31">
        <v>85</v>
      </c>
      <c r="C1670" s="32">
        <v>0.19616591999999999</v>
      </c>
      <c r="D1670" s="32">
        <v>0.17864399</v>
      </c>
      <c r="E1670" s="32">
        <v>0.82135601000000003</v>
      </c>
    </row>
    <row r="1671" spans="1:5">
      <c r="A1671" s="31">
        <v>2006</v>
      </c>
      <c r="B1671" s="31">
        <v>86</v>
      </c>
      <c r="C1671" s="32">
        <v>0.21119019999999999</v>
      </c>
      <c r="D1671" s="32">
        <v>0.19101947999999999</v>
      </c>
      <c r="E1671" s="32">
        <v>0.80898051999999998</v>
      </c>
    </row>
    <row r="1672" spans="1:5">
      <c r="A1672" s="31">
        <v>2006</v>
      </c>
      <c r="B1672" s="31">
        <v>87</v>
      </c>
      <c r="C1672" s="32">
        <v>0.2263442</v>
      </c>
      <c r="D1672" s="32">
        <v>0.20333261999999999</v>
      </c>
      <c r="E1672" s="32">
        <v>0.79666738000000004</v>
      </c>
    </row>
    <row r="1673" spans="1:5">
      <c r="A1673" s="31">
        <v>2006</v>
      </c>
      <c r="B1673" s="31">
        <v>88</v>
      </c>
      <c r="C1673" s="32">
        <v>0.24334770999999999</v>
      </c>
      <c r="D1673" s="32">
        <v>0.21695049999999999</v>
      </c>
      <c r="E1673" s="32">
        <v>0.78304949999999995</v>
      </c>
    </row>
    <row r="1674" spans="1:5">
      <c r="A1674" s="31">
        <v>2006</v>
      </c>
      <c r="B1674" s="31">
        <v>89</v>
      </c>
      <c r="C1674" s="32">
        <v>0.25915781999999998</v>
      </c>
      <c r="D1674" s="32">
        <v>0.22942870000000001</v>
      </c>
      <c r="E1674" s="32">
        <v>0.77057129999999996</v>
      </c>
    </row>
    <row r="1675" spans="1:5">
      <c r="A1675" s="31">
        <v>2006</v>
      </c>
      <c r="B1675" s="31">
        <v>90</v>
      </c>
      <c r="C1675" s="32">
        <v>0.28108506999999999</v>
      </c>
      <c r="D1675" s="32">
        <v>0.24644856000000001</v>
      </c>
      <c r="E1675" s="32">
        <v>0.75355143999999996</v>
      </c>
    </row>
    <row r="1676" spans="1:5">
      <c r="A1676" s="31">
        <v>2006</v>
      </c>
      <c r="B1676" s="31">
        <v>91</v>
      </c>
      <c r="C1676" s="32">
        <v>0.29446230000000001</v>
      </c>
      <c r="D1676" s="32">
        <v>0.25667215999999998</v>
      </c>
      <c r="E1676" s="32">
        <v>0.74332783999999996</v>
      </c>
    </row>
    <row r="1677" spans="1:5">
      <c r="A1677" s="31">
        <v>2006</v>
      </c>
      <c r="B1677" s="31">
        <v>92</v>
      </c>
      <c r="C1677" s="32">
        <v>0.31721115</v>
      </c>
      <c r="D1677" s="32">
        <v>0.27378701</v>
      </c>
      <c r="E1677" s="32">
        <v>0.72621298999999995</v>
      </c>
    </row>
    <row r="1678" spans="1:5">
      <c r="A1678" s="31">
        <v>2006</v>
      </c>
      <c r="B1678" s="31">
        <v>93</v>
      </c>
      <c r="C1678" s="32">
        <v>0.33765506000000001</v>
      </c>
      <c r="D1678" s="32">
        <v>0.28888355999999998</v>
      </c>
      <c r="E1678" s="32">
        <v>0.71111643999999996</v>
      </c>
    </row>
    <row r="1679" spans="1:5">
      <c r="A1679" s="31">
        <v>2006</v>
      </c>
      <c r="B1679" s="31">
        <v>94</v>
      </c>
      <c r="C1679" s="32">
        <v>0.36013806999999998</v>
      </c>
      <c r="D1679" s="32">
        <v>0.30518390000000001</v>
      </c>
      <c r="E1679" s="32">
        <v>0.69481610000000005</v>
      </c>
    </row>
    <row r="1680" spans="1:5">
      <c r="A1680" s="31">
        <v>2006</v>
      </c>
      <c r="B1680" s="31">
        <v>95</v>
      </c>
      <c r="C1680" s="32">
        <v>0.38518980000000003</v>
      </c>
      <c r="D1680" s="32">
        <v>0.32298461000000001</v>
      </c>
      <c r="E1680" s="32">
        <v>0.67701538999999999</v>
      </c>
    </row>
    <row r="1681" spans="1:5">
      <c r="A1681" s="31">
        <v>2006</v>
      </c>
      <c r="B1681" s="31">
        <v>96</v>
      </c>
      <c r="C1681" s="32">
        <v>0.40758726000000001</v>
      </c>
      <c r="D1681" s="32">
        <v>0.33858566000000001</v>
      </c>
      <c r="E1681" s="32">
        <v>0.66141433999999999</v>
      </c>
    </row>
    <row r="1682" spans="1:5">
      <c r="A1682" s="31">
        <v>2006</v>
      </c>
      <c r="B1682" s="31">
        <v>97</v>
      </c>
      <c r="C1682" s="32">
        <v>0.42942899000000001</v>
      </c>
      <c r="D1682" s="32">
        <v>0.35352256999999998</v>
      </c>
      <c r="E1682" s="32">
        <v>0.64647743000000002</v>
      </c>
    </row>
    <row r="1683" spans="1:5">
      <c r="A1683" s="31">
        <v>2006</v>
      </c>
      <c r="B1683" s="31">
        <v>98</v>
      </c>
      <c r="C1683" s="32">
        <v>0.45043308999999998</v>
      </c>
      <c r="D1683" s="32">
        <v>0.36763549000000001</v>
      </c>
      <c r="E1683" s="32">
        <v>0.63236451000000005</v>
      </c>
    </row>
    <row r="1684" spans="1:5">
      <c r="A1684" s="31">
        <v>2006</v>
      </c>
      <c r="B1684" s="31">
        <v>99</v>
      </c>
      <c r="C1684" s="32">
        <v>0.47699635000000001</v>
      </c>
      <c r="D1684" s="32">
        <v>0.38514093999999999</v>
      </c>
      <c r="E1684" s="32">
        <v>0.61485906000000001</v>
      </c>
    </row>
    <row r="1685" spans="1:5">
      <c r="A1685" s="31">
        <v>2007</v>
      </c>
      <c r="B1685" s="31">
        <v>1</v>
      </c>
      <c r="C1685" s="32">
        <v>2.7580879999999999E-2</v>
      </c>
      <c r="D1685" s="32">
        <v>2.7205699999999999E-2</v>
      </c>
      <c r="E1685" s="32">
        <v>0.9727943</v>
      </c>
    </row>
    <row r="1686" spans="1:5">
      <c r="A1686" s="31">
        <v>2007</v>
      </c>
      <c r="B1686" s="31">
        <v>2</v>
      </c>
      <c r="C1686" s="32">
        <v>1.6720849999999999E-2</v>
      </c>
      <c r="D1686" s="32">
        <v>1.6582220000000002E-2</v>
      </c>
      <c r="E1686" s="32">
        <v>0.98341778000000002</v>
      </c>
    </row>
    <row r="1687" spans="1:5">
      <c r="A1687" s="31">
        <v>2007</v>
      </c>
      <c r="B1687" s="31">
        <v>3</v>
      </c>
      <c r="C1687" s="32">
        <v>1.1214719999999999E-2</v>
      </c>
      <c r="D1687" s="32">
        <v>1.1152179999999999E-2</v>
      </c>
      <c r="E1687" s="32">
        <v>0.98884782000000004</v>
      </c>
    </row>
    <row r="1688" spans="1:5">
      <c r="A1688" s="31">
        <v>2007</v>
      </c>
      <c r="B1688" s="31">
        <v>4</v>
      </c>
      <c r="C1688" s="32">
        <v>7.6446600000000002E-3</v>
      </c>
      <c r="D1688" s="32">
        <v>7.6155499999999996E-3</v>
      </c>
      <c r="E1688" s="32">
        <v>0.99238444999999997</v>
      </c>
    </row>
    <row r="1689" spans="1:5">
      <c r="A1689" s="31">
        <v>2007</v>
      </c>
      <c r="B1689" s="31">
        <v>5</v>
      </c>
      <c r="C1689" s="32">
        <v>5.63796E-3</v>
      </c>
      <c r="D1689" s="32">
        <v>5.6221099999999996E-3</v>
      </c>
      <c r="E1689" s="32">
        <v>0.99437788999999999</v>
      </c>
    </row>
    <row r="1690" spans="1:5">
      <c r="A1690" s="31">
        <v>2007</v>
      </c>
      <c r="B1690" s="31">
        <v>6</v>
      </c>
      <c r="C1690" s="32">
        <v>4.5458299999999998E-3</v>
      </c>
      <c r="D1690" s="32">
        <v>4.5355200000000003E-3</v>
      </c>
      <c r="E1690" s="32">
        <v>0.99546447999999998</v>
      </c>
    </row>
    <row r="1691" spans="1:5">
      <c r="A1691" s="31">
        <v>2007</v>
      </c>
      <c r="B1691" s="31">
        <v>7</v>
      </c>
      <c r="C1691" s="32">
        <v>3.75676E-3</v>
      </c>
      <c r="D1691" s="32">
        <v>3.7497199999999998E-3</v>
      </c>
      <c r="E1691" s="32">
        <v>0.99625028000000004</v>
      </c>
    </row>
    <row r="1692" spans="1:5">
      <c r="A1692" s="31">
        <v>2007</v>
      </c>
      <c r="B1692" s="31">
        <v>8</v>
      </c>
      <c r="C1692" s="32">
        <v>3.2334299999999998E-3</v>
      </c>
      <c r="D1692" s="32">
        <v>3.22821E-3</v>
      </c>
      <c r="E1692" s="32">
        <v>0.99677179000000005</v>
      </c>
    </row>
    <row r="1693" spans="1:5">
      <c r="A1693" s="31">
        <v>2007</v>
      </c>
      <c r="B1693" s="31">
        <v>9</v>
      </c>
      <c r="C1693" s="32">
        <v>2.89048E-3</v>
      </c>
      <c r="D1693" s="32">
        <v>2.88631E-3</v>
      </c>
      <c r="E1693" s="32">
        <v>0.99711369000000005</v>
      </c>
    </row>
    <row r="1694" spans="1:5">
      <c r="A1694" s="31">
        <v>2007</v>
      </c>
      <c r="B1694" s="31">
        <v>10</v>
      </c>
      <c r="C1694" s="32">
        <v>2.6781800000000001E-3</v>
      </c>
      <c r="D1694" s="32">
        <v>2.6745900000000001E-3</v>
      </c>
      <c r="E1694" s="32">
        <v>0.99732540999999997</v>
      </c>
    </row>
    <row r="1695" spans="1:5">
      <c r="A1695" s="31">
        <v>2007</v>
      </c>
      <c r="B1695" s="31">
        <v>11</v>
      </c>
      <c r="C1695" s="32">
        <v>2.5451599999999999E-3</v>
      </c>
      <c r="D1695" s="32">
        <v>2.54192E-3</v>
      </c>
      <c r="E1695" s="32">
        <v>0.99745808000000002</v>
      </c>
    </row>
    <row r="1696" spans="1:5">
      <c r="A1696" s="31">
        <v>2007</v>
      </c>
      <c r="B1696" s="31">
        <v>12</v>
      </c>
      <c r="C1696" s="32">
        <v>2.5290199999999999E-3</v>
      </c>
      <c r="D1696" s="32">
        <v>2.5258300000000002E-3</v>
      </c>
      <c r="E1696" s="32">
        <v>0.99747417000000005</v>
      </c>
    </row>
    <row r="1697" spans="1:5">
      <c r="A1697" s="31">
        <v>2007</v>
      </c>
      <c r="B1697" s="31">
        <v>13</v>
      </c>
      <c r="C1697" s="32">
        <v>2.57062E-3</v>
      </c>
      <c r="D1697" s="32">
        <v>2.5673200000000001E-3</v>
      </c>
      <c r="E1697" s="32">
        <v>0.99743267999999996</v>
      </c>
    </row>
    <row r="1698" spans="1:5">
      <c r="A1698" s="31">
        <v>2007</v>
      </c>
      <c r="B1698" s="31">
        <v>14</v>
      </c>
      <c r="C1698" s="32">
        <v>2.6852600000000001E-3</v>
      </c>
      <c r="D1698" s="32">
        <v>2.6816600000000002E-3</v>
      </c>
      <c r="E1698" s="32">
        <v>0.99731833999999997</v>
      </c>
    </row>
    <row r="1699" spans="1:5">
      <c r="A1699" s="31">
        <v>2007</v>
      </c>
      <c r="B1699" s="31">
        <v>15</v>
      </c>
      <c r="C1699" s="32">
        <v>2.8321100000000001E-3</v>
      </c>
      <c r="D1699" s="32">
        <v>2.8281000000000001E-3</v>
      </c>
      <c r="E1699" s="32">
        <v>0.9971719</v>
      </c>
    </row>
    <row r="1700" spans="1:5">
      <c r="A1700" s="31">
        <v>2007</v>
      </c>
      <c r="B1700" s="31">
        <v>16</v>
      </c>
      <c r="C1700" s="32">
        <v>3.0556200000000002E-3</v>
      </c>
      <c r="D1700" s="32">
        <v>3.0509500000000002E-3</v>
      </c>
      <c r="E1700" s="32">
        <v>0.99694905</v>
      </c>
    </row>
    <row r="1701" spans="1:5">
      <c r="A1701" s="31">
        <v>2007</v>
      </c>
      <c r="B1701" s="31">
        <v>17</v>
      </c>
      <c r="C1701" s="32">
        <v>3.29218E-3</v>
      </c>
      <c r="D1701" s="32">
        <v>3.2867700000000001E-3</v>
      </c>
      <c r="E1701" s="32">
        <v>0.99671323000000001</v>
      </c>
    </row>
    <row r="1702" spans="1:5">
      <c r="A1702" s="31">
        <v>2007</v>
      </c>
      <c r="B1702" s="31">
        <v>18</v>
      </c>
      <c r="C1702" s="32">
        <v>3.5483099999999998E-3</v>
      </c>
      <c r="D1702" s="32">
        <v>3.5420299999999998E-3</v>
      </c>
      <c r="E1702" s="32">
        <v>0.99645797000000003</v>
      </c>
    </row>
    <row r="1703" spans="1:5">
      <c r="A1703" s="31">
        <v>2007</v>
      </c>
      <c r="B1703" s="31">
        <v>19</v>
      </c>
      <c r="C1703" s="32">
        <v>3.8359399999999999E-3</v>
      </c>
      <c r="D1703" s="32">
        <v>3.8286000000000001E-3</v>
      </c>
      <c r="E1703" s="32">
        <v>0.99617140000000004</v>
      </c>
    </row>
    <row r="1704" spans="1:5">
      <c r="A1704" s="31">
        <v>2007</v>
      </c>
      <c r="B1704" s="31">
        <v>20</v>
      </c>
      <c r="C1704" s="32">
        <v>4.1372900000000001E-3</v>
      </c>
      <c r="D1704" s="32">
        <v>4.1287499999999996E-3</v>
      </c>
      <c r="E1704" s="32">
        <v>0.99587124999999999</v>
      </c>
    </row>
    <row r="1705" spans="1:5">
      <c r="A1705" s="31">
        <v>2007</v>
      </c>
      <c r="B1705" s="31">
        <v>21</v>
      </c>
      <c r="C1705" s="32">
        <v>4.4212699999999997E-3</v>
      </c>
      <c r="D1705" s="32">
        <v>4.4115200000000004E-3</v>
      </c>
      <c r="E1705" s="32">
        <v>0.99558848</v>
      </c>
    </row>
    <row r="1706" spans="1:5">
      <c r="A1706" s="31">
        <v>2007</v>
      </c>
      <c r="B1706" s="31">
        <v>22</v>
      </c>
      <c r="C1706" s="32">
        <v>4.6669499999999996E-3</v>
      </c>
      <c r="D1706" s="32">
        <v>4.6560899999999999E-3</v>
      </c>
      <c r="E1706" s="32">
        <v>0.99534391</v>
      </c>
    </row>
    <row r="1707" spans="1:5">
      <c r="A1707" s="31">
        <v>2007</v>
      </c>
      <c r="B1707" s="31">
        <v>23</v>
      </c>
      <c r="C1707" s="32">
        <v>4.8639800000000004E-3</v>
      </c>
      <c r="D1707" s="32">
        <v>4.8521800000000002E-3</v>
      </c>
      <c r="E1707" s="32">
        <v>0.99514782000000002</v>
      </c>
    </row>
    <row r="1708" spans="1:5">
      <c r="A1708" s="31">
        <v>2007</v>
      </c>
      <c r="B1708" s="31">
        <v>24</v>
      </c>
      <c r="C1708" s="32">
        <v>5.0404200000000003E-3</v>
      </c>
      <c r="D1708" s="32">
        <v>5.0277500000000001E-3</v>
      </c>
      <c r="E1708" s="32">
        <v>0.99497225</v>
      </c>
    </row>
    <row r="1709" spans="1:5">
      <c r="A1709" s="31">
        <v>2007</v>
      </c>
      <c r="B1709" s="31">
        <v>25</v>
      </c>
      <c r="C1709" s="32">
        <v>5.1979399999999999E-3</v>
      </c>
      <c r="D1709" s="32">
        <v>5.1844700000000001E-3</v>
      </c>
      <c r="E1709" s="32">
        <v>0.99481553</v>
      </c>
    </row>
    <row r="1710" spans="1:5">
      <c r="A1710" s="31">
        <v>2007</v>
      </c>
      <c r="B1710" s="31">
        <v>26</v>
      </c>
      <c r="C1710" s="32">
        <v>5.3380900000000002E-3</v>
      </c>
      <c r="D1710" s="32">
        <v>5.3238799999999996E-3</v>
      </c>
      <c r="E1710" s="32">
        <v>0.99467612000000005</v>
      </c>
    </row>
    <row r="1711" spans="1:5">
      <c r="A1711" s="31">
        <v>2007</v>
      </c>
      <c r="B1711" s="31">
        <v>27</v>
      </c>
      <c r="C1711" s="32">
        <v>5.4774100000000003E-3</v>
      </c>
      <c r="D1711" s="32">
        <v>5.4624499999999998E-3</v>
      </c>
      <c r="E1711" s="32">
        <v>0.99453754999999999</v>
      </c>
    </row>
    <row r="1712" spans="1:5">
      <c r="A1712" s="31">
        <v>2007</v>
      </c>
      <c r="B1712" s="31">
        <v>28</v>
      </c>
      <c r="C1712" s="32">
        <v>5.6459099999999996E-3</v>
      </c>
      <c r="D1712" s="32">
        <v>5.6300100000000004E-3</v>
      </c>
      <c r="E1712" s="32">
        <v>0.99436999000000004</v>
      </c>
    </row>
    <row r="1713" spans="1:5">
      <c r="A1713" s="31">
        <v>2007</v>
      </c>
      <c r="B1713" s="31">
        <v>29</v>
      </c>
      <c r="C1713" s="32">
        <v>5.7774899999999997E-3</v>
      </c>
      <c r="D1713" s="32">
        <v>5.7608499999999997E-3</v>
      </c>
      <c r="E1713" s="32">
        <v>0.99423914999999996</v>
      </c>
    </row>
    <row r="1714" spans="1:5">
      <c r="A1714" s="31">
        <v>2007</v>
      </c>
      <c r="B1714" s="31">
        <v>30</v>
      </c>
      <c r="C1714" s="32">
        <v>6.0126199999999998E-3</v>
      </c>
      <c r="D1714" s="32">
        <v>5.9946000000000001E-3</v>
      </c>
      <c r="E1714" s="32">
        <v>0.99400540000000004</v>
      </c>
    </row>
    <row r="1715" spans="1:5">
      <c r="A1715" s="31">
        <v>2007</v>
      </c>
      <c r="B1715" s="31">
        <v>31</v>
      </c>
      <c r="C1715" s="32">
        <v>6.1329699999999997E-3</v>
      </c>
      <c r="D1715" s="32">
        <v>6.1142200000000001E-3</v>
      </c>
      <c r="E1715" s="32">
        <v>0.99388578000000005</v>
      </c>
    </row>
    <row r="1716" spans="1:5">
      <c r="A1716" s="31">
        <v>2007</v>
      </c>
      <c r="B1716" s="31">
        <v>32</v>
      </c>
      <c r="C1716" s="32">
        <v>6.4068199999999997E-3</v>
      </c>
      <c r="D1716" s="32">
        <v>6.3863599999999998E-3</v>
      </c>
      <c r="E1716" s="32">
        <v>0.99361363999999996</v>
      </c>
    </row>
    <row r="1717" spans="1:5">
      <c r="A1717" s="31">
        <v>2007</v>
      </c>
      <c r="B1717" s="31">
        <v>33</v>
      </c>
      <c r="C1717" s="32">
        <v>6.6291299999999996E-3</v>
      </c>
      <c r="D1717" s="32">
        <v>6.6072300000000004E-3</v>
      </c>
      <c r="E1717" s="32">
        <v>0.99339277000000004</v>
      </c>
    </row>
    <row r="1718" spans="1:5">
      <c r="A1718" s="31">
        <v>2007</v>
      </c>
      <c r="B1718" s="31">
        <v>34</v>
      </c>
      <c r="C1718" s="32">
        <v>6.8650300000000003E-3</v>
      </c>
      <c r="D1718" s="32">
        <v>6.8415400000000001E-3</v>
      </c>
      <c r="E1718" s="32">
        <v>0.99315845999999997</v>
      </c>
    </row>
    <row r="1719" spans="1:5">
      <c r="A1719" s="31">
        <v>2007</v>
      </c>
      <c r="B1719" s="31">
        <v>35</v>
      </c>
      <c r="C1719" s="32">
        <v>7.1397099999999996E-3</v>
      </c>
      <c r="D1719" s="32">
        <v>7.1143100000000004E-3</v>
      </c>
      <c r="E1719" s="32">
        <v>0.99288569000000004</v>
      </c>
    </row>
    <row r="1720" spans="1:5">
      <c r="A1720" s="31">
        <v>2007</v>
      </c>
      <c r="B1720" s="31">
        <v>36</v>
      </c>
      <c r="C1720" s="32">
        <v>7.4039099999999997E-3</v>
      </c>
      <c r="D1720" s="32">
        <v>7.3765999999999997E-3</v>
      </c>
      <c r="E1720" s="32">
        <v>0.99262340000000004</v>
      </c>
    </row>
    <row r="1721" spans="1:5">
      <c r="A1721" s="31">
        <v>2007</v>
      </c>
      <c r="B1721" s="31">
        <v>37</v>
      </c>
      <c r="C1721" s="32">
        <v>7.6513199999999996E-3</v>
      </c>
      <c r="D1721" s="32">
        <v>7.6221600000000002E-3</v>
      </c>
      <c r="E1721" s="32">
        <v>0.99237783999999996</v>
      </c>
    </row>
    <row r="1722" spans="1:5">
      <c r="A1722" s="31">
        <v>2007</v>
      </c>
      <c r="B1722" s="31">
        <v>38</v>
      </c>
      <c r="C1722" s="32">
        <v>7.9803300000000008E-3</v>
      </c>
      <c r="D1722" s="32">
        <v>7.94862E-3</v>
      </c>
      <c r="E1722" s="32">
        <v>0.99205138000000004</v>
      </c>
    </row>
    <row r="1723" spans="1:5">
      <c r="A1723" s="31">
        <v>2007</v>
      </c>
      <c r="B1723" s="31">
        <v>39</v>
      </c>
      <c r="C1723" s="32">
        <v>8.2336400000000004E-3</v>
      </c>
      <c r="D1723" s="32">
        <v>8.1998899999999996E-3</v>
      </c>
      <c r="E1723" s="32">
        <v>0.99180011000000001</v>
      </c>
    </row>
    <row r="1724" spans="1:5">
      <c r="A1724" s="31">
        <v>2007</v>
      </c>
      <c r="B1724" s="31">
        <v>40</v>
      </c>
      <c r="C1724" s="32">
        <v>8.6421499999999995E-3</v>
      </c>
      <c r="D1724" s="32">
        <v>8.60496E-3</v>
      </c>
      <c r="E1724" s="32">
        <v>0.99139504000000001</v>
      </c>
    </row>
    <row r="1725" spans="1:5">
      <c r="A1725" s="31">
        <v>2007</v>
      </c>
      <c r="B1725" s="31">
        <v>41</v>
      </c>
      <c r="C1725" s="32">
        <v>8.7873799999999992E-3</v>
      </c>
      <c r="D1725" s="32">
        <v>8.7489400000000002E-3</v>
      </c>
      <c r="E1725" s="32">
        <v>0.99125105999999996</v>
      </c>
    </row>
    <row r="1726" spans="1:5">
      <c r="A1726" s="31">
        <v>2007</v>
      </c>
      <c r="B1726" s="31">
        <v>42</v>
      </c>
      <c r="C1726" s="32">
        <v>9.2469600000000002E-3</v>
      </c>
      <c r="D1726" s="32">
        <v>9.2044099999999997E-3</v>
      </c>
      <c r="E1726" s="32">
        <v>0.99079558999999995</v>
      </c>
    </row>
    <row r="1727" spans="1:5">
      <c r="A1727" s="31">
        <v>2007</v>
      </c>
      <c r="B1727" s="31">
        <v>43</v>
      </c>
      <c r="C1727" s="32">
        <v>9.46958E-3</v>
      </c>
      <c r="D1727" s="32">
        <v>9.4249599999999996E-3</v>
      </c>
      <c r="E1727" s="32">
        <v>0.99057503999999996</v>
      </c>
    </row>
    <row r="1728" spans="1:5">
      <c r="A1728" s="31">
        <v>2007</v>
      </c>
      <c r="B1728" s="31">
        <v>44</v>
      </c>
      <c r="C1728" s="32">
        <v>9.8187299999999995E-3</v>
      </c>
      <c r="D1728" s="32">
        <v>9.7707599999999999E-3</v>
      </c>
      <c r="E1728" s="32">
        <v>0.99022924000000001</v>
      </c>
    </row>
    <row r="1729" spans="1:5">
      <c r="A1729" s="31">
        <v>2007</v>
      </c>
      <c r="B1729" s="31">
        <v>45</v>
      </c>
      <c r="C1729" s="32">
        <v>1.024252E-2</v>
      </c>
      <c r="D1729" s="32">
        <v>1.0190329999999999E-2</v>
      </c>
      <c r="E1729" s="32">
        <v>0.98980966999999997</v>
      </c>
    </row>
    <row r="1730" spans="1:5">
      <c r="A1730" s="31">
        <v>2007</v>
      </c>
      <c r="B1730" s="31">
        <v>46</v>
      </c>
      <c r="C1730" s="32">
        <v>1.057633E-2</v>
      </c>
      <c r="D1730" s="32">
        <v>1.0520699999999999E-2</v>
      </c>
      <c r="E1730" s="32">
        <v>0.98947929999999995</v>
      </c>
    </row>
    <row r="1731" spans="1:5">
      <c r="A1731" s="31">
        <v>2007</v>
      </c>
      <c r="B1731" s="31">
        <v>47</v>
      </c>
      <c r="C1731" s="32">
        <v>1.1033869999999999E-2</v>
      </c>
      <c r="D1731" s="32">
        <v>1.097333E-2</v>
      </c>
      <c r="E1731" s="32">
        <v>0.98902667</v>
      </c>
    </row>
    <row r="1732" spans="1:5">
      <c r="A1732" s="31">
        <v>2007</v>
      </c>
      <c r="B1732" s="31">
        <v>48</v>
      </c>
      <c r="C1732" s="32">
        <v>1.167463E-2</v>
      </c>
      <c r="D1732" s="32">
        <v>1.160688E-2</v>
      </c>
      <c r="E1732" s="32">
        <v>0.98839312000000001</v>
      </c>
    </row>
    <row r="1733" spans="1:5">
      <c r="A1733" s="31">
        <v>2007</v>
      </c>
      <c r="B1733" s="31">
        <v>49</v>
      </c>
      <c r="C1733" s="32">
        <v>1.2280879999999999E-2</v>
      </c>
      <c r="D1733" s="32">
        <v>1.220593E-2</v>
      </c>
      <c r="E1733" s="32">
        <v>0.98779406999999997</v>
      </c>
    </row>
    <row r="1734" spans="1:5">
      <c r="A1734" s="31">
        <v>2007</v>
      </c>
      <c r="B1734" s="31">
        <v>50</v>
      </c>
      <c r="C1734" s="32">
        <v>1.3171540000000001E-2</v>
      </c>
      <c r="D1734" s="32">
        <v>1.3085360000000001E-2</v>
      </c>
      <c r="E1734" s="32">
        <v>0.98691463999999995</v>
      </c>
    </row>
    <row r="1735" spans="1:5">
      <c r="A1735" s="31">
        <v>2007</v>
      </c>
      <c r="B1735" s="31">
        <v>51</v>
      </c>
      <c r="C1735" s="32">
        <v>1.36493E-2</v>
      </c>
      <c r="D1735" s="32">
        <v>1.3556779999999999E-2</v>
      </c>
      <c r="E1735" s="32">
        <v>0.98644321999999995</v>
      </c>
    </row>
    <row r="1736" spans="1:5">
      <c r="A1736" s="31">
        <v>2007</v>
      </c>
      <c r="B1736" s="31">
        <v>52</v>
      </c>
      <c r="C1736" s="32">
        <v>1.462023E-2</v>
      </c>
      <c r="D1736" s="32">
        <v>1.451413E-2</v>
      </c>
      <c r="E1736" s="32">
        <v>0.98548586999999999</v>
      </c>
    </row>
    <row r="1737" spans="1:5">
      <c r="A1737" s="31">
        <v>2007</v>
      </c>
      <c r="B1737" s="31">
        <v>53</v>
      </c>
      <c r="C1737" s="32">
        <v>1.5293620000000001E-2</v>
      </c>
      <c r="D1737" s="32">
        <v>1.517756E-2</v>
      </c>
      <c r="E1737" s="32">
        <v>0.98482243999999997</v>
      </c>
    </row>
    <row r="1738" spans="1:5">
      <c r="A1738" s="31">
        <v>2007</v>
      </c>
      <c r="B1738" s="31">
        <v>54</v>
      </c>
      <c r="C1738" s="32">
        <v>1.6118899999999999E-2</v>
      </c>
      <c r="D1738" s="32">
        <v>1.5990029999999999E-2</v>
      </c>
      <c r="E1738" s="32">
        <v>0.98400997000000001</v>
      </c>
    </row>
    <row r="1739" spans="1:5">
      <c r="A1739" s="31">
        <v>2007</v>
      </c>
      <c r="B1739" s="31">
        <v>55</v>
      </c>
      <c r="C1739" s="32">
        <v>1.6921149999999999E-2</v>
      </c>
      <c r="D1739" s="32">
        <v>1.6779189999999999E-2</v>
      </c>
      <c r="E1739" s="32">
        <v>0.98322080999999995</v>
      </c>
    </row>
    <row r="1740" spans="1:5">
      <c r="A1740" s="31">
        <v>2007</v>
      </c>
      <c r="B1740" s="31">
        <v>56</v>
      </c>
      <c r="C1740" s="32">
        <v>1.7855289999999999E-2</v>
      </c>
      <c r="D1740" s="32">
        <v>1.7697290000000001E-2</v>
      </c>
      <c r="E1740" s="32">
        <v>0.98230271000000002</v>
      </c>
    </row>
    <row r="1741" spans="1:5">
      <c r="A1741" s="31">
        <v>2007</v>
      </c>
      <c r="B1741" s="31">
        <v>57</v>
      </c>
      <c r="C1741" s="32">
        <v>1.8815370000000001E-2</v>
      </c>
      <c r="D1741" s="32">
        <v>1.8640009999999999E-2</v>
      </c>
      <c r="E1741" s="32">
        <v>0.98135998999999996</v>
      </c>
    </row>
    <row r="1742" spans="1:5">
      <c r="A1742" s="31">
        <v>2007</v>
      </c>
      <c r="B1742" s="31">
        <v>58</v>
      </c>
      <c r="C1742" s="32">
        <v>2.022492E-2</v>
      </c>
      <c r="D1742" s="32">
        <v>2.0022439999999999E-2</v>
      </c>
      <c r="E1742" s="32">
        <v>0.97997756000000003</v>
      </c>
    </row>
    <row r="1743" spans="1:5">
      <c r="A1743" s="31">
        <v>2007</v>
      </c>
      <c r="B1743" s="31">
        <v>59</v>
      </c>
      <c r="C1743" s="32">
        <v>2.1644989999999999E-2</v>
      </c>
      <c r="D1743" s="32">
        <v>2.141324E-2</v>
      </c>
      <c r="E1743" s="32">
        <v>0.97858676</v>
      </c>
    </row>
    <row r="1744" spans="1:5">
      <c r="A1744" s="31">
        <v>2007</v>
      </c>
      <c r="B1744" s="31">
        <v>60</v>
      </c>
      <c r="C1744" s="32">
        <v>2.3817950000000001E-2</v>
      </c>
      <c r="D1744" s="32">
        <v>2.3537639999999999E-2</v>
      </c>
      <c r="E1744" s="32">
        <v>0.97646235999999997</v>
      </c>
    </row>
    <row r="1745" spans="1:5">
      <c r="A1745" s="31">
        <v>2007</v>
      </c>
      <c r="B1745" s="31">
        <v>61</v>
      </c>
      <c r="C1745" s="32">
        <v>2.5163950000000001E-2</v>
      </c>
      <c r="D1745" s="32">
        <v>2.4851270000000002E-2</v>
      </c>
      <c r="E1745" s="32">
        <v>0.97514873000000002</v>
      </c>
    </row>
    <row r="1746" spans="1:5">
      <c r="A1746" s="31">
        <v>2007</v>
      </c>
      <c r="B1746" s="31">
        <v>62</v>
      </c>
      <c r="C1746" s="32">
        <v>2.7648969999999998E-2</v>
      </c>
      <c r="D1746" s="32">
        <v>2.727195E-2</v>
      </c>
      <c r="E1746" s="32">
        <v>0.97272804999999996</v>
      </c>
    </row>
    <row r="1747" spans="1:5">
      <c r="A1747" s="31">
        <v>2007</v>
      </c>
      <c r="B1747" s="31">
        <v>63</v>
      </c>
      <c r="C1747" s="32">
        <v>2.9883320000000001E-2</v>
      </c>
      <c r="D1747" s="32">
        <v>2.944339E-2</v>
      </c>
      <c r="E1747" s="32">
        <v>0.97055661000000004</v>
      </c>
    </row>
    <row r="1748" spans="1:5">
      <c r="A1748" s="31">
        <v>2007</v>
      </c>
      <c r="B1748" s="31">
        <v>64</v>
      </c>
      <c r="C1748" s="32">
        <v>3.2364820000000002E-2</v>
      </c>
      <c r="D1748" s="32">
        <v>3.1849420000000003E-2</v>
      </c>
      <c r="E1748" s="32">
        <v>0.96815057999999998</v>
      </c>
    </row>
    <row r="1749" spans="1:5">
      <c r="A1749" s="31">
        <v>2007</v>
      </c>
      <c r="B1749" s="31">
        <v>65</v>
      </c>
      <c r="C1749" s="32">
        <v>3.5165929999999998E-2</v>
      </c>
      <c r="D1749" s="32">
        <v>3.4558289999999998E-2</v>
      </c>
      <c r="E1749" s="32">
        <v>0.96544171000000001</v>
      </c>
    </row>
    <row r="1750" spans="1:5">
      <c r="A1750" s="31">
        <v>2007</v>
      </c>
      <c r="B1750" s="31">
        <v>66</v>
      </c>
      <c r="C1750" s="32">
        <v>3.7794540000000001E-2</v>
      </c>
      <c r="D1750" s="32">
        <v>3.7093580000000001E-2</v>
      </c>
      <c r="E1750" s="32">
        <v>0.96290642000000004</v>
      </c>
    </row>
    <row r="1751" spans="1:5">
      <c r="A1751" s="31">
        <v>2007</v>
      </c>
      <c r="B1751" s="31">
        <v>67</v>
      </c>
      <c r="C1751" s="32">
        <v>4.1053249999999999E-2</v>
      </c>
      <c r="D1751" s="32">
        <v>4.0227520000000003E-2</v>
      </c>
      <c r="E1751" s="32">
        <v>0.95977248000000004</v>
      </c>
    </row>
    <row r="1752" spans="1:5">
      <c r="A1752" s="31">
        <v>2007</v>
      </c>
      <c r="B1752" s="31">
        <v>68</v>
      </c>
      <c r="C1752" s="32">
        <v>4.4904300000000001E-2</v>
      </c>
      <c r="D1752" s="32">
        <v>4.3918239999999997E-2</v>
      </c>
      <c r="E1752" s="32">
        <v>0.95608176</v>
      </c>
    </row>
    <row r="1753" spans="1:5">
      <c r="A1753" s="31">
        <v>2007</v>
      </c>
      <c r="B1753" s="31">
        <v>69</v>
      </c>
      <c r="C1753" s="32">
        <v>4.8785969999999998E-2</v>
      </c>
      <c r="D1753" s="32">
        <v>4.7624270000000003E-2</v>
      </c>
      <c r="E1753" s="32">
        <v>0.95237572999999998</v>
      </c>
    </row>
    <row r="1754" spans="1:5">
      <c r="A1754" s="31">
        <v>2007</v>
      </c>
      <c r="B1754" s="31">
        <v>70</v>
      </c>
      <c r="C1754" s="32">
        <v>5.4595329999999997E-2</v>
      </c>
      <c r="D1754" s="32">
        <v>5.3144610000000002E-2</v>
      </c>
      <c r="E1754" s="32">
        <v>0.94685538999999996</v>
      </c>
    </row>
    <row r="1755" spans="1:5">
      <c r="A1755" s="31">
        <v>2007</v>
      </c>
      <c r="B1755" s="31">
        <v>71</v>
      </c>
      <c r="C1755" s="32">
        <v>5.8328869999999998E-2</v>
      </c>
      <c r="D1755" s="32">
        <v>5.6675940000000001E-2</v>
      </c>
      <c r="E1755" s="32">
        <v>0.94332406000000002</v>
      </c>
    </row>
    <row r="1756" spans="1:5">
      <c r="A1756" s="31">
        <v>2007</v>
      </c>
      <c r="B1756" s="31">
        <v>72</v>
      </c>
      <c r="C1756" s="32">
        <v>6.5007659999999995E-2</v>
      </c>
      <c r="D1756" s="32">
        <v>6.2961180000000005E-2</v>
      </c>
      <c r="E1756" s="32">
        <v>0.93703882000000005</v>
      </c>
    </row>
    <row r="1757" spans="1:5">
      <c r="A1757" s="31">
        <v>2007</v>
      </c>
      <c r="B1757" s="31">
        <v>73</v>
      </c>
      <c r="C1757" s="32">
        <v>7.0819140000000003E-2</v>
      </c>
      <c r="D1757" s="32">
        <v>6.8397219999999995E-2</v>
      </c>
      <c r="E1757" s="32">
        <v>0.93160277999999996</v>
      </c>
    </row>
    <row r="1758" spans="1:5">
      <c r="A1758" s="31">
        <v>2007</v>
      </c>
      <c r="B1758" s="31">
        <v>74</v>
      </c>
      <c r="C1758" s="32">
        <v>7.7463630000000006E-2</v>
      </c>
      <c r="D1758" s="32">
        <v>7.4575199999999994E-2</v>
      </c>
      <c r="E1758" s="32">
        <v>0.92542480000000005</v>
      </c>
    </row>
    <row r="1759" spans="1:5">
      <c r="A1759" s="31">
        <v>2007</v>
      </c>
      <c r="B1759" s="31">
        <v>75</v>
      </c>
      <c r="C1759" s="32">
        <v>8.479979E-2</v>
      </c>
      <c r="D1759" s="32">
        <v>8.1350539999999999E-2</v>
      </c>
      <c r="E1759" s="32">
        <v>0.91864946000000003</v>
      </c>
    </row>
    <row r="1760" spans="1:5">
      <c r="A1760" s="31">
        <v>2007</v>
      </c>
      <c r="B1760" s="31">
        <v>76</v>
      </c>
      <c r="C1760" s="32">
        <v>9.1875739999999997E-2</v>
      </c>
      <c r="D1760" s="32">
        <v>8.784053E-2</v>
      </c>
      <c r="E1760" s="32">
        <v>0.91215946999999997</v>
      </c>
    </row>
    <row r="1761" spans="1:5">
      <c r="A1761" s="31">
        <v>2007</v>
      </c>
      <c r="B1761" s="31">
        <v>77</v>
      </c>
      <c r="C1761" s="32">
        <v>9.9569879999999999E-2</v>
      </c>
      <c r="D1761" s="32">
        <v>9.4847879999999996E-2</v>
      </c>
      <c r="E1761" s="32">
        <v>0.90515212</v>
      </c>
    </row>
    <row r="1762" spans="1:5">
      <c r="A1762" s="31">
        <v>2007</v>
      </c>
      <c r="B1762" s="31">
        <v>78</v>
      </c>
      <c r="C1762" s="32">
        <v>0.10915088000000001</v>
      </c>
      <c r="D1762" s="32">
        <v>0.1035022</v>
      </c>
      <c r="E1762" s="32">
        <v>0.89649780000000001</v>
      </c>
    </row>
    <row r="1763" spans="1:5">
      <c r="A1763" s="31">
        <v>2007</v>
      </c>
      <c r="B1763" s="31">
        <v>79</v>
      </c>
      <c r="C1763" s="32">
        <v>0.11777338</v>
      </c>
      <c r="D1763" s="32">
        <v>0.11122377999999999</v>
      </c>
      <c r="E1763" s="32">
        <v>0.88877622000000001</v>
      </c>
    </row>
    <row r="1764" spans="1:5">
      <c r="A1764" s="31">
        <v>2007</v>
      </c>
      <c r="B1764" s="31">
        <v>80</v>
      </c>
      <c r="C1764" s="32">
        <v>0.12911117</v>
      </c>
      <c r="D1764" s="32">
        <v>0.12128176</v>
      </c>
      <c r="E1764" s="32">
        <v>0.87871823999999998</v>
      </c>
    </row>
    <row r="1765" spans="1:5">
      <c r="A1765" s="31">
        <v>2007</v>
      </c>
      <c r="B1765" s="31">
        <v>81</v>
      </c>
      <c r="C1765" s="32">
        <v>0.13729061000000001</v>
      </c>
      <c r="D1765" s="32">
        <v>0.12847164</v>
      </c>
      <c r="E1765" s="32">
        <v>0.87152836</v>
      </c>
    </row>
    <row r="1766" spans="1:5">
      <c r="A1766" s="31">
        <v>2007</v>
      </c>
      <c r="B1766" s="31">
        <v>82</v>
      </c>
      <c r="C1766" s="32">
        <v>0.15180046999999999</v>
      </c>
      <c r="D1766" s="32">
        <v>0.14109157999999999</v>
      </c>
      <c r="E1766" s="32">
        <v>0.85890842000000001</v>
      </c>
    </row>
    <row r="1767" spans="1:5">
      <c r="A1767" s="31">
        <v>2007</v>
      </c>
      <c r="B1767" s="31">
        <v>83</v>
      </c>
      <c r="C1767" s="32">
        <v>0.16465695999999999</v>
      </c>
      <c r="D1767" s="32">
        <v>0.15213214999999999</v>
      </c>
      <c r="E1767" s="32">
        <v>0.84786784999999998</v>
      </c>
    </row>
    <row r="1768" spans="1:5">
      <c r="A1768" s="31">
        <v>2007</v>
      </c>
      <c r="B1768" s="31">
        <v>84</v>
      </c>
      <c r="C1768" s="32">
        <v>0.17979616000000001</v>
      </c>
      <c r="D1768" s="32">
        <v>0.16496603000000001</v>
      </c>
      <c r="E1768" s="32">
        <v>0.83503397000000001</v>
      </c>
    </row>
    <row r="1769" spans="1:5">
      <c r="A1769" s="31">
        <v>2007</v>
      </c>
      <c r="B1769" s="31">
        <v>85</v>
      </c>
      <c r="C1769" s="32">
        <v>0.19360801999999999</v>
      </c>
      <c r="D1769" s="32">
        <v>0.17652016000000001</v>
      </c>
      <c r="E1769" s="32">
        <v>0.82347983999999996</v>
      </c>
    </row>
    <row r="1770" spans="1:5">
      <c r="A1770" s="31">
        <v>2007</v>
      </c>
      <c r="B1770" s="31">
        <v>86</v>
      </c>
      <c r="C1770" s="32">
        <v>0.20858552</v>
      </c>
      <c r="D1770" s="32">
        <v>0.18888606999999999</v>
      </c>
      <c r="E1770" s="32">
        <v>0.81111392999999998</v>
      </c>
    </row>
    <row r="1771" spans="1:5">
      <c r="A1771" s="31">
        <v>2007</v>
      </c>
      <c r="B1771" s="31">
        <v>87</v>
      </c>
      <c r="C1771" s="32">
        <v>0.22367042000000001</v>
      </c>
      <c r="D1771" s="32">
        <v>0.20117226999999999</v>
      </c>
      <c r="E1771" s="32">
        <v>0.79882772999999996</v>
      </c>
    </row>
    <row r="1772" spans="1:5">
      <c r="A1772" s="31">
        <v>2007</v>
      </c>
      <c r="B1772" s="31">
        <v>88</v>
      </c>
      <c r="C1772" s="32">
        <v>0.24058203</v>
      </c>
      <c r="D1772" s="32">
        <v>0.21474958999999999</v>
      </c>
      <c r="E1772" s="32">
        <v>0.78525040999999995</v>
      </c>
    </row>
    <row r="1773" spans="1:5">
      <c r="A1773" s="31">
        <v>2007</v>
      </c>
      <c r="B1773" s="31">
        <v>89</v>
      </c>
      <c r="C1773" s="32">
        <v>0.25635552</v>
      </c>
      <c r="D1773" s="32">
        <v>0.22722972</v>
      </c>
      <c r="E1773" s="32">
        <v>0.77277028000000003</v>
      </c>
    </row>
    <row r="1774" spans="1:5">
      <c r="A1774" s="31">
        <v>2007</v>
      </c>
      <c r="B1774" s="31">
        <v>90</v>
      </c>
      <c r="C1774" s="32">
        <v>0.27812497000000003</v>
      </c>
      <c r="D1774" s="32">
        <v>0.24417006999999999</v>
      </c>
      <c r="E1774" s="32">
        <v>0.75582992999999998</v>
      </c>
    </row>
    <row r="1775" spans="1:5">
      <c r="A1775" s="31">
        <v>2007</v>
      </c>
      <c r="B1775" s="31">
        <v>91</v>
      </c>
      <c r="C1775" s="32">
        <v>0.29158419000000002</v>
      </c>
      <c r="D1775" s="32">
        <v>0.25448262999999999</v>
      </c>
      <c r="E1775" s="32">
        <v>0.74551736999999996</v>
      </c>
    </row>
    <row r="1776" spans="1:5">
      <c r="A1776" s="31">
        <v>2007</v>
      </c>
      <c r="B1776" s="31">
        <v>92</v>
      </c>
      <c r="C1776" s="32">
        <v>0.31425528000000003</v>
      </c>
      <c r="D1776" s="32">
        <v>0.27158220999999999</v>
      </c>
      <c r="E1776" s="32">
        <v>0.72841778999999995</v>
      </c>
    </row>
    <row r="1777" spans="1:5">
      <c r="A1777" s="31">
        <v>2007</v>
      </c>
      <c r="B1777" s="31">
        <v>93</v>
      </c>
      <c r="C1777" s="32">
        <v>0.33470253</v>
      </c>
      <c r="D1777" s="32">
        <v>0.28671963</v>
      </c>
      <c r="E1777" s="32">
        <v>0.71328037</v>
      </c>
    </row>
    <row r="1778" spans="1:5">
      <c r="A1778" s="31">
        <v>2007</v>
      </c>
      <c r="B1778" s="31">
        <v>94</v>
      </c>
      <c r="C1778" s="32">
        <v>0.35717601999999998</v>
      </c>
      <c r="D1778" s="32">
        <v>0.30305418000000001</v>
      </c>
      <c r="E1778" s="32">
        <v>0.69694582000000005</v>
      </c>
    </row>
    <row r="1779" spans="1:5">
      <c r="A1779" s="31">
        <v>2007</v>
      </c>
      <c r="B1779" s="31">
        <v>95</v>
      </c>
      <c r="C1779" s="32">
        <v>0.38213354999999999</v>
      </c>
      <c r="D1779" s="32">
        <v>0.32083302000000002</v>
      </c>
      <c r="E1779" s="32">
        <v>0.67916697999999998</v>
      </c>
    </row>
    <row r="1780" spans="1:5">
      <c r="A1780" s="31">
        <v>2007</v>
      </c>
      <c r="B1780" s="31">
        <v>96</v>
      </c>
      <c r="C1780" s="32">
        <v>0.40453713000000002</v>
      </c>
      <c r="D1780" s="32">
        <v>0.33647817000000002</v>
      </c>
      <c r="E1780" s="32">
        <v>0.66352182999999998</v>
      </c>
    </row>
    <row r="1781" spans="1:5">
      <c r="A1781" s="31">
        <v>2007</v>
      </c>
      <c r="B1781" s="31">
        <v>97</v>
      </c>
      <c r="C1781" s="32">
        <v>0.42632342000000001</v>
      </c>
      <c r="D1781" s="32">
        <v>0.35141516</v>
      </c>
      <c r="E1781" s="32">
        <v>0.64858484000000005</v>
      </c>
    </row>
    <row r="1782" spans="1:5">
      <c r="A1782" s="31">
        <v>2007</v>
      </c>
      <c r="B1782" s="31">
        <v>98</v>
      </c>
      <c r="C1782" s="32">
        <v>0.44742063999999998</v>
      </c>
      <c r="D1782" s="32">
        <v>0.36562626999999998</v>
      </c>
      <c r="E1782" s="32">
        <v>0.63437372999999997</v>
      </c>
    </row>
    <row r="1783" spans="1:5">
      <c r="A1783" s="31">
        <v>2007</v>
      </c>
      <c r="B1783" s="31">
        <v>99</v>
      </c>
      <c r="C1783" s="32">
        <v>0.47407476999999998</v>
      </c>
      <c r="D1783" s="32">
        <v>0.38323399000000002</v>
      </c>
      <c r="E1783" s="32">
        <v>0.61676600999999998</v>
      </c>
    </row>
    <row r="1784" spans="1:5">
      <c r="A1784" s="31">
        <v>2008</v>
      </c>
      <c r="B1784" s="31">
        <v>1</v>
      </c>
      <c r="C1784" s="32">
        <v>2.5076660000000001E-2</v>
      </c>
      <c r="D1784" s="32">
        <v>2.4766130000000001E-2</v>
      </c>
      <c r="E1784" s="32">
        <v>0.97523386999999995</v>
      </c>
    </row>
    <row r="1785" spans="1:5">
      <c r="A1785" s="31">
        <v>2008</v>
      </c>
      <c r="B1785" s="31">
        <v>2</v>
      </c>
      <c r="C1785" s="32">
        <v>1.5218489999999999E-2</v>
      </c>
      <c r="D1785" s="32">
        <v>1.510356E-2</v>
      </c>
      <c r="E1785" s="32">
        <v>0.98489643999999998</v>
      </c>
    </row>
    <row r="1786" spans="1:5">
      <c r="A1786" s="31">
        <v>2008</v>
      </c>
      <c r="B1786" s="31">
        <v>3</v>
      </c>
      <c r="C1786" s="32">
        <v>1.021626E-2</v>
      </c>
      <c r="D1786" s="32">
        <v>1.0164329999999999E-2</v>
      </c>
      <c r="E1786" s="32">
        <v>0.98983566999999995</v>
      </c>
    </row>
    <row r="1787" spans="1:5">
      <c r="A1787" s="31">
        <v>2008</v>
      </c>
      <c r="B1787" s="31">
        <v>4</v>
      </c>
      <c r="C1787" s="32">
        <v>6.9842999999999997E-3</v>
      </c>
      <c r="D1787" s="32">
        <v>6.9599900000000001E-3</v>
      </c>
      <c r="E1787" s="32">
        <v>0.99304000999999997</v>
      </c>
    </row>
    <row r="1788" spans="1:5">
      <c r="A1788" s="31">
        <v>2008</v>
      </c>
      <c r="B1788" s="31">
        <v>5</v>
      </c>
      <c r="C1788" s="32">
        <v>5.1588600000000004E-3</v>
      </c>
      <c r="D1788" s="32">
        <v>5.1455900000000002E-3</v>
      </c>
      <c r="E1788" s="32">
        <v>0.99485440999999997</v>
      </c>
    </row>
    <row r="1789" spans="1:5">
      <c r="A1789" s="31">
        <v>2008</v>
      </c>
      <c r="B1789" s="31">
        <v>6</v>
      </c>
      <c r="C1789" s="32">
        <v>4.16856E-3</v>
      </c>
      <c r="D1789" s="32">
        <v>4.1598900000000003E-3</v>
      </c>
      <c r="E1789" s="32">
        <v>0.99584010999999995</v>
      </c>
    </row>
    <row r="1790" spans="1:5">
      <c r="A1790" s="31">
        <v>2008</v>
      </c>
      <c r="B1790" s="31">
        <v>7</v>
      </c>
      <c r="C1790" s="32">
        <v>3.4559500000000002E-3</v>
      </c>
      <c r="D1790" s="32">
        <v>3.44999E-3</v>
      </c>
      <c r="E1790" s="32">
        <v>0.99655000999999999</v>
      </c>
    </row>
    <row r="1791" spans="1:5">
      <c r="A1791" s="31">
        <v>2008</v>
      </c>
      <c r="B1791" s="31">
        <v>8</v>
      </c>
      <c r="C1791" s="32">
        <v>2.9801200000000002E-3</v>
      </c>
      <c r="D1791" s="32">
        <v>2.97569E-3</v>
      </c>
      <c r="E1791" s="32">
        <v>0.99702431000000002</v>
      </c>
    </row>
    <row r="1792" spans="1:5">
      <c r="A1792" s="31">
        <v>2008</v>
      </c>
      <c r="B1792" s="31">
        <v>9</v>
      </c>
      <c r="C1792" s="32">
        <v>2.66884E-3</v>
      </c>
      <c r="D1792" s="32">
        <v>2.6652899999999998E-3</v>
      </c>
      <c r="E1792" s="32">
        <v>0.99733470999999996</v>
      </c>
    </row>
    <row r="1793" spans="1:5">
      <c r="A1793" s="31">
        <v>2008</v>
      </c>
      <c r="B1793" s="31">
        <v>10</v>
      </c>
      <c r="C1793" s="32">
        <v>2.47766E-3</v>
      </c>
      <c r="D1793" s="32">
        <v>2.4746E-3</v>
      </c>
      <c r="E1793" s="32">
        <v>0.99752540000000001</v>
      </c>
    </row>
    <row r="1794" spans="1:5">
      <c r="A1794" s="31">
        <v>2008</v>
      </c>
      <c r="B1794" s="31">
        <v>11</v>
      </c>
      <c r="C1794" s="32">
        <v>2.3604300000000002E-3</v>
      </c>
      <c r="D1794" s="32">
        <v>2.3576399999999998E-3</v>
      </c>
      <c r="E1794" s="32">
        <v>0.99764235999999995</v>
      </c>
    </row>
    <row r="1795" spans="1:5">
      <c r="A1795" s="31">
        <v>2008</v>
      </c>
      <c r="B1795" s="31">
        <v>12</v>
      </c>
      <c r="C1795" s="32">
        <v>2.35119E-3</v>
      </c>
      <c r="D1795" s="32">
        <v>2.3484299999999999E-3</v>
      </c>
      <c r="E1795" s="32">
        <v>0.99765157000000004</v>
      </c>
    </row>
    <row r="1796" spans="1:5">
      <c r="A1796" s="31">
        <v>2008</v>
      </c>
      <c r="B1796" s="31">
        <v>13</v>
      </c>
      <c r="C1796" s="32">
        <v>2.39829E-3</v>
      </c>
      <c r="D1796" s="32">
        <v>2.3954100000000002E-3</v>
      </c>
      <c r="E1796" s="32">
        <v>0.99760459000000001</v>
      </c>
    </row>
    <row r="1797" spans="1:5">
      <c r="A1797" s="31">
        <v>2008</v>
      </c>
      <c r="B1797" s="31">
        <v>14</v>
      </c>
      <c r="C1797" s="32">
        <v>2.5154700000000001E-3</v>
      </c>
      <c r="D1797" s="32">
        <v>2.5123099999999998E-3</v>
      </c>
      <c r="E1797" s="32">
        <v>0.99748769000000004</v>
      </c>
    </row>
    <row r="1798" spans="1:5">
      <c r="A1798" s="31">
        <v>2008</v>
      </c>
      <c r="B1798" s="31">
        <v>15</v>
      </c>
      <c r="C1798" s="32">
        <v>2.6666799999999998E-3</v>
      </c>
      <c r="D1798" s="32">
        <v>2.6631300000000001E-3</v>
      </c>
      <c r="E1798" s="32">
        <v>0.99733687000000004</v>
      </c>
    </row>
    <row r="1799" spans="1:5">
      <c r="A1799" s="31">
        <v>2008</v>
      </c>
      <c r="B1799" s="31">
        <v>16</v>
      </c>
      <c r="C1799" s="32">
        <v>2.8881699999999998E-3</v>
      </c>
      <c r="D1799" s="32">
        <v>2.8840099999999998E-3</v>
      </c>
      <c r="E1799" s="32">
        <v>0.99711598999999995</v>
      </c>
    </row>
    <row r="1800" spans="1:5">
      <c r="A1800" s="31">
        <v>2008</v>
      </c>
      <c r="B1800" s="31">
        <v>17</v>
      </c>
      <c r="C1800" s="32">
        <v>3.12357E-3</v>
      </c>
      <c r="D1800" s="32">
        <v>3.1186999999999999E-3</v>
      </c>
      <c r="E1800" s="32">
        <v>0.99688129999999997</v>
      </c>
    </row>
    <row r="1801" spans="1:5">
      <c r="A1801" s="31">
        <v>2008</v>
      </c>
      <c r="B1801" s="31">
        <v>18</v>
      </c>
      <c r="C1801" s="32">
        <v>3.37741E-3</v>
      </c>
      <c r="D1801" s="32">
        <v>3.3717199999999999E-3</v>
      </c>
      <c r="E1801" s="32">
        <v>0.99662828000000003</v>
      </c>
    </row>
    <row r="1802" spans="1:5">
      <c r="A1802" s="31">
        <v>2008</v>
      </c>
      <c r="B1802" s="31">
        <v>19</v>
      </c>
      <c r="C1802" s="32">
        <v>3.6554500000000002E-3</v>
      </c>
      <c r="D1802" s="32">
        <v>3.6487799999999999E-3</v>
      </c>
      <c r="E1802" s="32">
        <v>0.99635121999999998</v>
      </c>
    </row>
    <row r="1803" spans="1:5">
      <c r="A1803" s="31">
        <v>2008</v>
      </c>
      <c r="B1803" s="31">
        <v>20</v>
      </c>
      <c r="C1803" s="32">
        <v>3.94539E-3</v>
      </c>
      <c r="D1803" s="32">
        <v>3.9376200000000002E-3</v>
      </c>
      <c r="E1803" s="32">
        <v>0.99606238000000002</v>
      </c>
    </row>
    <row r="1804" spans="1:5">
      <c r="A1804" s="31">
        <v>2008</v>
      </c>
      <c r="B1804" s="31">
        <v>21</v>
      </c>
      <c r="C1804" s="32">
        <v>4.2162800000000002E-3</v>
      </c>
      <c r="D1804" s="32">
        <v>4.20741E-3</v>
      </c>
      <c r="E1804" s="32">
        <v>0.99579258999999998</v>
      </c>
    </row>
    <row r="1805" spans="1:5">
      <c r="A1805" s="31">
        <v>2008</v>
      </c>
      <c r="B1805" s="31">
        <v>22</v>
      </c>
      <c r="C1805" s="32">
        <v>4.4539599999999999E-3</v>
      </c>
      <c r="D1805" s="32">
        <v>4.4440699999999996E-3</v>
      </c>
      <c r="E1805" s="32">
        <v>0.99555592999999998</v>
      </c>
    </row>
    <row r="1806" spans="1:5">
      <c r="A1806" s="31">
        <v>2008</v>
      </c>
      <c r="B1806" s="31">
        <v>23</v>
      </c>
      <c r="C1806" s="32">
        <v>4.6464599999999998E-3</v>
      </c>
      <c r="D1806" s="32">
        <v>4.6356899999999996E-3</v>
      </c>
      <c r="E1806" s="32">
        <v>0.99536431000000003</v>
      </c>
    </row>
    <row r="1807" spans="1:5">
      <c r="A1807" s="31">
        <v>2008</v>
      </c>
      <c r="B1807" s="31">
        <v>24</v>
      </c>
      <c r="C1807" s="32">
        <v>4.8196599999999999E-3</v>
      </c>
      <c r="D1807" s="32">
        <v>4.8080700000000002E-3</v>
      </c>
      <c r="E1807" s="32">
        <v>0.99519192999999995</v>
      </c>
    </row>
    <row r="1808" spans="1:5">
      <c r="A1808" s="31">
        <v>2008</v>
      </c>
      <c r="B1808" s="31">
        <v>25</v>
      </c>
      <c r="C1808" s="32">
        <v>4.9756499999999999E-3</v>
      </c>
      <c r="D1808" s="32">
        <v>4.9633000000000004E-3</v>
      </c>
      <c r="E1808" s="32">
        <v>0.9950367</v>
      </c>
    </row>
    <row r="1809" spans="1:5">
      <c r="A1809" s="31">
        <v>2008</v>
      </c>
      <c r="B1809" s="31">
        <v>26</v>
      </c>
      <c r="C1809" s="32">
        <v>5.1162500000000001E-3</v>
      </c>
      <c r="D1809" s="32">
        <v>5.1031899999999996E-3</v>
      </c>
      <c r="E1809" s="32">
        <v>0.99489680999999996</v>
      </c>
    </row>
    <row r="1810" spans="1:5">
      <c r="A1810" s="31">
        <v>2008</v>
      </c>
      <c r="B1810" s="31">
        <v>27</v>
      </c>
      <c r="C1810" s="32">
        <v>5.25721E-3</v>
      </c>
      <c r="D1810" s="32">
        <v>5.2434300000000003E-3</v>
      </c>
      <c r="E1810" s="32">
        <v>0.99475656999999995</v>
      </c>
    </row>
    <row r="1811" spans="1:5">
      <c r="A1811" s="31">
        <v>2008</v>
      </c>
      <c r="B1811" s="31">
        <v>28</v>
      </c>
      <c r="C1811" s="32">
        <v>5.4243199999999998E-3</v>
      </c>
      <c r="D1811" s="32">
        <v>5.4096500000000002E-3</v>
      </c>
      <c r="E1811" s="32">
        <v>0.99459034999999996</v>
      </c>
    </row>
    <row r="1812" spans="1:5">
      <c r="A1812" s="31">
        <v>2008</v>
      </c>
      <c r="B1812" s="31">
        <v>29</v>
      </c>
      <c r="C1812" s="32">
        <v>5.5594099999999999E-3</v>
      </c>
      <c r="D1812" s="32">
        <v>5.5440000000000003E-3</v>
      </c>
      <c r="E1812" s="32">
        <v>0.99445600000000001</v>
      </c>
    </row>
    <row r="1813" spans="1:5">
      <c r="A1813" s="31">
        <v>2008</v>
      </c>
      <c r="B1813" s="31">
        <v>30</v>
      </c>
      <c r="C1813" s="32">
        <v>5.7906800000000003E-3</v>
      </c>
      <c r="D1813" s="32">
        <v>5.7739599999999999E-3</v>
      </c>
      <c r="E1813" s="32">
        <v>0.99422604000000003</v>
      </c>
    </row>
    <row r="1814" spans="1:5">
      <c r="A1814" s="31">
        <v>2008</v>
      </c>
      <c r="B1814" s="31">
        <v>31</v>
      </c>
      <c r="C1814" s="32">
        <v>5.9134399999999998E-3</v>
      </c>
      <c r="D1814" s="32">
        <v>5.8960100000000001E-3</v>
      </c>
      <c r="E1814" s="32">
        <v>0.99410399000000005</v>
      </c>
    </row>
    <row r="1815" spans="1:5">
      <c r="A1815" s="31">
        <v>2008</v>
      </c>
      <c r="B1815" s="31">
        <v>32</v>
      </c>
      <c r="C1815" s="32">
        <v>6.1840100000000002E-3</v>
      </c>
      <c r="D1815" s="32">
        <v>6.1649499999999998E-3</v>
      </c>
      <c r="E1815" s="32">
        <v>0.99383505000000005</v>
      </c>
    </row>
    <row r="1816" spans="1:5">
      <c r="A1816" s="31">
        <v>2008</v>
      </c>
      <c r="B1816" s="31">
        <v>33</v>
      </c>
      <c r="C1816" s="32">
        <v>6.40575E-3</v>
      </c>
      <c r="D1816" s="32">
        <v>6.3852900000000001E-3</v>
      </c>
      <c r="E1816" s="32">
        <v>0.99361471000000001</v>
      </c>
    </row>
    <row r="1817" spans="1:5">
      <c r="A1817" s="31">
        <v>2008</v>
      </c>
      <c r="B1817" s="31">
        <v>34</v>
      </c>
      <c r="C1817" s="32">
        <v>6.6420699999999999E-3</v>
      </c>
      <c r="D1817" s="32">
        <v>6.6200800000000004E-3</v>
      </c>
      <c r="E1817" s="32">
        <v>0.99337991999999997</v>
      </c>
    </row>
    <row r="1818" spans="1:5">
      <c r="A1818" s="31">
        <v>2008</v>
      </c>
      <c r="B1818" s="31">
        <v>35</v>
      </c>
      <c r="C1818" s="32">
        <v>6.9169399999999999E-3</v>
      </c>
      <c r="D1818" s="32">
        <v>6.8931000000000001E-3</v>
      </c>
      <c r="E1818" s="32">
        <v>0.99310690000000001</v>
      </c>
    </row>
    <row r="1819" spans="1:5">
      <c r="A1819" s="31">
        <v>2008</v>
      </c>
      <c r="B1819" s="31">
        <v>36</v>
      </c>
      <c r="C1819" s="32">
        <v>7.1799000000000003E-3</v>
      </c>
      <c r="D1819" s="32">
        <v>7.1542200000000002E-3</v>
      </c>
      <c r="E1819" s="32">
        <v>0.99284578000000001</v>
      </c>
    </row>
    <row r="1820" spans="1:5">
      <c r="A1820" s="31">
        <v>2008</v>
      </c>
      <c r="B1820" s="31">
        <v>37</v>
      </c>
      <c r="C1820" s="32">
        <v>7.4285799999999997E-3</v>
      </c>
      <c r="D1820" s="32">
        <v>7.4010999999999999E-3</v>
      </c>
      <c r="E1820" s="32">
        <v>0.99259889999999995</v>
      </c>
    </row>
    <row r="1821" spans="1:5">
      <c r="A1821" s="31">
        <v>2008</v>
      </c>
      <c r="B1821" s="31">
        <v>38</v>
      </c>
      <c r="C1821" s="32">
        <v>7.7528900000000001E-3</v>
      </c>
      <c r="D1821" s="32">
        <v>7.7229500000000001E-3</v>
      </c>
      <c r="E1821" s="32">
        <v>0.99227704999999999</v>
      </c>
    </row>
    <row r="1822" spans="1:5">
      <c r="A1822" s="31">
        <v>2008</v>
      </c>
      <c r="B1822" s="31">
        <v>39</v>
      </c>
      <c r="C1822" s="32">
        <v>8.0048900000000006E-3</v>
      </c>
      <c r="D1822" s="32">
        <v>7.9729799999999993E-3</v>
      </c>
      <c r="E1822" s="32">
        <v>0.99202701999999998</v>
      </c>
    </row>
    <row r="1823" spans="1:5">
      <c r="A1823" s="31">
        <v>2008</v>
      </c>
      <c r="B1823" s="31">
        <v>40</v>
      </c>
      <c r="C1823" s="32">
        <v>8.4055399999999995E-3</v>
      </c>
      <c r="D1823" s="32">
        <v>8.3703700000000002E-3</v>
      </c>
      <c r="E1823" s="32">
        <v>0.99162963000000004</v>
      </c>
    </row>
    <row r="1824" spans="1:5">
      <c r="A1824" s="31">
        <v>2008</v>
      </c>
      <c r="B1824" s="31">
        <v>41</v>
      </c>
      <c r="C1824" s="32">
        <v>8.5581100000000007E-3</v>
      </c>
      <c r="D1824" s="32">
        <v>8.5216400000000005E-3</v>
      </c>
      <c r="E1824" s="32">
        <v>0.99147836</v>
      </c>
    </row>
    <row r="1825" spans="1:5">
      <c r="A1825" s="31">
        <v>2008</v>
      </c>
      <c r="B1825" s="31">
        <v>42</v>
      </c>
      <c r="C1825" s="32">
        <v>9.0099599999999992E-3</v>
      </c>
      <c r="D1825" s="32">
        <v>8.9695499999999997E-3</v>
      </c>
      <c r="E1825" s="32">
        <v>0.99103045000000001</v>
      </c>
    </row>
    <row r="1826" spans="1:5">
      <c r="A1826" s="31">
        <v>2008</v>
      </c>
      <c r="B1826" s="31">
        <v>43</v>
      </c>
      <c r="C1826" s="32">
        <v>9.2405600000000001E-3</v>
      </c>
      <c r="D1826" s="32">
        <v>9.1980599999999992E-3</v>
      </c>
      <c r="E1826" s="32">
        <v>0.99080193999999999</v>
      </c>
    </row>
    <row r="1827" spans="1:5">
      <c r="A1827" s="31">
        <v>2008</v>
      </c>
      <c r="B1827" s="31">
        <v>44</v>
      </c>
      <c r="C1827" s="32">
        <v>9.5914599999999996E-3</v>
      </c>
      <c r="D1827" s="32">
        <v>9.5456800000000008E-3</v>
      </c>
      <c r="E1827" s="32">
        <v>0.99045432</v>
      </c>
    </row>
    <row r="1828" spans="1:5">
      <c r="A1828" s="31">
        <v>2008</v>
      </c>
      <c r="B1828" s="31">
        <v>45</v>
      </c>
      <c r="C1828" s="32">
        <v>1.0017079999999999E-2</v>
      </c>
      <c r="D1828" s="32">
        <v>9.9671599999999992E-3</v>
      </c>
      <c r="E1828" s="32">
        <v>0.99003284000000003</v>
      </c>
    </row>
    <row r="1829" spans="1:5">
      <c r="A1829" s="31">
        <v>2008</v>
      </c>
      <c r="B1829" s="31">
        <v>46</v>
      </c>
      <c r="C1829" s="32">
        <v>1.0356880000000001E-2</v>
      </c>
      <c r="D1829" s="32">
        <v>1.030352E-2</v>
      </c>
      <c r="E1829" s="32">
        <v>0.98969647999999999</v>
      </c>
    </row>
    <row r="1830" spans="1:5">
      <c r="A1830" s="31">
        <v>2008</v>
      </c>
      <c r="B1830" s="31">
        <v>47</v>
      </c>
      <c r="C1830" s="32">
        <v>1.081536E-2</v>
      </c>
      <c r="D1830" s="32">
        <v>1.075719E-2</v>
      </c>
      <c r="E1830" s="32">
        <v>0.98924281000000003</v>
      </c>
    </row>
    <row r="1831" spans="1:5">
      <c r="A1831" s="31">
        <v>2008</v>
      </c>
      <c r="B1831" s="31">
        <v>48</v>
      </c>
      <c r="C1831" s="32">
        <v>1.1449290000000001E-2</v>
      </c>
      <c r="D1831" s="32">
        <v>1.1384119999999999E-2</v>
      </c>
      <c r="E1831" s="32">
        <v>0.98861588</v>
      </c>
    </row>
    <row r="1832" spans="1:5">
      <c r="A1832" s="31">
        <v>2008</v>
      </c>
      <c r="B1832" s="31">
        <v>49</v>
      </c>
      <c r="C1832" s="32">
        <v>1.2053039999999999E-2</v>
      </c>
      <c r="D1832" s="32">
        <v>1.198084E-2</v>
      </c>
      <c r="E1832" s="32">
        <v>0.98801916000000001</v>
      </c>
    </row>
    <row r="1833" spans="1:5">
      <c r="A1833" s="31">
        <v>2008</v>
      </c>
      <c r="B1833" s="31">
        <v>50</v>
      </c>
      <c r="C1833" s="32">
        <v>1.2930759999999999E-2</v>
      </c>
      <c r="D1833" s="32">
        <v>1.28477E-2</v>
      </c>
      <c r="E1833" s="32">
        <v>0.98715229999999998</v>
      </c>
    </row>
    <row r="1834" spans="1:5">
      <c r="A1834" s="31">
        <v>2008</v>
      </c>
      <c r="B1834" s="31">
        <v>51</v>
      </c>
      <c r="C1834" s="32">
        <v>1.3412520000000001E-2</v>
      </c>
      <c r="D1834" s="32">
        <v>1.332317E-2</v>
      </c>
      <c r="E1834" s="32">
        <v>0.98667682999999995</v>
      </c>
    </row>
    <row r="1835" spans="1:5">
      <c r="A1835" s="31">
        <v>2008</v>
      </c>
      <c r="B1835" s="31">
        <v>52</v>
      </c>
      <c r="C1835" s="32">
        <v>1.437043E-2</v>
      </c>
      <c r="D1835" s="32">
        <v>1.426791E-2</v>
      </c>
      <c r="E1835" s="32">
        <v>0.98573208999999995</v>
      </c>
    </row>
    <row r="1836" spans="1:5">
      <c r="A1836" s="31">
        <v>2008</v>
      </c>
      <c r="B1836" s="31">
        <v>53</v>
      </c>
      <c r="C1836" s="32">
        <v>1.504456E-2</v>
      </c>
      <c r="D1836" s="32">
        <v>1.4932229999999999E-2</v>
      </c>
      <c r="E1836" s="32">
        <v>0.98506777000000001</v>
      </c>
    </row>
    <row r="1837" spans="1:5">
      <c r="A1837" s="31">
        <v>2008</v>
      </c>
      <c r="B1837" s="31">
        <v>54</v>
      </c>
      <c r="C1837" s="32">
        <v>1.586798E-2</v>
      </c>
      <c r="D1837" s="32">
        <v>1.574308E-2</v>
      </c>
      <c r="E1837" s="32">
        <v>0.98425691999999998</v>
      </c>
    </row>
    <row r="1838" spans="1:5">
      <c r="A1838" s="31">
        <v>2008</v>
      </c>
      <c r="B1838" s="31">
        <v>55</v>
      </c>
      <c r="C1838" s="32">
        <v>1.6673360000000002E-2</v>
      </c>
      <c r="D1838" s="32">
        <v>1.653551E-2</v>
      </c>
      <c r="E1838" s="32">
        <v>0.98346449000000002</v>
      </c>
    </row>
    <row r="1839" spans="1:5">
      <c r="A1839" s="31">
        <v>2008</v>
      </c>
      <c r="B1839" s="31">
        <v>56</v>
      </c>
      <c r="C1839" s="32">
        <v>1.760726E-2</v>
      </c>
      <c r="D1839" s="32">
        <v>1.74536E-2</v>
      </c>
      <c r="E1839" s="32">
        <v>0.98254640000000004</v>
      </c>
    </row>
    <row r="1840" spans="1:5">
      <c r="A1840" s="31">
        <v>2008</v>
      </c>
      <c r="B1840" s="31">
        <v>57</v>
      </c>
      <c r="C1840" s="32">
        <v>1.8561930000000001E-2</v>
      </c>
      <c r="D1840" s="32">
        <v>1.839124E-2</v>
      </c>
      <c r="E1840" s="32">
        <v>0.98160875999999997</v>
      </c>
    </row>
    <row r="1841" spans="1:5">
      <c r="A1841" s="31">
        <v>2008</v>
      </c>
      <c r="B1841" s="31">
        <v>58</v>
      </c>
      <c r="C1841" s="32">
        <v>1.9962400000000002E-2</v>
      </c>
      <c r="D1841" s="32">
        <v>1.9765120000000001E-2</v>
      </c>
      <c r="E1841" s="32">
        <v>0.98023488000000003</v>
      </c>
    </row>
    <row r="1842" spans="1:5">
      <c r="A1842" s="31">
        <v>2008</v>
      </c>
      <c r="B1842" s="31">
        <v>59</v>
      </c>
      <c r="C1842" s="32">
        <v>2.1372180000000001E-2</v>
      </c>
      <c r="D1842" s="32">
        <v>2.1146209999999999E-2</v>
      </c>
      <c r="E1842" s="32">
        <v>0.97885378999999995</v>
      </c>
    </row>
    <row r="1843" spans="1:5">
      <c r="A1843" s="31">
        <v>2008</v>
      </c>
      <c r="B1843" s="31">
        <v>60</v>
      </c>
      <c r="C1843" s="32">
        <v>2.3496550000000001E-2</v>
      </c>
      <c r="D1843" s="32">
        <v>2.322372E-2</v>
      </c>
      <c r="E1843" s="32">
        <v>0.97677628000000005</v>
      </c>
    </row>
    <row r="1844" spans="1:5">
      <c r="A1844" s="31">
        <v>2008</v>
      </c>
      <c r="B1844" s="31">
        <v>61</v>
      </c>
      <c r="C1844" s="32">
        <v>2.4842340000000001E-2</v>
      </c>
      <c r="D1844" s="32">
        <v>2.4537550000000002E-2</v>
      </c>
      <c r="E1844" s="32">
        <v>0.97546244999999998</v>
      </c>
    </row>
    <row r="1845" spans="1:5">
      <c r="A1845" s="31">
        <v>2008</v>
      </c>
      <c r="B1845" s="31">
        <v>62</v>
      </c>
      <c r="C1845" s="32">
        <v>2.728394E-2</v>
      </c>
      <c r="D1845" s="32">
        <v>2.6916740000000001E-2</v>
      </c>
      <c r="E1845" s="32">
        <v>0.97308326000000001</v>
      </c>
    </row>
    <row r="1846" spans="1:5">
      <c r="A1846" s="31">
        <v>2008</v>
      </c>
      <c r="B1846" s="31">
        <v>63</v>
      </c>
      <c r="C1846" s="32">
        <v>2.9483880000000001E-2</v>
      </c>
      <c r="D1846" s="32">
        <v>2.9055540000000001E-2</v>
      </c>
      <c r="E1846" s="32">
        <v>0.97094446000000001</v>
      </c>
    </row>
    <row r="1847" spans="1:5">
      <c r="A1847" s="31">
        <v>2008</v>
      </c>
      <c r="B1847" s="31">
        <v>64</v>
      </c>
      <c r="C1847" s="32">
        <v>3.1925500000000002E-2</v>
      </c>
      <c r="D1847" s="32">
        <v>3.1423890000000003E-2</v>
      </c>
      <c r="E1847" s="32">
        <v>0.96857610999999999</v>
      </c>
    </row>
    <row r="1848" spans="1:5">
      <c r="A1848" s="31">
        <v>2008</v>
      </c>
      <c r="B1848" s="31">
        <v>65</v>
      </c>
      <c r="C1848" s="32">
        <v>3.4680349999999999E-2</v>
      </c>
      <c r="D1848" s="32">
        <v>3.4089229999999998E-2</v>
      </c>
      <c r="E1848" s="32">
        <v>0.96591077000000003</v>
      </c>
    </row>
    <row r="1849" spans="1:5">
      <c r="A1849" s="31">
        <v>2008</v>
      </c>
      <c r="B1849" s="31">
        <v>66</v>
      </c>
      <c r="C1849" s="32">
        <v>3.727428E-2</v>
      </c>
      <c r="D1849" s="32">
        <v>3.6592310000000003E-2</v>
      </c>
      <c r="E1849" s="32">
        <v>0.96340769000000004</v>
      </c>
    </row>
    <row r="1850" spans="1:5">
      <c r="A1850" s="31">
        <v>2008</v>
      </c>
      <c r="B1850" s="31">
        <v>67</v>
      </c>
      <c r="C1850" s="32">
        <v>4.0487099999999998E-2</v>
      </c>
      <c r="D1850" s="32">
        <v>3.9683759999999998E-2</v>
      </c>
      <c r="E1850" s="32">
        <v>0.96031624000000004</v>
      </c>
    </row>
    <row r="1851" spans="1:5">
      <c r="A1851" s="31">
        <v>2008</v>
      </c>
      <c r="B1851" s="31">
        <v>68</v>
      </c>
      <c r="C1851" s="32">
        <v>4.4267210000000001E-2</v>
      </c>
      <c r="D1851" s="32">
        <v>4.3308630000000001E-2</v>
      </c>
      <c r="E1851" s="32">
        <v>0.95669137000000004</v>
      </c>
    </row>
    <row r="1852" spans="1:5">
      <c r="A1852" s="31">
        <v>2008</v>
      </c>
      <c r="B1852" s="31">
        <v>69</v>
      </c>
      <c r="C1852" s="32">
        <v>4.8097149999999998E-2</v>
      </c>
      <c r="D1852" s="32">
        <v>4.696765E-2</v>
      </c>
      <c r="E1852" s="32">
        <v>0.95303234999999997</v>
      </c>
    </row>
    <row r="1853" spans="1:5">
      <c r="A1853" s="31">
        <v>2008</v>
      </c>
      <c r="B1853" s="31">
        <v>70</v>
      </c>
      <c r="C1853" s="32">
        <v>5.3795129999999997E-2</v>
      </c>
      <c r="D1853" s="32">
        <v>5.238607E-2</v>
      </c>
      <c r="E1853" s="32">
        <v>0.94761393000000005</v>
      </c>
    </row>
    <row r="1854" spans="1:5">
      <c r="A1854" s="31">
        <v>2008</v>
      </c>
      <c r="B1854" s="31">
        <v>71</v>
      </c>
      <c r="C1854" s="32">
        <v>5.7507030000000001E-2</v>
      </c>
      <c r="D1854" s="32">
        <v>5.589972E-2</v>
      </c>
      <c r="E1854" s="32">
        <v>0.94410028000000001</v>
      </c>
    </row>
    <row r="1855" spans="1:5">
      <c r="A1855" s="31">
        <v>2008</v>
      </c>
      <c r="B1855" s="31">
        <v>72</v>
      </c>
      <c r="C1855" s="32">
        <v>6.4070959999999996E-2</v>
      </c>
      <c r="D1855" s="32">
        <v>6.2082129999999999E-2</v>
      </c>
      <c r="E1855" s="32">
        <v>0.93791787000000004</v>
      </c>
    </row>
    <row r="1856" spans="1:5">
      <c r="A1856" s="31">
        <v>2008</v>
      </c>
      <c r="B1856" s="31">
        <v>73</v>
      </c>
      <c r="C1856" s="32">
        <v>6.9811219999999993E-2</v>
      </c>
      <c r="D1856" s="32">
        <v>6.745661E-2</v>
      </c>
      <c r="E1856" s="32">
        <v>0.93254338999999997</v>
      </c>
    </row>
    <row r="1857" spans="1:5">
      <c r="A1857" s="31">
        <v>2008</v>
      </c>
      <c r="B1857" s="31">
        <v>74</v>
      </c>
      <c r="C1857" s="32">
        <v>7.6373380000000005E-2</v>
      </c>
      <c r="D1857" s="32">
        <v>7.3564210000000005E-2</v>
      </c>
      <c r="E1857" s="32">
        <v>0.92643578999999998</v>
      </c>
    </row>
    <row r="1858" spans="1:5">
      <c r="A1858" s="31">
        <v>2008</v>
      </c>
      <c r="B1858" s="31">
        <v>75</v>
      </c>
      <c r="C1858" s="32">
        <v>8.3627160000000006E-2</v>
      </c>
      <c r="D1858" s="32">
        <v>8.0270750000000002E-2</v>
      </c>
      <c r="E1858" s="32">
        <v>0.91972925000000005</v>
      </c>
    </row>
    <row r="1859" spans="1:5">
      <c r="A1859" s="31">
        <v>2008</v>
      </c>
      <c r="B1859" s="31">
        <v>76</v>
      </c>
      <c r="C1859" s="32">
        <v>9.0660950000000004E-2</v>
      </c>
      <c r="D1859" s="32">
        <v>8.6729459999999994E-2</v>
      </c>
      <c r="E1859" s="32">
        <v>0.91327053999999996</v>
      </c>
    </row>
    <row r="1860" spans="1:5">
      <c r="A1860" s="31">
        <v>2008</v>
      </c>
      <c r="B1860" s="31">
        <v>77</v>
      </c>
      <c r="C1860" s="32">
        <v>9.8296670000000003E-2</v>
      </c>
      <c r="D1860" s="32">
        <v>9.3691869999999997E-2</v>
      </c>
      <c r="E1860" s="32">
        <v>0.90630812999999999</v>
      </c>
    </row>
    <row r="1861" spans="1:5">
      <c r="A1861" s="31">
        <v>2008</v>
      </c>
      <c r="B1861" s="31">
        <v>78</v>
      </c>
      <c r="C1861" s="32">
        <v>0.10778562999999999</v>
      </c>
      <c r="D1861" s="32">
        <v>0.10227381000000001</v>
      </c>
      <c r="E1861" s="32">
        <v>0.89772618999999998</v>
      </c>
    </row>
    <row r="1862" spans="1:5">
      <c r="A1862" s="31">
        <v>2008</v>
      </c>
      <c r="B1862" s="31">
        <v>79</v>
      </c>
      <c r="C1862" s="32">
        <v>0.11636239</v>
      </c>
      <c r="D1862" s="32">
        <v>0.10996452</v>
      </c>
      <c r="E1862" s="32">
        <v>0.89003547999999999</v>
      </c>
    </row>
    <row r="1863" spans="1:5">
      <c r="A1863" s="31">
        <v>2008</v>
      </c>
      <c r="B1863" s="31">
        <v>80</v>
      </c>
      <c r="C1863" s="32">
        <v>0.12758739999999999</v>
      </c>
      <c r="D1863" s="32">
        <v>0.11993623</v>
      </c>
      <c r="E1863" s="32">
        <v>0.88006377000000002</v>
      </c>
    </row>
    <row r="1864" spans="1:5">
      <c r="A1864" s="31">
        <v>2008</v>
      </c>
      <c r="B1864" s="31">
        <v>81</v>
      </c>
      <c r="C1864" s="32">
        <v>0.13578388999999999</v>
      </c>
      <c r="D1864" s="32">
        <v>0.12715134</v>
      </c>
      <c r="E1864" s="32">
        <v>0.87284866000000005</v>
      </c>
    </row>
    <row r="1865" spans="1:5">
      <c r="A1865" s="31">
        <v>2008</v>
      </c>
      <c r="B1865" s="31">
        <v>82</v>
      </c>
      <c r="C1865" s="32">
        <v>0.15014488000000001</v>
      </c>
      <c r="D1865" s="32">
        <v>0.13966025000000001</v>
      </c>
      <c r="E1865" s="32">
        <v>0.86033974999999996</v>
      </c>
    </row>
    <row r="1866" spans="1:5">
      <c r="A1866" s="31">
        <v>2008</v>
      </c>
      <c r="B1866" s="31">
        <v>83</v>
      </c>
      <c r="C1866" s="32">
        <v>0.16294645999999999</v>
      </c>
      <c r="D1866" s="32">
        <v>0.15067082000000001</v>
      </c>
      <c r="E1866" s="32">
        <v>0.84932918000000002</v>
      </c>
    </row>
    <row r="1867" spans="1:5">
      <c r="A1867" s="31">
        <v>2008</v>
      </c>
      <c r="B1867" s="31">
        <v>84</v>
      </c>
      <c r="C1867" s="32">
        <v>0.17798317999999999</v>
      </c>
      <c r="D1867" s="32">
        <v>0.16343853</v>
      </c>
      <c r="E1867" s="32">
        <v>0.83656147000000003</v>
      </c>
    </row>
    <row r="1868" spans="1:5">
      <c r="A1868" s="31">
        <v>2008</v>
      </c>
      <c r="B1868" s="31">
        <v>85</v>
      </c>
      <c r="C1868" s="32">
        <v>0.19180356000000001</v>
      </c>
      <c r="D1868" s="32">
        <v>0.17501892999999999</v>
      </c>
      <c r="E1868" s="32">
        <v>0.82498106999999998</v>
      </c>
    </row>
    <row r="1869" spans="1:5">
      <c r="A1869" s="31">
        <v>2008</v>
      </c>
      <c r="B1869" s="31">
        <v>86</v>
      </c>
      <c r="C1869" s="32">
        <v>0.20679658000000001</v>
      </c>
      <c r="D1869" s="32">
        <v>0.18741789</v>
      </c>
      <c r="E1869" s="32">
        <v>0.81258211000000002</v>
      </c>
    </row>
    <row r="1870" spans="1:5">
      <c r="A1870" s="31">
        <v>2008</v>
      </c>
      <c r="B1870" s="31">
        <v>87</v>
      </c>
      <c r="C1870" s="32">
        <v>0.22189766999999999</v>
      </c>
      <c r="D1870" s="32">
        <v>0.19973706999999999</v>
      </c>
      <c r="E1870" s="32">
        <v>0.80026293000000004</v>
      </c>
    </row>
    <row r="1871" spans="1:5">
      <c r="A1871" s="31">
        <v>2008</v>
      </c>
      <c r="B1871" s="31">
        <v>88</v>
      </c>
      <c r="C1871" s="32">
        <v>0.23877567999999999</v>
      </c>
      <c r="D1871" s="32">
        <v>0.21330916</v>
      </c>
      <c r="E1871" s="32">
        <v>0.78669084</v>
      </c>
    </row>
    <row r="1872" spans="1:5">
      <c r="A1872" s="31">
        <v>2008</v>
      </c>
      <c r="B1872" s="31">
        <v>89</v>
      </c>
      <c r="C1872" s="32">
        <v>0.25461801000000001</v>
      </c>
      <c r="D1872" s="32">
        <v>0.22586354</v>
      </c>
      <c r="E1872" s="32">
        <v>0.77413646000000003</v>
      </c>
    </row>
    <row r="1873" spans="1:5">
      <c r="A1873" s="31">
        <v>2008</v>
      </c>
      <c r="B1873" s="31">
        <v>90</v>
      </c>
      <c r="C1873" s="32">
        <v>0.27626161999999999</v>
      </c>
      <c r="D1873" s="32">
        <v>0.24273275</v>
      </c>
      <c r="E1873" s="32">
        <v>0.75726724999999995</v>
      </c>
    </row>
    <row r="1874" spans="1:5">
      <c r="A1874" s="31">
        <v>2008</v>
      </c>
      <c r="B1874" s="31">
        <v>91</v>
      </c>
      <c r="C1874" s="32">
        <v>0.28989759999999998</v>
      </c>
      <c r="D1874" s="32">
        <v>0.25319700000000001</v>
      </c>
      <c r="E1874" s="32">
        <v>0.74680299999999999</v>
      </c>
    </row>
    <row r="1875" spans="1:5">
      <c r="A1875" s="31">
        <v>2008</v>
      </c>
      <c r="B1875" s="31">
        <v>92</v>
      </c>
      <c r="C1875" s="32">
        <v>0.31250108999999998</v>
      </c>
      <c r="D1875" s="32">
        <v>0.27027108</v>
      </c>
      <c r="E1875" s="32">
        <v>0.72972892</v>
      </c>
    </row>
    <row r="1876" spans="1:5">
      <c r="A1876" s="31">
        <v>2008</v>
      </c>
      <c r="B1876" s="31">
        <v>93</v>
      </c>
      <c r="C1876" s="32">
        <v>0.33297418000000001</v>
      </c>
      <c r="D1876" s="32">
        <v>0.28545038</v>
      </c>
      <c r="E1876" s="32">
        <v>0.71454962</v>
      </c>
    </row>
    <row r="1877" spans="1:5">
      <c r="A1877" s="31">
        <v>2008</v>
      </c>
      <c r="B1877" s="31">
        <v>94</v>
      </c>
      <c r="C1877" s="32">
        <v>0.3553963</v>
      </c>
      <c r="D1877" s="32">
        <v>0.30177198</v>
      </c>
      <c r="E1877" s="32">
        <v>0.69822801999999995</v>
      </c>
    </row>
    <row r="1878" spans="1:5">
      <c r="A1878" s="31">
        <v>2008</v>
      </c>
      <c r="B1878" s="31">
        <v>95</v>
      </c>
      <c r="C1878" s="32">
        <v>0.38027397000000002</v>
      </c>
      <c r="D1878" s="32">
        <v>0.31952118000000002</v>
      </c>
      <c r="E1878" s="32">
        <v>0.68047882000000004</v>
      </c>
    </row>
    <row r="1879" spans="1:5">
      <c r="A1879" s="31">
        <v>2008</v>
      </c>
      <c r="B1879" s="31">
        <v>96</v>
      </c>
      <c r="C1879" s="32">
        <v>0.40266142999999999</v>
      </c>
      <c r="D1879" s="32">
        <v>0.33517950000000002</v>
      </c>
      <c r="E1879" s="32">
        <v>0.66482050000000004</v>
      </c>
    </row>
    <row r="1880" spans="1:5">
      <c r="A1880" s="31">
        <v>2008</v>
      </c>
      <c r="B1880" s="31">
        <v>97</v>
      </c>
      <c r="C1880" s="32">
        <v>0.42444745</v>
      </c>
      <c r="D1880" s="32">
        <v>0.35013952999999998</v>
      </c>
      <c r="E1880" s="32">
        <v>0.64986047000000002</v>
      </c>
    </row>
    <row r="1881" spans="1:5">
      <c r="A1881" s="31">
        <v>2008</v>
      </c>
      <c r="B1881" s="31">
        <v>98</v>
      </c>
      <c r="C1881" s="32">
        <v>0.44546456000000001</v>
      </c>
      <c r="D1881" s="32">
        <v>0.36431896000000003</v>
      </c>
      <c r="E1881" s="32">
        <v>0.63568104000000003</v>
      </c>
    </row>
    <row r="1882" spans="1:5">
      <c r="A1882" s="31">
        <v>2008</v>
      </c>
      <c r="B1882" s="31">
        <v>99</v>
      </c>
      <c r="C1882" s="32">
        <v>0.47205169000000002</v>
      </c>
      <c r="D1882" s="32">
        <v>0.38191086000000002</v>
      </c>
      <c r="E1882" s="32">
        <v>0.61808914000000004</v>
      </c>
    </row>
    <row r="1883" spans="1:5">
      <c r="A1883" s="31">
        <v>2009</v>
      </c>
      <c r="B1883" s="31">
        <v>1</v>
      </c>
      <c r="C1883" s="32">
        <v>2.2796759999999999E-2</v>
      </c>
      <c r="D1883" s="32">
        <v>2.2539839999999998E-2</v>
      </c>
      <c r="E1883" s="32">
        <v>0.97746016000000002</v>
      </c>
    </row>
    <row r="1884" spans="1:5">
      <c r="A1884" s="31">
        <v>2009</v>
      </c>
      <c r="B1884" s="31">
        <v>2</v>
      </c>
      <c r="C1884" s="32">
        <v>1.3832850000000001E-2</v>
      </c>
      <c r="D1884" s="32">
        <v>1.3737839999999999E-2</v>
      </c>
      <c r="E1884" s="32">
        <v>0.98626216</v>
      </c>
    </row>
    <row r="1885" spans="1:5">
      <c r="A1885" s="31">
        <v>2009</v>
      </c>
      <c r="B1885" s="31">
        <v>3</v>
      </c>
      <c r="C1885" s="32">
        <v>9.2990599999999996E-3</v>
      </c>
      <c r="D1885" s="32">
        <v>9.2560200000000002E-3</v>
      </c>
      <c r="E1885" s="32">
        <v>0.99074397999999997</v>
      </c>
    </row>
    <row r="1886" spans="1:5">
      <c r="A1886" s="31">
        <v>2009</v>
      </c>
      <c r="B1886" s="31">
        <v>4</v>
      </c>
      <c r="C1886" s="32">
        <v>6.3773299999999996E-3</v>
      </c>
      <c r="D1886" s="32">
        <v>6.3570600000000003E-3</v>
      </c>
      <c r="E1886" s="32">
        <v>0.99364293999999997</v>
      </c>
    </row>
    <row r="1887" spans="1:5">
      <c r="A1887" s="31">
        <v>2009</v>
      </c>
      <c r="B1887" s="31">
        <v>5</v>
      </c>
      <c r="C1887" s="32">
        <v>4.7202800000000003E-3</v>
      </c>
      <c r="D1887" s="32">
        <v>4.7091700000000004E-3</v>
      </c>
      <c r="E1887" s="32">
        <v>0.99529082999999996</v>
      </c>
    </row>
    <row r="1888" spans="1:5">
      <c r="A1888" s="31">
        <v>2009</v>
      </c>
      <c r="B1888" s="31">
        <v>6</v>
      </c>
      <c r="C1888" s="32">
        <v>3.82146E-3</v>
      </c>
      <c r="D1888" s="32">
        <v>3.81417E-3</v>
      </c>
      <c r="E1888" s="32">
        <v>0.99618583000000005</v>
      </c>
    </row>
    <row r="1889" spans="1:5">
      <c r="A1889" s="31">
        <v>2009</v>
      </c>
      <c r="B1889" s="31">
        <v>7</v>
      </c>
      <c r="C1889" s="32">
        <v>3.1756599999999999E-3</v>
      </c>
      <c r="D1889" s="32">
        <v>3.1706199999999999E-3</v>
      </c>
      <c r="E1889" s="32">
        <v>0.99682937999999999</v>
      </c>
    </row>
    <row r="1890" spans="1:5">
      <c r="A1890" s="31">
        <v>2009</v>
      </c>
      <c r="B1890" s="31">
        <v>8</v>
      </c>
      <c r="C1890" s="32">
        <v>2.7424200000000002E-3</v>
      </c>
      <c r="D1890" s="32">
        <v>2.73866E-3</v>
      </c>
      <c r="E1890" s="32">
        <v>0.99726134</v>
      </c>
    </row>
    <row r="1891" spans="1:5">
      <c r="A1891" s="31">
        <v>2009</v>
      </c>
      <c r="B1891" s="31">
        <v>9</v>
      </c>
      <c r="C1891" s="32">
        <v>2.4590599999999999E-3</v>
      </c>
      <c r="D1891" s="32">
        <v>2.45604E-3</v>
      </c>
      <c r="E1891" s="32">
        <v>0.99754396000000001</v>
      </c>
    </row>
    <row r="1892" spans="1:5">
      <c r="A1892" s="31">
        <v>2009</v>
      </c>
      <c r="B1892" s="31">
        <v>10</v>
      </c>
      <c r="C1892" s="32">
        <v>2.2861000000000001E-3</v>
      </c>
      <c r="D1892" s="32">
        <v>2.28349E-3</v>
      </c>
      <c r="E1892" s="32">
        <v>0.99771650999999995</v>
      </c>
    </row>
    <row r="1893" spans="1:5">
      <c r="A1893" s="31">
        <v>2009</v>
      </c>
      <c r="B1893" s="31">
        <v>11</v>
      </c>
      <c r="C1893" s="32">
        <v>2.1821599999999998E-3</v>
      </c>
      <c r="D1893" s="32">
        <v>2.1797800000000001E-3</v>
      </c>
      <c r="E1893" s="32">
        <v>0.99782022000000004</v>
      </c>
    </row>
    <row r="1894" spans="1:5">
      <c r="A1894" s="31">
        <v>2009</v>
      </c>
      <c r="B1894" s="31">
        <v>12</v>
      </c>
      <c r="C1894" s="32">
        <v>2.1772100000000002E-3</v>
      </c>
      <c r="D1894" s="32">
        <v>2.1748399999999999E-3</v>
      </c>
      <c r="E1894" s="32">
        <v>0.99782515999999999</v>
      </c>
    </row>
    <row r="1895" spans="1:5">
      <c r="A1895" s="31">
        <v>2009</v>
      </c>
      <c r="B1895" s="31">
        <v>13</v>
      </c>
      <c r="C1895" s="32">
        <v>2.2262900000000001E-3</v>
      </c>
      <c r="D1895" s="32">
        <v>2.2238200000000001E-3</v>
      </c>
      <c r="E1895" s="32">
        <v>0.99777618000000001</v>
      </c>
    </row>
    <row r="1896" spans="1:5">
      <c r="A1896" s="31">
        <v>2009</v>
      </c>
      <c r="B1896" s="31">
        <v>14</v>
      </c>
      <c r="C1896" s="32">
        <v>2.34176E-3</v>
      </c>
      <c r="D1896" s="32">
        <v>2.3390199999999998E-3</v>
      </c>
      <c r="E1896" s="32">
        <v>0.99766098000000003</v>
      </c>
    </row>
    <row r="1897" spans="1:5">
      <c r="A1897" s="31">
        <v>2009</v>
      </c>
      <c r="B1897" s="31">
        <v>15</v>
      </c>
      <c r="C1897" s="32">
        <v>2.49124E-3</v>
      </c>
      <c r="D1897" s="32">
        <v>2.4881399999999998E-3</v>
      </c>
      <c r="E1897" s="32">
        <v>0.99751186000000003</v>
      </c>
    </row>
    <row r="1898" spans="1:5">
      <c r="A1898" s="31">
        <v>2009</v>
      </c>
      <c r="B1898" s="31">
        <v>16</v>
      </c>
      <c r="C1898" s="32">
        <v>2.7064900000000002E-3</v>
      </c>
      <c r="D1898" s="32">
        <v>2.7028299999999998E-3</v>
      </c>
      <c r="E1898" s="32">
        <v>0.99729716999999996</v>
      </c>
    </row>
    <row r="1899" spans="1:5">
      <c r="A1899" s="31">
        <v>2009</v>
      </c>
      <c r="B1899" s="31">
        <v>17</v>
      </c>
      <c r="C1899" s="32">
        <v>2.9340600000000001E-3</v>
      </c>
      <c r="D1899" s="32">
        <v>2.9297699999999999E-3</v>
      </c>
      <c r="E1899" s="32">
        <v>0.99707022999999995</v>
      </c>
    </row>
    <row r="1900" spans="1:5">
      <c r="A1900" s="31">
        <v>2009</v>
      </c>
      <c r="B1900" s="31">
        <v>18</v>
      </c>
      <c r="C1900" s="32">
        <v>3.1786900000000001E-3</v>
      </c>
      <c r="D1900" s="32">
        <v>3.1736400000000001E-3</v>
      </c>
      <c r="E1900" s="32">
        <v>0.99682636000000002</v>
      </c>
    </row>
    <row r="1901" spans="1:5">
      <c r="A1901" s="31">
        <v>2009</v>
      </c>
      <c r="B1901" s="31">
        <v>19</v>
      </c>
      <c r="C1901" s="32">
        <v>3.4406200000000001E-3</v>
      </c>
      <c r="D1901" s="32">
        <v>3.4347100000000001E-3</v>
      </c>
      <c r="E1901" s="32">
        <v>0.99656529000000005</v>
      </c>
    </row>
    <row r="1902" spans="1:5">
      <c r="A1902" s="31">
        <v>2009</v>
      </c>
      <c r="B1902" s="31">
        <v>20</v>
      </c>
      <c r="C1902" s="32">
        <v>3.7117399999999998E-3</v>
      </c>
      <c r="D1902" s="32">
        <v>3.7048599999999999E-3</v>
      </c>
      <c r="E1902" s="32">
        <v>0.99629513999999997</v>
      </c>
    </row>
    <row r="1903" spans="1:5">
      <c r="A1903" s="31">
        <v>2009</v>
      </c>
      <c r="B1903" s="31">
        <v>21</v>
      </c>
      <c r="C1903" s="32">
        <v>3.9638800000000004E-3</v>
      </c>
      <c r="D1903" s="32">
        <v>3.9560400000000001E-3</v>
      </c>
      <c r="E1903" s="32">
        <v>0.99604395999999995</v>
      </c>
    </row>
    <row r="1904" spans="1:5">
      <c r="A1904" s="31">
        <v>2009</v>
      </c>
      <c r="B1904" s="31">
        <v>22</v>
      </c>
      <c r="C1904" s="32">
        <v>4.1859499999999999E-3</v>
      </c>
      <c r="D1904" s="32">
        <v>4.1772099999999998E-3</v>
      </c>
      <c r="E1904" s="32">
        <v>0.99582278999999996</v>
      </c>
    </row>
    <row r="1905" spans="1:5">
      <c r="A1905" s="31">
        <v>2009</v>
      </c>
      <c r="B1905" s="31">
        <v>23</v>
      </c>
      <c r="C1905" s="32">
        <v>4.3663599999999997E-3</v>
      </c>
      <c r="D1905" s="32">
        <v>4.3568499999999998E-3</v>
      </c>
      <c r="E1905" s="32">
        <v>0.99564315000000003</v>
      </c>
    </row>
    <row r="1906" spans="1:5">
      <c r="A1906" s="31">
        <v>2009</v>
      </c>
      <c r="B1906" s="31">
        <v>24</v>
      </c>
      <c r="C1906" s="32">
        <v>4.5289800000000002E-3</v>
      </c>
      <c r="D1906" s="32">
        <v>4.5187500000000002E-3</v>
      </c>
      <c r="E1906" s="32">
        <v>0.99548124999999998</v>
      </c>
    </row>
    <row r="1907" spans="1:5">
      <c r="A1907" s="31">
        <v>2009</v>
      </c>
      <c r="B1907" s="31">
        <v>25</v>
      </c>
      <c r="C1907" s="32">
        <v>4.6757600000000002E-3</v>
      </c>
      <c r="D1907" s="32">
        <v>4.6648599999999998E-3</v>
      </c>
      <c r="E1907" s="32">
        <v>0.99533514000000001</v>
      </c>
    </row>
    <row r="1908" spans="1:5">
      <c r="A1908" s="31">
        <v>2009</v>
      </c>
      <c r="B1908" s="31">
        <v>26</v>
      </c>
      <c r="C1908" s="32">
        <v>4.80957E-3</v>
      </c>
      <c r="D1908" s="32">
        <v>4.79803E-3</v>
      </c>
      <c r="E1908" s="32">
        <v>0.99520196999999999</v>
      </c>
    </row>
    <row r="1909" spans="1:5">
      <c r="A1909" s="31">
        <v>2009</v>
      </c>
      <c r="B1909" s="31">
        <v>27</v>
      </c>
      <c r="C1909" s="32">
        <v>4.9447800000000002E-3</v>
      </c>
      <c r="D1909" s="32">
        <v>4.9325899999999997E-3</v>
      </c>
      <c r="E1909" s="32">
        <v>0.99506740999999999</v>
      </c>
    </row>
    <row r="1910" spans="1:5">
      <c r="A1910" s="31">
        <v>2009</v>
      </c>
      <c r="B1910" s="31">
        <v>28</v>
      </c>
      <c r="C1910" s="32">
        <v>5.10474E-3</v>
      </c>
      <c r="D1910" s="32">
        <v>5.0917499999999999E-3</v>
      </c>
      <c r="E1910" s="32">
        <v>0.99490825000000005</v>
      </c>
    </row>
    <row r="1911" spans="1:5">
      <c r="A1911" s="31">
        <v>2009</v>
      </c>
      <c r="B1911" s="31">
        <v>29</v>
      </c>
      <c r="C1911" s="32">
        <v>5.2370999999999997E-3</v>
      </c>
      <c r="D1911" s="32">
        <v>5.2234200000000003E-3</v>
      </c>
      <c r="E1911" s="32">
        <v>0.99477658000000002</v>
      </c>
    </row>
    <row r="1912" spans="1:5">
      <c r="A1912" s="31">
        <v>2009</v>
      </c>
      <c r="B1912" s="31">
        <v>30</v>
      </c>
      <c r="C1912" s="32">
        <v>5.4587400000000001E-3</v>
      </c>
      <c r="D1912" s="32">
        <v>5.4438799999999999E-3</v>
      </c>
      <c r="E1912" s="32">
        <v>0.99455612000000004</v>
      </c>
    </row>
    <row r="1913" spans="1:5">
      <c r="A1913" s="31">
        <v>2009</v>
      </c>
      <c r="B1913" s="31">
        <v>31</v>
      </c>
      <c r="C1913" s="32">
        <v>5.5793400000000003E-3</v>
      </c>
      <c r="D1913" s="32">
        <v>5.5638199999999997E-3</v>
      </c>
      <c r="E1913" s="32">
        <v>0.99443618</v>
      </c>
    </row>
    <row r="1914" spans="1:5">
      <c r="A1914" s="31">
        <v>2009</v>
      </c>
      <c r="B1914" s="31">
        <v>32</v>
      </c>
      <c r="C1914" s="32">
        <v>5.8406400000000002E-3</v>
      </c>
      <c r="D1914" s="32">
        <v>5.8236299999999998E-3</v>
      </c>
      <c r="E1914" s="32">
        <v>0.99417637000000003</v>
      </c>
    </row>
    <row r="1915" spans="1:5">
      <c r="A1915" s="31">
        <v>2009</v>
      </c>
      <c r="B1915" s="31">
        <v>33</v>
      </c>
      <c r="C1915" s="32">
        <v>6.0565899999999997E-3</v>
      </c>
      <c r="D1915" s="32">
        <v>6.0382999999999999E-3</v>
      </c>
      <c r="E1915" s="32">
        <v>0.99396169999999995</v>
      </c>
    </row>
    <row r="1916" spans="1:5">
      <c r="A1916" s="31">
        <v>2009</v>
      </c>
      <c r="B1916" s="31">
        <v>34</v>
      </c>
      <c r="C1916" s="32">
        <v>6.2874599999999999E-3</v>
      </c>
      <c r="D1916" s="32">
        <v>6.2677599999999998E-3</v>
      </c>
      <c r="E1916" s="32">
        <v>0.99373224000000004</v>
      </c>
    </row>
    <row r="1917" spans="1:5">
      <c r="A1917" s="31">
        <v>2009</v>
      </c>
      <c r="B1917" s="31">
        <v>35</v>
      </c>
      <c r="C1917" s="32">
        <v>6.5564000000000004E-3</v>
      </c>
      <c r="D1917" s="32">
        <v>6.5349700000000002E-3</v>
      </c>
      <c r="E1917" s="32">
        <v>0.99346502999999997</v>
      </c>
    </row>
    <row r="1918" spans="1:5">
      <c r="A1918" s="31">
        <v>2009</v>
      </c>
      <c r="B1918" s="31">
        <v>36</v>
      </c>
      <c r="C1918" s="32">
        <v>6.8134700000000003E-3</v>
      </c>
      <c r="D1918" s="32">
        <v>6.7903399999999997E-3</v>
      </c>
      <c r="E1918" s="32">
        <v>0.99320965999999999</v>
      </c>
    </row>
    <row r="1919" spans="1:5">
      <c r="A1919" s="31">
        <v>2009</v>
      </c>
      <c r="B1919" s="31">
        <v>37</v>
      </c>
      <c r="C1919" s="32">
        <v>7.0590200000000001E-3</v>
      </c>
      <c r="D1919" s="32">
        <v>7.0341900000000001E-3</v>
      </c>
      <c r="E1919" s="32">
        <v>0.99296580999999995</v>
      </c>
    </row>
    <row r="1920" spans="1:5">
      <c r="A1920" s="31">
        <v>2009</v>
      </c>
      <c r="B1920" s="31">
        <v>38</v>
      </c>
      <c r="C1920" s="32">
        <v>7.3769500000000002E-3</v>
      </c>
      <c r="D1920" s="32">
        <v>7.3498399999999998E-3</v>
      </c>
      <c r="E1920" s="32">
        <v>0.99265015999999995</v>
      </c>
    </row>
    <row r="1921" spans="1:5">
      <c r="A1921" s="31">
        <v>2009</v>
      </c>
      <c r="B1921" s="31">
        <v>39</v>
      </c>
      <c r="C1921" s="32">
        <v>7.6262500000000002E-3</v>
      </c>
      <c r="D1921" s="32">
        <v>7.5972799999999997E-3</v>
      </c>
      <c r="E1921" s="32">
        <v>0.99240271999999996</v>
      </c>
    </row>
    <row r="1922" spans="1:5">
      <c r="A1922" s="31">
        <v>2009</v>
      </c>
      <c r="B1922" s="31">
        <v>40</v>
      </c>
      <c r="C1922" s="32">
        <v>8.0152799999999996E-3</v>
      </c>
      <c r="D1922" s="32">
        <v>7.9832900000000005E-3</v>
      </c>
      <c r="E1922" s="32">
        <v>0.99201671000000002</v>
      </c>
    </row>
    <row r="1923" spans="1:5">
      <c r="A1923" s="31">
        <v>2009</v>
      </c>
      <c r="B1923" s="31">
        <v>41</v>
      </c>
      <c r="C1923" s="32">
        <v>8.1731000000000009E-3</v>
      </c>
      <c r="D1923" s="32">
        <v>8.1398400000000006E-3</v>
      </c>
      <c r="E1923" s="32">
        <v>0.99186015999999999</v>
      </c>
    </row>
    <row r="1924" spans="1:5">
      <c r="A1924" s="31">
        <v>2009</v>
      </c>
      <c r="B1924" s="31">
        <v>42</v>
      </c>
      <c r="C1924" s="32">
        <v>8.6165700000000005E-3</v>
      </c>
      <c r="D1924" s="32">
        <v>8.5796099999999997E-3</v>
      </c>
      <c r="E1924" s="32">
        <v>0.99142039000000004</v>
      </c>
    </row>
    <row r="1925" spans="1:5">
      <c r="A1925" s="31">
        <v>2009</v>
      </c>
      <c r="B1925" s="31">
        <v>43</v>
      </c>
      <c r="C1925" s="32">
        <v>8.8533799999999992E-3</v>
      </c>
      <c r="D1925" s="32">
        <v>8.8143600000000003E-3</v>
      </c>
      <c r="E1925" s="32">
        <v>0.99118563999999998</v>
      </c>
    </row>
    <row r="1926" spans="1:5">
      <c r="A1926" s="31">
        <v>2009</v>
      </c>
      <c r="B1926" s="31">
        <v>44</v>
      </c>
      <c r="C1926" s="32">
        <v>9.2049100000000002E-3</v>
      </c>
      <c r="D1926" s="32">
        <v>9.1627400000000008E-3</v>
      </c>
      <c r="E1926" s="32">
        <v>0.99083726000000005</v>
      </c>
    </row>
    <row r="1927" spans="1:5">
      <c r="A1927" s="31">
        <v>2009</v>
      </c>
      <c r="B1927" s="31">
        <v>45</v>
      </c>
      <c r="C1927" s="32">
        <v>9.6306900000000008E-3</v>
      </c>
      <c r="D1927" s="32">
        <v>9.5845300000000008E-3</v>
      </c>
      <c r="E1927" s="32">
        <v>0.99041546999999996</v>
      </c>
    </row>
    <row r="1928" spans="1:5">
      <c r="A1928" s="31">
        <v>2009</v>
      </c>
      <c r="B1928" s="31">
        <v>46</v>
      </c>
      <c r="C1928" s="32">
        <v>9.9749599999999997E-3</v>
      </c>
      <c r="D1928" s="32">
        <v>9.9254600000000005E-3</v>
      </c>
      <c r="E1928" s="32">
        <v>0.99007453999999995</v>
      </c>
    </row>
    <row r="1929" spans="1:5">
      <c r="A1929" s="31">
        <v>2009</v>
      </c>
      <c r="B1929" s="31">
        <v>47</v>
      </c>
      <c r="C1929" s="32">
        <v>1.043406E-2</v>
      </c>
      <c r="D1929" s="32">
        <v>1.0379899999999999E-2</v>
      </c>
      <c r="E1929" s="32">
        <v>0.9896201</v>
      </c>
    </row>
    <row r="1930" spans="1:5">
      <c r="A1930" s="31">
        <v>2009</v>
      </c>
      <c r="B1930" s="31">
        <v>48</v>
      </c>
      <c r="C1930" s="32">
        <v>1.1058439999999999E-2</v>
      </c>
      <c r="D1930" s="32">
        <v>1.099763E-2</v>
      </c>
      <c r="E1930" s="32">
        <v>0.98900237000000002</v>
      </c>
    </row>
    <row r="1931" spans="1:5">
      <c r="A1931" s="31">
        <v>2009</v>
      </c>
      <c r="B1931" s="31">
        <v>49</v>
      </c>
      <c r="C1931" s="32">
        <v>1.165572E-2</v>
      </c>
      <c r="D1931" s="32">
        <v>1.158819E-2</v>
      </c>
      <c r="E1931" s="32">
        <v>0.98841181</v>
      </c>
    </row>
    <row r="1932" spans="1:5">
      <c r="A1932" s="31">
        <v>2009</v>
      </c>
      <c r="B1932" s="31">
        <v>50</v>
      </c>
      <c r="C1932" s="32">
        <v>1.251714E-2</v>
      </c>
      <c r="D1932" s="32">
        <v>1.243929E-2</v>
      </c>
      <c r="E1932" s="32">
        <v>0.98756071000000001</v>
      </c>
    </row>
    <row r="1933" spans="1:5">
      <c r="A1933" s="31">
        <v>2009</v>
      </c>
      <c r="B1933" s="31">
        <v>51</v>
      </c>
      <c r="C1933" s="32">
        <v>1.2999480000000001E-2</v>
      </c>
      <c r="D1933" s="32">
        <v>1.291553E-2</v>
      </c>
      <c r="E1933" s="32">
        <v>0.98708446999999999</v>
      </c>
    </row>
    <row r="1934" spans="1:5">
      <c r="A1934" s="31">
        <v>2009</v>
      </c>
      <c r="B1934" s="31">
        <v>52</v>
      </c>
      <c r="C1934" s="32">
        <v>1.394243E-2</v>
      </c>
      <c r="D1934" s="32">
        <v>1.3845909999999999E-2</v>
      </c>
      <c r="E1934" s="32">
        <v>0.98615408999999998</v>
      </c>
    </row>
    <row r="1935" spans="1:5">
      <c r="A1935" s="31">
        <v>2009</v>
      </c>
      <c r="B1935" s="31">
        <v>53</v>
      </c>
      <c r="C1935" s="32">
        <v>1.461463E-2</v>
      </c>
      <c r="D1935" s="32">
        <v>1.450861E-2</v>
      </c>
      <c r="E1935" s="32">
        <v>0.98549138999999997</v>
      </c>
    </row>
    <row r="1936" spans="1:5">
      <c r="A1936" s="31">
        <v>2009</v>
      </c>
      <c r="B1936" s="31">
        <v>54</v>
      </c>
      <c r="C1936" s="32">
        <v>1.543246E-2</v>
      </c>
      <c r="D1936" s="32">
        <v>1.5314299999999999E-2</v>
      </c>
      <c r="E1936" s="32">
        <v>0.9846857</v>
      </c>
    </row>
    <row r="1937" spans="1:5">
      <c r="A1937" s="31">
        <v>2009</v>
      </c>
      <c r="B1937" s="31">
        <v>55</v>
      </c>
      <c r="C1937" s="32">
        <v>1.6235510000000002E-2</v>
      </c>
      <c r="D1937" s="32">
        <v>1.6104779999999999E-2</v>
      </c>
      <c r="E1937" s="32">
        <v>0.98389521999999996</v>
      </c>
    </row>
    <row r="1938" spans="1:5">
      <c r="A1938" s="31">
        <v>2009</v>
      </c>
      <c r="B1938" s="31">
        <v>56</v>
      </c>
      <c r="C1938" s="32">
        <v>1.7165280000000002E-2</v>
      </c>
      <c r="D1938" s="32">
        <v>1.701921E-2</v>
      </c>
      <c r="E1938" s="32">
        <v>0.98298079000000005</v>
      </c>
    </row>
    <row r="1939" spans="1:5">
      <c r="A1939" s="31">
        <v>2009</v>
      </c>
      <c r="B1939" s="31">
        <v>57</v>
      </c>
      <c r="C1939" s="32">
        <v>1.8116710000000001E-2</v>
      </c>
      <c r="D1939" s="32">
        <v>1.7954080000000001E-2</v>
      </c>
      <c r="E1939" s="32">
        <v>0.98204592000000002</v>
      </c>
    </row>
    <row r="1940" spans="1:5">
      <c r="A1940" s="31">
        <v>2009</v>
      </c>
      <c r="B1940" s="31">
        <v>58</v>
      </c>
      <c r="C1940" s="32">
        <v>1.9489019999999999E-2</v>
      </c>
      <c r="D1940" s="32">
        <v>1.9300939999999999E-2</v>
      </c>
      <c r="E1940" s="32">
        <v>0.98069905999999996</v>
      </c>
    </row>
    <row r="1941" spans="1:5">
      <c r="A1941" s="31">
        <v>2009</v>
      </c>
      <c r="B1941" s="31">
        <v>59</v>
      </c>
      <c r="C1941" s="32">
        <v>2.0883269999999999E-2</v>
      </c>
      <c r="D1941" s="32">
        <v>2.066747E-2</v>
      </c>
      <c r="E1941" s="32">
        <v>0.97933252999999998</v>
      </c>
    </row>
    <row r="1942" spans="1:5">
      <c r="A1942" s="31">
        <v>2009</v>
      </c>
      <c r="B1942" s="31">
        <v>60</v>
      </c>
      <c r="C1942" s="32">
        <v>2.296465E-2</v>
      </c>
      <c r="D1942" s="32">
        <v>2.2703959999999999E-2</v>
      </c>
      <c r="E1942" s="32">
        <v>0.97729604000000003</v>
      </c>
    </row>
    <row r="1943" spans="1:5">
      <c r="A1943" s="31">
        <v>2009</v>
      </c>
      <c r="B1943" s="31">
        <v>61</v>
      </c>
      <c r="C1943" s="32">
        <v>2.428145E-2</v>
      </c>
      <c r="D1943" s="32">
        <v>2.3990190000000002E-2</v>
      </c>
      <c r="E1943" s="32">
        <v>0.97600980999999998</v>
      </c>
    </row>
    <row r="1944" spans="1:5">
      <c r="A1944" s="31">
        <v>2009</v>
      </c>
      <c r="B1944" s="31">
        <v>62</v>
      </c>
      <c r="C1944" s="32">
        <v>2.6673369999999998E-2</v>
      </c>
      <c r="D1944" s="32">
        <v>2.6322310000000002E-2</v>
      </c>
      <c r="E1944" s="32">
        <v>0.97367769000000004</v>
      </c>
    </row>
    <row r="1945" spans="1:5">
      <c r="A1945" s="31">
        <v>2009</v>
      </c>
      <c r="B1945" s="31">
        <v>63</v>
      </c>
      <c r="C1945" s="32">
        <v>2.8826460000000002E-2</v>
      </c>
      <c r="D1945" s="32">
        <v>2.8416879999999999E-2</v>
      </c>
      <c r="E1945" s="32">
        <v>0.97158312000000002</v>
      </c>
    </row>
    <row r="1946" spans="1:5">
      <c r="A1946" s="31">
        <v>2009</v>
      </c>
      <c r="B1946" s="31">
        <v>64</v>
      </c>
      <c r="C1946" s="32">
        <v>3.1213069999999999E-2</v>
      </c>
      <c r="D1946" s="32">
        <v>3.0733420000000001E-2</v>
      </c>
      <c r="E1946" s="32">
        <v>0.96926657999999999</v>
      </c>
    </row>
    <row r="1947" spans="1:5">
      <c r="A1947" s="31">
        <v>2009</v>
      </c>
      <c r="B1947" s="31">
        <v>65</v>
      </c>
      <c r="C1947" s="32">
        <v>3.3905190000000002E-2</v>
      </c>
      <c r="D1947" s="32">
        <v>3.333999E-2</v>
      </c>
      <c r="E1947" s="32">
        <v>0.96666001000000001</v>
      </c>
    </row>
    <row r="1948" spans="1:5">
      <c r="A1948" s="31">
        <v>2009</v>
      </c>
      <c r="B1948" s="31">
        <v>66</v>
      </c>
      <c r="C1948" s="32">
        <v>3.6438150000000002E-2</v>
      </c>
      <c r="D1948" s="32">
        <v>3.5786159999999997E-2</v>
      </c>
      <c r="E1948" s="32">
        <v>0.96421383999999999</v>
      </c>
    </row>
    <row r="1949" spans="1:5">
      <c r="A1949" s="31">
        <v>2009</v>
      </c>
      <c r="B1949" s="31">
        <v>67</v>
      </c>
      <c r="C1949" s="32">
        <v>3.9582279999999997E-2</v>
      </c>
      <c r="D1949" s="32">
        <v>3.8814099999999997E-2</v>
      </c>
      <c r="E1949" s="32">
        <v>0.96118590000000004</v>
      </c>
    </row>
    <row r="1950" spans="1:5">
      <c r="A1950" s="31">
        <v>2009</v>
      </c>
      <c r="B1950" s="31">
        <v>68</v>
      </c>
      <c r="C1950" s="32">
        <v>4.3278030000000002E-2</v>
      </c>
      <c r="D1950" s="32">
        <v>4.2361370000000002E-2</v>
      </c>
      <c r="E1950" s="32">
        <v>0.95763863000000005</v>
      </c>
    </row>
    <row r="1951" spans="1:5">
      <c r="A1951" s="31">
        <v>2009</v>
      </c>
      <c r="B1951" s="31">
        <v>69</v>
      </c>
      <c r="C1951" s="32">
        <v>4.7016700000000002E-2</v>
      </c>
      <c r="D1951" s="32">
        <v>4.5936810000000002E-2</v>
      </c>
      <c r="E1951" s="32">
        <v>0.95406318999999995</v>
      </c>
    </row>
    <row r="1952" spans="1:5">
      <c r="A1952" s="31">
        <v>2009</v>
      </c>
      <c r="B1952" s="31">
        <v>70</v>
      </c>
      <c r="C1952" s="32">
        <v>5.2579019999999997E-2</v>
      </c>
      <c r="D1952" s="32">
        <v>5.1232149999999997E-2</v>
      </c>
      <c r="E1952" s="32">
        <v>0.94876784999999997</v>
      </c>
    </row>
    <row r="1953" spans="1:5">
      <c r="A1953" s="31">
        <v>2009</v>
      </c>
      <c r="B1953" s="31">
        <v>71</v>
      </c>
      <c r="C1953" s="32">
        <v>5.6236109999999999E-2</v>
      </c>
      <c r="D1953" s="32">
        <v>5.4698099999999999E-2</v>
      </c>
      <c r="E1953" s="32">
        <v>0.94530190000000003</v>
      </c>
    </row>
    <row r="1954" spans="1:5">
      <c r="A1954" s="31">
        <v>2009</v>
      </c>
      <c r="B1954" s="31">
        <v>72</v>
      </c>
      <c r="C1954" s="32">
        <v>6.2658350000000002E-2</v>
      </c>
      <c r="D1954" s="32">
        <v>6.0754950000000002E-2</v>
      </c>
      <c r="E1954" s="32">
        <v>0.93924505000000003</v>
      </c>
    </row>
    <row r="1955" spans="1:5">
      <c r="A1955" s="31">
        <v>2009</v>
      </c>
      <c r="B1955" s="31">
        <v>73</v>
      </c>
      <c r="C1955" s="32">
        <v>6.82947E-2</v>
      </c>
      <c r="D1955" s="32">
        <v>6.6039630000000002E-2</v>
      </c>
      <c r="E1955" s="32">
        <v>0.93396036999999998</v>
      </c>
    </row>
    <row r="1956" spans="1:5">
      <c r="A1956" s="31">
        <v>2009</v>
      </c>
      <c r="B1956" s="31">
        <v>74</v>
      </c>
      <c r="C1956" s="32">
        <v>7.4738789999999999E-2</v>
      </c>
      <c r="D1956" s="32">
        <v>7.2046460000000007E-2</v>
      </c>
      <c r="E1956" s="32">
        <v>0.92795353999999997</v>
      </c>
    </row>
    <row r="1957" spans="1:5">
      <c r="A1957" s="31">
        <v>2009</v>
      </c>
      <c r="B1957" s="31">
        <v>75</v>
      </c>
      <c r="C1957" s="32">
        <v>8.1863290000000005E-2</v>
      </c>
      <c r="D1957" s="32">
        <v>7.8644249999999999E-2</v>
      </c>
      <c r="E1957" s="32">
        <v>0.92135575000000003</v>
      </c>
    </row>
    <row r="1958" spans="1:5">
      <c r="A1958" s="31">
        <v>2009</v>
      </c>
      <c r="B1958" s="31">
        <v>76</v>
      </c>
      <c r="C1958" s="32">
        <v>8.8809550000000001E-2</v>
      </c>
      <c r="D1958" s="32">
        <v>8.5033650000000002E-2</v>
      </c>
      <c r="E1958" s="32">
        <v>0.91496635000000004</v>
      </c>
    </row>
    <row r="1959" spans="1:5">
      <c r="A1959" s="31">
        <v>2009</v>
      </c>
      <c r="B1959" s="31">
        <v>77</v>
      </c>
      <c r="C1959" s="32">
        <v>9.6340309999999998E-2</v>
      </c>
      <c r="D1959" s="32">
        <v>9.1912850000000004E-2</v>
      </c>
      <c r="E1959" s="32">
        <v>0.90808714999999995</v>
      </c>
    </row>
    <row r="1960" spans="1:5">
      <c r="A1960" s="31">
        <v>2009</v>
      </c>
      <c r="B1960" s="31">
        <v>78</v>
      </c>
      <c r="C1960" s="32">
        <v>0.10569402</v>
      </c>
      <c r="D1960" s="32">
        <v>0.10038878</v>
      </c>
      <c r="E1960" s="32">
        <v>0.89961122000000004</v>
      </c>
    </row>
    <row r="1961" spans="1:5">
      <c r="A1961" s="31">
        <v>2009</v>
      </c>
      <c r="B1961" s="31">
        <v>79</v>
      </c>
      <c r="C1961" s="32">
        <v>0.11416659999999999</v>
      </c>
      <c r="D1961" s="32">
        <v>0.10800151</v>
      </c>
      <c r="E1961" s="32">
        <v>0.89199848999999998</v>
      </c>
    </row>
    <row r="1962" spans="1:5">
      <c r="A1962" s="31">
        <v>2009</v>
      </c>
      <c r="B1962" s="31">
        <v>80</v>
      </c>
      <c r="C1962" s="32">
        <v>0.12524954999999999</v>
      </c>
      <c r="D1962" s="32">
        <v>0.11786808999999999</v>
      </c>
      <c r="E1962" s="32">
        <v>0.88213191000000002</v>
      </c>
    </row>
    <row r="1963" spans="1:5">
      <c r="A1963" s="31">
        <v>2009</v>
      </c>
      <c r="B1963" s="31">
        <v>81</v>
      </c>
      <c r="C1963" s="32">
        <v>0.13335382000000001</v>
      </c>
      <c r="D1963" s="32">
        <v>0.12501799999999999</v>
      </c>
      <c r="E1963" s="32">
        <v>0.87498200000000004</v>
      </c>
    </row>
    <row r="1964" spans="1:5">
      <c r="A1964" s="31">
        <v>2009</v>
      </c>
      <c r="B1964" s="31">
        <v>82</v>
      </c>
      <c r="C1964" s="32">
        <v>0.14750179999999999</v>
      </c>
      <c r="D1964" s="32">
        <v>0.13737060000000001</v>
      </c>
      <c r="E1964" s="32">
        <v>0.86262939999999999</v>
      </c>
    </row>
    <row r="1965" spans="1:5">
      <c r="A1965" s="31">
        <v>2009</v>
      </c>
      <c r="B1965" s="31">
        <v>83</v>
      </c>
      <c r="C1965" s="32">
        <v>0.16017645999999999</v>
      </c>
      <c r="D1965" s="32">
        <v>0.14829941999999999</v>
      </c>
      <c r="E1965" s="32">
        <v>0.85170058000000004</v>
      </c>
    </row>
    <row r="1966" spans="1:5">
      <c r="A1966" s="31">
        <v>2009</v>
      </c>
      <c r="B1966" s="31">
        <v>84</v>
      </c>
      <c r="C1966" s="32">
        <v>0.17504513999999999</v>
      </c>
      <c r="D1966" s="32">
        <v>0.16095771</v>
      </c>
      <c r="E1966" s="32">
        <v>0.83904228999999997</v>
      </c>
    </row>
    <row r="1967" spans="1:5">
      <c r="A1967" s="31">
        <v>2009</v>
      </c>
      <c r="B1967" s="31">
        <v>85</v>
      </c>
      <c r="C1967" s="32">
        <v>0.18875233</v>
      </c>
      <c r="D1967" s="32">
        <v>0.17247482</v>
      </c>
      <c r="E1967" s="32">
        <v>0.82752517999999997</v>
      </c>
    </row>
    <row r="1968" spans="1:5">
      <c r="A1968" s="31">
        <v>2009</v>
      </c>
      <c r="B1968" s="31">
        <v>86</v>
      </c>
      <c r="C1968" s="32">
        <v>0.20367046</v>
      </c>
      <c r="D1968" s="32">
        <v>0.18484656999999999</v>
      </c>
      <c r="E1968" s="32">
        <v>0.81515342999999996</v>
      </c>
    </row>
    <row r="1969" spans="1:5">
      <c r="A1969" s="31">
        <v>2009</v>
      </c>
      <c r="B1969" s="31">
        <v>87</v>
      </c>
      <c r="C1969" s="32">
        <v>0.2186641</v>
      </c>
      <c r="D1969" s="32">
        <v>0.19711329999999999</v>
      </c>
      <c r="E1969" s="32">
        <v>0.80288669999999995</v>
      </c>
    </row>
    <row r="1970" spans="1:5">
      <c r="A1970" s="31">
        <v>2009</v>
      </c>
      <c r="B1970" s="31">
        <v>88</v>
      </c>
      <c r="C1970" s="32">
        <v>0.23540164999999999</v>
      </c>
      <c r="D1970" s="32">
        <v>0.21061240000000001</v>
      </c>
      <c r="E1970" s="32">
        <v>0.78938759999999997</v>
      </c>
    </row>
    <row r="1971" spans="1:5">
      <c r="A1971" s="31">
        <v>2009</v>
      </c>
      <c r="B1971" s="31">
        <v>89</v>
      </c>
      <c r="C1971" s="32">
        <v>0.25115733000000001</v>
      </c>
      <c r="D1971" s="32">
        <v>0.22313617999999999</v>
      </c>
      <c r="E1971" s="32">
        <v>0.77686381999999998</v>
      </c>
    </row>
    <row r="1972" spans="1:5">
      <c r="A1972" s="31">
        <v>2009</v>
      </c>
      <c r="B1972" s="31">
        <v>90</v>
      </c>
      <c r="C1972" s="32">
        <v>0.27259544000000002</v>
      </c>
      <c r="D1972" s="32">
        <v>0.2398979</v>
      </c>
      <c r="E1972" s="32">
        <v>0.7601021</v>
      </c>
    </row>
    <row r="1973" spans="1:5">
      <c r="A1973" s="31">
        <v>2009</v>
      </c>
      <c r="B1973" s="31">
        <v>91</v>
      </c>
      <c r="C1973" s="32">
        <v>0.28624473</v>
      </c>
      <c r="D1973" s="32">
        <v>0.25040603</v>
      </c>
      <c r="E1973" s="32">
        <v>0.74959397000000005</v>
      </c>
    </row>
    <row r="1974" spans="1:5">
      <c r="A1974" s="31">
        <v>2009</v>
      </c>
      <c r="B1974" s="31">
        <v>92</v>
      </c>
      <c r="C1974" s="32">
        <v>0.30869998999999998</v>
      </c>
      <c r="D1974" s="32">
        <v>0.26742322000000002</v>
      </c>
      <c r="E1974" s="32">
        <v>0.73257678000000004</v>
      </c>
    </row>
    <row r="1975" spans="1:5">
      <c r="A1975" s="31">
        <v>2009</v>
      </c>
      <c r="B1975" s="31">
        <v>93</v>
      </c>
      <c r="C1975" s="32">
        <v>0.32911014</v>
      </c>
      <c r="D1975" s="32">
        <v>0.28260591000000002</v>
      </c>
      <c r="E1975" s="32">
        <v>0.71739408999999998</v>
      </c>
    </row>
    <row r="1976" spans="1:5">
      <c r="A1976" s="31">
        <v>2009</v>
      </c>
      <c r="B1976" s="31">
        <v>94</v>
      </c>
      <c r="C1976" s="32">
        <v>0.35145781999999998</v>
      </c>
      <c r="D1976" s="32">
        <v>0.29892760000000002</v>
      </c>
      <c r="E1976" s="32">
        <v>0.70107240000000004</v>
      </c>
    </row>
    <row r="1977" spans="1:5">
      <c r="A1977" s="31">
        <v>2009</v>
      </c>
      <c r="B1977" s="31">
        <v>95</v>
      </c>
      <c r="C1977" s="32">
        <v>0.37618100999999998</v>
      </c>
      <c r="D1977" s="32">
        <v>0.31662656</v>
      </c>
      <c r="E1977" s="32">
        <v>0.68337344</v>
      </c>
    </row>
    <row r="1978" spans="1:5">
      <c r="A1978" s="31">
        <v>2009</v>
      </c>
      <c r="B1978" s="31">
        <v>96</v>
      </c>
      <c r="C1978" s="32">
        <v>0.39858988000000001</v>
      </c>
      <c r="D1978" s="32">
        <v>0.33235351000000002</v>
      </c>
      <c r="E1978" s="32">
        <v>0.66764648999999998</v>
      </c>
    </row>
    <row r="1979" spans="1:5">
      <c r="A1979" s="31">
        <v>2009</v>
      </c>
      <c r="B1979" s="31">
        <v>97</v>
      </c>
      <c r="C1979" s="32">
        <v>0.42036173999999998</v>
      </c>
      <c r="D1979" s="32">
        <v>0.34735448000000002</v>
      </c>
      <c r="E1979" s="32">
        <v>0.65264551999999998</v>
      </c>
    </row>
    <row r="1980" spans="1:5">
      <c r="A1980" s="31">
        <v>2009</v>
      </c>
      <c r="B1980" s="31">
        <v>98</v>
      </c>
      <c r="C1980" s="32">
        <v>0.44135171000000001</v>
      </c>
      <c r="D1980" s="32">
        <v>0.36156339999999998</v>
      </c>
      <c r="E1980" s="32">
        <v>0.63843660000000002</v>
      </c>
    </row>
    <row r="1981" spans="1:5">
      <c r="A1981" s="31">
        <v>2009</v>
      </c>
      <c r="B1981" s="31">
        <v>99</v>
      </c>
      <c r="C1981" s="32">
        <v>0.46796390999999998</v>
      </c>
      <c r="D1981" s="32">
        <v>0.37923075000000001</v>
      </c>
      <c r="E1981" s="32">
        <v>0.62076925000000005</v>
      </c>
    </row>
    <row r="1982" spans="1:5">
      <c r="A1982" s="31">
        <v>2010</v>
      </c>
      <c r="B1982" s="31">
        <v>1</v>
      </c>
      <c r="C1982" s="32">
        <v>2.0686909999999999E-2</v>
      </c>
      <c r="D1982" s="32">
        <v>2.0475119999999999E-2</v>
      </c>
      <c r="E1982" s="32">
        <v>0.97952488000000004</v>
      </c>
    </row>
    <row r="1983" spans="1:5">
      <c r="A1983" s="31">
        <v>2010</v>
      </c>
      <c r="B1983" s="31">
        <v>2</v>
      </c>
      <c r="C1983" s="32">
        <v>1.256675E-2</v>
      </c>
      <c r="D1983" s="32">
        <v>1.2488279999999999E-2</v>
      </c>
      <c r="E1983" s="32">
        <v>0.98751171999999998</v>
      </c>
    </row>
    <row r="1984" spans="1:5">
      <c r="A1984" s="31">
        <v>2010</v>
      </c>
      <c r="B1984" s="31">
        <v>3</v>
      </c>
      <c r="C1984" s="32">
        <v>8.4633099999999999E-3</v>
      </c>
      <c r="D1984" s="32">
        <v>8.4276500000000001E-3</v>
      </c>
      <c r="E1984" s="32">
        <v>0.99157234999999999</v>
      </c>
    </row>
    <row r="1985" spans="1:5">
      <c r="A1985" s="31">
        <v>2010</v>
      </c>
      <c r="B1985" s="31">
        <v>4</v>
      </c>
      <c r="C1985" s="32">
        <v>5.8258099999999998E-3</v>
      </c>
      <c r="D1985" s="32">
        <v>5.8088899999999997E-3</v>
      </c>
      <c r="E1985" s="32">
        <v>0.99419111000000004</v>
      </c>
    </row>
    <row r="1986" spans="1:5">
      <c r="A1986" s="31">
        <v>2010</v>
      </c>
      <c r="B1986" s="31">
        <v>5</v>
      </c>
      <c r="C1986" s="32">
        <v>4.3215099999999998E-3</v>
      </c>
      <c r="D1986" s="32">
        <v>4.3121899999999996E-3</v>
      </c>
      <c r="E1986" s="32">
        <v>0.99568780999999995</v>
      </c>
    </row>
    <row r="1987" spans="1:5">
      <c r="A1987" s="31">
        <v>2010</v>
      </c>
      <c r="B1987" s="31">
        <v>6</v>
      </c>
      <c r="C1987" s="32">
        <v>3.5066300000000002E-3</v>
      </c>
      <c r="D1987" s="32">
        <v>3.5005000000000001E-3</v>
      </c>
      <c r="E1987" s="32">
        <v>0.99649949999999998</v>
      </c>
    </row>
    <row r="1988" spans="1:5">
      <c r="A1988" s="31">
        <v>2010</v>
      </c>
      <c r="B1988" s="31">
        <v>7</v>
      </c>
      <c r="C1988" s="32">
        <v>2.9226899999999999E-3</v>
      </c>
      <c r="D1988" s="32">
        <v>2.9184300000000001E-3</v>
      </c>
      <c r="E1988" s="32">
        <v>0.99708156999999997</v>
      </c>
    </row>
    <row r="1989" spans="1:5">
      <c r="A1989" s="31">
        <v>2010</v>
      </c>
      <c r="B1989" s="31">
        <v>8</v>
      </c>
      <c r="C1989" s="32">
        <v>2.52856E-3</v>
      </c>
      <c r="D1989" s="32">
        <v>2.5253599999999999E-3</v>
      </c>
      <c r="E1989" s="32">
        <v>0.99747463999999997</v>
      </c>
    </row>
    <row r="1990" spans="1:5">
      <c r="A1990" s="31">
        <v>2010</v>
      </c>
      <c r="B1990" s="31">
        <v>9</v>
      </c>
      <c r="C1990" s="32">
        <v>2.2708099999999998E-3</v>
      </c>
      <c r="D1990" s="32">
        <v>2.26823E-3</v>
      </c>
      <c r="E1990" s="32">
        <v>0.99773177000000002</v>
      </c>
    </row>
    <row r="1991" spans="1:5">
      <c r="A1991" s="31">
        <v>2010</v>
      </c>
      <c r="B1991" s="31">
        <v>10</v>
      </c>
      <c r="C1991" s="32">
        <v>2.1148E-3</v>
      </c>
      <c r="D1991" s="32">
        <v>2.1125699999999998E-3</v>
      </c>
      <c r="E1991" s="32">
        <v>0.99788743000000002</v>
      </c>
    </row>
    <row r="1992" spans="1:5">
      <c r="A1992" s="31">
        <v>2010</v>
      </c>
      <c r="B1992" s="31">
        <v>11</v>
      </c>
      <c r="C1992" s="32">
        <v>2.02366E-3</v>
      </c>
      <c r="D1992" s="32">
        <v>2.02162E-3</v>
      </c>
      <c r="E1992" s="32">
        <v>0.99797838000000005</v>
      </c>
    </row>
    <row r="1993" spans="1:5">
      <c r="A1993" s="31">
        <v>2010</v>
      </c>
      <c r="B1993" s="31">
        <v>12</v>
      </c>
      <c r="C1993" s="32">
        <v>2.0231400000000001E-3</v>
      </c>
      <c r="D1993" s="32">
        <v>2.0210900000000001E-3</v>
      </c>
      <c r="E1993" s="32">
        <v>0.99797891000000005</v>
      </c>
    </row>
    <row r="1994" spans="1:5">
      <c r="A1994" s="31">
        <v>2010</v>
      </c>
      <c r="B1994" s="31">
        <v>13</v>
      </c>
      <c r="C1994" s="32">
        <v>2.0747199999999999E-3</v>
      </c>
      <c r="D1994" s="32">
        <v>2.0725700000000001E-3</v>
      </c>
      <c r="E1994" s="32">
        <v>0.99792742999999995</v>
      </c>
    </row>
    <row r="1995" spans="1:5">
      <c r="A1995" s="31">
        <v>2010</v>
      </c>
      <c r="B1995" s="31">
        <v>14</v>
      </c>
      <c r="C1995" s="32">
        <v>2.1897399999999999E-3</v>
      </c>
      <c r="D1995" s="32">
        <v>2.1873499999999998E-3</v>
      </c>
      <c r="E1995" s="32">
        <v>0.99781264999999997</v>
      </c>
    </row>
    <row r="1996" spans="1:5">
      <c r="A1996" s="31">
        <v>2010</v>
      </c>
      <c r="B1996" s="31">
        <v>15</v>
      </c>
      <c r="C1996" s="32">
        <v>2.3393699999999999E-3</v>
      </c>
      <c r="D1996" s="32">
        <v>2.3366300000000001E-3</v>
      </c>
      <c r="E1996" s="32">
        <v>0.99766337000000005</v>
      </c>
    </row>
    <row r="1997" spans="1:5">
      <c r="A1997" s="31">
        <v>2010</v>
      </c>
      <c r="B1997" s="31">
        <v>16</v>
      </c>
      <c r="C1997" s="32">
        <v>2.55032E-3</v>
      </c>
      <c r="D1997" s="32">
        <v>2.5470699999999998E-3</v>
      </c>
      <c r="E1997" s="32">
        <v>0.99745293000000002</v>
      </c>
    </row>
    <row r="1998" spans="1:5">
      <c r="A1998" s="31">
        <v>2010</v>
      </c>
      <c r="B1998" s="31">
        <v>17</v>
      </c>
      <c r="C1998" s="32">
        <v>2.77298E-3</v>
      </c>
      <c r="D1998" s="32">
        <v>2.7691500000000002E-3</v>
      </c>
      <c r="E1998" s="32">
        <v>0.99723085</v>
      </c>
    </row>
    <row r="1999" spans="1:5">
      <c r="A1999" s="31">
        <v>2010</v>
      </c>
      <c r="B1999" s="31">
        <v>18</v>
      </c>
      <c r="C1999" s="32">
        <v>3.01147E-3</v>
      </c>
      <c r="D1999" s="32">
        <v>3.00694E-3</v>
      </c>
      <c r="E1999" s="32">
        <v>0.99699305999999999</v>
      </c>
    </row>
    <row r="2000" spans="1:5">
      <c r="A2000" s="31">
        <v>2010</v>
      </c>
      <c r="B2000" s="31">
        <v>19</v>
      </c>
      <c r="C2000" s="32">
        <v>3.2607600000000001E-3</v>
      </c>
      <c r="D2000" s="32">
        <v>3.25545E-3</v>
      </c>
      <c r="E2000" s="32">
        <v>0.99674454999999995</v>
      </c>
    </row>
    <row r="2001" spans="1:5">
      <c r="A2001" s="31">
        <v>2010</v>
      </c>
      <c r="B2001" s="31">
        <v>20</v>
      </c>
      <c r="C2001" s="32">
        <v>3.5170700000000002E-3</v>
      </c>
      <c r="D2001" s="32">
        <v>3.51089E-3</v>
      </c>
      <c r="E2001" s="32">
        <v>0.99648910999999996</v>
      </c>
    </row>
    <row r="2002" spans="1:5">
      <c r="A2002" s="31">
        <v>2010</v>
      </c>
      <c r="B2002" s="31">
        <v>21</v>
      </c>
      <c r="C2002" s="32">
        <v>3.7543199999999998E-3</v>
      </c>
      <c r="D2002" s="32">
        <v>3.74728E-3</v>
      </c>
      <c r="E2002" s="32">
        <v>0.99625271999999998</v>
      </c>
    </row>
    <row r="2003" spans="1:5">
      <c r="A2003" s="31">
        <v>2010</v>
      </c>
      <c r="B2003" s="31">
        <v>22</v>
      </c>
      <c r="C2003" s="32">
        <v>3.9646000000000004E-3</v>
      </c>
      <c r="D2003" s="32">
        <v>3.9567500000000002E-3</v>
      </c>
      <c r="E2003" s="32">
        <v>0.99604325000000005</v>
      </c>
    </row>
    <row r="2004" spans="1:5">
      <c r="A2004" s="31">
        <v>2010</v>
      </c>
      <c r="B2004" s="31">
        <v>23</v>
      </c>
      <c r="C2004" s="32">
        <v>4.1365799999999999E-3</v>
      </c>
      <c r="D2004" s="32">
        <v>4.1280500000000003E-3</v>
      </c>
      <c r="E2004" s="32">
        <v>0.99587194999999995</v>
      </c>
    </row>
    <row r="2005" spans="1:5">
      <c r="A2005" s="31">
        <v>2010</v>
      </c>
      <c r="B2005" s="31">
        <v>24</v>
      </c>
      <c r="C2005" s="32">
        <v>4.2922000000000004E-3</v>
      </c>
      <c r="D2005" s="32">
        <v>4.2830000000000003E-3</v>
      </c>
      <c r="E2005" s="32">
        <v>0.99571699999999996</v>
      </c>
    </row>
    <row r="2006" spans="1:5">
      <c r="A2006" s="31">
        <v>2010</v>
      </c>
      <c r="B2006" s="31">
        <v>25</v>
      </c>
      <c r="C2006" s="32">
        <v>4.4333599999999999E-3</v>
      </c>
      <c r="D2006" s="32">
        <v>4.42356E-3</v>
      </c>
      <c r="E2006" s="32">
        <v>0.99557644000000001</v>
      </c>
    </row>
    <row r="2007" spans="1:5">
      <c r="A2007" s="31">
        <v>2010</v>
      </c>
      <c r="B2007" s="31">
        <v>26</v>
      </c>
      <c r="C2007" s="32">
        <v>4.5636100000000001E-3</v>
      </c>
      <c r="D2007" s="32">
        <v>4.5532200000000002E-3</v>
      </c>
      <c r="E2007" s="32">
        <v>0.99544677999999998</v>
      </c>
    </row>
    <row r="2008" spans="1:5">
      <c r="A2008" s="31">
        <v>2010</v>
      </c>
      <c r="B2008" s="31">
        <v>27</v>
      </c>
      <c r="C2008" s="32">
        <v>4.6963700000000001E-3</v>
      </c>
      <c r="D2008" s="32">
        <v>4.6853600000000004E-3</v>
      </c>
      <c r="E2008" s="32">
        <v>0.99531464000000003</v>
      </c>
    </row>
    <row r="2009" spans="1:5">
      <c r="A2009" s="31">
        <v>2010</v>
      </c>
      <c r="B2009" s="31">
        <v>28</v>
      </c>
      <c r="C2009" s="32">
        <v>4.8522599999999997E-3</v>
      </c>
      <c r="D2009" s="32">
        <v>4.8405200000000001E-3</v>
      </c>
      <c r="E2009" s="32">
        <v>0.99515947999999999</v>
      </c>
    </row>
    <row r="2010" spans="1:5">
      <c r="A2010" s="31">
        <v>2010</v>
      </c>
      <c r="B2010" s="31">
        <v>29</v>
      </c>
      <c r="C2010" s="32">
        <v>4.9845699999999998E-3</v>
      </c>
      <c r="D2010" s="32">
        <v>4.9721799999999997E-3</v>
      </c>
      <c r="E2010" s="32">
        <v>0.99502782000000001</v>
      </c>
    </row>
    <row r="2011" spans="1:5">
      <c r="A2011" s="31">
        <v>2010</v>
      </c>
      <c r="B2011" s="31">
        <v>30</v>
      </c>
      <c r="C2011" s="32">
        <v>5.2001399999999998E-3</v>
      </c>
      <c r="D2011" s="32">
        <v>5.1866500000000001E-3</v>
      </c>
      <c r="E2011" s="32">
        <v>0.99481335000000004</v>
      </c>
    </row>
    <row r="2012" spans="1:5">
      <c r="A2012" s="31">
        <v>2010</v>
      </c>
      <c r="B2012" s="31">
        <v>31</v>
      </c>
      <c r="C2012" s="32">
        <v>5.3207699999999998E-3</v>
      </c>
      <c r="D2012" s="32">
        <v>5.3066600000000004E-3</v>
      </c>
      <c r="E2012" s="32">
        <v>0.99469333999999998</v>
      </c>
    </row>
    <row r="2013" spans="1:5">
      <c r="A2013" s="31">
        <v>2010</v>
      </c>
      <c r="B2013" s="31">
        <v>32</v>
      </c>
      <c r="C2013" s="32">
        <v>5.5762099999999998E-3</v>
      </c>
      <c r="D2013" s="32">
        <v>5.5607E-3</v>
      </c>
      <c r="E2013" s="32">
        <v>0.99443930000000003</v>
      </c>
    </row>
    <row r="2014" spans="1:5">
      <c r="A2014" s="31">
        <v>2010</v>
      </c>
      <c r="B2014" s="31">
        <v>33</v>
      </c>
      <c r="C2014" s="32">
        <v>5.78941E-3</v>
      </c>
      <c r="D2014" s="32">
        <v>5.7727000000000004E-3</v>
      </c>
      <c r="E2014" s="32">
        <v>0.99422730000000004</v>
      </c>
    </row>
    <row r="2015" spans="1:5">
      <c r="A2015" s="31">
        <v>2010</v>
      </c>
      <c r="B2015" s="31">
        <v>34</v>
      </c>
      <c r="C2015" s="32">
        <v>6.0183099999999998E-3</v>
      </c>
      <c r="D2015" s="32">
        <v>6.0002600000000003E-3</v>
      </c>
      <c r="E2015" s="32">
        <v>0.99399974000000002</v>
      </c>
    </row>
    <row r="2016" spans="1:5">
      <c r="A2016" s="31">
        <v>2010</v>
      </c>
      <c r="B2016" s="31">
        <v>35</v>
      </c>
      <c r="C2016" s="32">
        <v>6.2849899999999998E-3</v>
      </c>
      <c r="D2016" s="32">
        <v>6.2652999999999997E-3</v>
      </c>
      <c r="E2016" s="32">
        <v>0.99373469999999997</v>
      </c>
    </row>
    <row r="2017" spans="1:5">
      <c r="A2017" s="31">
        <v>2010</v>
      </c>
      <c r="B2017" s="31">
        <v>36</v>
      </c>
      <c r="C2017" s="32">
        <v>6.5396400000000002E-3</v>
      </c>
      <c r="D2017" s="32">
        <v>6.5183300000000001E-3</v>
      </c>
      <c r="E2017" s="32">
        <v>0.99348166999999998</v>
      </c>
    </row>
    <row r="2018" spans="1:5">
      <c r="A2018" s="31">
        <v>2010</v>
      </c>
      <c r="B2018" s="31">
        <v>37</v>
      </c>
      <c r="C2018" s="32">
        <v>6.7852700000000004E-3</v>
      </c>
      <c r="D2018" s="32">
        <v>6.7623300000000004E-3</v>
      </c>
      <c r="E2018" s="32">
        <v>0.99323766999999996</v>
      </c>
    </row>
    <row r="2019" spans="1:5">
      <c r="A2019" s="31">
        <v>2010</v>
      </c>
      <c r="B2019" s="31">
        <v>38</v>
      </c>
      <c r="C2019" s="32">
        <v>7.0999599999999998E-3</v>
      </c>
      <c r="D2019" s="32">
        <v>7.0748499999999997E-3</v>
      </c>
      <c r="E2019" s="32">
        <v>0.99292515000000003</v>
      </c>
    </row>
    <row r="2020" spans="1:5">
      <c r="A2020" s="31">
        <v>2010</v>
      </c>
      <c r="B2020" s="31">
        <v>39</v>
      </c>
      <c r="C2020" s="32">
        <v>7.3510700000000003E-3</v>
      </c>
      <c r="D2020" s="32">
        <v>7.3241499999999998E-3</v>
      </c>
      <c r="E2020" s="32">
        <v>0.99267585000000003</v>
      </c>
    </row>
    <row r="2021" spans="1:5">
      <c r="A2021" s="31">
        <v>2010</v>
      </c>
      <c r="B2021" s="31">
        <v>40</v>
      </c>
      <c r="C2021" s="32">
        <v>7.7335099999999999E-3</v>
      </c>
      <c r="D2021" s="32">
        <v>7.7037199999999998E-3</v>
      </c>
      <c r="E2021" s="32">
        <v>0.99229628000000003</v>
      </c>
    </row>
    <row r="2022" spans="1:5">
      <c r="A2022" s="31">
        <v>2010</v>
      </c>
      <c r="B2022" s="31">
        <v>41</v>
      </c>
      <c r="C2022" s="32">
        <v>7.8959400000000006E-3</v>
      </c>
      <c r="D2022" s="32">
        <v>7.8648899999999994E-3</v>
      </c>
      <c r="E2022" s="32">
        <v>0.99213510999999999</v>
      </c>
    </row>
    <row r="2023" spans="1:5">
      <c r="A2023" s="31">
        <v>2010</v>
      </c>
      <c r="B2023" s="31">
        <v>42</v>
      </c>
      <c r="C2023" s="32">
        <v>8.3329000000000007E-3</v>
      </c>
      <c r="D2023" s="32">
        <v>8.2983199999999997E-3</v>
      </c>
      <c r="E2023" s="32">
        <v>0.99170168000000003</v>
      </c>
    </row>
    <row r="2024" spans="1:5">
      <c r="A2024" s="31">
        <v>2010</v>
      </c>
      <c r="B2024" s="31">
        <v>43</v>
      </c>
      <c r="C2024" s="32">
        <v>8.5768300000000006E-3</v>
      </c>
      <c r="D2024" s="32">
        <v>8.5401999999999995E-3</v>
      </c>
      <c r="E2024" s="32">
        <v>0.9914598</v>
      </c>
    </row>
    <row r="2025" spans="1:5">
      <c r="A2025" s="31">
        <v>2010</v>
      </c>
      <c r="B2025" s="31">
        <v>44</v>
      </c>
      <c r="C2025" s="32">
        <v>8.9308900000000004E-3</v>
      </c>
      <c r="D2025" s="32">
        <v>8.8911900000000002E-3</v>
      </c>
      <c r="E2025" s="32">
        <v>0.99110880999999995</v>
      </c>
    </row>
    <row r="2026" spans="1:5">
      <c r="A2026" s="31">
        <v>2010</v>
      </c>
      <c r="B2026" s="31">
        <v>45</v>
      </c>
      <c r="C2026" s="32">
        <v>9.3600300000000001E-3</v>
      </c>
      <c r="D2026" s="32">
        <v>9.3164300000000005E-3</v>
      </c>
      <c r="E2026" s="32">
        <v>0.99068356999999996</v>
      </c>
    </row>
    <row r="2027" spans="1:5">
      <c r="A2027" s="31">
        <v>2010</v>
      </c>
      <c r="B2027" s="31">
        <v>46</v>
      </c>
      <c r="C2027" s="32">
        <v>9.7114899999999997E-3</v>
      </c>
      <c r="D2027" s="32">
        <v>9.6645600000000009E-3</v>
      </c>
      <c r="E2027" s="32">
        <v>0.99033543999999996</v>
      </c>
    </row>
    <row r="2028" spans="1:5">
      <c r="A2028" s="31">
        <v>2010</v>
      </c>
      <c r="B2028" s="31">
        <v>47</v>
      </c>
      <c r="C2028" s="32">
        <v>1.017493E-2</v>
      </c>
      <c r="D2028" s="32">
        <v>1.0123419999999999E-2</v>
      </c>
      <c r="E2028" s="32">
        <v>0.98987658000000001</v>
      </c>
    </row>
    <row r="2029" spans="1:5">
      <c r="A2029" s="31">
        <v>2010</v>
      </c>
      <c r="B2029" s="31">
        <v>48</v>
      </c>
      <c r="C2029" s="32">
        <v>1.0796190000000001E-2</v>
      </c>
      <c r="D2029" s="32">
        <v>1.073822E-2</v>
      </c>
      <c r="E2029" s="32">
        <v>0.98926177999999998</v>
      </c>
    </row>
    <row r="2030" spans="1:5">
      <c r="A2030" s="31">
        <v>2010</v>
      </c>
      <c r="B2030" s="31">
        <v>49</v>
      </c>
      <c r="C2030" s="32">
        <v>1.1391460000000001E-2</v>
      </c>
      <c r="D2030" s="32">
        <v>1.1326950000000001E-2</v>
      </c>
      <c r="E2030" s="32">
        <v>0.98867305000000005</v>
      </c>
    </row>
    <row r="2031" spans="1:5">
      <c r="A2031" s="31">
        <v>2010</v>
      </c>
      <c r="B2031" s="31">
        <v>50</v>
      </c>
      <c r="C2031" s="32">
        <v>1.224189E-2</v>
      </c>
      <c r="D2031" s="32">
        <v>1.216742E-2</v>
      </c>
      <c r="E2031" s="32">
        <v>0.98783257999999996</v>
      </c>
    </row>
    <row r="2032" spans="1:5">
      <c r="A2032" s="31">
        <v>2010</v>
      </c>
      <c r="B2032" s="31">
        <v>51</v>
      </c>
      <c r="C2032" s="32">
        <v>1.2727769999999999E-2</v>
      </c>
      <c r="D2032" s="32">
        <v>1.264728E-2</v>
      </c>
      <c r="E2032" s="32">
        <v>0.98735271999999996</v>
      </c>
    </row>
    <row r="2033" spans="1:5">
      <c r="A2033" s="31">
        <v>2010</v>
      </c>
      <c r="B2033" s="31">
        <v>52</v>
      </c>
      <c r="C2033" s="32">
        <v>1.3660820000000001E-2</v>
      </c>
      <c r="D2033" s="32">
        <v>1.3568149999999999E-2</v>
      </c>
      <c r="E2033" s="32">
        <v>0.98643185</v>
      </c>
    </row>
    <row r="2034" spans="1:5">
      <c r="A2034" s="31">
        <v>2010</v>
      </c>
      <c r="B2034" s="31">
        <v>53</v>
      </c>
      <c r="C2034" s="32">
        <v>1.433479E-2</v>
      </c>
      <c r="D2034" s="32">
        <v>1.423278E-2</v>
      </c>
      <c r="E2034" s="32">
        <v>0.98576722000000006</v>
      </c>
    </row>
    <row r="2035" spans="1:5">
      <c r="A2035" s="31">
        <v>2010</v>
      </c>
      <c r="B2035" s="31">
        <v>54</v>
      </c>
      <c r="C2035" s="32">
        <v>1.515145E-2</v>
      </c>
      <c r="D2035" s="32">
        <v>1.503753E-2</v>
      </c>
      <c r="E2035" s="32">
        <v>0.98496247000000003</v>
      </c>
    </row>
    <row r="2036" spans="1:5">
      <c r="A2036" s="31">
        <v>2010</v>
      </c>
      <c r="B2036" s="31">
        <v>55</v>
      </c>
      <c r="C2036" s="32">
        <v>1.595705E-2</v>
      </c>
      <c r="D2036" s="32">
        <v>1.5830739999999999E-2</v>
      </c>
      <c r="E2036" s="32">
        <v>0.98416926000000005</v>
      </c>
    </row>
    <row r="2037" spans="1:5">
      <c r="A2037" s="31">
        <v>2010</v>
      </c>
      <c r="B2037" s="31">
        <v>56</v>
      </c>
      <c r="C2037" s="32">
        <v>1.688798E-2</v>
      </c>
      <c r="D2037" s="32">
        <v>1.6746569999999999E-2</v>
      </c>
      <c r="E2037" s="32">
        <v>0.98325342999999998</v>
      </c>
    </row>
    <row r="2038" spans="1:5">
      <c r="A2038" s="31">
        <v>2010</v>
      </c>
      <c r="B2038" s="31">
        <v>57</v>
      </c>
      <c r="C2038" s="32">
        <v>1.784287E-2</v>
      </c>
      <c r="D2038" s="32">
        <v>1.7685099999999999E-2</v>
      </c>
      <c r="E2038" s="32">
        <v>0.98231489999999999</v>
      </c>
    </row>
    <row r="2039" spans="1:5">
      <c r="A2039" s="31">
        <v>2010</v>
      </c>
      <c r="B2039" s="31">
        <v>58</v>
      </c>
      <c r="C2039" s="32">
        <v>1.920498E-2</v>
      </c>
      <c r="D2039" s="32">
        <v>1.9022310000000001E-2</v>
      </c>
      <c r="E2039" s="32">
        <v>0.98097769000000001</v>
      </c>
    </row>
    <row r="2040" spans="1:5">
      <c r="A2040" s="31">
        <v>2010</v>
      </c>
      <c r="B2040" s="31">
        <v>59</v>
      </c>
      <c r="C2040" s="32">
        <v>2.0580060000000001E-2</v>
      </c>
      <c r="D2040" s="32">
        <v>2.0370449999999998E-2</v>
      </c>
      <c r="E2040" s="32">
        <v>0.97962954999999996</v>
      </c>
    </row>
    <row r="2041" spans="1:5">
      <c r="A2041" s="31">
        <v>2010</v>
      </c>
      <c r="B2041" s="31">
        <v>60</v>
      </c>
      <c r="C2041" s="32">
        <v>2.263927E-2</v>
      </c>
      <c r="D2041" s="32">
        <v>2.2385869999999999E-2</v>
      </c>
      <c r="E2041" s="32">
        <v>0.97761412999999997</v>
      </c>
    </row>
    <row r="2042" spans="1:5">
      <c r="A2042" s="31">
        <v>2010</v>
      </c>
      <c r="B2042" s="31">
        <v>61</v>
      </c>
      <c r="C2042" s="32">
        <v>2.3952640000000001E-2</v>
      </c>
      <c r="D2042" s="32">
        <v>2.366917E-2</v>
      </c>
      <c r="E2042" s="32">
        <v>0.97633082999999998</v>
      </c>
    </row>
    <row r="2043" spans="1:5">
      <c r="A2043" s="31">
        <v>2010</v>
      </c>
      <c r="B2043" s="31">
        <v>62</v>
      </c>
      <c r="C2043" s="32">
        <v>2.6295840000000001E-2</v>
      </c>
      <c r="D2043" s="32">
        <v>2.595459E-2</v>
      </c>
      <c r="E2043" s="32">
        <v>0.97404541</v>
      </c>
    </row>
    <row r="2044" spans="1:5">
      <c r="A2044" s="31">
        <v>2010</v>
      </c>
      <c r="B2044" s="31">
        <v>63</v>
      </c>
      <c r="C2044" s="32">
        <v>2.8420850000000001E-2</v>
      </c>
      <c r="D2044" s="32">
        <v>2.802263E-2</v>
      </c>
      <c r="E2044" s="32">
        <v>0.97197736999999995</v>
      </c>
    </row>
    <row r="2045" spans="1:5">
      <c r="A2045" s="31">
        <v>2010</v>
      </c>
      <c r="B2045" s="31">
        <v>64</v>
      </c>
      <c r="C2045" s="32">
        <v>3.077156E-2</v>
      </c>
      <c r="D2045" s="32">
        <v>3.0305289999999999E-2</v>
      </c>
      <c r="E2045" s="32">
        <v>0.96969470999999996</v>
      </c>
    </row>
    <row r="2046" spans="1:5">
      <c r="A2046" s="31">
        <v>2010</v>
      </c>
      <c r="B2046" s="31">
        <v>65</v>
      </c>
      <c r="C2046" s="32">
        <v>3.34198E-2</v>
      </c>
      <c r="D2046" s="32">
        <v>3.2870539999999997E-2</v>
      </c>
      <c r="E2046" s="32">
        <v>0.96712946</v>
      </c>
    </row>
    <row r="2047" spans="1:5">
      <c r="A2047" s="31">
        <v>2010</v>
      </c>
      <c r="B2047" s="31">
        <v>66</v>
      </c>
      <c r="C2047" s="32">
        <v>3.5910169999999998E-2</v>
      </c>
      <c r="D2047" s="32">
        <v>3.5276769999999999E-2</v>
      </c>
      <c r="E2047" s="32">
        <v>0.96472323000000004</v>
      </c>
    </row>
    <row r="2048" spans="1:5">
      <c r="A2048" s="31">
        <v>2010</v>
      </c>
      <c r="B2048" s="31">
        <v>67</v>
      </c>
      <c r="C2048" s="32">
        <v>3.9003749999999997E-2</v>
      </c>
      <c r="D2048" s="32">
        <v>3.8257659999999999E-2</v>
      </c>
      <c r="E2048" s="32">
        <v>0.96174234000000003</v>
      </c>
    </row>
    <row r="2049" spans="1:5">
      <c r="A2049" s="31">
        <v>2010</v>
      </c>
      <c r="B2049" s="31">
        <v>68</v>
      </c>
      <c r="C2049" s="32">
        <v>4.2635689999999997E-2</v>
      </c>
      <c r="D2049" s="32">
        <v>4.174576E-2</v>
      </c>
      <c r="E2049" s="32">
        <v>0.95825424000000003</v>
      </c>
    </row>
    <row r="2050" spans="1:5">
      <c r="A2050" s="31">
        <v>2010</v>
      </c>
      <c r="B2050" s="31">
        <v>69</v>
      </c>
      <c r="C2050" s="32">
        <v>4.63142E-2</v>
      </c>
      <c r="D2050" s="32">
        <v>4.5265970000000003E-2</v>
      </c>
      <c r="E2050" s="32">
        <v>0.95473403000000001</v>
      </c>
    </row>
    <row r="2051" spans="1:5">
      <c r="A2051" s="31">
        <v>2010</v>
      </c>
      <c r="B2051" s="31">
        <v>70</v>
      </c>
      <c r="C2051" s="32">
        <v>5.1759180000000002E-2</v>
      </c>
      <c r="D2051" s="32">
        <v>5.0453459999999999E-2</v>
      </c>
      <c r="E2051" s="32">
        <v>0.94954654000000005</v>
      </c>
    </row>
    <row r="2052" spans="1:5">
      <c r="A2052" s="31">
        <v>2010</v>
      </c>
      <c r="B2052" s="31">
        <v>71</v>
      </c>
      <c r="C2052" s="32">
        <v>5.5378320000000002E-2</v>
      </c>
      <c r="D2052" s="32">
        <v>5.3886259999999998E-2</v>
      </c>
      <c r="E2052" s="32">
        <v>0.94611374000000004</v>
      </c>
    </row>
    <row r="2053" spans="1:5">
      <c r="A2053" s="31">
        <v>2010</v>
      </c>
      <c r="B2053" s="31">
        <v>72</v>
      </c>
      <c r="C2053" s="32">
        <v>6.1700230000000002E-2</v>
      </c>
      <c r="D2053" s="32">
        <v>5.9853730000000001E-2</v>
      </c>
      <c r="E2053" s="32">
        <v>0.94014626999999995</v>
      </c>
    </row>
    <row r="2054" spans="1:5">
      <c r="A2054" s="31">
        <v>2010</v>
      </c>
      <c r="B2054" s="31">
        <v>73</v>
      </c>
      <c r="C2054" s="32">
        <v>6.7254599999999998E-2</v>
      </c>
      <c r="D2054" s="32">
        <v>6.5066579999999999E-2</v>
      </c>
      <c r="E2054" s="32">
        <v>0.93493342000000002</v>
      </c>
    </row>
    <row r="2055" spans="1:5">
      <c r="A2055" s="31">
        <v>2010</v>
      </c>
      <c r="B2055" s="31">
        <v>74</v>
      </c>
      <c r="C2055" s="32">
        <v>7.3614899999999997E-2</v>
      </c>
      <c r="D2055" s="32">
        <v>7.1001519999999999E-2</v>
      </c>
      <c r="E2055" s="32">
        <v>0.92899847999999996</v>
      </c>
    </row>
    <row r="2056" spans="1:5">
      <c r="A2056" s="31">
        <v>2010</v>
      </c>
      <c r="B2056" s="31">
        <v>75</v>
      </c>
      <c r="C2056" s="32">
        <v>8.0641240000000003E-2</v>
      </c>
      <c r="D2056" s="32">
        <v>7.7515749999999994E-2</v>
      </c>
      <c r="E2056" s="32">
        <v>0.92248425000000001</v>
      </c>
    </row>
    <row r="2057" spans="1:5">
      <c r="A2057" s="31">
        <v>2010</v>
      </c>
      <c r="B2057" s="31">
        <v>76</v>
      </c>
      <c r="C2057" s="32">
        <v>8.7520749999999994E-2</v>
      </c>
      <c r="D2057" s="32">
        <v>8.3851380000000003E-2</v>
      </c>
      <c r="E2057" s="32">
        <v>0.91614861999999997</v>
      </c>
    </row>
    <row r="2058" spans="1:5">
      <c r="A2058" s="31">
        <v>2010</v>
      </c>
      <c r="B2058" s="31">
        <v>77</v>
      </c>
      <c r="C2058" s="32">
        <v>9.4982830000000004E-2</v>
      </c>
      <c r="D2058" s="32">
        <v>9.0676480000000004E-2</v>
      </c>
      <c r="E2058" s="32">
        <v>0.90932352000000005</v>
      </c>
    </row>
    <row r="2059" spans="1:5">
      <c r="A2059" s="31">
        <v>2010</v>
      </c>
      <c r="B2059" s="31">
        <v>78</v>
      </c>
      <c r="C2059" s="32">
        <v>0.10425411</v>
      </c>
      <c r="D2059" s="32">
        <v>9.9088899999999994E-2</v>
      </c>
      <c r="E2059" s="32">
        <v>0.90091109999999996</v>
      </c>
    </row>
    <row r="2060" spans="1:5">
      <c r="A2060" s="31">
        <v>2010</v>
      </c>
      <c r="B2060" s="31">
        <v>79</v>
      </c>
      <c r="C2060" s="32">
        <v>0.11266057</v>
      </c>
      <c r="D2060" s="32">
        <v>0.10665278</v>
      </c>
      <c r="E2060" s="32">
        <v>0.89334722</v>
      </c>
    </row>
    <row r="2061" spans="1:5">
      <c r="A2061" s="31">
        <v>2010</v>
      </c>
      <c r="B2061" s="31">
        <v>80</v>
      </c>
      <c r="C2061" s="32">
        <v>0.12366688000000001</v>
      </c>
      <c r="D2061" s="32">
        <v>0.11646542</v>
      </c>
      <c r="E2061" s="32">
        <v>0.88353457999999996</v>
      </c>
    </row>
    <row r="2062" spans="1:5">
      <c r="A2062" s="31">
        <v>2010</v>
      </c>
      <c r="B2062" s="31">
        <v>81</v>
      </c>
      <c r="C2062" s="32">
        <v>0.13174499000000001</v>
      </c>
      <c r="D2062" s="32">
        <v>0.12360296</v>
      </c>
      <c r="E2062" s="32">
        <v>0.87639703999999996</v>
      </c>
    </row>
    <row r="2063" spans="1:5">
      <c r="A2063" s="31">
        <v>2010</v>
      </c>
      <c r="B2063" s="31">
        <v>82</v>
      </c>
      <c r="C2063" s="32">
        <v>0.14571724</v>
      </c>
      <c r="D2063" s="32">
        <v>0.13582147999999999</v>
      </c>
      <c r="E2063" s="32">
        <v>0.86417851999999995</v>
      </c>
    </row>
    <row r="2064" spans="1:5">
      <c r="A2064" s="31">
        <v>2010</v>
      </c>
      <c r="B2064" s="31">
        <v>83</v>
      </c>
      <c r="C2064" s="32">
        <v>0.15828526000000001</v>
      </c>
      <c r="D2064" s="32">
        <v>0.14667686999999999</v>
      </c>
      <c r="E2064" s="32">
        <v>0.85332313000000004</v>
      </c>
    </row>
    <row r="2065" spans="1:5">
      <c r="A2065" s="31">
        <v>2010</v>
      </c>
      <c r="B2065" s="31">
        <v>84</v>
      </c>
      <c r="C2065" s="32">
        <v>0.17304217999999999</v>
      </c>
      <c r="D2065" s="32">
        <v>0.15926261</v>
      </c>
      <c r="E2065" s="32">
        <v>0.84073739000000003</v>
      </c>
    </row>
    <row r="2066" spans="1:5">
      <c r="A2066" s="31">
        <v>2010</v>
      </c>
      <c r="B2066" s="31">
        <v>85</v>
      </c>
      <c r="C2066" s="32">
        <v>0.18669280999999999</v>
      </c>
      <c r="D2066" s="32">
        <v>0.17075357999999999</v>
      </c>
      <c r="E2066" s="32">
        <v>0.82924642000000004</v>
      </c>
    </row>
    <row r="2067" spans="1:5">
      <c r="A2067" s="31">
        <v>2010</v>
      </c>
      <c r="B2067" s="31">
        <v>86</v>
      </c>
      <c r="C2067" s="32">
        <v>0.20157251000000001</v>
      </c>
      <c r="D2067" s="32">
        <v>0.18311685</v>
      </c>
      <c r="E2067" s="32">
        <v>0.81688315</v>
      </c>
    </row>
    <row r="2068" spans="1:5">
      <c r="A2068" s="31">
        <v>2010</v>
      </c>
      <c r="B2068" s="31">
        <v>87</v>
      </c>
      <c r="C2068" s="32">
        <v>0.21653449</v>
      </c>
      <c r="D2068" s="32">
        <v>0.19538111999999999</v>
      </c>
      <c r="E2068" s="32">
        <v>0.80461888000000004</v>
      </c>
    </row>
    <row r="2069" spans="1:5">
      <c r="A2069" s="31">
        <v>2010</v>
      </c>
      <c r="B2069" s="31">
        <v>88</v>
      </c>
      <c r="C2069" s="32">
        <v>0.23320178</v>
      </c>
      <c r="D2069" s="32">
        <v>0.20884971999999999</v>
      </c>
      <c r="E2069" s="32">
        <v>0.79115027999999998</v>
      </c>
    </row>
    <row r="2070" spans="1:5">
      <c r="A2070" s="31">
        <v>2010</v>
      </c>
      <c r="B2070" s="31">
        <v>89</v>
      </c>
      <c r="C2070" s="32">
        <v>0.24894901</v>
      </c>
      <c r="D2070" s="32">
        <v>0.22139142000000001</v>
      </c>
      <c r="E2070" s="32">
        <v>0.77860857999999999</v>
      </c>
    </row>
    <row r="2071" spans="1:5">
      <c r="A2071" s="31">
        <v>2010</v>
      </c>
      <c r="B2071" s="31">
        <v>90</v>
      </c>
      <c r="C2071" s="32">
        <v>0.27024456000000002</v>
      </c>
      <c r="D2071" s="32">
        <v>0.23807528999999999</v>
      </c>
      <c r="E2071" s="32">
        <v>0.76192470999999995</v>
      </c>
    </row>
    <row r="2072" spans="1:5">
      <c r="A2072" s="31">
        <v>2010</v>
      </c>
      <c r="B2072" s="31">
        <v>91</v>
      </c>
      <c r="C2072" s="32">
        <v>0.28395726999999998</v>
      </c>
      <c r="D2072" s="32">
        <v>0.24865375000000001</v>
      </c>
      <c r="E2072" s="32">
        <v>0.75134624999999999</v>
      </c>
    </row>
    <row r="2073" spans="1:5">
      <c r="A2073" s="31">
        <v>2010</v>
      </c>
      <c r="B2073" s="31">
        <v>92</v>
      </c>
      <c r="C2073" s="32">
        <v>0.30634233999999999</v>
      </c>
      <c r="D2073" s="32">
        <v>0.2656521</v>
      </c>
      <c r="E2073" s="32">
        <v>0.73434790000000005</v>
      </c>
    </row>
    <row r="2074" spans="1:5">
      <c r="A2074" s="31">
        <v>2010</v>
      </c>
      <c r="B2074" s="31">
        <v>93</v>
      </c>
      <c r="C2074" s="32">
        <v>0.32671012999999999</v>
      </c>
      <c r="D2074" s="32">
        <v>0.28083440999999998</v>
      </c>
      <c r="E2074" s="32">
        <v>0.71916559000000002</v>
      </c>
    </row>
    <row r="2075" spans="1:5">
      <c r="A2075" s="31">
        <v>2010</v>
      </c>
      <c r="B2075" s="31">
        <v>94</v>
      </c>
      <c r="C2075" s="32">
        <v>0.34903782</v>
      </c>
      <c r="D2075" s="32">
        <v>0.29717514</v>
      </c>
      <c r="E2075" s="32">
        <v>0.70282486</v>
      </c>
    </row>
    <row r="2076" spans="1:5">
      <c r="A2076" s="31">
        <v>2010</v>
      </c>
      <c r="B2076" s="31">
        <v>95</v>
      </c>
      <c r="C2076" s="32">
        <v>0.37370798999999999</v>
      </c>
      <c r="D2076" s="32">
        <v>0.31487275999999997</v>
      </c>
      <c r="E2076" s="32">
        <v>0.68512724000000003</v>
      </c>
    </row>
    <row r="2077" spans="1:5">
      <c r="A2077" s="31">
        <v>2010</v>
      </c>
      <c r="B2077" s="31">
        <v>96</v>
      </c>
      <c r="C2077" s="32">
        <v>0.39604614999999999</v>
      </c>
      <c r="D2077" s="32">
        <v>0.33058306999999998</v>
      </c>
      <c r="E2077" s="32">
        <v>0.66941693000000002</v>
      </c>
    </row>
    <row r="2078" spans="1:5">
      <c r="A2078" s="31">
        <v>2010</v>
      </c>
      <c r="B2078" s="31">
        <v>97</v>
      </c>
      <c r="C2078" s="32">
        <v>0.41785234999999998</v>
      </c>
      <c r="D2078" s="32">
        <v>0.34563926</v>
      </c>
      <c r="E2078" s="32">
        <v>0.65436074</v>
      </c>
    </row>
    <row r="2079" spans="1:5">
      <c r="A2079" s="31">
        <v>2010</v>
      </c>
      <c r="B2079" s="31">
        <v>98</v>
      </c>
      <c r="C2079" s="32">
        <v>0.43889267999999998</v>
      </c>
      <c r="D2079" s="32">
        <v>0.35991142999999998</v>
      </c>
      <c r="E2079" s="32">
        <v>0.64008856999999997</v>
      </c>
    </row>
    <row r="2080" spans="1:5">
      <c r="A2080" s="31">
        <v>2010</v>
      </c>
      <c r="B2080" s="31">
        <v>99</v>
      </c>
      <c r="C2080" s="32">
        <v>0.46554327000000001</v>
      </c>
      <c r="D2080" s="32">
        <v>0.37763950000000002</v>
      </c>
      <c r="E2080" s="32">
        <v>0.62236049999999998</v>
      </c>
    </row>
    <row r="2081" spans="1:5">
      <c r="A2081" s="31">
        <v>2011</v>
      </c>
      <c r="B2081" s="31">
        <v>1</v>
      </c>
      <c r="C2081" s="32">
        <v>1.8826760000000001E-2</v>
      </c>
      <c r="D2081" s="32">
        <v>1.8651190000000002E-2</v>
      </c>
      <c r="E2081" s="32">
        <v>0.98134880999999996</v>
      </c>
    </row>
    <row r="2082" spans="1:5">
      <c r="A2082" s="31">
        <v>2011</v>
      </c>
      <c r="B2082" s="31">
        <v>2</v>
      </c>
      <c r="C2082" s="32">
        <v>1.1443129999999999E-2</v>
      </c>
      <c r="D2082" s="32">
        <v>1.1378030000000001E-2</v>
      </c>
      <c r="E2082" s="32">
        <v>0.98862196999999996</v>
      </c>
    </row>
    <row r="2083" spans="1:5">
      <c r="A2083" s="31">
        <v>2011</v>
      </c>
      <c r="B2083" s="31">
        <v>3</v>
      </c>
      <c r="C2083" s="32">
        <v>7.7205099999999999E-3</v>
      </c>
      <c r="D2083" s="32">
        <v>7.6908200000000001E-3</v>
      </c>
      <c r="E2083" s="32">
        <v>0.99230918000000001</v>
      </c>
    </row>
    <row r="2084" spans="1:5">
      <c r="A2084" s="31">
        <v>2011</v>
      </c>
      <c r="B2084" s="31">
        <v>4</v>
      </c>
      <c r="C2084" s="32">
        <v>5.3348099999999997E-3</v>
      </c>
      <c r="D2084" s="32">
        <v>5.3206199999999999E-3</v>
      </c>
      <c r="E2084" s="32">
        <v>0.99467938</v>
      </c>
    </row>
    <row r="2085" spans="1:5">
      <c r="A2085" s="31">
        <v>2011</v>
      </c>
      <c r="B2085" s="31">
        <v>5</v>
      </c>
      <c r="C2085" s="32">
        <v>3.9674200000000001E-3</v>
      </c>
      <c r="D2085" s="32">
        <v>3.9595699999999999E-3</v>
      </c>
      <c r="E2085" s="32">
        <v>0.99604042999999998</v>
      </c>
    </row>
    <row r="2086" spans="1:5">
      <c r="A2086" s="31">
        <v>2011</v>
      </c>
      <c r="B2086" s="31">
        <v>6</v>
      </c>
      <c r="C2086" s="32">
        <v>3.2270100000000002E-3</v>
      </c>
      <c r="D2086" s="32">
        <v>3.2218099999999999E-3</v>
      </c>
      <c r="E2086" s="32">
        <v>0.99677819000000001</v>
      </c>
    </row>
    <row r="2087" spans="1:5">
      <c r="A2087" s="31">
        <v>2011</v>
      </c>
      <c r="B2087" s="31">
        <v>7</v>
      </c>
      <c r="C2087" s="32">
        <v>2.6984600000000002E-3</v>
      </c>
      <c r="D2087" s="32">
        <v>2.6948200000000001E-3</v>
      </c>
      <c r="E2087" s="32">
        <v>0.99730518000000001</v>
      </c>
    </row>
    <row r="2088" spans="1:5">
      <c r="A2088" s="31">
        <v>2011</v>
      </c>
      <c r="B2088" s="31">
        <v>8</v>
      </c>
      <c r="C2088" s="32">
        <v>2.3394100000000001E-3</v>
      </c>
      <c r="D2088" s="32">
        <v>2.3366799999999998E-3</v>
      </c>
      <c r="E2088" s="32">
        <v>0.99766332000000002</v>
      </c>
    </row>
    <row r="2089" spans="1:5">
      <c r="A2089" s="31">
        <v>2011</v>
      </c>
      <c r="B2089" s="31">
        <v>9</v>
      </c>
      <c r="C2089" s="32">
        <v>2.1047700000000002E-3</v>
      </c>
      <c r="D2089" s="32">
        <v>2.1025599999999998E-3</v>
      </c>
      <c r="E2089" s="32">
        <v>0.99789744000000002</v>
      </c>
    </row>
    <row r="2090" spans="1:5">
      <c r="A2090" s="31">
        <v>2011</v>
      </c>
      <c r="B2090" s="31">
        <v>10</v>
      </c>
      <c r="C2090" s="32">
        <v>1.9635299999999998E-3</v>
      </c>
      <c r="D2090" s="32">
        <v>1.9616E-3</v>
      </c>
      <c r="E2090" s="32">
        <v>0.99803839999999999</v>
      </c>
    </row>
    <row r="2091" spans="1:5">
      <c r="A2091" s="31">
        <v>2011</v>
      </c>
      <c r="B2091" s="31">
        <v>11</v>
      </c>
      <c r="C2091" s="32">
        <v>1.8831200000000001E-3</v>
      </c>
      <c r="D2091" s="32">
        <v>1.8813499999999999E-3</v>
      </c>
      <c r="E2091" s="32">
        <v>0.99811865</v>
      </c>
    </row>
    <row r="2092" spans="1:5">
      <c r="A2092" s="31">
        <v>2011</v>
      </c>
      <c r="B2092" s="31">
        <v>12</v>
      </c>
      <c r="C2092" s="32">
        <v>1.88656E-3</v>
      </c>
      <c r="D2092" s="32">
        <v>1.88478E-3</v>
      </c>
      <c r="E2092" s="32">
        <v>0.99811521999999997</v>
      </c>
    </row>
    <row r="2093" spans="1:5">
      <c r="A2093" s="31">
        <v>2011</v>
      </c>
      <c r="B2093" s="31">
        <v>13</v>
      </c>
      <c r="C2093" s="32">
        <v>1.94064E-3</v>
      </c>
      <c r="D2093" s="32">
        <v>1.9387600000000001E-3</v>
      </c>
      <c r="E2093" s="32">
        <v>0.99806123999999996</v>
      </c>
    </row>
    <row r="2094" spans="1:5">
      <c r="A2094" s="31">
        <v>2011</v>
      </c>
      <c r="B2094" s="31">
        <v>14</v>
      </c>
      <c r="C2094" s="32">
        <v>2.05514E-3</v>
      </c>
      <c r="D2094" s="32">
        <v>2.05303E-3</v>
      </c>
      <c r="E2094" s="32">
        <v>0.99794696999999999</v>
      </c>
    </row>
    <row r="2095" spans="1:5">
      <c r="A2095" s="31">
        <v>2011</v>
      </c>
      <c r="B2095" s="31">
        <v>15</v>
      </c>
      <c r="C2095" s="32">
        <v>2.2049000000000001E-3</v>
      </c>
      <c r="D2095" s="32">
        <v>2.2024800000000001E-3</v>
      </c>
      <c r="E2095" s="32">
        <v>0.99779751999999999</v>
      </c>
    </row>
    <row r="2096" spans="1:5">
      <c r="A2096" s="31">
        <v>2011</v>
      </c>
      <c r="B2096" s="31">
        <v>16</v>
      </c>
      <c r="C2096" s="32">
        <v>2.41202E-3</v>
      </c>
      <c r="D2096" s="32">
        <v>2.4091099999999999E-3</v>
      </c>
      <c r="E2096" s="32">
        <v>0.99759089000000001</v>
      </c>
    </row>
    <row r="2097" spans="1:5">
      <c r="A2097" s="31">
        <v>2011</v>
      </c>
      <c r="B2097" s="31">
        <v>17</v>
      </c>
      <c r="C2097" s="32">
        <v>2.6301300000000001E-3</v>
      </c>
      <c r="D2097" s="32">
        <v>2.6266800000000002E-3</v>
      </c>
      <c r="E2097" s="32">
        <v>0.99737332000000001</v>
      </c>
    </row>
    <row r="2098" spans="1:5">
      <c r="A2098" s="31">
        <v>2011</v>
      </c>
      <c r="B2098" s="31">
        <v>18</v>
      </c>
      <c r="C2098" s="32">
        <v>2.8629900000000002E-3</v>
      </c>
      <c r="D2098" s="32">
        <v>2.8589000000000002E-3</v>
      </c>
      <c r="E2098" s="32">
        <v>0.9971411</v>
      </c>
    </row>
    <row r="2099" spans="1:5">
      <c r="A2099" s="31">
        <v>2011</v>
      </c>
      <c r="B2099" s="31">
        <v>19</v>
      </c>
      <c r="C2099" s="32">
        <v>3.10086E-3</v>
      </c>
      <c r="D2099" s="32">
        <v>3.0960599999999999E-3</v>
      </c>
      <c r="E2099" s="32">
        <v>0.99690394000000004</v>
      </c>
    </row>
    <row r="2100" spans="1:5">
      <c r="A2100" s="31">
        <v>2011</v>
      </c>
      <c r="B2100" s="31">
        <v>20</v>
      </c>
      <c r="C2100" s="32">
        <v>3.3436400000000002E-3</v>
      </c>
      <c r="D2100" s="32">
        <v>3.3380599999999999E-3</v>
      </c>
      <c r="E2100" s="32">
        <v>0.99666193999999997</v>
      </c>
    </row>
    <row r="2101" spans="1:5">
      <c r="A2101" s="31">
        <v>2011</v>
      </c>
      <c r="B2101" s="31">
        <v>21</v>
      </c>
      <c r="C2101" s="32">
        <v>3.56683E-3</v>
      </c>
      <c r="D2101" s="32">
        <v>3.56048E-3</v>
      </c>
      <c r="E2101" s="32">
        <v>0.99643952000000002</v>
      </c>
    </row>
    <row r="2102" spans="1:5">
      <c r="A2102" s="31">
        <v>2011</v>
      </c>
      <c r="B2102" s="31">
        <v>22</v>
      </c>
      <c r="C2102" s="32">
        <v>3.7664899999999999E-3</v>
      </c>
      <c r="D2102" s="32">
        <v>3.7594099999999999E-3</v>
      </c>
      <c r="E2102" s="32">
        <v>0.99624058999999998</v>
      </c>
    </row>
    <row r="2103" spans="1:5">
      <c r="A2103" s="31">
        <v>2011</v>
      </c>
      <c r="B2103" s="31">
        <v>23</v>
      </c>
      <c r="C2103" s="32">
        <v>3.9308199999999998E-3</v>
      </c>
      <c r="D2103" s="32">
        <v>3.9231099999999996E-3</v>
      </c>
      <c r="E2103" s="32">
        <v>0.99607688999999999</v>
      </c>
    </row>
    <row r="2104" spans="1:5">
      <c r="A2104" s="31">
        <v>2011</v>
      </c>
      <c r="B2104" s="31">
        <v>24</v>
      </c>
      <c r="C2104" s="32">
        <v>4.0803100000000002E-3</v>
      </c>
      <c r="D2104" s="32">
        <v>4.0720000000000001E-3</v>
      </c>
      <c r="E2104" s="32">
        <v>0.99592800000000004</v>
      </c>
    </row>
    <row r="2105" spans="1:5">
      <c r="A2105" s="31">
        <v>2011</v>
      </c>
      <c r="B2105" s="31">
        <v>25</v>
      </c>
      <c r="C2105" s="32">
        <v>4.2166399999999998E-3</v>
      </c>
      <c r="D2105" s="32">
        <v>4.2077699999999996E-3</v>
      </c>
      <c r="E2105" s="32">
        <v>0.99579222999999994</v>
      </c>
    </row>
    <row r="2106" spans="1:5">
      <c r="A2106" s="31">
        <v>2011</v>
      </c>
      <c r="B2106" s="31">
        <v>26</v>
      </c>
      <c r="C2106" s="32">
        <v>4.3443700000000002E-3</v>
      </c>
      <c r="D2106" s="32">
        <v>4.3349599999999997E-3</v>
      </c>
      <c r="E2106" s="32">
        <v>0.99566504</v>
      </c>
    </row>
    <row r="2107" spans="1:5">
      <c r="A2107" s="31">
        <v>2011</v>
      </c>
      <c r="B2107" s="31">
        <v>27</v>
      </c>
      <c r="C2107" s="32">
        <v>4.4752799999999999E-3</v>
      </c>
      <c r="D2107" s="32">
        <v>4.4652900000000002E-3</v>
      </c>
      <c r="E2107" s="32">
        <v>0.99553471000000004</v>
      </c>
    </row>
    <row r="2108" spans="1:5">
      <c r="A2108" s="31">
        <v>2011</v>
      </c>
      <c r="B2108" s="31">
        <v>28</v>
      </c>
      <c r="C2108" s="32">
        <v>4.6276900000000003E-3</v>
      </c>
      <c r="D2108" s="32">
        <v>4.6169999999999996E-3</v>
      </c>
      <c r="E2108" s="32">
        <v>0.99538300000000002</v>
      </c>
    </row>
    <row r="2109" spans="1:5">
      <c r="A2109" s="31">
        <v>2011</v>
      </c>
      <c r="B2109" s="31">
        <v>29</v>
      </c>
      <c r="C2109" s="32">
        <v>4.7603599999999999E-3</v>
      </c>
      <c r="D2109" s="32">
        <v>4.7490600000000003E-3</v>
      </c>
      <c r="E2109" s="32">
        <v>0.99525094000000003</v>
      </c>
    </row>
    <row r="2110" spans="1:5">
      <c r="A2110" s="31">
        <v>2011</v>
      </c>
      <c r="B2110" s="31">
        <v>30</v>
      </c>
      <c r="C2110" s="32">
        <v>4.9701700000000003E-3</v>
      </c>
      <c r="D2110" s="32">
        <v>4.9578499999999998E-3</v>
      </c>
      <c r="E2110" s="32">
        <v>0.99504214999999996</v>
      </c>
    </row>
    <row r="2111" spans="1:5">
      <c r="A2111" s="31">
        <v>2011</v>
      </c>
      <c r="B2111" s="31">
        <v>31</v>
      </c>
      <c r="C2111" s="32">
        <v>5.0910199999999999E-3</v>
      </c>
      <c r="D2111" s="32">
        <v>5.0781000000000003E-3</v>
      </c>
      <c r="E2111" s="32">
        <v>0.99492190000000003</v>
      </c>
    </row>
    <row r="2112" spans="1:5">
      <c r="A2112" s="31">
        <v>2011</v>
      </c>
      <c r="B2112" s="31">
        <v>32</v>
      </c>
      <c r="C2112" s="32">
        <v>5.3412800000000003E-3</v>
      </c>
      <c r="D2112" s="32">
        <v>5.3270499999999998E-3</v>
      </c>
      <c r="E2112" s="32">
        <v>0.99467295</v>
      </c>
    </row>
    <row r="2113" spans="1:5">
      <c r="A2113" s="31">
        <v>2011</v>
      </c>
      <c r="B2113" s="31">
        <v>33</v>
      </c>
      <c r="C2113" s="32">
        <v>5.5519000000000002E-3</v>
      </c>
      <c r="D2113" s="32">
        <v>5.5365299999999996E-3</v>
      </c>
      <c r="E2113" s="32">
        <v>0.99446347000000002</v>
      </c>
    </row>
    <row r="2114" spans="1:5">
      <c r="A2114" s="31">
        <v>2011</v>
      </c>
      <c r="B2114" s="31">
        <v>34</v>
      </c>
      <c r="C2114" s="32">
        <v>5.77905E-3</v>
      </c>
      <c r="D2114" s="32">
        <v>5.7624E-3</v>
      </c>
      <c r="E2114" s="32">
        <v>0.99423760000000005</v>
      </c>
    </row>
    <row r="2115" spans="1:5">
      <c r="A2115" s="31">
        <v>2011</v>
      </c>
      <c r="B2115" s="31">
        <v>35</v>
      </c>
      <c r="C2115" s="32">
        <v>6.0440800000000003E-3</v>
      </c>
      <c r="D2115" s="32">
        <v>6.02587E-3</v>
      </c>
      <c r="E2115" s="32">
        <v>0.99397413000000001</v>
      </c>
    </row>
    <row r="2116" spans="1:5">
      <c r="A2116" s="31">
        <v>2011</v>
      </c>
      <c r="B2116" s="31">
        <v>36</v>
      </c>
      <c r="C2116" s="32">
        <v>6.2968900000000003E-3</v>
      </c>
      <c r="D2116" s="32">
        <v>6.2771199999999997E-3</v>
      </c>
      <c r="E2116" s="32">
        <v>0.99372287999999998</v>
      </c>
    </row>
    <row r="2117" spans="1:5">
      <c r="A2117" s="31">
        <v>2011</v>
      </c>
      <c r="B2117" s="31">
        <v>37</v>
      </c>
      <c r="C2117" s="32">
        <v>6.54332E-3</v>
      </c>
      <c r="D2117" s="32">
        <v>6.5219800000000001E-3</v>
      </c>
      <c r="E2117" s="32">
        <v>0.99347801999999996</v>
      </c>
    </row>
    <row r="2118" spans="1:5">
      <c r="A2118" s="31">
        <v>2011</v>
      </c>
      <c r="B2118" s="31">
        <v>38</v>
      </c>
      <c r="C2118" s="32">
        <v>6.8560699999999997E-3</v>
      </c>
      <c r="D2118" s="32">
        <v>6.83265E-3</v>
      </c>
      <c r="E2118" s="32">
        <v>0.99316735</v>
      </c>
    </row>
    <row r="2119" spans="1:5">
      <c r="A2119" s="31">
        <v>2011</v>
      </c>
      <c r="B2119" s="31">
        <v>39</v>
      </c>
      <c r="C2119" s="32">
        <v>7.10957E-3</v>
      </c>
      <c r="D2119" s="32">
        <v>7.0843800000000004E-3</v>
      </c>
      <c r="E2119" s="32">
        <v>0.99291562</v>
      </c>
    </row>
    <row r="2120" spans="1:5">
      <c r="A2120" s="31">
        <v>2011</v>
      </c>
      <c r="B2120" s="31">
        <v>40</v>
      </c>
      <c r="C2120" s="32">
        <v>7.4886700000000002E-3</v>
      </c>
      <c r="D2120" s="32">
        <v>7.4607299999999996E-3</v>
      </c>
      <c r="E2120" s="32">
        <v>0.99253926999999997</v>
      </c>
    </row>
    <row r="2121" spans="1:5">
      <c r="A2121" s="31">
        <v>2011</v>
      </c>
      <c r="B2121" s="31">
        <v>41</v>
      </c>
      <c r="C2121" s="32">
        <v>7.6578899999999997E-3</v>
      </c>
      <c r="D2121" s="32">
        <v>7.6286799999999997E-3</v>
      </c>
      <c r="E2121" s="32">
        <v>0.99237131999999995</v>
      </c>
    </row>
    <row r="2122" spans="1:5">
      <c r="A2122" s="31">
        <v>2011</v>
      </c>
      <c r="B2122" s="31">
        <v>42</v>
      </c>
      <c r="C2122" s="32">
        <v>8.0873799999999999E-3</v>
      </c>
      <c r="D2122" s="32">
        <v>8.0548000000000008E-3</v>
      </c>
      <c r="E2122" s="32">
        <v>0.99194519999999997</v>
      </c>
    </row>
    <row r="2123" spans="1:5">
      <c r="A2123" s="31">
        <v>2011</v>
      </c>
      <c r="B2123" s="31">
        <v>43</v>
      </c>
      <c r="C2123" s="32">
        <v>8.3371199999999999E-3</v>
      </c>
      <c r="D2123" s="32">
        <v>8.3025100000000008E-3</v>
      </c>
      <c r="E2123" s="32">
        <v>0.99169748999999996</v>
      </c>
    </row>
    <row r="2124" spans="1:5">
      <c r="A2124" s="31">
        <v>2011</v>
      </c>
      <c r="B2124" s="31">
        <v>44</v>
      </c>
      <c r="C2124" s="32">
        <v>8.6929799999999995E-3</v>
      </c>
      <c r="D2124" s="32">
        <v>8.6553499999999992E-3</v>
      </c>
      <c r="E2124" s="32">
        <v>0.99134465000000005</v>
      </c>
    </row>
    <row r="2125" spans="1:5">
      <c r="A2125" s="31">
        <v>2011</v>
      </c>
      <c r="B2125" s="31">
        <v>45</v>
      </c>
      <c r="C2125" s="32">
        <v>9.12519E-3</v>
      </c>
      <c r="D2125" s="32">
        <v>9.0837399999999999E-3</v>
      </c>
      <c r="E2125" s="32">
        <v>0.99091625999999999</v>
      </c>
    </row>
    <row r="2126" spans="1:5">
      <c r="A2126" s="31">
        <v>2011</v>
      </c>
      <c r="B2126" s="31">
        <v>46</v>
      </c>
      <c r="C2126" s="32">
        <v>9.4843500000000008E-3</v>
      </c>
      <c r="D2126" s="32">
        <v>9.4395899999999994E-3</v>
      </c>
      <c r="E2126" s="32">
        <v>0.99056040999999995</v>
      </c>
    </row>
    <row r="2127" spans="1:5">
      <c r="A2127" s="31">
        <v>2011</v>
      </c>
      <c r="B2127" s="31">
        <v>47</v>
      </c>
      <c r="C2127" s="32">
        <v>9.9532400000000004E-3</v>
      </c>
      <c r="D2127" s="32">
        <v>9.9039499999999999E-3</v>
      </c>
      <c r="E2127" s="32">
        <v>0.99009605000000001</v>
      </c>
    </row>
    <row r="2128" spans="1:5">
      <c r="A2128" s="31">
        <v>2011</v>
      </c>
      <c r="B2128" s="31">
        <v>48</v>
      </c>
      <c r="C2128" s="32">
        <v>1.0573600000000001E-2</v>
      </c>
      <c r="D2128" s="32">
        <v>1.0518E-2</v>
      </c>
      <c r="E2128" s="32">
        <v>0.98948199999999997</v>
      </c>
    </row>
    <row r="2129" spans="1:5">
      <c r="A2129" s="31">
        <v>2011</v>
      </c>
      <c r="B2129" s="31">
        <v>49</v>
      </c>
      <c r="C2129" s="32">
        <v>1.117107E-2</v>
      </c>
      <c r="D2129" s="32">
        <v>1.1109020000000001E-2</v>
      </c>
      <c r="E2129" s="32">
        <v>0.98889097999999998</v>
      </c>
    </row>
    <row r="2130" spans="1:5">
      <c r="A2130" s="31">
        <v>2011</v>
      </c>
      <c r="B2130" s="31">
        <v>50</v>
      </c>
      <c r="C2130" s="32">
        <v>1.201341E-2</v>
      </c>
      <c r="D2130" s="32">
        <v>1.194168E-2</v>
      </c>
      <c r="E2130" s="32">
        <v>0.98805832000000005</v>
      </c>
    </row>
    <row r="2131" spans="1:5">
      <c r="A2131" s="31">
        <v>2011</v>
      </c>
      <c r="B2131" s="31">
        <v>51</v>
      </c>
      <c r="C2131" s="32">
        <v>1.2504370000000001E-2</v>
      </c>
      <c r="D2131" s="32">
        <v>1.2426680000000001E-2</v>
      </c>
      <c r="E2131" s="32">
        <v>0.98757331999999998</v>
      </c>
    </row>
    <row r="2132" spans="1:5">
      <c r="A2132" s="31">
        <v>2011</v>
      </c>
      <c r="B2132" s="31">
        <v>52</v>
      </c>
      <c r="C2132" s="32">
        <v>1.3431139999999999E-2</v>
      </c>
      <c r="D2132" s="32">
        <v>1.3341550000000001E-2</v>
      </c>
      <c r="E2132" s="32">
        <v>0.98665844999999996</v>
      </c>
    </row>
    <row r="2133" spans="1:5">
      <c r="A2133" s="31">
        <v>2011</v>
      </c>
      <c r="B2133" s="31">
        <v>53</v>
      </c>
      <c r="C2133" s="32">
        <v>1.4109709999999999E-2</v>
      </c>
      <c r="D2133" s="32">
        <v>1.401086E-2</v>
      </c>
      <c r="E2133" s="32">
        <v>0.98598914000000004</v>
      </c>
    </row>
    <row r="2134" spans="1:5">
      <c r="A2134" s="31">
        <v>2011</v>
      </c>
      <c r="B2134" s="31">
        <v>54</v>
      </c>
      <c r="C2134" s="32">
        <v>1.492895E-2</v>
      </c>
      <c r="D2134" s="32">
        <v>1.4818339999999999E-2</v>
      </c>
      <c r="E2134" s="32">
        <v>0.98518165999999996</v>
      </c>
    </row>
    <row r="2135" spans="1:5">
      <c r="A2135" s="31">
        <v>2011</v>
      </c>
      <c r="B2135" s="31">
        <v>55</v>
      </c>
      <c r="C2135" s="32">
        <v>1.5740239999999999E-2</v>
      </c>
      <c r="D2135" s="32">
        <v>1.561733E-2</v>
      </c>
      <c r="E2135" s="32">
        <v>0.98438267000000002</v>
      </c>
    </row>
    <row r="2136" spans="1:5">
      <c r="A2136" s="31">
        <v>2011</v>
      </c>
      <c r="B2136" s="31">
        <v>56</v>
      </c>
      <c r="C2136" s="32">
        <v>1.667712E-2</v>
      </c>
      <c r="D2136" s="32">
        <v>1.6539209999999999E-2</v>
      </c>
      <c r="E2136" s="32">
        <v>0.98346078999999997</v>
      </c>
    </row>
    <row r="2137" spans="1:5">
      <c r="A2137" s="31">
        <v>2011</v>
      </c>
      <c r="B2137" s="31">
        <v>57</v>
      </c>
      <c r="C2137" s="32">
        <v>1.7640579999999999E-2</v>
      </c>
      <c r="D2137" s="32">
        <v>1.7486350000000001E-2</v>
      </c>
      <c r="E2137" s="32">
        <v>0.98251365000000002</v>
      </c>
    </row>
    <row r="2138" spans="1:5">
      <c r="A2138" s="31">
        <v>2011</v>
      </c>
      <c r="B2138" s="31">
        <v>58</v>
      </c>
      <c r="C2138" s="32">
        <v>1.8999510000000001E-2</v>
      </c>
      <c r="D2138" s="32">
        <v>1.8820719999999999E-2</v>
      </c>
      <c r="E2138" s="32">
        <v>0.98117927999999999</v>
      </c>
    </row>
    <row r="2139" spans="1:5">
      <c r="A2139" s="31">
        <v>2011</v>
      </c>
      <c r="B2139" s="31">
        <v>59</v>
      </c>
      <c r="C2139" s="32">
        <v>2.037251E-2</v>
      </c>
      <c r="D2139" s="32">
        <v>2.016708E-2</v>
      </c>
      <c r="E2139" s="32">
        <v>0.97983292</v>
      </c>
    </row>
    <row r="2140" spans="1:5">
      <c r="A2140" s="31">
        <v>2011</v>
      </c>
      <c r="B2140" s="31">
        <v>60</v>
      </c>
      <c r="C2140" s="32">
        <v>2.240284E-2</v>
      </c>
      <c r="D2140" s="32">
        <v>2.215468E-2</v>
      </c>
      <c r="E2140" s="32">
        <v>0.97784532000000002</v>
      </c>
    </row>
    <row r="2141" spans="1:5">
      <c r="A2141" s="31">
        <v>2011</v>
      </c>
      <c r="B2141" s="31">
        <v>61</v>
      </c>
      <c r="C2141" s="32">
        <v>2.3728490000000001E-2</v>
      </c>
      <c r="D2141" s="32">
        <v>2.3450269999999999E-2</v>
      </c>
      <c r="E2141" s="32">
        <v>0.97654973</v>
      </c>
    </row>
    <row r="2142" spans="1:5">
      <c r="A2142" s="31">
        <v>2011</v>
      </c>
      <c r="B2142" s="31">
        <v>62</v>
      </c>
      <c r="C2142" s="32">
        <v>2.605203E-2</v>
      </c>
      <c r="D2142" s="32">
        <v>2.571704E-2</v>
      </c>
      <c r="E2142" s="32">
        <v>0.97428296000000003</v>
      </c>
    </row>
    <row r="2143" spans="1:5">
      <c r="A2143" s="31">
        <v>2011</v>
      </c>
      <c r="B2143" s="31">
        <v>63</v>
      </c>
      <c r="C2143" s="32">
        <v>2.8146930000000001E-2</v>
      </c>
      <c r="D2143" s="32">
        <v>2.7756300000000001E-2</v>
      </c>
      <c r="E2143" s="32">
        <v>0.97224370000000004</v>
      </c>
    </row>
    <row r="2144" spans="1:5">
      <c r="A2144" s="31">
        <v>2011</v>
      </c>
      <c r="B2144" s="31">
        <v>64</v>
      </c>
      <c r="C2144" s="32">
        <v>3.0480989999999999E-2</v>
      </c>
      <c r="D2144" s="32">
        <v>3.0023419999999999E-2</v>
      </c>
      <c r="E2144" s="32">
        <v>0.96997657999999998</v>
      </c>
    </row>
    <row r="2145" spans="1:5">
      <c r="A2145" s="31">
        <v>2011</v>
      </c>
      <c r="B2145" s="31">
        <v>65</v>
      </c>
      <c r="C2145" s="32">
        <v>3.3105629999999997E-2</v>
      </c>
      <c r="D2145" s="32">
        <v>3.2566560000000001E-2</v>
      </c>
      <c r="E2145" s="32">
        <v>0.96743343999999998</v>
      </c>
    </row>
    <row r="2146" spans="1:5">
      <c r="A2146" s="31">
        <v>2011</v>
      </c>
      <c r="B2146" s="31">
        <v>66</v>
      </c>
      <c r="C2146" s="32">
        <v>3.5571569999999997E-2</v>
      </c>
      <c r="D2146" s="32">
        <v>3.4949960000000002E-2</v>
      </c>
      <c r="E2146" s="32">
        <v>0.96505004000000005</v>
      </c>
    </row>
    <row r="2147" spans="1:5">
      <c r="A2147" s="31">
        <v>2011</v>
      </c>
      <c r="B2147" s="31">
        <v>67</v>
      </c>
      <c r="C2147" s="32">
        <v>3.8634740000000001E-2</v>
      </c>
      <c r="D2147" s="32">
        <v>3.7902560000000002E-2</v>
      </c>
      <c r="E2147" s="32">
        <v>0.96209743999999997</v>
      </c>
    </row>
    <row r="2148" spans="1:5">
      <c r="A2148" s="31">
        <v>2011</v>
      </c>
      <c r="B2148" s="31">
        <v>68</v>
      </c>
      <c r="C2148" s="32">
        <v>4.2221979999999999E-2</v>
      </c>
      <c r="D2148" s="32">
        <v>4.134906E-2</v>
      </c>
      <c r="E2148" s="32">
        <v>0.95865093999999995</v>
      </c>
    </row>
    <row r="2149" spans="1:5">
      <c r="A2149" s="31">
        <v>2011</v>
      </c>
      <c r="B2149" s="31">
        <v>69</v>
      </c>
      <c r="C2149" s="32">
        <v>4.5860440000000002E-2</v>
      </c>
      <c r="D2149" s="32">
        <v>4.4832419999999998E-2</v>
      </c>
      <c r="E2149" s="32">
        <v>0.95516758000000002</v>
      </c>
    </row>
    <row r="2150" spans="1:5">
      <c r="A2150" s="31">
        <v>2011</v>
      </c>
      <c r="B2150" s="31">
        <v>70</v>
      </c>
      <c r="C2150" s="32">
        <v>5.1218840000000002E-2</v>
      </c>
      <c r="D2150" s="32">
        <v>4.9939909999999997E-2</v>
      </c>
      <c r="E2150" s="32">
        <v>0.95006009000000002</v>
      </c>
    </row>
    <row r="2151" spans="1:5">
      <c r="A2151" s="31">
        <v>2011</v>
      </c>
      <c r="B2151" s="31">
        <v>71</v>
      </c>
      <c r="C2151" s="32">
        <v>5.4811510000000001E-2</v>
      </c>
      <c r="D2151" s="32">
        <v>5.3349430000000003E-2</v>
      </c>
      <c r="E2151" s="32">
        <v>0.94665056999999997</v>
      </c>
    </row>
    <row r="2152" spans="1:5">
      <c r="A2152" s="31">
        <v>2011</v>
      </c>
      <c r="B2152" s="31">
        <v>72</v>
      </c>
      <c r="C2152" s="32">
        <v>6.1051149999999998E-2</v>
      </c>
      <c r="D2152" s="32">
        <v>5.924273E-2</v>
      </c>
      <c r="E2152" s="32">
        <v>0.94075726999999998</v>
      </c>
    </row>
    <row r="2153" spans="1:5">
      <c r="A2153" s="31">
        <v>2011</v>
      </c>
      <c r="B2153" s="31">
        <v>73</v>
      </c>
      <c r="C2153" s="32">
        <v>6.6560670000000002E-2</v>
      </c>
      <c r="D2153" s="32">
        <v>6.4416849999999998E-2</v>
      </c>
      <c r="E2153" s="32">
        <v>0.93558315000000003</v>
      </c>
    </row>
    <row r="2154" spans="1:5">
      <c r="A2154" s="31">
        <v>2011</v>
      </c>
      <c r="B2154" s="31">
        <v>74</v>
      </c>
      <c r="C2154" s="32">
        <v>7.2858989999999998E-2</v>
      </c>
      <c r="D2154" s="32">
        <v>7.0298070000000004E-2</v>
      </c>
      <c r="E2154" s="32">
        <v>0.92970193000000001</v>
      </c>
    </row>
    <row r="2155" spans="1:5">
      <c r="A2155" s="31">
        <v>2011</v>
      </c>
      <c r="B2155" s="31">
        <v>75</v>
      </c>
      <c r="C2155" s="32">
        <v>7.9819760000000003E-2</v>
      </c>
      <c r="D2155" s="32">
        <v>7.6756420000000006E-2</v>
      </c>
      <c r="E2155" s="32">
        <v>0.92324357999999995</v>
      </c>
    </row>
    <row r="2156" spans="1:5">
      <c r="A2156" s="31">
        <v>2011</v>
      </c>
      <c r="B2156" s="31">
        <v>76</v>
      </c>
      <c r="C2156" s="32">
        <v>8.6663199999999996E-2</v>
      </c>
      <c r="D2156" s="32">
        <v>8.3063910000000005E-2</v>
      </c>
      <c r="E2156" s="32">
        <v>0.91693608999999998</v>
      </c>
    </row>
    <row r="2157" spans="1:5">
      <c r="A2157" s="31">
        <v>2011</v>
      </c>
      <c r="B2157" s="31">
        <v>77</v>
      </c>
      <c r="C2157" s="32">
        <v>9.4075980000000003E-2</v>
      </c>
      <c r="D2157" s="32">
        <v>8.984963E-2</v>
      </c>
      <c r="E2157" s="32">
        <v>0.91015036999999999</v>
      </c>
    </row>
    <row r="2158" spans="1:5">
      <c r="A2158" s="31">
        <v>2011</v>
      </c>
      <c r="B2158" s="31">
        <v>78</v>
      </c>
      <c r="C2158" s="32">
        <v>0.1032981</v>
      </c>
      <c r="D2158" s="32">
        <v>9.8224870000000006E-2</v>
      </c>
      <c r="E2158" s="32">
        <v>0.90177512999999998</v>
      </c>
    </row>
    <row r="2159" spans="1:5">
      <c r="A2159" s="31">
        <v>2011</v>
      </c>
      <c r="B2159" s="31">
        <v>79</v>
      </c>
      <c r="C2159" s="32">
        <v>0.11169015</v>
      </c>
      <c r="D2159" s="32">
        <v>0.10578271</v>
      </c>
      <c r="E2159" s="32">
        <v>0.89421729000000005</v>
      </c>
    </row>
    <row r="2160" spans="1:5">
      <c r="A2160" s="31">
        <v>2011</v>
      </c>
      <c r="B2160" s="31">
        <v>80</v>
      </c>
      <c r="C2160" s="32">
        <v>0.12265533000000001</v>
      </c>
      <c r="D2160" s="32">
        <v>0.11556783</v>
      </c>
      <c r="E2160" s="32">
        <v>0.88443216999999996</v>
      </c>
    </row>
    <row r="2161" spans="1:5">
      <c r="A2161" s="31">
        <v>2011</v>
      </c>
      <c r="B2161" s="31">
        <v>81</v>
      </c>
      <c r="C2161" s="32">
        <v>0.13077209000000001</v>
      </c>
      <c r="D2161" s="32">
        <v>0.1227462</v>
      </c>
      <c r="E2161" s="32">
        <v>0.87725379999999997</v>
      </c>
    </row>
    <row r="2162" spans="1:5">
      <c r="A2162" s="31">
        <v>2011</v>
      </c>
      <c r="B2162" s="31">
        <v>82</v>
      </c>
      <c r="C2162" s="32">
        <v>0.1446422</v>
      </c>
      <c r="D2162" s="32">
        <v>0.13488702</v>
      </c>
      <c r="E2162" s="32">
        <v>0.86511298000000003</v>
      </c>
    </row>
    <row r="2163" spans="1:5">
      <c r="A2163" s="31">
        <v>2011</v>
      </c>
      <c r="B2163" s="31">
        <v>83</v>
      </c>
      <c r="C2163" s="32">
        <v>0.15714254999999999</v>
      </c>
      <c r="D2163" s="32">
        <v>0.14569509999999999</v>
      </c>
      <c r="E2163" s="32">
        <v>0.85430490000000003</v>
      </c>
    </row>
    <row r="2164" spans="1:5">
      <c r="A2164" s="31">
        <v>2011</v>
      </c>
      <c r="B2164" s="31">
        <v>84</v>
      </c>
      <c r="C2164" s="32">
        <v>0.17181207000000001</v>
      </c>
      <c r="D2164" s="32">
        <v>0.15822001999999999</v>
      </c>
      <c r="E2164" s="32">
        <v>0.84177997999999998</v>
      </c>
    </row>
    <row r="2165" spans="1:5">
      <c r="A2165" s="31">
        <v>2011</v>
      </c>
      <c r="B2165" s="31">
        <v>85</v>
      </c>
      <c r="C2165" s="32">
        <v>0.18546594</v>
      </c>
      <c r="D2165" s="32">
        <v>0.16972667999999999</v>
      </c>
      <c r="E2165" s="32">
        <v>0.83027331999999998</v>
      </c>
    </row>
    <row r="2166" spans="1:5">
      <c r="A2166" s="31">
        <v>2011</v>
      </c>
      <c r="B2166" s="31">
        <v>86</v>
      </c>
      <c r="C2166" s="32">
        <v>0.20037545000000001</v>
      </c>
      <c r="D2166" s="32">
        <v>0.18212842000000001</v>
      </c>
      <c r="E2166" s="32">
        <v>0.81787158000000004</v>
      </c>
    </row>
    <row r="2167" spans="1:5">
      <c r="A2167" s="31">
        <v>2011</v>
      </c>
      <c r="B2167" s="31">
        <v>87</v>
      </c>
      <c r="C2167" s="32">
        <v>0.21535576000000001</v>
      </c>
      <c r="D2167" s="32">
        <v>0.19442092</v>
      </c>
      <c r="E2167" s="32">
        <v>0.80557908</v>
      </c>
    </row>
    <row r="2168" spans="1:5">
      <c r="A2168" s="31">
        <v>2011</v>
      </c>
      <c r="B2168" s="31">
        <v>88</v>
      </c>
      <c r="C2168" s="32">
        <v>0.23204037999999999</v>
      </c>
      <c r="D2168" s="32">
        <v>0.20791772</v>
      </c>
      <c r="E2168" s="32">
        <v>0.79208228000000003</v>
      </c>
    </row>
    <row r="2169" spans="1:5">
      <c r="A2169" s="31">
        <v>2011</v>
      </c>
      <c r="B2169" s="31">
        <v>89</v>
      </c>
      <c r="C2169" s="32">
        <v>0.24786648</v>
      </c>
      <c r="D2169" s="32">
        <v>0.22053487999999999</v>
      </c>
      <c r="E2169" s="32">
        <v>0.77946512000000001</v>
      </c>
    </row>
    <row r="2170" spans="1:5">
      <c r="A2170" s="31">
        <v>2011</v>
      </c>
      <c r="B2170" s="31">
        <v>90</v>
      </c>
      <c r="C2170" s="32">
        <v>0.26910964999999998</v>
      </c>
      <c r="D2170" s="32">
        <v>0.23719404999999999</v>
      </c>
      <c r="E2170" s="32">
        <v>0.76280594999999995</v>
      </c>
    </row>
    <row r="2171" spans="1:5">
      <c r="A2171" s="31">
        <v>2011</v>
      </c>
      <c r="B2171" s="31">
        <v>91</v>
      </c>
      <c r="C2171" s="32">
        <v>0.28297942999999998</v>
      </c>
      <c r="D2171" s="32">
        <v>0.24790361999999999</v>
      </c>
      <c r="E2171" s="32">
        <v>0.75209638000000001</v>
      </c>
    </row>
    <row r="2172" spans="1:5">
      <c r="A2172" s="31">
        <v>2011</v>
      </c>
      <c r="B2172" s="31">
        <v>92</v>
      </c>
      <c r="C2172" s="32">
        <v>0.30536454000000002</v>
      </c>
      <c r="D2172" s="32">
        <v>0.26491649</v>
      </c>
      <c r="E2172" s="32">
        <v>0.73508351000000005</v>
      </c>
    </row>
    <row r="2173" spans="1:5">
      <c r="A2173" s="31">
        <v>2011</v>
      </c>
      <c r="B2173" s="31">
        <v>93</v>
      </c>
      <c r="C2173" s="32">
        <v>0.32581956000000001</v>
      </c>
      <c r="D2173" s="32">
        <v>0.28017613000000002</v>
      </c>
      <c r="E2173" s="32">
        <v>0.71982387000000003</v>
      </c>
    </row>
    <row r="2174" spans="1:5">
      <c r="A2174" s="31">
        <v>2011</v>
      </c>
      <c r="B2174" s="31">
        <v>94</v>
      </c>
      <c r="C2174" s="32">
        <v>0.34814537000000001</v>
      </c>
      <c r="D2174" s="32">
        <v>0.29652795999999998</v>
      </c>
      <c r="E2174" s="32">
        <v>0.70347203999999997</v>
      </c>
    </row>
    <row r="2175" spans="1:5">
      <c r="A2175" s="31">
        <v>2011</v>
      </c>
      <c r="B2175" s="31">
        <v>95</v>
      </c>
      <c r="C2175" s="32">
        <v>0.37277378999999999</v>
      </c>
      <c r="D2175" s="32">
        <v>0.31420928999999997</v>
      </c>
      <c r="E2175" s="32">
        <v>0.68579071000000003</v>
      </c>
    </row>
    <row r="2176" spans="1:5">
      <c r="A2176" s="31">
        <v>2011</v>
      </c>
      <c r="B2176" s="31">
        <v>96</v>
      </c>
      <c r="C2176" s="32">
        <v>0.39521133000000003</v>
      </c>
      <c r="D2176" s="32">
        <v>0.33000121999999998</v>
      </c>
      <c r="E2176" s="32">
        <v>0.66999878000000002</v>
      </c>
    </row>
    <row r="2177" spans="1:5">
      <c r="A2177" s="31">
        <v>2011</v>
      </c>
      <c r="B2177" s="31">
        <v>97</v>
      </c>
      <c r="C2177" s="32">
        <v>0.41701776000000002</v>
      </c>
      <c r="D2177" s="32">
        <v>0.34506800999999998</v>
      </c>
      <c r="E2177" s="32">
        <v>0.65493199000000002</v>
      </c>
    </row>
    <row r="2178" spans="1:5">
      <c r="A2178" s="31">
        <v>2011</v>
      </c>
      <c r="B2178" s="31">
        <v>98</v>
      </c>
      <c r="C2178" s="32">
        <v>0.43809304999999998</v>
      </c>
      <c r="D2178" s="32">
        <v>0.35937353</v>
      </c>
      <c r="E2178" s="32">
        <v>0.64062646999999995</v>
      </c>
    </row>
    <row r="2179" spans="1:5">
      <c r="A2179" s="31">
        <v>2011</v>
      </c>
      <c r="B2179" s="31">
        <v>99</v>
      </c>
      <c r="C2179" s="32">
        <v>0.46487422</v>
      </c>
      <c r="D2179" s="32">
        <v>0.37719913999999999</v>
      </c>
      <c r="E2179" s="32">
        <v>0.62280086000000001</v>
      </c>
    </row>
    <row r="2180" spans="1:5">
      <c r="A2180" s="31">
        <v>2012</v>
      </c>
      <c r="B2180" s="31">
        <v>1</v>
      </c>
      <c r="C2180" s="32">
        <v>1.702967E-2</v>
      </c>
      <c r="D2180" s="32">
        <v>1.6885890000000001E-2</v>
      </c>
      <c r="E2180" s="32">
        <v>0.98311411000000004</v>
      </c>
    </row>
    <row r="2181" spans="1:5">
      <c r="A2181" s="31">
        <v>2012</v>
      </c>
      <c r="B2181" s="31">
        <v>2</v>
      </c>
      <c r="C2181" s="32">
        <v>1.036131E-2</v>
      </c>
      <c r="D2181" s="32">
        <v>1.030791E-2</v>
      </c>
      <c r="E2181" s="32">
        <v>0.98969209000000002</v>
      </c>
    </row>
    <row r="2182" spans="1:5">
      <c r="A2182" s="31">
        <v>2012</v>
      </c>
      <c r="B2182" s="31">
        <v>3</v>
      </c>
      <c r="C2182" s="32">
        <v>7.0058000000000004E-3</v>
      </c>
      <c r="D2182" s="32">
        <v>6.9813499999999999E-3</v>
      </c>
      <c r="E2182" s="32">
        <v>0.99301865</v>
      </c>
    </row>
    <row r="2183" spans="1:5">
      <c r="A2183" s="31">
        <v>2012</v>
      </c>
      <c r="B2183" s="31">
        <v>4</v>
      </c>
      <c r="C2183" s="32">
        <v>4.8589799999999997E-3</v>
      </c>
      <c r="D2183" s="32">
        <v>4.8472100000000002E-3</v>
      </c>
      <c r="E2183" s="32">
        <v>0.99515279000000001</v>
      </c>
    </row>
    <row r="2184" spans="1:5">
      <c r="A2184" s="31">
        <v>2012</v>
      </c>
      <c r="B2184" s="31">
        <v>5</v>
      </c>
      <c r="C2184" s="32">
        <v>3.6222899999999998E-3</v>
      </c>
      <c r="D2184" s="32">
        <v>3.6157400000000001E-3</v>
      </c>
      <c r="E2184" s="32">
        <v>0.99638426000000002</v>
      </c>
    </row>
    <row r="2185" spans="1:5">
      <c r="A2185" s="31">
        <v>2012</v>
      </c>
      <c r="B2185" s="31">
        <v>6</v>
      </c>
      <c r="C2185" s="32">
        <v>2.9520599999999998E-3</v>
      </c>
      <c r="D2185" s="32">
        <v>2.9477100000000001E-3</v>
      </c>
      <c r="E2185" s="32">
        <v>0.99705228999999995</v>
      </c>
    </row>
    <row r="2186" spans="1:5">
      <c r="A2186" s="31">
        <v>2012</v>
      </c>
      <c r="B2186" s="31">
        <v>7</v>
      </c>
      <c r="C2186" s="32">
        <v>2.4745499999999998E-3</v>
      </c>
      <c r="D2186" s="32">
        <v>2.4715000000000002E-3</v>
      </c>
      <c r="E2186" s="32">
        <v>0.99752850000000004</v>
      </c>
    </row>
    <row r="2187" spans="1:5">
      <c r="A2187" s="31">
        <v>2012</v>
      </c>
      <c r="B2187" s="31">
        <v>8</v>
      </c>
      <c r="C2187" s="32">
        <v>2.1485800000000002E-3</v>
      </c>
      <c r="D2187" s="32">
        <v>2.14627E-3</v>
      </c>
      <c r="E2187" s="32">
        <v>0.99785372999999999</v>
      </c>
    </row>
    <row r="2188" spans="1:5">
      <c r="A2188" s="31">
        <v>2012</v>
      </c>
      <c r="B2188" s="31">
        <v>9</v>
      </c>
      <c r="C2188" s="32">
        <v>1.9355799999999999E-3</v>
      </c>
      <c r="D2188" s="32">
        <v>1.9337E-3</v>
      </c>
      <c r="E2188" s="32">
        <v>0.99806629999999996</v>
      </c>
    </row>
    <row r="2189" spans="1:5">
      <c r="A2189" s="31">
        <v>2012</v>
      </c>
      <c r="B2189" s="31">
        <v>10</v>
      </c>
      <c r="C2189" s="32">
        <v>1.80839E-3</v>
      </c>
      <c r="D2189" s="32">
        <v>1.8067599999999999E-3</v>
      </c>
      <c r="E2189" s="32">
        <v>0.99819323999999998</v>
      </c>
    </row>
    <row r="2190" spans="1:5">
      <c r="A2190" s="31">
        <v>2012</v>
      </c>
      <c r="B2190" s="31">
        <v>11</v>
      </c>
      <c r="C2190" s="32">
        <v>1.7381300000000001E-3</v>
      </c>
      <c r="D2190" s="32">
        <v>1.7366199999999999E-3</v>
      </c>
      <c r="E2190" s="32">
        <v>0.99826338000000003</v>
      </c>
    </row>
    <row r="2191" spans="1:5">
      <c r="A2191" s="31">
        <v>2012</v>
      </c>
      <c r="B2191" s="31">
        <v>12</v>
      </c>
      <c r="C2191" s="32">
        <v>1.7443000000000001E-3</v>
      </c>
      <c r="D2191" s="32">
        <v>1.74278E-3</v>
      </c>
      <c r="E2191" s="32">
        <v>0.99825721999999995</v>
      </c>
    </row>
    <row r="2192" spans="1:5">
      <c r="A2192" s="31">
        <v>2012</v>
      </c>
      <c r="B2192" s="31">
        <v>13</v>
      </c>
      <c r="C2192" s="32">
        <v>1.79872E-3</v>
      </c>
      <c r="D2192" s="32">
        <v>1.79711E-3</v>
      </c>
      <c r="E2192" s="32">
        <v>0.99820288999999995</v>
      </c>
    </row>
    <row r="2193" spans="1:5">
      <c r="A2193" s="31">
        <v>2012</v>
      </c>
      <c r="B2193" s="31">
        <v>14</v>
      </c>
      <c r="C2193" s="32">
        <v>1.9103600000000001E-3</v>
      </c>
      <c r="D2193" s="32">
        <v>1.90854E-3</v>
      </c>
      <c r="E2193" s="32">
        <v>0.99809146000000004</v>
      </c>
    </row>
    <row r="2194" spans="1:5">
      <c r="A2194" s="31">
        <v>2012</v>
      </c>
      <c r="B2194" s="31">
        <v>15</v>
      </c>
      <c r="C2194" s="32">
        <v>2.0569E-3</v>
      </c>
      <c r="D2194" s="32">
        <v>2.0547899999999999E-3</v>
      </c>
      <c r="E2194" s="32">
        <v>0.99794521000000003</v>
      </c>
    </row>
    <row r="2195" spans="1:5">
      <c r="A2195" s="31">
        <v>2012</v>
      </c>
      <c r="B2195" s="31">
        <v>16</v>
      </c>
      <c r="C2195" s="32">
        <v>2.2576300000000001E-3</v>
      </c>
      <c r="D2195" s="32">
        <v>2.25508E-3</v>
      </c>
      <c r="E2195" s="32">
        <v>0.99774492000000004</v>
      </c>
    </row>
    <row r="2196" spans="1:5">
      <c r="A2196" s="31">
        <v>2012</v>
      </c>
      <c r="B2196" s="31">
        <v>17</v>
      </c>
      <c r="C2196" s="32">
        <v>2.4677200000000001E-3</v>
      </c>
      <c r="D2196" s="32">
        <v>2.4646799999999999E-3</v>
      </c>
      <c r="E2196" s="32">
        <v>0.99753532</v>
      </c>
    </row>
    <row r="2197" spans="1:5">
      <c r="A2197" s="31">
        <v>2012</v>
      </c>
      <c r="B2197" s="31">
        <v>18</v>
      </c>
      <c r="C2197" s="32">
        <v>2.6913200000000001E-3</v>
      </c>
      <c r="D2197" s="32">
        <v>2.6877099999999998E-3</v>
      </c>
      <c r="E2197" s="32">
        <v>0.99731228999999999</v>
      </c>
    </row>
    <row r="2198" spans="1:5">
      <c r="A2198" s="31">
        <v>2012</v>
      </c>
      <c r="B2198" s="31">
        <v>19</v>
      </c>
      <c r="C2198" s="32">
        <v>2.9145799999999999E-3</v>
      </c>
      <c r="D2198" s="32">
        <v>2.91034E-3</v>
      </c>
      <c r="E2198" s="32">
        <v>0.99708965999999999</v>
      </c>
    </row>
    <row r="2199" spans="1:5">
      <c r="A2199" s="31">
        <v>2012</v>
      </c>
      <c r="B2199" s="31">
        <v>20</v>
      </c>
      <c r="C2199" s="32">
        <v>3.14044E-3</v>
      </c>
      <c r="D2199" s="32">
        <v>3.1355200000000001E-3</v>
      </c>
      <c r="E2199" s="32">
        <v>0.99686448000000005</v>
      </c>
    </row>
    <row r="2200" spans="1:5">
      <c r="A2200" s="31">
        <v>2012</v>
      </c>
      <c r="B2200" s="31">
        <v>21</v>
      </c>
      <c r="C2200" s="32">
        <v>3.3471799999999999E-3</v>
      </c>
      <c r="D2200" s="32">
        <v>3.3415900000000002E-3</v>
      </c>
      <c r="E2200" s="32">
        <v>0.99665840999999999</v>
      </c>
    </row>
    <row r="2201" spans="1:5">
      <c r="A2201" s="31">
        <v>2012</v>
      </c>
      <c r="B2201" s="31">
        <v>22</v>
      </c>
      <c r="C2201" s="32">
        <v>3.5321200000000001E-3</v>
      </c>
      <c r="D2201" s="32">
        <v>3.5258899999999998E-3</v>
      </c>
      <c r="E2201" s="32">
        <v>0.99647410999999997</v>
      </c>
    </row>
    <row r="2202" spans="1:5">
      <c r="A2202" s="31">
        <v>2012</v>
      </c>
      <c r="B2202" s="31">
        <v>23</v>
      </c>
      <c r="C2202" s="32">
        <v>3.6846700000000001E-3</v>
      </c>
      <c r="D2202" s="32">
        <v>3.6778900000000001E-3</v>
      </c>
      <c r="E2202" s="32">
        <v>0.99632211000000004</v>
      </c>
    </row>
    <row r="2203" spans="1:5">
      <c r="A2203" s="31">
        <v>2012</v>
      </c>
      <c r="B2203" s="31">
        <v>24</v>
      </c>
      <c r="C2203" s="32">
        <v>3.8235500000000002E-3</v>
      </c>
      <c r="D2203" s="32">
        <v>3.8162500000000002E-3</v>
      </c>
      <c r="E2203" s="32">
        <v>0.99618375000000003</v>
      </c>
    </row>
    <row r="2204" spans="1:5">
      <c r="A2204" s="31">
        <v>2012</v>
      </c>
      <c r="B2204" s="31">
        <v>25</v>
      </c>
      <c r="C2204" s="32">
        <v>3.9504099999999997E-3</v>
      </c>
      <c r="D2204" s="32">
        <v>3.94262E-3</v>
      </c>
      <c r="E2204" s="32">
        <v>0.99605737999999999</v>
      </c>
    </row>
    <row r="2205" spans="1:5">
      <c r="A2205" s="31">
        <v>2012</v>
      </c>
      <c r="B2205" s="31">
        <v>26</v>
      </c>
      <c r="C2205" s="32">
        <v>4.0707299999999998E-3</v>
      </c>
      <c r="D2205" s="32">
        <v>4.0624600000000004E-3</v>
      </c>
      <c r="E2205" s="32">
        <v>0.99593754000000001</v>
      </c>
    </row>
    <row r="2206" spans="1:5">
      <c r="A2206" s="31">
        <v>2012</v>
      </c>
      <c r="B2206" s="31">
        <v>27</v>
      </c>
      <c r="C2206" s="32">
        <v>4.19513E-3</v>
      </c>
      <c r="D2206" s="32">
        <v>4.1863500000000001E-3</v>
      </c>
      <c r="E2206" s="32">
        <v>0.99581364999999999</v>
      </c>
    </row>
    <row r="2207" spans="1:5">
      <c r="A2207" s="31">
        <v>2012</v>
      </c>
      <c r="B2207" s="31">
        <v>28</v>
      </c>
      <c r="C2207" s="32">
        <v>4.3400899999999996E-3</v>
      </c>
      <c r="D2207" s="32">
        <v>4.3306899999999999E-3</v>
      </c>
      <c r="E2207" s="32">
        <v>0.99566931000000003</v>
      </c>
    </row>
    <row r="2208" spans="1:5">
      <c r="A2208" s="31">
        <v>2012</v>
      </c>
      <c r="B2208" s="31">
        <v>29</v>
      </c>
      <c r="C2208" s="32">
        <v>4.4685100000000002E-3</v>
      </c>
      <c r="D2208" s="32">
        <v>4.4585500000000004E-3</v>
      </c>
      <c r="E2208" s="32">
        <v>0.99554145000000005</v>
      </c>
    </row>
    <row r="2209" spans="1:5">
      <c r="A2209" s="31">
        <v>2012</v>
      </c>
      <c r="B2209" s="31">
        <v>30</v>
      </c>
      <c r="C2209" s="32">
        <v>4.6687100000000004E-3</v>
      </c>
      <c r="D2209" s="32">
        <v>4.6578399999999999E-3</v>
      </c>
      <c r="E2209" s="32">
        <v>0.99534215999999998</v>
      </c>
    </row>
    <row r="2210" spans="1:5">
      <c r="A2210" s="31">
        <v>2012</v>
      </c>
      <c r="B2210" s="31">
        <v>31</v>
      </c>
      <c r="C2210" s="32">
        <v>4.7862499999999997E-3</v>
      </c>
      <c r="D2210" s="32">
        <v>4.7748199999999999E-3</v>
      </c>
      <c r="E2210" s="32">
        <v>0.99522518000000004</v>
      </c>
    </row>
    <row r="2211" spans="1:5">
      <c r="A2211" s="31">
        <v>2012</v>
      </c>
      <c r="B2211" s="31">
        <v>32</v>
      </c>
      <c r="C2211" s="32">
        <v>5.0266800000000004E-3</v>
      </c>
      <c r="D2211" s="32">
        <v>5.0140799999999998E-3</v>
      </c>
      <c r="E2211" s="32">
        <v>0.99498591999999997</v>
      </c>
    </row>
    <row r="2212" spans="1:5">
      <c r="A2212" s="31">
        <v>2012</v>
      </c>
      <c r="B2212" s="31">
        <v>33</v>
      </c>
      <c r="C2212" s="32">
        <v>5.2304200000000004E-3</v>
      </c>
      <c r="D2212" s="32">
        <v>5.2167799999999999E-3</v>
      </c>
      <c r="E2212" s="32">
        <v>0.99478321999999997</v>
      </c>
    </row>
    <row r="2213" spans="1:5">
      <c r="A2213" s="31">
        <v>2012</v>
      </c>
      <c r="B2213" s="31">
        <v>34</v>
      </c>
      <c r="C2213" s="32">
        <v>5.4508999999999998E-3</v>
      </c>
      <c r="D2213" s="32">
        <v>5.4360900000000002E-3</v>
      </c>
      <c r="E2213" s="32">
        <v>0.99456391</v>
      </c>
    </row>
    <row r="2214" spans="1:5">
      <c r="A2214" s="31">
        <v>2012</v>
      </c>
      <c r="B2214" s="31">
        <v>35</v>
      </c>
      <c r="C2214" s="32">
        <v>5.7086000000000003E-3</v>
      </c>
      <c r="D2214" s="32">
        <v>5.6923599999999996E-3</v>
      </c>
      <c r="E2214" s="32">
        <v>0.99430764000000005</v>
      </c>
    </row>
    <row r="2215" spans="1:5">
      <c r="A2215" s="31">
        <v>2012</v>
      </c>
      <c r="B2215" s="31">
        <v>36</v>
      </c>
      <c r="C2215" s="32">
        <v>5.9550799999999997E-3</v>
      </c>
      <c r="D2215" s="32">
        <v>5.9373999999999998E-3</v>
      </c>
      <c r="E2215" s="32">
        <v>0.99406260000000002</v>
      </c>
    </row>
    <row r="2216" spans="1:5">
      <c r="A2216" s="31">
        <v>2012</v>
      </c>
      <c r="B2216" s="31">
        <v>37</v>
      </c>
      <c r="C2216" s="32">
        <v>6.1975800000000003E-3</v>
      </c>
      <c r="D2216" s="32">
        <v>6.1784400000000003E-3</v>
      </c>
      <c r="E2216" s="32">
        <v>0.99382155999999999</v>
      </c>
    </row>
    <row r="2217" spans="1:5">
      <c r="A2217" s="31">
        <v>2012</v>
      </c>
      <c r="B2217" s="31">
        <v>38</v>
      </c>
      <c r="C2217" s="32">
        <v>6.5038700000000001E-3</v>
      </c>
      <c r="D2217" s="32">
        <v>6.4827900000000004E-3</v>
      </c>
      <c r="E2217" s="32">
        <v>0.99351721000000004</v>
      </c>
    </row>
    <row r="2218" spans="1:5">
      <c r="A2218" s="31">
        <v>2012</v>
      </c>
      <c r="B2218" s="31">
        <v>39</v>
      </c>
      <c r="C2218" s="32">
        <v>6.75554E-3</v>
      </c>
      <c r="D2218" s="32">
        <v>6.7327899999999998E-3</v>
      </c>
      <c r="E2218" s="32">
        <v>0.99326720999999996</v>
      </c>
    </row>
    <row r="2219" spans="1:5">
      <c r="A2219" s="31">
        <v>2012</v>
      </c>
      <c r="B2219" s="31">
        <v>40</v>
      </c>
      <c r="C2219" s="32">
        <v>7.1266899999999998E-3</v>
      </c>
      <c r="D2219" s="32">
        <v>7.10138E-3</v>
      </c>
      <c r="E2219" s="32">
        <v>0.99289861999999995</v>
      </c>
    </row>
    <row r="2220" spans="1:5">
      <c r="A2220" s="31">
        <v>2012</v>
      </c>
      <c r="B2220" s="31">
        <v>41</v>
      </c>
      <c r="C2220" s="32">
        <v>7.3009800000000003E-3</v>
      </c>
      <c r="D2220" s="32">
        <v>7.2744300000000001E-3</v>
      </c>
      <c r="E2220" s="32">
        <v>0.99272556999999995</v>
      </c>
    </row>
    <row r="2221" spans="1:5">
      <c r="A2221" s="31">
        <v>2012</v>
      </c>
      <c r="B2221" s="31">
        <v>42</v>
      </c>
      <c r="C2221" s="32">
        <v>7.7213500000000001E-3</v>
      </c>
      <c r="D2221" s="32">
        <v>7.6916600000000003E-3</v>
      </c>
      <c r="E2221" s="32">
        <v>0.99230834000000001</v>
      </c>
    </row>
    <row r="2222" spans="1:5">
      <c r="A2222" s="31">
        <v>2012</v>
      </c>
      <c r="B2222" s="31">
        <v>43</v>
      </c>
      <c r="C2222" s="32">
        <v>7.9712299999999993E-3</v>
      </c>
      <c r="D2222" s="32">
        <v>7.9395799999999999E-3</v>
      </c>
      <c r="E2222" s="32">
        <v>0.99206042000000005</v>
      </c>
    </row>
    <row r="2223" spans="1:5">
      <c r="A2223" s="31">
        <v>2012</v>
      </c>
      <c r="B2223" s="31">
        <v>44</v>
      </c>
      <c r="C2223" s="32">
        <v>8.3234699999999995E-3</v>
      </c>
      <c r="D2223" s="32">
        <v>8.2889699999999997E-3</v>
      </c>
      <c r="E2223" s="32">
        <v>0.99171103000000005</v>
      </c>
    </row>
    <row r="2224" spans="1:5">
      <c r="A2224" s="31">
        <v>2012</v>
      </c>
      <c r="B2224" s="31">
        <v>45</v>
      </c>
      <c r="C2224" s="32">
        <v>8.7527600000000001E-3</v>
      </c>
      <c r="D2224" s="32">
        <v>8.7146299999999993E-3</v>
      </c>
      <c r="E2224" s="32">
        <v>0.99128537000000005</v>
      </c>
    </row>
    <row r="2225" spans="1:5">
      <c r="A2225" s="31">
        <v>2012</v>
      </c>
      <c r="B2225" s="31">
        <v>46</v>
      </c>
      <c r="C2225" s="32">
        <v>9.1138399999999998E-3</v>
      </c>
      <c r="D2225" s="32">
        <v>9.0725000000000007E-3</v>
      </c>
      <c r="E2225" s="32">
        <v>0.99092749999999996</v>
      </c>
    </row>
    <row r="2226" spans="1:5">
      <c r="A2226" s="31">
        <v>2012</v>
      </c>
      <c r="B2226" s="31">
        <v>47</v>
      </c>
      <c r="C2226" s="32">
        <v>9.5824900000000008E-3</v>
      </c>
      <c r="D2226" s="32">
        <v>9.5367899999999999E-3</v>
      </c>
      <c r="E2226" s="32">
        <v>0.99046321000000004</v>
      </c>
    </row>
    <row r="2227" spans="1:5">
      <c r="A2227" s="31">
        <v>2012</v>
      </c>
      <c r="B2227" s="31">
        <v>48</v>
      </c>
      <c r="C2227" s="32">
        <v>1.0195569999999999E-2</v>
      </c>
      <c r="D2227" s="32">
        <v>1.0143859999999999E-2</v>
      </c>
      <c r="E2227" s="32">
        <v>0.98985614</v>
      </c>
    </row>
    <row r="2228" spans="1:5">
      <c r="A2228" s="31">
        <v>2012</v>
      </c>
      <c r="B2228" s="31">
        <v>49</v>
      </c>
      <c r="C2228" s="32">
        <v>1.078869E-2</v>
      </c>
      <c r="D2228" s="32">
        <v>1.073081E-2</v>
      </c>
      <c r="E2228" s="32">
        <v>0.98926919000000002</v>
      </c>
    </row>
    <row r="2229" spans="1:5">
      <c r="A2229" s="31">
        <v>2012</v>
      </c>
      <c r="B2229" s="31">
        <v>50</v>
      </c>
      <c r="C2229" s="32">
        <v>1.161767E-2</v>
      </c>
      <c r="D2229" s="32">
        <v>1.155057E-2</v>
      </c>
      <c r="E2229" s="32">
        <v>0.98844942999999996</v>
      </c>
    </row>
    <row r="2230" spans="1:5">
      <c r="A2230" s="31">
        <v>2012</v>
      </c>
      <c r="B2230" s="31">
        <v>51</v>
      </c>
      <c r="C2230" s="32">
        <v>1.2107390000000001E-2</v>
      </c>
      <c r="D2230" s="32">
        <v>1.203454E-2</v>
      </c>
      <c r="E2230" s="32">
        <v>0.98796545999999996</v>
      </c>
    </row>
    <row r="2231" spans="1:5">
      <c r="A2231" s="31">
        <v>2012</v>
      </c>
      <c r="B2231" s="31">
        <v>52</v>
      </c>
      <c r="C2231" s="32">
        <v>1.301974E-2</v>
      </c>
      <c r="D2231" s="32">
        <v>1.2935530000000001E-2</v>
      </c>
      <c r="E2231" s="32">
        <v>0.98706446999999997</v>
      </c>
    </row>
    <row r="2232" spans="1:5">
      <c r="A2232" s="31">
        <v>2012</v>
      </c>
      <c r="B2232" s="31">
        <v>53</v>
      </c>
      <c r="C2232" s="32">
        <v>1.3695519999999999E-2</v>
      </c>
      <c r="D2232" s="32">
        <v>1.3602370000000001E-2</v>
      </c>
      <c r="E2232" s="32">
        <v>0.98639763000000003</v>
      </c>
    </row>
    <row r="2233" spans="1:5">
      <c r="A2233" s="31">
        <v>2012</v>
      </c>
      <c r="B2233" s="31">
        <v>54</v>
      </c>
      <c r="C2233" s="32">
        <v>1.4508729999999999E-2</v>
      </c>
      <c r="D2233" s="32">
        <v>1.440424E-2</v>
      </c>
      <c r="E2233" s="32">
        <v>0.98559576000000004</v>
      </c>
    </row>
    <row r="2234" spans="1:5">
      <c r="A2234" s="31">
        <v>2012</v>
      </c>
      <c r="B2234" s="31">
        <v>55</v>
      </c>
      <c r="C2234" s="32">
        <v>1.531646E-2</v>
      </c>
      <c r="D2234" s="32">
        <v>1.520006E-2</v>
      </c>
      <c r="E2234" s="32">
        <v>0.98479994000000004</v>
      </c>
    </row>
    <row r="2235" spans="1:5">
      <c r="A2235" s="31">
        <v>2012</v>
      </c>
      <c r="B2235" s="31">
        <v>56</v>
      </c>
      <c r="C2235" s="32">
        <v>1.6248930000000002E-2</v>
      </c>
      <c r="D2235" s="32">
        <v>1.6117980000000001E-2</v>
      </c>
      <c r="E2235" s="32">
        <v>0.98388202000000002</v>
      </c>
    </row>
    <row r="2236" spans="1:5">
      <c r="A2236" s="31">
        <v>2012</v>
      </c>
      <c r="B2236" s="31">
        <v>57</v>
      </c>
      <c r="C2236" s="32">
        <v>1.720913E-2</v>
      </c>
      <c r="D2236" s="32">
        <v>1.7062319999999999E-2</v>
      </c>
      <c r="E2236" s="32">
        <v>0.98293768000000004</v>
      </c>
    </row>
    <row r="2237" spans="1:5">
      <c r="A2237" s="31">
        <v>2012</v>
      </c>
      <c r="B2237" s="31">
        <v>58</v>
      </c>
      <c r="C2237" s="32">
        <v>1.8552579999999999E-2</v>
      </c>
      <c r="D2237" s="32">
        <v>1.838207E-2</v>
      </c>
      <c r="E2237" s="32">
        <v>0.98161792999999997</v>
      </c>
    </row>
    <row r="2238" spans="1:5">
      <c r="A2238" s="31">
        <v>2012</v>
      </c>
      <c r="B2238" s="31">
        <v>59</v>
      </c>
      <c r="C2238" s="32">
        <v>1.990975E-2</v>
      </c>
      <c r="D2238" s="32">
        <v>1.971351E-2</v>
      </c>
      <c r="E2238" s="32">
        <v>0.98028649000000001</v>
      </c>
    </row>
    <row r="2239" spans="1:5">
      <c r="A2239" s="31">
        <v>2012</v>
      </c>
      <c r="B2239" s="31">
        <v>60</v>
      </c>
      <c r="C2239" s="32">
        <v>2.190806E-2</v>
      </c>
      <c r="D2239" s="32">
        <v>2.167067E-2</v>
      </c>
      <c r="E2239" s="32">
        <v>0.97832933</v>
      </c>
    </row>
    <row r="2240" spans="1:5">
      <c r="A2240" s="31">
        <v>2012</v>
      </c>
      <c r="B2240" s="31">
        <v>61</v>
      </c>
      <c r="C2240" s="32">
        <v>2.321223E-2</v>
      </c>
      <c r="D2240" s="32">
        <v>2.2945920000000002E-2</v>
      </c>
      <c r="E2240" s="32">
        <v>0.97705408000000005</v>
      </c>
    </row>
    <row r="2241" spans="1:5">
      <c r="A2241" s="31">
        <v>2012</v>
      </c>
      <c r="B2241" s="31">
        <v>62</v>
      </c>
      <c r="C2241" s="32">
        <v>2.550519E-2</v>
      </c>
      <c r="D2241" s="32">
        <v>2.5184020000000001E-2</v>
      </c>
      <c r="E2241" s="32">
        <v>0.97481598000000003</v>
      </c>
    </row>
    <row r="2242" spans="1:5">
      <c r="A2242" s="31">
        <v>2012</v>
      </c>
      <c r="B2242" s="31">
        <v>63</v>
      </c>
      <c r="C2242" s="32">
        <v>2.7567379999999999E-2</v>
      </c>
      <c r="D2242" s="32">
        <v>2.7192560000000001E-2</v>
      </c>
      <c r="E2242" s="32">
        <v>0.97280743999999997</v>
      </c>
    </row>
    <row r="2243" spans="1:5">
      <c r="A2243" s="31">
        <v>2012</v>
      </c>
      <c r="B2243" s="31">
        <v>64</v>
      </c>
      <c r="C2243" s="32">
        <v>2.9846080000000001E-2</v>
      </c>
      <c r="D2243" s="32">
        <v>2.9407229999999999E-2</v>
      </c>
      <c r="E2243" s="32">
        <v>0.97059276999999999</v>
      </c>
    </row>
    <row r="2244" spans="1:5">
      <c r="A2244" s="31">
        <v>2012</v>
      </c>
      <c r="B2244" s="31">
        <v>65</v>
      </c>
      <c r="C2244" s="32">
        <v>3.2427259999999999E-2</v>
      </c>
      <c r="D2244" s="32">
        <v>3.1909890000000003E-2</v>
      </c>
      <c r="E2244" s="32">
        <v>0.96809011</v>
      </c>
    </row>
    <row r="2245" spans="1:5">
      <c r="A2245" s="31">
        <v>2012</v>
      </c>
      <c r="B2245" s="31">
        <v>66</v>
      </c>
      <c r="C2245" s="32">
        <v>3.4843810000000003E-2</v>
      </c>
      <c r="D2245" s="32">
        <v>3.4247159999999999E-2</v>
      </c>
      <c r="E2245" s="32">
        <v>0.96575283999999995</v>
      </c>
    </row>
    <row r="2246" spans="1:5">
      <c r="A2246" s="31">
        <v>2012</v>
      </c>
      <c r="B2246" s="31">
        <v>67</v>
      </c>
      <c r="C2246" s="32">
        <v>3.7848130000000001E-2</v>
      </c>
      <c r="D2246" s="32">
        <v>3.7145190000000002E-2</v>
      </c>
      <c r="E2246" s="32">
        <v>0.96285480999999995</v>
      </c>
    </row>
    <row r="2247" spans="1:5">
      <c r="A2247" s="31">
        <v>2012</v>
      </c>
      <c r="B2247" s="31">
        <v>68</v>
      </c>
      <c r="C2247" s="32">
        <v>4.1359880000000002E-2</v>
      </c>
      <c r="D2247" s="32">
        <v>4.0521889999999998E-2</v>
      </c>
      <c r="E2247" s="32">
        <v>0.95947811000000005</v>
      </c>
    </row>
    <row r="2248" spans="1:5">
      <c r="A2248" s="31">
        <v>2012</v>
      </c>
      <c r="B2248" s="31">
        <v>69</v>
      </c>
      <c r="C2248" s="32">
        <v>4.4919189999999998E-2</v>
      </c>
      <c r="D2248" s="32">
        <v>4.3932480000000003E-2</v>
      </c>
      <c r="E2248" s="32">
        <v>0.95606751999999995</v>
      </c>
    </row>
    <row r="2249" spans="1:5">
      <c r="A2249" s="31">
        <v>2012</v>
      </c>
      <c r="B2249" s="31">
        <v>70</v>
      </c>
      <c r="C2249" s="32">
        <v>5.0158309999999998E-2</v>
      </c>
      <c r="D2249" s="32">
        <v>4.8931160000000001E-2</v>
      </c>
      <c r="E2249" s="32">
        <v>0.95106884000000003</v>
      </c>
    </row>
    <row r="2250" spans="1:5">
      <c r="A2250" s="31">
        <v>2012</v>
      </c>
      <c r="B2250" s="31">
        <v>71</v>
      </c>
      <c r="C2250" s="32">
        <v>5.3685940000000001E-2</v>
      </c>
      <c r="D2250" s="32">
        <v>5.2282519999999999E-2</v>
      </c>
      <c r="E2250" s="32">
        <v>0.94771748</v>
      </c>
    </row>
    <row r="2251" spans="1:5">
      <c r="A2251" s="31">
        <v>2012</v>
      </c>
      <c r="B2251" s="31">
        <v>72</v>
      </c>
      <c r="C2251" s="32">
        <v>5.9792150000000002E-2</v>
      </c>
      <c r="D2251" s="32">
        <v>5.8056490000000002E-2</v>
      </c>
      <c r="E2251" s="32">
        <v>0.94194350999999998</v>
      </c>
    </row>
    <row r="2252" spans="1:5">
      <c r="A2252" s="31">
        <v>2012</v>
      </c>
      <c r="B2252" s="31">
        <v>73</v>
      </c>
      <c r="C2252" s="32">
        <v>6.5200179999999996E-2</v>
      </c>
      <c r="D2252" s="32">
        <v>6.3141749999999996E-2</v>
      </c>
      <c r="E2252" s="32">
        <v>0.93685825</v>
      </c>
    </row>
    <row r="2253" spans="1:5">
      <c r="A2253" s="31">
        <v>2012</v>
      </c>
      <c r="B2253" s="31">
        <v>74</v>
      </c>
      <c r="C2253" s="32">
        <v>7.1396680000000004E-2</v>
      </c>
      <c r="D2253" s="32">
        <v>6.8935780000000002E-2</v>
      </c>
      <c r="E2253" s="32">
        <v>0.93106422</v>
      </c>
    </row>
    <row r="2254" spans="1:5">
      <c r="A2254" s="31">
        <v>2012</v>
      </c>
      <c r="B2254" s="31">
        <v>75</v>
      </c>
      <c r="C2254" s="32">
        <v>7.8231819999999994E-2</v>
      </c>
      <c r="D2254" s="32">
        <v>7.5286900000000004E-2</v>
      </c>
      <c r="E2254" s="32">
        <v>0.92471309999999995</v>
      </c>
    </row>
    <row r="2255" spans="1:5">
      <c r="A2255" s="31">
        <v>2012</v>
      </c>
      <c r="B2255" s="31">
        <v>76</v>
      </c>
      <c r="C2255" s="32">
        <v>8.4983890000000006E-2</v>
      </c>
      <c r="D2255" s="32">
        <v>8.1519949999999994E-2</v>
      </c>
      <c r="E2255" s="32">
        <v>0.91848004999999999</v>
      </c>
    </row>
    <row r="2256" spans="1:5">
      <c r="A2256" s="31">
        <v>2012</v>
      </c>
      <c r="B2256" s="31">
        <v>77</v>
      </c>
      <c r="C2256" s="32">
        <v>9.228227E-2</v>
      </c>
      <c r="D2256" s="32">
        <v>8.8212070000000004E-2</v>
      </c>
      <c r="E2256" s="32">
        <v>0.91178793000000002</v>
      </c>
    </row>
    <row r="2257" spans="1:5">
      <c r="A2257" s="31">
        <v>2012</v>
      </c>
      <c r="B2257" s="31">
        <v>78</v>
      </c>
      <c r="C2257" s="32">
        <v>0.10138751</v>
      </c>
      <c r="D2257" s="32">
        <v>9.6495780000000003E-2</v>
      </c>
      <c r="E2257" s="32">
        <v>0.90350421999999997</v>
      </c>
    </row>
    <row r="2258" spans="1:5">
      <c r="A2258" s="31">
        <v>2012</v>
      </c>
      <c r="B2258" s="31">
        <v>79</v>
      </c>
      <c r="C2258" s="32">
        <v>0.10968883</v>
      </c>
      <c r="D2258" s="32">
        <v>0.10398578999999999</v>
      </c>
      <c r="E2258" s="32">
        <v>0.89601421000000003</v>
      </c>
    </row>
    <row r="2259" spans="1:5">
      <c r="A2259" s="31">
        <v>2012</v>
      </c>
      <c r="B2259" s="31">
        <v>80</v>
      </c>
      <c r="C2259" s="32">
        <v>0.12056306</v>
      </c>
      <c r="D2259" s="32">
        <v>0.11370853</v>
      </c>
      <c r="E2259" s="32">
        <v>0.88629146999999997</v>
      </c>
    </row>
    <row r="2260" spans="1:5">
      <c r="A2260" s="31">
        <v>2012</v>
      </c>
      <c r="B2260" s="31">
        <v>81</v>
      </c>
      <c r="C2260" s="32">
        <v>0.12861132</v>
      </c>
      <c r="D2260" s="32">
        <v>0.12084059</v>
      </c>
      <c r="E2260" s="32">
        <v>0.87915940999999997</v>
      </c>
    </row>
    <row r="2261" spans="1:5">
      <c r="A2261" s="31">
        <v>2012</v>
      </c>
      <c r="B2261" s="31">
        <v>82</v>
      </c>
      <c r="C2261" s="32">
        <v>0.14233130999999999</v>
      </c>
      <c r="D2261" s="32">
        <v>0.13287516999999999</v>
      </c>
      <c r="E2261" s="32">
        <v>0.86712482999999996</v>
      </c>
    </row>
    <row r="2262" spans="1:5">
      <c r="A2262" s="31">
        <v>2012</v>
      </c>
      <c r="B2262" s="31">
        <v>83</v>
      </c>
      <c r="C2262" s="32">
        <v>0.15470275</v>
      </c>
      <c r="D2262" s="32">
        <v>0.14359545000000001</v>
      </c>
      <c r="E2262" s="32">
        <v>0.85640455000000004</v>
      </c>
    </row>
    <row r="2263" spans="1:5">
      <c r="A2263" s="31">
        <v>2012</v>
      </c>
      <c r="B2263" s="31">
        <v>84</v>
      </c>
      <c r="C2263" s="32">
        <v>0.16918685999999999</v>
      </c>
      <c r="D2263" s="32">
        <v>0.15599104</v>
      </c>
      <c r="E2263" s="32">
        <v>0.84400896000000003</v>
      </c>
    </row>
    <row r="2264" spans="1:5">
      <c r="A2264" s="31">
        <v>2012</v>
      </c>
      <c r="B2264" s="31">
        <v>85</v>
      </c>
      <c r="C2264" s="32">
        <v>0.18271065</v>
      </c>
      <c r="D2264" s="32">
        <v>0.16741629</v>
      </c>
      <c r="E2264" s="32">
        <v>0.83258370999999998</v>
      </c>
    </row>
    <row r="2265" spans="1:5">
      <c r="A2265" s="31">
        <v>2012</v>
      </c>
      <c r="B2265" s="31">
        <v>86</v>
      </c>
      <c r="C2265" s="32">
        <v>0.19754791999999999</v>
      </c>
      <c r="D2265" s="32">
        <v>0.17978941000000001</v>
      </c>
      <c r="E2265" s="32">
        <v>0.82021058999999996</v>
      </c>
    </row>
    <row r="2266" spans="1:5">
      <c r="A2266" s="31">
        <v>2012</v>
      </c>
      <c r="B2266" s="31">
        <v>87</v>
      </c>
      <c r="C2266" s="32">
        <v>0.21242174999999999</v>
      </c>
      <c r="D2266" s="32">
        <v>0.19202644999999999</v>
      </c>
      <c r="E2266" s="32">
        <v>0.80797355000000004</v>
      </c>
    </row>
    <row r="2267" spans="1:5">
      <c r="A2267" s="31">
        <v>2012</v>
      </c>
      <c r="B2267" s="31">
        <v>88</v>
      </c>
      <c r="C2267" s="32">
        <v>0.22898982000000001</v>
      </c>
      <c r="D2267" s="32">
        <v>0.20546511000000001</v>
      </c>
      <c r="E2267" s="32">
        <v>0.79453488999999999</v>
      </c>
    </row>
    <row r="2268" spans="1:5">
      <c r="A2268" s="31">
        <v>2012</v>
      </c>
      <c r="B2268" s="31">
        <v>89</v>
      </c>
      <c r="C2268" s="32">
        <v>0.24477536</v>
      </c>
      <c r="D2268" s="32">
        <v>0.21808449999999999</v>
      </c>
      <c r="E2268" s="32">
        <v>0.78191549999999999</v>
      </c>
    </row>
    <row r="2269" spans="1:5">
      <c r="A2269" s="31">
        <v>2012</v>
      </c>
      <c r="B2269" s="31">
        <v>90</v>
      </c>
      <c r="C2269" s="32">
        <v>0.26586989</v>
      </c>
      <c r="D2269" s="32">
        <v>0.23467357</v>
      </c>
      <c r="E2269" s="32">
        <v>0.76532643</v>
      </c>
    </row>
    <row r="2270" spans="1:5">
      <c r="A2270" s="31">
        <v>2012</v>
      </c>
      <c r="B2270" s="31">
        <v>91</v>
      </c>
      <c r="C2270" s="32">
        <v>0.27972075000000002</v>
      </c>
      <c r="D2270" s="32">
        <v>0.24539913999999999</v>
      </c>
      <c r="E2270" s="32">
        <v>0.75460086000000004</v>
      </c>
    </row>
    <row r="2271" spans="1:5">
      <c r="A2271" s="31">
        <v>2012</v>
      </c>
      <c r="B2271" s="31">
        <v>92</v>
      </c>
      <c r="C2271" s="32">
        <v>0.30198909000000002</v>
      </c>
      <c r="D2271" s="32">
        <v>0.2623723</v>
      </c>
      <c r="E2271" s="32">
        <v>0.7376277</v>
      </c>
    </row>
    <row r="2272" spans="1:5">
      <c r="A2272" s="31">
        <v>2012</v>
      </c>
      <c r="B2272" s="31">
        <v>93</v>
      </c>
      <c r="C2272" s="32">
        <v>0.32239069999999997</v>
      </c>
      <c r="D2272" s="32">
        <v>0.27763692000000001</v>
      </c>
      <c r="E2272" s="32">
        <v>0.72236308000000005</v>
      </c>
    </row>
    <row r="2273" spans="1:5">
      <c r="A2273" s="31">
        <v>2012</v>
      </c>
      <c r="B2273" s="31">
        <v>94</v>
      </c>
      <c r="C2273" s="32">
        <v>0.34467045000000002</v>
      </c>
      <c r="D2273" s="32">
        <v>0.29400332000000001</v>
      </c>
      <c r="E2273" s="32">
        <v>0.70599668000000004</v>
      </c>
    </row>
    <row r="2274" spans="1:5">
      <c r="A2274" s="31">
        <v>2012</v>
      </c>
      <c r="B2274" s="31">
        <v>95</v>
      </c>
      <c r="C2274" s="32">
        <v>0.36914390000000002</v>
      </c>
      <c r="D2274" s="32">
        <v>0.31162641000000002</v>
      </c>
      <c r="E2274" s="32">
        <v>0.68837358999999998</v>
      </c>
    </row>
    <row r="2275" spans="1:5">
      <c r="A2275" s="31">
        <v>2012</v>
      </c>
      <c r="B2275" s="31">
        <v>96</v>
      </c>
      <c r="C2275" s="32">
        <v>0.39155623000000001</v>
      </c>
      <c r="D2275" s="32">
        <v>0.32744889999999999</v>
      </c>
      <c r="E2275" s="32">
        <v>0.67255109999999996</v>
      </c>
    </row>
    <row r="2276" spans="1:5">
      <c r="A2276" s="31">
        <v>2012</v>
      </c>
      <c r="B2276" s="31">
        <v>97</v>
      </c>
      <c r="C2276" s="32">
        <v>0.41341803999999999</v>
      </c>
      <c r="D2276" s="32">
        <v>0.34259961</v>
      </c>
      <c r="E2276" s="32">
        <v>0.65740038999999995</v>
      </c>
    </row>
    <row r="2277" spans="1:5">
      <c r="A2277" s="31">
        <v>2012</v>
      </c>
      <c r="B2277" s="31">
        <v>98</v>
      </c>
      <c r="C2277" s="32">
        <v>0.43442900000000001</v>
      </c>
      <c r="D2277" s="32">
        <v>0.35690422999999999</v>
      </c>
      <c r="E2277" s="32">
        <v>0.64309576999999996</v>
      </c>
    </row>
    <row r="2278" spans="1:5">
      <c r="A2278" s="31">
        <v>2012</v>
      </c>
      <c r="B2278" s="31">
        <v>99</v>
      </c>
      <c r="C2278" s="32">
        <v>0.46122744999999998</v>
      </c>
      <c r="D2278" s="32">
        <v>0.37479465000000001</v>
      </c>
      <c r="E2278" s="32">
        <v>0.62520534999999999</v>
      </c>
    </row>
    <row r="2279" spans="1:5">
      <c r="A2279" s="31">
        <v>2013</v>
      </c>
      <c r="B2279" s="31">
        <v>1</v>
      </c>
      <c r="C2279" s="32">
        <v>1.563589E-2</v>
      </c>
      <c r="D2279" s="32">
        <v>1.55146E-2</v>
      </c>
      <c r="E2279" s="32">
        <v>0.98448539999999995</v>
      </c>
    </row>
    <row r="2280" spans="1:5">
      <c r="A2280" s="31">
        <v>2013</v>
      </c>
      <c r="B2280" s="31">
        <v>2</v>
      </c>
      <c r="C2280" s="32">
        <v>9.5272299999999994E-3</v>
      </c>
      <c r="D2280" s="32">
        <v>9.4820600000000005E-3</v>
      </c>
      <c r="E2280" s="32">
        <v>0.99051794000000004</v>
      </c>
    </row>
    <row r="2281" spans="1:5">
      <c r="A2281" s="31">
        <v>2013</v>
      </c>
      <c r="B2281" s="31">
        <v>3</v>
      </c>
      <c r="C2281" s="32">
        <v>6.4519399999999998E-3</v>
      </c>
      <c r="D2281" s="32">
        <v>6.4311999999999998E-3</v>
      </c>
      <c r="E2281" s="32">
        <v>0.99356880000000003</v>
      </c>
    </row>
    <row r="2282" spans="1:5">
      <c r="A2282" s="31">
        <v>2013</v>
      </c>
      <c r="B2282" s="31">
        <v>4</v>
      </c>
      <c r="C2282" s="32">
        <v>4.4881699999999997E-3</v>
      </c>
      <c r="D2282" s="32">
        <v>4.4781200000000004E-3</v>
      </c>
      <c r="E2282" s="32">
        <v>0.99552187999999997</v>
      </c>
    </row>
    <row r="2283" spans="1:5">
      <c r="A2283" s="31">
        <v>2013</v>
      </c>
      <c r="B2283" s="31">
        <v>5</v>
      </c>
      <c r="C2283" s="32">
        <v>3.35119E-3</v>
      </c>
      <c r="D2283" s="32">
        <v>3.3455899999999998E-3</v>
      </c>
      <c r="E2283" s="32">
        <v>0.99665440999999999</v>
      </c>
    </row>
    <row r="2284" spans="1:5">
      <c r="A2284" s="31">
        <v>2013</v>
      </c>
      <c r="B2284" s="31">
        <v>6</v>
      </c>
      <c r="C2284" s="32">
        <v>2.7357100000000001E-3</v>
      </c>
      <c r="D2284" s="32">
        <v>2.7319800000000002E-3</v>
      </c>
      <c r="E2284" s="32">
        <v>0.99726802000000003</v>
      </c>
    </row>
    <row r="2285" spans="1:5">
      <c r="A2285" s="31">
        <v>2013</v>
      </c>
      <c r="B2285" s="31">
        <v>7</v>
      </c>
      <c r="C2285" s="32">
        <v>2.29941E-3</v>
      </c>
      <c r="D2285" s="32">
        <v>2.2967700000000001E-3</v>
      </c>
      <c r="E2285" s="32">
        <v>0.99770323000000005</v>
      </c>
    </row>
    <row r="2286" spans="1:5">
      <c r="A2286" s="31">
        <v>2013</v>
      </c>
      <c r="B2286" s="31">
        <v>8</v>
      </c>
      <c r="C2286" s="32">
        <v>1.9997600000000002E-3</v>
      </c>
      <c r="D2286" s="32">
        <v>1.9977599999999999E-3</v>
      </c>
      <c r="E2286" s="32">
        <v>0.99800224000000004</v>
      </c>
    </row>
    <row r="2287" spans="1:5">
      <c r="A2287" s="31">
        <v>2013</v>
      </c>
      <c r="B2287" s="31">
        <v>9</v>
      </c>
      <c r="C2287" s="32">
        <v>1.80416E-3</v>
      </c>
      <c r="D2287" s="32">
        <v>1.80254E-3</v>
      </c>
      <c r="E2287" s="32">
        <v>0.99819745999999998</v>
      </c>
    </row>
    <row r="2288" spans="1:5">
      <c r="A2288" s="31">
        <v>2013</v>
      </c>
      <c r="B2288" s="31">
        <v>10</v>
      </c>
      <c r="C2288" s="32">
        <v>1.6879499999999999E-3</v>
      </c>
      <c r="D2288" s="32">
        <v>1.6865300000000001E-3</v>
      </c>
      <c r="E2288" s="32">
        <v>0.99831347000000004</v>
      </c>
    </row>
    <row r="2289" spans="1:5">
      <c r="A2289" s="31">
        <v>2013</v>
      </c>
      <c r="B2289" s="31">
        <v>11</v>
      </c>
      <c r="C2289" s="32">
        <v>1.6258100000000001E-3</v>
      </c>
      <c r="D2289" s="32">
        <v>1.6244899999999999E-3</v>
      </c>
      <c r="E2289" s="32">
        <v>0.99837551000000002</v>
      </c>
    </row>
    <row r="2290" spans="1:5">
      <c r="A2290" s="31">
        <v>2013</v>
      </c>
      <c r="B2290" s="31">
        <v>12</v>
      </c>
      <c r="C2290" s="32">
        <v>1.6346900000000001E-3</v>
      </c>
      <c r="D2290" s="32">
        <v>1.63335E-3</v>
      </c>
      <c r="E2290" s="32">
        <v>0.99836665000000002</v>
      </c>
    </row>
    <row r="2291" spans="1:5">
      <c r="A2291" s="31">
        <v>2013</v>
      </c>
      <c r="B2291" s="31">
        <v>13</v>
      </c>
      <c r="C2291" s="32">
        <v>1.69023E-3</v>
      </c>
      <c r="D2291" s="32">
        <v>1.68881E-3</v>
      </c>
      <c r="E2291" s="32">
        <v>0.99831119000000001</v>
      </c>
    </row>
    <row r="2292" spans="1:5">
      <c r="A2292" s="31">
        <v>2013</v>
      </c>
      <c r="B2292" s="31">
        <v>14</v>
      </c>
      <c r="C2292" s="32">
        <v>1.7999699999999999E-3</v>
      </c>
      <c r="D2292" s="32">
        <v>1.79835E-3</v>
      </c>
      <c r="E2292" s="32">
        <v>0.99820165000000005</v>
      </c>
    </row>
    <row r="2293" spans="1:5">
      <c r="A2293" s="31">
        <v>2013</v>
      </c>
      <c r="B2293" s="31">
        <v>15</v>
      </c>
      <c r="C2293" s="32">
        <v>1.94491E-3</v>
      </c>
      <c r="D2293" s="32">
        <v>1.9430199999999999E-3</v>
      </c>
      <c r="E2293" s="32">
        <v>0.99805697999999998</v>
      </c>
    </row>
    <row r="2294" spans="1:5">
      <c r="A2294" s="31">
        <v>2013</v>
      </c>
      <c r="B2294" s="31">
        <v>16</v>
      </c>
      <c r="C2294" s="32">
        <v>2.1407900000000001E-3</v>
      </c>
      <c r="D2294" s="32">
        <v>2.1385000000000002E-3</v>
      </c>
      <c r="E2294" s="32">
        <v>0.99786149999999996</v>
      </c>
    </row>
    <row r="2295" spans="1:5">
      <c r="A2295" s="31">
        <v>2013</v>
      </c>
      <c r="B2295" s="31">
        <v>17</v>
      </c>
      <c r="C2295" s="32">
        <v>2.34622E-3</v>
      </c>
      <c r="D2295" s="32">
        <v>2.3434699999999998E-3</v>
      </c>
      <c r="E2295" s="32">
        <v>0.99765652999999999</v>
      </c>
    </row>
    <row r="2296" spans="1:5">
      <c r="A2296" s="31">
        <v>2013</v>
      </c>
      <c r="B2296" s="31">
        <v>18</v>
      </c>
      <c r="C2296" s="32">
        <v>2.5634E-3</v>
      </c>
      <c r="D2296" s="32">
        <v>2.5601199999999999E-3</v>
      </c>
      <c r="E2296" s="32">
        <v>0.99743987999999995</v>
      </c>
    </row>
    <row r="2297" spans="1:5">
      <c r="A2297" s="31">
        <v>2013</v>
      </c>
      <c r="B2297" s="31">
        <v>19</v>
      </c>
      <c r="C2297" s="32">
        <v>2.77685E-3</v>
      </c>
      <c r="D2297" s="32">
        <v>2.7729999999999999E-3</v>
      </c>
      <c r="E2297" s="32">
        <v>0.99722699999999997</v>
      </c>
    </row>
    <row r="2298" spans="1:5">
      <c r="A2298" s="31">
        <v>2013</v>
      </c>
      <c r="B2298" s="31">
        <v>20</v>
      </c>
      <c r="C2298" s="32">
        <v>2.9915900000000001E-3</v>
      </c>
      <c r="D2298" s="32">
        <v>2.9871199999999998E-3</v>
      </c>
      <c r="E2298" s="32">
        <v>0.99701287999999999</v>
      </c>
    </row>
    <row r="2299" spans="1:5">
      <c r="A2299" s="31">
        <v>2013</v>
      </c>
      <c r="B2299" s="31">
        <v>21</v>
      </c>
      <c r="C2299" s="32">
        <v>3.18761E-3</v>
      </c>
      <c r="D2299" s="32">
        <v>3.1825400000000002E-3</v>
      </c>
      <c r="E2299" s="32">
        <v>0.99681746000000004</v>
      </c>
    </row>
    <row r="2300" spans="1:5">
      <c r="A2300" s="31">
        <v>2013</v>
      </c>
      <c r="B2300" s="31">
        <v>22</v>
      </c>
      <c r="C2300" s="32">
        <v>3.3648599999999999E-3</v>
      </c>
      <c r="D2300" s="32">
        <v>3.3592000000000001E-3</v>
      </c>
      <c r="E2300" s="32">
        <v>0.99664079999999999</v>
      </c>
    </row>
    <row r="2301" spans="1:5">
      <c r="A2301" s="31">
        <v>2013</v>
      </c>
      <c r="B2301" s="31">
        <v>23</v>
      </c>
      <c r="C2301" s="32">
        <v>3.5124499999999999E-3</v>
      </c>
      <c r="D2301" s="32">
        <v>3.50629E-3</v>
      </c>
      <c r="E2301" s="32">
        <v>0.99649370999999998</v>
      </c>
    </row>
    <row r="2302" spans="1:5">
      <c r="A2302" s="31">
        <v>2013</v>
      </c>
      <c r="B2302" s="31">
        <v>24</v>
      </c>
      <c r="C2302" s="32">
        <v>3.6476799999999999E-3</v>
      </c>
      <c r="D2302" s="32">
        <v>3.6410399999999999E-3</v>
      </c>
      <c r="E2302" s="32">
        <v>0.99635896000000002</v>
      </c>
    </row>
    <row r="2303" spans="1:5">
      <c r="A2303" s="31">
        <v>2013</v>
      </c>
      <c r="B2303" s="31">
        <v>25</v>
      </c>
      <c r="C2303" s="32">
        <v>3.7715399999999999E-3</v>
      </c>
      <c r="D2303" s="32">
        <v>3.76444E-3</v>
      </c>
      <c r="E2303" s="32">
        <v>0.99623556000000002</v>
      </c>
    </row>
    <row r="2304" spans="1:5">
      <c r="A2304" s="31">
        <v>2013</v>
      </c>
      <c r="B2304" s="31">
        <v>26</v>
      </c>
      <c r="C2304" s="32">
        <v>3.8911800000000002E-3</v>
      </c>
      <c r="D2304" s="32">
        <v>3.88362E-3</v>
      </c>
      <c r="E2304" s="32">
        <v>0.99611638000000002</v>
      </c>
    </row>
    <row r="2305" spans="1:5">
      <c r="A2305" s="31">
        <v>2013</v>
      </c>
      <c r="B2305" s="31">
        <v>27</v>
      </c>
      <c r="C2305" s="32">
        <v>4.0156200000000001E-3</v>
      </c>
      <c r="D2305" s="32">
        <v>4.0075800000000002E-3</v>
      </c>
      <c r="E2305" s="32">
        <v>0.99599241999999999</v>
      </c>
    </row>
    <row r="2306" spans="1:5">
      <c r="A2306" s="31">
        <v>2013</v>
      </c>
      <c r="B2306" s="31">
        <v>28</v>
      </c>
      <c r="C2306" s="32">
        <v>4.1594800000000001E-3</v>
      </c>
      <c r="D2306" s="32">
        <v>4.1508500000000002E-3</v>
      </c>
      <c r="E2306" s="32">
        <v>0.99584914999999996</v>
      </c>
    </row>
    <row r="2307" spans="1:5">
      <c r="A2307" s="31">
        <v>2013</v>
      </c>
      <c r="B2307" s="31">
        <v>29</v>
      </c>
      <c r="C2307" s="32">
        <v>4.2893499999999999E-3</v>
      </c>
      <c r="D2307" s="32">
        <v>4.2801699999999998E-3</v>
      </c>
      <c r="E2307" s="32">
        <v>0.99571982999999997</v>
      </c>
    </row>
    <row r="2308" spans="1:5">
      <c r="A2308" s="31">
        <v>2013</v>
      </c>
      <c r="B2308" s="31">
        <v>30</v>
      </c>
      <c r="C2308" s="32">
        <v>4.4866899999999998E-3</v>
      </c>
      <c r="D2308" s="32">
        <v>4.4766500000000004E-3</v>
      </c>
      <c r="E2308" s="32">
        <v>0.99552335000000003</v>
      </c>
    </row>
    <row r="2309" spans="1:5">
      <c r="A2309" s="31">
        <v>2013</v>
      </c>
      <c r="B2309" s="31">
        <v>31</v>
      </c>
      <c r="C2309" s="32">
        <v>4.6054499999999996E-3</v>
      </c>
      <c r="D2309" s="32">
        <v>4.59487E-3</v>
      </c>
      <c r="E2309" s="32">
        <v>0.99540512999999997</v>
      </c>
    </row>
    <row r="2310" spans="1:5">
      <c r="A2310" s="31">
        <v>2013</v>
      </c>
      <c r="B2310" s="31">
        <v>32</v>
      </c>
      <c r="C2310" s="32">
        <v>4.8438300000000004E-3</v>
      </c>
      <c r="D2310" s="32">
        <v>4.8321299999999996E-3</v>
      </c>
      <c r="E2310" s="32">
        <v>0.99516786999999995</v>
      </c>
    </row>
    <row r="2311" spans="1:5">
      <c r="A2311" s="31">
        <v>2013</v>
      </c>
      <c r="B2311" s="31">
        <v>33</v>
      </c>
      <c r="C2311" s="32">
        <v>5.0473699999999998E-3</v>
      </c>
      <c r="D2311" s="32">
        <v>5.0346699999999998E-3</v>
      </c>
      <c r="E2311" s="32">
        <v>0.99496532999999998</v>
      </c>
    </row>
    <row r="2312" spans="1:5">
      <c r="A2312" s="31">
        <v>2013</v>
      </c>
      <c r="B2312" s="31">
        <v>34</v>
      </c>
      <c r="C2312" s="32">
        <v>5.2682600000000003E-3</v>
      </c>
      <c r="D2312" s="32">
        <v>5.2544200000000001E-3</v>
      </c>
      <c r="E2312" s="32">
        <v>0.99474558000000002</v>
      </c>
    </row>
    <row r="2313" spans="1:5">
      <c r="A2313" s="31">
        <v>2013</v>
      </c>
      <c r="B2313" s="31">
        <v>35</v>
      </c>
      <c r="C2313" s="32">
        <v>5.5267399999999996E-3</v>
      </c>
      <c r="D2313" s="32">
        <v>5.5115099999999998E-3</v>
      </c>
      <c r="E2313" s="32">
        <v>0.99448848999999995</v>
      </c>
    </row>
    <row r="2314" spans="1:5">
      <c r="A2314" s="31">
        <v>2013</v>
      </c>
      <c r="B2314" s="31">
        <v>36</v>
      </c>
      <c r="C2314" s="32">
        <v>5.77365E-3</v>
      </c>
      <c r="D2314" s="32">
        <v>5.7570299999999998E-3</v>
      </c>
      <c r="E2314" s="32">
        <v>0.99424296999999995</v>
      </c>
    </row>
    <row r="2315" spans="1:5">
      <c r="A2315" s="31">
        <v>2013</v>
      </c>
      <c r="B2315" s="31">
        <v>37</v>
      </c>
      <c r="C2315" s="32">
        <v>6.0189900000000001E-3</v>
      </c>
      <c r="D2315" s="32">
        <v>6.0009299999999998E-3</v>
      </c>
      <c r="E2315" s="32">
        <v>0.99399906999999998</v>
      </c>
    </row>
    <row r="2316" spans="1:5">
      <c r="A2316" s="31">
        <v>2013</v>
      </c>
      <c r="B2316" s="31">
        <v>38</v>
      </c>
      <c r="C2316" s="32">
        <v>6.3264000000000003E-3</v>
      </c>
      <c r="D2316" s="32">
        <v>6.3064499999999999E-3</v>
      </c>
      <c r="E2316" s="32">
        <v>0.99369355000000004</v>
      </c>
    </row>
    <row r="2317" spans="1:5">
      <c r="A2317" s="31">
        <v>2013</v>
      </c>
      <c r="B2317" s="31">
        <v>39</v>
      </c>
      <c r="C2317" s="32">
        <v>6.5819700000000004E-3</v>
      </c>
      <c r="D2317" s="32">
        <v>6.5603800000000002E-3</v>
      </c>
      <c r="E2317" s="32">
        <v>0.99343961999999997</v>
      </c>
    </row>
    <row r="2318" spans="1:5">
      <c r="A2318" s="31">
        <v>2013</v>
      </c>
      <c r="B2318" s="31">
        <v>40</v>
      </c>
      <c r="C2318" s="32">
        <v>6.95388E-3</v>
      </c>
      <c r="D2318" s="32">
        <v>6.92978E-3</v>
      </c>
      <c r="E2318" s="32">
        <v>0.99307022</v>
      </c>
    </row>
    <row r="2319" spans="1:5">
      <c r="A2319" s="31">
        <v>2013</v>
      </c>
      <c r="B2319" s="31">
        <v>41</v>
      </c>
      <c r="C2319" s="32">
        <v>7.1362700000000001E-3</v>
      </c>
      <c r="D2319" s="32">
        <v>7.1108899999999999E-3</v>
      </c>
      <c r="E2319" s="32">
        <v>0.99288911000000002</v>
      </c>
    </row>
    <row r="2320" spans="1:5">
      <c r="A2320" s="31">
        <v>2013</v>
      </c>
      <c r="B2320" s="31">
        <v>42</v>
      </c>
      <c r="C2320" s="32">
        <v>7.5579699999999998E-3</v>
      </c>
      <c r="D2320" s="32">
        <v>7.5295199999999996E-3</v>
      </c>
      <c r="E2320" s="32">
        <v>0.99247048000000004</v>
      </c>
    </row>
    <row r="2321" spans="1:5">
      <c r="A2321" s="31">
        <v>2013</v>
      </c>
      <c r="B2321" s="31">
        <v>43</v>
      </c>
      <c r="C2321" s="32">
        <v>7.8140899999999992E-3</v>
      </c>
      <c r="D2321" s="32">
        <v>7.7836700000000003E-3</v>
      </c>
      <c r="E2321" s="32">
        <v>0.99221632999999998</v>
      </c>
    </row>
    <row r="2322" spans="1:5">
      <c r="A2322" s="31">
        <v>2013</v>
      </c>
      <c r="B2322" s="31">
        <v>44</v>
      </c>
      <c r="C2322" s="32">
        <v>8.1671799999999996E-3</v>
      </c>
      <c r="D2322" s="32">
        <v>8.1339700000000008E-3</v>
      </c>
      <c r="E2322" s="32">
        <v>0.99186602999999995</v>
      </c>
    </row>
    <row r="2323" spans="1:5">
      <c r="A2323" s="31">
        <v>2013</v>
      </c>
      <c r="B2323" s="31">
        <v>45</v>
      </c>
      <c r="C2323" s="32">
        <v>8.5998600000000008E-3</v>
      </c>
      <c r="D2323" s="32">
        <v>8.5630399999999992E-3</v>
      </c>
      <c r="E2323" s="32">
        <v>0.99143696000000003</v>
      </c>
    </row>
    <row r="2324" spans="1:5">
      <c r="A2324" s="31">
        <v>2013</v>
      </c>
      <c r="B2324" s="31">
        <v>46</v>
      </c>
      <c r="C2324" s="32">
        <v>8.9672799999999993E-3</v>
      </c>
      <c r="D2324" s="32">
        <v>8.9272499999999994E-3</v>
      </c>
      <c r="E2324" s="32">
        <v>0.99107274999999995</v>
      </c>
    </row>
    <row r="2325" spans="1:5">
      <c r="A2325" s="31">
        <v>2013</v>
      </c>
      <c r="B2325" s="31">
        <v>47</v>
      </c>
      <c r="C2325" s="32">
        <v>9.4423400000000005E-3</v>
      </c>
      <c r="D2325" s="32">
        <v>9.3979700000000003E-3</v>
      </c>
      <c r="E2325" s="32">
        <v>0.99060203000000002</v>
      </c>
    </row>
    <row r="2326" spans="1:5">
      <c r="A2326" s="31">
        <v>2013</v>
      </c>
      <c r="B2326" s="31">
        <v>48</v>
      </c>
      <c r="C2326" s="32">
        <v>1.005849E-2</v>
      </c>
      <c r="D2326" s="32">
        <v>1.000816E-2</v>
      </c>
      <c r="E2326" s="32">
        <v>0.98999183999999996</v>
      </c>
    </row>
    <row r="2327" spans="1:5">
      <c r="A2327" s="31">
        <v>2013</v>
      </c>
      <c r="B2327" s="31">
        <v>49</v>
      </c>
      <c r="C2327" s="32">
        <v>1.065643E-2</v>
      </c>
      <c r="D2327" s="32">
        <v>1.059995E-2</v>
      </c>
      <c r="E2327" s="32">
        <v>0.98940004999999998</v>
      </c>
    </row>
    <row r="2328" spans="1:5">
      <c r="A2328" s="31">
        <v>2013</v>
      </c>
      <c r="B2328" s="31">
        <v>50</v>
      </c>
      <c r="C2328" s="32">
        <v>1.148661E-2</v>
      </c>
      <c r="D2328" s="32">
        <v>1.142102E-2</v>
      </c>
      <c r="E2328" s="32">
        <v>0.98857898</v>
      </c>
    </row>
    <row r="2329" spans="1:5">
      <c r="A2329" s="31">
        <v>2013</v>
      </c>
      <c r="B2329" s="31">
        <v>51</v>
      </c>
      <c r="C2329" s="32">
        <v>1.198345E-2</v>
      </c>
      <c r="D2329" s="32">
        <v>1.191208E-2</v>
      </c>
      <c r="E2329" s="32">
        <v>0.98808792000000001</v>
      </c>
    </row>
    <row r="2330" spans="1:5">
      <c r="A2330" s="31">
        <v>2013</v>
      </c>
      <c r="B2330" s="31">
        <v>52</v>
      </c>
      <c r="C2330" s="32">
        <v>1.2895759999999999E-2</v>
      </c>
      <c r="D2330" s="32">
        <v>1.2813140000000001E-2</v>
      </c>
      <c r="E2330" s="32">
        <v>0.98718686</v>
      </c>
    </row>
    <row r="2331" spans="1:5">
      <c r="A2331" s="31">
        <v>2013</v>
      </c>
      <c r="B2331" s="31">
        <v>53</v>
      </c>
      <c r="C2331" s="32">
        <v>1.3577240000000001E-2</v>
      </c>
      <c r="D2331" s="32">
        <v>1.348569E-2</v>
      </c>
      <c r="E2331" s="32">
        <v>0.98651431000000001</v>
      </c>
    </row>
    <row r="2332" spans="1:5">
      <c r="A2332" s="31">
        <v>2013</v>
      </c>
      <c r="B2332" s="31">
        <v>54</v>
      </c>
      <c r="C2332" s="32">
        <v>1.439618E-2</v>
      </c>
      <c r="D2332" s="32">
        <v>1.42933E-2</v>
      </c>
      <c r="E2332" s="32">
        <v>0.98570670000000005</v>
      </c>
    </row>
    <row r="2333" spans="1:5">
      <c r="A2333" s="31">
        <v>2013</v>
      </c>
      <c r="B2333" s="31">
        <v>55</v>
      </c>
      <c r="C2333" s="32">
        <v>1.5211840000000001E-2</v>
      </c>
      <c r="D2333" s="32">
        <v>1.5097009999999999E-2</v>
      </c>
      <c r="E2333" s="32">
        <v>0.98490299000000003</v>
      </c>
    </row>
    <row r="2334" spans="1:5">
      <c r="A2334" s="31">
        <v>2013</v>
      </c>
      <c r="B2334" s="31">
        <v>56</v>
      </c>
      <c r="C2334" s="32">
        <v>1.615341E-2</v>
      </c>
      <c r="D2334" s="32">
        <v>1.6023989999999998E-2</v>
      </c>
      <c r="E2334" s="32">
        <v>0.98397601000000001</v>
      </c>
    </row>
    <row r="2335" spans="1:5">
      <c r="A2335" s="31">
        <v>2013</v>
      </c>
      <c r="B2335" s="31">
        <v>57</v>
      </c>
      <c r="C2335" s="32">
        <v>1.7123849999999999E-2</v>
      </c>
      <c r="D2335" s="32">
        <v>1.6978480000000001E-2</v>
      </c>
      <c r="E2335" s="32">
        <v>0.98302151999999998</v>
      </c>
    </row>
    <row r="2336" spans="1:5">
      <c r="A2336" s="31">
        <v>2013</v>
      </c>
      <c r="B2336" s="31">
        <v>58</v>
      </c>
      <c r="C2336" s="32">
        <v>1.8471000000000001E-2</v>
      </c>
      <c r="D2336" s="32">
        <v>1.8301970000000001E-2</v>
      </c>
      <c r="E2336" s="32">
        <v>0.98169803</v>
      </c>
    </row>
    <row r="2337" spans="1:5">
      <c r="A2337" s="31">
        <v>2013</v>
      </c>
      <c r="B2337" s="31">
        <v>59</v>
      </c>
      <c r="C2337" s="32">
        <v>1.9831379999999999E-2</v>
      </c>
      <c r="D2337" s="32">
        <v>1.9636669999999998E-2</v>
      </c>
      <c r="E2337" s="32">
        <v>0.98036332999999998</v>
      </c>
    </row>
    <row r="2338" spans="1:5">
      <c r="A2338" s="31">
        <v>2013</v>
      </c>
      <c r="B2338" s="31">
        <v>60</v>
      </c>
      <c r="C2338" s="32">
        <v>2.182928E-2</v>
      </c>
      <c r="D2338" s="32">
        <v>2.1593589999999999E-2</v>
      </c>
      <c r="E2338" s="32">
        <v>0.97840640999999995</v>
      </c>
    </row>
    <row r="2339" spans="1:5">
      <c r="A2339" s="31">
        <v>2013</v>
      </c>
      <c r="B2339" s="31">
        <v>61</v>
      </c>
      <c r="C2339" s="32">
        <v>2.3143919999999998E-2</v>
      </c>
      <c r="D2339" s="32">
        <v>2.2879159999999999E-2</v>
      </c>
      <c r="E2339" s="32">
        <v>0.97712083999999999</v>
      </c>
    </row>
    <row r="2340" spans="1:5">
      <c r="A2340" s="31">
        <v>2013</v>
      </c>
      <c r="B2340" s="31">
        <v>62</v>
      </c>
      <c r="C2340" s="32">
        <v>2.5424619999999998E-2</v>
      </c>
      <c r="D2340" s="32">
        <v>2.5105470000000001E-2</v>
      </c>
      <c r="E2340" s="32">
        <v>0.97489453000000004</v>
      </c>
    </row>
    <row r="2341" spans="1:5">
      <c r="A2341" s="31">
        <v>2013</v>
      </c>
      <c r="B2341" s="31">
        <v>63</v>
      </c>
      <c r="C2341" s="32">
        <v>2.7493190000000001E-2</v>
      </c>
      <c r="D2341" s="32">
        <v>2.7120370000000001E-2</v>
      </c>
      <c r="E2341" s="32">
        <v>0.97287963</v>
      </c>
    </row>
    <row r="2342" spans="1:5">
      <c r="A2342" s="31">
        <v>2013</v>
      </c>
      <c r="B2342" s="31">
        <v>64</v>
      </c>
      <c r="C2342" s="32">
        <v>2.9772199999999999E-2</v>
      </c>
      <c r="D2342" s="32">
        <v>2.9335509999999999E-2</v>
      </c>
      <c r="E2342" s="32">
        <v>0.97066448999999999</v>
      </c>
    </row>
    <row r="2343" spans="1:5">
      <c r="A2343" s="31">
        <v>2013</v>
      </c>
      <c r="B2343" s="31">
        <v>65</v>
      </c>
      <c r="C2343" s="32">
        <v>3.2333090000000002E-2</v>
      </c>
      <c r="D2343" s="32">
        <v>3.1818689999999997E-2</v>
      </c>
      <c r="E2343" s="32">
        <v>0.96818130999999996</v>
      </c>
    </row>
    <row r="2344" spans="1:5">
      <c r="A2344" s="31">
        <v>2013</v>
      </c>
      <c r="B2344" s="31">
        <v>66</v>
      </c>
      <c r="C2344" s="32">
        <v>3.4744299999999999E-2</v>
      </c>
      <c r="D2344" s="32">
        <v>3.4151029999999999E-2</v>
      </c>
      <c r="E2344" s="32">
        <v>0.96584897000000003</v>
      </c>
    </row>
    <row r="2345" spans="1:5">
      <c r="A2345" s="31">
        <v>2013</v>
      </c>
      <c r="B2345" s="31">
        <v>67</v>
      </c>
      <c r="C2345" s="32">
        <v>3.774098E-2</v>
      </c>
      <c r="D2345" s="32">
        <v>3.7041980000000002E-2</v>
      </c>
      <c r="E2345" s="32">
        <v>0.96295801999999997</v>
      </c>
    </row>
    <row r="2346" spans="1:5">
      <c r="A2346" s="31">
        <v>2013</v>
      </c>
      <c r="B2346" s="31">
        <v>68</v>
      </c>
      <c r="C2346" s="32">
        <v>4.1233069999999997E-2</v>
      </c>
      <c r="D2346" s="32">
        <v>4.0400159999999997E-2</v>
      </c>
      <c r="E2346" s="32">
        <v>0.95959983999999998</v>
      </c>
    </row>
    <row r="2347" spans="1:5">
      <c r="A2347" s="31">
        <v>2013</v>
      </c>
      <c r="B2347" s="31">
        <v>69</v>
      </c>
      <c r="C2347" s="32">
        <v>4.4766170000000001E-2</v>
      </c>
      <c r="D2347" s="32">
        <v>4.3786100000000001E-2</v>
      </c>
      <c r="E2347" s="32">
        <v>0.95621389999999995</v>
      </c>
    </row>
    <row r="2348" spans="1:5">
      <c r="A2348" s="31">
        <v>2013</v>
      </c>
      <c r="B2348" s="31">
        <v>70</v>
      </c>
      <c r="C2348" s="32">
        <v>4.9959940000000001E-2</v>
      </c>
      <c r="D2348" s="32">
        <v>4.8742349999999997E-2</v>
      </c>
      <c r="E2348" s="32">
        <v>0.95125764999999995</v>
      </c>
    </row>
    <row r="2349" spans="1:5">
      <c r="A2349" s="31">
        <v>2013</v>
      </c>
      <c r="B2349" s="31">
        <v>71</v>
      </c>
      <c r="C2349" s="32">
        <v>5.3473739999999999E-2</v>
      </c>
      <c r="D2349" s="32">
        <v>5.2081250000000003E-2</v>
      </c>
      <c r="E2349" s="32">
        <v>0.94791875000000003</v>
      </c>
    </row>
    <row r="2350" spans="1:5">
      <c r="A2350" s="31">
        <v>2013</v>
      </c>
      <c r="B2350" s="31">
        <v>72</v>
      </c>
      <c r="C2350" s="32">
        <v>5.9536449999999998E-2</v>
      </c>
      <c r="D2350" s="32">
        <v>5.7815390000000001E-2</v>
      </c>
      <c r="E2350" s="32">
        <v>0.94218460999999998</v>
      </c>
    </row>
    <row r="2351" spans="1:5">
      <c r="A2351" s="31">
        <v>2013</v>
      </c>
      <c r="B2351" s="31">
        <v>73</v>
      </c>
      <c r="C2351" s="32">
        <v>6.4896410000000002E-2</v>
      </c>
      <c r="D2351" s="32">
        <v>6.2856819999999994E-2</v>
      </c>
      <c r="E2351" s="32">
        <v>0.93714317999999996</v>
      </c>
    </row>
    <row r="2352" spans="1:5">
      <c r="A2352" s="31">
        <v>2013</v>
      </c>
      <c r="B2352" s="31">
        <v>74</v>
      </c>
      <c r="C2352" s="32">
        <v>7.1057830000000002E-2</v>
      </c>
      <c r="D2352" s="32">
        <v>6.8619840000000001E-2</v>
      </c>
      <c r="E2352" s="32">
        <v>0.93138016000000001</v>
      </c>
    </row>
    <row r="2353" spans="1:5">
      <c r="A2353" s="31">
        <v>2013</v>
      </c>
      <c r="B2353" s="31">
        <v>75</v>
      </c>
      <c r="C2353" s="32">
        <v>7.7855279999999999E-2</v>
      </c>
      <c r="D2353" s="32">
        <v>7.4938110000000002E-2</v>
      </c>
      <c r="E2353" s="32">
        <v>0.92506189000000005</v>
      </c>
    </row>
    <row r="2354" spans="1:5">
      <c r="A2354" s="31">
        <v>2013</v>
      </c>
      <c r="B2354" s="31">
        <v>76</v>
      </c>
      <c r="C2354" s="32">
        <v>8.4579779999999993E-2</v>
      </c>
      <c r="D2354" s="32">
        <v>8.1148040000000005E-2</v>
      </c>
      <c r="E2354" s="32">
        <v>0.91885196000000002</v>
      </c>
    </row>
    <row r="2355" spans="1:5">
      <c r="A2355" s="31">
        <v>2013</v>
      </c>
      <c r="B2355" s="31">
        <v>77</v>
      </c>
      <c r="C2355" s="32">
        <v>9.1839279999999995E-2</v>
      </c>
      <c r="D2355" s="32">
        <v>8.7807200000000002E-2</v>
      </c>
      <c r="E2355" s="32">
        <v>0.91219280000000003</v>
      </c>
    </row>
    <row r="2356" spans="1:5">
      <c r="A2356" s="31">
        <v>2013</v>
      </c>
      <c r="B2356" s="31">
        <v>78</v>
      </c>
      <c r="C2356" s="32">
        <v>0.10091182</v>
      </c>
      <c r="D2356" s="32">
        <v>9.6064780000000002E-2</v>
      </c>
      <c r="E2356" s="32">
        <v>0.90393522000000004</v>
      </c>
    </row>
    <row r="2357" spans="1:5">
      <c r="A2357" s="31">
        <v>2013</v>
      </c>
      <c r="B2357" s="31">
        <v>79</v>
      </c>
      <c r="C2357" s="32">
        <v>0.10917953</v>
      </c>
      <c r="D2357" s="32">
        <v>0.10352797</v>
      </c>
      <c r="E2357" s="32">
        <v>0.89647202999999998</v>
      </c>
    </row>
    <row r="2358" spans="1:5">
      <c r="A2358" s="31">
        <v>2013</v>
      </c>
      <c r="B2358" s="31">
        <v>80</v>
      </c>
      <c r="C2358" s="32">
        <v>0.12006617999999999</v>
      </c>
      <c r="D2358" s="32">
        <v>0.11326644</v>
      </c>
      <c r="E2358" s="32">
        <v>0.88673356000000003</v>
      </c>
    </row>
    <row r="2359" spans="1:5">
      <c r="A2359" s="31">
        <v>2013</v>
      </c>
      <c r="B2359" s="31">
        <v>81</v>
      </c>
      <c r="C2359" s="32">
        <v>0.12813325</v>
      </c>
      <c r="D2359" s="32">
        <v>0.12041845</v>
      </c>
      <c r="E2359" s="32">
        <v>0.87958155000000005</v>
      </c>
    </row>
    <row r="2360" spans="1:5">
      <c r="A2360" s="31">
        <v>2013</v>
      </c>
      <c r="B2360" s="31">
        <v>82</v>
      </c>
      <c r="C2360" s="32">
        <v>0.14180634</v>
      </c>
      <c r="D2360" s="32">
        <v>0.13241752000000001</v>
      </c>
      <c r="E2360" s="32">
        <v>0.86758248000000004</v>
      </c>
    </row>
    <row r="2361" spans="1:5">
      <c r="A2361" s="31">
        <v>2013</v>
      </c>
      <c r="B2361" s="31">
        <v>83</v>
      </c>
      <c r="C2361" s="32">
        <v>0.15415562999999999</v>
      </c>
      <c r="D2361" s="32">
        <v>0.14312395</v>
      </c>
      <c r="E2361" s="32">
        <v>0.85687605</v>
      </c>
    </row>
    <row r="2362" spans="1:5">
      <c r="A2362" s="31">
        <v>2013</v>
      </c>
      <c r="B2362" s="31">
        <v>84</v>
      </c>
      <c r="C2362" s="32">
        <v>0.16859082</v>
      </c>
      <c r="D2362" s="32">
        <v>0.15548421000000001</v>
      </c>
      <c r="E2362" s="32">
        <v>0.84451578999999999</v>
      </c>
    </row>
    <row r="2363" spans="1:5">
      <c r="A2363" s="31">
        <v>2013</v>
      </c>
      <c r="B2363" s="31">
        <v>85</v>
      </c>
      <c r="C2363" s="32">
        <v>0.18205843999999999</v>
      </c>
      <c r="D2363" s="32">
        <v>0.16686852999999999</v>
      </c>
      <c r="E2363" s="32">
        <v>0.83313146999999999</v>
      </c>
    </row>
    <row r="2364" spans="1:5">
      <c r="A2364" s="31">
        <v>2013</v>
      </c>
      <c r="B2364" s="31">
        <v>86</v>
      </c>
      <c r="C2364" s="32">
        <v>0.19687866000000001</v>
      </c>
      <c r="D2364" s="32">
        <v>0.1792349</v>
      </c>
      <c r="E2364" s="32">
        <v>0.82076510000000003</v>
      </c>
    </row>
    <row r="2365" spans="1:5">
      <c r="A2365" s="31">
        <v>2013</v>
      </c>
      <c r="B2365" s="31">
        <v>87</v>
      </c>
      <c r="C2365" s="32">
        <v>0.21173243</v>
      </c>
      <c r="D2365" s="32">
        <v>0.19146297000000001</v>
      </c>
      <c r="E2365" s="32">
        <v>0.80853702999999999</v>
      </c>
    </row>
    <row r="2366" spans="1:5">
      <c r="A2366" s="31">
        <v>2013</v>
      </c>
      <c r="B2366" s="31">
        <v>88</v>
      </c>
      <c r="C2366" s="32">
        <v>0.22827056000000001</v>
      </c>
      <c r="D2366" s="32">
        <v>0.20488585000000001</v>
      </c>
      <c r="E2366" s="32">
        <v>0.79511414999999996</v>
      </c>
    </row>
    <row r="2367" spans="1:5">
      <c r="A2367" s="31">
        <v>2013</v>
      </c>
      <c r="B2367" s="31">
        <v>89</v>
      </c>
      <c r="C2367" s="32">
        <v>0.24407108999999999</v>
      </c>
      <c r="D2367" s="32">
        <v>0.21752527999999999</v>
      </c>
      <c r="E2367" s="32">
        <v>0.78247471999999996</v>
      </c>
    </row>
    <row r="2368" spans="1:5">
      <c r="A2368" s="31">
        <v>2013</v>
      </c>
      <c r="B2368" s="31">
        <v>90</v>
      </c>
      <c r="C2368" s="32">
        <v>0.26514883</v>
      </c>
      <c r="D2368" s="32">
        <v>0.23411161999999999</v>
      </c>
      <c r="E2368" s="32">
        <v>0.76588838000000004</v>
      </c>
    </row>
    <row r="2369" spans="1:5">
      <c r="A2369" s="31">
        <v>2013</v>
      </c>
      <c r="B2369" s="31">
        <v>91</v>
      </c>
      <c r="C2369" s="32">
        <v>0.27904470999999997</v>
      </c>
      <c r="D2369" s="32">
        <v>0.24487866</v>
      </c>
      <c r="E2369" s="32">
        <v>0.75512133999999997</v>
      </c>
    </row>
    <row r="2370" spans="1:5">
      <c r="A2370" s="31">
        <v>2013</v>
      </c>
      <c r="B2370" s="31">
        <v>92</v>
      </c>
      <c r="C2370" s="32">
        <v>0.30130272000000002</v>
      </c>
      <c r="D2370" s="32">
        <v>0.26185405</v>
      </c>
      <c r="E2370" s="32">
        <v>0.73814595000000005</v>
      </c>
    </row>
    <row r="2371" spans="1:5">
      <c r="A2371" s="31">
        <v>2013</v>
      </c>
      <c r="B2371" s="31">
        <v>93</v>
      </c>
      <c r="C2371" s="32">
        <v>0.32169527999999997</v>
      </c>
      <c r="D2371" s="32">
        <v>0.27712102</v>
      </c>
      <c r="E2371" s="32">
        <v>0.72287897999999995</v>
      </c>
    </row>
    <row r="2372" spans="1:5">
      <c r="A2372" s="31">
        <v>2013</v>
      </c>
      <c r="B2372" s="31">
        <v>94</v>
      </c>
      <c r="C2372" s="32">
        <v>0.34395986000000001</v>
      </c>
      <c r="D2372" s="32">
        <v>0.29348613000000001</v>
      </c>
      <c r="E2372" s="32">
        <v>0.70651386999999999</v>
      </c>
    </row>
    <row r="2373" spans="1:5">
      <c r="A2373" s="31">
        <v>2013</v>
      </c>
      <c r="B2373" s="31">
        <v>95</v>
      </c>
      <c r="C2373" s="32">
        <v>0.36835939000000001</v>
      </c>
      <c r="D2373" s="32">
        <v>0.31106714000000002</v>
      </c>
      <c r="E2373" s="32">
        <v>0.68893285999999998</v>
      </c>
    </row>
    <row r="2374" spans="1:5">
      <c r="A2374" s="31">
        <v>2013</v>
      </c>
      <c r="B2374" s="31">
        <v>96</v>
      </c>
      <c r="C2374" s="32">
        <v>0.39069487000000003</v>
      </c>
      <c r="D2374" s="32">
        <v>0.32684628999999998</v>
      </c>
      <c r="E2374" s="32">
        <v>0.67315371000000002</v>
      </c>
    </row>
    <row r="2375" spans="1:5">
      <c r="A2375" s="31">
        <v>2013</v>
      </c>
      <c r="B2375" s="31">
        <v>97</v>
      </c>
      <c r="C2375" s="32">
        <v>0.41250554</v>
      </c>
      <c r="D2375" s="32">
        <v>0.34197272000000001</v>
      </c>
      <c r="E2375" s="32">
        <v>0.65802727999999999</v>
      </c>
    </row>
    <row r="2376" spans="1:5">
      <c r="A2376" s="31">
        <v>2013</v>
      </c>
      <c r="B2376" s="31">
        <v>98</v>
      </c>
      <c r="C2376" s="32">
        <v>0.43351418000000003</v>
      </c>
      <c r="D2376" s="32">
        <v>0.35628654999999998</v>
      </c>
      <c r="E2376" s="32">
        <v>0.64371345000000002</v>
      </c>
    </row>
    <row r="2377" spans="1:5">
      <c r="A2377" s="31">
        <v>2013</v>
      </c>
      <c r="B2377" s="31">
        <v>99</v>
      </c>
      <c r="C2377" s="32">
        <v>0.46030436000000002</v>
      </c>
      <c r="D2377" s="32">
        <v>0.37418488999999999</v>
      </c>
      <c r="E2377" s="32">
        <v>0.62581511000000001</v>
      </c>
    </row>
    <row r="2378" spans="1:5">
      <c r="A2378" s="31">
        <v>2014</v>
      </c>
      <c r="B2378" s="31">
        <v>1</v>
      </c>
      <c r="C2378" s="32">
        <v>1.4381970000000001E-2</v>
      </c>
      <c r="D2378" s="32">
        <v>1.427928E-2</v>
      </c>
      <c r="E2378" s="32">
        <v>0.98572071999999999</v>
      </c>
    </row>
    <row r="2379" spans="1:5">
      <c r="A2379" s="31">
        <v>2014</v>
      </c>
      <c r="B2379" s="31">
        <v>2</v>
      </c>
      <c r="C2379" s="32">
        <v>8.7671199999999998E-3</v>
      </c>
      <c r="D2379" s="32">
        <v>8.7288499999999998E-3</v>
      </c>
      <c r="E2379" s="32">
        <v>0.99127114999999999</v>
      </c>
    </row>
    <row r="2380" spans="1:5">
      <c r="A2380" s="31">
        <v>2014</v>
      </c>
      <c r="B2380" s="31">
        <v>3</v>
      </c>
      <c r="C2380" s="32">
        <v>5.9470599999999997E-3</v>
      </c>
      <c r="D2380" s="32">
        <v>5.9294300000000003E-3</v>
      </c>
      <c r="E2380" s="32">
        <v>0.99407056999999999</v>
      </c>
    </row>
    <row r="2381" spans="1:5">
      <c r="A2381" s="31">
        <v>2014</v>
      </c>
      <c r="B2381" s="31">
        <v>4</v>
      </c>
      <c r="C2381" s="32">
        <v>4.1505999999999999E-3</v>
      </c>
      <c r="D2381" s="32">
        <v>4.1420099999999998E-3</v>
      </c>
      <c r="E2381" s="32">
        <v>0.99585798999999997</v>
      </c>
    </row>
    <row r="2382" spans="1:5">
      <c r="A2382" s="31">
        <v>2014</v>
      </c>
      <c r="B2382" s="31">
        <v>5</v>
      </c>
      <c r="C2382" s="32">
        <v>3.1060100000000002E-3</v>
      </c>
      <c r="D2382" s="32">
        <v>3.1012000000000001E-3</v>
      </c>
      <c r="E2382" s="32">
        <v>0.99689879999999997</v>
      </c>
    </row>
    <row r="2383" spans="1:5">
      <c r="A2383" s="31">
        <v>2014</v>
      </c>
      <c r="B2383" s="31">
        <v>6</v>
      </c>
      <c r="C2383" s="32">
        <v>2.5410099999999998E-3</v>
      </c>
      <c r="D2383" s="32">
        <v>2.5377799999999999E-3</v>
      </c>
      <c r="E2383" s="32">
        <v>0.99746221999999996</v>
      </c>
    </row>
    <row r="2384" spans="1:5">
      <c r="A2384" s="31">
        <v>2014</v>
      </c>
      <c r="B2384" s="31">
        <v>7</v>
      </c>
      <c r="C2384" s="32">
        <v>2.1412800000000002E-3</v>
      </c>
      <c r="D2384" s="32">
        <v>2.1389899999999999E-3</v>
      </c>
      <c r="E2384" s="32">
        <v>0.99786101000000005</v>
      </c>
    </row>
    <row r="2385" spans="1:5">
      <c r="A2385" s="31">
        <v>2014</v>
      </c>
      <c r="B2385" s="31">
        <v>8</v>
      </c>
      <c r="C2385" s="32">
        <v>1.8655099999999999E-3</v>
      </c>
      <c r="D2385" s="32">
        <v>1.8637700000000001E-3</v>
      </c>
      <c r="E2385" s="32">
        <v>0.99813622999999996</v>
      </c>
    </row>
    <row r="2386" spans="1:5">
      <c r="A2386" s="31">
        <v>2014</v>
      </c>
      <c r="B2386" s="31">
        <v>9</v>
      </c>
      <c r="C2386" s="32">
        <v>1.6856499999999999E-3</v>
      </c>
      <c r="D2386" s="32">
        <v>1.6842300000000001E-3</v>
      </c>
      <c r="E2386" s="32">
        <v>0.99831577000000005</v>
      </c>
    </row>
    <row r="2387" spans="1:5">
      <c r="A2387" s="31">
        <v>2014</v>
      </c>
      <c r="B2387" s="31">
        <v>10</v>
      </c>
      <c r="C2387" s="32">
        <v>1.5796499999999999E-3</v>
      </c>
      <c r="D2387" s="32">
        <v>1.5784E-3</v>
      </c>
      <c r="E2387" s="32">
        <v>0.99842160000000002</v>
      </c>
    </row>
    <row r="2388" spans="1:5">
      <c r="A2388" s="31">
        <v>2014</v>
      </c>
      <c r="B2388" s="31">
        <v>11</v>
      </c>
      <c r="C2388" s="32">
        <v>1.52457E-3</v>
      </c>
      <c r="D2388" s="32">
        <v>1.52341E-3</v>
      </c>
      <c r="E2388" s="32">
        <v>0.99847659</v>
      </c>
    </row>
    <row r="2389" spans="1:5">
      <c r="A2389" s="31">
        <v>2014</v>
      </c>
      <c r="B2389" s="31">
        <v>12</v>
      </c>
      <c r="C2389" s="32">
        <v>1.53554E-3</v>
      </c>
      <c r="D2389" s="32">
        <v>1.53436E-3</v>
      </c>
      <c r="E2389" s="32">
        <v>0.99846564000000004</v>
      </c>
    </row>
    <row r="2390" spans="1:5">
      <c r="A2390" s="31">
        <v>2014</v>
      </c>
      <c r="B2390" s="31">
        <v>13</v>
      </c>
      <c r="C2390" s="32">
        <v>1.5917699999999999E-3</v>
      </c>
      <c r="D2390" s="32">
        <v>1.5905100000000001E-3</v>
      </c>
      <c r="E2390" s="32">
        <v>0.99840949000000001</v>
      </c>
    </row>
    <row r="2391" spans="1:5">
      <c r="A2391" s="31">
        <v>2014</v>
      </c>
      <c r="B2391" s="31">
        <v>14</v>
      </c>
      <c r="C2391" s="32">
        <v>1.70032E-3</v>
      </c>
      <c r="D2391" s="32">
        <v>1.6988800000000001E-3</v>
      </c>
      <c r="E2391" s="32">
        <v>0.99830112000000004</v>
      </c>
    </row>
    <row r="2392" spans="1:5">
      <c r="A2392" s="31">
        <v>2014</v>
      </c>
      <c r="B2392" s="31">
        <v>15</v>
      </c>
      <c r="C2392" s="32">
        <v>1.8439999999999999E-3</v>
      </c>
      <c r="D2392" s="32">
        <v>1.8423000000000001E-3</v>
      </c>
      <c r="E2392" s="32">
        <v>0.99815770000000004</v>
      </c>
    </row>
    <row r="2393" spans="1:5">
      <c r="A2393" s="31">
        <v>2014</v>
      </c>
      <c r="B2393" s="31">
        <v>16</v>
      </c>
      <c r="C2393" s="32">
        <v>2.0359699999999998E-3</v>
      </c>
      <c r="D2393" s="32">
        <v>2.0338999999999999E-3</v>
      </c>
      <c r="E2393" s="32">
        <v>0.99796609999999997</v>
      </c>
    </row>
    <row r="2394" spans="1:5">
      <c r="A2394" s="31">
        <v>2014</v>
      </c>
      <c r="B2394" s="31">
        <v>17</v>
      </c>
      <c r="C2394" s="32">
        <v>2.2366999999999999E-3</v>
      </c>
      <c r="D2394" s="32">
        <v>2.2342E-3</v>
      </c>
      <c r="E2394" s="32">
        <v>0.99776580000000004</v>
      </c>
    </row>
    <row r="2395" spans="1:5">
      <c r="A2395" s="31">
        <v>2014</v>
      </c>
      <c r="B2395" s="31">
        <v>18</v>
      </c>
      <c r="C2395" s="32">
        <v>2.4490699999999998E-3</v>
      </c>
      <c r="D2395" s="32">
        <v>2.4460800000000002E-3</v>
      </c>
      <c r="E2395" s="32">
        <v>0.99755391999999998</v>
      </c>
    </row>
    <row r="2396" spans="1:5">
      <c r="A2396" s="31">
        <v>2014</v>
      </c>
      <c r="B2396" s="31">
        <v>19</v>
      </c>
      <c r="C2396" s="32">
        <v>2.6533899999999998E-3</v>
      </c>
      <c r="D2396" s="32">
        <v>2.6498699999999999E-3</v>
      </c>
      <c r="E2396" s="32">
        <v>0.99735012999999995</v>
      </c>
    </row>
    <row r="2397" spans="1:5">
      <c r="A2397" s="31">
        <v>2014</v>
      </c>
      <c r="B2397" s="31">
        <v>20</v>
      </c>
      <c r="C2397" s="32">
        <v>2.8574999999999998E-3</v>
      </c>
      <c r="D2397" s="32">
        <v>2.8534200000000002E-3</v>
      </c>
      <c r="E2397" s="32">
        <v>0.99714658</v>
      </c>
    </row>
    <row r="2398" spans="1:5">
      <c r="A2398" s="31">
        <v>2014</v>
      </c>
      <c r="B2398" s="31">
        <v>21</v>
      </c>
      <c r="C2398" s="32">
        <v>3.0428299999999998E-3</v>
      </c>
      <c r="D2398" s="32">
        <v>3.03821E-3</v>
      </c>
      <c r="E2398" s="32">
        <v>0.99696178999999996</v>
      </c>
    </row>
    <row r="2399" spans="1:5">
      <c r="A2399" s="31">
        <v>2014</v>
      </c>
      <c r="B2399" s="31">
        <v>22</v>
      </c>
      <c r="C2399" s="32">
        <v>3.21134E-3</v>
      </c>
      <c r="D2399" s="32">
        <v>3.2061899999999998E-3</v>
      </c>
      <c r="E2399" s="32">
        <v>0.99679381</v>
      </c>
    </row>
    <row r="2400" spans="1:5">
      <c r="A2400" s="31">
        <v>2014</v>
      </c>
      <c r="B2400" s="31">
        <v>23</v>
      </c>
      <c r="C2400" s="32">
        <v>3.3520400000000001E-3</v>
      </c>
      <c r="D2400" s="32">
        <v>3.3464300000000001E-3</v>
      </c>
      <c r="E2400" s="32">
        <v>0.99665356999999999</v>
      </c>
    </row>
    <row r="2401" spans="1:5">
      <c r="A2401" s="31">
        <v>2014</v>
      </c>
      <c r="B2401" s="31">
        <v>24</v>
      </c>
      <c r="C2401" s="32">
        <v>3.4811E-3</v>
      </c>
      <c r="D2401" s="32">
        <v>3.4750499999999999E-3</v>
      </c>
      <c r="E2401" s="32">
        <v>0.99652494999999996</v>
      </c>
    </row>
    <row r="2402" spans="1:5">
      <c r="A2402" s="31">
        <v>2014</v>
      </c>
      <c r="B2402" s="31">
        <v>25</v>
      </c>
      <c r="C2402" s="32">
        <v>3.5999199999999999E-3</v>
      </c>
      <c r="D2402" s="32">
        <v>3.5934500000000002E-3</v>
      </c>
      <c r="E2402" s="32">
        <v>0.99640655</v>
      </c>
    </row>
    <row r="2403" spans="1:5">
      <c r="A2403" s="31">
        <v>2014</v>
      </c>
      <c r="B2403" s="31">
        <v>26</v>
      </c>
      <c r="C2403" s="32">
        <v>3.7155399999999998E-3</v>
      </c>
      <c r="D2403" s="32">
        <v>3.70865E-3</v>
      </c>
      <c r="E2403" s="32">
        <v>0.99629135000000002</v>
      </c>
    </row>
    <row r="2404" spans="1:5">
      <c r="A2404" s="31">
        <v>2014</v>
      </c>
      <c r="B2404" s="31">
        <v>27</v>
      </c>
      <c r="C2404" s="32">
        <v>3.8365399999999998E-3</v>
      </c>
      <c r="D2404" s="32">
        <v>3.8291900000000001E-3</v>
      </c>
      <c r="E2404" s="32">
        <v>0.99617080999999996</v>
      </c>
    </row>
    <row r="2405" spans="1:5">
      <c r="A2405" s="31">
        <v>2014</v>
      </c>
      <c r="B2405" s="31">
        <v>28</v>
      </c>
      <c r="C2405" s="32">
        <v>3.9760400000000001E-3</v>
      </c>
      <c r="D2405" s="32">
        <v>3.9681500000000001E-3</v>
      </c>
      <c r="E2405" s="32">
        <v>0.99603185000000005</v>
      </c>
    </row>
    <row r="2406" spans="1:5">
      <c r="A2406" s="31">
        <v>2014</v>
      </c>
      <c r="B2406" s="31">
        <v>29</v>
      </c>
      <c r="C2406" s="32">
        <v>4.1041999999999997E-3</v>
      </c>
      <c r="D2406" s="32">
        <v>4.0957900000000002E-3</v>
      </c>
      <c r="E2406" s="32">
        <v>0.99590420999999996</v>
      </c>
    </row>
    <row r="2407" spans="1:5">
      <c r="A2407" s="31">
        <v>2014</v>
      </c>
      <c r="B2407" s="31">
        <v>30</v>
      </c>
      <c r="C2407" s="32">
        <v>4.2954899999999999E-3</v>
      </c>
      <c r="D2407" s="32">
        <v>4.28628E-3</v>
      </c>
      <c r="E2407" s="32">
        <v>0.99571372000000002</v>
      </c>
    </row>
    <row r="2408" spans="1:5">
      <c r="A2408" s="31">
        <v>2014</v>
      </c>
      <c r="B2408" s="31">
        <v>31</v>
      </c>
      <c r="C2408" s="32">
        <v>4.4128300000000004E-3</v>
      </c>
      <c r="D2408" s="32">
        <v>4.40312E-3</v>
      </c>
      <c r="E2408" s="32">
        <v>0.99559688000000002</v>
      </c>
    </row>
    <row r="2409" spans="1:5">
      <c r="A2409" s="31">
        <v>2014</v>
      </c>
      <c r="B2409" s="31">
        <v>32</v>
      </c>
      <c r="C2409" s="32">
        <v>4.6448599999999998E-3</v>
      </c>
      <c r="D2409" s="32">
        <v>4.6341000000000004E-3</v>
      </c>
      <c r="E2409" s="32">
        <v>0.99536590000000003</v>
      </c>
    </row>
    <row r="2410" spans="1:5">
      <c r="A2410" s="31">
        <v>2014</v>
      </c>
      <c r="B2410" s="31">
        <v>33</v>
      </c>
      <c r="C2410" s="32">
        <v>4.8442499999999996E-3</v>
      </c>
      <c r="D2410" s="32">
        <v>4.8325499999999997E-3</v>
      </c>
      <c r="E2410" s="32">
        <v>0.99516744999999995</v>
      </c>
    </row>
    <row r="2411" spans="1:5">
      <c r="A2411" s="31">
        <v>2014</v>
      </c>
      <c r="B2411" s="31">
        <v>34</v>
      </c>
      <c r="C2411" s="32">
        <v>5.0611900000000001E-3</v>
      </c>
      <c r="D2411" s="32">
        <v>5.0484099999999997E-3</v>
      </c>
      <c r="E2411" s="32">
        <v>0.99495159</v>
      </c>
    </row>
    <row r="2412" spans="1:5">
      <c r="A2412" s="31">
        <v>2014</v>
      </c>
      <c r="B2412" s="31">
        <v>35</v>
      </c>
      <c r="C2412" s="32">
        <v>5.3150799999999998E-3</v>
      </c>
      <c r="D2412" s="32">
        <v>5.3010000000000002E-3</v>
      </c>
      <c r="E2412" s="32">
        <v>0.994699</v>
      </c>
    </row>
    <row r="2413" spans="1:5">
      <c r="A2413" s="31">
        <v>2014</v>
      </c>
      <c r="B2413" s="31">
        <v>36</v>
      </c>
      <c r="C2413" s="32">
        <v>5.5577700000000001E-3</v>
      </c>
      <c r="D2413" s="32">
        <v>5.5423699999999996E-3</v>
      </c>
      <c r="E2413" s="32">
        <v>0.99445762999999998</v>
      </c>
    </row>
    <row r="2414" spans="1:5">
      <c r="A2414" s="31">
        <v>2014</v>
      </c>
      <c r="B2414" s="31">
        <v>37</v>
      </c>
      <c r="C2414" s="32">
        <v>5.8009100000000003E-3</v>
      </c>
      <c r="D2414" s="32">
        <v>5.7841400000000001E-3</v>
      </c>
      <c r="E2414" s="32">
        <v>0.99421585999999995</v>
      </c>
    </row>
    <row r="2415" spans="1:5">
      <c r="A2415" s="31">
        <v>2014</v>
      </c>
      <c r="B2415" s="31">
        <v>38</v>
      </c>
      <c r="C2415" s="32">
        <v>6.10401E-3</v>
      </c>
      <c r="D2415" s="32">
        <v>6.0854300000000002E-3</v>
      </c>
      <c r="E2415" s="32">
        <v>0.99391457000000005</v>
      </c>
    </row>
    <row r="2416" spans="1:5">
      <c r="A2416" s="31">
        <v>2014</v>
      </c>
      <c r="B2416" s="31">
        <v>39</v>
      </c>
      <c r="C2416" s="32">
        <v>6.3592299999999996E-3</v>
      </c>
      <c r="D2416" s="32">
        <v>6.3390800000000004E-3</v>
      </c>
      <c r="E2416" s="32">
        <v>0.99366091999999995</v>
      </c>
    </row>
    <row r="2417" spans="1:5">
      <c r="A2417" s="31">
        <v>2014</v>
      </c>
      <c r="B2417" s="31">
        <v>40</v>
      </c>
      <c r="C2417" s="32">
        <v>6.7255300000000004E-3</v>
      </c>
      <c r="D2417" s="32">
        <v>6.7029899999999998E-3</v>
      </c>
      <c r="E2417" s="32">
        <v>0.99329701000000004</v>
      </c>
    </row>
    <row r="2418" spans="1:5">
      <c r="A2418" s="31">
        <v>2014</v>
      </c>
      <c r="B2418" s="31">
        <v>41</v>
      </c>
      <c r="C2418" s="32">
        <v>6.9129200000000003E-3</v>
      </c>
      <c r="D2418" s="32">
        <v>6.8891000000000004E-3</v>
      </c>
      <c r="E2418" s="32">
        <v>0.99311090000000002</v>
      </c>
    </row>
    <row r="2419" spans="1:5">
      <c r="A2419" s="31">
        <v>2014</v>
      </c>
      <c r="B2419" s="31">
        <v>42</v>
      </c>
      <c r="C2419" s="32">
        <v>7.3286599999999999E-3</v>
      </c>
      <c r="D2419" s="32">
        <v>7.3019000000000001E-3</v>
      </c>
      <c r="E2419" s="32">
        <v>0.99269810000000003</v>
      </c>
    </row>
    <row r="2420" spans="1:5">
      <c r="A2420" s="31">
        <v>2014</v>
      </c>
      <c r="B2420" s="31">
        <v>43</v>
      </c>
      <c r="C2420" s="32">
        <v>7.5887799999999998E-3</v>
      </c>
      <c r="D2420" s="32">
        <v>7.5600900000000002E-3</v>
      </c>
      <c r="E2420" s="32">
        <v>0.99243990999999998</v>
      </c>
    </row>
    <row r="2421" spans="1:5">
      <c r="A2421" s="31">
        <v>2014</v>
      </c>
      <c r="B2421" s="31">
        <v>44</v>
      </c>
      <c r="C2421" s="32">
        <v>7.9386600000000002E-3</v>
      </c>
      <c r="D2421" s="32">
        <v>7.9072799999999992E-3</v>
      </c>
      <c r="E2421" s="32">
        <v>0.99209272000000004</v>
      </c>
    </row>
    <row r="2422" spans="1:5">
      <c r="A2422" s="31">
        <v>2014</v>
      </c>
      <c r="B2422" s="31">
        <v>45</v>
      </c>
      <c r="C2422" s="32">
        <v>8.3651000000000003E-3</v>
      </c>
      <c r="D2422" s="32">
        <v>8.3302600000000008E-3</v>
      </c>
      <c r="E2422" s="32">
        <v>0.99166973999999997</v>
      </c>
    </row>
    <row r="2423" spans="1:5">
      <c r="A2423" s="31">
        <v>2014</v>
      </c>
      <c r="B2423" s="31">
        <v>46</v>
      </c>
      <c r="C2423" s="32">
        <v>8.7315399999999994E-3</v>
      </c>
      <c r="D2423" s="32">
        <v>8.6935899999999993E-3</v>
      </c>
      <c r="E2423" s="32">
        <v>0.99130640999999997</v>
      </c>
    </row>
    <row r="2424" spans="1:5">
      <c r="A2424" s="31">
        <v>2014</v>
      </c>
      <c r="B2424" s="31">
        <v>47</v>
      </c>
      <c r="C2424" s="32">
        <v>9.2043400000000001E-3</v>
      </c>
      <c r="D2424" s="32">
        <v>9.1621700000000007E-3</v>
      </c>
      <c r="E2424" s="32">
        <v>0.99083783000000003</v>
      </c>
    </row>
    <row r="2425" spans="1:5">
      <c r="A2425" s="31">
        <v>2014</v>
      </c>
      <c r="B2425" s="31">
        <v>48</v>
      </c>
      <c r="C2425" s="32">
        <v>9.8136600000000001E-3</v>
      </c>
      <c r="D2425" s="32">
        <v>9.7657400000000002E-3</v>
      </c>
      <c r="E2425" s="32">
        <v>0.99023426000000003</v>
      </c>
    </row>
    <row r="2426" spans="1:5">
      <c r="A2426" s="31">
        <v>2014</v>
      </c>
      <c r="B2426" s="31">
        <v>49</v>
      </c>
      <c r="C2426" s="32">
        <v>1.040899E-2</v>
      </c>
      <c r="D2426" s="32">
        <v>1.0355100000000001E-2</v>
      </c>
      <c r="E2426" s="32">
        <v>0.98964490000000005</v>
      </c>
    </row>
    <row r="2427" spans="1:5">
      <c r="A2427" s="31">
        <v>2014</v>
      </c>
      <c r="B2427" s="31">
        <v>50</v>
      </c>
      <c r="C2427" s="32">
        <v>1.1228470000000001E-2</v>
      </c>
      <c r="D2427" s="32">
        <v>1.116578E-2</v>
      </c>
      <c r="E2427" s="32">
        <v>0.98883421999999999</v>
      </c>
    </row>
    <row r="2428" spans="1:5">
      <c r="A2428" s="31">
        <v>2014</v>
      </c>
      <c r="B2428" s="31">
        <v>51</v>
      </c>
      <c r="C2428" s="32">
        <v>1.1728300000000001E-2</v>
      </c>
      <c r="D2428" s="32">
        <v>1.1659930000000001E-2</v>
      </c>
      <c r="E2428" s="32">
        <v>0.98834007000000001</v>
      </c>
    </row>
    <row r="2429" spans="1:5">
      <c r="A2429" s="31">
        <v>2014</v>
      </c>
      <c r="B2429" s="31">
        <v>52</v>
      </c>
      <c r="C2429" s="32">
        <v>1.26301E-2</v>
      </c>
      <c r="D2429" s="32">
        <v>1.2550840000000001E-2</v>
      </c>
      <c r="E2429" s="32">
        <v>0.98744916000000005</v>
      </c>
    </row>
    <row r="2430" spans="1:5">
      <c r="A2430" s="31">
        <v>2014</v>
      </c>
      <c r="B2430" s="31">
        <v>53</v>
      </c>
      <c r="C2430" s="32">
        <v>1.330901E-2</v>
      </c>
      <c r="D2430" s="32">
        <v>1.322103E-2</v>
      </c>
      <c r="E2430" s="32">
        <v>0.98677897000000003</v>
      </c>
    </row>
    <row r="2431" spans="1:5">
      <c r="A2431" s="31">
        <v>2014</v>
      </c>
      <c r="B2431" s="31">
        <v>54</v>
      </c>
      <c r="C2431" s="32">
        <v>1.41218E-2</v>
      </c>
      <c r="D2431" s="32">
        <v>1.402279E-2</v>
      </c>
      <c r="E2431" s="32">
        <v>0.98597721000000005</v>
      </c>
    </row>
    <row r="2432" spans="1:5">
      <c r="A2432" s="31">
        <v>2014</v>
      </c>
      <c r="B2432" s="31">
        <v>55</v>
      </c>
      <c r="C2432" s="32">
        <v>1.493473E-2</v>
      </c>
      <c r="D2432" s="32">
        <v>1.482404E-2</v>
      </c>
      <c r="E2432" s="32">
        <v>0.98517595999999996</v>
      </c>
    </row>
    <row r="2433" spans="1:5">
      <c r="A2433" s="31">
        <v>2014</v>
      </c>
      <c r="B2433" s="31">
        <v>56</v>
      </c>
      <c r="C2433" s="32">
        <v>1.5871940000000001E-2</v>
      </c>
      <c r="D2433" s="32">
        <v>1.5746969999999999E-2</v>
      </c>
      <c r="E2433" s="32">
        <v>0.98425302999999997</v>
      </c>
    </row>
    <row r="2434" spans="1:5">
      <c r="A2434" s="31">
        <v>2014</v>
      </c>
      <c r="B2434" s="31">
        <v>57</v>
      </c>
      <c r="C2434" s="32">
        <v>1.6840310000000001E-2</v>
      </c>
      <c r="D2434" s="32">
        <v>1.669969E-2</v>
      </c>
      <c r="E2434" s="32">
        <v>0.98330030999999996</v>
      </c>
    </row>
    <row r="2435" spans="1:5">
      <c r="A2435" s="31">
        <v>2014</v>
      </c>
      <c r="B2435" s="31">
        <v>58</v>
      </c>
      <c r="C2435" s="32">
        <v>1.8173849999999998E-2</v>
      </c>
      <c r="D2435" s="32">
        <v>1.8010189999999999E-2</v>
      </c>
      <c r="E2435" s="32">
        <v>0.98198980999999996</v>
      </c>
    </row>
    <row r="2436" spans="1:5">
      <c r="A2436" s="31">
        <v>2014</v>
      </c>
      <c r="B2436" s="31">
        <v>59</v>
      </c>
      <c r="C2436" s="32">
        <v>1.952336E-2</v>
      </c>
      <c r="D2436" s="32">
        <v>1.933462E-2</v>
      </c>
      <c r="E2436" s="32">
        <v>0.98066538000000003</v>
      </c>
    </row>
    <row r="2437" spans="1:5">
      <c r="A2437" s="31">
        <v>2014</v>
      </c>
      <c r="B2437" s="31">
        <v>60</v>
      </c>
      <c r="C2437" s="32">
        <v>2.149357E-2</v>
      </c>
      <c r="D2437" s="32">
        <v>2.1265039999999999E-2</v>
      </c>
      <c r="E2437" s="32">
        <v>0.97873496000000004</v>
      </c>
    </row>
    <row r="2438" spans="1:5">
      <c r="A2438" s="31">
        <v>2014</v>
      </c>
      <c r="B2438" s="31">
        <v>61</v>
      </c>
      <c r="C2438" s="32">
        <v>2.2807689999999999E-2</v>
      </c>
      <c r="D2438" s="32">
        <v>2.2550529999999999E-2</v>
      </c>
      <c r="E2438" s="32">
        <v>0.97744947000000004</v>
      </c>
    </row>
    <row r="2439" spans="1:5">
      <c r="A2439" s="31">
        <v>2014</v>
      </c>
      <c r="B2439" s="31">
        <v>62</v>
      </c>
      <c r="C2439" s="32">
        <v>2.5060639999999999E-2</v>
      </c>
      <c r="D2439" s="32">
        <v>2.475051E-2</v>
      </c>
      <c r="E2439" s="32">
        <v>0.97524949000000005</v>
      </c>
    </row>
    <row r="2440" spans="1:5">
      <c r="A2440" s="31">
        <v>2014</v>
      </c>
      <c r="B2440" s="31">
        <v>63</v>
      </c>
      <c r="C2440" s="32">
        <v>2.7097389999999999E-2</v>
      </c>
      <c r="D2440" s="32">
        <v>2.6735169999999999E-2</v>
      </c>
      <c r="E2440" s="32">
        <v>0.97326482999999997</v>
      </c>
    </row>
    <row r="2441" spans="1:5">
      <c r="A2441" s="31">
        <v>2014</v>
      </c>
      <c r="B2441" s="31">
        <v>64</v>
      </c>
      <c r="C2441" s="32">
        <v>2.9360239999999999E-2</v>
      </c>
      <c r="D2441" s="32">
        <v>2.893546E-2</v>
      </c>
      <c r="E2441" s="32">
        <v>0.97106453999999998</v>
      </c>
    </row>
    <row r="2442" spans="1:5">
      <c r="A2442" s="31">
        <v>2014</v>
      </c>
      <c r="B2442" s="31">
        <v>65</v>
      </c>
      <c r="C2442" s="32">
        <v>3.1894619999999999E-2</v>
      </c>
      <c r="D2442" s="32">
        <v>3.139397E-2</v>
      </c>
      <c r="E2442" s="32">
        <v>0.96860603000000001</v>
      </c>
    </row>
    <row r="2443" spans="1:5">
      <c r="A2443" s="31">
        <v>2014</v>
      </c>
      <c r="B2443" s="31">
        <v>66</v>
      </c>
      <c r="C2443" s="32">
        <v>3.4263050000000003E-2</v>
      </c>
      <c r="D2443" s="32">
        <v>3.3685960000000001E-2</v>
      </c>
      <c r="E2443" s="32">
        <v>0.96631403999999999</v>
      </c>
    </row>
    <row r="2444" spans="1:5">
      <c r="A2444" s="31">
        <v>2014</v>
      </c>
      <c r="B2444" s="31">
        <v>67</v>
      </c>
      <c r="C2444" s="32">
        <v>3.722777E-2</v>
      </c>
      <c r="D2444" s="32">
        <v>3.654748E-2</v>
      </c>
      <c r="E2444" s="32">
        <v>0.96345252000000003</v>
      </c>
    </row>
    <row r="2445" spans="1:5">
      <c r="A2445" s="31">
        <v>2014</v>
      </c>
      <c r="B2445" s="31">
        <v>68</v>
      </c>
      <c r="C2445" s="32">
        <v>4.0669139999999999E-2</v>
      </c>
      <c r="D2445" s="32">
        <v>3.9858629999999999E-2</v>
      </c>
      <c r="E2445" s="32">
        <v>0.96014136999999999</v>
      </c>
    </row>
    <row r="2446" spans="1:5">
      <c r="A2446" s="31">
        <v>2014</v>
      </c>
      <c r="B2446" s="31">
        <v>69</v>
      </c>
      <c r="C2446" s="32">
        <v>4.4153560000000001E-2</v>
      </c>
      <c r="D2446" s="32">
        <v>4.3199849999999998E-2</v>
      </c>
      <c r="E2446" s="32">
        <v>0.95680014999999996</v>
      </c>
    </row>
    <row r="2447" spans="1:5">
      <c r="A2447" s="31">
        <v>2014</v>
      </c>
      <c r="B2447" s="31">
        <v>70</v>
      </c>
      <c r="C2447" s="32">
        <v>4.9243719999999998E-2</v>
      </c>
      <c r="D2447" s="32">
        <v>4.8060390000000001E-2</v>
      </c>
      <c r="E2447" s="32">
        <v>0.95193961000000005</v>
      </c>
    </row>
    <row r="2448" spans="1:5">
      <c r="A2448" s="31">
        <v>2014</v>
      </c>
      <c r="B2448" s="31">
        <v>71</v>
      </c>
      <c r="C2448" s="32">
        <v>5.2724279999999998E-2</v>
      </c>
      <c r="D2448" s="32">
        <v>5.1370060000000002E-2</v>
      </c>
      <c r="E2448" s="32">
        <v>0.94862994</v>
      </c>
    </row>
    <row r="2449" spans="1:5">
      <c r="A2449" s="31">
        <v>2014</v>
      </c>
      <c r="B2449" s="31">
        <v>72</v>
      </c>
      <c r="C2449" s="32">
        <v>5.8683689999999997E-2</v>
      </c>
      <c r="D2449" s="32">
        <v>5.701088E-2</v>
      </c>
      <c r="E2449" s="32">
        <v>0.94298912000000001</v>
      </c>
    </row>
    <row r="2450" spans="1:5">
      <c r="A2450" s="31">
        <v>2014</v>
      </c>
      <c r="B2450" s="31">
        <v>73</v>
      </c>
      <c r="C2450" s="32">
        <v>6.3972929999999997E-2</v>
      </c>
      <c r="D2450" s="32">
        <v>6.1990089999999998E-2</v>
      </c>
      <c r="E2450" s="32">
        <v>0.93800991</v>
      </c>
    </row>
    <row r="2451" spans="1:5">
      <c r="A2451" s="31">
        <v>2014</v>
      </c>
      <c r="B2451" s="31">
        <v>74</v>
      </c>
      <c r="C2451" s="32">
        <v>7.0039210000000005E-2</v>
      </c>
      <c r="D2451" s="32">
        <v>6.7669450000000006E-2</v>
      </c>
      <c r="E2451" s="32">
        <v>0.93233054999999998</v>
      </c>
    </row>
    <row r="2452" spans="1:5">
      <c r="A2452" s="31">
        <v>2014</v>
      </c>
      <c r="B2452" s="31">
        <v>75</v>
      </c>
      <c r="C2452" s="32">
        <v>7.6746670000000003E-2</v>
      </c>
      <c r="D2452" s="32">
        <v>7.3910480000000001E-2</v>
      </c>
      <c r="E2452" s="32">
        <v>0.92608952</v>
      </c>
    </row>
    <row r="2453" spans="1:5">
      <c r="A2453" s="31">
        <v>2014</v>
      </c>
      <c r="B2453" s="31">
        <v>76</v>
      </c>
      <c r="C2453" s="32">
        <v>8.3417560000000002E-2</v>
      </c>
      <c r="D2453" s="32">
        <v>8.0077620000000002E-2</v>
      </c>
      <c r="E2453" s="32">
        <v>0.91992238000000004</v>
      </c>
    </row>
    <row r="2454" spans="1:5">
      <c r="A2454" s="31">
        <v>2014</v>
      </c>
      <c r="B2454" s="31">
        <v>77</v>
      </c>
      <c r="C2454" s="32">
        <v>9.0601340000000002E-2</v>
      </c>
      <c r="D2454" s="32">
        <v>8.6674909999999994E-2</v>
      </c>
      <c r="E2454" s="32">
        <v>0.91332508999999995</v>
      </c>
    </row>
    <row r="2455" spans="1:5">
      <c r="A2455" s="31">
        <v>2014</v>
      </c>
      <c r="B2455" s="31">
        <v>78</v>
      </c>
      <c r="C2455" s="32">
        <v>9.9584069999999997E-2</v>
      </c>
      <c r="D2455" s="32">
        <v>9.4860760000000002E-2</v>
      </c>
      <c r="E2455" s="32">
        <v>0.90513924000000001</v>
      </c>
    </row>
    <row r="2456" spans="1:5">
      <c r="A2456" s="31">
        <v>2014</v>
      </c>
      <c r="B2456" s="31">
        <v>79</v>
      </c>
      <c r="C2456" s="32">
        <v>0.10779817</v>
      </c>
      <c r="D2456" s="32">
        <v>0.1022851</v>
      </c>
      <c r="E2456" s="32">
        <v>0.89771489999999998</v>
      </c>
    </row>
    <row r="2457" spans="1:5">
      <c r="A2457" s="31">
        <v>2014</v>
      </c>
      <c r="B2457" s="31">
        <v>80</v>
      </c>
      <c r="C2457" s="32">
        <v>0.11859744</v>
      </c>
      <c r="D2457" s="32">
        <v>0.11195845</v>
      </c>
      <c r="E2457" s="32">
        <v>0.88804154999999996</v>
      </c>
    </row>
    <row r="2458" spans="1:5">
      <c r="A2458" s="31">
        <v>2014</v>
      </c>
      <c r="B2458" s="31">
        <v>81</v>
      </c>
      <c r="C2458" s="32">
        <v>0.12668419</v>
      </c>
      <c r="D2458" s="32">
        <v>0.11913776</v>
      </c>
      <c r="E2458" s="32">
        <v>0.88086224000000002</v>
      </c>
    </row>
    <row r="2459" spans="1:5">
      <c r="A2459" s="31">
        <v>2014</v>
      </c>
      <c r="B2459" s="31">
        <v>82</v>
      </c>
      <c r="C2459" s="32">
        <v>0.14025203</v>
      </c>
      <c r="D2459" s="32">
        <v>0.13106123</v>
      </c>
      <c r="E2459" s="32">
        <v>0.86893876999999997</v>
      </c>
    </row>
    <row r="2460" spans="1:5">
      <c r="A2460" s="31">
        <v>2014</v>
      </c>
      <c r="B2460" s="31">
        <v>83</v>
      </c>
      <c r="C2460" s="32">
        <v>0.15254756999999999</v>
      </c>
      <c r="D2460" s="32">
        <v>0.14173677000000001</v>
      </c>
      <c r="E2460" s="32">
        <v>0.85826323000000004</v>
      </c>
    </row>
    <row r="2461" spans="1:5">
      <c r="A2461" s="31">
        <v>2014</v>
      </c>
      <c r="B2461" s="31">
        <v>84</v>
      </c>
      <c r="C2461" s="32">
        <v>0.16689723000000001</v>
      </c>
      <c r="D2461" s="32">
        <v>0.15404259000000001</v>
      </c>
      <c r="E2461" s="32">
        <v>0.84595741000000002</v>
      </c>
    </row>
    <row r="2462" spans="1:5">
      <c r="A2462" s="31">
        <v>2014</v>
      </c>
      <c r="B2462" s="31">
        <v>85</v>
      </c>
      <c r="C2462" s="32">
        <v>0.18032229</v>
      </c>
      <c r="D2462" s="32">
        <v>0.16540884</v>
      </c>
      <c r="E2462" s="32">
        <v>0.83459116</v>
      </c>
    </row>
    <row r="2463" spans="1:5">
      <c r="A2463" s="31">
        <v>2014</v>
      </c>
      <c r="B2463" s="31">
        <v>86</v>
      </c>
      <c r="C2463" s="32">
        <v>0.19509009999999999</v>
      </c>
      <c r="D2463" s="32">
        <v>0.17775133000000001</v>
      </c>
      <c r="E2463" s="32">
        <v>0.82224867000000001</v>
      </c>
    </row>
    <row r="2464" spans="1:5">
      <c r="A2464" s="31">
        <v>2014</v>
      </c>
      <c r="B2464" s="31">
        <v>87</v>
      </c>
      <c r="C2464" s="32">
        <v>0.20990729999999999</v>
      </c>
      <c r="D2464" s="32">
        <v>0.18996932999999999</v>
      </c>
      <c r="E2464" s="32">
        <v>0.81003066999999995</v>
      </c>
    </row>
    <row r="2465" spans="1:5">
      <c r="A2465" s="31">
        <v>2014</v>
      </c>
      <c r="B2465" s="31">
        <v>88</v>
      </c>
      <c r="C2465" s="32">
        <v>0.22641681999999999</v>
      </c>
      <c r="D2465" s="32">
        <v>0.20339122000000001</v>
      </c>
      <c r="E2465" s="32">
        <v>0.79660878000000002</v>
      </c>
    </row>
    <row r="2466" spans="1:5">
      <c r="A2466" s="31">
        <v>2014</v>
      </c>
      <c r="B2466" s="31">
        <v>89</v>
      </c>
      <c r="C2466" s="32">
        <v>0.24226286999999999</v>
      </c>
      <c r="D2466" s="32">
        <v>0.21608784</v>
      </c>
      <c r="E2466" s="32">
        <v>0.78391215999999997</v>
      </c>
    </row>
    <row r="2467" spans="1:5">
      <c r="A2467" s="31">
        <v>2014</v>
      </c>
      <c r="B2467" s="31">
        <v>90</v>
      </c>
      <c r="C2467" s="32">
        <v>0.26326933000000002</v>
      </c>
      <c r="D2467" s="32">
        <v>0.23264515999999999</v>
      </c>
      <c r="E2467" s="32">
        <v>0.76735483999999998</v>
      </c>
    </row>
    <row r="2468" spans="1:5">
      <c r="A2468" s="31">
        <v>2014</v>
      </c>
      <c r="B2468" s="31">
        <v>91</v>
      </c>
      <c r="C2468" s="32">
        <v>0.27734217999999999</v>
      </c>
      <c r="D2468" s="32">
        <v>0.24356654</v>
      </c>
      <c r="E2468" s="32">
        <v>0.75643346</v>
      </c>
    </row>
    <row r="2469" spans="1:5">
      <c r="A2469" s="31">
        <v>2014</v>
      </c>
      <c r="B2469" s="31">
        <v>92</v>
      </c>
      <c r="C2469" s="32">
        <v>0.29958862000000003</v>
      </c>
      <c r="D2469" s="32">
        <v>0.26055845</v>
      </c>
      <c r="E2469" s="32">
        <v>0.73944155</v>
      </c>
    </row>
    <row r="2470" spans="1:5">
      <c r="A2470" s="31">
        <v>2014</v>
      </c>
      <c r="B2470" s="31">
        <v>93</v>
      </c>
      <c r="C2470" s="32">
        <v>0.32003372000000002</v>
      </c>
      <c r="D2470" s="32">
        <v>0.27588712999999998</v>
      </c>
      <c r="E2470" s="32">
        <v>0.72411287000000002</v>
      </c>
    </row>
    <row r="2471" spans="1:5">
      <c r="A2471" s="31">
        <v>2014</v>
      </c>
      <c r="B2471" s="31">
        <v>94</v>
      </c>
      <c r="C2471" s="32">
        <v>0.34229762000000002</v>
      </c>
      <c r="D2471" s="32">
        <v>0.29227508000000002</v>
      </c>
      <c r="E2471" s="32">
        <v>0.70772491999999998</v>
      </c>
    </row>
    <row r="2472" spans="1:5">
      <c r="A2472" s="31">
        <v>2014</v>
      </c>
      <c r="B2472" s="31">
        <v>95</v>
      </c>
      <c r="C2472" s="32">
        <v>0.36669168000000002</v>
      </c>
      <c r="D2472" s="32">
        <v>0.30987702</v>
      </c>
      <c r="E2472" s="32">
        <v>0.69012298000000005</v>
      </c>
    </row>
    <row r="2473" spans="1:5">
      <c r="A2473" s="31">
        <v>2014</v>
      </c>
      <c r="B2473" s="31">
        <v>96</v>
      </c>
      <c r="C2473" s="32">
        <v>0.38909415000000003</v>
      </c>
      <c r="D2473" s="32">
        <v>0.32572525000000002</v>
      </c>
      <c r="E2473" s="32">
        <v>0.67427475000000003</v>
      </c>
    </row>
    <row r="2474" spans="1:5">
      <c r="A2474" s="31">
        <v>2014</v>
      </c>
      <c r="B2474" s="31">
        <v>97</v>
      </c>
      <c r="C2474" s="32">
        <v>0.41090380999999998</v>
      </c>
      <c r="D2474" s="32">
        <v>0.34087117</v>
      </c>
      <c r="E2474" s="32">
        <v>0.65912883</v>
      </c>
    </row>
    <row r="2475" spans="1:5">
      <c r="A2475" s="31">
        <v>2014</v>
      </c>
      <c r="B2475" s="31">
        <v>98</v>
      </c>
      <c r="C2475" s="32">
        <v>0.43199449000000001</v>
      </c>
      <c r="D2475" s="32">
        <v>0.35525942999999999</v>
      </c>
      <c r="E2475" s="32">
        <v>0.64474056999999996</v>
      </c>
    </row>
    <row r="2476" spans="1:5">
      <c r="A2476" s="31">
        <v>2014</v>
      </c>
      <c r="B2476" s="31">
        <v>99</v>
      </c>
      <c r="C2476" s="32">
        <v>0.45892347999999999</v>
      </c>
      <c r="D2476" s="32">
        <v>0.37327187000000001</v>
      </c>
      <c r="E2476" s="32">
        <v>0.62672813000000005</v>
      </c>
    </row>
    <row r="2477" spans="1:5">
      <c r="A2477" s="31">
        <v>2015</v>
      </c>
      <c r="B2477" s="31">
        <v>1</v>
      </c>
      <c r="C2477" s="32">
        <v>1.338231E-2</v>
      </c>
      <c r="D2477" s="32">
        <v>1.3293360000000001E-2</v>
      </c>
      <c r="E2477" s="32">
        <v>0.98670663999999997</v>
      </c>
    </row>
    <row r="2478" spans="1:5">
      <c r="A2478" s="31">
        <v>2015</v>
      </c>
      <c r="B2478" s="31">
        <v>2</v>
      </c>
      <c r="C2478" s="32">
        <v>8.1598E-3</v>
      </c>
      <c r="D2478" s="32">
        <v>8.1266499999999992E-3</v>
      </c>
      <c r="E2478" s="32">
        <v>0.99187334999999999</v>
      </c>
    </row>
    <row r="2479" spans="1:5">
      <c r="A2479" s="31">
        <v>2015</v>
      </c>
      <c r="B2479" s="31">
        <v>3</v>
      </c>
      <c r="C2479" s="32">
        <v>5.5437799999999999E-3</v>
      </c>
      <c r="D2479" s="32">
        <v>5.5284599999999998E-3</v>
      </c>
      <c r="E2479" s="32">
        <v>0.99447154000000004</v>
      </c>
    </row>
    <row r="2480" spans="1:5">
      <c r="A2480" s="31">
        <v>2015</v>
      </c>
      <c r="B2480" s="31">
        <v>4</v>
      </c>
      <c r="C2480" s="32">
        <v>3.88135E-3</v>
      </c>
      <c r="D2480" s="32">
        <v>3.87383E-3</v>
      </c>
      <c r="E2480" s="32">
        <v>0.99612617000000003</v>
      </c>
    </row>
    <row r="2481" spans="1:5">
      <c r="A2481" s="31">
        <v>2015</v>
      </c>
      <c r="B2481" s="31">
        <v>5</v>
      </c>
      <c r="C2481" s="32">
        <v>2.9106900000000001E-3</v>
      </c>
      <c r="D2481" s="32">
        <v>2.90646E-3</v>
      </c>
      <c r="E2481" s="32">
        <v>0.99709353999999994</v>
      </c>
    </row>
    <row r="2482" spans="1:5">
      <c r="A2482" s="31">
        <v>2015</v>
      </c>
      <c r="B2482" s="31">
        <v>6</v>
      </c>
      <c r="C2482" s="32">
        <v>2.3853300000000002E-3</v>
      </c>
      <c r="D2482" s="32">
        <v>2.3824800000000002E-3</v>
      </c>
      <c r="E2482" s="32">
        <v>0.99761752000000004</v>
      </c>
    </row>
    <row r="2483" spans="1:5">
      <c r="A2483" s="31">
        <v>2015</v>
      </c>
      <c r="B2483" s="31">
        <v>7</v>
      </c>
      <c r="C2483" s="32">
        <v>2.01454E-3</v>
      </c>
      <c r="D2483" s="32">
        <v>2.0125099999999999E-3</v>
      </c>
      <c r="E2483" s="32">
        <v>0.99798748999999998</v>
      </c>
    </row>
    <row r="2484" spans="1:5">
      <c r="A2484" s="31">
        <v>2015</v>
      </c>
      <c r="B2484" s="31">
        <v>8</v>
      </c>
      <c r="C2484" s="32">
        <v>1.7574000000000001E-3</v>
      </c>
      <c r="D2484" s="32">
        <v>1.75585E-3</v>
      </c>
      <c r="E2484" s="32">
        <v>0.99824415</v>
      </c>
    </row>
    <row r="2485" spans="1:5">
      <c r="A2485" s="31">
        <v>2015</v>
      </c>
      <c r="B2485" s="31">
        <v>9</v>
      </c>
      <c r="C2485" s="32">
        <v>1.5897299999999999E-3</v>
      </c>
      <c r="D2485" s="32">
        <v>1.58847E-3</v>
      </c>
      <c r="E2485" s="32">
        <v>0.99841153000000005</v>
      </c>
    </row>
    <row r="2486" spans="1:5">
      <c r="A2486" s="31">
        <v>2015</v>
      </c>
      <c r="B2486" s="31">
        <v>10</v>
      </c>
      <c r="C2486" s="32">
        <v>1.4915499999999999E-3</v>
      </c>
      <c r="D2486" s="32">
        <v>1.49044E-3</v>
      </c>
      <c r="E2486" s="32">
        <v>0.99850956000000002</v>
      </c>
    </row>
    <row r="2487" spans="1:5">
      <c r="A2487" s="31">
        <v>2015</v>
      </c>
      <c r="B2487" s="31">
        <v>11</v>
      </c>
      <c r="C2487" s="32">
        <v>1.4420100000000001E-3</v>
      </c>
      <c r="D2487" s="32">
        <v>1.44097E-3</v>
      </c>
      <c r="E2487" s="32">
        <v>0.99855903000000001</v>
      </c>
    </row>
    <row r="2488" spans="1:5">
      <c r="A2488" s="31">
        <v>2015</v>
      </c>
      <c r="B2488" s="31">
        <v>12</v>
      </c>
      <c r="C2488" s="32">
        <v>1.4543900000000001E-3</v>
      </c>
      <c r="D2488" s="32">
        <v>1.4533300000000001E-3</v>
      </c>
      <c r="E2488" s="32">
        <v>0.99854666999999997</v>
      </c>
    </row>
    <row r="2489" spans="1:5">
      <c r="A2489" s="31">
        <v>2015</v>
      </c>
      <c r="B2489" s="31">
        <v>13</v>
      </c>
      <c r="C2489" s="32">
        <v>1.5107199999999999E-3</v>
      </c>
      <c r="D2489" s="32">
        <v>1.5095799999999999E-3</v>
      </c>
      <c r="E2489" s="32">
        <v>0.99849041999999999</v>
      </c>
    </row>
    <row r="2490" spans="1:5">
      <c r="A2490" s="31">
        <v>2015</v>
      </c>
      <c r="B2490" s="31">
        <v>14</v>
      </c>
      <c r="C2490" s="32">
        <v>1.61765E-3</v>
      </c>
      <c r="D2490" s="32">
        <v>1.6163499999999999E-3</v>
      </c>
      <c r="E2490" s="32">
        <v>0.99838364999999996</v>
      </c>
    </row>
    <row r="2491" spans="1:5">
      <c r="A2491" s="31">
        <v>2015</v>
      </c>
      <c r="B2491" s="31">
        <v>15</v>
      </c>
      <c r="C2491" s="32">
        <v>1.7596599999999999E-3</v>
      </c>
      <c r="D2491" s="32">
        <v>1.75811E-3</v>
      </c>
      <c r="E2491" s="32">
        <v>0.99824188999999997</v>
      </c>
    </row>
    <row r="2492" spans="1:5">
      <c r="A2492" s="31">
        <v>2015</v>
      </c>
      <c r="B2492" s="31">
        <v>16</v>
      </c>
      <c r="C2492" s="32">
        <v>1.94813E-3</v>
      </c>
      <c r="D2492" s="32">
        <v>1.94623E-3</v>
      </c>
      <c r="E2492" s="32">
        <v>0.99805376999999995</v>
      </c>
    </row>
    <row r="2493" spans="1:5">
      <c r="A2493" s="31">
        <v>2015</v>
      </c>
      <c r="B2493" s="31">
        <v>17</v>
      </c>
      <c r="C2493" s="32">
        <v>2.1445600000000002E-3</v>
      </c>
      <c r="D2493" s="32">
        <v>2.14226E-3</v>
      </c>
      <c r="E2493" s="32">
        <v>0.99785774000000005</v>
      </c>
    </row>
    <row r="2494" spans="1:5">
      <c r="A2494" s="31">
        <v>2015</v>
      </c>
      <c r="B2494" s="31">
        <v>18</v>
      </c>
      <c r="C2494" s="32">
        <v>2.3522199999999999E-3</v>
      </c>
      <c r="D2494" s="32">
        <v>2.3494599999999998E-3</v>
      </c>
      <c r="E2494" s="32">
        <v>0.99765053999999997</v>
      </c>
    </row>
    <row r="2495" spans="1:5">
      <c r="A2495" s="31">
        <v>2015</v>
      </c>
      <c r="B2495" s="31">
        <v>19</v>
      </c>
      <c r="C2495" s="32">
        <v>2.5487399999999999E-3</v>
      </c>
      <c r="D2495" s="32">
        <v>2.5455E-3</v>
      </c>
      <c r="E2495" s="32">
        <v>0.99745450000000002</v>
      </c>
    </row>
    <row r="2496" spans="1:5">
      <c r="A2496" s="31">
        <v>2015</v>
      </c>
      <c r="B2496" s="31">
        <v>20</v>
      </c>
      <c r="C2496" s="32">
        <v>2.7437300000000002E-3</v>
      </c>
      <c r="D2496" s="32">
        <v>2.73997E-3</v>
      </c>
      <c r="E2496" s="32">
        <v>0.99726002999999996</v>
      </c>
    </row>
    <row r="2497" spans="1:5">
      <c r="A2497" s="31">
        <v>2015</v>
      </c>
      <c r="B2497" s="31">
        <v>21</v>
      </c>
      <c r="C2497" s="32">
        <v>2.9198700000000002E-3</v>
      </c>
      <c r="D2497" s="32">
        <v>2.9156099999999999E-3</v>
      </c>
      <c r="E2497" s="32">
        <v>0.99708439000000004</v>
      </c>
    </row>
    <row r="2498" spans="1:5">
      <c r="A2498" s="31">
        <v>2015</v>
      </c>
      <c r="B2498" s="31">
        <v>22</v>
      </c>
      <c r="C2498" s="32">
        <v>3.0802400000000001E-3</v>
      </c>
      <c r="D2498" s="32">
        <v>3.0755000000000001E-3</v>
      </c>
      <c r="E2498" s="32">
        <v>0.99692449999999999</v>
      </c>
    </row>
    <row r="2499" spans="1:5">
      <c r="A2499" s="31">
        <v>2015</v>
      </c>
      <c r="B2499" s="31">
        <v>23</v>
      </c>
      <c r="C2499" s="32">
        <v>3.2144999999999999E-3</v>
      </c>
      <c r="D2499" s="32">
        <v>3.2093400000000002E-3</v>
      </c>
      <c r="E2499" s="32">
        <v>0.99679066000000005</v>
      </c>
    </row>
    <row r="2500" spans="1:5">
      <c r="A2500" s="31">
        <v>2015</v>
      </c>
      <c r="B2500" s="31">
        <v>24</v>
      </c>
      <c r="C2500" s="32">
        <v>3.3378499999999998E-3</v>
      </c>
      <c r="D2500" s="32">
        <v>3.3322899999999999E-3</v>
      </c>
      <c r="E2500" s="32">
        <v>0.99666770999999998</v>
      </c>
    </row>
    <row r="2501" spans="1:5">
      <c r="A2501" s="31">
        <v>2015</v>
      </c>
      <c r="B2501" s="31">
        <v>25</v>
      </c>
      <c r="C2501" s="32">
        <v>3.45153E-3</v>
      </c>
      <c r="D2501" s="32">
        <v>3.4455800000000002E-3</v>
      </c>
      <c r="E2501" s="32">
        <v>0.99655442000000005</v>
      </c>
    </row>
    <row r="2502" spans="1:5">
      <c r="A2502" s="31">
        <v>2015</v>
      </c>
      <c r="B2502" s="31">
        <v>26</v>
      </c>
      <c r="C2502" s="32">
        <v>3.5630900000000001E-3</v>
      </c>
      <c r="D2502" s="32">
        <v>3.55675E-3</v>
      </c>
      <c r="E2502" s="32">
        <v>0.99644325</v>
      </c>
    </row>
    <row r="2503" spans="1:5">
      <c r="A2503" s="31">
        <v>2015</v>
      </c>
      <c r="B2503" s="31">
        <v>27</v>
      </c>
      <c r="C2503" s="32">
        <v>3.6804300000000002E-3</v>
      </c>
      <c r="D2503" s="32">
        <v>3.67367E-3</v>
      </c>
      <c r="E2503" s="32">
        <v>0.99632633000000004</v>
      </c>
    </row>
    <row r="2504" spans="1:5">
      <c r="A2504" s="31">
        <v>2015</v>
      </c>
      <c r="B2504" s="31">
        <v>28</v>
      </c>
      <c r="C2504" s="32">
        <v>3.8157199999999999E-3</v>
      </c>
      <c r="D2504" s="32">
        <v>3.8084600000000001E-3</v>
      </c>
      <c r="E2504" s="32">
        <v>0.99619153999999999</v>
      </c>
    </row>
    <row r="2505" spans="1:5">
      <c r="A2505" s="31">
        <v>2015</v>
      </c>
      <c r="B2505" s="31">
        <v>29</v>
      </c>
      <c r="C2505" s="32">
        <v>3.9415800000000001E-3</v>
      </c>
      <c r="D2505" s="32">
        <v>3.9338300000000001E-3</v>
      </c>
      <c r="E2505" s="32">
        <v>0.99606616999999997</v>
      </c>
    </row>
    <row r="2506" spans="1:5">
      <c r="A2506" s="31">
        <v>2015</v>
      </c>
      <c r="B2506" s="31">
        <v>30</v>
      </c>
      <c r="C2506" s="32">
        <v>4.12722E-3</v>
      </c>
      <c r="D2506" s="32">
        <v>4.1187200000000002E-3</v>
      </c>
      <c r="E2506" s="32">
        <v>0.99588127999999998</v>
      </c>
    </row>
    <row r="2507" spans="1:5">
      <c r="A2507" s="31">
        <v>2015</v>
      </c>
      <c r="B2507" s="31">
        <v>31</v>
      </c>
      <c r="C2507" s="32">
        <v>4.2427400000000001E-3</v>
      </c>
      <c r="D2507" s="32">
        <v>4.2337599999999996E-3</v>
      </c>
      <c r="E2507" s="32">
        <v>0.99576624000000002</v>
      </c>
    </row>
    <row r="2508" spans="1:5">
      <c r="A2508" s="31">
        <v>2015</v>
      </c>
      <c r="B2508" s="31">
        <v>32</v>
      </c>
      <c r="C2508" s="32">
        <v>4.4688699999999998E-3</v>
      </c>
      <c r="D2508" s="32">
        <v>4.45891E-3</v>
      </c>
      <c r="E2508" s="32">
        <v>0.99554109000000002</v>
      </c>
    </row>
    <row r="2509" spans="1:5">
      <c r="A2509" s="31">
        <v>2015</v>
      </c>
      <c r="B2509" s="31">
        <v>33</v>
      </c>
      <c r="C2509" s="32">
        <v>4.6642000000000003E-3</v>
      </c>
      <c r="D2509" s="32">
        <v>4.6533399999999997E-3</v>
      </c>
      <c r="E2509" s="32">
        <v>0.99534666000000005</v>
      </c>
    </row>
    <row r="2510" spans="1:5">
      <c r="A2510" s="31">
        <v>2015</v>
      </c>
      <c r="B2510" s="31">
        <v>34</v>
      </c>
      <c r="C2510" s="32">
        <v>4.8773000000000002E-3</v>
      </c>
      <c r="D2510" s="32">
        <v>4.8654400000000004E-3</v>
      </c>
      <c r="E2510" s="32">
        <v>0.99513456</v>
      </c>
    </row>
    <row r="2511" spans="1:5">
      <c r="A2511" s="31">
        <v>2015</v>
      </c>
      <c r="B2511" s="31">
        <v>35</v>
      </c>
      <c r="C2511" s="32">
        <v>5.1267099999999996E-3</v>
      </c>
      <c r="D2511" s="32">
        <v>5.1136000000000003E-3</v>
      </c>
      <c r="E2511" s="32">
        <v>0.99488639999999995</v>
      </c>
    </row>
    <row r="2512" spans="1:5">
      <c r="A2512" s="31">
        <v>2015</v>
      </c>
      <c r="B2512" s="31">
        <v>36</v>
      </c>
      <c r="C2512" s="32">
        <v>5.36543E-3</v>
      </c>
      <c r="D2512" s="32">
        <v>5.3510700000000003E-3</v>
      </c>
      <c r="E2512" s="32">
        <v>0.99464892999999999</v>
      </c>
    </row>
    <row r="2513" spans="1:5">
      <c r="A2513" s="31">
        <v>2015</v>
      </c>
      <c r="B2513" s="31">
        <v>37</v>
      </c>
      <c r="C2513" s="32">
        <v>5.6061000000000001E-3</v>
      </c>
      <c r="D2513" s="32">
        <v>5.5904300000000004E-3</v>
      </c>
      <c r="E2513" s="32">
        <v>0.99440956999999996</v>
      </c>
    </row>
    <row r="2514" spans="1:5">
      <c r="A2514" s="31">
        <v>2015</v>
      </c>
      <c r="B2514" s="31">
        <v>38</v>
      </c>
      <c r="C2514" s="32">
        <v>5.9054499999999996E-3</v>
      </c>
      <c r="D2514" s="32">
        <v>5.8880599999999996E-3</v>
      </c>
      <c r="E2514" s="32">
        <v>0.99411194000000003</v>
      </c>
    </row>
    <row r="2515" spans="1:5">
      <c r="A2515" s="31">
        <v>2015</v>
      </c>
      <c r="B2515" s="31">
        <v>39</v>
      </c>
      <c r="C2515" s="32">
        <v>6.1601099999999999E-3</v>
      </c>
      <c r="D2515" s="32">
        <v>6.1411900000000004E-3</v>
      </c>
      <c r="E2515" s="32">
        <v>0.99385880999999998</v>
      </c>
    </row>
    <row r="2516" spans="1:5">
      <c r="A2516" s="31">
        <v>2015</v>
      </c>
      <c r="B2516" s="31">
        <v>40</v>
      </c>
      <c r="C2516" s="32">
        <v>6.5221699999999999E-3</v>
      </c>
      <c r="D2516" s="32">
        <v>6.50097E-3</v>
      </c>
      <c r="E2516" s="32">
        <v>0.99349902999999995</v>
      </c>
    </row>
    <row r="2517" spans="1:5">
      <c r="A2517" s="31">
        <v>2015</v>
      </c>
      <c r="B2517" s="31">
        <v>41</v>
      </c>
      <c r="C2517" s="32">
        <v>6.7134999999999998E-3</v>
      </c>
      <c r="D2517" s="32">
        <v>6.6910399999999997E-3</v>
      </c>
      <c r="E2517" s="32">
        <v>0.99330896000000002</v>
      </c>
    </row>
    <row r="2518" spans="1:5">
      <c r="A2518" s="31">
        <v>2015</v>
      </c>
      <c r="B2518" s="31">
        <v>42</v>
      </c>
      <c r="C2518" s="32">
        <v>7.1255099999999998E-3</v>
      </c>
      <c r="D2518" s="32">
        <v>7.10021E-3</v>
      </c>
      <c r="E2518" s="32">
        <v>0.99289978999999995</v>
      </c>
    </row>
    <row r="2519" spans="1:5">
      <c r="A2519" s="31">
        <v>2015</v>
      </c>
      <c r="B2519" s="31">
        <v>43</v>
      </c>
      <c r="C2519" s="32">
        <v>7.3890500000000003E-3</v>
      </c>
      <c r="D2519" s="32">
        <v>7.3618499999999996E-3</v>
      </c>
      <c r="E2519" s="32">
        <v>0.99263815</v>
      </c>
    </row>
    <row r="2520" spans="1:5">
      <c r="A2520" s="31">
        <v>2015</v>
      </c>
      <c r="B2520" s="31">
        <v>44</v>
      </c>
      <c r="C2520" s="32">
        <v>7.7390899999999997E-3</v>
      </c>
      <c r="D2520" s="32">
        <v>7.7092599999999999E-3</v>
      </c>
      <c r="E2520" s="32">
        <v>0.99229073999999995</v>
      </c>
    </row>
    <row r="2521" spans="1:5">
      <c r="A2521" s="31">
        <v>2015</v>
      </c>
      <c r="B2521" s="31">
        <v>45</v>
      </c>
      <c r="C2521" s="32">
        <v>8.1624799999999997E-3</v>
      </c>
      <c r="D2521" s="32">
        <v>8.1293000000000008E-3</v>
      </c>
      <c r="E2521" s="32">
        <v>0.99187069999999999</v>
      </c>
    </row>
    <row r="2522" spans="1:5">
      <c r="A2522" s="31">
        <v>2015</v>
      </c>
      <c r="B2522" s="31">
        <v>46</v>
      </c>
      <c r="C2522" s="32">
        <v>8.5256399999999993E-3</v>
      </c>
      <c r="D2522" s="32">
        <v>8.4894500000000008E-3</v>
      </c>
      <c r="E2522" s="32">
        <v>0.99151054999999999</v>
      </c>
    </row>
    <row r="2523" spans="1:5">
      <c r="A2523" s="31">
        <v>2015</v>
      </c>
      <c r="B2523" s="31">
        <v>47</v>
      </c>
      <c r="C2523" s="32">
        <v>8.9951100000000006E-3</v>
      </c>
      <c r="D2523" s="32">
        <v>8.9548400000000004E-3</v>
      </c>
      <c r="E2523" s="32">
        <v>0.99104515999999998</v>
      </c>
    </row>
    <row r="2524" spans="1:5">
      <c r="A2524" s="31">
        <v>2015</v>
      </c>
      <c r="B2524" s="31">
        <v>48</v>
      </c>
      <c r="C2524" s="32">
        <v>9.59811E-3</v>
      </c>
      <c r="D2524" s="32">
        <v>9.5522699999999999E-3</v>
      </c>
      <c r="E2524" s="32">
        <v>0.99044772999999997</v>
      </c>
    </row>
    <row r="2525" spans="1:5">
      <c r="A2525" s="31">
        <v>2015</v>
      </c>
      <c r="B2525" s="31">
        <v>49</v>
      </c>
      <c r="C2525" s="32">
        <v>1.019044E-2</v>
      </c>
      <c r="D2525" s="32">
        <v>1.013878E-2</v>
      </c>
      <c r="E2525" s="32">
        <v>0.98986121999999999</v>
      </c>
    </row>
    <row r="2526" spans="1:5">
      <c r="A2526" s="31">
        <v>2015</v>
      </c>
      <c r="B2526" s="31">
        <v>50</v>
      </c>
      <c r="C2526" s="32">
        <v>1.100254E-2</v>
      </c>
      <c r="D2526" s="32">
        <v>1.094235E-2</v>
      </c>
      <c r="E2526" s="32">
        <v>0.98905765000000001</v>
      </c>
    </row>
    <row r="2527" spans="1:5">
      <c r="A2527" s="31">
        <v>2015</v>
      </c>
      <c r="B2527" s="31">
        <v>51</v>
      </c>
      <c r="C2527" s="32">
        <v>1.1504729999999999E-2</v>
      </c>
      <c r="D2527" s="32">
        <v>1.143893E-2</v>
      </c>
      <c r="E2527" s="32">
        <v>0.98856107000000004</v>
      </c>
    </row>
    <row r="2528" spans="1:5">
      <c r="A2528" s="31">
        <v>2015</v>
      </c>
      <c r="B2528" s="31">
        <v>52</v>
      </c>
      <c r="C2528" s="32">
        <v>1.240084E-2</v>
      </c>
      <c r="D2528" s="32">
        <v>1.2324430000000001E-2</v>
      </c>
      <c r="E2528" s="32">
        <v>0.98767556999999995</v>
      </c>
    </row>
    <row r="2529" spans="1:5">
      <c r="A2529" s="31">
        <v>2015</v>
      </c>
      <c r="B2529" s="31">
        <v>53</v>
      </c>
      <c r="C2529" s="32">
        <v>1.3080949999999999E-2</v>
      </c>
      <c r="D2529" s="32">
        <v>1.2995949999999999E-2</v>
      </c>
      <c r="E2529" s="32">
        <v>0.98700405000000002</v>
      </c>
    </row>
    <row r="2530" spans="1:5">
      <c r="A2530" s="31">
        <v>2015</v>
      </c>
      <c r="B2530" s="31">
        <v>54</v>
      </c>
      <c r="C2530" s="32">
        <v>1.389081E-2</v>
      </c>
      <c r="D2530" s="32">
        <v>1.3795E-2</v>
      </c>
      <c r="E2530" s="32">
        <v>0.986205</v>
      </c>
    </row>
    <row r="2531" spans="1:5">
      <c r="A2531" s="31">
        <v>2015</v>
      </c>
      <c r="B2531" s="31">
        <v>55</v>
      </c>
      <c r="C2531" s="32">
        <v>1.4701820000000001E-2</v>
      </c>
      <c r="D2531" s="32">
        <v>1.459454E-2</v>
      </c>
      <c r="E2531" s="32">
        <v>0.98540545999999996</v>
      </c>
    </row>
    <row r="2532" spans="1:5">
      <c r="A2532" s="31">
        <v>2015</v>
      </c>
      <c r="B2532" s="31">
        <v>56</v>
      </c>
      <c r="C2532" s="32">
        <v>1.563786E-2</v>
      </c>
      <c r="D2532" s="32">
        <v>1.5516530000000001E-2</v>
      </c>
      <c r="E2532" s="32">
        <v>0.98448347000000003</v>
      </c>
    </row>
    <row r="2533" spans="1:5">
      <c r="A2533" s="31">
        <v>2015</v>
      </c>
      <c r="B2533" s="31">
        <v>57</v>
      </c>
      <c r="C2533" s="32">
        <v>1.6605729999999999E-2</v>
      </c>
      <c r="D2533" s="32">
        <v>1.6468989999999999E-2</v>
      </c>
      <c r="E2533" s="32">
        <v>0.98353100999999998</v>
      </c>
    </row>
    <row r="2534" spans="1:5">
      <c r="A2534" s="31">
        <v>2015</v>
      </c>
      <c r="B2534" s="31">
        <v>58</v>
      </c>
      <c r="C2534" s="32">
        <v>1.7931059999999999E-2</v>
      </c>
      <c r="D2534" s="32">
        <v>1.7771729999999999E-2</v>
      </c>
      <c r="E2534" s="32">
        <v>0.98222827000000001</v>
      </c>
    </row>
    <row r="2535" spans="1:5">
      <c r="A2535" s="31">
        <v>2015</v>
      </c>
      <c r="B2535" s="31">
        <v>59</v>
      </c>
      <c r="C2535" s="32">
        <v>1.9272830000000001E-2</v>
      </c>
      <c r="D2535" s="32">
        <v>1.9088879999999999E-2</v>
      </c>
      <c r="E2535" s="32">
        <v>0.98091112000000003</v>
      </c>
    </row>
    <row r="2536" spans="1:5">
      <c r="A2536" s="31">
        <v>2015</v>
      </c>
      <c r="B2536" s="31">
        <v>60</v>
      </c>
      <c r="C2536" s="32">
        <v>2.1225910000000001E-2</v>
      </c>
      <c r="D2536" s="32">
        <v>2.1003009999999999E-2</v>
      </c>
      <c r="E2536" s="32">
        <v>0.97899698999999996</v>
      </c>
    </row>
    <row r="2537" spans="1:5">
      <c r="A2537" s="31">
        <v>2015</v>
      </c>
      <c r="B2537" s="31">
        <v>61</v>
      </c>
      <c r="C2537" s="32">
        <v>2.2539880000000002E-2</v>
      </c>
      <c r="D2537" s="32">
        <v>2.228869E-2</v>
      </c>
      <c r="E2537" s="32">
        <v>0.97771131</v>
      </c>
    </row>
    <row r="2538" spans="1:5">
      <c r="A2538" s="31">
        <v>2015</v>
      </c>
      <c r="B2538" s="31">
        <v>62</v>
      </c>
      <c r="C2538" s="32">
        <v>2.4777670000000002E-2</v>
      </c>
      <c r="D2538" s="32">
        <v>2.447446E-2</v>
      </c>
      <c r="E2538" s="32">
        <v>0.97552554000000002</v>
      </c>
    </row>
    <row r="2539" spans="1:5">
      <c r="A2539" s="31">
        <v>2015</v>
      </c>
      <c r="B2539" s="31">
        <v>63</v>
      </c>
      <c r="C2539" s="32">
        <v>2.680399E-2</v>
      </c>
      <c r="D2539" s="32">
        <v>2.6449520000000001E-2</v>
      </c>
      <c r="E2539" s="32">
        <v>0.97355048</v>
      </c>
    </row>
    <row r="2540" spans="1:5">
      <c r="A2540" s="31">
        <v>2015</v>
      </c>
      <c r="B2540" s="31">
        <v>64</v>
      </c>
      <c r="C2540" s="32">
        <v>2.9041959999999999E-2</v>
      </c>
      <c r="D2540" s="32">
        <v>2.8626269999999999E-2</v>
      </c>
      <c r="E2540" s="32">
        <v>0.97137373000000005</v>
      </c>
    </row>
    <row r="2541" spans="1:5">
      <c r="A2541" s="31">
        <v>2015</v>
      </c>
      <c r="B2541" s="31">
        <v>65</v>
      </c>
      <c r="C2541" s="32">
        <v>3.1569460000000001E-2</v>
      </c>
      <c r="D2541" s="32">
        <v>3.1078890000000001E-2</v>
      </c>
      <c r="E2541" s="32">
        <v>0.96892111000000003</v>
      </c>
    </row>
    <row r="2542" spans="1:5">
      <c r="A2542" s="31">
        <v>2015</v>
      </c>
      <c r="B2542" s="31">
        <v>66</v>
      </c>
      <c r="C2542" s="32">
        <v>3.3924570000000001E-2</v>
      </c>
      <c r="D2542" s="32">
        <v>3.3358730000000003E-2</v>
      </c>
      <c r="E2542" s="32">
        <v>0.96664127</v>
      </c>
    </row>
    <row r="2543" spans="1:5">
      <c r="A2543" s="31">
        <v>2015</v>
      </c>
      <c r="B2543" s="31">
        <v>67</v>
      </c>
      <c r="C2543" s="32">
        <v>3.6850689999999998E-2</v>
      </c>
      <c r="D2543" s="32">
        <v>3.6183989999999999E-2</v>
      </c>
      <c r="E2543" s="32">
        <v>0.96381600999999995</v>
      </c>
    </row>
    <row r="2544" spans="1:5">
      <c r="A2544" s="31">
        <v>2015</v>
      </c>
      <c r="B2544" s="31">
        <v>68</v>
      </c>
      <c r="C2544" s="32">
        <v>4.0263960000000001E-2</v>
      </c>
      <c r="D2544" s="32">
        <v>3.9469360000000002E-2</v>
      </c>
      <c r="E2544" s="32">
        <v>0.96053063999999999</v>
      </c>
    </row>
    <row r="2545" spans="1:5">
      <c r="A2545" s="31">
        <v>2015</v>
      </c>
      <c r="B2545" s="31">
        <v>69</v>
      </c>
      <c r="C2545" s="32">
        <v>4.371444E-2</v>
      </c>
      <c r="D2545" s="32">
        <v>4.2779400000000002E-2</v>
      </c>
      <c r="E2545" s="32">
        <v>0.95722059999999998</v>
      </c>
    </row>
    <row r="2546" spans="1:5">
      <c r="A2546" s="31">
        <v>2015</v>
      </c>
      <c r="B2546" s="31">
        <v>70</v>
      </c>
      <c r="C2546" s="32">
        <v>4.8737040000000002E-2</v>
      </c>
      <c r="D2546" s="32">
        <v>4.7577639999999997E-2</v>
      </c>
      <c r="E2546" s="32">
        <v>0.95242236000000002</v>
      </c>
    </row>
    <row r="2547" spans="1:5">
      <c r="A2547" s="31">
        <v>2015</v>
      </c>
      <c r="B2547" s="31">
        <v>71</v>
      </c>
      <c r="C2547" s="32">
        <v>5.2186639999999999E-2</v>
      </c>
      <c r="D2547" s="32">
        <v>5.0859540000000002E-2</v>
      </c>
      <c r="E2547" s="32">
        <v>0.94914045999999996</v>
      </c>
    </row>
    <row r="2548" spans="1:5">
      <c r="A2548" s="31">
        <v>2015</v>
      </c>
      <c r="B2548" s="31">
        <v>72</v>
      </c>
      <c r="C2548" s="32">
        <v>5.8073399999999997E-2</v>
      </c>
      <c r="D2548" s="32">
        <v>5.6434720000000001E-2</v>
      </c>
      <c r="E2548" s="32">
        <v>0.94356527999999995</v>
      </c>
    </row>
    <row r="2549" spans="1:5">
      <c r="A2549" s="31">
        <v>2015</v>
      </c>
      <c r="B2549" s="31">
        <v>73</v>
      </c>
      <c r="C2549" s="32">
        <v>6.3305509999999995E-2</v>
      </c>
      <c r="D2549" s="32">
        <v>6.1363189999999998E-2</v>
      </c>
      <c r="E2549" s="32">
        <v>0.93863680999999999</v>
      </c>
    </row>
    <row r="2550" spans="1:5">
      <c r="A2550" s="31">
        <v>2015</v>
      </c>
      <c r="B2550" s="31">
        <v>74</v>
      </c>
      <c r="C2550" s="32">
        <v>6.9311230000000001E-2</v>
      </c>
      <c r="D2550" s="32">
        <v>6.6989660000000006E-2</v>
      </c>
      <c r="E2550" s="32">
        <v>0.93301034000000005</v>
      </c>
    </row>
    <row r="2551" spans="1:5">
      <c r="A2551" s="31">
        <v>2015</v>
      </c>
      <c r="B2551" s="31">
        <v>75</v>
      </c>
      <c r="C2551" s="32">
        <v>7.5934970000000004E-2</v>
      </c>
      <c r="D2551" s="32">
        <v>7.3157369999999999E-2</v>
      </c>
      <c r="E2551" s="32">
        <v>0.92684263</v>
      </c>
    </row>
    <row r="2552" spans="1:5">
      <c r="A2552" s="31">
        <v>2015</v>
      </c>
      <c r="B2552" s="31">
        <v>76</v>
      </c>
      <c r="C2552" s="32">
        <v>8.2555519999999993E-2</v>
      </c>
      <c r="D2552" s="32">
        <v>7.9282900000000003E-2</v>
      </c>
      <c r="E2552" s="32">
        <v>0.92071709999999995</v>
      </c>
    </row>
    <row r="2553" spans="1:5">
      <c r="A2553" s="31">
        <v>2015</v>
      </c>
      <c r="B2553" s="31">
        <v>77</v>
      </c>
      <c r="C2553" s="32">
        <v>8.9684949999999999E-2</v>
      </c>
      <c r="D2553" s="32">
        <v>8.583586E-2</v>
      </c>
      <c r="E2553" s="32">
        <v>0.91416414000000001</v>
      </c>
    </row>
    <row r="2554" spans="1:5">
      <c r="A2554" s="31">
        <v>2015</v>
      </c>
      <c r="B2554" s="31">
        <v>78</v>
      </c>
      <c r="C2554" s="32">
        <v>9.8594420000000002E-2</v>
      </c>
      <c r="D2554" s="32">
        <v>9.3962340000000005E-2</v>
      </c>
      <c r="E2554" s="32">
        <v>0.90603765999999997</v>
      </c>
    </row>
    <row r="2555" spans="1:5">
      <c r="A2555" s="31">
        <v>2015</v>
      </c>
      <c r="B2555" s="31">
        <v>79</v>
      </c>
      <c r="C2555" s="32">
        <v>0.10675672</v>
      </c>
      <c r="D2555" s="32">
        <v>0.10134698</v>
      </c>
      <c r="E2555" s="32">
        <v>0.89865302000000002</v>
      </c>
    </row>
    <row r="2556" spans="1:5">
      <c r="A2556" s="31">
        <v>2015</v>
      </c>
      <c r="B2556" s="31">
        <v>80</v>
      </c>
      <c r="C2556" s="32">
        <v>0.11749925999999999</v>
      </c>
      <c r="D2556" s="32">
        <v>0.11097927</v>
      </c>
      <c r="E2556" s="32">
        <v>0.88902073000000004</v>
      </c>
    </row>
    <row r="2557" spans="1:5">
      <c r="A2557" s="31">
        <v>2015</v>
      </c>
      <c r="B2557" s="31">
        <v>81</v>
      </c>
      <c r="C2557" s="32">
        <v>0.12556055999999999</v>
      </c>
      <c r="D2557" s="32">
        <v>0.11814348</v>
      </c>
      <c r="E2557" s="32">
        <v>0.88185652000000003</v>
      </c>
    </row>
    <row r="2558" spans="1:5">
      <c r="A2558" s="31">
        <v>2015</v>
      </c>
      <c r="B2558" s="31">
        <v>82</v>
      </c>
      <c r="C2558" s="32">
        <v>0.13906123000000001</v>
      </c>
      <c r="D2558" s="32">
        <v>0.13002079999999999</v>
      </c>
      <c r="E2558" s="32">
        <v>0.86997919999999995</v>
      </c>
    </row>
    <row r="2559" spans="1:5">
      <c r="A2559" s="31">
        <v>2015</v>
      </c>
      <c r="B2559" s="31">
        <v>83</v>
      </c>
      <c r="C2559" s="32">
        <v>0.15132224</v>
      </c>
      <c r="D2559" s="32">
        <v>0.14067836</v>
      </c>
      <c r="E2559" s="32">
        <v>0.85932164</v>
      </c>
    </row>
    <row r="2560" spans="1:5">
      <c r="A2560" s="31">
        <v>2015</v>
      </c>
      <c r="B2560" s="31">
        <v>84</v>
      </c>
      <c r="C2560" s="32">
        <v>0.16560558</v>
      </c>
      <c r="D2560" s="32">
        <v>0.15294158999999999</v>
      </c>
      <c r="E2560" s="32">
        <v>0.84705841000000004</v>
      </c>
    </row>
    <row r="2561" spans="1:5">
      <c r="A2561" s="31">
        <v>2015</v>
      </c>
      <c r="B2561" s="31">
        <v>85</v>
      </c>
      <c r="C2561" s="32">
        <v>0.17900015</v>
      </c>
      <c r="D2561" s="32">
        <v>0.16429568</v>
      </c>
      <c r="E2561" s="32">
        <v>0.83570431999999994</v>
      </c>
    </row>
    <row r="2562" spans="1:5">
      <c r="A2562" s="31">
        <v>2015</v>
      </c>
      <c r="B2562" s="31">
        <v>86</v>
      </c>
      <c r="C2562" s="32">
        <v>0.19374194</v>
      </c>
      <c r="D2562" s="32">
        <v>0.17663148000000001</v>
      </c>
      <c r="E2562" s="32">
        <v>0.82336852000000005</v>
      </c>
    </row>
    <row r="2563" spans="1:5">
      <c r="A2563" s="31">
        <v>2015</v>
      </c>
      <c r="B2563" s="31">
        <v>87</v>
      </c>
      <c r="C2563" s="32">
        <v>0.20848326</v>
      </c>
      <c r="D2563" s="32">
        <v>0.18880221</v>
      </c>
      <c r="E2563" s="32">
        <v>0.81119779000000003</v>
      </c>
    </row>
    <row r="2564" spans="1:5">
      <c r="A2564" s="31">
        <v>2015</v>
      </c>
      <c r="B2564" s="31">
        <v>88</v>
      </c>
      <c r="C2564" s="32">
        <v>0.22492085000000001</v>
      </c>
      <c r="D2564" s="32">
        <v>0.20218323999999999</v>
      </c>
      <c r="E2564" s="32">
        <v>0.79781676000000001</v>
      </c>
    </row>
    <row r="2565" spans="1:5">
      <c r="A2565" s="31">
        <v>2015</v>
      </c>
      <c r="B2565" s="31">
        <v>89</v>
      </c>
      <c r="C2565" s="32">
        <v>0.24077422000000001</v>
      </c>
      <c r="D2565" s="32">
        <v>0.2149027</v>
      </c>
      <c r="E2565" s="32">
        <v>0.7850973</v>
      </c>
    </row>
    <row r="2566" spans="1:5">
      <c r="A2566" s="31">
        <v>2015</v>
      </c>
      <c r="B2566" s="31">
        <v>90</v>
      </c>
      <c r="C2566" s="32">
        <v>0.26172485000000001</v>
      </c>
      <c r="D2566" s="32">
        <v>0.23143828</v>
      </c>
      <c r="E2566" s="32">
        <v>0.76856172</v>
      </c>
    </row>
    <row r="2567" spans="1:5">
      <c r="A2567" s="31">
        <v>2015</v>
      </c>
      <c r="B2567" s="31">
        <v>91</v>
      </c>
      <c r="C2567" s="32">
        <v>0.27585019</v>
      </c>
      <c r="D2567" s="32">
        <v>0.24241507000000001</v>
      </c>
      <c r="E2567" s="32">
        <v>0.75758493000000005</v>
      </c>
    </row>
    <row r="2568" spans="1:5">
      <c r="A2568" s="31">
        <v>2015</v>
      </c>
      <c r="B2568" s="31">
        <v>92</v>
      </c>
      <c r="C2568" s="32">
        <v>0.29810587999999999</v>
      </c>
      <c r="D2568" s="32">
        <v>0.25943614999999998</v>
      </c>
      <c r="E2568" s="32">
        <v>0.74056385000000002</v>
      </c>
    </row>
    <row r="2569" spans="1:5">
      <c r="A2569" s="31">
        <v>2015</v>
      </c>
      <c r="B2569" s="31">
        <v>93</v>
      </c>
      <c r="C2569" s="32">
        <v>0.31856631000000002</v>
      </c>
      <c r="D2569" s="32">
        <v>0.27479595000000001</v>
      </c>
      <c r="E2569" s="32">
        <v>0.72520404999999999</v>
      </c>
    </row>
    <row r="2570" spans="1:5">
      <c r="A2570" s="31">
        <v>2015</v>
      </c>
      <c r="B2570" s="31">
        <v>94</v>
      </c>
      <c r="C2570" s="32">
        <v>0.34083671999999998</v>
      </c>
      <c r="D2570" s="32">
        <v>0.29120931</v>
      </c>
      <c r="E2570" s="32">
        <v>0.70879068999999995</v>
      </c>
    </row>
    <row r="2571" spans="1:5">
      <c r="A2571" s="31">
        <v>2015</v>
      </c>
      <c r="B2571" s="31">
        <v>95</v>
      </c>
      <c r="C2571" s="32">
        <v>0.36516442999999998</v>
      </c>
      <c r="D2571" s="32">
        <v>0.30878566000000002</v>
      </c>
      <c r="E2571" s="32">
        <v>0.69121434000000004</v>
      </c>
    </row>
    <row r="2572" spans="1:5">
      <c r="A2572" s="31">
        <v>2015</v>
      </c>
      <c r="B2572" s="31">
        <v>96</v>
      </c>
      <c r="C2572" s="32">
        <v>0.38758081999999999</v>
      </c>
      <c r="D2572" s="32">
        <v>0.32466403999999999</v>
      </c>
      <c r="E2572" s="32">
        <v>0.67533595999999996</v>
      </c>
    </row>
    <row r="2573" spans="1:5">
      <c r="A2573" s="31">
        <v>2015</v>
      </c>
      <c r="B2573" s="31">
        <v>97</v>
      </c>
      <c r="C2573" s="32">
        <v>0.40945651999999999</v>
      </c>
      <c r="D2573" s="32">
        <v>0.33987458999999998</v>
      </c>
      <c r="E2573" s="32">
        <v>0.66012541000000002</v>
      </c>
    </row>
    <row r="2574" spans="1:5">
      <c r="A2574" s="31">
        <v>2015</v>
      </c>
      <c r="B2574" s="31">
        <v>98</v>
      </c>
      <c r="C2574" s="32">
        <v>0.43053605</v>
      </c>
      <c r="D2574" s="32">
        <v>0.35427249999999999</v>
      </c>
      <c r="E2574" s="32">
        <v>0.64572750000000001</v>
      </c>
    </row>
    <row r="2575" spans="1:5">
      <c r="A2575" s="31">
        <v>2015</v>
      </c>
      <c r="B2575" s="31">
        <v>99</v>
      </c>
      <c r="C2575" s="32">
        <v>0.45751606</v>
      </c>
      <c r="D2575" s="32">
        <v>0.37234023999999999</v>
      </c>
      <c r="E2575" s="32">
        <v>0.62765976000000001</v>
      </c>
    </row>
    <row r="2576" spans="1:5">
      <c r="A2576" s="31">
        <v>2016</v>
      </c>
      <c r="B2576" s="31">
        <v>1</v>
      </c>
      <c r="C2576" s="32">
        <v>1.2517260000000001E-2</v>
      </c>
      <c r="D2576" s="32">
        <v>1.243941E-2</v>
      </c>
      <c r="E2576" s="32">
        <v>0.98756058999999996</v>
      </c>
    </row>
    <row r="2577" spans="1:5">
      <c r="A2577" s="31">
        <v>2016</v>
      </c>
      <c r="B2577" s="31">
        <v>2</v>
      </c>
      <c r="C2577" s="32">
        <v>7.6367700000000002E-3</v>
      </c>
      <c r="D2577" s="32">
        <v>7.6077200000000001E-3</v>
      </c>
      <c r="E2577" s="32">
        <v>0.99239228000000002</v>
      </c>
    </row>
    <row r="2578" spans="1:5">
      <c r="A2578" s="31">
        <v>2016</v>
      </c>
      <c r="B2578" s="31">
        <v>3</v>
      </c>
      <c r="C2578" s="32">
        <v>5.1945400000000001E-3</v>
      </c>
      <c r="D2578" s="32">
        <v>5.1810800000000002E-3</v>
      </c>
      <c r="E2578" s="32">
        <v>0.99481892000000005</v>
      </c>
    </row>
    <row r="2579" spans="1:5">
      <c r="A2579" s="31">
        <v>2016</v>
      </c>
      <c r="B2579" s="31">
        <v>4</v>
      </c>
      <c r="C2579" s="32">
        <v>3.6467299999999999E-3</v>
      </c>
      <c r="D2579" s="32">
        <v>3.6400899999999999E-3</v>
      </c>
      <c r="E2579" s="32">
        <v>0.99635991000000002</v>
      </c>
    </row>
    <row r="2580" spans="1:5">
      <c r="A2580" s="31">
        <v>2016</v>
      </c>
      <c r="B2580" s="31">
        <v>5</v>
      </c>
      <c r="C2580" s="32">
        <v>2.7400100000000002E-3</v>
      </c>
      <c r="D2580" s="32">
        <v>2.7362599999999999E-3</v>
      </c>
      <c r="E2580" s="32">
        <v>0.99726373999999995</v>
      </c>
    </row>
    <row r="2581" spans="1:5">
      <c r="A2581" s="31">
        <v>2016</v>
      </c>
      <c r="B2581" s="31">
        <v>6</v>
      </c>
      <c r="C2581" s="32">
        <v>2.24961E-3</v>
      </c>
      <c r="D2581" s="32">
        <v>2.2470799999999998E-3</v>
      </c>
      <c r="E2581" s="32">
        <v>0.99775292000000004</v>
      </c>
    </row>
    <row r="2582" spans="1:5">
      <c r="A2582" s="31">
        <v>2016</v>
      </c>
      <c r="B2582" s="31">
        <v>7</v>
      </c>
      <c r="C2582" s="32">
        <v>1.90493E-3</v>
      </c>
      <c r="D2582" s="32">
        <v>1.90311E-3</v>
      </c>
      <c r="E2582" s="32">
        <v>0.99809689000000001</v>
      </c>
    </row>
    <row r="2583" spans="1:5">
      <c r="A2583" s="31">
        <v>2016</v>
      </c>
      <c r="B2583" s="31">
        <v>8</v>
      </c>
      <c r="C2583" s="32">
        <v>1.66453E-3</v>
      </c>
      <c r="D2583" s="32">
        <v>1.66315E-3</v>
      </c>
      <c r="E2583" s="32">
        <v>0.99833685000000005</v>
      </c>
    </row>
    <row r="2584" spans="1:5">
      <c r="A2584" s="31">
        <v>2016</v>
      </c>
      <c r="B2584" s="31">
        <v>9</v>
      </c>
      <c r="C2584" s="32">
        <v>1.5080600000000001E-3</v>
      </c>
      <c r="D2584" s="32">
        <v>1.5069199999999999E-3</v>
      </c>
      <c r="E2584" s="32">
        <v>0.99849308000000003</v>
      </c>
    </row>
    <row r="2585" spans="1:5">
      <c r="A2585" s="31">
        <v>2016</v>
      </c>
      <c r="B2585" s="31">
        <v>10</v>
      </c>
      <c r="C2585" s="32">
        <v>1.41687E-3</v>
      </c>
      <c r="D2585" s="32">
        <v>1.4158700000000001E-3</v>
      </c>
      <c r="E2585" s="32">
        <v>0.99858413000000001</v>
      </c>
    </row>
    <row r="2586" spans="1:5">
      <c r="A2586" s="31">
        <v>2016</v>
      </c>
      <c r="B2586" s="31">
        <v>11</v>
      </c>
      <c r="C2586" s="32">
        <v>1.3720900000000001E-3</v>
      </c>
      <c r="D2586" s="32">
        <v>1.37115E-3</v>
      </c>
      <c r="E2586" s="32">
        <v>0.99862885000000001</v>
      </c>
    </row>
    <row r="2587" spans="1:5">
      <c r="A2587" s="31">
        <v>2016</v>
      </c>
      <c r="B2587" s="31">
        <v>12</v>
      </c>
      <c r="C2587" s="32">
        <v>1.38634E-3</v>
      </c>
      <c r="D2587" s="32">
        <v>1.3853800000000001E-3</v>
      </c>
      <c r="E2587" s="32">
        <v>0.99861462000000001</v>
      </c>
    </row>
    <row r="2588" spans="1:5">
      <c r="A2588" s="31">
        <v>2016</v>
      </c>
      <c r="B2588" s="31">
        <v>13</v>
      </c>
      <c r="C2588" s="32">
        <v>1.44403E-3</v>
      </c>
      <c r="D2588" s="32">
        <v>1.4429899999999999E-3</v>
      </c>
      <c r="E2588" s="32">
        <v>0.99855700999999997</v>
      </c>
    </row>
    <row r="2589" spans="1:5">
      <c r="A2589" s="31">
        <v>2016</v>
      </c>
      <c r="B2589" s="31">
        <v>14</v>
      </c>
      <c r="C2589" s="32">
        <v>1.5510700000000001E-3</v>
      </c>
      <c r="D2589" s="32">
        <v>1.5498599999999999E-3</v>
      </c>
      <c r="E2589" s="32">
        <v>0.99845013999999999</v>
      </c>
    </row>
    <row r="2590" spans="1:5">
      <c r="A2590" s="31">
        <v>2016</v>
      </c>
      <c r="B2590" s="31">
        <v>15</v>
      </c>
      <c r="C2590" s="32">
        <v>1.6938299999999999E-3</v>
      </c>
      <c r="D2590" s="32">
        <v>1.69239E-3</v>
      </c>
      <c r="E2590" s="32">
        <v>0.99830761000000001</v>
      </c>
    </row>
    <row r="2591" spans="1:5">
      <c r="A2591" s="31">
        <v>2016</v>
      </c>
      <c r="B2591" s="31">
        <v>16</v>
      </c>
      <c r="C2591" s="32">
        <v>1.88101E-3</v>
      </c>
      <c r="D2591" s="32">
        <v>1.8792399999999999E-3</v>
      </c>
      <c r="E2591" s="32">
        <v>0.99812076000000005</v>
      </c>
    </row>
    <row r="2592" spans="1:5">
      <c r="A2592" s="31">
        <v>2016</v>
      </c>
      <c r="B2592" s="31">
        <v>17</v>
      </c>
      <c r="C2592" s="32">
        <v>2.0763000000000001E-3</v>
      </c>
      <c r="D2592" s="32">
        <v>2.0741399999999999E-3</v>
      </c>
      <c r="E2592" s="32">
        <v>0.99792586000000005</v>
      </c>
    </row>
    <row r="2593" spans="1:5">
      <c r="A2593" s="31">
        <v>2016</v>
      </c>
      <c r="B2593" s="31">
        <v>18</v>
      </c>
      <c r="C2593" s="32">
        <v>2.2827199999999998E-3</v>
      </c>
      <c r="D2593" s="32">
        <v>2.2801200000000001E-3</v>
      </c>
      <c r="E2593" s="32">
        <v>0.99771988</v>
      </c>
    </row>
    <row r="2594" spans="1:5">
      <c r="A2594" s="31">
        <v>2016</v>
      </c>
      <c r="B2594" s="31">
        <v>19</v>
      </c>
      <c r="C2594" s="32">
        <v>2.4756299999999999E-3</v>
      </c>
      <c r="D2594" s="32">
        <v>2.4725699999999999E-3</v>
      </c>
      <c r="E2594" s="32">
        <v>0.99752742999999999</v>
      </c>
    </row>
    <row r="2595" spans="1:5">
      <c r="A2595" s="31">
        <v>2016</v>
      </c>
      <c r="B2595" s="31">
        <v>20</v>
      </c>
      <c r="C2595" s="32">
        <v>2.6661800000000002E-3</v>
      </c>
      <c r="D2595" s="32">
        <v>2.66263E-3</v>
      </c>
      <c r="E2595" s="32">
        <v>0.99733737</v>
      </c>
    </row>
    <row r="2596" spans="1:5">
      <c r="A2596" s="31">
        <v>2016</v>
      </c>
      <c r="B2596" s="31">
        <v>21</v>
      </c>
      <c r="C2596" s="32">
        <v>2.8368099999999999E-3</v>
      </c>
      <c r="D2596" s="32">
        <v>2.83279E-3</v>
      </c>
      <c r="E2596" s="32">
        <v>0.99716720999999997</v>
      </c>
    </row>
    <row r="2597" spans="1:5">
      <c r="A2597" s="31">
        <v>2016</v>
      </c>
      <c r="B2597" s="31">
        <v>22</v>
      </c>
      <c r="C2597" s="32">
        <v>2.99307E-3</v>
      </c>
      <c r="D2597" s="32">
        <v>2.9886000000000001E-3</v>
      </c>
      <c r="E2597" s="32">
        <v>0.99701139999999999</v>
      </c>
    </row>
    <row r="2598" spans="1:5">
      <c r="A2598" s="31">
        <v>2016</v>
      </c>
      <c r="B2598" s="31">
        <v>23</v>
      </c>
      <c r="C2598" s="32">
        <v>3.1242399999999999E-3</v>
      </c>
      <c r="D2598" s="32">
        <v>3.1193700000000002E-3</v>
      </c>
      <c r="E2598" s="32">
        <v>0.99688063000000005</v>
      </c>
    </row>
    <row r="2599" spans="1:5">
      <c r="A2599" s="31">
        <v>2016</v>
      </c>
      <c r="B2599" s="31">
        <v>24</v>
      </c>
      <c r="C2599" s="32">
        <v>3.24516E-3</v>
      </c>
      <c r="D2599" s="32">
        <v>3.2399E-3</v>
      </c>
      <c r="E2599" s="32">
        <v>0.99676010000000004</v>
      </c>
    </row>
    <row r="2600" spans="1:5">
      <c r="A2600" s="31">
        <v>2016</v>
      </c>
      <c r="B2600" s="31">
        <v>25</v>
      </c>
      <c r="C2600" s="32">
        <v>3.3570499999999999E-3</v>
      </c>
      <c r="D2600" s="32">
        <v>3.3514299999999999E-3</v>
      </c>
      <c r="E2600" s="32">
        <v>0.99664856999999996</v>
      </c>
    </row>
    <row r="2601" spans="1:5">
      <c r="A2601" s="31">
        <v>2016</v>
      </c>
      <c r="B2601" s="31">
        <v>26</v>
      </c>
      <c r="C2601" s="32">
        <v>3.4679099999999998E-3</v>
      </c>
      <c r="D2601" s="32">
        <v>3.4619E-3</v>
      </c>
      <c r="E2601" s="32">
        <v>0.99653809999999998</v>
      </c>
    </row>
    <row r="2602" spans="1:5">
      <c r="A2602" s="31">
        <v>2016</v>
      </c>
      <c r="B2602" s="31">
        <v>27</v>
      </c>
      <c r="C2602" s="32">
        <v>3.58472E-3</v>
      </c>
      <c r="D2602" s="32">
        <v>3.5783099999999999E-3</v>
      </c>
      <c r="E2602" s="32">
        <v>0.99642169000000003</v>
      </c>
    </row>
    <row r="2603" spans="1:5">
      <c r="A2603" s="31">
        <v>2016</v>
      </c>
      <c r="B2603" s="31">
        <v>28</v>
      </c>
      <c r="C2603" s="32">
        <v>3.71829E-3</v>
      </c>
      <c r="D2603" s="32">
        <v>3.7113900000000002E-3</v>
      </c>
      <c r="E2603" s="32">
        <v>0.99628861000000002</v>
      </c>
    </row>
    <row r="2604" spans="1:5">
      <c r="A2604" s="31">
        <v>2016</v>
      </c>
      <c r="B2604" s="31">
        <v>29</v>
      </c>
      <c r="C2604" s="32">
        <v>3.8446700000000001E-3</v>
      </c>
      <c r="D2604" s="32">
        <v>3.8373000000000001E-3</v>
      </c>
      <c r="E2604" s="32">
        <v>0.99616269999999996</v>
      </c>
    </row>
    <row r="2605" spans="1:5">
      <c r="A2605" s="31">
        <v>2016</v>
      </c>
      <c r="B2605" s="31">
        <v>30</v>
      </c>
      <c r="C2605" s="32">
        <v>4.02732E-3</v>
      </c>
      <c r="D2605" s="32">
        <v>4.0192300000000004E-3</v>
      </c>
      <c r="E2605" s="32">
        <v>0.99598076999999996</v>
      </c>
    </row>
    <row r="2606" spans="1:5">
      <c r="A2606" s="31">
        <v>2016</v>
      </c>
      <c r="B2606" s="31">
        <v>31</v>
      </c>
      <c r="C2606" s="32">
        <v>4.14299E-3</v>
      </c>
      <c r="D2606" s="32">
        <v>4.1344199999999998E-3</v>
      </c>
      <c r="E2606" s="32">
        <v>0.99586558000000003</v>
      </c>
    </row>
    <row r="2607" spans="1:5">
      <c r="A2607" s="31">
        <v>2016</v>
      </c>
      <c r="B2607" s="31">
        <v>32</v>
      </c>
      <c r="C2607" s="32">
        <v>4.3667000000000003E-3</v>
      </c>
      <c r="D2607" s="32">
        <v>4.3571800000000004E-3</v>
      </c>
      <c r="E2607" s="32">
        <v>0.99564282000000004</v>
      </c>
    </row>
    <row r="2608" spans="1:5">
      <c r="A2608" s="31">
        <v>2016</v>
      </c>
      <c r="B2608" s="31">
        <v>33</v>
      </c>
      <c r="C2608" s="32">
        <v>4.5607399999999998E-3</v>
      </c>
      <c r="D2608" s="32">
        <v>4.5503599999999998E-3</v>
      </c>
      <c r="E2608" s="32">
        <v>0.99544964000000002</v>
      </c>
    </row>
    <row r="2609" spans="1:5">
      <c r="A2609" s="31">
        <v>2016</v>
      </c>
      <c r="B2609" s="31">
        <v>34</v>
      </c>
      <c r="C2609" s="32">
        <v>4.77305E-3</v>
      </c>
      <c r="D2609" s="32">
        <v>4.7616799999999999E-3</v>
      </c>
      <c r="E2609" s="32">
        <v>0.99523832000000001</v>
      </c>
    </row>
    <row r="2610" spans="1:5">
      <c r="A2610" s="31">
        <v>2016</v>
      </c>
      <c r="B2610" s="31">
        <v>35</v>
      </c>
      <c r="C2610" s="32">
        <v>5.0218900000000002E-3</v>
      </c>
      <c r="D2610" s="32">
        <v>5.0093100000000003E-3</v>
      </c>
      <c r="E2610" s="32">
        <v>0.99499068999999996</v>
      </c>
    </row>
    <row r="2611" spans="1:5">
      <c r="A2611" s="31">
        <v>2016</v>
      </c>
      <c r="B2611" s="31">
        <v>36</v>
      </c>
      <c r="C2611" s="32">
        <v>5.2595999999999997E-3</v>
      </c>
      <c r="D2611" s="32">
        <v>5.2458100000000001E-3</v>
      </c>
      <c r="E2611" s="32">
        <v>0.99475418999999998</v>
      </c>
    </row>
    <row r="2612" spans="1:5">
      <c r="A2612" s="31">
        <v>2016</v>
      </c>
      <c r="B2612" s="31">
        <v>37</v>
      </c>
      <c r="C2612" s="32">
        <v>5.5005499999999999E-3</v>
      </c>
      <c r="D2612" s="32">
        <v>5.4854600000000002E-3</v>
      </c>
      <c r="E2612" s="32">
        <v>0.99451453999999995</v>
      </c>
    </row>
    <row r="2613" spans="1:5">
      <c r="A2613" s="31">
        <v>2016</v>
      </c>
      <c r="B2613" s="31">
        <v>38</v>
      </c>
      <c r="C2613" s="32">
        <v>5.7989799999999996E-3</v>
      </c>
      <c r="D2613" s="32">
        <v>5.7822200000000002E-3</v>
      </c>
      <c r="E2613" s="32">
        <v>0.99421778000000005</v>
      </c>
    </row>
    <row r="2614" spans="1:5">
      <c r="A2614" s="31">
        <v>2016</v>
      </c>
      <c r="B2614" s="31">
        <v>39</v>
      </c>
      <c r="C2614" s="32">
        <v>6.0554600000000004E-3</v>
      </c>
      <c r="D2614" s="32">
        <v>6.0371799999999996E-3</v>
      </c>
      <c r="E2614" s="32">
        <v>0.99396282000000002</v>
      </c>
    </row>
    <row r="2615" spans="1:5">
      <c r="A2615" s="31">
        <v>2016</v>
      </c>
      <c r="B2615" s="31">
        <v>40</v>
      </c>
      <c r="C2615" s="32">
        <v>6.4162000000000004E-3</v>
      </c>
      <c r="D2615" s="32">
        <v>6.3956799999999999E-3</v>
      </c>
      <c r="E2615" s="32">
        <v>0.99360431999999999</v>
      </c>
    </row>
    <row r="2616" spans="1:5">
      <c r="A2616" s="31">
        <v>2016</v>
      </c>
      <c r="B2616" s="31">
        <v>41</v>
      </c>
      <c r="C2616" s="32">
        <v>6.6137699999999997E-3</v>
      </c>
      <c r="D2616" s="32">
        <v>6.5919699999999999E-3</v>
      </c>
      <c r="E2616" s="32">
        <v>0.99340803</v>
      </c>
    </row>
    <row r="2617" spans="1:5">
      <c r="A2617" s="31">
        <v>2016</v>
      </c>
      <c r="B2617" s="31">
        <v>42</v>
      </c>
      <c r="C2617" s="32">
        <v>7.0248300000000001E-3</v>
      </c>
      <c r="D2617" s="32">
        <v>7.0002399999999996E-3</v>
      </c>
      <c r="E2617" s="32">
        <v>0.99299976000000001</v>
      </c>
    </row>
    <row r="2618" spans="1:5">
      <c r="A2618" s="31">
        <v>2016</v>
      </c>
      <c r="B2618" s="31">
        <v>43</v>
      </c>
      <c r="C2618" s="32">
        <v>7.2945199999999997E-3</v>
      </c>
      <c r="D2618" s="32">
        <v>7.2680100000000001E-3</v>
      </c>
      <c r="E2618" s="32">
        <v>0.99273199000000001</v>
      </c>
    </row>
    <row r="2619" spans="1:5">
      <c r="A2619" s="31">
        <v>2016</v>
      </c>
      <c r="B2619" s="31">
        <v>44</v>
      </c>
      <c r="C2619" s="32">
        <v>7.6477300000000002E-3</v>
      </c>
      <c r="D2619" s="32">
        <v>7.6185899999999997E-3</v>
      </c>
      <c r="E2619" s="32">
        <v>0.99238141000000002</v>
      </c>
    </row>
    <row r="2620" spans="1:5">
      <c r="A2620" s="31">
        <v>2016</v>
      </c>
      <c r="B2620" s="31">
        <v>45</v>
      </c>
      <c r="C2620" s="32">
        <v>8.0748999999999994E-3</v>
      </c>
      <c r="D2620" s="32">
        <v>8.0424299999999997E-3</v>
      </c>
      <c r="E2620" s="32">
        <v>0.99195756999999996</v>
      </c>
    </row>
    <row r="2621" spans="1:5">
      <c r="A2621" s="31">
        <v>2016</v>
      </c>
      <c r="B2621" s="31">
        <v>46</v>
      </c>
      <c r="C2621" s="32">
        <v>8.4405399999999998E-3</v>
      </c>
      <c r="D2621" s="32">
        <v>8.4050700000000006E-3</v>
      </c>
      <c r="E2621" s="32">
        <v>0.99159492999999999</v>
      </c>
    </row>
    <row r="2622" spans="1:5">
      <c r="A2622" s="31">
        <v>2016</v>
      </c>
      <c r="B2622" s="31">
        <v>47</v>
      </c>
      <c r="C2622" s="32">
        <v>8.9086100000000008E-3</v>
      </c>
      <c r="D2622" s="32">
        <v>8.8690999999999996E-3</v>
      </c>
      <c r="E2622" s="32">
        <v>0.99113090000000004</v>
      </c>
    </row>
    <row r="2623" spans="1:5">
      <c r="A2623" s="31">
        <v>2016</v>
      </c>
      <c r="B2623" s="31">
        <v>48</v>
      </c>
      <c r="C2623" s="32">
        <v>9.5080700000000004E-3</v>
      </c>
      <c r="D2623" s="32">
        <v>9.4630800000000004E-3</v>
      </c>
      <c r="E2623" s="32">
        <v>0.99053692000000004</v>
      </c>
    </row>
    <row r="2624" spans="1:5">
      <c r="A2624" s="31">
        <v>2016</v>
      </c>
      <c r="B2624" s="31">
        <v>49</v>
      </c>
      <c r="C2624" s="32">
        <v>1.0100339999999999E-2</v>
      </c>
      <c r="D2624" s="32">
        <v>1.0049590000000001E-2</v>
      </c>
      <c r="E2624" s="32">
        <v>0.98995040999999995</v>
      </c>
    </row>
    <row r="2625" spans="1:5">
      <c r="A2625" s="31">
        <v>2016</v>
      </c>
      <c r="B2625" s="31">
        <v>50</v>
      </c>
      <c r="C2625" s="32">
        <v>1.090824E-2</v>
      </c>
      <c r="D2625" s="32">
        <v>1.0849070000000001E-2</v>
      </c>
      <c r="E2625" s="32">
        <v>0.98915092999999998</v>
      </c>
    </row>
    <row r="2626" spans="1:5">
      <c r="A2626" s="31">
        <v>2016</v>
      </c>
      <c r="B2626" s="31">
        <v>51</v>
      </c>
      <c r="C2626" s="32">
        <v>1.141615E-2</v>
      </c>
      <c r="D2626" s="32">
        <v>1.135136E-2</v>
      </c>
      <c r="E2626" s="32">
        <v>0.98864863999999997</v>
      </c>
    </row>
    <row r="2627" spans="1:5">
      <c r="A2627" s="31">
        <v>2016</v>
      </c>
      <c r="B2627" s="31">
        <v>52</v>
      </c>
      <c r="C2627" s="32">
        <v>1.2310700000000001E-2</v>
      </c>
      <c r="D2627" s="32">
        <v>1.2235390000000001E-2</v>
      </c>
      <c r="E2627" s="32">
        <v>0.98776461000000004</v>
      </c>
    </row>
    <row r="2628" spans="1:5">
      <c r="A2628" s="31">
        <v>2016</v>
      </c>
      <c r="B2628" s="31">
        <v>53</v>
      </c>
      <c r="C2628" s="32">
        <v>1.2996239999999999E-2</v>
      </c>
      <c r="D2628" s="32">
        <v>1.291233E-2</v>
      </c>
      <c r="E2628" s="32">
        <v>0.98708766999999997</v>
      </c>
    </row>
    <row r="2629" spans="1:5">
      <c r="A2629" s="31">
        <v>2016</v>
      </c>
      <c r="B2629" s="31">
        <v>54</v>
      </c>
      <c r="C2629" s="32">
        <v>1.380997E-2</v>
      </c>
      <c r="D2629" s="32">
        <v>1.371526E-2</v>
      </c>
      <c r="E2629" s="32">
        <v>0.98628473999999999</v>
      </c>
    </row>
    <row r="2630" spans="1:5">
      <c r="A2630" s="31">
        <v>2016</v>
      </c>
      <c r="B2630" s="31">
        <v>55</v>
      </c>
      <c r="C2630" s="32">
        <v>1.462456E-2</v>
      </c>
      <c r="D2630" s="32">
        <v>1.4518400000000001E-2</v>
      </c>
      <c r="E2630" s="32">
        <v>0.98548159999999996</v>
      </c>
    </row>
    <row r="2631" spans="1:5">
      <c r="A2631" s="31">
        <v>2016</v>
      </c>
      <c r="B2631" s="31">
        <v>56</v>
      </c>
      <c r="C2631" s="32">
        <v>1.556372E-2</v>
      </c>
      <c r="D2631" s="32">
        <v>1.544354E-2</v>
      </c>
      <c r="E2631" s="32">
        <v>0.98455645999999997</v>
      </c>
    </row>
    <row r="2632" spans="1:5">
      <c r="A2632" s="31">
        <v>2016</v>
      </c>
      <c r="B2632" s="31">
        <v>57</v>
      </c>
      <c r="C2632" s="32">
        <v>1.6536950000000002E-2</v>
      </c>
      <c r="D2632" s="32">
        <v>1.640134E-2</v>
      </c>
      <c r="E2632" s="32">
        <v>0.98359865999999996</v>
      </c>
    </row>
    <row r="2633" spans="1:5">
      <c r="A2633" s="31">
        <v>2016</v>
      </c>
      <c r="B2633" s="31">
        <v>58</v>
      </c>
      <c r="C2633" s="32">
        <v>1.7859819999999998E-2</v>
      </c>
      <c r="D2633" s="32">
        <v>1.7701749999999999E-2</v>
      </c>
      <c r="E2633" s="32">
        <v>0.98229825000000004</v>
      </c>
    </row>
    <row r="2634" spans="1:5">
      <c r="A2634" s="31">
        <v>2016</v>
      </c>
      <c r="B2634" s="31">
        <v>59</v>
      </c>
      <c r="C2634" s="32">
        <v>1.9201309999999999E-2</v>
      </c>
      <c r="D2634" s="32">
        <v>1.9018710000000001E-2</v>
      </c>
      <c r="E2634" s="32">
        <v>0.98098129000000001</v>
      </c>
    </row>
    <row r="2635" spans="1:5">
      <c r="A2635" s="31">
        <v>2016</v>
      </c>
      <c r="B2635" s="31">
        <v>60</v>
      </c>
      <c r="C2635" s="32">
        <v>2.1143550000000001E-2</v>
      </c>
      <c r="D2635" s="32">
        <v>2.0922360000000001E-2</v>
      </c>
      <c r="E2635" s="32">
        <v>0.97907763999999997</v>
      </c>
    </row>
    <row r="2636" spans="1:5">
      <c r="A2636" s="31">
        <v>2016</v>
      </c>
      <c r="B2636" s="31">
        <v>61</v>
      </c>
      <c r="C2636" s="32">
        <v>2.2467939999999999E-2</v>
      </c>
      <c r="D2636" s="32">
        <v>2.221834E-2</v>
      </c>
      <c r="E2636" s="32">
        <v>0.97778166</v>
      </c>
    </row>
    <row r="2637" spans="1:5">
      <c r="A2637" s="31">
        <v>2016</v>
      </c>
      <c r="B2637" s="31">
        <v>62</v>
      </c>
      <c r="C2637" s="32">
        <v>2.470031E-2</v>
      </c>
      <c r="D2637" s="32">
        <v>2.4398980000000001E-2</v>
      </c>
      <c r="E2637" s="32">
        <v>0.97560102000000004</v>
      </c>
    </row>
    <row r="2638" spans="1:5">
      <c r="A2638" s="31">
        <v>2016</v>
      </c>
      <c r="B2638" s="31">
        <v>63</v>
      </c>
      <c r="C2638" s="32">
        <v>2.673008E-2</v>
      </c>
      <c r="D2638" s="32">
        <v>2.6377540000000001E-2</v>
      </c>
      <c r="E2638" s="32">
        <v>0.97362245999999997</v>
      </c>
    </row>
    <row r="2639" spans="1:5">
      <c r="A2639" s="31">
        <v>2016</v>
      </c>
      <c r="B2639" s="31">
        <v>64</v>
      </c>
      <c r="C2639" s="32">
        <v>2.8972830000000001E-2</v>
      </c>
      <c r="D2639" s="32">
        <v>2.8559109999999999E-2</v>
      </c>
      <c r="E2639" s="32">
        <v>0.97144089</v>
      </c>
    </row>
    <row r="2640" spans="1:5">
      <c r="A2640" s="31">
        <v>2016</v>
      </c>
      <c r="B2640" s="31">
        <v>65</v>
      </c>
      <c r="C2640" s="32">
        <v>3.1491909999999998E-2</v>
      </c>
      <c r="D2640" s="32">
        <v>3.100373E-2</v>
      </c>
      <c r="E2640" s="32">
        <v>0.96899626999999999</v>
      </c>
    </row>
    <row r="2641" spans="1:5">
      <c r="A2641" s="31">
        <v>2016</v>
      </c>
      <c r="B2641" s="31">
        <v>66</v>
      </c>
      <c r="C2641" s="32">
        <v>3.3863690000000002E-2</v>
      </c>
      <c r="D2641" s="32">
        <v>3.3299870000000002E-2</v>
      </c>
      <c r="E2641" s="32">
        <v>0.96670012999999999</v>
      </c>
    </row>
    <row r="2642" spans="1:5">
      <c r="A2642" s="31">
        <v>2016</v>
      </c>
      <c r="B2642" s="31">
        <v>67</v>
      </c>
      <c r="C2642" s="32">
        <v>3.6799360000000003E-2</v>
      </c>
      <c r="D2642" s="32">
        <v>3.61345E-2</v>
      </c>
      <c r="E2642" s="32">
        <v>0.96386550000000004</v>
      </c>
    </row>
    <row r="2643" spans="1:5">
      <c r="A2643" s="31">
        <v>2016</v>
      </c>
      <c r="B2643" s="31">
        <v>68</v>
      </c>
      <c r="C2643" s="32">
        <v>4.019139E-2</v>
      </c>
      <c r="D2643" s="32">
        <v>3.9399620000000003E-2</v>
      </c>
      <c r="E2643" s="32">
        <v>0.96060038000000003</v>
      </c>
    </row>
    <row r="2644" spans="1:5">
      <c r="A2644" s="31">
        <v>2016</v>
      </c>
      <c r="B2644" s="31">
        <v>69</v>
      </c>
      <c r="C2644" s="32">
        <v>4.3646570000000003E-2</v>
      </c>
      <c r="D2644" s="32">
        <v>4.27144E-2</v>
      </c>
      <c r="E2644" s="32">
        <v>0.95728559999999996</v>
      </c>
    </row>
    <row r="2645" spans="1:5">
      <c r="A2645" s="31">
        <v>2016</v>
      </c>
      <c r="B2645" s="31">
        <v>70</v>
      </c>
      <c r="C2645" s="32">
        <v>4.863365E-2</v>
      </c>
      <c r="D2645" s="32">
        <v>4.7479109999999998E-2</v>
      </c>
      <c r="E2645" s="32">
        <v>0.95252088999999995</v>
      </c>
    </row>
    <row r="2646" spans="1:5">
      <c r="A2646" s="31">
        <v>2016</v>
      </c>
      <c r="B2646" s="31">
        <v>71</v>
      </c>
      <c r="C2646" s="32">
        <v>5.2099720000000002E-2</v>
      </c>
      <c r="D2646" s="32">
        <v>5.0776979999999999E-2</v>
      </c>
      <c r="E2646" s="32">
        <v>0.94922302000000003</v>
      </c>
    </row>
    <row r="2647" spans="1:5">
      <c r="A2647" s="31">
        <v>2016</v>
      </c>
      <c r="B2647" s="31">
        <v>72</v>
      </c>
      <c r="C2647" s="32">
        <v>5.795119E-2</v>
      </c>
      <c r="D2647" s="32">
        <v>5.6319300000000003E-2</v>
      </c>
      <c r="E2647" s="32">
        <v>0.94368070000000004</v>
      </c>
    </row>
    <row r="2648" spans="1:5">
      <c r="A2648" s="31">
        <v>2016</v>
      </c>
      <c r="B2648" s="31">
        <v>73</v>
      </c>
      <c r="C2648" s="32">
        <v>6.3170500000000004E-2</v>
      </c>
      <c r="D2648" s="32">
        <v>6.123634E-2</v>
      </c>
      <c r="E2648" s="32">
        <v>0.93876366</v>
      </c>
    </row>
    <row r="2649" spans="1:5">
      <c r="A2649" s="31">
        <v>2016</v>
      </c>
      <c r="B2649" s="31">
        <v>74</v>
      </c>
      <c r="C2649" s="32">
        <v>6.9160730000000004E-2</v>
      </c>
      <c r="D2649" s="32">
        <v>6.6849060000000002E-2</v>
      </c>
      <c r="E2649" s="32">
        <v>0.93315093999999998</v>
      </c>
    </row>
    <row r="2650" spans="1:5">
      <c r="A2650" s="31">
        <v>2016</v>
      </c>
      <c r="B2650" s="31">
        <v>75</v>
      </c>
      <c r="C2650" s="32">
        <v>7.5763129999999998E-2</v>
      </c>
      <c r="D2650" s="32">
        <v>7.2997850000000003E-2</v>
      </c>
      <c r="E2650" s="32">
        <v>0.92700214999999997</v>
      </c>
    </row>
    <row r="2651" spans="1:5">
      <c r="A2651" s="31">
        <v>2016</v>
      </c>
      <c r="B2651" s="31">
        <v>76</v>
      </c>
      <c r="C2651" s="32">
        <v>8.2373580000000002E-2</v>
      </c>
      <c r="D2651" s="32">
        <v>7.9115089999999999E-2</v>
      </c>
      <c r="E2651" s="32">
        <v>0.92088490999999995</v>
      </c>
    </row>
    <row r="2652" spans="1:5">
      <c r="A2652" s="31">
        <v>2016</v>
      </c>
      <c r="B2652" s="31">
        <v>77</v>
      </c>
      <c r="C2652" s="32">
        <v>8.9497989999999999E-2</v>
      </c>
      <c r="D2652" s="32">
        <v>8.5664580000000004E-2</v>
      </c>
      <c r="E2652" s="32">
        <v>0.91433542000000001</v>
      </c>
    </row>
    <row r="2653" spans="1:5">
      <c r="A2653" s="31">
        <v>2016</v>
      </c>
      <c r="B2653" s="31">
        <v>78</v>
      </c>
      <c r="C2653" s="32">
        <v>9.8399840000000002E-2</v>
      </c>
      <c r="D2653" s="32">
        <v>9.3785599999999997E-2</v>
      </c>
      <c r="E2653" s="32">
        <v>0.90621439999999998</v>
      </c>
    </row>
    <row r="2654" spans="1:5">
      <c r="A2654" s="31">
        <v>2016</v>
      </c>
      <c r="B2654" s="31">
        <v>79</v>
      </c>
      <c r="C2654" s="32">
        <v>0.10657177</v>
      </c>
      <c r="D2654" s="32">
        <v>0.10118029000000001</v>
      </c>
      <c r="E2654" s="32">
        <v>0.89881971000000005</v>
      </c>
    </row>
    <row r="2655" spans="1:5">
      <c r="A2655" s="31">
        <v>2016</v>
      </c>
      <c r="B2655" s="31">
        <v>80</v>
      </c>
      <c r="C2655" s="32">
        <v>0.11731873</v>
      </c>
      <c r="D2655" s="32">
        <v>0.11081821</v>
      </c>
      <c r="E2655" s="32">
        <v>0.88918178999999997</v>
      </c>
    </row>
    <row r="2656" spans="1:5">
      <c r="A2656" s="31">
        <v>2016</v>
      </c>
      <c r="B2656" s="31">
        <v>81</v>
      </c>
      <c r="C2656" s="32">
        <v>0.12545073000000001</v>
      </c>
      <c r="D2656" s="32">
        <v>0.11804624</v>
      </c>
      <c r="E2656" s="32">
        <v>0.88195376000000003</v>
      </c>
    </row>
    <row r="2657" spans="1:5">
      <c r="A2657" s="31">
        <v>2016</v>
      </c>
      <c r="B2657" s="31">
        <v>82</v>
      </c>
      <c r="C2657" s="32">
        <v>0.13892467999999999</v>
      </c>
      <c r="D2657" s="32">
        <v>0.12990141999999999</v>
      </c>
      <c r="E2657" s="32">
        <v>0.87009857999999995</v>
      </c>
    </row>
    <row r="2658" spans="1:5">
      <c r="A2658" s="31">
        <v>2016</v>
      </c>
      <c r="B2658" s="31">
        <v>83</v>
      </c>
      <c r="C2658" s="32">
        <v>0.15123528</v>
      </c>
      <c r="D2658" s="32">
        <v>0.14060320000000001</v>
      </c>
      <c r="E2658" s="32">
        <v>0.85939679999999996</v>
      </c>
    </row>
    <row r="2659" spans="1:5">
      <c r="A2659" s="31">
        <v>2016</v>
      </c>
      <c r="B2659" s="31">
        <v>84</v>
      </c>
      <c r="C2659" s="32">
        <v>0.16555074</v>
      </c>
      <c r="D2659" s="32">
        <v>0.15289481999999999</v>
      </c>
      <c r="E2659" s="32">
        <v>0.84710518000000001</v>
      </c>
    </row>
    <row r="2660" spans="1:5">
      <c r="A2660" s="31">
        <v>2016</v>
      </c>
      <c r="B2660" s="31">
        <v>85</v>
      </c>
      <c r="C2660" s="32">
        <v>0.17901241000000001</v>
      </c>
      <c r="D2660" s="32">
        <v>0.16430600000000001</v>
      </c>
      <c r="E2660" s="32">
        <v>0.83569400000000005</v>
      </c>
    </row>
    <row r="2661" spans="1:5">
      <c r="A2661" s="31">
        <v>2016</v>
      </c>
      <c r="B2661" s="31">
        <v>86</v>
      </c>
      <c r="C2661" s="32">
        <v>0.19385447</v>
      </c>
      <c r="D2661" s="32">
        <v>0.17672499999999999</v>
      </c>
      <c r="E2661" s="32">
        <v>0.82327499999999998</v>
      </c>
    </row>
    <row r="2662" spans="1:5">
      <c r="A2662" s="31">
        <v>2016</v>
      </c>
      <c r="B2662" s="31">
        <v>87</v>
      </c>
      <c r="C2662" s="32">
        <v>0.20868155999999999</v>
      </c>
      <c r="D2662" s="32">
        <v>0.18896482000000001</v>
      </c>
      <c r="E2662" s="32">
        <v>0.81103517999999997</v>
      </c>
    </row>
    <row r="2663" spans="1:5">
      <c r="A2663" s="31">
        <v>2016</v>
      </c>
      <c r="B2663" s="31">
        <v>88</v>
      </c>
      <c r="C2663" s="32">
        <v>0.22515847</v>
      </c>
      <c r="D2663" s="32">
        <v>0.20237521999999999</v>
      </c>
      <c r="E2663" s="32">
        <v>0.79762478000000003</v>
      </c>
    </row>
    <row r="2664" spans="1:5">
      <c r="A2664" s="31">
        <v>2016</v>
      </c>
      <c r="B2664" s="31">
        <v>89</v>
      </c>
      <c r="C2664" s="32">
        <v>0.24112670999999999</v>
      </c>
      <c r="D2664" s="32">
        <v>0.21518346999999999</v>
      </c>
      <c r="E2664" s="32">
        <v>0.78481652999999996</v>
      </c>
    </row>
    <row r="2665" spans="1:5">
      <c r="A2665" s="31">
        <v>2016</v>
      </c>
      <c r="B2665" s="31">
        <v>90</v>
      </c>
      <c r="C2665" s="32">
        <v>0.26211096</v>
      </c>
      <c r="D2665" s="32">
        <v>0.23174014000000001</v>
      </c>
      <c r="E2665" s="32">
        <v>0.76825986000000002</v>
      </c>
    </row>
    <row r="2666" spans="1:5">
      <c r="A2666" s="31">
        <v>2016</v>
      </c>
      <c r="B2666" s="31">
        <v>91</v>
      </c>
      <c r="C2666" s="32">
        <v>0.276472</v>
      </c>
      <c r="D2666" s="32">
        <v>0.24289515</v>
      </c>
      <c r="E2666" s="32">
        <v>0.75710485000000005</v>
      </c>
    </row>
    <row r="2667" spans="1:5">
      <c r="A2667" s="31">
        <v>2016</v>
      </c>
      <c r="B2667" s="31">
        <v>92</v>
      </c>
      <c r="C2667" s="32">
        <v>0.29881108000000001</v>
      </c>
      <c r="D2667" s="32">
        <v>0.25997010999999998</v>
      </c>
      <c r="E2667" s="32">
        <v>0.74002988999999997</v>
      </c>
    </row>
    <row r="2668" spans="1:5">
      <c r="A2668" s="31">
        <v>2016</v>
      </c>
      <c r="B2668" s="31">
        <v>93</v>
      </c>
      <c r="C2668" s="32">
        <v>0.31944179</v>
      </c>
      <c r="D2668" s="32">
        <v>0.27544712999999998</v>
      </c>
      <c r="E2668" s="32">
        <v>0.72455287000000002</v>
      </c>
    </row>
    <row r="2669" spans="1:5">
      <c r="A2669" s="31">
        <v>2016</v>
      </c>
      <c r="B2669" s="31">
        <v>94</v>
      </c>
      <c r="C2669" s="32">
        <v>0.34181662000000002</v>
      </c>
      <c r="D2669" s="32">
        <v>0.29192433000000001</v>
      </c>
      <c r="E2669" s="32">
        <v>0.70807567000000005</v>
      </c>
    </row>
    <row r="2670" spans="1:5">
      <c r="A2670" s="31">
        <v>2016</v>
      </c>
      <c r="B2670" s="31">
        <v>95</v>
      </c>
      <c r="C2670" s="32">
        <v>0.36620732</v>
      </c>
      <c r="D2670" s="32">
        <v>0.30953104999999997</v>
      </c>
      <c r="E2670" s="32">
        <v>0.69046894999999997</v>
      </c>
    </row>
    <row r="2671" spans="1:5">
      <c r="A2671" s="31">
        <v>2016</v>
      </c>
      <c r="B2671" s="31">
        <v>96</v>
      </c>
      <c r="C2671" s="32">
        <v>0.38873322999999999</v>
      </c>
      <c r="D2671" s="32">
        <v>0.32547229</v>
      </c>
      <c r="E2671" s="32">
        <v>0.67452771</v>
      </c>
    </row>
    <row r="2672" spans="1:5">
      <c r="A2672" s="31">
        <v>2016</v>
      </c>
      <c r="B2672" s="31">
        <v>97</v>
      </c>
      <c r="C2672" s="32">
        <v>0.41067513999999999</v>
      </c>
      <c r="D2672" s="32">
        <v>0.34071380000000001</v>
      </c>
      <c r="E2672" s="32">
        <v>0.65928620000000004</v>
      </c>
    </row>
    <row r="2673" spans="1:5">
      <c r="A2673" s="31">
        <v>2016</v>
      </c>
      <c r="B2673" s="31">
        <v>98</v>
      </c>
      <c r="C2673" s="32">
        <v>0.43186753</v>
      </c>
      <c r="D2673" s="32">
        <v>0.35517356</v>
      </c>
      <c r="E2673" s="32">
        <v>0.64482644</v>
      </c>
    </row>
    <row r="2674" spans="1:5">
      <c r="A2674" s="31">
        <v>2016</v>
      </c>
      <c r="B2674" s="31">
        <v>99</v>
      </c>
      <c r="C2674" s="32">
        <v>0.45891204000000002</v>
      </c>
      <c r="D2674" s="32">
        <v>0.37326429999999999</v>
      </c>
      <c r="E2674" s="32">
        <v>0.62673570000000001</v>
      </c>
    </row>
    <row r="2675" spans="1:5">
      <c r="A2675" s="31">
        <v>2017</v>
      </c>
      <c r="B2675" s="31">
        <v>1</v>
      </c>
      <c r="C2675" s="32">
        <v>1.175227E-2</v>
      </c>
      <c r="D2675" s="32">
        <v>1.1683610000000001E-2</v>
      </c>
      <c r="E2675" s="32">
        <v>0.98831639000000004</v>
      </c>
    </row>
    <row r="2676" spans="1:5">
      <c r="A2676" s="31">
        <v>2017</v>
      </c>
      <c r="B2676" s="31">
        <v>2</v>
      </c>
      <c r="C2676" s="32">
        <v>7.17265E-3</v>
      </c>
      <c r="D2676" s="32">
        <v>7.1470199999999996E-3</v>
      </c>
      <c r="E2676" s="32">
        <v>0.99285298</v>
      </c>
    </row>
    <row r="2677" spans="1:5">
      <c r="A2677" s="31">
        <v>2017</v>
      </c>
      <c r="B2677" s="31">
        <v>3</v>
      </c>
      <c r="C2677" s="32">
        <v>4.8862300000000001E-3</v>
      </c>
      <c r="D2677" s="32">
        <v>4.8743199999999997E-3</v>
      </c>
      <c r="E2677" s="32">
        <v>0.99512568000000001</v>
      </c>
    </row>
    <row r="2678" spans="1:5">
      <c r="A2678" s="31">
        <v>2017</v>
      </c>
      <c r="B2678" s="31">
        <v>4</v>
      </c>
      <c r="C2678" s="32">
        <v>3.4379599999999999E-3</v>
      </c>
      <c r="D2678" s="32">
        <v>3.4320599999999998E-3</v>
      </c>
      <c r="E2678" s="32">
        <v>0.99656794000000004</v>
      </c>
    </row>
    <row r="2679" spans="1:5">
      <c r="A2679" s="31">
        <v>2017</v>
      </c>
      <c r="B2679" s="31">
        <v>5</v>
      </c>
      <c r="C2679" s="32">
        <v>2.5878300000000002E-3</v>
      </c>
      <c r="D2679" s="32">
        <v>2.5844900000000001E-3</v>
      </c>
      <c r="E2679" s="32">
        <v>0.99741550999999995</v>
      </c>
    </row>
    <row r="2680" spans="1:5">
      <c r="A2680" s="31">
        <v>2017</v>
      </c>
      <c r="B2680" s="31">
        <v>6</v>
      </c>
      <c r="C2680" s="32">
        <v>2.1269700000000002E-3</v>
      </c>
      <c r="D2680" s="32">
        <v>2.1247100000000001E-3</v>
      </c>
      <c r="E2680" s="32">
        <v>0.99787528999999997</v>
      </c>
    </row>
    <row r="2681" spans="1:5">
      <c r="A2681" s="31">
        <v>2017</v>
      </c>
      <c r="B2681" s="31">
        <v>7</v>
      </c>
      <c r="C2681" s="32">
        <v>1.80342E-3</v>
      </c>
      <c r="D2681" s="32">
        <v>1.8017899999999999E-3</v>
      </c>
      <c r="E2681" s="32">
        <v>0.99819820999999997</v>
      </c>
    </row>
    <row r="2682" spans="1:5">
      <c r="A2682" s="31">
        <v>2017</v>
      </c>
      <c r="B2682" s="31">
        <v>8</v>
      </c>
      <c r="C2682" s="32">
        <v>1.5771100000000001E-3</v>
      </c>
      <c r="D2682" s="32">
        <v>1.57587E-3</v>
      </c>
      <c r="E2682" s="32">
        <v>0.99842412999999997</v>
      </c>
    </row>
    <row r="2683" spans="1:5">
      <c r="A2683" s="31">
        <v>2017</v>
      </c>
      <c r="B2683" s="31">
        <v>9</v>
      </c>
      <c r="C2683" s="32">
        <v>1.4300000000000001E-3</v>
      </c>
      <c r="D2683" s="32">
        <v>1.4289800000000001E-3</v>
      </c>
      <c r="E2683" s="32">
        <v>0.99857101999999998</v>
      </c>
    </row>
    <row r="2684" spans="1:5">
      <c r="A2684" s="31">
        <v>2017</v>
      </c>
      <c r="B2684" s="31">
        <v>10</v>
      </c>
      <c r="C2684" s="32">
        <v>1.34461E-3</v>
      </c>
      <c r="D2684" s="32">
        <v>1.3437099999999999E-3</v>
      </c>
      <c r="E2684" s="32">
        <v>0.99865629</v>
      </c>
    </row>
    <row r="2685" spans="1:5">
      <c r="A2685" s="31">
        <v>2017</v>
      </c>
      <c r="B2685" s="31">
        <v>11</v>
      </c>
      <c r="C2685" s="32">
        <v>1.3035500000000001E-3</v>
      </c>
      <c r="D2685" s="32">
        <v>1.3027E-3</v>
      </c>
      <c r="E2685" s="32">
        <v>0.99869730000000001</v>
      </c>
    </row>
    <row r="2686" spans="1:5">
      <c r="A2686" s="31">
        <v>2017</v>
      </c>
      <c r="B2686" s="31">
        <v>12</v>
      </c>
      <c r="C2686" s="32">
        <v>1.3183800000000001E-3</v>
      </c>
      <c r="D2686" s="32">
        <v>1.31751E-3</v>
      </c>
      <c r="E2686" s="32">
        <v>0.99868248999999998</v>
      </c>
    </row>
    <row r="2687" spans="1:5">
      <c r="A2687" s="31">
        <v>2017</v>
      </c>
      <c r="B2687" s="31">
        <v>13</v>
      </c>
      <c r="C2687" s="32">
        <v>1.3751799999999999E-3</v>
      </c>
      <c r="D2687" s="32">
        <v>1.3742299999999999E-3</v>
      </c>
      <c r="E2687" s="32">
        <v>0.99862576999999997</v>
      </c>
    </row>
    <row r="2688" spans="1:5">
      <c r="A2688" s="31">
        <v>2017</v>
      </c>
      <c r="B2688" s="31">
        <v>14</v>
      </c>
      <c r="C2688" s="32">
        <v>1.4793499999999999E-3</v>
      </c>
      <c r="D2688" s="32">
        <v>1.47825E-3</v>
      </c>
      <c r="E2688" s="32">
        <v>0.99852174999999999</v>
      </c>
    </row>
    <row r="2689" spans="1:5">
      <c r="A2689" s="31">
        <v>2017</v>
      </c>
      <c r="B2689" s="31">
        <v>15</v>
      </c>
      <c r="C2689" s="32">
        <v>1.61849E-3</v>
      </c>
      <c r="D2689" s="32">
        <v>1.61718E-3</v>
      </c>
      <c r="E2689" s="32">
        <v>0.99838282</v>
      </c>
    </row>
    <row r="2690" spans="1:5">
      <c r="A2690" s="31">
        <v>2017</v>
      </c>
      <c r="B2690" s="31">
        <v>16</v>
      </c>
      <c r="C2690" s="32">
        <v>1.8009199999999999E-3</v>
      </c>
      <c r="D2690" s="32">
        <v>1.7993E-3</v>
      </c>
      <c r="E2690" s="32">
        <v>0.99820070000000005</v>
      </c>
    </row>
    <row r="2691" spans="1:5">
      <c r="A2691" s="31">
        <v>2017</v>
      </c>
      <c r="B2691" s="31">
        <v>17</v>
      </c>
      <c r="C2691" s="32">
        <v>1.9900500000000002E-3</v>
      </c>
      <c r="D2691" s="32">
        <v>1.9880700000000002E-3</v>
      </c>
      <c r="E2691" s="32">
        <v>0.99801192999999999</v>
      </c>
    </row>
    <row r="2692" spans="1:5">
      <c r="A2692" s="31">
        <v>2017</v>
      </c>
      <c r="B2692" s="31">
        <v>18</v>
      </c>
      <c r="C2692" s="32">
        <v>2.1896900000000002E-3</v>
      </c>
      <c r="D2692" s="32">
        <v>2.1872900000000002E-3</v>
      </c>
      <c r="E2692" s="32">
        <v>0.99781271000000005</v>
      </c>
    </row>
    <row r="2693" spans="1:5">
      <c r="A2693" s="31">
        <v>2017</v>
      </c>
      <c r="B2693" s="31">
        <v>19</v>
      </c>
      <c r="C2693" s="32">
        <v>2.3735399999999999E-3</v>
      </c>
      <c r="D2693" s="32">
        <v>2.3707200000000002E-3</v>
      </c>
      <c r="E2693" s="32">
        <v>0.99762927999999995</v>
      </c>
    </row>
    <row r="2694" spans="1:5">
      <c r="A2694" s="31">
        <v>2017</v>
      </c>
      <c r="B2694" s="31">
        <v>20</v>
      </c>
      <c r="C2694" s="32">
        <v>2.5535699999999998E-3</v>
      </c>
      <c r="D2694" s="32">
        <v>2.5503100000000001E-3</v>
      </c>
      <c r="E2694" s="32">
        <v>0.99744969000000006</v>
      </c>
    </row>
    <row r="2695" spans="1:5">
      <c r="A2695" s="31">
        <v>2017</v>
      </c>
      <c r="B2695" s="31">
        <v>21</v>
      </c>
      <c r="C2695" s="32">
        <v>2.7141299999999999E-3</v>
      </c>
      <c r="D2695" s="32">
        <v>2.71046E-3</v>
      </c>
      <c r="E2695" s="32">
        <v>0.99728954000000003</v>
      </c>
    </row>
    <row r="2696" spans="1:5">
      <c r="A2696" s="31">
        <v>2017</v>
      </c>
      <c r="B2696" s="31">
        <v>22</v>
      </c>
      <c r="C2696" s="32">
        <v>2.86105E-3</v>
      </c>
      <c r="D2696" s="32">
        <v>2.85696E-3</v>
      </c>
      <c r="E2696" s="32">
        <v>0.99714303999999998</v>
      </c>
    </row>
    <row r="2697" spans="1:5">
      <c r="A2697" s="31">
        <v>2017</v>
      </c>
      <c r="B2697" s="31">
        <v>23</v>
      </c>
      <c r="C2697" s="32">
        <v>2.9843700000000001E-3</v>
      </c>
      <c r="D2697" s="32">
        <v>2.97993E-3</v>
      </c>
      <c r="E2697" s="32">
        <v>0.99702007000000004</v>
      </c>
    </row>
    <row r="2698" spans="1:5">
      <c r="A2698" s="31">
        <v>2017</v>
      </c>
      <c r="B2698" s="31">
        <v>24</v>
      </c>
      <c r="C2698" s="32">
        <v>3.0979900000000001E-3</v>
      </c>
      <c r="D2698" s="32">
        <v>3.0931999999999999E-3</v>
      </c>
      <c r="E2698" s="32">
        <v>0.99690679999999998</v>
      </c>
    </row>
    <row r="2699" spans="1:5">
      <c r="A2699" s="31">
        <v>2017</v>
      </c>
      <c r="B2699" s="31">
        <v>25</v>
      </c>
      <c r="C2699" s="32">
        <v>3.2028400000000002E-3</v>
      </c>
      <c r="D2699" s="32">
        <v>3.1977199999999998E-3</v>
      </c>
      <c r="E2699" s="32">
        <v>0.99680228000000004</v>
      </c>
    </row>
    <row r="2700" spans="1:5">
      <c r="A2700" s="31">
        <v>2017</v>
      </c>
      <c r="B2700" s="31">
        <v>26</v>
      </c>
      <c r="C2700" s="32">
        <v>3.3077800000000002E-3</v>
      </c>
      <c r="D2700" s="32">
        <v>3.3023200000000001E-3</v>
      </c>
      <c r="E2700" s="32">
        <v>0.99669768000000003</v>
      </c>
    </row>
    <row r="2701" spans="1:5">
      <c r="A2701" s="31">
        <v>2017</v>
      </c>
      <c r="B2701" s="31">
        <v>27</v>
      </c>
      <c r="C2701" s="32">
        <v>3.41873E-3</v>
      </c>
      <c r="D2701" s="32">
        <v>3.41289E-3</v>
      </c>
      <c r="E2701" s="32">
        <v>0.99658711</v>
      </c>
    </row>
    <row r="2702" spans="1:5">
      <c r="A2702" s="31">
        <v>2017</v>
      </c>
      <c r="B2702" s="31">
        <v>28</v>
      </c>
      <c r="C2702" s="32">
        <v>3.54617E-3</v>
      </c>
      <c r="D2702" s="32">
        <v>3.53989E-3</v>
      </c>
      <c r="E2702" s="32">
        <v>0.99646011000000001</v>
      </c>
    </row>
    <row r="2703" spans="1:5">
      <c r="A2703" s="31">
        <v>2017</v>
      </c>
      <c r="B2703" s="31">
        <v>29</v>
      </c>
      <c r="C2703" s="32">
        <v>3.6677900000000002E-3</v>
      </c>
      <c r="D2703" s="32">
        <v>3.6610800000000002E-3</v>
      </c>
      <c r="E2703" s="32">
        <v>0.99633892000000002</v>
      </c>
    </row>
    <row r="2704" spans="1:5">
      <c r="A2704" s="31">
        <v>2017</v>
      </c>
      <c r="B2704" s="31">
        <v>30</v>
      </c>
      <c r="C2704" s="32">
        <v>3.8430999999999999E-3</v>
      </c>
      <c r="D2704" s="32">
        <v>3.8357299999999999E-3</v>
      </c>
      <c r="E2704" s="32">
        <v>0.99616426999999996</v>
      </c>
    </row>
    <row r="2705" spans="1:5">
      <c r="A2705" s="31">
        <v>2017</v>
      </c>
      <c r="B2705" s="31">
        <v>31</v>
      </c>
      <c r="C2705" s="32">
        <v>3.9549600000000004E-3</v>
      </c>
      <c r="D2705" s="32">
        <v>3.94715E-3</v>
      </c>
      <c r="E2705" s="32">
        <v>0.99605284999999999</v>
      </c>
    </row>
    <row r="2706" spans="1:5">
      <c r="A2706" s="31">
        <v>2017</v>
      </c>
      <c r="B2706" s="31">
        <v>32</v>
      </c>
      <c r="C2706" s="32">
        <v>4.1711200000000004E-3</v>
      </c>
      <c r="D2706" s="32">
        <v>4.1624399999999999E-3</v>
      </c>
      <c r="E2706" s="32">
        <v>0.99583756000000001</v>
      </c>
    </row>
    <row r="2707" spans="1:5">
      <c r="A2707" s="31">
        <v>2017</v>
      </c>
      <c r="B2707" s="31">
        <v>33</v>
      </c>
      <c r="C2707" s="32">
        <v>4.3590699999999996E-3</v>
      </c>
      <c r="D2707" s="32">
        <v>4.3495900000000004E-3</v>
      </c>
      <c r="E2707" s="32">
        <v>0.99565040999999999</v>
      </c>
    </row>
    <row r="2708" spans="1:5">
      <c r="A2708" s="31">
        <v>2017</v>
      </c>
      <c r="B2708" s="31">
        <v>34</v>
      </c>
      <c r="C2708" s="32">
        <v>4.5649599999999999E-3</v>
      </c>
      <c r="D2708" s="32">
        <v>4.55456E-3</v>
      </c>
      <c r="E2708" s="32">
        <v>0.99544544000000001</v>
      </c>
    </row>
    <row r="2709" spans="1:5">
      <c r="A2709" s="31">
        <v>2017</v>
      </c>
      <c r="B2709" s="31">
        <v>35</v>
      </c>
      <c r="C2709" s="32">
        <v>4.8067400000000003E-3</v>
      </c>
      <c r="D2709" s="32">
        <v>4.7952100000000003E-3</v>
      </c>
      <c r="E2709" s="32">
        <v>0.99520478999999995</v>
      </c>
    </row>
    <row r="2710" spans="1:5">
      <c r="A2710" s="31">
        <v>2017</v>
      </c>
      <c r="B2710" s="31">
        <v>36</v>
      </c>
      <c r="C2710" s="32">
        <v>5.0383499999999996E-3</v>
      </c>
      <c r="D2710" s="32">
        <v>5.0256900000000002E-3</v>
      </c>
      <c r="E2710" s="32">
        <v>0.99497431000000003</v>
      </c>
    </row>
    <row r="2711" spans="1:5">
      <c r="A2711" s="31">
        <v>2017</v>
      </c>
      <c r="B2711" s="31">
        <v>37</v>
      </c>
      <c r="C2711" s="32">
        <v>5.2740399999999998E-3</v>
      </c>
      <c r="D2711" s="32">
        <v>5.2601599999999998E-3</v>
      </c>
      <c r="E2711" s="32">
        <v>0.99473984000000004</v>
      </c>
    </row>
    <row r="2712" spans="1:5">
      <c r="A2712" s="31">
        <v>2017</v>
      </c>
      <c r="B2712" s="31">
        <v>38</v>
      </c>
      <c r="C2712" s="32">
        <v>5.5664299999999998E-3</v>
      </c>
      <c r="D2712" s="32">
        <v>5.5509799999999996E-3</v>
      </c>
      <c r="E2712" s="32">
        <v>0.99444902000000002</v>
      </c>
    </row>
    <row r="2713" spans="1:5">
      <c r="A2713" s="31">
        <v>2017</v>
      </c>
      <c r="B2713" s="31">
        <v>39</v>
      </c>
      <c r="C2713" s="32">
        <v>5.8193699999999999E-3</v>
      </c>
      <c r="D2713" s="32">
        <v>5.8024799999999996E-3</v>
      </c>
      <c r="E2713" s="32">
        <v>0.99419751999999995</v>
      </c>
    </row>
    <row r="2714" spans="1:5">
      <c r="A2714" s="31">
        <v>2017</v>
      </c>
      <c r="B2714" s="31">
        <v>40</v>
      </c>
      <c r="C2714" s="32">
        <v>6.1735699999999998E-3</v>
      </c>
      <c r="D2714" s="32">
        <v>6.1545799999999998E-3</v>
      </c>
      <c r="E2714" s="32">
        <v>0.99384541999999998</v>
      </c>
    </row>
    <row r="2715" spans="1:5">
      <c r="A2715" s="31">
        <v>2017</v>
      </c>
      <c r="B2715" s="31">
        <v>41</v>
      </c>
      <c r="C2715" s="32">
        <v>6.3721300000000002E-3</v>
      </c>
      <c r="D2715" s="32">
        <v>6.3518899999999998E-3</v>
      </c>
      <c r="E2715" s="32">
        <v>0.99364810999999997</v>
      </c>
    </row>
    <row r="2716" spans="1:5">
      <c r="A2716" s="31">
        <v>2017</v>
      </c>
      <c r="B2716" s="31">
        <v>42</v>
      </c>
      <c r="C2716" s="32">
        <v>6.7783899999999996E-3</v>
      </c>
      <c r="D2716" s="32">
        <v>6.7554900000000003E-3</v>
      </c>
      <c r="E2716" s="32">
        <v>0.99324451000000002</v>
      </c>
    </row>
    <row r="2717" spans="1:5">
      <c r="A2717" s="31">
        <v>2017</v>
      </c>
      <c r="B2717" s="31">
        <v>43</v>
      </c>
      <c r="C2717" s="32">
        <v>7.0487700000000002E-3</v>
      </c>
      <c r="D2717" s="32">
        <v>7.0240099999999998E-3</v>
      </c>
      <c r="E2717" s="32">
        <v>0.99297599000000003</v>
      </c>
    </row>
    <row r="2718" spans="1:5">
      <c r="A2718" s="31">
        <v>2017</v>
      </c>
      <c r="B2718" s="31">
        <v>44</v>
      </c>
      <c r="C2718" s="32">
        <v>7.3996799999999996E-3</v>
      </c>
      <c r="D2718" s="32">
        <v>7.3724000000000003E-3</v>
      </c>
      <c r="E2718" s="32">
        <v>0.99262760000000005</v>
      </c>
    </row>
    <row r="2719" spans="1:5">
      <c r="A2719" s="31">
        <v>2017</v>
      </c>
      <c r="B2719" s="31">
        <v>45</v>
      </c>
      <c r="C2719" s="32">
        <v>7.8240199999999992E-3</v>
      </c>
      <c r="D2719" s="32">
        <v>7.7935299999999999E-3</v>
      </c>
      <c r="E2719" s="32">
        <v>0.99220646999999995</v>
      </c>
    </row>
    <row r="2720" spans="1:5">
      <c r="A2720" s="31">
        <v>2017</v>
      </c>
      <c r="B2720" s="31">
        <v>46</v>
      </c>
      <c r="C2720" s="32">
        <v>8.1888199999999994E-3</v>
      </c>
      <c r="D2720" s="32">
        <v>8.15543E-3</v>
      </c>
      <c r="E2720" s="32">
        <v>0.99184457000000004</v>
      </c>
    </row>
    <row r="2721" spans="1:5">
      <c r="A2721" s="31">
        <v>2017</v>
      </c>
      <c r="B2721" s="31">
        <v>47</v>
      </c>
      <c r="C2721" s="32">
        <v>8.6513000000000007E-3</v>
      </c>
      <c r="D2721" s="32">
        <v>8.6140399999999999E-3</v>
      </c>
      <c r="E2721" s="32">
        <v>0.99138596000000001</v>
      </c>
    </row>
    <row r="2722" spans="1:5">
      <c r="A2722" s="31">
        <v>2017</v>
      </c>
      <c r="B2722" s="31">
        <v>48</v>
      </c>
      <c r="C2722" s="32">
        <v>9.2385000000000002E-3</v>
      </c>
      <c r="D2722" s="32">
        <v>9.1960199999999992E-3</v>
      </c>
      <c r="E2722" s="32">
        <v>0.99080398000000003</v>
      </c>
    </row>
    <row r="2723" spans="1:5">
      <c r="A2723" s="31">
        <v>2017</v>
      </c>
      <c r="B2723" s="31">
        <v>49</v>
      </c>
      <c r="C2723" s="32">
        <v>9.8219599999999994E-3</v>
      </c>
      <c r="D2723" s="32">
        <v>9.7739599999999999E-3</v>
      </c>
      <c r="E2723" s="32">
        <v>0.99022604000000003</v>
      </c>
    </row>
    <row r="2724" spans="1:5">
      <c r="A2724" s="31">
        <v>2017</v>
      </c>
      <c r="B2724" s="31">
        <v>50</v>
      </c>
      <c r="C2724" s="32">
        <v>1.061759E-2</v>
      </c>
      <c r="D2724" s="32">
        <v>1.056152E-2</v>
      </c>
      <c r="E2724" s="32">
        <v>0.98943848000000001</v>
      </c>
    </row>
    <row r="2725" spans="1:5">
      <c r="A2725" s="31">
        <v>2017</v>
      </c>
      <c r="B2725" s="31">
        <v>51</v>
      </c>
      <c r="C2725" s="32">
        <v>1.1123030000000001E-2</v>
      </c>
      <c r="D2725" s="32">
        <v>1.106151E-2</v>
      </c>
      <c r="E2725" s="32">
        <v>0.98893849</v>
      </c>
    </row>
    <row r="2726" spans="1:5">
      <c r="A2726" s="31">
        <v>2017</v>
      </c>
      <c r="B2726" s="31">
        <v>52</v>
      </c>
      <c r="C2726" s="32">
        <v>1.2010120000000001E-2</v>
      </c>
      <c r="D2726" s="32">
        <v>1.193843E-2</v>
      </c>
      <c r="E2726" s="32">
        <v>0.98806156999999994</v>
      </c>
    </row>
    <row r="2727" spans="1:5">
      <c r="A2727" s="31">
        <v>2017</v>
      </c>
      <c r="B2727" s="31">
        <v>53</v>
      </c>
      <c r="C2727" s="32">
        <v>1.269407E-2</v>
      </c>
      <c r="D2727" s="32">
        <v>1.261401E-2</v>
      </c>
      <c r="E2727" s="32">
        <v>0.98738599000000005</v>
      </c>
    </row>
    <row r="2728" spans="1:5">
      <c r="A2728" s="31">
        <v>2017</v>
      </c>
      <c r="B2728" s="31">
        <v>54</v>
      </c>
      <c r="C2728" s="32">
        <v>1.350487E-2</v>
      </c>
      <c r="D2728" s="32">
        <v>1.3414290000000001E-2</v>
      </c>
      <c r="E2728" s="32">
        <v>0.98658570999999995</v>
      </c>
    </row>
    <row r="2729" spans="1:5">
      <c r="A2729" s="31">
        <v>2017</v>
      </c>
      <c r="B2729" s="31">
        <v>55</v>
      </c>
      <c r="C2729" s="32">
        <v>1.4316270000000001E-2</v>
      </c>
      <c r="D2729" s="32">
        <v>1.421452E-2</v>
      </c>
      <c r="E2729" s="32">
        <v>0.98578547999999999</v>
      </c>
    </row>
    <row r="2730" spans="1:5">
      <c r="A2730" s="31">
        <v>2017</v>
      </c>
      <c r="B2730" s="31">
        <v>56</v>
      </c>
      <c r="C2730" s="32">
        <v>1.525086E-2</v>
      </c>
      <c r="D2730" s="32">
        <v>1.513545E-2</v>
      </c>
      <c r="E2730" s="32">
        <v>0.98486454999999995</v>
      </c>
    </row>
    <row r="2731" spans="1:5">
      <c r="A2731" s="31">
        <v>2017</v>
      </c>
      <c r="B2731" s="31">
        <v>57</v>
      </c>
      <c r="C2731" s="32">
        <v>1.621819E-2</v>
      </c>
      <c r="D2731" s="32">
        <v>1.608774E-2</v>
      </c>
      <c r="E2731" s="32">
        <v>0.98391225999999998</v>
      </c>
    </row>
    <row r="2732" spans="1:5">
      <c r="A2732" s="31">
        <v>2017</v>
      </c>
      <c r="B2732" s="31">
        <v>58</v>
      </c>
      <c r="C2732" s="32">
        <v>1.7529630000000001E-2</v>
      </c>
      <c r="D2732" s="32">
        <v>1.737733E-2</v>
      </c>
      <c r="E2732" s="32">
        <v>0.98262267000000003</v>
      </c>
    </row>
    <row r="2733" spans="1:5">
      <c r="A2733" s="31">
        <v>2017</v>
      </c>
      <c r="B2733" s="31">
        <v>59</v>
      </c>
      <c r="C2733" s="32">
        <v>1.8858320000000001E-2</v>
      </c>
      <c r="D2733" s="32">
        <v>1.868216E-2</v>
      </c>
      <c r="E2733" s="32">
        <v>0.98131784</v>
      </c>
    </row>
    <row r="2734" spans="1:5">
      <c r="A2734" s="31">
        <v>2017</v>
      </c>
      <c r="B2734" s="31">
        <v>60</v>
      </c>
      <c r="C2734" s="32">
        <v>2.0779590000000001E-2</v>
      </c>
      <c r="D2734" s="32">
        <v>2.0565920000000001E-2</v>
      </c>
      <c r="E2734" s="32">
        <v>0.97943407999999998</v>
      </c>
    </row>
    <row r="2735" spans="1:5">
      <c r="A2735" s="31">
        <v>2017</v>
      </c>
      <c r="B2735" s="31">
        <v>61</v>
      </c>
      <c r="C2735" s="32">
        <v>2.2095409999999999E-2</v>
      </c>
      <c r="D2735" s="32">
        <v>2.1853979999999999E-2</v>
      </c>
      <c r="E2735" s="32">
        <v>0.97814601999999995</v>
      </c>
    </row>
    <row r="2736" spans="1:5">
      <c r="A2736" s="31">
        <v>2017</v>
      </c>
      <c r="B2736" s="31">
        <v>62</v>
      </c>
      <c r="C2736" s="32">
        <v>2.430943E-2</v>
      </c>
      <c r="D2736" s="32">
        <v>2.4017500000000001E-2</v>
      </c>
      <c r="E2736" s="32">
        <v>0.97598249999999998</v>
      </c>
    </row>
    <row r="2737" spans="1:5">
      <c r="A2737" s="31">
        <v>2017</v>
      </c>
      <c r="B2737" s="31">
        <v>63</v>
      </c>
      <c r="C2737" s="32">
        <v>2.6324759999999999E-2</v>
      </c>
      <c r="D2737" s="32">
        <v>2.5982760000000001E-2</v>
      </c>
      <c r="E2737" s="32">
        <v>0.97401724000000001</v>
      </c>
    </row>
    <row r="2738" spans="1:5">
      <c r="A2738" s="31">
        <v>2017</v>
      </c>
      <c r="B2738" s="31">
        <v>64</v>
      </c>
      <c r="C2738" s="32">
        <v>2.8553419999999999E-2</v>
      </c>
      <c r="D2738" s="32">
        <v>2.8151510000000001E-2</v>
      </c>
      <c r="E2738" s="32">
        <v>0.97184848999999995</v>
      </c>
    </row>
    <row r="2739" spans="1:5">
      <c r="A2739" s="31">
        <v>2017</v>
      </c>
      <c r="B2739" s="31">
        <v>65</v>
      </c>
      <c r="C2739" s="32">
        <v>3.105805E-2</v>
      </c>
      <c r="D2739" s="32">
        <v>3.0583119999999998E-2</v>
      </c>
      <c r="E2739" s="32">
        <v>0.96941688000000004</v>
      </c>
    </row>
    <row r="2740" spans="1:5">
      <c r="A2740" s="31">
        <v>2017</v>
      </c>
      <c r="B2740" s="31">
        <v>66</v>
      </c>
      <c r="C2740" s="32">
        <v>3.3398860000000002E-2</v>
      </c>
      <c r="D2740" s="32">
        <v>3.2850280000000003E-2</v>
      </c>
      <c r="E2740" s="32">
        <v>0.96714971999999999</v>
      </c>
    </row>
    <row r="2741" spans="1:5">
      <c r="A2741" s="31">
        <v>2017</v>
      </c>
      <c r="B2741" s="31">
        <v>67</v>
      </c>
      <c r="C2741" s="32">
        <v>3.6324719999999998E-2</v>
      </c>
      <c r="D2741" s="32">
        <v>3.567675E-2</v>
      </c>
      <c r="E2741" s="32">
        <v>0.96432324999999997</v>
      </c>
    </row>
    <row r="2742" spans="1:5">
      <c r="A2742" s="31">
        <v>2017</v>
      </c>
      <c r="B2742" s="31">
        <v>68</v>
      </c>
      <c r="C2742" s="32">
        <v>3.9693230000000003E-2</v>
      </c>
      <c r="D2742" s="32">
        <v>3.8920780000000002E-2</v>
      </c>
      <c r="E2742" s="32">
        <v>0.96107922000000001</v>
      </c>
    </row>
    <row r="2743" spans="1:5">
      <c r="A2743" s="31">
        <v>2017</v>
      </c>
      <c r="B2743" s="31">
        <v>69</v>
      </c>
      <c r="C2743" s="32">
        <v>4.30981E-2</v>
      </c>
      <c r="D2743" s="32">
        <v>4.2188969999999999E-2</v>
      </c>
      <c r="E2743" s="32">
        <v>0.95781103000000001</v>
      </c>
    </row>
    <row r="2744" spans="1:5">
      <c r="A2744" s="31">
        <v>2017</v>
      </c>
      <c r="B2744" s="31">
        <v>70</v>
      </c>
      <c r="C2744" s="32">
        <v>4.8035210000000002E-2</v>
      </c>
      <c r="D2744" s="32">
        <v>4.6908579999999998E-2</v>
      </c>
      <c r="E2744" s="32">
        <v>0.95309142000000002</v>
      </c>
    </row>
    <row r="2745" spans="1:5">
      <c r="A2745" s="31">
        <v>2017</v>
      </c>
      <c r="B2745" s="31">
        <v>71</v>
      </c>
      <c r="C2745" s="32">
        <v>5.1469630000000002E-2</v>
      </c>
      <c r="D2745" s="32">
        <v>5.0178300000000002E-2</v>
      </c>
      <c r="E2745" s="32">
        <v>0.94982169999999999</v>
      </c>
    </row>
    <row r="2746" spans="1:5">
      <c r="A2746" s="31">
        <v>2017</v>
      </c>
      <c r="B2746" s="31">
        <v>72</v>
      </c>
      <c r="C2746" s="32">
        <v>5.7261380000000001E-2</v>
      </c>
      <c r="D2746" s="32">
        <v>5.5667580000000001E-2</v>
      </c>
      <c r="E2746" s="32">
        <v>0.94433241999999995</v>
      </c>
    </row>
    <row r="2747" spans="1:5">
      <c r="A2747" s="31">
        <v>2017</v>
      </c>
      <c r="B2747" s="31">
        <v>73</v>
      </c>
      <c r="C2747" s="32">
        <v>6.2423770000000003E-2</v>
      </c>
      <c r="D2747" s="32">
        <v>6.0534379999999999E-2</v>
      </c>
      <c r="E2747" s="32">
        <v>0.93946562</v>
      </c>
    </row>
    <row r="2748" spans="1:5">
      <c r="A2748" s="31">
        <v>2017</v>
      </c>
      <c r="B2748" s="31">
        <v>74</v>
      </c>
      <c r="C2748" s="32">
        <v>6.8352640000000006E-2</v>
      </c>
      <c r="D2748" s="32">
        <v>6.6093799999999994E-2</v>
      </c>
      <c r="E2748" s="32">
        <v>0.93390620000000002</v>
      </c>
    </row>
    <row r="2749" spans="1:5">
      <c r="A2749" s="31">
        <v>2017</v>
      </c>
      <c r="B2749" s="31">
        <v>75</v>
      </c>
      <c r="C2749" s="32">
        <v>7.4886480000000005E-2</v>
      </c>
      <c r="D2749" s="32">
        <v>7.2183689999999995E-2</v>
      </c>
      <c r="E2749" s="32">
        <v>0.92781630999999998</v>
      </c>
    </row>
    <row r="2750" spans="1:5">
      <c r="A2750" s="31">
        <v>2017</v>
      </c>
      <c r="B2750" s="31">
        <v>76</v>
      </c>
      <c r="C2750" s="32">
        <v>8.1445069999999994E-2</v>
      </c>
      <c r="D2750" s="32">
        <v>7.82582E-2</v>
      </c>
      <c r="E2750" s="32">
        <v>0.92174179999999994</v>
      </c>
    </row>
    <row r="2751" spans="1:5">
      <c r="A2751" s="31">
        <v>2017</v>
      </c>
      <c r="B2751" s="31">
        <v>77</v>
      </c>
      <c r="C2751" s="32">
        <v>8.8487620000000003E-2</v>
      </c>
      <c r="D2751" s="32">
        <v>8.4738469999999996E-2</v>
      </c>
      <c r="E2751" s="32">
        <v>0.91526152999999999</v>
      </c>
    </row>
    <row r="2752" spans="1:5">
      <c r="A2752" s="31">
        <v>2017</v>
      </c>
      <c r="B2752" s="31">
        <v>78</v>
      </c>
      <c r="C2752" s="32">
        <v>9.7327200000000003E-2</v>
      </c>
      <c r="D2752" s="32">
        <v>9.2810690000000001E-2</v>
      </c>
      <c r="E2752" s="32">
        <v>0.90718931000000003</v>
      </c>
    </row>
    <row r="2753" spans="1:5">
      <c r="A2753" s="31">
        <v>2017</v>
      </c>
      <c r="B2753" s="31">
        <v>79</v>
      </c>
      <c r="C2753" s="32">
        <v>0.10544568</v>
      </c>
      <c r="D2753" s="32">
        <v>0.10016471</v>
      </c>
      <c r="E2753" s="32">
        <v>0.89983528999999995</v>
      </c>
    </row>
    <row r="2754" spans="1:5">
      <c r="A2754" s="31">
        <v>2017</v>
      </c>
      <c r="B2754" s="31">
        <v>80</v>
      </c>
      <c r="C2754" s="32">
        <v>0.11613123</v>
      </c>
      <c r="D2754" s="32">
        <v>0.10975806</v>
      </c>
      <c r="E2754" s="32">
        <v>0.89024194000000001</v>
      </c>
    </row>
    <row r="2755" spans="1:5">
      <c r="A2755" s="31">
        <v>2017</v>
      </c>
      <c r="B2755" s="31">
        <v>81</v>
      </c>
      <c r="C2755" s="32">
        <v>0.12421718</v>
      </c>
      <c r="D2755" s="32">
        <v>0.11695337</v>
      </c>
      <c r="E2755" s="32">
        <v>0.88304663000000005</v>
      </c>
    </row>
    <row r="2756" spans="1:5">
      <c r="A2756" s="31">
        <v>2017</v>
      </c>
      <c r="B2756" s="31">
        <v>82</v>
      </c>
      <c r="C2756" s="32">
        <v>0.13762103000000001</v>
      </c>
      <c r="D2756" s="32">
        <v>0.12876092</v>
      </c>
      <c r="E2756" s="32">
        <v>0.87123908000000005</v>
      </c>
    </row>
    <row r="2757" spans="1:5">
      <c r="A2757" s="31">
        <v>2017</v>
      </c>
      <c r="B2757" s="31">
        <v>83</v>
      </c>
      <c r="C2757" s="32">
        <v>0.14987400000000001</v>
      </c>
      <c r="D2757" s="32">
        <v>0.13942584999999999</v>
      </c>
      <c r="E2757" s="32">
        <v>0.86057415000000004</v>
      </c>
    </row>
    <row r="2758" spans="1:5">
      <c r="A2758" s="31">
        <v>2017</v>
      </c>
      <c r="B2758" s="31">
        <v>84</v>
      </c>
      <c r="C2758" s="32">
        <v>0.16414475000000001</v>
      </c>
      <c r="D2758" s="32">
        <v>0.15169479999999999</v>
      </c>
      <c r="E2758" s="32">
        <v>0.84830519999999998</v>
      </c>
    </row>
    <row r="2759" spans="1:5">
      <c r="A2759" s="31">
        <v>2017</v>
      </c>
      <c r="B2759" s="31">
        <v>85</v>
      </c>
      <c r="C2759" s="32">
        <v>0.17757825999999999</v>
      </c>
      <c r="D2759" s="32">
        <v>0.16309702000000001</v>
      </c>
      <c r="E2759" s="32">
        <v>0.83690297999999996</v>
      </c>
    </row>
    <row r="2760" spans="1:5">
      <c r="A2760" s="31">
        <v>2017</v>
      </c>
      <c r="B2760" s="31">
        <v>86</v>
      </c>
      <c r="C2760" s="32">
        <v>0.19240412000000001</v>
      </c>
      <c r="D2760" s="32">
        <v>0.17551884000000001</v>
      </c>
      <c r="E2760" s="32">
        <v>0.82448116000000005</v>
      </c>
    </row>
    <row r="2761" spans="1:5">
      <c r="A2761" s="31">
        <v>2017</v>
      </c>
      <c r="B2761" s="31">
        <v>87</v>
      </c>
      <c r="C2761" s="32">
        <v>0.20718971</v>
      </c>
      <c r="D2761" s="32">
        <v>0.18774073999999999</v>
      </c>
      <c r="E2761" s="32">
        <v>0.81225926000000004</v>
      </c>
    </row>
    <row r="2762" spans="1:5">
      <c r="A2762" s="31">
        <v>2017</v>
      </c>
      <c r="B2762" s="31">
        <v>88</v>
      </c>
      <c r="C2762" s="32">
        <v>0.22360685</v>
      </c>
      <c r="D2762" s="32">
        <v>0.20112084999999999</v>
      </c>
      <c r="E2762" s="32">
        <v>0.79887914999999998</v>
      </c>
    </row>
    <row r="2763" spans="1:5">
      <c r="A2763" s="31">
        <v>2017</v>
      </c>
      <c r="B2763" s="31">
        <v>89</v>
      </c>
      <c r="C2763" s="32">
        <v>0.23951968000000001</v>
      </c>
      <c r="D2763" s="32">
        <v>0.21390273000000001</v>
      </c>
      <c r="E2763" s="32">
        <v>0.78609726999999996</v>
      </c>
    </row>
    <row r="2764" spans="1:5">
      <c r="A2764" s="31">
        <v>2017</v>
      </c>
      <c r="B2764" s="31">
        <v>90</v>
      </c>
      <c r="C2764" s="32">
        <v>0.26043738</v>
      </c>
      <c r="D2764" s="32">
        <v>0.23043095999999999</v>
      </c>
      <c r="E2764" s="32">
        <v>0.76956904000000004</v>
      </c>
    </row>
    <row r="2765" spans="1:5">
      <c r="A2765" s="31">
        <v>2017</v>
      </c>
      <c r="B2765" s="31">
        <v>91</v>
      </c>
      <c r="C2765" s="32">
        <v>0.27479595000000001</v>
      </c>
      <c r="D2765" s="32">
        <v>0.24160052000000001</v>
      </c>
      <c r="E2765" s="32">
        <v>0.75839948000000001</v>
      </c>
    </row>
    <row r="2766" spans="1:5">
      <c r="A2766" s="31">
        <v>2017</v>
      </c>
      <c r="B2766" s="31">
        <v>92</v>
      </c>
      <c r="C2766" s="32">
        <v>0.29713073000000001</v>
      </c>
      <c r="D2766" s="32">
        <v>0.25869727999999997</v>
      </c>
      <c r="E2766" s="32">
        <v>0.74130271999999997</v>
      </c>
    </row>
    <row r="2767" spans="1:5">
      <c r="A2767" s="31">
        <v>2017</v>
      </c>
      <c r="B2767" s="31">
        <v>93</v>
      </c>
      <c r="C2767" s="32">
        <v>0.31776095999999998</v>
      </c>
      <c r="D2767" s="32">
        <v>0.27419649000000001</v>
      </c>
      <c r="E2767" s="32">
        <v>0.72580350999999999</v>
      </c>
    </row>
    <row r="2768" spans="1:5">
      <c r="A2768" s="31">
        <v>2017</v>
      </c>
      <c r="B2768" s="31">
        <v>94</v>
      </c>
      <c r="C2768" s="32">
        <v>0.34016561000000001</v>
      </c>
      <c r="D2768" s="32">
        <v>0.29071925999999998</v>
      </c>
      <c r="E2768" s="32">
        <v>0.70928073999999997</v>
      </c>
    </row>
    <row r="2769" spans="1:5">
      <c r="A2769" s="31">
        <v>2017</v>
      </c>
      <c r="B2769" s="31">
        <v>95</v>
      </c>
      <c r="C2769" s="32">
        <v>0.36451818000000002</v>
      </c>
      <c r="D2769" s="32">
        <v>0.30832343000000001</v>
      </c>
      <c r="E2769" s="32">
        <v>0.69167657000000005</v>
      </c>
    </row>
    <row r="2770" spans="1:5">
      <c r="A2770" s="31">
        <v>2017</v>
      </c>
      <c r="B2770" s="31">
        <v>96</v>
      </c>
      <c r="C2770" s="32">
        <v>0.38704432</v>
      </c>
      <c r="D2770" s="32">
        <v>0.32428750000000001</v>
      </c>
      <c r="E2770" s="32">
        <v>0.67571250000000005</v>
      </c>
    </row>
    <row r="2771" spans="1:5">
      <c r="A2771" s="31">
        <v>2017</v>
      </c>
      <c r="B2771" s="31">
        <v>97</v>
      </c>
      <c r="C2771" s="32">
        <v>0.40901345</v>
      </c>
      <c r="D2771" s="32">
        <v>0.33956924999999999</v>
      </c>
      <c r="E2771" s="32">
        <v>0.66043074999999996</v>
      </c>
    </row>
    <row r="2772" spans="1:5">
      <c r="A2772" s="31">
        <v>2017</v>
      </c>
      <c r="B2772" s="31">
        <v>98</v>
      </c>
      <c r="C2772" s="32">
        <v>0.43021767</v>
      </c>
      <c r="D2772" s="32">
        <v>0.35405690000000001</v>
      </c>
      <c r="E2772" s="32">
        <v>0.64594309999999999</v>
      </c>
    </row>
    <row r="2773" spans="1:5">
      <c r="A2773" s="31">
        <v>2017</v>
      </c>
      <c r="B2773" s="31">
        <v>99</v>
      </c>
      <c r="C2773" s="32">
        <v>0.45733701999999998</v>
      </c>
      <c r="D2773" s="32">
        <v>0.37222165000000002</v>
      </c>
      <c r="E2773" s="32">
        <v>0.62777835000000004</v>
      </c>
    </row>
    <row r="2774" spans="1:5">
      <c r="A2774" s="31">
        <v>2018</v>
      </c>
      <c r="B2774" s="31">
        <v>1</v>
      </c>
      <c r="C2774" s="32">
        <v>1.10963E-2</v>
      </c>
      <c r="D2774" s="32">
        <v>1.1035079999999999E-2</v>
      </c>
      <c r="E2774" s="32">
        <v>0.98896492000000003</v>
      </c>
    </row>
    <row r="2775" spans="1:5">
      <c r="A2775" s="31">
        <v>2018</v>
      </c>
      <c r="B2775" s="31">
        <v>2</v>
      </c>
      <c r="C2775" s="32">
        <v>6.7807199999999996E-3</v>
      </c>
      <c r="D2775" s="32">
        <v>6.7578100000000004E-3</v>
      </c>
      <c r="E2775" s="32">
        <v>0.99324219000000002</v>
      </c>
    </row>
    <row r="2776" spans="1:5">
      <c r="A2776" s="31">
        <v>2018</v>
      </c>
      <c r="B2776" s="31">
        <v>3</v>
      </c>
      <c r="C2776" s="32">
        <v>4.6266600000000003E-3</v>
      </c>
      <c r="D2776" s="32">
        <v>4.6159800000000004E-3</v>
      </c>
      <c r="E2776" s="32">
        <v>0.99538402000000004</v>
      </c>
    </row>
    <row r="2777" spans="1:5">
      <c r="A2777" s="31">
        <v>2018</v>
      </c>
      <c r="B2777" s="31">
        <v>4</v>
      </c>
      <c r="C2777" s="32">
        <v>3.2644100000000001E-3</v>
      </c>
      <c r="D2777" s="32">
        <v>3.2590900000000001E-3</v>
      </c>
      <c r="E2777" s="32">
        <v>0.99674090999999998</v>
      </c>
    </row>
    <row r="2778" spans="1:5">
      <c r="A2778" s="31">
        <v>2018</v>
      </c>
      <c r="B2778" s="31">
        <v>5</v>
      </c>
      <c r="C2778" s="32">
        <v>2.4606599999999999E-3</v>
      </c>
      <c r="D2778" s="32">
        <v>2.4576400000000001E-3</v>
      </c>
      <c r="E2778" s="32">
        <v>0.99754235999999996</v>
      </c>
    </row>
    <row r="2779" spans="1:5">
      <c r="A2779" s="31">
        <v>2018</v>
      </c>
      <c r="B2779" s="31">
        <v>6</v>
      </c>
      <c r="C2779" s="32">
        <v>2.0251900000000001E-3</v>
      </c>
      <c r="D2779" s="32">
        <v>2.02315E-3</v>
      </c>
      <c r="E2779" s="32">
        <v>0.99797685000000003</v>
      </c>
    </row>
    <row r="2780" spans="1:5">
      <c r="A2780" s="31">
        <v>2018</v>
      </c>
      <c r="B2780" s="31">
        <v>7</v>
      </c>
      <c r="C2780" s="32">
        <v>1.7198999999999999E-3</v>
      </c>
      <c r="D2780" s="32">
        <v>1.71842E-3</v>
      </c>
      <c r="E2780" s="32">
        <v>0.99828158</v>
      </c>
    </row>
    <row r="2781" spans="1:5">
      <c r="A2781" s="31">
        <v>2018</v>
      </c>
      <c r="B2781" s="31">
        <v>8</v>
      </c>
      <c r="C2781" s="32">
        <v>1.50523E-3</v>
      </c>
      <c r="D2781" s="32">
        <v>1.5041E-3</v>
      </c>
      <c r="E2781" s="32">
        <v>0.99849589999999999</v>
      </c>
    </row>
    <row r="2782" spans="1:5">
      <c r="A2782" s="31">
        <v>2018</v>
      </c>
      <c r="B2782" s="31">
        <v>9</v>
      </c>
      <c r="C2782" s="32">
        <v>1.3654100000000001E-3</v>
      </c>
      <c r="D2782" s="32">
        <v>1.36447E-3</v>
      </c>
      <c r="E2782" s="32">
        <v>0.99863553000000005</v>
      </c>
    </row>
    <row r="2783" spans="1:5">
      <c r="A2783" s="31">
        <v>2018</v>
      </c>
      <c r="B2783" s="31">
        <v>10</v>
      </c>
      <c r="C2783" s="32">
        <v>1.2850800000000001E-3</v>
      </c>
      <c r="D2783" s="32">
        <v>1.28425E-3</v>
      </c>
      <c r="E2783" s="32">
        <v>0.99871575000000001</v>
      </c>
    </row>
    <row r="2784" spans="1:5">
      <c r="A2784" s="31">
        <v>2018</v>
      </c>
      <c r="B2784" s="31">
        <v>11</v>
      </c>
      <c r="C2784" s="32">
        <v>1.24803E-3</v>
      </c>
      <c r="D2784" s="32">
        <v>1.2472500000000001E-3</v>
      </c>
      <c r="E2784" s="32">
        <v>0.99875274999999997</v>
      </c>
    </row>
    <row r="2785" spans="1:5">
      <c r="A2785" s="31">
        <v>2018</v>
      </c>
      <c r="B2785" s="31">
        <v>12</v>
      </c>
      <c r="C2785" s="32">
        <v>1.26344E-3</v>
      </c>
      <c r="D2785" s="32">
        <v>1.2626499999999999E-3</v>
      </c>
      <c r="E2785" s="32">
        <v>0.99873734999999997</v>
      </c>
    </row>
    <row r="2786" spans="1:5">
      <c r="A2786" s="31">
        <v>2018</v>
      </c>
      <c r="B2786" s="31">
        <v>13</v>
      </c>
      <c r="C2786" s="32">
        <v>1.31934E-3</v>
      </c>
      <c r="D2786" s="32">
        <v>1.31847E-3</v>
      </c>
      <c r="E2786" s="32">
        <v>0.99868153000000004</v>
      </c>
    </row>
    <row r="2787" spans="1:5">
      <c r="A2787" s="31">
        <v>2018</v>
      </c>
      <c r="B2787" s="31">
        <v>14</v>
      </c>
      <c r="C2787" s="32">
        <v>1.4214900000000001E-3</v>
      </c>
      <c r="D2787" s="32">
        <v>1.42048E-3</v>
      </c>
      <c r="E2787" s="32">
        <v>0.99857952000000005</v>
      </c>
    </row>
    <row r="2788" spans="1:5">
      <c r="A2788" s="31">
        <v>2018</v>
      </c>
      <c r="B2788" s="31">
        <v>15</v>
      </c>
      <c r="C2788" s="32">
        <v>1.55828E-3</v>
      </c>
      <c r="D2788" s="32">
        <v>1.55707E-3</v>
      </c>
      <c r="E2788" s="32">
        <v>0.99844292999999995</v>
      </c>
    </row>
    <row r="2789" spans="1:5">
      <c r="A2789" s="31">
        <v>2018</v>
      </c>
      <c r="B2789" s="31">
        <v>16</v>
      </c>
      <c r="C2789" s="32">
        <v>1.7372799999999999E-3</v>
      </c>
      <c r="D2789" s="32">
        <v>1.73577E-3</v>
      </c>
      <c r="E2789" s="32">
        <v>0.99826422999999997</v>
      </c>
    </row>
    <row r="2790" spans="1:5">
      <c r="A2790" s="31">
        <v>2018</v>
      </c>
      <c r="B2790" s="31">
        <v>17</v>
      </c>
      <c r="C2790" s="32">
        <v>1.92278E-3</v>
      </c>
      <c r="D2790" s="32">
        <v>1.9209400000000001E-3</v>
      </c>
      <c r="E2790" s="32">
        <v>0.99807906000000002</v>
      </c>
    </row>
    <row r="2791" spans="1:5">
      <c r="A2791" s="31">
        <v>2018</v>
      </c>
      <c r="B2791" s="31">
        <v>18</v>
      </c>
      <c r="C2791" s="32">
        <v>2.11824E-3</v>
      </c>
      <c r="D2791" s="32">
        <v>2.1159999999999998E-3</v>
      </c>
      <c r="E2791" s="32">
        <v>0.99788399999999999</v>
      </c>
    </row>
    <row r="2792" spans="1:5">
      <c r="A2792" s="31">
        <v>2018</v>
      </c>
      <c r="B2792" s="31">
        <v>19</v>
      </c>
      <c r="C2792" s="32">
        <v>2.29532E-3</v>
      </c>
      <c r="D2792" s="32">
        <v>2.2926800000000001E-3</v>
      </c>
      <c r="E2792" s="32">
        <v>0.99770731999999995</v>
      </c>
    </row>
    <row r="2793" spans="1:5">
      <c r="A2793" s="31">
        <v>2018</v>
      </c>
      <c r="B2793" s="31">
        <v>20</v>
      </c>
      <c r="C2793" s="32">
        <v>2.4678500000000002E-3</v>
      </c>
      <c r="D2793" s="32">
        <v>2.46481E-3</v>
      </c>
      <c r="E2793" s="32">
        <v>0.99753519000000002</v>
      </c>
    </row>
    <row r="2794" spans="1:5">
      <c r="A2794" s="31">
        <v>2018</v>
      </c>
      <c r="B2794" s="31">
        <v>21</v>
      </c>
      <c r="C2794" s="32">
        <v>2.6219699999999999E-3</v>
      </c>
      <c r="D2794" s="32">
        <v>2.6185399999999999E-3</v>
      </c>
      <c r="E2794" s="32">
        <v>0.99738146000000005</v>
      </c>
    </row>
    <row r="2795" spans="1:5">
      <c r="A2795" s="31">
        <v>2018</v>
      </c>
      <c r="B2795" s="31">
        <v>22</v>
      </c>
      <c r="C2795" s="32">
        <v>2.7630200000000001E-3</v>
      </c>
      <c r="D2795" s="32">
        <v>2.7592099999999998E-3</v>
      </c>
      <c r="E2795" s="32">
        <v>0.99724078999999999</v>
      </c>
    </row>
    <row r="2796" spans="1:5">
      <c r="A2796" s="31">
        <v>2018</v>
      </c>
      <c r="B2796" s="31">
        <v>23</v>
      </c>
      <c r="C2796" s="32">
        <v>2.8819399999999999E-3</v>
      </c>
      <c r="D2796" s="32">
        <v>2.8777899999999999E-3</v>
      </c>
      <c r="E2796" s="32">
        <v>0.99712221000000001</v>
      </c>
    </row>
    <row r="2797" spans="1:5">
      <c r="A2797" s="31">
        <v>2018</v>
      </c>
      <c r="B2797" s="31">
        <v>24</v>
      </c>
      <c r="C2797" s="32">
        <v>2.9914299999999998E-3</v>
      </c>
      <c r="D2797" s="32">
        <v>2.9869599999999999E-3</v>
      </c>
      <c r="E2797" s="32">
        <v>0.99701304000000002</v>
      </c>
    </row>
    <row r="2798" spans="1:5">
      <c r="A2798" s="31">
        <v>2018</v>
      </c>
      <c r="B2798" s="31">
        <v>25</v>
      </c>
      <c r="C2798" s="32">
        <v>3.09268E-3</v>
      </c>
      <c r="D2798" s="32">
        <v>3.0879000000000002E-3</v>
      </c>
      <c r="E2798" s="32">
        <v>0.99691209999999997</v>
      </c>
    </row>
    <row r="2799" spans="1:5">
      <c r="A2799" s="31">
        <v>2018</v>
      </c>
      <c r="B2799" s="31">
        <v>26</v>
      </c>
      <c r="C2799" s="32">
        <v>3.19426E-3</v>
      </c>
      <c r="D2799" s="32">
        <v>3.1891699999999999E-3</v>
      </c>
      <c r="E2799" s="32">
        <v>0.99681083000000004</v>
      </c>
    </row>
    <row r="2800" spans="1:5">
      <c r="A2800" s="31">
        <v>2018</v>
      </c>
      <c r="B2800" s="31">
        <v>27</v>
      </c>
      <c r="C2800" s="32">
        <v>3.3026900000000001E-3</v>
      </c>
      <c r="D2800" s="32">
        <v>3.2972499999999998E-3</v>
      </c>
      <c r="E2800" s="32">
        <v>0.99670274999999997</v>
      </c>
    </row>
    <row r="2801" spans="1:5">
      <c r="A2801" s="31">
        <v>2018</v>
      </c>
      <c r="B2801" s="31">
        <v>28</v>
      </c>
      <c r="C2801" s="32">
        <v>3.4272999999999999E-3</v>
      </c>
      <c r="D2801" s="32">
        <v>3.42144E-3</v>
      </c>
      <c r="E2801" s="32">
        <v>0.99657856</v>
      </c>
    </row>
    <row r="2802" spans="1:5">
      <c r="A2802" s="31">
        <v>2018</v>
      </c>
      <c r="B2802" s="31">
        <v>29</v>
      </c>
      <c r="C2802" s="32">
        <v>3.5468100000000001E-3</v>
      </c>
      <c r="D2802" s="32">
        <v>3.5405300000000001E-3</v>
      </c>
      <c r="E2802" s="32">
        <v>0.99645947000000001</v>
      </c>
    </row>
    <row r="2803" spans="1:5">
      <c r="A2803" s="31">
        <v>2018</v>
      </c>
      <c r="B2803" s="31">
        <v>30</v>
      </c>
      <c r="C2803" s="32">
        <v>3.7187399999999999E-3</v>
      </c>
      <c r="D2803" s="32">
        <v>3.7118400000000001E-3</v>
      </c>
      <c r="E2803" s="32">
        <v>0.99628815999999998</v>
      </c>
    </row>
    <row r="2804" spans="1:5">
      <c r="A2804" s="31">
        <v>2018</v>
      </c>
      <c r="B2804" s="31">
        <v>31</v>
      </c>
      <c r="C2804" s="32">
        <v>3.8295500000000001E-3</v>
      </c>
      <c r="D2804" s="32">
        <v>3.8222299999999998E-3</v>
      </c>
      <c r="E2804" s="32">
        <v>0.99617776999999996</v>
      </c>
    </row>
    <row r="2805" spans="1:5">
      <c r="A2805" s="31">
        <v>2018</v>
      </c>
      <c r="B2805" s="31">
        <v>32</v>
      </c>
      <c r="C2805" s="32">
        <v>4.0417600000000001E-3</v>
      </c>
      <c r="D2805" s="32">
        <v>4.03361E-3</v>
      </c>
      <c r="E2805" s="32">
        <v>0.99596638999999998</v>
      </c>
    </row>
    <row r="2806" spans="1:5">
      <c r="A2806" s="31">
        <v>2018</v>
      </c>
      <c r="B2806" s="31">
        <v>33</v>
      </c>
      <c r="C2806" s="32">
        <v>4.2273099999999997E-3</v>
      </c>
      <c r="D2806" s="32">
        <v>4.2183999999999998E-3</v>
      </c>
      <c r="E2806" s="32">
        <v>0.99578160000000004</v>
      </c>
    </row>
    <row r="2807" spans="1:5">
      <c r="A2807" s="31">
        <v>2018</v>
      </c>
      <c r="B2807" s="31">
        <v>34</v>
      </c>
      <c r="C2807" s="32">
        <v>4.43101E-3</v>
      </c>
      <c r="D2807" s="32">
        <v>4.42122E-3</v>
      </c>
      <c r="E2807" s="32">
        <v>0.99557878</v>
      </c>
    </row>
    <row r="2808" spans="1:5">
      <c r="A2808" s="31">
        <v>2018</v>
      </c>
      <c r="B2808" s="31">
        <v>35</v>
      </c>
      <c r="C2808" s="32">
        <v>4.6694900000000001E-3</v>
      </c>
      <c r="D2808" s="32">
        <v>4.6586099999999997E-3</v>
      </c>
      <c r="E2808" s="32">
        <v>0.99534138999999999</v>
      </c>
    </row>
    <row r="2809" spans="1:5">
      <c r="A2809" s="31">
        <v>2018</v>
      </c>
      <c r="B2809" s="31">
        <v>36</v>
      </c>
      <c r="C2809" s="32">
        <v>4.8986000000000003E-3</v>
      </c>
      <c r="D2809" s="32">
        <v>4.8866300000000003E-3</v>
      </c>
      <c r="E2809" s="32">
        <v>0.99511337</v>
      </c>
    </row>
    <row r="2810" spans="1:5">
      <c r="A2810" s="31">
        <v>2018</v>
      </c>
      <c r="B2810" s="31">
        <v>37</v>
      </c>
      <c r="C2810" s="32">
        <v>5.1328900000000002E-3</v>
      </c>
      <c r="D2810" s="32">
        <v>5.1197500000000002E-3</v>
      </c>
      <c r="E2810" s="32">
        <v>0.99488025000000002</v>
      </c>
    </row>
    <row r="2811" spans="1:5">
      <c r="A2811" s="31">
        <v>2018</v>
      </c>
      <c r="B2811" s="31">
        <v>38</v>
      </c>
      <c r="C2811" s="32">
        <v>5.4223199999999996E-3</v>
      </c>
      <c r="D2811" s="32">
        <v>5.4076599999999999E-3</v>
      </c>
      <c r="E2811" s="32">
        <v>0.99459233999999996</v>
      </c>
    </row>
    <row r="2812" spans="1:5">
      <c r="A2812" s="31">
        <v>2018</v>
      </c>
      <c r="B2812" s="31">
        <v>39</v>
      </c>
      <c r="C2812" s="32">
        <v>5.6742700000000004E-3</v>
      </c>
      <c r="D2812" s="32">
        <v>5.6582200000000003E-3</v>
      </c>
      <c r="E2812" s="32">
        <v>0.99434177999999995</v>
      </c>
    </row>
    <row r="2813" spans="1:5">
      <c r="A2813" s="31">
        <v>2018</v>
      </c>
      <c r="B2813" s="31">
        <v>40</v>
      </c>
      <c r="C2813" s="32">
        <v>6.0256099999999998E-3</v>
      </c>
      <c r="D2813" s="32">
        <v>6.0075099999999998E-3</v>
      </c>
      <c r="E2813" s="32">
        <v>0.99399249000000001</v>
      </c>
    </row>
    <row r="2814" spans="1:5">
      <c r="A2814" s="31">
        <v>2018</v>
      </c>
      <c r="B2814" s="31">
        <v>41</v>
      </c>
      <c r="C2814" s="32">
        <v>6.2256999999999998E-3</v>
      </c>
      <c r="D2814" s="32">
        <v>6.2063800000000001E-3</v>
      </c>
      <c r="E2814" s="32">
        <v>0.99379362000000004</v>
      </c>
    </row>
    <row r="2815" spans="1:5">
      <c r="A2815" s="31">
        <v>2018</v>
      </c>
      <c r="B2815" s="31">
        <v>42</v>
      </c>
      <c r="C2815" s="32">
        <v>6.6298299999999998E-3</v>
      </c>
      <c r="D2815" s="32">
        <v>6.6079199999999998E-3</v>
      </c>
      <c r="E2815" s="32">
        <v>0.99339208000000001</v>
      </c>
    </row>
    <row r="2816" spans="1:5">
      <c r="A2816" s="31">
        <v>2018</v>
      </c>
      <c r="B2816" s="31">
        <v>43</v>
      </c>
      <c r="C2816" s="32">
        <v>6.90232E-3</v>
      </c>
      <c r="D2816" s="32">
        <v>6.8785799999999996E-3</v>
      </c>
      <c r="E2816" s="32">
        <v>0.99312142000000003</v>
      </c>
    </row>
    <row r="2817" spans="1:5">
      <c r="A2817" s="31">
        <v>2018</v>
      </c>
      <c r="B2817" s="31">
        <v>44</v>
      </c>
      <c r="C2817" s="32">
        <v>7.2531899999999996E-3</v>
      </c>
      <c r="D2817" s="32">
        <v>7.22698E-3</v>
      </c>
      <c r="E2817" s="32">
        <v>0.99277302000000001</v>
      </c>
    </row>
    <row r="2818" spans="1:5">
      <c r="A2818" s="31">
        <v>2018</v>
      </c>
      <c r="B2818" s="31">
        <v>45</v>
      </c>
      <c r="C2818" s="32">
        <v>7.6768699999999997E-3</v>
      </c>
      <c r="D2818" s="32">
        <v>7.6475099999999997E-3</v>
      </c>
      <c r="E2818" s="32">
        <v>0.99235249000000003</v>
      </c>
    </row>
    <row r="2819" spans="1:5">
      <c r="A2819" s="31">
        <v>2018</v>
      </c>
      <c r="B2819" s="31">
        <v>46</v>
      </c>
      <c r="C2819" s="32">
        <v>8.0420100000000005E-3</v>
      </c>
      <c r="D2819" s="32">
        <v>8.0097999999999992E-3</v>
      </c>
      <c r="E2819" s="32">
        <v>0.99199020000000004</v>
      </c>
    </row>
    <row r="2820" spans="1:5">
      <c r="A2820" s="31">
        <v>2018</v>
      </c>
      <c r="B2820" s="31">
        <v>47</v>
      </c>
      <c r="C2820" s="32">
        <v>8.5033699999999997E-3</v>
      </c>
      <c r="D2820" s="32">
        <v>8.4673700000000001E-3</v>
      </c>
      <c r="E2820" s="32">
        <v>0.99153263000000003</v>
      </c>
    </row>
    <row r="2821" spans="1:5">
      <c r="A2821" s="31">
        <v>2018</v>
      </c>
      <c r="B2821" s="31">
        <v>48</v>
      </c>
      <c r="C2821" s="32">
        <v>9.0829099999999996E-3</v>
      </c>
      <c r="D2821" s="32">
        <v>9.0418500000000006E-3</v>
      </c>
      <c r="E2821" s="32">
        <v>0.99095814999999998</v>
      </c>
    </row>
    <row r="2822" spans="1:5">
      <c r="A2822" s="31">
        <v>2018</v>
      </c>
      <c r="B2822" s="31">
        <v>49</v>
      </c>
      <c r="C2822" s="32">
        <v>9.6568599999999997E-3</v>
      </c>
      <c r="D2822" s="32">
        <v>9.6104599999999995E-3</v>
      </c>
      <c r="E2822" s="32">
        <v>0.99038954000000001</v>
      </c>
    </row>
    <row r="2823" spans="1:5">
      <c r="A2823" s="31">
        <v>2018</v>
      </c>
      <c r="B2823" s="31">
        <v>50</v>
      </c>
      <c r="C2823" s="32">
        <v>1.04431E-2</v>
      </c>
      <c r="D2823" s="32">
        <v>1.038885E-2</v>
      </c>
      <c r="E2823" s="32">
        <v>0.98961114999999999</v>
      </c>
    </row>
    <row r="2824" spans="1:5">
      <c r="A2824" s="31">
        <v>2018</v>
      </c>
      <c r="B2824" s="31">
        <v>51</v>
      </c>
      <c r="C2824" s="32">
        <v>1.094549E-2</v>
      </c>
      <c r="D2824" s="32">
        <v>1.088592E-2</v>
      </c>
      <c r="E2824" s="32">
        <v>0.98911408000000001</v>
      </c>
    </row>
    <row r="2825" spans="1:5">
      <c r="A2825" s="31">
        <v>2018</v>
      </c>
      <c r="B2825" s="31">
        <v>52</v>
      </c>
      <c r="C2825" s="32">
        <v>1.182652E-2</v>
      </c>
      <c r="D2825" s="32">
        <v>1.1757E-2</v>
      </c>
      <c r="E2825" s="32">
        <v>0.98824299999999998</v>
      </c>
    </row>
    <row r="2826" spans="1:5">
      <c r="A2826" s="31">
        <v>2018</v>
      </c>
      <c r="B2826" s="31">
        <v>53</v>
      </c>
      <c r="C2826" s="32">
        <v>1.250982E-2</v>
      </c>
      <c r="D2826" s="32">
        <v>1.243205E-2</v>
      </c>
      <c r="E2826" s="32">
        <v>0.98756794999999997</v>
      </c>
    </row>
    <row r="2827" spans="1:5">
      <c r="A2827" s="31">
        <v>2018</v>
      </c>
      <c r="B2827" s="31">
        <v>54</v>
      </c>
      <c r="C2827" s="32">
        <v>1.3318999999999999E-2</v>
      </c>
      <c r="D2827" s="32">
        <v>1.323089E-2</v>
      </c>
      <c r="E2827" s="32">
        <v>0.98676911</v>
      </c>
    </row>
    <row r="2828" spans="1:5">
      <c r="A2828" s="31">
        <v>2018</v>
      </c>
      <c r="B2828" s="31">
        <v>55</v>
      </c>
      <c r="C2828" s="32">
        <v>1.413008E-2</v>
      </c>
      <c r="D2828" s="32">
        <v>1.403096E-2</v>
      </c>
      <c r="E2828" s="32">
        <v>0.98596903999999996</v>
      </c>
    </row>
    <row r="2829" spans="1:5">
      <c r="A2829" s="31">
        <v>2018</v>
      </c>
      <c r="B2829" s="31">
        <v>56</v>
      </c>
      <c r="C2829" s="32">
        <v>1.5061980000000001E-2</v>
      </c>
      <c r="D2829" s="32">
        <v>1.49494E-2</v>
      </c>
      <c r="E2829" s="32">
        <v>0.9850506</v>
      </c>
    </row>
    <row r="2830" spans="1:5">
      <c r="A2830" s="31">
        <v>2018</v>
      </c>
      <c r="B2830" s="31">
        <v>57</v>
      </c>
      <c r="C2830" s="32">
        <v>1.602514E-2</v>
      </c>
      <c r="D2830" s="32">
        <v>1.589776E-2</v>
      </c>
      <c r="E2830" s="32">
        <v>0.98410224000000002</v>
      </c>
    </row>
    <row r="2831" spans="1:5">
      <c r="A2831" s="31">
        <v>2018</v>
      </c>
      <c r="B2831" s="31">
        <v>58</v>
      </c>
      <c r="C2831" s="32">
        <v>1.7326669999999999E-2</v>
      </c>
      <c r="D2831" s="32">
        <v>1.7177850000000001E-2</v>
      </c>
      <c r="E2831" s="32">
        <v>0.98282214999999995</v>
      </c>
    </row>
    <row r="2832" spans="1:5">
      <c r="A2832" s="31">
        <v>2018</v>
      </c>
      <c r="B2832" s="31">
        <v>59</v>
      </c>
      <c r="C2832" s="32">
        <v>1.864621E-2</v>
      </c>
      <c r="D2832" s="32">
        <v>1.8473969999999999E-2</v>
      </c>
      <c r="E2832" s="32">
        <v>0.98152603000000005</v>
      </c>
    </row>
    <row r="2833" spans="1:5">
      <c r="A2833" s="31">
        <v>2018</v>
      </c>
      <c r="B2833" s="31">
        <v>60</v>
      </c>
      <c r="C2833" s="32">
        <v>2.0555520000000001E-2</v>
      </c>
      <c r="D2833" s="32">
        <v>2.0346400000000001E-2</v>
      </c>
      <c r="E2833" s="32">
        <v>0.97965360000000001</v>
      </c>
    </row>
    <row r="2834" spans="1:5">
      <c r="A2834" s="31">
        <v>2018</v>
      </c>
      <c r="B2834" s="31">
        <v>61</v>
      </c>
      <c r="C2834" s="32">
        <v>2.1862889999999999E-2</v>
      </c>
      <c r="D2834" s="32">
        <v>2.162648E-2</v>
      </c>
      <c r="E2834" s="32">
        <v>0.97837352</v>
      </c>
    </row>
    <row r="2835" spans="1:5">
      <c r="A2835" s="31">
        <v>2018</v>
      </c>
      <c r="B2835" s="31">
        <v>62</v>
      </c>
      <c r="C2835" s="32">
        <v>2.406171E-2</v>
      </c>
      <c r="D2835" s="32">
        <v>2.3775669999999999E-2</v>
      </c>
      <c r="E2835" s="32">
        <v>0.97622432999999997</v>
      </c>
    </row>
    <row r="2836" spans="1:5">
      <c r="A2836" s="31">
        <v>2018</v>
      </c>
      <c r="B2836" s="31">
        <v>63</v>
      </c>
      <c r="C2836" s="32">
        <v>2.6062140000000001E-2</v>
      </c>
      <c r="D2836" s="32">
        <v>2.5726889999999999E-2</v>
      </c>
      <c r="E2836" s="32">
        <v>0.97427311000000005</v>
      </c>
    </row>
    <row r="2837" spans="1:5">
      <c r="A2837" s="31">
        <v>2018</v>
      </c>
      <c r="B2837" s="31">
        <v>64</v>
      </c>
      <c r="C2837" s="32">
        <v>2.8275910000000001E-2</v>
      </c>
      <c r="D2837" s="32">
        <v>2.7881719999999999E-2</v>
      </c>
      <c r="E2837" s="32">
        <v>0.97211828</v>
      </c>
    </row>
    <row r="2838" spans="1:5">
      <c r="A2838" s="31">
        <v>2018</v>
      </c>
      <c r="B2838" s="31">
        <v>65</v>
      </c>
      <c r="C2838" s="32">
        <v>3.0763430000000001E-2</v>
      </c>
      <c r="D2838" s="32">
        <v>3.0297399999999999E-2</v>
      </c>
      <c r="E2838" s="32">
        <v>0.96970259999999997</v>
      </c>
    </row>
    <row r="2839" spans="1:5">
      <c r="A2839" s="31">
        <v>2018</v>
      </c>
      <c r="B2839" s="31">
        <v>66</v>
      </c>
      <c r="C2839" s="32">
        <v>3.3085370000000003E-2</v>
      </c>
      <c r="D2839" s="32">
        <v>3.2546949999999998E-2</v>
      </c>
      <c r="E2839" s="32">
        <v>0.96745305000000004</v>
      </c>
    </row>
    <row r="2840" spans="1:5">
      <c r="A2840" s="31">
        <v>2018</v>
      </c>
      <c r="B2840" s="31">
        <v>67</v>
      </c>
      <c r="C2840" s="32">
        <v>3.5973900000000003E-2</v>
      </c>
      <c r="D2840" s="32">
        <v>3.5338269999999998E-2</v>
      </c>
      <c r="E2840" s="32">
        <v>0.96466173</v>
      </c>
    </row>
    <row r="2841" spans="1:5">
      <c r="A2841" s="31">
        <v>2018</v>
      </c>
      <c r="B2841" s="31">
        <v>68</v>
      </c>
      <c r="C2841" s="32">
        <v>3.9321120000000001E-2</v>
      </c>
      <c r="D2841" s="32">
        <v>3.8562949999999999E-2</v>
      </c>
      <c r="E2841" s="32">
        <v>0.96143705000000002</v>
      </c>
    </row>
    <row r="2842" spans="1:5">
      <c r="A2842" s="31">
        <v>2018</v>
      </c>
      <c r="B2842" s="31">
        <v>69</v>
      </c>
      <c r="C2842" s="32">
        <v>4.2690859999999997E-2</v>
      </c>
      <c r="D2842" s="32">
        <v>4.179865E-2</v>
      </c>
      <c r="E2842" s="32">
        <v>0.95820134999999995</v>
      </c>
    </row>
    <row r="2843" spans="1:5">
      <c r="A2843" s="31">
        <v>2018</v>
      </c>
      <c r="B2843" s="31">
        <v>70</v>
      </c>
      <c r="C2843" s="32">
        <v>4.7556439999999998E-2</v>
      </c>
      <c r="D2843" s="32">
        <v>4.6451899999999997E-2</v>
      </c>
      <c r="E2843" s="32">
        <v>0.95354810000000001</v>
      </c>
    </row>
    <row r="2844" spans="1:5">
      <c r="A2844" s="31">
        <v>2018</v>
      </c>
      <c r="B2844" s="31">
        <v>71</v>
      </c>
      <c r="C2844" s="32">
        <v>5.0949090000000002E-2</v>
      </c>
      <c r="D2844" s="32">
        <v>4.9683430000000001E-2</v>
      </c>
      <c r="E2844" s="32">
        <v>0.95031657000000003</v>
      </c>
    </row>
    <row r="2845" spans="1:5">
      <c r="A2845" s="31">
        <v>2018</v>
      </c>
      <c r="B2845" s="31">
        <v>72</v>
      </c>
      <c r="C2845" s="32">
        <v>5.667502E-2</v>
      </c>
      <c r="D2845" s="32">
        <v>5.5113250000000003E-2</v>
      </c>
      <c r="E2845" s="32">
        <v>0.94488675</v>
      </c>
    </row>
    <row r="2846" spans="1:5">
      <c r="A2846" s="31">
        <v>2018</v>
      </c>
      <c r="B2846" s="31">
        <v>73</v>
      </c>
      <c r="C2846" s="32">
        <v>6.1765849999999997E-2</v>
      </c>
      <c r="D2846" s="32">
        <v>5.991548E-2</v>
      </c>
      <c r="E2846" s="32">
        <v>0.94008451999999998</v>
      </c>
    </row>
    <row r="2847" spans="1:5">
      <c r="A2847" s="31">
        <v>2018</v>
      </c>
      <c r="B2847" s="31">
        <v>74</v>
      </c>
      <c r="C2847" s="32">
        <v>6.7614289999999994E-2</v>
      </c>
      <c r="D2847" s="32">
        <v>6.540319E-2</v>
      </c>
      <c r="E2847" s="32">
        <v>0.93459680999999994</v>
      </c>
    </row>
    <row r="2848" spans="1:5">
      <c r="A2848" s="31">
        <v>2018</v>
      </c>
      <c r="B2848" s="31">
        <v>75</v>
      </c>
      <c r="C2848" s="32">
        <v>7.4059059999999996E-2</v>
      </c>
      <c r="D2848" s="32">
        <v>7.1414610000000003E-2</v>
      </c>
      <c r="E2848" s="32">
        <v>0.92858538999999996</v>
      </c>
    </row>
    <row r="2849" spans="1:5">
      <c r="A2849" s="31">
        <v>2018</v>
      </c>
      <c r="B2849" s="31">
        <v>76</v>
      </c>
      <c r="C2849" s="32">
        <v>8.0533439999999998E-2</v>
      </c>
      <c r="D2849" s="32">
        <v>7.7416139999999994E-2</v>
      </c>
      <c r="E2849" s="32">
        <v>0.92258386000000003</v>
      </c>
    </row>
    <row r="2850" spans="1:5">
      <c r="A2850" s="31">
        <v>2018</v>
      </c>
      <c r="B2850" s="31">
        <v>77</v>
      </c>
      <c r="C2850" s="32">
        <v>8.7480160000000001E-2</v>
      </c>
      <c r="D2850" s="32">
        <v>8.3814120000000006E-2</v>
      </c>
      <c r="E2850" s="32">
        <v>0.91618588000000001</v>
      </c>
    </row>
    <row r="2851" spans="1:5">
      <c r="A2851" s="31">
        <v>2018</v>
      </c>
      <c r="B2851" s="31">
        <v>78</v>
      </c>
      <c r="C2851" s="32">
        <v>9.6213530000000005E-2</v>
      </c>
      <c r="D2851" s="32">
        <v>9.1797450000000003E-2</v>
      </c>
      <c r="E2851" s="32">
        <v>0.90820255000000005</v>
      </c>
    </row>
    <row r="2852" spans="1:5">
      <c r="A2852" s="31">
        <v>2018</v>
      </c>
      <c r="B2852" s="31">
        <v>79</v>
      </c>
      <c r="C2852" s="32">
        <v>0.10422801</v>
      </c>
      <c r="D2852" s="32">
        <v>9.9065319999999998E-2</v>
      </c>
      <c r="E2852" s="32">
        <v>0.90093467999999999</v>
      </c>
    </row>
    <row r="2853" spans="1:5">
      <c r="A2853" s="31">
        <v>2018</v>
      </c>
      <c r="B2853" s="31">
        <v>80</v>
      </c>
      <c r="C2853" s="32">
        <v>0.11484444000000001</v>
      </c>
      <c r="D2853" s="32">
        <v>0.10860793000000001</v>
      </c>
      <c r="E2853" s="32">
        <v>0.89139206999999998</v>
      </c>
    </row>
    <row r="2854" spans="1:5">
      <c r="A2854" s="31">
        <v>2018</v>
      </c>
      <c r="B2854" s="31">
        <v>81</v>
      </c>
      <c r="C2854" s="32">
        <v>0.1228147</v>
      </c>
      <c r="D2854" s="32">
        <v>0.1157093</v>
      </c>
      <c r="E2854" s="32">
        <v>0.88429069999999999</v>
      </c>
    </row>
    <row r="2855" spans="1:5">
      <c r="A2855" s="31">
        <v>2018</v>
      </c>
      <c r="B2855" s="31">
        <v>82</v>
      </c>
      <c r="C2855" s="32">
        <v>0.13611439</v>
      </c>
      <c r="D2855" s="32">
        <v>0.12744111</v>
      </c>
      <c r="E2855" s="32">
        <v>0.87255888999999998</v>
      </c>
    </row>
    <row r="2856" spans="1:5">
      <c r="A2856" s="31">
        <v>2018</v>
      </c>
      <c r="B2856" s="31">
        <v>83</v>
      </c>
      <c r="C2856" s="32">
        <v>0.14825268999999999</v>
      </c>
      <c r="D2856" s="32">
        <v>0.13802165</v>
      </c>
      <c r="E2856" s="32">
        <v>0.86197835</v>
      </c>
    </row>
    <row r="2857" spans="1:5">
      <c r="A2857" s="31">
        <v>2018</v>
      </c>
      <c r="B2857" s="31">
        <v>84</v>
      </c>
      <c r="C2857" s="32">
        <v>0.16240209999999999</v>
      </c>
      <c r="D2857" s="32">
        <v>0.15020528</v>
      </c>
      <c r="E2857" s="32">
        <v>0.84979472</v>
      </c>
    </row>
    <row r="2858" spans="1:5">
      <c r="A2858" s="31">
        <v>2018</v>
      </c>
      <c r="B2858" s="31">
        <v>85</v>
      </c>
      <c r="C2858" s="32">
        <v>0.17574281</v>
      </c>
      <c r="D2858" s="32">
        <v>0.16154742</v>
      </c>
      <c r="E2858" s="32">
        <v>0.83845258</v>
      </c>
    </row>
    <row r="2859" spans="1:5">
      <c r="A2859" s="31">
        <v>2018</v>
      </c>
      <c r="B2859" s="31">
        <v>86</v>
      </c>
      <c r="C2859" s="32">
        <v>0.19047697999999999</v>
      </c>
      <c r="D2859" s="32">
        <v>0.1739137</v>
      </c>
      <c r="E2859" s="32">
        <v>0.82608630000000005</v>
      </c>
    </row>
    <row r="2860" spans="1:5">
      <c r="A2860" s="31">
        <v>2018</v>
      </c>
      <c r="B2860" s="31">
        <v>87</v>
      </c>
      <c r="C2860" s="32">
        <v>0.20511756</v>
      </c>
      <c r="D2860" s="32">
        <v>0.18603776</v>
      </c>
      <c r="E2860" s="32">
        <v>0.81396223999999995</v>
      </c>
    </row>
    <row r="2861" spans="1:5">
      <c r="A2861" s="31">
        <v>2018</v>
      </c>
      <c r="B2861" s="31">
        <v>88</v>
      </c>
      <c r="C2861" s="32">
        <v>0.22139877999999999</v>
      </c>
      <c r="D2861" s="32">
        <v>0.19933276</v>
      </c>
      <c r="E2861" s="32">
        <v>0.80066724</v>
      </c>
    </row>
    <row r="2862" spans="1:5">
      <c r="A2862" s="31">
        <v>2018</v>
      </c>
      <c r="B2862" s="31">
        <v>89</v>
      </c>
      <c r="C2862" s="32">
        <v>0.23716334</v>
      </c>
      <c r="D2862" s="32">
        <v>0.21202148000000001</v>
      </c>
      <c r="E2862" s="32">
        <v>0.78797852000000002</v>
      </c>
    </row>
    <row r="2863" spans="1:5">
      <c r="A2863" s="31">
        <v>2018</v>
      </c>
      <c r="B2863" s="31">
        <v>90</v>
      </c>
      <c r="C2863" s="32">
        <v>0.25792657000000002</v>
      </c>
      <c r="D2863" s="32">
        <v>0.22846320000000001</v>
      </c>
      <c r="E2863" s="32">
        <v>0.77153680000000002</v>
      </c>
    </row>
    <row r="2864" spans="1:5">
      <c r="A2864" s="31">
        <v>2018</v>
      </c>
      <c r="B2864" s="31">
        <v>91</v>
      </c>
      <c r="C2864" s="32">
        <v>0.27211136000000002</v>
      </c>
      <c r="D2864" s="32">
        <v>0.23952291000000001</v>
      </c>
      <c r="E2864" s="32">
        <v>0.76047708999999997</v>
      </c>
    </row>
    <row r="2865" spans="1:5">
      <c r="A2865" s="31">
        <v>2018</v>
      </c>
      <c r="B2865" s="31">
        <v>92</v>
      </c>
      <c r="C2865" s="32">
        <v>0.29435533000000003</v>
      </c>
      <c r="D2865" s="32">
        <v>0.25659088000000002</v>
      </c>
      <c r="E2865" s="32">
        <v>0.74340912000000003</v>
      </c>
    </row>
    <row r="2866" spans="1:5">
      <c r="A2866" s="31">
        <v>2018</v>
      </c>
      <c r="B2866" s="31">
        <v>93</v>
      </c>
      <c r="C2866" s="32">
        <v>0.31490559000000001</v>
      </c>
      <c r="D2866" s="32">
        <v>0.27206775999999999</v>
      </c>
      <c r="E2866" s="32">
        <v>0.72793224000000001</v>
      </c>
    </row>
    <row r="2867" spans="1:5">
      <c r="A2867" s="31">
        <v>2018</v>
      </c>
      <c r="B2867" s="31">
        <v>94</v>
      </c>
      <c r="C2867" s="32">
        <v>0.33722062000000003</v>
      </c>
      <c r="D2867" s="32">
        <v>0.28856549999999997</v>
      </c>
      <c r="E2867" s="32">
        <v>0.71143449999999997</v>
      </c>
    </row>
    <row r="2868" spans="1:5">
      <c r="A2868" s="31">
        <v>2018</v>
      </c>
      <c r="B2868" s="31">
        <v>95</v>
      </c>
      <c r="C2868" s="32">
        <v>0.36151199000000001</v>
      </c>
      <c r="D2868" s="32">
        <v>0.30616993999999997</v>
      </c>
      <c r="E2868" s="32">
        <v>0.69383006000000003</v>
      </c>
    </row>
    <row r="2869" spans="1:5">
      <c r="A2869" s="31">
        <v>2018</v>
      </c>
      <c r="B2869" s="31">
        <v>96</v>
      </c>
      <c r="C2869" s="32">
        <v>0.38397232999999997</v>
      </c>
      <c r="D2869" s="32">
        <v>0.32212817999999999</v>
      </c>
      <c r="E2869" s="32">
        <v>0.67787182000000001</v>
      </c>
    </row>
    <row r="2870" spans="1:5">
      <c r="A2870" s="31">
        <v>2018</v>
      </c>
      <c r="B2870" s="31">
        <v>97</v>
      </c>
      <c r="C2870" s="32">
        <v>0.40588169000000002</v>
      </c>
      <c r="D2870" s="32">
        <v>0.33740785000000001</v>
      </c>
      <c r="E2870" s="32">
        <v>0.66259215000000005</v>
      </c>
    </row>
    <row r="2871" spans="1:5">
      <c r="A2871" s="31">
        <v>2018</v>
      </c>
      <c r="B2871" s="31">
        <v>98</v>
      </c>
      <c r="C2871" s="32">
        <v>0.42706640000000001</v>
      </c>
      <c r="D2871" s="32">
        <v>0.35191982999999999</v>
      </c>
      <c r="E2871" s="32">
        <v>0.64808016999999996</v>
      </c>
    </row>
    <row r="2872" spans="1:5">
      <c r="A2872" s="31">
        <v>2018</v>
      </c>
      <c r="B2872" s="31">
        <v>99</v>
      </c>
      <c r="C2872" s="32">
        <v>0.45428068999999999</v>
      </c>
      <c r="D2872" s="32">
        <v>0.37019457</v>
      </c>
      <c r="E2872" s="32">
        <v>0.62980543</v>
      </c>
    </row>
    <row r="2873" spans="1:5">
      <c r="A2873" s="31">
        <v>2019</v>
      </c>
      <c r="B2873" s="31">
        <v>1</v>
      </c>
      <c r="C2873" s="32">
        <v>1.0508399999999999E-2</v>
      </c>
      <c r="D2873" s="32">
        <v>1.0453469999999999E-2</v>
      </c>
      <c r="E2873" s="32">
        <v>0.98954653000000004</v>
      </c>
    </row>
    <row r="2874" spans="1:5">
      <c r="A2874" s="31">
        <v>2019</v>
      </c>
      <c r="B2874" s="31">
        <v>2</v>
      </c>
      <c r="C2874" s="32">
        <v>6.4278199999999999E-3</v>
      </c>
      <c r="D2874" s="32">
        <v>6.4072299999999999E-3</v>
      </c>
      <c r="E2874" s="32">
        <v>0.99359277000000001</v>
      </c>
    </row>
    <row r="2875" spans="1:5">
      <c r="A2875" s="31">
        <v>2019</v>
      </c>
      <c r="B2875" s="31">
        <v>3</v>
      </c>
      <c r="C2875" s="32">
        <v>4.3877600000000001E-3</v>
      </c>
      <c r="D2875" s="32">
        <v>4.3781499999999999E-3</v>
      </c>
      <c r="E2875" s="32">
        <v>0.99562185000000003</v>
      </c>
    </row>
    <row r="2876" spans="1:5">
      <c r="A2876" s="31">
        <v>2019</v>
      </c>
      <c r="B2876" s="31">
        <v>4</v>
      </c>
      <c r="C2876" s="32">
        <v>3.1023999999999999E-3</v>
      </c>
      <c r="D2876" s="32">
        <v>3.0975999999999998E-3</v>
      </c>
      <c r="E2876" s="32">
        <v>0.99690239999999997</v>
      </c>
    </row>
    <row r="2877" spans="1:5">
      <c r="A2877" s="31">
        <v>2019</v>
      </c>
      <c r="B2877" s="31">
        <v>5</v>
      </c>
      <c r="C2877" s="32">
        <v>2.3407200000000001E-3</v>
      </c>
      <c r="D2877" s="32">
        <v>2.3379799999999999E-3</v>
      </c>
      <c r="E2877" s="32">
        <v>0.99766202000000004</v>
      </c>
    </row>
    <row r="2878" spans="1:5">
      <c r="A2878" s="31">
        <v>2019</v>
      </c>
      <c r="B2878" s="31">
        <v>6</v>
      </c>
      <c r="C2878" s="32">
        <v>1.92968E-3</v>
      </c>
      <c r="D2878" s="32">
        <v>1.92782E-3</v>
      </c>
      <c r="E2878" s="32">
        <v>0.99807217999999998</v>
      </c>
    </row>
    <row r="2879" spans="1:5">
      <c r="A2879" s="31">
        <v>2019</v>
      </c>
      <c r="B2879" s="31">
        <v>7</v>
      </c>
      <c r="C2879" s="32">
        <v>1.64285E-3</v>
      </c>
      <c r="D2879" s="32">
        <v>1.6414999999999999E-3</v>
      </c>
      <c r="E2879" s="32">
        <v>0.99835850000000004</v>
      </c>
    </row>
    <row r="2880" spans="1:5">
      <c r="A2880" s="31">
        <v>2019</v>
      </c>
      <c r="B2880" s="31">
        <v>8</v>
      </c>
      <c r="C2880" s="32">
        <v>1.4398499999999999E-3</v>
      </c>
      <c r="D2880" s="32">
        <v>1.43881E-3</v>
      </c>
      <c r="E2880" s="32">
        <v>0.99856118999999999</v>
      </c>
    </row>
    <row r="2881" spans="1:5">
      <c r="A2881" s="31">
        <v>2019</v>
      </c>
      <c r="B2881" s="31">
        <v>9</v>
      </c>
      <c r="C2881" s="32">
        <v>1.30766E-3</v>
      </c>
      <c r="D2881" s="32">
        <v>1.30681E-3</v>
      </c>
      <c r="E2881" s="32">
        <v>0.99869319000000001</v>
      </c>
    </row>
    <row r="2882" spans="1:5">
      <c r="A2882" s="31">
        <v>2019</v>
      </c>
      <c r="B2882" s="31">
        <v>10</v>
      </c>
      <c r="C2882" s="32">
        <v>1.2323799999999999E-3</v>
      </c>
      <c r="D2882" s="32">
        <v>1.2316199999999999E-3</v>
      </c>
      <c r="E2882" s="32">
        <v>0.99876838000000001</v>
      </c>
    </row>
    <row r="2883" spans="1:5">
      <c r="A2883" s="31">
        <v>2019</v>
      </c>
      <c r="B2883" s="31">
        <v>11</v>
      </c>
      <c r="C2883" s="32">
        <v>1.19889E-3</v>
      </c>
      <c r="D2883" s="32">
        <v>1.1981699999999999E-3</v>
      </c>
      <c r="E2883" s="32">
        <v>0.99880183</v>
      </c>
    </row>
    <row r="2884" spans="1:5">
      <c r="A2884" s="31">
        <v>2019</v>
      </c>
      <c r="B2884" s="31">
        <v>12</v>
      </c>
      <c r="C2884" s="32">
        <v>1.2156999999999999E-3</v>
      </c>
      <c r="D2884" s="32">
        <v>1.2149699999999999E-3</v>
      </c>
      <c r="E2884" s="32">
        <v>0.99878502999999996</v>
      </c>
    </row>
    <row r="2885" spans="1:5">
      <c r="A2885" s="31">
        <v>2019</v>
      </c>
      <c r="B2885" s="31">
        <v>13</v>
      </c>
      <c r="C2885" s="32">
        <v>1.27257E-3</v>
      </c>
      <c r="D2885" s="32">
        <v>1.27177E-3</v>
      </c>
      <c r="E2885" s="32">
        <v>0.99872822999999999</v>
      </c>
    </row>
    <row r="2886" spans="1:5">
      <c r="A2886" s="31">
        <v>2019</v>
      </c>
      <c r="B2886" s="31">
        <v>14</v>
      </c>
      <c r="C2886" s="32">
        <v>1.37502E-3</v>
      </c>
      <c r="D2886" s="32">
        <v>1.37408E-3</v>
      </c>
      <c r="E2886" s="32">
        <v>0.99862591999999994</v>
      </c>
    </row>
    <row r="2887" spans="1:5">
      <c r="A2887" s="31">
        <v>2019</v>
      </c>
      <c r="B2887" s="31">
        <v>15</v>
      </c>
      <c r="C2887" s="32">
        <v>1.5129099999999999E-3</v>
      </c>
      <c r="D2887" s="32">
        <v>1.51176E-3</v>
      </c>
      <c r="E2887" s="32">
        <v>0.99848824000000003</v>
      </c>
    </row>
    <row r="2888" spans="1:5">
      <c r="A2888" s="31">
        <v>2019</v>
      </c>
      <c r="B2888" s="31">
        <v>16</v>
      </c>
      <c r="C2888" s="32">
        <v>1.6907199999999999E-3</v>
      </c>
      <c r="D2888" s="32">
        <v>1.68929E-3</v>
      </c>
      <c r="E2888" s="32">
        <v>0.99831071000000005</v>
      </c>
    </row>
    <row r="2889" spans="1:5">
      <c r="A2889" s="31">
        <v>2019</v>
      </c>
      <c r="B2889" s="31">
        <v>17</v>
      </c>
      <c r="C2889" s="32">
        <v>1.87641E-3</v>
      </c>
      <c r="D2889" s="32">
        <v>1.8746500000000001E-3</v>
      </c>
      <c r="E2889" s="32">
        <v>0.99812535000000002</v>
      </c>
    </row>
    <row r="2890" spans="1:5">
      <c r="A2890" s="31">
        <v>2019</v>
      </c>
      <c r="B2890" s="31">
        <v>18</v>
      </c>
      <c r="C2890" s="32">
        <v>2.0720700000000001E-3</v>
      </c>
      <c r="D2890" s="32">
        <v>2.0699199999999998E-3</v>
      </c>
      <c r="E2890" s="32">
        <v>0.99793008000000005</v>
      </c>
    </row>
    <row r="2891" spans="1:5">
      <c r="A2891" s="31">
        <v>2019</v>
      </c>
      <c r="B2891" s="31">
        <v>19</v>
      </c>
      <c r="C2891" s="32">
        <v>2.2477600000000001E-3</v>
      </c>
      <c r="D2891" s="32">
        <v>2.2452399999999999E-3</v>
      </c>
      <c r="E2891" s="32">
        <v>0.99775475999999996</v>
      </c>
    </row>
    <row r="2892" spans="1:5">
      <c r="A2892" s="31">
        <v>2019</v>
      </c>
      <c r="B2892" s="31">
        <v>20</v>
      </c>
      <c r="C2892" s="32">
        <v>2.4191E-3</v>
      </c>
      <c r="D2892" s="32">
        <v>2.41618E-3</v>
      </c>
      <c r="E2892" s="32">
        <v>0.99758382000000001</v>
      </c>
    </row>
    <row r="2893" spans="1:5">
      <c r="A2893" s="31">
        <v>2019</v>
      </c>
      <c r="B2893" s="31">
        <v>21</v>
      </c>
      <c r="C2893" s="32">
        <v>2.57106E-3</v>
      </c>
      <c r="D2893" s="32">
        <v>2.5677600000000001E-3</v>
      </c>
      <c r="E2893" s="32">
        <v>0.99743223999999997</v>
      </c>
    </row>
    <row r="2894" spans="1:5">
      <c r="A2894" s="31">
        <v>2019</v>
      </c>
      <c r="B2894" s="31">
        <v>22</v>
      </c>
      <c r="C2894" s="32">
        <v>2.7117899999999999E-3</v>
      </c>
      <c r="D2894" s="32">
        <v>2.7081200000000001E-3</v>
      </c>
      <c r="E2894" s="32">
        <v>0.99729188000000002</v>
      </c>
    </row>
    <row r="2895" spans="1:5">
      <c r="A2895" s="31">
        <v>2019</v>
      </c>
      <c r="B2895" s="31">
        <v>23</v>
      </c>
      <c r="C2895" s="32">
        <v>2.8314999999999998E-3</v>
      </c>
      <c r="D2895" s="32">
        <v>2.8275000000000002E-3</v>
      </c>
      <c r="E2895" s="32">
        <v>0.99717250000000002</v>
      </c>
    </row>
    <row r="2896" spans="1:5">
      <c r="A2896" s="31">
        <v>2019</v>
      </c>
      <c r="B2896" s="31">
        <v>24</v>
      </c>
      <c r="C2896" s="32">
        <v>2.9420499999999999E-3</v>
      </c>
      <c r="D2896" s="32">
        <v>2.9377299999999999E-3</v>
      </c>
      <c r="E2896" s="32">
        <v>0.99706227000000003</v>
      </c>
    </row>
    <row r="2897" spans="1:5">
      <c r="A2897" s="31">
        <v>2019</v>
      </c>
      <c r="B2897" s="31">
        <v>25</v>
      </c>
      <c r="C2897" s="32">
        <v>3.04499E-3</v>
      </c>
      <c r="D2897" s="32">
        <v>3.0403600000000002E-3</v>
      </c>
      <c r="E2897" s="32">
        <v>0.99695964000000004</v>
      </c>
    </row>
    <row r="2898" spans="1:5">
      <c r="A2898" s="31">
        <v>2019</v>
      </c>
      <c r="B2898" s="31">
        <v>26</v>
      </c>
      <c r="C2898" s="32">
        <v>3.1484299999999998E-3</v>
      </c>
      <c r="D2898" s="32">
        <v>3.1434800000000001E-3</v>
      </c>
      <c r="E2898" s="32">
        <v>0.99685652000000002</v>
      </c>
    </row>
    <row r="2899" spans="1:5">
      <c r="A2899" s="31">
        <v>2019</v>
      </c>
      <c r="B2899" s="31">
        <v>27</v>
      </c>
      <c r="C2899" s="32">
        <v>3.2593600000000002E-3</v>
      </c>
      <c r="D2899" s="32">
        <v>3.25406E-3</v>
      </c>
      <c r="E2899" s="32">
        <v>0.99674594000000005</v>
      </c>
    </row>
    <row r="2900" spans="1:5">
      <c r="A2900" s="31">
        <v>2019</v>
      </c>
      <c r="B2900" s="31">
        <v>28</v>
      </c>
      <c r="C2900" s="32">
        <v>3.3850799999999999E-3</v>
      </c>
      <c r="D2900" s="32">
        <v>3.3793600000000001E-3</v>
      </c>
      <c r="E2900" s="32">
        <v>0.99662063999999995</v>
      </c>
    </row>
    <row r="2901" spans="1:5">
      <c r="A2901" s="31">
        <v>2019</v>
      </c>
      <c r="B2901" s="31">
        <v>29</v>
      </c>
      <c r="C2901" s="32">
        <v>3.5072300000000001E-3</v>
      </c>
      <c r="D2901" s="32">
        <v>3.5010900000000001E-3</v>
      </c>
      <c r="E2901" s="32">
        <v>0.99649891000000002</v>
      </c>
    </row>
    <row r="2902" spans="1:5">
      <c r="A2902" s="31">
        <v>2019</v>
      </c>
      <c r="B2902" s="31">
        <v>30</v>
      </c>
      <c r="C2902" s="32">
        <v>3.6794900000000001E-3</v>
      </c>
      <c r="D2902" s="32">
        <v>3.6727299999999999E-3</v>
      </c>
      <c r="E2902" s="32">
        <v>0.99632726999999999</v>
      </c>
    </row>
    <row r="2903" spans="1:5">
      <c r="A2903" s="31">
        <v>2019</v>
      </c>
      <c r="B2903" s="31">
        <v>31</v>
      </c>
      <c r="C2903" s="32">
        <v>3.79212E-3</v>
      </c>
      <c r="D2903" s="32">
        <v>3.7849400000000001E-3</v>
      </c>
      <c r="E2903" s="32">
        <v>0.99621506000000004</v>
      </c>
    </row>
    <row r="2904" spans="1:5">
      <c r="A2904" s="31">
        <v>2019</v>
      </c>
      <c r="B2904" s="31">
        <v>32</v>
      </c>
      <c r="C2904" s="32">
        <v>4.0046500000000002E-3</v>
      </c>
      <c r="D2904" s="32">
        <v>3.9966400000000001E-3</v>
      </c>
      <c r="E2904" s="32">
        <v>0.99600336</v>
      </c>
    </row>
    <row r="2905" spans="1:5">
      <c r="A2905" s="31">
        <v>2019</v>
      </c>
      <c r="B2905" s="31">
        <v>33</v>
      </c>
      <c r="C2905" s="32">
        <v>4.1913999999999996E-3</v>
      </c>
      <c r="D2905" s="32">
        <v>4.1826299999999997E-3</v>
      </c>
      <c r="E2905" s="32">
        <v>0.99581737000000004</v>
      </c>
    </row>
    <row r="2906" spans="1:5">
      <c r="A2906" s="31">
        <v>2019</v>
      </c>
      <c r="B2906" s="31">
        <v>34</v>
      </c>
      <c r="C2906" s="32">
        <v>4.3968499999999999E-3</v>
      </c>
      <c r="D2906" s="32">
        <v>4.3872099999999999E-3</v>
      </c>
      <c r="E2906" s="32">
        <v>0.99561279000000003</v>
      </c>
    </row>
    <row r="2907" spans="1:5">
      <c r="A2907" s="31">
        <v>2019</v>
      </c>
      <c r="B2907" s="31">
        <v>35</v>
      </c>
      <c r="C2907" s="32">
        <v>4.6371399999999997E-3</v>
      </c>
      <c r="D2907" s="32">
        <v>4.6264100000000001E-3</v>
      </c>
      <c r="E2907" s="32">
        <v>0.99537359000000003</v>
      </c>
    </row>
    <row r="2908" spans="1:5">
      <c r="A2908" s="31">
        <v>2019</v>
      </c>
      <c r="B2908" s="31">
        <v>36</v>
      </c>
      <c r="C2908" s="32">
        <v>4.8671599999999997E-3</v>
      </c>
      <c r="D2908" s="32">
        <v>4.8553399999999997E-3</v>
      </c>
      <c r="E2908" s="32">
        <v>0.99514466000000001</v>
      </c>
    </row>
    <row r="2909" spans="1:5">
      <c r="A2909" s="31">
        <v>2019</v>
      </c>
      <c r="B2909" s="31">
        <v>37</v>
      </c>
      <c r="C2909" s="32">
        <v>5.1030700000000003E-3</v>
      </c>
      <c r="D2909" s="32">
        <v>5.0900800000000003E-3</v>
      </c>
      <c r="E2909" s="32">
        <v>0.99490992</v>
      </c>
    </row>
    <row r="2910" spans="1:5">
      <c r="A2910" s="31">
        <v>2019</v>
      </c>
      <c r="B2910" s="31">
        <v>38</v>
      </c>
      <c r="C2910" s="32">
        <v>5.3923900000000004E-3</v>
      </c>
      <c r="D2910" s="32">
        <v>5.3778899999999998E-3</v>
      </c>
      <c r="E2910" s="32">
        <v>0.99462211</v>
      </c>
    </row>
    <row r="2911" spans="1:5">
      <c r="A2911" s="31">
        <v>2019</v>
      </c>
      <c r="B2911" s="31">
        <v>39</v>
      </c>
      <c r="C2911" s="32">
        <v>5.6461300000000001E-3</v>
      </c>
      <c r="D2911" s="32">
        <v>5.63023E-3</v>
      </c>
      <c r="E2911" s="32">
        <v>0.99436977000000004</v>
      </c>
    </row>
    <row r="2912" spans="1:5">
      <c r="A2912" s="31">
        <v>2019</v>
      </c>
      <c r="B2912" s="31">
        <v>40</v>
      </c>
      <c r="C2912" s="32">
        <v>5.9962799999999997E-3</v>
      </c>
      <c r="D2912" s="32">
        <v>5.9783600000000003E-3</v>
      </c>
      <c r="E2912" s="32">
        <v>0.99402164000000004</v>
      </c>
    </row>
    <row r="2913" spans="1:5">
      <c r="A2913" s="31">
        <v>2019</v>
      </c>
      <c r="B2913" s="31">
        <v>41</v>
      </c>
      <c r="C2913" s="32">
        <v>6.2002300000000002E-3</v>
      </c>
      <c r="D2913" s="32">
        <v>6.1810700000000003E-3</v>
      </c>
      <c r="E2913" s="32">
        <v>0.99381892999999999</v>
      </c>
    </row>
    <row r="2914" spans="1:5">
      <c r="A2914" s="31">
        <v>2019</v>
      </c>
      <c r="B2914" s="31">
        <v>42</v>
      </c>
      <c r="C2914" s="32">
        <v>6.6020200000000001E-3</v>
      </c>
      <c r="D2914" s="32">
        <v>6.5802999999999999E-3</v>
      </c>
      <c r="E2914" s="32">
        <v>0.99341970000000002</v>
      </c>
    </row>
    <row r="2915" spans="1:5">
      <c r="A2915" s="31">
        <v>2019</v>
      </c>
      <c r="B2915" s="31">
        <v>43</v>
      </c>
      <c r="C2915" s="32">
        <v>6.8788199999999999E-3</v>
      </c>
      <c r="D2915" s="32">
        <v>6.8552400000000003E-3</v>
      </c>
      <c r="E2915" s="32">
        <v>0.99314475999999996</v>
      </c>
    </row>
    <row r="2916" spans="1:5">
      <c r="A2916" s="31">
        <v>2019</v>
      </c>
      <c r="B2916" s="31">
        <v>44</v>
      </c>
      <c r="C2916" s="32">
        <v>7.2315699999999997E-3</v>
      </c>
      <c r="D2916" s="32">
        <v>7.20551E-3</v>
      </c>
      <c r="E2916" s="32">
        <v>0.99279448999999997</v>
      </c>
    </row>
    <row r="2917" spans="1:5">
      <c r="A2917" s="31">
        <v>2019</v>
      </c>
      <c r="B2917" s="31">
        <v>45</v>
      </c>
      <c r="C2917" s="32">
        <v>7.6572999999999997E-3</v>
      </c>
      <c r="D2917" s="32">
        <v>7.6280999999999996E-3</v>
      </c>
      <c r="E2917" s="32">
        <v>0.99237189999999997</v>
      </c>
    </row>
    <row r="2918" spans="1:5">
      <c r="A2918" s="31">
        <v>2019</v>
      </c>
      <c r="B2918" s="31">
        <v>46</v>
      </c>
      <c r="C2918" s="32">
        <v>8.02574E-3</v>
      </c>
      <c r="D2918" s="32">
        <v>7.9936599999999997E-3</v>
      </c>
      <c r="E2918" s="32">
        <v>0.99200633999999999</v>
      </c>
    </row>
    <row r="2919" spans="1:5">
      <c r="A2919" s="31">
        <v>2019</v>
      </c>
      <c r="B2919" s="31">
        <v>47</v>
      </c>
      <c r="C2919" s="32">
        <v>8.4890599999999997E-3</v>
      </c>
      <c r="D2919" s="32">
        <v>8.4531799999999994E-3</v>
      </c>
      <c r="E2919" s="32">
        <v>0.99154682000000005</v>
      </c>
    </row>
    <row r="2920" spans="1:5">
      <c r="A2920" s="31">
        <v>2019</v>
      </c>
      <c r="B2920" s="31">
        <v>48</v>
      </c>
      <c r="C2920" s="32">
        <v>9.0674699999999993E-3</v>
      </c>
      <c r="D2920" s="32">
        <v>9.0265399999999996E-3</v>
      </c>
      <c r="E2920" s="32">
        <v>0.99097345999999997</v>
      </c>
    </row>
    <row r="2921" spans="1:5">
      <c r="A2921" s="31">
        <v>2019</v>
      </c>
      <c r="B2921" s="31">
        <v>49</v>
      </c>
      <c r="C2921" s="32">
        <v>9.6374800000000004E-3</v>
      </c>
      <c r="D2921" s="32">
        <v>9.5912600000000008E-3</v>
      </c>
      <c r="E2921" s="32">
        <v>0.99040874000000001</v>
      </c>
    </row>
    <row r="2922" spans="1:5">
      <c r="A2922" s="31">
        <v>2019</v>
      </c>
      <c r="B2922" s="31">
        <v>50</v>
      </c>
      <c r="C2922" s="32">
        <v>1.041157E-2</v>
      </c>
      <c r="D2922" s="32">
        <v>1.0357649999999999E-2</v>
      </c>
      <c r="E2922" s="32">
        <v>0.98964235</v>
      </c>
    </row>
    <row r="2923" spans="1:5">
      <c r="A2923" s="31">
        <v>2019</v>
      </c>
      <c r="B2923" s="31">
        <v>51</v>
      </c>
      <c r="C2923" s="32">
        <v>1.091045E-2</v>
      </c>
      <c r="D2923" s="32">
        <v>1.085125E-2</v>
      </c>
      <c r="E2923" s="32">
        <v>0.98914875000000002</v>
      </c>
    </row>
    <row r="2924" spans="1:5">
      <c r="A2924" s="31">
        <v>2019</v>
      </c>
      <c r="B2924" s="31">
        <v>52</v>
      </c>
      <c r="C2924" s="32">
        <v>1.1781150000000001E-2</v>
      </c>
      <c r="D2924" s="32">
        <v>1.1712159999999999E-2</v>
      </c>
      <c r="E2924" s="32">
        <v>0.98828784000000003</v>
      </c>
    </row>
    <row r="2925" spans="1:5">
      <c r="A2925" s="31">
        <v>2019</v>
      </c>
      <c r="B2925" s="31">
        <v>53</v>
      </c>
      <c r="C2925" s="32">
        <v>1.246104E-2</v>
      </c>
      <c r="D2925" s="32">
        <v>1.238389E-2</v>
      </c>
      <c r="E2925" s="32">
        <v>0.98761611000000005</v>
      </c>
    </row>
    <row r="2926" spans="1:5">
      <c r="A2926" s="31">
        <v>2019</v>
      </c>
      <c r="B2926" s="31">
        <v>54</v>
      </c>
      <c r="C2926" s="32">
        <v>1.3266709999999999E-2</v>
      </c>
      <c r="D2926" s="32">
        <v>1.317928E-2</v>
      </c>
      <c r="E2926" s="32">
        <v>0.98682071999999998</v>
      </c>
    </row>
    <row r="2927" spans="1:5">
      <c r="A2927" s="31">
        <v>2019</v>
      </c>
      <c r="B2927" s="31">
        <v>55</v>
      </c>
      <c r="C2927" s="32">
        <v>1.407741E-2</v>
      </c>
      <c r="D2927" s="32">
        <v>1.397902E-2</v>
      </c>
      <c r="E2927" s="32">
        <v>0.98602098000000005</v>
      </c>
    </row>
    <row r="2928" spans="1:5">
      <c r="A2928" s="31">
        <v>2019</v>
      </c>
      <c r="B2928" s="31">
        <v>56</v>
      </c>
      <c r="C2928" s="32">
        <v>1.500606E-2</v>
      </c>
      <c r="D2928" s="32">
        <v>1.4894309999999999E-2</v>
      </c>
      <c r="E2928" s="32">
        <v>0.98510569000000003</v>
      </c>
    </row>
    <row r="2929" spans="1:5">
      <c r="A2929" s="31">
        <v>2019</v>
      </c>
      <c r="B2929" s="31">
        <v>57</v>
      </c>
      <c r="C2929" s="32">
        <v>1.596823E-2</v>
      </c>
      <c r="D2929" s="32">
        <v>1.584174E-2</v>
      </c>
      <c r="E2929" s="32">
        <v>0.98415825999999995</v>
      </c>
    </row>
    <row r="2930" spans="1:5">
      <c r="A2930" s="31">
        <v>2019</v>
      </c>
      <c r="B2930" s="31">
        <v>58</v>
      </c>
      <c r="C2930" s="32">
        <v>1.7257720000000001E-2</v>
      </c>
      <c r="D2930" s="32">
        <v>1.711008E-2</v>
      </c>
      <c r="E2930" s="32">
        <v>0.98288991999999997</v>
      </c>
    </row>
    <row r="2931" spans="1:5">
      <c r="A2931" s="31">
        <v>2019</v>
      </c>
      <c r="B2931" s="31">
        <v>59</v>
      </c>
      <c r="C2931" s="32">
        <v>1.856791E-2</v>
      </c>
      <c r="D2931" s="32">
        <v>1.8397119999999999E-2</v>
      </c>
      <c r="E2931" s="32">
        <v>0.98160287999999996</v>
      </c>
    </row>
    <row r="2932" spans="1:5">
      <c r="A2932" s="31">
        <v>2019</v>
      </c>
      <c r="B2932" s="31">
        <v>60</v>
      </c>
      <c r="C2932" s="32">
        <v>2.045777E-2</v>
      </c>
      <c r="D2932" s="32">
        <v>2.0250629999999999E-2</v>
      </c>
      <c r="E2932" s="32">
        <v>0.97974936999999995</v>
      </c>
    </row>
    <row r="2933" spans="1:5">
      <c r="A2933" s="31">
        <v>2019</v>
      </c>
      <c r="B2933" s="31">
        <v>61</v>
      </c>
      <c r="C2933" s="32">
        <v>2.176527E-2</v>
      </c>
      <c r="D2933" s="32">
        <v>2.1530959999999998E-2</v>
      </c>
      <c r="E2933" s="32">
        <v>0.97846904000000001</v>
      </c>
    </row>
    <row r="2934" spans="1:5">
      <c r="A2934" s="31">
        <v>2019</v>
      </c>
      <c r="B2934" s="31">
        <v>62</v>
      </c>
      <c r="C2934" s="32">
        <v>2.3943909999999999E-2</v>
      </c>
      <c r="D2934" s="32">
        <v>2.366064E-2</v>
      </c>
      <c r="E2934" s="32">
        <v>0.97633935999999999</v>
      </c>
    </row>
    <row r="2935" spans="1:5">
      <c r="A2935" s="31">
        <v>2019</v>
      </c>
      <c r="B2935" s="31">
        <v>63</v>
      </c>
      <c r="C2935" s="32">
        <v>2.593357E-2</v>
      </c>
      <c r="D2935" s="32">
        <v>2.5601599999999999E-2</v>
      </c>
      <c r="E2935" s="32">
        <v>0.9743984</v>
      </c>
    </row>
    <row r="2936" spans="1:5">
      <c r="A2936" s="31">
        <v>2019</v>
      </c>
      <c r="B2936" s="31">
        <v>64</v>
      </c>
      <c r="C2936" s="32">
        <v>2.813823E-2</v>
      </c>
      <c r="D2936" s="32">
        <v>2.7747850000000001E-2</v>
      </c>
      <c r="E2936" s="32">
        <v>0.97225214999999998</v>
      </c>
    </row>
    <row r="2937" spans="1:5">
      <c r="A2937" s="31">
        <v>2019</v>
      </c>
      <c r="B2937" s="31">
        <v>65</v>
      </c>
      <c r="C2937" s="32">
        <v>3.061699E-2</v>
      </c>
      <c r="D2937" s="32">
        <v>3.0155350000000001E-2</v>
      </c>
      <c r="E2937" s="32">
        <v>0.96984464999999997</v>
      </c>
    </row>
    <row r="2938" spans="1:5">
      <c r="A2938" s="31">
        <v>2019</v>
      </c>
      <c r="B2938" s="31">
        <v>66</v>
      </c>
      <c r="C2938" s="32">
        <v>3.2942819999999998E-2</v>
      </c>
      <c r="D2938" s="32">
        <v>3.2409E-2</v>
      </c>
      <c r="E2938" s="32">
        <v>0.96759099999999998</v>
      </c>
    </row>
    <row r="2939" spans="1:5">
      <c r="A2939" s="31">
        <v>2019</v>
      </c>
      <c r="B2939" s="31">
        <v>67</v>
      </c>
      <c r="C2939" s="32">
        <v>3.5828810000000003E-2</v>
      </c>
      <c r="D2939" s="32">
        <v>3.5198260000000002E-2</v>
      </c>
      <c r="E2939" s="32">
        <v>0.96480173999999996</v>
      </c>
    </row>
    <row r="2940" spans="1:5">
      <c r="A2940" s="31">
        <v>2019</v>
      </c>
      <c r="B2940" s="31">
        <v>68</v>
      </c>
      <c r="C2940" s="32">
        <v>3.9151600000000002E-2</v>
      </c>
      <c r="D2940" s="32">
        <v>3.8399889999999999E-2</v>
      </c>
      <c r="E2940" s="32">
        <v>0.96160011000000001</v>
      </c>
    </row>
    <row r="2941" spans="1:5">
      <c r="A2941" s="31">
        <v>2019</v>
      </c>
      <c r="B2941" s="31">
        <v>69</v>
      </c>
      <c r="C2941" s="32">
        <v>4.2530800000000001E-2</v>
      </c>
      <c r="D2941" s="32">
        <v>4.1645189999999999E-2</v>
      </c>
      <c r="E2941" s="32">
        <v>0.95835481</v>
      </c>
    </row>
    <row r="2942" spans="1:5">
      <c r="A2942" s="31">
        <v>2019</v>
      </c>
      <c r="B2942" s="31">
        <v>70</v>
      </c>
      <c r="C2942" s="32">
        <v>4.7364169999999997E-2</v>
      </c>
      <c r="D2942" s="32">
        <v>4.6268429999999999E-2</v>
      </c>
      <c r="E2942" s="32">
        <v>0.95373156999999997</v>
      </c>
    </row>
    <row r="2943" spans="1:5">
      <c r="A2943" s="31">
        <v>2019</v>
      </c>
      <c r="B2943" s="31">
        <v>71</v>
      </c>
      <c r="C2943" s="32">
        <v>5.0756660000000002E-2</v>
      </c>
      <c r="D2943" s="32">
        <v>4.9500420000000003E-2</v>
      </c>
      <c r="E2943" s="32">
        <v>0.95049958000000001</v>
      </c>
    </row>
    <row r="2944" spans="1:5">
      <c r="A2944" s="31">
        <v>2019</v>
      </c>
      <c r="B2944" s="31">
        <v>72</v>
      </c>
      <c r="C2944" s="32">
        <v>5.644768E-2</v>
      </c>
      <c r="D2944" s="32">
        <v>5.4898240000000001E-2</v>
      </c>
      <c r="E2944" s="32">
        <v>0.94510176000000001</v>
      </c>
    </row>
    <row r="2945" spans="1:5">
      <c r="A2945" s="31">
        <v>2019</v>
      </c>
      <c r="B2945" s="31">
        <v>73</v>
      </c>
      <c r="C2945" s="32">
        <v>6.1528079999999999E-2</v>
      </c>
      <c r="D2945" s="32">
        <v>5.9691719999999997E-2</v>
      </c>
      <c r="E2945" s="32">
        <v>0.94030828</v>
      </c>
    </row>
    <row r="2946" spans="1:5">
      <c r="A2946" s="31">
        <v>2019</v>
      </c>
      <c r="B2946" s="31">
        <v>74</v>
      </c>
      <c r="C2946" s="32">
        <v>6.7354250000000004E-2</v>
      </c>
      <c r="D2946" s="32">
        <v>6.515986E-2</v>
      </c>
      <c r="E2946" s="32">
        <v>0.93484014000000004</v>
      </c>
    </row>
    <row r="2947" spans="1:5">
      <c r="A2947" s="31">
        <v>2019</v>
      </c>
      <c r="B2947" s="31">
        <v>75</v>
      </c>
      <c r="C2947" s="32">
        <v>7.376771E-2</v>
      </c>
      <c r="D2947" s="32">
        <v>7.1143650000000003E-2</v>
      </c>
      <c r="E2947" s="32">
        <v>0.92885635</v>
      </c>
    </row>
    <row r="2948" spans="1:5">
      <c r="A2948" s="31">
        <v>2019</v>
      </c>
      <c r="B2948" s="31">
        <v>76</v>
      </c>
      <c r="C2948" s="32">
        <v>8.0229229999999999E-2</v>
      </c>
      <c r="D2948" s="32">
        <v>7.713499E-2</v>
      </c>
      <c r="E2948" s="32">
        <v>0.92286500999999999</v>
      </c>
    </row>
    <row r="2949" spans="1:5">
      <c r="A2949" s="31">
        <v>2019</v>
      </c>
      <c r="B2949" s="31">
        <v>77</v>
      </c>
      <c r="C2949" s="32">
        <v>8.7160790000000002E-2</v>
      </c>
      <c r="D2949" s="32">
        <v>8.3520919999999998E-2</v>
      </c>
      <c r="E2949" s="32">
        <v>0.91647908</v>
      </c>
    </row>
    <row r="2950" spans="1:5">
      <c r="A2950" s="31">
        <v>2019</v>
      </c>
      <c r="B2950" s="31">
        <v>78</v>
      </c>
      <c r="C2950" s="32">
        <v>9.5853659999999993E-2</v>
      </c>
      <c r="D2950" s="32">
        <v>9.1469809999999999E-2</v>
      </c>
      <c r="E2950" s="32">
        <v>0.90853019000000002</v>
      </c>
    </row>
    <row r="2951" spans="1:5">
      <c r="A2951" s="31">
        <v>2019</v>
      </c>
      <c r="B2951" s="31">
        <v>79</v>
      </c>
      <c r="C2951" s="32">
        <v>0.10384835000000001</v>
      </c>
      <c r="D2951" s="32">
        <v>9.8722279999999996E-2</v>
      </c>
      <c r="E2951" s="32">
        <v>0.90127771999999995</v>
      </c>
    </row>
    <row r="2952" spans="1:5">
      <c r="A2952" s="31">
        <v>2019</v>
      </c>
      <c r="B2952" s="31">
        <v>80</v>
      </c>
      <c r="C2952" s="32">
        <v>0.11443786</v>
      </c>
      <c r="D2952" s="32">
        <v>0.10824424000000001</v>
      </c>
      <c r="E2952" s="32">
        <v>0.89175576000000001</v>
      </c>
    </row>
    <row r="2953" spans="1:5">
      <c r="A2953" s="31">
        <v>2019</v>
      </c>
      <c r="B2953" s="31">
        <v>81</v>
      </c>
      <c r="C2953" s="32">
        <v>0.12246941</v>
      </c>
      <c r="D2953" s="32">
        <v>0.11540275</v>
      </c>
      <c r="E2953" s="32">
        <v>0.88459725</v>
      </c>
    </row>
    <row r="2954" spans="1:5">
      <c r="A2954" s="31">
        <v>2019</v>
      </c>
      <c r="B2954" s="31">
        <v>82</v>
      </c>
      <c r="C2954" s="32">
        <v>0.13569107</v>
      </c>
      <c r="D2954" s="32">
        <v>0.12706994999999999</v>
      </c>
      <c r="E2954" s="32">
        <v>0.87293005000000001</v>
      </c>
    </row>
    <row r="2955" spans="1:5">
      <c r="A2955" s="31">
        <v>2019</v>
      </c>
      <c r="B2955" s="31">
        <v>83</v>
      </c>
      <c r="C2955" s="32">
        <v>0.14782830999999999</v>
      </c>
      <c r="D2955" s="32">
        <v>0.13765374999999999</v>
      </c>
      <c r="E2955" s="32">
        <v>0.86234624999999998</v>
      </c>
    </row>
    <row r="2956" spans="1:5">
      <c r="A2956" s="31">
        <v>2019</v>
      </c>
      <c r="B2956" s="31">
        <v>84</v>
      </c>
      <c r="C2956" s="32">
        <v>0.16194064999999999</v>
      </c>
      <c r="D2956" s="32">
        <v>0.14981045000000001</v>
      </c>
      <c r="E2956" s="32">
        <v>0.85018954999999996</v>
      </c>
    </row>
    <row r="2957" spans="1:5">
      <c r="A2957" s="31">
        <v>2019</v>
      </c>
      <c r="B2957" s="31">
        <v>85</v>
      </c>
      <c r="C2957" s="32">
        <v>0.17530666</v>
      </c>
      <c r="D2957" s="32">
        <v>0.16117880000000001</v>
      </c>
      <c r="E2957" s="32">
        <v>0.83882120000000004</v>
      </c>
    </row>
    <row r="2958" spans="1:5">
      <c r="A2958" s="31">
        <v>2019</v>
      </c>
      <c r="B2958" s="31">
        <v>86</v>
      </c>
      <c r="C2958" s="32">
        <v>0.19009111000000001</v>
      </c>
      <c r="D2958" s="32">
        <v>0.17359195999999999</v>
      </c>
      <c r="E2958" s="32">
        <v>0.82640804000000001</v>
      </c>
    </row>
    <row r="2959" spans="1:5">
      <c r="A2959" s="31">
        <v>2019</v>
      </c>
      <c r="B2959" s="31">
        <v>87</v>
      </c>
      <c r="C2959" s="32">
        <v>0.20480453000000001</v>
      </c>
      <c r="D2959" s="32">
        <v>0.18578021</v>
      </c>
      <c r="E2959" s="32">
        <v>0.81421979</v>
      </c>
    </row>
    <row r="2960" spans="1:5">
      <c r="A2960" s="31">
        <v>2019</v>
      </c>
      <c r="B2960" s="31">
        <v>88</v>
      </c>
      <c r="C2960" s="32">
        <v>0.22111874000000001</v>
      </c>
      <c r="D2960" s="32">
        <v>0.19910574</v>
      </c>
      <c r="E2960" s="32">
        <v>0.80089425999999997</v>
      </c>
    </row>
    <row r="2961" spans="1:5">
      <c r="A2961" s="31">
        <v>2019</v>
      </c>
      <c r="B2961" s="31">
        <v>89</v>
      </c>
      <c r="C2961" s="32">
        <v>0.23699092999999999</v>
      </c>
      <c r="D2961" s="32">
        <v>0.21188367999999999</v>
      </c>
      <c r="E2961" s="32">
        <v>0.78811631999999998</v>
      </c>
    </row>
    <row r="2962" spans="1:5">
      <c r="A2962" s="31">
        <v>2019</v>
      </c>
      <c r="B2962" s="31">
        <v>90</v>
      </c>
      <c r="C2962" s="32">
        <v>0.25773035999999999</v>
      </c>
      <c r="D2962" s="32">
        <v>0.22830924</v>
      </c>
      <c r="E2962" s="32">
        <v>0.77169076000000003</v>
      </c>
    </row>
    <row r="2963" spans="1:5">
      <c r="A2963" s="31">
        <v>2019</v>
      </c>
      <c r="B2963" s="31">
        <v>91</v>
      </c>
      <c r="C2963" s="32">
        <v>0.27205645000000001</v>
      </c>
      <c r="D2963" s="32">
        <v>0.23948036</v>
      </c>
      <c r="E2963" s="32">
        <v>0.76051964000000005</v>
      </c>
    </row>
    <row r="2964" spans="1:5">
      <c r="A2964" s="31">
        <v>2019</v>
      </c>
      <c r="B2964" s="31">
        <v>92</v>
      </c>
      <c r="C2964" s="32">
        <v>0.29427639999999999</v>
      </c>
      <c r="D2964" s="32">
        <v>0.25653090000000001</v>
      </c>
      <c r="E2964" s="32">
        <v>0.74346909999999999</v>
      </c>
    </row>
    <row r="2965" spans="1:5">
      <c r="A2965" s="31">
        <v>2019</v>
      </c>
      <c r="B2965" s="31">
        <v>93</v>
      </c>
      <c r="C2965" s="32">
        <v>0.31488240000000001</v>
      </c>
      <c r="D2965" s="32">
        <v>0.27205045</v>
      </c>
      <c r="E2965" s="32">
        <v>0.72794954999999995</v>
      </c>
    </row>
    <row r="2966" spans="1:5">
      <c r="A2966" s="31">
        <v>2019</v>
      </c>
      <c r="B2966" s="31">
        <v>94</v>
      </c>
      <c r="C2966" s="32">
        <v>0.33722087000000001</v>
      </c>
      <c r="D2966" s="32">
        <v>0.28856567999999999</v>
      </c>
      <c r="E2966" s="32">
        <v>0.71143431999999995</v>
      </c>
    </row>
    <row r="2967" spans="1:5">
      <c r="A2967" s="31">
        <v>2019</v>
      </c>
      <c r="B2967" s="31">
        <v>95</v>
      </c>
      <c r="C2967" s="32">
        <v>0.36147447999999999</v>
      </c>
      <c r="D2967" s="32">
        <v>0.30614303999999998</v>
      </c>
      <c r="E2967" s="32">
        <v>0.69385695999999997</v>
      </c>
    </row>
    <row r="2968" spans="1:5">
      <c r="A2968" s="31">
        <v>2019</v>
      </c>
      <c r="B2968" s="31">
        <v>96</v>
      </c>
      <c r="C2968" s="32">
        <v>0.38395544999999998</v>
      </c>
      <c r="D2968" s="32">
        <v>0.32211630000000002</v>
      </c>
      <c r="E2968" s="32">
        <v>0.67788369999999998</v>
      </c>
    </row>
    <row r="2969" spans="1:5">
      <c r="A2969" s="31">
        <v>2019</v>
      </c>
      <c r="B2969" s="31">
        <v>97</v>
      </c>
      <c r="C2969" s="32">
        <v>0.40583979999999997</v>
      </c>
      <c r="D2969" s="32">
        <v>0.33737889999999998</v>
      </c>
      <c r="E2969" s="32">
        <v>0.66262109999999996</v>
      </c>
    </row>
    <row r="2970" spans="1:5">
      <c r="A2970" s="31">
        <v>2019</v>
      </c>
      <c r="B2970" s="31">
        <v>98</v>
      </c>
      <c r="C2970" s="32">
        <v>0.42695498999999998</v>
      </c>
      <c r="D2970" s="32">
        <v>0.35184417000000001</v>
      </c>
      <c r="E2970" s="32">
        <v>0.64815582999999999</v>
      </c>
    </row>
    <row r="2971" spans="1:5">
      <c r="A2971" s="31">
        <v>2019</v>
      </c>
      <c r="B2971" s="31">
        <v>99</v>
      </c>
      <c r="C2971" s="32">
        <v>0.45407027</v>
      </c>
      <c r="D2971" s="32">
        <v>0.37005482000000001</v>
      </c>
      <c r="E2971" s="32">
        <v>0.62994517999999999</v>
      </c>
    </row>
    <row r="2972" spans="1:5">
      <c r="A2972" s="35">
        <v>2020</v>
      </c>
      <c r="B2972" s="35">
        <v>1</v>
      </c>
      <c r="C2972" s="35"/>
      <c r="D2972" s="6">
        <v>1.9068642738155669E-2</v>
      </c>
      <c r="E2972" s="35">
        <v>0.98093135726184433</v>
      </c>
    </row>
    <row r="2973" spans="1:5">
      <c r="A2973" s="35">
        <v>2020</v>
      </c>
      <c r="B2973" s="35">
        <v>2</v>
      </c>
      <c r="C2973" s="35"/>
      <c r="D2973" s="6">
        <v>1.161161142539557E-2</v>
      </c>
      <c r="E2973" s="35">
        <v>0.98838838857460443</v>
      </c>
    </row>
    <row r="2974" spans="1:5">
      <c r="A2974" s="35">
        <v>2020</v>
      </c>
      <c r="B2974" s="35">
        <v>3</v>
      </c>
      <c r="C2974" s="35"/>
      <c r="D2974" s="6">
        <v>7.833753849780245E-3</v>
      </c>
      <c r="E2974" s="35">
        <v>0.99216624615021975</v>
      </c>
    </row>
    <row r="2975" spans="1:5">
      <c r="A2975" s="35">
        <v>2020</v>
      </c>
      <c r="B2975" s="35">
        <v>4</v>
      </c>
      <c r="C2975" s="35"/>
      <c r="D2975" s="6">
        <v>5.4078223471641929E-3</v>
      </c>
      <c r="E2975" s="35">
        <v>0.99459217765283581</v>
      </c>
    </row>
    <row r="2976" spans="1:5">
      <c r="A2976" s="35">
        <v>2020</v>
      </c>
      <c r="B2976" s="35">
        <v>5</v>
      </c>
      <c r="C2976" s="35"/>
      <c r="D2976" s="6">
        <v>4.0155703039522761E-3</v>
      </c>
      <c r="E2976" s="35">
        <v>0.99598442969604772</v>
      </c>
    </row>
    <row r="2977" spans="1:5">
      <c r="A2977" s="35">
        <v>2020</v>
      </c>
      <c r="B2977" s="35">
        <v>6</v>
      </c>
      <c r="C2977" s="35"/>
      <c r="D2977" s="6">
        <v>3.2576402581731001E-3</v>
      </c>
      <c r="E2977" s="35">
        <v>0.9967423597418269</v>
      </c>
    </row>
    <row r="2978" spans="1:5">
      <c r="A2978" s="35">
        <v>2020</v>
      </c>
      <c r="B2978" s="35">
        <v>7</v>
      </c>
      <c r="C2978" s="35"/>
      <c r="D2978" s="6">
        <v>2.716850977426799E-3</v>
      </c>
      <c r="E2978" s="35">
        <v>0.9972831490225732</v>
      </c>
    </row>
    <row r="2979" spans="1:5">
      <c r="A2979" s="35">
        <v>2020</v>
      </c>
      <c r="B2979" s="35">
        <v>8</v>
      </c>
      <c r="C2979" s="35"/>
      <c r="D2979" s="6">
        <v>2.348639047738077E-3</v>
      </c>
      <c r="E2979" s="35">
        <v>0.99765136095226192</v>
      </c>
    </row>
    <row r="2980" spans="1:5">
      <c r="A2980" s="35">
        <v>2020</v>
      </c>
      <c r="B2980" s="35">
        <v>9</v>
      </c>
      <c r="C2980" s="35"/>
      <c r="D2980" s="6">
        <v>2.1067816351627582E-3</v>
      </c>
      <c r="E2980" s="35">
        <v>0.99789321836483724</v>
      </c>
    </row>
    <row r="2981" spans="1:5">
      <c r="A2981" s="35">
        <v>2020</v>
      </c>
      <c r="B2981" s="35">
        <v>10</v>
      </c>
      <c r="C2981" s="35"/>
      <c r="D2981" s="6">
        <v>1.9597299695083281E-3</v>
      </c>
      <c r="E2981" s="35">
        <v>0.99804027003049167</v>
      </c>
    </row>
    <row r="2982" spans="1:5">
      <c r="A2982" s="35">
        <v>2020</v>
      </c>
      <c r="B2982" s="35">
        <v>11</v>
      </c>
      <c r="C2982" s="35"/>
      <c r="D2982" s="6">
        <v>1.924428501201003E-3</v>
      </c>
      <c r="E2982" s="35">
        <v>0.998075571498799</v>
      </c>
    </row>
    <row r="2983" spans="1:5">
      <c r="A2983" s="35">
        <v>2020</v>
      </c>
      <c r="B2983" s="35">
        <v>12</v>
      </c>
      <c r="C2983" s="35"/>
      <c r="D2983" s="6">
        <v>1.9217732530887319E-3</v>
      </c>
      <c r="E2983" s="35">
        <v>0.99807822674691127</v>
      </c>
    </row>
    <row r="2984" spans="1:5">
      <c r="A2984" s="35">
        <v>2020</v>
      </c>
      <c r="B2984" s="35">
        <v>13</v>
      </c>
      <c r="C2984" s="35"/>
      <c r="D2984" s="6">
        <v>1.9714805861196232E-3</v>
      </c>
      <c r="E2984" s="35">
        <v>0.99802851941388038</v>
      </c>
    </row>
    <row r="2985" spans="1:5">
      <c r="A2985" s="35">
        <v>2020</v>
      </c>
      <c r="B2985" s="35">
        <v>14</v>
      </c>
      <c r="C2985" s="35"/>
      <c r="D2985" s="6">
        <v>2.083712349495781E-3</v>
      </c>
      <c r="E2985" s="35">
        <v>0.99791628765050422</v>
      </c>
    </row>
    <row r="2986" spans="1:5">
      <c r="A2986" s="35">
        <v>2020</v>
      </c>
      <c r="B2986" s="35">
        <v>15</v>
      </c>
      <c r="C2986" s="35"/>
      <c r="D2986" s="6">
        <v>2.2320700285911599E-3</v>
      </c>
      <c r="E2986" s="35">
        <v>0.99776792997140884</v>
      </c>
    </row>
    <row r="2987" spans="1:5">
      <c r="A2987" s="35">
        <v>2020</v>
      </c>
      <c r="B2987" s="35">
        <v>16</v>
      </c>
      <c r="C2987" s="35"/>
      <c r="D2987" s="6">
        <v>2.439231814693299E-3</v>
      </c>
      <c r="E2987" s="35">
        <v>0.9975607681853067</v>
      </c>
    </row>
    <row r="2988" spans="1:5">
      <c r="A2988" s="35">
        <v>2020</v>
      </c>
      <c r="B2988" s="35">
        <v>17</v>
      </c>
      <c r="C2988" s="35"/>
      <c r="D2988" s="6">
        <v>2.6556562348062358E-3</v>
      </c>
      <c r="E2988" s="35">
        <v>0.99734434376519376</v>
      </c>
    </row>
    <row r="2989" spans="1:5">
      <c r="A2989" s="35">
        <v>2020</v>
      </c>
      <c r="B2989" s="35">
        <v>18</v>
      </c>
      <c r="C2989" s="35"/>
      <c r="D2989" s="6">
        <v>2.8867454613885619E-3</v>
      </c>
      <c r="E2989" s="35">
        <v>0.99711325453861144</v>
      </c>
    </row>
    <row r="2990" spans="1:5">
      <c r="A2990" s="35">
        <v>2020</v>
      </c>
      <c r="B2990" s="35">
        <v>19</v>
      </c>
      <c r="C2990" s="35"/>
      <c r="D2990" s="6">
        <v>3.1218999030505619E-3</v>
      </c>
      <c r="E2990" s="35">
        <v>0.99687810009694944</v>
      </c>
    </row>
    <row r="2991" spans="1:5">
      <c r="A2991" s="35">
        <v>2020</v>
      </c>
      <c r="B2991" s="35">
        <v>20</v>
      </c>
      <c r="C2991" s="35"/>
      <c r="D2991" s="6">
        <v>3.359226632533185E-3</v>
      </c>
      <c r="E2991" s="35">
        <v>0.99664077336746681</v>
      </c>
    </row>
    <row r="2992" spans="1:5">
      <c r="A2992" s="35">
        <v>2020</v>
      </c>
      <c r="B2992" s="35">
        <v>21</v>
      </c>
      <c r="C2992" s="35"/>
      <c r="D2992" s="6">
        <v>3.6664985701574389E-3</v>
      </c>
      <c r="E2992" s="35">
        <v>0.99633350142984256</v>
      </c>
    </row>
    <row r="2993" spans="1:5">
      <c r="A2993" s="35">
        <v>2020</v>
      </c>
      <c r="B2993" s="35">
        <v>22</v>
      </c>
      <c r="C2993" s="35"/>
      <c r="D2993" s="6">
        <v>3.858182808492816E-3</v>
      </c>
      <c r="E2993" s="35">
        <v>0.99614181719150718</v>
      </c>
    </row>
    <row r="2994" spans="1:5">
      <c r="A2994" s="35">
        <v>2020</v>
      </c>
      <c r="B2994" s="35">
        <v>23</v>
      </c>
      <c r="C2994" s="35"/>
      <c r="D2994" s="6">
        <v>4.0109203683984518E-3</v>
      </c>
      <c r="E2994" s="35">
        <v>0.99598907963160155</v>
      </c>
    </row>
    <row r="2995" spans="1:5">
      <c r="A2995" s="35">
        <v>2020</v>
      </c>
      <c r="B2995" s="35">
        <v>24</v>
      </c>
      <c r="C2995" s="35"/>
      <c r="D2995" s="6">
        <v>4.1479749184579751E-3</v>
      </c>
      <c r="E2995" s="35">
        <v>0.99585202508154202</v>
      </c>
    </row>
    <row r="2996" spans="1:5">
      <c r="A2996" s="35">
        <v>2020</v>
      </c>
      <c r="B2996" s="35">
        <v>25</v>
      </c>
      <c r="C2996" s="35"/>
      <c r="D2996" s="6">
        <v>4.2709209471434306E-3</v>
      </c>
      <c r="E2996" s="35">
        <v>0.99572907905285657</v>
      </c>
    </row>
    <row r="2997" spans="1:5">
      <c r="A2997" s="35">
        <v>2020</v>
      </c>
      <c r="B2997" s="35">
        <v>26</v>
      </c>
      <c r="C2997" s="35"/>
      <c r="D2997" s="6">
        <v>4.3853823476688314E-3</v>
      </c>
      <c r="E2997" s="35">
        <v>0.99561461765233117</v>
      </c>
    </row>
    <row r="2998" spans="1:5">
      <c r="A2998" s="35">
        <v>2020</v>
      </c>
      <c r="B2998" s="35">
        <v>27</v>
      </c>
      <c r="C2998" s="35"/>
      <c r="D2998" s="6">
        <v>4.5031797724538469E-3</v>
      </c>
      <c r="E2998" s="35">
        <v>0.99549682022754615</v>
      </c>
    </row>
    <row r="2999" spans="1:5">
      <c r="A2999" s="35">
        <v>2020</v>
      </c>
      <c r="B2999" s="35">
        <v>28</v>
      </c>
      <c r="C2999" s="35"/>
      <c r="D2999" s="6">
        <v>4.6424227312250599E-3</v>
      </c>
      <c r="E2999" s="35">
        <v>0.99535757726877494</v>
      </c>
    </row>
    <row r="3000" spans="1:5">
      <c r="A3000" s="35">
        <v>2020</v>
      </c>
      <c r="B3000" s="35">
        <v>29</v>
      </c>
      <c r="C3000" s="35"/>
      <c r="D3000" s="6">
        <v>4.7608599117926484E-3</v>
      </c>
      <c r="E3000" s="35">
        <v>0.99523914008820735</v>
      </c>
    </row>
    <row r="3001" spans="1:5">
      <c r="A3001" s="35">
        <v>2020</v>
      </c>
      <c r="B3001" s="35">
        <v>30</v>
      </c>
      <c r="C3001" s="35"/>
      <c r="D3001" s="6">
        <v>4.9562585550054772E-3</v>
      </c>
      <c r="E3001" s="35">
        <v>0.99504374144499452</v>
      </c>
    </row>
    <row r="3002" spans="1:5">
      <c r="A3002" s="35">
        <v>2020</v>
      </c>
      <c r="B3002" s="35">
        <v>31</v>
      </c>
      <c r="C3002" s="35"/>
      <c r="D3002" s="6">
        <v>5.1730710231385757E-3</v>
      </c>
      <c r="E3002" s="35">
        <v>0.99482692897686142</v>
      </c>
    </row>
    <row r="3003" spans="1:5">
      <c r="A3003" s="35">
        <v>2020</v>
      </c>
      <c r="B3003" s="35">
        <v>32</v>
      </c>
      <c r="C3003" s="35"/>
      <c r="D3003" s="6">
        <v>5.4109360868929146E-3</v>
      </c>
      <c r="E3003" s="35">
        <v>0.99458906391310709</v>
      </c>
    </row>
    <row r="3004" spans="1:5">
      <c r="A3004" s="35">
        <v>2020</v>
      </c>
      <c r="B3004" s="35">
        <v>33</v>
      </c>
      <c r="C3004" s="35"/>
      <c r="D3004" s="6">
        <v>5.6093209645581288E-3</v>
      </c>
      <c r="E3004" s="35">
        <v>0.99439067903544187</v>
      </c>
    </row>
    <row r="3005" spans="1:5">
      <c r="A3005" s="35">
        <v>2020</v>
      </c>
      <c r="B3005" s="35">
        <v>34</v>
      </c>
      <c r="C3005" s="35"/>
      <c r="D3005" s="6">
        <v>5.8241989433905914E-3</v>
      </c>
      <c r="E3005" s="35">
        <v>0.99417580105660941</v>
      </c>
    </row>
    <row r="3006" spans="1:5">
      <c r="A3006" s="35">
        <v>2020</v>
      </c>
      <c r="B3006" s="35">
        <v>35</v>
      </c>
      <c r="C3006" s="35"/>
      <c r="D3006" s="6">
        <v>6.0766679533343906E-3</v>
      </c>
      <c r="E3006" s="35">
        <v>0.99392333204666561</v>
      </c>
    </row>
    <row r="3007" spans="1:5">
      <c r="A3007" s="35">
        <v>2020</v>
      </c>
      <c r="B3007" s="35">
        <v>36</v>
      </c>
      <c r="C3007" s="35"/>
      <c r="D3007" s="6">
        <v>6.3180326241292217E-3</v>
      </c>
      <c r="E3007" s="35">
        <v>0.99368196737587078</v>
      </c>
    </row>
    <row r="3008" spans="1:5">
      <c r="A3008" s="35">
        <v>2020</v>
      </c>
      <c r="B3008" s="35">
        <v>37</v>
      </c>
      <c r="C3008" s="35"/>
      <c r="D3008" s="6">
        <v>6.5534469656051142E-3</v>
      </c>
      <c r="E3008" s="35">
        <v>0.99344655303439489</v>
      </c>
    </row>
    <row r="3009" spans="1:5">
      <c r="A3009" s="35">
        <v>2020</v>
      </c>
      <c r="B3009" s="35">
        <v>38</v>
      </c>
      <c r="C3009" s="35"/>
      <c r="D3009" s="6">
        <v>6.8561991562764426E-3</v>
      </c>
      <c r="E3009" s="35">
        <v>0.99314380084372356</v>
      </c>
    </row>
    <row r="3010" spans="1:5">
      <c r="A3010" s="35">
        <v>2020</v>
      </c>
      <c r="B3010" s="35">
        <v>39</v>
      </c>
      <c r="C3010" s="35"/>
      <c r="D3010" s="6">
        <v>7.1000717135231151E-3</v>
      </c>
      <c r="E3010" s="35">
        <v>0.99289992828647688</v>
      </c>
    </row>
    <row r="3011" spans="1:5">
      <c r="A3011" s="35">
        <v>2020</v>
      </c>
      <c r="B3011" s="35">
        <v>40</v>
      </c>
      <c r="C3011" s="35"/>
      <c r="D3011" s="6">
        <v>7.4700151941188286E-3</v>
      </c>
      <c r="E3011" s="35">
        <v>0.99252998480588117</v>
      </c>
    </row>
    <row r="3012" spans="1:5">
      <c r="A3012" s="35">
        <v>2020</v>
      </c>
      <c r="B3012" s="35">
        <v>41</v>
      </c>
      <c r="C3012" s="35"/>
      <c r="D3012" s="6">
        <v>7.7513034527625368E-3</v>
      </c>
      <c r="E3012" s="35">
        <v>0.99224869654723746</v>
      </c>
    </row>
    <row r="3013" spans="1:5">
      <c r="A3013" s="35">
        <v>2020</v>
      </c>
      <c r="B3013" s="35">
        <v>42</v>
      </c>
      <c r="C3013" s="35"/>
      <c r="D3013" s="6">
        <v>8.1735792059481893E-3</v>
      </c>
      <c r="E3013" s="35">
        <v>0.99182642079405181</v>
      </c>
    </row>
    <row r="3014" spans="1:5">
      <c r="A3014" s="35">
        <v>2020</v>
      </c>
      <c r="B3014" s="35">
        <v>43</v>
      </c>
      <c r="C3014" s="35"/>
      <c r="D3014" s="6">
        <v>8.408988240154236E-3</v>
      </c>
      <c r="E3014" s="35">
        <v>0.99159101175984576</v>
      </c>
    </row>
    <row r="3015" spans="1:5">
      <c r="A3015" s="35">
        <v>2020</v>
      </c>
      <c r="B3015" s="35">
        <v>44</v>
      </c>
      <c r="C3015" s="35"/>
      <c r="D3015" s="6">
        <v>8.7486479077325541E-3</v>
      </c>
      <c r="E3015" s="35">
        <v>0.99125135209226745</v>
      </c>
    </row>
    <row r="3016" spans="1:5">
      <c r="A3016" s="35">
        <v>2020</v>
      </c>
      <c r="B3016" s="35">
        <v>45</v>
      </c>
      <c r="C3016" s="35"/>
      <c r="D3016" s="6">
        <v>9.1631951580263271E-3</v>
      </c>
      <c r="E3016" s="35">
        <v>0.99083680484197367</v>
      </c>
    </row>
    <row r="3017" spans="1:5">
      <c r="A3017" s="35">
        <v>2020</v>
      </c>
      <c r="B3017" s="35">
        <v>46</v>
      </c>
      <c r="C3017" s="35"/>
      <c r="D3017" s="6">
        <v>9.5032559475799472E-3</v>
      </c>
      <c r="E3017" s="35">
        <v>0.99049674405242005</v>
      </c>
    </row>
    <row r="3018" spans="1:5">
      <c r="A3018" s="35">
        <v>2020</v>
      </c>
      <c r="B3018" s="35">
        <v>47</v>
      </c>
      <c r="C3018" s="35"/>
      <c r="D3018" s="6">
        <v>9.9536516821505661E-3</v>
      </c>
      <c r="E3018" s="35">
        <v>0.99004634831784943</v>
      </c>
    </row>
    <row r="3019" spans="1:5">
      <c r="A3019" s="35">
        <v>2020</v>
      </c>
      <c r="B3019" s="35">
        <v>48</v>
      </c>
      <c r="C3019" s="35"/>
      <c r="D3019" s="6">
        <v>1.0555478254126839E-2</v>
      </c>
      <c r="E3019" s="35">
        <v>0.98944452174587316</v>
      </c>
    </row>
    <row r="3020" spans="1:5">
      <c r="A3020" s="35">
        <v>2020</v>
      </c>
      <c r="B3020" s="35">
        <v>49</v>
      </c>
      <c r="C3020" s="35"/>
      <c r="D3020" s="6">
        <v>1.113476530454216E-2</v>
      </c>
      <c r="E3020" s="35">
        <v>0.98886523469545784</v>
      </c>
    </row>
    <row r="3021" spans="1:5">
      <c r="A3021" s="35">
        <v>2020</v>
      </c>
      <c r="B3021" s="35">
        <v>50</v>
      </c>
      <c r="C3021" s="35"/>
      <c r="D3021" s="6">
        <v>1.1959489735359321E-2</v>
      </c>
      <c r="E3021" s="35">
        <v>0.98804051026464068</v>
      </c>
    </row>
    <row r="3022" spans="1:5">
      <c r="A3022" s="35">
        <v>2020</v>
      </c>
      <c r="B3022" s="35">
        <v>51</v>
      </c>
      <c r="C3022" s="35"/>
      <c r="D3022" s="6">
        <v>1.2559167537539381E-2</v>
      </c>
      <c r="E3022" s="35">
        <v>0.98744083246246062</v>
      </c>
    </row>
    <row r="3023" spans="1:5">
      <c r="A3023" s="35">
        <v>2020</v>
      </c>
      <c r="B3023" s="35">
        <v>52</v>
      </c>
      <c r="C3023" s="35"/>
      <c r="D3023" s="6">
        <v>1.3470252859375529E-2</v>
      </c>
      <c r="E3023" s="35">
        <v>0.98652974714062447</v>
      </c>
    </row>
    <row r="3024" spans="1:5">
      <c r="A3024" s="35">
        <v>2020</v>
      </c>
      <c r="B3024" s="35">
        <v>53</v>
      </c>
      <c r="C3024" s="35"/>
      <c r="D3024" s="6">
        <v>1.413054875102715E-2</v>
      </c>
      <c r="E3024" s="35">
        <v>0.98586945124897285</v>
      </c>
    </row>
    <row r="3025" spans="1:5">
      <c r="A3025" s="35">
        <v>2020</v>
      </c>
      <c r="B3025" s="35">
        <v>54</v>
      </c>
      <c r="C3025" s="35"/>
      <c r="D3025" s="6">
        <v>1.4931634348346431E-2</v>
      </c>
      <c r="E3025" s="35">
        <v>0.98506836565165357</v>
      </c>
    </row>
    <row r="3026" spans="1:5">
      <c r="A3026" s="35">
        <v>2020</v>
      </c>
      <c r="B3026" s="35">
        <v>55</v>
      </c>
      <c r="C3026" s="35"/>
      <c r="D3026" s="6">
        <v>1.5722934498651479E-2</v>
      </c>
      <c r="E3026" s="35">
        <v>0.98427706550134852</v>
      </c>
    </row>
    <row r="3027" spans="1:5">
      <c r="A3027" s="35">
        <v>2020</v>
      </c>
      <c r="B3027" s="35">
        <v>56</v>
      </c>
      <c r="C3027" s="35"/>
      <c r="D3027" s="6">
        <v>1.6640512169913801E-2</v>
      </c>
      <c r="E3027" s="35">
        <v>0.9833594878300862</v>
      </c>
    </row>
    <row r="3028" spans="1:5">
      <c r="A3028" s="35">
        <v>2020</v>
      </c>
      <c r="B3028" s="35">
        <v>57</v>
      </c>
      <c r="C3028" s="35"/>
      <c r="D3028" s="6">
        <v>1.75830415097642E-2</v>
      </c>
      <c r="E3028" s="35">
        <v>0.9824169584902358</v>
      </c>
    </row>
    <row r="3029" spans="1:5">
      <c r="A3029" s="35">
        <v>2020</v>
      </c>
      <c r="B3029" s="35">
        <v>58</v>
      </c>
      <c r="C3029" s="35"/>
      <c r="D3029" s="6">
        <v>1.8920284181124462E-2</v>
      </c>
      <c r="E3029" s="35">
        <v>0.98107971581887554</v>
      </c>
    </row>
    <row r="3030" spans="1:5">
      <c r="A3030" s="35">
        <v>2020</v>
      </c>
      <c r="B3030" s="35">
        <v>59</v>
      </c>
      <c r="C3030" s="35"/>
      <c r="D3030" s="6">
        <v>2.0270397014330199E-2</v>
      </c>
      <c r="E3030" s="35">
        <v>0.9797296029856698</v>
      </c>
    </row>
    <row r="3031" spans="1:5">
      <c r="A3031" s="35">
        <v>2020</v>
      </c>
      <c r="B3031" s="35">
        <v>60</v>
      </c>
      <c r="C3031" s="35"/>
      <c r="D3031" s="6">
        <v>2.2276389620810581E-2</v>
      </c>
      <c r="E3031" s="35">
        <v>0.97772361037918942</v>
      </c>
    </row>
    <row r="3032" spans="1:5">
      <c r="A3032" s="35">
        <v>2020</v>
      </c>
      <c r="B3032" s="35">
        <v>61</v>
      </c>
      <c r="C3032" s="35"/>
      <c r="D3032" s="6">
        <v>2.3746314009003289E-2</v>
      </c>
      <c r="E3032" s="35">
        <v>0.97625368599099671</v>
      </c>
    </row>
    <row r="3033" spans="1:5">
      <c r="A3033" s="35">
        <v>2020</v>
      </c>
      <c r="B3033" s="35">
        <v>62</v>
      </c>
      <c r="C3033" s="35"/>
      <c r="D3033" s="6">
        <v>2.605104731617525E-2</v>
      </c>
      <c r="E3033" s="35">
        <v>0.97394895268382475</v>
      </c>
    </row>
    <row r="3034" spans="1:5">
      <c r="A3034" s="35">
        <v>2020</v>
      </c>
      <c r="B3034" s="35">
        <v>63</v>
      </c>
      <c r="C3034" s="35"/>
      <c r="D3034" s="6">
        <v>2.8124085972880412E-2</v>
      </c>
      <c r="E3034" s="35">
        <v>0.97187591402711959</v>
      </c>
    </row>
    <row r="3035" spans="1:5">
      <c r="A3035" s="35">
        <v>2020</v>
      </c>
      <c r="B3035" s="35">
        <v>64</v>
      </c>
      <c r="C3035" s="35"/>
      <c r="D3035" s="6">
        <v>3.041462389807259E-2</v>
      </c>
      <c r="E3035" s="35">
        <v>0.96958537610192741</v>
      </c>
    </row>
    <row r="3036" spans="1:5">
      <c r="A3036" s="35">
        <v>2020</v>
      </c>
      <c r="B3036" s="35">
        <v>65</v>
      </c>
      <c r="C3036" s="35"/>
      <c r="D3036" s="6">
        <v>3.298529609407308E-2</v>
      </c>
      <c r="E3036" s="35">
        <v>0.96701470390592692</v>
      </c>
    </row>
    <row r="3037" spans="1:5">
      <c r="A3037" s="35">
        <v>2020</v>
      </c>
      <c r="B3037" s="35">
        <v>66</v>
      </c>
      <c r="C3037" s="35"/>
      <c r="D3037" s="6">
        <v>3.538275164040916E-2</v>
      </c>
      <c r="E3037" s="35">
        <v>0.96461724835959084</v>
      </c>
    </row>
    <row r="3038" spans="1:5">
      <c r="A3038" s="35">
        <v>2020</v>
      </c>
      <c r="B3038" s="35">
        <v>67</v>
      </c>
      <c r="C3038" s="35"/>
      <c r="D3038" s="6">
        <v>3.835165806304508E-2</v>
      </c>
      <c r="E3038" s="35">
        <v>0.96164834193695492</v>
      </c>
    </row>
    <row r="3039" spans="1:5">
      <c r="A3039" s="35">
        <v>2020</v>
      </c>
      <c r="B3039" s="35">
        <v>68</v>
      </c>
      <c r="C3039" s="35"/>
      <c r="D3039" s="6">
        <v>4.1808788091271983E-2</v>
      </c>
      <c r="E3039" s="35">
        <v>0.95819121190872802</v>
      </c>
    </row>
    <row r="3040" spans="1:5">
      <c r="A3040" s="35">
        <v>2020</v>
      </c>
      <c r="B3040" s="35">
        <v>69</v>
      </c>
      <c r="C3040" s="35"/>
      <c r="D3040" s="6">
        <v>4.5283504205691383E-2</v>
      </c>
      <c r="E3040" s="35">
        <v>0.95471649579430862</v>
      </c>
    </row>
    <row r="3041" spans="1:5">
      <c r="A3041" s="35">
        <v>2020</v>
      </c>
      <c r="B3041" s="35">
        <v>70</v>
      </c>
      <c r="C3041" s="35"/>
      <c r="D3041" s="6">
        <v>5.0394161012854988E-2</v>
      </c>
      <c r="E3041" s="35">
        <v>0.94960583898714501</v>
      </c>
    </row>
    <row r="3042" spans="1:5">
      <c r="A3042" s="35">
        <v>2020</v>
      </c>
      <c r="B3042" s="35">
        <v>71</v>
      </c>
      <c r="C3042" s="35"/>
      <c r="D3042" s="6">
        <v>5.412768593525108E-2</v>
      </c>
      <c r="E3042" s="35">
        <v>0.94587231406474892</v>
      </c>
    </row>
    <row r="3043" spans="1:5">
      <c r="A3043" s="35">
        <v>2020</v>
      </c>
      <c r="B3043" s="35">
        <v>72</v>
      </c>
      <c r="C3043" s="35"/>
      <c r="D3043" s="6">
        <v>6.0032498703896042E-2</v>
      </c>
      <c r="E3043" s="35">
        <v>0.93996750129610396</v>
      </c>
    </row>
    <row r="3044" spans="1:5">
      <c r="A3044" s="35">
        <v>2020</v>
      </c>
      <c r="B3044" s="35">
        <v>73</v>
      </c>
      <c r="C3044" s="35"/>
      <c r="D3044" s="6">
        <v>6.5181826924407549E-2</v>
      </c>
      <c r="E3044" s="35">
        <v>0.93481817307559245</v>
      </c>
    </row>
    <row r="3045" spans="1:5">
      <c r="A3045" s="35">
        <v>2020</v>
      </c>
      <c r="B3045" s="35">
        <v>74</v>
      </c>
      <c r="C3045" s="35"/>
      <c r="D3045" s="6">
        <v>7.1047373030902361E-2</v>
      </c>
      <c r="E3045" s="35">
        <v>0.92895262696909764</v>
      </c>
    </row>
    <row r="3046" spans="1:5">
      <c r="A3046" s="35">
        <v>2020</v>
      </c>
      <c r="B3046" s="35">
        <v>75</v>
      </c>
      <c r="C3046" s="35"/>
      <c r="D3046" s="6">
        <v>7.7477273849368866E-2</v>
      </c>
      <c r="E3046" s="35">
        <v>0.92252272615063113</v>
      </c>
    </row>
    <row r="3047" spans="1:5">
      <c r="A3047" s="35">
        <v>2020</v>
      </c>
      <c r="B3047" s="35">
        <v>76</v>
      </c>
      <c r="C3047" s="35"/>
      <c r="D3047" s="6">
        <v>8.3742142228760752E-2</v>
      </c>
      <c r="E3047" s="35">
        <v>0.91625785777123925</v>
      </c>
    </row>
    <row r="3048" spans="1:5">
      <c r="A3048" s="35">
        <v>2020</v>
      </c>
      <c r="B3048" s="35">
        <v>77</v>
      </c>
      <c r="C3048" s="35"/>
      <c r="D3048" s="6">
        <v>9.046378381307929E-2</v>
      </c>
      <c r="E3048" s="35">
        <v>0.90953621618692071</v>
      </c>
    </row>
    <row r="3049" spans="1:5">
      <c r="A3049" s="35">
        <v>2020</v>
      </c>
      <c r="B3049" s="35">
        <v>78</v>
      </c>
      <c r="C3049" s="35"/>
      <c r="D3049" s="6">
        <v>9.8794269614655428E-2</v>
      </c>
      <c r="E3049" s="35">
        <v>0.90120573038534457</v>
      </c>
    </row>
    <row r="3050" spans="1:5">
      <c r="A3050" s="35">
        <v>2020</v>
      </c>
      <c r="B3050" s="35">
        <v>79</v>
      </c>
      <c r="C3050" s="35"/>
      <c r="D3050" s="6">
        <v>0.1062793869392151</v>
      </c>
      <c r="E3050" s="35">
        <v>0.89372061306078487</v>
      </c>
    </row>
    <row r="3051" spans="1:5">
      <c r="A3051" s="35">
        <v>2020</v>
      </c>
      <c r="B3051" s="35">
        <v>80</v>
      </c>
      <c r="C3051" s="35"/>
      <c r="D3051" s="6">
        <v>0.1160440973853899</v>
      </c>
      <c r="E3051" s="35">
        <v>0.8839559026146101</v>
      </c>
    </row>
    <row r="3052" spans="1:5">
      <c r="A3052" s="35">
        <v>2020</v>
      </c>
      <c r="B3052" s="35">
        <v>81</v>
      </c>
      <c r="C3052" s="35"/>
      <c r="D3052" s="6">
        <v>0.1237474157782323</v>
      </c>
      <c r="E3052" s="35">
        <v>0.87625258422176766</v>
      </c>
    </row>
    <row r="3053" spans="1:5">
      <c r="A3053" s="35">
        <v>2020</v>
      </c>
      <c r="B3053" s="35">
        <v>82</v>
      </c>
      <c r="C3053" s="35"/>
      <c r="D3053" s="6">
        <v>0.13589579579494199</v>
      </c>
      <c r="E3053" s="35">
        <v>0.86410420420505796</v>
      </c>
    </row>
    <row r="3054" spans="1:5">
      <c r="A3054" s="35">
        <v>2020</v>
      </c>
      <c r="B3054" s="35">
        <v>83</v>
      </c>
      <c r="C3054" s="35"/>
      <c r="D3054" s="6">
        <v>0.14664500367431291</v>
      </c>
      <c r="E3054" s="35">
        <v>0.85335499632568712</v>
      </c>
    </row>
    <row r="3055" spans="1:5">
      <c r="A3055" s="35">
        <v>2020</v>
      </c>
      <c r="B3055" s="35">
        <v>84</v>
      </c>
      <c r="C3055" s="35"/>
      <c r="D3055" s="6">
        <v>0.1590806376059668</v>
      </c>
      <c r="E3055" s="35">
        <v>0.8409193623940332</v>
      </c>
    </row>
    <row r="3056" spans="1:5">
      <c r="A3056" s="35">
        <v>2020</v>
      </c>
      <c r="B3056" s="35">
        <v>85</v>
      </c>
      <c r="C3056" s="35"/>
      <c r="D3056" s="6">
        <v>0.1704340762678983</v>
      </c>
      <c r="E3056" s="35">
        <v>0.8295659237321017</v>
      </c>
    </row>
    <row r="3057" spans="1:5">
      <c r="A3057" s="35">
        <v>2020</v>
      </c>
      <c r="B3057" s="35">
        <v>86</v>
      </c>
      <c r="C3057" s="35"/>
      <c r="D3057" s="6">
        <v>0.18268039211759871</v>
      </c>
      <c r="E3057" s="35">
        <v>0.81731960788240132</v>
      </c>
    </row>
    <row r="3058" spans="1:5">
      <c r="A3058" s="35">
        <v>2020</v>
      </c>
      <c r="B3058" s="35">
        <v>87</v>
      </c>
      <c r="C3058" s="35"/>
      <c r="D3058" s="6">
        <v>0.19477172840899101</v>
      </c>
      <c r="E3058" s="35">
        <v>0.80522827159100896</v>
      </c>
    </row>
    <row r="3059" spans="1:5">
      <c r="A3059" s="35">
        <v>2020</v>
      </c>
      <c r="B3059" s="35">
        <v>88</v>
      </c>
      <c r="C3059" s="35"/>
      <c r="D3059" s="6">
        <v>0.20805782448692739</v>
      </c>
      <c r="E3059" s="35">
        <v>0.79194217551307267</v>
      </c>
    </row>
    <row r="3060" spans="1:5">
      <c r="A3060" s="35">
        <v>2020</v>
      </c>
      <c r="B3060" s="35">
        <v>89</v>
      </c>
      <c r="C3060" s="35"/>
      <c r="D3060" s="6">
        <v>0.22045537334331519</v>
      </c>
      <c r="E3060" s="35">
        <v>0.77954462665668478</v>
      </c>
    </row>
    <row r="3061" spans="1:5">
      <c r="A3061" s="35">
        <v>2020</v>
      </c>
      <c r="B3061" s="35">
        <v>90</v>
      </c>
      <c r="C3061" s="35"/>
      <c r="D3061" s="6">
        <v>0.23687190852266801</v>
      </c>
      <c r="E3061" s="35">
        <v>0.76312809147733196</v>
      </c>
    </row>
    <row r="3062" spans="1:5">
      <c r="A3062" s="35">
        <v>2020</v>
      </c>
      <c r="B3062" s="35">
        <v>91</v>
      </c>
      <c r="C3062" s="35"/>
      <c r="D3062" s="6">
        <v>0.24801696007852789</v>
      </c>
      <c r="E3062" s="35">
        <v>0.75198303992147209</v>
      </c>
    </row>
    <row r="3063" spans="1:5">
      <c r="A3063" s="35">
        <v>2020</v>
      </c>
      <c r="B3063" s="35">
        <v>92</v>
      </c>
      <c r="C3063" s="35"/>
      <c r="D3063" s="6">
        <v>0.2646889934104375</v>
      </c>
      <c r="E3063" s="35">
        <v>0.7353110065895625</v>
      </c>
    </row>
    <row r="3064" spans="1:5">
      <c r="A3064" s="35">
        <v>2020</v>
      </c>
      <c r="B3064" s="35">
        <v>93</v>
      </c>
      <c r="C3064" s="35"/>
      <c r="D3064" s="6">
        <v>0.27954452726707618</v>
      </c>
      <c r="E3064" s="35">
        <v>0.72045547273292376</v>
      </c>
    </row>
    <row r="3065" spans="1:5">
      <c r="A3065" s="35">
        <v>2020</v>
      </c>
      <c r="B3065" s="35">
        <v>94</v>
      </c>
      <c r="C3065" s="35"/>
      <c r="D3065" s="6">
        <v>0.29544004129070689</v>
      </c>
      <c r="E3065" s="35">
        <v>0.70455995870929311</v>
      </c>
    </row>
    <row r="3066" spans="1:5">
      <c r="A3066" s="35">
        <v>2020</v>
      </c>
      <c r="B3066" s="35">
        <v>95</v>
      </c>
      <c r="C3066" s="35"/>
      <c r="D3066" s="6">
        <v>0.31254783794455421</v>
      </c>
      <c r="E3066" s="35">
        <v>0.68745216205544579</v>
      </c>
    </row>
    <row r="3067" spans="1:5">
      <c r="A3067" s="35">
        <v>2020</v>
      </c>
      <c r="B3067" s="35">
        <v>96</v>
      </c>
      <c r="C3067" s="35"/>
      <c r="D3067" s="6">
        <v>0.32773396490785689</v>
      </c>
      <c r="E3067" s="35">
        <v>0.67226603509214311</v>
      </c>
    </row>
    <row r="3068" spans="1:5">
      <c r="A3068" s="35">
        <v>2020</v>
      </c>
      <c r="B3068" s="35">
        <v>97</v>
      </c>
      <c r="C3068" s="35"/>
      <c r="D3068" s="6">
        <v>0.34220554803678482</v>
      </c>
      <c r="E3068" s="35">
        <v>0.65779445196321518</v>
      </c>
    </row>
    <row r="3069" spans="1:5">
      <c r="A3069" s="35">
        <v>2020</v>
      </c>
      <c r="B3069" s="35">
        <v>98</v>
      </c>
      <c r="C3069" s="35"/>
      <c r="D3069" s="6">
        <v>0.3558723542052632</v>
      </c>
      <c r="E3069" s="35">
        <v>0.6441276457947368</v>
      </c>
    </row>
    <row r="3070" spans="1:5">
      <c r="A3070" s="35">
        <v>2020</v>
      </c>
      <c r="B3070" s="35">
        <v>99</v>
      </c>
      <c r="C3070" s="35"/>
      <c r="D3070" s="6">
        <v>0.37288272813080442</v>
      </c>
      <c r="E3070" s="35">
        <v>0.62711727186919553</v>
      </c>
    </row>
    <row r="3071" spans="1:5">
      <c r="A3071" s="35">
        <v>2021</v>
      </c>
      <c r="B3071" s="35">
        <v>1</v>
      </c>
      <c r="C3071" s="35"/>
      <c r="D3071" s="6">
        <v>1.8530964639053901E-2</v>
      </c>
      <c r="E3071" s="35">
        <v>0.9814690353609461</v>
      </c>
    </row>
    <row r="3072" spans="1:5">
      <c r="A3072" s="35">
        <v>2021</v>
      </c>
      <c r="B3072" s="35">
        <v>2</v>
      </c>
      <c r="C3072" s="35"/>
      <c r="D3072" s="6">
        <v>1.16486021060811E-2</v>
      </c>
      <c r="E3072" s="35">
        <v>0.9883513978939189</v>
      </c>
    </row>
    <row r="3073" spans="1:5">
      <c r="A3073" s="35">
        <v>2021</v>
      </c>
      <c r="B3073" s="35">
        <v>3</v>
      </c>
      <c r="C3073" s="35"/>
      <c r="D3073" s="6">
        <v>7.858483798664162E-3</v>
      </c>
      <c r="E3073" s="35">
        <v>0.99214151620133584</v>
      </c>
    </row>
    <row r="3074" spans="1:5">
      <c r="A3074" s="35">
        <v>2021</v>
      </c>
      <c r="B3074" s="35">
        <v>4</v>
      </c>
      <c r="C3074" s="35"/>
      <c r="D3074" s="6">
        <v>5.4244464666731718E-3</v>
      </c>
      <c r="E3074" s="35">
        <v>0.99457555353332683</v>
      </c>
    </row>
    <row r="3075" spans="1:5">
      <c r="A3075" s="35">
        <v>2021</v>
      </c>
      <c r="B3075" s="35">
        <v>5</v>
      </c>
      <c r="C3075" s="35"/>
      <c r="D3075" s="6">
        <v>4.0277174143569239E-3</v>
      </c>
      <c r="E3075" s="35">
        <v>0.99597228258564308</v>
      </c>
    </row>
    <row r="3076" spans="1:5">
      <c r="A3076" s="35">
        <v>2021</v>
      </c>
      <c r="B3076" s="35">
        <v>6</v>
      </c>
      <c r="C3076" s="35"/>
      <c r="D3076" s="6">
        <v>3.267298808015795E-3</v>
      </c>
      <c r="E3076" s="35">
        <v>0.99673270119198421</v>
      </c>
    </row>
    <row r="3077" spans="1:5">
      <c r="A3077" s="35">
        <v>2021</v>
      </c>
      <c r="B3077" s="35">
        <v>7</v>
      </c>
      <c r="C3077" s="35"/>
      <c r="D3077" s="6">
        <v>2.724677314545509E-3</v>
      </c>
      <c r="E3077" s="35">
        <v>0.99727532268545449</v>
      </c>
    </row>
    <row r="3078" spans="1:5">
      <c r="A3078" s="35">
        <v>2021</v>
      </c>
      <c r="B3078" s="35">
        <v>8</v>
      </c>
      <c r="C3078" s="35"/>
      <c r="D3078" s="6">
        <v>2.355263617901171E-3</v>
      </c>
      <c r="E3078" s="35">
        <v>0.99764473638209883</v>
      </c>
    </row>
    <row r="3079" spans="1:5">
      <c r="A3079" s="35">
        <v>2021</v>
      </c>
      <c r="B3079" s="35">
        <v>9</v>
      </c>
      <c r="C3079" s="35"/>
      <c r="D3079" s="6">
        <v>2.1125946923583609E-3</v>
      </c>
      <c r="E3079" s="35">
        <v>0.99788740530764164</v>
      </c>
    </row>
    <row r="3080" spans="1:5">
      <c r="A3080" s="35">
        <v>2021</v>
      </c>
      <c r="B3080" s="35">
        <v>10</v>
      </c>
      <c r="C3080" s="35"/>
      <c r="D3080" s="6">
        <v>1.9650060881263309E-3</v>
      </c>
      <c r="E3080" s="35">
        <v>0.99803499391187367</v>
      </c>
    </row>
    <row r="3081" spans="1:5">
      <c r="A3081" s="35">
        <v>2021</v>
      </c>
      <c r="B3081" s="35">
        <v>11</v>
      </c>
      <c r="C3081" s="35"/>
      <c r="D3081" s="6">
        <v>1.879803253143963E-3</v>
      </c>
      <c r="E3081" s="35">
        <v>0.99812019674685604</v>
      </c>
    </row>
    <row r="3082" spans="1:5">
      <c r="A3082" s="35">
        <v>2021</v>
      </c>
      <c r="B3082" s="35">
        <v>12</v>
      </c>
      <c r="C3082" s="35"/>
      <c r="D3082" s="6">
        <v>1.926656811829464E-3</v>
      </c>
      <c r="E3082" s="35">
        <v>0.99807334318817054</v>
      </c>
    </row>
    <row r="3083" spans="1:5">
      <c r="A3083" s="35">
        <v>2021</v>
      </c>
      <c r="B3083" s="35">
        <v>13</v>
      </c>
      <c r="C3083" s="35"/>
      <c r="D3083" s="6">
        <v>1.9763583909497839E-3</v>
      </c>
      <c r="E3083" s="35">
        <v>0.99802364160905022</v>
      </c>
    </row>
    <row r="3084" spans="1:5">
      <c r="A3084" s="35">
        <v>2021</v>
      </c>
      <c r="B3084" s="35">
        <v>14</v>
      </c>
      <c r="C3084" s="35"/>
      <c r="D3084" s="6">
        <v>2.0887819114263628E-3</v>
      </c>
      <c r="E3084" s="35">
        <v>0.99791121808857364</v>
      </c>
    </row>
    <row r="3085" spans="1:5">
      <c r="A3085" s="35">
        <v>2021</v>
      </c>
      <c r="B3085" s="35">
        <v>15</v>
      </c>
      <c r="C3085" s="35"/>
      <c r="D3085" s="6">
        <v>2.2373958759606132E-3</v>
      </c>
      <c r="E3085" s="35">
        <v>0.99776260412403939</v>
      </c>
    </row>
    <row r="3086" spans="1:5">
      <c r="A3086" s="35">
        <v>2021</v>
      </c>
      <c r="B3086" s="35">
        <v>16</v>
      </c>
      <c r="C3086" s="35"/>
      <c r="D3086" s="6">
        <v>2.4449833232534912E-3</v>
      </c>
      <c r="E3086" s="35">
        <v>0.99755501667674651</v>
      </c>
    </row>
    <row r="3087" spans="1:5">
      <c r="A3087" s="35">
        <v>2021</v>
      </c>
      <c r="B3087" s="35">
        <v>17</v>
      </c>
      <c r="C3087" s="35"/>
      <c r="D3087" s="6">
        <v>2.6618537586593489E-3</v>
      </c>
      <c r="E3087" s="35">
        <v>0.99733814624134065</v>
      </c>
    </row>
    <row r="3088" spans="1:5">
      <c r="A3088" s="35">
        <v>2021</v>
      </c>
      <c r="B3088" s="35">
        <v>18</v>
      </c>
      <c r="C3088" s="35"/>
      <c r="D3088" s="6">
        <v>2.893499680495792E-3</v>
      </c>
      <c r="E3088" s="35">
        <v>0.99710650031950421</v>
      </c>
    </row>
    <row r="3089" spans="1:5">
      <c r="A3089" s="35">
        <v>2021</v>
      </c>
      <c r="B3089" s="35">
        <v>19</v>
      </c>
      <c r="C3089" s="35"/>
      <c r="D3089" s="6">
        <v>3.1294519267263121E-3</v>
      </c>
      <c r="E3089" s="35">
        <v>0.99687054807327369</v>
      </c>
    </row>
    <row r="3090" spans="1:5">
      <c r="A3090" s="35">
        <v>2021</v>
      </c>
      <c r="B3090" s="35">
        <v>20</v>
      </c>
      <c r="C3090" s="35"/>
      <c r="D3090" s="6">
        <v>3.367613510491529E-3</v>
      </c>
      <c r="E3090" s="35">
        <v>0.99663238648950847</v>
      </c>
    </row>
    <row r="3091" spans="1:5">
      <c r="A3091" s="35">
        <v>2021</v>
      </c>
      <c r="B3091" s="35">
        <v>21</v>
      </c>
      <c r="C3091" s="35"/>
      <c r="D3091" s="6">
        <v>3.583392954765952E-3</v>
      </c>
      <c r="E3091" s="35">
        <v>0.99641660704523405</v>
      </c>
    </row>
    <row r="3092" spans="1:5">
      <c r="A3092" s="35">
        <v>2021</v>
      </c>
      <c r="B3092" s="35">
        <v>22</v>
      </c>
      <c r="C3092" s="35"/>
      <c r="D3092" s="6">
        <v>3.8680072914040191E-3</v>
      </c>
      <c r="E3092" s="35">
        <v>0.99613199270859598</v>
      </c>
    </row>
    <row r="3093" spans="1:5">
      <c r="A3093" s="35">
        <v>2021</v>
      </c>
      <c r="B3093" s="35">
        <v>23</v>
      </c>
      <c r="C3093" s="35"/>
      <c r="D3093" s="6">
        <v>4.0210043371630144E-3</v>
      </c>
      <c r="E3093" s="35">
        <v>0.99597899566283699</v>
      </c>
    </row>
    <row r="3094" spans="1:5">
      <c r="A3094" s="35">
        <v>2021</v>
      </c>
      <c r="B3094" s="35">
        <v>24</v>
      </c>
      <c r="C3094" s="35"/>
      <c r="D3094" s="6">
        <v>4.1582748607167366E-3</v>
      </c>
      <c r="E3094" s="35">
        <v>0.99584172513928326</v>
      </c>
    </row>
    <row r="3095" spans="1:5">
      <c r="A3095" s="35">
        <v>2021</v>
      </c>
      <c r="B3095" s="35">
        <v>25</v>
      </c>
      <c r="C3095" s="35"/>
      <c r="D3095" s="6">
        <v>4.2813942174491082E-3</v>
      </c>
      <c r="E3095" s="35">
        <v>0.99571860578255089</v>
      </c>
    </row>
    <row r="3096" spans="1:5">
      <c r="A3096" s="35">
        <v>2021</v>
      </c>
      <c r="B3096" s="35">
        <v>26</v>
      </c>
      <c r="C3096" s="35"/>
      <c r="D3096" s="6">
        <v>4.3959709481360409E-3</v>
      </c>
      <c r="E3096" s="35">
        <v>0.99560402905186396</v>
      </c>
    </row>
    <row r="3097" spans="1:5">
      <c r="A3097" s="35">
        <v>2021</v>
      </c>
      <c r="B3097" s="35">
        <v>27</v>
      </c>
      <c r="C3097" s="35"/>
      <c r="D3097" s="6">
        <v>4.5138630007811598E-3</v>
      </c>
      <c r="E3097" s="35">
        <v>0.99548613699921884</v>
      </c>
    </row>
    <row r="3098" spans="1:5">
      <c r="A3098" s="35">
        <v>2021</v>
      </c>
      <c r="B3098" s="35">
        <v>28</v>
      </c>
      <c r="C3098" s="35"/>
      <c r="D3098" s="6">
        <v>4.6532218573710482E-3</v>
      </c>
      <c r="E3098" s="35">
        <v>0.99534677814262895</v>
      </c>
    </row>
    <row r="3099" spans="1:5">
      <c r="A3099" s="35">
        <v>2021</v>
      </c>
      <c r="B3099" s="35">
        <v>29</v>
      </c>
      <c r="C3099" s="35"/>
      <c r="D3099" s="6">
        <v>4.7716270295202756E-3</v>
      </c>
      <c r="E3099" s="35">
        <v>0.99522837297047972</v>
      </c>
    </row>
    <row r="3100" spans="1:5">
      <c r="A3100" s="35">
        <v>2021</v>
      </c>
      <c r="B3100" s="35">
        <v>30</v>
      </c>
      <c r="C3100" s="35"/>
      <c r="D3100" s="6">
        <v>4.9671617015257796E-3</v>
      </c>
      <c r="E3100" s="35">
        <v>0.99503283829847422</v>
      </c>
    </row>
    <row r="3101" spans="1:5">
      <c r="A3101" s="35">
        <v>2021</v>
      </c>
      <c r="B3101" s="35">
        <v>31</v>
      </c>
      <c r="C3101" s="35"/>
      <c r="D3101" s="6">
        <v>5.0743798675602081E-3</v>
      </c>
      <c r="E3101" s="35">
        <v>0.99492562013243979</v>
      </c>
    </row>
    <row r="3102" spans="1:5">
      <c r="A3102" s="35">
        <v>2021</v>
      </c>
      <c r="B3102" s="35">
        <v>32</v>
      </c>
      <c r="C3102" s="35"/>
      <c r="D3102" s="6">
        <v>5.4221877589736289E-3</v>
      </c>
      <c r="E3102" s="35">
        <v>0.99457781224102637</v>
      </c>
    </row>
    <row r="3103" spans="1:5">
      <c r="A3103" s="35">
        <v>2021</v>
      </c>
      <c r="B3103" s="35">
        <v>33</v>
      </c>
      <c r="C3103" s="35"/>
      <c r="D3103" s="6">
        <v>5.6206793122256524E-3</v>
      </c>
      <c r="E3103" s="35">
        <v>0.99437932068777435</v>
      </c>
    </row>
    <row r="3104" spans="1:5">
      <c r="A3104" s="35">
        <v>2021</v>
      </c>
      <c r="B3104" s="35">
        <v>34</v>
      </c>
      <c r="C3104" s="35"/>
      <c r="D3104" s="6">
        <v>5.8356622640064471E-3</v>
      </c>
      <c r="E3104" s="35">
        <v>0.99416433773599355</v>
      </c>
    </row>
    <row r="3105" spans="1:5">
      <c r="A3105" s="35">
        <v>2021</v>
      </c>
      <c r="B3105" s="35">
        <v>35</v>
      </c>
      <c r="C3105" s="35"/>
      <c r="D3105" s="6">
        <v>6.0882598906482066E-3</v>
      </c>
      <c r="E3105" s="35">
        <v>0.99391174010935179</v>
      </c>
    </row>
    <row r="3106" spans="1:5">
      <c r="A3106" s="35">
        <v>2021</v>
      </c>
      <c r="B3106" s="35">
        <v>36</v>
      </c>
      <c r="C3106" s="35"/>
      <c r="D3106" s="6">
        <v>6.3297530489119236E-3</v>
      </c>
      <c r="E3106" s="35">
        <v>0.99367024695108808</v>
      </c>
    </row>
    <row r="3107" spans="1:5">
      <c r="A3107" s="35">
        <v>2021</v>
      </c>
      <c r="B3107" s="35">
        <v>37</v>
      </c>
      <c r="C3107" s="35"/>
      <c r="D3107" s="6">
        <v>6.5652208665110123E-3</v>
      </c>
      <c r="E3107" s="35">
        <v>0.99343477913348899</v>
      </c>
    </row>
    <row r="3108" spans="1:5">
      <c r="A3108" s="35">
        <v>2021</v>
      </c>
      <c r="B3108" s="35">
        <v>38</v>
      </c>
      <c r="C3108" s="35"/>
      <c r="D3108" s="6">
        <v>6.8681186621945001E-3</v>
      </c>
      <c r="E3108" s="35">
        <v>0.9931318813378055</v>
      </c>
    </row>
    <row r="3109" spans="1:5">
      <c r="A3109" s="35">
        <v>2021</v>
      </c>
      <c r="B3109" s="35">
        <v>39</v>
      </c>
      <c r="C3109" s="35"/>
      <c r="D3109" s="6">
        <v>7.1119891057633833E-3</v>
      </c>
      <c r="E3109" s="35">
        <v>0.99288801089423662</v>
      </c>
    </row>
    <row r="3110" spans="1:5">
      <c r="A3110" s="35">
        <v>2021</v>
      </c>
      <c r="B3110" s="35">
        <v>40</v>
      </c>
      <c r="C3110" s="35"/>
      <c r="D3110" s="6">
        <v>7.4821314795947558E-3</v>
      </c>
      <c r="E3110" s="35">
        <v>0.99251786852040524</v>
      </c>
    </row>
    <row r="3111" spans="1:5">
      <c r="A3111" s="35">
        <v>2021</v>
      </c>
      <c r="B3111" s="35">
        <v>41</v>
      </c>
      <c r="C3111" s="35"/>
      <c r="D3111" s="6">
        <v>7.6432860485424747E-3</v>
      </c>
      <c r="E3111" s="35">
        <v>0.99235671395145753</v>
      </c>
    </row>
    <row r="3112" spans="1:5">
      <c r="A3112" s="35">
        <v>2021</v>
      </c>
      <c r="B3112" s="35">
        <v>42</v>
      </c>
      <c r="C3112" s="35"/>
      <c r="D3112" s="6">
        <v>8.1858839890597279E-3</v>
      </c>
      <c r="E3112" s="35">
        <v>0.99181411601094027</v>
      </c>
    </row>
    <row r="3113" spans="1:5">
      <c r="A3113" s="35">
        <v>2021</v>
      </c>
      <c r="B3113" s="35">
        <v>43</v>
      </c>
      <c r="C3113" s="35"/>
      <c r="D3113" s="6">
        <v>8.4211223789584233E-3</v>
      </c>
      <c r="E3113" s="35">
        <v>0.99157887762104158</v>
      </c>
    </row>
    <row r="3114" spans="1:5">
      <c r="A3114" s="35">
        <v>2021</v>
      </c>
      <c r="B3114" s="35">
        <v>44</v>
      </c>
      <c r="C3114" s="35"/>
      <c r="D3114" s="6">
        <v>8.7607814270216355E-3</v>
      </c>
      <c r="E3114" s="35">
        <v>0.99123921857297836</v>
      </c>
    </row>
    <row r="3115" spans="1:5">
      <c r="A3115" s="35">
        <v>2021</v>
      </c>
      <c r="B3115" s="35">
        <v>45</v>
      </c>
      <c r="C3115" s="35"/>
      <c r="D3115" s="6">
        <v>9.1753412402055812E-3</v>
      </c>
      <c r="E3115" s="35">
        <v>0.99082465875979442</v>
      </c>
    </row>
    <row r="3116" spans="1:5">
      <c r="A3116" s="35">
        <v>2021</v>
      </c>
      <c r="B3116" s="35">
        <v>46</v>
      </c>
      <c r="C3116" s="35"/>
      <c r="D3116" s="6">
        <v>9.5152910246389943E-3</v>
      </c>
      <c r="E3116" s="35">
        <v>0.99048470897536101</v>
      </c>
    </row>
    <row r="3117" spans="1:5">
      <c r="A3117" s="35">
        <v>2021</v>
      </c>
      <c r="B3117" s="35">
        <v>47</v>
      </c>
      <c r="C3117" s="35"/>
      <c r="D3117" s="6">
        <v>9.9656612883064488E-3</v>
      </c>
      <c r="E3117" s="35">
        <v>0.99003433871169355</v>
      </c>
    </row>
    <row r="3118" spans="1:5">
      <c r="A3118" s="35">
        <v>2021</v>
      </c>
      <c r="B3118" s="35">
        <v>48</v>
      </c>
      <c r="C3118" s="35"/>
      <c r="D3118" s="6">
        <v>1.0567670781223559E-2</v>
      </c>
      <c r="E3118" s="35">
        <v>0.98943232921877644</v>
      </c>
    </row>
    <row r="3119" spans="1:5">
      <c r="A3119" s="35">
        <v>2021</v>
      </c>
      <c r="B3119" s="35">
        <v>49</v>
      </c>
      <c r="C3119" s="35"/>
      <c r="D3119" s="6">
        <v>1.11470310000924E-2</v>
      </c>
      <c r="E3119" s="35">
        <v>0.9888529689999076</v>
      </c>
    </row>
    <row r="3120" spans="1:5">
      <c r="A3120" s="35">
        <v>2021</v>
      </c>
      <c r="B3120" s="35">
        <v>50</v>
      </c>
      <c r="C3120" s="35"/>
      <c r="D3120" s="6">
        <v>1.1972122742096469E-2</v>
      </c>
      <c r="E3120" s="35">
        <v>0.98802787725790353</v>
      </c>
    </row>
    <row r="3121" spans="1:5">
      <c r="A3121" s="35">
        <v>2021</v>
      </c>
      <c r="B3121" s="35">
        <v>51</v>
      </c>
      <c r="C3121" s="35"/>
      <c r="D3121" s="6">
        <v>1.2445639025497109E-2</v>
      </c>
      <c r="E3121" s="35">
        <v>0.98755436097450289</v>
      </c>
    </row>
    <row r="3122" spans="1:5">
      <c r="A3122" s="35">
        <v>2021</v>
      </c>
      <c r="B3122" s="35">
        <v>52</v>
      </c>
      <c r="C3122" s="35"/>
      <c r="D3122" s="6">
        <v>1.3483335709389749E-2</v>
      </c>
      <c r="E3122" s="35">
        <v>0.98651666429061025</v>
      </c>
    </row>
    <row r="3123" spans="1:5">
      <c r="A3123" s="35">
        <v>2021</v>
      </c>
      <c r="B3123" s="35">
        <v>53</v>
      </c>
      <c r="C3123" s="35"/>
      <c r="D3123" s="6">
        <v>1.4143727927236061E-2</v>
      </c>
      <c r="E3123" s="35">
        <v>0.98585627207276394</v>
      </c>
    </row>
    <row r="3124" spans="1:5">
      <c r="A3124" s="35">
        <v>2021</v>
      </c>
      <c r="B3124" s="35">
        <v>54</v>
      </c>
      <c r="C3124" s="35"/>
      <c r="D3124" s="6">
        <v>1.494508969237629E-2</v>
      </c>
      <c r="E3124" s="35">
        <v>0.98505491030762371</v>
      </c>
    </row>
    <row r="3125" spans="1:5">
      <c r="A3125" s="35">
        <v>2021</v>
      </c>
      <c r="B3125" s="35">
        <v>55</v>
      </c>
      <c r="C3125" s="35"/>
      <c r="D3125" s="6">
        <v>1.5736618727147041E-2</v>
      </c>
      <c r="E3125" s="35">
        <v>0.98426338127285296</v>
      </c>
    </row>
    <row r="3126" spans="1:5">
      <c r="A3126" s="35">
        <v>2021</v>
      </c>
      <c r="B3126" s="35">
        <v>56</v>
      </c>
      <c r="C3126" s="35"/>
      <c r="D3126" s="6">
        <v>1.6654510971855999E-2</v>
      </c>
      <c r="E3126" s="35">
        <v>0.983345489028144</v>
      </c>
    </row>
    <row r="3127" spans="1:5">
      <c r="A3127" s="35">
        <v>2021</v>
      </c>
      <c r="B3127" s="35">
        <v>57</v>
      </c>
      <c r="C3127" s="35"/>
      <c r="D3127" s="6">
        <v>1.7597305317760381E-2</v>
      </c>
      <c r="E3127" s="35">
        <v>0.98240269468223962</v>
      </c>
    </row>
    <row r="3128" spans="1:5">
      <c r="A3128" s="35">
        <v>2021</v>
      </c>
      <c r="B3128" s="35">
        <v>58</v>
      </c>
      <c r="C3128" s="35"/>
      <c r="D3128" s="6">
        <v>1.8935260601881779E-2</v>
      </c>
      <c r="E3128" s="35">
        <v>0.98106473939811822</v>
      </c>
    </row>
    <row r="3129" spans="1:5">
      <c r="A3129" s="35">
        <v>2021</v>
      </c>
      <c r="B3129" s="35">
        <v>59</v>
      </c>
      <c r="C3129" s="35"/>
      <c r="D3129" s="6">
        <v>2.0286074838524511E-2</v>
      </c>
      <c r="E3129" s="35">
        <v>0.97971392516147549</v>
      </c>
    </row>
    <row r="3130" spans="1:5">
      <c r="A3130" s="35">
        <v>2021</v>
      </c>
      <c r="B3130" s="35">
        <v>60</v>
      </c>
      <c r="C3130" s="35"/>
      <c r="D3130" s="6">
        <v>2.2293412567536249E-2</v>
      </c>
      <c r="E3130" s="35">
        <v>0.97770658743246375</v>
      </c>
    </row>
    <row r="3131" spans="1:5">
      <c r="A3131" s="35">
        <v>2021</v>
      </c>
      <c r="B3131" s="35">
        <v>61</v>
      </c>
      <c r="C3131" s="35"/>
      <c r="D3131" s="6">
        <v>2.3588201545267421E-2</v>
      </c>
      <c r="E3131" s="35">
        <v>0.97641179845473258</v>
      </c>
    </row>
    <row r="3132" spans="1:5">
      <c r="A3132" s="35">
        <v>2021</v>
      </c>
      <c r="B3132" s="35">
        <v>62</v>
      </c>
      <c r="C3132" s="35"/>
      <c r="D3132" s="6">
        <v>2.6070191400237919E-2</v>
      </c>
      <c r="E3132" s="35">
        <v>0.97392980859976208</v>
      </c>
    </row>
    <row r="3133" spans="1:5">
      <c r="A3133" s="35">
        <v>2021</v>
      </c>
      <c r="B3133" s="35">
        <v>63</v>
      </c>
      <c r="C3133" s="35"/>
      <c r="D3133" s="6">
        <v>2.8144539058716059E-2</v>
      </c>
      <c r="E3133" s="35">
        <v>0.97185546094128394</v>
      </c>
    </row>
    <row r="3134" spans="1:5">
      <c r="A3134" s="35">
        <v>2021</v>
      </c>
      <c r="B3134" s="35">
        <v>64</v>
      </c>
      <c r="C3134" s="35"/>
      <c r="D3134" s="6">
        <v>3.0436556794684381E-2</v>
      </c>
      <c r="E3134" s="35">
        <v>0.96956344320531562</v>
      </c>
    </row>
    <row r="3135" spans="1:5">
      <c r="A3135" s="35">
        <v>2021</v>
      </c>
      <c r="B3135" s="35">
        <v>65</v>
      </c>
      <c r="C3135" s="35"/>
      <c r="D3135" s="6">
        <v>3.3008881140776603E-2</v>
      </c>
      <c r="E3135" s="35">
        <v>0.9669911188592234</v>
      </c>
    </row>
    <row r="3136" spans="1:5">
      <c r="A3136" s="35">
        <v>2021</v>
      </c>
      <c r="B3136" s="35">
        <v>66</v>
      </c>
      <c r="C3136" s="35"/>
      <c r="D3136" s="6">
        <v>3.5407856649835028E-2</v>
      </c>
      <c r="E3136" s="35">
        <v>0.96459214335016497</v>
      </c>
    </row>
    <row r="3137" spans="1:5">
      <c r="A3137" s="35">
        <v>2021</v>
      </c>
      <c r="B3137" s="35">
        <v>67</v>
      </c>
      <c r="C3137" s="35"/>
      <c r="D3137" s="6">
        <v>3.8378522968586133E-2</v>
      </c>
      <c r="E3137" s="35">
        <v>0.96162147703141387</v>
      </c>
    </row>
    <row r="3138" spans="1:5">
      <c r="A3138" s="35">
        <v>2021</v>
      </c>
      <c r="B3138" s="35">
        <v>68</v>
      </c>
      <c r="C3138" s="35"/>
      <c r="D3138" s="6">
        <v>4.18378281851568E-2</v>
      </c>
      <c r="E3138" s="35">
        <v>0.9581621718148432</v>
      </c>
    </row>
    <row r="3139" spans="1:5">
      <c r="A3139" s="35">
        <v>2021</v>
      </c>
      <c r="B3139" s="35">
        <v>69</v>
      </c>
      <c r="C3139" s="35"/>
      <c r="D3139" s="6">
        <v>4.5314576044507948E-2</v>
      </c>
      <c r="E3139" s="35">
        <v>0.95468542395549205</v>
      </c>
    </row>
    <row r="3140" spans="1:5">
      <c r="A3140" s="35">
        <v>2021</v>
      </c>
      <c r="B3140" s="35">
        <v>70</v>
      </c>
      <c r="C3140" s="35"/>
      <c r="D3140" s="6">
        <v>5.0428841109174338E-2</v>
      </c>
      <c r="E3140" s="35">
        <v>0.94957115889082566</v>
      </c>
    </row>
    <row r="3141" spans="1:5">
      <c r="A3141" s="35">
        <v>2021</v>
      </c>
      <c r="B3141" s="35">
        <v>71</v>
      </c>
      <c r="C3141" s="35"/>
      <c r="D3141" s="6">
        <v>5.380249505683532E-2</v>
      </c>
      <c r="E3141" s="35">
        <v>0.94619750494316468</v>
      </c>
    </row>
    <row r="3142" spans="1:5">
      <c r="A3142" s="35">
        <v>2021</v>
      </c>
      <c r="B3142" s="35">
        <v>72</v>
      </c>
      <c r="C3142" s="35"/>
      <c r="D3142" s="6">
        <v>6.007235990592108E-2</v>
      </c>
      <c r="E3142" s="35">
        <v>0.93992764009407892</v>
      </c>
    </row>
    <row r="3143" spans="1:5">
      <c r="A3143" s="35">
        <v>2021</v>
      </c>
      <c r="B3143" s="35">
        <v>73</v>
      </c>
      <c r="C3143" s="35"/>
      <c r="D3143" s="6">
        <v>6.5224402138992166E-2</v>
      </c>
      <c r="E3143" s="35">
        <v>0.93477559786100783</v>
      </c>
    </row>
    <row r="3144" spans="1:5">
      <c r="A3144" s="35">
        <v>2021</v>
      </c>
      <c r="B3144" s="35">
        <v>74</v>
      </c>
      <c r="C3144" s="35"/>
      <c r="D3144" s="6">
        <v>7.1093047233067197E-2</v>
      </c>
      <c r="E3144" s="35">
        <v>0.9289069527669328</v>
      </c>
    </row>
    <row r="3145" spans="1:5">
      <c r="A3145" s="35">
        <v>2021</v>
      </c>
      <c r="B3145" s="35">
        <v>75</v>
      </c>
      <c r="C3145" s="35"/>
      <c r="D3145" s="6">
        <v>7.7526332918919971E-2</v>
      </c>
      <c r="E3145" s="35">
        <v>0.92247366708108003</v>
      </c>
    </row>
    <row r="3146" spans="1:5">
      <c r="A3146" s="35">
        <v>2021</v>
      </c>
      <c r="B3146" s="35">
        <v>76</v>
      </c>
      <c r="C3146" s="35"/>
      <c r="D3146" s="6">
        <v>8.3793521788986913E-2</v>
      </c>
      <c r="E3146" s="35">
        <v>0.91620647821101309</v>
      </c>
    </row>
    <row r="3147" spans="1:5">
      <c r="A3147" s="35">
        <v>2021</v>
      </c>
      <c r="B3147" s="35">
        <v>77</v>
      </c>
      <c r="C3147" s="35"/>
      <c r="D3147" s="6">
        <v>9.0517593524538476E-2</v>
      </c>
      <c r="E3147" s="35">
        <v>0.90948240647546152</v>
      </c>
    </row>
    <row r="3148" spans="1:5">
      <c r="A3148" s="35">
        <v>2021</v>
      </c>
      <c r="B3148" s="35">
        <v>78</v>
      </c>
      <c r="C3148" s="35"/>
      <c r="D3148" s="6">
        <v>9.8850875853011999E-2</v>
      </c>
      <c r="E3148" s="35">
        <v>0.901149124146988</v>
      </c>
    </row>
    <row r="3149" spans="1:5">
      <c r="A3149" s="35">
        <v>2021</v>
      </c>
      <c r="B3149" s="35">
        <v>79</v>
      </c>
      <c r="C3149" s="35"/>
      <c r="D3149" s="6">
        <v>0.1063377839381536</v>
      </c>
      <c r="E3149" s="35">
        <v>0.89366221606184637</v>
      </c>
    </row>
    <row r="3150" spans="1:5">
      <c r="A3150" s="35">
        <v>2021</v>
      </c>
      <c r="B3150" s="35">
        <v>80</v>
      </c>
      <c r="C3150" s="35"/>
      <c r="D3150" s="6">
        <v>0.11610492927098071</v>
      </c>
      <c r="E3150" s="35">
        <v>0.88389507072901929</v>
      </c>
    </row>
    <row r="3151" spans="1:5">
      <c r="A3151" s="35">
        <v>2021</v>
      </c>
      <c r="B3151" s="35">
        <v>81</v>
      </c>
      <c r="C3151" s="35"/>
      <c r="D3151" s="6">
        <v>0.1231967486555267</v>
      </c>
      <c r="E3151" s="35">
        <v>0.87680325134447334</v>
      </c>
    </row>
    <row r="3152" spans="1:5">
      <c r="A3152" s="35">
        <v>2021</v>
      </c>
      <c r="B3152" s="35">
        <v>82</v>
      </c>
      <c r="C3152" s="35"/>
      <c r="D3152" s="6">
        <v>0.1359609579818867</v>
      </c>
      <c r="E3152" s="35">
        <v>0.86403904201811332</v>
      </c>
    </row>
    <row r="3153" spans="1:5">
      <c r="A3153" s="35">
        <v>2021</v>
      </c>
      <c r="B3153" s="35">
        <v>83</v>
      </c>
      <c r="C3153" s="35"/>
      <c r="D3153" s="6">
        <v>0.14671218117009521</v>
      </c>
      <c r="E3153" s="35">
        <v>0.85328781882990479</v>
      </c>
    </row>
    <row r="3154" spans="1:5">
      <c r="A3154" s="35">
        <v>2021</v>
      </c>
      <c r="B3154" s="35">
        <v>84</v>
      </c>
      <c r="C3154" s="35"/>
      <c r="D3154" s="6">
        <v>0.15915070829582831</v>
      </c>
      <c r="E3154" s="35">
        <v>0.84084929170417166</v>
      </c>
    </row>
    <row r="3155" spans="1:5">
      <c r="A3155" s="35">
        <v>2021</v>
      </c>
      <c r="B3155" s="35">
        <v>85</v>
      </c>
      <c r="C3155" s="35"/>
      <c r="D3155" s="6">
        <v>0.17050535330733571</v>
      </c>
      <c r="E3155" s="35">
        <v>0.82949464669266426</v>
      </c>
    </row>
    <row r="3156" spans="1:5">
      <c r="A3156" s="35">
        <v>2021</v>
      </c>
      <c r="B3156" s="35">
        <v>86</v>
      </c>
      <c r="C3156" s="35"/>
      <c r="D3156" s="6">
        <v>0.18275230244139901</v>
      </c>
      <c r="E3156" s="35">
        <v>0.81724769755860094</v>
      </c>
    </row>
    <row r="3157" spans="1:5">
      <c r="A3157" s="35">
        <v>2021</v>
      </c>
      <c r="B3157" s="35">
        <v>87</v>
      </c>
      <c r="C3157" s="35"/>
      <c r="D3157" s="6">
        <v>0.1948443742454822</v>
      </c>
      <c r="E3157" s="35">
        <v>0.80515562575451782</v>
      </c>
    </row>
    <row r="3158" spans="1:5">
      <c r="A3158" s="35">
        <v>2021</v>
      </c>
      <c r="B3158" s="35">
        <v>88</v>
      </c>
      <c r="C3158" s="35"/>
      <c r="D3158" s="6">
        <v>0.20813166616391601</v>
      </c>
      <c r="E3158" s="35">
        <v>0.79186833383608402</v>
      </c>
    </row>
    <row r="3159" spans="1:5">
      <c r="A3159" s="35">
        <v>2021</v>
      </c>
      <c r="B3159" s="35">
        <v>89</v>
      </c>
      <c r="C3159" s="35"/>
      <c r="D3159" s="6">
        <v>0.22052846541539131</v>
      </c>
      <c r="E3159" s="35">
        <v>0.77947153458460872</v>
      </c>
    </row>
    <row r="3160" spans="1:5">
      <c r="A3160" s="35">
        <v>2021</v>
      </c>
      <c r="B3160" s="35">
        <v>90</v>
      </c>
      <c r="C3160" s="35"/>
      <c r="D3160" s="6">
        <v>0.2369469124077529</v>
      </c>
      <c r="E3160" s="35">
        <v>0.7630530875922471</v>
      </c>
    </row>
    <row r="3161" spans="1:5">
      <c r="A3161" s="35">
        <v>2021</v>
      </c>
      <c r="B3161" s="35">
        <v>91</v>
      </c>
      <c r="C3161" s="35"/>
      <c r="D3161" s="6">
        <v>0.24737012217588791</v>
      </c>
      <c r="E3161" s="35">
        <v>0.75262987782411206</v>
      </c>
    </row>
    <row r="3162" spans="1:5">
      <c r="A3162" s="35">
        <v>2021</v>
      </c>
      <c r="B3162" s="35">
        <v>92</v>
      </c>
      <c r="C3162" s="35"/>
      <c r="D3162" s="6">
        <v>0.26476113627497838</v>
      </c>
      <c r="E3162" s="35">
        <v>0.73523886372502156</v>
      </c>
    </row>
    <row r="3163" spans="1:5">
      <c r="A3163" s="35">
        <v>2021</v>
      </c>
      <c r="B3163" s="35">
        <v>93</v>
      </c>
      <c r="C3163" s="35"/>
      <c r="D3163" s="6">
        <v>0.2796152225455425</v>
      </c>
      <c r="E3163" s="35">
        <v>0.7203847774544575</v>
      </c>
    </row>
    <row r="3164" spans="1:5">
      <c r="A3164" s="35">
        <v>2021</v>
      </c>
      <c r="B3164" s="35">
        <v>94</v>
      </c>
      <c r="C3164" s="35"/>
      <c r="D3164" s="6">
        <v>0.29550984651343348</v>
      </c>
      <c r="E3164" s="35">
        <v>0.70449015348656652</v>
      </c>
    </row>
    <row r="3165" spans="1:5">
      <c r="A3165" s="35">
        <v>2021</v>
      </c>
      <c r="B3165" s="35">
        <v>95</v>
      </c>
      <c r="C3165" s="35"/>
      <c r="D3165" s="6">
        <v>0.31261799545718683</v>
      </c>
      <c r="E3165" s="35">
        <v>0.68738200454281317</v>
      </c>
    </row>
    <row r="3166" spans="1:5">
      <c r="A3166" s="35">
        <v>2021</v>
      </c>
      <c r="B3166" s="35">
        <v>96</v>
      </c>
      <c r="C3166" s="35"/>
      <c r="D3166" s="6">
        <v>0.32780265915900092</v>
      </c>
      <c r="E3166" s="35">
        <v>0.67219734084099914</v>
      </c>
    </row>
    <row r="3167" spans="1:5">
      <c r="A3167" s="35">
        <v>2021</v>
      </c>
      <c r="B3167" s="35">
        <v>97</v>
      </c>
      <c r="C3167" s="35"/>
      <c r="D3167" s="6">
        <v>0.34227284549415549</v>
      </c>
      <c r="E3167" s="35">
        <v>0.65772715450584451</v>
      </c>
    </row>
    <row r="3168" spans="1:5">
      <c r="A3168" s="35">
        <v>2021</v>
      </c>
      <c r="B3168" s="35">
        <v>98</v>
      </c>
      <c r="C3168" s="35"/>
      <c r="D3168" s="6">
        <v>0.35593829582029612</v>
      </c>
      <c r="E3168" s="35">
        <v>0.64406170417970388</v>
      </c>
    </row>
    <row r="3169" spans="1:5">
      <c r="A3169" s="35">
        <v>2021</v>
      </c>
      <c r="B3169" s="35">
        <v>99</v>
      </c>
      <c r="C3169" s="35"/>
      <c r="D3169" s="6">
        <v>0.3729465888097665</v>
      </c>
      <c r="E3169" s="35">
        <v>0.6270534111902335</v>
      </c>
    </row>
    <row r="3170" spans="1:5">
      <c r="A3170" s="35">
        <v>2022</v>
      </c>
      <c r="B3170" s="35">
        <v>1</v>
      </c>
      <c r="C3170" s="35"/>
      <c r="D3170" s="6">
        <v>1.8589957216685219E-2</v>
      </c>
      <c r="E3170" s="35">
        <v>0.98141004278331478</v>
      </c>
    </row>
    <row r="3171" spans="1:5">
      <c r="A3171" s="35">
        <v>2022</v>
      </c>
      <c r="B3171" s="35">
        <v>2</v>
      </c>
      <c r="C3171" s="35"/>
      <c r="D3171" s="6">
        <v>1.131985947408887E-2</v>
      </c>
      <c r="E3171" s="35">
        <v>0.98868014052591113</v>
      </c>
    </row>
    <row r="3172" spans="1:5">
      <c r="A3172" s="35">
        <v>2022</v>
      </c>
      <c r="B3172" s="35">
        <v>3</v>
      </c>
      <c r="C3172" s="35"/>
      <c r="D3172" s="6">
        <v>7.8832915056102904E-3</v>
      </c>
      <c r="E3172" s="35">
        <v>0.99211670849438971</v>
      </c>
    </row>
    <row r="3173" spans="1:5">
      <c r="A3173" s="35">
        <v>2022</v>
      </c>
      <c r="B3173" s="35">
        <v>4</v>
      </c>
      <c r="C3173" s="35"/>
      <c r="D3173" s="6">
        <v>5.4411215502661037E-3</v>
      </c>
      <c r="E3173" s="35">
        <v>0.9945588784497339</v>
      </c>
    </row>
    <row r="3174" spans="1:5">
      <c r="A3174" s="35">
        <v>2022</v>
      </c>
      <c r="B3174" s="35">
        <v>5</v>
      </c>
      <c r="C3174" s="35"/>
      <c r="D3174" s="6">
        <v>4.0399011952284569E-3</v>
      </c>
      <c r="E3174" s="35">
        <v>0.99596009880477154</v>
      </c>
    </row>
    <row r="3175" spans="1:5">
      <c r="A3175" s="35">
        <v>2022</v>
      </c>
      <c r="B3175" s="35">
        <v>6</v>
      </c>
      <c r="C3175" s="35"/>
      <c r="D3175" s="6">
        <v>3.2769859473105178E-3</v>
      </c>
      <c r="E3175" s="35">
        <v>0.99672301405268948</v>
      </c>
    </row>
    <row r="3176" spans="1:5">
      <c r="A3176" s="35">
        <v>2022</v>
      </c>
      <c r="B3176" s="35">
        <v>7</v>
      </c>
      <c r="C3176" s="35"/>
      <c r="D3176" s="6">
        <v>2.7325261658178719E-3</v>
      </c>
      <c r="E3176" s="35">
        <v>0.99726747383418213</v>
      </c>
    </row>
    <row r="3177" spans="1:5">
      <c r="A3177" s="35">
        <v>2022</v>
      </c>
      <c r="B3177" s="35">
        <v>8</v>
      </c>
      <c r="C3177" s="35"/>
      <c r="D3177" s="6">
        <v>2.3619068511964159E-3</v>
      </c>
      <c r="E3177" s="35">
        <v>0.99763809314880358</v>
      </c>
    </row>
    <row r="3178" spans="1:5">
      <c r="A3178" s="35">
        <v>2022</v>
      </c>
      <c r="B3178" s="35">
        <v>9</v>
      </c>
      <c r="C3178" s="35"/>
      <c r="D3178" s="6">
        <v>2.1184237719802379E-3</v>
      </c>
      <c r="E3178" s="35">
        <v>0.99788157622801976</v>
      </c>
    </row>
    <row r="3179" spans="1:5">
      <c r="A3179" s="35">
        <v>2022</v>
      </c>
      <c r="B3179" s="35">
        <v>10</v>
      </c>
      <c r="C3179" s="35"/>
      <c r="D3179" s="6">
        <v>1.9702963974446148E-3</v>
      </c>
      <c r="E3179" s="35">
        <v>0.99802970360255538</v>
      </c>
    </row>
    <row r="3180" spans="1:5">
      <c r="A3180" s="35">
        <v>2022</v>
      </c>
      <c r="B3180" s="35">
        <v>11</v>
      </c>
      <c r="C3180" s="35"/>
      <c r="D3180" s="6">
        <v>1.884710116790145E-3</v>
      </c>
      <c r="E3180" s="35">
        <v>0.99811528988320986</v>
      </c>
    </row>
    <row r="3181" spans="1:5">
      <c r="A3181" s="35">
        <v>2022</v>
      </c>
      <c r="B3181" s="35">
        <v>12</v>
      </c>
      <c r="C3181" s="35"/>
      <c r="D3181" s="6">
        <v>1.883147365961624E-3</v>
      </c>
      <c r="E3181" s="35">
        <v>0.99811685263403838</v>
      </c>
    </row>
    <row r="3182" spans="1:5">
      <c r="A3182" s="35">
        <v>2022</v>
      </c>
      <c r="B3182" s="35">
        <v>13</v>
      </c>
      <c r="C3182" s="35"/>
      <c r="D3182" s="6">
        <v>1.9812482523813291E-3</v>
      </c>
      <c r="E3182" s="35">
        <v>0.99801875174761867</v>
      </c>
    </row>
    <row r="3183" spans="1:5">
      <c r="A3183" s="35">
        <v>2022</v>
      </c>
      <c r="B3183" s="35">
        <v>14</v>
      </c>
      <c r="C3183" s="35"/>
      <c r="D3183" s="6">
        <v>2.0938637943886951E-3</v>
      </c>
      <c r="E3183" s="35">
        <v>0.9979061362056113</v>
      </c>
    </row>
    <row r="3184" spans="1:5">
      <c r="A3184" s="35">
        <v>2022</v>
      </c>
      <c r="B3184" s="35">
        <v>15</v>
      </c>
      <c r="C3184" s="35"/>
      <c r="D3184" s="6">
        <v>2.242734416820658E-3</v>
      </c>
      <c r="E3184" s="35">
        <v>0.99775726558317934</v>
      </c>
    </row>
    <row r="3185" spans="1:5">
      <c r="A3185" s="35">
        <v>2022</v>
      </c>
      <c r="B3185" s="35">
        <v>16</v>
      </c>
      <c r="C3185" s="35"/>
      <c r="D3185" s="6">
        <v>2.4507483767335358E-3</v>
      </c>
      <c r="E3185" s="35">
        <v>0.99754925162326646</v>
      </c>
    </row>
    <row r="3186" spans="1:5">
      <c r="A3186" s="35">
        <v>2022</v>
      </c>
      <c r="B3186" s="35">
        <v>17</v>
      </c>
      <c r="C3186" s="35"/>
      <c r="D3186" s="6">
        <v>2.6680657263636891E-3</v>
      </c>
      <c r="E3186" s="35">
        <v>0.99733193427363631</v>
      </c>
    </row>
    <row r="3187" spans="1:5">
      <c r="A3187" s="35">
        <v>2022</v>
      </c>
      <c r="B3187" s="35">
        <v>18</v>
      </c>
      <c r="C3187" s="35"/>
      <c r="D3187" s="6">
        <v>2.900269679690926E-3</v>
      </c>
      <c r="E3187" s="35">
        <v>0.99709973032030907</v>
      </c>
    </row>
    <row r="3188" spans="1:5">
      <c r="A3188" s="35">
        <v>2022</v>
      </c>
      <c r="B3188" s="35">
        <v>19</v>
      </c>
      <c r="C3188" s="35"/>
      <c r="D3188" s="6">
        <v>3.137022190345395E-3</v>
      </c>
      <c r="E3188" s="35">
        <v>0.9968629778096546</v>
      </c>
    </row>
    <row r="3189" spans="1:5">
      <c r="A3189" s="35">
        <v>2022</v>
      </c>
      <c r="B3189" s="35">
        <v>20</v>
      </c>
      <c r="C3189" s="35"/>
      <c r="D3189" s="6">
        <v>3.3760212922254729E-3</v>
      </c>
      <c r="E3189" s="35">
        <v>0.99662397870777453</v>
      </c>
    </row>
    <row r="3190" spans="1:5">
      <c r="A3190" s="35">
        <v>2022</v>
      </c>
      <c r="B3190" s="35">
        <v>21</v>
      </c>
      <c r="C3190" s="35"/>
      <c r="D3190" s="6">
        <v>3.592533269192955E-3</v>
      </c>
      <c r="E3190" s="35">
        <v>0.99640746673080705</v>
      </c>
    </row>
    <row r="3191" spans="1:5">
      <c r="A3191" s="35">
        <v>2022</v>
      </c>
      <c r="B3191" s="35">
        <v>22</v>
      </c>
      <c r="C3191" s="35"/>
      <c r="D3191" s="6">
        <v>3.7804782731722941E-3</v>
      </c>
      <c r="E3191" s="35">
        <v>0.99621952172682771</v>
      </c>
    </row>
    <row r="3192" spans="1:5">
      <c r="A3192" s="35">
        <v>2022</v>
      </c>
      <c r="B3192" s="35">
        <v>23</v>
      </c>
      <c r="C3192" s="35"/>
      <c r="D3192" s="6">
        <v>4.0311136069799414E-3</v>
      </c>
      <c r="E3192" s="35">
        <v>0.99596888639302006</v>
      </c>
    </row>
    <row r="3193" spans="1:5">
      <c r="A3193" s="35">
        <v>2022</v>
      </c>
      <c r="B3193" s="35">
        <v>24</v>
      </c>
      <c r="C3193" s="35"/>
      <c r="D3193" s="6">
        <v>4.1686003254570716E-3</v>
      </c>
      <c r="E3193" s="35">
        <v>0.99583139967454293</v>
      </c>
    </row>
    <row r="3194" spans="1:5">
      <c r="A3194" s="35">
        <v>2022</v>
      </c>
      <c r="B3194" s="35">
        <v>25</v>
      </c>
      <c r="C3194" s="35"/>
      <c r="D3194" s="6">
        <v>4.2918931152071682E-3</v>
      </c>
      <c r="E3194" s="35">
        <v>0.99570810688479283</v>
      </c>
    </row>
    <row r="3195" spans="1:5">
      <c r="A3195" s="35">
        <v>2022</v>
      </c>
      <c r="B3195" s="35">
        <v>26</v>
      </c>
      <c r="C3195" s="35"/>
      <c r="D3195" s="6">
        <v>4.4065850583877566E-3</v>
      </c>
      <c r="E3195" s="35">
        <v>0.99559341494161224</v>
      </c>
    </row>
    <row r="3196" spans="1:5">
      <c r="A3196" s="35">
        <v>2022</v>
      </c>
      <c r="B3196" s="35">
        <v>27</v>
      </c>
      <c r="C3196" s="35"/>
      <c r="D3196" s="6">
        <v>4.5245715160856506E-3</v>
      </c>
      <c r="E3196" s="35">
        <v>0.99547542848391435</v>
      </c>
    </row>
    <row r="3197" spans="1:5">
      <c r="A3197" s="35">
        <v>2022</v>
      </c>
      <c r="B3197" s="35">
        <v>28</v>
      </c>
      <c r="C3197" s="35"/>
      <c r="D3197" s="6">
        <v>4.6640460453621913E-3</v>
      </c>
      <c r="E3197" s="35">
        <v>0.99533595395463781</v>
      </c>
    </row>
    <row r="3198" spans="1:5">
      <c r="A3198" s="35">
        <v>2022</v>
      </c>
      <c r="B3198" s="35">
        <v>29</v>
      </c>
      <c r="C3198" s="35"/>
      <c r="D3198" s="6">
        <v>4.7824184395107716E-3</v>
      </c>
      <c r="E3198" s="35">
        <v>0.99521758156048923</v>
      </c>
    </row>
    <row r="3199" spans="1:5">
      <c r="A3199" s="35">
        <v>2022</v>
      </c>
      <c r="B3199" s="35">
        <v>30</v>
      </c>
      <c r="C3199" s="35"/>
      <c r="D3199" s="6">
        <v>4.9780887735508816E-3</v>
      </c>
      <c r="E3199" s="35">
        <v>0.99502191122644912</v>
      </c>
    </row>
    <row r="3200" spans="1:5">
      <c r="A3200" s="35">
        <v>2022</v>
      </c>
      <c r="B3200" s="35">
        <v>31</v>
      </c>
      <c r="C3200" s="35"/>
      <c r="D3200" s="6">
        <v>5.0852521487720903E-3</v>
      </c>
      <c r="E3200" s="35">
        <v>0.99491474785122791</v>
      </c>
    </row>
    <row r="3201" spans="1:5">
      <c r="A3201" s="35">
        <v>2022</v>
      </c>
      <c r="B3201" s="35">
        <v>32</v>
      </c>
      <c r="C3201" s="35"/>
      <c r="D3201" s="6">
        <v>5.321756960230406E-3</v>
      </c>
      <c r="E3201" s="35">
        <v>0.99467824303976959</v>
      </c>
    </row>
    <row r="3202" spans="1:5">
      <c r="A3202" s="35">
        <v>2022</v>
      </c>
      <c r="B3202" s="35">
        <v>33</v>
      </c>
      <c r="C3202" s="35"/>
      <c r="D3202" s="6">
        <v>5.6320605942850044E-3</v>
      </c>
      <c r="E3202" s="35">
        <v>0.994367939405715</v>
      </c>
    </row>
    <row r="3203" spans="1:5">
      <c r="A3203" s="35">
        <v>2022</v>
      </c>
      <c r="B3203" s="35">
        <v>34</v>
      </c>
      <c r="C3203" s="35"/>
      <c r="D3203" s="6">
        <v>5.8471480805760701E-3</v>
      </c>
      <c r="E3203" s="35">
        <v>0.99415285191942393</v>
      </c>
    </row>
    <row r="3204" spans="1:5">
      <c r="A3204" s="35">
        <v>2022</v>
      </c>
      <c r="B3204" s="35">
        <v>35</v>
      </c>
      <c r="C3204" s="35"/>
      <c r="D3204" s="6">
        <v>6.099873872979944E-3</v>
      </c>
      <c r="E3204" s="35">
        <v>0.99390012612702006</v>
      </c>
    </row>
    <row r="3205" spans="1:5">
      <c r="A3205" s="35">
        <v>2022</v>
      </c>
      <c r="B3205" s="35">
        <v>36</v>
      </c>
      <c r="C3205" s="35"/>
      <c r="D3205" s="6">
        <v>6.3414951465111669E-3</v>
      </c>
      <c r="E3205" s="35">
        <v>0.99365850485348883</v>
      </c>
    </row>
    <row r="3206" spans="1:5">
      <c r="A3206" s="35">
        <v>2022</v>
      </c>
      <c r="B3206" s="35">
        <v>37</v>
      </c>
      <c r="C3206" s="35"/>
      <c r="D3206" s="6">
        <v>6.5770158502700404E-3</v>
      </c>
      <c r="E3206" s="35">
        <v>0.99342298414972996</v>
      </c>
    </row>
    <row r="3207" spans="1:5">
      <c r="A3207" s="35">
        <v>2022</v>
      </c>
      <c r="B3207" s="35">
        <v>38</v>
      </c>
      <c r="C3207" s="35"/>
      <c r="D3207" s="6">
        <v>6.8800588183204336E-3</v>
      </c>
      <c r="E3207" s="35">
        <v>0.99311994118167957</v>
      </c>
    </row>
    <row r="3208" spans="1:5">
      <c r="A3208" s="35">
        <v>2022</v>
      </c>
      <c r="B3208" s="35">
        <v>39</v>
      </c>
      <c r="C3208" s="35"/>
      <c r="D3208" s="6">
        <v>7.1239264293694324E-3</v>
      </c>
      <c r="E3208" s="35">
        <v>0.99287607357063057</v>
      </c>
    </row>
    <row r="3209" spans="1:5">
      <c r="A3209" s="35">
        <v>2022</v>
      </c>
      <c r="B3209" s="35">
        <v>40</v>
      </c>
      <c r="C3209" s="35"/>
      <c r="D3209" s="6">
        <v>7.4942673432693008E-3</v>
      </c>
      <c r="E3209" s="35">
        <v>0.9925057326567307</v>
      </c>
    </row>
    <row r="3210" spans="1:5">
      <c r="A3210" s="35">
        <v>2022</v>
      </c>
      <c r="B3210" s="35">
        <v>41</v>
      </c>
      <c r="C3210" s="35"/>
      <c r="D3210" s="6">
        <v>7.6552135503965557E-3</v>
      </c>
      <c r="E3210" s="35">
        <v>0.99234478644960344</v>
      </c>
    </row>
    <row r="3211" spans="1:5">
      <c r="A3211" s="35">
        <v>2022</v>
      </c>
      <c r="B3211" s="35">
        <v>42</v>
      </c>
      <c r="C3211" s="35"/>
      <c r="D3211" s="6">
        <v>8.0758017687446726E-3</v>
      </c>
      <c r="E3211" s="35">
        <v>0.99192419823125533</v>
      </c>
    </row>
    <row r="3212" spans="1:5">
      <c r="A3212" s="35">
        <v>2022</v>
      </c>
      <c r="B3212" s="35">
        <v>43</v>
      </c>
      <c r="C3212" s="35"/>
      <c r="D3212" s="6">
        <v>8.4332739527170908E-3</v>
      </c>
      <c r="E3212" s="35">
        <v>0.99156672604728291</v>
      </c>
    </row>
    <row r="3213" spans="1:5">
      <c r="A3213" s="35">
        <v>2022</v>
      </c>
      <c r="B3213" s="35">
        <v>44</v>
      </c>
      <c r="C3213" s="35"/>
      <c r="D3213" s="6">
        <v>8.7729316997390283E-3</v>
      </c>
      <c r="E3213" s="35">
        <v>0.99122706830026097</v>
      </c>
    </row>
    <row r="3214" spans="1:5">
      <c r="A3214" s="35">
        <v>2022</v>
      </c>
      <c r="B3214" s="35">
        <v>45</v>
      </c>
      <c r="C3214" s="35"/>
      <c r="D3214" s="6">
        <v>9.1875033476123136E-3</v>
      </c>
      <c r="E3214" s="35">
        <v>0.99081249665238769</v>
      </c>
    </row>
    <row r="3215" spans="1:5">
      <c r="A3215" s="35">
        <v>2022</v>
      </c>
      <c r="B3215" s="35">
        <v>46</v>
      </c>
      <c r="C3215" s="35"/>
      <c r="D3215" s="6">
        <v>9.5273412696953441E-3</v>
      </c>
      <c r="E3215" s="35">
        <v>0.99047265873030466</v>
      </c>
    </row>
    <row r="3216" spans="1:5">
      <c r="A3216" s="35">
        <v>2022</v>
      </c>
      <c r="B3216" s="35">
        <v>47</v>
      </c>
      <c r="C3216" s="35"/>
      <c r="D3216" s="6">
        <v>9.9776853115475239E-3</v>
      </c>
      <c r="E3216" s="35">
        <v>0.99002231468845248</v>
      </c>
    </row>
    <row r="3217" spans="1:5">
      <c r="A3217" s="35">
        <v>2022</v>
      </c>
      <c r="B3217" s="35">
        <v>48</v>
      </c>
      <c r="C3217" s="35"/>
      <c r="D3217" s="6">
        <v>1.057987731635701E-2</v>
      </c>
      <c r="E3217" s="35">
        <v>0.98942012268364299</v>
      </c>
    </row>
    <row r="3218" spans="1:5">
      <c r="A3218" s="35">
        <v>2022</v>
      </c>
      <c r="B3218" s="35">
        <v>49</v>
      </c>
      <c r="C3218" s="35"/>
      <c r="D3218" s="6">
        <v>1.115931013075289E-2</v>
      </c>
      <c r="E3218" s="35">
        <v>0.98884068986924711</v>
      </c>
    </row>
    <row r="3219" spans="1:5">
      <c r="A3219" s="35">
        <v>2022</v>
      </c>
      <c r="B3219" s="35">
        <v>50</v>
      </c>
      <c r="C3219" s="35"/>
      <c r="D3219" s="6">
        <v>1.198476901219148E-2</v>
      </c>
      <c r="E3219" s="35">
        <v>0.98801523098780852</v>
      </c>
    </row>
    <row r="3220" spans="1:5">
      <c r="A3220" s="35">
        <v>2022</v>
      </c>
      <c r="B3220" s="35">
        <v>51</v>
      </c>
      <c r="C3220" s="35"/>
      <c r="D3220" s="6">
        <v>1.24582027770247E-2</v>
      </c>
      <c r="E3220" s="35">
        <v>0.9875417972229753</v>
      </c>
    </row>
    <row r="3221" spans="1:5">
      <c r="A3221" s="35">
        <v>2022</v>
      </c>
      <c r="B3221" s="35">
        <v>52</v>
      </c>
      <c r="C3221" s="35"/>
      <c r="D3221" s="6">
        <v>1.3366042923682819E-2</v>
      </c>
      <c r="E3221" s="35">
        <v>0.98663395707631718</v>
      </c>
    </row>
    <row r="3222" spans="1:5">
      <c r="A3222" s="35">
        <v>2022</v>
      </c>
      <c r="B3222" s="35">
        <v>53</v>
      </c>
      <c r="C3222" s="35"/>
      <c r="D3222" s="6">
        <v>1.415691930683749E-2</v>
      </c>
      <c r="E3222" s="35">
        <v>0.98584308069316251</v>
      </c>
    </row>
    <row r="3223" spans="1:5">
      <c r="A3223" s="35">
        <v>2022</v>
      </c>
      <c r="B3223" s="35">
        <v>54</v>
      </c>
      <c r="C3223" s="35"/>
      <c r="D3223" s="6">
        <v>1.4958557069127959E-2</v>
      </c>
      <c r="E3223" s="35">
        <v>0.98504144293087204</v>
      </c>
    </row>
    <row r="3224" spans="1:5">
      <c r="A3224" s="35">
        <v>2022</v>
      </c>
      <c r="B3224" s="35">
        <v>55</v>
      </c>
      <c r="C3224" s="35"/>
      <c r="D3224" s="6">
        <v>1.5750314769969909E-2</v>
      </c>
      <c r="E3224" s="35">
        <v>0.98424968523003009</v>
      </c>
    </row>
    <row r="3225" spans="1:5">
      <c r="A3225" s="35">
        <v>2022</v>
      </c>
      <c r="B3225" s="35">
        <v>56</v>
      </c>
      <c r="C3225" s="35"/>
      <c r="D3225" s="6">
        <v>1.6668521450176828E-2</v>
      </c>
      <c r="E3225" s="35">
        <v>0.98333147854982317</v>
      </c>
    </row>
    <row r="3226" spans="1:5">
      <c r="A3226" s="35">
        <v>2022</v>
      </c>
      <c r="B3226" s="35">
        <v>57</v>
      </c>
      <c r="C3226" s="35"/>
      <c r="D3226" s="6">
        <v>1.7611580592893809E-2</v>
      </c>
      <c r="E3226" s="35">
        <v>0.98238841940710619</v>
      </c>
    </row>
    <row r="3227" spans="1:5">
      <c r="A3227" s="35">
        <v>2022</v>
      </c>
      <c r="B3227" s="35">
        <v>58</v>
      </c>
      <c r="C3227" s="35"/>
      <c r="D3227" s="6">
        <v>1.895024876242413E-2</v>
      </c>
      <c r="E3227" s="35">
        <v>0.98104975123757587</v>
      </c>
    </row>
    <row r="3228" spans="1:5">
      <c r="A3228" s="35">
        <v>2022</v>
      </c>
      <c r="B3228" s="35">
        <v>59</v>
      </c>
      <c r="C3228" s="35"/>
      <c r="D3228" s="6">
        <v>2.0301764662424841E-2</v>
      </c>
      <c r="E3228" s="35">
        <v>0.97969823533757516</v>
      </c>
    </row>
    <row r="3229" spans="1:5">
      <c r="A3229" s="35">
        <v>2022</v>
      </c>
      <c r="B3229" s="35">
        <v>60</v>
      </c>
      <c r="C3229" s="35"/>
      <c r="D3229" s="6">
        <v>2.2310448373708439E-2</v>
      </c>
      <c r="E3229" s="35">
        <v>0.97768955162629156</v>
      </c>
    </row>
    <row r="3230" spans="1:5">
      <c r="A3230" s="35">
        <v>2022</v>
      </c>
      <c r="B3230" s="35">
        <v>61</v>
      </c>
      <c r="C3230" s="35"/>
      <c r="D3230" s="6">
        <v>2.3605718111751939E-2</v>
      </c>
      <c r="E3230" s="35">
        <v>0.97639428188824806</v>
      </c>
    </row>
    <row r="3231" spans="1:5">
      <c r="A3231" s="35">
        <v>2022</v>
      </c>
      <c r="B3231" s="35">
        <v>62</v>
      </c>
      <c r="C3231" s="35"/>
      <c r="D3231" s="6">
        <v>2.5898393120343029E-2</v>
      </c>
      <c r="E3231" s="35">
        <v>0.97410160687965697</v>
      </c>
    </row>
    <row r="3232" spans="1:5">
      <c r="A3232" s="35">
        <v>2022</v>
      </c>
      <c r="B3232" s="35">
        <v>63</v>
      </c>
      <c r="C3232" s="35"/>
      <c r="D3232" s="6">
        <v>2.8165006802387201E-2</v>
      </c>
      <c r="E3232" s="35">
        <v>0.9718349931976128</v>
      </c>
    </row>
    <row r="3233" spans="1:5">
      <c r="A3233" s="35">
        <v>2022</v>
      </c>
      <c r="B3233" s="35">
        <v>64</v>
      </c>
      <c r="C3233" s="35"/>
      <c r="D3233" s="6">
        <v>3.04585052580536E-2</v>
      </c>
      <c r="E3233" s="35">
        <v>0.9695414947419464</v>
      </c>
    </row>
    <row r="3234" spans="1:5">
      <c r="A3234" s="35">
        <v>2022</v>
      </c>
      <c r="B3234" s="35">
        <v>65</v>
      </c>
      <c r="C3234" s="35"/>
      <c r="D3234" s="6">
        <v>3.3032482761548347E-2</v>
      </c>
      <c r="E3234" s="35">
        <v>0.96696751723845165</v>
      </c>
    </row>
    <row r="3235" spans="1:5">
      <c r="A3235" s="35">
        <v>2022</v>
      </c>
      <c r="B3235" s="35">
        <v>66</v>
      </c>
      <c r="C3235" s="35"/>
      <c r="D3235" s="6">
        <v>3.5432979142813403E-2</v>
      </c>
      <c r="E3235" s="35">
        <v>0.9645670208571866</v>
      </c>
    </row>
    <row r="3236" spans="1:5">
      <c r="A3236" s="35">
        <v>2022</v>
      </c>
      <c r="B3236" s="35">
        <v>67</v>
      </c>
      <c r="C3236" s="35"/>
      <c r="D3236" s="6">
        <v>3.8405406314456443E-2</v>
      </c>
      <c r="E3236" s="35">
        <v>0.96159459368554356</v>
      </c>
    </row>
    <row r="3237" spans="1:5">
      <c r="A3237" s="35">
        <v>2022</v>
      </c>
      <c r="B3237" s="35">
        <v>68</v>
      </c>
      <c r="C3237" s="35"/>
      <c r="D3237" s="6">
        <v>4.1866888006270253E-2</v>
      </c>
      <c r="E3237" s="35">
        <v>0.95813311199372975</v>
      </c>
    </row>
    <row r="3238" spans="1:5">
      <c r="A3238" s="35">
        <v>2022</v>
      </c>
      <c r="B3238" s="35">
        <v>69</v>
      </c>
      <c r="C3238" s="35"/>
      <c r="D3238" s="6">
        <v>4.5345668693410952E-2</v>
      </c>
      <c r="E3238" s="35">
        <v>0.95465433130658905</v>
      </c>
    </row>
    <row r="3239" spans="1:5">
      <c r="A3239" s="35">
        <v>2022</v>
      </c>
      <c r="B3239" s="35">
        <v>70</v>
      </c>
      <c r="C3239" s="35"/>
      <c r="D3239" s="6">
        <v>5.0463544431914358E-2</v>
      </c>
      <c r="E3239" s="35">
        <v>0.94953645556808564</v>
      </c>
    </row>
    <row r="3240" spans="1:5">
      <c r="A3240" s="35">
        <v>2022</v>
      </c>
      <c r="B3240" s="35">
        <v>71</v>
      </c>
      <c r="C3240" s="35"/>
      <c r="D3240" s="6">
        <v>5.383853345926215E-2</v>
      </c>
      <c r="E3240" s="35">
        <v>0.94616146654073785</v>
      </c>
    </row>
    <row r="3241" spans="1:5">
      <c r="A3241" s="35">
        <v>2022</v>
      </c>
      <c r="B3241" s="35">
        <v>72</v>
      </c>
      <c r="C3241" s="35"/>
      <c r="D3241" s="6">
        <v>5.9714529304939257E-2</v>
      </c>
      <c r="E3241" s="35">
        <v>0.94028547069506074</v>
      </c>
    </row>
    <row r="3242" spans="1:5">
      <c r="A3242" s="35">
        <v>2022</v>
      </c>
      <c r="B3242" s="35">
        <v>73</v>
      </c>
      <c r="C3242" s="35"/>
      <c r="D3242" s="6">
        <v>6.5267004180970756E-2</v>
      </c>
      <c r="E3242" s="35">
        <v>0.93473299581902924</v>
      </c>
    </row>
    <row r="3243" spans="1:5">
      <c r="A3243" s="35">
        <v>2022</v>
      </c>
      <c r="B3243" s="35">
        <v>74</v>
      </c>
      <c r="C3243" s="35"/>
      <c r="D3243" s="6">
        <v>7.1138749659661382E-2</v>
      </c>
      <c r="E3243" s="35">
        <v>0.92886125034033862</v>
      </c>
    </row>
    <row r="3244" spans="1:5">
      <c r="A3244" s="35">
        <v>2022</v>
      </c>
      <c r="B3244" s="35">
        <v>75</v>
      </c>
      <c r="C3244" s="35"/>
      <c r="D3244" s="6">
        <v>7.7575421729251026E-2</v>
      </c>
      <c r="E3244" s="35">
        <v>0.92242457827074897</v>
      </c>
    </row>
    <row r="3245" spans="1:5">
      <c r="A3245" s="35">
        <v>2022</v>
      </c>
      <c r="B3245" s="35">
        <v>76</v>
      </c>
      <c r="C3245" s="35"/>
      <c r="D3245" s="6">
        <v>8.3844931409468804E-2</v>
      </c>
      <c r="E3245" s="35">
        <v>0.9161550685905312</v>
      </c>
    </row>
    <row r="3246" spans="1:5">
      <c r="A3246" s="35">
        <v>2022</v>
      </c>
      <c r="B3246" s="35">
        <v>77</v>
      </c>
      <c r="C3246" s="35"/>
      <c r="D3246" s="6">
        <v>9.0571433624241027E-2</v>
      </c>
      <c r="E3246" s="35">
        <v>0.90942856637575897</v>
      </c>
    </row>
    <row r="3247" spans="1:5">
      <c r="A3247" s="35">
        <v>2022</v>
      </c>
      <c r="B3247" s="35">
        <v>78</v>
      </c>
      <c r="C3247" s="35"/>
      <c r="D3247" s="6">
        <v>9.890751271436482E-2</v>
      </c>
      <c r="E3247" s="35">
        <v>0.90109248728563518</v>
      </c>
    </row>
    <row r="3248" spans="1:5">
      <c r="A3248" s="35">
        <v>2022</v>
      </c>
      <c r="B3248" s="35">
        <v>79</v>
      </c>
      <c r="C3248" s="35"/>
      <c r="D3248" s="6">
        <v>0.1063962110784936</v>
      </c>
      <c r="E3248" s="35">
        <v>0.89360378892150638</v>
      </c>
    </row>
    <row r="3249" spans="1:5">
      <c r="A3249" s="35">
        <v>2022</v>
      </c>
      <c r="B3249" s="35">
        <v>80</v>
      </c>
      <c r="C3249" s="35"/>
      <c r="D3249" s="6">
        <v>0.1161657909069546</v>
      </c>
      <c r="E3249" s="35">
        <v>0.88383420909304544</v>
      </c>
    </row>
    <row r="3250" spans="1:5">
      <c r="A3250" s="35">
        <v>2022</v>
      </c>
      <c r="B3250" s="35">
        <v>81</v>
      </c>
      <c r="C3250" s="35"/>
      <c r="D3250" s="6">
        <v>0.1232578213918774</v>
      </c>
      <c r="E3250" s="35">
        <v>0.87674217860812265</v>
      </c>
    </row>
    <row r="3251" spans="1:5">
      <c r="A3251" s="35">
        <v>2022</v>
      </c>
      <c r="B3251" s="35">
        <v>82</v>
      </c>
      <c r="C3251" s="35"/>
      <c r="D3251" s="6">
        <v>0.13537553122342011</v>
      </c>
      <c r="E3251" s="35">
        <v>0.86462446877657984</v>
      </c>
    </row>
    <row r="3252" spans="1:5">
      <c r="A3252" s="35">
        <v>2022</v>
      </c>
      <c r="B3252" s="35">
        <v>83</v>
      </c>
      <c r="C3252" s="35"/>
      <c r="D3252" s="6">
        <v>0.14677938672297999</v>
      </c>
      <c r="E3252" s="35">
        <v>0.85322061327702003</v>
      </c>
    </row>
    <row r="3253" spans="1:5">
      <c r="A3253" s="35">
        <v>2022</v>
      </c>
      <c r="B3253" s="35">
        <v>84</v>
      </c>
      <c r="C3253" s="35"/>
      <c r="D3253" s="6">
        <v>0.15922080684348799</v>
      </c>
      <c r="E3253" s="35">
        <v>0.84077919315651206</v>
      </c>
    </row>
    <row r="3254" spans="1:5">
      <c r="A3254" s="35">
        <v>2022</v>
      </c>
      <c r="B3254" s="35">
        <v>85</v>
      </c>
      <c r="C3254" s="35"/>
      <c r="D3254" s="6">
        <v>0.17057665699524749</v>
      </c>
      <c r="E3254" s="35">
        <v>0.82942334300475251</v>
      </c>
    </row>
    <row r="3255" spans="1:5">
      <c r="A3255" s="35">
        <v>2022</v>
      </c>
      <c r="B3255" s="35">
        <v>86</v>
      </c>
      <c r="C3255" s="35"/>
      <c r="D3255" s="6">
        <v>0.18282423779949189</v>
      </c>
      <c r="E3255" s="35">
        <v>0.81717576220050814</v>
      </c>
    </row>
    <row r="3256" spans="1:5">
      <c r="A3256" s="35">
        <v>2022</v>
      </c>
      <c r="B3256" s="35">
        <v>87</v>
      </c>
      <c r="C3256" s="35"/>
      <c r="D3256" s="6">
        <v>0.19491704377944941</v>
      </c>
      <c r="E3256" s="35">
        <v>0.80508295622055059</v>
      </c>
    </row>
    <row r="3257" spans="1:5">
      <c r="A3257" s="35">
        <v>2022</v>
      </c>
      <c r="B3257" s="35">
        <v>88</v>
      </c>
      <c r="C3257" s="35"/>
      <c r="D3257" s="6">
        <v>0.2082055304689944</v>
      </c>
      <c r="E3257" s="35">
        <v>0.79179446953100563</v>
      </c>
    </row>
    <row r="3258" spans="1:5">
      <c r="A3258" s="35">
        <v>2022</v>
      </c>
      <c r="B3258" s="35">
        <v>89</v>
      </c>
      <c r="C3258" s="35"/>
      <c r="D3258" s="6">
        <v>0.22060157814986051</v>
      </c>
      <c r="E3258" s="35">
        <v>0.77939842185013952</v>
      </c>
    </row>
    <row r="3259" spans="1:5">
      <c r="A3259" s="35">
        <v>2022</v>
      </c>
      <c r="B3259" s="35">
        <v>90</v>
      </c>
      <c r="C3259" s="35"/>
      <c r="D3259" s="6">
        <v>0.23702193618789399</v>
      </c>
      <c r="E3259" s="35">
        <v>0.76297806381210598</v>
      </c>
    </row>
    <row r="3260" spans="1:5">
      <c r="A3260" s="35">
        <v>2022</v>
      </c>
      <c r="B3260" s="35">
        <v>91</v>
      </c>
      <c r="C3260" s="35"/>
      <c r="D3260" s="6">
        <v>0.24744192402889831</v>
      </c>
      <c r="E3260" s="35">
        <v>0.75255807597110169</v>
      </c>
    </row>
    <row r="3261" spans="1:5">
      <c r="A3261" s="35">
        <v>2022</v>
      </c>
      <c r="B3261" s="35">
        <v>92</v>
      </c>
      <c r="C3261" s="35"/>
      <c r="D3261" s="6">
        <v>0.26411242420670172</v>
      </c>
      <c r="E3261" s="35">
        <v>0.73588757579329833</v>
      </c>
    </row>
    <row r="3262" spans="1:5">
      <c r="A3262" s="35">
        <v>2022</v>
      </c>
      <c r="B3262" s="35">
        <v>93</v>
      </c>
      <c r="C3262" s="35"/>
      <c r="D3262" s="6">
        <v>0.27968593204266567</v>
      </c>
      <c r="E3262" s="35">
        <v>0.72031406795733433</v>
      </c>
    </row>
    <row r="3263" spans="1:5">
      <c r="A3263" s="35">
        <v>2022</v>
      </c>
      <c r="B3263" s="35">
        <v>94</v>
      </c>
      <c r="C3263" s="35"/>
      <c r="D3263" s="6">
        <v>0.29557966456802748</v>
      </c>
      <c r="E3263" s="35">
        <v>0.70442033543197247</v>
      </c>
    </row>
    <row r="3264" spans="1:5">
      <c r="A3264" s="35">
        <v>2022</v>
      </c>
      <c r="B3264" s="35">
        <v>95</v>
      </c>
      <c r="C3264" s="35"/>
      <c r="D3264" s="6">
        <v>0.31268816491307933</v>
      </c>
      <c r="E3264" s="35">
        <v>0.68731183508692073</v>
      </c>
    </row>
    <row r="3265" spans="1:5">
      <c r="A3265" s="35">
        <v>2022</v>
      </c>
      <c r="B3265" s="35">
        <v>96</v>
      </c>
      <c r="C3265" s="35"/>
      <c r="D3265" s="6">
        <v>0.32787136406553452</v>
      </c>
      <c r="E3265" s="35">
        <v>0.67212863593446548</v>
      </c>
    </row>
    <row r="3266" spans="1:5">
      <c r="A3266" s="35">
        <v>2022</v>
      </c>
      <c r="B3266" s="35">
        <v>97</v>
      </c>
      <c r="C3266" s="35"/>
      <c r="D3266" s="6">
        <v>0.34234015250227778</v>
      </c>
      <c r="E3266" s="35">
        <v>0.65765984749772222</v>
      </c>
    </row>
    <row r="3267" spans="1:5">
      <c r="A3267" s="35">
        <v>2022</v>
      </c>
      <c r="B3267" s="35">
        <v>98</v>
      </c>
      <c r="C3267" s="35"/>
      <c r="D3267" s="6">
        <v>0.35600424603046638</v>
      </c>
      <c r="E3267" s="35">
        <v>0.64399575396953357</v>
      </c>
    </row>
    <row r="3268" spans="1:5">
      <c r="A3268" s="35">
        <v>2022</v>
      </c>
      <c r="B3268" s="35">
        <v>99</v>
      </c>
      <c r="C3268" s="35"/>
      <c r="D3268" s="6">
        <v>0.37301045692072948</v>
      </c>
      <c r="E3268" s="35">
        <v>0.62698954307927046</v>
      </c>
    </row>
    <row r="3269" spans="1:5">
      <c r="A3269" s="35">
        <v>2023</v>
      </c>
      <c r="B3269" s="35">
        <v>1</v>
      </c>
      <c r="C3269" s="35"/>
      <c r="D3269" s="6">
        <v>1.864913580494976E-2</v>
      </c>
      <c r="E3269" s="35">
        <v>0.98135086419505024</v>
      </c>
    </row>
    <row r="3270" spans="1:5">
      <c r="A3270" s="35">
        <v>2023</v>
      </c>
      <c r="B3270" s="35">
        <v>2</v>
      </c>
      <c r="C3270" s="35"/>
      <c r="D3270" s="6">
        <v>1.135592608054559E-2</v>
      </c>
      <c r="E3270" s="35">
        <v>0.98864407391945441</v>
      </c>
    </row>
    <row r="3271" spans="1:5">
      <c r="A3271" s="35">
        <v>2023</v>
      </c>
      <c r="B3271" s="35">
        <v>3</v>
      </c>
      <c r="C3271" s="35"/>
      <c r="D3271" s="6">
        <v>7.662801216477666E-3</v>
      </c>
      <c r="E3271" s="35">
        <v>0.99233719878352233</v>
      </c>
    </row>
    <row r="3272" spans="1:5">
      <c r="A3272" s="35">
        <v>2023</v>
      </c>
      <c r="B3272" s="35">
        <v>4</v>
      </c>
      <c r="C3272" s="35"/>
      <c r="D3272" s="6">
        <v>5.4578477533190339E-3</v>
      </c>
      <c r="E3272" s="35">
        <v>0.99454215224668097</v>
      </c>
    </row>
    <row r="3273" spans="1:5">
      <c r="A3273" s="35">
        <v>2023</v>
      </c>
      <c r="B3273" s="35">
        <v>5</v>
      </c>
      <c r="C3273" s="35"/>
      <c r="D3273" s="6">
        <v>4.0521217568176837E-3</v>
      </c>
      <c r="E3273" s="35">
        <v>0.99594787824318232</v>
      </c>
    </row>
    <row r="3274" spans="1:5">
      <c r="A3274" s="35">
        <v>2023</v>
      </c>
      <c r="B3274" s="35">
        <v>6</v>
      </c>
      <c r="C3274" s="35"/>
      <c r="D3274" s="6">
        <v>3.2867017604024662E-3</v>
      </c>
      <c r="E3274" s="35">
        <v>0.99671329823959753</v>
      </c>
    </row>
    <row r="3275" spans="1:5">
      <c r="A3275" s="35">
        <v>2023</v>
      </c>
      <c r="B3275" s="35">
        <v>7</v>
      </c>
      <c r="C3275" s="35"/>
      <c r="D3275" s="6">
        <v>2.740397595832333E-3</v>
      </c>
      <c r="E3275" s="35">
        <v>0.99725960240416767</v>
      </c>
    </row>
    <row r="3276" spans="1:5">
      <c r="A3276" s="35">
        <v>2023</v>
      </c>
      <c r="B3276" s="35">
        <v>8</v>
      </c>
      <c r="C3276" s="35"/>
      <c r="D3276" s="6">
        <v>2.3685688000778531E-3</v>
      </c>
      <c r="E3276" s="35">
        <v>0.99763143119992215</v>
      </c>
    </row>
    <row r="3277" spans="1:5">
      <c r="A3277" s="35">
        <v>2023</v>
      </c>
      <c r="B3277" s="35">
        <v>9</v>
      </c>
      <c r="C3277" s="35"/>
      <c r="D3277" s="6">
        <v>2.12426891809625E-3</v>
      </c>
      <c r="E3277" s="35">
        <v>0.99787573108190375</v>
      </c>
    </row>
    <row r="3278" spans="1:5">
      <c r="A3278" s="35">
        <v>2023</v>
      </c>
      <c r="B3278" s="35">
        <v>10</v>
      </c>
      <c r="C3278" s="35"/>
      <c r="D3278" s="6">
        <v>1.9756009355551551E-3</v>
      </c>
      <c r="E3278" s="35">
        <v>0.99802439906444484</v>
      </c>
    </row>
    <row r="3279" spans="1:5">
      <c r="A3279" s="35">
        <v>2023</v>
      </c>
      <c r="B3279" s="35">
        <v>11</v>
      </c>
      <c r="C3279" s="35"/>
      <c r="D3279" s="6">
        <v>1.889629776728796E-3</v>
      </c>
      <c r="E3279" s="35">
        <v>0.9981103702232712</v>
      </c>
    </row>
    <row r="3280" spans="1:5">
      <c r="A3280" s="35">
        <v>2023</v>
      </c>
      <c r="B3280" s="35">
        <v>12</v>
      </c>
      <c r="C3280" s="35"/>
      <c r="D3280" s="6">
        <v>1.887932862494224E-3</v>
      </c>
      <c r="E3280" s="35">
        <v>0.99811206713750578</v>
      </c>
    </row>
    <row r="3281" spans="1:5">
      <c r="A3281" s="35">
        <v>2023</v>
      </c>
      <c r="B3281" s="35">
        <v>13</v>
      </c>
      <c r="C3281" s="35"/>
      <c r="D3281" s="6">
        <v>1.9376710541495481E-3</v>
      </c>
      <c r="E3281" s="35">
        <v>0.99806232894585045</v>
      </c>
    </row>
    <row r="3282" spans="1:5">
      <c r="A3282" s="35">
        <v>2023</v>
      </c>
      <c r="B3282" s="35">
        <v>14</v>
      </c>
      <c r="C3282" s="35"/>
      <c r="D3282" s="6">
        <v>2.098958028264541E-3</v>
      </c>
      <c r="E3282" s="35">
        <v>0.99790104197173546</v>
      </c>
    </row>
    <row r="3283" spans="1:5">
      <c r="A3283" s="35">
        <v>2023</v>
      </c>
      <c r="B3283" s="35">
        <v>15</v>
      </c>
      <c r="C3283" s="35"/>
      <c r="D3283" s="6">
        <v>2.24808568135626E-3</v>
      </c>
      <c r="E3283" s="35">
        <v>0.99775191431864374</v>
      </c>
    </row>
    <row r="3284" spans="1:5">
      <c r="A3284" s="35">
        <v>2023</v>
      </c>
      <c r="B3284" s="35">
        <v>16</v>
      </c>
      <c r="C3284" s="35"/>
      <c r="D3284" s="6">
        <v>2.456527006953535E-3</v>
      </c>
      <c r="E3284" s="35">
        <v>0.99754347299304647</v>
      </c>
    </row>
    <row r="3285" spans="1:5">
      <c r="A3285" s="35">
        <v>2023</v>
      </c>
      <c r="B3285" s="35">
        <v>17</v>
      </c>
      <c r="C3285" s="35"/>
      <c r="D3285" s="6">
        <v>2.6742921714910661E-3</v>
      </c>
      <c r="E3285" s="35">
        <v>0.99732570782850893</v>
      </c>
    </row>
    <row r="3286" spans="1:5">
      <c r="A3286" s="35">
        <v>2023</v>
      </c>
      <c r="B3286" s="35">
        <v>18</v>
      </c>
      <c r="C3286" s="35"/>
      <c r="D3286" s="6">
        <v>2.9070554957338901E-3</v>
      </c>
      <c r="E3286" s="35">
        <v>0.99709294450426611</v>
      </c>
    </row>
    <row r="3287" spans="1:5">
      <c r="A3287" s="35">
        <v>2023</v>
      </c>
      <c r="B3287" s="35">
        <v>19</v>
      </c>
      <c r="C3287" s="35"/>
      <c r="D3287" s="6">
        <v>3.1446107378221289E-3</v>
      </c>
      <c r="E3287" s="35">
        <v>0.99685538926217787</v>
      </c>
    </row>
    <row r="3288" spans="1:5">
      <c r="A3288" s="35">
        <v>2023</v>
      </c>
      <c r="B3288" s="35">
        <v>20</v>
      </c>
      <c r="C3288" s="35"/>
      <c r="D3288" s="6">
        <v>3.3844500296589248E-3</v>
      </c>
      <c r="E3288" s="35">
        <v>0.99661554997034107</v>
      </c>
    </row>
    <row r="3289" spans="1:5">
      <c r="A3289" s="35">
        <v>2023</v>
      </c>
      <c r="B3289" s="35">
        <v>21</v>
      </c>
      <c r="C3289" s="35"/>
      <c r="D3289" s="6">
        <v>3.6016968560501632E-3</v>
      </c>
      <c r="E3289" s="35">
        <v>0.99639830314394984</v>
      </c>
    </row>
    <row r="3290" spans="1:5">
      <c r="A3290" s="35">
        <v>2023</v>
      </c>
      <c r="B3290" s="35">
        <v>22</v>
      </c>
      <c r="C3290" s="35"/>
      <c r="D3290" s="6">
        <v>3.790105265784272E-3</v>
      </c>
      <c r="E3290" s="35">
        <v>0.99620989473421573</v>
      </c>
    </row>
    <row r="3291" spans="1:5">
      <c r="A3291" s="35">
        <v>2023</v>
      </c>
      <c r="B3291" s="35">
        <v>23</v>
      </c>
      <c r="C3291" s="35"/>
      <c r="D3291" s="6">
        <v>3.9410357385553096E-3</v>
      </c>
      <c r="E3291" s="35">
        <v>0.99605896426144469</v>
      </c>
    </row>
    <row r="3292" spans="1:5">
      <c r="A3292" s="35">
        <v>2023</v>
      </c>
      <c r="B3292" s="35">
        <v>24</v>
      </c>
      <c r="C3292" s="35"/>
      <c r="D3292" s="6">
        <v>4.1789513756549379E-3</v>
      </c>
      <c r="E3292" s="35">
        <v>0.99582104862434506</v>
      </c>
    </row>
    <row r="3293" spans="1:5">
      <c r="A3293" s="35">
        <v>2023</v>
      </c>
      <c r="B3293" s="35">
        <v>25</v>
      </c>
      <c r="C3293" s="35"/>
      <c r="D3293" s="6">
        <v>4.3024177028541111E-3</v>
      </c>
      <c r="E3293" s="35">
        <v>0.99569758229714589</v>
      </c>
    </row>
    <row r="3294" spans="1:5">
      <c r="A3294" s="35">
        <v>2023</v>
      </c>
      <c r="B3294" s="35">
        <v>26</v>
      </c>
      <c r="C3294" s="35"/>
      <c r="D3294" s="6">
        <v>4.4172247396072617E-3</v>
      </c>
      <c r="E3294" s="35">
        <v>0.99558277526039274</v>
      </c>
    </row>
    <row r="3295" spans="1:5">
      <c r="A3295" s="35">
        <v>2023</v>
      </c>
      <c r="B3295" s="35">
        <v>27</v>
      </c>
      <c r="C3295" s="35"/>
      <c r="D3295" s="6">
        <v>4.5353053779471084E-3</v>
      </c>
      <c r="E3295" s="35">
        <v>0.99546469462205289</v>
      </c>
    </row>
    <row r="3296" spans="1:5">
      <c r="A3296" s="35">
        <v>2023</v>
      </c>
      <c r="B3296" s="35">
        <v>28</v>
      </c>
      <c r="C3296" s="35"/>
      <c r="D3296" s="6">
        <v>4.6748953530856294E-3</v>
      </c>
      <c r="E3296" s="35">
        <v>0.99532510464691437</v>
      </c>
    </row>
    <row r="3297" spans="1:5">
      <c r="A3297" s="35">
        <v>2023</v>
      </c>
      <c r="B3297" s="35">
        <v>29</v>
      </c>
      <c r="C3297" s="35"/>
      <c r="D3297" s="6">
        <v>4.7932341963053959E-3</v>
      </c>
      <c r="E3297" s="35">
        <v>0.9952067658036946</v>
      </c>
    </row>
    <row r="3298" spans="1:5">
      <c r="A3298" s="35">
        <v>2023</v>
      </c>
      <c r="B3298" s="35">
        <v>30</v>
      </c>
      <c r="C3298" s="35"/>
      <c r="D3298" s="6">
        <v>4.9890398233171096E-3</v>
      </c>
      <c r="E3298" s="35">
        <v>0.99501096017668289</v>
      </c>
    </row>
    <row r="3299" spans="1:5">
      <c r="A3299" s="35">
        <v>2023</v>
      </c>
      <c r="B3299" s="35">
        <v>31</v>
      </c>
      <c r="C3299" s="35"/>
      <c r="D3299" s="6">
        <v>5.09614766504074E-3</v>
      </c>
      <c r="E3299" s="35">
        <v>0.99490385233495926</v>
      </c>
    </row>
    <row r="3300" spans="1:5">
      <c r="A3300" s="35">
        <v>2023</v>
      </c>
      <c r="B3300" s="35">
        <v>32</v>
      </c>
      <c r="C3300" s="35"/>
      <c r="D3300" s="6">
        <v>5.332823687998367E-3</v>
      </c>
      <c r="E3300" s="35">
        <v>0.99466717631200163</v>
      </c>
    </row>
    <row r="3301" spans="1:5">
      <c r="A3301" s="35">
        <v>2023</v>
      </c>
      <c r="B3301" s="35">
        <v>33</v>
      </c>
      <c r="C3301" s="35"/>
      <c r="D3301" s="6">
        <v>5.5304508453034584E-3</v>
      </c>
      <c r="E3301" s="35">
        <v>0.99446954915469654</v>
      </c>
    </row>
    <row r="3302" spans="1:5">
      <c r="A3302" s="35">
        <v>2023</v>
      </c>
      <c r="B3302" s="35">
        <v>34</v>
      </c>
      <c r="C3302" s="35"/>
      <c r="D3302" s="6">
        <v>5.8586564369839111E-3</v>
      </c>
      <c r="E3302" s="35">
        <v>0.99414134356301609</v>
      </c>
    </row>
    <row r="3303" spans="1:5">
      <c r="A3303" s="35">
        <v>2023</v>
      </c>
      <c r="B3303" s="35">
        <v>35</v>
      </c>
      <c r="C3303" s="35"/>
      <c r="D3303" s="6">
        <v>6.1115099419938312E-3</v>
      </c>
      <c r="E3303" s="35">
        <v>0.99388849005800617</v>
      </c>
    </row>
    <row r="3304" spans="1:5">
      <c r="A3304" s="35">
        <v>2023</v>
      </c>
      <c r="B3304" s="35">
        <v>36</v>
      </c>
      <c r="C3304" s="35"/>
      <c r="D3304" s="6">
        <v>6.3532589567444342E-3</v>
      </c>
      <c r="E3304" s="35">
        <v>0.99364674104325557</v>
      </c>
    </row>
    <row r="3305" spans="1:5">
      <c r="A3305" s="35">
        <v>2023</v>
      </c>
      <c r="B3305" s="35">
        <v>37</v>
      </c>
      <c r="C3305" s="35"/>
      <c r="D3305" s="6">
        <v>6.5888319543815346E-3</v>
      </c>
      <c r="E3305" s="35">
        <v>0.99341116804561846</v>
      </c>
    </row>
    <row r="3306" spans="1:5">
      <c r="A3306" s="35">
        <v>2023</v>
      </c>
      <c r="B3306" s="35">
        <v>38</v>
      </c>
      <c r="C3306" s="35"/>
      <c r="D3306" s="6">
        <v>6.8920196601794936E-3</v>
      </c>
      <c r="E3306" s="35">
        <v>0.99310798033982051</v>
      </c>
    </row>
    <row r="3307" spans="1:5">
      <c r="A3307" s="35">
        <v>2023</v>
      </c>
      <c r="B3307" s="35">
        <v>39</v>
      </c>
      <c r="C3307" s="35"/>
      <c r="D3307" s="6">
        <v>7.1358837174335674E-3</v>
      </c>
      <c r="E3307" s="35">
        <v>0.99286411628256643</v>
      </c>
    </row>
    <row r="3308" spans="1:5">
      <c r="A3308" s="35">
        <v>2023</v>
      </c>
      <c r="B3308" s="35">
        <v>40</v>
      </c>
      <c r="C3308" s="35"/>
      <c r="D3308" s="6">
        <v>7.5064228165361291E-3</v>
      </c>
      <c r="E3308" s="35">
        <v>0.99249357718346387</v>
      </c>
    </row>
    <row r="3309" spans="1:5">
      <c r="A3309" s="35">
        <v>2023</v>
      </c>
      <c r="B3309" s="35">
        <v>41</v>
      </c>
      <c r="C3309" s="35"/>
      <c r="D3309" s="6">
        <v>7.6671595933606174E-3</v>
      </c>
      <c r="E3309" s="35">
        <v>0.99233284040663938</v>
      </c>
    </row>
    <row r="3310" spans="1:5">
      <c r="A3310" s="35">
        <v>2023</v>
      </c>
      <c r="B3310" s="35">
        <v>42</v>
      </c>
      <c r="C3310" s="35"/>
      <c r="D3310" s="6">
        <v>8.0879599553616011E-3</v>
      </c>
      <c r="E3310" s="35">
        <v>0.9919120400446384</v>
      </c>
    </row>
    <row r="3311" spans="1:5">
      <c r="A3311" s="35">
        <v>2023</v>
      </c>
      <c r="B3311" s="35">
        <v>43</v>
      </c>
      <c r="C3311" s="35"/>
      <c r="D3311" s="6">
        <v>8.3245353683444323E-3</v>
      </c>
      <c r="E3311" s="35">
        <v>0.99167546463165557</v>
      </c>
    </row>
    <row r="3312" spans="1:5">
      <c r="A3312" s="35">
        <v>2023</v>
      </c>
      <c r="B3312" s="35">
        <v>44</v>
      </c>
      <c r="C3312" s="35"/>
      <c r="D3312" s="6">
        <v>8.7850987488095056E-3</v>
      </c>
      <c r="E3312" s="35">
        <v>0.99121490125119049</v>
      </c>
    </row>
    <row r="3313" spans="1:5">
      <c r="A3313" s="35">
        <v>2023</v>
      </c>
      <c r="B3313" s="35">
        <v>45</v>
      </c>
      <c r="C3313" s="35"/>
      <c r="D3313" s="6">
        <v>9.1996815011907707E-3</v>
      </c>
      <c r="E3313" s="35">
        <v>0.99080031849880923</v>
      </c>
    </row>
    <row r="3314" spans="1:5">
      <c r="A3314" s="35">
        <v>2023</v>
      </c>
      <c r="B3314" s="35">
        <v>46</v>
      </c>
      <c r="C3314" s="35"/>
      <c r="D3314" s="6">
        <v>9.5394067016788542E-3</v>
      </c>
      <c r="E3314" s="35">
        <v>0.99046059329832115</v>
      </c>
    </row>
    <row r="3315" spans="1:5">
      <c r="A3315" s="35">
        <v>2023</v>
      </c>
      <c r="B3315" s="35">
        <v>47</v>
      </c>
      <c r="C3315" s="35"/>
      <c r="D3315" s="6">
        <v>9.9897237690037555E-3</v>
      </c>
      <c r="E3315" s="35">
        <v>0.99001027623099624</v>
      </c>
    </row>
    <row r="3316" spans="1:5">
      <c r="A3316" s="35">
        <v>2023</v>
      </c>
      <c r="B3316" s="35">
        <v>48</v>
      </c>
      <c r="C3316" s="35"/>
      <c r="D3316" s="6">
        <v>1.059209787544579E-2</v>
      </c>
      <c r="E3316" s="35">
        <v>0.98940790212455421</v>
      </c>
    </row>
    <row r="3317" spans="1:5">
      <c r="A3317" s="35">
        <v>2023</v>
      </c>
      <c r="B3317" s="35">
        <v>49</v>
      </c>
      <c r="C3317" s="35"/>
      <c r="D3317" s="6">
        <v>1.117160271107065E-2</v>
      </c>
      <c r="E3317" s="35">
        <v>0.98882839728892935</v>
      </c>
    </row>
    <row r="3318" spans="1:5">
      <c r="A3318" s="35">
        <v>2023</v>
      </c>
      <c r="B3318" s="35">
        <v>50</v>
      </c>
      <c r="C3318" s="35"/>
      <c r="D3318" s="6">
        <v>1.1997428559397449E-2</v>
      </c>
      <c r="E3318" s="35">
        <v>0.98800257144060255</v>
      </c>
    </row>
    <row r="3319" spans="1:5">
      <c r="A3319" s="35">
        <v>2023</v>
      </c>
      <c r="B3319" s="35">
        <v>51</v>
      </c>
      <c r="C3319" s="35"/>
      <c r="D3319" s="6">
        <v>1.2470779131289359E-2</v>
      </c>
      <c r="E3319" s="35">
        <v>0.98752922086871064</v>
      </c>
    </row>
    <row r="3320" spans="1:5">
      <c r="A3320" s="35">
        <v>2023</v>
      </c>
      <c r="B3320" s="35">
        <v>52</v>
      </c>
      <c r="C3320" s="35"/>
      <c r="D3320" s="6">
        <v>1.337902524866608E-2</v>
      </c>
      <c r="E3320" s="35">
        <v>0.98662097475133392</v>
      </c>
    </row>
    <row r="3321" spans="1:5">
      <c r="A3321" s="35">
        <v>2023</v>
      </c>
      <c r="B3321" s="35">
        <v>53</v>
      </c>
      <c r="C3321" s="35"/>
      <c r="D3321" s="6">
        <v>1.403863527936333E-2</v>
      </c>
      <c r="E3321" s="35">
        <v>0.98596136472063667</v>
      </c>
    </row>
    <row r="3322" spans="1:5">
      <c r="A3322" s="35">
        <v>2023</v>
      </c>
      <c r="B3322" s="35">
        <v>54</v>
      </c>
      <c r="C3322" s="35"/>
      <c r="D3322" s="6">
        <v>1.497203648919487E-2</v>
      </c>
      <c r="E3322" s="35">
        <v>0.98502796351080513</v>
      </c>
    </row>
    <row r="3323" spans="1:5">
      <c r="A3323" s="35">
        <v>2023</v>
      </c>
      <c r="B3323" s="35">
        <v>55</v>
      </c>
      <c r="C3323" s="35"/>
      <c r="D3323" s="6">
        <v>1.5764022637152712E-2</v>
      </c>
      <c r="E3323" s="35">
        <v>0.98423597736284729</v>
      </c>
    </row>
    <row r="3324" spans="1:5">
      <c r="A3324" s="35">
        <v>2023</v>
      </c>
      <c r="B3324" s="35">
        <v>56</v>
      </c>
      <c r="C3324" s="35"/>
      <c r="D3324" s="6">
        <v>1.668254361444621E-2</v>
      </c>
      <c r="E3324" s="35">
        <v>0.98331745638555379</v>
      </c>
    </row>
    <row r="3325" spans="1:5">
      <c r="A3325" s="35">
        <v>2023</v>
      </c>
      <c r="B3325" s="35">
        <v>57</v>
      </c>
      <c r="C3325" s="35"/>
      <c r="D3325" s="6">
        <v>1.762586734421356E-2</v>
      </c>
      <c r="E3325" s="35">
        <v>0.98237413265578644</v>
      </c>
    </row>
    <row r="3326" spans="1:5">
      <c r="A3326" s="35">
        <v>2023</v>
      </c>
      <c r="B3326" s="35">
        <v>58</v>
      </c>
      <c r="C3326" s="35"/>
      <c r="D3326" s="6">
        <v>1.896524867177107E-2</v>
      </c>
      <c r="E3326" s="35">
        <v>0.98103475132822893</v>
      </c>
    </row>
    <row r="3327" spans="1:5">
      <c r="A3327" s="35">
        <v>2023</v>
      </c>
      <c r="B3327" s="35">
        <v>59</v>
      </c>
      <c r="C3327" s="35"/>
      <c r="D3327" s="6">
        <v>2.0317466495019091E-2</v>
      </c>
      <c r="E3327" s="35">
        <v>0.97968253350498091</v>
      </c>
    </row>
    <row r="3328" spans="1:5">
      <c r="A3328" s="35">
        <v>2023</v>
      </c>
      <c r="B3328" s="35">
        <v>60</v>
      </c>
      <c r="C3328" s="35"/>
      <c r="D3328" s="6">
        <v>2.2327497048812091E-2</v>
      </c>
      <c r="E3328" s="35">
        <v>0.97767250295118791</v>
      </c>
    </row>
    <row r="3329" spans="1:5">
      <c r="A3329" s="35">
        <v>2023</v>
      </c>
      <c r="B3329" s="35">
        <v>61</v>
      </c>
      <c r="C3329" s="35"/>
      <c r="D3329" s="6">
        <v>2.362324752803235E-2</v>
      </c>
      <c r="E3329" s="35">
        <v>0.97637675247196765</v>
      </c>
    </row>
    <row r="3330" spans="1:5">
      <c r="A3330" s="35">
        <v>2023</v>
      </c>
      <c r="B3330" s="35">
        <v>62</v>
      </c>
      <c r="C3330" s="35"/>
      <c r="D3330" s="6">
        <v>2.591742652280404E-2</v>
      </c>
      <c r="E3330" s="35">
        <v>0.97408257347719596</v>
      </c>
    </row>
    <row r="3331" spans="1:5">
      <c r="A3331" s="35">
        <v>2023</v>
      </c>
      <c r="B3331" s="35">
        <v>63</v>
      </c>
      <c r="C3331" s="35"/>
      <c r="D3331" s="6">
        <v>2.798132393714103E-2</v>
      </c>
      <c r="E3331" s="35">
        <v>0.97201867606285897</v>
      </c>
    </row>
    <row r="3332" spans="1:5">
      <c r="A3332" s="35">
        <v>2023</v>
      </c>
      <c r="B3332" s="35">
        <v>64</v>
      </c>
      <c r="C3332" s="35"/>
      <c r="D3332" s="6">
        <v>3.0480469298864721E-2</v>
      </c>
      <c r="E3332" s="35">
        <v>0.96951953070113528</v>
      </c>
    </row>
    <row r="3333" spans="1:5">
      <c r="A3333" s="35">
        <v>2023</v>
      </c>
      <c r="B3333" s="35">
        <v>65</v>
      </c>
      <c r="C3333" s="35"/>
      <c r="D3333" s="6">
        <v>3.3056100967616693E-2</v>
      </c>
      <c r="E3333" s="35">
        <v>0.96694389903238331</v>
      </c>
    </row>
    <row r="3334" spans="1:5">
      <c r="A3334" s="35">
        <v>2023</v>
      </c>
      <c r="B3334" s="35">
        <v>66</v>
      </c>
      <c r="C3334" s="35"/>
      <c r="D3334" s="6">
        <v>3.5458119131047572E-2</v>
      </c>
      <c r="E3334" s="35">
        <v>0.96454188086895243</v>
      </c>
    </row>
    <row r="3335" spans="1:5">
      <c r="A3335" s="35">
        <v>2023</v>
      </c>
      <c r="B3335" s="35">
        <v>67</v>
      </c>
      <c r="C3335" s="35"/>
      <c r="D3335" s="6">
        <v>3.8432308112776432E-2</v>
      </c>
      <c r="E3335" s="35">
        <v>0.96156769188722357</v>
      </c>
    </row>
    <row r="3336" spans="1:5">
      <c r="A3336" s="35">
        <v>2023</v>
      </c>
      <c r="B3336" s="35">
        <v>68</v>
      </c>
      <c r="C3336" s="35"/>
      <c r="D3336" s="6">
        <v>4.1895967567387338E-2</v>
      </c>
      <c r="E3336" s="35">
        <v>0.95810403243261266</v>
      </c>
    </row>
    <row r="3337" spans="1:5">
      <c r="A3337" s="35">
        <v>2023</v>
      </c>
      <c r="B3337" s="35">
        <v>69</v>
      </c>
      <c r="C3337" s="35"/>
      <c r="D3337" s="6">
        <v>4.5376782165626461E-2</v>
      </c>
      <c r="E3337" s="35">
        <v>0.95462321783437354</v>
      </c>
    </row>
    <row r="3338" spans="1:5">
      <c r="A3338" s="35">
        <v>2023</v>
      </c>
      <c r="B3338" s="35">
        <v>70</v>
      </c>
      <c r="C3338" s="35"/>
      <c r="D3338" s="6">
        <v>5.0498270995734451E-2</v>
      </c>
      <c r="E3338" s="35">
        <v>0.94950172900426555</v>
      </c>
    </row>
    <row r="3339" spans="1:5">
      <c r="A3339" s="35">
        <v>2023</v>
      </c>
      <c r="B3339" s="35">
        <v>71</v>
      </c>
      <c r="C3339" s="35"/>
      <c r="D3339" s="6">
        <v>5.3874595307630058E-2</v>
      </c>
      <c r="E3339" s="35">
        <v>0.94612540469236994</v>
      </c>
    </row>
    <row r="3340" spans="1:5">
      <c r="A3340" s="35">
        <v>2023</v>
      </c>
      <c r="B3340" s="35">
        <v>72</v>
      </c>
      <c r="C3340" s="35"/>
      <c r="D3340" s="6">
        <v>5.9754186156666611E-2</v>
      </c>
      <c r="E3340" s="35">
        <v>0.94024581384333339</v>
      </c>
    </row>
    <row r="3341" spans="1:5">
      <c r="A3341" s="35">
        <v>2023</v>
      </c>
      <c r="B3341" s="35">
        <v>73</v>
      </c>
      <c r="C3341" s="35"/>
      <c r="D3341" s="6">
        <v>6.4884550281138709E-2</v>
      </c>
      <c r="E3341" s="35">
        <v>0.93511544971886129</v>
      </c>
    </row>
    <row r="3342" spans="1:5">
      <c r="A3342" s="35">
        <v>2023</v>
      </c>
      <c r="B3342" s="35">
        <v>74</v>
      </c>
      <c r="C3342" s="35"/>
      <c r="D3342" s="6">
        <v>7.118448032662561E-2</v>
      </c>
      <c r="E3342" s="35">
        <v>0.92881551967337439</v>
      </c>
    </row>
    <row r="3343" spans="1:5">
      <c r="A3343" s="35">
        <v>2023</v>
      </c>
      <c r="B3343" s="35">
        <v>75</v>
      </c>
      <c r="C3343" s="35"/>
      <c r="D3343" s="6">
        <v>7.762454029666821E-2</v>
      </c>
      <c r="E3343" s="35">
        <v>0.92237545970333179</v>
      </c>
    </row>
    <row r="3344" spans="1:5">
      <c r="A3344" s="35">
        <v>2023</v>
      </c>
      <c r="B3344" s="35">
        <v>76</v>
      </c>
      <c r="C3344" s="35"/>
      <c r="D3344" s="6">
        <v>8.3896371105943501E-2</v>
      </c>
      <c r="E3344" s="35">
        <v>0.9161036288940565</v>
      </c>
    </row>
    <row r="3345" spans="1:5">
      <c r="A3345" s="35">
        <v>2023</v>
      </c>
      <c r="B3345" s="35">
        <v>77</v>
      </c>
      <c r="C3345" s="35"/>
      <c r="D3345" s="6">
        <v>9.062530412735903E-2</v>
      </c>
      <c r="E3345" s="35">
        <v>0.90937469587264097</v>
      </c>
    </row>
    <row r="3346" spans="1:5">
      <c r="A3346" s="35">
        <v>2023</v>
      </c>
      <c r="B3346" s="35">
        <v>78</v>
      </c>
      <c r="C3346" s="35"/>
      <c r="D3346" s="6">
        <v>9.8964180213130248E-2</v>
      </c>
      <c r="E3346" s="35">
        <v>0.90103581978686975</v>
      </c>
    </row>
    <row r="3347" spans="1:5">
      <c r="A3347" s="35">
        <v>2023</v>
      </c>
      <c r="B3347" s="35">
        <v>79</v>
      </c>
      <c r="C3347" s="35"/>
      <c r="D3347" s="6">
        <v>0.1064546683735703</v>
      </c>
      <c r="E3347" s="35">
        <v>0.89354533162642968</v>
      </c>
    </row>
    <row r="3348" spans="1:5">
      <c r="A3348" s="35">
        <v>2023</v>
      </c>
      <c r="B3348" s="35">
        <v>80</v>
      </c>
      <c r="C3348" s="35"/>
      <c r="D3348" s="6">
        <v>0.11622668230552249</v>
      </c>
      <c r="E3348" s="35">
        <v>0.88377331769447753</v>
      </c>
    </row>
    <row r="3349" spans="1:5">
      <c r="A3349" s="35">
        <v>2023</v>
      </c>
      <c r="B3349" s="35">
        <v>81</v>
      </c>
      <c r="C3349" s="35"/>
      <c r="D3349" s="6">
        <v>0.1233189222281964</v>
      </c>
      <c r="E3349" s="35">
        <v>0.8766810777718036</v>
      </c>
    </row>
    <row r="3350" spans="1:5">
      <c r="A3350" s="35">
        <v>2023</v>
      </c>
      <c r="B3350" s="35">
        <v>82</v>
      </c>
      <c r="C3350" s="35"/>
      <c r="D3350" s="6">
        <v>0.13544046396613341</v>
      </c>
      <c r="E3350" s="35">
        <v>0.86455953603386659</v>
      </c>
    </row>
    <row r="3351" spans="1:5">
      <c r="A3351" s="35">
        <v>2023</v>
      </c>
      <c r="B3351" s="35">
        <v>83</v>
      </c>
      <c r="C3351" s="35"/>
      <c r="D3351" s="6">
        <v>0.14617554603920921</v>
      </c>
      <c r="E3351" s="35">
        <v>0.85382445396079076</v>
      </c>
    </row>
    <row r="3352" spans="1:5">
      <c r="A3352" s="35">
        <v>2023</v>
      </c>
      <c r="B3352" s="35">
        <v>84</v>
      </c>
      <c r="C3352" s="35"/>
      <c r="D3352" s="6">
        <v>0.1592909332572098</v>
      </c>
      <c r="E3352" s="35">
        <v>0.84070906674279022</v>
      </c>
    </row>
    <row r="3353" spans="1:5">
      <c r="A3353" s="35">
        <v>2023</v>
      </c>
      <c r="B3353" s="35">
        <v>85</v>
      </c>
      <c r="C3353" s="35"/>
      <c r="D3353" s="6">
        <v>0.17064798733877759</v>
      </c>
      <c r="E3353" s="35">
        <v>0.82935201266122238</v>
      </c>
    </row>
    <row r="3354" spans="1:5">
      <c r="A3354" s="35">
        <v>2023</v>
      </c>
      <c r="B3354" s="35">
        <v>86</v>
      </c>
      <c r="C3354" s="35"/>
      <c r="D3354" s="6">
        <v>0.18289619819783021</v>
      </c>
      <c r="E3354" s="35">
        <v>0.81710380180216979</v>
      </c>
    </row>
    <row r="3355" spans="1:5">
      <c r="A3355" s="35">
        <v>2023</v>
      </c>
      <c r="B3355" s="35">
        <v>87</v>
      </c>
      <c r="C3355" s="35"/>
      <c r="D3355" s="6">
        <v>0.19498973701589101</v>
      </c>
      <c r="E3355" s="35">
        <v>0.80501026298410894</v>
      </c>
    </row>
    <row r="3356" spans="1:5">
      <c r="A3356" s="35">
        <v>2023</v>
      </c>
      <c r="B3356" s="35">
        <v>88</v>
      </c>
      <c r="C3356" s="35"/>
      <c r="D3356" s="6">
        <v>0.2082794174063424</v>
      </c>
      <c r="E3356" s="35">
        <v>0.79172058259365763</v>
      </c>
    </row>
    <row r="3357" spans="1:5">
      <c r="A3357" s="35">
        <v>2023</v>
      </c>
      <c r="B3357" s="35">
        <v>89</v>
      </c>
      <c r="C3357" s="35"/>
      <c r="D3357" s="6">
        <v>0.22067471154998131</v>
      </c>
      <c r="E3357" s="35">
        <v>0.77932528845001869</v>
      </c>
    </row>
    <row r="3358" spans="1:5">
      <c r="A3358" s="35">
        <v>2023</v>
      </c>
      <c r="B3358" s="35">
        <v>90</v>
      </c>
      <c r="C3358" s="35"/>
      <c r="D3358" s="6">
        <v>0.2370969798656862</v>
      </c>
      <c r="E3358" s="35">
        <v>0.76290302013431377</v>
      </c>
    </row>
    <row r="3359" spans="1:5">
      <c r="A3359" s="35">
        <v>2023</v>
      </c>
      <c r="B3359" s="35">
        <v>91</v>
      </c>
      <c r="C3359" s="35"/>
      <c r="D3359" s="6">
        <v>0.24751374313387661</v>
      </c>
      <c r="E3359" s="35">
        <v>0.75248625686612336</v>
      </c>
    </row>
    <row r="3360" spans="1:5">
      <c r="A3360" s="35">
        <v>2023</v>
      </c>
      <c r="B3360" s="35">
        <v>92</v>
      </c>
      <c r="C3360" s="35"/>
      <c r="D3360" s="6">
        <v>0.26418443959140159</v>
      </c>
      <c r="E3360" s="35">
        <v>0.73581556040859841</v>
      </c>
    </row>
    <row r="3361" spans="1:5">
      <c r="A3361" s="35">
        <v>2023</v>
      </c>
      <c r="B3361" s="35">
        <v>93</v>
      </c>
      <c r="C3361" s="35"/>
      <c r="D3361" s="6">
        <v>0.27905005837421981</v>
      </c>
      <c r="E3361" s="35">
        <v>0.72094994162578019</v>
      </c>
    </row>
    <row r="3362" spans="1:5">
      <c r="A3362" s="35">
        <v>2023</v>
      </c>
      <c r="B3362" s="35">
        <v>94</v>
      </c>
      <c r="C3362" s="35"/>
      <c r="D3362" s="6">
        <v>0.29564949545488989</v>
      </c>
      <c r="E3362" s="35">
        <v>0.70435050454511017</v>
      </c>
    </row>
    <row r="3363" spans="1:5">
      <c r="A3363" s="35">
        <v>2023</v>
      </c>
      <c r="B3363" s="35">
        <v>95</v>
      </c>
      <c r="C3363" s="35"/>
      <c r="D3363" s="6">
        <v>0.31275834631231381</v>
      </c>
      <c r="E3363" s="35">
        <v>0.68724165368768619</v>
      </c>
    </row>
    <row r="3364" spans="1:5">
      <c r="A3364" s="35">
        <v>2023</v>
      </c>
      <c r="B3364" s="35">
        <v>96</v>
      </c>
      <c r="C3364" s="35"/>
      <c r="D3364" s="6">
        <v>0.32794007962730348</v>
      </c>
      <c r="E3364" s="35">
        <v>0.67205992037269646</v>
      </c>
    </row>
    <row r="3365" spans="1:5">
      <c r="A3365" s="35">
        <v>2023</v>
      </c>
      <c r="B3365" s="35">
        <v>97</v>
      </c>
      <c r="C3365" s="35"/>
      <c r="D3365" s="6">
        <v>0.34240746906082459</v>
      </c>
      <c r="E3365" s="35">
        <v>0.65759253093917547</v>
      </c>
    </row>
    <row r="3366" spans="1:5">
      <c r="A3366" s="35">
        <v>2023</v>
      </c>
      <c r="B3366" s="35">
        <v>98</v>
      </c>
      <c r="C3366" s="35"/>
      <c r="D3366" s="6">
        <v>0.3560702048353227</v>
      </c>
      <c r="E3366" s="35">
        <v>0.6439297951646773</v>
      </c>
    </row>
    <row r="3367" spans="1:5">
      <c r="A3367" s="35">
        <v>2023</v>
      </c>
      <c r="B3367" s="35">
        <v>99</v>
      </c>
      <c r="C3367" s="35"/>
      <c r="D3367" s="6">
        <v>0.37307433246313843</v>
      </c>
      <c r="E3367" s="35">
        <v>0.62692566753686152</v>
      </c>
    </row>
    <row r="3368" spans="1:5">
      <c r="A3368" s="35">
        <v>2024</v>
      </c>
      <c r="B3368" s="35">
        <v>1</v>
      </c>
      <c r="C3368" s="35"/>
      <c r="D3368" s="6">
        <v>1.870850097887589E-2</v>
      </c>
      <c r="E3368" s="35">
        <v>0.98129149902112411</v>
      </c>
    </row>
    <row r="3369" spans="1:5">
      <c r="A3369" s="35">
        <v>2024</v>
      </c>
      <c r="B3369" s="35">
        <v>2</v>
      </c>
      <c r="C3369" s="35"/>
      <c r="D3369" s="6">
        <v>1.1392106936780831E-2</v>
      </c>
      <c r="E3369" s="35">
        <v>0.98860789306321917</v>
      </c>
    </row>
    <row r="3370" spans="1:5">
      <c r="A3370" s="35">
        <v>2024</v>
      </c>
      <c r="B3370" s="35">
        <v>3</v>
      </c>
      <c r="C3370" s="35"/>
      <c r="D3370" s="6">
        <v>7.6869935875860662E-3</v>
      </c>
      <c r="E3370" s="35">
        <v>0.99231300641241393</v>
      </c>
    </row>
    <row r="3371" spans="1:5">
      <c r="A3371" s="35">
        <v>2024</v>
      </c>
      <c r="B3371" s="35">
        <v>4</v>
      </c>
      <c r="C3371" s="35"/>
      <c r="D3371" s="6">
        <v>5.3091392334843057E-3</v>
      </c>
      <c r="E3371" s="35">
        <v>0.99469086076651569</v>
      </c>
    </row>
    <row r="3372" spans="1:5">
      <c r="A3372" s="35">
        <v>2024</v>
      </c>
      <c r="B3372" s="35">
        <v>5</v>
      </c>
      <c r="C3372" s="35"/>
      <c r="D3372" s="6">
        <v>4.0643792097039277E-3</v>
      </c>
      <c r="E3372" s="35">
        <v>0.99593562079029607</v>
      </c>
    </row>
    <row r="3373" spans="1:5">
      <c r="A3373" s="35">
        <v>2024</v>
      </c>
      <c r="B3373" s="35">
        <v>6</v>
      </c>
      <c r="C3373" s="35"/>
      <c r="D3373" s="6">
        <v>3.2964463318840842E-3</v>
      </c>
      <c r="E3373" s="35">
        <v>0.99670355366811592</v>
      </c>
    </row>
    <row r="3374" spans="1:5">
      <c r="A3374" s="35">
        <v>2024</v>
      </c>
      <c r="B3374" s="35">
        <v>7</v>
      </c>
      <c r="C3374" s="35"/>
      <c r="D3374" s="6">
        <v>2.7482916693616351E-3</v>
      </c>
      <c r="E3374" s="35">
        <v>0.99725170833063836</v>
      </c>
    </row>
    <row r="3375" spans="1:5">
      <c r="A3375" s="35">
        <v>2024</v>
      </c>
      <c r="B3375" s="35">
        <v>8</v>
      </c>
      <c r="C3375" s="35"/>
      <c r="D3375" s="6">
        <v>2.3752495171457388E-3</v>
      </c>
      <c r="E3375" s="35">
        <v>0.99762475048285426</v>
      </c>
    </row>
    <row r="3376" spans="1:5">
      <c r="A3376" s="35">
        <v>2024</v>
      </c>
      <c r="B3376" s="35">
        <v>9</v>
      </c>
      <c r="C3376" s="35"/>
      <c r="D3376" s="6">
        <v>2.1301301748954948E-3</v>
      </c>
      <c r="E3376" s="35">
        <v>0.99786986982510451</v>
      </c>
    </row>
    <row r="3377" spans="1:5">
      <c r="A3377" s="35">
        <v>2024</v>
      </c>
      <c r="B3377" s="35">
        <v>10</v>
      </c>
      <c r="C3377" s="35"/>
      <c r="D3377" s="6">
        <v>1.980919740651288E-3</v>
      </c>
      <c r="E3377" s="35">
        <v>0.99801908025934871</v>
      </c>
    </row>
    <row r="3378" spans="1:5">
      <c r="A3378" s="35">
        <v>2024</v>
      </c>
      <c r="B3378" s="35">
        <v>11</v>
      </c>
      <c r="C3378" s="35"/>
      <c r="D3378" s="6">
        <v>1.8945622662670521E-3</v>
      </c>
      <c r="E3378" s="35">
        <v>0.99810543773373295</v>
      </c>
    </row>
    <row r="3379" spans="1:5">
      <c r="A3379" s="35">
        <v>2024</v>
      </c>
      <c r="B3379" s="35">
        <v>12</v>
      </c>
      <c r="C3379" s="35"/>
      <c r="D3379" s="6">
        <v>1.8927305085043591E-3</v>
      </c>
      <c r="E3379" s="35">
        <v>0.99810726949149564</v>
      </c>
    </row>
    <row r="3380" spans="1:5">
      <c r="A3380" s="35">
        <v>2024</v>
      </c>
      <c r="B3380" s="35">
        <v>13</v>
      </c>
      <c r="C3380" s="35"/>
      <c r="D3380" s="6">
        <v>1.9424652894229899E-3</v>
      </c>
      <c r="E3380" s="35">
        <v>0.99805753471057701</v>
      </c>
    </row>
    <row r="3381" spans="1:5">
      <c r="A3381" s="35">
        <v>2024</v>
      </c>
      <c r="B3381" s="35">
        <v>14</v>
      </c>
      <c r="C3381" s="35"/>
      <c r="D3381" s="6">
        <v>2.053552055243268E-3</v>
      </c>
      <c r="E3381" s="35">
        <v>0.99794644794475673</v>
      </c>
    </row>
    <row r="3382" spans="1:5">
      <c r="A3382" s="35">
        <v>2024</v>
      </c>
      <c r="B3382" s="35">
        <v>15</v>
      </c>
      <c r="C3382" s="35"/>
      <c r="D3382" s="6">
        <v>2.253449699823884E-3</v>
      </c>
      <c r="E3382" s="35">
        <v>0.99774655030017612</v>
      </c>
    </row>
    <row r="3383" spans="1:5">
      <c r="A3383" s="35">
        <v>2024</v>
      </c>
      <c r="B3383" s="35">
        <v>16</v>
      </c>
      <c r="C3383" s="35"/>
      <c r="D3383" s="6">
        <v>2.462319245807421E-3</v>
      </c>
      <c r="E3383" s="35">
        <v>0.99753768075419258</v>
      </c>
    </row>
    <row r="3384" spans="1:5">
      <c r="A3384" s="35">
        <v>2024</v>
      </c>
      <c r="B3384" s="35">
        <v>17</v>
      </c>
      <c r="C3384" s="35"/>
      <c r="D3384" s="6">
        <v>2.680533127691453E-3</v>
      </c>
      <c r="E3384" s="35">
        <v>0.99731946687230855</v>
      </c>
    </row>
    <row r="3385" spans="1:5">
      <c r="A3385" s="35">
        <v>2024</v>
      </c>
      <c r="B3385" s="35">
        <v>18</v>
      </c>
      <c r="C3385" s="35"/>
      <c r="D3385" s="6">
        <v>2.913857165469325E-3</v>
      </c>
      <c r="E3385" s="35">
        <v>0.99708614283453068</v>
      </c>
    </row>
    <row r="3386" spans="1:5">
      <c r="A3386" s="35">
        <v>2024</v>
      </c>
      <c r="B3386" s="35">
        <v>19</v>
      </c>
      <c r="C3386" s="35"/>
      <c r="D3386" s="6">
        <v>3.1522176131759672E-3</v>
      </c>
      <c r="E3386" s="35">
        <v>0.99684778238682403</v>
      </c>
    </row>
    <row r="3387" spans="1:5">
      <c r="A3387" s="35">
        <v>2024</v>
      </c>
      <c r="B3387" s="35">
        <v>20</v>
      </c>
      <c r="C3387" s="35"/>
      <c r="D3387" s="6">
        <v>3.392899774843694E-3</v>
      </c>
      <c r="E3387" s="35">
        <v>0.99660710022515631</v>
      </c>
    </row>
    <row r="3388" spans="1:5">
      <c r="A3388" s="35">
        <v>2024</v>
      </c>
      <c r="B3388" s="35">
        <v>21</v>
      </c>
      <c r="C3388" s="35"/>
      <c r="D3388" s="6">
        <v>3.6108837743769051E-3</v>
      </c>
      <c r="E3388" s="35">
        <v>0.99638911622562309</v>
      </c>
    </row>
    <row r="3389" spans="1:5">
      <c r="A3389" s="35">
        <v>2024</v>
      </c>
      <c r="B3389" s="35">
        <v>22</v>
      </c>
      <c r="C3389" s="35"/>
      <c r="D3389" s="6">
        <v>3.799756726762471E-3</v>
      </c>
      <c r="E3389" s="35">
        <v>0.99620024327323753</v>
      </c>
    </row>
    <row r="3390" spans="1:5">
      <c r="A3390" s="35">
        <v>2024</v>
      </c>
      <c r="B3390" s="35">
        <v>23</v>
      </c>
      <c r="C3390" s="35"/>
      <c r="D3390" s="6">
        <v>3.9509443571005276E-3</v>
      </c>
      <c r="E3390" s="35">
        <v>0.99604905564289947</v>
      </c>
    </row>
    <row r="3391" spans="1:5">
      <c r="A3391" s="35">
        <v>2024</v>
      </c>
      <c r="B3391" s="35">
        <v>24</v>
      </c>
      <c r="C3391" s="35"/>
      <c r="D3391" s="6">
        <v>4.0867077296770082E-3</v>
      </c>
      <c r="E3391" s="35">
        <v>0.99591329227032299</v>
      </c>
    </row>
    <row r="3392" spans="1:5">
      <c r="A3392" s="35">
        <v>2024</v>
      </c>
      <c r="B3392" s="35">
        <v>25</v>
      </c>
      <c r="C3392" s="35"/>
      <c r="D3392" s="6">
        <v>4.3129680429769826E-3</v>
      </c>
      <c r="E3392" s="35">
        <v>0.99568703195702302</v>
      </c>
    </row>
    <row r="3393" spans="1:5">
      <c r="A3393" s="35">
        <v>2024</v>
      </c>
      <c r="B3393" s="35">
        <v>26</v>
      </c>
      <c r="C3393" s="35"/>
      <c r="D3393" s="6">
        <v>4.4278900531234946E-3</v>
      </c>
      <c r="E3393" s="35">
        <v>0.9955721099468765</v>
      </c>
    </row>
    <row r="3394" spans="1:5">
      <c r="A3394" s="35">
        <v>2024</v>
      </c>
      <c r="B3394" s="35">
        <v>27</v>
      </c>
      <c r="C3394" s="35"/>
      <c r="D3394" s="6">
        <v>4.5460646460839804E-3</v>
      </c>
      <c r="E3394" s="35">
        <v>0.99545393535391602</v>
      </c>
    </row>
    <row r="3395" spans="1:5">
      <c r="A3395" s="35">
        <v>2024</v>
      </c>
      <c r="B3395" s="35">
        <v>28</v>
      </c>
      <c r="C3395" s="35"/>
      <c r="D3395" s="6">
        <v>4.6857698385606161E-3</v>
      </c>
      <c r="E3395" s="35">
        <v>0.99531423016143938</v>
      </c>
    </row>
    <row r="3396" spans="1:5">
      <c r="A3396" s="35">
        <v>2024</v>
      </c>
      <c r="B3396" s="35">
        <v>29</v>
      </c>
      <c r="C3396" s="35"/>
      <c r="D3396" s="6">
        <v>4.8040743545668674E-3</v>
      </c>
      <c r="E3396" s="35">
        <v>0.99519592564543313</v>
      </c>
    </row>
    <row r="3397" spans="1:5">
      <c r="A3397" s="35">
        <v>2024</v>
      </c>
      <c r="B3397" s="35">
        <v>30</v>
      </c>
      <c r="C3397" s="35"/>
      <c r="D3397" s="6">
        <v>5.0000149031738106E-3</v>
      </c>
      <c r="E3397" s="35">
        <v>0.99499998509682619</v>
      </c>
    </row>
    <row r="3398" spans="1:5">
      <c r="A3398" s="35">
        <v>2024</v>
      </c>
      <c r="B3398" s="35">
        <v>31</v>
      </c>
      <c r="C3398" s="35"/>
      <c r="D3398" s="6">
        <v>5.1070664657650866E-3</v>
      </c>
      <c r="E3398" s="35">
        <v>0.99489293353423491</v>
      </c>
    </row>
    <row r="3399" spans="1:5">
      <c r="A3399" s="35">
        <v>2024</v>
      </c>
      <c r="B3399" s="35">
        <v>32</v>
      </c>
      <c r="C3399" s="35"/>
      <c r="D3399" s="6">
        <v>5.3439133674301198E-3</v>
      </c>
      <c r="E3399" s="35">
        <v>0.99465608663256988</v>
      </c>
    </row>
    <row r="3400" spans="1:5">
      <c r="A3400" s="35">
        <v>2024</v>
      </c>
      <c r="B3400" s="35">
        <v>33</v>
      </c>
      <c r="C3400" s="35"/>
      <c r="D3400" s="6">
        <v>5.5416499338102332E-3</v>
      </c>
      <c r="E3400" s="35">
        <v>0.99445835006618977</v>
      </c>
    </row>
    <row r="3401" spans="1:5">
      <c r="A3401" s="35">
        <v>2024</v>
      </c>
      <c r="B3401" s="35">
        <v>34</v>
      </c>
      <c r="C3401" s="35"/>
      <c r="D3401" s="6">
        <v>5.7558889878053243E-3</v>
      </c>
      <c r="E3401" s="35">
        <v>0.99424411101219468</v>
      </c>
    </row>
    <row r="3402" spans="1:5">
      <c r="A3402" s="35">
        <v>2024</v>
      </c>
      <c r="B3402" s="35">
        <v>35</v>
      </c>
      <c r="C3402" s="35"/>
      <c r="D3402" s="6">
        <v>6.1231681394319226E-3</v>
      </c>
      <c r="E3402" s="35">
        <v>0.99387683186056808</v>
      </c>
    </row>
    <row r="3403" spans="1:5">
      <c r="A3403" s="35">
        <v>2024</v>
      </c>
      <c r="B3403" s="35">
        <v>36</v>
      </c>
      <c r="C3403" s="35"/>
      <c r="D3403" s="6">
        <v>6.3650445195019278E-3</v>
      </c>
      <c r="E3403" s="35">
        <v>0.99363495548049807</v>
      </c>
    </row>
    <row r="3404" spans="1:5">
      <c r="A3404" s="35">
        <v>2024</v>
      </c>
      <c r="B3404" s="35">
        <v>37</v>
      </c>
      <c r="C3404" s="35"/>
      <c r="D3404" s="6">
        <v>6.6006692164103384E-3</v>
      </c>
      <c r="E3404" s="35">
        <v>0.99339933078358966</v>
      </c>
    </row>
    <row r="3405" spans="1:5">
      <c r="A3405" s="35">
        <v>2024</v>
      </c>
      <c r="B3405" s="35">
        <v>38</v>
      </c>
      <c r="C3405" s="35"/>
      <c r="D3405" s="6">
        <v>6.9040012233573256E-3</v>
      </c>
      <c r="E3405" s="35">
        <v>0.99309599877664267</v>
      </c>
    </row>
    <row r="3406" spans="1:5">
      <c r="A3406" s="35">
        <v>2024</v>
      </c>
      <c r="B3406" s="35">
        <v>39</v>
      </c>
      <c r="C3406" s="35"/>
      <c r="D3406" s="6">
        <v>7.1478610031026069E-3</v>
      </c>
      <c r="E3406" s="35">
        <v>0.99285213899689739</v>
      </c>
    </row>
    <row r="3407" spans="1:5">
      <c r="A3407" s="35">
        <v>2024</v>
      </c>
      <c r="B3407" s="35">
        <v>40</v>
      </c>
      <c r="C3407" s="35"/>
      <c r="D3407" s="6">
        <v>7.5185979308387552E-3</v>
      </c>
      <c r="E3407" s="35">
        <v>0.99248140206916124</v>
      </c>
    </row>
    <row r="3408" spans="1:5">
      <c r="A3408" s="35">
        <v>2024</v>
      </c>
      <c r="B3408" s="35">
        <v>41</v>
      </c>
      <c r="C3408" s="35"/>
      <c r="D3408" s="6">
        <v>7.6791242060311182E-3</v>
      </c>
      <c r="E3408" s="35">
        <v>0.99232087579396888</v>
      </c>
    </row>
    <row r="3409" spans="1:5">
      <c r="A3409" s="35">
        <v>2024</v>
      </c>
      <c r="B3409" s="35">
        <v>42</v>
      </c>
      <c r="C3409" s="35"/>
      <c r="D3409" s="6">
        <v>8.1001363713909535E-3</v>
      </c>
      <c r="E3409" s="35">
        <v>0.99189986362860905</v>
      </c>
    </row>
    <row r="3410" spans="1:5">
      <c r="A3410" s="35">
        <v>2024</v>
      </c>
      <c r="B3410" s="35">
        <v>43</v>
      </c>
      <c r="C3410" s="35"/>
      <c r="D3410" s="6">
        <v>8.3365481549518838E-3</v>
      </c>
      <c r="E3410" s="35">
        <v>0.99166345184504812</v>
      </c>
    </row>
    <row r="3411" spans="1:5">
      <c r="A3411" s="35">
        <v>2024</v>
      </c>
      <c r="B3411" s="35">
        <v>44</v>
      </c>
      <c r="C3411" s="35"/>
      <c r="D3411" s="6">
        <v>8.6761973340749865E-3</v>
      </c>
      <c r="E3411" s="35">
        <v>0.99132380266592501</v>
      </c>
    </row>
    <row r="3412" spans="1:5">
      <c r="A3412" s="35">
        <v>2024</v>
      </c>
      <c r="B3412" s="35">
        <v>45</v>
      </c>
      <c r="C3412" s="35"/>
      <c r="D3412" s="6">
        <v>9.2118757219121772E-3</v>
      </c>
      <c r="E3412" s="35">
        <v>0.99078812427808782</v>
      </c>
    </row>
    <row r="3413" spans="1:5">
      <c r="A3413" s="35">
        <v>2024</v>
      </c>
      <c r="B3413" s="35">
        <v>46</v>
      </c>
      <c r="C3413" s="35"/>
      <c r="D3413" s="6">
        <v>9.5514873395424749E-3</v>
      </c>
      <c r="E3413" s="35">
        <v>0.99044851266045753</v>
      </c>
    </row>
    <row r="3414" spans="1:5">
      <c r="A3414" s="35">
        <v>2024</v>
      </c>
      <c r="B3414" s="35">
        <v>47</v>
      </c>
      <c r="C3414" s="35"/>
      <c r="D3414" s="6">
        <v>1.0001776677825199E-2</v>
      </c>
      <c r="E3414" s="35">
        <v>0.9899982233221748</v>
      </c>
    </row>
    <row r="3415" spans="1:5">
      <c r="A3415" s="35">
        <v>2024</v>
      </c>
      <c r="B3415" s="35">
        <v>48</v>
      </c>
      <c r="C3415" s="35"/>
      <c r="D3415" s="6">
        <v>1.0604332474426711E-2</v>
      </c>
      <c r="E3415" s="35">
        <v>0.98939566752557329</v>
      </c>
    </row>
    <row r="3416" spans="1:5">
      <c r="A3416" s="35">
        <v>2024</v>
      </c>
      <c r="B3416" s="35">
        <v>49</v>
      </c>
      <c r="C3416" s="35"/>
      <c r="D3416" s="6">
        <v>1.118390875560815E-2</v>
      </c>
      <c r="E3416" s="35">
        <v>0.98881609124439185</v>
      </c>
    </row>
    <row r="3417" spans="1:5">
      <c r="A3417" s="35">
        <v>2024</v>
      </c>
      <c r="B3417" s="35">
        <v>50</v>
      </c>
      <c r="C3417" s="35"/>
      <c r="D3417" s="6">
        <v>1.2010101397481271E-2</v>
      </c>
      <c r="E3417" s="35">
        <v>0.98798989860251873</v>
      </c>
    </row>
    <row r="3418" spans="1:5">
      <c r="A3418" s="35">
        <v>2024</v>
      </c>
      <c r="B3418" s="35">
        <v>51</v>
      </c>
      <c r="C3418" s="35"/>
      <c r="D3418" s="6">
        <v>1.248336810077022E-2</v>
      </c>
      <c r="E3418" s="35">
        <v>0.98751663189922978</v>
      </c>
    </row>
    <row r="3419" spans="1:5">
      <c r="A3419" s="35">
        <v>2024</v>
      </c>
      <c r="B3419" s="35">
        <v>52</v>
      </c>
      <c r="C3419" s="35"/>
      <c r="D3419" s="6">
        <v>1.339202009750173E-2</v>
      </c>
      <c r="E3419" s="35">
        <v>0.98660797990249827</v>
      </c>
    </row>
    <row r="3420" spans="1:5">
      <c r="A3420" s="35">
        <v>2024</v>
      </c>
      <c r="B3420" s="35">
        <v>53</v>
      </c>
      <c r="C3420" s="35"/>
      <c r="D3420" s="6">
        <v>1.4051729342751011E-2</v>
      </c>
      <c r="E3420" s="35">
        <v>0.98594827065724899</v>
      </c>
    </row>
    <row r="3421" spans="1:5">
      <c r="A3421" s="35">
        <v>2024</v>
      </c>
      <c r="B3421" s="35">
        <v>54</v>
      </c>
      <c r="C3421" s="35"/>
      <c r="D3421" s="6">
        <v>1.4851154379238009E-2</v>
      </c>
      <c r="E3421" s="35">
        <v>0.98514884562076199</v>
      </c>
    </row>
    <row r="3422" spans="1:5">
      <c r="A3422" s="35">
        <v>2024</v>
      </c>
      <c r="B3422" s="35">
        <v>55</v>
      </c>
      <c r="C3422" s="35"/>
      <c r="D3422" s="6">
        <v>1.5777742338736519E-2</v>
      </c>
      <c r="E3422" s="35">
        <v>0.98422225766126348</v>
      </c>
    </row>
    <row r="3423" spans="1:5">
      <c r="A3423" s="35">
        <v>2024</v>
      </c>
      <c r="B3423" s="35">
        <v>56</v>
      </c>
      <c r="C3423" s="35"/>
      <c r="D3423" s="6">
        <v>1.669657747424147E-2</v>
      </c>
      <c r="E3423" s="35">
        <v>0.98330342252575853</v>
      </c>
    </row>
    <row r="3424" spans="1:5">
      <c r="A3424" s="35">
        <v>2024</v>
      </c>
      <c r="B3424" s="35">
        <v>57</v>
      </c>
      <c r="C3424" s="35"/>
      <c r="D3424" s="6">
        <v>1.7640165580775299E-2</v>
      </c>
      <c r="E3424" s="35">
        <v>0.9823598344192247</v>
      </c>
    </row>
    <row r="3425" spans="1:5">
      <c r="A3425" s="35">
        <v>2024</v>
      </c>
      <c r="B3425" s="35">
        <v>58</v>
      </c>
      <c r="C3425" s="35"/>
      <c r="D3425" s="6">
        <v>1.8980260338948951E-2</v>
      </c>
      <c r="E3425" s="35">
        <v>0.98101973966105105</v>
      </c>
    </row>
    <row r="3426" spans="1:5">
      <c r="A3426" s="35">
        <v>2024</v>
      </c>
      <c r="B3426" s="35">
        <v>59</v>
      </c>
      <c r="C3426" s="35"/>
      <c r="D3426" s="6">
        <v>2.0333180345301849E-2</v>
      </c>
      <c r="E3426" s="35">
        <v>0.97966681965469815</v>
      </c>
    </row>
    <row r="3427" spans="1:5">
      <c r="A3427" s="35">
        <v>2024</v>
      </c>
      <c r="B3427" s="35">
        <v>60</v>
      </c>
      <c r="C3427" s="35"/>
      <c r="D3427" s="6">
        <v>2.234455860233853E-2</v>
      </c>
      <c r="E3427" s="35">
        <v>0.97765544139766147</v>
      </c>
    </row>
    <row r="3428" spans="1:5">
      <c r="A3428" s="35">
        <v>2024</v>
      </c>
      <c r="B3428" s="35">
        <v>61</v>
      </c>
      <c r="C3428" s="35"/>
      <c r="D3428" s="6">
        <v>2.3640789803298531E-2</v>
      </c>
      <c r="E3428" s="35">
        <v>0.97635921019670147</v>
      </c>
    </row>
    <row r="3429" spans="1:5">
      <c r="A3429" s="35">
        <v>2024</v>
      </c>
      <c r="B3429" s="35">
        <v>62</v>
      </c>
      <c r="C3429" s="35"/>
      <c r="D3429" s="6">
        <v>2.5936473726365979E-2</v>
      </c>
      <c r="E3429" s="35">
        <v>0.97406352627363402</v>
      </c>
    </row>
    <row r="3430" spans="1:5">
      <c r="A3430" s="35">
        <v>2024</v>
      </c>
      <c r="B3430" s="35">
        <v>63</v>
      </c>
      <c r="C3430" s="35"/>
      <c r="D3430" s="6">
        <v>2.8001674702796801E-2</v>
      </c>
      <c r="E3430" s="35">
        <v>0.9719983252972032</v>
      </c>
    </row>
    <row r="3431" spans="1:5">
      <c r="A3431" s="35">
        <v>2024</v>
      </c>
      <c r="B3431" s="35">
        <v>64</v>
      </c>
      <c r="C3431" s="35"/>
      <c r="D3431" s="6">
        <v>3.0283352822838231E-2</v>
      </c>
      <c r="E3431" s="35">
        <v>0.96971664717716177</v>
      </c>
    </row>
    <row r="3432" spans="1:5">
      <c r="A3432" s="35">
        <v>2024</v>
      </c>
      <c r="B3432" s="35">
        <v>65</v>
      </c>
      <c r="C3432" s="35"/>
      <c r="D3432" s="6">
        <v>3.3079735770216612E-2</v>
      </c>
      <c r="E3432" s="35">
        <v>0.96692026422978339</v>
      </c>
    </row>
    <row r="3433" spans="1:5">
      <c r="A3433" s="35">
        <v>2024</v>
      </c>
      <c r="B3433" s="35">
        <v>66</v>
      </c>
      <c r="C3433" s="35"/>
      <c r="D3433" s="6">
        <v>3.5483276626247277E-2</v>
      </c>
      <c r="E3433" s="35">
        <v>0.96451672337375272</v>
      </c>
    </row>
    <row r="3434" spans="1:5">
      <c r="A3434" s="35">
        <v>2024</v>
      </c>
      <c r="B3434" s="35">
        <v>67</v>
      </c>
      <c r="C3434" s="35"/>
      <c r="D3434" s="6">
        <v>3.8459228375674059E-2</v>
      </c>
      <c r="E3434" s="35">
        <v>0.96154077162432594</v>
      </c>
    </row>
    <row r="3435" spans="1:5">
      <c r="A3435" s="35">
        <v>2024</v>
      </c>
      <c r="B3435" s="35">
        <v>68</v>
      </c>
      <c r="C3435" s="35"/>
      <c r="D3435" s="6">
        <v>4.192506688129094E-2</v>
      </c>
      <c r="E3435" s="35">
        <v>0.95807493311870906</v>
      </c>
    </row>
    <row r="3436" spans="1:5">
      <c r="A3436" s="35">
        <v>2024</v>
      </c>
      <c r="B3436" s="35">
        <v>69</v>
      </c>
      <c r="C3436" s="35"/>
      <c r="D3436" s="6">
        <v>4.5407916474387577E-2</v>
      </c>
      <c r="E3436" s="35">
        <v>0.95459208352561242</v>
      </c>
    </row>
    <row r="3437" spans="1:5">
      <c r="A3437" s="35">
        <v>2024</v>
      </c>
      <c r="B3437" s="35">
        <v>70</v>
      </c>
      <c r="C3437" s="35"/>
      <c r="D3437" s="6">
        <v>5.0533020815302199E-2</v>
      </c>
      <c r="E3437" s="35">
        <v>0.9494669791846978</v>
      </c>
    </row>
    <row r="3438" spans="1:5">
      <c r="A3438" s="35">
        <v>2024</v>
      </c>
      <c r="B3438" s="35">
        <v>71</v>
      </c>
      <c r="C3438" s="35"/>
      <c r="D3438" s="6">
        <v>5.3910680616245932E-2</v>
      </c>
      <c r="E3438" s="35">
        <v>0.94608931938375407</v>
      </c>
    </row>
    <row r="3439" spans="1:5">
      <c r="A3439" s="35">
        <v>2024</v>
      </c>
      <c r="B3439" s="35">
        <v>72</v>
      </c>
      <c r="C3439" s="35"/>
      <c r="D3439" s="6">
        <v>5.9793868498798863E-2</v>
      </c>
      <c r="E3439" s="35">
        <v>0.94020613150120114</v>
      </c>
    </row>
    <row r="3440" spans="1:5">
      <c r="A3440" s="35">
        <v>2024</v>
      </c>
      <c r="B3440" s="35">
        <v>73</v>
      </c>
      <c r="C3440" s="35"/>
      <c r="D3440" s="6">
        <v>6.4926938139932555E-2</v>
      </c>
      <c r="E3440" s="35">
        <v>0.93507306186006744</v>
      </c>
    </row>
    <row r="3441" spans="1:5">
      <c r="A3441" s="35">
        <v>2024</v>
      </c>
      <c r="B3441" s="35">
        <v>74</v>
      </c>
      <c r="C3441" s="35"/>
      <c r="D3441" s="6">
        <v>7.0773919639131933E-2</v>
      </c>
      <c r="E3441" s="35">
        <v>0.92922608036086807</v>
      </c>
    </row>
    <row r="3442" spans="1:5">
      <c r="A3442" s="35">
        <v>2024</v>
      </c>
      <c r="B3442" s="35">
        <v>75</v>
      </c>
      <c r="C3442" s="35"/>
      <c r="D3442" s="6">
        <v>7.7673688637484806E-2</v>
      </c>
      <c r="E3442" s="35">
        <v>0.92232631136251519</v>
      </c>
    </row>
    <row r="3443" spans="1:5">
      <c r="A3443" s="35">
        <v>2024</v>
      </c>
      <c r="B3443" s="35">
        <v>76</v>
      </c>
      <c r="C3443" s="35"/>
      <c r="D3443" s="6">
        <v>8.3947840894153636E-2</v>
      </c>
      <c r="E3443" s="35">
        <v>0.91605215910584636</v>
      </c>
    </row>
    <row r="3444" spans="1:5">
      <c r="A3444" s="35">
        <v>2024</v>
      </c>
      <c r="B3444" s="35">
        <v>77</v>
      </c>
      <c r="C3444" s="35"/>
      <c r="D3444" s="6">
        <v>9.0679205049069678E-2</v>
      </c>
      <c r="E3444" s="35">
        <v>0.90932079495093032</v>
      </c>
    </row>
    <row r="3445" spans="1:5">
      <c r="A3445" s="35">
        <v>2024</v>
      </c>
      <c r="B3445" s="35">
        <v>78</v>
      </c>
      <c r="C3445" s="35"/>
      <c r="D3445" s="6">
        <v>9.902087836372897E-2</v>
      </c>
      <c r="E3445" s="35">
        <v>0.90097912163627103</v>
      </c>
    </row>
    <row r="3446" spans="1:5">
      <c r="A3446" s="35">
        <v>2024</v>
      </c>
      <c r="B3446" s="35">
        <v>79</v>
      </c>
      <c r="C3446" s="35"/>
      <c r="D3446" s="6">
        <v>0.1065131558367224</v>
      </c>
      <c r="E3446" s="35">
        <v>0.89348684416327762</v>
      </c>
    </row>
    <row r="3447" spans="1:5">
      <c r="A3447" s="35">
        <v>2024</v>
      </c>
      <c r="B3447" s="35">
        <v>80</v>
      </c>
      <c r="C3447" s="35"/>
      <c r="D3447" s="6">
        <v>0.1162876034788977</v>
      </c>
      <c r="E3447" s="35">
        <v>0.88371239652110234</v>
      </c>
    </row>
    <row r="3448" spans="1:5">
      <c r="A3448" s="35">
        <v>2024</v>
      </c>
      <c r="B3448" s="35">
        <v>81</v>
      </c>
      <c r="C3448" s="35"/>
      <c r="D3448" s="6">
        <v>0.1233800511751562</v>
      </c>
      <c r="E3448" s="35">
        <v>0.87661994882484384</v>
      </c>
    </row>
    <row r="3449" spans="1:5">
      <c r="A3449" s="35">
        <v>2024</v>
      </c>
      <c r="B3449" s="35">
        <v>82</v>
      </c>
      <c r="C3449" s="35"/>
      <c r="D3449" s="6">
        <v>0.13550542535396271</v>
      </c>
      <c r="E3449" s="35">
        <v>0.86449457464603729</v>
      </c>
    </row>
    <row r="3450" spans="1:5">
      <c r="A3450" s="35">
        <v>2024</v>
      </c>
      <c r="B3450" s="35">
        <v>83</v>
      </c>
      <c r="C3450" s="35"/>
      <c r="D3450" s="6">
        <v>0.14624252738976851</v>
      </c>
      <c r="E3450" s="35">
        <v>0.85375747261023149</v>
      </c>
    </row>
    <row r="3451" spans="1:5">
      <c r="A3451" s="35">
        <v>2024</v>
      </c>
      <c r="B3451" s="35">
        <v>84</v>
      </c>
      <c r="C3451" s="35"/>
      <c r="D3451" s="6">
        <v>0.15866079801772581</v>
      </c>
      <c r="E3451" s="35">
        <v>0.84133920198227419</v>
      </c>
    </row>
    <row r="3452" spans="1:5">
      <c r="A3452" s="35">
        <v>2024</v>
      </c>
      <c r="B3452" s="35">
        <v>85</v>
      </c>
      <c r="C3452" s="35"/>
      <c r="D3452" s="6">
        <v>0.17071934434506919</v>
      </c>
      <c r="E3452" s="35">
        <v>0.82928065565493081</v>
      </c>
    </row>
    <row r="3453" spans="1:5">
      <c r="A3453" s="35">
        <v>2024</v>
      </c>
      <c r="B3453" s="35">
        <v>86</v>
      </c>
      <c r="C3453" s="35"/>
      <c r="D3453" s="6">
        <v>0.18296818364236611</v>
      </c>
      <c r="E3453" s="35">
        <v>0.81703181635763389</v>
      </c>
    </row>
    <row r="3454" spans="1:5">
      <c r="A3454" s="35">
        <v>2024</v>
      </c>
      <c r="B3454" s="35">
        <v>87</v>
      </c>
      <c r="C3454" s="35"/>
      <c r="D3454" s="6">
        <v>0.19506245395980379</v>
      </c>
      <c r="E3454" s="35">
        <v>0.80493754604019618</v>
      </c>
    </row>
    <row r="3455" spans="1:5">
      <c r="A3455" s="35">
        <v>2024</v>
      </c>
      <c r="B3455" s="35">
        <v>88</v>
      </c>
      <c r="C3455" s="35"/>
      <c r="D3455" s="6">
        <v>0.20835332698013781</v>
      </c>
      <c r="E3455" s="35">
        <v>0.79164667301986213</v>
      </c>
    </row>
    <row r="3456" spans="1:5">
      <c r="A3456" s="35">
        <v>2024</v>
      </c>
      <c r="B3456" s="35">
        <v>89</v>
      </c>
      <c r="C3456" s="35"/>
      <c r="D3456" s="6">
        <v>0.22074786561901119</v>
      </c>
      <c r="E3456" s="35">
        <v>0.77925213438098884</v>
      </c>
    </row>
    <row r="3457" spans="1:5">
      <c r="A3457" s="35">
        <v>2024</v>
      </c>
      <c r="B3457" s="35">
        <v>90</v>
      </c>
      <c r="C3457" s="35"/>
      <c r="D3457" s="6">
        <v>0.2371720434437227</v>
      </c>
      <c r="E3457" s="35">
        <v>0.76282795655627733</v>
      </c>
    </row>
    <row r="3458" spans="1:5">
      <c r="A3458" s="35">
        <v>2024</v>
      </c>
      <c r="B3458" s="35">
        <v>91</v>
      </c>
      <c r="C3458" s="35"/>
      <c r="D3458" s="6">
        <v>0.2475855794926666</v>
      </c>
      <c r="E3458" s="35">
        <v>0.75241442050733343</v>
      </c>
    </row>
    <row r="3459" spans="1:5">
      <c r="A3459" s="35">
        <v>2024</v>
      </c>
      <c r="B3459" s="35">
        <v>92</v>
      </c>
      <c r="C3459" s="35"/>
      <c r="D3459" s="6">
        <v>0.2642564709066344</v>
      </c>
      <c r="E3459" s="35">
        <v>0.7357435290933656</v>
      </c>
    </row>
    <row r="3460" spans="1:5">
      <c r="A3460" s="35">
        <v>2024</v>
      </c>
      <c r="B3460" s="35">
        <v>93</v>
      </c>
      <c r="C3460" s="35"/>
      <c r="D3460" s="6">
        <v>0.27912065414410098</v>
      </c>
      <c r="E3460" s="35">
        <v>0.72087934585589908</v>
      </c>
    </row>
    <row r="3461" spans="1:5">
      <c r="A3461" s="35">
        <v>2024</v>
      </c>
      <c r="B3461" s="35">
        <v>94</v>
      </c>
      <c r="C3461" s="35"/>
      <c r="D3461" s="6">
        <v>0.29502147940096263</v>
      </c>
      <c r="E3461" s="35">
        <v>0.70497852059903732</v>
      </c>
    </row>
    <row r="3462" spans="1:5">
      <c r="A3462" s="35">
        <v>2024</v>
      </c>
      <c r="B3462" s="35">
        <v>95</v>
      </c>
      <c r="C3462" s="35"/>
      <c r="D3462" s="6">
        <v>0.31282853965497148</v>
      </c>
      <c r="E3462" s="35">
        <v>0.68717146034502852</v>
      </c>
    </row>
    <row r="3463" spans="1:5">
      <c r="A3463" s="35">
        <v>2024</v>
      </c>
      <c r="B3463" s="35">
        <v>96</v>
      </c>
      <c r="C3463" s="35"/>
      <c r="D3463" s="6">
        <v>0.32800880584415232</v>
      </c>
      <c r="E3463" s="35">
        <v>0.67199119415584763</v>
      </c>
    </row>
    <row r="3464" spans="1:5">
      <c r="A3464" s="35">
        <v>2024</v>
      </c>
      <c r="B3464" s="35">
        <v>97</v>
      </c>
      <c r="C3464" s="35"/>
      <c r="D3464" s="6">
        <v>0.3424747951694681</v>
      </c>
      <c r="E3464" s="35">
        <v>0.6575252048305319</v>
      </c>
    </row>
    <row r="3465" spans="1:5">
      <c r="A3465" s="35">
        <v>2024</v>
      </c>
      <c r="B3465" s="35">
        <v>98</v>
      </c>
      <c r="C3465" s="35"/>
      <c r="D3465" s="6">
        <v>0.35613617223441252</v>
      </c>
      <c r="E3465" s="35">
        <v>0.64386382776558748</v>
      </c>
    </row>
    <row r="3466" spans="1:5">
      <c r="A3466" s="35">
        <v>2024</v>
      </c>
      <c r="B3466" s="35">
        <v>99</v>
      </c>
      <c r="C3466" s="35"/>
      <c r="D3466" s="6">
        <v>0.37313821543643749</v>
      </c>
      <c r="E3466" s="35">
        <v>0.62686178456356245</v>
      </c>
    </row>
    <row r="3467" spans="1:5">
      <c r="A3467" s="35">
        <v>2025</v>
      </c>
      <c r="B3467" s="35">
        <v>1</v>
      </c>
      <c r="C3467" s="35"/>
      <c r="D3467" s="6">
        <v>1.8768053315195599E-2</v>
      </c>
      <c r="E3467" s="35">
        <v>0.9812319466848044</v>
      </c>
    </row>
    <row r="3468" spans="1:5">
      <c r="A3468" s="35">
        <v>2025</v>
      </c>
      <c r="B3468" s="35">
        <v>2</v>
      </c>
      <c r="C3468" s="35"/>
      <c r="D3468" s="6">
        <v>1.1428402400459061E-2</v>
      </c>
      <c r="E3468" s="35">
        <v>0.98857159759954094</v>
      </c>
    </row>
    <row r="3469" spans="1:5">
      <c r="A3469" s="35">
        <v>2025</v>
      </c>
      <c r="B3469" s="35">
        <v>3</v>
      </c>
      <c r="C3469" s="35"/>
      <c r="D3469" s="6">
        <v>7.7112620397303822E-3</v>
      </c>
      <c r="E3469" s="35">
        <v>0.99228873796026962</v>
      </c>
    </row>
    <row r="3470" spans="1:5">
      <c r="A3470" s="35">
        <v>2025</v>
      </c>
      <c r="B3470" s="35">
        <v>4</v>
      </c>
      <c r="C3470" s="35"/>
      <c r="D3470" s="6">
        <v>5.325460805330251E-3</v>
      </c>
      <c r="E3470" s="35">
        <v>0.99467453919466975</v>
      </c>
    </row>
    <row r="3471" spans="1:5">
      <c r="A3471" s="35">
        <v>2025</v>
      </c>
      <c r="B3471" s="35">
        <v>5</v>
      </c>
      <c r="C3471" s="35"/>
      <c r="D3471" s="6">
        <v>3.9553809730493716E-3</v>
      </c>
      <c r="E3471" s="35">
        <v>0.99604461902695063</v>
      </c>
    </row>
    <row r="3472" spans="1:5">
      <c r="A3472" s="35">
        <v>2025</v>
      </c>
      <c r="B3472" s="35">
        <v>6</v>
      </c>
      <c r="C3472" s="35"/>
      <c r="D3472" s="6">
        <v>3.3062197465956178E-3</v>
      </c>
      <c r="E3472" s="35">
        <v>0.99669378025340438</v>
      </c>
    </row>
    <row r="3473" spans="1:5">
      <c r="A3473" s="35">
        <v>2025</v>
      </c>
      <c r="B3473" s="35">
        <v>7</v>
      </c>
      <c r="C3473" s="35"/>
      <c r="D3473" s="6">
        <v>2.7562084513630398E-3</v>
      </c>
      <c r="E3473" s="35">
        <v>0.99724379154863696</v>
      </c>
    </row>
    <row r="3474" spans="1:5">
      <c r="A3474" s="35">
        <v>2025</v>
      </c>
      <c r="B3474" s="35">
        <v>8</v>
      </c>
      <c r="C3474" s="35"/>
      <c r="D3474" s="6">
        <v>2.381949055147881E-3</v>
      </c>
      <c r="E3474" s="35">
        <v>0.99761805094485212</v>
      </c>
    </row>
    <row r="3475" spans="1:5">
      <c r="A3475" s="35">
        <v>2025</v>
      </c>
      <c r="B3475" s="35">
        <v>9</v>
      </c>
      <c r="C3475" s="35"/>
      <c r="D3475" s="6">
        <v>2.1360075866876378E-3</v>
      </c>
      <c r="E3475" s="35">
        <v>0.99786399241331236</v>
      </c>
    </row>
    <row r="3476" spans="1:5">
      <c r="A3476" s="35">
        <v>2025</v>
      </c>
      <c r="B3476" s="35">
        <v>10</v>
      </c>
      <c r="C3476" s="35"/>
      <c r="D3476" s="6">
        <v>1.9862528510289361E-3</v>
      </c>
      <c r="E3476" s="35">
        <v>0.99801374714897106</v>
      </c>
    </row>
    <row r="3477" spans="1:5">
      <c r="A3477" s="35">
        <v>2025</v>
      </c>
      <c r="B3477" s="35">
        <v>11</v>
      </c>
      <c r="C3477" s="35"/>
      <c r="D3477" s="6">
        <v>1.8995076187985349E-3</v>
      </c>
      <c r="E3477" s="35">
        <v>0.99810049238120147</v>
      </c>
    </row>
    <row r="3478" spans="1:5">
      <c r="A3478" s="35">
        <v>2025</v>
      </c>
      <c r="B3478" s="35">
        <v>12</v>
      </c>
      <c r="C3478" s="35"/>
      <c r="D3478" s="6">
        <v>1.897540334778625E-3</v>
      </c>
      <c r="E3478" s="35">
        <v>0.99810245966522138</v>
      </c>
    </row>
    <row r="3479" spans="1:5">
      <c r="A3479" s="35">
        <v>2025</v>
      </c>
      <c r="B3479" s="35">
        <v>13</v>
      </c>
      <c r="C3479" s="35"/>
      <c r="D3479" s="6">
        <v>1.947271375140391E-3</v>
      </c>
      <c r="E3479" s="35">
        <v>0.99805272862485961</v>
      </c>
    </row>
    <row r="3480" spans="1:5">
      <c r="A3480" s="35">
        <v>2025</v>
      </c>
      <c r="B3480" s="35">
        <v>14</v>
      </c>
      <c r="C3480" s="35"/>
      <c r="D3480" s="6">
        <v>2.0585483144830441E-3</v>
      </c>
      <c r="E3480" s="35">
        <v>0.99794145168551696</v>
      </c>
    </row>
    <row r="3481" spans="1:5">
      <c r="A3481" s="35">
        <v>2025</v>
      </c>
      <c r="B3481" s="35">
        <v>15</v>
      </c>
      <c r="C3481" s="35"/>
      <c r="D3481" s="6">
        <v>2.2056301426072178E-3</v>
      </c>
      <c r="E3481" s="35">
        <v>0.99779436985739278</v>
      </c>
    </row>
    <row r="3482" spans="1:5">
      <c r="A3482" s="35">
        <v>2025</v>
      </c>
      <c r="B3482" s="35">
        <v>16</v>
      </c>
      <c r="C3482" s="35"/>
      <c r="D3482" s="6">
        <v>2.468125125264065E-3</v>
      </c>
      <c r="E3482" s="35">
        <v>0.99753187487473594</v>
      </c>
    </row>
    <row r="3483" spans="1:5">
      <c r="A3483" s="35">
        <v>2025</v>
      </c>
      <c r="B3483" s="35">
        <v>17</v>
      </c>
      <c r="C3483" s="35"/>
      <c r="D3483" s="6">
        <v>2.6867886286922049E-3</v>
      </c>
      <c r="E3483" s="35">
        <v>0.9973132113713078</v>
      </c>
    </row>
    <row r="3484" spans="1:5">
      <c r="A3484" s="35">
        <v>2025</v>
      </c>
      <c r="B3484" s="35">
        <v>18</v>
      </c>
      <c r="C3484" s="35"/>
      <c r="D3484" s="6">
        <v>2.9206747258273551E-3</v>
      </c>
      <c r="E3484" s="35">
        <v>0.99707932527417265</v>
      </c>
    </row>
    <row r="3485" spans="1:5">
      <c r="A3485" s="35">
        <v>2025</v>
      </c>
      <c r="B3485" s="35">
        <v>19</v>
      </c>
      <c r="C3485" s="35"/>
      <c r="D3485" s="6">
        <v>3.1598428605316138E-3</v>
      </c>
      <c r="E3485" s="35">
        <v>0.99684015713946839</v>
      </c>
    </row>
    <row r="3486" spans="1:5">
      <c r="A3486" s="35">
        <v>2025</v>
      </c>
      <c r="B3486" s="35">
        <v>20</v>
      </c>
      <c r="C3486" s="35"/>
      <c r="D3486" s="6">
        <v>3.4013705799599281E-3</v>
      </c>
      <c r="E3486" s="35">
        <v>0.99659862942004007</v>
      </c>
    </row>
    <row r="3487" spans="1:5">
      <c r="A3487" s="35">
        <v>2025</v>
      </c>
      <c r="B3487" s="35">
        <v>21</v>
      </c>
      <c r="C3487" s="35"/>
      <c r="D3487" s="6">
        <v>3.6200940833606139E-3</v>
      </c>
      <c r="E3487" s="35">
        <v>0.99637990591663939</v>
      </c>
    </row>
    <row r="3488" spans="1:5">
      <c r="A3488" s="35">
        <v>2025</v>
      </c>
      <c r="B3488" s="35">
        <v>22</v>
      </c>
      <c r="C3488" s="35"/>
      <c r="D3488" s="6">
        <v>3.809432718058003E-3</v>
      </c>
      <c r="E3488" s="35">
        <v>0.996190567281942</v>
      </c>
    </row>
    <row r="3489" spans="1:5">
      <c r="A3489" s="35">
        <v>2025</v>
      </c>
      <c r="B3489" s="35">
        <v>23</v>
      </c>
      <c r="C3489" s="35"/>
      <c r="D3489" s="6">
        <v>3.9608778384959686E-3</v>
      </c>
      <c r="E3489" s="35">
        <v>0.99603912216150403</v>
      </c>
    </row>
    <row r="3490" spans="1:5">
      <c r="A3490" s="35">
        <v>2025</v>
      </c>
      <c r="B3490" s="35">
        <v>24</v>
      </c>
      <c r="C3490" s="35"/>
      <c r="D3490" s="6">
        <v>4.0968558509627551E-3</v>
      </c>
      <c r="E3490" s="35">
        <v>0.99590314414903724</v>
      </c>
    </row>
    <row r="3491" spans="1:5">
      <c r="A3491" s="35">
        <v>2025</v>
      </c>
      <c r="B3491" s="35">
        <v>25</v>
      </c>
      <c r="C3491" s="35"/>
      <c r="D3491" s="6">
        <v>4.2189368326360777E-3</v>
      </c>
      <c r="E3491" s="35">
        <v>0.99578106316736392</v>
      </c>
    </row>
    <row r="3492" spans="1:5">
      <c r="A3492" s="35">
        <v>2025</v>
      </c>
      <c r="B3492" s="35">
        <v>26</v>
      </c>
      <c r="C3492" s="35"/>
      <c r="D3492" s="6">
        <v>4.438581060410729E-3</v>
      </c>
      <c r="E3492" s="35">
        <v>0.99556141893958927</v>
      </c>
    </row>
    <row r="3493" spans="1:5">
      <c r="A3493" s="35">
        <v>2025</v>
      </c>
      <c r="B3493" s="35">
        <v>27</v>
      </c>
      <c r="C3493" s="35"/>
      <c r="D3493" s="6">
        <v>4.5568493803542784E-3</v>
      </c>
      <c r="E3493" s="35">
        <v>0.99544315061964572</v>
      </c>
    </row>
    <row r="3494" spans="1:5">
      <c r="A3494" s="35">
        <v>2025</v>
      </c>
      <c r="B3494" s="35">
        <v>28</v>
      </c>
      <c r="C3494" s="35"/>
      <c r="D3494" s="6">
        <v>4.6966695599394148E-3</v>
      </c>
      <c r="E3494" s="35">
        <v>0.99530333044006059</v>
      </c>
    </row>
    <row r="3495" spans="1:5">
      <c r="A3495" s="35">
        <v>2025</v>
      </c>
      <c r="B3495" s="35">
        <v>29</v>
      </c>
      <c r="C3495" s="35"/>
      <c r="D3495" s="6">
        <v>4.8149389690795852E-3</v>
      </c>
      <c r="E3495" s="35">
        <v>0.99518506103092041</v>
      </c>
    </row>
    <row r="3496" spans="1:5">
      <c r="A3496" s="35">
        <v>2025</v>
      </c>
      <c r="B3496" s="35">
        <v>30</v>
      </c>
      <c r="C3496" s="35"/>
      <c r="D3496" s="6">
        <v>5.0110140655834634E-3</v>
      </c>
      <c r="E3496" s="35">
        <v>0.99498898593441654</v>
      </c>
    </row>
    <row r="3497" spans="1:5">
      <c r="A3497" s="35">
        <v>2025</v>
      </c>
      <c r="B3497" s="35">
        <v>31</v>
      </c>
      <c r="C3497" s="35"/>
      <c r="D3497" s="6">
        <v>5.1180086004479763E-3</v>
      </c>
      <c r="E3497" s="35">
        <v>0.99488199139955202</v>
      </c>
    </row>
    <row r="3498" spans="1:5">
      <c r="A3498" s="35">
        <v>2025</v>
      </c>
      <c r="B3498" s="35">
        <v>32</v>
      </c>
      <c r="C3498" s="35"/>
      <c r="D3498" s="6">
        <v>5.3550260458679064E-3</v>
      </c>
      <c r="E3498" s="35">
        <v>0.99464497395413209</v>
      </c>
    </row>
    <row r="3499" spans="1:5">
      <c r="A3499" s="35">
        <v>2025</v>
      </c>
      <c r="B3499" s="35">
        <v>33</v>
      </c>
      <c r="C3499" s="35"/>
      <c r="D3499" s="6">
        <v>5.5528716369471756E-3</v>
      </c>
      <c r="E3499" s="35">
        <v>0.99444712836305282</v>
      </c>
    </row>
    <row r="3500" spans="1:5">
      <c r="A3500" s="35">
        <v>2025</v>
      </c>
      <c r="B3500" s="35">
        <v>34</v>
      </c>
      <c r="C3500" s="35"/>
      <c r="D3500" s="6">
        <v>5.7672182495579483E-3</v>
      </c>
      <c r="E3500" s="35">
        <v>0.99423278175044205</v>
      </c>
    </row>
    <row r="3501" spans="1:5">
      <c r="A3501" s="35">
        <v>2025</v>
      </c>
      <c r="B3501" s="35">
        <v>35</v>
      </c>
      <c r="C3501" s="35"/>
      <c r="D3501" s="6">
        <v>6.0190374892084009E-3</v>
      </c>
      <c r="E3501" s="35">
        <v>0.9939809625107916</v>
      </c>
    </row>
    <row r="3502" spans="1:5">
      <c r="A3502" s="35">
        <v>2025</v>
      </c>
      <c r="B3502" s="35">
        <v>36</v>
      </c>
      <c r="C3502" s="35"/>
      <c r="D3502" s="6">
        <v>6.3768518747460154E-3</v>
      </c>
      <c r="E3502" s="35">
        <v>0.99362314812525399</v>
      </c>
    </row>
    <row r="3503" spans="1:5">
      <c r="A3503" s="35">
        <v>2025</v>
      </c>
      <c r="B3503" s="35">
        <v>37</v>
      </c>
      <c r="C3503" s="35"/>
      <c r="D3503" s="6">
        <v>6.6125276739874561E-3</v>
      </c>
      <c r="E3503" s="35">
        <v>0.99338747232601254</v>
      </c>
    </row>
    <row r="3504" spans="1:5">
      <c r="A3504" s="35">
        <v>2025</v>
      </c>
      <c r="B3504" s="35">
        <v>38</v>
      </c>
      <c r="C3504" s="35"/>
      <c r="D3504" s="6">
        <v>6.9160035434997491E-3</v>
      </c>
      <c r="E3504" s="35">
        <v>0.99308399645650025</v>
      </c>
    </row>
    <row r="3505" spans="1:5">
      <c r="A3505" s="35">
        <v>2025</v>
      </c>
      <c r="B3505" s="35">
        <v>39</v>
      </c>
      <c r="C3505" s="35"/>
      <c r="D3505" s="6">
        <v>7.1598583195771059E-3</v>
      </c>
      <c r="E3505" s="35">
        <v>0.99284014168042289</v>
      </c>
    </row>
    <row r="3506" spans="1:5">
      <c r="A3506" s="35">
        <v>2025</v>
      </c>
      <c r="B3506" s="35">
        <v>40</v>
      </c>
      <c r="C3506" s="35"/>
      <c r="D3506" s="6">
        <v>7.5307927176700984E-3</v>
      </c>
      <c r="E3506" s="35">
        <v>0.9924692072823299</v>
      </c>
    </row>
    <row r="3507" spans="1:5">
      <c r="A3507" s="35">
        <v>2025</v>
      </c>
      <c r="B3507" s="35">
        <v>41</v>
      </c>
      <c r="C3507" s="35"/>
      <c r="D3507" s="6">
        <v>7.6911074170477054E-3</v>
      </c>
      <c r="E3507" s="35">
        <v>0.9923088925829523</v>
      </c>
    </row>
    <row r="3508" spans="1:5">
      <c r="A3508" s="35">
        <v>2025</v>
      </c>
      <c r="B3508" s="35">
        <v>42</v>
      </c>
      <c r="C3508" s="35"/>
      <c r="D3508" s="6">
        <v>8.1123310439387142E-3</v>
      </c>
      <c r="E3508" s="35">
        <v>0.99188766895606129</v>
      </c>
    </row>
    <row r="3509" spans="1:5">
      <c r="A3509" s="35">
        <v>2025</v>
      </c>
      <c r="B3509" s="35">
        <v>43</v>
      </c>
      <c r="C3509" s="35"/>
      <c r="D3509" s="6">
        <v>8.3485782036345491E-3</v>
      </c>
      <c r="E3509" s="35">
        <v>0.99165142179636545</v>
      </c>
    </row>
    <row r="3510" spans="1:5">
      <c r="A3510" s="35">
        <v>2025</v>
      </c>
      <c r="B3510" s="35">
        <v>44</v>
      </c>
      <c r="C3510" s="35"/>
      <c r="D3510" s="6">
        <v>8.6882308124952567E-3</v>
      </c>
      <c r="E3510" s="35">
        <v>0.99131176918750474</v>
      </c>
    </row>
    <row r="3511" spans="1:5">
      <c r="A3511" s="35">
        <v>2025</v>
      </c>
      <c r="B3511" s="35">
        <v>45</v>
      </c>
      <c r="C3511" s="35"/>
      <c r="D3511" s="6">
        <v>9.1027043943638919E-3</v>
      </c>
      <c r="E3511" s="35">
        <v>0.99089729560563611</v>
      </c>
    </row>
    <row r="3512" spans="1:5">
      <c r="A3512" s="35">
        <v>2025</v>
      </c>
      <c r="B3512" s="35">
        <v>46</v>
      </c>
      <c r="C3512" s="35"/>
      <c r="D3512" s="6">
        <v>9.5635832022622491E-3</v>
      </c>
      <c r="E3512" s="35">
        <v>0.99043641679773775</v>
      </c>
    </row>
    <row r="3513" spans="1:5">
      <c r="A3513" s="35">
        <v>2025</v>
      </c>
      <c r="B3513" s="35">
        <v>47</v>
      </c>
      <c r="C3513" s="35"/>
      <c r="D3513" s="6">
        <v>1.0013844055181459E-2</v>
      </c>
      <c r="E3513" s="35">
        <v>0.98998615594481854</v>
      </c>
    </row>
    <row r="3514" spans="1:5">
      <c r="A3514" s="35">
        <v>2025</v>
      </c>
      <c r="B3514" s="35">
        <v>48</v>
      </c>
      <c r="C3514" s="35"/>
      <c r="D3514" s="6">
        <v>1.061658112925401E-2</v>
      </c>
      <c r="E3514" s="35">
        <v>0.98938341887074599</v>
      </c>
    </row>
    <row r="3515" spans="1:5">
      <c r="A3515" s="35">
        <v>2025</v>
      </c>
      <c r="B3515" s="35">
        <v>49</v>
      </c>
      <c r="C3515" s="35"/>
      <c r="D3515" s="6">
        <v>1.1196228278943071E-2</v>
      </c>
      <c r="E3515" s="35">
        <v>0.98880377172105693</v>
      </c>
    </row>
    <row r="3516" spans="1:5">
      <c r="A3516" s="35">
        <v>2025</v>
      </c>
      <c r="B3516" s="35">
        <v>50</v>
      </c>
      <c r="C3516" s="35"/>
      <c r="D3516" s="6">
        <v>1.20227875402239E-2</v>
      </c>
      <c r="E3516" s="35">
        <v>0.9879772124597761</v>
      </c>
    </row>
    <row r="3517" spans="1:5">
      <c r="A3517" s="35">
        <v>2025</v>
      </c>
      <c r="B3517" s="35">
        <v>51</v>
      </c>
      <c r="C3517" s="35"/>
      <c r="D3517" s="6">
        <v>1.24959696979583E-2</v>
      </c>
      <c r="E3517" s="35">
        <v>0.9875040303020417</v>
      </c>
    </row>
    <row r="3518" spans="1:5">
      <c r="A3518" s="35">
        <v>2025</v>
      </c>
      <c r="B3518" s="35">
        <v>52</v>
      </c>
      <c r="C3518" s="35"/>
      <c r="D3518" s="6">
        <v>1.3405027482103701E-2</v>
      </c>
      <c r="E3518" s="35">
        <v>0.9865949725178963</v>
      </c>
    </row>
    <row r="3519" spans="1:5">
      <c r="A3519" s="35">
        <v>2025</v>
      </c>
      <c r="B3519" s="35">
        <v>53</v>
      </c>
      <c r="C3519" s="35"/>
      <c r="D3519" s="6">
        <v>1.4064835531868439E-2</v>
      </c>
      <c r="E3519" s="35">
        <v>0.98593516446813156</v>
      </c>
    </row>
    <row r="3520" spans="1:5">
      <c r="A3520" s="35">
        <v>2025</v>
      </c>
      <c r="B3520" s="35">
        <v>54</v>
      </c>
      <c r="C3520" s="35"/>
      <c r="D3520" s="6">
        <v>1.486453774889107E-2</v>
      </c>
      <c r="E3520" s="35">
        <v>0.98513546225110893</v>
      </c>
    </row>
    <row r="3521" spans="1:5">
      <c r="A3521" s="35">
        <v>2025</v>
      </c>
      <c r="B3521" s="35">
        <v>55</v>
      </c>
      <c r="C3521" s="35"/>
      <c r="D3521" s="6">
        <v>1.5654690220514689E-2</v>
      </c>
      <c r="E3521" s="35">
        <v>0.98434530977948531</v>
      </c>
    </row>
    <row r="3522" spans="1:5">
      <c r="A3522" s="35">
        <v>2025</v>
      </c>
      <c r="B3522" s="35">
        <v>56</v>
      </c>
      <c r="C3522" s="35"/>
      <c r="D3522" s="6">
        <v>1.671062303914761E-2</v>
      </c>
      <c r="E3522" s="35">
        <v>0.98328937696085239</v>
      </c>
    </row>
    <row r="3523" spans="1:5">
      <c r="A3523" s="35">
        <v>2025</v>
      </c>
      <c r="B3523" s="35">
        <v>57</v>
      </c>
      <c r="C3523" s="35"/>
      <c r="D3523" s="6">
        <v>1.7654475311641771E-2</v>
      </c>
      <c r="E3523" s="35">
        <v>0.98234552468835823</v>
      </c>
    </row>
    <row r="3524" spans="1:5">
      <c r="A3524" s="35">
        <v>2025</v>
      </c>
      <c r="B3524" s="35">
        <v>58</v>
      </c>
      <c r="C3524" s="35"/>
      <c r="D3524" s="6">
        <v>1.8995283772990531E-2</v>
      </c>
      <c r="E3524" s="35">
        <v>0.98100471622700947</v>
      </c>
    </row>
    <row r="3525" spans="1:5">
      <c r="A3525" s="35">
        <v>2025</v>
      </c>
      <c r="B3525" s="35">
        <v>59</v>
      </c>
      <c r="C3525" s="35"/>
      <c r="D3525" s="6">
        <v>2.0348906222274029E-2</v>
      </c>
      <c r="E3525" s="35">
        <v>0.97965109377772597</v>
      </c>
    </row>
    <row r="3526" spans="1:5">
      <c r="A3526" s="35">
        <v>2025</v>
      </c>
      <c r="B3526" s="35">
        <v>60</v>
      </c>
      <c r="C3526" s="35"/>
      <c r="D3526" s="6">
        <v>2.23616330437858E-2</v>
      </c>
      <c r="E3526" s="35">
        <v>0.9776383669562142</v>
      </c>
    </row>
    <row r="3527" spans="1:5">
      <c r="A3527" s="35">
        <v>2025</v>
      </c>
      <c r="B3527" s="35">
        <v>61</v>
      </c>
      <c r="C3527" s="35"/>
      <c r="D3527" s="6">
        <v>2.3658344946746231E-2</v>
      </c>
      <c r="E3527" s="35">
        <v>0.97634165505325377</v>
      </c>
    </row>
    <row r="3528" spans="1:5">
      <c r="A3528" s="35">
        <v>2025</v>
      </c>
      <c r="B3528" s="35">
        <v>62</v>
      </c>
      <c r="C3528" s="35"/>
      <c r="D3528" s="6">
        <v>2.595553474075862E-2</v>
      </c>
      <c r="E3528" s="35">
        <v>0.97404446525924138</v>
      </c>
    </row>
    <row r="3529" spans="1:5">
      <c r="A3529" s="35">
        <v>2025</v>
      </c>
      <c r="B3529" s="35">
        <v>63</v>
      </c>
      <c r="C3529" s="35"/>
      <c r="D3529" s="6">
        <v>2.8022040055167171E-2</v>
      </c>
      <c r="E3529" s="35">
        <v>0.97197795994483283</v>
      </c>
    </row>
    <row r="3530" spans="1:5">
      <c r="A3530" s="35">
        <v>2025</v>
      </c>
      <c r="B3530" s="35">
        <v>64</v>
      </c>
      <c r="C3530" s="35"/>
      <c r="D3530" s="6">
        <v>3.0305192542897319E-2</v>
      </c>
      <c r="E3530" s="35">
        <v>0.96969480745710268</v>
      </c>
    </row>
    <row r="3531" spans="1:5">
      <c r="A3531" s="35">
        <v>2025</v>
      </c>
      <c r="B3531" s="35">
        <v>65</v>
      </c>
      <c r="C3531" s="35"/>
      <c r="D3531" s="6">
        <v>3.2867619079083421E-2</v>
      </c>
      <c r="E3531" s="35">
        <v>0.96713238092091658</v>
      </c>
    </row>
    <row r="3532" spans="1:5">
      <c r="A3532" s="35">
        <v>2025</v>
      </c>
      <c r="B3532" s="35">
        <v>66</v>
      </c>
      <c r="C3532" s="35"/>
      <c r="D3532" s="6">
        <v>3.5508451640130168E-2</v>
      </c>
      <c r="E3532" s="35">
        <v>0.96449154835986983</v>
      </c>
    </row>
    <row r="3533" spans="1:5">
      <c r="A3533" s="35">
        <v>2025</v>
      </c>
      <c r="B3533" s="35">
        <v>67</v>
      </c>
      <c r="C3533" s="35"/>
      <c r="D3533" s="6">
        <v>3.8486167115283958E-2</v>
      </c>
      <c r="E3533" s="35">
        <v>0.96151383288471604</v>
      </c>
    </row>
    <row r="3534" spans="1:5">
      <c r="A3534" s="35">
        <v>2025</v>
      </c>
      <c r="B3534" s="35">
        <v>68</v>
      </c>
      <c r="C3534" s="35"/>
      <c r="D3534" s="6">
        <v>4.195418596077094E-2</v>
      </c>
      <c r="E3534" s="35">
        <v>0.95804581403922906</v>
      </c>
    </row>
    <row r="3535" spans="1:5">
      <c r="A3535" s="35">
        <v>2025</v>
      </c>
      <c r="B3535" s="35">
        <v>69</v>
      </c>
      <c r="C3535" s="35"/>
      <c r="D3535" s="6">
        <v>4.5439071632935257E-2</v>
      </c>
      <c r="E3535" s="35">
        <v>0.95456092836706474</v>
      </c>
    </row>
    <row r="3536" spans="1:5">
      <c r="A3536" s="35">
        <v>2025</v>
      </c>
      <c r="B3536" s="35">
        <v>70</v>
      </c>
      <c r="C3536" s="35"/>
      <c r="D3536" s="6">
        <v>5.0567793905292868E-2</v>
      </c>
      <c r="E3536" s="35">
        <v>0.94943220609470713</v>
      </c>
    </row>
    <row r="3537" spans="1:5">
      <c r="A3537" s="35">
        <v>2025</v>
      </c>
      <c r="B3537" s="35">
        <v>71</v>
      </c>
      <c r="C3537" s="35"/>
      <c r="D3537" s="6">
        <v>5.3946789399423663E-2</v>
      </c>
      <c r="E3537" s="35">
        <v>0.94605321060057634</v>
      </c>
    </row>
    <row r="3538" spans="1:5">
      <c r="A3538" s="35">
        <v>2025</v>
      </c>
      <c r="B3538" s="35">
        <v>72</v>
      </c>
      <c r="C3538" s="35"/>
      <c r="D3538" s="6">
        <v>5.9833576346573047E-2</v>
      </c>
      <c r="E3538" s="35">
        <v>0.94016642365342695</v>
      </c>
    </row>
    <row r="3539" spans="1:5">
      <c r="A3539" s="35">
        <v>2025</v>
      </c>
      <c r="B3539" s="35">
        <v>73</v>
      </c>
      <c r="C3539" s="35"/>
      <c r="D3539" s="6">
        <v>6.4969352717179629E-2</v>
      </c>
      <c r="E3539" s="35">
        <v>0.93503064728282037</v>
      </c>
    </row>
    <row r="3540" spans="1:5">
      <c r="A3540" s="35">
        <v>2025</v>
      </c>
      <c r="B3540" s="35">
        <v>74</v>
      </c>
      <c r="C3540" s="35"/>
      <c r="D3540" s="6">
        <v>7.0819424829083544E-2</v>
      </c>
      <c r="E3540" s="35">
        <v>0.92918057517091646</v>
      </c>
    </row>
    <row r="3541" spans="1:5">
      <c r="A3541" s="35">
        <v>2025</v>
      </c>
      <c r="B3541" s="35">
        <v>75</v>
      </c>
      <c r="C3541" s="35"/>
      <c r="D3541" s="6">
        <v>7.7232424043052639E-2</v>
      </c>
      <c r="E3541" s="35">
        <v>0.92276757595694736</v>
      </c>
    </row>
    <row r="3542" spans="1:5">
      <c r="A3542" s="35">
        <v>2025</v>
      </c>
      <c r="B3542" s="35">
        <v>76</v>
      </c>
      <c r="C3542" s="35"/>
      <c r="D3542" s="6">
        <v>8.3999340789847943E-2</v>
      </c>
      <c r="E3542" s="35">
        <v>0.91600065921015206</v>
      </c>
    </row>
    <row r="3543" spans="1:5">
      <c r="A3543" s="35">
        <v>2025</v>
      </c>
      <c r="B3543" s="35">
        <v>77</v>
      </c>
      <c r="C3543" s="35"/>
      <c r="D3543" s="6">
        <v>9.0733136404555048E-2</v>
      </c>
      <c r="E3543" s="35">
        <v>0.90926686359544495</v>
      </c>
    </row>
    <row r="3544" spans="1:5">
      <c r="A3544" s="35">
        <v>2025</v>
      </c>
      <c r="B3544" s="35">
        <v>78</v>
      </c>
      <c r="C3544" s="35"/>
      <c r="D3544" s="6">
        <v>9.907760718058567E-2</v>
      </c>
      <c r="E3544" s="35">
        <v>0.90092239281941433</v>
      </c>
    </row>
    <row r="3545" spans="1:5">
      <c r="A3545" s="35">
        <v>2025</v>
      </c>
      <c r="B3545" s="35">
        <v>79</v>
      </c>
      <c r="C3545" s="35"/>
      <c r="D3545" s="6">
        <v>0.10657167348129171</v>
      </c>
      <c r="E3545" s="35">
        <v>0.89342832651870829</v>
      </c>
    </row>
    <row r="3546" spans="1:5">
      <c r="A3546" s="35">
        <v>2025</v>
      </c>
      <c r="B3546" s="35">
        <v>80</v>
      </c>
      <c r="C3546" s="35"/>
      <c r="D3546" s="6">
        <v>0.116348554439296</v>
      </c>
      <c r="E3546" s="35">
        <v>0.88365144556070396</v>
      </c>
    </row>
    <row r="3547" spans="1:5">
      <c r="A3547" s="35">
        <v>2025</v>
      </c>
      <c r="B3547" s="35">
        <v>81</v>
      </c>
      <c r="C3547" s="35"/>
      <c r="D3547" s="6">
        <v>0.1234412082434307</v>
      </c>
      <c r="E3547" s="35">
        <v>0.87655879175656926</v>
      </c>
    </row>
    <row r="3548" spans="1:5">
      <c r="A3548" s="35">
        <v>2025</v>
      </c>
      <c r="B3548" s="35">
        <v>82</v>
      </c>
      <c r="C3548" s="35"/>
      <c r="D3548" s="6">
        <v>0.13557041539702419</v>
      </c>
      <c r="E3548" s="35">
        <v>0.86442958460297581</v>
      </c>
    </row>
    <row r="3549" spans="1:5">
      <c r="A3549" s="35">
        <v>2025</v>
      </c>
      <c r="B3549" s="35">
        <v>83</v>
      </c>
      <c r="C3549" s="35"/>
      <c r="D3549" s="6">
        <v>0.14630953673380889</v>
      </c>
      <c r="E3549" s="35">
        <v>0.85369046326619114</v>
      </c>
    </row>
    <row r="3550" spans="1:5">
      <c r="A3550" s="35">
        <v>2025</v>
      </c>
      <c r="B3550" s="35">
        <v>84</v>
      </c>
      <c r="C3550" s="35"/>
      <c r="D3550" s="6">
        <v>0.1587307017343631</v>
      </c>
      <c r="E3550" s="35">
        <v>0.8412692982656369</v>
      </c>
    </row>
    <row r="3551" spans="1:5">
      <c r="A3551" s="35">
        <v>2025</v>
      </c>
      <c r="B3551" s="35">
        <v>85</v>
      </c>
      <c r="C3551" s="35"/>
      <c r="D3551" s="6">
        <v>0.1700780905477336</v>
      </c>
      <c r="E3551" s="35">
        <v>0.8299219094522664</v>
      </c>
    </row>
    <row r="3552" spans="1:5">
      <c r="A3552" s="35">
        <v>2025</v>
      </c>
      <c r="B3552" s="35">
        <v>86</v>
      </c>
      <c r="C3552" s="35"/>
      <c r="D3552" s="6">
        <v>0.18304019413905009</v>
      </c>
      <c r="E3552" s="35">
        <v>0.81695980586094996</v>
      </c>
    </row>
    <row r="3553" spans="1:5">
      <c r="A3553" s="35">
        <v>2025</v>
      </c>
      <c r="B3553" s="35">
        <v>87</v>
      </c>
      <c r="C3553" s="35"/>
      <c r="D3553" s="6">
        <v>0.19513519461618339</v>
      </c>
      <c r="E3553" s="35">
        <v>0.80486480538381655</v>
      </c>
    </row>
    <row r="3554" spans="1:5">
      <c r="A3554" s="35">
        <v>2025</v>
      </c>
      <c r="B3554" s="35">
        <v>88</v>
      </c>
      <c r="C3554" s="35"/>
      <c r="D3554" s="6">
        <v>0.20842725919455729</v>
      </c>
      <c r="E3554" s="35">
        <v>0.79157274080544271</v>
      </c>
    </row>
    <row r="3555" spans="1:5">
      <c r="A3555" s="35">
        <v>2025</v>
      </c>
      <c r="B3555" s="35">
        <v>89</v>
      </c>
      <c r="C3555" s="35"/>
      <c r="D3555" s="6">
        <v>0.22082104036020561</v>
      </c>
      <c r="E3555" s="35">
        <v>0.77917895963979444</v>
      </c>
    </row>
    <row r="3556" spans="1:5">
      <c r="A3556" s="35">
        <v>2025</v>
      </c>
      <c r="B3556" s="35">
        <v>90</v>
      </c>
      <c r="C3556" s="35"/>
      <c r="D3556" s="6">
        <v>0.23724712692459479</v>
      </c>
      <c r="E3556" s="35">
        <v>0.76275287307540518</v>
      </c>
    </row>
    <row r="3557" spans="1:5">
      <c r="A3557" s="35">
        <v>2025</v>
      </c>
      <c r="B3557" s="35">
        <v>91</v>
      </c>
      <c r="C3557" s="35"/>
      <c r="D3557" s="6">
        <v>0.24765743310711061</v>
      </c>
      <c r="E3557" s="35">
        <v>0.75234256689288936</v>
      </c>
    </row>
    <row r="3558" spans="1:5">
      <c r="A3558" s="35">
        <v>2025</v>
      </c>
      <c r="B3558" s="35">
        <v>92</v>
      </c>
      <c r="C3558" s="35"/>
      <c r="D3558" s="6">
        <v>0.26432851815367359</v>
      </c>
      <c r="E3558" s="35">
        <v>0.73567148184632636</v>
      </c>
    </row>
    <row r="3559" spans="1:5">
      <c r="A3559" s="35">
        <v>2025</v>
      </c>
      <c r="B3559" s="35">
        <v>93</v>
      </c>
      <c r="C3559" s="35"/>
      <c r="D3559" s="6">
        <v>0.27919126412712669</v>
      </c>
      <c r="E3559" s="35">
        <v>0.72080873587287331</v>
      </c>
    </row>
    <row r="3560" spans="1:5">
      <c r="A3560" s="35">
        <v>2025</v>
      </c>
      <c r="B3560" s="35">
        <v>94</v>
      </c>
      <c r="C3560" s="35"/>
      <c r="D3560" s="6">
        <v>0.29509120764097019</v>
      </c>
      <c r="E3560" s="35">
        <v>0.70490879235902981</v>
      </c>
    </row>
    <row r="3561" spans="1:5">
      <c r="A3561" s="35">
        <v>2025</v>
      </c>
      <c r="B3561" s="35">
        <v>95</v>
      </c>
      <c r="C3561" s="35"/>
      <c r="D3561" s="6">
        <v>0.31219722952732631</v>
      </c>
      <c r="E3561" s="35">
        <v>0.68780277047267369</v>
      </c>
    </row>
    <row r="3562" spans="1:5">
      <c r="A3562" s="35">
        <v>2025</v>
      </c>
      <c r="B3562" s="35">
        <v>96</v>
      </c>
      <c r="C3562" s="35"/>
      <c r="D3562" s="6">
        <v>0.32807754271592432</v>
      </c>
      <c r="E3562" s="35">
        <v>0.67192245728407562</v>
      </c>
    </row>
    <row r="3563" spans="1:5">
      <c r="A3563" s="35">
        <v>2025</v>
      </c>
      <c r="B3563" s="35">
        <v>97</v>
      </c>
      <c r="C3563" s="35"/>
      <c r="D3563" s="6">
        <v>0.3425421308278791</v>
      </c>
      <c r="E3563" s="35">
        <v>0.6574578691721209</v>
      </c>
    </row>
    <row r="3564" spans="1:5">
      <c r="A3564" s="35">
        <v>2025</v>
      </c>
      <c r="B3564" s="35">
        <v>98</v>
      </c>
      <c r="C3564" s="35"/>
      <c r="D3564" s="6">
        <v>0.35620214822728252</v>
      </c>
      <c r="E3564" s="35">
        <v>0.64379785177271742</v>
      </c>
    </row>
    <row r="3565" spans="1:5">
      <c r="A3565" s="35">
        <v>2025</v>
      </c>
      <c r="B3565" s="35">
        <v>99</v>
      </c>
      <c r="C3565" s="35"/>
      <c r="D3565" s="6">
        <v>0.37320210584007069</v>
      </c>
      <c r="E3565" s="35">
        <v>0.62679789415992926</v>
      </c>
    </row>
    <row r="3566" spans="1:5">
      <c r="A3566" s="35">
        <v>2026</v>
      </c>
      <c r="B3566" s="35">
        <v>1</v>
      </c>
      <c r="C3566" s="35"/>
      <c r="D3566" s="6">
        <v>1.8827793392349409E-2</v>
      </c>
      <c r="E3566" s="35">
        <v>0.98117220660765059</v>
      </c>
    </row>
    <row r="3567" spans="1:5">
      <c r="A3567" s="35">
        <v>2026</v>
      </c>
      <c r="B3567" s="35">
        <v>2</v>
      </c>
      <c r="C3567" s="35"/>
      <c r="D3567" s="6">
        <v>1.146481283033707E-2</v>
      </c>
      <c r="E3567" s="35">
        <v>0.98853518716966293</v>
      </c>
    </row>
    <row r="3568" spans="1:5">
      <c r="A3568" s="35">
        <v>2026</v>
      </c>
      <c r="B3568" s="35">
        <v>3</v>
      </c>
      <c r="C3568" s="35"/>
      <c r="D3568" s="6">
        <v>7.735606810288842E-3</v>
      </c>
      <c r="E3568" s="35">
        <v>0.99226439318971116</v>
      </c>
    </row>
    <row r="3569" spans="1:5">
      <c r="A3569" s="35">
        <v>2026</v>
      </c>
      <c r="B3569" s="35">
        <v>4</v>
      </c>
      <c r="C3569" s="35"/>
      <c r="D3569" s="6">
        <v>5.3418324187629604E-3</v>
      </c>
      <c r="E3569" s="35">
        <v>0.99465816758123704</v>
      </c>
    </row>
    <row r="3570" spans="1:5">
      <c r="A3570" s="35">
        <v>2026</v>
      </c>
      <c r="B3570" s="35">
        <v>5</v>
      </c>
      <c r="C3570" s="35"/>
      <c r="D3570" s="6">
        <v>3.9673463734412051E-3</v>
      </c>
      <c r="E3570" s="35">
        <v>0.99603265362655879</v>
      </c>
    </row>
    <row r="3571" spans="1:5">
      <c r="A3571" s="35">
        <v>2026</v>
      </c>
      <c r="B3571" s="35">
        <v>6</v>
      </c>
      <c r="C3571" s="35"/>
      <c r="D3571" s="6">
        <v>3.2192902750307621E-3</v>
      </c>
      <c r="E3571" s="35">
        <v>0.99678070972496924</v>
      </c>
    </row>
    <row r="3572" spans="1:5">
      <c r="A3572" s="35">
        <v>2026</v>
      </c>
      <c r="B3572" s="35">
        <v>7</v>
      </c>
      <c r="C3572" s="35"/>
      <c r="D3572" s="6">
        <v>2.7641480069794389E-3</v>
      </c>
      <c r="E3572" s="35">
        <v>0.99723585199302056</v>
      </c>
    </row>
    <row r="3573" spans="1:5">
      <c r="A3573" s="35">
        <v>2026</v>
      </c>
      <c r="B3573" s="35">
        <v>8</v>
      </c>
      <c r="C3573" s="35"/>
      <c r="D3573" s="6">
        <v>2.3886674669793E-3</v>
      </c>
      <c r="E3573" s="35">
        <v>0.9976113325330207</v>
      </c>
    </row>
    <row r="3574" spans="1:5">
      <c r="A3574" s="35">
        <v>2026</v>
      </c>
      <c r="B3574" s="35">
        <v>9</v>
      </c>
      <c r="C3574" s="35"/>
      <c r="D3574" s="6">
        <v>2.1419011979039171E-3</v>
      </c>
      <c r="E3574" s="35">
        <v>0.99785809880209608</v>
      </c>
    </row>
    <row r="3575" spans="1:5">
      <c r="A3575" s="35">
        <v>2026</v>
      </c>
      <c r="B3575" s="35">
        <v>10</v>
      </c>
      <c r="C3575" s="35"/>
      <c r="D3575" s="6">
        <v>1.9916003050861608E-3</v>
      </c>
      <c r="E3575" s="35">
        <v>0.99800839969491384</v>
      </c>
    </row>
    <row r="3576" spans="1:5">
      <c r="A3576" s="35">
        <v>2026</v>
      </c>
      <c r="B3576" s="35">
        <v>11</v>
      </c>
      <c r="C3576" s="35"/>
      <c r="D3576" s="6">
        <v>1.90446586780324E-3</v>
      </c>
      <c r="E3576" s="35">
        <v>0.99809553413219676</v>
      </c>
    </row>
    <row r="3577" spans="1:5">
      <c r="A3577" s="35">
        <v>2026</v>
      </c>
      <c r="B3577" s="35">
        <v>12</v>
      </c>
      <c r="C3577" s="35"/>
      <c r="D3577" s="6">
        <v>1.902362372180999E-3</v>
      </c>
      <c r="E3577" s="35">
        <v>0.998097637627819</v>
      </c>
    </row>
    <row r="3578" spans="1:5">
      <c r="A3578" s="35">
        <v>2026</v>
      </c>
      <c r="B3578" s="35">
        <v>13</v>
      </c>
      <c r="C3578" s="35"/>
      <c r="D3578" s="6">
        <v>1.9520893405365889E-3</v>
      </c>
      <c r="E3578" s="35">
        <v>0.99804791065946341</v>
      </c>
    </row>
    <row r="3579" spans="1:5">
      <c r="A3579" s="35">
        <v>2026</v>
      </c>
      <c r="B3579" s="35">
        <v>14</v>
      </c>
      <c r="C3579" s="35"/>
      <c r="D3579" s="6">
        <v>2.0635567169693392E-3</v>
      </c>
      <c r="E3579" s="35">
        <v>0.99793644328303066</v>
      </c>
    </row>
    <row r="3580" spans="1:5">
      <c r="A3580" s="35">
        <v>2026</v>
      </c>
      <c r="B3580" s="35">
        <v>15</v>
      </c>
      <c r="C3580" s="35"/>
      <c r="D3580" s="6">
        <v>2.210892972810075E-3</v>
      </c>
      <c r="E3580" s="35">
        <v>0.99778910702718993</v>
      </c>
    </row>
    <row r="3581" spans="1:5">
      <c r="A3581" s="35">
        <v>2026</v>
      </c>
      <c r="B3581" s="35">
        <v>16</v>
      </c>
      <c r="C3581" s="35"/>
      <c r="D3581" s="6">
        <v>2.4163605958495982E-3</v>
      </c>
      <c r="E3581" s="35">
        <v>0.9975836394041504</v>
      </c>
    </row>
    <row r="3582" spans="1:5">
      <c r="A3582" s="35">
        <v>2026</v>
      </c>
      <c r="B3582" s="35">
        <v>17</v>
      </c>
      <c r="C3582" s="35"/>
      <c r="D3582" s="6">
        <v>2.693058708298723E-3</v>
      </c>
      <c r="E3582" s="35">
        <v>0.99730694129170128</v>
      </c>
    </row>
    <row r="3583" spans="1:5">
      <c r="A3583" s="35">
        <v>2026</v>
      </c>
      <c r="B3583" s="35">
        <v>18</v>
      </c>
      <c r="C3583" s="35"/>
      <c r="D3583" s="6">
        <v>2.9275082138237041E-3</v>
      </c>
      <c r="E3583" s="35">
        <v>0.9970724917861763</v>
      </c>
    </row>
    <row r="3584" spans="1:5">
      <c r="A3584" s="35">
        <v>2026</v>
      </c>
      <c r="B3584" s="35">
        <v>19</v>
      </c>
      <c r="C3584" s="35"/>
      <c r="D3584" s="6">
        <v>3.1674865241193562E-3</v>
      </c>
      <c r="E3584" s="35">
        <v>0.99683251347588064</v>
      </c>
    </row>
    <row r="3585" spans="1:5">
      <c r="A3585" s="35">
        <v>2026</v>
      </c>
      <c r="B3585" s="35">
        <v>20</v>
      </c>
      <c r="C3585" s="35"/>
      <c r="D3585" s="6">
        <v>3.409862497316674E-3</v>
      </c>
      <c r="E3585" s="35">
        <v>0.99659013750268333</v>
      </c>
    </row>
    <row r="3586" spans="1:5">
      <c r="A3586" s="35">
        <v>2026</v>
      </c>
      <c r="B3586" s="35">
        <v>21</v>
      </c>
      <c r="C3586" s="35"/>
      <c r="D3586" s="6">
        <v>3.6293278423380482E-3</v>
      </c>
      <c r="E3586" s="35">
        <v>0.99637067215766195</v>
      </c>
    </row>
    <row r="3587" spans="1:5">
      <c r="A3587" s="35">
        <v>2026</v>
      </c>
      <c r="B3587" s="35">
        <v>22</v>
      </c>
      <c r="C3587" s="35"/>
      <c r="D3587" s="6">
        <v>3.8191333017772999E-3</v>
      </c>
      <c r="E3587" s="35">
        <v>0.9961808666982227</v>
      </c>
    </row>
    <row r="3588" spans="1:5">
      <c r="A3588" s="35">
        <v>2026</v>
      </c>
      <c r="B3588" s="35">
        <v>23</v>
      </c>
      <c r="C3588" s="35"/>
      <c r="D3588" s="6">
        <v>3.9708362448780399E-3</v>
      </c>
      <c r="E3588" s="35">
        <v>0.99602916375512196</v>
      </c>
    </row>
    <row r="3589" spans="1:5">
      <c r="A3589" s="35">
        <v>2026</v>
      </c>
      <c r="B3589" s="35">
        <v>24</v>
      </c>
      <c r="C3589" s="35"/>
      <c r="D3589" s="6">
        <v>4.1070291200884226E-3</v>
      </c>
      <c r="E3589" s="35">
        <v>0.99589297087991158</v>
      </c>
    </row>
    <row r="3590" spans="1:5">
      <c r="A3590" s="35">
        <v>2026</v>
      </c>
      <c r="B3590" s="35">
        <v>25</v>
      </c>
      <c r="C3590" s="35"/>
      <c r="D3590" s="6">
        <v>4.2292828969737739E-3</v>
      </c>
      <c r="E3590" s="35">
        <v>0.99577071710302623</v>
      </c>
    </row>
    <row r="3591" spans="1:5">
      <c r="A3591" s="35">
        <v>2026</v>
      </c>
      <c r="B3591" s="35">
        <v>26</v>
      </c>
      <c r="C3591" s="35"/>
      <c r="D3591" s="6">
        <v>4.34328182504784E-3</v>
      </c>
      <c r="E3591" s="35">
        <v>0.99565671817495216</v>
      </c>
    </row>
    <row r="3592" spans="1:5">
      <c r="A3592" s="35">
        <v>2026</v>
      </c>
      <c r="B3592" s="35">
        <v>27</v>
      </c>
      <c r="C3592" s="35"/>
      <c r="D3592" s="6">
        <v>4.5676596407556716E-3</v>
      </c>
      <c r="E3592" s="35">
        <v>0.99543234035924433</v>
      </c>
    </row>
    <row r="3593" spans="1:5">
      <c r="A3593" s="35">
        <v>2026</v>
      </c>
      <c r="B3593" s="35">
        <v>28</v>
      </c>
      <c r="C3593" s="35"/>
      <c r="D3593" s="6">
        <v>4.7075945755070681E-3</v>
      </c>
      <c r="E3593" s="35">
        <v>0.99529240542449293</v>
      </c>
    </row>
    <row r="3594" spans="1:5">
      <c r="A3594" s="35">
        <v>2026</v>
      </c>
      <c r="B3594" s="35">
        <v>29</v>
      </c>
      <c r="C3594" s="35"/>
      <c r="D3594" s="6">
        <v>4.825828094749629E-3</v>
      </c>
      <c r="E3594" s="35">
        <v>0.99517417190525037</v>
      </c>
    </row>
    <row r="3595" spans="1:5">
      <c r="A3595" s="35">
        <v>2026</v>
      </c>
      <c r="B3595" s="35">
        <v>30</v>
      </c>
      <c r="C3595" s="35"/>
      <c r="D3595" s="6">
        <v>5.0220373631216786E-3</v>
      </c>
      <c r="E3595" s="35">
        <v>0.99497796263687832</v>
      </c>
    </row>
    <row r="3596" spans="1:5">
      <c r="A3596" s="35">
        <v>2026</v>
      </c>
      <c r="B3596" s="35">
        <v>31</v>
      </c>
      <c r="C3596" s="35"/>
      <c r="D3596" s="6">
        <v>5.1289741186961724E-3</v>
      </c>
      <c r="E3596" s="35">
        <v>0.99487102588130383</v>
      </c>
    </row>
    <row r="3597" spans="1:5">
      <c r="A3597" s="35">
        <v>2026</v>
      </c>
      <c r="B3597" s="35">
        <v>32</v>
      </c>
      <c r="C3597" s="35"/>
      <c r="D3597" s="6">
        <v>5.3661617707503328E-3</v>
      </c>
      <c r="E3597" s="35">
        <v>0.99463383822924967</v>
      </c>
    </row>
    <row r="3598" spans="1:5">
      <c r="A3598" s="35">
        <v>2026</v>
      </c>
      <c r="B3598" s="35">
        <v>33</v>
      </c>
      <c r="C3598" s="35"/>
      <c r="D3598" s="6">
        <v>5.5641160001234091E-3</v>
      </c>
      <c r="E3598" s="35">
        <v>0.99443588399987659</v>
      </c>
    </row>
    <row r="3599" spans="1:5">
      <c r="A3599" s="35">
        <v>2026</v>
      </c>
      <c r="B3599" s="35">
        <v>34</v>
      </c>
      <c r="C3599" s="35"/>
      <c r="D3599" s="6">
        <v>5.7785697457243268E-3</v>
      </c>
      <c r="E3599" s="35">
        <v>0.99422143025427567</v>
      </c>
    </row>
    <row r="3600" spans="1:5">
      <c r="A3600" s="35">
        <v>2026</v>
      </c>
      <c r="B3600" s="35">
        <v>35</v>
      </c>
      <c r="C3600" s="35"/>
      <c r="D3600" s="6">
        <v>6.0305198236857427E-3</v>
      </c>
      <c r="E3600" s="35">
        <v>0.99396948017631426</v>
      </c>
    </row>
    <row r="3601" spans="1:5">
      <c r="A3601" s="35">
        <v>2026</v>
      </c>
      <c r="B3601" s="35">
        <v>36</v>
      </c>
      <c r="C3601" s="35"/>
      <c r="D3601" s="6">
        <v>6.271366859324945E-3</v>
      </c>
      <c r="E3601" s="35">
        <v>0.99372863314067506</v>
      </c>
    </row>
    <row r="3602" spans="1:5">
      <c r="A3602" s="35">
        <v>2026</v>
      </c>
      <c r="B3602" s="35">
        <v>37</v>
      </c>
      <c r="C3602" s="35"/>
      <c r="D3602" s="6">
        <v>6.6244073648097368E-3</v>
      </c>
      <c r="E3602" s="35">
        <v>0.99337559263519026</v>
      </c>
    </row>
    <row r="3603" spans="1:5">
      <c r="A3603" s="35">
        <v>2026</v>
      </c>
      <c r="B3603" s="35">
        <v>38</v>
      </c>
      <c r="C3603" s="35"/>
      <c r="D3603" s="6">
        <v>6.928026656312869E-3</v>
      </c>
      <c r="E3603" s="35">
        <v>0.99307197334368713</v>
      </c>
    </row>
    <row r="3604" spans="1:5">
      <c r="A3604" s="35">
        <v>2026</v>
      </c>
      <c r="B3604" s="35">
        <v>39</v>
      </c>
      <c r="C3604" s="35"/>
      <c r="D3604" s="6">
        <v>7.1718757001123512E-3</v>
      </c>
      <c r="E3604" s="35">
        <v>0.99282812429988765</v>
      </c>
    </row>
    <row r="3605" spans="1:5">
      <c r="A3605" s="35">
        <v>2026</v>
      </c>
      <c r="B3605" s="35">
        <v>40</v>
      </c>
      <c r="C3605" s="35"/>
      <c r="D3605" s="6">
        <v>7.5430072085729272E-3</v>
      </c>
      <c r="E3605" s="35">
        <v>0.99245699279142707</v>
      </c>
    </row>
    <row r="3606" spans="1:5">
      <c r="A3606" s="35">
        <v>2026</v>
      </c>
      <c r="B3606" s="35">
        <v>41</v>
      </c>
      <c r="C3606" s="35"/>
      <c r="D3606" s="6">
        <v>7.7031092550937652E-3</v>
      </c>
      <c r="E3606" s="35">
        <v>0.99229689074490623</v>
      </c>
    </row>
    <row r="3607" spans="1:5">
      <c r="A3607" s="35">
        <v>2026</v>
      </c>
      <c r="B3607" s="35">
        <v>42</v>
      </c>
      <c r="C3607" s="35"/>
      <c r="D3607" s="6">
        <v>8.1245440001507241E-3</v>
      </c>
      <c r="E3607" s="35">
        <v>0.99187545599984928</v>
      </c>
    </row>
    <row r="3608" spans="1:5">
      <c r="A3608" s="35">
        <v>2026</v>
      </c>
      <c r="B3608" s="35">
        <v>43</v>
      </c>
      <c r="C3608" s="35"/>
      <c r="D3608" s="6">
        <v>8.3606255389858664E-3</v>
      </c>
      <c r="E3608" s="35">
        <v>0.99163937446101413</v>
      </c>
    </row>
    <row r="3609" spans="1:5">
      <c r="A3609" s="35">
        <v>2026</v>
      </c>
      <c r="B3609" s="35">
        <v>44</v>
      </c>
      <c r="C3609" s="35"/>
      <c r="D3609" s="6">
        <v>8.7002809074394616E-3</v>
      </c>
      <c r="E3609" s="35">
        <v>0.99129971909256054</v>
      </c>
    </row>
    <row r="3610" spans="1:5">
      <c r="A3610" s="35">
        <v>2026</v>
      </c>
      <c r="B3610" s="35">
        <v>45</v>
      </c>
      <c r="C3610" s="35"/>
      <c r="D3610" s="6">
        <v>9.1147706636340864E-3</v>
      </c>
      <c r="E3610" s="35">
        <v>0.99088522933636591</v>
      </c>
    </row>
    <row r="3611" spans="1:5">
      <c r="A3611" s="35">
        <v>2026</v>
      </c>
      <c r="B3611" s="35">
        <v>46</v>
      </c>
      <c r="C3611" s="35"/>
      <c r="D3611" s="6">
        <v>9.4552669415296497E-3</v>
      </c>
      <c r="E3611" s="35">
        <v>0.99054473305847035</v>
      </c>
    </row>
    <row r="3612" spans="1:5">
      <c r="A3612" s="35">
        <v>2026</v>
      </c>
      <c r="B3612" s="35">
        <v>47</v>
      </c>
      <c r="C3612" s="35"/>
      <c r="D3612" s="6">
        <v>1.002592591826257E-2</v>
      </c>
      <c r="E3612" s="35">
        <v>0.98997407408173743</v>
      </c>
    </row>
    <row r="3613" spans="1:5">
      <c r="A3613" s="35">
        <v>2026</v>
      </c>
      <c r="B3613" s="35">
        <v>48</v>
      </c>
      <c r="C3613" s="35"/>
      <c r="D3613" s="6">
        <v>1.062884385589968E-2</v>
      </c>
      <c r="E3613" s="35">
        <v>0.98937115614410032</v>
      </c>
    </row>
    <row r="3614" spans="1:5">
      <c r="A3614" s="35">
        <v>2026</v>
      </c>
      <c r="B3614" s="35">
        <v>49</v>
      </c>
      <c r="C3614" s="35"/>
      <c r="D3614" s="6">
        <v>1.1208561295668719E-2</v>
      </c>
      <c r="E3614" s="35">
        <v>0.98879143870433128</v>
      </c>
    </row>
    <row r="3615" spans="1:5">
      <c r="A3615" s="35">
        <v>2026</v>
      </c>
      <c r="B3615" s="35">
        <v>50</v>
      </c>
      <c r="C3615" s="35"/>
      <c r="D3615" s="6">
        <v>1.2035487001420099E-2</v>
      </c>
      <c r="E3615" s="35">
        <v>0.9879645129985799</v>
      </c>
    </row>
    <row r="3616" spans="1:5">
      <c r="A3616" s="35">
        <v>2026</v>
      </c>
      <c r="B3616" s="35">
        <v>51</v>
      </c>
      <c r="C3616" s="35"/>
      <c r="D3616" s="6">
        <v>1.250858393535681E-2</v>
      </c>
      <c r="E3616" s="35">
        <v>0.98749141606464319</v>
      </c>
    </row>
    <row r="3617" spans="1:5">
      <c r="A3617" s="35">
        <v>2026</v>
      </c>
      <c r="B3617" s="35">
        <v>52</v>
      </c>
      <c r="C3617" s="35"/>
      <c r="D3617" s="6">
        <v>1.341804741439734E-2</v>
      </c>
      <c r="E3617" s="35">
        <v>0.98658195258560266</v>
      </c>
    </row>
    <row r="3618" spans="1:5">
      <c r="A3618" s="35">
        <v>2026</v>
      </c>
      <c r="B3618" s="35">
        <v>53</v>
      </c>
      <c r="C3618" s="35"/>
      <c r="D3618" s="6">
        <v>1.407795385778066E-2</v>
      </c>
      <c r="E3618" s="35">
        <v>0.98592204614221934</v>
      </c>
    </row>
    <row r="3619" spans="1:5">
      <c r="A3619" s="35">
        <v>2026</v>
      </c>
      <c r="B3619" s="35">
        <v>54</v>
      </c>
      <c r="C3619" s="35"/>
      <c r="D3619" s="6">
        <v>1.487793308789542E-2</v>
      </c>
      <c r="E3619" s="35">
        <v>0.98512206691210458</v>
      </c>
    </row>
    <row r="3620" spans="1:5">
      <c r="A3620" s="35">
        <v>2026</v>
      </c>
      <c r="B3620" s="35">
        <v>55</v>
      </c>
      <c r="C3620" s="35"/>
      <c r="D3620" s="6">
        <v>1.5668315527576419E-2</v>
      </c>
      <c r="E3620" s="35">
        <v>0.98433168447242358</v>
      </c>
    </row>
    <row r="3621" spans="1:5">
      <c r="A3621" s="35">
        <v>2026</v>
      </c>
      <c r="B3621" s="35">
        <v>56</v>
      </c>
      <c r="C3621" s="35"/>
      <c r="D3621" s="6">
        <v>1.658463353479955E-2</v>
      </c>
      <c r="E3621" s="35">
        <v>0.98341536646520045</v>
      </c>
    </row>
    <row r="3622" spans="1:5">
      <c r="A3622" s="35">
        <v>2026</v>
      </c>
      <c r="B3622" s="35">
        <v>57</v>
      </c>
      <c r="C3622" s="35"/>
      <c r="D3622" s="6">
        <v>1.76687965458826E-2</v>
      </c>
      <c r="E3622" s="35">
        <v>0.9823312034541174</v>
      </c>
    </row>
    <row r="3623" spans="1:5">
      <c r="A3623" s="35">
        <v>2026</v>
      </c>
      <c r="B3623" s="35">
        <v>58</v>
      </c>
      <c r="C3623" s="35"/>
      <c r="D3623" s="6">
        <v>1.9010318982935259E-2</v>
      </c>
      <c r="E3623" s="35">
        <v>0.98098968101706474</v>
      </c>
    </row>
    <row r="3624" spans="1:5">
      <c r="A3624" s="35">
        <v>2026</v>
      </c>
      <c r="B3624" s="35">
        <v>59</v>
      </c>
      <c r="C3624" s="35"/>
      <c r="D3624" s="6">
        <v>2.03646441349431E-2</v>
      </c>
      <c r="E3624" s="35">
        <v>0.9796353558650569</v>
      </c>
    </row>
    <row r="3625" spans="1:5">
      <c r="A3625" s="35">
        <v>2026</v>
      </c>
      <c r="B3625" s="35">
        <v>60</v>
      </c>
      <c r="C3625" s="35"/>
      <c r="D3625" s="6">
        <v>2.2378720382658649E-2</v>
      </c>
      <c r="E3625" s="35">
        <v>0.97762127961734135</v>
      </c>
    </row>
    <row r="3626" spans="1:5">
      <c r="A3626" s="35">
        <v>2026</v>
      </c>
      <c r="B3626" s="35">
        <v>61</v>
      </c>
      <c r="C3626" s="35"/>
      <c r="D3626" s="6">
        <v>2.3675912967577761E-2</v>
      </c>
      <c r="E3626" s="35">
        <v>0.97632408703242224</v>
      </c>
    </row>
    <row r="3627" spans="1:5">
      <c r="A3627" s="35">
        <v>2026</v>
      </c>
      <c r="B3627" s="35">
        <v>62</v>
      </c>
      <c r="C3627" s="35"/>
      <c r="D3627" s="6">
        <v>2.5974609575718292E-2</v>
      </c>
      <c r="E3627" s="35">
        <v>0.97402539042428171</v>
      </c>
    </row>
    <row r="3628" spans="1:5">
      <c r="A3628" s="35">
        <v>2026</v>
      </c>
      <c r="B3628" s="35">
        <v>63</v>
      </c>
      <c r="C3628" s="35"/>
      <c r="D3628" s="6">
        <v>2.8042420004392499E-2</v>
      </c>
      <c r="E3628" s="35">
        <v>0.9719575799956075</v>
      </c>
    </row>
    <row r="3629" spans="1:5">
      <c r="A3629" s="35">
        <v>2026</v>
      </c>
      <c r="B3629" s="35">
        <v>64</v>
      </c>
      <c r="C3629" s="35"/>
      <c r="D3629" s="6">
        <v>3.0327047765750011E-2</v>
      </c>
      <c r="E3629" s="35">
        <v>0.96967295223424999</v>
      </c>
    </row>
    <row r="3630" spans="1:5">
      <c r="A3630" s="35">
        <v>2026</v>
      </c>
      <c r="B3630" s="35">
        <v>65</v>
      </c>
      <c r="C3630" s="35"/>
      <c r="D3630" s="6">
        <v>3.2891121423623382E-2</v>
      </c>
      <c r="E3630" s="35">
        <v>0.96710887857637662</v>
      </c>
    </row>
    <row r="3631" spans="1:5">
      <c r="A3631" s="35">
        <v>2026</v>
      </c>
      <c r="B3631" s="35">
        <v>66</v>
      </c>
      <c r="C3631" s="35"/>
      <c r="D3631" s="6">
        <v>3.5282506204423407E-2</v>
      </c>
      <c r="E3631" s="35">
        <v>0.96471749379557659</v>
      </c>
    </row>
    <row r="3632" spans="1:5">
      <c r="A3632" s="35">
        <v>2026</v>
      </c>
      <c r="B3632" s="35">
        <v>67</v>
      </c>
      <c r="C3632" s="35"/>
      <c r="D3632" s="6">
        <v>3.851312434374865E-2</v>
      </c>
      <c r="E3632" s="35">
        <v>0.96148687565625135</v>
      </c>
    </row>
    <row r="3633" spans="1:5">
      <c r="A3633" s="35">
        <v>2026</v>
      </c>
      <c r="B3633" s="35">
        <v>68</v>
      </c>
      <c r="C3633" s="35"/>
      <c r="D3633" s="6">
        <v>4.1983324818624657E-2</v>
      </c>
      <c r="E3633" s="35">
        <v>0.95801667518137534</v>
      </c>
    </row>
    <row r="3634" spans="1:5">
      <c r="A3634" s="35">
        <v>2026</v>
      </c>
      <c r="B3634" s="35">
        <v>69</v>
      </c>
      <c r="C3634" s="35"/>
      <c r="D3634" s="6">
        <v>4.5470247654517681E-2</v>
      </c>
      <c r="E3634" s="35">
        <v>0.95452975234548232</v>
      </c>
    </row>
    <row r="3635" spans="1:5">
      <c r="A3635" s="35">
        <v>2026</v>
      </c>
      <c r="B3635" s="35">
        <v>70</v>
      </c>
      <c r="C3635" s="35"/>
      <c r="D3635" s="6">
        <v>5.0602590280389943E-2</v>
      </c>
      <c r="E3635" s="35">
        <v>0.94939740971961006</v>
      </c>
    </row>
    <row r="3636" spans="1:5">
      <c r="A3636" s="35">
        <v>2026</v>
      </c>
      <c r="B3636" s="35">
        <v>71</v>
      </c>
      <c r="C3636" s="35"/>
      <c r="D3636" s="6">
        <v>5.3982921671484663E-2</v>
      </c>
      <c r="E3636" s="35">
        <v>0.94601707832851534</v>
      </c>
    </row>
    <row r="3637" spans="1:5">
      <c r="A3637" s="35">
        <v>2026</v>
      </c>
      <c r="B3637" s="35">
        <v>72</v>
      </c>
      <c r="C3637" s="35"/>
      <c r="D3637" s="6">
        <v>5.9873309715233747E-2</v>
      </c>
      <c r="E3637" s="35">
        <v>0.94012669028476625</v>
      </c>
    </row>
    <row r="3638" spans="1:5">
      <c r="A3638" s="35">
        <v>2026</v>
      </c>
      <c r="B3638" s="35">
        <v>73</v>
      </c>
      <c r="C3638" s="35"/>
      <c r="D3638" s="6">
        <v>6.5011794028421166E-2</v>
      </c>
      <c r="E3638" s="35">
        <v>0.93498820597157883</v>
      </c>
    </row>
    <row r="3639" spans="1:5">
      <c r="A3639" s="35">
        <v>2026</v>
      </c>
      <c r="B3639" s="35">
        <v>74</v>
      </c>
      <c r="C3639" s="35"/>
      <c r="D3639" s="6">
        <v>7.0864958147967227E-2</v>
      </c>
      <c r="E3639" s="35">
        <v>0.92913504185203277</v>
      </c>
    </row>
    <row r="3640" spans="1:5">
      <c r="A3640" s="35">
        <v>2026</v>
      </c>
      <c r="B3640" s="35">
        <v>75</v>
      </c>
      <c r="C3640" s="35"/>
      <c r="D3640" s="6">
        <v>7.7281334653067524E-2</v>
      </c>
      <c r="E3640" s="35">
        <v>0.92271866534693248</v>
      </c>
    </row>
    <row r="3641" spans="1:5">
      <c r="A3641" s="35">
        <v>2026</v>
      </c>
      <c r="B3641" s="35">
        <v>76</v>
      </c>
      <c r="C3641" s="35"/>
      <c r="D3641" s="6">
        <v>8.3536924275878999E-2</v>
      </c>
      <c r="E3641" s="35">
        <v>0.916463075724121</v>
      </c>
    </row>
    <row r="3642" spans="1:5">
      <c r="A3642" s="35">
        <v>2026</v>
      </c>
      <c r="B3642" s="35">
        <v>77</v>
      </c>
      <c r="C3642" s="35"/>
      <c r="D3642" s="6">
        <v>9.0787098209002548E-2</v>
      </c>
      <c r="E3642" s="35">
        <v>0.90921290179099745</v>
      </c>
    </row>
    <row r="3643" spans="1:5">
      <c r="A3643" s="35">
        <v>2026</v>
      </c>
      <c r="B3643" s="35">
        <v>78</v>
      </c>
      <c r="C3643" s="35"/>
      <c r="D3643" s="6">
        <v>9.9134366678129471E-2</v>
      </c>
      <c r="E3643" s="35">
        <v>0.90086563332187053</v>
      </c>
    </row>
    <row r="3644" spans="1:5">
      <c r="A3644" s="35">
        <v>2026</v>
      </c>
      <c r="B3644" s="35">
        <v>79</v>
      </c>
      <c r="C3644" s="35"/>
      <c r="D3644" s="6">
        <v>0.10663022132062371</v>
      </c>
      <c r="E3644" s="35">
        <v>0.89336977867937628</v>
      </c>
    </row>
    <row r="3645" spans="1:5">
      <c r="A3645" s="35">
        <v>2026</v>
      </c>
      <c r="B3645" s="35">
        <v>80</v>
      </c>
      <c r="C3645" s="35"/>
      <c r="D3645" s="6">
        <v>0.1164095351989356</v>
      </c>
      <c r="E3645" s="35">
        <v>0.8835904648010644</v>
      </c>
    </row>
    <row r="3646" spans="1:5">
      <c r="A3646" s="35">
        <v>2026</v>
      </c>
      <c r="B3646" s="35">
        <v>81</v>
      </c>
      <c r="C3646" s="35"/>
      <c r="D3646" s="6">
        <v>0.1235023934436958</v>
      </c>
      <c r="E3646" s="35">
        <v>0.87649760655630415</v>
      </c>
    </row>
    <row r="3647" spans="1:5">
      <c r="A3647" s="35">
        <v>2026</v>
      </c>
      <c r="B3647" s="35">
        <v>82</v>
      </c>
      <c r="C3647" s="35"/>
      <c r="D3647" s="6">
        <v>0.1356354341054348</v>
      </c>
      <c r="E3647" s="35">
        <v>0.86436456589456523</v>
      </c>
    </row>
    <row r="3648" spans="1:5">
      <c r="A3648" s="35">
        <v>2026</v>
      </c>
      <c r="B3648" s="35">
        <v>83</v>
      </c>
      <c r="C3648" s="35"/>
      <c r="D3648" s="6">
        <v>0.1463765740804184</v>
      </c>
      <c r="E3648" s="35">
        <v>0.85362342591958162</v>
      </c>
    </row>
    <row r="3649" spans="1:5">
      <c r="A3649" s="35">
        <v>2026</v>
      </c>
      <c r="B3649" s="35">
        <v>84</v>
      </c>
      <c r="C3649" s="35"/>
      <c r="D3649" s="6">
        <v>0.15880063325920721</v>
      </c>
      <c r="E3649" s="35">
        <v>0.84119936674079276</v>
      </c>
    </row>
    <row r="3650" spans="1:5">
      <c r="A3650" s="35">
        <v>2026</v>
      </c>
      <c r="B3650" s="35">
        <v>85</v>
      </c>
      <c r="C3650" s="35"/>
      <c r="D3650" s="6">
        <v>0.1701492344519854</v>
      </c>
      <c r="E3650" s="35">
        <v>0.82985076554801462</v>
      </c>
    </row>
    <row r="3651" spans="1:5">
      <c r="A3651" s="35">
        <v>2026</v>
      </c>
      <c r="B3651" s="35">
        <v>86</v>
      </c>
      <c r="C3651" s="35"/>
      <c r="D3651" s="6">
        <v>0.18239300104622691</v>
      </c>
      <c r="E3651" s="35">
        <v>0.81760699895377309</v>
      </c>
    </row>
    <row r="3652" spans="1:5">
      <c r="A3652" s="35">
        <v>2026</v>
      </c>
      <c r="B3652" s="35">
        <v>87</v>
      </c>
      <c r="C3652" s="35"/>
      <c r="D3652" s="6">
        <v>0.19520795899002419</v>
      </c>
      <c r="E3652" s="35">
        <v>0.80479204100997581</v>
      </c>
    </row>
    <row r="3653" spans="1:5">
      <c r="A3653" s="35">
        <v>2026</v>
      </c>
      <c r="B3653" s="35">
        <v>88</v>
      </c>
      <c r="C3653" s="35"/>
      <c r="D3653" s="6">
        <v>0.20850121405377589</v>
      </c>
      <c r="E3653" s="35">
        <v>0.79149878594622414</v>
      </c>
    </row>
    <row r="3654" spans="1:5">
      <c r="A3654" s="35">
        <v>2026</v>
      </c>
      <c r="B3654" s="35">
        <v>89</v>
      </c>
      <c r="C3654" s="35"/>
      <c r="D3654" s="6">
        <v>0.22089423577681869</v>
      </c>
      <c r="E3654" s="35">
        <v>0.77910576422318134</v>
      </c>
    </row>
    <row r="3655" spans="1:5">
      <c r="A3655" s="35">
        <v>2026</v>
      </c>
      <c r="B3655" s="35">
        <v>90</v>
      </c>
      <c r="C3655" s="35"/>
      <c r="D3655" s="6">
        <v>0.2373222303108925</v>
      </c>
      <c r="E3655" s="35">
        <v>0.7626777696891075</v>
      </c>
    </row>
    <row r="3656" spans="1:5">
      <c r="A3656" s="35">
        <v>2026</v>
      </c>
      <c r="B3656" s="35">
        <v>91</v>
      </c>
      <c r="C3656" s="35"/>
      <c r="D3656" s="6">
        <v>0.24772930397904991</v>
      </c>
      <c r="E3656" s="35">
        <v>0.75227069602095009</v>
      </c>
    </row>
    <row r="3657" spans="1:5">
      <c r="A3657" s="35">
        <v>2026</v>
      </c>
      <c r="B3657" s="35">
        <v>92</v>
      </c>
      <c r="C3657" s="35"/>
      <c r="D3657" s="6">
        <v>0.26440058133379118</v>
      </c>
      <c r="E3657" s="35">
        <v>0.73559941866620882</v>
      </c>
    </row>
    <row r="3658" spans="1:5">
      <c r="A3658" s="35">
        <v>2026</v>
      </c>
      <c r="B3658" s="35">
        <v>93</v>
      </c>
      <c r="C3658" s="35"/>
      <c r="D3658" s="6">
        <v>0.27926188832408838</v>
      </c>
      <c r="E3658" s="35">
        <v>0.72073811167591162</v>
      </c>
    </row>
    <row r="3659" spans="1:5">
      <c r="A3659" s="35">
        <v>2026</v>
      </c>
      <c r="B3659" s="35">
        <v>94</v>
      </c>
      <c r="C3659" s="35"/>
      <c r="D3659" s="6">
        <v>0.29516094871041482</v>
      </c>
      <c r="E3659" s="35">
        <v>0.70483905128958524</v>
      </c>
    </row>
    <row r="3660" spans="1:5">
      <c r="A3660" s="35">
        <v>2026</v>
      </c>
      <c r="B3660" s="35">
        <v>95</v>
      </c>
      <c r="C3660" s="35"/>
      <c r="D3660" s="6">
        <v>0.31226732732493517</v>
      </c>
      <c r="E3660" s="35">
        <v>0.68773267267506477</v>
      </c>
    </row>
    <row r="3661" spans="1:5">
      <c r="A3661" s="35">
        <v>2026</v>
      </c>
      <c r="B3661" s="35">
        <v>96</v>
      </c>
      <c r="C3661" s="35"/>
      <c r="D3661" s="6">
        <v>0.32745929446023009</v>
      </c>
      <c r="E3661" s="35">
        <v>0.67254070553976986</v>
      </c>
    </row>
    <row r="3662" spans="1:5">
      <c r="A3662" s="35">
        <v>2026</v>
      </c>
      <c r="B3662" s="35">
        <v>97</v>
      </c>
      <c r="C3662" s="35"/>
      <c r="D3662" s="6">
        <v>0.34260947603572778</v>
      </c>
      <c r="E3662" s="35">
        <v>0.65739052396427222</v>
      </c>
    </row>
    <row r="3663" spans="1:5">
      <c r="A3663" s="35">
        <v>2026</v>
      </c>
      <c r="B3663" s="35">
        <v>98</v>
      </c>
      <c r="C3663" s="35"/>
      <c r="D3663" s="6">
        <v>0.35626813281347869</v>
      </c>
      <c r="E3663" s="35">
        <v>0.64373186718652131</v>
      </c>
    </row>
    <row r="3664" spans="1:5">
      <c r="A3664" s="35">
        <v>2026</v>
      </c>
      <c r="B3664" s="35">
        <v>99</v>
      </c>
      <c r="C3664" s="35"/>
      <c r="D3664" s="6">
        <v>0.37326600367348078</v>
      </c>
      <c r="E3664" s="35">
        <v>0.62673399632651927</v>
      </c>
    </row>
    <row r="3665" spans="1:5">
      <c r="A3665" s="35">
        <v>2027</v>
      </c>
      <c r="B3665" s="35">
        <v>1</v>
      </c>
      <c r="C3665" s="35"/>
      <c r="D3665" s="6">
        <v>1.8887721790490249E-2</v>
      </c>
      <c r="E3665" s="35">
        <v>0.98111227820950975</v>
      </c>
    </row>
    <row r="3666" spans="1:5">
      <c r="A3666" s="35">
        <v>2027</v>
      </c>
      <c r="B3666" s="35">
        <v>2</v>
      </c>
      <c r="C3666" s="35"/>
      <c r="D3666" s="6">
        <v>1.150133858626734E-2</v>
      </c>
      <c r="E3666" s="35">
        <v>0.98849866141373266</v>
      </c>
    </row>
    <row r="3667" spans="1:5">
      <c r="A3667" s="35">
        <v>2027</v>
      </c>
      <c r="B3667" s="35">
        <v>3</v>
      </c>
      <c r="C3667" s="35"/>
      <c r="D3667" s="6">
        <v>7.7600281373684243E-3</v>
      </c>
      <c r="E3667" s="35">
        <v>0.99223997186263158</v>
      </c>
    </row>
    <row r="3668" spans="1:5">
      <c r="A3668" s="35">
        <v>2027</v>
      </c>
      <c r="B3668" s="35">
        <v>4</v>
      </c>
      <c r="C3668" s="35"/>
      <c r="D3668" s="6">
        <v>5.358254226377146E-3</v>
      </c>
      <c r="E3668" s="35">
        <v>0.99464174577362285</v>
      </c>
    </row>
    <row r="3669" spans="1:5">
      <c r="A3669" s="35">
        <v>2027</v>
      </c>
      <c r="B3669" s="35">
        <v>5</v>
      </c>
      <c r="C3669" s="35"/>
      <c r="D3669" s="6">
        <v>3.9793478979438524E-3</v>
      </c>
      <c r="E3669" s="35">
        <v>0.99602065210205615</v>
      </c>
    </row>
    <row r="3670" spans="1:5">
      <c r="A3670" s="35">
        <v>2027</v>
      </c>
      <c r="B3670" s="35">
        <v>6</v>
      </c>
      <c r="C3670" s="35"/>
      <c r="D3670" s="6">
        <v>3.228835305598476E-3</v>
      </c>
      <c r="E3670" s="35">
        <v>0.99677116469440152</v>
      </c>
    </row>
    <row r="3671" spans="1:5">
      <c r="A3671" s="35">
        <v>2027</v>
      </c>
      <c r="B3671" s="35">
        <v>7</v>
      </c>
      <c r="C3671" s="35"/>
      <c r="D3671" s="6">
        <v>2.6935064078619231E-3</v>
      </c>
      <c r="E3671" s="35">
        <v>0.99730649359213808</v>
      </c>
    </row>
    <row r="3672" spans="1:5">
      <c r="A3672" s="35">
        <v>2027</v>
      </c>
      <c r="B3672" s="35">
        <v>8</v>
      </c>
      <c r="C3672" s="35"/>
      <c r="D3672" s="6">
        <v>2.3954048056832318E-3</v>
      </c>
      <c r="E3672" s="35">
        <v>0.99760459519431677</v>
      </c>
    </row>
    <row r="3673" spans="1:5">
      <c r="A3673" s="35">
        <v>2027</v>
      </c>
      <c r="B3673" s="35">
        <v>9</v>
      </c>
      <c r="C3673" s="35"/>
      <c r="D3673" s="6">
        <v>2.1478110530972479E-3</v>
      </c>
      <c r="E3673" s="35">
        <v>0.99785218894690275</v>
      </c>
    </row>
    <row r="3674" spans="1:5">
      <c r="A3674" s="35">
        <v>2027</v>
      </c>
      <c r="B3674" s="35">
        <v>10</v>
      </c>
      <c r="C3674" s="35"/>
      <c r="D3674" s="6">
        <v>1.996962141323722E-3</v>
      </c>
      <c r="E3674" s="35">
        <v>0.99800303785867628</v>
      </c>
    </row>
    <row r="3675" spans="1:5">
      <c r="A3675" s="35">
        <v>2027</v>
      </c>
      <c r="B3675" s="35">
        <v>11</v>
      </c>
      <c r="C3675" s="35"/>
      <c r="D3675" s="6">
        <v>1.909437046848206E-3</v>
      </c>
      <c r="E3675" s="35">
        <v>0.99809056295315179</v>
      </c>
    </row>
    <row r="3676" spans="1:5">
      <c r="A3676" s="35">
        <v>2027</v>
      </c>
      <c r="B3676" s="35">
        <v>12</v>
      </c>
      <c r="C3676" s="35"/>
      <c r="D3676" s="6">
        <v>1.9071966516538421E-3</v>
      </c>
      <c r="E3676" s="35">
        <v>0.99809280334834616</v>
      </c>
    </row>
    <row r="3677" spans="1:5">
      <c r="A3677" s="35">
        <v>2027</v>
      </c>
      <c r="B3677" s="35">
        <v>13</v>
      </c>
      <c r="C3677" s="35"/>
      <c r="D3677" s="6">
        <v>1.9569192149179182E-3</v>
      </c>
      <c r="E3677" s="35">
        <v>0.99804308078508208</v>
      </c>
    </row>
    <row r="3678" spans="1:5">
      <c r="A3678" s="35">
        <v>2027</v>
      </c>
      <c r="B3678" s="35">
        <v>14</v>
      </c>
      <c r="C3678" s="35"/>
      <c r="D3678" s="6">
        <v>2.0685772921544832E-3</v>
      </c>
      <c r="E3678" s="35">
        <v>0.99793142270784552</v>
      </c>
    </row>
    <row r="3679" spans="1:5">
      <c r="A3679" s="35">
        <v>2027</v>
      </c>
      <c r="B3679" s="35">
        <v>15</v>
      </c>
      <c r="C3679" s="35"/>
      <c r="D3679" s="6">
        <v>2.2161683466443982E-3</v>
      </c>
      <c r="E3679" s="35">
        <v>0.9977838316533556</v>
      </c>
    </row>
    <row r="3680" spans="1:5">
      <c r="A3680" s="35">
        <v>2027</v>
      </c>
      <c r="B3680" s="35">
        <v>16</v>
      </c>
      <c r="C3680" s="35"/>
      <c r="D3680" s="6">
        <v>2.4220582414464791E-3</v>
      </c>
      <c r="E3680" s="35">
        <v>0.99757794175855352</v>
      </c>
    </row>
    <row r="3681" spans="1:5">
      <c r="A3681" s="35">
        <v>2027</v>
      </c>
      <c r="B3681" s="35">
        <v>17</v>
      </c>
      <c r="C3681" s="35"/>
      <c r="D3681" s="6">
        <v>2.6371499917927639E-3</v>
      </c>
      <c r="E3681" s="35">
        <v>0.99736285000820724</v>
      </c>
    </row>
    <row r="3682" spans="1:5">
      <c r="A3682" s="35">
        <v>2027</v>
      </c>
      <c r="B3682" s="35">
        <v>18</v>
      </c>
      <c r="C3682" s="35"/>
      <c r="D3682" s="6">
        <v>2.9343576665596949E-3</v>
      </c>
      <c r="E3682" s="35">
        <v>0.99706564233344031</v>
      </c>
    </row>
    <row r="3683" spans="1:5">
      <c r="A3683" s="35">
        <v>2027</v>
      </c>
      <c r="B3683" s="35">
        <v>19</v>
      </c>
      <c r="C3683" s="35"/>
      <c r="D3683" s="6">
        <v>3.1751486482751719E-3</v>
      </c>
      <c r="E3683" s="35">
        <v>0.99682485135172483</v>
      </c>
    </row>
    <row r="3684" spans="1:5">
      <c r="A3684" s="35">
        <v>2027</v>
      </c>
      <c r="B3684" s="35">
        <v>20</v>
      </c>
      <c r="C3684" s="35"/>
      <c r="D3684" s="6">
        <v>3.4183755793519839E-3</v>
      </c>
      <c r="E3684" s="35">
        <v>0.99658162442064802</v>
      </c>
    </row>
    <row r="3685" spans="1:5">
      <c r="A3685" s="35">
        <v>2027</v>
      </c>
      <c r="B3685" s="35">
        <v>21</v>
      </c>
      <c r="C3685" s="35"/>
      <c r="D3685" s="6">
        <v>3.638585110795511E-3</v>
      </c>
      <c r="E3685" s="35">
        <v>0.99636141488920449</v>
      </c>
    </row>
    <row r="3686" spans="1:5">
      <c r="A3686" s="35">
        <v>2027</v>
      </c>
      <c r="B3686" s="35">
        <v>22</v>
      </c>
      <c r="C3686" s="35"/>
      <c r="D3686" s="6">
        <v>3.828858540183E-3</v>
      </c>
      <c r="E3686" s="35">
        <v>0.996171141459817</v>
      </c>
    </row>
    <row r="3687" spans="1:5">
      <c r="A3687" s="35">
        <v>2027</v>
      </c>
      <c r="B3687" s="35">
        <v>23</v>
      </c>
      <c r="C3687" s="35"/>
      <c r="D3687" s="6">
        <v>3.9808196385371364E-3</v>
      </c>
      <c r="E3687" s="35">
        <v>0.99601918036146286</v>
      </c>
    </row>
    <row r="3688" spans="1:5">
      <c r="A3688" s="35">
        <v>2027</v>
      </c>
      <c r="B3688" s="35">
        <v>24</v>
      </c>
      <c r="C3688" s="35"/>
      <c r="D3688" s="6">
        <v>4.1172275991133711E-3</v>
      </c>
      <c r="E3688" s="35">
        <v>0.99588277240088663</v>
      </c>
    </row>
    <row r="3689" spans="1:5">
      <c r="A3689" s="35">
        <v>2027</v>
      </c>
      <c r="B3689" s="35">
        <v>25</v>
      </c>
      <c r="C3689" s="35"/>
      <c r="D3689" s="6">
        <v>4.2396542788309946E-3</v>
      </c>
      <c r="E3689" s="35">
        <v>0.995760345721169</v>
      </c>
    </row>
    <row r="3690" spans="1:5">
      <c r="A3690" s="35">
        <v>2027</v>
      </c>
      <c r="B3690" s="35">
        <v>26</v>
      </c>
      <c r="C3690" s="35"/>
      <c r="D3690" s="6">
        <v>4.3537689953143674E-3</v>
      </c>
      <c r="E3690" s="35">
        <v>0.99564623100468563</v>
      </c>
    </row>
    <row r="3691" spans="1:5">
      <c r="A3691" s="35">
        <v>2027</v>
      </c>
      <c r="B3691" s="35">
        <v>27</v>
      </c>
      <c r="C3691" s="35"/>
      <c r="D3691" s="6">
        <v>4.4712812156202384E-3</v>
      </c>
      <c r="E3691" s="35">
        <v>0.99552871878437976</v>
      </c>
    </row>
    <row r="3692" spans="1:5">
      <c r="A3692" s="35">
        <v>2027</v>
      </c>
      <c r="B3692" s="35">
        <v>28</v>
      </c>
      <c r="C3692" s="35"/>
      <c r="D3692" s="6">
        <v>4.7185449436819571E-3</v>
      </c>
      <c r="E3692" s="35">
        <v>0.99528145505631804</v>
      </c>
    </row>
    <row r="3693" spans="1:5">
      <c r="A3693" s="35">
        <v>2027</v>
      </c>
      <c r="B3693" s="35">
        <v>29</v>
      </c>
      <c r="C3693" s="35"/>
      <c r="D3693" s="6">
        <v>4.8367417866048701E-3</v>
      </c>
      <c r="E3693" s="35">
        <v>0.99516325821339513</v>
      </c>
    </row>
    <row r="3694" spans="1:5">
      <c r="A3694" s="35">
        <v>2027</v>
      </c>
      <c r="B3694" s="35">
        <v>30</v>
      </c>
      <c r="C3694" s="35"/>
      <c r="D3694" s="6">
        <v>5.0330848484778654E-3</v>
      </c>
      <c r="E3694" s="35">
        <v>0.99496691515152214</v>
      </c>
    </row>
    <row r="3695" spans="1:5">
      <c r="A3695" s="35">
        <v>2027</v>
      </c>
      <c r="B3695" s="35">
        <v>31</v>
      </c>
      <c r="C3695" s="35"/>
      <c r="D3695" s="6">
        <v>5.1399630702212429E-3</v>
      </c>
      <c r="E3695" s="35">
        <v>0.99486003692977876</v>
      </c>
    </row>
    <row r="3696" spans="1:5">
      <c r="A3696" s="35">
        <v>2027</v>
      </c>
      <c r="B3696" s="35">
        <v>32</v>
      </c>
      <c r="C3696" s="35"/>
      <c r="D3696" s="6">
        <v>5.3773205896129328E-3</v>
      </c>
      <c r="E3696" s="35">
        <v>0.99462267941038707</v>
      </c>
    </row>
    <row r="3697" spans="1:5">
      <c r="A3697" s="35">
        <v>2027</v>
      </c>
      <c r="B3697" s="35">
        <v>33</v>
      </c>
      <c r="C3697" s="35"/>
      <c r="D3697" s="6">
        <v>5.5753830688379802E-3</v>
      </c>
      <c r="E3697" s="35">
        <v>0.99442461693116202</v>
      </c>
    </row>
    <row r="3698" spans="1:5">
      <c r="A3698" s="35">
        <v>2027</v>
      </c>
      <c r="B3698" s="35">
        <v>34</v>
      </c>
      <c r="C3698" s="35"/>
      <c r="D3698" s="6">
        <v>5.7899435196847593E-3</v>
      </c>
      <c r="E3698" s="35">
        <v>0.99421005648031524</v>
      </c>
    </row>
    <row r="3699" spans="1:5">
      <c r="A3699" s="35">
        <v>2027</v>
      </c>
      <c r="B3699" s="35">
        <v>35</v>
      </c>
      <c r="C3699" s="35"/>
      <c r="D3699" s="6">
        <v>6.0420239960208288E-3</v>
      </c>
      <c r="E3699" s="35">
        <v>0.99395797600397917</v>
      </c>
    </row>
    <row r="3700" spans="1:5">
      <c r="A3700" s="35">
        <v>2027</v>
      </c>
      <c r="B3700" s="35">
        <v>36</v>
      </c>
      <c r="C3700" s="35"/>
      <c r="D3700" s="6">
        <v>6.2830009895811223E-3</v>
      </c>
      <c r="E3700" s="35">
        <v>0.99371699901041888</v>
      </c>
    </row>
    <row r="3701" spans="1:5">
      <c r="A3701" s="35">
        <v>2027</v>
      </c>
      <c r="B3701" s="35">
        <v>37</v>
      </c>
      <c r="C3701" s="35"/>
      <c r="D3701" s="6">
        <v>6.518251385999152E-3</v>
      </c>
      <c r="E3701" s="35">
        <v>0.99348174861400085</v>
      </c>
    </row>
    <row r="3702" spans="1:5">
      <c r="A3702" s="35">
        <v>2027</v>
      </c>
      <c r="B3702" s="35">
        <v>38</v>
      </c>
      <c r="C3702" s="35"/>
      <c r="D3702" s="6">
        <v>6.9400705975636301E-3</v>
      </c>
      <c r="E3702" s="35">
        <v>0.99305992940243637</v>
      </c>
    </row>
    <row r="3703" spans="1:5">
      <c r="A3703" s="35">
        <v>2027</v>
      </c>
      <c r="B3703" s="35">
        <v>39</v>
      </c>
      <c r="C3703" s="35"/>
      <c r="D3703" s="6">
        <v>7.1839131780176979E-3</v>
      </c>
      <c r="E3703" s="35">
        <v>0.9928160868219823</v>
      </c>
    </row>
    <row r="3704" spans="1:5">
      <c r="A3704" s="35">
        <v>2027</v>
      </c>
      <c r="B3704" s="35">
        <v>40</v>
      </c>
      <c r="C3704" s="35"/>
      <c r="D3704" s="6">
        <v>7.5552414351395258E-3</v>
      </c>
      <c r="E3704" s="35">
        <v>0.99244475856486047</v>
      </c>
    </row>
    <row r="3705" spans="1:5">
      <c r="A3705" s="35">
        <v>2027</v>
      </c>
      <c r="B3705" s="35">
        <v>41</v>
      </c>
      <c r="C3705" s="35"/>
      <c r="D3705" s="6">
        <v>7.715129748896099E-3</v>
      </c>
      <c r="E3705" s="35">
        <v>0.9922848702511039</v>
      </c>
    </row>
    <row r="3706" spans="1:5">
      <c r="A3706" s="35">
        <v>2027</v>
      </c>
      <c r="B3706" s="35">
        <v>42</v>
      </c>
      <c r="C3706" s="35"/>
      <c r="D3706" s="6">
        <v>8.1367752672125704E-3</v>
      </c>
      <c r="E3706" s="35">
        <v>0.99186322473278743</v>
      </c>
    </row>
    <row r="3707" spans="1:5">
      <c r="A3707" s="35">
        <v>2027</v>
      </c>
      <c r="B3707" s="35">
        <v>43</v>
      </c>
      <c r="C3707" s="35"/>
      <c r="D3707" s="6">
        <v>8.3726901856338021E-3</v>
      </c>
      <c r="E3707" s="35">
        <v>0.9916273098143662</v>
      </c>
    </row>
    <row r="3708" spans="1:5">
      <c r="A3708" s="35">
        <v>2027</v>
      </c>
      <c r="B3708" s="35">
        <v>44</v>
      </c>
      <c r="C3708" s="35"/>
      <c r="D3708" s="6">
        <v>8.7123476416486323E-3</v>
      </c>
      <c r="E3708" s="35">
        <v>0.99128765235835137</v>
      </c>
    </row>
    <row r="3709" spans="1:5">
      <c r="A3709" s="35">
        <v>2027</v>
      </c>
      <c r="B3709" s="35">
        <v>45</v>
      </c>
      <c r="C3709" s="35"/>
      <c r="D3709" s="6">
        <v>9.1268528538114291E-3</v>
      </c>
      <c r="E3709" s="35">
        <v>0.99087314714618857</v>
      </c>
    </row>
    <row r="3710" spans="1:5">
      <c r="A3710" s="35">
        <v>2027</v>
      </c>
      <c r="B3710" s="35">
        <v>46</v>
      </c>
      <c r="C3710" s="35"/>
      <c r="D3710" s="6">
        <v>9.4672415354353223E-3</v>
      </c>
      <c r="E3710" s="35">
        <v>0.99053275846456468</v>
      </c>
    </row>
    <row r="3711" spans="1:5">
      <c r="A3711" s="35">
        <v>2027</v>
      </c>
      <c r="B3711" s="35">
        <v>47</v>
      </c>
      <c r="C3711" s="35"/>
      <c r="D3711" s="6">
        <v>9.9177091951926366E-3</v>
      </c>
      <c r="E3711" s="35">
        <v>0.99008229080480736</v>
      </c>
    </row>
    <row r="3712" spans="1:5">
      <c r="A3712" s="35">
        <v>2027</v>
      </c>
      <c r="B3712" s="35">
        <v>48</v>
      </c>
      <c r="C3712" s="35"/>
      <c r="D3712" s="6">
        <v>1.0641120670353501E-2</v>
      </c>
      <c r="E3712" s="35">
        <v>0.9893588793296465</v>
      </c>
    </row>
    <row r="3713" spans="1:5">
      <c r="A3713" s="35">
        <v>2027</v>
      </c>
      <c r="B3713" s="35">
        <v>49</v>
      </c>
      <c r="C3713" s="35"/>
      <c r="D3713" s="6">
        <v>1.122090782039353E-2</v>
      </c>
      <c r="E3713" s="35">
        <v>0.98877909217960647</v>
      </c>
    </row>
    <row r="3714" spans="1:5">
      <c r="A3714" s="35">
        <v>2027</v>
      </c>
      <c r="B3714" s="35">
        <v>50</v>
      </c>
      <c r="C3714" s="35"/>
      <c r="D3714" s="6">
        <v>1.204819979487848E-2</v>
      </c>
      <c r="E3714" s="35">
        <v>0.98795180020512152</v>
      </c>
    </row>
    <row r="3715" spans="1:5">
      <c r="A3715" s="35">
        <v>2027</v>
      </c>
      <c r="B3715" s="35">
        <v>51</v>
      </c>
      <c r="C3715" s="35"/>
      <c r="D3715" s="6">
        <v>1.252121082548097E-2</v>
      </c>
      <c r="E3715" s="35">
        <v>0.98747878917451903</v>
      </c>
    </row>
    <row r="3716" spans="1:5">
      <c r="A3716" s="35">
        <v>2027</v>
      </c>
      <c r="B3716" s="35">
        <v>52</v>
      </c>
      <c r="C3716" s="35"/>
      <c r="D3716" s="6">
        <v>1.343107990631864E-2</v>
      </c>
      <c r="E3716" s="35">
        <v>0.98656892009368136</v>
      </c>
    </row>
    <row r="3717" spans="1:5">
      <c r="A3717" s="35">
        <v>2027</v>
      </c>
      <c r="B3717" s="35">
        <v>53</v>
      </c>
      <c r="C3717" s="35"/>
      <c r="D3717" s="6">
        <v>1.409108433156281E-2</v>
      </c>
      <c r="E3717" s="35">
        <v>0.98590891566843719</v>
      </c>
    </row>
    <row r="3718" spans="1:5">
      <c r="A3718" s="35">
        <v>2027</v>
      </c>
      <c r="B3718" s="35">
        <v>54</v>
      </c>
      <c r="C3718" s="35"/>
      <c r="D3718" s="6">
        <v>1.4891340406790301E-2</v>
      </c>
      <c r="E3718" s="35">
        <v>0.9851086595932097</v>
      </c>
    </row>
    <row r="3719" spans="1:5">
      <c r="A3719" s="35">
        <v>2027</v>
      </c>
      <c r="B3719" s="35">
        <v>55</v>
      </c>
      <c r="C3719" s="35"/>
      <c r="D3719" s="6">
        <v>1.5681952598925131E-2</v>
      </c>
      <c r="E3719" s="35">
        <v>0.98431804740107487</v>
      </c>
    </row>
    <row r="3720" spans="1:5">
      <c r="A3720" s="35">
        <v>2027</v>
      </c>
      <c r="B3720" s="35">
        <v>56</v>
      </c>
      <c r="C3720" s="35"/>
      <c r="D3720" s="6">
        <v>1.659858572677431E-2</v>
      </c>
      <c r="E3720" s="35">
        <v>0.98340141427322569</v>
      </c>
    </row>
    <row r="3721" spans="1:5">
      <c r="A3721" s="35">
        <v>2027</v>
      </c>
      <c r="B3721" s="35">
        <v>57</v>
      </c>
      <c r="C3721" s="35"/>
      <c r="D3721" s="6">
        <v>1.754031879821261E-2</v>
      </c>
      <c r="E3721" s="35">
        <v>0.98245968120178739</v>
      </c>
    </row>
    <row r="3722" spans="1:5">
      <c r="A3722" s="35">
        <v>2027</v>
      </c>
      <c r="B3722" s="35">
        <v>58</v>
      </c>
      <c r="C3722" s="35"/>
      <c r="D3722" s="6">
        <v>1.902536597782933E-2</v>
      </c>
      <c r="E3722" s="35">
        <v>0.98097463402217067</v>
      </c>
    </row>
    <row r="3723" spans="1:5">
      <c r="A3723" s="35">
        <v>2027</v>
      </c>
      <c r="B3723" s="35">
        <v>59</v>
      </c>
      <c r="C3723" s="35"/>
      <c r="D3723" s="6">
        <v>2.0380394092322729E-2</v>
      </c>
      <c r="E3723" s="35">
        <v>0.97961960590767727</v>
      </c>
    </row>
    <row r="3724" spans="1:5">
      <c r="A3724" s="35">
        <v>2027</v>
      </c>
      <c r="B3724" s="35">
        <v>60</v>
      </c>
      <c r="C3724" s="35"/>
      <c r="D3724" s="6">
        <v>2.2395820628468451E-2</v>
      </c>
      <c r="E3724" s="35">
        <v>0.97760417937153155</v>
      </c>
    </row>
    <row r="3725" spans="1:5">
      <c r="A3725" s="35">
        <v>2027</v>
      </c>
      <c r="B3725" s="35">
        <v>61</v>
      </c>
      <c r="C3725" s="35"/>
      <c r="D3725" s="6">
        <v>2.3693493875001411E-2</v>
      </c>
      <c r="E3725" s="35">
        <v>0.97630650612499859</v>
      </c>
    </row>
    <row r="3726" spans="1:5">
      <c r="A3726" s="35">
        <v>2027</v>
      </c>
      <c r="B3726" s="35">
        <v>62</v>
      </c>
      <c r="C3726" s="35"/>
      <c r="D3726" s="6">
        <v>2.5993698240987521E-2</v>
      </c>
      <c r="E3726" s="35">
        <v>0.97400630175901248</v>
      </c>
    </row>
    <row r="3727" spans="1:5">
      <c r="A3727" s="35">
        <v>2027</v>
      </c>
      <c r="B3727" s="35">
        <v>63</v>
      </c>
      <c r="C3727" s="35"/>
      <c r="D3727" s="6">
        <v>2.806281456061965E-2</v>
      </c>
      <c r="E3727" s="35">
        <v>0.97193718543938035</v>
      </c>
    </row>
    <row r="3728" spans="1:5">
      <c r="A3728" s="35">
        <v>2027</v>
      </c>
      <c r="B3728" s="35">
        <v>64</v>
      </c>
      <c r="C3728" s="35"/>
      <c r="D3728" s="6">
        <v>3.034891850204002E-2</v>
      </c>
      <c r="E3728" s="35">
        <v>0.96965108149795998</v>
      </c>
    </row>
    <row r="3729" spans="1:5">
      <c r="A3729" s="35">
        <v>2027</v>
      </c>
      <c r="B3729" s="35">
        <v>65</v>
      </c>
      <c r="C3729" s="35"/>
      <c r="D3729" s="6">
        <v>3.2914640286195507E-2</v>
      </c>
      <c r="E3729" s="35">
        <v>0.96708535971380449</v>
      </c>
    </row>
    <row r="3730" spans="1:5">
      <c r="A3730" s="35">
        <v>2027</v>
      </c>
      <c r="B3730" s="35">
        <v>66</v>
      </c>
      <c r="C3730" s="35"/>
      <c r="D3730" s="6">
        <v>3.5307541396525248E-2</v>
      </c>
      <c r="E3730" s="35">
        <v>0.96469245860347475</v>
      </c>
    </row>
    <row r="3731" spans="1:5">
      <c r="A3731" s="35">
        <v>2027</v>
      </c>
      <c r="B3731" s="35">
        <v>67</v>
      </c>
      <c r="C3731" s="35"/>
      <c r="D3731" s="6">
        <v>3.8271173867300057E-2</v>
      </c>
      <c r="E3731" s="35">
        <v>0.96172882613269994</v>
      </c>
    </row>
    <row r="3732" spans="1:5">
      <c r="A3732" s="35">
        <v>2027</v>
      </c>
      <c r="B3732" s="35">
        <v>68</v>
      </c>
      <c r="C3732" s="35"/>
      <c r="D3732" s="6">
        <v>4.2012483467657069E-2</v>
      </c>
      <c r="E3732" s="35">
        <v>0.95798751653234293</v>
      </c>
    </row>
    <row r="3733" spans="1:5">
      <c r="A3733" s="35">
        <v>2027</v>
      </c>
      <c r="B3733" s="35">
        <v>69</v>
      </c>
      <c r="C3733" s="35"/>
      <c r="D3733" s="6">
        <v>4.5501444552390247E-2</v>
      </c>
      <c r="E3733" s="35">
        <v>0.95449855544760975</v>
      </c>
    </row>
    <row r="3734" spans="1:5">
      <c r="A3734" s="35">
        <v>2027</v>
      </c>
      <c r="B3734" s="35">
        <v>70</v>
      </c>
      <c r="C3734" s="35"/>
      <c r="D3734" s="6">
        <v>5.0637409955284651E-2</v>
      </c>
      <c r="E3734" s="35">
        <v>0.94936259004471535</v>
      </c>
    </row>
    <row r="3735" spans="1:5">
      <c r="A3735" s="35">
        <v>2027</v>
      </c>
      <c r="B3735" s="35">
        <v>71</v>
      </c>
      <c r="C3735" s="35"/>
      <c r="D3735" s="6">
        <v>5.4019077446757928E-2</v>
      </c>
      <c r="E3735" s="35">
        <v>0.94598092255324207</v>
      </c>
    </row>
    <row r="3736" spans="1:5">
      <c r="A3736" s="35">
        <v>2027</v>
      </c>
      <c r="B3736" s="35">
        <v>72</v>
      </c>
      <c r="C3736" s="35"/>
      <c r="D3736" s="6">
        <v>5.9913068620032983E-2</v>
      </c>
      <c r="E3736" s="35">
        <v>0.94008693137996702</v>
      </c>
    </row>
    <row r="3737" spans="1:5">
      <c r="A3737" s="35">
        <v>2027</v>
      </c>
      <c r="B3737" s="35">
        <v>73</v>
      </c>
      <c r="C3737" s="35"/>
      <c r="D3737" s="6">
        <v>6.5054262089205395E-2</v>
      </c>
      <c r="E3737" s="35">
        <v>0.93494573791079461</v>
      </c>
    </row>
    <row r="3738" spans="1:5">
      <c r="A3738" s="35">
        <v>2027</v>
      </c>
      <c r="B3738" s="35">
        <v>74</v>
      </c>
      <c r="C3738" s="35"/>
      <c r="D3738" s="6">
        <v>7.0910519611681821E-2</v>
      </c>
      <c r="E3738" s="35">
        <v>0.92908948038831818</v>
      </c>
    </row>
    <row r="3739" spans="1:5">
      <c r="A3739" s="35">
        <v>2027</v>
      </c>
      <c r="B3739" s="35">
        <v>75</v>
      </c>
      <c r="C3739" s="35"/>
      <c r="D3739" s="6">
        <v>7.7330274922430164E-2</v>
      </c>
      <c r="E3739" s="35">
        <v>0.92266972507756984</v>
      </c>
    </row>
    <row r="3740" spans="1:5">
      <c r="A3740" s="35">
        <v>2027</v>
      </c>
      <c r="B3740" s="35">
        <v>76</v>
      </c>
      <c r="C3740" s="35"/>
      <c r="D3740" s="6">
        <v>8.3588183752334677E-2</v>
      </c>
      <c r="E3740" s="35">
        <v>0.91641181624766532</v>
      </c>
    </row>
    <row r="3741" spans="1:5">
      <c r="A3741" s="35">
        <v>2027</v>
      </c>
      <c r="B3741" s="35">
        <v>77</v>
      </c>
      <c r="C3741" s="35"/>
      <c r="D3741" s="6">
        <v>9.0302536856517679E-2</v>
      </c>
      <c r="E3741" s="35">
        <v>0.90969746314348232</v>
      </c>
    </row>
    <row r="3742" spans="1:5">
      <c r="A3742" s="35">
        <v>2027</v>
      </c>
      <c r="B3742" s="35">
        <v>78</v>
      </c>
      <c r="C3742" s="35"/>
      <c r="D3742" s="6">
        <v>9.9191156870793495E-2</v>
      </c>
      <c r="E3742" s="35">
        <v>0.9008088431292065</v>
      </c>
    </row>
    <row r="3743" spans="1:5">
      <c r="A3743" s="35">
        <v>2027</v>
      </c>
      <c r="B3743" s="35">
        <v>79</v>
      </c>
      <c r="C3743" s="35"/>
      <c r="D3743" s="6">
        <v>0.1066887993680667</v>
      </c>
      <c r="E3743" s="35">
        <v>0.89331120063193326</v>
      </c>
    </row>
    <row r="3744" spans="1:5">
      <c r="A3744" s="35">
        <v>2027</v>
      </c>
      <c r="B3744" s="35">
        <v>80</v>
      </c>
      <c r="C3744" s="35"/>
      <c r="D3744" s="6">
        <v>0.1164705457700369</v>
      </c>
      <c r="E3744" s="35">
        <v>0.8835294542299631</v>
      </c>
    </row>
    <row r="3745" spans="1:5">
      <c r="A3745" s="35">
        <v>2027</v>
      </c>
      <c r="B3745" s="35">
        <v>81</v>
      </c>
      <c r="C3745" s="35"/>
      <c r="D3745" s="6">
        <v>0.1235636067866288</v>
      </c>
      <c r="E3745" s="35">
        <v>0.87643639321337119</v>
      </c>
    </row>
    <row r="3746" spans="1:5">
      <c r="A3746" s="35">
        <v>2027</v>
      </c>
      <c r="B3746" s="35">
        <v>82</v>
      </c>
      <c r="C3746" s="35"/>
      <c r="D3746" s="6">
        <v>0.13570048148931249</v>
      </c>
      <c r="E3746" s="35">
        <v>0.86429951851068754</v>
      </c>
    </row>
    <row r="3747" spans="1:5">
      <c r="A3747" s="35">
        <v>2027</v>
      </c>
      <c r="B3747" s="35">
        <v>83</v>
      </c>
      <c r="C3747" s="35"/>
      <c r="D3747" s="6">
        <v>0.14644363943868491</v>
      </c>
      <c r="E3747" s="35">
        <v>0.85355636056131512</v>
      </c>
    </row>
    <row r="3748" spans="1:5">
      <c r="A3748" s="35">
        <v>2027</v>
      </c>
      <c r="B3748" s="35">
        <v>84</v>
      </c>
      <c r="C3748" s="35"/>
      <c r="D3748" s="6">
        <v>0.15887059260052419</v>
      </c>
      <c r="E3748" s="35">
        <v>0.84112940739947584</v>
      </c>
    </row>
    <row r="3749" spans="1:5">
      <c r="A3749" s="35">
        <v>2027</v>
      </c>
      <c r="B3749" s="35">
        <v>85</v>
      </c>
      <c r="C3749" s="35"/>
      <c r="D3749" s="6">
        <v>0.1702204049689805</v>
      </c>
      <c r="E3749" s="35">
        <v>0.8297795950310195</v>
      </c>
    </row>
    <row r="3750" spans="1:5">
      <c r="A3750" s="35">
        <v>2027</v>
      </c>
      <c r="B3750" s="35">
        <v>86</v>
      </c>
      <c r="C3750" s="35"/>
      <c r="D3750" s="6">
        <v>0.18246481129240771</v>
      </c>
      <c r="E3750" s="35">
        <v>0.81753518870759234</v>
      </c>
    </row>
    <row r="3751" spans="1:5">
      <c r="A3751" s="35">
        <v>2027</v>
      </c>
      <c r="B3751" s="35">
        <v>87</v>
      </c>
      <c r="C3751" s="35"/>
      <c r="D3751" s="6">
        <v>0.1945539330343731</v>
      </c>
      <c r="E3751" s="35">
        <v>0.80544606696562693</v>
      </c>
    </row>
    <row r="3752" spans="1:5">
      <c r="A3752" s="35">
        <v>2027</v>
      </c>
      <c r="B3752" s="35">
        <v>88</v>
      </c>
      <c r="C3752" s="35"/>
      <c r="D3752" s="6">
        <v>0.20857519156196699</v>
      </c>
      <c r="E3752" s="35">
        <v>0.79142480843803298</v>
      </c>
    </row>
    <row r="3753" spans="1:5">
      <c r="A3753" s="35">
        <v>2027</v>
      </c>
      <c r="B3753" s="35">
        <v>89</v>
      </c>
      <c r="C3753" s="35"/>
      <c r="D3753" s="6">
        <v>0.22096745187210309</v>
      </c>
      <c r="E3753" s="35">
        <v>0.77903254812789691</v>
      </c>
    </row>
    <row r="3754" spans="1:5">
      <c r="A3754" s="35">
        <v>2027</v>
      </c>
      <c r="B3754" s="35">
        <v>90</v>
      </c>
      <c r="C3754" s="35"/>
      <c r="D3754" s="6">
        <v>0.23739735360520359</v>
      </c>
      <c r="E3754" s="35">
        <v>0.76260264639479636</v>
      </c>
    </row>
    <row r="3755" spans="1:5">
      <c r="A3755" s="35">
        <v>2027</v>
      </c>
      <c r="B3755" s="35">
        <v>91</v>
      </c>
      <c r="C3755" s="35"/>
      <c r="D3755" s="6">
        <v>0.24780119211032381</v>
      </c>
      <c r="E3755" s="35">
        <v>0.75219880788967619</v>
      </c>
    </row>
    <row r="3756" spans="1:5">
      <c r="A3756" s="35">
        <v>2027</v>
      </c>
      <c r="B3756" s="35">
        <v>92</v>
      </c>
      <c r="C3756" s="35"/>
      <c r="D3756" s="6">
        <v>0.2644726604482579</v>
      </c>
      <c r="E3756" s="35">
        <v>0.7355273395517421</v>
      </c>
    </row>
    <row r="3757" spans="1:5">
      <c r="A3757" s="35">
        <v>2027</v>
      </c>
      <c r="B3757" s="35">
        <v>93</v>
      </c>
      <c r="C3757" s="35"/>
      <c r="D3757" s="6">
        <v>0.27933252673577602</v>
      </c>
      <c r="E3757" s="35">
        <v>0.72066747326422398</v>
      </c>
    </row>
    <row r="3758" spans="1:5">
      <c r="A3758" s="35">
        <v>2027</v>
      </c>
      <c r="B3758" s="35">
        <v>94</v>
      </c>
      <c r="C3758" s="35"/>
      <c r="D3758" s="6">
        <v>0.29523070260970452</v>
      </c>
      <c r="E3758" s="35">
        <v>0.70476929739029548</v>
      </c>
    </row>
    <row r="3759" spans="1:5">
      <c r="A3759" s="35">
        <v>2027</v>
      </c>
      <c r="B3759" s="35">
        <v>95</v>
      </c>
      <c r="C3759" s="35"/>
      <c r="D3759" s="6">
        <v>0.31233743706537492</v>
      </c>
      <c r="E3759" s="35">
        <v>0.68766256293462513</v>
      </c>
    </row>
    <row r="3760" spans="1:5">
      <c r="A3760" s="35">
        <v>2027</v>
      </c>
      <c r="B3760" s="35">
        <v>96</v>
      </c>
      <c r="C3760" s="35"/>
      <c r="D3760" s="6">
        <v>0.32752794608829178</v>
      </c>
      <c r="E3760" s="35">
        <v>0.67247205391170817</v>
      </c>
    </row>
    <row r="3761" spans="1:5">
      <c r="A3761" s="35">
        <v>2027</v>
      </c>
      <c r="B3761" s="35">
        <v>97</v>
      </c>
      <c r="C3761" s="35"/>
      <c r="D3761" s="6">
        <v>0.34200371297244031</v>
      </c>
      <c r="E3761" s="35">
        <v>0.65799628702755975</v>
      </c>
    </row>
    <row r="3762" spans="1:5">
      <c r="A3762" s="35">
        <v>2027</v>
      </c>
      <c r="B3762" s="35">
        <v>98</v>
      </c>
      <c r="C3762" s="35"/>
      <c r="D3762" s="6">
        <v>0.35633412599254599</v>
      </c>
      <c r="E3762" s="35">
        <v>0.64366587400745401</v>
      </c>
    </row>
    <row r="3763" spans="1:5">
      <c r="A3763" s="35">
        <v>2027</v>
      </c>
      <c r="B3763" s="35">
        <v>99</v>
      </c>
      <c r="C3763" s="35"/>
      <c r="D3763" s="6">
        <v>0.37332990893611029</v>
      </c>
      <c r="E3763" s="35">
        <v>0.62667009106388971</v>
      </c>
    </row>
    <row r="3764" spans="1:5">
      <c r="A3764" s="35">
        <v>2028</v>
      </c>
      <c r="B3764" s="35">
        <v>1</v>
      </c>
      <c r="C3764" s="35"/>
      <c r="D3764" s="6">
        <v>1.8947839091488668E-2</v>
      </c>
      <c r="E3764" s="35">
        <v>0.98105216090851133</v>
      </c>
    </row>
    <row r="3765" spans="1:5">
      <c r="A3765" s="35">
        <v>2028</v>
      </c>
      <c r="B3765" s="35">
        <v>2</v>
      </c>
      <c r="C3765" s="35"/>
      <c r="D3765" s="6">
        <v>1.1537980029200919E-2</v>
      </c>
      <c r="E3765" s="35">
        <v>0.98846201997079908</v>
      </c>
    </row>
    <row r="3766" spans="1:5">
      <c r="A3766" s="35">
        <v>2028</v>
      </c>
      <c r="B3766" s="35">
        <v>3</v>
      </c>
      <c r="C3766" s="35"/>
      <c r="D3766" s="6">
        <v>7.7845262598070786E-3</v>
      </c>
      <c r="E3766" s="35">
        <v>0.99221547374019292</v>
      </c>
    </row>
    <row r="3767" spans="1:5">
      <c r="A3767" s="35">
        <v>2028</v>
      </c>
      <c r="B3767" s="35">
        <v>4</v>
      </c>
      <c r="C3767" s="35"/>
      <c r="D3767" s="6">
        <v>5.3747263812273793E-3</v>
      </c>
      <c r="E3767" s="35">
        <v>0.99462527361877262</v>
      </c>
    </row>
    <row r="3768" spans="1:5">
      <c r="A3768" s="35">
        <v>2028</v>
      </c>
      <c r="B3768" s="35">
        <v>5</v>
      </c>
      <c r="C3768" s="35"/>
      <c r="D3768" s="6">
        <v>3.9913856551789806E-3</v>
      </c>
      <c r="E3768" s="35">
        <v>0.99600861434482102</v>
      </c>
    </row>
    <row r="3769" spans="1:5">
      <c r="A3769" s="35">
        <v>2028</v>
      </c>
      <c r="B3769" s="35">
        <v>6</v>
      </c>
      <c r="C3769" s="35"/>
      <c r="D3769" s="6">
        <v>3.2384085906949078E-3</v>
      </c>
      <c r="E3769" s="35">
        <v>0.99676159140930509</v>
      </c>
    </row>
    <row r="3770" spans="1:5">
      <c r="A3770" s="35">
        <v>2028</v>
      </c>
      <c r="B3770" s="35">
        <v>7</v>
      </c>
      <c r="C3770" s="35"/>
      <c r="D3770" s="6">
        <v>2.70126558821504E-3</v>
      </c>
      <c r="E3770" s="35">
        <v>0.99729873441178496</v>
      </c>
    </row>
    <row r="3771" spans="1:5">
      <c r="A3771" s="35">
        <v>2028</v>
      </c>
      <c r="B3771" s="35">
        <v>8</v>
      </c>
      <c r="C3771" s="35"/>
      <c r="D3771" s="6">
        <v>2.3354456877248131E-3</v>
      </c>
      <c r="E3771" s="35">
        <v>0.99766455431227519</v>
      </c>
    </row>
    <row r="3772" spans="1:5">
      <c r="A3772" s="35">
        <v>2028</v>
      </c>
      <c r="B3772" s="35">
        <v>9</v>
      </c>
      <c r="C3772" s="35"/>
      <c r="D3772" s="6">
        <v>2.1537371969423398E-3</v>
      </c>
      <c r="E3772" s="35">
        <v>0.99784626280305766</v>
      </c>
    </row>
    <row r="3773" spans="1:5">
      <c r="A3773" s="35">
        <v>2028</v>
      </c>
      <c r="B3773" s="35">
        <v>10</v>
      </c>
      <c r="C3773" s="35"/>
      <c r="D3773" s="6">
        <v>2.002338398345294E-3</v>
      </c>
      <c r="E3773" s="35">
        <v>0.99799766160165471</v>
      </c>
    </row>
    <row r="3774" spans="1:5">
      <c r="A3774" s="35">
        <v>2028</v>
      </c>
      <c r="B3774" s="35">
        <v>11</v>
      </c>
      <c r="C3774" s="35"/>
      <c r="D3774" s="6">
        <v>1.9144211895875121E-3</v>
      </c>
      <c r="E3774" s="35">
        <v>0.99808557881041249</v>
      </c>
    </row>
    <row r="3775" spans="1:5">
      <c r="A3775" s="35">
        <v>2028</v>
      </c>
      <c r="B3775" s="35">
        <v>12</v>
      </c>
      <c r="C3775" s="35"/>
      <c r="D3775" s="6">
        <v>1.9120432042173401E-3</v>
      </c>
      <c r="E3775" s="35">
        <v>0.99808795679578266</v>
      </c>
    </row>
    <row r="3776" spans="1:5">
      <c r="A3776" s="35">
        <v>2028</v>
      </c>
      <c r="B3776" s="35">
        <v>13</v>
      </c>
      <c r="C3776" s="35"/>
      <c r="D3776" s="6">
        <v>1.9617610276630999E-3</v>
      </c>
      <c r="E3776" s="35">
        <v>0.9980382389723369</v>
      </c>
    </row>
    <row r="3777" spans="1:5">
      <c r="A3777" s="35">
        <v>2028</v>
      </c>
      <c r="B3777" s="35">
        <v>14</v>
      </c>
      <c r="C3777" s="35"/>
      <c r="D3777" s="6">
        <v>2.0736100695620818E-3</v>
      </c>
      <c r="E3777" s="35">
        <v>0.99792638993043792</v>
      </c>
    </row>
    <row r="3778" spans="1:5">
      <c r="A3778" s="35">
        <v>2028</v>
      </c>
      <c r="B3778" s="35">
        <v>15</v>
      </c>
      <c r="C3778" s="35"/>
      <c r="D3778" s="6">
        <v>2.221456293940216E-3</v>
      </c>
      <c r="E3778" s="35">
        <v>0.99777854370605978</v>
      </c>
    </row>
    <row r="3779" spans="1:5">
      <c r="A3779" s="35">
        <v>2028</v>
      </c>
      <c r="B3779" s="35">
        <v>16</v>
      </c>
      <c r="C3779" s="35"/>
      <c r="D3779" s="6">
        <v>2.427769305424432E-3</v>
      </c>
      <c r="E3779" s="35">
        <v>0.99757223069457557</v>
      </c>
    </row>
    <row r="3780" spans="1:5">
      <c r="A3780" s="35">
        <v>2028</v>
      </c>
      <c r="B3780" s="35">
        <v>17</v>
      </c>
      <c r="C3780" s="35"/>
      <c r="D3780" s="6">
        <v>2.643304384751799E-3</v>
      </c>
      <c r="E3780" s="35">
        <v>0.9973566956152482</v>
      </c>
    </row>
    <row r="3781" spans="1:5">
      <c r="A3781" s="35">
        <v>2028</v>
      </c>
      <c r="B3781" s="35">
        <v>18</v>
      </c>
      <c r="C3781" s="35"/>
      <c r="D3781" s="6">
        <v>2.8732842168243118E-3</v>
      </c>
      <c r="E3781" s="35">
        <v>0.99712671578317569</v>
      </c>
    </row>
    <row r="3782" spans="1:5">
      <c r="A3782" s="35">
        <v>2028</v>
      </c>
      <c r="B3782" s="35">
        <v>19</v>
      </c>
      <c r="C3782" s="35"/>
      <c r="D3782" s="6">
        <v>3.1828292774414009E-3</v>
      </c>
      <c r="E3782" s="35">
        <v>0.9968171707225586</v>
      </c>
    </row>
    <row r="3783" spans="1:5">
      <c r="A3783" s="35">
        <v>2028</v>
      </c>
      <c r="B3783" s="35">
        <v>20</v>
      </c>
      <c r="C3783" s="35"/>
      <c r="D3783" s="6">
        <v>3.4269098786330332E-3</v>
      </c>
      <c r="E3783" s="35">
        <v>0.99657309012136697</v>
      </c>
    </row>
    <row r="3784" spans="1:5">
      <c r="A3784" s="35">
        <v>2028</v>
      </c>
      <c r="B3784" s="35">
        <v>21</v>
      </c>
      <c r="C3784" s="35"/>
      <c r="D3784" s="6">
        <v>3.6478659483687452E-3</v>
      </c>
      <c r="E3784" s="35">
        <v>0.99635213405163126</v>
      </c>
    </row>
    <row r="3785" spans="1:5">
      <c r="A3785" s="35">
        <v>2028</v>
      </c>
      <c r="B3785" s="35">
        <v>22</v>
      </c>
      <c r="C3785" s="35"/>
      <c r="D3785" s="6">
        <v>3.838608495694062E-3</v>
      </c>
      <c r="E3785" s="35">
        <v>0.99616139150430594</v>
      </c>
    </row>
    <row r="3786" spans="1:5">
      <c r="A3786" s="35">
        <v>2028</v>
      </c>
      <c r="B3786" s="35">
        <v>23</v>
      </c>
      <c r="C3786" s="35"/>
      <c r="D3786" s="6">
        <v>3.9908280819179742E-3</v>
      </c>
      <c r="E3786" s="35">
        <v>0.99600917191808203</v>
      </c>
    </row>
    <row r="3787" spans="1:5">
      <c r="A3787" s="35">
        <v>2028</v>
      </c>
      <c r="B3787" s="35">
        <v>24</v>
      </c>
      <c r="C3787" s="35"/>
      <c r="D3787" s="6">
        <v>4.1274513502488341E-3</v>
      </c>
      <c r="E3787" s="35">
        <v>0.99587254864975117</v>
      </c>
    </row>
    <row r="3788" spans="1:5">
      <c r="A3788" s="35">
        <v>2028</v>
      </c>
      <c r="B3788" s="35">
        <v>25</v>
      </c>
      <c r="C3788" s="35"/>
      <c r="D3788" s="6">
        <v>4.2500510398955083E-3</v>
      </c>
      <c r="E3788" s="35">
        <v>0.99574994896010449</v>
      </c>
    </row>
    <row r="3789" spans="1:5">
      <c r="A3789" s="35">
        <v>2028</v>
      </c>
      <c r="B3789" s="35">
        <v>26</v>
      </c>
      <c r="C3789" s="35"/>
      <c r="D3789" s="6">
        <v>4.3642814320793422E-3</v>
      </c>
      <c r="E3789" s="35">
        <v>0.99563571856792066</v>
      </c>
    </row>
    <row r="3790" spans="1:5">
      <c r="A3790" s="35">
        <v>2028</v>
      </c>
      <c r="B3790" s="35">
        <v>27</v>
      </c>
      <c r="C3790" s="35"/>
      <c r="D3790" s="6">
        <v>4.4818889391067263E-3</v>
      </c>
      <c r="E3790" s="35">
        <v>0.99551811106089327</v>
      </c>
    </row>
    <row r="3791" spans="1:5">
      <c r="A3791" s="35">
        <v>2028</v>
      </c>
      <c r="B3791" s="35">
        <v>28</v>
      </c>
      <c r="C3791" s="35"/>
      <c r="D3791" s="6">
        <v>4.6208994335813491E-3</v>
      </c>
      <c r="E3791" s="35">
        <v>0.99537910056641865</v>
      </c>
    </row>
    <row r="3792" spans="1:5">
      <c r="A3792" s="35">
        <v>2028</v>
      </c>
      <c r="B3792" s="35">
        <v>29</v>
      </c>
      <c r="C3792" s="35"/>
      <c r="D3792" s="6">
        <v>4.8476800997957481E-3</v>
      </c>
      <c r="E3792" s="35">
        <v>0.99515231990020425</v>
      </c>
    </row>
    <row r="3793" spans="1:5">
      <c r="A3793" s="35">
        <v>2028</v>
      </c>
      <c r="B3793" s="35">
        <v>30</v>
      </c>
      <c r="C3793" s="35"/>
      <c r="D3793" s="6">
        <v>5.0441565744552266E-3</v>
      </c>
      <c r="E3793" s="35">
        <v>0.99495584342554477</v>
      </c>
    </row>
    <row r="3794" spans="1:5">
      <c r="A3794" s="35">
        <v>2028</v>
      </c>
      <c r="B3794" s="35">
        <v>31</v>
      </c>
      <c r="C3794" s="35"/>
      <c r="D3794" s="6">
        <v>5.1509755048386729E-3</v>
      </c>
      <c r="E3794" s="35">
        <v>0.99484902449516133</v>
      </c>
    </row>
    <row r="3795" spans="1:5">
      <c r="A3795" s="35">
        <v>2028</v>
      </c>
      <c r="B3795" s="35">
        <v>32</v>
      </c>
      <c r="C3795" s="35"/>
      <c r="D3795" s="6">
        <v>5.3885025500882699E-3</v>
      </c>
      <c r="E3795" s="35">
        <v>0.99461149744991173</v>
      </c>
    </row>
    <row r="3796" spans="1:5">
      <c r="A3796" s="35">
        <v>2028</v>
      </c>
      <c r="B3796" s="35">
        <v>33</v>
      </c>
      <c r="C3796" s="35"/>
      <c r="D3796" s="6">
        <v>5.5866728886801997E-3</v>
      </c>
      <c r="E3796" s="35">
        <v>0.9944133271113198</v>
      </c>
    </row>
    <row r="3797" spans="1:5">
      <c r="A3797" s="35">
        <v>2028</v>
      </c>
      <c r="B3797" s="35">
        <v>34</v>
      </c>
      <c r="C3797" s="35"/>
      <c r="D3797" s="6">
        <v>5.8013396149034779E-3</v>
      </c>
      <c r="E3797" s="35">
        <v>0.99419866038509652</v>
      </c>
    </row>
    <row r="3798" spans="1:5">
      <c r="A3798" s="35">
        <v>2028</v>
      </c>
      <c r="B3798" s="35">
        <v>35</v>
      </c>
      <c r="C3798" s="35"/>
      <c r="D3798" s="6">
        <v>6.0535500474913073E-3</v>
      </c>
      <c r="E3798" s="35">
        <v>0.99394644995250869</v>
      </c>
    </row>
    <row r="3799" spans="1:5">
      <c r="A3799" s="35">
        <v>2028</v>
      </c>
      <c r="B3799" s="35">
        <v>36</v>
      </c>
      <c r="C3799" s="35"/>
      <c r="D3799" s="6">
        <v>6.2946566341016696E-3</v>
      </c>
      <c r="E3799" s="35">
        <v>0.99370534336589833</v>
      </c>
    </row>
    <row r="3800" spans="1:5">
      <c r="A3800" s="35">
        <v>2028</v>
      </c>
      <c r="B3800" s="35">
        <v>37</v>
      </c>
      <c r="C3800" s="35"/>
      <c r="D3800" s="6">
        <v>6.52996226268443E-3</v>
      </c>
      <c r="E3800" s="35">
        <v>0.99347003773731557</v>
      </c>
    </row>
    <row r="3801" spans="1:5">
      <c r="A3801" s="35">
        <v>2028</v>
      </c>
      <c r="B3801" s="35">
        <v>38</v>
      </c>
      <c r="C3801" s="35"/>
      <c r="D3801" s="6">
        <v>6.8324219532637231E-3</v>
      </c>
      <c r="E3801" s="35">
        <v>0.99316757804673628</v>
      </c>
    </row>
    <row r="3802" spans="1:5">
      <c r="A3802" s="35">
        <v>2028</v>
      </c>
      <c r="B3802" s="35">
        <v>39</v>
      </c>
      <c r="C3802" s="35"/>
      <c r="D3802" s="6">
        <v>7.1959707866571243E-3</v>
      </c>
      <c r="E3802" s="35">
        <v>0.99280402921334288</v>
      </c>
    </row>
    <row r="3803" spans="1:5">
      <c r="A3803" s="35">
        <v>2028</v>
      </c>
      <c r="B3803" s="35">
        <v>40</v>
      </c>
      <c r="C3803" s="35"/>
      <c r="D3803" s="6">
        <v>7.5674954290123608E-3</v>
      </c>
      <c r="E3803" s="35">
        <v>0.99243250457098764</v>
      </c>
    </row>
    <row r="3804" spans="1:5">
      <c r="A3804" s="35">
        <v>2028</v>
      </c>
      <c r="B3804" s="35">
        <v>41</v>
      </c>
      <c r="C3804" s="35"/>
      <c r="D3804" s="6">
        <v>7.7271689272250246E-3</v>
      </c>
      <c r="E3804" s="35">
        <v>0.99227283107277497</v>
      </c>
    </row>
    <row r="3805" spans="1:5">
      <c r="A3805" s="35">
        <v>2028</v>
      </c>
      <c r="B3805" s="35">
        <v>42</v>
      </c>
      <c r="C3805" s="35"/>
      <c r="D3805" s="6">
        <v>8.1490248723494751E-3</v>
      </c>
      <c r="E3805" s="35">
        <v>0.99185097512765052</v>
      </c>
    </row>
    <row r="3806" spans="1:5">
      <c r="A3806" s="35">
        <v>2028</v>
      </c>
      <c r="B3806" s="35">
        <v>43</v>
      </c>
      <c r="C3806" s="35"/>
      <c r="D3806" s="6">
        <v>8.3847721682407395E-3</v>
      </c>
      <c r="E3806" s="35">
        <v>0.99161522783175926</v>
      </c>
    </row>
    <row r="3807" spans="1:5">
      <c r="A3807" s="35">
        <v>2028</v>
      </c>
      <c r="B3807" s="35">
        <v>44</v>
      </c>
      <c r="C3807" s="35"/>
      <c r="D3807" s="6">
        <v>8.7244310378941092E-3</v>
      </c>
      <c r="E3807" s="35">
        <v>0.99127556896210589</v>
      </c>
    </row>
    <row r="3808" spans="1:5">
      <c r="A3808" s="35">
        <v>2028</v>
      </c>
      <c r="B3808" s="35">
        <v>45</v>
      </c>
      <c r="C3808" s="35"/>
      <c r="D3808" s="6">
        <v>9.1389509857066065E-3</v>
      </c>
      <c r="E3808" s="35">
        <v>0.99086104901429339</v>
      </c>
    </row>
    <row r="3809" spans="1:5">
      <c r="A3809" s="35">
        <v>2028</v>
      </c>
      <c r="B3809" s="35">
        <v>46</v>
      </c>
      <c r="C3809" s="35"/>
      <c r="D3809" s="6">
        <v>9.4792312218501262E-3</v>
      </c>
      <c r="E3809" s="35">
        <v>0.99052076877814987</v>
      </c>
    </row>
    <row r="3810" spans="1:5">
      <c r="A3810" s="35">
        <v>2028</v>
      </c>
      <c r="B3810" s="35">
        <v>47</v>
      </c>
      <c r="C3810" s="35"/>
      <c r="D3810" s="6">
        <v>9.9296756526738861E-3</v>
      </c>
      <c r="E3810" s="35">
        <v>0.99007032434732611</v>
      </c>
    </row>
    <row r="3811" spans="1:5">
      <c r="A3811" s="35">
        <v>2028</v>
      </c>
      <c r="B3811" s="35">
        <v>48</v>
      </c>
      <c r="C3811" s="35"/>
      <c r="D3811" s="6">
        <v>1.0531135160455561E-2</v>
      </c>
      <c r="E3811" s="35">
        <v>0.98946886483954444</v>
      </c>
    </row>
    <row r="3812" spans="1:5">
      <c r="A3812" s="35">
        <v>2028</v>
      </c>
      <c r="B3812" s="35">
        <v>49</v>
      </c>
      <c r="C3812" s="35"/>
      <c r="D3812" s="6">
        <v>1.1233267867741811E-2</v>
      </c>
      <c r="E3812" s="35">
        <v>0.98876673213225819</v>
      </c>
    </row>
    <row r="3813" spans="1:5">
      <c r="A3813" s="35">
        <v>2028</v>
      </c>
      <c r="B3813" s="35">
        <v>50</v>
      </c>
      <c r="C3813" s="35"/>
      <c r="D3813" s="6">
        <v>1.2060925934421761E-2</v>
      </c>
      <c r="E3813" s="35">
        <v>0.98793907406557824</v>
      </c>
    </row>
    <row r="3814" spans="1:5">
      <c r="A3814" s="35">
        <v>2028</v>
      </c>
      <c r="B3814" s="35">
        <v>51</v>
      </c>
      <c r="C3814" s="35"/>
      <c r="D3814" s="6">
        <v>1.253385038085786E-2</v>
      </c>
      <c r="E3814" s="35">
        <v>0.98746614961914214</v>
      </c>
    </row>
    <row r="3815" spans="1:5">
      <c r="A3815" s="35">
        <v>2028</v>
      </c>
      <c r="B3815" s="35">
        <v>52</v>
      </c>
      <c r="C3815" s="35"/>
      <c r="D3815" s="6">
        <v>1.344412496981473E-2</v>
      </c>
      <c r="E3815" s="35">
        <v>0.98655587503018527</v>
      </c>
    </row>
    <row r="3816" spans="1:5">
      <c r="A3816" s="35">
        <v>2028</v>
      </c>
      <c r="B3816" s="35">
        <v>53</v>
      </c>
      <c r="C3816" s="35"/>
      <c r="D3816" s="6">
        <v>1.410422696429992E-2</v>
      </c>
      <c r="E3816" s="35">
        <v>0.98589577303570008</v>
      </c>
    </row>
    <row r="3817" spans="1:5">
      <c r="A3817" s="35">
        <v>2028</v>
      </c>
      <c r="B3817" s="35">
        <v>54</v>
      </c>
      <c r="C3817" s="35"/>
      <c r="D3817" s="6">
        <v>1.490475971612415E-2</v>
      </c>
      <c r="E3817" s="35">
        <v>0.98509524028387585</v>
      </c>
    </row>
    <row r="3818" spans="1:5">
      <c r="A3818" s="35">
        <v>2028</v>
      </c>
      <c r="B3818" s="35">
        <v>55</v>
      </c>
      <c r="C3818" s="35"/>
      <c r="D3818" s="6">
        <v>1.569560144455262E-2</v>
      </c>
      <c r="E3818" s="35">
        <v>0.98430439855544738</v>
      </c>
    </row>
    <row r="3819" spans="1:5">
      <c r="A3819" s="35">
        <v>2028</v>
      </c>
      <c r="B3819" s="35">
        <v>56</v>
      </c>
      <c r="C3819" s="35"/>
      <c r="D3819" s="6">
        <v>1.6612549556923931E-2</v>
      </c>
      <c r="E3819" s="35">
        <v>0.98338745044307607</v>
      </c>
    </row>
    <row r="3820" spans="1:5">
      <c r="A3820" s="35">
        <v>2028</v>
      </c>
      <c r="B3820" s="35">
        <v>57</v>
      </c>
      <c r="C3820" s="35"/>
      <c r="D3820" s="6">
        <v>1.755454825902214E-2</v>
      </c>
      <c r="E3820" s="35">
        <v>0.98244545174097786</v>
      </c>
    </row>
    <row r="3821" spans="1:5">
      <c r="A3821" s="35">
        <v>2028</v>
      </c>
      <c r="B3821" s="35">
        <v>58</v>
      </c>
      <c r="C3821" s="35"/>
      <c r="D3821" s="6">
        <v>1.8890366522919869E-2</v>
      </c>
      <c r="E3821" s="35">
        <v>0.98110963347708013</v>
      </c>
    </row>
    <row r="3822" spans="1:5">
      <c r="A3822" s="35">
        <v>2028</v>
      </c>
      <c r="B3822" s="35">
        <v>59</v>
      </c>
      <c r="C3822" s="35"/>
      <c r="D3822" s="6">
        <v>2.039615610343315E-2</v>
      </c>
      <c r="E3822" s="35">
        <v>0.97960384389656685</v>
      </c>
    </row>
    <row r="3823" spans="1:5">
      <c r="A3823" s="35">
        <v>2028</v>
      </c>
      <c r="B3823" s="35">
        <v>60</v>
      </c>
      <c r="C3823" s="35"/>
      <c r="D3823" s="6">
        <v>2.2412933790733058E-2</v>
      </c>
      <c r="E3823" s="35">
        <v>0.97758706620926694</v>
      </c>
    </row>
    <row r="3824" spans="1:5">
      <c r="A3824" s="35">
        <v>2028</v>
      </c>
      <c r="B3824" s="35">
        <v>61</v>
      </c>
      <c r="C3824" s="35"/>
      <c r="D3824" s="6">
        <v>2.3711087678232049E-2</v>
      </c>
      <c r="E3824" s="35">
        <v>0.97628891232176795</v>
      </c>
    </row>
    <row r="3825" spans="1:5">
      <c r="A3825" s="35">
        <v>2028</v>
      </c>
      <c r="B3825" s="35">
        <v>62</v>
      </c>
      <c r="C3825" s="35"/>
      <c r="D3825" s="6">
        <v>2.601280074631529E-2</v>
      </c>
      <c r="E3825" s="35">
        <v>0.97398719925368471</v>
      </c>
    </row>
    <row r="3826" spans="1:5">
      <c r="A3826" s="35">
        <v>2028</v>
      </c>
      <c r="B3826" s="35">
        <v>63</v>
      </c>
      <c r="C3826" s="35"/>
      <c r="D3826" s="6">
        <v>2.8083223734002179E-2</v>
      </c>
      <c r="E3826" s="35">
        <v>0.97191677626599782</v>
      </c>
    </row>
    <row r="3827" spans="1:5">
      <c r="A3827" s="35">
        <v>2028</v>
      </c>
      <c r="B3827" s="35">
        <v>64</v>
      </c>
      <c r="C3827" s="35"/>
      <c r="D3827" s="6">
        <v>3.0370804762417821E-2</v>
      </c>
      <c r="E3827" s="35">
        <v>0.96962919523758218</v>
      </c>
    </row>
    <row r="3828" spans="1:5">
      <c r="A3828" s="35">
        <v>2028</v>
      </c>
      <c r="B3828" s="35">
        <v>65</v>
      </c>
      <c r="C3828" s="35"/>
      <c r="D3828" s="6">
        <v>3.2938175677993287E-2</v>
      </c>
      <c r="E3828" s="35">
        <v>0.96706182432200671</v>
      </c>
    </row>
    <row r="3829" spans="1:5">
      <c r="A3829" s="35">
        <v>2028</v>
      </c>
      <c r="B3829" s="35">
        <v>66</v>
      </c>
      <c r="C3829" s="35"/>
      <c r="D3829" s="6">
        <v>3.5332594025439423E-2</v>
      </c>
      <c r="E3829" s="35">
        <v>0.96466740597456058</v>
      </c>
    </row>
    <row r="3830" spans="1:5">
      <c r="A3830" s="35">
        <v>2028</v>
      </c>
      <c r="B3830" s="35">
        <v>67</v>
      </c>
      <c r="C3830" s="35"/>
      <c r="D3830" s="6">
        <v>3.8297983524504642E-2</v>
      </c>
      <c r="E3830" s="35">
        <v>0.96170201647549536</v>
      </c>
    </row>
    <row r="3831" spans="1:5">
      <c r="A3831" s="35">
        <v>2028</v>
      </c>
      <c r="B3831" s="35">
        <v>68</v>
      </c>
      <c r="C3831" s="35"/>
      <c r="D3831" s="6">
        <v>4.1750767034123733E-2</v>
      </c>
      <c r="E3831" s="35">
        <v>0.95824923296587627</v>
      </c>
    </row>
    <row r="3832" spans="1:5">
      <c r="A3832" s="35">
        <v>2028</v>
      </c>
      <c r="B3832" s="35">
        <v>69</v>
      </c>
      <c r="C3832" s="35"/>
      <c r="D3832" s="6">
        <v>4.553266233981601E-2</v>
      </c>
      <c r="E3832" s="35">
        <v>0.95446733766018399</v>
      </c>
    </row>
    <row r="3833" spans="1:5">
      <c r="A3833" s="35">
        <v>2028</v>
      </c>
      <c r="B3833" s="35">
        <v>70</v>
      </c>
      <c r="C3833" s="35"/>
      <c r="D3833" s="6">
        <v>5.0672252944676588E-2</v>
      </c>
      <c r="E3833" s="35">
        <v>0.94932774705532341</v>
      </c>
    </row>
    <row r="3834" spans="1:5">
      <c r="A3834" s="35">
        <v>2028</v>
      </c>
      <c r="B3834" s="35">
        <v>71</v>
      </c>
      <c r="C3834" s="35"/>
      <c r="D3834" s="6">
        <v>5.4055256739579671E-2</v>
      </c>
      <c r="E3834" s="35">
        <v>0.94594474326042033</v>
      </c>
    </row>
    <row r="3835" spans="1:5">
      <c r="A3835" s="35">
        <v>2028</v>
      </c>
      <c r="B3835" s="35">
        <v>72</v>
      </c>
      <c r="C3835" s="35"/>
      <c r="D3835" s="6">
        <v>5.9952853076230439E-2</v>
      </c>
      <c r="E3835" s="35">
        <v>0.94004714692376956</v>
      </c>
    </row>
    <row r="3836" spans="1:5">
      <c r="A3836" s="35">
        <v>2028</v>
      </c>
      <c r="B3836" s="35">
        <v>73</v>
      </c>
      <c r="C3836" s="35"/>
      <c r="D3836" s="6">
        <v>6.5096756915087983E-2</v>
      </c>
      <c r="E3836" s="35">
        <v>0.93490324308491202</v>
      </c>
    </row>
    <row r="3837" spans="1:5">
      <c r="A3837" s="35">
        <v>2028</v>
      </c>
      <c r="B3837" s="35">
        <v>74</v>
      </c>
      <c r="C3837" s="35"/>
      <c r="D3837" s="6">
        <v>7.0956109236132825E-2</v>
      </c>
      <c r="E3837" s="35">
        <v>0.92904389076386718</v>
      </c>
    </row>
    <row r="3838" spans="1:5">
      <c r="A3838" s="35">
        <v>2028</v>
      </c>
      <c r="B3838" s="35">
        <v>75</v>
      </c>
      <c r="C3838" s="35"/>
      <c r="D3838" s="6">
        <v>7.7379244867413655E-2</v>
      </c>
      <c r="E3838" s="35">
        <v>0.92262075513258635</v>
      </c>
    </row>
    <row r="3839" spans="1:5">
      <c r="A3839" s="35">
        <v>2028</v>
      </c>
      <c r="B3839" s="35">
        <v>76</v>
      </c>
      <c r="C3839" s="35"/>
      <c r="D3839" s="6">
        <v>8.3639473226156946E-2</v>
      </c>
      <c r="E3839" s="35">
        <v>0.91636052677384305</v>
      </c>
    </row>
    <row r="3840" spans="1:5">
      <c r="A3840" s="35">
        <v>2028</v>
      </c>
      <c r="B3840" s="35">
        <v>77</v>
      </c>
      <c r="C3840" s="35"/>
      <c r="D3840" s="6">
        <v>9.035625549422821E-2</v>
      </c>
      <c r="E3840" s="35">
        <v>0.90964374450577179</v>
      </c>
    </row>
    <row r="3841" spans="1:5">
      <c r="A3841" s="35">
        <v>2028</v>
      </c>
      <c r="B3841" s="35">
        <v>78</v>
      </c>
      <c r="C3841" s="35"/>
      <c r="D3841" s="6">
        <v>9.8681148949285702E-2</v>
      </c>
      <c r="E3841" s="35">
        <v>0.9013188510507143</v>
      </c>
    </row>
    <row r="3842" spans="1:5">
      <c r="A3842" s="35">
        <v>2028</v>
      </c>
      <c r="B3842" s="35">
        <v>79</v>
      </c>
      <c r="C3842" s="35"/>
      <c r="D3842" s="6">
        <v>0.1067474076369727</v>
      </c>
      <c r="E3842" s="35">
        <v>0.89325259236302734</v>
      </c>
    </row>
    <row r="3843" spans="1:5">
      <c r="A3843" s="35">
        <v>2028</v>
      </c>
      <c r="B3843" s="35">
        <v>80</v>
      </c>
      <c r="C3843" s="35"/>
      <c r="D3843" s="6">
        <v>0.1165315861648227</v>
      </c>
      <c r="E3843" s="35">
        <v>0.88346841383517727</v>
      </c>
    </row>
    <row r="3844" spans="1:5">
      <c r="A3844" s="35">
        <v>2028</v>
      </c>
      <c r="B3844" s="35">
        <v>81</v>
      </c>
      <c r="C3844" s="35"/>
      <c r="D3844" s="6">
        <v>0.1236248482829085</v>
      </c>
      <c r="E3844" s="35">
        <v>0.87637515171709146</v>
      </c>
    </row>
    <row r="3845" spans="1:5">
      <c r="A3845" s="35">
        <v>2028</v>
      </c>
      <c r="B3845" s="35">
        <v>82</v>
      </c>
      <c r="C3845" s="35"/>
      <c r="D3845" s="6">
        <v>0.1357655575587762</v>
      </c>
      <c r="E3845" s="35">
        <v>0.86423444244122383</v>
      </c>
    </row>
    <row r="3846" spans="1:5">
      <c r="A3846" s="35">
        <v>2028</v>
      </c>
      <c r="B3846" s="35">
        <v>83</v>
      </c>
      <c r="C3846" s="35"/>
      <c r="D3846" s="6">
        <v>0.14651073281769689</v>
      </c>
      <c r="E3846" s="35">
        <v>0.85348926718230311</v>
      </c>
    </row>
    <row r="3847" spans="1:5">
      <c r="A3847" s="35">
        <v>2028</v>
      </c>
      <c r="B3847" s="35">
        <v>84</v>
      </c>
      <c r="C3847" s="35"/>
      <c r="D3847" s="6">
        <v>0.1589405797665796</v>
      </c>
      <c r="E3847" s="35">
        <v>0.8410594202334204</v>
      </c>
    </row>
    <row r="3848" spans="1:5">
      <c r="A3848" s="35">
        <v>2028</v>
      </c>
      <c r="B3848" s="35">
        <v>85</v>
      </c>
      <c r="C3848" s="35"/>
      <c r="D3848" s="6">
        <v>0.17029160210586661</v>
      </c>
      <c r="E3848" s="35">
        <v>0.82970839789413342</v>
      </c>
    </row>
    <row r="3849" spans="1:5">
      <c r="A3849" s="35">
        <v>2028</v>
      </c>
      <c r="B3849" s="35">
        <v>86</v>
      </c>
      <c r="C3849" s="35"/>
      <c r="D3849" s="6">
        <v>0.18253664654905871</v>
      </c>
      <c r="E3849" s="35">
        <v>0.81746335345094123</v>
      </c>
    </row>
    <row r="3850" spans="1:5">
      <c r="A3850" s="35">
        <v>2028</v>
      </c>
      <c r="B3850" s="35">
        <v>87</v>
      </c>
      <c r="C3850" s="35"/>
      <c r="D3850" s="6">
        <v>0.19462650780843779</v>
      </c>
      <c r="E3850" s="35">
        <v>0.80537349219156218</v>
      </c>
    </row>
    <row r="3851" spans="1:5">
      <c r="A3851" s="35">
        <v>2028</v>
      </c>
      <c r="B3851" s="35">
        <v>88</v>
      </c>
      <c r="C3851" s="35"/>
      <c r="D3851" s="6">
        <v>0.20791020900049409</v>
      </c>
      <c r="E3851" s="35">
        <v>0.79208979099950594</v>
      </c>
    </row>
    <row r="3852" spans="1:5">
      <c r="A3852" s="35">
        <v>2028</v>
      </c>
      <c r="B3852" s="35">
        <v>89</v>
      </c>
      <c r="C3852" s="35"/>
      <c r="D3852" s="6">
        <v>0.2210406886493099</v>
      </c>
      <c r="E3852" s="35">
        <v>0.77895931135069008</v>
      </c>
    </row>
    <row r="3853" spans="1:5">
      <c r="A3853" s="35">
        <v>2028</v>
      </c>
      <c r="B3853" s="35">
        <v>90</v>
      </c>
      <c r="C3853" s="35"/>
      <c r="D3853" s="6">
        <v>0.2374724968101147</v>
      </c>
      <c r="E3853" s="35">
        <v>0.76252750318988527</v>
      </c>
    </row>
    <row r="3854" spans="1:5">
      <c r="A3854" s="35">
        <v>2028</v>
      </c>
      <c r="B3854" s="35">
        <v>91</v>
      </c>
      <c r="C3854" s="35"/>
      <c r="D3854" s="6">
        <v>0.24787309750277051</v>
      </c>
      <c r="E3854" s="35">
        <v>0.75212690249722947</v>
      </c>
    </row>
    <row r="3855" spans="1:5">
      <c r="A3855" s="35">
        <v>2028</v>
      </c>
      <c r="B3855" s="35">
        <v>92</v>
      </c>
      <c r="C3855" s="35"/>
      <c r="D3855" s="6">
        <v>0.26454475549834289</v>
      </c>
      <c r="E3855" s="35">
        <v>0.73545524450165711</v>
      </c>
    </row>
    <row r="3856" spans="1:5">
      <c r="A3856" s="35">
        <v>2028</v>
      </c>
      <c r="B3856" s="35">
        <v>93</v>
      </c>
      <c r="C3856" s="35"/>
      <c r="D3856" s="6">
        <v>0.27940317936297848</v>
      </c>
      <c r="E3856" s="35">
        <v>0.72059682063702146</v>
      </c>
    </row>
    <row r="3857" spans="1:5">
      <c r="A3857" s="35">
        <v>2028</v>
      </c>
      <c r="B3857" s="35">
        <v>94</v>
      </c>
      <c r="C3857" s="35"/>
      <c r="D3857" s="6">
        <v>0.29530046933924609</v>
      </c>
      <c r="E3857" s="35">
        <v>0.70469953066075397</v>
      </c>
    </row>
    <row r="3858" spans="1:5">
      <c r="A3858" s="35">
        <v>2028</v>
      </c>
      <c r="B3858" s="35">
        <v>95</v>
      </c>
      <c r="C3858" s="35"/>
      <c r="D3858" s="6">
        <v>0.31240755874873349</v>
      </c>
      <c r="E3858" s="35">
        <v>0.68759244125126651</v>
      </c>
    </row>
    <row r="3859" spans="1:5">
      <c r="A3859" s="35">
        <v>2028</v>
      </c>
      <c r="B3859" s="35">
        <v>96</v>
      </c>
      <c r="C3859" s="35"/>
      <c r="D3859" s="6">
        <v>0.32759660837235061</v>
      </c>
      <c r="E3859" s="35">
        <v>0.67240339162764939</v>
      </c>
    </row>
    <row r="3860" spans="1:5">
      <c r="A3860" s="35">
        <v>2028</v>
      </c>
      <c r="B3860" s="35">
        <v>97</v>
      </c>
      <c r="C3860" s="35"/>
      <c r="D3860" s="6">
        <v>0.34207098177560252</v>
      </c>
      <c r="E3860" s="35">
        <v>0.65792901822439753</v>
      </c>
    </row>
    <row r="3861" spans="1:5">
      <c r="A3861" s="35">
        <v>2028</v>
      </c>
      <c r="B3861" s="35">
        <v>98</v>
      </c>
      <c r="C3861" s="35"/>
      <c r="D3861" s="6">
        <v>0.35574049676241221</v>
      </c>
      <c r="E3861" s="35">
        <v>0.64425950323758774</v>
      </c>
    </row>
    <row r="3862" spans="1:5">
      <c r="A3862" s="35">
        <v>2028</v>
      </c>
      <c r="B3862" s="35">
        <v>99</v>
      </c>
      <c r="C3862" s="35"/>
      <c r="D3862" s="6">
        <v>0.37339382162740048</v>
      </c>
      <c r="E3862" s="35">
        <v>0.62660617837259958</v>
      </c>
    </row>
    <row r="3863" spans="1:5">
      <c r="A3863" s="35">
        <v>2029</v>
      </c>
      <c r="B3863" s="35">
        <v>1</v>
      </c>
      <c r="C3863" s="35"/>
      <c r="D3863" s="6">
        <v>1.900814587893751E-2</v>
      </c>
      <c r="E3863" s="35">
        <v>0.98099185412106249</v>
      </c>
    </row>
    <row r="3864" spans="1:5">
      <c r="A3864" s="35">
        <v>2029</v>
      </c>
      <c r="B3864" s="35">
        <v>2</v>
      </c>
      <c r="C3864" s="35"/>
      <c r="D3864" s="6">
        <v>1.1574737521190979E-2</v>
      </c>
      <c r="E3864" s="35">
        <v>0.98842526247880902</v>
      </c>
    </row>
    <row r="3865" spans="1:5">
      <c r="A3865" s="35">
        <v>2029</v>
      </c>
      <c r="B3865" s="35">
        <v>3</v>
      </c>
      <c r="C3865" s="35"/>
      <c r="D3865" s="6">
        <v>7.8091014171756123E-3</v>
      </c>
      <c r="E3865" s="35">
        <v>0.99219089858282439</v>
      </c>
    </row>
    <row r="3866" spans="1:5">
      <c r="A3866" s="35">
        <v>2029</v>
      </c>
      <c r="B3866" s="35">
        <v>4</v>
      </c>
      <c r="C3866" s="35"/>
      <c r="D3866" s="6">
        <v>5.3912490368300814E-3</v>
      </c>
      <c r="E3866" s="35">
        <v>0.99460875096316992</v>
      </c>
    </row>
    <row r="3867" spans="1:5">
      <c r="A3867" s="35">
        <v>2029</v>
      </c>
      <c r="B3867" s="35">
        <v>5</v>
      </c>
      <c r="C3867" s="35"/>
      <c r="D3867" s="6">
        <v>4.003459754091665E-3</v>
      </c>
      <c r="E3867" s="35">
        <v>0.99599654024590834</v>
      </c>
    </row>
    <row r="3868" spans="1:5">
      <c r="A3868" s="35">
        <v>2029</v>
      </c>
      <c r="B3868" s="35">
        <v>6</v>
      </c>
      <c r="C3868" s="35"/>
      <c r="D3868" s="6">
        <v>3.2480102136839268E-3</v>
      </c>
      <c r="E3868" s="35">
        <v>0.99675198978631607</v>
      </c>
    </row>
    <row r="3869" spans="1:5">
      <c r="A3869" s="35">
        <v>2029</v>
      </c>
      <c r="B3869" s="35">
        <v>7</v>
      </c>
      <c r="C3869" s="35"/>
      <c r="D3869" s="6">
        <v>2.709047090057148E-3</v>
      </c>
      <c r="E3869" s="35">
        <v>0.99729095290994285</v>
      </c>
    </row>
    <row r="3870" spans="1:5">
      <c r="A3870" s="35">
        <v>2029</v>
      </c>
      <c r="B3870" s="35">
        <v>8</v>
      </c>
      <c r="C3870" s="35"/>
      <c r="D3870" s="6">
        <v>2.3420330883998641E-3</v>
      </c>
      <c r="E3870" s="35">
        <v>0.99765796691160014</v>
      </c>
    </row>
    <row r="3871" spans="1:5">
      <c r="A3871" s="35">
        <v>2029</v>
      </c>
      <c r="B3871" s="35">
        <v>9</v>
      </c>
      <c r="C3871" s="35"/>
      <c r="D3871" s="6">
        <v>2.1009845564454728E-3</v>
      </c>
      <c r="E3871" s="35">
        <v>0.99789901544355453</v>
      </c>
    </row>
    <row r="3872" spans="1:5">
      <c r="A3872" s="35">
        <v>2029</v>
      </c>
      <c r="B3872" s="35">
        <v>10</v>
      </c>
      <c r="C3872" s="35"/>
      <c r="D3872" s="6">
        <v>2.007729114857693E-3</v>
      </c>
      <c r="E3872" s="35">
        <v>0.99799227088514231</v>
      </c>
    </row>
    <row r="3873" spans="1:5">
      <c r="A3873" s="35">
        <v>2029</v>
      </c>
      <c r="B3873" s="35">
        <v>11</v>
      </c>
      <c r="C3873" s="35"/>
      <c r="D3873" s="6">
        <v>1.9194183297621681E-3</v>
      </c>
      <c r="E3873" s="35">
        <v>0.99808058167023783</v>
      </c>
    </row>
    <row r="3874" spans="1:5">
      <c r="A3874" s="35">
        <v>2029</v>
      </c>
      <c r="B3874" s="35">
        <v>12</v>
      </c>
      <c r="C3874" s="35"/>
      <c r="D3874" s="6">
        <v>1.916902060969949E-3</v>
      </c>
      <c r="E3874" s="35">
        <v>0.99808309793903005</v>
      </c>
    </row>
    <row r="3875" spans="1:5">
      <c r="A3875" s="35">
        <v>2029</v>
      </c>
      <c r="B3875" s="35">
        <v>13</v>
      </c>
      <c r="C3875" s="35"/>
      <c r="D3875" s="6">
        <v>1.966614808222578E-3</v>
      </c>
      <c r="E3875" s="35">
        <v>0.99803338519177742</v>
      </c>
    </row>
    <row r="3876" spans="1:5">
      <c r="A3876" s="35">
        <v>2029</v>
      </c>
      <c r="B3876" s="35">
        <v>14</v>
      </c>
      <c r="C3876" s="35"/>
      <c r="D3876" s="6">
        <v>2.0786550787870168E-3</v>
      </c>
      <c r="E3876" s="35">
        <v>0.99792134492121298</v>
      </c>
    </row>
    <row r="3877" spans="1:5">
      <c r="A3877" s="35">
        <v>2029</v>
      </c>
      <c r="B3877" s="35">
        <v>15</v>
      </c>
      <c r="C3877" s="35"/>
      <c r="D3877" s="6">
        <v>2.2267568445986101E-3</v>
      </c>
      <c r="E3877" s="35">
        <v>0.99777324315540139</v>
      </c>
    </row>
    <row r="3878" spans="1:5">
      <c r="A3878" s="35">
        <v>2029</v>
      </c>
      <c r="B3878" s="35">
        <v>16</v>
      </c>
      <c r="C3878" s="35"/>
      <c r="D3878" s="6">
        <v>2.433493819307464E-3</v>
      </c>
      <c r="E3878" s="35">
        <v>0.99756650618069254</v>
      </c>
    </row>
    <row r="3879" spans="1:5">
      <c r="A3879" s="35">
        <v>2029</v>
      </c>
      <c r="B3879" s="35">
        <v>17</v>
      </c>
      <c r="C3879" s="35"/>
      <c r="D3879" s="6">
        <v>2.6494731213094762E-3</v>
      </c>
      <c r="E3879" s="35">
        <v>0.99735052687869052</v>
      </c>
    </row>
    <row r="3880" spans="1:5">
      <c r="A3880" s="35">
        <v>2029</v>
      </c>
      <c r="B3880" s="35">
        <v>18</v>
      </c>
      <c r="C3880" s="35"/>
      <c r="D3880" s="6">
        <v>2.8800069856947941E-3</v>
      </c>
      <c r="E3880" s="35">
        <v>0.99711999301430521</v>
      </c>
    </row>
    <row r="3881" spans="1:5">
      <c r="A3881" s="35">
        <v>2029</v>
      </c>
      <c r="B3881" s="35">
        <v>19</v>
      </c>
      <c r="C3881" s="35"/>
      <c r="D3881" s="6">
        <v>3.114366075508523E-3</v>
      </c>
      <c r="E3881" s="35">
        <v>0.99688563392449148</v>
      </c>
    </row>
    <row r="3882" spans="1:5">
      <c r="A3882" s="35">
        <v>2029</v>
      </c>
      <c r="B3882" s="35">
        <v>20</v>
      </c>
      <c r="C3882" s="35"/>
      <c r="D3882" s="6">
        <v>3.4354654478568891E-3</v>
      </c>
      <c r="E3882" s="35">
        <v>0.99656453455214311</v>
      </c>
    </row>
    <row r="3883" spans="1:5">
      <c r="A3883" s="35">
        <v>2029</v>
      </c>
      <c r="B3883" s="35">
        <v>21</v>
      </c>
      <c r="C3883" s="35"/>
      <c r="D3883" s="6">
        <v>3.6571704148439239E-3</v>
      </c>
      <c r="E3883" s="35">
        <v>0.99634282958515608</v>
      </c>
    </row>
    <row r="3884" spans="1:5">
      <c r="A3884" s="35">
        <v>2029</v>
      </c>
      <c r="B3884" s="35">
        <v>22</v>
      </c>
      <c r="C3884" s="35"/>
      <c r="D3884" s="6">
        <v>3.8483832308863208E-3</v>
      </c>
      <c r="E3884" s="35">
        <v>0.99615161676911368</v>
      </c>
    </row>
    <row r="3885" spans="1:5">
      <c r="A3885" s="35">
        <v>2029</v>
      </c>
      <c r="B3885" s="35">
        <v>23</v>
      </c>
      <c r="C3885" s="35"/>
      <c r="D3885" s="6">
        <v>4.0008616376202566E-3</v>
      </c>
      <c r="E3885" s="35">
        <v>0.99599913836237974</v>
      </c>
    </row>
    <row r="3886" spans="1:5">
      <c r="A3886" s="35">
        <v>2029</v>
      </c>
      <c r="B3886" s="35">
        <v>24</v>
      </c>
      <c r="C3886" s="35"/>
      <c r="D3886" s="6">
        <v>4.1377004358583713E-3</v>
      </c>
      <c r="E3886" s="35">
        <v>0.99586229956414163</v>
      </c>
    </row>
    <row r="3887" spans="1:5">
      <c r="A3887" s="35">
        <v>2029</v>
      </c>
      <c r="B3887" s="35">
        <v>25</v>
      </c>
      <c r="C3887" s="35"/>
      <c r="D3887" s="6">
        <v>4.2604732420042923E-3</v>
      </c>
      <c r="E3887" s="35">
        <v>0.99573952675799571</v>
      </c>
    </row>
    <row r="3888" spans="1:5">
      <c r="A3888" s="35">
        <v>2029</v>
      </c>
      <c r="B3888" s="35">
        <v>26</v>
      </c>
      <c r="C3888" s="35"/>
      <c r="D3888" s="6">
        <v>4.3748191959477323E-3</v>
      </c>
      <c r="E3888" s="35">
        <v>0.99562518080405227</v>
      </c>
    </row>
    <row r="3889" spans="1:5">
      <c r="A3889" s="35">
        <v>2029</v>
      </c>
      <c r="B3889" s="35">
        <v>27</v>
      </c>
      <c r="C3889" s="35"/>
      <c r="D3889" s="6">
        <v>4.4925217716631494E-3</v>
      </c>
      <c r="E3889" s="35">
        <v>0.99550747822833685</v>
      </c>
    </row>
    <row r="3890" spans="1:5">
      <c r="A3890" s="35">
        <v>2029</v>
      </c>
      <c r="B3890" s="35">
        <v>28</v>
      </c>
      <c r="C3890" s="35"/>
      <c r="D3890" s="6">
        <v>4.6316486091695364E-3</v>
      </c>
      <c r="E3890" s="35">
        <v>0.99536835139083046</v>
      </c>
    </row>
    <row r="3891" spans="1:5">
      <c r="A3891" s="35">
        <v>2029</v>
      </c>
      <c r="B3891" s="35">
        <v>29</v>
      </c>
      <c r="C3891" s="35"/>
      <c r="D3891" s="6">
        <v>4.7501170319070862E-3</v>
      </c>
      <c r="E3891" s="35">
        <v>0.99524988296809291</v>
      </c>
    </row>
    <row r="3892" spans="1:5">
      <c r="A3892" s="35">
        <v>2029</v>
      </c>
      <c r="B3892" s="35">
        <v>30</v>
      </c>
      <c r="C3892" s="35"/>
      <c r="D3892" s="6">
        <v>5.0552525939709936E-3</v>
      </c>
      <c r="E3892" s="35">
        <v>0.99494474740602901</v>
      </c>
    </row>
    <row r="3893" spans="1:5">
      <c r="A3893" s="35">
        <v>2029</v>
      </c>
      <c r="B3893" s="35">
        <v>31</v>
      </c>
      <c r="C3893" s="35"/>
      <c r="D3893" s="6">
        <v>5.1620114724693078E-3</v>
      </c>
      <c r="E3893" s="35">
        <v>0.99483798852753069</v>
      </c>
    </row>
    <row r="3894" spans="1:5">
      <c r="A3894" s="35">
        <v>2029</v>
      </c>
      <c r="B3894" s="35">
        <v>32</v>
      </c>
      <c r="C3894" s="35"/>
      <c r="D3894" s="6">
        <v>5.3997076999059423E-3</v>
      </c>
      <c r="E3894" s="35">
        <v>0.99460029230009406</v>
      </c>
    </row>
    <row r="3895" spans="1:5">
      <c r="A3895" s="35">
        <v>2029</v>
      </c>
      <c r="B3895" s="35">
        <v>33</v>
      </c>
      <c r="C3895" s="35"/>
      <c r="D3895" s="6">
        <v>5.5979855053300831E-3</v>
      </c>
      <c r="E3895" s="35">
        <v>0.99440201449466992</v>
      </c>
    </row>
    <row r="3896" spans="1:5">
      <c r="A3896" s="35">
        <v>2029</v>
      </c>
      <c r="B3896" s="35">
        <v>34</v>
      </c>
      <c r="C3896" s="35"/>
      <c r="D3896" s="6">
        <v>5.8127580749282037E-3</v>
      </c>
      <c r="E3896" s="35">
        <v>0.9941872419250718</v>
      </c>
    </row>
    <row r="3897" spans="1:5">
      <c r="A3897" s="35">
        <v>2029</v>
      </c>
      <c r="B3897" s="35">
        <v>35</v>
      </c>
      <c r="C3897" s="35"/>
      <c r="D3897" s="6">
        <v>6.0650980194518764E-3</v>
      </c>
      <c r="E3897" s="35">
        <v>0.99393490198054812</v>
      </c>
    </row>
    <row r="3898" spans="1:5">
      <c r="A3898" s="35">
        <v>2029</v>
      </c>
      <c r="B3898" s="35">
        <v>36</v>
      </c>
      <c r="C3898" s="35"/>
      <c r="D3898" s="6">
        <v>6.306333832416966E-3</v>
      </c>
      <c r="E3898" s="35">
        <v>0.99369366616758303</v>
      </c>
    </row>
    <row r="3899" spans="1:5">
      <c r="A3899" s="35">
        <v>2029</v>
      </c>
      <c r="B3899" s="35">
        <v>37</v>
      </c>
      <c r="C3899" s="35"/>
      <c r="D3899" s="6">
        <v>6.5416941101189563E-3</v>
      </c>
      <c r="E3899" s="35">
        <v>0.99345830588988104</v>
      </c>
    </row>
    <row r="3900" spans="1:5">
      <c r="A3900" s="35">
        <v>2029</v>
      </c>
      <c r="B3900" s="35">
        <v>38</v>
      </c>
      <c r="C3900" s="35"/>
      <c r="D3900" s="6">
        <v>6.8443002651011886E-3</v>
      </c>
      <c r="E3900" s="35">
        <v>0.99315569973489881</v>
      </c>
    </row>
    <row r="3901" spans="1:5">
      <c r="A3901" s="35">
        <v>2029</v>
      </c>
      <c r="B3901" s="35">
        <v>39</v>
      </c>
      <c r="C3901" s="35"/>
      <c r="D3901" s="6">
        <v>7.088174219610166E-3</v>
      </c>
      <c r="E3901" s="35">
        <v>0.99291182578038983</v>
      </c>
    </row>
    <row r="3902" spans="1:5">
      <c r="A3902" s="35">
        <v>2029</v>
      </c>
      <c r="B3902" s="35">
        <v>40</v>
      </c>
      <c r="C3902" s="35"/>
      <c r="D3902" s="6">
        <v>7.5797692218837476E-3</v>
      </c>
      <c r="E3902" s="35">
        <v>0.99242023077811625</v>
      </c>
    </row>
    <row r="3903" spans="1:5">
      <c r="A3903" s="35">
        <v>2029</v>
      </c>
      <c r="B3903" s="35">
        <v>41</v>
      </c>
      <c r="C3903" s="35"/>
      <c r="D3903" s="6">
        <v>7.7392268188946067E-3</v>
      </c>
      <c r="E3903" s="35">
        <v>0.99226077318110539</v>
      </c>
    </row>
    <row r="3904" spans="1:5">
      <c r="A3904" s="35">
        <v>2029</v>
      </c>
      <c r="B3904" s="35">
        <v>42</v>
      </c>
      <c r="C3904" s="35"/>
      <c r="D3904" s="6">
        <v>8.1612928428264064E-3</v>
      </c>
      <c r="E3904" s="35">
        <v>0.99183870715717359</v>
      </c>
    </row>
    <row r="3905" spans="1:5">
      <c r="A3905" s="35">
        <v>2029</v>
      </c>
      <c r="B3905" s="35">
        <v>43</v>
      </c>
      <c r="C3905" s="35"/>
      <c r="D3905" s="6">
        <v>8.3968715115037007E-3</v>
      </c>
      <c r="E3905" s="35">
        <v>0.9916031284884963</v>
      </c>
    </row>
    <row r="3906" spans="1:5">
      <c r="A3906" s="35">
        <v>2029</v>
      </c>
      <c r="B3906" s="35">
        <v>44</v>
      </c>
      <c r="C3906" s="35"/>
      <c r="D3906" s="6">
        <v>8.7365311189778749E-3</v>
      </c>
      <c r="E3906" s="35">
        <v>0.99126346888102213</v>
      </c>
    </row>
    <row r="3907" spans="1:5">
      <c r="A3907" s="35">
        <v>2029</v>
      </c>
      <c r="B3907" s="35">
        <v>45</v>
      </c>
      <c r="C3907" s="35"/>
      <c r="D3907" s="6">
        <v>9.1510650801569504E-3</v>
      </c>
      <c r="E3907" s="35">
        <v>0.99084893491984305</v>
      </c>
    </row>
    <row r="3908" spans="1:5">
      <c r="A3908" s="35">
        <v>2029</v>
      </c>
      <c r="B3908" s="35">
        <v>46</v>
      </c>
      <c r="C3908" s="35"/>
      <c r="D3908" s="6">
        <v>9.4912360196115486E-3</v>
      </c>
      <c r="E3908" s="35">
        <v>0.99050876398038845</v>
      </c>
    </row>
    <row r="3909" spans="1:5">
      <c r="A3909" s="35">
        <v>2029</v>
      </c>
      <c r="B3909" s="35">
        <v>47</v>
      </c>
      <c r="C3909" s="35"/>
      <c r="D3909" s="6">
        <v>9.9416564759697845E-3</v>
      </c>
      <c r="E3909" s="35">
        <v>0.99005834352403022</v>
      </c>
    </row>
    <row r="3910" spans="1:5">
      <c r="A3910" s="35">
        <v>2029</v>
      </c>
      <c r="B3910" s="35">
        <v>48</v>
      </c>
      <c r="C3910" s="35"/>
      <c r="D3910" s="6">
        <v>1.0543299719165339E-2</v>
      </c>
      <c r="E3910" s="35">
        <v>0.98945670028083466</v>
      </c>
    </row>
    <row r="3911" spans="1:5">
      <c r="A3911" s="35">
        <v>2029</v>
      </c>
      <c r="B3911" s="35">
        <v>49</v>
      </c>
      <c r="C3911" s="35"/>
      <c r="D3911" s="6">
        <v>1.112251302957068E-2</v>
      </c>
      <c r="E3911" s="35">
        <v>0.98887748697042932</v>
      </c>
    </row>
    <row r="3912" spans="1:5">
      <c r="A3912" s="35">
        <v>2029</v>
      </c>
      <c r="B3912" s="35">
        <v>50</v>
      </c>
      <c r="C3912" s="35"/>
      <c r="D3912" s="6">
        <v>1.2073665433886551E-2</v>
      </c>
      <c r="E3912" s="35">
        <v>0.98792633456611345</v>
      </c>
    </row>
    <row r="3913" spans="1:5">
      <c r="A3913" s="35">
        <v>2029</v>
      </c>
      <c r="B3913" s="35">
        <v>51</v>
      </c>
      <c r="C3913" s="35"/>
      <c r="D3913" s="6">
        <v>1.25465026140269E-2</v>
      </c>
      <c r="E3913" s="35">
        <v>0.9874534973859731</v>
      </c>
    </row>
    <row r="3914" spans="1:5">
      <c r="A3914" s="35">
        <v>2029</v>
      </c>
      <c r="B3914" s="35">
        <v>52</v>
      </c>
      <c r="C3914" s="35"/>
      <c r="D3914" s="6">
        <v>1.3457182616844031E-2</v>
      </c>
      <c r="E3914" s="35">
        <v>0.98654281738315597</v>
      </c>
    </row>
    <row r="3915" spans="1:5">
      <c r="A3915" s="35">
        <v>2029</v>
      </c>
      <c r="B3915" s="35">
        <v>53</v>
      </c>
      <c r="C3915" s="35"/>
      <c r="D3915" s="6">
        <v>1.4117381767086551E-2</v>
      </c>
      <c r="E3915" s="35">
        <v>0.98588261823291345</v>
      </c>
    </row>
    <row r="3916" spans="1:5">
      <c r="A3916" s="35">
        <v>2029</v>
      </c>
      <c r="B3916" s="35">
        <v>54</v>
      </c>
      <c r="C3916" s="35"/>
      <c r="D3916" s="6">
        <v>1.491819102645409E-2</v>
      </c>
      <c r="E3916" s="35">
        <v>0.98508180897354591</v>
      </c>
    </row>
    <row r="3917" spans="1:5">
      <c r="A3917" s="35">
        <v>2029</v>
      </c>
      <c r="B3917" s="35">
        <v>55</v>
      </c>
      <c r="C3917" s="35"/>
      <c r="D3917" s="6">
        <v>1.5709262074458771E-2</v>
      </c>
      <c r="E3917" s="35">
        <v>0.98429073792554123</v>
      </c>
    </row>
    <row r="3918" spans="1:5">
      <c r="A3918" s="35">
        <v>2029</v>
      </c>
      <c r="B3918" s="35">
        <v>56</v>
      </c>
      <c r="C3918" s="35"/>
      <c r="D3918" s="6">
        <v>1.6626525034788009E-2</v>
      </c>
      <c r="E3918" s="35">
        <v>0.98337347496521199</v>
      </c>
    </row>
    <row r="3919" spans="1:5">
      <c r="A3919" s="35">
        <v>2029</v>
      </c>
      <c r="B3919" s="35">
        <v>57</v>
      </c>
      <c r="C3919" s="35"/>
      <c r="D3919" s="6">
        <v>1.7568789159863148E-2</v>
      </c>
      <c r="E3919" s="35">
        <v>0.98243121084013685</v>
      </c>
    </row>
    <row r="3920" spans="1:5">
      <c r="A3920" s="35">
        <v>2029</v>
      </c>
      <c r="B3920" s="35">
        <v>58</v>
      </c>
      <c r="C3920" s="35"/>
      <c r="D3920" s="6">
        <v>1.8905319491139268E-2</v>
      </c>
      <c r="E3920" s="35">
        <v>0.98109468050886073</v>
      </c>
    </row>
    <row r="3921" spans="1:5">
      <c r="A3921" s="35">
        <v>2029</v>
      </c>
      <c r="B3921" s="35">
        <v>59</v>
      </c>
      <c r="C3921" s="35"/>
      <c r="D3921" s="6">
        <v>2.0254731180860071E-2</v>
      </c>
      <c r="E3921" s="35">
        <v>0.97974526881913993</v>
      </c>
    </row>
    <row r="3922" spans="1:5">
      <c r="A3922" s="35">
        <v>2029</v>
      </c>
      <c r="B3922" s="35">
        <v>60</v>
      </c>
      <c r="C3922" s="35"/>
      <c r="D3922" s="6">
        <v>2.243005987897739E-2</v>
      </c>
      <c r="E3922" s="35">
        <v>0.97756994012102261</v>
      </c>
    </row>
    <row r="3923" spans="1:5">
      <c r="A3923" s="35">
        <v>2029</v>
      </c>
      <c r="B3923" s="35">
        <v>61</v>
      </c>
      <c r="C3923" s="35"/>
      <c r="D3923" s="6">
        <v>2.3728694386490279E-2</v>
      </c>
      <c r="E3923" s="35">
        <v>0.97627130561350972</v>
      </c>
    </row>
    <row r="3924" spans="1:5">
      <c r="A3924" s="35">
        <v>2029</v>
      </c>
      <c r="B3924" s="35">
        <v>62</v>
      </c>
      <c r="C3924" s="35"/>
      <c r="D3924" s="6">
        <v>2.603191710145725E-2</v>
      </c>
      <c r="E3924" s="35">
        <v>0.97396808289854275</v>
      </c>
    </row>
    <row r="3925" spans="1:5">
      <c r="A3925" s="35">
        <v>2029</v>
      </c>
      <c r="B3925" s="35">
        <v>63</v>
      </c>
      <c r="C3925" s="35"/>
      <c r="D3925" s="6">
        <v>2.8103647534700179E-2</v>
      </c>
      <c r="E3925" s="35">
        <v>0.97189635246529982</v>
      </c>
    </row>
    <row r="3926" spans="1:5">
      <c r="A3926" s="35">
        <v>2029</v>
      </c>
      <c r="B3926" s="35">
        <v>64</v>
      </c>
      <c r="C3926" s="35"/>
      <c r="D3926" s="6">
        <v>3.0392706557540779E-2</v>
      </c>
      <c r="E3926" s="35">
        <v>0.96960729344245922</v>
      </c>
    </row>
    <row r="3927" spans="1:5">
      <c r="A3927" s="35">
        <v>2029</v>
      </c>
      <c r="B3927" s="35">
        <v>65</v>
      </c>
      <c r="C3927" s="35"/>
      <c r="D3927" s="6">
        <v>3.2961727610216651E-2</v>
      </c>
      <c r="E3927" s="35">
        <v>0.96703827238978335</v>
      </c>
    </row>
    <row r="3928" spans="1:5">
      <c r="A3928" s="35">
        <v>2029</v>
      </c>
      <c r="B3928" s="35">
        <v>66</v>
      </c>
      <c r="C3928" s="35"/>
      <c r="D3928" s="6">
        <v>3.5357664102840247E-2</v>
      </c>
      <c r="E3928" s="35">
        <v>0.96464233589715975</v>
      </c>
    </row>
    <row r="3929" spans="1:5">
      <c r="A3929" s="35">
        <v>2029</v>
      </c>
      <c r="B3929" s="35">
        <v>67</v>
      </c>
      <c r="C3929" s="35"/>
      <c r="D3929" s="6">
        <v>3.8324811585719987E-2</v>
      </c>
      <c r="E3929" s="35">
        <v>0.96167518841428001</v>
      </c>
    </row>
    <row r="3930" spans="1:5">
      <c r="A3930" s="35">
        <v>2029</v>
      </c>
      <c r="B3930" s="35">
        <v>68</v>
      </c>
      <c r="C3930" s="35"/>
      <c r="D3930" s="6">
        <v>4.1779767711847771E-2</v>
      </c>
      <c r="E3930" s="35">
        <v>0.95822023228815223</v>
      </c>
    </row>
    <row r="3931" spans="1:5">
      <c r="A3931" s="35">
        <v>2029</v>
      </c>
      <c r="B3931" s="35">
        <v>69</v>
      </c>
      <c r="C3931" s="35"/>
      <c r="D3931" s="6">
        <v>4.5252453163742823E-2</v>
      </c>
      <c r="E3931" s="35">
        <v>0.95474754683625718</v>
      </c>
    </row>
    <row r="3932" spans="1:5">
      <c r="A3932" s="35">
        <v>2029</v>
      </c>
      <c r="B3932" s="35">
        <v>70</v>
      </c>
      <c r="C3932" s="35"/>
      <c r="D3932" s="6">
        <v>5.0707119263272982E-2</v>
      </c>
      <c r="E3932" s="35">
        <v>0.94929288073672702</v>
      </c>
    </row>
    <row r="3933" spans="1:5">
      <c r="A3933" s="35">
        <v>2029</v>
      </c>
      <c r="B3933" s="35">
        <v>71</v>
      </c>
      <c r="C3933" s="35"/>
      <c r="D3933" s="6">
        <v>5.4091459564293731E-2</v>
      </c>
      <c r="E3933" s="35">
        <v>0.94590854043570627</v>
      </c>
    </row>
    <row r="3934" spans="1:5">
      <c r="A3934" s="35">
        <v>2029</v>
      </c>
      <c r="B3934" s="35">
        <v>72</v>
      </c>
      <c r="C3934" s="35"/>
      <c r="D3934" s="6">
        <v>5.9992663099093242E-2</v>
      </c>
      <c r="E3934" s="35">
        <v>0.94000733690090676</v>
      </c>
    </row>
    <row r="3935" spans="1:5">
      <c r="A3935" s="35">
        <v>2029</v>
      </c>
      <c r="B3935" s="35">
        <v>73</v>
      </c>
      <c r="C3935" s="35"/>
      <c r="D3935" s="6">
        <v>6.5139278521632038E-2</v>
      </c>
      <c r="E3935" s="35">
        <v>0.93486072147836796</v>
      </c>
    </row>
    <row r="3936" spans="1:5">
      <c r="A3936" s="35">
        <v>2029</v>
      </c>
      <c r="B3936" s="35">
        <v>74</v>
      </c>
      <c r="C3936" s="35"/>
      <c r="D3936" s="6">
        <v>7.1001727037233175E-2</v>
      </c>
      <c r="E3936" s="35">
        <v>0.92899827296276682</v>
      </c>
    </row>
    <row r="3937" spans="1:5">
      <c r="A3937" s="35">
        <v>2029</v>
      </c>
      <c r="B3937" s="35">
        <v>75</v>
      </c>
      <c r="C3937" s="35"/>
      <c r="D3937" s="6">
        <v>7.742824450429775E-2</v>
      </c>
      <c r="E3937" s="35">
        <v>0.92257175549570225</v>
      </c>
    </row>
    <row r="3938" spans="1:5">
      <c r="A3938" s="35">
        <v>2029</v>
      </c>
      <c r="B3938" s="35">
        <v>76</v>
      </c>
      <c r="C3938" s="35"/>
      <c r="D3938" s="6">
        <v>8.3690792713059126E-2</v>
      </c>
      <c r="E3938" s="35">
        <v>0.91630920728694087</v>
      </c>
    </row>
    <row r="3939" spans="1:5">
      <c r="A3939" s="35">
        <v>2029</v>
      </c>
      <c r="B3939" s="35">
        <v>77</v>
      </c>
      <c r="C3939" s="35"/>
      <c r="D3939" s="6">
        <v>9.0410004474696493E-2</v>
      </c>
      <c r="E3939" s="35">
        <v>0.90958999552530351</v>
      </c>
    </row>
    <row r="3940" spans="1:5">
      <c r="A3940" s="35">
        <v>2029</v>
      </c>
      <c r="B3940" s="35">
        <v>78</v>
      </c>
      <c r="C3940" s="35"/>
      <c r="D3940" s="6">
        <v>9.8737693984882635E-2</v>
      </c>
      <c r="E3940" s="35">
        <v>0.90126230601511736</v>
      </c>
    </row>
    <row r="3941" spans="1:5">
      <c r="A3941" s="35">
        <v>2029</v>
      </c>
      <c r="B3941" s="35">
        <v>79</v>
      </c>
      <c r="C3941" s="35"/>
      <c r="D3941" s="6">
        <v>0.10622102006834599</v>
      </c>
      <c r="E3941" s="35">
        <v>0.89377897993165401</v>
      </c>
    </row>
    <row r="3942" spans="1:5">
      <c r="A3942" s="35">
        <v>2029</v>
      </c>
      <c r="B3942" s="35">
        <v>80</v>
      </c>
      <c r="C3942" s="35"/>
      <c r="D3942" s="6">
        <v>0.1165926563955183</v>
      </c>
      <c r="E3942" s="35">
        <v>0.8834073436044817</v>
      </c>
    </row>
    <row r="3943" spans="1:5">
      <c r="A3943" s="35">
        <v>2029</v>
      </c>
      <c r="B3943" s="35">
        <v>81</v>
      </c>
      <c r="C3943" s="35"/>
      <c r="D3943" s="6">
        <v>0.1236861179432156</v>
      </c>
      <c r="E3943" s="35">
        <v>0.8763138820567844</v>
      </c>
    </row>
    <row r="3944" spans="1:5">
      <c r="A3944" s="35">
        <v>2029</v>
      </c>
      <c r="B3944" s="35">
        <v>82</v>
      </c>
      <c r="C3944" s="35"/>
      <c r="D3944" s="6">
        <v>0.13583066232394569</v>
      </c>
      <c r="E3944" s="35">
        <v>0.86416933767605431</v>
      </c>
    </row>
    <row r="3945" spans="1:5">
      <c r="A3945" s="35">
        <v>2029</v>
      </c>
      <c r="B3945" s="35">
        <v>83</v>
      </c>
      <c r="C3945" s="35"/>
      <c r="D3945" s="6">
        <v>0.14657785422654321</v>
      </c>
      <c r="E3945" s="35">
        <v>0.85342214577345676</v>
      </c>
    </row>
    <row r="3946" spans="1:5">
      <c r="A3946" s="35">
        <v>2029</v>
      </c>
      <c r="B3946" s="35">
        <v>84</v>
      </c>
      <c r="C3946" s="35"/>
      <c r="D3946" s="6">
        <v>0.15901059476563881</v>
      </c>
      <c r="E3946" s="35">
        <v>0.84098940523436116</v>
      </c>
    </row>
    <row r="3947" spans="1:5">
      <c r="A3947" s="35">
        <v>2029</v>
      </c>
      <c r="B3947" s="35">
        <v>85</v>
      </c>
      <c r="C3947" s="35"/>
      <c r="D3947" s="6">
        <v>0.17036282586979051</v>
      </c>
      <c r="E3947" s="35">
        <v>0.82963717413020954</v>
      </c>
    </row>
    <row r="3948" spans="1:5">
      <c r="A3948" s="35">
        <v>2029</v>
      </c>
      <c r="B3948" s="35">
        <v>86</v>
      </c>
      <c r="C3948" s="35"/>
      <c r="D3948" s="6">
        <v>0.18260850682213689</v>
      </c>
      <c r="E3948" s="35">
        <v>0.81739149317786308</v>
      </c>
    </row>
    <row r="3949" spans="1:5">
      <c r="A3949" s="35">
        <v>2029</v>
      </c>
      <c r="B3949" s="35">
        <v>87</v>
      </c>
      <c r="C3949" s="35"/>
      <c r="D3949" s="6">
        <v>0.19469910626497641</v>
      </c>
      <c r="E3949" s="35">
        <v>0.80530089373502356</v>
      </c>
    </row>
    <row r="3950" spans="1:5">
      <c r="A3950" s="35">
        <v>2029</v>
      </c>
      <c r="B3950" s="35">
        <v>88</v>
      </c>
      <c r="C3950" s="35"/>
      <c r="D3950" s="6">
        <v>0.20798400543384771</v>
      </c>
      <c r="E3950" s="35">
        <v>0.79201599456615224</v>
      </c>
    </row>
    <row r="3951" spans="1:5">
      <c r="A3951" s="35">
        <v>2029</v>
      </c>
      <c r="B3951" s="35">
        <v>89</v>
      </c>
      <c r="C3951" s="35"/>
      <c r="D3951" s="6">
        <v>0.220382301930372</v>
      </c>
      <c r="E3951" s="35">
        <v>0.779617698069628</v>
      </c>
    </row>
    <row r="3952" spans="1:5">
      <c r="A3952" s="35">
        <v>2029</v>
      </c>
      <c r="B3952" s="35">
        <v>90</v>
      </c>
      <c r="C3952" s="35"/>
      <c r="D3952" s="6">
        <v>0.23754765992821009</v>
      </c>
      <c r="E3952" s="35">
        <v>0.76245234007178997</v>
      </c>
    </row>
    <row r="3953" spans="1:5">
      <c r="A3953" s="35">
        <v>2029</v>
      </c>
      <c r="B3953" s="35">
        <v>91</v>
      </c>
      <c r="C3953" s="35"/>
      <c r="D3953" s="6">
        <v>0.24794502015822681</v>
      </c>
      <c r="E3953" s="35">
        <v>0.75205497984177316</v>
      </c>
    </row>
    <row r="3954" spans="1:5">
      <c r="A3954" s="35">
        <v>2029</v>
      </c>
      <c r="B3954" s="35">
        <v>92</v>
      </c>
      <c r="C3954" s="35"/>
      <c r="D3954" s="6">
        <v>0.26461686648531402</v>
      </c>
      <c r="E3954" s="35">
        <v>0.73538313351468598</v>
      </c>
    </row>
    <row r="3955" spans="1:5">
      <c r="A3955" s="35">
        <v>2029</v>
      </c>
      <c r="B3955" s="35">
        <v>93</v>
      </c>
      <c r="C3955" s="35"/>
      <c r="D3955" s="6">
        <v>0.27947384620648319</v>
      </c>
      <c r="E3955" s="35">
        <v>0.72052615379351681</v>
      </c>
    </row>
    <row r="3956" spans="1:5">
      <c r="A3956" s="35">
        <v>2029</v>
      </c>
      <c r="B3956" s="35">
        <v>94</v>
      </c>
      <c r="C3956" s="35"/>
      <c r="D3956" s="6">
        <v>0.29537024889944552</v>
      </c>
      <c r="E3956" s="35">
        <v>0.70462975110055448</v>
      </c>
    </row>
    <row r="3957" spans="1:5">
      <c r="A3957" s="35">
        <v>2029</v>
      </c>
      <c r="B3957" s="35">
        <v>95</v>
      </c>
      <c r="C3957" s="35"/>
      <c r="D3957" s="6">
        <v>0.31247769237509793</v>
      </c>
      <c r="E3957" s="35">
        <v>0.68752230762490207</v>
      </c>
    </row>
    <row r="3958" spans="1:5">
      <c r="A3958" s="35">
        <v>2029</v>
      </c>
      <c r="B3958" s="35">
        <v>96</v>
      </c>
      <c r="C3958" s="35"/>
      <c r="D3958" s="6">
        <v>0.32766528131225597</v>
      </c>
      <c r="E3958" s="35">
        <v>0.67233471868774397</v>
      </c>
    </row>
    <row r="3959" spans="1:5">
      <c r="A3959" s="35">
        <v>2029</v>
      </c>
      <c r="B3959" s="35">
        <v>97</v>
      </c>
      <c r="C3959" s="35"/>
      <c r="D3959" s="6">
        <v>0.34213826013049209</v>
      </c>
      <c r="E3959" s="35">
        <v>0.65786173986950791</v>
      </c>
    </row>
    <row r="3960" spans="1:5">
      <c r="A3960" s="35">
        <v>2029</v>
      </c>
      <c r="B3960" s="35">
        <v>98</v>
      </c>
      <c r="C3960" s="35"/>
      <c r="D3960" s="6">
        <v>0.35580642118581862</v>
      </c>
      <c r="E3960" s="35">
        <v>0.64419357881418138</v>
      </c>
    </row>
    <row r="3961" spans="1:5">
      <c r="A3961" s="37">
        <v>2029</v>
      </c>
      <c r="B3961" s="37">
        <v>99</v>
      </c>
      <c r="C3961" s="37"/>
      <c r="D3961" s="6">
        <v>0.37281887488439702</v>
      </c>
      <c r="E3961" s="37">
        <v>0.62718112511560298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B817-9703-4CF8-87CB-032507FEBE3C}">
  <dimension ref="A1:AE100"/>
  <sheetViews>
    <sheetView zoomScale="66" workbookViewId="0"/>
  </sheetViews>
  <sheetFormatPr defaultRowHeight="14.4"/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>
        <f>'mu (tau) a'!B2-'mu (1) a'!B2</f>
        <v>5.215682E-2</v>
      </c>
      <c r="C2">
        <f>'mu (tau) a'!C2-'mu (1) a'!C2</f>
        <v>4.9329209999999998E-2</v>
      </c>
      <c r="D2">
        <f>'mu (tau) a'!D2-'mu (1) a'!D2</f>
        <v>5.21859E-2</v>
      </c>
      <c r="E2">
        <f>'mu (tau) a'!E2-'mu (1) a'!E2</f>
        <v>4.9302349999999995E-2</v>
      </c>
      <c r="F2">
        <f>'mu (tau) a'!F2-'mu (1) a'!F2</f>
        <v>4.7385169999999997E-2</v>
      </c>
      <c r="G2">
        <f>'mu (tau) a'!G2-'mu (1) a'!G2</f>
        <v>4.7094980000000002E-2</v>
      </c>
      <c r="H2">
        <f>'mu (tau) a'!H2-'mu (1) a'!H2</f>
        <v>4.6550040000000001E-2</v>
      </c>
      <c r="I2">
        <f>'mu (tau) a'!I2-'mu (1) a'!I2</f>
        <v>4.5553280000000002E-2</v>
      </c>
      <c r="J2">
        <f>'mu (tau) a'!J2-'mu (1) a'!J2</f>
        <v>4.6328580000000001E-2</v>
      </c>
      <c r="K2">
        <f>'mu (tau) a'!K2-'mu (1) a'!K2</f>
        <v>4.3672270000000006E-2</v>
      </c>
      <c r="L2">
        <f>'mu (tau) a'!L2-'mu (1) a'!L2</f>
        <v>4.2911230000000002E-2</v>
      </c>
      <c r="M2">
        <f>'mu (tau) a'!M2-'mu (1) a'!M2</f>
        <v>4.0049939999999999E-2</v>
      </c>
      <c r="N2">
        <f>'mu (tau) a'!N2-'mu (1) a'!N2</f>
        <v>3.8681899999999998E-2</v>
      </c>
      <c r="O2">
        <f>'mu (tau) a'!O2-'mu (1) a'!O2</f>
        <v>3.4403929999999999E-2</v>
      </c>
      <c r="P2">
        <f>'mu (tau) a'!P2-'mu (1) a'!P2</f>
        <v>3.1609160000000004E-2</v>
      </c>
      <c r="Q2">
        <f>'mu (tau) a'!Q2-'mu (1) a'!Q2</f>
        <v>2.8977860000000005E-2</v>
      </c>
      <c r="R2">
        <f>'mu (tau) a'!R2-'mu (1) a'!R2</f>
        <v>2.68329E-2</v>
      </c>
      <c r="S2">
        <f>'mu (tau) a'!S2-'mu (1) a'!S2</f>
        <v>2.448738E-2</v>
      </c>
      <c r="T2">
        <f>'mu (tau) a'!T2-'mu (1) a'!T2</f>
        <v>2.2599660000000001E-2</v>
      </c>
      <c r="U2">
        <f>'mu (tau) a'!U2-'mu (1) a'!U2</f>
        <v>2.088226E-2</v>
      </c>
      <c r="V2">
        <f>'mu (tau) a'!V2-'mu (1) a'!V2</f>
        <v>1.906921E-2</v>
      </c>
      <c r="W2">
        <f>'mu (tau) a'!W2-'mu (1) a'!W2</f>
        <v>1.7456560000000003E-2</v>
      </c>
      <c r="X2">
        <f>'mu (tau) a'!X2-'mu (1) a'!X2</f>
        <v>1.5784969999999999E-2</v>
      </c>
      <c r="Y2">
        <f>'mu (tau) a'!Y2-'mu (1) a'!Y2</f>
        <v>1.444699E-2</v>
      </c>
      <c r="Z2">
        <f>'mu (tau) a'!Z2-'mu (1) a'!Z2</f>
        <v>1.320637E-2</v>
      </c>
      <c r="AA2">
        <f>'mu (tau) a'!AA2-'mu (1) a'!AA2</f>
        <v>1.215491E-2</v>
      </c>
      <c r="AB2">
        <f>'mu (tau) a'!AB2-'mu (1) a'!AB2</f>
        <v>1.1257060000000001E-2</v>
      </c>
      <c r="AC2">
        <f>'mu (tau) a'!AC2-'mu (1) a'!AC2</f>
        <v>1.051527E-2</v>
      </c>
      <c r="AD2">
        <f>'mu (tau) a'!AD2-'mu (1) a'!AD2</f>
        <v>9.8861000000000001E-3</v>
      </c>
      <c r="AE2">
        <f>'mu (tau) a'!AE2-'mu (1) a'!AE2</f>
        <v>9.3338999999999991E-3</v>
      </c>
    </row>
    <row r="3" spans="1:31">
      <c r="A3">
        <v>2</v>
      </c>
      <c r="B3">
        <f>'mu (tau) a'!B3-'mu (1) a'!B3</f>
        <v>3.1006660000000002E-2</v>
      </c>
      <c r="C3">
        <f>'mu (tau) a'!C3-'mu (1) a'!C3</f>
        <v>2.913864E-2</v>
      </c>
      <c r="D3">
        <f>'mu (tau) a'!D3-'mu (1) a'!D3</f>
        <v>3.0990120000000003E-2</v>
      </c>
      <c r="E3">
        <f>'mu (tau) a'!E3-'mu (1) a'!E3</f>
        <v>2.9086129999999995E-2</v>
      </c>
      <c r="F3">
        <f>'mu (tau) a'!F3-'mu (1) a'!F3</f>
        <v>2.781397E-2</v>
      </c>
      <c r="G3">
        <f>'mu (tau) a'!G3-'mu (1) a'!G3</f>
        <v>2.7624739999999998E-2</v>
      </c>
      <c r="H3">
        <f>'mu (tau) a'!H3-'mu (1) a'!H3</f>
        <v>2.7265440000000002E-2</v>
      </c>
      <c r="I3">
        <f>'mu (tau) a'!I3-'mu (1) a'!I3</f>
        <v>2.66191E-2</v>
      </c>
      <c r="J3">
        <f>'mu (tau) a'!J3-'mu (1) a'!J3</f>
        <v>2.7131179999999998E-2</v>
      </c>
      <c r="K3">
        <f>'mu (tau) a'!K3-'mu (1) a'!K3</f>
        <v>2.5420869999999998E-2</v>
      </c>
      <c r="L3">
        <f>'mu (tau) a'!L3-'mu (1) a'!L3</f>
        <v>2.497272E-2</v>
      </c>
      <c r="M3">
        <f>'mu (tau) a'!M3-'mu (1) a'!M3</f>
        <v>2.310707E-2</v>
      </c>
      <c r="N3">
        <f>'mu (tau) a'!N3-'mu (1) a'!N3</f>
        <v>2.2274640000000002E-2</v>
      </c>
      <c r="O3">
        <f>'mu (tau) a'!O3-'mu (1) a'!O3</f>
        <v>1.9525840000000003E-2</v>
      </c>
      <c r="P3">
        <f>'mu (tau) a'!P3-'mu (1) a'!P3</f>
        <v>1.7693879999999999E-2</v>
      </c>
      <c r="Q3">
        <f>'mu (tau) a'!Q3-'mu (1) a'!Q3</f>
        <v>1.609141E-2</v>
      </c>
      <c r="R3">
        <f>'mu (tau) a'!R3-'mu (1) a'!R3</f>
        <v>1.4943069999999999E-2</v>
      </c>
      <c r="S3">
        <f>'mu (tau) a'!S3-'mu (1) a'!S3</f>
        <v>1.3627349999999998E-2</v>
      </c>
      <c r="T3">
        <f>'mu (tau) a'!T3-'mu (1) a'!T3</f>
        <v>1.2741489999999999E-2</v>
      </c>
      <c r="U3">
        <f>'mu (tau) a'!U3-'mu (1) a'!U3</f>
        <v>1.1918350000000001E-2</v>
      </c>
      <c r="V3">
        <f>'mu (tau) a'!V3-'mu (1) a'!V3</f>
        <v>1.094905E-2</v>
      </c>
      <c r="W3">
        <f>'mu (tau) a'!W3-'mu (1) a'!W3</f>
        <v>1.0072929999999999E-2</v>
      </c>
      <c r="X3">
        <f>'mu (tau) a'!X3-'mu (1) a'!X3</f>
        <v>9.1166100000000007E-3</v>
      </c>
      <c r="Y3">
        <f>'mu (tau) a'!Y3-'mu (1) a'!Y3</f>
        <v>8.3383299999999997E-3</v>
      </c>
      <c r="Z3">
        <f>'mu (tau) a'!Z3-'mu (1) a'!Z3</f>
        <v>7.59152E-3</v>
      </c>
      <c r="AA3">
        <f>'mu (tau) a'!AA3-'mu (1) a'!AA3</f>
        <v>6.9324E-3</v>
      </c>
      <c r="AB3">
        <f>'mu (tau) a'!AB3-'mu (1) a'!AB3</f>
        <v>6.3765699999999998E-3</v>
      </c>
      <c r="AC3">
        <f>'mu (tau) a'!AC3-'mu (1) a'!AC3</f>
        <v>5.9356499999999998E-3</v>
      </c>
      <c r="AD3">
        <f>'mu (tau) a'!AD3-'mu (1) a'!AD3</f>
        <v>5.5705199999999998E-3</v>
      </c>
      <c r="AE3">
        <f>'mu (tau) a'!AE3-'mu (1) a'!AE3</f>
        <v>5.2533199999999997E-3</v>
      </c>
    </row>
    <row r="4" spans="1:31">
      <c r="A4">
        <v>3</v>
      </c>
      <c r="B4">
        <f>'mu (tau) a'!B4-'mu (1) a'!B4</f>
        <v>2.0246009999999998E-2</v>
      </c>
      <c r="C4">
        <f>'mu (tau) a'!C4-'mu (1) a'!C4</f>
        <v>1.8809550000000001E-2</v>
      </c>
      <c r="D4">
        <f>'mu (tau) a'!D4-'mu (1) a'!D4</f>
        <v>2.020841E-2</v>
      </c>
      <c r="E4">
        <f>'mu (tau) a'!E4-'mu (1) a'!E4</f>
        <v>1.8743290000000003E-2</v>
      </c>
      <c r="F4">
        <f>'mu (tau) a'!F4-'mu (1) a'!F4</f>
        <v>1.7763040000000001E-2</v>
      </c>
      <c r="G4">
        <f>'mu (tau) a'!G4-'mu (1) a'!G4</f>
        <v>1.7620799999999999E-2</v>
      </c>
      <c r="H4">
        <f>'mu (tau) a'!H4-'mu (1) a'!H4</f>
        <v>1.7356860000000002E-2</v>
      </c>
      <c r="I4">
        <f>'mu (tau) a'!I4-'mu (1) a'!I4</f>
        <v>1.689218E-2</v>
      </c>
      <c r="J4">
        <f>'mu (tau) a'!J4-'mu (1) a'!J4</f>
        <v>1.7321830000000003E-2</v>
      </c>
      <c r="K4">
        <f>'mu (tau) a'!K4-'mu (1) a'!K4</f>
        <v>1.6071849999999999E-2</v>
      </c>
      <c r="L4">
        <f>'mu (tau) a'!L4-'mu (1) a'!L4</f>
        <v>1.5810519999999998E-2</v>
      </c>
      <c r="M4">
        <f>'mu (tau) a'!M4-'mu (1) a'!M4</f>
        <v>1.4450639999999999E-2</v>
      </c>
      <c r="N4">
        <f>'mu (tau) a'!N4-'mu (1) a'!N4</f>
        <v>1.3913640000000001E-2</v>
      </c>
      <c r="O4">
        <f>'mu (tau) a'!O4-'mu (1) a'!O4</f>
        <v>1.191239E-2</v>
      </c>
      <c r="P4">
        <f>'mu (tau) a'!P4-'mu (1) a'!P4</f>
        <v>1.0593109999999999E-2</v>
      </c>
      <c r="Q4">
        <f>'mu (tau) a'!Q4-'mu (1) a'!Q4</f>
        <v>9.5273599999999986E-3</v>
      </c>
      <c r="R4">
        <f>'mu (tau) a'!R4-'mu (1) a'!R4</f>
        <v>8.8850400000000003E-3</v>
      </c>
      <c r="S4">
        <f>'mu (tau) a'!S4-'mu (1) a'!S4</f>
        <v>8.1212199999999984E-3</v>
      </c>
      <c r="T4">
        <f>'mu (tau) a'!T4-'mu (1) a'!T4</f>
        <v>7.7392599999999995E-3</v>
      </c>
      <c r="U4">
        <f>'mu (tau) a'!U4-'mu (1) a'!U4</f>
        <v>7.3845600000000001E-3</v>
      </c>
      <c r="V4">
        <f>'mu (tau) a'!V4-'mu (1) a'!V4</f>
        <v>6.8456100000000002E-3</v>
      </c>
      <c r="W4">
        <f>'mu (tau) a'!W4-'mu (1) a'!W4</f>
        <v>6.3503099999999996E-3</v>
      </c>
      <c r="X4">
        <f>'mu (tau) a'!X4-'mu (1) a'!X4</f>
        <v>5.7610999999999999E-3</v>
      </c>
      <c r="Y4">
        <f>'mu (tau) a'!Y4-'mu (1) a'!Y4</f>
        <v>5.2630400000000001E-3</v>
      </c>
      <c r="Z4">
        <f>'mu (tau) a'!Z4-'mu (1) a'!Z4</f>
        <v>4.7714599999999999E-3</v>
      </c>
      <c r="AA4">
        <f>'mu (tau) a'!AA4-'mu (1) a'!AA4</f>
        <v>4.3163799999999999E-3</v>
      </c>
      <c r="AB4">
        <f>'mu (tau) a'!AB4-'mu (1) a'!AB4</f>
        <v>3.9343399999999997E-3</v>
      </c>
      <c r="AC4">
        <f>'mu (tau) a'!AC4-'mu (1) a'!AC4</f>
        <v>3.6492299999999998E-3</v>
      </c>
      <c r="AD4">
        <f>'mu (tau) a'!AD4-'mu (1) a'!AD4</f>
        <v>3.4164600000000005E-3</v>
      </c>
      <c r="AE4">
        <f>'mu (tau) a'!AE4-'mu (1) a'!AE4</f>
        <v>3.2132599999999999E-3</v>
      </c>
    </row>
    <row r="5" spans="1:31">
      <c r="A5">
        <v>4</v>
      </c>
      <c r="B5">
        <f>'mu (tau) a'!B5-'mu (1) a'!B5</f>
        <v>1.3175880000000001E-2</v>
      </c>
      <c r="C5">
        <f>'mu (tau) a'!C5-'mu (1) a'!C5</f>
        <v>1.200702E-2</v>
      </c>
      <c r="D5">
        <f>'mu (tau) a'!D5-'mu (1) a'!D5</f>
        <v>1.3128089999999999E-2</v>
      </c>
      <c r="E5">
        <f>'mu (tau) a'!E5-'mu (1) a'!E5</f>
        <v>1.1936540000000001E-2</v>
      </c>
      <c r="F5">
        <f>'mu (tau) a'!F5-'mu (1) a'!F5</f>
        <v>1.1136399999999999E-2</v>
      </c>
      <c r="G5">
        <f>'mu (tau) a'!G5-'mu (1) a'!G5</f>
        <v>1.1027039999999998E-2</v>
      </c>
      <c r="H5">
        <f>'mu (tau) a'!H5-'mu (1) a'!H5</f>
        <v>1.082908E-2</v>
      </c>
      <c r="I5">
        <f>'mu (tau) a'!I5-'mu (1) a'!I5</f>
        <v>1.0488790000000001E-2</v>
      </c>
      <c r="J5">
        <f>'mu (tau) a'!J5-'mu (1) a'!J5</f>
        <v>1.087925E-2</v>
      </c>
      <c r="K5">
        <f>'mu (tau) a'!K5-'mu (1) a'!K5</f>
        <v>9.9311E-3</v>
      </c>
      <c r="L5">
        <f>'mu (tau) a'!L5-'mu (1) a'!L5</f>
        <v>9.8082100000000012E-3</v>
      </c>
      <c r="M5">
        <f>'mu (tau) a'!M5-'mu (1) a'!M5</f>
        <v>8.7817999999999993E-3</v>
      </c>
      <c r="N5">
        <f>'mu (tau) a'!N5-'mu (1) a'!N5</f>
        <v>8.4499199999999997E-3</v>
      </c>
      <c r="O5">
        <f>'mu (tau) a'!O5-'mu (1) a'!O5</f>
        <v>6.93679E-3</v>
      </c>
      <c r="P5">
        <f>'mu (tau) a'!P5-'mu (1) a'!P5</f>
        <v>5.959299999999999E-3</v>
      </c>
      <c r="Q5">
        <f>'mu (tau) a'!Q5-'mu (1) a'!Q5</f>
        <v>5.2529499999999993E-3</v>
      </c>
      <c r="R5">
        <f>'mu (tau) a'!R5-'mu (1) a'!R5</f>
        <v>4.9444899999999993E-3</v>
      </c>
      <c r="S5">
        <f>'mu (tau) a'!S5-'mu (1) a'!S5</f>
        <v>4.5511600000000003E-3</v>
      </c>
      <c r="T5">
        <f>'mu (tau) a'!T5-'mu (1) a'!T5</f>
        <v>4.5072999999999997E-3</v>
      </c>
      <c r="U5">
        <f>'mu (tau) a'!U5-'mu (1) a'!U5</f>
        <v>4.4628299999999992E-3</v>
      </c>
      <c r="V5">
        <f>'mu (tau) a'!V5-'mu (1) a'!V5</f>
        <v>4.2081099999999993E-3</v>
      </c>
      <c r="W5">
        <f>'mu (tau) a'!W5-'mu (1) a'!W5</f>
        <v>3.9646099999999995E-3</v>
      </c>
      <c r="X5">
        <f>'mu (tau) a'!X5-'mu (1) a'!X5</f>
        <v>3.6142799999999997E-3</v>
      </c>
      <c r="Y5">
        <f>'mu (tau) a'!Y5-'mu (1) a'!Y5</f>
        <v>3.2992699999999995E-3</v>
      </c>
      <c r="Z5">
        <f>'mu (tau) a'!Z5-'mu (1) a'!Z5</f>
        <v>2.9750000000000002E-3</v>
      </c>
      <c r="AA5">
        <f>'mu (tau) a'!AA5-'mu (1) a'!AA5</f>
        <v>2.65395E-3</v>
      </c>
      <c r="AB5">
        <f>'mu (tau) a'!AB5-'mu (1) a'!AB5</f>
        <v>2.38653E-3</v>
      </c>
      <c r="AC5">
        <f>'mu (tau) a'!AC5-'mu (1) a'!AC5</f>
        <v>2.2009600000000001E-3</v>
      </c>
      <c r="AD5">
        <f>'mu (tau) a'!AD5-'mu (1) a'!AD5</f>
        <v>2.0542099999999999E-3</v>
      </c>
      <c r="AE5">
        <f>'mu (tau) a'!AE5-'mu (1) a'!AE5</f>
        <v>1.9279E-3</v>
      </c>
    </row>
    <row r="6" spans="1:31">
      <c r="A6">
        <v>5</v>
      </c>
      <c r="B6">
        <f>'mu (tau) a'!B6-'mu (1) a'!B6</f>
        <v>1.120518E-2</v>
      </c>
      <c r="C6">
        <f>'mu (tau) a'!C6-'mu (1) a'!C6</f>
        <v>1.027199E-2</v>
      </c>
      <c r="D6">
        <f>'mu (tau) a'!D6-'mu (1) a'!D6</f>
        <v>1.122482E-2</v>
      </c>
      <c r="E6">
        <f>'mu (tau) a'!E6-'mu (1) a'!E6</f>
        <v>1.0276779999999999E-2</v>
      </c>
      <c r="F6">
        <f>'mu (tau) a'!F6-'mu (1) a'!F6</f>
        <v>9.6578600000000007E-3</v>
      </c>
      <c r="G6">
        <f>'mu (tau) a'!G6-'mu (1) a'!G6</f>
        <v>9.6190700000000004E-3</v>
      </c>
      <c r="H6">
        <f>'mu (tau) a'!H6-'mu (1) a'!H6</f>
        <v>9.5311600000000003E-3</v>
      </c>
      <c r="I6">
        <f>'mu (tau) a'!I6-'mu (1) a'!I6</f>
        <v>9.3610099999999995E-3</v>
      </c>
      <c r="J6">
        <f>'mu (tau) a'!J6-'mu (1) a'!J6</f>
        <v>9.8088599999999991E-3</v>
      </c>
      <c r="K6">
        <f>'mu (tau) a'!K6-'mu (1) a'!K6</f>
        <v>9.1460699999999992E-3</v>
      </c>
      <c r="L6">
        <f>'mu (tau) a'!L6-'mu (1) a'!L6</f>
        <v>9.1752800000000009E-3</v>
      </c>
      <c r="M6">
        <f>'mu (tau) a'!M6-'mu (1) a'!M6</f>
        <v>8.551389999999999E-3</v>
      </c>
      <c r="N6">
        <f>'mu (tau) a'!N6-'mu (1) a'!N6</f>
        <v>8.4358899999999997E-3</v>
      </c>
      <c r="O6">
        <f>'mu (tau) a'!O6-'mu (1) a'!O6</f>
        <v>7.3953600000000001E-3</v>
      </c>
      <c r="P6">
        <f>'mu (tau) a'!P6-'mu (1) a'!P6</f>
        <v>6.9070700000000004E-3</v>
      </c>
      <c r="Q6">
        <f>'mu (tau) a'!Q6-'mu (1) a'!Q6</f>
        <v>6.4236800000000002E-3</v>
      </c>
      <c r="R6">
        <f>'mu (tau) a'!R6-'mu (1) a'!R6</f>
        <v>6.0477400000000002E-3</v>
      </c>
      <c r="S6">
        <f>'mu (tau) a'!S6-'mu (1) a'!S6</f>
        <v>5.4869599999999999E-3</v>
      </c>
      <c r="T6">
        <f>'mu (tau) a'!T6-'mu (1) a'!T6</f>
        <v>5.0321600000000008E-3</v>
      </c>
      <c r="U6">
        <f>'mu (tau) a'!U6-'mu (1) a'!U6</f>
        <v>4.6158800000000002E-3</v>
      </c>
      <c r="V6">
        <f>'mu (tau) a'!V6-'mu (1) a'!V6</f>
        <v>4.2284100000000002E-3</v>
      </c>
      <c r="W6">
        <f>'mu (tau) a'!W6-'mu (1) a'!W6</f>
        <v>3.8832200000000002E-3</v>
      </c>
      <c r="X6">
        <f>'mu (tau) a'!X6-'mu (1) a'!X6</f>
        <v>3.5411899999999996E-3</v>
      </c>
      <c r="Y6">
        <f>'mu (tau) a'!Y6-'mu (1) a'!Y6</f>
        <v>3.26999E-3</v>
      </c>
      <c r="Z6">
        <f>'mu (tau) a'!Z6-'mu (1) a'!Z6</f>
        <v>3.0253100000000002E-3</v>
      </c>
      <c r="AA6">
        <f>'mu (tau) a'!AA6-'mu (1) a'!AA6</f>
        <v>2.82439E-3</v>
      </c>
      <c r="AB6">
        <f>'mu (tau) a'!AB6-'mu (1) a'!AB6</f>
        <v>2.6526100000000001E-3</v>
      </c>
      <c r="AC6">
        <f>'mu (tau) a'!AC6-'mu (1) a'!AC6</f>
        <v>2.4931300000000001E-3</v>
      </c>
      <c r="AD6">
        <f>'mu (tau) a'!AD6-'mu (1) a'!AD6</f>
        <v>2.3630599999999997E-3</v>
      </c>
      <c r="AE6">
        <f>'mu (tau) a'!AE6-'mu (1) a'!AE6</f>
        <v>2.2465200000000001E-3</v>
      </c>
    </row>
    <row r="7" spans="1:31">
      <c r="A7">
        <v>6</v>
      </c>
      <c r="B7">
        <f>'mu (tau) a'!B7-'mu (1) a'!B7</f>
        <v>8.9696399999999992E-3</v>
      </c>
      <c r="C7">
        <f>'mu (tau) a'!C7-'mu (1) a'!C7</f>
        <v>8.1844699999999992E-3</v>
      </c>
      <c r="D7">
        <f>'mu (tau) a'!D7-'mu (1) a'!D7</f>
        <v>8.9855200000000003E-3</v>
      </c>
      <c r="E7">
        <f>'mu (tau) a'!E7-'mu (1) a'!E7</f>
        <v>8.1876599999999994E-3</v>
      </c>
      <c r="F7">
        <f>'mu (tau) a'!F7-'mu (1) a'!F7</f>
        <v>7.66616E-3</v>
      </c>
      <c r="G7">
        <f>'mu (tau) a'!G7-'mu (1) a'!G7</f>
        <v>7.6369799999999998E-3</v>
      </c>
      <c r="H7">
        <f>'mu (tau) a'!H7-'mu (1) a'!H7</f>
        <v>7.5698299999999996E-3</v>
      </c>
      <c r="I7">
        <f>'mu (tau) a'!I7-'mu (1) a'!I7</f>
        <v>7.4369199999999996E-3</v>
      </c>
      <c r="J7">
        <f>'mu (tau) a'!J7-'mu (1) a'!J7</f>
        <v>7.8238200000000004E-3</v>
      </c>
      <c r="K7">
        <f>'mu (tau) a'!K7-'mu (1) a'!K7</f>
        <v>7.2804099999999993E-3</v>
      </c>
      <c r="L7">
        <f>'mu (tau) a'!L7-'mu (1) a'!L7</f>
        <v>7.3252899999999999E-3</v>
      </c>
      <c r="M7">
        <f>'mu (tau) a'!M7-'mu (1) a'!M7</f>
        <v>6.81966E-3</v>
      </c>
      <c r="N7">
        <f>'mu (tau) a'!N7-'mu (1) a'!N7</f>
        <v>6.7444899999999997E-3</v>
      </c>
      <c r="O7">
        <f>'mu (tau) a'!O7-'mu (1) a'!O7</f>
        <v>5.8930700000000003E-3</v>
      </c>
      <c r="P7">
        <f>'mu (tau) a'!P7-'mu (1) a'!P7</f>
        <v>5.5041100000000004E-3</v>
      </c>
      <c r="Q7">
        <f>'mu (tau) a'!Q7-'mu (1) a'!Q7</f>
        <v>5.1257200000000003E-3</v>
      </c>
      <c r="R7">
        <f>'mu (tau) a'!R7-'mu (1) a'!R7</f>
        <v>4.8383100000000002E-3</v>
      </c>
      <c r="S7">
        <f>'mu (tau) a'!S7-'mu (1) a'!S7</f>
        <v>4.3948299999999997E-3</v>
      </c>
      <c r="T7">
        <f>'mu (tau) a'!T7-'mu (1) a'!T7</f>
        <v>4.0418599999999996E-3</v>
      </c>
      <c r="U7">
        <f>'mu (tau) a'!U7-'mu (1) a'!U7</f>
        <v>3.7170599999999999E-3</v>
      </c>
      <c r="V7">
        <f>'mu (tau) a'!V7-'mu (1) a'!V7</f>
        <v>3.4135300000000001E-3</v>
      </c>
      <c r="W7">
        <f>'mu (tau) a'!W7-'mu (1) a'!W7</f>
        <v>3.1428100000000002E-3</v>
      </c>
      <c r="X7">
        <f>'mu (tau) a'!X7-'mu (1) a'!X7</f>
        <v>2.8709599999999997E-3</v>
      </c>
      <c r="Y7">
        <f>'mu (tau) a'!Y7-'mu (1) a'!Y7</f>
        <v>2.6545100000000001E-3</v>
      </c>
      <c r="Z7">
        <f>'mu (tau) a'!Z7-'mu (1) a'!Z7</f>
        <v>2.4603099999999998E-3</v>
      </c>
      <c r="AA7">
        <f>'mu (tau) a'!AA7-'mu (1) a'!AA7</f>
        <v>2.2990300000000001E-3</v>
      </c>
      <c r="AB7">
        <f>'mu (tau) a'!AB7-'mu (1) a'!AB7</f>
        <v>2.1622099999999999E-3</v>
      </c>
      <c r="AC7">
        <f>'mu (tau) a'!AC7-'mu (1) a'!AC7</f>
        <v>2.0322700000000001E-3</v>
      </c>
      <c r="AD7">
        <f>'mu (tau) a'!AD7-'mu (1) a'!AD7</f>
        <v>1.9275900000000001E-3</v>
      </c>
      <c r="AE7">
        <f>'mu (tau) a'!AE7-'mu (1) a'!AE7</f>
        <v>1.83548E-3</v>
      </c>
    </row>
    <row r="8" spans="1:31">
      <c r="A8">
        <v>7</v>
      </c>
      <c r="B8">
        <f>'mu (tau) a'!B8-'mu (1) a'!B8</f>
        <v>7.3235000000000001E-3</v>
      </c>
      <c r="C8">
        <f>'mu (tau) a'!C8-'mu (1) a'!C8</f>
        <v>6.6520499999999996E-3</v>
      </c>
      <c r="D8">
        <f>'mu (tau) a'!D8-'mu (1) a'!D8</f>
        <v>7.3352599999999997E-3</v>
      </c>
      <c r="E8">
        <f>'mu (tau) a'!E8-'mu (1) a'!E8</f>
        <v>6.6539900000000003E-3</v>
      </c>
      <c r="F8">
        <f>'mu (tau) a'!F8-'mu (1) a'!F8</f>
        <v>6.2082099999999996E-3</v>
      </c>
      <c r="G8">
        <f>'mu (tau) a'!G8-'mu (1) a'!G8</f>
        <v>6.1863199999999995E-3</v>
      </c>
      <c r="H8">
        <f>'mu (tau) a'!H8-'mu (1) a'!H8</f>
        <v>6.1351399999999999E-3</v>
      </c>
      <c r="I8">
        <f>'mu (tau) a'!I8-'mu (1) a'!I8</f>
        <v>6.0294499999999996E-3</v>
      </c>
      <c r="J8">
        <f>'mu (tau) a'!J8-'mu (1) a'!J8</f>
        <v>6.3678499999999996E-3</v>
      </c>
      <c r="K8">
        <f>'mu (tau) a'!K8-'mu (1) a'!K8</f>
        <v>5.9160699999999998E-3</v>
      </c>
      <c r="L8">
        <f>'mu (tau) a'!L8-'mu (1) a'!L8</f>
        <v>5.9709899999999998E-3</v>
      </c>
      <c r="M8">
        <f>'mu (tau) a'!M8-'mu (1) a'!M8</f>
        <v>5.5537699999999995E-3</v>
      </c>
      <c r="N8">
        <f>'mu (tau) a'!N8-'mu (1) a'!N8</f>
        <v>5.5078999999999996E-3</v>
      </c>
      <c r="O8">
        <f>'mu (tau) a'!O8-'mu (1) a'!O8</f>
        <v>4.8002899999999996E-3</v>
      </c>
      <c r="P8">
        <f>'mu (tau) a'!P8-'mu (1) a'!P8</f>
        <v>4.4847400000000001E-3</v>
      </c>
      <c r="Q8">
        <f>'mu (tau) a'!Q8-'mu (1) a'!Q8</f>
        <v>4.1842600000000004E-3</v>
      </c>
      <c r="R8">
        <f>'mu (tau) a'!R8-'mu (1) a'!R8</f>
        <v>3.9647800000000002E-3</v>
      </c>
      <c r="S8">
        <f>'mu (tau) a'!S8-'mu (1) a'!S8</f>
        <v>3.60576E-3</v>
      </c>
      <c r="T8">
        <f>'mu (tau) a'!T8-'mu (1) a'!T8</f>
        <v>3.3292500000000002E-3</v>
      </c>
      <c r="U8">
        <f>'mu (tau) a'!U8-'mu (1) a'!U8</f>
        <v>3.0712599999999997E-3</v>
      </c>
      <c r="V8">
        <f>'mu (tau) a'!V8-'mu (1) a'!V8</f>
        <v>2.8295899999999999E-3</v>
      </c>
      <c r="W8">
        <f>'mu (tau) a'!W8-'mu (1) a'!W8</f>
        <v>2.6142600000000002E-3</v>
      </c>
      <c r="X8">
        <f>'mu (tau) a'!X8-'mu (1) a'!X8</f>
        <v>2.3934499999999997E-3</v>
      </c>
      <c r="Y8">
        <f>'mu (tau) a'!Y8-'mu (1) a'!Y8</f>
        <v>2.21821E-3</v>
      </c>
      <c r="Z8">
        <f>'mu (tau) a'!Z8-'mu (1) a'!Z8</f>
        <v>2.0605800000000002E-3</v>
      </c>
      <c r="AA8">
        <f>'mu (tau) a'!AA8-'mu (1) a'!AA8</f>
        <v>1.9282399999999999E-3</v>
      </c>
      <c r="AB8">
        <f>'mu (tau) a'!AB8-'mu (1) a'!AB8</f>
        <v>1.8175299999999999E-3</v>
      </c>
      <c r="AC8">
        <f>'mu (tau) a'!AC8-'mu (1) a'!AC8</f>
        <v>1.7087199999999999E-3</v>
      </c>
      <c r="AD8">
        <f>'mu (tau) a'!AD8-'mu (1) a'!AD8</f>
        <v>1.6222999999999999E-3</v>
      </c>
      <c r="AE8">
        <f>'mu (tau) a'!AE8-'mu (1) a'!AE8</f>
        <v>1.5486499999999999E-3</v>
      </c>
    </row>
    <row r="9" spans="1:31">
      <c r="A9">
        <v>8</v>
      </c>
      <c r="B9">
        <f>'mu (tau) a'!B9-'mu (1) a'!B9</f>
        <v>6.21413E-3</v>
      </c>
      <c r="C9">
        <f>'mu (tau) a'!C9-'mu (1) a'!C9</f>
        <v>5.6440800000000001E-3</v>
      </c>
      <c r="D9">
        <f>'mu (tau) a'!D9-'mu (1) a'!D9</f>
        <v>6.2214599999999998E-3</v>
      </c>
      <c r="E9">
        <f>'mu (tau) a'!E9-'mu (1) a'!E9</f>
        <v>5.6428099999999998E-3</v>
      </c>
      <c r="F9">
        <f>'mu (tau) a'!F9-'mu (1) a'!F9</f>
        <v>5.26481E-3</v>
      </c>
      <c r="G9">
        <f>'mu (tau) a'!G9-'mu (1) a'!G9</f>
        <v>5.2472299999999994E-3</v>
      </c>
      <c r="H9">
        <f>'mu (tau) a'!H9-'mu (1) a'!H9</f>
        <v>5.20565E-3</v>
      </c>
      <c r="I9">
        <f>'mu (tau) a'!I9-'mu (1) a'!I9</f>
        <v>5.1170199999999999E-3</v>
      </c>
      <c r="J9">
        <f>'mu (tau) a'!J9-'mu (1) a'!J9</f>
        <v>5.40384E-3</v>
      </c>
      <c r="K9">
        <f>'mu (tau) a'!K9-'mu (1) a'!K9</f>
        <v>5.0222699999999997E-3</v>
      </c>
      <c r="L9">
        <f>'mu (tau) a'!L9-'mu (1) a'!L9</f>
        <v>5.0715200000000004E-3</v>
      </c>
      <c r="M9">
        <f>'mu (tau) a'!M9-'mu (1) a'!M9</f>
        <v>4.71902E-3</v>
      </c>
      <c r="N9">
        <f>'mu (tau) a'!N9-'mu (1) a'!N9</f>
        <v>4.6827299999999995E-3</v>
      </c>
      <c r="O9">
        <f>'mu (tau) a'!O9-'mu (1) a'!O9</f>
        <v>4.0847899999999996E-3</v>
      </c>
      <c r="P9">
        <f>'mu (tau) a'!P9-'mu (1) a'!P9</f>
        <v>3.8160999999999998E-3</v>
      </c>
      <c r="Q9">
        <f>'mu (tau) a'!Q9-'mu (1) a'!Q9</f>
        <v>3.5646200000000001E-3</v>
      </c>
      <c r="R9">
        <f>'mu (tau) a'!R9-'mu (1) a'!R9</f>
        <v>3.3874E-3</v>
      </c>
      <c r="S9">
        <f>'mu (tau) a'!S9-'mu (1) a'!S9</f>
        <v>3.0824299999999997E-3</v>
      </c>
      <c r="T9">
        <f>'mu (tau) a'!T9-'mu (1) a'!T9</f>
        <v>2.8534200000000002E-3</v>
      </c>
      <c r="U9">
        <f>'mu (tau) a'!U9-'mu (1) a'!U9</f>
        <v>2.63802E-3</v>
      </c>
      <c r="V9">
        <f>'mu (tau) a'!V9-'mu (1) a'!V9</f>
        <v>2.43546E-3</v>
      </c>
      <c r="W9">
        <f>'mu (tau) a'!W9-'mu (1) a'!W9</f>
        <v>2.2552100000000001E-3</v>
      </c>
      <c r="X9">
        <f>'mu (tau) a'!X9-'mu (1) a'!X9</f>
        <v>2.06748E-3</v>
      </c>
      <c r="Y9">
        <f>'mu (tau) a'!Y9-'mu (1) a'!Y9</f>
        <v>1.9185600000000001E-3</v>
      </c>
      <c r="Z9">
        <f>'mu (tau) a'!Z9-'mu (1) a'!Z9</f>
        <v>1.78481E-3</v>
      </c>
      <c r="AA9">
        <f>'mu (tau) a'!AA9-'mu (1) a'!AA9</f>
        <v>1.6711E-3</v>
      </c>
      <c r="AB9">
        <f>'mu (tau) a'!AB9-'mu (1) a'!AB9</f>
        <v>1.5771299999999999E-3</v>
      </c>
      <c r="AC9">
        <f>'mu (tau) a'!AC9-'mu (1) a'!AC9</f>
        <v>1.48241E-3</v>
      </c>
      <c r="AD9">
        <f>'mu (tau) a'!AD9-'mu (1) a'!AD9</f>
        <v>1.40763E-3</v>
      </c>
      <c r="AE9">
        <f>'mu (tau) a'!AE9-'mu (1) a'!AE9</f>
        <v>1.3456499999999999E-3</v>
      </c>
    </row>
    <row r="10" spans="1:31">
      <c r="A10">
        <v>9</v>
      </c>
      <c r="B10">
        <f>'mu (tau) a'!B10-'mu (1) a'!B10</f>
        <v>5.4421799999999996E-3</v>
      </c>
      <c r="C10">
        <f>'mu (tau) a'!C10-'mu (1) a'!C10</f>
        <v>4.9658599999999999E-3</v>
      </c>
      <c r="D10">
        <f>'mu (tau) a'!D10-'mu (1) a'!D10</f>
        <v>5.44547E-3</v>
      </c>
      <c r="E10">
        <f>'mu (tau) a'!E10-'mu (1) a'!E10</f>
        <v>4.9611999999999998E-3</v>
      </c>
      <c r="F10">
        <f>'mu (tau) a'!F10-'mu (1) a'!F10</f>
        <v>4.6457799999999995E-3</v>
      </c>
      <c r="G10">
        <f>'mu (tau) a'!G10-'mu (1) a'!G10</f>
        <v>4.6308699999999996E-3</v>
      </c>
      <c r="H10">
        <f>'mu (tau) a'!H10-'mu (1) a'!H10</f>
        <v>4.5960799999999998E-3</v>
      </c>
      <c r="I10">
        <f>'mu (tau) a'!I10-'mu (1) a'!I10</f>
        <v>4.5183999999999997E-3</v>
      </c>
      <c r="J10">
        <f>'mu (tau) a'!J10-'mu (1) a'!J10</f>
        <v>4.7521999999999998E-3</v>
      </c>
      <c r="K10">
        <f>'mu (tau) a'!K10-'mu (1) a'!K10</f>
        <v>4.4284599999999995E-3</v>
      </c>
      <c r="L10">
        <f>'mu (tau) a'!L10-'mu (1) a'!L10</f>
        <v>4.46373E-3</v>
      </c>
      <c r="M10">
        <f>'mu (tau) a'!M10-'mu (1) a'!M10</f>
        <v>4.1616399999999994E-3</v>
      </c>
      <c r="N10">
        <f>'mu (tau) a'!N10-'mu (1) a'!N10</f>
        <v>4.1239700000000002E-3</v>
      </c>
      <c r="O10">
        <f>'mu (tau) a'!O10-'mu (1) a'!O10</f>
        <v>3.6155699999999998E-3</v>
      </c>
      <c r="P10">
        <f>'mu (tau) a'!P10-'mu (1) a'!P10</f>
        <v>3.3777899999999999E-3</v>
      </c>
      <c r="Q10">
        <f>'mu (tau) a'!Q10-'mu (1) a'!Q10</f>
        <v>3.15862E-3</v>
      </c>
      <c r="R10">
        <f>'mu (tau) a'!R10-'mu (1) a'!R10</f>
        <v>3.00753E-3</v>
      </c>
      <c r="S10">
        <f>'mu (tau) a'!S10-'mu (1) a'!S10</f>
        <v>2.7394799999999999E-3</v>
      </c>
      <c r="T10">
        <f>'mu (tau) a'!T10-'mu (1) a'!T10</f>
        <v>2.54214E-3</v>
      </c>
      <c r="U10">
        <f>'mu (tau) a'!U10-'mu (1) a'!U10</f>
        <v>2.3546599999999997E-3</v>
      </c>
      <c r="V10">
        <f>'mu (tau) a'!V10-'mu (1) a'!V10</f>
        <v>2.1777099999999998E-3</v>
      </c>
      <c r="W10">
        <f>'mu (tau) a'!W10-'mu (1) a'!W10</f>
        <v>2.0205700000000002E-3</v>
      </c>
      <c r="X10">
        <f>'mu (tau) a'!X10-'mu (1) a'!X10</f>
        <v>1.8544799999999999E-3</v>
      </c>
      <c r="Y10">
        <f>'mu (tau) a'!Y10-'mu (1) a'!Y10</f>
        <v>1.7229599999999999E-3</v>
      </c>
      <c r="Z10">
        <f>'mu (tau) a'!Z10-'mu (1) a'!Z10</f>
        <v>1.60495E-3</v>
      </c>
      <c r="AA10">
        <f>'mu (tau) a'!AA10-'mu (1) a'!AA10</f>
        <v>1.5034299999999998E-3</v>
      </c>
      <c r="AB10">
        <f>'mu (tau) a'!AB10-'mu (1) a'!AB10</f>
        <v>1.42066E-3</v>
      </c>
      <c r="AC10">
        <f>'mu (tau) a'!AC10-'mu (1) a'!AC10</f>
        <v>1.3353E-3</v>
      </c>
      <c r="AD10">
        <f>'mu (tau) a'!AD10-'mu (1) a'!AD10</f>
        <v>1.2678100000000001E-3</v>
      </c>
      <c r="AE10">
        <f>'mu (tau) a'!AE10-'mu (1) a'!AE10</f>
        <v>1.21346E-3</v>
      </c>
    </row>
    <row r="11" spans="1:31">
      <c r="A11">
        <v>10</v>
      </c>
      <c r="B11">
        <f>'mu (tau) a'!B11-'mu (1) a'!B11</f>
        <v>4.9224000000000004E-3</v>
      </c>
      <c r="C11">
        <f>'mu (tau) a'!C11-'mu (1) a'!C11</f>
        <v>4.5240599999999999E-3</v>
      </c>
      <c r="D11">
        <f>'mu (tau) a'!D11-'mu (1) a'!D11</f>
        <v>4.9227400000000001E-3</v>
      </c>
      <c r="E11">
        <f>'mu (tau) a'!E11-'mu (1) a'!E11</f>
        <v>4.5161300000000001E-3</v>
      </c>
      <c r="F11">
        <f>'mu (tau) a'!F11-'mu (1) a'!F11</f>
        <v>4.2522200000000001E-3</v>
      </c>
      <c r="G11">
        <f>'mu (tau) a'!G11-'mu (1) a'!G11</f>
        <v>4.2393099999999996E-3</v>
      </c>
      <c r="H11">
        <f>'mu (tau) a'!H11-'mu (1) a'!H11</f>
        <v>4.2088500000000001E-3</v>
      </c>
      <c r="I11">
        <f>'mu (tau) a'!I11-'mu (1) a'!I11</f>
        <v>4.1387200000000002E-3</v>
      </c>
      <c r="J11">
        <f>'mu (tau) a'!J11-'mu (1) a'!J11</f>
        <v>4.3262199999999995E-3</v>
      </c>
      <c r="K11">
        <f>'mu (tau) a'!K11-'mu (1) a'!K11</f>
        <v>4.04733E-3</v>
      </c>
      <c r="L11">
        <f>'mu (tau) a'!L11-'mu (1) a'!L11</f>
        <v>4.06778E-3</v>
      </c>
      <c r="M11">
        <f>'mu (tau) a'!M11-'mu (1) a'!M11</f>
        <v>3.8038800000000004E-3</v>
      </c>
      <c r="N11">
        <f>'mu (tau) a'!N11-'mu (1) a'!N11</f>
        <v>3.7602399999999998E-3</v>
      </c>
      <c r="O11">
        <f>'mu (tau) a'!O11-'mu (1) a'!O11</f>
        <v>3.3213399999999999E-3</v>
      </c>
      <c r="P11">
        <f>'mu (tau) a'!P11-'mu (1) a'!P11</f>
        <v>3.10341E-3</v>
      </c>
      <c r="Q11">
        <f>'mu (tau) a'!Q11-'mu (1) a'!Q11</f>
        <v>2.9054100000000002E-3</v>
      </c>
      <c r="R11">
        <f>'mu (tau) a'!R11-'mu (1) a'!R11</f>
        <v>2.7709200000000001E-3</v>
      </c>
      <c r="S11">
        <f>'mu (tau) a'!S11-'mu (1) a'!S11</f>
        <v>2.52718E-3</v>
      </c>
      <c r="T11">
        <f>'mu (tau) a'!T11-'mu (1) a'!T11</f>
        <v>2.35096E-3</v>
      </c>
      <c r="U11">
        <f>'mu (tau) a'!U11-'mu (1) a'!U11</f>
        <v>2.1817E-3</v>
      </c>
      <c r="V11">
        <f>'mu (tau) a'!V11-'mu (1) a'!V11</f>
        <v>2.0217E-3</v>
      </c>
      <c r="W11">
        <f>'mu (tau) a'!W11-'mu (1) a'!W11</f>
        <v>1.8793299999999998E-3</v>
      </c>
      <c r="X11">
        <f>'mu (tau) a'!X11-'mu (1) a'!X11</f>
        <v>1.72729E-3</v>
      </c>
      <c r="Y11">
        <f>'mu (tau) a'!Y11-'mu (1) a'!Y11</f>
        <v>1.6067499999999999E-3</v>
      </c>
      <c r="Z11">
        <f>'mu (tau) a'!Z11-'mu (1) a'!Z11</f>
        <v>1.49895E-3</v>
      </c>
      <c r="AA11">
        <f>'mu (tau) a'!AA11-'mu (1) a'!AA11</f>
        <v>1.4052499999999998E-3</v>
      </c>
      <c r="AB11">
        <f>'mu (tau) a'!AB11-'mu (1) a'!AB11</f>
        <v>1.3294699999999999E-3</v>
      </c>
      <c r="AC11">
        <f>'mu (tau) a'!AC11-'mu (1) a'!AC11</f>
        <v>1.2499099999999999E-3</v>
      </c>
      <c r="AD11">
        <f>'mu (tau) a'!AD11-'mu (1) a'!AD11</f>
        <v>1.1874800000000001E-3</v>
      </c>
      <c r="AE11">
        <f>'mu (tau) a'!AE11-'mu (1) a'!AE11</f>
        <v>1.1381799999999999E-3</v>
      </c>
    </row>
    <row r="12" spans="1:31">
      <c r="A12">
        <v>11</v>
      </c>
      <c r="B12">
        <f>'mu (tau) a'!B12-'mu (1) a'!B12</f>
        <v>4.56669E-3</v>
      </c>
      <c r="C12">
        <f>'mu (tau) a'!C12-'mu (1) a'!C12</f>
        <v>4.2217699999999997E-3</v>
      </c>
      <c r="D12">
        <f>'mu (tau) a'!D12-'mu (1) a'!D12</f>
        <v>4.5648199999999998E-3</v>
      </c>
      <c r="E12">
        <f>'mu (tau) a'!E12-'mu (1) a'!E12</f>
        <v>4.2115399999999997E-3</v>
      </c>
      <c r="F12">
        <f>'mu (tau) a'!F12-'mu (1) a'!F12</f>
        <v>3.9825499999999996E-3</v>
      </c>
      <c r="G12">
        <f>'mu (tau) a'!G12-'mu (1) a'!G12</f>
        <v>3.9714199999999998E-3</v>
      </c>
      <c r="H12">
        <f>'mu (tau) a'!H12-'mu (1) a'!H12</f>
        <v>3.9440600000000001E-3</v>
      </c>
      <c r="I12">
        <f>'mu (tau) a'!I12-'mu (1) a'!I12</f>
        <v>3.8798000000000001E-3</v>
      </c>
      <c r="J12">
        <f>'mu (tau) a'!J12-'mu (1) a'!J12</f>
        <v>4.0360699999999992E-3</v>
      </c>
      <c r="K12">
        <f>'mu (tau) a'!K12-'mu (1) a'!K12</f>
        <v>3.7889299999999998E-3</v>
      </c>
      <c r="L12">
        <f>'mu (tau) a'!L12-'mu (1) a'!L12</f>
        <v>3.8004800000000002E-3</v>
      </c>
      <c r="M12">
        <f>'mu (tau) a'!M12-'mu (1) a'!M12</f>
        <v>3.5641100000000001E-3</v>
      </c>
      <c r="N12">
        <f>'mu (tau) a'!N12-'mu (1) a'!N12</f>
        <v>3.5170699999999997E-3</v>
      </c>
      <c r="O12">
        <f>'mu (tau) a'!O12-'mu (1) a'!O12</f>
        <v>3.1275600000000001E-3</v>
      </c>
      <c r="P12">
        <f>'mu (tau) a'!P12-'mu (1) a'!P12</f>
        <v>2.9242000000000001E-3</v>
      </c>
      <c r="Q12">
        <f>'mu (tau) a'!Q12-'mu (1) a'!Q12</f>
        <v>2.7419000000000002E-3</v>
      </c>
      <c r="R12">
        <f>'mu (tau) a'!R12-'mu (1) a'!R12</f>
        <v>2.6205600000000001E-3</v>
      </c>
      <c r="S12">
        <f>'mu (tau) a'!S12-'mu (1) a'!S12</f>
        <v>2.3941599999999998E-3</v>
      </c>
      <c r="T12">
        <f>'mu (tau) a'!T12-'mu (1) a'!T12</f>
        <v>2.2337300000000002E-3</v>
      </c>
      <c r="U12">
        <f>'mu (tau) a'!U12-'mu (1) a'!U12</f>
        <v>2.0777599999999997E-3</v>
      </c>
      <c r="V12">
        <f>'mu (tau) a'!V12-'mu (1) a'!V12</f>
        <v>1.93056E-3</v>
      </c>
      <c r="W12">
        <f>'mu (tau) a'!W12-'mu (1) a'!W12</f>
        <v>1.7989200000000001E-3</v>
      </c>
      <c r="X12">
        <f>'mu (tau) a'!X12-'mu (1) a'!X12</f>
        <v>1.6570300000000001E-3</v>
      </c>
      <c r="Y12">
        <f>'mu (tau) a'!Y12-'mu (1) a'!Y12</f>
        <v>1.5446100000000001E-3</v>
      </c>
      <c r="Z12">
        <f>'mu (tau) a'!Z12-'mu (1) a'!Z12</f>
        <v>1.4438700000000001E-3</v>
      </c>
      <c r="AA12">
        <f>'mu (tau) a'!AA12-'mu (1) a'!AA12</f>
        <v>1.35571E-3</v>
      </c>
      <c r="AB12">
        <f>'mu (tau) a'!AB12-'mu (1) a'!AB12</f>
        <v>1.28469E-3</v>
      </c>
      <c r="AC12">
        <f>'mu (tau) a'!AC12-'mu (1) a'!AC12</f>
        <v>1.20885E-3</v>
      </c>
      <c r="AD12">
        <f>'mu (tau) a'!AD12-'mu (1) a'!AD12</f>
        <v>1.15043E-3</v>
      </c>
      <c r="AE12">
        <f>'mu (tau) a'!AE12-'mu (1) a'!AE12</f>
        <v>1.10469E-3</v>
      </c>
    </row>
    <row r="13" spans="1:31">
      <c r="A13">
        <v>12</v>
      </c>
      <c r="B13">
        <f>'mu (tau) a'!B13-'mu (1) a'!B13</f>
        <v>4.4608900000000003E-3</v>
      </c>
      <c r="C13">
        <f>'mu (tau) a'!C13-'mu (1) a'!C13</f>
        <v>4.1354900000000003E-3</v>
      </c>
      <c r="D13">
        <f>'mu (tau) a'!D13-'mu (1) a'!D13</f>
        <v>4.4566499999999995E-3</v>
      </c>
      <c r="E13">
        <f>'mu (tau) a'!E13-'mu (1) a'!E13</f>
        <v>4.1250200000000001E-3</v>
      </c>
      <c r="F13">
        <f>'mu (tau) a'!F13-'mu (1) a'!F13</f>
        <v>3.9091099999999995E-3</v>
      </c>
      <c r="G13">
        <f>'mu (tau) a'!G13-'mu (1) a'!G13</f>
        <v>3.8988400000000002E-3</v>
      </c>
      <c r="H13">
        <f>'mu (tau) a'!H13-'mu (1) a'!H13</f>
        <v>3.8734300000000002E-3</v>
      </c>
      <c r="I13">
        <f>'mu (tau) a'!I13-'mu (1) a'!I13</f>
        <v>3.8115299999999996E-3</v>
      </c>
      <c r="J13">
        <f>'mu (tau) a'!J13-'mu (1) a'!J13</f>
        <v>3.9557199999999994E-3</v>
      </c>
      <c r="K13">
        <f>'mu (tau) a'!K13-'mu (1) a'!K13</f>
        <v>3.7221000000000003E-3</v>
      </c>
      <c r="L13">
        <f>'mu (tau) a'!L13-'mu (1) a'!L13</f>
        <v>3.7305100000000002E-3</v>
      </c>
      <c r="M13">
        <f>'mu (tau) a'!M13-'mu (1) a'!M13</f>
        <v>3.50519E-3</v>
      </c>
      <c r="N13">
        <f>'mu (tau) a'!N13-'mu (1) a'!N13</f>
        <v>3.45685E-3</v>
      </c>
      <c r="O13">
        <f>'mu (tau) a'!O13-'mu (1) a'!O13</f>
        <v>3.0876699999999998E-3</v>
      </c>
      <c r="P13">
        <f>'mu (tau) a'!P13-'mu (1) a'!P13</f>
        <v>2.8898800000000001E-3</v>
      </c>
      <c r="Q13">
        <f>'mu (tau) a'!Q13-'mu (1) a'!Q13</f>
        <v>2.7140700000000003E-3</v>
      </c>
      <c r="R13">
        <f>'mu (tau) a'!R13-'mu (1) a'!R13</f>
        <v>2.5980199999999999E-3</v>
      </c>
      <c r="S13">
        <f>'mu (tau) a'!S13-'mu (1) a'!S13</f>
        <v>2.3780199999999998E-3</v>
      </c>
      <c r="T13">
        <f>'mu (tau) a'!T13-'mu (1) a'!T13</f>
        <v>2.22449E-3</v>
      </c>
      <c r="U13">
        <f>'mu (tau) a'!U13-'mu (1) a'!U13</f>
        <v>2.07281E-3</v>
      </c>
      <c r="V13">
        <f>'mu (tau) a'!V13-'mu (1) a'!V13</f>
        <v>1.9300400000000001E-3</v>
      </c>
      <c r="W13">
        <f>'mu (tau) a'!W13-'mu (1) a'!W13</f>
        <v>1.80236E-3</v>
      </c>
      <c r="X13">
        <f>'mu (tau) a'!X13-'mu (1) a'!X13</f>
        <v>1.6632000000000001E-3</v>
      </c>
      <c r="Y13">
        <f>'mu (tau) a'!Y13-'mu (1) a'!Y13</f>
        <v>1.55349E-3</v>
      </c>
      <c r="Z13">
        <f>'mu (tau) a'!Z13-'mu (1) a'!Z13</f>
        <v>1.45484E-3</v>
      </c>
      <c r="AA13">
        <f>'mu (tau) a'!AA13-'mu (1) a'!AA13</f>
        <v>1.36809E-3</v>
      </c>
      <c r="AB13">
        <f>'mu (tau) a'!AB13-'mu (1) a'!AB13</f>
        <v>1.2989399999999999E-3</v>
      </c>
      <c r="AC13">
        <f>'mu (tau) a'!AC13-'mu (1) a'!AC13</f>
        <v>1.22368E-3</v>
      </c>
      <c r="AD13">
        <f>'mu (tau) a'!AD13-'mu (1) a'!AD13</f>
        <v>1.16584E-3</v>
      </c>
      <c r="AE13">
        <f>'mu (tau) a'!AE13-'mu (1) a'!AE13</f>
        <v>1.1214999999999999E-3</v>
      </c>
    </row>
    <row r="14" spans="1:31">
      <c r="A14">
        <v>13</v>
      </c>
      <c r="B14">
        <f>'mu (tau) a'!B14-'mu (1) a'!B14</f>
        <v>4.5266400000000002E-3</v>
      </c>
      <c r="C14">
        <f>'mu (tau) a'!C14-'mu (1) a'!C14</f>
        <v>4.1716100000000001E-3</v>
      </c>
      <c r="D14">
        <f>'mu (tau) a'!D14-'mu (1) a'!D14</f>
        <v>4.5087699999999996E-3</v>
      </c>
      <c r="E14">
        <f>'mu (tau) a'!E14-'mu (1) a'!E14</f>
        <v>4.2206800000000001E-3</v>
      </c>
      <c r="F14">
        <f>'mu (tau) a'!F14-'mu (1) a'!F14</f>
        <v>3.9838499999999997E-3</v>
      </c>
      <c r="G14">
        <f>'mu (tau) a'!G14-'mu (1) a'!G14</f>
        <v>3.8961900000000003E-3</v>
      </c>
      <c r="H14">
        <f>'mu (tau) a'!H14-'mu (1) a'!H14</f>
        <v>3.8709999999999999E-3</v>
      </c>
      <c r="I14">
        <f>'mu (tau) a'!I14-'mu (1) a'!I14</f>
        <v>3.8111899999999999E-3</v>
      </c>
      <c r="J14">
        <f>'mu (tau) a'!J14-'mu (1) a'!J14</f>
        <v>3.9806099999999999E-3</v>
      </c>
      <c r="K14">
        <f>'mu (tau) a'!K14-'mu (1) a'!K14</f>
        <v>3.7695900000000002E-3</v>
      </c>
      <c r="L14">
        <f>'mu (tau) a'!L14-'mu (1) a'!L14</f>
        <v>3.7628500000000003E-3</v>
      </c>
      <c r="M14">
        <f>'mu (tau) a'!M14-'mu (1) a'!M14</f>
        <v>3.55354E-3</v>
      </c>
      <c r="N14">
        <f>'mu (tau) a'!N14-'mu (1) a'!N14</f>
        <v>3.4937499999999999E-3</v>
      </c>
      <c r="O14">
        <f>'mu (tau) a'!O14-'mu (1) a'!O14</f>
        <v>3.1117599999999999E-3</v>
      </c>
      <c r="P14">
        <f>'mu (tau) a'!P14-'mu (1) a'!P14</f>
        <v>2.9178099999999998E-3</v>
      </c>
      <c r="Q14">
        <f>'mu (tau) a'!Q14-'mu (1) a'!Q14</f>
        <v>2.7472500000000001E-3</v>
      </c>
      <c r="R14">
        <f>'mu (tau) a'!R14-'mu (1) a'!R14</f>
        <v>2.6365100000000003E-3</v>
      </c>
      <c r="S14">
        <f>'mu (tau) a'!S14-'mu (1) a'!S14</f>
        <v>2.4196199999999999E-3</v>
      </c>
      <c r="T14">
        <f>'mu (tau) a'!T14-'mu (1) a'!T14</f>
        <v>2.27159E-3</v>
      </c>
      <c r="U14">
        <f>'mu (tau) a'!U14-'mu (1) a'!U14</f>
        <v>2.12189E-3</v>
      </c>
      <c r="V14">
        <f>'mu (tau) a'!V14-'mu (1) a'!V14</f>
        <v>1.9816199999999999E-3</v>
      </c>
      <c r="W14">
        <f>'mu (tau) a'!W14-'mu (1) a'!W14</f>
        <v>1.85644E-3</v>
      </c>
      <c r="X14">
        <f>'mu (tau) a'!X14-'mu (1) a'!X14</f>
        <v>1.71762E-3</v>
      </c>
      <c r="Y14">
        <f>'mu (tau) a'!Y14-'mu (1) a'!Y14</f>
        <v>1.60903E-3</v>
      </c>
      <c r="Z14">
        <f>'mu (tau) a'!Z14-'mu (1) a'!Z14</f>
        <v>1.51107E-3</v>
      </c>
      <c r="AA14">
        <f>'mu (tau) a'!AA14-'mu (1) a'!AA14</f>
        <v>1.4244199999999998E-3</v>
      </c>
      <c r="AB14">
        <f>'mu (tau) a'!AB14-'mu (1) a'!AB14</f>
        <v>1.3566299999999999E-3</v>
      </c>
      <c r="AC14">
        <f>'mu (tau) a'!AC14-'mu (1) a'!AC14</f>
        <v>1.2804799999999999E-3</v>
      </c>
      <c r="AD14">
        <f>'mu (tau) a'!AD14-'mu (1) a'!AD14</f>
        <v>1.22174E-3</v>
      </c>
      <c r="AE14">
        <f>'mu (tau) a'!AE14-'mu (1) a'!AE14</f>
        <v>1.17837E-3</v>
      </c>
    </row>
    <row r="15" spans="1:31">
      <c r="A15">
        <v>14</v>
      </c>
      <c r="B15">
        <f>'mu (tau) a'!B15-'mu (1) a'!B15</f>
        <v>4.8134400000000004E-3</v>
      </c>
      <c r="C15">
        <f>'mu (tau) a'!C15-'mu (1) a'!C15</f>
        <v>4.3813899999999998E-3</v>
      </c>
      <c r="D15">
        <f>'mu (tau) a'!D15-'mu (1) a'!D15</f>
        <v>4.7637399999999998E-3</v>
      </c>
      <c r="E15">
        <f>'mu (tau) a'!E15-'mu (1) a'!E15</f>
        <v>4.5865200000000002E-3</v>
      </c>
      <c r="F15">
        <f>'mu (tau) a'!F15-'mu (1) a'!F15</f>
        <v>4.2938500000000001E-3</v>
      </c>
      <c r="G15">
        <f>'mu (tau) a'!G15-'mu (1) a'!G15</f>
        <v>3.9993799999999994E-3</v>
      </c>
      <c r="H15">
        <f>'mu (tau) a'!H15-'mu (1) a'!H15</f>
        <v>3.9707399999999995E-3</v>
      </c>
      <c r="I15">
        <f>'mu (tau) a'!I15-'mu (1) a'!I15</f>
        <v>3.9122200000000001E-3</v>
      </c>
      <c r="J15">
        <f>'mu (tau) a'!J15-'mu (1) a'!J15</f>
        <v>4.1450899999999997E-3</v>
      </c>
      <c r="K15">
        <f>'mu (tau) a'!K15-'mu (1) a'!K15</f>
        <v>3.9840399999999995E-3</v>
      </c>
      <c r="L15">
        <f>'mu (tau) a'!L15-'mu (1) a'!L15</f>
        <v>3.9294000000000004E-3</v>
      </c>
      <c r="M15">
        <f>'mu (tau) a'!M15-'mu (1) a'!M15</f>
        <v>3.7533100000000002E-3</v>
      </c>
      <c r="N15">
        <f>'mu (tau) a'!N15-'mu (1) a'!N15</f>
        <v>3.6542599999999999E-3</v>
      </c>
      <c r="O15">
        <f>'mu (tau) a'!O15-'mu (1) a'!O15</f>
        <v>3.2240400000000001E-3</v>
      </c>
      <c r="P15">
        <f>'mu (tau) a'!P15-'mu (1) a'!P15</f>
        <v>3.0297900000000001E-3</v>
      </c>
      <c r="Q15">
        <f>'mu (tau) a'!Q15-'mu (1) a'!Q15</f>
        <v>2.8611600000000002E-3</v>
      </c>
      <c r="R15">
        <f>'mu (tau) a'!R15-'mu (1) a'!R15</f>
        <v>2.7530000000000002E-3</v>
      </c>
      <c r="S15">
        <f>'mu (tau) a'!S15-'mu (1) a'!S15</f>
        <v>2.53426E-3</v>
      </c>
      <c r="T15">
        <f>'mu (tau) a'!T15-'mu (1) a'!T15</f>
        <v>2.3887700000000001E-3</v>
      </c>
      <c r="U15">
        <f>'mu (tau) a'!U15-'mu (1) a'!U15</f>
        <v>2.2373599999999999E-3</v>
      </c>
      <c r="V15">
        <f>'mu (tau) a'!V15-'mu (1) a'!V15</f>
        <v>2.0966399999999999E-3</v>
      </c>
      <c r="W15">
        <f>'mu (tau) a'!W15-'mu (1) a'!W15</f>
        <v>1.97094E-3</v>
      </c>
      <c r="X15">
        <f>'mu (tau) a'!X15-'mu (1) a'!X15</f>
        <v>1.8292600000000001E-3</v>
      </c>
      <c r="Y15">
        <f>'mu (tau) a'!Y15-'mu (1) a'!Y15</f>
        <v>1.7187699999999999E-3</v>
      </c>
      <c r="Z15">
        <f>'mu (tau) a'!Z15-'mu (1) a'!Z15</f>
        <v>1.61962E-3</v>
      </c>
      <c r="AA15">
        <f>'mu (tau) a'!AA15-'mu (1) a'!AA15</f>
        <v>1.5313499999999999E-3</v>
      </c>
      <c r="AB15">
        <f>'mu (tau) a'!AB15-'mu (1) a'!AB15</f>
        <v>1.46367E-3</v>
      </c>
      <c r="AC15">
        <f>'mu (tau) a'!AC15-'mu (1) a'!AC15</f>
        <v>1.3846499999999999E-3</v>
      </c>
      <c r="AD15">
        <f>'mu (tau) a'!AD15-'mu (1) a'!AD15</f>
        <v>1.3238900000000001E-3</v>
      </c>
      <c r="AE15">
        <f>'mu (tau) a'!AE15-'mu (1) a'!AE15</f>
        <v>1.28082E-3</v>
      </c>
    </row>
    <row r="16" spans="1:31">
      <c r="A16">
        <v>15</v>
      </c>
      <c r="B16">
        <f>'mu (tau) a'!B16-'mu (1) a'!B16</f>
        <v>5.1698400000000002E-3</v>
      </c>
      <c r="C16">
        <f>'mu (tau) a'!C16-'mu (1) a'!C16</f>
        <v>4.6313300000000003E-3</v>
      </c>
      <c r="D16">
        <f>'mu (tau) a'!D16-'mu (1) a'!D16</f>
        <v>5.0781000000000003E-3</v>
      </c>
      <c r="E16">
        <f>'mu (tau) a'!E16-'mu (1) a'!E16</f>
        <v>5.0611299999999996E-3</v>
      </c>
      <c r="F16">
        <f>'mu (tau) a'!F16-'mu (1) a'!F16</f>
        <v>4.6889900000000005E-3</v>
      </c>
      <c r="G16">
        <f>'mu (tau) a'!G16-'mu (1) a'!G16</f>
        <v>4.0982299999999996E-3</v>
      </c>
      <c r="H16">
        <f>'mu (tau) a'!H16-'mu (1) a'!H16</f>
        <v>4.0635300000000001E-3</v>
      </c>
      <c r="I16">
        <f>'mu (tau) a'!I16-'mu (1) a'!I16</f>
        <v>4.0051999999999996E-3</v>
      </c>
      <c r="J16">
        <f>'mu (tau) a'!J16-'mu (1) a'!J16</f>
        <v>4.3252799999999999E-3</v>
      </c>
      <c r="K16">
        <f>'mu (tau) a'!K16-'mu (1) a'!K16</f>
        <v>4.23165E-3</v>
      </c>
      <c r="L16">
        <f>'mu (tau) a'!L16-'mu (1) a'!L16</f>
        <v>4.1031100000000001E-3</v>
      </c>
      <c r="M16">
        <f>'mu (tau) a'!M16-'mu (1) a'!M16</f>
        <v>3.97241E-3</v>
      </c>
      <c r="N16">
        <f>'mu (tau) a'!N16-'mu (1) a'!N16</f>
        <v>3.80985E-3</v>
      </c>
      <c r="O16">
        <f>'mu (tau) a'!O16-'mu (1) a'!O16</f>
        <v>3.3082099999999998E-3</v>
      </c>
      <c r="P16">
        <f>'mu (tau) a'!P16-'mu (1) a'!P16</f>
        <v>3.1169700000000002E-3</v>
      </c>
      <c r="Q16">
        <f>'mu (tau) a'!Q16-'mu (1) a'!Q16</f>
        <v>2.94853E-3</v>
      </c>
      <c r="R16">
        <f>'mu (tau) a'!R16-'mu (1) a'!R16</f>
        <v>2.8411400000000002E-3</v>
      </c>
      <c r="S16">
        <f>'mu (tau) a'!S16-'mu (1) a'!S16</f>
        <v>2.6287100000000002E-3</v>
      </c>
      <c r="T16">
        <f>'mu (tau) a'!T16-'mu (1) a'!T16</f>
        <v>2.4923799999999998E-3</v>
      </c>
      <c r="U16">
        <f>'mu (tau) a'!U16-'mu (1) a'!U16</f>
        <v>2.3457399999999998E-3</v>
      </c>
      <c r="V16">
        <f>'mu (tau) a'!V16-'mu (1) a'!V16</f>
        <v>2.2127699999999998E-3</v>
      </c>
      <c r="W16">
        <f>'mu (tau) a'!W16-'mu (1) a'!W16</f>
        <v>2.0918E-3</v>
      </c>
      <c r="X16">
        <f>'mu (tau) a'!X16-'mu (1) a'!X16</f>
        <v>1.9503999999999999E-3</v>
      </c>
      <c r="Y16">
        <f>'mu (tau) a'!Y16-'mu (1) a'!Y16</f>
        <v>1.8382100000000001E-3</v>
      </c>
      <c r="Z16">
        <f>'mu (tau) a'!Z16-'mu (1) a'!Z16</f>
        <v>1.7373999999999998E-3</v>
      </c>
      <c r="AA16">
        <f>'mu (tau) a'!AA16-'mu (1) a'!AA16</f>
        <v>1.6425599999999999E-3</v>
      </c>
      <c r="AB16">
        <f>'mu (tau) a'!AB16-'mu (1) a'!AB16</f>
        <v>1.5712299999999998E-3</v>
      </c>
      <c r="AC16">
        <f>'mu (tau) a'!AC16-'mu (1) a'!AC16</f>
        <v>1.48689E-3</v>
      </c>
      <c r="AD16">
        <f>'mu (tau) a'!AD16-'mu (1) a'!AD16</f>
        <v>1.42498E-3</v>
      </c>
      <c r="AE16">
        <f>'mu (tau) a'!AE16-'mu (1) a'!AE16</f>
        <v>1.3818099999999998E-3</v>
      </c>
    </row>
    <row r="17" spans="1:31">
      <c r="A17">
        <v>16</v>
      </c>
      <c r="B17">
        <f>'mu (tau) a'!B17-'mu (1) a'!B17</f>
        <v>5.7265500000000004E-3</v>
      </c>
      <c r="C17">
        <f>'mu (tau) a'!C17-'mu (1) a'!C17</f>
        <v>5.0659800000000003E-3</v>
      </c>
      <c r="D17">
        <f>'mu (tau) a'!D17-'mu (1) a'!D17</f>
        <v>5.5830100000000002E-3</v>
      </c>
      <c r="E17">
        <f>'mu (tau) a'!E17-'mu (1) a'!E17</f>
        <v>5.7535700000000004E-3</v>
      </c>
      <c r="F17">
        <f>'mu (tau) a'!F17-'mu (1) a'!F17</f>
        <v>5.2907000000000006E-3</v>
      </c>
      <c r="G17">
        <f>'mu (tau) a'!G17-'mu (1) a'!G17</f>
        <v>4.3568000000000001E-3</v>
      </c>
      <c r="H17">
        <f>'mu (tau) a'!H17-'mu (1) a'!H17</f>
        <v>4.3148100000000005E-3</v>
      </c>
      <c r="I17">
        <f>'mu (tau) a'!I17-'mu (1) a'!I17</f>
        <v>4.2558399999999994E-3</v>
      </c>
      <c r="J17">
        <f>'mu (tau) a'!J17-'mu (1) a'!J17</f>
        <v>4.6758699999999995E-3</v>
      </c>
      <c r="K17">
        <f>'mu (tau) a'!K17-'mu (1) a'!K17</f>
        <v>4.6625599999999996E-3</v>
      </c>
      <c r="L17">
        <f>'mu (tau) a'!L17-'mu (1) a'!L17</f>
        <v>4.4478199999999999E-3</v>
      </c>
      <c r="M17">
        <f>'mu (tau) a'!M17-'mu (1) a'!M17</f>
        <v>4.3692399999999999E-3</v>
      </c>
      <c r="N17">
        <f>'mu (tau) a'!N17-'mu (1) a'!N17</f>
        <v>4.1351499999999998E-3</v>
      </c>
      <c r="O17">
        <f>'mu (tau) a'!O17-'mu (1) a'!O17</f>
        <v>3.5492599999999998E-3</v>
      </c>
      <c r="P17">
        <f>'mu (tau) a'!P17-'mu (1) a'!P17</f>
        <v>3.3527700000000001E-3</v>
      </c>
      <c r="Q17">
        <f>'mu (tau) a'!Q17-'mu (1) a'!Q17</f>
        <v>3.18126E-3</v>
      </c>
      <c r="R17">
        <f>'mu (tau) a'!R17-'mu (1) a'!R17</f>
        <v>3.0719800000000002E-3</v>
      </c>
      <c r="S17">
        <f>'mu (tau) a'!S17-'mu (1) a'!S17</f>
        <v>2.8522200000000004E-3</v>
      </c>
      <c r="T17">
        <f>'mu (tau) a'!T17-'mu (1) a'!T17</f>
        <v>2.7138699999999997E-3</v>
      </c>
      <c r="U17">
        <f>'mu (tau) a'!U17-'mu (1) a'!U17</f>
        <v>2.56099E-3</v>
      </c>
      <c r="V17">
        <f>'mu (tau) a'!V17-'mu (1) a'!V17</f>
        <v>2.4237199999999999E-3</v>
      </c>
      <c r="W17">
        <f>'mu (tau) a'!W17-'mu (1) a'!W17</f>
        <v>2.2989199999999999E-3</v>
      </c>
      <c r="X17">
        <f>'mu (tau) a'!X17-'mu (1) a'!X17</f>
        <v>2.1511300000000002E-3</v>
      </c>
      <c r="Y17">
        <f>'mu (tau) a'!Y17-'mu (1) a'!Y17</f>
        <v>2.0340900000000001E-3</v>
      </c>
      <c r="Z17">
        <f>'mu (tau) a'!Z17-'mu (1) a'!Z17</f>
        <v>1.9293699999999997E-3</v>
      </c>
      <c r="AA17">
        <f>'mu (tau) a'!AA17-'mu (1) a'!AA17</f>
        <v>1.83103E-3</v>
      </c>
      <c r="AB17">
        <f>'mu (tau) a'!AB17-'mu (1) a'!AB17</f>
        <v>1.75841E-3</v>
      </c>
      <c r="AC17">
        <f>'mu (tau) a'!AC17-'mu (1) a'!AC17</f>
        <v>1.66932E-3</v>
      </c>
      <c r="AD17">
        <f>'mu (tau) a'!AD17-'mu (1) a'!AD17</f>
        <v>1.6039799999999999E-3</v>
      </c>
      <c r="AE17">
        <f>'mu (tau) a'!AE17-'mu (1) a'!AE17</f>
        <v>1.5596199999999998E-3</v>
      </c>
    </row>
    <row r="18" spans="1:31">
      <c r="A18">
        <v>17</v>
      </c>
      <c r="B18">
        <f>'mu (tau) a'!B18-'mu (1) a'!B18</f>
        <v>6.3008300000000003E-3</v>
      </c>
      <c r="C18">
        <f>'mu (tau) a'!C18-'mu (1) a'!C18</f>
        <v>5.5211000000000001E-3</v>
      </c>
      <c r="D18">
        <f>'mu (tau) a'!D18-'mu (1) a'!D18</f>
        <v>6.1047300000000001E-3</v>
      </c>
      <c r="E18">
        <f>'mu (tau) a'!E18-'mu (1) a'!E18</f>
        <v>6.4725700000000004E-3</v>
      </c>
      <c r="F18">
        <f>'mu (tau) a'!F18-'mu (1) a'!F18</f>
        <v>5.9189300000000002E-3</v>
      </c>
      <c r="G18">
        <f>'mu (tau) a'!G18-'mu (1) a'!G18</f>
        <v>4.6361499999999995E-3</v>
      </c>
      <c r="H18">
        <f>'mu (tau) a'!H18-'mu (1) a'!H18</f>
        <v>4.5871599999999998E-3</v>
      </c>
      <c r="I18">
        <f>'mu (tau) a'!I18-'mu (1) a'!I18</f>
        <v>4.5276399999999994E-3</v>
      </c>
      <c r="J18">
        <f>'mu (tau) a'!J18-'mu (1) a'!J18</f>
        <v>5.0456800000000003E-3</v>
      </c>
      <c r="K18">
        <f>'mu (tau) a'!K18-'mu (1) a'!K18</f>
        <v>5.1170599999999997E-3</v>
      </c>
      <c r="L18">
        <f>'mu (tau) a'!L18-'mu (1) a'!L18</f>
        <v>4.8122399999999997E-3</v>
      </c>
      <c r="M18">
        <f>'mu (tau) a'!M18-'mu (1) a'!M18</f>
        <v>4.7876399999999993E-3</v>
      </c>
      <c r="N18">
        <f>'mu (tau) a'!N18-'mu (1) a'!N18</f>
        <v>4.4784600000000001E-3</v>
      </c>
      <c r="O18">
        <f>'mu (tau) a'!O18-'mu (1) a'!O18</f>
        <v>3.8094400000000003E-3</v>
      </c>
      <c r="P18">
        <f>'mu (tau) a'!P18-'mu (1) a'!P18</f>
        <v>3.6055599999999998E-3</v>
      </c>
      <c r="Q18">
        <f>'mu (tau) a'!Q18-'mu (1) a'!Q18</f>
        <v>3.4297500000000001E-3</v>
      </c>
      <c r="R18">
        <f>'mu (tau) a'!R18-'mu (1) a'!R18</f>
        <v>3.3179200000000002E-3</v>
      </c>
      <c r="S18">
        <f>'mu (tau) a'!S18-'mu (1) a'!S18</f>
        <v>3.0887800000000002E-3</v>
      </c>
      <c r="T18">
        <f>'mu (tau) a'!T18-'mu (1) a'!T18</f>
        <v>2.9492699999999999E-3</v>
      </c>
      <c r="U18">
        <f>'mu (tau) a'!U18-'mu (1) a'!U18</f>
        <v>2.7885599999999998E-3</v>
      </c>
      <c r="V18">
        <f>'mu (tau) a'!V18-'mu (1) a'!V18</f>
        <v>2.6463799999999998E-3</v>
      </c>
      <c r="W18">
        <f>'mu (tau) a'!W18-'mu (1) a'!W18</f>
        <v>2.51703E-3</v>
      </c>
      <c r="X18">
        <f>'mu (tau) a'!X18-'mu (1) a'!X18</f>
        <v>2.3612200000000002E-3</v>
      </c>
      <c r="Y18">
        <f>'mu (tau) a'!Y18-'mu (1) a'!Y18</f>
        <v>2.2395200000000001E-3</v>
      </c>
      <c r="Z18">
        <f>'mu (tau) a'!Z18-'mu (1) a'!Z18</f>
        <v>2.1300999999999998E-3</v>
      </c>
      <c r="AA18">
        <f>'mu (tau) a'!AA18-'mu (1) a'!AA18</f>
        <v>2.02746E-3</v>
      </c>
      <c r="AB18">
        <f>'mu (tau) a'!AB18-'mu (1) a'!AB18</f>
        <v>1.9537000000000001E-3</v>
      </c>
      <c r="AC18">
        <f>'mu (tau) a'!AC18-'mu (1) a'!AC18</f>
        <v>1.8584500000000002E-3</v>
      </c>
      <c r="AD18">
        <f>'mu (tau) a'!AD18-'mu (1) a'!AD18</f>
        <v>1.78948E-3</v>
      </c>
      <c r="AE18">
        <f>'mu (tau) a'!AE18-'mu (1) a'!AE18</f>
        <v>1.7453099999999999E-3</v>
      </c>
    </row>
    <row r="19" spans="1:31">
      <c r="A19">
        <v>18</v>
      </c>
      <c r="B19">
        <f>'mu (tau) a'!B19-'mu (1) a'!B19</f>
        <v>7.0055500000000001E-3</v>
      </c>
      <c r="C19">
        <f>'mu (tau) a'!C19-'mu (1) a'!C19</f>
        <v>6.0730200000000002E-3</v>
      </c>
      <c r="D19">
        <f>'mu (tau) a'!D19-'mu (1) a'!D19</f>
        <v>6.7350700000000001E-3</v>
      </c>
      <c r="E19">
        <f>'mu (tau) a'!E19-'mu (1) a'!E19</f>
        <v>7.3887400000000004E-3</v>
      </c>
      <c r="F19">
        <f>'mu (tau) a'!F19-'mu (1) a'!F19</f>
        <v>6.7183099999999999E-3</v>
      </c>
      <c r="G19">
        <f>'mu (tau) a'!G19-'mu (1) a'!G19</f>
        <v>4.9504699999999994E-3</v>
      </c>
      <c r="H19">
        <f>'mu (tau) a'!H19-'mu (1) a'!H19</f>
        <v>4.8908800000000002E-3</v>
      </c>
      <c r="I19">
        <f>'mu (tau) a'!I19-'mu (1) a'!I19</f>
        <v>4.8305800000000001E-3</v>
      </c>
      <c r="J19">
        <f>'mu (tau) a'!J19-'mu (1) a'!J19</f>
        <v>5.4756800000000001E-3</v>
      </c>
      <c r="K19">
        <f>'mu (tau) a'!K19-'mu (1) a'!K19</f>
        <v>5.6701299999999998E-3</v>
      </c>
      <c r="L19">
        <f>'mu (tau) a'!L19-'mu (1) a'!L19</f>
        <v>5.2343699999999995E-3</v>
      </c>
      <c r="M19">
        <f>'mu (tau) a'!M19-'mu (1) a'!M19</f>
        <v>5.28935E-3</v>
      </c>
      <c r="N19">
        <f>'mu (tau) a'!N19-'mu (1) a'!N19</f>
        <v>4.8710000000000003E-3</v>
      </c>
      <c r="O19">
        <f>'mu (tau) a'!O19-'mu (1) a'!O19</f>
        <v>4.0950300000000004E-3</v>
      </c>
      <c r="P19">
        <f>'mu (tau) a'!P19-'mu (1) a'!P19</f>
        <v>3.88216E-3</v>
      </c>
      <c r="Q19">
        <f>'mu (tau) a'!Q19-'mu (1) a'!Q19</f>
        <v>3.7010199999999997E-3</v>
      </c>
      <c r="R19">
        <f>'mu (tau) a'!R19-'mu (1) a'!R19</f>
        <v>3.5855100000000001E-3</v>
      </c>
      <c r="S19">
        <f>'mu (tau) a'!S19-'mu (1) a'!S19</f>
        <v>3.34491E-3</v>
      </c>
      <c r="T19">
        <f>'mu (tau) a'!T19-'mu (1) a'!T19</f>
        <v>3.2031099999999999E-3</v>
      </c>
      <c r="U19">
        <f>'mu (tau) a'!U19-'mu (1) a'!U19</f>
        <v>3.0331899999999998E-3</v>
      </c>
      <c r="V19">
        <f>'mu (tau) a'!V19-'mu (1) a'!V19</f>
        <v>2.8848699999999999E-3</v>
      </c>
      <c r="W19">
        <f>'mu (tau) a'!W19-'mu (1) a'!W19</f>
        <v>2.7498900000000001E-3</v>
      </c>
      <c r="X19">
        <f>'mu (tau) a'!X19-'mu (1) a'!X19</f>
        <v>2.5848200000000003E-3</v>
      </c>
      <c r="Y19">
        <f>'mu (tau) a'!Y19-'mu (1) a'!Y19</f>
        <v>2.4567E-3</v>
      </c>
      <c r="Z19">
        <f>'mu (tau) a'!Z19-'mu (1) a'!Z19</f>
        <v>2.3424699999999997E-3</v>
      </c>
      <c r="AA19">
        <f>'mu (tau) a'!AA19-'mu (1) a'!AA19</f>
        <v>2.2351199999999997E-3</v>
      </c>
      <c r="AB19">
        <f>'mu (tau) a'!AB19-'mu (1) a'!AB19</f>
        <v>2.1601199999999997E-3</v>
      </c>
      <c r="AC19">
        <f>'mu (tau) a'!AC19-'mu (1) a'!AC19</f>
        <v>2.0580900000000003E-3</v>
      </c>
      <c r="AD19">
        <f>'mu (tau) a'!AD19-'mu (1) a'!AD19</f>
        <v>1.9849400000000001E-3</v>
      </c>
      <c r="AE19">
        <f>'mu (tau) a'!AE19-'mu (1) a'!AE19</f>
        <v>1.9409700000000002E-3</v>
      </c>
    </row>
    <row r="20" spans="1:31">
      <c r="A20">
        <v>19</v>
      </c>
      <c r="B20">
        <f>'mu (tau) a'!B20-'mu (1) a'!B20</f>
        <v>7.941489999999999E-3</v>
      </c>
      <c r="C20">
        <f>'mu (tau) a'!C20-'mu (1) a'!C20</f>
        <v>6.8069200000000002E-3</v>
      </c>
      <c r="D20">
        <f>'mu (tau) a'!D20-'mu (1) a'!D20</f>
        <v>7.5679300000000005E-3</v>
      </c>
      <c r="E20">
        <f>'mu (tau) a'!E20-'mu (1) a'!E20</f>
        <v>8.6199499999999995E-3</v>
      </c>
      <c r="F20">
        <f>'mu (tau) a'!F20-'mu (1) a'!F20</f>
        <v>7.7967599999999998E-3</v>
      </c>
      <c r="G20">
        <f>'mu (tau) a'!G20-'mu (1) a'!G20</f>
        <v>5.3640699999999994E-3</v>
      </c>
      <c r="H20">
        <f>'mu (tau) a'!H20-'mu (1) a'!H20</f>
        <v>5.2887899999999998E-3</v>
      </c>
      <c r="I20">
        <f>'mu (tau) a'!I20-'mu (1) a'!I20</f>
        <v>5.2256799999999999E-3</v>
      </c>
      <c r="J20">
        <f>'mu (tau) a'!J20-'mu (1) a'!J20</f>
        <v>6.0364099999999999E-3</v>
      </c>
      <c r="K20">
        <f>'mu (tau) a'!K20-'mu (1) a'!K20</f>
        <v>6.3997799999999999E-3</v>
      </c>
      <c r="L20">
        <f>'mu (tau) a'!L20-'mu (1) a'!L20</f>
        <v>5.7770299999999998E-3</v>
      </c>
      <c r="M20">
        <f>'mu (tau) a'!M20-'mu (1) a'!M20</f>
        <v>5.9395399999999992E-3</v>
      </c>
      <c r="N20">
        <f>'mu (tau) a'!N20-'mu (1) a'!N20</f>
        <v>5.3645000000000003E-3</v>
      </c>
      <c r="O20">
        <f>'mu (tau) a'!O20-'mu (1) a'!O20</f>
        <v>4.4422900000000006E-3</v>
      </c>
      <c r="P20">
        <f>'mu (tau) a'!P20-'mu (1) a'!P20</f>
        <v>4.2133099999999996E-3</v>
      </c>
      <c r="Q20">
        <f>'mu (tau) a'!Q20-'mu (1) a'!Q20</f>
        <v>4.0188699999999999E-3</v>
      </c>
      <c r="R20">
        <f>'mu (tau) a'!R20-'mu (1) a'!R20</f>
        <v>3.8930400000000004E-3</v>
      </c>
      <c r="S20">
        <f>'mu (tau) a'!S20-'mu (1) a'!S20</f>
        <v>3.6325400000000001E-3</v>
      </c>
      <c r="T20">
        <f>'mu (tau) a'!T20-'mu (1) a'!T20</f>
        <v>3.4811500000000001E-3</v>
      </c>
      <c r="U20">
        <f>'mu (tau) a'!U20-'mu (1) a'!U20</f>
        <v>3.2951200000000003E-3</v>
      </c>
      <c r="V20">
        <f>'mu (tau) a'!V20-'mu (1) a'!V20</f>
        <v>3.13416E-3</v>
      </c>
      <c r="W20">
        <f>'mu (tau) a'!W20-'mu (1) a'!W20</f>
        <v>2.9877599999999999E-3</v>
      </c>
      <c r="X20">
        <f>'mu (tau) a'!X20-'mu (1) a'!X20</f>
        <v>2.8080800000000001E-3</v>
      </c>
      <c r="Y20">
        <f>'mu (tau) a'!Y20-'mu (1) a'!Y20</f>
        <v>2.67015E-3</v>
      </c>
      <c r="Z20">
        <f>'mu (tau) a'!Z20-'mu (1) a'!Z20</f>
        <v>2.5467899999999997E-3</v>
      </c>
      <c r="AA20">
        <f>'mu (tau) a'!AA20-'mu (1) a'!AA20</f>
        <v>2.4316399999999997E-3</v>
      </c>
      <c r="AB20">
        <f>'mu (tau) a'!AB20-'mu (1) a'!AB20</f>
        <v>2.3530299999999999E-3</v>
      </c>
      <c r="AC20">
        <f>'mu (tau) a'!AC20-'mu (1) a'!AC20</f>
        <v>2.24194E-3</v>
      </c>
      <c r="AD20">
        <f>'mu (tau) a'!AD20-'mu (1) a'!AD20</f>
        <v>2.1620200000000002E-3</v>
      </c>
      <c r="AE20">
        <f>'mu (tau) a'!AE20-'mu (1) a'!AE20</f>
        <v>2.1166600000000002E-3</v>
      </c>
    </row>
    <row r="21" spans="1:31">
      <c r="A21">
        <v>20</v>
      </c>
      <c r="B21">
        <f>'mu (tau) a'!B21-'mu (1) a'!B21</f>
        <v>8.9139199999999988E-3</v>
      </c>
      <c r="C21">
        <f>'mu (tau) a'!C21-'mu (1) a'!C21</f>
        <v>7.57649E-3</v>
      </c>
      <c r="D21">
        <f>'mu (tau) a'!D21-'mu (1) a'!D21</f>
        <v>8.4354899999999986E-3</v>
      </c>
      <c r="E21">
        <f>'mu (tau) a'!E21-'mu (1) a'!E21</f>
        <v>9.8938699999999991E-3</v>
      </c>
      <c r="F21">
        <f>'mu (tau) a'!F21-'mu (1) a'!F21</f>
        <v>8.9177400000000004E-3</v>
      </c>
      <c r="G21">
        <f>'mu (tau) a'!G21-'mu (1) a'!G21</f>
        <v>5.8105399999999995E-3</v>
      </c>
      <c r="H21">
        <f>'mu (tau) a'!H21-'mu (1) a'!H21</f>
        <v>5.7191400000000002E-3</v>
      </c>
      <c r="I21">
        <f>'mu (tau) a'!I21-'mu (1) a'!I21</f>
        <v>5.653E-3</v>
      </c>
      <c r="J21">
        <f>'mu (tau) a'!J21-'mu (1) a'!J21</f>
        <v>6.62949E-3</v>
      </c>
      <c r="K21">
        <f>'mu (tau) a'!K21-'mu (1) a'!K21</f>
        <v>7.1651900000000001E-3</v>
      </c>
      <c r="L21">
        <f>'mu (tau) a'!L21-'mu (1) a'!L21</f>
        <v>6.3503199999999996E-3</v>
      </c>
      <c r="M21">
        <f>'mu (tau) a'!M21-'mu (1) a'!M21</f>
        <v>6.6216399999999998E-3</v>
      </c>
      <c r="N21">
        <f>'mu (tau) a'!N21-'mu (1) a'!N21</f>
        <v>5.8847300000000003E-3</v>
      </c>
      <c r="O21">
        <f>'mu (tau) a'!O21-'mu (1) a'!O21</f>
        <v>4.8138500000000006E-3</v>
      </c>
      <c r="P21">
        <f>'mu (tau) a'!P21-'mu (1) a'!P21</f>
        <v>4.5658699999999997E-3</v>
      </c>
      <c r="Q21">
        <f>'mu (tau) a'!Q21-'mu (1) a'!Q21</f>
        <v>4.3556199999999993E-3</v>
      </c>
      <c r="R21">
        <f>'mu (tau) a'!R21-'mu (1) a'!R21</f>
        <v>4.2177500000000001E-3</v>
      </c>
      <c r="S21">
        <f>'mu (tau) a'!S21-'mu (1) a'!S21</f>
        <v>3.9338899999999998E-3</v>
      </c>
      <c r="T21">
        <f>'mu (tau) a'!T21-'mu (1) a'!T21</f>
        <v>3.7710899999999999E-3</v>
      </c>
      <c r="U21">
        <f>'mu (tau) a'!U21-'mu (1) a'!U21</f>
        <v>3.56624E-3</v>
      </c>
      <c r="V21">
        <f>'mu (tau) a'!V21-'mu (1) a'!V21</f>
        <v>3.39047E-3</v>
      </c>
      <c r="W21">
        <f>'mu (tau) a'!W21-'mu (1) a'!W21</f>
        <v>3.2305400000000001E-3</v>
      </c>
      <c r="X21">
        <f>'mu (tau) a'!X21-'mu (1) a'!X21</f>
        <v>3.0339400000000002E-3</v>
      </c>
      <c r="Y21">
        <f>'mu (tau) a'!Y21-'mu (1) a'!Y21</f>
        <v>2.8848900000000002E-3</v>
      </c>
      <c r="Z21">
        <f>'mu (tau) a'!Z21-'mu (1) a'!Z21</f>
        <v>2.7508999999999997E-3</v>
      </c>
      <c r="AA21">
        <f>'mu (tau) a'!AA21-'mu (1) a'!AA21</f>
        <v>2.62663E-3</v>
      </c>
      <c r="AB21">
        <f>'mu (tau) a'!AB21-'mu (1) a'!AB21</f>
        <v>2.5435800000000001E-3</v>
      </c>
      <c r="AC21">
        <f>'mu (tau) a'!AC21-'mu (1) a'!AC21</f>
        <v>2.4219699999999999E-3</v>
      </c>
      <c r="AD21">
        <f>'mu (tau) a'!AD21-'mu (1) a'!AD21</f>
        <v>2.3345500000000003E-3</v>
      </c>
      <c r="AE21">
        <f>'mu (tau) a'!AE21-'mu (1) a'!AE21</f>
        <v>2.2880000000000001E-3</v>
      </c>
    </row>
    <row r="22" spans="1:31">
      <c r="A22">
        <v>21</v>
      </c>
      <c r="B22">
        <f>'mu (tau) a'!B22-'mu (1) a'!B22</f>
        <v>9.7556399999999995E-3</v>
      </c>
      <c r="C22">
        <f>'mu (tau) a'!C22-'mu (1) a'!C22</f>
        <v>8.2537300000000008E-3</v>
      </c>
      <c r="D22">
        <f>'mu (tau) a'!D22-'mu (1) a'!D22</f>
        <v>9.1885299999999986E-3</v>
      </c>
      <c r="E22">
        <f>'mu (tau) a'!E22-'mu (1) a'!E22</f>
        <v>1.0958009999999999E-2</v>
      </c>
      <c r="F22">
        <f>'mu (tau) a'!F22-'mu (1) a'!F22</f>
        <v>9.8632700000000004E-3</v>
      </c>
      <c r="G22">
        <f>'mu (tau) a'!G22-'mu (1) a'!G22</f>
        <v>6.2389400000000001E-3</v>
      </c>
      <c r="H22">
        <f>'mu (tau) a'!H22-'mu (1) a'!H22</f>
        <v>6.1343700000000001E-3</v>
      </c>
      <c r="I22">
        <f>'mu (tau) a'!I22-'mu (1) a'!I22</f>
        <v>6.0650999999999995E-3</v>
      </c>
      <c r="J22">
        <f>'mu (tau) a'!J22-'mu (1) a'!J22</f>
        <v>7.1682500000000001E-3</v>
      </c>
      <c r="K22">
        <f>'mu (tau) a'!K22-'mu (1) a'!K22</f>
        <v>7.8352200000000004E-3</v>
      </c>
      <c r="L22">
        <f>'mu (tau) a'!L22-'mu (1) a'!L22</f>
        <v>6.8701500000000002E-3</v>
      </c>
      <c r="M22">
        <f>'mu (tau) a'!M22-'mu (1) a'!M22</f>
        <v>7.2230199999999993E-3</v>
      </c>
      <c r="N22">
        <f>'mu (tau) a'!N22-'mu (1) a'!N22</f>
        <v>6.3581899999999997E-3</v>
      </c>
      <c r="O22">
        <f>'mu (tau) a'!O22-'mu (1) a'!O22</f>
        <v>5.1692000000000005E-3</v>
      </c>
      <c r="P22">
        <f>'mu (tau) a'!P22-'mu (1) a'!P22</f>
        <v>4.9020899999999996E-3</v>
      </c>
      <c r="Q22">
        <f>'mu (tau) a'!Q22-'mu (1) a'!Q22</f>
        <v>4.6752499999999997E-3</v>
      </c>
      <c r="R22">
        <f>'mu (tau) a'!R22-'mu (1) a'!R22</f>
        <v>4.52491E-3</v>
      </c>
      <c r="S22">
        <f>'mu (tau) a'!S22-'mu (1) a'!S22</f>
        <v>4.2178699999999994E-3</v>
      </c>
      <c r="T22">
        <f>'mu (tau) a'!T22-'mu (1) a'!T22</f>
        <v>4.0419800000000006E-3</v>
      </c>
      <c r="U22">
        <f>'mu (tau) a'!U22-'mu (1) a'!U22</f>
        <v>3.8183800000000006E-3</v>
      </c>
      <c r="V22">
        <f>'mu (tau) a'!V22-'mu (1) a'!V22</f>
        <v>3.6277199999999996E-3</v>
      </c>
      <c r="W22">
        <f>'mu (tau) a'!W22-'mu (1) a'!W22</f>
        <v>3.4537299999999999E-3</v>
      </c>
      <c r="X22">
        <f>'mu (tau) a'!X22-'mu (1) a'!X22</f>
        <v>3.2406800000000001E-3</v>
      </c>
      <c r="Y22">
        <f>'mu (tau) a'!Y22-'mu (1) a'!Y22</f>
        <v>3.0809100000000001E-3</v>
      </c>
      <c r="Z22">
        <f>'mu (tau) a'!Z22-'mu (1) a'!Z22</f>
        <v>2.9362299999999997E-3</v>
      </c>
      <c r="AA22">
        <f>'mu (tau) a'!AA22-'mu (1) a'!AA22</f>
        <v>2.80277E-3</v>
      </c>
      <c r="AB22">
        <f>'mu (tau) a'!AB22-'mu (1) a'!AB22</f>
        <v>2.7142099999999999E-3</v>
      </c>
      <c r="AC22">
        <f>'mu (tau) a'!AC22-'mu (1) a'!AC22</f>
        <v>2.58253E-3</v>
      </c>
      <c r="AD22">
        <f>'mu (tau) a'!AD22-'mu (1) a'!AD22</f>
        <v>2.4886700000000001E-3</v>
      </c>
      <c r="AE22">
        <f>'mu (tau) a'!AE22-'mu (1) a'!AE22</f>
        <v>2.4399600000000001E-3</v>
      </c>
    </row>
    <row r="23" spans="1:31">
      <c r="A23">
        <v>22</v>
      </c>
      <c r="B23">
        <f>'mu (tau) a'!B23-'mu (1) a'!B23</f>
        <v>1.028137E-2</v>
      </c>
      <c r="C23">
        <f>'mu (tau) a'!C23-'mu (1) a'!C23</f>
        <v>8.6983200000000007E-3</v>
      </c>
      <c r="D23">
        <f>'mu (tau) a'!D23-'mu (1) a'!D23</f>
        <v>9.6601199999999995E-3</v>
      </c>
      <c r="E23">
        <f>'mu (tau) a'!E23-'mu (1) a'!E23</f>
        <v>1.154699E-2</v>
      </c>
      <c r="F23">
        <f>'mu (tau) a'!F23-'mu (1) a'!F23</f>
        <v>1.040257E-2</v>
      </c>
      <c r="G23">
        <f>'mu (tau) a'!G23-'mu (1) a'!G23</f>
        <v>6.5819099999999998E-3</v>
      </c>
      <c r="H23">
        <f>'mu (tau) a'!H23-'mu (1) a'!H23</f>
        <v>6.4729900000000005E-3</v>
      </c>
      <c r="I23">
        <f>'mu (tau) a'!I23-'mu (1) a'!I23</f>
        <v>6.4016300000000002E-3</v>
      </c>
      <c r="J23">
        <f>'mu (tau) a'!J23-'mu (1) a'!J23</f>
        <v>7.5541000000000002E-3</v>
      </c>
      <c r="K23">
        <f>'mu (tau) a'!K23-'mu (1) a'!K23</f>
        <v>8.2707800000000001E-3</v>
      </c>
      <c r="L23">
        <f>'mu (tau) a'!L23-'mu (1) a'!L23</f>
        <v>7.24685E-3</v>
      </c>
      <c r="M23">
        <f>'mu (tau) a'!M23-'mu (1) a'!M23</f>
        <v>7.6264099999999993E-3</v>
      </c>
      <c r="N23">
        <f>'mu (tau) a'!N23-'mu (1) a'!N23</f>
        <v>6.7097299999999997E-3</v>
      </c>
      <c r="O23">
        <f>'mu (tau) a'!O23-'mu (1) a'!O23</f>
        <v>5.4693900000000002E-3</v>
      </c>
      <c r="P23">
        <f>'mu (tau) a'!P23-'mu (1) a'!P23</f>
        <v>5.1870900000000001E-3</v>
      </c>
      <c r="Q23">
        <f>'mu (tau) a'!Q23-'mu (1) a'!Q23</f>
        <v>4.94803E-3</v>
      </c>
      <c r="R23">
        <f>'mu (tau) a'!R23-'mu (1) a'!R23</f>
        <v>4.7891100000000001E-3</v>
      </c>
      <c r="S23">
        <f>'mu (tau) a'!S23-'mu (1) a'!S23</f>
        <v>4.4635499999999993E-3</v>
      </c>
      <c r="T23">
        <f>'mu (tau) a'!T23-'mu (1) a'!T23</f>
        <v>4.2796600000000002E-3</v>
      </c>
      <c r="U23">
        <f>'mu (tau) a'!U23-'mu (1) a'!U23</f>
        <v>4.0404500000000001E-3</v>
      </c>
      <c r="V23">
        <f>'mu (tau) a'!V23-'mu (1) a'!V23</f>
        <v>3.8380000000000003E-3</v>
      </c>
      <c r="W23">
        <f>'mu (tau) a'!W23-'mu (1) a'!W23</f>
        <v>3.6533899999999998E-3</v>
      </c>
      <c r="X23">
        <f>'mu (tau) a'!X23-'mu (1) a'!X23</f>
        <v>3.4256200000000003E-3</v>
      </c>
      <c r="Y23">
        <f>'mu (tau) a'!Y23-'mu (1) a'!Y23</f>
        <v>3.25816E-3</v>
      </c>
      <c r="Z23">
        <f>'mu (tau) a'!Z23-'mu (1) a'!Z23</f>
        <v>3.1047399999999999E-3</v>
      </c>
      <c r="AA23">
        <f>'mu (tau) a'!AA23-'mu (1) a'!AA23</f>
        <v>2.96314E-3</v>
      </c>
      <c r="AB23">
        <f>'mu (tau) a'!AB23-'mu (1) a'!AB23</f>
        <v>2.87047E-3</v>
      </c>
      <c r="AC23">
        <f>'mu (tau) a'!AC23-'mu (1) a'!AC23</f>
        <v>2.72945E-3</v>
      </c>
      <c r="AD23">
        <f>'mu (tau) a'!AD23-'mu (1) a'!AD23</f>
        <v>2.6297200000000003E-3</v>
      </c>
      <c r="AE23">
        <f>'mu (tau) a'!AE23-'mu (1) a'!AE23</f>
        <v>2.5806900000000001E-3</v>
      </c>
    </row>
    <row r="24" spans="1:31">
      <c r="A24">
        <v>23</v>
      </c>
      <c r="B24">
        <f>'mu (tau) a'!B24-'mu (1) a'!B24</f>
        <v>1.056848E-2</v>
      </c>
      <c r="C24">
        <f>'mu (tau) a'!C24-'mu (1) a'!C24</f>
        <v>8.96776E-3</v>
      </c>
      <c r="D24">
        <f>'mu (tau) a'!D24-'mu (1) a'!D24</f>
        <v>9.9277399999999991E-3</v>
      </c>
      <c r="E24">
        <f>'mu (tau) a'!E24-'mu (1) a'!E24</f>
        <v>1.1788129999999999E-2</v>
      </c>
      <c r="F24">
        <f>'mu (tau) a'!F24-'mu (1) a'!F24</f>
        <v>1.064096E-2</v>
      </c>
      <c r="G24">
        <f>'mu (tau) a'!G24-'mu (1) a'!G24</f>
        <v>6.8428999999999999E-3</v>
      </c>
      <c r="H24">
        <f>'mu (tau) a'!H24-'mu (1) a'!H24</f>
        <v>6.7349599999999999E-3</v>
      </c>
      <c r="I24">
        <f>'mu (tau) a'!I24-'mu (1) a'!I24</f>
        <v>6.6619799999999996E-3</v>
      </c>
      <c r="J24">
        <f>'mu (tau) a'!J24-'mu (1) a'!J24</f>
        <v>7.8122500000000006E-3</v>
      </c>
      <c r="K24">
        <f>'mu (tau) a'!K24-'mu (1) a'!K24</f>
        <v>8.5203899999999992E-3</v>
      </c>
      <c r="L24">
        <f>'mu (tau) a'!L24-'mu (1) a'!L24</f>
        <v>7.5020199999999999E-3</v>
      </c>
      <c r="M24">
        <f>'mu (tau) a'!M24-'mu (1) a'!M24</f>
        <v>7.8698299999999995E-3</v>
      </c>
      <c r="N24">
        <f>'mu (tau) a'!N24-'mu (1) a'!N24</f>
        <v>6.9544799999999999E-3</v>
      </c>
      <c r="O24">
        <f>'mu (tau) a'!O24-'mu (1) a'!O24</f>
        <v>5.7067300000000001E-3</v>
      </c>
      <c r="P24">
        <f>'mu (tau) a'!P24-'mu (1) a'!P24</f>
        <v>5.4128700000000002E-3</v>
      </c>
      <c r="Q24">
        <f>'mu (tau) a'!Q24-'mu (1) a'!Q24</f>
        <v>5.1649699999999996E-3</v>
      </c>
      <c r="R24">
        <f>'mu (tau) a'!R24-'mu (1) a'!R24</f>
        <v>5.0004300000000002E-3</v>
      </c>
      <c r="S24">
        <f>'mu (tau) a'!S24-'mu (1) a'!S24</f>
        <v>4.6605800000000001E-3</v>
      </c>
      <c r="T24">
        <f>'mu (tau) a'!T24-'mu (1) a'!T24</f>
        <v>4.4721600000000002E-3</v>
      </c>
      <c r="U24">
        <f>'mu (tau) a'!U24-'mu (1) a'!U24</f>
        <v>4.2208599999999999E-3</v>
      </c>
      <c r="V24">
        <f>'mu (tau) a'!V24-'mu (1) a'!V24</f>
        <v>4.0099799999999998E-3</v>
      </c>
      <c r="W24">
        <f>'mu (tau) a'!W24-'mu (1) a'!W24</f>
        <v>3.8177199999999997E-3</v>
      </c>
      <c r="X24">
        <f>'mu (tau) a'!X24-'mu (1) a'!X24</f>
        <v>3.5781700000000003E-3</v>
      </c>
      <c r="Y24">
        <f>'mu (tau) a'!Y24-'mu (1) a'!Y24</f>
        <v>3.4057499999999999E-3</v>
      </c>
      <c r="Z24">
        <f>'mu (tau) a'!Z24-'mu (1) a'!Z24</f>
        <v>3.24544E-3</v>
      </c>
      <c r="AA24">
        <f>'mu (tau) a'!AA24-'mu (1) a'!AA24</f>
        <v>3.0973999999999997E-3</v>
      </c>
      <c r="AB24">
        <f>'mu (tau) a'!AB24-'mu (1) a'!AB24</f>
        <v>3.0016399999999999E-3</v>
      </c>
      <c r="AC24">
        <f>'mu (tau) a'!AC24-'mu (1) a'!AC24</f>
        <v>2.8527700000000001E-3</v>
      </c>
      <c r="AD24">
        <f>'mu (tau) a'!AD24-'mu (1) a'!AD24</f>
        <v>2.7486400000000001E-3</v>
      </c>
      <c r="AE24">
        <f>'mu (tau) a'!AE24-'mu (1) a'!AE24</f>
        <v>2.7003999999999999E-3</v>
      </c>
    </row>
    <row r="25" spans="1:31">
      <c r="A25">
        <v>24</v>
      </c>
      <c r="B25">
        <f>'mu (tau) a'!B25-'mu (1) a'!B25</f>
        <v>1.082177E-2</v>
      </c>
      <c r="C25">
        <f>'mu (tau) a'!C25-'mu (1) a'!C25</f>
        <v>9.2050199999999995E-3</v>
      </c>
      <c r="D25">
        <f>'mu (tau) a'!D25-'mu (1) a'!D25</f>
        <v>1.0172769999999999E-2</v>
      </c>
      <c r="E25">
        <f>'mu (tau) a'!E25-'mu (1) a'!E25</f>
        <v>1.1995899999999999E-2</v>
      </c>
      <c r="F25">
        <f>'mu (tau) a'!F25-'mu (1) a'!F25</f>
        <v>1.083576E-2</v>
      </c>
      <c r="G25">
        <f>'mu (tau) a'!G25-'mu (1) a'!G25</f>
        <v>7.0699999999999999E-3</v>
      </c>
      <c r="H25">
        <f>'mu (tau) a'!H25-'mu (1) a'!H25</f>
        <v>6.9631400000000005E-3</v>
      </c>
      <c r="I25">
        <f>'mu (tau) a'!I25-'mu (1) a'!I25</f>
        <v>6.8887100000000001E-3</v>
      </c>
      <c r="J25">
        <f>'mu (tau) a'!J25-'mu (1) a'!J25</f>
        <v>8.0369900000000008E-3</v>
      </c>
      <c r="K25">
        <f>'mu (tau) a'!K25-'mu (1) a'!K25</f>
        <v>8.7322099999999989E-3</v>
      </c>
      <c r="L25">
        <f>'mu (tau) a'!L25-'mu (1) a'!L25</f>
        <v>7.725629999999999E-3</v>
      </c>
      <c r="M25">
        <f>'mu (tau) a'!M25-'mu (1) a'!M25</f>
        <v>8.0796699999999989E-3</v>
      </c>
      <c r="N25">
        <f>'mu (tau) a'!N25-'mu (1) a'!N25</f>
        <v>7.17105E-3</v>
      </c>
      <c r="O25">
        <f>'mu (tau) a'!O25-'mu (1) a'!O25</f>
        <v>5.9169100000000001E-3</v>
      </c>
      <c r="P25">
        <f>'mu (tau) a'!P25-'mu (1) a'!P25</f>
        <v>5.6131699999999998E-3</v>
      </c>
      <c r="Q25">
        <f>'mu (tau) a'!Q25-'mu (1) a'!Q25</f>
        <v>5.3579399999999994E-3</v>
      </c>
      <c r="R25">
        <f>'mu (tau) a'!R25-'mu (1) a'!R25</f>
        <v>5.1892300000000004E-3</v>
      </c>
      <c r="S25">
        <f>'mu (tau) a'!S25-'mu (1) a'!S25</f>
        <v>4.83702E-3</v>
      </c>
      <c r="T25">
        <f>'mu (tau) a'!T25-'mu (1) a'!T25</f>
        <v>4.6453600000000003E-3</v>
      </c>
      <c r="U25">
        <f>'mu (tau) a'!U25-'mu (1) a'!U25</f>
        <v>4.3834800000000004E-3</v>
      </c>
      <c r="V25">
        <f>'mu (tau) a'!V25-'mu (1) a'!V25</f>
        <v>4.1656000000000002E-3</v>
      </c>
      <c r="W25">
        <f>'mu (tau) a'!W25-'mu (1) a'!W25</f>
        <v>3.9672100000000005E-3</v>
      </c>
      <c r="X25">
        <f>'mu (tau) a'!X25-'mu (1) a'!X25</f>
        <v>3.7170500000000004E-3</v>
      </c>
      <c r="Y25">
        <f>'mu (tau) a'!Y25-'mu (1) a'!Y25</f>
        <v>3.54098E-3</v>
      </c>
      <c r="Z25">
        <f>'mu (tau) a'!Z25-'mu (1) a'!Z25</f>
        <v>3.3744999999999999E-3</v>
      </c>
      <c r="AA25">
        <f>'mu (tau) a'!AA25-'mu (1) a'!AA25</f>
        <v>3.2207499999999997E-3</v>
      </c>
      <c r="AB25">
        <f>'mu (tau) a'!AB25-'mu (1) a'!AB25</f>
        <v>3.1225599999999999E-3</v>
      </c>
      <c r="AC25">
        <f>'mu (tau) a'!AC25-'mu (1) a'!AC25</f>
        <v>2.9663900000000002E-3</v>
      </c>
      <c r="AD25">
        <f>'mu (tau) a'!AD25-'mu (1) a'!AD25</f>
        <v>2.85813E-3</v>
      </c>
      <c r="AE25">
        <f>'mu (tau) a'!AE25-'mu (1) a'!AE25</f>
        <v>2.81095E-3</v>
      </c>
    </row>
    <row r="26" spans="1:31">
      <c r="A26">
        <v>25</v>
      </c>
      <c r="B26">
        <f>'mu (tau) a'!B26-'mu (1) a'!B26</f>
        <v>1.103612E-2</v>
      </c>
      <c r="C26">
        <f>'mu (tau) a'!C26-'mu (1) a'!C26</f>
        <v>9.4066700000000007E-3</v>
      </c>
      <c r="D26">
        <f>'mu (tau) a'!D26-'mu (1) a'!D26</f>
        <v>1.038801E-2</v>
      </c>
      <c r="E26">
        <f>'mu (tau) a'!E26-'mu (1) a'!E26</f>
        <v>1.21797E-2</v>
      </c>
      <c r="F26">
        <f>'mu (tau) a'!F26-'mu (1) a'!F26</f>
        <v>1.099866E-2</v>
      </c>
      <c r="G26">
        <f>'mu (tau) a'!G26-'mu (1) a'!G26</f>
        <v>7.2636099999999993E-3</v>
      </c>
      <c r="H26">
        <f>'mu (tau) a'!H26-'mu (1) a'!H26</f>
        <v>7.1580400000000001E-3</v>
      </c>
      <c r="I26">
        <f>'mu (tau) a'!I26-'mu (1) a'!I26</f>
        <v>7.0826500000000002E-3</v>
      </c>
      <c r="J26">
        <f>'mu (tau) a'!J26-'mu (1) a'!J26</f>
        <v>8.2285200000000013E-3</v>
      </c>
      <c r="K26">
        <f>'mu (tau) a'!K26-'mu (1) a'!K26</f>
        <v>8.9080700000000006E-3</v>
      </c>
      <c r="L26">
        <f>'mu (tau) a'!L26-'mu (1) a'!L26</f>
        <v>7.9181600000000005E-3</v>
      </c>
      <c r="M26">
        <f>'mu (tau) a'!M26-'mu (1) a'!M26</f>
        <v>8.2574699999999994E-3</v>
      </c>
      <c r="N26">
        <f>'mu (tau) a'!N26-'mu (1) a'!N26</f>
        <v>7.36018E-3</v>
      </c>
      <c r="O26">
        <f>'mu (tau) a'!O26-'mu (1) a'!O26</f>
        <v>6.1017400000000005E-3</v>
      </c>
      <c r="P26">
        <f>'mu (tau) a'!P26-'mu (1) a'!P26</f>
        <v>5.7894499999999998E-3</v>
      </c>
      <c r="Q26">
        <f>'mu (tau) a'!Q26-'mu (1) a'!Q26</f>
        <v>5.5286599999999995E-3</v>
      </c>
      <c r="R26">
        <f>'mu (tau) a'!R26-'mu (1) a'!R26</f>
        <v>5.3574600000000005E-3</v>
      </c>
      <c r="S26">
        <f>'mu (tau) a'!S26-'mu (1) a'!S26</f>
        <v>4.9945399999999996E-3</v>
      </c>
      <c r="T26">
        <f>'mu (tau) a'!T26-'mu (1) a'!T26</f>
        <v>4.8013500000000002E-3</v>
      </c>
      <c r="U26">
        <f>'mu (tau) a'!U26-'mu (1) a'!U26</f>
        <v>4.5302600000000004E-3</v>
      </c>
      <c r="V26">
        <f>'mu (tau) a'!V26-'mu (1) a'!V26</f>
        <v>4.3067599999999998E-3</v>
      </c>
      <c r="W26">
        <f>'mu (tau) a'!W26-'mu (1) a'!W26</f>
        <v>4.1035400000000001E-3</v>
      </c>
      <c r="X26">
        <f>'mu (tau) a'!X26-'mu (1) a'!X26</f>
        <v>3.8439099999999999E-3</v>
      </c>
      <c r="Y26">
        <f>'mu (tau) a'!Y26-'mu (1) a'!Y26</f>
        <v>3.6648399999999999E-3</v>
      </c>
      <c r="Z26">
        <f>'mu (tau) a'!Z26-'mu (1) a'!Z26</f>
        <v>3.4933199999999998E-3</v>
      </c>
      <c r="AA26">
        <f>'mu (tau) a'!AA26-'mu (1) a'!AA26</f>
        <v>3.3344299999999998E-3</v>
      </c>
      <c r="AB26">
        <f>'mu (tau) a'!AB26-'mu (1) a'!AB26</f>
        <v>3.2344499999999998E-3</v>
      </c>
      <c r="AC26">
        <f>'mu (tau) a'!AC26-'mu (1) a'!AC26</f>
        <v>3.0712400000000003E-3</v>
      </c>
      <c r="AD26">
        <f>'mu (tau) a'!AD26-'mu (1) a'!AD26</f>
        <v>2.9593800000000002E-3</v>
      </c>
      <c r="AE26">
        <f>'mu (tau) a'!AE26-'mu (1) a'!AE26</f>
        <v>2.9138900000000001E-3</v>
      </c>
    </row>
    <row r="27" spans="1:31">
      <c r="A27">
        <v>26</v>
      </c>
      <c r="B27">
        <f>'mu (tau) a'!B27-'mu (1) a'!B27</f>
        <v>1.120435E-2</v>
      </c>
      <c r="C27">
        <f>'mu (tau) a'!C27-'mu (1) a'!C27</f>
        <v>9.56597E-3</v>
      </c>
      <c r="D27">
        <f>'mu (tau) a'!D27-'mu (1) a'!D27</f>
        <v>1.0563079999999999E-2</v>
      </c>
      <c r="E27">
        <f>'mu (tau) a'!E27-'mu (1) a'!E27</f>
        <v>1.232698E-2</v>
      </c>
      <c r="F27">
        <f>'mu (tau) a'!F27-'mu (1) a'!F27</f>
        <v>1.113163E-2</v>
      </c>
      <c r="G27">
        <f>'mu (tau) a'!G27-'mu (1) a'!G27</f>
        <v>7.4194599999999993E-3</v>
      </c>
      <c r="H27">
        <f>'mu (tau) a'!H27-'mu (1) a'!H27</f>
        <v>7.3144000000000004E-3</v>
      </c>
      <c r="I27">
        <f>'mu (tau) a'!I27-'mu (1) a'!I27</f>
        <v>7.2386300000000002E-3</v>
      </c>
      <c r="J27">
        <f>'mu (tau) a'!J27-'mu (1) a'!J27</f>
        <v>8.3820000000000006E-3</v>
      </c>
      <c r="K27">
        <f>'mu (tau) a'!K27-'mu (1) a'!K27</f>
        <v>9.0445000000000005E-3</v>
      </c>
      <c r="L27">
        <f>'mu (tau) a'!L27-'mu (1) a'!L27</f>
        <v>8.0743499999999992E-3</v>
      </c>
      <c r="M27">
        <f>'mu (tau) a'!M27-'mu (1) a'!M27</f>
        <v>8.3991899999999991E-3</v>
      </c>
      <c r="N27">
        <f>'mu (tau) a'!N27-'mu (1) a'!N27</f>
        <v>7.5173499999999999E-3</v>
      </c>
      <c r="O27">
        <f>'mu (tau) a'!O27-'mu (1) a'!O27</f>
        <v>6.2577300000000004E-3</v>
      </c>
      <c r="P27">
        <f>'mu (tau) a'!P27-'mu (1) a'!P27</f>
        <v>5.9400700000000004E-3</v>
      </c>
      <c r="Q27">
        <f>'mu (tau) a'!Q27-'mu (1) a'!Q27</f>
        <v>5.6762199999999992E-3</v>
      </c>
      <c r="R27">
        <f>'mu (tau) a'!R27-'mu (1) a'!R27</f>
        <v>5.5049800000000005E-3</v>
      </c>
      <c r="S27">
        <f>'mu (tau) a'!S27-'mu (1) a'!S27</f>
        <v>5.1346899999999999E-3</v>
      </c>
      <c r="T27">
        <f>'mu (tau) a'!T27-'mu (1) a'!T27</f>
        <v>4.9419500000000005E-3</v>
      </c>
      <c r="U27">
        <f>'mu (tau) a'!U27-'mu (1) a'!U27</f>
        <v>4.6640700000000002E-3</v>
      </c>
      <c r="V27">
        <f>'mu (tau) a'!V27-'mu (1) a'!V27</f>
        <v>4.4370099999999999E-3</v>
      </c>
      <c r="W27">
        <f>'mu (tau) a'!W27-'mu (1) a'!W27</f>
        <v>4.2312700000000005E-3</v>
      </c>
      <c r="X27">
        <f>'mu (tau) a'!X27-'mu (1) a'!X27</f>
        <v>3.96423E-3</v>
      </c>
      <c r="Y27">
        <f>'mu (tau) a'!Y27-'mu (1) a'!Y27</f>
        <v>3.7844800000000002E-3</v>
      </c>
      <c r="Z27">
        <f>'mu (tau) a'!Z27-'mu (1) a'!Z27</f>
        <v>3.6089399999999997E-3</v>
      </c>
      <c r="AA27">
        <f>'mu (tau) a'!AA27-'mu (1) a'!AA27</f>
        <v>3.4459899999999999E-3</v>
      </c>
      <c r="AB27">
        <f>'mu (tau) a'!AB27-'mu (1) a'!AB27</f>
        <v>3.3453099999999998E-3</v>
      </c>
      <c r="AC27">
        <f>'mu (tau) a'!AC27-'mu (1) a'!AC27</f>
        <v>3.1761800000000002E-3</v>
      </c>
      <c r="AD27">
        <f>'mu (tau) a'!AD27-'mu (1) a'!AD27</f>
        <v>3.0609600000000002E-3</v>
      </c>
      <c r="AE27">
        <f>'mu (tau) a'!AE27-'mu (1) a'!AE27</f>
        <v>3.0173299999999999E-3</v>
      </c>
    </row>
    <row r="28" spans="1:31">
      <c r="A28">
        <v>27</v>
      </c>
      <c r="B28">
        <f>'mu (tau) a'!B28-'mu (1) a'!B28</f>
        <v>1.1356389999999999E-2</v>
      </c>
      <c r="C28">
        <f>'mu (tau) a'!C28-'mu (1) a'!C28</f>
        <v>9.7128800000000001E-3</v>
      </c>
      <c r="D28">
        <f>'mu (tau) a'!D28-'mu (1) a'!D28</f>
        <v>1.07256E-2</v>
      </c>
      <c r="E28">
        <f>'mu (tau) a'!E28-'mu (1) a'!E28</f>
        <v>1.2465149999999999E-2</v>
      </c>
      <c r="F28">
        <f>'mu (tau) a'!F28-'mu (1) a'!F28</f>
        <v>1.1260320000000001E-2</v>
      </c>
      <c r="G28">
        <f>'mu (tau) a'!G28-'mu (1) a'!G28</f>
        <v>7.5697999999999998E-3</v>
      </c>
      <c r="H28">
        <f>'mu (tau) a'!H28-'mu (1) a'!H28</f>
        <v>7.4642300000000005E-3</v>
      </c>
      <c r="I28">
        <f>'mu (tau) a'!I28-'mu (1) a'!I28</f>
        <v>7.3872899999999995E-3</v>
      </c>
      <c r="J28">
        <f>'mu (tau) a'!J28-'mu (1) a'!J28</f>
        <v>8.5268900000000005E-3</v>
      </c>
      <c r="K28">
        <f>'mu (tau) a'!K28-'mu (1) a'!K28</f>
        <v>9.1720199999999995E-3</v>
      </c>
      <c r="L28">
        <f>'mu (tau) a'!L28-'mu (1) a'!L28</f>
        <v>8.2221799999999991E-3</v>
      </c>
      <c r="M28">
        <f>'mu (tau) a'!M28-'mu (1) a'!M28</f>
        <v>8.5327800000000002E-3</v>
      </c>
      <c r="N28">
        <f>'mu (tau) a'!N28-'mu (1) a'!N28</f>
        <v>7.6674500000000001E-3</v>
      </c>
      <c r="O28">
        <f>'mu (tau) a'!O28-'mu (1) a'!O28</f>
        <v>6.4093600000000002E-3</v>
      </c>
      <c r="P28">
        <f>'mu (tau) a'!P28-'mu (1) a'!P28</f>
        <v>6.0871500000000004E-3</v>
      </c>
      <c r="Q28">
        <f>'mu (tau) a'!Q28-'mu (1) a'!Q28</f>
        <v>5.8211299999999999E-3</v>
      </c>
      <c r="R28">
        <f>'mu (tau) a'!R28-'mu (1) a'!R28</f>
        <v>5.6511299999999999E-3</v>
      </c>
      <c r="S28">
        <f>'mu (tau) a'!S28-'mu (1) a'!S28</f>
        <v>5.27401E-3</v>
      </c>
      <c r="T28">
        <f>'mu (tau) a'!T28-'mu (1) a'!T28</f>
        <v>5.0829100000000004E-3</v>
      </c>
      <c r="U28">
        <f>'mu (tau) a'!U28-'mu (1) a'!U28</f>
        <v>4.7992800000000004E-3</v>
      </c>
      <c r="V28">
        <f>'mu (tau) a'!V28-'mu (1) a'!V28</f>
        <v>4.5697699999999999E-3</v>
      </c>
      <c r="W28">
        <f>'mu (tau) a'!W28-'mu (1) a'!W28</f>
        <v>4.3621800000000002E-3</v>
      </c>
      <c r="X28">
        <f>'mu (tau) a'!X28-'mu (1) a'!X28</f>
        <v>4.0886300000000002E-3</v>
      </c>
      <c r="Y28">
        <f>'mu (tau) a'!Y28-'mu (1) a'!Y28</f>
        <v>3.9089199999999998E-3</v>
      </c>
      <c r="Z28">
        <f>'mu (tau) a'!Z28-'mu (1) a'!Z28</f>
        <v>3.7299399999999997E-3</v>
      </c>
      <c r="AA28">
        <f>'mu (tau) a'!AA28-'mu (1) a'!AA28</f>
        <v>3.56333E-3</v>
      </c>
      <c r="AB28">
        <f>'mu (tau) a'!AB28-'mu (1) a'!AB28</f>
        <v>3.46212E-3</v>
      </c>
      <c r="AC28">
        <f>'mu (tau) a'!AC28-'mu (1) a'!AC28</f>
        <v>3.2871300000000001E-3</v>
      </c>
      <c r="AD28">
        <f>'mu (tau) a'!AD28-'mu (1) a'!AD28</f>
        <v>3.1693900000000002E-3</v>
      </c>
      <c r="AE28">
        <f>'mu (tau) a'!AE28-'mu (1) a'!AE28</f>
        <v>3.1282600000000003E-3</v>
      </c>
    </row>
    <row r="29" spans="1:31">
      <c r="A29">
        <v>28</v>
      </c>
      <c r="B29">
        <f>'mu (tau) a'!B29-'mu (1) a'!B29</f>
        <v>1.1503649999999999E-2</v>
      </c>
      <c r="C29">
        <f>'mu (tau) a'!C29-'mu (1) a'!C29</f>
        <v>9.8808000000000003E-3</v>
      </c>
      <c r="D29">
        <f>'mu (tau) a'!D29-'mu (1) a'!D29</f>
        <v>1.0887259999999999E-2</v>
      </c>
      <c r="E29">
        <f>'mu (tau) a'!E29-'mu (1) a'!E29</f>
        <v>1.26062E-2</v>
      </c>
      <c r="F29">
        <f>'mu (tau) a'!F29-'mu (1) a'!F29</f>
        <v>1.141153E-2</v>
      </c>
      <c r="G29">
        <f>'mu (tau) a'!G29-'mu (1) a'!G29</f>
        <v>7.7664100000000005E-3</v>
      </c>
      <c r="H29">
        <f>'mu (tau) a'!H29-'mu (1) a'!H29</f>
        <v>7.6612299999999998E-3</v>
      </c>
      <c r="I29">
        <f>'mu (tau) a'!I29-'mu (1) a'!I29</f>
        <v>7.5816499999999997E-3</v>
      </c>
      <c r="J29">
        <f>'mu (tau) a'!J29-'mu (1) a'!J29</f>
        <v>8.6978300000000001E-3</v>
      </c>
      <c r="K29">
        <f>'mu (tau) a'!K29-'mu (1) a'!K29</f>
        <v>9.325449999999999E-3</v>
      </c>
      <c r="L29">
        <f>'mu (tau) a'!L29-'mu (1) a'!L29</f>
        <v>8.3939900000000005E-3</v>
      </c>
      <c r="M29">
        <f>'mu (tau) a'!M29-'mu (1) a'!M29</f>
        <v>8.6896899999999999E-3</v>
      </c>
      <c r="N29">
        <f>'mu (tau) a'!N29-'mu (1) a'!N29</f>
        <v>7.8388899999999994E-3</v>
      </c>
      <c r="O29">
        <f>'mu (tau) a'!O29-'mu (1) a'!O29</f>
        <v>6.5969000000000002E-3</v>
      </c>
      <c r="P29">
        <f>'mu (tau) a'!P29-'mu (1) a'!P29</f>
        <v>6.2688700000000002E-3</v>
      </c>
      <c r="Q29">
        <f>'mu (tau) a'!Q29-'mu (1) a'!Q29</f>
        <v>5.9987499999999997E-3</v>
      </c>
      <c r="R29">
        <f>'mu (tau) a'!R29-'mu (1) a'!R29</f>
        <v>5.8278699999999998E-3</v>
      </c>
      <c r="S29">
        <f>'mu (tau) a'!S29-'mu (1) a'!S29</f>
        <v>5.4425099999999994E-3</v>
      </c>
      <c r="T29">
        <f>'mu (tau) a'!T29-'mu (1) a'!T29</f>
        <v>5.2500200000000002E-3</v>
      </c>
      <c r="U29">
        <f>'mu (tau) a'!U29-'mu (1) a'!U29</f>
        <v>4.9592400000000002E-3</v>
      </c>
      <c r="V29">
        <f>'mu (tau) a'!V29-'mu (1) a'!V29</f>
        <v>4.7256599999999996E-3</v>
      </c>
      <c r="W29">
        <f>'mu (tau) a'!W29-'mu (1) a'!W29</f>
        <v>4.5145900000000006E-3</v>
      </c>
      <c r="X29">
        <f>'mu (tau) a'!X29-'mu (1) a'!X29</f>
        <v>4.2335899999999997E-3</v>
      </c>
      <c r="Y29">
        <f>'mu (tau) a'!Y29-'mu (1) a'!Y29</f>
        <v>4.0527799999999998E-3</v>
      </c>
      <c r="Z29">
        <f>'mu (tau) a'!Z29-'mu (1) a'!Z29</f>
        <v>3.86944E-3</v>
      </c>
      <c r="AA29">
        <f>'mu (tau) a'!AA29-'mu (1) a'!AA29</f>
        <v>3.6986199999999997E-3</v>
      </c>
      <c r="AB29">
        <f>'mu (tau) a'!AB29-'mu (1) a'!AB29</f>
        <v>3.5956899999999999E-3</v>
      </c>
      <c r="AC29">
        <f>'mu (tau) a'!AC29-'mu (1) a'!AC29</f>
        <v>3.41457E-3</v>
      </c>
      <c r="AD29">
        <f>'mu (tau) a'!AD29-'mu (1) a'!AD29</f>
        <v>3.2940000000000001E-3</v>
      </c>
      <c r="AE29">
        <f>'mu (tau) a'!AE29-'mu (1) a'!AE29</f>
        <v>3.2539800000000001E-3</v>
      </c>
    </row>
    <row r="30" spans="1:31">
      <c r="A30">
        <v>29</v>
      </c>
      <c r="B30">
        <f>'mu (tau) a'!B30-'mu (1) a'!B30</f>
        <v>1.150734E-2</v>
      </c>
      <c r="C30">
        <f>'mu (tau) a'!C30-'mu (1) a'!C30</f>
        <v>9.9376399999999993E-3</v>
      </c>
      <c r="D30">
        <f>'mu (tau) a'!D30-'mu (1) a'!D30</f>
        <v>1.090878E-2</v>
      </c>
      <c r="E30">
        <f>'mu (tau) a'!E30-'mu (1) a'!E30</f>
        <v>1.2604079999999998E-2</v>
      </c>
      <c r="F30">
        <f>'mu (tau) a'!F30-'mu (1) a'!F30</f>
        <v>1.1445139999999999E-2</v>
      </c>
      <c r="G30">
        <f>'mu (tau) a'!G30-'mu (1) a'!G30</f>
        <v>7.8838700000000012E-3</v>
      </c>
      <c r="H30">
        <f>'mu (tau) a'!H30-'mu (1) a'!H30</f>
        <v>7.781080000000001E-3</v>
      </c>
      <c r="I30">
        <f>'mu (tau) a'!I30-'mu (1) a'!I30</f>
        <v>7.7012800000000005E-3</v>
      </c>
      <c r="J30">
        <f>'mu (tau) a'!J30-'mu (1) a'!J30</f>
        <v>8.7736500000000009E-3</v>
      </c>
      <c r="K30">
        <f>'mu (tau) a'!K30-'mu (1) a'!K30</f>
        <v>9.3827900000000002E-3</v>
      </c>
      <c r="L30">
        <f>'mu (tau) a'!L30-'mu (1) a'!L30</f>
        <v>8.474559999999999E-3</v>
      </c>
      <c r="M30">
        <f>'mu (tau) a'!M30-'mu (1) a'!M30</f>
        <v>8.7587899999999989E-3</v>
      </c>
      <c r="N30">
        <f>'mu (tau) a'!N30-'mu (1) a'!N30</f>
        <v>7.9270399999999998E-3</v>
      </c>
      <c r="O30">
        <f>'mu (tau) a'!O30-'mu (1) a'!O30</f>
        <v>6.72677E-3</v>
      </c>
      <c r="P30">
        <f>'mu (tau) a'!P30-'mu (1) a'!P30</f>
        <v>6.398E-3</v>
      </c>
      <c r="Q30">
        <f>'mu (tau) a'!Q30-'mu (1) a'!Q30</f>
        <v>6.1290999999999993E-3</v>
      </c>
      <c r="R30">
        <f>'mu (tau) a'!R30-'mu (1) a'!R30</f>
        <v>5.9626000000000002E-3</v>
      </c>
      <c r="S30">
        <f>'mu (tau) a'!S30-'mu (1) a'!S30</f>
        <v>5.5740899999999994E-3</v>
      </c>
      <c r="T30">
        <f>'mu (tau) a'!T30-'mu (1) a'!T30</f>
        <v>5.3851100000000002E-3</v>
      </c>
      <c r="U30">
        <f>'mu (tau) a'!U30-'mu (1) a'!U30</f>
        <v>5.0915999999999999E-3</v>
      </c>
      <c r="V30">
        <f>'mu (tau) a'!V30-'mu (1) a'!V30</f>
        <v>4.8579699999999996E-3</v>
      </c>
      <c r="W30">
        <f>'mu (tau) a'!W30-'mu (1) a'!W30</f>
        <v>4.6472600000000003E-3</v>
      </c>
      <c r="X30">
        <f>'mu (tau) a'!X30-'mu (1) a'!X30</f>
        <v>4.3620100000000004E-3</v>
      </c>
      <c r="Y30">
        <f>'mu (tau) a'!Y30-'mu (1) a'!Y30</f>
        <v>4.1826499999999996E-3</v>
      </c>
      <c r="Z30">
        <f>'mu (tau) a'!Z30-'mu (1) a'!Z30</f>
        <v>3.9975999999999996E-3</v>
      </c>
      <c r="AA30">
        <f>'mu (tau) a'!AA30-'mu (1) a'!AA30</f>
        <v>3.8244799999999999E-3</v>
      </c>
      <c r="AB30">
        <f>'mu (tau) a'!AB30-'mu (1) a'!AB30</f>
        <v>3.7220700000000001E-3</v>
      </c>
      <c r="AC30">
        <f>'mu (tau) a'!AC30-'mu (1) a'!AC30</f>
        <v>3.5361900000000003E-3</v>
      </c>
      <c r="AD30">
        <f>'mu (tau) a'!AD30-'mu (1) a'!AD30</f>
        <v>3.4135100000000002E-3</v>
      </c>
      <c r="AE30">
        <f>'mu (tau) a'!AE30-'mu (1) a'!AE30</f>
        <v>3.3761300000000002E-3</v>
      </c>
    </row>
    <row r="31" spans="1:31">
      <c r="A31">
        <v>30</v>
      </c>
      <c r="B31">
        <f>'mu (tau) a'!B31-'mu (1) a'!B31</f>
        <v>1.165123E-2</v>
      </c>
      <c r="C31">
        <f>'mu (tau) a'!C31-'mu (1) a'!C31</f>
        <v>1.014465E-2</v>
      </c>
      <c r="D31">
        <f>'mu (tau) a'!D31-'mu (1) a'!D31</f>
        <v>1.107124E-2</v>
      </c>
      <c r="E31">
        <f>'mu (tau) a'!E31-'mu (1) a'!E31</f>
        <v>1.2733919999999999E-2</v>
      </c>
      <c r="F31">
        <f>'mu (tau) a'!F31-'mu (1) a'!F31</f>
        <v>1.1621350000000001E-2</v>
      </c>
      <c r="G31">
        <f>'mu (tau) a'!G31-'mu (1) a'!G31</f>
        <v>8.1672200000000011E-3</v>
      </c>
      <c r="H31">
        <f>'mu (tau) a'!H31-'mu (1) a'!H31</f>
        <v>8.0665900000000002E-3</v>
      </c>
      <c r="I31">
        <f>'mu (tau) a'!I31-'mu (1) a'!I31</f>
        <v>7.9849800000000009E-3</v>
      </c>
      <c r="J31">
        <f>'mu (tau) a'!J31-'mu (1) a'!J31</f>
        <v>9.0057700000000015E-3</v>
      </c>
      <c r="K31">
        <f>'mu (tau) a'!K31-'mu (1) a'!K31</f>
        <v>9.5894899999999991E-3</v>
      </c>
      <c r="L31">
        <f>'mu (tau) a'!L31-'mu (1) a'!L31</f>
        <v>8.6986400000000005E-3</v>
      </c>
      <c r="M31">
        <f>'mu (tau) a'!M31-'mu (1) a'!M31</f>
        <v>8.9646299999999995E-3</v>
      </c>
      <c r="N31">
        <f>'mu (tau) a'!N31-'mu (1) a'!N31</f>
        <v>8.1484499999999998E-3</v>
      </c>
      <c r="O31">
        <f>'mu (tau) a'!O31-'mu (1) a'!O31</f>
        <v>6.9905200000000001E-3</v>
      </c>
      <c r="P31">
        <f>'mu (tau) a'!P31-'mu (1) a'!P31</f>
        <v>6.6534999999999997E-3</v>
      </c>
      <c r="Q31">
        <f>'mu (tau) a'!Q31-'mu (1) a'!Q31</f>
        <v>6.3780599999999996E-3</v>
      </c>
      <c r="R31">
        <f>'mu (tau) a'!R31-'mu (1) a'!R31</f>
        <v>6.2086400000000005E-3</v>
      </c>
      <c r="S31">
        <f>'mu (tau) a'!S31-'mu (1) a'!S31</f>
        <v>5.8092199999999995E-3</v>
      </c>
      <c r="T31">
        <f>'mu (tau) a'!T31-'mu (1) a'!T31</f>
        <v>5.6163800000000007E-3</v>
      </c>
      <c r="U31">
        <f>'mu (tau) a'!U31-'mu (1) a'!U31</f>
        <v>5.3132400000000003E-3</v>
      </c>
      <c r="V31">
        <f>'mu (tau) a'!V31-'mu (1) a'!V31</f>
        <v>5.0735399999999996E-3</v>
      </c>
      <c r="W31">
        <f>'mu (tau) a'!W31-'mu (1) a'!W31</f>
        <v>4.8570700000000007E-3</v>
      </c>
      <c r="X31">
        <f>'mu (tau) a'!X31-'mu (1) a'!X31</f>
        <v>4.5622100000000006E-3</v>
      </c>
      <c r="Y31">
        <f>'mu (tau) a'!Y31-'mu (1) a'!Y31</f>
        <v>4.3799899999999994E-3</v>
      </c>
      <c r="Z31">
        <f>'mu (tau) a'!Z31-'mu (1) a'!Z31</f>
        <v>4.1888899999999998E-3</v>
      </c>
      <c r="AA31">
        <f>'mu (tau) a'!AA31-'mu (1) a'!AA31</f>
        <v>4.0101199999999998E-3</v>
      </c>
      <c r="AB31">
        <f>'mu (tau) a'!AB31-'mu (1) a'!AB31</f>
        <v>3.90472E-3</v>
      </c>
      <c r="AC31">
        <f>'mu (tau) a'!AC31-'mu (1) a'!AC31</f>
        <v>3.7115E-3</v>
      </c>
      <c r="AD31">
        <f>'mu (tau) a'!AD31-'mu (1) a'!AD31</f>
        <v>3.5854400000000001E-3</v>
      </c>
      <c r="AE31">
        <f>'mu (tau) a'!AE31-'mu (1) a'!AE31</f>
        <v>3.5483900000000002E-3</v>
      </c>
    </row>
    <row r="32" spans="1:31">
      <c r="A32">
        <v>31</v>
      </c>
      <c r="B32">
        <f>'mu (tau) a'!B32-'mu (1) a'!B32</f>
        <v>1.1635149999999999E-2</v>
      </c>
      <c r="C32">
        <f>'mu (tau) a'!C32-'mu (1) a'!C32</f>
        <v>1.018268E-2</v>
      </c>
      <c r="D32">
        <f>'mu (tau) a'!D32-'mu (1) a'!D32</f>
        <v>1.1072429999999999E-2</v>
      </c>
      <c r="E32">
        <f>'mu (tau) a'!E32-'mu (1) a'!E32</f>
        <v>1.2687249999999999E-2</v>
      </c>
      <c r="F32">
        <f>'mu (tau) a'!F32-'mu (1) a'!F32</f>
        <v>1.1618730000000001E-2</v>
      </c>
      <c r="G32">
        <f>'mu (tau) a'!G32-'mu (1) a'!G32</f>
        <v>8.2772100000000001E-3</v>
      </c>
      <c r="H32">
        <f>'mu (tau) a'!H32-'mu (1) a'!H32</f>
        <v>8.1801100000000009E-3</v>
      </c>
      <c r="I32">
        <f>'mu (tau) a'!I32-'mu (1) a'!I32</f>
        <v>8.0992800000000004E-3</v>
      </c>
      <c r="J32">
        <f>'mu (tau) a'!J32-'mu (1) a'!J32</f>
        <v>9.0798600000000004E-3</v>
      </c>
      <c r="K32">
        <f>'mu (tau) a'!K32-'mu (1) a'!K32</f>
        <v>9.6408599999999994E-3</v>
      </c>
      <c r="L32">
        <f>'mu (tau) a'!L32-'mu (1) a'!L32</f>
        <v>8.7711600000000001E-3</v>
      </c>
      <c r="M32">
        <f>'mu (tau) a'!M32-'mu (1) a'!M32</f>
        <v>9.016999999999999E-3</v>
      </c>
      <c r="N32">
        <f>'mu (tau) a'!N32-'mu (1) a'!N32</f>
        <v>8.2263399999999987E-3</v>
      </c>
      <c r="O32">
        <f>'mu (tau) a'!O32-'mu (1) a'!O32</f>
        <v>7.1092900000000007E-3</v>
      </c>
      <c r="P32">
        <f>'mu (tau) a'!P32-'mu (1) a'!P32</f>
        <v>6.7714899999999998E-3</v>
      </c>
      <c r="Q32">
        <f>'mu (tau) a'!Q32-'mu (1) a'!Q32</f>
        <v>6.4969399999999997E-3</v>
      </c>
      <c r="R32">
        <f>'mu (tau) a'!R32-'mu (1) a'!R32</f>
        <v>6.3315699999999999E-3</v>
      </c>
      <c r="S32">
        <f>'mu (tau) a'!S32-'mu (1) a'!S32</f>
        <v>5.9295699999999995E-3</v>
      </c>
      <c r="T32">
        <f>'mu (tau) a'!T32-'mu (1) a'!T32</f>
        <v>5.7391400000000002E-3</v>
      </c>
      <c r="U32">
        <f>'mu (tau) a'!U32-'mu (1) a'!U32</f>
        <v>5.4338400000000005E-3</v>
      </c>
      <c r="V32">
        <f>'mu (tau) a'!V32-'mu (1) a'!V32</f>
        <v>5.1941699999999997E-3</v>
      </c>
      <c r="W32">
        <f>'mu (tau) a'!W32-'mu (1) a'!W32</f>
        <v>4.9779200000000003E-3</v>
      </c>
      <c r="X32">
        <f>'mu (tau) a'!X32-'mu (1) a'!X32</f>
        <v>4.6797499999999999E-3</v>
      </c>
      <c r="Y32">
        <f>'mu (tau) a'!Y32-'mu (1) a'!Y32</f>
        <v>4.4987499999999993E-3</v>
      </c>
      <c r="Z32">
        <f>'mu (tau) a'!Z32-'mu (1) a'!Z32</f>
        <v>4.3062300000000003E-3</v>
      </c>
      <c r="AA32">
        <f>'mu (tau) a'!AA32-'mu (1) a'!AA32</f>
        <v>4.1256399999999999E-3</v>
      </c>
      <c r="AB32">
        <f>'mu (tau) a'!AB32-'mu (1) a'!AB32</f>
        <v>4.0203900000000004E-3</v>
      </c>
      <c r="AC32">
        <f>'mu (tau) a'!AC32-'mu (1) a'!AC32</f>
        <v>3.8233600000000005E-3</v>
      </c>
      <c r="AD32">
        <f>'mu (tau) a'!AD32-'mu (1) a'!AD32</f>
        <v>3.6962500000000003E-3</v>
      </c>
      <c r="AE32">
        <f>'mu (tau) a'!AE32-'mu (1) a'!AE32</f>
        <v>3.6610200000000001E-3</v>
      </c>
    </row>
    <row r="33" spans="1:31">
      <c r="A33">
        <v>32</v>
      </c>
      <c r="B33">
        <f>'mu (tau) a'!B33-'mu (1) a'!B33</f>
        <v>1.1876329999999999E-2</v>
      </c>
      <c r="C33">
        <f>'mu (tau) a'!C33-'mu (1) a'!C33</f>
        <v>1.0450350000000001E-2</v>
      </c>
      <c r="D33">
        <f>'mu (tau) a'!D33-'mu (1) a'!D33</f>
        <v>1.1333679999999999E-2</v>
      </c>
      <c r="E33">
        <f>'mu (tau) a'!E33-'mu (1) a'!E33</f>
        <v>1.2878359999999998E-2</v>
      </c>
      <c r="F33">
        <f>'mu (tau) a'!F33-'mu (1) a'!F33</f>
        <v>1.18371E-2</v>
      </c>
      <c r="G33">
        <f>'mu (tau) a'!G33-'mu (1) a'!G33</f>
        <v>8.5951500000000011E-3</v>
      </c>
      <c r="H33">
        <f>'mu (tau) a'!H33-'mu (1) a'!H33</f>
        <v>8.5007799999999994E-3</v>
      </c>
      <c r="I33">
        <f>'mu (tau) a'!I33-'mu (1) a'!I33</f>
        <v>8.4189900000000012E-3</v>
      </c>
      <c r="J33">
        <f>'mu (tau) a'!J33-'mu (1) a'!J33</f>
        <v>9.3786100000000008E-3</v>
      </c>
      <c r="K33">
        <f>'mu (tau) a'!K33-'mu (1) a'!K33</f>
        <v>9.908489999999999E-3</v>
      </c>
      <c r="L33">
        <f>'mu (tau) a'!L33-'mu (1) a'!L33</f>
        <v>9.0635999999999998E-3</v>
      </c>
      <c r="M33">
        <f>'mu (tau) a'!M33-'mu (1) a'!M33</f>
        <v>9.2776200000000003E-3</v>
      </c>
      <c r="N33">
        <f>'mu (tau) a'!N33-'mu (1) a'!N33</f>
        <v>8.5105499999999987E-3</v>
      </c>
      <c r="O33">
        <f>'mu (tau) a'!O33-'mu (1) a'!O33</f>
        <v>7.4090900000000001E-3</v>
      </c>
      <c r="P33">
        <f>'mu (tau) a'!P33-'mu (1) a'!P33</f>
        <v>7.0635699999999999E-3</v>
      </c>
      <c r="Q33">
        <f>'mu (tau) a'!Q33-'mu (1) a'!Q33</f>
        <v>6.7828699999999999E-3</v>
      </c>
      <c r="R33">
        <f>'mu (tau) a'!R33-'mu (1) a'!R33</f>
        <v>6.6151000000000005E-3</v>
      </c>
      <c r="S33">
        <f>'mu (tau) a'!S33-'mu (1) a'!S33</f>
        <v>6.2034199999999994E-3</v>
      </c>
      <c r="T33">
        <f>'mu (tau) a'!T33-'mu (1) a'!T33</f>
        <v>6.0097100000000006E-3</v>
      </c>
      <c r="U33">
        <f>'mu (tau) a'!U33-'mu (1) a'!U33</f>
        <v>5.6951400000000004E-3</v>
      </c>
      <c r="V33">
        <f>'mu (tau) a'!V33-'mu (1) a'!V33</f>
        <v>5.4496099999999997E-3</v>
      </c>
      <c r="W33">
        <f>'mu (tau) a'!W33-'mu (1) a'!W33</f>
        <v>5.2281800000000007E-3</v>
      </c>
      <c r="X33">
        <f>'mu (tau) a'!X33-'mu (1) a'!X33</f>
        <v>4.9201800000000006E-3</v>
      </c>
      <c r="Y33">
        <f>'mu (tau) a'!Y33-'mu (1) a'!Y33</f>
        <v>4.73713E-3</v>
      </c>
      <c r="Z33">
        <f>'mu (tau) a'!Z33-'mu (1) a'!Z33</f>
        <v>4.5382599999999997E-3</v>
      </c>
      <c r="AA33">
        <f>'mu (tau) a'!AA33-'mu (1) a'!AA33</f>
        <v>4.3517699999999996E-3</v>
      </c>
      <c r="AB33">
        <f>'mu (tau) a'!AB33-'mu (1) a'!AB33</f>
        <v>4.2441000000000006E-3</v>
      </c>
      <c r="AC33">
        <f>'mu (tau) a'!AC33-'mu (1) a'!AC33</f>
        <v>4.0395200000000004E-3</v>
      </c>
      <c r="AD33">
        <f>'mu (tau) a'!AD33-'mu (1) a'!AD33</f>
        <v>3.9084599999999999E-3</v>
      </c>
      <c r="AE33">
        <f>'mu (tau) a'!AE33-'mu (1) a'!AE33</f>
        <v>3.8735500000000003E-3</v>
      </c>
    </row>
    <row r="34" spans="1:31">
      <c r="A34">
        <v>33</v>
      </c>
      <c r="B34">
        <f>'mu (tau) a'!B34-'mu (1) a'!B34</f>
        <v>1.2085519999999999E-2</v>
      </c>
      <c r="C34">
        <f>'mu (tau) a'!C34-'mu (1) a'!C34</f>
        <v>1.0661449999999999E-2</v>
      </c>
      <c r="D34">
        <f>'mu (tau) a'!D34-'mu (1) a'!D34</f>
        <v>1.1563469999999999E-2</v>
      </c>
      <c r="E34">
        <f>'mu (tau) a'!E34-'mu (1) a'!E34</f>
        <v>1.3027889999999999E-2</v>
      </c>
      <c r="F34">
        <f>'mu (tau) a'!F34-'mu (1) a'!F34</f>
        <v>1.199274E-2</v>
      </c>
      <c r="G34">
        <f>'mu (tau) a'!G34-'mu (1) a'!G34</f>
        <v>8.8366499999999997E-3</v>
      </c>
      <c r="H34">
        <f>'mu (tau) a'!H34-'mu (1) a'!H34</f>
        <v>8.7451300000000003E-3</v>
      </c>
      <c r="I34">
        <f>'mu (tau) a'!I34-'mu (1) a'!I34</f>
        <v>8.6637700000000012E-3</v>
      </c>
      <c r="J34">
        <f>'mu (tau) a'!J34-'mu (1) a'!J34</f>
        <v>9.6224200000000013E-3</v>
      </c>
      <c r="K34">
        <f>'mu (tau) a'!K34-'mu (1) a'!K34</f>
        <v>1.011987E-2</v>
      </c>
      <c r="L34">
        <f>'mu (tau) a'!L34-'mu (1) a'!L34</f>
        <v>9.305589999999999E-3</v>
      </c>
      <c r="M34">
        <f>'mu (tau) a'!M34-'mu (1) a'!M34</f>
        <v>9.4911500000000003E-3</v>
      </c>
      <c r="N34">
        <f>'mu (tau) a'!N34-'mu (1) a'!N34</f>
        <v>8.7473499999999992E-3</v>
      </c>
      <c r="O34">
        <f>'mu (tau) a'!O34-'mu (1) a'!O34</f>
        <v>7.6450000000000008E-3</v>
      </c>
      <c r="P34">
        <f>'mu (tau) a'!P34-'mu (1) a'!P34</f>
        <v>7.2948199999999996E-3</v>
      </c>
      <c r="Q34">
        <f>'mu (tau) a'!Q34-'mu (1) a'!Q34</f>
        <v>7.0109399999999994E-3</v>
      </c>
      <c r="R34">
        <f>'mu (tau) a'!R34-'mu (1) a'!R34</f>
        <v>6.8436900000000004E-3</v>
      </c>
      <c r="S34">
        <f>'mu (tau) a'!S34-'mu (1) a'!S34</f>
        <v>6.4257299999999993E-3</v>
      </c>
      <c r="T34">
        <f>'mu (tau) a'!T34-'mu (1) a'!T34</f>
        <v>6.2314500000000004E-3</v>
      </c>
      <c r="U34">
        <f>'mu (tau) a'!U34-'mu (1) a'!U34</f>
        <v>5.9110899999999999E-3</v>
      </c>
      <c r="V34">
        <f>'mu (tau) a'!V34-'mu (1) a'!V34</f>
        <v>5.6628099999999999E-3</v>
      </c>
      <c r="W34">
        <f>'mu (tau) a'!W34-'mu (1) a'!W34</f>
        <v>5.4388000000000006E-3</v>
      </c>
      <c r="X34">
        <f>'mu (tau) a'!X34-'mu (1) a'!X34</f>
        <v>5.1239200000000006E-3</v>
      </c>
      <c r="Y34">
        <f>'mu (tau) a'!Y34-'mu (1) a'!Y34</f>
        <v>4.9406699999999994E-3</v>
      </c>
      <c r="Z34">
        <f>'mu (tau) a'!Z34-'mu (1) a'!Z34</f>
        <v>4.7376499999999995E-3</v>
      </c>
      <c r="AA34">
        <f>'mu (tau) a'!AA34-'mu (1) a'!AA34</f>
        <v>4.5471000000000001E-3</v>
      </c>
      <c r="AB34">
        <f>'mu (tau) a'!AB34-'mu (1) a'!AB34</f>
        <v>4.4381400000000001E-3</v>
      </c>
      <c r="AC34">
        <f>'mu (tau) a'!AC34-'mu (1) a'!AC34</f>
        <v>4.2274699999999997E-3</v>
      </c>
      <c r="AD34">
        <f>'mu (tau) a'!AD34-'mu (1) a'!AD34</f>
        <v>4.0940099999999995E-3</v>
      </c>
      <c r="AE34">
        <f>'mu (tau) a'!AE34-'mu (1) a'!AE34</f>
        <v>4.0602999999999993E-3</v>
      </c>
    </row>
    <row r="35" spans="1:31">
      <c r="A35">
        <v>34</v>
      </c>
      <c r="B35">
        <f>'mu (tau) a'!B35-'mu (1) a'!B35</f>
        <v>1.231435E-2</v>
      </c>
      <c r="C35">
        <f>'mu (tau) a'!C35-'mu (1) a'!C35</f>
        <v>1.0887570000000001E-2</v>
      </c>
      <c r="D35">
        <f>'mu (tau) a'!D35-'mu (1) a'!D35</f>
        <v>1.1811469999999999E-2</v>
      </c>
      <c r="E35">
        <f>'mu (tau) a'!E35-'mu (1) a'!E35</f>
        <v>1.3200159999999999E-2</v>
      </c>
      <c r="F35">
        <f>'mu (tau) a'!F35-'mu (1) a'!F35</f>
        <v>1.21628E-2</v>
      </c>
      <c r="G35">
        <f>'mu (tau) a'!G35-'mu (1) a'!G35</f>
        <v>9.0866100000000002E-3</v>
      </c>
      <c r="H35">
        <f>'mu (tau) a'!H35-'mu (1) a'!H35</f>
        <v>8.9981599999999998E-3</v>
      </c>
      <c r="I35">
        <f>'mu (tau) a'!I35-'mu (1) a'!I35</f>
        <v>8.9175600000000015E-3</v>
      </c>
      <c r="J35">
        <f>'mu (tau) a'!J35-'mu (1) a'!J35</f>
        <v>9.87881E-3</v>
      </c>
      <c r="K35">
        <f>'mu (tau) a'!K35-'mu (1) a'!K35</f>
        <v>1.034678E-2</v>
      </c>
      <c r="L35">
        <f>'mu (tau) a'!L35-'mu (1) a'!L35</f>
        <v>9.5636000000000002E-3</v>
      </c>
      <c r="M35">
        <f>'mu (tau) a'!M35-'mu (1) a'!M35</f>
        <v>9.7251100000000004E-3</v>
      </c>
      <c r="N35">
        <f>'mu (tau) a'!N35-'mu (1) a'!N35</f>
        <v>9.0026999999999989E-3</v>
      </c>
      <c r="O35">
        <f>'mu (tau) a'!O35-'mu (1) a'!O35</f>
        <v>7.89458E-3</v>
      </c>
      <c r="P35">
        <f>'mu (tau) a'!P35-'mu (1) a'!P35</f>
        <v>7.5383400000000001E-3</v>
      </c>
      <c r="Q35">
        <f>'mu (tau) a'!Q35-'mu (1) a'!Q35</f>
        <v>7.2518599999999997E-3</v>
      </c>
      <c r="R35">
        <f>'mu (tau) a'!R35-'mu (1) a'!R35</f>
        <v>7.0856299999999999E-3</v>
      </c>
      <c r="S35">
        <f>'mu (tau) a'!S35-'mu (1) a'!S35</f>
        <v>6.66163E-3</v>
      </c>
      <c r="T35">
        <f>'mu (tau) a'!T35-'mu (1) a'!T35</f>
        <v>6.4677700000000003E-3</v>
      </c>
      <c r="U35">
        <f>'mu (tau) a'!U35-'mu (1) a'!U35</f>
        <v>6.1419600000000001E-3</v>
      </c>
      <c r="V35">
        <f>'mu (tau) a'!V35-'mu (1) a'!V35</f>
        <v>5.8917099999999997E-3</v>
      </c>
      <c r="W35">
        <f>'mu (tau) a'!W35-'mu (1) a'!W35</f>
        <v>5.6659500000000003E-3</v>
      </c>
      <c r="X35">
        <f>'mu (tau) a'!X35-'mu (1) a'!X35</f>
        <v>5.3444E-3</v>
      </c>
      <c r="Y35">
        <f>'mu (tau) a'!Y35-'mu (1) a'!Y35</f>
        <v>5.1615599999999999E-3</v>
      </c>
      <c r="Z35">
        <f>'mu (tau) a'!Z35-'mu (1) a'!Z35</f>
        <v>4.95459E-3</v>
      </c>
      <c r="AA35">
        <f>'mu (tau) a'!AA35-'mu (1) a'!AA35</f>
        <v>4.7602E-3</v>
      </c>
      <c r="AB35">
        <f>'mu (tau) a'!AB35-'mu (1) a'!AB35</f>
        <v>4.6504500000000004E-3</v>
      </c>
      <c r="AC35">
        <f>'mu (tau) a'!AC35-'mu (1) a'!AC35</f>
        <v>4.4333599999999999E-3</v>
      </c>
      <c r="AD35">
        <f>'mu (tau) a'!AD35-'mu (1) a'!AD35</f>
        <v>4.2977099999999997E-3</v>
      </c>
      <c r="AE35">
        <f>'mu (tau) a'!AE35-'mu (1) a'!AE35</f>
        <v>4.2657499999999996E-3</v>
      </c>
    </row>
    <row r="36" spans="1:31">
      <c r="A36">
        <v>35</v>
      </c>
      <c r="B36">
        <f>'mu (tau) a'!B36-'mu (1) a'!B36</f>
        <v>1.2590809999999999E-2</v>
      </c>
      <c r="C36">
        <f>'mu (tau) a'!C36-'mu (1) a'!C36</f>
        <v>1.115933E-2</v>
      </c>
      <c r="D36">
        <f>'mu (tau) a'!D36-'mu (1) a'!D36</f>
        <v>1.2106809999999999E-2</v>
      </c>
      <c r="E36">
        <f>'mu (tau) a'!E36-'mu (1) a'!E36</f>
        <v>1.3422849999999998E-2</v>
      </c>
      <c r="F36">
        <f>'mu (tau) a'!F36-'mu (1) a'!F36</f>
        <v>1.238066E-2</v>
      </c>
      <c r="G36">
        <f>'mu (tau) a'!G36-'mu (1) a'!G36</f>
        <v>9.3786400000000006E-3</v>
      </c>
      <c r="H36">
        <f>'mu (tau) a'!H36-'mu (1) a'!H36</f>
        <v>9.2923799999999994E-3</v>
      </c>
      <c r="I36">
        <f>'mu (tau) a'!I36-'mu (1) a'!I36</f>
        <v>9.2122900000000014E-3</v>
      </c>
      <c r="J36">
        <f>'mu (tau) a'!J36-'mu (1) a'!J36</f>
        <v>1.0177410000000001E-2</v>
      </c>
      <c r="K36">
        <f>'mu (tau) a'!K36-'mu (1) a'!K36</f>
        <v>1.0616789999999999E-2</v>
      </c>
      <c r="L36">
        <f>'mu (tau) a'!L36-'mu (1) a'!L36</f>
        <v>9.8644600000000002E-3</v>
      </c>
      <c r="M36">
        <f>'mu (tau) a'!M36-'mu (1) a'!M36</f>
        <v>1.000439E-2</v>
      </c>
      <c r="N36">
        <f>'mu (tau) a'!N36-'mu (1) a'!N36</f>
        <v>9.3019899999999996E-3</v>
      </c>
      <c r="O36">
        <f>'mu (tau) a'!O36-'mu (1) a'!O36</f>
        <v>8.1865500000000008E-3</v>
      </c>
      <c r="P36">
        <f>'mu (tau) a'!P36-'mu (1) a'!P36</f>
        <v>7.8225200000000012E-3</v>
      </c>
      <c r="Q36">
        <f>'mu (tau) a'!Q36-'mu (1) a'!Q36</f>
        <v>7.5314799999999993E-3</v>
      </c>
      <c r="R36">
        <f>'mu (tau) a'!R36-'mu (1) a'!R36</f>
        <v>7.3664300000000002E-3</v>
      </c>
      <c r="S36">
        <f>'mu (tau) a'!S36-'mu (1) a'!S36</f>
        <v>6.9363099999999994E-3</v>
      </c>
      <c r="T36">
        <f>'mu (tau) a'!T36-'mu (1) a'!T36</f>
        <v>6.7426400000000003E-3</v>
      </c>
      <c r="U36">
        <f>'mu (tau) a'!U36-'mu (1) a'!U36</f>
        <v>6.4109000000000006E-3</v>
      </c>
      <c r="V36">
        <f>'mu (tau) a'!V36-'mu (1) a'!V36</f>
        <v>6.1583899999999997E-3</v>
      </c>
      <c r="W36">
        <f>'mu (tau) a'!W36-'mu (1) a'!W36</f>
        <v>5.9309800000000006E-3</v>
      </c>
      <c r="X36">
        <f>'mu (tau) a'!X36-'mu (1) a'!X36</f>
        <v>5.6021000000000005E-3</v>
      </c>
      <c r="Y36">
        <f>'mu (tau) a'!Y36-'mu (1) a'!Y36</f>
        <v>5.4200399999999992E-3</v>
      </c>
      <c r="Z36">
        <f>'mu (tau) a'!Z36-'mu (1) a'!Z36</f>
        <v>5.2084799999999997E-3</v>
      </c>
      <c r="AA36">
        <f>'mu (tau) a'!AA36-'mu (1) a'!AA36</f>
        <v>5.0096099999999994E-3</v>
      </c>
      <c r="AB36">
        <f>'mu (tau) a'!AB36-'mu (1) a'!AB36</f>
        <v>4.8992900000000006E-3</v>
      </c>
      <c r="AC36">
        <f>'mu (tau) a'!AC36-'mu (1) a'!AC36</f>
        <v>4.6751400000000004E-3</v>
      </c>
      <c r="AD36">
        <f>'mu (tau) a'!AD36-'mu (1) a'!AD36</f>
        <v>4.5361899999999998E-3</v>
      </c>
      <c r="AE36">
        <f>'mu (tau) a'!AE36-'mu (1) a'!AE36</f>
        <v>4.5060399999999994E-3</v>
      </c>
    </row>
    <row r="37" spans="1:31">
      <c r="A37">
        <v>36</v>
      </c>
      <c r="B37">
        <f>'mu (tau) a'!B37-'mu (1) a'!B37</f>
        <v>1.2858749999999999E-2</v>
      </c>
      <c r="C37">
        <f>'mu (tau) a'!C37-'mu (1) a'!C37</f>
        <v>1.1424719999999999E-2</v>
      </c>
      <c r="D37">
        <f>'mu (tau) a'!D37-'mu (1) a'!D37</f>
        <v>1.2395759999999999E-2</v>
      </c>
      <c r="E37">
        <f>'mu (tau) a'!E37-'mu (1) a'!E37</f>
        <v>1.364376E-2</v>
      </c>
      <c r="F37">
        <f>'mu (tau) a'!F37-'mu (1) a'!F37</f>
        <v>1.2597230000000001E-2</v>
      </c>
      <c r="G37">
        <f>'mu (tau) a'!G37-'mu (1) a'!G37</f>
        <v>9.6655400000000002E-3</v>
      </c>
      <c r="H37">
        <f>'mu (tau) a'!H37-'mu (1) a'!H37</f>
        <v>9.5809599999999995E-3</v>
      </c>
      <c r="I37">
        <f>'mu (tau) a'!I37-'mu (1) a'!I37</f>
        <v>9.5003000000000015E-3</v>
      </c>
      <c r="J37">
        <f>'mu (tau) a'!J37-'mu (1) a'!J37</f>
        <v>1.046944E-2</v>
      </c>
      <c r="K37">
        <f>'mu (tau) a'!K37-'mu (1) a'!K37</f>
        <v>1.0881119999999999E-2</v>
      </c>
      <c r="L37">
        <f>'mu (tau) a'!L37-'mu (1) a'!L37</f>
        <v>1.015839E-2</v>
      </c>
      <c r="M37">
        <f>'mu (tau) a'!M37-'mu (1) a'!M37</f>
        <v>1.0279089999999999E-2</v>
      </c>
      <c r="N37">
        <f>'mu (tau) a'!N37-'mu (1) a'!N37</f>
        <v>9.5961599999999994E-3</v>
      </c>
      <c r="O37">
        <f>'mu (tau) a'!O37-'mu (1) a'!O37</f>
        <v>8.4720999999999998E-3</v>
      </c>
      <c r="P37">
        <f>'mu (tau) a'!P37-'mu (1) a'!P37</f>
        <v>8.1012900000000006E-3</v>
      </c>
      <c r="Q37">
        <f>'mu (tau) a'!Q37-'mu (1) a'!Q37</f>
        <v>7.8035399999999994E-3</v>
      </c>
      <c r="R37">
        <f>'mu (tau) a'!R37-'mu (1) a'!R37</f>
        <v>7.6368199999999999E-3</v>
      </c>
      <c r="S37">
        <f>'mu (tau) a'!S37-'mu (1) a'!S37</f>
        <v>7.2005099999999994E-3</v>
      </c>
      <c r="T37">
        <f>'mu (tau) a'!T37-'mu (1) a'!T37</f>
        <v>7.0056000000000007E-3</v>
      </c>
      <c r="U37">
        <f>'mu (tau) a'!U37-'mu (1) a'!U37</f>
        <v>6.6679700000000005E-3</v>
      </c>
      <c r="V37">
        <f>'mu (tau) a'!V37-'mu (1) a'!V37</f>
        <v>6.4130400000000001E-3</v>
      </c>
      <c r="W37">
        <f>'mu (tau) a'!W37-'mu (1) a'!W37</f>
        <v>6.1837900000000006E-3</v>
      </c>
      <c r="X37">
        <f>'mu (tau) a'!X37-'mu (1) a'!X37</f>
        <v>5.8485799999999999E-3</v>
      </c>
      <c r="Y37">
        <f>'mu (tau) a'!Y37-'mu (1) a'!Y37</f>
        <v>5.6669499999999996E-3</v>
      </c>
      <c r="Z37">
        <f>'mu (tau) a'!Z37-'mu (1) a'!Z37</f>
        <v>5.45117E-3</v>
      </c>
      <c r="AA37">
        <f>'mu (tau) a'!AA37-'mu (1) a'!AA37</f>
        <v>5.2483299999999998E-3</v>
      </c>
      <c r="AB37">
        <f>'mu (tau) a'!AB37-'mu (1) a'!AB37</f>
        <v>5.1370000000000001E-3</v>
      </c>
      <c r="AC37">
        <f>'mu (tau) a'!AC37-'mu (1) a'!AC37</f>
        <v>4.9067499999999997E-3</v>
      </c>
      <c r="AD37">
        <f>'mu (tau) a'!AD37-'mu (1) a'!AD37</f>
        <v>4.7653000000000001E-3</v>
      </c>
      <c r="AE37">
        <f>'mu (tau) a'!AE37-'mu (1) a'!AE37</f>
        <v>4.7360599999999994E-3</v>
      </c>
    </row>
    <row r="38" spans="1:31">
      <c r="A38">
        <v>37</v>
      </c>
      <c r="B38">
        <f>'mu (tau) a'!B38-'mu (1) a'!B38</f>
        <v>1.3076059999999999E-2</v>
      </c>
      <c r="C38">
        <f>'mu (tau) a'!C38-'mu (1) a'!C38</f>
        <v>1.1644689999999999E-2</v>
      </c>
      <c r="D38">
        <f>'mu (tau) a'!D38-'mu (1) a'!D38</f>
        <v>1.263769E-2</v>
      </c>
      <c r="E38">
        <f>'mu (tau) a'!E38-'mu (1) a'!E38</f>
        <v>1.382248E-2</v>
      </c>
      <c r="F38">
        <f>'mu (tau) a'!F38-'mu (1) a'!F38</f>
        <v>1.2776580000000001E-2</v>
      </c>
      <c r="G38">
        <f>'mu (tau) a'!G38-'mu (1) a'!G38</f>
        <v>9.9113000000000014E-3</v>
      </c>
      <c r="H38">
        <f>'mu (tau) a'!H38-'mu (1) a'!H38</f>
        <v>9.8291999999999997E-3</v>
      </c>
      <c r="I38">
        <f>'mu (tau) a'!I38-'mu (1) a'!I38</f>
        <v>9.7487800000000003E-3</v>
      </c>
      <c r="J38">
        <f>'mu (tau) a'!J38-'mu (1) a'!J38</f>
        <v>1.072092E-2</v>
      </c>
      <c r="K38">
        <f>'mu (tau) a'!K38-'mu (1) a'!K38</f>
        <v>1.1107269999999999E-2</v>
      </c>
      <c r="L38">
        <f>'mu (tau) a'!L38-'mu (1) a'!L38</f>
        <v>1.04148E-2</v>
      </c>
      <c r="M38">
        <f>'mu (tau) a'!M38-'mu (1) a'!M38</f>
        <v>1.0519299999999999E-2</v>
      </c>
      <c r="N38">
        <f>'mu (tau) a'!N38-'mu (1) a'!N38</f>
        <v>9.8595999999999996E-3</v>
      </c>
      <c r="O38">
        <f>'mu (tau) a'!O38-'mu (1) a'!O38</f>
        <v>8.7302400000000002E-3</v>
      </c>
      <c r="P38">
        <f>'mu (tau) a'!P38-'mu (1) a'!P38</f>
        <v>8.3564000000000017E-3</v>
      </c>
      <c r="Q38">
        <f>'mu (tau) a'!Q38-'mu (1) a'!Q38</f>
        <v>8.0559099999999995E-3</v>
      </c>
      <c r="R38">
        <f>'mu (tau) a'!R38-'mu (1) a'!R38</f>
        <v>7.8890999999999996E-3</v>
      </c>
      <c r="S38">
        <f>'mu (tau) a'!S38-'mu (1) a'!S38</f>
        <v>7.4479199999999994E-3</v>
      </c>
      <c r="T38">
        <f>'mu (tau) a'!T38-'mu (1) a'!T38</f>
        <v>7.2542800000000001E-3</v>
      </c>
      <c r="U38">
        <f>'mu (tau) a'!U38-'mu (1) a'!U38</f>
        <v>6.9135200000000003E-3</v>
      </c>
      <c r="V38">
        <f>'mu (tau) a'!V38-'mu (1) a'!V38</f>
        <v>6.6586700000000002E-3</v>
      </c>
      <c r="W38">
        <f>'mu (tau) a'!W38-'mu (1) a'!W38</f>
        <v>6.4302200000000004E-3</v>
      </c>
      <c r="X38">
        <f>'mu (tau) a'!X38-'mu (1) a'!X38</f>
        <v>6.0910800000000005E-3</v>
      </c>
      <c r="Y38">
        <f>'mu (tau) a'!Y38-'mu (1) a'!Y38</f>
        <v>5.9122899999999997E-3</v>
      </c>
      <c r="Z38">
        <f>'mu (tau) a'!Z38-'mu (1) a'!Z38</f>
        <v>5.6943100000000002E-3</v>
      </c>
      <c r="AA38">
        <f>'mu (tau) a'!AA38-'mu (1) a'!AA38</f>
        <v>5.489E-3</v>
      </c>
      <c r="AB38">
        <f>'mu (tau) a'!AB38-'mu (1) a'!AB38</f>
        <v>5.3779500000000003E-3</v>
      </c>
      <c r="AC38">
        <f>'mu (tau) a'!AC38-'mu (1) a'!AC38</f>
        <v>5.1424399999999999E-3</v>
      </c>
      <c r="AD38">
        <f>'mu (tau) a'!AD38-'mu (1) a'!AD38</f>
        <v>4.9995899999999999E-3</v>
      </c>
      <c r="AE38">
        <f>'mu (tau) a'!AE38-'mu (1) a'!AE38</f>
        <v>4.97197E-3</v>
      </c>
    </row>
    <row r="39" spans="1:31">
      <c r="A39">
        <v>38</v>
      </c>
      <c r="B39">
        <f>'mu (tau) a'!B39-'mu (1) a'!B39</f>
        <v>1.3390819999999999E-2</v>
      </c>
      <c r="C39">
        <f>'mu (tau) a'!C39-'mu (1) a'!C39</f>
        <v>1.196726E-2</v>
      </c>
      <c r="D39">
        <f>'mu (tau) a'!D39-'mu (1) a'!D39</f>
        <v>1.2979849999999999E-2</v>
      </c>
      <c r="E39">
        <f>'mu (tau) a'!E39-'mu (1) a'!E39</f>
        <v>1.410931E-2</v>
      </c>
      <c r="F39">
        <f>'mu (tau) a'!F39-'mu (1) a'!F39</f>
        <v>1.307002E-2</v>
      </c>
      <c r="G39">
        <f>'mu (tau) a'!G39-'mu (1) a'!G39</f>
        <v>1.0265900000000001E-2</v>
      </c>
      <c r="H39">
        <f>'mu (tau) a'!H39-'mu (1) a'!H39</f>
        <v>1.0185990000000001E-2</v>
      </c>
      <c r="I39">
        <f>'mu (tau) a'!I39-'mu (1) a'!I39</f>
        <v>1.0104790000000001E-2</v>
      </c>
      <c r="J39">
        <f>'mu (tau) a'!J39-'mu (1) a'!J39</f>
        <v>1.1076900000000001E-2</v>
      </c>
      <c r="K39">
        <f>'mu (tau) a'!K39-'mu (1) a'!K39</f>
        <v>1.1437080000000001E-2</v>
      </c>
      <c r="L39">
        <f>'mu (tau) a'!L39-'mu (1) a'!L39</f>
        <v>1.076975E-2</v>
      </c>
      <c r="M39">
        <f>'mu (tau) a'!M39-'mu (1) a'!M39</f>
        <v>1.0856869999999999E-2</v>
      </c>
      <c r="N39">
        <f>'mu (tau) a'!N39-'mu (1) a'!N39</f>
        <v>1.0217449999999999E-2</v>
      </c>
      <c r="O39">
        <f>'mu (tau) a'!O39-'mu (1) a'!O39</f>
        <v>9.0819400000000002E-3</v>
      </c>
      <c r="P39">
        <f>'mu (tau) a'!P39-'mu (1) a'!P39</f>
        <v>8.7030200000000005E-3</v>
      </c>
      <c r="Q39">
        <f>'mu (tau) a'!Q39-'mu (1) a'!Q39</f>
        <v>8.3971299999999992E-3</v>
      </c>
      <c r="R39">
        <f>'mu (tau) a'!R39-'mu (1) a'!R39</f>
        <v>8.2277299999999991E-3</v>
      </c>
      <c r="S39">
        <f>'mu (tau) a'!S39-'mu (1) a'!S39</f>
        <v>7.7769300000000005E-3</v>
      </c>
      <c r="T39">
        <f>'mu (tau) a'!T39-'mu (1) a'!T39</f>
        <v>7.5785900000000005E-3</v>
      </c>
      <c r="U39">
        <f>'mu (tau) a'!U39-'mu (1) a'!U39</f>
        <v>7.2314500000000004E-3</v>
      </c>
      <c r="V39">
        <f>'mu (tau) a'!V39-'mu (1) a'!V39</f>
        <v>6.9733599999999996E-3</v>
      </c>
      <c r="W39">
        <f>'mu (tau) a'!W39-'mu (1) a'!W39</f>
        <v>6.74297E-3</v>
      </c>
      <c r="X39">
        <f>'mu (tau) a'!X39-'mu (1) a'!X39</f>
        <v>6.3973700000000003E-3</v>
      </c>
      <c r="Y39">
        <f>'mu (tau) a'!Y39-'mu (1) a'!Y39</f>
        <v>6.2196999999999999E-3</v>
      </c>
      <c r="Z39">
        <f>'mu (tau) a'!Z39-'mu (1) a'!Z39</f>
        <v>5.9974099999999999E-3</v>
      </c>
      <c r="AA39">
        <f>'mu (tau) a'!AA39-'mu (1) a'!AA39</f>
        <v>5.7883499999999994E-3</v>
      </c>
      <c r="AB39">
        <f>'mu (tau) a'!AB39-'mu (1) a'!AB39</f>
        <v>5.67638E-3</v>
      </c>
      <c r="AC39">
        <f>'mu (tau) a'!AC39-'mu (1) a'!AC39</f>
        <v>5.4348299999999999E-3</v>
      </c>
      <c r="AD39">
        <f>'mu (tau) a'!AD39-'mu (1) a'!AD39</f>
        <v>5.2890199999999993E-3</v>
      </c>
      <c r="AE39">
        <f>'mu (tau) a'!AE39-'mu (1) a'!AE39</f>
        <v>5.2612900000000001E-3</v>
      </c>
    </row>
    <row r="40" spans="1:31">
      <c r="A40">
        <v>39</v>
      </c>
      <c r="B40">
        <f>'mu (tau) a'!B40-'mu (1) a'!B40</f>
        <v>1.357775E-2</v>
      </c>
      <c r="C40">
        <f>'mu (tau) a'!C40-'mu (1) a'!C40</f>
        <v>1.2163999999999999E-2</v>
      </c>
      <c r="D40">
        <f>'mu (tau) a'!D40-'mu (1) a'!D40</f>
        <v>1.3194319999999999E-2</v>
      </c>
      <c r="E40">
        <f>'mu (tau) a'!E40-'mu (1) a'!E40</f>
        <v>1.4275679999999999E-2</v>
      </c>
      <c r="F40">
        <f>'mu (tau) a'!F40-'mu (1) a'!F40</f>
        <v>1.3246240000000001E-2</v>
      </c>
      <c r="G40">
        <f>'mu (tau) a'!G40-'mu (1) a'!G40</f>
        <v>1.0498460000000001E-2</v>
      </c>
      <c r="H40">
        <f>'mu (tau) a'!H40-'mu (1) a'!H40</f>
        <v>1.042148E-2</v>
      </c>
      <c r="I40">
        <f>'mu (tau) a'!I40-'mu (1) a'!I40</f>
        <v>1.0341400000000001E-2</v>
      </c>
      <c r="J40">
        <f>'mu (tau) a'!J40-'mu (1) a'!J40</f>
        <v>1.1315730000000001E-2</v>
      </c>
      <c r="K40">
        <f>'mu (tau) a'!K40-'mu (1) a'!K40</f>
        <v>1.165507E-2</v>
      </c>
      <c r="L40">
        <f>'mu (tau) a'!L40-'mu (1) a'!L40</f>
        <v>1.101095E-2</v>
      </c>
      <c r="M40">
        <f>'mu (tau) a'!M40-'mu (1) a'!M40</f>
        <v>1.108569E-2</v>
      </c>
      <c r="N40">
        <f>'mu (tau) a'!N40-'mu (1) a'!N40</f>
        <v>1.0468129999999999E-2</v>
      </c>
      <c r="O40">
        <f>'mu (tau) a'!O40-'mu (1) a'!O40</f>
        <v>9.3323499999999997E-3</v>
      </c>
      <c r="P40">
        <f>'mu (tau) a'!P40-'mu (1) a'!P40</f>
        <v>8.9542600000000003E-3</v>
      </c>
      <c r="Q40">
        <f>'mu (tau) a'!Q40-'mu (1) a'!Q40</f>
        <v>8.6492900000000005E-3</v>
      </c>
      <c r="R40">
        <f>'mu (tau) a'!R40-'mu (1) a'!R40</f>
        <v>8.4837599999999999E-3</v>
      </c>
      <c r="S40">
        <f>'mu (tau) a'!S40-'mu (1) a'!S40</f>
        <v>8.030240000000001E-3</v>
      </c>
      <c r="T40">
        <f>'mu (tau) a'!T40-'mu (1) a'!T40</f>
        <v>7.8305900000000001E-3</v>
      </c>
      <c r="U40">
        <f>'mu (tau) a'!U40-'mu (1) a'!U40</f>
        <v>7.4807500000000004E-3</v>
      </c>
      <c r="V40">
        <f>'mu (tau) a'!V40-'mu (1) a'!V40</f>
        <v>7.2244700000000002E-3</v>
      </c>
      <c r="W40">
        <f>'mu (tau) a'!W40-'mu (1) a'!W40</f>
        <v>6.9964700000000003E-3</v>
      </c>
      <c r="X40">
        <f>'mu (tau) a'!X40-'mu (1) a'!X40</f>
        <v>6.6490400000000002E-3</v>
      </c>
      <c r="Y40">
        <f>'mu (tau) a'!Y40-'mu (1) a'!Y40</f>
        <v>6.47527E-3</v>
      </c>
      <c r="Z40">
        <f>'mu (tau) a'!Z40-'mu (1) a'!Z40</f>
        <v>6.2526299999999995E-3</v>
      </c>
      <c r="AA40">
        <f>'mu (tau) a'!AA40-'mu (1) a'!AA40</f>
        <v>6.0430099999999997E-3</v>
      </c>
      <c r="AB40">
        <f>'mu (tau) a'!AB40-'mu (1) a'!AB40</f>
        <v>5.9328600000000007E-3</v>
      </c>
      <c r="AC40">
        <f>'mu (tau) a'!AC40-'mu (1) a'!AC40</f>
        <v>5.68777E-3</v>
      </c>
      <c r="AD40">
        <f>'mu (tau) a'!AD40-'mu (1) a'!AD40</f>
        <v>5.5409700000000001E-3</v>
      </c>
      <c r="AE40">
        <f>'mu (tau) a'!AE40-'mu (1) a'!AE40</f>
        <v>5.5150299999999998E-3</v>
      </c>
    </row>
    <row r="41" spans="1:31">
      <c r="A41">
        <v>40</v>
      </c>
      <c r="B41">
        <f>'mu (tau) a'!B41-'mu (1) a'!B41</f>
        <v>1.398636E-2</v>
      </c>
      <c r="C41">
        <f>'mu (tau) a'!C41-'mu (1) a'!C41</f>
        <v>1.2571799999999999E-2</v>
      </c>
      <c r="D41">
        <f>'mu (tau) a'!D41-'mu (1) a'!D41</f>
        <v>1.361947E-2</v>
      </c>
      <c r="E41">
        <f>'mu (tau) a'!E41-'mu (1) a'!E41</f>
        <v>1.465612E-2</v>
      </c>
      <c r="F41">
        <f>'mu (tau) a'!F41-'mu (1) a'!F41</f>
        <v>1.363601E-2</v>
      </c>
      <c r="G41">
        <f>'mu (tau) a'!G41-'mu (1) a'!G41</f>
        <v>1.09417E-2</v>
      </c>
      <c r="H41">
        <f>'mu (tau) a'!H41-'mu (1) a'!H41</f>
        <v>1.086727E-2</v>
      </c>
      <c r="I41">
        <f>'mu (tau) a'!I41-'mu (1) a'!I41</f>
        <v>1.078638E-2</v>
      </c>
      <c r="J41">
        <f>'mu (tau) a'!J41-'mu (1) a'!J41</f>
        <v>1.1761540000000001E-2</v>
      </c>
      <c r="K41">
        <f>'mu (tau) a'!K41-'mu (1) a'!K41</f>
        <v>1.207971E-2</v>
      </c>
      <c r="L41">
        <f>'mu (tau) a'!L41-'mu (1) a'!L41</f>
        <v>1.145272E-2</v>
      </c>
      <c r="M41">
        <f>'mu (tau) a'!M41-'mu (1) a'!M41</f>
        <v>1.150989E-2</v>
      </c>
      <c r="N41">
        <f>'mu (tau) a'!N41-'mu (1) a'!N41</f>
        <v>1.090677E-2</v>
      </c>
      <c r="O41">
        <f>'mu (tau) a'!O41-'mu (1) a'!O41</f>
        <v>9.7648800000000001E-3</v>
      </c>
      <c r="P41">
        <f>'mu (tau) a'!P41-'mu (1) a'!P41</f>
        <v>9.3807500000000002E-3</v>
      </c>
      <c r="Q41">
        <f>'mu (tau) a'!Q41-'mu (1) a'!Q41</f>
        <v>9.0695199999999993E-3</v>
      </c>
      <c r="R41">
        <f>'mu (tau) a'!R41-'mu (1) a'!R41</f>
        <v>8.9014799999999998E-3</v>
      </c>
      <c r="S41">
        <f>'mu (tau) a'!S41-'mu (1) a'!S41</f>
        <v>8.4387500000000001E-3</v>
      </c>
      <c r="T41">
        <f>'mu (tau) a'!T41-'mu (1) a'!T41</f>
        <v>8.231239999999999E-3</v>
      </c>
      <c r="U41">
        <f>'mu (tau) a'!U41-'mu (1) a'!U41</f>
        <v>7.8697799999999998E-3</v>
      </c>
      <c r="V41">
        <f>'mu (tau) a'!V41-'mu (1) a'!V41</f>
        <v>7.6069099999999997E-3</v>
      </c>
      <c r="W41">
        <f>'mu (tau) a'!W41-'mu (1) a'!W41</f>
        <v>7.3755700000000006E-3</v>
      </c>
      <c r="X41">
        <f>'mu (tau) a'!X41-'mu (1) a'!X41</f>
        <v>7.0201899999999999E-3</v>
      </c>
      <c r="Y41">
        <f>'mu (tau) a'!Y41-'mu (1) a'!Y41</f>
        <v>6.8471799999999996E-3</v>
      </c>
      <c r="Z41">
        <f>'mu (tau) a'!Z41-'mu (1) a'!Z41</f>
        <v>6.6189300000000003E-3</v>
      </c>
      <c r="AA41">
        <f>'mu (tau) a'!AA41-'mu (1) a'!AA41</f>
        <v>6.4050699999999997E-3</v>
      </c>
      <c r="AB41">
        <f>'mu (tau) a'!AB41-'mu (1) a'!AB41</f>
        <v>6.2936000000000008E-3</v>
      </c>
      <c r="AC41">
        <f>'mu (tau) a'!AC41-'mu (1) a'!AC41</f>
        <v>6.0419699999999998E-3</v>
      </c>
      <c r="AD41">
        <f>'mu (tau) a'!AD41-'mu (1) a'!AD41</f>
        <v>5.8923099999999996E-3</v>
      </c>
      <c r="AE41">
        <f>'mu (tau) a'!AE41-'mu (1) a'!AE41</f>
        <v>5.8651799999999994E-3</v>
      </c>
    </row>
    <row r="42" spans="1:31">
      <c r="A42">
        <v>41</v>
      </c>
      <c r="B42">
        <f>'mu (tau) a'!B42-'mu (1) a'!B42</f>
        <v>1.4013299999999999E-2</v>
      </c>
      <c r="C42">
        <f>'mu (tau) a'!C42-'mu (1) a'!C42</f>
        <v>1.26061E-2</v>
      </c>
      <c r="D42">
        <f>'mu (tau) a'!D42-'mu (1) a'!D42</f>
        <v>1.3663719999999999E-2</v>
      </c>
      <c r="E42">
        <f>'mu (tau) a'!E42-'mu (1) a'!E42</f>
        <v>1.465465E-2</v>
      </c>
      <c r="F42">
        <f>'mu (tau) a'!F42-'mu (1) a'!F42</f>
        <v>1.363988E-2</v>
      </c>
      <c r="G42">
        <f>'mu (tau) a'!G42-'mu (1) a'!G42</f>
        <v>1.099924E-2</v>
      </c>
      <c r="H42">
        <f>'mu (tau) a'!H42-'mu (1) a'!H42</f>
        <v>1.0929599999999999E-2</v>
      </c>
      <c r="I42">
        <f>'mu (tau) a'!I42-'mu (1) a'!I42</f>
        <v>1.085267E-2</v>
      </c>
      <c r="J42">
        <f>'mu (tau) a'!J42-'mu (1) a'!J42</f>
        <v>1.1838550000000002E-2</v>
      </c>
      <c r="K42">
        <f>'mu (tau) a'!K42-'mu (1) a'!K42</f>
        <v>1.214264E-2</v>
      </c>
      <c r="L42">
        <f>'mu (tau) a'!L42-'mu (1) a'!L42</f>
        <v>1.1540659999999999E-2</v>
      </c>
      <c r="M42">
        <f>'mu (tau) a'!M42-'mu (1) a'!M42</f>
        <v>1.1591549999999999E-2</v>
      </c>
      <c r="N42">
        <f>'mu (tau) a'!N42-'mu (1) a'!N42</f>
        <v>1.1009209999999998E-2</v>
      </c>
      <c r="O42">
        <f>'mu (tau) a'!O42-'mu (1) a'!O42</f>
        <v>9.8703300000000001E-3</v>
      </c>
      <c r="P42">
        <f>'mu (tau) a'!P42-'mu (1) a'!P42</f>
        <v>9.4953900000000011E-3</v>
      </c>
      <c r="Q42">
        <f>'mu (tau) a'!Q42-'mu (1) a'!Q42</f>
        <v>9.1939799999999992E-3</v>
      </c>
      <c r="R42">
        <f>'mu (tau) a'!R42-'mu (1) a'!R42</f>
        <v>9.0388599999999993E-3</v>
      </c>
      <c r="S42">
        <f>'mu (tau) a'!S42-'mu (1) a'!S42</f>
        <v>8.5839799999999997E-3</v>
      </c>
      <c r="T42">
        <f>'mu (tau) a'!T42-'mu (1) a'!T42</f>
        <v>8.3838100000000002E-3</v>
      </c>
      <c r="U42">
        <f>'mu (tau) a'!U42-'mu (1) a'!U42</f>
        <v>8.0276000000000011E-3</v>
      </c>
      <c r="V42">
        <f>'mu (tau) a'!V42-'mu (1) a'!V42</f>
        <v>7.7693400000000004E-3</v>
      </c>
      <c r="W42">
        <f>'mu (tau) a'!W42-'mu (1) a'!W42</f>
        <v>7.54479E-3</v>
      </c>
      <c r="X42">
        <f>'mu (tau) a'!X42-'mu (1) a'!X42</f>
        <v>7.1944800000000005E-3</v>
      </c>
      <c r="Y42">
        <f>'mu (tau) a'!Y42-'mu (1) a'!Y42</f>
        <v>7.0295699999999997E-3</v>
      </c>
      <c r="Z42">
        <f>'mu (tau) a'!Z42-'mu (1) a'!Z42</f>
        <v>6.8063200000000003E-3</v>
      </c>
      <c r="AA42">
        <f>'mu (tau) a'!AA42-'mu (1) a'!AA42</f>
        <v>6.5963999999999997E-3</v>
      </c>
      <c r="AB42">
        <f>'mu (tau) a'!AB42-'mu (1) a'!AB42</f>
        <v>6.4911700000000001E-3</v>
      </c>
      <c r="AC42">
        <f>'mu (tau) a'!AC42-'mu (1) a'!AC42</f>
        <v>6.2405300000000002E-3</v>
      </c>
      <c r="AD42">
        <f>'mu (tau) a'!AD42-'mu (1) a'!AD42</f>
        <v>6.0923999999999996E-3</v>
      </c>
      <c r="AE42">
        <f>'mu (tau) a'!AE42-'mu (1) a'!AE42</f>
        <v>6.0691299999999998E-3</v>
      </c>
    </row>
    <row r="43" spans="1:31">
      <c r="A43">
        <v>42</v>
      </c>
      <c r="B43">
        <f>'mu (tau) a'!B43-'mu (1) a'!B43</f>
        <v>1.449133E-2</v>
      </c>
      <c r="C43">
        <f>'mu (tau) a'!C43-'mu (1) a'!C43</f>
        <v>1.308016E-2</v>
      </c>
      <c r="D43">
        <f>'mu (tau) a'!D43-'mu (1) a'!D43</f>
        <v>1.416278E-2</v>
      </c>
      <c r="E43">
        <f>'mu (tau) a'!E43-'mu (1) a'!E43</f>
        <v>1.509484E-2</v>
      </c>
      <c r="F43">
        <f>'mu (tau) a'!F43-'mu (1) a'!F43</f>
        <v>1.407651E-2</v>
      </c>
      <c r="G43">
        <f>'mu (tau) a'!G43-'mu (1) a'!G43</f>
        <v>1.149034E-2</v>
      </c>
      <c r="H43">
        <f>'mu (tau) a'!H43-'mu (1) a'!H43</f>
        <v>1.1424790000000001E-2</v>
      </c>
      <c r="I43">
        <f>'mu (tau) a'!I43-'mu (1) a'!I43</f>
        <v>1.134744E-2</v>
      </c>
      <c r="J43">
        <f>'mu (tau) a'!J43-'mu (1) a'!J43</f>
        <v>1.2343710000000001E-2</v>
      </c>
      <c r="K43">
        <f>'mu (tau) a'!K43-'mu (1) a'!K43</f>
        <v>1.2626399999999999E-2</v>
      </c>
      <c r="L43">
        <f>'mu (tau) a'!L43-'mu (1) a'!L43</f>
        <v>1.204183E-2</v>
      </c>
      <c r="M43">
        <f>'mu (tau) a'!M43-'mu (1) a'!M43</f>
        <v>1.207862E-2</v>
      </c>
      <c r="N43">
        <f>'mu (tau) a'!N43-'mu (1) a'!N43</f>
        <v>1.150352E-2</v>
      </c>
      <c r="O43">
        <f>'mu (tau) a'!O43-'mu (1) a'!O43</f>
        <v>1.03496E-2</v>
      </c>
      <c r="P43">
        <f>'mu (tau) a'!P43-'mu (1) a'!P43</f>
        <v>9.9694700000000011E-3</v>
      </c>
      <c r="Q43">
        <f>'mu (tau) a'!Q43-'mu (1) a'!Q43</f>
        <v>9.6620000000000004E-3</v>
      </c>
      <c r="R43">
        <f>'mu (tau) a'!R43-'mu (1) a'!R43</f>
        <v>9.5051299999999988E-3</v>
      </c>
      <c r="S43">
        <f>'mu (tau) a'!S43-'mu (1) a'!S43</f>
        <v>9.0435600000000008E-3</v>
      </c>
      <c r="T43">
        <f>'mu (tau) a'!T43-'mu (1) a'!T43</f>
        <v>8.8356599999999987E-3</v>
      </c>
      <c r="U43">
        <f>'mu (tau) a'!U43-'mu (1) a'!U43</f>
        <v>8.4710700000000007E-3</v>
      </c>
      <c r="V43">
        <f>'mu (tau) a'!V43-'mu (1) a'!V43</f>
        <v>8.2063000000000014E-3</v>
      </c>
      <c r="W43">
        <f>'mu (tau) a'!W43-'mu (1) a'!W43</f>
        <v>7.9742800000000003E-3</v>
      </c>
      <c r="X43">
        <f>'mu (tau) a'!X43-'mu (1) a'!X43</f>
        <v>7.6148500000000003E-3</v>
      </c>
      <c r="Y43">
        <f>'mu (tau) a'!Y43-'mu (1) a'!Y43</f>
        <v>7.4512699999999994E-3</v>
      </c>
      <c r="Z43">
        <f>'mu (tau) a'!Z43-'mu (1) a'!Z43</f>
        <v>7.2220599999999998E-3</v>
      </c>
      <c r="AA43">
        <f>'mu (tau) a'!AA43-'mu (1) a'!AA43</f>
        <v>7.0084099999999996E-3</v>
      </c>
      <c r="AB43">
        <f>'mu (tau) a'!AB43-'mu (1) a'!AB43</f>
        <v>6.9022300000000005E-3</v>
      </c>
      <c r="AC43">
        <f>'mu (tau) a'!AC43-'mu (1) a'!AC43</f>
        <v>6.6467899999999996E-3</v>
      </c>
      <c r="AD43">
        <f>'mu (tau) a'!AD43-'mu (1) a'!AD43</f>
        <v>6.4965299999999995E-3</v>
      </c>
      <c r="AE43">
        <f>'mu (tau) a'!AE43-'mu (1) a'!AE43</f>
        <v>6.4709199999999998E-3</v>
      </c>
    </row>
    <row r="44" spans="1:31">
      <c r="A44">
        <v>43</v>
      </c>
      <c r="B44">
        <f>'mu (tau) a'!B44-'mu (1) a'!B44</f>
        <v>1.4645409999999999E-2</v>
      </c>
      <c r="C44">
        <f>'mu (tau) a'!C44-'mu (1) a'!C44</f>
        <v>1.320703E-2</v>
      </c>
      <c r="D44">
        <f>'mu (tau) a'!D44-'mu (1) a'!D44</f>
        <v>1.431758E-2</v>
      </c>
      <c r="E44">
        <f>'mu (tau) a'!E44-'mu (1) a'!E44</f>
        <v>1.5198959999999999E-2</v>
      </c>
      <c r="F44">
        <f>'mu (tau) a'!F44-'mu (1) a'!F44</f>
        <v>1.416073E-2</v>
      </c>
      <c r="G44">
        <f>'mu (tau) a'!G44-'mu (1) a'!G44</f>
        <v>1.1630050000000001E-2</v>
      </c>
      <c r="H44">
        <f>'mu (tau) a'!H44-'mu (1) a'!H44</f>
        <v>1.157103E-2</v>
      </c>
      <c r="I44">
        <f>'mu (tau) a'!I44-'mu (1) a'!I44</f>
        <v>1.1498590000000001E-2</v>
      </c>
      <c r="J44">
        <f>'mu (tau) a'!J44-'mu (1) a'!J44</f>
        <v>1.251762E-2</v>
      </c>
      <c r="K44">
        <f>'mu (tau) a'!K44-'mu (1) a'!K44</f>
        <v>1.278285E-2</v>
      </c>
      <c r="L44">
        <f>'mu (tau) a'!L44-'mu (1) a'!L44</f>
        <v>1.222678E-2</v>
      </c>
      <c r="M44">
        <f>'mu (tau) a'!M44-'mu (1) a'!M44</f>
        <v>1.22565E-2</v>
      </c>
      <c r="N44">
        <f>'mu (tau) a'!N44-'mu (1) a'!N44</f>
        <v>1.1701719999999999E-2</v>
      </c>
      <c r="O44">
        <f>'mu (tau) a'!O44-'mu (1) a'!O44</f>
        <v>1.053742E-2</v>
      </c>
      <c r="P44">
        <f>'mu (tau) a'!P44-'mu (1) a'!P44</f>
        <v>1.0163730000000001E-2</v>
      </c>
      <c r="Q44">
        <f>'mu (tau) a'!Q44-'mu (1) a'!Q44</f>
        <v>9.8646399999999992E-3</v>
      </c>
      <c r="R44">
        <f>'mu (tau) a'!R44-'mu (1) a'!R44</f>
        <v>9.7203899999999989E-3</v>
      </c>
      <c r="S44">
        <f>'mu (tau) a'!S44-'mu (1) a'!S44</f>
        <v>9.2661800000000006E-3</v>
      </c>
      <c r="T44">
        <f>'mu (tau) a'!T44-'mu (1) a'!T44</f>
        <v>9.0662599999999996E-3</v>
      </c>
      <c r="U44">
        <f>'mu (tau) a'!U44-'mu (1) a'!U44</f>
        <v>8.7078799999999994E-3</v>
      </c>
      <c r="V44">
        <f>'mu (tau) a'!V44-'mu (1) a'!V44</f>
        <v>8.4502300000000013E-3</v>
      </c>
      <c r="W44">
        <f>'mu (tau) a'!W44-'mu (1) a'!W44</f>
        <v>8.2240200000000003E-3</v>
      </c>
      <c r="X44">
        <f>'mu (tau) a'!X44-'mu (1) a'!X44</f>
        <v>7.8647299999999986E-3</v>
      </c>
      <c r="Y44">
        <f>'mu (tau) a'!Y44-'mu (1) a'!Y44</f>
        <v>7.7073899999999989E-3</v>
      </c>
      <c r="Z44">
        <f>'mu (tau) a'!Z44-'mu (1) a'!Z44</f>
        <v>7.4821799999999997E-3</v>
      </c>
      <c r="AA44">
        <f>'mu (tau) a'!AA44-'mu (1) a'!AA44</f>
        <v>7.2719500000000001E-3</v>
      </c>
      <c r="AB44">
        <f>'mu (tau) a'!AB44-'mu (1) a'!AB44</f>
        <v>7.17192E-3</v>
      </c>
      <c r="AC44">
        <f>'mu (tau) a'!AC44-'mu (1) a'!AC44</f>
        <v>6.9171700000000003E-3</v>
      </c>
      <c r="AD44">
        <f>'mu (tau) a'!AD44-'mu (1) a'!AD44</f>
        <v>6.7690199999999997E-3</v>
      </c>
      <c r="AE44">
        <f>'mu (tau) a'!AE44-'mu (1) a'!AE44</f>
        <v>6.7477199999999996E-3</v>
      </c>
    </row>
    <row r="45" spans="1:31">
      <c r="A45">
        <v>44</v>
      </c>
      <c r="B45">
        <f>'mu (tau) a'!B45-'mu (1) a'!B45</f>
        <v>1.497593E-2</v>
      </c>
      <c r="C45">
        <f>'mu (tau) a'!C45-'mu (1) a'!C45</f>
        <v>1.3513910000000001E-2</v>
      </c>
      <c r="D45">
        <f>'mu (tau) a'!D45-'mu (1) a'!D45</f>
        <v>1.465297E-2</v>
      </c>
      <c r="E45">
        <f>'mu (tau) a'!E45-'mu (1) a'!E45</f>
        <v>1.5468579999999999E-2</v>
      </c>
      <c r="F45">
        <f>'mu (tau) a'!F45-'mu (1) a'!F45</f>
        <v>1.4427490000000001E-2</v>
      </c>
      <c r="G45">
        <f>'mu (tau) a'!G45-'mu (1) a'!G45</f>
        <v>1.1941120000000001E-2</v>
      </c>
      <c r="H45">
        <f>'mu (tau) a'!H45-'mu (1) a'!H45</f>
        <v>1.1888839999999999E-2</v>
      </c>
      <c r="I45">
        <f>'mu (tau) a'!I45-'mu (1) a'!I45</f>
        <v>1.182012E-2</v>
      </c>
      <c r="J45">
        <f>'mu (tau) a'!J45-'mu (1) a'!J45</f>
        <v>1.286495E-2</v>
      </c>
      <c r="K45">
        <f>'mu (tau) a'!K45-'mu (1) a'!K45</f>
        <v>1.310744E-2</v>
      </c>
      <c r="L45">
        <f>'mu (tau) a'!L45-'mu (1) a'!L45</f>
        <v>1.2580239999999999E-2</v>
      </c>
      <c r="M45">
        <f>'mu (tau) a'!M45-'mu (1) a'!M45</f>
        <v>1.259535E-2</v>
      </c>
      <c r="N45">
        <f>'mu (tau) a'!N45-'mu (1) a'!N45</f>
        <v>1.2062159999999999E-2</v>
      </c>
      <c r="O45">
        <f>'mu (tau) a'!O45-'mu (1) a'!O45</f>
        <v>1.0878250000000001E-2</v>
      </c>
      <c r="P45">
        <f>'mu (tau) a'!P45-'mu (1) a'!P45</f>
        <v>1.050472E-2</v>
      </c>
      <c r="Q45">
        <f>'mu (tau) a'!Q45-'mu (1) a'!Q45</f>
        <v>1.02062E-2</v>
      </c>
      <c r="R45">
        <f>'mu (tau) a'!R45-'mu (1) a'!R45</f>
        <v>1.006838E-2</v>
      </c>
      <c r="S45">
        <f>'mu (tau) a'!S45-'mu (1) a'!S45</f>
        <v>9.6153300000000001E-3</v>
      </c>
      <c r="T45">
        <f>'mu (tau) a'!T45-'mu (1) a'!T45</f>
        <v>9.4171599999999991E-3</v>
      </c>
      <c r="U45">
        <f>'mu (tau) a'!U45-'mu (1) a'!U45</f>
        <v>9.0594100000000004E-3</v>
      </c>
      <c r="V45">
        <f>'mu (tau) a'!V45-'mu (1) a'!V45</f>
        <v>8.8042900000000011E-3</v>
      </c>
      <c r="W45">
        <f>'mu (tau) a'!W45-'mu (1) a'!W45</f>
        <v>8.5798799999999998E-3</v>
      </c>
      <c r="X45">
        <f>'mu (tau) a'!X45-'mu (1) a'!X45</f>
        <v>8.2169699999999988E-3</v>
      </c>
      <c r="Y45">
        <f>'mu (tau) a'!Y45-'mu (1) a'!Y45</f>
        <v>8.0604800000000001E-3</v>
      </c>
      <c r="Z45">
        <f>'mu (tau) a'!Z45-'mu (1) a'!Z45</f>
        <v>7.8320600000000001E-3</v>
      </c>
      <c r="AA45">
        <f>'mu (tau) a'!AA45-'mu (1) a'!AA45</f>
        <v>7.6219899999999995E-3</v>
      </c>
      <c r="AB45">
        <f>'mu (tau) a'!AB45-'mu (1) a'!AB45</f>
        <v>7.5251300000000005E-3</v>
      </c>
      <c r="AC45">
        <f>'mu (tau) a'!AC45-'mu (1) a'!AC45</f>
        <v>7.2680799999999997E-3</v>
      </c>
      <c r="AD45">
        <f>'mu (tau) a'!AD45-'mu (1) a'!AD45</f>
        <v>7.1198899999999994E-3</v>
      </c>
      <c r="AE45">
        <f>'mu (tau) a'!AE45-'mu (1) a'!AE45</f>
        <v>7.1004699999999994E-3</v>
      </c>
    </row>
    <row r="46" spans="1:31">
      <c r="A46">
        <v>45</v>
      </c>
      <c r="B46">
        <f>'mu (tau) a'!B46-'mu (1) a'!B46</f>
        <v>1.538631E-2</v>
      </c>
      <c r="C46">
        <f>'mu (tau) a'!C46-'mu (1) a'!C46</f>
        <v>1.389281E-2</v>
      </c>
      <c r="D46">
        <f>'mu (tau) a'!D46-'mu (1) a'!D46</f>
        <v>1.507966E-2</v>
      </c>
      <c r="E46">
        <f>'mu (tau) a'!E46-'mu (1) a'!E46</f>
        <v>1.581053E-2</v>
      </c>
      <c r="F46">
        <f>'mu (tau) a'!F46-'mu (1) a'!F46</f>
        <v>1.476043E-2</v>
      </c>
      <c r="G46">
        <f>'mu (tau) a'!G46-'mu (1) a'!G46</f>
        <v>1.233156E-2</v>
      </c>
      <c r="H46">
        <f>'mu (tau) a'!H46-'mu (1) a'!H46</f>
        <v>1.228159E-2</v>
      </c>
      <c r="I46">
        <f>'mu (tau) a'!I46-'mu (1) a'!I46</f>
        <v>1.2216820000000001E-2</v>
      </c>
      <c r="J46">
        <f>'mu (tau) a'!J46-'mu (1) a'!J46</f>
        <v>1.3289560000000001E-2</v>
      </c>
      <c r="K46">
        <f>'mu (tau) a'!K46-'mu (1) a'!K46</f>
        <v>1.3507699999999999E-2</v>
      </c>
      <c r="L46">
        <f>'mu (tau) a'!L46-'mu (1) a'!L46</f>
        <v>1.301278E-2</v>
      </c>
      <c r="M46">
        <f>'mu (tau) a'!M46-'mu (1) a'!M46</f>
        <v>1.301045E-2</v>
      </c>
      <c r="N46">
        <f>'mu (tau) a'!N46-'mu (1) a'!N46</f>
        <v>1.2502969999999999E-2</v>
      </c>
      <c r="O46">
        <f>'mu (tau) a'!O46-'mu (1) a'!O46</f>
        <v>1.1296750000000001E-2</v>
      </c>
      <c r="P46">
        <f>'mu (tau) a'!P46-'mu (1) a'!P46</f>
        <v>1.0923460000000001E-2</v>
      </c>
      <c r="Q46">
        <f>'mu (tau) a'!Q46-'mu (1) a'!Q46</f>
        <v>1.062462E-2</v>
      </c>
      <c r="R46">
        <f>'mu (tau) a'!R46-'mu (1) a'!R46</f>
        <v>1.0491539999999999E-2</v>
      </c>
      <c r="S46">
        <f>'mu (tau) a'!S46-'mu (1) a'!S46</f>
        <v>1.003912E-2</v>
      </c>
      <c r="T46">
        <f>'mu (tau) a'!T46-'mu (1) a'!T46</f>
        <v>9.8427799999999989E-3</v>
      </c>
      <c r="U46">
        <f>'mu (tau) a'!U46-'mu (1) a'!U46</f>
        <v>9.485190000000001E-3</v>
      </c>
      <c r="V46">
        <f>'mu (tau) a'!V46-'mu (1) a'!V46</f>
        <v>9.2334300000000008E-3</v>
      </c>
      <c r="W46">
        <f>'mu (tau) a'!W46-'mu (1) a'!W46</f>
        <v>9.0120900000000004E-3</v>
      </c>
      <c r="X46">
        <f>'mu (tau) a'!X46-'mu (1) a'!X46</f>
        <v>8.6462599999999994E-3</v>
      </c>
      <c r="Y46">
        <f>'mu (tau) a'!Y46-'mu (1) a'!Y46</f>
        <v>8.4931600000000013E-3</v>
      </c>
      <c r="Z46">
        <f>'mu (tau) a'!Z46-'mu (1) a'!Z46</f>
        <v>8.2585000000000002E-3</v>
      </c>
      <c r="AA46">
        <f>'mu (tau) a'!AA46-'mu (1) a'!AA46</f>
        <v>8.0453799999999995E-3</v>
      </c>
      <c r="AB46">
        <f>'mu (tau) a'!AB46-'mu (1) a'!AB46</f>
        <v>7.952299999999999E-3</v>
      </c>
      <c r="AC46">
        <f>'mu (tau) a'!AC46-'mu (1) a'!AC46</f>
        <v>7.6924199999999993E-3</v>
      </c>
      <c r="AD46">
        <f>'mu (tau) a'!AD46-'mu (1) a'!AD46</f>
        <v>7.5435699999999994E-3</v>
      </c>
      <c r="AE46">
        <f>'mu (tau) a'!AE46-'mu (1) a'!AE46</f>
        <v>7.5261999999999994E-3</v>
      </c>
    </row>
    <row r="47" spans="1:31">
      <c r="A47">
        <v>46</v>
      </c>
      <c r="B47">
        <f>'mu (tau) a'!B47-'mu (1) a'!B47</f>
        <v>1.5682559999999998E-2</v>
      </c>
      <c r="C47">
        <f>'mu (tau) a'!C47-'mu (1) a'!C47</f>
        <v>1.4153819999999999E-2</v>
      </c>
      <c r="D47">
        <f>'mu (tau) a'!D47-'mu (1) a'!D47</f>
        <v>1.53837E-2</v>
      </c>
      <c r="E47">
        <f>'mu (tau) a'!E47-'mu (1) a'!E47</f>
        <v>1.604355E-2</v>
      </c>
      <c r="F47">
        <f>'mu (tau) a'!F47-'mu (1) a'!F47</f>
        <v>1.49663E-2</v>
      </c>
      <c r="G47">
        <f>'mu (tau) a'!G47-'mu (1) a'!G47</f>
        <v>1.2595530000000001E-2</v>
      </c>
      <c r="H47">
        <f>'mu (tau) a'!H47-'mu (1) a'!H47</f>
        <v>1.2555790000000001E-2</v>
      </c>
      <c r="I47">
        <f>'mu (tau) a'!I47-'mu (1) a'!I47</f>
        <v>1.249041E-2</v>
      </c>
      <c r="J47">
        <f>'mu (tau) a'!J47-'mu (1) a'!J47</f>
        <v>1.35917E-2</v>
      </c>
      <c r="K47">
        <f>'mu (tau) a'!K47-'mu (1) a'!K47</f>
        <v>1.3786079999999999E-2</v>
      </c>
      <c r="L47">
        <f>'mu (tau) a'!L47-'mu (1) a'!L47</f>
        <v>1.3328669999999999E-2</v>
      </c>
      <c r="M47">
        <f>'mu (tau) a'!M47-'mu (1) a'!M47</f>
        <v>1.3311109999999999E-2</v>
      </c>
      <c r="N47">
        <f>'mu (tau) a'!N47-'mu (1) a'!N47</f>
        <v>1.2834389999999999E-2</v>
      </c>
      <c r="O47">
        <f>'mu (tau) a'!O47-'mu (1) a'!O47</f>
        <v>1.1609650000000001E-2</v>
      </c>
      <c r="P47">
        <f>'mu (tau) a'!P47-'mu (1) a'!P47</f>
        <v>1.1240740000000001E-2</v>
      </c>
      <c r="Q47">
        <f>'mu (tau) a'!Q47-'mu (1) a'!Q47</f>
        <v>1.0946819999999999E-2</v>
      </c>
      <c r="R47">
        <f>'mu (tau) a'!R47-'mu (1) a'!R47</f>
        <v>1.0821959999999999E-2</v>
      </c>
      <c r="S47">
        <f>'mu (tau) a'!S47-'mu (1) a'!S47</f>
        <v>1.0372930000000001E-2</v>
      </c>
      <c r="T47">
        <f>'mu (tau) a'!T47-'mu (1) a'!T47</f>
        <v>1.018258E-2</v>
      </c>
      <c r="U47">
        <f>'mu (tau) a'!U47-'mu (1) a'!U47</f>
        <v>9.8294599999999999E-3</v>
      </c>
      <c r="V47">
        <f>'mu (tau) a'!V47-'mu (1) a'!V47</f>
        <v>9.5848900000000004E-3</v>
      </c>
      <c r="W47">
        <f>'mu (tau) a'!W47-'mu (1) a'!W47</f>
        <v>9.3712500000000011E-3</v>
      </c>
      <c r="X47">
        <f>'mu (tau) a'!X47-'mu (1) a'!X47</f>
        <v>9.0073399999999991E-3</v>
      </c>
      <c r="Y47">
        <f>'mu (tau) a'!Y47-'mu (1) a'!Y47</f>
        <v>8.8605799999999998E-3</v>
      </c>
      <c r="Z47">
        <f>'mu (tau) a'!Z47-'mu (1) a'!Z47</f>
        <v>8.6249399999999993E-3</v>
      </c>
      <c r="AA47">
        <f>'mu (tau) a'!AA47-'mu (1) a'!AA47</f>
        <v>8.4085399999999991E-3</v>
      </c>
      <c r="AB47">
        <f>'mu (tau) a'!AB47-'mu (1) a'!AB47</f>
        <v>8.3179399999999994E-3</v>
      </c>
      <c r="AC47">
        <f>'mu (tau) a'!AC47-'mu (1) a'!AC47</f>
        <v>8.0572199999999986E-3</v>
      </c>
      <c r="AD47">
        <f>'mu (tau) a'!AD47-'mu (1) a'!AD47</f>
        <v>7.9087100000000011E-3</v>
      </c>
      <c r="AE47">
        <f>'mu (tau) a'!AE47-'mu (1) a'!AE47</f>
        <v>7.8946399999999996E-3</v>
      </c>
    </row>
    <row r="48" spans="1:31">
      <c r="A48">
        <v>47</v>
      </c>
      <c r="B48">
        <f>'mu (tau) a'!B48-'mu (1) a'!B48</f>
        <v>1.6123499999999999E-2</v>
      </c>
      <c r="C48">
        <f>'mu (tau) a'!C48-'mu (1) a'!C48</f>
        <v>1.456183E-2</v>
      </c>
      <c r="D48">
        <f>'mu (tau) a'!D48-'mu (1) a'!D48</f>
        <v>1.582768E-2</v>
      </c>
      <c r="E48">
        <f>'mu (tau) a'!E48-'mu (1) a'!E48</f>
        <v>1.6411180000000001E-2</v>
      </c>
      <c r="F48">
        <f>'mu (tau) a'!F48-'mu (1) a'!F48</f>
        <v>1.532422E-2</v>
      </c>
      <c r="G48">
        <f>'mu (tau) a'!G48-'mu (1) a'!G48</f>
        <v>1.300335E-2</v>
      </c>
      <c r="H48">
        <f>'mu (tau) a'!H48-'mu (1) a'!H48</f>
        <v>1.297128E-2</v>
      </c>
      <c r="I48">
        <f>'mu (tau) a'!I48-'mu (1) a'!I48</f>
        <v>1.291312E-2</v>
      </c>
      <c r="J48">
        <f>'mu (tau) a'!J48-'mu (1) a'!J48</f>
        <v>1.4032780000000002E-2</v>
      </c>
      <c r="K48">
        <f>'mu (tau) a'!K48-'mu (1) a'!K48</f>
        <v>1.420183E-2</v>
      </c>
      <c r="L48">
        <f>'mu (tau) a'!L48-'mu (1) a'!L48</f>
        <v>1.378243E-2</v>
      </c>
      <c r="M48">
        <f>'mu (tau) a'!M48-'mu (1) a'!M48</f>
        <v>1.37489E-2</v>
      </c>
      <c r="N48">
        <f>'mu (tau) a'!N48-'mu (1) a'!N48</f>
        <v>1.330167E-2</v>
      </c>
      <c r="O48">
        <f>'mu (tau) a'!O48-'mu (1) a'!O48</f>
        <v>1.205904E-2</v>
      </c>
      <c r="P48">
        <f>'mu (tau) a'!P48-'mu (1) a'!P48</f>
        <v>1.1691680000000001E-2</v>
      </c>
      <c r="Q48">
        <f>'mu (tau) a'!Q48-'mu (1) a'!Q48</f>
        <v>1.1399059999999999E-2</v>
      </c>
      <c r="R48">
        <f>'mu (tau) a'!R48-'mu (1) a'!R48</f>
        <v>1.127971E-2</v>
      </c>
      <c r="S48">
        <f>'mu (tau) a'!S48-'mu (1) a'!S48</f>
        <v>1.083047E-2</v>
      </c>
      <c r="T48">
        <f>'mu (tau) a'!T48-'mu (1) a'!T48</f>
        <v>1.0641059999999999E-2</v>
      </c>
      <c r="U48">
        <f>'mu (tau) a'!U48-'mu (1) a'!U48</f>
        <v>1.028856E-2</v>
      </c>
      <c r="V48">
        <f>'mu (tau) a'!V48-'mu (1) a'!V48</f>
        <v>1.0048330000000001E-2</v>
      </c>
      <c r="W48">
        <f>'mu (tau) a'!W48-'mu (1) a'!W48</f>
        <v>9.8401400000000007E-3</v>
      </c>
      <c r="X48">
        <f>'mu (tau) a'!X48-'mu (1) a'!X48</f>
        <v>9.4759900000000001E-3</v>
      </c>
      <c r="Y48">
        <f>'mu (tau) a'!Y48-'mu (1) a'!Y48</f>
        <v>9.335640000000001E-3</v>
      </c>
      <c r="Z48">
        <f>'mu (tau) a'!Z48-'mu (1) a'!Z48</f>
        <v>9.09774E-3</v>
      </c>
      <c r="AA48">
        <f>'mu (tau) a'!AA48-'mu (1) a'!AA48</f>
        <v>8.8780100000000004E-3</v>
      </c>
      <c r="AB48">
        <f>'mu (tau) a'!AB48-'mu (1) a'!AB48</f>
        <v>8.7860100000000003E-3</v>
      </c>
      <c r="AC48">
        <f>'mu (tau) a'!AC48-'mu (1) a'!AC48</f>
        <v>8.5196999999999998E-3</v>
      </c>
      <c r="AD48">
        <f>'mu (tau) a'!AD48-'mu (1) a'!AD48</f>
        <v>8.3700700000000003E-3</v>
      </c>
      <c r="AE48">
        <f>'mu (tau) a'!AE48-'mu (1) a'!AE48</f>
        <v>8.3579599999999993E-3</v>
      </c>
    </row>
    <row r="49" spans="1:31">
      <c r="A49">
        <v>48</v>
      </c>
      <c r="B49">
        <f>'mu (tau) a'!B49-'mu (1) a'!B49</f>
        <v>1.6811710000000001E-2</v>
      </c>
      <c r="C49">
        <f>'mu (tau) a'!C49-'mu (1) a'!C49</f>
        <v>1.5217990000000001E-2</v>
      </c>
      <c r="D49">
        <f>'mu (tau) a'!D49-'mu (1) a'!D49</f>
        <v>1.6513720000000003E-2</v>
      </c>
      <c r="E49">
        <f>'mu (tau) a'!E49-'mu (1) a'!E49</f>
        <v>1.7008310000000002E-2</v>
      </c>
      <c r="F49">
        <f>'mu (tau) a'!F49-'mu (1) a'!F49</f>
        <v>1.590517E-2</v>
      </c>
      <c r="G49">
        <f>'mu (tau) a'!G49-'mu (1) a'!G49</f>
        <v>1.3662240000000001E-2</v>
      </c>
      <c r="H49">
        <f>'mu (tau) a'!H49-'mu (1) a'!H49</f>
        <v>1.362824E-2</v>
      </c>
      <c r="I49">
        <f>'mu (tau) a'!I49-'mu (1) a'!I49</f>
        <v>1.3570450000000001E-2</v>
      </c>
      <c r="J49">
        <f>'mu (tau) a'!J49-'mu (1) a'!J49</f>
        <v>1.4710830000000001E-2</v>
      </c>
      <c r="K49">
        <f>'mu (tau) a'!K49-'mu (1) a'!K49</f>
        <v>1.4838519999999999E-2</v>
      </c>
      <c r="L49">
        <f>'mu (tau) a'!L49-'mu (1) a'!L49</f>
        <v>1.445886E-2</v>
      </c>
      <c r="M49">
        <f>'mu (tau) a'!M49-'mu (1) a'!M49</f>
        <v>1.4402179999999999E-2</v>
      </c>
      <c r="N49">
        <f>'mu (tau) a'!N49-'mu (1) a'!N49</f>
        <v>1.3983299999999999E-2</v>
      </c>
      <c r="O49">
        <f>'mu (tau) a'!O49-'mu (1) a'!O49</f>
        <v>1.2721700000000001E-2</v>
      </c>
      <c r="P49">
        <f>'mu (tau) a'!P49-'mu (1) a'!P49</f>
        <v>1.2348540000000002E-2</v>
      </c>
      <c r="Q49">
        <f>'mu (tau) a'!Q49-'mu (1) a'!Q49</f>
        <v>1.204992E-2</v>
      </c>
      <c r="R49">
        <f>'mu (tau) a'!R49-'mu (1) a'!R49</f>
        <v>1.192796E-2</v>
      </c>
      <c r="S49">
        <f>'mu (tau) a'!S49-'mu (1) a'!S49</f>
        <v>1.1471230000000001E-2</v>
      </c>
      <c r="T49">
        <f>'mu (tau) a'!T49-'mu (1) a'!T49</f>
        <v>1.127499E-2</v>
      </c>
      <c r="U49">
        <f>'mu (tau) a'!U49-'mu (1) a'!U49</f>
        <v>1.0912939999999999E-2</v>
      </c>
      <c r="V49">
        <f>'mu (tau) a'!V49-'mu (1) a'!V49</f>
        <v>1.0669590000000001E-2</v>
      </c>
      <c r="W49">
        <f>'mu (tau) a'!W49-'mu (1) a'!W49</f>
        <v>1.0460500000000001E-2</v>
      </c>
      <c r="X49">
        <f>'mu (tau) a'!X49-'mu (1) a'!X49</f>
        <v>1.0089069999999999E-2</v>
      </c>
      <c r="Y49">
        <f>'mu (tau) a'!Y49-'mu (1) a'!Y49</f>
        <v>9.9517900000000003E-3</v>
      </c>
      <c r="Z49">
        <f>'mu (tau) a'!Z49-'mu (1) a'!Z49</f>
        <v>9.70706E-3</v>
      </c>
      <c r="AA49">
        <f>'mu (tau) a'!AA49-'mu (1) a'!AA49</f>
        <v>9.4810099999999998E-3</v>
      </c>
      <c r="AB49">
        <f>'mu (tau) a'!AB49-'mu (1) a'!AB49</f>
        <v>9.3854699999999999E-3</v>
      </c>
      <c r="AC49">
        <f>'mu (tau) a'!AC49-'mu (1) a'!AC49</f>
        <v>9.1068999999999994E-3</v>
      </c>
      <c r="AD49">
        <f>'mu (tau) a'!AD49-'mu (1) a'!AD49</f>
        <v>8.9496100000000002E-3</v>
      </c>
      <c r="AE49">
        <f>'mu (tau) a'!AE49-'mu (1) a'!AE49</f>
        <v>8.936369999999999E-3</v>
      </c>
    </row>
    <row r="50" spans="1:31">
      <c r="A50">
        <v>49</v>
      </c>
      <c r="B50">
        <f>'mu (tau) a'!B50-'mu (1) a'!B50</f>
        <v>1.7441990000000001E-2</v>
      </c>
      <c r="C50">
        <f>'mu (tau) a'!C50-'mu (1) a'!C50</f>
        <v>1.5814689999999999E-2</v>
      </c>
      <c r="D50">
        <f>'mu (tau) a'!D50-'mu (1) a'!D50</f>
        <v>1.7140120000000002E-2</v>
      </c>
      <c r="E50">
        <f>'mu (tau) a'!E50-'mu (1) a'!E50</f>
        <v>1.753184E-2</v>
      </c>
      <c r="F50">
        <f>'mu (tau) a'!F50-'mu (1) a'!F50</f>
        <v>1.6407809999999998E-2</v>
      </c>
      <c r="G50">
        <f>'mu (tau) a'!G50-'mu (1) a'!G50</f>
        <v>1.425676E-2</v>
      </c>
      <c r="H50">
        <f>'mu (tau) a'!H50-'mu (1) a'!H50</f>
        <v>1.423023E-2</v>
      </c>
      <c r="I50">
        <f>'mu (tau) a'!I50-'mu (1) a'!I50</f>
        <v>1.4164100000000001E-2</v>
      </c>
      <c r="J50">
        <f>'mu (tau) a'!J50-'mu (1) a'!J50</f>
        <v>1.5318460000000001E-2</v>
      </c>
      <c r="K50">
        <f>'mu (tau) a'!K50-'mu (1) a'!K50</f>
        <v>1.5412749999999999E-2</v>
      </c>
      <c r="L50">
        <f>'mu (tau) a'!L50-'mu (1) a'!L50</f>
        <v>1.507209E-2</v>
      </c>
      <c r="M50">
        <f>'mu (tau) a'!M50-'mu (1) a'!M50</f>
        <v>1.4990419999999999E-2</v>
      </c>
      <c r="N50">
        <f>'mu (tau) a'!N50-'mu (1) a'!N50</f>
        <v>1.4608079999999999E-2</v>
      </c>
      <c r="O50">
        <f>'mu (tau) a'!O50-'mu (1) a'!O50</f>
        <v>1.3333680000000001E-2</v>
      </c>
      <c r="P50">
        <f>'mu (tau) a'!P50-'mu (1) a'!P50</f>
        <v>1.2958900000000001E-2</v>
      </c>
      <c r="Q50">
        <f>'mu (tau) a'!Q50-'mu (1) a'!Q50</f>
        <v>1.2658519999999999E-2</v>
      </c>
      <c r="R50">
        <f>'mu (tau) a'!R50-'mu (1) a'!R50</f>
        <v>1.253754E-2</v>
      </c>
      <c r="S50">
        <f>'mu (tau) a'!S50-'mu (1) a'!S50</f>
        <v>1.207748E-2</v>
      </c>
      <c r="T50">
        <f>'mu (tau) a'!T50-'mu (1) a'!T50</f>
        <v>1.1878739999999999E-2</v>
      </c>
      <c r="U50">
        <f>'mu (tau) a'!U50-'mu (1) a'!U50</f>
        <v>1.151022E-2</v>
      </c>
      <c r="V50">
        <f>'mu (tau) a'!V50-'mu (1) a'!V50</f>
        <v>1.1264860000000002E-2</v>
      </c>
      <c r="W50">
        <f>'mu (tau) a'!W50-'mu (1) a'!W50</f>
        <v>1.105797E-2</v>
      </c>
      <c r="X50">
        <f>'mu (tau) a'!X50-'mu (1) a'!X50</f>
        <v>1.0682189999999999E-2</v>
      </c>
      <c r="Y50">
        <f>'mu (tau) a'!Y50-'mu (1) a'!Y50</f>
        <v>1.054973E-2</v>
      </c>
      <c r="Z50">
        <f>'mu (tau) a'!Z50-'mu (1) a'!Z50</f>
        <v>1.030239E-2</v>
      </c>
      <c r="AA50">
        <f>'mu (tau) a'!AA50-'mu (1) a'!AA50</f>
        <v>1.007334E-2</v>
      </c>
      <c r="AB50">
        <f>'mu (tau) a'!AB50-'mu (1) a'!AB50</f>
        <v>9.9777399999999988E-3</v>
      </c>
      <c r="AC50">
        <f>'mu (tau) a'!AC50-'mu (1) a'!AC50</f>
        <v>9.6903599999999986E-3</v>
      </c>
      <c r="AD50">
        <f>'mu (tau) a'!AD50-'mu (1) a'!AD50</f>
        <v>9.5235600000000004E-3</v>
      </c>
      <c r="AE50">
        <f>'mu (tau) a'!AE50-'mu (1) a'!AE50</f>
        <v>9.50638E-3</v>
      </c>
    </row>
    <row r="51" spans="1:31">
      <c r="A51">
        <v>50</v>
      </c>
      <c r="B51">
        <f>'mu (tau) a'!B51-'mu (1) a'!B51</f>
        <v>1.7875439999999999E-2</v>
      </c>
      <c r="C51">
        <f>'mu (tau) a'!C51-'mu (1) a'!C51</f>
        <v>1.620363E-2</v>
      </c>
      <c r="D51">
        <f>'mu (tau) a'!D51-'mu (1) a'!D51</f>
        <v>1.7547340000000002E-2</v>
      </c>
      <c r="E51">
        <f>'mu (tau) a'!E51-'mu (1) a'!E51</f>
        <v>1.7811530000000002E-2</v>
      </c>
      <c r="F51">
        <f>'mu (tau) a'!F51-'mu (1) a'!F51</f>
        <v>1.663628E-2</v>
      </c>
      <c r="G51">
        <f>'mu (tau) a'!G51-'mu (1) a'!G51</f>
        <v>1.454485E-2</v>
      </c>
      <c r="H51">
        <f>'mu (tau) a'!H51-'mu (1) a'!H51</f>
        <v>1.4497890000000001E-2</v>
      </c>
      <c r="I51">
        <f>'mu (tau) a'!I51-'mu (1) a'!I51</f>
        <v>1.4390689999999999E-2</v>
      </c>
      <c r="J51">
        <f>'mu (tau) a'!J51-'mu (1) a'!J51</f>
        <v>1.5496269999999999E-2</v>
      </c>
      <c r="K51">
        <f>'mu (tau) a'!K51-'mu (1) a'!K51</f>
        <v>1.5496329999999999E-2</v>
      </c>
      <c r="L51">
        <f>'mu (tau) a'!L51-'mu (1) a'!L51</f>
        <v>1.5149699999999999E-2</v>
      </c>
      <c r="M51">
        <f>'mu (tau) a'!M51-'mu (1) a'!M51</f>
        <v>1.4975170000000001E-2</v>
      </c>
      <c r="N51">
        <f>'mu (tau) a'!N51-'mu (1) a'!N51</f>
        <v>1.4555229999999999E-2</v>
      </c>
      <c r="O51">
        <f>'mu (tau) a'!O51-'mu (1) a'!O51</f>
        <v>1.318621E-2</v>
      </c>
      <c r="P51">
        <f>'mu (tau) a'!P51-'mu (1) a'!P51</f>
        <v>1.272739E-2</v>
      </c>
      <c r="Q51">
        <f>'mu (tau) a'!Q51-'mu (1) a'!Q51</f>
        <v>1.239411E-2</v>
      </c>
      <c r="R51">
        <f>'mu (tau) a'!R51-'mu (1) a'!R51</f>
        <v>1.2292959999999999E-2</v>
      </c>
      <c r="S51">
        <f>'mu (tau) a'!S51-'mu (1) a'!S51</f>
        <v>1.1966240000000001E-2</v>
      </c>
      <c r="T51">
        <f>'mu (tau) a'!T51-'mu (1) a'!T51</f>
        <v>1.191216E-2</v>
      </c>
      <c r="U51">
        <f>'mu (tau) a'!U51-'mu (1) a'!U51</f>
        <v>1.1681239999999999E-2</v>
      </c>
      <c r="V51">
        <f>'mu (tau) a'!V51-'mu (1) a'!V51</f>
        <v>1.152039E-2</v>
      </c>
      <c r="W51">
        <f>'mu (tau) a'!W51-'mu (1) a'!W51</f>
        <v>1.137021E-2</v>
      </c>
      <c r="X51">
        <f>'mu (tau) a'!X51-'mu (1) a'!X51</f>
        <v>1.100627E-2</v>
      </c>
      <c r="Y51">
        <f>'mu (tau) a'!Y51-'mu (1) a'!Y51</f>
        <v>1.0870709999999999E-2</v>
      </c>
      <c r="Z51">
        <f>'mu (tau) a'!Z51-'mu (1) a'!Z51</f>
        <v>1.0614170000000001E-2</v>
      </c>
      <c r="AA51">
        <f>'mu (tau) a'!AA51-'mu (1) a'!AA51</f>
        <v>1.032394E-2</v>
      </c>
      <c r="AB51">
        <f>'mu (tau) a'!AB51-'mu (1) a'!AB51</f>
        <v>1.0187939999999999E-2</v>
      </c>
      <c r="AC51">
        <f>'mu (tau) a'!AC51-'mu (1) a'!AC51</f>
        <v>9.8566899999999995E-3</v>
      </c>
      <c r="AD51">
        <f>'mu (tau) a'!AD51-'mu (1) a'!AD51</f>
        <v>9.6711999999999996E-3</v>
      </c>
      <c r="AE51">
        <f>'mu (tau) a'!AE51-'mu (1) a'!AE51</f>
        <v>9.6526700000000003E-3</v>
      </c>
    </row>
    <row r="52" spans="1:31">
      <c r="A52">
        <v>51</v>
      </c>
      <c r="B52">
        <f>'mu (tau) a'!B52-'mu (1) a'!B52</f>
        <v>1.8369739999999999E-2</v>
      </c>
      <c r="C52">
        <f>'mu (tau) a'!C52-'mu (1) a'!C52</f>
        <v>1.6649380000000002E-2</v>
      </c>
      <c r="D52">
        <f>'mu (tau) a'!D52-'mu (1) a'!D52</f>
        <v>1.8031220000000001E-2</v>
      </c>
      <c r="E52">
        <f>'mu (tau) a'!E52-'mu (1) a'!E52</f>
        <v>1.8199030000000001E-2</v>
      </c>
      <c r="F52">
        <f>'mu (tau) a'!F52-'mu (1) a'!F52</f>
        <v>1.7000169999999998E-2</v>
      </c>
      <c r="G52">
        <f>'mu (tau) a'!G52-'mu (1) a'!G52</f>
        <v>1.497623E-2</v>
      </c>
      <c r="H52">
        <f>'mu (tau) a'!H52-'mu (1) a'!H52</f>
        <v>1.4931030000000001E-2</v>
      </c>
      <c r="I52">
        <f>'mu (tau) a'!I52-'mu (1) a'!I52</f>
        <v>1.4822329999999998E-2</v>
      </c>
      <c r="J52">
        <f>'mu (tau) a'!J52-'mu (1) a'!J52</f>
        <v>1.5947059999999999E-2</v>
      </c>
      <c r="K52">
        <f>'mu (tau) a'!K52-'mu (1) a'!K52</f>
        <v>1.5897729999999999E-2</v>
      </c>
      <c r="L52">
        <f>'mu (tau) a'!L52-'mu (1) a'!L52</f>
        <v>1.559839E-2</v>
      </c>
      <c r="M52">
        <f>'mu (tau) a'!M52-'mu (1) a'!M52</f>
        <v>1.5405420000000001E-2</v>
      </c>
      <c r="N52">
        <f>'mu (tau) a'!N52-'mu (1) a'!N52</f>
        <v>1.5018799999999999E-2</v>
      </c>
      <c r="O52">
        <f>'mu (tau) a'!O52-'mu (1) a'!O52</f>
        <v>1.3640339999999999E-2</v>
      </c>
      <c r="P52">
        <f>'mu (tau) a'!P52-'mu (1) a'!P52</f>
        <v>1.3187310000000001E-2</v>
      </c>
      <c r="Q52">
        <f>'mu (tau) a'!Q52-'mu (1) a'!Q52</f>
        <v>1.286052E-2</v>
      </c>
      <c r="R52">
        <f>'mu (tau) a'!R52-'mu (1) a'!R52</f>
        <v>1.2766799999999998E-2</v>
      </c>
      <c r="S52">
        <f>'mu (tau) a'!S52-'mu (1) a'!S52</f>
        <v>1.2444E-2</v>
      </c>
      <c r="T52">
        <f>'mu (tau) a'!T52-'mu (1) a'!T52</f>
        <v>1.2393920000000001E-2</v>
      </c>
      <c r="U52">
        <f>'mu (tau) a'!U52-'mu (1) a'!U52</f>
        <v>1.216358E-2</v>
      </c>
      <c r="V52">
        <f>'mu (tau) a'!V52-'mu (1) a'!V52</f>
        <v>1.2006269999999999E-2</v>
      </c>
      <c r="W52">
        <f>'mu (tau) a'!W52-'mu (1) a'!W52</f>
        <v>1.1861170000000001E-2</v>
      </c>
      <c r="X52">
        <f>'mu (tau) a'!X52-'mu (1) a'!X52</f>
        <v>1.1495990000000001E-2</v>
      </c>
      <c r="Y52">
        <f>'mu (tau) a'!Y52-'mu (1) a'!Y52</f>
        <v>1.1367549999999999E-2</v>
      </c>
      <c r="Z52">
        <f>'mu (tau) a'!Z52-'mu (1) a'!Z52</f>
        <v>1.1114000000000001E-2</v>
      </c>
      <c r="AA52">
        <f>'mu (tau) a'!AA52-'mu (1) a'!AA52</f>
        <v>1.082613E-2</v>
      </c>
      <c r="AB52">
        <f>'mu (tau) a'!AB52-'mu (1) a'!AB52</f>
        <v>1.069585E-2</v>
      </c>
      <c r="AC52">
        <f>'mu (tau) a'!AC52-'mu (1) a'!AC52</f>
        <v>1.0362130000000001E-2</v>
      </c>
      <c r="AD52">
        <f>'mu (tau) a'!AD52-'mu (1) a'!AD52</f>
        <v>1.017359E-2</v>
      </c>
      <c r="AE52">
        <f>'mu (tau) a'!AE52-'mu (1) a'!AE52</f>
        <v>1.0151550000000001E-2</v>
      </c>
    </row>
    <row r="53" spans="1:31">
      <c r="A53">
        <v>52</v>
      </c>
      <c r="B53">
        <f>'mu (tau) a'!B53-'mu (1) a'!B53</f>
        <v>1.950501E-2</v>
      </c>
      <c r="C53">
        <f>'mu (tau) a'!C53-'mu (1) a'!C53</f>
        <v>1.7740209999999999E-2</v>
      </c>
      <c r="D53">
        <f>'mu (tau) a'!D53-'mu (1) a'!D53</f>
        <v>1.9158970000000001E-2</v>
      </c>
      <c r="E53">
        <f>'mu (tau) a'!E53-'mu (1) a'!E53</f>
        <v>1.9249210000000003E-2</v>
      </c>
      <c r="F53">
        <f>'mu (tau) a'!F53-'mu (1) a'!F53</f>
        <v>1.8029049999999998E-2</v>
      </c>
      <c r="G53">
        <f>'mu (tau) a'!G53-'mu (1) a'!G53</f>
        <v>1.6035839999999999E-2</v>
      </c>
      <c r="H53">
        <f>'mu (tau) a'!H53-'mu (1) a'!H53</f>
        <v>1.5988950000000002E-2</v>
      </c>
      <c r="I53">
        <f>'mu (tau) a'!I53-'mu (1) a'!I53</f>
        <v>1.587059E-2</v>
      </c>
      <c r="J53">
        <f>'mu (tau) a'!J53-'mu (1) a'!J53</f>
        <v>1.7009469999999999E-2</v>
      </c>
      <c r="K53">
        <f>'mu (tau) a'!K53-'mu (1) a'!K53</f>
        <v>1.69231E-2</v>
      </c>
      <c r="L53">
        <f>'mu (tau) a'!L53-'mu (1) a'!L53</f>
        <v>1.6640530000000001E-2</v>
      </c>
      <c r="M53">
        <f>'mu (tau) a'!M53-'mu (1) a'!M53</f>
        <v>1.6415159999999998E-2</v>
      </c>
      <c r="N53">
        <f>'mu (tau) a'!N53-'mu (1) a'!N53</f>
        <v>1.606109E-2</v>
      </c>
      <c r="O53">
        <f>'mu (tau) a'!O53-'mu (1) a'!O53</f>
        <v>1.4647679999999998E-2</v>
      </c>
      <c r="P53">
        <f>'mu (tau) a'!P53-'mu (1) a'!P53</f>
        <v>1.4186260000000001E-2</v>
      </c>
      <c r="Q53">
        <f>'mu (tau) a'!Q53-'mu (1) a'!Q53</f>
        <v>1.384937E-2</v>
      </c>
      <c r="R53">
        <f>'mu (tau) a'!R53-'mu (1) a'!R53</f>
        <v>1.3748750000000001E-2</v>
      </c>
      <c r="S53">
        <f>'mu (tau) a'!S53-'mu (1) a'!S53</f>
        <v>1.341493E-2</v>
      </c>
      <c r="T53">
        <f>'mu (tau) a'!T53-'mu (1) a'!T53</f>
        <v>1.335183E-2</v>
      </c>
      <c r="U53">
        <f>'mu (tau) a'!U53-'mu (1) a'!U53</f>
        <v>1.310653E-2</v>
      </c>
      <c r="V53">
        <f>'mu (tau) a'!V53-'mu (1) a'!V53</f>
        <v>1.2939320000000001E-2</v>
      </c>
      <c r="W53">
        <f>'mu (tau) a'!W53-'mu (1) a'!W53</f>
        <v>1.2787939999999999E-2</v>
      </c>
      <c r="X53">
        <f>'mu (tau) a'!X53-'mu (1) a'!X53</f>
        <v>1.240834E-2</v>
      </c>
      <c r="Y53">
        <f>'mu (tau) a'!Y53-'mu (1) a'!Y53</f>
        <v>1.2279859999999998E-2</v>
      </c>
      <c r="Z53">
        <f>'mu (tau) a'!Z53-'mu (1) a'!Z53</f>
        <v>1.20158E-2</v>
      </c>
      <c r="AA53">
        <f>'mu (tau) a'!AA53-'mu (1) a'!AA53</f>
        <v>1.172224E-2</v>
      </c>
      <c r="AB53">
        <f>'mu (tau) a'!AB53-'mu (1) a'!AB53</f>
        <v>1.1590400000000001E-2</v>
      </c>
      <c r="AC53">
        <f>'mu (tau) a'!AC53-'mu (1) a'!AC53</f>
        <v>1.1249220000000001E-2</v>
      </c>
      <c r="AD53">
        <f>'mu (tau) a'!AD53-'mu (1) a'!AD53</f>
        <v>1.1054619999999999E-2</v>
      </c>
      <c r="AE53">
        <f>'mu (tau) a'!AE53-'mu (1) a'!AE53</f>
        <v>1.1022250000000001E-2</v>
      </c>
    </row>
    <row r="54" spans="1:31">
      <c r="A54">
        <v>53</v>
      </c>
      <c r="B54">
        <f>'mu (tau) a'!B54-'mu (1) a'!B54</f>
        <v>2.0288199999999999E-2</v>
      </c>
      <c r="C54">
        <f>'mu (tau) a'!C54-'mu (1) a'!C54</f>
        <v>1.8470130000000001E-2</v>
      </c>
      <c r="D54">
        <f>'mu (tau) a'!D54-'mu (1) a'!D54</f>
        <v>1.9943870000000002E-2</v>
      </c>
      <c r="E54">
        <f>'mu (tau) a'!E54-'mu (1) a'!E54</f>
        <v>1.9973660000000001E-2</v>
      </c>
      <c r="F54">
        <f>'mu (tau) a'!F54-'mu (1) a'!F54</f>
        <v>1.871654E-2</v>
      </c>
      <c r="G54">
        <f>'mu (tau) a'!G54-'mu (1) a'!G54</f>
        <v>1.671274E-2</v>
      </c>
      <c r="H54">
        <f>'mu (tau) a'!H54-'mu (1) a'!H54</f>
        <v>1.6662900000000001E-2</v>
      </c>
      <c r="I54">
        <f>'mu (tau) a'!I54-'mu (1) a'!I54</f>
        <v>1.653721E-2</v>
      </c>
      <c r="J54">
        <f>'mu (tau) a'!J54-'mu (1) a'!J54</f>
        <v>1.770447E-2</v>
      </c>
      <c r="K54">
        <f>'mu (tau) a'!K54-'mu (1) a'!K54</f>
        <v>1.759345E-2</v>
      </c>
      <c r="L54">
        <f>'mu (tau) a'!L54-'mu (1) a'!L54</f>
        <v>1.7334260000000001E-2</v>
      </c>
      <c r="M54">
        <f>'mu (tau) a'!M54-'mu (1) a'!M54</f>
        <v>1.707769E-2</v>
      </c>
      <c r="N54">
        <f>'mu (tau) a'!N54-'mu (1) a'!N54</f>
        <v>1.6750080000000001E-2</v>
      </c>
      <c r="O54">
        <f>'mu (tau) a'!O54-'mu (1) a'!O54</f>
        <v>1.5313849999999999E-2</v>
      </c>
      <c r="P54">
        <f>'mu (tau) a'!P54-'mu (1) a'!P54</f>
        <v>1.484779E-2</v>
      </c>
      <c r="Q54">
        <f>'mu (tau) a'!Q54-'mu (1) a'!Q54</f>
        <v>1.451415E-2</v>
      </c>
      <c r="R54">
        <f>'mu (tau) a'!R54-'mu (1) a'!R54</f>
        <v>1.4419899999999999E-2</v>
      </c>
      <c r="S54">
        <f>'mu (tau) a'!S54-'mu (1) a'!S54</f>
        <v>1.4088320000000001E-2</v>
      </c>
      <c r="T54">
        <f>'mu (tau) a'!T54-'mu (1) a'!T54</f>
        <v>1.4025960000000001E-2</v>
      </c>
      <c r="U54">
        <f>'mu (tau) a'!U54-'mu (1) a'!U54</f>
        <v>1.3778729999999999E-2</v>
      </c>
      <c r="V54">
        <f>'mu (tau) a'!V54-'mu (1) a'!V54</f>
        <v>1.361329E-2</v>
      </c>
      <c r="W54">
        <f>'mu (tau) a'!W54-'mu (1) a'!W54</f>
        <v>1.3466509999999999E-2</v>
      </c>
      <c r="X54">
        <f>'mu (tau) a'!X54-'mu (1) a'!X54</f>
        <v>1.3084119999999999E-2</v>
      </c>
      <c r="Y54">
        <f>'mu (tau) a'!Y54-'mu (1) a'!Y54</f>
        <v>1.296134E-2</v>
      </c>
      <c r="Z54">
        <f>'mu (tau) a'!Z54-'mu (1) a'!Z54</f>
        <v>1.269471E-2</v>
      </c>
      <c r="AA54">
        <f>'mu (tau) a'!AA54-'mu (1) a'!AA54</f>
        <v>1.2402349999999999E-2</v>
      </c>
      <c r="AB54">
        <f>'mu (tau) a'!AB54-'mu (1) a'!AB54</f>
        <v>1.2275939999999999E-2</v>
      </c>
      <c r="AC54">
        <f>'mu (tau) a'!AC54-'mu (1) a'!AC54</f>
        <v>1.193317E-2</v>
      </c>
      <c r="AD54">
        <f>'mu (tau) a'!AD54-'mu (1) a'!AD54</f>
        <v>1.1737919999999999E-2</v>
      </c>
      <c r="AE54">
        <f>'mu (tau) a'!AE54-'mu (1) a'!AE54</f>
        <v>1.170214E-2</v>
      </c>
    </row>
    <row r="55" spans="1:31">
      <c r="A55">
        <v>54</v>
      </c>
      <c r="B55">
        <f>'mu (tau) a'!B55-'mu (1) a'!B55</f>
        <v>2.1320370000000002E-2</v>
      </c>
      <c r="C55">
        <f>'mu (tau) a'!C55-'mu (1) a'!C55</f>
        <v>1.942091E-2</v>
      </c>
      <c r="D55">
        <f>'mu (tau) a'!D55-'mu (1) a'!D55</f>
        <v>2.0964429999999999E-2</v>
      </c>
      <c r="E55">
        <f>'mu (tau) a'!E55-'mu (1) a'!E55</f>
        <v>2.096218E-2</v>
      </c>
      <c r="F55">
        <f>'mu (tau) a'!F55-'mu (1) a'!F55</f>
        <v>1.9630599999999998E-2</v>
      </c>
      <c r="G55">
        <f>'mu (tau) a'!G55-'mu (1) a'!G55</f>
        <v>1.758875E-2</v>
      </c>
      <c r="H55">
        <f>'mu (tau) a'!H55-'mu (1) a'!H55</f>
        <v>1.7534920000000002E-2</v>
      </c>
      <c r="I55">
        <f>'mu (tau) a'!I55-'mu (1) a'!I55</f>
        <v>1.7399249999999998E-2</v>
      </c>
      <c r="J55">
        <f>'mu (tau) a'!J55-'mu (1) a'!J55</f>
        <v>1.8605819999999999E-2</v>
      </c>
      <c r="K55">
        <f>'mu (tau) a'!K55-'mu (1) a'!K55</f>
        <v>1.8472619999999999E-2</v>
      </c>
      <c r="L55">
        <f>'mu (tau) a'!L55-'mu (1) a'!L55</f>
        <v>1.8221930000000001E-2</v>
      </c>
      <c r="M55">
        <f>'mu (tau) a'!M55-'mu (1) a'!M55</f>
        <v>1.795045E-2</v>
      </c>
      <c r="N55">
        <f>'mu (tau) a'!N55-'mu (1) a'!N55</f>
        <v>1.7622579999999999E-2</v>
      </c>
      <c r="O55">
        <f>'mu (tau) a'!O55-'mu (1) a'!O55</f>
        <v>1.614469E-2</v>
      </c>
      <c r="P55">
        <f>'mu (tau) a'!P55-'mu (1) a'!P55</f>
        <v>1.5681049999999998E-2</v>
      </c>
      <c r="Q55">
        <f>'mu (tau) a'!Q55-'mu (1) a'!Q55</f>
        <v>1.533841E-2</v>
      </c>
      <c r="R55">
        <f>'mu (tau) a'!R55-'mu (1) a'!R55</f>
        <v>1.5247220000000002E-2</v>
      </c>
      <c r="S55">
        <f>'mu (tau) a'!S55-'mu (1) a'!S55</f>
        <v>1.4913599999999999E-2</v>
      </c>
      <c r="T55">
        <f>'mu (tau) a'!T55-'mu (1) a'!T55</f>
        <v>1.4849380000000001E-2</v>
      </c>
      <c r="U55">
        <f>'mu (tau) a'!U55-'mu (1) a'!U55</f>
        <v>1.459656E-2</v>
      </c>
      <c r="V55">
        <f>'mu (tau) a'!V55-'mu (1) a'!V55</f>
        <v>1.442995E-2</v>
      </c>
      <c r="W55">
        <f>'mu (tau) a'!W55-'mu (1) a'!W55</f>
        <v>1.428575E-2</v>
      </c>
      <c r="X55">
        <f>'mu (tau) a'!X55-'mu (1) a'!X55</f>
        <v>1.3897329999999999E-2</v>
      </c>
      <c r="Y55">
        <f>'mu (tau) a'!Y55-'mu (1) a'!Y55</f>
        <v>1.3780279999999999E-2</v>
      </c>
      <c r="Z55">
        <f>'mu (tau) a'!Z55-'mu (1) a'!Z55</f>
        <v>1.35075E-2</v>
      </c>
      <c r="AA55">
        <f>'mu (tau) a'!AA55-'mu (1) a'!AA55</f>
        <v>1.321221E-2</v>
      </c>
      <c r="AB55">
        <f>'mu (tau) a'!AB55-'mu (1) a'!AB55</f>
        <v>1.3089669999999999E-2</v>
      </c>
      <c r="AC55">
        <f>'mu (tau) a'!AC55-'mu (1) a'!AC55</f>
        <v>1.274397E-2</v>
      </c>
      <c r="AD55">
        <f>'mu (tau) a'!AD55-'mu (1) a'!AD55</f>
        <v>1.2547099999999999E-2</v>
      </c>
      <c r="AE55">
        <f>'mu (tau) a'!AE55-'mu (1) a'!AE55</f>
        <v>1.2507809999999999E-2</v>
      </c>
    </row>
    <row r="56" spans="1:31">
      <c r="A56">
        <v>55</v>
      </c>
      <c r="B56">
        <f>'mu (tau) a'!B56-'mu (1) a'!B56</f>
        <v>2.2342790000000001E-2</v>
      </c>
      <c r="C56">
        <f>'mu (tau) a'!C56-'mu (1) a'!C56</f>
        <v>2.0352829999999999E-2</v>
      </c>
      <c r="D56">
        <f>'mu (tau) a'!D56-'mu (1) a'!D56</f>
        <v>2.1967489999999999E-2</v>
      </c>
      <c r="E56">
        <f>'mu (tau) a'!E56-'mu (1) a'!E56</f>
        <v>2.1936320000000002E-2</v>
      </c>
      <c r="F56">
        <f>'mu (tau) a'!F56-'mu (1) a'!F56</f>
        <v>2.052967E-2</v>
      </c>
      <c r="G56">
        <f>'mu (tau) a'!G56-'mu (1) a'!G56</f>
        <v>1.8430200000000001E-2</v>
      </c>
      <c r="H56">
        <f>'mu (tau) a'!H56-'mu (1) a'!H56</f>
        <v>1.8372820000000002E-2</v>
      </c>
      <c r="I56">
        <f>'mu (tau) a'!I56-'mu (1) a'!I56</f>
        <v>1.8228830000000001E-2</v>
      </c>
      <c r="J56">
        <f>'mu (tau) a'!J56-'mu (1) a'!J56</f>
        <v>1.948399E-2</v>
      </c>
      <c r="K56">
        <f>'mu (tau) a'!K56-'mu (1) a'!K56</f>
        <v>1.932714E-2</v>
      </c>
      <c r="L56">
        <f>'mu (tau) a'!L56-'mu (1) a'!L56</f>
        <v>1.9084759999999999E-2</v>
      </c>
      <c r="M56">
        <f>'mu (tau) a'!M56-'mu (1) a'!M56</f>
        <v>1.879538E-2</v>
      </c>
      <c r="N56">
        <f>'mu (tau) a'!N56-'mu (1) a'!N56</f>
        <v>1.8481029999999999E-2</v>
      </c>
      <c r="O56">
        <f>'mu (tau) a'!O56-'mu (1) a'!O56</f>
        <v>1.694385E-2</v>
      </c>
      <c r="P56">
        <f>'mu (tau) a'!P56-'mu (1) a'!P56</f>
        <v>1.647941E-2</v>
      </c>
      <c r="Q56">
        <f>'mu (tau) a'!Q56-'mu (1) a'!Q56</f>
        <v>1.614204E-2</v>
      </c>
      <c r="R56">
        <f>'mu (tau) a'!R56-'mu (1) a'!R56</f>
        <v>1.604964E-2</v>
      </c>
      <c r="S56">
        <f>'mu (tau) a'!S56-'mu (1) a'!S56</f>
        <v>1.571585E-2</v>
      </c>
      <c r="T56">
        <f>'mu (tau) a'!T56-'mu (1) a'!T56</f>
        <v>1.565476E-2</v>
      </c>
      <c r="U56">
        <f>'mu (tau) a'!U56-'mu (1) a'!U56</f>
        <v>1.5399610000000001E-2</v>
      </c>
      <c r="V56">
        <f>'mu (tau) a'!V56-'mu (1) a'!V56</f>
        <v>1.523555E-2</v>
      </c>
      <c r="W56">
        <f>'mu (tau) a'!W56-'mu (1) a'!W56</f>
        <v>1.5097039999999999E-2</v>
      </c>
      <c r="X56">
        <f>'mu (tau) a'!X56-'mu (1) a'!X56</f>
        <v>1.4705060000000001E-2</v>
      </c>
      <c r="Y56">
        <f>'mu (tau) a'!Y56-'mu (1) a'!Y56</f>
        <v>1.459594E-2</v>
      </c>
      <c r="Z56">
        <f>'mu (tau) a'!Z56-'mu (1) a'!Z56</f>
        <v>1.432043E-2</v>
      </c>
      <c r="AA56">
        <f>'mu (tau) a'!AA56-'mu (1) a'!AA56</f>
        <v>1.4023220000000001E-2</v>
      </c>
      <c r="AB56">
        <f>'mu (tau) a'!AB56-'mu (1) a'!AB56</f>
        <v>1.390426E-2</v>
      </c>
      <c r="AC56">
        <f>'mu (tau) a'!AC56-'mu (1) a'!AC56</f>
        <v>1.3555370000000001E-2</v>
      </c>
      <c r="AD56">
        <f>'mu (tau) a'!AD56-'mu (1) a'!AD56</f>
        <v>1.3358179999999999E-2</v>
      </c>
      <c r="AE56">
        <f>'mu (tau) a'!AE56-'mu (1) a'!AE56</f>
        <v>1.331851E-2</v>
      </c>
    </row>
    <row r="57" spans="1:31">
      <c r="A57">
        <v>56</v>
      </c>
      <c r="B57">
        <f>'mu (tau) a'!B57-'mu (1) a'!B57</f>
        <v>2.3540060000000002E-2</v>
      </c>
      <c r="C57">
        <f>'mu (tau) a'!C57-'mu (1) a'!C57</f>
        <v>2.1449740000000002E-2</v>
      </c>
      <c r="D57">
        <f>'mu (tau) a'!D57-'mu (1) a'!D57</f>
        <v>2.314923E-2</v>
      </c>
      <c r="E57">
        <f>'mu (tau) a'!E57-'mu (1) a'!E57</f>
        <v>2.3057480000000002E-2</v>
      </c>
      <c r="F57">
        <f>'mu (tau) a'!F57-'mu (1) a'!F57</f>
        <v>2.158711E-2</v>
      </c>
      <c r="G57">
        <f>'mu (tau) a'!G57-'mu (1) a'!G57</f>
        <v>1.9442999999999998E-2</v>
      </c>
      <c r="H57">
        <f>'mu (tau) a'!H57-'mu (1) a'!H57</f>
        <v>1.9376060000000001E-2</v>
      </c>
      <c r="I57">
        <f>'mu (tau) a'!I57-'mu (1) a'!I57</f>
        <v>1.9222320000000001E-2</v>
      </c>
      <c r="J57">
        <f>'mu (tau) a'!J57-'mu (1) a'!J57</f>
        <v>2.0530420000000001E-2</v>
      </c>
      <c r="K57">
        <f>'mu (tau) a'!K57-'mu (1) a'!K57</f>
        <v>2.0337359999999999E-2</v>
      </c>
      <c r="L57">
        <f>'mu (tau) a'!L57-'mu (1) a'!L57</f>
        <v>2.0107960000000001E-2</v>
      </c>
      <c r="M57">
        <f>'mu (tau) a'!M57-'mu (1) a'!M57</f>
        <v>1.9789660000000001E-2</v>
      </c>
      <c r="N57">
        <f>'mu (tau) a'!N57-'mu (1) a'!N57</f>
        <v>1.9488539999999999E-2</v>
      </c>
      <c r="O57">
        <f>'mu (tau) a'!O57-'mu (1) a'!O57</f>
        <v>1.7897110000000001E-2</v>
      </c>
      <c r="P57">
        <f>'mu (tau) a'!P57-'mu (1) a'!P57</f>
        <v>1.7418010000000001E-2</v>
      </c>
      <c r="Q57">
        <f>'mu (tau) a'!Q57-'mu (1) a'!Q57</f>
        <v>1.7078320000000001E-2</v>
      </c>
      <c r="R57">
        <f>'mu (tau) a'!R57-'mu (1) a'!R57</f>
        <v>1.6993609999999999E-2</v>
      </c>
      <c r="S57">
        <f>'mu (tau) a'!S57-'mu (1) a'!S57</f>
        <v>1.664999E-2</v>
      </c>
      <c r="T57">
        <f>'mu (tau) a'!T57-'mu (1) a'!T57</f>
        <v>1.6588659999999998E-2</v>
      </c>
      <c r="U57">
        <f>'mu (tau) a'!U57-'mu (1) a'!U57</f>
        <v>1.6329380000000001E-2</v>
      </c>
      <c r="V57">
        <f>'mu (tau) a'!V57-'mu (1) a'!V57</f>
        <v>1.616648E-2</v>
      </c>
      <c r="W57">
        <f>'mu (tau) a'!W57-'mu (1) a'!W57</f>
        <v>1.603392E-2</v>
      </c>
      <c r="X57">
        <f>'mu (tau) a'!X57-'mu (1) a'!X57</f>
        <v>1.563753E-2</v>
      </c>
      <c r="Y57">
        <f>'mu (tau) a'!Y57-'mu (1) a'!Y57</f>
        <v>1.5537509999999999E-2</v>
      </c>
      <c r="Z57">
        <f>'mu (tau) a'!Z57-'mu (1) a'!Z57</f>
        <v>1.5257640000000001E-2</v>
      </c>
      <c r="AA57">
        <f>'mu (tau) a'!AA57-'mu (1) a'!AA57</f>
        <v>1.495926E-2</v>
      </c>
      <c r="AB57">
        <f>'mu (tau) a'!AB57-'mu (1) a'!AB57</f>
        <v>1.484342E-2</v>
      </c>
      <c r="AC57">
        <f>'mu (tau) a'!AC57-'mu (1) a'!AC57</f>
        <v>1.448996E-2</v>
      </c>
      <c r="AD57">
        <f>'mu (tau) a'!AD57-'mu (1) a'!AD57</f>
        <v>1.429008E-2</v>
      </c>
      <c r="AE57">
        <f>'mu (tau) a'!AE57-'mu (1) a'!AE57</f>
        <v>1.424716E-2</v>
      </c>
    </row>
    <row r="58" spans="1:31">
      <c r="A58">
        <v>57</v>
      </c>
      <c r="B58">
        <f>'mu (tau) a'!B58-'mu (1) a'!B58</f>
        <v>2.473997E-2</v>
      </c>
      <c r="C58">
        <f>'mu (tau) a'!C58-'mu (1) a'!C58</f>
        <v>2.255126E-2</v>
      </c>
      <c r="D58">
        <f>'mu (tau) a'!D58-'mu (1) a'!D58</f>
        <v>2.4341890000000001E-2</v>
      </c>
      <c r="E58">
        <f>'mu (tau) a'!E58-'mu (1) a'!E58</f>
        <v>2.4153820000000003E-2</v>
      </c>
      <c r="F58">
        <f>'mu (tau) a'!F58-'mu (1) a'!F58</f>
        <v>2.262983E-2</v>
      </c>
      <c r="G58">
        <f>'mu (tau) a'!G58-'mu (1) a'!G58</f>
        <v>2.047274E-2</v>
      </c>
      <c r="H58">
        <f>'mu (tau) a'!H58-'mu (1) a'!H58</f>
        <v>2.0403580000000001E-2</v>
      </c>
      <c r="I58">
        <f>'mu (tau) a'!I58-'mu (1) a'!I58</f>
        <v>2.0234769999999999E-2</v>
      </c>
      <c r="J58">
        <f>'mu (tau) a'!J58-'mu (1) a'!J58</f>
        <v>2.1596359999999998E-2</v>
      </c>
      <c r="K58">
        <f>'mu (tau) a'!K58-'mu (1) a'!K58</f>
        <v>2.135066E-2</v>
      </c>
      <c r="L58">
        <f>'mu (tau) a'!L58-'mu (1) a'!L58</f>
        <v>2.1151719999999999E-2</v>
      </c>
      <c r="M58">
        <f>'mu (tau) a'!M58-'mu (1) a'!M58</f>
        <v>2.079218E-2</v>
      </c>
      <c r="N58">
        <f>'mu (tau) a'!N58-'mu (1) a'!N58</f>
        <v>2.0514839999999999E-2</v>
      </c>
      <c r="O58">
        <f>'mu (tau) a'!O58-'mu (1) a'!O58</f>
        <v>1.8867270000000002E-2</v>
      </c>
      <c r="P58">
        <f>'mu (tau) a'!P58-'mu (1) a'!P58</f>
        <v>1.8384439999999998E-2</v>
      </c>
      <c r="Q58">
        <f>'mu (tau) a'!Q58-'mu (1) a'!Q58</f>
        <v>1.8031249999999999E-2</v>
      </c>
      <c r="R58">
        <f>'mu (tau) a'!R58-'mu (1) a'!R58</f>
        <v>1.7951170000000002E-2</v>
      </c>
      <c r="S58">
        <f>'mu (tau) a'!S58-'mu (1) a'!S58</f>
        <v>1.7610070000000002E-2</v>
      </c>
      <c r="T58">
        <f>'mu (tau) a'!T58-'mu (1) a'!T58</f>
        <v>1.7543329999999999E-2</v>
      </c>
      <c r="U58">
        <f>'mu (tau) a'!U58-'mu (1) a'!U58</f>
        <v>1.7280810000000001E-2</v>
      </c>
      <c r="V58">
        <f>'mu (tau) a'!V58-'mu (1) a'!V58</f>
        <v>1.712137E-2</v>
      </c>
      <c r="W58">
        <f>'mu (tau) a'!W58-'mu (1) a'!W58</f>
        <v>1.6997379999999999E-2</v>
      </c>
      <c r="X58">
        <f>'mu (tau) a'!X58-'mu (1) a'!X58</f>
        <v>1.6597729999999998E-2</v>
      </c>
      <c r="Y58">
        <f>'mu (tau) a'!Y58-'mu (1) a'!Y58</f>
        <v>1.650795E-2</v>
      </c>
      <c r="Z58">
        <f>'mu (tau) a'!Z58-'mu (1) a'!Z58</f>
        <v>1.6226009999999999E-2</v>
      </c>
      <c r="AA58">
        <f>'mu (tau) a'!AA58-'mu (1) a'!AA58</f>
        <v>1.5927129999999998E-2</v>
      </c>
      <c r="AB58">
        <f>'mu (tau) a'!AB58-'mu (1) a'!AB58</f>
        <v>1.5816650000000002E-2</v>
      </c>
      <c r="AC58">
        <f>'mu (tau) a'!AC58-'mu (1) a'!AC58</f>
        <v>1.545729E-2</v>
      </c>
      <c r="AD58">
        <f>'mu (tau) a'!AD58-'mu (1) a'!AD58</f>
        <v>1.525324E-2</v>
      </c>
      <c r="AE58">
        <f>'mu (tau) a'!AE58-'mu (1) a'!AE58</f>
        <v>1.520933E-2</v>
      </c>
    </row>
    <row r="59" spans="1:31">
      <c r="A59">
        <v>58</v>
      </c>
      <c r="B59">
        <f>'mu (tau) a'!B59-'mu (1) a'!B59</f>
        <v>2.6503860000000001E-2</v>
      </c>
      <c r="C59">
        <f>'mu (tau) a'!C59-'mu (1) a'!C59</f>
        <v>2.4227220000000001E-2</v>
      </c>
      <c r="D59">
        <f>'mu (tau) a'!D59-'mu (1) a'!D59</f>
        <v>2.6121700000000001E-2</v>
      </c>
      <c r="E59">
        <f>'mu (tau) a'!E59-'mu (1) a'!E59</f>
        <v>2.580358E-2</v>
      </c>
      <c r="F59">
        <f>'mu (tau) a'!F59-'mu (1) a'!F59</f>
        <v>2.422566E-2</v>
      </c>
      <c r="G59">
        <f>'mu (tau) a'!G59-'mu (1) a'!G59</f>
        <v>2.208707E-2</v>
      </c>
      <c r="H59">
        <f>'mu (tau) a'!H59-'mu (1) a'!H59</f>
        <v>2.2018909999999999E-2</v>
      </c>
      <c r="I59">
        <f>'mu (tau) a'!I59-'mu (1) a'!I59</f>
        <v>2.183626E-2</v>
      </c>
      <c r="J59">
        <f>'mu (tau) a'!J59-'mu (1) a'!J59</f>
        <v>2.324012E-2</v>
      </c>
      <c r="K59">
        <f>'mu (tau) a'!K59-'mu (1) a'!K59</f>
        <v>2.2921250000000001E-2</v>
      </c>
      <c r="L59">
        <f>'mu (tau) a'!L59-'mu (1) a'!L59</f>
        <v>2.2757840000000001E-2</v>
      </c>
      <c r="M59">
        <f>'mu (tau) a'!M59-'mu (1) a'!M59</f>
        <v>2.2335090000000002E-2</v>
      </c>
      <c r="N59">
        <f>'mu (tau) a'!N59-'mu (1) a'!N59</f>
        <v>2.2080680000000002E-2</v>
      </c>
      <c r="O59">
        <f>'mu (tau) a'!O59-'mu (1) a'!O59</f>
        <v>2.0359770000000003E-2</v>
      </c>
      <c r="P59">
        <f>'mu (tau) a'!P59-'mu (1) a'!P59</f>
        <v>1.9854779999999999E-2</v>
      </c>
      <c r="Q59">
        <f>'mu (tau) a'!Q59-'mu (1) a'!Q59</f>
        <v>1.9483110000000001E-2</v>
      </c>
      <c r="R59">
        <f>'mu (tau) a'!R59-'mu (1) a'!R59</f>
        <v>1.9379280000000002E-2</v>
      </c>
      <c r="S59">
        <f>'mu (tau) a'!S59-'mu (1) a'!S59</f>
        <v>1.9019620000000001E-2</v>
      </c>
      <c r="T59">
        <f>'mu (tau) a'!T59-'mu (1) a'!T59</f>
        <v>1.89438E-2</v>
      </c>
      <c r="U59">
        <f>'mu (tau) a'!U59-'mu (1) a'!U59</f>
        <v>1.8653119999999999E-2</v>
      </c>
      <c r="V59">
        <f>'mu (tau) a'!V59-'mu (1) a'!V59</f>
        <v>1.848348E-2</v>
      </c>
      <c r="W59">
        <f>'mu (tau) a'!W59-'mu (1) a'!W59</f>
        <v>1.8356310000000001E-2</v>
      </c>
      <c r="X59">
        <f>'mu (tau) a'!X59-'mu (1) a'!X59</f>
        <v>1.7941179999999998E-2</v>
      </c>
      <c r="Y59">
        <f>'mu (tau) a'!Y59-'mu (1) a'!Y59</f>
        <v>1.7855100000000002E-2</v>
      </c>
      <c r="Z59">
        <f>'mu (tau) a'!Z59-'mu (1) a'!Z59</f>
        <v>1.7559549999999997E-2</v>
      </c>
      <c r="AA59">
        <f>'mu (tau) a'!AA59-'mu (1) a'!AA59</f>
        <v>1.7252459999999997E-2</v>
      </c>
      <c r="AB59">
        <f>'mu (tau) a'!AB59-'mu (1) a'!AB59</f>
        <v>1.7139519999999998E-2</v>
      </c>
      <c r="AC59">
        <f>'mu (tau) a'!AC59-'mu (1) a'!AC59</f>
        <v>1.6768730000000003E-2</v>
      </c>
      <c r="AD59">
        <f>'mu (tau) a'!AD59-'mu (1) a'!AD59</f>
        <v>1.655477E-2</v>
      </c>
      <c r="AE59">
        <f>'mu (tau) a'!AE59-'mu (1) a'!AE59</f>
        <v>1.6498820000000001E-2</v>
      </c>
    </row>
    <row r="60" spans="1:31">
      <c r="A60">
        <v>59</v>
      </c>
      <c r="B60">
        <f>'mu (tau) a'!B60-'mu (1) a'!B60</f>
        <v>2.8272769999999999E-2</v>
      </c>
      <c r="C60">
        <f>'mu (tau) a'!C60-'mu (1) a'!C60</f>
        <v>2.590421E-2</v>
      </c>
      <c r="D60">
        <f>'mu (tau) a'!D60-'mu (1) a'!D60</f>
        <v>2.7922820000000001E-2</v>
      </c>
      <c r="E60">
        <f>'mu (tau) a'!E60-'mu (1) a'!E60</f>
        <v>2.7467800000000001E-2</v>
      </c>
      <c r="F60">
        <f>'mu (tau) a'!F60-'mu (1) a'!F60</f>
        <v>2.5803339999999998E-2</v>
      </c>
      <c r="G60">
        <f>'mu (tau) a'!G60-'mu (1) a'!G60</f>
        <v>2.3716559999999998E-2</v>
      </c>
      <c r="H60">
        <f>'mu (tau) a'!H60-'mu (1) a'!H60</f>
        <v>2.364436E-2</v>
      </c>
      <c r="I60">
        <f>'mu (tau) a'!I60-'mu (1) a'!I60</f>
        <v>2.3452609999999999E-2</v>
      </c>
      <c r="J60">
        <f>'mu (tau) a'!J60-'mu (1) a'!J60</f>
        <v>2.4913479999999998E-2</v>
      </c>
      <c r="K60">
        <f>'mu (tau) a'!K60-'mu (1) a'!K60</f>
        <v>2.4509219999999998E-2</v>
      </c>
      <c r="L60">
        <f>'mu (tau) a'!L60-'mu (1) a'!L60</f>
        <v>2.4387619999999999E-2</v>
      </c>
      <c r="M60">
        <f>'mu (tau) a'!M60-'mu (1) a'!M60</f>
        <v>2.3897450000000001E-2</v>
      </c>
      <c r="N60">
        <f>'mu (tau) a'!N60-'mu (1) a'!N60</f>
        <v>2.3671580000000001E-2</v>
      </c>
      <c r="O60">
        <f>'mu (tau) a'!O60-'mu (1) a'!O60</f>
        <v>2.1870690000000002E-2</v>
      </c>
      <c r="P60">
        <f>'mu (tau) a'!P60-'mu (1) a'!P60</f>
        <v>2.1339879999999999E-2</v>
      </c>
      <c r="Q60">
        <f>'mu (tau) a'!Q60-'mu (1) a'!Q60</f>
        <v>2.0947500000000001E-2</v>
      </c>
      <c r="R60">
        <f>'mu (tau) a'!R60-'mu (1) a'!R60</f>
        <v>2.0833879999999999E-2</v>
      </c>
      <c r="S60">
        <f>'mu (tau) a'!S60-'mu (1) a'!S60</f>
        <v>2.043969E-2</v>
      </c>
      <c r="T60">
        <f>'mu (tau) a'!T60-'mu (1) a'!T60</f>
        <v>2.035358E-2</v>
      </c>
      <c r="U60">
        <f>'mu (tau) a'!U60-'mu (1) a'!U60</f>
        <v>2.0047369999999998E-2</v>
      </c>
      <c r="V60">
        <f>'mu (tau) a'!V60-'mu (1) a'!V60</f>
        <v>1.9858560000000001E-2</v>
      </c>
      <c r="W60">
        <f>'mu (tau) a'!W60-'mu (1) a'!W60</f>
        <v>1.972931E-2</v>
      </c>
      <c r="X60">
        <f>'mu (tau) a'!X60-'mu (1) a'!X60</f>
        <v>1.9298349999999999E-2</v>
      </c>
      <c r="Y60">
        <f>'mu (tau) a'!Y60-'mu (1) a'!Y60</f>
        <v>1.921548E-2</v>
      </c>
      <c r="Z60">
        <f>'mu (tau) a'!Z60-'mu (1) a'!Z60</f>
        <v>1.8909059999999998E-2</v>
      </c>
      <c r="AA60">
        <f>'mu (tau) a'!AA60-'mu (1) a'!AA60</f>
        <v>1.859423E-2</v>
      </c>
      <c r="AB60">
        <f>'mu (tau) a'!AB60-'mu (1) a'!AB60</f>
        <v>1.8481009999999999E-2</v>
      </c>
      <c r="AC60">
        <f>'mu (tau) a'!AC60-'mu (1) a'!AC60</f>
        <v>1.8097420000000003E-2</v>
      </c>
      <c r="AD60">
        <f>'mu (tau) a'!AD60-'mu (1) a'!AD60</f>
        <v>1.7874310000000001E-2</v>
      </c>
      <c r="AE60">
        <f>'mu (tau) a'!AE60-'mu (1) a'!AE60</f>
        <v>1.780901E-2</v>
      </c>
    </row>
    <row r="61" spans="1:31">
      <c r="A61">
        <v>60</v>
      </c>
      <c r="B61">
        <f>'mu (tau) a'!B61-'mu (1) a'!B61</f>
        <v>3.0971520000000002E-2</v>
      </c>
      <c r="C61">
        <f>'mu (tau) a'!C61-'mu (1) a'!C61</f>
        <v>2.8496870000000001E-2</v>
      </c>
      <c r="D61">
        <f>'mu (tau) a'!D61-'mu (1) a'!D61</f>
        <v>3.0652170000000003E-2</v>
      </c>
      <c r="E61">
        <f>'mu (tau) a'!E61-'mu (1) a'!E61</f>
        <v>3.0059210000000003E-2</v>
      </c>
      <c r="F61">
        <f>'mu (tau) a'!F61-'mu (1) a'!F61</f>
        <v>2.829922E-2</v>
      </c>
      <c r="G61">
        <f>'mu (tau) a'!G61-'mu (1) a'!G61</f>
        <v>2.6270559999999998E-2</v>
      </c>
      <c r="H61">
        <f>'mu (tau) a'!H61-'mu (1) a'!H61</f>
        <v>2.619645E-2</v>
      </c>
      <c r="I61">
        <f>'mu (tau) a'!I61-'mu (1) a'!I61</f>
        <v>2.5982579999999998E-2</v>
      </c>
      <c r="J61">
        <f>'mu (tau) a'!J61-'mu (1) a'!J61</f>
        <v>2.750356E-2</v>
      </c>
      <c r="K61">
        <f>'mu (tau) a'!K61-'mu (1) a'!K61</f>
        <v>2.7007529999999998E-2</v>
      </c>
      <c r="L61">
        <f>'mu (tau) a'!L61-'mu (1) a'!L61</f>
        <v>2.691176E-2</v>
      </c>
      <c r="M61">
        <f>'mu (tau) a'!M61-'mu (1) a'!M61</f>
        <v>2.6335909999999997E-2</v>
      </c>
      <c r="N61">
        <f>'mu (tau) a'!N61-'mu (1) a'!N61</f>
        <v>2.6127620000000001E-2</v>
      </c>
      <c r="O61">
        <f>'mu (tau) a'!O61-'mu (1) a'!O61</f>
        <v>2.4219460000000002E-2</v>
      </c>
      <c r="P61">
        <f>'mu (tau) a'!P61-'mu (1) a'!P61</f>
        <v>2.3640270000000001E-2</v>
      </c>
      <c r="Q61">
        <f>'mu (tau) a'!Q61-'mu (1) a'!Q61</f>
        <v>2.319951E-2</v>
      </c>
      <c r="R61">
        <f>'mu (tau) a'!R61-'mu (1) a'!R61</f>
        <v>2.3051290000000002E-2</v>
      </c>
      <c r="S61">
        <f>'mu (tau) a'!S61-'mu (1) a'!S61</f>
        <v>2.2612650000000001E-2</v>
      </c>
      <c r="T61">
        <f>'mu (tau) a'!T61-'mu (1) a'!T61</f>
        <v>2.247795E-2</v>
      </c>
      <c r="U61">
        <f>'mu (tau) a'!U61-'mu (1) a'!U61</f>
        <v>2.2128749999999999E-2</v>
      </c>
      <c r="V61">
        <f>'mu (tau) a'!V61-'mu (1) a'!V61</f>
        <v>2.191777E-2</v>
      </c>
      <c r="W61">
        <f>'mu (tau) a'!W61-'mu (1) a'!W61</f>
        <v>2.175964E-2</v>
      </c>
      <c r="X61">
        <f>'mu (tau) a'!X61-'mu (1) a'!X61</f>
        <v>2.1296659999999999E-2</v>
      </c>
      <c r="Y61">
        <f>'mu (tau) a'!Y61-'mu (1) a'!Y61</f>
        <v>2.121338E-2</v>
      </c>
      <c r="Z61">
        <f>'mu (tau) a'!Z61-'mu (1) a'!Z61</f>
        <v>2.0879269999999998E-2</v>
      </c>
      <c r="AA61">
        <f>'mu (tau) a'!AA61-'mu (1) a'!AA61</f>
        <v>2.0547309999999999E-2</v>
      </c>
      <c r="AB61">
        <f>'mu (tau) a'!AB61-'mu (1) a'!AB61</f>
        <v>2.042325E-2</v>
      </c>
      <c r="AC61">
        <f>'mu (tau) a'!AC61-'mu (1) a'!AC61</f>
        <v>2.0018690000000002E-2</v>
      </c>
      <c r="AD61">
        <f>'mu (tau) a'!AD61-'mu (1) a'!AD61</f>
        <v>1.9783620000000002E-2</v>
      </c>
      <c r="AE61">
        <f>'mu (tau) a'!AE61-'mu (1) a'!AE61</f>
        <v>1.969887E-2</v>
      </c>
    </row>
    <row r="62" spans="1:31">
      <c r="A62">
        <v>61</v>
      </c>
      <c r="B62">
        <f>'mu (tau) a'!B62-'mu (1) a'!B62</f>
        <v>3.2615900000000003E-2</v>
      </c>
      <c r="C62">
        <f>'mu (tau) a'!C62-'mu (1) a'!C62</f>
        <v>3.002465E-2</v>
      </c>
      <c r="D62">
        <f>'mu (tau) a'!D62-'mu (1) a'!D62</f>
        <v>3.231883E-2</v>
      </c>
      <c r="E62">
        <f>'mu (tau) a'!E62-'mu (1) a'!E62</f>
        <v>3.1572009999999998E-2</v>
      </c>
      <c r="F62">
        <f>'mu (tau) a'!F62-'mu (1) a'!F62</f>
        <v>2.9735350000000001E-2</v>
      </c>
      <c r="G62">
        <f>'mu (tau) a'!G62-'mu (1) a'!G62</f>
        <v>2.775673E-2</v>
      </c>
      <c r="H62">
        <f>'mu (tau) a'!H62-'mu (1) a'!H62</f>
        <v>2.7682390000000001E-2</v>
      </c>
      <c r="I62">
        <f>'mu (tau) a'!I62-'mu (1) a'!I62</f>
        <v>2.7460459999999999E-2</v>
      </c>
      <c r="J62">
        <f>'mu (tau) a'!J62-'mu (1) a'!J62</f>
        <v>2.9054940000000001E-2</v>
      </c>
      <c r="K62">
        <f>'mu (tau) a'!K62-'mu (1) a'!K62</f>
        <v>2.8481200000000002E-2</v>
      </c>
      <c r="L62">
        <f>'mu (tau) a'!L62-'mu (1) a'!L62</f>
        <v>2.8442680000000001E-2</v>
      </c>
      <c r="M62">
        <f>'mu (tau) a'!M62-'mu (1) a'!M62</f>
        <v>2.7789149999999999E-2</v>
      </c>
      <c r="N62">
        <f>'mu (tau) a'!N62-'mu (1) a'!N62</f>
        <v>2.7625710000000001E-2</v>
      </c>
      <c r="O62">
        <f>'mu (tau) a'!O62-'mu (1) a'!O62</f>
        <v>2.5628790000000002E-2</v>
      </c>
      <c r="P62">
        <f>'mu (tau) a'!P62-'mu (1) a'!P62</f>
        <v>2.5027609999999999E-2</v>
      </c>
      <c r="Q62">
        <f>'mu (tau) a'!Q62-'mu (1) a'!Q62</f>
        <v>2.4571139999999998E-2</v>
      </c>
      <c r="R62">
        <f>'mu (tau) a'!R62-'mu (1) a'!R62</f>
        <v>2.4415640000000002E-2</v>
      </c>
      <c r="S62">
        <f>'mu (tau) a'!S62-'mu (1) a'!S62</f>
        <v>2.3958650000000001E-2</v>
      </c>
      <c r="T62">
        <f>'mu (tau) a'!T62-'mu (1) a'!T62</f>
        <v>2.382374E-2</v>
      </c>
      <c r="U62">
        <f>'mu (tau) a'!U62-'mu (1) a'!U62</f>
        <v>2.3445549999999999E-2</v>
      </c>
      <c r="V62">
        <f>'mu (tau) a'!V62-'mu (1) a'!V62</f>
        <v>2.3231140000000001E-2</v>
      </c>
      <c r="W62">
        <f>'mu (tau) a'!W62-'mu (1) a'!W62</f>
        <v>2.3085290000000001E-2</v>
      </c>
      <c r="X62">
        <f>'mu (tau) a'!X62-'mu (1) a'!X62</f>
        <v>2.2600829999999999E-2</v>
      </c>
      <c r="Y62">
        <f>'mu (tau) a'!Y62-'mu (1) a'!Y62</f>
        <v>2.2528019999999999E-2</v>
      </c>
      <c r="Z62">
        <f>'mu (tau) a'!Z62-'mu (1) a'!Z62</f>
        <v>2.2193389999999997E-2</v>
      </c>
      <c r="AA62">
        <f>'mu (tau) a'!AA62-'mu (1) a'!AA62</f>
        <v>2.186128E-2</v>
      </c>
      <c r="AB62">
        <f>'mu (tau) a'!AB62-'mu (1) a'!AB62</f>
        <v>2.1747639999999999E-2</v>
      </c>
      <c r="AC62">
        <f>'mu (tau) a'!AC62-'mu (1) a'!AC62</f>
        <v>2.1334510000000001E-2</v>
      </c>
      <c r="AD62">
        <f>'mu (tau) a'!AD62-'mu (1) a'!AD62</f>
        <v>2.109099E-2</v>
      </c>
      <c r="AE62">
        <f>'mu (tau) a'!AE62-'mu (1) a'!AE62</f>
        <v>2.100637E-2</v>
      </c>
    </row>
    <row r="63" spans="1:31">
      <c r="A63">
        <v>62</v>
      </c>
      <c r="B63">
        <f>'mu (tau) a'!B63-'mu (1) a'!B63</f>
        <v>3.5708539999999997E-2</v>
      </c>
      <c r="C63">
        <f>'mu (tau) a'!C63-'mu (1) a'!C63</f>
        <v>3.297949E-2</v>
      </c>
      <c r="D63">
        <f>'mu (tau) a'!D63-'mu (1) a'!D63</f>
        <v>3.5427179999999996E-2</v>
      </c>
      <c r="E63">
        <f>'mu (tau) a'!E63-'mu (1) a'!E63</f>
        <v>3.4500360000000001E-2</v>
      </c>
      <c r="F63">
        <f>'mu (tau) a'!F63-'mu (1) a'!F63</f>
        <v>3.2614699999999996E-2</v>
      </c>
      <c r="G63">
        <f>'mu (tau) a'!G63-'mu (1) a'!G63</f>
        <v>3.0663950000000002E-2</v>
      </c>
      <c r="H63">
        <f>'mu (tau) a'!H63-'mu (1) a'!H63</f>
        <v>3.0587990000000002E-2</v>
      </c>
      <c r="I63">
        <f>'mu (tau) a'!I63-'mu (1) a'!I63</f>
        <v>3.0344070000000001E-2</v>
      </c>
      <c r="J63">
        <f>'mu (tau) a'!J63-'mu (1) a'!J63</f>
        <v>3.201445E-2</v>
      </c>
      <c r="K63">
        <f>'mu (tau) a'!K63-'mu (1) a'!K63</f>
        <v>3.133205E-2</v>
      </c>
      <c r="L63">
        <f>'mu (tau) a'!L63-'mu (1) a'!L63</f>
        <v>3.1342230000000006E-2</v>
      </c>
      <c r="M63">
        <f>'mu (tau) a'!M63-'mu (1) a'!M63</f>
        <v>3.0596060000000001E-2</v>
      </c>
      <c r="N63">
        <f>'mu (tau) a'!N63-'mu (1) a'!N63</f>
        <v>3.0444160000000001E-2</v>
      </c>
      <c r="O63">
        <f>'mu (tau) a'!O63-'mu (1) a'!O63</f>
        <v>2.8319960000000002E-2</v>
      </c>
      <c r="P63">
        <f>'mu (tau) a'!P63-'mu (1) a'!P63</f>
        <v>2.766621E-2</v>
      </c>
      <c r="Q63">
        <f>'mu (tau) a'!Q63-'mu (1) a'!Q63</f>
        <v>2.71548E-2</v>
      </c>
      <c r="R63">
        <f>'mu (tau) a'!R63-'mu (1) a'!R63</f>
        <v>2.6955090000000001E-2</v>
      </c>
      <c r="S63">
        <f>'mu (tau) a'!S63-'mu (1) a'!S63</f>
        <v>2.6443669999999999E-2</v>
      </c>
      <c r="T63">
        <f>'mu (tau) a'!T63-'mu (1) a'!T63</f>
        <v>2.6265339999999998E-2</v>
      </c>
      <c r="U63">
        <f>'mu (tau) a'!U63-'mu (1) a'!U63</f>
        <v>2.5837469999999998E-2</v>
      </c>
      <c r="V63">
        <f>'mu (tau) a'!V63-'mu (1) a'!V63</f>
        <v>2.5574340000000001E-2</v>
      </c>
      <c r="W63">
        <f>'mu (tau) a'!W63-'mu (1) a'!W63</f>
        <v>2.540883E-2</v>
      </c>
      <c r="X63">
        <f>'mu (tau) a'!X63-'mu (1) a'!X63</f>
        <v>2.4893789999999999E-2</v>
      </c>
      <c r="Y63">
        <f>'mu (tau) a'!Y63-'mu (1) a'!Y63</f>
        <v>2.4808719999999999E-2</v>
      </c>
      <c r="Z63">
        <f>'mu (tau) a'!Z63-'mu (1) a'!Z63</f>
        <v>2.4446339999999997E-2</v>
      </c>
      <c r="AA63">
        <f>'mu (tau) a'!AA63-'mu (1) a'!AA63</f>
        <v>2.409907E-2</v>
      </c>
      <c r="AB63">
        <f>'mu (tau) a'!AB63-'mu (1) a'!AB63</f>
        <v>2.398001E-2</v>
      </c>
      <c r="AC63">
        <f>'mu (tau) a'!AC63-'mu (1) a'!AC63</f>
        <v>2.3548530000000002E-2</v>
      </c>
      <c r="AD63">
        <f>'mu (tau) a'!AD63-'mu (1) a'!AD63</f>
        <v>2.3289810000000001E-2</v>
      </c>
      <c r="AE63">
        <f>'mu (tau) a'!AE63-'mu (1) a'!AE63</f>
        <v>2.3185009999999999E-2</v>
      </c>
    </row>
    <row r="64" spans="1:31">
      <c r="A64">
        <v>63</v>
      </c>
      <c r="B64">
        <f>'mu (tau) a'!B64-'mu (1) a'!B64</f>
        <v>3.8536720000000003E-2</v>
      </c>
      <c r="C64">
        <f>'mu (tau) a'!C64-'mu (1) a'!C64</f>
        <v>3.5631309999999999E-2</v>
      </c>
      <c r="D64">
        <f>'mu (tau) a'!D64-'mu (1) a'!D64</f>
        <v>3.8240539999999996E-2</v>
      </c>
      <c r="E64">
        <f>'mu (tau) a'!E64-'mu (1) a'!E64</f>
        <v>3.714303E-2</v>
      </c>
      <c r="F64">
        <f>'mu (tau) a'!F64-'mu (1) a'!F64</f>
        <v>3.5191069999999998E-2</v>
      </c>
      <c r="G64">
        <f>'mu (tau) a'!G64-'mu (1) a'!G64</f>
        <v>3.3236450000000001E-2</v>
      </c>
      <c r="H64">
        <f>'mu (tau) a'!H64-'mu (1) a'!H64</f>
        <v>3.3166640000000004E-2</v>
      </c>
      <c r="I64">
        <f>'mu (tau) a'!I64-'mu (1) a'!I64</f>
        <v>3.2906079999999997E-2</v>
      </c>
      <c r="J64">
        <f>'mu (tau) a'!J64-'mu (1) a'!J64</f>
        <v>3.4671E-2</v>
      </c>
      <c r="K64">
        <f>'mu (tau) a'!K64-'mu (1) a'!K64</f>
        <v>3.3894460000000001E-2</v>
      </c>
      <c r="L64">
        <f>'mu (tau) a'!L64-'mu (1) a'!L64</f>
        <v>3.394718E-2</v>
      </c>
      <c r="M64">
        <f>'mu (tau) a'!M64-'mu (1) a'!M64</f>
        <v>3.3122439999999996E-2</v>
      </c>
      <c r="N64">
        <f>'mu (tau) a'!N64-'mu (1) a'!N64</f>
        <v>3.2994229999999999E-2</v>
      </c>
      <c r="O64">
        <f>'mu (tau) a'!O64-'mu (1) a'!O64</f>
        <v>3.0728120000000005E-2</v>
      </c>
      <c r="P64">
        <f>'mu (tau) a'!P64-'mu (1) a'!P64</f>
        <v>3.002954E-2</v>
      </c>
      <c r="Q64">
        <f>'mu (tau) a'!Q64-'mu (1) a'!Q64</f>
        <v>2.9474480000000001E-2</v>
      </c>
      <c r="R64">
        <f>'mu (tau) a'!R64-'mu (1) a'!R64</f>
        <v>2.9239100000000001E-2</v>
      </c>
      <c r="S64">
        <f>'mu (tau) a'!S64-'mu (1) a'!S64</f>
        <v>2.8678020000000002E-2</v>
      </c>
      <c r="T64">
        <f>'mu (tau) a'!T64-'mu (1) a'!T64</f>
        <v>2.8465279999999999E-2</v>
      </c>
      <c r="U64">
        <f>'mu (tau) a'!U64-'mu (1) a'!U64</f>
        <v>2.7990560000000001E-2</v>
      </c>
      <c r="V64">
        <f>'mu (tau) a'!V64-'mu (1) a'!V64</f>
        <v>2.7699350000000001E-2</v>
      </c>
      <c r="W64">
        <f>'mu (tau) a'!W64-'mu (1) a'!W64</f>
        <v>2.7503730000000001E-2</v>
      </c>
      <c r="X64">
        <f>'mu (tau) a'!X64-'mu (1) a'!X64</f>
        <v>2.6955979999999997E-2</v>
      </c>
      <c r="Y64">
        <f>'mu (tau) a'!Y64-'mu (1) a'!Y64</f>
        <v>2.6877290000000002E-2</v>
      </c>
      <c r="Z64">
        <f>'mu (tau) a'!Z64-'mu (1) a'!Z64</f>
        <v>2.6483089999999997E-2</v>
      </c>
      <c r="AA64">
        <f>'mu (tau) a'!AA64-'mu (1) a'!AA64</f>
        <v>2.6125389999999998E-2</v>
      </c>
      <c r="AB64">
        <f>'mu (tau) a'!AB64-'mu (1) a'!AB64</f>
        <v>2.600978E-2</v>
      </c>
      <c r="AC64">
        <f>'mu (tau) a'!AC64-'mu (1) a'!AC64</f>
        <v>2.5563860000000001E-2</v>
      </c>
      <c r="AD64">
        <f>'mu (tau) a'!AD64-'mu (1) a'!AD64</f>
        <v>2.5290240000000002E-2</v>
      </c>
      <c r="AE64">
        <f>'mu (tau) a'!AE64-'mu (1) a'!AE64</f>
        <v>2.517467E-2</v>
      </c>
    </row>
    <row r="65" spans="1:31">
      <c r="A65">
        <v>64</v>
      </c>
      <c r="B65">
        <f>'mu (tau) a'!B65-'mu (1) a'!B65</f>
        <v>4.1699519999999997E-2</v>
      </c>
      <c r="C65">
        <f>'mu (tau) a'!C65-'mu (1) a'!C65</f>
        <v>3.8599510000000004E-2</v>
      </c>
      <c r="D65">
        <f>'mu (tau) a'!D65-'mu (1) a'!D65</f>
        <v>4.1374749999999995E-2</v>
      </c>
      <c r="E65">
        <f>'mu (tau) a'!E65-'mu (1) a'!E65</f>
        <v>4.0122599999999994E-2</v>
      </c>
      <c r="F65">
        <f>'mu (tau) a'!F65-'mu (1) a'!F65</f>
        <v>3.8060139999999999E-2</v>
      </c>
      <c r="G65">
        <f>'mu (tau) a'!G65-'mu (1) a'!G65</f>
        <v>3.607424E-2</v>
      </c>
      <c r="H65">
        <f>'mu (tau) a'!H65-'mu (1) a'!H65</f>
        <v>3.6010850000000004E-2</v>
      </c>
      <c r="I65">
        <f>'mu (tau) a'!I65-'mu (1) a'!I65</f>
        <v>3.5739449999999999E-2</v>
      </c>
      <c r="J65">
        <f>'mu (tau) a'!J65-'mu (1) a'!J65</f>
        <v>3.7618780000000004E-2</v>
      </c>
      <c r="K65">
        <f>'mu (tau) a'!K65-'mu (1) a'!K65</f>
        <v>3.6754879999999997E-2</v>
      </c>
      <c r="L65">
        <f>'mu (tau) a'!L65-'mu (1) a'!L65</f>
        <v>3.6842620000000006E-2</v>
      </c>
      <c r="M65">
        <f>'mu (tau) a'!M65-'mu (1) a'!M65</f>
        <v>3.5934229999999998E-2</v>
      </c>
      <c r="N65">
        <f>'mu (tau) a'!N65-'mu (1) a'!N65</f>
        <v>3.5826169999999997E-2</v>
      </c>
      <c r="O65">
        <f>'mu (tau) a'!O65-'mu (1) a'!O65</f>
        <v>3.3407010000000001E-2</v>
      </c>
      <c r="P65">
        <f>'mu (tau) a'!P65-'mu (1) a'!P65</f>
        <v>3.2651819999999998E-2</v>
      </c>
      <c r="Q65">
        <f>'mu (tau) a'!Q65-'mu (1) a'!Q65</f>
        <v>3.2049689999999999E-2</v>
      </c>
      <c r="R65">
        <f>'mu (tau) a'!R65-'mu (1) a'!R65</f>
        <v>3.1777089999999994E-2</v>
      </c>
      <c r="S65">
        <f>'mu (tau) a'!S65-'mu (1) a'!S65</f>
        <v>3.1159520000000003E-2</v>
      </c>
      <c r="T65">
        <f>'mu (tau) a'!T65-'mu (1) a'!T65</f>
        <v>3.0906900000000001E-2</v>
      </c>
      <c r="U65">
        <f>'mu (tau) a'!U65-'mu (1) a'!U65</f>
        <v>3.0377169999999998E-2</v>
      </c>
      <c r="V65">
        <f>'mu (tau) a'!V65-'mu (1) a'!V65</f>
        <v>3.005006E-2</v>
      </c>
      <c r="W65">
        <f>'mu (tau) a'!W65-'mu (1) a'!W65</f>
        <v>2.9837789999999999E-2</v>
      </c>
      <c r="X65">
        <f>'mu (tau) a'!X65-'mu (1) a'!X65</f>
        <v>2.9234679999999999E-2</v>
      </c>
      <c r="Y65">
        <f>'mu (tau) a'!Y65-'mu (1) a'!Y65</f>
        <v>2.91563E-2</v>
      </c>
      <c r="Z65">
        <f>'mu (tau) a'!Z65-'mu (1) a'!Z65</f>
        <v>2.8745939999999998E-2</v>
      </c>
      <c r="AA65">
        <f>'mu (tau) a'!AA65-'mu (1) a'!AA65</f>
        <v>2.8363359999999997E-2</v>
      </c>
      <c r="AB65">
        <f>'mu (tau) a'!AB65-'mu (1) a'!AB65</f>
        <v>2.8252530000000001E-2</v>
      </c>
      <c r="AC65">
        <f>'mu (tau) a'!AC65-'mu (1) a'!AC65</f>
        <v>2.7792520000000001E-2</v>
      </c>
      <c r="AD65">
        <f>'mu (tau) a'!AD65-'mu (1) a'!AD65</f>
        <v>2.7504010000000002E-2</v>
      </c>
      <c r="AE65">
        <f>'mu (tau) a'!AE65-'mu (1) a'!AE65</f>
        <v>2.737933E-2</v>
      </c>
    </row>
    <row r="66" spans="1:31">
      <c r="A66">
        <v>65</v>
      </c>
      <c r="B66">
        <f>'mu (tau) a'!B66-'mu (1) a'!B66</f>
        <v>4.5238210000000001E-2</v>
      </c>
      <c r="C66">
        <f>'mu (tau) a'!C66-'mu (1) a'!C66</f>
        <v>4.1943370000000001E-2</v>
      </c>
      <c r="D66">
        <f>'mu (tau) a'!D66-'mu (1) a'!D66</f>
        <v>4.4907869999999996E-2</v>
      </c>
      <c r="E66">
        <f>'mu (tau) a'!E66-'mu (1) a'!E66</f>
        <v>4.3496919999999994E-2</v>
      </c>
      <c r="F66">
        <f>'mu (tau) a'!F66-'mu (1) a'!F66</f>
        <v>4.1285299999999997E-2</v>
      </c>
      <c r="G66">
        <f>'mu (tau) a'!G66-'mu (1) a'!G66</f>
        <v>3.9257130000000001E-2</v>
      </c>
      <c r="H66">
        <f>'mu (tau) a'!H66-'mu (1) a'!H66</f>
        <v>3.9194930000000003E-2</v>
      </c>
      <c r="I66">
        <f>'mu (tau) a'!I66-'mu (1) a'!I66</f>
        <v>3.8911590000000003E-2</v>
      </c>
      <c r="J66">
        <f>'mu (tau) a'!J66-'mu (1) a'!J66</f>
        <v>4.0925200000000002E-2</v>
      </c>
      <c r="K66">
        <f>'mu (tau) a'!K66-'mu (1) a'!K66</f>
        <v>3.9978649999999998E-2</v>
      </c>
      <c r="L66">
        <f>'mu (tau) a'!L66-'mu (1) a'!L66</f>
        <v>4.0091980000000006E-2</v>
      </c>
      <c r="M66">
        <f>'mu (tau) a'!M66-'mu (1) a'!M66</f>
        <v>3.9104949999999999E-2</v>
      </c>
      <c r="N66">
        <f>'mu (tau) a'!N66-'mu (1) a'!N66</f>
        <v>3.9003369999999996E-2</v>
      </c>
      <c r="O66">
        <f>'mu (tau) a'!O66-'mu (1) a'!O66</f>
        <v>3.6420950000000001E-2</v>
      </c>
      <c r="P66">
        <f>'mu (tau) a'!P66-'mu (1) a'!P66</f>
        <v>3.5613869999999999E-2</v>
      </c>
      <c r="Q66">
        <f>'mu (tau) a'!Q66-'mu (1) a'!Q66</f>
        <v>3.495181E-2</v>
      </c>
      <c r="R66">
        <f>'mu (tau) a'!R66-'mu (1) a'!R66</f>
        <v>3.4638349999999998E-2</v>
      </c>
      <c r="S66">
        <f>'mu (tau) a'!S66-'mu (1) a'!S66</f>
        <v>3.3960629999999999E-2</v>
      </c>
      <c r="T66">
        <f>'mu (tau) a'!T66-'mu (1) a'!T66</f>
        <v>3.3661749999999997E-2</v>
      </c>
      <c r="U66">
        <f>'mu (tau) a'!U66-'mu (1) a'!U66</f>
        <v>3.3069290000000001E-2</v>
      </c>
      <c r="V66">
        <f>'mu (tau) a'!V66-'mu (1) a'!V66</f>
        <v>3.26983E-2</v>
      </c>
      <c r="W66">
        <f>'mu (tau) a'!W66-'mu (1) a'!W66</f>
        <v>3.246243E-2</v>
      </c>
      <c r="X66">
        <f>'mu (tau) a'!X66-'mu (1) a'!X66</f>
        <v>3.1815860000000001E-2</v>
      </c>
      <c r="Y66">
        <f>'mu (tau) a'!Y66-'mu (1) a'!Y66</f>
        <v>3.1717189999999999E-2</v>
      </c>
      <c r="Z66">
        <f>'mu (tau) a'!Z66-'mu (1) a'!Z66</f>
        <v>3.128032E-2</v>
      </c>
      <c r="AA66">
        <f>'mu (tau) a'!AA66-'mu (1) a'!AA66</f>
        <v>3.0890859999999999E-2</v>
      </c>
      <c r="AB66">
        <f>'mu (tau) a'!AB66-'mu (1) a'!AB66</f>
        <v>3.0771609999999998E-2</v>
      </c>
      <c r="AC66">
        <f>'mu (tau) a'!AC66-'mu (1) a'!AC66</f>
        <v>3.0297150000000002E-2</v>
      </c>
      <c r="AD66">
        <f>'mu (tau) a'!AD66-'mu (1) a'!AD66</f>
        <v>2.9991530000000002E-2</v>
      </c>
      <c r="AE66">
        <f>'mu (tau) a'!AE66-'mu (1) a'!AE66</f>
        <v>2.985809E-2</v>
      </c>
    </row>
    <row r="67" spans="1:31">
      <c r="A67">
        <v>66</v>
      </c>
      <c r="B67">
        <f>'mu (tau) a'!B67-'mu (1) a'!B67</f>
        <v>4.8556250000000002E-2</v>
      </c>
      <c r="C67">
        <f>'mu (tau) a'!C67-'mu (1) a'!C67</f>
        <v>4.5055150000000002E-2</v>
      </c>
      <c r="D67">
        <f>'mu (tau) a'!D67-'mu (1) a'!D67</f>
        <v>4.8237479999999999E-2</v>
      </c>
      <c r="E67">
        <f>'mu (tau) a'!E67-'mu (1) a'!E67</f>
        <v>4.6675599999999998E-2</v>
      </c>
      <c r="F67">
        <f>'mu (tau) a'!F67-'mu (1) a'!F67</f>
        <v>4.4283329999999996E-2</v>
      </c>
      <c r="G67">
        <f>'mu (tau) a'!G67-'mu (1) a'!G67</f>
        <v>4.2203940000000002E-2</v>
      </c>
      <c r="H67">
        <f>'mu (tau) a'!H67-'mu (1) a'!H67</f>
        <v>4.2145340000000003E-2</v>
      </c>
      <c r="I67">
        <f>'mu (tau) a'!I67-'mu (1) a'!I67</f>
        <v>4.1848719999999999E-2</v>
      </c>
      <c r="J67">
        <f>'mu (tau) a'!J67-'mu (1) a'!J67</f>
        <v>4.4006730000000001E-2</v>
      </c>
      <c r="K67">
        <f>'mu (tau) a'!K67-'mu (1) a'!K67</f>
        <v>4.2989369999999999E-2</v>
      </c>
      <c r="L67">
        <f>'mu (tau) a'!L67-'mu (1) a'!L67</f>
        <v>4.3137650000000007E-2</v>
      </c>
      <c r="M67">
        <f>'mu (tau) a'!M67-'mu (1) a'!M67</f>
        <v>4.207259E-2</v>
      </c>
      <c r="N67">
        <f>'mu (tau) a'!N67-'mu (1) a'!N67</f>
        <v>4.1990089999999994E-2</v>
      </c>
      <c r="O67">
        <f>'mu (tau) a'!O67-'mu (1) a'!O67</f>
        <v>3.9236380000000001E-2</v>
      </c>
      <c r="P67">
        <f>'mu (tau) a'!P67-'mu (1) a'!P67</f>
        <v>3.8385349999999999E-2</v>
      </c>
      <c r="Q67">
        <f>'mu (tau) a'!Q67-'mu (1) a'!Q67</f>
        <v>3.7679909999999997E-2</v>
      </c>
      <c r="R67">
        <f>'mu (tau) a'!R67-'mu (1) a'!R67</f>
        <v>3.7323439999999999E-2</v>
      </c>
      <c r="S67">
        <f>'mu (tau) a'!S67-'mu (1) a'!S67</f>
        <v>3.6589240000000002E-2</v>
      </c>
      <c r="T67">
        <f>'mu (tau) a'!T67-'mu (1) a'!T67</f>
        <v>3.6255679999999998E-2</v>
      </c>
      <c r="U67">
        <f>'mu (tau) a'!U67-'mu (1) a'!U67</f>
        <v>3.5602250000000002E-2</v>
      </c>
      <c r="V67">
        <f>'mu (tau) a'!V67-'mu (1) a'!V67</f>
        <v>3.5188669999999998E-2</v>
      </c>
      <c r="W67">
        <f>'mu (tau) a'!W67-'mu (1) a'!W67</f>
        <v>3.492837E-2</v>
      </c>
      <c r="X67">
        <f>'mu (tau) a'!X67-'mu (1) a'!X67</f>
        <v>3.4232410000000005E-2</v>
      </c>
      <c r="Y67">
        <f>'mu (tau) a'!Y67-'mu (1) a'!Y67</f>
        <v>3.4128399999999996E-2</v>
      </c>
      <c r="Z67">
        <f>'mu (tau) a'!Z67-'mu (1) a'!Z67</f>
        <v>3.3648750000000005E-2</v>
      </c>
      <c r="AA67">
        <f>'mu (tau) a'!AA67-'mu (1) a'!AA67</f>
        <v>3.324597E-2</v>
      </c>
      <c r="AB67">
        <f>'mu (tau) a'!AB67-'mu (1) a'!AB67</f>
        <v>3.3143390000000002E-2</v>
      </c>
      <c r="AC67">
        <f>'mu (tau) a'!AC67-'mu (1) a'!AC67</f>
        <v>3.2637960000000001E-2</v>
      </c>
      <c r="AD67">
        <f>'mu (tau) a'!AD67-'mu (1) a'!AD67</f>
        <v>3.2313470000000004E-2</v>
      </c>
      <c r="AE67">
        <f>'mu (tau) a'!AE67-'mu (1) a'!AE67</f>
        <v>3.2183919999999998E-2</v>
      </c>
    </row>
    <row r="68" spans="1:31">
      <c r="A68">
        <v>67</v>
      </c>
      <c r="B68">
        <f>'mu (tau) a'!B68-'mu (1) a'!B68</f>
        <v>5.2572979999999998E-2</v>
      </c>
      <c r="C68">
        <f>'mu (tau) a'!C68-'mu (1) a'!C68</f>
        <v>4.8860489999999999E-2</v>
      </c>
      <c r="D68">
        <f>'mu (tau) a'!D68-'mu (1) a'!D68</f>
        <v>5.2266519999999997E-2</v>
      </c>
      <c r="E68">
        <f>'mu (tau) a'!E68-'mu (1) a'!E68</f>
        <v>5.0556209999999997E-2</v>
      </c>
      <c r="F68">
        <f>'mu (tau) a'!F68-'mu (1) a'!F68</f>
        <v>4.7995200000000002E-2</v>
      </c>
      <c r="G68">
        <f>'mu (tau) a'!G68-'mu (1) a'!G68</f>
        <v>4.5850200000000001E-2</v>
      </c>
      <c r="H68">
        <f>'mu (tau) a'!H68-'mu (1) a'!H68</f>
        <v>4.578993E-2</v>
      </c>
      <c r="I68">
        <f>'mu (tau) a'!I68-'mu (1) a'!I68</f>
        <v>4.5476019999999999E-2</v>
      </c>
      <c r="J68">
        <f>'mu (tau) a'!J68-'mu (1) a'!J68</f>
        <v>4.7772130000000003E-2</v>
      </c>
      <c r="K68">
        <f>'mu (tau) a'!K68-'mu (1) a'!K68</f>
        <v>4.6671150000000002E-2</v>
      </c>
      <c r="L68">
        <f>'mu (tau) a'!L68-'mu (1) a'!L68</f>
        <v>4.6865500000000004E-2</v>
      </c>
      <c r="M68">
        <f>'mu (tau) a'!M68-'mu (1) a'!M68</f>
        <v>4.571368E-2</v>
      </c>
      <c r="N68">
        <f>'mu (tau) a'!N68-'mu (1) a'!N68</f>
        <v>4.5647089999999994E-2</v>
      </c>
      <c r="O68">
        <f>'mu (tau) a'!O68-'mu (1) a'!O68</f>
        <v>4.2715389999999999E-2</v>
      </c>
      <c r="P68">
        <f>'mu (tau) a'!P68-'mu (1) a'!P68</f>
        <v>4.1806419999999997E-2</v>
      </c>
      <c r="Q68">
        <f>'mu (tau) a'!Q68-'mu (1) a'!Q68</f>
        <v>4.1052579999999998E-2</v>
      </c>
      <c r="R68">
        <f>'mu (tau) a'!R68-'mu (1) a'!R68</f>
        <v>4.0651629999999994E-2</v>
      </c>
      <c r="S68">
        <f>'mu (tau) a'!S68-'mu (1) a'!S68</f>
        <v>3.984795E-2</v>
      </c>
      <c r="T68">
        <f>'mu (tau) a'!T68-'mu (1) a'!T68</f>
        <v>3.9468499999999997E-2</v>
      </c>
      <c r="U68">
        <f>'mu (tau) a'!U68-'mu (1) a'!U68</f>
        <v>3.8746379999999997E-2</v>
      </c>
      <c r="V68">
        <f>'mu (tau) a'!V68-'mu (1) a'!V68</f>
        <v>3.8282249999999997E-2</v>
      </c>
      <c r="W68">
        <f>'mu (tau) a'!W68-'mu (1) a'!W68</f>
        <v>3.7991540000000004E-2</v>
      </c>
      <c r="X68">
        <f>'mu (tau) a'!X68-'mu (1) a'!X68</f>
        <v>3.7236730000000003E-2</v>
      </c>
      <c r="Y68">
        <f>'mu (tau) a'!Y68-'mu (1) a'!Y68</f>
        <v>3.7125079999999998E-2</v>
      </c>
      <c r="Z68">
        <f>'mu (tau) a'!Z68-'mu (1) a'!Z68</f>
        <v>3.6613470000000002E-2</v>
      </c>
      <c r="AA68">
        <f>'mu (tau) a'!AA68-'mu (1) a'!AA68</f>
        <v>3.6172089999999997E-2</v>
      </c>
      <c r="AB68">
        <f>'mu (tau) a'!AB68-'mu (1) a'!AB68</f>
        <v>3.6079060000000003E-2</v>
      </c>
      <c r="AC68">
        <f>'mu (tau) a'!AC68-'mu (1) a'!AC68</f>
        <v>3.5563819999999996E-2</v>
      </c>
      <c r="AD68">
        <f>'mu (tau) a'!AD68-'mu (1) a'!AD68</f>
        <v>3.5202000000000004E-2</v>
      </c>
      <c r="AE68">
        <f>'mu (tau) a'!AE68-'mu (1) a'!AE68</f>
        <v>3.5069910000000003E-2</v>
      </c>
    </row>
    <row r="69" spans="1:31">
      <c r="A69">
        <v>68</v>
      </c>
      <c r="B69">
        <f>'mu (tau) a'!B69-'mu (1) a'!B69</f>
        <v>5.726374E-2</v>
      </c>
      <c r="C69">
        <f>'mu (tau) a'!C69-'mu (1) a'!C69</f>
        <v>5.3347909999999998E-2</v>
      </c>
      <c r="D69">
        <f>'mu (tau) a'!D69-'mu (1) a'!D69</f>
        <v>5.6988839999999999E-2</v>
      </c>
      <c r="E69">
        <f>'mu (tau) a'!E69-'mu (1) a'!E69</f>
        <v>5.5104339999999995E-2</v>
      </c>
      <c r="F69">
        <f>'mu (tau) a'!F69-'mu (1) a'!F69</f>
        <v>5.2400929999999998E-2</v>
      </c>
      <c r="G69">
        <f>'mu (tau) a'!G69-'mu (1) a'!G69</f>
        <v>5.0201599999999999E-2</v>
      </c>
      <c r="H69">
        <f>'mu (tau) a'!H69-'mu (1) a'!H69</f>
        <v>5.012784E-2</v>
      </c>
      <c r="I69">
        <f>'mu (tau) a'!I69-'mu (1) a'!I69</f>
        <v>4.978556E-2</v>
      </c>
      <c r="J69">
        <f>'mu (tau) a'!J69-'mu (1) a'!J69</f>
        <v>5.2219700000000001E-2</v>
      </c>
      <c r="K69">
        <f>'mu (tau) a'!K69-'mu (1) a'!K69</f>
        <v>5.1011210000000001E-2</v>
      </c>
      <c r="L69">
        <f>'mu (tau) a'!L69-'mu (1) a'!L69</f>
        <v>5.1256240000000002E-2</v>
      </c>
      <c r="M69">
        <f>'mu (tau) a'!M69-'mu (1) a'!M69</f>
        <v>5.0011159999999999E-2</v>
      </c>
      <c r="N69">
        <f>'mu (tau) a'!N69-'mu (1) a'!N69</f>
        <v>4.9960299999999999E-2</v>
      </c>
      <c r="O69">
        <f>'mu (tau) a'!O69-'mu (1) a'!O69</f>
        <v>4.6832169999999999E-2</v>
      </c>
      <c r="P69">
        <f>'mu (tau) a'!P69-'mu (1) a'!P69</f>
        <v>4.5857160000000001E-2</v>
      </c>
      <c r="Q69">
        <f>'mu (tau) a'!Q69-'mu (1) a'!Q69</f>
        <v>4.5032120000000002E-2</v>
      </c>
      <c r="R69">
        <f>'mu (tau) a'!R69-'mu (1) a'!R69</f>
        <v>4.4576199999999996E-2</v>
      </c>
      <c r="S69">
        <f>'mu (tau) a'!S69-'mu (1) a'!S69</f>
        <v>4.3699000000000002E-2</v>
      </c>
      <c r="T69">
        <f>'mu (tau) a'!T69-'mu (1) a'!T69</f>
        <v>4.324861E-2</v>
      </c>
      <c r="U69">
        <f>'mu (tau) a'!U69-'mu (1) a'!U69</f>
        <v>4.2442130000000002E-2</v>
      </c>
      <c r="V69">
        <f>'mu (tau) a'!V69-'mu (1) a'!V69</f>
        <v>4.1914189999999997E-2</v>
      </c>
      <c r="W69">
        <f>'mu (tau) a'!W69-'mu (1) a'!W69</f>
        <v>4.1578780000000003E-2</v>
      </c>
      <c r="X69">
        <f>'mu (tau) a'!X69-'mu (1) a'!X69</f>
        <v>4.0748480000000004E-2</v>
      </c>
      <c r="Y69">
        <f>'mu (tau) a'!Y69-'mu (1) a'!Y69</f>
        <v>4.0617169999999994E-2</v>
      </c>
      <c r="Z69">
        <f>'mu (tau) a'!Z69-'mu (1) a'!Z69</f>
        <v>4.0054840000000001E-2</v>
      </c>
      <c r="AA69">
        <f>'mu (tau) a'!AA69-'mu (1) a'!AA69</f>
        <v>3.958536E-2</v>
      </c>
      <c r="AB69">
        <f>'mu (tau) a'!AB69-'mu (1) a'!AB69</f>
        <v>3.947109E-2</v>
      </c>
      <c r="AC69">
        <f>'mu (tau) a'!AC69-'mu (1) a'!AC69</f>
        <v>3.8932330000000001E-2</v>
      </c>
      <c r="AD69">
        <f>'mu (tau) a'!AD69-'mu (1) a'!AD69</f>
        <v>3.8549220000000002E-2</v>
      </c>
      <c r="AE69">
        <f>'mu (tau) a'!AE69-'mu (1) a'!AE69</f>
        <v>3.8392700000000002E-2</v>
      </c>
    </row>
    <row r="70" spans="1:31">
      <c r="A70">
        <v>69</v>
      </c>
      <c r="B70">
        <f>'mu (tau) a'!B70-'mu (1) a'!B70</f>
        <v>6.193713E-2</v>
      </c>
      <c r="C70">
        <f>'mu (tau) a'!C70-'mu (1) a'!C70</f>
        <v>5.7800259999999999E-2</v>
      </c>
      <c r="D70">
        <f>'mu (tau) a'!D70-'mu (1) a'!D70</f>
        <v>6.1701409999999998E-2</v>
      </c>
      <c r="E70">
        <f>'mu (tau) a'!E70-'mu (1) a'!E70</f>
        <v>5.9624859999999995E-2</v>
      </c>
      <c r="F70">
        <f>'mu (tau) a'!F70-'mu (1) a'!F70</f>
        <v>5.6768949999999999E-2</v>
      </c>
      <c r="G70">
        <f>'mu (tau) a'!G70-'mu (1) a'!G70</f>
        <v>5.4535929999999996E-2</v>
      </c>
      <c r="H70">
        <f>'mu (tau) a'!H70-'mu (1) a'!H70</f>
        <v>5.4455290000000003E-2</v>
      </c>
      <c r="I70">
        <f>'mu (tau) a'!I70-'mu (1) a'!I70</f>
        <v>5.4076249999999999E-2</v>
      </c>
      <c r="J70">
        <f>'mu (tau) a'!J70-'mu (1) a'!J70</f>
        <v>5.6652790000000001E-2</v>
      </c>
      <c r="K70">
        <f>'mu (tau) a'!K70-'mu (1) a'!K70</f>
        <v>5.5334750000000002E-2</v>
      </c>
      <c r="L70">
        <f>'mu (tau) a'!L70-'mu (1) a'!L70</f>
        <v>5.5636530000000003E-2</v>
      </c>
      <c r="M70">
        <f>'mu (tau) a'!M70-'mu (1) a'!M70</f>
        <v>5.429639E-2</v>
      </c>
      <c r="N70">
        <f>'mu (tau) a'!N70-'mu (1) a'!N70</f>
        <v>5.4282229999999994E-2</v>
      </c>
      <c r="O70">
        <f>'mu (tau) a'!O70-'mu (1) a'!O70</f>
        <v>5.095852E-2</v>
      </c>
      <c r="P70">
        <f>'mu (tau) a'!P70-'mu (1) a'!P70</f>
        <v>4.9917459999999997E-2</v>
      </c>
      <c r="Q70">
        <f>'mu (tau) a'!Q70-'mu (1) a'!Q70</f>
        <v>4.9034620000000001E-2</v>
      </c>
      <c r="R70">
        <f>'mu (tau) a'!R70-'mu (1) a'!R70</f>
        <v>4.8521829999999995E-2</v>
      </c>
      <c r="S70">
        <f>'mu (tau) a'!S70-'mu (1) a'!S70</f>
        <v>4.7580669999999999E-2</v>
      </c>
      <c r="T70">
        <f>'mu (tau) a'!T70-'mu (1) a'!T70</f>
        <v>4.7078549999999997E-2</v>
      </c>
      <c r="U70">
        <f>'mu (tau) a'!U70-'mu (1) a'!U70</f>
        <v>4.6180800000000001E-2</v>
      </c>
      <c r="V70">
        <f>'mu (tau) a'!V70-'mu (1) a'!V70</f>
        <v>4.55927E-2</v>
      </c>
      <c r="W70">
        <f>'mu (tau) a'!W70-'mu (1) a'!W70</f>
        <v>4.5217240000000006E-2</v>
      </c>
      <c r="X70">
        <f>'mu (tau) a'!X70-'mu (1) a'!X70</f>
        <v>4.430779E-2</v>
      </c>
      <c r="Y70">
        <f>'mu (tau) a'!Y70-'mu (1) a'!Y70</f>
        <v>4.4150269999999998E-2</v>
      </c>
      <c r="Z70">
        <f>'mu (tau) a'!Z70-'mu (1) a'!Z70</f>
        <v>4.3539260000000003E-2</v>
      </c>
      <c r="AA70">
        <f>'mu (tau) a'!AA70-'mu (1) a'!AA70</f>
        <v>4.3035839999999999E-2</v>
      </c>
      <c r="AB70">
        <f>'mu (tau) a'!AB70-'mu (1) a'!AB70</f>
        <v>4.2926270000000002E-2</v>
      </c>
      <c r="AC70">
        <f>'mu (tau) a'!AC70-'mu (1) a'!AC70</f>
        <v>4.2337199999999998E-2</v>
      </c>
      <c r="AD70">
        <f>'mu (tau) a'!AD70-'mu (1) a'!AD70</f>
        <v>4.1918959999999998E-2</v>
      </c>
      <c r="AE70">
        <f>'mu (tau) a'!AE70-'mu (1) a'!AE70</f>
        <v>4.1771900000000001E-2</v>
      </c>
    </row>
    <row r="71" spans="1:31">
      <c r="A71">
        <v>70</v>
      </c>
      <c r="B71">
        <f>'mu (tau) a'!B71-'mu (1) a'!B71</f>
        <v>6.8940269999999998E-2</v>
      </c>
      <c r="C71">
        <f>'mu (tau) a'!C71-'mu (1) a'!C71</f>
        <v>6.4489000000000005E-2</v>
      </c>
      <c r="D71">
        <f>'mu (tau) a'!D71-'mu (1) a'!D71</f>
        <v>6.8645399999999995E-2</v>
      </c>
      <c r="E71">
        <f>'mu (tau) a'!E71-'mu (1) a'!E71</f>
        <v>6.6369500000000012E-2</v>
      </c>
      <c r="F71">
        <f>'mu (tau) a'!F71-'mu (1) a'!F71</f>
        <v>6.3340480000000005E-2</v>
      </c>
      <c r="G71">
        <f>'mu (tau) a'!G71-'mu (1) a'!G71</f>
        <v>6.1054450000000003E-2</v>
      </c>
      <c r="H71">
        <f>'mu (tau) a'!H71-'mu (1) a'!H71</f>
        <v>6.0944449999999997E-2</v>
      </c>
      <c r="I71">
        <f>'mu (tau) a'!I71-'mu (1) a'!I71</f>
        <v>6.049028E-2</v>
      </c>
      <c r="J71">
        <f>'mu (tau) a'!J71-'mu (1) a'!J71</f>
        <v>6.3170299999999999E-2</v>
      </c>
      <c r="K71">
        <f>'mu (tau) a'!K71-'mu (1) a'!K71</f>
        <v>6.1679910000000004E-2</v>
      </c>
      <c r="L71">
        <f>'mu (tau) a'!L71-'mu (1) a'!L71</f>
        <v>6.2178079999999997E-2</v>
      </c>
      <c r="M71">
        <f>'mu (tau) a'!M71-'mu (1) a'!M71</f>
        <v>6.0438019999999995E-2</v>
      </c>
      <c r="N71">
        <f>'mu (tau) a'!N71-'mu (1) a'!N71</f>
        <v>6.0611950000000005E-2</v>
      </c>
      <c r="O71">
        <f>'mu (tau) a'!O71-'mu (1) a'!O71</f>
        <v>5.6736660000000001E-2</v>
      </c>
      <c r="P71">
        <f>'mu (tau) a'!P71-'mu (1) a'!P71</f>
        <v>5.5533370000000006E-2</v>
      </c>
      <c r="Q71">
        <f>'mu (tau) a'!Q71-'mu (1) a'!Q71</f>
        <v>5.4484249999999998E-2</v>
      </c>
      <c r="R71">
        <f>'mu (tau) a'!R71-'mu (1) a'!R71</f>
        <v>5.4174599999999996E-2</v>
      </c>
      <c r="S71">
        <f>'mu (tau) a'!S71-'mu (1) a'!S71</f>
        <v>5.2838429999999999E-2</v>
      </c>
      <c r="T71">
        <f>'mu (tau) a'!T71-'mu (1) a'!T71</f>
        <v>5.2539129999999996E-2</v>
      </c>
      <c r="U71">
        <f>'mu (tau) a'!U71-'mu (1) a'!U71</f>
        <v>5.1538819999999999E-2</v>
      </c>
      <c r="V71">
        <f>'mu (tau) a'!V71-'mu (1) a'!V71</f>
        <v>5.0850380000000001E-2</v>
      </c>
      <c r="W71">
        <f>'mu (tau) a'!W71-'mu (1) a'!W71</f>
        <v>5.0407739999999999E-2</v>
      </c>
      <c r="X71">
        <f>'mu (tau) a'!X71-'mu (1) a'!X71</f>
        <v>4.9385409999999998E-2</v>
      </c>
      <c r="Y71">
        <f>'mu (tau) a'!Y71-'mu (1) a'!Y71</f>
        <v>4.9178239999999998E-2</v>
      </c>
      <c r="Z71">
        <f>'mu (tau) a'!Z71-'mu (1) a'!Z71</f>
        <v>4.8311519999999997E-2</v>
      </c>
      <c r="AA71">
        <f>'mu (tau) a'!AA71-'mu (1) a'!AA71</f>
        <v>4.7889940000000006E-2</v>
      </c>
      <c r="AB71">
        <f>'mu (tau) a'!AB71-'mu (1) a'!AB71</f>
        <v>4.7563149999999998E-2</v>
      </c>
      <c r="AC71">
        <f>'mu (tau) a'!AC71-'mu (1) a'!AC71</f>
        <v>4.6921810000000001E-2</v>
      </c>
      <c r="AD71">
        <f>'mu (tau) a'!AD71-'mu (1) a'!AD71</f>
        <v>4.6413739999999995E-2</v>
      </c>
      <c r="AE71">
        <f>'mu (tau) a'!AE71-'mu (1) a'!AE71</f>
        <v>4.6226669999999997E-2</v>
      </c>
    </row>
    <row r="72" spans="1:31">
      <c r="A72">
        <v>71</v>
      </c>
      <c r="B72">
        <f>'mu (tau) a'!B72-'mu (1) a'!B72</f>
        <v>7.330645999999999E-2</v>
      </c>
      <c r="C72">
        <f>'mu (tau) a'!C72-'mu (1) a'!C72</f>
        <v>6.8595490000000009E-2</v>
      </c>
      <c r="D72">
        <f>'mu (tau) a'!D72-'mu (1) a'!D72</f>
        <v>7.3014140000000005E-2</v>
      </c>
      <c r="E72">
        <f>'mu (tau) a'!E72-'mu (1) a'!E72</f>
        <v>7.053514000000001E-2</v>
      </c>
      <c r="F72">
        <f>'mu (tau) a'!F72-'mu (1) a'!F72</f>
        <v>6.7354810000000001E-2</v>
      </c>
      <c r="G72">
        <f>'mu (tau) a'!G72-'mu (1) a'!G72</f>
        <v>6.5029600000000007E-2</v>
      </c>
      <c r="H72">
        <f>'mu (tau) a'!H72-'mu (1) a'!H72</f>
        <v>6.4929210000000001E-2</v>
      </c>
      <c r="I72">
        <f>'mu (tau) a'!I72-'mu (1) a'!I72</f>
        <v>6.4464460000000001E-2</v>
      </c>
      <c r="J72">
        <f>'mu (tau) a'!J72-'mu (1) a'!J72</f>
        <v>6.7307939999999997E-2</v>
      </c>
      <c r="K72">
        <f>'mu (tau) a'!K72-'mu (1) a'!K72</f>
        <v>6.5693509999999997E-2</v>
      </c>
      <c r="L72">
        <f>'mu (tau) a'!L72-'mu (1) a'!L72</f>
        <v>6.6263749999999996E-2</v>
      </c>
      <c r="M72">
        <f>'mu (tau) a'!M72-'mu (1) a'!M72</f>
        <v>6.4431279999999994E-2</v>
      </c>
      <c r="N72">
        <f>'mu (tau) a'!N72-'mu (1) a'!N72</f>
        <v>6.4661730000000001E-2</v>
      </c>
      <c r="O72">
        <f>'mu (tau) a'!O72-'mu (1) a'!O72</f>
        <v>6.0609429999999999E-2</v>
      </c>
      <c r="P72">
        <f>'mu (tau) a'!P72-'mu (1) a'!P72</f>
        <v>5.9369440000000002E-2</v>
      </c>
      <c r="Q72">
        <f>'mu (tau) a'!Q72-'mu (1) a'!Q72</f>
        <v>5.8288969999999996E-2</v>
      </c>
      <c r="R72">
        <f>'mu (tau) a'!R72-'mu (1) a'!R72</f>
        <v>5.7951799999999998E-2</v>
      </c>
      <c r="S72">
        <f>'mu (tau) a'!S72-'mu (1) a'!S72</f>
        <v>5.6571969999999999E-2</v>
      </c>
      <c r="T72">
        <f>'mu (tau) a'!T72-'mu (1) a'!T72</f>
        <v>5.625103E-2</v>
      </c>
      <c r="U72">
        <f>'mu (tau) a'!U72-'mu (1) a'!U72</f>
        <v>5.5195910000000001E-2</v>
      </c>
      <c r="V72">
        <f>'mu (tau) a'!V72-'mu (1) a'!V72</f>
        <v>5.446952E-2</v>
      </c>
      <c r="W72">
        <f>'mu (tau) a'!W72-'mu (1) a'!W72</f>
        <v>5.4000409999999999E-2</v>
      </c>
      <c r="X72">
        <f>'mu (tau) a'!X72-'mu (1) a'!X72</f>
        <v>5.2913040000000001E-2</v>
      </c>
      <c r="Y72">
        <f>'mu (tau) a'!Y72-'mu (1) a'!Y72</f>
        <v>5.2692039999999996E-2</v>
      </c>
      <c r="Z72">
        <f>'mu (tau) a'!Z72-'mu (1) a'!Z72</f>
        <v>5.1792079999999997E-2</v>
      </c>
      <c r="AA72">
        <f>'mu (tau) a'!AA72-'mu (1) a'!AA72</f>
        <v>5.1339540000000003E-2</v>
      </c>
      <c r="AB72">
        <f>'mu (tau) a'!AB72-'mu (1) a'!AB72</f>
        <v>5.102922E-2</v>
      </c>
      <c r="AC72">
        <f>'mu (tau) a'!AC72-'mu (1) a'!AC72</f>
        <v>5.0356230000000002E-2</v>
      </c>
      <c r="AD72">
        <f>'mu (tau) a'!AD72-'mu (1) a'!AD72</f>
        <v>4.9806390000000006E-2</v>
      </c>
      <c r="AE72">
        <f>'mu (tau) a'!AE72-'mu (1) a'!AE72</f>
        <v>4.9619160000000002E-2</v>
      </c>
    </row>
    <row r="73" spans="1:31">
      <c r="A73">
        <v>72</v>
      </c>
      <c r="B73">
        <f>'mu (tau) a'!B73-'mu (1) a'!B73</f>
        <v>8.1310759999999996E-2</v>
      </c>
      <c r="C73">
        <f>'mu (tau) a'!C73-'mu (1) a'!C73</f>
        <v>7.6327720000000002E-2</v>
      </c>
      <c r="D73">
        <f>'mu (tau) a'!D73-'mu (1) a'!D73</f>
        <v>8.1019969999999997E-2</v>
      </c>
      <c r="E73">
        <f>'mu (tau) a'!E73-'mu (1) a'!E73</f>
        <v>7.8319090000000008E-2</v>
      </c>
      <c r="F73">
        <f>'mu (tau) a'!F73-'mu (1) a'!F73</f>
        <v>7.4972220000000006E-2</v>
      </c>
      <c r="G73">
        <f>'mu (tau) a'!G73-'mu (1) a'!G73</f>
        <v>7.2605009999999998E-2</v>
      </c>
      <c r="H73">
        <f>'mu (tau) a'!H73-'mu (1) a'!H73</f>
        <v>7.2504949999999999E-2</v>
      </c>
      <c r="I73">
        <f>'mu (tau) a'!I73-'mu (1) a'!I73</f>
        <v>7.1998400000000004E-2</v>
      </c>
      <c r="J73">
        <f>'mu (tau) a'!J73-'mu (1) a'!J73</f>
        <v>7.5000539999999991E-2</v>
      </c>
      <c r="K73">
        <f>'mu (tau) a'!K73-'mu (1) a'!K73</f>
        <v>7.3228660000000001E-2</v>
      </c>
      <c r="L73">
        <f>'mu (tau) a'!L73-'mu (1) a'!L73</f>
        <v>7.3803250000000001E-2</v>
      </c>
      <c r="M73">
        <f>'mu (tau) a'!M73-'mu (1) a'!M73</f>
        <v>7.1819679999999997E-2</v>
      </c>
      <c r="N73">
        <f>'mu (tau) a'!N73-'mu (1) a'!N73</f>
        <v>7.2045769999999995E-2</v>
      </c>
      <c r="O73">
        <f>'mu (tau) a'!O73-'mu (1) a'!O73</f>
        <v>6.7730789999999999E-2</v>
      </c>
      <c r="P73">
        <f>'mu (tau) a'!P73-'mu (1) a'!P73</f>
        <v>6.6387569999999993E-2</v>
      </c>
      <c r="Q73">
        <f>'mu (tau) a'!Q73-'mu (1) a'!Q73</f>
        <v>6.5197350000000001E-2</v>
      </c>
      <c r="R73">
        <f>'mu (tau) a'!R73-'mu (1) a'!R73</f>
        <v>6.4752199999999996E-2</v>
      </c>
      <c r="S73">
        <f>'mu (tau) a'!S73-'mu (1) a'!S73</f>
        <v>6.3250759999999989E-2</v>
      </c>
      <c r="T73">
        <f>'mu (tau) a'!T73-'mu (1) a'!T73</f>
        <v>6.2814960000000003E-2</v>
      </c>
      <c r="U73">
        <f>'mu (tau) a'!U73-'mu (1) a'!U73</f>
        <v>6.1618150000000003E-2</v>
      </c>
      <c r="V73">
        <f>'mu (tau) a'!V73-'mu (1) a'!V73</f>
        <v>6.079143E-2</v>
      </c>
      <c r="W73">
        <f>'mu (tau) a'!W73-'mu (1) a'!W73</f>
        <v>6.0240049999999996E-2</v>
      </c>
      <c r="X73">
        <f>'mu (tau) a'!X73-'mu (1) a'!X73</f>
        <v>5.9019250000000002E-2</v>
      </c>
      <c r="Y73">
        <f>'mu (tau) a'!Y73-'mu (1) a'!Y73</f>
        <v>5.8754749999999994E-2</v>
      </c>
      <c r="Z73">
        <f>'mu (tau) a'!Z73-'mu (1) a'!Z73</f>
        <v>5.7751489999999996E-2</v>
      </c>
      <c r="AA73">
        <f>'mu (tau) a'!AA73-'mu (1) a'!AA73</f>
        <v>5.7226299999999994E-2</v>
      </c>
      <c r="AB73">
        <f>'mu (tau) a'!AB73-'mu (1) a'!AB73</f>
        <v>5.6880689999999998E-2</v>
      </c>
      <c r="AC73">
        <f>'mu (tau) a'!AC73-'mu (1) a'!AC73</f>
        <v>5.614798E-2</v>
      </c>
      <c r="AD73">
        <f>'mu (tau) a'!AD73-'mu (1) a'!AD73</f>
        <v>5.5532319999999996E-2</v>
      </c>
      <c r="AE73">
        <f>'mu (tau) a'!AE73-'mu (1) a'!AE73</f>
        <v>5.531018E-2</v>
      </c>
    </row>
    <row r="74" spans="1:31">
      <c r="A74">
        <v>73</v>
      </c>
      <c r="B74">
        <f>'mu (tau) a'!B74-'mu (1) a'!B74</f>
        <v>8.8289019999999996E-2</v>
      </c>
      <c r="C74">
        <f>'mu (tau) a'!C74-'mu (1) a'!C74</f>
        <v>8.2953880000000008E-2</v>
      </c>
      <c r="D74">
        <f>'mu (tau) a'!D74-'mu (1) a'!D74</f>
        <v>8.7982179999999993E-2</v>
      </c>
      <c r="E74">
        <f>'mu (tau) a'!E74-'mu (1) a'!E74</f>
        <v>8.503709000000001E-2</v>
      </c>
      <c r="F74">
        <f>'mu (tau) a'!F74-'mu (1) a'!F74</f>
        <v>8.1459669999999998E-2</v>
      </c>
      <c r="G74">
        <f>'mu (tau) a'!G74-'mu (1) a'!G74</f>
        <v>7.9008229999999999E-2</v>
      </c>
      <c r="H74">
        <f>'mu (tau) a'!H74-'mu (1) a'!H74</f>
        <v>7.892383E-2</v>
      </c>
      <c r="I74">
        <f>'mu (tau) a'!I74-'mu (1) a'!I74</f>
        <v>7.838842E-2</v>
      </c>
      <c r="J74">
        <f>'mu (tau) a'!J74-'mu (1) a'!J74</f>
        <v>8.1609169999999995E-2</v>
      </c>
      <c r="K74">
        <f>'mu (tau) a'!K74-'mu (1) a'!K74</f>
        <v>7.970526E-2</v>
      </c>
      <c r="L74">
        <f>'mu (tau) a'!L74-'mu (1) a'!L74</f>
        <v>8.0319920000000003E-2</v>
      </c>
      <c r="M74">
        <f>'mu (tau) a'!M74-'mu (1) a'!M74</f>
        <v>7.8183660000000002E-2</v>
      </c>
      <c r="N74">
        <f>'mu (tau) a'!N74-'mu (1) a'!N74</f>
        <v>7.8430909999999993E-2</v>
      </c>
      <c r="O74">
        <f>'mu (tau) a'!O74-'mu (1) a'!O74</f>
        <v>7.3843010000000001E-2</v>
      </c>
      <c r="P74">
        <f>'mu (tau) a'!P74-'mu (1) a'!P74</f>
        <v>7.2417099999999998E-2</v>
      </c>
      <c r="Q74">
        <f>'mu (tau) a'!Q74-'mu (1) a'!Q74</f>
        <v>7.1158540000000006E-2</v>
      </c>
      <c r="R74">
        <f>'mu (tau) a'!R74-'mu (1) a'!R74</f>
        <v>7.0651329999999998E-2</v>
      </c>
      <c r="S74">
        <f>'mu (tau) a'!S74-'mu (1) a'!S74</f>
        <v>6.9062239999999997E-2</v>
      </c>
      <c r="T74">
        <f>'mu (tau) a'!T74-'mu (1) a'!T74</f>
        <v>6.855522E-2</v>
      </c>
      <c r="U74">
        <f>'mu (tau) a'!U74-'mu (1) a'!U74</f>
        <v>6.7254499999999995E-2</v>
      </c>
      <c r="V74">
        <f>'mu (tau) a'!V74-'mu (1) a'!V74</f>
        <v>6.6345799999999996E-2</v>
      </c>
      <c r="W74">
        <f>'mu (tau) a'!W74-'mu (1) a'!W74</f>
        <v>6.5749570000000007E-2</v>
      </c>
      <c r="X74">
        <f>'mu (tau) a'!X74-'mu (1) a'!X74</f>
        <v>6.442727999999999E-2</v>
      </c>
      <c r="Y74">
        <f>'mu (tau) a'!Y74-'mu (1) a'!Y74</f>
        <v>6.4114710000000005E-2</v>
      </c>
      <c r="Z74">
        <f>'mu (tau) a'!Z74-'mu (1) a'!Z74</f>
        <v>6.3040730000000003E-2</v>
      </c>
      <c r="AA74">
        <f>'mu (tau) a'!AA74-'mu (1) a'!AA74</f>
        <v>6.2458409999999992E-2</v>
      </c>
      <c r="AB74">
        <f>'mu (tau) a'!AB74-'mu (1) a'!AB74</f>
        <v>6.2100000000000002E-2</v>
      </c>
      <c r="AC74">
        <f>'mu (tau) a'!AC74-'mu (1) a'!AC74</f>
        <v>6.1310370000000003E-2</v>
      </c>
      <c r="AD74">
        <f>'mu (tau) a'!AD74-'mu (1) a'!AD74</f>
        <v>6.0623150000000001E-2</v>
      </c>
      <c r="AE74">
        <f>'mu (tau) a'!AE74-'mu (1) a'!AE74</f>
        <v>6.0390579999999999E-2</v>
      </c>
    </row>
    <row r="75" spans="1:31">
      <c r="A75">
        <v>74</v>
      </c>
      <c r="B75">
        <f>'mu (tau) a'!B75-'mu (1) a'!B75</f>
        <v>9.6341789999999997E-2</v>
      </c>
      <c r="C75">
        <f>'mu (tau) a'!C75-'mu (1) a'!C75</f>
        <v>9.0583930000000007E-2</v>
      </c>
      <c r="D75">
        <f>'mu (tau) a'!D75-'mu (1) a'!D75</f>
        <v>9.6003619999999998E-2</v>
      </c>
      <c r="E75">
        <f>'mu (tau) a'!E75-'mu (1) a'!E75</f>
        <v>9.2787440000000013E-2</v>
      </c>
      <c r="F75">
        <f>'mu (tau) a'!F75-'mu (1) a'!F75</f>
        <v>8.8931560000000007E-2</v>
      </c>
      <c r="G75">
        <f>'mu (tau) a'!G75-'mu (1) a'!G75</f>
        <v>8.6333690000000005E-2</v>
      </c>
      <c r="H75">
        <f>'mu (tau) a'!H75-'mu (1) a'!H75</f>
        <v>8.6259569999999994E-2</v>
      </c>
      <c r="I75">
        <f>'mu (tau) a'!I75-'mu (1) a'!I75</f>
        <v>8.5701079999999999E-2</v>
      </c>
      <c r="J75">
        <f>'mu (tau) a'!J75-'mu (1) a'!J75</f>
        <v>8.9186279999999993E-2</v>
      </c>
      <c r="K75">
        <f>'mu (tau) a'!K75-'mu (1) a'!K75</f>
        <v>8.7130109999999997E-2</v>
      </c>
      <c r="L75">
        <f>'mu (tau) a'!L75-'mu (1) a'!L75</f>
        <v>8.780259E-2</v>
      </c>
      <c r="M75">
        <f>'mu (tau) a'!M75-'mu (1) a'!M75</f>
        <v>8.5505860000000003E-2</v>
      </c>
      <c r="N75">
        <f>'mu (tau) a'!N75-'mu (1) a'!N75</f>
        <v>8.5752639999999991E-2</v>
      </c>
      <c r="O75">
        <f>'mu (tau) a'!O75-'mu (1) a'!O75</f>
        <v>8.0826170000000003E-2</v>
      </c>
      <c r="P75">
        <f>'mu (tau) a'!P75-'mu (1) a'!P75</f>
        <v>7.9309389999999994E-2</v>
      </c>
      <c r="Q75">
        <f>'mu (tau) a'!Q75-'mu (1) a'!Q75</f>
        <v>7.7962470000000006E-2</v>
      </c>
      <c r="R75">
        <f>'mu (tau) a'!R75-'mu (1) a'!R75</f>
        <v>7.7381389999999994E-2</v>
      </c>
      <c r="S75">
        <f>'mu (tau) a'!S75-'mu (1) a'!S75</f>
        <v>7.570673E-2</v>
      </c>
      <c r="T75">
        <f>'mu (tau) a'!T75-'mu (1) a'!T75</f>
        <v>7.5117380000000011E-2</v>
      </c>
      <c r="U75">
        <f>'mu (tau) a'!U75-'mu (1) a'!U75</f>
        <v>7.3698589999999994E-2</v>
      </c>
      <c r="V75">
        <f>'mu (tau) a'!V75-'mu (1) a'!V75</f>
        <v>7.2706099999999996E-2</v>
      </c>
      <c r="W75">
        <f>'mu (tau) a'!W75-'mu (1) a'!W75</f>
        <v>7.2047890000000003E-2</v>
      </c>
      <c r="X75">
        <f>'mu (tau) a'!X75-'mu (1) a'!X75</f>
        <v>7.0623779999999997E-2</v>
      </c>
      <c r="Y75">
        <f>'mu (tau) a'!Y75-'mu (1) a'!Y75</f>
        <v>7.0276130000000006E-2</v>
      </c>
      <c r="Z75">
        <f>'mu (tau) a'!Z75-'mu (1) a'!Z75</f>
        <v>6.910701000000001E-2</v>
      </c>
      <c r="AA75">
        <f>'mu (tau) a'!AA75-'mu (1) a'!AA75</f>
        <v>6.8464129999999998E-2</v>
      </c>
      <c r="AB75">
        <f>'mu (tau) a'!AB75-'mu (1) a'!AB75</f>
        <v>6.8090230000000002E-2</v>
      </c>
      <c r="AC75">
        <f>'mu (tau) a'!AC75-'mu (1) a'!AC75</f>
        <v>6.7239240000000006E-2</v>
      </c>
      <c r="AD75">
        <f>'mu (tau) a'!AD75-'mu (1) a'!AD75</f>
        <v>6.6471589999999997E-2</v>
      </c>
      <c r="AE75">
        <f>'mu (tau) a'!AE75-'mu (1) a'!AE75</f>
        <v>6.6216750000000005E-2</v>
      </c>
    </row>
    <row r="76" spans="1:31">
      <c r="A76">
        <v>75</v>
      </c>
      <c r="B76">
        <f>'mu (tau) a'!B76-'mu (1) a'!B76</f>
        <v>0.10518137999999999</v>
      </c>
      <c r="C76">
        <f>'mu (tau) a'!C76-'mu (1) a'!C76</f>
        <v>9.9018640000000005E-2</v>
      </c>
      <c r="D76">
        <f>'mu (tau) a'!D76-'mu (1) a'!D76</f>
        <v>0.10481638</v>
      </c>
      <c r="E76">
        <f>'mu (tau) a'!E76-'mu (1) a'!E76</f>
        <v>0.10133706000000001</v>
      </c>
      <c r="F76">
        <f>'mu (tau) a'!F76-'mu (1) a'!F76</f>
        <v>9.720869E-2</v>
      </c>
      <c r="G76">
        <f>'mu (tau) a'!G76-'mu (1) a'!G76</f>
        <v>9.4456970000000001E-2</v>
      </c>
      <c r="H76">
        <f>'mu (tau) a'!H76-'mu (1) a'!H76</f>
        <v>9.4379699999999997E-2</v>
      </c>
      <c r="I76">
        <f>'mu (tau) a'!I76-'mu (1) a'!I76</f>
        <v>9.3789730000000002E-2</v>
      </c>
      <c r="J76">
        <f>'mu (tau) a'!J76-'mu (1) a'!J76</f>
        <v>9.7538039999999993E-2</v>
      </c>
      <c r="K76">
        <f>'mu (tau) a'!K76-'mu (1) a'!K76</f>
        <v>9.5332120000000006E-2</v>
      </c>
      <c r="L76">
        <f>'mu (tau) a'!L76-'mu (1) a'!L76</f>
        <v>9.6048019999999998E-2</v>
      </c>
      <c r="M76">
        <f>'mu (tau) a'!M76-'mu (1) a'!M76</f>
        <v>9.3610139999999994E-2</v>
      </c>
      <c r="N76">
        <f>'mu (tau) a'!N76-'mu (1) a'!N76</f>
        <v>9.3846989999999991E-2</v>
      </c>
      <c r="O76">
        <f>'mu (tau) a'!O76-'mu (1) a'!O76</f>
        <v>8.8563909999999996E-2</v>
      </c>
      <c r="P76">
        <f>'mu (tau) a'!P76-'mu (1) a'!P76</f>
        <v>8.6935249999999992E-2</v>
      </c>
      <c r="Q76">
        <f>'mu (tau) a'!Q76-'mu (1) a'!Q76</f>
        <v>8.5490099999999999E-2</v>
      </c>
      <c r="R76">
        <f>'mu (tau) a'!R76-'mu (1) a'!R76</f>
        <v>8.4813650000000004E-2</v>
      </c>
      <c r="S76">
        <f>'mu (tau) a'!S76-'mu (1) a'!S76</f>
        <v>8.3042889999999994E-2</v>
      </c>
      <c r="T76">
        <f>'mu (tau) a'!T76-'mu (1) a'!T76</f>
        <v>8.2371160000000013E-2</v>
      </c>
      <c r="U76">
        <f>'mu (tau) a'!U76-'mu (1) a'!U76</f>
        <v>8.082309E-2</v>
      </c>
      <c r="V76">
        <f>'mu (tau) a'!V76-'mu (1) a'!V76</f>
        <v>7.9732440000000002E-2</v>
      </c>
      <c r="W76">
        <f>'mu (tau) a'!W76-'mu (1) a'!W76</f>
        <v>7.9008660000000008E-2</v>
      </c>
      <c r="X76">
        <f>'mu (tau) a'!X76-'mu (1) a'!X76</f>
        <v>7.7458919999999987E-2</v>
      </c>
      <c r="Y76">
        <f>'mu (tau) a'!Y76-'mu (1) a'!Y76</f>
        <v>7.7073580000000003E-2</v>
      </c>
      <c r="Z76">
        <f>'mu (tau) a'!Z76-'mu (1) a'!Z76</f>
        <v>7.5814470000000009E-2</v>
      </c>
      <c r="AA76">
        <f>'mu (tau) a'!AA76-'mu (1) a'!AA76</f>
        <v>7.5087870000000001E-2</v>
      </c>
      <c r="AB76">
        <f>'mu (tau) a'!AB76-'mu (1) a'!AB76</f>
        <v>7.4692629999999996E-2</v>
      </c>
      <c r="AC76">
        <f>'mu (tau) a'!AC76-'mu (1) a'!AC76</f>
        <v>7.3773080000000005E-2</v>
      </c>
      <c r="AD76">
        <f>'mu (tau) a'!AD76-'mu (1) a'!AD76</f>
        <v>7.291636E-2</v>
      </c>
      <c r="AE76">
        <f>'mu (tau) a'!AE76-'mu (1) a'!AE76</f>
        <v>7.2630210000000001E-2</v>
      </c>
    </row>
    <row r="77" spans="1:31">
      <c r="A77">
        <v>76</v>
      </c>
      <c r="B77">
        <f>'mu (tau) a'!B77-'mu (1) a'!B77</f>
        <v>0.11338595</v>
      </c>
      <c r="C77">
        <f>'mu (tau) a'!C77-'mu (1) a'!C77</f>
        <v>0.10691078000000001</v>
      </c>
      <c r="D77">
        <f>'mu (tau) a'!D77-'mu (1) a'!D77</f>
        <v>0.11299169000000001</v>
      </c>
      <c r="E77">
        <f>'mu (tau) a'!E77-'mu (1) a'!E77</f>
        <v>0.10932089</v>
      </c>
      <c r="F77">
        <f>'mu (tau) a'!F77-'mu (1) a'!F77</f>
        <v>0.10496825999999999</v>
      </c>
      <c r="G77">
        <f>'mu (tau) a'!G77-'mu (1) a'!G77</f>
        <v>0.1020948</v>
      </c>
      <c r="H77">
        <f>'mu (tau) a'!H77-'mu (1) a'!H77</f>
        <v>0.1020219</v>
      </c>
      <c r="I77">
        <f>'mu (tau) a'!I77-'mu (1) a'!I77</f>
        <v>0.10139552</v>
      </c>
      <c r="J77">
        <f>'mu (tau) a'!J77-'mu (1) a'!J77</f>
        <v>0.10534114999999999</v>
      </c>
      <c r="K77">
        <f>'mu (tau) a'!K77-'mu (1) a'!K77</f>
        <v>0.1030421</v>
      </c>
      <c r="L77">
        <f>'mu (tau) a'!L77-'mu (1) a'!L77</f>
        <v>0.10379247999999999</v>
      </c>
      <c r="M77">
        <f>'mu (tau) a'!M77-'mu (1) a'!M77</f>
        <v>0.10124724</v>
      </c>
      <c r="N77">
        <f>'mu (tau) a'!N77-'mu (1) a'!N77</f>
        <v>0.10149704</v>
      </c>
      <c r="O77">
        <f>'mu (tau) a'!O77-'mu (1) a'!O77</f>
        <v>9.5952280000000001E-2</v>
      </c>
      <c r="P77">
        <f>'mu (tau) a'!P77-'mu (1) a'!P77</f>
        <v>9.4220429999999994E-2</v>
      </c>
      <c r="Q77">
        <f>'mu (tau) a'!Q77-'mu (1) a'!Q77</f>
        <v>9.2700470000000007E-2</v>
      </c>
      <c r="R77">
        <f>'mu (tau) a'!R77-'mu (1) a'!R77</f>
        <v>9.1959150000000003E-2</v>
      </c>
      <c r="S77">
        <f>'mu (tau) a'!S77-'mu (1) a'!S77</f>
        <v>9.0118839999999992E-2</v>
      </c>
      <c r="T77">
        <f>'mu (tau) a'!T77-'mu (1) a'!T77</f>
        <v>8.9404950000000011E-2</v>
      </c>
      <c r="U77">
        <f>'mu (tau) a'!U77-'mu (1) a'!U77</f>
        <v>8.7769349999999996E-2</v>
      </c>
      <c r="V77">
        <f>'mu (tau) a'!V77-'mu (1) a'!V77</f>
        <v>8.6611949999999993E-2</v>
      </c>
      <c r="W77">
        <f>'mu (tau) a'!W77-'mu (1) a'!W77</f>
        <v>8.5852100000000001E-2</v>
      </c>
      <c r="X77">
        <f>'mu (tau) a'!X77-'mu (1) a'!X77</f>
        <v>8.4210989999999999E-2</v>
      </c>
      <c r="Y77">
        <f>'mu (tau) a'!Y77-'mu (1) a'!Y77</f>
        <v>8.3798079999999997E-2</v>
      </c>
      <c r="Z77">
        <f>'mu (tau) a'!Z77-'mu (1) a'!Z77</f>
        <v>8.2485360000000008E-2</v>
      </c>
      <c r="AA77">
        <f>'mu (tau) a'!AA77-'mu (1) a'!AA77</f>
        <v>8.170841999999999E-2</v>
      </c>
      <c r="AB77">
        <f>'mu (tau) a'!AB77-'mu (1) a'!AB77</f>
        <v>8.130308E-2</v>
      </c>
      <c r="AC77">
        <f>'mu (tau) a'!AC77-'mu (1) a'!AC77</f>
        <v>8.0331669999999994E-2</v>
      </c>
      <c r="AD77">
        <f>'mu (tau) a'!AD77-'mu (1) a'!AD77</f>
        <v>7.9390740000000001E-2</v>
      </c>
      <c r="AE77">
        <f>'mu (tau) a'!AE77-'mu (1) a'!AE77</f>
        <v>7.9091729999999999E-2</v>
      </c>
    </row>
    <row r="78" spans="1:31">
      <c r="A78">
        <v>77</v>
      </c>
      <c r="B78">
        <f>'mu (tau) a'!B78-'mu (1) a'!B78</f>
        <v>0.12202344</v>
      </c>
      <c r="C78">
        <f>'mu (tau) a'!C78-'mu (1) a'!C78</f>
        <v>0.11540136000000001</v>
      </c>
      <c r="D78">
        <f>'mu (tau) a'!D78-'mu (1) a'!D78</f>
        <v>0.12158984</v>
      </c>
      <c r="E78">
        <f>'mu (tau) a'!E78-'mu (1) a'!E78</f>
        <v>0.11784737000000001</v>
      </c>
      <c r="F78">
        <f>'mu (tau) a'!F78-'mu (1) a'!F78</f>
        <v>0.11339225</v>
      </c>
      <c r="G78">
        <f>'mu (tau) a'!G78-'mu (1) a'!G78</f>
        <v>0.11045378</v>
      </c>
      <c r="H78">
        <f>'mu (tau) a'!H78-'mu (1) a'!H78</f>
        <v>0.11038405</v>
      </c>
      <c r="I78">
        <f>'mu (tau) a'!I78-'mu (1) a'!I78</f>
        <v>0.10971850000000001</v>
      </c>
      <c r="J78">
        <f>'mu (tau) a'!J78-'mu (1) a'!J78</f>
        <v>0.11371110999999999</v>
      </c>
      <c r="K78">
        <f>'mu (tau) a'!K78-'mu (1) a'!K78</f>
        <v>0.11135757</v>
      </c>
      <c r="L78">
        <f>'mu (tau) a'!L78-'mu (1) a'!L78</f>
        <v>0.11211712</v>
      </c>
      <c r="M78">
        <f>'mu (tau) a'!M78-'mu (1) a'!M78</f>
        <v>0.10949104999999999</v>
      </c>
      <c r="N78">
        <f>'mu (tau) a'!N78-'mu (1) a'!N78</f>
        <v>0.10971351</v>
      </c>
      <c r="O78">
        <f>'mu (tau) a'!O78-'mu (1) a'!O78</f>
        <v>0.10403881</v>
      </c>
      <c r="P78">
        <f>'mu (tau) a'!P78-'mu (1) a'!P78</f>
        <v>0.10219533</v>
      </c>
      <c r="Q78">
        <f>'mu (tau) a'!Q78-'mu (1) a'!Q78</f>
        <v>0.10056933</v>
      </c>
      <c r="R78">
        <f>'mu (tau) a'!R78-'mu (1) a'!R78</f>
        <v>9.9736229999999995E-2</v>
      </c>
      <c r="S78">
        <f>'mu (tau) a'!S78-'mu (1) a'!S78</f>
        <v>9.7812979999999994E-2</v>
      </c>
      <c r="T78">
        <f>'mu (tau) a'!T78-'mu (1) a'!T78</f>
        <v>9.7040670000000009E-2</v>
      </c>
      <c r="U78">
        <f>'mu (tau) a'!U78-'mu (1) a'!U78</f>
        <v>9.5300109999999993E-2</v>
      </c>
      <c r="V78">
        <f>'mu (tau) a'!V78-'mu (1) a'!V78</f>
        <v>9.4074030000000003E-2</v>
      </c>
      <c r="W78">
        <f>'mu (tau) a'!W78-'mu (1) a'!W78</f>
        <v>9.3264880000000008E-2</v>
      </c>
      <c r="X78">
        <f>'mu (tau) a'!X78-'mu (1) a'!X78</f>
        <v>9.1509369999999993E-2</v>
      </c>
      <c r="Y78">
        <f>'mu (tau) a'!Y78-'mu (1) a'!Y78</f>
        <v>9.1057579999999999E-2</v>
      </c>
      <c r="Z78">
        <f>'mu (tau) a'!Z78-'mu (1) a'!Z78</f>
        <v>8.9669140000000008E-2</v>
      </c>
      <c r="AA78">
        <f>'mu (tau) a'!AA78-'mu (1) a'!AA78</f>
        <v>8.8837849999999996E-2</v>
      </c>
      <c r="AB78">
        <f>'mu (tau) a'!AB78-'mu (1) a'!AB78</f>
        <v>8.8427489999999997E-2</v>
      </c>
      <c r="AC78">
        <f>'mu (tau) a'!AC78-'mu (1) a'!AC78</f>
        <v>8.7374220000000002E-2</v>
      </c>
      <c r="AD78">
        <f>'mu (tau) a'!AD78-'mu (1) a'!AD78</f>
        <v>8.6337460000000005E-2</v>
      </c>
      <c r="AE78">
        <f>'mu (tau) a'!AE78-'mu (1) a'!AE78</f>
        <v>8.6023290000000002E-2</v>
      </c>
    </row>
    <row r="79" spans="1:31">
      <c r="A79">
        <v>78</v>
      </c>
      <c r="B79">
        <f>'mu (tau) a'!B79-'mu (1) a'!B79</f>
        <v>0.13260682999999998</v>
      </c>
      <c r="C79">
        <f>'mu (tau) a'!C79-'mu (1) a'!C79</f>
        <v>0.12594959999999999</v>
      </c>
      <c r="D79">
        <f>'mu (tau) a'!D79-'mu (1) a'!D79</f>
        <v>0.13211902</v>
      </c>
      <c r="E79">
        <f>'mu (tau) a'!E79-'mu (1) a'!E79</f>
        <v>0.12837779999999999</v>
      </c>
      <c r="F79">
        <f>'mu (tau) a'!F79-'mu (1) a'!F79</f>
        <v>0.12390623000000001</v>
      </c>
      <c r="G79">
        <f>'mu (tau) a'!G79-'mu (1) a'!G79</f>
        <v>0.12094542</v>
      </c>
      <c r="H79">
        <f>'mu (tau) a'!H79-'mu (1) a'!H79</f>
        <v>0.12086461999999999</v>
      </c>
      <c r="I79">
        <f>'mu (tau) a'!I79-'mu (1) a'!I79</f>
        <v>0.12014338000000001</v>
      </c>
      <c r="J79">
        <f>'mu (tau) a'!J79-'mu (1) a'!J79</f>
        <v>0.12408725999999999</v>
      </c>
      <c r="K79">
        <f>'mu (tau) a'!K79-'mu (1) a'!K79</f>
        <v>0.12167496</v>
      </c>
      <c r="L79">
        <f>'mu (tau) a'!L79-'mu (1) a'!L79</f>
        <v>0.12239557</v>
      </c>
      <c r="M79">
        <f>'mu (tau) a'!M79-'mu (1) a'!M79</f>
        <v>0.11970971999999999</v>
      </c>
      <c r="N79">
        <f>'mu (tau) a'!N79-'mu (1) a'!N79</f>
        <v>0.11986377999999999</v>
      </c>
      <c r="O79">
        <f>'mu (tau) a'!O79-'mu (1) a'!O79</f>
        <v>0.11410864</v>
      </c>
      <c r="P79">
        <f>'mu (tau) a'!P79-'mu (1) a'!P79</f>
        <v>0.11215775</v>
      </c>
      <c r="Q79">
        <f>'mu (tau) a'!Q79-'mu (1) a'!Q79</f>
        <v>0.11040244</v>
      </c>
      <c r="R79">
        <f>'mu (tau) a'!R79-'mu (1) a'!R79</f>
        <v>0.10942844</v>
      </c>
      <c r="S79">
        <f>'mu (tau) a'!S79-'mu (1) a'!S79</f>
        <v>0.10739398</v>
      </c>
      <c r="T79">
        <f>'mu (tau) a'!T79-'mu (1) a'!T79</f>
        <v>0.10652963</v>
      </c>
      <c r="U79">
        <f>'mu (tau) a'!U79-'mu (1) a'!U79</f>
        <v>0.10465381999999999</v>
      </c>
      <c r="V79">
        <f>'mu (tau) a'!V79-'mu (1) a'!V79</f>
        <v>0.10334531</v>
      </c>
      <c r="W79">
        <f>'mu (tau) a'!W79-'mu (1) a'!W79</f>
        <v>0.10248700000000001</v>
      </c>
      <c r="X79">
        <f>'mu (tau) a'!X79-'mu (1) a'!X79</f>
        <v>0.10061460999999999</v>
      </c>
      <c r="Y79">
        <f>'mu (tau) a'!Y79-'mu (1) a'!Y79</f>
        <v>0.10013012</v>
      </c>
      <c r="Z79">
        <f>'mu (tau) a'!Z79-'mu (1) a'!Z79</f>
        <v>9.8651870000000003E-2</v>
      </c>
      <c r="AA79">
        <f>'mu (tau) a'!AA79-'mu (1) a'!AA79</f>
        <v>9.7747319999999999E-2</v>
      </c>
      <c r="AB79">
        <f>'mu (tau) a'!AB79-'mu (1) a'!AB79</f>
        <v>9.732934E-2</v>
      </c>
      <c r="AC79">
        <f>'mu (tau) a'!AC79-'mu (1) a'!AC79</f>
        <v>9.6213800000000002E-2</v>
      </c>
      <c r="AD79">
        <f>'mu (tau) a'!AD79-'mu (1) a'!AD79</f>
        <v>9.5070830000000009E-2</v>
      </c>
      <c r="AE79">
        <f>'mu (tau) a'!AE79-'mu (1) a'!AE79</f>
        <v>9.4716159999999994E-2</v>
      </c>
    </row>
    <row r="80" spans="1:31">
      <c r="A80">
        <v>79</v>
      </c>
      <c r="B80">
        <f>'mu (tau) a'!B80-'mu (1) a'!B80</f>
        <v>0.14193233</v>
      </c>
      <c r="C80">
        <f>'mu (tau) a'!C80-'mu (1) a'!C80</f>
        <v>0.13524426000000001</v>
      </c>
      <c r="D80">
        <f>'mu (tau) a'!D80-'mu (1) a'!D80</f>
        <v>0.1413827</v>
      </c>
      <c r="E80">
        <f>'mu (tau) a'!E80-'mu (1) a'!E80</f>
        <v>0.13763166999999998</v>
      </c>
      <c r="F80">
        <f>'mu (tau) a'!F80-'mu (1) a'!F80</f>
        <v>0.13314252000000001</v>
      </c>
      <c r="G80">
        <f>'mu (tau) a'!G80-'mu (1) a'!G80</f>
        <v>0.13016376999999998</v>
      </c>
      <c r="H80">
        <f>'mu (tau) a'!H80-'mu (1) a'!H80</f>
        <v>0.13008001999999999</v>
      </c>
      <c r="I80">
        <f>'mu (tau) a'!I80-'mu (1) a'!I80</f>
        <v>0.12930691999999999</v>
      </c>
      <c r="J80">
        <f>'mu (tau) a'!J80-'mu (1) a'!J80</f>
        <v>0.13321406000000002</v>
      </c>
      <c r="K80">
        <f>'mu (tau) a'!K80-'mu (1) a'!K80</f>
        <v>0.1307672</v>
      </c>
      <c r="L80">
        <f>'mu (tau) a'!L80-'mu (1) a'!L80</f>
        <v>0.13145894</v>
      </c>
      <c r="M80">
        <f>'mu (tau) a'!M80-'mu (1) a'!M80</f>
        <v>0.12872707999999999</v>
      </c>
      <c r="N80">
        <f>'mu (tau) a'!N80-'mu (1) a'!N80</f>
        <v>0.12886622</v>
      </c>
      <c r="O80">
        <f>'mu (tau) a'!O80-'mu (1) a'!O80</f>
        <v>0.12306829</v>
      </c>
      <c r="P80">
        <f>'mu (tau) a'!P80-'mu (1) a'!P80</f>
        <v>0.12103482</v>
      </c>
      <c r="Q80">
        <f>'mu (tau) a'!Q80-'mu (1) a'!Q80</f>
        <v>0.11921978000000001</v>
      </c>
      <c r="R80">
        <f>'mu (tau) a'!R80-'mu (1) a'!R80</f>
        <v>0.11815162999999999</v>
      </c>
      <c r="S80">
        <f>'mu (tau) a'!S80-'mu (1) a'!S80</f>
        <v>0.11601647999999999</v>
      </c>
      <c r="T80">
        <f>'mu (tau) a'!T80-'mu (1) a'!T80</f>
        <v>0.11510639</v>
      </c>
      <c r="U80">
        <f>'mu (tau) a'!U80-'mu (1) a'!U80</f>
        <v>0.11312639999999999</v>
      </c>
      <c r="V80">
        <f>'mu (tau) a'!V80-'mu (1) a'!V80</f>
        <v>0.11175177</v>
      </c>
      <c r="W80">
        <f>'mu (tau) a'!W80-'mu (1) a'!W80</f>
        <v>0.11087905000000001</v>
      </c>
      <c r="X80">
        <f>'mu (tau) a'!X80-'mu (1) a'!X80</f>
        <v>0.10891592999999999</v>
      </c>
      <c r="Y80">
        <f>'mu (tau) a'!Y80-'mu (1) a'!Y80</f>
        <v>0.10839783</v>
      </c>
      <c r="Z80">
        <f>'mu (tau) a'!Z80-'mu (1) a'!Z80</f>
        <v>0.10686597</v>
      </c>
      <c r="AA80">
        <f>'mu (tau) a'!AA80-'mu (1) a'!AA80</f>
        <v>0.10590962</v>
      </c>
      <c r="AB80">
        <f>'mu (tau) a'!AB80-'mu (1) a'!AB80</f>
        <v>0.10550126999999999</v>
      </c>
      <c r="AC80">
        <f>'mu (tau) a'!AC80-'mu (1) a'!AC80</f>
        <v>0.10433228</v>
      </c>
      <c r="AD80">
        <f>'mu (tau) a'!AD80-'mu (1) a'!AD80</f>
        <v>0.10308531</v>
      </c>
      <c r="AE80">
        <f>'mu (tau) a'!AE80-'mu (1) a'!AE80</f>
        <v>0.10271085000000001</v>
      </c>
    </row>
    <row r="81" spans="1:31">
      <c r="A81">
        <v>80</v>
      </c>
      <c r="B81">
        <f>'mu (tau) a'!B81-'mu (1) a'!B81</f>
        <v>0.15426908</v>
      </c>
      <c r="C81">
        <f>'mu (tau) a'!C81-'mu (1) a'!C81</f>
        <v>0.14756369</v>
      </c>
      <c r="D81">
        <f>'mu (tau) a'!D81-'mu (1) a'!D81</f>
        <v>0.15368507000000001</v>
      </c>
      <c r="E81">
        <f>'mu (tau) a'!E81-'mu (1) a'!E81</f>
        <v>0.14992185999999999</v>
      </c>
      <c r="F81">
        <f>'mu (tau) a'!F81-'mu (1) a'!F81</f>
        <v>0.14539548999999999</v>
      </c>
      <c r="G81">
        <f>'mu (tau) a'!G81-'mu (1) a'!G81</f>
        <v>0.14239272</v>
      </c>
      <c r="H81">
        <f>'mu (tau) a'!H81-'mu (1) a'!H81</f>
        <v>0.14230561999999999</v>
      </c>
      <c r="I81">
        <f>'mu (tau) a'!I81-'mu (1) a'!I81</f>
        <v>0.14146432</v>
      </c>
      <c r="J81">
        <f>'mu (tau) a'!J81-'mu (1) a'!J81</f>
        <v>0.14530508</v>
      </c>
      <c r="K81">
        <f>'mu (tau) a'!K81-'mu (1) a'!K81</f>
        <v>0.14279871</v>
      </c>
      <c r="L81">
        <f>'mu (tau) a'!L81-'mu (1) a'!L81</f>
        <v>0.14343629999999999</v>
      </c>
      <c r="M81">
        <f>'mu (tau) a'!M81-'mu (1) a'!M81</f>
        <v>0.14061308</v>
      </c>
      <c r="N81">
        <f>'mu (tau) a'!N81-'mu (1) a'!N81</f>
        <v>0.14070404</v>
      </c>
      <c r="O81">
        <f>'mu (tau) a'!O81-'mu (1) a'!O81</f>
        <v>0.13484576000000001</v>
      </c>
      <c r="P81">
        <f>'mu (tau) a'!P81-'mu (1) a'!P81</f>
        <v>0.13270133000000001</v>
      </c>
      <c r="Q81">
        <f>'mu (tau) a'!Q81-'mu (1) a'!Q81</f>
        <v>0.13077843</v>
      </c>
      <c r="R81">
        <f>'mu (tau) a'!R81-'mu (1) a'!R81</f>
        <v>0.12961125000000001</v>
      </c>
      <c r="S81">
        <f>'mu (tau) a'!S81-'mu (1) a'!S81</f>
        <v>0.12735426999999999</v>
      </c>
      <c r="T81">
        <f>'mu (tau) a'!T81-'mu (1) a'!T81</f>
        <v>0.12633139999999998</v>
      </c>
      <c r="U81">
        <f>'mu (tau) a'!U81-'mu (1) a'!U81</f>
        <v>0.12420934999999998</v>
      </c>
      <c r="V81">
        <f>'mu (tau) a'!V81-'mu (1) a'!V81</f>
        <v>0.12275808000000001</v>
      </c>
      <c r="W81">
        <f>'mu (tau) a'!W81-'mu (1) a'!W81</f>
        <v>0.12184423000000001</v>
      </c>
      <c r="X81">
        <f>'mu (tau) a'!X81-'mu (1) a'!X81</f>
        <v>0.11979015999999999</v>
      </c>
      <c r="Y81">
        <f>'mu (tau) a'!Y81-'mu (1) a'!Y81</f>
        <v>0.11928448</v>
      </c>
      <c r="Z81">
        <f>'mu (tau) a'!Z81-'mu (1) a'!Z81</f>
        <v>0.11766524</v>
      </c>
      <c r="AA81">
        <f>'mu (tau) a'!AA81-'mu (1) a'!AA81</f>
        <v>0.11665215999999999</v>
      </c>
      <c r="AB81">
        <f>'mu (tau) a'!AB81-'mu (1) a'!AB81</f>
        <v>0.11624822999999999</v>
      </c>
      <c r="AC81">
        <f>'mu (tau) a'!AC81-'mu (1) a'!AC81</f>
        <v>0.11501783</v>
      </c>
      <c r="AD81">
        <f>'mu (tau) a'!AD81-'mu (1) a'!AD81</f>
        <v>0.11370174000000001</v>
      </c>
      <c r="AE81">
        <f>'mu (tau) a'!AE81-'mu (1) a'!AE81</f>
        <v>0.11330036</v>
      </c>
    </row>
    <row r="82" spans="1:31">
      <c r="A82">
        <v>81</v>
      </c>
      <c r="B82">
        <f>'mu (tau) a'!B82-'mu (1) a'!B82</f>
        <v>0.16271228999999998</v>
      </c>
      <c r="C82">
        <f>'mu (tau) a'!C82-'mu (1) a'!C82</f>
        <v>0.15596863999999999</v>
      </c>
      <c r="D82">
        <f>'mu (tau) a'!D82-'mu (1) a'!D82</f>
        <v>0.16207393</v>
      </c>
      <c r="E82">
        <f>'mu (tau) a'!E82-'mu (1) a'!E82</f>
        <v>0.15831176</v>
      </c>
      <c r="F82">
        <f>'mu (tau) a'!F82-'mu (1) a'!F82</f>
        <v>0.15373368000000001</v>
      </c>
      <c r="G82">
        <f>'mu (tau) a'!G82-'mu (1) a'!G82</f>
        <v>0.15069085999999998</v>
      </c>
      <c r="H82">
        <f>'mu (tau) a'!H82-'mu (1) a'!H82</f>
        <v>0.15061274999999999</v>
      </c>
      <c r="I82">
        <f>'mu (tau) a'!I82-'mu (1) a'!I82</f>
        <v>0.14974057000000002</v>
      </c>
      <c r="J82">
        <f>'mu (tau) a'!J82-'mu (1) a'!J82</f>
        <v>0.15354955000000001</v>
      </c>
      <c r="K82">
        <f>'mu (tau) a'!K82-'mu (1) a'!K82</f>
        <v>0.15102161</v>
      </c>
      <c r="L82">
        <f>'mu (tau) a'!L82-'mu (1) a'!L82</f>
        <v>0.15166358999999999</v>
      </c>
      <c r="M82">
        <f>'mu (tau) a'!M82-'mu (1) a'!M82</f>
        <v>0.14880278999999999</v>
      </c>
      <c r="N82">
        <f>'mu (tau) a'!N82-'mu (1) a'!N82</f>
        <v>0.14890532000000001</v>
      </c>
      <c r="O82">
        <f>'mu (tau) a'!O82-'mu (1) a'!O82</f>
        <v>0.14307140000000002</v>
      </c>
      <c r="P82">
        <f>'mu (tau) a'!P82-'mu (1) a'!P82</f>
        <v>0.14090458</v>
      </c>
      <c r="Q82">
        <f>'mu (tau) a'!Q82-'mu (1) a'!Q82</f>
        <v>0.13898321</v>
      </c>
      <c r="R82">
        <f>'mu (tau) a'!R82-'mu (1) a'!R82</f>
        <v>0.13780197000000002</v>
      </c>
      <c r="S82">
        <f>'mu (tau) a'!S82-'mu (1) a'!S82</f>
        <v>0.13553371</v>
      </c>
      <c r="T82">
        <f>'mu (tau) a'!T82-'mu (1) a'!T82</f>
        <v>0.13452788999999998</v>
      </c>
      <c r="U82">
        <f>'mu (tau) a'!U82-'mu (1) a'!U82</f>
        <v>0.13231362000000002</v>
      </c>
      <c r="V82">
        <f>'mu (tau) a'!V82-'mu (1) a'!V82</f>
        <v>0.13083619000000002</v>
      </c>
      <c r="W82">
        <f>'mu (tau) a'!W82-'mu (1) a'!W82</f>
        <v>0.12996099</v>
      </c>
      <c r="X82">
        <f>'mu (tau) a'!X82-'mu (1) a'!X82</f>
        <v>0.12783842000000001</v>
      </c>
      <c r="Y82">
        <f>'mu (tau) a'!Y82-'mu (1) a'!Y82</f>
        <v>0.12735155000000001</v>
      </c>
      <c r="Z82">
        <f>'mu (tau) a'!Z82-'mu (1) a'!Z82</f>
        <v>0.12575199000000001</v>
      </c>
      <c r="AA82">
        <f>'mu (tau) a'!AA82-'mu (1) a'!AA82</f>
        <v>0.12471345999999998</v>
      </c>
      <c r="AB82">
        <f>'mu (tau) a'!AB82-'mu (1) a'!AB82</f>
        <v>0.12438023000000001</v>
      </c>
      <c r="AC82">
        <f>'mu (tau) a'!AC82-'mu (1) a'!AC82</f>
        <v>0.12310378</v>
      </c>
      <c r="AD82">
        <f>'mu (tau) a'!AD82-'mu (1) a'!AD82</f>
        <v>0.121672</v>
      </c>
      <c r="AE82">
        <f>'mu (tau) a'!AE82-'mu (1) a'!AE82</f>
        <v>0.12133191</v>
      </c>
    </row>
    <row r="83" spans="1:31">
      <c r="A83">
        <v>82</v>
      </c>
      <c r="B83">
        <f>'mu (tau) a'!B83-'mu (1) a'!B83</f>
        <v>0.17867560999999998</v>
      </c>
      <c r="C83">
        <f>'mu (tau) a'!C83-'mu (1) a'!C83</f>
        <v>0.17194203</v>
      </c>
      <c r="D83">
        <f>'mu (tau) a'!D83-'mu (1) a'!D83</f>
        <v>0.17803276000000001</v>
      </c>
      <c r="E83">
        <f>'mu (tau) a'!E83-'mu (1) a'!E83</f>
        <v>0.17429143999999999</v>
      </c>
      <c r="F83">
        <f>'mu (tau) a'!F83-'mu (1) a'!F83</f>
        <v>0.1696801</v>
      </c>
      <c r="G83">
        <f>'mu (tau) a'!G83-'mu (1) a'!G83</f>
        <v>0.16656973</v>
      </c>
      <c r="H83">
        <f>'mu (tau) a'!H83-'mu (1) a'!H83</f>
        <v>0.16646712</v>
      </c>
      <c r="I83">
        <f>'mu (tau) a'!I83-'mu (1) a'!I83</f>
        <v>0.16550807000000001</v>
      </c>
      <c r="J83">
        <f>'mu (tau) a'!J83-'mu (1) a'!J83</f>
        <v>0.16924279</v>
      </c>
      <c r="K83">
        <f>'mu (tau) a'!K83-'mu (1) a'!K83</f>
        <v>0.16661274000000001</v>
      </c>
      <c r="L83">
        <f>'mu (tau) a'!L83-'mu (1) a'!L83</f>
        <v>0.16714272999999999</v>
      </c>
      <c r="M83">
        <f>'mu (tau) a'!M83-'mu (1) a'!M83</f>
        <v>0.16415267</v>
      </c>
      <c r="N83">
        <f>'mu (tau) a'!N83-'mu (1) a'!N83</f>
        <v>0.16414434999999999</v>
      </c>
      <c r="O83">
        <f>'mu (tau) a'!O83-'mu (1) a'!O83</f>
        <v>0.15817606000000001</v>
      </c>
      <c r="P83">
        <f>'mu (tau) a'!P83-'mu (1) a'!P83</f>
        <v>0.15586405</v>
      </c>
      <c r="Q83">
        <f>'mu (tau) a'!Q83-'mu (1) a'!Q83</f>
        <v>0.15380367</v>
      </c>
      <c r="R83">
        <f>'mu (tau) a'!R83-'mu (1) a'!R83</f>
        <v>0.15245726000000001</v>
      </c>
      <c r="S83">
        <f>'mu (tau) a'!S83-'mu (1) a'!S83</f>
        <v>0.15004356999999999</v>
      </c>
      <c r="T83">
        <f>'mu (tau) a'!T83-'mu (1) a'!T83</f>
        <v>0.14888888</v>
      </c>
      <c r="U83">
        <f>'mu (tau) a'!U83-'mu (1) a'!U83</f>
        <v>0.1464616</v>
      </c>
      <c r="V83">
        <f>'mu (tau) a'!V83-'mu (1) a'!V83</f>
        <v>0.14480844000000001</v>
      </c>
      <c r="W83">
        <f>'mu (tau) a'!W83-'mu (1) a'!W83</f>
        <v>0.14383109999999999</v>
      </c>
      <c r="X83">
        <f>'mu (tau) a'!X83-'mu (1) a'!X83</f>
        <v>0.14155841</v>
      </c>
      <c r="Y83">
        <f>'mu (tau) a'!Y83-'mu (1) a'!Y83</f>
        <v>0.14102464000000001</v>
      </c>
      <c r="Z83">
        <f>'mu (tau) a'!Z83-'mu (1) a'!Z83</f>
        <v>0.13931983000000001</v>
      </c>
      <c r="AA83">
        <f>'mu (tau) a'!AA83-'mu (1) a'!AA83</f>
        <v>0.13821413000000002</v>
      </c>
      <c r="AB83">
        <f>'mu (tau) a'!AB83-'mu (1) a'!AB83</f>
        <v>0.13785417999999999</v>
      </c>
      <c r="AC83">
        <f>'mu (tau) a'!AC83-'mu (1) a'!AC83</f>
        <v>0.13650763000000002</v>
      </c>
      <c r="AD83">
        <f>'mu (tau) a'!AD83-'mu (1) a'!AD83</f>
        <v>0.13497169000000001</v>
      </c>
      <c r="AE83">
        <f>'mu (tau) a'!AE83-'mu (1) a'!AE83</f>
        <v>0.13455356999999998</v>
      </c>
    </row>
    <row r="84" spans="1:31">
      <c r="A84">
        <v>83</v>
      </c>
      <c r="B84">
        <f>'mu (tau) a'!B84-'mu (1) a'!B84</f>
        <v>0.19238954</v>
      </c>
      <c r="C84">
        <f>'mu (tau) a'!C84-'mu (1) a'!C84</f>
        <v>0.18570211</v>
      </c>
      <c r="D84">
        <f>'mu (tau) a'!D84-'mu (1) a'!D84</f>
        <v>0.19181079000000001</v>
      </c>
      <c r="E84">
        <f>'mu (tau) a'!E84-'mu (1) a'!E84</f>
        <v>0.18807636</v>
      </c>
      <c r="F84">
        <f>'mu (tau) a'!F84-'mu (1) a'!F84</f>
        <v>0.18344978000000001</v>
      </c>
      <c r="G84">
        <f>'mu (tau) a'!G84-'mu (1) a'!G84</f>
        <v>0.18028274999999999</v>
      </c>
      <c r="H84">
        <f>'mu (tau) a'!H84-'mu (1) a'!H84</f>
        <v>0.18015692999999999</v>
      </c>
      <c r="I84">
        <f>'mu (tau) a'!I84-'mu (1) a'!I84</f>
        <v>0.17911798000000001</v>
      </c>
      <c r="J84">
        <f>'mu (tau) a'!J84-'mu (1) a'!J84</f>
        <v>0.18280014</v>
      </c>
      <c r="K84">
        <f>'mu (tau) a'!K84-'mu (1) a'!K84</f>
        <v>0.18011521</v>
      </c>
      <c r="L84">
        <f>'mu (tau) a'!L84-'mu (1) a'!L84</f>
        <v>0.18057931999999999</v>
      </c>
      <c r="M84">
        <f>'mu (tau) a'!M84-'mu (1) a'!M84</f>
        <v>0.17747952</v>
      </c>
      <c r="N84">
        <f>'mu (tau) a'!N84-'mu (1) a'!N84</f>
        <v>0.17741446</v>
      </c>
      <c r="O84">
        <f>'mu (tau) a'!O84-'mu (1) a'!O84</f>
        <v>0.17137279999999999</v>
      </c>
      <c r="P84">
        <f>'mu (tau) a'!P84-'mu (1) a'!P84</f>
        <v>0.16894934</v>
      </c>
      <c r="Q84">
        <f>'mu (tau) a'!Q84-'mu (1) a'!Q84</f>
        <v>0.16681962</v>
      </c>
      <c r="R84">
        <f>'mu (tau) a'!R84-'mu (1) a'!R84</f>
        <v>0.16539744000000001</v>
      </c>
      <c r="S84">
        <f>'mu (tau) a'!S84-'mu (1) a'!S84</f>
        <v>0.16290005999999999</v>
      </c>
      <c r="T84">
        <f>'mu (tau) a'!T84-'mu (1) a'!T84</f>
        <v>0.16169045999999998</v>
      </c>
      <c r="U84">
        <f>'mu (tau) a'!U84-'mu (1) a'!U84</f>
        <v>0.15913626</v>
      </c>
      <c r="V84">
        <f>'mu (tau) a'!V84-'mu (1) a'!V84</f>
        <v>0.15737646000000002</v>
      </c>
      <c r="W84">
        <f>'mu (tau) a'!W84-'mu (1) a'!W84</f>
        <v>0.15633144999999998</v>
      </c>
      <c r="X84">
        <f>'mu (tau) a'!X84-'mu (1) a'!X84</f>
        <v>0.15392985000000001</v>
      </c>
      <c r="Y84">
        <f>'mu (tau) a'!Y84-'mu (1) a'!Y84</f>
        <v>0.15337392999999999</v>
      </c>
      <c r="Z84">
        <f>'mu (tau) a'!Z84-'mu (1) a'!Z84</f>
        <v>0.15161537</v>
      </c>
      <c r="AA84">
        <f>'mu (tau) a'!AA84-'mu (1) a'!AA84</f>
        <v>0.15047514000000001</v>
      </c>
      <c r="AB84">
        <f>'mu (tau) a'!AB84-'mu (1) a'!AB84</f>
        <v>0.15016478</v>
      </c>
      <c r="AC84">
        <f>'mu (tau) a'!AC84-'mu (1) a'!AC84</f>
        <v>0.14876060000000002</v>
      </c>
      <c r="AD84">
        <f>'mu (tau) a'!AD84-'mu (1) a'!AD84</f>
        <v>0.14710999</v>
      </c>
      <c r="AE84">
        <f>'mu (tau) a'!AE84-'mu (1) a'!AE84</f>
        <v>0.14669080999999998</v>
      </c>
    </row>
    <row r="85" spans="1:31">
      <c r="A85">
        <v>84</v>
      </c>
      <c r="B85">
        <f>'mu (tau) a'!B85-'mu (1) a'!B85</f>
        <v>0.20869991999999998</v>
      </c>
      <c r="C85">
        <f>'mu (tau) a'!C85-'mu (1) a'!C85</f>
        <v>0.20204164999999999</v>
      </c>
      <c r="D85">
        <f>'mu (tau) a'!D85-'mu (1) a'!D85</f>
        <v>0.2082088</v>
      </c>
      <c r="E85">
        <f>'mu (tau) a'!E85-'mu (1) a'!E85</f>
        <v>0.20452090000000001</v>
      </c>
      <c r="F85">
        <f>'mu (tau) a'!F85-'mu (1) a'!F85</f>
        <v>0.19986187999999999</v>
      </c>
      <c r="G85">
        <f>'mu (tau) a'!G85-'mu (1) a'!G85</f>
        <v>0.19665005999999999</v>
      </c>
      <c r="H85">
        <f>'mu (tau) a'!H85-'mu (1) a'!H85</f>
        <v>0.19650676</v>
      </c>
      <c r="I85">
        <f>'mu (tau) a'!I85-'mu (1) a'!I85</f>
        <v>0.19536402999999999</v>
      </c>
      <c r="J85">
        <f>'mu (tau) a'!J85-'mu (1) a'!J85</f>
        <v>0.19896132</v>
      </c>
      <c r="K85">
        <f>'mu (tau) a'!K85-'mu (1) a'!K85</f>
        <v>0.19619624999999999</v>
      </c>
      <c r="L85">
        <f>'mu (tau) a'!L85-'mu (1) a'!L85</f>
        <v>0.19657609000000001</v>
      </c>
      <c r="M85">
        <f>'mu (tau) a'!M85-'mu (1) a'!M85</f>
        <v>0.19334806999999998</v>
      </c>
      <c r="N85">
        <f>'mu (tau) a'!N85-'mu (1) a'!N85</f>
        <v>0.19316893999999998</v>
      </c>
      <c r="O85">
        <f>'mu (tau) a'!O85-'mu (1) a'!O85</f>
        <v>0.18701498999999999</v>
      </c>
      <c r="P85">
        <f>'mu (tau) a'!P85-'mu (1) a'!P85</f>
        <v>0.184444</v>
      </c>
      <c r="Q85">
        <f>'mu (tau) a'!Q85-'mu (1) a'!Q85</f>
        <v>0.18218395999999998</v>
      </c>
      <c r="R85">
        <f>'mu (tau) a'!R85-'mu (1) a'!R85</f>
        <v>0.18063396000000001</v>
      </c>
      <c r="S85">
        <f>'mu (tau) a'!S85-'mu (1) a'!S85</f>
        <v>0.17803926</v>
      </c>
      <c r="T85">
        <f>'mu (tau) a'!T85-'mu (1) a'!T85</f>
        <v>0.17672717999999998</v>
      </c>
      <c r="U85">
        <f>'mu (tau) a'!U85-'mu (1) a'!U85</f>
        <v>0.17400494</v>
      </c>
      <c r="V85">
        <f>'mu (tau) a'!V85-'mu (1) a'!V85</f>
        <v>0.17213338</v>
      </c>
      <c r="W85">
        <f>'mu (tau) a'!W85-'mu (1) a'!W85</f>
        <v>0.17100097</v>
      </c>
      <c r="X85">
        <f>'mu (tau) a'!X85-'mu (1) a'!X85</f>
        <v>0.16841396</v>
      </c>
      <c r="Y85">
        <f>'mu (tau) a'!Y85-'mu (1) a'!Y85</f>
        <v>0.16780912000000001</v>
      </c>
      <c r="Z85">
        <f>'mu (tau) a'!Z85-'mu (1) a'!Z85</f>
        <v>0.16596503000000001</v>
      </c>
      <c r="AA85">
        <f>'mu (tau) a'!AA85-'mu (1) a'!AA85</f>
        <v>0.16475848000000001</v>
      </c>
      <c r="AB85">
        <f>'mu (tau) a'!AB85-'mu (1) a'!AB85</f>
        <v>0.16448024</v>
      </c>
      <c r="AC85">
        <f>'mu (tau) a'!AC85-'mu (1) a'!AC85</f>
        <v>0.16303135000000002</v>
      </c>
      <c r="AD85">
        <f>'mu (tau) a'!AD85-'mu (1) a'!AD85</f>
        <v>0.1612594</v>
      </c>
      <c r="AE85">
        <f>'mu (tau) a'!AE85-'mu (1) a'!AE85</f>
        <v>0.16080314999999998</v>
      </c>
    </row>
    <row r="86" spans="1:31">
      <c r="A86">
        <v>85</v>
      </c>
      <c r="B86">
        <f>'mu (tau) a'!B86-'mu (1) a'!B86</f>
        <v>0.22315394</v>
      </c>
      <c r="C86">
        <f>'mu (tau) a'!C86-'mu (1) a'!C86</f>
        <v>0.21649193</v>
      </c>
      <c r="D86">
        <f>'mu (tau) a'!D86-'mu (1) a'!D86</f>
        <v>0.22270165</v>
      </c>
      <c r="E86">
        <f>'mu (tau) a'!E86-'mu (1) a'!E86</f>
        <v>0.21911364</v>
      </c>
      <c r="F86">
        <f>'mu (tau) a'!F86-'mu (1) a'!F86</f>
        <v>0.21448220000000001</v>
      </c>
      <c r="G86">
        <f>'mu (tau) a'!G86-'mu (1) a'!G86</f>
        <v>0.21122241</v>
      </c>
      <c r="H86">
        <f>'mu (tau) a'!H86-'mu (1) a'!H86</f>
        <v>0.21109942000000001</v>
      </c>
      <c r="I86">
        <f>'mu (tau) a'!I86-'mu (1) a'!I86</f>
        <v>0.20989241</v>
      </c>
      <c r="J86">
        <f>'mu (tau) a'!J86-'mu (1) a'!J86</f>
        <v>0.21342725000000001</v>
      </c>
      <c r="K86">
        <f>'mu (tau) a'!K86-'mu (1) a'!K86</f>
        <v>0.21060174000000001</v>
      </c>
      <c r="L86">
        <f>'mu (tau) a'!L86-'mu (1) a'!L86</f>
        <v>0.21093269000000001</v>
      </c>
      <c r="M86">
        <f>'mu (tau) a'!M86-'mu (1) a'!M86</f>
        <v>0.20762724999999999</v>
      </c>
      <c r="N86">
        <f>'mu (tau) a'!N86-'mu (1) a'!N86</f>
        <v>0.20738731999999999</v>
      </c>
      <c r="O86">
        <f>'mu (tau) a'!O86-'mu (1) a'!O86</f>
        <v>0.20114878999999999</v>
      </c>
      <c r="P86">
        <f>'mu (tau) a'!P86-'mu (1) a'!P86</f>
        <v>0.19847126000000001</v>
      </c>
      <c r="Q86">
        <f>'mu (tau) a'!Q86-'mu (1) a'!Q86</f>
        <v>0.19614096</v>
      </c>
      <c r="R86">
        <f>'mu (tau) a'!R86-'mu (1) a'!R86</f>
        <v>0.19450522000000001</v>
      </c>
      <c r="S86">
        <f>'mu (tau) a'!S86-'mu (1) a'!S86</f>
        <v>0.19185111999999999</v>
      </c>
      <c r="T86">
        <f>'mu (tau) a'!T86-'mu (1) a'!T86</f>
        <v>0.19054756</v>
      </c>
      <c r="U86">
        <f>'mu (tau) a'!U86-'mu (1) a'!U86</f>
        <v>0.18771213</v>
      </c>
      <c r="V86">
        <f>'mu (tau) a'!V86-'mu (1) a'!V86</f>
        <v>0.18578401</v>
      </c>
      <c r="W86">
        <f>'mu (tau) a'!W86-'mu (1) a'!W86</f>
        <v>0.18465483999999999</v>
      </c>
      <c r="X86">
        <f>'mu (tau) a'!X86-'mu (1) a'!X86</f>
        <v>0.18193775000000001</v>
      </c>
      <c r="Y86">
        <f>'mu (tau) a'!Y86-'mu (1) a'!Y86</f>
        <v>0.18127673999999999</v>
      </c>
      <c r="Z86">
        <f>'mu (tau) a'!Z86-'mu (1) a'!Z86</f>
        <v>0.17939009</v>
      </c>
      <c r="AA86">
        <f>'mu (tau) a'!AA86-'mu (1) a'!AA86</f>
        <v>0.17815305000000001</v>
      </c>
      <c r="AB86">
        <f>'mu (tau) a'!AB86-'mu (1) a'!AB86</f>
        <v>0.17794191000000001</v>
      </c>
      <c r="AC86">
        <f>'mu (tau) a'!AC86-'mu (1) a'!AC86</f>
        <v>0.17646486</v>
      </c>
      <c r="AD86">
        <f>'mu (tau) a'!AD86-'mu (1) a'!AD86</f>
        <v>0.17460011</v>
      </c>
      <c r="AE86">
        <f>'mu (tau) a'!AE86-'mu (1) a'!AE86</f>
        <v>0.17416915999999999</v>
      </c>
    </row>
    <row r="87" spans="1:31">
      <c r="A87">
        <v>86</v>
      </c>
      <c r="B87">
        <f>'mu (tau) a'!B87-'mu (1) a'!B87</f>
        <v>0.23876443</v>
      </c>
      <c r="C87">
        <f>'mu (tau) a'!C87-'mu (1) a'!C87</f>
        <v>0.23209101999999998</v>
      </c>
      <c r="D87">
        <f>'mu (tau) a'!D87-'mu (1) a'!D87</f>
        <v>0.23830461999999999</v>
      </c>
      <c r="E87">
        <f>'mu (tau) a'!E87-'mu (1) a'!E87</f>
        <v>0.23476560999999999</v>
      </c>
      <c r="F87">
        <f>'mu (tau) a'!F87-'mu (1) a'!F87</f>
        <v>0.23020980999999999</v>
      </c>
      <c r="G87">
        <f>'mu (tau) a'!G87-'mu (1) a'!G87</f>
        <v>0.22693410999999999</v>
      </c>
      <c r="H87">
        <f>'mu (tau) a'!H87-'mu (1) a'!H87</f>
        <v>0.22680426000000001</v>
      </c>
      <c r="I87">
        <f>'mu (tau) a'!I87-'mu (1) a'!I87</f>
        <v>0.22553847000000002</v>
      </c>
      <c r="J87">
        <f>'mu (tau) a'!J87-'mu (1) a'!J87</f>
        <v>0.22902138</v>
      </c>
      <c r="K87">
        <f>'mu (tau) a'!K87-'mu (1) a'!K87</f>
        <v>0.22612721999999999</v>
      </c>
      <c r="L87">
        <f>'mu (tau) a'!L87-'mu (1) a'!L87</f>
        <v>0.22638733</v>
      </c>
      <c r="M87">
        <f>'mu (tau) a'!M87-'mu (1) a'!M87</f>
        <v>0.22300132</v>
      </c>
      <c r="N87">
        <f>'mu (tau) a'!N87-'mu (1) a'!N87</f>
        <v>0.22271843999999999</v>
      </c>
      <c r="O87">
        <f>'mu (tau) a'!O87-'mu (1) a'!O87</f>
        <v>0.21641442</v>
      </c>
      <c r="P87">
        <f>'mu (tau) a'!P87-'mu (1) a'!P87</f>
        <v>0.21362441000000001</v>
      </c>
      <c r="Q87">
        <f>'mu (tau) a'!Q87-'mu (1) a'!Q87</f>
        <v>0.21124228</v>
      </c>
      <c r="R87">
        <f>'mu (tau) a'!R87-'mu (1) a'!R87</f>
        <v>0.20952950000000001</v>
      </c>
      <c r="S87">
        <f>'mu (tau) a'!S87-'mu (1) a'!S87</f>
        <v>0.20682861999999999</v>
      </c>
      <c r="T87">
        <f>'mu (tau) a'!T87-'mu (1) a'!T87</f>
        <v>0.20554058</v>
      </c>
      <c r="U87">
        <f>'mu (tau) a'!U87-'mu (1) a'!U87</f>
        <v>0.20263026000000001</v>
      </c>
      <c r="V87">
        <f>'mu (tau) a'!V87-'mu (1) a'!V87</f>
        <v>0.20066371000000002</v>
      </c>
      <c r="W87">
        <f>'mu (tau) a'!W87-'mu (1) a'!W87</f>
        <v>0.19956435</v>
      </c>
      <c r="X87">
        <f>'mu (tau) a'!X87-'mu (1) a'!X87</f>
        <v>0.19677501999999999</v>
      </c>
      <c r="Y87">
        <f>'mu (tau) a'!Y87-'mu (1) a'!Y87</f>
        <v>0.19609696000000001</v>
      </c>
      <c r="Z87">
        <f>'mu (tau) a'!Z87-'mu (1) a'!Z87</f>
        <v>0.19415789999999999</v>
      </c>
      <c r="AA87">
        <f>'mu (tau) a'!AA87-'mu (1) a'!AA87</f>
        <v>0.19289484000000001</v>
      </c>
      <c r="AB87">
        <f>'mu (tau) a'!AB87-'mu (1) a'!AB87</f>
        <v>0.19278397</v>
      </c>
      <c r="AC87">
        <f>'mu (tau) a'!AC87-'mu (1) a'!AC87</f>
        <v>0.19129072000000003</v>
      </c>
      <c r="AD87">
        <f>'mu (tau) a'!AD87-'mu (1) a'!AD87</f>
        <v>0.18933427999999999</v>
      </c>
      <c r="AE87">
        <f>'mu (tau) a'!AE87-'mu (1) a'!AE87</f>
        <v>0.18895360999999999</v>
      </c>
    </row>
    <row r="88" spans="1:31">
      <c r="A88">
        <v>87</v>
      </c>
      <c r="B88">
        <f>'mu (tau) a'!B88-'mu (1) a'!B88</f>
        <v>0.25439110999999998</v>
      </c>
      <c r="C88">
        <f>'mu (tau) a'!C88-'mu (1) a'!C88</f>
        <v>0.24773906999999998</v>
      </c>
      <c r="D88">
        <f>'mu (tau) a'!D88-'mu (1) a'!D88</f>
        <v>0.25395322999999997</v>
      </c>
      <c r="E88">
        <f>'mu (tau) a'!E88-'mu (1) a'!E88</f>
        <v>0.25042869000000001</v>
      </c>
      <c r="F88">
        <f>'mu (tau) a'!F88-'mu (1) a'!F88</f>
        <v>0.24591967000000001</v>
      </c>
      <c r="G88">
        <f>'mu (tau) a'!G88-'mu (1) a'!G88</f>
        <v>0.24270683999999998</v>
      </c>
      <c r="H88">
        <f>'mu (tau) a'!H88-'mu (1) a'!H88</f>
        <v>0.24261885999999999</v>
      </c>
      <c r="I88">
        <f>'mu (tau) a'!I88-'mu (1) a'!I88</f>
        <v>0.24128994000000001</v>
      </c>
      <c r="J88">
        <f>'mu (tau) a'!J88-'mu (1) a'!J88</f>
        <v>0.24473766</v>
      </c>
      <c r="K88">
        <f>'mu (tau) a'!K88-'mu (1) a'!K88</f>
        <v>0.24180366</v>
      </c>
      <c r="L88">
        <f>'mu (tau) a'!L88-'mu (1) a'!L88</f>
        <v>0.24199200000000001</v>
      </c>
      <c r="M88">
        <f>'mu (tau) a'!M88-'mu (1) a'!M88</f>
        <v>0.23851364999999999</v>
      </c>
      <c r="N88">
        <f>'mu (tau) a'!N88-'mu (1) a'!N88</f>
        <v>0.23818819999999999</v>
      </c>
      <c r="O88">
        <f>'mu (tau) a'!O88-'mu (1) a'!O88</f>
        <v>0.23183676</v>
      </c>
      <c r="P88">
        <f>'mu (tau) a'!P88-'mu (1) a'!P88</f>
        <v>0.22893537</v>
      </c>
      <c r="Q88">
        <f>'mu (tau) a'!Q88-'mu (1) a'!Q88</f>
        <v>0.22647856999999999</v>
      </c>
      <c r="R88">
        <f>'mu (tau) a'!R88-'mu (1) a'!R88</f>
        <v>0.22468350000000001</v>
      </c>
      <c r="S88">
        <f>'mu (tau) a'!S88-'mu (1) a'!S88</f>
        <v>0.22191352</v>
      </c>
      <c r="T88">
        <f>'mu (tau) a'!T88-'mu (1) a'!T88</f>
        <v>0.22064166999999998</v>
      </c>
      <c r="U88">
        <f>'mu (tau) a'!U88-'mu (1) a'!U88</f>
        <v>0.21762390000000001</v>
      </c>
      <c r="V88">
        <f>'mu (tau) a'!V88-'mu (1) a'!V88</f>
        <v>0.21562569000000001</v>
      </c>
      <c r="W88">
        <f>'mu (tau) a'!W88-'mu (1) a'!W88</f>
        <v>0.21454466</v>
      </c>
      <c r="X88">
        <f>'mu (tau) a'!X88-'mu (1) a'!X88</f>
        <v>0.21164885</v>
      </c>
      <c r="Y88">
        <f>'mu (tau) a'!Y88-'mu (1) a'!Y88</f>
        <v>0.21095073</v>
      </c>
      <c r="Z88">
        <f>'mu (tau) a'!Z88-'mu (1) a'!Z88</f>
        <v>0.2089751</v>
      </c>
      <c r="AA88">
        <f>'mu (tau) a'!AA88-'mu (1) a'!AA88</f>
        <v>0.20763616000000001</v>
      </c>
      <c r="AB88">
        <f>'mu (tau) a'!AB88-'mu (1) a'!AB88</f>
        <v>0.20761105999999999</v>
      </c>
      <c r="AC88">
        <f>'mu (tau) a'!AC88-'mu (1) a'!AC88</f>
        <v>0.20607631000000001</v>
      </c>
      <c r="AD88">
        <f>'mu (tau) a'!AD88-'mu (1) a'!AD88</f>
        <v>0.20397486000000001</v>
      </c>
      <c r="AE88">
        <f>'mu (tau) a'!AE88-'mu (1) a'!AE88</f>
        <v>0.20366703</v>
      </c>
    </row>
    <row r="89" spans="1:31">
      <c r="A89">
        <v>88</v>
      </c>
      <c r="B89">
        <f>'mu (tau) a'!B89-'mu (1) a'!B89</f>
        <v>0.27202856999999997</v>
      </c>
      <c r="C89">
        <f>'mu (tau) a'!C89-'mu (1) a'!C89</f>
        <v>0.26537544000000002</v>
      </c>
      <c r="D89">
        <f>'mu (tau) a'!D89-'mu (1) a'!D89</f>
        <v>0.27161845000000001</v>
      </c>
      <c r="E89">
        <f>'mu (tau) a'!E89-'mu (1) a'!E89</f>
        <v>0.26810699000000004</v>
      </c>
      <c r="F89">
        <f>'mu (tau) a'!F89-'mu (1) a'!F89</f>
        <v>0.26360720999999998</v>
      </c>
      <c r="G89">
        <f>'mu (tau) a'!G89-'mu (1) a'!G89</f>
        <v>0.26043357</v>
      </c>
      <c r="H89">
        <f>'mu (tau) a'!H89-'mu (1) a'!H89</f>
        <v>0.26044279999999997</v>
      </c>
      <c r="I89">
        <f>'mu (tau) a'!I89-'mu (1) a'!I89</f>
        <v>0.25907255999999995</v>
      </c>
      <c r="J89">
        <f>'mu (tau) a'!J89-'mu (1) a'!J89</f>
        <v>0.26247266999999996</v>
      </c>
      <c r="K89">
        <f>'mu (tau) a'!K89-'mu (1) a'!K89</f>
        <v>0.25948860000000001</v>
      </c>
      <c r="L89">
        <f>'mu (tau) a'!L89-'mu (1) a'!L89</f>
        <v>0.25961381</v>
      </c>
      <c r="M89">
        <f>'mu (tau) a'!M89-'mu (1) a'!M89</f>
        <v>0.25601819000000003</v>
      </c>
      <c r="N89">
        <f>'mu (tau) a'!N89-'mu (1) a'!N89</f>
        <v>0.25561327</v>
      </c>
      <c r="O89">
        <f>'mu (tau) a'!O89-'mu (1) a'!O89</f>
        <v>0.24918739000000001</v>
      </c>
      <c r="P89">
        <f>'mu (tau) a'!P89-'mu (1) a'!P89</f>
        <v>0.24615846000000002</v>
      </c>
      <c r="Q89">
        <f>'mu (tau) a'!Q89-'mu (1) a'!Q89</f>
        <v>0.24361167</v>
      </c>
      <c r="R89">
        <f>'mu (tau) a'!R89-'mu (1) a'!R89</f>
        <v>0.24168701000000001</v>
      </c>
      <c r="S89">
        <f>'mu (tau) a'!S89-'mu (1) a'!S89</f>
        <v>0.23882513</v>
      </c>
      <c r="T89">
        <f>'mu (tau) a'!T89-'mu (1) a'!T89</f>
        <v>0.23751967999999998</v>
      </c>
      <c r="U89">
        <f>'mu (tau) a'!U89-'mu (1) a'!U89</f>
        <v>0.23436145</v>
      </c>
      <c r="V89">
        <f>'mu (tau) a'!V89-'mu (1) a'!V89</f>
        <v>0.23229298000000001</v>
      </c>
      <c r="W89">
        <f>'mu (tau) a'!W89-'mu (1) a'!W89</f>
        <v>0.23122927999999998</v>
      </c>
      <c r="X89">
        <f>'mu (tau) a'!X89-'mu (1) a'!X89</f>
        <v>0.22821692000000002</v>
      </c>
      <c r="Y89">
        <f>'mu (tau) a'!Y89-'mu (1) a'!Y89</f>
        <v>0.22748886000000001</v>
      </c>
      <c r="Z89">
        <f>'mu (tau) a'!Z89-'mu (1) a'!Z89</f>
        <v>0.22548462</v>
      </c>
      <c r="AA89">
        <f>'mu (tau) a'!AA89-'mu (1) a'!AA89</f>
        <v>0.22407375000000002</v>
      </c>
      <c r="AB89">
        <f>'mu (tau) a'!AB89-'mu (1) a'!AB89</f>
        <v>0.22408797</v>
      </c>
      <c r="AC89">
        <f>'mu (tau) a'!AC89-'mu (1) a'!AC89</f>
        <v>0.22249345000000001</v>
      </c>
      <c r="AD89">
        <f>'mu (tau) a'!AD89-'mu (1) a'!AD89</f>
        <v>0.22025607999999999</v>
      </c>
      <c r="AE89">
        <f>'mu (tau) a'!AE89-'mu (1) a'!AE89</f>
        <v>0.21998123999999999</v>
      </c>
    </row>
    <row r="90" spans="1:31">
      <c r="A90">
        <v>89</v>
      </c>
      <c r="B90">
        <f>'mu (tau) a'!B90-'mu (1) a'!B90</f>
        <v>0.28791585999999997</v>
      </c>
      <c r="C90">
        <f>'mu (tau) a'!C90-'mu (1) a'!C90</f>
        <v>0.28126153999999998</v>
      </c>
      <c r="D90">
        <f>'mu (tau) a'!D90-'mu (1) a'!D90</f>
        <v>0.28751154000000001</v>
      </c>
      <c r="E90">
        <f>'mu (tau) a'!E90-'mu (1) a'!E90</f>
        <v>0.28403010000000001</v>
      </c>
      <c r="F90">
        <f>'mu (tau) a'!F90-'mu (1) a'!F90</f>
        <v>0.27954224999999999</v>
      </c>
      <c r="G90">
        <f>'mu (tau) a'!G90-'mu (1) a'!G90</f>
        <v>0.27639382000000001</v>
      </c>
      <c r="H90">
        <f>'mu (tau) a'!H90-'mu (1) a'!H90</f>
        <v>0.27647329999999998</v>
      </c>
      <c r="I90">
        <f>'mu (tau) a'!I90-'mu (1) a'!I90</f>
        <v>0.27514232999999999</v>
      </c>
      <c r="J90">
        <f>'mu (tau) a'!J90-'mu (1) a'!J90</f>
        <v>0.27855844999999996</v>
      </c>
      <c r="K90">
        <f>'mu (tau) a'!K90-'mu (1) a'!K90</f>
        <v>0.27554434</v>
      </c>
      <c r="L90">
        <f>'mu (tau) a'!L90-'mu (1) a'!L90</f>
        <v>0.27565638000000003</v>
      </c>
      <c r="M90">
        <f>'mu (tau) a'!M90-'mu (1) a'!M90</f>
        <v>0.27201116000000003</v>
      </c>
      <c r="N90">
        <f>'mu (tau) a'!N90-'mu (1) a'!N90</f>
        <v>0.27155794</v>
      </c>
      <c r="O90">
        <f>'mu (tau) a'!O90-'mu (1) a'!O90</f>
        <v>0.26510987000000003</v>
      </c>
      <c r="P90">
        <f>'mu (tau) a'!P90-'mu (1) a'!P90</f>
        <v>0.26201289</v>
      </c>
      <c r="Q90">
        <f>'mu (tau) a'!Q90-'mu (1) a'!Q90</f>
        <v>0.25946538000000002</v>
      </c>
      <c r="R90">
        <f>'mu (tau) a'!R90-'mu (1) a'!R90</f>
        <v>0.25749711999999997</v>
      </c>
      <c r="S90">
        <f>'mu (tau) a'!S90-'mu (1) a'!S90</f>
        <v>0.25459862</v>
      </c>
      <c r="T90">
        <f>'mu (tau) a'!T90-'mu (1) a'!T90</f>
        <v>0.25336201000000003</v>
      </c>
      <c r="U90">
        <f>'mu (tau) a'!U90-'mu (1) a'!U90</f>
        <v>0.25011713000000002</v>
      </c>
      <c r="V90">
        <f>'mu (tau) a'!V90-'mu (1) a'!V90</f>
        <v>0.24804021000000001</v>
      </c>
      <c r="W90">
        <f>'mu (tau) a'!W90-'mu (1) a'!W90</f>
        <v>0.24705537999999999</v>
      </c>
      <c r="X90">
        <f>'mu (tau) a'!X90-'mu (1) a'!X90</f>
        <v>0.24400246</v>
      </c>
      <c r="Y90">
        <f>'mu (tau) a'!Y90-'mu (1) a'!Y90</f>
        <v>0.24328938999999999</v>
      </c>
      <c r="Z90">
        <f>'mu (tau) a'!Z90-'mu (1) a'!Z90</f>
        <v>0.24133067</v>
      </c>
      <c r="AA90">
        <f>'mu (tau) a'!AA90-'mu (1) a'!AA90</f>
        <v>0.23992712000000002</v>
      </c>
      <c r="AB90">
        <f>'mu (tau) a'!AB90-'mu (1) a'!AB90</f>
        <v>0.24005620999999999</v>
      </c>
      <c r="AC90">
        <f>'mu (tau) a'!AC90-'mu (1) a'!AC90</f>
        <v>0.23840628000000003</v>
      </c>
      <c r="AD90">
        <f>'mu (tau) a'!AD90-'mu (1) a'!AD90</f>
        <v>0.23602064</v>
      </c>
      <c r="AE90">
        <f>'mu (tau) a'!AE90-'mu (1) a'!AE90</f>
        <v>0.23585342999999998</v>
      </c>
    </row>
    <row r="91" spans="1:31">
      <c r="A91">
        <v>90</v>
      </c>
      <c r="B91">
        <f>'mu (tau) a'!B91-'mu (1) a'!B91</f>
        <v>0.31069888000000001</v>
      </c>
      <c r="C91">
        <f>'mu (tau) a'!C91-'mu (1) a'!C91</f>
        <v>0.30405284999999999</v>
      </c>
      <c r="D91">
        <f>'mu (tau) a'!D91-'mu (1) a'!D91</f>
        <v>0.31030395999999999</v>
      </c>
      <c r="E91">
        <f>'mu (tau) a'!E91-'mu (1) a'!E91</f>
        <v>0.30684634</v>
      </c>
      <c r="F91">
        <f>'mu (tau) a'!F91-'mu (1) a'!F91</f>
        <v>0.30239010999999999</v>
      </c>
      <c r="G91">
        <f>'mu (tau) a'!G91-'mu (1) a'!G91</f>
        <v>0.29924389000000001</v>
      </c>
      <c r="H91">
        <f>'mu (tau) a'!H91-'mu (1) a'!H91</f>
        <v>0.29935603999999999</v>
      </c>
      <c r="I91">
        <f>'mu (tau) a'!I91-'mu (1) a'!I91</f>
        <v>0.29799924999999999</v>
      </c>
      <c r="J91">
        <f>'mu (tau) a'!J91-'mu (1) a'!J91</f>
        <v>0.30144097999999997</v>
      </c>
      <c r="K91">
        <f>'mu (tau) a'!K91-'mu (1) a'!K91</f>
        <v>0.29841970000000001</v>
      </c>
      <c r="L91">
        <f>'mu (tau) a'!L91-'mu (1) a'!L91</f>
        <v>0.29842118000000001</v>
      </c>
      <c r="M91">
        <f>'mu (tau) a'!M91-'mu (1) a'!M91</f>
        <v>0.29469732000000004</v>
      </c>
      <c r="N91">
        <f>'mu (tau) a'!N91-'mu (1) a'!N91</f>
        <v>0.29412991000000005</v>
      </c>
      <c r="O91">
        <f>'mu (tau) a'!O91-'mu (1) a'!O91</f>
        <v>0.28752670000000002</v>
      </c>
      <c r="P91">
        <f>'mu (tau) a'!P91-'mu (1) a'!P91</f>
        <v>0.28425943999999997</v>
      </c>
      <c r="Q91">
        <f>'mu (tau) a'!Q91-'mu (1) a'!Q91</f>
        <v>0.28156299000000001</v>
      </c>
      <c r="R91">
        <f>'mu (tau) a'!R91-'mu (1) a'!R91</f>
        <v>0.27942436999999998</v>
      </c>
      <c r="S91">
        <f>'mu (tau) a'!S91-'mu (1) a'!S91</f>
        <v>0.27636807000000002</v>
      </c>
      <c r="T91">
        <f>'mu (tau) a'!T91-'mu (1) a'!T91</f>
        <v>0.27500562000000001</v>
      </c>
      <c r="U91">
        <f>'mu (tau) a'!U91-'mu (1) a'!U91</f>
        <v>0.27155524000000003</v>
      </c>
      <c r="V91">
        <f>'mu (tau) a'!V91-'mu (1) a'!V91</f>
        <v>0.26933576000000004</v>
      </c>
      <c r="W91">
        <f>'mu (tau) a'!W91-'mu (1) a'!W91</f>
        <v>0.26829854999999997</v>
      </c>
      <c r="X91">
        <f>'mu (tau) a'!X91-'mu (1) a'!X91</f>
        <v>0.26509698999999998</v>
      </c>
      <c r="Y91">
        <f>'mu (tau) a'!Y91-'mu (1) a'!Y91</f>
        <v>0.26436713000000001</v>
      </c>
      <c r="Z91">
        <f>'mu (tau) a'!Z91-'mu (1) a'!Z91</f>
        <v>0.26233713000000003</v>
      </c>
      <c r="AA91">
        <f>'mu (tau) a'!AA91-'mu (1) a'!AA91</f>
        <v>0.26087775000000002</v>
      </c>
      <c r="AB91">
        <f>'mu (tau) a'!AB91-'mu (1) a'!AB91</f>
        <v>0.26104046000000003</v>
      </c>
      <c r="AC91">
        <f>'mu (tau) a'!AC91-'mu (1) a'!AC91</f>
        <v>0.25932398000000001</v>
      </c>
      <c r="AD91">
        <f>'mu (tau) a'!AD91-'mu (1) a'!AD91</f>
        <v>0.25678387000000003</v>
      </c>
      <c r="AE91">
        <f>'mu (tau) a'!AE91-'mu (1) a'!AE91</f>
        <v>0.25659285999999998</v>
      </c>
    </row>
    <row r="92" spans="1:31">
      <c r="A92">
        <v>91</v>
      </c>
      <c r="B92">
        <f>'mu (tau) a'!B92-'mu (1) a'!B92</f>
        <v>0.32331045999999997</v>
      </c>
      <c r="C92">
        <f>'mu (tau) a'!C92-'mu (1) a'!C92</f>
        <v>0.31667505000000001</v>
      </c>
      <c r="D92">
        <f>'mu (tau) a'!D92-'mu (1) a'!D92</f>
        <v>0.32293391999999999</v>
      </c>
      <c r="E92">
        <f>'mu (tau) a'!E92-'mu (1) a'!E92</f>
        <v>0.31950397000000003</v>
      </c>
      <c r="F92">
        <f>'mu (tau) a'!F92-'mu (1) a'!F92</f>
        <v>0.31507996999999999</v>
      </c>
      <c r="G92">
        <f>'mu (tau) a'!G92-'mu (1) a'!G92</f>
        <v>0.31194750999999998</v>
      </c>
      <c r="H92">
        <f>'mu (tau) a'!H92-'mu (1) a'!H92</f>
        <v>0.31212793999999999</v>
      </c>
      <c r="I92">
        <f>'mu (tau) a'!I92-'mu (1) a'!I92</f>
        <v>0.31078586999999996</v>
      </c>
      <c r="J92">
        <f>'mu (tau) a'!J92-'mu (1) a'!J92</f>
        <v>0.31428459999999997</v>
      </c>
      <c r="K92">
        <f>'mu (tau) a'!K92-'mu (1) a'!K92</f>
        <v>0.31139319999999998</v>
      </c>
      <c r="L92">
        <f>'mu (tau) a'!L92-'mu (1) a'!L92</f>
        <v>0.31148953000000001</v>
      </c>
      <c r="M92">
        <f>'mu (tau) a'!M92-'mu (1) a'!M92</f>
        <v>0.30774394000000005</v>
      </c>
      <c r="N92">
        <f>'mu (tau) a'!N92-'mu (1) a'!N92</f>
        <v>0.30727049000000001</v>
      </c>
      <c r="O92">
        <f>'mu (tau) a'!O92-'mu (1) a'!O92</f>
        <v>0.30073692000000002</v>
      </c>
      <c r="P92">
        <f>'mu (tau) a'!P92-'mu (1) a'!P92</f>
        <v>0.29746062000000001</v>
      </c>
      <c r="Q92">
        <f>'mu (tau) a'!Q92-'mu (1) a'!Q92</f>
        <v>0.29486770000000001</v>
      </c>
      <c r="R92">
        <f>'mu (tau) a'!R92-'mu (1) a'!R92</f>
        <v>0.2928016</v>
      </c>
      <c r="S92">
        <f>'mu (tau) a'!S92-'mu (1) a'!S92</f>
        <v>0.28982729000000002</v>
      </c>
      <c r="T92">
        <f>'mu (tau) a'!T92-'mu (1) a'!T92</f>
        <v>0.2886416</v>
      </c>
      <c r="U92">
        <f>'mu (tau) a'!U92-'mu (1) a'!U92</f>
        <v>0.28520453000000001</v>
      </c>
      <c r="V92">
        <f>'mu (tau) a'!V92-'mu (1) a'!V92</f>
        <v>0.28304847</v>
      </c>
      <c r="W92">
        <f>'mu (tau) a'!W92-'mu (1) a'!W92</f>
        <v>0.28216832999999997</v>
      </c>
      <c r="X92">
        <f>'mu (tau) a'!X92-'mu (1) a'!X92</f>
        <v>0.27894785</v>
      </c>
      <c r="Y92">
        <f>'mu (tau) a'!Y92-'mu (1) a'!Y92</f>
        <v>0.27826300999999998</v>
      </c>
      <c r="Z92">
        <f>'mu (tau) a'!Z92-'mu (1) a'!Z92</f>
        <v>0.27640998</v>
      </c>
      <c r="AA92">
        <f>'mu (tau) a'!AA92-'mu (1) a'!AA92</f>
        <v>0.27500309000000001</v>
      </c>
      <c r="AB92">
        <f>'mu (tau) a'!AB92-'mu (1) a'!AB92</f>
        <v>0.27540150000000002</v>
      </c>
      <c r="AC92">
        <f>'mu (tau) a'!AC92-'mu (1) a'!AC92</f>
        <v>0.27368255000000002</v>
      </c>
      <c r="AD92">
        <f>'mu (tau) a'!AD92-'mu (1) a'!AD92</f>
        <v>0.27096866000000003</v>
      </c>
      <c r="AE92">
        <f>'mu (tau) a'!AE92-'mu (1) a'!AE92</f>
        <v>0.27091894999999999</v>
      </c>
    </row>
    <row r="93" spans="1:31">
      <c r="A93">
        <v>92</v>
      </c>
      <c r="B93">
        <f>'mu (tau) a'!B93-'mu (1) a'!B93</f>
        <v>0.34652968000000001</v>
      </c>
      <c r="C93">
        <f>'mu (tau) a'!C93-'mu (1) a'!C93</f>
        <v>0.33984355999999999</v>
      </c>
      <c r="D93">
        <f>'mu (tau) a'!D93-'mu (1) a'!D93</f>
        <v>0.34615903999999997</v>
      </c>
      <c r="E93">
        <f>'mu (tau) a'!E93-'mu (1) a'!E93</f>
        <v>0.34273716000000004</v>
      </c>
      <c r="F93">
        <f>'mu (tau) a'!F93-'mu (1) a'!F93</f>
        <v>0.33832738000000001</v>
      </c>
      <c r="G93">
        <f>'mu (tau) a'!G93-'mu (1) a'!G93</f>
        <v>0.33522468</v>
      </c>
      <c r="H93">
        <f>'mu (tau) a'!H93-'mu (1) a'!H93</f>
        <v>0.33539571000000001</v>
      </c>
      <c r="I93">
        <f>'mu (tau) a'!I93-'mu (1) a'!I93</f>
        <v>0.33402299999999996</v>
      </c>
      <c r="J93">
        <f>'mu (tau) a'!J93-'mu (1) a'!J93</f>
        <v>0.33750591999999996</v>
      </c>
      <c r="K93">
        <f>'mu (tau) a'!K93-'mu (1) a'!K93</f>
        <v>0.33459756000000002</v>
      </c>
      <c r="L93">
        <f>'mu (tau) a'!L93-'mu (1) a'!L93</f>
        <v>0.33473973000000001</v>
      </c>
      <c r="M93">
        <f>'mu (tau) a'!M93-'mu (1) a'!M93</f>
        <v>0.33096301</v>
      </c>
      <c r="N93">
        <f>'mu (tau) a'!N93-'mu (1) a'!N93</f>
        <v>0.33037866000000005</v>
      </c>
      <c r="O93">
        <f>'mu (tau) a'!O93-'mu (1) a'!O93</f>
        <v>0.32381167</v>
      </c>
      <c r="P93">
        <f>'mu (tau) a'!P93-'mu (1) a'!P93</f>
        <v>0.32041817</v>
      </c>
      <c r="Q93">
        <f>'mu (tau) a'!Q93-'mu (1) a'!Q93</f>
        <v>0.31773263000000002</v>
      </c>
      <c r="R93">
        <f>'mu (tau) a'!R93-'mu (1) a'!R93</f>
        <v>0.31555044999999998</v>
      </c>
      <c r="S93">
        <f>'mu (tau) a'!S93-'mu (1) a'!S93</f>
        <v>0.31249838000000002</v>
      </c>
      <c r="T93">
        <f>'mu (tau) a'!T93-'mu (1) a'!T93</f>
        <v>0.31124509</v>
      </c>
      <c r="U93">
        <f>'mu (tau) a'!U93-'mu (1) a'!U93</f>
        <v>0.30765978999999999</v>
      </c>
      <c r="V93">
        <f>'mu (tau) a'!V93-'mu (1) a'!V93</f>
        <v>0.30543354</v>
      </c>
      <c r="W93">
        <f>'mu (tau) a'!W93-'mu (1) a'!W93</f>
        <v>0.30455344000000001</v>
      </c>
      <c r="X93">
        <f>'mu (tau) a'!X93-'mu (1) a'!X93</f>
        <v>0.30121618999999999</v>
      </c>
      <c r="Y93">
        <f>'mu (tau) a'!Y93-'mu (1) a'!Y93</f>
        <v>0.30052102000000003</v>
      </c>
      <c r="Z93">
        <f>'mu (tau) a'!Z93-'mu (1) a'!Z93</f>
        <v>0.29865642000000003</v>
      </c>
      <c r="AA93">
        <f>'mu (tau) a'!AA93-'mu (1) a'!AA93</f>
        <v>0.29725878</v>
      </c>
      <c r="AB93">
        <f>'mu (tau) a'!AB93-'mu (1) a'!AB93</f>
        <v>0.29774058000000003</v>
      </c>
      <c r="AC93">
        <f>'mu (tau) a'!AC93-'mu (1) a'!AC93</f>
        <v>0.29601733000000002</v>
      </c>
      <c r="AD93">
        <f>'mu (tau) a'!AD93-'mu (1) a'!AD93</f>
        <v>0.29321263000000003</v>
      </c>
      <c r="AE93">
        <f>'mu (tau) a'!AE93-'mu (1) a'!AE93</f>
        <v>0.29313889999999998</v>
      </c>
    </row>
    <row r="94" spans="1:31">
      <c r="A94">
        <v>93</v>
      </c>
      <c r="B94">
        <f>'mu (tau) a'!B94-'mu (1) a'!B94</f>
        <v>0.36698134999999998</v>
      </c>
      <c r="C94">
        <f>'mu (tau) a'!C94-'mu (1) a'!C94</f>
        <v>0.36022610999999999</v>
      </c>
      <c r="D94">
        <f>'mu (tau) a'!D94-'mu (1) a'!D94</f>
        <v>0.36650352000000003</v>
      </c>
      <c r="E94">
        <f>'mu (tau) a'!E94-'mu (1) a'!E94</f>
        <v>0.36311977000000001</v>
      </c>
      <c r="F94">
        <f>'mu (tau) a'!F94-'mu (1) a'!F94</f>
        <v>0.35871786</v>
      </c>
      <c r="G94">
        <f>'mu (tau) a'!G94-'mu (1) a'!G94</f>
        <v>0.35567283999999999</v>
      </c>
      <c r="H94">
        <f>'mu (tau) a'!H94-'mu (1) a'!H94</f>
        <v>0.35586734999999997</v>
      </c>
      <c r="I94">
        <f>'mu (tau) a'!I94-'mu (1) a'!I94</f>
        <v>0.35445652999999999</v>
      </c>
      <c r="J94">
        <f>'mu (tau) a'!J94-'mu (1) a'!J94</f>
        <v>0.35795168999999999</v>
      </c>
      <c r="K94">
        <f>'mu (tau) a'!K94-'mu (1) a'!K94</f>
        <v>0.35506141000000002</v>
      </c>
      <c r="L94">
        <f>'mu (tau) a'!L94-'mu (1) a'!L94</f>
        <v>0.35520576000000004</v>
      </c>
      <c r="M94">
        <f>'mu (tau) a'!M94-'mu (1) a'!M94</f>
        <v>0.35153484000000002</v>
      </c>
      <c r="N94">
        <f>'mu (tau) a'!N94-'mu (1) a'!N94</f>
        <v>0.35092098000000005</v>
      </c>
      <c r="O94">
        <f>'mu (tau) a'!O94-'mu (1) a'!O94</f>
        <v>0.34434387999999999</v>
      </c>
      <c r="P94">
        <f>'mu (tau) a'!P94-'mu (1) a'!P94</f>
        <v>0.34090375000000001</v>
      </c>
      <c r="Q94">
        <f>'mu (tau) a'!Q94-'mu (1) a'!Q94</f>
        <v>0.33822045000000001</v>
      </c>
      <c r="R94">
        <f>'mu (tau) a'!R94-'mu (1) a'!R94</f>
        <v>0.33599435999999999</v>
      </c>
      <c r="S94">
        <f>'mu (tau) a'!S94-'mu (1) a'!S94</f>
        <v>0.33294562999999999</v>
      </c>
      <c r="T94">
        <f>'mu (tau) a'!T94-'mu (1) a'!T94</f>
        <v>0.33171818000000003</v>
      </c>
      <c r="U94">
        <f>'mu (tau) a'!U94-'mu (1) a'!U94</f>
        <v>0.32806994</v>
      </c>
      <c r="V94">
        <f>'mu (tau) a'!V94-'mu (1) a'!V94</f>
        <v>0.32580133</v>
      </c>
      <c r="W94">
        <f>'mu (tau) a'!W94-'mu (1) a'!W94</f>
        <v>0.32500846</v>
      </c>
      <c r="X94">
        <f>'mu (tau) a'!X94-'mu (1) a'!X94</f>
        <v>0.32161779999999995</v>
      </c>
      <c r="Y94">
        <f>'mu (tau) a'!Y94-'mu (1) a'!Y94</f>
        <v>0.32091357999999998</v>
      </c>
      <c r="Z94">
        <f>'mu (tau) a'!Z94-'mu (1) a'!Z94</f>
        <v>0.31910152000000003</v>
      </c>
      <c r="AA94">
        <f>'mu (tau) a'!AA94-'mu (1) a'!AA94</f>
        <v>0.31771921000000003</v>
      </c>
      <c r="AB94">
        <f>'mu (tau) a'!AB94-'mu (1) a'!AB94</f>
        <v>0.31837129000000003</v>
      </c>
      <c r="AC94">
        <f>'mu (tau) a'!AC94-'mu (1) a'!AC94</f>
        <v>0.31664755999999999</v>
      </c>
      <c r="AD94">
        <f>'mu (tau) a'!AD94-'mu (1) a'!AD94</f>
        <v>0.31376289000000002</v>
      </c>
      <c r="AE94">
        <f>'mu (tau) a'!AE94-'mu (1) a'!AE94</f>
        <v>0.31374489999999999</v>
      </c>
    </row>
    <row r="95" spans="1:31">
      <c r="A95">
        <v>94</v>
      </c>
      <c r="B95">
        <f>'mu (tau) a'!B95-'mu (1) a'!B95</f>
        <v>0.38964649000000001</v>
      </c>
      <c r="C95">
        <f>'mu (tau) a'!C95-'mu (1) a'!C95</f>
        <v>0.38293872000000001</v>
      </c>
      <c r="D95">
        <f>'mu (tau) a'!D95-'mu (1) a'!D95</f>
        <v>0.38914364000000001</v>
      </c>
      <c r="E95">
        <f>'mu (tau) a'!E95-'mu (1) a'!E95</f>
        <v>0.38569163000000001</v>
      </c>
      <c r="F95">
        <f>'mu (tau) a'!F95-'mu (1) a'!F95</f>
        <v>0.38132166000000001</v>
      </c>
      <c r="G95">
        <f>'mu (tau) a'!G95-'mu (1) a'!G95</f>
        <v>0.37831896999999998</v>
      </c>
      <c r="H95">
        <f>'mu (tau) a'!H95-'mu (1) a'!H95</f>
        <v>0.37860798000000001</v>
      </c>
      <c r="I95">
        <f>'mu (tau) a'!I95-'mu (1) a'!I95</f>
        <v>0.37712395999999998</v>
      </c>
      <c r="J95">
        <f>'mu (tau) a'!J95-'mu (1) a'!J95</f>
        <v>0.38059185000000001</v>
      </c>
      <c r="K95">
        <f>'mu (tau) a'!K95-'mu (1) a'!K95</f>
        <v>0.37771033999999998</v>
      </c>
      <c r="L95">
        <f>'mu (tau) a'!L95-'mu (1) a'!L95</f>
        <v>0.37782594000000003</v>
      </c>
      <c r="M95">
        <f>'mu (tau) a'!M95-'mu (1) a'!M95</f>
        <v>0.37412999000000002</v>
      </c>
      <c r="N95">
        <f>'mu (tau) a'!N95-'mu (1) a'!N95</f>
        <v>0.37360159000000004</v>
      </c>
      <c r="O95">
        <f>'mu (tau) a'!O95-'mu (1) a'!O95</f>
        <v>0.36696834</v>
      </c>
      <c r="P95">
        <f>'mu (tau) a'!P95-'mu (1) a'!P95</f>
        <v>0.36347662999999997</v>
      </c>
      <c r="Q95">
        <f>'mu (tau) a'!Q95-'mu (1) a'!Q95</f>
        <v>0.36075564000000004</v>
      </c>
      <c r="R95">
        <f>'mu (tau) a'!R95-'mu (1) a'!R95</f>
        <v>0.35847736999999996</v>
      </c>
      <c r="S95">
        <f>'mu (tau) a'!S95-'mu (1) a'!S95</f>
        <v>0.35541911999999998</v>
      </c>
      <c r="T95">
        <f>'mu (tau) a'!T95-'mu (1) a'!T95</f>
        <v>0.35414030000000002</v>
      </c>
      <c r="U95">
        <f>'mu (tau) a'!U95-'mu (1) a'!U95</f>
        <v>0.35041761999999999</v>
      </c>
      <c r="V95">
        <f>'mu (tau) a'!V95-'mu (1) a'!V95</f>
        <v>0.34812902000000001</v>
      </c>
      <c r="W95">
        <f>'mu (tau) a'!W95-'mu (1) a'!W95</f>
        <v>0.34733427</v>
      </c>
      <c r="X95">
        <f>'mu (tau) a'!X95-'mu (1) a'!X95</f>
        <v>0.34389755</v>
      </c>
      <c r="Y95">
        <f>'mu (tau) a'!Y95-'mu (1) a'!Y95</f>
        <v>0.34317816000000001</v>
      </c>
      <c r="Z95">
        <f>'mu (tau) a'!Z95-'mu (1) a'!Z95</f>
        <v>0.34136542000000003</v>
      </c>
      <c r="AA95">
        <f>'mu (tau) a'!AA95-'mu (1) a'!AA95</f>
        <v>0.33998961999999999</v>
      </c>
      <c r="AB95">
        <f>'mu (tau) a'!AB95-'mu (1) a'!AB95</f>
        <v>0.34074612000000004</v>
      </c>
      <c r="AC95">
        <f>'mu (tau) a'!AC95-'mu (1) a'!AC95</f>
        <v>0.33905221000000002</v>
      </c>
      <c r="AD95">
        <f>'mu (tau) a'!AD95-'mu (1) a'!AD95</f>
        <v>0.33607792000000003</v>
      </c>
      <c r="AE95">
        <f>'mu (tau) a'!AE95-'mu (1) a'!AE95</f>
        <v>0.33608336999999999</v>
      </c>
    </row>
    <row r="96" spans="1:31">
      <c r="A96">
        <v>95</v>
      </c>
      <c r="B96">
        <f>'mu (tau) a'!B96-'mu (1) a'!B96</f>
        <v>0.41532001000000002</v>
      </c>
      <c r="C96">
        <f>'mu (tau) a'!C96-'mu (1) a'!C96</f>
        <v>0.40859128</v>
      </c>
      <c r="D96">
        <f>'mu (tau) a'!D96-'mu (1) a'!D96</f>
        <v>0.41478644999999997</v>
      </c>
      <c r="E96">
        <f>'mu (tau) a'!E96-'mu (1) a'!E96</f>
        <v>0.41131933000000004</v>
      </c>
      <c r="F96">
        <f>'mu (tau) a'!F96-'mu (1) a'!F96</f>
        <v>0.40686161999999998</v>
      </c>
      <c r="G96">
        <f>'mu (tau) a'!G96-'mu (1) a'!G96</f>
        <v>0.40384522</v>
      </c>
      <c r="H96">
        <f>'mu (tau) a'!H96-'mu (1) a'!H96</f>
        <v>0.40427832000000002</v>
      </c>
      <c r="I96">
        <f>'mu (tau) a'!I96-'mu (1) a'!I96</f>
        <v>0.40271719</v>
      </c>
      <c r="J96">
        <f>'mu (tau) a'!J96-'mu (1) a'!J96</f>
        <v>0.40618032999999998</v>
      </c>
      <c r="K96">
        <f>'mu (tau) a'!K96-'mu (1) a'!K96</f>
        <v>0.40323866000000003</v>
      </c>
      <c r="L96">
        <f>'mu (tau) a'!L96-'mu (1) a'!L96</f>
        <v>0.40332069000000004</v>
      </c>
      <c r="M96">
        <f>'mu (tau) a'!M96-'mu (1) a'!M96</f>
        <v>0.39952721000000002</v>
      </c>
      <c r="N96">
        <f>'mu (tau) a'!N96-'mu (1) a'!N96</f>
        <v>0.39899939000000001</v>
      </c>
      <c r="O96">
        <f>'mu (tau) a'!O96-'mu (1) a'!O96</f>
        <v>0.39232894000000001</v>
      </c>
      <c r="P96">
        <f>'mu (tau) a'!P96-'mu (1) a'!P96</f>
        <v>0.38874312999999999</v>
      </c>
      <c r="Q96">
        <f>'mu (tau) a'!Q96-'mu (1) a'!Q96</f>
        <v>0.38590074000000002</v>
      </c>
      <c r="R96">
        <f>'mu (tau) a'!R96-'mu (1) a'!R96</f>
        <v>0.38352910000000001</v>
      </c>
      <c r="S96">
        <f>'mu (tau) a'!S96-'mu (1) a'!S96</f>
        <v>0.38037664999999998</v>
      </c>
      <c r="T96">
        <f>'mu (tau) a'!T96-'mu (1) a'!T96</f>
        <v>0.37901797000000004</v>
      </c>
      <c r="U96">
        <f>'mu (tau) a'!U96-'mu (1) a'!U96</f>
        <v>0.37514080999999999</v>
      </c>
      <c r="V96">
        <f>'mu (tau) a'!V96-'mu (1) a'!V96</f>
        <v>0.37279919</v>
      </c>
      <c r="W96">
        <f>'mu (tau) a'!W96-'mu (1) a'!W96</f>
        <v>0.37196268999999998</v>
      </c>
      <c r="X96">
        <f>'mu (tau) a'!X96-'mu (1) a'!X96</f>
        <v>0.368371</v>
      </c>
      <c r="Y96">
        <f>'mu (tau) a'!Y96-'mu (1) a'!Y96</f>
        <v>0.36757769000000001</v>
      </c>
      <c r="Z96">
        <f>'mu (tau) a'!Z96-'mu (1) a'!Z96</f>
        <v>0.36575948000000003</v>
      </c>
      <c r="AA96">
        <f>'mu (tau) a'!AA96-'mu (1) a'!AA96</f>
        <v>0.36431732999999999</v>
      </c>
      <c r="AB96">
        <f>'mu (tau) a'!AB96-'mu (1) a'!AB96</f>
        <v>0.36513682000000003</v>
      </c>
      <c r="AC96">
        <f>'mu (tau) a'!AC96-'mu (1) a'!AC96</f>
        <v>0.36340478000000004</v>
      </c>
      <c r="AD96">
        <f>'mu (tau) a'!AD96-'mu (1) a'!AD96</f>
        <v>0.36036929000000001</v>
      </c>
      <c r="AE96">
        <f>'mu (tau) a'!AE96-'mu (1) a'!AE96</f>
        <v>0.36033697999999997</v>
      </c>
    </row>
    <row r="97" spans="1:31">
      <c r="A97">
        <v>96</v>
      </c>
      <c r="B97">
        <f>'mu (tau) a'!B97-'mu (1) a'!B97</f>
        <v>0.43789885000000001</v>
      </c>
      <c r="C97">
        <f>'mu (tau) a'!C97-'mu (1) a'!C97</f>
        <v>0.43105780999999999</v>
      </c>
      <c r="D97">
        <f>'mu (tau) a'!D97-'mu (1) a'!D97</f>
        <v>0.43715957999999999</v>
      </c>
      <c r="E97">
        <f>'mu (tau) a'!E97-'mu (1) a'!E97</f>
        <v>0.43378059000000002</v>
      </c>
      <c r="F97">
        <f>'mu (tau) a'!F97-'mu (1) a'!F97</f>
        <v>0.42929315000000001</v>
      </c>
      <c r="G97">
        <f>'mu (tau) a'!G97-'mu (1) a'!G97</f>
        <v>0.42614048999999998</v>
      </c>
      <c r="H97">
        <f>'mu (tau) a'!H97-'mu (1) a'!H97</f>
        <v>0.42667552999999997</v>
      </c>
      <c r="I97">
        <f>'mu (tau) a'!I97-'mu (1) a'!I97</f>
        <v>0.42511124</v>
      </c>
      <c r="J97">
        <f>'mu (tau) a'!J97-'mu (1) a'!J97</f>
        <v>0.42862490999999997</v>
      </c>
      <c r="K97">
        <f>'mu (tau) a'!K97-'mu (1) a'!K97</f>
        <v>0.42569518000000001</v>
      </c>
      <c r="L97">
        <f>'mu (tau) a'!L97-'mu (1) a'!L97</f>
        <v>0.42574651000000002</v>
      </c>
      <c r="M97">
        <f>'mu (tau) a'!M97-'mu (1) a'!M97</f>
        <v>0.42195154000000001</v>
      </c>
      <c r="N97">
        <f>'mu (tau) a'!N97-'mu (1) a'!N97</f>
        <v>0.4213653</v>
      </c>
      <c r="O97">
        <f>'mu (tau) a'!O97-'mu (1) a'!O97</f>
        <v>0.41475811000000001</v>
      </c>
      <c r="P97">
        <f>'mu (tau) a'!P97-'mu (1) a'!P97</f>
        <v>0.41113411999999999</v>
      </c>
      <c r="Q97">
        <f>'mu (tau) a'!Q97-'mu (1) a'!Q97</f>
        <v>0.40835713000000001</v>
      </c>
      <c r="R97">
        <f>'mu (tau) a'!R97-'mu (1) a'!R97</f>
        <v>0.40592655999999999</v>
      </c>
      <c r="S97">
        <f>'mu (tau) a'!S97-'mu (1) a'!S97</f>
        <v>0.40278023000000002</v>
      </c>
      <c r="T97">
        <f>'mu (tau) a'!T97-'mu (1) a'!T97</f>
        <v>0.40140543000000001</v>
      </c>
      <c r="U97">
        <f>'mu (tau) a'!U97-'mu (1) a'!U97</f>
        <v>0.39754968000000002</v>
      </c>
      <c r="V97">
        <f>'mu (tau) a'!V97-'mu (1) a'!V97</f>
        <v>0.39513735</v>
      </c>
      <c r="W97">
        <f>'mu (tau) a'!W97-'mu (1) a'!W97</f>
        <v>0.39440023000000002</v>
      </c>
      <c r="X97">
        <f>'mu (tau) a'!X97-'mu (1) a'!X97</f>
        <v>0.39078332999999998</v>
      </c>
      <c r="Y97">
        <f>'mu (tau) a'!Y97-'mu (1) a'!Y97</f>
        <v>0.38991317000000003</v>
      </c>
      <c r="Z97">
        <f>'mu (tau) a'!Z97-'mu (1) a'!Z97</f>
        <v>0.38816195000000003</v>
      </c>
      <c r="AA97">
        <f>'mu (tau) a'!AA97-'mu (1) a'!AA97</f>
        <v>0.38673372</v>
      </c>
      <c r="AB97">
        <f>'mu (tau) a'!AB97-'mu (1) a'!AB97</f>
        <v>0.38766273000000001</v>
      </c>
      <c r="AC97">
        <f>'mu (tau) a'!AC97-'mu (1) a'!AC97</f>
        <v>0.38593092000000001</v>
      </c>
      <c r="AD97">
        <f>'mu (tau) a'!AD97-'mu (1) a'!AD97</f>
        <v>0.38282962999999998</v>
      </c>
      <c r="AE97">
        <f>'mu (tau) a'!AE97-'mu (1) a'!AE97</f>
        <v>0.38281794999999996</v>
      </c>
    </row>
    <row r="98" spans="1:31">
      <c r="A98">
        <v>97</v>
      </c>
      <c r="B98">
        <f>'mu (tau) a'!B98-'mu (1) a'!B98</f>
        <v>0.45987360999999999</v>
      </c>
      <c r="C98">
        <f>'mu (tau) a'!C98-'mu (1) a'!C98</f>
        <v>0.45293500999999997</v>
      </c>
      <c r="D98">
        <f>'mu (tau) a'!D98-'mu (1) a'!D98</f>
        <v>0.45903294</v>
      </c>
      <c r="E98">
        <f>'mu (tau) a'!E98-'mu (1) a'!E98</f>
        <v>0.45562905000000004</v>
      </c>
      <c r="F98">
        <f>'mu (tau) a'!F98-'mu (1) a'!F98</f>
        <v>0.45119253999999998</v>
      </c>
      <c r="G98">
        <f>'mu (tau) a'!G98-'mu (1) a'!G98</f>
        <v>0.44796796999999999</v>
      </c>
      <c r="H98">
        <f>'mu (tau) a'!H98-'mu (1) a'!H98</f>
        <v>0.44849284</v>
      </c>
      <c r="I98">
        <f>'mu (tau) a'!I98-'mu (1) a'!I98</f>
        <v>0.44698855999999998</v>
      </c>
      <c r="J98">
        <f>'mu (tau) a'!J98-'mu (1) a'!J98</f>
        <v>0.45047687999999997</v>
      </c>
      <c r="K98">
        <f>'mu (tau) a'!K98-'mu (1) a'!K98</f>
        <v>0.44758482999999999</v>
      </c>
      <c r="L98">
        <f>'mu (tau) a'!L98-'mu (1) a'!L98</f>
        <v>0.44761040000000002</v>
      </c>
      <c r="M98">
        <f>'mu (tau) a'!M98-'mu (1) a'!M98</f>
        <v>0.44379719000000001</v>
      </c>
      <c r="N98">
        <f>'mu (tau) a'!N98-'mu (1) a'!N98</f>
        <v>0.44315649000000001</v>
      </c>
      <c r="O98">
        <f>'mu (tau) a'!O98-'mu (1) a'!O98</f>
        <v>0.43660389999999999</v>
      </c>
      <c r="P98">
        <f>'mu (tau) a'!P98-'mu (1) a'!P98</f>
        <v>0.43289912999999997</v>
      </c>
      <c r="Q98">
        <f>'mu (tau) a'!Q98-'mu (1) a'!Q98</f>
        <v>0.43020408000000004</v>
      </c>
      <c r="R98">
        <f>'mu (tau) a'!R98-'mu (1) a'!R98</f>
        <v>0.42776829</v>
      </c>
      <c r="S98">
        <f>'mu (tau) a'!S98-'mu (1) a'!S98</f>
        <v>0.42456652</v>
      </c>
      <c r="T98">
        <f>'mu (tau) a'!T98-'mu (1) a'!T98</f>
        <v>0.42319145000000002</v>
      </c>
      <c r="U98">
        <f>'mu (tau) a'!U98-'mu (1) a'!U98</f>
        <v>0.41932153999999999</v>
      </c>
      <c r="V98">
        <f>'mu (tau) a'!V98-'mu (1) a'!V98</f>
        <v>0.41694355</v>
      </c>
      <c r="W98">
        <f>'mu (tau) a'!W98-'mu (1) a'!W98</f>
        <v>0.41620666000000001</v>
      </c>
      <c r="X98">
        <f>'mu (tau) a'!X98-'mu (1) a'!X98</f>
        <v>0.41264513999999997</v>
      </c>
      <c r="Y98">
        <f>'mu (tau) a'!Y98-'mu (1) a'!Y98</f>
        <v>0.41172384000000001</v>
      </c>
      <c r="Z98">
        <f>'mu (tau) a'!Z98-'mu (1) a'!Z98</f>
        <v>0.40997160999999999</v>
      </c>
      <c r="AA98">
        <f>'mu (tau) a'!AA98-'mu (1) a'!AA98</f>
        <v>0.40860942</v>
      </c>
      <c r="AB98">
        <f>'mu (tau) a'!AB98-'mu (1) a'!AB98</f>
        <v>0.40960464000000002</v>
      </c>
      <c r="AC98">
        <f>'mu (tau) a'!AC98-'mu (1) a'!AC98</f>
        <v>0.40790005000000001</v>
      </c>
      <c r="AD98">
        <f>'mu (tau) a'!AD98-'mu (1) a'!AD98</f>
        <v>0.40473899000000002</v>
      </c>
      <c r="AE98">
        <f>'mu (tau) a'!AE98-'mu (1) a'!AE98</f>
        <v>0.40470229999999996</v>
      </c>
    </row>
    <row r="99" spans="1:31">
      <c r="A99">
        <v>98</v>
      </c>
      <c r="B99">
        <f>'mu (tau) a'!B99-'mu (1) a'!B99</f>
        <v>0.48075891999999998</v>
      </c>
      <c r="C99">
        <f>'mu (tau) a'!C99-'mu (1) a'!C99</f>
        <v>0.47387896000000002</v>
      </c>
      <c r="D99">
        <f>'mu (tau) a'!D99-'mu (1) a'!D99</f>
        <v>0.48016757999999998</v>
      </c>
      <c r="E99">
        <f>'mu (tau) a'!E99-'mu (1) a'!E99</f>
        <v>0.47683916000000004</v>
      </c>
      <c r="F99">
        <f>'mu (tau) a'!F99-'mu (1) a'!F99</f>
        <v>0.47234090000000001</v>
      </c>
      <c r="G99">
        <f>'mu (tau) a'!G99-'mu (1) a'!G99</f>
        <v>0.46909221000000001</v>
      </c>
      <c r="H99">
        <f>'mu (tau) a'!H99-'mu (1) a'!H99</f>
        <v>0.46954804999999999</v>
      </c>
      <c r="I99">
        <f>'mu (tau) a'!I99-'mu (1) a'!I99</f>
        <v>0.46815464999999995</v>
      </c>
      <c r="J99">
        <f>'mu (tau) a'!J99-'mu (1) a'!J99</f>
        <v>0.47153184999999997</v>
      </c>
      <c r="K99">
        <f>'mu (tau) a'!K99-'mu (1) a'!K99</f>
        <v>0.46873202000000003</v>
      </c>
      <c r="L99">
        <f>'mu (tau) a'!L99-'mu (1) a'!L99</f>
        <v>0.46874544000000001</v>
      </c>
      <c r="M99">
        <f>'mu (tau) a'!M99-'mu (1) a'!M99</f>
        <v>0.46492650000000002</v>
      </c>
      <c r="N99">
        <f>'mu (tau) a'!N99-'mu (1) a'!N99</f>
        <v>0.46423889000000002</v>
      </c>
      <c r="O99">
        <f>'mu (tau) a'!O99-'mu (1) a'!O99</f>
        <v>0.45763664999999998</v>
      </c>
      <c r="P99">
        <f>'mu (tau) a'!P99-'mu (1) a'!P99</f>
        <v>0.45394591000000001</v>
      </c>
      <c r="Q99">
        <f>'mu (tau) a'!Q99-'mu (1) a'!Q99</f>
        <v>0.45124230000000004</v>
      </c>
      <c r="R99">
        <f>'mu (tau) a'!R99-'mu (1) a'!R99</f>
        <v>0.44877238999999997</v>
      </c>
      <c r="S99">
        <f>'mu (tau) a'!S99-'mu (1) a'!S99</f>
        <v>0.44566373999999997</v>
      </c>
      <c r="T99">
        <f>'mu (tau) a'!T99-'mu (1) a'!T99</f>
        <v>0.44420856000000003</v>
      </c>
      <c r="U99">
        <f>'mu (tau) a'!U99-'mu (1) a'!U99</f>
        <v>0.44031151000000002</v>
      </c>
      <c r="V99">
        <f>'mu (tau) a'!V99-'mu (1) a'!V99</f>
        <v>0.43798387999999999</v>
      </c>
      <c r="W99">
        <f>'mu (tau) a'!W99-'mu (1) a'!W99</f>
        <v>0.43728194999999997</v>
      </c>
      <c r="X99">
        <f>'mu (tau) a'!X99-'mu (1) a'!X99</f>
        <v>0.43365609999999999</v>
      </c>
      <c r="Y99">
        <f>'mu (tau) a'!Y99-'mu (1) a'!Y99</f>
        <v>0.43273248000000003</v>
      </c>
      <c r="Z99">
        <f>'mu (tau) a'!Z99-'mu (1) a'!Z99</f>
        <v>0.43106229000000001</v>
      </c>
      <c r="AA99">
        <f>'mu (tau) a'!AA99-'mu (1) a'!AA99</f>
        <v>0.42968895000000001</v>
      </c>
      <c r="AB99">
        <f>'mu (tau) a'!AB99-'mu (1) a'!AB99</f>
        <v>0.43079703000000003</v>
      </c>
      <c r="AC99">
        <f>'mu (tau) a'!AC99-'mu (1) a'!AC99</f>
        <v>0.42910427000000001</v>
      </c>
      <c r="AD99">
        <f>'mu (tau) a'!AD99-'mu (1) a'!AD99</f>
        <v>0.42592370000000002</v>
      </c>
      <c r="AE99">
        <f>'mu (tau) a'!AE99-'mu (1) a'!AE99</f>
        <v>0.42581748999999997</v>
      </c>
    </row>
    <row r="100" spans="1:31">
      <c r="A100">
        <v>99</v>
      </c>
      <c r="B100">
        <f>'mu (tau) a'!B100-'mu (1) a'!B100</f>
        <v>0.50673168000000002</v>
      </c>
      <c r="C100">
        <f>'mu (tau) a'!C100-'mu (1) a'!C100</f>
        <v>0.50024765000000004</v>
      </c>
      <c r="D100">
        <f>'mu (tau) a'!D100-'mu (1) a'!D100</f>
        <v>0.5069348600000001</v>
      </c>
      <c r="E100">
        <f>'mu (tau) a'!E100-'mu (1) a'!E100</f>
        <v>0.50392321000000007</v>
      </c>
      <c r="F100">
        <f>'mu (tau) a'!F100-'mu (1) a'!F100</f>
        <v>0.49941780000000002</v>
      </c>
      <c r="G100">
        <f>'mu (tau) a'!G100-'mu (1) a'!G100</f>
        <v>0.49583136</v>
      </c>
      <c r="H100">
        <f>'mu (tau) a'!H100-'mu (1) a'!H100</f>
        <v>0.49625595</v>
      </c>
      <c r="I100">
        <f>'mu (tau) a'!I100-'mu (1) a'!I100</f>
        <v>0.49488373999999996</v>
      </c>
      <c r="J100">
        <f>'mu (tau) a'!J100-'mu (1) a'!J100</f>
        <v>0.49823097999999999</v>
      </c>
      <c r="K100">
        <f>'mu (tau) a'!K100-'mu (1) a'!K100</f>
        <v>0.49544758</v>
      </c>
      <c r="L100">
        <f>'mu (tau) a'!L100-'mu (1) a'!L100</f>
        <v>0.49547863000000003</v>
      </c>
      <c r="M100">
        <f>'mu (tau) a'!M100-'mu (1) a'!M100</f>
        <v>0.49168134000000002</v>
      </c>
      <c r="N100">
        <f>'mu (tau) a'!N100-'mu (1) a'!N100</f>
        <v>0.49092562000000001</v>
      </c>
      <c r="O100">
        <f>'mu (tau) a'!O100-'mu (1) a'!O100</f>
        <v>0.48425109</v>
      </c>
      <c r="P100">
        <f>'mu (tau) a'!P100-'mu (1) a'!P100</f>
        <v>0.48061617000000001</v>
      </c>
      <c r="Q100">
        <f>'mu (tau) a'!Q100-'mu (1) a'!Q100</f>
        <v>0.47780644</v>
      </c>
      <c r="R100">
        <f>'mu (tau) a'!R100-'mu (1) a'!R100</f>
        <v>0.47533565</v>
      </c>
      <c r="S100">
        <f>'mu (tau) a'!S100-'mu (1) a'!S100</f>
        <v>0.47231786999999997</v>
      </c>
      <c r="T100">
        <f>'mu (tau) a'!T100-'mu (1) a'!T100</f>
        <v>0.47079569000000004</v>
      </c>
      <c r="U100">
        <f>'mu (tau) a'!U100-'mu (1) a'!U100</f>
        <v>0.46692370999999999</v>
      </c>
      <c r="V100">
        <f>'mu (tau) a'!V100-'mu (1) a'!V100</f>
        <v>0.46463447000000002</v>
      </c>
      <c r="W100">
        <f>'mu (tau) a'!W100-'mu (1) a'!W100</f>
        <v>0.46406312</v>
      </c>
      <c r="X100">
        <f>'mu (tau) a'!X100-'mu (1) a'!X100</f>
        <v>0.46045454999999996</v>
      </c>
      <c r="Y100">
        <f>'mu (tau) a'!Y100-'mu (1) a'!Y100</f>
        <v>0.45952266000000003</v>
      </c>
      <c r="Z100">
        <f>'mu (tau) a'!Z100-'mu (1) a'!Z100</f>
        <v>0.45799128</v>
      </c>
      <c r="AA100">
        <f>'mu (tau) a'!AA100-'mu (1) a'!AA100</f>
        <v>0.45666896000000001</v>
      </c>
      <c r="AB100">
        <f>'mu (tau) a'!AB100-'mu (1) a'!AB100</f>
        <v>0.45784154000000005</v>
      </c>
      <c r="AC100">
        <f>'mu (tau) a'!AC100-'mu (1) a'!AC100</f>
        <v>0.45622362</v>
      </c>
      <c r="AD100">
        <f>'mu (tau) a'!AD100-'mu (1) a'!AD100</f>
        <v>0.45313798999999999</v>
      </c>
      <c r="AE100">
        <f>'mu (tau) a'!AE100-'mu (1) a'!AE100</f>
        <v>0.45293276999999998</v>
      </c>
    </row>
  </sheetData>
  <conditionalFormatting sqref="B2:AE100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512ED-1EA7-442D-B099-0BBF8B23FDA0}">
  <dimension ref="A1:AE100"/>
  <sheetViews>
    <sheetView topLeftCell="F1" zoomScale="87" workbookViewId="0">
      <selection activeCell="AE1" sqref="AE1"/>
    </sheetView>
  </sheetViews>
  <sheetFormatPr defaultRowHeight="14.4"/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>
        <f>'qx (tau) a'!B2-'qx (1) a'!B2</f>
        <v>5.0779920854165279E-2</v>
      </c>
      <c r="C2">
        <f>'qx (tau) a'!C2-'qx (1) a'!C2</f>
        <v>4.8092235359342914E-2</v>
      </c>
      <c r="D2">
        <f>'qx (tau) a'!D2-'qx (1) a'!D2</f>
        <v>5.0805518600956938E-2</v>
      </c>
      <c r="E2">
        <f>'qx (tau) a'!E2-'qx (1) a'!E2</f>
        <v>4.8064570738781925E-2</v>
      </c>
      <c r="F2">
        <f>'qx (tau) a'!F2-'qx (1) a'!F2</f>
        <v>4.6237487013172235E-2</v>
      </c>
      <c r="G2">
        <f>'qx (tau) a'!G2-'qx (1) a'!G2</f>
        <v>4.5959590215599491E-2</v>
      </c>
      <c r="H2">
        <f>'qx (tau) a'!H2-'qx (1) a'!H2</f>
        <v>4.5438374165664902E-2</v>
      </c>
      <c r="I2">
        <f>'qx (tau) a'!I2-'qx (1) a'!I2</f>
        <v>4.4484741378326129E-2</v>
      </c>
      <c r="J2">
        <f>'qx (tau) a'!J2-'qx (1) a'!J2</f>
        <v>4.522183804020162E-2</v>
      </c>
      <c r="K2">
        <f>'qx (tau) a'!K2-'qx (1) a'!K2</f>
        <v>4.2682045564050072E-2</v>
      </c>
      <c r="L2">
        <f>'qx (tau) a'!L2-'qx (1) a'!L2</f>
        <v>4.1951710765037023E-2</v>
      </c>
      <c r="M2">
        <f>'qx (tau) a'!M2-'qx (1) a'!M2</f>
        <v>3.9205074348036321E-2</v>
      </c>
      <c r="N2">
        <f>'qx (tau) a'!N2-'qx (1) a'!N2</f>
        <v>3.7888878866550249E-2</v>
      </c>
      <c r="O2">
        <f>'qx (tau) a'!O2-'qx (1) a'!O2</f>
        <v>3.3766203697433828E-2</v>
      </c>
      <c r="P2">
        <f>'qx (tau) a'!P2-'qx (1) a'!P2</f>
        <v>3.1060872846282138E-2</v>
      </c>
      <c r="Q2">
        <f>'qx (tau) a'!Q2-'qx (1) a'!Q2</f>
        <v>2.8511622163190198E-2</v>
      </c>
      <c r="R2">
        <f>'qx (tau) a'!R2-'qx (1) a'!R2</f>
        <v>2.6432205791702672E-2</v>
      </c>
      <c r="S2">
        <f>'qx (tau) a'!S2-'qx (1) a'!S2</f>
        <v>2.4154280576471815E-2</v>
      </c>
      <c r="T2">
        <f>'qx (tau) a'!T2-'qx (1) a'!T2</f>
        <v>2.2319803255928024E-2</v>
      </c>
      <c r="U2">
        <f>'qx (tau) a'!U2-'qx (1) a'!U2</f>
        <v>2.0646916458233536E-2</v>
      </c>
      <c r="V2">
        <f>'qx (tau) a'!V2-'qx (1) a'!V2</f>
        <v>1.8873981810487887E-2</v>
      </c>
      <c r="W2">
        <f>'qx (tau) a'!W2-'qx (1) a'!W2</f>
        <v>1.7293767876490698E-2</v>
      </c>
      <c r="X2">
        <f>'qx (tau) a'!X2-'qx (1) a'!X2</f>
        <v>1.5651698892186403E-2</v>
      </c>
      <c r="Y2">
        <f>'qx (tau) a'!Y2-'qx (1) a'!Y2</f>
        <v>1.433492247988442E-2</v>
      </c>
      <c r="Z2">
        <f>'qx (tau) a'!Z2-'qx (1) a'!Z2</f>
        <v>1.3112074007496886E-2</v>
      </c>
      <c r="AA2">
        <f>'qx (tau) a'!AA2-'qx (1) a'!AA2</f>
        <v>1.2074118324683856E-2</v>
      </c>
      <c r="AB2">
        <f>'qx (tau) a'!AB2-'qx (1) a'!AB2</f>
        <v>1.1187047703299284E-2</v>
      </c>
      <c r="AC2">
        <f>'qx (tau) a'!AC2-'qx (1) a'!AC2</f>
        <v>1.0453836894889244E-2</v>
      </c>
      <c r="AD2">
        <f>'qx (tau) a'!AD2-'qx (1) a'!AD2</f>
        <v>9.8315568602146651E-3</v>
      </c>
      <c r="AE2">
        <f>'qx (tau) a'!AE2-'qx (1) a'!AE2</f>
        <v>9.2851094013360735E-3</v>
      </c>
    </row>
    <row r="3" spans="1:31">
      <c r="A3">
        <v>2</v>
      </c>
      <c r="B3">
        <f>'qx (tau) a'!B3-'qx (1) a'!B3</f>
        <v>3.0502162259930968E-2</v>
      </c>
      <c r="C3">
        <f>'qx (tau) a'!C3-'qx (1) a'!C3</f>
        <v>2.8690333004872767E-2</v>
      </c>
      <c r="D3">
        <f>'qx (tau) a'!D3-'qx (1) a'!D3</f>
        <v>3.0484916328337185E-2</v>
      </c>
      <c r="E3">
        <f>'qx (tau) a'!E3-'qx (1) a'!E3</f>
        <v>2.8638099465946792E-2</v>
      </c>
      <c r="F3">
        <f>'qx (tau) a'!F3-'qx (1) a'!F3</f>
        <v>2.7401956677376563E-2</v>
      </c>
      <c r="G3">
        <f>'qx (tau) a'!G3-'qx (1) a'!G3</f>
        <v>2.7217317613644713E-2</v>
      </c>
      <c r="H3">
        <f>'qx (tau) a'!H3-'qx (1) a'!H3</f>
        <v>2.6867187811699084E-2</v>
      </c>
      <c r="I3">
        <f>'qx (tau) a'!I3-'qx (1) a'!I3</f>
        <v>2.623726328776536E-2</v>
      </c>
      <c r="J3">
        <f>'qx (tau) a'!J3-'qx (1) a'!J3</f>
        <v>2.6733521934582595E-2</v>
      </c>
      <c r="K3">
        <f>'qx (tau) a'!K3-'qx (1) a'!K3</f>
        <v>2.506805610699267E-2</v>
      </c>
      <c r="L3">
        <f>'qx (tau) a'!L3-'qx (1) a'!L3</f>
        <v>2.4630292194399512E-2</v>
      </c>
      <c r="M3">
        <f>'qx (tau) a'!M3-'qx (1) a'!M3</f>
        <v>2.2808761172205129E-2</v>
      </c>
      <c r="N3">
        <f>'qx (tau) a'!N3-'qx (1) a'!N3</f>
        <v>2.199472630855397E-2</v>
      </c>
      <c r="O3">
        <f>'qx (tau) a'!O3-'qx (1) a'!O3</f>
        <v>1.9304846887196685E-2</v>
      </c>
      <c r="P3">
        <f>'qx (tau) a'!P3-'qx (1) a'!P3</f>
        <v>1.7506657531053519E-2</v>
      </c>
      <c r="Q3">
        <f>'qx (tau) a'!Q3-'qx (1) a'!Q3</f>
        <v>1.5933526181304971E-2</v>
      </c>
      <c r="R3">
        <f>'qx (tau) a'!R3-'qx (1) a'!R3</f>
        <v>1.480664059644993E-2</v>
      </c>
      <c r="S3">
        <f>'qx (tau) a'!S3-'qx (1) a'!S3</f>
        <v>1.3514367733518332E-2</v>
      </c>
      <c r="T3">
        <f>'qx (tau) a'!T3-'qx (1) a'!T3</f>
        <v>1.2645266298062422E-2</v>
      </c>
      <c r="U3">
        <f>'qx (tau) a'!U3-'qx (1) a'!U3</f>
        <v>1.1836489614504602E-2</v>
      </c>
      <c r="V3">
        <f>'qx (tau) a'!V3-'qx (1) a'!V3</f>
        <v>1.0880681332404957E-2</v>
      </c>
      <c r="W3">
        <f>'qx (tau) a'!W3-'qx (1) a'!W3</f>
        <v>1.0015625071802908E-2</v>
      </c>
      <c r="X3">
        <f>'qx (tau) a'!X3-'qx (1) a'!X3</f>
        <v>9.069624920507155E-3</v>
      </c>
      <c r="Y3">
        <f>'qx (tau) a'!Y3-'qx (1) a'!Y3</f>
        <v>8.2987967499262641E-3</v>
      </c>
      <c r="Z3">
        <f>'qx (tau) a'!Z3-'qx (1) a'!Z3</f>
        <v>7.5583816979806363E-3</v>
      </c>
      <c r="AA3">
        <f>'qx (tau) a'!AA3-'qx (1) a'!AA3</f>
        <v>6.9042364347165364E-3</v>
      </c>
      <c r="AB3">
        <f>'qx (tau) a'!AB3-'qx (1) a'!AB3</f>
        <v>6.3523137557370459E-3</v>
      </c>
      <c r="AC3">
        <f>'qx (tau) a'!AC3-'qx (1) a'!AC3</f>
        <v>5.9144401668839268E-3</v>
      </c>
      <c r="AD3">
        <f>'qx (tau) a'!AD3-'qx (1) a'!AD3</f>
        <v>5.5516988994089127E-3</v>
      </c>
      <c r="AE3">
        <f>'qx (tau) a'!AE3-'qx (1) a'!AE3</f>
        <v>5.2364922327632069E-3</v>
      </c>
    </row>
    <row r="4" spans="1:31">
      <c r="A4">
        <v>3</v>
      </c>
      <c r="B4">
        <f>'qx (tau) a'!B4-'qx (1) a'!B4</f>
        <v>2.0022570318075774E-2</v>
      </c>
      <c r="C4">
        <f>'qx (tau) a'!C4-'qx (1) a'!C4</f>
        <v>1.8614812048809517E-2</v>
      </c>
      <c r="D4">
        <f>'qx (tau) a'!D4-'qx (1) a'!D4</f>
        <v>1.9984958628007324E-2</v>
      </c>
      <c r="E4">
        <f>'qx (tau) a'!E4-'qx (1) a'!E4</f>
        <v>1.8549029388489159E-2</v>
      </c>
      <c r="F4">
        <f>'qx (tau) a'!F4-'qx (1) a'!F4</f>
        <v>1.7586988324743993E-2</v>
      </c>
      <c r="G4">
        <f>'qx (tau) a'!G4-'qx (1) a'!G4</f>
        <v>1.7446908839827229E-2</v>
      </c>
      <c r="H4">
        <f>'qx (tau) a'!H4-'qx (1) a'!H4</f>
        <v>1.7187250107381202E-2</v>
      </c>
      <c r="I4">
        <f>'qx (tau) a'!I4-'qx (1) a'!I4</f>
        <v>1.673006378618333E-2</v>
      </c>
      <c r="J4">
        <f>'qx (tau) a'!J4-'qx (1) a'!J4</f>
        <v>1.7150831423959144E-2</v>
      </c>
      <c r="K4">
        <f>'qx (tau) a'!K4-'qx (1) a'!K4</f>
        <v>1.5922189341789256E-2</v>
      </c>
      <c r="L4">
        <f>'qx (tau) a'!L4-'qx (1) a'!L4</f>
        <v>1.5664501483155808E-2</v>
      </c>
      <c r="M4">
        <f>'qx (tau) a'!M4-'qx (1) a'!M4</f>
        <v>1.4325293455190012E-2</v>
      </c>
      <c r="N4">
        <f>'qx (tau) a'!N4-'qx (1) a'!N4</f>
        <v>1.3795736902630636E-2</v>
      </c>
      <c r="O4">
        <f>'qx (tau) a'!O4-'qx (1) a'!O4</f>
        <v>1.1822063417976075E-2</v>
      </c>
      <c r="P4">
        <f>'qx (tau) a'!P4-'qx (1) a'!P4</f>
        <v>1.0517969782119538E-2</v>
      </c>
      <c r="Q4">
        <f>'qx (tau) a'!Q4-'qx (1) a'!Q4</f>
        <v>9.4646357357991758E-3</v>
      </c>
      <c r="R4">
        <f>'qx (tau) a'!R4-'qx (1) a'!R4</f>
        <v>8.8304240038673144E-3</v>
      </c>
      <c r="S4">
        <f>'qx (tau) a'!S4-'qx (1) a'!S4</f>
        <v>8.0759312100168335E-3</v>
      </c>
      <c r="T4">
        <f>'qx (tau) a'!T4-'qx (1) a'!T4</f>
        <v>7.6999207729443056E-3</v>
      </c>
      <c r="U4">
        <f>'qx (tau) a'!U4-'qx (1) a'!U4</f>
        <v>7.3503811192959286E-3</v>
      </c>
      <c r="V4">
        <f>'qx (tau) a'!V4-'qx (1) a'!V4</f>
        <v>6.8167661490008049E-3</v>
      </c>
      <c r="W4">
        <f>'qx (tau) a'!W4-'qx (1) a'!W4</f>
        <v>6.3258892423168935E-3</v>
      </c>
      <c r="X4">
        <f>'qx (tau) a'!X4-'qx (1) a'!X4</f>
        <v>5.7409939600045678E-3</v>
      </c>
      <c r="Y4">
        <f>'qx (tau) a'!Y4-'qx (1) a'!Y4</f>
        <v>5.2461217630666119E-3</v>
      </c>
      <c r="Z4">
        <f>'qx (tau) a'!Z4-'qx (1) a'!Z4</f>
        <v>4.7573150544638863E-3</v>
      </c>
      <c r="AA4">
        <f>'qx (tau) a'!AA4-'qx (1) a'!AA4</f>
        <v>4.3044518676426547E-3</v>
      </c>
      <c r="AB4">
        <f>'qx (tau) a'!AB4-'qx (1) a'!AB4</f>
        <v>3.9241454079090741E-3</v>
      </c>
      <c r="AC4">
        <f>'qx (tau) a'!AC4-'qx (1) a'!AC4</f>
        <v>3.6403351405070983E-3</v>
      </c>
      <c r="AD4">
        <f>'qx (tau) a'!AD4-'qx (1) a'!AD4</f>
        <v>3.4085735780887295E-3</v>
      </c>
      <c r="AE4">
        <f>'qx (tau) a'!AE4-'qx (1) a'!AE4</f>
        <v>3.2062223706401443E-3</v>
      </c>
    </row>
    <row r="5" spans="1:31">
      <c r="A5">
        <v>4</v>
      </c>
      <c r="B5">
        <f>'qx (tau) a'!B5-'qx (1) a'!B5</f>
        <v>1.3076186573616245E-2</v>
      </c>
      <c r="C5">
        <f>'qx (tau) a'!C5-'qx (1) a'!C5</f>
        <v>1.1922849545016084E-2</v>
      </c>
      <c r="D5">
        <f>'qx (tau) a'!D5-'qx (1) a'!D5</f>
        <v>1.3028535266673167E-2</v>
      </c>
      <c r="E5">
        <f>'qx (tau) a'!E5-'qx (1) a'!E5</f>
        <v>1.1852751791086368E-2</v>
      </c>
      <c r="F5">
        <f>'qx (tau) a'!F5-'qx (1) a'!F5</f>
        <v>1.1062311424710512E-2</v>
      </c>
      <c r="G5">
        <f>'qx (tau) a'!G5-'qx (1) a'!G5</f>
        <v>1.0953977389481827E-2</v>
      </c>
      <c r="H5">
        <f>'qx (tau) a'!H5-'qx (1) a'!H5</f>
        <v>1.0758027735351696E-2</v>
      </c>
      <c r="I5">
        <f>'qx (tau) a'!I5-'qx (1) a'!I5</f>
        <v>1.0421175872842909E-2</v>
      </c>
      <c r="J5">
        <f>'qx (tau) a'!J5-'qx (1) a'!J5</f>
        <v>1.0806315714978941E-2</v>
      </c>
      <c r="K5">
        <f>'qx (tau) a'!K5-'qx (1) a'!K5</f>
        <v>9.8686359095325749E-3</v>
      </c>
      <c r="L5">
        <f>'qx (tau) a'!L5-'qx (1) a'!L5</f>
        <v>9.7466104955418551E-3</v>
      </c>
      <c r="M5">
        <f>'qx (tau) a'!M5-'qx (1) a'!M5</f>
        <v>8.7301550146642436E-3</v>
      </c>
      <c r="N5">
        <f>'qx (tau) a'!N5-'qx (1) a'!N5</f>
        <v>8.4010751037087491E-3</v>
      </c>
      <c r="O5">
        <f>'qx (tau) a'!O5-'qx (1) a'!O5</f>
        <v>6.9012360139401431E-3</v>
      </c>
      <c r="P5">
        <f>'qx (tau) a'!P5-'qx (1) a'!P5</f>
        <v>5.9306710642925958E-3</v>
      </c>
      <c r="Q5">
        <f>'qx (tau) a'!Q5-'qx (1) a'!Q5</f>
        <v>5.2294690107742422E-3</v>
      </c>
      <c r="R5">
        <f>'qx (tau) a'!R5-'qx (1) a'!R5</f>
        <v>4.9237320094569371E-3</v>
      </c>
      <c r="S5">
        <f>'qx (tau) a'!S5-'qx (1) a'!S5</f>
        <v>4.5338296978544492E-3</v>
      </c>
      <c r="T5">
        <f>'qx (tau) a'!T5-'qx (1) a'!T5</f>
        <v>4.4916116041693512E-3</v>
      </c>
      <c r="U5">
        <f>'qx (tau) a'!U5-'qx (1) a'!U5</f>
        <v>4.4486451351584445E-3</v>
      </c>
      <c r="V5">
        <f>'qx (tau) a'!V5-'qx (1) a'!V5</f>
        <v>4.1958883138825329E-3</v>
      </c>
      <c r="W5">
        <f>'qx (tau) a'!W5-'qx (1) a'!W5</f>
        <v>3.9540645792821112E-3</v>
      </c>
      <c r="X5">
        <f>'qx (tau) a'!X5-'qx (1) a'!X5</f>
        <v>3.6055250605682675E-3</v>
      </c>
      <c r="Y5">
        <f>'qx (tau) a'!Y5-'qx (1) a'!Y5</f>
        <v>3.291882208650742E-3</v>
      </c>
      <c r="Z5">
        <f>'qx (tau) a'!Z5-'qx (1) a'!Z5</f>
        <v>2.9688429986026114E-3</v>
      </c>
      <c r="AA5">
        <f>'qx (tau) a'!AA5-'qx (1) a'!AA5</f>
        <v>2.6488080509358856E-3</v>
      </c>
      <c r="AB5">
        <f>'qx (tau) a'!AB5-'qx (1) a'!AB5</f>
        <v>2.3821845839149046E-3</v>
      </c>
      <c r="AC5">
        <f>'qx (tau) a'!AC5-'qx (1) a'!AC5</f>
        <v>2.1971828577412181E-3</v>
      </c>
      <c r="AD5">
        <f>'qx (tau) a'!AD5-'qx (1) a'!AD5</f>
        <v>2.0508622596119973E-3</v>
      </c>
      <c r="AE5">
        <f>'qx (tau) a'!AE5-'qx (1) a'!AE5</f>
        <v>1.9249171738009282E-3</v>
      </c>
    </row>
    <row r="6" spans="1:31">
      <c r="A6">
        <v>5</v>
      </c>
      <c r="B6">
        <f>'qx (tau) a'!B6-'qx (1) a'!B6</f>
        <v>1.119764586910903E-2</v>
      </c>
      <c r="C6">
        <f>'qx (tau) a'!C6-'qx (1) a'!C6</f>
        <v>1.0219037561415038E-2</v>
      </c>
      <c r="D6">
        <f>'qx (tau) a'!D6-'qx (1) a'!D6</f>
        <v>1.116165236119872E-2</v>
      </c>
      <c r="E6">
        <f>'qx (tau) a'!E6-'qx (1) a'!E6</f>
        <v>1.0223725548196382E-2</v>
      </c>
      <c r="F6">
        <f>'qx (tau) a'!F6-'qx (1) a'!F6</f>
        <v>9.6109272599003114E-3</v>
      </c>
      <c r="G6">
        <f>'qx (tau) a'!G6-'qx (1) a'!G6</f>
        <v>9.5725057141741021E-3</v>
      </c>
      <c r="H6">
        <f>'qx (tau) a'!H6-'qx (1) a'!H6</f>
        <v>9.4854769707124441E-3</v>
      </c>
      <c r="I6">
        <f>'qx (tau) a'!I6-'qx (1) a'!I6</f>
        <v>9.316926933469704E-3</v>
      </c>
      <c r="J6">
        <f>'qx (tau) a'!J6-'qx (1) a'!J6</f>
        <v>9.7604237962289411E-3</v>
      </c>
      <c r="K6">
        <f>'qx (tau) a'!K6-'qx (1) a'!K6</f>
        <v>9.1038810638876273E-3</v>
      </c>
      <c r="L6">
        <f>'qx (tau) a'!L6-'qx (1) a'!L6</f>
        <v>9.1328069663559122E-3</v>
      </c>
      <c r="M6">
        <f>'qx (tau) a'!M6-'qx (1) a'!M6</f>
        <v>8.514412037971493E-3</v>
      </c>
      <c r="N6">
        <f>'qx (tau) a'!N6-'qx (1) a'!N6</f>
        <v>8.3998747125369824E-3</v>
      </c>
      <c r="O6">
        <f>'qx (tau) a'!O6-'qx (1) a'!O6</f>
        <v>7.3675587789035152E-3</v>
      </c>
      <c r="P6">
        <f>'qx (tau) a'!P6-'qx (1) a'!P6</f>
        <v>6.8827080720731916E-3</v>
      </c>
      <c r="Q6">
        <f>'qx (tau) a'!Q6-'qx (1) a'!Q6</f>
        <v>6.4025581866692539E-3</v>
      </c>
      <c r="R6">
        <f>'qx (tau) a'!R6-'qx (1) a'!R6</f>
        <v>6.0290075796963398E-3</v>
      </c>
      <c r="S6">
        <f>'qx (tau) a'!S6-'qx (1) a'!S6</f>
        <v>5.4715345063817405E-3</v>
      </c>
      <c r="T6">
        <f>'qx (tau) a'!T6-'qx (1) a'!T6</f>
        <v>5.0192159070802465E-3</v>
      </c>
      <c r="U6">
        <f>'qx (tau) a'!U6-'qx (1) a'!U6</f>
        <v>4.6050157235587724E-3</v>
      </c>
      <c r="V6">
        <f>'qx (tau) a'!V6-'qx (1) a'!V6</f>
        <v>4.2192907844480279E-3</v>
      </c>
      <c r="W6">
        <f>'qx (tau) a'!W6-'qx (1) a'!W6</f>
        <v>3.8755365994525407E-3</v>
      </c>
      <c r="X6">
        <f>'qx (tau) a'!X6-'qx (1) a'!X6</f>
        <v>3.5347866489430719E-3</v>
      </c>
      <c r="Y6">
        <f>'qx (tau) a'!Y6-'qx (1) a'!Y6</f>
        <v>3.2645256891134194E-3</v>
      </c>
      <c r="Z6">
        <f>'qx (tau) a'!Z6-'qx (1) a'!Z6</f>
        <v>3.020624972875168E-3</v>
      </c>
      <c r="AA6">
        <f>'qx (tau) a'!AA6-'qx (1) a'!AA6</f>
        <v>2.8202854166537832E-3</v>
      </c>
      <c r="AB6">
        <f>'qx (tau) a'!AB6-'qx (1) a'!AB6</f>
        <v>2.6489796163517649E-3</v>
      </c>
      <c r="AC6">
        <f>'qx (tau) a'!AC6-'qx (1) a'!AC6</f>
        <v>2.4899122251848074E-3</v>
      </c>
      <c r="AD6">
        <f>'qx (tau) a'!AD6-'qx (1) a'!AD6</f>
        <v>2.3601597857485393E-3</v>
      </c>
      <c r="AE6">
        <f>'qx (tau) a'!AE6-'qx (1) a'!AE6</f>
        <v>2.2438902686352916E-3</v>
      </c>
    </row>
    <row r="7" spans="1:31">
      <c r="A7">
        <v>6</v>
      </c>
      <c r="B7">
        <f>'qx (tau) a'!B7-'qx (1) a'!B7</f>
        <v>8.9846492314349935E-3</v>
      </c>
      <c r="C7">
        <f>'qx (tau) a'!C7-'qx (1) a'!C7</f>
        <v>8.1507437530467641E-3</v>
      </c>
      <c r="D7">
        <f>'qx (tau) a'!D7-'qx (1) a'!D7</f>
        <v>8.944907569679696E-3</v>
      </c>
      <c r="E7">
        <f>'qx (tau) a'!E7-'qx (1) a'!E7</f>
        <v>8.1538701212141695E-3</v>
      </c>
      <c r="F7">
        <f>'qx (tau) a'!F7-'qx (1) a'!F7</f>
        <v>7.6364702029413506E-3</v>
      </c>
      <c r="G7">
        <f>'qx (tau) a'!G7-'qx (1) a'!G7</f>
        <v>7.6075090846908821E-3</v>
      </c>
      <c r="H7">
        <f>'qx (tau) a'!H7-'qx (1) a'!H7</f>
        <v>7.5408983124788985E-3</v>
      </c>
      <c r="I7">
        <f>'qx (tau) a'!I7-'qx (1) a'!I7</f>
        <v>7.4089883506270283E-3</v>
      </c>
      <c r="J7">
        <f>'qx (tau) a'!J7-'qx (1) a'!J7</f>
        <v>7.7928893839814004E-3</v>
      </c>
      <c r="K7">
        <f>'qx (tau) a'!K7-'qx (1) a'!K7</f>
        <v>7.253556629133965E-3</v>
      </c>
      <c r="L7">
        <f>'qx (tau) a'!L7-'qx (1) a'!L7</f>
        <v>7.2981006448794902E-3</v>
      </c>
      <c r="M7">
        <f>'qx (tau) a'!M7-'qx (1) a'!M7</f>
        <v>6.7960264565316798E-3</v>
      </c>
      <c r="N7">
        <f>'qx (tau) a'!N7-'qx (1) a'!N7</f>
        <v>6.7213577706757462E-3</v>
      </c>
      <c r="O7">
        <f>'qx (tau) a'!O7-'qx (1) a'!O7</f>
        <v>5.8753060749921005E-3</v>
      </c>
      <c r="P7">
        <f>'qx (tau) a'!P7-'qx (1) a'!P7</f>
        <v>5.4885280583316159E-3</v>
      </c>
      <c r="Q7">
        <f>'qx (tau) a'!Q7-'qx (1) a'!Q7</f>
        <v>5.1121765803280915E-3</v>
      </c>
      <c r="R7">
        <f>'qx (tau) a'!R7-'qx (1) a'!R7</f>
        <v>4.826227298483041E-3</v>
      </c>
      <c r="S7">
        <f>'qx (tau) a'!S7-'qx (1) a'!S7</f>
        <v>4.3848624699119858E-3</v>
      </c>
      <c r="T7">
        <f>'qx (tau) a'!T7-'qx (1) a'!T7</f>
        <v>4.0334535176175948E-3</v>
      </c>
      <c r="U7">
        <f>'qx (tau) a'!U7-'qx (1) a'!U7</f>
        <v>3.7099691584368279E-3</v>
      </c>
      <c r="V7">
        <f>'qx (tau) a'!V7-'qx (1) a'!V7</f>
        <v>3.4075627497055579E-3</v>
      </c>
      <c r="W7">
        <f>'qx (tau) a'!W7-'qx (1) a'!W7</f>
        <v>3.1377456797778746E-3</v>
      </c>
      <c r="X7">
        <f>'qx (tau) a'!X7-'qx (1) a'!X7</f>
        <v>2.8667295046848644E-3</v>
      </c>
      <c r="Y7">
        <f>'qx (tau) a'!Y7-'qx (1) a'!Y7</f>
        <v>2.6508907120272253E-3</v>
      </c>
      <c r="Z7">
        <f>'qx (tau) a'!Z7-'qx (1) a'!Z7</f>
        <v>2.4571825816506036E-3</v>
      </c>
      <c r="AA7">
        <f>'qx (tau) a'!AA7-'qx (1) a'!AA7</f>
        <v>2.2962831115191612E-3</v>
      </c>
      <c r="AB7">
        <f>'qx (tau) a'!AB7-'qx (1) a'!AB7</f>
        <v>2.1597782934819811E-3</v>
      </c>
      <c r="AC7">
        <f>'qx (tau) a'!AC7-'qx (1) a'!AC7</f>
        <v>2.0301106229518987E-3</v>
      </c>
      <c r="AD7">
        <f>'qx (tau) a'!AD7-'qx (1) a'!AD7</f>
        <v>1.9256483137384641E-3</v>
      </c>
      <c r="AE7">
        <f>'qx (tau) a'!AE7-'qx (1) a'!AE7</f>
        <v>1.8337107984743584E-3</v>
      </c>
    </row>
    <row r="8" spans="1:31">
      <c r="A8">
        <v>7</v>
      </c>
      <c r="B8">
        <f>'qx (tau) a'!B8-'qx (1) a'!B8</f>
        <v>7.3519522221172908E-3</v>
      </c>
      <c r="C8">
        <f>'qx (tau) a'!C8-'qx (1) a'!C8</f>
        <v>6.6297046761336249E-3</v>
      </c>
      <c r="D8">
        <f>'qx (tau) a'!D8-'qx (1) a'!D8</f>
        <v>7.3081101411870478E-3</v>
      </c>
      <c r="E8">
        <f>'qx (tau) a'!E8-'qx (1) a'!E8</f>
        <v>6.6315828096492049E-3</v>
      </c>
      <c r="F8">
        <f>'qx (tau) a'!F8-'qx (1) a'!F8</f>
        <v>6.1886616438304115E-3</v>
      </c>
      <c r="G8">
        <f>'qx (tau) a'!G8-'qx (1) a'!G8</f>
        <v>6.1669107271260003E-3</v>
      </c>
      <c r="H8">
        <f>'qx (tau) a'!H8-'qx (1) a'!H8</f>
        <v>6.1160658739982743E-3</v>
      </c>
      <c r="I8">
        <f>'qx (tau) a'!I8-'qx (1) a'!I8</f>
        <v>6.0110161254555384E-3</v>
      </c>
      <c r="J8">
        <f>'qx (tau) a'!J8-'qx (1) a'!J8</f>
        <v>6.3472754428173751E-3</v>
      </c>
      <c r="K8">
        <f>'qx (tau) a'!K8-'qx (1) a'!K8</f>
        <v>5.898252842792974E-3</v>
      </c>
      <c r="L8">
        <f>'qx (tau) a'!L8-'qx (1) a'!L8</f>
        <v>5.9528453205833593E-3</v>
      </c>
      <c r="M8">
        <f>'qx (tau) a'!M8-'qx (1) a'!M8</f>
        <v>5.5380119097562224E-3</v>
      </c>
      <c r="N8">
        <f>'qx (tau) a'!N8-'qx (1) a'!N8</f>
        <v>5.4923922067573305E-3</v>
      </c>
      <c r="O8">
        <f>'qx (tau) a'!O8-'qx (1) a'!O8</f>
        <v>4.7884336979434894E-3</v>
      </c>
      <c r="P8">
        <f>'qx (tau) a'!P8-'qx (1) a'!P8</f>
        <v>4.4743301692025577E-3</v>
      </c>
      <c r="Q8">
        <f>'qx (tau) a'!Q8-'qx (1) a'!Q8</f>
        <v>4.1751655780273853E-3</v>
      </c>
      <c r="R8">
        <f>'qx (tau) a'!R8-'qx (1) a'!R8</f>
        <v>3.9566045627656178E-3</v>
      </c>
      <c r="S8">
        <f>'qx (tau) a'!S8-'qx (1) a'!S8</f>
        <v>3.5990029672377261E-3</v>
      </c>
      <c r="T8">
        <f>'qx (tau) a'!T8-'qx (1) a'!T8</f>
        <v>3.3235085020037907E-3</v>
      </c>
      <c r="U8">
        <f>'qx (tau) a'!U8-'qx (1) a'!U8</f>
        <v>3.0663856902817051E-3</v>
      </c>
      <c r="V8">
        <f>'qx (tau) a'!V8-'qx (1) a'!V8</f>
        <v>2.8254656989622575E-3</v>
      </c>
      <c r="W8">
        <f>'qx (tau) a'!W8-'qx (1) a'!W8</f>
        <v>2.6107335788560886E-3</v>
      </c>
      <c r="X8">
        <f>'qx (tau) a'!X8-'qx (1) a'!X8</f>
        <v>2.3904999595886121E-3</v>
      </c>
      <c r="Y8">
        <f>'qx (tau) a'!Y8-'qx (1) a'!Y8</f>
        <v>2.215663227393114E-3</v>
      </c>
      <c r="Z8">
        <f>'qx (tau) a'!Z8-'qx (1) a'!Z8</f>
        <v>2.0583763049204212E-3</v>
      </c>
      <c r="AA8">
        <f>'qx (tau) a'!AA8-'qx (1) a'!AA8</f>
        <v>1.9262969622841938E-3</v>
      </c>
      <c r="AB8">
        <f>'qx (tau) a'!AB8-'qx (1) a'!AB8</f>
        <v>1.815793503330831E-3</v>
      </c>
      <c r="AC8">
        <f>'qx (tau) a'!AC8-'qx (1) a'!AC8</f>
        <v>1.7071755934834924E-3</v>
      </c>
      <c r="AD8">
        <f>'qx (tau) a'!AD8-'qx (1) a'!AD8</f>
        <v>1.6209039862782721E-3</v>
      </c>
      <c r="AE8">
        <f>'qx (tau) a'!AE8-'qx (1) a'!AE8</f>
        <v>1.547377408162644E-3</v>
      </c>
    </row>
    <row r="9" spans="1:31">
      <c r="A9">
        <v>8</v>
      </c>
      <c r="B9">
        <f>'qx (tau) a'!B9-'qx (1) a'!B9</f>
        <v>6.2501339802123771E-3</v>
      </c>
      <c r="C9">
        <f>'qx (tau) a'!C9-'qx (1) a'!C9</f>
        <v>5.6279492205803883E-3</v>
      </c>
      <c r="D9">
        <f>'qx (tau) a'!D9-'qx (1) a'!D9</f>
        <v>6.2018777565127628E-3</v>
      </c>
      <c r="E9">
        <f>'qx (tau) a'!E9-'qx (1) a'!E9</f>
        <v>5.6266515097804729E-3</v>
      </c>
      <c r="F9">
        <f>'qx (tau) a'!F9-'qx (1) a'!F9</f>
        <v>5.2507007704934196E-3</v>
      </c>
      <c r="G9">
        <f>'qx (tau) a'!G9-'qx (1) a'!G9</f>
        <v>5.233210163429384E-3</v>
      </c>
      <c r="H9">
        <f>'qx (tau) a'!H9-'qx (1) a'!H9</f>
        <v>5.1918787764849966E-3</v>
      </c>
      <c r="I9">
        <f>'qx (tau) a'!I9-'qx (1) a'!I9</f>
        <v>5.103699174893974E-3</v>
      </c>
      <c r="J9">
        <f>'qx (tau) a'!J9-'qx (1) a'!J9</f>
        <v>5.3889697581901586E-3</v>
      </c>
      <c r="K9">
        <f>'qx (tau) a'!K9-'qx (1) a'!K9</f>
        <v>5.0093777955216318E-3</v>
      </c>
      <c r="L9">
        <f>'qx (tau) a'!L9-'qx (1) a'!L9</f>
        <v>5.0583688108465806E-3</v>
      </c>
      <c r="M9">
        <f>'qx (tau) a'!M9-'qx (1) a'!M9</f>
        <v>4.7075958495720717E-3</v>
      </c>
      <c r="N9">
        <f>'qx (tau) a'!N9-'qx (1) a'!N9</f>
        <v>4.6714651036803998E-3</v>
      </c>
      <c r="O9">
        <f>'qx (tau) a'!O9-'qx (1) a'!O9</f>
        <v>4.076159666248828E-3</v>
      </c>
      <c r="P9">
        <f>'qx (tau) a'!P9-'qx (1) a'!P9</f>
        <v>3.8085032007020183E-3</v>
      </c>
      <c r="Q9">
        <f>'qx (tau) a'!Q9-'qx (1) a'!Q9</f>
        <v>3.5579722586704197E-3</v>
      </c>
      <c r="R9">
        <f>'qx (tau) a'!R9-'qx (1) a'!R9</f>
        <v>3.3813961682374457E-3</v>
      </c>
      <c r="S9">
        <f>'qx (tau) a'!S9-'qx (1) a'!S9</f>
        <v>3.0774537720934117E-3</v>
      </c>
      <c r="T9">
        <f>'qx (tau) a'!T9-'qx (1) a'!T9</f>
        <v>2.8491783417446278E-3</v>
      </c>
      <c r="U9">
        <f>'qx (tau) a'!U9-'qx (1) a'!U9</f>
        <v>2.634403137812589E-3</v>
      </c>
      <c r="V9">
        <f>'qx (tau) a'!V9-'qx (1) a'!V9</f>
        <v>2.4323778220014555E-3</v>
      </c>
      <c r="W9">
        <f>'qx (tau) a'!W9-'qx (1) a'!W9</f>
        <v>2.2525782581078132E-3</v>
      </c>
      <c r="X9">
        <f>'qx (tau) a'!X9-'qx (1) a'!X9</f>
        <v>2.0652571929367304E-3</v>
      </c>
      <c r="Y9">
        <f>'qx (tau) a'!Y9-'qx (1) a'!Y9</f>
        <v>1.9166412097451693E-3</v>
      </c>
      <c r="Z9">
        <f>'qx (tau) a'!Z9-'qx (1) a'!Z9</f>
        <v>1.7831452705694422E-3</v>
      </c>
      <c r="AA9">
        <f>'qx (tau) a'!AA9-'qx (1) a'!AA9</f>
        <v>1.6696261152839421E-3</v>
      </c>
      <c r="AB9">
        <f>'qx (tau) a'!AB9-'qx (1) a'!AB9</f>
        <v>1.5758224600938404E-3</v>
      </c>
      <c r="AC9">
        <f>'qx (tau) a'!AC9-'qx (1) a'!AC9</f>
        <v>1.4812444577106227E-3</v>
      </c>
      <c r="AD9">
        <f>'qx (tau) a'!AD9-'qx (1) a'!AD9</f>
        <v>1.4065732698657347E-3</v>
      </c>
      <c r="AE9">
        <f>'qx (tau) a'!AE9-'qx (1) a'!AE9</f>
        <v>1.3446780404208771E-3</v>
      </c>
    </row>
    <row r="10" spans="1:31">
      <c r="A10">
        <v>9</v>
      </c>
      <c r="B10">
        <f>'qx (tau) a'!B10-'qx (1) a'!B10</f>
        <v>5.4827212632119447E-3</v>
      </c>
      <c r="C10">
        <f>'qx (tau) a'!C10-'qx (1) a'!C10</f>
        <v>4.9533386979685795E-3</v>
      </c>
      <c r="D10">
        <f>'qx (tau) a'!D10-'qx (1) a'!D10</f>
        <v>5.4304312566267211E-3</v>
      </c>
      <c r="E10">
        <f>'qx (tau) a'!E10-'qx (1) a'!E10</f>
        <v>4.9486671641319376E-3</v>
      </c>
      <c r="F10">
        <f>'qx (tau) a'!F10-'qx (1) a'!F10</f>
        <v>4.6347671987766806E-3</v>
      </c>
      <c r="G10">
        <f>'qx (tau) a'!G10-'qx (1) a'!G10</f>
        <v>4.6199168654301008E-3</v>
      </c>
      <c r="H10">
        <f>'qx (tau) a'!H10-'qx (1) a'!H10</f>
        <v>4.5853081209448069E-3</v>
      </c>
      <c r="I10">
        <f>'qx (tau) a'!I10-'qx (1) a'!I10</f>
        <v>4.5079784880349642E-3</v>
      </c>
      <c r="J10">
        <f>'qx (tau) a'!J10-'qx (1) a'!J10</f>
        <v>4.7406621222578259E-3</v>
      </c>
      <c r="K10">
        <f>'qx (tau) a'!K10-'qx (1) a'!K10</f>
        <v>4.4184011992285145E-3</v>
      </c>
      <c r="L10">
        <f>'qx (tau) a'!L10-'qx (1) a'!L10</f>
        <v>4.4535103080907863E-3</v>
      </c>
      <c r="M10">
        <f>'qx (tau) a'!M10-'qx (1) a'!M10</f>
        <v>4.1527185467292328E-3</v>
      </c>
      <c r="N10">
        <f>'qx (tau) a'!N10-'qx (1) a'!N10</f>
        <v>4.1151963572562842E-3</v>
      </c>
      <c r="O10">
        <f>'qx (tau) a'!O10-'qx (1) a'!O10</f>
        <v>3.6087743750912562E-3</v>
      </c>
      <c r="P10">
        <f>'qx (tau) a'!P10-'qx (1) a'!P10</f>
        <v>3.3718054473140875E-3</v>
      </c>
      <c r="Q10">
        <f>'qx (tau) a'!Q10-'qx (1) a'!Q10</f>
        <v>3.1533673585438038E-3</v>
      </c>
      <c r="R10">
        <f>'qx (tau) a'!R10-'qx (1) a'!R10</f>
        <v>3.0027647593577835E-3</v>
      </c>
      <c r="S10">
        <f>'qx (tau) a'!S10-'qx (1) a'!S10</f>
        <v>2.7355278427112452E-3</v>
      </c>
      <c r="T10">
        <f>'qx (tau) a'!T10-'qx (1) a'!T10</f>
        <v>2.5387585320214025E-3</v>
      </c>
      <c r="U10">
        <f>'qx (tau) a'!U10-'qx (1) a'!U10</f>
        <v>2.3517682148463236E-3</v>
      </c>
      <c r="V10">
        <f>'qx (tau) a'!V10-'qx (1) a'!V10</f>
        <v>2.1752357763529314E-3</v>
      </c>
      <c r="W10">
        <f>'qx (tau) a'!W10-'qx (1) a'!W10</f>
        <v>2.0184484096599626E-3</v>
      </c>
      <c r="X10">
        <f>'qx (tau) a'!X10-'qx (1) a'!X10</f>
        <v>1.8526787712210293E-3</v>
      </c>
      <c r="Y10">
        <f>'qx (tau) a'!Y10-'qx (1) a'!Y10</f>
        <v>1.7214129114934374E-3</v>
      </c>
      <c r="Z10">
        <f>'qx (tau) a'!Z10-'qx (1) a'!Z10</f>
        <v>1.6035979820840625E-3</v>
      </c>
      <c r="AA10">
        <f>'qx (tau) a'!AA10-'qx (1) a'!AA10</f>
        <v>1.5022384002943896E-3</v>
      </c>
      <c r="AB10">
        <f>'qx (tau) a'!AB10-'qx (1) a'!AB10</f>
        <v>1.4195860689892974E-3</v>
      </c>
      <c r="AC10">
        <f>'qx (tau) a'!AC10-'qx (1) a'!AC10</f>
        <v>1.3343475482517483E-3</v>
      </c>
      <c r="AD10">
        <f>'qx (tau) a'!AD10-'qx (1) a'!AD10</f>
        <v>1.2669371915395376E-3</v>
      </c>
      <c r="AE10">
        <f>'qx (tau) a'!AE10-'qx (1) a'!AE10</f>
        <v>1.2126712315127786E-3</v>
      </c>
    </row>
    <row r="11" spans="1:31">
      <c r="A11">
        <v>10</v>
      </c>
      <c r="B11">
        <f>'qx (tau) a'!B11-'qx (1) a'!B11</f>
        <v>4.965652763210409E-3</v>
      </c>
      <c r="C11">
        <f>'qx (tau) a'!C11-'qx (1) a'!C11</f>
        <v>4.5136487289479839E-3</v>
      </c>
      <c r="D11">
        <f>'qx (tau) a'!D11-'qx (1) a'!D11</f>
        <v>4.9104266253831713E-3</v>
      </c>
      <c r="E11">
        <f>'qx (tau) a'!E11-'qx (1) a'!E11</f>
        <v>4.5057245535770358E-3</v>
      </c>
      <c r="F11">
        <f>'qx (tau) a'!F11-'qx (1) a'!F11</f>
        <v>4.2429661227045079E-3</v>
      </c>
      <c r="G11">
        <f>'qx (tau) a'!G11-'qx (1) a'!G11</f>
        <v>4.2301155379941167E-3</v>
      </c>
      <c r="H11">
        <f>'qx (tau) a'!H11-'qx (1) a'!H11</f>
        <v>4.1997984996926079E-3</v>
      </c>
      <c r="I11">
        <f>'qx (tau) a'!I11-'qx (1) a'!I11</f>
        <v>4.1299588839542488E-3</v>
      </c>
      <c r="J11">
        <f>'qx (tau) a'!J11-'qx (1) a'!J11</f>
        <v>4.3166276456075743E-3</v>
      </c>
      <c r="K11">
        <f>'qx (tau) a'!K11-'qx (1) a'!K11</f>
        <v>4.0389076241929642E-3</v>
      </c>
      <c r="L11">
        <f>'qx (tau) a'!L11-'qx (1) a'!L11</f>
        <v>4.059265414892552E-3</v>
      </c>
      <c r="M11">
        <f>'qx (tau) a'!M11-'qx (1) a'!M11</f>
        <v>3.796404519306941E-3</v>
      </c>
      <c r="N11">
        <f>'qx (tau) a'!N11-'qx (1) a'!N11</f>
        <v>3.7529307739887267E-3</v>
      </c>
      <c r="O11">
        <f>'qx (tau) a'!O11-'qx (1) a'!O11</f>
        <v>3.3155918506381312E-3</v>
      </c>
      <c r="P11">
        <f>'qx (tau) a'!P11-'qx (1) a'!P11</f>
        <v>3.0983320871784382E-3</v>
      </c>
      <c r="Q11">
        <f>'qx (tau) a'!Q11-'qx (1) a'!Q11</f>
        <v>2.9009455257438576E-3</v>
      </c>
      <c r="R11">
        <f>'qx (tau) a'!R11-'qx (1) a'!R11</f>
        <v>2.7668551314150346E-3</v>
      </c>
      <c r="S11">
        <f>'qx (tau) a'!S11-'qx (1) a'!S11</f>
        <v>2.5237924098454921E-3</v>
      </c>
      <c r="T11">
        <f>'qx (tau) a'!T11-'qx (1) a'!T11</f>
        <v>2.3480564790972127E-3</v>
      </c>
      <c r="U11">
        <f>'qx (tau) a'!U11-'qx (1) a'!U11</f>
        <v>2.1792091916364113E-3</v>
      </c>
      <c r="V11">
        <f>'qx (tau) a'!V11-'qx (1) a'!V11</f>
        <v>2.019568171458294E-3</v>
      </c>
      <c r="W11">
        <f>'qx (tau) a'!W11-'qx (1) a'!W11</f>
        <v>1.8774827621681359E-3</v>
      </c>
      <c r="X11">
        <f>'qx (tau) a'!X11-'qx (1) a'!X11</f>
        <v>1.7257330998291297E-3</v>
      </c>
      <c r="Y11">
        <f>'qx (tau) a'!Y11-'qx (1) a'!Y11</f>
        <v>1.6053983100802749E-3</v>
      </c>
      <c r="Z11">
        <f>'qx (tau) a'!Z11-'qx (1) a'!Z11</f>
        <v>1.4977638590827082E-3</v>
      </c>
      <c r="AA11">
        <f>'qx (tau) a'!AA11-'qx (1) a'!AA11</f>
        <v>1.4042042237940398E-3</v>
      </c>
      <c r="AB11">
        <f>'qx (tau) a'!AB11-'qx (1) a'!AB11</f>
        <v>1.3285316852639974E-3</v>
      </c>
      <c r="AC11">
        <f>'qx (tau) a'!AC11-'qx (1) a'!AC11</f>
        <v>1.2490733864094421E-3</v>
      </c>
      <c r="AD11">
        <f>'qx (tau) a'!AD11-'qx (1) a'!AD11</f>
        <v>1.1867130373206338E-3</v>
      </c>
      <c r="AE11">
        <f>'qx (tau) a'!AE11-'qx (1) a'!AE11</f>
        <v>1.1374780924714779E-3</v>
      </c>
    </row>
    <row r="12" spans="1:31">
      <c r="A12">
        <v>11</v>
      </c>
      <c r="B12">
        <f>'qx (tau) a'!B12-'qx (1) a'!B12</f>
        <v>4.6116568578602893E-3</v>
      </c>
      <c r="C12">
        <f>'qx (tau) a'!C12-'qx (1) a'!C12</f>
        <v>4.2126851772418131E-3</v>
      </c>
      <c r="D12">
        <f>'qx (tau) a'!D12-'qx (1) a'!D12</f>
        <v>4.5542098810152339E-3</v>
      </c>
      <c r="E12">
        <f>'qx (tau) a'!E12-'qx (1) a'!E12</f>
        <v>4.202479019135983E-3</v>
      </c>
      <c r="F12">
        <f>'qx (tau) a'!F12-'qx (1) a'!F12</f>
        <v>3.9744214529277323E-3</v>
      </c>
      <c r="G12">
        <f>'qx (tau) a'!G12-'qx (1) a'!G12</f>
        <v>3.963331191562787E-3</v>
      </c>
      <c r="H12">
        <f>'qx (tau) a'!H12-'qx (1) a'!H12</f>
        <v>3.9360951759169092E-3</v>
      </c>
      <c r="I12">
        <f>'qx (tau) a'!I12-'qx (1) a'!I12</f>
        <v>3.8720953359108259E-3</v>
      </c>
      <c r="J12">
        <f>'qx (tau) a'!J12-'qx (1) a'!J12</f>
        <v>4.027700948204236E-3</v>
      </c>
      <c r="K12">
        <f>'qx (tau) a'!K12-'qx (1) a'!K12</f>
        <v>3.7815317319876401E-3</v>
      </c>
      <c r="L12">
        <f>'qx (tau) a'!L12-'qx (1) a'!L12</f>
        <v>3.793038286855024E-3</v>
      </c>
      <c r="M12">
        <f>'qx (tau) a'!M12-'qx (1) a'!M12</f>
        <v>3.5575285509812878E-3</v>
      </c>
      <c r="N12">
        <f>'qx (tau) a'!N12-'qx (1) a'!N12</f>
        <v>3.5106444939379767E-3</v>
      </c>
      <c r="O12">
        <f>'qx (tau) a'!O12-'qx (1) a'!O12</f>
        <v>3.1224473323045203E-3</v>
      </c>
      <c r="P12">
        <f>'qx (tau) a'!P12-'qx (1) a'!P12</f>
        <v>2.9196766782923207E-3</v>
      </c>
      <c r="Q12">
        <f>'qx (tau) a'!Q12-'qx (1) a'!Q12</f>
        <v>2.7379113713246646E-3</v>
      </c>
      <c r="R12">
        <f>'qx (tau) a'!R12-'qx (1) a'!R12</f>
        <v>2.6169125778610016E-3</v>
      </c>
      <c r="S12">
        <f>'qx (tau) a'!S12-'qx (1) a'!S12</f>
        <v>2.3911122236715964E-3</v>
      </c>
      <c r="T12">
        <f>'qx (tau) a'!T12-'qx (1) a'!T12</f>
        <v>2.2310897578830973E-3</v>
      </c>
      <c r="U12">
        <f>'qx (tau) a'!U12-'qx (1) a'!U12</f>
        <v>2.0754938651611249E-3</v>
      </c>
      <c r="V12">
        <f>'qx (tau) a'!V12-'qx (1) a'!V12</f>
        <v>1.928613851733987E-3</v>
      </c>
      <c r="W12">
        <f>'qx (tau) a'!W12-'qx (1) a'!W12</f>
        <v>1.7972291420621097E-3</v>
      </c>
      <c r="X12">
        <f>'qx (tau) a'!X12-'qx (1) a'!X12</f>
        <v>1.6555904556045864E-3</v>
      </c>
      <c r="Y12">
        <f>'qx (tau) a'!Y12-'qx (1) a'!Y12</f>
        <v>1.5433559265227794E-3</v>
      </c>
      <c r="Z12">
        <f>'qx (tau) a'!Z12-'qx (1) a'!Z12</f>
        <v>1.4427714022314489E-3</v>
      </c>
      <c r="AA12">
        <f>'qx (tau) a'!AA12-'qx (1) a'!AA12</f>
        <v>1.354732240899855E-3</v>
      </c>
      <c r="AB12">
        <f>'qx (tau) a'!AB12-'qx (1) a'!AB12</f>
        <v>1.2838098765387111E-3</v>
      </c>
      <c r="AC12">
        <f>'qx (tau) a'!AC12-'qx (1) a'!AC12</f>
        <v>1.2080617506041195E-3</v>
      </c>
      <c r="AD12">
        <f>'qx (tau) a'!AD12-'qx (1) a'!AD12</f>
        <v>1.1497109985336893E-3</v>
      </c>
      <c r="AE12">
        <f>'qx (tau) a'!AE12-'qx (1) a'!AE12</f>
        <v>1.1040265723294047E-3</v>
      </c>
    </row>
    <row r="13" spans="1:31">
      <c r="A13">
        <v>12</v>
      </c>
      <c r="B13">
        <f>'qx (tau) a'!B13-'qx (1) a'!B13</f>
        <v>4.5063351530324047E-3</v>
      </c>
      <c r="C13">
        <f>'qx (tau) a'!C13-'qx (1) a'!C13</f>
        <v>4.1267712211708425E-3</v>
      </c>
      <c r="D13">
        <f>'qx (tau) a'!D13-'qx (1) a'!D13</f>
        <v>4.4465249220543811E-3</v>
      </c>
      <c r="E13">
        <f>'qx (tau) a'!E13-'qx (1) a'!E13</f>
        <v>4.1163245911110483E-3</v>
      </c>
      <c r="F13">
        <f>'qx (tau) a'!F13-'qx (1) a'!F13</f>
        <v>3.901267669211297E-3</v>
      </c>
      <c r="G13">
        <f>'qx (tau) a'!G13-'qx (1) a'!G13</f>
        <v>3.8910373387499252E-3</v>
      </c>
      <c r="H13">
        <f>'qx (tau) a'!H13-'qx (1) a'!H13</f>
        <v>3.8657416648930952E-3</v>
      </c>
      <c r="I13">
        <f>'qx (tau) a'!I13-'qx (1) a'!I13</f>
        <v>3.8040820495896478E-3</v>
      </c>
      <c r="J13">
        <f>'qx (tau) a'!J13-'qx (1) a'!J13</f>
        <v>3.9476762855851786E-3</v>
      </c>
      <c r="K13">
        <f>'qx (tau) a'!K13-'qx (1) a'!K13</f>
        <v>3.7149575631191659E-3</v>
      </c>
      <c r="L13">
        <f>'qx (tau) a'!L13-'qx (1) a'!L13</f>
        <v>3.7233242437864729E-3</v>
      </c>
      <c r="M13">
        <f>'qx (tau) a'!M13-'qx (1) a'!M13</f>
        <v>3.4988148086290689E-3</v>
      </c>
      <c r="N13">
        <f>'qx (tau) a'!N13-'qx (1) a'!N13</f>
        <v>3.450649846363472E-3</v>
      </c>
      <c r="O13">
        <f>'qx (tau) a'!O13-'qx (1) a'!O13</f>
        <v>3.0826747728753276E-3</v>
      </c>
      <c r="P13">
        <f>'qx (tau) a'!P13-'qx (1) a'!P13</f>
        <v>2.8854634742740705E-3</v>
      </c>
      <c r="Q13">
        <f>'qx (tau) a'!Q13-'qx (1) a'!Q13</f>
        <v>2.7101590060168972E-3</v>
      </c>
      <c r="R13">
        <f>'qx (tau) a'!R13-'qx (1) a'!R13</f>
        <v>2.5944402435337344E-3</v>
      </c>
      <c r="S13">
        <f>'qx (tau) a'!S13-'qx (1) a'!S13</f>
        <v>2.3750204650813361E-3</v>
      </c>
      <c r="T13">
        <f>'qx (tau) a'!T13-'qx (1) a'!T13</f>
        <v>2.2218787297921478E-3</v>
      </c>
      <c r="U13">
        <f>'qx (tau) a'!U13-'qx (1) a'!U13</f>
        <v>2.0705536445267108E-3</v>
      </c>
      <c r="V13">
        <f>'qx (tau) a'!V13-'qx (1) a'!V13</f>
        <v>1.9280843360321087E-3</v>
      </c>
      <c r="W13">
        <f>'qx (tau) a'!W13-'qx (1) a'!W13</f>
        <v>1.8006594440675091E-3</v>
      </c>
      <c r="X13">
        <f>'qx (tau) a'!X13-'qx (1) a'!X13</f>
        <v>1.6617506713294732E-3</v>
      </c>
      <c r="Y13">
        <f>'qx (tau) a'!Y13-'qx (1) a'!Y13</f>
        <v>1.5522165618557647E-3</v>
      </c>
      <c r="Z13">
        <f>'qx (tau) a'!Z13-'qx (1) a'!Z13</f>
        <v>1.4537220146658505E-3</v>
      </c>
      <c r="AA13">
        <f>'qx (tau) a'!AA13-'qx (1) a'!AA13</f>
        <v>1.3670928978472075E-3</v>
      </c>
      <c r="AB13">
        <f>'qx (tau) a'!AB13-'qx (1) a'!AB13</f>
        <v>1.2980405219498825E-3</v>
      </c>
      <c r="AC13">
        <f>'qx (tau) a'!AC13-'qx (1) a'!AC13</f>
        <v>1.2228724926045601E-3</v>
      </c>
      <c r="AD13">
        <f>'qx (tau) a'!AD13-'qx (1) a'!AD13</f>
        <v>1.1651110270372949E-3</v>
      </c>
      <c r="AE13">
        <f>'qx (tau) a'!AE13-'qx (1) a'!AE13</f>
        <v>1.1208265649420087E-3</v>
      </c>
    </row>
    <row r="14" spans="1:31">
      <c r="A14">
        <v>13</v>
      </c>
      <c r="B14">
        <f>'qx (tau) a'!B14-'qx (1) a'!B14</f>
        <v>4.5717862339018601E-3</v>
      </c>
      <c r="C14">
        <f>'qx (tau) a'!C14-'qx (1) a'!C14</f>
        <v>4.1627427926406108E-3</v>
      </c>
      <c r="D14">
        <f>'qx (tau) a'!D14-'qx (1) a'!D14</f>
        <v>4.4984172152140716E-3</v>
      </c>
      <c r="E14">
        <f>'qx (tau) a'!E14-'qx (1) a'!E14</f>
        <v>4.2115794980659253E-3</v>
      </c>
      <c r="F14">
        <f>'qx (tau) a'!F14-'qx (1) a'!F14</f>
        <v>3.9757213825796917E-3</v>
      </c>
      <c r="G14">
        <f>'qx (tau) a'!G14-'qx (1) a'!G14</f>
        <v>3.8884069402140937E-3</v>
      </c>
      <c r="H14">
        <f>'qx (tau) a'!H14-'qx (1) a'!H14</f>
        <v>3.8633312767457077E-3</v>
      </c>
      <c r="I14">
        <f>'qx (tau) a'!I14-'qx (1) a'!I14</f>
        <v>3.8037420671385765E-3</v>
      </c>
      <c r="J14">
        <f>'qx (tau) a'!J14-'qx (1) a'!J14</f>
        <v>3.9724676863950245E-3</v>
      </c>
      <c r="K14">
        <f>'qx (tau) a'!K14-'qx (1) a'!K14</f>
        <v>3.7622703889669414E-3</v>
      </c>
      <c r="L14">
        <f>'qx (tau) a'!L14-'qx (1) a'!L14</f>
        <v>3.7555461249726839E-3</v>
      </c>
      <c r="M14">
        <f>'qx (tau) a'!M14-'qx (1) a'!M14</f>
        <v>3.546997803499867E-3</v>
      </c>
      <c r="N14">
        <f>'qx (tau) a'!N14-'qx (1) a'!N14</f>
        <v>3.4874126766766219E-3</v>
      </c>
      <c r="O14">
        <f>'qx (tau) a'!O14-'qx (1) a'!O14</f>
        <v>3.1066866752067078E-3</v>
      </c>
      <c r="P14">
        <f>'qx (tau) a'!P14-'qx (1) a'!P14</f>
        <v>2.9133061139534205E-3</v>
      </c>
      <c r="Q14">
        <f>'qx (tau) a'!Q14-'qx (1) a'!Q14</f>
        <v>2.7432420943134537E-3</v>
      </c>
      <c r="R14">
        <f>'qx (tau) a'!R14-'qx (1) a'!R14</f>
        <v>2.6328236387728678E-3</v>
      </c>
      <c r="S14">
        <f>'qx (tau) a'!S14-'qx (1) a'!S14</f>
        <v>2.4165138442865924E-3</v>
      </c>
      <c r="T14">
        <f>'qx (tau) a'!T14-'qx (1) a'!T14</f>
        <v>2.268862148405739E-3</v>
      </c>
      <c r="U14">
        <f>'qx (tau) a'!U14-'qx (1) a'!U14</f>
        <v>2.1195358285757923E-3</v>
      </c>
      <c r="V14">
        <f>'qx (tau) a'!V14-'qx (1) a'!V14</f>
        <v>1.97956647807897E-3</v>
      </c>
      <c r="W14">
        <f>'qx (tau) a'!W14-'qx (1) a'!W14</f>
        <v>1.8546415689669389E-3</v>
      </c>
      <c r="X14">
        <f>'qx (tau) a'!X14-'qx (1) a'!X14</f>
        <v>1.7160825910647571E-3</v>
      </c>
      <c r="Y14">
        <f>'qx (tau) a'!Y14-'qx (1) a'!Y14</f>
        <v>1.6076782179348372E-3</v>
      </c>
      <c r="Z14">
        <f>'qx (tau) a'!Z14-'qx (1) a'!Z14</f>
        <v>1.5098738798318854E-3</v>
      </c>
      <c r="AA14">
        <f>'qx (tau) a'!AA14-'qx (1) a'!AA14</f>
        <v>1.4233451225905528E-3</v>
      </c>
      <c r="AB14">
        <f>'qx (tau) a'!AB14-'qx (1) a'!AB14</f>
        <v>1.3556529460606772E-3</v>
      </c>
      <c r="AC14">
        <f>'qx (tau) a'!AC14-'qx (1) a'!AC14</f>
        <v>1.2795954205267674E-3</v>
      </c>
      <c r="AD14">
        <f>'qx (tau) a'!AD14-'qx (1) a'!AD14</f>
        <v>1.2209343594524534E-3</v>
      </c>
      <c r="AE14">
        <f>'qx (tau) a'!AE14-'qx (1) a'!AE14</f>
        <v>1.1776292187463165E-3</v>
      </c>
    </row>
    <row r="15" spans="1:31">
      <c r="A15">
        <v>14</v>
      </c>
      <c r="B15">
        <f>'qx (tau) a'!B15-'qx (1) a'!B15</f>
        <v>4.8572309566647081E-3</v>
      </c>
      <c r="C15">
        <f>'qx (tau) a'!C15-'qx (1) a'!C15</f>
        <v>4.3716124078227404E-3</v>
      </c>
      <c r="D15">
        <f>'qx (tau) a'!D15-'qx (1) a'!D15</f>
        <v>4.7521991815723062E-3</v>
      </c>
      <c r="E15">
        <f>'qx (tau) a'!E15-'qx (1) a'!E15</f>
        <v>4.5757881974779879E-3</v>
      </c>
      <c r="F15">
        <f>'qx (tau) a'!F15-'qx (1) a'!F15</f>
        <v>4.2844183261212766E-3</v>
      </c>
      <c r="G15">
        <f>'qx (tau) a'!G15-'qx (1) a'!G15</f>
        <v>3.9911825940729994E-3</v>
      </c>
      <c r="H15">
        <f>'qx (tau) a'!H15-'qx (1) a'!H15</f>
        <v>3.9626665760717425E-3</v>
      </c>
      <c r="I15">
        <f>'qx (tau) a'!I15-'qx (1) a'!I15</f>
        <v>3.9043870255651681E-3</v>
      </c>
      <c r="J15">
        <f>'qx (tau) a'!J15-'qx (1) a'!J15</f>
        <v>4.1362770547651063E-3</v>
      </c>
      <c r="K15">
        <f>'qx (tau) a'!K15-'qx (1) a'!K15</f>
        <v>3.9758737576926079E-3</v>
      </c>
      <c r="L15">
        <f>'qx (tau) a'!L15-'qx (1) a'!L15</f>
        <v>3.9214466510527094E-3</v>
      </c>
      <c r="M15">
        <f>'qx (tau) a'!M15-'qx (1) a'!M15</f>
        <v>3.7460310358778883E-3</v>
      </c>
      <c r="N15">
        <f>'qx (tau) a'!N15-'qx (1) a'!N15</f>
        <v>3.6473436505024305E-3</v>
      </c>
      <c r="O15">
        <f>'qx (tau) a'!O15-'qx (1) a'!O15</f>
        <v>3.2186146066470341E-3</v>
      </c>
      <c r="P15">
        <f>'qx (tau) a'!P15-'qx (1) a'!P15</f>
        <v>3.024945651351107E-3</v>
      </c>
      <c r="Q15">
        <f>'qx (tau) a'!Q15-'qx (1) a'!Q15</f>
        <v>2.8568314246727048E-3</v>
      </c>
      <c r="R15">
        <f>'qx (tau) a'!R15-'qx (1) a'!R15</f>
        <v>2.7489837745282696E-3</v>
      </c>
      <c r="S15">
        <f>'qx (tau) a'!S15-'qx (1) a'!S15</f>
        <v>2.530862438497576E-3</v>
      </c>
      <c r="T15">
        <f>'qx (tau) a'!T15-'qx (1) a'!T15</f>
        <v>2.385769163893825E-3</v>
      </c>
      <c r="U15">
        <f>'qx (tau) a'!U15-'qx (1) a'!U15</f>
        <v>2.2347421542771246E-3</v>
      </c>
      <c r="V15">
        <f>'qx (tau) a'!V15-'qx (1) a'!V15</f>
        <v>2.0943516143469084E-3</v>
      </c>
      <c r="W15">
        <f>'qx (tau) a'!W15-'qx (1) a'!W15</f>
        <v>1.9689164476386035E-3</v>
      </c>
      <c r="X15">
        <f>'qx (tau) a'!X15-'qx (1) a'!X15</f>
        <v>1.8275172639711887E-3</v>
      </c>
      <c r="Y15">
        <f>'qx (tau) a'!Y15-'qx (1) a'!Y15</f>
        <v>1.7172230812180203E-3</v>
      </c>
      <c r="Z15">
        <f>'qx (tau) a'!Z15-'qx (1) a'!Z15</f>
        <v>1.6182483447821586E-3</v>
      </c>
      <c r="AA15">
        <f>'qx (tau) a'!AA15-'qx (1) a'!AA15</f>
        <v>1.530119353692084E-3</v>
      </c>
      <c r="AB15">
        <f>'qx (tau) a'!AB15-'qx (1) a'!AB15</f>
        <v>1.4625281813199918E-3</v>
      </c>
      <c r="AC15">
        <f>'qx (tau) a'!AC15-'qx (1) a'!AC15</f>
        <v>1.3836204160611078E-3</v>
      </c>
      <c r="AD15">
        <f>'qx (tau) a'!AD15-'qx (1) a'!AD15</f>
        <v>1.3229493469528453E-3</v>
      </c>
      <c r="AE15">
        <f>'qx (tau) a'!AE15-'qx (1) a'!AE15</f>
        <v>1.279944397608762E-3</v>
      </c>
    </row>
    <row r="16" spans="1:31">
      <c r="A16">
        <v>15</v>
      </c>
      <c r="B16">
        <f>'qx (tau) a'!B16-'qx (1) a'!B16</f>
        <v>5.2253091234428853E-3</v>
      </c>
      <c r="C16">
        <f>'qx (tau) a'!C16-'qx (1) a'!C16</f>
        <v>4.7006593352588392E-3</v>
      </c>
      <c r="D16">
        <f>'qx (tau) a'!D16-'qx (1) a'!D16</f>
        <v>5.0649248323179517E-3</v>
      </c>
      <c r="E16">
        <f>'qx (tau) a'!E16-'qx (1) a'!E16</f>
        <v>5.0480208650170522E-3</v>
      </c>
      <c r="F16">
        <f>'qx (tau) a'!F16-'qx (1) a'!F16</f>
        <v>4.6776943649993064E-3</v>
      </c>
      <c r="G16">
        <f>'qx (tau) a'!G16-'qx (1) a'!G16</f>
        <v>4.0895665858446204E-3</v>
      </c>
      <c r="H16">
        <f>'qx (tau) a'!H16-'qx (1) a'!H16</f>
        <v>4.0550214186992157E-3</v>
      </c>
      <c r="I16">
        <f>'qx (tau) a'!I16-'qx (1) a'!I16</f>
        <v>3.9969245137464098E-3</v>
      </c>
      <c r="J16">
        <f>'qx (tau) a'!J16-'qx (1) a'!J16</f>
        <v>4.3156117747835052E-3</v>
      </c>
      <c r="K16">
        <f>'qx (tau) a'!K16-'qx (1) a'!K16</f>
        <v>4.2223711423112356E-3</v>
      </c>
      <c r="L16">
        <f>'qx (tau) a'!L16-'qx (1) a'!L16</f>
        <v>4.0943581521899284E-3</v>
      </c>
      <c r="M16">
        <f>'qx (tau) a'!M16-'qx (1) a'!M16</f>
        <v>3.9641686243264002E-3</v>
      </c>
      <c r="N16">
        <f>'qx (tau) a'!N16-'qx (1) a'!N16</f>
        <v>3.8022389575607745E-3</v>
      </c>
      <c r="O16">
        <f>'qx (tau) a'!O16-'qx (1) a'!O16</f>
        <v>3.302398054785642E-3</v>
      </c>
      <c r="P16">
        <f>'qx (tau) a'!P16-'qx (1) a'!P16</f>
        <v>3.1117694113689575E-3</v>
      </c>
      <c r="Q16">
        <f>'qx (tau) a'!Q16-'qx (1) a'!Q16</f>
        <v>2.9438552851745715E-3</v>
      </c>
      <c r="R16">
        <f>'qx (tau) a'!R16-'qx (1) a'!R16</f>
        <v>2.8367891531829764E-3</v>
      </c>
      <c r="S16">
        <f>'qx (tau) a'!S16-'qx (1) a'!S16</f>
        <v>2.6249879951696794E-3</v>
      </c>
      <c r="T16">
        <f>'qx (tau) a'!T16-'qx (1) a'!T16</f>
        <v>2.4890620357148215E-3</v>
      </c>
      <c r="U16">
        <f>'qx (tau) a'!U16-'qx (1) a'!U16</f>
        <v>2.3428210544146687E-3</v>
      </c>
      <c r="V16">
        <f>'qx (tau) a'!V16-'qx (1) a'!V16</f>
        <v>2.2101782809474347E-3</v>
      </c>
      <c r="W16">
        <f>'qx (tau) a'!W16-'qx (1) a'!W16</f>
        <v>2.0895041335207945E-3</v>
      </c>
      <c r="X16">
        <f>'qx (tau) a'!X16-'qx (1) a'!X16</f>
        <v>1.9483992493558267E-3</v>
      </c>
      <c r="Y16">
        <f>'qx (tau) a'!Y16-'qx (1) a'!Y16</f>
        <v>1.8364236875742321E-3</v>
      </c>
      <c r="Z16">
        <f>'qx (tau) a'!Z16-'qx (1) a'!Z16</f>
        <v>1.7357982754880694E-3</v>
      </c>
      <c r="AA16">
        <f>'qx (tau) a'!AA16-'qx (1) a'!AA16</f>
        <v>1.6411131477671822E-3</v>
      </c>
      <c r="AB16">
        <f>'qx (tau) a'!AB16-'qx (1) a'!AB16</f>
        <v>1.5698942276969944E-3</v>
      </c>
      <c r="AC16">
        <f>'qx (tau) a'!AC16-'qx (1) a'!AC16</f>
        <v>1.4856865165679121E-3</v>
      </c>
      <c r="AD16">
        <f>'qx (tau) a'!AD16-'qx (1) a'!AD16</f>
        <v>1.4238735070718999E-3</v>
      </c>
      <c r="AE16">
        <f>'qx (tau) a'!AE16-'qx (1) a'!AE16</f>
        <v>1.3807596523256506E-3</v>
      </c>
    </row>
    <row r="17" spans="1:31">
      <c r="A17">
        <v>16</v>
      </c>
      <c r="B17">
        <f>'qx (tau) a'!B17-'qx (1) a'!B17</f>
        <v>5.7789536338066702E-3</v>
      </c>
      <c r="C17">
        <f>'qx (tau) a'!C17-'qx (1) a'!C17</f>
        <v>5.1331683764103634E-3</v>
      </c>
      <c r="D17">
        <f>'qx (tau) a'!D17-'qx (1) a'!D17</f>
        <v>5.5671261971265949E-3</v>
      </c>
      <c r="E17">
        <f>'qx (tau) a'!E17-'qx (1) a'!E17</f>
        <v>5.7366861794986377E-3</v>
      </c>
      <c r="F17">
        <f>'qx (tau) a'!F17-'qx (1) a'!F17</f>
        <v>5.2763757915093475E-3</v>
      </c>
      <c r="G17">
        <f>'qx (tau) a'!G17-'qx (1) a'!G17</f>
        <v>4.3470247866402786E-3</v>
      </c>
      <c r="H17">
        <f>'qx (tau) a'!H17-'qx (1) a'!H17</f>
        <v>4.3052381491096173E-3</v>
      </c>
      <c r="I17">
        <f>'qx (tau) a'!I17-'qx (1) a'!I17</f>
        <v>4.2465118183514896E-3</v>
      </c>
      <c r="J17">
        <f>'qx (tau) a'!J17-'qx (1) a'!J17</f>
        <v>4.6646082567196202E-3</v>
      </c>
      <c r="K17">
        <f>'qx (tau) a'!K17-'qx (1) a'!K17</f>
        <v>4.6513364596893481E-3</v>
      </c>
      <c r="L17">
        <f>'qx (tau) a'!L17-'qx (1) a'!L17</f>
        <v>4.4375678404560623E-3</v>
      </c>
      <c r="M17">
        <f>'qx (tau) a'!M17-'qx (1) a'!M17</f>
        <v>4.3593145777219263E-3</v>
      </c>
      <c r="N17">
        <f>'qx (tau) a'!N17-'qx (1) a'!N17</f>
        <v>4.1262204406619166E-3</v>
      </c>
      <c r="O17">
        <f>'qx (tau) a'!O17-'qx (1) a'!O17</f>
        <v>3.5426029420872842E-3</v>
      </c>
      <c r="P17">
        <f>'qx (tau) a'!P17-'qx (1) a'!P17</f>
        <v>3.3467765058363152E-3</v>
      </c>
      <c r="Q17">
        <f>'qx (tau) a'!Q17-'qx (1) a'!Q17</f>
        <v>3.1758423673519639E-3</v>
      </c>
      <c r="R17">
        <f>'qx (tau) a'!R17-'qx (1) a'!R17</f>
        <v>3.0669158568233748E-3</v>
      </c>
      <c r="S17">
        <f>'qx (tau) a'!S17-'qx (1) a'!S17</f>
        <v>2.8478608626072615E-3</v>
      </c>
      <c r="T17">
        <f>'qx (tau) a'!T17-'qx (1) a'!T17</f>
        <v>2.70996105447394E-3</v>
      </c>
      <c r="U17">
        <f>'qx (tau) a'!U17-'qx (1) a'!U17</f>
        <v>2.5575267603796799E-3</v>
      </c>
      <c r="V17">
        <f>'qx (tau) a'!V17-'qx (1) a'!V17</f>
        <v>2.4206313326955047E-3</v>
      </c>
      <c r="W17">
        <f>'qx (tau) a'!W17-'qx (1) a'!W17</f>
        <v>2.296146450361108E-3</v>
      </c>
      <c r="X17">
        <f>'qx (tau) a'!X17-'qx (1) a'!X17</f>
        <v>2.1487002920762039E-3</v>
      </c>
      <c r="Y17">
        <f>'qx (tau) a'!Y17-'qx (1) a'!Y17</f>
        <v>2.0319141368373358E-3</v>
      </c>
      <c r="Z17">
        <f>'qx (tau) a'!Z17-'qx (1) a'!Z17</f>
        <v>1.9274083817541515E-3</v>
      </c>
      <c r="AA17">
        <f>'qx (tau) a'!AA17-'qx (1) a'!AA17</f>
        <v>1.8292442069574413E-3</v>
      </c>
      <c r="AB17">
        <f>'qx (tau) a'!AB17-'qx (1) a'!AB17</f>
        <v>1.7567553646179446E-3</v>
      </c>
      <c r="AC17">
        <f>'qx (tau) a'!AC17-'qx (1) a'!AC17</f>
        <v>1.6678183794949248E-3</v>
      </c>
      <c r="AD17">
        <f>'qx (tau) a'!AD17-'qx (1) a'!AD17</f>
        <v>1.6025858610011052E-3</v>
      </c>
      <c r="AE17">
        <f>'qx (tau) a'!AE17-'qx (1) a'!AE17</f>
        <v>1.5583008835289107E-3</v>
      </c>
    </row>
    <row r="18" spans="1:31">
      <c r="A18">
        <v>17</v>
      </c>
      <c r="B18">
        <f>'qx (tau) a'!B18-'qx (1) a'!B18</f>
        <v>6.3497386969762551E-3</v>
      </c>
      <c r="C18">
        <f>'qx (tau) a'!C18-'qx (1) a'!C18</f>
        <v>5.5858379005936029E-3</v>
      </c>
      <c r="D18">
        <f>'qx (tau) a'!D18-'qx (1) a'!D18</f>
        <v>6.0857786669673659E-3</v>
      </c>
      <c r="E18">
        <f>'qx (tau) a'!E18-'qx (1) a'!E18</f>
        <v>6.4512632087150995E-3</v>
      </c>
      <c r="F18">
        <f>'qx (tau) a'!F18-'qx (1) a'!F18</f>
        <v>5.9010590764527306E-3</v>
      </c>
      <c r="G18">
        <f>'qx (tau) a'!G18-'qx (1) a'!G18</f>
        <v>4.6251042679186418E-3</v>
      </c>
      <c r="H18">
        <f>'qx (tau) a'!H18-'qx (1) a'!H18</f>
        <v>4.5763565326714054E-3</v>
      </c>
      <c r="I18">
        <f>'qx (tau) a'!I18-'qx (1) a'!I18</f>
        <v>4.5171005386960006E-3</v>
      </c>
      <c r="J18">
        <f>'qx (tau) a'!J18-'qx (1) a'!J18</f>
        <v>5.0326061779947598E-3</v>
      </c>
      <c r="K18">
        <f>'qx (tau) a'!K18-'qx (1) a'!K18</f>
        <v>5.1035837525748992E-3</v>
      </c>
      <c r="L18">
        <f>'qx (tau) a'!L18-'qx (1) a'!L18</f>
        <v>4.8002693497885586E-3</v>
      </c>
      <c r="M18">
        <f>'qx (tau) a'!M18-'qx (1) a'!M18</f>
        <v>4.7757723816230528E-3</v>
      </c>
      <c r="N18">
        <f>'qx (tau) a'!N18-'qx (1) a'!N18</f>
        <v>4.4680237150450655E-3</v>
      </c>
      <c r="O18">
        <f>'qx (tau) a'!O18-'qx (1) a'!O18</f>
        <v>3.8018001530751885E-3</v>
      </c>
      <c r="P18">
        <f>'qx (tau) a'!P18-'qx (1) a'!P18</f>
        <v>3.5986648707004507E-3</v>
      </c>
      <c r="Q18">
        <f>'qx (tau) a'!Q18-'qx (1) a'!Q18</f>
        <v>3.4234811237244373E-3</v>
      </c>
      <c r="R18">
        <f>'qx (tau) a'!R18-'qx (1) a'!R18</f>
        <v>3.3120531563035826E-3</v>
      </c>
      <c r="S18">
        <f>'qx (tau) a'!S18-'qx (1) a'!S18</f>
        <v>3.0837042447861298E-3</v>
      </c>
      <c r="T18">
        <f>'qx (tau) a'!T18-'qx (1) a'!T18</f>
        <v>2.9446717534743899E-3</v>
      </c>
      <c r="U18">
        <f>'qx (tau) a'!U18-'qx (1) a'!U18</f>
        <v>2.7844827410482401E-3</v>
      </c>
      <c r="V18">
        <f>'qx (tau) a'!V18-'qx (1) a'!V18</f>
        <v>2.6427248580949015E-3</v>
      </c>
      <c r="W18">
        <f>'qx (tau) a'!W18-'qx (1) a'!W18</f>
        <v>2.5137283557846953E-3</v>
      </c>
      <c r="X18">
        <f>'qx (tau) a'!X18-'qx (1) a'!X18</f>
        <v>2.3583111980289497E-3</v>
      </c>
      <c r="Y18">
        <f>'qx (tau) a'!Y18-'qx (1) a'!Y18</f>
        <v>2.2368950628670796E-3</v>
      </c>
      <c r="Z18">
        <f>'qx (tau) a'!Z18-'qx (1) a'!Z18</f>
        <v>2.1277191487459202E-3</v>
      </c>
      <c r="AA18">
        <f>'qx (tau) a'!AA18-'qx (1) a'!AA18</f>
        <v>2.0252855875331072E-3</v>
      </c>
      <c r="AB18">
        <f>'qx (tau) a'!AB18-'qx (1) a'!AB18</f>
        <v>1.9516675422626788E-3</v>
      </c>
      <c r="AC18">
        <f>'qx (tau) a'!AC18-'qx (1) a'!AC18</f>
        <v>1.8566009354036334E-3</v>
      </c>
      <c r="AD18">
        <f>'qx (tau) a'!AD18-'qx (1) a'!AD18</f>
        <v>1.7877675611354393E-3</v>
      </c>
      <c r="AE18">
        <f>'qx (tau) a'!AE18-'qx (1) a'!AE18</f>
        <v>1.7436729667290199E-3</v>
      </c>
    </row>
    <row r="19" spans="1:31">
      <c r="A19">
        <v>18</v>
      </c>
      <c r="B19">
        <f>'qx (tau) a'!B19-'qx (1) a'!B19</f>
        <v>7.0497271382171994E-3</v>
      </c>
      <c r="C19">
        <f>'qx (tau) a'!C19-'qx (1) a'!C19</f>
        <v>6.1345193773464915E-3</v>
      </c>
      <c r="D19">
        <f>'qx (tau) a'!D19-'qx (1) a'!D19</f>
        <v>6.7120479627478221E-3</v>
      </c>
      <c r="E19">
        <f>'qx (tau) a'!E19-'qx (1) a'!E19</f>
        <v>7.3610629527122448E-3</v>
      </c>
      <c r="F19">
        <f>'qx (tau) a'!F19-'qx (1) a'!F19</f>
        <v>6.6953542645225173E-3</v>
      </c>
      <c r="G19">
        <f>'qx (tau) a'!G19-'qx (1) a'!G19</f>
        <v>4.9379060710855139E-3</v>
      </c>
      <c r="H19">
        <f>'qx (tau) a'!H19-'qx (1) a'!H19</f>
        <v>4.8786169842078451E-3</v>
      </c>
      <c r="I19">
        <f>'qx (tau) a'!I19-'qx (1) a'!I19</f>
        <v>4.8186111818577047E-3</v>
      </c>
      <c r="J19">
        <f>'qx (tau) a'!J19-'qx (1) a'!J19</f>
        <v>5.4603092059453719E-3</v>
      </c>
      <c r="K19">
        <f>'qx (tau) a'!K19-'qx (1) a'!K19</f>
        <v>5.6536390129275403E-3</v>
      </c>
      <c r="L19">
        <f>'qx (tau) a'!L19-'qx (1) a'!L19</f>
        <v>5.2202554192643941E-3</v>
      </c>
      <c r="M19">
        <f>'qx (tau) a'!M19-'qx (1) a'!M19</f>
        <v>5.2749179531602656E-3</v>
      </c>
      <c r="N19">
        <f>'qx (tau) a'!N19-'qx (1) a'!N19</f>
        <v>4.8586919675464397E-3</v>
      </c>
      <c r="O19">
        <f>'qx (tau) a'!O19-'qx (1) a'!O19</f>
        <v>4.0862397076335865E-3</v>
      </c>
      <c r="P19">
        <f>'qx (tau) a'!P19-'qx (1) a'!P19</f>
        <v>3.87419646891638E-3</v>
      </c>
      <c r="Q19">
        <f>'qx (tau) a'!Q19-'qx (1) a'!Q19</f>
        <v>3.6937618428455879E-3</v>
      </c>
      <c r="R19">
        <f>'qx (tau) a'!R19-'qx (1) a'!R19</f>
        <v>3.5786840568138014E-3</v>
      </c>
      <c r="S19">
        <f>'qx (tau) a'!S19-'qx (1) a'!S19</f>
        <v>3.3389899888397571E-3</v>
      </c>
      <c r="T19">
        <f>'qx (tau) a'!T19-'qx (1) a'!T19</f>
        <v>3.1977136472030343E-3</v>
      </c>
      <c r="U19">
        <f>'qx (tau) a'!U19-'qx (1) a'!U19</f>
        <v>3.0283711565456213E-3</v>
      </c>
      <c r="V19">
        <f>'qx (tau) a'!V19-'qx (1) a'!V19</f>
        <v>2.880530437892458E-3</v>
      </c>
      <c r="W19">
        <f>'qx (tau) a'!W19-'qx (1) a'!W19</f>
        <v>2.7459615719929165E-3</v>
      </c>
      <c r="X19">
        <f>'qx (tau) a'!X19-'qx (1) a'!X19</f>
        <v>2.5813528536926117E-3</v>
      </c>
      <c r="Y19">
        <f>'qx (tau) a'!Y19-'qx (1) a'!Y19</f>
        <v>2.4535565280486855E-3</v>
      </c>
      <c r="Z19">
        <f>'qx (tau) a'!Z19-'qx (1) a'!Z19</f>
        <v>2.3396101449121506E-3</v>
      </c>
      <c r="AA19">
        <f>'qx (tau) a'!AA19-'qx (1) a'!AA19</f>
        <v>2.2324974004132264E-3</v>
      </c>
      <c r="AB19">
        <f>'qx (tau) a'!AB19-'qx (1) a'!AB19</f>
        <v>2.1576596404289622E-3</v>
      </c>
      <c r="AC19">
        <f>'qx (tau) a'!AC19-'qx (1) a'!AC19</f>
        <v>2.0558342395955594E-3</v>
      </c>
      <c r="AD19">
        <f>'qx (tau) a'!AD19-'qx (1) a'!AD19</f>
        <v>1.9828409623083311E-3</v>
      </c>
      <c r="AE19">
        <f>'qx (tau) a'!AE19-'qx (1) a'!AE19</f>
        <v>1.9389560306360305E-3</v>
      </c>
    </row>
    <row r="20" spans="1:31">
      <c r="A20">
        <v>19</v>
      </c>
      <c r="B20">
        <f>'qx (tau) a'!B20-'qx (1) a'!B20</f>
        <v>7.9786216237510057E-3</v>
      </c>
      <c r="C20">
        <f>'qx (tau) a'!C20-'qx (1) a'!C20</f>
        <v>6.8636446387235692E-3</v>
      </c>
      <c r="D20">
        <f>'qx (tau) a'!D20-'qx (1) a'!D20</f>
        <v>7.5389297651931014E-3</v>
      </c>
      <c r="E20">
        <f>'qx (tau) a'!E20-'qx (1) a'!E20</f>
        <v>8.5823933736309567E-3</v>
      </c>
      <c r="F20">
        <f>'qx (tau) a'!F20-'qx (1) a'!F20</f>
        <v>7.7659485142825462E-3</v>
      </c>
      <c r="G20">
        <f>'qx (tau) a'!G20-'qx (1) a'!G20</f>
        <v>5.3493451363552961E-3</v>
      </c>
      <c r="H20">
        <f>'qx (tau) a'!H20-'qx (1) a'!H20</f>
        <v>5.2744835587172859E-3</v>
      </c>
      <c r="I20">
        <f>'qx (tau) a'!I20-'qx (1) a'!I20</f>
        <v>5.2116984234568502E-3</v>
      </c>
      <c r="J20">
        <f>'qx (tau) a'!J20-'qx (1) a'!J20</f>
        <v>6.0177915971570337E-3</v>
      </c>
      <c r="K20">
        <f>'qx (tau) a'!K20-'qx (1) a'!K20</f>
        <v>6.3788486731317642E-3</v>
      </c>
      <c r="L20">
        <f>'qx (tau) a'!L20-'qx (1) a'!L20</f>
        <v>5.7598920301598589E-3</v>
      </c>
      <c r="M20">
        <f>'qx (tau) a'!M20-'qx (1) a'!M20</f>
        <v>5.9214168568647056E-3</v>
      </c>
      <c r="N20">
        <f>'qx (tau) a'!N20-'qx (1) a'!N20</f>
        <v>5.3496297048136422E-3</v>
      </c>
      <c r="O20">
        <f>'qx (tau) a'!O20-'qx (1) a'!O20</f>
        <v>4.4319763934098488E-3</v>
      </c>
      <c r="P20">
        <f>'qx (tau) a'!P20-'qx (1) a'!P20</f>
        <v>4.2039738869910446E-3</v>
      </c>
      <c r="Q20">
        <f>'qx (tau) a'!Q20-'qx (1) a'!Q20</f>
        <v>4.0103485319125404E-3</v>
      </c>
      <c r="R20">
        <f>'qx (tau) a'!R20-'qx (1) a'!R20</f>
        <v>3.885038609865471E-3</v>
      </c>
      <c r="S20">
        <f>'qx (tau) a'!S20-'qx (1) a'!S20</f>
        <v>3.6255892021251636E-3</v>
      </c>
      <c r="T20">
        <f>'qx (tau) a'!T20-'qx (1) a'!T20</f>
        <v>3.4747980404601347E-3</v>
      </c>
      <c r="U20">
        <f>'qx (tau) a'!U20-'qx (1) a'!U20</f>
        <v>3.2894599273386774E-3</v>
      </c>
      <c r="V20">
        <f>'qx (tau) a'!V20-'qx (1) a'!V20</f>
        <v>3.1290561623670554E-3</v>
      </c>
      <c r="W20">
        <f>'qx (tau) a'!W20-'qx (1) a'!W20</f>
        <v>2.9831350740117256E-3</v>
      </c>
      <c r="X20">
        <f>'qx (tau) a'!X20-'qx (1) a'!X20</f>
        <v>2.8039949314137887E-3</v>
      </c>
      <c r="Y20">
        <f>'qx (tau) a'!Y20-'qx (1) a'!Y20</f>
        <v>2.6664479356104938E-3</v>
      </c>
      <c r="Z20">
        <f>'qx (tau) a'!Z20-'qx (1) a'!Z20</f>
        <v>2.5434114160752847E-3</v>
      </c>
      <c r="AA20">
        <f>'qx (tau) a'!AA20-'qx (1) a'!AA20</f>
        <v>2.4285488594364274E-3</v>
      </c>
      <c r="AB20">
        <f>'qx (tau) a'!AB20-'qx (1) a'!AB20</f>
        <v>2.3501215396080997E-3</v>
      </c>
      <c r="AC20">
        <f>'qx (tau) a'!AC20-'qx (1) a'!AC20</f>
        <v>2.2392763538006525E-3</v>
      </c>
      <c r="AD20">
        <f>'qx (tau) a'!AD20-'qx (1) a'!AD20</f>
        <v>2.1595333171845321E-3</v>
      </c>
      <c r="AE20">
        <f>'qx (tau) a'!AE20-'qx (1) a'!AE20</f>
        <v>2.114286978325088E-3</v>
      </c>
    </row>
    <row r="21" spans="1:31">
      <c r="A21">
        <v>20</v>
      </c>
      <c r="B21">
        <f>'qx (tau) a'!B21-'qx (1) a'!B21</f>
        <v>8.9428170237894969E-3</v>
      </c>
      <c r="C21">
        <f>'qx (tau) a'!C21-'qx (1) a'!C21</f>
        <v>7.6276306579649792E-3</v>
      </c>
      <c r="D21">
        <f>'qx (tau) a'!D21-'qx (1) a'!D21</f>
        <v>8.3995336658610458E-3</v>
      </c>
      <c r="E21">
        <f>'qx (tau) a'!E21-'qx (1) a'!E21</f>
        <v>9.8445164595974063E-3</v>
      </c>
      <c r="F21">
        <f>'qx (tau) a'!F21-'qx (1) a'!F21</f>
        <v>8.8775357581813794E-3</v>
      </c>
      <c r="G21">
        <f>'qx (tau) a'!G21-'qx (1) a'!G21</f>
        <v>5.7933061252865136E-3</v>
      </c>
      <c r="H21">
        <f>'qx (tau) a'!H21-'qx (1) a'!H21</f>
        <v>5.7024423943459858E-3</v>
      </c>
      <c r="I21">
        <f>'qx (tau) a'!I21-'qx (1) a'!I21</f>
        <v>5.6366873555874072E-3</v>
      </c>
      <c r="J21">
        <f>'qx (tau) a'!J21-'qx (1) a'!J21</f>
        <v>6.6070867010449121E-3</v>
      </c>
      <c r="K21">
        <f>'qx (tau) a'!K21-'qx (1) a'!K21</f>
        <v>7.1390312876045883E-3</v>
      </c>
      <c r="L21">
        <f>'qx (tau) a'!L21-'qx (1) a'!L21</f>
        <v>6.3296809634948766E-3</v>
      </c>
      <c r="M21">
        <f>'qx (tau) a'!M21-'qx (1) a'!M21</f>
        <v>6.5991887813595844E-3</v>
      </c>
      <c r="N21">
        <f>'qx (tau) a'!N21-'qx (1) a'!N21</f>
        <v>5.8668999194496857E-3</v>
      </c>
      <c r="O21">
        <f>'qx (tau) a'!O21-'qx (1) a'!O21</f>
        <v>4.8017946518757407E-3</v>
      </c>
      <c r="P21">
        <f>'qx (tau) a'!P21-'qx (1) a'!P21</f>
        <v>4.5549536797843647E-3</v>
      </c>
      <c r="Q21">
        <f>'qx (tau) a'!Q21-'qx (1) a'!Q21</f>
        <v>4.3456570138377072E-3</v>
      </c>
      <c r="R21">
        <f>'qx (tau) a'!R21-'qx (1) a'!R21</f>
        <v>4.2083956694595956E-3</v>
      </c>
      <c r="S21">
        <f>'qx (tau) a'!S21-'qx (1) a'!S21</f>
        <v>3.9257698487415674E-3</v>
      </c>
      <c r="T21">
        <f>'qx (tau) a'!T21-'qx (1) a'!T21</f>
        <v>3.7636632641639993E-3</v>
      </c>
      <c r="U21">
        <f>'qx (tau) a'!U21-'qx (1) a'!U21</f>
        <v>3.5596296956144557E-3</v>
      </c>
      <c r="V21">
        <f>'qx (tau) a'!V21-'qx (1) a'!V21</f>
        <v>3.3845124544862625E-3</v>
      </c>
      <c r="W21">
        <f>'qx (tau) a'!W21-'qx (1) a'!W21</f>
        <v>3.2251487457979925E-3</v>
      </c>
      <c r="X21">
        <f>'qx (tau) a'!X21-'qx (1) a'!X21</f>
        <v>3.0291868492313182E-3</v>
      </c>
      <c r="Y21">
        <f>'qx (tau) a'!Y21-'qx (1) a'!Y21</f>
        <v>2.8805794299352518E-3</v>
      </c>
      <c r="Z21">
        <f>'qx (tau) a'!Z21-'qx (1) a'!Z21</f>
        <v>2.7469722057742786E-3</v>
      </c>
      <c r="AA21">
        <f>'qx (tau) a'!AA21-'qx (1) a'!AA21</f>
        <v>2.6230304735159801E-3</v>
      </c>
      <c r="AB21">
        <f>'qx (tau) a'!AB21-'qx (1) a'!AB21</f>
        <v>2.5401932410414902E-3</v>
      </c>
      <c r="AC21">
        <f>'qx (tau) a'!AC21-'qx (1) a'!AC21</f>
        <v>2.4188780063597237E-3</v>
      </c>
      <c r="AD21">
        <f>'qx (tau) a'!AD21-'qx (1) a'!AD21</f>
        <v>2.3316742044694775E-3</v>
      </c>
      <c r="AE21">
        <f>'qx (tau) a'!AE21-'qx (1) a'!AE21</f>
        <v>2.2852382456285394E-3</v>
      </c>
    </row>
    <row r="22" spans="1:31">
      <c r="A22">
        <v>21</v>
      </c>
      <c r="B22">
        <f>'qx (tau) a'!B22-'qx (1) a'!B22</f>
        <v>9.7766490279661954E-3</v>
      </c>
      <c r="C22">
        <f>'qx (tau) a'!C22-'qx (1) a'!C22</f>
        <v>8.2994747306930523E-3</v>
      </c>
      <c r="D22">
        <f>'qx (tau) a'!D22-'qx (1) a'!D22</f>
        <v>9.1459403135800595E-3</v>
      </c>
      <c r="E22">
        <f>'qx (tau) a'!E22-'qx (1) a'!E22</f>
        <v>1.0897585664834021E-2</v>
      </c>
      <c r="F22">
        <f>'qx (tau) a'!F22-'qx (1) a'!F22</f>
        <v>9.8141906646324224E-3</v>
      </c>
      <c r="G22">
        <f>'qx (tau) a'!G22-'qx (1) a'!G22</f>
        <v>6.2191060224101938E-3</v>
      </c>
      <c r="H22">
        <f>'qx (tau) a'!H22-'qx (1) a'!H22</f>
        <v>6.1152000020099637E-3</v>
      </c>
      <c r="I22">
        <f>'qx (tau) a'!I22-'qx (1) a'!I22</f>
        <v>6.0463457893209522E-3</v>
      </c>
      <c r="J22">
        <f>'qx (tau) a'!J22-'qx (1) a'!J22</f>
        <v>7.1421076214119366E-3</v>
      </c>
      <c r="K22">
        <f>'qx (tau) a'!K22-'qx (1) a'!K22</f>
        <v>7.8040061301863023E-3</v>
      </c>
      <c r="L22">
        <f>'qx (tau) a'!L22-'qx (1) a'!L22</f>
        <v>6.8460358247133578E-3</v>
      </c>
      <c r="M22">
        <f>'qx (tau) a'!M22-'qx (1) a'!M22</f>
        <v>7.1963732680486985E-3</v>
      </c>
      <c r="N22">
        <f>'qx (tau) a'!N22-'qx (1) a'!N22</f>
        <v>6.3374258385384156E-3</v>
      </c>
      <c r="O22">
        <f>'qx (tau) a'!O22-'qx (1) a'!O22</f>
        <v>5.1553320475207767E-3</v>
      </c>
      <c r="P22">
        <f>'qx (tau) a'!P22-'qx (1) a'!P22</f>
        <v>4.8895516344314932E-3</v>
      </c>
      <c r="Q22">
        <f>'qx (tau) a'!Q22-'qx (1) a'!Q22</f>
        <v>4.6638040647009067E-3</v>
      </c>
      <c r="R22">
        <f>'qx (tau) a'!R22-'qx (1) a'!R22</f>
        <v>4.5141806287937285E-3</v>
      </c>
      <c r="S22">
        <f>'qx (tau) a'!S22-'qx (1) a'!S22</f>
        <v>4.2085685475892675E-3</v>
      </c>
      <c r="T22">
        <f>'qx (tau) a'!T22-'qx (1) a'!T22</f>
        <v>4.033476683664273E-3</v>
      </c>
      <c r="U22">
        <f>'qx (tau) a'!U22-'qx (1) a'!U22</f>
        <v>3.8108277786411296E-3</v>
      </c>
      <c r="V22">
        <f>'qx (tau) a'!V22-'qx (1) a'!V22</f>
        <v>3.6209173969187496E-3</v>
      </c>
      <c r="W22">
        <f>'qx (tau) a'!W22-'qx (1) a'!W22</f>
        <v>3.4475813510596244E-3</v>
      </c>
      <c r="X22">
        <f>'qx (tau) a'!X22-'qx (1) a'!X22</f>
        <v>3.2352678616626536E-3</v>
      </c>
      <c r="Y22">
        <f>'qx (tau) a'!Y22-'qx (1) a'!Y22</f>
        <v>3.0760097099080505E-3</v>
      </c>
      <c r="Z22">
        <f>'qx (tau) a'!Z22-'qx (1) a'!Z22</f>
        <v>2.9317718532747474E-3</v>
      </c>
      <c r="AA22">
        <f>'qx (tau) a'!AA22-'qx (1) a'!AA22</f>
        <v>2.7986808452773581E-3</v>
      </c>
      <c r="AB22">
        <f>'qx (tau) a'!AB22-'qx (1) a'!AB22</f>
        <v>2.7103637345821537E-3</v>
      </c>
      <c r="AC22">
        <f>'qx (tau) a'!AC22-'qx (1) a'!AC22</f>
        <v>2.579037947261185E-3</v>
      </c>
      <c r="AD22">
        <f>'qx (tau) a'!AD22-'qx (1) a'!AD22</f>
        <v>2.4854143799509527E-3</v>
      </c>
      <c r="AE22">
        <f>'qx (tau) a'!AE22-'qx (1) a'!AE22</f>
        <v>2.4368282691185736E-3</v>
      </c>
    </row>
    <row r="23" spans="1:31">
      <c r="A23">
        <v>22</v>
      </c>
      <c r="B23">
        <f>'qx (tau) a'!B23-'qx (1) a'!B23</f>
        <v>1.0297102735469372E-2</v>
      </c>
      <c r="C23">
        <f>'qx (tau) a'!C23-'qx (1) a'!C23</f>
        <v>8.7402739744374611E-3</v>
      </c>
      <c r="D23">
        <f>'qx (tau) a'!D23-'qx (1) a'!D23</f>
        <v>9.613079666316483E-3</v>
      </c>
      <c r="E23">
        <f>'qx (tau) a'!E23-'qx (1) a'!E23</f>
        <v>1.147995400318874E-2</v>
      </c>
      <c r="F23">
        <f>'qx (tau) a'!F23-'qx (1) a'!F23</f>
        <v>1.0348027749429153E-2</v>
      </c>
      <c r="G23">
        <f>'qx (tau) a'!G23-'qx (1) a'!G23</f>
        <v>6.5598600174496188E-3</v>
      </c>
      <c r="H23">
        <f>'qx (tau) a'!H23-'qx (1) a'!H23</f>
        <v>6.4516726171302136E-3</v>
      </c>
      <c r="I23">
        <f>'qx (tau) a'!I23-'qx (1) a'!I23</f>
        <v>6.3807687289982309E-3</v>
      </c>
      <c r="J23">
        <f>'qx (tau) a'!J23-'qx (1) a'!J23</f>
        <v>7.525106840794083E-3</v>
      </c>
      <c r="K23">
        <f>'qx (tau) a'!K23-'qx (1) a'!K23</f>
        <v>8.2360417592122794E-3</v>
      </c>
      <c r="L23">
        <f>'qx (tau) a'!L23-'qx (1) a'!L23</f>
        <v>7.2200678763924553E-3</v>
      </c>
      <c r="M23">
        <f>'qx (tau) a'!M23-'qx (1) a'!M23</f>
        <v>7.5967497693532129E-3</v>
      </c>
      <c r="N23">
        <f>'qx (tau) a'!N23-'qx (1) a'!N23</f>
        <v>6.6866497330554438E-3</v>
      </c>
      <c r="O23">
        <f>'qx (tau) a'!O23-'qx (1) a'!O23</f>
        <v>5.4539032074754044E-3</v>
      </c>
      <c r="P23">
        <f>'qx (tau) a'!P23-'qx (1) a'!P23</f>
        <v>5.1730840168326105E-3</v>
      </c>
      <c r="Q23">
        <f>'qx (tau) a'!Q23-'qx (1) a'!Q23</f>
        <v>4.9352453062993995E-3</v>
      </c>
      <c r="R23">
        <f>'qx (tau) a'!R23-'qx (1) a'!R23</f>
        <v>4.7771303283364328E-3</v>
      </c>
      <c r="S23">
        <f>'qx (tau) a'!S23-'qx (1) a'!S23</f>
        <v>4.4531633121203352E-3</v>
      </c>
      <c r="T23">
        <f>'qx (tau) a'!T23-'qx (1) a'!T23</f>
        <v>4.2701570324385485E-3</v>
      </c>
      <c r="U23">
        <f>'qx (tau) a'!U23-'qx (1) a'!U23</f>
        <v>4.0320137948374919E-3</v>
      </c>
      <c r="V23">
        <f>'qx (tau) a'!V23-'qx (1) a'!V23</f>
        <v>3.8304006709377995E-3</v>
      </c>
      <c r="W23">
        <f>'qx (tau) a'!W23-'qx (1) a'!W23</f>
        <v>3.6465225979360094E-3</v>
      </c>
      <c r="X23">
        <f>'qx (tau) a'!X23-'qx (1) a'!X23</f>
        <v>3.4195778461094187E-3</v>
      </c>
      <c r="Y23">
        <f>'qx (tau) a'!Y23-'qx (1) a'!Y23</f>
        <v>3.2526794790867972E-3</v>
      </c>
      <c r="Z23">
        <f>'qx (tau) a'!Z23-'qx (1) a'!Z23</f>
        <v>3.0997609535583274E-3</v>
      </c>
      <c r="AA23">
        <f>'qx (tau) a'!AA23-'qx (1) a'!AA23</f>
        <v>2.9585801982962368E-3</v>
      </c>
      <c r="AB23">
        <f>'qx (tau) a'!AB23-'qx (1) a'!AB23</f>
        <v>2.866183096953964E-3</v>
      </c>
      <c r="AC23">
        <f>'qx (tau) a'!AC23-'qx (1) a'!AC23</f>
        <v>2.7255481281347757E-3</v>
      </c>
      <c r="AD23">
        <f>'qx (tau) a'!AD23-'qx (1) a'!AD23</f>
        <v>2.6260938108301785E-3</v>
      </c>
      <c r="AE23">
        <f>'qx (tau) a'!AE23-'qx (1) a'!AE23</f>
        <v>2.5771974241368249E-3</v>
      </c>
    </row>
    <row r="24" spans="1:31">
      <c r="A24">
        <v>23</v>
      </c>
      <c r="B24">
        <f>'qx (tau) a'!B24-'qx (1) a'!B24</f>
        <v>1.0581220199579439E-2</v>
      </c>
      <c r="C24">
        <f>'qx (tau) a'!C24-'qx (1) a'!C24</f>
        <v>9.007319583791704E-3</v>
      </c>
      <c r="D24">
        <f>'qx (tau) a'!D24-'qx (1) a'!D24</f>
        <v>9.8780861905472424E-3</v>
      </c>
      <c r="E24">
        <f>'qx (tau) a'!E24-'qx (1) a'!E24</f>
        <v>1.1718289681418958E-2</v>
      </c>
      <c r="F24">
        <f>'qx (tau) a'!F24-'qx (1) a'!F24</f>
        <v>1.0583914103022703E-2</v>
      </c>
      <c r="G24">
        <f>'qx (tau) a'!G24-'qx (1) a'!G24</f>
        <v>6.8190882131401072E-3</v>
      </c>
      <c r="H24">
        <f>'qx (tau) a'!H24-'qx (1) a'!H24</f>
        <v>6.7119099764752464E-3</v>
      </c>
      <c r="I24">
        <f>'qx (tau) a'!I24-'qx (1) a'!I24</f>
        <v>6.6394065819567975E-3</v>
      </c>
      <c r="J24">
        <f>'qx (tau) a'!J24-'qx (1) a'!J24</f>
        <v>7.7812565974903162E-3</v>
      </c>
      <c r="K24">
        <f>'qx (tau) a'!K24-'qx (1) a'!K24</f>
        <v>8.4835520807038274E-3</v>
      </c>
      <c r="L24">
        <f>'qx (tau) a'!L24-'qx (1) a'!L24</f>
        <v>7.473339848174893E-3</v>
      </c>
      <c r="M24">
        <f>'qx (tau) a'!M24-'qx (1) a'!M24</f>
        <v>7.8382718285514887E-3</v>
      </c>
      <c r="N24">
        <f>'qx (tau) a'!N24-'qx (1) a'!N24</f>
        <v>6.9297036472434599E-3</v>
      </c>
      <c r="O24">
        <f>'qx (tau) a'!O24-'qx (1) a'!O24</f>
        <v>5.6899075689586104E-3</v>
      </c>
      <c r="P24">
        <f>'qx (tau) a'!P24-'qx (1) a'!P24</f>
        <v>5.3976494310910648E-3</v>
      </c>
      <c r="Q24">
        <f>'qx (tau) a'!Q24-'qx (1) a'!Q24</f>
        <v>5.1510796246040588E-3</v>
      </c>
      <c r="R24">
        <f>'qx (tau) a'!R24-'qx (1) a'!R24</f>
        <v>4.9873943734543638E-3</v>
      </c>
      <c r="S24">
        <f>'qx (tau) a'!S24-'qx (1) a'!S24</f>
        <v>4.6492734477526637E-3</v>
      </c>
      <c r="T24">
        <f>'qx (tau) a'!T24-'qx (1) a'!T24</f>
        <v>4.4617940088583566E-3</v>
      </c>
      <c r="U24">
        <f>'qx (tau) a'!U24-'qx (1) a'!U24</f>
        <v>4.2116669012632942E-3</v>
      </c>
      <c r="V24">
        <f>'qx (tau) a'!V24-'qx (1) a'!V24</f>
        <v>4.0017110605862815E-3</v>
      </c>
      <c r="W24">
        <f>'qx (tau) a'!W24-'qx (1) a'!W24</f>
        <v>3.8102318369195227E-3</v>
      </c>
      <c r="X24">
        <f>'qx (tau) a'!X24-'qx (1) a'!X24</f>
        <v>3.5715859659888132E-3</v>
      </c>
      <c r="Y24">
        <f>'qx (tau) a'!Y24-'qx (1) a'!Y24</f>
        <v>3.3997771263647881E-3</v>
      </c>
      <c r="Z24">
        <f>'qx (tau) a'!Z24-'qx (1) a'!Z24</f>
        <v>3.2400084065822604E-3</v>
      </c>
      <c r="AA24">
        <f>'qx (tau) a'!AA24-'qx (1) a'!AA24</f>
        <v>3.0924279720018666E-3</v>
      </c>
      <c r="AB24">
        <f>'qx (tau) a'!AB24-'qx (1) a'!AB24</f>
        <v>2.9969611063170565E-3</v>
      </c>
      <c r="AC24">
        <f>'qx (tau) a'!AC24-'qx (1) a'!AC24</f>
        <v>2.8485257880557706E-3</v>
      </c>
      <c r="AD24">
        <f>'qx (tau) a'!AD24-'qx (1) a'!AD24</f>
        <v>2.7446819522960225E-3</v>
      </c>
      <c r="AE24">
        <f>'qx (tau) a'!AE24-'qx (1) a'!AE24</f>
        <v>2.6965852021896522E-3</v>
      </c>
    </row>
    <row r="25" spans="1:31">
      <c r="A25">
        <v>24</v>
      </c>
      <c r="B25">
        <f>'qx (tau) a'!B25-'qx (1) a'!B25</f>
        <v>1.0831796812679725E-2</v>
      </c>
      <c r="C25">
        <f>'qx (tau) a'!C25-'qx (1) a'!C25</f>
        <v>9.2424145093069673E-3</v>
      </c>
      <c r="D25">
        <f>'qx (tau) a'!D25-'qx (1) a'!D25</f>
        <v>1.0120661320570946E-2</v>
      </c>
      <c r="E25">
        <f>'qx (tau) a'!E25-'qx (1) a'!E25</f>
        <v>1.1923593235209235E-2</v>
      </c>
      <c r="F25">
        <f>'qx (tau) a'!F25-'qx (1) a'!F25</f>
        <v>1.0776627454695221E-2</v>
      </c>
      <c r="G25">
        <f>'qx (tau) a'!G25-'qx (1) a'!G25</f>
        <v>7.0446039693216646E-3</v>
      </c>
      <c r="H25">
        <f>'qx (tau) a'!H25-'qx (1) a'!H25</f>
        <v>6.9385152970747616E-3</v>
      </c>
      <c r="I25">
        <f>'qx (tau) a'!I25-'qx (1) a'!I25</f>
        <v>6.8645920982550119E-3</v>
      </c>
      <c r="J25">
        <f>'qx (tau) a'!J25-'qx (1) a'!J25</f>
        <v>8.0042135566045468E-3</v>
      </c>
      <c r="K25">
        <f>'qx (tau) a'!K25-'qx (1) a'!K25</f>
        <v>8.6935393745806132E-3</v>
      </c>
      <c r="L25">
        <f>'qx (tau) a'!L25-'qx (1) a'!L25</f>
        <v>7.6952487541006023E-3</v>
      </c>
      <c r="M25">
        <f>'qx (tau) a'!M25-'qx (1) a'!M25</f>
        <v>8.0464307924673541E-3</v>
      </c>
      <c r="N25">
        <f>'qx (tau) a'!N25-'qx (1) a'!N25</f>
        <v>7.1447344881376638E-3</v>
      </c>
      <c r="O25">
        <f>'qx (tau) a'!O25-'qx (1) a'!O25</f>
        <v>5.8988398110802242E-3</v>
      </c>
      <c r="P25">
        <f>'qx (tau) a'!P25-'qx (1) a'!P25</f>
        <v>5.5968318874527658E-3</v>
      </c>
      <c r="Q25">
        <f>'qx (tau) a'!Q25-'qx (1) a'!Q25</f>
        <v>5.3430119308775061E-3</v>
      </c>
      <c r="R25">
        <f>'qx (tau) a'!R25-'qx (1) a'!R25</f>
        <v>5.17521574642391E-3</v>
      </c>
      <c r="S25">
        <f>'qx (tau) a'!S25-'qx (1) a'!S25</f>
        <v>4.8248612823931338E-3</v>
      </c>
      <c r="T25">
        <f>'qx (tau) a'!T25-'qx (1) a'!T25</f>
        <v>4.6341891451264199E-3</v>
      </c>
      <c r="U25">
        <f>'qx (tau) a'!U25-'qx (1) a'!U25</f>
        <v>4.3735786534716426E-3</v>
      </c>
      <c r="V25">
        <f>'qx (tau) a'!V25-'qx (1) a'!V25</f>
        <v>4.1566713573458836E-3</v>
      </c>
      <c r="W25">
        <f>'qx (tau) a'!W25-'qx (1) a'!W25</f>
        <v>3.9591303405868677E-3</v>
      </c>
      <c r="X25">
        <f>'qx (tau) a'!X25-'qx (1) a'!X25</f>
        <v>3.7099533319820588E-3</v>
      </c>
      <c r="Y25">
        <f>'qx (tau) a'!Y25-'qx (1) a'!Y25</f>
        <v>3.5345342297569962E-3</v>
      </c>
      <c r="Z25">
        <f>'qx (tau) a'!Z25-'qx (1) a'!Z25</f>
        <v>3.3686352661515036E-3</v>
      </c>
      <c r="AA25">
        <f>'qx (tau) a'!AA25-'qx (1) a'!AA25</f>
        <v>3.2153850584957381E-3</v>
      </c>
      <c r="AB25">
        <f>'qx (tau) a'!AB25-'qx (1) a'!AB25</f>
        <v>3.1174987193235463E-3</v>
      </c>
      <c r="AC25">
        <f>'qx (tau) a'!AC25-'qx (1) a'!AC25</f>
        <v>2.9618034751564722E-3</v>
      </c>
      <c r="AD25">
        <f>'qx (tau) a'!AD25-'qx (1) a'!AD25</f>
        <v>2.8538591860080295E-3</v>
      </c>
      <c r="AE25">
        <f>'qx (tau) a'!AE25-'qx (1) a'!AE25</f>
        <v>2.8068225025067554E-3</v>
      </c>
    </row>
    <row r="26" spans="1:31">
      <c r="A26">
        <v>25</v>
      </c>
      <c r="B26">
        <f>'qx (tau) a'!B26-'qx (1) a'!B26</f>
        <v>1.1043802402035469E-2</v>
      </c>
      <c r="C26">
        <f>'qx (tau) a'!C26-'qx (1) a'!C26</f>
        <v>9.4421787036510392E-3</v>
      </c>
      <c r="D26">
        <f>'qx (tau) a'!D26-'qx (1) a'!D26</f>
        <v>1.0333694628224872E-2</v>
      </c>
      <c r="E26">
        <f>'qx (tau) a'!E26-'qx (1) a'!E26</f>
        <v>1.2105185123098293E-2</v>
      </c>
      <c r="F26">
        <f>'qx (tau) a'!F26-'qx (1) a'!F26</f>
        <v>1.0937748683703466E-2</v>
      </c>
      <c r="G26">
        <f>'qx (tau) a'!G26-'qx (1) a'!G26</f>
        <v>7.2368175093970614E-3</v>
      </c>
      <c r="H26">
        <f>'qx (tau) a'!H26-'qx (1) a'!H26</f>
        <v>7.1320382119016406E-3</v>
      </c>
      <c r="I26">
        <f>'qx (tau) a'!I26-'qx (1) a'!I26</f>
        <v>7.0571654671172449E-3</v>
      </c>
      <c r="J26">
        <f>'qx (tau) a'!J26-'qx (1) a'!J26</f>
        <v>8.1941781307702036E-3</v>
      </c>
      <c r="K26">
        <f>'qx (tau) a'!K26-'qx (1) a'!K26</f>
        <v>8.8678339190015835E-3</v>
      </c>
      <c r="L26">
        <f>'qx (tau) a'!L26-'qx (1) a'!L26</f>
        <v>7.8862554550623177E-3</v>
      </c>
      <c r="M26">
        <f>'qx (tau) a'!M26-'qx (1) a'!M26</f>
        <v>8.2227767622041308E-3</v>
      </c>
      <c r="N26">
        <f>'qx (tau) a'!N26-'qx (1) a'!N26</f>
        <v>7.3324826815250538E-3</v>
      </c>
      <c r="O26">
        <f>'qx (tau) a'!O26-'qx (1) a'!O26</f>
        <v>6.0825392476280419E-3</v>
      </c>
      <c r="P26">
        <f>'qx (tau) a'!P26-'qx (1) a'!P26</f>
        <v>5.7720821792133763E-3</v>
      </c>
      <c r="Q26">
        <f>'qx (tau) a'!Q26-'qx (1) a'!Q26</f>
        <v>5.5127913079217787E-3</v>
      </c>
      <c r="R26">
        <f>'qx (tau) a'!R26-'qx (1) a'!R26</f>
        <v>5.3425447552394971E-3</v>
      </c>
      <c r="S26">
        <f>'qx (tau) a'!S26-'qx (1) a'!S26</f>
        <v>4.9815970930407044E-3</v>
      </c>
      <c r="T26">
        <f>'qx (tau) a'!T26-'qx (1) a'!T26</f>
        <v>4.7894326278978628E-3</v>
      </c>
      <c r="U26">
        <f>'qx (tau) a'!U26-'qx (1) a'!U26</f>
        <v>4.519699185501394E-3</v>
      </c>
      <c r="V26">
        <f>'qx (tau) a'!V26-'qx (1) a'!V26</f>
        <v>4.2972398509482646E-3</v>
      </c>
      <c r="W26">
        <f>'qx (tau) a'!W26-'qx (1) a'!W26</f>
        <v>4.0949079138366089E-3</v>
      </c>
      <c r="X26">
        <f>'qx (tau) a'!X26-'qx (1) a'!X26</f>
        <v>3.8363300123784617E-3</v>
      </c>
      <c r="Y26">
        <f>'qx (tau) a'!Y26-'qx (1) a'!Y26</f>
        <v>3.6579408648986884E-3</v>
      </c>
      <c r="Z26">
        <f>'qx (tau) a'!Z26-'qx (1) a'!Z26</f>
        <v>3.4870415881464033E-3</v>
      </c>
      <c r="AA26">
        <f>'qx (tau) a'!AA26-'qx (1) a'!AA26</f>
        <v>3.328681865549481E-3</v>
      </c>
      <c r="AB26">
        <f>'qx (tau) a'!AB26-'qx (1) a'!AB26</f>
        <v>3.2290352432939634E-3</v>
      </c>
      <c r="AC26">
        <f>'qx (tau) a'!AC26-'qx (1) a'!AC26</f>
        <v>3.0663303732937019E-3</v>
      </c>
      <c r="AD26">
        <f>'qx (tau) a'!AD26-'qx (1) a'!AD26</f>
        <v>2.9548060264883535E-3</v>
      </c>
      <c r="AE26">
        <f>'qx (tau) a'!AE26-'qx (1) a'!AE26</f>
        <v>2.9094593415413517E-3</v>
      </c>
    </row>
    <row r="27" spans="1:31">
      <c r="A27">
        <v>26</v>
      </c>
      <c r="B27">
        <f>'qx (tau) a'!B27-'qx (1) a'!B27</f>
        <v>1.121016675985644E-2</v>
      </c>
      <c r="C27">
        <f>'qx (tau) a'!C27-'qx (1) a'!C27</f>
        <v>9.5999620101420574E-3</v>
      </c>
      <c r="D27">
        <f>'qx (tau) a'!D27-'qx (1) a'!D27</f>
        <v>1.0506925576126374E-2</v>
      </c>
      <c r="E27">
        <f>'qx (tau) a'!E27-'qx (1) a'!E27</f>
        <v>1.2250674618680461E-2</v>
      </c>
      <c r="F27">
        <f>'qx (tau) a'!F27-'qx (1) a'!F27</f>
        <v>1.1069257718330179E-2</v>
      </c>
      <c r="G27">
        <f>'qx (tau) a'!G27-'qx (1) a'!G27</f>
        <v>7.3915183687577385E-3</v>
      </c>
      <c r="H27">
        <f>'qx (tau) a'!H27-'qx (1) a'!H27</f>
        <v>7.2872587133498016E-3</v>
      </c>
      <c r="I27">
        <f>'qx (tau) a'!I27-'qx (1) a'!I27</f>
        <v>7.2120358979194258E-3</v>
      </c>
      <c r="J27">
        <f>'qx (tau) a'!J27-'qx (1) a'!J27</f>
        <v>8.3463797654336896E-3</v>
      </c>
      <c r="K27">
        <f>'qx (tau) a'!K27-'qx (1) a'!K27</f>
        <v>9.0030448958650037E-3</v>
      </c>
      <c r="L27">
        <f>'qx (tau) a'!L27-'qx (1) a'!L27</f>
        <v>8.0411986542297444E-3</v>
      </c>
      <c r="M27">
        <f>'qx (tau) a'!M27-'qx (1) a'!M27</f>
        <v>8.3633096191659227E-3</v>
      </c>
      <c r="N27">
        <f>'qx (tau) a'!N27-'qx (1) a'!N27</f>
        <v>7.4884777926102651E-3</v>
      </c>
      <c r="O27">
        <f>'qx (tau) a'!O27-'qx (1) a'!O27</f>
        <v>6.2375650927367667E-3</v>
      </c>
      <c r="P27">
        <f>'qx (tau) a'!P27-'qx (1) a'!P27</f>
        <v>5.921809071742546E-3</v>
      </c>
      <c r="Q27">
        <f>'qx (tau) a'!Q27-'qx (1) a'!Q27</f>
        <v>5.6595083331245277E-3</v>
      </c>
      <c r="R27">
        <f>'qx (tau) a'!R27-'qx (1) a'!R27</f>
        <v>5.4892418285429215E-3</v>
      </c>
      <c r="S27">
        <f>'qx (tau) a'!S27-'qx (1) a'!S27</f>
        <v>5.121021450968417E-3</v>
      </c>
      <c r="T27">
        <f>'qx (tau) a'!T27-'qx (1) a'!T27</f>
        <v>4.9293349270461764E-3</v>
      </c>
      <c r="U27">
        <f>'qx (tau) a'!U27-'qx (1) a'!U27</f>
        <v>4.6528791102115157E-3</v>
      </c>
      <c r="V27">
        <f>'qx (tau) a'!V27-'qx (1) a'!V27</f>
        <v>4.4269082310276296E-3</v>
      </c>
      <c r="W27">
        <f>'qx (tau) a'!W27-'qx (1) a'!W27</f>
        <v>4.2221049770622661E-3</v>
      </c>
      <c r="X27">
        <f>'qx (tau) a'!X27-'qx (1) a'!X27</f>
        <v>3.9561763629127949E-3</v>
      </c>
      <c r="Y27">
        <f>'qx (tau) a'!Y27-'qx (1) a'!Y27</f>
        <v>3.7771273026691132E-3</v>
      </c>
      <c r="Z27">
        <f>'qx (tau) a'!Z27-'qx (1) a'!Z27</f>
        <v>3.602247676246252E-3</v>
      </c>
      <c r="AA27">
        <f>'qx (tau) a'!AA27-'qx (1) a'!AA27</f>
        <v>3.4398583624045422E-3</v>
      </c>
      <c r="AB27">
        <f>'qx (tau) a'!AB27-'qx (1) a'!AB27</f>
        <v>3.3395124697584424E-3</v>
      </c>
      <c r="AC27">
        <f>'qx (tau) a'!AC27-'qx (1) a'!AC27</f>
        <v>3.1709372260549373E-3</v>
      </c>
      <c r="AD27">
        <f>'qx (tau) a'!AD27-'qx (1) a'!AD27</f>
        <v>3.0560824113253149E-3</v>
      </c>
      <c r="AE27">
        <f>'qx (tau) a'!AE27-'qx (1) a'!AE27</f>
        <v>3.012586117017053E-3</v>
      </c>
    </row>
    <row r="28" spans="1:31">
      <c r="A28">
        <v>27</v>
      </c>
      <c r="B28">
        <f>'qx (tau) a'!B28-'qx (1) a'!B28</f>
        <v>1.1360490725972894E-2</v>
      </c>
      <c r="C28">
        <f>'qx (tau) a'!C28-'qx (1) a'!C28</f>
        <v>9.7454550421543669E-3</v>
      </c>
      <c r="D28">
        <f>'qx (tau) a'!D28-'qx (1) a'!D28</f>
        <v>1.0667725568621668E-2</v>
      </c>
      <c r="E28">
        <f>'qx (tau) a'!E28-'qx (1) a'!E28</f>
        <v>1.2387133652450037E-2</v>
      </c>
      <c r="F28">
        <f>'qx (tau) a'!F28-'qx (1) a'!F28</f>
        <v>1.1196506594052875E-2</v>
      </c>
      <c r="G28">
        <f>'qx (tau) a'!G28-'qx (1) a'!G28</f>
        <v>7.5407288105212638E-3</v>
      </c>
      <c r="H28">
        <f>'qx (tau) a'!H28-'qx (1) a'!H28</f>
        <v>7.4359786895927295E-3</v>
      </c>
      <c r="I28">
        <f>'qx (tau) a'!I28-'qx (1) a'!I28</f>
        <v>7.3596060325794447E-3</v>
      </c>
      <c r="J28">
        <f>'qx (tau) a'!J28-'qx (1) a'!J28</f>
        <v>8.4900407624147588E-3</v>
      </c>
      <c r="K28">
        <f>'qx (tau) a'!K28-'qx (1) a'!K28</f>
        <v>9.1294052244042887E-3</v>
      </c>
      <c r="L28">
        <f>'qx (tau) a'!L28-'qx (1) a'!L28</f>
        <v>8.187811464290904E-3</v>
      </c>
      <c r="M28">
        <f>'qx (tau) a'!M28-'qx (1) a'!M28</f>
        <v>8.4957617502363653E-3</v>
      </c>
      <c r="N28">
        <f>'qx (tau) a'!N28-'qx (1) a'!N28</f>
        <v>7.637422490285737E-3</v>
      </c>
      <c r="O28">
        <f>'qx (tau) a'!O28-'qx (1) a'!O28</f>
        <v>6.3882209626431137E-3</v>
      </c>
      <c r="P28">
        <f>'qx (tau) a'!P28-'qx (1) a'!P28</f>
        <v>6.0679955597786068E-3</v>
      </c>
      <c r="Q28">
        <f>'qx (tau) a'!Q28-'qx (1) a'!Q28</f>
        <v>5.8035748325464803E-3</v>
      </c>
      <c r="R28">
        <f>'qx (tau) a'!R28-'qx (1) a'!R28</f>
        <v>5.6345682009072764E-3</v>
      </c>
      <c r="S28">
        <f>'qx (tau) a'!S28-'qx (1) a'!S28</f>
        <v>5.2596055297120352E-3</v>
      </c>
      <c r="T28">
        <f>'qx (tau) a'!T28-'qx (1) a'!T28</f>
        <v>5.0695868685671679E-3</v>
      </c>
      <c r="U28">
        <f>'qx (tau) a'!U28-'qx (1) a'!U28</f>
        <v>4.7874486903765178E-3</v>
      </c>
      <c r="V28">
        <f>'qx (tau) a'!V28-'qx (1) a'!V28</f>
        <v>4.559056796461949E-3</v>
      </c>
      <c r="W28">
        <f>'qx (tau) a'!W28-'qx (1) a'!W28</f>
        <v>4.3524424688958013E-3</v>
      </c>
      <c r="X28">
        <f>'qx (tau) a'!X28-'qx (1) a'!X28</f>
        <v>4.0800728941653777E-3</v>
      </c>
      <c r="Y28">
        <f>'qx (tau) a'!Y28-'qx (1) a'!Y28</f>
        <v>3.9010936327640564E-3</v>
      </c>
      <c r="Z28">
        <f>'qx (tau) a'!Z28-'qx (1) a'!Z28</f>
        <v>3.722794223076001E-3</v>
      </c>
      <c r="AA28">
        <f>'qx (tau) a'!AA28-'qx (1) a'!AA28</f>
        <v>3.5567850824767757E-3</v>
      </c>
      <c r="AB28">
        <f>'qx (tau) a'!AB28-'qx (1) a'!AB28</f>
        <v>3.4559292266062619E-3</v>
      </c>
      <c r="AC28">
        <f>'qx (tau) a'!AC28-'qx (1) a'!AC28</f>
        <v>3.2815148039476646E-3</v>
      </c>
      <c r="AD28">
        <f>'qx (tau) a'!AD28-'qx (1) a'!AD28</f>
        <v>3.1641695640523331E-3</v>
      </c>
      <c r="AE28">
        <f>'qx (tau) a'!AE28-'qx (1) a'!AE28</f>
        <v>3.1231731798880761E-3</v>
      </c>
    </row>
    <row r="29" spans="1:31">
      <c r="A29">
        <v>28</v>
      </c>
      <c r="B29">
        <f>'qx (tau) a'!B29-'qx (1) a'!B29</f>
        <v>1.1506064577636518E-2</v>
      </c>
      <c r="C29">
        <f>'qx (tau) a'!C29-'qx (1) a'!C29</f>
        <v>9.9117285114763264E-3</v>
      </c>
      <c r="D29">
        <f>'qx (tau) a'!D29-'qx (1) a'!D29</f>
        <v>1.0827635660787873E-2</v>
      </c>
      <c r="E29">
        <f>'qx (tau) a'!E29-'qx (1) a'!E29</f>
        <v>1.2526412921854638E-2</v>
      </c>
      <c r="F29">
        <f>'qx (tau) a'!F29-'qx (1) a'!F29</f>
        <v>1.1345997085797548E-2</v>
      </c>
      <c r="G29">
        <f>'qx (tau) a'!G29-'qx (1) a'!G29</f>
        <v>7.7358225613055245E-3</v>
      </c>
      <c r="H29">
        <f>'qx (tau) a'!H29-'qx (1) a'!H29</f>
        <v>7.6314818677643758E-3</v>
      </c>
      <c r="I29">
        <f>'qx (tau) a'!I29-'qx (1) a'!I29</f>
        <v>7.5524994404321611E-3</v>
      </c>
      <c r="J29">
        <f>'qx (tau) a'!J29-'qx (1) a'!J29</f>
        <v>8.6595037410360509E-3</v>
      </c>
      <c r="K29">
        <f>'qx (tau) a'!K29-'qx (1) a'!K29</f>
        <v>9.2814078437643242E-3</v>
      </c>
      <c r="L29">
        <f>'qx (tau) a'!L29-'qx (1) a'!L29</f>
        <v>8.3581862093902014E-3</v>
      </c>
      <c r="M29">
        <f>'qx (tau) a'!M29-'qx (1) a'!M29</f>
        <v>8.6513061341111953E-3</v>
      </c>
      <c r="N29">
        <f>'qx (tau) a'!N29-'qx (1) a'!N29</f>
        <v>7.8075289366895751E-3</v>
      </c>
      <c r="O29">
        <f>'qx (tau) a'!O29-'qx (1) a'!O29</f>
        <v>6.5745207068347439E-3</v>
      </c>
      <c r="P29">
        <f>'qx (tau) a'!P29-'qx (1) a'!P29</f>
        <v>6.2485761488977522E-3</v>
      </c>
      <c r="Q29">
        <f>'qx (tau) a'!Q29-'qx (1) a'!Q29</f>
        <v>5.9801157059952001E-3</v>
      </c>
      <c r="R29">
        <f>'qx (tau) a'!R29-'qx (1) a'!R29</f>
        <v>5.810278231418442E-3</v>
      </c>
      <c r="S29">
        <f>'qx (tau) a'!S29-'qx (1) a'!S29</f>
        <v>5.4271828146569825E-3</v>
      </c>
      <c r="T29">
        <f>'qx (tau) a'!T29-'qx (1) a'!T29</f>
        <v>5.2358213919901486E-3</v>
      </c>
      <c r="U29">
        <f>'qx (tau) a'!U29-'qx (1) a'!U29</f>
        <v>4.9466202529413836E-3</v>
      </c>
      <c r="V29">
        <f>'qx (tau) a'!V29-'qx (1) a'!V29</f>
        <v>4.7142263075762633E-3</v>
      </c>
      <c r="W29">
        <f>'qx (tau) a'!W29-'qx (1) a'!W29</f>
        <v>4.5041612618822776E-3</v>
      </c>
      <c r="X29">
        <f>'qx (tau) a'!X29-'qx (1) a'!X29</f>
        <v>4.2244206634194223E-3</v>
      </c>
      <c r="Y29">
        <f>'qx (tau) a'!Y29-'qx (1) a'!Y29</f>
        <v>4.0443713788742824E-3</v>
      </c>
      <c r="Z29">
        <f>'qx (tau) a'!Z29-'qx (1) a'!Z29</f>
        <v>3.8617615355982337E-3</v>
      </c>
      <c r="AA29">
        <f>'qx (tau) a'!AA29-'qx (1) a'!AA29</f>
        <v>3.6915828009392725E-3</v>
      </c>
      <c r="AB29">
        <f>'qx (tau) a'!AB29-'qx (1) a'!AB29</f>
        <v>3.5890175078060076E-3</v>
      </c>
      <c r="AC29">
        <f>'qx (tau) a'!AC29-'qx (1) a'!AC29</f>
        <v>3.4085230536889093E-3</v>
      </c>
      <c r="AD29">
        <f>'qx (tau) a'!AD29-'qx (1) a'!AD29</f>
        <v>3.2883679164356782E-3</v>
      </c>
      <c r="AE29">
        <f>'qx (tau) a'!AE29-'qx (1) a'!AE29</f>
        <v>3.2484815285901665E-3</v>
      </c>
    </row>
    <row r="30" spans="1:31">
      <c r="A30">
        <v>29</v>
      </c>
      <c r="B30">
        <f>'qx (tau) a'!B30-'qx (1) a'!B30</f>
        <v>1.1509714662259423E-2</v>
      </c>
      <c r="C30">
        <f>'qx (tau) a'!C30-'qx (1) a'!C30</f>
        <v>9.9680096657667368E-3</v>
      </c>
      <c r="D30">
        <f>'qx (tau) a'!D30-'qx (1) a'!D30</f>
        <v>1.0848926933273396E-2</v>
      </c>
      <c r="E30">
        <f>'qx (tau) a'!E30-'qx (1) a'!E30</f>
        <v>1.2524322750508807E-2</v>
      </c>
      <c r="F30">
        <f>'qx (tau) a'!F30-'qx (1) a'!F30</f>
        <v>1.1379229326308665E-2</v>
      </c>
      <c r="G30">
        <f>'qx (tau) a'!G30-'qx (1) a'!G30</f>
        <v>7.8523705586621417E-3</v>
      </c>
      <c r="H30">
        <f>'qx (tau) a'!H30-'qx (1) a'!H30</f>
        <v>7.7503999266753257E-3</v>
      </c>
      <c r="I30">
        <f>'qx (tau) a'!I30-'qx (1) a'!I30</f>
        <v>7.6712175214632521E-3</v>
      </c>
      <c r="J30">
        <f>'qx (tau) a'!J30-'qx (1) a'!J30</f>
        <v>8.7346594946535894E-3</v>
      </c>
      <c r="K30">
        <f>'qx (tau) a'!K30-'qx (1) a'!K30</f>
        <v>9.3382124875438458E-3</v>
      </c>
      <c r="L30">
        <f>'qx (tau) a'!L30-'qx (1) a'!L30</f>
        <v>8.4380731223661874E-3</v>
      </c>
      <c r="M30">
        <f>'qx (tau) a'!M30-'qx (1) a'!M30</f>
        <v>8.7198121507075597E-3</v>
      </c>
      <c r="N30">
        <f>'qx (tau) a'!N30-'qx (1) a'!N30</f>
        <v>7.8949775030473755E-3</v>
      </c>
      <c r="O30">
        <f>'qx (tau) a'!O30-'qx (1) a'!O30</f>
        <v>6.7035239791703605E-3</v>
      </c>
      <c r="P30">
        <f>'qx (tau) a'!P30-'qx (1) a'!P30</f>
        <v>6.3768709753373384E-3</v>
      </c>
      <c r="Q30">
        <f>'qx (tau) a'!Q30-'qx (1) a'!Q30</f>
        <v>6.1096703819482658E-3</v>
      </c>
      <c r="R30">
        <f>'qx (tau) a'!R30-'qx (1) a'!R30</f>
        <v>5.9442034536232348E-3</v>
      </c>
      <c r="S30">
        <f>'qx (tau) a'!S30-'qx (1) a'!S30</f>
        <v>5.5580358211784007E-3</v>
      </c>
      <c r="T30">
        <f>'qx (tau) a'!T30-'qx (1) a'!T30</f>
        <v>5.3701831381387597E-3</v>
      </c>
      <c r="U30">
        <f>'qx (tau) a'!U30-'qx (1) a'!U30</f>
        <v>5.0783000653033174E-3</v>
      </c>
      <c r="V30">
        <f>'qx (tau) a'!V30-'qx (1) a'!V30</f>
        <v>4.8458946859207506E-3</v>
      </c>
      <c r="W30">
        <f>'qx (tau) a'!W30-'qx (1) a'!W30</f>
        <v>4.6362284733927686E-3</v>
      </c>
      <c r="X30">
        <f>'qx (tau) a'!X30-'qx (1) a'!X30</f>
        <v>4.3522873811404697E-3</v>
      </c>
      <c r="Y30">
        <f>'qx (tau) a'!Y30-'qx (1) a'!Y30</f>
        <v>4.1736983576765706E-3</v>
      </c>
      <c r="Z30">
        <f>'qx (tau) a'!Z30-'qx (1) a'!Z30</f>
        <v>3.9894084362360515E-3</v>
      </c>
      <c r="AA30">
        <f>'qx (tau) a'!AA30-'qx (1) a'!AA30</f>
        <v>3.816960243963081E-3</v>
      </c>
      <c r="AB30">
        <f>'qx (tau) a'!AB30-'qx (1) a'!AB30</f>
        <v>3.7149350167894773E-3</v>
      </c>
      <c r="AC30">
        <f>'qx (tau) a'!AC30-'qx (1) a'!AC30</f>
        <v>3.5297207542416553E-3</v>
      </c>
      <c r="AD30">
        <f>'qx (tau) a'!AD30-'qx (1) a'!AD30</f>
        <v>3.4074660216645383E-3</v>
      </c>
      <c r="AE30">
        <f>'qx (tau) a'!AE30-'qx (1) a'!AE30</f>
        <v>3.3702195127493779E-3</v>
      </c>
    </row>
    <row r="31" spans="1:31">
      <c r="A31">
        <v>30</v>
      </c>
      <c r="B31">
        <f>'qx (tau) a'!B31-'qx (1) a'!B31</f>
        <v>1.1651938414088573E-2</v>
      </c>
      <c r="C31">
        <f>'qx (tau) a'!C31-'qx (1) a'!C31</f>
        <v>1.0172924008502929E-2</v>
      </c>
      <c r="D31">
        <f>'qx (tau) a'!D31-'qx (1) a'!D31</f>
        <v>1.1009597093719074E-2</v>
      </c>
      <c r="E31">
        <f>'qx (tau) a'!E31-'qx (1) a'!E31</f>
        <v>1.2652531121695818E-2</v>
      </c>
      <c r="F31">
        <f>'qx (tau) a'!F31-'qx (1) a'!F31</f>
        <v>1.1553421308699293E-2</v>
      </c>
      <c r="G31">
        <f>'qx (tau) a'!G31-'qx (1) a'!G31</f>
        <v>8.1334304513260274E-3</v>
      </c>
      <c r="H31">
        <f>'qx (tau) a'!H31-'qx (1) a'!H31</f>
        <v>8.0336488430055395E-3</v>
      </c>
      <c r="I31">
        <f>'qx (tau) a'!I31-'qx (1) a'!I31</f>
        <v>7.9526770602313512E-3</v>
      </c>
      <c r="J31">
        <f>'qx (tau) a'!J31-'qx (1) a'!J31</f>
        <v>8.9647169980357419E-3</v>
      </c>
      <c r="K31">
        <f>'qx (tau) a'!K31-'qx (1) a'!K31</f>
        <v>9.5429493383356271E-3</v>
      </c>
      <c r="L31">
        <f>'qx (tau) a'!L31-'qx (1) a'!L31</f>
        <v>8.6602320966178339E-3</v>
      </c>
      <c r="M31">
        <f>'qx (tau) a'!M31-'qx (1) a'!M31</f>
        <v>8.9238207851752415E-3</v>
      </c>
      <c r="N31">
        <f>'qx (tau) a'!N31-'qx (1) a'!N31</f>
        <v>8.1145988434224488E-3</v>
      </c>
      <c r="O31">
        <f>'qx (tau) a'!O31-'qx (1) a'!O31</f>
        <v>6.9654415791622808E-3</v>
      </c>
      <c r="P31">
        <f>'qx (tau) a'!P31-'qx (1) a'!P31</f>
        <v>6.6306896023775961E-3</v>
      </c>
      <c r="Q31">
        <f>'qx (tau) a'!Q31-'qx (1) a'!Q31</f>
        <v>6.3570586493676287E-3</v>
      </c>
      <c r="R31">
        <f>'qx (tau) a'!R31-'qx (1) a'!R31</f>
        <v>6.1887214685923085E-3</v>
      </c>
      <c r="S31">
        <f>'qx (tau) a'!S31-'qx (1) a'!S31</f>
        <v>5.7918095958167989E-3</v>
      </c>
      <c r="T31">
        <f>'qx (tau) a'!T31-'qx (1) a'!T31</f>
        <v>5.6001632735360957E-3</v>
      </c>
      <c r="U31">
        <f>'qx (tau) a'!U31-'qx (1) a'!U31</f>
        <v>5.2987760859099352E-3</v>
      </c>
      <c r="V31">
        <f>'qx (tau) a'!V31-'qx (1) a'!V31</f>
        <v>5.0603784207732868E-3</v>
      </c>
      <c r="W31">
        <f>'qx (tau) a'!W31-'qx (1) a'!W31</f>
        <v>4.8450303509739098E-3</v>
      </c>
      <c r="X31">
        <f>'qx (tau) a'!X31-'qx (1) a'!X31</f>
        <v>4.551587960357358E-3</v>
      </c>
      <c r="Y31">
        <f>'qx (tau) a'!Y31-'qx (1) a'!Y31</f>
        <v>4.3701887657716498E-3</v>
      </c>
      <c r="Z31">
        <f>'qx (tau) a'!Z31-'qx (1) a'!Z31</f>
        <v>4.1799085620499643E-3</v>
      </c>
      <c r="AA31">
        <f>'qx (tau) a'!AA31-'qx (1) a'!AA31</f>
        <v>4.0018611671779067E-3</v>
      </c>
      <c r="AB31">
        <f>'qx (tau) a'!AB31-'qx (1) a'!AB31</f>
        <v>3.8968762764319698E-3</v>
      </c>
      <c r="AC31">
        <f>'qx (tau) a'!AC31-'qx (1) a'!AC31</f>
        <v>3.7043823723036089E-3</v>
      </c>
      <c r="AD31">
        <f>'qx (tau) a'!AD31-'qx (1) a'!AD31</f>
        <v>3.5787873337743432E-3</v>
      </c>
      <c r="AE31">
        <f>'qx (tau) a'!AE31-'qx (1) a'!AE31</f>
        <v>3.5418708583798298E-3</v>
      </c>
    </row>
    <row r="32" spans="1:31">
      <c r="A32">
        <v>31</v>
      </c>
      <c r="B32">
        <f>'qx (tau) a'!B32-'qx (1) a'!B32</f>
        <v>1.1636038029071672E-2</v>
      </c>
      <c r="C32">
        <f>'qx (tau) a'!C32-'qx (1) a'!C32</f>
        <v>1.0210574763786404E-2</v>
      </c>
      <c r="D32">
        <f>'qx (tau) a'!D32-'qx (1) a'!D32</f>
        <v>1.1010787019637192E-2</v>
      </c>
      <c r="E32">
        <f>'qx (tau) a'!E32-'qx (1) a'!E32</f>
        <v>1.2606448126977069E-2</v>
      </c>
      <c r="F32">
        <f>'qx (tau) a'!F32-'qx (1) a'!F32</f>
        <v>1.1550831135331997E-2</v>
      </c>
      <c r="G32">
        <f>'qx (tau) a'!G32-'qx (1) a'!G32</f>
        <v>8.2425180342286485E-3</v>
      </c>
      <c r="H32">
        <f>'qx (tau) a'!H32-'qx (1) a'!H32</f>
        <v>8.1462463825168301E-3</v>
      </c>
      <c r="I32">
        <f>'qx (tau) a'!I32-'qx (1) a'!I32</f>
        <v>8.0660647101243425E-3</v>
      </c>
      <c r="J32">
        <f>'qx (tau) a'!J32-'qx (1) a'!J32</f>
        <v>9.0381326660500215E-3</v>
      </c>
      <c r="K32">
        <f>'qx (tau) a'!K32-'qx (1) a'!K32</f>
        <v>9.5938235490068899E-3</v>
      </c>
      <c r="L32">
        <f>'qx (tau) a'!L32-'qx (1) a'!L32</f>
        <v>8.7321182681556753E-3</v>
      </c>
      <c r="M32">
        <f>'qx (tau) a'!M32-'qx (1) a'!M32</f>
        <v>8.9757057764008902E-3</v>
      </c>
      <c r="N32">
        <f>'qx (tau) a'!N32-'qx (1) a'!N32</f>
        <v>8.1918463904933347E-3</v>
      </c>
      <c r="O32">
        <f>'qx (tau) a'!O32-'qx (1) a'!O32</f>
        <v>7.0833737136739815E-3</v>
      </c>
      <c r="P32">
        <f>'qx (tau) a'!P32-'qx (1) a'!P32</f>
        <v>6.7478827771403748E-3</v>
      </c>
      <c r="Q32">
        <f>'qx (tau) a'!Q32-'qx (1) a'!Q32</f>
        <v>6.4751622993040343E-3</v>
      </c>
      <c r="R32">
        <f>'qx (tau) a'!R32-'qx (1) a'!R32</f>
        <v>6.3108752195799415E-3</v>
      </c>
      <c r="S32">
        <f>'qx (tau) a'!S32-'qx (1) a'!S32</f>
        <v>5.9114418439027098E-3</v>
      </c>
      <c r="T32">
        <f>'qx (tau) a'!T32-'qx (1) a'!T32</f>
        <v>5.722223753246841E-3</v>
      </c>
      <c r="U32">
        <f>'qx (tau) a'!U32-'qx (1) a'!U32</f>
        <v>5.4187247360440475E-3</v>
      </c>
      <c r="V32">
        <f>'qx (tau) a'!V32-'qx (1) a'!V32</f>
        <v>5.1803957269718481E-3</v>
      </c>
      <c r="W32">
        <f>'qx (tau) a'!W32-'qx (1) a'!W32</f>
        <v>4.9652870253898045E-3</v>
      </c>
      <c r="X32">
        <f>'qx (tau) a'!X32-'qx (1) a'!X32</f>
        <v>4.6685743316792899E-3</v>
      </c>
      <c r="Y32">
        <f>'qx (tau) a'!Y32-'qx (1) a'!Y32</f>
        <v>4.4884151195865767E-3</v>
      </c>
      <c r="Z32">
        <f>'qx (tau) a'!Z32-'qx (1) a'!Z32</f>
        <v>4.2967545628542232E-3</v>
      </c>
      <c r="AA32">
        <f>'qx (tau) a'!AA32-'qx (1) a'!AA32</f>
        <v>4.1169078487958248E-3</v>
      </c>
      <c r="AB32">
        <f>'qx (tau) a'!AB32-'qx (1) a'!AB32</f>
        <v>4.0120736047637093E-3</v>
      </c>
      <c r="AC32">
        <f>'qx (tau) a'!AC32-'qx (1) a'!AC32</f>
        <v>3.8158098751946922E-3</v>
      </c>
      <c r="AD32">
        <f>'qx (tau) a'!AD32-'qx (1) a'!AD32</f>
        <v>3.6891847965165618E-3</v>
      </c>
      <c r="AE32">
        <f>'qx (tau) a'!AE32-'qx (1) a'!AE32</f>
        <v>3.6540882247397236E-3</v>
      </c>
    </row>
    <row r="33" spans="1:31">
      <c r="A33">
        <v>32</v>
      </c>
      <c r="B33">
        <f>'qx (tau) a'!B33-'qx (1) a'!B33</f>
        <v>1.1874394267485558E-2</v>
      </c>
      <c r="C33">
        <f>'qx (tau) a'!C33-'qx (1) a'!C33</f>
        <v>1.0475470343808375E-2</v>
      </c>
      <c r="D33">
        <f>'qx (tau) a'!D33-'qx (1) a'!D33</f>
        <v>1.1269113250858723E-2</v>
      </c>
      <c r="E33">
        <f>'qx (tau) a'!E33-'qx (1) a'!E33</f>
        <v>1.2795120597849648E-2</v>
      </c>
      <c r="F33">
        <f>'qx (tau) a'!F33-'qx (1) a'!F33</f>
        <v>1.1766646131146719E-2</v>
      </c>
      <c r="G33">
        <f>'qx (tau) a'!G33-'qx (1) a'!G33</f>
        <v>8.5577701571184096E-3</v>
      </c>
      <c r="H33">
        <f>'qx (tau) a'!H33-'qx (1) a'!H33</f>
        <v>8.4642377445287766E-3</v>
      </c>
      <c r="I33">
        <f>'qx (tau) a'!I33-'qx (1) a'!I33</f>
        <v>8.383116738797363E-3</v>
      </c>
      <c r="J33">
        <f>'qx (tau) a'!J33-'qx (1) a'!J33</f>
        <v>9.3341252375541747E-3</v>
      </c>
      <c r="K33">
        <f>'qx (tau) a'!K33-'qx (1) a'!K33</f>
        <v>9.8588353647553559E-3</v>
      </c>
      <c r="L33">
        <f>'qx (tau) a'!L33-'qx (1) a'!L33</f>
        <v>9.0219334644117723E-3</v>
      </c>
      <c r="M33">
        <f>'qx (tau) a'!M33-'qx (1) a'!M33</f>
        <v>9.2339392438573718E-3</v>
      </c>
      <c r="N33">
        <f>'qx (tau) a'!N33-'qx (1) a'!N33</f>
        <v>8.4736638621521494E-3</v>
      </c>
      <c r="O33">
        <f>'qx (tau) a'!O33-'qx (1) a'!O33</f>
        <v>7.3809749824048808E-3</v>
      </c>
      <c r="P33">
        <f>'qx (tau) a'!P33-'qx (1) a'!P33</f>
        <v>7.037915891753772E-3</v>
      </c>
      <c r="Q33">
        <f>'qx (tau) a'!Q33-'qx (1) a'!Q33</f>
        <v>6.7591748741885026E-3</v>
      </c>
      <c r="R33">
        <f>'qx (tau) a'!R33-'qx (1) a'!R33</f>
        <v>6.592547314375064E-3</v>
      </c>
      <c r="S33">
        <f>'qx (tau) a'!S33-'qx (1) a'!S33</f>
        <v>6.1836095521959414E-3</v>
      </c>
      <c r="T33">
        <f>'qx (tau) a'!T33-'qx (1) a'!T33</f>
        <v>5.991187217436582E-3</v>
      </c>
      <c r="U33">
        <f>'qx (tau) a'!U33-'qx (1) a'!U33</f>
        <v>5.6785537472263314E-3</v>
      </c>
      <c r="V33">
        <f>'qx (tau) a'!V33-'qx (1) a'!V33</f>
        <v>5.4344521327209698E-3</v>
      </c>
      <c r="W33">
        <f>'qx (tau) a'!W33-'qx (1) a'!W33</f>
        <v>5.2142513159766949E-3</v>
      </c>
      <c r="X33">
        <f>'qx (tau) a'!X33-'qx (1) a'!X33</f>
        <v>4.9078469555253164E-3</v>
      </c>
      <c r="Y33">
        <f>'qx (tau) a'!Y33-'qx (1) a'!Y33</f>
        <v>4.7256877278723649E-3</v>
      </c>
      <c r="Z33">
        <f>'qx (tau) a'!Z33-'qx (1) a'!Z33</f>
        <v>4.5277469430725576E-3</v>
      </c>
      <c r="AA33">
        <f>'qx (tau) a'!AA33-'qx (1) a'!AA33</f>
        <v>4.3420709867818931E-3</v>
      </c>
      <c r="AB33">
        <f>'qx (tau) a'!AB33-'qx (1) a'!AB33</f>
        <v>4.2348472846772166E-3</v>
      </c>
      <c r="AC33">
        <f>'qx (tau) a'!AC33-'qx (1) a'!AC33</f>
        <v>4.0311138564222554E-3</v>
      </c>
      <c r="AD33">
        <f>'qx (tau) a'!AD33-'qx (1) a'!AD33</f>
        <v>3.9005787925557181E-3</v>
      </c>
      <c r="AE33">
        <f>'qx (tau) a'!AE33-'qx (1) a'!AE33</f>
        <v>3.8658022229158605E-3</v>
      </c>
    </row>
    <row r="34" spans="1:31">
      <c r="A34">
        <v>33</v>
      </c>
      <c r="B34">
        <f>'qx (tau) a'!B34-'qx (1) a'!B34</f>
        <v>1.208107971784605E-2</v>
      </c>
      <c r="C34">
        <f>'qx (tau) a'!C34-'qx (1) a'!C34</f>
        <v>1.0684344694983701E-2</v>
      </c>
      <c r="D34">
        <f>'qx (tau) a'!D34-'qx (1) a'!D34</f>
        <v>1.1496287399438945E-2</v>
      </c>
      <c r="E34">
        <f>'qx (tau) a'!E34-'qx (1) a'!E34</f>
        <v>1.2942730233337311E-2</v>
      </c>
      <c r="F34">
        <f>'qx (tau) a'!F34-'qx (1) a'!F34</f>
        <v>1.1920436813133369E-2</v>
      </c>
      <c r="G34">
        <f>'qx (tau) a'!G34-'qx (1) a'!G34</f>
        <v>8.7971570321211546E-3</v>
      </c>
      <c r="H34">
        <f>'qx (tau) a'!H34-'qx (1) a'!H34</f>
        <v>8.7064740854977691E-3</v>
      </c>
      <c r="I34">
        <f>'qx (tau) a'!I34-'qx (1) a'!I34</f>
        <v>8.6258034320403302E-3</v>
      </c>
      <c r="J34">
        <f>'qx (tau) a'!J34-'qx (1) a'!J34</f>
        <v>9.5756235936624075E-3</v>
      </c>
      <c r="K34">
        <f>'qx (tau) a'!K34-'qx (1) a'!K34</f>
        <v>1.0068102511354388E-2</v>
      </c>
      <c r="L34">
        <f>'qx (tau) a'!L34-'qx (1) a'!L34</f>
        <v>9.2616941792895043E-3</v>
      </c>
      <c r="M34">
        <f>'qx (tau) a'!M34-'qx (1) a'!M34</f>
        <v>9.4454585747882139E-3</v>
      </c>
      <c r="N34">
        <f>'qx (tau) a'!N34-'qx (1) a'!N34</f>
        <v>8.7084165865209881E-3</v>
      </c>
      <c r="O34">
        <f>'qx (tau) a'!O34-'qx (1) a'!O34</f>
        <v>7.6150993825195752E-3</v>
      </c>
      <c r="P34">
        <f>'qx (tau) a'!P34-'qx (1) a'!P34</f>
        <v>7.267491893722864E-3</v>
      </c>
      <c r="Q34">
        <f>'qx (tau) a'!Q34-'qx (1) a'!Q34</f>
        <v>6.9856510682829416E-3</v>
      </c>
      <c r="R34">
        <f>'qx (tau) a'!R34-'qx (1) a'!R34</f>
        <v>6.8195734515087625E-3</v>
      </c>
      <c r="S34">
        <f>'qx (tau) a'!S34-'qx (1) a'!S34</f>
        <v>6.4045019524281467E-3</v>
      </c>
      <c r="T34">
        <f>'qx (tau) a'!T34-'qx (1) a'!T34</f>
        <v>6.2115467151387426E-3</v>
      </c>
      <c r="U34">
        <f>'qx (tau) a'!U34-'qx (1) a'!U34</f>
        <v>5.8932393883356802E-3</v>
      </c>
      <c r="V34">
        <f>'qx (tau) a'!V34-'qx (1) a'!V34</f>
        <v>5.6464654061467411E-3</v>
      </c>
      <c r="W34">
        <f>'qx (tau) a'!W34-'qx (1) a'!W34</f>
        <v>5.423743108485383E-3</v>
      </c>
      <c r="X34">
        <f>'qx (tau) a'!X34-'qx (1) a'!X34</f>
        <v>5.1105577329545234E-3</v>
      </c>
      <c r="Y34">
        <f>'qx (tau) a'!Y34-'qx (1) a'!Y34</f>
        <v>4.9282384744728444E-3</v>
      </c>
      <c r="Z34">
        <f>'qx (tau) a'!Z34-'qx (1) a'!Z34</f>
        <v>4.7262074640037153E-3</v>
      </c>
      <c r="AA34">
        <f>'qx (tau) a'!AA34-'qx (1) a'!AA34</f>
        <v>4.536512652544916E-3</v>
      </c>
      <c r="AB34">
        <f>'qx (tau) a'!AB34-'qx (1) a'!AB34</f>
        <v>4.4280390310344371E-3</v>
      </c>
      <c r="AC34">
        <f>'qx (tau) a'!AC34-'qx (1) a'!AC34</f>
        <v>4.2182762004968951E-3</v>
      </c>
      <c r="AD34">
        <f>'qx (tau) a'!AD34-'qx (1) a'!AD34</f>
        <v>4.0853809595227221E-3</v>
      </c>
      <c r="AE34">
        <f>'qx (tau) a'!AE34-'qx (1) a'!AE34</f>
        <v>4.0518043109700813E-3</v>
      </c>
    </row>
    <row r="35" spans="1:31">
      <c r="A35">
        <v>34</v>
      </c>
      <c r="B35">
        <f>'qx (tau) a'!B35-'qx (1) a'!B35</f>
        <v>1.230711570022555E-2</v>
      </c>
      <c r="C35">
        <f>'qx (tau) a'!C35-'qx (1) a'!C35</f>
        <v>1.0908019404076487E-2</v>
      </c>
      <c r="D35">
        <f>'qx (tau) a'!D35-'qx (1) a'!D35</f>
        <v>1.1741392808840323E-2</v>
      </c>
      <c r="E35">
        <f>'qx (tau) a'!E35-'qx (1) a'!E35</f>
        <v>1.3112751426428319E-2</v>
      </c>
      <c r="F35">
        <f>'qx (tau) a'!F35-'qx (1) a'!F35</f>
        <v>1.2088438600832412E-2</v>
      </c>
      <c r="G35">
        <f>'qx (tau) a'!G35-'qx (1) a'!G35</f>
        <v>9.0448842580452167E-3</v>
      </c>
      <c r="H35">
        <f>'qx (tau) a'!H35-'qx (1) a'!H35</f>
        <v>8.9572608850092411E-3</v>
      </c>
      <c r="I35">
        <f>'qx (tau) a'!I35-'qx (1) a'!I35</f>
        <v>8.8773607346890101E-3</v>
      </c>
      <c r="J35">
        <f>'qx (tau) a'!J35-'qx (1) a'!J35</f>
        <v>9.8295031503502391E-3</v>
      </c>
      <c r="K35">
        <f>'qx (tau) a'!K35-'qx (1) a'!K35</f>
        <v>1.0292681145338239E-2</v>
      </c>
      <c r="L35">
        <f>'qx (tau) a'!L35-'qx (1) a'!L35</f>
        <v>9.517276036235903E-3</v>
      </c>
      <c r="M35">
        <f>'qx (tau) a'!M35-'qx (1) a'!M35</f>
        <v>9.677169641790502E-3</v>
      </c>
      <c r="N35">
        <f>'qx (tau) a'!N35-'qx (1) a'!N35</f>
        <v>8.9614912159958256E-3</v>
      </c>
      <c r="O35">
        <f>'qx (tau) a'!O35-'qx (1) a'!O35</f>
        <v>7.8627155919734262E-3</v>
      </c>
      <c r="P35">
        <f>'qx (tau) a'!P35-'qx (1) a'!P35</f>
        <v>7.5091796452108877E-3</v>
      </c>
      <c r="Q35">
        <f>'qx (tau) a'!Q35-'qx (1) a'!Q35</f>
        <v>7.2248288121770695E-3</v>
      </c>
      <c r="R35">
        <f>'qx (tau) a'!R35-'qx (1) a'!R35</f>
        <v>7.0598204932024178E-3</v>
      </c>
      <c r="S35">
        <f>'qx (tau) a'!S35-'qx (1) a'!S35</f>
        <v>6.6388359716126515E-3</v>
      </c>
      <c r="T35">
        <f>'qx (tau) a'!T35-'qx (1) a'!T35</f>
        <v>6.4463570576040307E-3</v>
      </c>
      <c r="U35">
        <f>'qx (tau) a'!U35-'qx (1) a'!U35</f>
        <v>6.122715883615959E-3</v>
      </c>
      <c r="V35">
        <f>'qx (tau) a'!V35-'qx (1) a'!V35</f>
        <v>5.8740396962934779E-3</v>
      </c>
      <c r="W35">
        <f>'qx (tau) a'!W35-'qx (1) a'!W35</f>
        <v>5.6496258519998961E-3</v>
      </c>
      <c r="X35">
        <f>'qx (tau) a'!X35-'qx (1) a'!X35</f>
        <v>5.329879358638023E-3</v>
      </c>
      <c r="Y35">
        <f>'qx (tau) a'!Y35-'qx (1) a'!Y35</f>
        <v>5.1480003065907907E-3</v>
      </c>
      <c r="Z35">
        <f>'qx (tau) a'!Z35-'qx (1) a'!Z35</f>
        <v>4.9420791754310744E-3</v>
      </c>
      <c r="AA35">
        <f>'qx (tau) a'!AA35-'qx (1) a'!AA35</f>
        <v>4.7486247489389628E-3</v>
      </c>
      <c r="AB35">
        <f>'qx (tau) a'!AB35-'qx (1) a'!AB35</f>
        <v>4.6393720484805313E-3</v>
      </c>
      <c r="AC35">
        <f>'qx (tau) a'!AC35-'qx (1) a'!AC35</f>
        <v>4.4232598142371453E-3</v>
      </c>
      <c r="AD35">
        <f>'qx (tau) a'!AD35-'qx (1) a'!AD35</f>
        <v>4.2882145168257352E-3</v>
      </c>
      <c r="AE35">
        <f>'qx (tau) a'!AE35-'qx (1) a'!AE35</f>
        <v>4.2563974339584016E-3</v>
      </c>
    </row>
    <row r="36" spans="1:31">
      <c r="A36">
        <v>35</v>
      </c>
      <c r="B36">
        <f>'qx (tau) a'!B36-'qx (1) a'!B36</f>
        <v>1.258014287762501E-2</v>
      </c>
      <c r="C36">
        <f>'qx (tau) a'!C36-'qx (1) a'!C36</f>
        <v>1.117677505712333E-2</v>
      </c>
      <c r="D36">
        <f>'qx (tau) a'!D36-'qx (1) a'!D36</f>
        <v>1.2033211107291443E-2</v>
      </c>
      <c r="E36">
        <f>'qx (tau) a'!E36-'qx (1) a'!E36</f>
        <v>1.3332495848116301E-2</v>
      </c>
      <c r="F36">
        <f>'qx (tau) a'!F36-'qx (1) a'!F36</f>
        <v>1.2303643435323888E-2</v>
      </c>
      <c r="G36">
        <f>'qx (tau) a'!G36-'qx (1) a'!G36</f>
        <v>9.334214583136359E-3</v>
      </c>
      <c r="H36">
        <f>'qx (tau) a'!H36-'qx (1) a'!H36</f>
        <v>9.2487904557865992E-3</v>
      </c>
      <c r="I36">
        <f>'qx (tau) a'!I36-'qx (1) a'!I36</f>
        <v>9.1694306370488105E-3</v>
      </c>
      <c r="J36">
        <f>'qx (tau) a'!J36-'qx (1) a'!J36</f>
        <v>1.0125115642638023E-2</v>
      </c>
      <c r="K36">
        <f>'qx (tau) a'!K36-'qx (1) a'!K36</f>
        <v>1.0559863116062806E-2</v>
      </c>
      <c r="L36">
        <f>'qx (tau) a'!L36-'qx (1) a'!L36</f>
        <v>9.8152018770835282E-3</v>
      </c>
      <c r="M36">
        <f>'qx (tau) a'!M36-'qx (1) a'!M36</f>
        <v>9.9536947817538031E-3</v>
      </c>
      <c r="N36">
        <f>'qx (tau) a'!N36-'qx (1) a'!N36</f>
        <v>9.2580301243801785E-3</v>
      </c>
      <c r="O36">
        <f>'qx (tau) a'!O36-'qx (1) a'!O36</f>
        <v>8.1523258225594183E-3</v>
      </c>
      <c r="P36">
        <f>'qx (tau) a'!P36-'qx (1) a'!P36</f>
        <v>7.7911615864505483E-3</v>
      </c>
      <c r="Q36">
        <f>'qx (tau) a'!Q36-'qx (1) a'!Q36</f>
        <v>7.5023608027436654E-3</v>
      </c>
      <c r="R36">
        <f>'qx (tau) a'!R36-'qx (1) a'!R36</f>
        <v>7.3385625321452696E-3</v>
      </c>
      <c r="S36">
        <f>'qx (tau) a'!S36-'qx (1) a'!S36</f>
        <v>6.9116336092222234E-3</v>
      </c>
      <c r="T36">
        <f>'qx (tau) a'!T36-'qx (1) a'!T36</f>
        <v>6.7194007442597454E-3</v>
      </c>
      <c r="U36">
        <f>'qx (tau) a'!U36-'qx (1) a'!U36</f>
        <v>6.3899455757732903E-3</v>
      </c>
      <c r="V36">
        <f>'qx (tau) a'!V36-'qx (1) a'!V36</f>
        <v>6.1390966202014641E-3</v>
      </c>
      <c r="W36">
        <f>'qx (tau) a'!W36-'qx (1) a'!W36</f>
        <v>5.9131107550859686E-3</v>
      </c>
      <c r="X36">
        <f>'qx (tau) a'!X36-'qx (1) a'!X36</f>
        <v>5.5861629744595872E-3</v>
      </c>
      <c r="Y36">
        <f>'qx (tau) a'!Y36-'qx (1) a'!Y36</f>
        <v>5.4051040324676024E-3</v>
      </c>
      <c r="Z36">
        <f>'qx (tau) a'!Z36-'qx (1) a'!Z36</f>
        <v>5.1946823904814232E-3</v>
      </c>
      <c r="AA36">
        <f>'qx (tau) a'!AA36-'qx (1) a'!AA36</f>
        <v>4.996799447598948E-3</v>
      </c>
      <c r="AB36">
        <f>'qx (tau) a'!AB36-'qx (1) a'!AB36</f>
        <v>4.8870171170415921E-3</v>
      </c>
      <c r="AC36">
        <f>'qx (tau) a'!AC36-'qx (1) a'!AC36</f>
        <v>4.6639256709120943E-3</v>
      </c>
      <c r="AD36">
        <f>'qx (tau) a'!AD36-'qx (1) a'!AD36</f>
        <v>4.5256205915207015E-3</v>
      </c>
      <c r="AE36">
        <f>'qx (tau) a'!AE36-'qx (1) a'!AE36</f>
        <v>4.495613355732197E-3</v>
      </c>
    </row>
    <row r="37" spans="1:31">
      <c r="A37">
        <v>36</v>
      </c>
      <c r="B37">
        <f>'qx (tau) a'!B37-'qx (1) a'!B37</f>
        <v>1.2844679850702001E-2</v>
      </c>
      <c r="C37">
        <f>'qx (tau) a'!C37-'qx (1) a'!C37</f>
        <v>1.1439170540585011E-2</v>
      </c>
      <c r="D37">
        <f>'qx (tau) a'!D37-'qx (1) a'!D37</f>
        <v>1.2318648840280617E-2</v>
      </c>
      <c r="E37">
        <f>'qx (tau) a'!E37-'qx (1) a'!E37</f>
        <v>1.3550430206455584E-2</v>
      </c>
      <c r="F37">
        <f>'qx (tau) a'!F37-'qx (1) a'!F37</f>
        <v>1.2517518287189965E-2</v>
      </c>
      <c r="G37">
        <f>'qx (tau) a'!G37-'qx (1) a'!G37</f>
        <v>9.6183844851639427E-3</v>
      </c>
      <c r="H37">
        <f>'qx (tau) a'!H37-'qx (1) a'!H37</f>
        <v>9.5346496335699353E-3</v>
      </c>
      <c r="I37">
        <f>'qx (tau) a'!I37-'qx (1) a'!I37</f>
        <v>9.4547403542228677E-3</v>
      </c>
      <c r="J37">
        <f>'qx (tau) a'!J37-'qx (1) a'!J37</f>
        <v>1.0414127802047382E-2</v>
      </c>
      <c r="K37">
        <f>'qx (tau) a'!K37-'qx (1) a'!K37</f>
        <v>1.0821354627180237E-2</v>
      </c>
      <c r="L37">
        <f>'qx (tau) a'!L37-'qx (1) a'!L37</f>
        <v>1.0106186975401195E-2</v>
      </c>
      <c r="M37">
        <f>'qx (tau) a'!M37-'qx (1) a'!M37</f>
        <v>1.0225599693115484E-2</v>
      </c>
      <c r="N37">
        <f>'qx (tau) a'!N37-'qx (1) a'!N37</f>
        <v>9.5494085571236863E-3</v>
      </c>
      <c r="O37">
        <f>'qx (tau) a'!O37-'qx (1) a'!O37</f>
        <v>8.4354854137486182E-3</v>
      </c>
      <c r="P37">
        <f>'qx (tau) a'!P37-'qx (1) a'!P37</f>
        <v>8.067693052989126E-3</v>
      </c>
      <c r="Q37">
        <f>'qx (tau) a'!Q37-'qx (1) a'!Q37</f>
        <v>7.7723217215961279E-3</v>
      </c>
      <c r="R37">
        <f>'qx (tau) a'!R37-'qx (1) a'!R37</f>
        <v>7.6069031774662361E-3</v>
      </c>
      <c r="S37">
        <f>'qx (tau) a'!S37-'qx (1) a'!S37</f>
        <v>7.1739502595250344E-3</v>
      </c>
      <c r="T37">
        <f>'qx (tau) a'!T37-'qx (1) a'!T37</f>
        <v>6.980543410353905E-3</v>
      </c>
      <c r="U37">
        <f>'qx (tau) a'!U37-'qx (1) a'!U37</f>
        <v>6.6453339355423881E-3</v>
      </c>
      <c r="V37">
        <f>'qx (tau) a'!V37-'qx (1) a'!V37</f>
        <v>6.3921425373873794E-3</v>
      </c>
      <c r="W37">
        <f>'qx (tau) a'!W37-'qx (1) a'!W37</f>
        <v>6.1643750938637958E-3</v>
      </c>
      <c r="X37">
        <f>'qx (tau) a'!X37-'qx (1) a'!X37</f>
        <v>5.8312161871880812E-3</v>
      </c>
      <c r="Y37">
        <f>'qx (tau) a'!Y37-'qx (1) a'!Y37</f>
        <v>5.6506371460860981E-3</v>
      </c>
      <c r="Z37">
        <f>'qx (tau) a'!Z37-'qx (1) a'!Z37</f>
        <v>5.4360653774625433E-3</v>
      </c>
      <c r="AA37">
        <f>'qx (tau) a'!AA37-'qx (1) a'!AA37</f>
        <v>5.2342834056357092E-3</v>
      </c>
      <c r="AB37">
        <f>'qx (tau) a'!AB37-'qx (1) a'!AB37</f>
        <v>5.1235314415544906E-3</v>
      </c>
      <c r="AC37">
        <f>'qx (tau) a'!AC37-'qx (1) a'!AC37</f>
        <v>4.8944206749233377E-3</v>
      </c>
      <c r="AD37">
        <f>'qx (tau) a'!AD37-'qx (1) a'!AD37</f>
        <v>4.7536557259216924E-3</v>
      </c>
      <c r="AE37">
        <f>'qx (tau) a'!AE37-'qx (1) a'!AE37</f>
        <v>4.7245583790958175E-3</v>
      </c>
    </row>
    <row r="38" spans="1:31">
      <c r="A38">
        <v>37</v>
      </c>
      <c r="B38">
        <f>'qx (tau) a'!B38-'qx (1) a'!B38</f>
        <v>1.3059185475319857E-2</v>
      </c>
      <c r="C38">
        <f>'qx (tau) a'!C38-'qx (1) a'!C38</f>
        <v>1.165660508837784E-2</v>
      </c>
      <c r="D38">
        <f>'qx (tau) a'!D38-'qx (1) a'!D38</f>
        <v>1.2557553898247184E-2</v>
      </c>
      <c r="E38">
        <f>'qx (tau) a'!E38-'qx (1) a'!E38</f>
        <v>1.3726701876956418E-2</v>
      </c>
      <c r="F38">
        <f>'qx (tau) a'!F38-'qx (1) a'!F38</f>
        <v>1.2694600593695269E-2</v>
      </c>
      <c r="G38">
        <f>'qx (tau) a'!G38-'qx (1) a'!G38</f>
        <v>9.8617316674957222E-3</v>
      </c>
      <c r="H38">
        <f>'qx (tau) a'!H38-'qx (1) a'!H38</f>
        <v>9.7804762266650597E-3</v>
      </c>
      <c r="I38">
        <f>'qx (tau) a'!I38-'qx (1) a'!I38</f>
        <v>9.70082732408299E-3</v>
      </c>
      <c r="J38">
        <f>'qx (tau) a'!J38-'qx (1) a'!J38</f>
        <v>1.0662946804195765E-2</v>
      </c>
      <c r="K38">
        <f>'qx (tau) a'!K38-'qx (1) a'!K38</f>
        <v>1.1045013152385963E-2</v>
      </c>
      <c r="L38">
        <f>'qx (tau) a'!L38-'qx (1) a'!L38</f>
        <v>1.0359958858643293E-2</v>
      </c>
      <c r="M38">
        <f>'qx (tau) a'!M38-'qx (1) a'!M38</f>
        <v>1.0463311350613914E-2</v>
      </c>
      <c r="N38">
        <f>'qx (tau) a'!N38-'qx (1) a'!N38</f>
        <v>9.8102838582497052E-3</v>
      </c>
      <c r="O38">
        <f>'qx (tau) a'!O38-'qx (1) a'!O38</f>
        <v>8.691382466156734E-3</v>
      </c>
      <c r="P38">
        <f>'qx (tau) a'!P38-'qx (1) a'!P38</f>
        <v>8.3206917178871836E-3</v>
      </c>
      <c r="Q38">
        <f>'qx (tau) a'!Q38-'qx (1) a'!Q38</f>
        <v>8.0226706494446864E-3</v>
      </c>
      <c r="R38">
        <f>'qx (tau) a'!R38-'qx (1) a'!R38</f>
        <v>7.8572115951509765E-3</v>
      </c>
      <c r="S38">
        <f>'qx (tau) a'!S38-'qx (1) a'!S38</f>
        <v>7.4195351791847683E-3</v>
      </c>
      <c r="T38">
        <f>'qx (tau) a'!T38-'qx (1) a'!T38</f>
        <v>7.2274447751791053E-3</v>
      </c>
      <c r="U38">
        <f>'qx (tau) a'!U38-'qx (1) a'!U38</f>
        <v>6.8892017941300631E-3</v>
      </c>
      <c r="V38">
        <f>'qx (tau) a'!V38-'qx (1) a'!V38</f>
        <v>6.6361580159816783E-3</v>
      </c>
      <c r="W38">
        <f>'qx (tau) a'!W38-'qx (1) a'!W38</f>
        <v>6.4092488577052629E-3</v>
      </c>
      <c r="X38">
        <f>'qx (tau) a'!X38-'qx (1) a'!X38</f>
        <v>6.072268904185182E-3</v>
      </c>
      <c r="Y38">
        <f>'qx (tau) a'!Y38-'qx (1) a'!Y38</f>
        <v>5.8945501537134969E-3</v>
      </c>
      <c r="Z38">
        <f>'qx (tau) a'!Z38-'qx (1) a'!Z38</f>
        <v>5.6778481726832515E-3</v>
      </c>
      <c r="AA38">
        <f>'qx (tau) a'!AA38-'qx (1) a'!AA38</f>
        <v>5.4736573143540079E-3</v>
      </c>
      <c r="AB38">
        <f>'qx (tau) a'!AB38-'qx (1) a'!AB38</f>
        <v>5.3631963361845635E-3</v>
      </c>
      <c r="AC38">
        <f>'qx (tau) a'!AC38-'qx (1) a'!AC38</f>
        <v>5.1289063394285971E-3</v>
      </c>
      <c r="AD38">
        <f>'qx (tau) a'!AD38-'qx (1) a'!AD38</f>
        <v>4.986791242847597E-3</v>
      </c>
      <c r="AE38">
        <f>'qx (tau) a'!AE38-'qx (1) a'!AE38</f>
        <v>4.9593137185262991E-3</v>
      </c>
    </row>
    <row r="39" spans="1:31">
      <c r="A39">
        <v>38</v>
      </c>
      <c r="B39">
        <f>'qx (tau) a'!B39-'qx (1) a'!B39</f>
        <v>1.3369783691013423E-2</v>
      </c>
      <c r="C39">
        <f>'qx (tau) a'!C39-'qx (1) a'!C39</f>
        <v>1.1975371753647332E-2</v>
      </c>
      <c r="D39">
        <f>'qx (tau) a'!D39-'qx (1) a'!D39</f>
        <v>1.2895355014975143E-2</v>
      </c>
      <c r="E39">
        <f>'qx (tau) a'!E39-'qx (1) a'!E39</f>
        <v>1.4009560382117436E-2</v>
      </c>
      <c r="F39">
        <f>'qx (tau) a'!F39-'qx (1) a'!F39</f>
        <v>1.2984260739642149E-2</v>
      </c>
      <c r="G39">
        <f>'qx (tau) a'!G39-'qx (1) a'!G39</f>
        <v>1.0212766159212777E-2</v>
      </c>
      <c r="H39">
        <f>'qx (tau) a'!H39-'qx (1) a'!H39</f>
        <v>1.0133690076247119E-2</v>
      </c>
      <c r="I39">
        <f>'qx (tau) a'!I39-'qx (1) a'!I39</f>
        <v>1.0053311507738839E-2</v>
      </c>
      <c r="J39">
        <f>'qx (tau) a'!J39-'qx (1) a'!J39</f>
        <v>1.1015053695524408E-2</v>
      </c>
      <c r="K39">
        <f>'qx (tau) a'!K39-'qx (1) a'!K39</f>
        <v>1.1371119860883416E-2</v>
      </c>
      <c r="L39">
        <f>'qx (tau) a'!L39-'qx (1) a'!L39</f>
        <v>1.0711149158773024E-2</v>
      </c>
      <c r="M39">
        <f>'qx (tau) a'!M39-'qx (1) a'!M39</f>
        <v>1.0797271823473623E-2</v>
      </c>
      <c r="N39">
        <f>'qx (tau) a'!N39-'qx (1) a'!N39</f>
        <v>1.0164538266688436E-2</v>
      </c>
      <c r="O39">
        <f>'qx (tau) a'!O39-'qx (1) a'!O39</f>
        <v>9.0399486464100287E-3</v>
      </c>
      <c r="P39">
        <f>'qx (tau) a'!P39-'qx (1) a'!P39</f>
        <v>8.6643309020628372E-3</v>
      </c>
      <c r="Q39">
        <f>'qx (tau) a'!Q39-'qx (1) a'!Q39</f>
        <v>8.361059695080747E-3</v>
      </c>
      <c r="R39">
        <f>'qx (tau) a'!R39-'qx (1) a'!R39</f>
        <v>8.1930899171212893E-3</v>
      </c>
      <c r="S39">
        <f>'qx (tau) a'!S39-'qx (1) a'!S39</f>
        <v>7.74602821394604E-3</v>
      </c>
      <c r="T39">
        <f>'qx (tau) a'!T39-'qx (1) a'!T39</f>
        <v>7.5493231092534528E-3</v>
      </c>
      <c r="U39">
        <f>'qx (tau) a'!U39-'qx (1) a'!U39</f>
        <v>7.2048747067555013E-3</v>
      </c>
      <c r="V39">
        <f>'qx (tau) a'!V39-'qx (1) a'!V39</f>
        <v>6.9486977385788086E-3</v>
      </c>
      <c r="W39">
        <f>'qx (tau) a'!W39-'qx (1) a'!W39</f>
        <v>6.7199363440717495E-3</v>
      </c>
      <c r="X39">
        <f>'qx (tau) a'!X39-'qx (1) a'!X39</f>
        <v>6.3766351821761512E-3</v>
      </c>
      <c r="Y39">
        <f>'qx (tau) a'!Y39-'qx (1) a'!Y39</f>
        <v>6.2000864733497722E-3</v>
      </c>
      <c r="Z39">
        <f>'qx (tau) a'!Z39-'qx (1) a'!Z39</f>
        <v>5.9791544798091746E-3</v>
      </c>
      <c r="AA39">
        <f>'qx (tau) a'!AA39-'qx (1) a'!AA39</f>
        <v>5.7713048287598738E-3</v>
      </c>
      <c r="AB39">
        <f>'qx (tau) a'!AB39-'qx (1) a'!AB39</f>
        <v>5.6599743340380549E-3</v>
      </c>
      <c r="AC39">
        <f>'qx (tau) a'!AC39-'qx (1) a'!AC39</f>
        <v>5.4197452646310108E-3</v>
      </c>
      <c r="AD39">
        <f>'qx (tau) a'!AD39-'qx (1) a'!AD39</f>
        <v>5.2747203951813981E-3</v>
      </c>
      <c r="AE39">
        <f>'qx (tau) a'!AE39-'qx (1) a'!AE39</f>
        <v>5.2471425245763006E-3</v>
      </c>
    </row>
    <row r="40" spans="1:31">
      <c r="A40">
        <v>39</v>
      </c>
      <c r="B40">
        <f>'qx (tau) a'!B40-'qx (1) a'!B40</f>
        <v>1.3554198558878811E-2</v>
      </c>
      <c r="C40">
        <f>'qx (tau) a'!C40-'qx (1) a'!C40</f>
        <v>1.2169735838813648E-2</v>
      </c>
      <c r="D40">
        <f>'qx (tau) a'!D40-'qx (1) a'!D40</f>
        <v>1.3107028304923902E-2</v>
      </c>
      <c r="E40">
        <f>'qx (tau) a'!E40-'qx (1) a'!E40</f>
        <v>1.4173581195284606E-2</v>
      </c>
      <c r="F40">
        <f>'qx (tau) a'!F40-'qx (1) a'!F40</f>
        <v>1.3158172807253472E-2</v>
      </c>
      <c r="G40">
        <f>'qx (tau) a'!G40-'qx (1) a'!G40</f>
        <v>1.0442912331531119E-2</v>
      </c>
      <c r="H40">
        <f>'qx (tau) a'!H40-'qx (1) a'!H40</f>
        <v>1.0366765620753551E-2</v>
      </c>
      <c r="I40">
        <f>'qx (tau) a'!I40-'qx (1) a'!I40</f>
        <v>1.0287497730912006E-2</v>
      </c>
      <c r="J40">
        <f>'qx (tau) a'!J40-'qx (1) a'!J40</f>
        <v>1.1251211780761957E-2</v>
      </c>
      <c r="K40">
        <f>'qx (tau) a'!K40-'qx (1) a'!K40</f>
        <v>1.1586587735835808E-2</v>
      </c>
      <c r="L40">
        <f>'qx (tau) a'!L40-'qx (1) a'!L40</f>
        <v>1.0949719802030661E-2</v>
      </c>
      <c r="M40">
        <f>'qx (tau) a'!M40-'qx (1) a'!M40</f>
        <v>1.1023582455691641E-2</v>
      </c>
      <c r="N40">
        <f>'qx (tau) a'!N40-'qx (1) a'!N40</f>
        <v>1.0412612585626892E-2</v>
      </c>
      <c r="O40">
        <f>'qx (tau) a'!O40-'qx (1) a'!O40</f>
        <v>9.2880348222828899E-3</v>
      </c>
      <c r="P40">
        <f>'qx (tau) a'!P40-'qx (1) a'!P40</f>
        <v>8.9133392133884295E-3</v>
      </c>
      <c r="Q40">
        <f>'qx (tau) a'!Q40-'qx (1) a'!Q40</f>
        <v>8.6110584139311164E-3</v>
      </c>
      <c r="R40">
        <f>'qx (tau) a'!R40-'qx (1) a'!R40</f>
        <v>8.446968760020936E-3</v>
      </c>
      <c r="S40">
        <f>'qx (tau) a'!S40-'qx (1) a'!S40</f>
        <v>7.9973237442492011E-3</v>
      </c>
      <c r="T40">
        <f>'qx (tau) a'!T40-'qx (1) a'!T40</f>
        <v>7.7993748144196849E-3</v>
      </c>
      <c r="U40">
        <f>'qx (tau) a'!U40-'qx (1) a'!U40</f>
        <v>7.4523327139813141E-3</v>
      </c>
      <c r="V40">
        <f>'qx (tau) a'!V40-'qx (1) a'!V40</f>
        <v>7.1980136157729418E-3</v>
      </c>
      <c r="W40">
        <f>'qx (tau) a'!W40-'qx (1) a'!W40</f>
        <v>6.9716807259229468E-3</v>
      </c>
      <c r="X40">
        <f>'qx (tau) a'!X40-'qx (1) a'!X40</f>
        <v>6.6266486500857072E-3</v>
      </c>
      <c r="Y40">
        <f>'qx (tau) a'!Y40-'qx (1) a'!Y40</f>
        <v>6.4540299944545482E-3</v>
      </c>
      <c r="Z40">
        <f>'qx (tau) a'!Z40-'qx (1) a'!Z40</f>
        <v>6.2328177751708935E-3</v>
      </c>
      <c r="AA40">
        <f>'qx (tau) a'!AA40-'qx (1) a'!AA40</f>
        <v>6.0244496578632529E-3</v>
      </c>
      <c r="AB40">
        <f>'qx (tau) a'!AB40-'qx (1) a'!AB40</f>
        <v>5.9149501003722257E-3</v>
      </c>
      <c r="AC40">
        <f>'qx (tau) a'!AC40-'qx (1) a'!AC40</f>
        <v>5.6712619526855992E-3</v>
      </c>
      <c r="AD40">
        <f>'qx (tau) a'!AD40-'qx (1) a'!AD40</f>
        <v>5.5252970467390521E-3</v>
      </c>
      <c r="AE40">
        <f>'qx (tau) a'!AE40-'qx (1) a'!AE40</f>
        <v>5.4994991891614258E-3</v>
      </c>
    </row>
    <row r="41" spans="1:31">
      <c r="A41">
        <v>40</v>
      </c>
      <c r="B41">
        <f>'qx (tau) a'!B41-'qx (1) a'!B41</f>
        <v>1.3957199167004527E-2</v>
      </c>
      <c r="C41">
        <f>'qx (tau) a'!C41-'qx (1) a'!C41</f>
        <v>1.2572494288651509E-2</v>
      </c>
      <c r="D41">
        <f>'qx (tau) a'!D41-'qx (1) a'!D41</f>
        <v>1.3526514513931583E-2</v>
      </c>
      <c r="E41">
        <f>'qx (tau) a'!E41-'qx (1) a'!E41</f>
        <v>1.4548555838411871E-2</v>
      </c>
      <c r="F41">
        <f>'qx (tau) a'!F41-'qx (1) a'!F41</f>
        <v>1.3542729495782519E-2</v>
      </c>
      <c r="G41">
        <f>'qx (tau) a'!G41-'qx (1) a'!G41</f>
        <v>1.0881403156560188E-2</v>
      </c>
      <c r="H41">
        <f>'qx (tau) a'!H41-'qx (1) a'!H41</f>
        <v>1.0807815300731617E-2</v>
      </c>
      <c r="I41">
        <f>'qx (tau) a'!I41-'qx (1) a'!I41</f>
        <v>1.0727778117461607E-2</v>
      </c>
      <c r="J41">
        <f>'qx (tau) a'!J41-'qx (1) a'!J41</f>
        <v>1.1691885508273993E-2</v>
      </c>
      <c r="K41">
        <f>'qx (tau) a'!K41-'qx (1) a'!K41</f>
        <v>1.2006212102183772E-2</v>
      </c>
      <c r="L41">
        <f>'qx (tau) a'!L41-'qx (1) a'!L41</f>
        <v>1.138652756342191E-2</v>
      </c>
      <c r="M41">
        <f>'qx (tau) a'!M41-'qx (1) a'!M41</f>
        <v>1.1442990749769722E-2</v>
      </c>
      <c r="N41">
        <f>'qx (tau) a'!N41-'qx (1) a'!N41</f>
        <v>1.0846564741993628E-2</v>
      </c>
      <c r="O41">
        <f>'qx (tau) a'!O41-'qx (1) a'!O41</f>
        <v>9.716419688682405E-3</v>
      </c>
      <c r="P41">
        <f>'qx (tau) a'!P41-'qx (1) a'!P41</f>
        <v>9.3358972806939933E-3</v>
      </c>
      <c r="Q41">
        <f>'qx (tau) a'!Q41-'qx (1) a'!Q41</f>
        <v>9.0275462904627138E-3</v>
      </c>
      <c r="R41">
        <f>'qx (tau) a'!R41-'qx (1) a'!R41</f>
        <v>8.8610359231851114E-3</v>
      </c>
      <c r="S41">
        <f>'qx (tau) a'!S41-'qx (1) a'!S41</f>
        <v>8.4024352967722159E-3</v>
      </c>
      <c r="T41">
        <f>'qx (tau) a'!T41-'qx (1) a'!T41</f>
        <v>8.1967992965115873E-3</v>
      </c>
      <c r="U41">
        <f>'qx (tau) a'!U41-'qx (1) a'!U41</f>
        <v>7.8383707089708654E-3</v>
      </c>
      <c r="V41">
        <f>'qx (tau) a'!V41-'qx (1) a'!V41</f>
        <v>7.5776076717040518E-3</v>
      </c>
      <c r="W41">
        <f>'qx (tau) a'!W41-'qx (1) a'!W41</f>
        <v>7.3480519726600311E-3</v>
      </c>
      <c r="X41">
        <f>'qx (tau) a'!X41-'qx (1) a'!X41</f>
        <v>6.9952582281816661E-3</v>
      </c>
      <c r="Y41">
        <f>'qx (tau) a'!Y41-'qx (1) a'!Y41</f>
        <v>6.8234497892399638E-3</v>
      </c>
      <c r="Z41">
        <f>'qx (tau) a'!Z41-'qx (1) a'!Z41</f>
        <v>6.5967472601713168E-3</v>
      </c>
      <c r="AA41">
        <f>'qx (tau) a'!AA41-'qx (1) a'!AA41</f>
        <v>6.3842506279198491E-3</v>
      </c>
      <c r="AB41">
        <f>'qx (tau) a'!AB41-'qx (1) a'!AB41</f>
        <v>6.273472093762663E-3</v>
      </c>
      <c r="AC41">
        <f>'qx (tau) a'!AC41-'qx (1) a'!AC41</f>
        <v>6.0233848037035296E-3</v>
      </c>
      <c r="AD41">
        <f>'qx (tau) a'!AD41-'qx (1) a'!AD41</f>
        <v>5.8746104125723371E-3</v>
      </c>
      <c r="AE41">
        <f>'qx (tau) a'!AE41-'qx (1) a'!AE41</f>
        <v>5.8476517949128462E-3</v>
      </c>
    </row>
    <row r="42" spans="1:31">
      <c r="A42">
        <v>41</v>
      </c>
      <c r="B42">
        <f>'qx (tau) a'!B42-'qx (1) a'!B42</f>
        <v>1.3983769842875637E-2</v>
      </c>
      <c r="C42">
        <f>'qx (tau) a'!C42-'qx (1) a'!C42</f>
        <v>1.2606364991947205E-2</v>
      </c>
      <c r="D42">
        <f>'qx (tau) a'!D42-'qx (1) a'!D42</f>
        <v>1.3570157310362234E-2</v>
      </c>
      <c r="E42">
        <f>'qx (tau) a'!E42-'qx (1) a'!E42</f>
        <v>1.4547105756429115E-2</v>
      </c>
      <c r="F42">
        <f>'qx (tau) a'!F42-'qx (1) a'!F42</f>
        <v>1.3546549732775562E-2</v>
      </c>
      <c r="G42">
        <f>'qx (tau) a'!G42-'qx (1) a'!G42</f>
        <v>1.0938317097618035E-2</v>
      </c>
      <c r="H42">
        <f>'qx (tau) a'!H42-'qx (1) a'!H42</f>
        <v>1.0869469418655098E-2</v>
      </c>
      <c r="I42">
        <f>'qx (tau) a'!I42-'qx (1) a'!I42</f>
        <v>1.0793362500780229E-2</v>
      </c>
      <c r="J42">
        <f>'qx (tau) a'!J42-'qx (1) a'!J42</f>
        <v>1.1767991296215221E-2</v>
      </c>
      <c r="K42">
        <f>'qx (tau) a'!K42-'qx (1) a'!K42</f>
        <v>1.2068377282564713E-2</v>
      </c>
      <c r="L42">
        <f>'qx (tau) a'!L42-'qx (1) a'!L42</f>
        <v>1.1473464956775484E-2</v>
      </c>
      <c r="M42">
        <f>'qx (tau) a'!M42-'qx (1) a'!M42</f>
        <v>1.1523708118022261E-2</v>
      </c>
      <c r="N42">
        <f>'qx (tau) a'!N42-'qx (1) a'!N42</f>
        <v>1.0947874726135787E-2</v>
      </c>
      <c r="O42">
        <f>'qx (tau) a'!O42-'qx (1) a'!O42</f>
        <v>9.8208306352785702E-3</v>
      </c>
      <c r="P42">
        <f>'qx (tau) a'!P42-'qx (1) a'!P42</f>
        <v>9.4494501879090267E-3</v>
      </c>
      <c r="Q42">
        <f>'qx (tau) a'!Q42-'qx (1) a'!Q42</f>
        <v>9.1508605676341569E-3</v>
      </c>
      <c r="R42">
        <f>'qx (tau) a'!R42-'qx (1) a'!R42</f>
        <v>8.9971813205120179E-3</v>
      </c>
      <c r="S42">
        <f>'qx (tau) a'!S42-'qx (1) a'!S42</f>
        <v>8.5464297641845467E-3</v>
      </c>
      <c r="T42">
        <f>'qx (tau) a'!T42-'qx (1) a'!T42</f>
        <v>8.3480827715932612E-3</v>
      </c>
      <c r="U42">
        <f>'qx (tau) a'!U42-'qx (1) a'!U42</f>
        <v>7.9949321045870003E-3</v>
      </c>
      <c r="V42">
        <f>'qx (tau) a'!V42-'qx (1) a'!V42</f>
        <v>7.738787841928889E-3</v>
      </c>
      <c r="W42">
        <f>'qx (tau) a'!W42-'qx (1) a'!W42</f>
        <v>7.5160114048647862E-3</v>
      </c>
      <c r="X42">
        <f>'qx (tau) a'!X42-'qx (1) a'!X42</f>
        <v>7.1683172870491358E-3</v>
      </c>
      <c r="Y42">
        <f>'qx (tau) a'!Y42-'qx (1) a'!Y42</f>
        <v>7.0045694763931294E-3</v>
      </c>
      <c r="Z42">
        <f>'qx (tau) a'!Z42-'qx (1) a'!Z42</f>
        <v>6.7828673139570545E-3</v>
      </c>
      <c r="AA42">
        <f>'qx (tau) a'!AA42-'qx (1) a'!AA42</f>
        <v>6.5743317578014441E-3</v>
      </c>
      <c r="AB42">
        <f>'qx (tau) a'!AB42-'qx (1) a'!AB42</f>
        <v>6.469774108398085E-3</v>
      </c>
      <c r="AC42">
        <f>'qx (tau) a'!AC42-'qx (1) a'!AC42</f>
        <v>6.220708005282378E-3</v>
      </c>
      <c r="AD42">
        <f>'qx (tau) a'!AD42-'qx (1) a'!AD42</f>
        <v>6.0734936652906499E-3</v>
      </c>
      <c r="AE42">
        <f>'qx (tau) a'!AE42-'qx (1) a'!AE42</f>
        <v>6.0503751262614451E-3</v>
      </c>
    </row>
    <row r="43" spans="1:31">
      <c r="A43">
        <v>42</v>
      </c>
      <c r="B43">
        <f>'qx (tau) a'!B43-'qx (1) a'!B43</f>
        <v>1.4455012267422964E-2</v>
      </c>
      <c r="C43">
        <f>'qx (tau) a'!C43-'qx (1) a'!C43</f>
        <v>1.3074344804356125E-2</v>
      </c>
      <c r="D43">
        <f>'qx (tau) a'!D43-'qx (1) a'!D43</f>
        <v>1.406231809054884E-2</v>
      </c>
      <c r="E43">
        <f>'qx (tau) a'!E43-'qx (1) a'!E43</f>
        <v>1.4980784361124466E-2</v>
      </c>
      <c r="F43">
        <f>'qx (tau) a'!F43-'qx (1) a'!F43</f>
        <v>1.3977159634211282E-2</v>
      </c>
      <c r="G43">
        <f>'qx (tau) a'!G43-'qx (1) a'!G43</f>
        <v>1.1423901234377472E-2</v>
      </c>
      <c r="H43">
        <f>'qx (tau) a'!H43-'qx (1) a'!H43</f>
        <v>1.135914227279766E-2</v>
      </c>
      <c r="I43">
        <f>'qx (tau) a'!I43-'qx (1) a'!I43</f>
        <v>1.1282656145314729E-2</v>
      </c>
      <c r="J43">
        <f>'qx (tau) a'!J43-'qx (1) a'!J43</f>
        <v>1.226705946069374E-2</v>
      </c>
      <c r="K43">
        <f>'qx (tau) a'!K43-'qx (1) a'!K43</f>
        <v>1.2546166572695076E-2</v>
      </c>
      <c r="L43">
        <f>'qx (tau) a'!L43-'qx (1) a'!L43</f>
        <v>1.1968737659530571E-2</v>
      </c>
      <c r="M43">
        <f>'qx (tau) a'!M43-'qx (1) a'!M43</f>
        <v>1.2005022017091424E-2</v>
      </c>
      <c r="N43">
        <f>'qx (tau) a'!N43-'qx (1) a'!N43</f>
        <v>1.1436622261232906E-2</v>
      </c>
      <c r="O43">
        <f>'qx (tau) a'!O43-'qx (1) a'!O43</f>
        <v>1.0295240365561458E-2</v>
      </c>
      <c r="P43">
        <f>'qx (tau) a'!P43-'qx (1) a'!P43</f>
        <v>9.9189034057019457E-3</v>
      </c>
      <c r="Q43">
        <f>'qx (tau) a'!Q43-'qx (1) a'!Q43</f>
        <v>9.6144440196514504E-3</v>
      </c>
      <c r="R43">
        <f>'qx (tau) a'!R43-'qx (1) a'!R43</f>
        <v>9.4591040271731711E-3</v>
      </c>
      <c r="S43">
        <f>'qx (tau) a'!S43-'qx (1) a'!S43</f>
        <v>9.0019459475979124E-3</v>
      </c>
      <c r="T43">
        <f>'qx (tau) a'!T43-'qx (1) a'!T43</f>
        <v>8.7960317418723285E-3</v>
      </c>
      <c r="U43">
        <f>'qx (tau) a'!U43-'qx (1) a'!U43</f>
        <v>8.4347341091292709E-3</v>
      </c>
      <c r="V43">
        <f>'qx (tau) a'!V43-'qx (1) a'!V43</f>
        <v>8.1722453666790672E-3</v>
      </c>
      <c r="W43">
        <f>'qx (tau) a'!W43-'qx (1) a'!W43</f>
        <v>7.9421556232055386E-3</v>
      </c>
      <c r="X43">
        <f>'qx (tau) a'!X43-'qx (1) a'!X43</f>
        <v>7.5855695119376792E-3</v>
      </c>
      <c r="Y43">
        <f>'qx (tau) a'!Y43-'qx (1) a'!Y43</f>
        <v>7.4232216442245728E-3</v>
      </c>
      <c r="Z43">
        <f>'qx (tau) a'!Z43-'qx (1) a'!Z43</f>
        <v>7.1956892411436744E-3</v>
      </c>
      <c r="AA43">
        <f>'qx (tau) a'!AA43-'qx (1) a'!AA43</f>
        <v>6.9835257779583496E-3</v>
      </c>
      <c r="AB43">
        <f>'qx (tau) a'!AB43-'qx (1) a'!AB43</f>
        <v>6.8780691540151146E-3</v>
      </c>
      <c r="AC43">
        <f>'qx (tau) a'!AC43-'qx (1) a'!AC43</f>
        <v>6.6243345952504947E-3</v>
      </c>
      <c r="AD43">
        <f>'qx (tau) a'!AD43-'qx (1) a'!AD43</f>
        <v>6.4750605245685027E-3</v>
      </c>
      <c r="AE43">
        <f>'qx (tau) a'!AE43-'qx (1) a'!AE43</f>
        <v>6.4496313061759881E-3</v>
      </c>
    </row>
    <row r="44" spans="1:31">
      <c r="A44">
        <v>43</v>
      </c>
      <c r="B44">
        <f>'qx (tau) a'!B44-'qx (1) a'!B44</f>
        <v>1.4606856272745185E-2</v>
      </c>
      <c r="C44">
        <f>'qx (tau) a'!C44-'qx (1) a'!C44</f>
        <v>1.319955740683585E-2</v>
      </c>
      <c r="D44">
        <f>'qx (tau) a'!D44-'qx (1) a'!D44</f>
        <v>1.4214927642974551E-2</v>
      </c>
      <c r="E44">
        <f>'qx (tau) a'!E44-'qx (1) a'!E44</f>
        <v>1.5083341084891877E-2</v>
      </c>
      <c r="F44">
        <f>'qx (tau) a'!F44-'qx (1) a'!F44</f>
        <v>1.406019541532484E-2</v>
      </c>
      <c r="G44">
        <f>'qx (tau) a'!G44-'qx (1) a'!G44</f>
        <v>1.156200091535086E-2</v>
      </c>
      <c r="H44">
        <f>'qx (tau) a'!H44-'qx (1) a'!H44</f>
        <v>1.1503702028853275E-2</v>
      </c>
      <c r="I44">
        <f>'qx (tau) a'!I44-'qx (1) a'!I44</f>
        <v>1.1432076524235817E-2</v>
      </c>
      <c r="J44">
        <f>'qx (tau) a'!J44-'qx (1) a'!J44</f>
        <v>1.2438822494356979E-2</v>
      </c>
      <c r="K44">
        <f>'qx (tau) a'!K44-'qx (1) a'!K44</f>
        <v>1.27006293676796E-2</v>
      </c>
      <c r="L44">
        <f>'qx (tau) a'!L44-'qx (1) a'!L44</f>
        <v>1.2151443491884273E-2</v>
      </c>
      <c r="M44">
        <f>'qx (tau) a'!M44-'qx (1) a'!M44</f>
        <v>1.2180738099123725E-2</v>
      </c>
      <c r="N44">
        <f>'qx (tau) a'!N44-'qx (1) a'!N44</f>
        <v>1.163252136696586E-2</v>
      </c>
      <c r="O44">
        <f>'qx (tau) a'!O44-'qx (1) a'!O44</f>
        <v>1.0481099732909522E-2</v>
      </c>
      <c r="P44">
        <f>'qx (tau) a'!P44-'qx (1) a'!P44</f>
        <v>1.0111195392281686E-2</v>
      </c>
      <c r="Q44">
        <f>'qx (tau) a'!Q44-'qx (1) a'!Q44</f>
        <v>9.8150971306304891E-3</v>
      </c>
      <c r="R44">
        <f>'qx (tau) a'!R44-'qx (1) a'!R44</f>
        <v>9.6722784961687271E-3</v>
      </c>
      <c r="S44">
        <f>'qx (tau) a'!S44-'qx (1) a'!S44</f>
        <v>9.2225184066030384E-3</v>
      </c>
      <c r="T44">
        <f>'qx (tau) a'!T44-'qx (1) a'!T44</f>
        <v>9.0245616559602448E-3</v>
      </c>
      <c r="U44">
        <f>'qx (tau) a'!U44-'qx (1) a'!U44</f>
        <v>8.6695012703396895E-3</v>
      </c>
      <c r="V44">
        <f>'qx (tau) a'!V44-'qx (1) a'!V44</f>
        <v>8.4141406843787261E-3</v>
      </c>
      <c r="W44">
        <f>'qx (tau) a'!W44-'qx (1) a'!W44</f>
        <v>8.1898795135730337E-3</v>
      </c>
      <c r="X44">
        <f>'qx (tau) a'!X44-'qx (1) a'!X44</f>
        <v>7.8335028613400939E-3</v>
      </c>
      <c r="Y44">
        <f>'qx (tau) a'!Y44-'qx (1) a'!Y44</f>
        <v>7.6773853796539334E-3</v>
      </c>
      <c r="Z44">
        <f>'qx (tau) a'!Z44-'qx (1) a'!Z44</f>
        <v>7.4538930099699819E-3</v>
      </c>
      <c r="AA44">
        <f>'qx (tau) a'!AA44-'qx (1) a'!AA44</f>
        <v>7.2451810594731389E-3</v>
      </c>
      <c r="AB44">
        <f>'qx (tau) a'!AB44-'qx (1) a'!AB44</f>
        <v>7.1458555572128119E-3</v>
      </c>
      <c r="AC44">
        <f>'qx (tau) a'!AC44-'qx (1) a'!AC44</f>
        <v>6.89287226731756E-3</v>
      </c>
      <c r="AD44">
        <f>'qx (tau) a'!AD44-'qx (1) a'!AD44</f>
        <v>6.7457384751214077E-3</v>
      </c>
      <c r="AE44">
        <f>'qx (tau) a'!AE44-'qx (1) a'!AE44</f>
        <v>6.7245893994609543E-3</v>
      </c>
    </row>
    <row r="45" spans="1:31">
      <c r="A45">
        <v>44</v>
      </c>
      <c r="B45">
        <f>'qx (tau) a'!B45-'qx (1) a'!B45</f>
        <v>1.4932514815514443E-2</v>
      </c>
      <c r="C45">
        <f>'qx (tau) a'!C45-'qx (1) a'!C45</f>
        <v>1.3502343761882798E-2</v>
      </c>
      <c r="D45">
        <f>'qx (tau) a'!D45-'qx (1) a'!D45</f>
        <v>1.4545488359986385E-2</v>
      </c>
      <c r="E45">
        <f>'qx (tau) a'!E45-'qx (1) a'!E45</f>
        <v>1.5348858538504043E-2</v>
      </c>
      <c r="F45">
        <f>'qx (tau) a'!F45-'qx (1) a'!F45</f>
        <v>1.432317357853647E-2</v>
      </c>
      <c r="G45">
        <f>'qx (tau) a'!G45-'qx (1) a'!G45</f>
        <v>1.1869422397830717E-2</v>
      </c>
      <c r="H45">
        <f>'qx (tau) a'!H45-'qx (1) a'!H45</f>
        <v>1.1817803052754499E-2</v>
      </c>
      <c r="I45">
        <f>'qx (tau) a'!I45-'qx (1) a'!I45</f>
        <v>1.1749868404943376E-2</v>
      </c>
      <c r="J45">
        <f>'qx (tau) a'!J45-'qx (1) a'!J45</f>
        <v>1.2781758728707121E-2</v>
      </c>
      <c r="K45">
        <f>'qx (tau) a'!K45-'qx (1) a'!K45</f>
        <v>1.3021025827153721E-2</v>
      </c>
      <c r="L45">
        <f>'qx (tau) a'!L45-'qx (1) a'!L45</f>
        <v>1.2500533566609478E-2</v>
      </c>
      <c r="M45">
        <f>'qx (tau) a'!M45-'qx (1) a'!M45</f>
        <v>1.251538859866879E-2</v>
      </c>
      <c r="N45">
        <f>'qx (tau) a'!N45-'qx (1) a'!N45</f>
        <v>1.1988685972753217E-2</v>
      </c>
      <c r="O45">
        <f>'qx (tau) a'!O45-'qx (1) a'!O45</f>
        <v>1.0818275034610268E-2</v>
      </c>
      <c r="P45">
        <f>'qx (tau) a'!P45-'qx (1) a'!P45</f>
        <v>1.044865369049172E-2</v>
      </c>
      <c r="Q45">
        <f>'qx (tau) a'!Q45-'qx (1) a'!Q45</f>
        <v>1.0153216086081674E-2</v>
      </c>
      <c r="R45">
        <f>'qx (tau) a'!R45-'qx (1) a'!R45</f>
        <v>1.0016817637558054E-2</v>
      </c>
      <c r="S45">
        <f>'qx (tau) a'!S45-'qx (1) a'!S45</f>
        <v>9.5683537230171322E-3</v>
      </c>
      <c r="T45">
        <f>'qx (tau) a'!T45-'qx (1) a'!T45</f>
        <v>9.3722119331989089E-3</v>
      </c>
      <c r="U45">
        <f>'qx (tau) a'!U45-'qx (1) a'!U45</f>
        <v>9.0179065719708292E-3</v>
      </c>
      <c r="V45">
        <f>'qx (tau) a'!V45-'qx (1) a'!V45</f>
        <v>8.7651527681003802E-3</v>
      </c>
      <c r="W45">
        <f>'qx (tau) a'!W45-'qx (1) a'!W45</f>
        <v>8.5427395850444839E-3</v>
      </c>
      <c r="X45">
        <f>'qx (tau) a'!X45-'qx (1) a'!X45</f>
        <v>8.1829114324794821E-3</v>
      </c>
      <c r="Y45">
        <f>'qx (tau) a'!Y45-'qx (1) a'!Y45</f>
        <v>8.0277038715444015E-3</v>
      </c>
      <c r="Z45">
        <f>'qx (tau) a'!Z45-'qx (1) a'!Z45</f>
        <v>7.8011013693494863E-3</v>
      </c>
      <c r="AA45">
        <f>'qx (tau) a'!AA45-'qx (1) a'!AA45</f>
        <v>7.5926113570716968E-3</v>
      </c>
      <c r="AB45">
        <f>'qx (tau) a'!AB45-'qx (1) a'!AB45</f>
        <v>7.4964571404455959E-3</v>
      </c>
      <c r="AC45">
        <f>'qx (tau) a'!AC45-'qx (1) a'!AC45</f>
        <v>7.2412851626016267E-3</v>
      </c>
      <c r="AD45">
        <f>'qx (tau) a'!AD45-'qx (1) a'!AD45</f>
        <v>7.0941616905389219E-3</v>
      </c>
      <c r="AE45">
        <f>'qx (tau) a'!AE45-'qx (1) a'!AE45</f>
        <v>7.0748824376587654E-3</v>
      </c>
    </row>
    <row r="46" spans="1:31">
      <c r="A46">
        <v>45</v>
      </c>
      <c r="B46">
        <f>'qx (tau) a'!B46-'qx (1) a'!B46</f>
        <v>1.5336695470615431E-2</v>
      </c>
      <c r="C46">
        <f>'qx (tau) a'!C46-'qx (1) a'!C46</f>
        <v>1.3876071576580015E-2</v>
      </c>
      <c r="D46">
        <f>'qx (tau) a'!D46-'qx (1) a'!D46</f>
        <v>1.4965884628493784E-2</v>
      </c>
      <c r="E46">
        <f>'qx (tau) a'!E46-'qx (1) a'!E46</f>
        <v>1.5685500689794903E-2</v>
      </c>
      <c r="F46">
        <f>'qx (tau) a'!F46-'qx (1) a'!F46</f>
        <v>1.4651286334649509E-2</v>
      </c>
      <c r="G46">
        <f>'qx (tau) a'!G46-'qx (1) a'!G46</f>
        <v>1.2255139460289003E-2</v>
      </c>
      <c r="H46">
        <f>'qx (tau) a'!H46-'qx (1) a'!H46</f>
        <v>1.220581917592556E-2</v>
      </c>
      <c r="I46">
        <f>'qx (tau) a'!I46-'qx (1) a'!I46</f>
        <v>1.2141815402735193E-2</v>
      </c>
      <c r="J46">
        <f>'qx (tau) a'!J46-'qx (1) a'!J46</f>
        <v>1.3200830852953998E-2</v>
      </c>
      <c r="K46">
        <f>'qx (tau) a'!K46-'qx (1) a'!K46</f>
        <v>1.3415988245589655E-2</v>
      </c>
      <c r="L46">
        <f>'qx (tau) a'!L46-'qx (1) a'!L46</f>
        <v>1.2927560343607843E-2</v>
      </c>
      <c r="M46">
        <f>'qx (tau) a'!M46-'qx (1) a'!M46</f>
        <v>1.2925186013780086E-2</v>
      </c>
      <c r="N46">
        <f>'qx (tau) a'!N46-'qx (1) a'!N46</f>
        <v>1.2424088368432949E-2</v>
      </c>
      <c r="O46">
        <f>'qx (tau) a'!O46-'qx (1) a'!O46</f>
        <v>1.1232128417381857E-2</v>
      </c>
      <c r="P46">
        <f>'qx (tau) a'!P46-'qx (1) a'!P46</f>
        <v>1.0862900698098622E-2</v>
      </c>
      <c r="Q46">
        <f>'qx (tau) a'!Q46-'qx (1) a'!Q46</f>
        <v>1.0567273584627205E-2</v>
      </c>
      <c r="R46">
        <f>'qx (tau) a'!R46-'qx (1) a'!R46</f>
        <v>1.0435615343195698E-2</v>
      </c>
      <c r="S46">
        <f>'qx (tau) a'!S46-'qx (1) a'!S46</f>
        <v>9.9879664095945137E-3</v>
      </c>
      <c r="T46">
        <f>'qx (tau) a'!T46-'qx (1) a'!T46</f>
        <v>9.7937286219936335E-3</v>
      </c>
      <c r="U46">
        <f>'qx (tau) a'!U46-'qx (1) a'!U46</f>
        <v>9.4397273830535509E-3</v>
      </c>
      <c r="V46">
        <f>'qx (tau) a'!V46-'qx (1) a'!V46</f>
        <v>9.1904197160586031E-3</v>
      </c>
      <c r="W46">
        <f>'qx (tau) a'!W46-'qx (1) a'!W46</f>
        <v>8.9711537421796154E-3</v>
      </c>
      <c r="X46">
        <f>'qx (tau) a'!X46-'qx (1) a'!X46</f>
        <v>8.6085939502282705E-3</v>
      </c>
      <c r="Y46">
        <f>'qx (tau) a'!Y46-'qx (1) a'!Y46</f>
        <v>8.4567968323205258E-3</v>
      </c>
      <c r="Z46">
        <f>'qx (tau) a'!Z46-'qx (1) a'!Z46</f>
        <v>8.2241039808250947E-3</v>
      </c>
      <c r="AA46">
        <f>'qx (tau) a'!AA46-'qx (1) a'!AA46</f>
        <v>8.0126760045966423E-3</v>
      </c>
      <c r="AB46">
        <f>'qx (tau) a'!AB46-'qx (1) a'!AB46</f>
        <v>7.9203229871577362E-3</v>
      </c>
      <c r="AC46">
        <f>'qx (tau) a'!AC46-'qx (1) a'!AC46</f>
        <v>7.6624428417360899E-3</v>
      </c>
      <c r="AD46">
        <f>'qx (tau) a'!AD46-'qx (1) a'!AD46</f>
        <v>7.5147198025627632E-3</v>
      </c>
      <c r="AE46">
        <f>'qx (tau) a'!AE46-'qx (1) a'!AE46</f>
        <v>7.4974999307850024E-3</v>
      </c>
    </row>
    <row r="47" spans="1:31">
      <c r="A47">
        <v>46</v>
      </c>
      <c r="B47">
        <f>'qx (tau) a'!B47-'qx (1) a'!B47</f>
        <v>1.5628353208846053E-2</v>
      </c>
      <c r="C47">
        <f>'qx (tau) a'!C47-'qx (1) a'!C47</f>
        <v>1.4133436958298485E-2</v>
      </c>
      <c r="D47">
        <f>'qx (tau) a'!D47-'qx (1) a'!D47</f>
        <v>1.5265333325316431E-2</v>
      </c>
      <c r="E47">
        <f>'qx (tau) a'!E47-'qx (1) a'!E47</f>
        <v>1.5914835800533537E-2</v>
      </c>
      <c r="F47">
        <f>'qx (tau) a'!F47-'qx (1) a'!F47</f>
        <v>1.4854110464743695E-2</v>
      </c>
      <c r="G47">
        <f>'qx (tau) a'!G47-'qx (1) a'!G47</f>
        <v>1.251582779270766E-2</v>
      </c>
      <c r="H47">
        <f>'qx (tau) a'!H47-'qx (1) a'!H47</f>
        <v>1.2476627374546795E-2</v>
      </c>
      <c r="I47">
        <f>'qx (tau) a'!I47-'qx (1) a'!I47</f>
        <v>1.2412034052340374E-2</v>
      </c>
      <c r="J47">
        <f>'qx (tau) a'!J47-'qx (1) a'!J47</f>
        <v>1.3498933577041164E-2</v>
      </c>
      <c r="K47">
        <f>'qx (tau) a'!K47-'qx (1) a'!K47</f>
        <v>1.3690590793633045E-2</v>
      </c>
      <c r="L47">
        <f>'qx (tau) a'!L47-'qx (1) a'!L47</f>
        <v>1.3239287461779521E-2</v>
      </c>
      <c r="M47">
        <f>'qx (tau) a'!M47-'qx (1) a'!M47</f>
        <v>1.3221903058544008E-2</v>
      </c>
      <c r="N47">
        <f>'qx (tau) a'!N47-'qx (1) a'!N47</f>
        <v>1.2751320184018991E-2</v>
      </c>
      <c r="O47">
        <f>'qx (tau) a'!O47-'qx (1) a'!O47</f>
        <v>1.1541450679448183E-2</v>
      </c>
      <c r="P47">
        <f>'qx (tau) a'!P47-'qx (1) a'!P47</f>
        <v>1.1176656410054289E-2</v>
      </c>
      <c r="Q47">
        <f>'qx (tau) a'!Q47-'qx (1) a'!Q47</f>
        <v>1.0885990295458083E-2</v>
      </c>
      <c r="R47">
        <f>'qx (tau) a'!R47-'qx (1) a'!R47</f>
        <v>1.0762502663358058E-2</v>
      </c>
      <c r="S47">
        <f>'qx (tau) a'!S47-'qx (1) a'!S47</f>
        <v>1.0318369855233336E-2</v>
      </c>
      <c r="T47">
        <f>'qx (tau) a'!T47-'qx (1) a'!T47</f>
        <v>1.0130118016391037E-2</v>
      </c>
      <c r="U47">
        <f>'qx (tau) a'!U47-'qx (1) a'!U47</f>
        <v>9.7806820329705592E-3</v>
      </c>
      <c r="V47">
        <f>'qx (tau) a'!V47-'qx (1) a'!V47</f>
        <v>9.5385717843914797E-3</v>
      </c>
      <c r="W47">
        <f>'qx (tau) a'!W47-'qx (1) a'!W47</f>
        <v>9.3270237588764637E-3</v>
      </c>
      <c r="X47">
        <f>'qx (tau) a'!X47-'qx (1) a'!X47</f>
        <v>8.9664830795800673E-3</v>
      </c>
      <c r="Y47">
        <f>'qx (tau) a'!Y47-'qx (1) a'!Y47</f>
        <v>8.8210263095386786E-3</v>
      </c>
      <c r="Z47">
        <f>'qx (tau) a'!Z47-'qx (1) a'!Z47</f>
        <v>8.5874533168948421E-3</v>
      </c>
      <c r="AA47">
        <f>'qx (tau) a'!AA47-'qx (1) a'!AA47</f>
        <v>8.3728470710703259E-3</v>
      </c>
      <c r="AB47">
        <f>'qx (tau) a'!AB47-'qx (1) a'!AB47</f>
        <v>8.2829852066100048E-3</v>
      </c>
      <c r="AC47">
        <f>'qx (tau) a'!AC47-'qx (1) a'!AC47</f>
        <v>8.024366600389311E-3</v>
      </c>
      <c r="AD47">
        <f>'qx (tau) a'!AD47-'qx (1) a'!AD47</f>
        <v>7.8770338955062216E-3</v>
      </c>
      <c r="AE47">
        <f>'qx (tau) a'!AE47-'qx (1) a'!AE47</f>
        <v>7.8630840249497239E-3</v>
      </c>
    </row>
    <row r="48" spans="1:31">
      <c r="A48">
        <v>47</v>
      </c>
      <c r="B48">
        <f>'qx (tau) a'!B48-'qx (1) a'!B48</f>
        <v>1.6062324636360838E-2</v>
      </c>
      <c r="C48">
        <f>'qx (tau) a'!C48-'qx (1) a'!C48</f>
        <v>1.4535605399534059E-2</v>
      </c>
      <c r="D48">
        <f>'qx (tau) a'!D48-'qx (1) a'!D48</f>
        <v>1.5702430745746222E-2</v>
      </c>
      <c r="E48">
        <f>'qx (tau) a'!E48-'qx (1) a'!E48</f>
        <v>1.6276549590975638E-2</v>
      </c>
      <c r="F48">
        <f>'qx (tau) a'!F48-'qx (1) a'!F48</f>
        <v>1.5206644942811947E-2</v>
      </c>
      <c r="G48">
        <f>'qx (tau) a'!G48-'qx (1) a'!G48</f>
        <v>1.2918446073236885E-2</v>
      </c>
      <c r="H48">
        <f>'qx (tau) a'!H48-'qx (1) a'!H48</f>
        <v>1.2886834964748109E-2</v>
      </c>
      <c r="I48">
        <f>'qx (tau) a'!I48-'qx (1) a'!I48</f>
        <v>1.2829402725284695E-2</v>
      </c>
      <c r="J48">
        <f>'qx (tau) a'!J48-'qx (1) a'!J48</f>
        <v>1.3933946877456702E-2</v>
      </c>
      <c r="K48">
        <f>'qx (tau) a'!K48-'qx (1) a'!K48</f>
        <v>1.4100544616417465E-2</v>
      </c>
      <c r="L48">
        <f>'qx (tau) a'!L48-'qx (1) a'!L48</f>
        <v>1.3686935890943983E-2</v>
      </c>
      <c r="M48">
        <f>'qx (tau) a'!M48-'qx (1) a'!M48</f>
        <v>1.3653792437730594E-2</v>
      </c>
      <c r="N48">
        <f>'qx (tau) a'!N48-'qx (1) a'!N48</f>
        <v>1.3212505129379232E-2</v>
      </c>
      <c r="O48">
        <f>'qx (tau) a'!O48-'qx (1) a'!O48</f>
        <v>1.1985517299499369E-2</v>
      </c>
      <c r="P48">
        <f>'qx (tau) a'!P48-'qx (1) a'!P48</f>
        <v>1.162240733452582E-2</v>
      </c>
      <c r="Q48">
        <f>'qx (tau) a'!Q48-'qx (1) a'!Q48</f>
        <v>1.133316194421753E-2</v>
      </c>
      <c r="R48">
        <f>'qx (tau) a'!R48-'qx (1) a'!R48</f>
        <v>1.1215184276871766E-2</v>
      </c>
      <c r="S48">
        <f>'qx (tau) a'!S48-'qx (1) a'!S48</f>
        <v>1.0771046003360561E-2</v>
      </c>
      <c r="T48">
        <f>'qx (tau) a'!T48-'qx (1) a'!T48</f>
        <v>1.0583827465881856E-2</v>
      </c>
      <c r="U48">
        <f>'qx (tau) a'!U48-'qx (1) a'!U48</f>
        <v>1.0235155245800771E-2</v>
      </c>
      <c r="V48">
        <f>'qx (tau) a'!V48-'qx (1) a'!V48</f>
        <v>9.9974609052445561E-3</v>
      </c>
      <c r="W48">
        <f>'qx (tau) a'!W48-'qx (1) a'!W48</f>
        <v>9.7914100888755826E-3</v>
      </c>
      <c r="X48">
        <f>'qx (tau) a'!X48-'qx (1) a'!X48</f>
        <v>9.4307979107831046E-3</v>
      </c>
      <c r="Y48">
        <f>'qx (tau) a'!Y48-'qx (1) a'!Y48</f>
        <v>9.2917713883211156E-3</v>
      </c>
      <c r="Z48">
        <f>'qx (tau) a'!Z48-'qx (1) a'!Z48</f>
        <v>9.0560583915631106E-3</v>
      </c>
      <c r="AA48">
        <f>'qx (tau) a'!AA48-'qx (1) a'!AA48</f>
        <v>8.8382642422827513E-3</v>
      </c>
      <c r="AB48">
        <f>'qx (tau) a'!AB48-'qx (1) a'!AB48</f>
        <v>8.7470437353302025E-3</v>
      </c>
      <c r="AC48">
        <f>'qx (tau) a'!AC48-'qx (1) a'!AC48</f>
        <v>8.4830067837203659E-3</v>
      </c>
      <c r="AD48">
        <f>'qx (tau) a'!AD48-'qx (1) a'!AD48</f>
        <v>8.3346343409612892E-3</v>
      </c>
      <c r="AE48">
        <f>'qx (tau) a'!AE48-'qx (1) a'!AE48</f>
        <v>8.3226341094066944E-3</v>
      </c>
    </row>
    <row r="49" spans="1:31">
      <c r="A49">
        <v>48</v>
      </c>
      <c r="B49">
        <f>'qx (tau) a'!B49-'qx (1) a'!B49</f>
        <v>1.673928245230372E-2</v>
      </c>
      <c r="C49">
        <f>'qx (tau) a'!C49-'qx (1) a'!C49</f>
        <v>1.5182038939935687E-2</v>
      </c>
      <c r="D49">
        <f>'qx (tau) a'!D49-'qx (1) a'!D49</f>
        <v>1.6377472967043536E-2</v>
      </c>
      <c r="E49">
        <f>'qx (tau) a'!E49-'qx (1) a'!E49</f>
        <v>1.6863788221974325E-2</v>
      </c>
      <c r="F49">
        <f>'qx (tau) a'!F49-'qx (1) a'!F49</f>
        <v>1.5778594588452856E-2</v>
      </c>
      <c r="G49">
        <f>'qx (tau) a'!G49-'qx (1) a'!G49</f>
        <v>1.3568591691326379E-2</v>
      </c>
      <c r="H49">
        <f>'qx (tau) a'!H49-'qx (1) a'!H49</f>
        <v>1.353509854934809E-2</v>
      </c>
      <c r="I49">
        <f>'qx (tau) a'!I49-'qx (1) a'!I49</f>
        <v>1.347806741051856E-2</v>
      </c>
      <c r="J49">
        <f>'qx (tau) a'!J49-'qx (1) a'!J49</f>
        <v>1.4602307946013551E-2</v>
      </c>
      <c r="K49">
        <f>'qx (tau) a'!K49-'qx (1) a'!K49</f>
        <v>1.4728036312551573E-2</v>
      </c>
      <c r="L49">
        <f>'qx (tau) a'!L49-'qx (1) a'!L49</f>
        <v>1.4353853495960075E-2</v>
      </c>
      <c r="M49">
        <f>'qx (tau) a'!M49-'qx (1) a'!M49</f>
        <v>1.4297921136288215E-2</v>
      </c>
      <c r="N49">
        <f>'qx (tau) a'!N49-'qx (1) a'!N49</f>
        <v>1.3884860645154465E-2</v>
      </c>
      <c r="O49">
        <f>'qx (tau) a'!O49-'qx (1) a'!O49</f>
        <v>1.2639975827533408E-2</v>
      </c>
      <c r="P49">
        <f>'qx (tau) a'!P49-'qx (1) a'!P49</f>
        <v>1.227138089513786E-2</v>
      </c>
      <c r="Q49">
        <f>'qx (tau) a'!Q49-'qx (1) a'!Q49</f>
        <v>1.1976386003752346E-2</v>
      </c>
      <c r="R49">
        <f>'qx (tau) a'!R49-'qx (1) a'!R49</f>
        <v>1.1855897457642177E-2</v>
      </c>
      <c r="S49">
        <f>'qx (tau) a'!S49-'qx (1) a'!S49</f>
        <v>1.1404660367172236E-2</v>
      </c>
      <c r="T49">
        <f>'qx (tau) a'!T49-'qx (1) a'!T49</f>
        <v>1.1210812125363231E-2</v>
      </c>
      <c r="U49">
        <f>'qx (tau) a'!U49-'qx (1) a'!U49</f>
        <v>1.085293009974282E-2</v>
      </c>
      <c r="V49">
        <f>'qx (tau) a'!V49-'qx (1) a'!V49</f>
        <v>1.0612299777032453E-2</v>
      </c>
      <c r="W49">
        <f>'qx (tau) a'!W49-'qx (1) a'!W49</f>
        <v>1.0405494722705607E-2</v>
      </c>
      <c r="X49">
        <f>'qx (tau) a'!X49-'qx (1) a'!X49</f>
        <v>1.0037900147828909E-2</v>
      </c>
      <c r="Y49">
        <f>'qx (tau) a'!Y49-'qx (1) a'!Y49</f>
        <v>9.9019938983286766E-3</v>
      </c>
      <c r="Z49">
        <f>'qx (tau) a'!Z49-'qx (1) a'!Z49</f>
        <v>9.6596605266944247E-3</v>
      </c>
      <c r="AA49">
        <f>'qx (tau) a'!AA49-'qx (1) a'!AA49</f>
        <v>9.4357292626048254E-3</v>
      </c>
      <c r="AB49">
        <f>'qx (tau) a'!AB49-'qx (1) a'!AB49</f>
        <v>9.3410601149970501E-3</v>
      </c>
      <c r="AC49">
        <f>'qx (tau) a'!AC49-'qx (1) a'!AC49</f>
        <v>9.0650251164150018E-3</v>
      </c>
      <c r="AD49">
        <f>'qx (tau) a'!AD49-'qx (1) a'!AD49</f>
        <v>8.9091525930015819E-3</v>
      </c>
      <c r="AE49">
        <f>'qx (tau) a'!AE49-'qx (1) a'!AE49</f>
        <v>8.896031777309436E-3</v>
      </c>
    </row>
    <row r="50" spans="1:31">
      <c r="A50">
        <v>49</v>
      </c>
      <c r="B50">
        <f>'qx (tau) a'!B50-'qx (1) a'!B50</f>
        <v>1.7358848769903651E-2</v>
      </c>
      <c r="C50">
        <f>'qx (tau) a'!C50-'qx (1) a'!C50</f>
        <v>1.5769531238701673E-2</v>
      </c>
      <c r="D50">
        <f>'qx (tau) a'!D50-'qx (1) a'!D50</f>
        <v>1.6993421558708439E-2</v>
      </c>
      <c r="E50">
        <f>'qx (tau) a'!E50-'qx (1) a'!E50</f>
        <v>1.7378362058036261E-2</v>
      </c>
      <c r="F50">
        <f>'qx (tau) a'!F50-'qx (1) a'!F50</f>
        <v>1.6273178896486953E-2</v>
      </c>
      <c r="G50">
        <f>'qx (tau) a'!G50-'qx (1) a'!G50</f>
        <v>1.4154872667697433E-2</v>
      </c>
      <c r="H50">
        <f>'qx (tau) a'!H50-'qx (1) a'!H50</f>
        <v>1.4128758367323069E-2</v>
      </c>
      <c r="I50">
        <f>'qx (tau) a'!I50-'qx (1) a'!I50</f>
        <v>1.4063527739515306E-2</v>
      </c>
      <c r="J50">
        <f>'qx (tau) a'!J50-'qx (1) a'!J50</f>
        <v>1.5200873678590634E-2</v>
      </c>
      <c r="K50">
        <f>'qx (tau) a'!K50-'qx (1) a'!K50</f>
        <v>1.5293632880542066E-2</v>
      </c>
      <c r="L50">
        <f>'qx (tau) a'!L50-'qx (1) a'!L50</f>
        <v>1.495806576338384E-2</v>
      </c>
      <c r="M50">
        <f>'qx (tau) a'!M50-'qx (1) a'!M50</f>
        <v>1.4877544199890331E-2</v>
      </c>
      <c r="N50">
        <f>'qx (tau) a'!N50-'qx (1) a'!N50</f>
        <v>1.450076038165804E-2</v>
      </c>
      <c r="O50">
        <f>'qx (tau) a'!O50-'qx (1) a'!O50</f>
        <v>1.3243999074899692E-2</v>
      </c>
      <c r="P50">
        <f>'qx (tau) a'!P50-'qx (1) a'!P50</f>
        <v>1.2874019465430028E-2</v>
      </c>
      <c r="Q50">
        <f>'qx (tau) a'!Q50-'qx (1) a'!Q50</f>
        <v>1.2577465291335504E-2</v>
      </c>
      <c r="R50">
        <f>'qx (tau) a'!R50-'qx (1) a'!R50</f>
        <v>1.2458025992883969E-2</v>
      </c>
      <c r="S50">
        <f>'qx (tau) a'!S50-'qx (1) a'!S50</f>
        <v>1.2003771346711311E-2</v>
      </c>
      <c r="T50">
        <f>'qx (tau) a'!T50-'qx (1) a'!T50</f>
        <v>1.1807584090121661E-2</v>
      </c>
      <c r="U50">
        <f>'qx (tau) a'!U50-'qx (1) a'!U50</f>
        <v>1.1443532986533651E-2</v>
      </c>
      <c r="V50">
        <f>'qx (tau) a'!V50-'qx (1) a'!V50</f>
        <v>1.1201066937600625E-2</v>
      </c>
      <c r="W50">
        <f>'qx (tau) a'!W50-'qx (1) a'!W50</f>
        <v>1.0996548216903126E-2</v>
      </c>
      <c r="X50">
        <f>'qx (tau) a'!X50-'qx (1) a'!X50</f>
        <v>1.0624881359451426E-2</v>
      </c>
      <c r="Y50">
        <f>'qx (tau) a'!Y50-'qx (1) a'!Y50</f>
        <v>1.0493815519221728E-2</v>
      </c>
      <c r="Z50">
        <f>'qx (tau) a'!Z50-'qx (1) a'!Z50</f>
        <v>1.0249051895428856E-2</v>
      </c>
      <c r="AA50">
        <f>'qx (tau) a'!AA50-'qx (1) a'!AA50</f>
        <v>1.002227363344468E-2</v>
      </c>
      <c r="AB50">
        <f>'qx (tau) a'!AB50-'qx (1) a'!AB50</f>
        <v>9.9276060139163631E-3</v>
      </c>
      <c r="AC50">
        <f>'qx (tau) a'!AC50-'qx (1) a'!AC50</f>
        <v>9.6430031302917139E-3</v>
      </c>
      <c r="AD50">
        <f>'qx (tau) a'!AD50-'qx (1) a'!AD50</f>
        <v>9.4778004897658231E-3</v>
      </c>
      <c r="AE50">
        <f>'qx (tau) a'!AE50-'qx (1) a'!AE50</f>
        <v>9.460788737180259E-3</v>
      </c>
    </row>
    <row r="51" spans="1:31">
      <c r="A51">
        <v>50</v>
      </c>
      <c r="B51">
        <f>'qx (tau) a'!B51-'qx (1) a'!B51</f>
        <v>1.8305168600575961E-2</v>
      </c>
      <c r="C51">
        <f>'qx (tau) a'!C51-'qx (1) a'!C51</f>
        <v>1.6689629720579861E-2</v>
      </c>
      <c r="D51">
        <f>'qx (tau) a'!D51-'qx (1) a'!D51</f>
        <v>1.803587914706729E-2</v>
      </c>
      <c r="E51">
        <f>'qx (tau) a'!E51-'qx (1) a'!E51</f>
        <v>1.7647730971161495E-2</v>
      </c>
      <c r="F51">
        <f>'qx (tau) a'!F51-'qx (1) a'!F51</f>
        <v>1.6492609598954912E-2</v>
      </c>
      <c r="G51">
        <f>'qx (tau) a'!G51-'qx (1) a'!G51</f>
        <v>1.4433994669552905E-2</v>
      </c>
      <c r="H51">
        <f>'qx (tau) a'!H51-'qx (1) a'!H51</f>
        <v>1.4387598500132737E-2</v>
      </c>
      <c r="I51">
        <f>'qx (tau) a'!I51-'qx (1) a'!I51</f>
        <v>1.4281684118992295E-2</v>
      </c>
      <c r="J51">
        <f>'qx (tau) a'!J51-'qx (1) a'!J51</f>
        <v>1.5369981095371936E-2</v>
      </c>
      <c r="K51">
        <f>'qx (tau) a'!K51-'qx (1) a'!K51</f>
        <v>1.5369571884015706E-2</v>
      </c>
      <c r="L51">
        <f>'qx (tau) a'!L51-'qx (1) a'!L51</f>
        <v>1.5027899754216688E-2</v>
      </c>
      <c r="M51">
        <f>'qx (tau) a'!M51-'qx (1) a'!M51</f>
        <v>1.485561329860078E-2</v>
      </c>
      <c r="N51">
        <f>'qx (tau) a'!N51-'qx (1) a'!N51</f>
        <v>1.4441448637603738E-2</v>
      </c>
      <c r="O51">
        <f>'qx (tau) a'!O51-'qx (1) a'!O51</f>
        <v>1.3091435404931996E-2</v>
      </c>
      <c r="P51">
        <f>'qx (tau) a'!P51-'qx (1) a'!P51</f>
        <v>1.2638222081307993E-2</v>
      </c>
      <c r="Q51">
        <f>'qx (tau) a'!Q51-'qx (1) a'!Q51</f>
        <v>1.2309165138214138E-2</v>
      </c>
      <c r="R51">
        <f>'qx (tau) a'!R51-'qx (1) a'!R51</f>
        <v>1.2209513853744041E-2</v>
      </c>
      <c r="S51">
        <f>'qx (tau) a'!S51-'qx (1) a'!S51</f>
        <v>1.1887946151049916E-2</v>
      </c>
      <c r="T51">
        <f>'qx (tau) a'!T51-'qx (1) a'!T51</f>
        <v>1.1835642919055029E-2</v>
      </c>
      <c r="U51">
        <f>'qx (tau) a'!U51-'qx (1) a'!U51</f>
        <v>1.160858885652793E-2</v>
      </c>
      <c r="V51">
        <f>'qx (tau) a'!V51-'qx (1) a'!V51</f>
        <v>1.1450309036741876E-2</v>
      </c>
      <c r="W51">
        <f>'qx (tau) a'!W51-'qx (1) a'!W51</f>
        <v>1.1302320436312421E-2</v>
      </c>
      <c r="X51">
        <f>'qx (tau) a'!X51-'qx (1) a'!X51</f>
        <v>1.0942701253685119E-2</v>
      </c>
      <c r="Y51">
        <f>'qx (tau) a'!Y51-'qx (1) a'!Y51</f>
        <v>1.0808636867117452E-2</v>
      </c>
      <c r="Z51">
        <f>'qx (tau) a'!Z51-'qx (1) a'!Z51</f>
        <v>1.0554909716337133E-2</v>
      </c>
      <c r="AA51">
        <f>'qx (tau) a'!AA51-'qx (1) a'!AA51</f>
        <v>1.0267462318610067E-2</v>
      </c>
      <c r="AB51">
        <f>'qx (tau) a'!AB51-'qx (1) a'!AB51</f>
        <v>1.0132677151932851E-2</v>
      </c>
      <c r="AC51">
        <f>'qx (tau) a'!AC51-'qx (1) a'!AC51</f>
        <v>9.8046382059205524E-3</v>
      </c>
      <c r="AD51">
        <f>'qx (tau) a'!AD51-'qx (1) a'!AD51</f>
        <v>9.6209598797291993E-3</v>
      </c>
      <c r="AE51">
        <f>'qx (tau) a'!AE51-'qx (1) a'!AE51</f>
        <v>9.6026802322320259E-3</v>
      </c>
    </row>
    <row r="52" spans="1:31">
      <c r="A52">
        <v>51</v>
      </c>
      <c r="B52">
        <f>'qx (tau) a'!B52-'qx (1) a'!B52</f>
        <v>1.879032175526385E-2</v>
      </c>
      <c r="C52">
        <f>'qx (tau) a'!C52-'qx (1) a'!C52</f>
        <v>1.7127866659751825E-2</v>
      </c>
      <c r="D52">
        <f>'qx (tau) a'!D52-'qx (1) a'!D52</f>
        <v>1.8510945637042087E-2</v>
      </c>
      <c r="E52">
        <f>'qx (tau) a'!E52-'qx (1) a'!E52</f>
        <v>1.8028213591904818E-2</v>
      </c>
      <c r="F52">
        <f>'qx (tau) a'!F52-'qx (1) a'!F52</f>
        <v>1.685032005014514E-2</v>
      </c>
      <c r="G52">
        <f>'qx (tau) a'!G52-'qx (1) a'!G52</f>
        <v>1.4858907759464982E-2</v>
      </c>
      <c r="H52">
        <f>'qx (tau) a'!H52-'qx (1) a'!H52</f>
        <v>1.4814265820690259E-2</v>
      </c>
      <c r="I52">
        <f>'qx (tau) a'!I52-'qx (1) a'!I52</f>
        <v>1.4706909663798359E-2</v>
      </c>
      <c r="J52">
        <f>'qx (tau) a'!J52-'qx (1) a'!J52</f>
        <v>1.5813559122220999E-2</v>
      </c>
      <c r="K52">
        <f>'qx (tau) a'!K52-'qx (1) a'!K52</f>
        <v>1.5764558342946332E-2</v>
      </c>
      <c r="L52">
        <f>'qx (tau) a'!L52-'qx (1) a'!L52</f>
        <v>1.5469543387693307E-2</v>
      </c>
      <c r="M52">
        <f>'qx (tau) a'!M52-'qx (1) a'!M52</f>
        <v>1.5279170211453488E-2</v>
      </c>
      <c r="N52">
        <f>'qx (tau) a'!N52-'qx (1) a'!N52</f>
        <v>1.4897963337381557E-2</v>
      </c>
      <c r="O52">
        <f>'qx (tau) a'!O52-'qx (1) a'!O52</f>
        <v>1.3539263160825168E-2</v>
      </c>
      <c r="P52">
        <f>'qx (tau) a'!P52-'qx (1) a'!P52</f>
        <v>1.3091935187942112E-2</v>
      </c>
      <c r="Q52">
        <f>'qx (tau) a'!Q52-'qx (1) a'!Q52</f>
        <v>1.2769428007586302E-2</v>
      </c>
      <c r="R52">
        <f>'qx (tau) a'!R52-'qx (1) a'!R52</f>
        <v>1.2677155369114703E-2</v>
      </c>
      <c r="S52">
        <f>'qx (tau) a'!S52-'qx (1) a'!S52</f>
        <v>1.2359649968862872E-2</v>
      </c>
      <c r="T52">
        <f>'qx (tau) a'!T52-'qx (1) a'!T52</f>
        <v>1.2311355593609553E-2</v>
      </c>
      <c r="U52">
        <f>'qx (tau) a'!U52-'qx (1) a'!U52</f>
        <v>1.2085028200928037E-2</v>
      </c>
      <c r="V52">
        <f>'qx (tau) a'!V52-'qx (1) a'!V52</f>
        <v>1.1930342742334283E-2</v>
      </c>
      <c r="W52">
        <f>'qx (tau) a'!W52-'qx (1) a'!W52</f>
        <v>1.1787476219561641E-2</v>
      </c>
      <c r="X52">
        <f>'qx (tau) a'!X52-'qx (1) a'!X52</f>
        <v>1.1426818785436003E-2</v>
      </c>
      <c r="Y52">
        <f>'qx (tau) a'!Y52-'qx (1) a'!Y52</f>
        <v>1.1299848124204632E-2</v>
      </c>
      <c r="Z52">
        <f>'qx (tau) a'!Z52-'qx (1) a'!Z52</f>
        <v>1.1049211055310659E-2</v>
      </c>
      <c r="AA52">
        <f>'qx (tau) a'!AA52-'qx (1) a'!AA52</f>
        <v>1.076421117582942E-2</v>
      </c>
      <c r="AB52">
        <f>'qx (tau) a'!AB52-'qx (1) a'!AB52</f>
        <v>1.0635147913788799E-2</v>
      </c>
      <c r="AC52">
        <f>'qx (tau) a'!AC52-'qx (1) a'!AC52</f>
        <v>1.030481843672992E-2</v>
      </c>
      <c r="AD52">
        <f>'qx (tau) a'!AD52-'qx (1) a'!AD52</f>
        <v>1.0118221007264179E-2</v>
      </c>
      <c r="AE52">
        <f>'qx (tau) a'!AE52-'qx (1) a'!AE52</f>
        <v>1.0096467784326036E-2</v>
      </c>
    </row>
    <row r="53" spans="1:31">
      <c r="A53">
        <v>52</v>
      </c>
      <c r="B53">
        <f>'qx (tau) a'!B53-'qx (1) a'!B53</f>
        <v>1.9903684895518411E-2</v>
      </c>
      <c r="C53">
        <f>'qx (tau) a'!C53-'qx (1) a'!C53</f>
        <v>1.8199468200572409E-2</v>
      </c>
      <c r="D53">
        <f>'qx (tau) a'!D53-'qx (1) a'!D53</f>
        <v>1.9617254101566409E-2</v>
      </c>
      <c r="E53">
        <f>'qx (tau) a'!E53-'qx (1) a'!E53</f>
        <v>1.9058611088841347E-2</v>
      </c>
      <c r="F53">
        <f>'qx (tau) a'!F53-'qx (1) a'!F53</f>
        <v>1.7861017462138425E-2</v>
      </c>
      <c r="G53">
        <f>'qx (tau) a'!G53-'qx (1) a'!G53</f>
        <v>1.5901862564891369E-2</v>
      </c>
      <c r="H53">
        <f>'qx (tau) a'!H53-'qx (1) a'!H53</f>
        <v>1.5855589545212712E-2</v>
      </c>
      <c r="I53">
        <f>'qx (tau) a'!I53-'qx (1) a'!I53</f>
        <v>1.5738811261659387E-2</v>
      </c>
      <c r="J53">
        <f>'qx (tau) a'!J53-'qx (1) a'!J53</f>
        <v>1.6858188949588987E-2</v>
      </c>
      <c r="K53">
        <f>'qx (tau) a'!K53-'qx (1) a'!K53</f>
        <v>1.6772811154852713E-2</v>
      </c>
      <c r="L53">
        <f>'qx (tau) a'!L53-'qx (1) a'!L53</f>
        <v>1.6494555902878096E-2</v>
      </c>
      <c r="M53">
        <f>'qx (tau) a'!M53-'qx (1) a'!M53</f>
        <v>1.6272486308920947E-2</v>
      </c>
      <c r="N53">
        <f>'qx (tau) a'!N53-'qx (1) a'!N53</f>
        <v>1.5923639277019171E-2</v>
      </c>
      <c r="O53">
        <f>'qx (tau) a'!O53-'qx (1) a'!O53</f>
        <v>1.4531864708103977E-2</v>
      </c>
      <c r="P53">
        <f>'qx (tau) a'!P53-'qx (1) a'!P53</f>
        <v>1.4076676265339127E-2</v>
      </c>
      <c r="Q53">
        <f>'qx (tau) a'!Q53-'qx (1) a'!Q53</f>
        <v>1.3744514829854747E-2</v>
      </c>
      <c r="R53">
        <f>'qx (tau) a'!R53-'qx (1) a'!R53</f>
        <v>1.3645561087420042E-2</v>
      </c>
      <c r="S53">
        <f>'qx (tau) a'!S53-'qx (1) a'!S53</f>
        <v>1.331757694378953E-2</v>
      </c>
      <c r="T53">
        <f>'qx (tau) a'!T53-'qx (1) a'!T53</f>
        <v>1.3256576788258945E-2</v>
      </c>
      <c r="U53">
        <f>'qx (tau) a'!U53-'qx (1) a'!U53</f>
        <v>1.301579672928607E-2</v>
      </c>
      <c r="V53">
        <f>'qx (tau) a'!V53-'qx (1) a'!V53</f>
        <v>1.2851544391771504E-2</v>
      </c>
      <c r="W53">
        <f>'qx (tau) a'!W53-'qx (1) a'!W53</f>
        <v>1.2702640349739487E-2</v>
      </c>
      <c r="X53">
        <f>'qx (tau) a'!X53-'qx (1) a'!X53</f>
        <v>1.2328084456386994E-2</v>
      </c>
      <c r="Y53">
        <f>'qx (tau) a'!Y53-'qx (1) a'!Y53</f>
        <v>1.2201185921605242E-2</v>
      </c>
      <c r="Z53">
        <f>'qx (tau) a'!Z53-'qx (1) a'!Z53</f>
        <v>1.1940395030284797E-2</v>
      </c>
      <c r="AA53">
        <f>'qx (tau) a'!AA53-'qx (1) a'!AA53</f>
        <v>1.1650011315620556E-2</v>
      </c>
      <c r="AB53">
        <f>'qx (tau) a'!AB53-'qx (1) a'!AB53</f>
        <v>1.1519496393868749E-2</v>
      </c>
      <c r="AC53">
        <f>'qx (tau) a'!AC53-'qx (1) a'!AC53</f>
        <v>1.1182071913069977E-2</v>
      </c>
      <c r="AD53">
        <f>'qx (tau) a'!AD53-'qx (1) a'!AD53</f>
        <v>1.0989637470701441E-2</v>
      </c>
      <c r="AE53">
        <f>'qx (tau) a'!AE53-'qx (1) a'!AE53</f>
        <v>1.0957704091705817E-2</v>
      </c>
    </row>
    <row r="54" spans="1:31">
      <c r="A54">
        <v>53</v>
      </c>
      <c r="B54">
        <f>'qx (tau) a'!B54-'qx (1) a'!B54</f>
        <v>2.0671031528065043E-2</v>
      </c>
      <c r="C54">
        <f>'qx (tau) a'!C54-'qx (1) a'!C54</f>
        <v>1.8915875967338264E-2</v>
      </c>
      <c r="D54">
        <f>'qx (tau) a'!D54-'qx (1) a'!D54</f>
        <v>2.0386510816740189E-2</v>
      </c>
      <c r="E54">
        <f>'qx (tau) a'!E54-'qx (1) a'!E54</f>
        <v>1.9768797846646299E-2</v>
      </c>
      <c r="F54">
        <f>'qx (tau) a'!F54-'qx (1) a'!F54</f>
        <v>1.8535792415629804E-2</v>
      </c>
      <c r="G54">
        <f>'qx (tau) a'!G54-'qx (1) a'!G54</f>
        <v>1.6567543986777834E-2</v>
      </c>
      <c r="H54">
        <f>'qx (tau) a'!H54-'qx (1) a'!H54</f>
        <v>1.6518395692354297E-2</v>
      </c>
      <c r="I54">
        <f>'qx (tau) a'!I54-'qx (1) a'!I54</f>
        <v>1.6394477785944057E-2</v>
      </c>
      <c r="J54">
        <f>'qx (tau) a'!J54-'qx (1) a'!J54</f>
        <v>1.7540968760320071E-2</v>
      </c>
      <c r="K54">
        <f>'qx (tau) a'!K54-'qx (1) a'!K54</f>
        <v>1.7431419447508908E-2</v>
      </c>
      <c r="L54">
        <f>'qx (tau) a'!L54-'qx (1) a'!L54</f>
        <v>1.7176287382695186E-2</v>
      </c>
      <c r="M54">
        <f>'qx (tau) a'!M54-'qx (1) a'!M54</f>
        <v>1.6923700820369834E-2</v>
      </c>
      <c r="N54">
        <f>'qx (tau) a'!N54-'qx (1) a'!N54</f>
        <v>1.6601066037684138E-2</v>
      </c>
      <c r="O54">
        <f>'qx (tau) a'!O54-'qx (1) a'!O54</f>
        <v>1.5187748146786504E-2</v>
      </c>
      <c r="P54">
        <f>'qx (tau) a'!P54-'qx (1) a'!P54</f>
        <v>1.472826627799317E-2</v>
      </c>
      <c r="Q54">
        <f>'qx (tau) a'!Q54-'qx (1) a'!Q54</f>
        <v>1.4399515066466936E-2</v>
      </c>
      <c r="R54">
        <f>'qx (tau) a'!R54-'qx (1) a'!R54</f>
        <v>1.4306897073953559E-2</v>
      </c>
      <c r="S54">
        <f>'qx (tau) a'!S54-'qx (1) a'!S54</f>
        <v>1.3981406763029289E-2</v>
      </c>
      <c r="T54">
        <f>'qx (tau) a'!T54-'qx (1) a'!T54</f>
        <v>1.3921235362868704E-2</v>
      </c>
      <c r="U54">
        <f>'qx (tau) a'!U54-'qx (1) a'!U54</f>
        <v>1.3678773931690367E-2</v>
      </c>
      <c r="V54">
        <f>'qx (tau) a'!V54-'qx (1) a'!V54</f>
        <v>1.351641437692495E-2</v>
      </c>
      <c r="W54">
        <f>'qx (tau) a'!W54-'qx (1) a'!W54</f>
        <v>1.3372166139389116E-2</v>
      </c>
      <c r="X54">
        <f>'qx (tau) a'!X54-'qx (1) a'!X54</f>
        <v>1.2995128433560757E-2</v>
      </c>
      <c r="Y54">
        <f>'qx (tau) a'!Y54-'qx (1) a'!Y54</f>
        <v>1.2873942953398481E-2</v>
      </c>
      <c r="Z54">
        <f>'qx (tau) a'!Z54-'qx (1) a'!Z54</f>
        <v>1.2610790866585869E-2</v>
      </c>
      <c r="AA54">
        <f>'qx (tau) a'!AA54-'qx (1) a'!AA54</f>
        <v>1.2321759542120411E-2</v>
      </c>
      <c r="AB54">
        <f>'qx (tau) a'!AB54-'qx (1) a'!AB54</f>
        <v>1.2196680604559472E-2</v>
      </c>
      <c r="AC54">
        <f>'qx (tau) a'!AC54-'qx (1) a'!AC54</f>
        <v>1.1857908906418508E-2</v>
      </c>
      <c r="AD54">
        <f>'qx (tau) a'!AD54-'qx (1) a'!AD54</f>
        <v>1.1664948683194483E-2</v>
      </c>
      <c r="AE54">
        <f>'qx (tau) a'!AE54-'qx (1) a'!AE54</f>
        <v>1.1629688575319555E-2</v>
      </c>
    </row>
    <row r="55" spans="1:31">
      <c r="A55">
        <v>54</v>
      </c>
      <c r="B55">
        <f>'qx (tau) a'!B55-'qx (1) a'!B55</f>
        <v>2.1681409780028405E-2</v>
      </c>
      <c r="C55">
        <f>'qx (tau) a'!C55-'qx (1) a'!C55</f>
        <v>1.984828209223518E-2</v>
      </c>
      <c r="D55">
        <f>'qx (tau) a'!D55-'qx (1) a'!D55</f>
        <v>2.1385835529973168E-2</v>
      </c>
      <c r="E55">
        <f>'qx (tau) a'!E55-'qx (1) a'!E55</f>
        <v>2.0737041285705603E-2</v>
      </c>
      <c r="F55">
        <f>'qx (tau) a'!F55-'qx (1) a'!F55</f>
        <v>1.9432224868147798E-2</v>
      </c>
      <c r="G55">
        <f>'qx (tau) a'!G55-'qx (1) a'!G55</f>
        <v>1.7428374859746309E-2</v>
      </c>
      <c r="H55">
        <f>'qx (tau) a'!H55-'qx (1) a'!H55</f>
        <v>1.7375342578511029E-2</v>
      </c>
      <c r="I55">
        <f>'qx (tau) a'!I55-'qx (1) a'!I55</f>
        <v>1.724171769751693E-2</v>
      </c>
      <c r="J55">
        <f>'qx (tau) a'!J55-'qx (1) a'!J55</f>
        <v>1.8425763554577448E-2</v>
      </c>
      <c r="K55">
        <f>'qx (tau) a'!K55-'qx (1) a'!K55</f>
        <v>1.8294520080922753E-2</v>
      </c>
      <c r="L55">
        <f>'qx (tau) a'!L55-'qx (1) a'!L55</f>
        <v>1.8047929059643818E-2</v>
      </c>
      <c r="M55">
        <f>'qx (tau) a'!M55-'qx (1) a'!M55</f>
        <v>1.7780900741925419E-2</v>
      </c>
      <c r="N55">
        <f>'qx (tau) a'!N55-'qx (1) a'!N55</f>
        <v>1.7458260680705533E-2</v>
      </c>
      <c r="O55">
        <f>'qx (tau) a'!O55-'qx (1) a'!O55</f>
        <v>1.600515556218848E-2</v>
      </c>
      <c r="P55">
        <f>'qx (tau) a'!P55-'qx (1) a'!P55</f>
        <v>1.5548393138630309E-2</v>
      </c>
      <c r="Q55">
        <f>'qx (tau) a'!Q55-'qx (1) a'!Q55</f>
        <v>1.521104568337801E-2</v>
      </c>
      <c r="R55">
        <f>'qx (tau) a'!R55-'qx (1) a'!R55</f>
        <v>1.5121527373512066E-2</v>
      </c>
      <c r="S55">
        <f>'qx (tau) a'!S55-'qx (1) a'!S55</f>
        <v>1.4794366328223389E-2</v>
      </c>
      <c r="T55">
        <f>'qx (tau) a'!T55-'qx (1) a'!T55</f>
        <v>1.4732497601484247E-2</v>
      </c>
      <c r="U55">
        <f>'qx (tau) a'!U55-'qx (1) a'!U55</f>
        <v>1.4484800142556663E-2</v>
      </c>
      <c r="V55">
        <f>'qx (tau) a'!V55-'qx (1) a'!V55</f>
        <v>1.4321454779806553E-2</v>
      </c>
      <c r="W55">
        <f>'qx (tau) a'!W55-'qx (1) a'!W55</f>
        <v>1.4179905529524849E-2</v>
      </c>
      <c r="X55">
        <f>'qx (tau) a'!X55-'qx (1) a'!X55</f>
        <v>1.3797243223852123E-2</v>
      </c>
      <c r="Y55">
        <f>'qx (tau) a'!Y55-'qx (1) a'!Y55</f>
        <v>1.3681801430935151E-2</v>
      </c>
      <c r="Z55">
        <f>'qx (tau) a'!Z55-'qx (1) a'!Z55</f>
        <v>1.3412796946918949E-2</v>
      </c>
      <c r="AA55">
        <f>'qx (tau) a'!AA55-'qx (1) a'!AA55</f>
        <v>1.3121080552537972E-2</v>
      </c>
      <c r="AB55">
        <f>'qx (tau) a'!AB55-'qx (1) a'!AB55</f>
        <v>1.299989988133211E-2</v>
      </c>
      <c r="AC55">
        <f>'qx (tau) a'!AC55-'qx (1) a'!AC55</f>
        <v>1.2658493516138994E-2</v>
      </c>
      <c r="AD55">
        <f>'qx (tau) a'!AD55-'qx (1) a'!AD55</f>
        <v>1.2464096397552369E-2</v>
      </c>
      <c r="AE55">
        <f>'qx (tau) a'!AE55-'qx (1) a'!AE55</f>
        <v>1.2425381287206851E-2</v>
      </c>
    </row>
    <row r="56" spans="1:31">
      <c r="A56">
        <v>55</v>
      </c>
      <c r="B56">
        <f>'qx (tau) a'!B56-'qx (1) a'!B56</f>
        <v>2.2681217567969255E-2</v>
      </c>
      <c r="C56">
        <f>'qx (tau) a'!C56-'qx (1) a'!C56</f>
        <v>2.0761347445400504E-2</v>
      </c>
      <c r="D56">
        <f>'qx (tau) a'!D56-'qx (1) a'!D56</f>
        <v>2.2367029652000922E-2</v>
      </c>
      <c r="E56">
        <f>'qx (tau) a'!E56-'qx (1) a'!E56</f>
        <v>2.1690269268215281E-2</v>
      </c>
      <c r="F56">
        <f>'qx (tau) a'!F56-'qx (1) a'!F56</f>
        <v>2.0313180632097118E-2</v>
      </c>
      <c r="G56">
        <f>'qx (tau) a'!G56-'qx (1) a'!G56</f>
        <v>1.8254541585297417E-2</v>
      </c>
      <c r="H56">
        <f>'qx (tau) a'!H56-'qx (1) a'!H56</f>
        <v>1.8198065065994931E-2</v>
      </c>
      <c r="I56">
        <f>'qx (tau) a'!I56-'qx (1) a'!I56</f>
        <v>1.8056363799908184E-2</v>
      </c>
      <c r="J56">
        <f>'qx (tau) a'!J56-'qx (1) a'!J56</f>
        <v>1.9287056735944653E-2</v>
      </c>
      <c r="K56">
        <f>'qx (tau) a'!K56-'qx (1) a'!K56</f>
        <v>1.9132698413102327E-2</v>
      </c>
      <c r="L56">
        <f>'qx (tau) a'!L56-'qx (1) a'!L56</f>
        <v>1.8894447299197894E-2</v>
      </c>
      <c r="M56">
        <f>'qx (tau) a'!M56-'qx (1) a'!M56</f>
        <v>1.8610064743462152E-2</v>
      </c>
      <c r="N56">
        <f>'qx (tau) a'!N56-'qx (1) a'!N56</f>
        <v>1.8300917387708279E-2</v>
      </c>
      <c r="O56">
        <f>'qx (tau) a'!O56-'qx (1) a'!O56</f>
        <v>1.6790753024855023E-2</v>
      </c>
      <c r="P56">
        <f>'qx (tau) a'!P56-'qx (1) a'!P56</f>
        <v>1.6333526507800285E-2</v>
      </c>
      <c r="Q56">
        <f>'qx (tau) a'!Q56-'qx (1) a'!Q56</f>
        <v>1.600163116377026E-2</v>
      </c>
      <c r="R56">
        <f>'qx (tau) a'!R56-'qx (1) a'!R56</f>
        <v>1.5911009654277997E-2</v>
      </c>
      <c r="S56">
        <f>'qx (tau) a'!S56-'qx (1) a'!S56</f>
        <v>1.5584001865210107E-2</v>
      </c>
      <c r="T56">
        <f>'qx (tau) a'!T56-'qx (1) a'!T56</f>
        <v>1.5525331458542249E-2</v>
      </c>
      <c r="U56">
        <f>'qx (tau) a'!U56-'qx (1) a'!U56</f>
        <v>1.5275610752960639E-2</v>
      </c>
      <c r="V56">
        <f>'qx (tau) a'!V56-'qx (1) a'!V56</f>
        <v>1.5114951122356576E-2</v>
      </c>
      <c r="W56">
        <f>'qx (tau) a'!W56-'qx (1) a'!W56</f>
        <v>1.4979152522655309E-2</v>
      </c>
      <c r="X56">
        <f>'qx (tau) a'!X56-'qx (1) a'!X56</f>
        <v>1.4593306436578687E-2</v>
      </c>
      <c r="Y56">
        <f>'qx (tau) a'!Y56-'qx (1) a'!Y56</f>
        <v>1.448575925985285E-2</v>
      </c>
      <c r="Z56">
        <f>'qx (tau) a'!Z56-'qx (1) a'!Z56</f>
        <v>1.4214292935808013E-2</v>
      </c>
      <c r="AA56">
        <f>'qx (tau) a'!AA56-'qx (1) a'!AA56</f>
        <v>1.3920891782024266E-2</v>
      </c>
      <c r="AB56">
        <f>'qx (tau) a'!AB56-'qx (1) a'!AB56</f>
        <v>1.3803328673409661E-2</v>
      </c>
      <c r="AC56">
        <f>'qx (tau) a'!AC56-'qx (1) a'!AC56</f>
        <v>1.3459027943200289E-2</v>
      </c>
      <c r="AD56">
        <f>'qx (tau) a'!AD56-'qx (1) a'!AD56</f>
        <v>1.3264474741317813E-2</v>
      </c>
      <c r="AE56">
        <f>'qx (tau) a'!AE56-'qx (1) a'!AE56</f>
        <v>1.3225424112830415E-2</v>
      </c>
    </row>
    <row r="57" spans="1:31">
      <c r="A57">
        <v>56</v>
      </c>
      <c r="B57">
        <f>'qx (tau) a'!B57-'qx (1) a'!B57</f>
        <v>2.3850743386949428E-2</v>
      </c>
      <c r="C57">
        <f>'qx (tau) a'!C57-'qx (1) a'!C57</f>
        <v>2.1834979044701851E-2</v>
      </c>
      <c r="D57">
        <f>'qx (tau) a'!D57-'qx (1) a'!D57</f>
        <v>2.3521779750771091E-2</v>
      </c>
      <c r="E57">
        <f>'qx (tau) a'!E57-'qx (1) a'!E57</f>
        <v>2.2786220998228399E-2</v>
      </c>
      <c r="F57">
        <f>'qx (tau) a'!F57-'qx (1) a'!F57</f>
        <v>2.1348297522270958E-2</v>
      </c>
      <c r="G57">
        <f>'qx (tau) a'!G57-'qx (1) a'!G57</f>
        <v>1.9248036378983532E-2</v>
      </c>
      <c r="H57">
        <f>'qx (tau) a'!H57-'qx (1) a'!H57</f>
        <v>1.9182225191095567E-2</v>
      </c>
      <c r="I57">
        <f>'qx (tau) a'!I57-'qx (1) a'!I57</f>
        <v>1.9031089823404897E-2</v>
      </c>
      <c r="J57">
        <f>'qx (tau) a'!J57-'qx (1) a'!J57</f>
        <v>2.0312387295735704E-2</v>
      </c>
      <c r="K57">
        <f>'qx (tau) a'!K57-'qx (1) a'!K57</f>
        <v>2.0122701656758137E-2</v>
      </c>
      <c r="L57">
        <f>'qx (tau) a'!L57-'qx (1) a'!L57</f>
        <v>1.9897368293009244E-2</v>
      </c>
      <c r="M57">
        <f>'qx (tau) a'!M57-'qx (1) a'!M57</f>
        <v>1.9584900477889376E-2</v>
      </c>
      <c r="N57">
        <f>'qx (tau) a'!N57-'qx (1) a'!N57</f>
        <v>1.9288990726775715E-2</v>
      </c>
      <c r="O57">
        <f>'qx (tau) a'!O57-'qx (1) a'!O57</f>
        <v>1.7727027386066296E-2</v>
      </c>
      <c r="P57">
        <f>'qx (tau) a'!P57-'qx (1) a'!P57</f>
        <v>1.7255793785843722E-2</v>
      </c>
      <c r="Q57">
        <f>'qx (tau) a'!Q57-'qx (1) a'!Q57</f>
        <v>1.6921908715120185E-2</v>
      </c>
      <c r="R57">
        <f>'qx (tau) a'!R57-'qx (1) a'!R57</f>
        <v>1.6838947798418193E-2</v>
      </c>
      <c r="S57">
        <f>'qx (tau) a'!S57-'qx (1) a'!S57</f>
        <v>1.6502655601062767E-2</v>
      </c>
      <c r="T57">
        <f>'qx (tau) a'!T57-'qx (1) a'!T57</f>
        <v>1.6443889405620183E-2</v>
      </c>
      <c r="U57">
        <f>'qx (tau) a'!U57-'qx (1) a'!U57</f>
        <v>1.6190423190871342E-2</v>
      </c>
      <c r="V57">
        <f>'qx (tau) a'!V57-'qx (1) a'!V57</f>
        <v>1.6031111416143315E-2</v>
      </c>
      <c r="W57">
        <f>'qx (tau) a'!W57-'qx (1) a'!W57</f>
        <v>1.590132888671425E-2</v>
      </c>
      <c r="X57">
        <f>'qx (tau) a'!X57-'qx (1) a'!X57</f>
        <v>1.5511507267826252E-2</v>
      </c>
      <c r="Y57">
        <f>'qx (tau) a'!Y57-'qx (1) a'!Y57</f>
        <v>1.5413024548061368E-2</v>
      </c>
      <c r="Z57">
        <f>'qx (tau) a'!Z57-'qx (1) a'!Z57</f>
        <v>1.51375067793099E-2</v>
      </c>
      <c r="AA57">
        <f>'qx (tau) a'!AA57-'qx (1) a'!AA57</f>
        <v>1.4843195077062974E-2</v>
      </c>
      <c r="AB57">
        <f>'qx (tau) a'!AB57-'qx (1) a'!AB57</f>
        <v>1.4728802015636365E-2</v>
      </c>
      <c r="AC57">
        <f>'qx (tau) a'!AC57-'qx (1) a'!AC57</f>
        <v>1.4380308066692632E-2</v>
      </c>
      <c r="AD57">
        <f>'qx (tau) a'!AD57-'qx (1) a'!AD57</f>
        <v>1.4183269527113965E-2</v>
      </c>
      <c r="AE57">
        <f>'qx (tau) a'!AE57-'qx (1) a'!AE57</f>
        <v>1.4141061521785198E-2</v>
      </c>
    </row>
    <row r="58" spans="1:31">
      <c r="A58">
        <v>57</v>
      </c>
      <c r="B58">
        <f>'qx (tau) a'!B58-'qx (1) a'!B58</f>
        <v>2.5021459270734184E-2</v>
      </c>
      <c r="C58">
        <f>'qx (tau) a'!C58-'qx (1) a'!C58</f>
        <v>2.2911940808811197E-2</v>
      </c>
      <c r="D58">
        <f>'qx (tau) a'!D58-'qx (1) a'!D58</f>
        <v>2.4685820213511518E-2</v>
      </c>
      <c r="E58">
        <f>'qx (tau) a'!E58-'qx (1) a'!E58</f>
        <v>2.3856733285972636E-2</v>
      </c>
      <c r="F58">
        <f>'qx (tau) a'!F58-'qx (1) a'!F58</f>
        <v>2.2367948232108519E-2</v>
      </c>
      <c r="G58">
        <f>'qx (tau) a'!G58-'qx (1) a'!G58</f>
        <v>2.0257127536534428E-2</v>
      </c>
      <c r="H58">
        <f>'qx (tau) a'!H58-'qx (1) a'!H58</f>
        <v>2.0189204242215625E-2</v>
      </c>
      <c r="I58">
        <f>'qx (tau) a'!I58-'qx (1) a'!I58</f>
        <v>2.0023423890466133E-2</v>
      </c>
      <c r="J58">
        <f>'qx (tau) a'!J58-'qx (1) a'!J58</f>
        <v>2.135574618238428E-2</v>
      </c>
      <c r="K58">
        <f>'qx (tau) a'!K58-'qx (1) a'!K58</f>
        <v>2.1114716561382755E-2</v>
      </c>
      <c r="L58">
        <f>'qx (tau) a'!L58-'qx (1) a'!L58</f>
        <v>2.0919389733479444E-2</v>
      </c>
      <c r="M58">
        <f>'qx (tau) a'!M58-'qx (1) a'!M58</f>
        <v>2.0566849890509383E-2</v>
      </c>
      <c r="N58">
        <f>'qx (tau) a'!N58-'qx (1) a'!N58</f>
        <v>2.0294465354738236E-2</v>
      </c>
      <c r="O58">
        <f>'qx (tau) a'!O58-'qx (1) a'!O58</f>
        <v>1.8678991975364066E-2</v>
      </c>
      <c r="P58">
        <f>'qx (tau) a'!P58-'qx (1) a'!P58</f>
        <v>1.8204509486256466E-2</v>
      </c>
      <c r="Q58">
        <f>'qx (tau) a'!Q58-'qx (1) a'!Q58</f>
        <v>1.785768627289587E-2</v>
      </c>
      <c r="R58">
        <f>'qx (tau) a'!R58-'qx (1) a'!R58</f>
        <v>1.7779354828367826E-2</v>
      </c>
      <c r="S58">
        <f>'qx (tau) a'!S58-'qx (1) a'!S58</f>
        <v>1.7445943444146992E-2</v>
      </c>
      <c r="T58">
        <f>'qx (tau) a'!T58-'qx (1) a'!T58</f>
        <v>1.7382006743328952E-2</v>
      </c>
      <c r="U58">
        <f>'qx (tau) a'!U58-'qx (1) a'!U58</f>
        <v>1.7125683703321411E-2</v>
      </c>
      <c r="V58">
        <f>'qx (tau) a'!V58-'qx (1) a'!V58</f>
        <v>1.6969979638197217E-2</v>
      </c>
      <c r="W58">
        <f>'qx (tau) a'!W58-'qx (1) a'!W58</f>
        <v>1.6848773439592124E-2</v>
      </c>
      <c r="X58">
        <f>'qx (tau) a'!X58-'qx (1) a'!X58</f>
        <v>1.6456135814744848E-2</v>
      </c>
      <c r="Y58">
        <f>'qx (tau) a'!Y58-'qx (1) a'!Y58</f>
        <v>1.6367808577860705E-2</v>
      </c>
      <c r="Z58">
        <f>'qx (tau) a'!Z58-'qx (1) a'!Z58</f>
        <v>1.6090519529444527E-2</v>
      </c>
      <c r="AA58">
        <f>'qx (tau) a'!AA58-'qx (1) a'!AA58</f>
        <v>1.5795977936453261E-2</v>
      </c>
      <c r="AB58">
        <f>'qx (tau) a'!AB58-'qx (1) a'!AB58</f>
        <v>1.5686946765334598E-2</v>
      </c>
      <c r="AC58">
        <f>'qx (tau) a'!AC58-'qx (1) a'!AC58</f>
        <v>1.533296025170503E-2</v>
      </c>
      <c r="AD58">
        <f>'qx (tau) a'!AD58-'qx (1) a'!AD58</f>
        <v>1.5131995648237707E-2</v>
      </c>
      <c r="AE58">
        <f>'qx (tau) a'!AE58-'qx (1) a'!AE58</f>
        <v>1.5088851515427822E-2</v>
      </c>
    </row>
    <row r="59" spans="1:31">
      <c r="A59">
        <v>58</v>
      </c>
      <c r="B59">
        <f>'qx (tau) a'!B59-'qx (1) a'!B59</f>
        <v>2.6739911324244296E-2</v>
      </c>
      <c r="C59">
        <f>'qx (tau) a'!C59-'qx (1) a'!C59</f>
        <v>2.4548304209319655E-2</v>
      </c>
      <c r="D59">
        <f>'qx (tau) a'!D59-'qx (1) a'!D59</f>
        <v>2.6420380487623161E-2</v>
      </c>
      <c r="E59">
        <f>'qx (tau) a'!E59-'qx (1) a'!E59</f>
        <v>2.5465457436159106E-2</v>
      </c>
      <c r="F59">
        <f>'qx (tau) a'!F59-'qx (1) a'!F59</f>
        <v>2.3926440623920013E-2</v>
      </c>
      <c r="G59">
        <f>'qx (tau) a'!G59-'qx (1) a'!G59</f>
        <v>2.1837001895948342E-2</v>
      </c>
      <c r="H59">
        <f>'qx (tau) a'!H59-'qx (1) a'!H59</f>
        <v>2.1770162649947862E-2</v>
      </c>
      <c r="I59">
        <f>'qx (tau) a'!I59-'qx (1) a'!I59</f>
        <v>2.1591088639050387E-2</v>
      </c>
      <c r="J59">
        <f>'qx (tau) a'!J59-'qx (1) a'!J59</f>
        <v>2.2962529133086163E-2</v>
      </c>
      <c r="K59">
        <f>'qx (tau) a'!K59-'qx (1) a'!K59</f>
        <v>2.265036219509136E-2</v>
      </c>
      <c r="L59">
        <f>'qx (tau) a'!L59-'qx (1) a'!L59</f>
        <v>2.2490011225407832E-2</v>
      </c>
      <c r="M59">
        <f>'qx (tau) a'!M59-'qx (1) a'!M59</f>
        <v>2.2076185180656474E-2</v>
      </c>
      <c r="N59">
        <f>'qx (tau) a'!N59-'qx (1) a'!N59</f>
        <v>2.1826585524447471E-2</v>
      </c>
      <c r="O59">
        <f>'qx (tau) a'!O59-'qx (1) a'!O59</f>
        <v>2.0141716285653716E-2</v>
      </c>
      <c r="P59">
        <f>'qx (tau) a'!P59-'qx (1) a'!P59</f>
        <v>1.9646156064013015E-2</v>
      </c>
      <c r="Q59">
        <f>'qx (tau) a'!Q59-'qx (1) a'!Q59</f>
        <v>1.9281707652966121E-2</v>
      </c>
      <c r="R59">
        <f>'qx (tau) a'!R59-'qx (1) a'!R59</f>
        <v>1.9180228521173379E-2</v>
      </c>
      <c r="S59">
        <f>'qx (tau) a'!S59-'qx (1) a'!S59</f>
        <v>1.8829206754479126E-2</v>
      </c>
      <c r="T59">
        <f>'qx (tau) a'!T59-'qx (1) a'!T59</f>
        <v>1.875658639522302E-2</v>
      </c>
      <c r="U59">
        <f>'qx (tau) a'!U59-'qx (1) a'!U59</f>
        <v>1.8473106904954687E-2</v>
      </c>
      <c r="V59">
        <f>'qx (tau) a'!V59-'qx (1) a'!V59</f>
        <v>1.8307672616102701E-2</v>
      </c>
      <c r="W59">
        <f>'qx (tau) a'!W59-'qx (1) a'!W59</f>
        <v>1.8183572668095123E-2</v>
      </c>
      <c r="X59">
        <f>'qx (tau) a'!X59-'qx (1) a'!X59</f>
        <v>1.7776289154532686E-2</v>
      </c>
      <c r="Y59">
        <f>'qx (tau) a'!Y59-'qx (1) a'!Y59</f>
        <v>1.7691706163553679E-2</v>
      </c>
      <c r="Z59">
        <f>'qx (tau) a'!Z59-'qx (1) a'!Z59</f>
        <v>1.7401421922955233E-2</v>
      </c>
      <c r="AA59">
        <f>'qx (tau) a'!AA59-'qx (1) a'!AA59</f>
        <v>1.7099159835269079E-2</v>
      </c>
      <c r="AB59">
        <f>'qx (tau) a'!AB59-'qx (1) a'!AB59</f>
        <v>1.698782508222367E-2</v>
      </c>
      <c r="AC59">
        <f>'qx (tau) a'!AC59-'qx (1) a'!AC59</f>
        <v>1.6623040810952654E-2</v>
      </c>
      <c r="AD59">
        <f>'qx (tau) a'!AD59-'qx (1) a'!AD59</f>
        <v>1.6412579903957312E-2</v>
      </c>
      <c r="AE59">
        <f>'qx (tau) a'!AE59-'qx (1) a'!AE59</f>
        <v>1.6357672398532367E-2</v>
      </c>
    </row>
    <row r="60" spans="1:31">
      <c r="A60">
        <v>59</v>
      </c>
      <c r="B60">
        <f>'qx (tau) a'!B60-'qx (1) a'!B60</f>
        <v>2.8460253467650649E-2</v>
      </c>
      <c r="C60">
        <f>'qx (tau) a'!C60-'qx (1) a'!C60</f>
        <v>2.6182967535169743E-2</v>
      </c>
      <c r="D60">
        <f>'qx (tau) a'!D60-'qx (1) a'!D60</f>
        <v>2.8172601397854193E-2</v>
      </c>
      <c r="E60">
        <f>'qx (tau) a'!E60-'qx (1) a'!E60</f>
        <v>2.7085635749433897E-2</v>
      </c>
      <c r="F60">
        <f>'qx (tau) a'!F60-'qx (1) a'!F60</f>
        <v>2.5464795098794488E-2</v>
      </c>
      <c r="G60">
        <f>'qx (tau) a'!G60-'qx (1) a'!G60</f>
        <v>2.3429180409229432E-2</v>
      </c>
      <c r="H60">
        <f>'qx (tau) a'!H60-'qx (1) a'!H60</f>
        <v>2.3358483942827635E-2</v>
      </c>
      <c r="I60">
        <f>'qx (tau) a'!I60-'qx (1) a'!I60</f>
        <v>2.3170769266205479E-2</v>
      </c>
      <c r="J60">
        <f>'qx (tau) a'!J60-'qx (1) a'!J60</f>
        <v>2.4595574146643002E-2</v>
      </c>
      <c r="K60">
        <f>'qx (tau) a'!K60-'qx (1) a'!K60</f>
        <v>2.4200575299199983E-2</v>
      </c>
      <c r="L60">
        <f>'qx (tau) a'!L60-'qx (1) a'!L60</f>
        <v>2.4081214065449722E-2</v>
      </c>
      <c r="M60">
        <f>'qx (tau) a'!M60-'qx (1) a'!M60</f>
        <v>2.3602209485962908E-2</v>
      </c>
      <c r="N60">
        <f>'qx (tau) a'!N60-'qx (1) a'!N60</f>
        <v>2.3380799017338669E-2</v>
      </c>
      <c r="O60">
        <f>'qx (tau) a'!O60-'qx (1) a'!O60</f>
        <v>2.1620300489405546E-2</v>
      </c>
      <c r="P60">
        <f>'qx (tau) a'!P60-'qx (1) a'!P60</f>
        <v>2.1100150913019599E-2</v>
      </c>
      <c r="Q60">
        <f>'qx (tau) a'!Q60-'qx (1) a'!Q60</f>
        <v>2.0715955667239251E-2</v>
      </c>
      <c r="R60">
        <f>'qx (tau) a'!R60-'qx (1) a'!R60</f>
        <v>2.0605058309997398E-2</v>
      </c>
      <c r="S60">
        <f>'qx (tau) a'!S60-'qx (1) a'!S60</f>
        <v>2.0220844985172088E-2</v>
      </c>
      <c r="T60">
        <f>'qx (tau) a'!T60-'qx (1) a'!T60</f>
        <v>2.0138379750301558E-2</v>
      </c>
      <c r="U60">
        <f>'qx (tau) a'!U60-'qx (1) a'!U60</f>
        <v>1.9840207881902595E-2</v>
      </c>
      <c r="V60">
        <f>'qx (tau) a'!V60-'qx (1) a'!V60</f>
        <v>1.9656298550733087E-2</v>
      </c>
      <c r="W60">
        <f>'qx (tau) a'!W60-'qx (1) a'!W60</f>
        <v>1.9530365827028679E-2</v>
      </c>
      <c r="X60">
        <f>'qx (tau) a'!X60-'qx (1) a'!X60</f>
        <v>1.9108136250254273E-2</v>
      </c>
      <c r="Y60">
        <f>'qx (tau) a'!Y60-'qx (1) a'!Y60</f>
        <v>1.9026817077359214E-2</v>
      </c>
      <c r="Z60">
        <f>'qx (tau) a'!Z60-'qx (1) a'!Z60</f>
        <v>1.8726258679714967E-2</v>
      </c>
      <c r="AA60">
        <f>'qx (tau) a'!AA60-'qx (1) a'!AA60</f>
        <v>1.8416756914391919E-2</v>
      </c>
      <c r="AB60">
        <f>'qx (tau) a'!AB60-'qx (1) a'!AB60</f>
        <v>1.8305259885763005E-2</v>
      </c>
      <c r="AC60">
        <f>'qx (tau) a'!AC60-'qx (1) a'!AC60</f>
        <v>1.79283677457589E-2</v>
      </c>
      <c r="AD60">
        <f>'qx (tau) a'!AD60-'qx (1) a'!AD60</f>
        <v>1.7709200245556604E-2</v>
      </c>
      <c r="AE60">
        <f>'qx (tau) a'!AE60-'qx (1) a'!AE60</f>
        <v>1.7645200458813081E-2</v>
      </c>
    </row>
    <row r="61" spans="1:31">
      <c r="A61">
        <v>60</v>
      </c>
      <c r="B61">
        <f>'qx (tau) a'!B61-'qx (1) a'!B61</f>
        <v>3.1079138500703579E-2</v>
      </c>
      <c r="C61">
        <f>'qx (tau) a'!C61-'qx (1) a'!C61</f>
        <v>2.8704865253786883E-2</v>
      </c>
      <c r="D61">
        <f>'qx (tau) a'!D61-'qx (1) a'!D61</f>
        <v>3.0821943457600118E-2</v>
      </c>
      <c r="E61">
        <f>'qx (tau) a'!E61-'qx (1) a'!E61</f>
        <v>2.960316151184442E-2</v>
      </c>
      <c r="F61">
        <f>'qx (tau) a'!F61-'qx (1) a'!F61</f>
        <v>2.7893569650017089E-2</v>
      </c>
      <c r="G61">
        <f>'qx (tau) a'!G61-'qx (1) a'!G61</f>
        <v>2.591953529660385E-2</v>
      </c>
      <c r="H61">
        <f>'qx (tau) a'!H61-'qx (1) a'!H61</f>
        <v>2.5847130401947492E-2</v>
      </c>
      <c r="I61">
        <f>'qx (tau) a'!I61-'qx (1) a'!I61</f>
        <v>2.5638297570763465E-2</v>
      </c>
      <c r="J61">
        <f>'qx (tau) a'!J61-'qx (1) a'!J61</f>
        <v>2.7117935974074196E-2</v>
      </c>
      <c r="K61">
        <f>'qx (tau) a'!K61-'qx (1) a'!K61</f>
        <v>2.6634578776897112E-2</v>
      </c>
      <c r="L61">
        <f>'qx (tau) a'!L61-'qx (1) a'!L61</f>
        <v>2.65405760500739E-2</v>
      </c>
      <c r="M61">
        <f>'qx (tau) a'!M61-'qx (1) a'!M61</f>
        <v>2.5979269722222118E-2</v>
      </c>
      <c r="N61">
        <f>'qx (tau) a'!N61-'qx (1) a'!N61</f>
        <v>2.5775407561749175E-2</v>
      </c>
      <c r="O61">
        <f>'qx (tau) a'!O61-'qx (1) a'!O61</f>
        <v>2.3914411704370132E-2</v>
      </c>
      <c r="P61">
        <f>'qx (tau) a'!P61-'qx (1) a'!P61</f>
        <v>2.3348144812551475E-2</v>
      </c>
      <c r="Q61">
        <f>'qx (tau) a'!Q61-'qx (1) a'!Q61</f>
        <v>2.2917544257358025E-2</v>
      </c>
      <c r="R61">
        <f>'qx (tau) a'!R61-'qx (1) a'!R61</f>
        <v>2.2773139654004723E-2</v>
      </c>
      <c r="S61">
        <f>'qx (tau) a'!S61-'qx (1) a'!S61</f>
        <v>2.2346525000934168E-2</v>
      </c>
      <c r="T61">
        <f>'qx (tau) a'!T61-'qx (1) a'!T61</f>
        <v>2.2216947465649211E-2</v>
      </c>
      <c r="U61">
        <f>'qx (tau) a'!U61-'qx (1) a'!U61</f>
        <v>2.1877548965475196E-2</v>
      </c>
      <c r="V61">
        <f>'qx (tau) a'!V61-'qx (1) a'!V61</f>
        <v>2.1672445706504669E-2</v>
      </c>
      <c r="W61">
        <f>'qx (tau) a'!W61-'qx (1) a'!W61</f>
        <v>2.1518604833815711E-2</v>
      </c>
      <c r="X61">
        <f>'qx (tau) a'!X61-'qx (1) a'!X61</f>
        <v>2.1065894970262084E-2</v>
      </c>
      <c r="Y61">
        <f>'qx (tau) a'!Y61-'qx (1) a'!Y61</f>
        <v>2.0984339851529688E-2</v>
      </c>
      <c r="Z61">
        <f>'qx (tau) a'!Z61-'qx (1) a'!Z61</f>
        <v>2.0657271533802899E-2</v>
      </c>
      <c r="AA61">
        <f>'qx (tau) a'!AA61-'qx (1) a'!AA61</f>
        <v>2.0331536193411732E-2</v>
      </c>
      <c r="AB61">
        <f>'qx (tau) a'!AB61-'qx (1) a'!AB61</f>
        <v>2.0209595307788902E-2</v>
      </c>
      <c r="AC61">
        <f>'qx (tau) a'!AC61-'qx (1) a'!AC61</f>
        <v>1.9812844095807473E-2</v>
      </c>
      <c r="AD61">
        <f>'qx (tau) a'!AD61-'qx (1) a'!AD61</f>
        <v>1.9582352865215768E-2</v>
      </c>
      <c r="AE61">
        <f>'qx (tau) a'!AE61-'qx (1) a'!AE61</f>
        <v>1.9499414050900953E-2</v>
      </c>
    </row>
    <row r="62" spans="1:31">
      <c r="A62">
        <v>61</v>
      </c>
      <c r="B62">
        <f>'qx (tau) a'!B62-'qx (1) a'!B62</f>
        <v>3.2671434560011529E-2</v>
      </c>
      <c r="C62">
        <f>'qx (tau) a'!C62-'qx (1) a'!C62</f>
        <v>3.0187922742582394E-2</v>
      </c>
      <c r="D62">
        <f>'qx (tau) a'!D62-'qx (1) a'!D62</f>
        <v>3.2436259529626713E-2</v>
      </c>
      <c r="E62">
        <f>'qx (tau) a'!E62-'qx (1) a'!E62</f>
        <v>3.1069862481336342E-2</v>
      </c>
      <c r="F62">
        <f>'qx (tau) a'!F62-'qx (1) a'!F62</f>
        <v>2.9288387644778851E-2</v>
      </c>
      <c r="G62">
        <f>'qx (tau) a'!G62-'qx (1) a'!G62</f>
        <v>2.73657749532044E-2</v>
      </c>
      <c r="H62">
        <f>'qx (tau) a'!H62-'qx (1) a'!H62</f>
        <v>2.7293252477981342E-2</v>
      </c>
      <c r="I62">
        <f>'qx (tau) a'!I62-'qx (1) a'!I62</f>
        <v>2.7076856166530675E-2</v>
      </c>
      <c r="J62">
        <f>'qx (tau) a'!J62-'qx (1) a'!J62</f>
        <v>2.8625662734313266E-2</v>
      </c>
      <c r="K62">
        <f>'qx (tau) a'!K62-'qx (1) a'!K62</f>
        <v>2.8067503299704876E-2</v>
      </c>
      <c r="L62">
        <f>'qx (tau) a'!L62-'qx (1) a'!L62</f>
        <v>2.8029214639862955E-2</v>
      </c>
      <c r="M62">
        <f>'qx (tau) a'!M62-'qx (1) a'!M62</f>
        <v>2.7393191368346229E-2</v>
      </c>
      <c r="N62">
        <f>'qx (tau) a'!N62-'qx (1) a'!N62</f>
        <v>2.723317359772319E-2</v>
      </c>
      <c r="O62">
        <f>'qx (tau) a'!O62-'qx (1) a'!O62</f>
        <v>2.5288398506895626E-2</v>
      </c>
      <c r="P62">
        <f>'qx (tau) a'!P62-'qx (1) a'!P62</f>
        <v>2.4701420130161626E-2</v>
      </c>
      <c r="Q62">
        <f>'qx (tau) a'!Q62-'qx (1) a'!Q62</f>
        <v>2.4256075182967109E-2</v>
      </c>
      <c r="R62">
        <f>'qx (tau) a'!R62-'qx (1) a'!R62</f>
        <v>2.4104775836747163E-2</v>
      </c>
      <c r="S62">
        <f>'qx (tau) a'!S62-'qx (1) a'!S62</f>
        <v>2.3660946710889984E-2</v>
      </c>
      <c r="T62">
        <f>'qx (tau) a'!T62-'qx (1) a'!T62</f>
        <v>2.3531447175950414E-2</v>
      </c>
      <c r="U62">
        <f>'qx (tau) a'!U62-'qx (1) a'!U62</f>
        <v>2.3164316758451414E-2</v>
      </c>
      <c r="V62">
        <f>'qx (tau) a'!V62-'qx (1) a'!V62</f>
        <v>2.2956208666510245E-2</v>
      </c>
      <c r="W62">
        <f>'qx (tau) a'!W62-'qx (1) a'!W62</f>
        <v>2.2814611613646715E-2</v>
      </c>
      <c r="X62">
        <f>'qx (tau) a'!X62-'qx (1) a'!X62</f>
        <v>2.2341534489086143E-2</v>
      </c>
      <c r="Y62">
        <f>'qx (tau) a'!Y62-'qx (1) a'!Y62</f>
        <v>2.2270305724492651E-2</v>
      </c>
      <c r="Z62">
        <f>'qx (tau) a'!Z62-'qx (1) a'!Z62</f>
        <v>2.1943156321253928E-2</v>
      </c>
      <c r="AA62">
        <f>'qx (tau) a'!AA62-'qx (1) a'!AA62</f>
        <v>2.1617652486313147E-2</v>
      </c>
      <c r="AB62">
        <f>'qx (tau) a'!AB62-'qx (1) a'!AB62</f>
        <v>2.1506041929860949E-2</v>
      </c>
      <c r="AC62">
        <f>'qx (tau) a'!AC62-'qx (1) a'!AC62</f>
        <v>2.1101394128907314E-2</v>
      </c>
      <c r="AD62">
        <f>'qx (tau) a'!AD62-'qx (1) a'!AD62</f>
        <v>2.0862926786678247E-2</v>
      </c>
      <c r="AE62">
        <f>'qx (tau) a'!AE62-'qx (1) a'!AE62</f>
        <v>2.0780229797985505E-2</v>
      </c>
    </row>
    <row r="63" spans="1:31">
      <c r="A63">
        <v>62</v>
      </c>
      <c r="B63">
        <f>'qx (tau) a'!B63-'qx (1) a'!B63</f>
        <v>3.5659177201924859E-2</v>
      </c>
      <c r="C63">
        <f>'qx (tau) a'!C63-'qx (1) a'!C63</f>
        <v>3.3049963633460189E-2</v>
      </c>
      <c r="D63">
        <f>'qx (tau) a'!D63-'qx (1) a'!D63</f>
        <v>3.5439903909258039E-2</v>
      </c>
      <c r="E63">
        <f>'qx (tau) a'!E63-'qx (1) a'!E63</f>
        <v>3.3902786572317038E-2</v>
      </c>
      <c r="F63">
        <f>'qx (tau) a'!F63-'qx (1) a'!F63</f>
        <v>3.2078964281651093E-2</v>
      </c>
      <c r="G63">
        <f>'qx (tau) a'!G63-'qx (1) a'!G63</f>
        <v>3.0188795075565412E-2</v>
      </c>
      <c r="H63">
        <f>'qx (tau) a'!H63-'qx (1) a'!H63</f>
        <v>3.0114867593754407E-2</v>
      </c>
      <c r="I63">
        <f>'qx (tau) a'!I63-'qx (1) a'!I63</f>
        <v>2.9877700520978379E-2</v>
      </c>
      <c r="J63">
        <f>'qx (tau) a'!J63-'qx (1) a'!J63</f>
        <v>3.1495537280169211E-2</v>
      </c>
      <c r="K63">
        <f>'qx (tau) a'!K63-'qx (1) a'!K63</f>
        <v>3.0833632593346396E-2</v>
      </c>
      <c r="L63">
        <f>'qx (tau) a'!L63-'qx (1) a'!L63</f>
        <v>3.0842554340213685E-2</v>
      </c>
      <c r="M63">
        <f>'qx (tau) a'!M63-'qx (1) a'!M63</f>
        <v>3.011843699947598E-2</v>
      </c>
      <c r="N63">
        <f>'qx (tau) a'!N63-'qx (1) a'!N63</f>
        <v>2.9969937964675984E-2</v>
      </c>
      <c r="O63">
        <f>'qx (tau) a'!O63-'qx (1) a'!O63</f>
        <v>2.7906778513973794E-2</v>
      </c>
      <c r="P63">
        <f>'qx (tau) a'!P63-'qx (1) a'!P63</f>
        <v>2.7270115982248988E-2</v>
      </c>
      <c r="Q63">
        <f>'qx (tau) a'!Q63-'qx (1) a'!Q63</f>
        <v>2.6772464568781709E-2</v>
      </c>
      <c r="R63">
        <f>'qx (tau) a'!R63-'qx (1) a'!R63</f>
        <v>2.6578586677535571E-2</v>
      </c>
      <c r="S63">
        <f>'qx (tau) a'!S63-'qx (1) a'!S63</f>
        <v>2.6083085411735048E-2</v>
      </c>
      <c r="T63">
        <f>'qx (tau) a'!T63-'qx (1) a'!T63</f>
        <v>2.5911848794257723E-2</v>
      </c>
      <c r="U63">
        <f>'qx (tau) a'!U63-'qx (1) a'!U63</f>
        <v>2.5497411648985488E-2</v>
      </c>
      <c r="V63">
        <f>'qx (tau) a'!V63-'qx (1) a'!V63</f>
        <v>2.5242453149266195E-2</v>
      </c>
      <c r="W63">
        <f>'qx (tau) a'!W63-'qx (1) a'!W63</f>
        <v>2.5082110586514755E-2</v>
      </c>
      <c r="X63">
        <f>'qx (tau) a'!X63-'qx (1) a'!X63</f>
        <v>2.4580318956094818E-2</v>
      </c>
      <c r="Y63">
        <f>'qx (tau) a'!Y63-'qx (1) a'!Y63</f>
        <v>2.4497301265403379E-2</v>
      </c>
      <c r="Z63">
        <f>'qx (tau) a'!Z63-'qx (1) a'!Z63</f>
        <v>2.4143812074767443E-2</v>
      </c>
      <c r="AA63">
        <f>'qx (tau) a'!AA63-'qx (1) a'!AA63</f>
        <v>2.3804164183000256E-2</v>
      </c>
      <c r="AB63">
        <f>'qx (tau) a'!AB63-'qx (1) a'!AB63</f>
        <v>2.3687467258095143E-2</v>
      </c>
      <c r="AC63">
        <f>'qx (tau) a'!AC63-'qx (1) a'!AC63</f>
        <v>2.3265737587224382E-2</v>
      </c>
      <c r="AD63">
        <f>'qx (tau) a'!AD63-'qx (1) a'!AD63</f>
        <v>2.301294616727988E-2</v>
      </c>
      <c r="AE63">
        <f>'qx (tau) a'!AE63-'qx (1) a'!AE63</f>
        <v>2.2910718216298007E-2</v>
      </c>
    </row>
    <row r="64" spans="1:31">
      <c r="A64">
        <v>63</v>
      </c>
      <c r="B64">
        <f>'qx (tau) a'!B64-'qx (1) a'!B64</f>
        <v>3.8383497268734239E-2</v>
      </c>
      <c r="C64">
        <f>'qx (tau) a'!C64-'qx (1) a'!C64</f>
        <v>3.5611422892983823E-2</v>
      </c>
      <c r="D64">
        <f>'qx (tau) a'!D64-'qx (1) a'!D64</f>
        <v>3.8150598110346802E-2</v>
      </c>
      <c r="E64">
        <f>'qx (tau) a'!E64-'qx (1) a'!E64</f>
        <v>3.6452354166588159E-2</v>
      </c>
      <c r="F64">
        <f>'qx (tau) a'!F64-'qx (1) a'!F64</f>
        <v>3.4569212845399336E-2</v>
      </c>
      <c r="G64">
        <f>'qx (tau) a'!G64-'qx (1) a'!G64</f>
        <v>3.2680040563009057E-2</v>
      </c>
      <c r="H64">
        <f>'qx (tau) a'!H64-'qx (1) a'!H64</f>
        <v>3.2612227738718774E-2</v>
      </c>
      <c r="I64">
        <f>'qx (tau) a'!I64-'qx (1) a'!I64</f>
        <v>3.2359525045455112E-2</v>
      </c>
      <c r="J64">
        <f>'qx (tau) a'!J64-'qx (1) a'!J64</f>
        <v>3.4064501404155179E-2</v>
      </c>
      <c r="K64">
        <f>'qx (tau) a'!K64-'qx (1) a'!K64</f>
        <v>3.3313269345740283E-2</v>
      </c>
      <c r="L64">
        <f>'qx (tau) a'!L64-'qx (1) a'!L64</f>
        <v>3.3363209312066655E-2</v>
      </c>
      <c r="M64">
        <f>'qx (tau) a'!M64-'qx (1) a'!M64</f>
        <v>3.2564886445706286E-2</v>
      </c>
      <c r="N64">
        <f>'qx (tau) a'!N64-'qx (1) a'!N64</f>
        <v>3.2439571588748918E-2</v>
      </c>
      <c r="O64">
        <f>'qx (tau) a'!O64-'qx (1) a'!O64</f>
        <v>3.0243907700682263E-2</v>
      </c>
      <c r="P64">
        <f>'qx (tau) a'!P64-'qx (1) a'!P64</f>
        <v>2.9565182029845025E-2</v>
      </c>
      <c r="Q64">
        <f>'qx (tau) a'!Q64-'qx (1) a'!Q64</f>
        <v>2.9026289479142715E-2</v>
      </c>
      <c r="R64">
        <f>'qx (tau) a'!R64-'qx (1) a'!R64</f>
        <v>2.8798263427501011E-2</v>
      </c>
      <c r="S64">
        <f>'qx (tau) a'!S64-'qx (1) a'!S64</f>
        <v>2.8255833933036892E-2</v>
      </c>
      <c r="T64">
        <f>'qx (tau) a'!T64-'qx (1) a'!T64</f>
        <v>2.8051738158315662E-2</v>
      </c>
      <c r="U64">
        <f>'qx (tau) a'!U64-'qx (1) a'!U64</f>
        <v>2.7592856863201377E-2</v>
      </c>
      <c r="V64">
        <f>'qx (tau) a'!V64-'qx (1) a'!V64</f>
        <v>2.731123932924244E-2</v>
      </c>
      <c r="W64">
        <f>'qx (tau) a'!W64-'qx (1) a'!W64</f>
        <v>2.7122026487400225E-2</v>
      </c>
      <c r="X64">
        <f>'qx (tau) a'!X64-'qx (1) a'!X64</f>
        <v>2.6589472902713279E-2</v>
      </c>
      <c r="Y64">
        <f>'qx (tau) a'!Y64-'qx (1) a'!Y64</f>
        <v>2.6512821880520232E-2</v>
      </c>
      <c r="Z64">
        <f>'qx (tau) a'!Z64-'qx (1) a'!Z64</f>
        <v>2.6129081556389749E-2</v>
      </c>
      <c r="AA64">
        <f>'qx (tau) a'!AA64-'qx (1) a'!AA64</f>
        <v>2.5779894161757261E-2</v>
      </c>
      <c r="AB64">
        <f>'qx (tau) a'!AB64-'qx (1) a'!AB64</f>
        <v>2.5666739955181581E-2</v>
      </c>
      <c r="AC64">
        <f>'qx (tau) a'!AC64-'qx (1) a'!AC64</f>
        <v>2.523174528670347E-2</v>
      </c>
      <c r="AD64">
        <f>'qx (tau) a'!AD64-'qx (1) a'!AD64</f>
        <v>2.4964919325642484E-2</v>
      </c>
      <c r="AE64">
        <f>'qx (tau) a'!AE64-'qx (1) a'!AE64</f>
        <v>2.4852414514160603E-2</v>
      </c>
    </row>
    <row r="65" spans="1:31">
      <c r="A65">
        <v>64</v>
      </c>
      <c r="B65">
        <f>'qx (tau) a'!B65-'qx (1) a'!B65</f>
        <v>4.1421202322326926E-2</v>
      </c>
      <c r="C65">
        <f>'qx (tau) a'!C65-'qx (1) a'!C65</f>
        <v>3.8470583680940744E-2</v>
      </c>
      <c r="D65">
        <f>'qx (tau) a'!D65-'qx (1) a'!D65</f>
        <v>4.116165272435094E-2</v>
      </c>
      <c r="E65">
        <f>'qx (tau) a'!E65-'qx (1) a'!E65</f>
        <v>3.9319040739098844E-2</v>
      </c>
      <c r="F65">
        <f>'qx (tau) a'!F65-'qx (1) a'!F65</f>
        <v>3.7334979482442875E-2</v>
      </c>
      <c r="G65">
        <f>'qx (tau) a'!G65-'qx (1) a'!G65</f>
        <v>3.5420907526600966E-2</v>
      </c>
      <c r="H65">
        <f>'qx (tau) a'!H65-'qx (1) a'!H65</f>
        <v>3.535945170910907E-2</v>
      </c>
      <c r="I65">
        <f>'qx (tau) a'!I65-'qx (1) a'!I65</f>
        <v>3.5096931627412502E-2</v>
      </c>
      <c r="J65">
        <f>'qx (tau) a'!J65-'qx (1) a'!J65</f>
        <v>3.6907273392605841E-2</v>
      </c>
      <c r="K65">
        <f>'qx (tau) a'!K65-'qx (1) a'!K65</f>
        <v>3.6073935873161857E-2</v>
      </c>
      <c r="L65">
        <f>'qx (tau) a'!L65-'qx (1) a'!L65</f>
        <v>3.6157398933938607E-2</v>
      </c>
      <c r="M65">
        <f>'qx (tau) a'!M65-'qx (1) a'!M65</f>
        <v>3.5280576737842143E-2</v>
      </c>
      <c r="N65">
        <f>'qx (tau) a'!N65-'qx (1) a'!N65</f>
        <v>3.517493497016215E-2</v>
      </c>
      <c r="O65">
        <f>'qx (tau) a'!O65-'qx (1) a'!O65</f>
        <v>3.2837301496263141E-2</v>
      </c>
      <c r="P65">
        <f>'qx (tau) a'!P65-'qx (1) a'!P65</f>
        <v>3.2105467971424891E-2</v>
      </c>
      <c r="Q65">
        <f>'qx (tau) a'!Q65-'qx (1) a'!Q65</f>
        <v>3.1522374397063214E-2</v>
      </c>
      <c r="R65">
        <f>'qx (tau) a'!R65-'qx (1) a'!R65</f>
        <v>3.1258915938132188E-2</v>
      </c>
      <c r="S65">
        <f>'qx (tau) a'!S65-'qx (1) a'!S65</f>
        <v>3.0663314039083182E-2</v>
      </c>
      <c r="T65">
        <f>'qx (tau) a'!T65-'qx (1) a'!T65</f>
        <v>3.0421294132934491E-2</v>
      </c>
      <c r="U65">
        <f>'qx (tau) a'!U65-'qx (1) a'!U65</f>
        <v>2.9910365241913085E-2</v>
      </c>
      <c r="V65">
        <f>'qx (tau) a'!V65-'qx (1) a'!V65</f>
        <v>2.9594722621063083E-2</v>
      </c>
      <c r="W65">
        <f>'qx (tau) a'!W65-'qx (1) a'!W65</f>
        <v>2.9389875494260521E-2</v>
      </c>
      <c r="X65">
        <f>'qx (tau) a'!X65-'qx (1) a'!X65</f>
        <v>2.8804819887114152E-2</v>
      </c>
      <c r="Y65">
        <f>'qx (tau) a'!Y65-'qx (1) a'!Y65</f>
        <v>2.8728643842678737E-2</v>
      </c>
      <c r="Z65">
        <f>'qx (tau) a'!Z65-'qx (1) a'!Z65</f>
        <v>2.8330047609706189E-2</v>
      </c>
      <c r="AA65">
        <f>'qx (tau) a'!AA65-'qx (1) a'!AA65</f>
        <v>2.7957383092160445E-2</v>
      </c>
      <c r="AB65">
        <f>'qx (tau) a'!AB65-'qx (1) a'!AB65</f>
        <v>2.7849095585357038E-2</v>
      </c>
      <c r="AC65">
        <f>'qx (tau) a'!AC65-'qx (1) a'!AC65</f>
        <v>2.740132021681466E-2</v>
      </c>
      <c r="AD65">
        <f>'qx (tau) a'!AD65-'qx (1) a'!AD65</f>
        <v>2.712058093611134E-2</v>
      </c>
      <c r="AE65">
        <f>'qx (tau) a'!AE65-'qx (1) a'!AE65</f>
        <v>2.6999478714208394E-2</v>
      </c>
    </row>
    <row r="66" spans="1:31">
      <c r="A66">
        <v>65</v>
      </c>
      <c r="B66">
        <f>'qx (tau) a'!B66-'qx (1) a'!B66</f>
        <v>4.4808804068446041E-2</v>
      </c>
      <c r="C66">
        <f>'qx (tau) a'!C66-'qx (1) a'!C66</f>
        <v>4.168164810984204E-2</v>
      </c>
      <c r="D66">
        <f>'qx (tau) a'!D66-'qx (1) a'!D66</f>
        <v>4.454486030092699E-2</v>
      </c>
      <c r="E66">
        <f>'qx (tau) a'!E66-'qx (1) a'!E66</f>
        <v>4.2555416437423076E-2</v>
      </c>
      <c r="F66">
        <f>'qx (tau) a'!F66-'qx (1) a'!F66</f>
        <v>4.0434727534530507E-2</v>
      </c>
      <c r="G66">
        <f>'qx (tau) a'!G66-'qx (1) a'!G66</f>
        <v>3.8486016602944706E-2</v>
      </c>
      <c r="H66">
        <f>'qx (tau) a'!H66-'qx (1) a'!H66</f>
        <v>3.842586859315187E-2</v>
      </c>
      <c r="I66">
        <f>'qx (tau) a'!I66-'qx (1) a'!I66</f>
        <v>3.8152617173373912E-2</v>
      </c>
      <c r="J66">
        <f>'qx (tau) a'!J66-'qx (1) a'!J66</f>
        <v>4.0086142873959701E-2</v>
      </c>
      <c r="K66">
        <f>'qx (tau) a'!K66-'qx (1) a'!K66</f>
        <v>3.9176002728652674E-2</v>
      </c>
      <c r="L66">
        <f>'qx (tau) a'!L66-'qx (1) a'!L66</f>
        <v>3.9283684636923694E-2</v>
      </c>
      <c r="M66">
        <f>'qx (tau) a'!M66-'qx (1) a'!M66</f>
        <v>3.833395588944976E-2</v>
      </c>
      <c r="N66">
        <f>'qx (tau) a'!N66-'qx (1) a'!N66</f>
        <v>3.8234743333204001E-2</v>
      </c>
      <c r="O66">
        <f>'qx (tau) a'!O66-'qx (1) a'!O66</f>
        <v>3.5746889819676844E-2</v>
      </c>
      <c r="P66">
        <f>'qx (tau) a'!P66-'qx (1) a'!P66</f>
        <v>3.4967026267370534E-2</v>
      </c>
      <c r="Q66">
        <f>'qx (tau) a'!Q66-'qx (1) a'!Q66</f>
        <v>3.4327747267609135E-2</v>
      </c>
      <c r="R66">
        <f>'qx (tau) a'!R66-'qx (1) a'!R66</f>
        <v>3.4025629035328478E-2</v>
      </c>
      <c r="S66">
        <f>'qx (tau) a'!S66-'qx (1) a'!S66</f>
        <v>3.3373816649316539E-2</v>
      </c>
      <c r="T66">
        <f>'qx (tau) a'!T66-'qx (1) a'!T66</f>
        <v>3.3087991844156707E-2</v>
      </c>
      <c r="U66">
        <f>'qx (tau) a'!U66-'qx (1) a'!U66</f>
        <v>3.2518024464900507E-2</v>
      </c>
      <c r="V66">
        <f>'qx (tau) a'!V66-'qx (1) a'!V66</f>
        <v>3.2160897973117726E-2</v>
      </c>
      <c r="W66">
        <f>'qx (tau) a'!W66-'qx (1) a'!W66</f>
        <v>3.1933833439834858E-2</v>
      </c>
      <c r="X66">
        <f>'qx (tau) a'!X66-'qx (1) a'!X66</f>
        <v>3.1308244756276048E-2</v>
      </c>
      <c r="Y66">
        <f>'qx (tau) a'!Y66-'qx (1) a'!Y66</f>
        <v>3.1212588598278107E-2</v>
      </c>
      <c r="Z66">
        <f>'qx (tau) a'!Z66-'qx (1) a'!Z66</f>
        <v>3.078931266998635E-2</v>
      </c>
      <c r="AA66">
        <f>'qx (tau) a'!AA66-'qx (1) a'!AA66</f>
        <v>3.0410835026807557E-2</v>
      </c>
      <c r="AB66">
        <f>'qx (tau) a'!AB66-'qx (1) a'!AB66</f>
        <v>3.0294595917024405E-2</v>
      </c>
      <c r="AC66">
        <f>'qx (tau) a'!AC66-'qx (1) a'!AC66</f>
        <v>2.9833855445142238E-2</v>
      </c>
      <c r="AD66">
        <f>'qx (tau) a'!AD66-'qx (1) a'!AD66</f>
        <v>2.9537193382597454E-2</v>
      </c>
      <c r="AE66">
        <f>'qx (tau) a'!AE66-'qx (1) a'!AE66</f>
        <v>2.9407892620453548E-2</v>
      </c>
    </row>
    <row r="67" spans="1:31">
      <c r="A67">
        <v>66</v>
      </c>
      <c r="B67">
        <f>'qx (tau) a'!B67-'qx (1) a'!B67</f>
        <v>4.7974545228871436E-2</v>
      </c>
      <c r="C67">
        <f>'qx (tau) a'!C67-'qx (1) a'!C67</f>
        <v>4.4660433513076442E-2</v>
      </c>
      <c r="D67">
        <f>'qx (tau) a'!D67-'qx (1) a'!D67</f>
        <v>4.7722530708333363E-2</v>
      </c>
      <c r="E67">
        <f>'qx (tau) a'!E67-'qx (1) a'!E67</f>
        <v>4.5594388041604907E-2</v>
      </c>
      <c r="F67">
        <f>'qx (tau) a'!F67-'qx (1) a'!F67</f>
        <v>4.330740640988269E-2</v>
      </c>
      <c r="G67">
        <f>'qx (tau) a'!G67-'qx (1) a'!G67</f>
        <v>4.131525972157174E-2</v>
      </c>
      <c r="H67">
        <f>'qx (tau) a'!H67-'qx (1) a'!H67</f>
        <v>4.125871823106602E-2</v>
      </c>
      <c r="I67">
        <f>'qx (tau) a'!I67-'qx (1) a'!I67</f>
        <v>4.0973460041691612E-2</v>
      </c>
      <c r="J67">
        <f>'qx (tau) a'!J67-'qx (1) a'!J67</f>
        <v>4.3039536854746749E-2</v>
      </c>
      <c r="K67">
        <f>'qx (tau) a'!K67-'qx (1) a'!K67</f>
        <v>4.2064232794408005E-2</v>
      </c>
      <c r="L67">
        <f>'qx (tau) a'!L67-'qx (1) a'!L67</f>
        <v>4.2204981512251299E-2</v>
      </c>
      <c r="M67">
        <f>'qx (tau) a'!M67-'qx (1) a'!M67</f>
        <v>4.1183180883267792E-2</v>
      </c>
      <c r="N67">
        <f>'qx (tau) a'!N67-'qx (1) a'!N67</f>
        <v>4.110243614532097E-2</v>
      </c>
      <c r="O67">
        <f>'qx (tau) a'!O67-'qx (1) a'!O67</f>
        <v>3.8457079313052513E-2</v>
      </c>
      <c r="P67">
        <f>'qx (tau) a'!P67-'qx (1) a'!P67</f>
        <v>3.7636961756064749E-2</v>
      </c>
      <c r="Q67">
        <f>'qx (tau) a'!Q67-'qx (1) a'!Q67</f>
        <v>3.6957626435463166E-2</v>
      </c>
      <c r="R67">
        <f>'qx (tau) a'!R67-'qx (1) a'!R67</f>
        <v>3.661493970963263E-2</v>
      </c>
      <c r="S67">
        <f>'qx (tau) a'!S67-'qx (1) a'!S67</f>
        <v>3.5910634210105478E-2</v>
      </c>
      <c r="T67">
        <f>'qx (tau) a'!T67-'qx (1) a'!T67</f>
        <v>3.5592346299400016E-2</v>
      </c>
      <c r="U67">
        <f>'qx (tau) a'!U67-'qx (1) a'!U67</f>
        <v>3.4965216808756756E-2</v>
      </c>
      <c r="V67">
        <f>'qx (tau) a'!V67-'qx (1) a'!V67</f>
        <v>3.4567996146938319E-2</v>
      </c>
      <c r="W67">
        <f>'qx (tau) a'!W67-'qx (1) a'!W67</f>
        <v>3.4317999862395733E-2</v>
      </c>
      <c r="X67">
        <f>'qx (tau) a'!X67-'qx (1) a'!X67</f>
        <v>3.3646229343335297E-2</v>
      </c>
      <c r="Y67">
        <f>'qx (tau) a'!Y67-'qx (1) a'!Y67</f>
        <v>3.3545646688866948E-2</v>
      </c>
      <c r="Z67">
        <f>'qx (tau) a'!Z67-'qx (1) a'!Z67</f>
        <v>3.3082006609160601E-2</v>
      </c>
      <c r="AA67">
        <f>'qx (tau) a'!AA67-'qx (1) a'!AA67</f>
        <v>3.2691448611378127E-2</v>
      </c>
      <c r="AB67">
        <f>'qx (tau) a'!AB67-'qx (1) a'!AB67</f>
        <v>3.2591562772967153E-2</v>
      </c>
      <c r="AC67">
        <f>'qx (tau) a'!AC67-'qx (1) a'!AC67</f>
        <v>3.2101877867352364E-2</v>
      </c>
      <c r="AD67">
        <f>'qx (tau) a'!AD67-'qx (1) a'!AD67</f>
        <v>3.1787611636699242E-2</v>
      </c>
      <c r="AE67">
        <f>'qx (tau) a'!AE67-'qx (1) a'!AE67</f>
        <v>3.1662397550665064E-2</v>
      </c>
    </row>
    <row r="68" spans="1:31">
      <c r="A68">
        <v>67</v>
      </c>
      <c r="B68">
        <f>'qx (tau) a'!B68-'qx (1) a'!B68</f>
        <v>5.1793217562965357E-2</v>
      </c>
      <c r="C68">
        <f>'qx (tau) a'!C68-'qx (1) a'!C68</f>
        <v>4.8290824194115255E-2</v>
      </c>
      <c r="D68">
        <f>'qx (tau) a'!D68-'qx (1) a'!D68</f>
        <v>5.155392384175906E-2</v>
      </c>
      <c r="E68">
        <f>'qx (tau) a'!E68-'qx (1) a'!E68</f>
        <v>4.9291686687281504E-2</v>
      </c>
      <c r="F68">
        <f>'qx (tau) a'!F68-'qx (1) a'!F68</f>
        <v>4.6852429500424342E-2</v>
      </c>
      <c r="G68">
        <f>'qx (tau) a'!G68-'qx (1) a'!G68</f>
        <v>4.4804781719682163E-2</v>
      </c>
      <c r="H68">
        <f>'qx (tau) a'!H68-'qx (1) a'!H68</f>
        <v>4.4746810744536028E-2</v>
      </c>
      <c r="I68">
        <f>'qx (tau) a'!I68-'qx (1) a'!I68</f>
        <v>4.4445977627293069E-2</v>
      </c>
      <c r="J68">
        <f>'qx (tau) a'!J68-'qx (1) a'!J68</f>
        <v>4.663630232869901E-2</v>
      </c>
      <c r="K68">
        <f>'qx (tau) a'!K68-'qx (1) a'!K68</f>
        <v>4.5584668299301752E-2</v>
      </c>
      <c r="L68">
        <f>'qx (tau) a'!L68-'qx (1) a'!L68</f>
        <v>4.5768758977114334E-2</v>
      </c>
      <c r="M68">
        <f>'qx (tau) a'!M68-'qx (1) a'!M68</f>
        <v>4.4667701391676286E-2</v>
      </c>
      <c r="N68">
        <f>'qx (tau) a'!N68-'qx (1) a'!N68</f>
        <v>4.4602298785474045E-2</v>
      </c>
      <c r="O68">
        <f>'qx (tau) a'!O68-'qx (1) a'!O68</f>
        <v>4.1795734402863709E-2</v>
      </c>
      <c r="P68">
        <f>'qx (tau) a'!P68-'qx (1) a'!P68</f>
        <v>4.0922693064638839E-2</v>
      </c>
      <c r="Q68">
        <f>'qx (tau) a'!Q68-'qx (1) a'!Q68</f>
        <v>4.0199155748344088E-2</v>
      </c>
      <c r="R68">
        <f>'qx (tau) a'!R68-'qx (1) a'!R68</f>
        <v>3.9814960370635095E-2</v>
      </c>
      <c r="S68">
        <f>'qx (tau) a'!S68-'qx (1) a'!S68</f>
        <v>3.904646296173872E-2</v>
      </c>
      <c r="T68">
        <f>'qx (tau) a'!T68-'qx (1) a'!T68</f>
        <v>3.8685370934445788E-2</v>
      </c>
      <c r="U68">
        <f>'qx (tau) a'!U68-'qx (1) a'!U68</f>
        <v>3.7994422452622738E-2</v>
      </c>
      <c r="V68">
        <f>'qx (tau) a'!V68-'qx (1) a'!V68</f>
        <v>3.7549961337948273E-2</v>
      </c>
      <c r="W68">
        <f>'qx (tau) a'!W68-'qx (1) a'!W68</f>
        <v>3.7271549500330535E-2</v>
      </c>
      <c r="X68">
        <f>'qx (tau) a'!X68-'qx (1) a'!X68</f>
        <v>3.6545145317052656E-2</v>
      </c>
      <c r="Y68">
        <f>'qx (tau) a'!Y68-'qx (1) a'!Y68</f>
        <v>3.6437487072630337E-2</v>
      </c>
      <c r="Z68">
        <f>'qx (tau) a'!Z68-'qx (1) a'!Z68</f>
        <v>3.5944405548750301E-2</v>
      </c>
      <c r="AA68">
        <f>'qx (tau) a'!AA68-'qx (1) a'!AA68</f>
        <v>3.5517667181784111E-2</v>
      </c>
      <c r="AB68">
        <f>'qx (tau) a'!AB68-'qx (1) a'!AB68</f>
        <v>3.542721377681568E-2</v>
      </c>
      <c r="AC68">
        <f>'qx (tau) a'!AC68-'qx (1) a'!AC68</f>
        <v>3.4929423136227891E-2</v>
      </c>
      <c r="AD68">
        <f>'qx (tau) a'!AD68-'qx (1) a'!AD68</f>
        <v>3.4580008854753028E-2</v>
      </c>
      <c r="AE68">
        <f>'qx (tau) a'!AE68-'qx (1) a'!AE68</f>
        <v>3.445271585510655E-2</v>
      </c>
    </row>
    <row r="69" spans="1:31">
      <c r="A69">
        <v>68</v>
      </c>
      <c r="B69">
        <f>'qx (tau) a'!B69-'qx (1) a'!B69</f>
        <v>5.6233809603364035E-2</v>
      </c>
      <c r="C69">
        <f>'qx (tau) a'!C69-'qx (1) a'!C69</f>
        <v>5.2554649424256153E-2</v>
      </c>
      <c r="D69">
        <f>'qx (tau) a'!D69-'qx (1) a'!D69</f>
        <v>5.6025479232338575E-2</v>
      </c>
      <c r="E69">
        <f>'qx (tau) a'!E69-'qx (1) a'!E69</f>
        <v>5.3607197674141148E-2</v>
      </c>
      <c r="F69">
        <f>'qx (tau) a'!F69-'qx (1) a'!F69</f>
        <v>5.1043496324710509E-2</v>
      </c>
      <c r="G69">
        <f>'qx (tau) a'!G69-'qx (1) a'!G69</f>
        <v>4.8952882309818299E-2</v>
      </c>
      <c r="H69">
        <f>'qx (tau) a'!H69-'qx (1) a'!H69</f>
        <v>4.8882292864384246E-2</v>
      </c>
      <c r="I69">
        <f>'qx (tau) a'!I69-'qx (1) a'!I69</f>
        <v>4.8555643887559549E-2</v>
      </c>
      <c r="J69">
        <f>'qx (tau) a'!J69-'qx (1) a'!J69</f>
        <v>5.0867704949103885E-2</v>
      </c>
      <c r="K69">
        <f>'qx (tau) a'!K69-'qx (1) a'!K69</f>
        <v>4.9718309656196107E-2</v>
      </c>
      <c r="L69">
        <f>'qx (tau) a'!L69-'qx (1) a'!L69</f>
        <v>4.9949653103845595E-2</v>
      </c>
      <c r="M69">
        <f>'qx (tau) a'!M69-'qx (1) a'!M69</f>
        <v>4.8764454947155721E-2</v>
      </c>
      <c r="N69">
        <f>'qx (tau) a'!N69-'qx (1) a'!N69</f>
        <v>4.8714129233698049E-2</v>
      </c>
      <c r="O69">
        <f>'qx (tau) a'!O69-'qx (1) a'!O69</f>
        <v>4.5731775203227819E-2</v>
      </c>
      <c r="P69">
        <f>'qx (tau) a'!P69-'qx (1) a'!P69</f>
        <v>4.4798992367262369E-2</v>
      </c>
      <c r="Q69">
        <f>'qx (tau) a'!Q69-'qx (1) a'!Q69</f>
        <v>4.401021556319179E-2</v>
      </c>
      <c r="R69">
        <f>'qx (tau) a'!R69-'qx (1) a'!R69</f>
        <v>4.357500656018036E-2</v>
      </c>
      <c r="S69">
        <f>'qx (tau) a'!S69-'qx (1) a'!S69</f>
        <v>4.2739407356533782E-2</v>
      </c>
      <c r="T69">
        <f>'qx (tau) a'!T69-'qx (1) a'!T69</f>
        <v>4.2312087174780161E-2</v>
      </c>
      <c r="U69">
        <f>'qx (tau) a'!U69-'qx (1) a'!U69</f>
        <v>4.1543174967023686E-2</v>
      </c>
      <c r="V69">
        <f>'qx (tau) a'!V69-'qx (1) a'!V69</f>
        <v>4.1039319788993681E-2</v>
      </c>
      <c r="W69">
        <f>'qx (tau) a'!W69-'qx (1) a'!W69</f>
        <v>4.0719157863908798E-2</v>
      </c>
      <c r="X69">
        <f>'qx (tau) a'!X69-'qx (1) a'!X69</f>
        <v>3.9922877538019937E-2</v>
      </c>
      <c r="Y69">
        <f>'qx (tau) a'!Y69-'qx (1) a'!Y69</f>
        <v>3.9796701209664956E-2</v>
      </c>
      <c r="Z69">
        <f>'qx (tau) a'!Z69-'qx (1) a'!Z69</f>
        <v>3.9256572606875872E-2</v>
      </c>
      <c r="AA69">
        <f>'qx (tau) a'!AA69-'qx (1) a'!AA69</f>
        <v>3.8804152015092408E-2</v>
      </c>
      <c r="AB69">
        <f>'qx (tau) a'!AB69-'qx (1) a'!AB69</f>
        <v>3.8693509903135977E-2</v>
      </c>
      <c r="AC69">
        <f>'qx (tau) a'!AC69-'qx (1) a'!AC69</f>
        <v>3.8174687492486759E-2</v>
      </c>
      <c r="AD69">
        <f>'qx (tau) a'!AD69-'qx (1) a'!AD69</f>
        <v>3.7805933386409134E-2</v>
      </c>
      <c r="AE69">
        <f>'qx (tau) a'!AE69-'qx (1) a'!AE69</f>
        <v>3.765556086604379E-2</v>
      </c>
    </row>
    <row r="70" spans="1:31">
      <c r="A70">
        <v>69</v>
      </c>
      <c r="B70">
        <f>'qx (tau) a'!B70-'qx (1) a'!B70</f>
        <v>6.0637879886927412E-2</v>
      </c>
      <c r="C70">
        <f>'qx (tau) a'!C70-'qx (1) a'!C70</f>
        <v>5.6766792631969376E-2</v>
      </c>
      <c r="D70">
        <f>'qx (tau) a'!D70-'qx (1) a'!D70</f>
        <v>6.0467393585932443E-2</v>
      </c>
      <c r="E70">
        <f>'qx (tau) a'!E70-'qx (1) a'!E70</f>
        <v>5.7877641596863406E-2</v>
      </c>
      <c r="F70">
        <f>'qx (tau) a'!F70-'qx (1) a'!F70</f>
        <v>5.5180972096519593E-2</v>
      </c>
      <c r="G70">
        <f>'qx (tau) a'!G70-'qx (1) a'!G70</f>
        <v>5.3067258997227348E-2</v>
      </c>
      <c r="H70">
        <f>'qx (tau) a'!H70-'qx (1) a'!H70</f>
        <v>5.2990403677060087E-2</v>
      </c>
      <c r="I70">
        <f>'qx (tau) a'!I70-'qx (1) a'!I70</f>
        <v>5.2630214717951984E-2</v>
      </c>
      <c r="J70">
        <f>'qx (tau) a'!J70-'qx (1) a'!J70</f>
        <v>5.5067122691115647E-2</v>
      </c>
      <c r="K70">
        <f>'qx (tau) a'!K70-'qx (1) a'!K70</f>
        <v>5.3818874373075601E-2</v>
      </c>
      <c r="L70">
        <f>'qx (tau) a'!L70-'qx (1) a'!L70</f>
        <v>5.4102822283144753E-2</v>
      </c>
      <c r="M70">
        <f>'qx (tau) a'!M70-'qx (1) a'!M70</f>
        <v>5.2832491981392213E-2</v>
      </c>
      <c r="N70">
        <f>'qx (tau) a'!N70-'qx (1) a'!N70</f>
        <v>5.2816974032376229E-2</v>
      </c>
      <c r="O70">
        <f>'qx (tau) a'!O70-'qx (1) a'!O70</f>
        <v>4.9661111880486317E-2</v>
      </c>
      <c r="P70">
        <f>'qx (tau) a'!P70-'qx (1) a'!P70</f>
        <v>4.866907736409877E-2</v>
      </c>
      <c r="Q70">
        <f>'qx (tau) a'!Q70-'qx (1) a'!Q70</f>
        <v>4.7828340382610336E-2</v>
      </c>
      <c r="R70">
        <f>'qx (tau) a'!R70-'qx (1) a'!R70</f>
        <v>4.7340726345102127E-2</v>
      </c>
      <c r="S70">
        <f>'qx (tau) a'!S70-'qx (1) a'!S70</f>
        <v>4.6447670813164116E-2</v>
      </c>
      <c r="T70">
        <f>'qx (tau) a'!T70-'qx (1) a'!T70</f>
        <v>4.5972970517120036E-2</v>
      </c>
      <c r="U70">
        <f>'qx (tau) a'!U70-'qx (1) a'!U70</f>
        <v>4.5120109136711002E-2</v>
      </c>
      <c r="V70">
        <f>'qx (tau) a'!V70-'qx (1) a'!V70</f>
        <v>4.456079972058246E-2</v>
      </c>
      <c r="W70">
        <f>'qx (tau) a'!W70-'qx (1) a'!W70</f>
        <v>4.4203638144788837E-2</v>
      </c>
      <c r="X70">
        <f>'qx (tau) a'!X70-'qx (1) a'!X70</f>
        <v>4.3334510217552899E-2</v>
      </c>
      <c r="Y70">
        <f>'qx (tau) a'!Y70-'qx (1) a'!Y70</f>
        <v>4.31836839570372E-2</v>
      </c>
      <c r="Z70">
        <f>'qx (tau) a'!Z70-'qx (1) a'!Z70</f>
        <v>4.2598818784057274E-2</v>
      </c>
      <c r="AA70">
        <f>'qx (tau) a'!AA70-'qx (1) a'!AA70</f>
        <v>4.2115315069711522E-2</v>
      </c>
      <c r="AB70">
        <f>'qx (tau) a'!AB70-'qx (1) a'!AB70</f>
        <v>4.2009483615505182E-2</v>
      </c>
      <c r="AC70">
        <f>'qx (tau) a'!AC70-'qx (1) a'!AC70</f>
        <v>4.1444120754372003E-2</v>
      </c>
      <c r="AD70">
        <f>'qx (tau) a'!AD70-'qx (1) a'!AD70</f>
        <v>4.1042882186116653E-2</v>
      </c>
      <c r="AE70">
        <f>'qx (tau) a'!AE70-'qx (1) a'!AE70</f>
        <v>4.0902092416813224E-2</v>
      </c>
    </row>
    <row r="71" spans="1:31">
      <c r="A71">
        <v>70</v>
      </c>
      <c r="B71">
        <f>'qx (tau) a'!B71-'qx (1) a'!B71</f>
        <v>6.7295884808404274E-2</v>
      </c>
      <c r="C71">
        <f>'qx (tau) a'!C71-'qx (1) a'!C71</f>
        <v>6.3212870300449808E-2</v>
      </c>
      <c r="D71">
        <f>'qx (tau) a'!D71-'qx (1) a'!D71</f>
        <v>6.7137610844407183E-2</v>
      </c>
      <c r="E71">
        <f>'qx (tau) a'!E71-'qx (1) a'!E71</f>
        <v>6.5038255247006516E-2</v>
      </c>
      <c r="F71">
        <f>'qx (tau) a'!F71-'qx (1) a'!F71</f>
        <v>6.1367347151766373E-2</v>
      </c>
      <c r="G71">
        <f>'qx (tau) a'!G71-'qx (1) a'!G71</f>
        <v>5.9216819210820365E-2</v>
      </c>
      <c r="H71">
        <f>'qx (tau) a'!H71-'qx (1) a'!H71</f>
        <v>5.9111903144158012E-2</v>
      </c>
      <c r="I71">
        <f>'qx (tau) a'!I71-'qx (1) a'!I71</f>
        <v>5.8682431498784868E-2</v>
      </c>
      <c r="J71">
        <f>'qx (tau) a'!J71-'qx (1) a'!J71</f>
        <v>6.1200452654022769E-2</v>
      </c>
      <c r="K71">
        <f>'qx (tau) a'!K71-'qx (1) a'!K71</f>
        <v>5.9797319015899339E-2</v>
      </c>
      <c r="L71">
        <f>'qx (tau) a'!L71-'qx (1) a'!L71</f>
        <v>6.0268809018838486E-2</v>
      </c>
      <c r="M71">
        <f>'qx (tau) a'!M71-'qx (1) a'!M71</f>
        <v>5.8622570275350228E-2</v>
      </c>
      <c r="N71">
        <f>'qx (tau) a'!N71-'qx (1) a'!N71</f>
        <v>5.8789327985233439E-2</v>
      </c>
      <c r="O71">
        <f>'qx (tau) a'!O71-'qx (1) a'!O71</f>
        <v>5.5123523090862742E-2</v>
      </c>
      <c r="P71">
        <f>'qx (tau) a'!P71-'qx (1) a'!P71</f>
        <v>5.3982289843277034E-2</v>
      </c>
      <c r="Q71">
        <f>'qx (tau) a'!Q71-'qx (1) a'!Q71</f>
        <v>5.2987727107246196E-2</v>
      </c>
      <c r="R71">
        <f>'qx (tau) a'!R71-'qx (1) a'!R71</f>
        <v>5.2703243816438705E-2</v>
      </c>
      <c r="S71">
        <f>'qx (tau) a'!S71-'qx (1) a'!S71</f>
        <v>5.1434394761645366E-2</v>
      </c>
      <c r="T71">
        <f>'qx (tau) a'!T71-'qx (1) a'!T71</f>
        <v>5.1162968505124903E-2</v>
      </c>
      <c r="U71">
        <f>'qx (tau) a'!U71-'qx (1) a'!U71</f>
        <v>5.0218595878413097E-2</v>
      </c>
      <c r="V71">
        <f>'qx (tau) a'!V71-'qx (1) a'!V71</f>
        <v>4.956758614249298E-2</v>
      </c>
      <c r="W71">
        <f>'qx (tau) a'!W71-'qx (1) a'!W71</f>
        <v>4.914906309677064E-2</v>
      </c>
      <c r="X71">
        <f>'qx (tau) a'!X71-'qx (1) a'!X71</f>
        <v>4.8177169413714298E-2</v>
      </c>
      <c r="Y71">
        <f>'qx (tau) a'!Y71-'qx (1) a'!Y71</f>
        <v>4.7979701065773893E-2</v>
      </c>
      <c r="Z71">
        <f>'qx (tau) a'!Z71-'qx (1) a'!Z71</f>
        <v>4.715059083052215E-2</v>
      </c>
      <c r="AA71">
        <f>'qx (tau) a'!AA71-'qx (1) a'!AA71</f>
        <v>4.6750691567267931E-2</v>
      </c>
      <c r="AB71">
        <f>'qx (tau) a'!AB71-'qx (1) a'!AB71</f>
        <v>4.6434023167015018E-2</v>
      </c>
      <c r="AC71">
        <f>'qx (tau) a'!AC71-'qx (1) a'!AC71</f>
        <v>4.5821293966026168E-2</v>
      </c>
      <c r="AD71">
        <f>'qx (tau) a'!AD71-'qx (1) a'!AD71</f>
        <v>4.5335740209023215E-2</v>
      </c>
      <c r="AE71">
        <f>'qx (tau) a'!AE71-'qx (1) a'!AE71</f>
        <v>4.5157245340266702E-2</v>
      </c>
    </row>
    <row r="72" spans="1:31">
      <c r="A72">
        <v>71</v>
      </c>
      <c r="B72">
        <f>'qx (tau) a'!B72-'qx (1) a'!B72</f>
        <v>7.1364459445450432E-2</v>
      </c>
      <c r="C72">
        <f>'qx (tau) a'!C72-'qx (1) a'!C72</f>
        <v>6.7056126934163462E-2</v>
      </c>
      <c r="D72">
        <f>'qx (tau) a'!D72-'qx (1) a'!D72</f>
        <v>7.1209251190817599E-2</v>
      </c>
      <c r="E72">
        <f>'qx (tau) a'!E72-'qx (1) a'!E72</f>
        <v>6.8929414506641667E-2</v>
      </c>
      <c r="F72">
        <f>'qx (tau) a'!F72-'qx (1) a'!F72</f>
        <v>6.5129962252300611E-2</v>
      </c>
      <c r="G72">
        <f>'qx (tau) a'!G72-'qx (1) a'!G72</f>
        <v>6.2950973949327374E-2</v>
      </c>
      <c r="H72">
        <f>'qx (tau) a'!H72-'qx (1) a'!H72</f>
        <v>6.2855382335817805E-2</v>
      </c>
      <c r="I72">
        <f>'qx (tau) a'!I72-'qx (1) a'!I72</f>
        <v>6.2417510071094501E-2</v>
      </c>
      <c r="J72">
        <f>'qx (tau) a'!J72-'qx (1) a'!J72</f>
        <v>6.5078624661235152E-2</v>
      </c>
      <c r="K72">
        <f>'qx (tau) a'!K72-'qx (1) a'!K72</f>
        <v>6.3564758945542865E-2</v>
      </c>
      <c r="L72">
        <f>'qx (tau) a'!L72-'qx (1) a'!L72</f>
        <v>6.4102090335351039E-2</v>
      </c>
      <c r="M72">
        <f>'qx (tau) a'!M72-'qx (1) a'!M72</f>
        <v>6.2375071091693997E-2</v>
      </c>
      <c r="N72">
        <f>'qx (tau) a'!N72-'qx (1) a'!N72</f>
        <v>6.2594396324802182E-2</v>
      </c>
      <c r="O72">
        <f>'qx (tau) a'!O72-'qx (1) a'!O72</f>
        <v>5.8775601473634247E-2</v>
      </c>
      <c r="P72">
        <f>'qx (tau) a'!P72-'qx (1) a'!P72</f>
        <v>5.7603806960714779E-2</v>
      </c>
      <c r="Q72">
        <f>'qx (tau) a'!Q72-'qx (1) a'!Q72</f>
        <v>5.6583261074284581E-2</v>
      </c>
      <c r="R72">
        <f>'qx (tau) a'!R72-'qx (1) a'!R72</f>
        <v>5.6274466626630319E-2</v>
      </c>
      <c r="S72">
        <f>'qx (tau) a'!S72-'qx (1) a'!S72</f>
        <v>5.4968827227439863E-2</v>
      </c>
      <c r="T72">
        <f>'qx (tau) a'!T72-'qx (1) a'!T72</f>
        <v>5.4678824949081876E-2</v>
      </c>
      <c r="U72">
        <f>'qx (tau) a'!U72-'qx (1) a'!U72</f>
        <v>5.3686348589385008E-2</v>
      </c>
      <c r="V72">
        <f>'qx (tau) a'!V72-'qx (1) a'!V72</f>
        <v>5.3001945829978227E-2</v>
      </c>
      <c r="W72">
        <f>'qx (tau) a'!W72-'qx (1) a'!W72</f>
        <v>5.2559965840501384E-2</v>
      </c>
      <c r="X72">
        <f>'qx (tau) a'!X72-'qx (1) a'!X72</f>
        <v>5.1529824606979031E-2</v>
      </c>
      <c r="Y72">
        <f>'qx (tau) a'!Y72-'qx (1) a'!Y72</f>
        <v>5.1319905962253623E-2</v>
      </c>
      <c r="Z72">
        <f>'qx (tau) a'!Z72-'qx (1) a'!Z72</f>
        <v>5.0461803501627718E-2</v>
      </c>
      <c r="AA72">
        <f>'qx (tau) a'!AA72-'qx (1) a'!AA72</f>
        <v>5.0033981651464818E-2</v>
      </c>
      <c r="AB72">
        <f>'qx (tau) a'!AB72-'qx (1) a'!AB72</f>
        <v>4.9733658517849999E-2</v>
      </c>
      <c r="AC72">
        <f>'qx (tau) a'!AC72-'qx (1) a'!AC72</f>
        <v>4.9092834275455258E-2</v>
      </c>
      <c r="AD72">
        <f>'qx (tau) a'!AD72-'qx (1) a'!AD72</f>
        <v>4.8569116565530417E-2</v>
      </c>
      <c r="AE72">
        <f>'qx (tau) a'!AE72-'qx (1) a'!AE72</f>
        <v>4.8391073408833446E-2</v>
      </c>
    </row>
    <row r="73" spans="1:31">
      <c r="A73">
        <v>72</v>
      </c>
      <c r="B73">
        <f>'qx (tau) a'!B73-'qx (1) a'!B73</f>
        <v>7.8778843023445969E-2</v>
      </c>
      <c r="C73">
        <f>'qx (tau) a'!C73-'qx (1) a'!C73</f>
        <v>7.4251455302962968E-2</v>
      </c>
      <c r="D73">
        <f>'qx (tau) a'!D73-'qx (1) a'!D73</f>
        <v>7.8626312183911001E-2</v>
      </c>
      <c r="E73">
        <f>'qx (tau) a'!E73-'qx (1) a'!E73</f>
        <v>7.6158686070958506E-2</v>
      </c>
      <c r="F73">
        <f>'qx (tau) a'!F73-'qx (1) a'!F73</f>
        <v>7.2229746878426995E-2</v>
      </c>
      <c r="G73">
        <f>'qx (tau) a'!G73-'qx (1) a'!G73</f>
        <v>7.0027475784030999E-2</v>
      </c>
      <c r="H73">
        <f>'qx (tau) a'!H73-'qx (1) a'!H73</f>
        <v>6.9932714338413568E-2</v>
      </c>
      <c r="I73">
        <f>'qx (tau) a'!I73-'qx (1) a'!I73</f>
        <v>6.9458886096273792E-2</v>
      </c>
      <c r="J73">
        <f>'qx (tau) a'!J73-'qx (1) a'!J73</f>
        <v>7.2247755358792951E-2</v>
      </c>
      <c r="K73">
        <f>'qx (tau) a'!K73-'qx (1) a'!K73</f>
        <v>7.0598367333466097E-2</v>
      </c>
      <c r="L73">
        <f>'qx (tau) a'!L73-'qx (1) a'!L73</f>
        <v>7.1136219763548766E-2</v>
      </c>
      <c r="M73">
        <f>'qx (tau) a'!M73-'qx (1) a'!M73</f>
        <v>6.9279922632056901E-2</v>
      </c>
      <c r="N73">
        <f>'qx (tau) a'!N73-'qx (1) a'!N73</f>
        <v>6.9493998329468204E-2</v>
      </c>
      <c r="O73">
        <f>'qx (tau) a'!O73-'qx (1) a'!O73</f>
        <v>6.5455479300824668E-2</v>
      </c>
      <c r="P73">
        <f>'qx (tau) a'!P73-'qx (1) a'!P73</f>
        <v>6.4194660712603838E-2</v>
      </c>
      <c r="Q73">
        <f>'qx (tau) a'!Q73-'qx (1) a'!Q73</f>
        <v>6.3077982911171449E-2</v>
      </c>
      <c r="R73">
        <f>'qx (tau) a'!R73-'qx (1) a'!R73</f>
        <v>6.267111363256235E-2</v>
      </c>
      <c r="S73">
        <f>'qx (tau) a'!S73-'qx (1) a'!S73</f>
        <v>6.1259588262318629E-2</v>
      </c>
      <c r="T73">
        <f>'qx (tau) a'!T73-'qx (1) a'!T73</f>
        <v>6.0865117561291419E-2</v>
      </c>
      <c r="U73">
        <f>'qx (tau) a'!U73-'qx (1) a'!U73</f>
        <v>5.9746348608645139E-2</v>
      </c>
      <c r="V73">
        <f>'qx (tau) a'!V73-'qx (1) a'!V73</f>
        <v>5.8972127616605322E-2</v>
      </c>
      <c r="W73">
        <f>'qx (tau) a'!W73-'qx (1) a'!W73</f>
        <v>5.8455655910437394E-2</v>
      </c>
      <c r="X73">
        <f>'qx (tau) a'!X73-'qx (1) a'!X73</f>
        <v>5.7306025915316645E-2</v>
      </c>
      <c r="Y73">
        <f>'qx (tau) a'!Y73-'qx (1) a'!Y73</f>
        <v>5.7056287124988142E-2</v>
      </c>
      <c r="Z73">
        <f>'qx (tau) a'!Z73-'qx (1) a'!Z73</f>
        <v>5.6105252860057027E-2</v>
      </c>
      <c r="AA73">
        <f>'qx (tau) a'!AA73-'qx (1) a'!AA73</f>
        <v>5.5611522954330209E-2</v>
      </c>
      <c r="AB73">
        <f>'qx (tau) a'!AB73-'qx (1) a'!AB73</f>
        <v>5.5278944993485034E-2</v>
      </c>
      <c r="AC73">
        <f>'qx (tau) a'!AC73-'qx (1) a'!AC73</f>
        <v>5.4585170117946863E-2</v>
      </c>
      <c r="AD73">
        <f>'qx (tau) a'!AD73-'qx (1) a'!AD73</f>
        <v>5.4002038909558396E-2</v>
      </c>
      <c r="AE73">
        <f>'qx (tau) a'!AE73-'qx (1) a'!AE73</f>
        <v>5.3791963391289069E-2</v>
      </c>
    </row>
    <row r="74" spans="1:31">
      <c r="A74">
        <v>73</v>
      </c>
      <c r="B74">
        <f>'qx (tau) a'!B74-'qx (1) a'!B74</f>
        <v>8.5196461153994624E-2</v>
      </c>
      <c r="C74">
        <f>'qx (tau) a'!C74-'qx (1) a'!C74</f>
        <v>8.0375021151201417E-2</v>
      </c>
      <c r="D74">
        <f>'qx (tau) a'!D74-'qx (1) a'!D74</f>
        <v>8.5030275729054597E-2</v>
      </c>
      <c r="E74">
        <f>'qx (tau) a'!E74-'qx (1) a'!E74</f>
        <v>8.2354585967965438E-2</v>
      </c>
      <c r="F74">
        <f>'qx (tau) a'!F74-'qx (1) a'!F74</f>
        <v>7.8235393829693634E-2</v>
      </c>
      <c r="G74">
        <f>'qx (tau) a'!G74-'qx (1) a'!G74</f>
        <v>7.5968784683488999E-2</v>
      </c>
      <c r="H74">
        <f>'qx (tau) a'!H74-'qx (1) a'!H74</f>
        <v>7.5888963388964711E-2</v>
      </c>
      <c r="I74">
        <f>'qx (tau) a'!I74-'qx (1) a'!I74</f>
        <v>7.5391148899361007E-2</v>
      </c>
      <c r="J74">
        <f>'qx (tau) a'!J74-'qx (1) a'!J74</f>
        <v>7.836439315267979E-2</v>
      </c>
      <c r="K74">
        <f>'qx (tau) a'!K74-'qx (1) a'!K74</f>
        <v>7.6603184690531748E-2</v>
      </c>
      <c r="L74">
        <f>'qx (tau) a'!L74-'qx (1) a'!L74</f>
        <v>7.7175022058242157E-2</v>
      </c>
      <c r="M74">
        <f>'qx (tau) a'!M74-'qx (1) a'!M74</f>
        <v>7.5188057923385176E-2</v>
      </c>
      <c r="N74">
        <f>'qx (tau) a'!N74-'qx (1) a'!N74</f>
        <v>7.5420723485439378E-2</v>
      </c>
      <c r="O74">
        <f>'qx (tau) a'!O74-'qx (1) a'!O74</f>
        <v>7.1152227244629787E-2</v>
      </c>
      <c r="P74">
        <f>'qx (tau) a'!P74-'qx (1) a'!P74</f>
        <v>6.9821483722550481E-2</v>
      </c>
      <c r="Q74">
        <f>'qx (tau) a'!Q74-'qx (1) a'!Q74</f>
        <v>6.8647430235610457E-2</v>
      </c>
      <c r="R74">
        <f>'qx (tau) a'!R74-'qx (1) a'!R74</f>
        <v>6.8185999017556273E-2</v>
      </c>
      <c r="S74">
        <f>'qx (tau) a'!S74-'qx (1) a'!S74</f>
        <v>6.6700403633435809E-2</v>
      </c>
      <c r="T74">
        <f>'qx (tau) a'!T74-'qx (1) a'!T74</f>
        <v>6.6242972676945053E-2</v>
      </c>
      <c r="U74">
        <f>'qx (tau) a'!U74-'qx (1) a'!U74</f>
        <v>6.5033777084239339E-2</v>
      </c>
      <c r="V74">
        <f>'qx (tau) a'!V74-'qx (1) a'!V74</f>
        <v>6.4187346343060545E-2</v>
      </c>
      <c r="W74">
        <f>'qx (tau) a'!W74-'qx (1) a'!W74</f>
        <v>6.3631874322396392E-2</v>
      </c>
      <c r="X74">
        <f>'qx (tau) a'!X74-'qx (1) a'!X74</f>
        <v>6.2393251168018242E-2</v>
      </c>
      <c r="Y74">
        <f>'qx (tau) a'!Y74-'qx (1) a'!Y74</f>
        <v>6.2099687576280406E-2</v>
      </c>
      <c r="Z74">
        <f>'qx (tau) a'!Z74-'qx (1) a'!Z74</f>
        <v>6.1086783524933123E-2</v>
      </c>
      <c r="AA74">
        <f>'qx (tau) a'!AA74-'qx (1) a'!AA74</f>
        <v>6.054208045915592E-2</v>
      </c>
      <c r="AB74">
        <f>'qx (tau) a'!AB74-'qx (1) a'!AB74</f>
        <v>6.0198616664424061E-2</v>
      </c>
      <c r="AC74">
        <f>'qx (tau) a'!AC74-'qx (1) a'!AC74</f>
        <v>5.9454679451763325E-2</v>
      </c>
      <c r="AD74">
        <f>'qx (tau) a'!AD74-'qx (1) a'!AD74</f>
        <v>5.880701279690962E-2</v>
      </c>
      <c r="AE74">
        <f>'qx (tau) a'!AE74-'qx (1) a'!AE74</f>
        <v>5.8588169694188404E-2</v>
      </c>
    </row>
    <row r="75" spans="1:31">
      <c r="A75">
        <v>74</v>
      </c>
      <c r="B75">
        <f>'qx (tau) a'!B75-'qx (1) a'!B75</f>
        <v>9.2549172532543397E-2</v>
      </c>
      <c r="C75">
        <f>'qx (tau) a'!C75-'qx (1) a'!C75</f>
        <v>8.7378273692268374E-2</v>
      </c>
      <c r="D75">
        <f>'qx (tau) a'!D75-'qx (1) a'!D75</f>
        <v>9.2355824243015777E-2</v>
      </c>
      <c r="E75">
        <f>'qx (tau) a'!E75-'qx (1) a'!E75</f>
        <v>8.9453203536504308E-2</v>
      </c>
      <c r="F75">
        <f>'qx (tau) a'!F75-'qx (1) a'!F75</f>
        <v>8.5106177979958342E-2</v>
      </c>
      <c r="G75">
        <f>'qx (tau) a'!G75-'qx (1) a'!G75</f>
        <v>8.2721112794255647E-2</v>
      </c>
      <c r="H75">
        <f>'qx (tau) a'!H75-'qx (1) a'!H75</f>
        <v>8.2651128636606591E-2</v>
      </c>
      <c r="I75">
        <f>'qx (tau) a'!I75-'qx (1) a'!I75</f>
        <v>8.2135368056220431E-2</v>
      </c>
      <c r="J75">
        <f>'qx (tau) a'!J75-'qx (1) a'!J75</f>
        <v>8.5329821285210078E-2</v>
      </c>
      <c r="K75">
        <f>'qx (tau) a'!K75-'qx (1) a'!K75</f>
        <v>8.3441347488779988E-2</v>
      </c>
      <c r="L75">
        <f>'qx (tau) a'!L75-'qx (1) a'!L75</f>
        <v>8.4062515059554574E-2</v>
      </c>
      <c r="M75">
        <f>'qx (tau) a'!M75-'qx (1) a'!M75</f>
        <v>8.1941215811434209E-2</v>
      </c>
      <c r="N75">
        <f>'qx (tau) a'!N75-'qx (1) a'!N75</f>
        <v>8.2172162697755152E-2</v>
      </c>
      <c r="O75">
        <f>'qx (tau) a'!O75-'qx (1) a'!O75</f>
        <v>7.7619785076472228E-2</v>
      </c>
      <c r="P75">
        <f>'qx (tau) a'!P75-'qx (1) a'!P75</f>
        <v>7.6213505685387886E-2</v>
      </c>
      <c r="Q75">
        <f>'qx (tau) a'!Q75-'qx (1) a'!Q75</f>
        <v>7.4965225551057127E-2</v>
      </c>
      <c r="R75">
        <f>'qx (tau) a'!R75-'qx (1) a'!R75</f>
        <v>7.4439467287260502E-2</v>
      </c>
      <c r="S75">
        <f>'qx (tau) a'!S75-'qx (1) a'!S75</f>
        <v>7.2883810519801348E-2</v>
      </c>
      <c r="T75">
        <f>'qx (tau) a'!T75-'qx (1) a'!T75</f>
        <v>7.2354408263321596E-2</v>
      </c>
      <c r="U75">
        <f>'qx (tau) a'!U75-'qx (1) a'!U75</f>
        <v>7.1043731327352241E-2</v>
      </c>
      <c r="V75">
        <f>'qx (tau) a'!V75-'qx (1) a'!V75</f>
        <v>7.0124983030228932E-2</v>
      </c>
      <c r="W75">
        <f>'qx (tau) a'!W75-'qx (1) a'!W75</f>
        <v>6.9515479346780679E-2</v>
      </c>
      <c r="X75">
        <f>'qx (tau) a'!X75-'qx (1) a'!X75</f>
        <v>6.8189520308905127E-2</v>
      </c>
      <c r="Y75">
        <f>'qx (tau) a'!Y75-'qx (1) a'!Y75</f>
        <v>6.7864960081375977E-2</v>
      </c>
      <c r="Z75">
        <f>'qx (tau) a'!Z75-'qx (1) a'!Z75</f>
        <v>6.6768790765122862E-2</v>
      </c>
      <c r="AA75">
        <f>'qx (tau) a'!AA75-'qx (1) a'!AA75</f>
        <v>6.617093349657481E-2</v>
      </c>
      <c r="AB75">
        <f>'qx (tau) a'!AB75-'qx (1) a'!AB75</f>
        <v>6.5814341038386959E-2</v>
      </c>
      <c r="AC75">
        <f>'qx (tau) a'!AC75-'qx (1) a'!AC75</f>
        <v>6.5017194371892573E-2</v>
      </c>
      <c r="AD75">
        <f>'qx (tau) a'!AD75-'qx (1) a'!AD75</f>
        <v>6.429785819494814E-2</v>
      </c>
      <c r="AE75">
        <f>'qx (tau) a'!AE75-'qx (1) a'!AE75</f>
        <v>6.4059419556375438E-2</v>
      </c>
    </row>
    <row r="76" spans="1:31">
      <c r="A76">
        <v>75</v>
      </c>
      <c r="B76">
        <f>'qx (tau) a'!B76-'qx (1) a'!B76</f>
        <v>0.10055555715194305</v>
      </c>
      <c r="C76">
        <f>'qx (tau) a'!C76-'qx (1) a'!C76</f>
        <v>9.5060856850517392E-2</v>
      </c>
      <c r="D76">
        <f>'qx (tau) a'!D76-'qx (1) a'!D76</f>
        <v>0.10033969060240681</v>
      </c>
      <c r="E76">
        <f>'qx (tau) a'!E76-'qx (1) a'!E76</f>
        <v>9.7223171676453612E-2</v>
      </c>
      <c r="F76">
        <f>'qx (tau) a'!F76-'qx (1) a'!F76</f>
        <v>9.2660281842563225E-2</v>
      </c>
      <c r="G76">
        <f>'qx (tau) a'!G76-'qx (1) a'!G76</f>
        <v>9.0153624381728054E-2</v>
      </c>
      <c r="H76">
        <f>'qx (tau) a'!H76-'qx (1) a'!H76</f>
        <v>9.0081127163772798E-2</v>
      </c>
      <c r="I76">
        <f>'qx (tau) a'!I76-'qx (1) a'!I76</f>
        <v>8.9540408542152297E-2</v>
      </c>
      <c r="J76">
        <f>'qx (tau) a'!J76-'qx (1) a'!J76</f>
        <v>9.2949082705286346E-2</v>
      </c>
      <c r="K76">
        <f>'qx (tau) a'!K76-'qx (1) a'!K76</f>
        <v>9.0938963847194895E-2</v>
      </c>
      <c r="L76">
        <f>'qx (tau) a'!L76-'qx (1) a'!L76</f>
        <v>9.1595188536236077E-2</v>
      </c>
      <c r="M76">
        <f>'qx (tau) a'!M76-'qx (1) a'!M76</f>
        <v>8.9360632843193788E-2</v>
      </c>
      <c r="N76">
        <f>'qx (tau) a'!N76-'qx (1) a'!N76</f>
        <v>8.9581139345266625E-2</v>
      </c>
      <c r="O76">
        <f>'qx (tau) a'!O76-'qx (1) a'!O76</f>
        <v>8.4735743100943381E-2</v>
      </c>
      <c r="P76">
        <f>'qx (tau) a'!P76-'qx (1) a'!P76</f>
        <v>8.3236697098963919E-2</v>
      </c>
      <c r="Q76">
        <f>'qx (tau) a'!Q76-'qx (1) a'!Q76</f>
        <v>8.1907024629134559E-2</v>
      </c>
      <c r="R76">
        <f>'qx (tau) a'!R76-'qx (1) a'!R76</f>
        <v>8.1298537914381547E-2</v>
      </c>
      <c r="S76">
        <f>'qx (tau) a'!S76-'qx (1) a'!S76</f>
        <v>7.9665102291651899E-2</v>
      </c>
      <c r="T76">
        <f>'qx (tau) a'!T76-'qx (1) a'!T76</f>
        <v>7.9065160069647228E-2</v>
      </c>
      <c r="U76">
        <f>'qx (tau) a'!U76-'qx (1) a'!U76</f>
        <v>7.7644952893201585E-2</v>
      </c>
      <c r="V76">
        <f>'qx (tau) a'!V76-'qx (1) a'!V76</f>
        <v>7.6642173234563349E-2</v>
      </c>
      <c r="W76">
        <f>'qx (tau) a'!W76-'qx (1) a'!W76</f>
        <v>7.5976448571095687E-2</v>
      </c>
      <c r="X76">
        <f>'qx (tau) a'!X76-'qx (1) a'!X76</f>
        <v>7.4543094665930051E-2</v>
      </c>
      <c r="Y76">
        <f>'qx (tau) a'!Y76-'qx (1) a'!Y76</f>
        <v>7.4185699622861798E-2</v>
      </c>
      <c r="Z76">
        <f>'qx (tau) a'!Z76-'qx (1) a'!Z76</f>
        <v>7.3012729655183739E-2</v>
      </c>
      <c r="AA76">
        <f>'qx (tau) a'!AA76-'qx (1) a'!AA76</f>
        <v>7.2341255789024478E-2</v>
      </c>
      <c r="AB76">
        <f>'qx (tau) a'!AB76-'qx (1) a'!AB76</f>
        <v>7.1966422200950522E-2</v>
      </c>
      <c r="AC76">
        <f>'qx (tau) a'!AC76-'qx (1) a'!AC76</f>
        <v>7.1110474641954052E-2</v>
      </c>
      <c r="AD76">
        <f>'qx (tau) a'!AD76-'qx (1) a'!AD76</f>
        <v>7.0312712746011086E-2</v>
      </c>
      <c r="AE76">
        <f>'qx (tau) a'!AE76-'qx (1) a'!AE76</f>
        <v>7.0046613073206421E-2</v>
      </c>
    </row>
    <row r="77" spans="1:31">
      <c r="A77">
        <v>76</v>
      </c>
      <c r="B77">
        <f>'qx (tau) a'!B77-'qx (1) a'!B77</f>
        <v>0.10792686919390916</v>
      </c>
      <c r="C77">
        <f>'qx (tau) a'!C77-'qx (1) a'!C77</f>
        <v>0.10219356332437271</v>
      </c>
      <c r="D77">
        <f>'qx (tau) a'!D77-'qx (1) a'!D77</f>
        <v>0.10768654969493113</v>
      </c>
      <c r="E77">
        <f>'qx (tau) a'!E77-'qx (1) a'!E77</f>
        <v>0.10442209231752639</v>
      </c>
      <c r="F77">
        <f>'qx (tau) a'!F77-'qx (1) a'!F77</f>
        <v>9.9688101901278414E-2</v>
      </c>
      <c r="G77">
        <f>'qx (tau) a'!G77-'qx (1) a'!G77</f>
        <v>9.708959532033426E-2</v>
      </c>
      <c r="H77">
        <f>'qx (tau) a'!H77-'qx (1) a'!H77</f>
        <v>9.7021416625006421E-2</v>
      </c>
      <c r="I77">
        <f>'qx (tau) a'!I77-'qx (1) a'!I77</f>
        <v>9.6451431345891944E-2</v>
      </c>
      <c r="J77">
        <f>'qx (tau) a'!J77-'qx (1) a'!J77</f>
        <v>0.10001322033582227</v>
      </c>
      <c r="K77">
        <f>'qx (tau) a'!K77-'qx (1) a'!K77</f>
        <v>9.7933516999780507E-2</v>
      </c>
      <c r="L77">
        <f>'qx (tau) a'!L77-'qx (1) a'!L77</f>
        <v>9.8616450382168833E-2</v>
      </c>
      <c r="M77">
        <f>'qx (tau) a'!M77-'qx (1) a'!M77</f>
        <v>9.6300000458936053E-2</v>
      </c>
      <c r="N77">
        <f>'qx (tau) a'!N77-'qx (1) a'!N77</f>
        <v>9.653099665150873E-2</v>
      </c>
      <c r="O77">
        <f>'qx (tau) a'!O77-'qx (1) a'!O77</f>
        <v>9.1481409792379412E-2</v>
      </c>
      <c r="P77">
        <f>'qx (tau) a'!P77-'qx (1) a'!P77</f>
        <v>8.9898409366969023E-2</v>
      </c>
      <c r="Q77">
        <f>'qx (tau) a'!Q77-'qx (1) a'!Q77</f>
        <v>8.8509474410472383E-2</v>
      </c>
      <c r="R77">
        <f>'qx (tau) a'!R77-'qx (1) a'!R77</f>
        <v>8.7847041010448101E-2</v>
      </c>
      <c r="S77">
        <f>'qx (tau) a'!S77-'qx (1) a'!S77</f>
        <v>8.6160793573855296E-2</v>
      </c>
      <c r="T77">
        <f>'qx (tau) a'!T77-'qx (1) a'!T77</f>
        <v>8.552792613387572E-2</v>
      </c>
      <c r="U77">
        <f>'qx (tau) a'!U77-'qx (1) a'!U77</f>
        <v>8.4037676000244352E-2</v>
      </c>
      <c r="V77">
        <f>'qx (tau) a'!V77-'qx (1) a'!V77</f>
        <v>8.2980682089573043E-2</v>
      </c>
      <c r="W77">
        <f>'qx (tau) a'!W77-'qx (1) a'!W77</f>
        <v>8.2286496548835034E-2</v>
      </c>
      <c r="X77">
        <f>'qx (tau) a'!X77-'qx (1) a'!X77</f>
        <v>8.0778553373474657E-2</v>
      </c>
      <c r="Y77">
        <f>'qx (tau) a'!Y77-'qx (1) a'!Y77</f>
        <v>8.0398056695858047E-2</v>
      </c>
      <c r="Z77">
        <f>'qx (tau) a'!Z77-'qx (1) a'!Z77</f>
        <v>7.9182744180520265E-2</v>
      </c>
      <c r="AA77">
        <f>'qx (tau) a'!AA77-'qx (1) a'!AA77</f>
        <v>7.8469380266976696E-2</v>
      </c>
      <c r="AB77">
        <f>'qx (tau) a'!AB77-'qx (1) a'!AB77</f>
        <v>7.8086936266181461E-2</v>
      </c>
      <c r="AC77">
        <f>'qx (tau) a'!AC77-'qx (1) a'!AC77</f>
        <v>7.7188366308654416E-2</v>
      </c>
      <c r="AD77">
        <f>'qx (tau) a'!AD77-'qx (1) a'!AD77</f>
        <v>7.631767179625755E-2</v>
      </c>
      <c r="AE77">
        <f>'qx (tau) a'!AE77-'qx (1) a'!AE77</f>
        <v>7.6041360519510159E-2</v>
      </c>
    </row>
    <row r="78" spans="1:31">
      <c r="A78">
        <v>77</v>
      </c>
      <c r="B78">
        <f>'qx (tau) a'!B78-'qx (1) a'!B78</f>
        <v>0.1156255728690353</v>
      </c>
      <c r="C78">
        <f>'qx (tau) a'!C78-'qx (1) a'!C78</f>
        <v>0.10980772440726476</v>
      </c>
      <c r="D78">
        <f>'qx (tau) a'!D78-'qx (1) a'!D78</f>
        <v>0.11535233742980452</v>
      </c>
      <c r="E78">
        <f>'qx (tau) a'!E78-'qx (1) a'!E78</f>
        <v>0.11205040611780753</v>
      </c>
      <c r="F78">
        <f>'qx (tau) a'!F78-'qx (1) a'!F78</f>
        <v>0.1072593039165791</v>
      </c>
      <c r="G78">
        <f>'qx (tau) a'!G78-'qx (1) a'!G78</f>
        <v>0.10462293778269138</v>
      </c>
      <c r="H78">
        <f>'qx (tau) a'!H78-'qx (1) a'!H78</f>
        <v>0.10455797132165552</v>
      </c>
      <c r="I78">
        <f>'qx (tau) a'!I78-'qx (1) a'!I78</f>
        <v>0.10395704835798987</v>
      </c>
      <c r="J78">
        <f>'qx (tau) a'!J78-'qx (1) a'!J78</f>
        <v>0.10753258167757203</v>
      </c>
      <c r="K78">
        <f>'qx (tau) a'!K78-'qx (1) a'!K78</f>
        <v>0.10542014632226704</v>
      </c>
      <c r="L78">
        <f>'qx (tau) a'!L78-'qx (1) a'!L78</f>
        <v>0.10610631873673604</v>
      </c>
      <c r="M78">
        <f>'qx (tau) a'!M78-'qx (1) a'!M78</f>
        <v>0.10373430859783053</v>
      </c>
      <c r="N78">
        <f>'qx (tau) a'!N78-'qx (1) a'!N78</f>
        <v>0.10393934289264689</v>
      </c>
      <c r="O78">
        <f>'qx (tau) a'!O78-'qx (1) a'!O78</f>
        <v>9.8810248377776064E-2</v>
      </c>
      <c r="P78">
        <f>'qx (tau) a'!P78-'qx (1) a'!P78</f>
        <v>9.7137919695204938E-2</v>
      </c>
      <c r="Q78">
        <f>'qx (tau) a'!Q78-'qx (1) a'!Q78</f>
        <v>9.5663215355821021E-2</v>
      </c>
      <c r="R78">
        <f>'qx (tau) a'!R78-'qx (1) a'!R78</f>
        <v>9.4923742347537546E-2</v>
      </c>
      <c r="S78">
        <f>'qx (tau) a'!S78-'qx (1) a'!S78</f>
        <v>9.3174299190502186E-2</v>
      </c>
      <c r="T78">
        <f>'qx (tau) a'!T78-'qx (1) a'!T78</f>
        <v>9.2494708501853623E-2</v>
      </c>
      <c r="U78">
        <f>'qx (tau) a'!U78-'qx (1) a'!U78</f>
        <v>9.0920453913979515E-2</v>
      </c>
      <c r="V78">
        <f>'qx (tau) a'!V78-'qx (1) a'!V78</f>
        <v>8.9808883350963542E-2</v>
      </c>
      <c r="W78">
        <f>'qx (tau) a'!W78-'qx (1) a'!W78</f>
        <v>8.9074968551955555E-2</v>
      </c>
      <c r="X78">
        <f>'qx (tau) a'!X78-'qx (1) a'!X78</f>
        <v>8.7473259512319115E-2</v>
      </c>
      <c r="Y78">
        <f>'qx (tau) a'!Y78-'qx (1) a'!Y78</f>
        <v>8.7059819486563925E-2</v>
      </c>
      <c r="Z78">
        <f>'qx (tau) a'!Z78-'qx (1) a'!Z78</f>
        <v>8.5783109160166945E-2</v>
      </c>
      <c r="AA78">
        <f>'qx (tau) a'!AA78-'qx (1) a'!AA78</f>
        <v>8.502511575577619E-2</v>
      </c>
      <c r="AB78">
        <f>'qx (tau) a'!AB78-'qx (1) a'!AB78</f>
        <v>8.4639932039861462E-2</v>
      </c>
      <c r="AC78">
        <f>'qx (tau) a'!AC78-'qx (1) a'!AC78</f>
        <v>8.3672243871440996E-2</v>
      </c>
      <c r="AD78">
        <f>'qx (tau) a'!AD78-'qx (1) a'!AD78</f>
        <v>8.2719307245610899E-2</v>
      </c>
      <c r="AE78">
        <f>'qx (tau) a'!AE78-'qx (1) a'!AE78</f>
        <v>8.2430922462116279E-2</v>
      </c>
    </row>
    <row r="79" spans="1:31">
      <c r="A79">
        <v>78</v>
      </c>
      <c r="B79">
        <f>'qx (tau) a'!B79-'qx (1) a'!B79</f>
        <v>0.12497368518294939</v>
      </c>
      <c r="C79">
        <f>'qx (tau) a'!C79-'qx (1) a'!C79</f>
        <v>0.11918246892238364</v>
      </c>
      <c r="D79">
        <f>'qx (tau) a'!D79-'qx (1) a'!D79</f>
        <v>0.12465556954213601</v>
      </c>
      <c r="E79">
        <f>'qx (tau) a'!E79-'qx (1) a'!E79</f>
        <v>0.12138725228623469</v>
      </c>
      <c r="F79">
        <f>'qx (tau) a'!F79-'qx (1) a'!F79</f>
        <v>0.11662468152712593</v>
      </c>
      <c r="G79">
        <f>'qx (tau) a'!G79-'qx (1) a'!G79</f>
        <v>0.11399430786371938</v>
      </c>
      <c r="H79">
        <f>'qx (tau) a'!H79-'qx (1) a'!H79</f>
        <v>0.11391991117230256</v>
      </c>
      <c r="I79">
        <f>'qx (tau) a'!I79-'qx (1) a'!I79</f>
        <v>0.1132750735120685</v>
      </c>
      <c r="J79">
        <f>'qx (tau) a'!J79-'qx (1) a'!J79</f>
        <v>0.11677204714239126</v>
      </c>
      <c r="K79">
        <f>'qx (tau) a'!K79-'qx (1) a'!K79</f>
        <v>0.11462762116120485</v>
      </c>
      <c r="L79">
        <f>'qx (tau) a'!L79-'qx (1) a'!L79</f>
        <v>0.11527307614638983</v>
      </c>
      <c r="M79">
        <f>'qx (tau) a'!M79-'qx (1) a'!M79</f>
        <v>0.11286934065212086</v>
      </c>
      <c r="N79">
        <f>'qx (tau) a'!N79-'qx (1) a'!N79</f>
        <v>0.11301203769925112</v>
      </c>
      <c r="O79">
        <f>'qx (tau) a'!O79-'qx (1) a'!O79</f>
        <v>0.10785824540813618</v>
      </c>
      <c r="P79">
        <f>'qx (tau) a'!P79-'qx (1) a'!P79</f>
        <v>0.1061049577788734</v>
      </c>
      <c r="Q79">
        <f>'qx (tau) a'!Q79-'qx (1) a'!Q79</f>
        <v>0.10452778638574338</v>
      </c>
      <c r="R79">
        <f>'qx (tau) a'!R79-'qx (1) a'!R79</f>
        <v>0.10367012886618439</v>
      </c>
      <c r="S79">
        <f>'qx (tau) a'!S79-'qx (1) a'!S79</f>
        <v>0.10183622153807648</v>
      </c>
      <c r="T79">
        <f>'qx (tau) a'!T79-'qx (1) a'!T79</f>
        <v>0.10108203791164277</v>
      </c>
      <c r="U79">
        <f>'qx (tau) a'!U79-'qx (1) a'!U79</f>
        <v>9.9400792136959112E-2</v>
      </c>
      <c r="V79">
        <f>'qx (tau) a'!V79-'qx (1) a'!V79</f>
        <v>9.8225125974016753E-2</v>
      </c>
      <c r="W79">
        <f>'qx (tau) a'!W79-'qx (1) a'!W79</f>
        <v>9.7453605164954632E-2</v>
      </c>
      <c r="X79">
        <f>'qx (tau) a'!X79-'qx (1) a'!X79</f>
        <v>9.5760170768034447E-2</v>
      </c>
      <c r="Y79">
        <f>'qx (tau) a'!Y79-'qx (1) a'!Y79</f>
        <v>9.5320626951070755E-2</v>
      </c>
      <c r="Z79">
        <f>'qx (tau) a'!Z79-'qx (1) a'!Z79</f>
        <v>9.3972774597595787E-2</v>
      </c>
      <c r="AA79">
        <f>'qx (tau) a'!AA79-'qx (1) a'!AA79</f>
        <v>9.3155037738736138E-2</v>
      </c>
      <c r="AB79">
        <f>'qx (tau) a'!AB79-'qx (1) a'!AB79</f>
        <v>9.2765298698697068E-2</v>
      </c>
      <c r="AC79">
        <f>'qx (tau) a'!AC79-'qx (1) a'!AC79</f>
        <v>9.1748957799279135E-2</v>
      </c>
      <c r="AD79">
        <f>'qx (tau) a'!AD79-'qx (1) a'!AD79</f>
        <v>9.070719849259766E-2</v>
      </c>
      <c r="AE79">
        <f>'qx (tau) a'!AE79-'qx (1) a'!AE79</f>
        <v>9.038433335909761E-2</v>
      </c>
    </row>
    <row r="80" spans="1:31">
      <c r="A80">
        <v>79</v>
      </c>
      <c r="B80">
        <f>'qx (tau) a'!B80-'qx (1) a'!B80</f>
        <v>0.13313418528241144</v>
      </c>
      <c r="C80">
        <f>'qx (tau) a'!C80-'qx (1) a'!C80</f>
        <v>0.12736636729236181</v>
      </c>
      <c r="D80">
        <f>'qx (tau) a'!D80-'qx (1) a'!D80</f>
        <v>0.13276502930167364</v>
      </c>
      <c r="E80">
        <f>'qx (tau) a'!E80-'qx (1) a'!E80</f>
        <v>0.12951633143406199</v>
      </c>
      <c r="F80">
        <f>'qx (tau) a'!F80-'qx (1) a'!F80</f>
        <v>0.124775823318243</v>
      </c>
      <c r="G80">
        <f>'qx (tau) a'!G80-'qx (1) a'!G80</f>
        <v>0.12215218553431376</v>
      </c>
      <c r="H80">
        <f>'qx (tau) a'!H80-'qx (1) a'!H80</f>
        <v>0.12207564323886239</v>
      </c>
      <c r="I80">
        <f>'qx (tau) a'!I80-'qx (1) a'!I80</f>
        <v>0.12139037292768404</v>
      </c>
      <c r="J80">
        <f>'qx (tau) a'!J80-'qx (1) a'!J80</f>
        <v>0.12482474922075691</v>
      </c>
      <c r="K80">
        <f>'qx (tau) a'!K80-'qx (1) a'!K80</f>
        <v>0.12266788606823938</v>
      </c>
      <c r="L80">
        <f>'qx (tau) a'!L80-'qx (1) a'!L80</f>
        <v>0.12328285119775988</v>
      </c>
      <c r="M80">
        <f>'qx (tau) a'!M80-'qx (1) a'!M80</f>
        <v>0.1208576638234309</v>
      </c>
      <c r="N80">
        <f>'qx (tau) a'!N80-'qx (1) a'!N80</f>
        <v>0.1209864179792632</v>
      </c>
      <c r="O80">
        <f>'qx (tau) a'!O80-'qx (1) a'!O80</f>
        <v>0.1158366251692632</v>
      </c>
      <c r="P80">
        <f>'qx (tau) a'!P80-'qx (1) a'!P80</f>
        <v>0.11402416445102466</v>
      </c>
      <c r="Q80">
        <f>'qx (tau) a'!Q80-'qx (1) a'!Q80</f>
        <v>0.11240675215800268</v>
      </c>
      <c r="R80">
        <f>'qx (tau) a'!R80-'qx (1) a'!R80</f>
        <v>0.11147367313974529</v>
      </c>
      <c r="S80">
        <f>'qx (tau) a'!S80-'qx (1) a'!S80</f>
        <v>0.10956458452575955</v>
      </c>
      <c r="T80">
        <f>'qx (tau) a'!T80-'qx (1) a'!T80</f>
        <v>0.10877757774898573</v>
      </c>
      <c r="U80">
        <f>'qx (tau) a'!U80-'qx (1) a'!U80</f>
        <v>0.10701748165281263</v>
      </c>
      <c r="V80">
        <f>'qx (tau) a'!V80-'qx (1) a'!V80</f>
        <v>0.10579244309185193</v>
      </c>
      <c r="W80">
        <f>'qx (tau) a'!W80-'qx (1) a'!W80</f>
        <v>0.10501451015354085</v>
      </c>
      <c r="X80">
        <f>'qx (tau) a'!X80-'qx (1) a'!X80</f>
        <v>0.10325307530980775</v>
      </c>
      <c r="Y80">
        <f>'qx (tau) a'!Y80-'qx (1) a'!Y80</f>
        <v>0.10278673385299515</v>
      </c>
      <c r="Z80">
        <f>'qx (tau) a'!Z80-'qx (1) a'!Z80</f>
        <v>0.10140057505658027</v>
      </c>
      <c r="AA80">
        <f>'qx (tau) a'!AA80-'qx (1) a'!AA80</f>
        <v>0.1005428055484245</v>
      </c>
      <c r="AB80">
        <f>'qx (tau) a'!AB80-'qx (1) a'!AB80</f>
        <v>0.10016394673719223</v>
      </c>
      <c r="AC80">
        <f>'qx (tau) a'!AC80-'qx (1) a'!AC80</f>
        <v>9.9107071715396969E-2</v>
      </c>
      <c r="AD80">
        <f>'qx (tau) a'!AD80-'qx (1) a'!AD80</f>
        <v>9.797922096420339E-2</v>
      </c>
      <c r="AE80">
        <f>'qx (tau) a'!AE80-'qx (1) a'!AE80</f>
        <v>9.7640928264512622E-2</v>
      </c>
    </row>
    <row r="81" spans="1:31">
      <c r="A81">
        <v>80</v>
      </c>
      <c r="B81">
        <f>'qx (tau) a'!B81-'qx (1) a'!B81</f>
        <v>0.1438212551889417</v>
      </c>
      <c r="C81">
        <f>'qx (tau) a'!C81-'qx (1) a'!C81</f>
        <v>0.13810441318586414</v>
      </c>
      <c r="D81">
        <f>'qx (tau) a'!D81-'qx (1) a'!D81</f>
        <v>0.14342676822747294</v>
      </c>
      <c r="E81">
        <f>'qx (tau) a'!E81-'qx (1) a'!E81</f>
        <v>0.14020452901638197</v>
      </c>
      <c r="F81">
        <f>'qx (tau) a'!F81-'qx (1) a'!F81</f>
        <v>0.13548094714989181</v>
      </c>
      <c r="G81">
        <f>'qx (tau) a'!G81-'qx (1) a'!G81</f>
        <v>0.13286604328243148</v>
      </c>
      <c r="H81">
        <f>'qx (tau) a'!H81-'qx (1) a'!H81</f>
        <v>0.13278719664930755</v>
      </c>
      <c r="I81">
        <f>'qx (tau) a'!I81-'qx (1) a'!I81</f>
        <v>0.13204991182862139</v>
      </c>
      <c r="J81">
        <f>'qx (tau) a'!J81-'qx (1) a'!J81</f>
        <v>0.13538738042447812</v>
      </c>
      <c r="K81">
        <f>'qx (tau) a'!K81-'qx (1) a'!K81</f>
        <v>0.13320251342968017</v>
      </c>
      <c r="L81">
        <f>'qx (tau) a'!L81-'qx (1) a'!L81</f>
        <v>0.13376403404693646</v>
      </c>
      <c r="M81">
        <f>'qx (tau) a'!M81-'qx (1) a'!M81</f>
        <v>0.13128452333180449</v>
      </c>
      <c r="N81">
        <f>'qx (tau) a'!N81-'qx (1) a'!N81</f>
        <v>0.13137036536917587</v>
      </c>
      <c r="O81">
        <f>'qx (tau) a'!O81-'qx (1) a'!O81</f>
        <v>0.12622242929079616</v>
      </c>
      <c r="P81">
        <f>'qx (tau) a'!P81-'qx (1) a'!P81</f>
        <v>0.12433167693463323</v>
      </c>
      <c r="Q81">
        <f>'qx (tau) a'!Q81-'qx (1) a'!Q81</f>
        <v>0.1226366079333449</v>
      </c>
      <c r="R81">
        <f>'qx (tau) a'!R81-'qx (1) a'!R81</f>
        <v>0.12162807783393557</v>
      </c>
      <c r="S81">
        <f>'qx (tau) a'!S81-'qx (1) a'!S81</f>
        <v>0.11963139989448783</v>
      </c>
      <c r="T81">
        <f>'qx (tau) a'!T81-'qx (1) a'!T81</f>
        <v>0.11875554989459775</v>
      </c>
      <c r="U81">
        <f>'qx (tau) a'!U81-'qx (1) a'!U81</f>
        <v>0.11688919317188365</v>
      </c>
      <c r="V81">
        <f>'qx (tau) a'!V81-'qx (1) a'!V81</f>
        <v>0.11560954190478162</v>
      </c>
      <c r="W81">
        <f>'qx (tau) a'!W81-'qx (1) a'!W81</f>
        <v>0.11480359849931429</v>
      </c>
      <c r="X81">
        <f>'qx (tau) a'!X81-'qx (1) a'!X81</f>
        <v>0.11297957269884158</v>
      </c>
      <c r="Y81">
        <f>'qx (tau) a'!Y81-'qx (1) a'!Y81</f>
        <v>0.11252901022462111</v>
      </c>
      <c r="Z81">
        <f>'qx (tau) a'!Z81-'qx (1) a'!Z81</f>
        <v>0.11107843381170791</v>
      </c>
      <c r="AA81">
        <f>'qx (tau) a'!AA81-'qx (1) a'!AA81</f>
        <v>0.1101791752622374</v>
      </c>
      <c r="AB81">
        <f>'qx (tau) a'!AB81-'qx (1) a'!AB81</f>
        <v>0.1098070253937142</v>
      </c>
      <c r="AC81">
        <f>'qx (tau) a'!AC81-'qx (1) a'!AC81</f>
        <v>0.10870576231914361</v>
      </c>
      <c r="AD81">
        <f>'qx (tau) a'!AD81-'qx (1) a'!AD81</f>
        <v>0.10752728315622594</v>
      </c>
      <c r="AE81">
        <f>'qx (tau) a'!AE81-'qx (1) a'!AE81</f>
        <v>0.10716830391556081</v>
      </c>
    </row>
    <row r="82" spans="1:31">
      <c r="A82">
        <v>81</v>
      </c>
      <c r="B82">
        <f>'qx (tau) a'!B82-'qx (1) a'!B82</f>
        <v>0.15106517270168235</v>
      </c>
      <c r="C82">
        <f>'qx (tau) a'!C82-'qx (1) a'!C82</f>
        <v>0.14536007338803866</v>
      </c>
      <c r="D82">
        <f>'qx (tau) a'!D82-'qx (1) a'!D82</f>
        <v>0.15062734336091677</v>
      </c>
      <c r="E82">
        <f>'qx (tau) a'!E82-'qx (1) a'!E82</f>
        <v>0.14743095049789501</v>
      </c>
      <c r="F82">
        <f>'qx (tau) a'!F82-'qx (1) a'!F82</f>
        <v>0.14269620755667267</v>
      </c>
      <c r="G82">
        <f>'qx (tau) a'!G82-'qx (1) a'!G82</f>
        <v>0.14006673779209819</v>
      </c>
      <c r="H82">
        <f>'qx (tau) a'!H82-'qx (1) a'!H82</f>
        <v>0.13999608820258685</v>
      </c>
      <c r="I82">
        <f>'qx (tau) a'!I82-'qx (1) a'!I82</f>
        <v>0.13923755002675109</v>
      </c>
      <c r="J82">
        <f>'qx (tau) a'!J82-'qx (1) a'!J82</f>
        <v>0.14252173015311512</v>
      </c>
      <c r="K82">
        <f>'qx (tau) a'!K82-'qx (1) a'!K82</f>
        <v>0.1403346150643584</v>
      </c>
      <c r="L82">
        <f>'qx (tau) a'!L82-'qx (1) a'!L82</f>
        <v>0.14089603117179603</v>
      </c>
      <c r="M82">
        <f>'qx (tau) a'!M82-'qx (1) a'!M82</f>
        <v>0.13840176417650635</v>
      </c>
      <c r="N82">
        <f>'qx (tau) a'!N82-'qx (1) a'!N82</f>
        <v>0.13849736576403515</v>
      </c>
      <c r="O82">
        <f>'qx (tau) a'!O82-'qx (1) a'!O82</f>
        <v>0.13340844012327527</v>
      </c>
      <c r="P82">
        <f>'qx (tau) a'!P82-'qx (1) a'!P82</f>
        <v>0.13151215008441056</v>
      </c>
      <c r="Q82">
        <f>'qx (tau) a'!Q82-'qx (1) a'!Q82</f>
        <v>0.12983112953953915</v>
      </c>
      <c r="R82">
        <f>'qx (tau) a'!R82-'qx (1) a'!R82</f>
        <v>0.12881923410909599</v>
      </c>
      <c r="S82">
        <f>'qx (tau) a'!S82-'qx (1) a'!S82</f>
        <v>0.12682759584930389</v>
      </c>
      <c r="T82">
        <f>'qx (tau) a'!T82-'qx (1) a'!T82</f>
        <v>0.12597519102503693</v>
      </c>
      <c r="U82">
        <f>'qx (tau) a'!U82-'qx (1) a'!U82</f>
        <v>0.12404282190911366</v>
      </c>
      <c r="V82">
        <f>'qx (tau) a'!V82-'qx (1) a'!V82</f>
        <v>0.12275032514801815</v>
      </c>
      <c r="W82">
        <f>'qx (tau) a'!W82-'qx (1) a'!W82</f>
        <v>0.12198487973036143</v>
      </c>
      <c r="X82">
        <f>'qx (tau) a'!X82-'qx (1) a'!X82</f>
        <v>0.12011438882259975</v>
      </c>
      <c r="Y82">
        <f>'qx (tau) a'!Y82-'qx (1) a'!Y82</f>
        <v>0.11968381552873668</v>
      </c>
      <c r="Z82">
        <f>'qx (tau) a'!Z82-'qx (1) a'!Z82</f>
        <v>0.11826109007084783</v>
      </c>
      <c r="AA82">
        <f>'qx (tau) a'!AA82-'qx (1) a'!AA82</f>
        <v>0.11734641966586322</v>
      </c>
      <c r="AB82">
        <f>'qx (tau) a'!AB82-'qx (1) a'!AB82</f>
        <v>0.11703892422017154</v>
      </c>
      <c r="AC82">
        <f>'qx (tau) a'!AC82-'qx (1) a'!AC82</f>
        <v>0.11590507795088087</v>
      </c>
      <c r="AD82">
        <f>'qx (tau) a'!AD82-'qx (1) a'!AD82</f>
        <v>0.11463271049475347</v>
      </c>
      <c r="AE82">
        <f>'qx (tau) a'!AE82-'qx (1) a'!AE82</f>
        <v>0.11433088537580527</v>
      </c>
    </row>
    <row r="83" spans="1:31">
      <c r="A83">
        <v>82</v>
      </c>
      <c r="B83">
        <f>'qx (tau) a'!B83-'qx (1) a'!B83</f>
        <v>0.16460765412076178</v>
      </c>
      <c r="C83">
        <f>'qx (tau) a'!C83-'qx (1) a'!C83</f>
        <v>0.15899455718073369</v>
      </c>
      <c r="D83">
        <f>'qx (tau) a'!D83-'qx (1) a'!D83</f>
        <v>0.16417255042520651</v>
      </c>
      <c r="E83">
        <f>'qx (tau) a'!E83-'qx (1) a'!E83</f>
        <v>0.1610404276147625</v>
      </c>
      <c r="F83">
        <f>'qx (tau) a'!F83-'qx (1) a'!F83</f>
        <v>0.15634069919653221</v>
      </c>
      <c r="G83">
        <f>'qx (tau) a'!G83-'qx (1) a'!G83</f>
        <v>0.15369190503510538</v>
      </c>
      <c r="H83">
        <f>'qx (tau) a'!H83-'qx (1) a'!H83</f>
        <v>0.15360110138938926</v>
      </c>
      <c r="I83">
        <f>'qx (tau) a'!I83-'qx (1) a'!I83</f>
        <v>0.15277909818857582</v>
      </c>
      <c r="J83">
        <f>'qx (tau) a'!J83-'qx (1) a'!J83</f>
        <v>0.15595207570355649</v>
      </c>
      <c r="K83">
        <f>'qx (tau) a'!K83-'qx (1) a'!K83</f>
        <v>0.15370899653136652</v>
      </c>
      <c r="L83">
        <f>'qx (tau) a'!L83-'qx (1) a'!L83</f>
        <v>0.15416773016469978</v>
      </c>
      <c r="M83">
        <f>'qx (tau) a'!M83-'qx (1) a'!M83</f>
        <v>0.15159654693829469</v>
      </c>
      <c r="N83">
        <f>'qx (tau) a'!N83-'qx (1) a'!N83</f>
        <v>0.1515968733179944</v>
      </c>
      <c r="O83">
        <f>'qx (tau) a'!O83-'qx (1) a'!O83</f>
        <v>0.14646152130698956</v>
      </c>
      <c r="P83">
        <f>'qx (tau) a'!P83-'qx (1) a'!P83</f>
        <v>0.1444658979837519</v>
      </c>
      <c r="Q83">
        <f>'qx (tau) a'!Q83-'qx (1) a'!Q83</f>
        <v>0.14268793124576273</v>
      </c>
      <c r="R83">
        <f>'qx (tau) a'!R83-'qx (1) a'!R83</f>
        <v>0.14154958608050741</v>
      </c>
      <c r="S83">
        <f>'qx (tau) a'!S83-'qx (1) a'!S83</f>
        <v>0.13945862196698469</v>
      </c>
      <c r="T83">
        <f>'qx (tau) a'!T83-'qx (1) a'!T83</f>
        <v>0.13849195658899593</v>
      </c>
      <c r="U83">
        <f>'qx (tau) a'!U83-'qx (1) a'!U83</f>
        <v>0.13640184641109465</v>
      </c>
      <c r="V83">
        <f>'qx (tau) a'!V83-'qx (1) a'!V83</f>
        <v>0.13497439724559152</v>
      </c>
      <c r="W83">
        <f>'qx (tau) a'!W83-'qx (1) a'!W83</f>
        <v>0.13413062344407095</v>
      </c>
      <c r="X83">
        <f>'qx (tau) a'!X83-'qx (1) a'!X83</f>
        <v>0.13215361956325491</v>
      </c>
      <c r="Y83">
        <f>'qx (tau) a'!Y83-'qx (1) a'!Y83</f>
        <v>0.13168757537704451</v>
      </c>
      <c r="Z83">
        <f>'qx (tau) a'!Z83-'qx (1) a'!Z83</f>
        <v>0.13019011762746607</v>
      </c>
      <c r="AA83">
        <f>'qx (tau) a'!AA83-'qx (1) a'!AA83</f>
        <v>0.12922877033306837</v>
      </c>
      <c r="AB83">
        <f>'qx (tau) a'!AB83-'qx (1) a'!AB83</f>
        <v>0.12890044976123463</v>
      </c>
      <c r="AC83">
        <f>'qx (tau) a'!AC83-'qx (1) a'!AC83</f>
        <v>0.12771920124285946</v>
      </c>
      <c r="AD83">
        <f>'qx (tau) a'!AD83-'qx (1) a'!AD83</f>
        <v>0.12637122344063623</v>
      </c>
      <c r="AE83">
        <f>'qx (tau) a'!AE83-'qx (1) a'!AE83</f>
        <v>0.12600472096079351</v>
      </c>
    </row>
    <row r="84" spans="1:31">
      <c r="A84">
        <v>83</v>
      </c>
      <c r="B84">
        <f>'qx (tau) a'!B84-'qx (1) a'!B84</f>
        <v>0.17608443210751973</v>
      </c>
      <c r="C84">
        <f>'qx (tau) a'!C84-'qx (1) a'!C84</f>
        <v>0.17058009879045505</v>
      </c>
      <c r="D84">
        <f>'qx (tau) a'!D84-'qx (1) a'!D84</f>
        <v>0.17570819303046498</v>
      </c>
      <c r="E84">
        <f>'qx (tau) a'!E84-'qx (1) a'!E84</f>
        <v>0.1726210425510819</v>
      </c>
      <c r="F84">
        <f>'qx (tau) a'!F84-'qx (1) a'!F84</f>
        <v>0.16796239510128624</v>
      </c>
      <c r="G84">
        <f>'qx (tau) a'!G84-'qx (1) a'!G84</f>
        <v>0.165298993660185</v>
      </c>
      <c r="H84">
        <f>'qx (tau) a'!H84-'qx (1) a'!H84</f>
        <v>0.16518951848595809</v>
      </c>
      <c r="I84">
        <f>'qx (tau) a'!I84-'qx (1) a'!I84</f>
        <v>0.16431015675872387</v>
      </c>
      <c r="J84">
        <f>'qx (tau) a'!J84-'qx (1) a'!J84</f>
        <v>0.16739912868013229</v>
      </c>
      <c r="K84">
        <f>'qx (tau) a'!K84-'qx (1) a'!K84</f>
        <v>0.16513719786414899</v>
      </c>
      <c r="L84">
        <f>'qx (tau) a'!L84-'qx (1) a'!L84</f>
        <v>0.16553547602221216</v>
      </c>
      <c r="M84">
        <f>'qx (tau) a'!M84-'qx (1) a'!M84</f>
        <v>0.16290157419909038</v>
      </c>
      <c r="N84">
        <f>'qx (tau) a'!N84-'qx (1) a'!N84</f>
        <v>0.16285464884939252</v>
      </c>
      <c r="O84">
        <f>'qx (tau) a'!O84-'qx (1) a'!O84</f>
        <v>0.15771730409569645</v>
      </c>
      <c r="P84">
        <f>'qx (tau) a'!P84-'qx (1) a'!P84</f>
        <v>0.15565038730092415</v>
      </c>
      <c r="Q84">
        <f>'qx (tau) a'!Q84-'qx (1) a'!Q84</f>
        <v>0.15383440313975846</v>
      </c>
      <c r="R84">
        <f>'qx (tau) a'!R84-'qx (1) a'!R84</f>
        <v>0.15264698304476754</v>
      </c>
      <c r="S84">
        <f>'qx (tau) a'!S84-'qx (1) a'!S84</f>
        <v>0.15050889050137328</v>
      </c>
      <c r="T84">
        <f>'qx (tau) a'!T84-'qx (1) a'!T84</f>
        <v>0.14950944128750757</v>
      </c>
      <c r="U84">
        <f>'qx (tau) a'!U84-'qx (1) a'!U84</f>
        <v>0.14733635054095462</v>
      </c>
      <c r="V84">
        <f>'qx (tau) a'!V84-'qx (1) a'!V84</f>
        <v>0.14583471995105671</v>
      </c>
      <c r="W84">
        <f>'qx (tau) a'!W84-'qx (1) a'!W84</f>
        <v>0.14494308664900118</v>
      </c>
      <c r="X84">
        <f>'qx (tau) a'!X84-'qx (1) a'!X84</f>
        <v>0.14287804243416813</v>
      </c>
      <c r="Y84">
        <f>'qx (tau) a'!Y84-'qx (1) a'!Y84</f>
        <v>0.1423981899890617</v>
      </c>
      <c r="Z84">
        <f>'qx (tau) a'!Z84-'qx (1) a'!Z84</f>
        <v>0.14087063350897627</v>
      </c>
      <c r="AA84">
        <f>'qx (tau) a'!AA84-'qx (1) a'!AA84</f>
        <v>0.13989084430662935</v>
      </c>
      <c r="AB84">
        <f>'qx (tau) a'!AB84-'qx (1) a'!AB84</f>
        <v>0.13960795784750754</v>
      </c>
      <c r="AC84">
        <f>'qx (tau) a'!AC84-'qx (1) a'!AC84</f>
        <v>0.138390068334134</v>
      </c>
      <c r="AD84">
        <f>'qx (tau) a'!AD84-'qx (1) a'!AD84</f>
        <v>0.13695780866629467</v>
      </c>
      <c r="AE84">
        <f>'qx (tau) a'!AE84-'qx (1) a'!AE84</f>
        <v>0.13659454056558923</v>
      </c>
    </row>
    <row r="85" spans="1:31">
      <c r="A85">
        <v>84</v>
      </c>
      <c r="B85">
        <f>'qx (tau) a'!B85-'qx (1) a'!B85</f>
        <v>0.18954862074299647</v>
      </c>
      <c r="C85">
        <f>'qx (tau) a'!C85-'qx (1) a'!C85</f>
        <v>0.18414948060961445</v>
      </c>
      <c r="D85">
        <f>'qx (tau) a'!D85-'qx (1) a'!D85</f>
        <v>0.18924986000062652</v>
      </c>
      <c r="E85">
        <f>'qx (tau) a'!E85-'qx (1) a'!E85</f>
        <v>0.1862466301629826</v>
      </c>
      <c r="F85">
        <f>'qx (tau) a'!F85-'qx (1) a'!F85</f>
        <v>0.18162433521587229</v>
      </c>
      <c r="G85">
        <f>'qx (tau) a'!G85-'qx (1) a'!G85</f>
        <v>0.17896313054563173</v>
      </c>
      <c r="H85">
        <f>'qx (tau) a'!H85-'qx (1) a'!H85</f>
        <v>0.17884047595691457</v>
      </c>
      <c r="I85">
        <f>'qx (tau) a'!I85-'qx (1) a'!I85</f>
        <v>0.17788761497998481</v>
      </c>
      <c r="J85">
        <f>'qx (tau) a'!J85-'qx (1) a'!J85</f>
        <v>0.18086039276456747</v>
      </c>
      <c r="K85">
        <f>'qx (tau) a'!K85-'qx (1) a'!K85</f>
        <v>0.17856461346169281</v>
      </c>
      <c r="L85">
        <f>'qx (tau) a'!L85-'qx (1) a'!L85</f>
        <v>0.17888795271540989</v>
      </c>
      <c r="M85">
        <f>'qx (tau) a'!M85-'qx (1) a'!M85</f>
        <v>0.17618362239079377</v>
      </c>
      <c r="N85">
        <f>'qx (tau) a'!N85-'qx (1) a'!N85</f>
        <v>0.17604327835677008</v>
      </c>
      <c r="O85">
        <f>'qx (tau) a'!O85-'qx (1) a'!O85</f>
        <v>0.17088307617157714</v>
      </c>
      <c r="P85">
        <f>'qx (tau) a'!P85-'qx (1) a'!P85</f>
        <v>0.16872112799004171</v>
      </c>
      <c r="Q85">
        <f>'qx (tau) a'!Q85-'qx (1) a'!Q85</f>
        <v>0.1668209846275498</v>
      </c>
      <c r="R85">
        <f>'qx (tau) a'!R85-'qx (1) a'!R85</f>
        <v>0.16554498398341233</v>
      </c>
      <c r="S85">
        <f>'qx (tau) a'!S85-'qx (1) a'!S85</f>
        <v>0.16335404441528564</v>
      </c>
      <c r="T85">
        <f>'qx (tau) a'!T85-'qx (1) a'!T85</f>
        <v>0.1622851693640118</v>
      </c>
      <c r="U85">
        <f>'qx (tau) a'!U85-'qx (1) a'!U85</f>
        <v>0.16000122409046832</v>
      </c>
      <c r="V85">
        <f>'qx (tau) a'!V85-'qx (1) a'!V85</f>
        <v>0.15842617890575467</v>
      </c>
      <c r="W85">
        <f>'qx (tau) a'!W85-'qx (1) a'!W85</f>
        <v>0.15747308610750921</v>
      </c>
      <c r="X85">
        <f>'qx (tau) a'!X85-'qx (1) a'!X85</f>
        <v>0.15527842275055168</v>
      </c>
      <c r="Y85">
        <f>'qx (tau) a'!Y85-'qx (1) a'!Y85</f>
        <v>0.15476328102559322</v>
      </c>
      <c r="Z85">
        <f>'qx (tau) a'!Z85-'qx (1) a'!Z85</f>
        <v>0.15318218924680596</v>
      </c>
      <c r="AA85">
        <f>'qx (tau) a'!AA85-'qx (1) a'!AA85</f>
        <v>0.15215926840860797</v>
      </c>
      <c r="AB85">
        <f>'qx (tau) a'!AB85-'qx (1) a'!AB85</f>
        <v>0.1519061569181557</v>
      </c>
      <c r="AC85">
        <f>'qx (tau) a'!AC85-'qx (1) a'!AC85</f>
        <v>0.15066584847812678</v>
      </c>
      <c r="AD85">
        <f>'qx (tau) a'!AD85-'qx (1) a'!AD85</f>
        <v>0.1491483997413334</v>
      </c>
      <c r="AE85">
        <f>'qx (tau) a'!AE85-'qx (1) a'!AE85</f>
        <v>0.14875815468764331</v>
      </c>
    </row>
    <row r="86" spans="1:31">
      <c r="A86">
        <v>85</v>
      </c>
      <c r="B86">
        <f>'qx (tau) a'!B86-'qx (1) a'!B86</f>
        <v>0.2013153390325908</v>
      </c>
      <c r="C86">
        <f>'qx (tau) a'!C86-'qx (1) a'!C86</f>
        <v>0.19598326975351479</v>
      </c>
      <c r="D86">
        <f>'qx (tau) a'!D86-'qx (1) a'!D86</f>
        <v>0.20105195982816368</v>
      </c>
      <c r="E86">
        <f>'qx (tau) a'!E86-'qx (1) a'!E86</f>
        <v>0.1981688155667907</v>
      </c>
      <c r="F86">
        <f>'qx (tau) a'!F86-'qx (1) a'!F86</f>
        <v>0.1936242735959775</v>
      </c>
      <c r="G86">
        <f>'qx (tau) a'!G86-'qx (1) a'!G86</f>
        <v>0.19095860522443817</v>
      </c>
      <c r="H86">
        <f>'qx (tau) a'!H86-'qx (1) a'!H86</f>
        <v>0.19085388770261441</v>
      </c>
      <c r="I86">
        <f>'qx (tau) a'!I86-'qx (1) a'!I86</f>
        <v>0.1898605417811291</v>
      </c>
      <c r="J86">
        <f>'qx (tau) a'!J86-'qx (1) a'!J86</f>
        <v>0.19274298759662825</v>
      </c>
      <c r="K86">
        <f>'qx (tau) a'!K86-'qx (1) a'!K86</f>
        <v>0.1904271838230458</v>
      </c>
      <c r="L86">
        <f>'qx (tau) a'!L86-'qx (1) a'!L86</f>
        <v>0.19070696472900295</v>
      </c>
      <c r="M86">
        <f>'qx (tau) a'!M86-'qx (1) a'!M86</f>
        <v>0.18797227190062371</v>
      </c>
      <c r="N86">
        <f>'qx (tau) a'!N86-'qx (1) a'!N86</f>
        <v>0.18778447039096408</v>
      </c>
      <c r="O86">
        <f>'qx (tau) a'!O86-'qx (1) a'!O86</f>
        <v>0.18261847809067044</v>
      </c>
      <c r="P86">
        <f>'qx (tau) a'!P86-'qx (1) a'!P86</f>
        <v>0.18039527011649953</v>
      </c>
      <c r="Q86">
        <f>'qx (tau) a'!Q86-'qx (1) a'!Q86</f>
        <v>0.17846066963951943</v>
      </c>
      <c r="R86">
        <f>'qx (tau) a'!R86-'qx (1) a'!R86</f>
        <v>0.17713162702587584</v>
      </c>
      <c r="S86">
        <f>'qx (tau) a'!S86-'qx (1) a'!S86</f>
        <v>0.17491832414059708</v>
      </c>
      <c r="T86">
        <f>'qx (tau) a'!T86-'qx (1) a'!T86</f>
        <v>0.1738728419082044</v>
      </c>
      <c r="U86">
        <f>'qx (tau) a'!U86-'qx (1) a'!U86</f>
        <v>0.17152432414247071</v>
      </c>
      <c r="V86">
        <f>'qx (tau) a'!V86-'qx (1) a'!V86</f>
        <v>0.16992237041295696</v>
      </c>
      <c r="W86">
        <f>'qx (tau) a'!W86-'qx (1) a'!W86</f>
        <v>0.16898441265890221</v>
      </c>
      <c r="X86">
        <f>'qx (tau) a'!X86-'qx (1) a'!X86</f>
        <v>0.16670808798473158</v>
      </c>
      <c r="Y86">
        <f>'qx (tau) a'!Y86-'qx (1) a'!Y86</f>
        <v>0.16615205055581161</v>
      </c>
      <c r="Z86">
        <f>'qx (tau) a'!Z86-'qx (1) a'!Z86</f>
        <v>0.16455373705821727</v>
      </c>
      <c r="AA86">
        <f>'qx (tau) a'!AA86-'qx (1) a'!AA86</f>
        <v>0.16351816740837369</v>
      </c>
      <c r="AB86">
        <f>'qx (tau) a'!AB86-'qx (1) a'!AB86</f>
        <v>0.16332344480731811</v>
      </c>
      <c r="AC86">
        <f>'qx (tau) a'!AC86-'qx (1) a'!AC86</f>
        <v>0.1620744160952878</v>
      </c>
      <c r="AD86">
        <f>'qx (tau) a'!AD86-'qx (1) a'!AD86</f>
        <v>0.16049702006139654</v>
      </c>
      <c r="AE86">
        <f>'qx (tau) a'!AE86-'qx (1) a'!AE86</f>
        <v>0.16013297045193833</v>
      </c>
    </row>
    <row r="87" spans="1:31">
      <c r="A87">
        <v>86</v>
      </c>
      <c r="B87">
        <f>'qx (tau) a'!B87-'qx (1) a'!B87</f>
        <v>0.21385290472856305</v>
      </c>
      <c r="C87">
        <f>'qx (tau) a'!C87-'qx (1) a'!C87</f>
        <v>0.2085859422328831</v>
      </c>
      <c r="D87">
        <f>'qx (tau) a'!D87-'qx (1) a'!D87</f>
        <v>0.21358728952771772</v>
      </c>
      <c r="E87">
        <f>'qx (tau) a'!E87-'qx (1) a'!E87</f>
        <v>0.21078339219209541</v>
      </c>
      <c r="F87">
        <f>'qx (tau) a'!F87-'qx (1) a'!F87</f>
        <v>0.20635746565467694</v>
      </c>
      <c r="G87">
        <f>'qx (tau) a'!G87-'qx (1) a'!G87</f>
        <v>0.20371616450949884</v>
      </c>
      <c r="H87">
        <f>'qx (tau) a'!H87-'qx (1) a'!H87</f>
        <v>0.20360708055939672</v>
      </c>
      <c r="I87">
        <f>'qx (tau) a'!I87-'qx (1) a'!I87</f>
        <v>0.20257981793659763</v>
      </c>
      <c r="J87">
        <f>'qx (tau) a'!J87-'qx (1) a'!J87</f>
        <v>0.20537964590784707</v>
      </c>
      <c r="K87">
        <f>'qx (tau) a'!K87-'qx (1) a'!K87</f>
        <v>0.20304024626113779</v>
      </c>
      <c r="L87">
        <f>'qx (tau) a'!L87-'qx (1) a'!L87</f>
        <v>0.2032596496231541</v>
      </c>
      <c r="M87">
        <f>'qx (tau) a'!M87-'qx (1) a'!M87</f>
        <v>0.20049564176028714</v>
      </c>
      <c r="N87">
        <f>'qx (tau) a'!N87-'qx (1) a'!N87</f>
        <v>0.20027633490377286</v>
      </c>
      <c r="O87">
        <f>'qx (tau) a'!O87-'qx (1) a'!O87</f>
        <v>0.1951256407854951</v>
      </c>
      <c r="P87">
        <f>'qx (tau) a'!P87-'qx (1) a'!P87</f>
        <v>0.19284032667768927</v>
      </c>
      <c r="Q87">
        <f>'qx (tau) a'!Q87-'qx (1) a'!Q87</f>
        <v>0.19088933328044355</v>
      </c>
      <c r="R87">
        <f>'qx (tau) a'!R87-'qx (1) a'!R87</f>
        <v>0.18951739301662671</v>
      </c>
      <c r="S87">
        <f>'qx (tau) a'!S87-'qx (1) a'!S87</f>
        <v>0.18729509697184826</v>
      </c>
      <c r="T87">
        <f>'qx (tau) a'!T87-'qx (1) a'!T87</f>
        <v>0.18627958843892004</v>
      </c>
      <c r="U87">
        <f>'qx (tau) a'!U87-'qx (1) a'!U87</f>
        <v>0.18390250868588501</v>
      </c>
      <c r="V87">
        <f>'qx (tau) a'!V87-'qx (1) a'!V87</f>
        <v>0.1822912582897018</v>
      </c>
      <c r="W87">
        <f>'qx (tau) a'!W87-'qx (1) a'!W87</f>
        <v>0.18139118217240188</v>
      </c>
      <c r="X87">
        <f>'qx (tau) a'!X87-'qx (1) a'!X87</f>
        <v>0.17908598960970179</v>
      </c>
      <c r="Y87">
        <f>'qx (tau) a'!Y87-'qx (1) a'!Y87</f>
        <v>0.17852325394689297</v>
      </c>
      <c r="Z87">
        <f>'qx (tau) a'!Z87-'qx (1) a'!Z87</f>
        <v>0.17690197993135992</v>
      </c>
      <c r="AA87">
        <f>'qx (tau) a'!AA87-'qx (1) a'!AA87</f>
        <v>0.17585919225111094</v>
      </c>
      <c r="AB87">
        <f>'qx (tau) a'!AB87-'qx (1) a'!AB87</f>
        <v>0.17574909208051792</v>
      </c>
      <c r="AC87">
        <f>'qx (tau) a'!AC87-'qx (1) a'!AC87</f>
        <v>0.17450315137308287</v>
      </c>
      <c r="AD87">
        <f>'qx (tau) a'!AD87-'qx (1) a'!AD87</f>
        <v>0.17287036560342359</v>
      </c>
      <c r="AE87">
        <f>'qx (tau) a'!AE87-'qx (1) a'!AE87</f>
        <v>0.17255319046206632</v>
      </c>
    </row>
    <row r="88" spans="1:31">
      <c r="A88">
        <v>87</v>
      </c>
      <c r="B88">
        <f>'qx (tau) a'!B88-'qx (1) a'!B88</f>
        <v>0.22622963470553803</v>
      </c>
      <c r="C88">
        <f>'qx (tau) a'!C88-'qx (1) a'!C88</f>
        <v>0.221052480583145</v>
      </c>
      <c r="D88">
        <f>'qx (tau) a'!D88-'qx (1) a'!D88</f>
        <v>0.2259850454977789</v>
      </c>
      <c r="E88">
        <f>'qx (tau) a'!E88-'qx (1) a'!E88</f>
        <v>0.22323134370837849</v>
      </c>
      <c r="F88">
        <f>'qx (tau) a'!F88-'qx (1) a'!F88</f>
        <v>0.2188983349268491</v>
      </c>
      <c r="G88">
        <f>'qx (tau) a'!G88-'qx (1) a'!G88</f>
        <v>0.21634355813465331</v>
      </c>
      <c r="H88">
        <f>'qx (tau) a'!H88-'qx (1) a'!H88</f>
        <v>0.2162689851955118</v>
      </c>
      <c r="I88">
        <f>'qx (tau) a'!I88-'qx (1) a'!I88</f>
        <v>0.21520550147097137</v>
      </c>
      <c r="J88">
        <f>'qx (tau) a'!J88-'qx (1) a'!J88</f>
        <v>0.2179377569025566</v>
      </c>
      <c r="K88">
        <f>'qx (tau) a'!K88-'qx (1) a'!K88</f>
        <v>0.21559878373449981</v>
      </c>
      <c r="L88">
        <f>'qx (tau) a'!L88-'qx (1) a'!L88</f>
        <v>0.21575870285562718</v>
      </c>
      <c r="M88">
        <f>'qx (tau) a'!M88-'qx (1) a'!M88</f>
        <v>0.21295739552846879</v>
      </c>
      <c r="N88">
        <f>'qx (tau) a'!N88-'qx (1) a'!N88</f>
        <v>0.21270780740257583</v>
      </c>
      <c r="O88">
        <f>'qx (tau) a'!O88-'qx (1) a'!O88</f>
        <v>0.20758760295984352</v>
      </c>
      <c r="P88">
        <f>'qx (tau) a'!P88-'qx (1) a'!P88</f>
        <v>0.20524328250599597</v>
      </c>
      <c r="Q88">
        <f>'qx (tau) a'!Q88-'qx (1) a'!Q88</f>
        <v>0.20325835742322659</v>
      </c>
      <c r="R88">
        <f>'qx (tau) a'!R88-'qx (1) a'!R88</f>
        <v>0.2018407572439232</v>
      </c>
      <c r="S88">
        <f>'qx (tau) a'!S88-'qx (1) a'!S88</f>
        <v>0.19959208983508145</v>
      </c>
      <c r="T88">
        <f>'qx (tau) a'!T88-'qx (1) a'!T88</f>
        <v>0.19860650490700013</v>
      </c>
      <c r="U88">
        <f>'qx (tau) a'!U88-'qx (1) a'!U88</f>
        <v>0.1961756186217582</v>
      </c>
      <c r="V88">
        <f>'qx (tau) a'!V88-'qx (1) a'!V88</f>
        <v>0.19456110115747749</v>
      </c>
      <c r="W88">
        <f>'qx (tau) a'!W88-'qx (1) a'!W88</f>
        <v>0.19368866743237886</v>
      </c>
      <c r="X88">
        <f>'qx (tau) a'!X88-'qx (1) a'!X88</f>
        <v>0.19132775863150783</v>
      </c>
      <c r="Y88">
        <f>'qx (tau) a'!Y88-'qx (1) a'!Y88</f>
        <v>0.19075610330202181</v>
      </c>
      <c r="Z88">
        <f>'qx (tau) a'!Z88-'qx (1) a'!Z88</f>
        <v>0.18912567468441069</v>
      </c>
      <c r="AA88">
        <f>'qx (tau) a'!AA88-'qx (1) a'!AA88</f>
        <v>0.18803507717556603</v>
      </c>
      <c r="AB88">
        <f>'qx (tau) a'!AB88-'qx (1) a'!AB88</f>
        <v>0.18799546343677515</v>
      </c>
      <c r="AC88">
        <f>'qx (tau) a'!AC88-'qx (1) a'!AC88</f>
        <v>0.18673185524449742</v>
      </c>
      <c r="AD88">
        <f>'qx (tau) a'!AD88-'qx (1) a'!AD88</f>
        <v>0.18500135264242418</v>
      </c>
      <c r="AE88">
        <f>'qx (tau) a'!AE88-'qx (1) a'!AE88</f>
        <v>0.18474837252611698</v>
      </c>
    </row>
    <row r="89" spans="1:31">
      <c r="A89">
        <v>88</v>
      </c>
      <c r="B89">
        <f>'qx (tau) a'!B89-'qx (1) a'!B89</f>
        <v>0.23999450402863634</v>
      </c>
      <c r="C89">
        <f>'qx (tau) a'!C89-'qx (1) a'!C89</f>
        <v>0.23489673074200279</v>
      </c>
      <c r="D89">
        <f>'qx (tau) a'!D89-'qx (1) a'!D89</f>
        <v>0.23977530920452111</v>
      </c>
      <c r="E89">
        <f>'qx (tau) a'!E89-'qx (1) a'!E89</f>
        <v>0.23707439798627297</v>
      </c>
      <c r="F89">
        <f>'qx (tau) a'!F89-'qx (1) a'!F89</f>
        <v>0.23280969535696219</v>
      </c>
      <c r="G89">
        <f>'qx (tau) a'!G89-'qx (1) a'!G89</f>
        <v>0.23032506524574689</v>
      </c>
      <c r="H89">
        <f>'qx (tau) a'!H89-'qx (1) a'!H89</f>
        <v>0.23032739816844919</v>
      </c>
      <c r="I89">
        <f>'qx (tau) a'!I89-'qx (1) a'!I89</f>
        <v>0.22924778091743306</v>
      </c>
      <c r="J89">
        <f>'qx (tau) a'!J89-'qx (1) a'!J89</f>
        <v>0.2318995019950009</v>
      </c>
      <c r="K89">
        <f>'qx (tau) a'!K89-'qx (1) a'!K89</f>
        <v>0.22955729048947326</v>
      </c>
      <c r="L89">
        <f>'qx (tau) a'!L89-'qx (1) a'!L89</f>
        <v>0.22966601676928997</v>
      </c>
      <c r="M89">
        <f>'qx (tau) a'!M89-'qx (1) a'!M89</f>
        <v>0.2268139338664433</v>
      </c>
      <c r="N89">
        <f>'qx (tau) a'!N89-'qx (1) a'!N89</f>
        <v>0.22650647153892198</v>
      </c>
      <c r="O89">
        <f>'qx (tau) a'!O89-'qx (1) a'!O89</f>
        <v>0.22140358685248862</v>
      </c>
      <c r="P89">
        <f>'qx (tau) a'!P89-'qx (1) a'!P89</f>
        <v>0.21899327907394153</v>
      </c>
      <c r="Q89">
        <f>'qx (tau) a'!Q89-'qx (1) a'!Q89</f>
        <v>0.21696676029136258</v>
      </c>
      <c r="R89">
        <f>'qx (tau) a'!R89-'qx (1) a'!R89</f>
        <v>0.21546994489081076</v>
      </c>
      <c r="S89">
        <f>'qx (tau) a'!S89-'qx (1) a'!S89</f>
        <v>0.21318133673240972</v>
      </c>
      <c r="T89">
        <f>'qx (tau) a'!T89-'qx (1) a'!T89</f>
        <v>0.21218711815319216</v>
      </c>
      <c r="U89">
        <f>'qx (tau) a'!U89-'qx (1) a'!U89</f>
        <v>0.20968173949494406</v>
      </c>
      <c r="V89">
        <f>'qx (tau) a'!V89-'qx (1) a'!V89</f>
        <v>0.20803582130018733</v>
      </c>
      <c r="W89">
        <f>'qx (tau) a'!W89-'qx (1) a'!W89</f>
        <v>0.2071909410544906</v>
      </c>
      <c r="X89">
        <f>'qx (tau) a'!X89-'qx (1) a'!X89</f>
        <v>0.20477161199419783</v>
      </c>
      <c r="Y89">
        <f>'qx (tau) a'!Y89-'qx (1) a'!Y89</f>
        <v>0.20418422965550617</v>
      </c>
      <c r="Z89">
        <f>'qx (tau) a'!Z89-'qx (1) a'!Z89</f>
        <v>0.20255382066154096</v>
      </c>
      <c r="AA89">
        <f>'qx (tau) a'!AA89-'qx (1) a'!AA89</f>
        <v>0.20142177469963321</v>
      </c>
      <c r="AB89">
        <f>'qx (tau) a'!AB89-'qx (1) a'!AB89</f>
        <v>0.20141304134862614</v>
      </c>
      <c r="AC89">
        <f>'qx (tau) a'!AC89-'qx (1) a'!AC89</f>
        <v>0.20011941397784772</v>
      </c>
      <c r="AD89">
        <f>'qx (tau) a'!AD89-'qx (1) a'!AD89</f>
        <v>0.19830394879854712</v>
      </c>
      <c r="AE89">
        <f>'qx (tau) a'!AE89-'qx (1) a'!AE89</f>
        <v>0.19808148136298895</v>
      </c>
    </row>
    <row r="90" spans="1:31">
      <c r="A90">
        <v>89</v>
      </c>
      <c r="B90">
        <f>'qx (tau) a'!B90-'qx (1) a'!B90</f>
        <v>0.25221185834044102</v>
      </c>
      <c r="C90">
        <f>'qx (tau) a'!C90-'qx (1) a'!C90</f>
        <v>0.24718386364546269</v>
      </c>
      <c r="D90">
        <f>'qx (tau) a'!D90-'qx (1) a'!D90</f>
        <v>0.25200024048891395</v>
      </c>
      <c r="E90">
        <f>'qx (tau) a'!E90-'qx (1) a'!E90</f>
        <v>0.24935968452024457</v>
      </c>
      <c r="F90">
        <f>'qx (tau) a'!F90-'qx (1) a'!F90</f>
        <v>0.24515794171151248</v>
      </c>
      <c r="G90">
        <f>'qx (tau) a'!G90-'qx (1) a'!G90</f>
        <v>0.24272710511695766</v>
      </c>
      <c r="H90">
        <f>'qx (tau) a'!H90-'qx (1) a'!H90</f>
        <v>0.24278331386112845</v>
      </c>
      <c r="I90">
        <f>'qx (tau) a'!I90-'qx (1) a'!I90</f>
        <v>0.24174877437468506</v>
      </c>
      <c r="J90">
        <f>'qx (tau) a'!J90-'qx (1) a'!J90</f>
        <v>0.24437505337606197</v>
      </c>
      <c r="K90">
        <f>'qx (tau) a'!K90-'qx (1) a'!K90</f>
        <v>0.24204209056646545</v>
      </c>
      <c r="L90">
        <f>'qx (tau) a'!L90-'qx (1) a'!L90</f>
        <v>0.24213977504948475</v>
      </c>
      <c r="M90">
        <f>'qx (tau) a'!M90-'qx (1) a'!M90</f>
        <v>0.23928738631056254</v>
      </c>
      <c r="N90">
        <f>'qx (tau) a'!N90-'qx (1) a'!N90</f>
        <v>0.23894747063200664</v>
      </c>
      <c r="O90">
        <f>'qx (tau) a'!O90-'qx (1) a'!O90</f>
        <v>0.23389626651279144</v>
      </c>
      <c r="P90">
        <f>'qx (tau) a'!P90-'qx (1) a'!P90</f>
        <v>0.23146568201571466</v>
      </c>
      <c r="Q90">
        <f>'qx (tau) a'!Q90-'qx (1) a'!Q90</f>
        <v>0.22946647502443335</v>
      </c>
      <c r="R90">
        <f>'qx (tau) a'!R90-'qx (1) a'!R90</f>
        <v>0.22795850611547822</v>
      </c>
      <c r="S90">
        <f>'qx (tau) a'!S90-'qx (1) a'!S90</f>
        <v>0.22567242997141782</v>
      </c>
      <c r="T90">
        <f>'qx (tau) a'!T90-'qx (1) a'!T90</f>
        <v>0.2247493823399036</v>
      </c>
      <c r="U90">
        <f>'qx (tau) a'!U90-'qx (1) a'!U90</f>
        <v>0.22221203315373433</v>
      </c>
      <c r="V90">
        <f>'qx (tau) a'!V90-'qx (1) a'!V90</f>
        <v>0.22058322027068195</v>
      </c>
      <c r="W90">
        <f>'qx (tau) a'!W90-'qx (1) a'!W90</f>
        <v>0.21981321791334754</v>
      </c>
      <c r="X90">
        <f>'qx (tau) a'!X90-'qx (1) a'!X90</f>
        <v>0.21739587876765862</v>
      </c>
      <c r="Y90">
        <f>'qx (tau) a'!Y90-'qx (1) a'!Y90</f>
        <v>0.21682859973616375</v>
      </c>
      <c r="Z90">
        <f>'qx (tau) a'!Z90-'qx (1) a'!Z90</f>
        <v>0.21525635854166508</v>
      </c>
      <c r="AA90">
        <f>'qx (tau) a'!AA90-'qx (1) a'!AA90</f>
        <v>0.21414662205623178</v>
      </c>
      <c r="AB90">
        <f>'qx (tau) a'!AB90-'qx (1) a'!AB90</f>
        <v>0.21422814694750614</v>
      </c>
      <c r="AC90">
        <f>'qx (tau) a'!AC90-'qx (1) a'!AC90</f>
        <v>0.21290840961855162</v>
      </c>
      <c r="AD90">
        <f>'qx (tau) a'!AD90-'qx (1) a'!AD90</f>
        <v>0.21099991846694013</v>
      </c>
      <c r="AE90">
        <f>'qx (tau) a'!AE90-'qx (1) a'!AE90</f>
        <v>0.21086668881810117</v>
      </c>
    </row>
    <row r="91" spans="1:31">
      <c r="A91">
        <v>90</v>
      </c>
      <c r="B91">
        <f>'qx (tau) a'!B91-'qx (1) a'!B91</f>
        <v>0.26943893074212494</v>
      </c>
      <c r="C91">
        <f>'qx (tau) a'!C91-'qx (1) a'!C91</f>
        <v>0.26451603966091297</v>
      </c>
      <c r="D91">
        <f>'qx (tau) a'!D91-'qx (1) a'!D91</f>
        <v>0.26923864763800393</v>
      </c>
      <c r="E91">
        <f>'qx (tau) a'!E91-'qx (1) a'!E91</f>
        <v>0.26666779499607329</v>
      </c>
      <c r="F91">
        <f>'qx (tau) a'!F91-'qx (1) a'!F91</f>
        <v>0.26256488825801899</v>
      </c>
      <c r="G91">
        <f>'qx (tau) a'!G91-'qx (1) a'!G91</f>
        <v>0.26018335607279824</v>
      </c>
      <c r="H91">
        <f>'qx (tau) a'!H91-'qx (1) a'!H91</f>
        <v>0.26026274559532303</v>
      </c>
      <c r="I91">
        <f>'qx (tau) a'!I91-'qx (1) a'!I91</f>
        <v>0.2592285651365715</v>
      </c>
      <c r="J91">
        <f>'qx (tau) a'!J91-'qx (1) a'!J91</f>
        <v>0.26182157378353754</v>
      </c>
      <c r="K91">
        <f>'qx (tau) a'!K91-'qx (1) a'!K91</f>
        <v>0.25952864370429884</v>
      </c>
      <c r="L91">
        <f>'qx (tau) a'!L91-'qx (1) a'!L91</f>
        <v>0.25954162047762086</v>
      </c>
      <c r="M91">
        <f>'qx (tau) a'!M91-'qx (1) a'!M91</f>
        <v>0.25668302545705984</v>
      </c>
      <c r="N91">
        <f>'qx (tau) a'!N91-'qx (1) a'!N91</f>
        <v>0.2562639731728833</v>
      </c>
      <c r="O91">
        <f>'qx (tau) a'!O91-'qx (1) a'!O91</f>
        <v>0.25118982247899801</v>
      </c>
      <c r="P91">
        <f>'qx (tau) a'!P91-'qx (1) a'!P91</f>
        <v>0.24867498875104599</v>
      </c>
      <c r="Q91">
        <f>'qx (tau) a'!Q91-'qx (1) a'!Q91</f>
        <v>0.24659958131567036</v>
      </c>
      <c r="R91">
        <f>'qx (tau) a'!R91-'qx (1) a'!R91</f>
        <v>0.24499249858915381</v>
      </c>
      <c r="S91">
        <f>'qx (tau) a'!S91-'qx (1) a'!S91</f>
        <v>0.24262766121885748</v>
      </c>
      <c r="T91">
        <f>'qx (tau) a'!T91-'qx (1) a'!T91</f>
        <v>0.24162918616076673</v>
      </c>
      <c r="U91">
        <f>'qx (tau) a'!U91-'qx (1) a'!U91</f>
        <v>0.23898247090999028</v>
      </c>
      <c r="V91">
        <f>'qx (tau) a'!V91-'qx (1) a'!V91</f>
        <v>0.23727467139161063</v>
      </c>
      <c r="W91">
        <f>'qx (tau) a'!W91-'qx (1) a'!W91</f>
        <v>0.23647914403525663</v>
      </c>
      <c r="X91">
        <f>'qx (tau) a'!X91-'qx (1) a'!X91</f>
        <v>0.23399135960658915</v>
      </c>
      <c r="Y91">
        <f>'qx (tau) a'!Y91-'qx (1) a'!Y91</f>
        <v>0.23342142252353365</v>
      </c>
      <c r="Z91">
        <f>'qx (tau) a'!Z91-'qx (1) a'!Z91</f>
        <v>0.23182139591721829</v>
      </c>
      <c r="AA91">
        <f>'qx (tau) a'!AA91-'qx (1) a'!AA91</f>
        <v>0.23068920566873952</v>
      </c>
      <c r="AB91">
        <f>'qx (tau) a'!AB91-'qx (1) a'!AB91</f>
        <v>0.23079367892920008</v>
      </c>
      <c r="AC91">
        <f>'qx (tau) a'!AC91-'qx (1) a'!AC91</f>
        <v>0.22944584092506534</v>
      </c>
      <c r="AD91">
        <f>'qx (tau) a'!AD91-'qx (1) a'!AD91</f>
        <v>0.22745103247247464</v>
      </c>
      <c r="AE91">
        <f>'qx (tau) a'!AE91-'qx (1) a'!AE91</f>
        <v>0.22730159091861121</v>
      </c>
    </row>
    <row r="92" spans="1:31">
      <c r="A92">
        <v>91</v>
      </c>
      <c r="B92">
        <f>'qx (tau) a'!B92-'qx (1) a'!B92</f>
        <v>0.27882978457363405</v>
      </c>
      <c r="C92">
        <f>'qx (tau) a'!C92-'qx (1) a'!C92</f>
        <v>0.27396820652497011</v>
      </c>
      <c r="D92">
        <f>'qx (tau) a'!D92-'qx (1) a'!D92</f>
        <v>0.2786453625521455</v>
      </c>
      <c r="E92">
        <f>'qx (tau) a'!E92-'qx (1) a'!E92</f>
        <v>0.27612291478739592</v>
      </c>
      <c r="F92">
        <f>'qx (tau) a'!F92-'qx (1) a'!F92</f>
        <v>0.27208448020281689</v>
      </c>
      <c r="G92">
        <f>'qx (tau) a'!G92-'qx (1) a'!G92</f>
        <v>0.26973907925735413</v>
      </c>
      <c r="H92">
        <f>'qx (tau) a'!H92-'qx (1) a'!H92</f>
        <v>0.26986843432795421</v>
      </c>
      <c r="I92">
        <f>'qx (tau) a'!I92-'qx (1) a'!I92</f>
        <v>0.26885635435565919</v>
      </c>
      <c r="J92">
        <f>'qx (tau) a'!J92-'qx (1) a'!J92</f>
        <v>0.27146296101189937</v>
      </c>
      <c r="K92">
        <f>'qx (tau) a'!K92-'qx (1) a'!K92</f>
        <v>0.26929221569482803</v>
      </c>
      <c r="L92">
        <f>'qx (tau) a'!L92-'qx (1) a'!L92</f>
        <v>0.26937654209712136</v>
      </c>
      <c r="M92">
        <f>'qx (tau) a'!M92-'qx (1) a'!M92</f>
        <v>0.26653231245301562</v>
      </c>
      <c r="N92">
        <f>'qx (tau) a'!N92-'qx (1) a'!N92</f>
        <v>0.26618907117280605</v>
      </c>
      <c r="O92">
        <f>'qx (tau) a'!O92-'qx (1) a'!O92</f>
        <v>0.26122321135932269</v>
      </c>
      <c r="P92">
        <f>'qx (tau) a'!P92-'qx (1) a'!P92</f>
        <v>0.25872962712826947</v>
      </c>
      <c r="Q92">
        <f>'qx (tau) a'!Q92-'qx (1) a'!Q92</f>
        <v>0.25675623385071994</v>
      </c>
      <c r="R92">
        <f>'qx (tau) a'!R92-'qx (1) a'!R92</f>
        <v>0.255224587743341</v>
      </c>
      <c r="S92">
        <f>'qx (tau) a'!S92-'qx (1) a'!S92</f>
        <v>0.25294928029181796</v>
      </c>
      <c r="T92">
        <f>'qx (tau) a'!T92-'qx (1) a'!T92</f>
        <v>0.25210000771030877</v>
      </c>
      <c r="U92">
        <f>'qx (tau) a'!U92-'qx (1) a'!U92</f>
        <v>0.24949606616448763</v>
      </c>
      <c r="V92">
        <f>'qx (tau) a'!V92-'qx (1) a'!V92</f>
        <v>0.24785793826395958</v>
      </c>
      <c r="W92">
        <f>'qx (tau) a'!W92-'qx (1) a'!W92</f>
        <v>0.24719305730580698</v>
      </c>
      <c r="X92">
        <f>'qx (tau) a'!X92-'qx (1) a'!X92</f>
        <v>0.24472107448177868</v>
      </c>
      <c r="Y92">
        <f>'qx (tau) a'!Y92-'qx (1) a'!Y92</f>
        <v>0.24419267083173374</v>
      </c>
      <c r="Z92">
        <f>'qx (tau) a'!Z92-'qx (1) a'!Z92</f>
        <v>0.24274786637239673</v>
      </c>
      <c r="AA92">
        <f>'qx (tau) a'!AA92-'qx (1) a'!AA92</f>
        <v>0.24167064489811046</v>
      </c>
      <c r="AB92">
        <f>'qx (tau) a'!AB92-'qx (1) a'!AB92</f>
        <v>0.2419546596137222</v>
      </c>
      <c r="AC92">
        <f>'qx (tau) a'!AC92-'qx (1) a'!AC92</f>
        <v>0.24062161904105939</v>
      </c>
      <c r="AD92">
        <f>'qx (tau) a'!AD92-'qx (1) a'!AD92</f>
        <v>0.23851706140456835</v>
      </c>
      <c r="AE92">
        <f>'qx (tau) a'!AE92-'qx (1) a'!AE92</f>
        <v>0.23847906446188649</v>
      </c>
    </row>
    <row r="93" spans="1:31">
      <c r="A93">
        <v>92</v>
      </c>
      <c r="B93">
        <f>'qx (tau) a'!B93-'qx (1) a'!B93</f>
        <v>0.29585537981356402</v>
      </c>
      <c r="C93">
        <f>'qx (tau) a'!C93-'qx (1) a'!C93</f>
        <v>0.29105271502325819</v>
      </c>
      <c r="D93">
        <f>'qx (tau) a'!D93-'qx (1) a'!D93</f>
        <v>0.29567901415305831</v>
      </c>
      <c r="E93">
        <f>'qx (tau) a'!E93-'qx (1) a'!E93</f>
        <v>0.29321209855538</v>
      </c>
      <c r="F93">
        <f>'qx (tau) a'!F93-'qx (1) a'!F93</f>
        <v>0.2892561432742296</v>
      </c>
      <c r="G93">
        <f>'qx (tau) a'!G93-'qx (1) a'!G93</f>
        <v>0.28697860083666327</v>
      </c>
      <c r="H93">
        <f>'qx (tau) a'!H93-'qx (1) a'!H93</f>
        <v>0.28709810396774194</v>
      </c>
      <c r="I93">
        <f>'qx (tau) a'!I93-'qx (1) a'!I93</f>
        <v>0.28608302288898046</v>
      </c>
      <c r="J93">
        <f>'qx (tau) a'!J93-'qx (1) a'!J93</f>
        <v>0.28862581082573663</v>
      </c>
      <c r="K93">
        <f>'qx (tau) a'!K93-'qx (1) a'!K93</f>
        <v>0.2864848400234915</v>
      </c>
      <c r="L93">
        <f>'qx (tau) a'!L93-'qx (1) a'!L93</f>
        <v>0.28660202342370034</v>
      </c>
      <c r="M93">
        <f>'qx (tau) a'!M93-'qx (1) a'!M93</f>
        <v>0.28378854716361424</v>
      </c>
      <c r="N93">
        <f>'qx (tau) a'!N93-'qx (1) a'!N93</f>
        <v>0.28337137031515047</v>
      </c>
      <c r="O93">
        <f>'qx (tau) a'!O93-'qx (1) a'!O93</f>
        <v>0.2784754403607746</v>
      </c>
      <c r="P93">
        <f>'qx (tau) a'!P93-'qx (1) a'!P93</f>
        <v>0.27594290776140817</v>
      </c>
      <c r="Q93">
        <f>'qx (tau) a'!Q93-'qx (1) a'!Q93</f>
        <v>0.2739388696283756</v>
      </c>
      <c r="R93">
        <f>'qx (tau) a'!R93-'qx (1) a'!R93</f>
        <v>0.27235364901156373</v>
      </c>
      <c r="S93">
        <f>'qx (tau) a'!S93-'qx (1) a'!S93</f>
        <v>0.27006388138274018</v>
      </c>
      <c r="T93">
        <f>'qx (tau) a'!T93-'qx (1) a'!T93</f>
        <v>0.26918481026417285</v>
      </c>
      <c r="U93">
        <f>'qx (tau) a'!U93-'qx (1) a'!U93</f>
        <v>0.26652210680772553</v>
      </c>
      <c r="V93">
        <f>'qx (tau) a'!V93-'qx (1) a'!V93</f>
        <v>0.26486401230542927</v>
      </c>
      <c r="W93">
        <f>'qx (tau) a'!W93-'qx (1) a'!W93</f>
        <v>0.26421282687972086</v>
      </c>
      <c r="X93">
        <f>'qx (tau) a'!X93-'qx (1) a'!X93</f>
        <v>0.26170079378542122</v>
      </c>
      <c r="Y93">
        <f>'qx (tau) a'!Y93-'qx (1) a'!Y93</f>
        <v>0.26117469565867513</v>
      </c>
      <c r="Z93">
        <f>'qx (tau) a'!Z93-'qx (1) a'!Z93</f>
        <v>0.25974769628348698</v>
      </c>
      <c r="AA93">
        <f>'qx (tau) a'!AA93-'qx (1) a'!AA93</f>
        <v>0.25869893420719176</v>
      </c>
      <c r="AB93">
        <f>'qx (tau) a'!AB93-'qx (1) a'!AB93</f>
        <v>0.25903875898465273</v>
      </c>
      <c r="AC93">
        <f>'qx (tau) a'!AC93-'qx (1) a'!AC93</f>
        <v>0.25772789675393853</v>
      </c>
      <c r="AD93">
        <f>'qx (tau) a'!AD93-'qx (1) a'!AD93</f>
        <v>0.25559478321256968</v>
      </c>
      <c r="AE93">
        <f>'qx (tau) a'!AE93-'qx (1) a'!AE93</f>
        <v>0.2555393019692031</v>
      </c>
    </row>
    <row r="94" spans="1:31">
      <c r="A94">
        <v>93</v>
      </c>
      <c r="B94">
        <f>'qx (tau) a'!B94-'qx (1) a'!B94</f>
        <v>0.31057507307945736</v>
      </c>
      <c r="C94">
        <f>'qx (tau) a'!C94-'qx (1) a'!C94</f>
        <v>0.30580561275961216</v>
      </c>
      <c r="D94">
        <f>'qx (tau) a'!D94-'qx (1) a'!D94</f>
        <v>0.31032536105826053</v>
      </c>
      <c r="E94">
        <f>'qx (tau) a'!E94-'qx (1) a'!E94</f>
        <v>0.30792793958076958</v>
      </c>
      <c r="F94">
        <f>'qx (tau) a'!F94-'qx (1) a'!F94</f>
        <v>0.3040390240168831</v>
      </c>
      <c r="G94">
        <f>'qx (tau) a'!G94-'qx (1) a'!G94</f>
        <v>0.30184192302475332</v>
      </c>
      <c r="H94">
        <f>'qx (tau) a'!H94-'qx (1) a'!H94</f>
        <v>0.30197592018525726</v>
      </c>
      <c r="I94">
        <f>'qx (tau) a'!I94-'qx (1) a'!I94</f>
        <v>0.30095042591079862</v>
      </c>
      <c r="J94">
        <f>'qx (tau) a'!J94-'qx (1) a'!J94</f>
        <v>0.303457548965825</v>
      </c>
      <c r="K94">
        <f>'qx (tau) a'!K94-'qx (1) a'!K94</f>
        <v>0.30136596949019301</v>
      </c>
      <c r="L94">
        <f>'qx (tau) a'!L94-'qx (1) a'!L94</f>
        <v>0.30148348200666997</v>
      </c>
      <c r="M94">
        <f>'qx (tau) a'!M94-'qx (1) a'!M94</f>
        <v>0.29879283522988415</v>
      </c>
      <c r="N94">
        <f>'qx (tau) a'!N94-'qx (1) a'!N94</f>
        <v>0.29836236429617524</v>
      </c>
      <c r="O94">
        <f>'qx (tau) a'!O94-'qx (1) a'!O94</f>
        <v>0.29354137280921611</v>
      </c>
      <c r="P94">
        <f>'qx (tau) a'!P94-'qx (1) a'!P94</f>
        <v>0.29101792371799406</v>
      </c>
      <c r="Q94">
        <f>'qx (tau) a'!Q94-'qx (1) a'!Q94</f>
        <v>0.28904992467083002</v>
      </c>
      <c r="R94">
        <f>'qx (tau) a'!R94-'qx (1) a'!R94</f>
        <v>0.28746273447441184</v>
      </c>
      <c r="S94">
        <f>'qx (tau) a'!S94-'qx (1) a'!S94</f>
        <v>0.2852145988968679</v>
      </c>
      <c r="T94">
        <f>'qx (tau) a'!T94-'qx (1) a'!T94</f>
        <v>0.28437364282692551</v>
      </c>
      <c r="U94">
        <f>'qx (tau) a'!U94-'qx (1) a'!U94</f>
        <v>0.2817126933170318</v>
      </c>
      <c r="V94">
        <f>'qx (tau) a'!V94-'qx (1) a'!V94</f>
        <v>0.28005322114672504</v>
      </c>
      <c r="W94">
        <f>'qx (tau) a'!W94-'qx (1) a'!W94</f>
        <v>0.27947865542529066</v>
      </c>
      <c r="X94">
        <f>'qx (tau) a'!X94-'qx (1) a'!X94</f>
        <v>0.27697131278655374</v>
      </c>
      <c r="Y94">
        <f>'qx (tau) a'!Y94-'qx (1) a'!Y94</f>
        <v>0.27644763274565792</v>
      </c>
      <c r="Z94">
        <f>'qx (tau) a'!Z94-'qx (1) a'!Z94</f>
        <v>0.27508352098471872</v>
      </c>
      <c r="AA94">
        <f>'qx (tau) a'!AA94-'qx (1) a'!AA94</f>
        <v>0.27406523980894121</v>
      </c>
      <c r="AB94">
        <f>'qx (tau) a'!AB94-'qx (1) a'!AB94</f>
        <v>0.27452406306919858</v>
      </c>
      <c r="AC94">
        <f>'qx (tau) a'!AC94-'qx (1) a'!AC94</f>
        <v>0.27323573518617394</v>
      </c>
      <c r="AD94">
        <f>'qx (tau) a'!AD94-'qx (1) a'!AD94</f>
        <v>0.27108050591742877</v>
      </c>
      <c r="AE94">
        <f>'qx (tau) a'!AE94-'qx (1) a'!AE94</f>
        <v>0.27106767869593534</v>
      </c>
    </row>
    <row r="95" spans="1:31">
      <c r="A95">
        <v>94</v>
      </c>
      <c r="B95">
        <f>'qx (tau) a'!B95-'qx (1) a'!B95</f>
        <v>0.32659363251763973</v>
      </c>
      <c r="C95">
        <f>'qx (tau) a'!C95-'qx (1) a'!C95</f>
        <v>0.32194780266115275</v>
      </c>
      <c r="D95">
        <f>'qx (tau) a'!D95-'qx (1) a'!D95</f>
        <v>0.32633124480534198</v>
      </c>
      <c r="E95">
        <f>'qx (tau) a'!E95-'qx (1) a'!E95</f>
        <v>0.32393106006209904</v>
      </c>
      <c r="F95">
        <f>'qx (tau) a'!F95-'qx (1) a'!F95</f>
        <v>0.32013076616808855</v>
      </c>
      <c r="G95">
        <f>'qx (tau) a'!G95-'qx (1) a'!G95</f>
        <v>0.31800476113766846</v>
      </c>
      <c r="H95">
        <f>'qx (tau) a'!H95-'qx (1) a'!H95</f>
        <v>0.31820261958873325</v>
      </c>
      <c r="I95">
        <f>'qx (tau) a'!I95-'qx (1) a'!I95</f>
        <v>0.31714431419091788</v>
      </c>
      <c r="J95">
        <f>'qx (tau) a'!J95-'qx (1) a'!J95</f>
        <v>0.31958403564118743</v>
      </c>
      <c r="K95">
        <f>'qx (tau) a'!K95-'qx (1) a'!K95</f>
        <v>0.31753760790750424</v>
      </c>
      <c r="L95">
        <f>'qx (tau) a'!L95-'qx (1) a'!L95</f>
        <v>0.31763338889378978</v>
      </c>
      <c r="M95">
        <f>'qx (tau) a'!M95-'qx (1) a'!M95</f>
        <v>0.31497340429290316</v>
      </c>
      <c r="N95">
        <f>'qx (tau) a'!N95-'qx (1) a'!N95</f>
        <v>0.31461258468600201</v>
      </c>
      <c r="O95">
        <f>'qx (tau) a'!O95-'qx (1) a'!O95</f>
        <v>0.30984006851453089</v>
      </c>
      <c r="P95">
        <f>'qx (tau) a'!P95-'qx (1) a'!P95</f>
        <v>0.30732658079408337</v>
      </c>
      <c r="Q95">
        <f>'qx (tau) a'!Q95-'qx (1) a'!Q95</f>
        <v>0.30536840656598063</v>
      </c>
      <c r="R95">
        <f>'qx (tau) a'!R95-'qx (1) a'!R95</f>
        <v>0.30377660944965634</v>
      </c>
      <c r="S95">
        <f>'qx (tau) a'!S95-'qx (1) a'!S95</f>
        <v>0.30156349793001669</v>
      </c>
      <c r="T95">
        <f>'qx (tau) a'!T95-'qx (1) a'!T95</f>
        <v>0.30070549279436504</v>
      </c>
      <c r="U95">
        <f>'qx (tau) a'!U95-'qx (1) a'!U95</f>
        <v>0.2980428722408624</v>
      </c>
      <c r="V95">
        <f>'qx (tau) a'!V95-'qx (1) a'!V95</f>
        <v>0.29640137637967945</v>
      </c>
      <c r="W95">
        <f>'qx (tau) a'!W95-'qx (1) a'!W95</f>
        <v>0.29583711689513259</v>
      </c>
      <c r="X95">
        <f>'qx (tau) a'!X95-'qx (1) a'!X95</f>
        <v>0.29334403758681954</v>
      </c>
      <c r="Y95">
        <f>'qx (tau) a'!Y95-'qx (1) a'!Y95</f>
        <v>0.2928191390673342</v>
      </c>
      <c r="Z95">
        <f>'qx (tau) a'!Z95-'qx (1) a'!Z95</f>
        <v>0.29147910943620819</v>
      </c>
      <c r="AA95">
        <f>'qx (tau) a'!AA95-'qx (1) a'!AA95</f>
        <v>0.29048555169572748</v>
      </c>
      <c r="AB95">
        <f>'qx (tau) a'!AB95-'qx (1) a'!AB95</f>
        <v>0.29101008248545551</v>
      </c>
      <c r="AC95">
        <f>'qx (tau) a'!AC95-'qx (1) a'!AC95</f>
        <v>0.28976770342117947</v>
      </c>
      <c r="AD95">
        <f>'qx (tau) a'!AD95-'qx (1) a'!AD95</f>
        <v>0.28758767190381179</v>
      </c>
      <c r="AE95">
        <f>'qx (tau) a'!AE95-'qx (1) a'!AE95</f>
        <v>0.28759230174793632</v>
      </c>
    </row>
    <row r="96" spans="1:31">
      <c r="A96">
        <v>95</v>
      </c>
      <c r="B96">
        <f>'qx (tau) a'!B96-'qx (1) a'!B96</f>
        <v>0.34437533463441183</v>
      </c>
      <c r="C96">
        <f>'qx (tau) a'!C96-'qx (1) a'!C96</f>
        <v>0.33981349486875106</v>
      </c>
      <c r="D96">
        <f>'qx (tau) a'!D96-'qx (1) a'!D96</f>
        <v>0.34409758626080383</v>
      </c>
      <c r="E96">
        <f>'qx (tau) a'!E96-'qx (1) a'!E96</f>
        <v>0.34173768581700287</v>
      </c>
      <c r="F96">
        <f>'qx (tau) a'!F96-'qx (1) a'!F96</f>
        <v>0.33794924120526254</v>
      </c>
      <c r="G96">
        <f>'qx (tau) a'!G96-'qx (1) a'!G96</f>
        <v>0.33585824258621688</v>
      </c>
      <c r="H96">
        <f>'qx (tau) a'!H96-'qx (1) a'!H96</f>
        <v>0.33615117933992394</v>
      </c>
      <c r="I96">
        <f>'qx (tau) a'!I96-'qx (1) a'!I96</f>
        <v>0.3350613505895006</v>
      </c>
      <c r="J96">
        <f>'qx (tau) a'!J96-'qx (1) a'!J96</f>
        <v>0.33744544553370887</v>
      </c>
      <c r="K96">
        <f>'qx (tau) a'!K96-'qx (1) a'!K96</f>
        <v>0.33539995244284782</v>
      </c>
      <c r="L96">
        <f>'qx (tau) a'!L96-'qx (1) a'!L96</f>
        <v>0.33547140155999022</v>
      </c>
      <c r="M96">
        <f>'qx (tau) a'!M96-'qx (1) a'!M96</f>
        <v>0.33279702400220423</v>
      </c>
      <c r="N96">
        <f>'qx (tau) a'!N96-'qx (1) a'!N96</f>
        <v>0.33244513643347268</v>
      </c>
      <c r="O96">
        <f>'qx (tau) a'!O96-'qx (1) a'!O96</f>
        <v>0.32774371044812706</v>
      </c>
      <c r="P96">
        <f>'qx (tau) a'!P96-'qx (1) a'!P96</f>
        <v>0.32521605426372507</v>
      </c>
      <c r="Q96">
        <f>'qx (tau) a'!Q96-'qx (1) a'!Q96</f>
        <v>0.32321321431159689</v>
      </c>
      <c r="R96">
        <f>'qx (tau) a'!R96-'qx (1) a'!R96</f>
        <v>0.3215921002766714</v>
      </c>
      <c r="S96">
        <f>'qx (tau) a'!S96-'qx (1) a'!S96</f>
        <v>0.31935795576437348</v>
      </c>
      <c r="T96">
        <f>'qx (tau) a'!T96-'qx (1) a'!T96</f>
        <v>0.31846583928845984</v>
      </c>
      <c r="U96">
        <f>'qx (tau) a'!U96-'qx (1) a'!U96</f>
        <v>0.31575103747505384</v>
      </c>
      <c r="V96">
        <f>'qx (tau) a'!V96-'qx (1) a'!V96</f>
        <v>0.3141070381745501</v>
      </c>
      <c r="W96">
        <f>'qx (tau) a'!W96-'qx (1) a'!W96</f>
        <v>0.31352561759073805</v>
      </c>
      <c r="X96">
        <f>'qx (tau) a'!X96-'qx (1) a'!X96</f>
        <v>0.31097393801742357</v>
      </c>
      <c r="Y96">
        <f>'qx (tau) a'!Y96-'qx (1) a'!Y96</f>
        <v>0.31040702058961117</v>
      </c>
      <c r="Z96">
        <f>'qx (tau) a'!Z96-'qx (1) a'!Z96</f>
        <v>0.30908925367259382</v>
      </c>
      <c r="AA96">
        <f>'qx (tau) a'!AA96-'qx (1) a'!AA96</f>
        <v>0.30806934616684273</v>
      </c>
      <c r="AB96">
        <f>'qx (tau) a'!AB96-'qx (1) a'!AB96</f>
        <v>0.30862622649995358</v>
      </c>
      <c r="AC96">
        <f>'qx (tau) a'!AC96-'qx (1) a'!AC96</f>
        <v>0.30738167366026958</v>
      </c>
      <c r="AD96">
        <f>'qx (tau) a'!AD96-'qx (1) a'!AD96</f>
        <v>0.3052021701884427</v>
      </c>
      <c r="AE96">
        <f>'qx (tau) a'!AE96-'qx (1) a'!AE96</f>
        <v>0.30517965882852693</v>
      </c>
    </row>
    <row r="97" spans="1:31">
      <c r="A97">
        <v>96</v>
      </c>
      <c r="B97">
        <f>'qx (tau) a'!B97-'qx (1) a'!B97</f>
        <v>0.35970419955804372</v>
      </c>
      <c r="C97">
        <f>'qx (tau) a'!C97-'qx (1) a'!C97</f>
        <v>0.35515068033914482</v>
      </c>
      <c r="D97">
        <f>'qx (tau) a'!D97-'qx (1) a'!D97</f>
        <v>0.35929328805272254</v>
      </c>
      <c r="E97">
        <f>'qx (tau) a'!E97-'qx (1) a'!E97</f>
        <v>0.35703594469491623</v>
      </c>
      <c r="F97">
        <f>'qx (tau) a'!F97-'qx (1) a'!F97</f>
        <v>0.35329014114298768</v>
      </c>
      <c r="G97">
        <f>'qx (tau) a'!G97-'qx (1) a'!G97</f>
        <v>0.35114467835187479</v>
      </c>
      <c r="H97">
        <f>'qx (tau) a'!H97-'qx (1) a'!H97</f>
        <v>0.35150112515972642</v>
      </c>
      <c r="I97">
        <f>'qx (tau) a'!I97-'qx (1) a'!I97</f>
        <v>0.35042866446626669</v>
      </c>
      <c r="J97">
        <f>'qx (tau) a'!J97-'qx (1) a'!J97</f>
        <v>0.35280263962577701</v>
      </c>
      <c r="K97">
        <f>'qx (tau) a'!K97-'qx (1) a'!K97</f>
        <v>0.35080226669606579</v>
      </c>
      <c r="L97">
        <f>'qx (tau) a'!L97-'qx (1) a'!L97</f>
        <v>0.35085234479571065</v>
      </c>
      <c r="M97">
        <f>'qx (tau) a'!M97-'qx (1) a'!M97</f>
        <v>0.34822375841447967</v>
      </c>
      <c r="N97">
        <f>'qx (tau) a'!N97-'qx (1) a'!N97</f>
        <v>0.34783932100925041</v>
      </c>
      <c r="O97">
        <f>'qx (tau) a'!O97-'qx (1) a'!O97</f>
        <v>0.34326473020200504</v>
      </c>
      <c r="P97">
        <f>'qx (tau) a'!P97-'qx (1) a'!P97</f>
        <v>0.34075646958477257</v>
      </c>
      <c r="Q97">
        <f>'qx (tau) a'!Q97-'qx (1) a'!Q97</f>
        <v>0.33883520998078021</v>
      </c>
      <c r="R97">
        <f>'qx (tau) a'!R97-'qx (1) a'!R97</f>
        <v>0.33720610459985823</v>
      </c>
      <c r="S97">
        <f>'qx (tau) a'!S97-'qx (1) a'!S97</f>
        <v>0.33501684926320385</v>
      </c>
      <c r="T97">
        <f>'qx (tau) a'!T97-'qx (1) a'!T97</f>
        <v>0.33413399273102717</v>
      </c>
      <c r="U97">
        <f>'qx (tau) a'!U97-'qx (1) a'!U97</f>
        <v>0.33148616705315448</v>
      </c>
      <c r="V97">
        <f>'qx (tau) a'!V97-'qx (1) a'!V97</f>
        <v>0.32982448695603905</v>
      </c>
      <c r="W97">
        <f>'qx (tau) a'!W97-'qx (1) a'!W97</f>
        <v>0.32932395199368547</v>
      </c>
      <c r="X97">
        <f>'qx (tau) a'!X97-'qx (1) a'!X97</f>
        <v>0.32680254263056163</v>
      </c>
      <c r="Y97">
        <f>'qx (tau) a'!Y97-'qx (1) a'!Y97</f>
        <v>0.32619233786366147</v>
      </c>
      <c r="Z97">
        <f>'qx (tau) a'!Z97-'qx (1) a'!Z97</f>
        <v>0.32494487055186388</v>
      </c>
      <c r="AA97">
        <f>'qx (tau) a'!AA97-'qx (1) a'!AA97</f>
        <v>0.32395445145977242</v>
      </c>
      <c r="AB97">
        <f>'qx (tau) a'!AB97-'qx (1) a'!AB97</f>
        <v>0.32457599902316481</v>
      </c>
      <c r="AC97">
        <f>'qx (tau) a'!AC97-'qx (1) a'!AC97</f>
        <v>0.32335463085855387</v>
      </c>
      <c r="AD97">
        <f>'qx (tau) a'!AD97-'qx (1) a'!AD97</f>
        <v>0.32116952792398712</v>
      </c>
      <c r="AE97">
        <f>'qx (tau) a'!AE97-'qx (1) a'!AE97</f>
        <v>0.32116200363241365</v>
      </c>
    </row>
    <row r="98" spans="1:31">
      <c r="A98">
        <v>97</v>
      </c>
      <c r="B98">
        <f>'qx (tau) a'!B98-'qx (1) a'!B98</f>
        <v>0.37435284029767957</v>
      </c>
      <c r="C98">
        <f>'qx (tau) a'!C98-'qx (1) a'!C98</f>
        <v>0.3698156654066449</v>
      </c>
      <c r="D98">
        <f>'qx (tau) a'!D98-'qx (1) a'!D98</f>
        <v>0.37388232340531358</v>
      </c>
      <c r="E98">
        <f>'qx (tau) a'!E98-'qx (1) a'!E98</f>
        <v>0.37164842255311692</v>
      </c>
      <c r="F98">
        <f>'qx (tau) a'!F98-'qx (1) a'!F98</f>
        <v>0.36799634494494732</v>
      </c>
      <c r="G98">
        <f>'qx (tau) a'!G98-'qx (1) a'!G98</f>
        <v>0.36584075610915229</v>
      </c>
      <c r="H98">
        <f>'qx (tau) a'!H98-'qx (1) a'!H98</f>
        <v>0.36618373816051325</v>
      </c>
      <c r="I98">
        <f>'qx (tau) a'!I98-'qx (1) a'!I98</f>
        <v>0.36516989659413923</v>
      </c>
      <c r="J98">
        <f>'qx (tau) a'!J98-'qx (1) a'!J98</f>
        <v>0.36748421745007803</v>
      </c>
      <c r="K98">
        <f>'qx (tau) a'!K98-'qx (1) a'!K98</f>
        <v>0.36554390652809049</v>
      </c>
      <c r="L98">
        <f>'qx (tau) a'!L98-'qx (1) a'!L98</f>
        <v>0.3655766607130938</v>
      </c>
      <c r="M98">
        <f>'qx (tau) a'!M98-'qx (1) a'!M98</f>
        <v>0.36298030090928424</v>
      </c>
      <c r="N98">
        <f>'qx (tau) a'!N98-'qx (1) a'!N98</f>
        <v>0.36256700170402445</v>
      </c>
      <c r="O98">
        <f>'qx (tau) a'!O98-'qx (1) a'!O98</f>
        <v>0.35810756302330565</v>
      </c>
      <c r="P98">
        <f>'qx (tau) a'!P98-'qx (1) a'!P98</f>
        <v>0.35558848086880129</v>
      </c>
      <c r="Q98">
        <f>'qx (tau) a'!Q98-'qx (1) a'!Q98</f>
        <v>0.35375638523906416</v>
      </c>
      <c r="R98">
        <f>'qx (tau) a'!R98-'qx (1) a'!R98</f>
        <v>0.35215541746565665</v>
      </c>
      <c r="S98">
        <f>'qx (tau) a'!S98-'qx (1) a'!S98</f>
        <v>0.34996696066203259</v>
      </c>
      <c r="T98">
        <f>'qx (tau) a'!T98-'qx (1) a'!T98</f>
        <v>0.34910341763866998</v>
      </c>
      <c r="U98">
        <f>'qx (tau) a'!U98-'qx (1) a'!U98</f>
        <v>0.34649493904820933</v>
      </c>
      <c r="V98">
        <f>'qx (tau) a'!V98-'qx (1) a'!V98</f>
        <v>0.34488751848295934</v>
      </c>
      <c r="W98">
        <f>'qx (tau) a'!W98-'qx (1) a'!W98</f>
        <v>0.34439685234256351</v>
      </c>
      <c r="X98">
        <f>'qx (tau) a'!X98-'qx (1) a'!X98</f>
        <v>0.34195910761996595</v>
      </c>
      <c r="Y98">
        <f>'qx (tau) a'!Y98-'qx (1) a'!Y98</f>
        <v>0.3413246800361634</v>
      </c>
      <c r="Z98">
        <f>'qx (tau) a'!Z98-'qx (1) a'!Z98</f>
        <v>0.34009785007221932</v>
      </c>
      <c r="AA98">
        <f>'qx (tau) a'!AA98-'qx (1) a'!AA98</f>
        <v>0.33917144387550058</v>
      </c>
      <c r="AB98">
        <f>'qx (tau) a'!AB98-'qx (1) a'!AB98</f>
        <v>0.33982566705165551</v>
      </c>
      <c r="AC98">
        <f>'qx (tau) a'!AC98-'qx (1) a'!AC98</f>
        <v>0.33864488821446459</v>
      </c>
      <c r="AD98">
        <f>'qx (tau) a'!AD98-'qx (1) a'!AD98</f>
        <v>0.33645792799145857</v>
      </c>
      <c r="AE98">
        <f>'qx (tau) a'!AE98-'qx (1) a'!AE98</f>
        <v>0.33643328426997549</v>
      </c>
    </row>
    <row r="99" spans="1:31">
      <c r="A99">
        <v>98</v>
      </c>
      <c r="B99">
        <f>'qx (tau) a'!B99-'qx (1) a'!B99</f>
        <v>0.38803476667406683</v>
      </c>
      <c r="C99">
        <f>'qx (tau) a'!C99-'qx (1) a'!C99</f>
        <v>0.38361212411694884</v>
      </c>
      <c r="D99">
        <f>'qx (tau) a'!D99-'qx (1) a'!D99</f>
        <v>0.387734298783529</v>
      </c>
      <c r="E99">
        <f>'qx (tau) a'!E99-'qx (1) a'!E99</f>
        <v>0.38558743977180215</v>
      </c>
      <c r="F99">
        <f>'qx (tau) a'!F99-'qx (1) a'!F99</f>
        <v>0.38195102622841326</v>
      </c>
      <c r="G99">
        <f>'qx (tau) a'!G99-'qx (1) a'!G99</f>
        <v>0.37981603007911857</v>
      </c>
      <c r="H99">
        <f>'qx (tau) a'!H99-'qx (1) a'!H99</f>
        <v>0.38010757999733003</v>
      </c>
      <c r="I99">
        <f>'qx (tau) a'!I99-'qx (1) a'!I99</f>
        <v>0.37918328977834609</v>
      </c>
      <c r="J99">
        <f>'qx (tau) a'!J99-'qx (1) a'!J99</f>
        <v>0.38138483575881016</v>
      </c>
      <c r="K99">
        <f>'qx (tau) a'!K99-'qx (1) a'!K99</f>
        <v>0.37953739574930662</v>
      </c>
      <c r="L99">
        <f>'qx (tau) a'!L99-'qx (1) a'!L99</f>
        <v>0.37956234090168678</v>
      </c>
      <c r="M99">
        <f>'qx (tau) a'!M99-'qx (1) a'!M99</f>
        <v>0.37700427471995535</v>
      </c>
      <c r="N99">
        <f>'qx (tau) a'!N99-'qx (1) a'!N99</f>
        <v>0.37656788651700768</v>
      </c>
      <c r="O99">
        <f>'qx (tau) a'!O99-'qx (1) a'!O99</f>
        <v>0.3721488485119846</v>
      </c>
      <c r="P99">
        <f>'qx (tau) a'!P99-'qx (1) a'!P99</f>
        <v>0.36968101815947574</v>
      </c>
      <c r="Q99">
        <f>'qx (tau) a'!Q99-'qx (1) a'!Q99</f>
        <v>0.36787404718985711</v>
      </c>
      <c r="R99">
        <f>'qx (tau) a'!R99-'qx (1) a'!R99</f>
        <v>0.36628005614800879</v>
      </c>
      <c r="S99">
        <f>'qx (tau) a'!S99-'qx (1) a'!S99</f>
        <v>0.36419055439742293</v>
      </c>
      <c r="T99">
        <f>'qx (tau) a'!T99-'qx (1) a'!T99</f>
        <v>0.36329175232772187</v>
      </c>
      <c r="U99">
        <f>'qx (tau) a'!U99-'qx (1) a'!U99</f>
        <v>0.3607112491186088</v>
      </c>
      <c r="V99">
        <f>'qx (tau) a'!V99-'qx (1) a'!V99</f>
        <v>0.35916617376199667</v>
      </c>
      <c r="W99">
        <f>'qx (tau) a'!W99-'qx (1) a'!W99</f>
        <v>0.35870817392967885</v>
      </c>
      <c r="X99">
        <f>'qx (tau) a'!X99-'qx (1) a'!X99</f>
        <v>0.35626925563280304</v>
      </c>
      <c r="Y99">
        <f>'qx (tau) a'!Y99-'qx (1) a'!Y99</f>
        <v>0.35564410458763768</v>
      </c>
      <c r="Z99">
        <f>'qx (tau) a'!Z99-'qx (1) a'!Z99</f>
        <v>0.35449281642433611</v>
      </c>
      <c r="AA99">
        <f>'qx (tau) a'!AA99-'qx (1) a'!AA99</f>
        <v>0.35357545213432184</v>
      </c>
      <c r="AB99">
        <f>'qx (tau) a'!AB99-'qx (1) a'!AB99</f>
        <v>0.35429316666276534</v>
      </c>
      <c r="AC99">
        <f>'qx (tau) a'!AC99-'qx (1) a'!AC99</f>
        <v>0.35314060348326232</v>
      </c>
      <c r="AD99">
        <f>'qx (tau) a'!AD99-'qx (1) a'!AD99</f>
        <v>0.35097819940171127</v>
      </c>
      <c r="AE99">
        <f>'qx (tau) a'!AE99-'qx (1) a'!AE99</f>
        <v>0.35090678139288944</v>
      </c>
    </row>
    <row r="100" spans="1:31">
      <c r="A100">
        <v>99</v>
      </c>
      <c r="B100">
        <f>'qx (tau) a'!B100-'qx (1) a'!B100</f>
        <v>0.40473153022169833</v>
      </c>
      <c r="C100">
        <f>'qx (tau) a'!C100-'qx (1) a'!C100</f>
        <v>0.4006534513062851</v>
      </c>
      <c r="D100">
        <f>'qx (tau) a'!D100-'qx (1) a'!D100</f>
        <v>0.4049428951232476</v>
      </c>
      <c r="E100">
        <f>'qx (tau) a'!E100-'qx (1) a'!E100</f>
        <v>0.40304356478597131</v>
      </c>
      <c r="F100">
        <f>'qx (tau) a'!F100-'qx (1) a'!F100</f>
        <v>0.39947303828152431</v>
      </c>
      <c r="G100">
        <f>'qx (tau) a'!G100-'qx (1) a'!G100</f>
        <v>0.39716689782197517</v>
      </c>
      <c r="H100">
        <f>'qx (tau) a'!H100-'qx (1) a'!H100</f>
        <v>0.39743176963068499</v>
      </c>
      <c r="I100">
        <f>'qx (tau) a'!I100-'qx (1) a'!I100</f>
        <v>0.39654018149053472</v>
      </c>
      <c r="J100">
        <f>'qx (tau) a'!J100-'qx (1) a'!J100</f>
        <v>0.39867500211019319</v>
      </c>
      <c r="K100">
        <f>'qx (tau) a'!K100-'qx (1) a'!K100</f>
        <v>0.39687667429679246</v>
      </c>
      <c r="L100">
        <f>'qx (tau) a'!L100-'qx (1) a'!L100</f>
        <v>0.3969133162690423</v>
      </c>
      <c r="M100">
        <f>'qx (tau) a'!M100-'qx (1) a'!M100</f>
        <v>0.39442097963727757</v>
      </c>
      <c r="N100">
        <f>'qx (tau) a'!N100-'qx (1) a'!N100</f>
        <v>0.39395092541011595</v>
      </c>
      <c r="O100">
        <f>'qx (tau) a'!O100-'qx (1) a'!O100</f>
        <v>0.38957587397055266</v>
      </c>
      <c r="P100">
        <f>'qx (tau) a'!P100-'qx (1) a'!P100</f>
        <v>0.38719568973947915</v>
      </c>
      <c r="Q100">
        <f>'qx (tau) a'!Q100-'qx (1) a'!Q100</f>
        <v>0.3853576638452243</v>
      </c>
      <c r="R100">
        <f>'qx (tau) a'!R100-'qx (1) a'!R100</f>
        <v>0.38380004177497584</v>
      </c>
      <c r="S100">
        <f>'qx (tau) a'!S100-'qx (1) a'!S100</f>
        <v>0.38181374188801759</v>
      </c>
      <c r="T100">
        <f>'qx (tau) a'!T100-'qx (1) a'!T100</f>
        <v>0.38089470001091069</v>
      </c>
      <c r="U100">
        <f>'qx (tau) a'!U100-'qx (1) a'!U100</f>
        <v>0.3783877879302327</v>
      </c>
      <c r="V100">
        <f>'qx (tau) a'!V100-'qx (1) a'!V100</f>
        <v>0.37690229940079473</v>
      </c>
      <c r="W100">
        <f>'qx (tau) a'!W100-'qx (1) a'!W100</f>
        <v>0.37654101311472338</v>
      </c>
      <c r="X100">
        <f>'qx (tau) a'!X100-'qx (1) a'!X100</f>
        <v>0.3741665894086692</v>
      </c>
      <c r="Y100">
        <f>'qx (tau) a'!Y100-'qx (1) a'!Y100</f>
        <v>0.37354944016738706</v>
      </c>
      <c r="Z100">
        <f>'qx (tau) a'!Z100-'qx (1) a'!Z100</f>
        <v>0.37251365201295344</v>
      </c>
      <c r="AA100">
        <f>'qx (tau) a'!AA100-'qx (1) a'!AA100</f>
        <v>0.37165084470903686</v>
      </c>
      <c r="AB100">
        <f>'qx (tau) a'!AB100-'qx (1) a'!AB100</f>
        <v>0.37239358971497455</v>
      </c>
      <c r="AC100">
        <f>'qx (tau) a'!AC100-'qx (1) a'!AC100</f>
        <v>0.37131546579232316</v>
      </c>
      <c r="AD100">
        <f>'qx (tau) a'!AD100-'qx (1) a'!AD100</f>
        <v>0.36926338066166603</v>
      </c>
      <c r="AE100">
        <f>'qx (tau) a'!AE100-'qx (1) a'!AE100</f>
        <v>0.36912778868885515</v>
      </c>
    </row>
  </sheetData>
  <conditionalFormatting sqref="A1:AE100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/>
  <dimension ref="A5:L141"/>
  <sheetViews>
    <sheetView workbookViewId="0">
      <selection activeCell="M6" sqref="M6"/>
    </sheetView>
  </sheetViews>
  <sheetFormatPr defaultRowHeight="14.4"/>
  <sheetData>
    <row r="5" spans="1:12" ht="15" thickBot="1"/>
    <row r="6" spans="1:12" ht="15.6" thickTop="1" thickBot="1">
      <c r="A6" s="11" t="s">
        <v>21</v>
      </c>
      <c r="B6" s="11">
        <v>0.06</v>
      </c>
      <c r="C6" s="6"/>
      <c r="D6" s="11" t="s">
        <v>23</v>
      </c>
      <c r="E6" s="11">
        <v>10</v>
      </c>
      <c r="F6" s="6"/>
      <c r="G6" s="6"/>
      <c r="H6" s="6"/>
    </row>
    <row r="7" spans="1:12" ht="15.6" thickTop="1" thickBot="1">
      <c r="A7" s="11" t="s">
        <v>22</v>
      </c>
      <c r="B7" s="11">
        <f>1/(1+B6)</f>
        <v>0.94339622641509424</v>
      </c>
      <c r="C7" s="6"/>
      <c r="D7" s="6"/>
      <c r="E7" s="6"/>
      <c r="F7" s="6"/>
      <c r="G7" s="6"/>
      <c r="H7" s="6"/>
    </row>
    <row r="8" spans="1:12" ht="15.6" thickTop="1" thickBot="1">
      <c r="A8" s="6"/>
      <c r="B8" s="6"/>
      <c r="C8" s="6"/>
      <c r="D8" s="6"/>
      <c r="E8" s="6" t="s">
        <v>33</v>
      </c>
      <c r="F8" s="6"/>
      <c r="G8" s="6"/>
      <c r="H8" s="6" t="s">
        <v>33</v>
      </c>
      <c r="J8" s="6"/>
      <c r="K8" s="6"/>
      <c r="L8" s="6" t="s">
        <v>33</v>
      </c>
    </row>
    <row r="9" spans="1:12" ht="15.6" thickTop="1" thickBot="1">
      <c r="A9" s="11" t="s">
        <v>26</v>
      </c>
      <c r="B9" s="11" t="s">
        <v>13</v>
      </c>
      <c r="C9" s="11" t="s">
        <v>24</v>
      </c>
      <c r="D9" s="11" t="s">
        <v>27</v>
      </c>
      <c r="E9" s="11" t="s">
        <v>28</v>
      </c>
      <c r="F9" s="11" t="s">
        <v>29</v>
      </c>
      <c r="G9" s="11" t="s">
        <v>25</v>
      </c>
      <c r="H9" s="11" t="s">
        <v>30</v>
      </c>
      <c r="J9" s="11" t="s">
        <v>20</v>
      </c>
      <c r="K9" s="11" t="s">
        <v>32</v>
      </c>
      <c r="L9" s="11" t="s">
        <v>31</v>
      </c>
    </row>
    <row r="10" spans="1:12" ht="15" thickTop="1">
      <c r="A10" s="9">
        <v>0</v>
      </c>
      <c r="B10" s="9">
        <v>0.27519576240407795</v>
      </c>
      <c r="C10" s="9">
        <f>1-B10</f>
        <v>0.72480423759592205</v>
      </c>
      <c r="D10" s="9">
        <v>0</v>
      </c>
      <c r="E10" s="9">
        <v>1</v>
      </c>
      <c r="F10" s="9">
        <f>$B$7^(D10+1)</f>
        <v>0.94339622641509424</v>
      </c>
      <c r="G10" s="9">
        <f>E10*B10</f>
        <v>0.27519576240407795</v>
      </c>
      <c r="H10" s="9">
        <f>SUMPRODUCT(F10:F19,G10:G19)</f>
        <v>0.47345909328139946</v>
      </c>
      <c r="J10" s="9">
        <v>0</v>
      </c>
      <c r="K10" s="9">
        <f>$B$7^J10</f>
        <v>1</v>
      </c>
      <c r="L10" s="9">
        <f>SUMPRODUCT(K10:K19,E10:E19)</f>
        <v>4.7705535839982414</v>
      </c>
    </row>
    <row r="11" spans="1:12">
      <c r="A11" s="9">
        <v>1</v>
      </c>
      <c r="B11" s="9">
        <v>0.13821708733892901</v>
      </c>
      <c r="C11" s="9">
        <f t="shared" ref="C11:C74" si="0">1-B11</f>
        <v>0.86178291266107099</v>
      </c>
      <c r="D11" s="9">
        <f>D10+1</f>
        <v>1</v>
      </c>
      <c r="E11" s="9">
        <f>C10</f>
        <v>0.72480423759592205</v>
      </c>
      <c r="F11" s="9">
        <f t="shared" ref="F11:F74" si="1">$B$7^(D11+1)</f>
        <v>0.88999644001423972</v>
      </c>
      <c r="G11" s="9">
        <f t="shared" ref="G11:G74" si="2">E11*B11</f>
        <v>0.10018033061142141</v>
      </c>
      <c r="H11" s="9">
        <f t="shared" ref="H11:H74" si="3">SUMPRODUCT(F11:F20,G11:G20)</f>
        <v>0.2169921621529009</v>
      </c>
      <c r="J11" s="9">
        <f>J10+1</f>
        <v>1</v>
      </c>
      <c r="K11" s="9">
        <f t="shared" ref="K11:K74" si="4">$B$7^J11</f>
        <v>0.94339622641509424</v>
      </c>
      <c r="L11" s="9">
        <f t="shared" ref="L11:L74" si="5">SUMPRODUCT(K11:K20,E11:E20)</f>
        <v>4.0270631557735452</v>
      </c>
    </row>
    <row r="12" spans="1:12">
      <c r="A12" s="9">
        <v>2</v>
      </c>
      <c r="B12" s="9">
        <v>8.7213888771452627E-2</v>
      </c>
      <c r="C12" s="9">
        <f t="shared" si="0"/>
        <v>0.91278611122854736</v>
      </c>
      <c r="D12" s="9">
        <f t="shared" ref="D12:D75" si="6">D11+1</f>
        <v>2</v>
      </c>
      <c r="E12" s="9">
        <f>C10*C11</f>
        <v>0.62462390698450065</v>
      </c>
      <c r="F12" s="9">
        <f t="shared" si="1"/>
        <v>0.83961928303230149</v>
      </c>
      <c r="G12" s="9">
        <f t="shared" si="2"/>
        <v>5.4475879947736415E-2</v>
      </c>
      <c r="H12" s="9">
        <f t="shared" si="3"/>
        <v>0.13054240363389646</v>
      </c>
      <c r="J12" s="9">
        <f t="shared" ref="J12:J75" si="7">J11+1</f>
        <v>2</v>
      </c>
      <c r="K12" s="9">
        <f t="shared" si="4"/>
        <v>0.88999644001423972</v>
      </c>
      <c r="L12" s="9">
        <f t="shared" si="5"/>
        <v>3.5821240225391233</v>
      </c>
    </row>
    <row r="13" spans="1:12">
      <c r="A13" s="9">
        <v>3</v>
      </c>
      <c r="B13" s="9">
        <v>6.018130767777246E-2</v>
      </c>
      <c r="C13" s="9">
        <f t="shared" si="0"/>
        <v>0.93981869232222759</v>
      </c>
      <c r="D13" s="9">
        <f t="shared" si="6"/>
        <v>3</v>
      </c>
      <c r="E13" s="9">
        <f>E12*C12</f>
        <v>0.57014802703676426</v>
      </c>
      <c r="F13" s="9">
        <f t="shared" si="1"/>
        <v>0.79209366323802022</v>
      </c>
      <c r="G13" s="9">
        <f t="shared" si="2"/>
        <v>3.4312253836974442E-2</v>
      </c>
      <c r="H13" s="9">
        <f t="shared" si="3"/>
        <v>8.7260067453280118E-2</v>
      </c>
      <c r="J13" s="9">
        <f t="shared" si="7"/>
        <v>3</v>
      </c>
      <c r="K13" s="9">
        <f t="shared" si="4"/>
        <v>0.83961928303230149</v>
      </c>
      <c r="L13" s="9">
        <f t="shared" si="5"/>
        <v>3.2488198817803702</v>
      </c>
    </row>
    <row r="14" spans="1:12">
      <c r="A14" s="9">
        <v>4</v>
      </c>
      <c r="B14" s="9">
        <v>4.3763070226481932E-2</v>
      </c>
      <c r="C14" s="9">
        <f t="shared" si="0"/>
        <v>0.95623692977351804</v>
      </c>
      <c r="D14" s="9">
        <f t="shared" si="6"/>
        <v>4</v>
      </c>
      <c r="E14" s="9">
        <f t="shared" ref="E14:E77" si="8">E13*C13</f>
        <v>0.53583577319978981</v>
      </c>
      <c r="F14" s="9">
        <f t="shared" si="1"/>
        <v>0.74725817286605678</v>
      </c>
      <c r="G14" s="9">
        <f t="shared" si="2"/>
        <v>2.3449818572403646E-2</v>
      </c>
      <c r="H14" s="9">
        <f t="shared" si="3"/>
        <v>6.2469057849737615E-2</v>
      </c>
      <c r="J14" s="9">
        <f t="shared" si="7"/>
        <v>4</v>
      </c>
      <c r="K14" s="9">
        <f t="shared" si="4"/>
        <v>0.79209366323802022</v>
      </c>
      <c r="L14" s="9">
        <f t="shared" si="5"/>
        <v>2.9776643493206532</v>
      </c>
    </row>
    <row r="15" spans="1:12">
      <c r="A15" s="9">
        <v>5</v>
      </c>
      <c r="B15" s="9">
        <v>3.198325746702959E-2</v>
      </c>
      <c r="C15" s="9">
        <f t="shared" si="0"/>
        <v>0.96801674253297043</v>
      </c>
      <c r="D15" s="9">
        <f t="shared" si="6"/>
        <v>5</v>
      </c>
      <c r="E15" s="9">
        <f t="shared" si="8"/>
        <v>0.51238595462738612</v>
      </c>
      <c r="F15" s="9">
        <f t="shared" si="1"/>
        <v>0.70496054043967604</v>
      </c>
      <c r="G15" s="9">
        <f t="shared" si="2"/>
        <v>1.6387771909337431E-2</v>
      </c>
      <c r="H15" s="9">
        <f t="shared" si="3"/>
        <v>4.7405597325710105E-2</v>
      </c>
      <c r="J15" s="9">
        <f t="shared" si="7"/>
        <v>5</v>
      </c>
      <c r="K15" s="9">
        <f t="shared" si="4"/>
        <v>0.74725817286605678</v>
      </c>
      <c r="L15" s="9">
        <f t="shared" si="5"/>
        <v>2.746648252830123</v>
      </c>
    </row>
    <row r="16" spans="1:12">
      <c r="A16" s="9">
        <v>6</v>
      </c>
      <c r="B16" s="9">
        <v>2.464829335392188E-2</v>
      </c>
      <c r="C16" s="9">
        <f t="shared" si="0"/>
        <v>0.97535170664607818</v>
      </c>
      <c r="D16" s="9">
        <f t="shared" si="6"/>
        <v>6</v>
      </c>
      <c r="E16" s="9">
        <f t="shared" si="8"/>
        <v>0.49599818271804869</v>
      </c>
      <c r="F16" s="9">
        <f t="shared" si="1"/>
        <v>0.66505711362233577</v>
      </c>
      <c r="G16" s="9">
        <f t="shared" si="2"/>
        <v>1.2225508710646609E-2</v>
      </c>
      <c r="H16" s="9">
        <f t="shared" si="3"/>
        <v>3.8449078214173628E-2</v>
      </c>
      <c r="J16" s="9">
        <f t="shared" si="7"/>
        <v>6</v>
      </c>
      <c r="K16" s="9">
        <f t="shared" si="4"/>
        <v>0.70496054043967604</v>
      </c>
      <c r="L16" s="9">
        <f t="shared" si="5"/>
        <v>2.5437719996838397</v>
      </c>
    </row>
    <row r="17" spans="1:12">
      <c r="A17" s="9">
        <v>7</v>
      </c>
      <c r="B17" s="9">
        <v>1.985881306814807E-2</v>
      </c>
      <c r="C17" s="9">
        <f t="shared" si="0"/>
        <v>0.98014118693185193</v>
      </c>
      <c r="D17" s="9">
        <f t="shared" si="6"/>
        <v>7</v>
      </c>
      <c r="E17" s="9">
        <f t="shared" si="8"/>
        <v>0.48377267400740209</v>
      </c>
      <c r="F17" s="9">
        <f t="shared" si="1"/>
        <v>0.62741237134182615</v>
      </c>
      <c r="G17" s="9">
        <f t="shared" si="2"/>
        <v>9.6071511005911322E-3</v>
      </c>
      <c r="H17" s="9">
        <f t="shared" si="3"/>
        <v>3.301809762379472E-2</v>
      </c>
      <c r="J17" s="9">
        <f t="shared" si="7"/>
        <v>7</v>
      </c>
      <c r="K17" s="9">
        <f t="shared" si="4"/>
        <v>0.66505711362233577</v>
      </c>
      <c r="L17" s="9">
        <f t="shared" si="5"/>
        <v>2.3613358271479394</v>
      </c>
    </row>
    <row r="18" spans="1:12">
      <c r="A18" s="9">
        <v>8</v>
      </c>
      <c r="B18" s="9">
        <v>1.6788440080185752E-2</v>
      </c>
      <c r="C18" s="9">
        <f t="shared" si="0"/>
        <v>0.98321155991981424</v>
      </c>
      <c r="D18" s="9">
        <f t="shared" si="6"/>
        <v>8</v>
      </c>
      <c r="E18" s="9">
        <f t="shared" si="8"/>
        <v>0.47416552290681097</v>
      </c>
      <c r="F18" s="9">
        <f t="shared" si="1"/>
        <v>0.59189846353002462</v>
      </c>
      <c r="G18" s="9">
        <f t="shared" si="2"/>
        <v>7.96049946941094E-3</v>
      </c>
      <c r="H18" s="9">
        <f t="shared" si="3"/>
        <v>2.9738811661322698E-2</v>
      </c>
      <c r="J18" s="9">
        <f t="shared" si="7"/>
        <v>8</v>
      </c>
      <c r="K18" s="9">
        <f t="shared" si="4"/>
        <v>0.62741237134182615</v>
      </c>
      <c r="L18" s="9">
        <f t="shared" si="5"/>
        <v>2.1946572110063367</v>
      </c>
    </row>
    <row r="19" spans="1:12">
      <c r="A19" s="9">
        <v>9</v>
      </c>
      <c r="B19" s="9">
        <v>1.4661891954756185E-2</v>
      </c>
      <c r="C19" s="9">
        <f t="shared" si="0"/>
        <v>0.9853381080452438</v>
      </c>
      <c r="D19" s="9">
        <f t="shared" si="6"/>
        <v>9</v>
      </c>
      <c r="E19" s="9">
        <f t="shared" si="8"/>
        <v>0.4662050234374</v>
      </c>
      <c r="F19" s="9">
        <f t="shared" si="1"/>
        <v>0.55839477691511752</v>
      </c>
      <c r="G19" s="9">
        <f t="shared" si="2"/>
        <v>6.8354476824037339E-3</v>
      </c>
      <c r="H19" s="9">
        <f t="shared" si="3"/>
        <v>2.7791202199716543E-2</v>
      </c>
      <c r="J19" s="9">
        <f t="shared" si="7"/>
        <v>9</v>
      </c>
      <c r="K19" s="9">
        <f t="shared" si="4"/>
        <v>0.59189846353002462</v>
      </c>
      <c r="L19" s="9">
        <f t="shared" si="5"/>
        <v>2.0406925194767305</v>
      </c>
    </row>
    <row r="20" spans="1:12">
      <c r="A20" s="9">
        <v>10</v>
      </c>
      <c r="B20" s="9">
        <v>1.3024135453299864E-2</v>
      </c>
      <c r="C20" s="9">
        <f t="shared" si="0"/>
        <v>0.98697586454670017</v>
      </c>
      <c r="D20" s="9">
        <f t="shared" si="6"/>
        <v>10</v>
      </c>
      <c r="E20" s="9">
        <f t="shared" si="8"/>
        <v>0.45936957575499626</v>
      </c>
      <c r="F20" s="9">
        <f t="shared" si="1"/>
        <v>0.52678752539162021</v>
      </c>
      <c r="G20" s="9">
        <f t="shared" si="2"/>
        <v>5.9828915777579645E-3</v>
      </c>
      <c r="H20" s="9">
        <f t="shared" si="3"/>
        <v>2.6741095568284988E-2</v>
      </c>
      <c r="J20" s="9">
        <f t="shared" si="7"/>
        <v>10</v>
      </c>
      <c r="K20" s="9">
        <f t="shared" si="4"/>
        <v>0.55839477691511752</v>
      </c>
      <c r="L20" s="9">
        <f t="shared" si="5"/>
        <v>1.8973904199481424</v>
      </c>
    </row>
    <row r="21" spans="1:12">
      <c r="A21" s="9">
        <v>11</v>
      </c>
      <c r="B21" s="9">
        <v>1.202905912705971E-2</v>
      </c>
      <c r="C21" s="9">
        <f t="shared" si="0"/>
        <v>0.98797094087294024</v>
      </c>
      <c r="D21" s="9">
        <f t="shared" si="6"/>
        <v>11</v>
      </c>
      <c r="E21" s="9">
        <f t="shared" si="8"/>
        <v>0.45338668417723832</v>
      </c>
      <c r="F21" s="9">
        <f t="shared" si="1"/>
        <v>0.49696936357700011</v>
      </c>
      <c r="G21" s="9">
        <f t="shared" si="2"/>
        <v>5.4538152313895472E-3</v>
      </c>
      <c r="H21" s="9">
        <f t="shared" si="3"/>
        <v>2.6337850226348061E-2</v>
      </c>
      <c r="J21" s="9">
        <f t="shared" si="7"/>
        <v>11</v>
      </c>
      <c r="K21" s="9">
        <f t="shared" si="4"/>
        <v>0.52678752539162021</v>
      </c>
      <c r="L21" s="9">
        <f t="shared" si="5"/>
        <v>1.7632498666469429</v>
      </c>
    </row>
    <row r="22" spans="1:12">
      <c r="A22" s="9">
        <v>12</v>
      </c>
      <c r="B22" s="9">
        <v>1.1697927256639011E-2</v>
      </c>
      <c r="C22" s="9">
        <f t="shared" si="0"/>
        <v>0.98830207274336102</v>
      </c>
      <c r="D22" s="9">
        <f t="shared" si="6"/>
        <v>12</v>
      </c>
      <c r="E22" s="9">
        <f t="shared" si="8"/>
        <v>0.44793286894584877</v>
      </c>
      <c r="F22" s="9">
        <f t="shared" si="1"/>
        <v>0.46883902224245294</v>
      </c>
      <c r="G22" s="9">
        <f t="shared" si="2"/>
        <v>5.2398861167861546E-3</v>
      </c>
      <c r="H22" s="9">
        <f t="shared" si="3"/>
        <v>2.6306552187721714E-2</v>
      </c>
      <c r="J22" s="9">
        <f t="shared" si="7"/>
        <v>12</v>
      </c>
      <c r="K22" s="9">
        <f t="shared" si="4"/>
        <v>0.49696936357700011</v>
      </c>
      <c r="L22" s="9">
        <f t="shared" si="5"/>
        <v>1.6371054201952961</v>
      </c>
    </row>
    <row r="23" spans="1:12">
      <c r="A23" s="9">
        <v>13</v>
      </c>
      <c r="B23" s="9">
        <v>1.2193391982064648E-2</v>
      </c>
      <c r="C23" s="9">
        <f t="shared" si="0"/>
        <v>0.98780660801793541</v>
      </c>
      <c r="D23" s="9">
        <f t="shared" si="6"/>
        <v>13</v>
      </c>
      <c r="E23" s="9">
        <f t="shared" si="8"/>
        <v>0.44269298282906261</v>
      </c>
      <c r="F23" s="9">
        <f t="shared" si="1"/>
        <v>0.44230096437967248</v>
      </c>
      <c r="G23" s="9">
        <f t="shared" si="2"/>
        <v>5.3979290673441746E-3</v>
      </c>
      <c r="H23" s="9">
        <f t="shared" si="3"/>
        <v>2.6403435371354231E-2</v>
      </c>
      <c r="J23" s="9">
        <f t="shared" si="7"/>
        <v>13</v>
      </c>
      <c r="K23" s="9">
        <f t="shared" si="4"/>
        <v>0.46883902224245294</v>
      </c>
      <c r="L23" s="9">
        <f t="shared" si="5"/>
        <v>1.5181325234682179</v>
      </c>
    </row>
    <row r="24" spans="1:12">
      <c r="A24" s="9">
        <v>14</v>
      </c>
      <c r="B24" s="9">
        <v>1.3479671879977303E-2</v>
      </c>
      <c r="C24" s="9">
        <f t="shared" si="0"/>
        <v>0.98652032812002266</v>
      </c>
      <c r="D24" s="9">
        <f t="shared" si="6"/>
        <v>14</v>
      </c>
      <c r="E24" s="9">
        <f t="shared" si="8"/>
        <v>0.43729505376171846</v>
      </c>
      <c r="F24" s="9">
        <f t="shared" si="1"/>
        <v>0.41726506073553998</v>
      </c>
      <c r="G24" s="9">
        <f t="shared" si="2"/>
        <v>5.8945938394449997E-3</v>
      </c>
      <c r="H24" s="9">
        <f t="shared" si="3"/>
        <v>2.6400866658174992E-2</v>
      </c>
      <c r="J24" s="9">
        <f t="shared" si="7"/>
        <v>14</v>
      </c>
      <c r="K24" s="9">
        <f t="shared" si="4"/>
        <v>0.44230096437967248</v>
      </c>
      <c r="L24" s="9">
        <f t="shared" si="5"/>
        <v>1.4057970584665869</v>
      </c>
    </row>
    <row r="25" spans="1:12">
      <c r="A25" s="9">
        <v>15</v>
      </c>
      <c r="B25" s="9">
        <v>1.5288104149410956E-2</v>
      </c>
      <c r="C25" s="9">
        <f t="shared" si="0"/>
        <v>0.98471189585058905</v>
      </c>
      <c r="D25" s="9">
        <f t="shared" si="6"/>
        <v>15</v>
      </c>
      <c r="E25" s="9">
        <f t="shared" si="8"/>
        <v>0.43140045992227344</v>
      </c>
      <c r="F25" s="9">
        <f t="shared" si="1"/>
        <v>0.39364628371277355</v>
      </c>
      <c r="G25" s="9">
        <f t="shared" si="2"/>
        <v>6.595295161395503E-3</v>
      </c>
      <c r="H25" s="9">
        <f t="shared" si="3"/>
        <v>2.613877662548179E-2</v>
      </c>
      <c r="J25" s="9">
        <f t="shared" si="7"/>
        <v>15</v>
      </c>
      <c r="K25" s="9">
        <f t="shared" si="4"/>
        <v>0.41726506073553998</v>
      </c>
      <c r="L25" s="9">
        <f t="shared" si="5"/>
        <v>1.2998227734046428</v>
      </c>
    </row>
    <row r="26" spans="1:12">
      <c r="A26" s="9">
        <v>16</v>
      </c>
      <c r="B26" s="9">
        <v>1.7112850743747521E-2</v>
      </c>
      <c r="C26" s="9">
        <f t="shared" si="0"/>
        <v>0.98288714925625253</v>
      </c>
      <c r="D26" s="9">
        <f t="shared" si="6"/>
        <v>16</v>
      </c>
      <c r="E26" s="9">
        <f t="shared" si="8"/>
        <v>0.42480516476087793</v>
      </c>
      <c r="F26" s="9">
        <f t="shared" si="1"/>
        <v>0.37136441859695613</v>
      </c>
      <c r="G26" s="9">
        <f t="shared" si="2"/>
        <v>7.269627379725978E-3</v>
      </c>
      <c r="H26" s="9">
        <f t="shared" si="3"/>
        <v>2.555334436761119E-2</v>
      </c>
      <c r="J26" s="9">
        <f t="shared" si="7"/>
        <v>16</v>
      </c>
      <c r="K26" s="9">
        <f t="shared" si="4"/>
        <v>0.39364628371277355</v>
      </c>
      <c r="L26" s="9">
        <f t="shared" si="5"/>
        <v>1.2001091228128602</v>
      </c>
    </row>
    <row r="27" spans="1:12">
      <c r="A27" s="9">
        <v>17</v>
      </c>
      <c r="B27" s="9">
        <v>1.8788221361360005E-2</v>
      </c>
      <c r="C27" s="9">
        <f t="shared" si="0"/>
        <v>0.98121177863863995</v>
      </c>
      <c r="D27" s="9">
        <f t="shared" si="6"/>
        <v>17</v>
      </c>
      <c r="E27" s="9">
        <f t="shared" si="8"/>
        <v>0.41753553738115196</v>
      </c>
      <c r="F27" s="9">
        <f t="shared" si="1"/>
        <v>0.35034379112920383</v>
      </c>
      <c r="G27" s="9">
        <f t="shared" si="2"/>
        <v>7.8447501025514874E-3</v>
      </c>
      <c r="H27" s="9">
        <f t="shared" si="3"/>
        <v>2.4704193567658961E-2</v>
      </c>
      <c r="J27" s="9">
        <f t="shared" si="7"/>
        <v>17</v>
      </c>
      <c r="K27" s="9">
        <f t="shared" si="4"/>
        <v>0.37136441859695613</v>
      </c>
      <c r="L27" s="9">
        <f t="shared" si="5"/>
        <v>1.10662507338037</v>
      </c>
    </row>
    <row r="28" spans="1:12">
      <c r="A28" s="9">
        <v>18</v>
      </c>
      <c r="B28" s="9">
        <v>2.0413824719815434E-2</v>
      </c>
      <c r="C28" s="9">
        <f t="shared" si="0"/>
        <v>0.97958617528018455</v>
      </c>
      <c r="D28" s="9">
        <f t="shared" si="6"/>
        <v>18</v>
      </c>
      <c r="E28" s="9">
        <f t="shared" si="8"/>
        <v>0.40969078727860048</v>
      </c>
      <c r="F28" s="9">
        <f t="shared" si="1"/>
        <v>0.33051301049924886</v>
      </c>
      <c r="G28" s="9">
        <f t="shared" si="2"/>
        <v>8.3633559208285413E-3</v>
      </c>
      <c r="H28" s="9">
        <f t="shared" si="3"/>
        <v>2.3672821997989538E-2</v>
      </c>
      <c r="J28" s="9">
        <f t="shared" si="7"/>
        <v>18</v>
      </c>
      <c r="K28" s="9">
        <f t="shared" si="4"/>
        <v>0.35034379112920383</v>
      </c>
      <c r="L28" s="9">
        <f t="shared" si="5"/>
        <v>1.0192817247157089</v>
      </c>
    </row>
    <row r="29" spans="1:12">
      <c r="A29" s="9">
        <v>19</v>
      </c>
      <c r="B29" s="9">
        <v>2.211015449300658E-2</v>
      </c>
      <c r="C29" s="9">
        <f t="shared" si="0"/>
        <v>0.97788984550699343</v>
      </c>
      <c r="D29" s="9">
        <f t="shared" si="6"/>
        <v>19</v>
      </c>
      <c r="E29" s="9">
        <f t="shared" si="8"/>
        <v>0.40132743135777194</v>
      </c>
      <c r="F29" s="9">
        <f t="shared" si="1"/>
        <v>0.31180472688608379</v>
      </c>
      <c r="G29" s="9">
        <f t="shared" si="2"/>
        <v>8.8734115096018307E-3</v>
      </c>
      <c r="H29" s="9">
        <f t="shared" si="3"/>
        <v>2.2515867479075361E-2</v>
      </c>
      <c r="J29" s="9">
        <f t="shared" si="7"/>
        <v>19</v>
      </c>
      <c r="K29" s="9">
        <f t="shared" si="4"/>
        <v>0.33051301049924886</v>
      </c>
      <c r="L29" s="9">
        <f t="shared" si="5"/>
        <v>0.93791371075267926</v>
      </c>
    </row>
    <row r="30" spans="1:12">
      <c r="A30" s="9">
        <v>20</v>
      </c>
      <c r="B30" s="9">
        <v>2.3808112394338415E-2</v>
      </c>
      <c r="C30" s="9">
        <f t="shared" si="0"/>
        <v>0.97619188760566156</v>
      </c>
      <c r="D30" s="9">
        <f t="shared" si="6"/>
        <v>20</v>
      </c>
      <c r="E30" s="9">
        <f t="shared" si="8"/>
        <v>0.39245401984817013</v>
      </c>
      <c r="F30" s="9">
        <f t="shared" si="1"/>
        <v>0.29415540272272056</v>
      </c>
      <c r="G30" s="9">
        <f t="shared" si="2"/>
        <v>9.343589414155154E-3</v>
      </c>
      <c r="H30" s="9">
        <f t="shared" si="3"/>
        <v>2.1262579527413134E-2</v>
      </c>
      <c r="J30" s="9">
        <f t="shared" si="7"/>
        <v>20</v>
      </c>
      <c r="K30" s="9">
        <f t="shared" si="4"/>
        <v>0.31180472688608379</v>
      </c>
      <c r="L30" s="9">
        <f t="shared" si="5"/>
        <v>0.86230838794798048</v>
      </c>
    </row>
    <row r="31" spans="1:12">
      <c r="A31" s="9">
        <v>21</v>
      </c>
      <c r="B31" s="9">
        <v>2.5199441268962113E-2</v>
      </c>
      <c r="C31" s="9">
        <f t="shared" si="0"/>
        <v>0.97480055873103788</v>
      </c>
      <c r="D31" s="9">
        <f t="shared" si="6"/>
        <v>21</v>
      </c>
      <c r="E31" s="9">
        <f t="shared" si="8"/>
        <v>0.38311043043401499</v>
      </c>
      <c r="F31" s="9">
        <f t="shared" si="1"/>
        <v>0.27750509690822689</v>
      </c>
      <c r="G31" s="9">
        <f t="shared" si="2"/>
        <v>9.6541687912487552E-3</v>
      </c>
      <c r="H31" s="9">
        <f t="shared" si="3"/>
        <v>1.9942912984370131E-2</v>
      </c>
      <c r="J31" s="9">
        <f t="shared" si="7"/>
        <v>21</v>
      </c>
      <c r="K31" s="9">
        <f t="shared" si="4"/>
        <v>0.29415540272272056</v>
      </c>
      <c r="L31" s="9">
        <f t="shared" si="5"/>
        <v>0.79223589966879471</v>
      </c>
    </row>
    <row r="32" spans="1:12">
      <c r="A32" s="9">
        <v>22</v>
      </c>
      <c r="B32" s="9">
        <v>2.6117938008001641E-2</v>
      </c>
      <c r="C32" s="9">
        <f t="shared" si="0"/>
        <v>0.97388206199199834</v>
      </c>
      <c r="D32" s="9">
        <f t="shared" si="6"/>
        <v>22</v>
      </c>
      <c r="E32" s="9">
        <f t="shared" si="8"/>
        <v>0.37345626164276624</v>
      </c>
      <c r="F32" s="9">
        <f t="shared" si="1"/>
        <v>0.26179726123417624</v>
      </c>
      <c r="G32" s="9">
        <f t="shared" si="2"/>
        <v>9.7539074902858094E-3</v>
      </c>
      <c r="H32" s="9">
        <f t="shared" si="3"/>
        <v>1.8604619159186146E-2</v>
      </c>
      <c r="J32" s="9">
        <f t="shared" si="7"/>
        <v>22</v>
      </c>
      <c r="K32" s="9">
        <f t="shared" si="4"/>
        <v>0.27750509690822689</v>
      </c>
      <c r="L32" s="9">
        <f t="shared" si="5"/>
        <v>0.72744944519373778</v>
      </c>
    </row>
    <row r="33" spans="1:12">
      <c r="A33" s="9">
        <v>23</v>
      </c>
      <c r="B33" s="9">
        <v>2.6550469564823639E-2</v>
      </c>
      <c r="C33" s="9">
        <f t="shared" si="0"/>
        <v>0.97344953043517635</v>
      </c>
      <c r="D33" s="9">
        <f t="shared" si="6"/>
        <v>23</v>
      </c>
      <c r="E33" s="9">
        <f t="shared" si="8"/>
        <v>0.36370235415248042</v>
      </c>
      <c r="F33" s="9">
        <f t="shared" si="1"/>
        <v>0.24697854833412852</v>
      </c>
      <c r="G33" s="9">
        <f t="shared" si="2"/>
        <v>9.6564682845801404E-3</v>
      </c>
      <c r="H33" s="9">
        <f t="shared" si="3"/>
        <v>1.7299834211407336E-2</v>
      </c>
      <c r="J33" s="9">
        <f t="shared" si="7"/>
        <v>23</v>
      </c>
      <c r="K33" s="9">
        <f t="shared" si="4"/>
        <v>0.26179726123417624</v>
      </c>
      <c r="L33" s="9">
        <f t="shared" si="5"/>
        <v>0.66766844234433997</v>
      </c>
    </row>
    <row r="34" spans="1:12">
      <c r="A34" s="9">
        <v>24</v>
      </c>
      <c r="B34" s="9">
        <v>2.6639098598909349E-2</v>
      </c>
      <c r="C34" s="9">
        <f t="shared" si="0"/>
        <v>0.97336090140109066</v>
      </c>
      <c r="D34" s="9">
        <f t="shared" si="6"/>
        <v>24</v>
      </c>
      <c r="E34" s="9">
        <f t="shared" si="8"/>
        <v>0.35404588586790026</v>
      </c>
      <c r="F34" s="9">
        <f t="shared" si="1"/>
        <v>0.23299863050389483</v>
      </c>
      <c r="G34" s="9">
        <f t="shared" si="2"/>
        <v>9.4314632621732009E-3</v>
      </c>
      <c r="H34" s="9">
        <f t="shared" si="3"/>
        <v>1.6069410401827414E-2</v>
      </c>
      <c r="J34" s="9">
        <f t="shared" si="7"/>
        <v>24</v>
      </c>
      <c r="K34" s="9">
        <f t="shared" si="4"/>
        <v>0.24697854833412852</v>
      </c>
      <c r="L34" s="9">
        <f t="shared" si="5"/>
        <v>0.61257605479268695</v>
      </c>
    </row>
    <row r="35" spans="1:12">
      <c r="A35" s="9">
        <v>25</v>
      </c>
      <c r="B35" s="9">
        <v>2.6545068946131591E-2</v>
      </c>
      <c r="C35" s="9">
        <f t="shared" si="0"/>
        <v>0.97345493105386838</v>
      </c>
      <c r="D35" s="9">
        <f t="shared" si="6"/>
        <v>25</v>
      </c>
      <c r="E35" s="9">
        <f t="shared" si="8"/>
        <v>0.34461442260572706</v>
      </c>
      <c r="F35" s="9">
        <f t="shared" si="1"/>
        <v>0.21981002877725925</v>
      </c>
      <c r="G35" s="9">
        <f t="shared" si="2"/>
        <v>9.1478136079003545E-3</v>
      </c>
      <c r="H35" s="9">
        <f t="shared" si="3"/>
        <v>1.493406703927749E-2</v>
      </c>
      <c r="J35" s="9">
        <f t="shared" si="7"/>
        <v>25</v>
      </c>
      <c r="K35" s="9">
        <f t="shared" si="4"/>
        <v>0.23299863050389483</v>
      </c>
      <c r="L35" s="9">
        <f t="shared" si="5"/>
        <v>0.56183252808183948</v>
      </c>
    </row>
    <row r="36" spans="1:12">
      <c r="A36" s="9">
        <v>26</v>
      </c>
      <c r="B36" s="9">
        <v>2.6601444958028363E-2</v>
      </c>
      <c r="C36" s="9">
        <f t="shared" si="0"/>
        <v>0.97339855504197159</v>
      </c>
      <c r="D36" s="9">
        <f t="shared" si="6"/>
        <v>26</v>
      </c>
      <c r="E36" s="9">
        <f t="shared" si="8"/>
        <v>0.33546660899782671</v>
      </c>
      <c r="F36" s="9">
        <f t="shared" si="1"/>
        <v>0.20736795167665964</v>
      </c>
      <c r="G36" s="9">
        <f t="shared" si="2"/>
        <v>8.9238965345121105E-3</v>
      </c>
      <c r="H36" s="9">
        <f t="shared" si="3"/>
        <v>1.3897952246433849E-2</v>
      </c>
      <c r="J36" s="9">
        <f t="shared" si="7"/>
        <v>26</v>
      </c>
      <c r="K36" s="9">
        <f t="shared" si="4"/>
        <v>0.21981002877725925</v>
      </c>
      <c r="L36" s="9">
        <f t="shared" si="5"/>
        <v>0.51509661983038235</v>
      </c>
    </row>
    <row r="37" spans="1:12">
      <c r="A37" s="9">
        <v>27</v>
      </c>
      <c r="B37" s="9">
        <v>2.6877660972455041E-2</v>
      </c>
      <c r="C37" s="9">
        <f t="shared" si="0"/>
        <v>0.97312233902754497</v>
      </c>
      <c r="D37" s="9">
        <f t="shared" si="6"/>
        <v>27</v>
      </c>
      <c r="E37" s="9">
        <f t="shared" si="8"/>
        <v>0.32654271246331457</v>
      </c>
      <c r="F37" s="9">
        <f t="shared" si="1"/>
        <v>0.19563014309118829</v>
      </c>
      <c r="G37" s="9">
        <f t="shared" si="2"/>
        <v>8.7767043186148391E-3</v>
      </c>
      <c r="H37" s="9">
        <f t="shared" si="3"/>
        <v>1.2942563054160939E-2</v>
      </c>
      <c r="J37" s="9">
        <f t="shared" si="7"/>
        <v>27</v>
      </c>
      <c r="K37" s="9">
        <f t="shared" si="4"/>
        <v>0.20736795167665964</v>
      </c>
      <c r="L37" s="9">
        <f t="shared" si="5"/>
        <v>0.47204225514071918</v>
      </c>
    </row>
    <row r="38" spans="1:12">
      <c r="A38" s="9">
        <v>28</v>
      </c>
      <c r="B38" s="9">
        <v>2.7405915352876471E-2</v>
      </c>
      <c r="C38" s="9">
        <f t="shared" si="0"/>
        <v>0.97259408464712349</v>
      </c>
      <c r="D38" s="9">
        <f t="shared" si="6"/>
        <v>28</v>
      </c>
      <c r="E38" s="9">
        <f t="shared" si="8"/>
        <v>0.31776600814469974</v>
      </c>
      <c r="F38" s="9">
        <f t="shared" si="1"/>
        <v>0.18455673876527198</v>
      </c>
      <c r="G38" s="9">
        <f t="shared" si="2"/>
        <v>8.7086683212350968E-3</v>
      </c>
      <c r="H38" s="9">
        <f t="shared" si="3"/>
        <v>1.2048398869748188E-2</v>
      </c>
      <c r="J38" s="9">
        <f t="shared" si="7"/>
        <v>28</v>
      </c>
      <c r="K38" s="9">
        <f t="shared" si="4"/>
        <v>0.19563014309118829</v>
      </c>
      <c r="L38" s="9">
        <f t="shared" si="5"/>
        <v>0.43238031915406472</v>
      </c>
    </row>
    <row r="39" spans="1:12">
      <c r="A39" s="9">
        <v>29</v>
      </c>
      <c r="B39" s="9">
        <v>2.8126432072191045E-2</v>
      </c>
      <c r="C39" s="9">
        <f t="shared" si="0"/>
        <v>0.97187356792780899</v>
      </c>
      <c r="D39" s="9">
        <f t="shared" si="6"/>
        <v>29</v>
      </c>
      <c r="E39" s="9">
        <f t="shared" si="8"/>
        <v>0.30905733982346462</v>
      </c>
      <c r="F39" s="9">
        <f t="shared" si="1"/>
        <v>0.1741101309106339</v>
      </c>
      <c r="G39" s="9">
        <f t="shared" si="2"/>
        <v>8.6926802749567409E-3</v>
      </c>
      <c r="H39" s="9">
        <f t="shared" si="3"/>
        <v>1.1197376050223369E-2</v>
      </c>
      <c r="J39" s="9">
        <f t="shared" si="7"/>
        <v>29</v>
      </c>
      <c r="K39" s="9">
        <f t="shared" si="4"/>
        <v>0.18455673876527198</v>
      </c>
      <c r="L39" s="9">
        <f t="shared" si="5"/>
        <v>0.39585756259635052</v>
      </c>
    </row>
    <row r="40" spans="1:12">
      <c r="A40" s="9">
        <v>30</v>
      </c>
      <c r="B40" s="9">
        <v>2.8960407203802011E-2</v>
      </c>
      <c r="C40" s="9">
        <f t="shared" si="0"/>
        <v>0.971039592796198</v>
      </c>
      <c r="D40" s="9">
        <f t="shared" si="6"/>
        <v>30</v>
      </c>
      <c r="E40" s="9">
        <f t="shared" si="8"/>
        <v>0.30036465954850788</v>
      </c>
      <c r="F40" s="9">
        <f t="shared" si="1"/>
        <v>0.16425484048173006</v>
      </c>
      <c r="G40" s="9">
        <f t="shared" si="2"/>
        <v>8.6986828501561461E-3</v>
      </c>
      <c r="H40" s="9">
        <f t="shared" si="3"/>
        <v>1.0378208259203305E-2</v>
      </c>
      <c r="J40" s="9">
        <f t="shared" si="7"/>
        <v>30</v>
      </c>
      <c r="K40" s="9">
        <f t="shared" si="4"/>
        <v>0.1741101309106339</v>
      </c>
      <c r="L40" s="9">
        <f t="shared" si="5"/>
        <v>0.36225315470105063</v>
      </c>
    </row>
    <row r="41" spans="1:12">
      <c r="A41" s="9">
        <v>31</v>
      </c>
      <c r="B41" s="9">
        <v>2.9666190386343144E-2</v>
      </c>
      <c r="C41" s="9">
        <f t="shared" si="0"/>
        <v>0.97033380961365689</v>
      </c>
      <c r="D41" s="9">
        <f t="shared" si="6"/>
        <v>31</v>
      </c>
      <c r="E41" s="9">
        <f t="shared" si="8"/>
        <v>0.29166597669835176</v>
      </c>
      <c r="F41" s="9">
        <f t="shared" si="1"/>
        <v>0.15495739668087741</v>
      </c>
      <c r="G41" s="9">
        <f t="shared" si="2"/>
        <v>8.6526183939520263E-3</v>
      </c>
      <c r="H41" s="9">
        <f t="shared" si="3"/>
        <v>9.5868634026554725E-3</v>
      </c>
      <c r="J41" s="9">
        <f t="shared" si="7"/>
        <v>31</v>
      </c>
      <c r="K41" s="9">
        <f t="shared" si="4"/>
        <v>0.16425484048173006</v>
      </c>
      <c r="L41" s="9">
        <f t="shared" si="5"/>
        <v>0.33137005089273119</v>
      </c>
    </row>
    <row r="42" spans="1:12">
      <c r="A42" s="9">
        <v>32</v>
      </c>
      <c r="B42" s="9">
        <v>3.0183253891073229E-2</v>
      </c>
      <c r="C42" s="9">
        <f t="shared" si="0"/>
        <v>0.96981674610892676</v>
      </c>
      <c r="D42" s="9">
        <f t="shared" si="6"/>
        <v>32</v>
      </c>
      <c r="E42" s="9">
        <f t="shared" si="8"/>
        <v>0.28301335830439972</v>
      </c>
      <c r="F42" s="9">
        <f t="shared" si="1"/>
        <v>0.14618622328384659</v>
      </c>
      <c r="G42" s="9">
        <f t="shared" si="2"/>
        <v>8.5422640482669746E-3</v>
      </c>
      <c r="H42" s="9">
        <f t="shared" si="3"/>
        <v>8.8327970827541333E-3</v>
      </c>
      <c r="J42" s="9">
        <f t="shared" si="7"/>
        <v>32</v>
      </c>
      <c r="K42" s="9">
        <f t="shared" si="4"/>
        <v>0.15495739668087741</v>
      </c>
      <c r="L42" s="9">
        <f t="shared" si="5"/>
        <v>0.30302639215652488</v>
      </c>
    </row>
    <row r="43" spans="1:12">
      <c r="A43" s="9">
        <v>33</v>
      </c>
      <c r="B43" s="9">
        <v>3.0500223944160049E-2</v>
      </c>
      <c r="C43" s="9">
        <f t="shared" si="0"/>
        <v>0.96949977605583992</v>
      </c>
      <c r="D43" s="9">
        <f t="shared" si="6"/>
        <v>33</v>
      </c>
      <c r="E43" s="9">
        <f t="shared" si="8"/>
        <v>0.27447109425613275</v>
      </c>
      <c r="F43" s="9">
        <f t="shared" si="1"/>
        <v>0.13791153139985526</v>
      </c>
      <c r="G43" s="9">
        <f t="shared" si="2"/>
        <v>8.3714298410107104E-3</v>
      </c>
      <c r="H43" s="9">
        <f t="shared" si="3"/>
        <v>8.1260920411199457E-3</v>
      </c>
      <c r="J43" s="9">
        <f t="shared" si="7"/>
        <v>33</v>
      </c>
      <c r="K43" s="9">
        <f t="shared" si="4"/>
        <v>0.14618622328384659</v>
      </c>
      <c r="L43" s="9">
        <f t="shared" si="5"/>
        <v>0.27704115778189198</v>
      </c>
    </row>
    <row r="44" spans="1:12">
      <c r="A44" s="9">
        <v>34</v>
      </c>
      <c r="B44" s="9">
        <v>3.0680108719419338E-2</v>
      </c>
      <c r="C44" s="9">
        <f t="shared" si="0"/>
        <v>0.96931989128058071</v>
      </c>
      <c r="D44" s="9">
        <f t="shared" si="6"/>
        <v>34</v>
      </c>
      <c r="E44" s="9">
        <f t="shared" si="8"/>
        <v>0.26609966441512206</v>
      </c>
      <c r="F44" s="9">
        <f t="shared" si="1"/>
        <v>0.13010521830175023</v>
      </c>
      <c r="G44" s="9">
        <f t="shared" si="2"/>
        <v>8.1639666344569452E-3</v>
      </c>
      <c r="H44" s="9">
        <f t="shared" si="3"/>
        <v>7.4741061832384872E-3</v>
      </c>
      <c r="J44" s="9">
        <f t="shared" si="7"/>
        <v>34</v>
      </c>
      <c r="K44" s="9">
        <f t="shared" si="4"/>
        <v>0.13791153139985526</v>
      </c>
      <c r="L44" s="9">
        <f t="shared" si="5"/>
        <v>0.25323349077198565</v>
      </c>
    </row>
    <row r="45" spans="1:12">
      <c r="A45" s="9">
        <v>35</v>
      </c>
      <c r="B45" s="9">
        <v>3.0786171430964696E-2</v>
      </c>
      <c r="C45" s="9">
        <f t="shared" si="0"/>
        <v>0.96921382856903526</v>
      </c>
      <c r="D45" s="9">
        <f t="shared" si="6"/>
        <v>35</v>
      </c>
      <c r="E45" s="9">
        <f t="shared" si="8"/>
        <v>0.25793569778066511</v>
      </c>
      <c r="F45" s="9">
        <f t="shared" si="1"/>
        <v>0.12274077198278321</v>
      </c>
      <c r="G45" s="9">
        <f t="shared" si="2"/>
        <v>7.9408526100410558E-3</v>
      </c>
      <c r="H45" s="9">
        <f t="shared" si="3"/>
        <v>6.8788368315774026E-3</v>
      </c>
      <c r="J45" s="9">
        <f t="shared" si="7"/>
        <v>35</v>
      </c>
      <c r="K45" s="9">
        <f t="shared" si="4"/>
        <v>0.13010521830175023</v>
      </c>
      <c r="L45" s="9">
        <f t="shared" si="5"/>
        <v>0.23142541341297435</v>
      </c>
    </row>
    <row r="46" spans="1:12">
      <c r="A46" s="9">
        <v>36</v>
      </c>
      <c r="B46" s="9">
        <v>3.0922698625714222E-2</v>
      </c>
      <c r="C46" s="9">
        <f t="shared" si="0"/>
        <v>0.96907730137428583</v>
      </c>
      <c r="D46" s="9">
        <f t="shared" si="6"/>
        <v>36</v>
      </c>
      <c r="E46" s="9">
        <f t="shared" si="8"/>
        <v>0.24999484517062404</v>
      </c>
      <c r="F46" s="9">
        <f t="shared" si="1"/>
        <v>0.11579318111583323</v>
      </c>
      <c r="G46" s="9">
        <f t="shared" si="2"/>
        <v>7.7305152551932956E-3</v>
      </c>
      <c r="H46" s="9">
        <f t="shared" si="3"/>
        <v>6.3384707106945593E-3</v>
      </c>
      <c r="J46" s="9">
        <f t="shared" si="7"/>
        <v>36</v>
      </c>
      <c r="K46" s="9">
        <f t="shared" si="4"/>
        <v>0.12274077198278321</v>
      </c>
      <c r="L46" s="9">
        <f t="shared" si="5"/>
        <v>0.21144702487877573</v>
      </c>
    </row>
    <row r="47" spans="1:12">
      <c r="A47" s="9">
        <v>37</v>
      </c>
      <c r="B47" s="9">
        <v>3.1091395629994325E-2</v>
      </c>
      <c r="C47" s="9">
        <f t="shared" si="0"/>
        <v>0.9689086043700057</v>
      </c>
      <c r="D47" s="9">
        <f t="shared" si="6"/>
        <v>37</v>
      </c>
      <c r="E47" s="9">
        <f t="shared" si="8"/>
        <v>0.24226432991543076</v>
      </c>
      <c r="F47" s="9">
        <f t="shared" si="1"/>
        <v>0.1092388501092766</v>
      </c>
      <c r="G47" s="9">
        <f t="shared" si="2"/>
        <v>7.5323361284361269E-3</v>
      </c>
      <c r="H47" s="9">
        <f t="shared" si="3"/>
        <v>5.8475950311918041E-3</v>
      </c>
      <c r="J47" s="9">
        <f t="shared" si="7"/>
        <v>37</v>
      </c>
      <c r="K47" s="9">
        <f t="shared" si="4"/>
        <v>0.11579318111583323</v>
      </c>
      <c r="L47" s="9">
        <f t="shared" si="5"/>
        <v>0.19313985464664102</v>
      </c>
    </row>
    <row r="48" spans="1:12">
      <c r="A48" s="9">
        <v>38</v>
      </c>
      <c r="B48" s="9">
        <v>3.126115099633206E-2</v>
      </c>
      <c r="C48" s="9">
        <f t="shared" si="0"/>
        <v>0.96873884900366791</v>
      </c>
      <c r="D48" s="9">
        <f t="shared" si="6"/>
        <v>38</v>
      </c>
      <c r="E48" s="9">
        <f t="shared" si="8"/>
        <v>0.23473199378699464</v>
      </c>
      <c r="F48" s="9">
        <f t="shared" si="1"/>
        <v>0.10305551897101564</v>
      </c>
      <c r="G48" s="9">
        <f t="shared" si="2"/>
        <v>7.3379923014453181E-3</v>
      </c>
      <c r="H48" s="9">
        <f t="shared" si="3"/>
        <v>5.401612101832748E-3</v>
      </c>
      <c r="J48" s="9">
        <f t="shared" si="7"/>
        <v>38</v>
      </c>
      <c r="K48" s="9">
        <f t="shared" si="4"/>
        <v>0.1092388501092766</v>
      </c>
      <c r="L48" s="9">
        <f t="shared" si="5"/>
        <v>0.17635981501280912</v>
      </c>
    </row>
    <row r="49" spans="1:12">
      <c r="A49" s="9">
        <v>39</v>
      </c>
      <c r="B49" s="9">
        <v>3.1406007013921731E-2</v>
      </c>
      <c r="C49" s="9">
        <f t="shared" si="0"/>
        <v>0.96859399298607829</v>
      </c>
      <c r="D49" s="9">
        <f t="shared" si="6"/>
        <v>39</v>
      </c>
      <c r="E49" s="9">
        <f t="shared" si="8"/>
        <v>0.22739400148554931</v>
      </c>
      <c r="F49" s="9">
        <f t="shared" si="1"/>
        <v>9.7222187708505312E-2</v>
      </c>
      <c r="G49" s="9">
        <f t="shared" si="2"/>
        <v>7.1415376055788899E-3</v>
      </c>
      <c r="H49" s="9">
        <f t="shared" si="3"/>
        <v>4.9975378491963719E-3</v>
      </c>
      <c r="J49" s="9">
        <f t="shared" si="7"/>
        <v>39</v>
      </c>
      <c r="K49" s="9">
        <f t="shared" si="4"/>
        <v>0.10305551897101564</v>
      </c>
      <c r="L49" s="9">
        <f t="shared" si="5"/>
        <v>0.16097557187251552</v>
      </c>
    </row>
    <row r="50" spans="1:12">
      <c r="A50" s="9">
        <v>40</v>
      </c>
      <c r="B50" s="9">
        <v>3.1555121055868537E-2</v>
      </c>
      <c r="C50" s="9">
        <f t="shared" si="0"/>
        <v>0.96844487894413145</v>
      </c>
      <c r="D50" s="9">
        <f t="shared" si="6"/>
        <v>40</v>
      </c>
      <c r="E50" s="9">
        <f t="shared" si="8"/>
        <v>0.22025246387997041</v>
      </c>
      <c r="F50" s="9">
        <f t="shared" si="1"/>
        <v>9.1719045008023872E-2</v>
      </c>
      <c r="G50" s="9">
        <f t="shared" si="2"/>
        <v>6.9500931605857791E-3</v>
      </c>
      <c r="H50" s="9">
        <f t="shared" si="3"/>
        <v>4.6332481462412686E-3</v>
      </c>
      <c r="J50" s="9">
        <f t="shared" si="7"/>
        <v>40</v>
      </c>
      <c r="K50" s="9">
        <f t="shared" si="4"/>
        <v>9.7222187708505312E-2</v>
      </c>
      <c r="L50" s="9">
        <f t="shared" si="5"/>
        <v>0.14686620920034651</v>
      </c>
    </row>
    <row r="51" spans="1:12">
      <c r="A51" s="9">
        <v>41</v>
      </c>
      <c r="B51" s="9">
        <v>3.1789391741991184E-2</v>
      </c>
      <c r="C51" s="9">
        <f t="shared" si="0"/>
        <v>0.96821060825800886</v>
      </c>
      <c r="D51" s="9">
        <f t="shared" si="6"/>
        <v>41</v>
      </c>
      <c r="E51" s="9">
        <f t="shared" si="8"/>
        <v>0.21330237071938463</v>
      </c>
      <c r="F51" s="9">
        <f t="shared" si="1"/>
        <v>8.6527400950965908E-2</v>
      </c>
      <c r="G51" s="9">
        <f t="shared" si="2"/>
        <v>6.7807526222939474E-3</v>
      </c>
      <c r="H51" s="9">
        <f t="shared" si="3"/>
        <v>4.3060561494568219E-3</v>
      </c>
      <c r="J51" s="9">
        <f t="shared" si="7"/>
        <v>41</v>
      </c>
      <c r="K51" s="9">
        <f t="shared" si="4"/>
        <v>9.1719045008023872E-2</v>
      </c>
      <c r="L51" s="9">
        <f t="shared" si="5"/>
        <v>0.13391977940125541</v>
      </c>
    </row>
    <row r="52" spans="1:12">
      <c r="A52" s="9">
        <v>42</v>
      </c>
      <c r="B52" s="9">
        <v>3.2153708181738017E-2</v>
      </c>
      <c r="C52" s="9">
        <f t="shared" si="0"/>
        <v>0.96784629181826198</v>
      </c>
      <c r="D52" s="9">
        <f t="shared" si="6"/>
        <v>42</v>
      </c>
      <c r="E52" s="9">
        <f t="shared" si="8"/>
        <v>0.20652161809709069</v>
      </c>
      <c r="F52" s="9">
        <f t="shared" si="1"/>
        <v>8.162962353864707E-2</v>
      </c>
      <c r="G52" s="9">
        <f t="shared" si="2"/>
        <v>6.6404358415141987E-3</v>
      </c>
      <c r="H52" s="9">
        <f t="shared" si="3"/>
        <v>4.0109227517752194E-3</v>
      </c>
      <c r="J52" s="9">
        <f t="shared" si="7"/>
        <v>42</v>
      </c>
      <c r="K52" s="9">
        <f t="shared" si="4"/>
        <v>8.6527400950965908E-2</v>
      </c>
      <c r="L52" s="9">
        <f t="shared" si="5"/>
        <v>0.12203335838002941</v>
      </c>
    </row>
    <row r="53" spans="1:12">
      <c r="A53" s="9">
        <v>43</v>
      </c>
      <c r="B53" s="9">
        <v>3.2647421878650058E-2</v>
      </c>
      <c r="C53" s="9">
        <f t="shared" si="0"/>
        <v>0.96735257812134989</v>
      </c>
      <c r="D53" s="9">
        <f t="shared" si="6"/>
        <v>43</v>
      </c>
      <c r="E53" s="9">
        <f t="shared" si="8"/>
        <v>0.19988118225557649</v>
      </c>
      <c r="F53" s="9">
        <f t="shared" si="1"/>
        <v>7.7009078810044401E-2</v>
      </c>
      <c r="G53" s="9">
        <f t="shared" si="2"/>
        <v>6.5256052827011475E-3</v>
      </c>
      <c r="H53" s="9">
        <f t="shared" si="3"/>
        <v>3.7427895387841807E-3</v>
      </c>
      <c r="J53" s="9">
        <f t="shared" si="7"/>
        <v>43</v>
      </c>
      <c r="K53" s="9">
        <f t="shared" si="4"/>
        <v>8.162962353864707E-2</v>
      </c>
      <c r="L53" s="9">
        <f t="shared" si="5"/>
        <v>0.11111488704070534</v>
      </c>
    </row>
    <row r="54" spans="1:12">
      <c r="A54" s="9">
        <v>44</v>
      </c>
      <c r="B54" s="9">
        <v>3.323808901438375E-2</v>
      </c>
      <c r="C54" s="9">
        <f t="shared" si="0"/>
        <v>0.96676191098561626</v>
      </c>
      <c r="D54" s="9">
        <f t="shared" si="6"/>
        <v>44</v>
      </c>
      <c r="E54" s="9">
        <f t="shared" si="8"/>
        <v>0.19335557697287534</v>
      </c>
      <c r="F54" s="9">
        <f t="shared" si="1"/>
        <v>7.2650074349098481E-2</v>
      </c>
      <c r="G54" s="9">
        <f t="shared" si="2"/>
        <v>6.4267698788519597E-3</v>
      </c>
      <c r="H54" s="9">
        <f t="shared" si="3"/>
        <v>3.4974033798328623E-3</v>
      </c>
      <c r="J54" s="9">
        <f t="shared" si="7"/>
        <v>44</v>
      </c>
      <c r="K54" s="9">
        <f t="shared" si="4"/>
        <v>7.7009078810044401E-2</v>
      </c>
      <c r="L54" s="9">
        <f t="shared" si="5"/>
        <v>0.10108257559395671</v>
      </c>
    </row>
    <row r="55" spans="1:12">
      <c r="A55" s="9">
        <v>45</v>
      </c>
      <c r="B55" s="9">
        <v>3.3898747785340397E-2</v>
      </c>
      <c r="C55" s="9">
        <f t="shared" si="0"/>
        <v>0.96610125221465959</v>
      </c>
      <c r="D55" s="9">
        <f t="shared" si="6"/>
        <v>45</v>
      </c>
      <c r="E55" s="9">
        <f t="shared" si="8"/>
        <v>0.18692880709402337</v>
      </c>
      <c r="F55" s="9">
        <f t="shared" si="1"/>
        <v>6.8537805989715539E-2</v>
      </c>
      <c r="G55" s="9">
        <f t="shared" si="2"/>
        <v>6.3366524854948474E-3</v>
      </c>
      <c r="H55" s="9">
        <f t="shared" si="3"/>
        <v>3.2717775701788326E-3</v>
      </c>
      <c r="J55" s="9">
        <f t="shared" si="7"/>
        <v>45</v>
      </c>
      <c r="K55" s="9">
        <f t="shared" si="4"/>
        <v>7.2650074349098481E-2</v>
      </c>
      <c r="L55" s="9">
        <f t="shared" si="5"/>
        <v>9.1863516991824379E-2</v>
      </c>
    </row>
    <row r="56" spans="1:12">
      <c r="A56" s="9">
        <v>46</v>
      </c>
      <c r="B56" s="9">
        <v>3.4621288336352612E-2</v>
      </c>
      <c r="C56" s="9">
        <f t="shared" si="0"/>
        <v>0.96537871166364742</v>
      </c>
      <c r="D56" s="9">
        <f t="shared" si="6"/>
        <v>46</v>
      </c>
      <c r="E56" s="9">
        <f t="shared" si="8"/>
        <v>0.18059215460852854</v>
      </c>
      <c r="F56" s="9">
        <f t="shared" si="1"/>
        <v>6.4658307537467472E-2</v>
      </c>
      <c r="G56" s="9">
        <f t="shared" si="2"/>
        <v>6.2523330559850366E-3</v>
      </c>
      <c r="H56" s="9">
        <f t="shared" si="3"/>
        <v>3.0638167882210974E-3</v>
      </c>
      <c r="J56" s="9">
        <f t="shared" si="7"/>
        <v>46</v>
      </c>
      <c r="K56" s="9">
        <f t="shared" si="4"/>
        <v>6.8537805989715539E-2</v>
      </c>
      <c r="L56" s="9">
        <f t="shared" si="5"/>
        <v>8.3391917705127175E-2</v>
      </c>
    </row>
    <row r="57" spans="1:12">
      <c r="A57" s="9">
        <v>47</v>
      </c>
      <c r="B57" s="9">
        <v>3.5435850586691346E-2</v>
      </c>
      <c r="C57" s="9">
        <f t="shared" si="0"/>
        <v>0.9645641494133087</v>
      </c>
      <c r="D57" s="9">
        <f t="shared" si="6"/>
        <v>47</v>
      </c>
      <c r="E57" s="9">
        <f t="shared" si="8"/>
        <v>0.17433982155254352</v>
      </c>
      <c r="F57" s="9">
        <f t="shared" si="1"/>
        <v>6.0998403337233463E-2</v>
      </c>
      <c r="G57" s="9">
        <f t="shared" si="2"/>
        <v>6.1778798678463641E-3</v>
      </c>
      <c r="H57" s="9">
        <f t="shared" si="3"/>
        <v>2.8719679985184047E-3</v>
      </c>
      <c r="J57" s="9">
        <f t="shared" si="7"/>
        <v>47</v>
      </c>
      <c r="K57" s="9">
        <f t="shared" si="4"/>
        <v>6.4658307537467472E-2</v>
      </c>
      <c r="L57" s="9">
        <f t="shared" si="5"/>
        <v>7.5607803688313963E-2</v>
      </c>
    </row>
    <row r="58" spans="1:12">
      <c r="A58" s="9">
        <v>48</v>
      </c>
      <c r="B58" s="9">
        <v>3.6390068966627165E-2</v>
      </c>
      <c r="C58" s="9">
        <f t="shared" si="0"/>
        <v>0.96360993103337278</v>
      </c>
      <c r="D58" s="9">
        <f t="shared" si="6"/>
        <v>48</v>
      </c>
      <c r="E58" s="9">
        <f t="shared" si="8"/>
        <v>0.16816194168469717</v>
      </c>
      <c r="F58" s="9">
        <f t="shared" si="1"/>
        <v>5.7545663525691938E-2</v>
      </c>
      <c r="G58" s="9">
        <f t="shared" si="2"/>
        <v>6.1194246554680653E-3</v>
      </c>
      <c r="H58" s="9">
        <f t="shared" si="3"/>
        <v>2.6945261718972122E-3</v>
      </c>
      <c r="J58" s="9">
        <f t="shared" si="7"/>
        <v>48</v>
      </c>
      <c r="K58" s="9">
        <f t="shared" si="4"/>
        <v>6.0998403337233463E-2</v>
      </c>
      <c r="L58" s="9">
        <f t="shared" si="5"/>
        <v>6.8456148688570251E-2</v>
      </c>
    </row>
    <row r="59" spans="1:12">
      <c r="A59" s="9">
        <v>49</v>
      </c>
      <c r="B59" s="9">
        <v>3.751567028796976E-2</v>
      </c>
      <c r="C59" s="9">
        <f t="shared" si="0"/>
        <v>0.96248432971203024</v>
      </c>
      <c r="D59" s="9">
        <f t="shared" si="6"/>
        <v>49</v>
      </c>
      <c r="E59" s="9">
        <f t="shared" si="8"/>
        <v>0.16204251702922909</v>
      </c>
      <c r="F59" s="9">
        <f t="shared" si="1"/>
        <v>5.42883618166905E-2</v>
      </c>
      <c r="G59" s="9">
        <f t="shared" si="2"/>
        <v>6.079133641501284E-3</v>
      </c>
      <c r="H59" s="9">
        <f t="shared" si="3"/>
        <v>2.5295406143141029E-3</v>
      </c>
      <c r="J59" s="9">
        <f t="shared" si="7"/>
        <v>49</v>
      </c>
      <c r="K59" s="9">
        <f t="shared" si="4"/>
        <v>5.7545663525691938E-2</v>
      </c>
      <c r="L59" s="9">
        <f t="shared" si="5"/>
        <v>6.1886746175810546E-2</v>
      </c>
    </row>
    <row r="60" spans="1:12">
      <c r="A60" s="9">
        <v>50</v>
      </c>
      <c r="B60" s="9">
        <v>3.8842550821830961E-2</v>
      </c>
      <c r="C60" s="9">
        <f t="shared" si="0"/>
        <v>0.96115744917816903</v>
      </c>
      <c r="D60" s="9">
        <f t="shared" si="6"/>
        <v>50</v>
      </c>
      <c r="E60" s="9">
        <f t="shared" si="8"/>
        <v>0.15596338338772781</v>
      </c>
      <c r="F60" s="9">
        <f t="shared" si="1"/>
        <v>5.1215435676123106E-2</v>
      </c>
      <c r="G60" s="9">
        <f t="shared" si="2"/>
        <v>6.058015645582524E-3</v>
      </c>
      <c r="H60" s="9">
        <f t="shared" si="3"/>
        <v>2.3750718229674315E-3</v>
      </c>
      <c r="J60" s="9">
        <f t="shared" si="7"/>
        <v>50</v>
      </c>
      <c r="K60" s="9">
        <f t="shared" si="4"/>
        <v>5.42883618166905E-2</v>
      </c>
      <c r="L60" s="9">
        <f t="shared" si="5"/>
        <v>5.5854182193054325E-2</v>
      </c>
    </row>
    <row r="61" spans="1:12">
      <c r="A61" s="9">
        <v>51</v>
      </c>
      <c r="B61" s="9">
        <v>4.0258419111611855E-2</v>
      </c>
      <c r="C61" s="9">
        <f t="shared" si="0"/>
        <v>0.95974158088838812</v>
      </c>
      <c r="D61" s="9">
        <f t="shared" si="6"/>
        <v>51</v>
      </c>
      <c r="E61" s="9">
        <f t="shared" si="8"/>
        <v>0.14990536774214527</v>
      </c>
      <c r="F61" s="9">
        <f t="shared" si="1"/>
        <v>4.8316448751059525E-2</v>
      </c>
      <c r="G61" s="9">
        <f t="shared" si="2"/>
        <v>6.034953121643585E-3</v>
      </c>
      <c r="H61" s="9">
        <f t="shared" si="3"/>
        <v>2.2292861388772001E-3</v>
      </c>
      <c r="J61" s="9">
        <f t="shared" si="7"/>
        <v>51</v>
      </c>
      <c r="K61" s="9">
        <f t="shared" si="4"/>
        <v>5.1215435676123106E-2</v>
      </c>
      <c r="L61" s="9">
        <f t="shared" si="5"/>
        <v>5.0317552887461175E-2</v>
      </c>
    </row>
    <row r="62" spans="1:12">
      <c r="A62" s="9">
        <v>52</v>
      </c>
      <c r="B62" s="9">
        <v>4.1770335747475781E-2</v>
      </c>
      <c r="C62" s="9">
        <f t="shared" si="0"/>
        <v>0.9582296642525242</v>
      </c>
      <c r="D62" s="9">
        <f t="shared" si="6"/>
        <v>52</v>
      </c>
      <c r="E62" s="9">
        <f t="shared" si="8"/>
        <v>0.14387041462050168</v>
      </c>
      <c r="F62" s="9">
        <f t="shared" si="1"/>
        <v>4.5581555425527859E-2</v>
      </c>
      <c r="G62" s="9">
        <f t="shared" si="2"/>
        <v>6.0095155228269033E-3</v>
      </c>
      <c r="H62" s="9">
        <f t="shared" si="3"/>
        <v>2.0915345088213908E-3</v>
      </c>
      <c r="J62" s="9">
        <f t="shared" si="7"/>
        <v>52</v>
      </c>
      <c r="K62" s="9">
        <f t="shared" si="4"/>
        <v>4.8316448751059525E-2</v>
      </c>
      <c r="L62" s="9">
        <f t="shared" si="5"/>
        <v>4.5240103377595597E-2</v>
      </c>
    </row>
    <row r="63" spans="1:12">
      <c r="A63" s="9">
        <v>53</v>
      </c>
      <c r="B63" s="9">
        <v>4.3376367794180117E-2</v>
      </c>
      <c r="C63" s="9">
        <f t="shared" si="0"/>
        <v>0.95662363220581992</v>
      </c>
      <c r="D63" s="9">
        <f t="shared" si="6"/>
        <v>53</v>
      </c>
      <c r="E63" s="9">
        <f t="shared" si="8"/>
        <v>0.13786089909767477</v>
      </c>
      <c r="F63" s="9">
        <f t="shared" si="1"/>
        <v>4.300146738257344E-2</v>
      </c>
      <c r="G63" s="9">
        <f t="shared" si="2"/>
        <v>5.9799050636970942E-3</v>
      </c>
      <c r="H63" s="9">
        <f t="shared" si="3"/>
        <v>1.961198110163132E-3</v>
      </c>
      <c r="J63" s="9">
        <f t="shared" si="7"/>
        <v>53</v>
      </c>
      <c r="K63" s="9">
        <f t="shared" si="4"/>
        <v>4.5581555425527859E-2</v>
      </c>
      <c r="L63" s="9">
        <f t="shared" si="5"/>
        <v>4.0587808300231058E-2</v>
      </c>
    </row>
    <row r="64" spans="1:12">
      <c r="A64" s="9">
        <v>54</v>
      </c>
      <c r="B64" s="9">
        <v>4.5098365457516471E-2</v>
      </c>
      <c r="C64" s="9">
        <f t="shared" si="0"/>
        <v>0.95490163454248356</v>
      </c>
      <c r="D64" s="9">
        <f t="shared" si="6"/>
        <v>54</v>
      </c>
      <c r="E64" s="9">
        <f t="shared" si="8"/>
        <v>0.13188099403397768</v>
      </c>
      <c r="F64" s="9">
        <f t="shared" si="1"/>
        <v>4.0567422059031535E-2</v>
      </c>
      <c r="G64" s="9">
        <f t="shared" si="2"/>
        <v>5.9476172658448753E-3</v>
      </c>
      <c r="H64" s="9">
        <f t="shared" si="3"/>
        <v>1.8377471242653556E-3</v>
      </c>
      <c r="J64" s="9">
        <f t="shared" si="7"/>
        <v>54</v>
      </c>
      <c r="K64" s="9">
        <f t="shared" si="4"/>
        <v>4.300146738257344E-2</v>
      </c>
      <c r="L64" s="9">
        <f t="shared" si="5"/>
        <v>3.6329187078734088E-2</v>
      </c>
    </row>
    <row r="65" spans="1:12">
      <c r="A65" s="9">
        <v>55</v>
      </c>
      <c r="B65" s="9">
        <v>4.6962143759959579E-2</v>
      </c>
      <c r="C65" s="9">
        <f t="shared" si="0"/>
        <v>0.95303785624004045</v>
      </c>
      <c r="D65" s="9">
        <f t="shared" si="6"/>
        <v>55</v>
      </c>
      <c r="E65" s="9">
        <f t="shared" si="8"/>
        <v>0.12593337676813282</v>
      </c>
      <c r="F65" s="9">
        <f t="shared" si="1"/>
        <v>3.8271152885878811E-2</v>
      </c>
      <c r="G65" s="9">
        <f t="shared" si="2"/>
        <v>5.9141013439622074E-3</v>
      </c>
      <c r="H65" s="9">
        <f t="shared" si="3"/>
        <v>1.7205848900518671E-3</v>
      </c>
      <c r="J65" s="9">
        <f t="shared" si="7"/>
        <v>55</v>
      </c>
      <c r="K65" s="9">
        <f t="shared" si="4"/>
        <v>4.0567422059031535E-2</v>
      </c>
      <c r="L65" s="9">
        <f t="shared" si="5"/>
        <v>3.2435070874540381E-2</v>
      </c>
    </row>
    <row r="66" spans="1:12">
      <c r="A66" s="9">
        <v>56</v>
      </c>
      <c r="B66" s="9">
        <v>4.9019800024433645E-2</v>
      </c>
      <c r="C66" s="9">
        <f t="shared" si="0"/>
        <v>0.95098019997556638</v>
      </c>
      <c r="D66" s="9">
        <f t="shared" si="6"/>
        <v>56</v>
      </c>
      <c r="E66" s="9">
        <f t="shared" si="8"/>
        <v>0.12001927542417062</v>
      </c>
      <c r="F66" s="9">
        <f t="shared" si="1"/>
        <v>3.6104861213093212E-2</v>
      </c>
      <c r="G66" s="9">
        <f t="shared" si="2"/>
        <v>5.8833208803702672E-3</v>
      </c>
      <c r="H66" s="9">
        <f t="shared" si="3"/>
        <v>1.6090634209001773E-3</v>
      </c>
      <c r="J66" s="9">
        <f t="shared" si="7"/>
        <v>56</v>
      </c>
      <c r="K66" s="9">
        <f t="shared" si="4"/>
        <v>3.8271152885878811E-2</v>
      </c>
      <c r="L66" s="9">
        <f t="shared" si="5"/>
        <v>2.8878538576495666E-2</v>
      </c>
    </row>
    <row r="67" spans="1:12">
      <c r="A67" s="9">
        <v>57</v>
      </c>
      <c r="B67" s="9">
        <v>5.1290938464918452E-2</v>
      </c>
      <c r="C67" s="9">
        <f t="shared" si="0"/>
        <v>0.9487090615350815</v>
      </c>
      <c r="D67" s="9">
        <f t="shared" si="6"/>
        <v>57</v>
      </c>
      <c r="E67" s="9">
        <f t="shared" si="8"/>
        <v>0.11413595454380036</v>
      </c>
      <c r="F67" s="9">
        <f t="shared" si="1"/>
        <v>3.4061189823672837E-2</v>
      </c>
      <c r="G67" s="9">
        <f t="shared" si="2"/>
        <v>5.8541402211407939E-3</v>
      </c>
      <c r="H67" s="9">
        <f t="shared" si="3"/>
        <v>1.5024389600762902E-3</v>
      </c>
      <c r="J67" s="9">
        <f t="shared" si="7"/>
        <v>57</v>
      </c>
      <c r="K67" s="9">
        <f t="shared" si="4"/>
        <v>3.6104861213093212E-2</v>
      </c>
      <c r="L67" s="9">
        <f t="shared" si="5"/>
        <v>2.5634840896548557E-2</v>
      </c>
    </row>
    <row r="68" spans="1:12">
      <c r="A68" s="9">
        <v>58</v>
      </c>
      <c r="B68" s="9">
        <v>5.3790478420900782E-2</v>
      </c>
      <c r="C68" s="9">
        <f t="shared" si="0"/>
        <v>0.94620952157909921</v>
      </c>
      <c r="D68" s="9">
        <f t="shared" si="6"/>
        <v>58</v>
      </c>
      <c r="E68" s="9">
        <f t="shared" si="8"/>
        <v>0.10828181432265957</v>
      </c>
      <c r="F68" s="9">
        <f t="shared" si="1"/>
        <v>3.2133197946861168E-2</v>
      </c>
      <c r="G68" s="9">
        <f t="shared" si="2"/>
        <v>5.8245305966990049E-3</v>
      </c>
      <c r="H68" s="9">
        <f t="shared" si="3"/>
        <v>1.4000926335859195E-3</v>
      </c>
      <c r="J68" s="9">
        <f t="shared" si="7"/>
        <v>58</v>
      </c>
      <c r="K68" s="9">
        <f t="shared" si="4"/>
        <v>3.4061189823672837E-2</v>
      </c>
      <c r="L68" s="9">
        <f t="shared" si="5"/>
        <v>2.2681373206478953E-2</v>
      </c>
    </row>
    <row r="69" spans="1:12">
      <c r="A69" s="9">
        <v>59</v>
      </c>
      <c r="B69" s="9">
        <v>5.6523397193668182E-2</v>
      </c>
      <c r="C69" s="9">
        <f t="shared" si="0"/>
        <v>0.94347660280633183</v>
      </c>
      <c r="D69" s="9">
        <f t="shared" si="6"/>
        <v>59</v>
      </c>
      <c r="E69" s="9">
        <f t="shared" si="8"/>
        <v>0.10245728372596057</v>
      </c>
      <c r="F69" s="9">
        <f t="shared" si="1"/>
        <v>3.0314337685718073E-2</v>
      </c>
      <c r="G69" s="9">
        <f t="shared" si="2"/>
        <v>5.7912337434268242E-3</v>
      </c>
      <c r="H69" s="9">
        <f t="shared" si="3"/>
        <v>1.3015398788991741E-3</v>
      </c>
      <c r="J69" s="9">
        <f t="shared" si="7"/>
        <v>59</v>
      </c>
      <c r="K69" s="9">
        <f t="shared" si="4"/>
        <v>3.2133197946861168E-2</v>
      </c>
      <c r="L69" s="9">
        <f t="shared" si="5"/>
        <v>1.9997429259318751E-2</v>
      </c>
    </row>
    <row r="70" spans="1:12">
      <c r="A70" s="9">
        <v>60</v>
      </c>
      <c r="B70" s="9">
        <v>5.9496610270973693E-2</v>
      </c>
      <c r="C70" s="9">
        <f t="shared" si="0"/>
        <v>0.94050338972902625</v>
      </c>
      <c r="D70" s="9">
        <f t="shared" si="6"/>
        <v>60</v>
      </c>
      <c r="E70" s="9">
        <f t="shared" si="8"/>
        <v>9.6666049982533739E-2</v>
      </c>
      <c r="F70" s="9">
        <f t="shared" si="1"/>
        <v>2.8598431778979316E-2</v>
      </c>
      <c r="G70" s="9">
        <f t="shared" si="2"/>
        <v>5.7513023022452729E-3</v>
      </c>
      <c r="H70" s="9">
        <f t="shared" si="3"/>
        <v>1.2064359075559465E-3</v>
      </c>
      <c r="J70" s="9">
        <f t="shared" si="7"/>
        <v>60</v>
      </c>
      <c r="K70" s="9">
        <f t="shared" si="4"/>
        <v>3.0314337685718073E-2</v>
      </c>
      <c r="L70" s="9">
        <f t="shared" si="5"/>
        <v>1.7563959422344923E-2</v>
      </c>
    </row>
    <row r="71" spans="1:12">
      <c r="A71" s="9">
        <v>61</v>
      </c>
      <c r="B71" s="9">
        <v>6.2717238769400357E-2</v>
      </c>
      <c r="C71" s="9">
        <f t="shared" si="0"/>
        <v>0.93728276123059961</v>
      </c>
      <c r="D71" s="9">
        <f t="shared" si="6"/>
        <v>61</v>
      </c>
      <c r="E71" s="9">
        <f t="shared" si="8"/>
        <v>9.0914747680288455E-2</v>
      </c>
      <c r="F71" s="9">
        <f t="shared" si="1"/>
        <v>2.6979652621678594E-2</v>
      </c>
      <c r="G71" s="9">
        <f t="shared" si="2"/>
        <v>5.7019219379244382E-3</v>
      </c>
      <c r="H71" s="9">
        <f t="shared" si="3"/>
        <v>1.1145149232251767E-3</v>
      </c>
      <c r="J71" s="9">
        <f t="shared" si="7"/>
        <v>61</v>
      </c>
      <c r="K71" s="9">
        <f t="shared" si="4"/>
        <v>2.8598431778979316E-2</v>
      </c>
      <c r="L71" s="9">
        <f t="shared" si="5"/>
        <v>1.5363337132392092E-2</v>
      </c>
    </row>
    <row r="72" spans="1:12">
      <c r="A72" s="9">
        <v>62</v>
      </c>
      <c r="B72" s="9">
        <v>6.6203150414030826E-2</v>
      </c>
      <c r="C72" s="9">
        <f t="shared" si="0"/>
        <v>0.9337968495859692</v>
      </c>
      <c r="D72" s="9">
        <f t="shared" si="6"/>
        <v>62</v>
      </c>
      <c r="E72" s="9">
        <f t="shared" si="8"/>
        <v>8.521282574236401E-2</v>
      </c>
      <c r="F72" s="9">
        <f t="shared" si="1"/>
        <v>2.5452502473281687E-2</v>
      </c>
      <c r="G72" s="9">
        <f t="shared" si="2"/>
        <v>5.6413575198263222E-3</v>
      </c>
      <c r="H72" s="9">
        <f t="shared" si="3"/>
        <v>1.0256611721697504E-3</v>
      </c>
      <c r="J72" s="9">
        <f t="shared" si="7"/>
        <v>62</v>
      </c>
      <c r="K72" s="9">
        <f t="shared" si="4"/>
        <v>2.6979652621678594E-2</v>
      </c>
      <c r="L72" s="9">
        <f t="shared" si="5"/>
        <v>1.3379199352616417E-2</v>
      </c>
    </row>
    <row r="73" spans="1:12">
      <c r="A73" s="9">
        <v>63</v>
      </c>
      <c r="B73" s="9">
        <v>6.9972754375223642E-2</v>
      </c>
      <c r="C73" s="9">
        <f t="shared" si="0"/>
        <v>0.93002724562477634</v>
      </c>
      <c r="D73" s="9">
        <f t="shared" si="6"/>
        <v>63</v>
      </c>
      <c r="E73" s="9">
        <f t="shared" si="8"/>
        <v>7.9571468222537689E-2</v>
      </c>
      <c r="F73" s="9">
        <f t="shared" si="1"/>
        <v>2.4011794786114798E-2</v>
      </c>
      <c r="G73" s="9">
        <f t="shared" si="2"/>
        <v>5.5678348012115431E-3</v>
      </c>
      <c r="H73" s="9">
        <f t="shared" si="3"/>
        <v>9.3984741120770932E-4</v>
      </c>
      <c r="J73" s="9">
        <f t="shared" si="7"/>
        <v>63</v>
      </c>
      <c r="K73" s="9">
        <f t="shared" si="4"/>
        <v>2.5452502473281687E-2</v>
      </c>
      <c r="L73" s="9">
        <f t="shared" si="5"/>
        <v>1.1596225009543848E-2</v>
      </c>
    </row>
    <row r="74" spans="1:12">
      <c r="A74" s="9">
        <v>64</v>
      </c>
      <c r="B74" s="9">
        <v>7.4038975112729097E-2</v>
      </c>
      <c r="C74" s="9">
        <f t="shared" si="0"/>
        <v>0.92596102488727094</v>
      </c>
      <c r="D74" s="9">
        <f t="shared" si="6"/>
        <v>64</v>
      </c>
      <c r="E74" s="9">
        <f t="shared" si="8"/>
        <v>7.400363342132614E-2</v>
      </c>
      <c r="F74" s="9">
        <f t="shared" si="1"/>
        <v>2.2652636590674336E-2</v>
      </c>
      <c r="G74" s="9">
        <f t="shared" si="2"/>
        <v>5.4791531731330934E-3</v>
      </c>
      <c r="H74" s="9">
        <f t="shared" si="3"/>
        <v>8.5716931618063828E-4</v>
      </c>
      <c r="J74" s="9">
        <f t="shared" si="7"/>
        <v>64</v>
      </c>
      <c r="K74" s="9">
        <f t="shared" si="4"/>
        <v>2.4011794786114798E-2</v>
      </c>
      <c r="L74" s="9">
        <f t="shared" si="5"/>
        <v>9.9999875034562976E-3</v>
      </c>
    </row>
    <row r="75" spans="1:12">
      <c r="A75" s="9">
        <v>65</v>
      </c>
      <c r="B75" s="9">
        <v>7.8406372879731817E-2</v>
      </c>
      <c r="C75" s="9">
        <f t="shared" ref="C75:C138" si="9">1-B75</f>
        <v>0.92159362712026816</v>
      </c>
      <c r="D75" s="9">
        <f t="shared" si="6"/>
        <v>65</v>
      </c>
      <c r="E75" s="9">
        <f t="shared" si="8"/>
        <v>6.8524480248193048E-2</v>
      </c>
      <c r="F75" s="9">
        <f t="shared" ref="F75:F138" si="10">$B$7^(D75+1)</f>
        <v>2.1370411877994652E-2</v>
      </c>
      <c r="G75" s="9">
        <f t="shared" ref="G75:G138" si="11">E75*B75</f>
        <v>5.372755949729642E-3</v>
      </c>
      <c r="H75" s="9">
        <f t="shared" ref="H75:H138" si="12">SUMPRODUCT(F75:F84,G75:G84)</f>
        <v>7.7776822404356655E-4</v>
      </c>
      <c r="J75" s="9">
        <f t="shared" si="7"/>
        <v>65</v>
      </c>
      <c r="K75" s="9">
        <f t="shared" ref="K75:K138" si="13">$B$7^J75</f>
        <v>2.2652636590674336E-2</v>
      </c>
      <c r="L75" s="9">
        <f t="shared" ref="L75:L138" si="14">SUMPRODUCT(K75:K84,E75:E84)</f>
        <v>8.5767811587781316E-3</v>
      </c>
    </row>
    <row r="76" spans="1:12">
      <c r="A76" s="9">
        <v>66</v>
      </c>
      <c r="B76" s="9">
        <v>8.3092281128315001E-2</v>
      </c>
      <c r="C76" s="9">
        <f t="shared" si="9"/>
        <v>0.91690771887168498</v>
      </c>
      <c r="D76" s="9">
        <f t="shared" ref="D76:D139" si="15">D75+1</f>
        <v>66</v>
      </c>
      <c r="E76" s="9">
        <f t="shared" si="8"/>
        <v>6.3151724298463399E-2</v>
      </c>
      <c r="F76" s="9">
        <f t="shared" si="10"/>
        <v>2.0160765922636461E-2</v>
      </c>
      <c r="G76" s="9">
        <f t="shared" si="11"/>
        <v>5.2474208291457625E-3</v>
      </c>
      <c r="H76" s="9">
        <f t="shared" si="12"/>
        <v>7.0178603900936717E-4</v>
      </c>
      <c r="J76" s="9">
        <f t="shared" ref="J76:J139" si="16">J75+1</f>
        <v>66</v>
      </c>
      <c r="K76" s="9">
        <f t="shared" si="13"/>
        <v>2.1370411877994652E-2</v>
      </c>
      <c r="L76" s="9">
        <f t="shared" si="14"/>
        <v>7.3135347559358001E-3</v>
      </c>
    </row>
    <row r="77" spans="1:12">
      <c r="A77" s="9">
        <v>67</v>
      </c>
      <c r="B77" s="9">
        <v>8.8124246373439033E-2</v>
      </c>
      <c r="C77" s="9">
        <f t="shared" si="9"/>
        <v>0.91187575362656093</v>
      </c>
      <c r="D77" s="9">
        <f t="shared" si="15"/>
        <v>67</v>
      </c>
      <c r="E77" s="9">
        <f t="shared" si="8"/>
        <v>5.7904303469317638E-2</v>
      </c>
      <c r="F77" s="9">
        <f t="shared" si="10"/>
        <v>1.9019590493053264E-2</v>
      </c>
      <c r="G77" s="9">
        <f t="shared" si="11"/>
        <v>5.1027731050125279E-3</v>
      </c>
      <c r="H77" s="9">
        <f t="shared" si="12"/>
        <v>6.2925530571350259E-4</v>
      </c>
      <c r="J77" s="9">
        <f t="shared" si="16"/>
        <v>67</v>
      </c>
      <c r="K77" s="9">
        <f t="shared" si="13"/>
        <v>2.0160765922636461E-2</v>
      </c>
      <c r="L77" s="9">
        <f t="shared" si="14"/>
        <v>6.1977750514961042E-3</v>
      </c>
    </row>
    <row r="78" spans="1:12">
      <c r="A78" s="9">
        <v>68</v>
      </c>
      <c r="B78" s="9">
        <v>9.3525776580464251E-2</v>
      </c>
      <c r="C78" s="9">
        <f t="shared" si="9"/>
        <v>0.90647422341953576</v>
      </c>
      <c r="D78" s="9">
        <f t="shared" si="15"/>
        <v>68</v>
      </c>
      <c r="E78" s="9">
        <f t="shared" ref="E78:E140" si="17">E77*C77</f>
        <v>5.2801530364305106E-2</v>
      </c>
      <c r="F78" s="9">
        <f t="shared" si="10"/>
        <v>1.7943009899106851E-2</v>
      </c>
      <c r="G78" s="9">
        <f t="shared" si="11"/>
        <v>4.9383041319585987E-3</v>
      </c>
      <c r="H78" s="9">
        <f t="shared" si="12"/>
        <v>5.602607509007045E-4</v>
      </c>
      <c r="J78" s="9">
        <f t="shared" si="16"/>
        <v>68</v>
      </c>
      <c r="K78" s="9">
        <f t="shared" si="13"/>
        <v>1.9019590493053264E-2</v>
      </c>
      <c r="L78" s="9">
        <f t="shared" si="14"/>
        <v>5.2177022900375394E-3</v>
      </c>
    </row>
    <row r="79" spans="1:12">
      <c r="A79" s="9">
        <v>69</v>
      </c>
      <c r="B79" s="9">
        <v>9.930091247235924E-2</v>
      </c>
      <c r="C79" s="9">
        <f t="shared" si="9"/>
        <v>0.90069908752764072</v>
      </c>
      <c r="D79" s="9">
        <f t="shared" si="15"/>
        <v>69</v>
      </c>
      <c r="E79" s="9">
        <f t="shared" si="17"/>
        <v>4.7863226232346512E-2</v>
      </c>
      <c r="F79" s="9">
        <f t="shared" si="10"/>
        <v>1.6927367829346084E-2</v>
      </c>
      <c r="G79" s="9">
        <f t="shared" si="11"/>
        <v>4.7528620387429698E-3</v>
      </c>
      <c r="H79" s="9">
        <f t="shared" si="12"/>
        <v>4.9496069821850007E-4</v>
      </c>
      <c r="J79" s="9">
        <f t="shared" si="16"/>
        <v>69</v>
      </c>
      <c r="K79" s="9">
        <f t="shared" si="13"/>
        <v>1.7943009899106851E-2</v>
      </c>
      <c r="L79" s="9">
        <f t="shared" si="14"/>
        <v>4.3620999000781062E-3</v>
      </c>
    </row>
    <row r="80" spans="1:12">
      <c r="A80" s="9">
        <v>70</v>
      </c>
      <c r="B80" s="9">
        <v>0.10539390825484284</v>
      </c>
      <c r="C80" s="9">
        <f t="shared" si="9"/>
        <v>0.89460609174515715</v>
      </c>
      <c r="D80" s="9">
        <f t="shared" si="15"/>
        <v>70</v>
      </c>
      <c r="E80" s="9">
        <f t="shared" si="17"/>
        <v>4.3110364193603541E-2</v>
      </c>
      <c r="F80" s="9">
        <f t="shared" si="10"/>
        <v>1.5969214933345358E-2</v>
      </c>
      <c r="G80" s="9">
        <f t="shared" si="11"/>
        <v>4.5435697686535131E-3</v>
      </c>
      <c r="H80" s="9">
        <f t="shared" si="12"/>
        <v>4.3361006942553966E-4</v>
      </c>
      <c r="J80" s="9">
        <f t="shared" si="16"/>
        <v>70</v>
      </c>
      <c r="K80" s="9">
        <f t="shared" si="13"/>
        <v>1.6927367829346084E-2</v>
      </c>
      <c r="L80" s="9">
        <f t="shared" si="14"/>
        <v>3.6202278867608442E-3</v>
      </c>
    </row>
    <row r="81" spans="1:12">
      <c r="A81" s="9">
        <v>71</v>
      </c>
      <c r="B81" s="9">
        <v>0.11184141319571428</v>
      </c>
      <c r="C81" s="9">
        <f t="shared" si="9"/>
        <v>0.88815858680428572</v>
      </c>
      <c r="D81" s="9">
        <f t="shared" si="15"/>
        <v>71</v>
      </c>
      <c r="E81" s="9">
        <f t="shared" si="17"/>
        <v>3.8566794424950028E-2</v>
      </c>
      <c r="F81" s="9">
        <f t="shared" si="10"/>
        <v>1.5065297106929582E-2</v>
      </c>
      <c r="G81" s="9">
        <f t="shared" si="11"/>
        <v>4.3133647909150063E-3</v>
      </c>
      <c r="H81" s="9">
        <f t="shared" si="12"/>
        <v>3.763591038380884E-4</v>
      </c>
      <c r="J81" s="9">
        <f t="shared" si="16"/>
        <v>71</v>
      </c>
      <c r="K81" s="9">
        <f t="shared" si="13"/>
        <v>1.5969214933345358E-2</v>
      </c>
      <c r="L81" s="9">
        <f t="shared" si="14"/>
        <v>2.9816992577073316E-3</v>
      </c>
    </row>
    <row r="82" spans="1:12">
      <c r="A82" s="9">
        <v>72</v>
      </c>
      <c r="B82" s="9">
        <v>0.11867201326452505</v>
      </c>
      <c r="C82" s="9">
        <f t="shared" si="9"/>
        <v>0.88132798673547497</v>
      </c>
      <c r="D82" s="9">
        <f t="shared" si="15"/>
        <v>72</v>
      </c>
      <c r="E82" s="9">
        <f t="shared" si="17"/>
        <v>3.4253429634035021E-2</v>
      </c>
      <c r="F82" s="9">
        <f t="shared" si="10"/>
        <v>1.4212544440499604E-2</v>
      </c>
      <c r="G82" s="9">
        <f t="shared" si="11"/>
        <v>4.0649234558856797E-3</v>
      </c>
      <c r="H82" s="9">
        <f t="shared" si="12"/>
        <v>3.2386500795385904E-4</v>
      </c>
      <c r="J82" s="9">
        <f t="shared" si="16"/>
        <v>72</v>
      </c>
      <c r="K82" s="9">
        <f t="shared" si="13"/>
        <v>1.5065297106929582E-2</v>
      </c>
      <c r="L82" s="9">
        <f t="shared" si="14"/>
        <v>2.4365647241876959E-3</v>
      </c>
    </row>
    <row r="83" spans="1:12">
      <c r="A83" s="9">
        <v>73</v>
      </c>
      <c r="B83" s="9">
        <v>0.12603625901236748</v>
      </c>
      <c r="C83" s="9">
        <f t="shared" si="9"/>
        <v>0.87396374098763252</v>
      </c>
      <c r="D83" s="9">
        <f t="shared" si="15"/>
        <v>73</v>
      </c>
      <c r="E83" s="9">
        <f t="shared" si="17"/>
        <v>3.0188506178149343E-2</v>
      </c>
      <c r="F83" s="9">
        <f t="shared" si="10"/>
        <v>1.3408060792924155E-2</v>
      </c>
      <c r="G83" s="9">
        <f t="shared" si="11"/>
        <v>3.8048463838656864E-3</v>
      </c>
      <c r="H83" s="9">
        <f t="shared" si="12"/>
        <v>2.7615997757409741E-4</v>
      </c>
      <c r="J83" s="9">
        <f t="shared" si="16"/>
        <v>73</v>
      </c>
      <c r="K83" s="9">
        <f t="shared" si="13"/>
        <v>1.4212544440499604E-2</v>
      </c>
      <c r="L83" s="9">
        <f t="shared" si="14"/>
        <v>1.9747809582609482E-3</v>
      </c>
    </row>
    <row r="84" spans="1:12">
      <c r="A84" s="9">
        <v>74</v>
      </c>
      <c r="B84" s="9">
        <v>0.13398910595697189</v>
      </c>
      <c r="C84" s="9">
        <f t="shared" si="9"/>
        <v>0.86601089404302811</v>
      </c>
      <c r="D84" s="9">
        <f t="shared" si="15"/>
        <v>74</v>
      </c>
      <c r="E84" s="9">
        <f t="shared" si="17"/>
        <v>2.6383659794283656E-2</v>
      </c>
      <c r="F84" s="9">
        <f t="shared" si="10"/>
        <v>1.2649113955588823E-2</v>
      </c>
      <c r="G84" s="9">
        <f t="shared" si="11"/>
        <v>3.5351229877089718E-3</v>
      </c>
      <c r="H84" s="9">
        <f t="shared" si="12"/>
        <v>2.3315959433741368E-4</v>
      </c>
      <c r="J84" s="9">
        <f t="shared" si="16"/>
        <v>74</v>
      </c>
      <c r="K84" s="9">
        <f t="shared" si="13"/>
        <v>1.3408060792924155E-2</v>
      </c>
      <c r="L84" s="9">
        <f t="shared" si="14"/>
        <v>1.5868409264456647E-3</v>
      </c>
    </row>
    <row r="85" spans="1:12">
      <c r="A85" s="9">
        <v>75</v>
      </c>
      <c r="B85" s="9">
        <v>0.14243603456150386</v>
      </c>
      <c r="C85" s="9">
        <f t="shared" si="9"/>
        <v>0.85756396543849611</v>
      </c>
      <c r="D85" s="9">
        <f t="shared" si="15"/>
        <v>75</v>
      </c>
      <c r="E85" s="9">
        <f t="shared" si="17"/>
        <v>2.2848536806574685E-2</v>
      </c>
      <c r="F85" s="9">
        <f t="shared" si="10"/>
        <v>1.1933126373197E-2</v>
      </c>
      <c r="G85" s="9">
        <f t="shared" si="11"/>
        <v>3.254454978261065E-3</v>
      </c>
      <c r="H85" s="9">
        <f t="shared" si="12"/>
        <v>1.9474055765391303E-4</v>
      </c>
      <c r="J85" s="9">
        <f t="shared" si="16"/>
        <v>75</v>
      </c>
      <c r="K85" s="9">
        <f t="shared" si="13"/>
        <v>1.2649113955588823E-2</v>
      </c>
      <c r="L85" s="9">
        <f t="shared" si="14"/>
        <v>1.2638601475924583E-3</v>
      </c>
    </row>
    <row r="86" spans="1:12">
      <c r="A86" s="9">
        <v>76</v>
      </c>
      <c r="B86" s="9">
        <v>0.15078765712294701</v>
      </c>
      <c r="C86" s="9">
        <f t="shared" si="9"/>
        <v>0.84921234287705305</v>
      </c>
      <c r="D86" s="9">
        <f t="shared" si="15"/>
        <v>76</v>
      </c>
      <c r="E86" s="9">
        <f t="shared" si="17"/>
        <v>1.9594081828313618E-2</v>
      </c>
      <c r="F86" s="9">
        <f t="shared" si="10"/>
        <v>1.1257666389808491E-2</v>
      </c>
      <c r="G86" s="9">
        <f t="shared" si="11"/>
        <v>2.9545456923667206E-3</v>
      </c>
      <c r="H86" s="9">
        <f t="shared" si="12"/>
        <v>1.6078379765214009E-4</v>
      </c>
      <c r="J86" s="9">
        <f t="shared" si="16"/>
        <v>76</v>
      </c>
      <c r="K86" s="9">
        <f t="shared" si="13"/>
        <v>1.1933126373197E-2</v>
      </c>
      <c r="L86" s="9">
        <f t="shared" si="14"/>
        <v>9.9758033630123629E-4</v>
      </c>
    </row>
    <row r="87" spans="1:12">
      <c r="A87" s="9">
        <v>77</v>
      </c>
      <c r="B87" s="9">
        <v>0.15877222631960131</v>
      </c>
      <c r="C87" s="9">
        <f t="shared" si="9"/>
        <v>0.84122777368039869</v>
      </c>
      <c r="D87" s="9">
        <f t="shared" si="15"/>
        <v>77</v>
      </c>
      <c r="E87" s="9">
        <f t="shared" si="17"/>
        <v>1.6639536135946899E-2</v>
      </c>
      <c r="F87" s="9">
        <f t="shared" si="10"/>
        <v>1.0620439990385366E-2</v>
      </c>
      <c r="G87" s="9">
        <f t="shared" si="11"/>
        <v>2.6418961972297455E-3</v>
      </c>
      <c r="H87" s="9">
        <f t="shared" si="12"/>
        <v>1.3124827391476491E-4</v>
      </c>
      <c r="J87" s="9">
        <f t="shared" si="16"/>
        <v>77</v>
      </c>
      <c r="K87" s="9">
        <f t="shared" si="13"/>
        <v>1.1257666389808491E-2</v>
      </c>
      <c r="L87" s="9">
        <f t="shared" si="14"/>
        <v>7.8032972716034698E-4</v>
      </c>
    </row>
    <row r="88" spans="1:12">
      <c r="A88" s="9">
        <v>78</v>
      </c>
      <c r="B88" s="9">
        <v>0.16619322278521911</v>
      </c>
      <c r="C88" s="9">
        <f t="shared" si="9"/>
        <v>0.83380677721478091</v>
      </c>
      <c r="D88" s="9">
        <f t="shared" si="15"/>
        <v>78</v>
      </c>
      <c r="E88" s="9">
        <f t="shared" si="17"/>
        <v>1.3997639938717154E-2</v>
      </c>
      <c r="F88" s="9">
        <f t="shared" si="10"/>
        <v>1.0019283009797514E-2</v>
      </c>
      <c r="G88" s="9">
        <f t="shared" si="11"/>
        <v>2.3263128928025009E-3</v>
      </c>
      <c r="H88" s="9">
        <f t="shared" si="12"/>
        <v>1.0599241127421416E-4</v>
      </c>
      <c r="J88" s="9">
        <f t="shared" si="16"/>
        <v>78</v>
      </c>
      <c r="K88" s="9">
        <f t="shared" si="13"/>
        <v>1.0620439990385366E-2</v>
      </c>
      <c r="L88" s="9">
        <f t="shared" si="14"/>
        <v>6.0491184604782638E-4</v>
      </c>
    </row>
    <row r="89" spans="1:12">
      <c r="A89" s="9">
        <v>79</v>
      </c>
      <c r="B89" s="9">
        <v>0.1731595132425468</v>
      </c>
      <c r="C89" s="9">
        <f t="shared" si="9"/>
        <v>0.82684048675745325</v>
      </c>
      <c r="D89" s="9">
        <f t="shared" si="15"/>
        <v>79</v>
      </c>
      <c r="E89" s="9">
        <f t="shared" si="17"/>
        <v>1.1671327045914653E-2</v>
      </c>
      <c r="F89" s="9">
        <f t="shared" si="10"/>
        <v>9.4521537828278421E-3</v>
      </c>
      <c r="G89" s="9">
        <f t="shared" si="11"/>
        <v>2.0210013101651528E-3</v>
      </c>
      <c r="H89" s="9">
        <f t="shared" si="12"/>
        <v>8.4759023761554796E-5</v>
      </c>
      <c r="J89" s="9">
        <f t="shared" si="16"/>
        <v>79</v>
      </c>
      <c r="K89" s="9">
        <f t="shared" si="13"/>
        <v>1.0019283009797514E-2</v>
      </c>
      <c r="L89" s="9">
        <f t="shared" si="14"/>
        <v>4.6467914160109366E-4</v>
      </c>
    </row>
    <row r="90" spans="1:12">
      <c r="A90" s="9">
        <v>80</v>
      </c>
      <c r="B90" s="9">
        <v>0.17786998617604083</v>
      </c>
      <c r="C90" s="9">
        <f t="shared" si="9"/>
        <v>0.82213001382395912</v>
      </c>
      <c r="D90" s="9">
        <f t="shared" si="15"/>
        <v>80</v>
      </c>
      <c r="E90" s="9">
        <f t="shared" si="17"/>
        <v>9.6503257357495008E-3</v>
      </c>
      <c r="F90" s="9">
        <f t="shared" si="10"/>
        <v>8.9171262102149436E-3</v>
      </c>
      <c r="G90" s="9">
        <f t="shared" si="11"/>
        <v>1.7165033052120547E-3</v>
      </c>
      <c r="H90" s="9">
        <f t="shared" si="12"/>
        <v>6.7167126171618701E-5</v>
      </c>
      <c r="J90" s="9">
        <f t="shared" si="16"/>
        <v>80</v>
      </c>
      <c r="K90" s="9">
        <f t="shared" si="13"/>
        <v>9.4521537828278421E-3</v>
      </c>
      <c r="L90" s="9">
        <f t="shared" si="14"/>
        <v>3.5361752491872223E-4</v>
      </c>
    </row>
    <row r="91" spans="1:12">
      <c r="A91" s="9">
        <v>81</v>
      </c>
      <c r="B91" s="9">
        <v>0.1871079659171864</v>
      </c>
      <c r="C91" s="9">
        <f t="shared" si="9"/>
        <v>0.81289203408281363</v>
      </c>
      <c r="D91" s="9">
        <f t="shared" si="15"/>
        <v>81</v>
      </c>
      <c r="E91" s="9">
        <f t="shared" si="17"/>
        <v>7.9338224305374461E-3</v>
      </c>
      <c r="F91" s="9">
        <f t="shared" si="10"/>
        <v>8.4123832171839087E-3</v>
      </c>
      <c r="G91" s="9">
        <f t="shared" si="11"/>
        <v>1.4844813769260095E-3</v>
      </c>
      <c r="H91" s="9">
        <f t="shared" si="12"/>
        <v>5.2942706865660896E-5</v>
      </c>
      <c r="J91" s="9">
        <f t="shared" si="16"/>
        <v>81</v>
      </c>
      <c r="K91" s="9">
        <f t="shared" si="13"/>
        <v>8.9171262102149436E-3</v>
      </c>
      <c r="L91" s="9">
        <f t="shared" si="14"/>
        <v>2.6643431243094946E-4</v>
      </c>
    </row>
    <row r="92" spans="1:12">
      <c r="A92" s="9">
        <v>82</v>
      </c>
      <c r="B92" s="9">
        <v>0.19670222973720031</v>
      </c>
      <c r="C92" s="9">
        <f t="shared" si="9"/>
        <v>0.80329777026279969</v>
      </c>
      <c r="D92" s="9">
        <f t="shared" si="15"/>
        <v>82</v>
      </c>
      <c r="E92" s="9">
        <f t="shared" si="17"/>
        <v>6.4493410536114373E-3</v>
      </c>
      <c r="F92" s="9">
        <f t="shared" si="10"/>
        <v>7.9362105822489686E-3</v>
      </c>
      <c r="G92" s="9">
        <f t="shared" si="11"/>
        <v>1.2685997655810344E-3</v>
      </c>
      <c r="H92" s="9">
        <f t="shared" si="12"/>
        <v>4.1215844026782822E-5</v>
      </c>
      <c r="J92" s="9">
        <f t="shared" si="16"/>
        <v>82</v>
      </c>
      <c r="K92" s="9">
        <f t="shared" si="13"/>
        <v>8.4123832171839087E-3</v>
      </c>
      <c r="L92" s="9">
        <f t="shared" si="14"/>
        <v>1.9841041806919707E-4</v>
      </c>
    </row>
    <row r="93" spans="1:12">
      <c r="A93" s="9">
        <v>83</v>
      </c>
      <c r="B93" s="9">
        <v>0.20664108739723469</v>
      </c>
      <c r="C93" s="9">
        <f t="shared" si="9"/>
        <v>0.79335891260276536</v>
      </c>
      <c r="D93" s="9">
        <f t="shared" si="15"/>
        <v>83</v>
      </c>
      <c r="E93" s="9">
        <f t="shared" si="17"/>
        <v>5.1807412880304025E-3</v>
      </c>
      <c r="F93" s="9">
        <f t="shared" si="10"/>
        <v>7.4869911153292151E-3</v>
      </c>
      <c r="G93" s="9">
        <f t="shared" si="11"/>
        <v>1.0705540132823527E-3</v>
      </c>
      <c r="H93" s="9">
        <f t="shared" si="12"/>
        <v>3.1673904534185407E-5</v>
      </c>
      <c r="J93" s="9">
        <f t="shared" si="16"/>
        <v>83</v>
      </c>
      <c r="K93" s="9">
        <f t="shared" si="13"/>
        <v>7.9362105822489686E-3</v>
      </c>
      <c r="L93" s="9">
        <f t="shared" si="14"/>
        <v>1.4596379566113887E-4</v>
      </c>
    </row>
    <row r="94" spans="1:12">
      <c r="A94" s="9">
        <v>84</v>
      </c>
      <c r="B94" s="9">
        <v>0.21691024639643541</v>
      </c>
      <c r="C94" s="9">
        <f t="shared" si="9"/>
        <v>0.78308975360356459</v>
      </c>
      <c r="D94" s="9">
        <f t="shared" si="15"/>
        <v>84</v>
      </c>
      <c r="E94" s="9">
        <f t="shared" si="17"/>
        <v>4.1101872747480502E-3</v>
      </c>
      <c r="F94" s="9">
        <f t="shared" si="10"/>
        <v>7.0631991654049198E-3</v>
      </c>
      <c r="G94" s="9">
        <f t="shared" si="11"/>
        <v>8.915417345010929E-4</v>
      </c>
      <c r="H94" s="9">
        <f t="shared" si="12"/>
        <v>2.4015385997934682E-5</v>
      </c>
      <c r="J94" s="9">
        <f t="shared" si="16"/>
        <v>84</v>
      </c>
      <c r="K94" s="9">
        <f t="shared" si="13"/>
        <v>7.4869911153292151E-3</v>
      </c>
      <c r="L94" s="9">
        <f t="shared" si="14"/>
        <v>1.0602778948575691E-4</v>
      </c>
    </row>
    <row r="95" spans="1:12">
      <c r="A95" s="9">
        <v>85</v>
      </c>
      <c r="B95" s="9">
        <v>0.22749279421618085</v>
      </c>
      <c r="C95" s="9">
        <f t="shared" si="9"/>
        <v>0.77250720578381915</v>
      </c>
      <c r="D95" s="9">
        <f t="shared" si="15"/>
        <v>85</v>
      </c>
      <c r="E95" s="9">
        <f t="shared" si="17"/>
        <v>3.2186455402469574E-3</v>
      </c>
      <c r="F95" s="9">
        <f t="shared" si="10"/>
        <v>6.6633954390612439E-3</v>
      </c>
      <c r="G95" s="9">
        <f t="shared" si="11"/>
        <v>7.3221866754222937E-4</v>
      </c>
      <c r="H95" s="9">
        <f t="shared" si="12"/>
        <v>1.7955617644806146E-5</v>
      </c>
      <c r="J95" s="9">
        <f t="shared" si="16"/>
        <v>85</v>
      </c>
      <c r="K95" s="9">
        <f t="shared" si="13"/>
        <v>7.0631991654049198E-3</v>
      </c>
      <c r="L95" s="9">
        <f t="shared" si="14"/>
        <v>7.6010830498062396E-5</v>
      </c>
    </row>
    <row r="96" spans="1:12">
      <c r="A96" s="9">
        <v>86</v>
      </c>
      <c r="B96" s="9">
        <v>0.23836921288018928</v>
      </c>
      <c r="C96" s="9">
        <f t="shared" si="9"/>
        <v>0.76163078711981069</v>
      </c>
      <c r="D96" s="9">
        <f t="shared" si="15"/>
        <v>86</v>
      </c>
      <c r="E96" s="9">
        <f t="shared" si="17"/>
        <v>2.4864268727047283E-3</v>
      </c>
      <c r="F96" s="9">
        <f t="shared" si="10"/>
        <v>6.2862221123219262E-3</v>
      </c>
      <c r="G96" s="9">
        <f t="shared" si="11"/>
        <v>5.9268761653077668E-4</v>
      </c>
      <c r="H96" s="9">
        <f t="shared" si="12"/>
        <v>1.3231461939329762E-5</v>
      </c>
      <c r="J96" s="9">
        <f t="shared" si="16"/>
        <v>86</v>
      </c>
      <c r="K96" s="9">
        <f t="shared" si="13"/>
        <v>6.6633954390612439E-3</v>
      </c>
      <c r="L96" s="9">
        <f t="shared" si="14"/>
        <v>5.3752713013743279E-5</v>
      </c>
    </row>
    <row r="97" spans="1:12">
      <c r="A97" s="9">
        <v>87</v>
      </c>
      <c r="B97" s="9">
        <v>0.24951742723696721</v>
      </c>
      <c r="C97" s="9">
        <f t="shared" si="9"/>
        <v>0.75048257276303276</v>
      </c>
      <c r="D97" s="9">
        <f t="shared" si="15"/>
        <v>87</v>
      </c>
      <c r="E97" s="9">
        <f t="shared" si="17"/>
        <v>1.8937392561739516E-3</v>
      </c>
      <c r="F97" s="9">
        <f t="shared" si="10"/>
        <v>5.9303982191716287E-3</v>
      </c>
      <c r="G97" s="9">
        <f t="shared" si="11"/>
        <v>4.7252094705817237E-4</v>
      </c>
      <c r="H97" s="9">
        <f t="shared" si="12"/>
        <v>9.6047998811496477E-6</v>
      </c>
      <c r="J97" s="9">
        <f t="shared" si="16"/>
        <v>87</v>
      </c>
      <c r="K97" s="9">
        <f t="shared" si="13"/>
        <v>6.2862221123219262E-3</v>
      </c>
      <c r="L97" s="9">
        <f t="shared" si="14"/>
        <v>3.7478644677409169E-5</v>
      </c>
    </row>
    <row r="98" spans="1:12">
      <c r="A98" s="9">
        <v>88</v>
      </c>
      <c r="B98" s="9">
        <v>0.26091288790784178</v>
      </c>
      <c r="C98" s="9">
        <f t="shared" si="9"/>
        <v>0.73908711209215827</v>
      </c>
      <c r="D98" s="9">
        <f t="shared" si="15"/>
        <v>88</v>
      </c>
      <c r="E98" s="9">
        <f t="shared" si="17"/>
        <v>1.4212183091157791E-3</v>
      </c>
      <c r="F98" s="9">
        <f t="shared" si="10"/>
        <v>5.5947153011053101E-3</v>
      </c>
      <c r="G98" s="9">
        <f t="shared" si="11"/>
        <v>3.7081417337889774E-4</v>
      </c>
      <c r="H98" s="9">
        <f t="shared" si="12"/>
        <v>6.8646977854725711E-6</v>
      </c>
      <c r="J98" s="9">
        <f t="shared" si="16"/>
        <v>88</v>
      </c>
      <c r="K98" s="9">
        <f t="shared" si="13"/>
        <v>5.9303982191716287E-3</v>
      </c>
      <c r="L98" s="9">
        <f t="shared" si="14"/>
        <v>2.575241207867032E-5</v>
      </c>
    </row>
    <row r="99" spans="1:12">
      <c r="A99" s="9">
        <v>89</v>
      </c>
      <c r="B99" s="9">
        <v>0.27252868946208469</v>
      </c>
      <c r="C99" s="9">
        <f t="shared" si="9"/>
        <v>0.72747131053791536</v>
      </c>
      <c r="D99" s="9">
        <f t="shared" si="15"/>
        <v>89</v>
      </c>
      <c r="E99" s="9">
        <f t="shared" si="17"/>
        <v>1.0504041357368814E-3</v>
      </c>
      <c r="F99" s="9">
        <f t="shared" si="10"/>
        <v>5.278033302929537E-3</v>
      </c>
      <c r="G99" s="9">
        <f t="shared" si="11"/>
        <v>2.8626526251792603E-4</v>
      </c>
      <c r="H99" s="9">
        <f t="shared" si="12"/>
        <v>4.8282651629342422E-6</v>
      </c>
      <c r="J99" s="9">
        <f t="shared" si="16"/>
        <v>89</v>
      </c>
      <c r="K99" s="9">
        <f t="shared" si="13"/>
        <v>5.5947153011053101E-3</v>
      </c>
      <c r="L99" s="9">
        <f t="shared" si="14"/>
        <v>1.743003059063151E-5</v>
      </c>
    </row>
    <row r="100" spans="1:12">
      <c r="A100" s="9">
        <v>90</v>
      </c>
      <c r="B100" s="9">
        <v>0.28433572408683622</v>
      </c>
      <c r="C100" s="9">
        <f t="shared" si="9"/>
        <v>0.71566427591316373</v>
      </c>
      <c r="D100" s="9">
        <f t="shared" si="15"/>
        <v>90</v>
      </c>
      <c r="E100" s="9">
        <f t="shared" si="17"/>
        <v>7.641388732189554E-4</v>
      </c>
      <c r="F100" s="9">
        <f t="shared" si="10"/>
        <v>4.9792767008769211E-3</v>
      </c>
      <c r="G100" s="9">
        <f t="shared" si="11"/>
        <v>2.1727197981961084E-4</v>
      </c>
      <c r="H100" s="9">
        <f t="shared" si="12"/>
        <v>3.3403114015640242E-6</v>
      </c>
      <c r="J100" s="9">
        <f t="shared" si="16"/>
        <v>90</v>
      </c>
      <c r="K100" s="9">
        <f t="shared" si="13"/>
        <v>5.278033302929537E-3</v>
      </c>
      <c r="L100" s="9">
        <f t="shared" si="14"/>
        <v>1.1615159922567181E-5</v>
      </c>
    </row>
    <row r="101" spans="1:12">
      <c r="A101" s="9">
        <v>91</v>
      </c>
      <c r="B101" s="9">
        <v>0.29630287079001516</v>
      </c>
      <c r="C101" s="9">
        <f t="shared" si="9"/>
        <v>0.70369712920998484</v>
      </c>
      <c r="D101" s="9">
        <f t="shared" si="15"/>
        <v>91</v>
      </c>
      <c r="E101" s="9">
        <f t="shared" si="17"/>
        <v>5.4686689339934454E-4</v>
      </c>
      <c r="F101" s="9">
        <f t="shared" si="10"/>
        <v>4.6974308498838871E-3</v>
      </c>
      <c r="G101" s="9">
        <f t="shared" si="11"/>
        <v>1.6203823045424299E-4</v>
      </c>
      <c r="H101" s="9">
        <f t="shared" si="12"/>
        <v>2.2719850772754919E-6</v>
      </c>
      <c r="J101" s="9">
        <f t="shared" si="16"/>
        <v>91</v>
      </c>
      <c r="K101" s="9">
        <f t="shared" si="13"/>
        <v>4.9792767008769211E-3</v>
      </c>
      <c r="L101" s="9">
        <f t="shared" si="14"/>
        <v>7.6173866385936923E-6</v>
      </c>
    </row>
    <row r="102" spans="1:12">
      <c r="A102" s="9">
        <v>92</v>
      </c>
      <c r="B102" s="9">
        <v>0.30839721995368169</v>
      </c>
      <c r="C102" s="9">
        <f t="shared" si="9"/>
        <v>0.69160278004631826</v>
      </c>
      <c r="D102" s="9">
        <f t="shared" si="15"/>
        <v>92</v>
      </c>
      <c r="E102" s="9">
        <f t="shared" si="17"/>
        <v>3.8482866294510157E-4</v>
      </c>
      <c r="F102" s="9">
        <f t="shared" si="10"/>
        <v>4.4315385376263085E-3</v>
      </c>
      <c r="G102" s="9">
        <f t="shared" si="11"/>
        <v>1.1868008981076173E-4</v>
      </c>
      <c r="H102" s="9">
        <f t="shared" si="12"/>
        <v>1.5186289228824608E-6</v>
      </c>
      <c r="J102" s="9">
        <f t="shared" si="16"/>
        <v>92</v>
      </c>
      <c r="K102" s="9">
        <f t="shared" si="13"/>
        <v>4.6974308498838871E-3</v>
      </c>
      <c r="L102" s="9">
        <f t="shared" si="14"/>
        <v>4.9142287327185558E-6</v>
      </c>
    </row>
    <row r="103" spans="1:12">
      <c r="A103" s="9">
        <v>93</v>
      </c>
      <c r="B103" s="9">
        <v>0.32058433276324555</v>
      </c>
      <c r="C103" s="9">
        <f t="shared" si="9"/>
        <v>0.67941566723675439</v>
      </c>
      <c r="D103" s="9">
        <f t="shared" si="15"/>
        <v>93</v>
      </c>
      <c r="E103" s="9">
        <f t="shared" si="17"/>
        <v>2.6614857313433981E-4</v>
      </c>
      <c r="F103" s="9">
        <f t="shared" si="10"/>
        <v>4.1806967336097244E-3</v>
      </c>
      <c r="G103" s="9">
        <f t="shared" si="11"/>
        <v>8.5323062734162181E-5</v>
      </c>
      <c r="H103" s="9">
        <f t="shared" si="12"/>
        <v>9.9710442725710099E-7</v>
      </c>
      <c r="J103" s="9">
        <f t="shared" si="16"/>
        <v>93</v>
      </c>
      <c r="K103" s="9">
        <f t="shared" si="13"/>
        <v>4.4315385376263085E-3</v>
      </c>
      <c r="L103" s="9">
        <f t="shared" si="14"/>
        <v>3.1174359193048564E-6</v>
      </c>
    </row>
    <row r="104" spans="1:12">
      <c r="A104" s="9">
        <v>94</v>
      </c>
      <c r="B104" s="9">
        <v>0.33282853457981498</v>
      </c>
      <c r="C104" s="9">
        <f t="shared" si="9"/>
        <v>0.66717146542018502</v>
      </c>
      <c r="D104" s="9">
        <f t="shared" si="15"/>
        <v>94</v>
      </c>
      <c r="E104" s="9">
        <f t="shared" si="17"/>
        <v>1.808255104001776E-4</v>
      </c>
      <c r="F104" s="9">
        <f t="shared" si="10"/>
        <v>3.9440535222733239E-3</v>
      </c>
      <c r="G104" s="9">
        <f t="shared" si="11"/>
        <v>6.0183889641138206E-5</v>
      </c>
      <c r="H104" s="9">
        <f t="shared" si="12"/>
        <v>6.4283478747931074E-7</v>
      </c>
      <c r="J104" s="9">
        <f t="shared" si="16"/>
        <v>94</v>
      </c>
      <c r="K104" s="9">
        <f t="shared" si="13"/>
        <v>4.1806967336097244E-3</v>
      </c>
      <c r="L104" s="9">
        <f t="shared" si="14"/>
        <v>1.9438728551059698E-6</v>
      </c>
    </row>
    <row r="105" spans="1:12">
      <c r="A105" s="9">
        <v>95</v>
      </c>
      <c r="B105" s="9">
        <v>0.34509324061176722</v>
      </c>
      <c r="C105" s="9">
        <f t="shared" si="9"/>
        <v>0.65490675938823273</v>
      </c>
      <c r="D105" s="9">
        <f t="shared" si="15"/>
        <v>95</v>
      </c>
      <c r="E105" s="9">
        <f t="shared" si="17"/>
        <v>1.206416207590394E-4</v>
      </c>
      <c r="F105" s="9">
        <f t="shared" si="10"/>
        <v>3.7208052096918145E-3</v>
      </c>
      <c r="G105" s="9">
        <f t="shared" si="11"/>
        <v>4.1632607860392755E-5</v>
      </c>
      <c r="H105" s="9">
        <f t="shared" si="12"/>
        <v>4.0678831440087012E-7</v>
      </c>
      <c r="J105" s="9">
        <f t="shared" si="16"/>
        <v>95</v>
      </c>
      <c r="K105" s="9">
        <f t="shared" si="13"/>
        <v>3.9440535222733239E-3</v>
      </c>
      <c r="L105" s="9">
        <f t="shared" si="14"/>
        <v>1.1910075286583967E-6</v>
      </c>
    </row>
    <row r="106" spans="1:12">
      <c r="A106" s="9">
        <v>96</v>
      </c>
      <c r="B106" s="9">
        <v>0.35734131122000518</v>
      </c>
      <c r="C106" s="9">
        <f t="shared" si="9"/>
        <v>0.64265868877999477</v>
      </c>
      <c r="D106" s="9">
        <f t="shared" si="15"/>
        <v>96</v>
      </c>
      <c r="E106" s="9">
        <f t="shared" si="17"/>
        <v>7.9009012898646644E-5</v>
      </c>
      <c r="F106" s="9">
        <f t="shared" si="10"/>
        <v>3.5101935940488813E-3</v>
      </c>
      <c r="G106" s="9">
        <f t="shared" si="11"/>
        <v>2.8233184267400694E-5</v>
      </c>
      <c r="H106" s="9">
        <f t="shared" si="12"/>
        <v>2.5258296660051535E-7</v>
      </c>
      <c r="J106" s="9">
        <f t="shared" si="16"/>
        <v>96</v>
      </c>
      <c r="K106" s="9">
        <f t="shared" si="13"/>
        <v>3.7208052096918145E-3</v>
      </c>
      <c r="L106" s="9">
        <f t="shared" si="14"/>
        <v>7.1680369376742838E-7</v>
      </c>
    </row>
    <row r="107" spans="1:12">
      <c r="A107" s="9">
        <v>97</v>
      </c>
      <c r="B107" s="9">
        <v>0.36953543285214069</v>
      </c>
      <c r="C107" s="9">
        <f t="shared" si="9"/>
        <v>0.63046456714785926</v>
      </c>
      <c r="D107" s="9">
        <f t="shared" si="15"/>
        <v>97</v>
      </c>
      <c r="E107" s="9">
        <f t="shared" si="17"/>
        <v>5.0775828631245943E-5</v>
      </c>
      <c r="F107" s="9">
        <f t="shared" si="10"/>
        <v>3.3115033906121519E-3</v>
      </c>
      <c r="G107" s="9">
        <f t="shared" si="11"/>
        <v>1.8763467811673588E-5</v>
      </c>
      <c r="H107" s="9">
        <f t="shared" si="12"/>
        <v>1.5384365704855845E-7</v>
      </c>
      <c r="J107" s="9">
        <f t="shared" si="16"/>
        <v>97</v>
      </c>
      <c r="K107" s="9">
        <f t="shared" si="13"/>
        <v>3.5101935940488813E-3</v>
      </c>
      <c r="L107" s="9">
        <f t="shared" si="14"/>
        <v>4.236469331800773E-7</v>
      </c>
    </row>
    <row r="108" spans="1:12">
      <c r="A108" s="9">
        <v>98</v>
      </c>
      <c r="B108" s="9">
        <v>0.38163851900371049</v>
      </c>
      <c r="C108" s="9">
        <f t="shared" si="9"/>
        <v>0.61836148099628951</v>
      </c>
      <c r="D108" s="9">
        <f t="shared" si="15"/>
        <v>98</v>
      </c>
      <c r="E108" s="9">
        <f t="shared" si="17"/>
        <v>3.2012360819572352E-5</v>
      </c>
      <c r="F108" s="9">
        <f t="shared" si="10"/>
        <v>3.1240598024642936E-3</v>
      </c>
      <c r="G108" s="9">
        <f t="shared" si="11"/>
        <v>1.2217149972994E-5</v>
      </c>
      <c r="H108" s="9">
        <f t="shared" si="12"/>
        <v>9.1894100101026435E-8</v>
      </c>
      <c r="J108" s="9">
        <f t="shared" si="16"/>
        <v>98</v>
      </c>
      <c r="K108" s="9">
        <f t="shared" si="13"/>
        <v>3.3115033906121519E-3</v>
      </c>
      <c r="L108" s="9">
        <f t="shared" si="14"/>
        <v>2.4582326104585406E-7</v>
      </c>
    </row>
    <row r="109" spans="1:12">
      <c r="A109" s="9">
        <v>99</v>
      </c>
      <c r="B109" s="9">
        <v>0.39361412387653699</v>
      </c>
      <c r="C109" s="9">
        <f t="shared" si="9"/>
        <v>0.60638587612346306</v>
      </c>
      <c r="D109" s="9">
        <f t="shared" si="15"/>
        <v>99</v>
      </c>
      <c r="E109" s="9">
        <f t="shared" si="17"/>
        <v>1.9795210846578352E-5</v>
      </c>
      <c r="F109" s="9">
        <f t="shared" si="10"/>
        <v>2.9472262287398993E-3</v>
      </c>
      <c r="G109" s="9">
        <f t="shared" si="11"/>
        <v>7.7916745743272602E-6</v>
      </c>
      <c r="H109" s="9">
        <f t="shared" si="12"/>
        <v>5.3819727062550925E-8</v>
      </c>
      <c r="J109" s="9">
        <f t="shared" si="16"/>
        <v>99</v>
      </c>
      <c r="K109" s="9">
        <f t="shared" si="13"/>
        <v>3.1240598024642936E-3</v>
      </c>
      <c r="L109" s="9">
        <f t="shared" si="14"/>
        <v>1.4001463673468496E-7</v>
      </c>
    </row>
    <row r="110" spans="1:12">
      <c r="A110" s="9">
        <v>100</v>
      </c>
      <c r="B110" s="9">
        <v>0.40542685972984044</v>
      </c>
      <c r="C110" s="9">
        <f t="shared" si="9"/>
        <v>0.59457314027015951</v>
      </c>
      <c r="D110" s="9">
        <f t="shared" si="15"/>
        <v>100</v>
      </c>
      <c r="E110" s="9">
        <f t="shared" si="17"/>
        <v>1.2003536272251093E-5</v>
      </c>
      <c r="F110" s="9">
        <f t="shared" si="10"/>
        <v>2.7804021025848108E-3</v>
      </c>
      <c r="G110" s="9">
        <f t="shared" si="11"/>
        <v>4.8665560165119957E-6</v>
      </c>
      <c r="H110" s="9">
        <f t="shared" si="12"/>
        <v>3.0901303596772193E-8</v>
      </c>
      <c r="J110" s="9">
        <f t="shared" si="16"/>
        <v>100</v>
      </c>
      <c r="K110" s="9">
        <f t="shared" si="13"/>
        <v>2.9472262287398993E-3</v>
      </c>
      <c r="L110" s="9">
        <f t="shared" si="14"/>
        <v>7.8269552875831103E-8</v>
      </c>
    </row>
    <row r="111" spans="1:12">
      <c r="A111" s="9">
        <v>101</v>
      </c>
      <c r="B111" s="9">
        <v>0.41704280751459916</v>
      </c>
      <c r="C111" s="9">
        <f t="shared" si="9"/>
        <v>0.5829571924854009</v>
      </c>
      <c r="D111" s="9">
        <f t="shared" si="15"/>
        <v>101</v>
      </c>
      <c r="E111" s="9">
        <f t="shared" si="17"/>
        <v>7.1369802557390969E-6</v>
      </c>
      <c r="F111" s="9">
        <f t="shared" si="10"/>
        <v>2.6230208514951038E-3</v>
      </c>
      <c r="G111" s="9">
        <f t="shared" si="11"/>
        <v>2.976426283029695E-6</v>
      </c>
      <c r="H111" s="9">
        <f t="shared" si="12"/>
        <v>1.739213052483247E-8</v>
      </c>
      <c r="J111" s="9">
        <f t="shared" si="16"/>
        <v>101</v>
      </c>
      <c r="K111" s="9">
        <f t="shared" si="13"/>
        <v>2.7804021025848108E-3</v>
      </c>
      <c r="L111" s="9">
        <f t="shared" si="14"/>
        <v>4.2937897229483547E-8</v>
      </c>
    </row>
    <row r="112" spans="1:12">
      <c r="A112" s="9">
        <v>102</v>
      </c>
      <c r="B112" s="9">
        <v>0.42842990945883791</v>
      </c>
      <c r="C112" s="9">
        <f t="shared" si="9"/>
        <v>0.57157009054116203</v>
      </c>
      <c r="D112" s="9">
        <f t="shared" si="15"/>
        <v>102</v>
      </c>
      <c r="E112" s="9">
        <f t="shared" si="17"/>
        <v>4.1605539727094027E-6</v>
      </c>
      <c r="F112" s="9">
        <f t="shared" si="10"/>
        <v>2.4745479731085882E-3</v>
      </c>
      <c r="G112" s="9">
        <f t="shared" si="11"/>
        <v>1.7825057618264978E-6</v>
      </c>
      <c r="H112" s="9">
        <f t="shared" si="12"/>
        <v>9.5951849155111952E-9</v>
      </c>
      <c r="J112" s="9">
        <f t="shared" si="16"/>
        <v>102</v>
      </c>
      <c r="K112" s="9">
        <f t="shared" si="13"/>
        <v>2.6230208514951038E-3</v>
      </c>
      <c r="L112" s="9">
        <f t="shared" si="14"/>
        <v>2.311531969166144E-8</v>
      </c>
    </row>
    <row r="113" spans="1:12">
      <c r="A113" s="9">
        <v>103</v>
      </c>
      <c r="B113" s="9">
        <v>0.43955833200574845</v>
      </c>
      <c r="C113" s="9">
        <f t="shared" si="9"/>
        <v>0.56044166799425155</v>
      </c>
      <c r="D113" s="9">
        <f t="shared" si="15"/>
        <v>103</v>
      </c>
      <c r="E113" s="9">
        <f t="shared" si="17"/>
        <v>2.3780482108829049E-6</v>
      </c>
      <c r="F113" s="9">
        <f t="shared" si="10"/>
        <v>2.3344792199137621E-3</v>
      </c>
      <c r="G113" s="9">
        <f t="shared" si="11"/>
        <v>1.045290905004944E-6</v>
      </c>
      <c r="H113" s="9">
        <f t="shared" si="12"/>
        <v>5.1890499033030765E-9</v>
      </c>
      <c r="J113" s="9">
        <f t="shared" si="16"/>
        <v>103</v>
      </c>
      <c r="K113" s="9">
        <f t="shared" si="13"/>
        <v>2.4745479731085882E-3</v>
      </c>
      <c r="L113" s="9">
        <f t="shared" si="14"/>
        <v>1.2211720453980729E-8</v>
      </c>
    </row>
    <row r="114" spans="1:12">
      <c r="A114" s="9">
        <v>104</v>
      </c>
      <c r="B114" s="9">
        <v>0.45040078800042155</v>
      </c>
      <c r="C114" s="9">
        <f t="shared" si="9"/>
        <v>0.54959921199957851</v>
      </c>
      <c r="D114" s="9">
        <f t="shared" si="15"/>
        <v>104</v>
      </c>
      <c r="E114" s="9">
        <f t="shared" si="17"/>
        <v>1.3327573058779609E-6</v>
      </c>
      <c r="F114" s="9">
        <f t="shared" si="10"/>
        <v>2.2023388867110959E-3</v>
      </c>
      <c r="G114" s="9">
        <f t="shared" si="11"/>
        <v>6.0027494078075245E-7</v>
      </c>
      <c r="H114" s="9">
        <f t="shared" si="12"/>
        <v>2.7510061294663261E-9</v>
      </c>
      <c r="J114" s="9">
        <f t="shared" si="16"/>
        <v>104</v>
      </c>
      <c r="K114" s="9">
        <f t="shared" si="13"/>
        <v>2.3344792199137621E-3</v>
      </c>
      <c r="L114" s="9">
        <f t="shared" si="14"/>
        <v>6.3314410910183626E-9</v>
      </c>
    </row>
    <row r="115" spans="1:12">
      <c r="A115" s="9">
        <v>105</v>
      </c>
      <c r="B115" s="9">
        <v>0.46093280828831207</v>
      </c>
      <c r="C115" s="9">
        <f t="shared" si="9"/>
        <v>0.53906719171168793</v>
      </c>
      <c r="D115" s="9">
        <f t="shared" si="15"/>
        <v>105</v>
      </c>
      <c r="E115" s="9">
        <f t="shared" si="17"/>
        <v>7.3248236509720853E-7</v>
      </c>
      <c r="F115" s="9">
        <f t="shared" si="10"/>
        <v>2.0776781950104677E-3</v>
      </c>
      <c r="G115" s="9">
        <f t="shared" si="11"/>
        <v>3.3762515356592101E-7</v>
      </c>
      <c r="H115" s="9">
        <f t="shared" si="12"/>
        <v>1.4299662704455601E-9</v>
      </c>
      <c r="J115" s="9">
        <f t="shared" si="16"/>
        <v>105</v>
      </c>
      <c r="K115" s="9">
        <f t="shared" si="13"/>
        <v>2.2023388867110959E-3</v>
      </c>
      <c r="L115" s="9">
        <f t="shared" si="14"/>
        <v>3.2220515035698656E-9</v>
      </c>
    </row>
    <row r="116" spans="1:12">
      <c r="A116" s="9">
        <v>106</v>
      </c>
      <c r="B116" s="9">
        <v>0.47113295484957624</v>
      </c>
      <c r="C116" s="9">
        <f t="shared" si="9"/>
        <v>0.52886704515042382</v>
      </c>
      <c r="D116" s="9">
        <f t="shared" si="15"/>
        <v>106</v>
      </c>
      <c r="E116" s="9">
        <f t="shared" si="17"/>
        <v>3.9485721153128752E-7</v>
      </c>
      <c r="F116" s="9">
        <f t="shared" si="10"/>
        <v>1.9600737688777996E-3</v>
      </c>
      <c r="G116" s="9">
        <f t="shared" si="11"/>
        <v>1.8603024481239967E-7</v>
      </c>
      <c r="H116" s="9">
        <f t="shared" si="12"/>
        <v>7.2891630793044405E-10</v>
      </c>
      <c r="J116" s="9">
        <f t="shared" si="16"/>
        <v>106</v>
      </c>
      <c r="K116" s="9">
        <f t="shared" si="13"/>
        <v>2.0776781950104677E-3</v>
      </c>
      <c r="L116" s="9">
        <f t="shared" si="14"/>
        <v>1.6097049593373317E-9</v>
      </c>
    </row>
    <row r="117" spans="1:12">
      <c r="A117" s="9">
        <v>107</v>
      </c>
      <c r="B117" s="9">
        <v>0.48098297008611834</v>
      </c>
      <c r="C117" s="9">
        <f t="shared" si="9"/>
        <v>0.51901702991388166</v>
      </c>
      <c r="D117" s="9">
        <f t="shared" si="15"/>
        <v>107</v>
      </c>
      <c r="E117" s="9">
        <f t="shared" si="17"/>
        <v>2.0882696671888788E-7</v>
      </c>
      <c r="F117" s="9">
        <f t="shared" si="10"/>
        <v>1.8491261970545276E-3</v>
      </c>
      <c r="G117" s="9">
        <f t="shared" si="11"/>
        <v>1.0044221468652569E-7</v>
      </c>
      <c r="H117" s="9">
        <f t="shared" si="12"/>
        <v>3.6446807809928884E-10</v>
      </c>
      <c r="J117" s="9">
        <f t="shared" si="16"/>
        <v>107</v>
      </c>
      <c r="K117" s="9">
        <f t="shared" si="13"/>
        <v>1.9600737688777996E-3</v>
      </c>
      <c r="L117" s="9">
        <f t="shared" si="14"/>
        <v>7.8967327635005733E-10</v>
      </c>
    </row>
    <row r="118" spans="1:12">
      <c r="A118" s="9">
        <v>108</v>
      </c>
      <c r="B118" s="9">
        <v>0.49046785968542345</v>
      </c>
      <c r="C118" s="9">
        <f t="shared" si="9"/>
        <v>0.5095321403145765</v>
      </c>
      <c r="D118" s="9">
        <f t="shared" si="15"/>
        <v>108</v>
      </c>
      <c r="E118" s="9">
        <f t="shared" si="17"/>
        <v>1.0838475203236219E-7</v>
      </c>
      <c r="F118" s="9">
        <f t="shared" si="10"/>
        <v>1.7444586764665353E-3</v>
      </c>
      <c r="G118" s="9">
        <f t="shared" si="11"/>
        <v>5.3159237351848036E-8</v>
      </c>
      <c r="H118" s="9">
        <f t="shared" si="12"/>
        <v>1.7881661489960403E-10</v>
      </c>
      <c r="J118" s="9">
        <f t="shared" si="16"/>
        <v>108</v>
      </c>
      <c r="K118" s="9">
        <f t="shared" si="13"/>
        <v>1.8491261970545276E-3</v>
      </c>
      <c r="L118" s="9">
        <f t="shared" si="14"/>
        <v>3.8050671091019919E-10</v>
      </c>
    </row>
    <row r="119" spans="1:12">
      <c r="A119" s="9">
        <v>109</v>
      </c>
      <c r="B119" s="9">
        <v>0.4995759093656989</v>
      </c>
      <c r="C119" s="9">
        <f t="shared" si="9"/>
        <v>0.50042409063430116</v>
      </c>
      <c r="D119" s="9">
        <f t="shared" si="15"/>
        <v>109</v>
      </c>
      <c r="E119" s="9">
        <f t="shared" si="17"/>
        <v>5.5225514680514149E-8</v>
      </c>
      <c r="F119" s="9">
        <f t="shared" si="10"/>
        <v>1.645715732515599E-3</v>
      </c>
      <c r="G119" s="9">
        <f t="shared" si="11"/>
        <v>2.7589336716706609E-8</v>
      </c>
      <c r="H119" s="9">
        <f t="shared" si="12"/>
        <v>8.6115706978804885E-11</v>
      </c>
      <c r="J119" s="9">
        <f t="shared" si="16"/>
        <v>109</v>
      </c>
      <c r="K119" s="9">
        <f t="shared" si="13"/>
        <v>1.7444586764665353E-3</v>
      </c>
      <c r="L119" s="9">
        <f t="shared" si="14"/>
        <v>1.8015198029869696E-10</v>
      </c>
    </row>
    <row r="120" spans="1:12">
      <c r="A120" s="9">
        <v>110</v>
      </c>
      <c r="B120" s="9">
        <v>0.5082986385270214</v>
      </c>
      <c r="C120" s="9">
        <f t="shared" si="9"/>
        <v>0.4917013614729786</v>
      </c>
      <c r="D120" s="9">
        <f t="shared" si="15"/>
        <v>110</v>
      </c>
      <c r="E120" s="9">
        <f t="shared" si="17"/>
        <v>2.7636177963807543E-8</v>
      </c>
      <c r="F120" s="9">
        <f t="shared" si="10"/>
        <v>1.5525620118071685E-3</v>
      </c>
      <c r="G120" s="9">
        <f t="shared" si="11"/>
        <v>1.4047431633093844E-8</v>
      </c>
      <c r="H120" s="9">
        <f t="shared" si="12"/>
        <v>4.0725275634335283E-11</v>
      </c>
      <c r="J120" s="9">
        <f t="shared" si="16"/>
        <v>110</v>
      </c>
      <c r="K120" s="9">
        <f t="shared" si="13"/>
        <v>1.645715732515599E-3</v>
      </c>
      <c r="L120" s="9">
        <f t="shared" si="14"/>
        <v>8.3838991416192239E-11</v>
      </c>
    </row>
    <row r="121" spans="1:12">
      <c r="A121" s="9">
        <v>111</v>
      </c>
      <c r="B121" s="9">
        <v>0.51663069619662005</v>
      </c>
      <c r="C121" s="9">
        <f t="shared" si="9"/>
        <v>0.48336930380337995</v>
      </c>
      <c r="D121" s="9">
        <f t="shared" si="15"/>
        <v>111</v>
      </c>
      <c r="E121" s="9">
        <f t="shared" si="17"/>
        <v>1.35887463307137E-8</v>
      </c>
      <c r="F121" s="9">
        <f t="shared" si="10"/>
        <v>1.46468114321431E-3</v>
      </c>
      <c r="G121" s="9">
        <f t="shared" si="11"/>
        <v>7.0203634772758847E-9</v>
      </c>
      <c r="H121" s="9">
        <f t="shared" si="12"/>
        <v>1.8921410586972498E-11</v>
      </c>
      <c r="J121" s="9">
        <f t="shared" si="16"/>
        <v>111</v>
      </c>
      <c r="K121" s="9">
        <f t="shared" si="13"/>
        <v>1.5525620118071685E-3</v>
      </c>
      <c r="L121" s="9">
        <f t="shared" si="14"/>
        <v>3.8368112494147948E-11</v>
      </c>
    </row>
    <row r="122" spans="1:12">
      <c r="A122" s="9">
        <v>112</v>
      </c>
      <c r="B122" s="9">
        <v>0.5245697065221343</v>
      </c>
      <c r="C122" s="9">
        <f t="shared" si="9"/>
        <v>0.4754302934778657</v>
      </c>
      <c r="D122" s="9">
        <f t="shared" si="15"/>
        <v>112</v>
      </c>
      <c r="E122" s="9">
        <f t="shared" si="17"/>
        <v>6.5683828534378148E-9</v>
      </c>
      <c r="F122" s="9">
        <f t="shared" si="10"/>
        <v>1.3817746634097261E-3</v>
      </c>
      <c r="G122" s="9">
        <f t="shared" si="11"/>
        <v>3.4455746657528937E-9</v>
      </c>
      <c r="H122" s="9">
        <f t="shared" si="12"/>
        <v>8.6411007245283035E-12</v>
      </c>
      <c r="J122" s="9">
        <f t="shared" si="16"/>
        <v>112</v>
      </c>
      <c r="K122" s="9">
        <f t="shared" si="13"/>
        <v>1.46468114321431E-3</v>
      </c>
      <c r="L122" s="9">
        <f t="shared" si="14"/>
        <v>1.7274921954676509E-11</v>
      </c>
    </row>
    <row r="123" spans="1:12">
      <c r="A123" s="9">
        <v>113</v>
      </c>
      <c r="B123" s="9">
        <v>0.53211607235576719</v>
      </c>
      <c r="C123" s="9">
        <f t="shared" si="9"/>
        <v>0.46788392764423281</v>
      </c>
      <c r="D123" s="9">
        <f t="shared" si="15"/>
        <v>113</v>
      </c>
      <c r="E123" s="9">
        <f t="shared" si="17"/>
        <v>3.1228081876849211E-9</v>
      </c>
      <c r="F123" s="9">
        <f t="shared" si="10"/>
        <v>1.3035610032167226E-3</v>
      </c>
      <c r="G123" s="9">
        <f t="shared" si="11"/>
        <v>1.6616964275513317E-9</v>
      </c>
      <c r="H123" s="9">
        <f t="shared" si="12"/>
        <v>3.8810067177220909E-12</v>
      </c>
      <c r="J123" s="9">
        <f t="shared" si="16"/>
        <v>113</v>
      </c>
      <c r="K123" s="9">
        <f t="shared" si="13"/>
        <v>1.3817746634097261E-3</v>
      </c>
      <c r="L123" s="9">
        <f t="shared" si="14"/>
        <v>7.655995459128776E-12</v>
      </c>
    </row>
    <row r="124" spans="1:12">
      <c r="A124" s="9">
        <v>114</v>
      </c>
      <c r="B124" s="9">
        <v>0.53927274616927368</v>
      </c>
      <c r="C124" s="9">
        <f t="shared" si="9"/>
        <v>0.46072725383072632</v>
      </c>
      <c r="D124" s="9">
        <f t="shared" si="15"/>
        <v>114</v>
      </c>
      <c r="E124" s="9">
        <f t="shared" si="17"/>
        <v>1.4611117601335894E-9</v>
      </c>
      <c r="F124" s="9">
        <f t="shared" si="10"/>
        <v>1.2297745313365306E-3</v>
      </c>
      <c r="G124" s="9">
        <f t="shared" si="11"/>
        <v>7.8793775134746179E-10</v>
      </c>
      <c r="H124" s="9">
        <f t="shared" si="12"/>
        <v>1.7152456160149827E-12</v>
      </c>
      <c r="J124" s="9">
        <f t="shared" si="16"/>
        <v>114</v>
      </c>
      <c r="K124" s="9">
        <f t="shared" si="13"/>
        <v>1.3035610032167226E-3</v>
      </c>
      <c r="L124" s="9">
        <f t="shared" si="14"/>
        <v>3.3416305078710929E-12</v>
      </c>
    </row>
    <row r="125" spans="1:12">
      <c r="A125" s="9">
        <v>115</v>
      </c>
      <c r="B125" s="9">
        <v>0.5460449776820453</v>
      </c>
      <c r="C125" s="9">
        <f t="shared" si="9"/>
        <v>0.4539550223179547</v>
      </c>
      <c r="D125" s="9">
        <f t="shared" si="15"/>
        <v>115</v>
      </c>
      <c r="E125" s="9">
        <f t="shared" si="17"/>
        <v>6.7317400878612759E-10</v>
      </c>
      <c r="F125" s="9">
        <f t="shared" si="10"/>
        <v>1.1601646522042739E-3</v>
      </c>
      <c r="G125" s="9">
        <f t="shared" si="11"/>
        <v>3.6758328660375399E-10</v>
      </c>
      <c r="H125" s="9">
        <f t="shared" si="12"/>
        <v>7.4640142745423089E-13</v>
      </c>
      <c r="J125" s="9">
        <f t="shared" si="16"/>
        <v>115</v>
      </c>
      <c r="K125" s="9">
        <f t="shared" si="13"/>
        <v>1.2297745313365306E-3</v>
      </c>
      <c r="L125" s="9">
        <f t="shared" si="14"/>
        <v>1.4372359951841615E-12</v>
      </c>
    </row>
    <row r="126" spans="1:12">
      <c r="A126" s="9">
        <v>116</v>
      </c>
      <c r="B126" s="9">
        <v>0.55244004724789686</v>
      </c>
      <c r="C126" s="9">
        <f t="shared" si="9"/>
        <v>0.44755995275210314</v>
      </c>
      <c r="D126" s="9">
        <f t="shared" si="15"/>
        <v>116</v>
      </c>
      <c r="E126" s="9">
        <f t="shared" si="17"/>
        <v>3.0559072218237359E-10</v>
      </c>
      <c r="F126" s="9">
        <f t="shared" si="10"/>
        <v>1.0944949549096924E-3</v>
      </c>
      <c r="G126" s="9">
        <f t="shared" si="11"/>
        <v>1.6882055300094939E-10</v>
      </c>
      <c r="H126" s="9">
        <f t="shared" si="12"/>
        <v>3.1999920272423573E-13</v>
      </c>
      <c r="J126" s="9">
        <f t="shared" si="16"/>
        <v>116</v>
      </c>
      <c r="K126" s="9">
        <f t="shared" si="13"/>
        <v>1.1601646522042739E-3</v>
      </c>
      <c r="L126" s="9">
        <f t="shared" si="14"/>
        <v>6.0948158687044947E-13</v>
      </c>
    </row>
    <row r="127" spans="1:12">
      <c r="A127" s="9">
        <v>117</v>
      </c>
      <c r="B127" s="9">
        <v>0.55846699333163707</v>
      </c>
      <c r="C127" s="9">
        <f t="shared" si="9"/>
        <v>0.44153300666836293</v>
      </c>
      <c r="D127" s="9">
        <f t="shared" si="15"/>
        <v>117</v>
      </c>
      <c r="E127" s="9">
        <f t="shared" si="17"/>
        <v>1.367701691814242E-10</v>
      </c>
      <c r="F127" s="9">
        <f t="shared" si="10"/>
        <v>1.0325424102921624E-3</v>
      </c>
      <c r="G127" s="9">
        <f t="shared" si="11"/>
        <v>7.638162516020931E-11</v>
      </c>
      <c r="H127" s="9">
        <f t="shared" si="12"/>
        <v>1.3524706096736587E-13</v>
      </c>
      <c r="J127" s="9">
        <f t="shared" si="16"/>
        <v>117</v>
      </c>
      <c r="K127" s="9">
        <f t="shared" si="13"/>
        <v>1.0944949549096924E-3</v>
      </c>
      <c r="L127" s="9">
        <f t="shared" si="14"/>
        <v>2.5498342639882997E-13</v>
      </c>
    </row>
    <row r="128" spans="1:12">
      <c r="A128" s="9">
        <v>118</v>
      </c>
      <c r="B128" s="9">
        <v>0.56413634142379621</v>
      </c>
      <c r="C128" s="9">
        <f t="shared" si="9"/>
        <v>0.43586365857620379</v>
      </c>
      <c r="D128" s="9">
        <f t="shared" si="15"/>
        <v>118</v>
      </c>
      <c r="E128" s="9">
        <f t="shared" si="17"/>
        <v>6.0388544021214892E-11</v>
      </c>
      <c r="F128" s="9">
        <f t="shared" si="10"/>
        <v>9.7409661348317185E-4</v>
      </c>
      <c r="G128" s="9">
        <f t="shared" si="11"/>
        <v>3.4067372288038035E-11</v>
      </c>
      <c r="H128" s="9">
        <f t="shared" si="12"/>
        <v>5.638783367145093E-14</v>
      </c>
      <c r="J128" s="9">
        <f t="shared" si="16"/>
        <v>118</v>
      </c>
      <c r="K128" s="9">
        <f t="shared" si="13"/>
        <v>1.0325424102921624E-3</v>
      </c>
      <c r="L128" s="9">
        <f t="shared" si="14"/>
        <v>1.0530334129568121E-13</v>
      </c>
    </row>
    <row r="129" spans="1:12">
      <c r="A129" s="9">
        <v>119</v>
      </c>
      <c r="B129" s="9">
        <v>0.56945984059796273</v>
      </c>
      <c r="C129" s="9">
        <f t="shared" si="9"/>
        <v>0.43054015940203727</v>
      </c>
      <c r="D129" s="9">
        <f t="shared" si="15"/>
        <v>119</v>
      </c>
      <c r="E129" s="9">
        <f t="shared" si="17"/>
        <v>2.6321171733176861E-11</v>
      </c>
      <c r="F129" s="9">
        <f t="shared" si="10"/>
        <v>9.1895906932374716E-4</v>
      </c>
      <c r="G129" s="9">
        <f t="shared" si="11"/>
        <v>1.4988850259526499E-11</v>
      </c>
      <c r="H129" s="9">
        <f t="shared" si="12"/>
        <v>2.3205960600728038E-14</v>
      </c>
      <c r="J129" s="9">
        <f t="shared" si="16"/>
        <v>119</v>
      </c>
      <c r="K129" s="9">
        <f t="shared" si="13"/>
        <v>9.7409661348317185E-4</v>
      </c>
      <c r="L129" s="9">
        <f t="shared" si="14"/>
        <v>4.2954941135795466E-14</v>
      </c>
    </row>
    <row r="130" spans="1:12">
      <c r="A130" s="9">
        <v>120</v>
      </c>
      <c r="B130" s="9">
        <v>0.57445021270550822</v>
      </c>
      <c r="C130" s="9">
        <f t="shared" si="9"/>
        <v>0.42554978729449178</v>
      </c>
      <c r="D130" s="9">
        <f t="shared" si="15"/>
        <v>120</v>
      </c>
      <c r="E130" s="9">
        <f t="shared" si="17"/>
        <v>1.1332321473650364E-11</v>
      </c>
      <c r="F130" s="9">
        <f t="shared" si="10"/>
        <v>8.6694251822994994E-4</v>
      </c>
      <c r="G130" s="9">
        <f t="shared" si="11"/>
        <v>6.5098544809856497E-12</v>
      </c>
      <c r="H130" s="9">
        <f t="shared" si="12"/>
        <v>9.4329607629040297E-15</v>
      </c>
      <c r="J130" s="9">
        <f t="shared" si="16"/>
        <v>120</v>
      </c>
      <c r="K130" s="9">
        <f t="shared" si="13"/>
        <v>9.1895906932374716E-4</v>
      </c>
      <c r="L130" s="9">
        <f t="shared" si="14"/>
        <v>1.731756877266392E-14</v>
      </c>
    </row>
    <row r="131" spans="1:12">
      <c r="A131" s="9">
        <v>121</v>
      </c>
      <c r="B131" s="9">
        <v>0.57912091800603782</v>
      </c>
      <c r="C131" s="9">
        <f t="shared" si="9"/>
        <v>0.42087908199396218</v>
      </c>
      <c r="D131" s="9">
        <f t="shared" si="15"/>
        <v>121</v>
      </c>
      <c r="E131" s="9">
        <f t="shared" si="17"/>
        <v>4.8224669926647142E-12</v>
      </c>
      <c r="F131" s="9">
        <f t="shared" si="10"/>
        <v>8.1787030021693383E-4</v>
      </c>
      <c r="G131" s="9">
        <f t="shared" si="11"/>
        <v>2.7927915118458059E-12</v>
      </c>
      <c r="H131" s="9">
        <f t="shared" si="12"/>
        <v>3.7899883805179205E-15</v>
      </c>
      <c r="J131" s="9">
        <f t="shared" si="16"/>
        <v>121</v>
      </c>
      <c r="K131" s="9">
        <f t="shared" si="13"/>
        <v>8.6694251822994994E-4</v>
      </c>
      <c r="L131" s="9">
        <f t="shared" si="14"/>
        <v>6.9043682679109836E-15</v>
      </c>
    </row>
    <row r="132" spans="1:12">
      <c r="A132" s="9">
        <v>122</v>
      </c>
      <c r="B132" s="9">
        <v>0.58348593990822684</v>
      </c>
      <c r="C132" s="9">
        <f t="shared" si="9"/>
        <v>0.41651406009177316</v>
      </c>
      <c r="D132" s="9">
        <f t="shared" si="15"/>
        <v>122</v>
      </c>
      <c r="E132" s="9">
        <f t="shared" si="17"/>
        <v>2.0296754808189083E-12</v>
      </c>
      <c r="F132" s="9">
        <f t="shared" si="10"/>
        <v>7.7157575492163577E-4</v>
      </c>
      <c r="G132" s="9">
        <f t="shared" si="11"/>
        <v>1.1842871056343029E-12</v>
      </c>
      <c r="H132" s="9">
        <f t="shared" si="12"/>
        <v>1.505847148281286E-15</v>
      </c>
      <c r="J132" s="9">
        <f t="shared" si="16"/>
        <v>122</v>
      </c>
      <c r="K132" s="9">
        <f t="shared" si="13"/>
        <v>8.1787030021693383E-4</v>
      </c>
      <c r="L132" s="9">
        <f t="shared" si="14"/>
        <v>2.7235665892094229E-15</v>
      </c>
    </row>
    <row r="133" spans="1:12">
      <c r="A133" s="9">
        <v>123</v>
      </c>
      <c r="B133" s="9">
        <v>0.58755959048469353</v>
      </c>
      <c r="C133" s="9">
        <f t="shared" si="9"/>
        <v>0.41244040951530647</v>
      </c>
      <c r="D133" s="9">
        <f t="shared" si="15"/>
        <v>123</v>
      </c>
      <c r="E133" s="9">
        <f t="shared" si="17"/>
        <v>8.4538837518460533E-13</v>
      </c>
      <c r="F133" s="9">
        <f t="shared" si="10"/>
        <v>7.279016555864485E-4</v>
      </c>
      <c r="G133" s="9">
        <f t="shared" si="11"/>
        <v>4.9671604752398718E-13</v>
      </c>
      <c r="H133" s="9">
        <f t="shared" si="12"/>
        <v>5.9207993070753956E-16</v>
      </c>
      <c r="J133" s="9">
        <f t="shared" si="16"/>
        <v>123</v>
      </c>
      <c r="K133" s="9">
        <f t="shared" si="13"/>
        <v>7.7157575492163577E-4</v>
      </c>
      <c r="L133" s="9">
        <f t="shared" si="14"/>
        <v>1.0635552943691132E-15</v>
      </c>
    </row>
    <row r="134" spans="1:12">
      <c r="A134" s="9">
        <v>124</v>
      </c>
      <c r="B134" s="9">
        <v>0.59135633755194705</v>
      </c>
      <c r="C134" s="9">
        <f t="shared" si="9"/>
        <v>0.40864366244805295</v>
      </c>
      <c r="D134" s="9">
        <f t="shared" si="15"/>
        <v>124</v>
      </c>
      <c r="E134" s="9">
        <f t="shared" si="17"/>
        <v>3.4867232766061816E-13</v>
      </c>
      <c r="F134" s="9">
        <f t="shared" si="10"/>
        <v>6.8669967508155525E-4</v>
      </c>
      <c r="G134" s="9">
        <f t="shared" si="11"/>
        <v>2.0618959069109561E-13</v>
      </c>
      <c r="H134" s="9">
        <f t="shared" si="12"/>
        <v>2.3051949735847238E-16</v>
      </c>
      <c r="J134" s="9">
        <f t="shared" si="16"/>
        <v>124</v>
      </c>
      <c r="K134" s="9">
        <f t="shared" si="13"/>
        <v>7.279016555864485E-4</v>
      </c>
      <c r="L134" s="9">
        <f t="shared" si="14"/>
        <v>4.1127412058407624E-16</v>
      </c>
    </row>
    <row r="135" spans="1:12">
      <c r="A135" s="9">
        <v>125</v>
      </c>
      <c r="B135" s="9">
        <v>0.59489065337966629</v>
      </c>
      <c r="C135" s="9">
        <f t="shared" si="9"/>
        <v>0.40510934662033371</v>
      </c>
      <c r="D135" s="9">
        <f t="shared" si="15"/>
        <v>125</v>
      </c>
      <c r="E135" s="9">
        <f t="shared" si="17"/>
        <v>1.4248273696952255E-13</v>
      </c>
      <c r="F135" s="9">
        <f t="shared" si="10"/>
        <v>6.4782988215241052E-4</v>
      </c>
      <c r="G135" s="9">
        <f t="shared" si="11"/>
        <v>8.4761648491122399E-14</v>
      </c>
      <c r="H135" s="9">
        <f t="shared" si="12"/>
        <v>8.8929172425698127E-17</v>
      </c>
      <c r="J135" s="9">
        <f t="shared" si="16"/>
        <v>125</v>
      </c>
      <c r="K135" s="9">
        <f t="shared" si="13"/>
        <v>6.8669967508155525E-4</v>
      </c>
      <c r="L135" s="9">
        <f t="shared" si="14"/>
        <v>1.5747495602273168E-16</v>
      </c>
    </row>
    <row r="136" spans="1:12">
      <c r="A136" s="9">
        <v>126</v>
      </c>
      <c r="B136" s="9">
        <v>0.59817688451318107</v>
      </c>
      <c r="C136" s="9">
        <f t="shared" si="9"/>
        <v>0.40182311548681893</v>
      </c>
      <c r="D136" s="9">
        <f t="shared" si="15"/>
        <v>126</v>
      </c>
      <c r="E136" s="9">
        <f t="shared" si="17"/>
        <v>5.7721088478400151E-14</v>
      </c>
      <c r="F136" s="9">
        <f t="shared" si="10"/>
        <v>6.1116026618151923E-4</v>
      </c>
      <c r="G136" s="9">
        <f t="shared" si="11"/>
        <v>3.4527420876719073E-14</v>
      </c>
      <c r="H136" s="9">
        <f t="shared" si="12"/>
        <v>3.4018043672650262E-17</v>
      </c>
      <c r="J136" s="9">
        <f t="shared" si="16"/>
        <v>126</v>
      </c>
      <c r="K136" s="9">
        <f t="shared" si="13"/>
        <v>6.4782988215241052E-4</v>
      </c>
      <c r="L136" s="9">
        <f t="shared" si="14"/>
        <v>5.9632106841029835E-17</v>
      </c>
    </row>
    <row r="137" spans="1:12">
      <c r="A137" s="9">
        <v>127</v>
      </c>
      <c r="B137" s="9">
        <v>0.60122914174977904</v>
      </c>
      <c r="C137" s="9">
        <f t="shared" si="9"/>
        <v>0.39877085825022096</v>
      </c>
      <c r="D137" s="9">
        <f t="shared" si="15"/>
        <v>127</v>
      </c>
      <c r="E137" s="9">
        <f t="shared" si="17"/>
        <v>2.3193667601681078E-14</v>
      </c>
      <c r="F137" s="9">
        <f t="shared" si="10"/>
        <v>5.7656628885048979E-4</v>
      </c>
      <c r="G137" s="9">
        <f t="shared" si="11"/>
        <v>1.394470886618837E-14</v>
      </c>
      <c r="H137" s="9">
        <f t="shared" si="12"/>
        <v>1.291625593907329E-17</v>
      </c>
      <c r="J137" s="9">
        <f t="shared" si="16"/>
        <v>127</v>
      </c>
      <c r="K137" s="9">
        <f t="shared" si="13"/>
        <v>6.1116026618151923E-4</v>
      </c>
      <c r="L137" s="9">
        <f t="shared" si="14"/>
        <v>2.2238660894359002E-17</v>
      </c>
    </row>
    <row r="138" spans="1:12">
      <c r="A138" s="9">
        <v>128</v>
      </c>
      <c r="B138" s="9">
        <v>0.60406120898919913</v>
      </c>
      <c r="C138" s="9">
        <f t="shared" si="9"/>
        <v>0.39593879101080087</v>
      </c>
      <c r="D138" s="9">
        <f t="shared" si="15"/>
        <v>128</v>
      </c>
      <c r="E138" s="9">
        <f t="shared" si="17"/>
        <v>9.2489587354927073E-15</v>
      </c>
      <c r="F138" s="9">
        <f t="shared" si="10"/>
        <v>5.4393046117970725E-4</v>
      </c>
      <c r="G138" s="9">
        <f t="shared" si="11"/>
        <v>5.5869371956529391E-15</v>
      </c>
      <c r="H138" s="9">
        <f t="shared" si="12"/>
        <v>4.8762068989945416E-18</v>
      </c>
      <c r="J138" s="9">
        <f t="shared" si="16"/>
        <v>128</v>
      </c>
      <c r="K138" s="9">
        <f t="shared" si="13"/>
        <v>5.7656628885048979E-4</v>
      </c>
      <c r="L138" s="9">
        <f t="shared" si="14"/>
        <v>8.0636128291899148E-18</v>
      </c>
    </row>
    <row r="139" spans="1:12">
      <c r="A139" s="9">
        <v>129</v>
      </c>
      <c r="B139" s="9">
        <v>0.60668646946564531</v>
      </c>
      <c r="C139" s="9">
        <f t="shared" ref="C139:C140" si="18">1-B139</f>
        <v>0.39331353053435469</v>
      </c>
      <c r="D139" s="9">
        <f t="shared" si="15"/>
        <v>129</v>
      </c>
      <c r="E139" s="9">
        <f t="shared" si="17"/>
        <v>3.6620215398397682E-15</v>
      </c>
      <c r="F139" s="9">
        <f t="shared" ref="F139:F140" si="19">$B$7^(D139+1)</f>
        <v>5.1314194450915779E-4</v>
      </c>
      <c r="G139" s="9">
        <f t="shared" ref="G139:G140" si="20">E139*B139</f>
        <v>2.221698919112535E-15</v>
      </c>
      <c r="H139" s="9">
        <f t="shared" ref="H139:H140" si="21">SUMPRODUCT(F139:F148,G139:G148)</f>
        <v>1.8373015735809781E-18</v>
      </c>
      <c r="J139" s="9">
        <f t="shared" si="16"/>
        <v>129</v>
      </c>
      <c r="K139" s="9">
        <f t="shared" ref="K139:K140" si="22">$B$7^J139</f>
        <v>5.4393046117970725E-4</v>
      </c>
      <c r="L139" s="9">
        <f t="shared" ref="L139:L140" si="23">SUMPRODUCT(K139:K148,E139:E148)</f>
        <v>2.7309750153355656E-18</v>
      </c>
    </row>
    <row r="140" spans="1:12" ht="15" thickBot="1">
      <c r="A140" s="10">
        <v>130</v>
      </c>
      <c r="B140" s="10">
        <v>1</v>
      </c>
      <c r="C140" s="10">
        <f t="shared" si="18"/>
        <v>0</v>
      </c>
      <c r="D140" s="10">
        <f t="shared" ref="D140" si="24">D139+1</f>
        <v>130</v>
      </c>
      <c r="E140" s="10">
        <f t="shared" si="17"/>
        <v>1.4403226207272333E-15</v>
      </c>
      <c r="F140" s="10">
        <f t="shared" si="19"/>
        <v>4.8409617406524306E-4</v>
      </c>
      <c r="G140" s="10">
        <f t="shared" si="20"/>
        <v>1.4403226207272333E-15</v>
      </c>
      <c r="H140" s="10">
        <f t="shared" si="21"/>
        <v>6.9725467011367784E-19</v>
      </c>
      <c r="J140" s="10">
        <f t="shared" ref="J140" si="25">J139+1</f>
        <v>130</v>
      </c>
      <c r="K140" s="10">
        <f t="shared" si="22"/>
        <v>5.1314194450915779E-4</v>
      </c>
      <c r="L140" s="10">
        <f t="shared" si="23"/>
        <v>7.3908995032049866E-19</v>
      </c>
    </row>
    <row r="141" spans="1:12" ht="15" thickTop="1"/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/>
  <dimension ref="A1:LC138"/>
  <sheetViews>
    <sheetView workbookViewId="0">
      <selection activeCell="K7" sqref="K7"/>
    </sheetView>
  </sheetViews>
  <sheetFormatPr defaultRowHeight="14.4"/>
  <cols>
    <col min="6" max="6" width="10" bestFit="1" customWidth="1"/>
    <col min="7" max="7" width="17.6640625" bestFit="1" customWidth="1"/>
    <col min="9" max="9" width="12" bestFit="1" customWidth="1"/>
    <col min="10" max="10" width="10" bestFit="1" customWidth="1"/>
    <col min="15" max="15" width="8.88671875" style="22"/>
    <col min="18" max="18" width="17.6640625" bestFit="1" customWidth="1"/>
    <col min="28" max="28" width="17.6640625" bestFit="1" customWidth="1"/>
    <col min="38" max="38" width="17.6640625" bestFit="1" customWidth="1"/>
  </cols>
  <sheetData>
    <row r="1" spans="1:315">
      <c r="A1" t="s">
        <v>132</v>
      </c>
    </row>
    <row r="4" spans="1:315" ht="15" thickBot="1"/>
    <row r="5" spans="1:315" ht="15.6" customHeight="1" thickTop="1" thickBot="1">
      <c r="E5" s="6"/>
      <c r="F5" s="6"/>
      <c r="G5" s="6"/>
      <c r="H5" s="40" t="s">
        <v>91</v>
      </c>
      <c r="I5" s="41"/>
      <c r="J5" s="41"/>
      <c r="K5" s="41"/>
      <c r="L5" s="41"/>
      <c r="M5" s="42"/>
      <c r="N5" s="6"/>
      <c r="P5" s="6"/>
      <c r="Q5" s="6"/>
      <c r="R5" s="6"/>
      <c r="S5" s="40" t="s">
        <v>40</v>
      </c>
      <c r="T5" s="41"/>
      <c r="U5" s="41"/>
      <c r="V5" s="41"/>
      <c r="W5" s="41"/>
      <c r="X5" s="42"/>
      <c r="Y5" s="6"/>
      <c r="Z5" s="6"/>
      <c r="AA5" s="6"/>
      <c r="AB5" s="6"/>
      <c r="AC5" s="40" t="s">
        <v>72</v>
      </c>
      <c r="AD5" s="41"/>
      <c r="AE5" s="41"/>
      <c r="AF5" s="41"/>
      <c r="AG5" s="41"/>
      <c r="AH5" s="42"/>
      <c r="AI5" s="6"/>
      <c r="AJ5" s="6"/>
      <c r="AK5" s="6"/>
      <c r="AL5" s="6"/>
      <c r="AM5" s="40" t="s">
        <v>73</v>
      </c>
      <c r="AN5" s="41"/>
      <c r="AO5" s="41"/>
      <c r="AP5" s="41"/>
      <c r="AQ5" s="41"/>
      <c r="AR5" s="42"/>
      <c r="AS5" s="6"/>
      <c r="AT5" s="6"/>
      <c r="AU5" s="6"/>
      <c r="AV5" s="6"/>
      <c r="AW5" s="40" t="s">
        <v>74</v>
      </c>
      <c r="AX5" s="41"/>
      <c r="AY5" s="41"/>
      <c r="AZ5" s="41"/>
      <c r="BA5" s="41"/>
      <c r="BB5" s="42"/>
      <c r="BC5" s="6"/>
      <c r="BD5" s="6"/>
      <c r="BE5" s="6"/>
      <c r="BF5" s="6"/>
      <c r="BG5" s="40" t="s">
        <v>75</v>
      </c>
      <c r="BH5" s="41"/>
      <c r="BI5" s="41"/>
      <c r="BJ5" s="41"/>
      <c r="BK5" s="41"/>
      <c r="BL5" s="42"/>
      <c r="BM5" s="6"/>
      <c r="BN5" s="6"/>
      <c r="BO5" s="6"/>
      <c r="BP5" s="6"/>
      <c r="BQ5" s="40" t="s">
        <v>76</v>
      </c>
      <c r="BR5" s="41"/>
      <c r="BS5" s="41"/>
      <c r="BT5" s="41"/>
      <c r="BU5" s="41"/>
      <c r="BV5" s="42"/>
      <c r="BW5" s="6"/>
      <c r="BX5" s="6"/>
      <c r="BY5" s="6"/>
      <c r="BZ5" s="6"/>
      <c r="CA5" s="40" t="s">
        <v>77</v>
      </c>
      <c r="CB5" s="41"/>
      <c r="CC5" s="41"/>
      <c r="CD5" s="41"/>
      <c r="CE5" s="41"/>
      <c r="CF5" s="42"/>
      <c r="CG5" s="6"/>
      <c r="CH5" s="6"/>
      <c r="CI5" s="6"/>
      <c r="CJ5" s="6"/>
      <c r="CK5" s="40" t="s">
        <v>78</v>
      </c>
      <c r="CL5" s="41"/>
      <c r="CM5" s="41"/>
      <c r="CN5" s="41"/>
      <c r="CO5" s="41"/>
      <c r="CP5" s="42"/>
      <c r="CQ5" s="6"/>
      <c r="CR5" s="6"/>
      <c r="CS5" s="6"/>
      <c r="CT5" s="6"/>
      <c r="CU5" s="40" t="s">
        <v>79</v>
      </c>
      <c r="CV5" s="41"/>
      <c r="CW5" s="41"/>
      <c r="CX5" s="41"/>
      <c r="CY5" s="41"/>
      <c r="CZ5" s="42"/>
      <c r="DA5" s="6"/>
      <c r="DB5" s="6"/>
      <c r="DC5" s="6"/>
      <c r="DD5" s="6"/>
      <c r="DE5" s="40" t="s">
        <v>80</v>
      </c>
      <c r="DF5" s="41"/>
      <c r="DG5" s="41"/>
      <c r="DH5" s="41"/>
      <c r="DI5" s="41"/>
      <c r="DJ5" s="42"/>
      <c r="DK5" s="6"/>
      <c r="DL5" s="6"/>
      <c r="DM5" s="6"/>
      <c r="DN5" s="6"/>
      <c r="DO5" s="40" t="s">
        <v>81</v>
      </c>
      <c r="DP5" s="41"/>
      <c r="DQ5" s="41"/>
      <c r="DR5" s="41"/>
      <c r="DS5" s="41"/>
      <c r="DT5" s="42"/>
      <c r="DU5" s="6"/>
      <c r="DV5" s="6"/>
      <c r="DW5" s="6"/>
      <c r="DX5" s="6"/>
      <c r="DY5" s="40" t="s">
        <v>82</v>
      </c>
      <c r="DZ5" s="41"/>
      <c r="EA5" s="41"/>
      <c r="EB5" s="41"/>
      <c r="EC5" s="41"/>
      <c r="ED5" s="42"/>
      <c r="EE5" s="6"/>
      <c r="EF5" s="6"/>
      <c r="EG5" s="6"/>
      <c r="EH5" s="6"/>
      <c r="EI5" s="40" t="s">
        <v>83</v>
      </c>
      <c r="EJ5" s="41"/>
      <c r="EK5" s="41"/>
      <c r="EL5" s="41"/>
      <c r="EM5" s="41"/>
      <c r="EN5" s="42"/>
      <c r="EO5" s="6"/>
      <c r="EP5" s="6"/>
      <c r="EQ5" s="6"/>
      <c r="ER5" s="6"/>
      <c r="ES5" s="40" t="s">
        <v>84</v>
      </c>
      <c r="ET5" s="41"/>
      <c r="EU5" s="41"/>
      <c r="EV5" s="41"/>
      <c r="EW5" s="41"/>
      <c r="EX5" s="42"/>
      <c r="EY5" s="6"/>
      <c r="EZ5" s="6"/>
      <c r="FA5" s="6"/>
      <c r="FB5" s="6"/>
      <c r="FC5" s="40" t="s">
        <v>85</v>
      </c>
      <c r="FD5" s="41"/>
      <c r="FE5" s="41"/>
      <c r="FF5" s="41"/>
      <c r="FG5" s="41"/>
      <c r="FH5" s="42"/>
      <c r="FI5" s="6"/>
      <c r="FJ5" s="6"/>
      <c r="FK5" s="6"/>
      <c r="FL5" s="6"/>
      <c r="FM5" s="40" t="s">
        <v>86</v>
      </c>
      <c r="FN5" s="41"/>
      <c r="FO5" s="41"/>
      <c r="FP5" s="41"/>
      <c r="FQ5" s="41"/>
      <c r="FR5" s="42"/>
      <c r="FS5" s="6"/>
      <c r="FT5" s="6"/>
      <c r="FU5" s="6"/>
      <c r="FV5" s="6"/>
      <c r="FW5" s="40" t="s">
        <v>87</v>
      </c>
      <c r="FX5" s="41"/>
      <c r="FY5" s="41"/>
      <c r="FZ5" s="41"/>
      <c r="GA5" s="41"/>
      <c r="GB5" s="42"/>
      <c r="GC5" s="6"/>
      <c r="GD5" s="6"/>
      <c r="GE5" s="6"/>
      <c r="GF5" s="6"/>
      <c r="GG5" s="40" t="s">
        <v>88</v>
      </c>
      <c r="GH5" s="41"/>
      <c r="GI5" s="41"/>
      <c r="GJ5" s="41"/>
      <c r="GK5" s="41"/>
      <c r="GL5" s="42"/>
      <c r="GM5" s="6"/>
      <c r="GN5" s="6"/>
      <c r="GO5" s="6"/>
      <c r="GP5" s="6"/>
      <c r="GQ5" s="40" t="s">
        <v>89</v>
      </c>
      <c r="GR5" s="41"/>
      <c r="GS5" s="41"/>
      <c r="GT5" s="41"/>
      <c r="GU5" s="41"/>
      <c r="GV5" s="42"/>
      <c r="GW5" s="6"/>
      <c r="GX5" s="6"/>
      <c r="GY5" s="6"/>
      <c r="GZ5" s="6"/>
      <c r="HA5" s="40" t="s">
        <v>90</v>
      </c>
      <c r="HB5" s="41"/>
      <c r="HC5" s="41"/>
      <c r="HD5" s="41"/>
      <c r="HE5" s="41"/>
      <c r="HF5" s="42"/>
      <c r="HG5" s="6"/>
      <c r="HH5" s="6"/>
      <c r="HI5" s="6"/>
      <c r="HJ5" s="6"/>
      <c r="HK5" s="40" t="s">
        <v>91</v>
      </c>
      <c r="HL5" s="41"/>
      <c r="HM5" s="41"/>
      <c r="HN5" s="41"/>
      <c r="HO5" s="41"/>
      <c r="HP5" s="42"/>
      <c r="HQ5" s="6"/>
      <c r="HR5" s="6"/>
      <c r="HS5" s="6"/>
      <c r="HT5" s="6"/>
      <c r="HU5" s="40" t="s">
        <v>92</v>
      </c>
      <c r="HV5" s="41"/>
      <c r="HW5" s="41"/>
      <c r="HX5" s="41"/>
      <c r="HY5" s="41"/>
      <c r="HZ5" s="42"/>
      <c r="IA5" s="6"/>
      <c r="IB5" s="6"/>
      <c r="IC5" s="6"/>
      <c r="ID5" s="6"/>
      <c r="IE5" s="40" t="s">
        <v>93</v>
      </c>
      <c r="IF5" s="41"/>
      <c r="IG5" s="41"/>
      <c r="IH5" s="41"/>
      <c r="II5" s="41"/>
      <c r="IJ5" s="42"/>
      <c r="IK5" s="6"/>
      <c r="IL5" s="6"/>
      <c r="IM5" s="6"/>
      <c r="IN5" s="6"/>
      <c r="IO5" s="40" t="s">
        <v>94</v>
      </c>
      <c r="IP5" s="41"/>
      <c r="IQ5" s="41"/>
      <c r="IR5" s="41"/>
      <c r="IS5" s="41"/>
      <c r="IT5" s="42"/>
      <c r="IU5" s="6"/>
      <c r="IV5" s="6"/>
      <c r="IW5" s="6"/>
      <c r="IX5" s="6"/>
      <c r="IY5" s="40" t="s">
        <v>95</v>
      </c>
      <c r="IZ5" s="41"/>
      <c r="JA5" s="41"/>
      <c r="JB5" s="41"/>
      <c r="JC5" s="41"/>
      <c r="JD5" s="42"/>
      <c r="JE5" s="6"/>
      <c r="JF5" s="6"/>
      <c r="JG5" s="6"/>
      <c r="JH5" s="6"/>
      <c r="JI5" s="40" t="s">
        <v>96</v>
      </c>
      <c r="JJ5" s="41"/>
      <c r="JK5" s="41"/>
      <c r="JL5" s="41"/>
      <c r="JM5" s="41"/>
      <c r="JN5" s="42"/>
      <c r="JO5" s="6"/>
      <c r="JP5" s="6"/>
      <c r="JQ5" s="6"/>
      <c r="JR5" s="6"/>
      <c r="JS5" s="40" t="s">
        <v>97</v>
      </c>
      <c r="JT5" s="41"/>
      <c r="JU5" s="41"/>
      <c r="JV5" s="41"/>
      <c r="JW5" s="41"/>
      <c r="JX5" s="42"/>
      <c r="JY5" s="6"/>
      <c r="JZ5" s="6"/>
      <c r="KA5" s="6"/>
      <c r="KB5" s="6"/>
      <c r="KC5" s="40" t="s">
        <v>98</v>
      </c>
      <c r="KD5" s="41"/>
      <c r="KE5" s="41"/>
      <c r="KF5" s="41"/>
      <c r="KG5" s="41"/>
      <c r="KH5" s="42"/>
      <c r="KI5" s="6"/>
      <c r="KJ5" s="6"/>
      <c r="KK5" s="6"/>
      <c r="KL5" s="6"/>
      <c r="KM5" s="40" t="s">
        <v>99</v>
      </c>
      <c r="KN5" s="41"/>
      <c r="KO5" s="41"/>
      <c r="KP5" s="41"/>
      <c r="KQ5" s="41"/>
      <c r="KR5" s="42"/>
      <c r="KS5" s="6"/>
      <c r="KT5" s="6"/>
      <c r="KU5" s="6"/>
      <c r="KV5" s="6"/>
      <c r="KW5" s="40" t="s">
        <v>100</v>
      </c>
      <c r="KX5" s="41"/>
      <c r="KY5" s="41"/>
      <c r="KZ5" s="41"/>
      <c r="LA5" s="41"/>
      <c r="LB5" s="42"/>
      <c r="LC5" s="6"/>
    </row>
    <row r="6" spans="1:315" ht="15.6" thickTop="1" thickBot="1">
      <c r="A6" s="6" t="s">
        <v>12</v>
      </c>
      <c r="B6" t="s">
        <v>13</v>
      </c>
      <c r="C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N6" s="6"/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Y6" s="6"/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I6" s="6"/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S6" s="6"/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C6" s="6"/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M6" s="6"/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W6" s="6"/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G6" s="6"/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Q6" s="6"/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A6" s="6"/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K6" s="6"/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U6" s="6"/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E6" s="6"/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O6" s="6"/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Y6" s="6"/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I6" s="6"/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S6" s="6"/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C6" s="6"/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M6" s="6"/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W6" s="6"/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G6" s="6"/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Q6" s="6"/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A6" s="6"/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K6" s="6"/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U6" s="6"/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E6" s="6"/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O6" s="6"/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Y6" s="6"/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I6" s="6"/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S6" s="6"/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  <c r="LC6" s="6"/>
    </row>
    <row r="7" spans="1:315" ht="15" thickTop="1">
      <c r="A7" s="6">
        <v>0</v>
      </c>
      <c r="B7">
        <v>0.27519576240407795</v>
      </c>
      <c r="C7">
        <f>1-Table468[[#This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0.48760794537261387</v>
      </c>
      <c r="H7" s="15">
        <v>0</v>
      </c>
      <c r="I7" s="9">
        <v>0</v>
      </c>
      <c r="J7" s="9" cm="1">
        <f t="array" ref="J7">VLOOKUP($G$13,'qx Malaria'!$B$32:$I$61,(N7),FALSE)/(1-cambodia!I7*INDEX($E$6:$G$11,N7,2))</f>
        <v>6.1E-6</v>
      </c>
      <c r="K7" s="12">
        <f>$G$7/(1-I7*$F$7)</f>
        <v>0.48760794537261387</v>
      </c>
      <c r="L7" s="9">
        <f>K7+J7</f>
        <v>0.48761404537261388</v>
      </c>
      <c r="M7" s="9">
        <f>(J7*Table468[[#This Row],[qx (tau)]])/L7</f>
        <v>3.4426698053418228E-6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0.4874775453726139</v>
      </c>
      <c r="S7" s="15">
        <v>0</v>
      </c>
      <c r="T7" s="9">
        <v>0</v>
      </c>
      <c r="U7" s="9">
        <v>1.3650000000000001E-4</v>
      </c>
      <c r="V7" s="12">
        <v>0.4874775453726139</v>
      </c>
      <c r="W7" s="9">
        <v>0.48761404537261388</v>
      </c>
      <c r="X7" s="9">
        <v>7.7036791545763761E-5</v>
      </c>
      <c r="Y7" s="6">
        <v>2</v>
      </c>
      <c r="Z7" s="9" t="s">
        <v>14</v>
      </c>
      <c r="AA7" s="9">
        <v>0.48761404537261388</v>
      </c>
      <c r="AB7" s="18">
        <v>0.48750174537261387</v>
      </c>
      <c r="AC7" s="15">
        <v>0</v>
      </c>
      <c r="AD7" s="9">
        <v>0</v>
      </c>
      <c r="AE7" s="9">
        <v>1.1230000000000001E-4</v>
      </c>
      <c r="AF7" s="12">
        <v>0.48750174537261387</v>
      </c>
      <c r="AG7" s="9">
        <v>0.48761404537261388</v>
      </c>
      <c r="AH7" s="9">
        <v>6.3378986744243716E-5</v>
      </c>
      <c r="AI7" s="6">
        <v>2</v>
      </c>
      <c r="AJ7" s="9" t="s">
        <v>14</v>
      </c>
      <c r="AK7" s="9">
        <v>0.48761404537261388</v>
      </c>
      <c r="AL7" s="18">
        <v>0.48751474537261386</v>
      </c>
      <c r="AM7" s="15">
        <v>0</v>
      </c>
      <c r="AN7" s="9">
        <v>0</v>
      </c>
      <c r="AO7" s="9">
        <v>9.9300000000000001E-5</v>
      </c>
      <c r="AP7" s="12">
        <v>0.48751474537261386</v>
      </c>
      <c r="AQ7" s="9">
        <v>0.48761404537261388</v>
      </c>
      <c r="AR7" s="9">
        <v>5.6042149454170986E-5</v>
      </c>
      <c r="AS7" s="6">
        <v>2</v>
      </c>
      <c r="AT7" s="9" t="s">
        <v>14</v>
      </c>
      <c r="AU7" s="9">
        <v>0.48761404537261388</v>
      </c>
      <c r="AV7" s="18">
        <v>0.48750144537261386</v>
      </c>
      <c r="AW7" s="15">
        <v>0</v>
      </c>
      <c r="AX7" s="9">
        <v>0</v>
      </c>
      <c r="AY7" s="9">
        <v>1.126E-4</v>
      </c>
      <c r="AZ7" s="12">
        <v>0.48750144537261386</v>
      </c>
      <c r="BA7" s="9">
        <v>0.48761404537261388</v>
      </c>
      <c r="BB7" s="9">
        <v>6.3548298374014632E-5</v>
      </c>
      <c r="BC7" s="6">
        <v>2</v>
      </c>
      <c r="BD7" s="9" t="s">
        <v>14</v>
      </c>
      <c r="BE7" s="9">
        <v>0.48761404537261388</v>
      </c>
      <c r="BF7" s="18">
        <v>0.4875144453726139</v>
      </c>
      <c r="BG7" s="15">
        <v>0</v>
      </c>
      <c r="BH7" s="9">
        <v>0</v>
      </c>
      <c r="BI7" s="9">
        <v>9.9600000000000009E-5</v>
      </c>
      <c r="BJ7" s="12">
        <v>0.4875144453726139</v>
      </c>
      <c r="BK7" s="9">
        <v>0.48761404537261388</v>
      </c>
      <c r="BL7" s="9">
        <v>5.6211461083941902E-5</v>
      </c>
      <c r="BM7" s="6">
        <v>2</v>
      </c>
      <c r="BN7" s="9" t="s">
        <v>14</v>
      </c>
      <c r="BO7" s="9">
        <v>0.48761404537261388</v>
      </c>
      <c r="BP7" s="18">
        <v>0.48752314537261388</v>
      </c>
      <c r="BQ7" s="15">
        <v>0</v>
      </c>
      <c r="BR7" s="9">
        <v>0</v>
      </c>
      <c r="BS7" s="9">
        <v>9.09E-5</v>
      </c>
      <c r="BT7" s="12">
        <v>0.48752314537261388</v>
      </c>
      <c r="BU7" s="9">
        <v>0.48761404537261388</v>
      </c>
      <c r="BV7" s="9">
        <v>5.1301423820585522E-5</v>
      </c>
      <c r="BW7" s="6">
        <v>2</v>
      </c>
      <c r="BX7" s="9" t="s">
        <v>14</v>
      </c>
      <c r="BY7" s="9">
        <v>0.48761404537261388</v>
      </c>
      <c r="BZ7" s="18">
        <v>0.4875279453726139</v>
      </c>
      <c r="CA7" s="15">
        <v>0</v>
      </c>
      <c r="CB7" s="9">
        <v>0</v>
      </c>
      <c r="CC7" s="9">
        <v>8.6099999999999992E-5</v>
      </c>
      <c r="CD7" s="12">
        <v>0.4875279453726139</v>
      </c>
      <c r="CE7" s="9">
        <v>0.48761404537261388</v>
      </c>
      <c r="CF7" s="9">
        <v>4.8592437744250975E-5</v>
      </c>
      <c r="CG7" s="6">
        <v>2</v>
      </c>
      <c r="CH7" s="9" t="s">
        <v>14</v>
      </c>
      <c r="CI7" s="9">
        <v>0.48761404537261388</v>
      </c>
      <c r="CJ7" s="18">
        <v>0.48751344537261387</v>
      </c>
      <c r="CK7" s="15">
        <v>0</v>
      </c>
      <c r="CL7" s="9">
        <v>0</v>
      </c>
      <c r="CM7" s="9">
        <v>1.0060000000000001E-4</v>
      </c>
      <c r="CN7" s="12">
        <v>0.48751344537261387</v>
      </c>
      <c r="CO7" s="9">
        <v>0.48761404537261388</v>
      </c>
      <c r="CP7" s="9">
        <v>5.6775833183178264E-5</v>
      </c>
      <c r="CQ7" s="6">
        <v>2</v>
      </c>
      <c r="CR7" s="9" t="s">
        <v>14</v>
      </c>
      <c r="CS7" s="9">
        <v>0.48761404537261388</v>
      </c>
      <c r="CT7" s="18">
        <v>0.48753864537261388</v>
      </c>
      <c r="CU7" s="15">
        <v>0</v>
      </c>
      <c r="CV7" s="9">
        <v>0</v>
      </c>
      <c r="CW7" s="9">
        <v>7.5400000000000003E-5</v>
      </c>
      <c r="CX7" s="12">
        <v>0.48753864537261388</v>
      </c>
      <c r="CY7" s="9">
        <v>0.48761404537261388</v>
      </c>
      <c r="CZ7" s="9">
        <v>4.2553656282421884E-5</v>
      </c>
      <c r="DA7" s="6">
        <v>2</v>
      </c>
      <c r="DB7" s="9" t="s">
        <v>14</v>
      </c>
      <c r="DC7" s="9">
        <v>0.48761404537261388</v>
      </c>
      <c r="DD7" s="18">
        <v>0.48753824537261387</v>
      </c>
      <c r="DE7" s="15">
        <v>0</v>
      </c>
      <c r="DF7" s="9">
        <v>0</v>
      </c>
      <c r="DG7" s="9">
        <v>7.5799999999999999E-5</v>
      </c>
      <c r="DH7" s="12">
        <v>0.48753824537261387</v>
      </c>
      <c r="DI7" s="9">
        <v>0.48761404537261388</v>
      </c>
      <c r="DJ7" s="9">
        <v>4.2779405122116428E-5</v>
      </c>
      <c r="DK7" s="6">
        <v>2</v>
      </c>
      <c r="DL7" s="9" t="s">
        <v>14</v>
      </c>
      <c r="DM7" s="9">
        <v>0.48761404537261388</v>
      </c>
      <c r="DN7" s="18">
        <v>0.48745104537261386</v>
      </c>
      <c r="DO7" s="15">
        <v>0</v>
      </c>
      <c r="DP7" s="9">
        <v>0</v>
      </c>
      <c r="DQ7" s="9">
        <v>1.63E-4</v>
      </c>
      <c r="DR7" s="12">
        <v>0.48745104537261386</v>
      </c>
      <c r="DS7" s="9">
        <v>0.48761404537261388</v>
      </c>
      <c r="DT7" s="9">
        <v>9.1992652175527405E-5</v>
      </c>
      <c r="DU7" s="6">
        <v>2</v>
      </c>
      <c r="DV7" s="9" t="s">
        <v>14</v>
      </c>
      <c r="DW7" s="9">
        <v>0.48761404537261388</v>
      </c>
      <c r="DX7" s="18">
        <v>0.48751024537261389</v>
      </c>
      <c r="DY7" s="15">
        <v>0</v>
      </c>
      <c r="DZ7" s="9">
        <v>0</v>
      </c>
      <c r="EA7" s="9">
        <v>1.038E-4</v>
      </c>
      <c r="EB7" s="12">
        <v>0.48751024537261389</v>
      </c>
      <c r="EC7" s="9">
        <v>0.48761404537261388</v>
      </c>
      <c r="ED7" s="9">
        <v>5.8581823900734624E-5</v>
      </c>
      <c r="EE7" s="6">
        <v>2</v>
      </c>
      <c r="EF7" s="9" t="s">
        <v>14</v>
      </c>
      <c r="EG7" s="9">
        <v>0.48761404537261388</v>
      </c>
      <c r="EH7" s="18">
        <v>0.48750304537261391</v>
      </c>
      <c r="EI7" s="15">
        <v>0</v>
      </c>
      <c r="EJ7" s="9">
        <v>0</v>
      </c>
      <c r="EK7" s="9">
        <v>1.11E-4</v>
      </c>
      <c r="EL7" s="12">
        <v>0.48750304537261391</v>
      </c>
      <c r="EM7" s="9">
        <v>0.48761404537261388</v>
      </c>
      <c r="EN7" s="9">
        <v>6.2645303015236445E-5</v>
      </c>
      <c r="EO7" s="6">
        <v>2</v>
      </c>
      <c r="EP7" s="9" t="s">
        <v>14</v>
      </c>
      <c r="EQ7" s="9">
        <v>0.48761404537261388</v>
      </c>
      <c r="ER7" s="18">
        <v>0.4874543453726139</v>
      </c>
      <c r="ES7" s="15">
        <v>0</v>
      </c>
      <c r="ET7" s="9">
        <v>0</v>
      </c>
      <c r="EU7" s="9">
        <v>1.5970000000000001E-4</v>
      </c>
      <c r="EV7" s="12">
        <v>0.4874543453726139</v>
      </c>
      <c r="EW7" s="9">
        <v>0.48761404537261388</v>
      </c>
      <c r="EX7" s="9">
        <v>9.0130224248047397E-5</v>
      </c>
      <c r="EY7" s="6">
        <v>2</v>
      </c>
      <c r="EZ7" s="9" t="s">
        <v>14</v>
      </c>
      <c r="FA7" s="9">
        <v>0.48761404537261388</v>
      </c>
      <c r="FB7" s="18">
        <v>0.4874855453726139</v>
      </c>
      <c r="FC7" s="15">
        <v>0</v>
      </c>
      <c r="FD7" s="9">
        <v>0</v>
      </c>
      <c r="FE7" s="9">
        <v>1.2850000000000001E-4</v>
      </c>
      <c r="FF7" s="12">
        <v>0.4874855453726139</v>
      </c>
      <c r="FG7" s="9">
        <v>0.48761404537261388</v>
      </c>
      <c r="FH7" s="9">
        <v>7.2521814751872827E-5</v>
      </c>
      <c r="FI7" s="6">
        <v>2</v>
      </c>
      <c r="FJ7" s="9" t="s">
        <v>14</v>
      </c>
      <c r="FK7" s="9">
        <v>0.48761404537261388</v>
      </c>
      <c r="FL7" s="18">
        <v>0.48753144537261389</v>
      </c>
      <c r="FM7" s="15">
        <v>0</v>
      </c>
      <c r="FN7" s="9">
        <v>0</v>
      </c>
      <c r="FO7" s="9">
        <v>8.2600000000000002E-5</v>
      </c>
      <c r="FP7" s="12">
        <v>0.48753144537261389</v>
      </c>
      <c r="FQ7" s="9">
        <v>0.48761404537261388</v>
      </c>
      <c r="FR7" s="9">
        <v>4.6617135396923705E-5</v>
      </c>
      <c r="FS7" s="6">
        <v>2</v>
      </c>
      <c r="FT7" s="9" t="s">
        <v>14</v>
      </c>
      <c r="FU7" s="9">
        <v>0.48761404537261388</v>
      </c>
      <c r="FV7" s="18">
        <v>0.48748104537261389</v>
      </c>
      <c r="FW7" s="15">
        <v>0</v>
      </c>
      <c r="FX7" s="9">
        <v>0</v>
      </c>
      <c r="FY7" s="9">
        <v>1.3300000000000001E-4</v>
      </c>
      <c r="FZ7" s="12">
        <v>0.48748104537261389</v>
      </c>
      <c r="GA7" s="9">
        <v>0.48761404537261388</v>
      </c>
      <c r="GB7" s="9">
        <v>7.5061489198436471E-5</v>
      </c>
      <c r="GC7" s="6">
        <v>2</v>
      </c>
      <c r="GD7" s="9" t="s">
        <v>14</v>
      </c>
      <c r="GE7" s="9">
        <v>0.48761404537261388</v>
      </c>
      <c r="GF7" s="18">
        <v>0.48754574537261386</v>
      </c>
      <c r="GG7" s="15">
        <v>0</v>
      </c>
      <c r="GH7" s="9">
        <v>0</v>
      </c>
      <c r="GI7" s="9">
        <v>6.8300000000000007E-5</v>
      </c>
      <c r="GJ7" s="12">
        <v>0.48754574537261386</v>
      </c>
      <c r="GK7" s="9">
        <v>0.48761404537261388</v>
      </c>
      <c r="GL7" s="9">
        <v>3.8546614377843698E-5</v>
      </c>
      <c r="GM7" s="6">
        <v>2</v>
      </c>
      <c r="GN7" s="9" t="s">
        <v>14</v>
      </c>
      <c r="GO7" s="9">
        <v>0.48761404537261388</v>
      </c>
      <c r="GP7" s="18">
        <v>0.48754034537261387</v>
      </c>
      <c r="GQ7" s="15">
        <v>0</v>
      </c>
      <c r="GR7" s="9">
        <v>0</v>
      </c>
      <c r="GS7" s="9">
        <v>7.3700000000000002E-5</v>
      </c>
      <c r="GT7" s="12">
        <v>0.48754034537261387</v>
      </c>
      <c r="GU7" s="9">
        <v>0.48761404537261388</v>
      </c>
      <c r="GV7" s="9">
        <v>4.1594223713720057E-5</v>
      </c>
      <c r="GW7" s="6">
        <v>2</v>
      </c>
      <c r="GX7" s="9" t="s">
        <v>14</v>
      </c>
      <c r="GY7" s="9">
        <v>0.48761404537261388</v>
      </c>
      <c r="GZ7" s="18">
        <v>0.48752834537261386</v>
      </c>
      <c r="HA7" s="15">
        <v>0</v>
      </c>
      <c r="HB7" s="9">
        <v>0</v>
      </c>
      <c r="HC7" s="9">
        <v>8.570000000000001E-5</v>
      </c>
      <c r="HD7" s="12">
        <v>0.48752834537261386</v>
      </c>
      <c r="HE7" s="9">
        <v>0.48761404537261388</v>
      </c>
      <c r="HF7" s="9">
        <v>4.8366688904556438E-5</v>
      </c>
      <c r="HG7" s="6">
        <v>2</v>
      </c>
      <c r="HH7" s="9" t="s">
        <v>14</v>
      </c>
      <c r="HI7" s="9">
        <v>0.48761404537261388</v>
      </c>
      <c r="HJ7" s="18">
        <v>0.48756804537261389</v>
      </c>
      <c r="HK7" s="15">
        <v>0</v>
      </c>
      <c r="HL7" s="9">
        <v>0</v>
      </c>
      <c r="HM7" s="9">
        <v>4.5999999999999993E-5</v>
      </c>
      <c r="HN7" s="12">
        <v>0.48756804537261389</v>
      </c>
      <c r="HO7" s="9">
        <v>0.48761404537261388</v>
      </c>
      <c r="HP7" s="9">
        <v>2.5961116564872762E-5</v>
      </c>
      <c r="HQ7" s="6">
        <v>2</v>
      </c>
      <c r="HR7" s="9" t="s">
        <v>14</v>
      </c>
      <c r="HS7" s="9">
        <v>0.48761404537261388</v>
      </c>
      <c r="HT7" s="18">
        <v>0.48757294537261386</v>
      </c>
      <c r="HU7" s="15">
        <v>0</v>
      </c>
      <c r="HV7" s="9">
        <v>0</v>
      </c>
      <c r="HW7" s="9">
        <v>4.1100000000000003E-5</v>
      </c>
      <c r="HX7" s="12">
        <v>0.48757294537261386</v>
      </c>
      <c r="HY7" s="9">
        <v>0.48761404537261388</v>
      </c>
      <c r="HZ7" s="9">
        <v>2.3195693278614581E-5</v>
      </c>
      <c r="IA7" s="6">
        <v>2</v>
      </c>
      <c r="IB7" s="9" t="s">
        <v>14</v>
      </c>
      <c r="IC7" s="9">
        <v>0.48761404537261388</v>
      </c>
      <c r="ID7" s="18">
        <v>0.48759524537261389</v>
      </c>
      <c r="IE7" s="15">
        <v>0</v>
      </c>
      <c r="IF7" s="9">
        <v>0</v>
      </c>
      <c r="IG7" s="9">
        <v>1.88E-5</v>
      </c>
      <c r="IH7" s="12">
        <v>0.48759524537261389</v>
      </c>
      <c r="II7" s="9">
        <v>0.48761404537261388</v>
      </c>
      <c r="IJ7" s="9">
        <v>1.0610195465643652E-5</v>
      </c>
      <c r="IK7" s="6">
        <v>2</v>
      </c>
      <c r="IL7" s="9" t="s">
        <v>14</v>
      </c>
      <c r="IM7" s="9">
        <v>0.48761404537261388</v>
      </c>
      <c r="IN7" s="18">
        <v>0.48760374537261386</v>
      </c>
      <c r="IO7" s="15">
        <v>0</v>
      </c>
      <c r="IP7" s="9">
        <v>0</v>
      </c>
      <c r="IQ7" s="9">
        <v>1.03E-5</v>
      </c>
      <c r="IR7" s="12">
        <v>0.48760374537261386</v>
      </c>
      <c r="IS7" s="9">
        <v>0.48761404537261388</v>
      </c>
      <c r="IT7" s="9">
        <v>5.8130326221345538E-6</v>
      </c>
      <c r="IU7" s="6">
        <v>2</v>
      </c>
      <c r="IV7" s="9" t="s">
        <v>14</v>
      </c>
      <c r="IW7" s="9">
        <v>0.48761404537261388</v>
      </c>
      <c r="IX7" s="18">
        <v>0.48759984537261386</v>
      </c>
      <c r="IY7" s="15">
        <v>0</v>
      </c>
      <c r="IZ7" s="9">
        <v>0</v>
      </c>
      <c r="JA7" s="9">
        <v>1.42E-5</v>
      </c>
      <c r="JB7" s="12">
        <v>0.48759984537261386</v>
      </c>
      <c r="JC7" s="9">
        <v>0.48761404537261388</v>
      </c>
      <c r="JD7" s="9">
        <v>8.0140838091563751E-6</v>
      </c>
      <c r="JE7" s="6">
        <v>2</v>
      </c>
      <c r="JF7" s="9" t="s">
        <v>14</v>
      </c>
      <c r="JG7" s="9">
        <v>0.48761404537261388</v>
      </c>
      <c r="JH7" s="18">
        <v>0.48759774537261386</v>
      </c>
      <c r="JI7" s="15">
        <v>0</v>
      </c>
      <c r="JJ7" s="9">
        <v>0</v>
      </c>
      <c r="JK7" s="9">
        <v>1.63E-5</v>
      </c>
      <c r="JL7" s="12">
        <v>0.48759774537261386</v>
      </c>
      <c r="JM7" s="9">
        <v>0.48761404537261388</v>
      </c>
      <c r="JN7" s="9">
        <v>9.1992652175527412E-6</v>
      </c>
      <c r="JO7" s="6">
        <v>2</v>
      </c>
      <c r="JP7" s="9" t="s">
        <v>14</v>
      </c>
      <c r="JQ7" s="9">
        <v>0.48761404537261388</v>
      </c>
      <c r="JR7" s="18">
        <v>0.4876032453726139</v>
      </c>
      <c r="JS7" s="15">
        <v>0</v>
      </c>
      <c r="JT7" s="9">
        <v>0</v>
      </c>
      <c r="JU7" s="9">
        <v>1.08E-5</v>
      </c>
      <c r="JV7" s="12">
        <v>0.4876032453726139</v>
      </c>
      <c r="JW7" s="9">
        <v>0.48761404537261388</v>
      </c>
      <c r="JX7" s="9">
        <v>6.0952186717527355E-6</v>
      </c>
      <c r="JY7" s="6">
        <v>2</v>
      </c>
      <c r="JZ7" s="9" t="s">
        <v>14</v>
      </c>
      <c r="KA7" s="9">
        <v>0.48761404537261388</v>
      </c>
      <c r="KB7" s="18">
        <v>0.4875972453726139</v>
      </c>
      <c r="KC7" s="15">
        <v>0</v>
      </c>
      <c r="KD7" s="9">
        <v>0</v>
      </c>
      <c r="KE7" s="9">
        <v>1.6799999999999998E-5</v>
      </c>
      <c r="KF7" s="12">
        <v>0.4875972453726139</v>
      </c>
      <c r="KG7" s="9">
        <v>0.48761404537261388</v>
      </c>
      <c r="KH7" s="9">
        <v>9.4814512671709204E-6</v>
      </c>
      <c r="KI7" s="6">
        <v>2</v>
      </c>
      <c r="KJ7" s="9" t="s">
        <v>14</v>
      </c>
      <c r="KK7" s="9">
        <v>0.48761404537261388</v>
      </c>
      <c r="KL7" s="18">
        <v>0.4876068453726139</v>
      </c>
      <c r="KM7" s="15">
        <v>0</v>
      </c>
      <c r="KN7" s="9">
        <v>0</v>
      </c>
      <c r="KO7" s="9">
        <v>7.1999999999999997E-6</v>
      </c>
      <c r="KP7" s="12">
        <v>0.4876068453726139</v>
      </c>
      <c r="KQ7" s="9">
        <v>0.48761404537261388</v>
      </c>
      <c r="KR7" s="9">
        <v>4.0634791145018242E-6</v>
      </c>
      <c r="KS7" s="6">
        <v>2</v>
      </c>
      <c r="KT7" s="9" t="s">
        <v>14</v>
      </c>
      <c r="KU7" s="9">
        <v>0.48761404537261388</v>
      </c>
      <c r="KV7" s="18">
        <v>0.48760794537261387</v>
      </c>
      <c r="KW7" s="15">
        <v>0</v>
      </c>
      <c r="KX7" s="9">
        <v>0</v>
      </c>
      <c r="KY7" s="9">
        <v>6.1E-6</v>
      </c>
      <c r="KZ7" s="12">
        <v>0.48760794537261387</v>
      </c>
      <c r="LA7" s="9">
        <v>0.48761404537261388</v>
      </c>
      <c r="LB7" s="9">
        <v>3.4426698053418228E-6</v>
      </c>
      <c r="LC7" s="6">
        <v>2</v>
      </c>
    </row>
    <row r="8" spans="1:315">
      <c r="A8" s="6">
        <v>1</v>
      </c>
      <c r="B8">
        <v>0.13821708733892901</v>
      </c>
      <c r="C8">
        <f>1-Table468[[#This Row],[qx (tau)]]</f>
        <v>0.86178291266107099</v>
      </c>
      <c r="D8" s="6"/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0.15805444921077208</v>
      </c>
      <c r="H8" s="15">
        <f>H7+1</f>
        <v>1</v>
      </c>
      <c r="I8" s="9">
        <f>I7+0.2</f>
        <v>0.2</v>
      </c>
      <c r="J8" s="9" cm="1">
        <f t="array" ref="J8">VLOOKUP($G$13,'qx Malaria'!$B$32:$I$61,(N8),FALSE)/(1-cambodia!I8*INDEX($E$6:$G$11,N8,2))</f>
        <v>6.759173596115531E-6</v>
      </c>
      <c r="K8" s="9">
        <f t="shared" ref="K8:K11" si="1">$G$7/(1-I8*$F$7)</f>
        <v>0.54029946715060917</v>
      </c>
      <c r="L8" s="9">
        <f t="shared" ref="L8:L71" si="2">K8+J8</f>
        <v>0.54030622632420533</v>
      </c>
      <c r="M8" s="9">
        <f>(J8*Table468[[#This Row],[qx (tau)]])/L8</f>
        <v>1.7290811057814943E-6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0.15802254921077208</v>
      </c>
      <c r="S8" s="15">
        <v>1</v>
      </c>
      <c r="T8" s="9">
        <v>0.2</v>
      </c>
      <c r="U8" s="9">
        <v>1.5125035997865083E-4</v>
      </c>
      <c r="V8" s="9">
        <v>0.54015497596422668</v>
      </c>
      <c r="W8" s="9">
        <v>0.54030622632420533</v>
      </c>
      <c r="X8" s="9">
        <v>3.8691732940848191E-5</v>
      </c>
      <c r="Y8" s="6">
        <v>2</v>
      </c>
      <c r="Z8" s="12" t="s">
        <v>15</v>
      </c>
      <c r="AA8" s="13">
        <v>0.15805564921077209</v>
      </c>
      <c r="AB8" s="18">
        <v>0.15802914921077207</v>
      </c>
      <c r="AC8" s="15">
        <v>1</v>
      </c>
      <c r="AD8" s="9">
        <v>0.2</v>
      </c>
      <c r="AE8" s="9">
        <v>1.2443527784324166E-4</v>
      </c>
      <c r="AF8" s="9">
        <v>0.54018179104636199</v>
      </c>
      <c r="AG8" s="9">
        <v>0.54030622632420522</v>
      </c>
      <c r="AH8" s="9">
        <v>3.1832099701518339E-5</v>
      </c>
      <c r="AI8" s="6">
        <v>2</v>
      </c>
      <c r="AJ8" s="12" t="s">
        <v>15</v>
      </c>
      <c r="AK8" s="13">
        <v>0.15805564921077209</v>
      </c>
      <c r="AL8" s="18">
        <v>0.15803164921077209</v>
      </c>
      <c r="AM8" s="15">
        <v>1</v>
      </c>
      <c r="AN8" s="9">
        <v>0.2</v>
      </c>
      <c r="AO8" s="9">
        <v>1.1003048165479873E-4</v>
      </c>
      <c r="AP8" s="9">
        <v>0.54019619584255041</v>
      </c>
      <c r="AQ8" s="9">
        <v>0.54030622632420522</v>
      </c>
      <c r="AR8" s="9">
        <v>2.814717275477089E-5</v>
      </c>
      <c r="AS8" s="6">
        <v>2</v>
      </c>
      <c r="AT8" s="12" t="s">
        <v>15</v>
      </c>
      <c r="AU8" s="13">
        <v>0.15805564921077209</v>
      </c>
      <c r="AV8" s="18">
        <v>0.1580280492107721</v>
      </c>
      <c r="AW8" s="15">
        <v>1</v>
      </c>
      <c r="AX8" s="9">
        <v>0.2</v>
      </c>
      <c r="AY8" s="9">
        <v>1.2476769621682111E-4</v>
      </c>
      <c r="AZ8" s="9">
        <v>0.54018145862798839</v>
      </c>
      <c r="BA8" s="9">
        <v>0.54030622632420522</v>
      </c>
      <c r="BB8" s="9">
        <v>3.1917136477212513E-5</v>
      </c>
      <c r="BC8" s="6">
        <v>2</v>
      </c>
      <c r="BD8" s="12" t="s">
        <v>15</v>
      </c>
      <c r="BE8" s="13">
        <v>0.15805564921077209</v>
      </c>
      <c r="BF8" s="18">
        <v>0.15803064921077209</v>
      </c>
      <c r="BG8" s="15">
        <v>1</v>
      </c>
      <c r="BH8" s="9">
        <v>0.2</v>
      </c>
      <c r="BI8" s="9">
        <v>1.1036290002837819E-4</v>
      </c>
      <c r="BJ8" s="9">
        <v>0.54019586342417691</v>
      </c>
      <c r="BK8" s="9">
        <v>0.54030622632420533</v>
      </c>
      <c r="BL8" s="9">
        <v>2.8232209530465054E-5</v>
      </c>
      <c r="BM8" s="6">
        <v>2</v>
      </c>
      <c r="BN8" s="12" t="s">
        <v>15</v>
      </c>
      <c r="BO8" s="13">
        <v>0.15805564921077209</v>
      </c>
      <c r="BP8" s="18">
        <v>0.1580328492107721</v>
      </c>
      <c r="BQ8" s="15">
        <v>1</v>
      </c>
      <c r="BR8" s="9">
        <v>0.2</v>
      </c>
      <c r="BS8" s="9">
        <v>1.0072276719457405E-4</v>
      </c>
      <c r="BT8" s="9">
        <v>0.54020550355701069</v>
      </c>
      <c r="BU8" s="9">
        <v>0.54030622632420522</v>
      </c>
      <c r="BV8" s="9">
        <v>2.5766143035334072E-5</v>
      </c>
      <c r="BW8" s="6">
        <v>2</v>
      </c>
      <c r="BX8" s="12" t="s">
        <v>15</v>
      </c>
      <c r="BY8" s="13">
        <v>0.15805564921077209</v>
      </c>
      <c r="BZ8" s="18">
        <v>0.1580337492107721</v>
      </c>
      <c r="CA8" s="15">
        <v>1</v>
      </c>
      <c r="CB8" s="9">
        <v>0.2</v>
      </c>
      <c r="CC8" s="9">
        <v>9.5404073217302809E-5</v>
      </c>
      <c r="CD8" s="9">
        <v>0.54021082225098804</v>
      </c>
      <c r="CE8" s="9">
        <v>0.54030622632420533</v>
      </c>
      <c r="CF8" s="9">
        <v>2.4405554624227317E-5</v>
      </c>
      <c r="CG8" s="6">
        <v>2</v>
      </c>
      <c r="CH8" s="12" t="s">
        <v>15</v>
      </c>
      <c r="CI8" s="13">
        <v>0.15805564921077209</v>
      </c>
      <c r="CJ8" s="18">
        <v>0.15803014921077208</v>
      </c>
      <c r="CK8" s="15">
        <v>1</v>
      </c>
      <c r="CL8" s="9">
        <v>0.2</v>
      </c>
      <c r="CM8" s="9">
        <v>1.1147096127364302E-4</v>
      </c>
      <c r="CN8" s="9">
        <v>0.5401947553629316</v>
      </c>
      <c r="CO8" s="9">
        <v>0.54030622632420522</v>
      </c>
      <c r="CP8" s="9">
        <v>2.8515665449445632E-5</v>
      </c>
      <c r="CQ8" s="6">
        <v>2</v>
      </c>
      <c r="CR8" s="12" t="s">
        <v>15</v>
      </c>
      <c r="CS8" s="13">
        <v>0.15805564921077209</v>
      </c>
      <c r="CT8" s="18">
        <v>0.15803644921077209</v>
      </c>
      <c r="CU8" s="15">
        <v>1</v>
      </c>
      <c r="CV8" s="9">
        <v>0.2</v>
      </c>
      <c r="CW8" s="9">
        <v>8.3547817892969028E-5</v>
      </c>
      <c r="CX8" s="9">
        <v>0.54022267850631234</v>
      </c>
      <c r="CY8" s="9">
        <v>0.54030622632420533</v>
      </c>
      <c r="CZ8" s="9">
        <v>2.1372576291135192E-5</v>
      </c>
      <c r="DA8" s="6">
        <v>2</v>
      </c>
      <c r="DB8" s="12" t="s">
        <v>15</v>
      </c>
      <c r="DC8" s="13">
        <v>0.15805564921077209</v>
      </c>
      <c r="DD8" s="18">
        <v>0.15803634921077209</v>
      </c>
      <c r="DE8" s="15">
        <v>1</v>
      </c>
      <c r="DF8" s="9">
        <v>0.2</v>
      </c>
      <c r="DG8" s="9">
        <v>8.399104239107496E-5</v>
      </c>
      <c r="DH8" s="9">
        <v>0.54022223528181412</v>
      </c>
      <c r="DI8" s="9">
        <v>0.54030622632420522</v>
      </c>
      <c r="DJ8" s="9">
        <v>2.1485958658727425E-5</v>
      </c>
      <c r="DK8" s="6">
        <v>2</v>
      </c>
      <c r="DL8" s="12" t="s">
        <v>15</v>
      </c>
      <c r="DM8" s="13">
        <v>0.15805564921077209</v>
      </c>
      <c r="DN8" s="18">
        <v>0.15801304921077208</v>
      </c>
      <c r="DO8" s="15">
        <v>1</v>
      </c>
      <c r="DP8" s="9">
        <v>0.2</v>
      </c>
      <c r="DQ8" s="9">
        <v>1.8061398297816912E-4</v>
      </c>
      <c r="DR8" s="9">
        <v>0.54012561234122702</v>
      </c>
      <c r="DS8" s="9">
        <v>0.54030622632420522</v>
      </c>
      <c r="DT8" s="9">
        <v>4.6203314793833386E-5</v>
      </c>
      <c r="DU8" s="6">
        <v>2</v>
      </c>
      <c r="DV8" s="12" t="s">
        <v>15</v>
      </c>
      <c r="DW8" s="13">
        <v>0.15805564921077209</v>
      </c>
      <c r="DX8" s="18">
        <v>0.15802914921077207</v>
      </c>
      <c r="DY8" s="15">
        <v>1</v>
      </c>
      <c r="DZ8" s="9">
        <v>0.2</v>
      </c>
      <c r="EA8" s="9">
        <v>1.150167572584905E-4</v>
      </c>
      <c r="EB8" s="9">
        <v>0.54019120956694677</v>
      </c>
      <c r="EC8" s="9">
        <v>0.54030622632420522</v>
      </c>
      <c r="ED8" s="9">
        <v>2.9422724390183462E-5</v>
      </c>
      <c r="EE8" s="6">
        <v>2</v>
      </c>
      <c r="EF8" s="12" t="s">
        <v>15</v>
      </c>
      <c r="EG8" s="13">
        <v>0.15805564921077209</v>
      </c>
      <c r="EH8" s="18">
        <v>0.15802784921077209</v>
      </c>
      <c r="EI8" s="15">
        <v>1</v>
      </c>
      <c r="EJ8" s="9">
        <v>0.2</v>
      </c>
      <c r="EK8" s="9">
        <v>1.2299479822439736E-4</v>
      </c>
      <c r="EL8" s="9">
        <v>0.54018323152598091</v>
      </c>
      <c r="EM8" s="9">
        <v>0.54030622632420533</v>
      </c>
      <c r="EN8" s="9">
        <v>3.146360700684358E-5</v>
      </c>
      <c r="EO8" s="6">
        <v>2</v>
      </c>
      <c r="EP8" s="12" t="s">
        <v>15</v>
      </c>
      <c r="EQ8" s="13">
        <v>0.15805564921077209</v>
      </c>
      <c r="ER8" s="18">
        <v>0.1580165492107721</v>
      </c>
      <c r="ES8" s="15">
        <v>1</v>
      </c>
      <c r="ET8" s="9">
        <v>0.2</v>
      </c>
      <c r="EU8" s="9">
        <v>1.7695738086879513E-4</v>
      </c>
      <c r="EV8" s="9">
        <v>0.54012926894333646</v>
      </c>
      <c r="EW8" s="9">
        <v>0.54030622632420522</v>
      </c>
      <c r="EX8" s="9">
        <v>4.5267910261197491E-5</v>
      </c>
      <c r="EY8" s="6">
        <v>2</v>
      </c>
      <c r="EZ8" s="12" t="s">
        <v>15</v>
      </c>
      <c r="FA8" s="13">
        <v>0.15805564921077209</v>
      </c>
      <c r="FB8" s="18">
        <v>0.15802454921077208</v>
      </c>
      <c r="FC8" s="15">
        <v>1</v>
      </c>
      <c r="FD8" s="9">
        <v>0.2</v>
      </c>
      <c r="FE8" s="9">
        <v>1.423858700165321E-4</v>
      </c>
      <c r="FF8" s="9">
        <v>0.54016384045418875</v>
      </c>
      <c r="FG8" s="9">
        <v>0.54030622632420533</v>
      </c>
      <c r="FH8" s="9">
        <v>3.6424085589003606E-5</v>
      </c>
      <c r="FI8" s="6">
        <v>2</v>
      </c>
      <c r="FJ8" s="12" t="s">
        <v>15</v>
      </c>
      <c r="FK8" s="13">
        <v>0.15805564921077209</v>
      </c>
      <c r="FL8" s="18">
        <v>0.15803604921077208</v>
      </c>
      <c r="FM8" s="15">
        <v>1</v>
      </c>
      <c r="FN8" s="9">
        <v>0.2</v>
      </c>
      <c r="FO8" s="9">
        <v>9.152585885887588E-5</v>
      </c>
      <c r="FP8" s="9">
        <v>0.54021470046534636</v>
      </c>
      <c r="FQ8" s="9">
        <v>0.54030622632420522</v>
      </c>
      <c r="FR8" s="9">
        <v>2.341345890779532E-5</v>
      </c>
      <c r="FS8" s="6">
        <v>2</v>
      </c>
      <c r="FT8" s="12" t="s">
        <v>15</v>
      </c>
      <c r="FU8" s="13">
        <v>0.15805564921077209</v>
      </c>
      <c r="FV8" s="18">
        <v>0.15802394921077209</v>
      </c>
      <c r="FW8" s="15">
        <v>1</v>
      </c>
      <c r="FX8" s="9">
        <v>0.2</v>
      </c>
      <c r="FY8" s="9">
        <v>1.4737214562022388E-4</v>
      </c>
      <c r="FZ8" s="9">
        <v>0.540158854178585</v>
      </c>
      <c r="GA8" s="9">
        <v>0.54030622632420522</v>
      </c>
      <c r="GB8" s="9">
        <v>3.7699637224416197E-5</v>
      </c>
      <c r="GC8" s="6">
        <v>2</v>
      </c>
      <c r="GD8" s="12" t="s">
        <v>15</v>
      </c>
      <c r="GE8" s="13">
        <v>0.15805564921077209</v>
      </c>
      <c r="GF8" s="18">
        <v>0.15803914921077208</v>
      </c>
      <c r="GG8" s="15">
        <v>1</v>
      </c>
      <c r="GH8" s="9">
        <v>0.2</v>
      </c>
      <c r="GI8" s="9">
        <v>7.5680583051588652E-5</v>
      </c>
      <c r="GJ8" s="9">
        <v>0.5402305457411537</v>
      </c>
      <c r="GK8" s="9">
        <v>0.54030622632420533</v>
      </c>
      <c r="GL8" s="9">
        <v>1.9360039266373123E-5</v>
      </c>
      <c r="GM8" s="6">
        <v>2</v>
      </c>
      <c r="GN8" s="12" t="s">
        <v>15</v>
      </c>
      <c r="GO8" s="13">
        <v>0.15805564921077209</v>
      </c>
      <c r="GP8" s="18">
        <v>0.15803834921077209</v>
      </c>
      <c r="GQ8" s="15">
        <v>1</v>
      </c>
      <c r="GR8" s="9">
        <v>0.2</v>
      </c>
      <c r="GS8" s="9">
        <v>8.1664113776018794E-5</v>
      </c>
      <c r="GT8" s="9">
        <v>0.54022456221042925</v>
      </c>
      <c r="GU8" s="9">
        <v>0.54030622632420522</v>
      </c>
      <c r="GV8" s="9">
        <v>2.0890701228868224E-5</v>
      </c>
      <c r="GW8" s="6">
        <v>2</v>
      </c>
      <c r="GX8" s="12" t="s">
        <v>15</v>
      </c>
      <c r="GY8" s="13">
        <v>0.15805564921077209</v>
      </c>
      <c r="GZ8" s="18">
        <v>0.15803564921077209</v>
      </c>
      <c r="HA8" s="15">
        <v>1</v>
      </c>
      <c r="HB8" s="9">
        <v>0.2</v>
      </c>
      <c r="HC8" s="9">
        <v>9.496084871919689E-5</v>
      </c>
      <c r="HD8" s="9">
        <v>0.54021126547548604</v>
      </c>
      <c r="HE8" s="9">
        <v>0.54030622632420522</v>
      </c>
      <c r="HF8" s="9">
        <v>2.4292172256635097E-5</v>
      </c>
      <c r="HG8" s="6">
        <v>2</v>
      </c>
      <c r="HH8" s="12" t="s">
        <v>15</v>
      </c>
      <c r="HI8" s="13">
        <v>0.15805564921077209</v>
      </c>
      <c r="HJ8" s="18">
        <v>0.15804514921077209</v>
      </c>
      <c r="HK8" s="15">
        <v>1</v>
      </c>
      <c r="HL8" s="9">
        <v>0.2</v>
      </c>
      <c r="HM8" s="9">
        <v>5.097081728218268E-5</v>
      </c>
      <c r="HN8" s="9">
        <v>0.5402552555069231</v>
      </c>
      <c r="HO8" s="9">
        <v>0.54030622632420533</v>
      </c>
      <c r="HP8" s="9">
        <v>1.3038972273106346E-5</v>
      </c>
      <c r="HQ8" s="6">
        <v>2</v>
      </c>
      <c r="HR8" s="12" t="s">
        <v>15</v>
      </c>
      <c r="HS8" s="13">
        <v>0.15805564921077209</v>
      </c>
      <c r="HT8" s="18">
        <v>0.15804654921077207</v>
      </c>
      <c r="HU8" s="15">
        <v>1</v>
      </c>
      <c r="HV8" s="9">
        <v>0.2</v>
      </c>
      <c r="HW8" s="9">
        <v>4.5541317180384974E-5</v>
      </c>
      <c r="HX8" s="9">
        <v>0.54026068500702484</v>
      </c>
      <c r="HY8" s="9">
        <v>0.54030622632420522</v>
      </c>
      <c r="HZ8" s="9">
        <v>1.1650038270101545E-5</v>
      </c>
      <c r="IA8" s="6">
        <v>2</v>
      </c>
      <c r="IB8" s="12" t="s">
        <v>15</v>
      </c>
      <c r="IC8" s="13">
        <v>0.15805564921077209</v>
      </c>
      <c r="ID8" s="18">
        <v>0.15805164921077208</v>
      </c>
      <c r="IE8" s="15">
        <v>1</v>
      </c>
      <c r="IF8" s="9">
        <v>0.2</v>
      </c>
      <c r="IG8" s="9">
        <v>2.0831551410979012E-5</v>
      </c>
      <c r="IH8" s="9">
        <v>0.54028539477279436</v>
      </c>
      <c r="II8" s="9">
        <v>0.54030622632420533</v>
      </c>
      <c r="IJ8" s="9">
        <v>5.3289712768347693E-6</v>
      </c>
      <c r="IK8" s="6">
        <v>2</v>
      </c>
      <c r="IL8" s="12" t="s">
        <v>15</v>
      </c>
      <c r="IM8" s="13">
        <v>0.15805564921077209</v>
      </c>
      <c r="IN8" s="18">
        <v>0.15805344921077208</v>
      </c>
      <c r="IO8" s="15">
        <v>1</v>
      </c>
      <c r="IP8" s="9">
        <v>0.2</v>
      </c>
      <c r="IQ8" s="9">
        <v>1.1413030826227863E-5</v>
      </c>
      <c r="IR8" s="9">
        <v>0.54029481329337903</v>
      </c>
      <c r="IS8" s="9">
        <v>0.54030622632420522</v>
      </c>
      <c r="IT8" s="9">
        <v>2.9195959654999003E-6</v>
      </c>
      <c r="IU8" s="6">
        <v>2</v>
      </c>
      <c r="IV8" s="12" t="s">
        <v>15</v>
      </c>
      <c r="IW8" s="13">
        <v>0.15805564921077209</v>
      </c>
      <c r="IX8" s="18">
        <v>0.15805274921077209</v>
      </c>
      <c r="IY8" s="15">
        <v>1</v>
      </c>
      <c r="IZ8" s="9">
        <v>0.2</v>
      </c>
      <c r="JA8" s="9">
        <v>1.5734469682760745E-5</v>
      </c>
      <c r="JB8" s="9">
        <v>0.54029049185452249</v>
      </c>
      <c r="JC8" s="9">
        <v>0.54030622632420522</v>
      </c>
      <c r="JD8" s="9">
        <v>4.0250740495241347E-6</v>
      </c>
      <c r="JE8" s="6">
        <v>2</v>
      </c>
      <c r="JF8" s="12" t="s">
        <v>15</v>
      </c>
      <c r="JG8" s="13">
        <v>0.15805564921077209</v>
      </c>
      <c r="JH8" s="18">
        <v>0.15805234921077208</v>
      </c>
      <c r="JI8" s="15">
        <v>1</v>
      </c>
      <c r="JJ8" s="9">
        <v>0.2</v>
      </c>
      <c r="JK8" s="9">
        <v>1.806139829781691E-5</v>
      </c>
      <c r="JL8" s="9">
        <v>0.54028816492590748</v>
      </c>
      <c r="JM8" s="9">
        <v>0.54030622632420533</v>
      </c>
      <c r="JN8" s="9">
        <v>4.6203314793833366E-6</v>
      </c>
      <c r="JO8" s="6">
        <v>2</v>
      </c>
      <c r="JP8" s="12" t="s">
        <v>15</v>
      </c>
      <c r="JQ8" s="13">
        <v>0.15805564921077209</v>
      </c>
      <c r="JR8" s="18">
        <v>0.15805344921077208</v>
      </c>
      <c r="JS8" s="15">
        <v>1</v>
      </c>
      <c r="JT8" s="9">
        <v>0.2</v>
      </c>
      <c r="JU8" s="9">
        <v>1.1967061448860283E-5</v>
      </c>
      <c r="JV8" s="9">
        <v>0.54029425926275643</v>
      </c>
      <c r="JW8" s="9">
        <v>0.54030622632420533</v>
      </c>
      <c r="JX8" s="9">
        <v>3.0613239249901864E-6</v>
      </c>
      <c r="JY8" s="6">
        <v>2</v>
      </c>
      <c r="JZ8" s="12" t="s">
        <v>15</v>
      </c>
      <c r="KA8" s="13">
        <v>0.15805564921077209</v>
      </c>
      <c r="KB8" s="18">
        <v>0.1580522492107721</v>
      </c>
      <c r="KC8" s="15">
        <v>1</v>
      </c>
      <c r="KD8" s="9">
        <v>0.2</v>
      </c>
      <c r="KE8" s="9">
        <v>1.8615428920449329E-5</v>
      </c>
      <c r="KF8" s="9">
        <v>0.54028761089528488</v>
      </c>
      <c r="KG8" s="9">
        <v>0.54030622632420533</v>
      </c>
      <c r="KH8" s="9">
        <v>4.7620594388736232E-6</v>
      </c>
      <c r="KI8" s="6">
        <v>2</v>
      </c>
      <c r="KJ8" s="12" t="s">
        <v>15</v>
      </c>
      <c r="KK8" s="13">
        <v>0.15805564921077209</v>
      </c>
      <c r="KL8" s="18">
        <v>0.1580541492107721</v>
      </c>
      <c r="KM8" s="15">
        <v>1</v>
      </c>
      <c r="KN8" s="9">
        <v>0.2</v>
      </c>
      <c r="KO8" s="9">
        <v>7.9780409659068554E-6</v>
      </c>
      <c r="KP8" s="9">
        <v>0.54029824828323936</v>
      </c>
      <c r="KQ8" s="9">
        <v>0.54030622632420522</v>
      </c>
      <c r="KR8" s="9">
        <v>2.0408826166601244E-6</v>
      </c>
      <c r="KS8" s="6">
        <v>2</v>
      </c>
      <c r="KT8" s="12" t="s">
        <v>15</v>
      </c>
      <c r="KU8" s="13">
        <v>0.15805564921077209</v>
      </c>
      <c r="KV8" s="18">
        <v>0.15805444921077208</v>
      </c>
      <c r="KW8" s="15">
        <v>1</v>
      </c>
      <c r="KX8" s="9">
        <v>0.2</v>
      </c>
      <c r="KY8" s="9">
        <v>6.759173596115531E-6</v>
      </c>
      <c r="KZ8" s="9">
        <v>0.54029946715060917</v>
      </c>
      <c r="LA8" s="9">
        <v>0.54030622632420533</v>
      </c>
      <c r="LB8" s="9">
        <v>1.7290811057814943E-6</v>
      </c>
      <c r="LC8" s="6">
        <v>2</v>
      </c>
    </row>
    <row r="9" spans="1:315">
      <c r="A9" s="6">
        <v>2</v>
      </c>
      <c r="B9">
        <v>8.7213888771452627E-2</v>
      </c>
      <c r="C9">
        <f>1-Table468[[#This Row],[qx (tau)]]</f>
        <v>0.91278611122854736</v>
      </c>
      <c r="D9" s="6"/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0.63846901211657947</v>
      </c>
      <c r="H9" s="15">
        <f t="shared" ref="H9:H72" si="4">H8+1</f>
        <v>2</v>
      </c>
      <c r="I9" s="9">
        <f t="shared" ref="I9:I11" si="5">I8+0.2</f>
        <v>0.4</v>
      </c>
      <c r="J9" s="9" cm="1">
        <f t="array" ref="J9">VLOOKUP($G$13,'qx Malaria'!$B$32:$I$61,(N9),FALSE)/(1-cambodia!I9*INDEX($E$6:$G$11,N9,2))</f>
        <v>7.5780691894282745E-6</v>
      </c>
      <c r="K9" s="9">
        <f t="shared" si="1"/>
        <v>0.60575848317190661</v>
      </c>
      <c r="L9" s="9">
        <f t="shared" si="2"/>
        <v>0.605766061241096</v>
      </c>
      <c r="M9" s="9">
        <f>(J9*Table468[[#This Row],[qx (tau)]])/L9</f>
        <v>1.0910365001880242E-6</v>
      </c>
      <c r="N9" s="6">
        <f t="shared" si="3"/>
        <v>2</v>
      </c>
      <c r="P9" s="9" t="s">
        <v>16</v>
      </c>
      <c r="Q9" s="13">
        <v>0.6384719121165795</v>
      </c>
      <c r="R9" s="18">
        <v>0.63841921211657948</v>
      </c>
      <c r="S9" s="15">
        <v>2</v>
      </c>
      <c r="T9" s="9">
        <v>0.4</v>
      </c>
      <c r="U9" s="9">
        <v>1.6957482694376384E-4</v>
      </c>
      <c r="V9" s="9">
        <v>0.60559648641415231</v>
      </c>
      <c r="W9" s="9">
        <v>0.60576606124109611</v>
      </c>
      <c r="X9" s="9">
        <v>2.441417742224021E-5</v>
      </c>
      <c r="Y9" s="6">
        <v>2</v>
      </c>
      <c r="Z9" s="9" t="s">
        <v>16</v>
      </c>
      <c r="AA9" s="13">
        <v>0.6384719121165795</v>
      </c>
      <c r="AB9" s="18">
        <v>0.63843001211657946</v>
      </c>
      <c r="AC9" s="15">
        <v>2</v>
      </c>
      <c r="AD9" s="9">
        <v>0.4</v>
      </c>
      <c r="AE9" s="9">
        <v>1.3951101147095004E-4</v>
      </c>
      <c r="AF9" s="9">
        <v>0.60562655022962508</v>
      </c>
      <c r="AG9" s="9">
        <v>0.605766061241096</v>
      </c>
      <c r="AH9" s="9">
        <v>2.0085803110018875E-5</v>
      </c>
      <c r="AI9" s="6">
        <v>2</v>
      </c>
      <c r="AJ9" s="9" t="s">
        <v>16</v>
      </c>
      <c r="AK9" s="13">
        <v>0.6384719121165795</v>
      </c>
      <c r="AL9" s="18">
        <v>0.63843451211657953</v>
      </c>
      <c r="AM9" s="15">
        <v>2</v>
      </c>
      <c r="AN9" s="9">
        <v>0.4</v>
      </c>
      <c r="AO9" s="9">
        <v>1.2336102795249633E-4</v>
      </c>
      <c r="AP9" s="9">
        <v>0.60564270021314348</v>
      </c>
      <c r="AQ9" s="9">
        <v>0.605766061241096</v>
      </c>
      <c r="AR9" s="9">
        <v>1.7760643355519801E-5</v>
      </c>
      <c r="AS9" s="6">
        <v>2</v>
      </c>
      <c r="AT9" s="9" t="s">
        <v>16</v>
      </c>
      <c r="AU9" s="13">
        <v>0.6384719121165795</v>
      </c>
      <c r="AV9" s="18">
        <v>0.63842941211657955</v>
      </c>
      <c r="AW9" s="15">
        <v>2</v>
      </c>
      <c r="AX9" s="9">
        <v>0.4</v>
      </c>
      <c r="AY9" s="9">
        <v>1.3988370339829896E-4</v>
      </c>
      <c r="AZ9" s="9">
        <v>0.60562617753769765</v>
      </c>
      <c r="BA9" s="9">
        <v>0.605766061241096</v>
      </c>
      <c r="BB9" s="9">
        <v>2.0139460642815004E-5</v>
      </c>
      <c r="BC9" s="6">
        <v>2</v>
      </c>
      <c r="BD9" s="9" t="s">
        <v>16</v>
      </c>
      <c r="BE9" s="13">
        <v>0.6384719121165795</v>
      </c>
      <c r="BF9" s="18">
        <v>0.63843451211657953</v>
      </c>
      <c r="BG9" s="15">
        <v>2</v>
      </c>
      <c r="BH9" s="9">
        <v>0.4</v>
      </c>
      <c r="BI9" s="9">
        <v>1.2373371987984527E-4</v>
      </c>
      <c r="BJ9" s="9">
        <v>0.60564232752121616</v>
      </c>
      <c r="BK9" s="9">
        <v>0.605766061241096</v>
      </c>
      <c r="BL9" s="9">
        <v>1.7814300888315937E-5</v>
      </c>
      <c r="BM9" s="6">
        <v>2</v>
      </c>
      <c r="BN9" s="9" t="s">
        <v>16</v>
      </c>
      <c r="BO9" s="13">
        <v>0.6384719121165795</v>
      </c>
      <c r="BP9" s="18">
        <v>0.63843851211657954</v>
      </c>
      <c r="BQ9" s="15">
        <v>2</v>
      </c>
      <c r="BR9" s="9">
        <v>0.4</v>
      </c>
      <c r="BS9" s="9">
        <v>1.1292565398672624E-4</v>
      </c>
      <c r="BT9" s="9">
        <v>0.60565313558710931</v>
      </c>
      <c r="BU9" s="9">
        <v>0.605766061241096</v>
      </c>
      <c r="BV9" s="9">
        <v>1.6258232437228098E-5</v>
      </c>
      <c r="BW9" s="6">
        <v>2</v>
      </c>
      <c r="BX9" s="9" t="s">
        <v>16</v>
      </c>
      <c r="BY9" s="13">
        <v>0.6384719121165795</v>
      </c>
      <c r="BZ9" s="18">
        <v>0.63844011211657947</v>
      </c>
      <c r="CA9" s="15">
        <v>2</v>
      </c>
      <c r="CB9" s="9">
        <v>0.4</v>
      </c>
      <c r="CC9" s="9">
        <v>1.0696258314914334E-4</v>
      </c>
      <c r="CD9" s="9">
        <v>0.60565909865794687</v>
      </c>
      <c r="CE9" s="9">
        <v>0.605766061241096</v>
      </c>
      <c r="CF9" s="9">
        <v>1.5399711912489981E-5</v>
      </c>
      <c r="CG9" s="6">
        <v>2</v>
      </c>
      <c r="CH9" s="9" t="s">
        <v>16</v>
      </c>
      <c r="CI9" s="13">
        <v>0.6384719121165795</v>
      </c>
      <c r="CJ9" s="18">
        <v>0.63843501211657949</v>
      </c>
      <c r="CK9" s="15">
        <v>2</v>
      </c>
      <c r="CL9" s="9">
        <v>0.4</v>
      </c>
      <c r="CM9" s="9">
        <v>1.2497602630434171E-4</v>
      </c>
      <c r="CN9" s="9">
        <v>0.60564108521479165</v>
      </c>
      <c r="CO9" s="9">
        <v>0.605766061241096</v>
      </c>
      <c r="CP9" s="9">
        <v>1.7993159330969712E-5</v>
      </c>
      <c r="CQ9" s="6">
        <v>2</v>
      </c>
      <c r="CR9" s="9" t="s">
        <v>16</v>
      </c>
      <c r="CS9" s="13">
        <v>0.6384719121165795</v>
      </c>
      <c r="CT9" s="18">
        <v>0.63844451211657949</v>
      </c>
      <c r="CU9" s="15">
        <v>2</v>
      </c>
      <c r="CV9" s="9">
        <v>0.4</v>
      </c>
      <c r="CW9" s="9">
        <v>9.3669904407031457E-5</v>
      </c>
      <c r="CX9" s="9">
        <v>0.60567239133668904</v>
      </c>
      <c r="CY9" s="9">
        <v>0.60576606124109611</v>
      </c>
      <c r="CZ9" s="9">
        <v>1.3485926576094592E-5</v>
      </c>
      <c r="DA9" s="6">
        <v>2</v>
      </c>
      <c r="DB9" s="9" t="s">
        <v>16</v>
      </c>
      <c r="DC9" s="13">
        <v>0.6384719121165795</v>
      </c>
      <c r="DD9" s="18">
        <v>0.63844421211657953</v>
      </c>
      <c r="DE9" s="15">
        <v>2</v>
      </c>
      <c r="DF9" s="9">
        <v>0.4</v>
      </c>
      <c r="DG9" s="9">
        <v>9.4166826976830025E-5</v>
      </c>
      <c r="DH9" s="9">
        <v>0.60567189441411917</v>
      </c>
      <c r="DI9" s="9">
        <v>0.605766061241096</v>
      </c>
      <c r="DJ9" s="9">
        <v>1.3557469953156103E-5</v>
      </c>
      <c r="DK9" s="6">
        <v>2</v>
      </c>
      <c r="DL9" s="9" t="s">
        <v>16</v>
      </c>
      <c r="DM9" s="13">
        <v>0.6384719121165795</v>
      </c>
      <c r="DN9" s="18">
        <v>0.63840871211657946</v>
      </c>
      <c r="DO9" s="15">
        <v>2</v>
      </c>
      <c r="DP9" s="9">
        <v>0.4</v>
      </c>
      <c r="DQ9" s="9">
        <v>2.0249594719291947E-4</v>
      </c>
      <c r="DR9" s="9">
        <v>0.60556356529390309</v>
      </c>
      <c r="DS9" s="9">
        <v>0.605766061241096</v>
      </c>
      <c r="DT9" s="9">
        <v>2.9153926152565233E-5</v>
      </c>
      <c r="DU9" s="6">
        <v>2</v>
      </c>
      <c r="DV9" s="9" t="s">
        <v>16</v>
      </c>
      <c r="DW9" s="13">
        <v>0.6384719121165795</v>
      </c>
      <c r="DX9" s="18">
        <v>0.63843341211657945</v>
      </c>
      <c r="DY9" s="15">
        <v>2</v>
      </c>
      <c r="DZ9" s="9">
        <v>0.4</v>
      </c>
      <c r="EA9" s="9">
        <v>1.2895140686273031E-4</v>
      </c>
      <c r="EB9" s="9">
        <v>0.60563710983423336</v>
      </c>
      <c r="EC9" s="9">
        <v>0.60576606124109611</v>
      </c>
      <c r="ED9" s="9">
        <v>1.8565506347461785E-5</v>
      </c>
      <c r="EE9" s="6">
        <v>2</v>
      </c>
      <c r="EF9" s="9" t="s">
        <v>16</v>
      </c>
      <c r="EG9" s="13">
        <v>0.6384719121165795</v>
      </c>
      <c r="EH9" s="18">
        <v>0.63843301211657955</v>
      </c>
      <c r="EI9" s="15">
        <v>2</v>
      </c>
      <c r="EJ9" s="9">
        <v>0.4</v>
      </c>
      <c r="EK9" s="9">
        <v>1.3789601311910466E-4</v>
      </c>
      <c r="EL9" s="9">
        <v>0.60562816522797691</v>
      </c>
      <c r="EM9" s="9">
        <v>0.605766061241096</v>
      </c>
      <c r="EN9" s="9">
        <v>1.9853287134568964E-5</v>
      </c>
      <c r="EO9" s="6">
        <v>2</v>
      </c>
      <c r="EP9" s="9" t="s">
        <v>16</v>
      </c>
      <c r="EQ9" s="13">
        <v>0.6384719121165795</v>
      </c>
      <c r="ER9" s="18">
        <v>0.63841701211657953</v>
      </c>
      <c r="ES9" s="15">
        <v>2</v>
      </c>
      <c r="ET9" s="9">
        <v>0.4</v>
      </c>
      <c r="EU9" s="9">
        <v>1.9839633599208121E-4</v>
      </c>
      <c r="EV9" s="9">
        <v>0.60556766490510394</v>
      </c>
      <c r="EW9" s="9">
        <v>0.605766061241096</v>
      </c>
      <c r="EX9" s="9">
        <v>2.8563693291807776E-5</v>
      </c>
      <c r="EY9" s="6">
        <v>2</v>
      </c>
      <c r="EZ9" s="9" t="s">
        <v>16</v>
      </c>
      <c r="FA9" s="13">
        <v>0.6384719121165795</v>
      </c>
      <c r="FB9" s="18">
        <v>0.6384276121165795</v>
      </c>
      <c r="FC9" s="15">
        <v>2</v>
      </c>
      <c r="FD9" s="9">
        <v>0.4</v>
      </c>
      <c r="FE9" s="9">
        <v>1.5963637554779233E-4</v>
      </c>
      <c r="FF9" s="9">
        <v>0.60560642486554828</v>
      </c>
      <c r="FG9" s="9">
        <v>0.60576606124109611</v>
      </c>
      <c r="FH9" s="9">
        <v>2.2983309881010012E-5</v>
      </c>
      <c r="FI9" s="6">
        <v>2</v>
      </c>
      <c r="FJ9" s="9" t="s">
        <v>16</v>
      </c>
      <c r="FK9" s="13">
        <v>0.6384719121165795</v>
      </c>
      <c r="FL9" s="18">
        <v>0.63844311211657945</v>
      </c>
      <c r="FM9" s="15">
        <v>2</v>
      </c>
      <c r="FN9" s="9">
        <v>0.4</v>
      </c>
      <c r="FO9" s="9">
        <v>1.0261451066340581E-4</v>
      </c>
      <c r="FP9" s="9">
        <v>0.6056634467304326</v>
      </c>
      <c r="FQ9" s="9">
        <v>0.605766061241096</v>
      </c>
      <c r="FR9" s="9">
        <v>1.4773707363201769E-5</v>
      </c>
      <c r="FS9" s="6">
        <v>2</v>
      </c>
      <c r="FT9" s="9" t="s">
        <v>16</v>
      </c>
      <c r="FU9" s="13">
        <v>0.6384719121165795</v>
      </c>
      <c r="FV9" s="18">
        <v>0.63842281211657947</v>
      </c>
      <c r="FW9" s="15">
        <v>2</v>
      </c>
      <c r="FX9" s="9">
        <v>0.4</v>
      </c>
      <c r="FY9" s="9">
        <v>1.6522675445802631E-4</v>
      </c>
      <c r="FZ9" s="9">
        <v>0.60560083448663804</v>
      </c>
      <c r="GA9" s="9">
        <v>0.60576606124109611</v>
      </c>
      <c r="GB9" s="9">
        <v>2.3788172872951997E-5</v>
      </c>
      <c r="GC9" s="6">
        <v>2</v>
      </c>
      <c r="GD9" s="9" t="s">
        <v>16</v>
      </c>
      <c r="GE9" s="13">
        <v>0.6384719121165795</v>
      </c>
      <c r="GF9" s="18">
        <v>0.63844571211657952</v>
      </c>
      <c r="GG9" s="15">
        <v>2</v>
      </c>
      <c r="GH9" s="9">
        <v>0.4</v>
      </c>
      <c r="GI9" s="9">
        <v>8.4849528793106755E-5</v>
      </c>
      <c r="GJ9" s="9">
        <v>0.60568121171230294</v>
      </c>
      <c r="GK9" s="9">
        <v>0.605766061241096</v>
      </c>
      <c r="GL9" s="9">
        <v>1.2216031633252796E-5</v>
      </c>
      <c r="GM9" s="6">
        <v>2</v>
      </c>
      <c r="GN9" s="9" t="s">
        <v>16</v>
      </c>
      <c r="GO9" s="13">
        <v>0.6384719121165795</v>
      </c>
      <c r="GP9" s="18">
        <v>0.63844291211657955</v>
      </c>
      <c r="GQ9" s="15">
        <v>2</v>
      </c>
      <c r="GR9" s="9">
        <v>0.4</v>
      </c>
      <c r="GS9" s="9">
        <v>9.1557983485387507E-5</v>
      </c>
      <c r="GT9" s="9">
        <v>0.60567450325761063</v>
      </c>
      <c r="GU9" s="9">
        <v>0.605766061241096</v>
      </c>
      <c r="GV9" s="9">
        <v>1.3181867223583176E-5</v>
      </c>
      <c r="GW9" s="6">
        <v>2</v>
      </c>
      <c r="GX9" s="9" t="s">
        <v>16</v>
      </c>
      <c r="GY9" s="13">
        <v>0.6384719121165795</v>
      </c>
      <c r="GZ9" s="18">
        <v>0.63843631211657947</v>
      </c>
      <c r="HA9" s="15">
        <v>2</v>
      </c>
      <c r="HB9" s="9">
        <v>0.4</v>
      </c>
      <c r="HC9" s="9">
        <v>1.0646566057934478E-4</v>
      </c>
      <c r="HD9" s="9">
        <v>0.60565959558051663</v>
      </c>
      <c r="HE9" s="9">
        <v>0.605766061241096</v>
      </c>
      <c r="HF9" s="9">
        <v>1.5328168535428472E-5</v>
      </c>
      <c r="HG9" s="6">
        <v>2</v>
      </c>
      <c r="HH9" s="9" t="s">
        <v>16</v>
      </c>
      <c r="HI9" s="13">
        <v>0.6384719121165795</v>
      </c>
      <c r="HJ9" s="18">
        <v>0.63845221211657954</v>
      </c>
      <c r="HK9" s="15">
        <v>2</v>
      </c>
      <c r="HL9" s="9">
        <v>0.4</v>
      </c>
      <c r="HM9" s="9">
        <v>5.7146095526836155E-5</v>
      </c>
      <c r="HN9" s="9">
        <v>0.60570891514556924</v>
      </c>
      <c r="HO9" s="9">
        <v>0.60576606124109611</v>
      </c>
      <c r="HP9" s="9">
        <v>8.2274883620736211E-6</v>
      </c>
      <c r="HQ9" s="6">
        <v>2</v>
      </c>
      <c r="HR9" s="9" t="s">
        <v>16</v>
      </c>
      <c r="HS9" s="13">
        <v>0.6384719121165795</v>
      </c>
      <c r="HT9" s="18">
        <v>0.63845301211657945</v>
      </c>
      <c r="HU9" s="15">
        <v>2</v>
      </c>
      <c r="HV9" s="9">
        <v>0.4</v>
      </c>
      <c r="HW9" s="9">
        <v>5.1058794046803622E-5</v>
      </c>
      <c r="HX9" s="9">
        <v>0.60571500244704923</v>
      </c>
      <c r="HY9" s="9">
        <v>0.605766061241096</v>
      </c>
      <c r="HZ9" s="9">
        <v>7.351081993070131E-6</v>
      </c>
      <c r="IA9" s="6">
        <v>2</v>
      </c>
      <c r="IB9" s="9" t="s">
        <v>16</v>
      </c>
      <c r="IC9" s="13">
        <v>0.6384719121165795</v>
      </c>
      <c r="ID9" s="18">
        <v>0.63846331211657947</v>
      </c>
      <c r="IE9" s="15">
        <v>2</v>
      </c>
      <c r="IF9" s="9">
        <v>0.4</v>
      </c>
      <c r="IG9" s="9">
        <v>2.3355360780533042E-5</v>
      </c>
      <c r="IH9" s="9">
        <v>0.60574270588031554</v>
      </c>
      <c r="II9" s="9">
        <v>0.60576606124109611</v>
      </c>
      <c r="IJ9" s="9">
        <v>3.3625387218909594E-6</v>
      </c>
      <c r="IK9" s="6">
        <v>2</v>
      </c>
      <c r="IL9" s="9" t="s">
        <v>16</v>
      </c>
      <c r="IM9" s="13">
        <v>0.6384719121165795</v>
      </c>
      <c r="IN9" s="18">
        <v>0.63846701211657952</v>
      </c>
      <c r="IO9" s="15">
        <v>2</v>
      </c>
      <c r="IP9" s="9">
        <v>0.4</v>
      </c>
      <c r="IQ9" s="9">
        <v>1.2795756172313315E-5</v>
      </c>
      <c r="IR9" s="9">
        <v>0.6057532654849237</v>
      </c>
      <c r="IS9" s="9">
        <v>0.605766061241096</v>
      </c>
      <c r="IT9" s="9">
        <v>1.8422419593338769E-6</v>
      </c>
      <c r="IU9" s="6">
        <v>2</v>
      </c>
      <c r="IV9" s="9" t="s">
        <v>16</v>
      </c>
      <c r="IW9" s="13">
        <v>0.6384719121165795</v>
      </c>
      <c r="IX9" s="18">
        <v>0.63846531211657953</v>
      </c>
      <c r="IY9" s="15">
        <v>2</v>
      </c>
      <c r="IZ9" s="9">
        <v>0.4</v>
      </c>
      <c r="JA9" s="9">
        <v>1.7640751227849425E-5</v>
      </c>
      <c r="JB9" s="9">
        <v>0.6057484204898681</v>
      </c>
      <c r="JC9" s="9">
        <v>0.605766061241096</v>
      </c>
      <c r="JD9" s="9">
        <v>2.5397898856835974E-6</v>
      </c>
      <c r="JE9" s="6">
        <v>2</v>
      </c>
      <c r="JF9" s="9" t="s">
        <v>16</v>
      </c>
      <c r="JG9" s="13">
        <v>0.6384719121165795</v>
      </c>
      <c r="JH9" s="18">
        <v>0.63846421211657944</v>
      </c>
      <c r="JI9" s="15">
        <v>2</v>
      </c>
      <c r="JJ9" s="9">
        <v>0.4</v>
      </c>
      <c r="JK9" s="9">
        <v>2.0249594719291946E-5</v>
      </c>
      <c r="JL9" s="9">
        <v>0.60574581164637675</v>
      </c>
      <c r="JM9" s="9">
        <v>0.605766061241096</v>
      </c>
      <c r="JN9" s="9">
        <v>2.9153926152565236E-6</v>
      </c>
      <c r="JO9" s="6">
        <v>2</v>
      </c>
      <c r="JP9" s="9" t="s">
        <v>16</v>
      </c>
      <c r="JQ9" s="13">
        <v>0.6384719121165795</v>
      </c>
      <c r="JR9" s="18">
        <v>0.63846691211657947</v>
      </c>
      <c r="JS9" s="15">
        <v>2</v>
      </c>
      <c r="JT9" s="9">
        <v>0.4</v>
      </c>
      <c r="JU9" s="9">
        <v>1.3416909384561535E-5</v>
      </c>
      <c r="JV9" s="9">
        <v>0.6057526443317115</v>
      </c>
      <c r="JW9" s="9">
        <v>0.60576606124109611</v>
      </c>
      <c r="JX9" s="9">
        <v>1.9316711806607638E-6</v>
      </c>
      <c r="JY9" s="6">
        <v>2</v>
      </c>
      <c r="JZ9" s="9" t="s">
        <v>16</v>
      </c>
      <c r="KA9" s="13">
        <v>0.6384719121165795</v>
      </c>
      <c r="KB9" s="18">
        <v>0.63846391211657949</v>
      </c>
      <c r="KC9" s="15">
        <v>2</v>
      </c>
      <c r="KD9" s="9">
        <v>0.4</v>
      </c>
      <c r="KE9" s="9">
        <v>2.0870747931540162E-5</v>
      </c>
      <c r="KF9" s="9">
        <v>0.60574519049316455</v>
      </c>
      <c r="KG9" s="9">
        <v>0.60576606124109611</v>
      </c>
      <c r="KH9" s="9">
        <v>3.0048218365834096E-6</v>
      </c>
      <c r="KI9" s="6">
        <v>2</v>
      </c>
      <c r="KJ9" s="9" t="s">
        <v>16</v>
      </c>
      <c r="KK9" s="13">
        <v>0.6384719121165795</v>
      </c>
      <c r="KL9" s="18">
        <v>0.63846851211657951</v>
      </c>
      <c r="KM9" s="15">
        <v>2</v>
      </c>
      <c r="KN9" s="9">
        <v>0.4</v>
      </c>
      <c r="KO9" s="9">
        <v>8.9446062563743561E-6</v>
      </c>
      <c r="KP9" s="9">
        <v>0.60575711663483967</v>
      </c>
      <c r="KQ9" s="9">
        <v>0.605766061241096</v>
      </c>
      <c r="KR9" s="9">
        <v>1.287780787107176E-6</v>
      </c>
      <c r="KS9" s="6">
        <v>2</v>
      </c>
      <c r="KT9" s="9" t="s">
        <v>16</v>
      </c>
      <c r="KU9" s="13">
        <v>0.6384719121165795</v>
      </c>
      <c r="KV9" s="18">
        <v>0.63846901211657947</v>
      </c>
      <c r="KW9" s="15">
        <v>2</v>
      </c>
      <c r="KX9" s="9">
        <v>0.4</v>
      </c>
      <c r="KY9" s="9">
        <v>7.5780691894282745E-6</v>
      </c>
      <c r="KZ9" s="9">
        <v>0.60575848317190661</v>
      </c>
      <c r="LA9" s="9">
        <v>0.605766061241096</v>
      </c>
      <c r="LB9" s="9">
        <v>1.0910365001880242E-6</v>
      </c>
      <c r="LC9" s="6">
        <v>2</v>
      </c>
    </row>
    <row r="10" spans="1:315">
      <c r="A10" s="6">
        <v>3</v>
      </c>
      <c r="B10">
        <v>6.018130767777246E-2</v>
      </c>
      <c r="C10">
        <f>1-Table468[[#This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0.72358043131569549</v>
      </c>
      <c r="H10" s="15">
        <f t="shared" si="4"/>
        <v>3</v>
      </c>
      <c r="I10" s="9">
        <f t="shared" si="5"/>
        <v>0.60000000000000009</v>
      </c>
      <c r="J10" s="9" cm="1">
        <f t="array" ref="J10">VLOOKUP($G$13,'qx Malaria'!$B$32:$I$61,(N10),FALSE)/(1-cambodia!I10*INDEX($E$6:$G$11,N10,2))</f>
        <v>8.6227420922981237E-6</v>
      </c>
      <c r="K10" s="9">
        <f t="shared" si="1"/>
        <v>0.68926517296777723</v>
      </c>
      <c r="L10" s="9">
        <f t="shared" si="2"/>
        <v>0.68927379570986957</v>
      </c>
      <c r="M10" s="9">
        <f>(J10*Table468[[#This Row],[qx (tau)]])/L10</f>
        <v>7.5286177729742235E-7</v>
      </c>
      <c r="N10" s="6">
        <f t="shared" si="3"/>
        <v>2</v>
      </c>
      <c r="P10" s="9" t="s">
        <v>17</v>
      </c>
      <c r="Q10" s="9">
        <v>0.72358663131569545</v>
      </c>
      <c r="R10" s="18">
        <v>0.72349113131569542</v>
      </c>
      <c r="S10" s="15">
        <v>3</v>
      </c>
      <c r="T10" s="9">
        <v>0.60000000000000009</v>
      </c>
      <c r="U10" s="9">
        <v>1.9295152386863835E-4</v>
      </c>
      <c r="V10" s="9">
        <v>0.68908084418600091</v>
      </c>
      <c r="W10" s="9">
        <v>0.68927379570986957</v>
      </c>
      <c r="X10" s="9">
        <v>1.6846825016573468E-5</v>
      </c>
      <c r="Y10" s="6">
        <v>2</v>
      </c>
      <c r="Z10" s="9" t="s">
        <v>17</v>
      </c>
      <c r="AA10" s="9">
        <v>0.72358663131569545</v>
      </c>
      <c r="AB10" s="18">
        <v>0.7235091313156955</v>
      </c>
      <c r="AC10" s="15">
        <v>3</v>
      </c>
      <c r="AD10" s="9">
        <v>0.60000000000000009</v>
      </c>
      <c r="AE10" s="9">
        <v>1.5874326835493103E-4</v>
      </c>
      <c r="AF10" s="9">
        <v>0.68911505244151461</v>
      </c>
      <c r="AG10" s="9">
        <v>0.68927379570986957</v>
      </c>
      <c r="AH10" s="9">
        <v>1.3860061900082056E-5</v>
      </c>
      <c r="AI10" s="6">
        <v>2</v>
      </c>
      <c r="AJ10" s="9" t="s">
        <v>17</v>
      </c>
      <c r="AK10" s="9">
        <v>0.72358663131569545</v>
      </c>
      <c r="AL10" s="18">
        <v>0.72351713131569551</v>
      </c>
      <c r="AM10" s="15">
        <v>3</v>
      </c>
      <c r="AN10" s="9">
        <v>0.60000000000000009</v>
      </c>
      <c r="AO10" s="9">
        <v>1.4036693274839404E-4</v>
      </c>
      <c r="AP10" s="9">
        <v>0.68913342877712114</v>
      </c>
      <c r="AQ10" s="9">
        <v>0.68927379570986957</v>
      </c>
      <c r="AR10" s="9">
        <v>1.2255602374694105E-5</v>
      </c>
      <c r="AS10" s="6">
        <v>2</v>
      </c>
      <c r="AT10" s="9" t="s">
        <v>17</v>
      </c>
      <c r="AU10" s="9">
        <v>0.72358663131569545</v>
      </c>
      <c r="AV10" s="18">
        <v>0.72350733131569545</v>
      </c>
      <c r="AW10" s="15">
        <v>3</v>
      </c>
      <c r="AX10" s="9">
        <v>0.60000000000000009</v>
      </c>
      <c r="AY10" s="9">
        <v>1.5916733763815879E-4</v>
      </c>
      <c r="AZ10" s="9">
        <v>0.68911462837223136</v>
      </c>
      <c r="BA10" s="9">
        <v>0.68927379570986957</v>
      </c>
      <c r="BB10" s="9">
        <v>1.3897087889129467E-5</v>
      </c>
      <c r="BC10" s="6">
        <v>2</v>
      </c>
      <c r="BD10" s="9" t="s">
        <v>17</v>
      </c>
      <c r="BE10" s="9">
        <v>0.72358663131569545</v>
      </c>
      <c r="BF10" s="18">
        <v>0.72351573131569547</v>
      </c>
      <c r="BG10" s="15">
        <v>3</v>
      </c>
      <c r="BH10" s="9">
        <v>0.60000000000000009</v>
      </c>
      <c r="BI10" s="9">
        <v>1.4079100203162183E-4</v>
      </c>
      <c r="BJ10" s="9">
        <v>0.689133004707838</v>
      </c>
      <c r="BK10" s="9">
        <v>0.68927379570986957</v>
      </c>
      <c r="BL10" s="9">
        <v>1.2292628363741519E-5</v>
      </c>
      <c r="BM10" s="6">
        <v>2</v>
      </c>
      <c r="BN10" s="9" t="s">
        <v>17</v>
      </c>
      <c r="BO10" s="9">
        <v>0.72358663131569545</v>
      </c>
      <c r="BP10" s="18">
        <v>0.72352253131569544</v>
      </c>
      <c r="BQ10" s="15">
        <v>3</v>
      </c>
      <c r="BR10" s="9">
        <v>0.60000000000000009</v>
      </c>
      <c r="BS10" s="9">
        <v>1.2849299281801629E-4</v>
      </c>
      <c r="BT10" s="9">
        <v>0.68914530271705154</v>
      </c>
      <c r="BU10" s="9">
        <v>0.68927379570986957</v>
      </c>
      <c r="BV10" s="9">
        <v>1.1218874681366505E-5</v>
      </c>
      <c r="BW10" s="6">
        <v>2</v>
      </c>
      <c r="BX10" s="9" t="s">
        <v>17</v>
      </c>
      <c r="BY10" s="9">
        <v>0.72358663131569545</v>
      </c>
      <c r="BZ10" s="18">
        <v>0.72352553131569541</v>
      </c>
      <c r="CA10" s="15">
        <v>3</v>
      </c>
      <c r="CB10" s="9">
        <v>0.60000000000000009</v>
      </c>
      <c r="CC10" s="9">
        <v>1.2170788428637185E-4</v>
      </c>
      <c r="CD10" s="9">
        <v>0.68915208782558324</v>
      </c>
      <c r="CE10" s="9">
        <v>0.68927379570986957</v>
      </c>
      <c r="CF10" s="9">
        <v>1.0626458856607878E-5</v>
      </c>
      <c r="CG10" s="6">
        <v>2</v>
      </c>
      <c r="CH10" s="9" t="s">
        <v>17</v>
      </c>
      <c r="CI10" s="9">
        <v>0.72358663131569545</v>
      </c>
      <c r="CJ10" s="18">
        <v>0.7235152313156954</v>
      </c>
      <c r="CK10" s="15">
        <v>3</v>
      </c>
      <c r="CL10" s="9">
        <v>0.60000000000000009</v>
      </c>
      <c r="CM10" s="9">
        <v>1.4220456630904775E-4</v>
      </c>
      <c r="CN10" s="9">
        <v>0.68913159114356048</v>
      </c>
      <c r="CO10" s="9">
        <v>0.68927379570986957</v>
      </c>
      <c r="CP10" s="9">
        <v>1.2416048327232901E-5</v>
      </c>
      <c r="CQ10" s="6">
        <v>2</v>
      </c>
      <c r="CR10" s="9" t="s">
        <v>17</v>
      </c>
      <c r="CS10" s="9">
        <v>0.72358663131569545</v>
      </c>
      <c r="CT10" s="18">
        <v>0.72353313131569541</v>
      </c>
      <c r="CU10" s="15">
        <v>3</v>
      </c>
      <c r="CV10" s="9">
        <v>0.60000000000000009</v>
      </c>
      <c r="CW10" s="9">
        <v>1.0658274651791451E-4</v>
      </c>
      <c r="CX10" s="9">
        <v>0.68916721296335171</v>
      </c>
      <c r="CY10" s="9">
        <v>0.68927379570986957</v>
      </c>
      <c r="CZ10" s="9">
        <v>9.3058652472501042E-6</v>
      </c>
      <c r="DA10" s="6">
        <v>2</v>
      </c>
      <c r="DB10" s="9" t="s">
        <v>17</v>
      </c>
      <c r="DC10" s="9">
        <v>0.72358663131569545</v>
      </c>
      <c r="DD10" s="18">
        <v>0.72353243131569545</v>
      </c>
      <c r="DE10" s="15">
        <v>3</v>
      </c>
      <c r="DF10" s="9">
        <v>0.60000000000000009</v>
      </c>
      <c r="DG10" s="9">
        <v>1.0714817222888487E-4</v>
      </c>
      <c r="DH10" s="9">
        <v>0.68916664753764068</v>
      </c>
      <c r="DI10" s="9">
        <v>0.68927379570986957</v>
      </c>
      <c r="DJ10" s="9">
        <v>9.3552332326466572E-6</v>
      </c>
      <c r="DK10" s="6">
        <v>2</v>
      </c>
      <c r="DL10" s="9" t="s">
        <v>17</v>
      </c>
      <c r="DM10" s="9">
        <v>0.72358663131569545</v>
      </c>
      <c r="DN10" s="18">
        <v>0.72346193131569547</v>
      </c>
      <c r="DO10" s="15">
        <v>3</v>
      </c>
      <c r="DP10" s="9">
        <v>0.60000000000000009</v>
      </c>
      <c r="DQ10" s="9">
        <v>2.3041097722042525E-4</v>
      </c>
      <c r="DR10" s="9">
        <v>0.68904338473264914</v>
      </c>
      <c r="DS10" s="9">
        <v>0.68927379570986957</v>
      </c>
      <c r="DT10" s="9">
        <v>2.0117454049095055E-5</v>
      </c>
      <c r="DU10" s="6">
        <v>2</v>
      </c>
      <c r="DV10" s="9" t="s">
        <v>17</v>
      </c>
      <c r="DW10" s="9">
        <v>0.72358663131569545</v>
      </c>
      <c r="DX10" s="18">
        <v>0.72351033131569542</v>
      </c>
      <c r="DY10" s="15">
        <v>3</v>
      </c>
      <c r="DZ10" s="9">
        <v>0.60000000000000009</v>
      </c>
      <c r="EA10" s="9">
        <v>1.4672797199681068E-4</v>
      </c>
      <c r="EB10" s="9">
        <v>0.6891270677378728</v>
      </c>
      <c r="EC10" s="9">
        <v>0.68927379570986957</v>
      </c>
      <c r="ED10" s="9">
        <v>1.2810992210405316E-5</v>
      </c>
      <c r="EE10" s="6">
        <v>2</v>
      </c>
      <c r="EF10" s="9" t="s">
        <v>17</v>
      </c>
      <c r="EG10" s="9">
        <v>0.72358663131569545</v>
      </c>
      <c r="EH10" s="18">
        <v>0.7235097313156954</v>
      </c>
      <c r="EI10" s="15">
        <v>3</v>
      </c>
      <c r="EJ10" s="9">
        <v>0.60000000000000009</v>
      </c>
      <c r="EK10" s="9">
        <v>1.5690563479427733E-4</v>
      </c>
      <c r="EL10" s="9">
        <v>0.68911689007507537</v>
      </c>
      <c r="EM10" s="9">
        <v>0.68927379570986969</v>
      </c>
      <c r="EN10" s="9">
        <v>1.3699615947543255E-5</v>
      </c>
      <c r="EO10" s="6">
        <v>2</v>
      </c>
      <c r="EP10" s="9" t="s">
        <v>17</v>
      </c>
      <c r="EQ10" s="9">
        <v>0.72358663131569545</v>
      </c>
      <c r="ER10" s="18">
        <v>0.72347653131569545</v>
      </c>
      <c r="ES10" s="15">
        <v>3</v>
      </c>
      <c r="ET10" s="9">
        <v>0.60000000000000009</v>
      </c>
      <c r="EU10" s="9">
        <v>2.2574621510491972E-4</v>
      </c>
      <c r="EV10" s="9">
        <v>0.68904804949476472</v>
      </c>
      <c r="EW10" s="9">
        <v>0.68927379570986969</v>
      </c>
      <c r="EX10" s="9">
        <v>1.9710168169573494E-5</v>
      </c>
      <c r="EY10" s="6">
        <v>2</v>
      </c>
      <c r="EZ10" s="9" t="s">
        <v>17</v>
      </c>
      <c r="FA10" s="9">
        <v>0.72358663131569545</v>
      </c>
      <c r="FB10" s="18">
        <v>0.72349803131569546</v>
      </c>
      <c r="FC10" s="15">
        <v>3</v>
      </c>
      <c r="FD10" s="9">
        <v>0.60000000000000009</v>
      </c>
      <c r="FE10" s="9">
        <v>1.8164300964923095E-4</v>
      </c>
      <c r="FF10" s="9">
        <v>0.6890921527002204</v>
      </c>
      <c r="FG10" s="9">
        <v>0.68927379570986957</v>
      </c>
      <c r="FH10" s="9">
        <v>1.5859465308642421E-5</v>
      </c>
      <c r="FI10" s="6">
        <v>2</v>
      </c>
      <c r="FJ10" s="9" t="s">
        <v>17</v>
      </c>
      <c r="FK10" s="9">
        <v>0.72358663131569545</v>
      </c>
      <c r="FL10" s="18">
        <v>0.72353003131569549</v>
      </c>
      <c r="FM10" s="15">
        <v>3</v>
      </c>
      <c r="FN10" s="9">
        <v>0.60000000000000009</v>
      </c>
      <c r="FO10" s="9">
        <v>1.1676040931538114E-4</v>
      </c>
      <c r="FP10" s="9">
        <v>0.68915703530055417</v>
      </c>
      <c r="FQ10" s="9">
        <v>0.68927379570986957</v>
      </c>
      <c r="FR10" s="9">
        <v>1.0194488984388046E-5</v>
      </c>
      <c r="FS10" s="6">
        <v>2</v>
      </c>
      <c r="FT10" s="9" t="s">
        <v>17</v>
      </c>
      <c r="FU10" s="9">
        <v>0.72358663131569545</v>
      </c>
      <c r="FV10" s="18">
        <v>0.72348903131569542</v>
      </c>
      <c r="FW10" s="15">
        <v>3</v>
      </c>
      <c r="FX10" s="9">
        <v>0.60000000000000009</v>
      </c>
      <c r="FY10" s="9">
        <v>1.8800404889764759E-4</v>
      </c>
      <c r="FZ10" s="9">
        <v>0.68908579166097195</v>
      </c>
      <c r="GA10" s="9">
        <v>0.68927379570986957</v>
      </c>
      <c r="GB10" s="9">
        <v>1.6414855144353633E-5</v>
      </c>
      <c r="GC10" s="6">
        <v>2</v>
      </c>
      <c r="GD10" s="9" t="s">
        <v>17</v>
      </c>
      <c r="GE10" s="9">
        <v>0.72358663131569545</v>
      </c>
      <c r="GF10" s="18">
        <v>0.72353523131569542</v>
      </c>
      <c r="GG10" s="15">
        <v>3</v>
      </c>
      <c r="GH10" s="9">
        <v>0.60000000000000009</v>
      </c>
      <c r="GI10" s="9">
        <v>9.6546440148190471E-5</v>
      </c>
      <c r="GJ10" s="9">
        <v>0.68917724926972135</v>
      </c>
      <c r="GK10" s="9">
        <v>0.68927379570986957</v>
      </c>
      <c r="GL10" s="9">
        <v>8.4295835064613041E-6</v>
      </c>
      <c r="GM10" s="6">
        <v>2</v>
      </c>
      <c r="GN10" s="9" t="s">
        <v>17</v>
      </c>
      <c r="GO10" s="9">
        <v>0.72358663131569545</v>
      </c>
      <c r="GP10" s="18">
        <v>0.7235289313156954</v>
      </c>
      <c r="GQ10" s="15">
        <v>3</v>
      </c>
      <c r="GR10" s="9">
        <v>0.60000000000000009</v>
      </c>
      <c r="GS10" s="9">
        <v>1.0417968724629044E-4</v>
      </c>
      <c r="GT10" s="9">
        <v>0.68916961602262328</v>
      </c>
      <c r="GU10" s="9">
        <v>0.68927379570986957</v>
      </c>
      <c r="GV10" s="9">
        <v>9.0960513093147586E-6</v>
      </c>
      <c r="GW10" s="6">
        <v>2</v>
      </c>
      <c r="GX10" s="9" t="s">
        <v>17</v>
      </c>
      <c r="GY10" s="9">
        <v>0.72358663131569545</v>
      </c>
      <c r="GZ10" s="18">
        <v>0.72351483131569549</v>
      </c>
      <c r="HA10" s="15">
        <v>3</v>
      </c>
      <c r="HB10" s="9">
        <v>0.60000000000000009</v>
      </c>
      <c r="HC10" s="9">
        <v>1.2114245857540152E-4</v>
      </c>
      <c r="HD10" s="9">
        <v>0.68915265325129416</v>
      </c>
      <c r="HE10" s="9">
        <v>0.68927379570986957</v>
      </c>
      <c r="HF10" s="9">
        <v>1.0577090871211328E-5</v>
      </c>
      <c r="HG10" s="6">
        <v>2</v>
      </c>
      <c r="HH10" s="9" t="s">
        <v>17</v>
      </c>
      <c r="HI10" s="9">
        <v>0.72358663131569545</v>
      </c>
      <c r="HJ10" s="18">
        <v>0.72354723131569543</v>
      </c>
      <c r="HK10" s="15">
        <v>3</v>
      </c>
      <c r="HL10" s="9">
        <v>0.60000000000000009</v>
      </c>
      <c r="HM10" s="9">
        <v>6.5023956761592387E-5</v>
      </c>
      <c r="HN10" s="9">
        <v>0.68920877175310802</v>
      </c>
      <c r="HO10" s="9">
        <v>0.68927379570986957</v>
      </c>
      <c r="HP10" s="9">
        <v>5.6773183206035112E-6</v>
      </c>
      <c r="HQ10" s="6">
        <v>2</v>
      </c>
      <c r="HR10" s="9" t="s">
        <v>17</v>
      </c>
      <c r="HS10" s="9">
        <v>0.72358663131569545</v>
      </c>
      <c r="HT10" s="18">
        <v>0.72354873131569541</v>
      </c>
      <c r="HU10" s="15">
        <v>3</v>
      </c>
      <c r="HV10" s="9">
        <v>0.60000000000000009</v>
      </c>
      <c r="HW10" s="9">
        <v>5.8097491802205388E-5</v>
      </c>
      <c r="HX10" s="9">
        <v>0.68921569821806739</v>
      </c>
      <c r="HY10" s="9">
        <v>0.68927379570986957</v>
      </c>
      <c r="HZ10" s="9">
        <v>5.0725604994957467E-6</v>
      </c>
      <c r="IA10" s="6">
        <v>2</v>
      </c>
      <c r="IB10" s="9" t="s">
        <v>17</v>
      </c>
      <c r="IC10" s="9">
        <v>0.72358663131569545</v>
      </c>
      <c r="ID10" s="18">
        <v>0.7235694313156954</v>
      </c>
      <c r="IE10" s="15">
        <v>3</v>
      </c>
      <c r="IF10" s="9">
        <v>0.60000000000000009</v>
      </c>
      <c r="IG10" s="9">
        <v>2.6575008415607328E-5</v>
      </c>
      <c r="IH10" s="9">
        <v>0.68924722070145394</v>
      </c>
      <c r="II10" s="9">
        <v>0.68927379570986957</v>
      </c>
      <c r="IJ10" s="9">
        <v>2.3202953136379571E-6</v>
      </c>
      <c r="IK10" s="6">
        <v>2</v>
      </c>
      <c r="IL10" s="9" t="s">
        <v>17</v>
      </c>
      <c r="IM10" s="9">
        <v>0.72358663131569545</v>
      </c>
      <c r="IN10" s="18">
        <v>0.72357693131569545</v>
      </c>
      <c r="IO10" s="15">
        <v>3</v>
      </c>
      <c r="IP10" s="9">
        <v>0.60000000000000009</v>
      </c>
      <c r="IQ10" s="9">
        <v>1.4559712057486995E-5</v>
      </c>
      <c r="IR10" s="9">
        <v>0.68925923599781203</v>
      </c>
      <c r="IS10" s="9">
        <v>0.68927379570986946</v>
      </c>
      <c r="IT10" s="9">
        <v>1.2712256239612216E-6</v>
      </c>
      <c r="IU10" s="6">
        <v>2</v>
      </c>
      <c r="IV10" s="9" t="s">
        <v>17</v>
      </c>
      <c r="IW10" s="9">
        <v>0.72358663131569545</v>
      </c>
      <c r="IX10" s="18">
        <v>0.72357333131569546</v>
      </c>
      <c r="IY10" s="15">
        <v>3</v>
      </c>
      <c r="IZ10" s="9">
        <v>0.60000000000000009</v>
      </c>
      <c r="JA10" s="9">
        <v>2.0072612739448089E-5</v>
      </c>
      <c r="JB10" s="9">
        <v>0.68925372309713007</v>
      </c>
      <c r="JC10" s="9">
        <v>0.68927379570986946</v>
      </c>
      <c r="JD10" s="9">
        <v>1.7525634815776063E-6</v>
      </c>
      <c r="JE10" s="6">
        <v>2</v>
      </c>
      <c r="JF10" s="9" t="s">
        <v>17</v>
      </c>
      <c r="JG10" s="9">
        <v>0.72358663131569545</v>
      </c>
      <c r="JH10" s="18">
        <v>0.7235709313156955</v>
      </c>
      <c r="JI10" s="15">
        <v>3</v>
      </c>
      <c r="JJ10" s="9">
        <v>0.60000000000000009</v>
      </c>
      <c r="JK10" s="9">
        <v>2.3041097722042523E-5</v>
      </c>
      <c r="JL10" s="9">
        <v>0.68925075461214746</v>
      </c>
      <c r="JM10" s="9">
        <v>0.68927379570986946</v>
      </c>
      <c r="JN10" s="9">
        <v>2.0117454049095055E-6</v>
      </c>
      <c r="JO10" s="6">
        <v>2</v>
      </c>
      <c r="JP10" s="9" t="s">
        <v>17</v>
      </c>
      <c r="JQ10" s="9">
        <v>0.72358663131569545</v>
      </c>
      <c r="JR10" s="18">
        <v>0.72357613131569543</v>
      </c>
      <c r="JS10" s="15">
        <v>3</v>
      </c>
      <c r="JT10" s="9">
        <v>0.60000000000000009</v>
      </c>
      <c r="JU10" s="9">
        <v>1.5266494196199957E-5</v>
      </c>
      <c r="JV10" s="9">
        <v>0.68925852921567343</v>
      </c>
      <c r="JW10" s="9">
        <v>0.68927379570986969</v>
      </c>
      <c r="JX10" s="9">
        <v>1.3329356057069115E-6</v>
      </c>
      <c r="JY10" s="6">
        <v>2</v>
      </c>
      <c r="JZ10" s="9" t="s">
        <v>17</v>
      </c>
      <c r="KA10" s="9">
        <v>0.72358663131569545</v>
      </c>
      <c r="KB10" s="18">
        <v>0.7235694313156954</v>
      </c>
      <c r="KC10" s="15">
        <v>3</v>
      </c>
      <c r="KD10" s="9">
        <v>0.60000000000000009</v>
      </c>
      <c r="KE10" s="9">
        <v>2.3747879860755483E-5</v>
      </c>
      <c r="KF10" s="9">
        <v>0.68925004783000887</v>
      </c>
      <c r="KG10" s="9">
        <v>0.68927379570986957</v>
      </c>
      <c r="KH10" s="9">
        <v>2.0734553866551955E-6</v>
      </c>
      <c r="KI10" s="6">
        <v>2</v>
      </c>
      <c r="KJ10" s="9" t="s">
        <v>17</v>
      </c>
      <c r="KK10" s="9">
        <v>0.72358663131569545</v>
      </c>
      <c r="KL10" s="18">
        <v>0.72357933131569541</v>
      </c>
      <c r="KM10" s="15">
        <v>3</v>
      </c>
      <c r="KN10" s="9">
        <v>0.60000000000000009</v>
      </c>
      <c r="KO10" s="9">
        <v>1.0177662797466636E-5</v>
      </c>
      <c r="KP10" s="9">
        <v>0.68926361804707215</v>
      </c>
      <c r="KQ10" s="9">
        <v>0.68927379570986957</v>
      </c>
      <c r="KR10" s="9">
        <v>8.8862373713794099E-7</v>
      </c>
      <c r="KS10" s="6">
        <v>2</v>
      </c>
      <c r="KT10" s="9" t="s">
        <v>17</v>
      </c>
      <c r="KU10" s="9">
        <v>0.72358663131569545</v>
      </c>
      <c r="KV10" s="18">
        <v>0.72358043131569549</v>
      </c>
      <c r="KW10" s="15">
        <v>3</v>
      </c>
      <c r="KX10" s="9">
        <v>0.60000000000000009</v>
      </c>
      <c r="KY10" s="9">
        <v>8.6227420922981237E-6</v>
      </c>
      <c r="KZ10" s="9">
        <v>0.68926517296777723</v>
      </c>
      <c r="LA10" s="9">
        <v>0.68927379570986957</v>
      </c>
      <c r="LB10" s="9">
        <v>7.5286177729742235E-7</v>
      </c>
      <c r="LC10" s="6">
        <v>2</v>
      </c>
    </row>
    <row r="11" spans="1:315" ht="15" thickBot="1">
      <c r="A11" s="6">
        <v>4</v>
      </c>
      <c r="B11">
        <v>4.3763070226481932E-2</v>
      </c>
      <c r="C11">
        <f>1-Table468[[#This Row],[qx (tau)]]</f>
        <v>0.95623692977351804</v>
      </c>
      <c r="D11" s="6"/>
      <c r="E11" s="10" t="s">
        <v>18</v>
      </c>
      <c r="F11" s="10">
        <v>1</v>
      </c>
      <c r="G11" s="19">
        <f t="shared" si="0"/>
        <v>0.99999499999999997</v>
      </c>
      <c r="H11" s="15">
        <f t="shared" si="4"/>
        <v>4</v>
      </c>
      <c r="I11" s="9">
        <f t="shared" si="5"/>
        <v>0.8</v>
      </c>
      <c r="J11" s="9" cm="1">
        <f t="array" ref="J11">VLOOKUP($G$13,'qx Malaria'!$B$32:$I$61,(N11),FALSE)/(1-cambodia!I11*INDEX($E$6:$G$11,N11,2))</f>
        <v>1.0001495900756324E-5</v>
      </c>
      <c r="K11" s="9">
        <f t="shared" si="1"/>
        <v>0.79947686341318225</v>
      </c>
      <c r="L11" s="9">
        <f t="shared" si="2"/>
        <v>0.79948686490908305</v>
      </c>
      <c r="M11" s="9">
        <f>(J11*Table468[[#This Row],[qx (tau)]])/L11</f>
        <v>5.4747136780595466E-7</v>
      </c>
      <c r="N11" s="6">
        <f t="shared" si="3"/>
        <v>2</v>
      </c>
      <c r="P11" s="10" t="s">
        <v>18</v>
      </c>
      <c r="Q11" s="10">
        <v>1</v>
      </c>
      <c r="R11" s="19">
        <v>0.99992890000000001</v>
      </c>
      <c r="S11" s="15">
        <v>4</v>
      </c>
      <c r="T11" s="9">
        <v>0.8</v>
      </c>
      <c r="U11" s="9">
        <v>2.2380396564807188E-4</v>
      </c>
      <c r="V11" s="9">
        <v>0.79926306094343491</v>
      </c>
      <c r="W11" s="9">
        <v>0.79948686490908294</v>
      </c>
      <c r="X11" s="9">
        <v>1.2250793722215218E-5</v>
      </c>
      <c r="Y11" s="6">
        <v>2</v>
      </c>
      <c r="Z11" s="10" t="s">
        <v>18</v>
      </c>
      <c r="AA11" s="10">
        <v>1</v>
      </c>
      <c r="AB11" s="19">
        <v>0.99993929999999998</v>
      </c>
      <c r="AC11" s="15">
        <v>4</v>
      </c>
      <c r="AD11" s="9">
        <v>0.8</v>
      </c>
      <c r="AE11" s="9">
        <v>1.8412589994343202E-4</v>
      </c>
      <c r="AF11" s="9">
        <v>0.79930273900913951</v>
      </c>
      <c r="AG11" s="9">
        <v>0.79948686490908294</v>
      </c>
      <c r="AH11" s="9">
        <v>1.007885813190307E-5</v>
      </c>
      <c r="AI11" s="6">
        <v>2</v>
      </c>
      <c r="AJ11" s="10" t="s">
        <v>18</v>
      </c>
      <c r="AK11" s="10">
        <v>1</v>
      </c>
      <c r="AL11" s="19">
        <v>0.9999458</v>
      </c>
      <c r="AM11" s="15">
        <v>4</v>
      </c>
      <c r="AN11" s="9">
        <v>0.8</v>
      </c>
      <c r="AO11" s="9">
        <v>1.6281123654837755E-4</v>
      </c>
      <c r="AP11" s="9">
        <v>0.79932405367253456</v>
      </c>
      <c r="AQ11" s="9">
        <v>0.79948686490908294</v>
      </c>
      <c r="AR11" s="9">
        <v>8.9121158726444775E-6</v>
      </c>
      <c r="AS11" s="6">
        <v>2</v>
      </c>
      <c r="AT11" s="10" t="s">
        <v>18</v>
      </c>
      <c r="AU11" s="10">
        <v>1</v>
      </c>
      <c r="AV11" s="19">
        <v>0.99993869999999996</v>
      </c>
      <c r="AW11" s="15">
        <v>4</v>
      </c>
      <c r="AX11" s="9">
        <v>0.8</v>
      </c>
      <c r="AY11" s="9">
        <v>1.8461777679101019E-4</v>
      </c>
      <c r="AZ11" s="9">
        <v>0.79930224713229192</v>
      </c>
      <c r="BA11" s="9">
        <v>0.79948686490908294</v>
      </c>
      <c r="BB11" s="9">
        <v>1.0105782953270574E-5</v>
      </c>
      <c r="BC11" s="6">
        <v>2</v>
      </c>
      <c r="BD11" s="10" t="s">
        <v>18</v>
      </c>
      <c r="BE11" s="10">
        <v>1</v>
      </c>
      <c r="BF11" s="19">
        <v>0.99994559999999999</v>
      </c>
      <c r="BG11" s="15">
        <v>4</v>
      </c>
      <c r="BH11" s="9">
        <v>0.8</v>
      </c>
      <c r="BI11" s="9">
        <v>1.6330311339595574E-4</v>
      </c>
      <c r="BJ11" s="9">
        <v>0.79932356179568709</v>
      </c>
      <c r="BK11" s="9">
        <v>0.79948686490908305</v>
      </c>
      <c r="BL11" s="9">
        <v>8.9390406940119812E-6</v>
      </c>
      <c r="BM11" s="6">
        <v>2</v>
      </c>
      <c r="BN11" s="10" t="s">
        <v>18</v>
      </c>
      <c r="BO11" s="10">
        <v>1</v>
      </c>
      <c r="BP11" s="19">
        <v>0.99995109999999998</v>
      </c>
      <c r="BQ11" s="15">
        <v>4</v>
      </c>
      <c r="BR11" s="9">
        <v>0.8</v>
      </c>
      <c r="BS11" s="9">
        <v>1.490386848161885E-4</v>
      </c>
      <c r="BT11" s="9">
        <v>0.79933782622426675</v>
      </c>
      <c r="BU11" s="9">
        <v>0.79948686490908294</v>
      </c>
      <c r="BV11" s="9">
        <v>8.158220874354309E-6</v>
      </c>
      <c r="BW11" s="6">
        <v>2</v>
      </c>
      <c r="BX11" s="10" t="s">
        <v>18</v>
      </c>
      <c r="BY11" s="10">
        <v>1</v>
      </c>
      <c r="BZ11" s="19">
        <v>0.99995350000000005</v>
      </c>
      <c r="CA11" s="15">
        <v>4</v>
      </c>
      <c r="CB11" s="9">
        <v>0.8</v>
      </c>
      <c r="CC11" s="9">
        <v>1.411686552549376E-4</v>
      </c>
      <c r="CD11" s="9">
        <v>0.79934569625382812</v>
      </c>
      <c r="CE11" s="9">
        <v>0.79948686490908305</v>
      </c>
      <c r="CF11" s="9">
        <v>7.7274237324742106E-6</v>
      </c>
      <c r="CG11" s="6">
        <v>2</v>
      </c>
      <c r="CH11" s="10" t="s">
        <v>18</v>
      </c>
      <c r="CI11" s="10">
        <v>1</v>
      </c>
      <c r="CJ11" s="19">
        <v>0.99994590000000005</v>
      </c>
      <c r="CK11" s="15">
        <v>4</v>
      </c>
      <c r="CL11" s="9">
        <v>0.8</v>
      </c>
      <c r="CM11" s="9">
        <v>1.64942702887883E-4</v>
      </c>
      <c r="CN11" s="9">
        <v>0.79932192220619502</v>
      </c>
      <c r="CO11" s="9">
        <v>0.79948686490908294</v>
      </c>
      <c r="CP11" s="9">
        <v>9.0287900985703354E-6</v>
      </c>
      <c r="CQ11" s="6">
        <v>2</v>
      </c>
      <c r="CR11" s="10" t="s">
        <v>18</v>
      </c>
      <c r="CS11" s="10">
        <v>1</v>
      </c>
      <c r="CT11" s="19">
        <v>0.99995970000000001</v>
      </c>
      <c r="CU11" s="15">
        <v>4</v>
      </c>
      <c r="CV11" s="9">
        <v>0.8</v>
      </c>
      <c r="CW11" s="9">
        <v>1.2362504769131589E-4</v>
      </c>
      <c r="CX11" s="9">
        <v>0.79936323986139168</v>
      </c>
      <c r="CY11" s="9">
        <v>0.79948686490908305</v>
      </c>
      <c r="CZ11" s="9">
        <v>6.7671051036998334E-6</v>
      </c>
      <c r="DA11" s="6">
        <v>2</v>
      </c>
      <c r="DB11" s="10" t="s">
        <v>18</v>
      </c>
      <c r="DC11" s="10">
        <v>1</v>
      </c>
      <c r="DD11" s="19">
        <v>0.99995940000000005</v>
      </c>
      <c r="DE11" s="15">
        <v>4</v>
      </c>
      <c r="DF11" s="9">
        <v>0.8</v>
      </c>
      <c r="DG11" s="9">
        <v>1.2428088348808678E-4</v>
      </c>
      <c r="DH11" s="9">
        <v>0.7993625840255949</v>
      </c>
      <c r="DI11" s="9">
        <v>0.79948686490908294</v>
      </c>
      <c r="DJ11" s="9">
        <v>6.8030048655231751E-6</v>
      </c>
      <c r="DK11" s="6">
        <v>2</v>
      </c>
      <c r="DL11" s="10" t="s">
        <v>18</v>
      </c>
      <c r="DM11" s="10">
        <v>1</v>
      </c>
      <c r="DN11" s="19">
        <v>0.99992210000000004</v>
      </c>
      <c r="DO11" s="15">
        <v>4</v>
      </c>
      <c r="DP11" s="9">
        <v>0.8</v>
      </c>
      <c r="DQ11" s="9">
        <v>2.6725308718414441E-4</v>
      </c>
      <c r="DR11" s="9">
        <v>0.79921961182189882</v>
      </c>
      <c r="DS11" s="9">
        <v>0.79948686490908294</v>
      </c>
      <c r="DT11" s="9">
        <v>1.4629152943011576E-5</v>
      </c>
      <c r="DU11" s="6">
        <v>2</v>
      </c>
      <c r="DV11" s="10" t="s">
        <v>18</v>
      </c>
      <c r="DW11" s="10">
        <v>1</v>
      </c>
      <c r="DX11" s="19">
        <v>0.9999422</v>
      </c>
      <c r="DY11" s="15">
        <v>4</v>
      </c>
      <c r="DZ11" s="9">
        <v>0.8</v>
      </c>
      <c r="EA11" s="9">
        <v>1.7018938926205025E-4</v>
      </c>
      <c r="EB11" s="9">
        <v>0.799316675519821</v>
      </c>
      <c r="EC11" s="9">
        <v>0.79948686490908305</v>
      </c>
      <c r="ED11" s="9">
        <v>9.3159881931570654E-6</v>
      </c>
      <c r="EE11" s="6">
        <v>2</v>
      </c>
      <c r="EF11" s="10" t="s">
        <v>18</v>
      </c>
      <c r="EG11" s="10">
        <v>1</v>
      </c>
      <c r="EH11" s="19">
        <v>0.99995069999999997</v>
      </c>
      <c r="EI11" s="15">
        <v>4</v>
      </c>
      <c r="EJ11" s="9">
        <v>0.8</v>
      </c>
      <c r="EK11" s="9">
        <v>1.8199443360392657E-4</v>
      </c>
      <c r="EL11" s="9">
        <v>0.79930487047547905</v>
      </c>
      <c r="EM11" s="9">
        <v>0.79948686490908294</v>
      </c>
      <c r="EN11" s="9">
        <v>9.9621839059772105E-6</v>
      </c>
      <c r="EO11" s="6">
        <v>2</v>
      </c>
      <c r="EP11" s="10" t="s">
        <v>18</v>
      </c>
      <c r="EQ11" s="10">
        <v>1</v>
      </c>
      <c r="ER11" s="19">
        <v>0.99991459999999999</v>
      </c>
      <c r="ES11" s="15">
        <v>4</v>
      </c>
      <c r="ET11" s="9">
        <v>0.8</v>
      </c>
      <c r="EU11" s="9">
        <v>2.6184244186078443E-4</v>
      </c>
      <c r="EV11" s="9">
        <v>0.79922502246722216</v>
      </c>
      <c r="EW11" s="9">
        <v>0.79948686490908294</v>
      </c>
      <c r="EX11" s="9">
        <v>1.4332979907969012E-5</v>
      </c>
      <c r="EY11" s="6">
        <v>2</v>
      </c>
      <c r="EZ11" s="10" t="s">
        <v>18</v>
      </c>
      <c r="FA11" s="10">
        <v>1</v>
      </c>
      <c r="FB11" s="19">
        <v>0.99993080000000001</v>
      </c>
      <c r="FC11" s="15">
        <v>4</v>
      </c>
      <c r="FD11" s="9">
        <v>0.8</v>
      </c>
      <c r="FE11" s="9">
        <v>2.1068724971265372E-4</v>
      </c>
      <c r="FF11" s="9">
        <v>0.79927617765937031</v>
      </c>
      <c r="FG11" s="9">
        <v>0.79948686490908294</v>
      </c>
      <c r="FH11" s="9">
        <v>1.1532798485748391E-5</v>
      </c>
      <c r="FI11" s="6">
        <v>2</v>
      </c>
      <c r="FJ11" s="10" t="s">
        <v>18</v>
      </c>
      <c r="FK11" s="10">
        <v>1</v>
      </c>
      <c r="FL11" s="19">
        <v>0.99995540000000005</v>
      </c>
      <c r="FM11" s="15">
        <v>4</v>
      </c>
      <c r="FN11" s="9">
        <v>0.8</v>
      </c>
      <c r="FO11" s="9">
        <v>1.3543009203319221E-4</v>
      </c>
      <c r="FP11" s="9">
        <v>0.79935143481704984</v>
      </c>
      <c r="FQ11" s="9">
        <v>0.79948686490908305</v>
      </c>
      <c r="FR11" s="9">
        <v>7.4133008165199768E-6</v>
      </c>
      <c r="FS11" s="6">
        <v>2</v>
      </c>
      <c r="FT11" s="10" t="s">
        <v>18</v>
      </c>
      <c r="FU11" s="10">
        <v>1</v>
      </c>
      <c r="FV11" s="19">
        <v>0.99993589999999999</v>
      </c>
      <c r="FW11" s="15">
        <v>4</v>
      </c>
      <c r="FX11" s="9">
        <v>0.8</v>
      </c>
      <c r="FY11" s="9">
        <v>2.1806540242632643E-4</v>
      </c>
      <c r="FZ11" s="9">
        <v>0.79926879950665664</v>
      </c>
      <c r="GA11" s="9">
        <v>0.79948686490908294</v>
      </c>
      <c r="GB11" s="9">
        <v>1.1936670806260981E-5</v>
      </c>
      <c r="GC11" s="6">
        <v>2</v>
      </c>
      <c r="GD11" s="10" t="s">
        <v>18</v>
      </c>
      <c r="GE11" s="10">
        <v>1</v>
      </c>
      <c r="GF11" s="19">
        <v>0.99995909999999999</v>
      </c>
      <c r="GG11" s="15">
        <v>4</v>
      </c>
      <c r="GH11" s="9">
        <v>0.8</v>
      </c>
      <c r="GI11" s="9">
        <v>1.119839622986323E-4</v>
      </c>
      <c r="GJ11" s="9">
        <v>0.79937488094678433</v>
      </c>
      <c r="GK11" s="9">
        <v>0.79948686490908294</v>
      </c>
      <c r="GL11" s="9">
        <v>6.1298843313355262E-6</v>
      </c>
      <c r="GM11" s="6">
        <v>2</v>
      </c>
      <c r="GN11" s="10" t="s">
        <v>18</v>
      </c>
      <c r="GO11" s="10">
        <v>1</v>
      </c>
      <c r="GP11" s="19">
        <v>0.99996209999999996</v>
      </c>
      <c r="GQ11" s="15">
        <v>4</v>
      </c>
      <c r="GR11" s="9">
        <v>0.8</v>
      </c>
      <c r="GS11" s="9">
        <v>1.2083774555503953E-4</v>
      </c>
      <c r="GT11" s="9">
        <v>0.79936602716352789</v>
      </c>
      <c r="GU11" s="9">
        <v>0.79948686490908294</v>
      </c>
      <c r="GV11" s="9">
        <v>6.6145311159506347E-6</v>
      </c>
      <c r="GW11" s="6">
        <v>2</v>
      </c>
      <c r="GX11" s="10" t="s">
        <v>18</v>
      </c>
      <c r="GY11" s="10">
        <v>1</v>
      </c>
      <c r="GZ11" s="19">
        <v>0.99995290000000003</v>
      </c>
      <c r="HA11" s="15">
        <v>4</v>
      </c>
      <c r="HB11" s="9">
        <v>0.8</v>
      </c>
      <c r="HC11" s="9">
        <v>1.4051281945816674E-4</v>
      </c>
      <c r="HD11" s="9">
        <v>0.79934635208962479</v>
      </c>
      <c r="HE11" s="9">
        <v>0.79948686490908294</v>
      </c>
      <c r="HF11" s="9">
        <v>7.691523970650874E-6</v>
      </c>
      <c r="HG11" s="6">
        <v>2</v>
      </c>
      <c r="HH11" s="10" t="s">
        <v>18</v>
      </c>
      <c r="HI11" s="10">
        <v>1</v>
      </c>
      <c r="HJ11" s="19">
        <v>0.99997420000000004</v>
      </c>
      <c r="HK11" s="15">
        <v>4</v>
      </c>
      <c r="HL11" s="9">
        <v>0.8</v>
      </c>
      <c r="HM11" s="9">
        <v>7.5421116628654239E-5</v>
      </c>
      <c r="HN11" s="9">
        <v>0.79941144379245432</v>
      </c>
      <c r="HO11" s="9">
        <v>0.79948686490908294</v>
      </c>
      <c r="HP11" s="9">
        <v>4.128472609684248E-6</v>
      </c>
      <c r="HQ11" s="6">
        <v>2</v>
      </c>
      <c r="HR11" s="10" t="s">
        <v>18</v>
      </c>
      <c r="HS11" s="10">
        <v>1</v>
      </c>
      <c r="HT11" s="19">
        <v>0.99997519999999995</v>
      </c>
      <c r="HU11" s="15">
        <v>4</v>
      </c>
      <c r="HV11" s="9">
        <v>0.8</v>
      </c>
      <c r="HW11" s="9">
        <v>6.7387128118210645E-5</v>
      </c>
      <c r="HX11" s="9">
        <v>0.79941947778096478</v>
      </c>
      <c r="HY11" s="9">
        <v>0.79948686490908294</v>
      </c>
      <c r="HZ11" s="9">
        <v>3.688700527348318E-6</v>
      </c>
      <c r="IA11" s="6">
        <v>2</v>
      </c>
      <c r="IB11" s="10" t="s">
        <v>18</v>
      </c>
      <c r="IC11" s="10">
        <v>1</v>
      </c>
      <c r="ID11" s="19">
        <v>0.99998869999999995</v>
      </c>
      <c r="IE11" s="15">
        <v>4</v>
      </c>
      <c r="IF11" s="9">
        <v>0.8</v>
      </c>
      <c r="IG11" s="9">
        <v>3.0824282448232603E-5</v>
      </c>
      <c r="IH11" s="9">
        <v>0.79945604062663478</v>
      </c>
      <c r="II11" s="9">
        <v>0.79948686490908305</v>
      </c>
      <c r="IJ11" s="9">
        <v>1.6872888056970404E-6</v>
      </c>
      <c r="IK11" s="6">
        <v>2</v>
      </c>
      <c r="IL11" s="10" t="s">
        <v>18</v>
      </c>
      <c r="IM11" s="10">
        <v>1</v>
      </c>
      <c r="IN11" s="19">
        <v>0.99999360000000004</v>
      </c>
      <c r="IO11" s="15">
        <v>4</v>
      </c>
      <c r="IP11" s="9">
        <v>0.8</v>
      </c>
      <c r="IQ11" s="9">
        <v>1.6887771766850842E-5</v>
      </c>
      <c r="IR11" s="9">
        <v>0.79946997713731605</v>
      </c>
      <c r="IS11" s="9">
        <v>0.79948686490908294</v>
      </c>
      <c r="IT11" s="9">
        <v>9.2441886695103825E-7</v>
      </c>
      <c r="IU11" s="6">
        <v>2</v>
      </c>
      <c r="IV11" s="10" t="s">
        <v>18</v>
      </c>
      <c r="IW11" s="10">
        <v>1</v>
      </c>
      <c r="IX11" s="19">
        <v>0.99998929999999997</v>
      </c>
      <c r="IY11" s="15">
        <v>4</v>
      </c>
      <c r="IZ11" s="9">
        <v>0.8</v>
      </c>
      <c r="JA11" s="9">
        <v>2.328217078536718E-5</v>
      </c>
      <c r="JB11" s="9">
        <v>0.79946358273829754</v>
      </c>
      <c r="JC11" s="9">
        <v>0.79948686490908294</v>
      </c>
      <c r="JD11" s="9">
        <v>1.274441544728616E-6</v>
      </c>
      <c r="JE11" s="6">
        <v>2</v>
      </c>
      <c r="JF11" s="10" t="s">
        <v>18</v>
      </c>
      <c r="JG11" s="10">
        <v>1</v>
      </c>
      <c r="JH11" s="19">
        <v>0.99998969999999998</v>
      </c>
      <c r="JI11" s="15">
        <v>4</v>
      </c>
      <c r="JJ11" s="9">
        <v>0.8</v>
      </c>
      <c r="JK11" s="9">
        <v>2.6725308718414442E-5</v>
      </c>
      <c r="JL11" s="9">
        <v>0.79946013960036455</v>
      </c>
      <c r="JM11" s="9">
        <v>0.79948686490908294</v>
      </c>
      <c r="JN11" s="9">
        <v>1.4629152943011579E-6</v>
      </c>
      <c r="JO11" s="6">
        <v>2</v>
      </c>
      <c r="JP11" s="10" t="s">
        <v>18</v>
      </c>
      <c r="JQ11" s="10">
        <v>1</v>
      </c>
      <c r="JR11" s="19">
        <v>0.99999139999999997</v>
      </c>
      <c r="JS11" s="15">
        <v>4</v>
      </c>
      <c r="JT11" s="9">
        <v>0.8</v>
      </c>
      <c r="JU11" s="9">
        <v>1.7707566512814475E-5</v>
      </c>
      <c r="JV11" s="9">
        <v>0.79946915734257018</v>
      </c>
      <c r="JW11" s="9">
        <v>0.79948686490908294</v>
      </c>
      <c r="JX11" s="9">
        <v>9.6929356923021492E-7</v>
      </c>
      <c r="JY11" s="6">
        <v>2</v>
      </c>
      <c r="JZ11" s="10" t="s">
        <v>18</v>
      </c>
      <c r="KA11" s="10">
        <v>1</v>
      </c>
      <c r="KB11" s="19">
        <v>0.99998589999999998</v>
      </c>
      <c r="KC11" s="15">
        <v>4</v>
      </c>
      <c r="KD11" s="9">
        <v>0.8</v>
      </c>
      <c r="KE11" s="9">
        <v>2.7545103464378071E-5</v>
      </c>
      <c r="KF11" s="9">
        <v>0.79945931980561857</v>
      </c>
      <c r="KG11" s="9">
        <v>0.79948686490908294</v>
      </c>
      <c r="KH11" s="9">
        <v>1.5077899965803342E-6</v>
      </c>
      <c r="KI11" s="6">
        <v>2</v>
      </c>
      <c r="KJ11" s="10" t="s">
        <v>18</v>
      </c>
      <c r="KK11" s="10">
        <v>1</v>
      </c>
      <c r="KL11" s="19">
        <v>0.9999941</v>
      </c>
      <c r="KM11" s="15">
        <v>4</v>
      </c>
      <c r="KN11" s="9">
        <v>0.8</v>
      </c>
      <c r="KO11" s="9">
        <v>1.1805044341876318E-5</v>
      </c>
      <c r="KP11" s="9">
        <v>0.7994750598647411</v>
      </c>
      <c r="KQ11" s="9">
        <v>0.79948686490908294</v>
      </c>
      <c r="KR11" s="9">
        <v>6.4619571282014332E-7</v>
      </c>
      <c r="KS11" s="6">
        <v>2</v>
      </c>
      <c r="KT11" s="10" t="s">
        <v>18</v>
      </c>
      <c r="KU11" s="10">
        <v>1</v>
      </c>
      <c r="KV11" s="19">
        <v>0.99999499999999997</v>
      </c>
      <c r="KW11" s="15">
        <v>4</v>
      </c>
      <c r="KX11" s="9">
        <v>0.8</v>
      </c>
      <c r="KY11" s="9">
        <v>1.0001495900756324E-5</v>
      </c>
      <c r="KZ11" s="9">
        <v>0.79947686341318225</v>
      </c>
      <c r="LA11" s="9">
        <v>0.79948686490908305</v>
      </c>
      <c r="LB11" s="9">
        <v>5.4747136780595466E-7</v>
      </c>
      <c r="LC11" s="6">
        <v>2</v>
      </c>
    </row>
    <row r="12" spans="1:315" ht="15" thickTop="1">
      <c r="A12" s="6">
        <v>5</v>
      </c>
      <c r="B12">
        <v>3.198325746702959E-2</v>
      </c>
      <c r="C12">
        <f>1-Table468[[#This Row],[qx (tau)]]</f>
        <v>0.96801674253297043</v>
      </c>
      <c r="D12" s="6"/>
      <c r="E12" s="6"/>
      <c r="F12" s="6"/>
      <c r="G12" s="6"/>
      <c r="H12" s="15">
        <f t="shared" si="4"/>
        <v>5</v>
      </c>
      <c r="I12" s="9">
        <v>0</v>
      </c>
      <c r="J12" s="9" cm="1">
        <f t="array" ref="J12">VLOOKUP($G$13,'qx Malaria'!$B$32:$I$61,(N12),FALSE)/(1-cambodia!I12*INDEX($E$6:$G$11,N12,2))</f>
        <v>1.1999999999999999E-6</v>
      </c>
      <c r="K12" s="9">
        <f>$G$8/(1-I12*$F$8)</f>
        <v>0.15805444921077208</v>
      </c>
      <c r="L12" s="9">
        <f t="shared" si="2"/>
        <v>0.15805564921077209</v>
      </c>
      <c r="M12" s="9">
        <f>(J12*Table468[[#This Row],[qx (tau)]])/L12</f>
        <v>2.4282529066237116E-7</v>
      </c>
      <c r="N12" s="6">
        <f t="shared" si="3"/>
        <v>3</v>
      </c>
      <c r="P12" s="6"/>
      <c r="Q12" s="6"/>
      <c r="R12" s="6"/>
      <c r="S12" s="15">
        <v>5</v>
      </c>
      <c r="T12" s="9">
        <v>0</v>
      </c>
      <c r="U12" s="9">
        <v>3.3099999999999998E-5</v>
      </c>
      <c r="V12" s="9">
        <v>0.15802254921077208</v>
      </c>
      <c r="W12" s="9">
        <v>0.15805564921077209</v>
      </c>
      <c r="X12" s="9">
        <v>6.6979309341037383E-6</v>
      </c>
      <c r="Y12" s="6">
        <v>3</v>
      </c>
      <c r="Z12" s="6"/>
      <c r="AA12" s="6"/>
      <c r="AB12" s="6"/>
      <c r="AC12" s="15">
        <v>5</v>
      </c>
      <c r="AD12" s="9">
        <v>0</v>
      </c>
      <c r="AE12" s="9">
        <v>2.65E-5</v>
      </c>
      <c r="AF12" s="9">
        <v>0.15802914921077207</v>
      </c>
      <c r="AG12" s="9">
        <v>0.15805564921077209</v>
      </c>
      <c r="AH12" s="9">
        <v>5.3623918354606968E-6</v>
      </c>
      <c r="AI12" s="6">
        <v>3</v>
      </c>
      <c r="AJ12" s="6"/>
      <c r="AK12" s="6"/>
      <c r="AL12" s="6"/>
      <c r="AM12" s="15">
        <v>5</v>
      </c>
      <c r="AN12" s="9">
        <v>0</v>
      </c>
      <c r="AO12" s="9">
        <v>2.4000000000000001E-5</v>
      </c>
      <c r="AP12" s="9">
        <v>0.15803164921077209</v>
      </c>
      <c r="AQ12" s="9">
        <v>0.15805564921077209</v>
      </c>
      <c r="AR12" s="9">
        <v>4.8565058132474241E-6</v>
      </c>
      <c r="AS12" s="6">
        <v>3</v>
      </c>
      <c r="AT12" s="6"/>
      <c r="AU12" s="6"/>
      <c r="AV12" s="6"/>
      <c r="AW12" s="15">
        <v>5</v>
      </c>
      <c r="AX12" s="9">
        <v>0</v>
      </c>
      <c r="AY12" s="9">
        <v>2.7599999999999997E-5</v>
      </c>
      <c r="AZ12" s="9">
        <v>0.1580280492107721</v>
      </c>
      <c r="BA12" s="9">
        <v>0.15805564921077209</v>
      </c>
      <c r="BB12" s="9">
        <v>5.5849816852345361E-6</v>
      </c>
      <c r="BC12" s="6">
        <v>3</v>
      </c>
      <c r="BD12" s="6"/>
      <c r="BE12" s="6"/>
      <c r="BF12" s="6"/>
      <c r="BG12" s="15">
        <v>5</v>
      </c>
      <c r="BH12" s="9">
        <v>0</v>
      </c>
      <c r="BI12" s="9">
        <v>2.5000000000000001E-5</v>
      </c>
      <c r="BJ12" s="9">
        <v>0.15803064921077209</v>
      </c>
      <c r="BK12" s="9">
        <v>0.15805564921077209</v>
      </c>
      <c r="BL12" s="9">
        <v>5.0588602221327325E-6</v>
      </c>
      <c r="BM12" s="6">
        <v>3</v>
      </c>
      <c r="BN12" s="6"/>
      <c r="BO12" s="6"/>
      <c r="BP12" s="6"/>
      <c r="BQ12" s="15">
        <v>5</v>
      </c>
      <c r="BR12" s="9">
        <v>0</v>
      </c>
      <c r="BS12" s="9">
        <v>2.2799999999999999E-5</v>
      </c>
      <c r="BT12" s="9">
        <v>0.1580328492107721</v>
      </c>
      <c r="BU12" s="9">
        <v>0.15805564921077209</v>
      </c>
      <c r="BV12" s="9">
        <v>4.6136805225850523E-6</v>
      </c>
      <c r="BW12" s="6">
        <v>3</v>
      </c>
      <c r="BX12" s="6"/>
      <c r="BY12" s="6"/>
      <c r="BZ12" s="6"/>
      <c r="CA12" s="15">
        <v>5</v>
      </c>
      <c r="CB12" s="9">
        <v>0</v>
      </c>
      <c r="CC12" s="9">
        <v>2.19E-5</v>
      </c>
      <c r="CD12" s="9">
        <v>0.1580337492107721</v>
      </c>
      <c r="CE12" s="9">
        <v>0.15805564921077209</v>
      </c>
      <c r="CF12" s="9">
        <v>4.4315615545882738E-6</v>
      </c>
      <c r="CG12" s="6">
        <v>3</v>
      </c>
      <c r="CH12" s="6"/>
      <c r="CI12" s="6"/>
      <c r="CJ12" s="6"/>
      <c r="CK12" s="15">
        <v>5</v>
      </c>
      <c r="CL12" s="9">
        <v>0</v>
      </c>
      <c r="CM12" s="9">
        <v>2.55E-5</v>
      </c>
      <c r="CN12" s="9">
        <v>0.15803014921077208</v>
      </c>
      <c r="CO12" s="9">
        <v>0.15805564921077209</v>
      </c>
      <c r="CP12" s="9">
        <v>5.1600374265753875E-6</v>
      </c>
      <c r="CQ12" s="6">
        <v>3</v>
      </c>
      <c r="CR12" s="6"/>
      <c r="CS12" s="6"/>
      <c r="CT12" s="6"/>
      <c r="CU12" s="15">
        <v>5</v>
      </c>
      <c r="CV12" s="9">
        <v>0</v>
      </c>
      <c r="CW12" s="9">
        <v>1.9199999999999999E-5</v>
      </c>
      <c r="CX12" s="9">
        <v>0.15803644921077209</v>
      </c>
      <c r="CY12" s="9">
        <v>0.15805564921077209</v>
      </c>
      <c r="CZ12" s="9">
        <v>3.8852046505979386E-6</v>
      </c>
      <c r="DA12" s="6">
        <v>3</v>
      </c>
      <c r="DB12" s="6"/>
      <c r="DC12" s="6"/>
      <c r="DD12" s="6"/>
      <c r="DE12" s="15">
        <v>5</v>
      </c>
      <c r="DF12" s="9">
        <v>0</v>
      </c>
      <c r="DG12" s="9">
        <v>1.9299999999999998E-5</v>
      </c>
      <c r="DH12" s="9">
        <v>0.15803634921077209</v>
      </c>
      <c r="DI12" s="9">
        <v>0.15805564921077209</v>
      </c>
      <c r="DJ12" s="9">
        <v>3.9054400914864694E-6</v>
      </c>
      <c r="DK12" s="6">
        <v>3</v>
      </c>
      <c r="DL12" s="6"/>
      <c r="DM12" s="6"/>
      <c r="DN12" s="6"/>
      <c r="DO12" s="15">
        <v>5</v>
      </c>
      <c r="DP12" s="9">
        <v>0</v>
      </c>
      <c r="DQ12" s="9">
        <v>4.2599999999999999E-5</v>
      </c>
      <c r="DR12" s="9">
        <v>0.15801304921077208</v>
      </c>
      <c r="DS12" s="9">
        <v>0.15805564921077209</v>
      </c>
      <c r="DT12" s="9">
        <v>8.6202978185141759E-6</v>
      </c>
      <c r="DU12" s="6">
        <v>3</v>
      </c>
      <c r="DV12" s="6"/>
      <c r="DW12" s="6"/>
      <c r="DX12" s="6"/>
      <c r="DY12" s="15">
        <v>5</v>
      </c>
      <c r="DZ12" s="9">
        <v>0</v>
      </c>
      <c r="EA12" s="9">
        <v>2.65E-5</v>
      </c>
      <c r="EB12" s="9">
        <v>0.15802914921077207</v>
      </c>
      <c r="EC12" s="9">
        <v>0.15805564921077209</v>
      </c>
      <c r="ED12" s="9">
        <v>5.3623918354606968E-6</v>
      </c>
      <c r="EE12" s="6">
        <v>3</v>
      </c>
      <c r="EF12" s="6"/>
      <c r="EG12" s="6"/>
      <c r="EH12" s="6"/>
      <c r="EI12" s="15">
        <v>5</v>
      </c>
      <c r="EJ12" s="9">
        <v>0</v>
      </c>
      <c r="EK12" s="9">
        <v>2.7799999999999998E-5</v>
      </c>
      <c r="EL12" s="9">
        <v>0.15802784921077209</v>
      </c>
      <c r="EM12" s="9">
        <v>0.15805564921077209</v>
      </c>
      <c r="EN12" s="9">
        <v>5.6254525670115977E-6</v>
      </c>
      <c r="EO12" s="6">
        <v>3</v>
      </c>
      <c r="EP12" s="6"/>
      <c r="EQ12" s="6"/>
      <c r="ER12" s="6"/>
      <c r="ES12" s="15">
        <v>5</v>
      </c>
      <c r="ET12" s="9">
        <v>0</v>
      </c>
      <c r="EU12" s="9">
        <v>3.9100000000000002E-5</v>
      </c>
      <c r="EV12" s="9">
        <v>0.1580165492107721</v>
      </c>
      <c r="EW12" s="9">
        <v>0.15805564921077209</v>
      </c>
      <c r="EX12" s="9">
        <v>7.9120573874155947E-6</v>
      </c>
      <c r="EY12" s="6">
        <v>3</v>
      </c>
      <c r="EZ12" s="6"/>
      <c r="FA12" s="6"/>
      <c r="FB12" s="6"/>
      <c r="FC12" s="15">
        <v>5</v>
      </c>
      <c r="FD12" s="9">
        <v>0</v>
      </c>
      <c r="FE12" s="9">
        <v>3.1099999999999997E-5</v>
      </c>
      <c r="FF12" s="9">
        <v>0.15802454921077208</v>
      </c>
      <c r="FG12" s="9">
        <v>0.15805564921077209</v>
      </c>
      <c r="FH12" s="9">
        <v>6.2932221163331189E-6</v>
      </c>
      <c r="FI12" s="6">
        <v>3</v>
      </c>
      <c r="FJ12" s="6"/>
      <c r="FK12" s="6"/>
      <c r="FL12" s="6"/>
      <c r="FM12" s="15">
        <v>5</v>
      </c>
      <c r="FN12" s="9">
        <v>0</v>
      </c>
      <c r="FO12" s="9">
        <v>1.9599999999999999E-5</v>
      </c>
      <c r="FP12" s="9">
        <v>0.15803604921077208</v>
      </c>
      <c r="FQ12" s="9">
        <v>0.15805564921077209</v>
      </c>
      <c r="FR12" s="9">
        <v>3.9661464141520628E-6</v>
      </c>
      <c r="FS12" s="6">
        <v>3</v>
      </c>
      <c r="FT12" s="6"/>
      <c r="FU12" s="6"/>
      <c r="FV12" s="6"/>
      <c r="FW12" s="15">
        <v>5</v>
      </c>
      <c r="FX12" s="9">
        <v>0</v>
      </c>
      <c r="FY12" s="9">
        <v>3.1699999999999998E-5</v>
      </c>
      <c r="FZ12" s="9">
        <v>0.15802394921077209</v>
      </c>
      <c r="GA12" s="9">
        <v>0.15805564921077209</v>
      </c>
      <c r="GB12" s="9">
        <v>6.414634761664304E-6</v>
      </c>
      <c r="GC12" s="6">
        <v>3</v>
      </c>
      <c r="GD12" s="6"/>
      <c r="GE12" s="6"/>
      <c r="GF12" s="6"/>
      <c r="GG12" s="15">
        <v>5</v>
      </c>
      <c r="GH12" s="9">
        <v>0</v>
      </c>
      <c r="GI12" s="9">
        <v>1.6499999999999998E-5</v>
      </c>
      <c r="GJ12" s="9">
        <v>0.15803914921077208</v>
      </c>
      <c r="GK12" s="9">
        <v>0.15805564921077209</v>
      </c>
      <c r="GL12" s="9">
        <v>3.3388477466076029E-6</v>
      </c>
      <c r="GM12" s="6">
        <v>3</v>
      </c>
      <c r="GN12" s="6"/>
      <c r="GO12" s="6"/>
      <c r="GP12" s="6"/>
      <c r="GQ12" s="15">
        <v>5</v>
      </c>
      <c r="GR12" s="9">
        <v>0</v>
      </c>
      <c r="GS12" s="9">
        <v>1.73E-5</v>
      </c>
      <c r="GT12" s="9">
        <v>0.15803834921077209</v>
      </c>
      <c r="GU12" s="9">
        <v>0.15805564921077209</v>
      </c>
      <c r="GV12" s="9">
        <v>3.5007312737158509E-6</v>
      </c>
      <c r="GW12" s="6">
        <v>3</v>
      </c>
      <c r="GX12" s="6"/>
      <c r="GY12" s="6"/>
      <c r="GZ12" s="6"/>
      <c r="HA12" s="15">
        <v>5</v>
      </c>
      <c r="HB12" s="9">
        <v>0</v>
      </c>
      <c r="HC12" s="9">
        <v>2.0000000000000002E-5</v>
      </c>
      <c r="HD12" s="9">
        <v>0.15803564921077209</v>
      </c>
      <c r="HE12" s="9">
        <v>0.15805564921077209</v>
      </c>
      <c r="HF12" s="9">
        <v>4.0470881777061862E-6</v>
      </c>
      <c r="HG12" s="6">
        <v>3</v>
      </c>
      <c r="HH12" s="6"/>
      <c r="HI12" s="6"/>
      <c r="HJ12" s="6"/>
      <c r="HK12" s="15">
        <v>5</v>
      </c>
      <c r="HL12" s="9">
        <v>0</v>
      </c>
      <c r="HM12" s="9">
        <v>1.0500000000000001E-5</v>
      </c>
      <c r="HN12" s="9">
        <v>0.15804514921077209</v>
      </c>
      <c r="HO12" s="9">
        <v>0.15805564921077209</v>
      </c>
      <c r="HP12" s="9">
        <v>2.1247212932957477E-6</v>
      </c>
      <c r="HQ12" s="6">
        <v>3</v>
      </c>
      <c r="HR12" s="6"/>
      <c r="HS12" s="6"/>
      <c r="HT12" s="6"/>
      <c r="HU12" s="15">
        <v>5</v>
      </c>
      <c r="HV12" s="9">
        <v>0</v>
      </c>
      <c r="HW12" s="9">
        <v>9.100000000000001E-6</v>
      </c>
      <c r="HX12" s="9">
        <v>0.15804654921077207</v>
      </c>
      <c r="HY12" s="9">
        <v>0.15805564921077209</v>
      </c>
      <c r="HZ12" s="9">
        <v>1.8414251208563149E-6</v>
      </c>
      <c r="IA12" s="6">
        <v>3</v>
      </c>
      <c r="IB12" s="6"/>
      <c r="IC12" s="6"/>
      <c r="ID12" s="6"/>
      <c r="IE12" s="15">
        <v>5</v>
      </c>
      <c r="IF12" s="9">
        <v>0</v>
      </c>
      <c r="IG12" s="9">
        <v>3.9999999999999998E-6</v>
      </c>
      <c r="IH12" s="9">
        <v>0.15805164921077208</v>
      </c>
      <c r="II12" s="9">
        <v>0.15805564921077209</v>
      </c>
      <c r="IJ12" s="9">
        <v>8.0941763554123727E-7</v>
      </c>
      <c r="IK12" s="6">
        <v>3</v>
      </c>
      <c r="IL12" s="6"/>
      <c r="IM12" s="6"/>
      <c r="IN12" s="6"/>
      <c r="IO12" s="15">
        <v>5</v>
      </c>
      <c r="IP12" s="9">
        <v>0</v>
      </c>
      <c r="IQ12" s="9">
        <v>2.2000000000000001E-6</v>
      </c>
      <c r="IR12" s="9">
        <v>0.15805344921077208</v>
      </c>
      <c r="IS12" s="9">
        <v>0.15805564921077209</v>
      </c>
      <c r="IT12" s="9">
        <v>4.4517969954768048E-7</v>
      </c>
      <c r="IU12" s="6">
        <v>3</v>
      </c>
      <c r="IV12" s="6"/>
      <c r="IW12" s="6"/>
      <c r="IX12" s="6"/>
      <c r="IY12" s="15">
        <v>5</v>
      </c>
      <c r="IZ12" s="9">
        <v>0</v>
      </c>
      <c r="JA12" s="9">
        <v>2.8999999999999998E-6</v>
      </c>
      <c r="JB12" s="9">
        <v>0.15805274921077209</v>
      </c>
      <c r="JC12" s="9">
        <v>0.15805564921077209</v>
      </c>
      <c r="JD12" s="9">
        <v>5.8682778576739685E-7</v>
      </c>
      <c r="JE12" s="6">
        <v>3</v>
      </c>
      <c r="JF12" s="6"/>
      <c r="JG12" s="6"/>
      <c r="JH12" s="6"/>
      <c r="JI12" s="15">
        <v>5</v>
      </c>
      <c r="JJ12" s="9">
        <v>0</v>
      </c>
      <c r="JK12" s="9">
        <v>3.3000000000000002E-6</v>
      </c>
      <c r="JL12" s="9">
        <v>0.15805234921077208</v>
      </c>
      <c r="JM12" s="9">
        <v>0.15805564921077209</v>
      </c>
      <c r="JN12" s="9">
        <v>6.6776954932152075E-7</v>
      </c>
      <c r="JO12" s="6">
        <v>3</v>
      </c>
      <c r="JP12" s="6"/>
      <c r="JQ12" s="6"/>
      <c r="JR12" s="6"/>
      <c r="JS12" s="15">
        <v>5</v>
      </c>
      <c r="JT12" s="9">
        <v>0</v>
      </c>
      <c r="JU12" s="9">
        <v>2.2000000000000001E-6</v>
      </c>
      <c r="JV12" s="9">
        <v>0.15805344921077208</v>
      </c>
      <c r="JW12" s="9">
        <v>0.15805564921077209</v>
      </c>
      <c r="JX12" s="9">
        <v>4.4517969954768048E-7</v>
      </c>
      <c r="JY12" s="6">
        <v>3</v>
      </c>
      <c r="JZ12" s="6"/>
      <c r="KA12" s="6"/>
      <c r="KB12" s="6"/>
      <c r="KC12" s="15">
        <v>5</v>
      </c>
      <c r="KD12" s="9">
        <v>0</v>
      </c>
      <c r="KE12" s="9">
        <v>3.4000000000000001E-6</v>
      </c>
      <c r="KF12" s="9">
        <v>0.1580522492107721</v>
      </c>
      <c r="KG12" s="9">
        <v>0.15805564921077209</v>
      </c>
      <c r="KH12" s="9">
        <v>6.8800499021005169E-7</v>
      </c>
      <c r="KI12" s="6">
        <v>3</v>
      </c>
      <c r="KJ12" s="6"/>
      <c r="KK12" s="6"/>
      <c r="KL12" s="6"/>
      <c r="KM12" s="15">
        <v>5</v>
      </c>
      <c r="KN12" s="9">
        <v>0</v>
      </c>
      <c r="KO12" s="9">
        <v>1.5E-6</v>
      </c>
      <c r="KP12" s="9">
        <v>0.1580541492107721</v>
      </c>
      <c r="KQ12" s="9">
        <v>0.15805564921077209</v>
      </c>
      <c r="KR12" s="9">
        <v>3.03531613327964E-7</v>
      </c>
      <c r="KS12" s="6">
        <v>3</v>
      </c>
      <c r="KT12" s="6"/>
      <c r="KU12" s="6"/>
      <c r="KV12" s="6"/>
      <c r="KW12" s="15">
        <v>5</v>
      </c>
      <c r="KX12" s="9">
        <v>0</v>
      </c>
      <c r="KY12" s="9">
        <v>1.1999999999999999E-6</v>
      </c>
      <c r="KZ12" s="9">
        <v>0.15805444921077208</v>
      </c>
      <c r="LA12" s="9">
        <v>0.15805564921077209</v>
      </c>
      <c r="LB12" s="9">
        <v>2.4282529066237116E-7</v>
      </c>
      <c r="LC12" s="6">
        <v>3</v>
      </c>
    </row>
    <row r="13" spans="1:315">
      <c r="A13" s="6">
        <v>6</v>
      </c>
      <c r="B13">
        <v>2.464829335392188E-2</v>
      </c>
      <c r="C13">
        <f>1-Table468[[#This Row],[qx (tau)]]</f>
        <v>0.97535170664607818</v>
      </c>
      <c r="D13" s="6"/>
      <c r="E13" s="6"/>
      <c r="F13" s="6" t="s">
        <v>71</v>
      </c>
      <c r="G13" s="7">
        <v>2019</v>
      </c>
      <c r="H13" s="15">
        <f t="shared" si="4"/>
        <v>6</v>
      </c>
      <c r="I13" s="9">
        <f>I12+0.1</f>
        <v>0.1</v>
      </c>
      <c r="J13" s="9" cm="1">
        <f t="array" ref="J13">VLOOKUP($G$13,'qx Malaria'!$B$32:$I$61,(N13),FALSE)/(1-cambodia!I13*INDEX($E$6:$G$11,N13,2))</f>
        <v>1.2192712712338916E-6</v>
      </c>
      <c r="K13" s="9">
        <f t="shared" ref="K13:K21" si="6">$G$8/(1-I13*$F$8)</f>
        <v>0.16059270767782552</v>
      </c>
      <c r="L13" s="9">
        <f t="shared" si="2"/>
        <v>0.16059392694909674</v>
      </c>
      <c r="M13" s="9">
        <f>(J13*Table468[[#This Row],[qx (tau)]])/L13</f>
        <v>1.8713631668592339E-7</v>
      </c>
      <c r="N13" s="6">
        <f t="shared" si="3"/>
        <v>3</v>
      </c>
      <c r="P13" s="6"/>
      <c r="Q13" s="6" t="s">
        <v>71</v>
      </c>
      <c r="R13" s="7">
        <v>1990</v>
      </c>
      <c r="S13" s="15">
        <v>6</v>
      </c>
      <c r="T13" s="9">
        <v>0.1</v>
      </c>
      <c r="U13" s="9">
        <v>3.3631565898201506E-5</v>
      </c>
      <c r="V13" s="9">
        <v>0.16056029538319855</v>
      </c>
      <c r="W13" s="9">
        <v>0.16059392694909674</v>
      </c>
      <c r="X13" s="9">
        <v>5.1618434019200519E-6</v>
      </c>
      <c r="Y13" s="6">
        <v>3</v>
      </c>
      <c r="Z13" s="6"/>
      <c r="AA13" s="6" t="s">
        <v>71</v>
      </c>
      <c r="AB13" s="7">
        <v>1991</v>
      </c>
      <c r="AC13" s="15">
        <v>6</v>
      </c>
      <c r="AD13" s="9">
        <v>0.1</v>
      </c>
      <c r="AE13" s="9">
        <v>2.6925573906415108E-5</v>
      </c>
      <c r="AF13" s="9">
        <v>0.16056700137519034</v>
      </c>
      <c r="AG13" s="9">
        <v>0.16059392694909674</v>
      </c>
      <c r="AH13" s="9">
        <v>4.1325936601474747E-6</v>
      </c>
      <c r="AI13" s="6">
        <v>3</v>
      </c>
      <c r="AJ13" s="6"/>
      <c r="AK13" s="6" t="s">
        <v>71</v>
      </c>
      <c r="AL13" s="7">
        <v>1992</v>
      </c>
      <c r="AM13" s="15">
        <v>6</v>
      </c>
      <c r="AN13" s="9">
        <v>0.1</v>
      </c>
      <c r="AO13" s="9">
        <v>2.4385425424677834E-5</v>
      </c>
      <c r="AP13" s="9">
        <v>0.16056954152367209</v>
      </c>
      <c r="AQ13" s="9">
        <v>0.16059392694909677</v>
      </c>
      <c r="AR13" s="9">
        <v>3.7427263337184668E-6</v>
      </c>
      <c r="AS13" s="6">
        <v>3</v>
      </c>
      <c r="AT13" s="6"/>
      <c r="AU13" s="6" t="s">
        <v>71</v>
      </c>
      <c r="AV13" s="7">
        <v>1993</v>
      </c>
      <c r="AW13" s="15">
        <v>6</v>
      </c>
      <c r="AX13" s="9">
        <v>0.1</v>
      </c>
      <c r="AY13" s="9">
        <v>2.8043239238379503E-5</v>
      </c>
      <c r="AZ13" s="9">
        <v>0.16056588370985839</v>
      </c>
      <c r="BA13" s="9">
        <v>0.16059392694909677</v>
      </c>
      <c r="BB13" s="9">
        <v>4.3041352837762364E-6</v>
      </c>
      <c r="BC13" s="6">
        <v>3</v>
      </c>
      <c r="BD13" s="6"/>
      <c r="BE13" s="6" t="s">
        <v>71</v>
      </c>
      <c r="BF13" s="7">
        <v>1994</v>
      </c>
      <c r="BG13" s="15">
        <v>6</v>
      </c>
      <c r="BH13" s="9">
        <v>0.1</v>
      </c>
      <c r="BI13" s="9">
        <v>2.5401484817372744E-5</v>
      </c>
      <c r="BJ13" s="9">
        <v>0.16056852546427941</v>
      </c>
      <c r="BK13" s="9">
        <v>0.16059392694909677</v>
      </c>
      <c r="BL13" s="9">
        <v>3.8986732642900699E-6</v>
      </c>
      <c r="BM13" s="6">
        <v>3</v>
      </c>
      <c r="BN13" s="6"/>
      <c r="BO13" s="6" t="s">
        <v>71</v>
      </c>
      <c r="BP13" s="7">
        <v>1995</v>
      </c>
      <c r="BQ13" s="15">
        <v>6</v>
      </c>
      <c r="BR13" s="9">
        <v>0.1</v>
      </c>
      <c r="BS13" s="9">
        <v>2.3166154153443938E-5</v>
      </c>
      <c r="BT13" s="9">
        <v>0.16057076079494334</v>
      </c>
      <c r="BU13" s="9">
        <v>0.16059392694909677</v>
      </c>
      <c r="BV13" s="9">
        <v>3.555590017032543E-6</v>
      </c>
      <c r="BW13" s="6">
        <v>3</v>
      </c>
      <c r="BX13" s="6"/>
      <c r="BY13" s="6" t="s">
        <v>71</v>
      </c>
      <c r="BZ13" s="7">
        <v>1996</v>
      </c>
      <c r="CA13" s="15">
        <v>6</v>
      </c>
      <c r="CB13" s="9">
        <v>0.1</v>
      </c>
      <c r="CC13" s="9">
        <v>2.2251700700018523E-5</v>
      </c>
      <c r="CD13" s="9">
        <v>0.16057167524839674</v>
      </c>
      <c r="CE13" s="9">
        <v>0.16059392694909677</v>
      </c>
      <c r="CF13" s="9">
        <v>3.4152377795181011E-6</v>
      </c>
      <c r="CG13" s="6">
        <v>3</v>
      </c>
      <c r="CH13" s="6"/>
      <c r="CI13" s="6" t="s">
        <v>71</v>
      </c>
      <c r="CJ13" s="7">
        <v>1997</v>
      </c>
      <c r="CK13" s="15">
        <v>6</v>
      </c>
      <c r="CL13" s="9">
        <v>0.1</v>
      </c>
      <c r="CM13" s="9">
        <v>2.5909514513720195E-5</v>
      </c>
      <c r="CN13" s="9">
        <v>0.16056801743458304</v>
      </c>
      <c r="CO13" s="9">
        <v>0.16059392694909677</v>
      </c>
      <c r="CP13" s="9">
        <v>3.9766467295758712E-6</v>
      </c>
      <c r="CQ13" s="6">
        <v>3</v>
      </c>
      <c r="CR13" s="6"/>
      <c r="CS13" s="6" t="s">
        <v>71</v>
      </c>
      <c r="CT13" s="7">
        <v>1998</v>
      </c>
      <c r="CU13" s="15">
        <v>6</v>
      </c>
      <c r="CV13" s="9">
        <v>0.1</v>
      </c>
      <c r="CW13" s="9">
        <v>1.9508340339742266E-5</v>
      </c>
      <c r="CX13" s="9">
        <v>0.16057441860875701</v>
      </c>
      <c r="CY13" s="9">
        <v>0.16059392694909674</v>
      </c>
      <c r="CZ13" s="9">
        <v>2.9941810669747742E-6</v>
      </c>
      <c r="DA13" s="6">
        <v>3</v>
      </c>
      <c r="DB13" s="6"/>
      <c r="DC13" s="6" t="s">
        <v>71</v>
      </c>
      <c r="DD13" s="7">
        <v>1999</v>
      </c>
      <c r="DE13" s="15">
        <v>6</v>
      </c>
      <c r="DF13" s="9">
        <v>0.1</v>
      </c>
      <c r="DG13" s="9">
        <v>1.9609946279011754E-5</v>
      </c>
      <c r="DH13" s="9">
        <v>0.16057431700281777</v>
      </c>
      <c r="DI13" s="9">
        <v>0.16059392694909677</v>
      </c>
      <c r="DJ13" s="9">
        <v>3.0097757600319333E-6</v>
      </c>
      <c r="DK13" s="6">
        <v>3</v>
      </c>
      <c r="DL13" s="6"/>
      <c r="DM13" s="6" t="s">
        <v>71</v>
      </c>
      <c r="DN13" s="7">
        <v>2000</v>
      </c>
      <c r="DO13" s="15">
        <v>6</v>
      </c>
      <c r="DP13" s="9">
        <v>0.1</v>
      </c>
      <c r="DQ13" s="9">
        <v>4.3284130128803154E-5</v>
      </c>
      <c r="DR13" s="9">
        <v>0.16055064281896797</v>
      </c>
      <c r="DS13" s="9">
        <v>0.16059392694909677</v>
      </c>
      <c r="DT13" s="9">
        <v>6.6433392423502797E-6</v>
      </c>
      <c r="DU13" s="6">
        <v>3</v>
      </c>
      <c r="DV13" s="6"/>
      <c r="DW13" s="6" t="s">
        <v>71</v>
      </c>
      <c r="DX13" s="7">
        <v>2001</v>
      </c>
      <c r="DY13" s="15">
        <v>6</v>
      </c>
      <c r="DZ13" s="9">
        <v>0.1</v>
      </c>
      <c r="EA13" s="9">
        <v>2.6925573906415108E-5</v>
      </c>
      <c r="EB13" s="9">
        <v>0.16056700137519034</v>
      </c>
      <c r="EC13" s="9">
        <v>0.16059392694909674</v>
      </c>
      <c r="ED13" s="9">
        <v>4.1325936601474747E-6</v>
      </c>
      <c r="EE13" s="6">
        <v>3</v>
      </c>
      <c r="EF13" s="6"/>
      <c r="EG13" s="6" t="s">
        <v>71</v>
      </c>
      <c r="EH13" s="7">
        <v>2002</v>
      </c>
      <c r="EI13" s="15">
        <v>6</v>
      </c>
      <c r="EJ13" s="9">
        <v>0.1</v>
      </c>
      <c r="EK13" s="9">
        <v>2.8246451116918486E-5</v>
      </c>
      <c r="EL13" s="9">
        <v>0.16056568049797984</v>
      </c>
      <c r="EM13" s="9">
        <v>0.16059392694909677</v>
      </c>
      <c r="EN13" s="9">
        <v>4.3353246698905563E-6</v>
      </c>
      <c r="EO13" s="6">
        <v>3</v>
      </c>
      <c r="EP13" s="6"/>
      <c r="EQ13" s="6" t="s">
        <v>71</v>
      </c>
      <c r="ER13" s="7">
        <v>2003</v>
      </c>
      <c r="ES13" s="15">
        <v>6</v>
      </c>
      <c r="ET13" s="9">
        <v>0.1</v>
      </c>
      <c r="EU13" s="9">
        <v>3.972792225437097E-5</v>
      </c>
      <c r="EV13" s="9">
        <v>0.1605541990268424</v>
      </c>
      <c r="EW13" s="9">
        <v>0.16059392694909677</v>
      </c>
      <c r="EX13" s="9">
        <v>6.0975249853496687E-6</v>
      </c>
      <c r="EY13" s="6">
        <v>3</v>
      </c>
      <c r="EZ13" s="6"/>
      <c r="FA13" s="6" t="s">
        <v>71</v>
      </c>
      <c r="FB13" s="7">
        <v>2004</v>
      </c>
      <c r="FC13" s="15">
        <v>6</v>
      </c>
      <c r="FD13" s="9">
        <v>0.1</v>
      </c>
      <c r="FE13" s="9">
        <v>3.1599447112811686E-5</v>
      </c>
      <c r="FF13" s="9">
        <v>0.16056232750198396</v>
      </c>
      <c r="FG13" s="9">
        <v>0.16059392694909677</v>
      </c>
      <c r="FH13" s="9">
        <v>4.8499495407768457E-6</v>
      </c>
      <c r="FI13" s="6">
        <v>3</v>
      </c>
      <c r="FJ13" s="6"/>
      <c r="FK13" s="6" t="s">
        <v>71</v>
      </c>
      <c r="FL13" s="7">
        <v>2005</v>
      </c>
      <c r="FM13" s="15">
        <v>6</v>
      </c>
      <c r="FN13" s="9">
        <v>0.1</v>
      </c>
      <c r="FO13" s="9">
        <v>1.9914764096820229E-5</v>
      </c>
      <c r="FP13" s="9">
        <v>0.16057401218499995</v>
      </c>
      <c r="FQ13" s="9">
        <v>0.16059392694909677</v>
      </c>
      <c r="FR13" s="9">
        <v>3.0565598392034147E-6</v>
      </c>
      <c r="FS13" s="6">
        <v>3</v>
      </c>
      <c r="FT13" s="6"/>
      <c r="FU13" s="6" t="s">
        <v>71</v>
      </c>
      <c r="FV13" s="7">
        <v>2006</v>
      </c>
      <c r="FW13" s="15">
        <v>6</v>
      </c>
      <c r="FX13" s="9">
        <v>0.1</v>
      </c>
      <c r="FY13" s="9">
        <v>3.2209082748428636E-5</v>
      </c>
      <c r="FZ13" s="9">
        <v>0.16056171786634835</v>
      </c>
      <c r="GA13" s="9">
        <v>0.16059392694909677</v>
      </c>
      <c r="GB13" s="9">
        <v>4.9435176991198079E-6</v>
      </c>
      <c r="GC13" s="6">
        <v>3</v>
      </c>
      <c r="GD13" s="6"/>
      <c r="GE13" s="6" t="s">
        <v>71</v>
      </c>
      <c r="GF13" s="7">
        <v>2007</v>
      </c>
      <c r="GG13" s="15">
        <v>6</v>
      </c>
      <c r="GH13" s="9">
        <v>0.1</v>
      </c>
      <c r="GI13" s="9">
        <v>1.6764979979466009E-5</v>
      </c>
      <c r="GJ13" s="9">
        <v>0.16057716196911731</v>
      </c>
      <c r="GK13" s="9">
        <v>0.16059392694909677</v>
      </c>
      <c r="GL13" s="9">
        <v>2.5731243544314456E-6</v>
      </c>
      <c r="GM13" s="6">
        <v>3</v>
      </c>
      <c r="GN13" s="6"/>
      <c r="GO13" s="6" t="s">
        <v>71</v>
      </c>
      <c r="GP13" s="7">
        <v>2008</v>
      </c>
      <c r="GQ13" s="15">
        <v>6</v>
      </c>
      <c r="GR13" s="9">
        <v>0.1</v>
      </c>
      <c r="GS13" s="9">
        <v>1.7577827493621938E-5</v>
      </c>
      <c r="GT13" s="9">
        <v>0.16057634912160315</v>
      </c>
      <c r="GU13" s="9">
        <v>0.16059392694909677</v>
      </c>
      <c r="GV13" s="9">
        <v>2.6978818988887284E-6</v>
      </c>
      <c r="GW13" s="6">
        <v>3</v>
      </c>
      <c r="GX13" s="6"/>
      <c r="GY13" s="6" t="s">
        <v>71</v>
      </c>
      <c r="GZ13" s="7">
        <v>2009</v>
      </c>
      <c r="HA13" s="15">
        <v>6</v>
      </c>
      <c r="HB13" s="9">
        <v>0.1</v>
      </c>
      <c r="HC13" s="9">
        <v>2.0321187853898196E-5</v>
      </c>
      <c r="HD13" s="9">
        <v>0.16057360576124288</v>
      </c>
      <c r="HE13" s="9">
        <v>0.16059392694909677</v>
      </c>
      <c r="HF13" s="9">
        <v>3.1189386114320561E-6</v>
      </c>
      <c r="HG13" s="6">
        <v>3</v>
      </c>
      <c r="HH13" s="6"/>
      <c r="HI13" s="6" t="s">
        <v>71</v>
      </c>
      <c r="HJ13" s="7">
        <v>2010</v>
      </c>
      <c r="HK13" s="15">
        <v>6</v>
      </c>
      <c r="HL13" s="9">
        <v>0.1</v>
      </c>
      <c r="HM13" s="9">
        <v>1.0668623623296553E-5</v>
      </c>
      <c r="HN13" s="9">
        <v>0.16058325832547346</v>
      </c>
      <c r="HO13" s="9">
        <v>0.16059392694909674</v>
      </c>
      <c r="HP13" s="9">
        <v>1.6374427710018298E-6</v>
      </c>
      <c r="HQ13" s="6">
        <v>3</v>
      </c>
      <c r="HR13" s="6"/>
      <c r="HS13" s="6" t="s">
        <v>71</v>
      </c>
      <c r="HT13" s="7">
        <v>2011</v>
      </c>
      <c r="HU13" s="15">
        <v>6</v>
      </c>
      <c r="HV13" s="9">
        <v>0.1</v>
      </c>
      <c r="HW13" s="9">
        <v>9.2461404735236799E-6</v>
      </c>
      <c r="HX13" s="9">
        <v>0.16058468080862323</v>
      </c>
      <c r="HY13" s="9">
        <v>0.16059392694909674</v>
      </c>
      <c r="HZ13" s="9">
        <v>1.4191170682015858E-6</v>
      </c>
      <c r="IA13" s="6">
        <v>3</v>
      </c>
      <c r="IB13" s="6"/>
      <c r="IC13" s="6" t="s">
        <v>71</v>
      </c>
      <c r="ID13" s="7">
        <v>2012</v>
      </c>
      <c r="IE13" s="15">
        <v>6</v>
      </c>
      <c r="IF13" s="9">
        <v>0.1</v>
      </c>
      <c r="IG13" s="9">
        <v>4.0642375707796385E-6</v>
      </c>
      <c r="IH13" s="9">
        <v>0.16058986271152598</v>
      </c>
      <c r="II13" s="9">
        <v>0.16059392694909674</v>
      </c>
      <c r="IJ13" s="9">
        <v>6.2378772228641117E-7</v>
      </c>
      <c r="IK13" s="6">
        <v>3</v>
      </c>
      <c r="IL13" s="6"/>
      <c r="IM13" s="6" t="s">
        <v>71</v>
      </c>
      <c r="IN13" s="7">
        <v>2013</v>
      </c>
      <c r="IO13" s="15">
        <v>6</v>
      </c>
      <c r="IP13" s="9">
        <v>0.1</v>
      </c>
      <c r="IQ13" s="9">
        <v>2.2353306639288012E-6</v>
      </c>
      <c r="IR13" s="9">
        <v>0.16059169161843284</v>
      </c>
      <c r="IS13" s="9">
        <v>0.16059392694909677</v>
      </c>
      <c r="IT13" s="9">
        <v>3.4308324725752613E-7</v>
      </c>
      <c r="IU13" s="6">
        <v>3</v>
      </c>
      <c r="IV13" s="6"/>
      <c r="IW13" s="6" t="s">
        <v>71</v>
      </c>
      <c r="IX13" s="7">
        <v>2014</v>
      </c>
      <c r="IY13" s="15">
        <v>6</v>
      </c>
      <c r="IZ13" s="9">
        <v>0.1</v>
      </c>
      <c r="JA13" s="9">
        <v>2.9465722388152376E-6</v>
      </c>
      <c r="JB13" s="9">
        <v>0.16059098037685796</v>
      </c>
      <c r="JC13" s="9">
        <v>0.16059392694909677</v>
      </c>
      <c r="JD13" s="9">
        <v>4.52246098657648E-7</v>
      </c>
      <c r="JE13" s="6">
        <v>3</v>
      </c>
      <c r="JF13" s="6"/>
      <c r="JG13" s="6" t="s">
        <v>71</v>
      </c>
      <c r="JH13" s="7">
        <v>2015</v>
      </c>
      <c r="JI13" s="15">
        <v>6</v>
      </c>
      <c r="JJ13" s="9">
        <v>0.1</v>
      </c>
      <c r="JK13" s="9">
        <v>3.3529959958932021E-6</v>
      </c>
      <c r="JL13" s="9">
        <v>0.16059057395310086</v>
      </c>
      <c r="JM13" s="9">
        <v>0.16059392694909674</v>
      </c>
      <c r="JN13" s="9">
        <v>5.1462487088628924E-7</v>
      </c>
      <c r="JO13" s="6">
        <v>3</v>
      </c>
      <c r="JP13" s="6"/>
      <c r="JQ13" s="6" t="s">
        <v>71</v>
      </c>
      <c r="JR13" s="7">
        <v>2016</v>
      </c>
      <c r="JS13" s="15">
        <v>6</v>
      </c>
      <c r="JT13" s="9">
        <v>0.1</v>
      </c>
      <c r="JU13" s="9">
        <v>2.2353306639288012E-6</v>
      </c>
      <c r="JV13" s="9">
        <v>0.16059169161843284</v>
      </c>
      <c r="JW13" s="9">
        <v>0.16059392694909677</v>
      </c>
      <c r="JX13" s="9">
        <v>3.4308324725752613E-7</v>
      </c>
      <c r="JY13" s="6">
        <v>3</v>
      </c>
      <c r="JZ13" s="6"/>
      <c r="KA13" s="6" t="s">
        <v>71</v>
      </c>
      <c r="KB13" s="7">
        <v>2017</v>
      </c>
      <c r="KC13" s="15">
        <v>6</v>
      </c>
      <c r="KD13" s="9">
        <v>0.1</v>
      </c>
      <c r="KE13" s="9">
        <v>3.4546019351626929E-6</v>
      </c>
      <c r="KF13" s="9">
        <v>0.16059047234716162</v>
      </c>
      <c r="KG13" s="9">
        <v>0.16059392694909677</v>
      </c>
      <c r="KH13" s="9">
        <v>5.3021956394344938E-7</v>
      </c>
      <c r="KI13" s="6">
        <v>3</v>
      </c>
      <c r="KJ13" s="6"/>
      <c r="KK13" s="6" t="s">
        <v>71</v>
      </c>
      <c r="KL13" s="7">
        <v>2018</v>
      </c>
      <c r="KM13" s="15">
        <v>6</v>
      </c>
      <c r="KN13" s="9">
        <v>0.1</v>
      </c>
      <c r="KO13" s="9">
        <v>1.5240890890423646E-6</v>
      </c>
      <c r="KP13" s="9">
        <v>0.16059240286000773</v>
      </c>
      <c r="KQ13" s="9">
        <v>0.16059392694909677</v>
      </c>
      <c r="KR13" s="9">
        <v>2.3392039585740417E-7</v>
      </c>
      <c r="KS13" s="6">
        <v>3</v>
      </c>
      <c r="KT13" s="6"/>
      <c r="KU13" s="6" t="s">
        <v>71</v>
      </c>
      <c r="KV13" s="7">
        <v>2019</v>
      </c>
      <c r="KW13" s="15">
        <v>6</v>
      </c>
      <c r="KX13" s="9">
        <v>0.1</v>
      </c>
      <c r="KY13" s="9">
        <v>1.2192712712338916E-6</v>
      </c>
      <c r="KZ13" s="9">
        <v>0.16059270767782552</v>
      </c>
      <c r="LA13" s="9">
        <v>0.16059392694909674</v>
      </c>
      <c r="LB13" s="9">
        <v>1.8713631668592339E-7</v>
      </c>
      <c r="LC13" s="6">
        <v>3</v>
      </c>
    </row>
    <row r="14" spans="1:315">
      <c r="A14" s="6">
        <v>7</v>
      </c>
      <c r="B14">
        <v>1.985881306814807E-2</v>
      </c>
      <c r="C14">
        <f>1-Table468[[#This Row],[qx (tau)]]</f>
        <v>0.98014118693185193</v>
      </c>
      <c r="D14" s="6"/>
      <c r="E14" s="6"/>
      <c r="F14" s="6"/>
      <c r="G14" s="8"/>
      <c r="H14" s="15">
        <f t="shared" si="4"/>
        <v>7</v>
      </c>
      <c r="I14" s="9">
        <f t="shared" ref="I14:I21" si="7">I13+0.1</f>
        <v>0.2</v>
      </c>
      <c r="J14" s="9" cm="1">
        <f t="array" ref="J14">VLOOKUP($G$13,'qx Malaria'!$B$32:$I$61,(N14),FALSE)/(1-cambodia!I14*INDEX($E$6:$G$11,N14,2))</f>
        <v>1.2391716148125516E-6</v>
      </c>
      <c r="K14" s="9">
        <f t="shared" si="6"/>
        <v>0.16321382254735073</v>
      </c>
      <c r="L14" s="9">
        <f t="shared" si="2"/>
        <v>0.16321506171896555</v>
      </c>
      <c r="M14" s="9">
        <f>(J14*Table468[[#This Row],[qx (tau)]])/L14</f>
        <v>1.5077332446370756E-7</v>
      </c>
      <c r="N14" s="6">
        <f t="shared" si="3"/>
        <v>3</v>
      </c>
      <c r="P14" s="6"/>
      <c r="Q14" s="6"/>
      <c r="R14" s="8"/>
      <c r="S14" s="15">
        <v>7</v>
      </c>
      <c r="T14" s="9">
        <v>0.2</v>
      </c>
      <c r="U14" s="9">
        <v>3.4180483708579553E-5</v>
      </c>
      <c r="V14" s="9">
        <v>0.16318088123525695</v>
      </c>
      <c r="W14" s="9">
        <v>0.16321506171896552</v>
      </c>
      <c r="X14" s="9">
        <v>4.158830866457268E-6</v>
      </c>
      <c r="Y14" s="6">
        <v>3</v>
      </c>
      <c r="Z14" s="6"/>
      <c r="AA14" s="6"/>
      <c r="AB14" s="8"/>
      <c r="AC14" s="15">
        <v>7</v>
      </c>
      <c r="AD14" s="9">
        <v>0.2</v>
      </c>
      <c r="AE14" s="9">
        <v>2.7365039827110519E-5</v>
      </c>
      <c r="AF14" s="9">
        <v>0.16318769667913843</v>
      </c>
      <c r="AG14" s="9">
        <v>0.16321506171896555</v>
      </c>
      <c r="AH14" s="9">
        <v>3.3295775819068756E-6</v>
      </c>
      <c r="AI14" s="6">
        <v>3</v>
      </c>
      <c r="AJ14" s="6"/>
      <c r="AK14" s="6"/>
      <c r="AL14" s="8"/>
      <c r="AM14" s="15">
        <v>7</v>
      </c>
      <c r="AN14" s="9">
        <v>0.2</v>
      </c>
      <c r="AO14" s="9">
        <v>2.4783432296251035E-5</v>
      </c>
      <c r="AP14" s="9">
        <v>0.16319027828666929</v>
      </c>
      <c r="AQ14" s="9">
        <v>0.16321506171896555</v>
      </c>
      <c r="AR14" s="9">
        <v>3.0154664892741516E-6</v>
      </c>
      <c r="AS14" s="6">
        <v>3</v>
      </c>
      <c r="AT14" s="6"/>
      <c r="AU14" s="6"/>
      <c r="AV14" s="8"/>
      <c r="AW14" s="15">
        <v>7</v>
      </c>
      <c r="AX14" s="9">
        <v>0.2</v>
      </c>
      <c r="AY14" s="9">
        <v>2.8500947140688685E-5</v>
      </c>
      <c r="AZ14" s="9">
        <v>0.16318656077182489</v>
      </c>
      <c r="BA14" s="9">
        <v>0.16321506171896558</v>
      </c>
      <c r="BB14" s="9">
        <v>3.4677864626652731E-6</v>
      </c>
      <c r="BC14" s="6">
        <v>3</v>
      </c>
      <c r="BD14" s="6"/>
      <c r="BE14" s="6"/>
      <c r="BF14" s="8"/>
      <c r="BG14" s="15">
        <v>7</v>
      </c>
      <c r="BH14" s="9">
        <v>0.2</v>
      </c>
      <c r="BI14" s="9">
        <v>2.5816075308594828E-5</v>
      </c>
      <c r="BJ14" s="9">
        <v>0.16318924564365697</v>
      </c>
      <c r="BK14" s="9">
        <v>0.16321506171896558</v>
      </c>
      <c r="BL14" s="9">
        <v>3.1411109263272405E-6</v>
      </c>
      <c r="BM14" s="6">
        <v>3</v>
      </c>
      <c r="BN14" s="6"/>
      <c r="BO14" s="6"/>
      <c r="BP14" s="8"/>
      <c r="BQ14" s="15">
        <v>7</v>
      </c>
      <c r="BR14" s="9">
        <v>0.2</v>
      </c>
      <c r="BS14" s="9">
        <v>2.3544260681438482E-5</v>
      </c>
      <c r="BT14" s="9">
        <v>0.16319151745828411</v>
      </c>
      <c r="BU14" s="9">
        <v>0.16321506171896555</v>
      </c>
      <c r="BV14" s="9">
        <v>2.8646931648104437E-6</v>
      </c>
      <c r="BW14" s="6">
        <v>3</v>
      </c>
      <c r="BX14" s="6"/>
      <c r="BY14" s="6"/>
      <c r="BZ14" s="8"/>
      <c r="CA14" s="15">
        <v>7</v>
      </c>
      <c r="CB14" s="9">
        <v>0.2</v>
      </c>
      <c r="CC14" s="9">
        <v>2.2614881970329069E-5</v>
      </c>
      <c r="CD14" s="9">
        <v>0.16319244683699524</v>
      </c>
      <c r="CE14" s="9">
        <v>0.16321506171896558</v>
      </c>
      <c r="CF14" s="9">
        <v>2.7516131714626626E-6</v>
      </c>
      <c r="CG14" s="6">
        <v>3</v>
      </c>
      <c r="CH14" s="6"/>
      <c r="CI14" s="6"/>
      <c r="CJ14" s="8"/>
      <c r="CK14" s="15">
        <v>7</v>
      </c>
      <c r="CL14" s="9">
        <v>0.2</v>
      </c>
      <c r="CM14" s="9">
        <v>2.6332396814766723E-5</v>
      </c>
      <c r="CN14" s="9">
        <v>0.16318872932215078</v>
      </c>
      <c r="CO14" s="9">
        <v>0.16321506171896555</v>
      </c>
      <c r="CP14" s="9">
        <v>3.2039331448537854E-6</v>
      </c>
      <c r="CQ14" s="6">
        <v>3</v>
      </c>
      <c r="CR14" s="6"/>
      <c r="CS14" s="6"/>
      <c r="CT14" s="8"/>
      <c r="CU14" s="15">
        <v>7</v>
      </c>
      <c r="CV14" s="9">
        <v>0.2</v>
      </c>
      <c r="CW14" s="9">
        <v>1.9826745837000825E-5</v>
      </c>
      <c r="CX14" s="9">
        <v>0.16319523497312854</v>
      </c>
      <c r="CY14" s="9">
        <v>0.16321506171896555</v>
      </c>
      <c r="CZ14" s="9">
        <v>2.4123731914193209E-6</v>
      </c>
      <c r="DA14" s="6">
        <v>3</v>
      </c>
      <c r="DB14" s="6"/>
      <c r="DC14" s="6"/>
      <c r="DD14" s="8"/>
      <c r="DE14" s="15">
        <v>7</v>
      </c>
      <c r="DF14" s="9">
        <v>0.2</v>
      </c>
      <c r="DG14" s="9">
        <v>1.9930010138235206E-5</v>
      </c>
      <c r="DH14" s="9">
        <v>0.16319513170882732</v>
      </c>
      <c r="DI14" s="9">
        <v>0.16321506171896555</v>
      </c>
      <c r="DJ14" s="9">
        <v>2.42493763512463E-6</v>
      </c>
      <c r="DK14" s="6">
        <v>3</v>
      </c>
      <c r="DL14" s="6"/>
      <c r="DM14" s="6"/>
      <c r="DN14" s="8"/>
      <c r="DO14" s="15">
        <v>7</v>
      </c>
      <c r="DP14" s="9">
        <v>0.2</v>
      </c>
      <c r="DQ14" s="9">
        <v>4.3990592325845582E-5</v>
      </c>
      <c r="DR14" s="9">
        <v>0.1631710711266397</v>
      </c>
      <c r="DS14" s="9">
        <v>0.16321506171896555</v>
      </c>
      <c r="DT14" s="9">
        <v>5.3524530184616182E-6</v>
      </c>
      <c r="DU14" s="6">
        <v>3</v>
      </c>
      <c r="DV14" s="6"/>
      <c r="DW14" s="6"/>
      <c r="DX14" s="8"/>
      <c r="DY14" s="15">
        <v>7</v>
      </c>
      <c r="DZ14" s="9">
        <v>0.2</v>
      </c>
      <c r="EA14" s="9">
        <v>2.7365039827110519E-5</v>
      </c>
      <c r="EB14" s="9">
        <v>0.16318769667913843</v>
      </c>
      <c r="EC14" s="9">
        <v>0.16321506171896555</v>
      </c>
      <c r="ED14" s="9">
        <v>3.3295775819068756E-6</v>
      </c>
      <c r="EE14" s="6">
        <v>3</v>
      </c>
      <c r="EF14" s="6"/>
      <c r="EG14" s="6"/>
      <c r="EH14" s="8"/>
      <c r="EI14" s="15">
        <v>7</v>
      </c>
      <c r="EJ14" s="9">
        <v>0.2</v>
      </c>
      <c r="EK14" s="9">
        <v>2.8707475743157445E-5</v>
      </c>
      <c r="EL14" s="9">
        <v>0.16318635424322239</v>
      </c>
      <c r="EM14" s="9">
        <v>0.16321506171896555</v>
      </c>
      <c r="EN14" s="9">
        <v>3.4929153500758916E-6</v>
      </c>
      <c r="EO14" s="6">
        <v>3</v>
      </c>
      <c r="EP14" s="6"/>
      <c r="EQ14" s="6"/>
      <c r="ER14" s="8"/>
      <c r="ES14" s="15">
        <v>7</v>
      </c>
      <c r="ET14" s="9">
        <v>0.2</v>
      </c>
      <c r="EU14" s="9">
        <v>4.0376341782642309E-5</v>
      </c>
      <c r="EV14" s="9">
        <v>0.16317468537718294</v>
      </c>
      <c r="EW14" s="9">
        <v>0.16321506171896558</v>
      </c>
      <c r="EX14" s="9">
        <v>4.912697488775804E-6</v>
      </c>
      <c r="EY14" s="6">
        <v>3</v>
      </c>
      <c r="EZ14" s="6"/>
      <c r="FA14" s="6"/>
      <c r="FB14" s="8"/>
      <c r="FC14" s="15">
        <v>7</v>
      </c>
      <c r="FD14" s="9">
        <v>0.2</v>
      </c>
      <c r="FE14" s="9">
        <v>3.2115197683891961E-5</v>
      </c>
      <c r="FF14" s="9">
        <v>0.16318294652128165</v>
      </c>
      <c r="FG14" s="9">
        <v>0.16321506171896555</v>
      </c>
      <c r="FH14" s="9">
        <v>3.9075419923510868E-6</v>
      </c>
      <c r="FI14" s="6">
        <v>3</v>
      </c>
      <c r="FJ14" s="6"/>
      <c r="FK14" s="6"/>
      <c r="FL14" s="8"/>
      <c r="FM14" s="15">
        <v>7</v>
      </c>
      <c r="FN14" s="9">
        <v>0.2</v>
      </c>
      <c r="FO14" s="9">
        <v>2.0239803041938343E-5</v>
      </c>
      <c r="FP14" s="9">
        <v>0.1631948219159236</v>
      </c>
      <c r="FQ14" s="9">
        <v>0.16321506171896555</v>
      </c>
      <c r="FR14" s="9">
        <v>2.4626309662405568E-6</v>
      </c>
      <c r="FS14" s="6">
        <v>3</v>
      </c>
      <c r="FT14" s="6"/>
      <c r="FU14" s="6"/>
      <c r="FV14" s="8"/>
      <c r="FW14" s="15">
        <v>7</v>
      </c>
      <c r="FX14" s="9">
        <v>0.2</v>
      </c>
      <c r="FY14" s="9">
        <v>3.2734783491298243E-5</v>
      </c>
      <c r="FZ14" s="9">
        <v>0.16318232693547427</v>
      </c>
      <c r="GA14" s="9">
        <v>0.16321506171896558</v>
      </c>
      <c r="GB14" s="9">
        <v>3.9829286545829412E-6</v>
      </c>
      <c r="GC14" s="6">
        <v>3</v>
      </c>
      <c r="GD14" s="6"/>
      <c r="GE14" s="6"/>
      <c r="GF14" s="8"/>
      <c r="GG14" s="15">
        <v>7</v>
      </c>
      <c r="GH14" s="9">
        <v>0.2</v>
      </c>
      <c r="GI14" s="9">
        <v>1.7038609703672585E-5</v>
      </c>
      <c r="GJ14" s="9">
        <v>0.16319802310926187</v>
      </c>
      <c r="GK14" s="9">
        <v>0.16321506171896555</v>
      </c>
      <c r="GL14" s="9">
        <v>2.0731332113759789E-6</v>
      </c>
      <c r="GM14" s="6">
        <v>3</v>
      </c>
      <c r="GN14" s="6"/>
      <c r="GO14" s="6"/>
      <c r="GP14" s="8"/>
      <c r="GQ14" s="15">
        <v>7</v>
      </c>
      <c r="GR14" s="9">
        <v>0.2</v>
      </c>
      <c r="GS14" s="9">
        <v>1.786472411354762E-5</v>
      </c>
      <c r="GT14" s="9">
        <v>0.163197196994852</v>
      </c>
      <c r="GU14" s="9">
        <v>0.16321506171896555</v>
      </c>
      <c r="GV14" s="9">
        <v>2.1736487610184509E-6</v>
      </c>
      <c r="GW14" s="6">
        <v>3</v>
      </c>
      <c r="GX14" s="6"/>
      <c r="GY14" s="6"/>
      <c r="GZ14" s="8"/>
      <c r="HA14" s="15">
        <v>7</v>
      </c>
      <c r="HB14" s="9">
        <v>0.2</v>
      </c>
      <c r="HC14" s="9">
        <v>2.0652860246875864E-5</v>
      </c>
      <c r="HD14" s="9">
        <v>0.16319440885871869</v>
      </c>
      <c r="HE14" s="9">
        <v>0.16321506171896558</v>
      </c>
      <c r="HF14" s="9">
        <v>2.5128887410617926E-6</v>
      </c>
      <c r="HG14" s="6">
        <v>3</v>
      </c>
      <c r="HH14" s="6"/>
      <c r="HI14" s="6"/>
      <c r="HJ14" s="8"/>
      <c r="HK14" s="15">
        <v>7</v>
      </c>
      <c r="HL14" s="9">
        <v>0.2</v>
      </c>
      <c r="HM14" s="9">
        <v>1.0842751629609829E-5</v>
      </c>
      <c r="HN14" s="9">
        <v>0.16320421896733595</v>
      </c>
      <c r="HO14" s="9">
        <v>0.16321506171896555</v>
      </c>
      <c r="HP14" s="9">
        <v>1.3192665890574414E-6</v>
      </c>
      <c r="HQ14" s="6">
        <v>3</v>
      </c>
      <c r="HR14" s="6"/>
      <c r="HS14" s="6"/>
      <c r="HT14" s="8"/>
      <c r="HU14" s="15">
        <v>7</v>
      </c>
      <c r="HV14" s="9">
        <v>0.2</v>
      </c>
      <c r="HW14" s="9">
        <v>9.3970514123285181E-6</v>
      </c>
      <c r="HX14" s="9">
        <v>0.16320566466755321</v>
      </c>
      <c r="HY14" s="9">
        <v>0.16321506171896555</v>
      </c>
      <c r="HZ14" s="9">
        <v>1.1433643771831158E-6</v>
      </c>
      <c r="IA14" s="6">
        <v>3</v>
      </c>
      <c r="IB14" s="6"/>
      <c r="IC14" s="6"/>
      <c r="ID14" s="8"/>
      <c r="IE14" s="15">
        <v>7</v>
      </c>
      <c r="IF14" s="9">
        <v>0.2</v>
      </c>
      <c r="IG14" s="9">
        <v>4.1305720493751725E-6</v>
      </c>
      <c r="IH14" s="9">
        <v>0.16321093114691618</v>
      </c>
      <c r="II14" s="9">
        <v>0.16321506171896555</v>
      </c>
      <c r="IJ14" s="9">
        <v>5.025777482123586E-7</v>
      </c>
      <c r="IK14" s="6">
        <v>3</v>
      </c>
      <c r="IL14" s="6"/>
      <c r="IM14" s="6"/>
      <c r="IN14" s="8"/>
      <c r="IO14" s="15">
        <v>7</v>
      </c>
      <c r="IP14" s="9">
        <v>0.2</v>
      </c>
      <c r="IQ14" s="9">
        <v>2.2718146271563451E-6</v>
      </c>
      <c r="IR14" s="9">
        <v>0.16321278990433838</v>
      </c>
      <c r="IS14" s="9">
        <v>0.16321506171896555</v>
      </c>
      <c r="IT14" s="9">
        <v>2.7641776151679721E-7</v>
      </c>
      <c r="IU14" s="6">
        <v>3</v>
      </c>
      <c r="IV14" s="6"/>
      <c r="IW14" s="6"/>
      <c r="IX14" s="8"/>
      <c r="IY14" s="15">
        <v>7</v>
      </c>
      <c r="IZ14" s="9">
        <v>0.2</v>
      </c>
      <c r="JA14" s="9">
        <v>2.994664735797E-6</v>
      </c>
      <c r="JB14" s="9">
        <v>0.16321206705422975</v>
      </c>
      <c r="JC14" s="9">
        <v>0.16321506171896555</v>
      </c>
      <c r="JD14" s="9">
        <v>3.6436886745395994E-7</v>
      </c>
      <c r="JE14" s="6">
        <v>3</v>
      </c>
      <c r="JF14" s="6"/>
      <c r="JG14" s="6"/>
      <c r="JH14" s="8"/>
      <c r="JI14" s="15">
        <v>7</v>
      </c>
      <c r="JJ14" s="9">
        <v>0.2</v>
      </c>
      <c r="JK14" s="9">
        <v>3.4077219407345173E-6</v>
      </c>
      <c r="JL14" s="9">
        <v>0.16321165399702481</v>
      </c>
      <c r="JM14" s="9">
        <v>0.16321506171896555</v>
      </c>
      <c r="JN14" s="9">
        <v>4.1462664227519581E-7</v>
      </c>
      <c r="JO14" s="6">
        <v>3</v>
      </c>
      <c r="JP14" s="6"/>
      <c r="JQ14" s="6"/>
      <c r="JR14" s="8"/>
      <c r="JS14" s="15">
        <v>7</v>
      </c>
      <c r="JT14" s="9">
        <v>0.2</v>
      </c>
      <c r="JU14" s="9">
        <v>2.2718146271563451E-6</v>
      </c>
      <c r="JV14" s="9">
        <v>0.16321278990433838</v>
      </c>
      <c r="JW14" s="9">
        <v>0.16321506171896555</v>
      </c>
      <c r="JX14" s="9">
        <v>2.7641776151679721E-7</v>
      </c>
      <c r="JY14" s="6">
        <v>3</v>
      </c>
      <c r="JZ14" s="6"/>
      <c r="KA14" s="6"/>
      <c r="KB14" s="8"/>
      <c r="KC14" s="15">
        <v>7</v>
      </c>
      <c r="KD14" s="9">
        <v>0.2</v>
      </c>
      <c r="KE14" s="9">
        <v>3.5109862419688967E-6</v>
      </c>
      <c r="KF14" s="9">
        <v>0.16321155073272359</v>
      </c>
      <c r="KG14" s="9">
        <v>0.16321506171896555</v>
      </c>
      <c r="KH14" s="9">
        <v>4.2719108598050477E-7</v>
      </c>
      <c r="KI14" s="6">
        <v>3</v>
      </c>
      <c r="KJ14" s="6"/>
      <c r="KK14" s="6"/>
      <c r="KL14" s="8"/>
      <c r="KM14" s="15">
        <v>7</v>
      </c>
      <c r="KN14" s="9">
        <v>0.2</v>
      </c>
      <c r="KO14" s="9">
        <v>1.5489645185156897E-6</v>
      </c>
      <c r="KP14" s="9">
        <v>0.16321351275444704</v>
      </c>
      <c r="KQ14" s="9">
        <v>0.16321506171896555</v>
      </c>
      <c r="KR14" s="9">
        <v>1.8846665557963447E-7</v>
      </c>
      <c r="KS14" s="6">
        <v>3</v>
      </c>
      <c r="KT14" s="6"/>
      <c r="KU14" s="6"/>
      <c r="KV14" s="8"/>
      <c r="KW14" s="15">
        <v>7</v>
      </c>
      <c r="KX14" s="9">
        <v>0.2</v>
      </c>
      <c r="KY14" s="9">
        <v>1.2391716148125516E-6</v>
      </c>
      <c r="KZ14" s="9">
        <v>0.16321382254735073</v>
      </c>
      <c r="LA14" s="9">
        <v>0.16321506171896555</v>
      </c>
      <c r="LB14" s="9">
        <v>1.5077332446370756E-7</v>
      </c>
      <c r="LC14" s="6">
        <v>3</v>
      </c>
    </row>
    <row r="15" spans="1:315">
      <c r="A15" s="6">
        <v>8</v>
      </c>
      <c r="B15">
        <v>1.6788440080185752E-2</v>
      </c>
      <c r="C15">
        <f>1-Table468[[#This Row],[qx (tau)]]</f>
        <v>0.98321155991981424</v>
      </c>
      <c r="D15" s="6"/>
      <c r="E15" s="6">
        <v>1</v>
      </c>
      <c r="F15" s="6">
        <f>F7</f>
        <v>0.48761404537261388</v>
      </c>
      <c r="G15" s="20">
        <f>F15-VLOOKUP($G$13,'qx Malaria'!$B$32:$I$61,(1+cambodia!E15),FALSE)</f>
        <v>0.48760794537261387</v>
      </c>
      <c r="H15" s="15">
        <f t="shared" si="4"/>
        <v>8</v>
      </c>
      <c r="I15" s="9">
        <f t="shared" si="7"/>
        <v>0.30000000000000004</v>
      </c>
      <c r="J15" s="9" cm="1">
        <f t="array" ref="J15">VLOOKUP($G$13,'qx Malaria'!$B$32:$I$61,(N15),FALSE)/(1-cambodia!I15*INDEX($E$6:$G$11,N15,2))</f>
        <v>1.2597323440407505E-6</v>
      </c>
      <c r="K15" s="9">
        <f t="shared" si="6"/>
        <v>0.16592191815862972</v>
      </c>
      <c r="L15" s="9">
        <f t="shared" si="2"/>
        <v>0.16592317789097377</v>
      </c>
      <c r="M15" s="9">
        <f>(J15*Table468[[#This Row],[qx (tau)]])/L15</f>
        <v>1.2746224634690165E-7</v>
      </c>
      <c r="N15" s="6">
        <f t="shared" si="3"/>
        <v>3</v>
      </c>
      <c r="P15" s="6">
        <v>1</v>
      </c>
      <c r="Q15" s="6">
        <v>0.48761404537261388</v>
      </c>
      <c r="R15" s="20">
        <v>0.4874775453726139</v>
      </c>
      <c r="S15" s="15">
        <v>8</v>
      </c>
      <c r="T15" s="9">
        <v>0.30000000000000004</v>
      </c>
      <c r="U15" s="9">
        <v>3.4747617156457366E-5</v>
      </c>
      <c r="V15" s="9">
        <v>0.16588843027381731</v>
      </c>
      <c r="W15" s="9">
        <v>0.16592317789097377</v>
      </c>
      <c r="X15" s="9">
        <v>3.5158336284020364E-6</v>
      </c>
      <c r="Y15" s="6">
        <v>3</v>
      </c>
      <c r="Z15" s="6">
        <v>1</v>
      </c>
      <c r="AA15" s="6">
        <v>0.48761404537261388</v>
      </c>
      <c r="AB15" s="20">
        <v>0.48750174537261387</v>
      </c>
      <c r="AC15" s="15">
        <v>8</v>
      </c>
      <c r="AD15" s="9">
        <v>0.30000000000000004</v>
      </c>
      <c r="AE15" s="9">
        <v>2.7819089264233242E-5</v>
      </c>
      <c r="AF15" s="9">
        <v>0.16589535880170952</v>
      </c>
      <c r="AG15" s="9">
        <v>0.16592317789097374</v>
      </c>
      <c r="AH15" s="9">
        <v>2.8147912734940783E-6</v>
      </c>
      <c r="AI15" s="6">
        <v>3</v>
      </c>
      <c r="AJ15" s="6">
        <v>1</v>
      </c>
      <c r="AK15" s="6">
        <v>0.48761404537261388</v>
      </c>
      <c r="AL15" s="20">
        <v>0.48751474537261386</v>
      </c>
      <c r="AM15" s="15">
        <v>8</v>
      </c>
      <c r="AN15" s="9">
        <v>0.30000000000000004</v>
      </c>
      <c r="AO15" s="9">
        <v>2.5194646880815013E-5</v>
      </c>
      <c r="AP15" s="9">
        <v>0.16589798324409297</v>
      </c>
      <c r="AQ15" s="9">
        <v>0.16592317789097377</v>
      </c>
      <c r="AR15" s="9">
        <v>2.5492449269380329E-6</v>
      </c>
      <c r="AS15" s="6">
        <v>3</v>
      </c>
      <c r="AT15" s="6">
        <v>1</v>
      </c>
      <c r="AU15" s="6">
        <v>0.48761404537261388</v>
      </c>
      <c r="AV15" s="20">
        <v>0.48750144537261386</v>
      </c>
      <c r="AW15" s="15">
        <v>8</v>
      </c>
      <c r="AX15" s="9">
        <v>0.30000000000000004</v>
      </c>
      <c r="AY15" s="9">
        <v>2.8973843912937258E-5</v>
      </c>
      <c r="AZ15" s="9">
        <v>0.16589420404706084</v>
      </c>
      <c r="BA15" s="9">
        <v>0.16592317789097377</v>
      </c>
      <c r="BB15" s="9">
        <v>2.9316316659787373E-6</v>
      </c>
      <c r="BC15" s="6">
        <v>3</v>
      </c>
      <c r="BD15" s="6">
        <v>1</v>
      </c>
      <c r="BE15" s="6">
        <v>0.48761404537261388</v>
      </c>
      <c r="BF15" s="20">
        <v>0.4875144453726139</v>
      </c>
      <c r="BG15" s="15">
        <v>8</v>
      </c>
      <c r="BH15" s="9">
        <v>0.30000000000000004</v>
      </c>
      <c r="BI15" s="9">
        <v>2.6244423834182304E-5</v>
      </c>
      <c r="BJ15" s="9">
        <v>0.1658969334671396</v>
      </c>
      <c r="BK15" s="9">
        <v>0.16592317789097377</v>
      </c>
      <c r="BL15" s="9">
        <v>2.6554634655604509E-6</v>
      </c>
      <c r="BM15" s="6">
        <v>3</v>
      </c>
      <c r="BN15" s="6">
        <v>1</v>
      </c>
      <c r="BO15" s="6">
        <v>0.48761404537261388</v>
      </c>
      <c r="BP15" s="20">
        <v>0.48752314537261388</v>
      </c>
      <c r="BQ15" s="15">
        <v>8</v>
      </c>
      <c r="BR15" s="9">
        <v>0.30000000000000004</v>
      </c>
      <c r="BS15" s="9">
        <v>2.393491453677426E-5</v>
      </c>
      <c r="BT15" s="9">
        <v>0.16589924297643702</v>
      </c>
      <c r="BU15" s="9">
        <v>0.1659231778909738</v>
      </c>
      <c r="BV15" s="9">
        <v>2.4217826805911309E-6</v>
      </c>
      <c r="BW15" s="6">
        <v>3</v>
      </c>
      <c r="BX15" s="6">
        <v>1</v>
      </c>
      <c r="BY15" s="6">
        <v>0.48761404537261388</v>
      </c>
      <c r="BZ15" s="20">
        <v>0.4875279453726139</v>
      </c>
      <c r="CA15" s="15">
        <v>8</v>
      </c>
      <c r="CB15" s="9">
        <v>0.30000000000000004</v>
      </c>
      <c r="CC15" s="9">
        <v>2.2990115278743699E-5</v>
      </c>
      <c r="CD15" s="9">
        <v>0.16590018777569504</v>
      </c>
      <c r="CE15" s="9">
        <v>0.16592317789097377</v>
      </c>
      <c r="CF15" s="9">
        <v>2.3261859958309554E-6</v>
      </c>
      <c r="CG15" s="6">
        <v>3</v>
      </c>
      <c r="CH15" s="6">
        <v>1</v>
      </c>
      <c r="CI15" s="6">
        <v>0.48761404537261388</v>
      </c>
      <c r="CJ15" s="20">
        <v>0.48751344537261387</v>
      </c>
      <c r="CK15" s="15">
        <v>8</v>
      </c>
      <c r="CL15" s="9">
        <v>0.30000000000000004</v>
      </c>
      <c r="CM15" s="9">
        <v>2.6769312310865948E-5</v>
      </c>
      <c r="CN15" s="9">
        <v>0.16589640857866289</v>
      </c>
      <c r="CO15" s="9">
        <v>0.16592317789097374</v>
      </c>
      <c r="CP15" s="9">
        <v>2.7085727348716602E-6</v>
      </c>
      <c r="CQ15" s="6">
        <v>3</v>
      </c>
      <c r="CR15" s="6">
        <v>1</v>
      </c>
      <c r="CS15" s="6">
        <v>0.48761404537261388</v>
      </c>
      <c r="CT15" s="20">
        <v>0.48753864537261388</v>
      </c>
      <c r="CU15" s="15">
        <v>8</v>
      </c>
      <c r="CV15" s="9">
        <v>0.30000000000000004</v>
      </c>
      <c r="CW15" s="9">
        <v>2.0155717504652009E-5</v>
      </c>
      <c r="CX15" s="9">
        <v>0.16590302217346911</v>
      </c>
      <c r="CY15" s="9">
        <v>0.16592317789097377</v>
      </c>
      <c r="CZ15" s="9">
        <v>2.0393959415504265E-6</v>
      </c>
      <c r="DA15" s="6">
        <v>3</v>
      </c>
      <c r="DB15" s="6">
        <v>1</v>
      </c>
      <c r="DC15" s="6">
        <v>0.48761404537261388</v>
      </c>
      <c r="DD15" s="20">
        <v>0.48753824537261387</v>
      </c>
      <c r="DE15" s="15">
        <v>8</v>
      </c>
      <c r="DF15" s="9">
        <v>0.30000000000000004</v>
      </c>
      <c r="DG15" s="9">
        <v>2.0260695199988735E-5</v>
      </c>
      <c r="DH15" s="9">
        <v>0.1659029171957738</v>
      </c>
      <c r="DI15" s="9">
        <v>0.16592317789097377</v>
      </c>
      <c r="DJ15" s="9">
        <v>2.0500177954126678E-6</v>
      </c>
      <c r="DK15" s="6">
        <v>3</v>
      </c>
      <c r="DL15" s="6">
        <v>1</v>
      </c>
      <c r="DM15" s="6">
        <v>0.48761404537261388</v>
      </c>
      <c r="DN15" s="20">
        <v>0.48745104537261386</v>
      </c>
      <c r="DO15" s="15">
        <v>8</v>
      </c>
      <c r="DP15" s="9">
        <v>0.30000000000000004</v>
      </c>
      <c r="DQ15" s="9">
        <v>4.4720498213446646E-5</v>
      </c>
      <c r="DR15" s="9">
        <v>0.16587845739276033</v>
      </c>
      <c r="DS15" s="9">
        <v>0.16592317789097377</v>
      </c>
      <c r="DT15" s="9">
        <v>4.5249097453150088E-6</v>
      </c>
      <c r="DU15" s="6">
        <v>3</v>
      </c>
      <c r="DV15" s="6">
        <v>1</v>
      </c>
      <c r="DW15" s="6">
        <v>0.48761404537261388</v>
      </c>
      <c r="DX15" s="20">
        <v>0.48751024537261389</v>
      </c>
      <c r="DY15" s="15">
        <v>8</v>
      </c>
      <c r="DZ15" s="9">
        <v>0.30000000000000004</v>
      </c>
      <c r="EA15" s="9">
        <v>2.7819089264233242E-5</v>
      </c>
      <c r="EB15" s="9">
        <v>0.16589535880170952</v>
      </c>
      <c r="EC15" s="9">
        <v>0.16592317789097374</v>
      </c>
      <c r="ED15" s="9">
        <v>2.8147912734940783E-6</v>
      </c>
      <c r="EE15" s="6">
        <v>3</v>
      </c>
      <c r="EF15" s="6">
        <v>1</v>
      </c>
      <c r="EG15" s="6">
        <v>0.48761404537261388</v>
      </c>
      <c r="EH15" s="20">
        <v>0.48750304537261391</v>
      </c>
      <c r="EI15" s="15">
        <v>8</v>
      </c>
      <c r="EJ15" s="9">
        <v>0.30000000000000004</v>
      </c>
      <c r="EK15" s="9">
        <v>2.9183799303610721E-5</v>
      </c>
      <c r="EL15" s="9">
        <v>0.16589399409167016</v>
      </c>
      <c r="EM15" s="9">
        <v>0.16592317789097377</v>
      </c>
      <c r="EN15" s="9">
        <v>2.9528753737032216E-6</v>
      </c>
      <c r="EO15" s="6">
        <v>3</v>
      </c>
      <c r="EP15" s="6">
        <v>1</v>
      </c>
      <c r="EQ15" s="6">
        <v>0.48761404537261388</v>
      </c>
      <c r="ER15" s="20">
        <v>0.4874543453726139</v>
      </c>
      <c r="ES15" s="15">
        <v>8</v>
      </c>
      <c r="ET15" s="9">
        <v>0.30000000000000004</v>
      </c>
      <c r="EU15" s="9">
        <v>4.1046278876661123E-5</v>
      </c>
      <c r="EV15" s="9">
        <v>0.16588213161209714</v>
      </c>
      <c r="EW15" s="9">
        <v>0.1659231778909738</v>
      </c>
      <c r="EX15" s="9">
        <v>4.1531448601365449E-6</v>
      </c>
      <c r="EY15" s="6">
        <v>3</v>
      </c>
      <c r="EZ15" s="6">
        <v>1</v>
      </c>
      <c r="FA15" s="6">
        <v>0.48761404537261388</v>
      </c>
      <c r="FB15" s="20">
        <v>0.4874855453726139</v>
      </c>
      <c r="FC15" s="15">
        <v>8</v>
      </c>
      <c r="FD15" s="9">
        <v>0.30000000000000004</v>
      </c>
      <c r="FE15" s="9">
        <v>3.2648063249722784E-5</v>
      </c>
      <c r="FF15" s="9">
        <v>0.16589052982772404</v>
      </c>
      <c r="FG15" s="9">
        <v>0.16592317789097377</v>
      </c>
      <c r="FH15" s="9">
        <v>3.3033965511572007E-6</v>
      </c>
      <c r="FI15" s="6">
        <v>3</v>
      </c>
      <c r="FJ15" s="6">
        <v>1</v>
      </c>
      <c r="FK15" s="6">
        <v>0.48761404537261388</v>
      </c>
      <c r="FL15" s="20">
        <v>0.48753144537261389</v>
      </c>
      <c r="FM15" s="15">
        <v>8</v>
      </c>
      <c r="FN15" s="9">
        <v>0.30000000000000004</v>
      </c>
      <c r="FO15" s="9">
        <v>2.0575628285998923E-5</v>
      </c>
      <c r="FP15" s="9">
        <v>0.16590260226268777</v>
      </c>
      <c r="FQ15" s="9">
        <v>0.16592317789097377</v>
      </c>
      <c r="FR15" s="9">
        <v>2.0818833569993931E-6</v>
      </c>
      <c r="FS15" s="6">
        <v>3</v>
      </c>
      <c r="FT15" s="6">
        <v>1</v>
      </c>
      <c r="FU15" s="6">
        <v>0.48761404537261388</v>
      </c>
      <c r="FV15" s="20">
        <v>0.48748104537261389</v>
      </c>
      <c r="FW15" s="15">
        <v>8</v>
      </c>
      <c r="FX15" s="9">
        <v>0.30000000000000004</v>
      </c>
      <c r="FY15" s="9">
        <v>3.3277929421743161E-5</v>
      </c>
      <c r="FZ15" s="9">
        <v>0.16588989996155204</v>
      </c>
      <c r="GA15" s="9">
        <v>0.16592317789097377</v>
      </c>
      <c r="GB15" s="9">
        <v>3.3671276743306517E-6</v>
      </c>
      <c r="GC15" s="6">
        <v>3</v>
      </c>
      <c r="GD15" s="6">
        <v>1</v>
      </c>
      <c r="GE15" s="6">
        <v>0.48761404537261388</v>
      </c>
      <c r="GF15" s="20">
        <v>0.48754574537261386</v>
      </c>
      <c r="GG15" s="15">
        <v>8</v>
      </c>
      <c r="GH15" s="9">
        <v>0.30000000000000004</v>
      </c>
      <c r="GI15" s="9">
        <v>1.7321319730560318E-5</v>
      </c>
      <c r="GJ15" s="9">
        <v>0.16590585657124321</v>
      </c>
      <c r="GK15" s="9">
        <v>0.16592317789097377</v>
      </c>
      <c r="GL15" s="9">
        <v>1.7526058872698973E-6</v>
      </c>
      <c r="GM15" s="6">
        <v>3</v>
      </c>
      <c r="GN15" s="6">
        <v>1</v>
      </c>
      <c r="GO15" s="6">
        <v>0.48761404537261388</v>
      </c>
      <c r="GP15" s="20">
        <v>0.48754034537261387</v>
      </c>
      <c r="GQ15" s="15">
        <v>8</v>
      </c>
      <c r="GR15" s="9">
        <v>0.30000000000000004</v>
      </c>
      <c r="GS15" s="9">
        <v>1.8161141293254153E-5</v>
      </c>
      <c r="GT15" s="9">
        <v>0.16590501674968053</v>
      </c>
      <c r="GU15" s="9">
        <v>0.16592317789097377</v>
      </c>
      <c r="GV15" s="9">
        <v>1.8375807181678321E-6</v>
      </c>
      <c r="GW15" s="6">
        <v>3</v>
      </c>
      <c r="GX15" s="6">
        <v>1</v>
      </c>
      <c r="GY15" s="6">
        <v>0.48761404537261388</v>
      </c>
      <c r="GZ15" s="20">
        <v>0.48752834537261386</v>
      </c>
      <c r="HA15" s="15">
        <v>8</v>
      </c>
      <c r="HB15" s="9">
        <v>0.30000000000000004</v>
      </c>
      <c r="HC15" s="9">
        <v>2.0995539067345844E-5</v>
      </c>
      <c r="HD15" s="9">
        <v>0.16590218235190643</v>
      </c>
      <c r="HE15" s="9">
        <v>0.16592317789097377</v>
      </c>
      <c r="HF15" s="9">
        <v>2.124370772448361E-6</v>
      </c>
      <c r="HG15" s="6">
        <v>3</v>
      </c>
      <c r="HH15" s="6">
        <v>1</v>
      </c>
      <c r="HI15" s="6">
        <v>0.48761404537261388</v>
      </c>
      <c r="HJ15" s="20">
        <v>0.48756804537261389</v>
      </c>
      <c r="HK15" s="15">
        <v>8</v>
      </c>
      <c r="HL15" s="9">
        <v>0.30000000000000004</v>
      </c>
      <c r="HM15" s="9">
        <v>1.1022658010356569E-5</v>
      </c>
      <c r="HN15" s="9">
        <v>0.16591215523296343</v>
      </c>
      <c r="HO15" s="9">
        <v>0.1659231778909738</v>
      </c>
      <c r="HP15" s="9">
        <v>1.1152946555353893E-6</v>
      </c>
      <c r="HQ15" s="6">
        <v>3</v>
      </c>
      <c r="HR15" s="6">
        <v>1</v>
      </c>
      <c r="HS15" s="6">
        <v>0.48761404537261388</v>
      </c>
      <c r="HT15" s="20">
        <v>0.48757294537261386</v>
      </c>
      <c r="HU15" s="15">
        <v>8</v>
      </c>
      <c r="HV15" s="9">
        <v>0.30000000000000004</v>
      </c>
      <c r="HW15" s="9">
        <v>9.552970275642359E-6</v>
      </c>
      <c r="HX15" s="9">
        <v>0.16591362492069811</v>
      </c>
      <c r="HY15" s="9">
        <v>0.16592317789097374</v>
      </c>
      <c r="HZ15" s="9">
        <v>9.6658870146400441E-7</v>
      </c>
      <c r="IA15" s="6">
        <v>3</v>
      </c>
      <c r="IB15" s="6">
        <v>1</v>
      </c>
      <c r="IC15" s="6">
        <v>0.48761404537261388</v>
      </c>
      <c r="ID15" s="20">
        <v>0.48759524537261389</v>
      </c>
      <c r="IE15" s="15">
        <v>8</v>
      </c>
      <c r="IF15" s="9">
        <v>0.30000000000000004</v>
      </c>
      <c r="IG15" s="9">
        <v>4.1991078134691686E-6</v>
      </c>
      <c r="IH15" s="9">
        <v>0.16591897878316031</v>
      </c>
      <c r="II15" s="9">
        <v>0.16592317789097377</v>
      </c>
      <c r="IJ15" s="9">
        <v>4.2487415448967218E-7</v>
      </c>
      <c r="IK15" s="6">
        <v>3</v>
      </c>
      <c r="IL15" s="6">
        <v>1</v>
      </c>
      <c r="IM15" s="6">
        <v>0.48761404537261388</v>
      </c>
      <c r="IN15" s="20">
        <v>0.48760374537261386</v>
      </c>
      <c r="IO15" s="15">
        <v>8</v>
      </c>
      <c r="IP15" s="9">
        <v>0.30000000000000004</v>
      </c>
      <c r="IQ15" s="9">
        <v>2.3095092974080427E-6</v>
      </c>
      <c r="IR15" s="9">
        <v>0.16592086838167636</v>
      </c>
      <c r="IS15" s="9">
        <v>0.16592317789097377</v>
      </c>
      <c r="IT15" s="9">
        <v>2.336807849693197E-7</v>
      </c>
      <c r="IU15" s="6">
        <v>3</v>
      </c>
      <c r="IV15" s="6">
        <v>1</v>
      </c>
      <c r="IW15" s="6">
        <v>0.48761404537261388</v>
      </c>
      <c r="IX15" s="20">
        <v>0.48759984537261386</v>
      </c>
      <c r="IY15" s="15">
        <v>8</v>
      </c>
      <c r="IZ15" s="9">
        <v>0.30000000000000004</v>
      </c>
      <c r="JA15" s="9">
        <v>3.0443531647651468E-6</v>
      </c>
      <c r="JB15" s="9">
        <v>0.16592013353780902</v>
      </c>
      <c r="JC15" s="9">
        <v>0.16592317789097377</v>
      </c>
      <c r="JD15" s="9">
        <v>3.0803376200501229E-7</v>
      </c>
      <c r="JE15" s="6">
        <v>3</v>
      </c>
      <c r="JF15" s="6">
        <v>1</v>
      </c>
      <c r="JG15" s="6">
        <v>0.48761404537261388</v>
      </c>
      <c r="JH15" s="20">
        <v>0.48759774537261386</v>
      </c>
      <c r="JI15" s="15">
        <v>8</v>
      </c>
      <c r="JJ15" s="9">
        <v>0.30000000000000004</v>
      </c>
      <c r="JK15" s="9">
        <v>3.464263946112064E-6</v>
      </c>
      <c r="JL15" s="9">
        <v>0.16591971362702765</v>
      </c>
      <c r="JM15" s="9">
        <v>0.16592317789097377</v>
      </c>
      <c r="JN15" s="9">
        <v>3.5052117745397956E-7</v>
      </c>
      <c r="JO15" s="6">
        <v>3</v>
      </c>
      <c r="JP15" s="6">
        <v>1</v>
      </c>
      <c r="JQ15" s="6">
        <v>0.48761404537261388</v>
      </c>
      <c r="JR15" s="20">
        <v>0.4876032453726139</v>
      </c>
      <c r="JS15" s="15">
        <v>8</v>
      </c>
      <c r="JT15" s="9">
        <v>0.30000000000000004</v>
      </c>
      <c r="JU15" s="9">
        <v>2.3095092974080427E-6</v>
      </c>
      <c r="JV15" s="9">
        <v>0.16592086838167636</v>
      </c>
      <c r="JW15" s="9">
        <v>0.16592317789097377</v>
      </c>
      <c r="JX15" s="9">
        <v>2.336807849693197E-7</v>
      </c>
      <c r="JY15" s="6">
        <v>3</v>
      </c>
      <c r="JZ15" s="6">
        <v>1</v>
      </c>
      <c r="KA15" s="6">
        <v>0.48761404537261388</v>
      </c>
      <c r="KB15" s="20">
        <v>0.4875972453726139</v>
      </c>
      <c r="KC15" s="15">
        <v>8</v>
      </c>
      <c r="KD15" s="9">
        <v>0.30000000000000004</v>
      </c>
      <c r="KE15" s="9">
        <v>3.5692416414487934E-6</v>
      </c>
      <c r="KF15" s="9">
        <v>0.16591960864933233</v>
      </c>
      <c r="KG15" s="9">
        <v>0.16592317789097377</v>
      </c>
      <c r="KH15" s="9">
        <v>3.6114303131622133E-7</v>
      </c>
      <c r="KI15" s="6">
        <v>3</v>
      </c>
      <c r="KJ15" s="6">
        <v>1</v>
      </c>
      <c r="KK15" s="6">
        <v>0.48761404537261388</v>
      </c>
      <c r="KL15" s="20">
        <v>0.4876068453726139</v>
      </c>
      <c r="KM15" s="15">
        <v>8</v>
      </c>
      <c r="KN15" s="9">
        <v>0.30000000000000004</v>
      </c>
      <c r="KO15" s="9">
        <v>1.5746654300509383E-6</v>
      </c>
      <c r="KP15" s="9">
        <v>0.16592160322554372</v>
      </c>
      <c r="KQ15" s="9">
        <v>0.16592317789097377</v>
      </c>
      <c r="KR15" s="9">
        <v>1.5932780793362705E-7</v>
      </c>
      <c r="KS15" s="6">
        <v>3</v>
      </c>
      <c r="KT15" s="6">
        <v>1</v>
      </c>
      <c r="KU15" s="6">
        <v>0.48761404537261388</v>
      </c>
      <c r="KV15" s="20">
        <v>0.48760794537261387</v>
      </c>
      <c r="KW15" s="15">
        <v>8</v>
      </c>
      <c r="KX15" s="9">
        <v>0.30000000000000004</v>
      </c>
      <c r="KY15" s="9">
        <v>1.2597323440407505E-6</v>
      </c>
      <c r="KZ15" s="9">
        <v>0.16592191815862972</v>
      </c>
      <c r="LA15" s="9">
        <v>0.16592317789097377</v>
      </c>
      <c r="LB15" s="9">
        <v>1.2746224634690165E-7</v>
      </c>
      <c r="LC15" s="6">
        <v>3</v>
      </c>
    </row>
    <row r="16" spans="1:315">
      <c r="A16" s="6">
        <v>9</v>
      </c>
      <c r="B16">
        <v>1.4661891954756185E-2</v>
      </c>
      <c r="C16">
        <f>1-Table468[[#This Row],[qx (tau)]]</f>
        <v>0.9853381080452438</v>
      </c>
      <c r="D16" s="6"/>
      <c r="E16" s="6">
        <v>2</v>
      </c>
      <c r="F16" s="6">
        <f t="shared" ref="F16:F19" si="8">F8</f>
        <v>0.15805564921077209</v>
      </c>
      <c r="G16" s="20">
        <f>F16-VLOOKUP($G$13,'qx Malaria'!$B$32:$I$61,(1+cambodia!E16),FALSE)</f>
        <v>0.15805444921077208</v>
      </c>
      <c r="H16" s="15">
        <f t="shared" si="4"/>
        <v>9</v>
      </c>
      <c r="I16" s="9">
        <f t="shared" si="7"/>
        <v>0.4</v>
      </c>
      <c r="J16" s="9" cm="1">
        <f t="array" ref="J16">VLOOKUP($G$13,'qx Malaria'!$B$32:$I$61,(N16),FALSE)/(1-cambodia!I16*INDEX($E$6:$G$11,N16,2))</f>
        <v>1.2809868855291157E-6</v>
      </c>
      <c r="K16" s="9">
        <f t="shared" si="6"/>
        <v>0.16872139719877227</v>
      </c>
      <c r="L16" s="9">
        <f t="shared" si="2"/>
        <v>0.16872267818565781</v>
      </c>
      <c r="M16" s="9">
        <f>(J16*Table468[[#This Row],[qx (tau)]])/L16</f>
        <v>1.1131693446935844E-7</v>
      </c>
      <c r="N16" s="6">
        <f t="shared" si="3"/>
        <v>3</v>
      </c>
      <c r="P16" s="6">
        <v>2</v>
      </c>
      <c r="Q16" s="6">
        <v>0.15805564921077209</v>
      </c>
      <c r="R16" s="20">
        <v>0.15802254921077208</v>
      </c>
      <c r="S16" s="15">
        <v>9</v>
      </c>
      <c r="T16" s="9">
        <v>0.4</v>
      </c>
      <c r="U16" s="9">
        <v>3.5333888259178107E-5</v>
      </c>
      <c r="V16" s="9">
        <v>0.16868734429739862</v>
      </c>
      <c r="W16" s="9">
        <v>0.16872267818565781</v>
      </c>
      <c r="X16" s="9">
        <v>3.0704921091131371E-6</v>
      </c>
      <c r="Y16" s="6">
        <v>3</v>
      </c>
      <c r="Z16" s="6">
        <v>2</v>
      </c>
      <c r="AA16" s="6">
        <v>0.15805564921077209</v>
      </c>
      <c r="AB16" s="20">
        <v>0.15802914921077207</v>
      </c>
      <c r="AC16" s="15">
        <v>9</v>
      </c>
      <c r="AD16" s="9">
        <v>0.4</v>
      </c>
      <c r="AE16" s="9">
        <v>2.8288460388767973E-5</v>
      </c>
      <c r="AF16" s="9">
        <v>0.16869438972526904</v>
      </c>
      <c r="AG16" s="9">
        <v>0.16872267818565781</v>
      </c>
      <c r="AH16" s="9">
        <v>2.4582489695316657E-6</v>
      </c>
      <c r="AI16" s="6">
        <v>3</v>
      </c>
      <c r="AJ16" s="6">
        <v>2</v>
      </c>
      <c r="AK16" s="6">
        <v>0.15805564921077209</v>
      </c>
      <c r="AL16" s="20">
        <v>0.15803164921077209</v>
      </c>
      <c r="AM16" s="15">
        <v>9</v>
      </c>
      <c r="AN16" s="9">
        <v>0.4</v>
      </c>
      <c r="AO16" s="9">
        <v>2.5619737710582315E-5</v>
      </c>
      <c r="AP16" s="9">
        <v>0.16869705844794725</v>
      </c>
      <c r="AQ16" s="9">
        <v>0.16872267818565784</v>
      </c>
      <c r="AR16" s="9">
        <v>2.2263386893871688E-6</v>
      </c>
      <c r="AS16" s="6">
        <v>3</v>
      </c>
      <c r="AT16" s="6">
        <v>2</v>
      </c>
      <c r="AU16" s="6">
        <v>0.15805564921077209</v>
      </c>
      <c r="AV16" s="20">
        <v>0.1580280492107721</v>
      </c>
      <c r="AW16" s="15">
        <v>9</v>
      </c>
      <c r="AX16" s="9">
        <v>0.4</v>
      </c>
      <c r="AY16" s="9">
        <v>2.946269836716966E-5</v>
      </c>
      <c r="AZ16" s="9">
        <v>0.16869321548729066</v>
      </c>
      <c r="BA16" s="9">
        <v>0.16872267818565784</v>
      </c>
      <c r="BB16" s="9">
        <v>2.5602894927952435E-6</v>
      </c>
      <c r="BC16" s="6">
        <v>3</v>
      </c>
      <c r="BD16" s="6">
        <v>2</v>
      </c>
      <c r="BE16" s="6">
        <v>0.15805564921077209</v>
      </c>
      <c r="BF16" s="20">
        <v>0.15803064921077209</v>
      </c>
      <c r="BG16" s="15">
        <v>9</v>
      </c>
      <c r="BH16" s="9">
        <v>0.4</v>
      </c>
      <c r="BI16" s="9">
        <v>2.668722678185658E-5</v>
      </c>
      <c r="BJ16" s="9">
        <v>0.16869599095887597</v>
      </c>
      <c r="BK16" s="9">
        <v>0.16872267818565784</v>
      </c>
      <c r="BL16" s="9">
        <v>2.3191028014449674E-6</v>
      </c>
      <c r="BM16" s="6">
        <v>3</v>
      </c>
      <c r="BN16" s="6">
        <v>2</v>
      </c>
      <c r="BO16" s="6">
        <v>0.15805564921077209</v>
      </c>
      <c r="BP16" s="20">
        <v>0.1580328492107721</v>
      </c>
      <c r="BQ16" s="15">
        <v>9</v>
      </c>
      <c r="BR16" s="9">
        <v>0.4</v>
      </c>
      <c r="BS16" s="9">
        <v>2.4338750825053199E-5</v>
      </c>
      <c r="BT16" s="9">
        <v>0.16869833943483278</v>
      </c>
      <c r="BU16" s="9">
        <v>0.16872267818565784</v>
      </c>
      <c r="BV16" s="9">
        <v>2.1150217549178102E-6</v>
      </c>
      <c r="BW16" s="6">
        <v>3</v>
      </c>
      <c r="BX16" s="6">
        <v>2</v>
      </c>
      <c r="BY16" s="6">
        <v>0.15805564921077209</v>
      </c>
      <c r="BZ16" s="20">
        <v>0.1580337492107721</v>
      </c>
      <c r="CA16" s="15">
        <v>9</v>
      </c>
      <c r="CB16" s="9">
        <v>0.4</v>
      </c>
      <c r="CC16" s="9">
        <v>2.3378010660906364E-5</v>
      </c>
      <c r="CD16" s="9">
        <v>0.16869930017499693</v>
      </c>
      <c r="CE16" s="9">
        <v>0.16872267818565784</v>
      </c>
      <c r="CF16" s="9">
        <v>2.0315340540657916E-6</v>
      </c>
      <c r="CG16" s="6">
        <v>3</v>
      </c>
      <c r="CH16" s="6">
        <v>2</v>
      </c>
      <c r="CI16" s="6">
        <v>0.15805564921077209</v>
      </c>
      <c r="CJ16" s="20">
        <v>0.15803014921077208</v>
      </c>
      <c r="CK16" s="15">
        <v>9</v>
      </c>
      <c r="CL16" s="9">
        <v>0.4</v>
      </c>
      <c r="CM16" s="9">
        <v>2.7220971317493708E-5</v>
      </c>
      <c r="CN16" s="9">
        <v>0.16869545721434032</v>
      </c>
      <c r="CO16" s="9">
        <v>0.16872267818565781</v>
      </c>
      <c r="CP16" s="9">
        <v>2.3654848574738667E-6</v>
      </c>
      <c r="CQ16" s="6">
        <v>3</v>
      </c>
      <c r="CR16" s="6">
        <v>2</v>
      </c>
      <c r="CS16" s="6">
        <v>0.15805564921077209</v>
      </c>
      <c r="CT16" s="20">
        <v>0.15803644921077209</v>
      </c>
      <c r="CU16" s="15">
        <v>9</v>
      </c>
      <c r="CV16" s="9">
        <v>0.4</v>
      </c>
      <c r="CW16" s="9">
        <v>2.0495790168465851E-5</v>
      </c>
      <c r="CX16" s="9">
        <v>0.16870218239548934</v>
      </c>
      <c r="CY16" s="9">
        <v>0.16872267818565781</v>
      </c>
      <c r="CZ16" s="9">
        <v>1.7810709515097351E-6</v>
      </c>
      <c r="DA16" s="6">
        <v>3</v>
      </c>
      <c r="DB16" s="6">
        <v>2</v>
      </c>
      <c r="DC16" s="6">
        <v>0.15805564921077209</v>
      </c>
      <c r="DD16" s="20">
        <v>0.15803634921077209</v>
      </c>
      <c r="DE16" s="15">
        <v>9</v>
      </c>
      <c r="DF16" s="9">
        <v>0.4</v>
      </c>
      <c r="DG16" s="9">
        <v>2.0602539075593277E-5</v>
      </c>
      <c r="DH16" s="9">
        <v>0.16870207564658221</v>
      </c>
      <c r="DI16" s="9">
        <v>0.16872267818565781</v>
      </c>
      <c r="DJ16" s="9">
        <v>1.7903473627155151E-6</v>
      </c>
      <c r="DK16" s="6">
        <v>3</v>
      </c>
      <c r="DL16" s="6">
        <v>2</v>
      </c>
      <c r="DM16" s="6">
        <v>0.15805564921077209</v>
      </c>
      <c r="DN16" s="20">
        <v>0.15801304921077208</v>
      </c>
      <c r="DO16" s="15">
        <v>9</v>
      </c>
      <c r="DP16" s="9">
        <v>0.4</v>
      </c>
      <c r="DQ16" s="9">
        <v>4.5475034436283605E-5</v>
      </c>
      <c r="DR16" s="9">
        <v>0.16867720315122153</v>
      </c>
      <c r="DS16" s="9">
        <v>0.16872267818565781</v>
      </c>
      <c r="DT16" s="9">
        <v>3.9517511736622246E-6</v>
      </c>
      <c r="DU16" s="6">
        <v>3</v>
      </c>
      <c r="DV16" s="6">
        <v>2</v>
      </c>
      <c r="DW16" s="6">
        <v>0.15805564921077209</v>
      </c>
      <c r="DX16" s="20">
        <v>0.15802914921077207</v>
      </c>
      <c r="DY16" s="15">
        <v>9</v>
      </c>
      <c r="DZ16" s="9">
        <v>0.4</v>
      </c>
      <c r="EA16" s="9">
        <v>2.8288460388767973E-5</v>
      </c>
      <c r="EB16" s="9">
        <v>0.16869438972526904</v>
      </c>
      <c r="EC16" s="9">
        <v>0.16872267818565781</v>
      </c>
      <c r="ED16" s="9">
        <v>2.4582489695316657E-6</v>
      </c>
      <c r="EE16" s="6">
        <v>3</v>
      </c>
      <c r="EF16" s="6">
        <v>2</v>
      </c>
      <c r="EG16" s="6">
        <v>0.15805564921077209</v>
      </c>
      <c r="EH16" s="20">
        <v>0.15802784921077209</v>
      </c>
      <c r="EI16" s="15">
        <v>9</v>
      </c>
      <c r="EJ16" s="9">
        <v>0.4</v>
      </c>
      <c r="EK16" s="9">
        <v>2.9676196181424514E-5</v>
      </c>
      <c r="EL16" s="9">
        <v>0.1686930019894764</v>
      </c>
      <c r="EM16" s="9">
        <v>0.16872267818565781</v>
      </c>
      <c r="EN16" s="9">
        <v>2.578842315206804E-6</v>
      </c>
      <c r="EO16" s="6">
        <v>3</v>
      </c>
      <c r="EP16" s="6">
        <v>2</v>
      </c>
      <c r="EQ16" s="6">
        <v>0.15805564921077209</v>
      </c>
      <c r="ER16" s="20">
        <v>0.1580165492107721</v>
      </c>
      <c r="ES16" s="15">
        <v>9</v>
      </c>
      <c r="ET16" s="9">
        <v>0.4</v>
      </c>
      <c r="EU16" s="9">
        <v>4.1738822686823693E-5</v>
      </c>
      <c r="EV16" s="9">
        <v>0.16868093936297102</v>
      </c>
      <c r="EW16" s="9">
        <v>0.16872267818565784</v>
      </c>
      <c r="EX16" s="9">
        <v>3.6270767814599295E-6</v>
      </c>
      <c r="EY16" s="6">
        <v>3</v>
      </c>
      <c r="EZ16" s="6">
        <v>2</v>
      </c>
      <c r="FA16" s="6">
        <v>0.15805564921077209</v>
      </c>
      <c r="FB16" s="20">
        <v>0.15802454921077208</v>
      </c>
      <c r="FC16" s="15">
        <v>9</v>
      </c>
      <c r="FD16" s="9">
        <v>0.4</v>
      </c>
      <c r="FE16" s="9">
        <v>3.3198910116629578E-5</v>
      </c>
      <c r="FF16" s="9">
        <v>0.16868947927554118</v>
      </c>
      <c r="FG16" s="9">
        <v>0.16872267818565781</v>
      </c>
      <c r="FH16" s="9">
        <v>2.884963884997539E-6</v>
      </c>
      <c r="FI16" s="6">
        <v>3</v>
      </c>
      <c r="FJ16" s="6">
        <v>2</v>
      </c>
      <c r="FK16" s="6">
        <v>0.15805564921077209</v>
      </c>
      <c r="FL16" s="20">
        <v>0.15803604921077208</v>
      </c>
      <c r="FM16" s="15">
        <v>9</v>
      </c>
      <c r="FN16" s="9">
        <v>0.4</v>
      </c>
      <c r="FO16" s="9">
        <v>2.0922785796975554E-5</v>
      </c>
      <c r="FP16" s="9">
        <v>0.16870175539986082</v>
      </c>
      <c r="FQ16" s="9">
        <v>0.16872267818565778</v>
      </c>
      <c r="FR16" s="9">
        <v>1.8181765963328548E-6</v>
      </c>
      <c r="FS16" s="6">
        <v>3</v>
      </c>
      <c r="FT16" s="6">
        <v>2</v>
      </c>
      <c r="FU16" s="6">
        <v>0.15805564921077209</v>
      </c>
      <c r="FV16" s="20">
        <v>0.15802394921077209</v>
      </c>
      <c r="FW16" s="15">
        <v>9</v>
      </c>
      <c r="FX16" s="9">
        <v>0.4</v>
      </c>
      <c r="FY16" s="9">
        <v>3.383940355939414E-5</v>
      </c>
      <c r="FZ16" s="9">
        <v>0.16868883878209842</v>
      </c>
      <c r="GA16" s="9">
        <v>0.16872267818565781</v>
      </c>
      <c r="GB16" s="9">
        <v>2.9406223522322192E-6</v>
      </c>
      <c r="GC16" s="6">
        <v>3</v>
      </c>
      <c r="GD16" s="6">
        <v>2</v>
      </c>
      <c r="GE16" s="6">
        <v>0.15805564921077209</v>
      </c>
      <c r="GF16" s="20">
        <v>0.15803914921077208</v>
      </c>
      <c r="GG16" s="15">
        <v>9</v>
      </c>
      <c r="GH16" s="9">
        <v>0.4</v>
      </c>
      <c r="GI16" s="9">
        <v>1.7613569676025339E-5</v>
      </c>
      <c r="GJ16" s="9">
        <v>0.16870506461598178</v>
      </c>
      <c r="GK16" s="9">
        <v>0.16872267818565781</v>
      </c>
      <c r="GL16" s="9">
        <v>1.5306078489536785E-6</v>
      </c>
      <c r="GM16" s="6">
        <v>3</v>
      </c>
      <c r="GN16" s="6">
        <v>2</v>
      </c>
      <c r="GO16" s="6">
        <v>0.15805564921077209</v>
      </c>
      <c r="GP16" s="20">
        <v>0.15803834921077209</v>
      </c>
      <c r="GQ16" s="15">
        <v>9</v>
      </c>
      <c r="GR16" s="9">
        <v>0.4</v>
      </c>
      <c r="GS16" s="9">
        <v>1.8467560933044752E-5</v>
      </c>
      <c r="GT16" s="9">
        <v>0.16870421062472477</v>
      </c>
      <c r="GU16" s="9">
        <v>0.16872267818565781</v>
      </c>
      <c r="GV16" s="9">
        <v>1.6048191385999177E-6</v>
      </c>
      <c r="GW16" s="6">
        <v>3</v>
      </c>
      <c r="GX16" s="6">
        <v>2</v>
      </c>
      <c r="GY16" s="6">
        <v>0.15805564921077209</v>
      </c>
      <c r="GZ16" s="20">
        <v>0.15803564921077209</v>
      </c>
      <c r="HA16" s="15">
        <v>9</v>
      </c>
      <c r="HB16" s="9">
        <v>0.4</v>
      </c>
      <c r="HC16" s="9">
        <v>2.1349781425485264E-5</v>
      </c>
      <c r="HD16" s="9">
        <v>0.16870132840423233</v>
      </c>
      <c r="HE16" s="9">
        <v>0.16872267818565781</v>
      </c>
      <c r="HF16" s="9">
        <v>1.8552822411559742E-6</v>
      </c>
      <c r="HG16" s="6">
        <v>3</v>
      </c>
      <c r="HH16" s="6">
        <v>2</v>
      </c>
      <c r="HI16" s="6">
        <v>0.15805564921077209</v>
      </c>
      <c r="HJ16" s="20">
        <v>0.15804514921077209</v>
      </c>
      <c r="HK16" s="15">
        <v>9</v>
      </c>
      <c r="HL16" s="9">
        <v>0.4</v>
      </c>
      <c r="HM16" s="9">
        <v>1.1208635248379764E-5</v>
      </c>
      <c r="HN16" s="9">
        <v>0.16871146955040944</v>
      </c>
      <c r="HO16" s="9">
        <v>0.16872267818565781</v>
      </c>
      <c r="HP16" s="9">
        <v>9.7402317660688652E-7</v>
      </c>
      <c r="HQ16" s="6">
        <v>3</v>
      </c>
      <c r="HR16" s="6">
        <v>2</v>
      </c>
      <c r="HS16" s="6">
        <v>0.15805564921077209</v>
      </c>
      <c r="HT16" s="20">
        <v>0.15804654921077207</v>
      </c>
      <c r="HU16" s="15">
        <v>9</v>
      </c>
      <c r="HV16" s="9">
        <v>0.4</v>
      </c>
      <c r="HW16" s="9">
        <v>9.7141505485957952E-6</v>
      </c>
      <c r="HX16" s="9">
        <v>0.16871296403510921</v>
      </c>
      <c r="HY16" s="9">
        <v>0.16872267818565781</v>
      </c>
      <c r="HZ16" s="9">
        <v>8.4415341972596824E-7</v>
      </c>
      <c r="IA16" s="6">
        <v>3</v>
      </c>
      <c r="IB16" s="6">
        <v>2</v>
      </c>
      <c r="IC16" s="6">
        <v>0.15805564921077209</v>
      </c>
      <c r="ID16" s="20">
        <v>0.15805164921077208</v>
      </c>
      <c r="IE16" s="15">
        <v>9</v>
      </c>
      <c r="IF16" s="9">
        <v>0.4</v>
      </c>
      <c r="IG16" s="9">
        <v>4.2699562850970525E-6</v>
      </c>
      <c r="IH16" s="9">
        <v>0.1687184082293727</v>
      </c>
      <c r="II16" s="9">
        <v>0.16872267818565781</v>
      </c>
      <c r="IJ16" s="9">
        <v>3.7105644823119486E-7</v>
      </c>
      <c r="IK16" s="6">
        <v>3</v>
      </c>
      <c r="IL16" s="6">
        <v>2</v>
      </c>
      <c r="IM16" s="6">
        <v>0.15805564921077209</v>
      </c>
      <c r="IN16" s="20">
        <v>0.15805344921077208</v>
      </c>
      <c r="IO16" s="15">
        <v>9</v>
      </c>
      <c r="IP16" s="9">
        <v>0.4</v>
      </c>
      <c r="IQ16" s="9">
        <v>2.3484759568033791E-6</v>
      </c>
      <c r="IR16" s="9">
        <v>0.16872032970970099</v>
      </c>
      <c r="IS16" s="9">
        <v>0.16872267818565781</v>
      </c>
      <c r="IT16" s="9">
        <v>2.0408104652715717E-7</v>
      </c>
      <c r="IU16" s="6">
        <v>3</v>
      </c>
      <c r="IV16" s="6">
        <v>2</v>
      </c>
      <c r="IW16" s="6">
        <v>0.15805564921077209</v>
      </c>
      <c r="IX16" s="20">
        <v>0.15805274921077209</v>
      </c>
      <c r="IY16" s="15">
        <v>9</v>
      </c>
      <c r="IZ16" s="9">
        <v>0.4</v>
      </c>
      <c r="JA16" s="9">
        <v>3.0957183066953628E-6</v>
      </c>
      <c r="JB16" s="9">
        <v>0.16871958246735111</v>
      </c>
      <c r="JC16" s="9">
        <v>0.16872267818565781</v>
      </c>
      <c r="JD16" s="9">
        <v>2.6901592496761623E-7</v>
      </c>
      <c r="JE16" s="6">
        <v>3</v>
      </c>
      <c r="JF16" s="6">
        <v>2</v>
      </c>
      <c r="JG16" s="6">
        <v>0.15805564921077209</v>
      </c>
      <c r="JH16" s="20">
        <v>0.15805234921077208</v>
      </c>
      <c r="JI16" s="15">
        <v>9</v>
      </c>
      <c r="JJ16" s="9">
        <v>0.4</v>
      </c>
      <c r="JK16" s="9">
        <v>3.5227139352050684E-6</v>
      </c>
      <c r="JL16" s="9">
        <v>0.16871915547172259</v>
      </c>
      <c r="JM16" s="9">
        <v>0.16872267818565778</v>
      </c>
      <c r="JN16" s="9">
        <v>3.0612156979073582E-7</v>
      </c>
      <c r="JO16" s="6">
        <v>3</v>
      </c>
      <c r="JP16" s="6">
        <v>2</v>
      </c>
      <c r="JQ16" s="6">
        <v>0.15805564921077209</v>
      </c>
      <c r="JR16" s="20">
        <v>0.15805344921077208</v>
      </c>
      <c r="JS16" s="15">
        <v>9</v>
      </c>
      <c r="JT16" s="9">
        <v>0.4</v>
      </c>
      <c r="JU16" s="9">
        <v>2.3484759568033791E-6</v>
      </c>
      <c r="JV16" s="9">
        <v>0.16872032970970099</v>
      </c>
      <c r="JW16" s="9">
        <v>0.16872267818565781</v>
      </c>
      <c r="JX16" s="9">
        <v>2.0408104652715717E-7</v>
      </c>
      <c r="JY16" s="6">
        <v>3</v>
      </c>
      <c r="JZ16" s="6">
        <v>2</v>
      </c>
      <c r="KA16" s="6">
        <v>0.15805564921077209</v>
      </c>
      <c r="KB16" s="20">
        <v>0.1580522492107721</v>
      </c>
      <c r="KC16" s="15">
        <v>9</v>
      </c>
      <c r="KD16" s="9">
        <v>0.4</v>
      </c>
      <c r="KE16" s="9">
        <v>3.6294628423324946E-6</v>
      </c>
      <c r="KF16" s="9">
        <v>0.16871904872281548</v>
      </c>
      <c r="KG16" s="9">
        <v>0.16872267818565781</v>
      </c>
      <c r="KH16" s="9">
        <v>3.1539798099651558E-7</v>
      </c>
      <c r="KI16" s="6">
        <v>3</v>
      </c>
      <c r="KJ16" s="6">
        <v>2</v>
      </c>
      <c r="KK16" s="6">
        <v>0.15805564921077209</v>
      </c>
      <c r="KL16" s="20">
        <v>0.1580541492107721</v>
      </c>
      <c r="KM16" s="15">
        <v>9</v>
      </c>
      <c r="KN16" s="9">
        <v>0.4</v>
      </c>
      <c r="KO16" s="9">
        <v>1.6012336069113947E-6</v>
      </c>
      <c r="KP16" s="9">
        <v>0.16872107695205091</v>
      </c>
      <c r="KQ16" s="9">
        <v>0.16872267818565781</v>
      </c>
      <c r="KR16" s="9">
        <v>1.3914616808669808E-7</v>
      </c>
      <c r="KS16" s="6">
        <v>3</v>
      </c>
      <c r="KT16" s="6">
        <v>2</v>
      </c>
      <c r="KU16" s="6">
        <v>0.15805564921077209</v>
      </c>
      <c r="KV16" s="20">
        <v>0.15805444921077208</v>
      </c>
      <c r="KW16" s="15">
        <v>9</v>
      </c>
      <c r="KX16" s="9">
        <v>0.4</v>
      </c>
      <c r="KY16" s="9">
        <v>1.2809868855291157E-6</v>
      </c>
      <c r="KZ16" s="9">
        <v>0.16872139719877227</v>
      </c>
      <c r="LA16" s="9">
        <v>0.16872267818565781</v>
      </c>
      <c r="LB16" s="9">
        <v>1.1131693446935844E-7</v>
      </c>
      <c r="LC16" s="6">
        <v>3</v>
      </c>
    </row>
    <row r="17" spans="1:315">
      <c r="A17" s="6">
        <v>10</v>
      </c>
      <c r="B17">
        <v>1.3024135453299864E-2</v>
      </c>
      <c r="C17">
        <f>1-Table468[[#This Row],[qx (tau)]]</f>
        <v>0.98697586454670017</v>
      </c>
      <c r="D17" s="6"/>
      <c r="E17" s="6">
        <v>3</v>
      </c>
      <c r="F17" s="6">
        <f t="shared" si="8"/>
        <v>0.6384719121165795</v>
      </c>
      <c r="G17" s="20">
        <f>F17-VLOOKUP($G$13,'qx Malaria'!$B$32:$I$61,(1+cambodia!E17),FALSE)</f>
        <v>0.63846901211657947</v>
      </c>
      <c r="H17" s="15">
        <f t="shared" si="4"/>
        <v>10</v>
      </c>
      <c r="I17" s="9">
        <f t="shared" si="7"/>
        <v>0.5</v>
      </c>
      <c r="J17" s="9" cm="1">
        <f t="array" ref="J17">VLOOKUP($G$13,'qx Malaria'!$B$32:$I$61,(N17),FALSE)/(1-cambodia!I17*INDEX($E$6:$G$11,N17,2))</f>
        <v>1.3029709605350775E-6</v>
      </c>
      <c r="K17" s="9">
        <f t="shared" si="6"/>
        <v>0.17161696458750192</v>
      </c>
      <c r="L17" s="9">
        <f t="shared" si="2"/>
        <v>0.17161826755846246</v>
      </c>
      <c r="M17" s="9">
        <f>(J17*Table468[[#This Row],[qx (tau)]])/L17</f>
        <v>9.8882656975570246E-8</v>
      </c>
      <c r="N17" s="6">
        <f t="shared" si="3"/>
        <v>3</v>
      </c>
      <c r="P17" s="6">
        <v>3</v>
      </c>
      <c r="Q17" s="6">
        <v>0.6384719121165795</v>
      </c>
      <c r="R17" s="20">
        <v>0.63841921211657948</v>
      </c>
      <c r="S17" s="15">
        <v>10</v>
      </c>
      <c r="T17" s="9">
        <v>0.5</v>
      </c>
      <c r="U17" s="9">
        <v>3.594028232809255E-5</v>
      </c>
      <c r="V17" s="9">
        <v>0.17158232727613437</v>
      </c>
      <c r="W17" s="9">
        <v>0.17161826755846246</v>
      </c>
      <c r="X17" s="9">
        <v>2.7275132882428126E-6</v>
      </c>
      <c r="Y17" s="6">
        <v>3</v>
      </c>
      <c r="Z17" s="6">
        <v>3</v>
      </c>
      <c r="AA17" s="6">
        <v>0.6384719121165795</v>
      </c>
      <c r="AB17" s="20">
        <v>0.63843001211657946</v>
      </c>
      <c r="AC17" s="15">
        <v>10</v>
      </c>
      <c r="AD17" s="9">
        <v>0.5</v>
      </c>
      <c r="AE17" s="9">
        <v>2.8773942045149628E-5</v>
      </c>
      <c r="AF17" s="9">
        <v>0.17158949361641732</v>
      </c>
      <c r="AG17" s="9">
        <v>0.17161826755846246</v>
      </c>
      <c r="AH17" s="9">
        <v>2.1836586748771765E-6</v>
      </c>
      <c r="AI17" s="6">
        <v>3</v>
      </c>
      <c r="AJ17" s="6">
        <v>3</v>
      </c>
      <c r="AK17" s="6">
        <v>0.6384719121165795</v>
      </c>
      <c r="AL17" s="20">
        <v>0.63843451211657953</v>
      </c>
      <c r="AM17" s="15">
        <v>10</v>
      </c>
      <c r="AN17" s="9">
        <v>0.5</v>
      </c>
      <c r="AO17" s="9">
        <v>2.6059419210701552E-5</v>
      </c>
      <c r="AP17" s="9">
        <v>0.17159220813925177</v>
      </c>
      <c r="AQ17" s="9">
        <v>0.17161826755846246</v>
      </c>
      <c r="AR17" s="9">
        <v>1.9776531395114051E-6</v>
      </c>
      <c r="AS17" s="6">
        <v>3</v>
      </c>
      <c r="AT17" s="6">
        <v>3</v>
      </c>
      <c r="AU17" s="6">
        <v>0.6384719121165795</v>
      </c>
      <c r="AV17" s="20">
        <v>0.63842941211657955</v>
      </c>
      <c r="AW17" s="15">
        <v>10</v>
      </c>
      <c r="AX17" s="9">
        <v>0.5</v>
      </c>
      <c r="AY17" s="9">
        <v>2.9968332092306777E-5</v>
      </c>
      <c r="AZ17" s="9">
        <v>0.17158829922637017</v>
      </c>
      <c r="BA17" s="9">
        <v>0.17161826755846249</v>
      </c>
      <c r="BB17" s="9">
        <v>2.2743011104381151E-6</v>
      </c>
      <c r="BC17" s="6">
        <v>3</v>
      </c>
      <c r="BD17" s="6">
        <v>3</v>
      </c>
      <c r="BE17" s="6">
        <v>0.6384719121165795</v>
      </c>
      <c r="BF17" s="20">
        <v>0.63843451211657953</v>
      </c>
      <c r="BG17" s="15">
        <v>10</v>
      </c>
      <c r="BH17" s="9">
        <v>0.5</v>
      </c>
      <c r="BI17" s="9">
        <v>2.7145228344480784E-5</v>
      </c>
      <c r="BJ17" s="9">
        <v>0.171591122330118</v>
      </c>
      <c r="BK17" s="9">
        <v>0.17161826755846249</v>
      </c>
      <c r="BL17" s="9">
        <v>2.0600553536577136E-6</v>
      </c>
      <c r="BM17" s="6">
        <v>3</v>
      </c>
      <c r="BN17" s="6">
        <v>3</v>
      </c>
      <c r="BO17" s="6">
        <v>0.6384719121165795</v>
      </c>
      <c r="BP17" s="20">
        <v>0.63843851211657954</v>
      </c>
      <c r="BQ17" s="15">
        <v>10</v>
      </c>
      <c r="BR17" s="9">
        <v>0.5</v>
      </c>
      <c r="BS17" s="9">
        <v>2.4756448250166472E-5</v>
      </c>
      <c r="BT17" s="9">
        <v>0.17159351111021232</v>
      </c>
      <c r="BU17" s="9">
        <v>0.17161826755846249</v>
      </c>
      <c r="BV17" s="9">
        <v>1.8787704825358343E-6</v>
      </c>
      <c r="BW17" s="6">
        <v>3</v>
      </c>
      <c r="BX17" s="6">
        <v>3</v>
      </c>
      <c r="BY17" s="6">
        <v>0.6384719121165795</v>
      </c>
      <c r="BZ17" s="20">
        <v>0.63844011211657947</v>
      </c>
      <c r="CA17" s="15">
        <v>10</v>
      </c>
      <c r="CB17" s="9">
        <v>0.5</v>
      </c>
      <c r="CC17" s="9">
        <v>2.3779220029765164E-5</v>
      </c>
      <c r="CD17" s="9">
        <v>0.17159448833843272</v>
      </c>
      <c r="CE17" s="9">
        <v>0.17161826755846249</v>
      </c>
      <c r="CF17" s="9">
        <v>1.8046084898041568E-6</v>
      </c>
      <c r="CG17" s="6">
        <v>3</v>
      </c>
      <c r="CH17" s="6">
        <v>3</v>
      </c>
      <c r="CI17" s="6">
        <v>0.6384719121165795</v>
      </c>
      <c r="CJ17" s="20">
        <v>0.63843501211657949</v>
      </c>
      <c r="CK17" s="15">
        <v>10</v>
      </c>
      <c r="CL17" s="9">
        <v>0.5</v>
      </c>
      <c r="CM17" s="9">
        <v>2.7688132911370396E-5</v>
      </c>
      <c r="CN17" s="9">
        <v>0.17159057942555109</v>
      </c>
      <c r="CO17" s="9">
        <v>0.17161826755846246</v>
      </c>
      <c r="CP17" s="9">
        <v>2.1012564607308676E-6</v>
      </c>
      <c r="CQ17" s="6">
        <v>3</v>
      </c>
      <c r="CR17" s="6">
        <v>3</v>
      </c>
      <c r="CS17" s="6">
        <v>0.6384719121165795</v>
      </c>
      <c r="CT17" s="20">
        <v>0.63844451211657949</v>
      </c>
      <c r="CU17" s="15">
        <v>10</v>
      </c>
      <c r="CV17" s="9">
        <v>0.5</v>
      </c>
      <c r="CW17" s="9">
        <v>2.0847535368561239E-5</v>
      </c>
      <c r="CX17" s="9">
        <v>0.17159742002309392</v>
      </c>
      <c r="CY17" s="9">
        <v>0.17161826755846249</v>
      </c>
      <c r="CZ17" s="9">
        <v>1.5821225116091237E-6</v>
      </c>
      <c r="DA17" s="6">
        <v>3</v>
      </c>
      <c r="DB17" s="6">
        <v>3</v>
      </c>
      <c r="DC17" s="6">
        <v>0.6384719121165795</v>
      </c>
      <c r="DD17" s="20">
        <v>0.63844421211657953</v>
      </c>
      <c r="DE17" s="15">
        <v>10</v>
      </c>
      <c r="DF17" s="9">
        <v>0.5</v>
      </c>
      <c r="DG17" s="9">
        <v>2.095611628193916E-5</v>
      </c>
      <c r="DH17" s="9">
        <v>0.17159731144218054</v>
      </c>
      <c r="DI17" s="9">
        <v>0.17161826755846249</v>
      </c>
      <c r="DJ17" s="9">
        <v>1.5903627330237543E-6</v>
      </c>
      <c r="DK17" s="6">
        <v>3</v>
      </c>
      <c r="DL17" s="6">
        <v>3</v>
      </c>
      <c r="DM17" s="6">
        <v>0.6384719121165795</v>
      </c>
      <c r="DN17" s="20">
        <v>0.63840871211657946</v>
      </c>
      <c r="DO17" s="15">
        <v>10</v>
      </c>
      <c r="DP17" s="9">
        <v>0.5</v>
      </c>
      <c r="DQ17" s="9">
        <v>4.6255469098995248E-5</v>
      </c>
      <c r="DR17" s="9">
        <v>0.17157201208936348</v>
      </c>
      <c r="DS17" s="9">
        <v>0.17161826755846249</v>
      </c>
      <c r="DT17" s="9">
        <v>3.5103343226327428E-6</v>
      </c>
      <c r="DU17" s="6">
        <v>3</v>
      </c>
      <c r="DV17" s="6">
        <v>3</v>
      </c>
      <c r="DW17" s="6">
        <v>0.6384719121165795</v>
      </c>
      <c r="DX17" s="20">
        <v>0.63843341211657945</v>
      </c>
      <c r="DY17" s="15">
        <v>10</v>
      </c>
      <c r="DZ17" s="9">
        <v>0.5</v>
      </c>
      <c r="EA17" s="9">
        <v>2.8773942045149628E-5</v>
      </c>
      <c r="EB17" s="9">
        <v>0.17158949361641732</v>
      </c>
      <c r="EC17" s="9">
        <v>0.17161826755846246</v>
      </c>
      <c r="ED17" s="9">
        <v>2.1836586748771765E-6</v>
      </c>
      <c r="EE17" s="6">
        <v>3</v>
      </c>
      <c r="EF17" s="6">
        <v>3</v>
      </c>
      <c r="EG17" s="6">
        <v>0.6384719121165795</v>
      </c>
      <c r="EH17" s="20">
        <v>0.63843301211657955</v>
      </c>
      <c r="EI17" s="15">
        <v>10</v>
      </c>
      <c r="EJ17" s="9">
        <v>0.5</v>
      </c>
      <c r="EK17" s="9">
        <v>3.0185493919062625E-5</v>
      </c>
      <c r="EL17" s="9">
        <v>0.17158808206454343</v>
      </c>
      <c r="EM17" s="9">
        <v>0.17161826755846249</v>
      </c>
      <c r="EN17" s="9">
        <v>2.290781553267377E-6</v>
      </c>
      <c r="EO17" s="6">
        <v>3</v>
      </c>
      <c r="EP17" s="6">
        <v>3</v>
      </c>
      <c r="EQ17" s="6">
        <v>0.6384719121165795</v>
      </c>
      <c r="ER17" s="20">
        <v>0.63841701211657953</v>
      </c>
      <c r="ES17" s="15">
        <v>10</v>
      </c>
      <c r="ET17" s="9">
        <v>0.5</v>
      </c>
      <c r="EU17" s="9">
        <v>4.2455137130767942E-5</v>
      </c>
      <c r="EV17" s="9">
        <v>0.17157581242133171</v>
      </c>
      <c r="EW17" s="9">
        <v>0.17161826755846249</v>
      </c>
      <c r="EX17" s="9">
        <v>3.2219265731206634E-6</v>
      </c>
      <c r="EY17" s="6">
        <v>3</v>
      </c>
      <c r="EZ17" s="6">
        <v>3</v>
      </c>
      <c r="FA17" s="6">
        <v>0.6384719121165795</v>
      </c>
      <c r="FB17" s="20">
        <v>0.6384276121165795</v>
      </c>
      <c r="FC17" s="15">
        <v>10</v>
      </c>
      <c r="FD17" s="9">
        <v>0.5</v>
      </c>
      <c r="FE17" s="9">
        <v>3.3768664060534086E-5</v>
      </c>
      <c r="FF17" s="9">
        <v>0.17158449889440194</v>
      </c>
      <c r="FG17" s="9">
        <v>0.17161826755846249</v>
      </c>
      <c r="FH17" s="9">
        <v>2.5627088599501949E-6</v>
      </c>
      <c r="FI17" s="6">
        <v>3</v>
      </c>
      <c r="FJ17" s="6">
        <v>3</v>
      </c>
      <c r="FK17" s="6">
        <v>0.6384719121165795</v>
      </c>
      <c r="FL17" s="20">
        <v>0.63844311211657945</v>
      </c>
      <c r="FM17" s="15">
        <v>10</v>
      </c>
      <c r="FN17" s="9">
        <v>0.5</v>
      </c>
      <c r="FO17" s="9">
        <v>2.1281859022072931E-5</v>
      </c>
      <c r="FP17" s="9">
        <v>0.1715969856994404</v>
      </c>
      <c r="FQ17" s="9">
        <v>0.17161826755846246</v>
      </c>
      <c r="FR17" s="9">
        <v>1.6150833972676476E-6</v>
      </c>
      <c r="FS17" s="6">
        <v>3</v>
      </c>
      <c r="FT17" s="6">
        <v>3</v>
      </c>
      <c r="FU17" s="6">
        <v>0.6384719121165795</v>
      </c>
      <c r="FV17" s="20">
        <v>0.63842281211657947</v>
      </c>
      <c r="FW17" s="15">
        <v>10</v>
      </c>
      <c r="FX17" s="9">
        <v>0.5</v>
      </c>
      <c r="FY17" s="9">
        <v>3.4420149540801629E-5</v>
      </c>
      <c r="FZ17" s="9">
        <v>0.17158384740892169</v>
      </c>
      <c r="GA17" s="9">
        <v>0.17161826755846249</v>
      </c>
      <c r="GB17" s="9">
        <v>2.6121501884379803E-6</v>
      </c>
      <c r="GC17" s="6">
        <v>3</v>
      </c>
      <c r="GD17" s="6">
        <v>3</v>
      </c>
      <c r="GE17" s="6">
        <v>0.6384719121165795</v>
      </c>
      <c r="GF17" s="20">
        <v>0.63844571211657952</v>
      </c>
      <c r="GG17" s="15">
        <v>10</v>
      </c>
      <c r="GH17" s="9">
        <v>0.5</v>
      </c>
      <c r="GI17" s="9">
        <v>1.7915850707357311E-5</v>
      </c>
      <c r="GJ17" s="9">
        <v>0.17160035170775512</v>
      </c>
      <c r="GK17" s="9">
        <v>0.17161826755846246</v>
      </c>
      <c r="GL17" s="9">
        <v>1.3596365334140906E-6</v>
      </c>
      <c r="GM17" s="6">
        <v>3</v>
      </c>
      <c r="GN17" s="6">
        <v>3</v>
      </c>
      <c r="GO17" s="6">
        <v>0.6384719121165795</v>
      </c>
      <c r="GP17" s="20">
        <v>0.63844291211657955</v>
      </c>
      <c r="GQ17" s="15">
        <v>10</v>
      </c>
      <c r="GR17" s="9">
        <v>0.5</v>
      </c>
      <c r="GS17" s="9">
        <v>1.8784498014380702E-5</v>
      </c>
      <c r="GT17" s="9">
        <v>0.17159948306044809</v>
      </c>
      <c r="GU17" s="9">
        <v>0.17161826755846246</v>
      </c>
      <c r="GV17" s="9">
        <v>1.425558304731138E-6</v>
      </c>
      <c r="GW17" s="6">
        <v>3</v>
      </c>
      <c r="GX17" s="6">
        <v>3</v>
      </c>
      <c r="GY17" s="6">
        <v>0.6384719121165795</v>
      </c>
      <c r="GZ17" s="20">
        <v>0.63843631211657947</v>
      </c>
      <c r="HA17" s="15">
        <v>10</v>
      </c>
      <c r="HB17" s="9">
        <v>0.5</v>
      </c>
      <c r="HC17" s="9">
        <v>2.1716182675584627E-5</v>
      </c>
      <c r="HD17" s="9">
        <v>0.17159655137578689</v>
      </c>
      <c r="HE17" s="9">
        <v>0.17161826755846246</v>
      </c>
      <c r="HF17" s="9">
        <v>1.6480442829261711E-6</v>
      </c>
      <c r="HG17" s="6">
        <v>3</v>
      </c>
      <c r="HH17" s="6">
        <v>3</v>
      </c>
      <c r="HI17" s="6">
        <v>0.6384719121165795</v>
      </c>
      <c r="HJ17" s="20">
        <v>0.63845221211657954</v>
      </c>
      <c r="HK17" s="15">
        <v>10</v>
      </c>
      <c r="HL17" s="9">
        <v>0.5</v>
      </c>
      <c r="HM17" s="9">
        <v>1.1400995904681929E-5</v>
      </c>
      <c r="HN17" s="9">
        <v>0.1716068665625578</v>
      </c>
      <c r="HO17" s="9">
        <v>0.17161826755846249</v>
      </c>
      <c r="HP17" s="9">
        <v>8.6522324853623977E-7</v>
      </c>
      <c r="HQ17" s="6">
        <v>3</v>
      </c>
      <c r="HR17" s="6">
        <v>3</v>
      </c>
      <c r="HS17" s="6">
        <v>0.6384719121165795</v>
      </c>
      <c r="HT17" s="20">
        <v>0.63845301211657945</v>
      </c>
      <c r="HU17" s="15">
        <v>10</v>
      </c>
      <c r="HV17" s="9">
        <v>0.5</v>
      </c>
      <c r="HW17" s="9">
        <v>9.8808631173910053E-6</v>
      </c>
      <c r="HX17" s="9">
        <v>0.17160838669534506</v>
      </c>
      <c r="HY17" s="9">
        <v>0.17161826755846246</v>
      </c>
      <c r="HZ17" s="9">
        <v>7.4986014873140784E-7</v>
      </c>
      <c r="IA17" s="6">
        <v>3</v>
      </c>
      <c r="IB17" s="6">
        <v>3</v>
      </c>
      <c r="IC17" s="6">
        <v>0.6384719121165795</v>
      </c>
      <c r="ID17" s="20">
        <v>0.63846331211657947</v>
      </c>
      <c r="IE17" s="15">
        <v>10</v>
      </c>
      <c r="IF17" s="9">
        <v>0.5</v>
      </c>
      <c r="IG17" s="9">
        <v>4.3432365351169247E-6</v>
      </c>
      <c r="IH17" s="9">
        <v>0.17161392432192735</v>
      </c>
      <c r="II17" s="9">
        <v>0.17161826755846246</v>
      </c>
      <c r="IJ17" s="9">
        <v>3.2960885658523415E-7</v>
      </c>
      <c r="IK17" s="6">
        <v>3</v>
      </c>
      <c r="IL17" s="6">
        <v>3</v>
      </c>
      <c r="IM17" s="6">
        <v>0.6384719121165795</v>
      </c>
      <c r="IN17" s="20">
        <v>0.63846701211657952</v>
      </c>
      <c r="IO17" s="15">
        <v>10</v>
      </c>
      <c r="IP17" s="9">
        <v>0.5</v>
      </c>
      <c r="IQ17" s="9">
        <v>2.3887800943143088E-6</v>
      </c>
      <c r="IR17" s="9">
        <v>0.17161587877836815</v>
      </c>
      <c r="IS17" s="9">
        <v>0.17161826755846246</v>
      </c>
      <c r="IT17" s="9">
        <v>1.8128487112187878E-7</v>
      </c>
      <c r="IU17" s="6">
        <v>3</v>
      </c>
      <c r="IV17" s="6">
        <v>3</v>
      </c>
      <c r="IW17" s="6">
        <v>0.6384719121165795</v>
      </c>
      <c r="IX17" s="20">
        <v>0.63846531211657953</v>
      </c>
      <c r="IY17" s="15">
        <v>10</v>
      </c>
      <c r="IZ17" s="9">
        <v>0.5</v>
      </c>
      <c r="JA17" s="9">
        <v>3.1488464879597705E-6</v>
      </c>
      <c r="JB17" s="9">
        <v>0.17161511871197452</v>
      </c>
      <c r="JC17" s="9">
        <v>0.17161826755846249</v>
      </c>
      <c r="JD17" s="9">
        <v>2.3896642102429472E-7</v>
      </c>
      <c r="JE17" s="6">
        <v>3</v>
      </c>
      <c r="JF17" s="6">
        <v>3</v>
      </c>
      <c r="JG17" s="6">
        <v>0.6384719121165795</v>
      </c>
      <c r="JH17" s="20">
        <v>0.63846421211657944</v>
      </c>
      <c r="JI17" s="15">
        <v>10</v>
      </c>
      <c r="JJ17" s="9">
        <v>0.5</v>
      </c>
      <c r="JK17" s="9">
        <v>3.5831701414714635E-6</v>
      </c>
      <c r="JL17" s="9">
        <v>0.17161468438832098</v>
      </c>
      <c r="JM17" s="9">
        <v>0.17161826755846243</v>
      </c>
      <c r="JN17" s="9">
        <v>2.7192730668281824E-7</v>
      </c>
      <c r="JO17" s="6">
        <v>3</v>
      </c>
      <c r="JP17" s="6">
        <v>3</v>
      </c>
      <c r="JQ17" s="6">
        <v>0.6384719121165795</v>
      </c>
      <c r="JR17" s="20">
        <v>0.63846691211657947</v>
      </c>
      <c r="JS17" s="15">
        <v>10</v>
      </c>
      <c r="JT17" s="9">
        <v>0.5</v>
      </c>
      <c r="JU17" s="9">
        <v>2.3887800943143088E-6</v>
      </c>
      <c r="JV17" s="9">
        <v>0.17161587877836815</v>
      </c>
      <c r="JW17" s="9">
        <v>0.17161826755846246</v>
      </c>
      <c r="JX17" s="9">
        <v>1.8128487112187878E-7</v>
      </c>
      <c r="JY17" s="6">
        <v>3</v>
      </c>
      <c r="JZ17" s="6">
        <v>3</v>
      </c>
      <c r="KA17" s="6">
        <v>0.6384719121165795</v>
      </c>
      <c r="KB17" s="20">
        <v>0.63846391211657949</v>
      </c>
      <c r="KC17" s="15">
        <v>10</v>
      </c>
      <c r="KD17" s="9">
        <v>0.5</v>
      </c>
      <c r="KE17" s="9">
        <v>3.6917510548493861E-6</v>
      </c>
      <c r="KF17" s="9">
        <v>0.17161457580740763</v>
      </c>
      <c r="KG17" s="9">
        <v>0.17161826755846249</v>
      </c>
      <c r="KH17" s="9">
        <v>2.80167528097449E-7</v>
      </c>
      <c r="KI17" s="6">
        <v>3</v>
      </c>
      <c r="KJ17" s="6">
        <v>3</v>
      </c>
      <c r="KK17" s="6">
        <v>0.6384719121165795</v>
      </c>
      <c r="KL17" s="20">
        <v>0.63846851211657951</v>
      </c>
      <c r="KM17" s="15">
        <v>10</v>
      </c>
      <c r="KN17" s="9">
        <v>0.5</v>
      </c>
      <c r="KO17" s="9">
        <v>1.628713700668847E-6</v>
      </c>
      <c r="KP17" s="9">
        <v>0.1716166388447618</v>
      </c>
      <c r="KQ17" s="9">
        <v>0.17161826755846246</v>
      </c>
      <c r="KR17" s="9">
        <v>1.2360332121946282E-7</v>
      </c>
      <c r="KS17" s="6">
        <v>3</v>
      </c>
      <c r="KT17" s="6">
        <v>3</v>
      </c>
      <c r="KU17" s="6">
        <v>0.6384719121165795</v>
      </c>
      <c r="KV17" s="20">
        <v>0.63846901211657947</v>
      </c>
      <c r="KW17" s="15">
        <v>10</v>
      </c>
      <c r="KX17" s="9">
        <v>0.5</v>
      </c>
      <c r="KY17" s="9">
        <v>1.3029709605350775E-6</v>
      </c>
      <c r="KZ17" s="9">
        <v>0.17161696458750192</v>
      </c>
      <c r="LA17" s="9">
        <v>0.17161826755846246</v>
      </c>
      <c r="LB17" s="9">
        <v>9.8882656975570246E-8</v>
      </c>
      <c r="LC17" s="6">
        <v>3</v>
      </c>
    </row>
    <row r="18" spans="1:315">
      <c r="A18" s="6">
        <v>11</v>
      </c>
      <c r="B18">
        <v>1.202905912705971E-2</v>
      </c>
      <c r="C18">
        <f>1-Table468[[#This Row],[qx (tau)]]</f>
        <v>0.98797094087294024</v>
      </c>
      <c r="D18" s="6"/>
      <c r="E18" s="6">
        <v>4</v>
      </c>
      <c r="F18" s="6">
        <f t="shared" si="8"/>
        <v>0.72358663131569545</v>
      </c>
      <c r="G18" s="20">
        <f>F18-VLOOKUP($G$13,'qx Malaria'!$B$32:$I$61,(1+cambodia!E18),FALSE)</f>
        <v>0.72358043131569549</v>
      </c>
      <c r="H18" s="15">
        <f t="shared" si="4"/>
        <v>11</v>
      </c>
      <c r="I18" s="9">
        <f t="shared" si="7"/>
        <v>0.6</v>
      </c>
      <c r="J18" s="9" cm="1">
        <f t="array" ref="J18">VLOOKUP($G$13,'qx Malaria'!$B$32:$I$61,(N18),FALSE)/(1-cambodia!I18*INDEX($E$6:$G$11,N18,2))</f>
        <v>1.3257227853027207E-6</v>
      </c>
      <c r="K18" s="9">
        <f t="shared" si="6"/>
        <v>0.17461365386432681</v>
      </c>
      <c r="L18" s="9">
        <f t="shared" si="2"/>
        <v>0.17461497958711211</v>
      </c>
      <c r="M18" s="9">
        <f>(J18*Table468[[#This Row],[qx (tau)]])/L18</f>
        <v>9.1327776163332864E-8</v>
      </c>
      <c r="N18" s="6">
        <f t="shared" si="3"/>
        <v>3</v>
      </c>
      <c r="P18" s="6">
        <v>4</v>
      </c>
      <c r="Q18" s="6">
        <v>0.72358663131569545</v>
      </c>
      <c r="R18" s="20">
        <v>0.72349113131569542</v>
      </c>
      <c r="S18" s="15">
        <v>11</v>
      </c>
      <c r="T18" s="9">
        <v>0.6</v>
      </c>
      <c r="U18" s="9">
        <v>3.6567853494600045E-5</v>
      </c>
      <c r="V18" s="9">
        <v>0.17457841173361752</v>
      </c>
      <c r="W18" s="9">
        <v>0.17461497958711211</v>
      </c>
      <c r="X18" s="9">
        <v>2.519124492505265E-6</v>
      </c>
      <c r="Y18" s="6">
        <v>3</v>
      </c>
      <c r="Z18" s="6">
        <v>4</v>
      </c>
      <c r="AA18" s="6">
        <v>0.72358663131569545</v>
      </c>
      <c r="AB18" s="20">
        <v>0.7235091313156955</v>
      </c>
      <c r="AC18" s="15">
        <v>11</v>
      </c>
      <c r="AD18" s="9">
        <v>0.6</v>
      </c>
      <c r="AE18" s="9">
        <v>2.9276378175435082E-5</v>
      </c>
      <c r="AF18" s="9">
        <v>0.17458570320893668</v>
      </c>
      <c r="AG18" s="9">
        <v>0.17461497958711211</v>
      </c>
      <c r="AH18" s="9">
        <v>2.0168217236069343E-6</v>
      </c>
      <c r="AI18" s="6">
        <v>3</v>
      </c>
      <c r="AJ18" s="6">
        <v>4</v>
      </c>
      <c r="AK18" s="6">
        <v>0.72358663131569545</v>
      </c>
      <c r="AL18" s="20">
        <v>0.72351713131569551</v>
      </c>
      <c r="AM18" s="15">
        <v>11</v>
      </c>
      <c r="AN18" s="9">
        <v>0.6</v>
      </c>
      <c r="AO18" s="9">
        <v>2.6514455706054415E-5</v>
      </c>
      <c r="AP18" s="9">
        <v>0.17458846513140608</v>
      </c>
      <c r="AQ18" s="9">
        <v>0.17461497958711214</v>
      </c>
      <c r="AR18" s="9">
        <v>1.8265555232666571E-6</v>
      </c>
      <c r="AS18" s="6">
        <v>3</v>
      </c>
      <c r="AT18" s="6">
        <v>4</v>
      </c>
      <c r="AU18" s="6">
        <v>0.72358663131569545</v>
      </c>
      <c r="AV18" s="20">
        <v>0.72350733131569545</v>
      </c>
      <c r="AW18" s="15">
        <v>11</v>
      </c>
      <c r="AX18" s="9">
        <v>0.6</v>
      </c>
      <c r="AY18" s="9">
        <v>3.0491624061962575E-5</v>
      </c>
      <c r="AZ18" s="9">
        <v>0.17458448796305018</v>
      </c>
      <c r="BA18" s="9">
        <v>0.17461497958711214</v>
      </c>
      <c r="BB18" s="9">
        <v>2.1005388517566554E-6</v>
      </c>
      <c r="BC18" s="6">
        <v>3</v>
      </c>
      <c r="BD18" s="6">
        <v>4</v>
      </c>
      <c r="BE18" s="6">
        <v>0.72358663131569545</v>
      </c>
      <c r="BF18" s="20">
        <v>0.72351573131569547</v>
      </c>
      <c r="BG18" s="15">
        <v>11</v>
      </c>
      <c r="BH18" s="9">
        <v>0.6</v>
      </c>
      <c r="BI18" s="9">
        <v>2.7619224693806683E-5</v>
      </c>
      <c r="BJ18" s="9">
        <v>0.17458736036241831</v>
      </c>
      <c r="BK18" s="9">
        <v>0.17461497958711211</v>
      </c>
      <c r="BL18" s="9">
        <v>1.9026620034027681E-6</v>
      </c>
      <c r="BM18" s="6">
        <v>3</v>
      </c>
      <c r="BN18" s="6">
        <v>4</v>
      </c>
      <c r="BO18" s="6">
        <v>0.72358663131569545</v>
      </c>
      <c r="BP18" s="20">
        <v>0.72352253131569544</v>
      </c>
      <c r="BQ18" s="15">
        <v>11</v>
      </c>
      <c r="BR18" s="9">
        <v>0.6</v>
      </c>
      <c r="BS18" s="9">
        <v>2.5188732920751691E-5</v>
      </c>
      <c r="BT18" s="9">
        <v>0.17458979085419138</v>
      </c>
      <c r="BU18" s="9">
        <v>0.17461497958711214</v>
      </c>
      <c r="BV18" s="9">
        <v>1.7352277471033239E-6</v>
      </c>
      <c r="BW18" s="6">
        <v>3</v>
      </c>
      <c r="BX18" s="6">
        <v>4</v>
      </c>
      <c r="BY18" s="6">
        <v>0.72358663131569545</v>
      </c>
      <c r="BZ18" s="20">
        <v>0.72352553131569541</v>
      </c>
      <c r="CA18" s="15">
        <v>11</v>
      </c>
      <c r="CB18" s="9">
        <v>0.6</v>
      </c>
      <c r="CC18" s="9">
        <v>2.4194440831774654E-5</v>
      </c>
      <c r="CD18" s="9">
        <v>0.17459078514628035</v>
      </c>
      <c r="CE18" s="9">
        <v>0.17461497958711211</v>
      </c>
      <c r="CF18" s="9">
        <v>1.666731914980825E-6</v>
      </c>
      <c r="CG18" s="6">
        <v>3</v>
      </c>
      <c r="CH18" s="6">
        <v>4</v>
      </c>
      <c r="CI18" s="6">
        <v>0.72358663131569545</v>
      </c>
      <c r="CJ18" s="20">
        <v>0.7235152313156954</v>
      </c>
      <c r="CK18" s="15">
        <v>11</v>
      </c>
      <c r="CL18" s="9">
        <v>0.6</v>
      </c>
      <c r="CM18" s="9">
        <v>2.8171609187682814E-5</v>
      </c>
      <c r="CN18" s="9">
        <v>0.17458680797792442</v>
      </c>
      <c r="CO18" s="9">
        <v>0.17461497958711211</v>
      </c>
      <c r="CP18" s="9">
        <v>1.9407152434708231E-6</v>
      </c>
      <c r="CQ18" s="6">
        <v>3</v>
      </c>
      <c r="CR18" s="6">
        <v>4</v>
      </c>
      <c r="CS18" s="6">
        <v>0.72358663131569545</v>
      </c>
      <c r="CT18" s="20">
        <v>0.72353313131569541</v>
      </c>
      <c r="CU18" s="15">
        <v>11</v>
      </c>
      <c r="CV18" s="9">
        <v>0.6</v>
      </c>
      <c r="CW18" s="9">
        <v>2.1211564564843531E-5</v>
      </c>
      <c r="CX18" s="9">
        <v>0.17459376802254728</v>
      </c>
      <c r="CY18" s="9">
        <v>0.17461497958711211</v>
      </c>
      <c r="CZ18" s="9">
        <v>1.4612444186133258E-6</v>
      </c>
      <c r="DA18" s="6">
        <v>3</v>
      </c>
      <c r="DB18" s="6">
        <v>4</v>
      </c>
      <c r="DC18" s="6">
        <v>0.72358663131569545</v>
      </c>
      <c r="DD18" s="20">
        <v>0.72353243131569545</v>
      </c>
      <c r="DE18" s="15">
        <v>11</v>
      </c>
      <c r="DF18" s="9">
        <v>0.6</v>
      </c>
      <c r="DG18" s="9">
        <v>2.1322041463618756E-5</v>
      </c>
      <c r="DH18" s="9">
        <v>0.17459365754564851</v>
      </c>
      <c r="DI18" s="9">
        <v>0.17461497958711214</v>
      </c>
      <c r="DJ18" s="9">
        <v>1.4688550666269366E-6</v>
      </c>
      <c r="DK18" s="6">
        <v>3</v>
      </c>
      <c r="DL18" s="6">
        <v>4</v>
      </c>
      <c r="DM18" s="6">
        <v>0.72358663131569545</v>
      </c>
      <c r="DN18" s="20">
        <v>0.72346193131569547</v>
      </c>
      <c r="DO18" s="15">
        <v>11</v>
      </c>
      <c r="DP18" s="9">
        <v>0.6</v>
      </c>
      <c r="DQ18" s="9">
        <v>4.7063158878246584E-5</v>
      </c>
      <c r="DR18" s="9">
        <v>0.17456791642823388</v>
      </c>
      <c r="DS18" s="9">
        <v>0.17461497958711214</v>
      </c>
      <c r="DT18" s="9">
        <v>3.2421360537983163E-6</v>
      </c>
      <c r="DU18" s="6">
        <v>3</v>
      </c>
      <c r="DV18" s="6">
        <v>4</v>
      </c>
      <c r="DW18" s="6">
        <v>0.72358663131569545</v>
      </c>
      <c r="DX18" s="20">
        <v>0.72351033131569542</v>
      </c>
      <c r="DY18" s="15">
        <v>11</v>
      </c>
      <c r="DZ18" s="9">
        <v>0.6</v>
      </c>
      <c r="EA18" s="9">
        <v>2.9276378175435082E-5</v>
      </c>
      <c r="EB18" s="9">
        <v>0.17458570320893668</v>
      </c>
      <c r="EC18" s="9">
        <v>0.17461497958711211</v>
      </c>
      <c r="ED18" s="9">
        <v>2.0168217236069343E-6</v>
      </c>
      <c r="EE18" s="6">
        <v>3</v>
      </c>
      <c r="EF18" s="6">
        <v>4</v>
      </c>
      <c r="EG18" s="6">
        <v>0.72358663131569545</v>
      </c>
      <c r="EH18" s="20">
        <v>0.7235097313156954</v>
      </c>
      <c r="EI18" s="15">
        <v>11</v>
      </c>
      <c r="EJ18" s="9">
        <v>0.6</v>
      </c>
      <c r="EK18" s="9">
        <v>3.0712577859513027E-5</v>
      </c>
      <c r="EL18" s="9">
        <v>0.17458426700925261</v>
      </c>
      <c r="EM18" s="9">
        <v>0.17461497958711214</v>
      </c>
      <c r="EN18" s="9">
        <v>2.1157601477838774E-6</v>
      </c>
      <c r="EO18" s="6">
        <v>3</v>
      </c>
      <c r="EP18" s="6">
        <v>4</v>
      </c>
      <c r="EQ18" s="6">
        <v>0.72358663131569545</v>
      </c>
      <c r="ER18" s="20">
        <v>0.72347653131569545</v>
      </c>
      <c r="ES18" s="15">
        <v>11</v>
      </c>
      <c r="ET18" s="9">
        <v>0.6</v>
      </c>
      <c r="EU18" s="9">
        <v>4.3196467421113653E-5</v>
      </c>
      <c r="EV18" s="9">
        <v>0.17457178311969102</v>
      </c>
      <c r="EW18" s="9">
        <v>0.17461497958711214</v>
      </c>
      <c r="EX18" s="9">
        <v>2.9757633733219292E-6</v>
      </c>
      <c r="EY18" s="6">
        <v>3</v>
      </c>
      <c r="EZ18" s="6">
        <v>4</v>
      </c>
      <c r="FA18" s="6">
        <v>0.72358663131569545</v>
      </c>
      <c r="FB18" s="20">
        <v>0.72349803131569546</v>
      </c>
      <c r="FC18" s="15">
        <v>11</v>
      </c>
      <c r="FD18" s="9">
        <v>0.6</v>
      </c>
      <c r="FE18" s="9">
        <v>3.4358315519095509E-5</v>
      </c>
      <c r="FF18" s="9">
        <v>0.17458062127159302</v>
      </c>
      <c r="FG18" s="9">
        <v>0.17461497958711211</v>
      </c>
      <c r="FH18" s="9">
        <v>2.366911532233043E-6</v>
      </c>
      <c r="FI18" s="6">
        <v>3</v>
      </c>
      <c r="FJ18" s="6">
        <v>4</v>
      </c>
      <c r="FK18" s="6">
        <v>0.72358663131569545</v>
      </c>
      <c r="FL18" s="20">
        <v>0.72353003131569549</v>
      </c>
      <c r="FM18" s="15">
        <v>11</v>
      </c>
      <c r="FN18" s="9">
        <v>0.6</v>
      </c>
      <c r="FO18" s="9">
        <v>2.1653472159944437E-5</v>
      </c>
      <c r="FP18" s="9">
        <v>0.17459332611495218</v>
      </c>
      <c r="FQ18" s="9">
        <v>0.17461497958711211</v>
      </c>
      <c r="FR18" s="9">
        <v>1.49168701066777E-6</v>
      </c>
      <c r="FS18" s="6">
        <v>3</v>
      </c>
      <c r="FT18" s="6">
        <v>4</v>
      </c>
      <c r="FU18" s="6">
        <v>0.72358663131569545</v>
      </c>
      <c r="FV18" s="20">
        <v>0.72348903131569542</v>
      </c>
      <c r="FW18" s="15">
        <v>11</v>
      </c>
      <c r="FX18" s="9">
        <v>0.6</v>
      </c>
      <c r="FY18" s="9">
        <v>3.5021176911746871E-5</v>
      </c>
      <c r="FZ18" s="9">
        <v>0.17457995841020038</v>
      </c>
      <c r="GA18" s="9">
        <v>0.17461497958711214</v>
      </c>
      <c r="GB18" s="9">
        <v>2.4125754203147094E-6</v>
      </c>
      <c r="GC18" s="6">
        <v>3</v>
      </c>
      <c r="GD18" s="6">
        <v>4</v>
      </c>
      <c r="GE18" s="6">
        <v>0.72358663131569545</v>
      </c>
      <c r="GF18" s="20">
        <v>0.72353523131569542</v>
      </c>
      <c r="GG18" s="15">
        <v>11</v>
      </c>
      <c r="GH18" s="9">
        <v>0.6</v>
      </c>
      <c r="GI18" s="9">
        <v>1.8228688297912408E-5</v>
      </c>
      <c r="GJ18" s="9">
        <v>0.17459675089881421</v>
      </c>
      <c r="GK18" s="9">
        <v>0.17461497958711211</v>
      </c>
      <c r="GL18" s="9">
        <v>1.2557569222458269E-6</v>
      </c>
      <c r="GM18" s="6">
        <v>3</v>
      </c>
      <c r="GN18" s="6">
        <v>4</v>
      </c>
      <c r="GO18" s="6">
        <v>0.72358663131569545</v>
      </c>
      <c r="GP18" s="20">
        <v>0.7235289313156954</v>
      </c>
      <c r="GQ18" s="15">
        <v>11</v>
      </c>
      <c r="GR18" s="9">
        <v>0.6</v>
      </c>
      <c r="GS18" s="9">
        <v>1.9112503488114224E-5</v>
      </c>
      <c r="GT18" s="9">
        <v>0.17459586708362401</v>
      </c>
      <c r="GU18" s="9">
        <v>0.17461497958711214</v>
      </c>
      <c r="GV18" s="9">
        <v>1.3166421063547152E-6</v>
      </c>
      <c r="GW18" s="6">
        <v>3</v>
      </c>
      <c r="GX18" s="6">
        <v>4</v>
      </c>
      <c r="GY18" s="6">
        <v>0.72358663131569545</v>
      </c>
      <c r="GZ18" s="20">
        <v>0.72351483131569549</v>
      </c>
      <c r="HA18" s="15">
        <v>11</v>
      </c>
      <c r="HB18" s="9">
        <v>0.6</v>
      </c>
      <c r="HC18" s="9">
        <v>2.2095379755045347E-5</v>
      </c>
      <c r="HD18" s="9">
        <v>0.17459288420735708</v>
      </c>
      <c r="HE18" s="9">
        <v>0.17461497958711211</v>
      </c>
      <c r="HF18" s="9">
        <v>1.5221296027222146E-6</v>
      </c>
      <c r="HG18" s="6">
        <v>3</v>
      </c>
      <c r="HH18" s="6">
        <v>4</v>
      </c>
      <c r="HI18" s="6">
        <v>0.72358663131569545</v>
      </c>
      <c r="HJ18" s="20">
        <v>0.72354723131569543</v>
      </c>
      <c r="HK18" s="15">
        <v>11</v>
      </c>
      <c r="HL18" s="9">
        <v>0.6</v>
      </c>
      <c r="HM18" s="9">
        <v>1.1600074371398807E-5</v>
      </c>
      <c r="HN18" s="9">
        <v>0.17460337951274071</v>
      </c>
      <c r="HO18" s="9">
        <v>0.17461497958711211</v>
      </c>
      <c r="HP18" s="9">
        <v>7.991180414291626E-7</v>
      </c>
      <c r="HQ18" s="6">
        <v>3</v>
      </c>
      <c r="HR18" s="6">
        <v>4</v>
      </c>
      <c r="HS18" s="6">
        <v>0.72358663131569545</v>
      </c>
      <c r="HT18" s="20">
        <v>0.72354873131569541</v>
      </c>
      <c r="HU18" s="15">
        <v>11</v>
      </c>
      <c r="HV18" s="9">
        <v>0.6</v>
      </c>
      <c r="HW18" s="9">
        <v>1.0053397788545633E-5</v>
      </c>
      <c r="HX18" s="9">
        <v>0.17460492618932355</v>
      </c>
      <c r="HY18" s="9">
        <v>0.17461497958711208</v>
      </c>
      <c r="HZ18" s="9">
        <v>6.9256896923860784E-7</v>
      </c>
      <c r="IA18" s="6">
        <v>3</v>
      </c>
      <c r="IB18" s="6">
        <v>4</v>
      </c>
      <c r="IC18" s="6">
        <v>0.72358663131569545</v>
      </c>
      <c r="ID18" s="20">
        <v>0.7235694313156954</v>
      </c>
      <c r="IE18" s="15">
        <v>11</v>
      </c>
      <c r="IF18" s="9">
        <v>0.6</v>
      </c>
      <c r="IG18" s="9">
        <v>4.4190759510090686E-6</v>
      </c>
      <c r="IH18" s="9">
        <v>0.17461056051116111</v>
      </c>
      <c r="II18" s="9">
        <v>0.17461497958711211</v>
      </c>
      <c r="IJ18" s="9">
        <v>3.0442592054444287E-7</v>
      </c>
      <c r="IK18" s="6">
        <v>3</v>
      </c>
      <c r="IL18" s="6">
        <v>4</v>
      </c>
      <c r="IM18" s="6">
        <v>0.72358663131569545</v>
      </c>
      <c r="IN18" s="20">
        <v>0.72357693131569545</v>
      </c>
      <c r="IO18" s="15">
        <v>11</v>
      </c>
      <c r="IP18" s="9">
        <v>0.6</v>
      </c>
      <c r="IQ18" s="9">
        <v>2.4304917730549881E-6</v>
      </c>
      <c r="IR18" s="9">
        <v>0.17461254909533905</v>
      </c>
      <c r="IS18" s="9">
        <v>0.17461497958711211</v>
      </c>
      <c r="IT18" s="9">
        <v>1.6743425629944361E-7</v>
      </c>
      <c r="IU18" s="6">
        <v>3</v>
      </c>
      <c r="IV18" s="6">
        <v>4</v>
      </c>
      <c r="IW18" s="6">
        <v>0.72358663131569545</v>
      </c>
      <c r="IX18" s="20">
        <v>0.72357333131569546</v>
      </c>
      <c r="IY18" s="15">
        <v>11</v>
      </c>
      <c r="IZ18" s="9">
        <v>0.6</v>
      </c>
      <c r="JA18" s="9">
        <v>3.203830064481575E-6</v>
      </c>
      <c r="JB18" s="9">
        <v>0.17461177575704764</v>
      </c>
      <c r="JC18" s="9">
        <v>0.17461497958711211</v>
      </c>
      <c r="JD18" s="9">
        <v>2.2070879239472109E-7</v>
      </c>
      <c r="JE18" s="6">
        <v>3</v>
      </c>
      <c r="JF18" s="6">
        <v>4</v>
      </c>
      <c r="JG18" s="6">
        <v>0.72358663131569545</v>
      </c>
      <c r="JH18" s="20">
        <v>0.7235709313156955</v>
      </c>
      <c r="JI18" s="15">
        <v>11</v>
      </c>
      <c r="JJ18" s="9">
        <v>0.6</v>
      </c>
      <c r="JK18" s="9">
        <v>3.6457376595824821E-6</v>
      </c>
      <c r="JL18" s="9">
        <v>0.17461133384945252</v>
      </c>
      <c r="JM18" s="9">
        <v>0.17461497958711208</v>
      </c>
      <c r="JN18" s="9">
        <v>2.5115138444916544E-7</v>
      </c>
      <c r="JO18" s="6">
        <v>3</v>
      </c>
      <c r="JP18" s="6">
        <v>4</v>
      </c>
      <c r="JQ18" s="6">
        <v>0.72358663131569545</v>
      </c>
      <c r="JR18" s="20">
        <v>0.72357613131569543</v>
      </c>
      <c r="JS18" s="15">
        <v>11</v>
      </c>
      <c r="JT18" s="9">
        <v>0.6</v>
      </c>
      <c r="JU18" s="9">
        <v>2.4304917730549881E-6</v>
      </c>
      <c r="JV18" s="9">
        <v>0.17461254909533905</v>
      </c>
      <c r="JW18" s="9">
        <v>0.17461497958711211</v>
      </c>
      <c r="JX18" s="9">
        <v>1.6743425629944361E-7</v>
      </c>
      <c r="JY18" s="6">
        <v>3</v>
      </c>
      <c r="JZ18" s="6">
        <v>4</v>
      </c>
      <c r="KA18" s="6">
        <v>0.72358663131569545</v>
      </c>
      <c r="KB18" s="20">
        <v>0.7235694313156954</v>
      </c>
      <c r="KC18" s="15">
        <v>11</v>
      </c>
      <c r="KD18" s="9">
        <v>0.6</v>
      </c>
      <c r="KE18" s="9">
        <v>3.7562145583577086E-6</v>
      </c>
      <c r="KF18" s="9">
        <v>0.17461122337255378</v>
      </c>
      <c r="KG18" s="9">
        <v>0.17461497958711214</v>
      </c>
      <c r="KH18" s="9">
        <v>2.5876203246277638E-7</v>
      </c>
      <c r="KI18" s="6">
        <v>3</v>
      </c>
      <c r="KJ18" s="6">
        <v>4</v>
      </c>
      <c r="KK18" s="6">
        <v>0.72358663131569545</v>
      </c>
      <c r="KL18" s="20">
        <v>0.72357933131569541</v>
      </c>
      <c r="KM18" s="15">
        <v>11</v>
      </c>
      <c r="KN18" s="9">
        <v>0.6</v>
      </c>
      <c r="KO18" s="9">
        <v>1.6571534816284009E-6</v>
      </c>
      <c r="KP18" s="9">
        <v>0.17461332243363051</v>
      </c>
      <c r="KQ18" s="9">
        <v>0.17461497958711214</v>
      </c>
      <c r="KR18" s="9">
        <v>1.1415972020416607E-7</v>
      </c>
      <c r="KS18" s="6">
        <v>3</v>
      </c>
      <c r="KT18" s="6">
        <v>4</v>
      </c>
      <c r="KU18" s="6">
        <v>0.72358663131569545</v>
      </c>
      <c r="KV18" s="20">
        <v>0.72358043131569549</v>
      </c>
      <c r="KW18" s="15">
        <v>11</v>
      </c>
      <c r="KX18" s="9">
        <v>0.6</v>
      </c>
      <c r="KY18" s="9">
        <v>1.3257227853027207E-6</v>
      </c>
      <c r="KZ18" s="9">
        <v>0.17461365386432681</v>
      </c>
      <c r="LA18" s="9">
        <v>0.17461497958711211</v>
      </c>
      <c r="LB18" s="9">
        <v>9.1327776163332864E-8</v>
      </c>
      <c r="LC18" s="6">
        <v>3</v>
      </c>
    </row>
    <row r="19" spans="1:315">
      <c r="A19" s="6">
        <v>12</v>
      </c>
      <c r="B19">
        <v>1.1697927256639011E-2</v>
      </c>
      <c r="C19">
        <f>1-Table468[[#This Row],[qx (tau)]]</f>
        <v>0.98830207274336102</v>
      </c>
      <c r="D19" s="6"/>
      <c r="E19" s="6">
        <v>5</v>
      </c>
      <c r="F19" s="6">
        <f t="shared" si="8"/>
        <v>1</v>
      </c>
      <c r="G19" s="20">
        <f>F19-VLOOKUP($G$13,'qx Malaria'!$B$32:$I$61,(1+cambodia!E19),FALSE)</f>
        <v>0.99999499999999997</v>
      </c>
      <c r="H19" s="15">
        <f t="shared" si="4"/>
        <v>12</v>
      </c>
      <c r="I19" s="9">
        <f t="shared" si="7"/>
        <v>0.7</v>
      </c>
      <c r="J19" s="9" cm="1">
        <f t="array" ref="J19">VLOOKUP($G$13,'qx Malaria'!$B$32:$I$61,(N19),FALSE)/(1-cambodia!I19*INDEX($E$6:$G$11,N19,2))</f>
        <v>1.349283292765061E-6</v>
      </c>
      <c r="K19" s="9">
        <f t="shared" si="6"/>
        <v>0.17771685638939888</v>
      </c>
      <c r="L19" s="9">
        <f t="shared" si="2"/>
        <v>0.17771820567269164</v>
      </c>
      <c r="M19" s="9">
        <f>(J19*Table468[[#This Row],[qx (tau)]])/L19</f>
        <v>8.881373603576394E-8</v>
      </c>
      <c r="N19" s="6">
        <f t="shared" si="3"/>
        <v>3</v>
      </c>
      <c r="P19" s="6">
        <v>5</v>
      </c>
      <c r="Q19" s="6">
        <v>1</v>
      </c>
      <c r="R19" s="20">
        <v>0.99992890000000001</v>
      </c>
      <c r="S19" s="15">
        <v>12</v>
      </c>
      <c r="T19" s="9">
        <v>0.7</v>
      </c>
      <c r="U19" s="9">
        <v>3.7217730825436267E-5</v>
      </c>
      <c r="V19" s="9">
        <v>0.17768098794186621</v>
      </c>
      <c r="W19" s="9">
        <v>0.17771820567269164</v>
      </c>
      <c r="X19" s="9">
        <v>2.4497788856531554E-6</v>
      </c>
      <c r="Y19" s="6">
        <v>3</v>
      </c>
      <c r="Z19" s="6">
        <v>5</v>
      </c>
      <c r="AA19" s="6">
        <v>1</v>
      </c>
      <c r="AB19" s="20">
        <v>0.99993929999999998</v>
      </c>
      <c r="AC19" s="15">
        <v>12</v>
      </c>
      <c r="AD19" s="9">
        <v>0.7</v>
      </c>
      <c r="AE19" s="9">
        <v>2.9796672715228429E-5</v>
      </c>
      <c r="AF19" s="9">
        <v>0.1776884089999764</v>
      </c>
      <c r="AG19" s="9">
        <v>0.17771820567269161</v>
      </c>
      <c r="AH19" s="9">
        <v>1.9613033374564537E-6</v>
      </c>
      <c r="AI19" s="6">
        <v>3</v>
      </c>
      <c r="AJ19" s="6">
        <v>5</v>
      </c>
      <c r="AK19" s="6">
        <v>1</v>
      </c>
      <c r="AL19" s="20">
        <v>0.9999458</v>
      </c>
      <c r="AM19" s="15">
        <v>12</v>
      </c>
      <c r="AN19" s="9">
        <v>0.7</v>
      </c>
      <c r="AO19" s="9">
        <v>2.6985665855301221E-5</v>
      </c>
      <c r="AP19" s="9">
        <v>0.17769122000683635</v>
      </c>
      <c r="AQ19" s="9">
        <v>0.17771820567269164</v>
      </c>
      <c r="AR19" s="9">
        <v>1.7762747207152787E-6</v>
      </c>
      <c r="AS19" s="6">
        <v>3</v>
      </c>
      <c r="AT19" s="6">
        <v>5</v>
      </c>
      <c r="AU19" s="6">
        <v>1</v>
      </c>
      <c r="AV19" s="20">
        <v>0.99993869999999996</v>
      </c>
      <c r="AW19" s="15">
        <v>12</v>
      </c>
      <c r="AX19" s="9">
        <v>0.7</v>
      </c>
      <c r="AY19" s="9">
        <v>3.1033515733596399E-5</v>
      </c>
      <c r="AZ19" s="9">
        <v>0.17768717215695806</v>
      </c>
      <c r="BA19" s="9">
        <v>0.17771820567269167</v>
      </c>
      <c r="BB19" s="9">
        <v>2.0427159288225699E-6</v>
      </c>
      <c r="BC19" s="6">
        <v>3</v>
      </c>
      <c r="BD19" s="6">
        <v>5</v>
      </c>
      <c r="BE19" s="6">
        <v>1</v>
      </c>
      <c r="BF19" s="20">
        <v>0.99994559999999999</v>
      </c>
      <c r="BG19" s="15">
        <v>12</v>
      </c>
      <c r="BH19" s="9">
        <v>0.7</v>
      </c>
      <c r="BI19" s="9">
        <v>2.8110068599272107E-5</v>
      </c>
      <c r="BJ19" s="9">
        <v>0.17769009560409238</v>
      </c>
      <c r="BK19" s="9">
        <v>0.17771820567269164</v>
      </c>
      <c r="BL19" s="9">
        <v>1.8502861674117489E-6</v>
      </c>
      <c r="BM19" s="6">
        <v>3</v>
      </c>
      <c r="BN19" s="6">
        <v>5</v>
      </c>
      <c r="BO19" s="6">
        <v>1</v>
      </c>
      <c r="BP19" s="20">
        <v>0.99995109999999998</v>
      </c>
      <c r="BQ19" s="15">
        <v>12</v>
      </c>
      <c r="BR19" s="9">
        <v>0.7</v>
      </c>
      <c r="BS19" s="9">
        <v>2.5636382562536157E-5</v>
      </c>
      <c r="BT19" s="9">
        <v>0.17769256929012911</v>
      </c>
      <c r="BU19" s="9">
        <v>0.17771820567269164</v>
      </c>
      <c r="BV19" s="9">
        <v>1.6874609846795149E-6</v>
      </c>
      <c r="BW19" s="6">
        <v>3</v>
      </c>
      <c r="BX19" s="6">
        <v>5</v>
      </c>
      <c r="BY19" s="6">
        <v>1</v>
      </c>
      <c r="BZ19" s="20">
        <v>0.99995350000000005</v>
      </c>
      <c r="CA19" s="15">
        <v>12</v>
      </c>
      <c r="CB19" s="9">
        <v>0.7</v>
      </c>
      <c r="CC19" s="9">
        <v>2.4624420092962363E-5</v>
      </c>
      <c r="CD19" s="9">
        <v>0.17769358125259868</v>
      </c>
      <c r="CE19" s="9">
        <v>0.17771820567269164</v>
      </c>
      <c r="CF19" s="9">
        <v>1.6208506826526919E-6</v>
      </c>
      <c r="CG19" s="6">
        <v>3</v>
      </c>
      <c r="CH19" s="6">
        <v>5</v>
      </c>
      <c r="CI19" s="6">
        <v>1</v>
      </c>
      <c r="CJ19" s="20">
        <v>0.99994590000000005</v>
      </c>
      <c r="CK19" s="15">
        <v>12</v>
      </c>
      <c r="CL19" s="9">
        <v>0.7</v>
      </c>
      <c r="CM19" s="9">
        <v>2.8672269971257544E-5</v>
      </c>
      <c r="CN19" s="9">
        <v>0.17768953340272037</v>
      </c>
      <c r="CO19" s="9">
        <v>0.17771820567269161</v>
      </c>
      <c r="CP19" s="9">
        <v>1.8872918907599839E-6</v>
      </c>
      <c r="CQ19" s="6">
        <v>3</v>
      </c>
      <c r="CR19" s="6">
        <v>5</v>
      </c>
      <c r="CS19" s="6">
        <v>1</v>
      </c>
      <c r="CT19" s="20">
        <v>0.99995970000000001</v>
      </c>
      <c r="CU19" s="15">
        <v>12</v>
      </c>
      <c r="CV19" s="9">
        <v>0.7</v>
      </c>
      <c r="CW19" s="9">
        <v>2.1588532684240976E-5</v>
      </c>
      <c r="CX19" s="9">
        <v>0.1776966171400074</v>
      </c>
      <c r="CY19" s="9">
        <v>0.17771820567269164</v>
      </c>
      <c r="CZ19" s="9">
        <v>1.421019776572223E-6</v>
      </c>
      <c r="DA19" s="6">
        <v>3</v>
      </c>
      <c r="DB19" s="6">
        <v>5</v>
      </c>
      <c r="DC19" s="6">
        <v>1</v>
      </c>
      <c r="DD19" s="20">
        <v>0.99995940000000005</v>
      </c>
      <c r="DE19" s="15">
        <v>12</v>
      </c>
      <c r="DF19" s="9">
        <v>0.7</v>
      </c>
      <c r="DG19" s="9">
        <v>2.170097295863806E-5</v>
      </c>
      <c r="DH19" s="9">
        <v>0.177696504699733</v>
      </c>
      <c r="DI19" s="9">
        <v>0.17771820567269164</v>
      </c>
      <c r="DJ19" s="9">
        <v>1.42842092124187E-6</v>
      </c>
      <c r="DK19" s="6">
        <v>3</v>
      </c>
      <c r="DL19" s="6">
        <v>5</v>
      </c>
      <c r="DM19" s="6">
        <v>1</v>
      </c>
      <c r="DN19" s="20">
        <v>0.99992210000000004</v>
      </c>
      <c r="DO19" s="15">
        <v>12</v>
      </c>
      <c r="DP19" s="9">
        <v>0.7</v>
      </c>
      <c r="DQ19" s="9">
        <v>4.7899556893159662E-5</v>
      </c>
      <c r="DR19" s="9">
        <v>0.17767030611579848</v>
      </c>
      <c r="DS19" s="9">
        <v>0.17771820567269164</v>
      </c>
      <c r="DT19" s="9">
        <v>3.1528876292696197E-6</v>
      </c>
      <c r="DU19" s="6">
        <v>3</v>
      </c>
      <c r="DV19" s="6">
        <v>5</v>
      </c>
      <c r="DW19" s="6">
        <v>1</v>
      </c>
      <c r="DX19" s="20">
        <v>0.9999422</v>
      </c>
      <c r="DY19" s="15">
        <v>12</v>
      </c>
      <c r="DZ19" s="9">
        <v>0.7</v>
      </c>
      <c r="EA19" s="9">
        <v>2.9796672715228429E-5</v>
      </c>
      <c r="EB19" s="9">
        <v>0.1776884089999764</v>
      </c>
      <c r="EC19" s="9">
        <v>0.17771820567269161</v>
      </c>
      <c r="ED19" s="9">
        <v>1.9613033374564537E-6</v>
      </c>
      <c r="EE19" s="6">
        <v>3</v>
      </c>
      <c r="EF19" s="6">
        <v>5</v>
      </c>
      <c r="EG19" s="6">
        <v>1</v>
      </c>
      <c r="EH19" s="20">
        <v>0.99995069999999997</v>
      </c>
      <c r="EI19" s="15">
        <v>12</v>
      </c>
      <c r="EJ19" s="9">
        <v>0.7</v>
      </c>
      <c r="EK19" s="9">
        <v>3.1258396282390574E-5</v>
      </c>
      <c r="EL19" s="9">
        <v>0.17768694727640927</v>
      </c>
      <c r="EM19" s="9">
        <v>0.17771820567269167</v>
      </c>
      <c r="EN19" s="9">
        <v>2.0575182181618642E-6</v>
      </c>
      <c r="EO19" s="6">
        <v>3</v>
      </c>
      <c r="EP19" s="6">
        <v>5</v>
      </c>
      <c r="EQ19" s="6">
        <v>1</v>
      </c>
      <c r="ER19" s="20">
        <v>0.99991459999999999</v>
      </c>
      <c r="ES19" s="15">
        <v>12</v>
      </c>
      <c r="ET19" s="9">
        <v>0.7</v>
      </c>
      <c r="EU19" s="9">
        <v>4.3964147289261572E-5</v>
      </c>
      <c r="EV19" s="9">
        <v>0.1776742415254024</v>
      </c>
      <c r="EW19" s="9">
        <v>0.17771820567269167</v>
      </c>
      <c r="EX19" s="9">
        <v>2.8938475658319746E-6</v>
      </c>
      <c r="EY19" s="6">
        <v>3</v>
      </c>
      <c r="EZ19" s="6">
        <v>5</v>
      </c>
      <c r="FA19" s="6">
        <v>1</v>
      </c>
      <c r="FB19" s="20">
        <v>0.99993080000000001</v>
      </c>
      <c r="FC19" s="15">
        <v>12</v>
      </c>
      <c r="FD19" s="9">
        <v>0.7</v>
      </c>
      <c r="FE19" s="9">
        <v>3.4968925337494496E-5</v>
      </c>
      <c r="FF19" s="9">
        <v>0.17768323674735415</v>
      </c>
      <c r="FG19" s="9">
        <v>0.17771820567269164</v>
      </c>
      <c r="FH19" s="9">
        <v>2.3017559922602155E-6</v>
      </c>
      <c r="FI19" s="6">
        <v>3</v>
      </c>
      <c r="FJ19" s="6">
        <v>5</v>
      </c>
      <c r="FK19" s="6">
        <v>1</v>
      </c>
      <c r="FL19" s="20">
        <v>0.99995540000000005</v>
      </c>
      <c r="FM19" s="15">
        <v>12</v>
      </c>
      <c r="FN19" s="9">
        <v>0.7</v>
      </c>
      <c r="FO19" s="9">
        <v>2.2038293781829326E-5</v>
      </c>
      <c r="FP19" s="9">
        <v>0.17769616737890981</v>
      </c>
      <c r="FQ19" s="9">
        <v>0.17771820567269164</v>
      </c>
      <c r="FR19" s="9">
        <v>1.4506243552508108E-6</v>
      </c>
      <c r="FS19" s="6">
        <v>3</v>
      </c>
      <c r="FT19" s="6">
        <v>5</v>
      </c>
      <c r="FU19" s="6">
        <v>1</v>
      </c>
      <c r="FV19" s="20">
        <v>0.99993589999999999</v>
      </c>
      <c r="FW19" s="15">
        <v>12</v>
      </c>
      <c r="FX19" s="9">
        <v>0.7</v>
      </c>
      <c r="FY19" s="9">
        <v>3.5643566983877028E-5</v>
      </c>
      <c r="FZ19" s="9">
        <v>0.17768256210570776</v>
      </c>
      <c r="GA19" s="9">
        <v>0.17771820567269164</v>
      </c>
      <c r="GB19" s="9">
        <v>2.3461628602780975E-6</v>
      </c>
      <c r="GC19" s="6">
        <v>3</v>
      </c>
      <c r="GD19" s="6">
        <v>5</v>
      </c>
      <c r="GE19" s="6">
        <v>1</v>
      </c>
      <c r="GF19" s="20">
        <v>0.99995909999999999</v>
      </c>
      <c r="GG19" s="15">
        <v>12</v>
      </c>
      <c r="GH19" s="9">
        <v>0.7</v>
      </c>
      <c r="GI19" s="9">
        <v>1.8552645275519586E-5</v>
      </c>
      <c r="GJ19" s="9">
        <v>0.17769965302741611</v>
      </c>
      <c r="GK19" s="9">
        <v>0.17771820567269164</v>
      </c>
      <c r="GL19" s="9">
        <v>1.221188870491754E-6</v>
      </c>
      <c r="GM19" s="6">
        <v>3</v>
      </c>
      <c r="GN19" s="6">
        <v>5</v>
      </c>
      <c r="GO19" s="6">
        <v>1</v>
      </c>
      <c r="GP19" s="20">
        <v>0.99996209999999996</v>
      </c>
      <c r="GQ19" s="15">
        <v>12</v>
      </c>
      <c r="GR19" s="9">
        <v>0.7</v>
      </c>
      <c r="GS19" s="9">
        <v>1.9452167470696296E-5</v>
      </c>
      <c r="GT19" s="9">
        <v>0.17769875350522096</v>
      </c>
      <c r="GU19" s="9">
        <v>0.17771820567269167</v>
      </c>
      <c r="GV19" s="9">
        <v>1.2803980278489301E-6</v>
      </c>
      <c r="GW19" s="6">
        <v>3</v>
      </c>
      <c r="GX19" s="6">
        <v>5</v>
      </c>
      <c r="GY19" s="6">
        <v>1</v>
      </c>
      <c r="GZ19" s="20">
        <v>0.99995290000000003</v>
      </c>
      <c r="HA19" s="15">
        <v>12</v>
      </c>
      <c r="HB19" s="9">
        <v>0.7</v>
      </c>
      <c r="HC19" s="9">
        <v>2.2488054879417683E-5</v>
      </c>
      <c r="HD19" s="9">
        <v>0.17769571761781225</v>
      </c>
      <c r="HE19" s="9">
        <v>0.17771820567269167</v>
      </c>
      <c r="HF19" s="9">
        <v>1.4802289339293989E-6</v>
      </c>
      <c r="HG19" s="6">
        <v>3</v>
      </c>
      <c r="HH19" s="6">
        <v>5</v>
      </c>
      <c r="HI19" s="6">
        <v>1</v>
      </c>
      <c r="HJ19" s="20">
        <v>0.99997420000000004</v>
      </c>
      <c r="HK19" s="15">
        <v>12</v>
      </c>
      <c r="HL19" s="9">
        <v>0.7</v>
      </c>
      <c r="HM19" s="9">
        <v>1.1806228811694284E-5</v>
      </c>
      <c r="HN19" s="9">
        <v>0.17770639944387995</v>
      </c>
      <c r="HO19" s="9">
        <v>0.17771820567269164</v>
      </c>
      <c r="HP19" s="9">
        <v>7.7712019031293443E-7</v>
      </c>
      <c r="HQ19" s="6">
        <v>3</v>
      </c>
      <c r="HR19" s="6">
        <v>5</v>
      </c>
      <c r="HS19" s="6">
        <v>1</v>
      </c>
      <c r="HT19" s="20">
        <v>0.99997519999999995</v>
      </c>
      <c r="HU19" s="15">
        <v>12</v>
      </c>
      <c r="HV19" s="9">
        <v>0.7</v>
      </c>
      <c r="HW19" s="9">
        <v>1.0232064970135047E-5</v>
      </c>
      <c r="HX19" s="9">
        <v>0.1777079736077215</v>
      </c>
      <c r="HY19" s="9">
        <v>0.17771820567269164</v>
      </c>
      <c r="HZ19" s="9">
        <v>6.7350416493787655E-7</v>
      </c>
      <c r="IA19" s="6">
        <v>3</v>
      </c>
      <c r="IB19" s="6">
        <v>5</v>
      </c>
      <c r="IC19" s="6">
        <v>1</v>
      </c>
      <c r="ID19" s="20">
        <v>0.99998869999999995</v>
      </c>
      <c r="IE19" s="15">
        <v>12</v>
      </c>
      <c r="IF19" s="9">
        <v>0.7</v>
      </c>
      <c r="IG19" s="9">
        <v>4.4976109758835363E-6</v>
      </c>
      <c r="IH19" s="9">
        <v>0.17771370806171577</v>
      </c>
      <c r="II19" s="9">
        <v>0.17771820567269164</v>
      </c>
      <c r="IJ19" s="9">
        <v>2.9604578678587978E-7</v>
      </c>
      <c r="IK19" s="6">
        <v>3</v>
      </c>
      <c r="IL19" s="6">
        <v>5</v>
      </c>
      <c r="IM19" s="6">
        <v>1</v>
      </c>
      <c r="IN19" s="20">
        <v>0.99999360000000004</v>
      </c>
      <c r="IO19" s="15">
        <v>12</v>
      </c>
      <c r="IP19" s="9">
        <v>0.7</v>
      </c>
      <c r="IQ19" s="9">
        <v>2.4736860367359453E-6</v>
      </c>
      <c r="IR19" s="9">
        <v>0.17771573198665491</v>
      </c>
      <c r="IS19" s="9">
        <v>0.17771820567269164</v>
      </c>
      <c r="IT19" s="9">
        <v>1.6282518273223389E-7</v>
      </c>
      <c r="IU19" s="6">
        <v>3</v>
      </c>
      <c r="IV19" s="6">
        <v>5</v>
      </c>
      <c r="IW19" s="6">
        <v>1</v>
      </c>
      <c r="IX19" s="20">
        <v>0.99998929999999997</v>
      </c>
      <c r="IY19" s="15">
        <v>12</v>
      </c>
      <c r="IZ19" s="9">
        <v>0.7</v>
      </c>
      <c r="JA19" s="9">
        <v>3.2607679575155639E-6</v>
      </c>
      <c r="JB19" s="9">
        <v>0.17771494490473413</v>
      </c>
      <c r="JC19" s="9">
        <v>0.17771820567269164</v>
      </c>
      <c r="JD19" s="9">
        <v>2.1463319541976283E-7</v>
      </c>
      <c r="JE19" s="6">
        <v>3</v>
      </c>
      <c r="JF19" s="6">
        <v>5</v>
      </c>
      <c r="JG19" s="6">
        <v>1</v>
      </c>
      <c r="JH19" s="20">
        <v>0.99998969999999998</v>
      </c>
      <c r="JI19" s="15">
        <v>12</v>
      </c>
      <c r="JJ19" s="9">
        <v>0.7</v>
      </c>
      <c r="JK19" s="9">
        <v>3.7105290551039177E-6</v>
      </c>
      <c r="JL19" s="9">
        <v>0.17771449514363652</v>
      </c>
      <c r="JM19" s="9">
        <v>0.17771820567269161</v>
      </c>
      <c r="JN19" s="9">
        <v>2.4423777409835084E-7</v>
      </c>
      <c r="JO19" s="6">
        <v>3</v>
      </c>
      <c r="JP19" s="6">
        <v>5</v>
      </c>
      <c r="JQ19" s="6">
        <v>1</v>
      </c>
      <c r="JR19" s="20">
        <v>0.99999139999999997</v>
      </c>
      <c r="JS19" s="15">
        <v>12</v>
      </c>
      <c r="JT19" s="9">
        <v>0.7</v>
      </c>
      <c r="JU19" s="9">
        <v>2.4736860367359453E-6</v>
      </c>
      <c r="JV19" s="9">
        <v>0.17771573198665491</v>
      </c>
      <c r="JW19" s="9">
        <v>0.17771820567269164</v>
      </c>
      <c r="JX19" s="9">
        <v>1.6282518273223389E-7</v>
      </c>
      <c r="JY19" s="6">
        <v>3</v>
      </c>
      <c r="JZ19" s="6">
        <v>5</v>
      </c>
      <c r="KA19" s="6">
        <v>1</v>
      </c>
      <c r="KB19" s="20">
        <v>0.99998589999999998</v>
      </c>
      <c r="KC19" s="15">
        <v>12</v>
      </c>
      <c r="KD19" s="9">
        <v>0.7</v>
      </c>
      <c r="KE19" s="9">
        <v>3.8229693295010061E-6</v>
      </c>
      <c r="KF19" s="9">
        <v>0.17771438270336215</v>
      </c>
      <c r="KG19" s="9">
        <v>0.17771820567269164</v>
      </c>
      <c r="KH19" s="9">
        <v>2.5163891876799783E-7</v>
      </c>
      <c r="KI19" s="6">
        <v>3</v>
      </c>
      <c r="KJ19" s="6">
        <v>5</v>
      </c>
      <c r="KK19" s="6">
        <v>1</v>
      </c>
      <c r="KL19" s="20">
        <v>0.9999941</v>
      </c>
      <c r="KM19" s="15">
        <v>12</v>
      </c>
      <c r="KN19" s="9">
        <v>0.7</v>
      </c>
      <c r="KO19" s="9">
        <v>1.6866041159563263E-6</v>
      </c>
      <c r="KP19" s="9">
        <v>0.17771651906857569</v>
      </c>
      <c r="KQ19" s="9">
        <v>0.17771820567269164</v>
      </c>
      <c r="KR19" s="9">
        <v>1.1101717004470492E-7</v>
      </c>
      <c r="KS19" s="6">
        <v>3</v>
      </c>
      <c r="KT19" s="6">
        <v>5</v>
      </c>
      <c r="KU19" s="6">
        <v>1</v>
      </c>
      <c r="KV19" s="20">
        <v>0.99999499999999997</v>
      </c>
      <c r="KW19" s="15">
        <v>12</v>
      </c>
      <c r="KX19" s="9">
        <v>0.7</v>
      </c>
      <c r="KY19" s="9">
        <v>1.349283292765061E-6</v>
      </c>
      <c r="KZ19" s="9">
        <v>0.17771685638939888</v>
      </c>
      <c r="LA19" s="9">
        <v>0.17771820567269164</v>
      </c>
      <c r="LB19" s="9">
        <v>8.881373603576394E-8</v>
      </c>
      <c r="LC19" s="6">
        <v>3</v>
      </c>
    </row>
    <row r="20" spans="1:315">
      <c r="A20" s="6">
        <v>13</v>
      </c>
      <c r="B20">
        <v>1.2193391982064648E-2</v>
      </c>
      <c r="C20">
        <f>1-Table468[[#This Row],[qx (tau)]]</f>
        <v>0.98780660801793541</v>
      </c>
      <c r="D20" s="6"/>
      <c r="E20" s="6"/>
      <c r="F20" s="6"/>
      <c r="G20" s="6"/>
      <c r="H20" s="15">
        <f t="shared" si="4"/>
        <v>13</v>
      </c>
      <c r="I20" s="9">
        <f t="shared" si="7"/>
        <v>0.79999999999999993</v>
      </c>
      <c r="J20" s="9" cm="1">
        <f t="array" ref="J20">VLOOKUP($G$13,'qx Malaria'!$B$32:$I$61,(N20),FALSE)/(1-cambodia!I20*INDEX($E$6:$G$11,N20,2))</f>
        <v>1.3736963783143715E-6</v>
      </c>
      <c r="K20" s="9">
        <f t="shared" si="6"/>
        <v>0.18093235371442531</v>
      </c>
      <c r="L20" s="9">
        <f t="shared" si="2"/>
        <v>0.18093372741080363</v>
      </c>
      <c r="M20" s="9">
        <f>(J20*Table468[[#This Row],[qx (tau)]])/L20</f>
        <v>9.2575434358345897E-8</v>
      </c>
      <c r="N20" s="6">
        <f t="shared" si="3"/>
        <v>3</v>
      </c>
      <c r="P20" s="6"/>
      <c r="Q20" s="6"/>
      <c r="R20" s="6"/>
      <c r="S20" s="15">
        <v>13</v>
      </c>
      <c r="T20" s="9">
        <v>0.79999999999999993</v>
      </c>
      <c r="U20" s="9">
        <v>3.7891125101838076E-5</v>
      </c>
      <c r="V20" s="9">
        <v>0.1808958362857018</v>
      </c>
      <c r="W20" s="9">
        <v>0.18093372741080363</v>
      </c>
      <c r="X20" s="9">
        <v>2.5535390643843743E-6</v>
      </c>
      <c r="Y20" s="6">
        <v>3</v>
      </c>
      <c r="Z20" s="6"/>
      <c r="AA20" s="6"/>
      <c r="AB20" s="6"/>
      <c r="AC20" s="15">
        <v>13</v>
      </c>
      <c r="AD20" s="9">
        <v>0.79999999999999993</v>
      </c>
      <c r="AE20" s="9">
        <v>3.0335795021109038E-5</v>
      </c>
      <c r="AF20" s="9">
        <v>0.18090339161578251</v>
      </c>
      <c r="AG20" s="9">
        <v>0.1809337274108036</v>
      </c>
      <c r="AH20" s="9">
        <v>2.0443741754134727E-6</v>
      </c>
      <c r="AI20" s="6">
        <v>3</v>
      </c>
      <c r="AJ20" s="6"/>
      <c r="AK20" s="6"/>
      <c r="AL20" s="6"/>
      <c r="AM20" s="15">
        <v>13</v>
      </c>
      <c r="AN20" s="9">
        <v>0.79999999999999993</v>
      </c>
      <c r="AO20" s="9">
        <v>2.747392756628743E-5</v>
      </c>
      <c r="AP20" s="9">
        <v>0.18090625348323736</v>
      </c>
      <c r="AQ20" s="9">
        <v>0.18093372741080363</v>
      </c>
      <c r="AR20" s="9">
        <v>1.851508687166918E-6</v>
      </c>
      <c r="AS20" s="6">
        <v>3</v>
      </c>
      <c r="AT20" s="6"/>
      <c r="AU20" s="6"/>
      <c r="AV20" s="6"/>
      <c r="AW20" s="15">
        <v>13</v>
      </c>
      <c r="AX20" s="9">
        <v>0.79999999999999993</v>
      </c>
      <c r="AY20" s="9">
        <v>3.1595016701230539E-5</v>
      </c>
      <c r="AZ20" s="9">
        <v>0.18090213239410241</v>
      </c>
      <c r="BA20" s="9">
        <v>0.18093372741080363</v>
      </c>
      <c r="BB20" s="9">
        <v>2.1292349902419553E-6</v>
      </c>
      <c r="BC20" s="6">
        <v>3</v>
      </c>
      <c r="BD20" s="6"/>
      <c r="BE20" s="6"/>
      <c r="BF20" s="6"/>
      <c r="BG20" s="15">
        <v>13</v>
      </c>
      <c r="BH20" s="9">
        <v>0.79999999999999993</v>
      </c>
      <c r="BI20" s="9">
        <v>2.8618674548216074E-5</v>
      </c>
      <c r="BJ20" s="9">
        <v>0.18090510873625543</v>
      </c>
      <c r="BK20" s="9">
        <v>0.18093372741080363</v>
      </c>
      <c r="BL20" s="9">
        <v>1.9286548824655398E-6</v>
      </c>
      <c r="BM20" s="6">
        <v>3</v>
      </c>
      <c r="BN20" s="6"/>
      <c r="BO20" s="6"/>
      <c r="BP20" s="6"/>
      <c r="BQ20" s="15">
        <v>13</v>
      </c>
      <c r="BR20" s="9">
        <v>0.79999999999999993</v>
      </c>
      <c r="BS20" s="9">
        <v>2.6100231187973056E-5</v>
      </c>
      <c r="BT20" s="9">
        <v>0.18090762717961567</v>
      </c>
      <c r="BU20" s="9">
        <v>0.18093372741080366</v>
      </c>
      <c r="BV20" s="9">
        <v>1.7589332528085719E-6</v>
      </c>
      <c r="BW20" s="6">
        <v>3</v>
      </c>
      <c r="BX20" s="6"/>
      <c r="BY20" s="6"/>
      <c r="BZ20" s="6"/>
      <c r="CA20" s="15">
        <v>13</v>
      </c>
      <c r="CB20" s="9">
        <v>0.79999999999999993</v>
      </c>
      <c r="CC20" s="9">
        <v>2.5069958904237281E-5</v>
      </c>
      <c r="CD20" s="9">
        <v>0.18090865745189941</v>
      </c>
      <c r="CE20" s="9">
        <v>0.18093372741080366</v>
      </c>
      <c r="CF20" s="9">
        <v>1.6895016770398126E-6</v>
      </c>
      <c r="CG20" s="6">
        <v>3</v>
      </c>
      <c r="CH20" s="6"/>
      <c r="CI20" s="6"/>
      <c r="CJ20" s="6"/>
      <c r="CK20" s="15">
        <v>13</v>
      </c>
      <c r="CL20" s="9">
        <v>0.79999999999999993</v>
      </c>
      <c r="CM20" s="9">
        <v>2.9191048039180393E-5</v>
      </c>
      <c r="CN20" s="9">
        <v>0.18090453636276443</v>
      </c>
      <c r="CO20" s="9">
        <v>0.1809337274108036</v>
      </c>
      <c r="CP20" s="9">
        <v>1.9672279801148507E-6</v>
      </c>
      <c r="CQ20" s="6">
        <v>3</v>
      </c>
      <c r="CR20" s="6"/>
      <c r="CS20" s="6"/>
      <c r="CT20" s="6"/>
      <c r="CU20" s="15">
        <v>13</v>
      </c>
      <c r="CV20" s="9">
        <v>0.79999999999999993</v>
      </c>
      <c r="CW20" s="9">
        <v>2.1979142053029944E-5</v>
      </c>
      <c r="CX20" s="9">
        <v>0.18091174826875062</v>
      </c>
      <c r="CY20" s="9">
        <v>0.18093372741080366</v>
      </c>
      <c r="CZ20" s="9">
        <v>1.4812069497335341E-6</v>
      </c>
      <c r="DA20" s="6">
        <v>3</v>
      </c>
      <c r="DB20" s="6"/>
      <c r="DC20" s="6"/>
      <c r="DD20" s="6"/>
      <c r="DE20" s="15">
        <v>13</v>
      </c>
      <c r="DF20" s="9">
        <v>0.79999999999999993</v>
      </c>
      <c r="DG20" s="9">
        <v>2.2093616751222806E-5</v>
      </c>
      <c r="DH20" s="9">
        <v>0.18091163379405242</v>
      </c>
      <c r="DI20" s="9">
        <v>0.18093372741080366</v>
      </c>
      <c r="DJ20" s="9">
        <v>1.4889215692633964E-6</v>
      </c>
      <c r="DK20" s="6">
        <v>3</v>
      </c>
      <c r="DL20" s="6"/>
      <c r="DM20" s="6"/>
      <c r="DN20" s="6"/>
      <c r="DO20" s="15">
        <v>13</v>
      </c>
      <c r="DP20" s="9">
        <v>0.79999999999999993</v>
      </c>
      <c r="DQ20" s="9">
        <v>4.8766221430160185E-5</v>
      </c>
      <c r="DR20" s="9">
        <v>0.18088496118937347</v>
      </c>
      <c r="DS20" s="9">
        <v>0.18093372741080363</v>
      </c>
      <c r="DT20" s="9">
        <v>3.2864279197212792E-6</v>
      </c>
      <c r="DU20" s="6">
        <v>3</v>
      </c>
      <c r="DV20" s="6"/>
      <c r="DW20" s="6"/>
      <c r="DX20" s="6"/>
      <c r="DY20" s="15">
        <v>13</v>
      </c>
      <c r="DZ20" s="9">
        <v>0.79999999999999993</v>
      </c>
      <c r="EA20" s="9">
        <v>3.0335795021109038E-5</v>
      </c>
      <c r="EB20" s="9">
        <v>0.18090339161578251</v>
      </c>
      <c r="EC20" s="9">
        <v>0.1809337274108036</v>
      </c>
      <c r="ED20" s="9">
        <v>2.0443741754134727E-6</v>
      </c>
      <c r="EE20" s="6">
        <v>3</v>
      </c>
      <c r="EF20" s="6"/>
      <c r="EG20" s="6"/>
      <c r="EH20" s="6"/>
      <c r="EI20" s="15">
        <v>13</v>
      </c>
      <c r="EJ20" s="9">
        <v>0.79999999999999993</v>
      </c>
      <c r="EK20" s="9">
        <v>3.1823966097616271E-5</v>
      </c>
      <c r="EL20" s="9">
        <v>0.18090190344470602</v>
      </c>
      <c r="EM20" s="9">
        <v>0.18093372741080363</v>
      </c>
      <c r="EN20" s="9">
        <v>2.1446642293016798E-6</v>
      </c>
      <c r="EO20" s="6">
        <v>3</v>
      </c>
      <c r="EP20" s="6"/>
      <c r="EQ20" s="6"/>
      <c r="ER20" s="6"/>
      <c r="ES20" s="15">
        <v>13</v>
      </c>
      <c r="ET20" s="9">
        <v>0.79999999999999993</v>
      </c>
      <c r="EU20" s="9">
        <v>4.4759606993409938E-5</v>
      </c>
      <c r="EV20" s="9">
        <v>0.18088896780381025</v>
      </c>
      <c r="EW20" s="9">
        <v>0.18093372741080366</v>
      </c>
      <c r="EX20" s="9">
        <v>3.0164162361761037E-6</v>
      </c>
      <c r="EY20" s="6">
        <v>3</v>
      </c>
      <c r="EZ20" s="6"/>
      <c r="FA20" s="6"/>
      <c r="FB20" s="6"/>
      <c r="FC20" s="15">
        <v>13</v>
      </c>
      <c r="FD20" s="9">
        <v>0.79999999999999993</v>
      </c>
      <c r="FE20" s="9">
        <v>3.5601631137980793E-5</v>
      </c>
      <c r="FF20" s="9">
        <v>0.18089812577966566</v>
      </c>
      <c r="FG20" s="9">
        <v>0.18093372741080363</v>
      </c>
      <c r="FH20" s="9">
        <v>2.3992466737871312E-6</v>
      </c>
      <c r="FI20" s="6">
        <v>3</v>
      </c>
      <c r="FJ20" s="6"/>
      <c r="FK20" s="6"/>
      <c r="FL20" s="6"/>
      <c r="FM20" s="15">
        <v>13</v>
      </c>
      <c r="FN20" s="9">
        <v>0.79999999999999993</v>
      </c>
      <c r="FO20" s="9">
        <v>2.24370408458014E-5</v>
      </c>
      <c r="FP20" s="9">
        <v>0.18091129036995782</v>
      </c>
      <c r="FQ20" s="9">
        <v>0.18093372741080363</v>
      </c>
      <c r="FR20" s="9">
        <v>1.5120654278529831E-6</v>
      </c>
      <c r="FS20" s="6">
        <v>3</v>
      </c>
      <c r="FT20" s="6"/>
      <c r="FU20" s="6"/>
      <c r="FV20" s="6"/>
      <c r="FW20" s="15">
        <v>13</v>
      </c>
      <c r="FX20" s="9">
        <v>0.79999999999999993</v>
      </c>
      <c r="FY20" s="9">
        <v>3.6288479327137981E-5</v>
      </c>
      <c r="FZ20" s="9">
        <v>0.1808974389314765</v>
      </c>
      <c r="GA20" s="9">
        <v>0.18093372741080363</v>
      </c>
      <c r="GB20" s="9">
        <v>2.4455343909663042E-6</v>
      </c>
      <c r="GC20" s="6">
        <v>3</v>
      </c>
      <c r="GD20" s="6"/>
      <c r="GE20" s="6"/>
      <c r="GF20" s="6"/>
      <c r="GG20" s="15">
        <v>13</v>
      </c>
      <c r="GH20" s="9">
        <v>0.79999999999999993</v>
      </c>
      <c r="GI20" s="9">
        <v>1.8888325201822607E-5</v>
      </c>
      <c r="GJ20" s="9">
        <v>0.18091483908560183</v>
      </c>
      <c r="GK20" s="9">
        <v>0.18093372741080366</v>
      </c>
      <c r="GL20" s="9">
        <v>1.2729122224272559E-6</v>
      </c>
      <c r="GM20" s="6">
        <v>3</v>
      </c>
      <c r="GN20" s="6"/>
      <c r="GO20" s="6"/>
      <c r="GP20" s="6"/>
      <c r="GQ20" s="15">
        <v>13</v>
      </c>
      <c r="GR20" s="9">
        <v>0.79999999999999993</v>
      </c>
      <c r="GS20" s="9">
        <v>1.9804122787365523E-5</v>
      </c>
      <c r="GT20" s="9">
        <v>0.18091392328801628</v>
      </c>
      <c r="GU20" s="9">
        <v>0.18093372741080366</v>
      </c>
      <c r="GV20" s="9">
        <v>1.3346291786661534E-6</v>
      </c>
      <c r="GW20" s="6">
        <v>3</v>
      </c>
      <c r="GX20" s="6"/>
      <c r="GY20" s="6"/>
      <c r="GZ20" s="6"/>
      <c r="HA20" s="15">
        <v>13</v>
      </c>
      <c r="HB20" s="9">
        <v>0.79999999999999993</v>
      </c>
      <c r="HC20" s="9">
        <v>2.289493963857286E-5</v>
      </c>
      <c r="HD20" s="9">
        <v>0.18091083247116507</v>
      </c>
      <c r="HE20" s="9">
        <v>0.18093372741080366</v>
      </c>
      <c r="HF20" s="9">
        <v>1.5429239059724318E-6</v>
      </c>
      <c r="HG20" s="6">
        <v>3</v>
      </c>
      <c r="HH20" s="6"/>
      <c r="HI20" s="6"/>
      <c r="HJ20" s="6"/>
      <c r="HK20" s="15">
        <v>13</v>
      </c>
      <c r="HL20" s="9">
        <v>0.79999999999999993</v>
      </c>
      <c r="HM20" s="9">
        <v>1.2019843310250753E-5</v>
      </c>
      <c r="HN20" s="9">
        <v>0.1809217075674934</v>
      </c>
      <c r="HO20" s="9">
        <v>0.18093372741080366</v>
      </c>
      <c r="HP20" s="9">
        <v>8.1003505063552666E-7</v>
      </c>
      <c r="HQ20" s="6">
        <v>3</v>
      </c>
      <c r="HR20" s="6"/>
      <c r="HS20" s="6"/>
      <c r="HT20" s="6"/>
      <c r="HU20" s="15">
        <v>13</v>
      </c>
      <c r="HV20" s="9">
        <v>0.79999999999999993</v>
      </c>
      <c r="HW20" s="9">
        <v>1.0417197535550651E-5</v>
      </c>
      <c r="HX20" s="9">
        <v>0.18092331021326807</v>
      </c>
      <c r="HY20" s="9">
        <v>0.18093372741080363</v>
      </c>
      <c r="HZ20" s="9">
        <v>7.0203037721745642E-7</v>
      </c>
      <c r="IA20" s="6">
        <v>3</v>
      </c>
      <c r="IB20" s="6"/>
      <c r="IC20" s="6"/>
      <c r="ID20" s="6"/>
      <c r="IE20" s="15">
        <v>13</v>
      </c>
      <c r="IF20" s="9">
        <v>0.79999999999999993</v>
      </c>
      <c r="IG20" s="9">
        <v>4.578987927714571E-6</v>
      </c>
      <c r="IH20" s="9">
        <v>0.18092914842287591</v>
      </c>
      <c r="II20" s="9">
        <v>0.18093372741080363</v>
      </c>
      <c r="IJ20" s="9">
        <v>3.0858478119448629E-7</v>
      </c>
      <c r="IK20" s="6">
        <v>3</v>
      </c>
      <c r="IL20" s="6"/>
      <c r="IM20" s="6"/>
      <c r="IN20" s="6"/>
      <c r="IO20" s="15">
        <v>13</v>
      </c>
      <c r="IP20" s="9">
        <v>0.79999999999999993</v>
      </c>
      <c r="IQ20" s="9">
        <v>2.5184433602430147E-6</v>
      </c>
      <c r="IR20" s="9">
        <v>0.18093120896744339</v>
      </c>
      <c r="IS20" s="9">
        <v>0.18093372741080363</v>
      </c>
      <c r="IT20" s="9">
        <v>1.6972162965696751E-7</v>
      </c>
      <c r="IU20" s="6">
        <v>3</v>
      </c>
      <c r="IV20" s="6"/>
      <c r="IW20" s="6"/>
      <c r="IX20" s="6"/>
      <c r="IY20" s="15">
        <v>13</v>
      </c>
      <c r="IZ20" s="9">
        <v>0.79999999999999993</v>
      </c>
      <c r="JA20" s="9">
        <v>3.3197662475930641E-6</v>
      </c>
      <c r="JB20" s="9">
        <v>0.18093040764455603</v>
      </c>
      <c r="JC20" s="9">
        <v>0.18093372741080363</v>
      </c>
      <c r="JD20" s="9">
        <v>2.237239663660026E-7</v>
      </c>
      <c r="JE20" s="6">
        <v>3</v>
      </c>
      <c r="JF20" s="6"/>
      <c r="JG20" s="6"/>
      <c r="JH20" s="6"/>
      <c r="JI20" s="15">
        <v>13</v>
      </c>
      <c r="JJ20" s="9">
        <v>0.79999999999999993</v>
      </c>
      <c r="JK20" s="9">
        <v>3.777665040364522E-6</v>
      </c>
      <c r="JL20" s="9">
        <v>0.18092994974576326</v>
      </c>
      <c r="JM20" s="9">
        <v>0.18093372741080363</v>
      </c>
      <c r="JN20" s="9">
        <v>2.5458244448545128E-7</v>
      </c>
      <c r="JO20" s="6">
        <v>3</v>
      </c>
      <c r="JP20" s="6"/>
      <c r="JQ20" s="6"/>
      <c r="JR20" s="6"/>
      <c r="JS20" s="15">
        <v>13</v>
      </c>
      <c r="JT20" s="9">
        <v>0.79999999999999993</v>
      </c>
      <c r="JU20" s="9">
        <v>2.5184433602430147E-6</v>
      </c>
      <c r="JV20" s="9">
        <v>0.18093120896744339</v>
      </c>
      <c r="JW20" s="9">
        <v>0.18093372741080363</v>
      </c>
      <c r="JX20" s="9">
        <v>1.6972162965696751E-7</v>
      </c>
      <c r="JY20" s="6">
        <v>3</v>
      </c>
      <c r="JZ20" s="6"/>
      <c r="KA20" s="6"/>
      <c r="KB20" s="6"/>
      <c r="KC20" s="15">
        <v>13</v>
      </c>
      <c r="KD20" s="9">
        <v>0.79999999999999993</v>
      </c>
      <c r="KE20" s="9">
        <v>3.8921397385573861E-6</v>
      </c>
      <c r="KF20" s="9">
        <v>0.1809298352710651</v>
      </c>
      <c r="KG20" s="9">
        <v>0.18093372741080366</v>
      </c>
      <c r="KH20" s="9">
        <v>2.6229706401531335E-7</v>
      </c>
      <c r="KI20" s="6">
        <v>3</v>
      </c>
      <c r="KJ20" s="6"/>
      <c r="KK20" s="6"/>
      <c r="KL20" s="6"/>
      <c r="KM20" s="15">
        <v>13</v>
      </c>
      <c r="KN20" s="9">
        <v>0.79999999999999993</v>
      </c>
      <c r="KO20" s="9">
        <v>1.7171204728929643E-6</v>
      </c>
      <c r="KP20" s="9">
        <v>0.18093201029033076</v>
      </c>
      <c r="KQ20" s="9">
        <v>0.18093372741080366</v>
      </c>
      <c r="KR20" s="9">
        <v>1.1571929294793236E-7</v>
      </c>
      <c r="KS20" s="6">
        <v>3</v>
      </c>
      <c r="KT20" s="6"/>
      <c r="KU20" s="6"/>
      <c r="KV20" s="6"/>
      <c r="KW20" s="15">
        <v>13</v>
      </c>
      <c r="KX20" s="9">
        <v>0.79999999999999993</v>
      </c>
      <c r="KY20" s="9">
        <v>1.3736963783143715E-6</v>
      </c>
      <c r="KZ20" s="9">
        <v>0.18093235371442531</v>
      </c>
      <c r="LA20" s="9">
        <v>0.18093372741080363</v>
      </c>
      <c r="LB20" s="9">
        <v>9.2575434358345897E-8</v>
      </c>
      <c r="LC20" s="6">
        <v>3</v>
      </c>
    </row>
    <row r="21" spans="1:315">
      <c r="A21" s="6">
        <v>14</v>
      </c>
      <c r="B21">
        <v>1.3479671879977303E-2</v>
      </c>
      <c r="C21">
        <f>1-Table468[[#This Row],[qx (tau)]]</f>
        <v>0.98652032812002266</v>
      </c>
      <c r="D21" s="6"/>
      <c r="E21" s="6"/>
      <c r="F21" s="6"/>
      <c r="G21" s="6"/>
      <c r="H21" s="15">
        <f t="shared" si="4"/>
        <v>14</v>
      </c>
      <c r="I21" s="9">
        <f t="shared" si="7"/>
        <v>0.89999999999999991</v>
      </c>
      <c r="J21" s="9" cm="1">
        <f t="array" ref="J21">VLOOKUP($G$13,'qx Malaria'!$B$32:$I$61,(N21),FALSE)/(1-cambodia!I21*INDEX($E$6:$G$11,N21,2))</f>
        <v>1.3990091727450378E-6</v>
      </c>
      <c r="K21" s="9">
        <f t="shared" si="6"/>
        <v>0.18426635353252904</v>
      </c>
      <c r="L21" s="9">
        <f t="shared" si="2"/>
        <v>0.18426775254170177</v>
      </c>
      <c r="M21" s="9">
        <f>(J21*Table468[[#This Row],[qx (tau)]])/L21</f>
        <v>1.0234120916742491E-7</v>
      </c>
      <c r="N21" s="6">
        <f t="shared" si="3"/>
        <v>3</v>
      </c>
      <c r="P21" s="6"/>
      <c r="Q21" s="6"/>
      <c r="R21" s="6"/>
      <c r="S21" s="15">
        <v>14</v>
      </c>
      <c r="T21" s="9">
        <v>0.89999999999999991</v>
      </c>
      <c r="U21" s="9">
        <v>3.8589336348217296E-5</v>
      </c>
      <c r="V21" s="9">
        <v>0.18422916320535357</v>
      </c>
      <c r="W21" s="9">
        <v>0.18426775254170177</v>
      </c>
      <c r="X21" s="9">
        <v>2.822911686201471E-6</v>
      </c>
      <c r="Y21" s="6">
        <v>3</v>
      </c>
      <c r="Z21" s="6"/>
      <c r="AA21" s="6"/>
      <c r="AB21" s="6"/>
      <c r="AC21" s="15">
        <v>14</v>
      </c>
      <c r="AD21" s="9">
        <v>0.89999999999999991</v>
      </c>
      <c r="AE21" s="9">
        <v>3.0894785898119591E-5</v>
      </c>
      <c r="AF21" s="9">
        <v>0.18423685775580367</v>
      </c>
      <c r="AG21" s="9">
        <v>0.1842677525417018</v>
      </c>
      <c r="AH21" s="9">
        <v>2.2600350357806337E-6</v>
      </c>
      <c r="AI21" s="6">
        <v>3</v>
      </c>
      <c r="AJ21" s="6"/>
      <c r="AK21" s="6"/>
      <c r="AL21" s="6"/>
      <c r="AM21" s="15">
        <v>14</v>
      </c>
      <c r="AN21" s="9">
        <v>0.89999999999999991</v>
      </c>
      <c r="AO21" s="9">
        <v>2.7980183454900759E-5</v>
      </c>
      <c r="AP21" s="9">
        <v>0.1842397723582469</v>
      </c>
      <c r="AQ21" s="9">
        <v>0.1842677525417018</v>
      </c>
      <c r="AR21" s="9">
        <v>2.0468241833484979E-6</v>
      </c>
      <c r="AS21" s="6">
        <v>3</v>
      </c>
      <c r="AT21" s="6"/>
      <c r="AU21" s="6"/>
      <c r="AV21" s="6"/>
      <c r="AW21" s="15">
        <v>14</v>
      </c>
      <c r="AX21" s="9">
        <v>0.89999999999999991</v>
      </c>
      <c r="AY21" s="9">
        <v>3.2177210973135867E-5</v>
      </c>
      <c r="AZ21" s="9">
        <v>0.18423557533072868</v>
      </c>
      <c r="BA21" s="9">
        <v>0.1842677525417018</v>
      </c>
      <c r="BB21" s="9">
        <v>2.3538478108507724E-6</v>
      </c>
      <c r="BC21" s="6">
        <v>3</v>
      </c>
      <c r="BD21" s="6"/>
      <c r="BE21" s="6"/>
      <c r="BF21" s="6"/>
      <c r="BG21" s="15">
        <v>14</v>
      </c>
      <c r="BH21" s="9">
        <v>0.89999999999999991</v>
      </c>
      <c r="BI21" s="9">
        <v>2.9146024432188293E-5</v>
      </c>
      <c r="BJ21" s="9">
        <v>0.18423860651726962</v>
      </c>
      <c r="BK21" s="9">
        <v>0.1842677525417018</v>
      </c>
      <c r="BL21" s="9">
        <v>2.1321085243213523E-6</v>
      </c>
      <c r="BM21" s="6">
        <v>3</v>
      </c>
      <c r="BN21" s="6"/>
      <c r="BO21" s="6"/>
      <c r="BP21" s="6"/>
      <c r="BQ21" s="15">
        <v>14</v>
      </c>
      <c r="BR21" s="9">
        <v>0.89999999999999991</v>
      </c>
      <c r="BS21" s="9">
        <v>2.6581174282155719E-5</v>
      </c>
      <c r="BT21" s="9">
        <v>0.18424117136741966</v>
      </c>
      <c r="BU21" s="9">
        <v>0.1842677525417018</v>
      </c>
      <c r="BV21" s="9">
        <v>1.9444829741810728E-6</v>
      </c>
      <c r="BW21" s="6">
        <v>3</v>
      </c>
      <c r="BX21" s="6"/>
      <c r="BY21" s="6"/>
      <c r="BZ21" s="6"/>
      <c r="CA21" s="15">
        <v>14</v>
      </c>
      <c r="CB21" s="9">
        <v>0.89999999999999991</v>
      </c>
      <c r="CC21" s="9">
        <v>2.5531917402596944E-5</v>
      </c>
      <c r="CD21" s="9">
        <v>0.18424222062429921</v>
      </c>
      <c r="CE21" s="9">
        <v>0.1842677525417018</v>
      </c>
      <c r="CF21" s="9">
        <v>1.8677270673055046E-6</v>
      </c>
      <c r="CG21" s="6">
        <v>3</v>
      </c>
      <c r="CH21" s="6"/>
      <c r="CI21" s="6"/>
      <c r="CJ21" s="6"/>
      <c r="CK21" s="15">
        <v>14</v>
      </c>
      <c r="CL21" s="9">
        <v>0.89999999999999991</v>
      </c>
      <c r="CM21" s="9">
        <v>2.9728944920832058E-5</v>
      </c>
      <c r="CN21" s="9">
        <v>0.18423802359678096</v>
      </c>
      <c r="CO21" s="9">
        <v>0.1842677525417018</v>
      </c>
      <c r="CP21" s="9">
        <v>2.1747506948077793E-6</v>
      </c>
      <c r="CQ21" s="6">
        <v>3</v>
      </c>
      <c r="CR21" s="6"/>
      <c r="CS21" s="6"/>
      <c r="CT21" s="6"/>
      <c r="CU21" s="15">
        <v>14</v>
      </c>
      <c r="CV21" s="9">
        <v>0.89999999999999991</v>
      </c>
      <c r="CW21" s="9">
        <v>2.2384146763920605E-5</v>
      </c>
      <c r="CX21" s="9">
        <v>0.18424536839493788</v>
      </c>
      <c r="CY21" s="9">
        <v>0.1842677525417018</v>
      </c>
      <c r="CZ21" s="9">
        <v>1.6374593466787983E-6</v>
      </c>
      <c r="DA21" s="6">
        <v>3</v>
      </c>
      <c r="DB21" s="6"/>
      <c r="DC21" s="6"/>
      <c r="DD21" s="6"/>
      <c r="DE21" s="15">
        <v>14</v>
      </c>
      <c r="DF21" s="9">
        <v>0.89999999999999991</v>
      </c>
      <c r="DG21" s="9">
        <v>2.250073086164936E-5</v>
      </c>
      <c r="DH21" s="9">
        <v>0.18424525181084014</v>
      </c>
      <c r="DI21" s="9">
        <v>0.1842677525417018</v>
      </c>
      <c r="DJ21" s="9">
        <v>1.6459877807760839E-6</v>
      </c>
      <c r="DK21" s="6">
        <v>3</v>
      </c>
      <c r="DL21" s="6"/>
      <c r="DM21" s="6"/>
      <c r="DN21" s="6"/>
      <c r="DO21" s="15">
        <v>14</v>
      </c>
      <c r="DP21" s="9">
        <v>0.89999999999999991</v>
      </c>
      <c r="DQ21" s="9">
        <v>4.9664825632448847E-5</v>
      </c>
      <c r="DR21" s="9">
        <v>0.18421808771606935</v>
      </c>
      <c r="DS21" s="9">
        <v>0.1842677525417018</v>
      </c>
      <c r="DT21" s="9">
        <v>3.6331129254435846E-6</v>
      </c>
      <c r="DU21" s="6">
        <v>3</v>
      </c>
      <c r="DV21" s="6"/>
      <c r="DW21" s="6"/>
      <c r="DX21" s="6"/>
      <c r="DY21" s="15">
        <v>14</v>
      </c>
      <c r="DZ21" s="9">
        <v>0.89999999999999991</v>
      </c>
      <c r="EA21" s="9">
        <v>3.0894785898119591E-5</v>
      </c>
      <c r="EB21" s="9">
        <v>0.18423685775580367</v>
      </c>
      <c r="EC21" s="9">
        <v>0.1842677525417018</v>
      </c>
      <c r="ED21" s="9">
        <v>2.2600350357806337E-6</v>
      </c>
      <c r="EE21" s="6">
        <v>3</v>
      </c>
      <c r="EF21" s="6"/>
      <c r="EG21" s="6"/>
      <c r="EH21" s="6"/>
      <c r="EI21" s="15">
        <v>14</v>
      </c>
      <c r="EJ21" s="9">
        <v>0.89999999999999991</v>
      </c>
      <c r="EK21" s="9">
        <v>3.2410379168593377E-5</v>
      </c>
      <c r="EL21" s="9">
        <v>0.18423534216253321</v>
      </c>
      <c r="EM21" s="9">
        <v>0.1842677525417018</v>
      </c>
      <c r="EN21" s="9">
        <v>2.3709046790453435E-6</v>
      </c>
      <c r="EO21" s="6">
        <v>3</v>
      </c>
      <c r="EP21" s="6"/>
      <c r="EQ21" s="6"/>
      <c r="ER21" s="6"/>
      <c r="ES21" s="15">
        <v>14</v>
      </c>
      <c r="ET21" s="9">
        <v>0.89999999999999991</v>
      </c>
      <c r="EU21" s="9">
        <v>4.5584382211942491E-5</v>
      </c>
      <c r="EV21" s="9">
        <v>0.18422216815948989</v>
      </c>
      <c r="EW21" s="9">
        <v>0.18426775254170183</v>
      </c>
      <c r="EX21" s="9">
        <v>3.3346177320385948E-6</v>
      </c>
      <c r="EY21" s="6">
        <v>3</v>
      </c>
      <c r="EZ21" s="6"/>
      <c r="FA21" s="6"/>
      <c r="FB21" s="6"/>
      <c r="FC21" s="15">
        <v>14</v>
      </c>
      <c r="FD21" s="9">
        <v>0.89999999999999991</v>
      </c>
      <c r="FE21" s="9">
        <v>3.6257654393642229E-5</v>
      </c>
      <c r="FF21" s="9">
        <v>0.18423149488730817</v>
      </c>
      <c r="FG21" s="9">
        <v>0.1842677525417018</v>
      </c>
      <c r="FH21" s="9">
        <v>2.6523430042557622E-6</v>
      </c>
      <c r="FI21" s="6">
        <v>3</v>
      </c>
      <c r="FJ21" s="6"/>
      <c r="FK21" s="6"/>
      <c r="FL21" s="6"/>
      <c r="FM21" s="15">
        <v>14</v>
      </c>
      <c r="FN21" s="9">
        <v>0.89999999999999991</v>
      </c>
      <c r="FO21" s="9">
        <v>2.2850483154835618E-5</v>
      </c>
      <c r="FP21" s="9">
        <v>0.18424490205854696</v>
      </c>
      <c r="FQ21" s="9">
        <v>0.1842677525417018</v>
      </c>
      <c r="FR21" s="9">
        <v>1.6715730830679402E-6</v>
      </c>
      <c r="FS21" s="6">
        <v>3</v>
      </c>
      <c r="FT21" s="6"/>
      <c r="FU21" s="6"/>
      <c r="FV21" s="6"/>
      <c r="FW21" s="15">
        <v>14</v>
      </c>
      <c r="FX21" s="9">
        <v>0.89999999999999991</v>
      </c>
      <c r="FY21" s="9">
        <v>3.6957158980014753E-5</v>
      </c>
      <c r="FZ21" s="9">
        <v>0.1842307953827218</v>
      </c>
      <c r="GA21" s="9">
        <v>0.18426775254170183</v>
      </c>
      <c r="GB21" s="9">
        <v>2.7035136088394743E-6</v>
      </c>
      <c r="GC21" s="6">
        <v>3</v>
      </c>
      <c r="GD21" s="6"/>
      <c r="GE21" s="6"/>
      <c r="GF21" s="6"/>
      <c r="GG21" s="15">
        <v>14</v>
      </c>
      <c r="GH21" s="9">
        <v>0.89999999999999991</v>
      </c>
      <c r="GI21" s="9">
        <v>1.9236376125244269E-5</v>
      </c>
      <c r="GJ21" s="9">
        <v>0.18424851616557655</v>
      </c>
      <c r="GK21" s="9">
        <v>0.1842677525417018</v>
      </c>
      <c r="GL21" s="9">
        <v>1.4071916260520923E-6</v>
      </c>
      <c r="GM21" s="6">
        <v>3</v>
      </c>
      <c r="GN21" s="6"/>
      <c r="GO21" s="6"/>
      <c r="GP21" s="6"/>
      <c r="GQ21" s="15">
        <v>14</v>
      </c>
      <c r="GR21" s="9">
        <v>0.89999999999999991</v>
      </c>
      <c r="GS21" s="9">
        <v>2.0169048907074299E-5</v>
      </c>
      <c r="GT21" s="9">
        <v>0.18424758349279474</v>
      </c>
      <c r="GU21" s="9">
        <v>0.18426775254170183</v>
      </c>
      <c r="GV21" s="9">
        <v>1.4754190988303757E-6</v>
      </c>
      <c r="GW21" s="6">
        <v>3</v>
      </c>
      <c r="GX21" s="6"/>
      <c r="GY21" s="6"/>
      <c r="GZ21" s="6"/>
      <c r="HA21" s="15">
        <v>14</v>
      </c>
      <c r="HB21" s="9">
        <v>0.89999999999999991</v>
      </c>
      <c r="HC21" s="9">
        <v>2.3316819545750635E-5</v>
      </c>
      <c r="HD21" s="9">
        <v>0.18424443572215607</v>
      </c>
      <c r="HE21" s="9">
        <v>0.18426775254170183</v>
      </c>
      <c r="HF21" s="9">
        <v>1.7056868194570818E-6</v>
      </c>
      <c r="HG21" s="6">
        <v>3</v>
      </c>
      <c r="HH21" s="6"/>
      <c r="HI21" s="6"/>
      <c r="HJ21" s="6"/>
      <c r="HK21" s="15">
        <v>14</v>
      </c>
      <c r="HL21" s="9">
        <v>0.89999999999999991</v>
      </c>
      <c r="HM21" s="9">
        <v>1.2241330261519083E-5</v>
      </c>
      <c r="HN21" s="9">
        <v>0.18425551121144029</v>
      </c>
      <c r="HO21" s="9">
        <v>0.1842677525417018</v>
      </c>
      <c r="HP21" s="9">
        <v>8.95485580214968E-7</v>
      </c>
      <c r="HQ21" s="6">
        <v>3</v>
      </c>
      <c r="HR21" s="6"/>
      <c r="HS21" s="6"/>
      <c r="HT21" s="6"/>
      <c r="HU21" s="15">
        <v>14</v>
      </c>
      <c r="HV21" s="9">
        <v>0.89999999999999991</v>
      </c>
      <c r="HW21" s="9">
        <v>1.0609152893316539E-5</v>
      </c>
      <c r="HX21" s="9">
        <v>0.18425714338880847</v>
      </c>
      <c r="HY21" s="9">
        <v>0.18426775254170177</v>
      </c>
      <c r="HZ21" s="9">
        <v>7.760875028529724E-7</v>
      </c>
      <c r="IA21" s="6">
        <v>3</v>
      </c>
      <c r="IB21" s="6"/>
      <c r="IC21" s="6"/>
      <c r="ID21" s="6"/>
      <c r="IE21" s="15">
        <v>14</v>
      </c>
      <c r="IF21" s="9">
        <v>0.89999999999999991</v>
      </c>
      <c r="IG21" s="9">
        <v>4.663363909150126E-6</v>
      </c>
      <c r="IH21" s="9">
        <v>0.18426308917779266</v>
      </c>
      <c r="II21" s="9">
        <v>0.1842677525417018</v>
      </c>
      <c r="IJ21" s="9">
        <v>3.4113736389141632E-7</v>
      </c>
      <c r="IK21" s="6">
        <v>3</v>
      </c>
      <c r="IL21" s="6"/>
      <c r="IM21" s="6"/>
      <c r="IN21" s="6"/>
      <c r="IO21" s="15">
        <v>14</v>
      </c>
      <c r="IP21" s="9">
        <v>0.89999999999999991</v>
      </c>
      <c r="IQ21" s="9">
        <v>2.5648501500325697E-6</v>
      </c>
      <c r="IR21" s="9">
        <v>0.18426518769155176</v>
      </c>
      <c r="IS21" s="9">
        <v>0.1842677525417018</v>
      </c>
      <c r="IT21" s="9">
        <v>1.8762555014027903E-7</v>
      </c>
      <c r="IU21" s="6">
        <v>3</v>
      </c>
      <c r="IV21" s="6"/>
      <c r="IW21" s="6"/>
      <c r="IX21" s="6"/>
      <c r="IY21" s="15">
        <v>14</v>
      </c>
      <c r="IZ21" s="9">
        <v>0.89999999999999991</v>
      </c>
      <c r="JA21" s="9">
        <v>3.3809388341338415E-6</v>
      </c>
      <c r="JB21" s="9">
        <v>0.18426437160286768</v>
      </c>
      <c r="JC21" s="9">
        <v>0.18426775254170183</v>
      </c>
      <c r="JD21" s="9">
        <v>2.4732458882127683E-7</v>
      </c>
      <c r="JE21" s="6">
        <v>3</v>
      </c>
      <c r="JF21" s="6"/>
      <c r="JG21" s="6"/>
      <c r="JH21" s="6"/>
      <c r="JI21" s="15">
        <v>14</v>
      </c>
      <c r="JJ21" s="9">
        <v>0.89999999999999991</v>
      </c>
      <c r="JK21" s="9">
        <v>3.847275225048855E-6</v>
      </c>
      <c r="JL21" s="9">
        <v>0.18426390526647674</v>
      </c>
      <c r="JM21" s="9">
        <v>0.18426775254170177</v>
      </c>
      <c r="JN21" s="9">
        <v>2.8143832521041857E-7</v>
      </c>
      <c r="JO21" s="6">
        <v>3</v>
      </c>
      <c r="JP21" s="6"/>
      <c r="JQ21" s="6"/>
      <c r="JR21" s="6"/>
      <c r="JS21" s="15">
        <v>14</v>
      </c>
      <c r="JT21" s="9">
        <v>0.89999999999999991</v>
      </c>
      <c r="JU21" s="9">
        <v>2.5648501500325697E-6</v>
      </c>
      <c r="JV21" s="9">
        <v>0.18426518769155176</v>
      </c>
      <c r="JW21" s="9">
        <v>0.1842677525417018</v>
      </c>
      <c r="JX21" s="9">
        <v>1.8762555014027903E-7</v>
      </c>
      <c r="JY21" s="6">
        <v>3</v>
      </c>
      <c r="JZ21" s="6"/>
      <c r="KA21" s="6"/>
      <c r="KB21" s="6"/>
      <c r="KC21" s="15">
        <v>14</v>
      </c>
      <c r="KD21" s="9">
        <v>0.89999999999999991</v>
      </c>
      <c r="KE21" s="9">
        <v>3.9638593227776075E-6</v>
      </c>
      <c r="KF21" s="9">
        <v>0.18426378868237905</v>
      </c>
      <c r="KG21" s="9">
        <v>0.18426775254170183</v>
      </c>
      <c r="KH21" s="9">
        <v>2.8996675930770387E-7</v>
      </c>
      <c r="KI21" s="6">
        <v>3</v>
      </c>
      <c r="KJ21" s="6"/>
      <c r="KK21" s="6"/>
      <c r="KL21" s="6"/>
      <c r="KM21" s="15">
        <v>14</v>
      </c>
      <c r="KN21" s="9">
        <v>0.89999999999999991</v>
      </c>
      <c r="KO21" s="9">
        <v>1.7487614659312974E-6</v>
      </c>
      <c r="KP21" s="9">
        <v>0.18426600378023589</v>
      </c>
      <c r="KQ21" s="9">
        <v>0.18426775254170183</v>
      </c>
      <c r="KR21" s="9">
        <v>1.2792651145928112E-7</v>
      </c>
      <c r="KS21" s="6">
        <v>3</v>
      </c>
      <c r="KT21" s="6"/>
      <c r="KU21" s="6"/>
      <c r="KV21" s="6"/>
      <c r="KW21" s="15">
        <v>14</v>
      </c>
      <c r="KX21" s="9">
        <v>0.89999999999999991</v>
      </c>
      <c r="KY21" s="9">
        <v>1.3990091727450378E-6</v>
      </c>
      <c r="KZ21" s="9">
        <v>0.18426635353252904</v>
      </c>
      <c r="LA21" s="9">
        <v>0.18426775254170177</v>
      </c>
      <c r="LB21" s="9">
        <v>1.0234120916742491E-7</v>
      </c>
      <c r="LC21" s="6">
        <v>3</v>
      </c>
    </row>
    <row r="22" spans="1:315">
      <c r="A22" s="6">
        <v>15</v>
      </c>
      <c r="B22">
        <v>1.5288104149410956E-2</v>
      </c>
      <c r="C22">
        <f>1-Table468[[#This Row],[qx (tau)]]</f>
        <v>0.98471189585058905</v>
      </c>
      <c r="D22" s="6"/>
      <c r="E22" s="6"/>
      <c r="F22" s="6"/>
      <c r="G22" s="6"/>
      <c r="H22" s="15">
        <f t="shared" si="4"/>
        <v>15</v>
      </c>
      <c r="I22" s="9">
        <v>0</v>
      </c>
      <c r="J22" s="9" cm="1">
        <f t="array" ref="J22">VLOOKUP($G$13,'qx Malaria'!$B$32:$I$61,(N22),FALSE)/(1-cambodia!I22*INDEX($E$6:$G$11,N22,2))</f>
        <v>2.8999999999999998E-6</v>
      </c>
      <c r="K22" s="9">
        <f>$G$9/(1-I22*$F$9)</f>
        <v>0.63846901211657947</v>
      </c>
      <c r="L22" s="9">
        <f t="shared" si="2"/>
        <v>0.6384719121165795</v>
      </c>
      <c r="M22" s="9">
        <f>(J22*Table468[[#This Row],[qx (tau)]])/L22</f>
        <v>6.9440019508949813E-8</v>
      </c>
      <c r="N22" s="6">
        <f t="shared" si="3"/>
        <v>4</v>
      </c>
      <c r="P22" s="6"/>
      <c r="Q22" s="6"/>
      <c r="R22" s="6"/>
      <c r="S22" s="15">
        <v>15</v>
      </c>
      <c r="T22" s="9">
        <v>0</v>
      </c>
      <c r="U22" s="9">
        <v>5.2699999999999993E-5</v>
      </c>
      <c r="V22" s="9">
        <v>0.63841921211657948</v>
      </c>
      <c r="W22" s="9">
        <v>0.6384719121165795</v>
      </c>
      <c r="X22" s="9">
        <v>1.261892768317812E-6</v>
      </c>
      <c r="Y22" s="6">
        <v>4</v>
      </c>
      <c r="Z22" s="6"/>
      <c r="AA22" s="6"/>
      <c r="AB22" s="6"/>
      <c r="AC22" s="15">
        <v>15</v>
      </c>
      <c r="AD22" s="9">
        <v>0</v>
      </c>
      <c r="AE22" s="9">
        <v>4.1900000000000002E-5</v>
      </c>
      <c r="AF22" s="9">
        <v>0.63843001211657946</v>
      </c>
      <c r="AG22" s="9">
        <v>0.6384719121165795</v>
      </c>
      <c r="AH22" s="9">
        <v>1.0032885577327577E-6</v>
      </c>
      <c r="AI22" s="6">
        <v>4</v>
      </c>
      <c r="AJ22" s="6"/>
      <c r="AK22" s="6"/>
      <c r="AL22" s="6"/>
      <c r="AM22" s="15">
        <v>15</v>
      </c>
      <c r="AN22" s="9">
        <v>0</v>
      </c>
      <c r="AO22" s="9">
        <v>3.7400000000000001E-5</v>
      </c>
      <c r="AP22" s="9">
        <v>0.63843451211657953</v>
      </c>
      <c r="AQ22" s="9">
        <v>0.6384719121165795</v>
      </c>
      <c r="AR22" s="9">
        <v>8.9553680332231841E-7</v>
      </c>
      <c r="AS22" s="6">
        <v>4</v>
      </c>
      <c r="AT22" s="6"/>
      <c r="AU22" s="6"/>
      <c r="AV22" s="6"/>
      <c r="AW22" s="15">
        <v>15</v>
      </c>
      <c r="AX22" s="9">
        <v>0</v>
      </c>
      <c r="AY22" s="9">
        <v>4.2500000000000003E-5</v>
      </c>
      <c r="AZ22" s="9">
        <v>0.63842941211657955</v>
      </c>
      <c r="BA22" s="9">
        <v>0.6384719121165795</v>
      </c>
      <c r="BB22" s="9">
        <v>1.0176554583208163E-6</v>
      </c>
      <c r="BC22" s="6">
        <v>4</v>
      </c>
      <c r="BD22" s="6"/>
      <c r="BE22" s="6"/>
      <c r="BF22" s="6"/>
      <c r="BG22" s="15">
        <v>15</v>
      </c>
      <c r="BH22" s="9">
        <v>0</v>
      </c>
      <c r="BI22" s="9">
        <v>3.7400000000000001E-5</v>
      </c>
      <c r="BJ22" s="9">
        <v>0.63843451211657953</v>
      </c>
      <c r="BK22" s="9">
        <v>0.6384719121165795</v>
      </c>
      <c r="BL22" s="9">
        <v>8.9553680332231841E-7</v>
      </c>
      <c r="BM22" s="6">
        <v>4</v>
      </c>
      <c r="BN22" s="6"/>
      <c r="BO22" s="6"/>
      <c r="BP22" s="6"/>
      <c r="BQ22" s="15">
        <v>15</v>
      </c>
      <c r="BR22" s="9">
        <v>0</v>
      </c>
      <c r="BS22" s="9">
        <v>3.3399999999999999E-5</v>
      </c>
      <c r="BT22" s="9">
        <v>0.63843851211657954</v>
      </c>
      <c r="BU22" s="9">
        <v>0.6384719121165795</v>
      </c>
      <c r="BV22" s="9">
        <v>7.9975746606859434E-7</v>
      </c>
      <c r="BW22" s="6">
        <v>4</v>
      </c>
      <c r="BX22" s="6"/>
      <c r="BY22" s="6"/>
      <c r="BZ22" s="6"/>
      <c r="CA22" s="15">
        <v>15</v>
      </c>
      <c r="CB22" s="9">
        <v>0</v>
      </c>
      <c r="CC22" s="9">
        <v>3.18E-5</v>
      </c>
      <c r="CD22" s="9">
        <v>0.63844011211657947</v>
      </c>
      <c r="CE22" s="9">
        <v>0.6384719121165795</v>
      </c>
      <c r="CF22" s="9">
        <v>7.6144573116710489E-7</v>
      </c>
      <c r="CG22" s="6">
        <v>4</v>
      </c>
      <c r="CH22" s="6"/>
      <c r="CI22" s="6"/>
      <c r="CJ22" s="6"/>
      <c r="CK22" s="15">
        <v>15</v>
      </c>
      <c r="CL22" s="9">
        <v>0</v>
      </c>
      <c r="CM22" s="9">
        <v>3.6900000000000002E-5</v>
      </c>
      <c r="CN22" s="9">
        <v>0.63843501211657949</v>
      </c>
      <c r="CO22" s="9">
        <v>0.6384719121165795</v>
      </c>
      <c r="CP22" s="9">
        <v>8.8356438616560286E-7</v>
      </c>
      <c r="CQ22" s="6">
        <v>4</v>
      </c>
      <c r="CR22" s="6"/>
      <c r="CS22" s="6"/>
      <c r="CT22" s="6"/>
      <c r="CU22" s="15">
        <v>15</v>
      </c>
      <c r="CV22" s="9">
        <v>0</v>
      </c>
      <c r="CW22" s="9">
        <v>2.7400000000000002E-5</v>
      </c>
      <c r="CX22" s="9">
        <v>0.63844451211657949</v>
      </c>
      <c r="CY22" s="9">
        <v>0.6384719121165795</v>
      </c>
      <c r="CZ22" s="9">
        <v>6.5608846018800862E-7</v>
      </c>
      <c r="DA22" s="6">
        <v>4</v>
      </c>
      <c r="DB22" s="6"/>
      <c r="DC22" s="6"/>
      <c r="DD22" s="6"/>
      <c r="DE22" s="15">
        <v>15</v>
      </c>
      <c r="DF22" s="9">
        <v>0</v>
      </c>
      <c r="DG22" s="9">
        <v>2.7699999999999999E-5</v>
      </c>
      <c r="DH22" s="9">
        <v>0.63844421211657953</v>
      </c>
      <c r="DI22" s="9">
        <v>0.6384719121165795</v>
      </c>
      <c r="DJ22" s="9">
        <v>6.632719104820379E-7</v>
      </c>
      <c r="DK22" s="6">
        <v>4</v>
      </c>
      <c r="DL22" s="6"/>
      <c r="DM22" s="6"/>
      <c r="DN22" s="6"/>
      <c r="DO22" s="15">
        <v>15</v>
      </c>
      <c r="DP22" s="9">
        <v>0</v>
      </c>
      <c r="DQ22" s="9">
        <v>6.3200000000000005E-5</v>
      </c>
      <c r="DR22" s="9">
        <v>0.63840871211657946</v>
      </c>
      <c r="DS22" s="9">
        <v>0.6384719121165795</v>
      </c>
      <c r="DT22" s="9">
        <v>1.5133135286088375E-6</v>
      </c>
      <c r="DU22" s="6">
        <v>4</v>
      </c>
      <c r="DV22" s="6"/>
      <c r="DW22" s="6"/>
      <c r="DX22" s="6"/>
      <c r="DY22" s="15">
        <v>15</v>
      </c>
      <c r="DZ22" s="9">
        <v>0</v>
      </c>
      <c r="EA22" s="9">
        <v>3.8500000000000001E-5</v>
      </c>
      <c r="EB22" s="9">
        <v>0.63843341211657945</v>
      </c>
      <c r="EC22" s="9">
        <v>0.6384719121165795</v>
      </c>
      <c r="ED22" s="9">
        <v>9.2187612106709243E-7</v>
      </c>
      <c r="EE22" s="6">
        <v>4</v>
      </c>
      <c r="EF22" s="6"/>
      <c r="EG22" s="6"/>
      <c r="EH22" s="6"/>
      <c r="EI22" s="15">
        <v>15</v>
      </c>
      <c r="EJ22" s="9">
        <v>0</v>
      </c>
      <c r="EK22" s="9">
        <v>3.8900000000000004E-5</v>
      </c>
      <c r="EL22" s="9">
        <v>0.63843301211657955</v>
      </c>
      <c r="EM22" s="9">
        <v>0.6384719121165795</v>
      </c>
      <c r="EN22" s="9">
        <v>9.3145405479246484E-7</v>
      </c>
      <c r="EO22" s="6">
        <v>4</v>
      </c>
      <c r="EP22" s="6"/>
      <c r="EQ22" s="6"/>
      <c r="ER22" s="6"/>
      <c r="ES22" s="15">
        <v>15</v>
      </c>
      <c r="ET22" s="9">
        <v>0</v>
      </c>
      <c r="EU22" s="9">
        <v>5.49E-5</v>
      </c>
      <c r="EV22" s="9">
        <v>0.63841701211657953</v>
      </c>
      <c r="EW22" s="9">
        <v>0.6384719121165795</v>
      </c>
      <c r="EX22" s="9">
        <v>1.3145714038073603E-6</v>
      </c>
      <c r="EY22" s="6">
        <v>4</v>
      </c>
      <c r="EZ22" s="6"/>
      <c r="FA22" s="6"/>
      <c r="FB22" s="6"/>
      <c r="FC22" s="15">
        <v>15</v>
      </c>
      <c r="FD22" s="9">
        <v>0</v>
      </c>
      <c r="FE22" s="9">
        <v>4.4299999999999999E-5</v>
      </c>
      <c r="FF22" s="9">
        <v>0.6384276121165795</v>
      </c>
      <c r="FG22" s="9">
        <v>0.6384719121165795</v>
      </c>
      <c r="FH22" s="9">
        <v>1.060756160084992E-6</v>
      </c>
      <c r="FI22" s="6">
        <v>4</v>
      </c>
      <c r="FJ22" s="6"/>
      <c r="FK22" s="6"/>
      <c r="FL22" s="6"/>
      <c r="FM22" s="15">
        <v>15</v>
      </c>
      <c r="FN22" s="9">
        <v>0</v>
      </c>
      <c r="FO22" s="9">
        <v>2.8799999999999999E-5</v>
      </c>
      <c r="FP22" s="9">
        <v>0.63844311211657945</v>
      </c>
      <c r="FQ22" s="9">
        <v>0.6384719121165795</v>
      </c>
      <c r="FR22" s="9">
        <v>6.8961122822681192E-7</v>
      </c>
      <c r="FS22" s="6">
        <v>4</v>
      </c>
      <c r="FT22" s="6"/>
      <c r="FU22" s="6"/>
      <c r="FV22" s="6"/>
      <c r="FW22" s="15">
        <v>15</v>
      </c>
      <c r="FX22" s="9">
        <v>0</v>
      </c>
      <c r="FY22" s="9">
        <v>4.9100000000000001E-5</v>
      </c>
      <c r="FZ22" s="9">
        <v>0.63842281211657947</v>
      </c>
      <c r="GA22" s="9">
        <v>0.6384719121165795</v>
      </c>
      <c r="GB22" s="9">
        <v>1.1756913647894606E-6</v>
      </c>
      <c r="GC22" s="6">
        <v>4</v>
      </c>
      <c r="GD22" s="6"/>
      <c r="GE22" s="6"/>
      <c r="GF22" s="6"/>
      <c r="GG22" s="15">
        <v>15</v>
      </c>
      <c r="GH22" s="9">
        <v>0</v>
      </c>
      <c r="GI22" s="9">
        <v>2.62E-5</v>
      </c>
      <c r="GJ22" s="9">
        <v>0.63844571211657952</v>
      </c>
      <c r="GK22" s="9">
        <v>0.6384719121165795</v>
      </c>
      <c r="GL22" s="9">
        <v>6.2735465901189147E-7</v>
      </c>
      <c r="GM22" s="6">
        <v>4</v>
      </c>
      <c r="GN22" s="6"/>
      <c r="GO22" s="6"/>
      <c r="GP22" s="6"/>
      <c r="GQ22" s="15">
        <v>15</v>
      </c>
      <c r="GR22" s="9">
        <v>0</v>
      </c>
      <c r="GS22" s="9">
        <v>2.9E-5</v>
      </c>
      <c r="GT22" s="9">
        <v>0.63844291211657955</v>
      </c>
      <c r="GU22" s="9">
        <v>0.6384719121165795</v>
      </c>
      <c r="GV22" s="9">
        <v>6.9440019508949818E-7</v>
      </c>
      <c r="GW22" s="6">
        <v>4</v>
      </c>
      <c r="GX22" s="6"/>
      <c r="GY22" s="6"/>
      <c r="GZ22" s="6"/>
      <c r="HA22" s="15">
        <v>15</v>
      </c>
      <c r="HB22" s="9">
        <v>0</v>
      </c>
      <c r="HC22" s="9">
        <v>3.5599999999999998E-5</v>
      </c>
      <c r="HD22" s="9">
        <v>0.63843631211657947</v>
      </c>
      <c r="HE22" s="9">
        <v>0.6384719121165795</v>
      </c>
      <c r="HF22" s="9">
        <v>8.5243610155814248E-7</v>
      </c>
      <c r="HG22" s="6">
        <v>4</v>
      </c>
      <c r="HH22" s="6"/>
      <c r="HI22" s="6"/>
      <c r="HJ22" s="6"/>
      <c r="HK22" s="15">
        <v>15</v>
      </c>
      <c r="HL22" s="9">
        <v>0</v>
      </c>
      <c r="HM22" s="9">
        <v>1.9700000000000001E-5</v>
      </c>
      <c r="HN22" s="9">
        <v>0.63845221211657954</v>
      </c>
      <c r="HO22" s="9">
        <v>0.6384719121165795</v>
      </c>
      <c r="HP22" s="9">
        <v>4.717132359745902E-7</v>
      </c>
      <c r="HQ22" s="6">
        <v>4</v>
      </c>
      <c r="HR22" s="6"/>
      <c r="HS22" s="6"/>
      <c r="HT22" s="6"/>
      <c r="HU22" s="15">
        <v>15</v>
      </c>
      <c r="HV22" s="9">
        <v>0</v>
      </c>
      <c r="HW22" s="9">
        <v>1.8899999999999999E-5</v>
      </c>
      <c r="HX22" s="9">
        <v>0.63845301211657945</v>
      </c>
      <c r="HY22" s="9">
        <v>0.6384719121165795</v>
      </c>
      <c r="HZ22" s="9">
        <v>4.5255736852384531E-7</v>
      </c>
      <c r="IA22" s="6">
        <v>4</v>
      </c>
      <c r="IB22" s="6"/>
      <c r="IC22" s="6"/>
      <c r="ID22" s="6"/>
      <c r="IE22" s="15">
        <v>15</v>
      </c>
      <c r="IF22" s="9">
        <v>0</v>
      </c>
      <c r="IG22" s="9">
        <v>8.6000000000000007E-6</v>
      </c>
      <c r="IH22" s="9">
        <v>0.63846331211657947</v>
      </c>
      <c r="II22" s="9">
        <v>0.6384719121165795</v>
      </c>
      <c r="IJ22" s="9">
        <v>2.0592557509550636E-7</v>
      </c>
      <c r="IK22" s="6">
        <v>4</v>
      </c>
      <c r="IL22" s="6"/>
      <c r="IM22" s="6"/>
      <c r="IN22" s="6"/>
      <c r="IO22" s="15">
        <v>15</v>
      </c>
      <c r="IP22" s="9">
        <v>0</v>
      </c>
      <c r="IQ22" s="9">
        <v>4.8999999999999997E-6</v>
      </c>
      <c r="IR22" s="9">
        <v>0.63846701211657952</v>
      </c>
      <c r="IS22" s="9">
        <v>0.6384719121165795</v>
      </c>
      <c r="IT22" s="9">
        <v>1.1732968813581174E-7</v>
      </c>
      <c r="IU22" s="6">
        <v>4</v>
      </c>
      <c r="IV22" s="6"/>
      <c r="IW22" s="6"/>
      <c r="IX22" s="6"/>
      <c r="IY22" s="15">
        <v>15</v>
      </c>
      <c r="IZ22" s="9">
        <v>0</v>
      </c>
      <c r="JA22" s="9">
        <v>6.6000000000000003E-6</v>
      </c>
      <c r="JB22" s="9">
        <v>0.63846531211657953</v>
      </c>
      <c r="JC22" s="9">
        <v>0.6384719121165795</v>
      </c>
      <c r="JD22" s="9">
        <v>1.5803590646864441E-7</v>
      </c>
      <c r="JE22" s="6">
        <v>4</v>
      </c>
      <c r="JF22" s="6"/>
      <c r="JG22" s="6"/>
      <c r="JH22" s="6"/>
      <c r="JI22" s="15">
        <v>15</v>
      </c>
      <c r="JJ22" s="9">
        <v>0</v>
      </c>
      <c r="JK22" s="9">
        <v>7.7000000000000008E-6</v>
      </c>
      <c r="JL22" s="9">
        <v>0.63846421211657944</v>
      </c>
      <c r="JM22" s="9">
        <v>0.6384719121165795</v>
      </c>
      <c r="JN22" s="9">
        <v>1.843752242134185E-7</v>
      </c>
      <c r="JO22" s="6">
        <v>4</v>
      </c>
      <c r="JP22" s="6"/>
      <c r="JQ22" s="6"/>
      <c r="JR22" s="6"/>
      <c r="JS22" s="15">
        <v>15</v>
      </c>
      <c r="JT22" s="9">
        <v>0</v>
      </c>
      <c r="JU22" s="9">
        <v>5.0000000000000004E-6</v>
      </c>
      <c r="JV22" s="9">
        <v>0.63846691211657947</v>
      </c>
      <c r="JW22" s="9">
        <v>0.6384719121165795</v>
      </c>
      <c r="JX22" s="9">
        <v>1.1972417156715487E-7</v>
      </c>
      <c r="JY22" s="6">
        <v>4</v>
      </c>
      <c r="JZ22" s="6"/>
      <c r="KA22" s="6"/>
      <c r="KB22" s="6"/>
      <c r="KC22" s="15">
        <v>15</v>
      </c>
      <c r="KD22" s="9">
        <v>0</v>
      </c>
      <c r="KE22" s="9">
        <v>7.9999999999999996E-6</v>
      </c>
      <c r="KF22" s="9">
        <v>0.63846391211657949</v>
      </c>
      <c r="KG22" s="9">
        <v>0.6384719121165795</v>
      </c>
      <c r="KH22" s="9">
        <v>1.9155867450744776E-7</v>
      </c>
      <c r="KI22" s="6">
        <v>4</v>
      </c>
      <c r="KJ22" s="6"/>
      <c r="KK22" s="6"/>
      <c r="KL22" s="6"/>
      <c r="KM22" s="15">
        <v>15</v>
      </c>
      <c r="KN22" s="9">
        <v>0</v>
      </c>
      <c r="KO22" s="9">
        <v>3.4000000000000001E-6</v>
      </c>
      <c r="KP22" s="9">
        <v>0.63846851211657951</v>
      </c>
      <c r="KQ22" s="9">
        <v>0.6384719121165795</v>
      </c>
      <c r="KR22" s="9">
        <v>8.1412436665665308E-8</v>
      </c>
      <c r="KS22" s="6">
        <v>4</v>
      </c>
      <c r="KT22" s="6"/>
      <c r="KU22" s="6"/>
      <c r="KV22" s="6"/>
      <c r="KW22" s="15">
        <v>15</v>
      </c>
      <c r="KX22" s="9">
        <v>0</v>
      </c>
      <c r="KY22" s="9">
        <v>2.8999999999999998E-6</v>
      </c>
      <c r="KZ22" s="9">
        <v>0.63846901211657947</v>
      </c>
      <c r="LA22" s="9">
        <v>0.6384719121165795</v>
      </c>
      <c r="LB22" s="9">
        <v>6.9440019508949813E-8</v>
      </c>
      <c r="LC22" s="6">
        <v>4</v>
      </c>
    </row>
    <row r="23" spans="1:315">
      <c r="A23" s="6">
        <v>16</v>
      </c>
      <c r="B23">
        <v>1.7112850743747521E-2</v>
      </c>
      <c r="C23">
        <f>1-Table468[[#This Row],[qx (tau)]]</f>
        <v>0.98288714925625253</v>
      </c>
      <c r="D23" s="6"/>
      <c r="E23" s="6"/>
      <c r="F23" s="6"/>
      <c r="G23" s="6"/>
      <c r="H23" s="15">
        <f t="shared" si="4"/>
        <v>16</v>
      </c>
      <c r="I23" s="9">
        <f>I22+1/35</f>
        <v>2.8571428571428571E-2</v>
      </c>
      <c r="J23" s="9" cm="1">
        <f t="array" ref="J23">VLOOKUP($G$13,'qx Malaria'!$B$32:$I$61,(N23),FALSE)/(1-cambodia!I23*INDEX($E$6:$G$11,N23,2))</f>
        <v>2.9538849302744187E-6</v>
      </c>
      <c r="K23" s="9">
        <f t="shared" ref="K23:K56" si="9">$G$9/(1-I23*$F$9)</f>
        <v>0.65033241149598597</v>
      </c>
      <c r="L23" s="9">
        <f t="shared" si="2"/>
        <v>0.6503353653809163</v>
      </c>
      <c r="M23" s="9">
        <f>(J23*Table468[[#This Row],[qx (tau)]])/L23</f>
        <v>7.7728191663670707E-8</v>
      </c>
      <c r="N23" s="6">
        <f t="shared" si="3"/>
        <v>4</v>
      </c>
      <c r="P23" s="6"/>
      <c r="Q23" s="6"/>
      <c r="R23" s="6"/>
      <c r="S23" s="15">
        <v>16</v>
      </c>
      <c r="T23" s="9">
        <v>2.8571428571428571E-2</v>
      </c>
      <c r="U23" s="9">
        <v>5.3679219250159259E-5</v>
      </c>
      <c r="V23" s="9">
        <v>0.65028168616166615</v>
      </c>
      <c r="W23" s="9">
        <v>0.6503353653809163</v>
      </c>
      <c r="X23" s="9">
        <v>1.4125088623018779E-6</v>
      </c>
      <c r="Y23" s="6">
        <v>4</v>
      </c>
      <c r="Z23" s="6"/>
      <c r="AA23" s="6"/>
      <c r="AB23" s="6"/>
      <c r="AC23" s="15">
        <v>16</v>
      </c>
      <c r="AD23" s="9">
        <v>2.8571428571428571E-2</v>
      </c>
      <c r="AE23" s="9">
        <v>4.2678544337413157E-5</v>
      </c>
      <c r="AF23" s="9">
        <v>0.65029268683657893</v>
      </c>
      <c r="AG23" s="9">
        <v>0.6503353653809163</v>
      </c>
      <c r="AH23" s="9">
        <v>1.1230383554164838E-6</v>
      </c>
      <c r="AI23" s="6">
        <v>4</v>
      </c>
      <c r="AJ23" s="6"/>
      <c r="AK23" s="6"/>
      <c r="AL23" s="6"/>
      <c r="AM23" s="15">
        <v>16</v>
      </c>
      <c r="AN23" s="9">
        <v>2.8571428571428571E-2</v>
      </c>
      <c r="AO23" s="9">
        <v>3.8094929790435608E-5</v>
      </c>
      <c r="AP23" s="9">
        <v>0.65029727045112595</v>
      </c>
      <c r="AQ23" s="9">
        <v>0.65033536538091641</v>
      </c>
      <c r="AR23" s="9">
        <v>1.0024256442142358E-6</v>
      </c>
      <c r="AS23" s="6">
        <v>4</v>
      </c>
      <c r="AT23" s="6"/>
      <c r="AU23" s="6"/>
      <c r="AV23" s="6"/>
      <c r="AW23" s="15">
        <v>16</v>
      </c>
      <c r="AX23" s="9">
        <v>2.8571428571428571E-2</v>
      </c>
      <c r="AY23" s="9">
        <v>4.328969294367683E-5</v>
      </c>
      <c r="AZ23" s="9">
        <v>0.65029207568797276</v>
      </c>
      <c r="BA23" s="9">
        <v>0.65033536538091641</v>
      </c>
      <c r="BB23" s="9">
        <v>1.1391200502434499E-6</v>
      </c>
      <c r="BC23" s="6">
        <v>4</v>
      </c>
      <c r="BD23" s="6"/>
      <c r="BE23" s="6"/>
      <c r="BF23" s="6"/>
      <c r="BG23" s="15">
        <v>16</v>
      </c>
      <c r="BH23" s="9">
        <v>2.8571428571428571E-2</v>
      </c>
      <c r="BI23" s="9">
        <v>3.8094929790435608E-5</v>
      </c>
      <c r="BJ23" s="9">
        <v>0.65029727045112595</v>
      </c>
      <c r="BK23" s="9">
        <v>0.65033536538091641</v>
      </c>
      <c r="BL23" s="9">
        <v>1.0024256442142358E-6</v>
      </c>
      <c r="BM23" s="6">
        <v>4</v>
      </c>
      <c r="BN23" s="6"/>
      <c r="BO23" s="6"/>
      <c r="BP23" s="6"/>
      <c r="BQ23" s="15">
        <v>16</v>
      </c>
      <c r="BR23" s="9">
        <v>2.8571428571428571E-2</v>
      </c>
      <c r="BS23" s="9">
        <v>3.402060574867779E-5</v>
      </c>
      <c r="BT23" s="9">
        <v>0.65030134477516766</v>
      </c>
      <c r="BU23" s="9">
        <v>0.6503353653809163</v>
      </c>
      <c r="BV23" s="9">
        <v>8.9521434536779364E-7</v>
      </c>
      <c r="BW23" s="6">
        <v>4</v>
      </c>
      <c r="BX23" s="6"/>
      <c r="BY23" s="6"/>
      <c r="BZ23" s="6"/>
      <c r="CA23" s="15">
        <v>16</v>
      </c>
      <c r="CB23" s="9">
        <v>2.8571428571428571E-2</v>
      </c>
      <c r="CC23" s="9">
        <v>3.2390876131974661E-5</v>
      </c>
      <c r="CD23" s="9">
        <v>0.65030297450478436</v>
      </c>
      <c r="CE23" s="9">
        <v>0.6503353653809163</v>
      </c>
      <c r="CF23" s="9">
        <v>8.5232982582921673E-7</v>
      </c>
      <c r="CG23" s="6">
        <v>4</v>
      </c>
      <c r="CH23" s="6"/>
      <c r="CI23" s="6"/>
      <c r="CJ23" s="6"/>
      <c r="CK23" s="15">
        <v>16</v>
      </c>
      <c r="CL23" s="9">
        <v>2.8571428571428571E-2</v>
      </c>
      <c r="CM23" s="9">
        <v>3.7585639285215883E-5</v>
      </c>
      <c r="CN23" s="9">
        <v>0.65029777974163105</v>
      </c>
      <c r="CO23" s="9">
        <v>0.6503353653809163</v>
      </c>
      <c r="CP23" s="9">
        <v>9.8902423185843093E-7</v>
      </c>
      <c r="CQ23" s="6">
        <v>4</v>
      </c>
      <c r="CR23" s="6"/>
      <c r="CS23" s="6"/>
      <c r="CT23" s="6"/>
      <c r="CU23" s="15">
        <v>16</v>
      </c>
      <c r="CV23" s="9">
        <v>2.8571428571428571E-2</v>
      </c>
      <c r="CW23" s="9">
        <v>2.7909119686041063E-5</v>
      </c>
      <c r="CX23" s="9">
        <v>0.65030745626123032</v>
      </c>
      <c r="CY23" s="9">
        <v>0.65033536538091641</v>
      </c>
      <c r="CZ23" s="9">
        <v>7.3439739709813014E-7</v>
      </c>
      <c r="DA23" s="6">
        <v>4</v>
      </c>
      <c r="DB23" s="6"/>
      <c r="DC23" s="6"/>
      <c r="DD23" s="6"/>
      <c r="DE23" s="15">
        <v>16</v>
      </c>
      <c r="DF23" s="9">
        <v>2.8571428571428571E-2</v>
      </c>
      <c r="DG23" s="9">
        <v>2.8214693989172896E-5</v>
      </c>
      <c r="DH23" s="9">
        <v>0.65030715068692724</v>
      </c>
      <c r="DI23" s="9">
        <v>0.65033536538091641</v>
      </c>
      <c r="DJ23" s="9">
        <v>7.424382445116132E-7</v>
      </c>
      <c r="DK23" s="6">
        <v>4</v>
      </c>
      <c r="DL23" s="6"/>
      <c r="DM23" s="6"/>
      <c r="DN23" s="6"/>
      <c r="DO23" s="15">
        <v>16</v>
      </c>
      <c r="DP23" s="9">
        <v>2.8571428571428571E-2</v>
      </c>
      <c r="DQ23" s="9">
        <v>6.4374319859773546E-5</v>
      </c>
      <c r="DR23" s="9">
        <v>0.65027099106105646</v>
      </c>
      <c r="DS23" s="9">
        <v>0.65033536538091619</v>
      </c>
      <c r="DT23" s="9">
        <v>1.6939385217737897E-6</v>
      </c>
      <c r="DU23" s="6">
        <v>4</v>
      </c>
      <c r="DV23" s="6"/>
      <c r="DW23" s="6"/>
      <c r="DX23" s="6"/>
      <c r="DY23" s="15">
        <v>16</v>
      </c>
      <c r="DZ23" s="9">
        <v>2.8571428571428571E-2</v>
      </c>
      <c r="EA23" s="9">
        <v>3.9215368901919012E-5</v>
      </c>
      <c r="EB23" s="9">
        <v>0.65029615001201435</v>
      </c>
      <c r="EC23" s="9">
        <v>0.6503353653809163</v>
      </c>
      <c r="ED23" s="9">
        <v>1.0319087513970078E-6</v>
      </c>
      <c r="EE23" s="6">
        <v>4</v>
      </c>
      <c r="EF23" s="6"/>
      <c r="EG23" s="6"/>
      <c r="EH23" s="6"/>
      <c r="EI23" s="15">
        <v>16</v>
      </c>
      <c r="EJ23" s="9">
        <v>2.8571428571428571E-2</v>
      </c>
      <c r="EK23" s="9">
        <v>3.9622801306094795E-5</v>
      </c>
      <c r="EL23" s="9">
        <v>0.65029574257961031</v>
      </c>
      <c r="EM23" s="9">
        <v>0.65033536538091641</v>
      </c>
      <c r="EN23" s="9">
        <v>1.0426298812816519E-6</v>
      </c>
      <c r="EO23" s="6">
        <v>4</v>
      </c>
      <c r="EP23" s="6"/>
      <c r="EQ23" s="6"/>
      <c r="ER23" s="6"/>
      <c r="ES23" s="15">
        <v>16</v>
      </c>
      <c r="ET23" s="9">
        <v>2.8571428571428571E-2</v>
      </c>
      <c r="EU23" s="9">
        <v>5.5920097473126067E-5</v>
      </c>
      <c r="EV23" s="9">
        <v>0.65027944528344328</v>
      </c>
      <c r="EW23" s="9">
        <v>0.65033536538091641</v>
      </c>
      <c r="EX23" s="9">
        <v>1.4714750766674209E-6</v>
      </c>
      <c r="EY23" s="6">
        <v>4</v>
      </c>
      <c r="EZ23" s="6"/>
      <c r="FA23" s="6"/>
      <c r="FB23" s="6"/>
      <c r="FC23" s="15">
        <v>16</v>
      </c>
      <c r="FD23" s="9">
        <v>2.8571428571428571E-2</v>
      </c>
      <c r="FE23" s="9">
        <v>4.5123138762467847E-5</v>
      </c>
      <c r="FF23" s="9">
        <v>0.65029024224215382</v>
      </c>
      <c r="FG23" s="9">
        <v>0.6503353653809163</v>
      </c>
      <c r="FH23" s="9">
        <v>1.1873651347243491E-6</v>
      </c>
      <c r="FI23" s="6">
        <v>4</v>
      </c>
      <c r="FJ23" s="6"/>
      <c r="FK23" s="6"/>
      <c r="FL23" s="6"/>
      <c r="FM23" s="15">
        <v>16</v>
      </c>
      <c r="FN23" s="9">
        <v>2.8571428571428571E-2</v>
      </c>
      <c r="FO23" s="9">
        <v>2.9335133100656296E-5</v>
      </c>
      <c r="FP23" s="9">
        <v>0.65030603024781564</v>
      </c>
      <c r="FQ23" s="9">
        <v>0.6503353653809163</v>
      </c>
      <c r="FR23" s="9">
        <v>7.7192135169438503E-7</v>
      </c>
      <c r="FS23" s="6">
        <v>4</v>
      </c>
      <c r="FT23" s="6"/>
      <c r="FU23" s="6"/>
      <c r="FV23" s="6"/>
      <c r="FW23" s="15">
        <v>16</v>
      </c>
      <c r="FX23" s="9">
        <v>2.8571428571428571E-2</v>
      </c>
      <c r="FY23" s="9">
        <v>5.0012327612577232E-5</v>
      </c>
      <c r="FZ23" s="9">
        <v>0.65028535305330371</v>
      </c>
      <c r="GA23" s="9">
        <v>0.6503353653809163</v>
      </c>
      <c r="GB23" s="9">
        <v>1.31601869334008E-6</v>
      </c>
      <c r="GC23" s="6">
        <v>4</v>
      </c>
      <c r="GD23" s="6"/>
      <c r="GE23" s="6"/>
      <c r="GF23" s="6"/>
      <c r="GG23" s="15">
        <v>16</v>
      </c>
      <c r="GH23" s="9">
        <v>2.8571428571428571E-2</v>
      </c>
      <c r="GI23" s="9">
        <v>2.6686822473513715E-5</v>
      </c>
      <c r="GJ23" s="9">
        <v>0.65030867855844288</v>
      </c>
      <c r="GK23" s="9">
        <v>0.65033536538091641</v>
      </c>
      <c r="GL23" s="9">
        <v>7.0223400744419735E-7</v>
      </c>
      <c r="GM23" s="6">
        <v>4</v>
      </c>
      <c r="GN23" s="6"/>
      <c r="GO23" s="6"/>
      <c r="GP23" s="6"/>
      <c r="GQ23" s="15">
        <v>16</v>
      </c>
      <c r="GR23" s="9">
        <v>2.8571428571428571E-2</v>
      </c>
      <c r="GS23" s="9">
        <v>2.9538849302744188E-5</v>
      </c>
      <c r="GT23" s="9">
        <v>0.65030582653161362</v>
      </c>
      <c r="GU23" s="9">
        <v>0.65033536538091641</v>
      </c>
      <c r="GV23" s="9">
        <v>7.7728191663670694E-7</v>
      </c>
      <c r="GW23" s="6">
        <v>4</v>
      </c>
      <c r="GX23" s="6"/>
      <c r="GY23" s="6"/>
      <c r="GZ23" s="6"/>
      <c r="HA23" s="15">
        <v>16</v>
      </c>
      <c r="HB23" s="9">
        <v>2.8571428571428571E-2</v>
      </c>
      <c r="HC23" s="9">
        <v>3.6261483971644591E-5</v>
      </c>
      <c r="HD23" s="9">
        <v>0.65029910389694467</v>
      </c>
      <c r="HE23" s="9">
        <v>0.6503353653809163</v>
      </c>
      <c r="HF23" s="9">
        <v>9.5418055973333699E-7</v>
      </c>
      <c r="HG23" s="6">
        <v>4</v>
      </c>
      <c r="HH23" s="6"/>
      <c r="HI23" s="6"/>
      <c r="HJ23" s="6"/>
      <c r="HK23" s="15">
        <v>16</v>
      </c>
      <c r="HL23" s="9">
        <v>2.8571428571428571E-2</v>
      </c>
      <c r="HM23" s="9">
        <v>2.006604590565726E-5</v>
      </c>
      <c r="HN23" s="9">
        <v>0.65031529933501075</v>
      </c>
      <c r="HO23" s="9">
        <v>0.65033536538091641</v>
      </c>
      <c r="HP23" s="9">
        <v>5.2801564681872857E-7</v>
      </c>
      <c r="HQ23" s="6">
        <v>4</v>
      </c>
      <c r="HR23" s="6"/>
      <c r="HS23" s="6"/>
      <c r="HT23" s="6"/>
      <c r="HU23" s="15">
        <v>16</v>
      </c>
      <c r="HV23" s="9">
        <v>2.8571428571428571E-2</v>
      </c>
      <c r="HW23" s="9">
        <v>1.9251181097305696E-5</v>
      </c>
      <c r="HX23" s="9">
        <v>0.65031611419981894</v>
      </c>
      <c r="HY23" s="9">
        <v>0.6503353653809163</v>
      </c>
      <c r="HZ23" s="9">
        <v>5.0657338704944022E-7</v>
      </c>
      <c r="IA23" s="6">
        <v>4</v>
      </c>
      <c r="IB23" s="6"/>
      <c r="IC23" s="6"/>
      <c r="ID23" s="6"/>
      <c r="IE23" s="15">
        <v>16</v>
      </c>
      <c r="IF23" s="9">
        <v>2.8571428571428571E-2</v>
      </c>
      <c r="IG23" s="9">
        <v>8.7597966897793115E-6</v>
      </c>
      <c r="IH23" s="9">
        <v>0.6503266055842265</v>
      </c>
      <c r="II23" s="9">
        <v>0.6503353653809163</v>
      </c>
      <c r="IJ23" s="9">
        <v>2.3050429251985105E-7</v>
      </c>
      <c r="IK23" s="6">
        <v>4</v>
      </c>
      <c r="IL23" s="6"/>
      <c r="IM23" s="6"/>
      <c r="IN23" s="6"/>
      <c r="IO23" s="15">
        <v>16</v>
      </c>
      <c r="IP23" s="9">
        <v>2.8571428571428571E-2</v>
      </c>
      <c r="IQ23" s="9">
        <v>4.9910469511533281E-6</v>
      </c>
      <c r="IR23" s="9">
        <v>0.65033037433396523</v>
      </c>
      <c r="IS23" s="9">
        <v>0.65033536538091641</v>
      </c>
      <c r="IT23" s="9">
        <v>1.3133384108689185E-7</v>
      </c>
      <c r="IU23" s="6">
        <v>4</v>
      </c>
      <c r="IV23" s="6"/>
      <c r="IW23" s="6"/>
      <c r="IX23" s="6"/>
      <c r="IY23" s="15">
        <v>16</v>
      </c>
      <c r="IZ23" s="9">
        <v>2.8571428571428571E-2</v>
      </c>
      <c r="JA23" s="9">
        <v>6.7226346689004017E-6</v>
      </c>
      <c r="JB23" s="9">
        <v>0.65032864274624747</v>
      </c>
      <c r="JC23" s="9">
        <v>0.65033536538091641</v>
      </c>
      <c r="JD23" s="9">
        <v>1.7689864309662987E-7</v>
      </c>
      <c r="JE23" s="6">
        <v>4</v>
      </c>
      <c r="JF23" s="6"/>
      <c r="JG23" s="6"/>
      <c r="JH23" s="6"/>
      <c r="JI23" s="15">
        <v>16</v>
      </c>
      <c r="JJ23" s="9">
        <v>2.8571428571428571E-2</v>
      </c>
      <c r="JK23" s="9">
        <v>7.843073780383803E-6</v>
      </c>
      <c r="JL23" s="9">
        <v>0.65032752230713586</v>
      </c>
      <c r="JM23" s="9">
        <v>0.6503353653809163</v>
      </c>
      <c r="JN23" s="9">
        <v>2.0638175027940157E-7</v>
      </c>
      <c r="JO23" s="6">
        <v>4</v>
      </c>
      <c r="JP23" s="6"/>
      <c r="JQ23" s="6"/>
      <c r="JR23" s="6"/>
      <c r="JS23" s="15">
        <v>16</v>
      </c>
      <c r="JT23" s="9">
        <v>2.8571428571428571E-2</v>
      </c>
      <c r="JU23" s="9">
        <v>5.0929050521972741E-6</v>
      </c>
      <c r="JV23" s="9">
        <v>0.65033027247586406</v>
      </c>
      <c r="JW23" s="9">
        <v>0.6503353653809163</v>
      </c>
      <c r="JX23" s="9">
        <v>1.3401412355805296E-7</v>
      </c>
      <c r="JY23" s="6">
        <v>4</v>
      </c>
      <c r="JZ23" s="6"/>
      <c r="KA23" s="6"/>
      <c r="KB23" s="6"/>
      <c r="KC23" s="15">
        <v>16</v>
      </c>
      <c r="KD23" s="9">
        <v>2.8571428571428571E-2</v>
      </c>
      <c r="KE23" s="9">
        <v>8.1486480835156375E-6</v>
      </c>
      <c r="KF23" s="9">
        <v>0.65032721673283278</v>
      </c>
      <c r="KG23" s="9">
        <v>0.6503353653809163</v>
      </c>
      <c r="KH23" s="9">
        <v>2.1442259769288468E-7</v>
      </c>
      <c r="KI23" s="6">
        <v>4</v>
      </c>
      <c r="KJ23" s="6"/>
      <c r="KK23" s="6"/>
      <c r="KL23" s="6"/>
      <c r="KM23" s="15">
        <v>16</v>
      </c>
      <c r="KN23" s="9">
        <v>2.8571428571428571E-2</v>
      </c>
      <c r="KO23" s="9">
        <v>3.4631754354941464E-6</v>
      </c>
      <c r="KP23" s="9">
        <v>0.65033190220548087</v>
      </c>
      <c r="KQ23" s="9">
        <v>0.65033536538091641</v>
      </c>
      <c r="KR23" s="9">
        <v>9.112960401947599E-8</v>
      </c>
      <c r="KS23" s="6">
        <v>4</v>
      </c>
      <c r="KT23" s="6"/>
      <c r="KU23" s="6"/>
      <c r="KV23" s="6"/>
      <c r="KW23" s="15">
        <v>16</v>
      </c>
      <c r="KX23" s="9">
        <v>2.8571428571428571E-2</v>
      </c>
      <c r="KY23" s="9">
        <v>2.9538849302744187E-6</v>
      </c>
      <c r="KZ23" s="9">
        <v>0.65033241149598597</v>
      </c>
      <c r="LA23" s="9">
        <v>0.6503353653809163</v>
      </c>
      <c r="LB23" s="9">
        <v>7.7728191663670707E-8</v>
      </c>
      <c r="LC23" s="6">
        <v>4</v>
      </c>
    </row>
    <row r="24" spans="1:315">
      <c r="A24" s="6">
        <v>17</v>
      </c>
      <c r="B24">
        <v>1.8788221361360005E-2</v>
      </c>
      <c r="C24">
        <f>1-Table468[[#This Row],[qx (tau)]]</f>
        <v>0.98121177863863995</v>
      </c>
      <c r="D24" s="6"/>
      <c r="E24" s="6"/>
      <c r="F24" s="6"/>
      <c r="G24" s="6"/>
      <c r="H24" s="15">
        <f t="shared" si="4"/>
        <v>17</v>
      </c>
      <c r="I24" s="9">
        <f>I23+1/35</f>
        <v>5.7142857142857141E-2</v>
      </c>
      <c r="J24" s="9" cm="1">
        <f t="array" ref="J24">VLOOKUP($G$13,'qx Malaria'!$B$32:$I$61,(N24),FALSE)/(1-cambodia!I24*INDEX($E$6:$G$11,N24,2))</f>
        <v>3.0098102458737769E-6</v>
      </c>
      <c r="K24" s="9">
        <f t="shared" si="9"/>
        <v>0.66264502563496197</v>
      </c>
      <c r="L24" s="9">
        <f t="shared" si="2"/>
        <v>0.66264803544520789</v>
      </c>
      <c r="M24" s="9">
        <f>(J24*Table468[[#This Row],[qx (tau)]])/L24</f>
        <v>8.533788396003137E-8</v>
      </c>
      <c r="N24" s="6">
        <f t="shared" si="3"/>
        <v>4</v>
      </c>
      <c r="P24" s="6"/>
      <c r="Q24" s="6"/>
      <c r="R24" s="6"/>
      <c r="S24" s="15">
        <v>17</v>
      </c>
      <c r="T24" s="9">
        <v>5.7142857142857141E-2</v>
      </c>
      <c r="U24" s="9">
        <v>5.4695517226740703E-5</v>
      </c>
      <c r="V24" s="9">
        <v>0.66259333992798108</v>
      </c>
      <c r="W24" s="9">
        <v>0.66264803544520778</v>
      </c>
      <c r="X24" s="9">
        <v>1.5507953395495357E-6</v>
      </c>
      <c r="Y24" s="6">
        <v>4</v>
      </c>
      <c r="Z24" s="6"/>
      <c r="AA24" s="6"/>
      <c r="AB24" s="6"/>
      <c r="AC24" s="15">
        <v>17</v>
      </c>
      <c r="AD24" s="9">
        <v>5.7142857142857141E-2</v>
      </c>
      <c r="AE24" s="9">
        <v>4.3486568724865958E-5</v>
      </c>
      <c r="AF24" s="9">
        <v>0.66260454887648301</v>
      </c>
      <c r="AG24" s="9">
        <v>0.66264803544520789</v>
      </c>
      <c r="AH24" s="9">
        <v>1.2329852889397639E-6</v>
      </c>
      <c r="AI24" s="6">
        <v>4</v>
      </c>
      <c r="AJ24" s="6"/>
      <c r="AK24" s="6"/>
      <c r="AL24" s="6"/>
      <c r="AM24" s="15">
        <v>17</v>
      </c>
      <c r="AN24" s="9">
        <v>5.7142857142857141E-2</v>
      </c>
      <c r="AO24" s="9">
        <v>3.8816173515751472E-5</v>
      </c>
      <c r="AP24" s="9">
        <v>0.66260921927169214</v>
      </c>
      <c r="AQ24" s="9">
        <v>0.66264803544520789</v>
      </c>
      <c r="AR24" s="9">
        <v>1.1005644345190252E-6</v>
      </c>
      <c r="AS24" s="6">
        <v>4</v>
      </c>
      <c r="AT24" s="6"/>
      <c r="AU24" s="6"/>
      <c r="AV24" s="6"/>
      <c r="AW24" s="15">
        <v>17</v>
      </c>
      <c r="AX24" s="9">
        <v>5.7142857142857141E-2</v>
      </c>
      <c r="AY24" s="9">
        <v>4.4109288086081223E-5</v>
      </c>
      <c r="AZ24" s="9">
        <v>0.66260392615712183</v>
      </c>
      <c r="BA24" s="9">
        <v>0.66264803544520789</v>
      </c>
      <c r="BB24" s="9">
        <v>1.250641402862529E-6</v>
      </c>
      <c r="BC24" s="6">
        <v>4</v>
      </c>
      <c r="BD24" s="6"/>
      <c r="BE24" s="6"/>
      <c r="BF24" s="6"/>
      <c r="BG24" s="15">
        <v>17</v>
      </c>
      <c r="BH24" s="9">
        <v>5.7142857142857141E-2</v>
      </c>
      <c r="BI24" s="9">
        <v>3.8816173515751472E-5</v>
      </c>
      <c r="BJ24" s="9">
        <v>0.66260921927169214</v>
      </c>
      <c r="BK24" s="9">
        <v>0.66264803544520789</v>
      </c>
      <c r="BL24" s="9">
        <v>1.1005644345190252E-6</v>
      </c>
      <c r="BM24" s="6">
        <v>4</v>
      </c>
      <c r="BN24" s="6"/>
      <c r="BO24" s="6"/>
      <c r="BP24" s="6"/>
      <c r="BQ24" s="15">
        <v>17</v>
      </c>
      <c r="BR24" s="9">
        <v>5.7142857142857141E-2</v>
      </c>
      <c r="BS24" s="9">
        <v>3.4664711107649706E-5</v>
      </c>
      <c r="BT24" s="9">
        <v>0.66261337073410032</v>
      </c>
      <c r="BU24" s="9">
        <v>0.66264803544520801</v>
      </c>
      <c r="BV24" s="9">
        <v>9.8285700836725766E-7</v>
      </c>
      <c r="BW24" s="6">
        <v>4</v>
      </c>
      <c r="BX24" s="6"/>
      <c r="BY24" s="6"/>
      <c r="BZ24" s="6"/>
      <c r="CA24" s="15">
        <v>17</v>
      </c>
      <c r="CB24" s="9">
        <v>5.7142857142857141E-2</v>
      </c>
      <c r="CC24" s="9">
        <v>3.3004126144409003E-5</v>
      </c>
      <c r="CD24" s="9">
        <v>0.66261503131906341</v>
      </c>
      <c r="CE24" s="9">
        <v>0.66264803544520778</v>
      </c>
      <c r="CF24" s="9">
        <v>9.3577403790655104E-7</v>
      </c>
      <c r="CG24" s="6">
        <v>4</v>
      </c>
      <c r="CH24" s="6"/>
      <c r="CI24" s="6"/>
      <c r="CJ24" s="6"/>
      <c r="CK24" s="15">
        <v>17</v>
      </c>
      <c r="CL24" s="9">
        <v>5.7142857142857141E-2</v>
      </c>
      <c r="CM24" s="9">
        <v>3.8297240714738753E-5</v>
      </c>
      <c r="CN24" s="9">
        <v>0.66260973820449309</v>
      </c>
      <c r="CO24" s="9">
        <v>0.66264803544520778</v>
      </c>
      <c r="CP24" s="9">
        <v>1.0858510062500547E-6</v>
      </c>
      <c r="CQ24" s="6">
        <v>4</v>
      </c>
      <c r="CR24" s="6"/>
      <c r="CS24" s="6"/>
      <c r="CT24" s="6"/>
      <c r="CU24" s="15">
        <v>17</v>
      </c>
      <c r="CV24" s="9">
        <v>5.7142857142857141E-2</v>
      </c>
      <c r="CW24" s="9">
        <v>2.8437517495497069E-5</v>
      </c>
      <c r="CX24" s="9">
        <v>0.66261959792771241</v>
      </c>
      <c r="CY24" s="9">
        <v>0.66264803544520789</v>
      </c>
      <c r="CZ24" s="9">
        <v>8.0629586913960697E-7</v>
      </c>
      <c r="DA24" s="6">
        <v>4</v>
      </c>
      <c r="DB24" s="6"/>
      <c r="DC24" s="6"/>
      <c r="DD24" s="6"/>
      <c r="DE24" s="15">
        <v>17</v>
      </c>
      <c r="DF24" s="9">
        <v>5.7142857142857141E-2</v>
      </c>
      <c r="DG24" s="9">
        <v>2.8748877176104698E-5</v>
      </c>
      <c r="DH24" s="9">
        <v>0.66261928656803182</v>
      </c>
      <c r="DI24" s="9">
        <v>0.66264803544520789</v>
      </c>
      <c r="DJ24" s="9">
        <v>8.1512392610098942E-7</v>
      </c>
      <c r="DK24" s="6">
        <v>4</v>
      </c>
      <c r="DL24" s="6"/>
      <c r="DM24" s="6"/>
      <c r="DN24" s="6"/>
      <c r="DO24" s="15">
        <v>17</v>
      </c>
      <c r="DP24" s="9">
        <v>5.7142857142857141E-2</v>
      </c>
      <c r="DQ24" s="9">
        <v>6.5593106048007839E-5</v>
      </c>
      <c r="DR24" s="9">
        <v>0.66258244233915986</v>
      </c>
      <c r="DS24" s="9">
        <v>0.66264803544520789</v>
      </c>
      <c r="DT24" s="9">
        <v>1.8597773331979253E-6</v>
      </c>
      <c r="DU24" s="6">
        <v>4</v>
      </c>
      <c r="DV24" s="6"/>
      <c r="DW24" s="6"/>
      <c r="DX24" s="6"/>
      <c r="DY24" s="15">
        <v>17</v>
      </c>
      <c r="DZ24" s="9">
        <v>5.7142857142857141E-2</v>
      </c>
      <c r="EA24" s="9">
        <v>3.9957825677979456E-5</v>
      </c>
      <c r="EB24" s="9">
        <v>0.66260807761952989</v>
      </c>
      <c r="EC24" s="9">
        <v>0.66264803544520789</v>
      </c>
      <c r="ED24" s="9">
        <v>1.1329339767107614E-6</v>
      </c>
      <c r="EE24" s="6">
        <v>4</v>
      </c>
      <c r="EF24" s="6"/>
      <c r="EG24" s="6"/>
      <c r="EH24" s="6"/>
      <c r="EI24" s="15">
        <v>17</v>
      </c>
      <c r="EJ24" s="9">
        <v>5.7142857142857141E-2</v>
      </c>
      <c r="EK24" s="9">
        <v>4.0372971918789637E-5</v>
      </c>
      <c r="EL24" s="9">
        <v>0.66260766247328917</v>
      </c>
      <c r="EM24" s="9">
        <v>0.66264803544520801</v>
      </c>
      <c r="EN24" s="9">
        <v>1.1447047193259382E-6</v>
      </c>
      <c r="EO24" s="6">
        <v>4</v>
      </c>
      <c r="EP24" s="6"/>
      <c r="EQ24" s="6"/>
      <c r="ER24" s="6"/>
      <c r="ES24" s="15">
        <v>17</v>
      </c>
      <c r="ET24" s="9">
        <v>5.7142857142857141E-2</v>
      </c>
      <c r="EU24" s="9">
        <v>5.6978821551196677E-5</v>
      </c>
      <c r="EV24" s="9">
        <v>0.66259105662365669</v>
      </c>
      <c r="EW24" s="9">
        <v>0.66264803544520789</v>
      </c>
      <c r="EX24" s="9">
        <v>1.6155344239330077E-6</v>
      </c>
      <c r="EY24" s="6">
        <v>4</v>
      </c>
      <c r="EZ24" s="6"/>
      <c r="FA24" s="6"/>
      <c r="FB24" s="6"/>
      <c r="FC24" s="15">
        <v>17</v>
      </c>
      <c r="FD24" s="9">
        <v>5.7142857142857141E-2</v>
      </c>
      <c r="FE24" s="9">
        <v>4.5977446169727009E-5</v>
      </c>
      <c r="FF24" s="9">
        <v>0.66260205799903815</v>
      </c>
      <c r="FG24" s="9">
        <v>0.66264803544520789</v>
      </c>
      <c r="FH24" s="9">
        <v>1.3036097446308241E-6</v>
      </c>
      <c r="FI24" s="6">
        <v>4</v>
      </c>
      <c r="FJ24" s="6"/>
      <c r="FK24" s="6"/>
      <c r="FL24" s="6"/>
      <c r="FM24" s="15">
        <v>17</v>
      </c>
      <c r="FN24" s="9">
        <v>5.7142857142857141E-2</v>
      </c>
      <c r="FO24" s="9">
        <v>2.9890529338332681E-5</v>
      </c>
      <c r="FP24" s="9">
        <v>0.66261814491586946</v>
      </c>
      <c r="FQ24" s="9">
        <v>0.66264803544520778</v>
      </c>
      <c r="FR24" s="9">
        <v>8.4749346829272544E-7</v>
      </c>
      <c r="FS24" s="6">
        <v>4</v>
      </c>
      <c r="FT24" s="6"/>
      <c r="FU24" s="6"/>
      <c r="FV24" s="6"/>
      <c r="FW24" s="15">
        <v>17</v>
      </c>
      <c r="FX24" s="9">
        <v>5.7142857142857141E-2</v>
      </c>
      <c r="FY24" s="9">
        <v>5.0959201059449124E-5</v>
      </c>
      <c r="FZ24" s="9">
        <v>0.66259707624414843</v>
      </c>
      <c r="GA24" s="9">
        <v>0.66264803544520789</v>
      </c>
      <c r="GB24" s="9">
        <v>1.4448586560129451E-6</v>
      </c>
      <c r="GC24" s="6">
        <v>4</v>
      </c>
      <c r="GD24" s="6"/>
      <c r="GE24" s="6"/>
      <c r="GF24" s="6"/>
      <c r="GG24" s="15">
        <v>17</v>
      </c>
      <c r="GH24" s="9">
        <v>5.7142857142857141E-2</v>
      </c>
      <c r="GI24" s="9">
        <v>2.719207877306654E-5</v>
      </c>
      <c r="GJ24" s="9">
        <v>0.66262084336643479</v>
      </c>
      <c r="GK24" s="9">
        <v>0.66264803544520789</v>
      </c>
      <c r="GL24" s="9">
        <v>7.7098364129407656E-7</v>
      </c>
      <c r="GM24" s="6">
        <v>4</v>
      </c>
      <c r="GN24" s="6"/>
      <c r="GO24" s="6"/>
      <c r="GP24" s="6"/>
      <c r="GQ24" s="15">
        <v>17</v>
      </c>
      <c r="GR24" s="9">
        <v>5.7142857142857141E-2</v>
      </c>
      <c r="GS24" s="9">
        <v>3.0098102458737772E-5</v>
      </c>
      <c r="GT24" s="9">
        <v>0.66261793734274921</v>
      </c>
      <c r="GU24" s="9">
        <v>0.66264803544520789</v>
      </c>
      <c r="GV24" s="9">
        <v>8.533788396003138E-7</v>
      </c>
      <c r="GW24" s="6">
        <v>4</v>
      </c>
      <c r="GX24" s="6"/>
      <c r="GY24" s="6"/>
      <c r="GZ24" s="6"/>
      <c r="HA24" s="15">
        <v>17</v>
      </c>
      <c r="HB24" s="9">
        <v>5.7142857142857141E-2</v>
      </c>
      <c r="HC24" s="9">
        <v>3.6948015432105679E-5</v>
      </c>
      <c r="HD24" s="9">
        <v>0.6626110874297757</v>
      </c>
      <c r="HE24" s="9">
        <v>0.66264803544520778</v>
      </c>
      <c r="HF24" s="9">
        <v>1.0475960927507303E-6</v>
      </c>
      <c r="HG24" s="6">
        <v>4</v>
      </c>
      <c r="HH24" s="6"/>
      <c r="HI24" s="6"/>
      <c r="HJ24" s="6"/>
      <c r="HK24" s="15">
        <v>17</v>
      </c>
      <c r="HL24" s="9">
        <v>5.7142857142857141E-2</v>
      </c>
      <c r="HM24" s="9">
        <v>2.0445952359901178E-5</v>
      </c>
      <c r="HN24" s="9">
        <v>0.66262758949284806</v>
      </c>
      <c r="HO24" s="9">
        <v>0.66264803544520801</v>
      </c>
      <c r="HP24" s="9">
        <v>5.7970907379745443E-7</v>
      </c>
      <c r="HQ24" s="6">
        <v>4</v>
      </c>
      <c r="HR24" s="6"/>
      <c r="HS24" s="6"/>
      <c r="HT24" s="6"/>
      <c r="HU24" s="15">
        <v>17</v>
      </c>
      <c r="HV24" s="9">
        <v>5.7142857142857141E-2</v>
      </c>
      <c r="HW24" s="9">
        <v>1.9615659878280823E-5</v>
      </c>
      <c r="HX24" s="9">
        <v>0.66262841978532949</v>
      </c>
      <c r="HY24" s="9">
        <v>0.66264803544520778</v>
      </c>
      <c r="HZ24" s="9">
        <v>5.5616758856710107E-7</v>
      </c>
      <c r="IA24" s="6">
        <v>4</v>
      </c>
      <c r="IB24" s="6"/>
      <c r="IC24" s="6"/>
      <c r="ID24" s="6"/>
      <c r="IE24" s="15">
        <v>17</v>
      </c>
      <c r="IF24" s="9">
        <v>5.7142857142857141E-2</v>
      </c>
      <c r="IG24" s="9">
        <v>8.9256441774187877E-6</v>
      </c>
      <c r="IH24" s="9">
        <v>0.66263910980103047</v>
      </c>
      <c r="II24" s="9">
        <v>0.66264803544520789</v>
      </c>
      <c r="IJ24" s="9">
        <v>2.5307096622629993E-7</v>
      </c>
      <c r="IK24" s="6">
        <v>4</v>
      </c>
      <c r="IL24" s="6"/>
      <c r="IM24" s="6"/>
      <c r="IN24" s="6"/>
      <c r="IO24" s="15">
        <v>17</v>
      </c>
      <c r="IP24" s="9">
        <v>5.7142857142857141E-2</v>
      </c>
      <c r="IQ24" s="9">
        <v>5.0855414499246573E-6</v>
      </c>
      <c r="IR24" s="9">
        <v>0.66264294990375794</v>
      </c>
      <c r="IS24" s="9">
        <v>0.66264803544520789</v>
      </c>
      <c r="IT24" s="9">
        <v>1.4419159703591506E-7</v>
      </c>
      <c r="IU24" s="6">
        <v>4</v>
      </c>
      <c r="IV24" s="6"/>
      <c r="IW24" s="6"/>
      <c r="IX24" s="6"/>
      <c r="IY24" s="15">
        <v>17</v>
      </c>
      <c r="IZ24" s="9">
        <v>5.7142857142857141E-2</v>
      </c>
      <c r="JA24" s="9">
        <v>6.8499129733679069E-6</v>
      </c>
      <c r="JB24" s="9">
        <v>0.6626411855322345</v>
      </c>
      <c r="JC24" s="9">
        <v>0.66264803544520789</v>
      </c>
      <c r="JD24" s="9">
        <v>1.9421725315041623E-7</v>
      </c>
      <c r="JE24" s="6">
        <v>4</v>
      </c>
      <c r="JF24" s="6"/>
      <c r="JG24" s="6"/>
      <c r="JH24" s="6"/>
      <c r="JI24" s="15">
        <v>17</v>
      </c>
      <c r="JJ24" s="9">
        <v>5.7142857142857141E-2</v>
      </c>
      <c r="JK24" s="9">
        <v>7.9915651355958929E-6</v>
      </c>
      <c r="JL24" s="9">
        <v>0.66264004388007225</v>
      </c>
      <c r="JM24" s="9">
        <v>0.66264803544520789</v>
      </c>
      <c r="JN24" s="9">
        <v>2.265867953421523E-7</v>
      </c>
      <c r="JO24" s="6">
        <v>4</v>
      </c>
      <c r="JP24" s="6"/>
      <c r="JQ24" s="6"/>
      <c r="JR24" s="6"/>
      <c r="JS24" s="15">
        <v>17</v>
      </c>
      <c r="JT24" s="9">
        <v>5.7142857142857141E-2</v>
      </c>
      <c r="JU24" s="9">
        <v>5.1893280101272025E-6</v>
      </c>
      <c r="JV24" s="9">
        <v>0.6626428461171977</v>
      </c>
      <c r="JW24" s="9">
        <v>0.66264803544520778</v>
      </c>
      <c r="JX24" s="9">
        <v>1.4713428268970933E-7</v>
      </c>
      <c r="JY24" s="6">
        <v>4</v>
      </c>
      <c r="JZ24" s="6"/>
      <c r="KA24" s="6"/>
      <c r="KB24" s="6"/>
      <c r="KC24" s="15">
        <v>17</v>
      </c>
      <c r="KD24" s="9">
        <v>5.7142857142857141E-2</v>
      </c>
      <c r="KE24" s="9">
        <v>8.3029248162035234E-6</v>
      </c>
      <c r="KF24" s="9">
        <v>0.66263973252039166</v>
      </c>
      <c r="KG24" s="9">
        <v>0.66264803544520789</v>
      </c>
      <c r="KH24" s="9">
        <v>2.3541485230353485E-7</v>
      </c>
      <c r="KI24" s="6">
        <v>4</v>
      </c>
      <c r="KJ24" s="6"/>
      <c r="KK24" s="6"/>
      <c r="KL24" s="6"/>
      <c r="KM24" s="15">
        <v>17</v>
      </c>
      <c r="KN24" s="9">
        <v>5.7142857142857141E-2</v>
      </c>
      <c r="KO24" s="9">
        <v>3.5287430468864973E-6</v>
      </c>
      <c r="KP24" s="9">
        <v>0.66264450670216102</v>
      </c>
      <c r="KQ24" s="9">
        <v>0.66264803544520789</v>
      </c>
      <c r="KR24" s="9">
        <v>1.000513122290023E-7</v>
      </c>
      <c r="KS24" s="6">
        <v>4</v>
      </c>
      <c r="KT24" s="6"/>
      <c r="KU24" s="6"/>
      <c r="KV24" s="6"/>
      <c r="KW24" s="15">
        <v>17</v>
      </c>
      <c r="KX24" s="9">
        <v>5.7142857142857141E-2</v>
      </c>
      <c r="KY24" s="9">
        <v>3.0098102458737769E-6</v>
      </c>
      <c r="KZ24" s="9">
        <v>0.66264502563496197</v>
      </c>
      <c r="LA24" s="9">
        <v>0.66264803544520789</v>
      </c>
      <c r="LB24" s="9">
        <v>8.533788396003137E-8</v>
      </c>
      <c r="LC24" s="6">
        <v>4</v>
      </c>
    </row>
    <row r="25" spans="1:315">
      <c r="A25" s="6">
        <v>18</v>
      </c>
      <c r="B25">
        <v>2.0413824719815434E-2</v>
      </c>
      <c r="C25">
        <f>1-Table468[[#This Row],[qx (tau)]]</f>
        <v>0.97958617528018455</v>
      </c>
      <c r="D25" s="6"/>
      <c r="E25" s="6"/>
      <c r="F25" s="6"/>
      <c r="G25" s="6"/>
      <c r="H25" s="15">
        <f t="shared" si="4"/>
        <v>18</v>
      </c>
      <c r="I25" s="9">
        <f t="shared" ref="I25:I56" si="10">I24+1/35</f>
        <v>8.5714285714285715E-2</v>
      </c>
      <c r="J25" s="9" cm="1">
        <f t="array" ref="J25">VLOOKUP($G$13,'qx Malaria'!$B$32:$I$61,(N25),FALSE)/(1-cambodia!I25*INDEX($E$6:$G$11,N25,2))</f>
        <v>3.0678940739030878E-6</v>
      </c>
      <c r="K25" s="9">
        <f t="shared" si="9"/>
        <v>0.67543286160110794</v>
      </c>
      <c r="L25" s="9">
        <f t="shared" si="2"/>
        <v>0.67543592949518183</v>
      </c>
      <c r="M25" s="9">
        <f>(J25*Table468[[#This Row],[qx (tau)]])/L25</f>
        <v>9.2721528643620787E-8</v>
      </c>
      <c r="N25" s="6">
        <f t="shared" si="3"/>
        <v>4</v>
      </c>
      <c r="P25" s="6"/>
      <c r="Q25" s="6"/>
      <c r="R25" s="6"/>
      <c r="S25" s="15">
        <v>18</v>
      </c>
      <c r="T25" s="9">
        <v>8.5714285714285715E-2</v>
      </c>
      <c r="U25" s="9">
        <v>5.5751040584376804E-5</v>
      </c>
      <c r="V25" s="9">
        <v>0.67538017845459752</v>
      </c>
      <c r="W25" s="9">
        <v>0.67543592949518194</v>
      </c>
      <c r="X25" s="9">
        <v>1.6849739860409706E-6</v>
      </c>
      <c r="Y25" s="6">
        <v>4</v>
      </c>
      <c r="Z25" s="6"/>
      <c r="AA25" s="6"/>
      <c r="AB25" s="6"/>
      <c r="AC25" s="15">
        <v>18</v>
      </c>
      <c r="AD25" s="9">
        <v>8.5714285714285715E-2</v>
      </c>
      <c r="AE25" s="9">
        <v>4.4325779895358411E-5</v>
      </c>
      <c r="AF25" s="9">
        <v>0.6753916037152865</v>
      </c>
      <c r="AG25" s="9">
        <v>0.67543592949518183</v>
      </c>
      <c r="AH25" s="9">
        <v>1.3396662241957626E-6</v>
      </c>
      <c r="AI25" s="6">
        <v>4</v>
      </c>
      <c r="AJ25" s="6"/>
      <c r="AK25" s="6"/>
      <c r="AL25" s="6"/>
      <c r="AM25" s="15">
        <v>18</v>
      </c>
      <c r="AN25" s="9">
        <v>8.5714285714285715E-2</v>
      </c>
      <c r="AO25" s="9">
        <v>3.9565254608267417E-5</v>
      </c>
      <c r="AP25" s="9">
        <v>0.6753963642405737</v>
      </c>
      <c r="AQ25" s="9">
        <v>0.67543592949518194</v>
      </c>
      <c r="AR25" s="9">
        <v>1.1957879900935922E-6</v>
      </c>
      <c r="AS25" s="6">
        <v>4</v>
      </c>
      <c r="AT25" s="6"/>
      <c r="AU25" s="6"/>
      <c r="AV25" s="6"/>
      <c r="AW25" s="15">
        <v>18</v>
      </c>
      <c r="AX25" s="9">
        <v>8.5714285714285715E-2</v>
      </c>
      <c r="AY25" s="9">
        <v>4.4960516600303879E-5</v>
      </c>
      <c r="AZ25" s="9">
        <v>0.67539096897858164</v>
      </c>
      <c r="BA25" s="9">
        <v>0.67543592949518194</v>
      </c>
      <c r="BB25" s="9">
        <v>1.3588499887427184E-6</v>
      </c>
      <c r="BC25" s="6">
        <v>4</v>
      </c>
      <c r="BD25" s="6"/>
      <c r="BE25" s="6"/>
      <c r="BF25" s="6"/>
      <c r="BG25" s="15">
        <v>18</v>
      </c>
      <c r="BH25" s="9">
        <v>8.5714285714285715E-2</v>
      </c>
      <c r="BI25" s="9">
        <v>3.9565254608267417E-5</v>
      </c>
      <c r="BJ25" s="9">
        <v>0.6753963642405737</v>
      </c>
      <c r="BK25" s="9">
        <v>0.67543592949518194</v>
      </c>
      <c r="BL25" s="9">
        <v>1.1957879900935922E-6</v>
      </c>
      <c r="BM25" s="6">
        <v>4</v>
      </c>
      <c r="BN25" s="6"/>
      <c r="BO25" s="6"/>
      <c r="BP25" s="6"/>
      <c r="BQ25" s="15">
        <v>18</v>
      </c>
      <c r="BR25" s="9">
        <v>8.5714285714285715E-2</v>
      </c>
      <c r="BS25" s="9">
        <v>3.5333676575297633E-5</v>
      </c>
      <c r="BT25" s="9">
        <v>0.67540059581860667</v>
      </c>
      <c r="BU25" s="9">
        <v>0.67543592949518194</v>
      </c>
      <c r="BV25" s="9">
        <v>1.0678962264472186E-6</v>
      </c>
      <c r="BW25" s="6">
        <v>4</v>
      </c>
      <c r="BX25" s="6"/>
      <c r="BY25" s="6"/>
      <c r="BZ25" s="6"/>
      <c r="CA25" s="15">
        <v>18</v>
      </c>
      <c r="CB25" s="9">
        <v>8.5714285714285715E-2</v>
      </c>
      <c r="CC25" s="9">
        <v>3.3641045362109724E-5</v>
      </c>
      <c r="CD25" s="9">
        <v>0.67540228844981975</v>
      </c>
      <c r="CE25" s="9">
        <v>0.67543592949518183</v>
      </c>
      <c r="CF25" s="9">
        <v>1.0167395209886693E-6</v>
      </c>
      <c r="CG25" s="6">
        <v>4</v>
      </c>
      <c r="CH25" s="6"/>
      <c r="CI25" s="6"/>
      <c r="CJ25" s="6"/>
      <c r="CK25" s="15">
        <v>18</v>
      </c>
      <c r="CL25" s="9">
        <v>8.5714285714285715E-2</v>
      </c>
      <c r="CM25" s="9">
        <v>3.9036307354146193E-5</v>
      </c>
      <c r="CN25" s="9">
        <v>0.67539689318782781</v>
      </c>
      <c r="CO25" s="9">
        <v>0.67543592949518194</v>
      </c>
      <c r="CP25" s="9">
        <v>1.1798015196377955E-6</v>
      </c>
      <c r="CQ25" s="6">
        <v>4</v>
      </c>
      <c r="CR25" s="6"/>
      <c r="CS25" s="6"/>
      <c r="CT25" s="6"/>
      <c r="CU25" s="15">
        <v>18</v>
      </c>
      <c r="CV25" s="9">
        <v>8.5714285714285715E-2</v>
      </c>
      <c r="CW25" s="9">
        <v>2.8986309525842972E-5</v>
      </c>
      <c r="CX25" s="9">
        <v>0.67540694318565608</v>
      </c>
      <c r="CY25" s="9">
        <v>0.67543592949518194</v>
      </c>
      <c r="CZ25" s="9">
        <v>8.7605858097765851E-7</v>
      </c>
      <c r="DA25" s="6">
        <v>4</v>
      </c>
      <c r="DB25" s="6"/>
      <c r="DC25" s="6"/>
      <c r="DD25" s="6"/>
      <c r="DE25" s="15">
        <v>18</v>
      </c>
      <c r="DF25" s="9">
        <v>8.5714285714285715E-2</v>
      </c>
      <c r="DG25" s="9">
        <v>2.9303677878315703E-5</v>
      </c>
      <c r="DH25" s="9">
        <v>0.6754066258173036</v>
      </c>
      <c r="DI25" s="9">
        <v>0.67543592949518194</v>
      </c>
      <c r="DJ25" s="9">
        <v>8.8565046325113641E-7</v>
      </c>
      <c r="DK25" s="6">
        <v>4</v>
      </c>
      <c r="DL25" s="6"/>
      <c r="DM25" s="6"/>
      <c r="DN25" s="6"/>
      <c r="DO25" s="15">
        <v>18</v>
      </c>
      <c r="DP25" s="9">
        <v>8.5714285714285715E-2</v>
      </c>
      <c r="DQ25" s="9">
        <v>6.6858932920922483E-5</v>
      </c>
      <c r="DR25" s="9">
        <v>0.67536907056226092</v>
      </c>
      <c r="DS25" s="9">
        <v>0.67543592949518183</v>
      </c>
      <c r="DT25" s="9">
        <v>2.0206898656127021E-6</v>
      </c>
      <c r="DU25" s="6">
        <v>4</v>
      </c>
      <c r="DV25" s="6"/>
      <c r="DW25" s="6"/>
      <c r="DX25" s="6"/>
      <c r="DY25" s="15">
        <v>18</v>
      </c>
      <c r="DZ25" s="9">
        <v>8.5714285714285715E-2</v>
      </c>
      <c r="EA25" s="9">
        <v>4.0728938567334102E-5</v>
      </c>
      <c r="EB25" s="9">
        <v>0.67539520055661451</v>
      </c>
      <c r="EC25" s="9">
        <v>0.67543592949518183</v>
      </c>
      <c r="ED25" s="9">
        <v>1.230958225096345E-6</v>
      </c>
      <c r="EE25" s="6">
        <v>4</v>
      </c>
      <c r="EF25" s="6"/>
      <c r="EG25" s="6"/>
      <c r="EH25" s="6"/>
      <c r="EI25" s="15">
        <v>18</v>
      </c>
      <c r="EJ25" s="9">
        <v>8.5714285714285715E-2</v>
      </c>
      <c r="EK25" s="9">
        <v>4.1152096370631081E-5</v>
      </c>
      <c r="EL25" s="9">
        <v>0.67539477739881137</v>
      </c>
      <c r="EM25" s="9">
        <v>0.67543592949518205</v>
      </c>
      <c r="EN25" s="9">
        <v>1.243747401460982E-6</v>
      </c>
      <c r="EO25" s="6">
        <v>4</v>
      </c>
      <c r="EP25" s="6"/>
      <c r="EQ25" s="6"/>
      <c r="ER25" s="6"/>
      <c r="ES25" s="15">
        <v>18</v>
      </c>
      <c r="ET25" s="9">
        <v>8.5714285714285715E-2</v>
      </c>
      <c r="EU25" s="9">
        <v>5.8078408502510188E-5</v>
      </c>
      <c r="EV25" s="9">
        <v>0.67537785108667947</v>
      </c>
      <c r="EW25" s="9">
        <v>0.67543592949518194</v>
      </c>
      <c r="EX25" s="9">
        <v>1.7553144560464761E-6</v>
      </c>
      <c r="EY25" s="6">
        <v>4</v>
      </c>
      <c r="EZ25" s="6"/>
      <c r="FA25" s="6"/>
      <c r="FB25" s="6"/>
      <c r="FC25" s="15">
        <v>18</v>
      </c>
      <c r="FD25" s="9">
        <v>8.5714285714285715E-2</v>
      </c>
      <c r="FE25" s="9">
        <v>4.6864726715140278E-5</v>
      </c>
      <c r="FF25" s="9">
        <v>0.67538906476846683</v>
      </c>
      <c r="FG25" s="9">
        <v>0.67543592949518194</v>
      </c>
      <c r="FH25" s="9">
        <v>1.4164012823835866E-6</v>
      </c>
      <c r="FI25" s="6">
        <v>4</v>
      </c>
      <c r="FJ25" s="6"/>
      <c r="FK25" s="6"/>
      <c r="FL25" s="6"/>
      <c r="FM25" s="15">
        <v>18</v>
      </c>
      <c r="FN25" s="9">
        <v>8.5714285714285715E-2</v>
      </c>
      <c r="FO25" s="9">
        <v>3.0467361837382392E-5</v>
      </c>
      <c r="FP25" s="9">
        <v>0.67540546213334451</v>
      </c>
      <c r="FQ25" s="9">
        <v>0.67543592949518194</v>
      </c>
      <c r="FR25" s="9">
        <v>9.2082069825388907E-7</v>
      </c>
      <c r="FS25" s="6">
        <v>4</v>
      </c>
      <c r="FT25" s="6"/>
      <c r="FU25" s="6"/>
      <c r="FV25" s="6"/>
      <c r="FW25" s="15">
        <v>18</v>
      </c>
      <c r="FX25" s="9">
        <v>8.5714285714285715E-2</v>
      </c>
      <c r="FY25" s="9">
        <v>5.1942620354704013E-5</v>
      </c>
      <c r="FZ25" s="9">
        <v>0.67538398687482715</v>
      </c>
      <c r="GA25" s="9">
        <v>0.67543592949518183</v>
      </c>
      <c r="GB25" s="9">
        <v>1.5698713987592348E-6</v>
      </c>
      <c r="GC25" s="6">
        <v>4</v>
      </c>
      <c r="GD25" s="6"/>
      <c r="GE25" s="6"/>
      <c r="GF25" s="6"/>
      <c r="GG25" s="15">
        <v>18</v>
      </c>
      <c r="GH25" s="9">
        <v>8.5714285714285715E-2</v>
      </c>
      <c r="GI25" s="9">
        <v>2.7716836115952038E-5</v>
      </c>
      <c r="GJ25" s="9">
        <v>0.67540821265906603</v>
      </c>
      <c r="GK25" s="9">
        <v>0.67543592949518194</v>
      </c>
      <c r="GL25" s="9">
        <v>8.376910518837463E-7</v>
      </c>
      <c r="GM25" s="6">
        <v>4</v>
      </c>
      <c r="GN25" s="6"/>
      <c r="GO25" s="6"/>
      <c r="GP25" s="6"/>
      <c r="GQ25" s="15">
        <v>18</v>
      </c>
      <c r="GR25" s="9">
        <v>8.5714285714285715E-2</v>
      </c>
      <c r="GS25" s="9">
        <v>3.0678940739030884E-5</v>
      </c>
      <c r="GT25" s="9">
        <v>0.67540525055444289</v>
      </c>
      <c r="GU25" s="9">
        <v>0.67543592949518194</v>
      </c>
      <c r="GV25" s="9">
        <v>9.2721528643620785E-7</v>
      </c>
      <c r="GW25" s="6">
        <v>4</v>
      </c>
      <c r="GX25" s="6"/>
      <c r="GY25" s="6"/>
      <c r="GZ25" s="6"/>
      <c r="HA25" s="15">
        <v>18</v>
      </c>
      <c r="HB25" s="9">
        <v>8.5714285714285715E-2</v>
      </c>
      <c r="HC25" s="9">
        <v>3.7661044493431011E-5</v>
      </c>
      <c r="HD25" s="9">
        <v>0.6753982684506884</v>
      </c>
      <c r="HE25" s="9">
        <v>0.67543592949518183</v>
      </c>
      <c r="HF25" s="9">
        <v>1.1382366964527242E-6</v>
      </c>
      <c r="HG25" s="6">
        <v>4</v>
      </c>
      <c r="HH25" s="6"/>
      <c r="HI25" s="6"/>
      <c r="HJ25" s="6"/>
      <c r="HK25" s="15">
        <v>18</v>
      </c>
      <c r="HL25" s="9">
        <v>8.5714285714285715E-2</v>
      </c>
      <c r="HM25" s="9">
        <v>2.0840521812376153E-5</v>
      </c>
      <c r="HN25" s="9">
        <v>0.67541508897336955</v>
      </c>
      <c r="HO25" s="9">
        <v>0.67543592949518194</v>
      </c>
      <c r="HP25" s="9">
        <v>6.2986693595838952E-7</v>
      </c>
      <c r="HQ25" s="6">
        <v>4</v>
      </c>
      <c r="HR25" s="6"/>
      <c r="HS25" s="6"/>
      <c r="HT25" s="6"/>
      <c r="HU25" s="15">
        <v>18</v>
      </c>
      <c r="HV25" s="9">
        <v>8.5714285714285715E-2</v>
      </c>
      <c r="HW25" s="9">
        <v>1.9994206205782195E-5</v>
      </c>
      <c r="HX25" s="9">
        <v>0.67541593528897603</v>
      </c>
      <c r="HY25" s="9">
        <v>0.67543592949518183</v>
      </c>
      <c r="HZ25" s="9">
        <v>6.0428858322911486E-7</v>
      </c>
      <c r="IA25" s="6">
        <v>4</v>
      </c>
      <c r="IB25" s="6"/>
      <c r="IC25" s="6"/>
      <c r="ID25" s="6"/>
      <c r="IE25" s="15">
        <v>18</v>
      </c>
      <c r="IF25" s="9">
        <v>8.5714285714285715E-2</v>
      </c>
      <c r="IG25" s="9">
        <v>9.0978927708850202E-6</v>
      </c>
      <c r="IH25" s="9">
        <v>0.67542683160241102</v>
      </c>
      <c r="II25" s="9">
        <v>0.67543592949518194</v>
      </c>
      <c r="IJ25" s="9">
        <v>2.7496729183970304E-7</v>
      </c>
      <c r="IK25" s="6">
        <v>4</v>
      </c>
      <c r="IL25" s="6"/>
      <c r="IM25" s="6"/>
      <c r="IN25" s="6"/>
      <c r="IO25" s="15">
        <v>18</v>
      </c>
      <c r="IP25" s="9">
        <v>8.5714285714285715E-2</v>
      </c>
      <c r="IQ25" s="9">
        <v>5.1836830903879761E-6</v>
      </c>
      <c r="IR25" s="9">
        <v>0.6754307458120915</v>
      </c>
      <c r="IS25" s="9">
        <v>0.67543592949518194</v>
      </c>
      <c r="IT25" s="9">
        <v>1.5666741046680752E-7</v>
      </c>
      <c r="IU25" s="6">
        <v>4</v>
      </c>
      <c r="IV25" s="6"/>
      <c r="IW25" s="6"/>
      <c r="IX25" s="6"/>
      <c r="IY25" s="15">
        <v>18</v>
      </c>
      <c r="IZ25" s="9">
        <v>8.5714285714285715E-2</v>
      </c>
      <c r="JA25" s="9">
        <v>6.9821037544001319E-6</v>
      </c>
      <c r="JB25" s="9">
        <v>0.67542894739142756</v>
      </c>
      <c r="JC25" s="9">
        <v>0.67543592949518194</v>
      </c>
      <c r="JD25" s="9">
        <v>2.1102141001651624E-7</v>
      </c>
      <c r="JE25" s="6">
        <v>4</v>
      </c>
      <c r="JF25" s="6"/>
      <c r="JG25" s="6"/>
      <c r="JH25" s="6"/>
      <c r="JI25" s="15">
        <v>18</v>
      </c>
      <c r="JJ25" s="9">
        <v>8.5714285714285715E-2</v>
      </c>
      <c r="JK25" s="9">
        <v>8.1457877134668208E-6</v>
      </c>
      <c r="JL25" s="9">
        <v>0.67542778370746837</v>
      </c>
      <c r="JM25" s="9">
        <v>0.67543592949518183</v>
      </c>
      <c r="JN25" s="9">
        <v>2.4619164501926904E-7</v>
      </c>
      <c r="JO25" s="6">
        <v>4</v>
      </c>
      <c r="JP25" s="6"/>
      <c r="JQ25" s="6"/>
      <c r="JR25" s="6"/>
      <c r="JS25" s="15">
        <v>18</v>
      </c>
      <c r="JT25" s="9">
        <v>8.5714285714285715E-2</v>
      </c>
      <c r="JU25" s="9">
        <v>5.2894725412122217E-6</v>
      </c>
      <c r="JV25" s="9">
        <v>0.67543064002264064</v>
      </c>
      <c r="JW25" s="9">
        <v>0.67543592949518183</v>
      </c>
      <c r="JX25" s="9">
        <v>1.5986470455796691E-7</v>
      </c>
      <c r="JY25" s="6">
        <v>4</v>
      </c>
      <c r="JZ25" s="6"/>
      <c r="KA25" s="6"/>
      <c r="KB25" s="6"/>
      <c r="KC25" s="15">
        <v>18</v>
      </c>
      <c r="KD25" s="9">
        <v>8.5714285714285715E-2</v>
      </c>
      <c r="KE25" s="9">
        <v>8.4631560659395534E-6</v>
      </c>
      <c r="KF25" s="9">
        <v>0.67542746633911599</v>
      </c>
      <c r="KG25" s="9">
        <v>0.67543592949518194</v>
      </c>
      <c r="KH25" s="9">
        <v>2.5578352729274699E-7</v>
      </c>
      <c r="KI25" s="6">
        <v>4</v>
      </c>
      <c r="KJ25" s="6"/>
      <c r="KK25" s="6"/>
      <c r="KL25" s="6"/>
      <c r="KM25" s="15">
        <v>18</v>
      </c>
      <c r="KN25" s="9">
        <v>8.5714285714285715E-2</v>
      </c>
      <c r="KO25" s="9">
        <v>3.5968413280243103E-6</v>
      </c>
      <c r="KP25" s="9">
        <v>0.67543233265385394</v>
      </c>
      <c r="KQ25" s="9">
        <v>0.67543592949518194</v>
      </c>
      <c r="KR25" s="9">
        <v>1.0870799909941747E-7</v>
      </c>
      <c r="KS25" s="6">
        <v>4</v>
      </c>
      <c r="KT25" s="6"/>
      <c r="KU25" s="6"/>
      <c r="KV25" s="6"/>
      <c r="KW25" s="15">
        <v>18</v>
      </c>
      <c r="KX25" s="9">
        <v>8.5714285714285715E-2</v>
      </c>
      <c r="KY25" s="9">
        <v>3.0678940739030878E-6</v>
      </c>
      <c r="KZ25" s="9">
        <v>0.67543286160110794</v>
      </c>
      <c r="LA25" s="9">
        <v>0.67543592949518183</v>
      </c>
      <c r="LB25" s="9">
        <v>9.2721528643620787E-8</v>
      </c>
      <c r="LC25" s="6">
        <v>4</v>
      </c>
    </row>
    <row r="26" spans="1:315">
      <c r="A26" s="6">
        <v>19</v>
      </c>
      <c r="B26">
        <v>2.211015449300658E-2</v>
      </c>
      <c r="C26">
        <f>1-Table468[[#This Row],[qx (tau)]]</f>
        <v>0.97788984550699343</v>
      </c>
      <c r="D26" s="6"/>
      <c r="E26" s="6"/>
      <c r="F26" s="6"/>
      <c r="G26" s="6"/>
      <c r="H26" s="15">
        <f t="shared" si="4"/>
        <v>19</v>
      </c>
      <c r="I26" s="9">
        <f t="shared" si="10"/>
        <v>0.11428571428571428</v>
      </c>
      <c r="J26" s="9" cm="1">
        <f t="array" ref="J26">VLOOKUP($G$13,'qx Malaria'!$B$32:$I$61,(N26),FALSE)/(1-cambodia!I26*INDEX($E$6:$G$11,N26,2))</f>
        <v>3.1282638394489262E-6</v>
      </c>
      <c r="K26" s="9">
        <f t="shared" si="9"/>
        <v>0.68872397352171522</v>
      </c>
      <c r="L26" s="9">
        <f t="shared" si="2"/>
        <v>0.68872710178555463</v>
      </c>
      <c r="M26" s="9">
        <f>(J26*Table468[[#This Row],[qx (tau)]])/L26</f>
        <v>1.0042641941312435E-7</v>
      </c>
      <c r="N26" s="6">
        <f t="shared" si="3"/>
        <v>4</v>
      </c>
      <c r="P26" s="6"/>
      <c r="Q26" s="6"/>
      <c r="R26" s="6"/>
      <c r="S26" s="15">
        <v>19</v>
      </c>
      <c r="T26" s="9">
        <v>0.11428571428571428</v>
      </c>
      <c r="U26" s="9">
        <v>5.6848104944468414E-5</v>
      </c>
      <c r="V26" s="9">
        <v>0.68867025368061019</v>
      </c>
      <c r="W26" s="9">
        <v>0.68872710178555463</v>
      </c>
      <c r="X26" s="9">
        <v>1.8249904493350526E-6</v>
      </c>
      <c r="Y26" s="6">
        <v>4</v>
      </c>
      <c r="Z26" s="6"/>
      <c r="AA26" s="6"/>
      <c r="AB26" s="6"/>
      <c r="AC26" s="15">
        <v>19</v>
      </c>
      <c r="AD26" s="9">
        <v>0.11428571428571428</v>
      </c>
      <c r="AE26" s="9">
        <v>4.5198018921693114E-5</v>
      </c>
      <c r="AF26" s="9">
        <v>0.68868190376663296</v>
      </c>
      <c r="AG26" s="9">
        <v>0.68872710178555463</v>
      </c>
      <c r="AH26" s="9">
        <v>1.4509886115206589E-6</v>
      </c>
      <c r="AI26" s="6">
        <v>4</v>
      </c>
      <c r="AJ26" s="6"/>
      <c r="AK26" s="6"/>
      <c r="AL26" s="6"/>
      <c r="AM26" s="15">
        <v>19</v>
      </c>
      <c r="AN26" s="9">
        <v>0.11428571428571428</v>
      </c>
      <c r="AO26" s="9">
        <v>4.0343816412203402E-5</v>
      </c>
      <c r="AP26" s="9">
        <v>0.68868675796914247</v>
      </c>
      <c r="AQ26" s="9">
        <v>0.68872710178555463</v>
      </c>
      <c r="AR26" s="9">
        <v>1.2951545124313281E-6</v>
      </c>
      <c r="AS26" s="6">
        <v>4</v>
      </c>
      <c r="AT26" s="6"/>
      <c r="AU26" s="6"/>
      <c r="AV26" s="6"/>
      <c r="AW26" s="15">
        <v>19</v>
      </c>
      <c r="AX26" s="9">
        <v>0.11428571428571428</v>
      </c>
      <c r="AY26" s="9">
        <v>4.5845245922958408E-5</v>
      </c>
      <c r="AZ26" s="9">
        <v>0.68868125653963175</v>
      </c>
      <c r="BA26" s="9">
        <v>0.68872710178555474</v>
      </c>
      <c r="BB26" s="9">
        <v>1.4717664913992362E-6</v>
      </c>
      <c r="BC26" s="6">
        <v>4</v>
      </c>
      <c r="BD26" s="6"/>
      <c r="BE26" s="6"/>
      <c r="BF26" s="6"/>
      <c r="BG26" s="15">
        <v>19</v>
      </c>
      <c r="BH26" s="9">
        <v>0.11428571428571428</v>
      </c>
      <c r="BI26" s="9">
        <v>4.0343816412203402E-5</v>
      </c>
      <c r="BJ26" s="9">
        <v>0.68868675796914247</v>
      </c>
      <c r="BK26" s="9">
        <v>0.68872710178555463</v>
      </c>
      <c r="BL26" s="9">
        <v>1.2951545124313281E-6</v>
      </c>
      <c r="BM26" s="6">
        <v>4</v>
      </c>
      <c r="BN26" s="6"/>
      <c r="BO26" s="6"/>
      <c r="BP26" s="6"/>
      <c r="BQ26" s="15">
        <v>19</v>
      </c>
      <c r="BR26" s="9">
        <v>0.11428571428571428</v>
      </c>
      <c r="BS26" s="9">
        <v>3.6028969737101425E-5</v>
      </c>
      <c r="BT26" s="9">
        <v>0.68869107281581765</v>
      </c>
      <c r="BU26" s="9">
        <v>0.68872710178555474</v>
      </c>
      <c r="BV26" s="9">
        <v>1.1566353132408112E-6</v>
      </c>
      <c r="BW26" s="6">
        <v>4</v>
      </c>
      <c r="BX26" s="6"/>
      <c r="BY26" s="6"/>
      <c r="BZ26" s="6"/>
      <c r="CA26" s="15">
        <v>19</v>
      </c>
      <c r="CB26" s="9">
        <v>0.11428571428571428</v>
      </c>
      <c r="CC26" s="9">
        <v>3.430303106706064E-5</v>
      </c>
      <c r="CD26" s="9">
        <v>0.68869279875448763</v>
      </c>
      <c r="CE26" s="9">
        <v>0.68872710178555474</v>
      </c>
      <c r="CF26" s="9">
        <v>1.1012276335646048E-6</v>
      </c>
      <c r="CG26" s="6">
        <v>4</v>
      </c>
      <c r="CH26" s="6"/>
      <c r="CI26" s="6"/>
      <c r="CJ26" s="6"/>
      <c r="CK26" s="15">
        <v>19</v>
      </c>
      <c r="CL26" s="9">
        <v>0.11428571428571428</v>
      </c>
      <c r="CM26" s="9">
        <v>3.9804460577815653E-5</v>
      </c>
      <c r="CN26" s="9">
        <v>0.68868729732497691</v>
      </c>
      <c r="CO26" s="9">
        <v>0.68872710178555474</v>
      </c>
      <c r="CP26" s="9">
        <v>1.2778396125325131E-6</v>
      </c>
      <c r="CQ26" s="6">
        <v>4</v>
      </c>
      <c r="CR26" s="6"/>
      <c r="CS26" s="6"/>
      <c r="CT26" s="6"/>
      <c r="CU26" s="15">
        <v>19</v>
      </c>
      <c r="CV26" s="9">
        <v>0.11428571428571428</v>
      </c>
      <c r="CW26" s="9">
        <v>2.9556699724448481E-5</v>
      </c>
      <c r="CX26" s="9">
        <v>0.68869754508583025</v>
      </c>
      <c r="CY26" s="9">
        <v>0.68872710178555474</v>
      </c>
      <c r="CZ26" s="9">
        <v>9.4885651445503684E-7</v>
      </c>
      <c r="DA26" s="6">
        <v>4</v>
      </c>
      <c r="DB26" s="6"/>
      <c r="DC26" s="6"/>
      <c r="DD26" s="6"/>
      <c r="DE26" s="15">
        <v>19</v>
      </c>
      <c r="DF26" s="9">
        <v>0.11428571428571428</v>
      </c>
      <c r="DG26" s="9">
        <v>2.9880313225081125E-5</v>
      </c>
      <c r="DH26" s="9">
        <v>0.6886972214723297</v>
      </c>
      <c r="DI26" s="9">
        <v>0.68872710178555474</v>
      </c>
      <c r="DJ26" s="9">
        <v>9.5924545439432538E-7</v>
      </c>
      <c r="DK26" s="6">
        <v>4</v>
      </c>
      <c r="DL26" s="6"/>
      <c r="DM26" s="6"/>
      <c r="DN26" s="6"/>
      <c r="DO26" s="15">
        <v>19</v>
      </c>
      <c r="DP26" s="9">
        <v>0.11428571428571428</v>
      </c>
      <c r="DQ26" s="9">
        <v>6.8174577466611098E-5</v>
      </c>
      <c r="DR26" s="9">
        <v>0.68865892720808808</v>
      </c>
      <c r="DS26" s="9">
        <v>0.68872710178555474</v>
      </c>
      <c r="DT26" s="9">
        <v>2.1886033472101583E-6</v>
      </c>
      <c r="DU26" s="6">
        <v>4</v>
      </c>
      <c r="DV26" s="6"/>
      <c r="DW26" s="6"/>
      <c r="DX26" s="6"/>
      <c r="DY26" s="15">
        <v>19</v>
      </c>
      <c r="DZ26" s="9">
        <v>0.11428571428571428</v>
      </c>
      <c r="EA26" s="9">
        <v>4.1530399247856438E-5</v>
      </c>
      <c r="EB26" s="9">
        <v>0.68868557138630682</v>
      </c>
      <c r="EC26" s="9">
        <v>0.68872710178555463</v>
      </c>
      <c r="ED26" s="9">
        <v>1.33324729220872E-6</v>
      </c>
      <c r="EE26" s="6">
        <v>4</v>
      </c>
      <c r="EF26" s="6"/>
      <c r="EG26" s="6"/>
      <c r="EH26" s="6"/>
      <c r="EI26" s="15">
        <v>19</v>
      </c>
      <c r="EJ26" s="9">
        <v>0.11428571428571428</v>
      </c>
      <c r="EK26" s="9">
        <v>4.1961883915366641E-5</v>
      </c>
      <c r="EL26" s="9">
        <v>0.68868513990163938</v>
      </c>
      <c r="EM26" s="9">
        <v>0.68872710178555474</v>
      </c>
      <c r="EN26" s="9">
        <v>1.3470992121277716E-6</v>
      </c>
      <c r="EO26" s="6">
        <v>4</v>
      </c>
      <c r="EP26" s="6"/>
      <c r="EQ26" s="6"/>
      <c r="ER26" s="6"/>
      <c r="ES26" s="15">
        <v>19</v>
      </c>
      <c r="ET26" s="9">
        <v>0.11428571428571428</v>
      </c>
      <c r="EU26" s="9">
        <v>5.9221270615774507E-5</v>
      </c>
      <c r="EV26" s="9">
        <v>0.68866788051493899</v>
      </c>
      <c r="EW26" s="9">
        <v>0.68872710178555474</v>
      </c>
      <c r="EX26" s="9">
        <v>1.9011760088898366E-6</v>
      </c>
      <c r="EY26" s="6">
        <v>4</v>
      </c>
      <c r="EZ26" s="6"/>
      <c r="FA26" s="6"/>
      <c r="FB26" s="6"/>
      <c r="FC26" s="15">
        <v>19</v>
      </c>
      <c r="FD26" s="9">
        <v>0.11428571428571428</v>
      </c>
      <c r="FE26" s="9">
        <v>4.7786926926754292E-5</v>
      </c>
      <c r="FF26" s="9">
        <v>0.68867931485862799</v>
      </c>
      <c r="FG26" s="9">
        <v>0.68872710178555474</v>
      </c>
      <c r="FH26" s="9">
        <v>1.5341001310349683E-6</v>
      </c>
      <c r="FI26" s="6">
        <v>4</v>
      </c>
      <c r="FJ26" s="6"/>
      <c r="FK26" s="6"/>
      <c r="FL26" s="6"/>
      <c r="FM26" s="15">
        <v>19</v>
      </c>
      <c r="FN26" s="9">
        <v>0.11428571428571428</v>
      </c>
      <c r="FO26" s="9">
        <v>3.1066896060734168E-5</v>
      </c>
      <c r="FP26" s="9">
        <v>0.68869603488949394</v>
      </c>
      <c r="FQ26" s="9">
        <v>0.68872710178555463</v>
      </c>
      <c r="FR26" s="9">
        <v>9.9733823417171789E-7</v>
      </c>
      <c r="FS26" s="6">
        <v>4</v>
      </c>
      <c r="FT26" s="6"/>
      <c r="FU26" s="6"/>
      <c r="FV26" s="6"/>
      <c r="FW26" s="15">
        <v>19</v>
      </c>
      <c r="FX26" s="9">
        <v>0.11428571428571428</v>
      </c>
      <c r="FY26" s="9">
        <v>5.2964742936876654E-5</v>
      </c>
      <c r="FZ26" s="9">
        <v>0.68867413704261782</v>
      </c>
      <c r="GA26" s="9">
        <v>0.68872710178555474</v>
      </c>
      <c r="GB26" s="9">
        <v>1.7003231700635879E-6</v>
      </c>
      <c r="GC26" s="6">
        <v>4</v>
      </c>
      <c r="GD26" s="6"/>
      <c r="GE26" s="6"/>
      <c r="GF26" s="6"/>
      <c r="GG26" s="15">
        <v>19</v>
      </c>
      <c r="GH26" s="9">
        <v>0.11428571428571428</v>
      </c>
      <c r="GI26" s="9">
        <v>2.8262245721917888E-5</v>
      </c>
      <c r="GJ26" s="9">
        <v>0.6886988395398328</v>
      </c>
      <c r="GK26" s="9">
        <v>0.68872710178555474</v>
      </c>
      <c r="GL26" s="9">
        <v>9.0730075469788195E-7</v>
      </c>
      <c r="GM26" s="6">
        <v>4</v>
      </c>
      <c r="GN26" s="6"/>
      <c r="GO26" s="6"/>
      <c r="GP26" s="6"/>
      <c r="GQ26" s="15">
        <v>19</v>
      </c>
      <c r="GR26" s="9">
        <v>0.11428571428571428</v>
      </c>
      <c r="GS26" s="9">
        <v>3.1282638394489266E-5</v>
      </c>
      <c r="GT26" s="9">
        <v>0.68869581914716027</v>
      </c>
      <c r="GU26" s="9">
        <v>0.68872710178555474</v>
      </c>
      <c r="GV26" s="9">
        <v>1.0042641941312435E-6</v>
      </c>
      <c r="GW26" s="6">
        <v>4</v>
      </c>
      <c r="GX26" s="6"/>
      <c r="GY26" s="6"/>
      <c r="GZ26" s="6"/>
      <c r="HA26" s="15">
        <v>19</v>
      </c>
      <c r="HB26" s="9">
        <v>0.11428571428571428</v>
      </c>
      <c r="HC26" s="9">
        <v>3.8402135408407512E-5</v>
      </c>
      <c r="HD26" s="9">
        <v>0.68868869965014623</v>
      </c>
      <c r="HE26" s="9">
        <v>0.68872710178555463</v>
      </c>
      <c r="HF26" s="9">
        <v>1.2328208727955956E-6</v>
      </c>
      <c r="HG26" s="6">
        <v>4</v>
      </c>
      <c r="HH26" s="6"/>
      <c r="HI26" s="6"/>
      <c r="HJ26" s="6"/>
      <c r="HK26" s="15">
        <v>19</v>
      </c>
      <c r="HL26" s="9">
        <v>0.11428571428571428</v>
      </c>
      <c r="HM26" s="9">
        <v>2.1250619874877192E-5</v>
      </c>
      <c r="HN26" s="9">
        <v>0.68870585116567984</v>
      </c>
      <c r="HO26" s="9">
        <v>0.68872710178555474</v>
      </c>
      <c r="HP26" s="9">
        <v>6.82207056013293E-7</v>
      </c>
      <c r="HQ26" s="6">
        <v>4</v>
      </c>
      <c r="HR26" s="6"/>
      <c r="HS26" s="6"/>
      <c r="HT26" s="6"/>
      <c r="HU26" s="15">
        <v>19</v>
      </c>
      <c r="HV26" s="9">
        <v>0.11428571428571428</v>
      </c>
      <c r="HW26" s="9">
        <v>2.0387650539856796E-5</v>
      </c>
      <c r="HX26" s="9">
        <v>0.68870671413501483</v>
      </c>
      <c r="HY26" s="9">
        <v>0.68872710178555474</v>
      </c>
      <c r="HZ26" s="9">
        <v>6.5450321617518956E-7</v>
      </c>
      <c r="IA26" s="6">
        <v>4</v>
      </c>
      <c r="IB26" s="6"/>
      <c r="IC26" s="6"/>
      <c r="ID26" s="6"/>
      <c r="IE26" s="15">
        <v>19</v>
      </c>
      <c r="IF26" s="9">
        <v>0.11428571428571428</v>
      </c>
      <c r="IG26" s="9">
        <v>9.2769203514692307E-6</v>
      </c>
      <c r="IH26" s="9">
        <v>0.68871782486520317</v>
      </c>
      <c r="II26" s="9">
        <v>0.68872710178555463</v>
      </c>
      <c r="IJ26" s="9">
        <v>2.978162782596102E-7</v>
      </c>
      <c r="IK26" s="6">
        <v>4</v>
      </c>
      <c r="IL26" s="6"/>
      <c r="IM26" s="6"/>
      <c r="IN26" s="6"/>
      <c r="IO26" s="15">
        <v>19</v>
      </c>
      <c r="IP26" s="9">
        <v>0.11428571428571428</v>
      </c>
      <c r="IQ26" s="9">
        <v>5.2856871769999098E-6</v>
      </c>
      <c r="IR26" s="9">
        <v>0.68872181609837768</v>
      </c>
      <c r="IS26" s="9">
        <v>0.68872710178555463</v>
      </c>
      <c r="IT26" s="9">
        <v>1.6968601900838249E-7</v>
      </c>
      <c r="IU26" s="6">
        <v>4</v>
      </c>
      <c r="IV26" s="6"/>
      <c r="IW26" s="6"/>
      <c r="IX26" s="6"/>
      <c r="IY26" s="15">
        <v>19</v>
      </c>
      <c r="IZ26" s="9">
        <v>0.11428571428571428</v>
      </c>
      <c r="JA26" s="9">
        <v>7.1194970139182467E-6</v>
      </c>
      <c r="JB26" s="9">
        <v>0.68871998228854081</v>
      </c>
      <c r="JC26" s="9">
        <v>0.68872710178555474</v>
      </c>
      <c r="JD26" s="9">
        <v>2.2855667866435197E-7</v>
      </c>
      <c r="JE26" s="6">
        <v>4</v>
      </c>
      <c r="JF26" s="6"/>
      <c r="JG26" s="6"/>
      <c r="JH26" s="6"/>
      <c r="JI26" s="15">
        <v>19</v>
      </c>
      <c r="JJ26" s="9">
        <v>0.11428571428571428</v>
      </c>
      <c r="JK26" s="9">
        <v>8.306079849571289E-6</v>
      </c>
      <c r="JL26" s="9">
        <v>0.68871879570570504</v>
      </c>
      <c r="JM26" s="9">
        <v>0.68872710178555463</v>
      </c>
      <c r="JN26" s="9">
        <v>2.66649458441744E-7</v>
      </c>
      <c r="JO26" s="6">
        <v>4</v>
      </c>
      <c r="JP26" s="6"/>
      <c r="JQ26" s="6"/>
      <c r="JR26" s="6"/>
      <c r="JS26" s="15">
        <v>19</v>
      </c>
      <c r="JT26" s="9">
        <v>0.11428571428571428</v>
      </c>
      <c r="JU26" s="9">
        <v>5.3935583438774597E-6</v>
      </c>
      <c r="JV26" s="9">
        <v>0.68872170822721079</v>
      </c>
      <c r="JW26" s="9">
        <v>0.68872710178555463</v>
      </c>
      <c r="JX26" s="9">
        <v>1.7314899898814546E-7</v>
      </c>
      <c r="JY26" s="6">
        <v>4</v>
      </c>
      <c r="JZ26" s="6"/>
      <c r="KA26" s="6"/>
      <c r="KB26" s="6"/>
      <c r="KC26" s="15">
        <v>19</v>
      </c>
      <c r="KD26" s="9">
        <v>0.11428571428571428</v>
      </c>
      <c r="KE26" s="9">
        <v>8.6296933502039346E-6</v>
      </c>
      <c r="KF26" s="9">
        <v>0.68871847209220449</v>
      </c>
      <c r="KG26" s="9">
        <v>0.68872710178555474</v>
      </c>
      <c r="KH26" s="9">
        <v>2.7703839838103265E-7</v>
      </c>
      <c r="KI26" s="6">
        <v>4</v>
      </c>
      <c r="KJ26" s="6"/>
      <c r="KK26" s="6"/>
      <c r="KL26" s="6"/>
      <c r="KM26" s="15">
        <v>19</v>
      </c>
      <c r="KN26" s="9">
        <v>0.11428571428571428</v>
      </c>
      <c r="KO26" s="9">
        <v>3.6676196738366724E-6</v>
      </c>
      <c r="KP26" s="9">
        <v>0.68872343416588089</v>
      </c>
      <c r="KQ26" s="9">
        <v>0.68872710178555474</v>
      </c>
      <c r="KR26" s="9">
        <v>1.1774131931193888E-7</v>
      </c>
      <c r="KS26" s="6">
        <v>4</v>
      </c>
      <c r="KT26" s="6"/>
      <c r="KU26" s="6"/>
      <c r="KV26" s="6"/>
      <c r="KW26" s="15">
        <v>19</v>
      </c>
      <c r="KX26" s="9">
        <v>0.11428571428571428</v>
      </c>
      <c r="KY26" s="9">
        <v>3.1282638394489262E-6</v>
      </c>
      <c r="KZ26" s="9">
        <v>0.68872397352171522</v>
      </c>
      <c r="LA26" s="9">
        <v>0.68872710178555463</v>
      </c>
      <c r="LB26" s="9">
        <v>1.0042641941312435E-7</v>
      </c>
      <c r="LC26" s="6">
        <v>4</v>
      </c>
    </row>
    <row r="27" spans="1:315">
      <c r="A27" s="6">
        <v>20</v>
      </c>
      <c r="B27">
        <v>2.3808112394338415E-2</v>
      </c>
      <c r="C27">
        <f>1-Table468[[#This Row],[qx (tau)]]</f>
        <v>0.97619188760566156</v>
      </c>
      <c r="D27" s="6"/>
      <c r="E27" s="6"/>
      <c r="F27" s="6"/>
      <c r="G27" s="6"/>
      <c r="H27" s="15">
        <f t="shared" si="4"/>
        <v>20</v>
      </c>
      <c r="I27" s="9">
        <f t="shared" si="10"/>
        <v>0.14285714285714285</v>
      </c>
      <c r="J27" s="9" cm="1">
        <f t="array" ref="J27">VLOOKUP($G$13,'qx Malaria'!$B$32:$I$61,(N27),FALSE)/(1-cambodia!I27*INDEX($E$6:$G$11,N27,2))</f>
        <v>3.1910571987671791E-6</v>
      </c>
      <c r="K27" s="9">
        <f t="shared" si="9"/>
        <v>0.70254866803599325</v>
      </c>
      <c r="L27" s="9">
        <f t="shared" si="2"/>
        <v>0.70255185909319207</v>
      </c>
      <c r="M27" s="9">
        <f>(J27*Table468[[#This Row],[qx (tau)]])/L27</f>
        <v>1.0813870529511193E-7</v>
      </c>
      <c r="N27" s="6">
        <f t="shared" si="3"/>
        <v>4</v>
      </c>
      <c r="P27" s="6"/>
      <c r="Q27" s="6"/>
      <c r="R27" s="6"/>
      <c r="S27" s="15">
        <v>20</v>
      </c>
      <c r="T27" s="9">
        <v>0.14285714285714285</v>
      </c>
      <c r="U27" s="9">
        <v>5.7989211853458736E-5</v>
      </c>
      <c r="V27" s="9">
        <v>0.70249386988133855</v>
      </c>
      <c r="W27" s="9">
        <v>0.70255185909319195</v>
      </c>
      <c r="X27" s="9">
        <v>1.9651412996732413E-6</v>
      </c>
      <c r="Y27" s="6">
        <v>4</v>
      </c>
      <c r="Z27" s="6"/>
      <c r="AA27" s="6"/>
      <c r="AB27" s="6"/>
      <c r="AC27" s="15">
        <v>20</v>
      </c>
      <c r="AD27" s="9">
        <v>0.14285714285714285</v>
      </c>
      <c r="AE27" s="9">
        <v>4.6105274699429253E-5</v>
      </c>
      <c r="AF27" s="9">
        <v>0.70250575381849256</v>
      </c>
      <c r="AG27" s="9">
        <v>0.70255185909319195</v>
      </c>
      <c r="AH27" s="9">
        <v>1.5624178454707556E-6</v>
      </c>
      <c r="AI27" s="6">
        <v>4</v>
      </c>
      <c r="AJ27" s="6"/>
      <c r="AK27" s="6"/>
      <c r="AL27" s="6"/>
      <c r="AM27" s="15">
        <v>20</v>
      </c>
      <c r="AN27" s="9">
        <v>0.14285714285714285</v>
      </c>
      <c r="AO27" s="9">
        <v>4.1153634218583626E-5</v>
      </c>
      <c r="AP27" s="9">
        <v>0.70251070545897354</v>
      </c>
      <c r="AQ27" s="9">
        <v>0.70255185909319218</v>
      </c>
      <c r="AR27" s="9">
        <v>1.3946164062197193E-6</v>
      </c>
      <c r="AS27" s="6">
        <v>4</v>
      </c>
      <c r="AT27" s="6"/>
      <c r="AU27" s="6"/>
      <c r="AV27" s="6"/>
      <c r="AW27" s="15">
        <v>20</v>
      </c>
      <c r="AX27" s="9">
        <v>0.14285714285714285</v>
      </c>
      <c r="AY27" s="9">
        <v>4.676549343020867E-5</v>
      </c>
      <c r="AZ27" s="9">
        <v>0.70250509359976199</v>
      </c>
      <c r="BA27" s="9">
        <v>0.70255185909319218</v>
      </c>
      <c r="BB27" s="9">
        <v>1.5847913707042269E-6</v>
      </c>
      <c r="BC27" s="6">
        <v>4</v>
      </c>
      <c r="BD27" s="6"/>
      <c r="BE27" s="6"/>
      <c r="BF27" s="6"/>
      <c r="BG27" s="15">
        <v>20</v>
      </c>
      <c r="BH27" s="9">
        <v>0.14285714285714285</v>
      </c>
      <c r="BI27" s="9">
        <v>4.1153634218583626E-5</v>
      </c>
      <c r="BJ27" s="9">
        <v>0.70251070545897354</v>
      </c>
      <c r="BK27" s="9">
        <v>0.70255185909319218</v>
      </c>
      <c r="BL27" s="9">
        <v>1.3946164062197193E-6</v>
      </c>
      <c r="BM27" s="6">
        <v>4</v>
      </c>
      <c r="BN27" s="6"/>
      <c r="BO27" s="6"/>
      <c r="BP27" s="6"/>
      <c r="BQ27" s="15">
        <v>20</v>
      </c>
      <c r="BR27" s="9">
        <v>0.14285714285714285</v>
      </c>
      <c r="BS27" s="9">
        <v>3.6752176013387516E-5</v>
      </c>
      <c r="BT27" s="9">
        <v>0.70251510691717878</v>
      </c>
      <c r="BU27" s="9">
        <v>0.70255185909319218</v>
      </c>
      <c r="BV27" s="9">
        <v>1.2454595713299098E-6</v>
      </c>
      <c r="BW27" s="6">
        <v>4</v>
      </c>
      <c r="BX27" s="6"/>
      <c r="BY27" s="6"/>
      <c r="BZ27" s="6"/>
      <c r="CA27" s="15">
        <v>20</v>
      </c>
      <c r="CB27" s="9">
        <v>0.14285714285714285</v>
      </c>
      <c r="CC27" s="9">
        <v>3.4991592731309074E-5</v>
      </c>
      <c r="CD27" s="9">
        <v>0.70251686750046072</v>
      </c>
      <c r="CE27" s="9">
        <v>0.70255185909319207</v>
      </c>
      <c r="CF27" s="9">
        <v>1.1857968373739862E-6</v>
      </c>
      <c r="CG27" s="6">
        <v>4</v>
      </c>
      <c r="CH27" s="6"/>
      <c r="CI27" s="6"/>
      <c r="CJ27" s="6"/>
      <c r="CK27" s="15">
        <v>20</v>
      </c>
      <c r="CL27" s="9">
        <v>0.14285714285714285</v>
      </c>
      <c r="CM27" s="9">
        <v>4.0603451942934117E-5</v>
      </c>
      <c r="CN27" s="9">
        <v>0.70251125564124917</v>
      </c>
      <c r="CO27" s="9">
        <v>0.70255185909319207</v>
      </c>
      <c r="CP27" s="9">
        <v>1.3759718018584936E-6</v>
      </c>
      <c r="CQ27" s="6">
        <v>4</v>
      </c>
      <c r="CR27" s="6"/>
      <c r="CS27" s="6"/>
      <c r="CT27" s="6"/>
      <c r="CU27" s="15">
        <v>20</v>
      </c>
      <c r="CV27" s="9">
        <v>0.14285714285714285</v>
      </c>
      <c r="CW27" s="9">
        <v>3.0149988705593354E-5</v>
      </c>
      <c r="CX27" s="9">
        <v>0.70252170910448652</v>
      </c>
      <c r="CY27" s="9">
        <v>0.70255185909319207</v>
      </c>
      <c r="CZ27" s="9">
        <v>1.0217243189951958E-6</v>
      </c>
      <c r="DA27" s="6">
        <v>4</v>
      </c>
      <c r="DB27" s="6"/>
      <c r="DC27" s="6"/>
      <c r="DD27" s="6"/>
      <c r="DE27" s="15">
        <v>20</v>
      </c>
      <c r="DF27" s="9">
        <v>0.14285714285714285</v>
      </c>
      <c r="DG27" s="9">
        <v>3.0480098070983059E-5</v>
      </c>
      <c r="DH27" s="9">
        <v>0.70252137899512113</v>
      </c>
      <c r="DI27" s="9">
        <v>0.70255185909319207</v>
      </c>
      <c r="DJ27" s="9">
        <v>1.0329110816119313E-6</v>
      </c>
      <c r="DK27" s="6">
        <v>4</v>
      </c>
      <c r="DL27" s="6"/>
      <c r="DM27" s="6"/>
      <c r="DN27" s="6"/>
      <c r="DO27" s="15">
        <v>20</v>
      </c>
      <c r="DP27" s="9">
        <v>0.14285714285714285</v>
      </c>
      <c r="DQ27" s="9">
        <v>6.9543039642098545E-5</v>
      </c>
      <c r="DR27" s="9">
        <v>0.70248231605354994</v>
      </c>
      <c r="DS27" s="9">
        <v>0.70255185909319207</v>
      </c>
      <c r="DT27" s="9">
        <v>2.3566779912589919E-6</v>
      </c>
      <c r="DU27" s="6">
        <v>4</v>
      </c>
      <c r="DV27" s="6"/>
      <c r="DW27" s="6"/>
      <c r="DX27" s="6"/>
      <c r="DY27" s="15">
        <v>20</v>
      </c>
      <c r="DZ27" s="9">
        <v>0.14285714285714285</v>
      </c>
      <c r="EA27" s="9">
        <v>4.236403522501256E-5</v>
      </c>
      <c r="EB27" s="9">
        <v>0.702509495057967</v>
      </c>
      <c r="EC27" s="9">
        <v>0.70255185909319207</v>
      </c>
      <c r="ED27" s="9">
        <v>1.4356345358144172E-6</v>
      </c>
      <c r="EE27" s="6">
        <v>4</v>
      </c>
      <c r="EF27" s="6"/>
      <c r="EG27" s="6"/>
      <c r="EH27" s="6"/>
      <c r="EI27" s="15">
        <v>20</v>
      </c>
      <c r="EJ27" s="9">
        <v>0.14285714285714285</v>
      </c>
      <c r="EK27" s="9">
        <v>4.2804181045532169E-5</v>
      </c>
      <c r="EL27" s="9">
        <v>0.70250905491214655</v>
      </c>
      <c r="EM27" s="9">
        <v>0.70255185909319207</v>
      </c>
      <c r="EN27" s="9">
        <v>1.4505502193033982E-6</v>
      </c>
      <c r="EO27" s="6">
        <v>4</v>
      </c>
      <c r="EP27" s="6"/>
      <c r="EQ27" s="6"/>
      <c r="ER27" s="6"/>
      <c r="ES27" s="15">
        <v>20</v>
      </c>
      <c r="ET27" s="9">
        <v>0.14285714285714285</v>
      </c>
      <c r="EU27" s="9">
        <v>6.0410013866316609E-5</v>
      </c>
      <c r="EV27" s="9">
        <v>0.70249144907932581</v>
      </c>
      <c r="EW27" s="9">
        <v>0.70255185909319218</v>
      </c>
      <c r="EX27" s="9">
        <v>2.0471775588626363E-6</v>
      </c>
      <c r="EY27" s="6">
        <v>4</v>
      </c>
      <c r="EZ27" s="6"/>
      <c r="FA27" s="6"/>
      <c r="FB27" s="6"/>
      <c r="FC27" s="15">
        <v>20</v>
      </c>
      <c r="FD27" s="9">
        <v>0.14285714285714285</v>
      </c>
      <c r="FE27" s="9">
        <v>4.8746149622546914E-5</v>
      </c>
      <c r="FF27" s="9">
        <v>0.70250311294356949</v>
      </c>
      <c r="FG27" s="9">
        <v>0.70255185909319207</v>
      </c>
      <c r="FH27" s="9">
        <v>1.6519119464046411E-6</v>
      </c>
      <c r="FI27" s="6">
        <v>4</v>
      </c>
      <c r="FJ27" s="6"/>
      <c r="FK27" s="6"/>
      <c r="FL27" s="6"/>
      <c r="FM27" s="15">
        <v>20</v>
      </c>
      <c r="FN27" s="9">
        <v>0.14285714285714285</v>
      </c>
      <c r="FO27" s="9">
        <v>3.1690499077411989E-5</v>
      </c>
      <c r="FP27" s="9">
        <v>0.70252016859411459</v>
      </c>
      <c r="FQ27" s="9">
        <v>0.70255185909319195</v>
      </c>
      <c r="FR27" s="9">
        <v>1.0739292112066292E-6</v>
      </c>
      <c r="FS27" s="6">
        <v>4</v>
      </c>
      <c r="FT27" s="6"/>
      <c r="FU27" s="6"/>
      <c r="FV27" s="6"/>
      <c r="FW27" s="15">
        <v>20</v>
      </c>
      <c r="FX27" s="9">
        <v>0.14285714285714285</v>
      </c>
      <c r="FY27" s="9">
        <v>5.4027899468782249E-5</v>
      </c>
      <c r="FZ27" s="9">
        <v>0.70249783119372322</v>
      </c>
      <c r="GA27" s="9">
        <v>0.70255185909319195</v>
      </c>
      <c r="GB27" s="9">
        <v>1.830900148272413E-6</v>
      </c>
      <c r="GC27" s="6">
        <v>4</v>
      </c>
      <c r="GD27" s="6"/>
      <c r="GE27" s="6"/>
      <c r="GF27" s="6"/>
      <c r="GG27" s="15">
        <v>20</v>
      </c>
      <c r="GH27" s="9">
        <v>0.14285714285714285</v>
      </c>
      <c r="GI27" s="9">
        <v>2.8829551244034517E-5</v>
      </c>
      <c r="GJ27" s="9">
        <v>0.70252302954194812</v>
      </c>
      <c r="GK27" s="9">
        <v>0.70255185909319218</v>
      </c>
      <c r="GL27" s="9">
        <v>9.7697726852825257E-7</v>
      </c>
      <c r="GM27" s="6">
        <v>4</v>
      </c>
      <c r="GN27" s="6"/>
      <c r="GO27" s="6"/>
      <c r="GP27" s="6"/>
      <c r="GQ27" s="15">
        <v>20</v>
      </c>
      <c r="GR27" s="9">
        <v>0.14285714285714285</v>
      </c>
      <c r="GS27" s="9">
        <v>3.1910571987671797E-5</v>
      </c>
      <c r="GT27" s="9">
        <v>0.70251994852120447</v>
      </c>
      <c r="GU27" s="9">
        <v>0.70255185909319218</v>
      </c>
      <c r="GV27" s="9">
        <v>1.0813870529511193E-6</v>
      </c>
      <c r="GW27" s="6">
        <v>4</v>
      </c>
      <c r="GX27" s="6"/>
      <c r="GY27" s="6"/>
      <c r="GZ27" s="6"/>
      <c r="HA27" s="15">
        <v>20</v>
      </c>
      <c r="HB27" s="9">
        <v>0.14285714285714285</v>
      </c>
      <c r="HC27" s="9">
        <v>3.9172978026245376E-5</v>
      </c>
      <c r="HD27" s="9">
        <v>0.70251268611516582</v>
      </c>
      <c r="HE27" s="9">
        <v>0.70255185909319207</v>
      </c>
      <c r="HF27" s="9">
        <v>1.3274958305193052E-6</v>
      </c>
      <c r="HG27" s="6">
        <v>4</v>
      </c>
      <c r="HH27" s="6"/>
      <c r="HI27" s="6"/>
      <c r="HJ27" s="6"/>
      <c r="HK27" s="15">
        <v>20</v>
      </c>
      <c r="HL27" s="9">
        <v>0.14285714285714285</v>
      </c>
      <c r="HM27" s="9">
        <v>2.1677181660590842E-5</v>
      </c>
      <c r="HN27" s="9">
        <v>0.70253018191153149</v>
      </c>
      <c r="HO27" s="9">
        <v>0.70255185909319207</v>
      </c>
      <c r="HP27" s="9">
        <v>7.3459741183231221E-7</v>
      </c>
      <c r="HQ27" s="6">
        <v>4</v>
      </c>
      <c r="HR27" s="6"/>
      <c r="HS27" s="6"/>
      <c r="HT27" s="6"/>
      <c r="HU27" s="15">
        <v>20</v>
      </c>
      <c r="HV27" s="9">
        <v>0.14285714285714285</v>
      </c>
      <c r="HW27" s="9">
        <v>2.0796890019551618E-5</v>
      </c>
      <c r="HX27" s="9">
        <v>0.70253106220317252</v>
      </c>
      <c r="HY27" s="9">
        <v>0.70255185909319207</v>
      </c>
      <c r="HZ27" s="9">
        <v>7.0476604485435033E-7</v>
      </c>
      <c r="IA27" s="6">
        <v>4</v>
      </c>
      <c r="IB27" s="6"/>
      <c r="IC27" s="6"/>
      <c r="ID27" s="6"/>
      <c r="IE27" s="15">
        <v>20</v>
      </c>
      <c r="IF27" s="9">
        <v>0.14285714285714285</v>
      </c>
      <c r="IG27" s="9">
        <v>9.4631351411716372E-6</v>
      </c>
      <c r="IH27" s="9">
        <v>0.7025423959580509</v>
      </c>
      <c r="II27" s="9">
        <v>0.70255185909319207</v>
      </c>
      <c r="IJ27" s="9">
        <v>3.2068719501309067E-7</v>
      </c>
      <c r="IK27" s="6">
        <v>4</v>
      </c>
      <c r="IL27" s="6"/>
      <c r="IM27" s="6"/>
      <c r="IN27" s="6"/>
      <c r="IO27" s="15">
        <v>20</v>
      </c>
      <c r="IP27" s="9">
        <v>0.14285714285714285</v>
      </c>
      <c r="IQ27" s="9">
        <v>5.3917863013652338E-6</v>
      </c>
      <c r="IR27" s="9">
        <v>0.70254646730689074</v>
      </c>
      <c r="IS27" s="9">
        <v>0.70255185909319207</v>
      </c>
      <c r="IT27" s="9">
        <v>1.8271712274001674E-7</v>
      </c>
      <c r="IU27" s="6">
        <v>4</v>
      </c>
      <c r="IV27" s="6"/>
      <c r="IW27" s="6"/>
      <c r="IX27" s="6"/>
      <c r="IY27" s="15">
        <v>20</v>
      </c>
      <c r="IZ27" s="9">
        <v>0.14285714285714285</v>
      </c>
      <c r="JA27" s="9">
        <v>7.2624060385735813E-6</v>
      </c>
      <c r="JB27" s="9">
        <v>0.70254459668715352</v>
      </c>
      <c r="JC27" s="9">
        <v>0.70255185909319207</v>
      </c>
      <c r="JD27" s="9">
        <v>2.4610877756818582E-7</v>
      </c>
      <c r="JE27" s="6">
        <v>4</v>
      </c>
      <c r="JF27" s="6"/>
      <c r="JG27" s="6"/>
      <c r="JH27" s="6"/>
      <c r="JI27" s="15">
        <v>20</v>
      </c>
      <c r="JJ27" s="9">
        <v>0.14285714285714285</v>
      </c>
      <c r="JK27" s="9">
        <v>8.4728070450025119E-6</v>
      </c>
      <c r="JL27" s="9">
        <v>0.70254338628614699</v>
      </c>
      <c r="JM27" s="9">
        <v>0.70255185909319195</v>
      </c>
      <c r="JN27" s="9">
        <v>2.8712690716288354E-7</v>
      </c>
      <c r="JO27" s="6">
        <v>4</v>
      </c>
      <c r="JP27" s="6"/>
      <c r="JQ27" s="6"/>
      <c r="JR27" s="6"/>
      <c r="JS27" s="15">
        <v>20</v>
      </c>
      <c r="JT27" s="9">
        <v>0.14285714285714285</v>
      </c>
      <c r="JU27" s="9">
        <v>5.5018227564951377E-6</v>
      </c>
      <c r="JV27" s="9">
        <v>0.70254635727043557</v>
      </c>
      <c r="JW27" s="9">
        <v>0.70255185909319207</v>
      </c>
      <c r="JX27" s="9">
        <v>1.8644604361226199E-7</v>
      </c>
      <c r="JY27" s="6">
        <v>4</v>
      </c>
      <c r="JZ27" s="6"/>
      <c r="KA27" s="6"/>
      <c r="KB27" s="6"/>
      <c r="KC27" s="15">
        <v>20</v>
      </c>
      <c r="KD27" s="9">
        <v>0.14285714285714285</v>
      </c>
      <c r="KE27" s="9">
        <v>8.8029164103922187E-6</v>
      </c>
      <c r="KF27" s="9">
        <v>0.7025430561767817</v>
      </c>
      <c r="KG27" s="9">
        <v>0.70255185909319207</v>
      </c>
      <c r="KH27" s="9">
        <v>2.9831366977961913E-7</v>
      </c>
      <c r="KI27" s="6">
        <v>4</v>
      </c>
      <c r="KJ27" s="6"/>
      <c r="KK27" s="6"/>
      <c r="KL27" s="6"/>
      <c r="KM27" s="15">
        <v>20</v>
      </c>
      <c r="KN27" s="9">
        <v>0.14285714285714285</v>
      </c>
      <c r="KO27" s="9">
        <v>3.7412394744166933E-6</v>
      </c>
      <c r="KP27" s="9">
        <v>0.70254811785371762</v>
      </c>
      <c r="KQ27" s="9">
        <v>0.70255185909319207</v>
      </c>
      <c r="KR27" s="9">
        <v>1.2678330965633813E-7</v>
      </c>
      <c r="KS27" s="6">
        <v>4</v>
      </c>
      <c r="KT27" s="6"/>
      <c r="KU27" s="6"/>
      <c r="KV27" s="6"/>
      <c r="KW27" s="15">
        <v>20</v>
      </c>
      <c r="KX27" s="9">
        <v>0.14285714285714285</v>
      </c>
      <c r="KY27" s="9">
        <v>3.1910571987671791E-6</v>
      </c>
      <c r="KZ27" s="9">
        <v>0.70254866803599325</v>
      </c>
      <c r="LA27" s="9">
        <v>0.70255185909319207</v>
      </c>
      <c r="LB27" s="9">
        <v>1.0813870529511193E-7</v>
      </c>
      <c r="LC27" s="6">
        <v>4</v>
      </c>
    </row>
    <row r="28" spans="1:315">
      <c r="A28" s="6">
        <v>21</v>
      </c>
      <c r="B28">
        <v>2.5199441268962113E-2</v>
      </c>
      <c r="C28">
        <f>1-Table468[[#This Row],[qx (tau)]]</f>
        <v>0.97480055873103788</v>
      </c>
      <c r="D28" s="6"/>
      <c r="E28" s="6"/>
      <c r="F28" s="6"/>
      <c r="G28" s="6"/>
      <c r="H28" s="15">
        <f t="shared" si="4"/>
        <v>21</v>
      </c>
      <c r="I28" s="9">
        <f t="shared" si="10"/>
        <v>0.17142857142857143</v>
      </c>
      <c r="J28" s="9" cm="1">
        <f t="array" ref="J28">VLOOKUP($G$13,'qx Malaria'!$B$32:$I$61,(N28),FALSE)/(1-cambodia!I28*INDEX($E$6:$G$11,N28,2))</f>
        <v>3.2564230871637766E-6</v>
      </c>
      <c r="K28" s="9">
        <f t="shared" si="9"/>
        <v>0.71693973499830299</v>
      </c>
      <c r="L28" s="9">
        <f t="shared" si="2"/>
        <v>0.71694299142139017</v>
      </c>
      <c r="M28" s="9">
        <f>(J28*Table468[[#This Row],[qx (tau)]])/L28</f>
        <v>1.1445825304629318E-7</v>
      </c>
      <c r="N28" s="6">
        <f t="shared" si="3"/>
        <v>4</v>
      </c>
      <c r="P28" s="6"/>
      <c r="Q28" s="6"/>
      <c r="R28" s="6"/>
      <c r="S28" s="15">
        <v>21</v>
      </c>
      <c r="T28" s="9">
        <v>0.17142857142857143</v>
      </c>
      <c r="U28" s="9">
        <v>5.9177067825355527E-5</v>
      </c>
      <c r="V28" s="9">
        <v>0.71688381435356485</v>
      </c>
      <c r="W28" s="9">
        <v>0.71694299142139017</v>
      </c>
      <c r="X28" s="9">
        <v>2.0799827363929831E-6</v>
      </c>
      <c r="Y28" s="6">
        <v>4</v>
      </c>
      <c r="Z28" s="6"/>
      <c r="AA28" s="6"/>
      <c r="AB28" s="6"/>
      <c r="AC28" s="15">
        <v>21</v>
      </c>
      <c r="AD28" s="9">
        <v>0.17142857142857143</v>
      </c>
      <c r="AE28" s="9">
        <v>4.7049699086952501E-5</v>
      </c>
      <c r="AF28" s="9">
        <v>0.7168959417223032</v>
      </c>
      <c r="AG28" s="9">
        <v>0.71694299142139017</v>
      </c>
      <c r="AH28" s="9">
        <v>1.6537244147033397E-6</v>
      </c>
      <c r="AI28" s="6">
        <v>4</v>
      </c>
      <c r="AJ28" s="6"/>
      <c r="AK28" s="6"/>
      <c r="AL28" s="6"/>
      <c r="AM28" s="15">
        <v>21</v>
      </c>
      <c r="AN28" s="9">
        <v>0.17142857142857143</v>
      </c>
      <c r="AO28" s="9">
        <v>4.1996628779284576E-5</v>
      </c>
      <c r="AP28" s="9">
        <v>0.71690099479261093</v>
      </c>
      <c r="AQ28" s="9">
        <v>0.71694299142139017</v>
      </c>
      <c r="AR28" s="9">
        <v>1.4761167806659882E-6</v>
      </c>
      <c r="AS28" s="6">
        <v>4</v>
      </c>
      <c r="AT28" s="6"/>
      <c r="AU28" s="6"/>
      <c r="AV28" s="6"/>
      <c r="AW28" s="15">
        <v>21</v>
      </c>
      <c r="AX28" s="9">
        <v>0.17142857142857143</v>
      </c>
      <c r="AY28" s="9">
        <v>4.7723441794641564E-5</v>
      </c>
      <c r="AZ28" s="9">
        <v>0.71689526797959557</v>
      </c>
      <c r="BA28" s="9">
        <v>0.71694299142139017</v>
      </c>
      <c r="BB28" s="9">
        <v>1.6774054325749865E-6</v>
      </c>
      <c r="BC28" s="6">
        <v>4</v>
      </c>
      <c r="BD28" s="6"/>
      <c r="BE28" s="6"/>
      <c r="BF28" s="6"/>
      <c r="BG28" s="15">
        <v>21</v>
      </c>
      <c r="BH28" s="9">
        <v>0.17142857142857143</v>
      </c>
      <c r="BI28" s="9">
        <v>4.1996628779284576E-5</v>
      </c>
      <c r="BJ28" s="9">
        <v>0.71690099479261093</v>
      </c>
      <c r="BK28" s="9">
        <v>0.71694299142139017</v>
      </c>
      <c r="BL28" s="9">
        <v>1.4761167806659882E-6</v>
      </c>
      <c r="BM28" s="6">
        <v>4</v>
      </c>
      <c r="BN28" s="6"/>
      <c r="BO28" s="6"/>
      <c r="BP28" s="6"/>
      <c r="BQ28" s="15">
        <v>21</v>
      </c>
      <c r="BR28" s="9">
        <v>0.17142857142857143</v>
      </c>
      <c r="BS28" s="9">
        <v>3.750501072802419E-5</v>
      </c>
      <c r="BT28" s="9">
        <v>0.71690548641066221</v>
      </c>
      <c r="BU28" s="9">
        <v>0.71694299142139029</v>
      </c>
      <c r="BV28" s="9">
        <v>1.318243328188342E-6</v>
      </c>
      <c r="BW28" s="6">
        <v>4</v>
      </c>
      <c r="BX28" s="6"/>
      <c r="BY28" s="6"/>
      <c r="BZ28" s="6"/>
      <c r="CA28" s="15">
        <v>21</v>
      </c>
      <c r="CB28" s="9">
        <v>0.17142857142857143</v>
      </c>
      <c r="CC28" s="9">
        <v>3.5708363507520035E-5</v>
      </c>
      <c r="CD28" s="9">
        <v>0.71690728305788265</v>
      </c>
      <c r="CE28" s="9">
        <v>0.71694299142139017</v>
      </c>
      <c r="CF28" s="9">
        <v>1.2550939471972839E-6</v>
      </c>
      <c r="CG28" s="6">
        <v>4</v>
      </c>
      <c r="CH28" s="6"/>
      <c r="CI28" s="6"/>
      <c r="CJ28" s="6"/>
      <c r="CK28" s="15">
        <v>21</v>
      </c>
      <c r="CL28" s="9">
        <v>0.17142857142857143</v>
      </c>
      <c r="CM28" s="9">
        <v>4.143517652287703E-5</v>
      </c>
      <c r="CN28" s="9">
        <v>0.71690155624486729</v>
      </c>
      <c r="CO28" s="9">
        <v>0.71694299142139017</v>
      </c>
      <c r="CP28" s="9">
        <v>1.4563825991062825E-6</v>
      </c>
      <c r="CQ28" s="6">
        <v>4</v>
      </c>
      <c r="CR28" s="6"/>
      <c r="CS28" s="6"/>
      <c r="CT28" s="6"/>
      <c r="CU28" s="15">
        <v>21</v>
      </c>
      <c r="CV28" s="9">
        <v>0.17142857142857143</v>
      </c>
      <c r="CW28" s="9">
        <v>3.076758365113362E-5</v>
      </c>
      <c r="CX28" s="9">
        <v>0.716912223837739</v>
      </c>
      <c r="CY28" s="9">
        <v>0.71694299142139017</v>
      </c>
      <c r="CZ28" s="9">
        <v>1.0814331494718738E-6</v>
      </c>
      <c r="DA28" s="6">
        <v>4</v>
      </c>
      <c r="DB28" s="6"/>
      <c r="DC28" s="6"/>
      <c r="DD28" s="6"/>
      <c r="DE28" s="15">
        <v>21</v>
      </c>
      <c r="DF28" s="9">
        <v>0.17142857142857143</v>
      </c>
      <c r="DG28" s="9">
        <v>3.1104455004978145E-5</v>
      </c>
      <c r="DH28" s="9">
        <v>0.71691188696638519</v>
      </c>
      <c r="DI28" s="9">
        <v>0.71694299142139017</v>
      </c>
      <c r="DJ28" s="9">
        <v>1.093273658407697E-6</v>
      </c>
      <c r="DK28" s="6">
        <v>4</v>
      </c>
      <c r="DL28" s="6"/>
      <c r="DM28" s="6"/>
      <c r="DN28" s="6"/>
      <c r="DO28" s="15">
        <v>21</v>
      </c>
      <c r="DP28" s="9">
        <v>0.17142857142857143</v>
      </c>
      <c r="DQ28" s="9">
        <v>7.0967565209914042E-5</v>
      </c>
      <c r="DR28" s="9">
        <v>0.71687202385618021</v>
      </c>
      <c r="DS28" s="9">
        <v>0.71694299142139017</v>
      </c>
      <c r="DT28" s="9">
        <v>2.4944005491468035E-6</v>
      </c>
      <c r="DU28" s="6">
        <v>4</v>
      </c>
      <c r="DV28" s="6"/>
      <c r="DW28" s="6"/>
      <c r="DX28" s="6"/>
      <c r="DY28" s="15">
        <v>21</v>
      </c>
      <c r="DZ28" s="9">
        <v>0.17142857142857143</v>
      </c>
      <c r="EA28" s="9">
        <v>4.3231823743381178E-5</v>
      </c>
      <c r="EB28" s="9">
        <v>0.71689975959764674</v>
      </c>
      <c r="EC28" s="9">
        <v>0.71694299142139006</v>
      </c>
      <c r="ED28" s="9">
        <v>1.5195319800973408E-6</v>
      </c>
      <c r="EE28" s="6">
        <v>4</v>
      </c>
      <c r="EF28" s="6"/>
      <c r="EG28" s="6"/>
      <c r="EH28" s="6"/>
      <c r="EI28" s="15">
        <v>21</v>
      </c>
      <c r="EJ28" s="9">
        <v>0.17142857142857143</v>
      </c>
      <c r="EK28" s="9">
        <v>4.368098554850722E-5</v>
      </c>
      <c r="EL28" s="9">
        <v>0.71689931043584176</v>
      </c>
      <c r="EM28" s="9">
        <v>0.71694299142139029</v>
      </c>
      <c r="EN28" s="9">
        <v>1.5353193253451052E-6</v>
      </c>
      <c r="EO28" s="6">
        <v>4</v>
      </c>
      <c r="EP28" s="6"/>
      <c r="EQ28" s="6"/>
      <c r="ER28" s="6"/>
      <c r="ES28" s="15">
        <v>21</v>
      </c>
      <c r="ET28" s="9">
        <v>0.17142857142857143</v>
      </c>
      <c r="EU28" s="9">
        <v>6.1647457753548744E-5</v>
      </c>
      <c r="EV28" s="9">
        <v>0.71688134396363667</v>
      </c>
      <c r="EW28" s="9">
        <v>0.71694299142139017</v>
      </c>
      <c r="EX28" s="9">
        <v>2.1668131352556884E-6</v>
      </c>
      <c r="EY28" s="6">
        <v>4</v>
      </c>
      <c r="EZ28" s="6"/>
      <c r="FA28" s="6"/>
      <c r="FB28" s="6"/>
      <c r="FC28" s="15">
        <v>21</v>
      </c>
      <c r="FD28" s="9">
        <v>0.17142857142857143</v>
      </c>
      <c r="FE28" s="9">
        <v>4.9744669917708733E-5</v>
      </c>
      <c r="FF28" s="9">
        <v>0.71689324675147248</v>
      </c>
      <c r="FG28" s="9">
        <v>0.71694299142139017</v>
      </c>
      <c r="FH28" s="9">
        <v>1.748448486189927E-6</v>
      </c>
      <c r="FI28" s="6">
        <v>4</v>
      </c>
      <c r="FJ28" s="6"/>
      <c r="FK28" s="6"/>
      <c r="FL28" s="6"/>
      <c r="FM28" s="15">
        <v>21</v>
      </c>
      <c r="FN28" s="9">
        <v>0.17142857142857143</v>
      </c>
      <c r="FO28" s="9">
        <v>3.2339649969074747E-5</v>
      </c>
      <c r="FP28" s="9">
        <v>0.71691065177142099</v>
      </c>
      <c r="FQ28" s="9">
        <v>0.71694299142139006</v>
      </c>
      <c r="FR28" s="9">
        <v>1.1366888578390496E-6</v>
      </c>
      <c r="FS28" s="6">
        <v>4</v>
      </c>
      <c r="FT28" s="6"/>
      <c r="FU28" s="6"/>
      <c r="FV28" s="6"/>
      <c r="FW28" s="15">
        <v>21</v>
      </c>
      <c r="FX28" s="9">
        <v>0.17142857142857143</v>
      </c>
      <c r="FY28" s="9">
        <v>5.5134611579221189E-5</v>
      </c>
      <c r="FZ28" s="9">
        <v>0.71688785680981093</v>
      </c>
      <c r="GA28" s="9">
        <v>0.71694299142139017</v>
      </c>
      <c r="GB28" s="9">
        <v>1.9378966291631018E-6</v>
      </c>
      <c r="GC28" s="6">
        <v>4</v>
      </c>
      <c r="GD28" s="6"/>
      <c r="GE28" s="6"/>
      <c r="GF28" s="6"/>
      <c r="GG28" s="15">
        <v>21</v>
      </c>
      <c r="GH28" s="9">
        <v>0.17142857142857143</v>
      </c>
      <c r="GI28" s="9">
        <v>2.9420098235755501E-5</v>
      </c>
      <c r="GJ28" s="9">
        <v>0.71691357132315447</v>
      </c>
      <c r="GK28" s="9">
        <v>0.71694299142139029</v>
      </c>
      <c r="GL28" s="9">
        <v>1.0340711137285797E-6</v>
      </c>
      <c r="GM28" s="6">
        <v>4</v>
      </c>
      <c r="GN28" s="6"/>
      <c r="GO28" s="6"/>
      <c r="GP28" s="6"/>
      <c r="GQ28" s="15">
        <v>21</v>
      </c>
      <c r="GR28" s="9">
        <v>0.17142857142857143</v>
      </c>
      <c r="GS28" s="9">
        <v>3.2564230871637768E-5</v>
      </c>
      <c r="GT28" s="9">
        <v>0.71691042719051856</v>
      </c>
      <c r="GU28" s="9">
        <v>0.71694299142139017</v>
      </c>
      <c r="GV28" s="9">
        <v>1.1445825304629318E-6</v>
      </c>
      <c r="GW28" s="6">
        <v>4</v>
      </c>
      <c r="GX28" s="6"/>
      <c r="GY28" s="6"/>
      <c r="GZ28" s="6"/>
      <c r="HA28" s="15">
        <v>21</v>
      </c>
      <c r="HB28" s="9">
        <v>0.17142857142857143</v>
      </c>
      <c r="HC28" s="9">
        <v>3.99754006562174E-5</v>
      </c>
      <c r="HD28" s="9">
        <v>0.71690301602073392</v>
      </c>
      <c r="HE28" s="9">
        <v>0.71694299142139017</v>
      </c>
      <c r="HF28" s="9">
        <v>1.4050737270510475E-6</v>
      </c>
      <c r="HG28" s="6">
        <v>4</v>
      </c>
      <c r="HH28" s="6"/>
      <c r="HI28" s="6"/>
      <c r="HJ28" s="6"/>
      <c r="HK28" s="15">
        <v>21</v>
      </c>
      <c r="HL28" s="9">
        <v>0.17142857142857143</v>
      </c>
      <c r="HM28" s="9">
        <v>2.2121218902457383E-5</v>
      </c>
      <c r="HN28" s="9">
        <v>0.71692087020248774</v>
      </c>
      <c r="HO28" s="9">
        <v>0.71694299142139017</v>
      </c>
      <c r="HP28" s="9">
        <v>7.7752675345240551E-7</v>
      </c>
      <c r="HQ28" s="6">
        <v>4</v>
      </c>
      <c r="HR28" s="6"/>
      <c r="HS28" s="6"/>
      <c r="HT28" s="6"/>
      <c r="HU28" s="15">
        <v>21</v>
      </c>
      <c r="HV28" s="9">
        <v>0.17142857142857143</v>
      </c>
      <c r="HW28" s="9">
        <v>2.1222895292205302E-5</v>
      </c>
      <c r="HX28" s="9">
        <v>0.7169217685260979</v>
      </c>
      <c r="HY28" s="9">
        <v>0.71694299142139006</v>
      </c>
      <c r="HZ28" s="9">
        <v>7.4595206295687628E-7</v>
      </c>
      <c r="IA28" s="6">
        <v>4</v>
      </c>
      <c r="IB28" s="6"/>
      <c r="IC28" s="6"/>
      <c r="ID28" s="6"/>
      <c r="IE28" s="15">
        <v>21</v>
      </c>
      <c r="IF28" s="9">
        <v>0.17142857142857143</v>
      </c>
      <c r="IG28" s="9">
        <v>9.656978810209822E-6</v>
      </c>
      <c r="IH28" s="9">
        <v>0.71693333444257989</v>
      </c>
      <c r="II28" s="9">
        <v>0.71694299142139006</v>
      </c>
      <c r="IJ28" s="9">
        <v>3.3942792282693846E-7</v>
      </c>
      <c r="IK28" s="6">
        <v>4</v>
      </c>
      <c r="IL28" s="6"/>
      <c r="IM28" s="6"/>
      <c r="IN28" s="6"/>
      <c r="IO28" s="15">
        <v>21</v>
      </c>
      <c r="IP28" s="9">
        <v>0.17142857142857143</v>
      </c>
      <c r="IQ28" s="9">
        <v>5.5022321127939672E-6</v>
      </c>
      <c r="IR28" s="9">
        <v>0.71693748918927747</v>
      </c>
      <c r="IS28" s="9">
        <v>0.71694299142139029</v>
      </c>
      <c r="IT28" s="9">
        <v>1.9339497928511605E-7</v>
      </c>
      <c r="IU28" s="6">
        <v>4</v>
      </c>
      <c r="IV28" s="6"/>
      <c r="IW28" s="6"/>
      <c r="IX28" s="6"/>
      <c r="IY28" s="15">
        <v>21</v>
      </c>
      <c r="IZ28" s="9">
        <v>0.17142857142857143</v>
      </c>
      <c r="JA28" s="9">
        <v>7.4111697845796305E-6</v>
      </c>
      <c r="JB28" s="9">
        <v>0.71693558025160564</v>
      </c>
      <c r="JC28" s="9">
        <v>0.71694299142139017</v>
      </c>
      <c r="JD28" s="9">
        <v>2.6049119658811559E-7</v>
      </c>
      <c r="JE28" s="6">
        <v>4</v>
      </c>
      <c r="JF28" s="6"/>
      <c r="JG28" s="6"/>
      <c r="JH28" s="6"/>
      <c r="JI28" s="15">
        <v>21</v>
      </c>
      <c r="JJ28" s="9">
        <v>0.17142857142857143</v>
      </c>
      <c r="JK28" s="9">
        <v>8.6463647486762359E-6</v>
      </c>
      <c r="JL28" s="9">
        <v>0.71693434505664144</v>
      </c>
      <c r="JM28" s="9">
        <v>0.71694299142139006</v>
      </c>
      <c r="JN28" s="9">
        <v>3.0390639601946818E-7</v>
      </c>
      <c r="JO28" s="6">
        <v>4</v>
      </c>
      <c r="JP28" s="6"/>
      <c r="JQ28" s="6"/>
      <c r="JR28" s="6"/>
      <c r="JS28" s="15">
        <v>21</v>
      </c>
      <c r="JT28" s="9">
        <v>0.17142857142857143</v>
      </c>
      <c r="JU28" s="9">
        <v>5.6145225640754777E-6</v>
      </c>
      <c r="JV28" s="9">
        <v>0.71693737689882608</v>
      </c>
      <c r="JW28" s="9">
        <v>0.71694299142139017</v>
      </c>
      <c r="JX28" s="9">
        <v>1.9734181559705726E-7</v>
      </c>
      <c r="JY28" s="6">
        <v>4</v>
      </c>
      <c r="JZ28" s="6"/>
      <c r="KA28" s="6"/>
      <c r="KB28" s="6"/>
      <c r="KC28" s="15">
        <v>21</v>
      </c>
      <c r="KD28" s="9">
        <v>0.17142857142857143</v>
      </c>
      <c r="KE28" s="9">
        <v>8.983236102520764E-6</v>
      </c>
      <c r="KF28" s="9">
        <v>0.71693400818528763</v>
      </c>
      <c r="KG28" s="9">
        <v>0.71694299142139017</v>
      </c>
      <c r="KH28" s="9">
        <v>3.1574690495529159E-7</v>
      </c>
      <c r="KI28" s="6">
        <v>4</v>
      </c>
      <c r="KJ28" s="6"/>
      <c r="KK28" s="6"/>
      <c r="KL28" s="6"/>
      <c r="KM28" s="15">
        <v>21</v>
      </c>
      <c r="KN28" s="9">
        <v>0.17142857142857143</v>
      </c>
      <c r="KO28" s="9">
        <v>3.8178753435713249E-6</v>
      </c>
      <c r="KP28" s="9">
        <v>0.71693917354604664</v>
      </c>
      <c r="KQ28" s="9">
        <v>0.71694299142139017</v>
      </c>
      <c r="KR28" s="9">
        <v>1.3419243460599892E-7</v>
      </c>
      <c r="KS28" s="6">
        <v>4</v>
      </c>
      <c r="KT28" s="6"/>
      <c r="KU28" s="6"/>
      <c r="KV28" s="6"/>
      <c r="KW28" s="15">
        <v>21</v>
      </c>
      <c r="KX28" s="9">
        <v>0.17142857142857143</v>
      </c>
      <c r="KY28" s="9">
        <v>3.2564230871637766E-6</v>
      </c>
      <c r="KZ28" s="9">
        <v>0.71693973499830299</v>
      </c>
      <c r="LA28" s="9">
        <v>0.71694299142139017</v>
      </c>
      <c r="LB28" s="9">
        <v>1.1445825304629318E-7</v>
      </c>
      <c r="LC28" s="6">
        <v>4</v>
      </c>
    </row>
    <row r="29" spans="1:315">
      <c r="A29" s="6">
        <v>22</v>
      </c>
      <c r="B29">
        <v>2.6117938008001641E-2</v>
      </c>
      <c r="C29">
        <f>1-Table468[[#This Row],[qx (tau)]]</f>
        <v>0.97388206199199834</v>
      </c>
      <c r="D29" s="6"/>
      <c r="E29" s="6"/>
      <c r="F29" s="6"/>
      <c r="G29" s="6"/>
      <c r="H29" s="15">
        <f t="shared" si="4"/>
        <v>22</v>
      </c>
      <c r="I29" s="9">
        <f t="shared" si="10"/>
        <v>0.2</v>
      </c>
      <c r="J29" s="9" cm="1">
        <f t="array" ref="J29">VLOOKUP($G$13,'qx Malaria'!$B$32:$I$61,(N29),FALSE)/(1-cambodia!I29*INDEX($E$6:$G$11,N29,2))</f>
        <v>3.3245228983579963E-6</v>
      </c>
      <c r="K29" s="9">
        <f t="shared" si="9"/>
        <v>0.73193270712881986</v>
      </c>
      <c r="L29" s="9">
        <f t="shared" si="2"/>
        <v>0.73193603165171817</v>
      </c>
      <c r="M29" s="9">
        <f>(J29*Table468[[#This Row],[qx (tau)]])/L29</f>
        <v>1.1863015237759578E-7</v>
      </c>
      <c r="N29" s="6">
        <f t="shared" si="3"/>
        <v>4</v>
      </c>
      <c r="P29" s="6"/>
      <c r="Q29" s="6"/>
      <c r="R29" s="6"/>
      <c r="S29" s="15">
        <v>22</v>
      </c>
      <c r="T29" s="9">
        <v>0.2</v>
      </c>
      <c r="U29" s="9">
        <v>6.0414605773609099E-5</v>
      </c>
      <c r="V29" s="9">
        <v>0.73187561704594462</v>
      </c>
      <c r="W29" s="9">
        <v>0.73193603165171828</v>
      </c>
      <c r="X29" s="9">
        <v>2.1557962173445848E-6</v>
      </c>
      <c r="Y29" s="6">
        <v>4</v>
      </c>
      <c r="Z29" s="6"/>
      <c r="AA29" s="6"/>
      <c r="AB29" s="6"/>
      <c r="AC29" s="15">
        <v>22</v>
      </c>
      <c r="AD29" s="9">
        <v>0.2</v>
      </c>
      <c r="AE29" s="9">
        <v>4.80336239452414E-5</v>
      </c>
      <c r="AF29" s="9">
        <v>0.73188799802777293</v>
      </c>
      <c r="AG29" s="9">
        <v>0.73193603165171817</v>
      </c>
      <c r="AH29" s="9">
        <v>1.7140011671107806E-6</v>
      </c>
      <c r="AI29" s="6">
        <v>4</v>
      </c>
      <c r="AJ29" s="6"/>
      <c r="AK29" s="6"/>
      <c r="AL29" s="6"/>
      <c r="AM29" s="15">
        <v>22</v>
      </c>
      <c r="AN29" s="9">
        <v>0.2</v>
      </c>
      <c r="AO29" s="9">
        <v>4.2874881516754852E-5</v>
      </c>
      <c r="AP29" s="9">
        <v>0.7318931567702015</v>
      </c>
      <c r="AQ29" s="9">
        <v>0.73193603165171828</v>
      </c>
      <c r="AR29" s="9">
        <v>1.5299198961800283E-6</v>
      </c>
      <c r="AS29" s="6">
        <v>4</v>
      </c>
      <c r="AT29" s="6"/>
      <c r="AU29" s="6"/>
      <c r="AV29" s="6"/>
      <c r="AW29" s="15">
        <v>22</v>
      </c>
      <c r="AX29" s="9">
        <v>0.2</v>
      </c>
      <c r="AY29" s="9">
        <v>4.872145626903961E-5</v>
      </c>
      <c r="AZ29" s="9">
        <v>0.73188731019544928</v>
      </c>
      <c r="BA29" s="9">
        <v>0.73193603165171828</v>
      </c>
      <c r="BB29" s="9">
        <v>1.7385453365682141E-6</v>
      </c>
      <c r="BC29" s="6">
        <v>4</v>
      </c>
      <c r="BD29" s="6"/>
      <c r="BE29" s="6"/>
      <c r="BF29" s="6"/>
      <c r="BG29" s="15">
        <v>22</v>
      </c>
      <c r="BH29" s="9">
        <v>0.2</v>
      </c>
      <c r="BI29" s="9">
        <v>4.2874881516754852E-5</v>
      </c>
      <c r="BJ29" s="9">
        <v>0.7318931567702015</v>
      </c>
      <c r="BK29" s="9">
        <v>0.73193603165171828</v>
      </c>
      <c r="BL29" s="9">
        <v>1.5299198961800283E-6</v>
      </c>
      <c r="BM29" s="6">
        <v>4</v>
      </c>
      <c r="BN29" s="6"/>
      <c r="BO29" s="6"/>
      <c r="BP29" s="6"/>
      <c r="BQ29" s="15">
        <v>22</v>
      </c>
      <c r="BR29" s="9">
        <v>0.2</v>
      </c>
      <c r="BS29" s="9">
        <v>3.8289332691433476E-5</v>
      </c>
      <c r="BT29" s="9">
        <v>0.73189774231902682</v>
      </c>
      <c r="BU29" s="9">
        <v>0.73193603165171828</v>
      </c>
      <c r="BV29" s="9">
        <v>1.3662920997971374E-6</v>
      </c>
      <c r="BW29" s="6">
        <v>4</v>
      </c>
      <c r="BX29" s="6"/>
      <c r="BY29" s="6"/>
      <c r="BZ29" s="6"/>
      <c r="CA29" s="15">
        <v>22</v>
      </c>
      <c r="CB29" s="9">
        <v>0.2</v>
      </c>
      <c r="CC29" s="9">
        <v>3.6455113161304928E-5</v>
      </c>
      <c r="CD29" s="9">
        <v>0.73189957653855686</v>
      </c>
      <c r="CE29" s="9">
        <v>0.73193603165171817</v>
      </c>
      <c r="CF29" s="9">
        <v>1.3008409812439813E-6</v>
      </c>
      <c r="CG29" s="6">
        <v>4</v>
      </c>
      <c r="CH29" s="6"/>
      <c r="CI29" s="6"/>
      <c r="CJ29" s="6"/>
      <c r="CK29" s="15">
        <v>22</v>
      </c>
      <c r="CL29" s="9">
        <v>0.2</v>
      </c>
      <c r="CM29" s="9">
        <v>4.2301687913589686E-5</v>
      </c>
      <c r="CN29" s="9">
        <v>0.73189372996380464</v>
      </c>
      <c r="CO29" s="9">
        <v>0.73193603165171828</v>
      </c>
      <c r="CP29" s="9">
        <v>1.5094664216321669E-6</v>
      </c>
      <c r="CQ29" s="6">
        <v>4</v>
      </c>
      <c r="CR29" s="6"/>
      <c r="CS29" s="6"/>
      <c r="CT29" s="6"/>
      <c r="CU29" s="15">
        <v>22</v>
      </c>
      <c r="CV29" s="9">
        <v>0.2</v>
      </c>
      <c r="CW29" s="9">
        <v>3.1411009453451417E-5</v>
      </c>
      <c r="CX29" s="9">
        <v>0.7319046206422648</v>
      </c>
      <c r="CY29" s="9">
        <v>0.73193603165171828</v>
      </c>
      <c r="CZ29" s="9">
        <v>1.1208504052228013E-6</v>
      </c>
      <c r="DA29" s="6">
        <v>4</v>
      </c>
      <c r="DB29" s="6"/>
      <c r="DC29" s="6"/>
      <c r="DD29" s="6"/>
      <c r="DE29" s="15">
        <v>22</v>
      </c>
      <c r="DF29" s="9">
        <v>0.2</v>
      </c>
      <c r="DG29" s="9">
        <v>3.1754925615350515E-5</v>
      </c>
      <c r="DH29" s="9">
        <v>0.73190427672610292</v>
      </c>
      <c r="DI29" s="9">
        <v>0.73193603165171828</v>
      </c>
      <c r="DJ29" s="9">
        <v>1.133122489951518E-6</v>
      </c>
      <c r="DK29" s="6">
        <v>4</v>
      </c>
      <c r="DL29" s="6"/>
      <c r="DM29" s="6"/>
      <c r="DN29" s="6"/>
      <c r="DO29" s="15">
        <v>22</v>
      </c>
      <c r="DP29" s="9">
        <v>0.2</v>
      </c>
      <c r="DQ29" s="9">
        <v>7.245167144007772E-5</v>
      </c>
      <c r="DR29" s="9">
        <v>0.73186357998027807</v>
      </c>
      <c r="DS29" s="9">
        <v>0.73193603165171817</v>
      </c>
      <c r="DT29" s="9">
        <v>2.5853191828496735E-6</v>
      </c>
      <c r="DU29" s="6">
        <v>4</v>
      </c>
      <c r="DV29" s="6"/>
      <c r="DW29" s="6"/>
      <c r="DX29" s="6"/>
      <c r="DY29" s="15">
        <v>22</v>
      </c>
      <c r="DZ29" s="9">
        <v>0.2</v>
      </c>
      <c r="EA29" s="9">
        <v>4.4135907443718228E-5</v>
      </c>
      <c r="EB29" s="9">
        <v>0.73189189574427449</v>
      </c>
      <c r="EC29" s="9">
        <v>0.73193603165171817</v>
      </c>
      <c r="ED29" s="9">
        <v>1.5749175401853232E-6</v>
      </c>
      <c r="EE29" s="6">
        <v>4</v>
      </c>
      <c r="EF29" s="6"/>
      <c r="EG29" s="6"/>
      <c r="EH29" s="6"/>
      <c r="EI29" s="15">
        <v>22</v>
      </c>
      <c r="EJ29" s="9">
        <v>0.2</v>
      </c>
      <c r="EK29" s="9">
        <v>4.459446232625037E-5</v>
      </c>
      <c r="EL29" s="9">
        <v>0.73189143718939209</v>
      </c>
      <c r="EM29" s="9">
        <v>0.73193603165171839</v>
      </c>
      <c r="EN29" s="9">
        <v>1.591280319823612E-6</v>
      </c>
      <c r="EO29" s="6">
        <v>4</v>
      </c>
      <c r="EP29" s="6"/>
      <c r="EQ29" s="6"/>
      <c r="ER29" s="6"/>
      <c r="ES29" s="15">
        <v>22</v>
      </c>
      <c r="ET29" s="9">
        <v>0.2</v>
      </c>
      <c r="EU29" s="9">
        <v>6.2936657627535864E-5</v>
      </c>
      <c r="EV29" s="9">
        <v>0.7318730949940907</v>
      </c>
      <c r="EW29" s="9">
        <v>0.73193603165171828</v>
      </c>
      <c r="EX29" s="9">
        <v>2.2457915053551751E-6</v>
      </c>
      <c r="EY29" s="6">
        <v>4</v>
      </c>
      <c r="EZ29" s="6"/>
      <c r="FA29" s="6"/>
      <c r="FB29" s="6"/>
      <c r="FC29" s="15">
        <v>22</v>
      </c>
      <c r="FD29" s="9">
        <v>0.2</v>
      </c>
      <c r="FE29" s="9">
        <v>5.0784953240434219E-5</v>
      </c>
      <c r="FF29" s="9">
        <v>0.73188524669847776</v>
      </c>
      <c r="FG29" s="9">
        <v>0.73193603165171817</v>
      </c>
      <c r="FH29" s="9">
        <v>1.8121778449405148E-6</v>
      </c>
      <c r="FI29" s="6">
        <v>4</v>
      </c>
      <c r="FJ29" s="6"/>
      <c r="FK29" s="6"/>
      <c r="FL29" s="6"/>
      <c r="FM29" s="15">
        <v>22</v>
      </c>
      <c r="FN29" s="9">
        <v>0.2</v>
      </c>
      <c r="FO29" s="9">
        <v>3.3015951542313898E-5</v>
      </c>
      <c r="FP29" s="9">
        <v>0.73190301570017591</v>
      </c>
      <c r="FQ29" s="9">
        <v>0.73193603165171817</v>
      </c>
      <c r="FR29" s="9">
        <v>1.1781201339568134E-6</v>
      </c>
      <c r="FS29" s="6">
        <v>4</v>
      </c>
      <c r="FT29" s="6"/>
      <c r="FU29" s="6"/>
      <c r="FV29" s="6"/>
      <c r="FW29" s="15">
        <v>22</v>
      </c>
      <c r="FX29" s="9">
        <v>0.2</v>
      </c>
      <c r="FY29" s="9">
        <v>5.6287611830819872E-5</v>
      </c>
      <c r="FZ29" s="9">
        <v>0.73187974403988743</v>
      </c>
      <c r="GA29" s="9">
        <v>0.73193603165171828</v>
      </c>
      <c r="GB29" s="9">
        <v>2.0085312005999835E-6</v>
      </c>
      <c r="GC29" s="6">
        <v>4</v>
      </c>
      <c r="GD29" s="6"/>
      <c r="GE29" s="6"/>
      <c r="GF29" s="6"/>
      <c r="GG29" s="15">
        <v>22</v>
      </c>
      <c r="GH29" s="9">
        <v>0.2</v>
      </c>
      <c r="GI29" s="9">
        <v>3.0035344805855004E-5</v>
      </c>
      <c r="GJ29" s="9">
        <v>0.73190599630691244</v>
      </c>
      <c r="GK29" s="9">
        <v>0.73193603165171828</v>
      </c>
      <c r="GL29" s="9">
        <v>1.0717620663079341E-6</v>
      </c>
      <c r="GM29" s="6">
        <v>4</v>
      </c>
      <c r="GN29" s="6"/>
      <c r="GO29" s="6"/>
      <c r="GP29" s="6"/>
      <c r="GQ29" s="15">
        <v>22</v>
      </c>
      <c r="GR29" s="9">
        <v>0.2</v>
      </c>
      <c r="GS29" s="9">
        <v>3.3245228983579966E-5</v>
      </c>
      <c r="GT29" s="9">
        <v>0.73190278642273476</v>
      </c>
      <c r="GU29" s="9">
        <v>0.73193603165171839</v>
      </c>
      <c r="GV29" s="9">
        <v>1.1863015237759575E-6</v>
      </c>
      <c r="GW29" s="6">
        <v>4</v>
      </c>
      <c r="GX29" s="6"/>
      <c r="GY29" s="6"/>
      <c r="GZ29" s="6"/>
      <c r="HA29" s="15">
        <v>22</v>
      </c>
      <c r="HB29" s="9">
        <v>0.2</v>
      </c>
      <c r="HC29" s="9">
        <v>4.0811384545360228E-5</v>
      </c>
      <c r="HD29" s="9">
        <v>0.73189522026717291</v>
      </c>
      <c r="HE29" s="9">
        <v>0.73193603165171828</v>
      </c>
      <c r="HF29" s="9">
        <v>1.456287387807727E-6</v>
      </c>
      <c r="HG29" s="6">
        <v>4</v>
      </c>
      <c r="HH29" s="6"/>
      <c r="HI29" s="6"/>
      <c r="HJ29" s="6"/>
      <c r="HK29" s="15">
        <v>22</v>
      </c>
      <c r="HL29" s="9">
        <v>0.2</v>
      </c>
      <c r="HM29" s="9">
        <v>2.2583827964707771E-5</v>
      </c>
      <c r="HN29" s="9">
        <v>0.73191344782375356</v>
      </c>
      <c r="HO29" s="9">
        <v>0.73193603165171828</v>
      </c>
      <c r="HP29" s="9">
        <v>8.0586689718573672E-7</v>
      </c>
      <c r="HQ29" s="6">
        <v>4</v>
      </c>
      <c r="HR29" s="6"/>
      <c r="HS29" s="6"/>
      <c r="HT29" s="6"/>
      <c r="HU29" s="15">
        <v>22</v>
      </c>
      <c r="HV29" s="9">
        <v>0.2</v>
      </c>
      <c r="HW29" s="9">
        <v>2.1666718199643494E-5</v>
      </c>
      <c r="HX29" s="9">
        <v>0.73191436493351858</v>
      </c>
      <c r="HY29" s="9">
        <v>0.73193603165171828</v>
      </c>
      <c r="HZ29" s="9">
        <v>7.7314133790915856E-7</v>
      </c>
      <c r="IA29" s="6">
        <v>4</v>
      </c>
      <c r="IB29" s="6"/>
      <c r="IC29" s="6"/>
      <c r="ID29" s="6"/>
      <c r="IE29" s="15">
        <v>22</v>
      </c>
      <c r="IF29" s="9">
        <v>0.2</v>
      </c>
      <c r="IG29" s="9">
        <v>9.8589299744409555E-6</v>
      </c>
      <c r="IH29" s="9">
        <v>0.73192617272174376</v>
      </c>
      <c r="II29" s="9">
        <v>0.73193603165171817</v>
      </c>
      <c r="IJ29" s="9">
        <v>3.517997622232151E-7</v>
      </c>
      <c r="IK29" s="6">
        <v>4</v>
      </c>
      <c r="IL29" s="6"/>
      <c r="IM29" s="6"/>
      <c r="IN29" s="6"/>
      <c r="IO29" s="15">
        <v>22</v>
      </c>
      <c r="IP29" s="9">
        <v>0.2</v>
      </c>
      <c r="IQ29" s="9">
        <v>5.6172973110186835E-6</v>
      </c>
      <c r="IR29" s="9">
        <v>0.7319304143544072</v>
      </c>
      <c r="IS29" s="9">
        <v>0.73193603165171817</v>
      </c>
      <c r="IT29" s="9">
        <v>2.0044405056904114E-7</v>
      </c>
      <c r="IU29" s="6">
        <v>4</v>
      </c>
      <c r="IV29" s="6"/>
      <c r="IW29" s="6"/>
      <c r="IX29" s="6"/>
      <c r="IY29" s="15">
        <v>22</v>
      </c>
      <c r="IZ29" s="9">
        <v>0.2</v>
      </c>
      <c r="JA29" s="9">
        <v>7.5661555617802687E-6</v>
      </c>
      <c r="JB29" s="9">
        <v>0.73192846549615653</v>
      </c>
      <c r="JC29" s="9">
        <v>0.73193603165171828</v>
      </c>
      <c r="JD29" s="9">
        <v>2.6998586403176969E-7</v>
      </c>
      <c r="JE29" s="6">
        <v>4</v>
      </c>
      <c r="JF29" s="6"/>
      <c r="JG29" s="6"/>
      <c r="JH29" s="6"/>
      <c r="JI29" s="15">
        <v>22</v>
      </c>
      <c r="JJ29" s="9">
        <v>0.2</v>
      </c>
      <c r="JK29" s="9">
        <v>8.8271814887436472E-6</v>
      </c>
      <c r="JL29" s="9">
        <v>0.73192720447022941</v>
      </c>
      <c r="JM29" s="9">
        <v>0.73193603165171817</v>
      </c>
      <c r="JN29" s="9">
        <v>3.1498350803706468E-7</v>
      </c>
      <c r="JO29" s="6">
        <v>4</v>
      </c>
      <c r="JP29" s="6"/>
      <c r="JQ29" s="6"/>
      <c r="JR29" s="6"/>
      <c r="JS29" s="15">
        <v>22</v>
      </c>
      <c r="JT29" s="9">
        <v>0.2</v>
      </c>
      <c r="JU29" s="9">
        <v>5.7319360316517182E-6</v>
      </c>
      <c r="JV29" s="9">
        <v>0.73193029971568657</v>
      </c>
      <c r="JW29" s="9">
        <v>0.73193603165171828</v>
      </c>
      <c r="JX29" s="9">
        <v>2.045347454786134E-7</v>
      </c>
      <c r="JY29" s="6">
        <v>4</v>
      </c>
      <c r="JZ29" s="6"/>
      <c r="KA29" s="6"/>
      <c r="KB29" s="6"/>
      <c r="KC29" s="15">
        <v>22</v>
      </c>
      <c r="KD29" s="9">
        <v>0.2</v>
      </c>
      <c r="KE29" s="9">
        <v>9.1710976506427488E-6</v>
      </c>
      <c r="KF29" s="9">
        <v>0.73192686055406764</v>
      </c>
      <c r="KG29" s="9">
        <v>0.73193603165171828</v>
      </c>
      <c r="KH29" s="9">
        <v>3.272555927657814E-7</v>
      </c>
      <c r="KI29" s="6">
        <v>4</v>
      </c>
      <c r="KJ29" s="6"/>
      <c r="KK29" s="6"/>
      <c r="KL29" s="6"/>
      <c r="KM29" s="15">
        <v>22</v>
      </c>
      <c r="KN29" s="9">
        <v>0.2</v>
      </c>
      <c r="KO29" s="9">
        <v>3.8977165015231686E-6</v>
      </c>
      <c r="KP29" s="9">
        <v>0.73193213393521672</v>
      </c>
      <c r="KQ29" s="9">
        <v>0.73193603165171828</v>
      </c>
      <c r="KR29" s="9">
        <v>1.390836269254571E-7</v>
      </c>
      <c r="KS29" s="6">
        <v>4</v>
      </c>
      <c r="KT29" s="6"/>
      <c r="KU29" s="6"/>
      <c r="KV29" s="6"/>
      <c r="KW29" s="15">
        <v>22</v>
      </c>
      <c r="KX29" s="9">
        <v>0.2</v>
      </c>
      <c r="KY29" s="9">
        <v>3.3245228983579963E-6</v>
      </c>
      <c r="KZ29" s="9">
        <v>0.73193270712881986</v>
      </c>
      <c r="LA29" s="9">
        <v>0.73193603165171817</v>
      </c>
      <c r="LB29" s="9">
        <v>1.1863015237759578E-7</v>
      </c>
      <c r="LC29" s="6">
        <v>4</v>
      </c>
    </row>
    <row r="30" spans="1:315">
      <c r="A30" s="6">
        <v>23</v>
      </c>
      <c r="B30">
        <v>2.6550469564823639E-2</v>
      </c>
      <c r="C30">
        <f>1-Table468[[#This Row],[qx (tau)]]</f>
        <v>0.97344953043517635</v>
      </c>
      <c r="D30" s="6"/>
      <c r="E30" s="6"/>
      <c r="F30" s="6"/>
      <c r="G30" s="6"/>
      <c r="H30" s="15">
        <f t="shared" si="4"/>
        <v>23</v>
      </c>
      <c r="I30" s="9">
        <f t="shared" si="10"/>
        <v>0.22857142857142859</v>
      </c>
      <c r="J30" s="9" cm="1">
        <f t="array" ref="J30">VLOOKUP($G$13,'qx Malaria'!$B$32:$I$61,(N30),FALSE)/(1-cambodia!I30*INDEX($E$6:$G$11,N30,2))</f>
        <v>3.3955318149868136E-6</v>
      </c>
      <c r="K30" s="9">
        <f t="shared" si="9"/>
        <v>0.74756615293967144</v>
      </c>
      <c r="L30" s="9">
        <f t="shared" si="2"/>
        <v>0.74756954847148638</v>
      </c>
      <c r="M30" s="9">
        <f>(J30*Table468[[#This Row],[qx (tau)]])/L30</f>
        <v>1.2059475174521019E-7</v>
      </c>
      <c r="N30" s="6">
        <f t="shared" si="3"/>
        <v>4</v>
      </c>
      <c r="P30" s="6"/>
      <c r="Q30" s="6"/>
      <c r="R30" s="6"/>
      <c r="S30" s="15">
        <v>23</v>
      </c>
      <c r="T30" s="9">
        <v>0.22857142857142859</v>
      </c>
      <c r="U30" s="9">
        <v>6.1705009189587953E-5</v>
      </c>
      <c r="V30" s="9">
        <v>0.74750784346229682</v>
      </c>
      <c r="W30" s="9">
        <v>0.74756954847148638</v>
      </c>
      <c r="X30" s="9">
        <v>2.1914977299905434E-6</v>
      </c>
      <c r="Y30" s="6">
        <v>4</v>
      </c>
      <c r="Z30" s="6"/>
      <c r="AA30" s="6"/>
      <c r="AB30" s="6"/>
      <c r="AC30" s="15">
        <v>23</v>
      </c>
      <c r="AD30" s="9">
        <v>0.22857142857142859</v>
      </c>
      <c r="AE30" s="9">
        <v>4.9059580361361208E-5</v>
      </c>
      <c r="AF30" s="9">
        <v>0.7475204888911251</v>
      </c>
      <c r="AG30" s="9">
        <v>0.74756954847148649</v>
      </c>
      <c r="AH30" s="9">
        <v>1.7423862407325195E-6</v>
      </c>
      <c r="AI30" s="6">
        <v>4</v>
      </c>
      <c r="AJ30" s="6"/>
      <c r="AK30" s="6"/>
      <c r="AL30" s="6"/>
      <c r="AM30" s="15">
        <v>23</v>
      </c>
      <c r="AN30" s="9">
        <v>0.22857142857142859</v>
      </c>
      <c r="AO30" s="9">
        <v>4.3790651682933392E-5</v>
      </c>
      <c r="AP30" s="9">
        <v>0.74752575781980357</v>
      </c>
      <c r="AQ30" s="9">
        <v>0.74756954847148649</v>
      </c>
      <c r="AR30" s="9">
        <v>1.5552564535416759E-6</v>
      </c>
      <c r="AS30" s="6">
        <v>4</v>
      </c>
      <c r="AT30" s="6"/>
      <c r="AU30" s="6"/>
      <c r="AV30" s="6"/>
      <c r="AW30" s="15">
        <v>23</v>
      </c>
      <c r="AX30" s="9">
        <v>0.22857142857142859</v>
      </c>
      <c r="AY30" s="9">
        <v>4.976210418515159E-5</v>
      </c>
      <c r="AZ30" s="9">
        <v>0.74751978636730143</v>
      </c>
      <c r="BA30" s="9">
        <v>0.7475695484714866</v>
      </c>
      <c r="BB30" s="9">
        <v>1.7673368790246318E-6</v>
      </c>
      <c r="BC30" s="6">
        <v>4</v>
      </c>
      <c r="BD30" s="6"/>
      <c r="BE30" s="6"/>
      <c r="BF30" s="6"/>
      <c r="BG30" s="15">
        <v>23</v>
      </c>
      <c r="BH30" s="9">
        <v>0.22857142857142859</v>
      </c>
      <c r="BI30" s="9">
        <v>4.3790651682933392E-5</v>
      </c>
      <c r="BJ30" s="9">
        <v>0.74752575781980357</v>
      </c>
      <c r="BK30" s="9">
        <v>0.74756954847148649</v>
      </c>
      <c r="BL30" s="9">
        <v>1.5552564535416759E-6</v>
      </c>
      <c r="BM30" s="6">
        <v>4</v>
      </c>
      <c r="BN30" s="6"/>
      <c r="BO30" s="6"/>
      <c r="BP30" s="6"/>
      <c r="BQ30" s="15">
        <v>23</v>
      </c>
      <c r="BR30" s="9">
        <v>0.22857142857142859</v>
      </c>
      <c r="BS30" s="9">
        <v>3.9107159524330889E-5</v>
      </c>
      <c r="BT30" s="9">
        <v>0.74753044131196222</v>
      </c>
      <c r="BU30" s="9">
        <v>0.7475695484714866</v>
      </c>
      <c r="BV30" s="9">
        <v>1.3889188649275927E-6</v>
      </c>
      <c r="BW30" s="6">
        <v>4</v>
      </c>
      <c r="BX30" s="6"/>
      <c r="BY30" s="6"/>
      <c r="BZ30" s="6"/>
      <c r="CA30" s="15">
        <v>23</v>
      </c>
      <c r="CB30" s="9">
        <v>0.22857142857142859</v>
      </c>
      <c r="CC30" s="9">
        <v>3.7233762660889893E-5</v>
      </c>
      <c r="CD30" s="9">
        <v>0.74753231470882553</v>
      </c>
      <c r="CE30" s="9">
        <v>0.74756954847148638</v>
      </c>
      <c r="CF30" s="9">
        <v>1.3223838294819602E-6</v>
      </c>
      <c r="CG30" s="6">
        <v>4</v>
      </c>
      <c r="CH30" s="6"/>
      <c r="CI30" s="6"/>
      <c r="CJ30" s="6"/>
      <c r="CK30" s="15">
        <v>23</v>
      </c>
      <c r="CL30" s="9">
        <v>0.22857142857142859</v>
      </c>
      <c r="CM30" s="9">
        <v>4.3205215163108085E-5</v>
      </c>
      <c r="CN30" s="9">
        <v>0.74752634325632339</v>
      </c>
      <c r="CO30" s="9">
        <v>0.74756954847148649</v>
      </c>
      <c r="CP30" s="9">
        <v>1.5344642549649156E-6</v>
      </c>
      <c r="CQ30" s="6">
        <v>4</v>
      </c>
      <c r="CR30" s="6"/>
      <c r="CS30" s="6"/>
      <c r="CT30" s="6"/>
      <c r="CU30" s="15">
        <v>23</v>
      </c>
      <c r="CV30" s="9">
        <v>0.22857142857142859</v>
      </c>
      <c r="CW30" s="9">
        <v>3.2081921286427138E-5</v>
      </c>
      <c r="CX30" s="9">
        <v>0.74753746655020004</v>
      </c>
      <c r="CY30" s="9">
        <v>0.74756954847148649</v>
      </c>
      <c r="CZ30" s="9">
        <v>1.1394124820064686E-6</v>
      </c>
      <c r="DA30" s="6">
        <v>4</v>
      </c>
      <c r="DB30" s="6"/>
      <c r="DC30" s="6"/>
      <c r="DD30" s="6"/>
      <c r="DE30" s="15">
        <v>23</v>
      </c>
      <c r="DF30" s="9">
        <v>0.22857142857142859</v>
      </c>
      <c r="DG30" s="9">
        <v>3.2433183198322322E-5</v>
      </c>
      <c r="DH30" s="9">
        <v>0.74753711528828815</v>
      </c>
      <c r="DI30" s="9">
        <v>0.74756954847148649</v>
      </c>
      <c r="DJ30" s="9">
        <v>1.1518878011525246E-6</v>
      </c>
      <c r="DK30" s="6">
        <v>4</v>
      </c>
      <c r="DL30" s="6"/>
      <c r="DM30" s="6"/>
      <c r="DN30" s="6"/>
      <c r="DO30" s="15">
        <v>23</v>
      </c>
      <c r="DP30" s="9">
        <v>0.22857142857142859</v>
      </c>
      <c r="DQ30" s="9">
        <v>7.3999176105919541E-5</v>
      </c>
      <c r="DR30" s="9">
        <v>0.74749554929538053</v>
      </c>
      <c r="DS30" s="9">
        <v>0.74756954847148649</v>
      </c>
      <c r="DT30" s="9">
        <v>2.6281339001025118E-6</v>
      </c>
      <c r="DU30" s="6">
        <v>4</v>
      </c>
      <c r="DV30" s="6"/>
      <c r="DW30" s="6"/>
      <c r="DX30" s="6"/>
      <c r="DY30" s="15">
        <v>23</v>
      </c>
      <c r="DZ30" s="9">
        <v>0.22857142857142859</v>
      </c>
      <c r="EA30" s="9">
        <v>4.5078612026549081E-5</v>
      </c>
      <c r="EB30" s="9">
        <v>0.74752446985945986</v>
      </c>
      <c r="EC30" s="9">
        <v>0.74756954847148638</v>
      </c>
      <c r="ED30" s="9">
        <v>1.6009992904105492E-6</v>
      </c>
      <c r="EE30" s="6">
        <v>4</v>
      </c>
      <c r="EF30" s="6"/>
      <c r="EG30" s="6"/>
      <c r="EH30" s="6"/>
      <c r="EI30" s="15">
        <v>23</v>
      </c>
      <c r="EJ30" s="9">
        <v>0.22857142857142859</v>
      </c>
      <c r="EK30" s="9">
        <v>4.5546961242409333E-5</v>
      </c>
      <c r="EL30" s="9">
        <v>0.74752400151024412</v>
      </c>
      <c r="EM30" s="9">
        <v>0.74756954847148649</v>
      </c>
      <c r="EN30" s="9">
        <v>1.6176330492719572E-6</v>
      </c>
      <c r="EO30" s="6">
        <v>4</v>
      </c>
      <c r="EP30" s="6"/>
      <c r="EQ30" s="6"/>
      <c r="ER30" s="6"/>
      <c r="ES30" s="15">
        <v>23</v>
      </c>
      <c r="ET30" s="9">
        <v>0.22857142857142859</v>
      </c>
      <c r="EU30" s="9">
        <v>6.4280929876819344E-5</v>
      </c>
      <c r="EV30" s="9">
        <v>0.74750526754160973</v>
      </c>
      <c r="EW30" s="9">
        <v>0.7475695484714866</v>
      </c>
      <c r="EX30" s="9">
        <v>2.2829834037282887E-6</v>
      </c>
      <c r="EY30" s="6">
        <v>4</v>
      </c>
      <c r="EZ30" s="6"/>
      <c r="FA30" s="6"/>
      <c r="FB30" s="6"/>
      <c r="FC30" s="15">
        <v>23</v>
      </c>
      <c r="FD30" s="9">
        <v>0.22857142857142859</v>
      </c>
      <c r="FE30" s="9">
        <v>5.1869675656522709E-5</v>
      </c>
      <c r="FF30" s="9">
        <v>0.74751767879582998</v>
      </c>
      <c r="FG30" s="9">
        <v>0.74756954847148649</v>
      </c>
      <c r="FH30" s="9">
        <v>1.8421887939009693E-6</v>
      </c>
      <c r="FI30" s="6">
        <v>4</v>
      </c>
      <c r="FJ30" s="6"/>
      <c r="FK30" s="6"/>
      <c r="FL30" s="6"/>
      <c r="FM30" s="15">
        <v>23</v>
      </c>
      <c r="FN30" s="9">
        <v>0.22857142857142859</v>
      </c>
      <c r="FO30" s="9">
        <v>3.3721143541938011E-5</v>
      </c>
      <c r="FP30" s="9">
        <v>0.74753582732794444</v>
      </c>
      <c r="FQ30" s="9">
        <v>0.74756954847148638</v>
      </c>
      <c r="FR30" s="9">
        <v>1.1976306380213977E-6</v>
      </c>
      <c r="FS30" s="6">
        <v>4</v>
      </c>
      <c r="FT30" s="6"/>
      <c r="FU30" s="6"/>
      <c r="FV30" s="6"/>
      <c r="FW30" s="15">
        <v>23</v>
      </c>
      <c r="FX30" s="9">
        <v>0.22857142857142859</v>
      </c>
      <c r="FY30" s="9">
        <v>5.7489866246845716E-5</v>
      </c>
      <c r="FZ30" s="9">
        <v>0.74751205860523962</v>
      </c>
      <c r="GA30" s="9">
        <v>0.74756954847148649</v>
      </c>
      <c r="GB30" s="9">
        <v>2.0417939002378689E-6</v>
      </c>
      <c r="GC30" s="6">
        <v>4</v>
      </c>
      <c r="GD30" s="6"/>
      <c r="GE30" s="6"/>
      <c r="GF30" s="6"/>
      <c r="GG30" s="15">
        <v>23</v>
      </c>
      <c r="GH30" s="9">
        <v>0.22857142857142859</v>
      </c>
      <c r="GI30" s="9">
        <v>3.0676873638846388E-5</v>
      </c>
      <c r="GJ30" s="9">
        <v>0.7475388715978476</v>
      </c>
      <c r="GK30" s="9">
        <v>0.74756954847148649</v>
      </c>
      <c r="GL30" s="9">
        <v>1.0895112054222436E-6</v>
      </c>
      <c r="GM30" s="6">
        <v>4</v>
      </c>
      <c r="GN30" s="6"/>
      <c r="GO30" s="6"/>
      <c r="GP30" s="6"/>
      <c r="GQ30" s="15">
        <v>23</v>
      </c>
      <c r="GR30" s="9">
        <v>0.22857142857142859</v>
      </c>
      <c r="GS30" s="9">
        <v>3.3955318149868141E-5</v>
      </c>
      <c r="GT30" s="9">
        <v>0.74753559315333662</v>
      </c>
      <c r="GU30" s="9">
        <v>0.74756954847148649</v>
      </c>
      <c r="GV30" s="9">
        <v>1.2059475174521018E-6</v>
      </c>
      <c r="GW30" s="6">
        <v>4</v>
      </c>
      <c r="GX30" s="6"/>
      <c r="GY30" s="6"/>
      <c r="GZ30" s="6"/>
      <c r="HA30" s="15">
        <v>23</v>
      </c>
      <c r="HB30" s="9">
        <v>0.22857142857142859</v>
      </c>
      <c r="HC30" s="9">
        <v>4.1683080211562267E-5</v>
      </c>
      <c r="HD30" s="9">
        <v>0.74752786539127491</v>
      </c>
      <c r="HE30" s="9">
        <v>0.74756954847148649</v>
      </c>
      <c r="HF30" s="9">
        <v>1.4804045386653387E-6</v>
      </c>
      <c r="HG30" s="6">
        <v>4</v>
      </c>
      <c r="HH30" s="6"/>
      <c r="HI30" s="6"/>
      <c r="HJ30" s="6"/>
      <c r="HK30" s="15">
        <v>23</v>
      </c>
      <c r="HL30" s="9">
        <v>0.22857142857142859</v>
      </c>
      <c r="HM30" s="9">
        <v>2.3066198881117323E-5</v>
      </c>
      <c r="HN30" s="9">
        <v>0.74754648227260545</v>
      </c>
      <c r="HO30" s="9">
        <v>0.7475695484714866</v>
      </c>
      <c r="HP30" s="9">
        <v>8.1921262392435866E-7</v>
      </c>
      <c r="HQ30" s="6">
        <v>4</v>
      </c>
      <c r="HR30" s="6"/>
      <c r="HS30" s="6"/>
      <c r="HT30" s="6"/>
      <c r="HU30" s="15">
        <v>23</v>
      </c>
      <c r="HV30" s="9">
        <v>0.22857142857142859</v>
      </c>
      <c r="HW30" s="9">
        <v>2.2129500449396822E-5</v>
      </c>
      <c r="HX30" s="9">
        <v>0.74754741897103705</v>
      </c>
      <c r="HY30" s="9">
        <v>0.74756954847148649</v>
      </c>
      <c r="HZ30" s="9">
        <v>7.8594510620154217E-7</v>
      </c>
      <c r="IA30" s="6">
        <v>4</v>
      </c>
      <c r="IB30" s="6"/>
      <c r="IC30" s="6"/>
      <c r="ID30" s="6"/>
      <c r="IE30" s="15">
        <v>23</v>
      </c>
      <c r="IF30" s="9">
        <v>0.22857142857142859</v>
      </c>
      <c r="IG30" s="9">
        <v>1.0069508140995381E-5</v>
      </c>
      <c r="IH30" s="9">
        <v>0.7475594789633454</v>
      </c>
      <c r="II30" s="9">
        <v>0.74756954847148638</v>
      </c>
      <c r="IJ30" s="9">
        <v>3.5762581552027852E-7</v>
      </c>
      <c r="IK30" s="6">
        <v>4</v>
      </c>
      <c r="IL30" s="6"/>
      <c r="IM30" s="6"/>
      <c r="IN30" s="6"/>
      <c r="IO30" s="15">
        <v>23</v>
      </c>
      <c r="IP30" s="9">
        <v>0.22857142857142859</v>
      </c>
      <c r="IQ30" s="9">
        <v>5.7372778942880646E-6</v>
      </c>
      <c r="IR30" s="9">
        <v>0.74756381119359216</v>
      </c>
      <c r="IS30" s="9">
        <v>0.74756954847148649</v>
      </c>
      <c r="IT30" s="9">
        <v>2.0376354605225165E-7</v>
      </c>
      <c r="IU30" s="6">
        <v>4</v>
      </c>
      <c r="IV30" s="6"/>
      <c r="IW30" s="6"/>
      <c r="IX30" s="6"/>
      <c r="IY30" s="15">
        <v>23</v>
      </c>
      <c r="IZ30" s="9">
        <v>0.22857142857142859</v>
      </c>
      <c r="JA30" s="9">
        <v>7.7277620616941294E-6</v>
      </c>
      <c r="JB30" s="9">
        <v>0.74756182070942478</v>
      </c>
      <c r="JC30" s="9">
        <v>0.74756954847148649</v>
      </c>
      <c r="JD30" s="9">
        <v>2.7445702121323697E-7</v>
      </c>
      <c r="JE30" s="6">
        <v>4</v>
      </c>
      <c r="JF30" s="6"/>
      <c r="JG30" s="6"/>
      <c r="JH30" s="6"/>
      <c r="JI30" s="15">
        <v>23</v>
      </c>
      <c r="JJ30" s="9">
        <v>0.22857142857142859</v>
      </c>
      <c r="JK30" s="9">
        <v>9.0157224053098182E-6</v>
      </c>
      <c r="JL30" s="9">
        <v>0.74756053274908107</v>
      </c>
      <c r="JM30" s="9">
        <v>0.74756954847148638</v>
      </c>
      <c r="JN30" s="9">
        <v>3.2019985808210987E-7</v>
      </c>
      <c r="JO30" s="6">
        <v>4</v>
      </c>
      <c r="JP30" s="6"/>
      <c r="JQ30" s="6"/>
      <c r="JR30" s="6"/>
      <c r="JS30" s="15">
        <v>23</v>
      </c>
      <c r="JT30" s="9">
        <v>0.22857142857142859</v>
      </c>
      <c r="JU30" s="9">
        <v>5.8543651982531277E-6</v>
      </c>
      <c r="JV30" s="9">
        <v>0.7475636941062882</v>
      </c>
      <c r="JW30" s="9">
        <v>0.74756954847148649</v>
      </c>
      <c r="JX30" s="9">
        <v>2.0792198576760376E-7</v>
      </c>
      <c r="JY30" s="6">
        <v>4</v>
      </c>
      <c r="JZ30" s="6"/>
      <c r="KA30" s="6"/>
      <c r="KB30" s="6"/>
      <c r="KC30" s="15">
        <v>23</v>
      </c>
      <c r="KD30" s="9">
        <v>0.22857142857142859</v>
      </c>
      <c r="KE30" s="9">
        <v>9.366984317205004E-6</v>
      </c>
      <c r="KF30" s="9">
        <v>0.7475601814871693</v>
      </c>
      <c r="KG30" s="9">
        <v>0.74756954847148649</v>
      </c>
      <c r="KH30" s="9">
        <v>3.3267517722816597E-7</v>
      </c>
      <c r="KI30" s="6">
        <v>4</v>
      </c>
      <c r="KJ30" s="6"/>
      <c r="KK30" s="6"/>
      <c r="KL30" s="6"/>
      <c r="KM30" s="15">
        <v>23</v>
      </c>
      <c r="KN30" s="9">
        <v>0.22857142857142859</v>
      </c>
      <c r="KO30" s="9">
        <v>3.9809683348121269E-6</v>
      </c>
      <c r="KP30" s="9">
        <v>0.74756556750315162</v>
      </c>
      <c r="KQ30" s="9">
        <v>0.74756954847148638</v>
      </c>
      <c r="KR30" s="9">
        <v>1.4138695032197056E-7</v>
      </c>
      <c r="KS30" s="6">
        <v>4</v>
      </c>
      <c r="KT30" s="6"/>
      <c r="KU30" s="6"/>
      <c r="KV30" s="6"/>
      <c r="KW30" s="15">
        <v>23</v>
      </c>
      <c r="KX30" s="9">
        <v>0.22857142857142859</v>
      </c>
      <c r="KY30" s="9">
        <v>3.3955318149868136E-6</v>
      </c>
      <c r="KZ30" s="9">
        <v>0.74756615293967144</v>
      </c>
      <c r="LA30" s="9">
        <v>0.74756954847148638</v>
      </c>
      <c r="LB30" s="9">
        <v>1.2059475174521019E-7</v>
      </c>
      <c r="LC30" s="6">
        <v>4</v>
      </c>
    </row>
    <row r="31" spans="1:315">
      <c r="A31" s="6">
        <v>24</v>
      </c>
      <c r="B31">
        <v>2.6639098598909349E-2</v>
      </c>
      <c r="C31">
        <f>1-Table468[[#This Row],[qx (tau)]]</f>
        <v>0.97336090140109066</v>
      </c>
      <c r="D31" s="6"/>
      <c r="E31" s="6"/>
      <c r="F31" s="6"/>
      <c r="G31" s="6"/>
      <c r="H31" s="15">
        <f t="shared" si="4"/>
        <v>24</v>
      </c>
      <c r="I31" s="9">
        <f t="shared" si="10"/>
        <v>0.25714285714285717</v>
      </c>
      <c r="J31" s="9" cm="1">
        <f t="array" ref="J31">VLOOKUP($G$13,'qx Malaria'!$B$32:$I$61,(N31),FALSE)/(1-cambodia!I31*INDEX($E$6:$G$11,N31,2))</f>
        <v>3.4696403133411834E-6</v>
      </c>
      <c r="K31" s="9">
        <f t="shared" si="9"/>
        <v>0.7638820080202775</v>
      </c>
      <c r="L31" s="9">
        <f t="shared" si="2"/>
        <v>0.76388547766059089</v>
      </c>
      <c r="M31" s="9">
        <f>(J31*Table468[[#This Row],[qx (tau)]])/L31</f>
        <v>1.2099731322672703E-7</v>
      </c>
      <c r="N31" s="6">
        <f t="shared" si="3"/>
        <v>4</v>
      </c>
      <c r="P31" s="6"/>
      <c r="Q31" s="6"/>
      <c r="R31" s="6"/>
      <c r="S31" s="15">
        <v>24</v>
      </c>
      <c r="T31" s="9">
        <v>0.25714285714285717</v>
      </c>
      <c r="U31" s="9">
        <v>6.3051739487269084E-5</v>
      </c>
      <c r="V31" s="9">
        <v>0.76382242592110361</v>
      </c>
      <c r="W31" s="9">
        <v>0.76388547766059089</v>
      </c>
      <c r="X31" s="9">
        <v>2.1988132438098324E-6</v>
      </c>
      <c r="Y31" s="6">
        <v>4</v>
      </c>
      <c r="Z31" s="6"/>
      <c r="AA31" s="6"/>
      <c r="AB31" s="6"/>
      <c r="AC31" s="15">
        <v>24</v>
      </c>
      <c r="AD31" s="9">
        <v>0.25714285714285717</v>
      </c>
      <c r="AE31" s="9">
        <v>5.0130320389308829E-5</v>
      </c>
      <c r="AF31" s="9">
        <v>0.76383534734020153</v>
      </c>
      <c r="AG31" s="9">
        <v>0.76388547766059089</v>
      </c>
      <c r="AH31" s="9">
        <v>1.7482025600689184E-6</v>
      </c>
      <c r="AI31" s="6">
        <v>4</v>
      </c>
      <c r="AJ31" s="6"/>
      <c r="AK31" s="6"/>
      <c r="AL31" s="6"/>
      <c r="AM31" s="15">
        <v>24</v>
      </c>
      <c r="AN31" s="9">
        <v>0.25714285714285717</v>
      </c>
      <c r="AO31" s="9">
        <v>4.4746395765158718E-5</v>
      </c>
      <c r="AP31" s="9">
        <v>0.76384073126482577</v>
      </c>
      <c r="AQ31" s="9">
        <v>0.76388547766059089</v>
      </c>
      <c r="AR31" s="9">
        <v>1.5604481085102041E-6</v>
      </c>
      <c r="AS31" s="6">
        <v>4</v>
      </c>
      <c r="AT31" s="6"/>
      <c r="AU31" s="6"/>
      <c r="AV31" s="6"/>
      <c r="AW31" s="15">
        <v>24</v>
      </c>
      <c r="AX31" s="9">
        <v>0.25714285714285717</v>
      </c>
      <c r="AY31" s="9">
        <v>5.0848177005862182E-5</v>
      </c>
      <c r="AZ31" s="9">
        <v>0.76383462948358516</v>
      </c>
      <c r="BA31" s="9">
        <v>0.76388547766059101</v>
      </c>
      <c r="BB31" s="9">
        <v>1.7732364869434135E-6</v>
      </c>
      <c r="BC31" s="6">
        <v>4</v>
      </c>
      <c r="BD31" s="6"/>
      <c r="BE31" s="6"/>
      <c r="BF31" s="6"/>
      <c r="BG31" s="15">
        <v>24</v>
      </c>
      <c r="BH31" s="9">
        <v>0.25714285714285717</v>
      </c>
      <c r="BI31" s="9">
        <v>4.4746395765158718E-5</v>
      </c>
      <c r="BJ31" s="9">
        <v>0.76384073126482577</v>
      </c>
      <c r="BK31" s="9">
        <v>0.76388547766059089</v>
      </c>
      <c r="BL31" s="9">
        <v>1.5604481085102041E-6</v>
      </c>
      <c r="BM31" s="6">
        <v>4</v>
      </c>
      <c r="BN31" s="6"/>
      <c r="BO31" s="6"/>
      <c r="BP31" s="6"/>
      <c r="BQ31" s="15">
        <v>24</v>
      </c>
      <c r="BR31" s="9">
        <v>0.25714285714285717</v>
      </c>
      <c r="BS31" s="9">
        <v>3.9960684988136393E-5</v>
      </c>
      <c r="BT31" s="9">
        <v>0.76384551697560277</v>
      </c>
      <c r="BU31" s="9">
        <v>0.76388547766059089</v>
      </c>
      <c r="BV31" s="9">
        <v>1.3935552626802357E-6</v>
      </c>
      <c r="BW31" s="6">
        <v>4</v>
      </c>
      <c r="BX31" s="6"/>
      <c r="BY31" s="6"/>
      <c r="BZ31" s="6"/>
      <c r="CA31" s="15">
        <v>24</v>
      </c>
      <c r="CB31" s="9">
        <v>0.25714285714285717</v>
      </c>
      <c r="CC31" s="9">
        <v>3.8046400677327466E-5</v>
      </c>
      <c r="CD31" s="9">
        <v>0.7638474312599135</v>
      </c>
      <c r="CE31" s="9">
        <v>0.76388547766059078</v>
      </c>
      <c r="CF31" s="9">
        <v>1.3267981243482486E-6</v>
      </c>
      <c r="CG31" s="6">
        <v>4</v>
      </c>
      <c r="CH31" s="6"/>
      <c r="CI31" s="6"/>
      <c r="CJ31" s="6"/>
      <c r="CK31" s="15">
        <v>24</v>
      </c>
      <c r="CL31" s="9">
        <v>0.25714285714285717</v>
      </c>
      <c r="CM31" s="9">
        <v>4.414818191803093E-5</v>
      </c>
      <c r="CN31" s="9">
        <v>0.76384132947867289</v>
      </c>
      <c r="CO31" s="9">
        <v>0.76388547766059089</v>
      </c>
      <c r="CP31" s="9">
        <v>1.5395865027814582E-6</v>
      </c>
      <c r="CQ31" s="6">
        <v>4</v>
      </c>
      <c r="CR31" s="6"/>
      <c r="CS31" s="6"/>
      <c r="CT31" s="6"/>
      <c r="CU31" s="15">
        <v>24</v>
      </c>
      <c r="CV31" s="9">
        <v>0.25714285714285717</v>
      </c>
      <c r="CW31" s="9">
        <v>3.2782118822602913E-5</v>
      </c>
      <c r="CX31" s="9">
        <v>0.76385269554176827</v>
      </c>
      <c r="CY31" s="9">
        <v>0.76388547766059089</v>
      </c>
      <c r="CZ31" s="9">
        <v>1.1432159939352832E-6</v>
      </c>
      <c r="DA31" s="6">
        <v>4</v>
      </c>
      <c r="DB31" s="6"/>
      <c r="DC31" s="6"/>
      <c r="DD31" s="6"/>
      <c r="DE31" s="15">
        <v>24</v>
      </c>
      <c r="DF31" s="9">
        <v>0.25714285714285717</v>
      </c>
      <c r="DG31" s="9">
        <v>3.3141047130879582E-5</v>
      </c>
      <c r="DH31" s="9">
        <v>0.76385233661346008</v>
      </c>
      <c r="DI31" s="9">
        <v>0.76388547766059101</v>
      </c>
      <c r="DJ31" s="9">
        <v>1.1557329573725306E-6</v>
      </c>
      <c r="DK31" s="6">
        <v>4</v>
      </c>
      <c r="DL31" s="6"/>
      <c r="DM31" s="6"/>
      <c r="DN31" s="6"/>
      <c r="DO31" s="15">
        <v>24</v>
      </c>
      <c r="DP31" s="9">
        <v>0.25714285714285717</v>
      </c>
      <c r="DQ31" s="9">
        <v>7.5614230276952696E-5</v>
      </c>
      <c r="DR31" s="9">
        <v>0.76380986343031387</v>
      </c>
      <c r="DS31" s="9">
        <v>0.76388547766059078</v>
      </c>
      <c r="DT31" s="9">
        <v>2.6369069641135003E-6</v>
      </c>
      <c r="DU31" s="6">
        <v>4</v>
      </c>
      <c r="DV31" s="6"/>
      <c r="DW31" s="6"/>
      <c r="DX31" s="6"/>
      <c r="DY31" s="15">
        <v>24</v>
      </c>
      <c r="DZ31" s="9">
        <v>0.25714285714285717</v>
      </c>
      <c r="EA31" s="9">
        <v>4.6062466228839851E-5</v>
      </c>
      <c r="EB31" s="9">
        <v>0.76383941519436205</v>
      </c>
      <c r="EC31" s="9">
        <v>0.76388547766059089</v>
      </c>
      <c r="ED31" s="9">
        <v>1.6063436411134452E-6</v>
      </c>
      <c r="EE31" s="6">
        <v>4</v>
      </c>
      <c r="EF31" s="6"/>
      <c r="EG31" s="6"/>
      <c r="EH31" s="6"/>
      <c r="EI31" s="15">
        <v>24</v>
      </c>
      <c r="EJ31" s="9">
        <v>0.25714285714285717</v>
      </c>
      <c r="EK31" s="9">
        <v>4.6541037306542093E-5</v>
      </c>
      <c r="EL31" s="9">
        <v>0.76383893662328439</v>
      </c>
      <c r="EM31" s="9">
        <v>0.76388547766059089</v>
      </c>
      <c r="EN31" s="9">
        <v>1.6230329256964424E-6</v>
      </c>
      <c r="EO31" s="6">
        <v>4</v>
      </c>
      <c r="EP31" s="6"/>
      <c r="EQ31" s="6"/>
      <c r="ER31" s="6"/>
      <c r="ES31" s="15">
        <v>24</v>
      </c>
      <c r="ET31" s="9">
        <v>0.25714285714285717</v>
      </c>
      <c r="EU31" s="9">
        <v>6.5683880414631378E-5</v>
      </c>
      <c r="EV31" s="9">
        <v>0.76381979378017628</v>
      </c>
      <c r="EW31" s="9">
        <v>0.76388547766059089</v>
      </c>
      <c r="EX31" s="9">
        <v>2.2906043090163155E-6</v>
      </c>
      <c r="EY31" s="6">
        <v>4</v>
      </c>
      <c r="EZ31" s="6"/>
      <c r="FA31" s="6"/>
      <c r="FB31" s="6"/>
      <c r="FC31" s="15">
        <v>24</v>
      </c>
      <c r="FD31" s="9">
        <v>0.25714285714285717</v>
      </c>
      <c r="FE31" s="9">
        <v>5.300174685552222E-5</v>
      </c>
      <c r="FF31" s="9">
        <v>0.76383247591373538</v>
      </c>
      <c r="FG31" s="9">
        <v>0.76388547766059089</v>
      </c>
      <c r="FH31" s="9">
        <v>1.8483382675668994E-6</v>
      </c>
      <c r="FI31" s="6">
        <v>4</v>
      </c>
      <c r="FJ31" s="6"/>
      <c r="FK31" s="6"/>
      <c r="FL31" s="6"/>
      <c r="FM31" s="15">
        <v>24</v>
      </c>
      <c r="FN31" s="9">
        <v>0.25714285714285717</v>
      </c>
      <c r="FO31" s="9">
        <v>3.4457117594560722E-5</v>
      </c>
      <c r="FP31" s="9">
        <v>0.76385102054299625</v>
      </c>
      <c r="FQ31" s="9">
        <v>0.76388547766059078</v>
      </c>
      <c r="FR31" s="9">
        <v>1.2016284899757724E-6</v>
      </c>
      <c r="FS31" s="6">
        <v>4</v>
      </c>
      <c r="FT31" s="6"/>
      <c r="FU31" s="6"/>
      <c r="FV31" s="6"/>
      <c r="FW31" s="15">
        <v>24</v>
      </c>
      <c r="FX31" s="9">
        <v>0.25714285714285717</v>
      </c>
      <c r="FY31" s="9">
        <v>5.8744599787949008E-5</v>
      </c>
      <c r="FZ31" s="9">
        <v>0.76382673306080295</v>
      </c>
      <c r="GA31" s="9">
        <v>0.76388547766059089</v>
      </c>
      <c r="GB31" s="9">
        <v>2.0486096825628614E-6</v>
      </c>
      <c r="GC31" s="6">
        <v>4</v>
      </c>
      <c r="GD31" s="6"/>
      <c r="GE31" s="6"/>
      <c r="GF31" s="6"/>
      <c r="GG31" s="15">
        <v>24</v>
      </c>
      <c r="GH31" s="9">
        <v>0.25714285714285717</v>
      </c>
      <c r="GI31" s="9">
        <v>3.1346405589496214E-5</v>
      </c>
      <c r="GJ31" s="9">
        <v>0.76385413125500146</v>
      </c>
      <c r="GK31" s="9">
        <v>0.76388547766059101</v>
      </c>
      <c r="GL31" s="9">
        <v>1.0931481401862927E-6</v>
      </c>
      <c r="GM31" s="6">
        <v>4</v>
      </c>
      <c r="GN31" s="6"/>
      <c r="GO31" s="6"/>
      <c r="GP31" s="6"/>
      <c r="GQ31" s="15">
        <v>24</v>
      </c>
      <c r="GR31" s="9">
        <v>0.25714285714285717</v>
      </c>
      <c r="GS31" s="9">
        <v>3.469640313341184E-5</v>
      </c>
      <c r="GT31" s="9">
        <v>0.76385078125745753</v>
      </c>
      <c r="GU31" s="9">
        <v>0.76388547766059089</v>
      </c>
      <c r="GV31" s="9">
        <v>1.2099731322672707E-6</v>
      </c>
      <c r="GW31" s="6">
        <v>4</v>
      </c>
      <c r="GX31" s="6"/>
      <c r="GY31" s="6"/>
      <c r="GZ31" s="6"/>
      <c r="HA31" s="15">
        <v>24</v>
      </c>
      <c r="HB31" s="9">
        <v>0.25714285714285717</v>
      </c>
      <c r="HC31" s="9">
        <v>4.2592825915498666E-5</v>
      </c>
      <c r="HD31" s="9">
        <v>0.76384288483467533</v>
      </c>
      <c r="HE31" s="9">
        <v>0.76388547766059078</v>
      </c>
      <c r="HF31" s="9">
        <v>1.4853463278867184E-6</v>
      </c>
      <c r="HG31" s="6">
        <v>4</v>
      </c>
      <c r="HH31" s="6"/>
      <c r="HI31" s="6"/>
      <c r="HJ31" s="6"/>
      <c r="HK31" s="15">
        <v>24</v>
      </c>
      <c r="HL31" s="9">
        <v>0.25714285714285717</v>
      </c>
      <c r="HM31" s="9">
        <v>2.356962557683494E-5</v>
      </c>
      <c r="HN31" s="9">
        <v>0.76386190803501408</v>
      </c>
      <c r="HO31" s="9">
        <v>0.76388547766059089</v>
      </c>
      <c r="HP31" s="9">
        <v>8.2194726571259416E-7</v>
      </c>
      <c r="HQ31" s="6">
        <v>4</v>
      </c>
      <c r="HR31" s="6"/>
      <c r="HS31" s="6"/>
      <c r="HT31" s="6"/>
      <c r="HU31" s="15">
        <v>24</v>
      </c>
      <c r="HV31" s="9">
        <v>0.25714285714285717</v>
      </c>
      <c r="HW31" s="9">
        <v>2.2612483421430473E-5</v>
      </c>
      <c r="HX31" s="9">
        <v>0.76386286517716939</v>
      </c>
      <c r="HY31" s="9">
        <v>0.76388547766059078</v>
      </c>
      <c r="HZ31" s="9">
        <v>7.8856869654660043E-7</v>
      </c>
      <c r="IA31" s="6">
        <v>4</v>
      </c>
      <c r="IB31" s="6"/>
      <c r="IC31" s="6"/>
      <c r="ID31" s="6"/>
      <c r="IE31" s="15">
        <v>24</v>
      </c>
      <c r="IF31" s="9">
        <v>0.25714285714285717</v>
      </c>
      <c r="IG31" s="9">
        <v>1.0289278170597994E-5</v>
      </c>
      <c r="IH31" s="9">
        <v>0.7638751883824203</v>
      </c>
      <c r="II31" s="9">
        <v>0.76388547766059089</v>
      </c>
      <c r="IJ31" s="9">
        <v>3.5881961853443197E-7</v>
      </c>
      <c r="IK31" s="6">
        <v>4</v>
      </c>
      <c r="IL31" s="6"/>
      <c r="IM31" s="6"/>
      <c r="IN31" s="6"/>
      <c r="IO31" s="15">
        <v>24</v>
      </c>
      <c r="IP31" s="9">
        <v>0.25714285714285717</v>
      </c>
      <c r="IQ31" s="9">
        <v>5.8624957018523444E-6</v>
      </c>
      <c r="IR31" s="9">
        <v>0.76387961516488911</v>
      </c>
      <c r="IS31" s="9">
        <v>0.76388547766059101</v>
      </c>
      <c r="IT31" s="9">
        <v>2.0444373614171118E-7</v>
      </c>
      <c r="IU31" s="6">
        <v>4</v>
      </c>
      <c r="IV31" s="6"/>
      <c r="IW31" s="6"/>
      <c r="IX31" s="6"/>
      <c r="IY31" s="15">
        <v>24</v>
      </c>
      <c r="IZ31" s="9">
        <v>0.25714285714285717</v>
      </c>
      <c r="JA31" s="9">
        <v>7.8964227820868329E-6</v>
      </c>
      <c r="JB31" s="9">
        <v>0.7638775812378088</v>
      </c>
      <c r="JC31" s="9">
        <v>0.76388547766059089</v>
      </c>
      <c r="JD31" s="9">
        <v>2.753731956194478E-7</v>
      </c>
      <c r="JE31" s="6">
        <v>4</v>
      </c>
      <c r="JF31" s="6"/>
      <c r="JG31" s="6"/>
      <c r="JH31" s="6"/>
      <c r="JI31" s="15">
        <v>24</v>
      </c>
      <c r="JJ31" s="9">
        <v>0.25714285714285717</v>
      </c>
      <c r="JK31" s="9">
        <v>9.2124932457679712E-6</v>
      </c>
      <c r="JL31" s="9">
        <v>0.76387626516734508</v>
      </c>
      <c r="JM31" s="9">
        <v>0.76388547766059089</v>
      </c>
      <c r="JN31" s="9">
        <v>3.212687282226891E-7</v>
      </c>
      <c r="JO31" s="6">
        <v>4</v>
      </c>
      <c r="JP31" s="6"/>
      <c r="JQ31" s="6"/>
      <c r="JR31" s="6"/>
      <c r="JS31" s="15">
        <v>24</v>
      </c>
      <c r="JT31" s="9">
        <v>0.25714285714285717</v>
      </c>
      <c r="JU31" s="9">
        <v>5.9821384712779032E-6</v>
      </c>
      <c r="JV31" s="9">
        <v>0.76387949552211953</v>
      </c>
      <c r="JW31" s="9">
        <v>0.76388547766059078</v>
      </c>
      <c r="JX31" s="9">
        <v>2.0861605728746047E-7</v>
      </c>
      <c r="JY31" s="6">
        <v>4</v>
      </c>
      <c r="JZ31" s="6"/>
      <c r="KA31" s="6"/>
      <c r="KB31" s="6"/>
      <c r="KC31" s="15">
        <v>24</v>
      </c>
      <c r="KD31" s="9">
        <v>0.25714285714285717</v>
      </c>
      <c r="KE31" s="9">
        <v>9.5714215540446441E-6</v>
      </c>
      <c r="KF31" s="9">
        <v>0.76387590623903689</v>
      </c>
      <c r="KG31" s="9">
        <v>0.76388547766059089</v>
      </c>
      <c r="KH31" s="9">
        <v>3.3378569165993667E-7</v>
      </c>
      <c r="KI31" s="6">
        <v>4</v>
      </c>
      <c r="KJ31" s="6"/>
      <c r="KK31" s="6"/>
      <c r="KL31" s="6"/>
      <c r="KM31" s="15">
        <v>24</v>
      </c>
      <c r="KN31" s="9">
        <v>0.25714285714285717</v>
      </c>
      <c r="KO31" s="9">
        <v>4.0678541604689744E-6</v>
      </c>
      <c r="KP31" s="9">
        <v>0.76388140980643049</v>
      </c>
      <c r="KQ31" s="9">
        <v>0.76388547766059101</v>
      </c>
      <c r="KR31" s="9">
        <v>1.4185891895547309E-7</v>
      </c>
      <c r="KS31" s="6">
        <v>4</v>
      </c>
      <c r="KT31" s="6"/>
      <c r="KU31" s="6"/>
      <c r="KV31" s="6"/>
      <c r="KW31" s="15">
        <v>24</v>
      </c>
      <c r="KX31" s="9">
        <v>0.25714285714285717</v>
      </c>
      <c r="KY31" s="9">
        <v>3.4696403133411834E-6</v>
      </c>
      <c r="KZ31" s="9">
        <v>0.7638820080202775</v>
      </c>
      <c r="LA31" s="9">
        <v>0.76388547766059089</v>
      </c>
      <c r="LB31" s="9">
        <v>1.2099731322672703E-7</v>
      </c>
      <c r="LC31" s="6">
        <v>4</v>
      </c>
    </row>
    <row r="32" spans="1:315">
      <c r="A32" s="6">
        <v>25</v>
      </c>
      <c r="B32">
        <v>2.6545068946131591E-2</v>
      </c>
      <c r="C32">
        <f>1-Table468[[#This Row],[qx (tau)]]</f>
        <v>0.97345493105386838</v>
      </c>
      <c r="D32" s="6"/>
      <c r="E32" s="6"/>
      <c r="F32" s="6"/>
      <c r="G32" s="6"/>
      <c r="H32" s="15">
        <f t="shared" si="4"/>
        <v>25</v>
      </c>
      <c r="I32" s="9">
        <f t="shared" si="10"/>
        <v>0.28571428571428575</v>
      </c>
      <c r="J32" s="9" cm="1">
        <f t="array" ref="J32">VLOOKUP($G$13,'qx Malaria'!$B$32:$I$61,(N32),FALSE)/(1-cambodia!I32*INDEX($E$6:$G$11,N32,2))</f>
        <v>3.5470558695468282E-6</v>
      </c>
      <c r="K32" s="9">
        <f t="shared" si="9"/>
        <v>0.78092595067306159</v>
      </c>
      <c r="L32" s="9">
        <f t="shared" si="2"/>
        <v>0.78092949772893117</v>
      </c>
      <c r="M32" s="9">
        <f>(J32*Table468[[#This Row],[qx (tau)]])/L32</f>
        <v>1.2057022162272595E-7</v>
      </c>
      <c r="N32" s="6">
        <f t="shared" si="3"/>
        <v>4</v>
      </c>
      <c r="P32" s="6"/>
      <c r="Q32" s="6"/>
      <c r="R32" s="6"/>
      <c r="S32" s="15">
        <v>25</v>
      </c>
      <c r="T32" s="9">
        <v>0.28571428571428575</v>
      </c>
      <c r="U32" s="9">
        <v>6.4458567008661321E-5</v>
      </c>
      <c r="V32" s="9">
        <v>0.7808650391619224</v>
      </c>
      <c r="W32" s="9">
        <v>0.78092949772893105</v>
      </c>
      <c r="X32" s="9">
        <v>2.1910519584543651E-6</v>
      </c>
      <c r="Y32" s="6">
        <v>4</v>
      </c>
      <c r="Z32" s="6"/>
      <c r="AA32" s="6"/>
      <c r="AB32" s="6"/>
      <c r="AC32" s="15">
        <v>25</v>
      </c>
      <c r="AD32" s="9">
        <v>0.28571428571428575</v>
      </c>
      <c r="AE32" s="9">
        <v>5.1248841701383493E-5</v>
      </c>
      <c r="AF32" s="9">
        <v>0.78087824888722968</v>
      </c>
      <c r="AG32" s="9">
        <v>0.78092949772893105</v>
      </c>
      <c r="AH32" s="9">
        <v>1.7420318227559378E-6</v>
      </c>
      <c r="AI32" s="6">
        <v>4</v>
      </c>
      <c r="AJ32" s="6"/>
      <c r="AK32" s="6"/>
      <c r="AL32" s="6"/>
      <c r="AM32" s="15">
        <v>25</v>
      </c>
      <c r="AN32" s="9">
        <v>0.28571428571428575</v>
      </c>
      <c r="AO32" s="9">
        <v>4.5744789490017721E-5</v>
      </c>
      <c r="AP32" s="9">
        <v>0.78088375293944112</v>
      </c>
      <c r="AQ32" s="9">
        <v>0.78092949772893117</v>
      </c>
      <c r="AR32" s="9">
        <v>1.554940099548259E-6</v>
      </c>
      <c r="AS32" s="6">
        <v>4</v>
      </c>
      <c r="AT32" s="6"/>
      <c r="AU32" s="6"/>
      <c r="AV32" s="6"/>
      <c r="AW32" s="15">
        <v>25</v>
      </c>
      <c r="AX32" s="9">
        <v>0.28571428571428575</v>
      </c>
      <c r="AY32" s="9">
        <v>5.1982715329565599E-5</v>
      </c>
      <c r="AZ32" s="9">
        <v>0.78087751501360159</v>
      </c>
      <c r="BA32" s="9">
        <v>0.78092949772893117</v>
      </c>
      <c r="BB32" s="9">
        <v>1.7669773858502947E-6</v>
      </c>
      <c r="BC32" s="6">
        <v>4</v>
      </c>
      <c r="BD32" s="6"/>
      <c r="BE32" s="6"/>
      <c r="BF32" s="6"/>
      <c r="BG32" s="15">
        <v>25</v>
      </c>
      <c r="BH32" s="9">
        <v>0.28571428571428575</v>
      </c>
      <c r="BI32" s="9">
        <v>4.5744789490017721E-5</v>
      </c>
      <c r="BJ32" s="9">
        <v>0.78088375293944112</v>
      </c>
      <c r="BK32" s="9">
        <v>0.78092949772893117</v>
      </c>
      <c r="BL32" s="9">
        <v>1.554940099548259E-6</v>
      </c>
      <c r="BM32" s="6">
        <v>4</v>
      </c>
      <c r="BN32" s="6"/>
      <c r="BO32" s="6"/>
      <c r="BP32" s="6"/>
      <c r="BQ32" s="15">
        <v>25</v>
      </c>
      <c r="BR32" s="9">
        <v>0.28571428571428575</v>
      </c>
      <c r="BS32" s="9">
        <v>4.0852298635470371E-5</v>
      </c>
      <c r="BT32" s="9">
        <v>0.78088864543029568</v>
      </c>
      <c r="BU32" s="9">
        <v>0.78092949772893117</v>
      </c>
      <c r="BV32" s="9">
        <v>1.3886363455858785E-6</v>
      </c>
      <c r="BW32" s="6">
        <v>4</v>
      </c>
      <c r="BX32" s="6"/>
      <c r="BY32" s="6"/>
      <c r="BZ32" s="6"/>
      <c r="CA32" s="15">
        <v>25</v>
      </c>
      <c r="CB32" s="9">
        <v>0.28571428571428575</v>
      </c>
      <c r="CC32" s="9">
        <v>3.8895302293651434E-5</v>
      </c>
      <c r="CD32" s="9">
        <v>0.78089060242663744</v>
      </c>
      <c r="CE32" s="9">
        <v>0.78092949772893105</v>
      </c>
      <c r="CF32" s="9">
        <v>1.3221148440009265E-6</v>
      </c>
      <c r="CG32" s="6">
        <v>4</v>
      </c>
      <c r="CH32" s="6"/>
      <c r="CI32" s="6"/>
      <c r="CJ32" s="6"/>
      <c r="CK32" s="15">
        <v>25</v>
      </c>
      <c r="CL32" s="9">
        <v>0.28571428571428575</v>
      </c>
      <c r="CM32" s="9">
        <v>4.5133228133199306E-5</v>
      </c>
      <c r="CN32" s="9">
        <v>0.7808843645007979</v>
      </c>
      <c r="CO32" s="9">
        <v>0.78092949772893105</v>
      </c>
      <c r="CP32" s="9">
        <v>1.5341521303029619E-6</v>
      </c>
      <c r="CQ32" s="6">
        <v>4</v>
      </c>
      <c r="CR32" s="6"/>
      <c r="CS32" s="6"/>
      <c r="CT32" s="6"/>
      <c r="CU32" s="15">
        <v>25</v>
      </c>
      <c r="CV32" s="9">
        <v>0.28571428571428575</v>
      </c>
      <c r="CW32" s="9">
        <v>3.3513562353649347E-5</v>
      </c>
      <c r="CX32" s="9">
        <v>0.78089598416657746</v>
      </c>
      <c r="CY32" s="9">
        <v>0.78092949772893117</v>
      </c>
      <c r="CZ32" s="9">
        <v>1.1391807146423074E-6</v>
      </c>
      <c r="DA32" s="6">
        <v>4</v>
      </c>
      <c r="DB32" s="6"/>
      <c r="DC32" s="6"/>
      <c r="DD32" s="6"/>
      <c r="DE32" s="15">
        <v>25</v>
      </c>
      <c r="DF32" s="9">
        <v>0.28571428571428575</v>
      </c>
      <c r="DG32" s="9">
        <v>3.3880499167740394E-5</v>
      </c>
      <c r="DH32" s="9">
        <v>0.78089561722976342</v>
      </c>
      <c r="DI32" s="9">
        <v>0.78092949772893117</v>
      </c>
      <c r="DJ32" s="9">
        <v>1.1516534961894859E-6</v>
      </c>
      <c r="DK32" s="6">
        <v>4</v>
      </c>
      <c r="DL32" s="6"/>
      <c r="DM32" s="6"/>
      <c r="DN32" s="6"/>
      <c r="DO32" s="15">
        <v>25</v>
      </c>
      <c r="DP32" s="9">
        <v>0.28571428571428575</v>
      </c>
      <c r="DQ32" s="9">
        <v>7.7301355501848131E-5</v>
      </c>
      <c r="DR32" s="9">
        <v>0.78085219637342917</v>
      </c>
      <c r="DS32" s="9">
        <v>0.78092949772893105</v>
      </c>
      <c r="DT32" s="9">
        <v>2.6275993126056147E-6</v>
      </c>
      <c r="DU32" s="6">
        <v>4</v>
      </c>
      <c r="DV32" s="6"/>
      <c r="DW32" s="6"/>
      <c r="DX32" s="6"/>
      <c r="DY32" s="15">
        <v>25</v>
      </c>
      <c r="DZ32" s="9">
        <v>0.28571428571428575</v>
      </c>
      <c r="EA32" s="9">
        <v>4.7090224475018243E-5</v>
      </c>
      <c r="EB32" s="9">
        <v>0.78088240750445603</v>
      </c>
      <c r="EC32" s="9">
        <v>0.78092949772893105</v>
      </c>
      <c r="ED32" s="9">
        <v>1.6006736318879139E-6</v>
      </c>
      <c r="EE32" s="6">
        <v>4</v>
      </c>
      <c r="EF32" s="6"/>
      <c r="EG32" s="6"/>
      <c r="EH32" s="6"/>
      <c r="EI32" s="15">
        <v>25</v>
      </c>
      <c r="EJ32" s="9">
        <v>0.28571428571428575</v>
      </c>
      <c r="EK32" s="9">
        <v>4.757947356047298E-5</v>
      </c>
      <c r="EL32" s="9">
        <v>0.78088191825537068</v>
      </c>
      <c r="EM32" s="9">
        <v>0.78092949772893117</v>
      </c>
      <c r="EN32" s="9">
        <v>1.6173040072841518E-6</v>
      </c>
      <c r="EO32" s="6">
        <v>4</v>
      </c>
      <c r="EP32" s="6"/>
      <c r="EQ32" s="6"/>
      <c r="ER32" s="6"/>
      <c r="ES32" s="15">
        <v>25</v>
      </c>
      <c r="ET32" s="9">
        <v>0.28571428571428575</v>
      </c>
      <c r="EU32" s="9">
        <v>6.7149436978662379E-5</v>
      </c>
      <c r="EV32" s="9">
        <v>0.78086234829195245</v>
      </c>
      <c r="EW32" s="9">
        <v>0.78092949772893105</v>
      </c>
      <c r="EX32" s="9">
        <v>2.2825190231336748E-6</v>
      </c>
      <c r="EY32" s="6">
        <v>4</v>
      </c>
      <c r="EZ32" s="6"/>
      <c r="FA32" s="6"/>
      <c r="FB32" s="6"/>
      <c r="FC32" s="15">
        <v>25</v>
      </c>
      <c r="FD32" s="9">
        <v>0.28571428571428575</v>
      </c>
      <c r="FE32" s="9">
        <v>5.4184336214111898E-5</v>
      </c>
      <c r="FF32" s="9">
        <v>0.78087531339271699</v>
      </c>
      <c r="FG32" s="9">
        <v>0.78092949772893105</v>
      </c>
      <c r="FH32" s="9">
        <v>1.841814075133366E-6</v>
      </c>
      <c r="FI32" s="6">
        <v>4</v>
      </c>
      <c r="FJ32" s="6"/>
      <c r="FK32" s="6"/>
      <c r="FL32" s="6"/>
      <c r="FM32" s="15">
        <v>25</v>
      </c>
      <c r="FN32" s="9">
        <v>0.28571428571428575</v>
      </c>
      <c r="FO32" s="9">
        <v>3.5225934152740915E-5</v>
      </c>
      <c r="FP32" s="9">
        <v>0.78089427179477833</v>
      </c>
      <c r="FQ32" s="9">
        <v>0.78092949772893105</v>
      </c>
      <c r="FR32" s="9">
        <v>1.1973870285291408E-6</v>
      </c>
      <c r="FS32" s="6">
        <v>4</v>
      </c>
      <c r="FT32" s="6"/>
      <c r="FU32" s="6"/>
      <c r="FV32" s="6"/>
      <c r="FW32" s="15">
        <v>25</v>
      </c>
      <c r="FX32" s="9">
        <v>0.28571428571428575</v>
      </c>
      <c r="FY32" s="9">
        <v>6.0055325239568723E-5</v>
      </c>
      <c r="FZ32" s="9">
        <v>0.78086944240369149</v>
      </c>
      <c r="GA32" s="9">
        <v>0.78092949772893105</v>
      </c>
      <c r="GB32" s="9">
        <v>2.0413785798882228E-6</v>
      </c>
      <c r="GC32" s="6">
        <v>4</v>
      </c>
      <c r="GD32" s="6"/>
      <c r="GE32" s="6"/>
      <c r="GF32" s="6"/>
      <c r="GG32" s="15">
        <v>25</v>
      </c>
      <c r="GH32" s="9">
        <v>0.28571428571428575</v>
      </c>
      <c r="GI32" s="9">
        <v>3.2045815097285141E-5</v>
      </c>
      <c r="GJ32" s="9">
        <v>0.78089745191383386</v>
      </c>
      <c r="GK32" s="9">
        <v>0.78092949772893117</v>
      </c>
      <c r="GL32" s="9">
        <v>1.0892895884535932E-6</v>
      </c>
      <c r="GM32" s="6">
        <v>4</v>
      </c>
      <c r="GN32" s="6"/>
      <c r="GO32" s="6"/>
      <c r="GP32" s="6"/>
      <c r="GQ32" s="15">
        <v>25</v>
      </c>
      <c r="GR32" s="9">
        <v>0.28571428571428575</v>
      </c>
      <c r="GS32" s="9">
        <v>3.5470558695468284E-5</v>
      </c>
      <c r="GT32" s="9">
        <v>0.7808940271702357</v>
      </c>
      <c r="GU32" s="9">
        <v>0.78092949772893117</v>
      </c>
      <c r="GV32" s="9">
        <v>1.2057022162272595E-6</v>
      </c>
      <c r="GW32" s="6">
        <v>4</v>
      </c>
      <c r="GX32" s="6"/>
      <c r="GY32" s="6"/>
      <c r="GZ32" s="6"/>
      <c r="HA32" s="15">
        <v>25</v>
      </c>
      <c r="HB32" s="9">
        <v>0.28571428571428575</v>
      </c>
      <c r="HC32" s="9">
        <v>4.3543168605471408E-5</v>
      </c>
      <c r="HD32" s="9">
        <v>0.78088595456032561</v>
      </c>
      <c r="HE32" s="9">
        <v>0.78092949772893105</v>
      </c>
      <c r="HF32" s="9">
        <v>1.4801034102651877E-6</v>
      </c>
      <c r="HG32" s="6">
        <v>4</v>
      </c>
      <c r="HH32" s="6"/>
      <c r="HI32" s="6"/>
      <c r="HJ32" s="6"/>
      <c r="HK32" s="15">
        <v>25</v>
      </c>
      <c r="HL32" s="9">
        <v>0.28571428571428575</v>
      </c>
      <c r="HM32" s="9">
        <v>2.4095517458645698E-5</v>
      </c>
      <c r="HN32" s="9">
        <v>0.78090540221147253</v>
      </c>
      <c r="HO32" s="9">
        <v>0.78092949772893117</v>
      </c>
      <c r="HP32" s="9">
        <v>8.1904598826472466E-7</v>
      </c>
      <c r="HQ32" s="6">
        <v>4</v>
      </c>
      <c r="HR32" s="6"/>
      <c r="HS32" s="6"/>
      <c r="HT32" s="6"/>
      <c r="HU32" s="15">
        <v>25</v>
      </c>
      <c r="HV32" s="9">
        <v>0.28571428571428575</v>
      </c>
      <c r="HW32" s="9">
        <v>2.3117019287736226E-5</v>
      </c>
      <c r="HX32" s="9">
        <v>0.78090638070964336</v>
      </c>
      <c r="HY32" s="9">
        <v>0.78092949772893105</v>
      </c>
      <c r="HZ32" s="9">
        <v>7.8578523747224859E-7</v>
      </c>
      <c r="IA32" s="6">
        <v>4</v>
      </c>
      <c r="IB32" s="6"/>
      <c r="IC32" s="6"/>
      <c r="ID32" s="6"/>
      <c r="IE32" s="15">
        <v>25</v>
      </c>
      <c r="IF32" s="9">
        <v>0.28571428571428575</v>
      </c>
      <c r="IG32" s="9">
        <v>1.0518855337276802E-5</v>
      </c>
      <c r="IH32" s="9">
        <v>0.78091897887359385</v>
      </c>
      <c r="II32" s="9">
        <v>0.78092949772893117</v>
      </c>
      <c r="IJ32" s="9">
        <v>3.5755307101911837E-7</v>
      </c>
      <c r="IK32" s="6">
        <v>4</v>
      </c>
      <c r="IL32" s="6"/>
      <c r="IM32" s="6"/>
      <c r="IN32" s="6"/>
      <c r="IO32" s="15">
        <v>25</v>
      </c>
      <c r="IP32" s="9">
        <v>0.28571428571428575</v>
      </c>
      <c r="IQ32" s="9">
        <v>5.9933012968205034E-6</v>
      </c>
      <c r="IR32" s="9">
        <v>0.78092350442763436</v>
      </c>
      <c r="IS32" s="9">
        <v>0.78092949772893117</v>
      </c>
      <c r="IT32" s="9">
        <v>2.0372209860391629E-7</v>
      </c>
      <c r="IU32" s="6">
        <v>4</v>
      </c>
      <c r="IV32" s="6"/>
      <c r="IW32" s="6"/>
      <c r="IX32" s="6"/>
      <c r="IY32" s="15">
        <v>25</v>
      </c>
      <c r="IZ32" s="9">
        <v>0.28571428571428575</v>
      </c>
      <c r="JA32" s="9">
        <v>8.0726099100031274E-6</v>
      </c>
      <c r="JB32" s="9">
        <v>0.78092142511902118</v>
      </c>
      <c r="JC32" s="9">
        <v>0.78092949772893117</v>
      </c>
      <c r="JD32" s="9">
        <v>2.7440119403792808E-7</v>
      </c>
      <c r="JE32" s="6">
        <v>4</v>
      </c>
      <c r="JF32" s="6"/>
      <c r="JG32" s="6"/>
      <c r="JH32" s="6"/>
      <c r="JI32" s="15">
        <v>25</v>
      </c>
      <c r="JJ32" s="9">
        <v>0.28571428571428575</v>
      </c>
      <c r="JK32" s="9">
        <v>9.4180448950036492E-6</v>
      </c>
      <c r="JL32" s="9">
        <v>0.78092007968403609</v>
      </c>
      <c r="JM32" s="9">
        <v>0.78092949772893105</v>
      </c>
      <c r="JN32" s="9">
        <v>3.2013472637758282E-7</v>
      </c>
      <c r="JO32" s="6">
        <v>4</v>
      </c>
      <c r="JP32" s="6"/>
      <c r="JQ32" s="6"/>
      <c r="JR32" s="6"/>
      <c r="JS32" s="15">
        <v>25</v>
      </c>
      <c r="JT32" s="9">
        <v>0.28571428571428575</v>
      </c>
      <c r="JU32" s="9">
        <v>6.1156135681841878E-6</v>
      </c>
      <c r="JV32" s="9">
        <v>0.78092338211536294</v>
      </c>
      <c r="JW32" s="9">
        <v>0.78092949772893117</v>
      </c>
      <c r="JX32" s="9">
        <v>2.0787969245297583E-7</v>
      </c>
      <c r="JY32" s="6">
        <v>4</v>
      </c>
      <c r="JZ32" s="6"/>
      <c r="KA32" s="6"/>
      <c r="KB32" s="6"/>
      <c r="KC32" s="15">
        <v>25</v>
      </c>
      <c r="KD32" s="9">
        <v>0.28571428571428575</v>
      </c>
      <c r="KE32" s="9">
        <v>9.7849817090946991E-6</v>
      </c>
      <c r="KF32" s="9">
        <v>0.78091971274722205</v>
      </c>
      <c r="KG32" s="9">
        <v>0.78092949772893117</v>
      </c>
      <c r="KH32" s="9">
        <v>3.3260750792476126E-7</v>
      </c>
      <c r="KI32" s="6">
        <v>4</v>
      </c>
      <c r="KJ32" s="6"/>
      <c r="KK32" s="6"/>
      <c r="KL32" s="6"/>
      <c r="KM32" s="15">
        <v>25</v>
      </c>
      <c r="KN32" s="9">
        <v>0.28571428571428575</v>
      </c>
      <c r="KO32" s="9">
        <v>4.1586172263652473E-6</v>
      </c>
      <c r="KP32" s="9">
        <v>0.78092533911170481</v>
      </c>
      <c r="KQ32" s="9">
        <v>0.78092949772893117</v>
      </c>
      <c r="KR32" s="9">
        <v>1.4135819086802355E-7</v>
      </c>
      <c r="KS32" s="6">
        <v>4</v>
      </c>
      <c r="KT32" s="6"/>
      <c r="KU32" s="6"/>
      <c r="KV32" s="6"/>
      <c r="KW32" s="15">
        <v>25</v>
      </c>
      <c r="KX32" s="9">
        <v>0.28571428571428575</v>
      </c>
      <c r="KY32" s="9">
        <v>3.5470558695468282E-6</v>
      </c>
      <c r="KZ32" s="9">
        <v>0.78092595067306159</v>
      </c>
      <c r="LA32" s="9">
        <v>0.78092949772893117</v>
      </c>
      <c r="LB32" s="9">
        <v>1.2057022162272595E-7</v>
      </c>
      <c r="LC32" s="6">
        <v>4</v>
      </c>
    </row>
    <row r="33" spans="1:315">
      <c r="A33" s="6">
        <v>26</v>
      </c>
      <c r="B33">
        <v>2.6601444958028363E-2</v>
      </c>
      <c r="C33">
        <f>1-Table468[[#This Row],[qx (tau)]]</f>
        <v>0.97339855504197159</v>
      </c>
      <c r="D33" s="6"/>
      <c r="E33" s="6"/>
      <c r="F33" s="6"/>
      <c r="G33" s="6"/>
      <c r="H33" s="15">
        <f t="shared" si="4"/>
        <v>26</v>
      </c>
      <c r="I33" s="9">
        <f t="shared" si="10"/>
        <v>0.31428571428571433</v>
      </c>
      <c r="J33" s="9" cm="1">
        <f t="array" ref="J33">VLOOKUP($G$13,'qx Malaria'!$B$32:$I$61,(N33),FALSE)/(1-cambodia!I33*INDEX($E$6:$G$11,N33,2))</f>
        <v>3.6280048993703541E-6</v>
      </c>
      <c r="K33" s="9">
        <f t="shared" si="9"/>
        <v>0.79874782898451735</v>
      </c>
      <c r="L33" s="9">
        <f t="shared" si="2"/>
        <v>0.79875145698941674</v>
      </c>
      <c r="M33" s="9">
        <f>(J33*Table468[[#This Row],[qx (tau)]])/L33</f>
        <v>1.2082628681744794E-7</v>
      </c>
      <c r="N33" s="6">
        <f t="shared" si="3"/>
        <v>4</v>
      </c>
      <c r="P33" s="6"/>
      <c r="Q33" s="6"/>
      <c r="R33" s="6"/>
      <c r="S33" s="15">
        <v>26</v>
      </c>
      <c r="T33" s="9">
        <v>0.31428571428571433</v>
      </c>
      <c r="U33" s="9">
        <v>6.5929606274764711E-5</v>
      </c>
      <c r="V33" s="9">
        <v>0.79868552738314202</v>
      </c>
      <c r="W33" s="9">
        <v>0.79875145698941674</v>
      </c>
      <c r="X33" s="9">
        <v>2.1957052811308645E-6</v>
      </c>
      <c r="Y33" s="6">
        <v>4</v>
      </c>
      <c r="Z33" s="6"/>
      <c r="AA33" s="6"/>
      <c r="AB33" s="6"/>
      <c r="AC33" s="15">
        <v>26</v>
      </c>
      <c r="AD33" s="9">
        <v>0.31428571428571433</v>
      </c>
      <c r="AE33" s="9">
        <v>5.2418415615040639E-5</v>
      </c>
      <c r="AF33" s="9">
        <v>0.79869903857380176</v>
      </c>
      <c r="AG33" s="9">
        <v>0.79875145698941674</v>
      </c>
      <c r="AH33" s="9">
        <v>1.745731523327955E-6</v>
      </c>
      <c r="AI33" s="6">
        <v>4</v>
      </c>
      <c r="AJ33" s="6"/>
      <c r="AK33" s="6"/>
      <c r="AL33" s="6"/>
      <c r="AM33" s="15">
        <v>26</v>
      </c>
      <c r="AN33" s="9">
        <v>0.31428571428571433</v>
      </c>
      <c r="AO33" s="9">
        <v>4.6788752840155606E-5</v>
      </c>
      <c r="AP33" s="9">
        <v>0.79870466823657671</v>
      </c>
      <c r="AQ33" s="9">
        <v>0.79875145698941685</v>
      </c>
      <c r="AR33" s="9">
        <v>1.5582424575767425E-6</v>
      </c>
      <c r="AS33" s="6">
        <v>4</v>
      </c>
      <c r="AT33" s="6"/>
      <c r="AU33" s="6"/>
      <c r="AV33" s="6"/>
      <c r="AW33" s="15">
        <v>26</v>
      </c>
      <c r="AX33" s="9">
        <v>0.31428571428571433</v>
      </c>
      <c r="AY33" s="9">
        <v>5.3169037318358648E-5</v>
      </c>
      <c r="AZ33" s="9">
        <v>0.79869828795209852</v>
      </c>
      <c r="BA33" s="9">
        <v>0.79875145698941685</v>
      </c>
      <c r="BB33" s="9">
        <v>1.7707300654281167E-6</v>
      </c>
      <c r="BC33" s="6">
        <v>4</v>
      </c>
      <c r="BD33" s="6"/>
      <c r="BE33" s="6"/>
      <c r="BF33" s="6"/>
      <c r="BG33" s="15">
        <v>26</v>
      </c>
      <c r="BH33" s="9">
        <v>0.31428571428571433</v>
      </c>
      <c r="BI33" s="9">
        <v>4.6788752840155606E-5</v>
      </c>
      <c r="BJ33" s="9">
        <v>0.79870466823657671</v>
      </c>
      <c r="BK33" s="9">
        <v>0.79875145698941685</v>
      </c>
      <c r="BL33" s="9">
        <v>1.5582424575767425E-6</v>
      </c>
      <c r="BM33" s="6">
        <v>4</v>
      </c>
      <c r="BN33" s="6"/>
      <c r="BO33" s="6"/>
      <c r="BP33" s="6"/>
      <c r="BQ33" s="15">
        <v>26</v>
      </c>
      <c r="BR33" s="9">
        <v>0.31428571428571433</v>
      </c>
      <c r="BS33" s="9">
        <v>4.1784608151368909E-5</v>
      </c>
      <c r="BT33" s="9">
        <v>0.79870967238126545</v>
      </c>
      <c r="BU33" s="9">
        <v>0.79875145698941685</v>
      </c>
      <c r="BV33" s="9">
        <v>1.3915855102423316E-6</v>
      </c>
      <c r="BW33" s="6">
        <v>4</v>
      </c>
      <c r="BX33" s="6"/>
      <c r="BY33" s="6"/>
      <c r="BZ33" s="6"/>
      <c r="CA33" s="15">
        <v>26</v>
      </c>
      <c r="CB33" s="9">
        <v>0.31428571428571433</v>
      </c>
      <c r="CC33" s="9">
        <v>3.9782950275854228E-5</v>
      </c>
      <c r="CD33" s="9">
        <v>0.7987116740391409</v>
      </c>
      <c r="CE33" s="9">
        <v>0.79875145698941674</v>
      </c>
      <c r="CF33" s="9">
        <v>1.3249227313085671E-6</v>
      </c>
      <c r="CG33" s="6">
        <v>4</v>
      </c>
      <c r="CH33" s="6"/>
      <c r="CI33" s="6"/>
      <c r="CJ33" s="6"/>
      <c r="CK33" s="15">
        <v>26</v>
      </c>
      <c r="CL33" s="9">
        <v>0.31428571428571433</v>
      </c>
      <c r="CM33" s="9">
        <v>4.616323475405727E-5</v>
      </c>
      <c r="CN33" s="9">
        <v>0.7987052937546627</v>
      </c>
      <c r="CO33" s="9">
        <v>0.79875145698941674</v>
      </c>
      <c r="CP33" s="9">
        <v>1.5374103391599414E-6</v>
      </c>
      <c r="CQ33" s="6">
        <v>4</v>
      </c>
      <c r="CR33" s="6"/>
      <c r="CS33" s="6"/>
      <c r="CT33" s="6"/>
      <c r="CU33" s="15">
        <v>26</v>
      </c>
      <c r="CV33" s="9">
        <v>0.31428571428571433</v>
      </c>
      <c r="CW33" s="9">
        <v>3.4278391118188868E-5</v>
      </c>
      <c r="CX33" s="9">
        <v>0.7987171785982986</v>
      </c>
      <c r="CY33" s="9">
        <v>0.79875145698941674</v>
      </c>
      <c r="CZ33" s="9">
        <v>1.1416000892407153E-6</v>
      </c>
      <c r="DA33" s="6">
        <v>4</v>
      </c>
      <c r="DB33" s="6"/>
      <c r="DC33" s="6"/>
      <c r="DD33" s="6"/>
      <c r="DE33" s="15">
        <v>26</v>
      </c>
      <c r="DF33" s="9">
        <v>0.31428571428571433</v>
      </c>
      <c r="DG33" s="9">
        <v>3.4653701969847865E-5</v>
      </c>
      <c r="DH33" s="9">
        <v>0.79871680328744699</v>
      </c>
      <c r="DI33" s="9">
        <v>0.79875145698941685</v>
      </c>
      <c r="DJ33" s="9">
        <v>1.1540993602907958E-6</v>
      </c>
      <c r="DK33" s="6">
        <v>4</v>
      </c>
      <c r="DL33" s="6"/>
      <c r="DM33" s="6"/>
      <c r="DN33" s="6"/>
      <c r="DO33" s="15">
        <v>26</v>
      </c>
      <c r="DP33" s="9">
        <v>0.31428571428571433</v>
      </c>
      <c r="DQ33" s="9">
        <v>7.9065486082829792E-5</v>
      </c>
      <c r="DR33" s="9">
        <v>0.79867239150333391</v>
      </c>
      <c r="DS33" s="9">
        <v>0.79875145698941674</v>
      </c>
      <c r="DT33" s="9">
        <v>2.6331797678836938E-6</v>
      </c>
      <c r="DU33" s="6">
        <v>4</v>
      </c>
      <c r="DV33" s="6"/>
      <c r="DW33" s="6"/>
      <c r="DX33" s="6"/>
      <c r="DY33" s="15">
        <v>26</v>
      </c>
      <c r="DZ33" s="9">
        <v>0.31428571428571433</v>
      </c>
      <c r="EA33" s="9">
        <v>4.8164892629571944E-5</v>
      </c>
      <c r="EB33" s="9">
        <v>0.79870329209678714</v>
      </c>
      <c r="EC33" s="9">
        <v>0.79875145698941674</v>
      </c>
      <c r="ED33" s="9">
        <v>1.6040731180937055E-6</v>
      </c>
      <c r="EE33" s="6">
        <v>4</v>
      </c>
      <c r="EF33" s="6"/>
      <c r="EG33" s="6"/>
      <c r="EH33" s="6"/>
      <c r="EI33" s="15">
        <v>26</v>
      </c>
      <c r="EJ33" s="9">
        <v>0.31428571428571433</v>
      </c>
      <c r="EK33" s="9">
        <v>4.8665307098450621E-5</v>
      </c>
      <c r="EL33" s="9">
        <v>0.79870279168231839</v>
      </c>
      <c r="EM33" s="9">
        <v>0.79875145698941685</v>
      </c>
      <c r="EN33" s="9">
        <v>1.6207388128271467E-6</v>
      </c>
      <c r="EO33" s="6">
        <v>4</v>
      </c>
      <c r="EP33" s="6"/>
      <c r="EQ33" s="6"/>
      <c r="ER33" s="6"/>
      <c r="ES33" s="15">
        <v>26</v>
      </c>
      <c r="ET33" s="9">
        <v>0.31428571428571433</v>
      </c>
      <c r="EU33" s="9">
        <v>6.8681885853597401E-5</v>
      </c>
      <c r="EV33" s="9">
        <v>0.79868277510356323</v>
      </c>
      <c r="EW33" s="9">
        <v>0.79875145698941685</v>
      </c>
      <c r="EX33" s="9">
        <v>2.2873666021647903E-6</v>
      </c>
      <c r="EY33" s="6">
        <v>4</v>
      </c>
      <c r="EZ33" s="6"/>
      <c r="FA33" s="6"/>
      <c r="FB33" s="6"/>
      <c r="FC33" s="15">
        <v>26</v>
      </c>
      <c r="FD33" s="9">
        <v>0.31428571428571433</v>
      </c>
      <c r="FE33" s="9">
        <v>5.5420902428312654E-5</v>
      </c>
      <c r="FF33" s="9">
        <v>0.79869603608698847</v>
      </c>
      <c r="FG33" s="9">
        <v>0.79875145698941674</v>
      </c>
      <c r="FH33" s="9">
        <v>1.8457256917286015E-6</v>
      </c>
      <c r="FI33" s="6">
        <v>4</v>
      </c>
      <c r="FJ33" s="6"/>
      <c r="FK33" s="6"/>
      <c r="FL33" s="6"/>
      <c r="FM33" s="15">
        <v>26</v>
      </c>
      <c r="FN33" s="9">
        <v>0.31428571428571433</v>
      </c>
      <c r="FO33" s="9">
        <v>3.6029841759264204E-5</v>
      </c>
      <c r="FP33" s="9">
        <v>0.79871542714765742</v>
      </c>
      <c r="FQ33" s="9">
        <v>0.79875145698941663</v>
      </c>
      <c r="FR33" s="9">
        <v>1.199930020807759E-6</v>
      </c>
      <c r="FS33" s="6">
        <v>4</v>
      </c>
      <c r="FT33" s="6"/>
      <c r="FU33" s="6"/>
      <c r="FV33" s="6"/>
      <c r="FW33" s="15">
        <v>26</v>
      </c>
      <c r="FX33" s="9">
        <v>0.31428571428571433</v>
      </c>
      <c r="FY33" s="9">
        <v>6.1425876054856685E-5</v>
      </c>
      <c r="FZ33" s="9">
        <v>0.7986900311133619</v>
      </c>
      <c r="GA33" s="9">
        <v>0.79875145698941674</v>
      </c>
      <c r="GB33" s="9">
        <v>2.0457140285298943E-6</v>
      </c>
      <c r="GC33" s="6">
        <v>4</v>
      </c>
      <c r="GD33" s="6"/>
      <c r="GE33" s="6"/>
      <c r="GF33" s="6"/>
      <c r="GG33" s="15">
        <v>26</v>
      </c>
      <c r="GH33" s="9">
        <v>0.31428571428571433</v>
      </c>
      <c r="GI33" s="9">
        <v>3.2777147711552857E-5</v>
      </c>
      <c r="GJ33" s="9">
        <v>0.7987186798417053</v>
      </c>
      <c r="GK33" s="9">
        <v>0.79875145698941685</v>
      </c>
      <c r="GL33" s="9">
        <v>1.0916030050403919E-6</v>
      </c>
      <c r="GM33" s="6">
        <v>4</v>
      </c>
      <c r="GN33" s="6"/>
      <c r="GO33" s="6"/>
      <c r="GP33" s="6"/>
      <c r="GQ33" s="15">
        <v>26</v>
      </c>
      <c r="GR33" s="9">
        <v>0.31428571428571433</v>
      </c>
      <c r="GS33" s="9">
        <v>3.6280048993703542E-5</v>
      </c>
      <c r="GT33" s="9">
        <v>0.79871517694042315</v>
      </c>
      <c r="GU33" s="9">
        <v>0.79875145698941685</v>
      </c>
      <c r="GV33" s="9">
        <v>1.2082628681744794E-6</v>
      </c>
      <c r="GW33" s="6">
        <v>4</v>
      </c>
      <c r="GX33" s="6"/>
      <c r="GY33" s="6"/>
      <c r="GZ33" s="6"/>
      <c r="HA33" s="15">
        <v>26</v>
      </c>
      <c r="HB33" s="9">
        <v>0.31428571428571433</v>
      </c>
      <c r="HC33" s="9">
        <v>4.4536887730201586E-5</v>
      </c>
      <c r="HD33" s="9">
        <v>0.79870692010168653</v>
      </c>
      <c r="HE33" s="9">
        <v>0.79875145698941674</v>
      </c>
      <c r="HF33" s="9">
        <v>1.4832468312762577E-6</v>
      </c>
      <c r="HG33" s="6">
        <v>4</v>
      </c>
      <c r="HH33" s="6"/>
      <c r="HI33" s="6"/>
      <c r="HJ33" s="6"/>
      <c r="HK33" s="15">
        <v>26</v>
      </c>
      <c r="HL33" s="9">
        <v>0.31428571428571433</v>
      </c>
      <c r="HM33" s="9">
        <v>2.4645412592274479E-5</v>
      </c>
      <c r="HN33" s="9">
        <v>0.79872681157682457</v>
      </c>
      <c r="HO33" s="9">
        <v>0.79875145698941685</v>
      </c>
      <c r="HP33" s="9">
        <v>8.2078546562197401E-7</v>
      </c>
      <c r="HQ33" s="6">
        <v>4</v>
      </c>
      <c r="HR33" s="6"/>
      <c r="HS33" s="6"/>
      <c r="HT33" s="6"/>
      <c r="HU33" s="15">
        <v>26</v>
      </c>
      <c r="HV33" s="9">
        <v>0.31428571428571433</v>
      </c>
      <c r="HW33" s="9">
        <v>2.3644583654517135E-5</v>
      </c>
      <c r="HX33" s="9">
        <v>0.79872781240576218</v>
      </c>
      <c r="HY33" s="9">
        <v>0.79875145698941674</v>
      </c>
      <c r="HZ33" s="9">
        <v>7.8745407615509177E-7</v>
      </c>
      <c r="IA33" s="6">
        <v>4</v>
      </c>
      <c r="IB33" s="6"/>
      <c r="IC33" s="6"/>
      <c r="ID33" s="6"/>
      <c r="IE33" s="15">
        <v>26</v>
      </c>
      <c r="IF33" s="9">
        <v>0.31428571428571433</v>
      </c>
      <c r="IG33" s="9">
        <v>1.0758911080891397E-5</v>
      </c>
      <c r="IH33" s="9">
        <v>0.79874069807833592</v>
      </c>
      <c r="II33" s="9">
        <v>0.79875145698941685</v>
      </c>
      <c r="IJ33" s="9">
        <v>3.5831243676898361E-7</v>
      </c>
      <c r="IK33" s="6">
        <v>4</v>
      </c>
      <c r="IL33" s="6"/>
      <c r="IM33" s="6"/>
      <c r="IN33" s="6"/>
      <c r="IO33" s="15">
        <v>26</v>
      </c>
      <c r="IP33" s="9">
        <v>0.31428571428571433</v>
      </c>
      <c r="IQ33" s="9">
        <v>6.1300772437637015E-6</v>
      </c>
      <c r="IR33" s="9">
        <v>0.79874532691217304</v>
      </c>
      <c r="IS33" s="9">
        <v>0.79875145698941685</v>
      </c>
      <c r="IT33" s="9">
        <v>2.041547604846534E-7</v>
      </c>
      <c r="IU33" s="6">
        <v>4</v>
      </c>
      <c r="IV33" s="6"/>
      <c r="IW33" s="6"/>
      <c r="IX33" s="6"/>
      <c r="IY33" s="15">
        <v>26</v>
      </c>
      <c r="IZ33" s="9">
        <v>0.31428571428571433</v>
      </c>
      <c r="JA33" s="9">
        <v>8.2568387364980488E-6</v>
      </c>
      <c r="JB33" s="9">
        <v>0.79874320015068034</v>
      </c>
      <c r="JC33" s="9">
        <v>0.79875145698941685</v>
      </c>
      <c r="JD33" s="9">
        <v>2.7498396310177812E-7</v>
      </c>
      <c r="JE33" s="6">
        <v>4</v>
      </c>
      <c r="JF33" s="6"/>
      <c r="JG33" s="6"/>
      <c r="JH33" s="6"/>
      <c r="JI33" s="15">
        <v>26</v>
      </c>
      <c r="JJ33" s="9">
        <v>0.31428571428571433</v>
      </c>
      <c r="JK33" s="9">
        <v>9.6329785259143905E-6</v>
      </c>
      <c r="JL33" s="9">
        <v>0.79874182401089078</v>
      </c>
      <c r="JM33" s="9">
        <v>0.79875145698941674</v>
      </c>
      <c r="JN33" s="9">
        <v>3.2081462361874117E-7</v>
      </c>
      <c r="JO33" s="6">
        <v>4</v>
      </c>
      <c r="JP33" s="6"/>
      <c r="JQ33" s="6"/>
      <c r="JR33" s="6"/>
      <c r="JS33" s="15">
        <v>26</v>
      </c>
      <c r="JT33" s="9">
        <v>0.31428571428571433</v>
      </c>
      <c r="JU33" s="9">
        <v>6.25518086098337E-6</v>
      </c>
      <c r="JV33" s="9">
        <v>0.79874520180855579</v>
      </c>
      <c r="JW33" s="9">
        <v>0.79875145698941674</v>
      </c>
      <c r="JX33" s="9">
        <v>2.0832118416801373E-7</v>
      </c>
      <c r="JY33" s="6">
        <v>4</v>
      </c>
      <c r="JZ33" s="6"/>
      <c r="KA33" s="6"/>
      <c r="KB33" s="6"/>
      <c r="KC33" s="15">
        <v>26</v>
      </c>
      <c r="KD33" s="9">
        <v>0.31428571428571433</v>
      </c>
      <c r="KE33" s="9">
        <v>1.0008289377573392E-5</v>
      </c>
      <c r="KF33" s="9">
        <v>0.79874144870003927</v>
      </c>
      <c r="KG33" s="9">
        <v>0.79875145698941685</v>
      </c>
      <c r="KH33" s="9">
        <v>3.3331389466882193E-7</v>
      </c>
      <c r="KI33" s="6">
        <v>4</v>
      </c>
      <c r="KJ33" s="6"/>
      <c r="KK33" s="6"/>
      <c r="KL33" s="6"/>
      <c r="KM33" s="15">
        <v>26</v>
      </c>
      <c r="KN33" s="9">
        <v>0.31428571428571433</v>
      </c>
      <c r="KO33" s="9">
        <v>4.2535229854686911E-6</v>
      </c>
      <c r="KP33" s="9">
        <v>0.79874720346643135</v>
      </c>
      <c r="KQ33" s="9">
        <v>0.79875145698941685</v>
      </c>
      <c r="KR33" s="9">
        <v>1.4165840523424929E-7</v>
      </c>
      <c r="KS33" s="6">
        <v>4</v>
      </c>
      <c r="KT33" s="6"/>
      <c r="KU33" s="6"/>
      <c r="KV33" s="6"/>
      <c r="KW33" s="15">
        <v>26</v>
      </c>
      <c r="KX33" s="9">
        <v>0.31428571428571433</v>
      </c>
      <c r="KY33" s="9">
        <v>3.6280048993703541E-6</v>
      </c>
      <c r="KZ33" s="9">
        <v>0.79874782898451735</v>
      </c>
      <c r="LA33" s="9">
        <v>0.79875145698941674</v>
      </c>
      <c r="LB33" s="9">
        <v>1.2082628681744794E-7</v>
      </c>
      <c r="LC33" s="6">
        <v>4</v>
      </c>
    </row>
    <row r="34" spans="1:315">
      <c r="A34" s="6">
        <v>27</v>
      </c>
      <c r="B34">
        <v>2.6877660972455041E-2</v>
      </c>
      <c r="C34">
        <f>1-Table468[[#This Row],[qx (tau)]]</f>
        <v>0.97312233902754497</v>
      </c>
      <c r="D34" s="6"/>
      <c r="E34" s="6"/>
      <c r="F34" s="6"/>
      <c r="G34" s="6"/>
      <c r="H34" s="15">
        <f t="shared" si="4"/>
        <v>27</v>
      </c>
      <c r="I34" s="9">
        <f t="shared" si="10"/>
        <v>0.34285714285714292</v>
      </c>
      <c r="J34" s="9" cm="1">
        <f t="array" ref="J34">VLOOKUP($G$13,'qx Malaria'!$B$32:$I$61,(N34),FALSE)/(1-cambodia!I34*INDEX($E$6:$G$11,N34,2))</f>
        <v>3.7127349698440249E-6</v>
      </c>
      <c r="K34" s="9">
        <f t="shared" si="9"/>
        <v>0.81740214774034248</v>
      </c>
      <c r="L34" s="9">
        <f t="shared" si="2"/>
        <v>0.81740586047531227</v>
      </c>
      <c r="M34" s="9">
        <f>(J34*Table468[[#This Row],[qx (tau)]])/L34</f>
        <v>1.2208088616103052E-7</v>
      </c>
      <c r="N34" s="6">
        <f t="shared" si="3"/>
        <v>4</v>
      </c>
      <c r="P34" s="6"/>
      <c r="Q34" s="6"/>
      <c r="R34" s="6"/>
      <c r="S34" s="15">
        <v>27</v>
      </c>
      <c r="T34" s="9">
        <v>0.34285714285714292</v>
      </c>
      <c r="U34" s="9">
        <v>6.746935617613107E-5</v>
      </c>
      <c r="V34" s="9">
        <v>0.8173383911191362</v>
      </c>
      <c r="W34" s="9">
        <v>0.81740586047531238</v>
      </c>
      <c r="X34" s="9">
        <v>2.2185043795470024E-6</v>
      </c>
      <c r="Y34" s="6">
        <v>4</v>
      </c>
      <c r="Z34" s="6"/>
      <c r="AA34" s="6"/>
      <c r="AB34" s="6"/>
      <c r="AC34" s="15">
        <v>27</v>
      </c>
      <c r="AD34" s="9">
        <v>0.34285714285714292</v>
      </c>
      <c r="AE34" s="9">
        <v>5.3642619047056779E-5</v>
      </c>
      <c r="AF34" s="9">
        <v>0.81735221785626522</v>
      </c>
      <c r="AG34" s="9">
        <v>0.81740586047531227</v>
      </c>
      <c r="AH34" s="9">
        <v>1.7638583207404067E-6</v>
      </c>
      <c r="AI34" s="6">
        <v>4</v>
      </c>
      <c r="AJ34" s="6"/>
      <c r="AK34" s="6"/>
      <c r="AL34" s="6"/>
      <c r="AM34" s="15">
        <v>27</v>
      </c>
      <c r="AN34" s="9">
        <v>0.34285714285714292</v>
      </c>
      <c r="AO34" s="9">
        <v>4.7881478576609153E-5</v>
      </c>
      <c r="AP34" s="9">
        <v>0.81735797899673579</v>
      </c>
      <c r="AQ34" s="9">
        <v>0.81740586047531238</v>
      </c>
      <c r="AR34" s="9">
        <v>1.5744224629043244E-6</v>
      </c>
      <c r="AS34" s="6">
        <v>4</v>
      </c>
      <c r="AT34" s="6"/>
      <c r="AU34" s="6"/>
      <c r="AV34" s="6"/>
      <c r="AW34" s="15">
        <v>27</v>
      </c>
      <c r="AX34" s="9">
        <v>0.34285714285714292</v>
      </c>
      <c r="AY34" s="9">
        <v>5.4410771109783132E-5</v>
      </c>
      <c r="AZ34" s="9">
        <v>0.8173514497042027</v>
      </c>
      <c r="BA34" s="9">
        <v>0.8174058604753125</v>
      </c>
      <c r="BB34" s="9">
        <v>1.7891164351185505E-6</v>
      </c>
      <c r="BC34" s="6">
        <v>4</v>
      </c>
      <c r="BD34" s="6"/>
      <c r="BE34" s="6"/>
      <c r="BF34" s="6"/>
      <c r="BG34" s="15">
        <v>27</v>
      </c>
      <c r="BH34" s="9">
        <v>0.34285714285714292</v>
      </c>
      <c r="BI34" s="9">
        <v>4.7881478576609153E-5</v>
      </c>
      <c r="BJ34" s="9">
        <v>0.81735797899673579</v>
      </c>
      <c r="BK34" s="9">
        <v>0.81740586047531238</v>
      </c>
      <c r="BL34" s="9">
        <v>1.5744224629043244E-6</v>
      </c>
      <c r="BM34" s="6">
        <v>4</v>
      </c>
      <c r="BN34" s="6"/>
      <c r="BO34" s="6"/>
      <c r="BP34" s="6"/>
      <c r="BQ34" s="15">
        <v>27</v>
      </c>
      <c r="BR34" s="9">
        <v>0.34285714285714292</v>
      </c>
      <c r="BS34" s="9">
        <v>4.2760464825100154E-5</v>
      </c>
      <c r="BT34" s="9">
        <v>0.81736310001048729</v>
      </c>
      <c r="BU34" s="9">
        <v>0.81740586047531238</v>
      </c>
      <c r="BV34" s="9">
        <v>1.4060350337166961E-6</v>
      </c>
      <c r="BW34" s="6">
        <v>4</v>
      </c>
      <c r="BX34" s="6"/>
      <c r="BY34" s="6"/>
      <c r="BZ34" s="6"/>
      <c r="CA34" s="15">
        <v>27</v>
      </c>
      <c r="CB34" s="9">
        <v>0.34285714285714292</v>
      </c>
      <c r="CC34" s="9">
        <v>4.0712059324496554E-5</v>
      </c>
      <c r="CD34" s="9">
        <v>0.81736514841598784</v>
      </c>
      <c r="CE34" s="9">
        <v>0.81740586047531238</v>
      </c>
      <c r="CF34" s="9">
        <v>1.3386800620416449E-6</v>
      </c>
      <c r="CG34" s="6">
        <v>4</v>
      </c>
      <c r="CH34" s="6"/>
      <c r="CI34" s="6"/>
      <c r="CJ34" s="6"/>
      <c r="CK34" s="15">
        <v>27</v>
      </c>
      <c r="CL34" s="9">
        <v>0.34285714285714292</v>
      </c>
      <c r="CM34" s="9">
        <v>4.7241351857670533E-5</v>
      </c>
      <c r="CN34" s="9">
        <v>0.81735861912345475</v>
      </c>
      <c r="CO34" s="9">
        <v>0.81740586047531238</v>
      </c>
      <c r="CP34" s="9">
        <v>1.5533740342558711E-6</v>
      </c>
      <c r="CQ34" s="6">
        <v>4</v>
      </c>
      <c r="CR34" s="6"/>
      <c r="CS34" s="6"/>
      <c r="CT34" s="6"/>
      <c r="CU34" s="15">
        <v>27</v>
      </c>
      <c r="CV34" s="9">
        <v>0.34285714285714292</v>
      </c>
      <c r="CW34" s="9">
        <v>3.5078944197836655E-5</v>
      </c>
      <c r="CX34" s="9">
        <v>0.81737078153111453</v>
      </c>
      <c r="CY34" s="9">
        <v>0.81740586047531238</v>
      </c>
      <c r="CZ34" s="9">
        <v>1.1534538899352539E-6</v>
      </c>
      <c r="DA34" s="6">
        <v>4</v>
      </c>
      <c r="DB34" s="6"/>
      <c r="DC34" s="6"/>
      <c r="DD34" s="6"/>
      <c r="DE34" s="15">
        <v>27</v>
      </c>
      <c r="DF34" s="9">
        <v>0.34285714285714292</v>
      </c>
      <c r="DG34" s="9">
        <v>3.5463020229199828E-5</v>
      </c>
      <c r="DH34" s="9">
        <v>0.81737039745508322</v>
      </c>
      <c r="DI34" s="9">
        <v>0.81740586047531238</v>
      </c>
      <c r="DJ34" s="9">
        <v>1.1660829471243258E-6</v>
      </c>
      <c r="DK34" s="6">
        <v>4</v>
      </c>
      <c r="DL34" s="6"/>
      <c r="DM34" s="6"/>
      <c r="DN34" s="6"/>
      <c r="DO34" s="15">
        <v>27</v>
      </c>
      <c r="DP34" s="9">
        <v>0.34285714285714292</v>
      </c>
      <c r="DQ34" s="9">
        <v>8.0912017273842215E-5</v>
      </c>
      <c r="DR34" s="9">
        <v>0.81732494845803849</v>
      </c>
      <c r="DS34" s="9">
        <v>0.81740586047531238</v>
      </c>
      <c r="DT34" s="9">
        <v>2.660521381164527E-6</v>
      </c>
      <c r="DU34" s="6">
        <v>4</v>
      </c>
      <c r="DV34" s="6"/>
      <c r="DW34" s="6"/>
      <c r="DX34" s="6"/>
      <c r="DY34" s="15">
        <v>27</v>
      </c>
      <c r="DZ34" s="9">
        <v>0.34285714285714292</v>
      </c>
      <c r="EA34" s="9">
        <v>4.9289757358274126E-5</v>
      </c>
      <c r="EB34" s="9">
        <v>0.81735657071795409</v>
      </c>
      <c r="EC34" s="9">
        <v>0.81740586047531238</v>
      </c>
      <c r="ED34" s="9">
        <v>1.6207290059309221E-6</v>
      </c>
      <c r="EE34" s="6">
        <v>4</v>
      </c>
      <c r="EF34" s="6"/>
      <c r="EG34" s="6"/>
      <c r="EH34" s="6"/>
      <c r="EI34" s="15">
        <v>27</v>
      </c>
      <c r="EJ34" s="9">
        <v>0.34285714285714292</v>
      </c>
      <c r="EK34" s="9">
        <v>4.9801858733425033E-5</v>
      </c>
      <c r="EL34" s="9">
        <v>0.81735605861657901</v>
      </c>
      <c r="EM34" s="9">
        <v>0.81740586047531238</v>
      </c>
      <c r="EN34" s="9">
        <v>1.6375677488496853E-6</v>
      </c>
      <c r="EO34" s="6">
        <v>4</v>
      </c>
      <c r="EP34" s="6"/>
      <c r="EQ34" s="6"/>
      <c r="ER34" s="6"/>
      <c r="ES34" s="15">
        <v>27</v>
      </c>
      <c r="ET34" s="9">
        <v>0.34285714285714292</v>
      </c>
      <c r="EU34" s="9">
        <v>7.028591373946103E-5</v>
      </c>
      <c r="EV34" s="9">
        <v>0.81733557456157291</v>
      </c>
      <c r="EW34" s="9">
        <v>0.81740586047531238</v>
      </c>
      <c r="EX34" s="9">
        <v>2.3111174656001982E-6</v>
      </c>
      <c r="EY34" s="6">
        <v>4</v>
      </c>
      <c r="EZ34" s="6"/>
      <c r="FA34" s="6"/>
      <c r="FB34" s="6"/>
      <c r="FC34" s="15">
        <v>27</v>
      </c>
      <c r="FD34" s="9">
        <v>0.34285714285714292</v>
      </c>
      <c r="FE34" s="9">
        <v>5.6715227297962178E-5</v>
      </c>
      <c r="FF34" s="9">
        <v>0.81734914524801439</v>
      </c>
      <c r="FG34" s="9">
        <v>0.81740586047531238</v>
      </c>
      <c r="FH34" s="9">
        <v>1.8648907782529833E-6</v>
      </c>
      <c r="FI34" s="6">
        <v>4</v>
      </c>
      <c r="FJ34" s="6"/>
      <c r="FK34" s="6"/>
      <c r="FL34" s="6"/>
      <c r="FM34" s="15">
        <v>27</v>
      </c>
      <c r="FN34" s="9">
        <v>0.34285714285714292</v>
      </c>
      <c r="FO34" s="9">
        <v>3.6871299010864801E-5</v>
      </c>
      <c r="FP34" s="9">
        <v>0.81736898917630141</v>
      </c>
      <c r="FQ34" s="9">
        <v>0.81740586047531227</v>
      </c>
      <c r="FR34" s="9">
        <v>1.2123894901509239E-6</v>
      </c>
      <c r="FS34" s="6">
        <v>4</v>
      </c>
      <c r="FT34" s="6"/>
      <c r="FU34" s="6"/>
      <c r="FV34" s="6"/>
      <c r="FW34" s="15">
        <v>27</v>
      </c>
      <c r="FX34" s="9">
        <v>0.34285714285714292</v>
      </c>
      <c r="FY34" s="9">
        <v>6.2860443799772977E-5</v>
      </c>
      <c r="FZ34" s="9">
        <v>0.81734300003151261</v>
      </c>
      <c r="GA34" s="9">
        <v>0.81740586047531238</v>
      </c>
      <c r="GB34" s="9">
        <v>2.0669556932781372E-6</v>
      </c>
      <c r="GC34" s="6">
        <v>4</v>
      </c>
      <c r="GD34" s="6"/>
      <c r="GE34" s="6"/>
      <c r="GF34" s="6"/>
      <c r="GG34" s="15">
        <v>27</v>
      </c>
      <c r="GH34" s="9">
        <v>0.34285714285714292</v>
      </c>
      <c r="GI34" s="9">
        <v>3.3542640072383948E-5</v>
      </c>
      <c r="GJ34" s="9">
        <v>0.81737231783524</v>
      </c>
      <c r="GK34" s="9">
        <v>0.81740586047531238</v>
      </c>
      <c r="GL34" s="9">
        <v>1.1029376611789651E-6</v>
      </c>
      <c r="GM34" s="6">
        <v>4</v>
      </c>
      <c r="GN34" s="6"/>
      <c r="GO34" s="6"/>
      <c r="GP34" s="6"/>
      <c r="GQ34" s="15">
        <v>27</v>
      </c>
      <c r="GR34" s="9">
        <v>0.34285714285714292</v>
      </c>
      <c r="GS34" s="9">
        <v>3.7127349698440255E-5</v>
      </c>
      <c r="GT34" s="9">
        <v>0.81736873312561398</v>
      </c>
      <c r="GU34" s="9">
        <v>0.81740586047531238</v>
      </c>
      <c r="GV34" s="9">
        <v>1.2208088616103051E-6</v>
      </c>
      <c r="GW34" s="6">
        <v>4</v>
      </c>
      <c r="GX34" s="6"/>
      <c r="GY34" s="6"/>
      <c r="GZ34" s="6"/>
      <c r="HA34" s="15">
        <v>27</v>
      </c>
      <c r="HB34" s="9">
        <v>0.34285714285714292</v>
      </c>
      <c r="HC34" s="9">
        <v>4.55770223884301E-5</v>
      </c>
      <c r="HD34" s="9">
        <v>0.81736028345292389</v>
      </c>
      <c r="HE34" s="9">
        <v>0.81740586047531227</v>
      </c>
      <c r="HF34" s="9">
        <v>1.4986481197698919E-6</v>
      </c>
      <c r="HG34" s="6">
        <v>4</v>
      </c>
      <c r="HH34" s="6"/>
      <c r="HI34" s="6"/>
      <c r="HJ34" s="6"/>
      <c r="HK34" s="15">
        <v>27</v>
      </c>
      <c r="HL34" s="9">
        <v>0.34285714285714292</v>
      </c>
      <c r="HM34" s="9">
        <v>2.5220992726181826E-5</v>
      </c>
      <c r="HN34" s="9">
        <v>0.81738063948258621</v>
      </c>
      <c r="HO34" s="9">
        <v>0.81740586047531238</v>
      </c>
      <c r="HP34" s="9">
        <v>8.293080887490693E-7</v>
      </c>
      <c r="HQ34" s="6">
        <v>4</v>
      </c>
      <c r="HR34" s="6"/>
      <c r="HS34" s="6"/>
      <c r="HT34" s="6"/>
      <c r="HU34" s="15">
        <v>27</v>
      </c>
      <c r="HV34" s="9">
        <v>0.34285714285714292</v>
      </c>
      <c r="HW34" s="9">
        <v>2.4196789975880023E-5</v>
      </c>
      <c r="HX34" s="9">
        <v>0.81738166368533649</v>
      </c>
      <c r="HY34" s="9">
        <v>0.81740586047531238</v>
      </c>
      <c r="HZ34" s="9">
        <v>7.9563060291154361E-7</v>
      </c>
      <c r="IA34" s="6">
        <v>4</v>
      </c>
      <c r="IB34" s="6"/>
      <c r="IC34" s="6"/>
      <c r="ID34" s="6"/>
      <c r="IE34" s="15">
        <v>27</v>
      </c>
      <c r="IF34" s="9">
        <v>0.34285714285714292</v>
      </c>
      <c r="IG34" s="9">
        <v>1.1010179565744352E-5</v>
      </c>
      <c r="IH34" s="9">
        <v>0.81739485029574666</v>
      </c>
      <c r="II34" s="9">
        <v>0.81740586047531238</v>
      </c>
      <c r="IJ34" s="9">
        <v>3.6203297275340087E-7</v>
      </c>
      <c r="IK34" s="6">
        <v>4</v>
      </c>
      <c r="IL34" s="6"/>
      <c r="IM34" s="6"/>
      <c r="IN34" s="6"/>
      <c r="IO34" s="15">
        <v>27</v>
      </c>
      <c r="IP34" s="9">
        <v>0.34285714285714292</v>
      </c>
      <c r="IQ34" s="9">
        <v>6.2732418455985249E-6</v>
      </c>
      <c r="IR34" s="9">
        <v>0.81739958723346684</v>
      </c>
      <c r="IS34" s="9">
        <v>0.81740586047531238</v>
      </c>
      <c r="IT34" s="9">
        <v>2.0627460075484462E-7</v>
      </c>
      <c r="IU34" s="6">
        <v>4</v>
      </c>
      <c r="IV34" s="6"/>
      <c r="IW34" s="6"/>
      <c r="IX34" s="6"/>
      <c r="IY34" s="15">
        <v>27</v>
      </c>
      <c r="IZ34" s="9">
        <v>0.34285714285714292</v>
      </c>
      <c r="JA34" s="9">
        <v>8.4496726899898504E-6</v>
      </c>
      <c r="JB34" s="9">
        <v>0.8173974108026224</v>
      </c>
      <c r="JC34" s="9">
        <v>0.81740586047531238</v>
      </c>
      <c r="JD34" s="9">
        <v>2.7783925815958669E-7</v>
      </c>
      <c r="JE34" s="6">
        <v>4</v>
      </c>
      <c r="JF34" s="6"/>
      <c r="JG34" s="6"/>
      <c r="JH34" s="6"/>
      <c r="JI34" s="15">
        <v>27</v>
      </c>
      <c r="JJ34" s="9">
        <v>0.34285714285714292</v>
      </c>
      <c r="JK34" s="9">
        <v>9.8579514716548269E-6</v>
      </c>
      <c r="JL34" s="9">
        <v>0.8173960025238407</v>
      </c>
      <c r="JM34" s="9">
        <v>0.81740586047531238</v>
      </c>
      <c r="JN34" s="9">
        <v>3.2414580118618447E-7</v>
      </c>
      <c r="JO34" s="6">
        <v>4</v>
      </c>
      <c r="JP34" s="6"/>
      <c r="JQ34" s="6"/>
      <c r="JR34" s="6"/>
      <c r="JS34" s="15">
        <v>27</v>
      </c>
      <c r="JT34" s="9">
        <v>0.34285714285714292</v>
      </c>
      <c r="JU34" s="9">
        <v>6.4012671893862507E-6</v>
      </c>
      <c r="JV34" s="9">
        <v>0.81739945920812296</v>
      </c>
      <c r="JW34" s="9">
        <v>0.81740586047531238</v>
      </c>
      <c r="JX34" s="9">
        <v>2.1048428648453538E-7</v>
      </c>
      <c r="JY34" s="6">
        <v>4</v>
      </c>
      <c r="JZ34" s="6"/>
      <c r="KA34" s="6"/>
      <c r="KB34" s="6"/>
      <c r="KC34" s="15">
        <v>27</v>
      </c>
      <c r="KD34" s="9">
        <v>0.34285714285714292</v>
      </c>
      <c r="KE34" s="9">
        <v>1.0242027503018E-5</v>
      </c>
      <c r="KF34" s="9">
        <v>0.81739561844780939</v>
      </c>
      <c r="KG34" s="9">
        <v>0.81740586047531238</v>
      </c>
      <c r="KH34" s="9">
        <v>3.3677485837525657E-7</v>
      </c>
      <c r="KI34" s="6">
        <v>4</v>
      </c>
      <c r="KJ34" s="6"/>
      <c r="KK34" s="6"/>
      <c r="KL34" s="6"/>
      <c r="KM34" s="15">
        <v>27</v>
      </c>
      <c r="KN34" s="9">
        <v>0.34285714285714292</v>
      </c>
      <c r="KO34" s="9">
        <v>4.3528616887826502E-6</v>
      </c>
      <c r="KP34" s="9">
        <v>0.81740150761362362</v>
      </c>
      <c r="KQ34" s="9">
        <v>0.81740586047531238</v>
      </c>
      <c r="KR34" s="9">
        <v>1.4312931480948404E-7</v>
      </c>
      <c r="KS34" s="6">
        <v>4</v>
      </c>
      <c r="KT34" s="6"/>
      <c r="KU34" s="6"/>
      <c r="KV34" s="6"/>
      <c r="KW34" s="15">
        <v>27</v>
      </c>
      <c r="KX34" s="9">
        <v>0.34285714285714292</v>
      </c>
      <c r="KY34" s="9">
        <v>3.7127349698440249E-6</v>
      </c>
      <c r="KZ34" s="9">
        <v>0.81740214774034248</v>
      </c>
      <c r="LA34" s="9">
        <v>0.81740586047531227</v>
      </c>
      <c r="LB34" s="9">
        <v>1.2208088616103052E-7</v>
      </c>
      <c r="LC34" s="6">
        <v>4</v>
      </c>
    </row>
    <row r="35" spans="1:315">
      <c r="A35" s="6">
        <v>28</v>
      </c>
      <c r="B35">
        <v>2.7405915352876471E-2</v>
      </c>
      <c r="C35">
        <f>1-Table468[[#This Row],[qx (tau)]]</f>
        <v>0.97259408464712349</v>
      </c>
      <c r="D35" s="6"/>
      <c r="E35" s="6"/>
      <c r="F35" s="6"/>
      <c r="G35" s="6"/>
      <c r="H35" s="15">
        <f t="shared" si="4"/>
        <v>28</v>
      </c>
      <c r="I35" s="9">
        <f t="shared" si="10"/>
        <v>0.3714285714285715</v>
      </c>
      <c r="J35" s="9" cm="1">
        <f t="array" ref="J35">VLOOKUP($G$13,'qx Malaria'!$B$32:$I$61,(N35),FALSE)/(1-cambodia!I35*INDEX($E$6:$G$11,N35,2))</f>
        <v>3.8015173282090686E-6</v>
      </c>
      <c r="K35" s="9">
        <f t="shared" si="9"/>
        <v>0.83694862520196656</v>
      </c>
      <c r="L35" s="9">
        <f t="shared" si="2"/>
        <v>0.83695242671929482</v>
      </c>
      <c r="M35" s="9">
        <f>(J35*Table468[[#This Row],[qx (tau)]])/L35</f>
        <v>1.2448026767515797E-7</v>
      </c>
      <c r="N35" s="6">
        <f t="shared" si="3"/>
        <v>4</v>
      </c>
      <c r="P35" s="6"/>
      <c r="Q35" s="6"/>
      <c r="R35" s="6"/>
      <c r="S35" s="15">
        <v>28</v>
      </c>
      <c r="T35" s="9">
        <v>0.3714285714285715</v>
      </c>
      <c r="U35" s="9">
        <v>6.9082745929868248E-5</v>
      </c>
      <c r="V35" s="9">
        <v>0.83688334397336483</v>
      </c>
      <c r="W35" s="9">
        <v>0.83695242671929471</v>
      </c>
      <c r="X35" s="9">
        <v>2.2621069332692506E-6</v>
      </c>
      <c r="Y35" s="6">
        <v>4</v>
      </c>
      <c r="Z35" s="6"/>
      <c r="AA35" s="6"/>
      <c r="AB35" s="6"/>
      <c r="AC35" s="15">
        <v>28</v>
      </c>
      <c r="AD35" s="9">
        <v>0.3714285714285715</v>
      </c>
      <c r="AE35" s="9">
        <v>5.4925371052400001E-5</v>
      </c>
      <c r="AF35" s="9">
        <v>0.83689750134824237</v>
      </c>
      <c r="AG35" s="9">
        <v>0.83695242671929482</v>
      </c>
      <c r="AH35" s="9">
        <v>1.7985252467548689E-6</v>
      </c>
      <c r="AI35" s="6">
        <v>4</v>
      </c>
      <c r="AJ35" s="6"/>
      <c r="AK35" s="6"/>
      <c r="AL35" s="6"/>
      <c r="AM35" s="15">
        <v>28</v>
      </c>
      <c r="AN35" s="9">
        <v>0.3714285714285715</v>
      </c>
      <c r="AO35" s="9">
        <v>4.9026464853454891E-5</v>
      </c>
      <c r="AP35" s="9">
        <v>0.83690340025444132</v>
      </c>
      <c r="AQ35" s="9">
        <v>0.83695242671929482</v>
      </c>
      <c r="AR35" s="9">
        <v>1.60536621070721E-6</v>
      </c>
      <c r="AS35" s="6">
        <v>4</v>
      </c>
      <c r="AT35" s="6"/>
      <c r="AU35" s="6"/>
      <c r="AV35" s="6"/>
      <c r="AW35" s="15">
        <v>28</v>
      </c>
      <c r="AX35" s="9">
        <v>0.3714285714285715</v>
      </c>
      <c r="AY35" s="9">
        <v>5.5711891878926014E-5</v>
      </c>
      <c r="AZ35" s="9">
        <v>0.8368967148274159</v>
      </c>
      <c r="BA35" s="9">
        <v>0.83695242671929482</v>
      </c>
      <c r="BB35" s="9">
        <v>1.8242797848945566E-6</v>
      </c>
      <c r="BC35" s="6">
        <v>4</v>
      </c>
      <c r="BD35" s="6"/>
      <c r="BE35" s="6"/>
      <c r="BF35" s="6"/>
      <c r="BG35" s="15">
        <v>28</v>
      </c>
      <c r="BH35" s="9">
        <v>0.3714285714285715</v>
      </c>
      <c r="BI35" s="9">
        <v>4.9026464853454891E-5</v>
      </c>
      <c r="BJ35" s="9">
        <v>0.83690340025444132</v>
      </c>
      <c r="BK35" s="9">
        <v>0.83695242671929482</v>
      </c>
      <c r="BL35" s="9">
        <v>1.60536621070721E-6</v>
      </c>
      <c r="BM35" s="6">
        <v>4</v>
      </c>
      <c r="BN35" s="6"/>
      <c r="BO35" s="6"/>
      <c r="BP35" s="6"/>
      <c r="BQ35" s="15">
        <v>28</v>
      </c>
      <c r="BR35" s="9">
        <v>0.3714285714285715</v>
      </c>
      <c r="BS35" s="9">
        <v>4.3782992676614793E-5</v>
      </c>
      <c r="BT35" s="9">
        <v>0.83690864372661822</v>
      </c>
      <c r="BU35" s="9">
        <v>0.83695242671929482</v>
      </c>
      <c r="BV35" s="9">
        <v>1.4336692897759574E-6</v>
      </c>
      <c r="BW35" s="6">
        <v>4</v>
      </c>
      <c r="BX35" s="6"/>
      <c r="BY35" s="6"/>
      <c r="BZ35" s="6"/>
      <c r="CA35" s="15">
        <v>28</v>
      </c>
      <c r="CB35" s="9">
        <v>0.3714285714285715</v>
      </c>
      <c r="CC35" s="9">
        <v>4.1685603805878755E-5</v>
      </c>
      <c r="CD35" s="9">
        <v>0.8369107411154888</v>
      </c>
      <c r="CE35" s="9">
        <v>0.83695242671929471</v>
      </c>
      <c r="CF35" s="9">
        <v>1.3649905214034567E-6</v>
      </c>
      <c r="CG35" s="6">
        <v>4</v>
      </c>
      <c r="CH35" s="6"/>
      <c r="CI35" s="6"/>
      <c r="CJ35" s="6"/>
      <c r="CK35" s="15">
        <v>28</v>
      </c>
      <c r="CL35" s="9">
        <v>0.3714285714285715</v>
      </c>
      <c r="CM35" s="9">
        <v>4.8371030831349878E-5</v>
      </c>
      <c r="CN35" s="9">
        <v>0.83690405568846338</v>
      </c>
      <c r="CO35" s="9">
        <v>0.83695242671929471</v>
      </c>
      <c r="CP35" s="9">
        <v>1.5839040955908037E-6</v>
      </c>
      <c r="CQ35" s="6">
        <v>4</v>
      </c>
      <c r="CR35" s="6"/>
      <c r="CS35" s="6"/>
      <c r="CT35" s="6"/>
      <c r="CU35" s="15">
        <v>28</v>
      </c>
      <c r="CV35" s="9">
        <v>0.3714285714285715</v>
      </c>
      <c r="CW35" s="9">
        <v>3.5917784411354652E-5</v>
      </c>
      <c r="CX35" s="9">
        <v>0.83691650893488334</v>
      </c>
      <c r="CY35" s="9">
        <v>0.83695242671929471</v>
      </c>
      <c r="CZ35" s="9">
        <v>1.176123908379079E-6</v>
      </c>
      <c r="DA35" s="6">
        <v>4</v>
      </c>
      <c r="DB35" s="6"/>
      <c r="DC35" s="6"/>
      <c r="DD35" s="6"/>
      <c r="DE35" s="15">
        <v>28</v>
      </c>
      <c r="DF35" s="9">
        <v>0.3714285714285715</v>
      </c>
      <c r="DG35" s="9">
        <v>3.6311044824617656E-5</v>
      </c>
      <c r="DH35" s="9">
        <v>0.83691611567447022</v>
      </c>
      <c r="DI35" s="9">
        <v>0.83695242671929482</v>
      </c>
      <c r="DJ35" s="9">
        <v>1.1890011774489227E-6</v>
      </c>
      <c r="DK35" s="6">
        <v>4</v>
      </c>
      <c r="DL35" s="6"/>
      <c r="DM35" s="6"/>
      <c r="DN35" s="6"/>
      <c r="DO35" s="15">
        <v>28</v>
      </c>
      <c r="DP35" s="9">
        <v>0.3714285714285715</v>
      </c>
      <c r="DQ35" s="9">
        <v>8.2846860394073505E-5</v>
      </c>
      <c r="DR35" s="9">
        <v>0.83686957985890065</v>
      </c>
      <c r="DS35" s="9">
        <v>0.83695242671929471</v>
      </c>
      <c r="DT35" s="9">
        <v>2.7128113507137883E-6</v>
      </c>
      <c r="DU35" s="6">
        <v>4</v>
      </c>
      <c r="DV35" s="6"/>
      <c r="DW35" s="6"/>
      <c r="DX35" s="6"/>
      <c r="DY35" s="15">
        <v>28</v>
      </c>
      <c r="DZ35" s="9">
        <v>0.3714285714285715</v>
      </c>
      <c r="EA35" s="9">
        <v>5.0468419702085916E-5</v>
      </c>
      <c r="EB35" s="9">
        <v>0.83690195829959257</v>
      </c>
      <c r="EC35" s="9">
        <v>0.83695242671929471</v>
      </c>
      <c r="ED35" s="9">
        <v>1.6525828639633044E-6</v>
      </c>
      <c r="EE35" s="6">
        <v>4</v>
      </c>
      <c r="EF35" s="6"/>
      <c r="EG35" s="6"/>
      <c r="EH35" s="6"/>
      <c r="EI35" s="15">
        <v>28</v>
      </c>
      <c r="EJ35" s="9">
        <v>0.3714285714285715</v>
      </c>
      <c r="EK35" s="9">
        <v>5.0992766919769927E-5</v>
      </c>
      <c r="EL35" s="9">
        <v>0.83690143395237504</v>
      </c>
      <c r="EM35" s="9">
        <v>0.83695242671929482</v>
      </c>
      <c r="EN35" s="9">
        <v>1.6697525560564295E-6</v>
      </c>
      <c r="EO35" s="6">
        <v>4</v>
      </c>
      <c r="EP35" s="6"/>
      <c r="EQ35" s="6"/>
      <c r="ER35" s="6"/>
      <c r="ES35" s="15">
        <v>28</v>
      </c>
      <c r="ET35" s="9">
        <v>0.3714285714285715</v>
      </c>
      <c r="EU35" s="9">
        <v>7.1966655627130313E-5</v>
      </c>
      <c r="EV35" s="9">
        <v>0.83688046006366767</v>
      </c>
      <c r="EW35" s="9">
        <v>0.83695242671929482</v>
      </c>
      <c r="EX35" s="9">
        <v>2.3565402397814389E-6</v>
      </c>
      <c r="EY35" s="6">
        <v>4</v>
      </c>
      <c r="EZ35" s="6"/>
      <c r="FA35" s="6"/>
      <c r="FB35" s="6"/>
      <c r="FC35" s="15">
        <v>28</v>
      </c>
      <c r="FD35" s="9">
        <v>0.3714285714285715</v>
      </c>
      <c r="FE35" s="9">
        <v>5.8071454358504054E-5</v>
      </c>
      <c r="FF35" s="9">
        <v>0.83689435526493627</v>
      </c>
      <c r="FG35" s="9">
        <v>0.83695242671929482</v>
      </c>
      <c r="FH35" s="9">
        <v>1.9015433993136202E-6</v>
      </c>
      <c r="FI35" s="6">
        <v>4</v>
      </c>
      <c r="FJ35" s="6"/>
      <c r="FK35" s="6"/>
      <c r="FL35" s="6"/>
      <c r="FM35" s="15">
        <v>28</v>
      </c>
      <c r="FN35" s="9">
        <v>0.3714285714285715</v>
      </c>
      <c r="FO35" s="9">
        <v>3.7752999673248681E-5</v>
      </c>
      <c r="FP35" s="9">
        <v>0.83691467371962147</v>
      </c>
      <c r="FQ35" s="9">
        <v>0.83695242671929471</v>
      </c>
      <c r="FR35" s="9">
        <v>1.2362178307050171E-6</v>
      </c>
      <c r="FS35" s="6">
        <v>4</v>
      </c>
      <c r="FT35" s="6"/>
      <c r="FU35" s="6"/>
      <c r="FV35" s="6"/>
      <c r="FW35" s="15">
        <v>28</v>
      </c>
      <c r="FX35" s="9">
        <v>0.3714285714285715</v>
      </c>
      <c r="FY35" s="9">
        <v>6.4363620970712168E-5</v>
      </c>
      <c r="FZ35" s="9">
        <v>0.83688806309832398</v>
      </c>
      <c r="GA35" s="9">
        <v>0.83695242671929471</v>
      </c>
      <c r="GB35" s="9">
        <v>2.1075797044311233E-6</v>
      </c>
      <c r="GC35" s="6">
        <v>4</v>
      </c>
      <c r="GD35" s="6"/>
      <c r="GE35" s="6"/>
      <c r="GF35" s="6"/>
      <c r="GG35" s="15">
        <v>28</v>
      </c>
      <c r="GH35" s="9">
        <v>0.3714285714285715</v>
      </c>
      <c r="GI35" s="9">
        <v>3.4344742758302626E-5</v>
      </c>
      <c r="GJ35" s="9">
        <v>0.8369180819765365</v>
      </c>
      <c r="GK35" s="9">
        <v>0.83695242671929482</v>
      </c>
      <c r="GL35" s="9">
        <v>1.1246148320997032E-6</v>
      </c>
      <c r="GM35" s="6">
        <v>4</v>
      </c>
      <c r="GN35" s="6"/>
      <c r="GO35" s="6"/>
      <c r="GP35" s="6"/>
      <c r="GQ35" s="15">
        <v>28</v>
      </c>
      <c r="GR35" s="9">
        <v>0.3714285714285715</v>
      </c>
      <c r="GS35" s="9">
        <v>3.801517328209069E-5</v>
      </c>
      <c r="GT35" s="9">
        <v>0.83691441154601276</v>
      </c>
      <c r="GU35" s="9">
        <v>0.83695242671929482</v>
      </c>
      <c r="GV35" s="9">
        <v>1.2448026767515798E-6</v>
      </c>
      <c r="GW35" s="6">
        <v>4</v>
      </c>
      <c r="GX35" s="6"/>
      <c r="GY35" s="6"/>
      <c r="GZ35" s="6"/>
      <c r="HA35" s="15">
        <v>28</v>
      </c>
      <c r="HB35" s="9">
        <v>0.3714285714285715</v>
      </c>
      <c r="HC35" s="9">
        <v>4.6666902373876844E-5</v>
      </c>
      <c r="HD35" s="9">
        <v>0.83690575981692084</v>
      </c>
      <c r="HE35" s="9">
        <v>0.83695242671929471</v>
      </c>
      <c r="HF35" s="9">
        <v>1.5281025962881463E-6</v>
      </c>
      <c r="HG35" s="6">
        <v>4</v>
      </c>
      <c r="HH35" s="6"/>
      <c r="HI35" s="6"/>
      <c r="HJ35" s="6"/>
      <c r="HK35" s="15">
        <v>28</v>
      </c>
      <c r="HL35" s="9">
        <v>0.3714285714285715</v>
      </c>
      <c r="HM35" s="9">
        <v>2.582410047093747E-5</v>
      </c>
      <c r="HN35" s="9">
        <v>0.8369266026188239</v>
      </c>
      <c r="HO35" s="9">
        <v>0.83695242671929482</v>
      </c>
      <c r="HP35" s="9">
        <v>8.4560733558641799E-7</v>
      </c>
      <c r="HQ35" s="6">
        <v>4</v>
      </c>
      <c r="HR35" s="6"/>
      <c r="HS35" s="6"/>
      <c r="HT35" s="6"/>
      <c r="HU35" s="15">
        <v>28</v>
      </c>
      <c r="HV35" s="9">
        <v>0.3714285714285715</v>
      </c>
      <c r="HW35" s="9">
        <v>2.4775406035569448E-5</v>
      </c>
      <c r="HX35" s="9">
        <v>0.83692765131325919</v>
      </c>
      <c r="HY35" s="9">
        <v>0.83695242671929471</v>
      </c>
      <c r="HZ35" s="9">
        <v>8.1126795140016766E-7</v>
      </c>
      <c r="IA35" s="6">
        <v>4</v>
      </c>
      <c r="IB35" s="6"/>
      <c r="IC35" s="6"/>
      <c r="ID35" s="6"/>
      <c r="IE35" s="15">
        <v>28</v>
      </c>
      <c r="IF35" s="9">
        <v>0.3714285714285715</v>
      </c>
      <c r="IG35" s="9">
        <v>1.1273465180206206E-5</v>
      </c>
      <c r="IH35" s="9">
        <v>0.83694115325411456</v>
      </c>
      <c r="II35" s="9">
        <v>0.83695242671929482</v>
      </c>
      <c r="IJ35" s="9">
        <v>3.691483800021927E-7</v>
      </c>
      <c r="IK35" s="6">
        <v>4</v>
      </c>
      <c r="IL35" s="6"/>
      <c r="IM35" s="6"/>
      <c r="IN35" s="6"/>
      <c r="IO35" s="15">
        <v>28</v>
      </c>
      <c r="IP35" s="9">
        <v>0.3714285714285715</v>
      </c>
      <c r="IQ35" s="9">
        <v>6.4232534166291163E-6</v>
      </c>
      <c r="IR35" s="9">
        <v>0.83694600346587822</v>
      </c>
      <c r="IS35" s="9">
        <v>0.83695242671929482</v>
      </c>
      <c r="IT35" s="9">
        <v>2.1032872814078415E-7</v>
      </c>
      <c r="IU35" s="6">
        <v>4</v>
      </c>
      <c r="IV35" s="6"/>
      <c r="IW35" s="6"/>
      <c r="IX35" s="6"/>
      <c r="IY35" s="15">
        <v>28</v>
      </c>
      <c r="IZ35" s="9">
        <v>0.3714285714285715</v>
      </c>
      <c r="JA35" s="9">
        <v>8.651729091786157E-6</v>
      </c>
      <c r="JB35" s="9">
        <v>0.836943774990203</v>
      </c>
      <c r="JC35" s="9">
        <v>0.83695242671929482</v>
      </c>
      <c r="JD35" s="9">
        <v>2.8329991953656644E-7</v>
      </c>
      <c r="JE35" s="6">
        <v>4</v>
      </c>
      <c r="JF35" s="6"/>
      <c r="JG35" s="6"/>
      <c r="JH35" s="6"/>
      <c r="JI35" s="15">
        <v>28</v>
      </c>
      <c r="JJ35" s="9">
        <v>0.3714285714285715</v>
      </c>
      <c r="JK35" s="9">
        <v>1.0093683940417184E-5</v>
      </c>
      <c r="JL35" s="9">
        <v>0.83694233303535426</v>
      </c>
      <c r="JM35" s="9">
        <v>0.83695242671929471</v>
      </c>
      <c r="JN35" s="9">
        <v>3.3051657279266093E-7</v>
      </c>
      <c r="JO35" s="6">
        <v>4</v>
      </c>
      <c r="JP35" s="6"/>
      <c r="JQ35" s="6"/>
      <c r="JR35" s="6"/>
      <c r="JS35" s="15">
        <v>28</v>
      </c>
      <c r="JT35" s="9">
        <v>0.3714285714285715</v>
      </c>
      <c r="JU35" s="9">
        <v>6.5543402210501191E-6</v>
      </c>
      <c r="JV35" s="9">
        <v>0.8369458723790737</v>
      </c>
      <c r="JW35" s="9">
        <v>0.83695242671929471</v>
      </c>
      <c r="JX35" s="9">
        <v>2.1462115116406554E-7</v>
      </c>
      <c r="JY35" s="6">
        <v>4</v>
      </c>
      <c r="JZ35" s="6"/>
      <c r="KA35" s="6"/>
      <c r="KB35" s="6"/>
      <c r="KC35" s="15">
        <v>28</v>
      </c>
      <c r="KD35" s="9">
        <v>0.3714285714285715</v>
      </c>
      <c r="KE35" s="9">
        <v>1.0486944353680189E-5</v>
      </c>
      <c r="KF35" s="9">
        <v>0.83694193977494102</v>
      </c>
      <c r="KG35" s="9">
        <v>0.83695242671929471</v>
      </c>
      <c r="KH35" s="9">
        <v>3.4339384186250481E-7</v>
      </c>
      <c r="KI35" s="6">
        <v>4</v>
      </c>
      <c r="KJ35" s="6"/>
      <c r="KK35" s="6"/>
      <c r="KL35" s="6"/>
      <c r="KM35" s="15">
        <v>28</v>
      </c>
      <c r="KN35" s="9">
        <v>0.3714285714285715</v>
      </c>
      <c r="KO35" s="9">
        <v>4.4569513503140813E-6</v>
      </c>
      <c r="KP35" s="9">
        <v>0.8369479697679445</v>
      </c>
      <c r="KQ35" s="9">
        <v>0.83695242671929482</v>
      </c>
      <c r="KR35" s="9">
        <v>1.4594238279156453E-7</v>
      </c>
      <c r="KS35" s="6">
        <v>4</v>
      </c>
      <c r="KT35" s="6"/>
      <c r="KU35" s="6"/>
      <c r="KV35" s="6"/>
      <c r="KW35" s="15">
        <v>28</v>
      </c>
      <c r="KX35" s="9">
        <v>0.3714285714285715</v>
      </c>
      <c r="KY35" s="9">
        <v>3.8015173282090686E-6</v>
      </c>
      <c r="KZ35" s="9">
        <v>0.83694862520196656</v>
      </c>
      <c r="LA35" s="9">
        <v>0.83695242671929482</v>
      </c>
      <c r="LB35" s="9">
        <v>1.2448026767515797E-7</v>
      </c>
      <c r="LC35" s="6">
        <v>4</v>
      </c>
    </row>
    <row r="36" spans="1:315">
      <c r="A36" s="6">
        <v>29</v>
      </c>
      <c r="B36">
        <v>2.8126432072191045E-2</v>
      </c>
      <c r="C36">
        <f>1-Table468[[#This Row],[qx (tau)]]</f>
        <v>0.97187356792780899</v>
      </c>
      <c r="D36" s="6"/>
      <c r="E36" s="6"/>
      <c r="F36" s="6"/>
      <c r="G36" s="6"/>
      <c r="H36" s="15">
        <f t="shared" si="4"/>
        <v>29</v>
      </c>
      <c r="I36" s="9">
        <f t="shared" si="10"/>
        <v>0.40000000000000008</v>
      </c>
      <c r="J36" s="9" cm="1">
        <f t="array" ref="J36">VLOOKUP($G$13,'qx Malaria'!$B$32:$I$61,(N36),FALSE)/(1-cambodia!I36*INDEX($E$6:$G$11,N36,2))</f>
        <v>3.8946498025948865E-6</v>
      </c>
      <c r="K36" s="9">
        <f t="shared" si="9"/>
        <v>0.85745283172509956</v>
      </c>
      <c r="L36" s="9">
        <f t="shared" si="2"/>
        <v>0.85745672637490211</v>
      </c>
      <c r="M36" s="9">
        <f>(J36*Table468[[#This Row],[qx (tau)]])/L36</f>
        <v>1.2775292297347083E-7</v>
      </c>
      <c r="N36" s="6">
        <f t="shared" si="3"/>
        <v>4</v>
      </c>
      <c r="P36" s="6"/>
      <c r="Q36" s="6"/>
      <c r="R36" s="6"/>
      <c r="S36" s="15">
        <v>29</v>
      </c>
      <c r="T36" s="9">
        <v>0.40000000000000008</v>
      </c>
      <c r="U36" s="9">
        <v>7.0775187791982932E-5</v>
      </c>
      <c r="V36" s="9">
        <v>0.85738595118711014</v>
      </c>
      <c r="W36" s="9">
        <v>0.85745672637490211</v>
      </c>
      <c r="X36" s="9">
        <v>2.3215789795523841E-6</v>
      </c>
      <c r="Y36" s="6">
        <v>4</v>
      </c>
      <c r="Z36" s="6"/>
      <c r="AA36" s="6"/>
      <c r="AB36" s="6"/>
      <c r="AC36" s="15">
        <v>29</v>
      </c>
      <c r="AD36" s="9">
        <v>0.40000000000000008</v>
      </c>
      <c r="AE36" s="9">
        <v>5.6270974734043366E-5</v>
      </c>
      <c r="AF36" s="9">
        <v>0.85740045540016807</v>
      </c>
      <c r="AG36" s="9">
        <v>0.85745672637490211</v>
      </c>
      <c r="AH36" s="9">
        <v>1.8458094733063548E-6</v>
      </c>
      <c r="AI36" s="6">
        <v>4</v>
      </c>
      <c r="AJ36" s="6"/>
      <c r="AK36" s="6"/>
      <c r="AL36" s="6"/>
      <c r="AM36" s="15">
        <v>29</v>
      </c>
      <c r="AN36" s="9">
        <v>0.40000000000000008</v>
      </c>
      <c r="AO36" s="9">
        <v>5.0227552626568542E-5</v>
      </c>
      <c r="AP36" s="9">
        <v>0.8574064988222756</v>
      </c>
      <c r="AQ36" s="9">
        <v>0.85745672637490211</v>
      </c>
      <c r="AR36" s="9">
        <v>1.6475721790371757E-6</v>
      </c>
      <c r="AS36" s="6">
        <v>4</v>
      </c>
      <c r="AT36" s="6"/>
      <c r="AU36" s="6"/>
      <c r="AV36" s="6"/>
      <c r="AW36" s="15">
        <v>29</v>
      </c>
      <c r="AX36" s="9">
        <v>0.40000000000000008</v>
      </c>
      <c r="AY36" s="9">
        <v>5.7076764348373345E-5</v>
      </c>
      <c r="AZ36" s="9">
        <v>0.85739964961055382</v>
      </c>
      <c r="BA36" s="9">
        <v>0.85745672637490222</v>
      </c>
      <c r="BB36" s="9">
        <v>1.8722411125422454E-6</v>
      </c>
      <c r="BC36" s="6">
        <v>4</v>
      </c>
      <c r="BD36" s="6"/>
      <c r="BE36" s="6"/>
      <c r="BF36" s="6"/>
      <c r="BG36" s="15">
        <v>29</v>
      </c>
      <c r="BH36" s="9">
        <v>0.40000000000000008</v>
      </c>
      <c r="BI36" s="9">
        <v>5.0227552626568542E-5</v>
      </c>
      <c r="BJ36" s="9">
        <v>0.8574064988222756</v>
      </c>
      <c r="BK36" s="9">
        <v>0.85745672637490211</v>
      </c>
      <c r="BL36" s="9">
        <v>1.6475721790371757E-6</v>
      </c>
      <c r="BM36" s="6">
        <v>4</v>
      </c>
      <c r="BN36" s="6"/>
      <c r="BO36" s="6"/>
      <c r="BP36" s="6"/>
      <c r="BQ36" s="15">
        <v>29</v>
      </c>
      <c r="BR36" s="9">
        <v>0.40000000000000008</v>
      </c>
      <c r="BS36" s="9">
        <v>4.4855621864368692E-5</v>
      </c>
      <c r="BT36" s="9">
        <v>0.85741187075303782</v>
      </c>
      <c r="BU36" s="9">
        <v>0.85745672637490222</v>
      </c>
      <c r="BV36" s="9">
        <v>1.4713612507979055E-6</v>
      </c>
      <c r="BW36" s="6">
        <v>4</v>
      </c>
      <c r="BX36" s="6"/>
      <c r="BY36" s="6"/>
      <c r="BZ36" s="6"/>
      <c r="CA36" s="15">
        <v>29</v>
      </c>
      <c r="CB36" s="9">
        <v>0.40000000000000008</v>
      </c>
      <c r="CC36" s="9">
        <v>4.2706849559488758E-5</v>
      </c>
      <c r="CD36" s="9">
        <v>0.85741401952534257</v>
      </c>
      <c r="CE36" s="9">
        <v>0.85745672637490211</v>
      </c>
      <c r="CF36" s="9">
        <v>1.4008768795021977E-6</v>
      </c>
      <c r="CG36" s="6">
        <v>4</v>
      </c>
      <c r="CH36" s="6"/>
      <c r="CI36" s="6"/>
      <c r="CJ36" s="6"/>
      <c r="CK36" s="15">
        <v>29</v>
      </c>
      <c r="CL36" s="9">
        <v>0.40000000000000008</v>
      </c>
      <c r="CM36" s="9">
        <v>4.9556061281293562E-5</v>
      </c>
      <c r="CN36" s="9">
        <v>0.85740717031362079</v>
      </c>
      <c r="CO36" s="9">
        <v>0.85745672637490211</v>
      </c>
      <c r="CP36" s="9">
        <v>1.6255458130072671E-6</v>
      </c>
      <c r="CQ36" s="6">
        <v>4</v>
      </c>
      <c r="CR36" s="6"/>
      <c r="CS36" s="6"/>
      <c r="CT36" s="6"/>
      <c r="CU36" s="15">
        <v>29</v>
      </c>
      <c r="CV36" s="9">
        <v>0.40000000000000008</v>
      </c>
      <c r="CW36" s="9">
        <v>3.6797725721068933E-5</v>
      </c>
      <c r="CX36" s="9">
        <v>0.85741992864918104</v>
      </c>
      <c r="CY36" s="9">
        <v>0.85745672637490211</v>
      </c>
      <c r="CZ36" s="9">
        <v>1.2070448584390006E-6</v>
      </c>
      <c r="DA36" s="6">
        <v>4</v>
      </c>
      <c r="DB36" s="6"/>
      <c r="DC36" s="6"/>
      <c r="DD36" s="6"/>
      <c r="DE36" s="15">
        <v>29</v>
      </c>
      <c r="DF36" s="9">
        <v>0.40000000000000008</v>
      </c>
      <c r="DG36" s="9">
        <v>3.7200620528233916E-5</v>
      </c>
      <c r="DH36" s="9">
        <v>0.85741952575437397</v>
      </c>
      <c r="DI36" s="9">
        <v>0.85745672637490222</v>
      </c>
      <c r="DJ36" s="9">
        <v>1.2202606780569457E-6</v>
      </c>
      <c r="DK36" s="6">
        <v>4</v>
      </c>
      <c r="DL36" s="6"/>
      <c r="DM36" s="6"/>
      <c r="DN36" s="6"/>
      <c r="DO36" s="15">
        <v>29</v>
      </c>
      <c r="DP36" s="9">
        <v>0.40000000000000008</v>
      </c>
      <c r="DQ36" s="9">
        <v>8.4876506042757535E-5</v>
      </c>
      <c r="DR36" s="9">
        <v>0.85737184986885928</v>
      </c>
      <c r="DS36" s="9">
        <v>0.857456726374902</v>
      </c>
      <c r="DT36" s="9">
        <v>2.7841326661804687E-6</v>
      </c>
      <c r="DU36" s="6">
        <v>4</v>
      </c>
      <c r="DV36" s="6"/>
      <c r="DW36" s="6"/>
      <c r="DX36" s="6"/>
      <c r="DY36" s="15">
        <v>29</v>
      </c>
      <c r="DZ36" s="9">
        <v>0.40000000000000008</v>
      </c>
      <c r="EA36" s="9">
        <v>5.1704833586173495E-5</v>
      </c>
      <c r="EB36" s="9">
        <v>0.85740502154131593</v>
      </c>
      <c r="EC36" s="9">
        <v>0.85745672637490211</v>
      </c>
      <c r="ED36" s="9">
        <v>1.6960301843029752E-6</v>
      </c>
      <c r="EE36" s="6">
        <v>4</v>
      </c>
      <c r="EF36" s="6"/>
      <c r="EG36" s="6"/>
      <c r="EH36" s="6"/>
      <c r="EI36" s="15">
        <v>29</v>
      </c>
      <c r="EJ36" s="9">
        <v>0.40000000000000008</v>
      </c>
      <c r="EK36" s="9">
        <v>5.2242026662393483E-5</v>
      </c>
      <c r="EL36" s="9">
        <v>0.85740448434823979</v>
      </c>
      <c r="EM36" s="9">
        <v>0.85745672637490222</v>
      </c>
      <c r="EN36" s="9">
        <v>1.713651277126902E-6</v>
      </c>
      <c r="EO36" s="6">
        <v>4</v>
      </c>
      <c r="EP36" s="6"/>
      <c r="EQ36" s="6"/>
      <c r="ER36" s="6"/>
      <c r="ES36" s="15">
        <v>29</v>
      </c>
      <c r="ET36" s="9">
        <v>0.40000000000000008</v>
      </c>
      <c r="EU36" s="9">
        <v>7.3729749711192851E-5</v>
      </c>
      <c r="EV36" s="9">
        <v>0.85738299662519102</v>
      </c>
      <c r="EW36" s="9">
        <v>0.85745672637490222</v>
      </c>
      <c r="EX36" s="9">
        <v>2.4184949900839821E-6</v>
      </c>
      <c r="EY36" s="6">
        <v>4</v>
      </c>
      <c r="EZ36" s="6"/>
      <c r="FA36" s="6"/>
      <c r="FB36" s="6"/>
      <c r="FC36" s="15">
        <v>29</v>
      </c>
      <c r="FD36" s="9">
        <v>0.40000000000000008</v>
      </c>
      <c r="FE36" s="9">
        <v>5.949413319136327E-5</v>
      </c>
      <c r="FF36" s="9">
        <v>0.85739723224171083</v>
      </c>
      <c r="FG36" s="9">
        <v>0.85745672637490222</v>
      </c>
      <c r="FH36" s="9">
        <v>1.9515360302499166E-6</v>
      </c>
      <c r="FI36" s="6">
        <v>4</v>
      </c>
      <c r="FJ36" s="6"/>
      <c r="FK36" s="6"/>
      <c r="FL36" s="6"/>
      <c r="FM36" s="15">
        <v>29</v>
      </c>
      <c r="FN36" s="9">
        <v>0.40000000000000008</v>
      </c>
      <c r="FO36" s="9">
        <v>3.8677901487838875E-5</v>
      </c>
      <c r="FP36" s="9">
        <v>0.85741804847341418</v>
      </c>
      <c r="FQ36" s="9">
        <v>0.857456726374902</v>
      </c>
      <c r="FR36" s="9">
        <v>1.2687186833227451E-6</v>
      </c>
      <c r="FS36" s="6">
        <v>4</v>
      </c>
      <c r="FT36" s="6"/>
      <c r="FU36" s="6"/>
      <c r="FV36" s="6"/>
      <c r="FW36" s="15">
        <v>29</v>
      </c>
      <c r="FX36" s="9">
        <v>0.40000000000000008</v>
      </c>
      <c r="FY36" s="9">
        <v>6.5940450106003083E-5</v>
      </c>
      <c r="FZ36" s="9">
        <v>0.85739078592479612</v>
      </c>
      <c r="GA36" s="9">
        <v>0.85745672637490211</v>
      </c>
      <c r="GB36" s="9">
        <v>2.1629891441370409E-6</v>
      </c>
      <c r="GC36" s="6">
        <v>4</v>
      </c>
      <c r="GD36" s="6"/>
      <c r="GE36" s="6"/>
      <c r="GF36" s="6"/>
      <c r="GG36" s="15">
        <v>29</v>
      </c>
      <c r="GH36" s="9">
        <v>0.40000000000000008</v>
      </c>
      <c r="GI36" s="9">
        <v>3.5186146492408974E-5</v>
      </c>
      <c r="GJ36" s="9">
        <v>0.85742154022840977</v>
      </c>
      <c r="GK36" s="9">
        <v>0.85745672637490222</v>
      </c>
      <c r="GL36" s="9">
        <v>1.1541815799672192E-6</v>
      </c>
      <c r="GM36" s="6">
        <v>4</v>
      </c>
      <c r="GN36" s="6"/>
      <c r="GO36" s="6"/>
      <c r="GP36" s="6"/>
      <c r="GQ36" s="15">
        <v>29</v>
      </c>
      <c r="GR36" s="9">
        <v>0.40000000000000008</v>
      </c>
      <c r="GS36" s="9">
        <v>3.8946498025948866E-5</v>
      </c>
      <c r="GT36" s="9">
        <v>0.85741777987687628</v>
      </c>
      <c r="GU36" s="9">
        <v>0.85745672637490222</v>
      </c>
      <c r="GV36" s="9">
        <v>1.2775292297347082E-6</v>
      </c>
      <c r="GW36" s="6">
        <v>4</v>
      </c>
      <c r="GX36" s="6"/>
      <c r="GY36" s="6"/>
      <c r="GZ36" s="6"/>
      <c r="HA36" s="15">
        <v>29</v>
      </c>
      <c r="HB36" s="9">
        <v>0.40000000000000008</v>
      </c>
      <c r="HC36" s="9">
        <v>4.7810183783578604E-5</v>
      </c>
      <c r="HD36" s="9">
        <v>0.85740891619111859</v>
      </c>
      <c r="HE36" s="9">
        <v>0.85745672637490211</v>
      </c>
      <c r="HF36" s="9">
        <v>1.5682772613295039E-6</v>
      </c>
      <c r="HG36" s="6">
        <v>4</v>
      </c>
      <c r="HH36" s="6"/>
      <c r="HI36" s="6"/>
      <c r="HJ36" s="6"/>
      <c r="HK36" s="15">
        <v>29</v>
      </c>
      <c r="HL36" s="9">
        <v>0.40000000000000008</v>
      </c>
      <c r="HM36" s="9">
        <v>2.6456759003834232E-5</v>
      </c>
      <c r="HN36" s="9">
        <v>0.85743026961589841</v>
      </c>
      <c r="HO36" s="9">
        <v>0.85745672637490222</v>
      </c>
      <c r="HP36" s="9">
        <v>8.6783882157840543E-7</v>
      </c>
      <c r="HQ36" s="6">
        <v>4</v>
      </c>
      <c r="HR36" s="6"/>
      <c r="HS36" s="6"/>
      <c r="HT36" s="6"/>
      <c r="HU36" s="15">
        <v>29</v>
      </c>
      <c r="HV36" s="9">
        <v>0.40000000000000008</v>
      </c>
      <c r="HW36" s="9">
        <v>2.5382372851394258E-5</v>
      </c>
      <c r="HX36" s="9">
        <v>0.85743134400205068</v>
      </c>
      <c r="HY36" s="9">
        <v>0.85745672637490211</v>
      </c>
      <c r="HZ36" s="9">
        <v>8.325966359305513E-7</v>
      </c>
      <c r="IA36" s="6">
        <v>4</v>
      </c>
      <c r="IB36" s="6"/>
      <c r="IC36" s="6"/>
      <c r="ID36" s="6"/>
      <c r="IE36" s="15">
        <v>29</v>
      </c>
      <c r="IF36" s="9">
        <v>0.40000000000000008</v>
      </c>
      <c r="IG36" s="9">
        <v>1.1549651138729665E-5</v>
      </c>
      <c r="IH36" s="9">
        <v>0.85744517672376341</v>
      </c>
      <c r="II36" s="9">
        <v>0.85745672637490211</v>
      </c>
      <c r="IJ36" s="9">
        <v>3.7885349571443085E-7</v>
      </c>
      <c r="IK36" s="6">
        <v>4</v>
      </c>
      <c r="IL36" s="6"/>
      <c r="IM36" s="6"/>
      <c r="IN36" s="6"/>
      <c r="IO36" s="15">
        <v>29</v>
      </c>
      <c r="IP36" s="9">
        <v>0.40000000000000008</v>
      </c>
      <c r="IQ36" s="9">
        <v>6.5806151836948083E-6</v>
      </c>
      <c r="IR36" s="9">
        <v>0.85745014575971845</v>
      </c>
      <c r="IS36" s="9">
        <v>0.85745672637490211</v>
      </c>
      <c r="IT36" s="9">
        <v>2.1585838709310592E-7</v>
      </c>
      <c r="IU36" s="6">
        <v>4</v>
      </c>
      <c r="IV36" s="6"/>
      <c r="IW36" s="6"/>
      <c r="IX36" s="6"/>
      <c r="IY36" s="15">
        <v>29</v>
      </c>
      <c r="IZ36" s="9">
        <v>0.40000000000000008</v>
      </c>
      <c r="JA36" s="9">
        <v>8.863685757629743E-6</v>
      </c>
      <c r="JB36" s="9">
        <v>0.85744786268914452</v>
      </c>
      <c r="JC36" s="9">
        <v>0.85745672637490211</v>
      </c>
      <c r="JD36" s="9">
        <v>2.9074803159479578E-7</v>
      </c>
      <c r="JE36" s="6">
        <v>4</v>
      </c>
      <c r="JF36" s="6"/>
      <c r="JG36" s="6"/>
      <c r="JH36" s="6"/>
      <c r="JI36" s="15">
        <v>29</v>
      </c>
      <c r="JJ36" s="9">
        <v>0.40000000000000008</v>
      </c>
      <c r="JK36" s="9">
        <v>1.0340966717234701E-5</v>
      </c>
      <c r="JL36" s="9">
        <v>0.85744638540818485</v>
      </c>
      <c r="JM36" s="9">
        <v>0.85745672637490211</v>
      </c>
      <c r="JN36" s="9">
        <v>3.3920603686059505E-7</v>
      </c>
      <c r="JO36" s="6">
        <v>4</v>
      </c>
      <c r="JP36" s="6"/>
      <c r="JQ36" s="6"/>
      <c r="JR36" s="6"/>
      <c r="JS36" s="15">
        <v>29</v>
      </c>
      <c r="JT36" s="9">
        <v>0.40000000000000008</v>
      </c>
      <c r="JU36" s="9">
        <v>6.7149134527498054E-6</v>
      </c>
      <c r="JV36" s="9">
        <v>0.85745001146144939</v>
      </c>
      <c r="JW36" s="9">
        <v>0.85745672637490211</v>
      </c>
      <c r="JX36" s="9">
        <v>2.2026366029908771E-7</v>
      </c>
      <c r="JY36" s="6">
        <v>4</v>
      </c>
      <c r="JZ36" s="6"/>
      <c r="KA36" s="6"/>
      <c r="KB36" s="6"/>
      <c r="KC36" s="15">
        <v>29</v>
      </c>
      <c r="KD36" s="9">
        <v>0.40000000000000008</v>
      </c>
      <c r="KE36" s="9">
        <v>1.0743861524399687E-5</v>
      </c>
      <c r="KF36" s="9">
        <v>0.85744598251337778</v>
      </c>
      <c r="KG36" s="9">
        <v>0.85745672637490222</v>
      </c>
      <c r="KH36" s="9">
        <v>3.5242185647854025E-7</v>
      </c>
      <c r="KI36" s="6">
        <v>4</v>
      </c>
      <c r="KJ36" s="6"/>
      <c r="KK36" s="6"/>
      <c r="KL36" s="6"/>
      <c r="KM36" s="15">
        <v>29</v>
      </c>
      <c r="KN36" s="9">
        <v>0.40000000000000008</v>
      </c>
      <c r="KO36" s="9">
        <v>4.5661411478698669E-6</v>
      </c>
      <c r="KP36" s="9">
        <v>0.85745216023375426</v>
      </c>
      <c r="KQ36" s="9">
        <v>0.85745672637490211</v>
      </c>
      <c r="KR36" s="9">
        <v>1.4977928900337961E-7</v>
      </c>
      <c r="KS36" s="6">
        <v>4</v>
      </c>
      <c r="KT36" s="6"/>
      <c r="KU36" s="6"/>
      <c r="KV36" s="6"/>
      <c r="KW36" s="15">
        <v>29</v>
      </c>
      <c r="KX36" s="9">
        <v>0.40000000000000008</v>
      </c>
      <c r="KY36" s="9">
        <v>3.8946498025948865E-6</v>
      </c>
      <c r="KZ36" s="9">
        <v>0.85745283172509956</v>
      </c>
      <c r="LA36" s="9">
        <v>0.85745672637490211</v>
      </c>
      <c r="LB36" s="9">
        <v>1.2775292297347083E-7</v>
      </c>
      <c r="LC36" s="6">
        <v>4</v>
      </c>
    </row>
    <row r="37" spans="1:315">
      <c r="A37" s="6">
        <v>30</v>
      </c>
      <c r="B37">
        <v>2.8960407203802011E-2</v>
      </c>
      <c r="C37">
        <f>1-Table468[[#This Row],[qx (tau)]]</f>
        <v>0.971039592796198</v>
      </c>
      <c r="D37" s="6"/>
      <c r="E37" s="6"/>
      <c r="F37" s="6"/>
      <c r="G37" s="6"/>
      <c r="H37" s="15">
        <f t="shared" si="4"/>
        <v>30</v>
      </c>
      <c r="I37" s="9">
        <f t="shared" si="10"/>
        <v>0.42857142857142866</v>
      </c>
      <c r="J37" s="9" cm="1">
        <f t="array" ref="J37">VLOOKUP($G$13,'qx Malaria'!$B$32:$I$61,(N37),FALSE)/(1-cambodia!I37*INDEX($E$6:$G$11,N37,2))</f>
        <v>3.992460139784659E-6</v>
      </c>
      <c r="K37" s="9">
        <f t="shared" si="9"/>
        <v>0.87898692460797667</v>
      </c>
      <c r="L37" s="9">
        <f t="shared" si="2"/>
        <v>0.8789909170681165</v>
      </c>
      <c r="M37" s="9">
        <f>(J37*Table468[[#This Row],[qx (tau)]])/L37</f>
        <v>1.3154091714482632E-7</v>
      </c>
      <c r="N37" s="6">
        <f t="shared" si="3"/>
        <v>4</v>
      </c>
      <c r="P37" s="6"/>
      <c r="Q37" s="6"/>
      <c r="R37" s="6"/>
      <c r="S37" s="15">
        <v>30</v>
      </c>
      <c r="T37" s="9">
        <v>0.42857142857142866</v>
      </c>
      <c r="U37" s="9">
        <v>7.2552637712638453E-5</v>
      </c>
      <c r="V37" s="9">
        <v>0.87891836443040383</v>
      </c>
      <c r="W37" s="9">
        <v>0.8789909170681165</v>
      </c>
      <c r="X37" s="9">
        <v>2.3904159770801194E-6</v>
      </c>
      <c r="Y37" s="6">
        <v>4</v>
      </c>
      <c r="Z37" s="6"/>
      <c r="AA37" s="6"/>
      <c r="AB37" s="6"/>
      <c r="AC37" s="15">
        <v>30</v>
      </c>
      <c r="AD37" s="9">
        <v>0.42857142857142866</v>
      </c>
      <c r="AE37" s="9">
        <v>5.7684165467923189E-5</v>
      </c>
      <c r="AF37" s="9">
        <v>0.87893323290264846</v>
      </c>
      <c r="AG37" s="9">
        <v>0.87899091706811638</v>
      </c>
      <c r="AH37" s="9">
        <v>1.9005394580580087E-6</v>
      </c>
      <c r="AI37" s="6">
        <v>4</v>
      </c>
      <c r="AJ37" s="6"/>
      <c r="AK37" s="6"/>
      <c r="AL37" s="6"/>
      <c r="AM37" s="15">
        <v>30</v>
      </c>
      <c r="AN37" s="9">
        <v>0.42857142857142866</v>
      </c>
      <c r="AO37" s="9">
        <v>5.1488968699291814E-5</v>
      </c>
      <c r="AP37" s="9">
        <v>0.87893942809941727</v>
      </c>
      <c r="AQ37" s="9">
        <v>0.87899091706811661</v>
      </c>
      <c r="AR37" s="9">
        <v>1.6964242417987946E-6</v>
      </c>
      <c r="AS37" s="6">
        <v>4</v>
      </c>
      <c r="AT37" s="6"/>
      <c r="AU37" s="6"/>
      <c r="AV37" s="6"/>
      <c r="AW37" s="15">
        <v>30</v>
      </c>
      <c r="AX37" s="9">
        <v>0.42857142857142866</v>
      </c>
      <c r="AY37" s="9">
        <v>5.8510191703740705E-5</v>
      </c>
      <c r="AZ37" s="9">
        <v>0.87893240687641283</v>
      </c>
      <c r="BA37" s="9">
        <v>0.87899091706811661</v>
      </c>
      <c r="BB37" s="9">
        <v>1.9277548202259033E-6</v>
      </c>
      <c r="BC37" s="6">
        <v>4</v>
      </c>
      <c r="BD37" s="6"/>
      <c r="BE37" s="6"/>
      <c r="BF37" s="6"/>
      <c r="BG37" s="15">
        <v>30</v>
      </c>
      <c r="BH37" s="9">
        <v>0.42857142857142866</v>
      </c>
      <c r="BI37" s="9">
        <v>5.1488968699291814E-5</v>
      </c>
      <c r="BJ37" s="9">
        <v>0.87893942809941727</v>
      </c>
      <c r="BK37" s="9">
        <v>0.87899091706811661</v>
      </c>
      <c r="BL37" s="9">
        <v>1.6964242417987946E-6</v>
      </c>
      <c r="BM37" s="6">
        <v>4</v>
      </c>
      <c r="BN37" s="6"/>
      <c r="BO37" s="6"/>
      <c r="BP37" s="6"/>
      <c r="BQ37" s="15">
        <v>30</v>
      </c>
      <c r="BR37" s="9">
        <v>0.42857142857142866</v>
      </c>
      <c r="BS37" s="9">
        <v>4.598212712717504E-5</v>
      </c>
      <c r="BT37" s="9">
        <v>0.87894493494098935</v>
      </c>
      <c r="BU37" s="9">
        <v>0.8789909170681165</v>
      </c>
      <c r="BV37" s="9">
        <v>1.5149884940128273E-6</v>
      </c>
      <c r="BW37" s="6">
        <v>4</v>
      </c>
      <c r="BX37" s="6"/>
      <c r="BY37" s="6"/>
      <c r="BZ37" s="6"/>
      <c r="CA37" s="15">
        <v>30</v>
      </c>
      <c r="CB37" s="9">
        <v>0.42857142857142866</v>
      </c>
      <c r="CC37" s="9">
        <v>4.3779390498328337E-5</v>
      </c>
      <c r="CD37" s="9">
        <v>0.87894713767761812</v>
      </c>
      <c r="CE37" s="9">
        <v>0.8789909170681165</v>
      </c>
      <c r="CF37" s="9">
        <v>1.4424141948984406E-6</v>
      </c>
      <c r="CG37" s="6">
        <v>4</v>
      </c>
      <c r="CH37" s="6"/>
      <c r="CI37" s="6"/>
      <c r="CJ37" s="6"/>
      <c r="CK37" s="15">
        <v>30</v>
      </c>
      <c r="CL37" s="9">
        <v>0.42857142857142866</v>
      </c>
      <c r="CM37" s="9">
        <v>5.0800613502777221E-5</v>
      </c>
      <c r="CN37" s="9">
        <v>0.87894011645461367</v>
      </c>
      <c r="CO37" s="9">
        <v>0.8789909170681165</v>
      </c>
      <c r="CP37" s="9">
        <v>1.6737447733255491E-6</v>
      </c>
      <c r="CQ37" s="6">
        <v>4</v>
      </c>
      <c r="CR37" s="6"/>
      <c r="CS37" s="6"/>
      <c r="CT37" s="6"/>
      <c r="CU37" s="15">
        <v>30</v>
      </c>
      <c r="CV37" s="9">
        <v>0.42857142857142866</v>
      </c>
      <c r="CW37" s="9">
        <v>3.7721864768999892E-5</v>
      </c>
      <c r="CX37" s="9">
        <v>0.87895319520334747</v>
      </c>
      <c r="CY37" s="9">
        <v>0.8789909170681165</v>
      </c>
      <c r="CZ37" s="9">
        <v>1.2428348723338765E-6</v>
      </c>
      <c r="DA37" s="6">
        <v>4</v>
      </c>
      <c r="DB37" s="6"/>
      <c r="DC37" s="6"/>
      <c r="DD37" s="6"/>
      <c r="DE37" s="15">
        <v>30</v>
      </c>
      <c r="DF37" s="9">
        <v>0.42857142857142866</v>
      </c>
      <c r="DG37" s="9">
        <v>3.8134877886908646E-5</v>
      </c>
      <c r="DH37" s="9">
        <v>0.87895278219022965</v>
      </c>
      <c r="DI37" s="9">
        <v>0.87899091706811661</v>
      </c>
      <c r="DJ37" s="9">
        <v>1.256442553417824E-6</v>
      </c>
      <c r="DK37" s="6">
        <v>4</v>
      </c>
      <c r="DL37" s="6"/>
      <c r="DM37" s="6"/>
      <c r="DN37" s="6"/>
      <c r="DO37" s="15">
        <v>30</v>
      </c>
      <c r="DP37" s="9">
        <v>0.42857142857142866</v>
      </c>
      <c r="DQ37" s="9">
        <v>8.7008096839444996E-5</v>
      </c>
      <c r="DR37" s="9">
        <v>0.87890390897127701</v>
      </c>
      <c r="DS37" s="9">
        <v>0.8789909170681165</v>
      </c>
      <c r="DT37" s="9">
        <v>2.8666848150182846E-6</v>
      </c>
      <c r="DU37" s="6">
        <v>4</v>
      </c>
      <c r="DV37" s="6"/>
      <c r="DW37" s="6"/>
      <c r="DX37" s="6"/>
      <c r="DY37" s="15">
        <v>30</v>
      </c>
      <c r="DZ37" s="9">
        <v>0.42857142857142866</v>
      </c>
      <c r="EA37" s="9">
        <v>5.3003350131623931E-5</v>
      </c>
      <c r="EB37" s="9">
        <v>0.8789379137179848</v>
      </c>
      <c r="EC37" s="9">
        <v>0.87899091706811638</v>
      </c>
      <c r="ED37" s="9">
        <v>1.7463190724399363E-6</v>
      </c>
      <c r="EE37" s="6">
        <v>4</v>
      </c>
      <c r="EF37" s="6"/>
      <c r="EG37" s="6"/>
      <c r="EH37" s="6"/>
      <c r="EI37" s="15">
        <v>30</v>
      </c>
      <c r="EJ37" s="9">
        <v>0.42857142857142866</v>
      </c>
      <c r="EK37" s="9">
        <v>5.3554034288835608E-5</v>
      </c>
      <c r="EL37" s="9">
        <v>0.87893736303382775</v>
      </c>
      <c r="EM37" s="9">
        <v>0.87899091706811661</v>
      </c>
      <c r="EN37" s="9">
        <v>1.7644626472185325E-6</v>
      </c>
      <c r="EO37" s="6">
        <v>4</v>
      </c>
      <c r="EP37" s="6"/>
      <c r="EQ37" s="6"/>
      <c r="ER37" s="6"/>
      <c r="ES37" s="15">
        <v>30</v>
      </c>
      <c r="ET37" s="9">
        <v>0.42857142857142866</v>
      </c>
      <c r="EU37" s="9">
        <v>7.5581400577302686E-5</v>
      </c>
      <c r="EV37" s="9">
        <v>0.87891533566753921</v>
      </c>
      <c r="EW37" s="9">
        <v>0.8789909170681165</v>
      </c>
      <c r="EX37" s="9">
        <v>2.490205638362402E-6</v>
      </c>
      <c r="EY37" s="6">
        <v>4</v>
      </c>
      <c r="EZ37" s="6"/>
      <c r="FA37" s="6"/>
      <c r="FB37" s="6"/>
      <c r="FC37" s="15">
        <v>30</v>
      </c>
      <c r="FD37" s="9">
        <v>0.42857142857142866</v>
      </c>
      <c r="FE37" s="9">
        <v>6.0988270411193247E-5</v>
      </c>
      <c r="FF37" s="9">
        <v>0.87892992879770526</v>
      </c>
      <c r="FG37" s="9">
        <v>0.8789909170681165</v>
      </c>
      <c r="FH37" s="9">
        <v>2.0094009067295887E-6</v>
      </c>
      <c r="FI37" s="6">
        <v>4</v>
      </c>
      <c r="FJ37" s="6"/>
      <c r="FK37" s="6"/>
      <c r="FL37" s="6"/>
      <c r="FM37" s="15">
        <v>30</v>
      </c>
      <c r="FN37" s="9">
        <v>0.42857142857142866</v>
      </c>
      <c r="FO37" s="9">
        <v>3.9649259319240756E-5</v>
      </c>
      <c r="FP37" s="9">
        <v>0.87895126780879718</v>
      </c>
      <c r="FQ37" s="9">
        <v>0.87899091706811638</v>
      </c>
      <c r="FR37" s="9">
        <v>1.3063373840589653E-6</v>
      </c>
      <c r="FS37" s="6">
        <v>4</v>
      </c>
      <c r="FT37" s="6"/>
      <c r="FU37" s="6"/>
      <c r="FV37" s="6"/>
      <c r="FW37" s="15">
        <v>30</v>
      </c>
      <c r="FX37" s="9">
        <v>0.42857142857142866</v>
      </c>
      <c r="FY37" s="9">
        <v>6.7596480297733369E-5</v>
      </c>
      <c r="FZ37" s="9">
        <v>0.87892332058781875</v>
      </c>
      <c r="GA37" s="9">
        <v>0.8789909170681165</v>
      </c>
      <c r="GB37" s="9">
        <v>2.2271238040727493E-6</v>
      </c>
      <c r="GC37" s="6">
        <v>4</v>
      </c>
      <c r="GD37" s="6"/>
      <c r="GE37" s="6"/>
      <c r="GF37" s="6"/>
      <c r="GG37" s="15">
        <v>30</v>
      </c>
      <c r="GH37" s="9">
        <v>0.42857142857142866</v>
      </c>
      <c r="GI37" s="9">
        <v>3.6069812297364853E-5</v>
      </c>
      <c r="GJ37" s="9">
        <v>0.87895484725581918</v>
      </c>
      <c r="GK37" s="9">
        <v>0.8789909170681165</v>
      </c>
      <c r="GL37" s="9">
        <v>1.1884041479980861E-6</v>
      </c>
      <c r="GM37" s="6">
        <v>4</v>
      </c>
      <c r="GN37" s="6"/>
      <c r="GO37" s="6"/>
      <c r="GP37" s="6"/>
      <c r="GQ37" s="15">
        <v>30</v>
      </c>
      <c r="GR37" s="9">
        <v>0.42857142857142866</v>
      </c>
      <c r="GS37" s="9">
        <v>3.9924601397846595E-5</v>
      </c>
      <c r="GT37" s="9">
        <v>0.87895099246671871</v>
      </c>
      <c r="GU37" s="9">
        <v>0.87899091706811661</v>
      </c>
      <c r="GV37" s="9">
        <v>1.3154091714482632E-6</v>
      </c>
      <c r="GW37" s="6">
        <v>4</v>
      </c>
      <c r="GX37" s="6"/>
      <c r="GY37" s="6"/>
      <c r="GZ37" s="6"/>
      <c r="HA37" s="15">
        <v>30</v>
      </c>
      <c r="HB37" s="9">
        <v>0.42857142857142866</v>
      </c>
      <c r="HC37" s="9">
        <v>4.9010889991839266E-5</v>
      </c>
      <c r="HD37" s="9">
        <v>0.87894190617812462</v>
      </c>
      <c r="HE37" s="9">
        <v>0.8789909170681165</v>
      </c>
      <c r="HF37" s="9">
        <v>1.6147781552951095E-6</v>
      </c>
      <c r="HG37" s="6">
        <v>4</v>
      </c>
      <c r="HH37" s="6"/>
      <c r="HI37" s="6"/>
      <c r="HJ37" s="6"/>
      <c r="HK37" s="15">
        <v>30</v>
      </c>
      <c r="HL37" s="9">
        <v>0.42857142857142866</v>
      </c>
      <c r="HM37" s="9">
        <v>2.7121194742675101E-5</v>
      </c>
      <c r="HN37" s="9">
        <v>0.87896379587337392</v>
      </c>
      <c r="HO37" s="9">
        <v>0.87899091706811661</v>
      </c>
      <c r="HP37" s="9">
        <v>8.9357105784588929E-7</v>
      </c>
      <c r="HQ37" s="6">
        <v>4</v>
      </c>
      <c r="HR37" s="6"/>
      <c r="HS37" s="6"/>
      <c r="HT37" s="6"/>
      <c r="HU37" s="15">
        <v>30</v>
      </c>
      <c r="HV37" s="9">
        <v>0.42857142857142866</v>
      </c>
      <c r="HW37" s="9">
        <v>2.6019826428251746E-5</v>
      </c>
      <c r="HX37" s="9">
        <v>0.87896489724168814</v>
      </c>
      <c r="HY37" s="9">
        <v>0.87899091706811638</v>
      </c>
      <c r="HZ37" s="9">
        <v>8.5728390828869583E-7</v>
      </c>
      <c r="IA37" s="6">
        <v>4</v>
      </c>
      <c r="IB37" s="6"/>
      <c r="IC37" s="6"/>
      <c r="ID37" s="6"/>
      <c r="IE37" s="15">
        <v>30</v>
      </c>
      <c r="IF37" s="9">
        <v>0.42857142857142866</v>
      </c>
      <c r="IG37" s="9">
        <v>1.183970938005106E-5</v>
      </c>
      <c r="IH37" s="9">
        <v>0.87897907735873637</v>
      </c>
      <c r="II37" s="9">
        <v>0.87899091706811638</v>
      </c>
      <c r="IJ37" s="9">
        <v>3.9008685773982997E-7</v>
      </c>
      <c r="IK37" s="6">
        <v>4</v>
      </c>
      <c r="IL37" s="6"/>
      <c r="IM37" s="6"/>
      <c r="IN37" s="6"/>
      <c r="IO37" s="15">
        <v>30</v>
      </c>
      <c r="IP37" s="9">
        <v>0.42857142857142866</v>
      </c>
      <c r="IQ37" s="9">
        <v>6.7458809258430453E-6</v>
      </c>
      <c r="IR37" s="9">
        <v>0.87898417118719063</v>
      </c>
      <c r="IS37" s="9">
        <v>0.8789909170681165</v>
      </c>
      <c r="IT37" s="9">
        <v>2.2225879103781003E-7</v>
      </c>
      <c r="IU37" s="6">
        <v>4</v>
      </c>
      <c r="IV37" s="6"/>
      <c r="IW37" s="6"/>
      <c r="IX37" s="6"/>
      <c r="IY37" s="15">
        <v>30</v>
      </c>
      <c r="IZ37" s="9">
        <v>0.42857142857142866</v>
      </c>
      <c r="JA37" s="9">
        <v>9.0862885939926745E-6</v>
      </c>
      <c r="JB37" s="9">
        <v>0.87898183077952252</v>
      </c>
      <c r="JC37" s="9">
        <v>0.8789909170681165</v>
      </c>
      <c r="JD37" s="9">
        <v>2.9936898384684621E-7</v>
      </c>
      <c r="JE37" s="6">
        <v>4</v>
      </c>
      <c r="JF37" s="6"/>
      <c r="JG37" s="6"/>
      <c r="JH37" s="6"/>
      <c r="JI37" s="15">
        <v>30</v>
      </c>
      <c r="JJ37" s="9">
        <v>0.42857142857142866</v>
      </c>
      <c r="JK37" s="9">
        <v>1.0600670026324787E-5</v>
      </c>
      <c r="JL37" s="9">
        <v>0.87898031639809004</v>
      </c>
      <c r="JM37" s="9">
        <v>0.87899091706811638</v>
      </c>
      <c r="JN37" s="9">
        <v>3.4926381448798728E-7</v>
      </c>
      <c r="JO37" s="6">
        <v>4</v>
      </c>
      <c r="JP37" s="6"/>
      <c r="JQ37" s="6"/>
      <c r="JR37" s="6"/>
      <c r="JS37" s="15">
        <v>30</v>
      </c>
      <c r="JT37" s="9">
        <v>0.42857142857142866</v>
      </c>
      <c r="JU37" s="9">
        <v>6.8835519651459656E-6</v>
      </c>
      <c r="JV37" s="9">
        <v>0.87898403351615129</v>
      </c>
      <c r="JW37" s="9">
        <v>0.87899091706811638</v>
      </c>
      <c r="JX37" s="9">
        <v>2.2679468473245925E-7</v>
      </c>
      <c r="JY37" s="6">
        <v>4</v>
      </c>
      <c r="JZ37" s="6"/>
      <c r="KA37" s="6"/>
      <c r="KB37" s="6"/>
      <c r="KC37" s="15">
        <v>30</v>
      </c>
      <c r="KD37" s="9">
        <v>0.42857142857142866</v>
      </c>
      <c r="KE37" s="9">
        <v>1.1013683144233542E-5</v>
      </c>
      <c r="KF37" s="9">
        <v>0.87897990338497223</v>
      </c>
      <c r="KG37" s="9">
        <v>0.8789909170681165</v>
      </c>
      <c r="KH37" s="9">
        <v>3.6287149557193469E-7</v>
      </c>
      <c r="KI37" s="6">
        <v>4</v>
      </c>
      <c r="KJ37" s="6"/>
      <c r="KK37" s="6"/>
      <c r="KL37" s="6"/>
      <c r="KM37" s="15">
        <v>30</v>
      </c>
      <c r="KN37" s="9">
        <v>0.42857142857142866</v>
      </c>
      <c r="KO37" s="9">
        <v>4.6808153362992558E-6</v>
      </c>
      <c r="KP37" s="9">
        <v>0.87898623625278016</v>
      </c>
      <c r="KQ37" s="9">
        <v>0.8789909170681165</v>
      </c>
      <c r="KR37" s="9">
        <v>1.5422038561807227E-7</v>
      </c>
      <c r="KS37" s="6">
        <v>4</v>
      </c>
      <c r="KT37" s="6"/>
      <c r="KU37" s="6"/>
      <c r="KV37" s="6"/>
      <c r="KW37" s="15">
        <v>30</v>
      </c>
      <c r="KX37" s="9">
        <v>0.42857142857142866</v>
      </c>
      <c r="KY37" s="9">
        <v>3.992460139784659E-6</v>
      </c>
      <c r="KZ37" s="9">
        <v>0.87898692460797667</v>
      </c>
      <c r="LA37" s="9">
        <v>0.8789909170681165</v>
      </c>
      <c r="LB37" s="9">
        <v>1.3154091714482632E-7</v>
      </c>
      <c r="LC37" s="6">
        <v>4</v>
      </c>
    </row>
    <row r="38" spans="1:315">
      <c r="A38" s="6">
        <v>31</v>
      </c>
      <c r="B38">
        <v>2.9666190386343144E-2</v>
      </c>
      <c r="C38">
        <f>1-Table468[[#This Row],[qx (tau)]]</f>
        <v>0.97033380961365689</v>
      </c>
      <c r="D38" s="6"/>
      <c r="E38" s="6"/>
      <c r="F38" s="6"/>
      <c r="G38" s="6"/>
      <c r="H38" s="15">
        <f t="shared" si="4"/>
        <v>31</v>
      </c>
      <c r="I38" s="9">
        <f t="shared" si="10"/>
        <v>0.45714285714285724</v>
      </c>
      <c r="J38" s="9" cm="1">
        <f t="array" ref="J38">VLOOKUP($G$13,'qx Malaria'!$B$32:$I$61,(N38),FALSE)/(1-cambodia!I38*INDEX($E$6:$G$11,N38,2))</f>
        <v>4.0953098588858054E-6</v>
      </c>
      <c r="K38" s="9">
        <f t="shared" si="9"/>
        <v>0.90163049652210647</v>
      </c>
      <c r="L38" s="9">
        <f t="shared" si="2"/>
        <v>0.90163459183196537</v>
      </c>
      <c r="M38" s="9">
        <f>(J38*Table468[[#This Row],[qx (tau)]])/L38</f>
        <v>1.3474665132126661E-7</v>
      </c>
      <c r="N38" s="6">
        <f t="shared" si="3"/>
        <v>4</v>
      </c>
      <c r="P38" s="6"/>
      <c r="Q38" s="6"/>
      <c r="R38" s="6"/>
      <c r="S38" s="15">
        <v>31</v>
      </c>
      <c r="T38" s="9">
        <v>0.45714285714285724</v>
      </c>
      <c r="U38" s="9">
        <v>7.4421665366648942E-5</v>
      </c>
      <c r="V38" s="9">
        <v>0.90156017016659873</v>
      </c>
      <c r="W38" s="9">
        <v>0.90163459183196537</v>
      </c>
      <c r="X38" s="9">
        <v>2.4486719050450863E-6</v>
      </c>
      <c r="Y38" s="6">
        <v>4</v>
      </c>
      <c r="Z38" s="6"/>
      <c r="AA38" s="6"/>
      <c r="AB38" s="6"/>
      <c r="AC38" s="15">
        <v>31</v>
      </c>
      <c r="AD38" s="9">
        <v>0.45714285714285724</v>
      </c>
      <c r="AE38" s="9">
        <v>5.9170166581832852E-5</v>
      </c>
      <c r="AF38" s="9">
        <v>0.90157542166538351</v>
      </c>
      <c r="AG38" s="9">
        <v>0.90163459183196537</v>
      </c>
      <c r="AH38" s="9">
        <v>1.9468567897796801E-6</v>
      </c>
      <c r="AI38" s="6">
        <v>4</v>
      </c>
      <c r="AJ38" s="6"/>
      <c r="AK38" s="6"/>
      <c r="AL38" s="6"/>
      <c r="AM38" s="15">
        <v>31</v>
      </c>
      <c r="AN38" s="9">
        <v>0.45714285714285724</v>
      </c>
      <c r="AO38" s="9">
        <v>5.2815375421492804E-5</v>
      </c>
      <c r="AP38" s="9">
        <v>0.90158177645654403</v>
      </c>
      <c r="AQ38" s="9">
        <v>0.90163459183196548</v>
      </c>
      <c r="AR38" s="9">
        <v>1.7377671584190935E-6</v>
      </c>
      <c r="AS38" s="6">
        <v>4</v>
      </c>
      <c r="AT38" s="6"/>
      <c r="AU38" s="6"/>
      <c r="AV38" s="6"/>
      <c r="AW38" s="15">
        <v>31</v>
      </c>
      <c r="AX38" s="9">
        <v>0.45714285714285724</v>
      </c>
      <c r="AY38" s="9">
        <v>6.0017472069878195E-5</v>
      </c>
      <c r="AZ38" s="9">
        <v>0.90157457435989563</v>
      </c>
      <c r="BA38" s="9">
        <v>0.90163459183196548</v>
      </c>
      <c r="BB38" s="9">
        <v>1.9747354072944246E-6</v>
      </c>
      <c r="BC38" s="6">
        <v>4</v>
      </c>
      <c r="BD38" s="6"/>
      <c r="BE38" s="6"/>
      <c r="BF38" s="6"/>
      <c r="BG38" s="15">
        <v>31</v>
      </c>
      <c r="BH38" s="9">
        <v>0.45714285714285724</v>
      </c>
      <c r="BI38" s="9">
        <v>5.2815375421492804E-5</v>
      </c>
      <c r="BJ38" s="9">
        <v>0.90158177645654403</v>
      </c>
      <c r="BK38" s="9">
        <v>0.90163459183196548</v>
      </c>
      <c r="BL38" s="9">
        <v>1.7377671584190935E-6</v>
      </c>
      <c r="BM38" s="6">
        <v>4</v>
      </c>
      <c r="BN38" s="6"/>
      <c r="BO38" s="6"/>
      <c r="BP38" s="6"/>
      <c r="BQ38" s="15">
        <v>31</v>
      </c>
      <c r="BR38" s="9">
        <v>0.45714285714285724</v>
      </c>
      <c r="BS38" s="9">
        <v>4.7166672167857211E-5</v>
      </c>
      <c r="BT38" s="9">
        <v>0.90158742515979762</v>
      </c>
      <c r="BU38" s="9">
        <v>0.90163459183196548</v>
      </c>
      <c r="BV38" s="9">
        <v>1.5519097083207949E-6</v>
      </c>
      <c r="BW38" s="6">
        <v>4</v>
      </c>
      <c r="BX38" s="6"/>
      <c r="BY38" s="6"/>
      <c r="BZ38" s="6"/>
      <c r="CA38" s="15">
        <v>31</v>
      </c>
      <c r="CB38" s="9">
        <v>0.45714285714285724</v>
      </c>
      <c r="CC38" s="9">
        <v>4.4907190866402973E-5</v>
      </c>
      <c r="CD38" s="9">
        <v>0.90158968464109901</v>
      </c>
      <c r="CE38" s="9">
        <v>0.90163459183196537</v>
      </c>
      <c r="CF38" s="9">
        <v>1.4775667282814755E-6</v>
      </c>
      <c r="CG38" s="6">
        <v>4</v>
      </c>
      <c r="CH38" s="6"/>
      <c r="CI38" s="6"/>
      <c r="CJ38" s="6"/>
      <c r="CK38" s="15">
        <v>31</v>
      </c>
      <c r="CL38" s="9">
        <v>0.45714285714285724</v>
      </c>
      <c r="CM38" s="9">
        <v>5.2109287514788357E-5</v>
      </c>
      <c r="CN38" s="9">
        <v>0.90158248254445061</v>
      </c>
      <c r="CO38" s="9">
        <v>0.90163459183196537</v>
      </c>
      <c r="CP38" s="9">
        <v>1.7145349771568063E-6</v>
      </c>
      <c r="CQ38" s="6">
        <v>4</v>
      </c>
      <c r="CR38" s="6"/>
      <c r="CS38" s="6"/>
      <c r="CT38" s="6"/>
      <c r="CU38" s="15">
        <v>31</v>
      </c>
      <c r="CV38" s="9">
        <v>0.45714285714285724</v>
      </c>
      <c r="CW38" s="9">
        <v>3.869361728740382E-5</v>
      </c>
      <c r="CX38" s="9">
        <v>0.901595898214678</v>
      </c>
      <c r="CY38" s="9">
        <v>0.90163459183196537</v>
      </c>
      <c r="CZ38" s="9">
        <v>1.2731235331733468E-6</v>
      </c>
      <c r="DA38" s="6">
        <v>4</v>
      </c>
      <c r="DB38" s="6"/>
      <c r="DC38" s="6"/>
      <c r="DD38" s="6"/>
      <c r="DE38" s="15">
        <v>31</v>
      </c>
      <c r="DF38" s="9">
        <v>0.45714285714285724</v>
      </c>
      <c r="DG38" s="9">
        <v>3.9117270031426491E-5</v>
      </c>
      <c r="DH38" s="9">
        <v>0.90159547456193412</v>
      </c>
      <c r="DI38" s="9">
        <v>0.90163459183196559</v>
      </c>
      <c r="DJ38" s="9">
        <v>1.2870628419307189E-6</v>
      </c>
      <c r="DK38" s="6">
        <v>4</v>
      </c>
      <c r="DL38" s="6"/>
      <c r="DM38" s="6"/>
      <c r="DN38" s="6"/>
      <c r="DO38" s="15">
        <v>31</v>
      </c>
      <c r="DP38" s="9">
        <v>0.45714285714285724</v>
      </c>
      <c r="DQ38" s="9">
        <v>8.9249511407442394E-5</v>
      </c>
      <c r="DR38" s="9">
        <v>0.90154534232055794</v>
      </c>
      <c r="DS38" s="9">
        <v>0.90163459183196537</v>
      </c>
      <c r="DT38" s="9">
        <v>2.9365477115531211E-6</v>
      </c>
      <c r="DU38" s="6">
        <v>4</v>
      </c>
      <c r="DV38" s="6"/>
      <c r="DW38" s="6"/>
      <c r="DX38" s="6"/>
      <c r="DY38" s="15">
        <v>31</v>
      </c>
      <c r="DZ38" s="9">
        <v>0.45714285714285724</v>
      </c>
      <c r="EA38" s="9">
        <v>5.4368768816242594E-5</v>
      </c>
      <c r="EB38" s="9">
        <v>0.90158022306314911</v>
      </c>
      <c r="EC38" s="9">
        <v>0.90163459183196537</v>
      </c>
      <c r="ED38" s="9">
        <v>1.7888779571961257E-6</v>
      </c>
      <c r="EE38" s="6">
        <v>4</v>
      </c>
      <c r="EF38" s="6"/>
      <c r="EG38" s="6"/>
      <c r="EH38" s="6"/>
      <c r="EI38" s="15">
        <v>31</v>
      </c>
      <c r="EJ38" s="9">
        <v>0.45714285714285724</v>
      </c>
      <c r="EK38" s="9">
        <v>5.493363914160616E-5</v>
      </c>
      <c r="EL38" s="9">
        <v>0.90157965819282393</v>
      </c>
      <c r="EM38" s="9">
        <v>0.90163459183196548</v>
      </c>
      <c r="EN38" s="9">
        <v>1.8074637022059557E-6</v>
      </c>
      <c r="EO38" s="6">
        <v>4</v>
      </c>
      <c r="EP38" s="6"/>
      <c r="EQ38" s="6"/>
      <c r="ER38" s="6"/>
      <c r="ES38" s="15">
        <v>31</v>
      </c>
      <c r="ET38" s="9">
        <v>0.45714285714285724</v>
      </c>
      <c r="EU38" s="9">
        <v>7.7528452156148535E-5</v>
      </c>
      <c r="EV38" s="9">
        <v>0.90155706337980934</v>
      </c>
      <c r="EW38" s="9">
        <v>0.90163459183196548</v>
      </c>
      <c r="EX38" s="9">
        <v>2.5508935025991508E-6</v>
      </c>
      <c r="EY38" s="6">
        <v>4</v>
      </c>
      <c r="EZ38" s="6"/>
      <c r="FA38" s="6"/>
      <c r="FB38" s="6"/>
      <c r="FC38" s="15">
        <v>31</v>
      </c>
      <c r="FD38" s="9">
        <v>0.45714285714285724</v>
      </c>
      <c r="FE38" s="9">
        <v>6.2559388534014202E-5</v>
      </c>
      <c r="FF38" s="9">
        <v>0.90157203244343143</v>
      </c>
      <c r="FG38" s="9">
        <v>0.90163459183196548</v>
      </c>
      <c r="FH38" s="9">
        <v>2.0583712598386589E-6</v>
      </c>
      <c r="FI38" s="6">
        <v>4</v>
      </c>
      <c r="FJ38" s="6"/>
      <c r="FK38" s="6"/>
      <c r="FL38" s="6"/>
      <c r="FM38" s="15">
        <v>31</v>
      </c>
      <c r="FN38" s="9">
        <v>0.45714285714285724</v>
      </c>
      <c r="FO38" s="9">
        <v>4.0670663426176275E-5</v>
      </c>
      <c r="FP38" s="9">
        <v>0.9015939211685392</v>
      </c>
      <c r="FQ38" s="9">
        <v>0.90163459183196537</v>
      </c>
      <c r="FR38" s="9">
        <v>1.3381736407077511E-6</v>
      </c>
      <c r="FS38" s="6">
        <v>4</v>
      </c>
      <c r="FT38" s="6"/>
      <c r="FU38" s="6"/>
      <c r="FV38" s="6"/>
      <c r="FW38" s="15">
        <v>31</v>
      </c>
      <c r="FX38" s="9">
        <v>0.45714285714285724</v>
      </c>
      <c r="FY38" s="9">
        <v>6.9337832438376914E-5</v>
      </c>
      <c r="FZ38" s="9">
        <v>0.90156525399952703</v>
      </c>
      <c r="GA38" s="9">
        <v>0.90163459183196537</v>
      </c>
      <c r="GB38" s="9">
        <v>2.2814001999566177E-6</v>
      </c>
      <c r="GC38" s="6">
        <v>4</v>
      </c>
      <c r="GD38" s="6"/>
      <c r="GE38" s="6"/>
      <c r="GF38" s="6"/>
      <c r="GG38" s="15">
        <v>31</v>
      </c>
      <c r="GH38" s="9">
        <v>0.45714285714285724</v>
      </c>
      <c r="GI38" s="9">
        <v>3.6999006311313142E-5</v>
      </c>
      <c r="GJ38" s="9">
        <v>0.90159759282565421</v>
      </c>
      <c r="GK38" s="9">
        <v>0.90163459183196548</v>
      </c>
      <c r="GL38" s="9">
        <v>1.217366298143857E-6</v>
      </c>
      <c r="GM38" s="6">
        <v>4</v>
      </c>
      <c r="GN38" s="6"/>
      <c r="GO38" s="6"/>
      <c r="GP38" s="6"/>
      <c r="GQ38" s="15">
        <v>31</v>
      </c>
      <c r="GR38" s="9">
        <v>0.45714285714285724</v>
      </c>
      <c r="GS38" s="9">
        <v>4.0953098588858058E-5</v>
      </c>
      <c r="GT38" s="9">
        <v>0.90159363873337661</v>
      </c>
      <c r="GU38" s="9">
        <v>0.90163459183196548</v>
      </c>
      <c r="GV38" s="9">
        <v>1.347466513212666E-6</v>
      </c>
      <c r="GW38" s="6">
        <v>4</v>
      </c>
      <c r="GX38" s="6"/>
      <c r="GY38" s="6"/>
      <c r="GZ38" s="6"/>
      <c r="HA38" s="15">
        <v>31</v>
      </c>
      <c r="HB38" s="9">
        <v>0.45714285714285724</v>
      </c>
      <c r="HC38" s="9">
        <v>5.0273458957356784E-5</v>
      </c>
      <c r="HD38" s="9">
        <v>0.90158431837300801</v>
      </c>
      <c r="HE38" s="9">
        <v>0.90163459183196537</v>
      </c>
      <c r="HF38" s="9">
        <v>1.654131305874859E-6</v>
      </c>
      <c r="HG38" s="6">
        <v>4</v>
      </c>
      <c r="HH38" s="6"/>
      <c r="HI38" s="6"/>
      <c r="HJ38" s="6"/>
      <c r="HK38" s="15">
        <v>31</v>
      </c>
      <c r="HL38" s="9">
        <v>0.45714285714285724</v>
      </c>
      <c r="HM38" s="9">
        <v>2.7819863524155304E-5</v>
      </c>
      <c r="HN38" s="9">
        <v>0.9016067719684413</v>
      </c>
      <c r="HO38" s="9">
        <v>0.90163459183196548</v>
      </c>
      <c r="HP38" s="9">
        <v>9.1534794173412144E-7</v>
      </c>
      <c r="HQ38" s="6">
        <v>4</v>
      </c>
      <c r="HR38" s="6"/>
      <c r="HS38" s="6"/>
      <c r="HT38" s="6"/>
      <c r="HU38" s="15">
        <v>31</v>
      </c>
      <c r="HV38" s="9">
        <v>0.45714285714285724</v>
      </c>
      <c r="HW38" s="9">
        <v>2.6690122873428182E-5</v>
      </c>
      <c r="HX38" s="9">
        <v>0.901607901709092</v>
      </c>
      <c r="HY38" s="9">
        <v>0.90163459183196537</v>
      </c>
      <c r="HZ38" s="9">
        <v>8.7817645171446174E-7</v>
      </c>
      <c r="IA38" s="6">
        <v>4</v>
      </c>
      <c r="IB38" s="6"/>
      <c r="IC38" s="6"/>
      <c r="ID38" s="6"/>
      <c r="IE38" s="15">
        <v>31</v>
      </c>
      <c r="IF38" s="9">
        <v>0.45714285714285724</v>
      </c>
      <c r="IG38" s="9">
        <v>1.2144711995316528E-5</v>
      </c>
      <c r="IH38" s="9">
        <v>0.90162244711997008</v>
      </c>
      <c r="II38" s="9">
        <v>0.90163459183196537</v>
      </c>
      <c r="IJ38" s="9">
        <v>3.9959351771134239E-7</v>
      </c>
      <c r="IK38" s="6">
        <v>4</v>
      </c>
      <c r="IL38" s="6"/>
      <c r="IM38" s="6"/>
      <c r="IN38" s="6"/>
      <c r="IO38" s="15">
        <v>31</v>
      </c>
      <c r="IP38" s="9">
        <v>0.45714285714285724</v>
      </c>
      <c r="IQ38" s="9">
        <v>6.9196614857036023E-6</v>
      </c>
      <c r="IR38" s="9">
        <v>0.90162767217047979</v>
      </c>
      <c r="IS38" s="9">
        <v>0.90163459183196548</v>
      </c>
      <c r="IT38" s="9">
        <v>2.2767537637041597E-7</v>
      </c>
      <c r="IU38" s="6">
        <v>4</v>
      </c>
      <c r="IV38" s="6"/>
      <c r="IW38" s="6"/>
      <c r="IX38" s="6"/>
      <c r="IY38" s="15">
        <v>31</v>
      </c>
      <c r="IZ38" s="9">
        <v>0.45714285714285724</v>
      </c>
      <c r="JA38" s="9">
        <v>9.3203603684987313E-6</v>
      </c>
      <c r="JB38" s="9">
        <v>0.90162527147159699</v>
      </c>
      <c r="JC38" s="9">
        <v>0.90163459183196548</v>
      </c>
      <c r="JD38" s="9">
        <v>3.0666479266219298E-7</v>
      </c>
      <c r="JE38" s="6">
        <v>4</v>
      </c>
      <c r="JF38" s="6"/>
      <c r="JG38" s="6"/>
      <c r="JH38" s="6"/>
      <c r="JI38" s="15">
        <v>31</v>
      </c>
      <c r="JJ38" s="9">
        <v>0.45714285714285724</v>
      </c>
      <c r="JK38" s="9">
        <v>1.087375376324852E-5</v>
      </c>
      <c r="JL38" s="9">
        <v>0.90162371807820207</v>
      </c>
      <c r="JM38" s="9">
        <v>0.90163459183196537</v>
      </c>
      <c r="JN38" s="9">
        <v>3.5777559143922519E-7</v>
      </c>
      <c r="JO38" s="6">
        <v>4</v>
      </c>
      <c r="JP38" s="6"/>
      <c r="JQ38" s="6"/>
      <c r="JR38" s="6"/>
      <c r="JS38" s="15">
        <v>31</v>
      </c>
      <c r="JT38" s="9">
        <v>0.45714285714285724</v>
      </c>
      <c r="JU38" s="9">
        <v>7.060879067044493E-6</v>
      </c>
      <c r="JV38" s="9">
        <v>0.90162753095289838</v>
      </c>
      <c r="JW38" s="9">
        <v>0.90163459183196537</v>
      </c>
      <c r="JX38" s="9">
        <v>2.3232181262287347E-7</v>
      </c>
      <c r="JY38" s="6">
        <v>4</v>
      </c>
      <c r="JZ38" s="6"/>
      <c r="KA38" s="6"/>
      <c r="KB38" s="6"/>
      <c r="KC38" s="15">
        <v>31</v>
      </c>
      <c r="KD38" s="9">
        <v>0.45714285714285724</v>
      </c>
      <c r="KE38" s="9">
        <v>1.1297406507271187E-5</v>
      </c>
      <c r="KF38" s="9">
        <v>0.90162329442545819</v>
      </c>
      <c r="KG38" s="9">
        <v>0.90163459183196548</v>
      </c>
      <c r="KH38" s="9">
        <v>3.7171490019659748E-7</v>
      </c>
      <c r="KI38" s="6">
        <v>4</v>
      </c>
      <c r="KJ38" s="6"/>
      <c r="KK38" s="6"/>
      <c r="KL38" s="6"/>
      <c r="KM38" s="15">
        <v>31</v>
      </c>
      <c r="KN38" s="9">
        <v>0.45714285714285724</v>
      </c>
      <c r="KO38" s="9">
        <v>4.8013977655902555E-6</v>
      </c>
      <c r="KP38" s="9">
        <v>0.90162979043419988</v>
      </c>
      <c r="KQ38" s="9">
        <v>0.90163459183196548</v>
      </c>
      <c r="KR38" s="9">
        <v>1.5797883258355394E-7</v>
      </c>
      <c r="KS38" s="6">
        <v>4</v>
      </c>
      <c r="KT38" s="6"/>
      <c r="KU38" s="6"/>
      <c r="KV38" s="6"/>
      <c r="KW38" s="15">
        <v>31</v>
      </c>
      <c r="KX38" s="9">
        <v>0.45714285714285724</v>
      </c>
      <c r="KY38" s="9">
        <v>4.0953098588858054E-6</v>
      </c>
      <c r="KZ38" s="9">
        <v>0.90163049652210647</v>
      </c>
      <c r="LA38" s="9">
        <v>0.90163459183196537</v>
      </c>
      <c r="LB38" s="9">
        <v>1.3474665132126661E-7</v>
      </c>
      <c r="LC38" s="6">
        <v>4</v>
      </c>
    </row>
    <row r="39" spans="1:315">
      <c r="A39" s="6">
        <v>32</v>
      </c>
      <c r="B39">
        <v>3.0183253891073229E-2</v>
      </c>
      <c r="C39">
        <f>1-Table468[[#This Row],[qx (tau)]]</f>
        <v>0.96981674610892676</v>
      </c>
      <c r="D39" s="6"/>
      <c r="E39" s="6"/>
      <c r="F39" s="6"/>
      <c r="G39" s="6"/>
      <c r="H39" s="15">
        <f t="shared" si="4"/>
        <v>32</v>
      </c>
      <c r="I39" s="9">
        <f t="shared" si="10"/>
        <v>0.48571428571428582</v>
      </c>
      <c r="J39" s="9" cm="1">
        <f t="array" ref="J39">VLOOKUP($G$13,'qx Malaria'!$B$32:$I$61,(N39),FALSE)/(1-cambodia!I39*INDEX($E$6:$G$11,N39,2))</f>
        <v>4.2035987163967704E-6</v>
      </c>
      <c r="K39" s="9">
        <f t="shared" si="9"/>
        <v>0.92547155854909235</v>
      </c>
      <c r="L39" s="9">
        <f t="shared" si="2"/>
        <v>0.9254757621478088</v>
      </c>
      <c r="M39" s="9">
        <f>(J39*Table468[[#This Row],[qx (tau)]])/L39</f>
        <v>1.3709520281626714E-7</v>
      </c>
      <c r="N39" s="6">
        <f t="shared" si="3"/>
        <v>4</v>
      </c>
      <c r="P39" s="6"/>
      <c r="Q39" s="6"/>
      <c r="R39" s="6"/>
      <c r="S39" s="15">
        <v>32</v>
      </c>
      <c r="T39" s="9">
        <v>0.48571428571428582</v>
      </c>
      <c r="U39" s="9">
        <v>7.6389535294520627E-5</v>
      </c>
      <c r="V39" s="9">
        <v>0.92539937261251426</v>
      </c>
      <c r="W39" s="9">
        <v>0.9254757621478088</v>
      </c>
      <c r="X39" s="9">
        <v>2.491350754626648E-6</v>
      </c>
      <c r="Y39" s="6">
        <v>4</v>
      </c>
      <c r="Z39" s="6"/>
      <c r="AA39" s="6"/>
      <c r="AB39" s="6"/>
      <c r="AC39" s="15">
        <v>32</v>
      </c>
      <c r="AD39" s="9">
        <v>0.48571428571428582</v>
      </c>
      <c r="AE39" s="9">
        <v>6.0734753867939555E-5</v>
      </c>
      <c r="AF39" s="9">
        <v>0.92541502739394088</v>
      </c>
      <c r="AG39" s="9">
        <v>0.9254757621478088</v>
      </c>
      <c r="AH39" s="9">
        <v>1.9807893096557219E-6</v>
      </c>
      <c r="AI39" s="6">
        <v>4</v>
      </c>
      <c r="AJ39" s="6"/>
      <c r="AK39" s="6"/>
      <c r="AL39" s="6"/>
      <c r="AM39" s="15">
        <v>32</v>
      </c>
      <c r="AN39" s="9">
        <v>0.48571428571428582</v>
      </c>
      <c r="AO39" s="9">
        <v>5.4211928273530776E-5</v>
      </c>
      <c r="AP39" s="9">
        <v>0.92542155021953532</v>
      </c>
      <c r="AQ39" s="9">
        <v>0.9254757621478088</v>
      </c>
      <c r="AR39" s="9">
        <v>1.7680553742511698E-6</v>
      </c>
      <c r="AS39" s="6">
        <v>4</v>
      </c>
      <c r="AT39" s="6"/>
      <c r="AU39" s="6"/>
      <c r="AV39" s="6"/>
      <c r="AW39" s="15">
        <v>32</v>
      </c>
      <c r="AX39" s="9">
        <v>0.48571428571428582</v>
      </c>
      <c r="AY39" s="9">
        <v>6.160446394719406E-5</v>
      </c>
      <c r="AZ39" s="9">
        <v>0.9254141576838617</v>
      </c>
      <c r="BA39" s="9">
        <v>0.92547576214780891</v>
      </c>
      <c r="BB39" s="9">
        <v>2.0091538343763289E-6</v>
      </c>
      <c r="BC39" s="6">
        <v>4</v>
      </c>
      <c r="BD39" s="6"/>
      <c r="BE39" s="6"/>
      <c r="BF39" s="6"/>
      <c r="BG39" s="15">
        <v>32</v>
      </c>
      <c r="BH39" s="9">
        <v>0.48571428571428582</v>
      </c>
      <c r="BI39" s="9">
        <v>5.4211928273530776E-5</v>
      </c>
      <c r="BJ39" s="9">
        <v>0.92542155021953532</v>
      </c>
      <c r="BK39" s="9">
        <v>0.9254757621478088</v>
      </c>
      <c r="BL39" s="9">
        <v>1.7680553742511698E-6</v>
      </c>
      <c r="BM39" s="6">
        <v>4</v>
      </c>
      <c r="BN39" s="6"/>
      <c r="BO39" s="6"/>
      <c r="BP39" s="6"/>
      <c r="BQ39" s="15">
        <v>32</v>
      </c>
      <c r="BR39" s="9">
        <v>0.48571428571428582</v>
      </c>
      <c r="BS39" s="9">
        <v>4.8413861078500744E-5</v>
      </c>
      <c r="BT39" s="9">
        <v>0.92542734828673034</v>
      </c>
      <c r="BU39" s="9">
        <v>0.9254757621478088</v>
      </c>
      <c r="BV39" s="9">
        <v>1.5789585427804564E-6</v>
      </c>
      <c r="BW39" s="6">
        <v>4</v>
      </c>
      <c r="BX39" s="6"/>
      <c r="BY39" s="6"/>
      <c r="BZ39" s="6"/>
      <c r="CA39" s="15">
        <v>32</v>
      </c>
      <c r="CB39" s="9">
        <v>0.48571428571428582</v>
      </c>
      <c r="CC39" s="9">
        <v>4.6094634200488732E-5</v>
      </c>
      <c r="CD39" s="9">
        <v>0.92542966751360833</v>
      </c>
      <c r="CE39" s="9">
        <v>0.9254757621478088</v>
      </c>
      <c r="CF39" s="9">
        <v>1.5033198101921707E-6</v>
      </c>
      <c r="CG39" s="6">
        <v>4</v>
      </c>
      <c r="CH39" s="6"/>
      <c r="CI39" s="6"/>
      <c r="CJ39" s="6"/>
      <c r="CK39" s="15">
        <v>32</v>
      </c>
      <c r="CL39" s="9">
        <v>0.48571428571428582</v>
      </c>
      <c r="CM39" s="9">
        <v>5.3487169874152022E-5</v>
      </c>
      <c r="CN39" s="9">
        <v>0.92542227497793472</v>
      </c>
      <c r="CO39" s="9">
        <v>0.92547576214780891</v>
      </c>
      <c r="CP39" s="9">
        <v>1.7444182703173303E-6</v>
      </c>
      <c r="CQ39" s="6">
        <v>4</v>
      </c>
      <c r="CR39" s="6"/>
      <c r="CS39" s="6"/>
      <c r="CT39" s="6"/>
      <c r="CU39" s="15">
        <v>32</v>
      </c>
      <c r="CV39" s="9">
        <v>0.48571428571428582</v>
      </c>
      <c r="CW39" s="9">
        <v>3.9716760285955703E-5</v>
      </c>
      <c r="CX39" s="9">
        <v>0.92543604538752289</v>
      </c>
      <c r="CY39" s="9">
        <v>0.9254757621478088</v>
      </c>
      <c r="CZ39" s="9">
        <v>1.2953132955743866E-6</v>
      </c>
      <c r="DA39" s="6">
        <v>4</v>
      </c>
      <c r="DB39" s="6"/>
      <c r="DC39" s="6"/>
      <c r="DD39" s="6"/>
      <c r="DE39" s="15">
        <v>32</v>
      </c>
      <c r="DF39" s="9">
        <v>0.48571428571428582</v>
      </c>
      <c r="DG39" s="9">
        <v>4.0151615325582949E-5</v>
      </c>
      <c r="DH39" s="9">
        <v>0.92543561053248335</v>
      </c>
      <c r="DI39" s="9">
        <v>0.92547576214780891</v>
      </c>
      <c r="DJ39" s="9">
        <v>1.3094955579346896E-6</v>
      </c>
      <c r="DK39" s="6">
        <v>4</v>
      </c>
      <c r="DL39" s="6"/>
      <c r="DM39" s="6"/>
      <c r="DN39" s="6"/>
      <c r="DO39" s="15">
        <v>32</v>
      </c>
      <c r="DP39" s="9">
        <v>0.48571428571428582</v>
      </c>
      <c r="DQ39" s="9">
        <v>9.1609461681474474E-5</v>
      </c>
      <c r="DR39" s="9">
        <v>0.92538415268612728</v>
      </c>
      <c r="DS39" s="9">
        <v>0.9254757621478088</v>
      </c>
      <c r="DT39" s="9">
        <v>2.9877299372372707E-6</v>
      </c>
      <c r="DU39" s="6">
        <v>4</v>
      </c>
      <c r="DV39" s="6"/>
      <c r="DW39" s="6"/>
      <c r="DX39" s="6"/>
      <c r="DY39" s="15">
        <v>32</v>
      </c>
      <c r="DZ39" s="9">
        <v>0.48571428571428582</v>
      </c>
      <c r="EA39" s="9">
        <v>5.5806396752164028E-5</v>
      </c>
      <c r="EB39" s="9">
        <v>0.92541995575105662</v>
      </c>
      <c r="EC39" s="9">
        <v>0.9254757621478088</v>
      </c>
      <c r="ED39" s="9">
        <v>1.8200570029056157E-6</v>
      </c>
      <c r="EE39" s="6">
        <v>4</v>
      </c>
      <c r="EF39" s="6"/>
      <c r="EG39" s="6"/>
      <c r="EH39" s="6"/>
      <c r="EI39" s="15">
        <v>32</v>
      </c>
      <c r="EJ39" s="9">
        <v>0.48571428571428582</v>
      </c>
      <c r="EK39" s="9">
        <v>5.6386203471667038E-5</v>
      </c>
      <c r="EL39" s="9">
        <v>0.92541937594433721</v>
      </c>
      <c r="EM39" s="9">
        <v>0.92547576214780891</v>
      </c>
      <c r="EN39" s="9">
        <v>1.8389666860526869E-6</v>
      </c>
      <c r="EO39" s="6">
        <v>4</v>
      </c>
      <c r="EP39" s="6"/>
      <c r="EQ39" s="6"/>
      <c r="ER39" s="6"/>
      <c r="ES39" s="15">
        <v>32</v>
      </c>
      <c r="ET39" s="9">
        <v>0.48571428571428582</v>
      </c>
      <c r="EU39" s="9">
        <v>7.9578472251787144E-5</v>
      </c>
      <c r="EV39" s="9">
        <v>0.92539618367555709</v>
      </c>
      <c r="EW39" s="9">
        <v>0.92547576214780891</v>
      </c>
      <c r="EX39" s="9">
        <v>2.5953540119355402E-6</v>
      </c>
      <c r="EY39" s="6">
        <v>4</v>
      </c>
      <c r="EZ39" s="6"/>
      <c r="FA39" s="6"/>
      <c r="FB39" s="6"/>
      <c r="FC39" s="15">
        <v>32</v>
      </c>
      <c r="FD39" s="9">
        <v>0.48571428571428582</v>
      </c>
      <c r="FE39" s="9">
        <v>6.4213594184957574E-5</v>
      </c>
      <c r="FF39" s="9">
        <v>0.92541154855362384</v>
      </c>
      <c r="FG39" s="9">
        <v>0.9254757621478088</v>
      </c>
      <c r="FH39" s="9">
        <v>2.0942474085381499E-6</v>
      </c>
      <c r="FI39" s="6">
        <v>4</v>
      </c>
      <c r="FJ39" s="6"/>
      <c r="FK39" s="6"/>
      <c r="FL39" s="6"/>
      <c r="FM39" s="15">
        <v>32</v>
      </c>
      <c r="FN39" s="9">
        <v>0.48571428571428582</v>
      </c>
      <c r="FO39" s="9">
        <v>4.1746083804216208E-5</v>
      </c>
      <c r="FP39" s="9">
        <v>0.92543401606400455</v>
      </c>
      <c r="FQ39" s="9">
        <v>0.9254757621478088</v>
      </c>
      <c r="FR39" s="9">
        <v>1.3614971865891357E-6</v>
      </c>
      <c r="FS39" s="6">
        <v>4</v>
      </c>
      <c r="FT39" s="6"/>
      <c r="FU39" s="6"/>
      <c r="FV39" s="6"/>
      <c r="FW39" s="15">
        <v>32</v>
      </c>
      <c r="FX39" s="9">
        <v>0.48571428571428582</v>
      </c>
      <c r="FY39" s="9">
        <v>7.1171274818993612E-5</v>
      </c>
      <c r="FZ39" s="9">
        <v>0.92540459087298976</v>
      </c>
      <c r="GA39" s="9">
        <v>0.9254757621478088</v>
      </c>
      <c r="GB39" s="9">
        <v>2.3211636063030064E-6</v>
      </c>
      <c r="GC39" s="6">
        <v>4</v>
      </c>
      <c r="GD39" s="6"/>
      <c r="GE39" s="6"/>
      <c r="GF39" s="6"/>
      <c r="GG39" s="15">
        <v>32</v>
      </c>
      <c r="GH39" s="9">
        <v>0.48571428571428582</v>
      </c>
      <c r="GI39" s="9">
        <v>3.7977340127446687E-5</v>
      </c>
      <c r="GJ39" s="9">
        <v>0.92543778480768146</v>
      </c>
      <c r="GK39" s="9">
        <v>0.92547576214780891</v>
      </c>
      <c r="GL39" s="9">
        <v>1.2385842461331719E-6</v>
      </c>
      <c r="GM39" s="6">
        <v>4</v>
      </c>
      <c r="GN39" s="6"/>
      <c r="GO39" s="6"/>
      <c r="GP39" s="6"/>
      <c r="GQ39" s="15">
        <v>32</v>
      </c>
      <c r="GR39" s="9">
        <v>0.48571428571428582</v>
      </c>
      <c r="GS39" s="9">
        <v>4.2035987163967709E-5</v>
      </c>
      <c r="GT39" s="9">
        <v>0.9254337261606449</v>
      </c>
      <c r="GU39" s="9">
        <v>0.92547576214780891</v>
      </c>
      <c r="GV39" s="9">
        <v>1.3709520281626713E-6</v>
      </c>
      <c r="GW39" s="6">
        <v>4</v>
      </c>
      <c r="GX39" s="6"/>
      <c r="GY39" s="6"/>
      <c r="GZ39" s="6"/>
      <c r="HA39" s="15">
        <v>32</v>
      </c>
      <c r="HB39" s="9">
        <v>0.48571428571428582</v>
      </c>
      <c r="HC39" s="9">
        <v>5.1602798035767255E-5</v>
      </c>
      <c r="HD39" s="9">
        <v>0.92542415934977307</v>
      </c>
      <c r="HE39" s="9">
        <v>0.9254757621478088</v>
      </c>
      <c r="HF39" s="9">
        <v>1.6829618000893484E-6</v>
      </c>
      <c r="HG39" s="6">
        <v>4</v>
      </c>
      <c r="HH39" s="6"/>
      <c r="HI39" s="6"/>
      <c r="HJ39" s="6"/>
      <c r="HK39" s="15">
        <v>32</v>
      </c>
      <c r="HL39" s="9">
        <v>0.48571428571428582</v>
      </c>
      <c r="HM39" s="9">
        <v>2.8555480935522896E-5</v>
      </c>
      <c r="HN39" s="9">
        <v>0.92544720666687341</v>
      </c>
      <c r="HO39" s="9">
        <v>0.92547576214780891</v>
      </c>
      <c r="HP39" s="9">
        <v>9.313018949932631E-7</v>
      </c>
      <c r="HQ39" s="6">
        <v>4</v>
      </c>
      <c r="HR39" s="6"/>
      <c r="HS39" s="6"/>
      <c r="HT39" s="6"/>
      <c r="HU39" s="15">
        <v>32</v>
      </c>
      <c r="HV39" s="9">
        <v>0.48571428571428582</v>
      </c>
      <c r="HW39" s="9">
        <v>2.7395867496516886E-5</v>
      </c>
      <c r="HX39" s="9">
        <v>0.92544836628031224</v>
      </c>
      <c r="HY39" s="9">
        <v>0.9254757621478088</v>
      </c>
      <c r="HZ39" s="9">
        <v>8.934825286991205E-7</v>
      </c>
      <c r="IA39" s="6">
        <v>4</v>
      </c>
      <c r="IB39" s="6"/>
      <c r="IC39" s="6"/>
      <c r="ID39" s="6"/>
      <c r="IE39" s="15">
        <v>32</v>
      </c>
      <c r="IF39" s="9">
        <v>0.48571428571428582</v>
      </c>
      <c r="IG39" s="9">
        <v>1.2465844469314563E-5</v>
      </c>
      <c r="IH39" s="9">
        <v>0.92546329630333946</v>
      </c>
      <c r="II39" s="9">
        <v>0.9254757621478088</v>
      </c>
      <c r="IJ39" s="9">
        <v>4.065581876620337E-7</v>
      </c>
      <c r="IK39" s="6">
        <v>4</v>
      </c>
      <c r="IL39" s="6"/>
      <c r="IM39" s="6"/>
      <c r="IN39" s="6"/>
      <c r="IO39" s="15">
        <v>32</v>
      </c>
      <c r="IP39" s="9">
        <v>0.48571428571428582</v>
      </c>
      <c r="IQ39" s="9">
        <v>7.1026323139117854E-6</v>
      </c>
      <c r="IR39" s="9">
        <v>0.92546865951549495</v>
      </c>
      <c r="IS39" s="9">
        <v>0.92547576214780891</v>
      </c>
      <c r="IT39" s="9">
        <v>2.3164361855162377E-7</v>
      </c>
      <c r="IU39" s="6">
        <v>4</v>
      </c>
      <c r="IV39" s="6"/>
      <c r="IW39" s="6"/>
      <c r="IX39" s="6"/>
      <c r="IY39" s="15">
        <v>32</v>
      </c>
      <c r="IZ39" s="9">
        <v>0.48571428571428582</v>
      </c>
      <c r="JA39" s="9">
        <v>9.5668108717995489E-6</v>
      </c>
      <c r="JB39" s="9">
        <v>0.92546619533693708</v>
      </c>
      <c r="JC39" s="9">
        <v>0.92547576214780891</v>
      </c>
      <c r="JD39" s="9">
        <v>3.1200977192667698E-7</v>
      </c>
      <c r="JE39" s="6">
        <v>4</v>
      </c>
      <c r="JF39" s="6"/>
      <c r="JG39" s="6"/>
      <c r="JH39" s="6"/>
      <c r="JI39" s="15">
        <v>32</v>
      </c>
      <c r="JJ39" s="9">
        <v>0.48571428571428582</v>
      </c>
      <c r="JK39" s="9">
        <v>1.1161279350432808E-5</v>
      </c>
      <c r="JL39" s="9">
        <v>0.92546460086845828</v>
      </c>
      <c r="JM39" s="9">
        <v>0.92547576214780869</v>
      </c>
      <c r="JN39" s="9">
        <v>3.6401140058112324E-7</v>
      </c>
      <c r="JO39" s="6">
        <v>4</v>
      </c>
      <c r="JP39" s="6"/>
      <c r="JQ39" s="6"/>
      <c r="JR39" s="6"/>
      <c r="JS39" s="15">
        <v>32</v>
      </c>
      <c r="JT39" s="9">
        <v>0.48571428571428582</v>
      </c>
      <c r="JU39" s="9">
        <v>7.2475839937875371E-6</v>
      </c>
      <c r="JV39" s="9">
        <v>0.92546851456381496</v>
      </c>
      <c r="JW39" s="9">
        <v>0.9254757621478088</v>
      </c>
      <c r="JX39" s="9">
        <v>2.3637103933839168E-7</v>
      </c>
      <c r="JY39" s="6">
        <v>4</v>
      </c>
      <c r="JZ39" s="6"/>
      <c r="KA39" s="6"/>
      <c r="KB39" s="6"/>
      <c r="KC39" s="15">
        <v>32</v>
      </c>
      <c r="KD39" s="9">
        <v>0.48571428571428582</v>
      </c>
      <c r="KE39" s="9">
        <v>1.1596134390060058E-5</v>
      </c>
      <c r="KF39" s="9">
        <v>0.92546416601341874</v>
      </c>
      <c r="KG39" s="9">
        <v>0.9254757621478088</v>
      </c>
      <c r="KH39" s="9">
        <v>3.7819366294142664E-7</v>
      </c>
      <c r="KI39" s="6">
        <v>4</v>
      </c>
      <c r="KJ39" s="6"/>
      <c r="KK39" s="6"/>
      <c r="KL39" s="6"/>
      <c r="KM39" s="15">
        <v>32</v>
      </c>
      <c r="KN39" s="9">
        <v>0.48571428571428582</v>
      </c>
      <c r="KO39" s="9">
        <v>4.9283571157755252E-6</v>
      </c>
      <c r="KP39" s="9">
        <v>0.92547083379069306</v>
      </c>
      <c r="KQ39" s="9">
        <v>0.9254757621478088</v>
      </c>
      <c r="KR39" s="9">
        <v>1.6073230675010634E-7</v>
      </c>
      <c r="KS39" s="6">
        <v>4</v>
      </c>
      <c r="KT39" s="6"/>
      <c r="KU39" s="6"/>
      <c r="KV39" s="6"/>
      <c r="KW39" s="15">
        <v>32</v>
      </c>
      <c r="KX39" s="9">
        <v>0.48571428571428582</v>
      </c>
      <c r="KY39" s="9">
        <v>4.2035987163967704E-6</v>
      </c>
      <c r="KZ39" s="9">
        <v>0.92547155854909235</v>
      </c>
      <c r="LA39" s="9">
        <v>0.9254757621478088</v>
      </c>
      <c r="LB39" s="9">
        <v>1.3709520281626714E-7</v>
      </c>
      <c r="LC39" s="6">
        <v>4</v>
      </c>
    </row>
    <row r="40" spans="1:315">
      <c r="A40" s="6">
        <v>33</v>
      </c>
      <c r="B40">
        <v>3.0500223944160049E-2</v>
      </c>
      <c r="C40">
        <f>1-Table468[[#This Row],[qx (tau)]]</f>
        <v>0.96949977605583992</v>
      </c>
      <c r="D40" s="6"/>
      <c r="E40" s="6"/>
      <c r="F40" s="6"/>
      <c r="G40" s="6"/>
      <c r="H40" s="15">
        <f t="shared" si="4"/>
        <v>33</v>
      </c>
      <c r="I40" s="9">
        <f t="shared" si="10"/>
        <v>0.51428571428571435</v>
      </c>
      <c r="J40" s="9" cm="1">
        <f t="array" ref="J40">VLOOKUP($G$13,'qx Malaria'!$B$32:$I$61,(N40),FALSE)/(1-cambodia!I40*INDEX($E$6:$G$11,N40,2))</f>
        <v>4.3177698989102803E-6</v>
      </c>
      <c r="K40" s="9">
        <f t="shared" si="9"/>
        <v>0.95060768341515522</v>
      </c>
      <c r="L40" s="9">
        <f t="shared" si="2"/>
        <v>0.95061200118505418</v>
      </c>
      <c r="M40" s="9">
        <f>(J40*Table468[[#This Row],[qx (tau)]])/L40</f>
        <v>1.3853491086999268E-7</v>
      </c>
      <c r="N40" s="6">
        <f t="shared" si="3"/>
        <v>4</v>
      </c>
      <c r="P40" s="6"/>
      <c r="Q40" s="6"/>
      <c r="R40" s="6"/>
      <c r="S40" s="15">
        <v>33</v>
      </c>
      <c r="T40" s="9">
        <v>0.51428571428571435</v>
      </c>
      <c r="U40" s="9">
        <v>7.8464301266404062E-5</v>
      </c>
      <c r="V40" s="9">
        <v>0.95053353688378783</v>
      </c>
      <c r="W40" s="9">
        <v>0.95061200118505429</v>
      </c>
      <c r="X40" s="9">
        <v>2.5175137251202115E-6</v>
      </c>
      <c r="Y40" s="6">
        <v>4</v>
      </c>
      <c r="Z40" s="6"/>
      <c r="AA40" s="6"/>
      <c r="AB40" s="6"/>
      <c r="AC40" s="15">
        <v>33</v>
      </c>
      <c r="AD40" s="9">
        <v>0.51428571428571435</v>
      </c>
      <c r="AE40" s="9">
        <v>6.2384330608393368E-5</v>
      </c>
      <c r="AF40" s="9">
        <v>0.95054961685444572</v>
      </c>
      <c r="AG40" s="9">
        <v>0.95061200118505407</v>
      </c>
      <c r="AH40" s="9">
        <v>2.0015906087767913E-6</v>
      </c>
      <c r="AI40" s="6">
        <v>4</v>
      </c>
      <c r="AJ40" s="6"/>
      <c r="AK40" s="6"/>
      <c r="AL40" s="6"/>
      <c r="AM40" s="15">
        <v>33</v>
      </c>
      <c r="AN40" s="9">
        <v>0.51428571428571435</v>
      </c>
      <c r="AO40" s="9">
        <v>5.5684342834222244E-5</v>
      </c>
      <c r="AP40" s="9">
        <v>0.95055631684222008</v>
      </c>
      <c r="AQ40" s="9">
        <v>0.95061200118505429</v>
      </c>
      <c r="AR40" s="9">
        <v>1.7866226436336986E-6</v>
      </c>
      <c r="AS40" s="6">
        <v>4</v>
      </c>
      <c r="AT40" s="6"/>
      <c r="AU40" s="6"/>
      <c r="AV40" s="6"/>
      <c r="AW40" s="15">
        <v>33</v>
      </c>
      <c r="AX40" s="9">
        <v>0.51428571428571435</v>
      </c>
      <c r="AY40" s="9">
        <v>6.3277662311616193E-5</v>
      </c>
      <c r="AZ40" s="9">
        <v>0.95054872352274267</v>
      </c>
      <c r="BA40" s="9">
        <v>0.95061200118505429</v>
      </c>
      <c r="BB40" s="9">
        <v>2.0302530041292031E-6</v>
      </c>
      <c r="BC40" s="6">
        <v>4</v>
      </c>
      <c r="BD40" s="6"/>
      <c r="BE40" s="6"/>
      <c r="BF40" s="6"/>
      <c r="BG40" s="15">
        <v>33</v>
      </c>
      <c r="BH40" s="9">
        <v>0.51428571428571435</v>
      </c>
      <c r="BI40" s="9">
        <v>5.5684342834222244E-5</v>
      </c>
      <c r="BJ40" s="9">
        <v>0.95055631684222008</v>
      </c>
      <c r="BK40" s="9">
        <v>0.95061200118505429</v>
      </c>
      <c r="BL40" s="9">
        <v>1.7866226436336986E-6</v>
      </c>
      <c r="BM40" s="6">
        <v>4</v>
      </c>
      <c r="BN40" s="6"/>
      <c r="BO40" s="6"/>
      <c r="BP40" s="6"/>
      <c r="BQ40" s="15">
        <v>33</v>
      </c>
      <c r="BR40" s="9">
        <v>0.51428571428571435</v>
      </c>
      <c r="BS40" s="9">
        <v>4.9728798146070132E-5</v>
      </c>
      <c r="BT40" s="9">
        <v>0.95056227238690827</v>
      </c>
      <c r="BU40" s="9">
        <v>0.95061200118505429</v>
      </c>
      <c r="BV40" s="9">
        <v>1.5955400079509501E-6</v>
      </c>
      <c r="BW40" s="6">
        <v>4</v>
      </c>
      <c r="BX40" s="6"/>
      <c r="BY40" s="6"/>
      <c r="BZ40" s="6"/>
      <c r="CA40" s="15">
        <v>33</v>
      </c>
      <c r="CB40" s="9">
        <v>0.51428571428571435</v>
      </c>
      <c r="CC40" s="9">
        <v>4.7346580270809291E-5</v>
      </c>
      <c r="CD40" s="9">
        <v>0.95056465460478334</v>
      </c>
      <c r="CE40" s="9">
        <v>0.95061200118505418</v>
      </c>
      <c r="CF40" s="9">
        <v>1.5191069536778509E-6</v>
      </c>
      <c r="CG40" s="6">
        <v>4</v>
      </c>
      <c r="CH40" s="6"/>
      <c r="CI40" s="6"/>
      <c r="CJ40" s="6"/>
      <c r="CK40" s="15">
        <v>33</v>
      </c>
      <c r="CL40" s="9">
        <v>0.51428571428571435</v>
      </c>
      <c r="CM40" s="9">
        <v>5.4939899748203233E-5</v>
      </c>
      <c r="CN40" s="9">
        <v>0.95055706128530604</v>
      </c>
      <c r="CO40" s="9">
        <v>0.95061200118505429</v>
      </c>
      <c r="CP40" s="9">
        <v>1.7627373141733552E-6</v>
      </c>
      <c r="CQ40" s="6">
        <v>4</v>
      </c>
      <c r="CR40" s="6"/>
      <c r="CS40" s="6"/>
      <c r="CT40" s="6"/>
      <c r="CU40" s="15">
        <v>33</v>
      </c>
      <c r="CV40" s="9">
        <v>0.51428571428571435</v>
      </c>
      <c r="CW40" s="9">
        <v>4.0795481113841967E-5</v>
      </c>
      <c r="CX40" s="9">
        <v>0.95057120570394038</v>
      </c>
      <c r="CY40" s="9">
        <v>0.95061200118505418</v>
      </c>
      <c r="CZ40" s="9">
        <v>1.3089160544268276E-6</v>
      </c>
      <c r="DA40" s="6">
        <v>4</v>
      </c>
      <c r="DB40" s="6"/>
      <c r="DC40" s="6"/>
      <c r="DD40" s="6"/>
      <c r="DE40" s="15">
        <v>33</v>
      </c>
      <c r="DF40" s="9">
        <v>0.51428571428571435</v>
      </c>
      <c r="DG40" s="9">
        <v>4.1242146965453373E-5</v>
      </c>
      <c r="DH40" s="9">
        <v>0.95057075903808885</v>
      </c>
      <c r="DI40" s="9">
        <v>0.95061200118505429</v>
      </c>
      <c r="DJ40" s="9">
        <v>1.3232472521030335E-6</v>
      </c>
      <c r="DK40" s="6">
        <v>4</v>
      </c>
      <c r="DL40" s="6"/>
      <c r="DM40" s="6"/>
      <c r="DN40" s="6"/>
      <c r="DO40" s="15">
        <v>33</v>
      </c>
      <c r="DP40" s="9">
        <v>0.51428571428571435</v>
      </c>
      <c r="DQ40" s="9">
        <v>9.4097606072803371E-5</v>
      </c>
      <c r="DR40" s="9">
        <v>0.95051790357898136</v>
      </c>
      <c r="DS40" s="9">
        <v>0.95061200118505418</v>
      </c>
      <c r="DT40" s="9">
        <v>3.0191056437874271E-6</v>
      </c>
      <c r="DU40" s="6">
        <v>4</v>
      </c>
      <c r="DV40" s="6"/>
      <c r="DW40" s="6"/>
      <c r="DX40" s="6"/>
      <c r="DY40" s="15">
        <v>33</v>
      </c>
      <c r="DZ40" s="9">
        <v>0.51428571428571435</v>
      </c>
      <c r="EA40" s="9">
        <v>5.7322117623464074E-5</v>
      </c>
      <c r="EB40" s="9">
        <v>0.95055467906743063</v>
      </c>
      <c r="EC40" s="9">
        <v>0.95061200118505407</v>
      </c>
      <c r="ED40" s="9">
        <v>1.839170368446455E-6</v>
      </c>
      <c r="EE40" s="6">
        <v>4</v>
      </c>
      <c r="EF40" s="6"/>
      <c r="EG40" s="6"/>
      <c r="EH40" s="6"/>
      <c r="EI40" s="15">
        <v>33</v>
      </c>
      <c r="EJ40" s="9">
        <v>0.51428571428571435</v>
      </c>
      <c r="EK40" s="9">
        <v>5.7917672092279292E-5</v>
      </c>
      <c r="EL40" s="9">
        <v>0.950554083512962</v>
      </c>
      <c r="EM40" s="9">
        <v>0.95061200118505429</v>
      </c>
      <c r="EN40" s="9">
        <v>1.8582786320147295E-6</v>
      </c>
      <c r="EO40" s="6">
        <v>4</v>
      </c>
      <c r="EP40" s="6"/>
      <c r="EQ40" s="6"/>
      <c r="ER40" s="6"/>
      <c r="ES40" s="15">
        <v>33</v>
      </c>
      <c r="ET40" s="9">
        <v>0.51428571428571435</v>
      </c>
      <c r="EU40" s="9">
        <v>8.1739850844887734E-5</v>
      </c>
      <c r="EV40" s="9">
        <v>0.95053026133420937</v>
      </c>
      <c r="EW40" s="9">
        <v>0.95061200118505429</v>
      </c>
      <c r="EX40" s="9">
        <v>2.6226091747457237E-6</v>
      </c>
      <c r="EY40" s="6">
        <v>4</v>
      </c>
      <c r="EZ40" s="6"/>
      <c r="FA40" s="6"/>
      <c r="FB40" s="6"/>
      <c r="FC40" s="15">
        <v>33</v>
      </c>
      <c r="FD40" s="9">
        <v>0.51428571428571435</v>
      </c>
      <c r="FE40" s="9">
        <v>6.5957657421284639E-5</v>
      </c>
      <c r="FF40" s="9">
        <v>0.95054604352763294</v>
      </c>
      <c r="FG40" s="9">
        <v>0.95061200118505418</v>
      </c>
      <c r="FH40" s="9">
        <v>2.1162401901864401E-6</v>
      </c>
      <c r="FI40" s="6">
        <v>4</v>
      </c>
      <c r="FJ40" s="6"/>
      <c r="FK40" s="6"/>
      <c r="FL40" s="6"/>
      <c r="FM40" s="15">
        <v>33</v>
      </c>
      <c r="FN40" s="9">
        <v>0.51428571428571435</v>
      </c>
      <c r="FO40" s="9">
        <v>4.2879921754695202E-5</v>
      </c>
      <c r="FP40" s="9">
        <v>0.95056912126329951</v>
      </c>
      <c r="FQ40" s="9">
        <v>0.95061200118505418</v>
      </c>
      <c r="FR40" s="9">
        <v>1.3757949769157896E-6</v>
      </c>
      <c r="FS40" s="6">
        <v>4</v>
      </c>
      <c r="FT40" s="6"/>
      <c r="FU40" s="6"/>
      <c r="FV40" s="6"/>
      <c r="FW40" s="15">
        <v>33</v>
      </c>
      <c r="FX40" s="9">
        <v>0.51428571428571435</v>
      </c>
      <c r="FY40" s="9">
        <v>7.3104311047067169E-5</v>
      </c>
      <c r="FZ40" s="9">
        <v>0.95053889687400717</v>
      </c>
      <c r="GA40" s="9">
        <v>0.95061200118505418</v>
      </c>
      <c r="GB40" s="9">
        <v>2.3455393530057384E-6</v>
      </c>
      <c r="GC40" s="6">
        <v>4</v>
      </c>
      <c r="GD40" s="6"/>
      <c r="GE40" s="6"/>
      <c r="GF40" s="6"/>
      <c r="GG40" s="15">
        <v>33</v>
      </c>
      <c r="GH40" s="9">
        <v>0.51428571428571435</v>
      </c>
      <c r="GI40" s="9">
        <v>3.9008817707396332E-5</v>
      </c>
      <c r="GJ40" s="9">
        <v>0.95057299236734683</v>
      </c>
      <c r="GK40" s="9">
        <v>0.95061200118505418</v>
      </c>
      <c r="GL40" s="9">
        <v>1.251591263722003E-6</v>
      </c>
      <c r="GM40" s="6">
        <v>4</v>
      </c>
      <c r="GN40" s="6"/>
      <c r="GO40" s="6"/>
      <c r="GP40" s="6"/>
      <c r="GQ40" s="15">
        <v>33</v>
      </c>
      <c r="GR40" s="9">
        <v>0.51428571428571435</v>
      </c>
      <c r="GS40" s="9">
        <v>4.3177698989102808E-5</v>
      </c>
      <c r="GT40" s="9">
        <v>0.9505688234860652</v>
      </c>
      <c r="GU40" s="9">
        <v>0.95061200118505429</v>
      </c>
      <c r="GV40" s="9">
        <v>1.3853491086999266E-6</v>
      </c>
      <c r="GW40" s="6">
        <v>4</v>
      </c>
      <c r="GX40" s="6"/>
      <c r="GY40" s="6"/>
      <c r="GZ40" s="6"/>
      <c r="HA40" s="15">
        <v>33</v>
      </c>
      <c r="HB40" s="9">
        <v>0.51428571428571435</v>
      </c>
      <c r="HC40" s="9">
        <v>5.3004347724553791E-5</v>
      </c>
      <c r="HD40" s="9">
        <v>0.95055899683732958</v>
      </c>
      <c r="HE40" s="9">
        <v>0.95061200118505418</v>
      </c>
      <c r="HF40" s="9">
        <v>1.7006354575764619E-6</v>
      </c>
      <c r="HG40" s="6">
        <v>4</v>
      </c>
      <c r="HH40" s="6"/>
      <c r="HI40" s="6"/>
      <c r="HJ40" s="6"/>
      <c r="HK40" s="15">
        <v>33</v>
      </c>
      <c r="HL40" s="9">
        <v>0.51428571428571435</v>
      </c>
      <c r="HM40" s="9">
        <v>2.9331057589149152E-5</v>
      </c>
      <c r="HN40" s="9">
        <v>0.95058267012746511</v>
      </c>
      <c r="HO40" s="9">
        <v>0.95061200118505429</v>
      </c>
      <c r="HP40" s="9">
        <v>9.4108198073753651E-7</v>
      </c>
      <c r="HQ40" s="6">
        <v>4</v>
      </c>
      <c r="HR40" s="6"/>
      <c r="HS40" s="6"/>
      <c r="HT40" s="6"/>
      <c r="HU40" s="15">
        <v>33</v>
      </c>
      <c r="HV40" s="9">
        <v>0.51428571428571435</v>
      </c>
      <c r="HW40" s="9">
        <v>2.8139948651518725E-5</v>
      </c>
      <c r="HX40" s="9">
        <v>0.95058386123640259</v>
      </c>
      <c r="HY40" s="9">
        <v>0.95061200118505407</v>
      </c>
      <c r="HZ40" s="9">
        <v>9.0286545360098693E-7</v>
      </c>
      <c r="IA40" s="6">
        <v>4</v>
      </c>
      <c r="IB40" s="6"/>
      <c r="IC40" s="6"/>
      <c r="ID40" s="6"/>
      <c r="IE40" s="15">
        <v>33</v>
      </c>
      <c r="IF40" s="9">
        <v>0.51428571428571435</v>
      </c>
      <c r="IG40" s="9">
        <v>1.2804421079527041E-5</v>
      </c>
      <c r="IH40" s="9">
        <v>0.95059919676397464</v>
      </c>
      <c r="II40" s="9">
        <v>0.95061200118505418</v>
      </c>
      <c r="IJ40" s="9">
        <v>4.1082766671790938E-7</v>
      </c>
      <c r="IK40" s="6">
        <v>4</v>
      </c>
      <c r="IL40" s="6"/>
      <c r="IM40" s="6"/>
      <c r="IN40" s="6"/>
      <c r="IO40" s="15">
        <v>33</v>
      </c>
      <c r="IP40" s="9">
        <v>0.51428571428571435</v>
      </c>
      <c r="IQ40" s="9">
        <v>7.2955422429863364E-6</v>
      </c>
      <c r="IR40" s="9">
        <v>0.9506047056428113</v>
      </c>
      <c r="IS40" s="9">
        <v>0.95061200118505429</v>
      </c>
      <c r="IT40" s="9">
        <v>2.340762287113669E-7</v>
      </c>
      <c r="IU40" s="6">
        <v>4</v>
      </c>
      <c r="IV40" s="6"/>
      <c r="IW40" s="6"/>
      <c r="IX40" s="6"/>
      <c r="IY40" s="15">
        <v>33</v>
      </c>
      <c r="IZ40" s="9">
        <v>0.51428571428571435</v>
      </c>
      <c r="JA40" s="9">
        <v>9.8266487354509844E-6</v>
      </c>
      <c r="JB40" s="9">
        <v>0.95060217453631879</v>
      </c>
      <c r="JC40" s="9">
        <v>0.95061200118505429</v>
      </c>
      <c r="JD40" s="9">
        <v>3.1528634887653505E-7</v>
      </c>
      <c r="JE40" s="6">
        <v>4</v>
      </c>
      <c r="JF40" s="6"/>
      <c r="JG40" s="6"/>
      <c r="JH40" s="6"/>
      <c r="JI40" s="15">
        <v>33</v>
      </c>
      <c r="JJ40" s="9">
        <v>0.51428571428571435</v>
      </c>
      <c r="JK40" s="9">
        <v>1.1464423524692815E-5</v>
      </c>
      <c r="JL40" s="9">
        <v>0.95060053676152945</v>
      </c>
      <c r="JM40" s="9">
        <v>0.95061200118505418</v>
      </c>
      <c r="JN40" s="9">
        <v>3.6783407368929094E-7</v>
      </c>
      <c r="JO40" s="6">
        <v>4</v>
      </c>
      <c r="JP40" s="6"/>
      <c r="JQ40" s="6"/>
      <c r="JR40" s="6"/>
      <c r="JS40" s="15">
        <v>33</v>
      </c>
      <c r="JT40" s="9">
        <v>0.51428571428571435</v>
      </c>
      <c r="JU40" s="9">
        <v>7.4444308601901402E-6</v>
      </c>
      <c r="JV40" s="9">
        <v>0.95060455675419397</v>
      </c>
      <c r="JW40" s="9">
        <v>0.95061200118505418</v>
      </c>
      <c r="JX40" s="9">
        <v>2.3885329460343568E-7</v>
      </c>
      <c r="JY40" s="6">
        <v>4</v>
      </c>
      <c r="JZ40" s="6"/>
      <c r="KA40" s="6"/>
      <c r="KB40" s="6"/>
      <c r="KC40" s="15">
        <v>33</v>
      </c>
      <c r="KD40" s="9">
        <v>0.51428571428571435</v>
      </c>
      <c r="KE40" s="9">
        <v>1.1911089376304223E-5</v>
      </c>
      <c r="KF40" s="9">
        <v>0.95060009009567792</v>
      </c>
      <c r="KG40" s="9">
        <v>0.95061200118505418</v>
      </c>
      <c r="KH40" s="9">
        <v>3.8216527136549708E-7</v>
      </c>
      <c r="KI40" s="6">
        <v>4</v>
      </c>
      <c r="KJ40" s="6"/>
      <c r="KK40" s="6"/>
      <c r="KL40" s="6"/>
      <c r="KM40" s="15">
        <v>33</v>
      </c>
      <c r="KN40" s="9">
        <v>0.51428571428571435</v>
      </c>
      <c r="KO40" s="9">
        <v>5.0622129849292952E-6</v>
      </c>
      <c r="KP40" s="9">
        <v>0.95060693897206927</v>
      </c>
      <c r="KQ40" s="9">
        <v>0.95061200118505418</v>
      </c>
      <c r="KR40" s="9">
        <v>1.6242024033033628E-7</v>
      </c>
      <c r="KS40" s="6">
        <v>4</v>
      </c>
      <c r="KT40" s="6"/>
      <c r="KU40" s="6"/>
      <c r="KV40" s="6"/>
      <c r="KW40" s="15">
        <v>33</v>
      </c>
      <c r="KX40" s="9">
        <v>0.51428571428571435</v>
      </c>
      <c r="KY40" s="9">
        <v>4.3177698989102803E-6</v>
      </c>
      <c r="KZ40" s="9">
        <v>0.95060768341515522</v>
      </c>
      <c r="LA40" s="9">
        <v>0.95061200118505418</v>
      </c>
      <c r="LB40" s="9">
        <v>1.3853491086999268E-7</v>
      </c>
      <c r="LC40" s="6">
        <v>4</v>
      </c>
    </row>
    <row r="41" spans="1:315">
      <c r="A41" s="6">
        <v>34</v>
      </c>
      <c r="B41">
        <v>3.0680108719419338E-2</v>
      </c>
      <c r="C41">
        <f>1-Table468[[#This Row],[qx (tau)]]</f>
        <v>0.96931989128058071</v>
      </c>
      <c r="D41" s="6"/>
      <c r="E41" s="6"/>
      <c r="F41" s="6"/>
      <c r="G41" s="6"/>
      <c r="H41" s="15">
        <f t="shared" si="4"/>
        <v>34</v>
      </c>
      <c r="I41" s="9">
        <f t="shared" si="10"/>
        <v>0.54285714285714293</v>
      </c>
      <c r="J41" s="9" cm="1">
        <f t="array" ref="J41">VLOOKUP($G$13,'qx Malaria'!$B$32:$I$61,(N41),FALSE)/(1-cambodia!I41*INDEX($E$6:$G$11,N41,2))</f>
        <v>4.4383160856553275E-6</v>
      </c>
      <c r="K41" s="9">
        <f t="shared" si="9"/>
        <v>0.97714734023085548</v>
      </c>
      <c r="L41" s="9">
        <f t="shared" si="2"/>
        <v>0.97715177854694113</v>
      </c>
      <c r="M41" s="9">
        <f>(J41*Table468[[#This Row],[qx (tau)]])/L41</f>
        <v>1.3935196458582894E-7</v>
      </c>
      <c r="N41" s="6">
        <f t="shared" si="3"/>
        <v>4</v>
      </c>
      <c r="P41" s="6"/>
      <c r="Q41" s="6"/>
      <c r="R41" s="6"/>
      <c r="S41" s="15">
        <v>34</v>
      </c>
      <c r="T41" s="9">
        <v>0.54285714285714293</v>
      </c>
      <c r="U41" s="9">
        <v>8.0654916453115779E-5</v>
      </c>
      <c r="V41" s="9">
        <v>0.97707112363048809</v>
      </c>
      <c r="W41" s="9">
        <v>0.97715177854694124</v>
      </c>
      <c r="X41" s="9">
        <v>2.532361563335581E-6</v>
      </c>
      <c r="Y41" s="6">
        <v>4</v>
      </c>
      <c r="Z41" s="6"/>
      <c r="AA41" s="6"/>
      <c r="AB41" s="6"/>
      <c r="AC41" s="15">
        <v>34</v>
      </c>
      <c r="AD41" s="9">
        <v>0.54285714285714293</v>
      </c>
      <c r="AE41" s="9">
        <v>6.4126015168606296E-5</v>
      </c>
      <c r="AF41" s="9">
        <v>0.97708765253177254</v>
      </c>
      <c r="AG41" s="9">
        <v>0.97715177854694113</v>
      </c>
      <c r="AH41" s="9">
        <v>2.0133956262573223E-6</v>
      </c>
      <c r="AI41" s="6">
        <v>4</v>
      </c>
      <c r="AJ41" s="6"/>
      <c r="AK41" s="6"/>
      <c r="AL41" s="6"/>
      <c r="AM41" s="15">
        <v>34</v>
      </c>
      <c r="AN41" s="9">
        <v>0.54285714285714293</v>
      </c>
      <c r="AO41" s="9">
        <v>5.7238972966727331E-5</v>
      </c>
      <c r="AP41" s="9">
        <v>0.97709453957397452</v>
      </c>
      <c r="AQ41" s="9">
        <v>0.97715177854694124</v>
      </c>
      <c r="AR41" s="9">
        <v>1.7971598191413803E-6</v>
      </c>
      <c r="AS41" s="6">
        <v>4</v>
      </c>
      <c r="AT41" s="6"/>
      <c r="AU41" s="6"/>
      <c r="AV41" s="6"/>
      <c r="AW41" s="15">
        <v>34</v>
      </c>
      <c r="AX41" s="9">
        <v>0.54285714285714293</v>
      </c>
      <c r="AY41" s="9">
        <v>6.5044287462190156E-5</v>
      </c>
      <c r="AZ41" s="9">
        <v>0.97708673425947912</v>
      </c>
      <c r="BA41" s="9">
        <v>0.97715177854694135</v>
      </c>
      <c r="BB41" s="9">
        <v>2.0422270672061142E-6</v>
      </c>
      <c r="BC41" s="6">
        <v>4</v>
      </c>
      <c r="BD41" s="6"/>
      <c r="BE41" s="6"/>
      <c r="BF41" s="6"/>
      <c r="BG41" s="15">
        <v>34</v>
      </c>
      <c r="BH41" s="9">
        <v>0.54285714285714293</v>
      </c>
      <c r="BI41" s="9">
        <v>5.7238972966727331E-5</v>
      </c>
      <c r="BJ41" s="9">
        <v>0.97709453957397452</v>
      </c>
      <c r="BK41" s="9">
        <v>0.97715177854694124</v>
      </c>
      <c r="BL41" s="9">
        <v>1.7971598191413803E-6</v>
      </c>
      <c r="BM41" s="6">
        <v>4</v>
      </c>
      <c r="BN41" s="6"/>
      <c r="BO41" s="6"/>
      <c r="BP41" s="6"/>
      <c r="BQ41" s="15">
        <v>34</v>
      </c>
      <c r="BR41" s="9">
        <v>0.54285714285714293</v>
      </c>
      <c r="BS41" s="9">
        <v>5.1117157676168256E-5</v>
      </c>
      <c r="BT41" s="9">
        <v>0.9771006613892651</v>
      </c>
      <c r="BU41" s="9">
        <v>0.97715177854694124</v>
      </c>
      <c r="BV41" s="9">
        <v>1.6049502128160988E-6</v>
      </c>
      <c r="BW41" s="6">
        <v>4</v>
      </c>
      <c r="BX41" s="6"/>
      <c r="BY41" s="6"/>
      <c r="BZ41" s="6"/>
      <c r="CA41" s="15">
        <v>34</v>
      </c>
      <c r="CB41" s="9">
        <v>0.54285714285714293</v>
      </c>
      <c r="CC41" s="9">
        <v>4.8668431559944629E-5</v>
      </c>
      <c r="CD41" s="9">
        <v>0.9771031101153812</v>
      </c>
      <c r="CE41" s="9">
        <v>0.97715177854694113</v>
      </c>
      <c r="CF41" s="9">
        <v>1.5280663702859867E-6</v>
      </c>
      <c r="CG41" s="6">
        <v>4</v>
      </c>
      <c r="CH41" s="6"/>
      <c r="CI41" s="6"/>
      <c r="CJ41" s="6"/>
      <c r="CK41" s="15">
        <v>34</v>
      </c>
      <c r="CL41" s="9">
        <v>0.54285714285714293</v>
      </c>
      <c r="CM41" s="9">
        <v>5.6473746055407448E-5</v>
      </c>
      <c r="CN41" s="9">
        <v>0.9770953048008858</v>
      </c>
      <c r="CO41" s="9">
        <v>0.97715177854694124</v>
      </c>
      <c r="CP41" s="9">
        <v>1.7731336183507201E-6</v>
      </c>
      <c r="CQ41" s="6">
        <v>4</v>
      </c>
      <c r="CR41" s="6"/>
      <c r="CS41" s="6"/>
      <c r="CT41" s="6"/>
      <c r="CU41" s="15">
        <v>34</v>
      </c>
      <c r="CV41" s="9">
        <v>0.54285714285714293</v>
      </c>
      <c r="CW41" s="9">
        <v>4.1934434740329655E-5</v>
      </c>
      <c r="CX41" s="9">
        <v>0.97710984411220092</v>
      </c>
      <c r="CY41" s="9">
        <v>0.97715177854694124</v>
      </c>
      <c r="CZ41" s="9">
        <v>1.3166358033281772E-6</v>
      </c>
      <c r="DA41" s="6">
        <v>4</v>
      </c>
      <c r="DB41" s="6"/>
      <c r="DC41" s="6"/>
      <c r="DD41" s="6"/>
      <c r="DE41" s="15">
        <v>34</v>
      </c>
      <c r="DF41" s="9">
        <v>0.54285714285714293</v>
      </c>
      <c r="DG41" s="9">
        <v>4.2393570887121578E-5</v>
      </c>
      <c r="DH41" s="9">
        <v>0.97710938497605415</v>
      </c>
      <c r="DI41" s="9">
        <v>0.97715177854694124</v>
      </c>
      <c r="DJ41" s="9">
        <v>1.3310515238025731E-6</v>
      </c>
      <c r="DK41" s="6">
        <v>4</v>
      </c>
      <c r="DL41" s="6"/>
      <c r="DM41" s="6"/>
      <c r="DN41" s="6"/>
      <c r="DO41" s="15">
        <v>34</v>
      </c>
      <c r="DP41" s="9">
        <v>0.54285714285714293</v>
      </c>
      <c r="DQ41" s="9">
        <v>9.6724681590833352E-5</v>
      </c>
      <c r="DR41" s="9">
        <v>0.9770550538653503</v>
      </c>
      <c r="DS41" s="9">
        <v>0.97715177854694113</v>
      </c>
      <c r="DT41" s="9">
        <v>3.0369117799394452E-6</v>
      </c>
      <c r="DU41" s="6">
        <v>4</v>
      </c>
      <c r="DV41" s="6"/>
      <c r="DW41" s="6"/>
      <c r="DX41" s="6"/>
      <c r="DY41" s="15">
        <v>34</v>
      </c>
      <c r="DZ41" s="9">
        <v>0.54285714285714293</v>
      </c>
      <c r="EA41" s="9">
        <v>5.8922472171631075E-5</v>
      </c>
      <c r="EB41" s="9">
        <v>0.97709285607476948</v>
      </c>
      <c r="EC41" s="9">
        <v>0.97715177854694113</v>
      </c>
      <c r="ED41" s="9">
        <v>1.8500174608808328E-6</v>
      </c>
      <c r="EE41" s="6">
        <v>4</v>
      </c>
      <c r="EF41" s="6"/>
      <c r="EG41" s="6"/>
      <c r="EH41" s="6"/>
      <c r="EI41" s="15">
        <v>34</v>
      </c>
      <c r="EJ41" s="9">
        <v>0.54285714285714293</v>
      </c>
      <c r="EK41" s="9">
        <v>5.9534653700686988E-5</v>
      </c>
      <c r="EL41" s="9">
        <v>0.97709224389324056</v>
      </c>
      <c r="EM41" s="9">
        <v>0.97715177854694124</v>
      </c>
      <c r="EN41" s="9">
        <v>1.8692384215133608E-6</v>
      </c>
      <c r="EO41" s="6">
        <v>4</v>
      </c>
      <c r="EP41" s="6"/>
      <c r="EQ41" s="6"/>
      <c r="ER41" s="6"/>
      <c r="ES41" s="15">
        <v>34</v>
      </c>
      <c r="ET41" s="9">
        <v>0.54285714285714293</v>
      </c>
      <c r="EU41" s="9">
        <v>8.402191486292328E-5</v>
      </c>
      <c r="EV41" s="9">
        <v>0.97706775663207834</v>
      </c>
      <c r="EW41" s="9">
        <v>0.97715177854694124</v>
      </c>
      <c r="EX41" s="9">
        <v>2.638076846814486E-6</v>
      </c>
      <c r="EY41" s="6">
        <v>4</v>
      </c>
      <c r="EZ41" s="6"/>
      <c r="FA41" s="6"/>
      <c r="FB41" s="6"/>
      <c r="FC41" s="15">
        <v>34</v>
      </c>
      <c r="FD41" s="9">
        <v>0.54285714285714293</v>
      </c>
      <c r="FE41" s="9">
        <v>6.7799104342941736E-5</v>
      </c>
      <c r="FF41" s="9">
        <v>0.97708397944259828</v>
      </c>
      <c r="FG41" s="9">
        <v>0.97715177854694124</v>
      </c>
      <c r="FH41" s="9">
        <v>2.1287213900524906E-6</v>
      </c>
      <c r="FI41" s="6">
        <v>4</v>
      </c>
      <c r="FJ41" s="6"/>
      <c r="FK41" s="6"/>
      <c r="FL41" s="6"/>
      <c r="FM41" s="15">
        <v>34</v>
      </c>
      <c r="FN41" s="9">
        <v>0.54285714285714293</v>
      </c>
      <c r="FO41" s="9">
        <v>4.4077070092025322E-5</v>
      </c>
      <c r="FP41" s="9">
        <v>0.97710770147684911</v>
      </c>
      <c r="FQ41" s="9">
        <v>0.97715177854694113</v>
      </c>
      <c r="FR41" s="9">
        <v>1.3839091655420254E-6</v>
      </c>
      <c r="FS41" s="6">
        <v>4</v>
      </c>
      <c r="FT41" s="6"/>
      <c r="FU41" s="6"/>
      <c r="FV41" s="6"/>
      <c r="FW41" s="15">
        <v>34</v>
      </c>
      <c r="FX41" s="9">
        <v>0.54285714285714293</v>
      </c>
      <c r="FY41" s="9">
        <v>7.5145282691612618E-5</v>
      </c>
      <c r="FZ41" s="9">
        <v>0.97707663326424954</v>
      </c>
      <c r="GA41" s="9">
        <v>0.97715177854694113</v>
      </c>
      <c r="GB41" s="9">
        <v>2.3593729176428283E-6</v>
      </c>
      <c r="GC41" s="6">
        <v>4</v>
      </c>
      <c r="GD41" s="6"/>
      <c r="GE41" s="6"/>
      <c r="GF41" s="6"/>
      <c r="GG41" s="15">
        <v>34</v>
      </c>
      <c r="GH41" s="9">
        <v>0.54285714285714293</v>
      </c>
      <c r="GI41" s="9">
        <v>4.0097890153161928E-5</v>
      </c>
      <c r="GJ41" s="9">
        <v>0.97711168065678811</v>
      </c>
      <c r="GK41" s="9">
        <v>0.97715177854694124</v>
      </c>
      <c r="GL41" s="9">
        <v>1.2589729214305924E-6</v>
      </c>
      <c r="GM41" s="6">
        <v>4</v>
      </c>
      <c r="GN41" s="6"/>
      <c r="GO41" s="6"/>
      <c r="GP41" s="6"/>
      <c r="GQ41" s="15">
        <v>34</v>
      </c>
      <c r="GR41" s="9">
        <v>0.54285714285714293</v>
      </c>
      <c r="GS41" s="9">
        <v>4.4383160856553275E-5</v>
      </c>
      <c r="GT41" s="9">
        <v>0.97710739538608471</v>
      </c>
      <c r="GU41" s="9">
        <v>0.97715177854694124</v>
      </c>
      <c r="GV41" s="9">
        <v>1.3935196458582893E-6</v>
      </c>
      <c r="GW41" s="6">
        <v>4</v>
      </c>
      <c r="GX41" s="6"/>
      <c r="GY41" s="6"/>
      <c r="GZ41" s="6"/>
      <c r="HA41" s="15">
        <v>34</v>
      </c>
      <c r="HB41" s="9">
        <v>0.54285714285714293</v>
      </c>
      <c r="HC41" s="9">
        <v>5.4484156085975744E-5</v>
      </c>
      <c r="HD41" s="9">
        <v>0.97709729439085524</v>
      </c>
      <c r="HE41" s="9">
        <v>0.97715177854694124</v>
      </c>
      <c r="HF41" s="9">
        <v>1.7106654962950033E-6</v>
      </c>
      <c r="HG41" s="6">
        <v>4</v>
      </c>
      <c r="HH41" s="6"/>
      <c r="HI41" s="6"/>
      <c r="HJ41" s="6"/>
      <c r="HK41" s="15">
        <v>34</v>
      </c>
      <c r="HL41" s="9">
        <v>0.54285714285714293</v>
      </c>
      <c r="HM41" s="9">
        <v>3.0149940306003436E-5</v>
      </c>
      <c r="HN41" s="9">
        <v>0.97712162860663532</v>
      </c>
      <c r="HO41" s="9">
        <v>0.97715177854694135</v>
      </c>
      <c r="HP41" s="9">
        <v>9.466323111520104E-7</v>
      </c>
      <c r="HQ41" s="6">
        <v>4</v>
      </c>
      <c r="HR41" s="6"/>
      <c r="HS41" s="6"/>
      <c r="HT41" s="6"/>
      <c r="HU41" s="15">
        <v>34</v>
      </c>
      <c r="HV41" s="9">
        <v>0.54285714285714293</v>
      </c>
      <c r="HW41" s="9">
        <v>2.8925577247891615E-5</v>
      </c>
      <c r="HX41" s="9">
        <v>0.97712285296969326</v>
      </c>
      <c r="HY41" s="9">
        <v>0.97715177854694113</v>
      </c>
      <c r="HZ41" s="9">
        <v>9.0819038988695416E-7</v>
      </c>
      <c r="IA41" s="6">
        <v>4</v>
      </c>
      <c r="IB41" s="6"/>
      <c r="IC41" s="6"/>
      <c r="ID41" s="6"/>
      <c r="IE41" s="15">
        <v>34</v>
      </c>
      <c r="IF41" s="9">
        <v>0.54285714285714293</v>
      </c>
      <c r="IG41" s="9">
        <v>1.3161902874702008E-5</v>
      </c>
      <c r="IH41" s="9">
        <v>0.97713861664406654</v>
      </c>
      <c r="II41" s="9">
        <v>0.97715177854694124</v>
      </c>
      <c r="IJ41" s="9">
        <v>4.1325065359935486E-7</v>
      </c>
      <c r="IK41" s="6">
        <v>4</v>
      </c>
      <c r="IL41" s="6"/>
      <c r="IM41" s="6"/>
      <c r="IN41" s="6"/>
      <c r="IO41" s="15">
        <v>34</v>
      </c>
      <c r="IP41" s="9">
        <v>0.54285714285714293</v>
      </c>
      <c r="IQ41" s="9">
        <v>7.4992237309348639E-6</v>
      </c>
      <c r="IR41" s="9">
        <v>0.97714427932321035</v>
      </c>
      <c r="IS41" s="9">
        <v>0.97715177854694124</v>
      </c>
      <c r="IT41" s="9">
        <v>2.3545676774846959E-7</v>
      </c>
      <c r="IU41" s="6">
        <v>4</v>
      </c>
      <c r="IV41" s="6"/>
      <c r="IW41" s="6"/>
      <c r="IX41" s="6"/>
      <c r="IY41" s="15">
        <v>34</v>
      </c>
      <c r="IZ41" s="9">
        <v>0.54285714285714293</v>
      </c>
      <c r="JA41" s="9">
        <v>1.010099522942247E-5</v>
      </c>
      <c r="JB41" s="9">
        <v>0.97714167755171188</v>
      </c>
      <c r="JC41" s="9">
        <v>0.97715177854694135</v>
      </c>
      <c r="JD41" s="9">
        <v>3.1714585043671413E-7</v>
      </c>
      <c r="JE41" s="6">
        <v>4</v>
      </c>
      <c r="JF41" s="6"/>
      <c r="JG41" s="6"/>
      <c r="JH41" s="6"/>
      <c r="JI41" s="15">
        <v>34</v>
      </c>
      <c r="JJ41" s="9">
        <v>0.54285714285714293</v>
      </c>
      <c r="JK41" s="9">
        <v>1.1784494434326216E-5</v>
      </c>
      <c r="JL41" s="9">
        <v>0.97713999405250684</v>
      </c>
      <c r="JM41" s="9">
        <v>0.97715177854694113</v>
      </c>
      <c r="JN41" s="9">
        <v>3.7000349217616657E-7</v>
      </c>
      <c r="JO41" s="6">
        <v>4</v>
      </c>
      <c r="JP41" s="6"/>
      <c r="JQ41" s="6"/>
      <c r="JR41" s="6"/>
      <c r="JS41" s="15">
        <v>34</v>
      </c>
      <c r="JT41" s="9">
        <v>0.54285714285714293</v>
      </c>
      <c r="JU41" s="9">
        <v>7.6522691131988415E-6</v>
      </c>
      <c r="JV41" s="9">
        <v>0.97714412627782798</v>
      </c>
      <c r="JW41" s="9">
        <v>0.97715177854694113</v>
      </c>
      <c r="JX41" s="9">
        <v>2.4026200790660169E-7</v>
      </c>
      <c r="JY41" s="6">
        <v>4</v>
      </c>
      <c r="JZ41" s="6"/>
      <c r="KA41" s="6"/>
      <c r="KB41" s="6"/>
      <c r="KC41" s="15">
        <v>34</v>
      </c>
      <c r="KD41" s="9">
        <v>0.54285714285714293</v>
      </c>
      <c r="KE41" s="9">
        <v>1.2243630581118146E-5</v>
      </c>
      <c r="KF41" s="9">
        <v>0.97713953491636008</v>
      </c>
      <c r="KG41" s="9">
        <v>0.97715177854694124</v>
      </c>
      <c r="KH41" s="9">
        <v>3.8441921265056265E-7</v>
      </c>
      <c r="KI41" s="6">
        <v>4</v>
      </c>
      <c r="KJ41" s="6"/>
      <c r="KK41" s="6"/>
      <c r="KL41" s="6"/>
      <c r="KM41" s="15">
        <v>34</v>
      </c>
      <c r="KN41" s="9">
        <v>0.54285714285714293</v>
      </c>
      <c r="KO41" s="9">
        <v>5.2035429969752118E-6</v>
      </c>
      <c r="KP41" s="9">
        <v>0.97714657500394431</v>
      </c>
      <c r="KQ41" s="9">
        <v>0.97715177854694124</v>
      </c>
      <c r="KR41" s="9">
        <v>1.6337816537648911E-7</v>
      </c>
      <c r="KS41" s="6">
        <v>4</v>
      </c>
      <c r="KT41" s="6"/>
      <c r="KU41" s="6"/>
      <c r="KV41" s="6"/>
      <c r="KW41" s="15">
        <v>34</v>
      </c>
      <c r="KX41" s="9">
        <v>0.54285714285714293</v>
      </c>
      <c r="KY41" s="9">
        <v>4.4383160856553275E-6</v>
      </c>
      <c r="KZ41" s="9">
        <v>0.97714734023085548</v>
      </c>
      <c r="LA41" s="9">
        <v>0.97715177854694113</v>
      </c>
      <c r="LB41" s="9">
        <v>1.3935196458582894E-7</v>
      </c>
      <c r="LC41" s="6">
        <v>4</v>
      </c>
    </row>
    <row r="42" spans="1:315">
      <c r="A42" s="6">
        <v>35</v>
      </c>
      <c r="B42">
        <v>3.0786171430964696E-2</v>
      </c>
      <c r="C42">
        <f>1-Table468[[#This Row],[qx (tau)]]</f>
        <v>0.96921382856903526</v>
      </c>
      <c r="D42" s="6"/>
      <c r="E42" s="6"/>
      <c r="F42" s="6"/>
      <c r="G42" s="6"/>
      <c r="H42" s="15">
        <f t="shared" si="4"/>
        <v>35</v>
      </c>
      <c r="I42" s="9">
        <f t="shared" si="10"/>
        <v>0.57142857142857151</v>
      </c>
      <c r="J42" s="9" cm="1">
        <f t="array" ref="J42">VLOOKUP($G$13,'qx Malaria'!$B$32:$I$61,(N42),FALSE)/(1-cambodia!I42*INDEX($E$6:$G$11,N42,2))</f>
        <v>4.5657865557530352E-6</v>
      </c>
      <c r="K42" s="9">
        <f t="shared" si="9"/>
        <v>1.0052114592368278</v>
      </c>
      <c r="L42" s="9">
        <f t="shared" si="2"/>
        <v>1.0052160250233835</v>
      </c>
      <c r="M42" s="9">
        <f>(J42*Table468[[#This Row],[qx (tau)]])/L42</f>
        <v>1.3983371148439161E-7</v>
      </c>
      <c r="N42" s="6">
        <f t="shared" si="3"/>
        <v>4</v>
      </c>
      <c r="P42" s="6"/>
      <c r="Q42" s="6"/>
      <c r="R42" s="6"/>
      <c r="S42" s="15">
        <v>35</v>
      </c>
      <c r="T42" s="9">
        <v>0.57142857142857151</v>
      </c>
      <c r="U42" s="9">
        <v>8.2971362582132737E-5</v>
      </c>
      <c r="V42" s="9">
        <v>1.0051330536608014</v>
      </c>
      <c r="W42" s="9">
        <v>1.0052160250233835</v>
      </c>
      <c r="X42" s="9">
        <v>2.5411160673198062E-6</v>
      </c>
      <c r="Y42" s="6">
        <v>4</v>
      </c>
      <c r="Z42" s="6"/>
      <c r="AA42" s="6"/>
      <c r="AB42" s="6"/>
      <c r="AC42" s="15">
        <v>35</v>
      </c>
      <c r="AD42" s="9">
        <v>0.57142857142857151</v>
      </c>
      <c r="AE42" s="9">
        <v>6.5967743684845585E-5</v>
      </c>
      <c r="AF42" s="9">
        <v>1.0051500572796987</v>
      </c>
      <c r="AG42" s="9">
        <v>1.0052160250233837</v>
      </c>
      <c r="AH42" s="9">
        <v>2.0203560383434513E-6</v>
      </c>
      <c r="AI42" s="6">
        <v>4</v>
      </c>
      <c r="AJ42" s="6"/>
      <c r="AK42" s="6"/>
      <c r="AL42" s="6"/>
      <c r="AM42" s="15">
        <v>35</v>
      </c>
      <c r="AN42" s="9">
        <v>0.57142857142857151</v>
      </c>
      <c r="AO42" s="9">
        <v>5.8882902477642601E-5</v>
      </c>
      <c r="AP42" s="9">
        <v>1.005157142120906</v>
      </c>
      <c r="AQ42" s="9">
        <v>1.0052160250233837</v>
      </c>
      <c r="AR42" s="9">
        <v>1.8033726929366365E-6</v>
      </c>
      <c r="AS42" s="6">
        <v>4</v>
      </c>
      <c r="AT42" s="6"/>
      <c r="AU42" s="6"/>
      <c r="AV42" s="6"/>
      <c r="AW42" s="15">
        <v>35</v>
      </c>
      <c r="AX42" s="9">
        <v>0.57142857142857151</v>
      </c>
      <c r="AY42" s="9">
        <v>6.6912389179139326E-5</v>
      </c>
      <c r="AZ42" s="9">
        <v>1.0051491126342045</v>
      </c>
      <c r="BA42" s="9">
        <v>1.0052160250233837</v>
      </c>
      <c r="BB42" s="9">
        <v>2.0492871510643598E-6</v>
      </c>
      <c r="BC42" s="6">
        <v>4</v>
      </c>
      <c r="BD42" s="6"/>
      <c r="BE42" s="6"/>
      <c r="BF42" s="6"/>
      <c r="BG42" s="15">
        <v>35</v>
      </c>
      <c r="BH42" s="9">
        <v>0.57142857142857151</v>
      </c>
      <c r="BI42" s="9">
        <v>5.8882902477642601E-5</v>
      </c>
      <c r="BJ42" s="9">
        <v>1.005157142120906</v>
      </c>
      <c r="BK42" s="9">
        <v>1.0052160250233837</v>
      </c>
      <c r="BL42" s="9">
        <v>1.8033726929366365E-6</v>
      </c>
      <c r="BM42" s="6">
        <v>4</v>
      </c>
      <c r="BN42" s="6"/>
      <c r="BO42" s="6"/>
      <c r="BP42" s="6"/>
      <c r="BQ42" s="15">
        <v>35</v>
      </c>
      <c r="BR42" s="9">
        <v>0.57142857142857151</v>
      </c>
      <c r="BS42" s="9">
        <v>5.2585265849017719E-5</v>
      </c>
      <c r="BT42" s="9">
        <v>1.0051634397575346</v>
      </c>
      <c r="BU42" s="9">
        <v>1.0052160250233837</v>
      </c>
      <c r="BV42" s="9">
        <v>1.6104986081305789E-6</v>
      </c>
      <c r="BW42" s="6">
        <v>4</v>
      </c>
      <c r="BX42" s="6"/>
      <c r="BY42" s="6"/>
      <c r="BZ42" s="6"/>
      <c r="CA42" s="15">
        <v>35</v>
      </c>
      <c r="CB42" s="9">
        <v>0.57142857142857151</v>
      </c>
      <c r="CC42" s="9">
        <v>5.0066211197567774E-5</v>
      </c>
      <c r="CD42" s="9">
        <v>1.005165958812186</v>
      </c>
      <c r="CE42" s="9">
        <v>1.0052160250233835</v>
      </c>
      <c r="CF42" s="9">
        <v>1.5333489742081564E-6</v>
      </c>
      <c r="CG42" s="6">
        <v>4</v>
      </c>
      <c r="CH42" s="6"/>
      <c r="CI42" s="6"/>
      <c r="CJ42" s="6"/>
      <c r="CK42" s="15">
        <v>35</v>
      </c>
      <c r="CL42" s="9">
        <v>0.57142857142857151</v>
      </c>
      <c r="CM42" s="9">
        <v>5.8095697899064492E-5</v>
      </c>
      <c r="CN42" s="9">
        <v>1.0051579293254844</v>
      </c>
      <c r="CO42" s="9">
        <v>1.0052160250233835</v>
      </c>
      <c r="CP42" s="9">
        <v>1.7792634323358799E-6</v>
      </c>
      <c r="CQ42" s="6">
        <v>4</v>
      </c>
      <c r="CR42" s="6"/>
      <c r="CS42" s="6"/>
      <c r="CT42" s="6"/>
      <c r="CU42" s="15">
        <v>35</v>
      </c>
      <c r="CV42" s="9">
        <v>0.57142857142857151</v>
      </c>
      <c r="CW42" s="9">
        <v>4.3138810906080409E-5</v>
      </c>
      <c r="CX42" s="9">
        <v>1.0051728862124776</v>
      </c>
      <c r="CY42" s="9">
        <v>1.0052160250233837</v>
      </c>
      <c r="CZ42" s="9">
        <v>1.3211874809214931E-6</v>
      </c>
      <c r="DA42" s="6">
        <v>4</v>
      </c>
      <c r="DB42" s="6"/>
      <c r="DC42" s="6"/>
      <c r="DD42" s="6"/>
      <c r="DE42" s="15">
        <v>35</v>
      </c>
      <c r="DF42" s="9">
        <v>0.57142857142857151</v>
      </c>
      <c r="DG42" s="9">
        <v>4.3611133653227272E-5</v>
      </c>
      <c r="DH42" s="9">
        <v>1.0051724138897304</v>
      </c>
      <c r="DI42" s="9">
        <v>1.0052160250233837</v>
      </c>
      <c r="DJ42" s="9">
        <v>1.3356530372819474E-6</v>
      </c>
      <c r="DK42" s="6">
        <v>4</v>
      </c>
      <c r="DL42" s="6"/>
      <c r="DM42" s="6"/>
      <c r="DN42" s="6"/>
      <c r="DO42" s="15">
        <v>35</v>
      </c>
      <c r="DP42" s="9">
        <v>0.57142857142857151</v>
      </c>
      <c r="DQ42" s="9">
        <v>9.9502658732273058E-5</v>
      </c>
      <c r="DR42" s="9">
        <v>1.0051165223646512</v>
      </c>
      <c r="DS42" s="9">
        <v>1.0052160250233835</v>
      </c>
      <c r="DT42" s="9">
        <v>3.0474105399357072E-6</v>
      </c>
      <c r="DU42" s="6">
        <v>4</v>
      </c>
      <c r="DV42" s="6"/>
      <c r="DW42" s="6"/>
      <c r="DX42" s="6"/>
      <c r="DY42" s="15">
        <v>35</v>
      </c>
      <c r="DZ42" s="9">
        <v>0.57142857142857151</v>
      </c>
      <c r="EA42" s="9">
        <v>6.0614752550514437E-5</v>
      </c>
      <c r="EB42" s="9">
        <v>1.0051554102708329</v>
      </c>
      <c r="EC42" s="9">
        <v>1.0052160250233835</v>
      </c>
      <c r="ED42" s="9">
        <v>1.8564130662583026E-6</v>
      </c>
      <c r="EE42" s="6">
        <v>4</v>
      </c>
      <c r="EF42" s="6"/>
      <c r="EG42" s="6"/>
      <c r="EH42" s="6"/>
      <c r="EI42" s="15">
        <v>35</v>
      </c>
      <c r="EJ42" s="9">
        <v>0.57142857142857151</v>
      </c>
      <c r="EK42" s="9">
        <v>6.1244516213376934E-5</v>
      </c>
      <c r="EL42" s="9">
        <v>1.0051547805071703</v>
      </c>
      <c r="EM42" s="9">
        <v>1.0052160250233837</v>
      </c>
      <c r="EN42" s="9">
        <v>1.875700474738908E-6</v>
      </c>
      <c r="EO42" s="6">
        <v>4</v>
      </c>
      <c r="EP42" s="6"/>
      <c r="EQ42" s="6"/>
      <c r="ER42" s="6"/>
      <c r="ES42" s="15">
        <v>35</v>
      </c>
      <c r="ET42" s="9">
        <v>0.57142857142857151</v>
      </c>
      <c r="EU42" s="9">
        <v>8.6435062727876436E-5</v>
      </c>
      <c r="EV42" s="9">
        <v>1.0051295899606558</v>
      </c>
      <c r="EW42" s="9">
        <v>1.0052160250233837</v>
      </c>
      <c r="EX42" s="9">
        <v>2.6471968139631375E-6</v>
      </c>
      <c r="EY42" s="6">
        <v>4</v>
      </c>
      <c r="EZ42" s="6"/>
      <c r="FA42" s="6"/>
      <c r="FB42" s="6"/>
      <c r="FC42" s="15">
        <v>35</v>
      </c>
      <c r="FD42" s="9">
        <v>0.57142857142857151</v>
      </c>
      <c r="FE42" s="9">
        <v>6.9746325662020509E-5</v>
      </c>
      <c r="FF42" s="9">
        <v>1.0051462786977217</v>
      </c>
      <c r="FG42" s="9">
        <v>1.0052160250233837</v>
      </c>
      <c r="FH42" s="9">
        <v>2.1360804892270853E-6</v>
      </c>
      <c r="FI42" s="6">
        <v>4</v>
      </c>
      <c r="FJ42" s="6"/>
      <c r="FK42" s="6"/>
      <c r="FL42" s="6"/>
      <c r="FM42" s="15">
        <v>35</v>
      </c>
      <c r="FN42" s="9">
        <v>0.57142857142857151</v>
      </c>
      <c r="FO42" s="9">
        <v>4.5342983726099109E-5</v>
      </c>
      <c r="FP42" s="9">
        <v>1.0051706820396573</v>
      </c>
      <c r="FQ42" s="9">
        <v>1.0052160250233835</v>
      </c>
      <c r="FR42" s="9">
        <v>1.3886934106036134E-6</v>
      </c>
      <c r="FS42" s="6">
        <v>4</v>
      </c>
      <c r="FT42" s="6"/>
      <c r="FU42" s="6"/>
      <c r="FV42" s="6"/>
      <c r="FW42" s="15">
        <v>35</v>
      </c>
      <c r="FX42" s="9">
        <v>0.57142857142857151</v>
      </c>
      <c r="FY42" s="9">
        <v>7.7303489616370357E-5</v>
      </c>
      <c r="FZ42" s="9">
        <v>1.0051387215337673</v>
      </c>
      <c r="GA42" s="9">
        <v>1.0052160250233837</v>
      </c>
      <c r="GB42" s="9">
        <v>2.3675293909943543E-6</v>
      </c>
      <c r="GC42" s="6">
        <v>4</v>
      </c>
      <c r="GD42" s="6"/>
      <c r="GE42" s="6"/>
      <c r="GF42" s="6"/>
      <c r="GG42" s="15">
        <v>35</v>
      </c>
      <c r="GH42" s="9">
        <v>0.57142857142857151</v>
      </c>
      <c r="GI42" s="9">
        <v>4.124951991749294E-5</v>
      </c>
      <c r="GJ42" s="9">
        <v>1.0051747755034661</v>
      </c>
      <c r="GK42" s="9">
        <v>1.0052160250233837</v>
      </c>
      <c r="GL42" s="9">
        <v>1.2633252554796759E-6</v>
      </c>
      <c r="GM42" s="6">
        <v>4</v>
      </c>
      <c r="GN42" s="6"/>
      <c r="GO42" s="6"/>
      <c r="GP42" s="6"/>
      <c r="GQ42" s="15">
        <v>35</v>
      </c>
      <c r="GR42" s="9">
        <v>0.57142857142857151</v>
      </c>
      <c r="GS42" s="9">
        <v>4.5657865557530353E-5</v>
      </c>
      <c r="GT42" s="9">
        <v>1.005170367157826</v>
      </c>
      <c r="GU42" s="9">
        <v>1.0052160250233835</v>
      </c>
      <c r="GV42" s="9">
        <v>1.3983371148439163E-6</v>
      </c>
      <c r="GW42" s="6">
        <v>4</v>
      </c>
      <c r="GX42" s="6"/>
      <c r="GY42" s="6"/>
      <c r="GZ42" s="6"/>
      <c r="HA42" s="15">
        <v>35</v>
      </c>
      <c r="HB42" s="9">
        <v>0.57142857142857151</v>
      </c>
      <c r="HC42" s="9">
        <v>5.6048965994761398E-5</v>
      </c>
      <c r="HD42" s="9">
        <v>1.0051599760573888</v>
      </c>
      <c r="HE42" s="9">
        <v>1.0052160250233837</v>
      </c>
      <c r="HF42" s="9">
        <v>1.7165793547739106E-6</v>
      </c>
      <c r="HG42" s="6">
        <v>4</v>
      </c>
      <c r="HH42" s="6"/>
      <c r="HI42" s="6"/>
      <c r="HJ42" s="6"/>
      <c r="HK42" s="15">
        <v>35</v>
      </c>
      <c r="HL42" s="9">
        <v>0.57142857142857151</v>
      </c>
      <c r="HM42" s="9">
        <v>3.1015860395977521E-5</v>
      </c>
      <c r="HN42" s="9">
        <v>1.0051850091629877</v>
      </c>
      <c r="HO42" s="9">
        <v>1.0052160250233837</v>
      </c>
      <c r="HP42" s="9">
        <v>9.4990486766983268E-7</v>
      </c>
      <c r="HQ42" s="6">
        <v>4</v>
      </c>
      <c r="HR42" s="6"/>
      <c r="HS42" s="6"/>
      <c r="HT42" s="6"/>
      <c r="HU42" s="15">
        <v>35</v>
      </c>
      <c r="HV42" s="9">
        <v>0.57142857142857151</v>
      </c>
      <c r="HW42" s="9">
        <v>2.9756333070252542E-5</v>
      </c>
      <c r="HX42" s="9">
        <v>1.0051862686903132</v>
      </c>
      <c r="HY42" s="9">
        <v>1.0052160250233835</v>
      </c>
      <c r="HZ42" s="9">
        <v>9.1133005070862132E-7</v>
      </c>
      <c r="IA42" s="6">
        <v>4</v>
      </c>
      <c r="IB42" s="6"/>
      <c r="IC42" s="6"/>
      <c r="ID42" s="6"/>
      <c r="IE42" s="15">
        <v>35</v>
      </c>
      <c r="IF42" s="9">
        <v>0.57142857142857151</v>
      </c>
      <c r="IG42" s="9">
        <v>1.3539918751543486E-5</v>
      </c>
      <c r="IH42" s="9">
        <v>1.0052024851046319</v>
      </c>
      <c r="II42" s="9">
        <v>1.0052160250233835</v>
      </c>
      <c r="IJ42" s="9">
        <v>4.1467928233302349E-7</v>
      </c>
      <c r="IK42" s="6">
        <v>4</v>
      </c>
      <c r="IL42" s="6"/>
      <c r="IM42" s="6"/>
      <c r="IN42" s="6"/>
      <c r="IO42" s="15">
        <v>35</v>
      </c>
      <c r="IP42" s="9">
        <v>0.57142857142857151</v>
      </c>
      <c r="IQ42" s="9">
        <v>7.7146048700654738E-6</v>
      </c>
      <c r="IR42" s="9">
        <v>1.0052083104185137</v>
      </c>
      <c r="IS42" s="9">
        <v>1.0052160250233837</v>
      </c>
      <c r="IT42" s="9">
        <v>2.3627075388742026E-7</v>
      </c>
      <c r="IU42" s="6">
        <v>4</v>
      </c>
      <c r="IV42" s="6"/>
      <c r="IW42" s="6"/>
      <c r="IX42" s="6"/>
      <c r="IY42" s="15">
        <v>35</v>
      </c>
      <c r="IZ42" s="9">
        <v>0.57142857142857151</v>
      </c>
      <c r="JA42" s="9">
        <v>1.0391100437231048E-5</v>
      </c>
      <c r="JB42" s="9">
        <v>1.0052056339229465</v>
      </c>
      <c r="JC42" s="9">
        <v>1.0052160250233837</v>
      </c>
      <c r="JD42" s="9">
        <v>3.1824223992999473E-7</v>
      </c>
      <c r="JE42" s="6">
        <v>4</v>
      </c>
      <c r="JF42" s="6"/>
      <c r="JG42" s="6"/>
      <c r="JH42" s="6"/>
      <c r="JI42" s="15">
        <v>35</v>
      </c>
      <c r="JJ42" s="9">
        <v>0.57142857142857151</v>
      </c>
      <c r="JK42" s="9">
        <v>1.2122950510102889E-5</v>
      </c>
      <c r="JL42" s="9">
        <v>1.0052039020728734</v>
      </c>
      <c r="JM42" s="9">
        <v>1.0052160250233835</v>
      </c>
      <c r="JN42" s="9">
        <v>3.7128261325166056E-7</v>
      </c>
      <c r="JO42" s="6">
        <v>4</v>
      </c>
      <c r="JP42" s="6"/>
      <c r="JQ42" s="6"/>
      <c r="JR42" s="6"/>
      <c r="JS42" s="15">
        <v>35</v>
      </c>
      <c r="JT42" s="9">
        <v>0.57142857142857151</v>
      </c>
      <c r="JU42" s="9">
        <v>7.8720457857810962E-6</v>
      </c>
      <c r="JV42" s="9">
        <v>1.0052081529775978</v>
      </c>
      <c r="JW42" s="9">
        <v>1.0052160250233835</v>
      </c>
      <c r="JX42" s="9">
        <v>2.4109260600757176E-7</v>
      </c>
      <c r="JY42" s="6">
        <v>4</v>
      </c>
      <c r="JZ42" s="6"/>
      <c r="KA42" s="6"/>
      <c r="KB42" s="6"/>
      <c r="KC42" s="15">
        <v>35</v>
      </c>
      <c r="KD42" s="9">
        <v>0.57142857142857151</v>
      </c>
      <c r="KE42" s="9">
        <v>1.2595273257249753E-5</v>
      </c>
      <c r="KF42" s="9">
        <v>1.0052034297501262</v>
      </c>
      <c r="KG42" s="9">
        <v>1.0052160250233835</v>
      </c>
      <c r="KH42" s="9">
        <v>3.8574816961211487E-7</v>
      </c>
      <c r="KI42" s="6">
        <v>4</v>
      </c>
      <c r="KJ42" s="6"/>
      <c r="KK42" s="6"/>
      <c r="KL42" s="6"/>
      <c r="KM42" s="15">
        <v>35</v>
      </c>
      <c r="KN42" s="9">
        <v>0.57142857142857151</v>
      </c>
      <c r="KO42" s="9">
        <v>5.3529911343311455E-6</v>
      </c>
      <c r="KP42" s="9">
        <v>1.0052106720322493</v>
      </c>
      <c r="KQ42" s="9">
        <v>1.0052160250233837</v>
      </c>
      <c r="KR42" s="9">
        <v>1.6394297208514879E-7</v>
      </c>
      <c r="KS42" s="6">
        <v>4</v>
      </c>
      <c r="KT42" s="6"/>
      <c r="KU42" s="6"/>
      <c r="KV42" s="6"/>
      <c r="KW42" s="15">
        <v>35</v>
      </c>
      <c r="KX42" s="9">
        <v>0.57142857142857151</v>
      </c>
      <c r="KY42" s="9">
        <v>4.5657865557530352E-6</v>
      </c>
      <c r="KZ42" s="9">
        <v>1.0052114592368278</v>
      </c>
      <c r="LA42" s="9">
        <v>1.0052160250233835</v>
      </c>
      <c r="LB42" s="9">
        <v>1.3983371148439161E-7</v>
      </c>
      <c r="LC42" s="6">
        <v>4</v>
      </c>
    </row>
    <row r="43" spans="1:315">
      <c r="A43" s="6">
        <v>36</v>
      </c>
      <c r="B43">
        <v>3.0922698625714222E-2</v>
      </c>
      <c r="C43">
        <f>1-Table468[[#This Row],[qx (tau)]]</f>
        <v>0.96907730137428583</v>
      </c>
      <c r="D43" s="6"/>
      <c r="E43" s="6"/>
      <c r="F43" s="6"/>
      <c r="G43" s="6"/>
      <c r="H43" s="15">
        <f t="shared" si="4"/>
        <v>36</v>
      </c>
      <c r="I43" s="9">
        <f t="shared" si="10"/>
        <v>0.60000000000000009</v>
      </c>
      <c r="J43" s="9" cm="1">
        <f t="array" ref="J43">VLOOKUP($G$13,'qx Malaria'!$B$32:$I$61,(N43),FALSE)/(1-cambodia!I43*INDEX($E$6:$G$11,N43,2))</f>
        <v>4.7007955564296587E-6</v>
      </c>
      <c r="K43" s="9">
        <f t="shared" si="9"/>
        <v>1.0349352741640176</v>
      </c>
      <c r="L43" s="9">
        <f t="shared" si="2"/>
        <v>1.034939974959574</v>
      </c>
      <c r="M43" s="9">
        <f>(J43*Table468[[#This Row],[qx (tau)]])/L43</f>
        <v>1.4045383095599231E-7</v>
      </c>
      <c r="N43" s="6">
        <f t="shared" si="3"/>
        <v>4</v>
      </c>
      <c r="P43" s="6"/>
      <c r="Q43" s="6"/>
      <c r="R43" s="6"/>
      <c r="S43" s="15">
        <v>36</v>
      </c>
      <c r="T43" s="9">
        <v>0.60000000000000009</v>
      </c>
      <c r="U43" s="9">
        <v>8.542480200822173E-5</v>
      </c>
      <c r="V43" s="9">
        <v>1.0348545501575657</v>
      </c>
      <c r="W43" s="9">
        <v>1.0349399749595738</v>
      </c>
      <c r="X43" s="9">
        <v>2.5523851349588955E-6</v>
      </c>
      <c r="Y43" s="6">
        <v>4</v>
      </c>
      <c r="Z43" s="6"/>
      <c r="AA43" s="6"/>
      <c r="AB43" s="6"/>
      <c r="AC43" s="15">
        <v>36</v>
      </c>
      <c r="AD43" s="9">
        <v>0.60000000000000009</v>
      </c>
      <c r="AE43" s="9">
        <v>6.7918390970483699E-5</v>
      </c>
      <c r="AF43" s="9">
        <v>1.0348720565686034</v>
      </c>
      <c r="AG43" s="9">
        <v>1.0349399749595738</v>
      </c>
      <c r="AH43" s="9">
        <v>2.0293156955365793E-6</v>
      </c>
      <c r="AI43" s="6">
        <v>4</v>
      </c>
      <c r="AJ43" s="6"/>
      <c r="AK43" s="6"/>
      <c r="AL43" s="6"/>
      <c r="AM43" s="15">
        <v>36</v>
      </c>
      <c r="AN43" s="9">
        <v>0.60000000000000009</v>
      </c>
      <c r="AO43" s="9">
        <v>6.0624053038092846E-5</v>
      </c>
      <c r="AP43" s="9">
        <v>1.0348793509065359</v>
      </c>
      <c r="AQ43" s="9">
        <v>1.034939974959574</v>
      </c>
      <c r="AR43" s="9">
        <v>1.8113700957772804E-6</v>
      </c>
      <c r="AS43" s="6">
        <v>4</v>
      </c>
      <c r="AT43" s="6"/>
      <c r="AU43" s="6"/>
      <c r="AV43" s="6"/>
      <c r="AW43" s="15">
        <v>36</v>
      </c>
      <c r="AX43" s="9">
        <v>0.60000000000000009</v>
      </c>
      <c r="AY43" s="9">
        <v>6.8890969361469145E-5</v>
      </c>
      <c r="AZ43" s="9">
        <v>1.0348710839902127</v>
      </c>
      <c r="BA43" s="9">
        <v>1.0349399749595742</v>
      </c>
      <c r="BB43" s="9">
        <v>2.0583751088378185E-6</v>
      </c>
      <c r="BC43" s="6">
        <v>4</v>
      </c>
      <c r="BD43" s="6"/>
      <c r="BE43" s="6"/>
      <c r="BF43" s="6"/>
      <c r="BG43" s="15">
        <v>36</v>
      </c>
      <c r="BH43" s="9">
        <v>0.60000000000000009</v>
      </c>
      <c r="BI43" s="9">
        <v>6.0624053038092846E-5</v>
      </c>
      <c r="BJ43" s="9">
        <v>1.0348793509065359</v>
      </c>
      <c r="BK43" s="9">
        <v>1.034939974959574</v>
      </c>
      <c r="BL43" s="9">
        <v>1.8113700957772804E-6</v>
      </c>
      <c r="BM43" s="6">
        <v>4</v>
      </c>
      <c r="BN43" s="6"/>
      <c r="BO43" s="6"/>
      <c r="BP43" s="6"/>
      <c r="BQ43" s="15">
        <v>36</v>
      </c>
      <c r="BR43" s="9">
        <v>0.60000000000000009</v>
      </c>
      <c r="BS43" s="9">
        <v>5.4140197098189861E-5</v>
      </c>
      <c r="BT43" s="9">
        <v>1.0348858347624759</v>
      </c>
      <c r="BU43" s="9">
        <v>1.034939974959574</v>
      </c>
      <c r="BV43" s="9">
        <v>1.6176406737690149E-6</v>
      </c>
      <c r="BW43" s="6">
        <v>4</v>
      </c>
      <c r="BX43" s="6"/>
      <c r="BY43" s="6"/>
      <c r="BZ43" s="6"/>
      <c r="CA43" s="15">
        <v>36</v>
      </c>
      <c r="CB43" s="9">
        <v>0.60000000000000009</v>
      </c>
      <c r="CC43" s="9">
        <v>5.1546654722228673E-5</v>
      </c>
      <c r="CD43" s="9">
        <v>1.0348884283048518</v>
      </c>
      <c r="CE43" s="9">
        <v>1.034939974959574</v>
      </c>
      <c r="CF43" s="9">
        <v>1.5401489049657089E-6</v>
      </c>
      <c r="CG43" s="6">
        <v>4</v>
      </c>
      <c r="CH43" s="6"/>
      <c r="CI43" s="6"/>
      <c r="CJ43" s="6"/>
      <c r="CK43" s="15">
        <v>36</v>
      </c>
      <c r="CL43" s="9">
        <v>0.60000000000000009</v>
      </c>
      <c r="CM43" s="9">
        <v>5.9813571045604972E-5</v>
      </c>
      <c r="CN43" s="9">
        <v>1.0348801613885283</v>
      </c>
      <c r="CO43" s="9">
        <v>1.034939974959574</v>
      </c>
      <c r="CP43" s="9">
        <v>1.7871539180262472E-6</v>
      </c>
      <c r="CQ43" s="6">
        <v>4</v>
      </c>
      <c r="CR43" s="6"/>
      <c r="CS43" s="6"/>
      <c r="CT43" s="6"/>
      <c r="CU43" s="15">
        <v>36</v>
      </c>
      <c r="CV43" s="9">
        <v>0.60000000000000009</v>
      </c>
      <c r="CW43" s="9">
        <v>4.4414413188335399E-5</v>
      </c>
      <c r="CX43" s="9">
        <v>1.0348955605463857</v>
      </c>
      <c r="CY43" s="9">
        <v>1.034939974959574</v>
      </c>
      <c r="CZ43" s="9">
        <v>1.3270465407566171E-6</v>
      </c>
      <c r="DA43" s="6">
        <v>4</v>
      </c>
      <c r="DB43" s="6"/>
      <c r="DC43" s="6"/>
      <c r="DD43" s="6"/>
      <c r="DE43" s="15">
        <v>36</v>
      </c>
      <c r="DF43" s="9">
        <v>0.60000000000000009</v>
      </c>
      <c r="DG43" s="9">
        <v>4.4900702383828122E-5</v>
      </c>
      <c r="DH43" s="9">
        <v>1.0348950742571903</v>
      </c>
      <c r="DI43" s="9">
        <v>1.034939974959574</v>
      </c>
      <c r="DJ43" s="9">
        <v>1.341576247407237E-6</v>
      </c>
      <c r="DK43" s="6">
        <v>4</v>
      </c>
      <c r="DL43" s="6"/>
      <c r="DM43" s="6"/>
      <c r="DN43" s="6"/>
      <c r="DO43" s="15">
        <v>36</v>
      </c>
      <c r="DP43" s="9">
        <v>0.60000000000000009</v>
      </c>
      <c r="DQ43" s="9">
        <v>1.0244492385046706E-4</v>
      </c>
      <c r="DR43" s="9">
        <v>1.0348375300357235</v>
      </c>
      <c r="DS43" s="9">
        <v>1.034939974959574</v>
      </c>
      <c r="DT43" s="9">
        <v>3.0609248677305916E-6</v>
      </c>
      <c r="DU43" s="6">
        <v>4</v>
      </c>
      <c r="DV43" s="6"/>
      <c r="DW43" s="6"/>
      <c r="DX43" s="6"/>
      <c r="DY43" s="15">
        <v>36</v>
      </c>
      <c r="DZ43" s="9">
        <v>0.60000000000000009</v>
      </c>
      <c r="EA43" s="9">
        <v>6.2407113421566166E-5</v>
      </c>
      <c r="EB43" s="9">
        <v>1.0348775678461524</v>
      </c>
      <c r="EC43" s="9">
        <v>1.034939974959574</v>
      </c>
      <c r="ED43" s="9">
        <v>1.8646456868295534E-6</v>
      </c>
      <c r="EE43" s="6">
        <v>4</v>
      </c>
      <c r="EF43" s="6"/>
      <c r="EG43" s="6"/>
      <c r="EH43" s="6"/>
      <c r="EI43" s="15">
        <v>36</v>
      </c>
      <c r="EJ43" s="9">
        <v>0.60000000000000009</v>
      </c>
      <c r="EK43" s="9">
        <v>6.3055499015556468E-5</v>
      </c>
      <c r="EL43" s="9">
        <v>1.0348769194605585</v>
      </c>
      <c r="EM43" s="9">
        <v>1.034939974959574</v>
      </c>
      <c r="EN43" s="9">
        <v>1.8840186290303799E-6</v>
      </c>
      <c r="EO43" s="6">
        <v>4</v>
      </c>
      <c r="EP43" s="6"/>
      <c r="EQ43" s="6"/>
      <c r="ER43" s="6"/>
      <c r="ES43" s="15">
        <v>36</v>
      </c>
      <c r="ET43" s="9">
        <v>0.60000000000000009</v>
      </c>
      <c r="EU43" s="9">
        <v>8.899092277516837E-5</v>
      </c>
      <c r="EV43" s="9">
        <v>1.034850984036799</v>
      </c>
      <c r="EW43" s="9">
        <v>1.0349399749595742</v>
      </c>
      <c r="EX43" s="9">
        <v>2.6589363170634402E-6</v>
      </c>
      <c r="EY43" s="6">
        <v>4</v>
      </c>
      <c r="EZ43" s="6"/>
      <c r="FA43" s="6"/>
      <c r="FB43" s="6"/>
      <c r="FC43" s="15">
        <v>36</v>
      </c>
      <c r="FD43" s="9">
        <v>0.60000000000000009</v>
      </c>
      <c r="FE43" s="9">
        <v>7.1808704534425484E-5</v>
      </c>
      <c r="FF43" s="9">
        <v>1.0348681662550396</v>
      </c>
      <c r="FG43" s="9">
        <v>1.034939974959574</v>
      </c>
      <c r="FH43" s="9">
        <v>2.145553348741538E-6</v>
      </c>
      <c r="FI43" s="6">
        <v>4</v>
      </c>
      <c r="FJ43" s="6"/>
      <c r="FK43" s="6"/>
      <c r="FL43" s="6"/>
      <c r="FM43" s="15">
        <v>36</v>
      </c>
      <c r="FN43" s="9">
        <v>0.60000000000000009</v>
      </c>
      <c r="FO43" s="9">
        <v>4.6683762767301442E-5</v>
      </c>
      <c r="FP43" s="9">
        <v>1.0348932911968067</v>
      </c>
      <c r="FQ43" s="9">
        <v>1.034939974959574</v>
      </c>
      <c r="FR43" s="9">
        <v>1.3948518384595101E-6</v>
      </c>
      <c r="FS43" s="6">
        <v>4</v>
      </c>
      <c r="FT43" s="6"/>
      <c r="FU43" s="6"/>
      <c r="FV43" s="6"/>
      <c r="FW43" s="15">
        <v>36</v>
      </c>
      <c r="FX43" s="9">
        <v>0.60000000000000009</v>
      </c>
      <c r="FY43" s="9">
        <v>7.9589331662309053E-5</v>
      </c>
      <c r="FZ43" s="9">
        <v>1.0348603856279117</v>
      </c>
      <c r="GA43" s="9">
        <v>1.034939974959574</v>
      </c>
      <c r="GB43" s="9">
        <v>2.3780286551514561E-6</v>
      </c>
      <c r="GC43" s="6">
        <v>4</v>
      </c>
      <c r="GD43" s="6"/>
      <c r="GE43" s="6"/>
      <c r="GF43" s="6"/>
      <c r="GG43" s="15">
        <v>36</v>
      </c>
      <c r="GH43" s="9">
        <v>0.60000000000000009</v>
      </c>
      <c r="GI43" s="9">
        <v>4.2469256406364507E-5</v>
      </c>
      <c r="GJ43" s="9">
        <v>1.0348975057031677</v>
      </c>
      <c r="GK43" s="9">
        <v>1.034939974959574</v>
      </c>
      <c r="GL43" s="9">
        <v>1.2689277141541375E-6</v>
      </c>
      <c r="GM43" s="6">
        <v>4</v>
      </c>
      <c r="GN43" s="6"/>
      <c r="GO43" s="6"/>
      <c r="GP43" s="6"/>
      <c r="GQ43" s="15">
        <v>36</v>
      </c>
      <c r="GR43" s="9">
        <v>0.60000000000000009</v>
      </c>
      <c r="GS43" s="9">
        <v>4.7007955564296593E-5</v>
      </c>
      <c r="GT43" s="9">
        <v>1.0348929670040099</v>
      </c>
      <c r="GU43" s="9">
        <v>1.0349399749595742</v>
      </c>
      <c r="GV43" s="9">
        <v>1.4045383095599231E-6</v>
      </c>
      <c r="GW43" s="6">
        <v>4</v>
      </c>
      <c r="GX43" s="6"/>
      <c r="GY43" s="6"/>
      <c r="GZ43" s="6"/>
      <c r="HA43" s="15">
        <v>36</v>
      </c>
      <c r="HB43" s="9">
        <v>0.60000000000000009</v>
      </c>
      <c r="HC43" s="9">
        <v>5.7706317865136501E-5</v>
      </c>
      <c r="HD43" s="9">
        <v>1.034882268641709</v>
      </c>
      <c r="HE43" s="9">
        <v>1.034939974959574</v>
      </c>
      <c r="HF43" s="9">
        <v>1.7241918558735609E-6</v>
      </c>
      <c r="HG43" s="6">
        <v>4</v>
      </c>
      <c r="HH43" s="6"/>
      <c r="HI43" s="6"/>
      <c r="HJ43" s="6"/>
      <c r="HK43" s="15">
        <v>36</v>
      </c>
      <c r="HL43" s="9">
        <v>0.60000000000000009</v>
      </c>
      <c r="HM43" s="9">
        <v>3.1932990504022171E-5</v>
      </c>
      <c r="HN43" s="9">
        <v>1.0349080419690702</v>
      </c>
      <c r="HO43" s="9">
        <v>1.0349399749595742</v>
      </c>
      <c r="HP43" s="9">
        <v>9.5411740339070647E-7</v>
      </c>
      <c r="HQ43" s="6">
        <v>4</v>
      </c>
      <c r="HR43" s="6"/>
      <c r="HS43" s="6"/>
      <c r="HT43" s="6"/>
      <c r="HU43" s="15">
        <v>36</v>
      </c>
      <c r="HV43" s="9">
        <v>0.60000000000000009</v>
      </c>
      <c r="HW43" s="9">
        <v>3.0636219316041567E-5</v>
      </c>
      <c r="HX43" s="9">
        <v>1.0349093387402579</v>
      </c>
      <c r="HY43" s="9">
        <v>1.034939974959574</v>
      </c>
      <c r="HZ43" s="9">
        <v>9.1537151898905334E-7</v>
      </c>
      <c r="IA43" s="6">
        <v>4</v>
      </c>
      <c r="IB43" s="6"/>
      <c r="IC43" s="6"/>
      <c r="ID43" s="6"/>
      <c r="IE43" s="15">
        <v>36</v>
      </c>
      <c r="IF43" s="9">
        <v>0.60000000000000009</v>
      </c>
      <c r="IG43" s="9">
        <v>1.3940290270791404E-5</v>
      </c>
      <c r="IH43" s="9">
        <v>1.0349260346693032</v>
      </c>
      <c r="II43" s="9">
        <v>1.034939974959574</v>
      </c>
      <c r="IJ43" s="9">
        <v>4.1651825731777034E-7</v>
      </c>
      <c r="IK43" s="6">
        <v>4</v>
      </c>
      <c r="IL43" s="6"/>
      <c r="IM43" s="6"/>
      <c r="IN43" s="6"/>
      <c r="IO43" s="15">
        <v>36</v>
      </c>
      <c r="IP43" s="9">
        <v>0.60000000000000009</v>
      </c>
      <c r="IQ43" s="9">
        <v>7.9427235263811481E-6</v>
      </c>
      <c r="IR43" s="9">
        <v>1.0349320322360478</v>
      </c>
      <c r="IS43" s="9">
        <v>1.0349399749595742</v>
      </c>
      <c r="IT43" s="9">
        <v>2.3731854196012493E-7</v>
      </c>
      <c r="IU43" s="6">
        <v>4</v>
      </c>
      <c r="IV43" s="6"/>
      <c r="IW43" s="6"/>
      <c r="IX43" s="6"/>
      <c r="IY43" s="15">
        <v>36</v>
      </c>
      <c r="IZ43" s="9">
        <v>0.60000000000000009</v>
      </c>
      <c r="JA43" s="9">
        <v>1.0698362300839914E-5</v>
      </c>
      <c r="JB43" s="9">
        <v>1.0349292765972733</v>
      </c>
      <c r="JC43" s="9">
        <v>1.0349399749595742</v>
      </c>
      <c r="JD43" s="9">
        <v>3.196535463136377E-7</v>
      </c>
      <c r="JE43" s="6">
        <v>4</v>
      </c>
      <c r="JF43" s="6"/>
      <c r="JG43" s="6"/>
      <c r="JH43" s="6"/>
      <c r="JI43" s="15">
        <v>36</v>
      </c>
      <c r="JJ43" s="9">
        <v>0.60000000000000009</v>
      </c>
      <c r="JK43" s="9">
        <v>1.2481422684313235E-5</v>
      </c>
      <c r="JL43" s="9">
        <v>1.0349274935368897</v>
      </c>
      <c r="JM43" s="9">
        <v>1.034939974959574</v>
      </c>
      <c r="JN43" s="9">
        <v>3.729291373659107E-7</v>
      </c>
      <c r="JO43" s="6">
        <v>4</v>
      </c>
      <c r="JP43" s="6"/>
      <c r="JQ43" s="6"/>
      <c r="JR43" s="6"/>
      <c r="JS43" s="15">
        <v>36</v>
      </c>
      <c r="JT43" s="9">
        <v>0.60000000000000009</v>
      </c>
      <c r="JU43" s="9">
        <v>8.1048199248787236E-6</v>
      </c>
      <c r="JV43" s="9">
        <v>1.034931870139649</v>
      </c>
      <c r="JW43" s="9">
        <v>1.034939974959574</v>
      </c>
      <c r="JX43" s="9">
        <v>2.4216177751033167E-7</v>
      </c>
      <c r="JY43" s="6">
        <v>4</v>
      </c>
      <c r="JZ43" s="6"/>
      <c r="KA43" s="6"/>
      <c r="KB43" s="6"/>
      <c r="KC43" s="15">
        <v>36</v>
      </c>
      <c r="KD43" s="9">
        <v>0.60000000000000009</v>
      </c>
      <c r="KE43" s="9">
        <v>1.2967711879805956E-5</v>
      </c>
      <c r="KF43" s="9">
        <v>1.0349270072476942</v>
      </c>
      <c r="KG43" s="9">
        <v>1.034939974959574</v>
      </c>
      <c r="KH43" s="9">
        <v>3.8745884401653058E-7</v>
      </c>
      <c r="KI43" s="6">
        <v>4</v>
      </c>
      <c r="KJ43" s="6"/>
      <c r="KK43" s="6"/>
      <c r="KL43" s="6"/>
      <c r="KM43" s="15">
        <v>36</v>
      </c>
      <c r="KN43" s="9">
        <v>0.60000000000000009</v>
      </c>
      <c r="KO43" s="9">
        <v>5.511277548917531E-6</v>
      </c>
      <c r="KP43" s="9">
        <v>1.034934463682025</v>
      </c>
      <c r="KQ43" s="9">
        <v>1.034939974959574</v>
      </c>
      <c r="KR43" s="9">
        <v>1.6467000870702548E-7</v>
      </c>
      <c r="KS43" s="6">
        <v>4</v>
      </c>
      <c r="KT43" s="6"/>
      <c r="KU43" s="6"/>
      <c r="KV43" s="6"/>
      <c r="KW43" s="15">
        <v>36</v>
      </c>
      <c r="KX43" s="9">
        <v>0.60000000000000009</v>
      </c>
      <c r="KY43" s="9">
        <v>4.7007955564296587E-6</v>
      </c>
      <c r="KZ43" s="9">
        <v>1.0349352741640176</v>
      </c>
      <c r="LA43" s="9">
        <v>1.034939974959574</v>
      </c>
      <c r="LB43" s="9">
        <v>1.4045383095599231E-7</v>
      </c>
      <c r="LC43" s="6">
        <v>4</v>
      </c>
    </row>
    <row r="44" spans="1:315">
      <c r="A44" s="6">
        <v>37</v>
      </c>
      <c r="B44">
        <v>3.1091395629994325E-2</v>
      </c>
      <c r="C44">
        <f>1-Table468[[#This Row],[qx (tau)]]</f>
        <v>0.9689086043700057</v>
      </c>
      <c r="D44" s="6"/>
      <c r="E44" s="6"/>
      <c r="F44" s="6"/>
      <c r="G44" s="6"/>
      <c r="H44" s="15">
        <f t="shared" si="4"/>
        <v>37</v>
      </c>
      <c r="I44" s="9">
        <f t="shared" si="10"/>
        <v>0.62857142857142867</v>
      </c>
      <c r="J44" s="9" cm="1">
        <f t="array" ref="J44">VLOOKUP($G$13,'qx Malaria'!$B$32:$I$61,(N44),FALSE)/(1-cambodia!I44*INDEX($E$6:$G$11,N44,2))</f>
        <v>4.8440322011426284E-6</v>
      </c>
      <c r="K44" s="9">
        <f t="shared" si="9"/>
        <v>1.0664705014222187</v>
      </c>
      <c r="L44" s="9">
        <f t="shared" si="2"/>
        <v>1.0664753454544198</v>
      </c>
      <c r="M44" s="9">
        <f>(J44*Table468[[#This Row],[qx (tau)]])/L44</f>
        <v>1.4122006875459883E-7</v>
      </c>
      <c r="N44" s="6">
        <f t="shared" si="3"/>
        <v>4</v>
      </c>
      <c r="P44" s="6"/>
      <c r="Q44" s="6"/>
      <c r="R44" s="6"/>
      <c r="S44" s="15">
        <v>37</v>
      </c>
      <c r="T44" s="9">
        <v>0.62857142857142867</v>
      </c>
      <c r="U44" s="9">
        <v>8.8027757586281552E-5</v>
      </c>
      <c r="V44" s="9">
        <v>1.0663873176968335</v>
      </c>
      <c r="W44" s="9">
        <v>1.0664753454544198</v>
      </c>
      <c r="X44" s="9">
        <v>2.5663095252990891E-6</v>
      </c>
      <c r="Y44" s="6">
        <v>4</v>
      </c>
      <c r="Z44" s="6"/>
      <c r="AA44" s="6"/>
      <c r="AB44" s="6"/>
      <c r="AC44" s="15">
        <v>37</v>
      </c>
      <c r="AD44" s="9">
        <v>0.62857142857142867</v>
      </c>
      <c r="AE44" s="9">
        <v>6.9987913526853846E-5</v>
      </c>
      <c r="AF44" s="9">
        <v>1.0664053575408929</v>
      </c>
      <c r="AG44" s="9">
        <v>1.0664753454544198</v>
      </c>
      <c r="AH44" s="9">
        <v>2.0403865106267899E-6</v>
      </c>
      <c r="AI44" s="6">
        <v>4</v>
      </c>
      <c r="AJ44" s="6"/>
      <c r="AK44" s="6"/>
      <c r="AL44" s="6"/>
      <c r="AM44" s="15">
        <v>37</v>
      </c>
      <c r="AN44" s="9">
        <v>0.62857142857142867</v>
      </c>
      <c r="AO44" s="9">
        <v>6.2471311835425624E-5</v>
      </c>
      <c r="AP44" s="9">
        <v>1.0664128741425845</v>
      </c>
      <c r="AQ44" s="9">
        <v>1.0664753454544198</v>
      </c>
      <c r="AR44" s="9">
        <v>1.8212519211799987E-6</v>
      </c>
      <c r="AS44" s="6">
        <v>4</v>
      </c>
      <c r="AT44" s="6"/>
      <c r="AU44" s="6"/>
      <c r="AV44" s="6"/>
      <c r="AW44" s="15">
        <v>37</v>
      </c>
      <c r="AX44" s="9">
        <v>0.62857142857142867</v>
      </c>
      <c r="AY44" s="9">
        <v>7.0990127085710942E-5</v>
      </c>
      <c r="AZ44" s="9">
        <v>1.0664043553273341</v>
      </c>
      <c r="BA44" s="9">
        <v>1.0664753454544198</v>
      </c>
      <c r="BB44" s="9">
        <v>2.0696044558863622E-6</v>
      </c>
      <c r="BC44" s="6">
        <v>4</v>
      </c>
      <c r="BD44" s="6"/>
      <c r="BE44" s="6"/>
      <c r="BF44" s="6"/>
      <c r="BG44" s="15">
        <v>37</v>
      </c>
      <c r="BH44" s="9">
        <v>0.62857142857142867</v>
      </c>
      <c r="BI44" s="9">
        <v>6.2471311835425624E-5</v>
      </c>
      <c r="BJ44" s="9">
        <v>1.0664128741425845</v>
      </c>
      <c r="BK44" s="9">
        <v>1.0664753454544198</v>
      </c>
      <c r="BL44" s="9">
        <v>1.8212519211799987E-6</v>
      </c>
      <c r="BM44" s="6">
        <v>4</v>
      </c>
      <c r="BN44" s="6"/>
      <c r="BO44" s="6"/>
      <c r="BP44" s="6"/>
      <c r="BQ44" s="15">
        <v>37</v>
      </c>
      <c r="BR44" s="9">
        <v>0.62857142857142867</v>
      </c>
      <c r="BS44" s="9">
        <v>5.5789888109711651E-5</v>
      </c>
      <c r="BT44" s="9">
        <v>1.0664195555663101</v>
      </c>
      <c r="BU44" s="9">
        <v>1.0664753454544198</v>
      </c>
      <c r="BV44" s="9">
        <v>1.6264656194495175E-6</v>
      </c>
      <c r="BW44" s="6">
        <v>4</v>
      </c>
      <c r="BX44" s="6"/>
      <c r="BY44" s="6"/>
      <c r="BZ44" s="6"/>
      <c r="CA44" s="15">
        <v>37</v>
      </c>
      <c r="CB44" s="9">
        <v>0.62857142857142867</v>
      </c>
      <c r="CC44" s="9">
        <v>5.3117318619426063E-5</v>
      </c>
      <c r="CD44" s="9">
        <v>1.0664222281358005</v>
      </c>
      <c r="CE44" s="9">
        <v>1.0664753454544198</v>
      </c>
      <c r="CF44" s="9">
        <v>1.5485510987573251E-6</v>
      </c>
      <c r="CG44" s="6">
        <v>4</v>
      </c>
      <c r="CH44" s="6"/>
      <c r="CI44" s="6"/>
      <c r="CJ44" s="6"/>
      <c r="CK44" s="15">
        <v>37</v>
      </c>
      <c r="CL44" s="9">
        <v>0.62857142857142867</v>
      </c>
      <c r="CM44" s="9">
        <v>6.1636133869711382E-5</v>
      </c>
      <c r="CN44" s="9">
        <v>1.0664137093205501</v>
      </c>
      <c r="CO44" s="9">
        <v>1.0664753454544198</v>
      </c>
      <c r="CP44" s="9">
        <v>1.7969036334636888E-6</v>
      </c>
      <c r="CQ44" s="6">
        <v>4</v>
      </c>
      <c r="CR44" s="6"/>
      <c r="CS44" s="6"/>
      <c r="CT44" s="6"/>
      <c r="CU44" s="15">
        <v>37</v>
      </c>
      <c r="CV44" s="9">
        <v>0.62857142857142867</v>
      </c>
      <c r="CW44" s="9">
        <v>4.5767752521140701E-5</v>
      </c>
      <c r="CX44" s="9">
        <v>1.0664295777018986</v>
      </c>
      <c r="CY44" s="9">
        <v>1.0664753454544198</v>
      </c>
      <c r="CZ44" s="9">
        <v>1.334286166853796E-6</v>
      </c>
      <c r="DA44" s="6">
        <v>4</v>
      </c>
      <c r="DB44" s="6"/>
      <c r="DC44" s="6"/>
      <c r="DD44" s="6"/>
      <c r="DE44" s="15">
        <v>37</v>
      </c>
      <c r="DF44" s="9">
        <v>0.62857142857142867</v>
      </c>
      <c r="DG44" s="9">
        <v>4.6268859300569243E-5</v>
      </c>
      <c r="DH44" s="9">
        <v>1.0664290765951192</v>
      </c>
      <c r="DI44" s="9">
        <v>1.0664753454544198</v>
      </c>
      <c r="DJ44" s="9">
        <v>1.3488951394835821E-6</v>
      </c>
      <c r="DK44" s="6">
        <v>4</v>
      </c>
      <c r="DL44" s="6"/>
      <c r="DM44" s="6"/>
      <c r="DN44" s="6"/>
      <c r="DO44" s="15">
        <v>37</v>
      </c>
      <c r="DP44" s="9">
        <v>0.62857142857142867</v>
      </c>
      <c r="DQ44" s="9">
        <v>1.0556649486628074E-4</v>
      </c>
      <c r="DR44" s="9">
        <v>1.0663697789595534</v>
      </c>
      <c r="DS44" s="9">
        <v>1.0664753454544198</v>
      </c>
      <c r="DT44" s="9">
        <v>3.0776235673416025E-6</v>
      </c>
      <c r="DU44" s="6">
        <v>4</v>
      </c>
      <c r="DV44" s="6"/>
      <c r="DW44" s="6"/>
      <c r="DX44" s="6"/>
      <c r="DY44" s="15">
        <v>37</v>
      </c>
      <c r="DZ44" s="9">
        <v>0.62857142857142867</v>
      </c>
      <c r="EA44" s="9">
        <v>6.4308703359996963E-5</v>
      </c>
      <c r="EB44" s="9">
        <v>1.0664110367510597</v>
      </c>
      <c r="EC44" s="9">
        <v>1.0664753454544198</v>
      </c>
      <c r="ED44" s="9">
        <v>1.874818154155881E-6</v>
      </c>
      <c r="EE44" s="6">
        <v>4</v>
      </c>
      <c r="EF44" s="6"/>
      <c r="EG44" s="6"/>
      <c r="EH44" s="6"/>
      <c r="EI44" s="15">
        <v>37</v>
      </c>
      <c r="EJ44" s="9">
        <v>0.62857142857142867</v>
      </c>
      <c r="EK44" s="9">
        <v>6.4976845732568365E-5</v>
      </c>
      <c r="EL44" s="9">
        <v>1.0664103686086874</v>
      </c>
      <c r="EM44" s="9">
        <v>1.06647534545442</v>
      </c>
      <c r="EN44" s="9">
        <v>1.8942967843289289E-6</v>
      </c>
      <c r="EO44" s="6">
        <v>4</v>
      </c>
      <c r="EP44" s="6"/>
      <c r="EQ44" s="6"/>
      <c r="ER44" s="6"/>
      <c r="ES44" s="15">
        <v>37</v>
      </c>
      <c r="ET44" s="9">
        <v>0.62857142857142867</v>
      </c>
      <c r="EU44" s="9">
        <v>9.1702540635424243E-5</v>
      </c>
      <c r="EV44" s="9">
        <v>1.0663836429137845</v>
      </c>
      <c r="EW44" s="9">
        <v>1.06647534545442</v>
      </c>
      <c r="EX44" s="9">
        <v>2.6734419912508535E-6</v>
      </c>
      <c r="EY44" s="6">
        <v>4</v>
      </c>
      <c r="EZ44" s="6"/>
      <c r="FA44" s="6"/>
      <c r="FB44" s="6"/>
      <c r="FC44" s="15">
        <v>37</v>
      </c>
      <c r="FD44" s="9">
        <v>0.62857142857142867</v>
      </c>
      <c r="FE44" s="9">
        <v>7.3996767762282218E-5</v>
      </c>
      <c r="FF44" s="9">
        <v>1.0664013486866575</v>
      </c>
      <c r="FG44" s="9">
        <v>1.0664753454544198</v>
      </c>
      <c r="FH44" s="9">
        <v>2.1572582916650789E-6</v>
      </c>
      <c r="FI44" s="6">
        <v>4</v>
      </c>
      <c r="FJ44" s="6"/>
      <c r="FK44" s="6"/>
      <c r="FL44" s="6"/>
      <c r="FM44" s="15">
        <v>37</v>
      </c>
      <c r="FN44" s="9">
        <v>0.62857142857142867</v>
      </c>
      <c r="FO44" s="9">
        <v>4.8106250825140588E-5</v>
      </c>
      <c r="FP44" s="9">
        <v>1.0664272392035945</v>
      </c>
      <c r="FQ44" s="9">
        <v>1.0664753454544196</v>
      </c>
      <c r="FR44" s="9">
        <v>1.4024613724594647E-6</v>
      </c>
      <c r="FS44" s="6">
        <v>4</v>
      </c>
      <c r="FT44" s="6"/>
      <c r="FU44" s="6"/>
      <c r="FV44" s="6"/>
      <c r="FW44" s="15">
        <v>37</v>
      </c>
      <c r="FX44" s="9">
        <v>0.62857142857142867</v>
      </c>
      <c r="FY44" s="9">
        <v>8.2014476233138988E-5</v>
      </c>
      <c r="FZ44" s="9">
        <v>1.0663933309781866</v>
      </c>
      <c r="GA44" s="9">
        <v>1.0664753454544198</v>
      </c>
      <c r="GB44" s="9">
        <v>2.3910018537416564E-6</v>
      </c>
      <c r="GC44" s="6">
        <v>4</v>
      </c>
      <c r="GD44" s="6"/>
      <c r="GE44" s="6"/>
      <c r="GF44" s="6"/>
      <c r="GG44" s="15">
        <v>37</v>
      </c>
      <c r="GH44" s="9">
        <v>0.62857142857142867</v>
      </c>
      <c r="GI44" s="9">
        <v>4.3763325403426509E-5</v>
      </c>
      <c r="GJ44" s="9">
        <v>1.0664315821290165</v>
      </c>
      <c r="GK44" s="9">
        <v>1.0664753454544198</v>
      </c>
      <c r="GL44" s="9">
        <v>1.2758502763346517E-6</v>
      </c>
      <c r="GM44" s="6">
        <v>4</v>
      </c>
      <c r="GN44" s="6"/>
      <c r="GO44" s="6"/>
      <c r="GP44" s="6"/>
      <c r="GQ44" s="15">
        <v>37</v>
      </c>
      <c r="GR44" s="9">
        <v>0.62857142857142867</v>
      </c>
      <c r="GS44" s="9">
        <v>4.8440322011426289E-5</v>
      </c>
      <c r="GT44" s="9">
        <v>1.0664269051324085</v>
      </c>
      <c r="GU44" s="9">
        <v>1.0664753454544198</v>
      </c>
      <c r="GV44" s="9">
        <v>1.4122006875459886E-6</v>
      </c>
      <c r="GW44" s="6">
        <v>4</v>
      </c>
      <c r="GX44" s="6"/>
      <c r="GY44" s="6"/>
      <c r="GZ44" s="6"/>
      <c r="HA44" s="15">
        <v>37</v>
      </c>
      <c r="HB44" s="9">
        <v>0.62857142857142867</v>
      </c>
      <c r="HC44" s="9">
        <v>5.9464671158854335E-5</v>
      </c>
      <c r="HD44" s="9">
        <v>1.0664158807832609</v>
      </c>
      <c r="HE44" s="9">
        <v>1.0664753454544198</v>
      </c>
      <c r="HF44" s="9">
        <v>1.7335980854012822E-6</v>
      </c>
      <c r="HG44" s="6">
        <v>4</v>
      </c>
      <c r="HH44" s="6"/>
      <c r="HI44" s="6"/>
      <c r="HJ44" s="6"/>
      <c r="HK44" s="15">
        <v>37</v>
      </c>
      <c r="HL44" s="9">
        <v>0.62857142857142867</v>
      </c>
      <c r="HM44" s="9">
        <v>3.2906011849141304E-5</v>
      </c>
      <c r="HN44" s="9">
        <v>1.0664424394425707</v>
      </c>
      <c r="HO44" s="9">
        <v>1.0664753454544198</v>
      </c>
      <c r="HP44" s="9">
        <v>9.5932253602261968E-7</v>
      </c>
      <c r="HQ44" s="6">
        <v>4</v>
      </c>
      <c r="HR44" s="6"/>
      <c r="HS44" s="6"/>
      <c r="HT44" s="6"/>
      <c r="HU44" s="15">
        <v>37</v>
      </c>
      <c r="HV44" s="9">
        <v>0.62857142857142867</v>
      </c>
      <c r="HW44" s="9">
        <v>3.1569727103998506E-5</v>
      </c>
      <c r="HX44" s="9">
        <v>1.0664437757273157</v>
      </c>
      <c r="HY44" s="9">
        <v>1.0664753454544198</v>
      </c>
      <c r="HZ44" s="9">
        <v>9.2036527567652335E-7</v>
      </c>
      <c r="IA44" s="6">
        <v>4</v>
      </c>
      <c r="IB44" s="6"/>
      <c r="IC44" s="6"/>
      <c r="ID44" s="6"/>
      <c r="IE44" s="15">
        <v>37</v>
      </c>
      <c r="IF44" s="9">
        <v>0.62857142857142867</v>
      </c>
      <c r="IG44" s="9">
        <v>1.4365061010285037E-5</v>
      </c>
      <c r="IH44" s="9">
        <v>1.0664609803934095</v>
      </c>
      <c r="II44" s="9">
        <v>1.0664753454544198</v>
      </c>
      <c r="IJ44" s="9">
        <v>4.1879054872053449E-7</v>
      </c>
      <c r="IK44" s="6">
        <v>4</v>
      </c>
      <c r="IL44" s="6"/>
      <c r="IM44" s="6"/>
      <c r="IN44" s="6"/>
      <c r="IO44" s="15">
        <v>37</v>
      </c>
      <c r="IP44" s="9">
        <v>0.62857142857142867</v>
      </c>
      <c r="IQ44" s="9">
        <v>8.1847440639996124E-6</v>
      </c>
      <c r="IR44" s="9">
        <v>1.066467160710356</v>
      </c>
      <c r="IS44" s="9">
        <v>1.06647534545442</v>
      </c>
      <c r="IT44" s="9">
        <v>2.3861321961983936E-7</v>
      </c>
      <c r="IU44" s="6">
        <v>4</v>
      </c>
      <c r="IV44" s="6"/>
      <c r="IW44" s="6"/>
      <c r="IX44" s="6"/>
      <c r="IY44" s="15">
        <v>37</v>
      </c>
      <c r="IZ44" s="9">
        <v>0.62857142857142867</v>
      </c>
      <c r="JA44" s="9">
        <v>1.1024349147428052E-5</v>
      </c>
      <c r="JB44" s="9">
        <v>1.0664643211052725</v>
      </c>
      <c r="JC44" s="9">
        <v>1.0664753454544198</v>
      </c>
      <c r="JD44" s="9">
        <v>3.2139739785529394E-7</v>
      </c>
      <c r="JE44" s="6">
        <v>4</v>
      </c>
      <c r="JF44" s="6"/>
      <c r="JG44" s="6"/>
      <c r="JH44" s="6"/>
      <c r="JI44" s="15">
        <v>37</v>
      </c>
      <c r="JJ44" s="9">
        <v>0.62857142857142867</v>
      </c>
      <c r="JK44" s="9">
        <v>1.2861740671999395E-5</v>
      </c>
      <c r="JL44" s="9">
        <v>1.0664624837137477</v>
      </c>
      <c r="JM44" s="9">
        <v>1.0664753454544198</v>
      </c>
      <c r="JN44" s="9">
        <v>3.7496363083117628E-7</v>
      </c>
      <c r="JO44" s="6">
        <v>4</v>
      </c>
      <c r="JP44" s="6"/>
      <c r="JQ44" s="6"/>
      <c r="JR44" s="6"/>
      <c r="JS44" s="15">
        <v>37</v>
      </c>
      <c r="JT44" s="9">
        <v>0.62857142857142867</v>
      </c>
      <c r="JU44" s="9">
        <v>8.3517796571424629E-6</v>
      </c>
      <c r="JV44" s="9">
        <v>1.0664669936747626</v>
      </c>
      <c r="JW44" s="9">
        <v>1.0664753454544198</v>
      </c>
      <c r="JX44" s="9">
        <v>2.4348287716310145E-7</v>
      </c>
      <c r="JY44" s="6">
        <v>4</v>
      </c>
      <c r="JZ44" s="6"/>
      <c r="KA44" s="6"/>
      <c r="KB44" s="6"/>
      <c r="KC44" s="15">
        <v>37</v>
      </c>
      <c r="KD44" s="9">
        <v>0.62857142857142867</v>
      </c>
      <c r="KE44" s="9">
        <v>1.3362847451427941E-5</v>
      </c>
      <c r="KF44" s="9">
        <v>1.0664619826069683</v>
      </c>
      <c r="KG44" s="9">
        <v>1.0664753454544198</v>
      </c>
      <c r="KH44" s="9">
        <v>3.8957260346096235E-7</v>
      </c>
      <c r="KI44" s="6">
        <v>4</v>
      </c>
      <c r="KJ44" s="6"/>
      <c r="KK44" s="6"/>
      <c r="KL44" s="6"/>
      <c r="KM44" s="15">
        <v>37</v>
      </c>
      <c r="KN44" s="9">
        <v>0.62857142857142867</v>
      </c>
      <c r="KO44" s="9">
        <v>5.6792101668568751E-6</v>
      </c>
      <c r="KP44" s="9">
        <v>1.066469666244253</v>
      </c>
      <c r="KQ44" s="9">
        <v>1.0664753454544198</v>
      </c>
      <c r="KR44" s="9">
        <v>1.6556835647090898E-7</v>
      </c>
      <c r="KS44" s="6">
        <v>4</v>
      </c>
      <c r="KT44" s="6"/>
      <c r="KU44" s="6"/>
      <c r="KV44" s="6"/>
      <c r="KW44" s="15">
        <v>37</v>
      </c>
      <c r="KX44" s="9">
        <v>0.62857142857142867</v>
      </c>
      <c r="KY44" s="9">
        <v>4.8440322011426284E-6</v>
      </c>
      <c r="KZ44" s="9">
        <v>1.0664705014222187</v>
      </c>
      <c r="LA44" s="9">
        <v>1.0664753454544198</v>
      </c>
      <c r="LB44" s="9">
        <v>1.4122006875459883E-7</v>
      </c>
      <c r="LC44" s="6">
        <v>4</v>
      </c>
    </row>
    <row r="45" spans="1:315">
      <c r="A45" s="6">
        <v>38</v>
      </c>
      <c r="B45">
        <v>3.126115099633206E-2</v>
      </c>
      <c r="C45">
        <f>1-Table468[[#This Row],[qx (tau)]]</f>
        <v>0.96873884900366791</v>
      </c>
      <c r="D45" s="6"/>
      <c r="E45" s="6"/>
      <c r="F45" s="6"/>
      <c r="G45" s="6"/>
      <c r="H45" s="15">
        <f t="shared" si="4"/>
        <v>38</v>
      </c>
      <c r="I45" s="9">
        <f t="shared" si="10"/>
        <v>0.65714285714285725</v>
      </c>
      <c r="J45" s="9" cm="1">
        <f t="array" ref="J45">VLOOKUP($G$13,'qx Malaria'!$B$32:$I$61,(N45),FALSE)/(1-cambodia!I45*INDEX($E$6:$G$11,N45,2))</f>
        <v>4.9962722341983715E-6</v>
      </c>
      <c r="K45" s="9">
        <f t="shared" si="9"/>
        <v>1.0999879302186655</v>
      </c>
      <c r="L45" s="9">
        <f t="shared" si="2"/>
        <v>1.0999929264908996</v>
      </c>
      <c r="M45" s="9">
        <f>(J45*Table468[[#This Row],[qx (tau)]])/L45</f>
        <v>1.4199111373408344E-7</v>
      </c>
      <c r="N45" s="6">
        <f t="shared" si="3"/>
        <v>4</v>
      </c>
      <c r="P45" s="6"/>
      <c r="Q45" s="6"/>
      <c r="R45" s="6"/>
      <c r="S45" s="15">
        <v>38</v>
      </c>
      <c r="T45" s="9">
        <v>0.65714285714285725</v>
      </c>
      <c r="U45" s="9">
        <v>9.079432646284627E-5</v>
      </c>
      <c r="V45" s="9">
        <v>1.0999021321644369</v>
      </c>
      <c r="W45" s="9">
        <v>1.0999929264908996</v>
      </c>
      <c r="X45" s="9">
        <v>2.5803212737193788E-6</v>
      </c>
      <c r="Y45" s="6">
        <v>4</v>
      </c>
      <c r="Z45" s="6"/>
      <c r="AA45" s="6"/>
      <c r="AB45" s="6"/>
      <c r="AC45" s="15">
        <v>38</v>
      </c>
      <c r="AD45" s="9">
        <v>0.65714285714285725</v>
      </c>
      <c r="AE45" s="9">
        <v>7.2187519521693723E-5</v>
      </c>
      <c r="AF45" s="9">
        <v>1.0999207389713779</v>
      </c>
      <c r="AG45" s="9">
        <v>1.0999929264908996</v>
      </c>
      <c r="AH45" s="9">
        <v>2.0515267811924474E-6</v>
      </c>
      <c r="AI45" s="6">
        <v>4</v>
      </c>
      <c r="AJ45" s="6"/>
      <c r="AK45" s="6"/>
      <c r="AL45" s="6"/>
      <c r="AM45" s="15">
        <v>38</v>
      </c>
      <c r="AN45" s="9">
        <v>0.65714285714285725</v>
      </c>
      <c r="AO45" s="9">
        <v>6.4434683296213488E-5</v>
      </c>
      <c r="AP45" s="9">
        <v>1.0999284918076035</v>
      </c>
      <c r="AQ45" s="9">
        <v>1.0999929264908999</v>
      </c>
      <c r="AR45" s="9">
        <v>1.8311957426395587E-6</v>
      </c>
      <c r="AS45" s="6">
        <v>4</v>
      </c>
      <c r="AT45" s="6"/>
      <c r="AU45" s="6"/>
      <c r="AV45" s="6"/>
      <c r="AW45" s="15">
        <v>38</v>
      </c>
      <c r="AX45" s="9">
        <v>0.65714285714285725</v>
      </c>
      <c r="AY45" s="9">
        <v>7.3221231018424425E-5</v>
      </c>
      <c r="AZ45" s="9">
        <v>1.0999197052598815</v>
      </c>
      <c r="BA45" s="9">
        <v>1.0999929264908999</v>
      </c>
      <c r="BB45" s="9">
        <v>2.0809042529994989E-6</v>
      </c>
      <c r="BC45" s="6">
        <v>4</v>
      </c>
      <c r="BD45" s="6"/>
      <c r="BE45" s="6"/>
      <c r="BF45" s="6"/>
      <c r="BG45" s="15">
        <v>38</v>
      </c>
      <c r="BH45" s="9">
        <v>0.65714285714285725</v>
      </c>
      <c r="BI45" s="9">
        <v>6.4434683296213488E-5</v>
      </c>
      <c r="BJ45" s="9">
        <v>1.0999284918076035</v>
      </c>
      <c r="BK45" s="9">
        <v>1.0999929264908999</v>
      </c>
      <c r="BL45" s="9">
        <v>1.8311957426395587E-6</v>
      </c>
      <c r="BM45" s="6">
        <v>4</v>
      </c>
      <c r="BN45" s="6"/>
      <c r="BO45" s="6"/>
      <c r="BP45" s="6"/>
      <c r="BQ45" s="15">
        <v>38</v>
      </c>
      <c r="BR45" s="9">
        <v>0.65714285714285725</v>
      </c>
      <c r="BS45" s="9">
        <v>5.7543273318008831E-5</v>
      </c>
      <c r="BT45" s="9">
        <v>1.0999353832175818</v>
      </c>
      <c r="BU45" s="9">
        <v>1.0999929264908999</v>
      </c>
      <c r="BV45" s="9">
        <v>1.6353459305925472E-6</v>
      </c>
      <c r="BW45" s="6">
        <v>4</v>
      </c>
      <c r="BX45" s="6"/>
      <c r="BY45" s="6"/>
      <c r="BZ45" s="6"/>
      <c r="CA45" s="15">
        <v>38</v>
      </c>
      <c r="CB45" s="9">
        <v>0.65714285714285725</v>
      </c>
      <c r="CC45" s="9">
        <v>5.4786709326726974E-5</v>
      </c>
      <c r="CD45" s="9">
        <v>1.0999381397815728</v>
      </c>
      <c r="CE45" s="9">
        <v>1.0999929264908996</v>
      </c>
      <c r="CF45" s="9">
        <v>1.5570060057737427E-6</v>
      </c>
      <c r="CG45" s="6">
        <v>4</v>
      </c>
      <c r="CH45" s="6"/>
      <c r="CI45" s="6"/>
      <c r="CJ45" s="6"/>
      <c r="CK45" s="15">
        <v>38</v>
      </c>
      <c r="CL45" s="9">
        <v>0.65714285714285725</v>
      </c>
      <c r="CM45" s="9">
        <v>6.3573257048937904E-5</v>
      </c>
      <c r="CN45" s="9">
        <v>1.0999293532338508</v>
      </c>
      <c r="CO45" s="9">
        <v>1.0999929264908996</v>
      </c>
      <c r="CP45" s="9">
        <v>1.8067145161336827E-6</v>
      </c>
      <c r="CQ45" s="6">
        <v>4</v>
      </c>
      <c r="CR45" s="6"/>
      <c r="CS45" s="6"/>
      <c r="CT45" s="6"/>
      <c r="CU45" s="15">
        <v>38</v>
      </c>
      <c r="CV45" s="9">
        <v>0.65714285714285725</v>
      </c>
      <c r="CW45" s="9">
        <v>4.7206158350701863E-5</v>
      </c>
      <c r="CX45" s="9">
        <v>1.0999457203325489</v>
      </c>
      <c r="CY45" s="9">
        <v>1.0999929264908996</v>
      </c>
      <c r="CZ45" s="9">
        <v>1.3415712125220302E-6</v>
      </c>
      <c r="DA45" s="6">
        <v>4</v>
      </c>
      <c r="DB45" s="6"/>
      <c r="DC45" s="6"/>
      <c r="DD45" s="6"/>
      <c r="DE45" s="15">
        <v>38</v>
      </c>
      <c r="DF45" s="9">
        <v>0.65714285714285725</v>
      </c>
      <c r="DG45" s="9">
        <v>4.7723014099067207E-5</v>
      </c>
      <c r="DH45" s="9">
        <v>1.0999452034768007</v>
      </c>
      <c r="DI45" s="9">
        <v>1.0999929264908999</v>
      </c>
      <c r="DJ45" s="9">
        <v>1.3562599484255555E-6</v>
      </c>
      <c r="DK45" s="6">
        <v>4</v>
      </c>
      <c r="DL45" s="6"/>
      <c r="DM45" s="6"/>
      <c r="DN45" s="6"/>
      <c r="DO45" s="15">
        <v>38</v>
      </c>
      <c r="DP45" s="9">
        <v>0.65714285714285725</v>
      </c>
      <c r="DQ45" s="9">
        <v>1.0888427765563349E-4</v>
      </c>
      <c r="DR45" s="9">
        <v>1.0998840422132441</v>
      </c>
      <c r="DS45" s="9">
        <v>1.0999929264908996</v>
      </c>
      <c r="DT45" s="9">
        <v>3.0944270303427849E-6</v>
      </c>
      <c r="DU45" s="6">
        <v>4</v>
      </c>
      <c r="DV45" s="6"/>
      <c r="DW45" s="6"/>
      <c r="DX45" s="6"/>
      <c r="DY45" s="15">
        <v>38</v>
      </c>
      <c r="DZ45" s="9">
        <v>0.65714285714285725</v>
      </c>
      <c r="EA45" s="9">
        <v>6.6329821040219761E-5</v>
      </c>
      <c r="EB45" s="9">
        <v>1.0999265966698595</v>
      </c>
      <c r="EC45" s="9">
        <v>1.0999929264908996</v>
      </c>
      <c r="ED45" s="9">
        <v>1.8850544409524874E-6</v>
      </c>
      <c r="EE45" s="6">
        <v>4</v>
      </c>
      <c r="EF45" s="6"/>
      <c r="EG45" s="6"/>
      <c r="EH45" s="6"/>
      <c r="EI45" s="15">
        <v>38</v>
      </c>
      <c r="EJ45" s="9">
        <v>0.65714285714285725</v>
      </c>
      <c r="EK45" s="9">
        <v>6.7018962038040242E-5</v>
      </c>
      <c r="EL45" s="9">
        <v>1.0999259075288617</v>
      </c>
      <c r="EM45" s="9">
        <v>1.0999929264908996</v>
      </c>
      <c r="EN45" s="9">
        <v>1.9046394221571888E-6</v>
      </c>
      <c r="EO45" s="6">
        <v>4</v>
      </c>
      <c r="EP45" s="6"/>
      <c r="EQ45" s="6"/>
      <c r="ER45" s="6"/>
      <c r="ES45" s="15">
        <v>38</v>
      </c>
      <c r="ET45" s="9">
        <v>0.65714285714285725</v>
      </c>
      <c r="EU45" s="9">
        <v>9.4584601950858829E-5</v>
      </c>
      <c r="EV45" s="9">
        <v>1.099898341888949</v>
      </c>
      <c r="EW45" s="9">
        <v>1.0999929264908999</v>
      </c>
      <c r="EX45" s="9">
        <v>2.6880386703452343E-6</v>
      </c>
      <c r="EY45" s="6">
        <v>4</v>
      </c>
      <c r="EZ45" s="6"/>
      <c r="FA45" s="6"/>
      <c r="FB45" s="6"/>
      <c r="FC45" s="15">
        <v>38</v>
      </c>
      <c r="FD45" s="9">
        <v>0.65714285714285725</v>
      </c>
      <c r="FE45" s="9">
        <v>7.6322365508616502E-5</v>
      </c>
      <c r="FF45" s="9">
        <v>1.0999166041253912</v>
      </c>
      <c r="FG45" s="9">
        <v>1.0999929264908999</v>
      </c>
      <c r="FH45" s="9">
        <v>2.1690366684206534E-6</v>
      </c>
      <c r="FI45" s="6">
        <v>4</v>
      </c>
      <c r="FJ45" s="6"/>
      <c r="FK45" s="6"/>
      <c r="FL45" s="6"/>
      <c r="FM45" s="15">
        <v>38</v>
      </c>
      <c r="FN45" s="9">
        <v>0.65714285714285725</v>
      </c>
      <c r="FO45" s="9">
        <v>4.9618151843073486E-5</v>
      </c>
      <c r="FP45" s="9">
        <v>1.0999433083390566</v>
      </c>
      <c r="FQ45" s="9">
        <v>1.0999929264908996</v>
      </c>
      <c r="FR45" s="9">
        <v>1.4101186467384841E-6</v>
      </c>
      <c r="FS45" s="6">
        <v>4</v>
      </c>
      <c r="FT45" s="6"/>
      <c r="FU45" s="6"/>
      <c r="FV45" s="6"/>
      <c r="FW45" s="15">
        <v>38</v>
      </c>
      <c r="FX45" s="9">
        <v>0.65714285714285725</v>
      </c>
      <c r="FY45" s="9">
        <v>8.4592057482462088E-5</v>
      </c>
      <c r="FZ45" s="9">
        <v>1.0999083344334173</v>
      </c>
      <c r="GA45" s="9">
        <v>1.0999929264908999</v>
      </c>
      <c r="GB45" s="9">
        <v>2.4040564428770681E-6</v>
      </c>
      <c r="GC45" s="6">
        <v>4</v>
      </c>
      <c r="GD45" s="6"/>
      <c r="GE45" s="6"/>
      <c r="GF45" s="6"/>
      <c r="GG45" s="15">
        <v>38</v>
      </c>
      <c r="GH45" s="9">
        <v>0.65714285714285725</v>
      </c>
      <c r="GI45" s="9">
        <v>4.513873535724046E-5</v>
      </c>
      <c r="GJ45" s="9">
        <v>1.0999477877555426</v>
      </c>
      <c r="GK45" s="9">
        <v>1.0999929264908999</v>
      </c>
      <c r="GL45" s="9">
        <v>1.2828162689079261E-6</v>
      </c>
      <c r="GM45" s="6">
        <v>4</v>
      </c>
      <c r="GN45" s="6"/>
      <c r="GO45" s="6"/>
      <c r="GP45" s="6"/>
      <c r="GQ45" s="15">
        <v>38</v>
      </c>
      <c r="GR45" s="9">
        <v>0.65714285714285725</v>
      </c>
      <c r="GS45" s="9">
        <v>4.996272234198372E-5</v>
      </c>
      <c r="GT45" s="9">
        <v>1.0999429637685578</v>
      </c>
      <c r="GU45" s="9">
        <v>1.0999929264908999</v>
      </c>
      <c r="GV45" s="9">
        <v>1.4199111373408344E-6</v>
      </c>
      <c r="GW45" s="6">
        <v>4</v>
      </c>
      <c r="GX45" s="6"/>
      <c r="GY45" s="6"/>
      <c r="GZ45" s="6"/>
      <c r="HA45" s="15">
        <v>38</v>
      </c>
      <c r="HB45" s="9">
        <v>0.65714285714285725</v>
      </c>
      <c r="HC45" s="9">
        <v>6.1333548806021383E-5</v>
      </c>
      <c r="HD45" s="9">
        <v>1.0999315929420936</v>
      </c>
      <c r="HE45" s="9">
        <v>1.0999929264908996</v>
      </c>
      <c r="HF45" s="9">
        <v>1.7430633272184038E-6</v>
      </c>
      <c r="HG45" s="6">
        <v>4</v>
      </c>
      <c r="HH45" s="6"/>
      <c r="HI45" s="6"/>
      <c r="HJ45" s="6"/>
      <c r="HK45" s="15">
        <v>38</v>
      </c>
      <c r="HL45" s="9">
        <v>0.65714285714285725</v>
      </c>
      <c r="HM45" s="9">
        <v>3.3940194142657907E-5</v>
      </c>
      <c r="HN45" s="9">
        <v>1.0999589862967571</v>
      </c>
      <c r="HO45" s="9">
        <v>1.0999929264908999</v>
      </c>
      <c r="HP45" s="9">
        <v>9.645603243315322E-7</v>
      </c>
      <c r="HQ45" s="6">
        <v>4</v>
      </c>
      <c r="HR45" s="6"/>
      <c r="HS45" s="6"/>
      <c r="HT45" s="6"/>
      <c r="HU45" s="15">
        <v>38</v>
      </c>
      <c r="HV45" s="9">
        <v>0.65714285714285725</v>
      </c>
      <c r="HW45" s="9">
        <v>3.2561912147016971E-5</v>
      </c>
      <c r="HX45" s="9">
        <v>1.0999603645787526</v>
      </c>
      <c r="HY45" s="9">
        <v>1.0999929264908996</v>
      </c>
      <c r="HZ45" s="9">
        <v>9.2539036192213008E-7</v>
      </c>
      <c r="IA45" s="6">
        <v>4</v>
      </c>
      <c r="IB45" s="6"/>
      <c r="IC45" s="6"/>
      <c r="ID45" s="6"/>
      <c r="IE45" s="15">
        <v>38</v>
      </c>
      <c r="IF45" s="9">
        <v>0.65714285714285725</v>
      </c>
      <c r="IG45" s="9">
        <v>1.481653145314E-5</v>
      </c>
      <c r="IH45" s="9">
        <v>1.0999781099594466</v>
      </c>
      <c r="II45" s="9">
        <v>1.0999929264908996</v>
      </c>
      <c r="IJ45" s="9">
        <v>4.2107709590107514E-7</v>
      </c>
      <c r="IK45" s="6">
        <v>4</v>
      </c>
      <c r="IL45" s="6"/>
      <c r="IM45" s="6"/>
      <c r="IN45" s="6"/>
      <c r="IO45" s="15">
        <v>38</v>
      </c>
      <c r="IP45" s="9">
        <v>0.65714285714285725</v>
      </c>
      <c r="IQ45" s="9">
        <v>8.4419772233006974E-6</v>
      </c>
      <c r="IR45" s="9">
        <v>1.0999844845136764</v>
      </c>
      <c r="IS45" s="9">
        <v>1.0999929264908996</v>
      </c>
      <c r="IT45" s="9">
        <v>2.3991601975758934E-7</v>
      </c>
      <c r="IU45" s="6">
        <v>4</v>
      </c>
      <c r="IV45" s="6"/>
      <c r="IW45" s="6"/>
      <c r="IX45" s="6"/>
      <c r="IY45" s="15">
        <v>38</v>
      </c>
      <c r="IZ45" s="9">
        <v>0.65714285714285725</v>
      </c>
      <c r="JA45" s="9">
        <v>1.1370826464037675E-5</v>
      </c>
      <c r="JB45" s="9">
        <v>1.0999815556644357</v>
      </c>
      <c r="JC45" s="9">
        <v>1.0999929264908996</v>
      </c>
      <c r="JD45" s="9">
        <v>3.2315218987756926E-7</v>
      </c>
      <c r="JE45" s="6">
        <v>4</v>
      </c>
      <c r="JF45" s="6"/>
      <c r="JG45" s="6"/>
      <c r="JH45" s="6"/>
      <c r="JI45" s="15">
        <v>38</v>
      </c>
      <c r="JJ45" s="9">
        <v>0.65714285714285725</v>
      </c>
      <c r="JK45" s="9">
        <v>1.3265964208043955E-5</v>
      </c>
      <c r="JL45" s="9">
        <v>1.0999796605266916</v>
      </c>
      <c r="JM45" s="9">
        <v>1.0999929264908996</v>
      </c>
      <c r="JN45" s="9">
        <v>3.770108881904975E-7</v>
      </c>
      <c r="JO45" s="6">
        <v>4</v>
      </c>
      <c r="JP45" s="6"/>
      <c r="JQ45" s="6"/>
      <c r="JR45" s="6"/>
      <c r="JS45" s="15">
        <v>38</v>
      </c>
      <c r="JT45" s="9">
        <v>0.65714285714285725</v>
      </c>
      <c r="JU45" s="9">
        <v>8.6142624727558144E-6</v>
      </c>
      <c r="JV45" s="9">
        <v>1.099984312228427</v>
      </c>
      <c r="JW45" s="9">
        <v>1.0999929264908996</v>
      </c>
      <c r="JX45" s="9">
        <v>2.4481226505876465E-7</v>
      </c>
      <c r="JY45" s="6">
        <v>4</v>
      </c>
      <c r="JZ45" s="6"/>
      <c r="KA45" s="6"/>
      <c r="KB45" s="6"/>
      <c r="KC45" s="15">
        <v>38</v>
      </c>
      <c r="KD45" s="9">
        <v>0.65714285714285725</v>
      </c>
      <c r="KE45" s="9">
        <v>1.37828199564093E-5</v>
      </c>
      <c r="KF45" s="9">
        <v>1.0999791436709434</v>
      </c>
      <c r="KG45" s="9">
        <v>1.0999929264908999</v>
      </c>
      <c r="KH45" s="9">
        <v>3.9169962409402326E-7</v>
      </c>
      <c r="KI45" s="6">
        <v>4</v>
      </c>
      <c r="KJ45" s="6"/>
      <c r="KK45" s="6"/>
      <c r="KL45" s="6"/>
      <c r="KM45" s="15">
        <v>38</v>
      </c>
      <c r="KN45" s="9">
        <v>0.65714285714285725</v>
      </c>
      <c r="KO45" s="9">
        <v>5.8576984814739536E-6</v>
      </c>
      <c r="KP45" s="9">
        <v>1.0999870687924183</v>
      </c>
      <c r="KQ45" s="9">
        <v>1.0999929264908996</v>
      </c>
      <c r="KR45" s="9">
        <v>1.6647234023995993E-7</v>
      </c>
      <c r="KS45" s="6">
        <v>4</v>
      </c>
      <c r="KT45" s="6"/>
      <c r="KU45" s="6"/>
      <c r="KV45" s="6"/>
      <c r="KW45" s="15">
        <v>38</v>
      </c>
      <c r="KX45" s="9">
        <v>0.65714285714285725</v>
      </c>
      <c r="KY45" s="9">
        <v>4.9962722341983715E-6</v>
      </c>
      <c r="KZ45" s="9">
        <v>1.0999879302186655</v>
      </c>
      <c r="LA45" s="9">
        <v>1.0999929264908996</v>
      </c>
      <c r="LB45" s="9">
        <v>1.4199111373408344E-7</v>
      </c>
      <c r="LC45" s="6">
        <v>4</v>
      </c>
    </row>
    <row r="46" spans="1:315">
      <c r="A46" s="6">
        <v>39</v>
      </c>
      <c r="B46">
        <v>3.1406007013921731E-2</v>
      </c>
      <c r="C46">
        <f>1-Table468[[#This Row],[qx (tau)]]</f>
        <v>0.96859399298607829</v>
      </c>
      <c r="D46" s="6"/>
      <c r="E46" s="6"/>
      <c r="F46" s="6"/>
      <c r="G46" s="6"/>
      <c r="H46" s="15">
        <f t="shared" si="4"/>
        <v>39</v>
      </c>
      <c r="I46" s="9">
        <f t="shared" si="10"/>
        <v>0.68571428571428583</v>
      </c>
      <c r="J46" s="9" cm="1">
        <f t="array" ref="J46">VLOOKUP($G$13,'qx Malaria'!$B$32:$I$61,(N46),FALSE)/(1-cambodia!I46*INDEX($E$6:$G$11,N46,2))</f>
        <v>5.1583920858114944E-6</v>
      </c>
      <c r="K46" s="9">
        <f t="shared" si="9"/>
        <v>1.1356805169441542</v>
      </c>
      <c r="L46" s="9">
        <f t="shared" si="2"/>
        <v>1.1356856753362399</v>
      </c>
      <c r="M46" s="9">
        <f>(J46*Table468[[#This Row],[qx (tau)]])/L46</f>
        <v>1.4264906350922304E-7</v>
      </c>
      <c r="N46" s="6">
        <f t="shared" si="3"/>
        <v>4</v>
      </c>
      <c r="P46" s="6"/>
      <c r="Q46" s="6"/>
      <c r="R46" s="6"/>
      <c r="S46" s="15">
        <v>39</v>
      </c>
      <c r="T46" s="9">
        <v>0.68571428571428583</v>
      </c>
      <c r="U46" s="9">
        <v>9.3740435490436458E-5</v>
      </c>
      <c r="V46" s="9">
        <v>1.1355919349007495</v>
      </c>
      <c r="W46" s="9">
        <v>1.1356856753362399</v>
      </c>
      <c r="X46" s="9">
        <v>2.592277809288294E-6</v>
      </c>
      <c r="Y46" s="6">
        <v>4</v>
      </c>
      <c r="Z46" s="6"/>
      <c r="AA46" s="6"/>
      <c r="AB46" s="6"/>
      <c r="AC46" s="15">
        <v>39</v>
      </c>
      <c r="AD46" s="9">
        <v>0.68571428571428583</v>
      </c>
      <c r="AE46" s="9">
        <v>7.45298718605178E-5</v>
      </c>
      <c r="AF46" s="9">
        <v>1.1356111454643794</v>
      </c>
      <c r="AG46" s="9">
        <v>1.1356856753362399</v>
      </c>
      <c r="AH46" s="9">
        <v>2.0610330210470502E-6</v>
      </c>
      <c r="AI46" s="6">
        <v>4</v>
      </c>
      <c r="AJ46" s="6"/>
      <c r="AK46" s="6"/>
      <c r="AL46" s="6"/>
      <c r="AM46" s="15">
        <v>39</v>
      </c>
      <c r="AN46" s="9">
        <v>0.68571428571428583</v>
      </c>
      <c r="AO46" s="9">
        <v>6.6525470348051689E-5</v>
      </c>
      <c r="AP46" s="9">
        <v>1.1356191498658919</v>
      </c>
      <c r="AQ46" s="9">
        <v>1.1356856753362399</v>
      </c>
      <c r="AR46" s="9">
        <v>1.8396810259465318E-6</v>
      </c>
      <c r="AS46" s="6">
        <v>4</v>
      </c>
      <c r="AT46" s="6"/>
      <c r="AU46" s="6"/>
      <c r="AV46" s="6"/>
      <c r="AW46" s="15">
        <v>39</v>
      </c>
      <c r="AX46" s="9">
        <v>0.68571428571428583</v>
      </c>
      <c r="AY46" s="9">
        <v>7.5597125395513283E-5</v>
      </c>
      <c r="AZ46" s="9">
        <v>1.1356100782108445</v>
      </c>
      <c r="BA46" s="9">
        <v>1.1356856753362401</v>
      </c>
      <c r="BB46" s="9">
        <v>2.0905466203937859E-6</v>
      </c>
      <c r="BC46" s="6">
        <v>4</v>
      </c>
      <c r="BD46" s="6"/>
      <c r="BE46" s="6"/>
      <c r="BF46" s="6"/>
      <c r="BG46" s="15">
        <v>39</v>
      </c>
      <c r="BH46" s="9">
        <v>0.68571428571428583</v>
      </c>
      <c r="BI46" s="9">
        <v>6.6525470348051689E-5</v>
      </c>
      <c r="BJ46" s="9">
        <v>1.1356191498658919</v>
      </c>
      <c r="BK46" s="9">
        <v>1.1356856753362399</v>
      </c>
      <c r="BL46" s="9">
        <v>1.8396810259465318E-6</v>
      </c>
      <c r="BM46" s="6">
        <v>4</v>
      </c>
      <c r="BN46" s="6"/>
      <c r="BO46" s="6"/>
      <c r="BP46" s="6"/>
      <c r="BQ46" s="15">
        <v>39</v>
      </c>
      <c r="BR46" s="9">
        <v>0.68571428571428583</v>
      </c>
      <c r="BS46" s="9">
        <v>5.9410446781415143E-5</v>
      </c>
      <c r="BT46" s="9">
        <v>1.1356262648894586</v>
      </c>
      <c r="BU46" s="9">
        <v>1.1356856753362401</v>
      </c>
      <c r="BV46" s="9">
        <v>1.6429236969682927E-6</v>
      </c>
      <c r="BW46" s="6">
        <v>4</v>
      </c>
      <c r="BX46" s="6"/>
      <c r="BY46" s="6"/>
      <c r="BZ46" s="6"/>
      <c r="CA46" s="15">
        <v>39</v>
      </c>
      <c r="CB46" s="9">
        <v>0.68571428571428583</v>
      </c>
      <c r="CC46" s="9">
        <v>5.656443735476053E-5</v>
      </c>
      <c r="CD46" s="9">
        <v>1.1356291108988852</v>
      </c>
      <c r="CE46" s="9">
        <v>1.1356856753362399</v>
      </c>
      <c r="CF46" s="9">
        <v>1.5642207653769977E-6</v>
      </c>
      <c r="CG46" s="6">
        <v>4</v>
      </c>
      <c r="CH46" s="6"/>
      <c r="CI46" s="6"/>
      <c r="CJ46" s="6"/>
      <c r="CK46" s="15">
        <v>39</v>
      </c>
      <c r="CL46" s="9">
        <v>0.68571428571428583</v>
      </c>
      <c r="CM46" s="9">
        <v>6.5636092402222124E-5</v>
      </c>
      <c r="CN46" s="9">
        <v>1.1356200392438376</v>
      </c>
      <c r="CO46" s="9">
        <v>1.1356856753362399</v>
      </c>
      <c r="CP46" s="9">
        <v>1.815086359824252E-6</v>
      </c>
      <c r="CQ46" s="6">
        <v>4</v>
      </c>
      <c r="CR46" s="6"/>
      <c r="CS46" s="6"/>
      <c r="CT46" s="6"/>
      <c r="CU46" s="15">
        <v>39</v>
      </c>
      <c r="CV46" s="9">
        <v>0.68571428571428583</v>
      </c>
      <c r="CW46" s="9">
        <v>4.8737911431460331E-5</v>
      </c>
      <c r="CX46" s="9">
        <v>1.1356369374248085</v>
      </c>
      <c r="CY46" s="9">
        <v>1.1356856753362401</v>
      </c>
      <c r="CZ46" s="9">
        <v>1.3477877035009349E-6</v>
      </c>
      <c r="DA46" s="6">
        <v>4</v>
      </c>
      <c r="DB46" s="6"/>
      <c r="DC46" s="6"/>
      <c r="DD46" s="6"/>
      <c r="DE46" s="15">
        <v>39</v>
      </c>
      <c r="DF46" s="9">
        <v>0.68571428571428583</v>
      </c>
      <c r="DG46" s="9">
        <v>4.9271538198958066E-5</v>
      </c>
      <c r="DH46" s="9">
        <v>1.1356364037980411</v>
      </c>
      <c r="DI46" s="9">
        <v>1.1356856753362401</v>
      </c>
      <c r="DJ46" s="9">
        <v>1.3625445031743025E-6</v>
      </c>
      <c r="DK46" s="6">
        <v>4</v>
      </c>
      <c r="DL46" s="6"/>
      <c r="DM46" s="6"/>
      <c r="DN46" s="6"/>
      <c r="DO46" s="15">
        <v>39</v>
      </c>
      <c r="DP46" s="9">
        <v>0.68571428571428583</v>
      </c>
      <c r="DQ46" s="9">
        <v>1.1241737235285741E-4</v>
      </c>
      <c r="DR46" s="9">
        <v>1.1355732579638871</v>
      </c>
      <c r="DS46" s="9">
        <v>1.1356856753362399</v>
      </c>
      <c r="DT46" s="9">
        <v>3.1087657978561717E-6</v>
      </c>
      <c r="DU46" s="6">
        <v>4</v>
      </c>
      <c r="DV46" s="6"/>
      <c r="DW46" s="6"/>
      <c r="DX46" s="6"/>
      <c r="DY46" s="15">
        <v>39</v>
      </c>
      <c r="DZ46" s="9">
        <v>0.68571428571428583</v>
      </c>
      <c r="EA46" s="9">
        <v>6.8482101828876737E-5</v>
      </c>
      <c r="EB46" s="9">
        <v>1.135617193234411</v>
      </c>
      <c r="EC46" s="9">
        <v>1.1356856753362399</v>
      </c>
      <c r="ED46" s="9">
        <v>1.8937892914155472E-6</v>
      </c>
      <c r="EE46" s="6">
        <v>4</v>
      </c>
      <c r="EF46" s="6"/>
      <c r="EG46" s="6"/>
      <c r="EH46" s="6"/>
      <c r="EI46" s="15">
        <v>39</v>
      </c>
      <c r="EJ46" s="9">
        <v>0.68571428571428583</v>
      </c>
      <c r="EK46" s="9">
        <v>6.9193604185540397E-5</v>
      </c>
      <c r="EL46" s="9">
        <v>1.1356164817320544</v>
      </c>
      <c r="EM46" s="9">
        <v>1.1356856753362399</v>
      </c>
      <c r="EN46" s="9">
        <v>1.9134650243133714E-6</v>
      </c>
      <c r="EO46" s="6">
        <v>4</v>
      </c>
      <c r="EP46" s="6"/>
      <c r="EQ46" s="6"/>
      <c r="ER46" s="6"/>
      <c r="ES46" s="15">
        <v>39</v>
      </c>
      <c r="ET46" s="9">
        <v>0.68571428571428583</v>
      </c>
      <c r="EU46" s="9">
        <v>9.7653698452086567E-5</v>
      </c>
      <c r="EV46" s="9">
        <v>1.1355880216377878</v>
      </c>
      <c r="EW46" s="9">
        <v>1.1356856753362399</v>
      </c>
      <c r="EX46" s="9">
        <v>2.700494340226326E-6</v>
      </c>
      <c r="EY46" s="6">
        <v>4</v>
      </c>
      <c r="EZ46" s="6"/>
      <c r="FA46" s="6"/>
      <c r="FB46" s="6"/>
      <c r="FC46" s="15">
        <v>39</v>
      </c>
      <c r="FD46" s="9">
        <v>0.68571428571428583</v>
      </c>
      <c r="FE46" s="9">
        <v>7.8798886000499733E-5</v>
      </c>
      <c r="FF46" s="9">
        <v>1.1356068764502394</v>
      </c>
      <c r="FG46" s="9">
        <v>1.1356856753362399</v>
      </c>
      <c r="FH46" s="9">
        <v>2.1790874184339938E-6</v>
      </c>
      <c r="FI46" s="6">
        <v>4</v>
      </c>
      <c r="FJ46" s="6"/>
      <c r="FK46" s="6"/>
      <c r="FL46" s="6"/>
      <c r="FM46" s="15">
        <v>39</v>
      </c>
      <c r="FN46" s="9">
        <v>0.68571428571428583</v>
      </c>
      <c r="FO46" s="9">
        <v>5.1228169679783114E-5</v>
      </c>
      <c r="FP46" s="9">
        <v>1.13563444716656</v>
      </c>
      <c r="FQ46" s="9">
        <v>1.1356856753362399</v>
      </c>
      <c r="FR46" s="9">
        <v>1.4166527686433185E-6</v>
      </c>
      <c r="FS46" s="6">
        <v>4</v>
      </c>
      <c r="FT46" s="6"/>
      <c r="FU46" s="6"/>
      <c r="FV46" s="6"/>
      <c r="FW46" s="15">
        <v>39</v>
      </c>
      <c r="FX46" s="9">
        <v>0.68571428571428583</v>
      </c>
      <c r="FY46" s="9">
        <v>8.7336914280463585E-5</v>
      </c>
      <c r="FZ46" s="9">
        <v>1.1355983384219595</v>
      </c>
      <c r="GA46" s="9">
        <v>1.1356856753362399</v>
      </c>
      <c r="GB46" s="9">
        <v>2.41519621320788E-6</v>
      </c>
      <c r="GC46" s="6">
        <v>4</v>
      </c>
      <c r="GD46" s="6"/>
      <c r="GE46" s="6"/>
      <c r="GF46" s="6"/>
      <c r="GG46" s="15">
        <v>39</v>
      </c>
      <c r="GH46" s="9">
        <v>0.68571428571428583</v>
      </c>
      <c r="GI46" s="9">
        <v>4.6603404361469365E-5</v>
      </c>
      <c r="GJ46" s="9">
        <v>1.1356390719318785</v>
      </c>
      <c r="GK46" s="9">
        <v>1.1356856753362401</v>
      </c>
      <c r="GL46" s="9">
        <v>1.2887605048074631E-6</v>
      </c>
      <c r="GM46" s="6">
        <v>4</v>
      </c>
      <c r="GN46" s="6"/>
      <c r="GO46" s="6"/>
      <c r="GP46" s="6"/>
      <c r="GQ46" s="15">
        <v>39</v>
      </c>
      <c r="GR46" s="9">
        <v>0.68571428571428583</v>
      </c>
      <c r="GS46" s="9">
        <v>5.1583920858114944E-5</v>
      </c>
      <c r="GT46" s="9">
        <v>1.135634091415382</v>
      </c>
      <c r="GU46" s="9">
        <v>1.1356856753362401</v>
      </c>
      <c r="GV46" s="9">
        <v>1.4264906350922301E-6</v>
      </c>
      <c r="GW46" s="6">
        <v>4</v>
      </c>
      <c r="GX46" s="6"/>
      <c r="GY46" s="6"/>
      <c r="GZ46" s="6"/>
      <c r="HA46" s="15">
        <v>39</v>
      </c>
      <c r="HB46" s="9">
        <v>0.68571428571428583</v>
      </c>
      <c r="HC46" s="9">
        <v>6.3323709743065239E-5</v>
      </c>
      <c r="HD46" s="9">
        <v>1.1356223516264967</v>
      </c>
      <c r="HE46" s="9">
        <v>1.1356856753362399</v>
      </c>
      <c r="HF46" s="9">
        <v>1.751140227906324E-6</v>
      </c>
      <c r="HG46" s="6">
        <v>4</v>
      </c>
      <c r="HH46" s="6"/>
      <c r="HI46" s="6"/>
      <c r="HJ46" s="6"/>
      <c r="HK46" s="15">
        <v>39</v>
      </c>
      <c r="HL46" s="9">
        <v>0.68571428571428583</v>
      </c>
      <c r="HM46" s="9">
        <v>3.5041491065684981E-5</v>
      </c>
      <c r="HN46" s="9">
        <v>1.1356506338451744</v>
      </c>
      <c r="HO46" s="9">
        <v>1.1356856753362401</v>
      </c>
      <c r="HP46" s="9">
        <v>9.6902984521782544E-7</v>
      </c>
      <c r="HQ46" s="6">
        <v>4</v>
      </c>
      <c r="HR46" s="6"/>
      <c r="HS46" s="6"/>
      <c r="HT46" s="6"/>
      <c r="HU46" s="15">
        <v>39</v>
      </c>
      <c r="HV46" s="9">
        <v>0.68571428571428583</v>
      </c>
      <c r="HW46" s="9">
        <v>3.3618486352357668E-5</v>
      </c>
      <c r="HX46" s="9">
        <v>1.1356520568498876</v>
      </c>
      <c r="HY46" s="9">
        <v>1.1356856753362399</v>
      </c>
      <c r="HZ46" s="9">
        <v>9.2967837942217763E-7</v>
      </c>
      <c r="IA46" s="6">
        <v>4</v>
      </c>
      <c r="IB46" s="6"/>
      <c r="IC46" s="6"/>
      <c r="ID46" s="6"/>
      <c r="IE46" s="15">
        <v>39</v>
      </c>
      <c r="IF46" s="9">
        <v>0.68571428571428583</v>
      </c>
      <c r="IG46" s="9">
        <v>1.5297300668268572E-5</v>
      </c>
      <c r="IH46" s="9">
        <v>1.1356703780355717</v>
      </c>
      <c r="II46" s="9">
        <v>1.1356856753362399</v>
      </c>
      <c r="IJ46" s="9">
        <v>4.2302825730321321E-7</v>
      </c>
      <c r="IK46" s="6">
        <v>4</v>
      </c>
      <c r="IL46" s="6"/>
      <c r="IM46" s="6"/>
      <c r="IN46" s="6"/>
      <c r="IO46" s="15">
        <v>39</v>
      </c>
      <c r="IP46" s="9">
        <v>0.68571428571428583</v>
      </c>
      <c r="IQ46" s="9">
        <v>8.7159038691297657E-6</v>
      </c>
      <c r="IR46" s="9">
        <v>1.1356769594323708</v>
      </c>
      <c r="IS46" s="9">
        <v>1.1356856753362399</v>
      </c>
      <c r="IT46" s="9">
        <v>2.4102772799834236E-7</v>
      </c>
      <c r="IU46" s="6">
        <v>4</v>
      </c>
      <c r="IV46" s="6"/>
      <c r="IW46" s="6"/>
      <c r="IX46" s="6"/>
      <c r="IY46" s="15">
        <v>39</v>
      </c>
      <c r="IZ46" s="9">
        <v>0.68571428571428583</v>
      </c>
      <c r="JA46" s="9">
        <v>1.1739788884950299E-5</v>
      </c>
      <c r="JB46" s="9">
        <v>1.1356739355473551</v>
      </c>
      <c r="JC46" s="9">
        <v>1.1356856753362401</v>
      </c>
      <c r="JD46" s="9">
        <v>3.2464959281409378E-7</v>
      </c>
      <c r="JE46" s="6">
        <v>4</v>
      </c>
      <c r="JF46" s="6"/>
      <c r="JG46" s="6"/>
      <c r="JH46" s="6"/>
      <c r="JI46" s="15">
        <v>39</v>
      </c>
      <c r="JJ46" s="9">
        <v>0.68571428571428583</v>
      </c>
      <c r="JK46" s="9">
        <v>1.3696420365775348E-5</v>
      </c>
      <c r="JL46" s="9">
        <v>1.135671978915874</v>
      </c>
      <c r="JM46" s="9">
        <v>1.1356856753362399</v>
      </c>
      <c r="JN46" s="9">
        <v>3.7875785828310948E-7</v>
      </c>
      <c r="JO46" s="6">
        <v>4</v>
      </c>
      <c r="JP46" s="6"/>
      <c r="JQ46" s="6"/>
      <c r="JR46" s="6"/>
      <c r="JS46" s="15">
        <v>39</v>
      </c>
      <c r="JT46" s="9">
        <v>0.68571428571428583</v>
      </c>
      <c r="JU46" s="9">
        <v>8.8937794582956807E-6</v>
      </c>
      <c r="JV46" s="9">
        <v>1.1356767815567816</v>
      </c>
      <c r="JW46" s="9">
        <v>1.1356856753362399</v>
      </c>
      <c r="JX46" s="9">
        <v>2.4594666122279837E-7</v>
      </c>
      <c r="JY46" s="6">
        <v>4</v>
      </c>
      <c r="JZ46" s="6"/>
      <c r="KA46" s="6"/>
      <c r="KB46" s="6"/>
      <c r="KC46" s="15">
        <v>39</v>
      </c>
      <c r="KD46" s="9">
        <v>0.68571428571428583</v>
      </c>
      <c r="KE46" s="9">
        <v>1.4230047133273088E-5</v>
      </c>
      <c r="KF46" s="9">
        <v>1.1356714452891066</v>
      </c>
      <c r="KG46" s="9">
        <v>1.1356856753362399</v>
      </c>
      <c r="KH46" s="9">
        <v>3.9351465795647737E-7</v>
      </c>
      <c r="KI46" s="6">
        <v>4</v>
      </c>
      <c r="KJ46" s="6"/>
      <c r="KK46" s="6"/>
      <c r="KL46" s="6"/>
      <c r="KM46" s="15">
        <v>39</v>
      </c>
      <c r="KN46" s="9">
        <v>0.68571428571428583</v>
      </c>
      <c r="KO46" s="9">
        <v>6.0477700316410627E-6</v>
      </c>
      <c r="KP46" s="9">
        <v>1.1356796275662082</v>
      </c>
      <c r="KQ46" s="9">
        <v>1.1356856753362399</v>
      </c>
      <c r="KR46" s="9">
        <v>1.6724372963150291E-7</v>
      </c>
      <c r="KS46" s="6">
        <v>4</v>
      </c>
      <c r="KT46" s="6"/>
      <c r="KU46" s="6"/>
      <c r="KV46" s="6"/>
      <c r="KW46" s="15">
        <v>39</v>
      </c>
      <c r="KX46" s="9">
        <v>0.68571428571428583</v>
      </c>
      <c r="KY46" s="9">
        <v>5.1583920858114944E-6</v>
      </c>
      <c r="KZ46" s="9">
        <v>1.1356805169441542</v>
      </c>
      <c r="LA46" s="9">
        <v>1.1356856753362399</v>
      </c>
      <c r="LB46" s="9">
        <v>1.4264906350922304E-7</v>
      </c>
      <c r="LC46" s="6">
        <v>4</v>
      </c>
    </row>
    <row r="47" spans="1:315">
      <c r="A47" s="6">
        <v>40</v>
      </c>
      <c r="B47">
        <v>3.1555121055868537E-2</v>
      </c>
      <c r="C47">
        <f>1-Table468[[#This Row],[qx (tau)]]</f>
        <v>0.96844487894413145</v>
      </c>
      <c r="D47" s="6"/>
      <c r="E47" s="6"/>
      <c r="F47" s="6"/>
      <c r="G47" s="6"/>
      <c r="H47" s="15">
        <f t="shared" si="4"/>
        <v>40</v>
      </c>
      <c r="I47" s="9">
        <f t="shared" si="10"/>
        <v>0.71428571428571441</v>
      </c>
      <c r="J47" s="9" cm="1">
        <f t="array" ref="J47">VLOOKUP($G$13,'qx Malaria'!$B$32:$I$61,(N47),FALSE)/(1-cambodia!I47*INDEX($E$6:$G$11,N47,2))</f>
        <v>5.3313857552966983E-6</v>
      </c>
      <c r="K47" s="9">
        <f t="shared" si="9"/>
        <v>1.1737671022057543</v>
      </c>
      <c r="L47" s="9">
        <f t="shared" si="2"/>
        <v>1.1737724335915096</v>
      </c>
      <c r="M47" s="9">
        <f>(J47*Table468[[#This Row],[qx (tau)]])/L47</f>
        <v>1.4332635363497373E-7</v>
      </c>
      <c r="N47" s="6">
        <f t="shared" si="3"/>
        <v>4</v>
      </c>
      <c r="P47" s="6"/>
      <c r="Q47" s="6"/>
      <c r="R47" s="6"/>
      <c r="S47" s="15">
        <v>40</v>
      </c>
      <c r="T47" s="9">
        <v>0.71428571428571441</v>
      </c>
      <c r="U47" s="9">
        <v>9.6884148035908973E-5</v>
      </c>
      <c r="V47" s="9">
        <v>1.1736755494434736</v>
      </c>
      <c r="W47" s="9">
        <v>1.1737724335915096</v>
      </c>
      <c r="X47" s="9">
        <v>2.6045858057114192E-6</v>
      </c>
      <c r="Y47" s="6">
        <v>4</v>
      </c>
      <c r="Z47" s="6"/>
      <c r="AA47" s="6"/>
      <c r="AB47" s="6"/>
      <c r="AC47" s="15">
        <v>40</v>
      </c>
      <c r="AD47" s="9">
        <v>0.71428571428571441</v>
      </c>
      <c r="AE47" s="9">
        <v>7.7029332119631625E-5</v>
      </c>
      <c r="AF47" s="9">
        <v>1.1736954042593899</v>
      </c>
      <c r="AG47" s="9">
        <v>1.1737724335915096</v>
      </c>
      <c r="AH47" s="9">
        <v>2.0708186956225522E-6</v>
      </c>
      <c r="AI47" s="6">
        <v>4</v>
      </c>
      <c r="AJ47" s="6"/>
      <c r="AK47" s="6"/>
      <c r="AL47" s="6"/>
      <c r="AM47" s="15">
        <v>40</v>
      </c>
      <c r="AN47" s="9">
        <v>0.71428571428571441</v>
      </c>
      <c r="AO47" s="9">
        <v>6.8756492154516051E-5</v>
      </c>
      <c r="AP47" s="9">
        <v>1.1737036770993552</v>
      </c>
      <c r="AQ47" s="9">
        <v>1.1737724335915096</v>
      </c>
      <c r="AR47" s="9">
        <v>1.8484157330855236E-6</v>
      </c>
      <c r="AS47" s="6">
        <v>4</v>
      </c>
      <c r="AT47" s="6"/>
      <c r="AU47" s="6"/>
      <c r="AV47" s="6"/>
      <c r="AW47" s="15">
        <v>40</v>
      </c>
      <c r="AX47" s="9">
        <v>0.71428571428571441</v>
      </c>
      <c r="AY47" s="9">
        <v>7.8132377448313697E-5</v>
      </c>
      <c r="AZ47" s="9">
        <v>1.1736943012140615</v>
      </c>
      <c r="BA47" s="9">
        <v>1.1737724335915098</v>
      </c>
      <c r="BB47" s="9">
        <v>2.1004724239608217E-6</v>
      </c>
      <c r="BC47" s="6">
        <v>4</v>
      </c>
      <c r="BD47" s="6"/>
      <c r="BE47" s="6"/>
      <c r="BF47" s="6"/>
      <c r="BG47" s="15">
        <v>40</v>
      </c>
      <c r="BH47" s="9">
        <v>0.71428571428571441</v>
      </c>
      <c r="BI47" s="9">
        <v>6.8756492154516051E-5</v>
      </c>
      <c r="BJ47" s="9">
        <v>1.1737036770993552</v>
      </c>
      <c r="BK47" s="9">
        <v>1.1737724335915096</v>
      </c>
      <c r="BL47" s="9">
        <v>1.8484157330855236E-6</v>
      </c>
      <c r="BM47" s="6">
        <v>4</v>
      </c>
      <c r="BN47" s="6"/>
      <c r="BO47" s="6"/>
      <c r="BP47" s="6"/>
      <c r="BQ47" s="15">
        <v>40</v>
      </c>
      <c r="BR47" s="9">
        <v>0.71428571428571441</v>
      </c>
      <c r="BS47" s="9">
        <v>6.140285662996887E-5</v>
      </c>
      <c r="BT47" s="9">
        <v>1.1737110307348797</v>
      </c>
      <c r="BU47" s="9">
        <v>1.1737724335915096</v>
      </c>
      <c r="BV47" s="9">
        <v>1.6507242108303871E-6</v>
      </c>
      <c r="BW47" s="6">
        <v>4</v>
      </c>
      <c r="BX47" s="6"/>
      <c r="BY47" s="6"/>
      <c r="BZ47" s="6"/>
      <c r="CA47" s="15">
        <v>40</v>
      </c>
      <c r="CB47" s="9">
        <v>0.71428571428571441</v>
      </c>
      <c r="CC47" s="9">
        <v>5.8461402420150014E-5</v>
      </c>
      <c r="CD47" s="9">
        <v>1.1737139721890895</v>
      </c>
      <c r="CE47" s="9">
        <v>1.1737724335915096</v>
      </c>
      <c r="CF47" s="9">
        <v>1.571647601928333E-6</v>
      </c>
      <c r="CG47" s="6">
        <v>4</v>
      </c>
      <c r="CH47" s="6"/>
      <c r="CI47" s="6"/>
      <c r="CJ47" s="6"/>
      <c r="CK47" s="15">
        <v>40</v>
      </c>
      <c r="CL47" s="9">
        <v>0.71428571428571441</v>
      </c>
      <c r="CM47" s="9">
        <v>6.7837287713947659E-5</v>
      </c>
      <c r="CN47" s="9">
        <v>1.1737045963037958</v>
      </c>
      <c r="CO47" s="9">
        <v>1.1737724335915096</v>
      </c>
      <c r="CP47" s="9">
        <v>1.8237042928036319E-6</v>
      </c>
      <c r="CQ47" s="6">
        <v>4</v>
      </c>
      <c r="CR47" s="6"/>
      <c r="CS47" s="6"/>
      <c r="CT47" s="6"/>
      <c r="CU47" s="15">
        <v>40</v>
      </c>
      <c r="CV47" s="9">
        <v>0.71428571428571441</v>
      </c>
      <c r="CW47" s="9">
        <v>5.0372403343148125E-5</v>
      </c>
      <c r="CX47" s="9">
        <v>1.1737220611881665</v>
      </c>
      <c r="CY47" s="9">
        <v>1.1737724335915096</v>
      </c>
      <c r="CZ47" s="9">
        <v>1.3541869274476832E-6</v>
      </c>
      <c r="DA47" s="6">
        <v>4</v>
      </c>
      <c r="DB47" s="6"/>
      <c r="DC47" s="6"/>
      <c r="DD47" s="6"/>
      <c r="DE47" s="15">
        <v>40</v>
      </c>
      <c r="DF47" s="9">
        <v>0.71428571428571441</v>
      </c>
      <c r="DG47" s="9">
        <v>5.092392600748916E-5</v>
      </c>
      <c r="DH47" s="9">
        <v>1.1737215096655023</v>
      </c>
      <c r="DI47" s="9">
        <v>1.1737724335915098</v>
      </c>
      <c r="DJ47" s="9">
        <v>1.369013791616818E-6</v>
      </c>
      <c r="DK47" s="6">
        <v>4</v>
      </c>
      <c r="DL47" s="6"/>
      <c r="DM47" s="6"/>
      <c r="DN47" s="6"/>
      <c r="DO47" s="15">
        <v>40</v>
      </c>
      <c r="DP47" s="9">
        <v>0.71428571428571441</v>
      </c>
      <c r="DQ47" s="9">
        <v>1.1618744128784531E-4</v>
      </c>
      <c r="DR47" s="9">
        <v>1.1736562461502218</v>
      </c>
      <c r="DS47" s="9">
        <v>1.1737724335915096</v>
      </c>
      <c r="DT47" s="9">
        <v>3.1235260516311526E-6</v>
      </c>
      <c r="DU47" s="6">
        <v>4</v>
      </c>
      <c r="DV47" s="6"/>
      <c r="DW47" s="6"/>
      <c r="DX47" s="6"/>
      <c r="DY47" s="15">
        <v>40</v>
      </c>
      <c r="DZ47" s="9">
        <v>0.71428571428571441</v>
      </c>
      <c r="EA47" s="9">
        <v>7.0778741923766529E-5</v>
      </c>
      <c r="EB47" s="9">
        <v>1.1737016548495858</v>
      </c>
      <c r="EC47" s="9">
        <v>1.1737724335915096</v>
      </c>
      <c r="ED47" s="9">
        <v>1.9027809017056863E-6</v>
      </c>
      <c r="EE47" s="6">
        <v>4</v>
      </c>
      <c r="EF47" s="6"/>
      <c r="EG47" s="6"/>
      <c r="EH47" s="6"/>
      <c r="EI47" s="15">
        <v>40</v>
      </c>
      <c r="EJ47" s="9">
        <v>0.71428571428571441</v>
      </c>
      <c r="EK47" s="9">
        <v>7.1514105476221243E-5</v>
      </c>
      <c r="EL47" s="9">
        <v>1.1737009194860335</v>
      </c>
      <c r="EM47" s="9">
        <v>1.1737724335915096</v>
      </c>
      <c r="EN47" s="9">
        <v>1.9225500539311996E-6</v>
      </c>
      <c r="EO47" s="6">
        <v>4</v>
      </c>
      <c r="EP47" s="6"/>
      <c r="EQ47" s="6"/>
      <c r="ER47" s="6"/>
      <c r="ES47" s="15">
        <v>40</v>
      </c>
      <c r="ET47" s="9">
        <v>0.71428571428571441</v>
      </c>
      <c r="EU47" s="9">
        <v>1.0092864757440993E-4</v>
      </c>
      <c r="EV47" s="9">
        <v>1.1736715049439352</v>
      </c>
      <c r="EW47" s="9">
        <v>1.1737724335915096</v>
      </c>
      <c r="EX47" s="9">
        <v>2.7133161429517447E-6</v>
      </c>
      <c r="EY47" s="6">
        <v>4</v>
      </c>
      <c r="EZ47" s="6"/>
      <c r="FA47" s="6"/>
      <c r="FB47" s="6"/>
      <c r="FC47" s="15">
        <v>40</v>
      </c>
      <c r="FD47" s="9">
        <v>0.71428571428571441</v>
      </c>
      <c r="FE47" s="9">
        <v>8.1441513434359923E-5</v>
      </c>
      <c r="FF47" s="9">
        <v>1.1736909920780751</v>
      </c>
      <c r="FG47" s="9">
        <v>1.1737724335915094</v>
      </c>
      <c r="FH47" s="9">
        <v>2.1894336089756338E-6</v>
      </c>
      <c r="FI47" s="6">
        <v>4</v>
      </c>
      <c r="FJ47" s="6"/>
      <c r="FK47" s="6"/>
      <c r="FL47" s="6"/>
      <c r="FM47" s="15">
        <v>40</v>
      </c>
      <c r="FN47" s="9">
        <v>0.71428571428571441</v>
      </c>
      <c r="FO47" s="9">
        <v>5.2946175776739631E-5</v>
      </c>
      <c r="FP47" s="9">
        <v>1.1737194874157328</v>
      </c>
      <c r="FQ47" s="9">
        <v>1.1737724335915096</v>
      </c>
      <c r="FR47" s="9">
        <v>1.4233789602369807E-6</v>
      </c>
      <c r="FS47" s="6">
        <v>4</v>
      </c>
      <c r="FT47" s="6"/>
      <c r="FU47" s="6"/>
      <c r="FV47" s="6"/>
      <c r="FW47" s="15">
        <v>40</v>
      </c>
      <c r="FX47" s="9">
        <v>0.71428571428571441</v>
      </c>
      <c r="FY47" s="9">
        <v>9.0265876063816533E-5</v>
      </c>
      <c r="FZ47" s="9">
        <v>1.1736821677154456</v>
      </c>
      <c r="GA47" s="9">
        <v>1.1737724335915094</v>
      </c>
      <c r="GB47" s="9">
        <v>2.4266634356817976E-6</v>
      </c>
      <c r="GC47" s="6">
        <v>4</v>
      </c>
      <c r="GD47" s="6"/>
      <c r="GE47" s="6"/>
      <c r="GF47" s="6"/>
      <c r="GG47" s="15">
        <v>40</v>
      </c>
      <c r="GH47" s="9">
        <v>0.71428571428571441</v>
      </c>
      <c r="GI47" s="9">
        <v>4.8166312685783969E-5</v>
      </c>
      <c r="GJ47" s="9">
        <v>1.173724267278824</v>
      </c>
      <c r="GK47" s="9">
        <v>1.1737724335915098</v>
      </c>
      <c r="GL47" s="9">
        <v>1.2948794707711419E-6</v>
      </c>
      <c r="GM47" s="6">
        <v>4</v>
      </c>
      <c r="GN47" s="6"/>
      <c r="GO47" s="6"/>
      <c r="GP47" s="6"/>
      <c r="GQ47" s="15">
        <v>40</v>
      </c>
      <c r="GR47" s="9">
        <v>0.71428571428571441</v>
      </c>
      <c r="GS47" s="9">
        <v>5.3313857552966988E-5</v>
      </c>
      <c r="GT47" s="9">
        <v>1.1737191197339567</v>
      </c>
      <c r="GU47" s="9">
        <v>1.1737724335915096</v>
      </c>
      <c r="GV47" s="9">
        <v>1.4332635363497373E-6</v>
      </c>
      <c r="GW47" s="6">
        <v>4</v>
      </c>
      <c r="GX47" s="6"/>
      <c r="GY47" s="6"/>
      <c r="GZ47" s="6"/>
      <c r="HA47" s="15">
        <v>40</v>
      </c>
      <c r="HB47" s="9">
        <v>0.71428571428571441</v>
      </c>
      <c r="HC47" s="9">
        <v>6.5447356168469824E-5</v>
      </c>
      <c r="HD47" s="9">
        <v>1.1737069862353411</v>
      </c>
      <c r="HE47" s="9">
        <v>1.1737724335915096</v>
      </c>
      <c r="HF47" s="9">
        <v>1.7594545480707121E-6</v>
      </c>
      <c r="HG47" s="6">
        <v>4</v>
      </c>
      <c r="HH47" s="6"/>
      <c r="HI47" s="6"/>
      <c r="HJ47" s="6"/>
      <c r="HK47" s="15">
        <v>40</v>
      </c>
      <c r="HL47" s="9">
        <v>0.71428571428571441</v>
      </c>
      <c r="HM47" s="9">
        <v>3.6216654958394818E-5</v>
      </c>
      <c r="HN47" s="9">
        <v>1.1737362169365513</v>
      </c>
      <c r="HO47" s="9">
        <v>1.1737724335915096</v>
      </c>
      <c r="HP47" s="9">
        <v>9.7363074710654587E-7</v>
      </c>
      <c r="HQ47" s="6">
        <v>4</v>
      </c>
      <c r="HR47" s="6"/>
      <c r="HS47" s="6"/>
      <c r="HT47" s="6"/>
      <c r="HU47" s="15">
        <v>40</v>
      </c>
      <c r="HV47" s="9">
        <v>0.71428571428571441</v>
      </c>
      <c r="HW47" s="9">
        <v>3.4745927853485383E-5</v>
      </c>
      <c r="HX47" s="9">
        <v>1.173737687663656</v>
      </c>
      <c r="HY47" s="9">
        <v>1.1737724335915096</v>
      </c>
      <c r="HZ47" s="9">
        <v>9.3409244265551847E-7</v>
      </c>
      <c r="IA47" s="6">
        <v>4</v>
      </c>
      <c r="IB47" s="6"/>
      <c r="IC47" s="6"/>
      <c r="ID47" s="6"/>
      <c r="IE47" s="15">
        <v>40</v>
      </c>
      <c r="IF47" s="9">
        <v>0.71428571428571441</v>
      </c>
      <c r="IG47" s="9">
        <v>1.5810316377776421E-5</v>
      </c>
      <c r="IH47" s="9">
        <v>1.1737566232751317</v>
      </c>
      <c r="II47" s="9">
        <v>1.1737724335915096</v>
      </c>
      <c r="IJ47" s="9">
        <v>4.2503677284854288E-7</v>
      </c>
      <c r="IK47" s="6">
        <v>4</v>
      </c>
      <c r="IL47" s="6"/>
      <c r="IM47" s="6"/>
      <c r="IN47" s="6"/>
      <c r="IO47" s="15">
        <v>40</v>
      </c>
      <c r="IP47" s="9">
        <v>0.71428571428571441</v>
      </c>
      <c r="IQ47" s="9">
        <v>9.0082035175702848E-6</v>
      </c>
      <c r="IR47" s="9">
        <v>1.1737634253879921</v>
      </c>
      <c r="IS47" s="9">
        <v>1.1737724335915096</v>
      </c>
      <c r="IT47" s="9">
        <v>2.4217211476254188E-7</v>
      </c>
      <c r="IU47" s="6">
        <v>4</v>
      </c>
      <c r="IV47" s="6"/>
      <c r="IW47" s="6"/>
      <c r="IX47" s="6"/>
      <c r="IY47" s="15">
        <v>40</v>
      </c>
      <c r="IZ47" s="9">
        <v>0.71428571428571441</v>
      </c>
      <c r="JA47" s="9">
        <v>1.2133498615502833E-5</v>
      </c>
      <c r="JB47" s="9">
        <v>1.1737603000928942</v>
      </c>
      <c r="JC47" s="9">
        <v>1.1737724335915096</v>
      </c>
      <c r="JD47" s="9">
        <v>3.261910117209748E-7</v>
      </c>
      <c r="JE47" s="6">
        <v>4</v>
      </c>
      <c r="JF47" s="6"/>
      <c r="JG47" s="6"/>
      <c r="JH47" s="6"/>
      <c r="JI47" s="15">
        <v>40</v>
      </c>
      <c r="JJ47" s="9">
        <v>0.71428571428571441</v>
      </c>
      <c r="JK47" s="9">
        <v>1.4155748384753305E-5</v>
      </c>
      <c r="JL47" s="9">
        <v>1.1737582778431248</v>
      </c>
      <c r="JM47" s="9">
        <v>1.1737724335915096</v>
      </c>
      <c r="JN47" s="9">
        <v>3.8055618034113725E-7</v>
      </c>
      <c r="JO47" s="6">
        <v>4</v>
      </c>
      <c r="JP47" s="6"/>
      <c r="JQ47" s="6"/>
      <c r="JR47" s="6"/>
      <c r="JS47" s="15">
        <v>40</v>
      </c>
      <c r="JT47" s="9">
        <v>0.71428571428571441</v>
      </c>
      <c r="JU47" s="9">
        <v>9.192044405683965E-6</v>
      </c>
      <c r="JV47" s="9">
        <v>1.1737632415471038</v>
      </c>
      <c r="JW47" s="9">
        <v>1.1737724335915094</v>
      </c>
      <c r="JX47" s="9">
        <v>2.4711440281892032E-7</v>
      </c>
      <c r="JY47" s="6">
        <v>4</v>
      </c>
      <c r="JZ47" s="6"/>
      <c r="KA47" s="6"/>
      <c r="KB47" s="6"/>
      <c r="KC47" s="15">
        <v>40</v>
      </c>
      <c r="KD47" s="9">
        <v>0.71428571428571441</v>
      </c>
      <c r="KE47" s="9">
        <v>1.4707271049094341E-5</v>
      </c>
      <c r="KF47" s="9">
        <v>1.1737577263204606</v>
      </c>
      <c r="KG47" s="9">
        <v>1.1737724335915096</v>
      </c>
      <c r="KH47" s="9">
        <v>3.9538304451027241E-7</v>
      </c>
      <c r="KI47" s="6">
        <v>4</v>
      </c>
      <c r="KJ47" s="6"/>
      <c r="KK47" s="6"/>
      <c r="KL47" s="6"/>
      <c r="KM47" s="15">
        <v>40</v>
      </c>
      <c r="KN47" s="9">
        <v>0.71428571428571441</v>
      </c>
      <c r="KO47" s="9">
        <v>6.250590195865096E-6</v>
      </c>
      <c r="KP47" s="9">
        <v>1.1737661830013137</v>
      </c>
      <c r="KQ47" s="9">
        <v>1.1737724335915096</v>
      </c>
      <c r="KR47" s="9">
        <v>1.6803779391686581E-7</v>
      </c>
      <c r="KS47" s="6">
        <v>4</v>
      </c>
      <c r="KT47" s="6"/>
      <c r="KU47" s="6"/>
      <c r="KV47" s="6"/>
      <c r="KW47" s="15">
        <v>40</v>
      </c>
      <c r="KX47" s="9">
        <v>0.71428571428571441</v>
      </c>
      <c r="KY47" s="9">
        <v>5.3313857552966983E-6</v>
      </c>
      <c r="KZ47" s="9">
        <v>1.1737671022057543</v>
      </c>
      <c r="LA47" s="9">
        <v>1.1737724335915096</v>
      </c>
      <c r="LB47" s="9">
        <v>1.4332635363497373E-7</v>
      </c>
      <c r="LC47" s="6">
        <v>4</v>
      </c>
    </row>
    <row r="48" spans="1:315">
      <c r="A48" s="6">
        <v>41</v>
      </c>
      <c r="B48">
        <v>3.1789391741991184E-2</v>
      </c>
      <c r="C48">
        <f>1-Table468[[#This Row],[qx (tau)]]</f>
        <v>0.96821060825800886</v>
      </c>
      <c r="D48" s="6"/>
      <c r="E48" s="6"/>
      <c r="F48" s="6"/>
      <c r="G48" s="6"/>
      <c r="H48" s="15">
        <f t="shared" si="4"/>
        <v>41</v>
      </c>
      <c r="I48" s="9">
        <f t="shared" si="10"/>
        <v>0.74285714285714299</v>
      </c>
      <c r="J48" s="9" cm="1">
        <f t="array" ref="J48">VLOOKUP($G$13,'qx Malaria'!$B$32:$I$61,(N48),FALSE)/(1-cambodia!I48*INDEX($E$6:$G$11,N48,2))</f>
        <v>5.5163852093482672E-6</v>
      </c>
      <c r="K48" s="9">
        <f t="shared" si="9"/>
        <v>1.2144969017472755</v>
      </c>
      <c r="L48" s="9">
        <f t="shared" si="2"/>
        <v>1.2145024181324848</v>
      </c>
      <c r="M48" s="9">
        <f>(J48*Table468[[#This Row],[qx (tau)]])/L48</f>
        <v>1.4439043331782695E-7</v>
      </c>
      <c r="N48" s="6">
        <f t="shared" si="3"/>
        <v>4</v>
      </c>
      <c r="P48" s="6"/>
      <c r="Q48" s="6"/>
      <c r="R48" s="6"/>
      <c r="S48" s="15">
        <v>41</v>
      </c>
      <c r="T48" s="9">
        <v>0.74285714285714299</v>
      </c>
      <c r="U48" s="9">
        <v>1.002460346664323E-4</v>
      </c>
      <c r="V48" s="9">
        <v>1.2144021720978184</v>
      </c>
      <c r="W48" s="9">
        <v>1.2145024181324848</v>
      </c>
      <c r="X48" s="9">
        <v>2.6239227020170617E-6</v>
      </c>
      <c r="Y48" s="6">
        <v>4</v>
      </c>
      <c r="Z48" s="6"/>
      <c r="AA48" s="6"/>
      <c r="AB48" s="6"/>
      <c r="AC48" s="15">
        <v>41</v>
      </c>
      <c r="AD48" s="9">
        <v>0.74285714285714299</v>
      </c>
      <c r="AE48" s="9">
        <v>7.9702255266100836E-5</v>
      </c>
      <c r="AF48" s="9">
        <v>1.2144227158772187</v>
      </c>
      <c r="AG48" s="9">
        <v>1.2145024181324848</v>
      </c>
      <c r="AH48" s="9">
        <v>2.0861928124196377E-6</v>
      </c>
      <c r="AI48" s="6">
        <v>4</v>
      </c>
      <c r="AJ48" s="6"/>
      <c r="AK48" s="6"/>
      <c r="AL48" s="6"/>
      <c r="AM48" s="15">
        <v>41</v>
      </c>
      <c r="AN48" s="9">
        <v>0.74285714285714299</v>
      </c>
      <c r="AO48" s="9">
        <v>7.1142347182629384E-5</v>
      </c>
      <c r="AP48" s="9">
        <v>1.2144312757853024</v>
      </c>
      <c r="AQ48" s="9">
        <v>1.2145024181324851</v>
      </c>
      <c r="AR48" s="9">
        <v>1.862138691754044E-6</v>
      </c>
      <c r="AS48" s="6">
        <v>4</v>
      </c>
      <c r="AT48" s="6"/>
      <c r="AU48" s="6"/>
      <c r="AV48" s="6"/>
      <c r="AW48" s="15">
        <v>41</v>
      </c>
      <c r="AX48" s="9">
        <v>0.74285714285714299</v>
      </c>
      <c r="AY48" s="9">
        <v>8.0843576343897031E-5</v>
      </c>
      <c r="AZ48" s="9">
        <v>1.2144215745561411</v>
      </c>
      <c r="BA48" s="9">
        <v>1.2145024181324851</v>
      </c>
      <c r="BB48" s="9">
        <v>2.1160666951750499E-6</v>
      </c>
      <c r="BC48" s="6">
        <v>4</v>
      </c>
      <c r="BD48" s="6"/>
      <c r="BE48" s="6"/>
      <c r="BF48" s="6"/>
      <c r="BG48" s="15">
        <v>41</v>
      </c>
      <c r="BH48" s="9">
        <v>0.74285714285714299</v>
      </c>
      <c r="BI48" s="9">
        <v>7.1142347182629384E-5</v>
      </c>
      <c r="BJ48" s="9">
        <v>1.2144312757853024</v>
      </c>
      <c r="BK48" s="9">
        <v>1.2145024181324851</v>
      </c>
      <c r="BL48" s="9">
        <v>1.862138691754044E-6</v>
      </c>
      <c r="BM48" s="6">
        <v>4</v>
      </c>
      <c r="BN48" s="6"/>
      <c r="BO48" s="6"/>
      <c r="BP48" s="6"/>
      <c r="BQ48" s="15">
        <v>41</v>
      </c>
      <c r="BR48" s="9">
        <v>0.74285714285714299</v>
      </c>
      <c r="BS48" s="9">
        <v>6.3533539997321425E-5</v>
      </c>
      <c r="BT48" s="9">
        <v>1.2144388845924876</v>
      </c>
      <c r="BU48" s="9">
        <v>1.2145024181324848</v>
      </c>
      <c r="BV48" s="9">
        <v>1.6629794733846275E-6</v>
      </c>
      <c r="BW48" s="6">
        <v>4</v>
      </c>
      <c r="BX48" s="6"/>
      <c r="BY48" s="6"/>
      <c r="BZ48" s="6"/>
      <c r="CA48" s="15">
        <v>41</v>
      </c>
      <c r="CB48" s="9">
        <v>0.74285714285714299</v>
      </c>
      <c r="CC48" s="9">
        <v>6.0490017123198244E-5</v>
      </c>
      <c r="CD48" s="9">
        <v>1.2144419281153616</v>
      </c>
      <c r="CE48" s="9">
        <v>1.2145024181324848</v>
      </c>
      <c r="CF48" s="9">
        <v>1.583315786036861E-6</v>
      </c>
      <c r="CG48" s="6">
        <v>4</v>
      </c>
      <c r="CH48" s="6"/>
      <c r="CI48" s="6"/>
      <c r="CJ48" s="6"/>
      <c r="CK48" s="15">
        <v>41</v>
      </c>
      <c r="CL48" s="9">
        <v>0.74285714285714299</v>
      </c>
      <c r="CM48" s="9">
        <v>7.0191246284465891E-5</v>
      </c>
      <c r="CN48" s="9">
        <v>1.2144322268862004</v>
      </c>
      <c r="CO48" s="9">
        <v>1.2145024181324848</v>
      </c>
      <c r="CP48" s="9">
        <v>1.8372437894578669E-6</v>
      </c>
      <c r="CQ48" s="6">
        <v>4</v>
      </c>
      <c r="CR48" s="6"/>
      <c r="CS48" s="6"/>
      <c r="CT48" s="6"/>
      <c r="CU48" s="15">
        <v>41</v>
      </c>
      <c r="CV48" s="9">
        <v>0.74285714285714299</v>
      </c>
      <c r="CW48" s="9">
        <v>5.2120329219359499E-5</v>
      </c>
      <c r="CX48" s="9">
        <v>1.2144502978032654</v>
      </c>
      <c r="CY48" s="9">
        <v>1.2145024181324848</v>
      </c>
      <c r="CZ48" s="9">
        <v>1.3642406458305028E-6</v>
      </c>
      <c r="DA48" s="6">
        <v>4</v>
      </c>
      <c r="DB48" s="6"/>
      <c r="DC48" s="6"/>
      <c r="DD48" s="6"/>
      <c r="DE48" s="15">
        <v>41</v>
      </c>
      <c r="DF48" s="9">
        <v>0.74285714285714299</v>
      </c>
      <c r="DG48" s="9">
        <v>5.269098975825759E-5</v>
      </c>
      <c r="DH48" s="9">
        <v>1.2144497271427266</v>
      </c>
      <c r="DI48" s="9">
        <v>1.2145024181324848</v>
      </c>
      <c r="DJ48" s="9">
        <v>1.3791775872082091E-6</v>
      </c>
      <c r="DK48" s="6">
        <v>4</v>
      </c>
      <c r="DL48" s="6"/>
      <c r="DM48" s="6"/>
      <c r="DN48" s="6"/>
      <c r="DO48" s="15">
        <v>41</v>
      </c>
      <c r="DP48" s="9">
        <v>0.74285714285714299</v>
      </c>
      <c r="DQ48" s="9">
        <v>1.2021915352786571E-4</v>
      </c>
      <c r="DR48" s="9">
        <v>1.2143821989789569</v>
      </c>
      <c r="DS48" s="9">
        <v>1.2145024181324848</v>
      </c>
      <c r="DT48" s="9">
        <v>3.1467156502367805E-6</v>
      </c>
      <c r="DU48" s="6">
        <v>4</v>
      </c>
      <c r="DV48" s="6"/>
      <c r="DW48" s="6"/>
      <c r="DX48" s="6"/>
      <c r="DY48" s="15">
        <v>41</v>
      </c>
      <c r="DZ48" s="9">
        <v>0.74285714285714299</v>
      </c>
      <c r="EA48" s="9">
        <v>7.3234769158589071E-5</v>
      </c>
      <c r="EB48" s="9">
        <v>1.2144291833633263</v>
      </c>
      <c r="EC48" s="9">
        <v>1.2145024181324848</v>
      </c>
      <c r="ED48" s="9">
        <v>1.9169074768056336E-6</v>
      </c>
      <c r="EE48" s="6">
        <v>4</v>
      </c>
      <c r="EF48" s="6"/>
      <c r="EG48" s="6"/>
      <c r="EH48" s="6"/>
      <c r="EI48" s="15">
        <v>41</v>
      </c>
      <c r="EJ48" s="9">
        <v>0.74285714285714299</v>
      </c>
      <c r="EK48" s="9">
        <v>7.3995649877119877E-5</v>
      </c>
      <c r="EL48" s="9">
        <v>1.2144284224826078</v>
      </c>
      <c r="EM48" s="9">
        <v>1.2145024181324851</v>
      </c>
      <c r="EN48" s="9">
        <v>1.9368233986425751E-6</v>
      </c>
      <c r="EO48" s="6">
        <v>4</v>
      </c>
      <c r="EP48" s="6"/>
      <c r="EQ48" s="6"/>
      <c r="ER48" s="6"/>
      <c r="ES48" s="15">
        <v>41</v>
      </c>
      <c r="ET48" s="9">
        <v>0.74285714285714299</v>
      </c>
      <c r="EU48" s="9">
        <v>1.0443087861835169E-4</v>
      </c>
      <c r="EV48" s="9">
        <v>1.2143979872538666</v>
      </c>
      <c r="EW48" s="9">
        <v>1.2145024181324851</v>
      </c>
      <c r="EX48" s="9">
        <v>2.7334602721202406E-6</v>
      </c>
      <c r="EY48" s="6">
        <v>4</v>
      </c>
      <c r="EZ48" s="6"/>
      <c r="FA48" s="6"/>
      <c r="FB48" s="6"/>
      <c r="FC48" s="15">
        <v>41</v>
      </c>
      <c r="FD48" s="9">
        <v>0.74285714285714299</v>
      </c>
      <c r="FE48" s="9">
        <v>8.4267539577285601E-5</v>
      </c>
      <c r="FF48" s="9">
        <v>1.2144181505929077</v>
      </c>
      <c r="FG48" s="9">
        <v>1.2145024181324851</v>
      </c>
      <c r="FH48" s="9">
        <v>2.2056883434412869E-6</v>
      </c>
      <c r="FI48" s="6">
        <v>4</v>
      </c>
      <c r="FJ48" s="6"/>
      <c r="FK48" s="6"/>
      <c r="FL48" s="6"/>
      <c r="FM48" s="15">
        <v>41</v>
      </c>
      <c r="FN48" s="9">
        <v>0.74285714285714299</v>
      </c>
      <c r="FO48" s="9">
        <v>5.4783411734217278E-5</v>
      </c>
      <c r="FP48" s="9">
        <v>1.2144476347207507</v>
      </c>
      <c r="FQ48" s="9">
        <v>1.2145024181324848</v>
      </c>
      <c r="FR48" s="9">
        <v>1.4339463722597986E-6</v>
      </c>
      <c r="FS48" s="6">
        <v>4</v>
      </c>
      <c r="FT48" s="6"/>
      <c r="FU48" s="6"/>
      <c r="FV48" s="6"/>
      <c r="FW48" s="15">
        <v>41</v>
      </c>
      <c r="FX48" s="9">
        <v>0.74285714285714299</v>
      </c>
      <c r="FY48" s="9">
        <v>9.3398108199655157E-5</v>
      </c>
      <c r="FZ48" s="9">
        <v>1.2144090200242852</v>
      </c>
      <c r="GA48" s="9">
        <v>1.2145024181324848</v>
      </c>
      <c r="GB48" s="9">
        <v>2.4446794054845873E-6</v>
      </c>
      <c r="GC48" s="6">
        <v>4</v>
      </c>
      <c r="GD48" s="6"/>
      <c r="GE48" s="6"/>
      <c r="GF48" s="6"/>
      <c r="GG48" s="15">
        <v>41</v>
      </c>
      <c r="GH48" s="9">
        <v>0.74285714285714299</v>
      </c>
      <c r="GI48" s="9">
        <v>4.983768706376711E-5</v>
      </c>
      <c r="GJ48" s="9">
        <v>1.2144525804454211</v>
      </c>
      <c r="GK48" s="9">
        <v>1.2145024181324848</v>
      </c>
      <c r="GL48" s="9">
        <v>1.304492880319678E-6</v>
      </c>
      <c r="GM48" s="6">
        <v>4</v>
      </c>
      <c r="GN48" s="6"/>
      <c r="GO48" s="6"/>
      <c r="GP48" s="6"/>
      <c r="GQ48" s="15">
        <v>41</v>
      </c>
      <c r="GR48" s="9">
        <v>0.74285714285714299</v>
      </c>
      <c r="GS48" s="9">
        <v>5.516385209348268E-5</v>
      </c>
      <c r="GT48" s="9">
        <v>1.2144472542803915</v>
      </c>
      <c r="GU48" s="9">
        <v>1.2145024181324851</v>
      </c>
      <c r="GV48" s="9">
        <v>1.4439043331782693E-6</v>
      </c>
      <c r="GW48" s="6">
        <v>4</v>
      </c>
      <c r="GX48" s="6"/>
      <c r="GY48" s="6"/>
      <c r="GZ48" s="6"/>
      <c r="HA48" s="15">
        <v>41</v>
      </c>
      <c r="HB48" s="9">
        <v>0.74285714285714299</v>
      </c>
      <c r="HC48" s="9">
        <v>6.77183839492408E-5</v>
      </c>
      <c r="HD48" s="9">
        <v>1.2144346997485356</v>
      </c>
      <c r="HE48" s="9">
        <v>1.2145024181324848</v>
      </c>
      <c r="HF48" s="9">
        <v>1.7725170434878068E-6</v>
      </c>
      <c r="HG48" s="6">
        <v>4</v>
      </c>
      <c r="HH48" s="6"/>
      <c r="HI48" s="6"/>
      <c r="HJ48" s="6"/>
      <c r="HK48" s="15">
        <v>41</v>
      </c>
      <c r="HL48" s="9">
        <v>0.74285714285714299</v>
      </c>
      <c r="HM48" s="9">
        <v>3.7473375387641685E-5</v>
      </c>
      <c r="HN48" s="9">
        <v>1.2144649447570974</v>
      </c>
      <c r="HO48" s="9">
        <v>1.2145024181324851</v>
      </c>
      <c r="HP48" s="9">
        <v>9.8085915046937595E-7</v>
      </c>
      <c r="HQ48" s="6">
        <v>4</v>
      </c>
      <c r="HR48" s="6"/>
      <c r="HS48" s="6"/>
      <c r="HT48" s="6"/>
      <c r="HU48" s="15">
        <v>41</v>
      </c>
      <c r="HV48" s="9">
        <v>0.74285714285714299</v>
      </c>
      <c r="HW48" s="9">
        <v>3.5951613950580088E-5</v>
      </c>
      <c r="HX48" s="9">
        <v>1.2144664665185343</v>
      </c>
      <c r="HY48" s="9">
        <v>1.2145024181324848</v>
      </c>
      <c r="HZ48" s="9">
        <v>9.4102730679549282E-7</v>
      </c>
      <c r="IA48" s="6">
        <v>4</v>
      </c>
      <c r="IB48" s="6"/>
      <c r="IC48" s="6"/>
      <c r="ID48" s="6"/>
      <c r="IE48" s="15">
        <v>41</v>
      </c>
      <c r="IF48" s="9">
        <v>0.74285714285714299</v>
      </c>
      <c r="IG48" s="9">
        <v>1.6358935448412106E-5</v>
      </c>
      <c r="IH48" s="9">
        <v>1.2144860591970363</v>
      </c>
      <c r="II48" s="9">
        <v>1.2145024181324848</v>
      </c>
      <c r="IJ48" s="9">
        <v>4.2819231949424549E-7</v>
      </c>
      <c r="IK48" s="6">
        <v>4</v>
      </c>
      <c r="IL48" s="6"/>
      <c r="IM48" s="6"/>
      <c r="IN48" s="6"/>
      <c r="IO48" s="15">
        <v>41</v>
      </c>
      <c r="IP48" s="9">
        <v>0.74285714285714299</v>
      </c>
      <c r="IQ48" s="9">
        <v>9.3207888020022442E-6</v>
      </c>
      <c r="IR48" s="9">
        <v>1.2144930973436829</v>
      </c>
      <c r="IS48" s="9">
        <v>1.2145024181324848</v>
      </c>
      <c r="IT48" s="9">
        <v>2.439700425025352E-7</v>
      </c>
      <c r="IU48" s="6">
        <v>4</v>
      </c>
      <c r="IV48" s="6"/>
      <c r="IW48" s="6"/>
      <c r="IX48" s="6"/>
      <c r="IY48" s="15">
        <v>41</v>
      </c>
      <c r="IZ48" s="9">
        <v>0.74285714285714299</v>
      </c>
      <c r="JA48" s="9">
        <v>1.2554531855758127E-5</v>
      </c>
      <c r="JB48" s="9">
        <v>1.2144898636006292</v>
      </c>
      <c r="JC48" s="9">
        <v>1.2145024181324848</v>
      </c>
      <c r="JD48" s="9">
        <v>3.2861271030953719E-7</v>
      </c>
      <c r="JE48" s="6">
        <v>4</v>
      </c>
      <c r="JF48" s="6"/>
      <c r="JG48" s="6"/>
      <c r="JH48" s="6"/>
      <c r="JI48" s="15">
        <v>41</v>
      </c>
      <c r="JJ48" s="9">
        <v>0.74285714285714299</v>
      </c>
      <c r="JK48" s="9">
        <v>1.4646953831717816E-5</v>
      </c>
      <c r="JL48" s="9">
        <v>1.214487771178653</v>
      </c>
      <c r="JM48" s="9">
        <v>1.2145024181324848</v>
      </c>
      <c r="JN48" s="9">
        <v>3.8338149536112679E-7</v>
      </c>
      <c r="JO48" s="6">
        <v>4</v>
      </c>
      <c r="JP48" s="6"/>
      <c r="JQ48" s="6"/>
      <c r="JR48" s="6"/>
      <c r="JS48" s="15">
        <v>41</v>
      </c>
      <c r="JT48" s="9">
        <v>0.74285714285714299</v>
      </c>
      <c r="JU48" s="9">
        <v>9.5110089816349456E-6</v>
      </c>
      <c r="JV48" s="9">
        <v>1.2144929071235031</v>
      </c>
      <c r="JW48" s="9">
        <v>1.2145024181324848</v>
      </c>
      <c r="JX48" s="9">
        <v>2.4894902296177062E-7</v>
      </c>
      <c r="JY48" s="6">
        <v>4</v>
      </c>
      <c r="JZ48" s="6"/>
      <c r="KA48" s="6"/>
      <c r="KB48" s="6"/>
      <c r="KC48" s="15">
        <v>41</v>
      </c>
      <c r="KD48" s="9">
        <v>0.74285714285714299</v>
      </c>
      <c r="KE48" s="9">
        <v>1.521761437061591E-5</v>
      </c>
      <c r="KF48" s="9">
        <v>1.2144872005181142</v>
      </c>
      <c r="KG48" s="9">
        <v>1.2145024181324848</v>
      </c>
      <c r="KH48" s="9">
        <v>3.9831843673883293E-7</v>
      </c>
      <c r="KI48" s="6">
        <v>4</v>
      </c>
      <c r="KJ48" s="6"/>
      <c r="KK48" s="6"/>
      <c r="KL48" s="6"/>
      <c r="KM48" s="15">
        <v>41</v>
      </c>
      <c r="KN48" s="9">
        <v>0.74285714285714299</v>
      </c>
      <c r="KO48" s="9">
        <v>6.4674861075117621E-6</v>
      </c>
      <c r="KP48" s="9">
        <v>1.2144959506463775</v>
      </c>
      <c r="KQ48" s="9">
        <v>1.2145024181324851</v>
      </c>
      <c r="KR48" s="9">
        <v>1.6928533561400399E-7</v>
      </c>
      <c r="KS48" s="6">
        <v>4</v>
      </c>
      <c r="KT48" s="6"/>
      <c r="KU48" s="6"/>
      <c r="KV48" s="6"/>
      <c r="KW48" s="15">
        <v>41</v>
      </c>
      <c r="KX48" s="9">
        <v>0.74285714285714299</v>
      </c>
      <c r="KY48" s="9">
        <v>5.5163852093482672E-6</v>
      </c>
      <c r="KZ48" s="9">
        <v>1.2144969017472755</v>
      </c>
      <c r="LA48" s="9">
        <v>1.2145024181324848</v>
      </c>
      <c r="LB48" s="9">
        <v>1.4439043331782695E-7</v>
      </c>
      <c r="LC48" s="6">
        <v>4</v>
      </c>
    </row>
    <row r="49" spans="1:315">
      <c r="A49" s="6">
        <v>42</v>
      </c>
      <c r="B49">
        <v>3.2153708181738017E-2</v>
      </c>
      <c r="C49">
        <f>1-Table468[[#This Row],[qx (tau)]]</f>
        <v>0.96784629181826198</v>
      </c>
      <c r="D49" s="6"/>
      <c r="E49" s="6"/>
      <c r="F49" s="6"/>
      <c r="G49" s="6"/>
      <c r="H49" s="15">
        <f t="shared" si="4"/>
        <v>42</v>
      </c>
      <c r="I49" s="9">
        <f t="shared" si="10"/>
        <v>0.77142857142857157</v>
      </c>
      <c r="J49" s="9" cm="1">
        <f t="array" ref="J49">VLOOKUP($G$13,'qx Malaria'!$B$32:$I$61,(N49),FALSE)/(1-cambodia!I49*INDEX($E$6:$G$11,N49,2))</f>
        <v>5.7146851799160952E-6</v>
      </c>
      <c r="K49" s="9">
        <f t="shared" si="9"/>
        <v>1.2581549659925129</v>
      </c>
      <c r="L49" s="9">
        <f t="shared" si="2"/>
        <v>1.2581606806776928</v>
      </c>
      <c r="M49" s="9">
        <f>(J49*Table468[[#This Row],[qx (tau)]])/L49</f>
        <v>1.460451931517613E-7</v>
      </c>
      <c r="N49" s="6">
        <f t="shared" si="3"/>
        <v>4</v>
      </c>
      <c r="P49" s="6"/>
      <c r="Q49" s="6"/>
      <c r="R49" s="6"/>
      <c r="S49" s="15">
        <v>42</v>
      </c>
      <c r="T49" s="9">
        <v>0.77142857142857157</v>
      </c>
      <c r="U49" s="9">
        <v>1.0384962378675111E-4</v>
      </c>
      <c r="V49" s="9">
        <v>1.258056831053906</v>
      </c>
      <c r="W49" s="9">
        <v>1.2581606806776928</v>
      </c>
      <c r="X49" s="9">
        <v>2.6539936824475249E-6</v>
      </c>
      <c r="Y49" s="6">
        <v>4</v>
      </c>
      <c r="Z49" s="6"/>
      <c r="AA49" s="6"/>
      <c r="AB49" s="6"/>
      <c r="AC49" s="15">
        <v>42</v>
      </c>
      <c r="AD49" s="9">
        <v>0.77142857142857157</v>
      </c>
      <c r="AE49" s="9">
        <v>8.2567347944304971E-5</v>
      </c>
      <c r="AF49" s="9">
        <v>1.2580781133297483</v>
      </c>
      <c r="AG49" s="9">
        <v>1.2581606806776926</v>
      </c>
      <c r="AH49" s="9">
        <v>2.1101012389857934E-6</v>
      </c>
      <c r="AI49" s="6">
        <v>4</v>
      </c>
      <c r="AJ49" s="6"/>
      <c r="AK49" s="6"/>
      <c r="AL49" s="6"/>
      <c r="AM49" s="15">
        <v>42</v>
      </c>
      <c r="AN49" s="9">
        <v>0.77142857142857157</v>
      </c>
      <c r="AO49" s="9">
        <v>7.3699733009952405E-5</v>
      </c>
      <c r="AP49" s="9">
        <v>1.2580869809446829</v>
      </c>
      <c r="AQ49" s="9">
        <v>1.2581606806776928</v>
      </c>
      <c r="AR49" s="9">
        <v>1.8834793875434048E-6</v>
      </c>
      <c r="AS49" s="6">
        <v>4</v>
      </c>
      <c r="AT49" s="6"/>
      <c r="AU49" s="6"/>
      <c r="AV49" s="6"/>
      <c r="AW49" s="15">
        <v>42</v>
      </c>
      <c r="AX49" s="9">
        <v>0.77142857142857157</v>
      </c>
      <c r="AY49" s="9">
        <v>8.3749696602218658E-5</v>
      </c>
      <c r="AZ49" s="9">
        <v>1.2580769309810906</v>
      </c>
      <c r="BA49" s="9">
        <v>1.2581606806776928</v>
      </c>
      <c r="BB49" s="9">
        <v>2.1403174858447784E-6</v>
      </c>
      <c r="BC49" s="6">
        <v>4</v>
      </c>
      <c r="BD49" s="6"/>
      <c r="BE49" s="6"/>
      <c r="BF49" s="6"/>
      <c r="BG49" s="15">
        <v>42</v>
      </c>
      <c r="BH49" s="9">
        <v>0.77142857142857157</v>
      </c>
      <c r="BI49" s="9">
        <v>7.3699733009952405E-5</v>
      </c>
      <c r="BJ49" s="9">
        <v>1.2580869809446829</v>
      </c>
      <c r="BK49" s="9">
        <v>1.2581606806776928</v>
      </c>
      <c r="BL49" s="9">
        <v>1.8834793875434048E-6</v>
      </c>
      <c r="BM49" s="6">
        <v>4</v>
      </c>
      <c r="BN49" s="6"/>
      <c r="BO49" s="6"/>
      <c r="BP49" s="6"/>
      <c r="BQ49" s="15">
        <v>42</v>
      </c>
      <c r="BR49" s="9">
        <v>0.77142857142857157</v>
      </c>
      <c r="BS49" s="9">
        <v>6.5817408623861239E-5</v>
      </c>
      <c r="BT49" s="9">
        <v>1.2580948632690689</v>
      </c>
      <c r="BU49" s="9">
        <v>1.2581606806776928</v>
      </c>
      <c r="BV49" s="9">
        <v>1.6820377418168372E-6</v>
      </c>
      <c r="BW49" s="6">
        <v>4</v>
      </c>
      <c r="BX49" s="6"/>
      <c r="BY49" s="6"/>
      <c r="BZ49" s="6"/>
      <c r="CA49" s="15">
        <v>42</v>
      </c>
      <c r="CB49" s="9">
        <v>0.77142857142857157</v>
      </c>
      <c r="CC49" s="9">
        <v>6.2664478869424781E-5</v>
      </c>
      <c r="CD49" s="9">
        <v>1.2580980161988233</v>
      </c>
      <c r="CE49" s="9">
        <v>1.2581606806776928</v>
      </c>
      <c r="CF49" s="9">
        <v>1.6014610835262105E-6</v>
      </c>
      <c r="CG49" s="6">
        <v>4</v>
      </c>
      <c r="CH49" s="6"/>
      <c r="CI49" s="6"/>
      <c r="CJ49" s="6"/>
      <c r="CK49" s="15">
        <v>42</v>
      </c>
      <c r="CL49" s="9">
        <v>0.77142857142857157</v>
      </c>
      <c r="CM49" s="9">
        <v>7.271444246169102E-5</v>
      </c>
      <c r="CN49" s="9">
        <v>1.2580879662352311</v>
      </c>
      <c r="CO49" s="9">
        <v>1.2581606806776928</v>
      </c>
      <c r="CP49" s="9">
        <v>1.8582991818275842E-6</v>
      </c>
      <c r="CQ49" s="6">
        <v>4</v>
      </c>
      <c r="CR49" s="6"/>
      <c r="CS49" s="6"/>
      <c r="CT49" s="6"/>
      <c r="CU49" s="15">
        <v>42</v>
      </c>
      <c r="CV49" s="9">
        <v>0.77142857142857157</v>
      </c>
      <c r="CW49" s="9">
        <v>5.3993922044724497E-5</v>
      </c>
      <c r="CX49" s="9">
        <v>1.2581066867556481</v>
      </c>
      <c r="CY49" s="9">
        <v>1.2581606806776928</v>
      </c>
      <c r="CZ49" s="9">
        <v>1.3798752732269865E-6</v>
      </c>
      <c r="DA49" s="6">
        <v>4</v>
      </c>
      <c r="DB49" s="6"/>
      <c r="DC49" s="6"/>
      <c r="DD49" s="6"/>
      <c r="DE49" s="15">
        <v>42</v>
      </c>
      <c r="DF49" s="9">
        <v>0.77142857142857157</v>
      </c>
      <c r="DG49" s="9">
        <v>5.4585096373681327E-5</v>
      </c>
      <c r="DH49" s="9">
        <v>1.258106095581319</v>
      </c>
      <c r="DI49" s="9">
        <v>1.2581606806776926</v>
      </c>
      <c r="DJ49" s="9">
        <v>1.394983396656479E-6</v>
      </c>
      <c r="DK49" s="6">
        <v>4</v>
      </c>
      <c r="DL49" s="6"/>
      <c r="DM49" s="6"/>
      <c r="DN49" s="6"/>
      <c r="DO49" s="15">
        <v>42</v>
      </c>
      <c r="DP49" s="9">
        <v>0.77142857142857157</v>
      </c>
      <c r="DQ49" s="9">
        <v>1.2454072530024044E-4</v>
      </c>
      <c r="DR49" s="9">
        <v>1.2580361399523925</v>
      </c>
      <c r="DS49" s="9">
        <v>1.2581606806776928</v>
      </c>
      <c r="DT49" s="9">
        <v>3.182778002479764E-6</v>
      </c>
      <c r="DU49" s="6">
        <v>4</v>
      </c>
      <c r="DV49" s="6"/>
      <c r="DW49" s="6"/>
      <c r="DX49" s="6"/>
      <c r="DY49" s="15">
        <v>42</v>
      </c>
      <c r="DZ49" s="9">
        <v>0.77142857142857157</v>
      </c>
      <c r="EA49" s="9">
        <v>7.5867372216127478E-5</v>
      </c>
      <c r="EB49" s="9">
        <v>1.2580848133054765</v>
      </c>
      <c r="EC49" s="9">
        <v>1.2581606806776926</v>
      </c>
      <c r="ED49" s="9">
        <v>1.9388758401182109E-6</v>
      </c>
      <c r="EE49" s="6">
        <v>4</v>
      </c>
      <c r="EF49" s="6"/>
      <c r="EG49" s="6"/>
      <c r="EH49" s="6"/>
      <c r="EI49" s="15">
        <v>42</v>
      </c>
      <c r="EJ49" s="9">
        <v>0.77142857142857157</v>
      </c>
      <c r="EK49" s="9">
        <v>7.6655604654736603E-5</v>
      </c>
      <c r="EL49" s="9">
        <v>1.2580840250730381</v>
      </c>
      <c r="EM49" s="9">
        <v>1.2581606806776928</v>
      </c>
      <c r="EN49" s="9">
        <v>1.9590200046908675E-6</v>
      </c>
      <c r="EO49" s="6">
        <v>4</v>
      </c>
      <c r="EP49" s="6"/>
      <c r="EQ49" s="6"/>
      <c r="ER49" s="6"/>
      <c r="ES49" s="15">
        <v>42</v>
      </c>
      <c r="ET49" s="9">
        <v>0.77142857142857157</v>
      </c>
      <c r="EU49" s="9">
        <v>1.0818490219910127E-4</v>
      </c>
      <c r="EV49" s="9">
        <v>1.2580524957754937</v>
      </c>
      <c r="EW49" s="9">
        <v>1.2581606806776928</v>
      </c>
      <c r="EX49" s="9">
        <v>2.764786587597137E-6</v>
      </c>
      <c r="EY49" s="6">
        <v>4</v>
      </c>
      <c r="EZ49" s="6"/>
      <c r="FA49" s="6"/>
      <c r="FB49" s="6"/>
      <c r="FC49" s="15">
        <v>42</v>
      </c>
      <c r="FD49" s="9">
        <v>0.77142857142857157</v>
      </c>
      <c r="FE49" s="9">
        <v>8.7296742575959665E-5</v>
      </c>
      <c r="FF49" s="9">
        <v>1.2580733839351168</v>
      </c>
      <c r="FG49" s="9">
        <v>1.2581606806776928</v>
      </c>
      <c r="FH49" s="9">
        <v>2.230966226421733E-6</v>
      </c>
      <c r="FI49" s="6">
        <v>4</v>
      </c>
      <c r="FJ49" s="6"/>
      <c r="FK49" s="6"/>
      <c r="FL49" s="6"/>
      <c r="FM49" s="15">
        <v>42</v>
      </c>
      <c r="FN49" s="9">
        <v>0.77142857142857157</v>
      </c>
      <c r="FO49" s="9">
        <v>5.6752735579856399E-5</v>
      </c>
      <c r="FP49" s="9">
        <v>1.2581039279421127</v>
      </c>
      <c r="FQ49" s="9">
        <v>1.2581606806776926</v>
      </c>
      <c r="FR49" s="9">
        <v>1.4503798492312853E-6</v>
      </c>
      <c r="FS49" s="6">
        <v>4</v>
      </c>
      <c r="FT49" s="6"/>
      <c r="FU49" s="6"/>
      <c r="FV49" s="6"/>
      <c r="FW49" s="15">
        <v>42</v>
      </c>
      <c r="FX49" s="9">
        <v>0.77142857142857157</v>
      </c>
      <c r="FY49" s="9">
        <v>9.6755531839269081E-5</v>
      </c>
      <c r="FZ49" s="9">
        <v>1.2580639251458534</v>
      </c>
      <c r="GA49" s="9">
        <v>1.2581606806776926</v>
      </c>
      <c r="GB49" s="9">
        <v>2.4726962012936148E-6</v>
      </c>
      <c r="GC49" s="6">
        <v>4</v>
      </c>
      <c r="GD49" s="6"/>
      <c r="GE49" s="6"/>
      <c r="GF49" s="6"/>
      <c r="GG49" s="15">
        <v>42</v>
      </c>
      <c r="GH49" s="9">
        <v>0.77142857142857157</v>
      </c>
      <c r="GI49" s="9">
        <v>5.1629224728897143E-5</v>
      </c>
      <c r="GJ49" s="9">
        <v>1.2581090514529638</v>
      </c>
      <c r="GK49" s="9">
        <v>1.2581606806776926</v>
      </c>
      <c r="GL49" s="9">
        <v>1.3194427795090165E-6</v>
      </c>
      <c r="GM49" s="6">
        <v>4</v>
      </c>
      <c r="GN49" s="6"/>
      <c r="GO49" s="6"/>
      <c r="GP49" s="6"/>
      <c r="GQ49" s="15">
        <v>42</v>
      </c>
      <c r="GR49" s="9">
        <v>0.77142857142857157</v>
      </c>
      <c r="GS49" s="9">
        <v>5.7146851799160962E-5</v>
      </c>
      <c r="GT49" s="9">
        <v>1.2581035338258937</v>
      </c>
      <c r="GU49" s="9">
        <v>1.2581606806776928</v>
      </c>
      <c r="GV49" s="9">
        <v>1.4604519315176134E-6</v>
      </c>
      <c r="GW49" s="6">
        <v>4</v>
      </c>
      <c r="GX49" s="6"/>
      <c r="GY49" s="6"/>
      <c r="GZ49" s="6"/>
      <c r="HA49" s="15">
        <v>42</v>
      </c>
      <c r="HB49" s="9">
        <v>0.77142857142857157</v>
      </c>
      <c r="HC49" s="9">
        <v>7.0152687036211385E-5</v>
      </c>
      <c r="HD49" s="9">
        <v>1.2580905279906565</v>
      </c>
      <c r="HE49" s="9">
        <v>1.2581606806776926</v>
      </c>
      <c r="HF49" s="9">
        <v>1.7928306469664498E-6</v>
      </c>
      <c r="HG49" s="6">
        <v>4</v>
      </c>
      <c r="HH49" s="6"/>
      <c r="HI49" s="6"/>
      <c r="HJ49" s="6"/>
      <c r="HK49" s="15">
        <v>42</v>
      </c>
      <c r="HL49" s="9">
        <v>0.77142857142857157</v>
      </c>
      <c r="HM49" s="9">
        <v>3.8820447601499001E-5</v>
      </c>
      <c r="HN49" s="9">
        <v>1.2581218602300914</v>
      </c>
      <c r="HO49" s="9">
        <v>1.2581606806776928</v>
      </c>
      <c r="HP49" s="9">
        <v>9.9210010520334429E-7</v>
      </c>
      <c r="HQ49" s="6">
        <v>4</v>
      </c>
      <c r="HR49" s="6"/>
      <c r="HS49" s="6"/>
      <c r="HT49" s="6"/>
      <c r="HU49" s="15">
        <v>42</v>
      </c>
      <c r="HV49" s="9">
        <v>0.77142857142857157</v>
      </c>
      <c r="HW49" s="9">
        <v>3.7243982724280758E-5</v>
      </c>
      <c r="HX49" s="9">
        <v>1.2581234366949683</v>
      </c>
      <c r="HY49" s="9">
        <v>1.2581606806776926</v>
      </c>
      <c r="HZ49" s="9">
        <v>9.5181177605803084E-7</v>
      </c>
      <c r="IA49" s="6">
        <v>4</v>
      </c>
      <c r="IB49" s="6"/>
      <c r="IC49" s="6"/>
      <c r="ID49" s="6"/>
      <c r="IE49" s="15">
        <v>42</v>
      </c>
      <c r="IF49" s="9">
        <v>0.77142857142857157</v>
      </c>
      <c r="IG49" s="9">
        <v>1.6946997430096009E-5</v>
      </c>
      <c r="IH49" s="9">
        <v>1.2581437336802626</v>
      </c>
      <c r="II49" s="9">
        <v>1.2581606806776926</v>
      </c>
      <c r="IJ49" s="9">
        <v>4.3309953831211994E-7</v>
      </c>
      <c r="IK49" s="6">
        <v>4</v>
      </c>
      <c r="IL49" s="6"/>
      <c r="IM49" s="6"/>
      <c r="IN49" s="6"/>
      <c r="IO49" s="15">
        <v>42</v>
      </c>
      <c r="IP49" s="9">
        <v>0.77142857142857157</v>
      </c>
      <c r="IQ49" s="9">
        <v>9.6558473729616783E-6</v>
      </c>
      <c r="IR49" s="9">
        <v>1.2581510248303198</v>
      </c>
      <c r="IS49" s="9">
        <v>1.2581606806776928</v>
      </c>
      <c r="IT49" s="9">
        <v>2.4676601601504498E-7</v>
      </c>
      <c r="IU49" s="6">
        <v>4</v>
      </c>
      <c r="IV49" s="6"/>
      <c r="IW49" s="6"/>
      <c r="IX49" s="6"/>
      <c r="IY49" s="15">
        <v>42</v>
      </c>
      <c r="IZ49" s="9">
        <v>0.77142857142857157</v>
      </c>
      <c r="JA49" s="9">
        <v>1.3005835237050426E-5</v>
      </c>
      <c r="JB49" s="9">
        <v>1.2581476748424558</v>
      </c>
      <c r="JC49" s="9">
        <v>1.2581606806776928</v>
      </c>
      <c r="JD49" s="9">
        <v>3.3237871544883615E-7</v>
      </c>
      <c r="JE49" s="6">
        <v>4</v>
      </c>
      <c r="JF49" s="6"/>
      <c r="JG49" s="6"/>
      <c r="JH49" s="6"/>
      <c r="JI49" s="15">
        <v>42</v>
      </c>
      <c r="JJ49" s="9">
        <v>0.77142857142857157</v>
      </c>
      <c r="JK49" s="9">
        <v>1.5173474443225497E-5</v>
      </c>
      <c r="JL49" s="9">
        <v>1.2581455072032495</v>
      </c>
      <c r="JM49" s="9">
        <v>1.2581606806776926</v>
      </c>
      <c r="JN49" s="9">
        <v>3.8777516802364227E-7</v>
      </c>
      <c r="JO49" s="6">
        <v>4</v>
      </c>
      <c r="JP49" s="6"/>
      <c r="JQ49" s="6"/>
      <c r="JR49" s="6"/>
      <c r="JS49" s="15">
        <v>42</v>
      </c>
      <c r="JT49" s="9">
        <v>0.77142857142857157</v>
      </c>
      <c r="JU49" s="9">
        <v>9.8529054826139595E-6</v>
      </c>
      <c r="JV49" s="9">
        <v>1.25815082777221</v>
      </c>
      <c r="JW49" s="9">
        <v>1.2581606806776926</v>
      </c>
      <c r="JX49" s="9">
        <v>2.5180205715820931E-7</v>
      </c>
      <c r="JY49" s="6">
        <v>4</v>
      </c>
      <c r="JZ49" s="6"/>
      <c r="KA49" s="6"/>
      <c r="KB49" s="6"/>
      <c r="KC49" s="15">
        <v>42</v>
      </c>
      <c r="KD49" s="9">
        <v>0.77142857142857157</v>
      </c>
      <c r="KE49" s="9">
        <v>1.5764648772182332E-5</v>
      </c>
      <c r="KF49" s="9">
        <v>1.2581449160289204</v>
      </c>
      <c r="KG49" s="9">
        <v>1.2581606806776926</v>
      </c>
      <c r="KH49" s="9">
        <v>4.0288329145313472E-7</v>
      </c>
      <c r="KI49" s="6">
        <v>4</v>
      </c>
      <c r="KJ49" s="6"/>
      <c r="KK49" s="6"/>
      <c r="KL49" s="6"/>
      <c r="KM49" s="15">
        <v>42</v>
      </c>
      <c r="KN49" s="9">
        <v>0.77142857142857157</v>
      </c>
      <c r="KO49" s="9">
        <v>6.6999757281774918E-6</v>
      </c>
      <c r="KP49" s="9">
        <v>1.2581539807019646</v>
      </c>
      <c r="KQ49" s="9">
        <v>1.2581606806776928</v>
      </c>
      <c r="KR49" s="9">
        <v>1.7122539886758227E-7</v>
      </c>
      <c r="KS49" s="6">
        <v>4</v>
      </c>
      <c r="KT49" s="6"/>
      <c r="KU49" s="6"/>
      <c r="KV49" s="6"/>
      <c r="KW49" s="15">
        <v>42</v>
      </c>
      <c r="KX49" s="9">
        <v>0.77142857142857157</v>
      </c>
      <c r="KY49" s="9">
        <v>5.7146851799160952E-6</v>
      </c>
      <c r="KZ49" s="9">
        <v>1.2581549659925129</v>
      </c>
      <c r="LA49" s="9">
        <v>1.2581606806776928</v>
      </c>
      <c r="LB49" s="9">
        <v>1.460451931517613E-7</v>
      </c>
      <c r="LC49" s="6">
        <v>4</v>
      </c>
    </row>
    <row r="50" spans="1:315">
      <c r="A50" s="6">
        <v>43</v>
      </c>
      <c r="B50">
        <v>3.2647421878650058E-2</v>
      </c>
      <c r="C50">
        <f>1-Table468[[#This Row],[qx (tau)]]</f>
        <v>0.96735257812134989</v>
      </c>
      <c r="D50" s="6"/>
      <c r="E50" s="6"/>
      <c r="F50" s="6"/>
      <c r="G50" s="6"/>
      <c r="H50" s="15">
        <f t="shared" si="4"/>
        <v>43</v>
      </c>
      <c r="I50" s="9">
        <f t="shared" si="10"/>
        <v>0.80000000000000016</v>
      </c>
      <c r="J50" s="9" cm="1">
        <f t="array" ref="J50">VLOOKUP($G$13,'qx Malaria'!$B$32:$I$61,(N50),FALSE)/(1-cambodia!I50*INDEX($E$6:$G$11,N50,2))</f>
        <v>5.9277735100387696E-6</v>
      </c>
      <c r="K50" s="9">
        <f t="shared" si="9"/>
        <v>1.3050688610363042</v>
      </c>
      <c r="L50" s="9">
        <f t="shared" si="2"/>
        <v>1.3050747888098142</v>
      </c>
      <c r="M50" s="9">
        <f>(J50*Table468[[#This Row],[qx (tau)]])/L50</f>
        <v>1.4828768760433404E-7</v>
      </c>
      <c r="N50" s="6">
        <f t="shared" si="3"/>
        <v>4</v>
      </c>
      <c r="P50" s="6"/>
      <c r="Q50" s="6"/>
      <c r="R50" s="6"/>
      <c r="S50" s="15">
        <v>43</v>
      </c>
      <c r="T50" s="9">
        <v>0.80000000000000016</v>
      </c>
      <c r="U50" s="9">
        <v>1.0772195309622177E-4</v>
      </c>
      <c r="V50" s="9">
        <v>1.3049670668567181</v>
      </c>
      <c r="W50" s="9">
        <v>1.3050747888098144</v>
      </c>
      <c r="X50" s="9">
        <v>2.694745219568415E-6</v>
      </c>
      <c r="Y50" s="6">
        <v>4</v>
      </c>
      <c r="Z50" s="6"/>
      <c r="AA50" s="6"/>
      <c r="AB50" s="6"/>
      <c r="AC50" s="15">
        <v>43</v>
      </c>
      <c r="AD50" s="9">
        <v>0.80000000000000016</v>
      </c>
      <c r="AE50" s="9">
        <v>8.5646106920904991E-5</v>
      </c>
      <c r="AF50" s="9">
        <v>1.3049891427028935</v>
      </c>
      <c r="AG50" s="9">
        <v>1.3050747888098144</v>
      </c>
      <c r="AH50" s="9">
        <v>2.142501417455723E-6</v>
      </c>
      <c r="AI50" s="6">
        <v>4</v>
      </c>
      <c r="AJ50" s="6"/>
      <c r="AK50" s="6"/>
      <c r="AL50" s="6"/>
      <c r="AM50" s="15">
        <v>43</v>
      </c>
      <c r="AN50" s="9">
        <v>0.80000000000000016</v>
      </c>
      <c r="AO50" s="9">
        <v>7.6447837681189654E-5</v>
      </c>
      <c r="AP50" s="9">
        <v>1.3049983409721333</v>
      </c>
      <c r="AQ50" s="9">
        <v>1.3050747888098144</v>
      </c>
      <c r="AR50" s="9">
        <v>1.9123998332421013E-6</v>
      </c>
      <c r="AS50" s="6">
        <v>4</v>
      </c>
      <c r="AT50" s="6"/>
      <c r="AU50" s="6"/>
      <c r="AV50" s="6"/>
      <c r="AW50" s="15">
        <v>43</v>
      </c>
      <c r="AX50" s="9">
        <v>0.80000000000000016</v>
      </c>
      <c r="AY50" s="9">
        <v>8.6872542819533711E-5</v>
      </c>
      <c r="AZ50" s="9">
        <v>1.3049879162669948</v>
      </c>
      <c r="BA50" s="9">
        <v>1.3050747888098144</v>
      </c>
      <c r="BB50" s="9">
        <v>2.1731816286842062E-6</v>
      </c>
      <c r="BC50" s="6">
        <v>4</v>
      </c>
      <c r="BD50" s="6"/>
      <c r="BE50" s="6"/>
      <c r="BF50" s="6"/>
      <c r="BG50" s="15">
        <v>43</v>
      </c>
      <c r="BH50" s="9">
        <v>0.80000000000000016</v>
      </c>
      <c r="BI50" s="9">
        <v>7.6447837681189654E-5</v>
      </c>
      <c r="BJ50" s="9">
        <v>1.3049983409721333</v>
      </c>
      <c r="BK50" s="9">
        <v>1.3050747888098144</v>
      </c>
      <c r="BL50" s="9">
        <v>1.9123998332421013E-6</v>
      </c>
      <c r="BM50" s="6">
        <v>4</v>
      </c>
      <c r="BN50" s="6"/>
      <c r="BO50" s="6"/>
      <c r="BP50" s="6"/>
      <c r="BQ50" s="15">
        <v>43</v>
      </c>
      <c r="BR50" s="9">
        <v>0.80000000000000016</v>
      </c>
      <c r="BS50" s="9">
        <v>6.8271598356998251E-5</v>
      </c>
      <c r="BT50" s="9">
        <v>1.3050065172114573</v>
      </c>
      <c r="BU50" s="9">
        <v>1.3050747888098144</v>
      </c>
      <c r="BV50" s="9">
        <v>1.7078650917188818E-6</v>
      </c>
      <c r="BW50" s="6">
        <v>4</v>
      </c>
      <c r="BX50" s="6"/>
      <c r="BY50" s="6"/>
      <c r="BZ50" s="6"/>
      <c r="CA50" s="15">
        <v>43</v>
      </c>
      <c r="CB50" s="9">
        <v>0.80000000000000016</v>
      </c>
      <c r="CC50" s="9">
        <v>6.500110262732169E-5</v>
      </c>
      <c r="CD50" s="9">
        <v>1.3050097877071869</v>
      </c>
      <c r="CE50" s="9">
        <v>1.3050747888098142</v>
      </c>
      <c r="CF50" s="9">
        <v>1.6260511951095943E-6</v>
      </c>
      <c r="CG50" s="6">
        <v>4</v>
      </c>
      <c r="CH50" s="6"/>
      <c r="CI50" s="6"/>
      <c r="CJ50" s="6"/>
      <c r="CK50" s="15">
        <v>43</v>
      </c>
      <c r="CL50" s="9">
        <v>0.80000000000000016</v>
      </c>
      <c r="CM50" s="9">
        <v>7.5425807765665734E-5</v>
      </c>
      <c r="CN50" s="9">
        <v>1.3049993630020487</v>
      </c>
      <c r="CO50" s="9">
        <v>1.3050747888098144</v>
      </c>
      <c r="CP50" s="9">
        <v>1.8868329905516987E-6</v>
      </c>
      <c r="CQ50" s="6">
        <v>4</v>
      </c>
      <c r="CR50" s="6"/>
      <c r="CS50" s="6"/>
      <c r="CT50" s="6"/>
      <c r="CU50" s="15">
        <v>43</v>
      </c>
      <c r="CV50" s="9">
        <v>0.80000000000000016</v>
      </c>
      <c r="CW50" s="9">
        <v>5.600723937071114E-5</v>
      </c>
      <c r="CX50" s="9">
        <v>1.3050187815704437</v>
      </c>
      <c r="CY50" s="9">
        <v>1.3050747888098144</v>
      </c>
      <c r="CZ50" s="9">
        <v>1.4010629794340528E-6</v>
      </c>
      <c r="DA50" s="6">
        <v>4</v>
      </c>
      <c r="DB50" s="6"/>
      <c r="DC50" s="6"/>
      <c r="DD50" s="6"/>
      <c r="DE50" s="15">
        <v>43</v>
      </c>
      <c r="DF50" s="9">
        <v>0.80000000000000016</v>
      </c>
      <c r="DG50" s="9">
        <v>5.6620457320025494E-5</v>
      </c>
      <c r="DH50" s="9">
        <v>1.3050181683524944</v>
      </c>
      <c r="DI50" s="9">
        <v>1.3050747888098144</v>
      </c>
      <c r="DJ50" s="9">
        <v>1.4164030850482942E-6</v>
      </c>
      <c r="DK50" s="6">
        <v>4</v>
      </c>
      <c r="DL50" s="6"/>
      <c r="DM50" s="6"/>
      <c r="DN50" s="6"/>
      <c r="DO50" s="15">
        <v>43</v>
      </c>
      <c r="DP50" s="9">
        <v>0.80000000000000016</v>
      </c>
      <c r="DQ50" s="9">
        <v>1.2918458132222423E-4</v>
      </c>
      <c r="DR50" s="9">
        <v>1.3049456042284919</v>
      </c>
      <c r="DS50" s="9">
        <v>1.3050747888098142</v>
      </c>
      <c r="DT50" s="9">
        <v>3.231648916066867E-6</v>
      </c>
      <c r="DU50" s="6">
        <v>4</v>
      </c>
      <c r="DV50" s="6"/>
      <c r="DW50" s="6"/>
      <c r="DX50" s="6"/>
      <c r="DY50" s="15">
        <v>43</v>
      </c>
      <c r="DZ50" s="9">
        <v>0.80000000000000016</v>
      </c>
      <c r="EA50" s="9">
        <v>7.8696303495342295E-5</v>
      </c>
      <c r="EB50" s="9">
        <v>1.3049960925063189</v>
      </c>
      <c r="EC50" s="9">
        <v>1.3050747888098142</v>
      </c>
      <c r="ED50" s="9">
        <v>1.9686468871609867E-6</v>
      </c>
      <c r="EE50" s="6">
        <v>4</v>
      </c>
      <c r="EF50" s="6"/>
      <c r="EG50" s="6"/>
      <c r="EH50" s="6"/>
      <c r="EI50" s="15">
        <v>43</v>
      </c>
      <c r="EJ50" s="9">
        <v>0.80000000000000016</v>
      </c>
      <c r="EK50" s="9">
        <v>7.9513927427761442E-5</v>
      </c>
      <c r="EL50" s="9">
        <v>1.3049952748823868</v>
      </c>
      <c r="EM50" s="9">
        <v>1.3050747888098144</v>
      </c>
      <c r="EN50" s="9">
        <v>1.9891003613133087E-6</v>
      </c>
      <c r="EO50" s="6">
        <v>4</v>
      </c>
      <c r="EP50" s="6"/>
      <c r="EQ50" s="6"/>
      <c r="ER50" s="6"/>
      <c r="ES50" s="15">
        <v>43</v>
      </c>
      <c r="ET50" s="9">
        <v>0.80000000000000016</v>
      </c>
      <c r="EU50" s="9">
        <v>1.1221888472452705E-4</v>
      </c>
      <c r="EV50" s="9">
        <v>1.30496256992509</v>
      </c>
      <c r="EW50" s="9">
        <v>1.3050747888098144</v>
      </c>
      <c r="EX50" s="9">
        <v>2.8072393274061858E-6</v>
      </c>
      <c r="EY50" s="6">
        <v>4</v>
      </c>
      <c r="EZ50" s="6"/>
      <c r="FA50" s="6"/>
      <c r="FB50" s="6"/>
      <c r="FC50" s="15">
        <v>43</v>
      </c>
      <c r="FD50" s="9">
        <v>0.80000000000000016</v>
      </c>
      <c r="FE50" s="9">
        <v>9.0551850515419832E-5</v>
      </c>
      <c r="FF50" s="9">
        <v>1.304984236959299</v>
      </c>
      <c r="FG50" s="9">
        <v>1.3050747888098144</v>
      </c>
      <c r="FH50" s="9">
        <v>2.2652222623696549E-6</v>
      </c>
      <c r="FI50" s="6">
        <v>4</v>
      </c>
      <c r="FJ50" s="6"/>
      <c r="FK50" s="6"/>
      <c r="FL50" s="6"/>
      <c r="FM50" s="15">
        <v>43</v>
      </c>
      <c r="FN50" s="9">
        <v>0.80000000000000016</v>
      </c>
      <c r="FO50" s="9">
        <v>5.8868923134178128E-5</v>
      </c>
      <c r="FP50" s="9">
        <v>1.30501591988668</v>
      </c>
      <c r="FQ50" s="9">
        <v>1.3050747888098142</v>
      </c>
      <c r="FR50" s="9">
        <v>1.4726501389671798E-6</v>
      </c>
      <c r="FS50" s="6">
        <v>4</v>
      </c>
      <c r="FT50" s="6"/>
      <c r="FU50" s="6"/>
      <c r="FV50" s="6"/>
      <c r="FW50" s="15">
        <v>43</v>
      </c>
      <c r="FX50" s="9">
        <v>0.80000000000000016</v>
      </c>
      <c r="FY50" s="9">
        <v>1.0036333770444952E-4</v>
      </c>
      <c r="FZ50" s="9">
        <v>1.3049744254721098</v>
      </c>
      <c r="GA50" s="9">
        <v>1.3050747888098142</v>
      </c>
      <c r="GB50" s="9">
        <v>2.510663952197518E-6</v>
      </c>
      <c r="GC50" s="6">
        <v>4</v>
      </c>
      <c r="GD50" s="6"/>
      <c r="GE50" s="6"/>
      <c r="GF50" s="6"/>
      <c r="GG50" s="15">
        <v>43</v>
      </c>
      <c r="GH50" s="9">
        <v>0.80000000000000016</v>
      </c>
      <c r="GI50" s="9">
        <v>5.3554367573453712E-5</v>
      </c>
      <c r="GJ50" s="9">
        <v>1.3050212344422409</v>
      </c>
      <c r="GK50" s="9">
        <v>1.3050747888098144</v>
      </c>
      <c r="GL50" s="9">
        <v>1.3397025569770868E-6</v>
      </c>
      <c r="GM50" s="6">
        <v>4</v>
      </c>
      <c r="GN50" s="6"/>
      <c r="GO50" s="6"/>
      <c r="GP50" s="6"/>
      <c r="GQ50" s="15">
        <v>43</v>
      </c>
      <c r="GR50" s="9">
        <v>0.80000000000000016</v>
      </c>
      <c r="GS50" s="9">
        <v>5.9277735100387701E-5</v>
      </c>
      <c r="GT50" s="9">
        <v>1.3050155110747141</v>
      </c>
      <c r="GU50" s="9">
        <v>1.3050747888098144</v>
      </c>
      <c r="GV50" s="9">
        <v>1.4828768760433403E-6</v>
      </c>
      <c r="GW50" s="6">
        <v>4</v>
      </c>
      <c r="GX50" s="6"/>
      <c r="GY50" s="6"/>
      <c r="GZ50" s="6"/>
      <c r="HA50" s="15">
        <v>43</v>
      </c>
      <c r="HB50" s="9">
        <v>0.80000000000000016</v>
      </c>
      <c r="HC50" s="9">
        <v>7.2768529985303519E-5</v>
      </c>
      <c r="HD50" s="9">
        <v>1.3050020202798289</v>
      </c>
      <c r="HE50" s="9">
        <v>1.3050747888098142</v>
      </c>
      <c r="HF50" s="9">
        <v>1.8203591995566526E-6</v>
      </c>
      <c r="HG50" s="6">
        <v>4</v>
      </c>
      <c r="HH50" s="6"/>
      <c r="HI50" s="6"/>
      <c r="HJ50" s="6"/>
      <c r="HK50" s="15">
        <v>43</v>
      </c>
      <c r="HL50" s="9">
        <v>0.80000000000000016</v>
      </c>
      <c r="HM50" s="9">
        <v>4.0267978671642681E-5</v>
      </c>
      <c r="HN50" s="9">
        <v>1.3050345208311427</v>
      </c>
      <c r="HO50" s="9">
        <v>1.3050747888098144</v>
      </c>
      <c r="HP50" s="9">
        <v>1.0073336020018554E-6</v>
      </c>
      <c r="HQ50" s="6">
        <v>4</v>
      </c>
      <c r="HR50" s="6"/>
      <c r="HS50" s="6"/>
      <c r="HT50" s="6"/>
      <c r="HU50" s="15">
        <v>43</v>
      </c>
      <c r="HV50" s="9">
        <v>0.80000000000000016</v>
      </c>
      <c r="HW50" s="9">
        <v>3.8632730806804394E-5</v>
      </c>
      <c r="HX50" s="9">
        <v>1.3050361560790074</v>
      </c>
      <c r="HY50" s="9">
        <v>1.3050747888098142</v>
      </c>
      <c r="HZ50" s="9">
        <v>9.6642665369721144E-7</v>
      </c>
      <c r="IA50" s="6">
        <v>4</v>
      </c>
      <c r="IB50" s="6"/>
      <c r="IC50" s="6"/>
      <c r="ID50" s="6"/>
      <c r="IE50" s="15">
        <v>43</v>
      </c>
      <c r="IF50" s="9">
        <v>0.80000000000000016</v>
      </c>
      <c r="IG50" s="9">
        <v>1.7578914547011526E-5</v>
      </c>
      <c r="IH50" s="9">
        <v>1.3050572098952673</v>
      </c>
      <c r="II50" s="9">
        <v>1.3050747888098142</v>
      </c>
      <c r="IJ50" s="9">
        <v>4.3974969427492181E-7</v>
      </c>
      <c r="IK50" s="6">
        <v>4</v>
      </c>
      <c r="IL50" s="6"/>
      <c r="IM50" s="6"/>
      <c r="IN50" s="6"/>
      <c r="IO50" s="15">
        <v>43</v>
      </c>
      <c r="IP50" s="9">
        <v>0.80000000000000016</v>
      </c>
      <c r="IQ50" s="9">
        <v>1.0015893172134474E-5</v>
      </c>
      <c r="IR50" s="9">
        <v>1.3050647729166422</v>
      </c>
      <c r="IS50" s="9">
        <v>1.3050747888098144</v>
      </c>
      <c r="IT50" s="9">
        <v>2.505550583659437E-7</v>
      </c>
      <c r="IU50" s="6">
        <v>4</v>
      </c>
      <c r="IV50" s="6"/>
      <c r="IW50" s="6"/>
      <c r="IX50" s="6"/>
      <c r="IY50" s="15">
        <v>43</v>
      </c>
      <c r="IZ50" s="9">
        <v>0.80000000000000016</v>
      </c>
      <c r="JA50" s="9">
        <v>1.3490794884915821E-5</v>
      </c>
      <c r="JB50" s="9">
        <v>1.3050612980149294</v>
      </c>
      <c r="JC50" s="9">
        <v>1.3050747888098144</v>
      </c>
      <c r="JD50" s="9">
        <v>3.3748232351331196E-7</v>
      </c>
      <c r="JE50" s="6">
        <v>4</v>
      </c>
      <c r="JF50" s="6"/>
      <c r="JG50" s="6"/>
      <c r="JH50" s="6"/>
      <c r="JI50" s="15">
        <v>43</v>
      </c>
      <c r="JJ50" s="9">
        <v>0.80000000000000016</v>
      </c>
      <c r="JK50" s="9">
        <v>1.5739260699068459E-5</v>
      </c>
      <c r="JL50" s="9">
        <v>1.3050590495491152</v>
      </c>
      <c r="JM50" s="9">
        <v>1.3050747888098142</v>
      </c>
      <c r="JN50" s="9">
        <v>3.9372937743219738E-7</v>
      </c>
      <c r="JO50" s="6">
        <v>4</v>
      </c>
      <c r="JP50" s="6"/>
      <c r="JQ50" s="6"/>
      <c r="JR50" s="6"/>
      <c r="JS50" s="15">
        <v>43</v>
      </c>
      <c r="JT50" s="9">
        <v>0.80000000000000016</v>
      </c>
      <c r="JU50" s="9">
        <v>1.022029915523926E-5</v>
      </c>
      <c r="JV50" s="9">
        <v>1.305064568510659</v>
      </c>
      <c r="JW50" s="9">
        <v>1.3050747888098142</v>
      </c>
      <c r="JX50" s="9">
        <v>2.5566842690402431E-7</v>
      </c>
      <c r="JY50" s="6">
        <v>4</v>
      </c>
      <c r="JZ50" s="6"/>
      <c r="KA50" s="6"/>
      <c r="KB50" s="6"/>
      <c r="KC50" s="15">
        <v>43</v>
      </c>
      <c r="KD50" s="9">
        <v>0.80000000000000016</v>
      </c>
      <c r="KE50" s="9">
        <v>1.6352478648382812E-5</v>
      </c>
      <c r="KF50" s="9">
        <v>1.3050584363311659</v>
      </c>
      <c r="KG50" s="9">
        <v>1.3050747888098142</v>
      </c>
      <c r="KH50" s="9">
        <v>4.0906948304643877E-7</v>
      </c>
      <c r="KI50" s="6">
        <v>4</v>
      </c>
      <c r="KJ50" s="6"/>
      <c r="KK50" s="6"/>
      <c r="KL50" s="6"/>
      <c r="KM50" s="15">
        <v>43</v>
      </c>
      <c r="KN50" s="9">
        <v>0.80000000000000016</v>
      </c>
      <c r="KO50" s="9">
        <v>6.9498034255626958E-6</v>
      </c>
      <c r="KP50" s="9">
        <v>1.3050678390063888</v>
      </c>
      <c r="KQ50" s="9">
        <v>1.3050747888098144</v>
      </c>
      <c r="KR50" s="9">
        <v>1.7385453029473648E-7</v>
      </c>
      <c r="KS50" s="6">
        <v>4</v>
      </c>
      <c r="KT50" s="6"/>
      <c r="KU50" s="6"/>
      <c r="KV50" s="6"/>
      <c r="KW50" s="15">
        <v>43</v>
      </c>
      <c r="KX50" s="9">
        <v>0.80000000000000016</v>
      </c>
      <c r="KY50" s="9">
        <v>5.9277735100387696E-6</v>
      </c>
      <c r="KZ50" s="9">
        <v>1.3050688610363042</v>
      </c>
      <c r="LA50" s="9">
        <v>1.3050747888098142</v>
      </c>
      <c r="LB50" s="9">
        <v>1.4828768760433404E-7</v>
      </c>
      <c r="LC50" s="6">
        <v>4</v>
      </c>
    </row>
    <row r="51" spans="1:315">
      <c r="A51" s="6">
        <v>44</v>
      </c>
      <c r="B51">
        <v>3.323808901438375E-2</v>
      </c>
      <c r="C51">
        <f>1-Table468[[#This Row],[qx (tau)]]</f>
        <v>0.96676191098561626</v>
      </c>
      <c r="D51" s="6"/>
      <c r="E51" s="6"/>
      <c r="F51" s="6"/>
      <c r="G51" s="6"/>
      <c r="H51" s="15">
        <f t="shared" si="4"/>
        <v>44</v>
      </c>
      <c r="I51" s="9">
        <f t="shared" si="10"/>
        <v>0.82857142857142874</v>
      </c>
      <c r="J51" s="9" cm="1">
        <f t="array" ref="J51">VLOOKUP($G$13,'qx Malaria'!$B$32:$I$61,(N51),FALSE)/(1-cambodia!I51*INDEX($E$6:$G$11,N51,2))</f>
        <v>6.1573685518214124E-6</v>
      </c>
      <c r="K51" s="9">
        <f t="shared" si="9"/>
        <v>1.3556169022479694</v>
      </c>
      <c r="L51" s="9">
        <f t="shared" si="2"/>
        <v>1.3556230596165213</v>
      </c>
      <c r="M51" s="9">
        <f>(J51*Table468[[#This Row],[qx (tau)]])/L51</f>
        <v>1.5097055377451404E-7</v>
      </c>
      <c r="N51" s="6">
        <f t="shared" si="3"/>
        <v>4</v>
      </c>
      <c r="P51" s="6"/>
      <c r="Q51" s="6"/>
      <c r="R51" s="6"/>
      <c r="S51" s="15">
        <v>44</v>
      </c>
      <c r="T51" s="9">
        <v>0.82857142857142874</v>
      </c>
      <c r="U51" s="9">
        <v>1.1189424920034083E-4</v>
      </c>
      <c r="V51" s="9">
        <v>1.3555111653673209</v>
      </c>
      <c r="W51" s="9">
        <v>1.3556230596165213</v>
      </c>
      <c r="X51" s="9">
        <v>2.7434993737644445E-6</v>
      </c>
      <c r="Y51" s="6">
        <v>4</v>
      </c>
      <c r="Z51" s="6"/>
      <c r="AA51" s="6"/>
      <c r="AB51" s="6"/>
      <c r="AC51" s="15">
        <v>44</v>
      </c>
      <c r="AD51" s="9">
        <v>0.82857142857142874</v>
      </c>
      <c r="AE51" s="9">
        <v>8.8963359421143857E-5</v>
      </c>
      <c r="AF51" s="9">
        <v>1.3555340962570999</v>
      </c>
      <c r="AG51" s="9">
        <v>1.3556230596165211</v>
      </c>
      <c r="AH51" s="9">
        <v>2.1812642079834964E-6</v>
      </c>
      <c r="AI51" s="6">
        <v>4</v>
      </c>
      <c r="AJ51" s="6"/>
      <c r="AK51" s="6"/>
      <c r="AL51" s="6"/>
      <c r="AM51" s="15">
        <v>44</v>
      </c>
      <c r="AN51" s="9">
        <v>0.82857142857142874</v>
      </c>
      <c r="AO51" s="9">
        <v>7.9408822013145116E-5</v>
      </c>
      <c r="AP51" s="9">
        <v>1.355543650794508</v>
      </c>
      <c r="AQ51" s="9">
        <v>1.3556230596165211</v>
      </c>
      <c r="AR51" s="9">
        <v>1.9469995555747677E-6</v>
      </c>
      <c r="AS51" s="6">
        <v>4</v>
      </c>
      <c r="AT51" s="6"/>
      <c r="AU51" s="6"/>
      <c r="AV51" s="6"/>
      <c r="AW51" s="15">
        <v>44</v>
      </c>
      <c r="AX51" s="9">
        <v>0.82857142857142874</v>
      </c>
      <c r="AY51" s="9">
        <v>9.0237297742210359E-5</v>
      </c>
      <c r="AZ51" s="9">
        <v>1.355532822318779</v>
      </c>
      <c r="BA51" s="9">
        <v>1.3556230596165213</v>
      </c>
      <c r="BB51" s="9">
        <v>2.2124994949713262E-6</v>
      </c>
      <c r="BC51" s="6">
        <v>4</v>
      </c>
      <c r="BD51" s="6"/>
      <c r="BE51" s="6"/>
      <c r="BF51" s="6"/>
      <c r="BG51" s="15">
        <v>44</v>
      </c>
      <c r="BH51" s="9">
        <v>0.82857142857142874</v>
      </c>
      <c r="BI51" s="9">
        <v>7.9408822013145116E-5</v>
      </c>
      <c r="BJ51" s="9">
        <v>1.355543650794508</v>
      </c>
      <c r="BK51" s="9">
        <v>1.3556230596165211</v>
      </c>
      <c r="BL51" s="9">
        <v>1.9469995555747677E-6</v>
      </c>
      <c r="BM51" s="6">
        <v>4</v>
      </c>
      <c r="BN51" s="6"/>
      <c r="BO51" s="6"/>
      <c r="BP51" s="6"/>
      <c r="BQ51" s="15">
        <v>44</v>
      </c>
      <c r="BR51" s="9">
        <v>0.82857142857142874</v>
      </c>
      <c r="BS51" s="9">
        <v>7.091589987270178E-5</v>
      </c>
      <c r="BT51" s="9">
        <v>1.3555521437166484</v>
      </c>
      <c r="BU51" s="9">
        <v>1.3556230596165211</v>
      </c>
      <c r="BV51" s="9">
        <v>1.7387643089892308E-6</v>
      </c>
      <c r="BW51" s="6">
        <v>4</v>
      </c>
      <c r="BX51" s="6"/>
      <c r="BY51" s="6"/>
      <c r="BZ51" s="6"/>
      <c r="CA51" s="15">
        <v>44</v>
      </c>
      <c r="CB51" s="9">
        <v>0.82857142857142874</v>
      </c>
      <c r="CC51" s="9">
        <v>6.7518731016524453E-5</v>
      </c>
      <c r="CD51" s="9">
        <v>1.3555555408855047</v>
      </c>
      <c r="CE51" s="9">
        <v>1.3556230596165213</v>
      </c>
      <c r="CF51" s="9">
        <v>1.6554702103550161E-6</v>
      </c>
      <c r="CG51" s="6">
        <v>4</v>
      </c>
      <c r="CH51" s="6"/>
      <c r="CI51" s="6"/>
      <c r="CJ51" s="6"/>
      <c r="CK51" s="15">
        <v>44</v>
      </c>
      <c r="CL51" s="9">
        <v>0.82857142857142874</v>
      </c>
      <c r="CM51" s="9">
        <v>7.8347206745589711E-5</v>
      </c>
      <c r="CN51" s="9">
        <v>1.3555447124097755</v>
      </c>
      <c r="CO51" s="9">
        <v>1.3556230596165211</v>
      </c>
      <c r="CP51" s="9">
        <v>1.9209701497515757E-6</v>
      </c>
      <c r="CQ51" s="6">
        <v>4</v>
      </c>
      <c r="CR51" s="6"/>
      <c r="CS51" s="6"/>
      <c r="CT51" s="6"/>
      <c r="CU51" s="15">
        <v>44</v>
      </c>
      <c r="CV51" s="9">
        <v>0.82857142857142874</v>
      </c>
      <c r="CW51" s="9">
        <v>5.8176516662036803E-5</v>
      </c>
      <c r="CX51" s="9">
        <v>1.355564883099859</v>
      </c>
      <c r="CY51" s="9">
        <v>1.3556230596165211</v>
      </c>
      <c r="CZ51" s="9">
        <v>1.4264114391109263E-6</v>
      </c>
      <c r="DA51" s="6">
        <v>4</v>
      </c>
      <c r="DB51" s="6"/>
      <c r="DC51" s="6"/>
      <c r="DD51" s="6"/>
      <c r="DE51" s="15">
        <v>44</v>
      </c>
      <c r="DF51" s="9">
        <v>0.82857142857142874</v>
      </c>
      <c r="DG51" s="9">
        <v>5.881348582257004E-5</v>
      </c>
      <c r="DH51" s="9">
        <v>1.3555642461306987</v>
      </c>
      <c r="DI51" s="9">
        <v>1.3556230596165213</v>
      </c>
      <c r="DJ51" s="9">
        <v>1.4420290826048408E-6</v>
      </c>
      <c r="DK51" s="6">
        <v>4</v>
      </c>
      <c r="DL51" s="6"/>
      <c r="DM51" s="6"/>
      <c r="DN51" s="6"/>
      <c r="DO51" s="15">
        <v>44</v>
      </c>
      <c r="DP51" s="9">
        <v>0.82857142857142874</v>
      </c>
      <c r="DQ51" s="9">
        <v>1.341881698190046E-4</v>
      </c>
      <c r="DR51" s="9">
        <v>1.3554888714467022</v>
      </c>
      <c r="DS51" s="9">
        <v>1.3556230596165211</v>
      </c>
      <c r="DT51" s="9">
        <v>3.2901168960514792E-6</v>
      </c>
      <c r="DU51" s="6">
        <v>4</v>
      </c>
      <c r="DV51" s="6"/>
      <c r="DW51" s="6"/>
      <c r="DX51" s="6"/>
      <c r="DY51" s="15">
        <v>44</v>
      </c>
      <c r="DZ51" s="9">
        <v>0.82857142857142874</v>
      </c>
      <c r="EA51" s="9">
        <v>8.1744375601767037E-5</v>
      </c>
      <c r="EB51" s="9">
        <v>1.3555413152409193</v>
      </c>
      <c r="EC51" s="9">
        <v>1.3556230596165211</v>
      </c>
      <c r="ED51" s="9">
        <v>2.0042642483857904E-6</v>
      </c>
      <c r="EE51" s="6">
        <v>4</v>
      </c>
      <c r="EF51" s="6"/>
      <c r="EG51" s="6"/>
      <c r="EH51" s="6"/>
      <c r="EI51" s="15">
        <v>44</v>
      </c>
      <c r="EJ51" s="9">
        <v>0.82857142857142874</v>
      </c>
      <c r="EK51" s="9">
        <v>8.2593667815811372E-5</v>
      </c>
      <c r="EL51" s="9">
        <v>1.3555404659487054</v>
      </c>
      <c r="EM51" s="9">
        <v>1.3556230596165211</v>
      </c>
      <c r="EN51" s="9">
        <v>2.0250877730443442E-6</v>
      </c>
      <c r="EO51" s="6">
        <v>4</v>
      </c>
      <c r="EP51" s="6"/>
      <c r="EQ51" s="6"/>
      <c r="ER51" s="6"/>
      <c r="ES51" s="15">
        <v>44</v>
      </c>
      <c r="ET51" s="9">
        <v>0.82857142857142874</v>
      </c>
      <c r="EU51" s="9">
        <v>1.1656535637758468E-4</v>
      </c>
      <c r="EV51" s="9">
        <v>1.3555064942601436</v>
      </c>
      <c r="EW51" s="9">
        <v>1.3556230596165211</v>
      </c>
      <c r="EX51" s="9">
        <v>2.8580287593864904E-6</v>
      </c>
      <c r="EY51" s="6">
        <v>4</v>
      </c>
      <c r="EZ51" s="6"/>
      <c r="FA51" s="6"/>
      <c r="FB51" s="6"/>
      <c r="FC51" s="15">
        <v>44</v>
      </c>
      <c r="FD51" s="9">
        <v>0.82857142857142874</v>
      </c>
      <c r="FE51" s="9">
        <v>9.4059112705409853E-5</v>
      </c>
      <c r="FF51" s="9">
        <v>1.3555290005038159</v>
      </c>
      <c r="FG51" s="9">
        <v>1.3556230596165213</v>
      </c>
      <c r="FH51" s="9">
        <v>2.3062053559348178E-6</v>
      </c>
      <c r="FI51" s="6">
        <v>4</v>
      </c>
      <c r="FJ51" s="6"/>
      <c r="FK51" s="6"/>
      <c r="FL51" s="6"/>
      <c r="FM51" s="15">
        <v>44</v>
      </c>
      <c r="FN51" s="9">
        <v>0.82857142857142874</v>
      </c>
      <c r="FO51" s="9">
        <v>6.1149039411191955E-5</v>
      </c>
      <c r="FP51" s="9">
        <v>1.35556191057711</v>
      </c>
      <c r="FQ51" s="9">
        <v>1.3556230596165211</v>
      </c>
      <c r="FR51" s="9">
        <v>1.4992937754158637E-6</v>
      </c>
      <c r="FS51" s="6">
        <v>4</v>
      </c>
      <c r="FT51" s="6"/>
      <c r="FU51" s="6"/>
      <c r="FV51" s="6"/>
      <c r="FW51" s="15">
        <v>44</v>
      </c>
      <c r="FX51" s="9">
        <v>0.82857142857142874</v>
      </c>
      <c r="FY51" s="9">
        <v>1.0425061927394185E-4</v>
      </c>
      <c r="FZ51" s="9">
        <v>1.3555188089972472</v>
      </c>
      <c r="GA51" s="9">
        <v>1.3556230596165211</v>
      </c>
      <c r="GB51" s="9">
        <v>2.5560876518374621E-6</v>
      </c>
      <c r="GC51" s="6">
        <v>4</v>
      </c>
      <c r="GD51" s="6"/>
      <c r="GE51" s="6"/>
      <c r="GF51" s="6"/>
      <c r="GG51" s="15">
        <v>44</v>
      </c>
      <c r="GH51" s="9">
        <v>0.82857142857142874</v>
      </c>
      <c r="GI51" s="9">
        <v>5.5628640019903798E-5</v>
      </c>
      <c r="GJ51" s="9">
        <v>1.3555674309765013</v>
      </c>
      <c r="GK51" s="9">
        <v>1.3556230596165213</v>
      </c>
      <c r="GL51" s="9">
        <v>1.3639408651352649E-6</v>
      </c>
      <c r="GM51" s="6">
        <v>4</v>
      </c>
      <c r="GN51" s="6"/>
      <c r="GO51" s="6"/>
      <c r="GP51" s="6"/>
      <c r="GQ51" s="15">
        <v>44</v>
      </c>
      <c r="GR51" s="9">
        <v>0.82857142857142874</v>
      </c>
      <c r="GS51" s="9">
        <v>6.1573685518214122E-5</v>
      </c>
      <c r="GT51" s="9">
        <v>1.355561485931003</v>
      </c>
      <c r="GU51" s="9">
        <v>1.3556230596165213</v>
      </c>
      <c r="GV51" s="9">
        <v>1.5097055377451402E-6</v>
      </c>
      <c r="GW51" s="6">
        <v>4</v>
      </c>
      <c r="GX51" s="6"/>
      <c r="GY51" s="6"/>
      <c r="GZ51" s="6"/>
      <c r="HA51" s="15">
        <v>44</v>
      </c>
      <c r="HB51" s="9">
        <v>0.82857142857142874</v>
      </c>
      <c r="HC51" s="9">
        <v>7.5587007049945608E-5</v>
      </c>
      <c r="HD51" s="9">
        <v>1.3555474726094712</v>
      </c>
      <c r="HE51" s="9">
        <v>1.3556230596165211</v>
      </c>
      <c r="HF51" s="9">
        <v>1.8532936946112758E-6</v>
      </c>
      <c r="HG51" s="6">
        <v>4</v>
      </c>
      <c r="HH51" s="6"/>
      <c r="HI51" s="6"/>
      <c r="HJ51" s="6"/>
      <c r="HK51" s="15">
        <v>44</v>
      </c>
      <c r="HL51" s="9">
        <v>0.82857142857142874</v>
      </c>
      <c r="HM51" s="9">
        <v>4.1827641541683395E-5</v>
      </c>
      <c r="HN51" s="9">
        <v>1.3555812319749796</v>
      </c>
      <c r="HO51" s="9">
        <v>1.3556230596165213</v>
      </c>
      <c r="HP51" s="9">
        <v>1.0255585894337679E-6</v>
      </c>
      <c r="HQ51" s="6">
        <v>4</v>
      </c>
      <c r="HR51" s="6"/>
      <c r="HS51" s="6"/>
      <c r="HT51" s="6"/>
      <c r="HU51" s="15">
        <v>44</v>
      </c>
      <c r="HV51" s="9">
        <v>0.82857142857142874</v>
      </c>
      <c r="HW51" s="9">
        <v>4.0129057113594719E-5</v>
      </c>
      <c r="HX51" s="9">
        <v>1.3555829305594074</v>
      </c>
      <c r="HY51" s="9">
        <v>1.3556230596165211</v>
      </c>
      <c r="HZ51" s="9">
        <v>9.8391154011666053E-7</v>
      </c>
      <c r="IA51" s="6">
        <v>4</v>
      </c>
      <c r="IB51" s="6"/>
      <c r="IC51" s="6"/>
      <c r="ID51" s="6"/>
      <c r="IE51" s="15">
        <v>44</v>
      </c>
      <c r="IF51" s="9">
        <v>0.82857142857142874</v>
      </c>
      <c r="IG51" s="9">
        <v>1.8259782601953158E-5</v>
      </c>
      <c r="IH51" s="9">
        <v>1.3556047998339191</v>
      </c>
      <c r="II51" s="9">
        <v>1.3556230596165211</v>
      </c>
      <c r="IJ51" s="9">
        <v>4.4770578015890388E-7</v>
      </c>
      <c r="IK51" s="6">
        <v>4</v>
      </c>
      <c r="IL51" s="6"/>
      <c r="IM51" s="6"/>
      <c r="IN51" s="6"/>
      <c r="IO51" s="15">
        <v>44</v>
      </c>
      <c r="IP51" s="9">
        <v>0.82857142857142874</v>
      </c>
      <c r="IQ51" s="9">
        <v>1.0403829622043076E-5</v>
      </c>
      <c r="IR51" s="9">
        <v>1.3556126557868993</v>
      </c>
      <c r="IS51" s="9">
        <v>1.3556230596165213</v>
      </c>
      <c r="IT51" s="9">
        <v>2.5508817706728231E-7</v>
      </c>
      <c r="IU51" s="6">
        <v>4</v>
      </c>
      <c r="IV51" s="6"/>
      <c r="IW51" s="6"/>
      <c r="IX51" s="6"/>
      <c r="IY51" s="15">
        <v>44</v>
      </c>
      <c r="IZ51" s="9">
        <v>0.82857142857142874</v>
      </c>
      <c r="JA51" s="9">
        <v>1.4013321531731491E-5</v>
      </c>
      <c r="JB51" s="9">
        <v>1.3556090462949895</v>
      </c>
      <c r="JC51" s="9">
        <v>1.3556230596165213</v>
      </c>
      <c r="JD51" s="9">
        <v>3.435881568661354E-7</v>
      </c>
      <c r="JE51" s="6">
        <v>4</v>
      </c>
      <c r="JF51" s="6"/>
      <c r="JG51" s="6"/>
      <c r="JH51" s="6"/>
      <c r="JI51" s="15">
        <v>44</v>
      </c>
      <c r="JJ51" s="9">
        <v>0.82857142857142874</v>
      </c>
      <c r="JK51" s="9">
        <v>1.6348875120353407E-5</v>
      </c>
      <c r="JL51" s="9">
        <v>1.3556067107414007</v>
      </c>
      <c r="JM51" s="9">
        <v>1.3556230596165211</v>
      </c>
      <c r="JN51" s="9">
        <v>4.0085284967715806E-7</v>
      </c>
      <c r="JO51" s="6">
        <v>4</v>
      </c>
      <c r="JP51" s="6"/>
      <c r="JQ51" s="6"/>
      <c r="JR51" s="6"/>
      <c r="JS51" s="15">
        <v>44</v>
      </c>
      <c r="JT51" s="9">
        <v>0.82857142857142874</v>
      </c>
      <c r="JU51" s="9">
        <v>1.061615267555416E-5</v>
      </c>
      <c r="JV51" s="9">
        <v>1.3556124434638455</v>
      </c>
      <c r="JW51" s="9">
        <v>1.3556230596165211</v>
      </c>
      <c r="JX51" s="9">
        <v>2.6029405823192081E-7</v>
      </c>
      <c r="JY51" s="6">
        <v>4</v>
      </c>
      <c r="JZ51" s="6"/>
      <c r="KA51" s="6"/>
      <c r="KB51" s="6"/>
      <c r="KC51" s="15">
        <v>44</v>
      </c>
      <c r="KD51" s="9">
        <v>0.82857142857142874</v>
      </c>
      <c r="KE51" s="9">
        <v>1.6985844280886655E-5</v>
      </c>
      <c r="KF51" s="9">
        <v>1.3556060737722402</v>
      </c>
      <c r="KG51" s="9">
        <v>1.3556230596165211</v>
      </c>
      <c r="KH51" s="9">
        <v>4.1647049317107324E-7</v>
      </c>
      <c r="KI51" s="6">
        <v>4</v>
      </c>
      <c r="KJ51" s="6"/>
      <c r="KK51" s="6"/>
      <c r="KL51" s="6"/>
      <c r="KM51" s="15">
        <v>44</v>
      </c>
      <c r="KN51" s="9">
        <v>0.82857142857142874</v>
      </c>
      <c r="KO51" s="9">
        <v>7.2189838193768286E-6</v>
      </c>
      <c r="KP51" s="9">
        <v>1.3556158406327019</v>
      </c>
      <c r="KQ51" s="9">
        <v>1.3556230596165213</v>
      </c>
      <c r="KR51" s="9">
        <v>1.7699995959770609E-7</v>
      </c>
      <c r="KS51" s="6">
        <v>4</v>
      </c>
      <c r="KT51" s="6"/>
      <c r="KU51" s="6"/>
      <c r="KV51" s="6"/>
      <c r="KW51" s="15">
        <v>44</v>
      </c>
      <c r="KX51" s="9">
        <v>0.82857142857142874</v>
      </c>
      <c r="KY51" s="9">
        <v>6.1573685518214124E-6</v>
      </c>
      <c r="KZ51" s="9">
        <v>1.3556169022479694</v>
      </c>
      <c r="LA51" s="9">
        <v>1.3556230596165213</v>
      </c>
      <c r="LB51" s="9">
        <v>1.5097055377451404E-7</v>
      </c>
      <c r="LC51" s="6">
        <v>4</v>
      </c>
    </row>
    <row r="52" spans="1:315">
      <c r="A52" s="6">
        <v>45</v>
      </c>
      <c r="B52">
        <v>3.3898747785340397E-2</v>
      </c>
      <c r="C52">
        <f>1-Table468[[#This Row],[qx (tau)]]</f>
        <v>0.96610125221465959</v>
      </c>
      <c r="D52" s="6"/>
      <c r="E52" s="6"/>
      <c r="F52" s="6"/>
      <c r="G52" s="6"/>
      <c r="H52" s="15">
        <f t="shared" si="4"/>
        <v>45</v>
      </c>
      <c r="I52" s="9">
        <f t="shared" si="10"/>
        <v>0.85714285714285732</v>
      </c>
      <c r="J52" s="9" cm="1">
        <f t="array" ref="J52">VLOOKUP($G$13,'qx Malaria'!$B$32:$I$61,(N52),FALSE)/(1-cambodia!I52*INDEX($E$6:$G$11,N52,2))</f>
        <v>6.4054656056083615E-6</v>
      </c>
      <c r="K52" s="9">
        <f t="shared" si="9"/>
        <v>1.4102383783998269</v>
      </c>
      <c r="L52" s="9">
        <f t="shared" si="2"/>
        <v>1.4102447838654326</v>
      </c>
      <c r="M52" s="9">
        <f>(J52*Table468[[#This Row],[qx (tau)]])/L52</f>
        <v>1.5397132859234885E-7</v>
      </c>
      <c r="N52" s="6">
        <f t="shared" si="3"/>
        <v>4</v>
      </c>
      <c r="P52" s="6"/>
      <c r="Q52" s="6"/>
      <c r="R52" s="6"/>
      <c r="S52" s="15">
        <v>45</v>
      </c>
      <c r="T52" s="9">
        <v>0.85714285714285732</v>
      </c>
      <c r="U52" s="9">
        <v>1.1640277152260711E-4</v>
      </c>
      <c r="V52" s="9">
        <v>1.41012838109391</v>
      </c>
      <c r="W52" s="9">
        <v>1.4102447838654326</v>
      </c>
      <c r="X52" s="9">
        <v>2.7980306954540637E-6</v>
      </c>
      <c r="Y52" s="6">
        <v>4</v>
      </c>
      <c r="Z52" s="6"/>
      <c r="AA52" s="6"/>
      <c r="AB52" s="6"/>
      <c r="AC52" s="15">
        <v>45</v>
      </c>
      <c r="AD52" s="9">
        <v>0.85714285714285732</v>
      </c>
      <c r="AE52" s="9">
        <v>9.254793409482427E-5</v>
      </c>
      <c r="AF52" s="9">
        <v>1.4101522359313376</v>
      </c>
      <c r="AG52" s="9">
        <v>1.4102447838654324</v>
      </c>
      <c r="AH52" s="9">
        <v>2.2246202303515239E-6</v>
      </c>
      <c r="AI52" s="6">
        <v>4</v>
      </c>
      <c r="AJ52" s="6"/>
      <c r="AK52" s="6"/>
      <c r="AL52" s="6"/>
      <c r="AM52" s="15">
        <v>45</v>
      </c>
      <c r="AN52" s="9">
        <v>0.85714285714285732</v>
      </c>
      <c r="AO52" s="9">
        <v>8.2608418499914742E-5</v>
      </c>
      <c r="AP52" s="9">
        <v>1.4101621754469329</v>
      </c>
      <c r="AQ52" s="9">
        <v>1.4102447838654328</v>
      </c>
      <c r="AR52" s="9">
        <v>1.9856992032254646E-6</v>
      </c>
      <c r="AS52" s="6">
        <v>4</v>
      </c>
      <c r="AT52" s="6"/>
      <c r="AU52" s="6"/>
      <c r="AV52" s="6"/>
      <c r="AW52" s="15">
        <v>45</v>
      </c>
      <c r="AX52" s="9">
        <v>0.85714285714285732</v>
      </c>
      <c r="AY52" s="9">
        <v>9.3873202840812208E-5</v>
      </c>
      <c r="AZ52" s="9">
        <v>1.410150910662592</v>
      </c>
      <c r="BA52" s="9">
        <v>1.4102447838654328</v>
      </c>
      <c r="BB52" s="9">
        <v>2.2564763673016643E-6</v>
      </c>
      <c r="BC52" s="6">
        <v>4</v>
      </c>
      <c r="BD52" s="6"/>
      <c r="BE52" s="6"/>
      <c r="BF52" s="6"/>
      <c r="BG52" s="15">
        <v>45</v>
      </c>
      <c r="BH52" s="9">
        <v>0.85714285714285732</v>
      </c>
      <c r="BI52" s="9">
        <v>8.2608418499914742E-5</v>
      </c>
      <c r="BJ52" s="9">
        <v>1.4101621754469329</v>
      </c>
      <c r="BK52" s="9">
        <v>1.4102447838654328</v>
      </c>
      <c r="BL52" s="9">
        <v>1.9856992032254646E-6</v>
      </c>
      <c r="BM52" s="6">
        <v>4</v>
      </c>
      <c r="BN52" s="6"/>
      <c r="BO52" s="6"/>
      <c r="BP52" s="6"/>
      <c r="BQ52" s="15">
        <v>45</v>
      </c>
      <c r="BR52" s="9">
        <v>0.85714285714285732</v>
      </c>
      <c r="BS52" s="9">
        <v>7.3773293526661825E-5</v>
      </c>
      <c r="BT52" s="9">
        <v>1.4101710105719061</v>
      </c>
      <c r="BU52" s="9">
        <v>1.4102447838654328</v>
      </c>
      <c r="BV52" s="9">
        <v>1.7733249568911902E-6</v>
      </c>
      <c r="BW52" s="6">
        <v>4</v>
      </c>
      <c r="BX52" s="6"/>
      <c r="BY52" s="6"/>
      <c r="BZ52" s="6"/>
      <c r="CA52" s="15">
        <v>45</v>
      </c>
      <c r="CB52" s="9">
        <v>0.85714285714285732</v>
      </c>
      <c r="CC52" s="9">
        <v>7.0239243537360664E-5</v>
      </c>
      <c r="CD52" s="9">
        <v>1.4101745446218952</v>
      </c>
      <c r="CE52" s="9">
        <v>1.4102447838654326</v>
      </c>
      <c r="CF52" s="9">
        <v>1.688375258357481E-6</v>
      </c>
      <c r="CG52" s="6">
        <v>4</v>
      </c>
      <c r="CH52" s="6"/>
      <c r="CI52" s="6"/>
      <c r="CJ52" s="6"/>
      <c r="CK52" s="15">
        <v>45</v>
      </c>
      <c r="CL52" s="9">
        <v>0.85714285714285732</v>
      </c>
      <c r="CM52" s="9">
        <v>8.1504027878258131E-5</v>
      </c>
      <c r="CN52" s="9">
        <v>1.4101632798375543</v>
      </c>
      <c r="CO52" s="9">
        <v>1.4102447838654326</v>
      </c>
      <c r="CP52" s="9">
        <v>1.9591524224336807E-6</v>
      </c>
      <c r="CQ52" s="6">
        <v>4</v>
      </c>
      <c r="CR52" s="6"/>
      <c r="CS52" s="6"/>
      <c r="CT52" s="6"/>
      <c r="CU52" s="15">
        <v>45</v>
      </c>
      <c r="CV52" s="9">
        <v>0.85714285714285732</v>
      </c>
      <c r="CW52" s="9">
        <v>6.0520606066782457E-5</v>
      </c>
      <c r="CX52" s="9">
        <v>1.4101842632593657</v>
      </c>
      <c r="CY52" s="9">
        <v>1.4102447838654326</v>
      </c>
      <c r="CZ52" s="9">
        <v>1.4547635873897789E-6</v>
      </c>
      <c r="DA52" s="6">
        <v>4</v>
      </c>
      <c r="DB52" s="6"/>
      <c r="DC52" s="6"/>
      <c r="DD52" s="6"/>
      <c r="DE52" s="15">
        <v>45</v>
      </c>
      <c r="DF52" s="9">
        <v>0.85714285714285732</v>
      </c>
      <c r="DG52" s="9">
        <v>6.118324043977642E-5</v>
      </c>
      <c r="DH52" s="9">
        <v>1.410183600624993</v>
      </c>
      <c r="DI52" s="9">
        <v>1.4102447838654328</v>
      </c>
      <c r="DJ52" s="9">
        <v>1.4706916558648493E-6</v>
      </c>
      <c r="DK52" s="6">
        <v>4</v>
      </c>
      <c r="DL52" s="6"/>
      <c r="DM52" s="6"/>
      <c r="DN52" s="6"/>
      <c r="DO52" s="15">
        <v>45</v>
      </c>
      <c r="DP52" s="9">
        <v>0.85714285714285732</v>
      </c>
      <c r="DQ52" s="9">
        <v>1.3959497457739604E-4</v>
      </c>
      <c r="DR52" s="9">
        <v>1.4101051888908551</v>
      </c>
      <c r="DS52" s="9">
        <v>1.4102447838654326</v>
      </c>
      <c r="DT52" s="9">
        <v>3.3555130920815345E-6</v>
      </c>
      <c r="DU52" s="6">
        <v>4</v>
      </c>
      <c r="DV52" s="6"/>
      <c r="DW52" s="6"/>
      <c r="DX52" s="6"/>
      <c r="DY52" s="15">
        <v>45</v>
      </c>
      <c r="DZ52" s="9">
        <v>0.85714285714285732</v>
      </c>
      <c r="EA52" s="9">
        <v>8.5038077867559292E-5</v>
      </c>
      <c r="EB52" s="9">
        <v>1.410159745787565</v>
      </c>
      <c r="EC52" s="9">
        <v>1.4102447838654326</v>
      </c>
      <c r="ED52" s="9">
        <v>2.0441021209673905E-6</v>
      </c>
      <c r="EE52" s="6">
        <v>4</v>
      </c>
      <c r="EF52" s="6"/>
      <c r="EG52" s="6"/>
      <c r="EH52" s="6"/>
      <c r="EI52" s="15">
        <v>45</v>
      </c>
      <c r="EJ52" s="9">
        <v>0.85714285714285732</v>
      </c>
      <c r="EK52" s="9">
        <v>8.5921590364884589E-5</v>
      </c>
      <c r="EL52" s="9">
        <v>1.4101588622750678</v>
      </c>
      <c r="EM52" s="9">
        <v>1.4102447838654326</v>
      </c>
      <c r="EN52" s="9">
        <v>2.065339545600818E-6</v>
      </c>
      <c r="EO52" s="6">
        <v>4</v>
      </c>
      <c r="EP52" s="6"/>
      <c r="EQ52" s="6"/>
      <c r="ER52" s="6"/>
      <c r="ES52" s="15">
        <v>45</v>
      </c>
      <c r="ET52" s="9">
        <v>0.85714285714285732</v>
      </c>
      <c r="EU52" s="9">
        <v>1.2126209025789623E-4</v>
      </c>
      <c r="EV52" s="9">
        <v>1.4101235217751749</v>
      </c>
      <c r="EW52" s="9">
        <v>1.4102447838654328</v>
      </c>
      <c r="EX52" s="9">
        <v>2.9148365309379147E-6</v>
      </c>
      <c r="EY52" s="6">
        <v>4</v>
      </c>
      <c r="EZ52" s="6"/>
      <c r="FA52" s="6"/>
      <c r="FB52" s="6"/>
      <c r="FC52" s="15">
        <v>45</v>
      </c>
      <c r="FD52" s="9">
        <v>0.85714285714285732</v>
      </c>
      <c r="FE52" s="9">
        <v>9.7849009078776011E-5</v>
      </c>
      <c r="FF52" s="9">
        <v>1.4101469348563538</v>
      </c>
      <c r="FG52" s="9">
        <v>1.4102447838654326</v>
      </c>
      <c r="FH52" s="9">
        <v>2.3520447781520883E-6</v>
      </c>
      <c r="FI52" s="6">
        <v>4</v>
      </c>
      <c r="FJ52" s="6"/>
      <c r="FK52" s="6"/>
      <c r="FL52" s="6"/>
      <c r="FM52" s="15">
        <v>45</v>
      </c>
      <c r="FN52" s="9">
        <v>0.85714285714285732</v>
      </c>
      <c r="FO52" s="9">
        <v>6.361289980742097E-5</v>
      </c>
      <c r="FP52" s="9">
        <v>1.4101811709656251</v>
      </c>
      <c r="FQ52" s="9">
        <v>1.4102447838654326</v>
      </c>
      <c r="FR52" s="9">
        <v>1.529094573606775E-6</v>
      </c>
      <c r="FS52" s="6">
        <v>4</v>
      </c>
      <c r="FT52" s="6"/>
      <c r="FU52" s="6"/>
      <c r="FV52" s="6"/>
      <c r="FW52" s="15">
        <v>45</v>
      </c>
      <c r="FX52" s="9">
        <v>0.85714285714285732</v>
      </c>
      <c r="FY52" s="9">
        <v>1.0845115904667951E-4</v>
      </c>
      <c r="FZ52" s="9">
        <v>1.4101363327063858</v>
      </c>
      <c r="GA52" s="9">
        <v>1.4102447838654326</v>
      </c>
      <c r="GB52" s="9">
        <v>2.6068938737532174E-6</v>
      </c>
      <c r="GC52" s="6">
        <v>4</v>
      </c>
      <c r="GD52" s="6"/>
      <c r="GE52" s="6"/>
      <c r="GF52" s="6"/>
      <c r="GG52" s="15">
        <v>45</v>
      </c>
      <c r="GH52" s="9">
        <v>0.85714285714285732</v>
      </c>
      <c r="GI52" s="9">
        <v>5.7870068574806579E-5</v>
      </c>
      <c r="GJ52" s="9">
        <v>1.4101869137968579</v>
      </c>
      <c r="GK52" s="9">
        <v>1.4102447838654326</v>
      </c>
      <c r="GL52" s="9">
        <v>1.3910513134894965E-6</v>
      </c>
      <c r="GM52" s="6">
        <v>4</v>
      </c>
      <c r="GN52" s="6"/>
      <c r="GO52" s="6"/>
      <c r="GP52" s="6"/>
      <c r="GQ52" s="15">
        <v>45</v>
      </c>
      <c r="GR52" s="9">
        <v>0.85714285714285732</v>
      </c>
      <c r="GS52" s="9">
        <v>6.4054656056083625E-5</v>
      </c>
      <c r="GT52" s="9">
        <v>1.4101807292093766</v>
      </c>
      <c r="GU52" s="9">
        <v>1.4102447838654328</v>
      </c>
      <c r="GV52" s="9">
        <v>1.5397132859234885E-6</v>
      </c>
      <c r="GW52" s="6">
        <v>4</v>
      </c>
      <c r="GX52" s="6"/>
      <c r="GY52" s="6"/>
      <c r="GZ52" s="6"/>
      <c r="HA52" s="15">
        <v>45</v>
      </c>
      <c r="HB52" s="9">
        <v>0.85714285714285732</v>
      </c>
      <c r="HC52" s="9">
        <v>7.8632612261950925E-5</v>
      </c>
      <c r="HD52" s="9">
        <v>1.4101661512531707</v>
      </c>
      <c r="HE52" s="9">
        <v>1.4102447838654326</v>
      </c>
      <c r="HF52" s="9">
        <v>1.8901307923750412E-6</v>
      </c>
      <c r="HG52" s="6">
        <v>4</v>
      </c>
      <c r="HH52" s="6"/>
      <c r="HI52" s="6"/>
      <c r="HJ52" s="6"/>
      <c r="HK52" s="15">
        <v>45</v>
      </c>
      <c r="HL52" s="9">
        <v>0.85714285714285732</v>
      </c>
      <c r="HM52" s="9">
        <v>4.35129904932706E-5</v>
      </c>
      <c r="HN52" s="9">
        <v>1.4102012708749394</v>
      </c>
      <c r="HO52" s="9">
        <v>1.4102447838654326</v>
      </c>
      <c r="HP52" s="9">
        <v>1.0459431631963009E-6</v>
      </c>
      <c r="HQ52" s="6">
        <v>4</v>
      </c>
      <c r="HR52" s="6"/>
      <c r="HS52" s="6"/>
      <c r="HT52" s="6"/>
      <c r="HU52" s="15">
        <v>45</v>
      </c>
      <c r="HV52" s="9">
        <v>0.85714285714285732</v>
      </c>
      <c r="HW52" s="9">
        <v>4.1745965498620013E-5</v>
      </c>
      <c r="HX52" s="9">
        <v>1.410203037899934</v>
      </c>
      <c r="HY52" s="9">
        <v>1.4102447838654326</v>
      </c>
      <c r="HZ52" s="9">
        <v>1.003468313929446E-6</v>
      </c>
      <c r="IA52" s="6">
        <v>4</v>
      </c>
      <c r="IB52" s="6"/>
      <c r="IC52" s="6"/>
      <c r="ID52" s="6"/>
      <c r="IE52" s="15">
        <v>45</v>
      </c>
      <c r="IF52" s="9">
        <v>0.85714285714285732</v>
      </c>
      <c r="IG52" s="9">
        <v>1.8995518692493765E-5</v>
      </c>
      <c r="IH52" s="9">
        <v>1.4102257883467402</v>
      </c>
      <c r="II52" s="9">
        <v>1.4102447838654326</v>
      </c>
      <c r="IJ52" s="9">
        <v>4.5660462961868987E-7</v>
      </c>
      <c r="IK52" s="6">
        <v>4</v>
      </c>
      <c r="IL52" s="6"/>
      <c r="IM52" s="6"/>
      <c r="IN52" s="6"/>
      <c r="IO52" s="15">
        <v>45</v>
      </c>
      <c r="IP52" s="9">
        <v>0.85714285714285732</v>
      </c>
      <c r="IQ52" s="9">
        <v>1.0823028092234818E-5</v>
      </c>
      <c r="IR52" s="9">
        <v>1.4102339608373404</v>
      </c>
      <c r="IS52" s="9">
        <v>1.4102447838654326</v>
      </c>
      <c r="IT52" s="9">
        <v>2.6015845175948602E-7</v>
      </c>
      <c r="IU52" s="6">
        <v>4</v>
      </c>
      <c r="IV52" s="6"/>
      <c r="IW52" s="6"/>
      <c r="IX52" s="6"/>
      <c r="IY52" s="15">
        <v>45</v>
      </c>
      <c r="IZ52" s="9">
        <v>0.85714285714285732</v>
      </c>
      <c r="JA52" s="9">
        <v>1.4577956205867307E-5</v>
      </c>
      <c r="JB52" s="9">
        <v>1.4102302059092269</v>
      </c>
      <c r="JC52" s="9">
        <v>1.4102447838654328</v>
      </c>
      <c r="JD52" s="9">
        <v>3.5041750645155257E-7</v>
      </c>
      <c r="JE52" s="6">
        <v>4</v>
      </c>
      <c r="JF52" s="6"/>
      <c r="JG52" s="6"/>
      <c r="JH52" s="6"/>
      <c r="JI52" s="15">
        <v>45</v>
      </c>
      <c r="JJ52" s="9">
        <v>0.85714285714285732</v>
      </c>
      <c r="JK52" s="9">
        <v>1.700761557351186E-5</v>
      </c>
      <c r="JL52" s="9">
        <v>1.410227776249859</v>
      </c>
      <c r="JM52" s="9">
        <v>1.4102447838654324</v>
      </c>
      <c r="JN52" s="9">
        <v>4.0882042419347819E-7</v>
      </c>
      <c r="JO52" s="6">
        <v>4</v>
      </c>
      <c r="JP52" s="6"/>
      <c r="JQ52" s="6"/>
      <c r="JR52" s="6"/>
      <c r="JS52" s="15">
        <v>45</v>
      </c>
      <c r="JT52" s="9">
        <v>0.85714285714285732</v>
      </c>
      <c r="JU52" s="9">
        <v>1.1043906216566142E-5</v>
      </c>
      <c r="JV52" s="9">
        <v>1.410233739959216</v>
      </c>
      <c r="JW52" s="9">
        <v>1.4102447838654326</v>
      </c>
      <c r="JX52" s="9">
        <v>2.6546780791784288E-7</v>
      </c>
      <c r="JY52" s="6">
        <v>4</v>
      </c>
      <c r="JZ52" s="6"/>
      <c r="KA52" s="6"/>
      <c r="KB52" s="6"/>
      <c r="KC52" s="15">
        <v>45</v>
      </c>
      <c r="KD52" s="9">
        <v>0.85714285714285732</v>
      </c>
      <c r="KE52" s="9">
        <v>1.7670249946505826E-5</v>
      </c>
      <c r="KF52" s="9">
        <v>1.410227113615486</v>
      </c>
      <c r="KG52" s="9">
        <v>1.4102447838654326</v>
      </c>
      <c r="KH52" s="9">
        <v>4.2474849266854862E-7</v>
      </c>
      <c r="KI52" s="6">
        <v>4</v>
      </c>
      <c r="KJ52" s="6"/>
      <c r="KK52" s="6"/>
      <c r="KL52" s="6"/>
      <c r="KM52" s="15">
        <v>45</v>
      </c>
      <c r="KN52" s="9">
        <v>0.85714285714285732</v>
      </c>
      <c r="KO52" s="9">
        <v>7.5098562272649761E-6</v>
      </c>
      <c r="KP52" s="9">
        <v>1.4102372740092055</v>
      </c>
      <c r="KQ52" s="9">
        <v>1.4102447838654328</v>
      </c>
      <c r="KR52" s="9">
        <v>1.8051810938413312E-7</v>
      </c>
      <c r="KS52" s="6">
        <v>4</v>
      </c>
      <c r="KT52" s="6"/>
      <c r="KU52" s="6"/>
      <c r="KV52" s="6"/>
      <c r="KW52" s="15">
        <v>45</v>
      </c>
      <c r="KX52" s="9">
        <v>0.85714285714285732</v>
      </c>
      <c r="KY52" s="9">
        <v>6.4054656056083615E-6</v>
      </c>
      <c r="KZ52" s="9">
        <v>1.4102383783998269</v>
      </c>
      <c r="LA52" s="9">
        <v>1.4102447838654326</v>
      </c>
      <c r="LB52" s="9">
        <v>1.5397132859234885E-7</v>
      </c>
      <c r="LC52" s="6">
        <v>4</v>
      </c>
    </row>
    <row r="53" spans="1:315">
      <c r="A53" s="6">
        <v>46</v>
      </c>
      <c r="B53">
        <v>3.4621288336352612E-2</v>
      </c>
      <c r="C53">
        <f>1-Table468[[#This Row],[qx (tau)]]</f>
        <v>0.96537871166364742</v>
      </c>
      <c r="D53" s="6"/>
      <c r="E53" s="6"/>
      <c r="F53" s="6"/>
      <c r="G53" s="6"/>
      <c r="H53" s="15">
        <f t="shared" si="4"/>
        <v>46</v>
      </c>
      <c r="I53" s="9">
        <f t="shared" si="10"/>
        <v>0.8857142857142859</v>
      </c>
      <c r="J53" s="9" cm="1">
        <f t="array" ref="J53">VLOOKUP($G$13,'qx Malaria'!$B$32:$I$61,(N53),FALSE)/(1-cambodia!I53*INDEX($E$6:$G$11,N53,2))</f>
        <v>6.6743950574728868E-6</v>
      </c>
      <c r="K53" s="9">
        <f t="shared" si="9"/>
        <v>1.4694463513174121</v>
      </c>
      <c r="L53" s="9">
        <f t="shared" si="2"/>
        <v>1.4694530257124696</v>
      </c>
      <c r="M53" s="9">
        <f>(J53*Table468[[#This Row],[qx (tau)]])/L53</f>
        <v>1.5725317632624389E-7</v>
      </c>
      <c r="N53" s="6">
        <f t="shared" si="3"/>
        <v>4</v>
      </c>
      <c r="P53" s="6"/>
      <c r="Q53" s="6"/>
      <c r="R53" s="6"/>
      <c r="S53" s="15">
        <v>46</v>
      </c>
      <c r="T53" s="9">
        <v>0.8857142857142859</v>
      </c>
      <c r="U53" s="9">
        <v>1.2128986880304177E-4</v>
      </c>
      <c r="V53" s="9">
        <v>1.4693317358436666</v>
      </c>
      <c r="W53" s="9">
        <v>1.4694530257124696</v>
      </c>
      <c r="X53" s="9">
        <v>2.857669790480363E-6</v>
      </c>
      <c r="Y53" s="6">
        <v>4</v>
      </c>
      <c r="Z53" s="6"/>
      <c r="AA53" s="6"/>
      <c r="AB53" s="6"/>
      <c r="AC53" s="15">
        <v>46</v>
      </c>
      <c r="AD53" s="9">
        <v>0.8857142857142859</v>
      </c>
      <c r="AE53" s="9">
        <v>9.6433501002797926E-5</v>
      </c>
      <c r="AF53" s="9">
        <v>1.4693565922114666</v>
      </c>
      <c r="AG53" s="9">
        <v>1.4694530257124694</v>
      </c>
      <c r="AH53" s="9">
        <v>2.272037271748145E-6</v>
      </c>
      <c r="AI53" s="6">
        <v>4</v>
      </c>
      <c r="AJ53" s="6"/>
      <c r="AK53" s="6"/>
      <c r="AL53" s="6"/>
      <c r="AM53" s="15">
        <v>46</v>
      </c>
      <c r="AN53" s="9">
        <v>0.8857142857142859</v>
      </c>
      <c r="AO53" s="9">
        <v>8.607668108602965E-5</v>
      </c>
      <c r="AP53" s="9">
        <v>1.4693669490313837</v>
      </c>
      <c r="AQ53" s="9">
        <v>1.4694530257124696</v>
      </c>
      <c r="AR53" s="9">
        <v>2.028023722276387E-6</v>
      </c>
      <c r="AS53" s="6">
        <v>4</v>
      </c>
      <c r="AT53" s="6"/>
      <c r="AU53" s="6"/>
      <c r="AV53" s="6"/>
      <c r="AW53" s="15">
        <v>46</v>
      </c>
      <c r="AX53" s="9">
        <v>0.8857142857142859</v>
      </c>
      <c r="AY53" s="9">
        <v>9.7814410325033698E-5</v>
      </c>
      <c r="AZ53" s="9">
        <v>1.4693552113021446</v>
      </c>
      <c r="BA53" s="9">
        <v>1.4694530257124696</v>
      </c>
      <c r="BB53" s="9">
        <v>2.3045724116777127E-6</v>
      </c>
      <c r="BC53" s="6">
        <v>4</v>
      </c>
      <c r="BD53" s="6"/>
      <c r="BE53" s="6"/>
      <c r="BF53" s="6"/>
      <c r="BG53" s="15">
        <v>46</v>
      </c>
      <c r="BH53" s="9">
        <v>0.8857142857142859</v>
      </c>
      <c r="BI53" s="9">
        <v>8.607668108602965E-5</v>
      </c>
      <c r="BJ53" s="9">
        <v>1.4693669490313837</v>
      </c>
      <c r="BK53" s="9">
        <v>1.4694530257124696</v>
      </c>
      <c r="BL53" s="9">
        <v>2.028023722276387E-6</v>
      </c>
      <c r="BM53" s="6">
        <v>4</v>
      </c>
      <c r="BN53" s="6"/>
      <c r="BO53" s="6"/>
      <c r="BP53" s="6"/>
      <c r="BQ53" s="15">
        <v>46</v>
      </c>
      <c r="BR53" s="9">
        <v>0.8857142857142859</v>
      </c>
      <c r="BS53" s="9">
        <v>7.6870618937791184E-5</v>
      </c>
      <c r="BT53" s="9">
        <v>1.4693761550935318</v>
      </c>
      <c r="BU53" s="9">
        <v>1.4694530257124696</v>
      </c>
      <c r="BV53" s="9">
        <v>1.8111227894126023E-6</v>
      </c>
      <c r="BW53" s="6">
        <v>4</v>
      </c>
      <c r="BX53" s="6"/>
      <c r="BY53" s="6"/>
      <c r="BZ53" s="6"/>
      <c r="CA53" s="15">
        <v>46</v>
      </c>
      <c r="CB53" s="9">
        <v>0.8857142857142859</v>
      </c>
      <c r="CC53" s="9">
        <v>7.3188194078495806E-5</v>
      </c>
      <c r="CD53" s="9">
        <v>1.4693798375183911</v>
      </c>
      <c r="CE53" s="9">
        <v>1.4694530257124696</v>
      </c>
      <c r="CF53" s="9">
        <v>1.7243624162670883E-6</v>
      </c>
      <c r="CG53" s="6">
        <v>4</v>
      </c>
      <c r="CH53" s="6"/>
      <c r="CI53" s="6"/>
      <c r="CJ53" s="6"/>
      <c r="CK53" s="15">
        <v>46</v>
      </c>
      <c r="CL53" s="9">
        <v>0.8857142857142859</v>
      </c>
      <c r="CM53" s="9">
        <v>8.492592331749984E-5</v>
      </c>
      <c r="CN53" s="9">
        <v>1.4693680997891521</v>
      </c>
      <c r="CO53" s="9">
        <v>1.4694530257124696</v>
      </c>
      <c r="CP53" s="9">
        <v>2.0009111056684137E-6</v>
      </c>
      <c r="CQ53" s="6">
        <v>4</v>
      </c>
      <c r="CR53" s="6"/>
      <c r="CS53" s="6"/>
      <c r="CT53" s="6"/>
      <c r="CU53" s="15">
        <v>46</v>
      </c>
      <c r="CV53" s="9">
        <v>0.8857142857142859</v>
      </c>
      <c r="CW53" s="9">
        <v>6.3061525715433491E-5</v>
      </c>
      <c r="CX53" s="9">
        <v>1.469389964186754</v>
      </c>
      <c r="CY53" s="9">
        <v>1.4694530257124694</v>
      </c>
      <c r="CZ53" s="9">
        <v>1.4857713901169255E-6</v>
      </c>
      <c r="DA53" s="6">
        <v>4</v>
      </c>
      <c r="DB53" s="6"/>
      <c r="DC53" s="6"/>
      <c r="DD53" s="6"/>
      <c r="DE53" s="15">
        <v>46</v>
      </c>
      <c r="DF53" s="9">
        <v>0.8857142857142859</v>
      </c>
      <c r="DG53" s="9">
        <v>6.3751980376551364E-5</v>
      </c>
      <c r="DH53" s="9">
        <v>1.469389273732093</v>
      </c>
      <c r="DI53" s="9">
        <v>1.4694530257124696</v>
      </c>
      <c r="DJ53" s="9">
        <v>1.5020389600817089E-6</v>
      </c>
      <c r="DK53" s="6">
        <v>4</v>
      </c>
      <c r="DL53" s="6"/>
      <c r="DM53" s="6"/>
      <c r="DN53" s="6"/>
      <c r="DO53" s="15">
        <v>46</v>
      </c>
      <c r="DP53" s="9">
        <v>0.8857142857142859</v>
      </c>
      <c r="DQ53" s="9">
        <v>1.4545578194216776E-4</v>
      </c>
      <c r="DR53" s="9">
        <v>1.4693075699305274</v>
      </c>
      <c r="DS53" s="9">
        <v>1.4694530257124696</v>
      </c>
      <c r="DT53" s="9">
        <v>3.4270347392477985E-6</v>
      </c>
      <c r="DU53" s="6">
        <v>4</v>
      </c>
      <c r="DV53" s="6"/>
      <c r="DW53" s="6"/>
      <c r="DX53" s="6"/>
      <c r="DY53" s="15">
        <v>46</v>
      </c>
      <c r="DZ53" s="9">
        <v>0.8857142857142859</v>
      </c>
      <c r="EA53" s="9">
        <v>8.8608348176795232E-5</v>
      </c>
      <c r="EB53" s="9">
        <v>1.4693644173642926</v>
      </c>
      <c r="EC53" s="9">
        <v>1.4694530257124694</v>
      </c>
      <c r="ED53" s="9">
        <v>2.087671478813928E-6</v>
      </c>
      <c r="EE53" s="6">
        <v>4</v>
      </c>
      <c r="EF53" s="6"/>
      <c r="EG53" s="6"/>
      <c r="EH53" s="6"/>
      <c r="EI53" s="15">
        <v>46</v>
      </c>
      <c r="EJ53" s="9">
        <v>0.8857142857142859</v>
      </c>
      <c r="EK53" s="9">
        <v>8.952895439161908E-5</v>
      </c>
      <c r="EL53" s="9">
        <v>1.469363496758078</v>
      </c>
      <c r="EM53" s="9">
        <v>1.4694530257124696</v>
      </c>
      <c r="EN53" s="9">
        <v>2.1093615721003061E-6</v>
      </c>
      <c r="EO53" s="6">
        <v>4</v>
      </c>
      <c r="EP53" s="6"/>
      <c r="EQ53" s="6"/>
      <c r="ER53" s="6"/>
      <c r="ES53" s="15">
        <v>46</v>
      </c>
      <c r="ET53" s="9">
        <v>0.8857142857142859</v>
      </c>
      <c r="EU53" s="9">
        <v>1.2635320298457294E-4</v>
      </c>
      <c r="EV53" s="9">
        <v>1.4693266725094851</v>
      </c>
      <c r="EW53" s="9">
        <v>1.4694530257124696</v>
      </c>
      <c r="EX53" s="9">
        <v>2.9769653035554453E-6</v>
      </c>
      <c r="EY53" s="6">
        <v>4</v>
      </c>
      <c r="EZ53" s="6"/>
      <c r="FA53" s="6"/>
      <c r="FB53" s="6"/>
      <c r="FC53" s="15">
        <v>46</v>
      </c>
      <c r="FD53" s="9">
        <v>0.8857142857142859</v>
      </c>
      <c r="FE53" s="9">
        <v>1.01957138291741E-4</v>
      </c>
      <c r="FF53" s="9">
        <v>1.469351068574178</v>
      </c>
      <c r="FG53" s="9">
        <v>1.4694530257124696</v>
      </c>
      <c r="FH53" s="9">
        <v>2.4021778314664155E-6</v>
      </c>
      <c r="FI53" s="6">
        <v>4</v>
      </c>
      <c r="FJ53" s="6"/>
      <c r="FK53" s="6"/>
      <c r="FL53" s="6"/>
      <c r="FM53" s="15">
        <v>46</v>
      </c>
      <c r="FN53" s="9">
        <v>0.8857142857142859</v>
      </c>
      <c r="FO53" s="9">
        <v>6.6283647467316946E-5</v>
      </c>
      <c r="FP53" s="9">
        <v>1.4693867420650022</v>
      </c>
      <c r="FQ53" s="9">
        <v>1.4694530257124696</v>
      </c>
      <c r="FR53" s="9">
        <v>1.5616867166192498E-6</v>
      </c>
      <c r="FS53" s="6">
        <v>4</v>
      </c>
      <c r="FT53" s="6"/>
      <c r="FU53" s="6"/>
      <c r="FV53" s="6"/>
      <c r="FW53" s="15">
        <v>46</v>
      </c>
      <c r="FX53" s="9">
        <v>0.8857142857142859</v>
      </c>
      <c r="FY53" s="9">
        <v>1.1300441286962716E-4</v>
      </c>
      <c r="FZ53" s="9">
        <v>1.4693400212996</v>
      </c>
      <c r="GA53" s="9">
        <v>1.4694530257124696</v>
      </c>
      <c r="GB53" s="9">
        <v>2.6624589509029569E-6</v>
      </c>
      <c r="GC53" s="6">
        <v>4</v>
      </c>
      <c r="GD53" s="6"/>
      <c r="GE53" s="6"/>
      <c r="GF53" s="6"/>
      <c r="GG53" s="15">
        <v>46</v>
      </c>
      <c r="GH53" s="9">
        <v>0.8857142857142859</v>
      </c>
      <c r="GI53" s="9">
        <v>6.0299707070961947E-5</v>
      </c>
      <c r="GJ53" s="9">
        <v>1.4693927260053987</v>
      </c>
      <c r="GK53" s="9">
        <v>1.4694530257124696</v>
      </c>
      <c r="GL53" s="9">
        <v>1.4207011102577898E-6</v>
      </c>
      <c r="GM53" s="6">
        <v>4</v>
      </c>
      <c r="GN53" s="6"/>
      <c r="GO53" s="6"/>
      <c r="GP53" s="6"/>
      <c r="GQ53" s="15">
        <v>46</v>
      </c>
      <c r="GR53" s="9">
        <v>0.8857142857142859</v>
      </c>
      <c r="GS53" s="9">
        <v>6.674395057472887E-5</v>
      </c>
      <c r="GT53" s="9">
        <v>1.469386281761895</v>
      </c>
      <c r="GU53" s="9">
        <v>1.4694530257124698</v>
      </c>
      <c r="GV53" s="9">
        <v>1.5725317632624387E-6</v>
      </c>
      <c r="GW53" s="6">
        <v>4</v>
      </c>
      <c r="GX53" s="6"/>
      <c r="GY53" s="6"/>
      <c r="GZ53" s="6"/>
      <c r="HA53" s="15">
        <v>46</v>
      </c>
      <c r="HB53" s="9">
        <v>0.8857142857142859</v>
      </c>
      <c r="HC53" s="9">
        <v>8.1933953119322334E-5</v>
      </c>
      <c r="HD53" s="9">
        <v>1.4693710917593503</v>
      </c>
      <c r="HE53" s="9">
        <v>1.4694530257124696</v>
      </c>
      <c r="HF53" s="9">
        <v>1.9304183024876838E-6</v>
      </c>
      <c r="HG53" s="6">
        <v>4</v>
      </c>
      <c r="HH53" s="6"/>
      <c r="HI53" s="6"/>
      <c r="HJ53" s="6"/>
      <c r="HK53" s="15">
        <v>46</v>
      </c>
      <c r="HL53" s="9">
        <v>0.8857142857142859</v>
      </c>
      <c r="HM53" s="9">
        <v>4.5339856080074445E-5</v>
      </c>
      <c r="HN53" s="9">
        <v>1.4694076858563896</v>
      </c>
      <c r="HO53" s="9">
        <v>1.4694530257124696</v>
      </c>
      <c r="HP53" s="9">
        <v>1.0682370943541397E-6</v>
      </c>
      <c r="HQ53" s="6">
        <v>4</v>
      </c>
      <c r="HR53" s="6"/>
      <c r="HS53" s="6"/>
      <c r="HT53" s="6"/>
      <c r="HU53" s="15">
        <v>46</v>
      </c>
      <c r="HV53" s="9">
        <v>0.8857142857142859</v>
      </c>
      <c r="HW53" s="9">
        <v>4.3498643650426742E-5</v>
      </c>
      <c r="HX53" s="9">
        <v>1.469409527068819</v>
      </c>
      <c r="HY53" s="9">
        <v>1.4694530257124694</v>
      </c>
      <c r="HZ53" s="9">
        <v>1.0248569077813826E-6</v>
      </c>
      <c r="IA53" s="6">
        <v>4</v>
      </c>
      <c r="IB53" s="6"/>
      <c r="IC53" s="6"/>
      <c r="ID53" s="6"/>
      <c r="IE53" s="15">
        <v>46</v>
      </c>
      <c r="IF53" s="9">
        <v>0.8857142857142859</v>
      </c>
      <c r="IG53" s="9">
        <v>1.9793033618712701E-5</v>
      </c>
      <c r="IH53" s="9">
        <v>1.4694332326788508</v>
      </c>
      <c r="II53" s="9">
        <v>1.4694530257124696</v>
      </c>
      <c r="IJ53" s="9">
        <v>4.6633700565713707E-7</v>
      </c>
      <c r="IK53" s="6">
        <v>4</v>
      </c>
      <c r="IL53" s="6"/>
      <c r="IM53" s="6"/>
      <c r="IN53" s="6"/>
      <c r="IO53" s="15">
        <v>46</v>
      </c>
      <c r="IP53" s="9">
        <v>0.8857142857142859</v>
      </c>
      <c r="IQ53" s="9">
        <v>1.1277426131592119E-5</v>
      </c>
      <c r="IR53" s="9">
        <v>1.469441748286338</v>
      </c>
      <c r="IS53" s="9">
        <v>1.4694530257124696</v>
      </c>
      <c r="IT53" s="9">
        <v>2.6570364275813624E-7</v>
      </c>
      <c r="IU53" s="6">
        <v>4</v>
      </c>
      <c r="IV53" s="6"/>
      <c r="IW53" s="6"/>
      <c r="IX53" s="6"/>
      <c r="IY53" s="15">
        <v>46</v>
      </c>
      <c r="IZ53" s="9">
        <v>0.8857142857142859</v>
      </c>
      <c r="JA53" s="9">
        <v>1.5190002544593468E-5</v>
      </c>
      <c r="JB53" s="9">
        <v>1.4694378357099251</v>
      </c>
      <c r="JC53" s="9">
        <v>1.4694530257124698</v>
      </c>
      <c r="JD53" s="9">
        <v>3.5788653922524467E-7</v>
      </c>
      <c r="JE53" s="6">
        <v>4</v>
      </c>
      <c r="JF53" s="6"/>
      <c r="JG53" s="6"/>
      <c r="JH53" s="6"/>
      <c r="JI53" s="15">
        <v>46</v>
      </c>
      <c r="JJ53" s="9">
        <v>0.8857142857142859</v>
      </c>
      <c r="JK53" s="9">
        <v>1.7721669635359046E-5</v>
      </c>
      <c r="JL53" s="9">
        <v>1.4694353040428341</v>
      </c>
      <c r="JM53" s="9">
        <v>1.4694530257124694</v>
      </c>
      <c r="JN53" s="9">
        <v>4.1753429576278564E-7</v>
      </c>
      <c r="JO53" s="6">
        <v>4</v>
      </c>
      <c r="JP53" s="6"/>
      <c r="JQ53" s="6"/>
      <c r="JR53" s="6"/>
      <c r="JS53" s="15">
        <v>46</v>
      </c>
      <c r="JT53" s="9">
        <v>0.8857142857142859</v>
      </c>
      <c r="JU53" s="9">
        <v>1.1507577685298083E-5</v>
      </c>
      <c r="JV53" s="9">
        <v>1.4694415181347842</v>
      </c>
      <c r="JW53" s="9">
        <v>1.4694530257124694</v>
      </c>
      <c r="JX53" s="9">
        <v>2.7112616607973093E-7</v>
      </c>
      <c r="JY53" s="6">
        <v>4</v>
      </c>
      <c r="JZ53" s="6"/>
      <c r="KA53" s="6"/>
      <c r="KB53" s="6"/>
      <c r="KC53" s="15">
        <v>46</v>
      </c>
      <c r="KD53" s="9">
        <v>0.8857142857142859</v>
      </c>
      <c r="KE53" s="9">
        <v>1.8412124296476929E-5</v>
      </c>
      <c r="KF53" s="9">
        <v>1.4694346135881731</v>
      </c>
      <c r="KG53" s="9">
        <v>1.4694530257124696</v>
      </c>
      <c r="KH53" s="9">
        <v>4.338018657275694E-7</v>
      </c>
      <c r="KI53" s="6">
        <v>4</v>
      </c>
      <c r="KJ53" s="6"/>
      <c r="KK53" s="6"/>
      <c r="KL53" s="6"/>
      <c r="KM53" s="15">
        <v>46</v>
      </c>
      <c r="KN53" s="9">
        <v>0.8857142857142859</v>
      </c>
      <c r="KO53" s="9">
        <v>7.8251528260026959E-6</v>
      </c>
      <c r="KP53" s="9">
        <v>1.4694452005596437</v>
      </c>
      <c r="KQ53" s="9">
        <v>1.4694530257124696</v>
      </c>
      <c r="KR53" s="9">
        <v>1.8436579293421697E-7</v>
      </c>
      <c r="KS53" s="6">
        <v>4</v>
      </c>
      <c r="KT53" s="6"/>
      <c r="KU53" s="6"/>
      <c r="KV53" s="6"/>
      <c r="KW53" s="15">
        <v>46</v>
      </c>
      <c r="KX53" s="9">
        <v>0.8857142857142859</v>
      </c>
      <c r="KY53" s="9">
        <v>6.6743950574728868E-6</v>
      </c>
      <c r="KZ53" s="9">
        <v>1.4694463513174121</v>
      </c>
      <c r="LA53" s="9">
        <v>1.4694530257124696</v>
      </c>
      <c r="LB53" s="9">
        <v>1.5725317632624389E-7</v>
      </c>
      <c r="LC53" s="6">
        <v>4</v>
      </c>
    </row>
    <row r="54" spans="1:315">
      <c r="A54" s="6">
        <v>47</v>
      </c>
      <c r="B54">
        <v>3.5435850586691346E-2</v>
      </c>
      <c r="C54">
        <f>1-Table468[[#This Row],[qx (tau)]]</f>
        <v>0.9645641494133087</v>
      </c>
      <c r="D54" s="6"/>
      <c r="E54" s="6"/>
      <c r="F54" s="6"/>
      <c r="G54" s="6"/>
      <c r="H54" s="15">
        <f t="shared" si="4"/>
        <v>47</v>
      </c>
      <c r="I54" s="9">
        <f t="shared" si="10"/>
        <v>0.91428571428571448</v>
      </c>
      <c r="J54" s="9" cm="1">
        <f t="array" ref="J54">VLOOKUP($G$13,'qx Malaria'!$B$32:$I$61,(N54),FALSE)/(1-cambodia!I54*INDEX($E$6:$G$11,N54,2))</f>
        <v>6.9668958037185341E-6</v>
      </c>
      <c r="K54" s="9">
        <f t="shared" si="9"/>
        <v>1.5338438211445917</v>
      </c>
      <c r="L54" s="9">
        <f t="shared" si="2"/>
        <v>1.5338507880403955</v>
      </c>
      <c r="M54" s="9">
        <f>(J54*Table468[[#This Row],[qx (tau)]])/L54</f>
        <v>1.609529953490594E-7</v>
      </c>
      <c r="N54" s="6">
        <f t="shared" si="3"/>
        <v>4</v>
      </c>
      <c r="P54" s="6"/>
      <c r="Q54" s="6"/>
      <c r="R54" s="6"/>
      <c r="S54" s="15">
        <v>47</v>
      </c>
      <c r="T54" s="9">
        <v>0.91428571428571448</v>
      </c>
      <c r="U54" s="9">
        <v>1.2660531339860921E-4</v>
      </c>
      <c r="V54" s="9">
        <v>1.533724182726997</v>
      </c>
      <c r="W54" s="9">
        <v>1.5338507880403955</v>
      </c>
      <c r="X54" s="9">
        <v>2.9249044327225624E-6</v>
      </c>
      <c r="Y54" s="6">
        <v>4</v>
      </c>
      <c r="Z54" s="6"/>
      <c r="AA54" s="6"/>
      <c r="AB54" s="6"/>
      <c r="AC54" s="15">
        <v>47</v>
      </c>
      <c r="AD54" s="9">
        <v>0.91428571428571448</v>
      </c>
      <c r="AE54" s="9">
        <v>1.0065963247441607E-4</v>
      </c>
      <c r="AF54" s="9">
        <v>1.5337501284079209</v>
      </c>
      <c r="AG54" s="9">
        <v>1.5338507880403953</v>
      </c>
      <c r="AH54" s="9">
        <v>2.3254932776295141E-6</v>
      </c>
      <c r="AI54" s="6">
        <v>4</v>
      </c>
      <c r="AJ54" s="6"/>
      <c r="AK54" s="6"/>
      <c r="AL54" s="6"/>
      <c r="AM54" s="15">
        <v>47</v>
      </c>
      <c r="AN54" s="9">
        <v>0.91428571428571448</v>
      </c>
      <c r="AO54" s="9">
        <v>8.984893208933559E-5</v>
      </c>
      <c r="AP54" s="9">
        <v>1.5337609391083062</v>
      </c>
      <c r="AQ54" s="9">
        <v>1.5338507880403955</v>
      </c>
      <c r="AR54" s="9">
        <v>2.0757386296740766E-6</v>
      </c>
      <c r="AS54" s="6">
        <v>4</v>
      </c>
      <c r="AT54" s="6"/>
      <c r="AU54" s="6"/>
      <c r="AV54" s="6"/>
      <c r="AW54" s="15">
        <v>47</v>
      </c>
      <c r="AX54" s="9">
        <v>0.91428571428571448</v>
      </c>
      <c r="AY54" s="9">
        <v>1.0210105919242682E-4</v>
      </c>
      <c r="AZ54" s="9">
        <v>1.5337486869812031</v>
      </c>
      <c r="BA54" s="9">
        <v>1.5338507880403955</v>
      </c>
      <c r="BB54" s="9">
        <v>2.3587938973569058E-6</v>
      </c>
      <c r="BC54" s="6">
        <v>4</v>
      </c>
      <c r="BD54" s="6"/>
      <c r="BE54" s="6"/>
      <c r="BF54" s="6"/>
      <c r="BG54" s="15">
        <v>47</v>
      </c>
      <c r="BH54" s="9">
        <v>0.91428571428571448</v>
      </c>
      <c r="BI54" s="9">
        <v>8.984893208933559E-5</v>
      </c>
      <c r="BJ54" s="9">
        <v>1.5337609391083062</v>
      </c>
      <c r="BK54" s="9">
        <v>1.5338507880403955</v>
      </c>
      <c r="BL54" s="9">
        <v>2.0757386296740766E-6</v>
      </c>
      <c r="BM54" s="6">
        <v>4</v>
      </c>
      <c r="BN54" s="6"/>
      <c r="BO54" s="6"/>
      <c r="BP54" s="6"/>
      <c r="BQ54" s="15">
        <v>47</v>
      </c>
      <c r="BR54" s="9">
        <v>0.91428571428571448</v>
      </c>
      <c r="BS54" s="9">
        <v>8.0239420635930711E-5</v>
      </c>
      <c r="BT54" s="9">
        <v>1.5337705486197597</v>
      </c>
      <c r="BU54" s="9">
        <v>1.5338507880403955</v>
      </c>
      <c r="BV54" s="9">
        <v>1.8537344981581327E-6</v>
      </c>
      <c r="BW54" s="6">
        <v>4</v>
      </c>
      <c r="BX54" s="6"/>
      <c r="BY54" s="6"/>
      <c r="BZ54" s="6"/>
      <c r="CA54" s="15">
        <v>47</v>
      </c>
      <c r="CB54" s="9">
        <v>0.91428571428571448</v>
      </c>
      <c r="CC54" s="9">
        <v>7.6395616054568771E-5</v>
      </c>
      <c r="CD54" s="9">
        <v>1.5337743924243408</v>
      </c>
      <c r="CE54" s="9">
        <v>1.5338507880403953</v>
      </c>
      <c r="CF54" s="9">
        <v>1.7649328455517556E-6</v>
      </c>
      <c r="CG54" s="6">
        <v>4</v>
      </c>
      <c r="CH54" s="6"/>
      <c r="CI54" s="6"/>
      <c r="CJ54" s="6"/>
      <c r="CK54" s="15">
        <v>47</v>
      </c>
      <c r="CL54" s="9">
        <v>0.91428571428571448</v>
      </c>
      <c r="CM54" s="9">
        <v>8.8647743157659983E-5</v>
      </c>
      <c r="CN54" s="9">
        <v>1.5337621402972379</v>
      </c>
      <c r="CO54" s="9">
        <v>1.5338507880403955</v>
      </c>
      <c r="CP54" s="9">
        <v>2.0479881132345838E-6</v>
      </c>
      <c r="CQ54" s="6">
        <v>4</v>
      </c>
      <c r="CR54" s="6"/>
      <c r="CS54" s="6"/>
      <c r="CT54" s="6"/>
      <c r="CU54" s="15">
        <v>47</v>
      </c>
      <c r="CV54" s="9">
        <v>0.91428571428571448</v>
      </c>
      <c r="CW54" s="9">
        <v>6.5825153455823407E-5</v>
      </c>
      <c r="CX54" s="9">
        <v>1.5337849628869396</v>
      </c>
      <c r="CY54" s="9">
        <v>1.5338507880403953</v>
      </c>
      <c r="CZ54" s="9">
        <v>1.5207283008842169E-6</v>
      </c>
      <c r="DA54" s="6">
        <v>4</v>
      </c>
      <c r="DB54" s="6"/>
      <c r="DC54" s="6"/>
      <c r="DD54" s="6"/>
      <c r="DE54" s="15">
        <v>47</v>
      </c>
      <c r="DF54" s="9">
        <v>0.91428571428571448</v>
      </c>
      <c r="DG54" s="9">
        <v>6.6545866814828758E-5</v>
      </c>
      <c r="DH54" s="9">
        <v>1.5337842421735808</v>
      </c>
      <c r="DI54" s="9">
        <v>1.5338507880403955</v>
      </c>
      <c r="DJ54" s="9">
        <v>1.5373786107479123E-6</v>
      </c>
      <c r="DK54" s="6">
        <v>4</v>
      </c>
      <c r="DL54" s="6"/>
      <c r="DM54" s="6"/>
      <c r="DN54" s="6"/>
      <c r="DO54" s="15">
        <v>47</v>
      </c>
      <c r="DP54" s="9">
        <v>0.91428571428571448</v>
      </c>
      <c r="DQ54" s="9">
        <v>1.5183028096379706E-4</v>
      </c>
      <c r="DR54" s="9">
        <v>1.5336989577594315</v>
      </c>
      <c r="DS54" s="9">
        <v>1.5338507880403953</v>
      </c>
      <c r="DT54" s="9">
        <v>3.5076652779519164E-6</v>
      </c>
      <c r="DU54" s="6">
        <v>4</v>
      </c>
      <c r="DV54" s="6"/>
      <c r="DW54" s="6"/>
      <c r="DX54" s="6"/>
      <c r="DY54" s="15">
        <v>47</v>
      </c>
      <c r="DZ54" s="9">
        <v>0.91428571428571448</v>
      </c>
      <c r="EA54" s="9">
        <v>9.2491547739021937E-5</v>
      </c>
      <c r="EB54" s="9">
        <v>1.5337582964926564</v>
      </c>
      <c r="EC54" s="9">
        <v>1.5338507880403953</v>
      </c>
      <c r="ED54" s="9">
        <v>2.1367897658409619E-6</v>
      </c>
      <c r="EE54" s="6">
        <v>4</v>
      </c>
      <c r="EF54" s="6"/>
      <c r="EG54" s="6"/>
      <c r="EH54" s="6"/>
      <c r="EI54" s="15">
        <v>47</v>
      </c>
      <c r="EJ54" s="9">
        <v>0.91428571428571448</v>
      </c>
      <c r="EK54" s="9">
        <v>9.3452498884362422E-5</v>
      </c>
      <c r="EL54" s="9">
        <v>1.5337573355415113</v>
      </c>
      <c r="EM54" s="9">
        <v>1.5338507880403955</v>
      </c>
      <c r="EN54" s="9">
        <v>2.1589901789925559E-6</v>
      </c>
      <c r="EO54" s="6">
        <v>4</v>
      </c>
      <c r="EP54" s="6"/>
      <c r="EQ54" s="6"/>
      <c r="ER54" s="6"/>
      <c r="ES54" s="15">
        <v>47</v>
      </c>
      <c r="ET54" s="9">
        <v>0.91428571428571448</v>
      </c>
      <c r="EU54" s="9">
        <v>1.3189054469798191E-4</v>
      </c>
      <c r="EV54" s="9">
        <v>1.5337188974956977</v>
      </c>
      <c r="EW54" s="9">
        <v>1.5338507880403958</v>
      </c>
      <c r="EX54" s="9">
        <v>3.047006705056331E-6</v>
      </c>
      <c r="EY54" s="6">
        <v>4</v>
      </c>
      <c r="EZ54" s="6"/>
      <c r="FA54" s="6"/>
      <c r="FB54" s="6"/>
      <c r="FC54" s="15">
        <v>47</v>
      </c>
      <c r="FD54" s="9">
        <v>0.91428571428571448</v>
      </c>
      <c r="FE54" s="9">
        <v>1.06425339346459E-4</v>
      </c>
      <c r="FF54" s="9">
        <v>1.533744362701049</v>
      </c>
      <c r="FG54" s="9">
        <v>1.5338507880403953</v>
      </c>
      <c r="FH54" s="9">
        <v>2.4586957565390807E-6</v>
      </c>
      <c r="FI54" s="6">
        <v>4</v>
      </c>
      <c r="FJ54" s="6"/>
      <c r="FK54" s="6"/>
      <c r="FL54" s="6"/>
      <c r="FM54" s="15">
        <v>47</v>
      </c>
      <c r="FN54" s="9">
        <v>0.91428571428571448</v>
      </c>
      <c r="FO54" s="9">
        <v>6.9188482464515105E-5</v>
      </c>
      <c r="FP54" s="9">
        <v>1.5337815995579309</v>
      </c>
      <c r="FQ54" s="9">
        <v>1.5338507880403955</v>
      </c>
      <c r="FR54" s="9">
        <v>1.5984297469147972E-6</v>
      </c>
      <c r="FS54" s="6">
        <v>4</v>
      </c>
      <c r="FT54" s="6"/>
      <c r="FU54" s="6"/>
      <c r="FV54" s="6"/>
      <c r="FW54" s="15">
        <v>47</v>
      </c>
      <c r="FX54" s="9">
        <v>0.91428571428571448</v>
      </c>
      <c r="FY54" s="9">
        <v>1.1795675309054485E-4</v>
      </c>
      <c r="FZ54" s="9">
        <v>1.5337328312873049</v>
      </c>
      <c r="GA54" s="9">
        <v>1.5338507880403953</v>
      </c>
      <c r="GB54" s="9">
        <v>2.7251007143582134E-6</v>
      </c>
      <c r="GC54" s="6">
        <v>4</v>
      </c>
      <c r="GD54" s="6"/>
      <c r="GE54" s="6"/>
      <c r="GF54" s="6"/>
      <c r="GG54" s="15">
        <v>47</v>
      </c>
      <c r="GH54" s="9">
        <v>0.91428571428571448</v>
      </c>
      <c r="GI54" s="9">
        <v>6.2942300019801938E-5</v>
      </c>
      <c r="GJ54" s="9">
        <v>1.5337878457403757</v>
      </c>
      <c r="GK54" s="9">
        <v>1.5338507880403955</v>
      </c>
      <c r="GL54" s="9">
        <v>1.4541270614294336E-6</v>
      </c>
      <c r="GM54" s="6">
        <v>4</v>
      </c>
      <c r="GN54" s="6"/>
      <c r="GO54" s="6"/>
      <c r="GP54" s="6"/>
      <c r="GQ54" s="15">
        <v>47</v>
      </c>
      <c r="GR54" s="9">
        <v>0.91428571428571448</v>
      </c>
      <c r="GS54" s="9">
        <v>6.9668958037185348E-5</v>
      </c>
      <c r="GT54" s="9">
        <v>1.5337811190823585</v>
      </c>
      <c r="GU54" s="9">
        <v>1.5338507880403958</v>
      </c>
      <c r="GV54" s="9">
        <v>1.609529953490594E-6</v>
      </c>
      <c r="GW54" s="6">
        <v>4</v>
      </c>
      <c r="GX54" s="6"/>
      <c r="GY54" s="6"/>
      <c r="GZ54" s="6"/>
      <c r="HA54" s="15">
        <v>47</v>
      </c>
      <c r="HB54" s="9">
        <v>0.91428571428571448</v>
      </c>
      <c r="HC54" s="9">
        <v>8.5524651935303393E-5</v>
      </c>
      <c r="HD54" s="9">
        <v>1.5337652633884602</v>
      </c>
      <c r="HE54" s="9">
        <v>1.5338507880403955</v>
      </c>
      <c r="HF54" s="9">
        <v>1.9758367704919021E-6</v>
      </c>
      <c r="HG54" s="6">
        <v>4</v>
      </c>
      <c r="HH54" s="6"/>
      <c r="HI54" s="6"/>
      <c r="HJ54" s="6"/>
      <c r="HK54" s="15">
        <v>47</v>
      </c>
      <c r="HL54" s="9">
        <v>0.91428571428571448</v>
      </c>
      <c r="HM54" s="9">
        <v>4.7326843908019014E-5</v>
      </c>
      <c r="HN54" s="9">
        <v>1.5338034611964877</v>
      </c>
      <c r="HO54" s="9">
        <v>1.5338507880403958</v>
      </c>
      <c r="HP54" s="9">
        <v>1.0933703477160244E-6</v>
      </c>
      <c r="HQ54" s="6">
        <v>4</v>
      </c>
      <c r="HR54" s="6"/>
      <c r="HS54" s="6"/>
      <c r="HT54" s="6"/>
      <c r="HU54" s="15">
        <v>47</v>
      </c>
      <c r="HV54" s="9">
        <v>0.91428571428571448</v>
      </c>
      <c r="HW54" s="9">
        <v>4.5404941617338037E-5</v>
      </c>
      <c r="HX54" s="9">
        <v>1.5338053830987781</v>
      </c>
      <c r="HY54" s="9">
        <v>1.5338507880403955</v>
      </c>
      <c r="HZ54" s="9">
        <v>1.0489695214128357E-6</v>
      </c>
      <c r="IA54" s="6">
        <v>4</v>
      </c>
      <c r="IB54" s="6"/>
      <c r="IC54" s="6"/>
      <c r="ID54" s="6"/>
      <c r="IE54" s="15">
        <v>47</v>
      </c>
      <c r="IF54" s="9">
        <v>0.91428571428571448</v>
      </c>
      <c r="IG54" s="9">
        <v>2.0660449624820484E-5</v>
      </c>
      <c r="IH54" s="9">
        <v>1.5338301275907706</v>
      </c>
      <c r="II54" s="9">
        <v>1.5338507880403955</v>
      </c>
      <c r="IJ54" s="9">
        <v>4.773088827592797E-7</v>
      </c>
      <c r="IK54" s="6">
        <v>4</v>
      </c>
      <c r="IL54" s="6"/>
      <c r="IM54" s="6"/>
      <c r="IN54" s="6"/>
      <c r="IO54" s="15">
        <v>47</v>
      </c>
      <c r="IP54" s="9">
        <v>0.91428571428571448</v>
      </c>
      <c r="IQ54" s="9">
        <v>1.1771651530420972E-5</v>
      </c>
      <c r="IR54" s="9">
        <v>1.5338390163888651</v>
      </c>
      <c r="IS54" s="9">
        <v>1.5338507880403955</v>
      </c>
      <c r="IT54" s="9">
        <v>2.7195506110703144E-7</v>
      </c>
      <c r="IU54" s="6">
        <v>4</v>
      </c>
      <c r="IV54" s="6"/>
      <c r="IW54" s="6"/>
      <c r="IX54" s="6"/>
      <c r="IY54" s="15">
        <v>47</v>
      </c>
      <c r="IZ54" s="9">
        <v>0.91428571428571448</v>
      </c>
      <c r="JA54" s="9">
        <v>1.5855693898118045E-5</v>
      </c>
      <c r="JB54" s="9">
        <v>1.5338349323464975</v>
      </c>
      <c r="JC54" s="9">
        <v>1.5338507880403955</v>
      </c>
      <c r="JD54" s="9">
        <v>3.6630681700130766E-7</v>
      </c>
      <c r="JE54" s="6">
        <v>4</v>
      </c>
      <c r="JF54" s="6"/>
      <c r="JG54" s="6"/>
      <c r="JH54" s="6"/>
      <c r="JI54" s="15">
        <v>47</v>
      </c>
      <c r="JJ54" s="9">
        <v>0.91428571428571448</v>
      </c>
      <c r="JK54" s="9">
        <v>1.8498309547804389E-5</v>
      </c>
      <c r="JL54" s="9">
        <v>1.5338322897308476</v>
      </c>
      <c r="JM54" s="9">
        <v>1.5338507880403953</v>
      </c>
      <c r="JN54" s="9">
        <v>4.2735795316819244E-7</v>
      </c>
      <c r="JO54" s="6">
        <v>4</v>
      </c>
      <c r="JP54" s="6"/>
      <c r="JQ54" s="6"/>
      <c r="JR54" s="6"/>
      <c r="JS54" s="15">
        <v>47</v>
      </c>
      <c r="JT54" s="9">
        <v>0.91428571428571448</v>
      </c>
      <c r="JU54" s="9">
        <v>1.2011889316756096E-5</v>
      </c>
      <c r="JV54" s="9">
        <v>1.5338387761510788</v>
      </c>
      <c r="JW54" s="9">
        <v>1.5338507880403955</v>
      </c>
      <c r="JX54" s="9">
        <v>2.775051643949301E-7</v>
      </c>
      <c r="JY54" s="6">
        <v>4</v>
      </c>
      <c r="JZ54" s="6"/>
      <c r="KA54" s="6"/>
      <c r="KB54" s="6"/>
      <c r="KC54" s="15">
        <v>47</v>
      </c>
      <c r="KD54" s="9">
        <v>0.91428571428571448</v>
      </c>
      <c r="KE54" s="9">
        <v>1.921902290680975E-5</v>
      </c>
      <c r="KF54" s="9">
        <v>1.5338315690174886</v>
      </c>
      <c r="KG54" s="9">
        <v>1.5338507880403955</v>
      </c>
      <c r="KH54" s="9">
        <v>4.44008263031888E-7</v>
      </c>
      <c r="KI54" s="6">
        <v>4</v>
      </c>
      <c r="KJ54" s="6"/>
      <c r="KK54" s="6"/>
      <c r="KL54" s="6"/>
      <c r="KM54" s="15">
        <v>47</v>
      </c>
      <c r="KN54" s="9">
        <v>0.91428571428571448</v>
      </c>
      <c r="KO54" s="9">
        <v>8.1680847353941439E-6</v>
      </c>
      <c r="KP54" s="9">
        <v>1.5338426199556601</v>
      </c>
      <c r="KQ54" s="9">
        <v>1.5338507880403955</v>
      </c>
      <c r="KR54" s="9">
        <v>1.8870351178855244E-7</v>
      </c>
      <c r="KS54" s="6">
        <v>4</v>
      </c>
      <c r="KT54" s="6"/>
      <c r="KU54" s="6"/>
      <c r="KV54" s="6"/>
      <c r="KW54" s="15">
        <v>47</v>
      </c>
      <c r="KX54" s="9">
        <v>0.91428571428571448</v>
      </c>
      <c r="KY54" s="9">
        <v>6.9668958037185341E-6</v>
      </c>
      <c r="KZ54" s="9">
        <v>1.5338438211445917</v>
      </c>
      <c r="LA54" s="9">
        <v>1.5338507880403955</v>
      </c>
      <c r="LB54" s="9">
        <v>1.609529953490594E-7</v>
      </c>
      <c r="LC54" s="6">
        <v>4</v>
      </c>
    </row>
    <row r="55" spans="1:315">
      <c r="A55" s="6">
        <v>48</v>
      </c>
      <c r="B55">
        <v>3.6390068966627165E-2</v>
      </c>
      <c r="C55">
        <f>1-Table468[[#This Row],[qx (tau)]]</f>
        <v>0.96360993103337278</v>
      </c>
      <c r="D55" s="6"/>
      <c r="E55" s="6"/>
      <c r="F55" s="6"/>
      <c r="G55" s="6"/>
      <c r="H55" s="15">
        <f t="shared" si="4"/>
        <v>48</v>
      </c>
      <c r="I55" s="9">
        <f t="shared" si="10"/>
        <v>0.94285714285714306</v>
      </c>
      <c r="J55" s="9" cm="1">
        <f t="array" ref="J55">VLOOKUP($G$13,'qx Malaria'!$B$32:$I$61,(N55),FALSE)/(1-cambodia!I55*INDEX($E$6:$G$11,N55,2))</f>
        <v>7.2862088669289906E-6</v>
      </c>
      <c r="K55" s="9">
        <f t="shared" si="9"/>
        <v>1.6041443370149018</v>
      </c>
      <c r="L55" s="9">
        <f t="shared" si="2"/>
        <v>1.6041516232237687</v>
      </c>
      <c r="M55" s="9">
        <f>(J55*Table468[[#This Row],[qx (tau)]])/L55</f>
        <v>1.6528714576241167E-7</v>
      </c>
      <c r="N55" s="6">
        <f t="shared" si="3"/>
        <v>4</v>
      </c>
      <c r="P55" s="6"/>
      <c r="Q55" s="6"/>
      <c r="R55" s="6"/>
      <c r="S55" s="15">
        <v>48</v>
      </c>
      <c r="T55" s="9">
        <v>0.94285714285714306</v>
      </c>
      <c r="U55" s="9">
        <v>1.3240800251281305E-4</v>
      </c>
      <c r="V55" s="9">
        <v>1.6040192152212558</v>
      </c>
      <c r="W55" s="9">
        <v>1.6041516232237687</v>
      </c>
      <c r="X55" s="9">
        <v>3.0036664074755501E-6</v>
      </c>
      <c r="Y55" s="6">
        <v>4</v>
      </c>
      <c r="Z55" s="6"/>
      <c r="AA55" s="6"/>
      <c r="AB55" s="6"/>
      <c r="AC55" s="15">
        <v>48</v>
      </c>
      <c r="AD55" s="9">
        <v>0.94285714285714306</v>
      </c>
      <c r="AE55" s="9">
        <v>1.0527315569804302E-4</v>
      </c>
      <c r="AF55" s="9">
        <v>1.6040463500680706</v>
      </c>
      <c r="AG55" s="9">
        <v>1.6041516232237687</v>
      </c>
      <c r="AH55" s="9">
        <v>2.3881142784293279E-6</v>
      </c>
      <c r="AI55" s="6">
        <v>4</v>
      </c>
      <c r="AJ55" s="6"/>
      <c r="AK55" s="6"/>
      <c r="AL55" s="6"/>
      <c r="AM55" s="15">
        <v>48</v>
      </c>
      <c r="AN55" s="9">
        <v>0.94285714285714306</v>
      </c>
      <c r="AO55" s="9">
        <v>9.3966969525222164E-5</v>
      </c>
      <c r="AP55" s="9">
        <v>1.6040576562542437</v>
      </c>
      <c r="AQ55" s="9">
        <v>1.6041516232237689</v>
      </c>
      <c r="AR55" s="9">
        <v>2.1316342246600675E-6</v>
      </c>
      <c r="AS55" s="6">
        <v>4</v>
      </c>
      <c r="AT55" s="6"/>
      <c r="AU55" s="6"/>
      <c r="AV55" s="6"/>
      <c r="AW55" s="15">
        <v>48</v>
      </c>
      <c r="AX55" s="9">
        <v>0.94285714285714306</v>
      </c>
      <c r="AY55" s="9">
        <v>1.0678064718775246E-4</v>
      </c>
      <c r="AZ55" s="9">
        <v>1.6040448425765812</v>
      </c>
      <c r="BA55" s="9">
        <v>1.6041516232237689</v>
      </c>
      <c r="BB55" s="9">
        <v>2.4223116189318947E-6</v>
      </c>
      <c r="BC55" s="6">
        <v>4</v>
      </c>
      <c r="BD55" s="6"/>
      <c r="BE55" s="6"/>
      <c r="BF55" s="6"/>
      <c r="BG55" s="15">
        <v>48</v>
      </c>
      <c r="BH55" s="9">
        <v>0.94285714285714306</v>
      </c>
      <c r="BI55" s="9">
        <v>9.3966969525222164E-5</v>
      </c>
      <c r="BJ55" s="9">
        <v>1.6040576562542437</v>
      </c>
      <c r="BK55" s="9">
        <v>1.6041516232237689</v>
      </c>
      <c r="BL55" s="9">
        <v>2.1316342246600675E-6</v>
      </c>
      <c r="BM55" s="6">
        <v>4</v>
      </c>
      <c r="BN55" s="6"/>
      <c r="BO55" s="6"/>
      <c r="BP55" s="6"/>
      <c r="BQ55" s="15">
        <v>48</v>
      </c>
      <c r="BR55" s="9">
        <v>0.94285714285714306</v>
      </c>
      <c r="BS55" s="9">
        <v>8.3917026260492522E-5</v>
      </c>
      <c r="BT55" s="9">
        <v>1.6040677061975084</v>
      </c>
      <c r="BU55" s="9">
        <v>1.6041516232237689</v>
      </c>
      <c r="BV55" s="9">
        <v>1.9036519546429481E-6</v>
      </c>
      <c r="BW55" s="6">
        <v>4</v>
      </c>
      <c r="BX55" s="6"/>
      <c r="BY55" s="6"/>
      <c r="BZ55" s="6"/>
      <c r="CA55" s="15">
        <v>48</v>
      </c>
      <c r="CB55" s="9">
        <v>0.94285714285714306</v>
      </c>
      <c r="CC55" s="9">
        <v>7.9897048954600665E-5</v>
      </c>
      <c r="CD55" s="9">
        <v>1.6040717261748141</v>
      </c>
      <c r="CE55" s="9">
        <v>1.6041516232237687</v>
      </c>
      <c r="CF55" s="9">
        <v>1.8124590466361007E-6</v>
      </c>
      <c r="CG55" s="6">
        <v>4</v>
      </c>
      <c r="CH55" s="6"/>
      <c r="CI55" s="6"/>
      <c r="CJ55" s="6"/>
      <c r="CK55" s="15">
        <v>48</v>
      </c>
      <c r="CL55" s="9">
        <v>0.94285714285714306</v>
      </c>
      <c r="CM55" s="9">
        <v>9.2710726617130964E-5</v>
      </c>
      <c r="CN55" s="9">
        <v>1.6040589124971516</v>
      </c>
      <c r="CO55" s="9">
        <v>1.6041516232237687</v>
      </c>
      <c r="CP55" s="9">
        <v>2.1031364409079281E-6</v>
      </c>
      <c r="CQ55" s="6">
        <v>4</v>
      </c>
      <c r="CR55" s="6"/>
      <c r="CS55" s="6"/>
      <c r="CT55" s="6"/>
      <c r="CU55" s="15">
        <v>48</v>
      </c>
      <c r="CV55" s="9">
        <v>0.94285714285714306</v>
      </c>
      <c r="CW55" s="9">
        <v>6.8842111363398066E-5</v>
      </c>
      <c r="CX55" s="9">
        <v>1.6040827811124052</v>
      </c>
      <c r="CY55" s="9">
        <v>1.6041516232237687</v>
      </c>
      <c r="CZ55" s="9">
        <v>1.5616785496172691E-6</v>
      </c>
      <c r="DA55" s="6">
        <v>4</v>
      </c>
      <c r="DB55" s="6"/>
      <c r="DC55" s="6"/>
      <c r="DD55" s="6"/>
      <c r="DE55" s="15">
        <v>48</v>
      </c>
      <c r="DF55" s="9">
        <v>0.94285714285714306</v>
      </c>
      <c r="DG55" s="9">
        <v>6.959585710825278E-5</v>
      </c>
      <c r="DH55" s="9">
        <v>1.6040820273666605</v>
      </c>
      <c r="DI55" s="9">
        <v>1.6041516232237687</v>
      </c>
      <c r="DJ55" s="9">
        <v>1.5787772198685532E-6</v>
      </c>
      <c r="DK55" s="6">
        <v>4</v>
      </c>
      <c r="DL55" s="6"/>
      <c r="DM55" s="6"/>
      <c r="DN55" s="6"/>
      <c r="DO55" s="15">
        <v>48</v>
      </c>
      <c r="DP55" s="9">
        <v>0.94285714285714306</v>
      </c>
      <c r="DQ55" s="9">
        <v>1.5878910358272839E-4</v>
      </c>
      <c r="DR55" s="9">
        <v>1.6039928341201859</v>
      </c>
      <c r="DS55" s="9">
        <v>1.6041516232237687</v>
      </c>
      <c r="DT55" s="9">
        <v>3.6021198662704899E-6</v>
      </c>
      <c r="DU55" s="6">
        <v>4</v>
      </c>
      <c r="DV55" s="6"/>
      <c r="DW55" s="6"/>
      <c r="DX55" s="6"/>
      <c r="DY55" s="15">
        <v>48</v>
      </c>
      <c r="DZ55" s="9">
        <v>0.94285714285714306</v>
      </c>
      <c r="EA55" s="9">
        <v>9.6730703923022821E-5</v>
      </c>
      <c r="EB55" s="9">
        <v>1.6040548925198457</v>
      </c>
      <c r="EC55" s="9">
        <v>1.6041516232237687</v>
      </c>
      <c r="ED55" s="9">
        <v>2.1943293489147762E-6</v>
      </c>
      <c r="EE55" s="6">
        <v>4</v>
      </c>
      <c r="EF55" s="6"/>
      <c r="EG55" s="6"/>
      <c r="EH55" s="6"/>
      <c r="EI55" s="15">
        <v>48</v>
      </c>
      <c r="EJ55" s="9">
        <v>0.94285714285714306</v>
      </c>
      <c r="EK55" s="9">
        <v>9.7735698249495792E-5</v>
      </c>
      <c r="EL55" s="9">
        <v>1.6040538875255195</v>
      </c>
      <c r="EM55" s="9">
        <v>1.6041516232237689</v>
      </c>
      <c r="EN55" s="9">
        <v>2.2171275759164876E-6</v>
      </c>
      <c r="EO55" s="6">
        <v>4</v>
      </c>
      <c r="EP55" s="6"/>
      <c r="EQ55" s="6"/>
      <c r="ER55" s="6"/>
      <c r="ES55" s="15">
        <v>48</v>
      </c>
      <c r="ET55" s="9">
        <v>0.94285714285714306</v>
      </c>
      <c r="EU55" s="9">
        <v>1.3793547130841436E-4</v>
      </c>
      <c r="EV55" s="9">
        <v>1.6040136877524604</v>
      </c>
      <c r="EW55" s="9">
        <v>1.6041516232237689</v>
      </c>
      <c r="EX55" s="9">
        <v>3.1290566559849657E-6</v>
      </c>
      <c r="EY55" s="6">
        <v>4</v>
      </c>
      <c r="EZ55" s="6"/>
      <c r="FA55" s="6"/>
      <c r="FB55" s="6"/>
      <c r="FC55" s="15">
        <v>48</v>
      </c>
      <c r="FD55" s="9">
        <v>0.94285714285714306</v>
      </c>
      <c r="FE55" s="9">
        <v>1.1130312165688081E-4</v>
      </c>
      <c r="FF55" s="9">
        <v>1.6040403201021118</v>
      </c>
      <c r="FG55" s="9">
        <v>1.6041516232237687</v>
      </c>
      <c r="FH55" s="9">
        <v>2.5249036404395998E-6</v>
      </c>
      <c r="FI55" s="6">
        <v>4</v>
      </c>
      <c r="FJ55" s="6"/>
      <c r="FK55" s="6"/>
      <c r="FL55" s="6"/>
      <c r="FM55" s="15">
        <v>48</v>
      </c>
      <c r="FN55" s="9">
        <v>0.94285714285714306</v>
      </c>
      <c r="FO55" s="9">
        <v>7.2359591506053424E-5</v>
      </c>
      <c r="FP55" s="9">
        <v>1.6040792636322625</v>
      </c>
      <c r="FQ55" s="9">
        <v>1.6041516232237685</v>
      </c>
      <c r="FR55" s="9">
        <v>1.641472344123261E-6</v>
      </c>
      <c r="FS55" s="6">
        <v>4</v>
      </c>
      <c r="FT55" s="6"/>
      <c r="FU55" s="6"/>
      <c r="FV55" s="6"/>
      <c r="FW55" s="15">
        <v>48</v>
      </c>
      <c r="FX55" s="9">
        <v>0.94285714285714306</v>
      </c>
      <c r="FY55" s="9">
        <v>1.2336305357455636E-4</v>
      </c>
      <c r="FZ55" s="9">
        <v>1.6040282601701941</v>
      </c>
      <c r="GA55" s="9">
        <v>1.6041516232237687</v>
      </c>
      <c r="GB55" s="9">
        <v>2.7984823644601426E-6</v>
      </c>
      <c r="GC55" s="6">
        <v>4</v>
      </c>
      <c r="GD55" s="6"/>
      <c r="GE55" s="6"/>
      <c r="GF55" s="6"/>
      <c r="GG55" s="15">
        <v>48</v>
      </c>
      <c r="GH55" s="9">
        <v>0.94285714285714306</v>
      </c>
      <c r="GI55" s="9">
        <v>6.5827128383979166E-5</v>
      </c>
      <c r="GJ55" s="9">
        <v>1.6040857960953849</v>
      </c>
      <c r="GK55" s="9">
        <v>1.6041516232237689</v>
      </c>
      <c r="GL55" s="9">
        <v>1.493283868612133E-6</v>
      </c>
      <c r="GM55" s="6">
        <v>4</v>
      </c>
      <c r="GN55" s="6"/>
      <c r="GO55" s="6"/>
      <c r="GP55" s="6"/>
      <c r="GQ55" s="15">
        <v>48</v>
      </c>
      <c r="GR55" s="9">
        <v>0.94285714285714306</v>
      </c>
      <c r="GS55" s="9">
        <v>7.2862088669289909E-5</v>
      </c>
      <c r="GT55" s="9">
        <v>1.6040787611350995</v>
      </c>
      <c r="GU55" s="9">
        <v>1.6041516232237687</v>
      </c>
      <c r="GV55" s="9">
        <v>1.6528714576241167E-6</v>
      </c>
      <c r="GW55" s="6">
        <v>4</v>
      </c>
      <c r="GX55" s="6"/>
      <c r="GY55" s="6"/>
      <c r="GZ55" s="6"/>
      <c r="HA55" s="15">
        <v>48</v>
      </c>
      <c r="HB55" s="9">
        <v>0.94285714285714306</v>
      </c>
      <c r="HC55" s="9">
        <v>8.9444495056093822E-5</v>
      </c>
      <c r="HD55" s="9">
        <v>1.6040621787287126</v>
      </c>
      <c r="HE55" s="9">
        <v>1.6041516232237687</v>
      </c>
      <c r="HF55" s="9">
        <v>2.0290422031523641E-6</v>
      </c>
      <c r="HG55" s="6">
        <v>4</v>
      </c>
      <c r="HH55" s="6"/>
      <c r="HI55" s="6"/>
      <c r="HJ55" s="6"/>
      <c r="HK55" s="15">
        <v>48</v>
      </c>
      <c r="HL55" s="9">
        <v>0.94285714285714306</v>
      </c>
      <c r="HM55" s="9">
        <v>4.9495970578793496E-5</v>
      </c>
      <c r="HN55" s="9">
        <v>1.6041021272531901</v>
      </c>
      <c r="HO55" s="9">
        <v>1.6041516232237689</v>
      </c>
      <c r="HP55" s="9">
        <v>1.1228126798343137E-6</v>
      </c>
      <c r="HQ55" s="6">
        <v>4</v>
      </c>
      <c r="HR55" s="6"/>
      <c r="HS55" s="6"/>
      <c r="HT55" s="6"/>
      <c r="HU55" s="15">
        <v>48</v>
      </c>
      <c r="HV55" s="9">
        <v>0.94285714285714306</v>
      </c>
      <c r="HW55" s="9">
        <v>4.7485981925847561E-5</v>
      </c>
      <c r="HX55" s="9">
        <v>1.6041041372418428</v>
      </c>
      <c r="HY55" s="9">
        <v>1.6041516232237687</v>
      </c>
      <c r="HZ55" s="9">
        <v>1.0772162258308899E-6</v>
      </c>
      <c r="IA55" s="6">
        <v>4</v>
      </c>
      <c r="IB55" s="6"/>
      <c r="IC55" s="6"/>
      <c r="ID55" s="6"/>
      <c r="IE55" s="15">
        <v>48</v>
      </c>
      <c r="IF55" s="9">
        <v>0.94285714285714306</v>
      </c>
      <c r="IG55" s="9">
        <v>2.1607378019168734E-5</v>
      </c>
      <c r="IH55" s="9">
        <v>1.6041300158457494</v>
      </c>
      <c r="II55" s="9">
        <v>1.6041516232237687</v>
      </c>
      <c r="IJ55" s="9">
        <v>4.9016188053680711E-7</v>
      </c>
      <c r="IK55" s="6">
        <v>4</v>
      </c>
      <c r="IL55" s="6"/>
      <c r="IM55" s="6"/>
      <c r="IN55" s="6"/>
      <c r="IO55" s="15">
        <v>48</v>
      </c>
      <c r="IP55" s="9">
        <v>0.94285714285714306</v>
      </c>
      <c r="IQ55" s="9">
        <v>1.2311180499293812E-5</v>
      </c>
      <c r="IR55" s="9">
        <v>1.6041393120432694</v>
      </c>
      <c r="IS55" s="9">
        <v>1.6041516232237687</v>
      </c>
      <c r="IT55" s="9">
        <v>2.792782807709714E-7</v>
      </c>
      <c r="IU55" s="6">
        <v>4</v>
      </c>
      <c r="IV55" s="6"/>
      <c r="IW55" s="6"/>
      <c r="IX55" s="6"/>
      <c r="IY55" s="15">
        <v>48</v>
      </c>
      <c r="IZ55" s="9">
        <v>0.94285714285714306</v>
      </c>
      <c r="JA55" s="9">
        <v>1.6582406386803913E-5</v>
      </c>
      <c r="JB55" s="9">
        <v>1.604135040817382</v>
      </c>
      <c r="JC55" s="9">
        <v>1.6041516232237689</v>
      </c>
      <c r="JD55" s="9">
        <v>3.7617074552824724E-7</v>
      </c>
      <c r="JE55" s="6">
        <v>4</v>
      </c>
      <c r="JF55" s="6"/>
      <c r="JG55" s="6"/>
      <c r="JH55" s="6"/>
      <c r="JI55" s="15">
        <v>48</v>
      </c>
      <c r="JJ55" s="9">
        <v>0.94285714285714306</v>
      </c>
      <c r="JK55" s="9">
        <v>1.9346140784604566E-5</v>
      </c>
      <c r="JL55" s="9">
        <v>1.604132277082984</v>
      </c>
      <c r="JM55" s="9">
        <v>1.6041516232237687</v>
      </c>
      <c r="JN55" s="9">
        <v>4.3886586978295523E-7</v>
      </c>
      <c r="JO55" s="6">
        <v>4</v>
      </c>
      <c r="JP55" s="6"/>
      <c r="JQ55" s="6"/>
      <c r="JR55" s="6"/>
      <c r="JS55" s="15">
        <v>48</v>
      </c>
      <c r="JT55" s="9">
        <v>0.94285714285714306</v>
      </c>
      <c r="JU55" s="9">
        <v>1.2562429080912056E-5</v>
      </c>
      <c r="JV55" s="9">
        <v>1.6041390607946877</v>
      </c>
      <c r="JW55" s="9">
        <v>1.6041516232237687</v>
      </c>
      <c r="JX55" s="9">
        <v>2.8497783752139954E-7</v>
      </c>
      <c r="JY55" s="6">
        <v>4</v>
      </c>
      <c r="JZ55" s="6"/>
      <c r="KA55" s="6"/>
      <c r="KB55" s="6"/>
      <c r="KC55" s="15">
        <v>48</v>
      </c>
      <c r="KD55" s="9">
        <v>0.94285714285714306</v>
      </c>
      <c r="KE55" s="9">
        <v>2.0099886529459284E-5</v>
      </c>
      <c r="KF55" s="9">
        <v>1.6041315233372393</v>
      </c>
      <c r="KG55" s="9">
        <v>1.6041516232237687</v>
      </c>
      <c r="KH55" s="9">
        <v>4.5596454003423905E-7</v>
      </c>
      <c r="KI55" s="6">
        <v>4</v>
      </c>
      <c r="KJ55" s="6"/>
      <c r="KK55" s="6"/>
      <c r="KL55" s="6"/>
      <c r="KM55" s="15">
        <v>48</v>
      </c>
      <c r="KN55" s="9">
        <v>0.94285714285714306</v>
      </c>
      <c r="KO55" s="9">
        <v>8.5424517750201975E-6</v>
      </c>
      <c r="KP55" s="9">
        <v>1.6041430807719939</v>
      </c>
      <c r="KQ55" s="9">
        <v>1.6041516232237689</v>
      </c>
      <c r="KR55" s="9">
        <v>1.9378492951455162E-7</v>
      </c>
      <c r="KS55" s="6">
        <v>4</v>
      </c>
      <c r="KT55" s="6"/>
      <c r="KU55" s="6"/>
      <c r="KV55" s="6"/>
      <c r="KW55" s="15">
        <v>48</v>
      </c>
      <c r="KX55" s="9">
        <v>0.94285714285714306</v>
      </c>
      <c r="KY55" s="9">
        <v>7.2862088669289906E-6</v>
      </c>
      <c r="KZ55" s="9">
        <v>1.6041443370149018</v>
      </c>
      <c r="LA55" s="9">
        <v>1.6041516232237687</v>
      </c>
      <c r="LB55" s="9">
        <v>1.6528714576241167E-7</v>
      </c>
      <c r="LC55" s="6">
        <v>4</v>
      </c>
    </row>
    <row r="56" spans="1:315">
      <c r="A56" s="6">
        <v>49</v>
      </c>
      <c r="B56">
        <v>3.751567028796976E-2</v>
      </c>
      <c r="C56">
        <f>1-Table468[[#This Row],[qx (tau)]]</f>
        <v>0.96248432971203024</v>
      </c>
      <c r="D56" s="6"/>
      <c r="E56" s="6"/>
      <c r="F56" s="6"/>
      <c r="G56" s="6"/>
      <c r="H56" s="15">
        <f t="shared" si="4"/>
        <v>49</v>
      </c>
      <c r="I56" s="9">
        <f t="shared" si="10"/>
        <v>0.97142857142857164</v>
      </c>
      <c r="J56" s="9" cm="1">
        <f t="array" ref="J56">VLOOKUP($G$13,'qx Malaria'!$B$32:$I$61,(N56),FALSE)/(1-cambodia!I56*INDEX($E$6:$G$11,N56,2))</f>
        <v>7.6361979927976918E-6</v>
      </c>
      <c r="K56" s="9">
        <f t="shared" si="9"/>
        <v>1.6811985478579827</v>
      </c>
      <c r="L56" s="9">
        <f t="shared" si="2"/>
        <v>1.6812061840559755</v>
      </c>
      <c r="M56" s="9">
        <f>(J56*Table468[[#This Row],[qx (tau)]])/L56</f>
        <v>1.7039973375562867E-7</v>
      </c>
      <c r="N56" s="6">
        <f t="shared" si="3"/>
        <v>4</v>
      </c>
      <c r="P56" s="6"/>
      <c r="Q56" s="6"/>
      <c r="R56" s="6"/>
      <c r="S56" s="15">
        <v>49</v>
      </c>
      <c r="T56" s="9">
        <v>0.97142857142857164</v>
      </c>
      <c r="U56" s="9">
        <v>1.3876814973118564E-4</v>
      </c>
      <c r="V56" s="9">
        <v>1.6810674159062442</v>
      </c>
      <c r="W56" s="9">
        <v>1.6812061840559753</v>
      </c>
      <c r="X56" s="9">
        <v>3.0965744720419424E-6</v>
      </c>
      <c r="Y56" s="6">
        <v>4</v>
      </c>
      <c r="Z56" s="6"/>
      <c r="AA56" s="6"/>
      <c r="AB56" s="6"/>
      <c r="AC56" s="15">
        <v>49</v>
      </c>
      <c r="AD56" s="9">
        <v>0.97142857142857164</v>
      </c>
      <c r="AE56" s="9">
        <v>1.1032989513731839E-4</v>
      </c>
      <c r="AF56" s="9">
        <v>1.6810958541608381</v>
      </c>
      <c r="AG56" s="9">
        <v>1.6812061840559753</v>
      </c>
      <c r="AH56" s="9">
        <v>2.4619823601244286E-6</v>
      </c>
      <c r="AI56" s="6">
        <v>4</v>
      </c>
      <c r="AJ56" s="6"/>
      <c r="AK56" s="6"/>
      <c r="AL56" s="6"/>
      <c r="AM56" s="15">
        <v>49</v>
      </c>
      <c r="AN56" s="9">
        <v>0.97142857142857164</v>
      </c>
      <c r="AO56" s="9">
        <v>9.8480622389873694E-5</v>
      </c>
      <c r="AP56" s="9">
        <v>1.6811077034335857</v>
      </c>
      <c r="AQ56" s="9">
        <v>1.6812061840559755</v>
      </c>
      <c r="AR56" s="9">
        <v>2.1975689801587976E-6</v>
      </c>
      <c r="AS56" s="6">
        <v>4</v>
      </c>
      <c r="AT56" s="6"/>
      <c r="AU56" s="6"/>
      <c r="AV56" s="6"/>
      <c r="AW56" s="15">
        <v>49</v>
      </c>
      <c r="AX56" s="9">
        <v>0.97142857142857164</v>
      </c>
      <c r="AY56" s="9">
        <v>1.1190979817031102E-4</v>
      </c>
      <c r="AZ56" s="9">
        <v>1.6810942742578054</v>
      </c>
      <c r="BA56" s="9">
        <v>1.6812061840559758</v>
      </c>
      <c r="BB56" s="9">
        <v>2.497237477453179E-6</v>
      </c>
      <c r="BC56" s="6">
        <v>4</v>
      </c>
      <c r="BD56" s="6"/>
      <c r="BE56" s="6"/>
      <c r="BF56" s="6"/>
      <c r="BG56" s="15">
        <v>49</v>
      </c>
      <c r="BH56" s="9">
        <v>0.97142857142857164</v>
      </c>
      <c r="BI56" s="9">
        <v>9.8480622389873694E-5</v>
      </c>
      <c r="BJ56" s="9">
        <v>1.6811077034335857</v>
      </c>
      <c r="BK56" s="9">
        <v>1.6812061840559755</v>
      </c>
      <c r="BL56" s="9">
        <v>2.1975689801587976E-6</v>
      </c>
      <c r="BM56" s="6">
        <v>4</v>
      </c>
      <c r="BN56" s="6"/>
      <c r="BO56" s="6"/>
      <c r="BP56" s="6"/>
      <c r="BQ56" s="15">
        <v>49</v>
      </c>
      <c r="BR56" s="9">
        <v>0.97142857142857164</v>
      </c>
      <c r="BS56" s="9">
        <v>8.7947935503256177E-5</v>
      </c>
      <c r="BT56" s="9">
        <v>1.6811182361204724</v>
      </c>
      <c r="BU56" s="9">
        <v>1.6812061840559755</v>
      </c>
      <c r="BV56" s="9">
        <v>1.9625348646337925E-6</v>
      </c>
      <c r="BW56" s="6">
        <v>4</v>
      </c>
      <c r="BX56" s="6"/>
      <c r="BY56" s="6"/>
      <c r="BZ56" s="6"/>
      <c r="CA56" s="15">
        <v>49</v>
      </c>
      <c r="CB56" s="9">
        <v>0.97142857142857164</v>
      </c>
      <c r="CC56" s="9">
        <v>8.3734860748609183E-5</v>
      </c>
      <c r="CD56" s="9">
        <v>1.6811224491952268</v>
      </c>
      <c r="CE56" s="9">
        <v>1.6812061840559753</v>
      </c>
      <c r="CF56" s="9">
        <v>1.8685212184237908E-6</v>
      </c>
      <c r="CG56" s="6">
        <v>4</v>
      </c>
      <c r="CH56" s="6"/>
      <c r="CI56" s="6"/>
      <c r="CJ56" s="6"/>
      <c r="CK56" s="15">
        <v>49</v>
      </c>
      <c r="CL56" s="9">
        <v>0.97142857142857164</v>
      </c>
      <c r="CM56" s="9">
        <v>9.7164036529046505E-5</v>
      </c>
      <c r="CN56" s="9">
        <v>1.6811090200194465</v>
      </c>
      <c r="CO56" s="9">
        <v>1.6812061840559755</v>
      </c>
      <c r="CP56" s="9">
        <v>2.168189715718172E-6</v>
      </c>
      <c r="CQ56" s="6">
        <v>4</v>
      </c>
      <c r="CR56" s="6"/>
      <c r="CS56" s="6"/>
      <c r="CT56" s="6"/>
      <c r="CU56" s="15">
        <v>49</v>
      </c>
      <c r="CV56" s="9">
        <v>0.97142857142857164</v>
      </c>
      <c r="CW56" s="9">
        <v>7.2148905173329927E-5</v>
      </c>
      <c r="CX56" s="9">
        <v>1.6811340351508022</v>
      </c>
      <c r="CY56" s="9">
        <v>1.6812061840559755</v>
      </c>
      <c r="CZ56" s="9">
        <v>1.6099836913462849E-6</v>
      </c>
      <c r="DA56" s="6">
        <v>4</v>
      </c>
      <c r="DB56" s="6"/>
      <c r="DC56" s="6"/>
      <c r="DD56" s="6"/>
      <c r="DE56" s="15">
        <v>49</v>
      </c>
      <c r="DF56" s="9">
        <v>0.97142857142857164</v>
      </c>
      <c r="DG56" s="9">
        <v>7.2938856689826228E-5</v>
      </c>
      <c r="DH56" s="9">
        <v>1.6811332451992858</v>
      </c>
      <c r="DI56" s="9">
        <v>1.6812061840559755</v>
      </c>
      <c r="DJ56" s="9">
        <v>1.6276112500106602E-6</v>
      </c>
      <c r="DK56" s="6">
        <v>4</v>
      </c>
      <c r="DL56" s="6"/>
      <c r="DM56" s="6"/>
      <c r="DN56" s="6"/>
      <c r="DO56" s="15">
        <v>49</v>
      </c>
      <c r="DP56" s="9">
        <v>0.97142857142857164</v>
      </c>
      <c r="DQ56" s="9">
        <v>1.6641645280855661E-4</v>
      </c>
      <c r="DR56" s="9">
        <v>1.681039767603167</v>
      </c>
      <c r="DS56" s="9">
        <v>1.6812061840559755</v>
      </c>
      <c r="DT56" s="9">
        <v>3.7135390252950806E-6</v>
      </c>
      <c r="DU56" s="6">
        <v>4</v>
      </c>
      <c r="DV56" s="6"/>
      <c r="DW56" s="6"/>
      <c r="DX56" s="6"/>
      <c r="DY56" s="15">
        <v>49</v>
      </c>
      <c r="DZ56" s="9">
        <v>0.97142857142857164</v>
      </c>
      <c r="EA56" s="9">
        <v>1.0137711128369351E-4</v>
      </c>
      <c r="EB56" s="9">
        <v>1.6811048069446917</v>
      </c>
      <c r="EC56" s="9">
        <v>1.6812061840559753</v>
      </c>
      <c r="ED56" s="9">
        <v>2.2622033619281744E-6</v>
      </c>
      <c r="EE56" s="6">
        <v>4</v>
      </c>
      <c r="EF56" s="6"/>
      <c r="EG56" s="6"/>
      <c r="EH56" s="6"/>
      <c r="EI56" s="15">
        <v>49</v>
      </c>
      <c r="EJ56" s="9">
        <v>0.97142857142857164</v>
      </c>
      <c r="EK56" s="9">
        <v>1.0243037997235526E-4</v>
      </c>
      <c r="EL56" s="9">
        <v>1.6811037536760034</v>
      </c>
      <c r="EM56" s="9">
        <v>1.6812061840559758</v>
      </c>
      <c r="EN56" s="9">
        <v>2.2857067734806746E-6</v>
      </c>
      <c r="EO56" s="6">
        <v>4</v>
      </c>
      <c r="EP56" s="6"/>
      <c r="EQ56" s="6"/>
      <c r="ER56" s="6"/>
      <c r="ES56" s="15">
        <v>49</v>
      </c>
      <c r="ET56" s="9">
        <v>0.97142857142857164</v>
      </c>
      <c r="EU56" s="9">
        <v>1.4456112751882528E-4</v>
      </c>
      <c r="EV56" s="9">
        <v>1.6810616229284567</v>
      </c>
      <c r="EW56" s="9">
        <v>1.6812061840559755</v>
      </c>
      <c r="EX56" s="9">
        <v>3.2258432355806948E-6</v>
      </c>
      <c r="EY56" s="6">
        <v>4</v>
      </c>
      <c r="EZ56" s="6"/>
      <c r="FA56" s="6"/>
      <c r="FB56" s="6"/>
      <c r="FC56" s="15">
        <v>49</v>
      </c>
      <c r="FD56" s="9">
        <v>0.97142857142857164</v>
      </c>
      <c r="FE56" s="9">
        <v>1.1664950726928888E-4</v>
      </c>
      <c r="FF56" s="9">
        <v>1.6810895345487062</v>
      </c>
      <c r="FG56" s="9">
        <v>1.6812061840559755</v>
      </c>
      <c r="FH56" s="9">
        <v>2.6030028294394313E-6</v>
      </c>
      <c r="FI56" s="6">
        <v>4</v>
      </c>
      <c r="FJ56" s="6"/>
      <c r="FK56" s="6"/>
      <c r="FL56" s="6"/>
      <c r="FM56" s="15">
        <v>49</v>
      </c>
      <c r="FN56" s="9">
        <v>0.97142857142857164</v>
      </c>
      <c r="FO56" s="9">
        <v>7.5835345583646045E-5</v>
      </c>
      <c r="FP56" s="9">
        <v>1.6811303487103917</v>
      </c>
      <c r="FQ56" s="9">
        <v>1.6812061840559753</v>
      </c>
      <c r="FR56" s="9">
        <v>1.6922456317800368E-6</v>
      </c>
      <c r="FS56" s="6">
        <v>4</v>
      </c>
      <c r="FT56" s="6"/>
      <c r="FU56" s="6"/>
      <c r="FV56" s="6"/>
      <c r="FW56" s="15">
        <v>49</v>
      </c>
      <c r="FX56" s="9">
        <v>0.97142857142857164</v>
      </c>
      <c r="FY56" s="9">
        <v>1.2928873153322991E-4</v>
      </c>
      <c r="FZ56" s="9">
        <v>1.6810768953244422</v>
      </c>
      <c r="GA56" s="9">
        <v>1.6812061840559753</v>
      </c>
      <c r="GB56" s="9">
        <v>2.8850437680694379E-6</v>
      </c>
      <c r="GC56" s="6">
        <v>4</v>
      </c>
      <c r="GD56" s="6"/>
      <c r="GE56" s="6"/>
      <c r="GF56" s="6"/>
      <c r="GG56" s="15">
        <v>49</v>
      </c>
      <c r="GH56" s="9">
        <v>0.97142857142857164</v>
      </c>
      <c r="GI56" s="9">
        <v>6.8989099107344672E-5</v>
      </c>
      <c r="GJ56" s="9">
        <v>1.6811371949568683</v>
      </c>
      <c r="GK56" s="9">
        <v>1.6812061840559755</v>
      </c>
      <c r="GL56" s="9">
        <v>1.5394734566887834E-6</v>
      </c>
      <c r="GM56" s="6">
        <v>4</v>
      </c>
      <c r="GN56" s="6"/>
      <c r="GO56" s="6"/>
      <c r="GP56" s="6"/>
      <c r="GQ56" s="15">
        <v>49</v>
      </c>
      <c r="GR56" s="9">
        <v>0.97142857142857164</v>
      </c>
      <c r="GS56" s="9">
        <v>7.6361979927976921E-5</v>
      </c>
      <c r="GT56" s="9">
        <v>1.6811298220760478</v>
      </c>
      <c r="GU56" s="9">
        <v>1.6812061840559758</v>
      </c>
      <c r="GV56" s="9">
        <v>1.7039973375562864E-6</v>
      </c>
      <c r="GW56" s="6">
        <v>4</v>
      </c>
      <c r="GX56" s="6"/>
      <c r="GY56" s="6"/>
      <c r="GZ56" s="6"/>
      <c r="HA56" s="15">
        <v>49</v>
      </c>
      <c r="HB56" s="9">
        <v>0.97142857142857164</v>
      </c>
      <c r="HC56" s="9">
        <v>9.3740913290895811E-5</v>
      </c>
      <c r="HD56" s="9">
        <v>1.6811124431426845</v>
      </c>
      <c r="HE56" s="9">
        <v>1.6812061840559753</v>
      </c>
      <c r="HF56" s="9">
        <v>2.0918036281725453E-6</v>
      </c>
      <c r="HG56" s="6">
        <v>4</v>
      </c>
      <c r="HH56" s="6"/>
      <c r="HI56" s="6"/>
      <c r="HJ56" s="6"/>
      <c r="HK56" s="15">
        <v>49</v>
      </c>
      <c r="HL56" s="9">
        <v>0.97142857142857164</v>
      </c>
      <c r="HM56" s="9">
        <v>5.1873482916591227E-5</v>
      </c>
      <c r="HN56" s="9">
        <v>1.6811543105730591</v>
      </c>
      <c r="HO56" s="9">
        <v>1.6812061840559758</v>
      </c>
      <c r="HP56" s="9">
        <v>1.15754301896065E-6</v>
      </c>
      <c r="HQ56" s="6">
        <v>4</v>
      </c>
      <c r="HR56" s="6"/>
      <c r="HS56" s="6"/>
      <c r="HT56" s="6"/>
      <c r="HU56" s="15">
        <v>49</v>
      </c>
      <c r="HV56" s="9">
        <v>0.97142857142857164</v>
      </c>
      <c r="HW56" s="9">
        <v>4.9766945539267716E-5</v>
      </c>
      <c r="HX56" s="9">
        <v>1.6811564171104361</v>
      </c>
      <c r="HY56" s="9">
        <v>1.6812061840559753</v>
      </c>
      <c r="HZ56" s="9">
        <v>1.1105361958556491E-6</v>
      </c>
      <c r="IA56" s="6">
        <v>4</v>
      </c>
      <c r="IB56" s="6"/>
      <c r="IC56" s="6"/>
      <c r="ID56" s="6"/>
      <c r="IE56" s="15">
        <v>49</v>
      </c>
      <c r="IF56" s="9">
        <v>0.97142857142857164</v>
      </c>
      <c r="IG56" s="9">
        <v>2.2645276806227642E-5</v>
      </c>
      <c r="IH56" s="9">
        <v>1.6811835387791692</v>
      </c>
      <c r="II56" s="9">
        <v>1.6812061840559753</v>
      </c>
      <c r="IJ56" s="9">
        <v>5.053233483787611E-7</v>
      </c>
      <c r="IK56" s="6">
        <v>4</v>
      </c>
      <c r="IL56" s="6"/>
      <c r="IM56" s="6"/>
      <c r="IN56" s="6"/>
      <c r="IO56" s="15">
        <v>49</v>
      </c>
      <c r="IP56" s="9">
        <v>0.97142857142857164</v>
      </c>
      <c r="IQ56" s="9">
        <v>1.2902541436106445E-5</v>
      </c>
      <c r="IR56" s="9">
        <v>1.6811932815145394</v>
      </c>
      <c r="IS56" s="9">
        <v>1.6812061840559755</v>
      </c>
      <c r="IT56" s="9">
        <v>2.8791679151813122E-7</v>
      </c>
      <c r="IU56" s="6">
        <v>4</v>
      </c>
      <c r="IV56" s="6"/>
      <c r="IW56" s="6"/>
      <c r="IX56" s="6"/>
      <c r="IY56" s="15">
        <v>49</v>
      </c>
      <c r="IZ56" s="9">
        <v>0.97142857142857164</v>
      </c>
      <c r="JA56" s="9">
        <v>1.7378933362918887E-5</v>
      </c>
      <c r="JB56" s="9">
        <v>1.6811888051226127</v>
      </c>
      <c r="JC56" s="9">
        <v>1.6812061840559755</v>
      </c>
      <c r="JD56" s="9">
        <v>3.8780629061625842E-7</v>
      </c>
      <c r="JE56" s="6">
        <v>4</v>
      </c>
      <c r="JF56" s="6"/>
      <c r="JG56" s="6"/>
      <c r="JH56" s="6"/>
      <c r="JI56" s="15">
        <v>49</v>
      </c>
      <c r="JJ56" s="9">
        <v>0.97142857142857164</v>
      </c>
      <c r="JK56" s="9">
        <v>2.0275422256738704E-5</v>
      </c>
      <c r="JL56" s="9">
        <v>1.6811859086337186</v>
      </c>
      <c r="JM56" s="9">
        <v>1.6812061840559753</v>
      </c>
      <c r="JN56" s="9">
        <v>4.5244067238563493E-7</v>
      </c>
      <c r="JO56" s="6">
        <v>4</v>
      </c>
      <c r="JP56" s="6"/>
      <c r="JQ56" s="6"/>
      <c r="JR56" s="6"/>
      <c r="JS56" s="15">
        <v>49</v>
      </c>
      <c r="JT56" s="9">
        <v>0.97142857142857164</v>
      </c>
      <c r="JU56" s="9">
        <v>1.3165858608271885E-5</v>
      </c>
      <c r="JV56" s="9">
        <v>1.6811930181973671</v>
      </c>
      <c r="JW56" s="9">
        <v>1.6812061840559753</v>
      </c>
      <c r="JX56" s="9">
        <v>2.9379264440625643E-7</v>
      </c>
      <c r="JY56" s="6">
        <v>4</v>
      </c>
      <c r="JZ56" s="6"/>
      <c r="KA56" s="6"/>
      <c r="KB56" s="6"/>
      <c r="KC56" s="15">
        <v>49</v>
      </c>
      <c r="KD56" s="9">
        <v>0.97142857142857164</v>
      </c>
      <c r="KE56" s="9">
        <v>2.1065373773235011E-5</v>
      </c>
      <c r="KF56" s="9">
        <v>1.6811851186822022</v>
      </c>
      <c r="KG56" s="9">
        <v>1.6812061840559755</v>
      </c>
      <c r="KH56" s="9">
        <v>4.7006823105001011E-7</v>
      </c>
      <c r="KI56" s="6">
        <v>4</v>
      </c>
      <c r="KJ56" s="6"/>
      <c r="KK56" s="6"/>
      <c r="KL56" s="6"/>
      <c r="KM56" s="15">
        <v>49</v>
      </c>
      <c r="KN56" s="9">
        <v>0.97142857142857164</v>
      </c>
      <c r="KO56" s="9">
        <v>8.9527838536248815E-6</v>
      </c>
      <c r="KP56" s="9">
        <v>1.681197231272122</v>
      </c>
      <c r="KQ56" s="9">
        <v>1.6812061840559755</v>
      </c>
      <c r="KR56" s="9">
        <v>1.9977899819625436E-7</v>
      </c>
      <c r="KS56" s="6">
        <v>4</v>
      </c>
      <c r="KT56" s="6"/>
      <c r="KU56" s="6"/>
      <c r="KV56" s="6"/>
      <c r="KW56" s="15">
        <v>49</v>
      </c>
      <c r="KX56" s="9">
        <v>0.97142857142857164</v>
      </c>
      <c r="KY56" s="9">
        <v>7.6361979927976918E-6</v>
      </c>
      <c r="KZ56" s="9">
        <v>1.6811985478579827</v>
      </c>
      <c r="LA56" s="9">
        <v>1.6812061840559755</v>
      </c>
      <c r="LB56" s="9">
        <v>1.7039973375562867E-7</v>
      </c>
      <c r="LC56" s="6">
        <v>4</v>
      </c>
    </row>
    <row r="57" spans="1:315">
      <c r="A57" s="6">
        <v>50</v>
      </c>
      <c r="B57">
        <v>3.8842550821830961E-2</v>
      </c>
      <c r="C57">
        <f>1-Table468[[#This Row],[qx (tau)]]</f>
        <v>0.96115744917816903</v>
      </c>
      <c r="D57" s="6"/>
      <c r="E57" s="6"/>
      <c r="F57" s="6"/>
      <c r="G57" s="6"/>
      <c r="H57" s="15">
        <f t="shared" si="4"/>
        <v>50</v>
      </c>
      <c r="I57" s="9">
        <v>0</v>
      </c>
      <c r="J57" s="9" cm="1">
        <f t="array" ref="J57">VLOOKUP($G$13,'qx Malaria'!$B$32:$I$61,(N57),FALSE)/(1-cambodia!I57*INDEX($E$6:$G$11,N57,2))</f>
        <v>6.1999999999999999E-6</v>
      </c>
      <c r="K57" s="9">
        <f>$G$10/(1-I57*$F$10)</f>
        <v>0.72358043131569549</v>
      </c>
      <c r="L57" s="9">
        <f t="shared" si="2"/>
        <v>0.72358663131569545</v>
      </c>
      <c r="M57" s="9">
        <f>(J57*Table468[[#This Row],[qx (tau)]])/L57</f>
        <v>3.3281960261960992E-7</v>
      </c>
      <c r="N57" s="6">
        <f t="shared" si="3"/>
        <v>5</v>
      </c>
      <c r="P57" s="6"/>
      <c r="Q57" s="6"/>
      <c r="R57" s="6"/>
      <c r="S57" s="15">
        <v>50</v>
      </c>
      <c r="T57" s="9">
        <v>0</v>
      </c>
      <c r="U57" s="9">
        <v>9.5500000000000004E-5</v>
      </c>
      <c r="V57" s="9">
        <v>0.72349113131569542</v>
      </c>
      <c r="W57" s="9">
        <v>0.72358663131569545</v>
      </c>
      <c r="X57" s="9">
        <v>5.1264954919633465E-6</v>
      </c>
      <c r="Y57" s="6">
        <v>5</v>
      </c>
      <c r="Z57" s="6"/>
      <c r="AA57" s="6"/>
      <c r="AB57" s="6"/>
      <c r="AC57" s="15">
        <v>50</v>
      </c>
      <c r="AD57" s="9">
        <v>0</v>
      </c>
      <c r="AE57" s="9">
        <v>7.75E-5</v>
      </c>
      <c r="AF57" s="9">
        <v>0.7235091313156955</v>
      </c>
      <c r="AG57" s="9">
        <v>0.72358663131569545</v>
      </c>
      <c r="AH57" s="9">
        <v>4.1602450327451242E-6</v>
      </c>
      <c r="AI57" s="6">
        <v>5</v>
      </c>
      <c r="AJ57" s="6"/>
      <c r="AK57" s="6"/>
      <c r="AL57" s="6"/>
      <c r="AM57" s="15">
        <v>50</v>
      </c>
      <c r="AN57" s="9">
        <v>0</v>
      </c>
      <c r="AO57" s="9">
        <v>6.9499999999999995E-5</v>
      </c>
      <c r="AP57" s="9">
        <v>0.72351713131569551</v>
      </c>
      <c r="AQ57" s="9">
        <v>0.72358663131569545</v>
      </c>
      <c r="AR57" s="9">
        <v>3.7308003842036916E-6</v>
      </c>
      <c r="AS57" s="6">
        <v>5</v>
      </c>
      <c r="AT57" s="6"/>
      <c r="AU57" s="6"/>
      <c r="AV57" s="6"/>
      <c r="AW57" s="15">
        <v>50</v>
      </c>
      <c r="AX57" s="9">
        <v>0</v>
      </c>
      <c r="AY57" s="9">
        <v>7.9300000000000003E-5</v>
      </c>
      <c r="AZ57" s="9">
        <v>0.72350733131569545</v>
      </c>
      <c r="BA57" s="9">
        <v>0.72358663131569545</v>
      </c>
      <c r="BB57" s="9">
        <v>4.2568700786669469E-6</v>
      </c>
      <c r="BC57" s="6">
        <v>5</v>
      </c>
      <c r="BD57" s="6"/>
      <c r="BE57" s="6"/>
      <c r="BF57" s="6"/>
      <c r="BG57" s="15">
        <v>50</v>
      </c>
      <c r="BH57" s="9">
        <v>0</v>
      </c>
      <c r="BI57" s="9">
        <v>7.0900000000000002E-5</v>
      </c>
      <c r="BJ57" s="9">
        <v>0.72351573131569547</v>
      </c>
      <c r="BK57" s="9">
        <v>0.72358663131569545</v>
      </c>
      <c r="BL57" s="9">
        <v>3.8059531976984426E-6</v>
      </c>
      <c r="BM57" s="6">
        <v>5</v>
      </c>
      <c r="BN57" s="6"/>
      <c r="BO57" s="6"/>
      <c r="BP57" s="6"/>
      <c r="BQ57" s="15">
        <v>50</v>
      </c>
      <c r="BR57" s="9">
        <v>0</v>
      </c>
      <c r="BS57" s="9">
        <v>6.41E-5</v>
      </c>
      <c r="BT57" s="9">
        <v>0.72352253131569544</v>
      </c>
      <c r="BU57" s="9">
        <v>0.72358663131569545</v>
      </c>
      <c r="BV57" s="9">
        <v>3.440925246438225E-6</v>
      </c>
      <c r="BW57" s="6">
        <v>5</v>
      </c>
      <c r="BX57" s="6"/>
      <c r="BY57" s="6"/>
      <c r="BZ57" s="6"/>
      <c r="CA57" s="15">
        <v>50</v>
      </c>
      <c r="CB57" s="9">
        <v>0</v>
      </c>
      <c r="CC57" s="9">
        <v>6.1100000000000008E-5</v>
      </c>
      <c r="CD57" s="9">
        <v>0.72352553131569541</v>
      </c>
      <c r="CE57" s="9">
        <v>0.72358663131569545</v>
      </c>
      <c r="CF57" s="9">
        <v>3.2798835032351886E-6</v>
      </c>
      <c r="CG57" s="6">
        <v>5</v>
      </c>
      <c r="CH57" s="6"/>
      <c r="CI57" s="6"/>
      <c r="CJ57" s="6"/>
      <c r="CK57" s="15">
        <v>50</v>
      </c>
      <c r="CL57" s="9">
        <v>0</v>
      </c>
      <c r="CM57" s="9">
        <v>7.1400000000000001E-5</v>
      </c>
      <c r="CN57" s="9">
        <v>0.7235152313156954</v>
      </c>
      <c r="CO57" s="9">
        <v>0.72358663131569545</v>
      </c>
      <c r="CP57" s="9">
        <v>3.8327934882322819E-6</v>
      </c>
      <c r="CQ57" s="6">
        <v>5</v>
      </c>
      <c r="CR57" s="6"/>
      <c r="CS57" s="6"/>
      <c r="CT57" s="6"/>
      <c r="CU57" s="15">
        <v>50</v>
      </c>
      <c r="CV57" s="9">
        <v>0</v>
      </c>
      <c r="CW57" s="9">
        <v>5.3499999999999999E-5</v>
      </c>
      <c r="CX57" s="9">
        <v>0.72353313131569541</v>
      </c>
      <c r="CY57" s="9">
        <v>0.72358663131569545</v>
      </c>
      <c r="CZ57" s="9">
        <v>2.8719110871208276E-6</v>
      </c>
      <c r="DA57" s="6">
        <v>5</v>
      </c>
      <c r="DB57" s="6"/>
      <c r="DC57" s="6"/>
      <c r="DD57" s="6"/>
      <c r="DE57" s="15">
        <v>50</v>
      </c>
      <c r="DF57" s="9">
        <v>0</v>
      </c>
      <c r="DG57" s="9">
        <v>5.4199999999999996E-5</v>
      </c>
      <c r="DH57" s="9">
        <v>0.72353243131569545</v>
      </c>
      <c r="DI57" s="9">
        <v>0.72358663131569545</v>
      </c>
      <c r="DJ57" s="9">
        <v>2.9094874938682029E-6</v>
      </c>
      <c r="DK57" s="6">
        <v>5</v>
      </c>
      <c r="DL57" s="6"/>
      <c r="DM57" s="6"/>
      <c r="DN57" s="6"/>
      <c r="DO57" s="15">
        <v>50</v>
      </c>
      <c r="DP57" s="9">
        <v>0</v>
      </c>
      <c r="DQ57" s="9">
        <v>1.247E-4</v>
      </c>
      <c r="DR57" s="9">
        <v>0.72346193131569547</v>
      </c>
      <c r="DS57" s="9">
        <v>0.72358663131569545</v>
      </c>
      <c r="DT57" s="9">
        <v>6.6939684591395731E-6</v>
      </c>
      <c r="DU57" s="6">
        <v>5</v>
      </c>
      <c r="DV57" s="6"/>
      <c r="DW57" s="6"/>
      <c r="DX57" s="6"/>
      <c r="DY57" s="15">
        <v>50</v>
      </c>
      <c r="DZ57" s="9">
        <v>0</v>
      </c>
      <c r="EA57" s="9">
        <v>7.6299999999999998E-5</v>
      </c>
      <c r="EB57" s="9">
        <v>0.72351033131569542</v>
      </c>
      <c r="EC57" s="9">
        <v>0.72358663131569545</v>
      </c>
      <c r="ED57" s="9">
        <v>4.0958283354639087E-6</v>
      </c>
      <c r="EE57" s="6">
        <v>5</v>
      </c>
      <c r="EF57" s="6"/>
      <c r="EG57" s="6"/>
      <c r="EH57" s="6"/>
      <c r="EI57" s="15">
        <v>50</v>
      </c>
      <c r="EJ57" s="9">
        <v>0</v>
      </c>
      <c r="EK57" s="9">
        <v>7.6899999999999999E-5</v>
      </c>
      <c r="EL57" s="9">
        <v>0.7235097313156954</v>
      </c>
      <c r="EM57" s="9">
        <v>0.72358663131569545</v>
      </c>
      <c r="EN57" s="9">
        <v>4.1280366841045169E-6</v>
      </c>
      <c r="EO57" s="6">
        <v>5</v>
      </c>
      <c r="EP57" s="6"/>
      <c r="EQ57" s="6"/>
      <c r="ER57" s="6"/>
      <c r="ES57" s="15">
        <v>50</v>
      </c>
      <c r="ET57" s="9">
        <v>0</v>
      </c>
      <c r="EU57" s="9">
        <v>1.1009999999999999E-4</v>
      </c>
      <c r="EV57" s="9">
        <v>0.72347653131569545</v>
      </c>
      <c r="EW57" s="9">
        <v>0.72358663131569545</v>
      </c>
      <c r="EX57" s="9">
        <v>5.9102319755514593E-6</v>
      </c>
      <c r="EY57" s="6">
        <v>5</v>
      </c>
      <c r="EZ57" s="6"/>
      <c r="FA57" s="6"/>
      <c r="FB57" s="6"/>
      <c r="FC57" s="15">
        <v>50</v>
      </c>
      <c r="FD57" s="9">
        <v>0</v>
      </c>
      <c r="FE57" s="9">
        <v>8.8599999999999999E-5</v>
      </c>
      <c r="FF57" s="9">
        <v>0.72349803131569546</v>
      </c>
      <c r="FG57" s="9">
        <v>0.72358663131569545</v>
      </c>
      <c r="FH57" s="9">
        <v>4.7560994825963617E-6</v>
      </c>
      <c r="FI57" s="6">
        <v>5</v>
      </c>
      <c r="FJ57" s="6"/>
      <c r="FK57" s="6"/>
      <c r="FL57" s="6"/>
      <c r="FM57" s="15">
        <v>50</v>
      </c>
      <c r="FN57" s="9">
        <v>0</v>
      </c>
      <c r="FO57" s="9">
        <v>5.66E-5</v>
      </c>
      <c r="FP57" s="9">
        <v>0.72353003131569549</v>
      </c>
      <c r="FQ57" s="9">
        <v>0.72358663131569545</v>
      </c>
      <c r="FR57" s="9">
        <v>3.038320888430633E-6</v>
      </c>
      <c r="FS57" s="6">
        <v>5</v>
      </c>
      <c r="FT57" s="6"/>
      <c r="FU57" s="6"/>
      <c r="FV57" s="6"/>
      <c r="FW57" s="15">
        <v>50</v>
      </c>
      <c r="FX57" s="9">
        <v>0</v>
      </c>
      <c r="FY57" s="9">
        <v>9.7600000000000001E-5</v>
      </c>
      <c r="FZ57" s="9">
        <v>0.72348903131569542</v>
      </c>
      <c r="GA57" s="9">
        <v>0.72358663131569545</v>
      </c>
      <c r="GB57" s="9">
        <v>5.2392247122054729E-6</v>
      </c>
      <c r="GC57" s="6">
        <v>5</v>
      </c>
      <c r="GD57" s="6"/>
      <c r="GE57" s="6"/>
      <c r="GF57" s="6"/>
      <c r="GG57" s="15">
        <v>50</v>
      </c>
      <c r="GH57" s="9">
        <v>0</v>
      </c>
      <c r="GI57" s="9">
        <v>5.1399999999999996E-5</v>
      </c>
      <c r="GJ57" s="9">
        <v>0.72353523131569542</v>
      </c>
      <c r="GK57" s="9">
        <v>0.72358663131569545</v>
      </c>
      <c r="GL57" s="9">
        <v>2.7591818668787012E-6</v>
      </c>
      <c r="GM57" s="6">
        <v>5</v>
      </c>
      <c r="GN57" s="6"/>
      <c r="GO57" s="6"/>
      <c r="GP57" s="6"/>
      <c r="GQ57" s="15">
        <v>50</v>
      </c>
      <c r="GR57" s="9">
        <v>0</v>
      </c>
      <c r="GS57" s="9">
        <v>5.7699999999999993E-5</v>
      </c>
      <c r="GT57" s="9">
        <v>0.7235289313156954</v>
      </c>
      <c r="GU57" s="9">
        <v>0.72358663131569545</v>
      </c>
      <c r="GV57" s="9">
        <v>3.0973695276050787E-6</v>
      </c>
      <c r="GW57" s="6">
        <v>5</v>
      </c>
      <c r="GX57" s="6"/>
      <c r="GY57" s="6"/>
      <c r="GZ57" s="6"/>
      <c r="HA57" s="15">
        <v>50</v>
      </c>
      <c r="HB57" s="9">
        <v>0</v>
      </c>
      <c r="HC57" s="9">
        <v>7.1799999999999997E-5</v>
      </c>
      <c r="HD57" s="9">
        <v>0.72351483131569549</v>
      </c>
      <c r="HE57" s="9">
        <v>0.72358663131569545</v>
      </c>
      <c r="HF57" s="9">
        <v>3.854265720659354E-6</v>
      </c>
      <c r="HG57" s="6">
        <v>5</v>
      </c>
      <c r="HH57" s="6"/>
      <c r="HI57" s="6"/>
      <c r="HJ57" s="6"/>
      <c r="HK57" s="15">
        <v>50</v>
      </c>
      <c r="HL57" s="9">
        <v>0</v>
      </c>
      <c r="HM57" s="9">
        <v>3.9400000000000002E-5</v>
      </c>
      <c r="HN57" s="9">
        <v>0.72354723131569543</v>
      </c>
      <c r="HO57" s="9">
        <v>0.72358663131569545</v>
      </c>
      <c r="HP57" s="9">
        <v>2.1150148940665536E-6</v>
      </c>
      <c r="HQ57" s="6">
        <v>5</v>
      </c>
      <c r="HR57" s="6"/>
      <c r="HS57" s="6"/>
      <c r="HT57" s="6"/>
      <c r="HU57" s="15">
        <v>50</v>
      </c>
      <c r="HV57" s="9">
        <v>0</v>
      </c>
      <c r="HW57" s="9">
        <v>3.79E-5</v>
      </c>
      <c r="HX57" s="9">
        <v>0.72354873131569541</v>
      </c>
      <c r="HY57" s="9">
        <v>0.72358663131569545</v>
      </c>
      <c r="HZ57" s="9">
        <v>2.0344940224650349E-6</v>
      </c>
      <c r="IA57" s="6">
        <v>5</v>
      </c>
      <c r="IB57" s="6"/>
      <c r="IC57" s="6"/>
      <c r="ID57" s="6"/>
      <c r="IE57" s="15">
        <v>50</v>
      </c>
      <c r="IF57" s="9">
        <v>0</v>
      </c>
      <c r="IG57" s="9">
        <v>1.7200000000000001E-5</v>
      </c>
      <c r="IH57" s="9">
        <v>0.7235694313156954</v>
      </c>
      <c r="II57" s="9">
        <v>0.72358663131569545</v>
      </c>
      <c r="IJ57" s="9">
        <v>9.2330599436407927E-7</v>
      </c>
      <c r="IK57" s="6">
        <v>5</v>
      </c>
      <c r="IL57" s="6"/>
      <c r="IM57" s="6"/>
      <c r="IN57" s="6"/>
      <c r="IO57" s="15">
        <v>50</v>
      </c>
      <c r="IP57" s="9">
        <v>0</v>
      </c>
      <c r="IQ57" s="9">
        <v>9.7000000000000003E-6</v>
      </c>
      <c r="IR57" s="9">
        <v>0.72357693131569545</v>
      </c>
      <c r="IS57" s="9">
        <v>0.72358663131569545</v>
      </c>
      <c r="IT57" s="9">
        <v>5.2070163635648658E-7</v>
      </c>
      <c r="IU57" s="6">
        <v>5</v>
      </c>
      <c r="IV57" s="6"/>
      <c r="IW57" s="6"/>
      <c r="IX57" s="6"/>
      <c r="IY57" s="15">
        <v>50</v>
      </c>
      <c r="IZ57" s="9">
        <v>0</v>
      </c>
      <c r="JA57" s="9">
        <v>1.3300000000000001E-5</v>
      </c>
      <c r="JB57" s="9">
        <v>0.72357333131569546</v>
      </c>
      <c r="JC57" s="9">
        <v>0.72358663131569545</v>
      </c>
      <c r="JD57" s="9">
        <v>7.1395172820013099E-7</v>
      </c>
      <c r="JE57" s="6">
        <v>5</v>
      </c>
      <c r="JF57" s="6"/>
      <c r="JG57" s="6"/>
      <c r="JH57" s="6"/>
      <c r="JI57" s="15">
        <v>50</v>
      </c>
      <c r="JJ57" s="9">
        <v>0</v>
      </c>
      <c r="JK57" s="9">
        <v>1.5700000000000002E-5</v>
      </c>
      <c r="JL57" s="9">
        <v>0.7235709313156955</v>
      </c>
      <c r="JM57" s="9">
        <v>0.72358663131569545</v>
      </c>
      <c r="JN57" s="9">
        <v>8.4278512276256071E-7</v>
      </c>
      <c r="JO57" s="6">
        <v>5</v>
      </c>
      <c r="JP57" s="6"/>
      <c r="JQ57" s="6"/>
      <c r="JR57" s="6"/>
      <c r="JS57" s="15">
        <v>50</v>
      </c>
      <c r="JT57" s="9">
        <v>0</v>
      </c>
      <c r="JU57" s="9">
        <v>1.0500000000000001E-5</v>
      </c>
      <c r="JV57" s="9">
        <v>0.72357613131569543</v>
      </c>
      <c r="JW57" s="9">
        <v>0.72358663131569545</v>
      </c>
      <c r="JX57" s="9">
        <v>5.6364610121062971E-7</v>
      </c>
      <c r="JY57" s="6">
        <v>5</v>
      </c>
      <c r="JZ57" s="6"/>
      <c r="KA57" s="6"/>
      <c r="KB57" s="6"/>
      <c r="KC57" s="15">
        <v>50</v>
      </c>
      <c r="KD57" s="9">
        <v>0</v>
      </c>
      <c r="KE57" s="9">
        <v>1.7200000000000001E-5</v>
      </c>
      <c r="KF57" s="9">
        <v>0.7235694313156954</v>
      </c>
      <c r="KG57" s="9">
        <v>0.72358663131569545</v>
      </c>
      <c r="KH57" s="9">
        <v>9.2330599436407927E-7</v>
      </c>
      <c r="KI57" s="6">
        <v>5</v>
      </c>
      <c r="KJ57" s="6"/>
      <c r="KK57" s="6"/>
      <c r="KL57" s="6"/>
      <c r="KM57" s="15">
        <v>50</v>
      </c>
      <c r="KN57" s="9">
        <v>0</v>
      </c>
      <c r="KO57" s="9">
        <v>7.2999999999999996E-6</v>
      </c>
      <c r="KP57" s="9">
        <v>0.72357933131569541</v>
      </c>
      <c r="KQ57" s="9">
        <v>0.72358663131569545</v>
      </c>
      <c r="KR57" s="9">
        <v>3.9186824179405681E-7</v>
      </c>
      <c r="KS57" s="6">
        <v>5</v>
      </c>
      <c r="KT57" s="6"/>
      <c r="KU57" s="6"/>
      <c r="KV57" s="6"/>
      <c r="KW57" s="15">
        <v>50</v>
      </c>
      <c r="KX57" s="9">
        <v>0</v>
      </c>
      <c r="KY57" s="9">
        <v>6.1999999999999999E-6</v>
      </c>
      <c r="KZ57" s="9">
        <v>0.72358043131569549</v>
      </c>
      <c r="LA57" s="9">
        <v>0.72358663131569545</v>
      </c>
      <c r="LB57" s="9">
        <v>3.3281960261960992E-7</v>
      </c>
      <c r="LC57" s="6">
        <v>5</v>
      </c>
    </row>
    <row r="58" spans="1:315">
      <c r="A58" s="6">
        <v>51</v>
      </c>
      <c r="B58">
        <v>4.0258419111611855E-2</v>
      </c>
      <c r="C58">
        <f>1-Table468[[#This Row],[qx (tau)]]</f>
        <v>0.95974158088838812</v>
      </c>
      <c r="D58" s="6"/>
      <c r="E58" s="6"/>
      <c r="F58" s="6"/>
      <c r="G58" s="6"/>
      <c r="H58" s="15">
        <f t="shared" si="4"/>
        <v>51</v>
      </c>
      <c r="I58" s="9">
        <f>I57+0.05</f>
        <v>0.05</v>
      </c>
      <c r="J58" s="9" cm="1">
        <f t="array" ref="J58">VLOOKUP($G$13,'qx Malaria'!$B$32:$I$61,(N58),FALSE)/(1-cambodia!I58*INDEX($E$6:$G$11,N58,2))</f>
        <v>6.4327319417960542E-6</v>
      </c>
      <c r="K58" s="9">
        <f t="shared" ref="K58:K76" si="11">$G$10/(1-I58*$F$10)</f>
        <v>0.75074176661016778</v>
      </c>
      <c r="L58" s="9">
        <f t="shared" si="2"/>
        <v>0.75074819934210957</v>
      </c>
      <c r="M58" s="9">
        <f>(J58*Table468[[#This Row],[qx (tau)]])/L58</f>
        <v>3.4495136821163008E-7</v>
      </c>
      <c r="N58" s="6">
        <f t="shared" si="3"/>
        <v>5</v>
      </c>
      <c r="P58" s="6"/>
      <c r="Q58" s="6"/>
      <c r="R58" s="6"/>
      <c r="S58" s="15">
        <v>51</v>
      </c>
      <c r="T58" s="9">
        <v>0.05</v>
      </c>
      <c r="U58" s="9">
        <v>9.9084822651858583E-5</v>
      </c>
      <c r="V58" s="9">
        <v>0.75064911451945759</v>
      </c>
      <c r="W58" s="9">
        <v>0.75074819934210946</v>
      </c>
      <c r="X58" s="9">
        <v>5.3133638168081743E-6</v>
      </c>
      <c r="Y58" s="6">
        <v>5</v>
      </c>
      <c r="Z58" s="6"/>
      <c r="AA58" s="6"/>
      <c r="AB58" s="6"/>
      <c r="AC58" s="15">
        <v>51</v>
      </c>
      <c r="AD58" s="9">
        <v>0.05</v>
      </c>
      <c r="AE58" s="9">
        <v>8.0409149272450678E-5</v>
      </c>
      <c r="AF58" s="9">
        <v>0.75066779019283714</v>
      </c>
      <c r="AG58" s="9">
        <v>0.75074819934210957</v>
      </c>
      <c r="AH58" s="9">
        <v>4.3118921026453761E-6</v>
      </c>
      <c r="AI58" s="6">
        <v>5</v>
      </c>
      <c r="AJ58" s="6"/>
      <c r="AK58" s="6"/>
      <c r="AL58" s="6"/>
      <c r="AM58" s="15">
        <v>51</v>
      </c>
      <c r="AN58" s="9">
        <v>0.05</v>
      </c>
      <c r="AO58" s="9">
        <v>7.2108849992713823E-5</v>
      </c>
      <c r="AP58" s="9">
        <v>0.75067609049211692</v>
      </c>
      <c r="AQ58" s="9">
        <v>0.75074819934210968</v>
      </c>
      <c r="AR58" s="9">
        <v>3.8667935630174654E-6</v>
      </c>
      <c r="AS58" s="6">
        <v>5</v>
      </c>
      <c r="AT58" s="6"/>
      <c r="AU58" s="6"/>
      <c r="AV58" s="6"/>
      <c r="AW58" s="15">
        <v>51</v>
      </c>
      <c r="AX58" s="9">
        <v>0.05</v>
      </c>
      <c r="AY58" s="9">
        <v>8.2276716610391466E-5</v>
      </c>
      <c r="AZ58" s="9">
        <v>0.75066592262549914</v>
      </c>
      <c r="BA58" s="9">
        <v>0.75074819934210957</v>
      </c>
      <c r="BB58" s="9">
        <v>4.4120392740616558E-6</v>
      </c>
      <c r="BC58" s="6">
        <v>5</v>
      </c>
      <c r="BD58" s="6"/>
      <c r="BE58" s="6"/>
      <c r="BF58" s="6"/>
      <c r="BG58" s="15">
        <v>51</v>
      </c>
      <c r="BH58" s="9">
        <v>0.05</v>
      </c>
      <c r="BI58" s="9">
        <v>7.3561402366667785E-5</v>
      </c>
      <c r="BJ58" s="9">
        <v>0.75067463793974287</v>
      </c>
      <c r="BK58" s="9">
        <v>0.75074819934210957</v>
      </c>
      <c r="BL58" s="9">
        <v>3.9446858074523507E-6</v>
      </c>
      <c r="BM58" s="6">
        <v>5</v>
      </c>
      <c r="BN58" s="6"/>
      <c r="BO58" s="6"/>
      <c r="BP58" s="6"/>
      <c r="BQ58" s="15">
        <v>51</v>
      </c>
      <c r="BR58" s="9">
        <v>0.05</v>
      </c>
      <c r="BS58" s="9">
        <v>6.6506147978891459E-5</v>
      </c>
      <c r="BT58" s="9">
        <v>0.75068169319413058</v>
      </c>
      <c r="BU58" s="9">
        <v>0.75074819934210946</v>
      </c>
      <c r="BV58" s="9">
        <v>3.5663520487686277E-6</v>
      </c>
      <c r="BW58" s="6">
        <v>5</v>
      </c>
      <c r="BX58" s="6"/>
      <c r="BY58" s="6"/>
      <c r="BZ58" s="6"/>
      <c r="CA58" s="15">
        <v>51</v>
      </c>
      <c r="CB58" s="9">
        <v>0.05</v>
      </c>
      <c r="CC58" s="9">
        <v>6.3393535748990155E-5</v>
      </c>
      <c r="CD58" s="9">
        <v>0.75068480580636054</v>
      </c>
      <c r="CE58" s="9">
        <v>0.75074819934210957</v>
      </c>
      <c r="CF58" s="9">
        <v>3.3994400964081617E-6</v>
      </c>
      <c r="CG58" s="6">
        <v>5</v>
      </c>
      <c r="CH58" s="6"/>
      <c r="CI58" s="6"/>
      <c r="CJ58" s="6"/>
      <c r="CK58" s="15">
        <v>51</v>
      </c>
      <c r="CL58" s="9">
        <v>0.05</v>
      </c>
      <c r="CM58" s="9">
        <v>7.4080171071651334E-5</v>
      </c>
      <c r="CN58" s="9">
        <v>0.75067411917103777</v>
      </c>
      <c r="CO58" s="9">
        <v>0.75074819934210946</v>
      </c>
      <c r="CP58" s="9">
        <v>3.9725044661790954E-6</v>
      </c>
      <c r="CQ58" s="6">
        <v>5</v>
      </c>
      <c r="CR58" s="6"/>
      <c r="CS58" s="6"/>
      <c r="CT58" s="6"/>
      <c r="CU58" s="15">
        <v>51</v>
      </c>
      <c r="CV58" s="9">
        <v>0.05</v>
      </c>
      <c r="CW58" s="9">
        <v>5.5508251433240145E-5</v>
      </c>
      <c r="CX58" s="9">
        <v>0.75069269109067627</v>
      </c>
      <c r="CY58" s="9">
        <v>0.75074819934210946</v>
      </c>
      <c r="CZ58" s="9">
        <v>2.9765964837616474E-6</v>
      </c>
      <c r="DA58" s="6">
        <v>5</v>
      </c>
      <c r="DB58" s="6"/>
      <c r="DC58" s="6"/>
      <c r="DD58" s="6"/>
      <c r="DE58" s="15">
        <v>51</v>
      </c>
      <c r="DF58" s="9">
        <v>0.05</v>
      </c>
      <c r="DG58" s="9">
        <v>5.6234527620217113E-5</v>
      </c>
      <c r="DH58" s="9">
        <v>0.7506919648144893</v>
      </c>
      <c r="DI58" s="9">
        <v>0.75074819934210957</v>
      </c>
      <c r="DJ58" s="9">
        <v>3.0155426059790888E-6</v>
      </c>
      <c r="DK58" s="6">
        <v>5</v>
      </c>
      <c r="DL58" s="6"/>
      <c r="DM58" s="6"/>
      <c r="DN58" s="6"/>
      <c r="DO58" s="15">
        <v>51</v>
      </c>
      <c r="DP58" s="9">
        <v>0.05</v>
      </c>
      <c r="DQ58" s="9">
        <v>1.2938091502289804E-4</v>
      </c>
      <c r="DR58" s="9">
        <v>0.75061881842708666</v>
      </c>
      <c r="DS58" s="9">
        <v>0.75074819934210957</v>
      </c>
      <c r="DT58" s="9">
        <v>6.9379734864500431E-6</v>
      </c>
      <c r="DU58" s="6">
        <v>5</v>
      </c>
      <c r="DV58" s="6"/>
      <c r="DW58" s="6"/>
      <c r="DX58" s="6"/>
      <c r="DY58" s="15">
        <v>51</v>
      </c>
      <c r="DZ58" s="9">
        <v>0.05</v>
      </c>
      <c r="EA58" s="9">
        <v>7.9164104380490148E-5</v>
      </c>
      <c r="EB58" s="9">
        <v>0.75066903523772899</v>
      </c>
      <c r="EC58" s="9">
        <v>0.75074819934210946</v>
      </c>
      <c r="ED58" s="9">
        <v>4.2451273217011905E-6</v>
      </c>
      <c r="EE58" s="6">
        <v>5</v>
      </c>
      <c r="EF58" s="6"/>
      <c r="EG58" s="6"/>
      <c r="EH58" s="6"/>
      <c r="EI58" s="15">
        <v>51</v>
      </c>
      <c r="EJ58" s="9">
        <v>0.05</v>
      </c>
      <c r="EK58" s="9">
        <v>7.9786626826470406E-5</v>
      </c>
      <c r="EL58" s="9">
        <v>0.75066841271528295</v>
      </c>
      <c r="EM58" s="9">
        <v>0.75074819934210946</v>
      </c>
      <c r="EN58" s="9">
        <v>4.2785097121732829E-6</v>
      </c>
      <c r="EO58" s="6">
        <v>5</v>
      </c>
      <c r="EP58" s="6"/>
      <c r="EQ58" s="6"/>
      <c r="ER58" s="6"/>
      <c r="ES58" s="15">
        <v>51</v>
      </c>
      <c r="ET58" s="9">
        <v>0.05</v>
      </c>
      <c r="EU58" s="9">
        <v>1.142328688373783E-4</v>
      </c>
      <c r="EV58" s="9">
        <v>0.75063396647327219</v>
      </c>
      <c r="EW58" s="9">
        <v>0.75074819934210957</v>
      </c>
      <c r="EX58" s="9">
        <v>6.1256686516291087E-6</v>
      </c>
      <c r="EY58" s="6">
        <v>5</v>
      </c>
      <c r="EZ58" s="6"/>
      <c r="FA58" s="6"/>
      <c r="FB58" s="6"/>
      <c r="FC58" s="15">
        <v>51</v>
      </c>
      <c r="FD58" s="9">
        <v>0.05</v>
      </c>
      <c r="FE58" s="9">
        <v>9.1925814523085547E-5</v>
      </c>
      <c r="FF58" s="9">
        <v>0.75065627352758646</v>
      </c>
      <c r="FG58" s="9">
        <v>0.75074819934210957</v>
      </c>
      <c r="FH58" s="9">
        <v>4.9294663263791015E-6</v>
      </c>
      <c r="FI58" s="6">
        <v>5</v>
      </c>
      <c r="FJ58" s="6"/>
      <c r="FK58" s="6"/>
      <c r="FL58" s="6"/>
      <c r="FM58" s="15">
        <v>51</v>
      </c>
      <c r="FN58" s="9">
        <v>0.05</v>
      </c>
      <c r="FO58" s="9">
        <v>5.8724617404138172E-5</v>
      </c>
      <c r="FP58" s="9">
        <v>0.75068947472470537</v>
      </c>
      <c r="FQ58" s="9">
        <v>0.75074819934210957</v>
      </c>
      <c r="FR58" s="9">
        <v>3.1490721678674617E-6</v>
      </c>
      <c r="FS58" s="6">
        <v>5</v>
      </c>
      <c r="FT58" s="6"/>
      <c r="FU58" s="6"/>
      <c r="FV58" s="6"/>
      <c r="FW58" s="15">
        <v>51</v>
      </c>
      <c r="FX58" s="9">
        <v>0.05</v>
      </c>
      <c r="FY58" s="9">
        <v>1.012636512127895E-4</v>
      </c>
      <c r="FZ58" s="9">
        <v>0.75064693569089669</v>
      </c>
      <c r="GA58" s="9">
        <v>0.75074819934210946</v>
      </c>
      <c r="GB58" s="9">
        <v>5.4302021834604997E-6</v>
      </c>
      <c r="GC58" s="6">
        <v>5</v>
      </c>
      <c r="GD58" s="6"/>
      <c r="GE58" s="6"/>
      <c r="GF58" s="6"/>
      <c r="GG58" s="15">
        <v>51</v>
      </c>
      <c r="GH58" s="9">
        <v>0.05</v>
      </c>
      <c r="GI58" s="9">
        <v>5.3329422872309215E-5</v>
      </c>
      <c r="GJ58" s="9">
        <v>0.75069486991923717</v>
      </c>
      <c r="GK58" s="9">
        <v>0.75074819934210946</v>
      </c>
      <c r="GL58" s="9">
        <v>2.8597581171093208E-6</v>
      </c>
      <c r="GM58" s="6">
        <v>5</v>
      </c>
      <c r="GN58" s="6"/>
      <c r="GO58" s="6"/>
      <c r="GP58" s="6"/>
      <c r="GQ58" s="15">
        <v>51</v>
      </c>
      <c r="GR58" s="9">
        <v>0.05</v>
      </c>
      <c r="GS58" s="9">
        <v>5.9865908555101979E-5</v>
      </c>
      <c r="GT58" s="9">
        <v>0.75068833343355434</v>
      </c>
      <c r="GU58" s="9">
        <v>0.75074819934210946</v>
      </c>
      <c r="GV58" s="9">
        <v>3.2102732170662995E-6</v>
      </c>
      <c r="GW58" s="6">
        <v>5</v>
      </c>
      <c r="GX58" s="6"/>
      <c r="GY58" s="6"/>
      <c r="GZ58" s="6"/>
      <c r="HA58" s="15">
        <v>51</v>
      </c>
      <c r="HB58" s="9">
        <v>0.05</v>
      </c>
      <c r="HC58" s="9">
        <v>7.4495186035638172E-5</v>
      </c>
      <c r="HD58" s="9">
        <v>0.75067370415607393</v>
      </c>
      <c r="HE58" s="9">
        <v>0.75074819934210957</v>
      </c>
      <c r="HF58" s="9">
        <v>3.9947593931604905E-6</v>
      </c>
      <c r="HG58" s="6">
        <v>5</v>
      </c>
      <c r="HH58" s="6"/>
      <c r="HI58" s="6"/>
      <c r="HJ58" s="6"/>
      <c r="HK58" s="15">
        <v>51</v>
      </c>
      <c r="HL58" s="9">
        <v>0.05</v>
      </c>
      <c r="HM58" s="9">
        <v>4.0878973952703959E-5</v>
      </c>
      <c r="HN58" s="9">
        <v>0.75070732036815679</v>
      </c>
      <c r="HO58" s="9">
        <v>0.75074819934210946</v>
      </c>
      <c r="HP58" s="9">
        <v>2.1921103076674564E-6</v>
      </c>
      <c r="HQ58" s="6">
        <v>5</v>
      </c>
      <c r="HR58" s="6"/>
      <c r="HS58" s="6"/>
      <c r="HT58" s="6"/>
      <c r="HU58" s="15">
        <v>51</v>
      </c>
      <c r="HV58" s="9">
        <v>0.05</v>
      </c>
      <c r="HW58" s="9">
        <v>3.93226678377533E-5</v>
      </c>
      <c r="HX58" s="9">
        <v>0.75070887667427177</v>
      </c>
      <c r="HY58" s="9">
        <v>0.75074819934210957</v>
      </c>
      <c r="HZ58" s="9">
        <v>2.1086543314872225E-6</v>
      </c>
      <c r="IA58" s="6">
        <v>5</v>
      </c>
      <c r="IB58" s="6"/>
      <c r="IC58" s="6"/>
      <c r="ID58" s="6"/>
      <c r="IE58" s="15">
        <v>51</v>
      </c>
      <c r="IF58" s="9">
        <v>0.05</v>
      </c>
      <c r="IG58" s="9">
        <v>1.7845643451434217E-5</v>
      </c>
      <c r="IH58" s="9">
        <v>0.75073035369865804</v>
      </c>
      <c r="II58" s="9">
        <v>0.75074819934210946</v>
      </c>
      <c r="IJ58" s="9">
        <v>9.5696186020000633E-7</v>
      </c>
      <c r="IK58" s="6">
        <v>5</v>
      </c>
      <c r="IL58" s="6"/>
      <c r="IM58" s="6"/>
      <c r="IN58" s="6"/>
      <c r="IO58" s="15">
        <v>51</v>
      </c>
      <c r="IP58" s="9">
        <v>0.05</v>
      </c>
      <c r="IQ58" s="9">
        <v>1.0064112876680923E-5</v>
      </c>
      <c r="IR58" s="9">
        <v>0.75073813522923283</v>
      </c>
      <c r="IS58" s="9">
        <v>0.75074819934210946</v>
      </c>
      <c r="IT58" s="9">
        <v>5.3968197929884069E-7</v>
      </c>
      <c r="IU58" s="6">
        <v>5</v>
      </c>
      <c r="IV58" s="6"/>
      <c r="IW58" s="6"/>
      <c r="IX58" s="6"/>
      <c r="IY58" s="15">
        <v>51</v>
      </c>
      <c r="IZ58" s="9">
        <v>0.05</v>
      </c>
      <c r="JA58" s="9">
        <v>1.3799247552562504E-5</v>
      </c>
      <c r="JB58" s="9">
        <v>0.75073440009455694</v>
      </c>
      <c r="JC58" s="9">
        <v>0.75074819934210946</v>
      </c>
      <c r="JD58" s="9">
        <v>7.3997632213140021E-7</v>
      </c>
      <c r="JE58" s="6">
        <v>5</v>
      </c>
      <c r="JF58" s="6"/>
      <c r="JG58" s="6"/>
      <c r="JH58" s="6"/>
      <c r="JI58" s="15">
        <v>51</v>
      </c>
      <c r="JJ58" s="9">
        <v>0.05</v>
      </c>
      <c r="JK58" s="9">
        <v>1.6289337336483558E-5</v>
      </c>
      <c r="JL58" s="9">
        <v>0.75073191000477313</v>
      </c>
      <c r="JM58" s="9">
        <v>0.75074819934210957</v>
      </c>
      <c r="JN58" s="9">
        <v>8.7350588401977318E-7</v>
      </c>
      <c r="JO58" s="6">
        <v>5</v>
      </c>
      <c r="JP58" s="6"/>
      <c r="JQ58" s="6"/>
      <c r="JR58" s="6"/>
      <c r="JS58" s="15">
        <v>51</v>
      </c>
      <c r="JT58" s="9">
        <v>0.05</v>
      </c>
      <c r="JU58" s="9">
        <v>1.0894142804654609E-5</v>
      </c>
      <c r="JV58" s="9">
        <v>0.75073730519930482</v>
      </c>
      <c r="JW58" s="9">
        <v>0.75074819934210946</v>
      </c>
      <c r="JX58" s="9">
        <v>5.8419183326163183E-7</v>
      </c>
      <c r="JY58" s="6">
        <v>5</v>
      </c>
      <c r="JZ58" s="6"/>
      <c r="KA58" s="6"/>
      <c r="KB58" s="6"/>
      <c r="KC58" s="15">
        <v>51</v>
      </c>
      <c r="KD58" s="9">
        <v>0.05</v>
      </c>
      <c r="KE58" s="9">
        <v>1.7845643451434217E-5</v>
      </c>
      <c r="KF58" s="9">
        <v>0.75073035369865804</v>
      </c>
      <c r="KG58" s="9">
        <v>0.75074819934210946</v>
      </c>
      <c r="KH58" s="9">
        <v>9.5696186020000633E-7</v>
      </c>
      <c r="KI58" s="6">
        <v>5</v>
      </c>
      <c r="KJ58" s="6"/>
      <c r="KK58" s="6"/>
      <c r="KL58" s="6"/>
      <c r="KM58" s="15">
        <v>51</v>
      </c>
      <c r="KN58" s="9">
        <v>0.05</v>
      </c>
      <c r="KO58" s="9">
        <v>7.57402309275987E-6</v>
      </c>
      <c r="KP58" s="9">
        <v>0.75074062531901675</v>
      </c>
      <c r="KQ58" s="9">
        <v>0.75074819934210946</v>
      </c>
      <c r="KR58" s="9">
        <v>4.0615241741046772E-7</v>
      </c>
      <c r="KS58" s="6">
        <v>5</v>
      </c>
      <c r="KT58" s="6"/>
      <c r="KU58" s="6"/>
      <c r="KV58" s="6"/>
      <c r="KW58" s="15">
        <v>51</v>
      </c>
      <c r="KX58" s="9">
        <v>0.05</v>
      </c>
      <c r="KY58" s="9">
        <v>6.4327319417960542E-6</v>
      </c>
      <c r="KZ58" s="9">
        <v>0.75074176661016778</v>
      </c>
      <c r="LA58" s="9">
        <v>0.75074819934210957</v>
      </c>
      <c r="LB58" s="9">
        <v>3.4495136821163008E-7</v>
      </c>
      <c r="LC58" s="6">
        <v>5</v>
      </c>
    </row>
    <row r="59" spans="1:315">
      <c r="A59" s="6">
        <v>52</v>
      </c>
      <c r="B59">
        <v>4.1770335747475781E-2</v>
      </c>
      <c r="C59">
        <f>1-Table468[[#This Row],[qx (tau)]]</f>
        <v>0.9582296642525242</v>
      </c>
      <c r="D59" s="6"/>
      <c r="E59" s="6"/>
      <c r="F59" s="6"/>
      <c r="G59" s="6"/>
      <c r="H59" s="15">
        <f t="shared" si="4"/>
        <v>52</v>
      </c>
      <c r="I59" s="9">
        <f t="shared" ref="I59:I76" si="12">I58+0.05</f>
        <v>0.1</v>
      </c>
      <c r="J59" s="9" cm="1">
        <f t="array" ref="J59">VLOOKUP($G$13,'qx Malaria'!$B$32:$I$61,(N59),FALSE)/(1-cambodia!I59*INDEX($E$6:$G$11,N59,2))</f>
        <v>6.6836176371033806E-6</v>
      </c>
      <c r="K59" s="9">
        <f t="shared" si="11"/>
        <v>0.78002176332329898</v>
      </c>
      <c r="L59" s="9">
        <f t="shared" si="2"/>
        <v>0.78002844694093609</v>
      </c>
      <c r="M59" s="9">
        <f>(J59*Table468[[#This Row],[qx (tau)]])/L59</f>
        <v>3.5790611714792795E-7</v>
      </c>
      <c r="N59" s="6">
        <f t="shared" si="3"/>
        <v>5</v>
      </c>
      <c r="P59" s="6"/>
      <c r="Q59" s="6"/>
      <c r="R59" s="6"/>
      <c r="S59" s="15">
        <v>52</v>
      </c>
      <c r="T59" s="9">
        <v>0.1</v>
      </c>
      <c r="U59" s="9">
        <v>1.0294927166828595E-4</v>
      </c>
      <c r="V59" s="9">
        <v>0.77992549766926778</v>
      </c>
      <c r="W59" s="9">
        <v>0.78002844694093609</v>
      </c>
      <c r="X59" s="9">
        <v>5.5129087399398583E-6</v>
      </c>
      <c r="Y59" s="6">
        <v>5</v>
      </c>
      <c r="Z59" s="6"/>
      <c r="AA59" s="6"/>
      <c r="AB59" s="6"/>
      <c r="AC59" s="15">
        <v>52</v>
      </c>
      <c r="AD59" s="9">
        <v>0.1</v>
      </c>
      <c r="AE59" s="9">
        <v>8.3545220463792256E-5</v>
      </c>
      <c r="AF59" s="9">
        <v>0.77994490172047226</v>
      </c>
      <c r="AG59" s="9">
        <v>0.78002844694093609</v>
      </c>
      <c r="AH59" s="9">
        <v>4.4738264643490984E-6</v>
      </c>
      <c r="AI59" s="6">
        <v>5</v>
      </c>
      <c r="AJ59" s="6"/>
      <c r="AK59" s="6"/>
      <c r="AL59" s="6"/>
      <c r="AM59" s="15">
        <v>52</v>
      </c>
      <c r="AN59" s="9">
        <v>0.1</v>
      </c>
      <c r="AO59" s="9">
        <v>7.4921197706239505E-5</v>
      </c>
      <c r="AP59" s="9">
        <v>0.77995352574322985</v>
      </c>
      <c r="AQ59" s="9">
        <v>0.78002844694093609</v>
      </c>
      <c r="AR59" s="9">
        <v>4.0120121196420953E-6</v>
      </c>
      <c r="AS59" s="6">
        <v>5</v>
      </c>
      <c r="AT59" s="6"/>
      <c r="AU59" s="6"/>
      <c r="AV59" s="6"/>
      <c r="AW59" s="15">
        <v>52</v>
      </c>
      <c r="AX59" s="9">
        <v>0.1</v>
      </c>
      <c r="AY59" s="9">
        <v>8.5485625584241635E-5</v>
      </c>
      <c r="AZ59" s="9">
        <v>0.77994296131535179</v>
      </c>
      <c r="BA59" s="9">
        <v>0.78002844694093598</v>
      </c>
      <c r="BB59" s="9">
        <v>4.577734691908176E-6</v>
      </c>
      <c r="BC59" s="6">
        <v>5</v>
      </c>
      <c r="BD59" s="6"/>
      <c r="BE59" s="6"/>
      <c r="BF59" s="6"/>
      <c r="BG59" s="15">
        <v>52</v>
      </c>
      <c r="BH59" s="9">
        <v>0.1</v>
      </c>
      <c r="BI59" s="9">
        <v>7.643040168881124E-5</v>
      </c>
      <c r="BJ59" s="9">
        <v>0.77995201653924728</v>
      </c>
      <c r="BK59" s="9">
        <v>0.78002844694093609</v>
      </c>
      <c r="BL59" s="9">
        <v>4.0928296299658207E-6</v>
      </c>
      <c r="BM59" s="6">
        <v>5</v>
      </c>
      <c r="BN59" s="6"/>
      <c r="BO59" s="6"/>
      <c r="BP59" s="6"/>
      <c r="BQ59" s="15">
        <v>52</v>
      </c>
      <c r="BR59" s="9">
        <v>0.1</v>
      </c>
      <c r="BS59" s="9">
        <v>6.9099982344891396E-5</v>
      </c>
      <c r="BT59" s="9">
        <v>0.77995934695859115</v>
      </c>
      <c r="BU59" s="9">
        <v>0.78002844694093609</v>
      </c>
      <c r="BV59" s="9">
        <v>3.7002874369648672E-6</v>
      </c>
      <c r="BW59" s="6">
        <v>5</v>
      </c>
      <c r="BX59" s="6"/>
      <c r="BY59" s="6"/>
      <c r="BZ59" s="6"/>
      <c r="CA59" s="15">
        <v>52</v>
      </c>
      <c r="CB59" s="9">
        <v>0.1</v>
      </c>
      <c r="CC59" s="9">
        <v>6.5865973810809125E-5</v>
      </c>
      <c r="CD59" s="9">
        <v>0.77996258096712523</v>
      </c>
      <c r="CE59" s="9">
        <v>0.78002844694093609</v>
      </c>
      <c r="CF59" s="9">
        <v>3.5271070576997417E-6</v>
      </c>
      <c r="CG59" s="6">
        <v>5</v>
      </c>
      <c r="CH59" s="6"/>
      <c r="CI59" s="6"/>
      <c r="CJ59" s="6"/>
      <c r="CK59" s="15">
        <v>52</v>
      </c>
      <c r="CL59" s="9">
        <v>0.1</v>
      </c>
      <c r="CM59" s="9">
        <v>7.6969403111158292E-5</v>
      </c>
      <c r="CN59" s="9">
        <v>0.77995147753782479</v>
      </c>
      <c r="CO59" s="9">
        <v>0.78002844694093598</v>
      </c>
      <c r="CP59" s="9">
        <v>4.1216930265100093E-6</v>
      </c>
      <c r="CQ59" s="6">
        <v>5</v>
      </c>
      <c r="CR59" s="6"/>
      <c r="CS59" s="6"/>
      <c r="CT59" s="6"/>
      <c r="CU59" s="15">
        <v>52</v>
      </c>
      <c r="CV59" s="9">
        <v>0.1</v>
      </c>
      <c r="CW59" s="9">
        <v>5.7673152191134012E-5</v>
      </c>
      <c r="CX59" s="9">
        <v>0.77997077378874491</v>
      </c>
      <c r="CY59" s="9">
        <v>0.78002844694093609</v>
      </c>
      <c r="CZ59" s="9">
        <v>3.0883834302280879E-6</v>
      </c>
      <c r="DA59" s="6">
        <v>5</v>
      </c>
      <c r="DB59" s="6"/>
      <c r="DC59" s="6"/>
      <c r="DD59" s="6"/>
      <c r="DE59" s="15">
        <v>52</v>
      </c>
      <c r="DF59" s="9">
        <v>0.1</v>
      </c>
      <c r="DG59" s="9">
        <v>5.8427754182419872E-5</v>
      </c>
      <c r="DH59" s="9">
        <v>0.77997001918675357</v>
      </c>
      <c r="DI59" s="9">
        <v>0.78002844694093598</v>
      </c>
      <c r="DJ59" s="9">
        <v>3.1287921853899506E-6</v>
      </c>
      <c r="DK59" s="6">
        <v>5</v>
      </c>
      <c r="DL59" s="6"/>
      <c r="DM59" s="6"/>
      <c r="DN59" s="6"/>
      <c r="DO59" s="15">
        <v>52</v>
      </c>
      <c r="DP59" s="9">
        <v>0.1</v>
      </c>
      <c r="DQ59" s="9">
        <v>1.3442695473335348E-4</v>
      </c>
      <c r="DR59" s="9">
        <v>0.77989401998620267</v>
      </c>
      <c r="DS59" s="9">
        <v>0.78002844694093598</v>
      </c>
      <c r="DT59" s="9">
        <v>7.1985310981204232E-6</v>
      </c>
      <c r="DU59" s="6">
        <v>5</v>
      </c>
      <c r="DV59" s="6"/>
      <c r="DW59" s="6"/>
      <c r="DX59" s="6"/>
      <c r="DY59" s="15">
        <v>52</v>
      </c>
      <c r="DZ59" s="9">
        <v>0.1</v>
      </c>
      <c r="EA59" s="9">
        <v>8.2251617050159336E-5</v>
      </c>
      <c r="EB59" s="9">
        <v>0.77994619532388587</v>
      </c>
      <c r="EC59" s="9">
        <v>0.78002844694093598</v>
      </c>
      <c r="ED59" s="9">
        <v>4.4045543126430484E-6</v>
      </c>
      <c r="EE59" s="6">
        <v>5</v>
      </c>
      <c r="EF59" s="6"/>
      <c r="EG59" s="6"/>
      <c r="EH59" s="6"/>
      <c r="EI59" s="15">
        <v>52</v>
      </c>
      <c r="EJ59" s="9">
        <v>0.1</v>
      </c>
      <c r="EK59" s="9">
        <v>8.2898418756975796E-5</v>
      </c>
      <c r="EL59" s="9">
        <v>0.77994554852217901</v>
      </c>
      <c r="EM59" s="9">
        <v>0.78002844694093598</v>
      </c>
      <c r="EN59" s="9">
        <v>4.4391903884960742E-6</v>
      </c>
      <c r="EO59" s="6">
        <v>5</v>
      </c>
      <c r="EP59" s="6"/>
      <c r="EQ59" s="6"/>
      <c r="ER59" s="6"/>
      <c r="ES59" s="15">
        <v>52</v>
      </c>
      <c r="ET59" s="9">
        <v>0.1</v>
      </c>
      <c r="EU59" s="9">
        <v>1.186881132008197E-4</v>
      </c>
      <c r="EV59" s="9">
        <v>0.77990975882773517</v>
      </c>
      <c r="EW59" s="9">
        <v>0.78002844694093598</v>
      </c>
      <c r="EX59" s="9">
        <v>6.3557199190301407E-6</v>
      </c>
      <c r="EY59" s="6">
        <v>5</v>
      </c>
      <c r="EZ59" s="6"/>
      <c r="FA59" s="6"/>
      <c r="FB59" s="6"/>
      <c r="FC59" s="15">
        <v>52</v>
      </c>
      <c r="FD59" s="9">
        <v>0.1</v>
      </c>
      <c r="FE59" s="9">
        <v>9.5511052039896698E-5</v>
      </c>
      <c r="FF59" s="9">
        <v>0.77993293588889612</v>
      </c>
      <c r="FG59" s="9">
        <v>0.78002844694093598</v>
      </c>
      <c r="FH59" s="9">
        <v>5.114593867630068E-6</v>
      </c>
      <c r="FI59" s="6">
        <v>5</v>
      </c>
      <c r="FJ59" s="6"/>
      <c r="FK59" s="6"/>
      <c r="FL59" s="6"/>
      <c r="FM59" s="15">
        <v>52</v>
      </c>
      <c r="FN59" s="9">
        <v>0.1</v>
      </c>
      <c r="FO59" s="9">
        <v>6.1014961009685697E-5</v>
      </c>
      <c r="FP59" s="9">
        <v>0.77996743197992635</v>
      </c>
      <c r="FQ59" s="9">
        <v>0.78002844694093598</v>
      </c>
      <c r="FR59" s="9">
        <v>3.2673364888020519E-6</v>
      </c>
      <c r="FS59" s="6">
        <v>5</v>
      </c>
      <c r="FT59" s="6"/>
      <c r="FU59" s="6"/>
      <c r="FV59" s="6"/>
      <c r="FW59" s="15">
        <v>52</v>
      </c>
      <c r="FX59" s="9">
        <v>0.1</v>
      </c>
      <c r="FY59" s="9">
        <v>1.0521307764214354E-4</v>
      </c>
      <c r="FZ59" s="9">
        <v>0.77992323386329387</v>
      </c>
      <c r="GA59" s="9">
        <v>0.78002844694093598</v>
      </c>
      <c r="GB59" s="9">
        <v>5.6341350054254467E-6</v>
      </c>
      <c r="GC59" s="6">
        <v>5</v>
      </c>
      <c r="GD59" s="6"/>
      <c r="GE59" s="6"/>
      <c r="GF59" s="6"/>
      <c r="GG59" s="15">
        <v>52</v>
      </c>
      <c r="GH59" s="9">
        <v>0.1</v>
      </c>
      <c r="GI59" s="9">
        <v>5.540934621727641E-5</v>
      </c>
      <c r="GJ59" s="9">
        <v>0.7799730375947187</v>
      </c>
      <c r="GK59" s="9">
        <v>0.78002844694093598</v>
      </c>
      <c r="GL59" s="9">
        <v>2.9671571647424991E-6</v>
      </c>
      <c r="GM59" s="6">
        <v>5</v>
      </c>
      <c r="GN59" s="6"/>
      <c r="GO59" s="6"/>
      <c r="GP59" s="6"/>
      <c r="GQ59" s="15">
        <v>52</v>
      </c>
      <c r="GR59" s="9">
        <v>0.1</v>
      </c>
      <c r="GS59" s="9">
        <v>6.2200764138849196E-5</v>
      </c>
      <c r="GT59" s="9">
        <v>0.77996624617679711</v>
      </c>
      <c r="GU59" s="9">
        <v>0.78002844694093598</v>
      </c>
      <c r="GV59" s="9">
        <v>3.3308359611992648E-6</v>
      </c>
      <c r="GW59" s="6">
        <v>5</v>
      </c>
      <c r="GX59" s="6"/>
      <c r="GY59" s="6"/>
      <c r="GZ59" s="6"/>
      <c r="HA59" s="15">
        <v>52</v>
      </c>
      <c r="HB59" s="9">
        <v>0.1</v>
      </c>
      <c r="HC59" s="9">
        <v>7.7400604249035923E-5</v>
      </c>
      <c r="HD59" s="9">
        <v>0.77995104633668699</v>
      </c>
      <c r="HE59" s="9">
        <v>0.78002844694093598</v>
      </c>
      <c r="HF59" s="9">
        <v>4.144783743745359E-6</v>
      </c>
      <c r="HG59" s="6">
        <v>5</v>
      </c>
      <c r="HH59" s="6"/>
      <c r="HI59" s="6"/>
      <c r="HJ59" s="6"/>
      <c r="HK59" s="15">
        <v>52</v>
      </c>
      <c r="HL59" s="9">
        <v>0.1</v>
      </c>
      <c r="HM59" s="9">
        <v>4.2473312080947291E-5</v>
      </c>
      <c r="HN59" s="9">
        <v>0.77998597362885502</v>
      </c>
      <c r="HO59" s="9">
        <v>0.78002844694093598</v>
      </c>
      <c r="HP59" s="9">
        <v>2.2744356476819941E-6</v>
      </c>
      <c r="HQ59" s="6">
        <v>5</v>
      </c>
      <c r="HR59" s="6"/>
      <c r="HS59" s="6"/>
      <c r="HT59" s="6"/>
      <c r="HU59" s="15">
        <v>52</v>
      </c>
      <c r="HV59" s="9">
        <v>0.1</v>
      </c>
      <c r="HW59" s="9">
        <v>4.0856307813906149E-5</v>
      </c>
      <c r="HX59" s="9">
        <v>0.77998759063312206</v>
      </c>
      <c r="HY59" s="9">
        <v>0.78002844694093598</v>
      </c>
      <c r="HZ59" s="9">
        <v>2.1878454580494307E-6</v>
      </c>
      <c r="IA59" s="6">
        <v>5</v>
      </c>
      <c r="IB59" s="6"/>
      <c r="IC59" s="6"/>
      <c r="ID59" s="6"/>
      <c r="IE59" s="15">
        <v>52</v>
      </c>
      <c r="IF59" s="9">
        <v>0.1</v>
      </c>
      <c r="IG59" s="9">
        <v>1.8541648928738413E-5</v>
      </c>
      <c r="IH59" s="9">
        <v>0.7800099052920072</v>
      </c>
      <c r="II59" s="9">
        <v>0.78002844694093598</v>
      </c>
      <c r="IJ59" s="9">
        <v>9.9290084112005849E-7</v>
      </c>
      <c r="IK59" s="6">
        <v>5</v>
      </c>
      <c r="IL59" s="6"/>
      <c r="IM59" s="6"/>
      <c r="IN59" s="6"/>
      <c r="IO59" s="15">
        <v>52</v>
      </c>
      <c r="IP59" s="9">
        <v>0.1</v>
      </c>
      <c r="IQ59" s="9">
        <v>1.0456627593532708E-5</v>
      </c>
      <c r="IR59" s="9">
        <v>0.78001799031334251</v>
      </c>
      <c r="IS59" s="9">
        <v>0.78002844694093609</v>
      </c>
      <c r="IT59" s="9">
        <v>5.5994989295724206E-7</v>
      </c>
      <c r="IU59" s="6">
        <v>5</v>
      </c>
      <c r="IV59" s="6"/>
      <c r="IW59" s="6"/>
      <c r="IX59" s="6"/>
      <c r="IY59" s="15">
        <v>52</v>
      </c>
      <c r="IZ59" s="9">
        <v>0.1</v>
      </c>
      <c r="JA59" s="9">
        <v>1.4337437834431447E-5</v>
      </c>
      <c r="JB59" s="9">
        <v>0.78001410950310157</v>
      </c>
      <c r="JC59" s="9">
        <v>0.78002844694093598</v>
      </c>
      <c r="JD59" s="9">
        <v>7.6776634807539397E-7</v>
      </c>
      <c r="JE59" s="6">
        <v>5</v>
      </c>
      <c r="JF59" s="6"/>
      <c r="JG59" s="6"/>
      <c r="JH59" s="6"/>
      <c r="JI59" s="15">
        <v>52</v>
      </c>
      <c r="JJ59" s="9">
        <v>0.1</v>
      </c>
      <c r="JK59" s="9">
        <v>1.6924644661697274E-5</v>
      </c>
      <c r="JL59" s="9">
        <v>0.78001152229627435</v>
      </c>
      <c r="JM59" s="9">
        <v>0.78002844694093609</v>
      </c>
      <c r="JN59" s="9">
        <v>9.063106514874951E-7</v>
      </c>
      <c r="JO59" s="6">
        <v>5</v>
      </c>
      <c r="JP59" s="6"/>
      <c r="JQ59" s="6"/>
      <c r="JR59" s="6"/>
      <c r="JS59" s="15">
        <v>52</v>
      </c>
      <c r="JT59" s="9">
        <v>0.1</v>
      </c>
      <c r="JU59" s="9">
        <v>1.1319029869287985E-5</v>
      </c>
      <c r="JV59" s="9">
        <v>0.7800171279110667</v>
      </c>
      <c r="JW59" s="9">
        <v>0.78002844694093598</v>
      </c>
      <c r="JX59" s="9">
        <v>6.0613132742794258E-7</v>
      </c>
      <c r="JY59" s="6">
        <v>5</v>
      </c>
      <c r="JZ59" s="6"/>
      <c r="KA59" s="6"/>
      <c r="KB59" s="6"/>
      <c r="KC59" s="15">
        <v>52</v>
      </c>
      <c r="KD59" s="9">
        <v>0.1</v>
      </c>
      <c r="KE59" s="9">
        <v>1.8541648928738413E-5</v>
      </c>
      <c r="KF59" s="9">
        <v>0.7800099052920072</v>
      </c>
      <c r="KG59" s="9">
        <v>0.78002844694093598</v>
      </c>
      <c r="KH59" s="9">
        <v>9.9290084112005849E-7</v>
      </c>
      <c r="KI59" s="6">
        <v>5</v>
      </c>
      <c r="KJ59" s="6"/>
      <c r="KK59" s="6"/>
      <c r="KL59" s="6"/>
      <c r="KM59" s="15">
        <v>52</v>
      </c>
      <c r="KN59" s="9">
        <v>0.1</v>
      </c>
      <c r="KO59" s="9">
        <v>7.8694207662668829E-6</v>
      </c>
      <c r="KP59" s="9">
        <v>0.78002057752016973</v>
      </c>
      <c r="KQ59" s="9">
        <v>0.78002844694093598</v>
      </c>
      <c r="KR59" s="9">
        <v>4.2140558954514093E-7</v>
      </c>
      <c r="KS59" s="6">
        <v>5</v>
      </c>
      <c r="KT59" s="6"/>
      <c r="KU59" s="6"/>
      <c r="KV59" s="6"/>
      <c r="KW59" s="15">
        <v>52</v>
      </c>
      <c r="KX59" s="9">
        <v>0.1</v>
      </c>
      <c r="KY59" s="9">
        <v>6.6836176371033806E-6</v>
      </c>
      <c r="KZ59" s="9">
        <v>0.78002176332329898</v>
      </c>
      <c r="LA59" s="9">
        <v>0.78002844694093609</v>
      </c>
      <c r="LB59" s="9">
        <v>3.5790611714792795E-7</v>
      </c>
      <c r="LC59" s="6">
        <v>5</v>
      </c>
    </row>
    <row r="60" spans="1:315">
      <c r="A60" s="6">
        <v>53</v>
      </c>
      <c r="B60">
        <v>4.3376367794180117E-2</v>
      </c>
      <c r="C60">
        <f>1-Table468[[#This Row],[qx (tau)]]</f>
        <v>0.95662363220581992</v>
      </c>
      <c r="D60" s="6"/>
      <c r="E60" s="6"/>
      <c r="F60" s="6"/>
      <c r="G60" s="6"/>
      <c r="H60" s="15">
        <f t="shared" si="4"/>
        <v>53</v>
      </c>
      <c r="I60" s="9">
        <f t="shared" si="12"/>
        <v>0.15000000000000002</v>
      </c>
      <c r="J60" s="9" cm="1">
        <f t="array" ref="J60">VLOOKUP($G$13,'qx Malaria'!$B$32:$I$61,(N60),FALSE)/(1-cambodia!I60*INDEX($E$6:$G$11,N60,2))</f>
        <v>6.9548673562314525E-6</v>
      </c>
      <c r="K60" s="9">
        <f t="shared" si="11"/>
        <v>0.81167837441377499</v>
      </c>
      <c r="L60" s="9">
        <f t="shared" si="2"/>
        <v>0.81168532928113124</v>
      </c>
      <c r="M60" s="9">
        <f>(J60*Table468[[#This Row],[qx (tau)]])/L60</f>
        <v>3.7166728721192065E-7</v>
      </c>
      <c r="N60" s="6">
        <f t="shared" si="3"/>
        <v>5</v>
      </c>
      <c r="P60" s="6"/>
      <c r="Q60" s="6"/>
      <c r="R60" s="6"/>
      <c r="S60" s="15">
        <v>53</v>
      </c>
      <c r="T60" s="9">
        <v>0.15000000000000002</v>
      </c>
      <c r="U60" s="9">
        <v>1.0712739234195221E-4</v>
      </c>
      <c r="V60" s="9">
        <v>0.81157820188878926</v>
      </c>
      <c r="W60" s="9">
        <v>0.81168532928113124</v>
      </c>
      <c r="X60" s="9">
        <v>5.7248751497965197E-6</v>
      </c>
      <c r="Y60" s="6">
        <v>5</v>
      </c>
      <c r="Z60" s="6"/>
      <c r="AA60" s="6"/>
      <c r="AB60" s="6"/>
      <c r="AC60" s="15">
        <v>53</v>
      </c>
      <c r="AD60" s="9">
        <v>0.15000000000000002</v>
      </c>
      <c r="AE60" s="9">
        <v>8.6935841952893154E-5</v>
      </c>
      <c r="AF60" s="9">
        <v>0.81159839343917839</v>
      </c>
      <c r="AG60" s="9">
        <v>0.81168532928113124</v>
      </c>
      <c r="AH60" s="9">
        <v>4.6458410901490077E-6</v>
      </c>
      <c r="AI60" s="6">
        <v>5</v>
      </c>
      <c r="AJ60" s="6"/>
      <c r="AK60" s="6"/>
      <c r="AL60" s="6"/>
      <c r="AM60" s="15">
        <v>53</v>
      </c>
      <c r="AN60" s="9">
        <v>0.15000000000000002</v>
      </c>
      <c r="AO60" s="9">
        <v>7.7961819557755788E-5</v>
      </c>
      <c r="AP60" s="9">
        <v>0.81160736746157347</v>
      </c>
      <c r="AQ60" s="9">
        <v>0.81168532928113124</v>
      </c>
      <c r="AR60" s="9">
        <v>4.1662703969723354E-6</v>
      </c>
      <c r="AS60" s="6">
        <v>5</v>
      </c>
      <c r="AT60" s="6"/>
      <c r="AU60" s="6"/>
      <c r="AV60" s="6"/>
      <c r="AW60" s="15">
        <v>53</v>
      </c>
      <c r="AX60" s="9">
        <v>0.15000000000000002</v>
      </c>
      <c r="AY60" s="9">
        <v>8.8954996991799057E-5</v>
      </c>
      <c r="AZ60" s="9">
        <v>0.81159637428413944</v>
      </c>
      <c r="BA60" s="9">
        <v>0.81168532928113124</v>
      </c>
      <c r="BB60" s="9">
        <v>4.7537444961137594E-6</v>
      </c>
      <c r="BC60" s="6">
        <v>5</v>
      </c>
      <c r="BD60" s="6"/>
      <c r="BE60" s="6"/>
      <c r="BF60" s="6"/>
      <c r="BG60" s="15">
        <v>53</v>
      </c>
      <c r="BH60" s="9">
        <v>0.15000000000000002</v>
      </c>
      <c r="BI60" s="9">
        <v>7.9532273476904842E-5</v>
      </c>
      <c r="BJ60" s="9">
        <v>0.81160579700765434</v>
      </c>
      <c r="BK60" s="9">
        <v>0.81168532928113124</v>
      </c>
      <c r="BL60" s="9">
        <v>4.2501952682782543E-6</v>
      </c>
      <c r="BM60" s="6">
        <v>5</v>
      </c>
      <c r="BN60" s="6"/>
      <c r="BO60" s="6"/>
      <c r="BP60" s="6"/>
      <c r="BQ60" s="15">
        <v>53</v>
      </c>
      <c r="BR60" s="9">
        <v>0.15000000000000002</v>
      </c>
      <c r="BS60" s="9">
        <v>7.1904354441038078E-5</v>
      </c>
      <c r="BT60" s="9">
        <v>0.8116134249266902</v>
      </c>
      <c r="BU60" s="9">
        <v>0.81168532928113124</v>
      </c>
      <c r="BV60" s="9">
        <v>3.8425601790780828E-6</v>
      </c>
      <c r="BW60" s="6">
        <v>5</v>
      </c>
      <c r="BX60" s="6"/>
      <c r="BY60" s="6"/>
      <c r="BZ60" s="6"/>
      <c r="CA60" s="15">
        <v>53</v>
      </c>
      <c r="CB60" s="9">
        <v>0.15000000000000002</v>
      </c>
      <c r="CC60" s="9">
        <v>6.8539096042861586E-5</v>
      </c>
      <c r="CD60" s="9">
        <v>0.81161679018508825</v>
      </c>
      <c r="CE60" s="9">
        <v>0.81168532928113113</v>
      </c>
      <c r="CF60" s="9">
        <v>3.6627211691368324E-6</v>
      </c>
      <c r="CG60" s="6">
        <v>5</v>
      </c>
      <c r="CH60" s="6"/>
      <c r="CI60" s="6"/>
      <c r="CJ60" s="6"/>
      <c r="CK60" s="15">
        <v>53</v>
      </c>
      <c r="CL60" s="9">
        <v>0.15000000000000002</v>
      </c>
      <c r="CM60" s="9">
        <v>8.0093149876600924E-5</v>
      </c>
      <c r="CN60" s="9">
        <v>0.81160523613125457</v>
      </c>
      <c r="CO60" s="9">
        <v>0.81168532928113113</v>
      </c>
      <c r="CP60" s="9">
        <v>4.2801684366017961E-6</v>
      </c>
      <c r="CQ60" s="6">
        <v>5</v>
      </c>
      <c r="CR60" s="6"/>
      <c r="CS60" s="6"/>
      <c r="CT60" s="6"/>
      <c r="CU60" s="15">
        <v>53</v>
      </c>
      <c r="CV60" s="9">
        <v>0.15000000000000002</v>
      </c>
      <c r="CW60" s="9">
        <v>6.0013774767481083E-5</v>
      </c>
      <c r="CX60" s="9">
        <v>0.81162531550636363</v>
      </c>
      <c r="CY60" s="9">
        <v>0.81168532928113113</v>
      </c>
      <c r="CZ60" s="9">
        <v>3.2071290106189932E-6</v>
      </c>
      <c r="DA60" s="6">
        <v>5</v>
      </c>
      <c r="DB60" s="6"/>
      <c r="DC60" s="6"/>
      <c r="DD60" s="6"/>
      <c r="DE60" s="15">
        <v>53</v>
      </c>
      <c r="DF60" s="9">
        <v>0.15000000000000002</v>
      </c>
      <c r="DG60" s="9">
        <v>6.0799001727055597E-5</v>
      </c>
      <c r="DH60" s="9">
        <v>0.81162453027940418</v>
      </c>
      <c r="DI60" s="9">
        <v>0.81168532928113124</v>
      </c>
      <c r="DJ60" s="9">
        <v>3.2490914462719514E-6</v>
      </c>
      <c r="DK60" s="6">
        <v>5</v>
      </c>
      <c r="DL60" s="6"/>
      <c r="DM60" s="6"/>
      <c r="DN60" s="6"/>
      <c r="DO60" s="15">
        <v>53</v>
      </c>
      <c r="DP60" s="9">
        <v>0.15000000000000002</v>
      </c>
      <c r="DQ60" s="9">
        <v>1.3988257408420357E-4</v>
      </c>
      <c r="DR60" s="9">
        <v>0.81154544670704698</v>
      </c>
      <c r="DS60" s="9">
        <v>0.81168532928113113</v>
      </c>
      <c r="DT60" s="9">
        <v>7.475308179891373E-6</v>
      </c>
      <c r="DU60" s="6">
        <v>5</v>
      </c>
      <c r="DV60" s="6"/>
      <c r="DW60" s="6"/>
      <c r="DX60" s="6"/>
      <c r="DY60" s="15">
        <v>53</v>
      </c>
      <c r="DZ60" s="9">
        <v>0.15000000000000002</v>
      </c>
      <c r="EA60" s="9">
        <v>8.5589738593622552E-5</v>
      </c>
      <c r="EB60" s="9">
        <v>0.8115997395425375</v>
      </c>
      <c r="EC60" s="9">
        <v>0.81168532928113113</v>
      </c>
      <c r="ED60" s="9">
        <v>4.5739054861725077E-6</v>
      </c>
      <c r="EE60" s="6">
        <v>5</v>
      </c>
      <c r="EF60" s="6"/>
      <c r="EG60" s="6"/>
      <c r="EH60" s="6"/>
      <c r="EI60" s="15">
        <v>53</v>
      </c>
      <c r="EJ60" s="9">
        <v>0.15000000000000002</v>
      </c>
      <c r="EK60" s="9">
        <v>8.6262790273257853E-5</v>
      </c>
      <c r="EL60" s="9">
        <v>0.81159906649085789</v>
      </c>
      <c r="EM60" s="9">
        <v>0.81168532928113113</v>
      </c>
      <c r="EN60" s="9">
        <v>4.6098732881607586E-6</v>
      </c>
      <c r="EO60" s="6">
        <v>5</v>
      </c>
      <c r="EP60" s="6"/>
      <c r="EQ60" s="6"/>
      <c r="ER60" s="6"/>
      <c r="ES60" s="15">
        <v>53</v>
      </c>
      <c r="ET60" s="9">
        <v>0.15000000000000002</v>
      </c>
      <c r="EU60" s="9">
        <v>1.2350498321307788E-4</v>
      </c>
      <c r="EV60" s="9">
        <v>0.81156182429791812</v>
      </c>
      <c r="EW60" s="9">
        <v>0.81168532928113124</v>
      </c>
      <c r="EX60" s="9">
        <v>6.6000916648439446E-6</v>
      </c>
      <c r="EY60" s="6">
        <v>5</v>
      </c>
      <c r="EZ60" s="6"/>
      <c r="FA60" s="6"/>
      <c r="FB60" s="6"/>
      <c r="FC60" s="15">
        <v>53</v>
      </c>
      <c r="FD60" s="9">
        <v>0.15000000000000002</v>
      </c>
      <c r="FE60" s="9">
        <v>9.9387298026146231E-5</v>
      </c>
      <c r="FF60" s="9">
        <v>0.81158594198310507</v>
      </c>
      <c r="FG60" s="9">
        <v>0.81168532928113124</v>
      </c>
      <c r="FH60" s="9">
        <v>5.3112454269316392E-6</v>
      </c>
      <c r="FI60" s="6">
        <v>5</v>
      </c>
      <c r="FJ60" s="6"/>
      <c r="FK60" s="6"/>
      <c r="FL60" s="6"/>
      <c r="FM60" s="15">
        <v>53</v>
      </c>
      <c r="FN60" s="9">
        <v>0.15000000000000002</v>
      </c>
      <c r="FO60" s="9">
        <v>6.3491208445596808E-5</v>
      </c>
      <c r="FP60" s="9">
        <v>0.81162183807268562</v>
      </c>
      <c r="FQ60" s="9">
        <v>0.81168532928113124</v>
      </c>
      <c r="FR60" s="9">
        <v>3.3929626542249531E-6</v>
      </c>
      <c r="FS60" s="6">
        <v>5</v>
      </c>
      <c r="FT60" s="6"/>
      <c r="FU60" s="6"/>
      <c r="FV60" s="6"/>
      <c r="FW60" s="15">
        <v>53</v>
      </c>
      <c r="FX60" s="9">
        <v>0.15000000000000002</v>
      </c>
      <c r="FY60" s="9">
        <v>1.0948307322067576E-4</v>
      </c>
      <c r="FZ60" s="9">
        <v>0.81157584620791046</v>
      </c>
      <c r="GA60" s="9">
        <v>0.81168532928113113</v>
      </c>
      <c r="GB60" s="9">
        <v>5.850762456755396E-6</v>
      </c>
      <c r="GC60" s="6">
        <v>5</v>
      </c>
      <c r="GD60" s="6"/>
      <c r="GE60" s="6"/>
      <c r="GF60" s="6"/>
      <c r="GG60" s="15">
        <v>53</v>
      </c>
      <c r="GH60" s="9">
        <v>0.15000000000000002</v>
      </c>
      <c r="GI60" s="9">
        <v>5.7658093888757523E-5</v>
      </c>
      <c r="GJ60" s="9">
        <v>0.81162767118724244</v>
      </c>
      <c r="GK60" s="9">
        <v>0.81168532928113124</v>
      </c>
      <c r="GL60" s="9">
        <v>3.0812417036601161E-6</v>
      </c>
      <c r="GM60" s="6">
        <v>5</v>
      </c>
      <c r="GN60" s="6"/>
      <c r="GO60" s="6"/>
      <c r="GP60" s="6"/>
      <c r="GQ60" s="15">
        <v>53</v>
      </c>
      <c r="GR60" s="9">
        <v>0.15000000000000002</v>
      </c>
      <c r="GS60" s="9">
        <v>6.4725136524928191E-5</v>
      </c>
      <c r="GT60" s="9">
        <v>0.81162060414460624</v>
      </c>
      <c r="GU60" s="9">
        <v>0.81168532928113113</v>
      </c>
      <c r="GV60" s="9">
        <v>3.4589036245367454E-6</v>
      </c>
      <c r="GW60" s="6">
        <v>5</v>
      </c>
      <c r="GX60" s="6"/>
      <c r="GY60" s="6"/>
      <c r="GZ60" s="6"/>
      <c r="HA60" s="15">
        <v>53</v>
      </c>
      <c r="HB60" s="9">
        <v>0.15000000000000002</v>
      </c>
      <c r="HC60" s="9">
        <v>8.0541850996357787E-5</v>
      </c>
      <c r="HD60" s="9">
        <v>0.81160478743013487</v>
      </c>
      <c r="HE60" s="9">
        <v>0.81168532928113124</v>
      </c>
      <c r="HF60" s="9">
        <v>4.3041469712606289E-6</v>
      </c>
      <c r="HG60" s="6">
        <v>5</v>
      </c>
      <c r="HH60" s="6"/>
      <c r="HI60" s="6"/>
      <c r="HJ60" s="6"/>
      <c r="HK60" s="15">
        <v>53</v>
      </c>
      <c r="HL60" s="9">
        <v>0.15000000000000002</v>
      </c>
      <c r="HM60" s="9">
        <v>4.4197060296051488E-5</v>
      </c>
      <c r="HN60" s="9">
        <v>0.81164113222083512</v>
      </c>
      <c r="HO60" s="9">
        <v>0.81168532928113113</v>
      </c>
      <c r="HP60" s="9">
        <v>2.3618856638951088E-6</v>
      </c>
      <c r="HQ60" s="6">
        <v>5</v>
      </c>
      <c r="HR60" s="6"/>
      <c r="HS60" s="6"/>
      <c r="HT60" s="6"/>
      <c r="HU60" s="15">
        <v>53</v>
      </c>
      <c r="HV60" s="9">
        <v>0.15000000000000002</v>
      </c>
      <c r="HW60" s="9">
        <v>4.2514431096963235E-5</v>
      </c>
      <c r="HX60" s="9">
        <v>0.8116428148500342</v>
      </c>
      <c r="HY60" s="9">
        <v>0.81168532928113113</v>
      </c>
      <c r="HZ60" s="9">
        <v>2.271966158924483E-6</v>
      </c>
      <c r="IA60" s="6">
        <v>5</v>
      </c>
      <c r="IB60" s="6"/>
      <c r="IC60" s="6"/>
      <c r="ID60" s="6"/>
      <c r="IE60" s="15">
        <v>53</v>
      </c>
      <c r="IF60" s="9">
        <v>0.15000000000000002</v>
      </c>
      <c r="IG60" s="9">
        <v>1.929414814954532E-5</v>
      </c>
      <c r="IH60" s="9">
        <v>0.81166603513298163</v>
      </c>
      <c r="II60" s="9">
        <v>0.81168532928113113</v>
      </c>
      <c r="IJ60" s="9">
        <v>1.0310769903298445E-6</v>
      </c>
      <c r="IK60" s="6">
        <v>5</v>
      </c>
      <c r="IL60" s="6"/>
      <c r="IM60" s="6"/>
      <c r="IN60" s="6"/>
      <c r="IO60" s="15">
        <v>53</v>
      </c>
      <c r="IP60" s="9">
        <v>0.15000000000000002</v>
      </c>
      <c r="IQ60" s="9">
        <v>1.0881002154104047E-5</v>
      </c>
      <c r="IR60" s="9">
        <v>0.81167444827897706</v>
      </c>
      <c r="IS60" s="9">
        <v>0.81168532928113113</v>
      </c>
      <c r="IT60" s="9">
        <v>5.814794654767146E-7</v>
      </c>
      <c r="IU60" s="6">
        <v>5</v>
      </c>
      <c r="IV60" s="6"/>
      <c r="IW60" s="6"/>
      <c r="IX60" s="6"/>
      <c r="IY60" s="15">
        <v>53</v>
      </c>
      <c r="IZ60" s="9">
        <v>0.15000000000000002</v>
      </c>
      <c r="JA60" s="9">
        <v>1.491931223191586E-5</v>
      </c>
      <c r="JB60" s="9">
        <v>0.81167040996889928</v>
      </c>
      <c r="JC60" s="9">
        <v>0.81168532928113124</v>
      </c>
      <c r="JD60" s="9">
        <v>7.9728627740621695E-7</v>
      </c>
      <c r="JE60" s="6">
        <v>5</v>
      </c>
      <c r="JF60" s="6"/>
      <c r="JG60" s="6"/>
      <c r="JH60" s="6"/>
      <c r="JI60" s="15">
        <v>53</v>
      </c>
      <c r="JJ60" s="9">
        <v>0.15000000000000002</v>
      </c>
      <c r="JK60" s="9">
        <v>1.7611518950457068E-5</v>
      </c>
      <c r="JL60" s="9">
        <v>0.81166771776218083</v>
      </c>
      <c r="JM60" s="9">
        <v>0.81168532928113124</v>
      </c>
      <c r="JN60" s="9">
        <v>9.4115748535921855E-7</v>
      </c>
      <c r="JO60" s="6">
        <v>5</v>
      </c>
      <c r="JP60" s="6"/>
      <c r="JQ60" s="6"/>
      <c r="JR60" s="6"/>
      <c r="JS60" s="15">
        <v>53</v>
      </c>
      <c r="JT60" s="9">
        <v>0.15000000000000002</v>
      </c>
      <c r="JU60" s="9">
        <v>1.1778404393617784E-5</v>
      </c>
      <c r="JV60" s="9">
        <v>0.81167355087673754</v>
      </c>
      <c r="JW60" s="9">
        <v>0.81168532928113113</v>
      </c>
      <c r="JX60" s="9">
        <v>6.2943653479438194E-7</v>
      </c>
      <c r="JY60" s="6">
        <v>5</v>
      </c>
      <c r="JZ60" s="6"/>
      <c r="KA60" s="6"/>
      <c r="KB60" s="6"/>
      <c r="KC60" s="15">
        <v>53</v>
      </c>
      <c r="KD60" s="9">
        <v>0.15000000000000002</v>
      </c>
      <c r="KE60" s="9">
        <v>1.929414814954532E-5</v>
      </c>
      <c r="KF60" s="9">
        <v>0.81166603513298163</v>
      </c>
      <c r="KG60" s="9">
        <v>0.81168532928113113</v>
      </c>
      <c r="KH60" s="9">
        <v>1.0310769903298445E-6</v>
      </c>
      <c r="KI60" s="6">
        <v>5</v>
      </c>
      <c r="KJ60" s="6"/>
      <c r="KK60" s="6"/>
      <c r="KL60" s="6"/>
      <c r="KM60" s="15">
        <v>53</v>
      </c>
      <c r="KN60" s="9">
        <v>0.15000000000000002</v>
      </c>
      <c r="KO60" s="9">
        <v>8.1887954355628389E-6</v>
      </c>
      <c r="KP60" s="9">
        <v>0.81167714048569561</v>
      </c>
      <c r="KQ60" s="9">
        <v>0.81168532928113113</v>
      </c>
      <c r="KR60" s="9">
        <v>4.3760825752371305E-7</v>
      </c>
      <c r="KS60" s="6">
        <v>5</v>
      </c>
      <c r="KT60" s="6"/>
      <c r="KU60" s="6"/>
      <c r="KV60" s="6"/>
      <c r="KW60" s="15">
        <v>53</v>
      </c>
      <c r="KX60" s="9">
        <v>0.15000000000000002</v>
      </c>
      <c r="KY60" s="9">
        <v>6.9548673562314525E-6</v>
      </c>
      <c r="KZ60" s="9">
        <v>0.81167837441377499</v>
      </c>
      <c r="LA60" s="9">
        <v>0.81168532928113124</v>
      </c>
      <c r="LB60" s="9">
        <v>3.7166728721192065E-7</v>
      </c>
      <c r="LC60" s="6">
        <v>5</v>
      </c>
    </row>
    <row r="61" spans="1:315">
      <c r="A61" s="6">
        <v>54</v>
      </c>
      <c r="B61">
        <v>4.5098365457516471E-2</v>
      </c>
      <c r="C61">
        <f>1-Table468[[#This Row],[qx (tau)]]</f>
        <v>0.95490163454248356</v>
      </c>
      <c r="D61" s="6"/>
      <c r="E61" s="6"/>
      <c r="F61" s="6"/>
      <c r="G61" s="6"/>
      <c r="H61" s="15">
        <f t="shared" si="4"/>
        <v>54</v>
      </c>
      <c r="I61" s="9">
        <f t="shared" si="12"/>
        <v>0.2</v>
      </c>
      <c r="J61" s="9" cm="1">
        <f t="array" ref="J61">VLOOKUP($G$13,'qx Malaria'!$B$32:$I$61,(N61),FALSE)/(1-cambodia!I61*INDEX($E$6:$G$11,N61,2))</f>
        <v>7.2490653562654922E-6</v>
      </c>
      <c r="K61" s="9">
        <f t="shared" si="11"/>
        <v>0.84601319953584686</v>
      </c>
      <c r="L61" s="9">
        <f t="shared" si="2"/>
        <v>0.84602044860120318</v>
      </c>
      <c r="M61" s="9">
        <f>(J61*Table468[[#This Row],[qx (tau)]])/L61</f>
        <v>3.8642210032016245E-7</v>
      </c>
      <c r="N61" s="6">
        <f t="shared" si="3"/>
        <v>5</v>
      </c>
      <c r="P61" s="6"/>
      <c r="Q61" s="6"/>
      <c r="R61" s="6"/>
      <c r="S61" s="15">
        <v>54</v>
      </c>
      <c r="T61" s="9">
        <v>0.2</v>
      </c>
      <c r="U61" s="9">
        <v>1.1165899056828299E-4</v>
      </c>
      <c r="V61" s="9">
        <v>0.84590878961063476</v>
      </c>
      <c r="W61" s="9">
        <v>0.84602044860120307</v>
      </c>
      <c r="X61" s="9">
        <v>5.952146867834762E-6</v>
      </c>
      <c r="Y61" s="6">
        <v>5</v>
      </c>
      <c r="Z61" s="6"/>
      <c r="AA61" s="6"/>
      <c r="AB61" s="6"/>
      <c r="AC61" s="15">
        <v>54</v>
      </c>
      <c r="AD61" s="9">
        <v>0.2</v>
      </c>
      <c r="AE61" s="9">
        <v>9.0613316953318661E-5</v>
      </c>
      <c r="AF61" s="9">
        <v>0.84592983528424981</v>
      </c>
      <c r="AG61" s="9">
        <v>0.84602044860120318</v>
      </c>
      <c r="AH61" s="9">
        <v>4.830276254002031E-6</v>
      </c>
      <c r="AI61" s="6">
        <v>5</v>
      </c>
      <c r="AJ61" s="6"/>
      <c r="AK61" s="6"/>
      <c r="AL61" s="6"/>
      <c r="AM61" s="15">
        <v>54</v>
      </c>
      <c r="AN61" s="9">
        <v>0.2</v>
      </c>
      <c r="AO61" s="9">
        <v>8.1259684235556725E-5</v>
      </c>
      <c r="AP61" s="9">
        <v>0.84593918891696762</v>
      </c>
      <c r="AQ61" s="9">
        <v>0.84602044860120318</v>
      </c>
      <c r="AR61" s="9">
        <v>4.3316670922985952E-6</v>
      </c>
      <c r="AS61" s="6">
        <v>5</v>
      </c>
      <c r="AT61" s="6"/>
      <c r="AU61" s="6"/>
      <c r="AV61" s="6"/>
      <c r="AW61" s="15">
        <v>54</v>
      </c>
      <c r="AX61" s="9">
        <v>0.2</v>
      </c>
      <c r="AY61" s="9">
        <v>9.2717884314815087E-5</v>
      </c>
      <c r="AZ61" s="9">
        <v>0.84592773071688832</v>
      </c>
      <c r="BA61" s="9">
        <v>0.84602044860120318</v>
      </c>
      <c r="BB61" s="9">
        <v>4.942463315385304E-6</v>
      </c>
      <c r="BC61" s="6">
        <v>5</v>
      </c>
      <c r="BD61" s="6"/>
      <c r="BE61" s="6"/>
      <c r="BF61" s="6"/>
      <c r="BG61" s="15">
        <v>54</v>
      </c>
      <c r="BH61" s="9">
        <v>0.2</v>
      </c>
      <c r="BI61" s="9">
        <v>8.2896569961165071E-5</v>
      </c>
      <c r="BJ61" s="9">
        <v>0.84593755203124199</v>
      </c>
      <c r="BK61" s="9">
        <v>0.84602044860120318</v>
      </c>
      <c r="BL61" s="9">
        <v>4.4189236955966968E-6</v>
      </c>
      <c r="BM61" s="6">
        <v>5</v>
      </c>
      <c r="BN61" s="6"/>
      <c r="BO61" s="6"/>
      <c r="BP61" s="6"/>
      <c r="BQ61" s="15">
        <v>54</v>
      </c>
      <c r="BR61" s="9">
        <v>0.2</v>
      </c>
      <c r="BS61" s="9">
        <v>7.4945982151067433E-5</v>
      </c>
      <c r="BT61" s="9">
        <v>0.84594550261905199</v>
      </c>
      <c r="BU61" s="9">
        <v>0.84602044860120307</v>
      </c>
      <c r="BV61" s="9">
        <v>3.9951059081487779E-6</v>
      </c>
      <c r="BW61" s="6">
        <v>5</v>
      </c>
      <c r="BX61" s="6"/>
      <c r="BY61" s="6"/>
      <c r="BZ61" s="6"/>
      <c r="CA61" s="15">
        <v>54</v>
      </c>
      <c r="CB61" s="9">
        <v>0.2</v>
      </c>
      <c r="CC61" s="9">
        <v>7.1438369881906722E-5</v>
      </c>
      <c r="CD61" s="9">
        <v>0.84594901023132119</v>
      </c>
      <c r="CE61" s="9">
        <v>0.84602044860120307</v>
      </c>
      <c r="CF61" s="9">
        <v>3.8081274725099898E-6</v>
      </c>
      <c r="CG61" s="6">
        <v>5</v>
      </c>
      <c r="CH61" s="6"/>
      <c r="CI61" s="6"/>
      <c r="CJ61" s="6"/>
      <c r="CK61" s="15">
        <v>54</v>
      </c>
      <c r="CL61" s="9">
        <v>0.2</v>
      </c>
      <c r="CM61" s="9">
        <v>8.3481172006025182E-5</v>
      </c>
      <c r="CN61" s="9">
        <v>0.845936967429197</v>
      </c>
      <c r="CO61" s="9">
        <v>0.84602044860120307</v>
      </c>
      <c r="CP61" s="9">
        <v>4.4500867682031619E-6</v>
      </c>
      <c r="CQ61" s="6">
        <v>5</v>
      </c>
      <c r="CR61" s="6"/>
      <c r="CS61" s="6"/>
      <c r="CT61" s="6"/>
      <c r="CU61" s="15">
        <v>54</v>
      </c>
      <c r="CV61" s="9">
        <v>0.2</v>
      </c>
      <c r="CW61" s="9">
        <v>6.2552418800032882E-5</v>
      </c>
      <c r="CX61" s="9">
        <v>0.84595789618240302</v>
      </c>
      <c r="CY61" s="9">
        <v>0.84602044860120307</v>
      </c>
      <c r="CZ61" s="9">
        <v>3.3344487688917255E-6</v>
      </c>
      <c r="DA61" s="6">
        <v>5</v>
      </c>
      <c r="DB61" s="6"/>
      <c r="DC61" s="6"/>
      <c r="DD61" s="6"/>
      <c r="DE61" s="15">
        <v>54</v>
      </c>
      <c r="DF61" s="9">
        <v>0.2</v>
      </c>
      <c r="DG61" s="9">
        <v>6.3370861662837041E-5</v>
      </c>
      <c r="DH61" s="9">
        <v>0.84595707773954032</v>
      </c>
      <c r="DI61" s="9">
        <v>0.84602044860120318</v>
      </c>
      <c r="DJ61" s="9">
        <v>3.378077070540775E-6</v>
      </c>
      <c r="DK61" s="6">
        <v>5</v>
      </c>
      <c r="DL61" s="6"/>
      <c r="DM61" s="6"/>
      <c r="DN61" s="6"/>
      <c r="DO61" s="15">
        <v>54</v>
      </c>
      <c r="DP61" s="9">
        <v>0.2</v>
      </c>
      <c r="DQ61" s="9">
        <v>1.4579974998811402E-4</v>
      </c>
      <c r="DR61" s="9">
        <v>0.84587464885121499</v>
      </c>
      <c r="DS61" s="9">
        <v>0.84602044860120307</v>
      </c>
      <c r="DT61" s="9">
        <v>7.7720703080523009E-6</v>
      </c>
      <c r="DU61" s="6">
        <v>5</v>
      </c>
      <c r="DV61" s="6"/>
      <c r="DW61" s="6"/>
      <c r="DX61" s="6"/>
      <c r="DY61" s="15">
        <v>54</v>
      </c>
      <c r="DZ61" s="9">
        <v>0.2</v>
      </c>
      <c r="EA61" s="9">
        <v>8.9210272045654363E-5</v>
      </c>
      <c r="EB61" s="9">
        <v>0.8459312383291574</v>
      </c>
      <c r="EC61" s="9">
        <v>0.84602044860120307</v>
      </c>
      <c r="ED61" s="9">
        <v>4.7554848797465159E-6</v>
      </c>
      <c r="EE61" s="6">
        <v>5</v>
      </c>
      <c r="EF61" s="6"/>
      <c r="EG61" s="6"/>
      <c r="EH61" s="6"/>
      <c r="EI61" s="15">
        <v>54</v>
      </c>
      <c r="EJ61" s="9">
        <v>0.2</v>
      </c>
      <c r="EK61" s="9">
        <v>8.9911794499486505E-5</v>
      </c>
      <c r="EL61" s="9">
        <v>0.8459305368067036</v>
      </c>
      <c r="EM61" s="9">
        <v>0.84602044860120307</v>
      </c>
      <c r="EN61" s="9">
        <v>4.792880566874273E-6</v>
      </c>
      <c r="EO61" s="6">
        <v>5</v>
      </c>
      <c r="EP61" s="6"/>
      <c r="EQ61" s="6"/>
      <c r="ER61" s="6"/>
      <c r="ES61" s="15">
        <v>54</v>
      </c>
      <c r="ET61" s="9">
        <v>0.2</v>
      </c>
      <c r="EU61" s="9">
        <v>1.2872937027819849E-4</v>
      </c>
      <c r="EV61" s="9">
        <v>0.84589171923092488</v>
      </c>
      <c r="EW61" s="9">
        <v>0.84602044860120307</v>
      </c>
      <c r="EX61" s="9">
        <v>6.862108587943531E-6</v>
      </c>
      <c r="EY61" s="6">
        <v>5</v>
      </c>
      <c r="EZ61" s="6"/>
      <c r="FA61" s="6"/>
      <c r="FB61" s="6"/>
      <c r="FC61" s="15">
        <v>54</v>
      </c>
      <c r="FD61" s="9">
        <v>0.2</v>
      </c>
      <c r="FE61" s="9">
        <v>1.0359148234921332E-4</v>
      </c>
      <c r="FF61" s="9">
        <v>0.84591685711885389</v>
      </c>
      <c r="FG61" s="9">
        <v>0.84602044860120307</v>
      </c>
      <c r="FH61" s="9">
        <v>5.5220964658655485E-6</v>
      </c>
      <c r="FI61" s="6">
        <v>5</v>
      </c>
      <c r="FJ61" s="6"/>
      <c r="FK61" s="6"/>
      <c r="FL61" s="6"/>
      <c r="FM61" s="15">
        <v>54</v>
      </c>
      <c r="FN61" s="9">
        <v>0.2</v>
      </c>
      <c r="FO61" s="9">
        <v>6.6176951478165623E-5</v>
      </c>
      <c r="FP61" s="9">
        <v>0.84595427164972503</v>
      </c>
      <c r="FQ61" s="9">
        <v>0.84602044860120318</v>
      </c>
      <c r="FR61" s="9">
        <v>3.5276598190518055E-6</v>
      </c>
      <c r="FS61" s="6">
        <v>5</v>
      </c>
      <c r="FT61" s="6"/>
      <c r="FU61" s="6"/>
      <c r="FV61" s="6"/>
      <c r="FW61" s="15">
        <v>54</v>
      </c>
      <c r="FX61" s="9">
        <v>0.2</v>
      </c>
      <c r="FY61" s="9">
        <v>1.141143191566955E-4</v>
      </c>
      <c r="FZ61" s="9">
        <v>0.84590633428204642</v>
      </c>
      <c r="GA61" s="9">
        <v>0.84602044860120307</v>
      </c>
      <c r="GB61" s="9">
        <v>6.0830317727819144E-6</v>
      </c>
      <c r="GC61" s="6">
        <v>5</v>
      </c>
      <c r="GD61" s="6"/>
      <c r="GE61" s="6"/>
      <c r="GF61" s="6"/>
      <c r="GG61" s="15">
        <v>54</v>
      </c>
      <c r="GH61" s="9">
        <v>0.2</v>
      </c>
      <c r="GI61" s="9">
        <v>6.0097090211620364E-5</v>
      </c>
      <c r="GJ61" s="9">
        <v>0.84596035151099147</v>
      </c>
      <c r="GK61" s="9">
        <v>0.84602044860120307</v>
      </c>
      <c r="GL61" s="9">
        <v>3.203563863944573E-6</v>
      </c>
      <c r="GM61" s="6">
        <v>5</v>
      </c>
      <c r="GN61" s="6"/>
      <c r="GO61" s="6"/>
      <c r="GP61" s="6"/>
      <c r="GQ61" s="15">
        <v>54</v>
      </c>
      <c r="GR61" s="9">
        <v>0.2</v>
      </c>
      <c r="GS61" s="9">
        <v>6.7463075976857876E-5</v>
      </c>
      <c r="GT61" s="9">
        <v>0.84595298552522624</v>
      </c>
      <c r="GU61" s="9">
        <v>0.84602044860120307</v>
      </c>
      <c r="GV61" s="9">
        <v>3.5962185787860282E-6</v>
      </c>
      <c r="GW61" s="6">
        <v>5</v>
      </c>
      <c r="GX61" s="6"/>
      <c r="GY61" s="6"/>
      <c r="GZ61" s="6"/>
      <c r="HA61" s="15">
        <v>54</v>
      </c>
      <c r="HB61" s="9">
        <v>0.2</v>
      </c>
      <c r="HC61" s="9">
        <v>8.3948853641913277E-5</v>
      </c>
      <c r="HD61" s="9">
        <v>0.84593649974756124</v>
      </c>
      <c r="HE61" s="9">
        <v>0.84602044860120318</v>
      </c>
      <c r="HF61" s="9">
        <v>4.4750172262883325E-6</v>
      </c>
      <c r="HG61" s="6">
        <v>5</v>
      </c>
      <c r="HH61" s="6"/>
      <c r="HI61" s="6"/>
      <c r="HJ61" s="6"/>
      <c r="HK61" s="15">
        <v>54</v>
      </c>
      <c r="HL61" s="9">
        <v>0.2</v>
      </c>
      <c r="HM61" s="9">
        <v>4.6066641134977488E-5</v>
      </c>
      <c r="HN61" s="9">
        <v>0.84597438196006813</v>
      </c>
      <c r="HO61" s="9">
        <v>0.84602044860120307</v>
      </c>
      <c r="HP61" s="9">
        <v>2.4556501213894199E-6</v>
      </c>
      <c r="HQ61" s="6">
        <v>5</v>
      </c>
      <c r="HR61" s="6"/>
      <c r="HS61" s="6"/>
      <c r="HT61" s="6"/>
      <c r="HU61" s="15">
        <v>54</v>
      </c>
      <c r="HV61" s="9">
        <v>0.2</v>
      </c>
      <c r="HW61" s="9">
        <v>4.4312835000397119E-5</v>
      </c>
      <c r="HX61" s="9">
        <v>0.84597613576620267</v>
      </c>
      <c r="HY61" s="9">
        <v>0.84602044860120307</v>
      </c>
      <c r="HZ61" s="9">
        <v>2.3621609035700258E-6</v>
      </c>
      <c r="IA61" s="6">
        <v>5</v>
      </c>
      <c r="IB61" s="6"/>
      <c r="IC61" s="6"/>
      <c r="ID61" s="6"/>
      <c r="IE61" s="15">
        <v>54</v>
      </c>
      <c r="IF61" s="9">
        <v>0.2</v>
      </c>
      <c r="IG61" s="9">
        <v>2.0110310343188142E-5</v>
      </c>
      <c r="IH61" s="9">
        <v>0.84600033829085985</v>
      </c>
      <c r="II61" s="9">
        <v>0.84602044860120307</v>
      </c>
      <c r="IJ61" s="9">
        <v>1.0720096976623865E-6</v>
      </c>
      <c r="IK61" s="6">
        <v>5</v>
      </c>
      <c r="IL61" s="6"/>
      <c r="IM61" s="6"/>
      <c r="IN61" s="6"/>
      <c r="IO61" s="15">
        <v>54</v>
      </c>
      <c r="IP61" s="9">
        <v>0.2</v>
      </c>
      <c r="IQ61" s="9">
        <v>1.1341279670286335E-5</v>
      </c>
      <c r="IR61" s="9">
        <v>0.84600910732153278</v>
      </c>
      <c r="IS61" s="9">
        <v>0.84602044860120307</v>
      </c>
      <c r="IT61" s="9">
        <v>6.0456360856541569E-7</v>
      </c>
      <c r="IU61" s="6">
        <v>5</v>
      </c>
      <c r="IV61" s="6"/>
      <c r="IW61" s="6"/>
      <c r="IX61" s="6"/>
      <c r="IY61" s="15">
        <v>54</v>
      </c>
      <c r="IZ61" s="9">
        <v>0.2</v>
      </c>
      <c r="JA61" s="9">
        <v>1.5550414393279204E-5</v>
      </c>
      <c r="JB61" s="9">
        <v>0.8460048981868098</v>
      </c>
      <c r="JC61" s="9">
        <v>0.84602044860120307</v>
      </c>
      <c r="JD61" s="9">
        <v>8.2893773133196173E-7</v>
      </c>
      <c r="JE61" s="6">
        <v>5</v>
      </c>
      <c r="JF61" s="6"/>
      <c r="JG61" s="6"/>
      <c r="JH61" s="6"/>
      <c r="JI61" s="15">
        <v>54</v>
      </c>
      <c r="JJ61" s="9">
        <v>0.2</v>
      </c>
      <c r="JK61" s="9">
        <v>1.8356504208607783E-5</v>
      </c>
      <c r="JL61" s="9">
        <v>0.84600209209699451</v>
      </c>
      <c r="JM61" s="9">
        <v>0.84602044860120307</v>
      </c>
      <c r="JN61" s="9">
        <v>9.7852047984299249E-7</v>
      </c>
      <c r="JO61" s="6">
        <v>5</v>
      </c>
      <c r="JP61" s="6"/>
      <c r="JQ61" s="6"/>
      <c r="JR61" s="6"/>
      <c r="JS61" s="15">
        <v>54</v>
      </c>
      <c r="JT61" s="9">
        <v>0.2</v>
      </c>
      <c r="JU61" s="9">
        <v>1.2276642942062529E-5</v>
      </c>
      <c r="JV61" s="9">
        <v>0.84600817195826106</v>
      </c>
      <c r="JW61" s="9">
        <v>0.84602044860120307</v>
      </c>
      <c r="JX61" s="9">
        <v>6.5442452473575924E-7</v>
      </c>
      <c r="JY61" s="6">
        <v>5</v>
      </c>
      <c r="JZ61" s="6"/>
      <c r="KA61" s="6"/>
      <c r="KB61" s="6"/>
      <c r="KC61" s="15">
        <v>54</v>
      </c>
      <c r="KD61" s="9">
        <v>0.2</v>
      </c>
      <c r="KE61" s="9">
        <v>2.0110310343188142E-5</v>
      </c>
      <c r="KF61" s="9">
        <v>0.84600033829085985</v>
      </c>
      <c r="KG61" s="9">
        <v>0.84602044860120307</v>
      </c>
      <c r="KH61" s="9">
        <v>1.0720096976623865E-6</v>
      </c>
      <c r="KI61" s="6">
        <v>5</v>
      </c>
      <c r="KJ61" s="6"/>
      <c r="KK61" s="6"/>
      <c r="KL61" s="6"/>
      <c r="KM61" s="15">
        <v>54</v>
      </c>
      <c r="KN61" s="9">
        <v>0.2</v>
      </c>
      <c r="KO61" s="9">
        <v>8.5351898549577561E-6</v>
      </c>
      <c r="KP61" s="9">
        <v>0.84601191341134807</v>
      </c>
      <c r="KQ61" s="9">
        <v>0.84602044860120307</v>
      </c>
      <c r="KR61" s="9">
        <v>4.5498086005438487E-7</v>
      </c>
      <c r="KS61" s="6">
        <v>5</v>
      </c>
      <c r="KT61" s="6"/>
      <c r="KU61" s="6"/>
      <c r="KV61" s="6"/>
      <c r="KW61" s="15">
        <v>54</v>
      </c>
      <c r="KX61" s="9">
        <v>0.2</v>
      </c>
      <c r="KY61" s="9">
        <v>7.2490653562654922E-6</v>
      </c>
      <c r="KZ61" s="9">
        <v>0.84601319953584686</v>
      </c>
      <c r="LA61" s="9">
        <v>0.84602044860120318</v>
      </c>
      <c r="LB61" s="9">
        <v>3.8642210032016245E-7</v>
      </c>
      <c r="LC61" s="6">
        <v>5</v>
      </c>
    </row>
    <row r="62" spans="1:315">
      <c r="A62" s="6">
        <v>55</v>
      </c>
      <c r="B62">
        <v>4.6962143759959579E-2</v>
      </c>
      <c r="C62">
        <f>1-Table468[[#This Row],[qx (tau)]]</f>
        <v>0.95303785624004045</v>
      </c>
      <c r="D62" s="6"/>
      <c r="E62" s="6"/>
      <c r="F62" s="6"/>
      <c r="G62" s="6"/>
      <c r="H62" s="15">
        <f t="shared" si="4"/>
        <v>55</v>
      </c>
      <c r="I62" s="9">
        <f t="shared" si="12"/>
        <v>0.25</v>
      </c>
      <c r="J62" s="9" cm="1">
        <f t="array" ref="J62">VLOOKUP($G$13,'qx Malaria'!$B$32:$I$61,(N62),FALSE)/(1-cambodia!I62*INDEX($E$6:$G$11,N62,2))</f>
        <v>7.5692524749887804E-6</v>
      </c>
      <c r="K62" s="9">
        <f t="shared" si="11"/>
        <v>0.88338112428867377</v>
      </c>
      <c r="L62" s="9">
        <f t="shared" si="2"/>
        <v>0.8833886935411488</v>
      </c>
      <c r="M62" s="9">
        <f>(J62*Table468[[#This Row],[qx (tau)]])/L62</f>
        <v>4.0239175063575227E-7</v>
      </c>
      <c r="N62" s="6">
        <f t="shared" si="3"/>
        <v>5</v>
      </c>
      <c r="P62" s="6"/>
      <c r="Q62" s="6"/>
      <c r="R62" s="6"/>
      <c r="S62" s="15">
        <v>55</v>
      </c>
      <c r="T62" s="9">
        <v>0.25</v>
      </c>
      <c r="U62" s="9">
        <v>1.1659090505829493E-4</v>
      </c>
      <c r="V62" s="9">
        <v>0.88327210263609035</v>
      </c>
      <c r="W62" s="9">
        <v>0.88338869354114868</v>
      </c>
      <c r="X62" s="9">
        <v>6.1981309976958635E-6</v>
      </c>
      <c r="Y62" s="6">
        <v>5</v>
      </c>
      <c r="Z62" s="6"/>
      <c r="AA62" s="6"/>
      <c r="AB62" s="6"/>
      <c r="AC62" s="15">
        <v>55</v>
      </c>
      <c r="AD62" s="9">
        <v>0.25</v>
      </c>
      <c r="AE62" s="9">
        <v>9.4615655937359754E-5</v>
      </c>
      <c r="AF62" s="9">
        <v>0.88329407788521141</v>
      </c>
      <c r="AG62" s="9">
        <v>0.8833886935411488</v>
      </c>
      <c r="AH62" s="9">
        <v>5.0298968829469035E-6</v>
      </c>
      <c r="AI62" s="6">
        <v>5</v>
      </c>
      <c r="AJ62" s="6"/>
      <c r="AK62" s="6"/>
      <c r="AL62" s="6"/>
      <c r="AM62" s="15">
        <v>55</v>
      </c>
      <c r="AN62" s="9">
        <v>0.25</v>
      </c>
      <c r="AO62" s="9">
        <v>8.4848878550277448E-5</v>
      </c>
      <c r="AP62" s="9">
        <v>0.88330384466259848</v>
      </c>
      <c r="AQ62" s="9">
        <v>0.8833886935411488</v>
      </c>
      <c r="AR62" s="9">
        <v>4.5106817208362549E-6</v>
      </c>
      <c r="AS62" s="6">
        <v>5</v>
      </c>
      <c r="AT62" s="6"/>
      <c r="AU62" s="6"/>
      <c r="AV62" s="6"/>
      <c r="AW62" s="15">
        <v>55</v>
      </c>
      <c r="AX62" s="9">
        <v>0.25</v>
      </c>
      <c r="AY62" s="9">
        <v>9.6813180849453275E-5</v>
      </c>
      <c r="AZ62" s="9">
        <v>0.88329188036029926</v>
      </c>
      <c r="BA62" s="9">
        <v>0.88338869354114868</v>
      </c>
      <c r="BB62" s="9">
        <v>5.1467202944217999E-6</v>
      </c>
      <c r="BC62" s="6">
        <v>5</v>
      </c>
      <c r="BD62" s="6"/>
      <c r="BE62" s="6"/>
      <c r="BF62" s="6"/>
      <c r="BG62" s="15">
        <v>55</v>
      </c>
      <c r="BH62" s="9">
        <v>0.25</v>
      </c>
      <c r="BI62" s="9">
        <v>8.6558064593016855E-5</v>
      </c>
      <c r="BJ62" s="9">
        <v>0.88330213547655567</v>
      </c>
      <c r="BK62" s="9">
        <v>0.88338869354114868</v>
      </c>
      <c r="BL62" s="9">
        <v>4.6015443742056199E-6</v>
      </c>
      <c r="BM62" s="6">
        <v>5</v>
      </c>
      <c r="BN62" s="6"/>
      <c r="BO62" s="6"/>
      <c r="BP62" s="6"/>
      <c r="BQ62" s="15">
        <v>55</v>
      </c>
      <c r="BR62" s="9">
        <v>0.25</v>
      </c>
      <c r="BS62" s="9">
        <v>7.82563038139969E-5</v>
      </c>
      <c r="BT62" s="9">
        <v>0.88331043723733471</v>
      </c>
      <c r="BU62" s="9">
        <v>0.88338869354114868</v>
      </c>
      <c r="BV62" s="9">
        <v>4.1602114864115682E-6</v>
      </c>
      <c r="BW62" s="6">
        <v>5</v>
      </c>
      <c r="BX62" s="6"/>
      <c r="BY62" s="6"/>
      <c r="BZ62" s="6"/>
      <c r="CA62" s="15">
        <v>55</v>
      </c>
      <c r="CB62" s="9">
        <v>0.25</v>
      </c>
      <c r="CC62" s="9">
        <v>7.4593762293841056E-5</v>
      </c>
      <c r="CD62" s="9">
        <v>0.88331409977885478</v>
      </c>
      <c r="CE62" s="9">
        <v>0.88338869354114857</v>
      </c>
      <c r="CF62" s="9">
        <v>3.9655058006200767E-6</v>
      </c>
      <c r="CG62" s="6">
        <v>5</v>
      </c>
      <c r="CH62" s="6"/>
      <c r="CI62" s="6"/>
      <c r="CJ62" s="6"/>
      <c r="CK62" s="15">
        <v>55</v>
      </c>
      <c r="CL62" s="9">
        <v>0.25</v>
      </c>
      <c r="CM62" s="9">
        <v>8.7168488179709496E-5</v>
      </c>
      <c r="CN62" s="9">
        <v>0.88330152505296888</v>
      </c>
      <c r="CO62" s="9">
        <v>0.88338869354114857</v>
      </c>
      <c r="CP62" s="9">
        <v>4.6339953218375355E-6</v>
      </c>
      <c r="CQ62" s="6">
        <v>5</v>
      </c>
      <c r="CR62" s="6"/>
      <c r="CS62" s="6"/>
      <c r="CT62" s="6"/>
      <c r="CU62" s="15">
        <v>55</v>
      </c>
      <c r="CV62" s="9">
        <v>0.25</v>
      </c>
      <c r="CW62" s="9">
        <v>6.5315323776112861E-5</v>
      </c>
      <c r="CX62" s="9">
        <v>0.8833233782173725</v>
      </c>
      <c r="CY62" s="9">
        <v>0.88338869354114857</v>
      </c>
      <c r="CZ62" s="9">
        <v>3.4722513966149604E-6</v>
      </c>
      <c r="DA62" s="6">
        <v>5</v>
      </c>
      <c r="DB62" s="6"/>
      <c r="DC62" s="6"/>
      <c r="DD62" s="6"/>
      <c r="DE62" s="15">
        <v>55</v>
      </c>
      <c r="DF62" s="9">
        <v>0.25</v>
      </c>
      <c r="DG62" s="9">
        <v>6.6169916797482559E-5</v>
      </c>
      <c r="DH62" s="9">
        <v>0.88332252362435115</v>
      </c>
      <c r="DI62" s="9">
        <v>0.88338869354114868</v>
      </c>
      <c r="DJ62" s="9">
        <v>3.5176827232996412E-6</v>
      </c>
      <c r="DK62" s="6">
        <v>5</v>
      </c>
      <c r="DL62" s="6"/>
      <c r="DM62" s="6"/>
      <c r="DN62" s="6"/>
      <c r="DO62" s="15">
        <v>55</v>
      </c>
      <c r="DP62" s="9">
        <v>0.25</v>
      </c>
      <c r="DQ62" s="9">
        <v>1.5223964252114529E-4</v>
      </c>
      <c r="DR62" s="9">
        <v>0.88323645389862759</v>
      </c>
      <c r="DS62" s="9">
        <v>0.88338869354114868</v>
      </c>
      <c r="DT62" s="9">
        <v>8.0932663393997268E-6</v>
      </c>
      <c r="DU62" s="6">
        <v>5</v>
      </c>
      <c r="DV62" s="6"/>
      <c r="DW62" s="6"/>
      <c r="DX62" s="6"/>
      <c r="DY62" s="15">
        <v>55</v>
      </c>
      <c r="DZ62" s="9">
        <v>0.25</v>
      </c>
      <c r="EA62" s="9">
        <v>9.3150639329297403E-5</v>
      </c>
      <c r="EB62" s="9">
        <v>0.88329554290181933</v>
      </c>
      <c r="EC62" s="9">
        <v>0.88338869354114857</v>
      </c>
      <c r="ED62" s="9">
        <v>4.9520146086303075E-6</v>
      </c>
      <c r="EE62" s="6">
        <v>5</v>
      </c>
      <c r="EF62" s="6"/>
      <c r="EG62" s="6"/>
      <c r="EH62" s="6"/>
      <c r="EI62" s="15">
        <v>55</v>
      </c>
      <c r="EJ62" s="9">
        <v>0.25</v>
      </c>
      <c r="EK62" s="9">
        <v>9.3883147633328585E-5</v>
      </c>
      <c r="EL62" s="9">
        <v>0.88329481039351532</v>
      </c>
      <c r="EM62" s="9">
        <v>0.88338869354114868</v>
      </c>
      <c r="EN62" s="9">
        <v>4.9909557457886063E-6</v>
      </c>
      <c r="EO62" s="6">
        <v>5</v>
      </c>
      <c r="EP62" s="6"/>
      <c r="EQ62" s="6"/>
      <c r="ER62" s="6"/>
      <c r="ES62" s="15">
        <v>55</v>
      </c>
      <c r="ET62" s="9">
        <v>0.25</v>
      </c>
      <c r="EU62" s="9">
        <v>1.344152737897201E-4</v>
      </c>
      <c r="EV62" s="9">
        <v>0.88325427826735892</v>
      </c>
      <c r="EW62" s="9">
        <v>0.88338869354114868</v>
      </c>
      <c r="EX62" s="9">
        <v>7.1456986685477947E-6</v>
      </c>
      <c r="EY62" s="6">
        <v>5</v>
      </c>
      <c r="EZ62" s="6"/>
      <c r="FA62" s="6"/>
      <c r="FB62" s="6"/>
      <c r="FC62" s="15">
        <v>55</v>
      </c>
      <c r="FD62" s="9">
        <v>0.25</v>
      </c>
      <c r="FE62" s="9">
        <v>1.0816705956193643E-4</v>
      </c>
      <c r="FF62" s="9">
        <v>0.88328052648158673</v>
      </c>
      <c r="FG62" s="9">
        <v>0.88338869354114868</v>
      </c>
      <c r="FH62" s="9">
        <v>5.7503079203754285E-6</v>
      </c>
      <c r="FI62" s="6">
        <v>5</v>
      </c>
      <c r="FJ62" s="6"/>
      <c r="FK62" s="6"/>
      <c r="FL62" s="6"/>
      <c r="FM62" s="15">
        <v>55</v>
      </c>
      <c r="FN62" s="9">
        <v>0.25</v>
      </c>
      <c r="FO62" s="9">
        <v>6.9099950013607248E-5</v>
      </c>
      <c r="FP62" s="9">
        <v>0.8833195935911351</v>
      </c>
      <c r="FQ62" s="9">
        <v>0.88338869354114868</v>
      </c>
      <c r="FR62" s="9">
        <v>3.673447271932836E-6</v>
      </c>
      <c r="FS62" s="6">
        <v>5</v>
      </c>
      <c r="FT62" s="6"/>
      <c r="FU62" s="6"/>
      <c r="FV62" s="6"/>
      <c r="FW62" s="15">
        <v>55</v>
      </c>
      <c r="FX62" s="9">
        <v>0.25</v>
      </c>
      <c r="FY62" s="9">
        <v>1.1915468412240402E-4</v>
      </c>
      <c r="FZ62" s="9">
        <v>0.88326953885702619</v>
      </c>
      <c r="GA62" s="9">
        <v>0.88338869354114857</v>
      </c>
      <c r="GB62" s="9">
        <v>6.3344249777499089E-6</v>
      </c>
      <c r="GC62" s="6">
        <v>5</v>
      </c>
      <c r="GD62" s="6"/>
      <c r="GE62" s="6"/>
      <c r="GF62" s="6"/>
      <c r="GG62" s="15">
        <v>55</v>
      </c>
      <c r="GH62" s="9">
        <v>0.25</v>
      </c>
      <c r="GI62" s="9">
        <v>6.2751544712003757E-5</v>
      </c>
      <c r="GJ62" s="9">
        <v>0.88332594199643666</v>
      </c>
      <c r="GK62" s="9">
        <v>0.88338869354114868</v>
      </c>
      <c r="GL62" s="9">
        <v>3.3359574165609146E-6</v>
      </c>
      <c r="GM62" s="6">
        <v>5</v>
      </c>
      <c r="GN62" s="6"/>
      <c r="GO62" s="6"/>
      <c r="GP62" s="6"/>
      <c r="GQ62" s="15">
        <v>55</v>
      </c>
      <c r="GR62" s="9">
        <v>0.25</v>
      </c>
      <c r="GS62" s="9">
        <v>7.0442881904331058E-5</v>
      </c>
      <c r="GT62" s="9">
        <v>0.8833182506592443</v>
      </c>
      <c r="GU62" s="9">
        <v>0.88338869354114857</v>
      </c>
      <c r="GV62" s="9">
        <v>3.7448393567230504E-6</v>
      </c>
      <c r="GW62" s="6">
        <v>5</v>
      </c>
      <c r="GX62" s="6"/>
      <c r="GY62" s="6"/>
      <c r="GZ62" s="6"/>
      <c r="HA62" s="15">
        <v>55</v>
      </c>
      <c r="HB62" s="9">
        <v>0.25</v>
      </c>
      <c r="HC62" s="9">
        <v>8.7656827049063609E-5</v>
      </c>
      <c r="HD62" s="9">
        <v>0.88330103671409965</v>
      </c>
      <c r="HE62" s="9">
        <v>0.88338869354114868</v>
      </c>
      <c r="HF62" s="9">
        <v>4.6599560799430669E-6</v>
      </c>
      <c r="HG62" s="6">
        <v>5</v>
      </c>
      <c r="HH62" s="6"/>
      <c r="HI62" s="6"/>
      <c r="HJ62" s="6"/>
      <c r="HK62" s="15">
        <v>55</v>
      </c>
      <c r="HL62" s="9">
        <v>0.25</v>
      </c>
      <c r="HM62" s="9">
        <v>4.8101378631380317E-5</v>
      </c>
      <c r="HN62" s="9">
        <v>0.88334059216251726</v>
      </c>
      <c r="HO62" s="9">
        <v>0.88338869354114868</v>
      </c>
      <c r="HP62" s="9">
        <v>2.5571346733949426E-6</v>
      </c>
      <c r="HQ62" s="6">
        <v>5</v>
      </c>
      <c r="HR62" s="6"/>
      <c r="HS62" s="6"/>
      <c r="HT62" s="6"/>
      <c r="HU62" s="15">
        <v>55</v>
      </c>
      <c r="HV62" s="9">
        <v>0.25</v>
      </c>
      <c r="HW62" s="9">
        <v>4.6270107871302381E-5</v>
      </c>
      <c r="HX62" s="9">
        <v>0.88334242343327729</v>
      </c>
      <c r="HY62" s="9">
        <v>0.88338869354114857</v>
      </c>
      <c r="HZ62" s="9">
        <v>2.459781830499196E-6</v>
      </c>
      <c r="IA62" s="6">
        <v>5</v>
      </c>
      <c r="IB62" s="6"/>
      <c r="IC62" s="6"/>
      <c r="ID62" s="6"/>
      <c r="IE62" s="15">
        <v>55</v>
      </c>
      <c r="IF62" s="9">
        <v>0.25</v>
      </c>
      <c r="IG62" s="9">
        <v>2.0998571382226941E-5</v>
      </c>
      <c r="IH62" s="9">
        <v>0.88336769496976641</v>
      </c>
      <c r="II62" s="9">
        <v>0.88338869354114868</v>
      </c>
      <c r="IJ62" s="9">
        <v>1.1163125985378936E-6</v>
      </c>
      <c r="IK62" s="6">
        <v>5</v>
      </c>
      <c r="IL62" s="6"/>
      <c r="IM62" s="6"/>
      <c r="IN62" s="6"/>
      <c r="IO62" s="15">
        <v>55</v>
      </c>
      <c r="IP62" s="9">
        <v>0.25</v>
      </c>
      <c r="IQ62" s="9">
        <v>1.1842217581837285E-5</v>
      </c>
      <c r="IR62" s="9">
        <v>0.8833768513235668</v>
      </c>
      <c r="IS62" s="9">
        <v>0.88338869354114868</v>
      </c>
      <c r="IT62" s="9">
        <v>6.2954838405916095E-7</v>
      </c>
      <c r="IU62" s="6">
        <v>5</v>
      </c>
      <c r="IV62" s="6"/>
      <c r="IW62" s="6"/>
      <c r="IX62" s="6"/>
      <c r="IY62" s="15">
        <v>55</v>
      </c>
      <c r="IZ62" s="9">
        <v>0.25</v>
      </c>
      <c r="JA62" s="9">
        <v>1.6237267406024319E-5</v>
      </c>
      <c r="JB62" s="9">
        <v>0.88337245627374261</v>
      </c>
      <c r="JC62" s="9">
        <v>0.88338869354114868</v>
      </c>
      <c r="JD62" s="9">
        <v>8.6319520700895264E-7</v>
      </c>
      <c r="JE62" s="6">
        <v>5</v>
      </c>
      <c r="JF62" s="6"/>
      <c r="JG62" s="6"/>
      <c r="JH62" s="6"/>
      <c r="JI62" s="15">
        <v>55</v>
      </c>
      <c r="JJ62" s="9">
        <v>0.25</v>
      </c>
      <c r="JK62" s="9">
        <v>1.9167300622149012E-5</v>
      </c>
      <c r="JL62" s="9">
        <v>0.88336952624052656</v>
      </c>
      <c r="JM62" s="9">
        <v>0.88338869354114868</v>
      </c>
      <c r="JN62" s="9">
        <v>1.0189597556421472E-6</v>
      </c>
      <c r="JO62" s="6">
        <v>5</v>
      </c>
      <c r="JP62" s="6"/>
      <c r="JQ62" s="6"/>
      <c r="JR62" s="6"/>
      <c r="JS62" s="15">
        <v>55</v>
      </c>
      <c r="JT62" s="9">
        <v>0.25</v>
      </c>
      <c r="JU62" s="9">
        <v>1.2818895320545516E-5</v>
      </c>
      <c r="JV62" s="9">
        <v>0.88337587464582812</v>
      </c>
      <c r="JW62" s="9">
        <v>0.88338869354114868</v>
      </c>
      <c r="JX62" s="9">
        <v>6.8146990027022578E-7</v>
      </c>
      <c r="JY62" s="6">
        <v>5</v>
      </c>
      <c r="JZ62" s="6"/>
      <c r="KA62" s="6"/>
      <c r="KB62" s="6"/>
      <c r="KC62" s="15">
        <v>55</v>
      </c>
      <c r="KD62" s="9">
        <v>0.25</v>
      </c>
      <c r="KE62" s="9">
        <v>2.0998571382226941E-5</v>
      </c>
      <c r="KF62" s="9">
        <v>0.88336769496976641</v>
      </c>
      <c r="KG62" s="9">
        <v>0.88338869354114868</v>
      </c>
      <c r="KH62" s="9">
        <v>1.1163125985378936E-6</v>
      </c>
      <c r="KI62" s="6">
        <v>5</v>
      </c>
      <c r="KJ62" s="6"/>
      <c r="KK62" s="6"/>
      <c r="KL62" s="6"/>
      <c r="KM62" s="15">
        <v>55</v>
      </c>
      <c r="KN62" s="9">
        <v>0.25</v>
      </c>
      <c r="KO62" s="9">
        <v>8.912184365712596E-6</v>
      </c>
      <c r="KP62" s="9">
        <v>0.88337978135678297</v>
      </c>
      <c r="KQ62" s="9">
        <v>0.88338869354114868</v>
      </c>
      <c r="KR62" s="9">
        <v>4.737838354259665E-7</v>
      </c>
      <c r="KS62" s="6">
        <v>5</v>
      </c>
      <c r="KT62" s="6"/>
      <c r="KU62" s="6"/>
      <c r="KV62" s="6"/>
      <c r="KW62" s="15">
        <v>55</v>
      </c>
      <c r="KX62" s="9">
        <v>0.25</v>
      </c>
      <c r="KY62" s="9">
        <v>7.5692524749887804E-6</v>
      </c>
      <c r="KZ62" s="9">
        <v>0.88338112428867377</v>
      </c>
      <c r="LA62" s="9">
        <v>0.8833886935411488</v>
      </c>
      <c r="LB62" s="9">
        <v>4.0239175063575227E-7</v>
      </c>
      <c r="LC62" s="6">
        <v>5</v>
      </c>
    </row>
    <row r="63" spans="1:315">
      <c r="A63" s="6">
        <v>56</v>
      </c>
      <c r="B63">
        <v>4.9019800024433645E-2</v>
      </c>
      <c r="C63">
        <f>1-Table468[[#This Row],[qx (tau)]]</f>
        <v>0.95098019997556638</v>
      </c>
      <c r="D63" s="6"/>
      <c r="E63" s="6"/>
      <c r="F63" s="6"/>
      <c r="G63" s="6"/>
      <c r="H63" s="15">
        <f t="shared" si="4"/>
        <v>56</v>
      </c>
      <c r="I63" s="9">
        <f t="shared" si="12"/>
        <v>0.3</v>
      </c>
      <c r="J63" s="9" cm="1">
        <f t="array" ref="J63">VLOOKUP($G$13,'qx Malaria'!$B$32:$I$61,(N63),FALSE)/(1-cambodia!I63*INDEX($E$6:$G$11,N63,2))</f>
        <v>7.9190316250573007E-6</v>
      </c>
      <c r="K63" s="9">
        <f t="shared" si="11"/>
        <v>0.92420263207445075</v>
      </c>
      <c r="L63" s="9">
        <f t="shared" si="2"/>
        <v>0.92421055110607575</v>
      </c>
      <c r="M63" s="9">
        <f>(J63*Table468[[#This Row],[qx (tau)]])/L63</f>
        <v>4.2002263032260111E-7</v>
      </c>
      <c r="N63" s="6">
        <f t="shared" si="3"/>
        <v>5</v>
      </c>
      <c r="P63" s="6"/>
      <c r="Q63" s="6"/>
      <c r="R63" s="6"/>
      <c r="S63" s="15">
        <v>56</v>
      </c>
      <c r="T63" s="9">
        <v>0.3</v>
      </c>
      <c r="U63" s="9">
        <v>1.2197863228918907E-4</v>
      </c>
      <c r="V63" s="9">
        <v>0.92408857247378651</v>
      </c>
      <c r="W63" s="9">
        <v>0.92421055110607575</v>
      </c>
      <c r="X63" s="9">
        <v>6.4697034186787745E-6</v>
      </c>
      <c r="Y63" s="6">
        <v>5</v>
      </c>
      <c r="Z63" s="6"/>
      <c r="AA63" s="6"/>
      <c r="AB63" s="6"/>
      <c r="AC63" s="15">
        <v>56</v>
      </c>
      <c r="AD63" s="9">
        <v>0.3</v>
      </c>
      <c r="AE63" s="9">
        <v>9.8987895313216258E-5</v>
      </c>
      <c r="AF63" s="9">
        <v>0.9241115632107626</v>
      </c>
      <c r="AG63" s="9">
        <v>0.92421055110607586</v>
      </c>
      <c r="AH63" s="9">
        <v>5.2502828790325131E-6</v>
      </c>
      <c r="AI63" s="6">
        <v>5</v>
      </c>
      <c r="AJ63" s="6"/>
      <c r="AK63" s="6"/>
      <c r="AL63" s="6"/>
      <c r="AM63" s="15">
        <v>56</v>
      </c>
      <c r="AN63" s="9">
        <v>0.3</v>
      </c>
      <c r="AO63" s="9">
        <v>8.8769789990561672E-5</v>
      </c>
      <c r="AP63" s="9">
        <v>0.92412178131608524</v>
      </c>
      <c r="AQ63" s="9">
        <v>0.92421055110607586</v>
      </c>
      <c r="AR63" s="9">
        <v>4.7083181947452857E-6</v>
      </c>
      <c r="AS63" s="6">
        <v>5</v>
      </c>
      <c r="AT63" s="6"/>
      <c r="AU63" s="6"/>
      <c r="AV63" s="6"/>
      <c r="AW63" s="15">
        <v>56</v>
      </c>
      <c r="AX63" s="9">
        <v>0.3</v>
      </c>
      <c r="AY63" s="9">
        <v>1.0128696901081354E-4</v>
      </c>
      <c r="AZ63" s="9">
        <v>0.92410926413706496</v>
      </c>
      <c r="BA63" s="9">
        <v>0.92421055110607575</v>
      </c>
      <c r="BB63" s="9">
        <v>5.3722249329971401E-6</v>
      </c>
      <c r="BC63" s="6">
        <v>5</v>
      </c>
      <c r="BD63" s="6"/>
      <c r="BE63" s="6"/>
      <c r="BF63" s="6"/>
      <c r="BG63" s="15">
        <v>56</v>
      </c>
      <c r="BH63" s="9">
        <v>0.3</v>
      </c>
      <c r="BI63" s="9">
        <v>9.0557958422026239E-5</v>
      </c>
      <c r="BJ63" s="9">
        <v>0.92411999314765381</v>
      </c>
      <c r="BK63" s="9">
        <v>0.92421055110607586</v>
      </c>
      <c r="BL63" s="9">
        <v>4.8031620144955512E-6</v>
      </c>
      <c r="BM63" s="6">
        <v>5</v>
      </c>
      <c r="BN63" s="6"/>
      <c r="BO63" s="6"/>
      <c r="BP63" s="6"/>
      <c r="BQ63" s="15">
        <v>56</v>
      </c>
      <c r="BR63" s="9">
        <v>0.3</v>
      </c>
      <c r="BS63" s="9">
        <v>8.187256889776984E-5</v>
      </c>
      <c r="BT63" s="9">
        <v>0.92412867853717795</v>
      </c>
      <c r="BU63" s="9">
        <v>0.92421055110607575</v>
      </c>
      <c r="BV63" s="9">
        <v>4.342492032851409E-6</v>
      </c>
      <c r="BW63" s="6">
        <v>5</v>
      </c>
      <c r="BX63" s="6"/>
      <c r="BY63" s="6"/>
      <c r="BZ63" s="6"/>
      <c r="CA63" s="15">
        <v>56</v>
      </c>
      <c r="CB63" s="9">
        <v>0.3</v>
      </c>
      <c r="CC63" s="9">
        <v>7.804077940177438E-5</v>
      </c>
      <c r="CD63" s="9">
        <v>0.92413251032667398</v>
      </c>
      <c r="CE63" s="9">
        <v>0.92421055110607575</v>
      </c>
      <c r="CF63" s="9">
        <v>4.1392552762436993E-6</v>
      </c>
      <c r="CG63" s="6">
        <v>5</v>
      </c>
      <c r="CH63" s="6"/>
      <c r="CI63" s="6"/>
      <c r="CJ63" s="6"/>
      <c r="CK63" s="15">
        <v>56</v>
      </c>
      <c r="CL63" s="9">
        <v>0.3</v>
      </c>
      <c r="CM63" s="9">
        <v>9.1196590004692142E-5</v>
      </c>
      <c r="CN63" s="9">
        <v>0.92411935451607097</v>
      </c>
      <c r="CO63" s="9">
        <v>0.92421055110607564</v>
      </c>
      <c r="CP63" s="9">
        <v>4.8370348072635037E-6</v>
      </c>
      <c r="CQ63" s="6">
        <v>5</v>
      </c>
      <c r="CR63" s="6"/>
      <c r="CS63" s="6"/>
      <c r="CT63" s="6"/>
      <c r="CU63" s="15">
        <v>56</v>
      </c>
      <c r="CV63" s="9">
        <v>0.3</v>
      </c>
      <c r="CW63" s="9">
        <v>6.8333579345252515E-5</v>
      </c>
      <c r="CX63" s="9">
        <v>0.92414221752673043</v>
      </c>
      <c r="CY63" s="9">
        <v>0.92421055110607564</v>
      </c>
      <c r="CZ63" s="9">
        <v>3.6243888261708325E-6</v>
      </c>
      <c r="DA63" s="6">
        <v>5</v>
      </c>
      <c r="DB63" s="6"/>
      <c r="DC63" s="6"/>
      <c r="DD63" s="6"/>
      <c r="DE63" s="15">
        <v>56</v>
      </c>
      <c r="DF63" s="9">
        <v>0.3</v>
      </c>
      <c r="DG63" s="9">
        <v>6.9227663560984785E-5</v>
      </c>
      <c r="DH63" s="9">
        <v>0.92414132344251476</v>
      </c>
      <c r="DI63" s="9">
        <v>0.92421055110607575</v>
      </c>
      <c r="DJ63" s="9">
        <v>3.6718107360459639E-6</v>
      </c>
      <c r="DK63" s="6">
        <v>5</v>
      </c>
      <c r="DL63" s="6"/>
      <c r="DM63" s="6"/>
      <c r="DN63" s="6"/>
      <c r="DO63" s="15">
        <v>56</v>
      </c>
      <c r="DP63" s="9">
        <v>0.3</v>
      </c>
      <c r="DQ63" s="9">
        <v>1.5927471671687828E-4</v>
      </c>
      <c r="DR63" s="9">
        <v>0.92405127638935891</v>
      </c>
      <c r="DS63" s="9">
        <v>0.92421055110607575</v>
      </c>
      <c r="DT63" s="9">
        <v>8.4478745163271541E-6</v>
      </c>
      <c r="DU63" s="6">
        <v>5</v>
      </c>
      <c r="DV63" s="6"/>
      <c r="DW63" s="6"/>
      <c r="DX63" s="6"/>
      <c r="DY63" s="15">
        <v>56</v>
      </c>
      <c r="DZ63" s="9">
        <v>0.3</v>
      </c>
      <c r="EA63" s="9">
        <v>9.7455179514818071E-5</v>
      </c>
      <c r="EB63" s="9">
        <v>0.92411309592656088</v>
      </c>
      <c r="EC63" s="9">
        <v>0.92421055110607575</v>
      </c>
      <c r="ED63" s="9">
        <v>5.1689881763894288E-6</v>
      </c>
      <c r="EE63" s="6">
        <v>5</v>
      </c>
      <c r="EF63" s="6"/>
      <c r="EG63" s="6"/>
      <c r="EH63" s="6"/>
      <c r="EI63" s="15">
        <v>56</v>
      </c>
      <c r="EJ63" s="9">
        <v>0.3</v>
      </c>
      <c r="EK63" s="9">
        <v>9.8221537414017171E-5</v>
      </c>
      <c r="EL63" s="9">
        <v>0.92411232956866174</v>
      </c>
      <c r="EM63" s="9">
        <v>0.92421055110607575</v>
      </c>
      <c r="EN63" s="9">
        <v>5.2096355277109722E-6</v>
      </c>
      <c r="EO63" s="6">
        <v>5</v>
      </c>
      <c r="EP63" s="6"/>
      <c r="EQ63" s="6"/>
      <c r="ER63" s="6"/>
      <c r="ES63" s="15">
        <v>56</v>
      </c>
      <c r="ET63" s="9">
        <v>0.3</v>
      </c>
      <c r="EU63" s="9">
        <v>1.4062667450303367E-4</v>
      </c>
      <c r="EV63" s="9">
        <v>0.92406992443157276</v>
      </c>
      <c r="EW63" s="9">
        <v>0.92421055110607575</v>
      </c>
      <c r="EX63" s="9">
        <v>7.4587889675029639E-6</v>
      </c>
      <c r="EY63" s="6">
        <v>5</v>
      </c>
      <c r="EZ63" s="6"/>
      <c r="FA63" s="6"/>
      <c r="FB63" s="6"/>
      <c r="FC63" s="15">
        <v>56</v>
      </c>
      <c r="FD63" s="9">
        <v>0.3</v>
      </c>
      <c r="FE63" s="9">
        <v>1.1316551644839949E-4</v>
      </c>
      <c r="FF63" s="9">
        <v>0.9240973855896274</v>
      </c>
      <c r="FG63" s="9">
        <v>0.92421055110607575</v>
      </c>
      <c r="FH63" s="9">
        <v>6.0022588784810404E-6</v>
      </c>
      <c r="FI63" s="6">
        <v>5</v>
      </c>
      <c r="FJ63" s="6"/>
      <c r="FK63" s="6"/>
      <c r="FL63" s="6"/>
      <c r="FM63" s="15">
        <v>56</v>
      </c>
      <c r="FN63" s="9">
        <v>0.3</v>
      </c>
      <c r="FO63" s="9">
        <v>7.2293095157781171E-5</v>
      </c>
      <c r="FP63" s="9">
        <v>0.92413825801091798</v>
      </c>
      <c r="FQ63" s="9">
        <v>0.92421055110607575</v>
      </c>
      <c r="FR63" s="9">
        <v>3.8344001413321331E-6</v>
      </c>
      <c r="FS63" s="6">
        <v>5</v>
      </c>
      <c r="FT63" s="6"/>
      <c r="FU63" s="6"/>
      <c r="FV63" s="6"/>
      <c r="FW63" s="15">
        <v>56</v>
      </c>
      <c r="FX63" s="9">
        <v>0.3</v>
      </c>
      <c r="FY63" s="9">
        <v>1.246608849363859E-4</v>
      </c>
      <c r="FZ63" s="9">
        <v>0.92408589022113929</v>
      </c>
      <c r="GA63" s="9">
        <v>0.92421055110607564</v>
      </c>
      <c r="GB63" s="9">
        <v>6.6119691483041736E-6</v>
      </c>
      <c r="GC63" s="6">
        <v>5</v>
      </c>
      <c r="GD63" s="6"/>
      <c r="GE63" s="6"/>
      <c r="GF63" s="6"/>
      <c r="GG63" s="15">
        <v>56</v>
      </c>
      <c r="GH63" s="9">
        <v>0.3</v>
      </c>
      <c r="GI63" s="9">
        <v>6.5651326698055678E-5</v>
      </c>
      <c r="GJ63" s="9">
        <v>0.92414489977937764</v>
      </c>
      <c r="GK63" s="9">
        <v>0.92421055110607564</v>
      </c>
      <c r="GL63" s="9">
        <v>3.482123096545435E-6</v>
      </c>
      <c r="GM63" s="6">
        <v>5</v>
      </c>
      <c r="GN63" s="6"/>
      <c r="GO63" s="6"/>
      <c r="GP63" s="6"/>
      <c r="GQ63" s="15">
        <v>56</v>
      </c>
      <c r="GR63" s="9">
        <v>0.3</v>
      </c>
      <c r="GS63" s="9">
        <v>7.3698084639646161E-5</v>
      </c>
      <c r="GT63" s="9">
        <v>0.92413685302143611</v>
      </c>
      <c r="GU63" s="9">
        <v>0.92421055110607575</v>
      </c>
      <c r="GV63" s="9">
        <v>3.9089202854216256E-6</v>
      </c>
      <c r="GW63" s="6">
        <v>5</v>
      </c>
      <c r="GX63" s="6"/>
      <c r="GY63" s="6"/>
      <c r="GZ63" s="6"/>
      <c r="HA63" s="15">
        <v>56</v>
      </c>
      <c r="HB63" s="9">
        <v>0.3</v>
      </c>
      <c r="HC63" s="9">
        <v>9.1707495270824862E-5</v>
      </c>
      <c r="HD63" s="9">
        <v>0.92411884361080499</v>
      </c>
      <c r="HE63" s="9">
        <v>0.92421055110607586</v>
      </c>
      <c r="HF63" s="9">
        <v>4.8641330414778634E-6</v>
      </c>
      <c r="HG63" s="6">
        <v>5</v>
      </c>
      <c r="HH63" s="6"/>
      <c r="HI63" s="6"/>
      <c r="HJ63" s="6"/>
      <c r="HK63" s="15">
        <v>56</v>
      </c>
      <c r="HL63" s="9">
        <v>0.3</v>
      </c>
      <c r="HM63" s="9">
        <v>5.032416871407382E-5</v>
      </c>
      <c r="HN63" s="9">
        <v>0.92416022693736166</v>
      </c>
      <c r="HO63" s="9">
        <v>0.92421055110607575</v>
      </c>
      <c r="HP63" s="9">
        <v>2.6691760701145943E-6</v>
      </c>
      <c r="HQ63" s="6">
        <v>5</v>
      </c>
      <c r="HR63" s="6"/>
      <c r="HS63" s="6"/>
      <c r="HT63" s="6"/>
      <c r="HU63" s="15">
        <v>56</v>
      </c>
      <c r="HV63" s="9">
        <v>0.3</v>
      </c>
      <c r="HW63" s="9">
        <v>4.8408273966076077E-5</v>
      </c>
      <c r="HX63" s="9">
        <v>0.92416214283210962</v>
      </c>
      <c r="HY63" s="9">
        <v>0.92421055110607575</v>
      </c>
      <c r="HZ63" s="9">
        <v>2.567557691810739E-6</v>
      </c>
      <c r="IA63" s="6">
        <v>5</v>
      </c>
      <c r="IB63" s="6"/>
      <c r="IC63" s="6"/>
      <c r="ID63" s="6"/>
      <c r="IE63" s="15">
        <v>56</v>
      </c>
      <c r="IF63" s="9">
        <v>0.3</v>
      </c>
      <c r="IG63" s="9">
        <v>2.1968926443707354E-5</v>
      </c>
      <c r="IH63" s="9">
        <v>0.92418858217963196</v>
      </c>
      <c r="II63" s="9">
        <v>0.92421055110607564</v>
      </c>
      <c r="IJ63" s="9">
        <v>1.1652240712175387E-6</v>
      </c>
      <c r="IK63" s="6">
        <v>5</v>
      </c>
      <c r="IL63" s="6"/>
      <c r="IM63" s="6"/>
      <c r="IN63" s="6"/>
      <c r="IO63" s="15">
        <v>56</v>
      </c>
      <c r="IP63" s="9">
        <v>0.3</v>
      </c>
      <c r="IQ63" s="9">
        <v>1.238945270371868E-5</v>
      </c>
      <c r="IR63" s="9">
        <v>0.9241981616533721</v>
      </c>
      <c r="IS63" s="9">
        <v>0.92421055110607586</v>
      </c>
      <c r="IT63" s="9">
        <v>6.5713217969826291E-7</v>
      </c>
      <c r="IU63" s="6">
        <v>5</v>
      </c>
      <c r="IV63" s="6"/>
      <c r="IW63" s="6"/>
      <c r="IX63" s="6"/>
      <c r="IY63" s="15">
        <v>56</v>
      </c>
      <c r="IZ63" s="9">
        <v>0.3</v>
      </c>
      <c r="JA63" s="9">
        <v>1.6987600098913245E-5</v>
      </c>
      <c r="JB63" s="9">
        <v>0.92419356350597681</v>
      </c>
      <c r="JC63" s="9">
        <v>0.92421055110607575</v>
      </c>
      <c r="JD63" s="9">
        <v>9.0101628762751539E-7</v>
      </c>
      <c r="JE63" s="6">
        <v>5</v>
      </c>
      <c r="JF63" s="6"/>
      <c r="JG63" s="6"/>
      <c r="JH63" s="6"/>
      <c r="JI63" s="15">
        <v>56</v>
      </c>
      <c r="JJ63" s="9">
        <v>0.3</v>
      </c>
      <c r="JK63" s="9">
        <v>2.0053031695709621E-5</v>
      </c>
      <c r="JL63" s="9">
        <v>0.92419049807438014</v>
      </c>
      <c r="JM63" s="9">
        <v>0.92421055110607586</v>
      </c>
      <c r="JN63" s="9">
        <v>1.0636056929136836E-6</v>
      </c>
      <c r="JO63" s="6">
        <v>5</v>
      </c>
      <c r="JP63" s="6"/>
      <c r="JQ63" s="6"/>
      <c r="JR63" s="6"/>
      <c r="JS63" s="15">
        <v>56</v>
      </c>
      <c r="JT63" s="9">
        <v>0.3</v>
      </c>
      <c r="JU63" s="9">
        <v>1.341126323598414E-5</v>
      </c>
      <c r="JV63" s="9">
        <v>0.9241971398428398</v>
      </c>
      <c r="JW63" s="9">
        <v>0.92421055110607575</v>
      </c>
      <c r="JX63" s="9">
        <v>7.1132864812698583E-7</v>
      </c>
      <c r="JY63" s="6">
        <v>5</v>
      </c>
      <c r="JZ63" s="6"/>
      <c r="KA63" s="6"/>
      <c r="KB63" s="6"/>
      <c r="KC63" s="15">
        <v>56</v>
      </c>
      <c r="KD63" s="9">
        <v>0.3</v>
      </c>
      <c r="KE63" s="9">
        <v>2.1968926443707354E-5</v>
      </c>
      <c r="KF63" s="9">
        <v>0.92418858217963196</v>
      </c>
      <c r="KG63" s="9">
        <v>0.92421055110607564</v>
      </c>
      <c r="KH63" s="9">
        <v>1.1652240712175387E-6</v>
      </c>
      <c r="KI63" s="6">
        <v>5</v>
      </c>
      <c r="KJ63" s="6"/>
      <c r="KK63" s="6"/>
      <c r="KL63" s="6"/>
      <c r="KM63" s="15">
        <v>56</v>
      </c>
      <c r="KN63" s="9">
        <v>0.3</v>
      </c>
      <c r="KO63" s="9">
        <v>9.3240211069223055E-6</v>
      </c>
      <c r="KP63" s="9">
        <v>0.92420122708496877</v>
      </c>
      <c r="KQ63" s="9">
        <v>0.92421055110607564</v>
      </c>
      <c r="KR63" s="9">
        <v>4.9454277441209491E-7</v>
      </c>
      <c r="KS63" s="6">
        <v>5</v>
      </c>
      <c r="KT63" s="6"/>
      <c r="KU63" s="6"/>
      <c r="KV63" s="6"/>
      <c r="KW63" s="15">
        <v>56</v>
      </c>
      <c r="KX63" s="9">
        <v>0.3</v>
      </c>
      <c r="KY63" s="9">
        <v>7.9190316250573007E-6</v>
      </c>
      <c r="KZ63" s="9">
        <v>0.92420263207445075</v>
      </c>
      <c r="LA63" s="9">
        <v>0.92421055110607575</v>
      </c>
      <c r="LB63" s="9">
        <v>4.2002263032260111E-7</v>
      </c>
      <c r="LC63" s="6">
        <v>5</v>
      </c>
    </row>
    <row r="64" spans="1:315">
      <c r="A64" s="6">
        <v>57</v>
      </c>
      <c r="B64">
        <v>5.1290938464918452E-2</v>
      </c>
      <c r="C64">
        <f>1-Table468[[#This Row],[qx (tau)]]</f>
        <v>0.9487090615350815</v>
      </c>
      <c r="D64" s="6"/>
      <c r="E64" s="6"/>
      <c r="F64" s="6"/>
      <c r="G64" s="6"/>
      <c r="H64" s="15">
        <f t="shared" si="4"/>
        <v>57</v>
      </c>
      <c r="I64" s="9">
        <f t="shared" si="12"/>
        <v>0.35</v>
      </c>
      <c r="J64" s="9" cm="1">
        <f t="array" ref="J64">VLOOKUP($G$13,'qx Malaria'!$B$32:$I$61,(N64),FALSE)/(1-cambodia!I64*INDEX($E$6:$G$11,N64,2))</f>
        <v>8.3027039549510984E-6</v>
      </c>
      <c r="K64" s="9">
        <f t="shared" si="11"/>
        <v>0.96897969496936232</v>
      </c>
      <c r="L64" s="9">
        <f t="shared" si="2"/>
        <v>0.96898799767331723</v>
      </c>
      <c r="M64" s="9">
        <f>(J64*Table468[[#This Row],[qx (tau)]])/L64</f>
        <v>4.3948271667798642E-7</v>
      </c>
      <c r="N64" s="6">
        <f t="shared" si="3"/>
        <v>5</v>
      </c>
      <c r="P64" s="6"/>
      <c r="Q64" s="6"/>
      <c r="R64" s="6"/>
      <c r="S64" s="15">
        <v>57</v>
      </c>
      <c r="T64" s="9">
        <v>0.35</v>
      </c>
      <c r="U64" s="9">
        <v>1.2788842382223064E-4</v>
      </c>
      <c r="V64" s="9">
        <v>0.96886010924949495</v>
      </c>
      <c r="W64" s="9">
        <v>0.96898799767331723</v>
      </c>
      <c r="X64" s="9">
        <v>6.7694515230238242E-6</v>
      </c>
      <c r="Y64" s="6">
        <v>5</v>
      </c>
      <c r="Z64" s="6"/>
      <c r="AA64" s="6"/>
      <c r="AB64" s="6"/>
      <c r="AC64" s="15">
        <v>57</v>
      </c>
      <c r="AD64" s="9">
        <v>0.35</v>
      </c>
      <c r="AE64" s="9">
        <v>1.0378379943688874E-4</v>
      </c>
      <c r="AF64" s="9">
        <v>0.96888421387388046</v>
      </c>
      <c r="AG64" s="9">
        <v>0.96898799767331734</v>
      </c>
      <c r="AH64" s="9">
        <v>5.4935339584748303E-6</v>
      </c>
      <c r="AI64" s="6">
        <v>5</v>
      </c>
      <c r="AJ64" s="6"/>
      <c r="AK64" s="6"/>
      <c r="AL64" s="6"/>
      <c r="AM64" s="15">
        <v>57</v>
      </c>
      <c r="AN64" s="9">
        <v>0.35</v>
      </c>
      <c r="AO64" s="9">
        <v>9.3070633043403439E-5</v>
      </c>
      <c r="AP64" s="9">
        <v>0.96889492704027391</v>
      </c>
      <c r="AQ64" s="9">
        <v>0.96898799767331734</v>
      </c>
      <c r="AR64" s="9">
        <v>4.9264594853419443E-6</v>
      </c>
      <c r="AS64" s="6">
        <v>5</v>
      </c>
      <c r="AT64" s="6"/>
      <c r="AU64" s="6"/>
      <c r="AV64" s="6"/>
      <c r="AW64" s="15">
        <v>57</v>
      </c>
      <c r="AX64" s="9">
        <v>0.35</v>
      </c>
      <c r="AY64" s="9">
        <v>1.0619426187542292E-4</v>
      </c>
      <c r="AZ64" s="9">
        <v>0.96888180341144181</v>
      </c>
      <c r="BA64" s="9">
        <v>0.96898799767331723</v>
      </c>
      <c r="BB64" s="9">
        <v>5.6211257149297306E-6</v>
      </c>
      <c r="BC64" s="6">
        <v>5</v>
      </c>
      <c r="BD64" s="6"/>
      <c r="BE64" s="6"/>
      <c r="BF64" s="6"/>
      <c r="BG64" s="15">
        <v>57</v>
      </c>
      <c r="BH64" s="9">
        <v>0.35</v>
      </c>
      <c r="BI64" s="9">
        <v>9.4945437162263373E-5</v>
      </c>
      <c r="BJ64" s="9">
        <v>0.96889305223615496</v>
      </c>
      <c r="BK64" s="9">
        <v>0.96898799767331723</v>
      </c>
      <c r="BL64" s="9">
        <v>5.0256975181402006E-6</v>
      </c>
      <c r="BM64" s="6">
        <v>5</v>
      </c>
      <c r="BN64" s="6"/>
      <c r="BO64" s="6"/>
      <c r="BP64" s="6"/>
      <c r="BQ64" s="15">
        <v>57</v>
      </c>
      <c r="BR64" s="9">
        <v>0.35</v>
      </c>
      <c r="BS64" s="9">
        <v>8.5839245727800876E-5</v>
      </c>
      <c r="BT64" s="9">
        <v>0.96890215842758942</v>
      </c>
      <c r="BU64" s="9">
        <v>0.96898799767331723</v>
      </c>
      <c r="BV64" s="9">
        <v>4.5436842159772476E-6</v>
      </c>
      <c r="BW64" s="6">
        <v>5</v>
      </c>
      <c r="BX64" s="6"/>
      <c r="BY64" s="6"/>
      <c r="BZ64" s="6"/>
      <c r="CA64" s="15">
        <v>57</v>
      </c>
      <c r="CB64" s="9">
        <v>0.35</v>
      </c>
      <c r="CC64" s="9">
        <v>8.1821808330243901E-5</v>
      </c>
      <c r="CD64" s="9">
        <v>0.96890617586498695</v>
      </c>
      <c r="CE64" s="9">
        <v>0.96898799767331723</v>
      </c>
      <c r="CF64" s="9">
        <v>4.3310312885524151E-6</v>
      </c>
      <c r="CG64" s="6">
        <v>5</v>
      </c>
      <c r="CH64" s="6"/>
      <c r="CI64" s="6"/>
      <c r="CJ64" s="6"/>
      <c r="CK64" s="15">
        <v>57</v>
      </c>
      <c r="CL64" s="9">
        <v>0.35</v>
      </c>
      <c r="CM64" s="9">
        <v>9.56150100618562E-5</v>
      </c>
      <c r="CN64" s="9">
        <v>0.96889238266325528</v>
      </c>
      <c r="CO64" s="9">
        <v>0.96898799767331711</v>
      </c>
      <c r="CP64" s="9">
        <v>5.0611396727110059E-6</v>
      </c>
      <c r="CQ64" s="6">
        <v>5</v>
      </c>
      <c r="CR64" s="6"/>
      <c r="CS64" s="6"/>
      <c r="CT64" s="6"/>
      <c r="CU64" s="15">
        <v>57</v>
      </c>
      <c r="CV64" s="9">
        <v>0.35</v>
      </c>
      <c r="CW64" s="9">
        <v>7.164430025643287E-5</v>
      </c>
      <c r="CX64" s="9">
        <v>0.96891635337306081</v>
      </c>
      <c r="CY64" s="9">
        <v>0.96898799767331723</v>
      </c>
      <c r="CZ64" s="9">
        <v>3.7923105390761736E-6</v>
      </c>
      <c r="DA64" s="6">
        <v>5</v>
      </c>
      <c r="DB64" s="6"/>
      <c r="DC64" s="6"/>
      <c r="DD64" s="6"/>
      <c r="DE64" s="15">
        <v>57</v>
      </c>
      <c r="DF64" s="9">
        <v>0.35</v>
      </c>
      <c r="DG64" s="9">
        <v>7.258170231586283E-5</v>
      </c>
      <c r="DH64" s="9">
        <v>0.96891541597100139</v>
      </c>
      <c r="DI64" s="9">
        <v>0.96898799767331723</v>
      </c>
      <c r="DJ64" s="9">
        <v>3.8419295554753009E-6</v>
      </c>
      <c r="DK64" s="6">
        <v>5</v>
      </c>
      <c r="DL64" s="6"/>
      <c r="DM64" s="6"/>
      <c r="DN64" s="6"/>
      <c r="DO64" s="15">
        <v>57</v>
      </c>
      <c r="DP64" s="9">
        <v>0.35</v>
      </c>
      <c r="DQ64" s="9">
        <v>1.6699148115845194E-4</v>
      </c>
      <c r="DR64" s="9">
        <v>0.96882100619215883</v>
      </c>
      <c r="DS64" s="9">
        <v>0.96898799767331734</v>
      </c>
      <c r="DT64" s="9">
        <v>8.8392733499588565E-6</v>
      </c>
      <c r="DU64" s="6">
        <v>5</v>
      </c>
      <c r="DV64" s="6"/>
      <c r="DW64" s="6"/>
      <c r="DX64" s="6"/>
      <c r="DY64" s="15">
        <v>57</v>
      </c>
      <c r="DZ64" s="9">
        <v>0.35</v>
      </c>
      <c r="EA64" s="9">
        <v>1.0217682447786594E-4</v>
      </c>
      <c r="EB64" s="9">
        <v>0.96888582084883934</v>
      </c>
      <c r="EC64" s="9">
        <v>0.96898799767331723</v>
      </c>
      <c r="ED64" s="9">
        <v>5.4084727875048973E-6</v>
      </c>
      <c r="EE64" s="6">
        <v>5</v>
      </c>
      <c r="EF64" s="6"/>
      <c r="EG64" s="6"/>
      <c r="EH64" s="6"/>
      <c r="EI64" s="15">
        <v>57</v>
      </c>
      <c r="EJ64" s="9">
        <v>0.35</v>
      </c>
      <c r="EK64" s="9">
        <v>1.0298031195737734E-4</v>
      </c>
      <c r="EL64" s="9">
        <v>0.96888501736135979</v>
      </c>
      <c r="EM64" s="9">
        <v>0.96898799767331711</v>
      </c>
      <c r="EN64" s="9">
        <v>5.4510033729898647E-6</v>
      </c>
      <c r="EO64" s="6">
        <v>5</v>
      </c>
      <c r="EP64" s="6"/>
      <c r="EQ64" s="6"/>
      <c r="ER64" s="6"/>
      <c r="ES64" s="15">
        <v>57</v>
      </c>
      <c r="ET64" s="9">
        <v>0.35</v>
      </c>
      <c r="EU64" s="9">
        <v>1.4743995249034126E-4</v>
      </c>
      <c r="EV64" s="9">
        <v>0.96884055772082689</v>
      </c>
      <c r="EW64" s="9">
        <v>0.96898799767331723</v>
      </c>
      <c r="EX64" s="9">
        <v>7.8043624364913383E-6</v>
      </c>
      <c r="EY64" s="6">
        <v>5</v>
      </c>
      <c r="EZ64" s="6"/>
      <c r="FA64" s="6"/>
      <c r="FB64" s="6"/>
      <c r="FC64" s="15">
        <v>57</v>
      </c>
      <c r="FD64" s="9">
        <v>0.35</v>
      </c>
      <c r="FE64" s="9">
        <v>1.1864831780784957E-4</v>
      </c>
      <c r="FF64" s="9">
        <v>0.96886934935550939</v>
      </c>
      <c r="FG64" s="9">
        <v>0.96898799767331723</v>
      </c>
      <c r="FH64" s="9">
        <v>6.2803497899467092E-6</v>
      </c>
      <c r="FI64" s="6">
        <v>5</v>
      </c>
      <c r="FJ64" s="6"/>
      <c r="FK64" s="6"/>
      <c r="FL64" s="6"/>
      <c r="FM64" s="15">
        <v>57</v>
      </c>
      <c r="FN64" s="9">
        <v>0.35</v>
      </c>
      <c r="FO64" s="9">
        <v>7.5795652233908418E-5</v>
      </c>
      <c r="FP64" s="9">
        <v>0.96891220202108341</v>
      </c>
      <c r="FQ64" s="9">
        <v>0.96898799767331734</v>
      </c>
      <c r="FR64" s="9">
        <v>4.0120518974151668E-6</v>
      </c>
      <c r="FS64" s="6">
        <v>5</v>
      </c>
      <c r="FT64" s="6"/>
      <c r="FU64" s="6"/>
      <c r="FV64" s="6"/>
      <c r="FW64" s="15">
        <v>57</v>
      </c>
      <c r="FX64" s="9">
        <v>0.35</v>
      </c>
      <c r="FY64" s="9">
        <v>1.3070063000052051E-4</v>
      </c>
      <c r="FZ64" s="9">
        <v>0.96885729704331669</v>
      </c>
      <c r="GA64" s="9">
        <v>0.96898799767331723</v>
      </c>
      <c r="GB64" s="9">
        <v>6.9183085722212057E-6</v>
      </c>
      <c r="GC64" s="6">
        <v>5</v>
      </c>
      <c r="GD64" s="6"/>
      <c r="GE64" s="6"/>
      <c r="GF64" s="6"/>
      <c r="GG64" s="15">
        <v>57</v>
      </c>
      <c r="GH64" s="9">
        <v>0.35</v>
      </c>
      <c r="GI64" s="9">
        <v>6.8832094078142975E-5</v>
      </c>
      <c r="GJ64" s="9">
        <v>0.96891916557923907</v>
      </c>
      <c r="GK64" s="9">
        <v>0.96898799767331723</v>
      </c>
      <c r="GL64" s="9">
        <v>3.6434534898787908E-6</v>
      </c>
      <c r="GM64" s="6">
        <v>5</v>
      </c>
      <c r="GN64" s="6"/>
      <c r="GO64" s="6"/>
      <c r="GP64" s="6"/>
      <c r="GQ64" s="15">
        <v>57</v>
      </c>
      <c r="GR64" s="9">
        <v>0.35</v>
      </c>
      <c r="GS64" s="9">
        <v>7.7268712613012632E-5</v>
      </c>
      <c r="GT64" s="9">
        <v>0.96891072896070418</v>
      </c>
      <c r="GU64" s="9">
        <v>0.96898799767331723</v>
      </c>
      <c r="GV64" s="9">
        <v>4.0900246374709377E-6</v>
      </c>
      <c r="GW64" s="6">
        <v>5</v>
      </c>
      <c r="GX64" s="6"/>
      <c r="GY64" s="6"/>
      <c r="GZ64" s="6"/>
      <c r="HA64" s="15">
        <v>57</v>
      </c>
      <c r="HB64" s="9">
        <v>0.35</v>
      </c>
      <c r="HC64" s="9">
        <v>9.6150668381530453E-5</v>
      </c>
      <c r="HD64" s="9">
        <v>0.9688918470049358</v>
      </c>
      <c r="HE64" s="9">
        <v>0.96898799767331734</v>
      </c>
      <c r="HF64" s="9">
        <v>5.0894933963676482E-6</v>
      </c>
      <c r="HG64" s="6">
        <v>5</v>
      </c>
      <c r="HH64" s="6"/>
      <c r="HI64" s="6"/>
      <c r="HJ64" s="6"/>
      <c r="HK64" s="15">
        <v>57</v>
      </c>
      <c r="HL64" s="9">
        <v>0.35</v>
      </c>
      <c r="HM64" s="9">
        <v>5.2762344487915049E-5</v>
      </c>
      <c r="HN64" s="9">
        <v>0.9689352353288293</v>
      </c>
      <c r="HO64" s="9">
        <v>0.96898799767331723</v>
      </c>
      <c r="HP64" s="9">
        <v>2.7928417801794623E-6</v>
      </c>
      <c r="HQ64" s="6">
        <v>5</v>
      </c>
      <c r="HR64" s="6"/>
      <c r="HS64" s="6"/>
      <c r="HT64" s="6"/>
      <c r="HU64" s="15">
        <v>57</v>
      </c>
      <c r="HV64" s="9">
        <v>0.35</v>
      </c>
      <c r="HW64" s="9">
        <v>5.0753625789136554E-5</v>
      </c>
      <c r="HX64" s="9">
        <v>0.96893724404752812</v>
      </c>
      <c r="HY64" s="9">
        <v>0.96898799767331723</v>
      </c>
      <c r="HZ64" s="9">
        <v>2.6865153164670465E-6</v>
      </c>
      <c r="IA64" s="6">
        <v>5</v>
      </c>
      <c r="IB64" s="6"/>
      <c r="IC64" s="6"/>
      <c r="ID64" s="6"/>
      <c r="IE64" s="15">
        <v>57</v>
      </c>
      <c r="IF64" s="9">
        <v>0.35</v>
      </c>
      <c r="IG64" s="9">
        <v>2.3033307745993373E-5</v>
      </c>
      <c r="IH64" s="9">
        <v>0.96896496436557122</v>
      </c>
      <c r="II64" s="9">
        <v>0.96898799767331723</v>
      </c>
      <c r="IJ64" s="9">
        <v>1.2192101172357046E-6</v>
      </c>
      <c r="IK64" s="6">
        <v>5</v>
      </c>
      <c r="IL64" s="6"/>
      <c r="IM64" s="6"/>
      <c r="IN64" s="6"/>
      <c r="IO64" s="15">
        <v>57</v>
      </c>
      <c r="IP64" s="9">
        <v>0.35</v>
      </c>
      <c r="IQ64" s="9">
        <v>1.2989714252100912E-5</v>
      </c>
      <c r="IR64" s="9">
        <v>0.9689750079590651</v>
      </c>
      <c r="IS64" s="9">
        <v>0.96898799767331723</v>
      </c>
      <c r="IT64" s="9">
        <v>6.8757779867362394E-7</v>
      </c>
      <c r="IU64" s="6">
        <v>5</v>
      </c>
      <c r="IV64" s="6"/>
      <c r="IW64" s="6"/>
      <c r="IX64" s="6"/>
      <c r="IY64" s="15">
        <v>57</v>
      </c>
      <c r="IZ64" s="9">
        <v>0.35</v>
      </c>
      <c r="JA64" s="9">
        <v>1.7810639129169294E-5</v>
      </c>
      <c r="JB64" s="9">
        <v>0.96897018703418814</v>
      </c>
      <c r="JC64" s="9">
        <v>0.96898799767331734</v>
      </c>
      <c r="JD64" s="9">
        <v>9.4276131158342258E-7</v>
      </c>
      <c r="JE64" s="6">
        <v>5</v>
      </c>
      <c r="JF64" s="6"/>
      <c r="JG64" s="6"/>
      <c r="JH64" s="6"/>
      <c r="JI64" s="15">
        <v>57</v>
      </c>
      <c r="JJ64" s="9">
        <v>0.35</v>
      </c>
      <c r="JK64" s="9">
        <v>2.1024589047214882E-5</v>
      </c>
      <c r="JL64" s="9">
        <v>0.96896697308427016</v>
      </c>
      <c r="JM64" s="9">
        <v>0.96898799767331734</v>
      </c>
      <c r="JN64" s="9">
        <v>1.1128836535232883E-6</v>
      </c>
      <c r="JO64" s="6">
        <v>5</v>
      </c>
      <c r="JP64" s="6"/>
      <c r="JQ64" s="6"/>
      <c r="JR64" s="6"/>
      <c r="JS64" s="15">
        <v>57</v>
      </c>
      <c r="JT64" s="9">
        <v>0.35</v>
      </c>
      <c r="JU64" s="9">
        <v>1.4061030891449443E-5</v>
      </c>
      <c r="JV64" s="9">
        <v>0.96897393664242581</v>
      </c>
      <c r="JW64" s="9">
        <v>0.96898799767331723</v>
      </c>
      <c r="JX64" s="9">
        <v>7.4428524598691256E-7</v>
      </c>
      <c r="JY64" s="6">
        <v>5</v>
      </c>
      <c r="JZ64" s="6"/>
      <c r="KA64" s="6"/>
      <c r="KB64" s="6"/>
      <c r="KC64" s="15">
        <v>57</v>
      </c>
      <c r="KD64" s="9">
        <v>0.35</v>
      </c>
      <c r="KE64" s="9">
        <v>2.3033307745993373E-5</v>
      </c>
      <c r="KF64" s="9">
        <v>0.96896496436557122</v>
      </c>
      <c r="KG64" s="9">
        <v>0.96898799767331723</v>
      </c>
      <c r="KH64" s="9">
        <v>1.2192101172357046E-6</v>
      </c>
      <c r="KI64" s="6">
        <v>5</v>
      </c>
      <c r="KJ64" s="6"/>
      <c r="KK64" s="6"/>
      <c r="KL64" s="6"/>
      <c r="KM64" s="15">
        <v>57</v>
      </c>
      <c r="KN64" s="9">
        <v>0.35</v>
      </c>
      <c r="KO64" s="9">
        <v>9.7757643340553257E-6</v>
      </c>
      <c r="KP64" s="9">
        <v>0.96897822190898319</v>
      </c>
      <c r="KQ64" s="9">
        <v>0.96898799767331723</v>
      </c>
      <c r="KR64" s="9">
        <v>5.1745545673375818E-7</v>
      </c>
      <c r="KS64" s="6">
        <v>5</v>
      </c>
      <c r="KT64" s="6"/>
      <c r="KU64" s="6"/>
      <c r="KV64" s="6"/>
      <c r="KW64" s="15">
        <v>57</v>
      </c>
      <c r="KX64" s="9">
        <v>0.35</v>
      </c>
      <c r="KY64" s="9">
        <v>8.3027039549510984E-6</v>
      </c>
      <c r="KZ64" s="9">
        <v>0.96897969496936232</v>
      </c>
      <c r="LA64" s="9">
        <v>0.96898799767331723</v>
      </c>
      <c r="LB64" s="9">
        <v>4.3948271667798642E-7</v>
      </c>
      <c r="LC64" s="6">
        <v>5</v>
      </c>
    </row>
    <row r="65" spans="1:315">
      <c r="A65" s="6">
        <v>58</v>
      </c>
      <c r="B65">
        <v>5.3790478420900782E-2</v>
      </c>
      <c r="C65">
        <f>1-Table468[[#This Row],[qx (tau)]]</f>
        <v>0.94620952157909921</v>
      </c>
      <c r="D65" s="6"/>
      <c r="E65" s="6"/>
      <c r="F65" s="6"/>
      <c r="G65" s="6"/>
      <c r="H65" s="15">
        <f t="shared" si="4"/>
        <v>58</v>
      </c>
      <c r="I65" s="9">
        <f t="shared" si="12"/>
        <v>0.39999999999999997</v>
      </c>
      <c r="J65" s="9" cm="1">
        <f t="array" ref="J65">VLOOKUP($G$13,'qx Malaria'!$B$32:$I$61,(N65),FALSE)/(1-cambodia!I65*INDEX($E$6:$G$11,N65,2))</f>
        <v>8.7254466067658722E-6</v>
      </c>
      <c r="K65" s="9">
        <f t="shared" si="11"/>
        <v>1.0183165192170518</v>
      </c>
      <c r="L65" s="9">
        <f t="shared" si="2"/>
        <v>1.0183252446636586</v>
      </c>
      <c r="M65" s="9">
        <f>(J65*Table468[[#This Row],[qx (tau)]])/L65</f>
        <v>4.608998449890941E-7</v>
      </c>
      <c r="N65" s="6">
        <f t="shared" si="3"/>
        <v>5</v>
      </c>
      <c r="P65" s="6"/>
      <c r="Q65" s="6"/>
      <c r="R65" s="6"/>
      <c r="S65" s="15">
        <v>58</v>
      </c>
      <c r="T65" s="9">
        <v>0.39999999999999997</v>
      </c>
      <c r="U65" s="9">
        <v>1.3440002434615176E-4</v>
      </c>
      <c r="V65" s="9">
        <v>1.0181908446393124</v>
      </c>
      <c r="W65" s="9">
        <v>1.0183252446636586</v>
      </c>
      <c r="X65" s="9">
        <v>7.0993443865255643E-6</v>
      </c>
      <c r="Y65" s="6">
        <v>5</v>
      </c>
      <c r="Z65" s="6"/>
      <c r="AA65" s="6"/>
      <c r="AB65" s="6"/>
      <c r="AC65" s="15">
        <v>58</v>
      </c>
      <c r="AD65" s="9">
        <v>0.39999999999999997</v>
      </c>
      <c r="AE65" s="9">
        <v>1.0906808258457341E-4</v>
      </c>
      <c r="AF65" s="9">
        <v>1.018216176581074</v>
      </c>
      <c r="AG65" s="9">
        <v>1.0183252446636586</v>
      </c>
      <c r="AH65" s="9">
        <v>5.7612480623636771E-6</v>
      </c>
      <c r="AI65" s="6">
        <v>5</v>
      </c>
      <c r="AJ65" s="6"/>
      <c r="AK65" s="6"/>
      <c r="AL65" s="6"/>
      <c r="AM65" s="15">
        <v>58</v>
      </c>
      <c r="AN65" s="9">
        <v>0.39999999999999997</v>
      </c>
      <c r="AO65" s="9">
        <v>9.7809441801649692E-5</v>
      </c>
      <c r="AP65" s="9">
        <v>1.018227435221857</v>
      </c>
      <c r="AQ65" s="9">
        <v>1.0183252446636586</v>
      </c>
      <c r="AR65" s="9">
        <v>5.166538584958393E-6</v>
      </c>
      <c r="AS65" s="6">
        <v>5</v>
      </c>
      <c r="AT65" s="6"/>
      <c r="AU65" s="6"/>
      <c r="AV65" s="6"/>
      <c r="AW65" s="15">
        <v>58</v>
      </c>
      <c r="AX65" s="9">
        <v>0.39999999999999997</v>
      </c>
      <c r="AY65" s="9">
        <v>1.1160127676073124E-4</v>
      </c>
      <c r="AZ65" s="9">
        <v>1.0182136433868978</v>
      </c>
      <c r="BA65" s="9">
        <v>1.0183252446636586</v>
      </c>
      <c r="BB65" s="9">
        <v>5.8950576947798655E-6</v>
      </c>
      <c r="BC65" s="6">
        <v>5</v>
      </c>
      <c r="BD65" s="6"/>
      <c r="BE65" s="6"/>
      <c r="BF65" s="6"/>
      <c r="BG65" s="15">
        <v>58</v>
      </c>
      <c r="BH65" s="9">
        <v>0.39999999999999997</v>
      </c>
      <c r="BI65" s="9">
        <v>9.9779703938661357E-5</v>
      </c>
      <c r="BJ65" s="9">
        <v>1.01822546495972</v>
      </c>
      <c r="BK65" s="9">
        <v>1.0183252446636586</v>
      </c>
      <c r="BL65" s="9">
        <v>5.2706127435043193E-6</v>
      </c>
      <c r="BM65" s="6">
        <v>5</v>
      </c>
      <c r="BN65" s="6"/>
      <c r="BO65" s="6"/>
      <c r="BP65" s="6"/>
      <c r="BQ65" s="15">
        <v>58</v>
      </c>
      <c r="BR65" s="9">
        <v>0.39999999999999997</v>
      </c>
      <c r="BS65" s="9">
        <v>9.0209859273176202E-5</v>
      </c>
      <c r="BT65" s="9">
        <v>1.0182350348043854</v>
      </c>
      <c r="BU65" s="9">
        <v>1.0183252446636586</v>
      </c>
      <c r="BV65" s="9">
        <v>4.7651096877098284E-6</v>
      </c>
      <c r="BW65" s="6">
        <v>5</v>
      </c>
      <c r="BX65" s="6"/>
      <c r="BY65" s="6"/>
      <c r="BZ65" s="6"/>
      <c r="CA65" s="15">
        <v>58</v>
      </c>
      <c r="CB65" s="9">
        <v>0.39999999999999997</v>
      </c>
      <c r="CC65" s="9">
        <v>8.5987868979579824E-5</v>
      </c>
      <c r="CD65" s="9">
        <v>1.018239256794679</v>
      </c>
      <c r="CE65" s="9">
        <v>1.0183252446636586</v>
      </c>
      <c r="CF65" s="9">
        <v>4.5420936336828485E-6</v>
      </c>
      <c r="CG65" s="6">
        <v>5</v>
      </c>
      <c r="CH65" s="6"/>
      <c r="CI65" s="6"/>
      <c r="CJ65" s="6"/>
      <c r="CK65" s="15">
        <v>58</v>
      </c>
      <c r="CL65" s="9">
        <v>0.39999999999999997</v>
      </c>
      <c r="CM65" s="9">
        <v>1.0048336898759408E-4</v>
      </c>
      <c r="CN65" s="9">
        <v>1.0182247612946709</v>
      </c>
      <c r="CO65" s="9">
        <v>1.0183252446636584</v>
      </c>
      <c r="CP65" s="9">
        <v>5.3077820858421502E-6</v>
      </c>
      <c r="CQ65" s="6">
        <v>5</v>
      </c>
      <c r="CR65" s="6"/>
      <c r="CS65" s="6"/>
      <c r="CT65" s="6"/>
      <c r="CU65" s="15">
        <v>58</v>
      </c>
      <c r="CV65" s="9">
        <v>0.39999999999999997</v>
      </c>
      <c r="CW65" s="9">
        <v>7.5292160235802285E-5</v>
      </c>
      <c r="CX65" s="9">
        <v>1.0182499525034228</v>
      </c>
      <c r="CY65" s="9">
        <v>1.0183252446636586</v>
      </c>
      <c r="CZ65" s="9">
        <v>3.9771196301478283E-6</v>
      </c>
      <c r="DA65" s="6">
        <v>5</v>
      </c>
      <c r="DB65" s="6"/>
      <c r="DC65" s="6"/>
      <c r="DD65" s="6"/>
      <c r="DE65" s="15">
        <v>58</v>
      </c>
      <c r="DF65" s="9">
        <v>0.39999999999999997</v>
      </c>
      <c r="DG65" s="9">
        <v>7.627729130430811E-5</v>
      </c>
      <c r="DH65" s="9">
        <v>1.0182489673723543</v>
      </c>
      <c r="DI65" s="9">
        <v>1.0183252446636586</v>
      </c>
      <c r="DJ65" s="9">
        <v>4.0291567094207906E-6</v>
      </c>
      <c r="DK65" s="6">
        <v>5</v>
      </c>
      <c r="DL65" s="6"/>
      <c r="DM65" s="6"/>
      <c r="DN65" s="6"/>
      <c r="DO65" s="15">
        <v>58</v>
      </c>
      <c r="DP65" s="9">
        <v>0.39999999999999997</v>
      </c>
      <c r="DQ65" s="9">
        <v>1.7549406320382328E-4</v>
      </c>
      <c r="DR65" s="9">
        <v>1.0181497506004549</v>
      </c>
      <c r="DS65" s="9">
        <v>1.0183252446636586</v>
      </c>
      <c r="DT65" s="9">
        <v>9.2700339790548444E-6</v>
      </c>
      <c r="DU65" s="6">
        <v>5</v>
      </c>
      <c r="DV65" s="6"/>
      <c r="DW65" s="6"/>
      <c r="DX65" s="6"/>
      <c r="DY65" s="15">
        <v>58</v>
      </c>
      <c r="DZ65" s="9">
        <v>0.39999999999999997</v>
      </c>
      <c r="EA65" s="9">
        <v>1.0737928646713485E-4</v>
      </c>
      <c r="EB65" s="9">
        <v>1.0182178653771914</v>
      </c>
      <c r="EC65" s="9">
        <v>1.0183252446636586</v>
      </c>
      <c r="ED65" s="9">
        <v>5.6720416407528839E-6</v>
      </c>
      <c r="EE65" s="6">
        <v>5</v>
      </c>
      <c r="EF65" s="6"/>
      <c r="EG65" s="6"/>
      <c r="EH65" s="6"/>
      <c r="EI65" s="15">
        <v>58</v>
      </c>
      <c r="EJ65" s="9">
        <v>0.39999999999999997</v>
      </c>
      <c r="EK65" s="9">
        <v>1.0822368452585413E-4</v>
      </c>
      <c r="EL65" s="9">
        <v>1.0182170209791326</v>
      </c>
      <c r="EM65" s="9">
        <v>1.0183252446636584</v>
      </c>
      <c r="EN65" s="9">
        <v>5.7166448515582817E-6</v>
      </c>
      <c r="EO65" s="6">
        <v>5</v>
      </c>
      <c r="EP65" s="6"/>
      <c r="EQ65" s="6"/>
      <c r="ER65" s="6"/>
      <c r="ES65" s="15">
        <v>58</v>
      </c>
      <c r="ET65" s="9">
        <v>0.39999999999999997</v>
      </c>
      <c r="EU65" s="9">
        <v>1.5494704377498749E-4</v>
      </c>
      <c r="EV65" s="9">
        <v>1.0181702976198836</v>
      </c>
      <c r="EW65" s="9">
        <v>1.0183252446636586</v>
      </c>
      <c r="EX65" s="9">
        <v>8.1846891827902026E-6</v>
      </c>
      <c r="EY65" s="6">
        <v>5</v>
      </c>
      <c r="EZ65" s="6"/>
      <c r="FA65" s="6"/>
      <c r="FB65" s="6"/>
      <c r="FC65" s="15">
        <v>58</v>
      </c>
      <c r="FD65" s="9">
        <v>0.39999999999999997</v>
      </c>
      <c r="FE65" s="9">
        <v>1.2468944667088004E-4</v>
      </c>
      <c r="FF65" s="9">
        <v>1.0182005552169877</v>
      </c>
      <c r="FG65" s="9">
        <v>1.0183252446636586</v>
      </c>
      <c r="FH65" s="9">
        <v>6.5864074622635055E-6</v>
      </c>
      <c r="FI65" s="6">
        <v>5</v>
      </c>
      <c r="FJ65" s="6"/>
      <c r="FK65" s="6"/>
      <c r="FL65" s="6"/>
      <c r="FM65" s="15">
        <v>58</v>
      </c>
      <c r="FN65" s="9">
        <v>0.39999999999999997</v>
      </c>
      <c r="FO65" s="9">
        <v>7.9654883539185222E-5</v>
      </c>
      <c r="FP65" s="9">
        <v>1.0182455897801195</v>
      </c>
      <c r="FQ65" s="9">
        <v>1.0183252446636586</v>
      </c>
      <c r="FR65" s="9">
        <v>4.2075695526423752E-6</v>
      </c>
      <c r="FS65" s="6">
        <v>5</v>
      </c>
      <c r="FT65" s="6"/>
      <c r="FU65" s="6"/>
      <c r="FV65" s="6"/>
      <c r="FW65" s="15">
        <v>58</v>
      </c>
      <c r="FX65" s="9">
        <v>0.39999999999999997</v>
      </c>
      <c r="FY65" s="9">
        <v>1.3735541755166921E-4</v>
      </c>
      <c r="FZ65" s="9">
        <v>1.0181878892461069</v>
      </c>
      <c r="GA65" s="9">
        <v>1.0183252446636586</v>
      </c>
      <c r="GB65" s="9">
        <v>7.2554556243444495E-6</v>
      </c>
      <c r="GC65" s="6">
        <v>5</v>
      </c>
      <c r="GD65" s="6"/>
      <c r="GE65" s="6"/>
      <c r="GF65" s="6"/>
      <c r="GG65" s="15">
        <v>58</v>
      </c>
      <c r="GH65" s="9">
        <v>0.39999999999999997</v>
      </c>
      <c r="GI65" s="9">
        <v>7.2336767030284807E-5</v>
      </c>
      <c r="GJ65" s="9">
        <v>1.0182529078966283</v>
      </c>
      <c r="GK65" s="9">
        <v>1.0183252446636586</v>
      </c>
      <c r="GL65" s="9">
        <v>3.8210083923289413E-6</v>
      </c>
      <c r="GM65" s="6">
        <v>5</v>
      </c>
      <c r="GN65" s="6"/>
      <c r="GO65" s="6"/>
      <c r="GP65" s="6"/>
      <c r="GQ65" s="15">
        <v>58</v>
      </c>
      <c r="GR65" s="9">
        <v>0.39999999999999997</v>
      </c>
      <c r="GS65" s="9">
        <v>8.1202946646837226E-5</v>
      </c>
      <c r="GT65" s="9">
        <v>1.0182440417170118</v>
      </c>
      <c r="GU65" s="9">
        <v>1.0183252446636586</v>
      </c>
      <c r="GV65" s="9">
        <v>4.2893421057856014E-6</v>
      </c>
      <c r="GW65" s="6">
        <v>5</v>
      </c>
      <c r="GX65" s="6"/>
      <c r="GY65" s="6"/>
      <c r="GZ65" s="6"/>
      <c r="HA65" s="15">
        <v>58</v>
      </c>
      <c r="HB65" s="9">
        <v>0.39999999999999997</v>
      </c>
      <c r="HC65" s="9">
        <v>1.0104630102674026E-4</v>
      </c>
      <c r="HD65" s="9">
        <v>1.0182241983626319</v>
      </c>
      <c r="HE65" s="9">
        <v>1.0183252446636586</v>
      </c>
      <c r="HF65" s="9">
        <v>5.3375175597124131E-6</v>
      </c>
      <c r="HG65" s="6">
        <v>5</v>
      </c>
      <c r="HH65" s="6"/>
      <c r="HI65" s="6"/>
      <c r="HJ65" s="6"/>
      <c r="HK65" s="15">
        <v>58</v>
      </c>
      <c r="HL65" s="9">
        <v>0.39999999999999997</v>
      </c>
      <c r="HM65" s="9">
        <v>5.5448805855899258E-5</v>
      </c>
      <c r="HN65" s="9">
        <v>1.0182697958578026</v>
      </c>
      <c r="HO65" s="9">
        <v>1.0183252446636586</v>
      </c>
      <c r="HP65" s="9">
        <v>2.9289441762210178E-6</v>
      </c>
      <c r="HQ65" s="6">
        <v>5</v>
      </c>
      <c r="HR65" s="6"/>
      <c r="HS65" s="6"/>
      <c r="HT65" s="6"/>
      <c r="HU65" s="15">
        <v>58</v>
      </c>
      <c r="HV65" s="9">
        <v>0.39999999999999997</v>
      </c>
      <c r="HW65" s="9">
        <v>5.3337810709101062E-5</v>
      </c>
      <c r="HX65" s="9">
        <v>1.0182719068529495</v>
      </c>
      <c r="HY65" s="9">
        <v>1.0183252446636586</v>
      </c>
      <c r="HZ65" s="9">
        <v>2.8174361492075274E-6</v>
      </c>
      <c r="IA65" s="6">
        <v>5</v>
      </c>
      <c r="IB65" s="6"/>
      <c r="IC65" s="6"/>
      <c r="ID65" s="6"/>
      <c r="IE65" s="15">
        <v>58</v>
      </c>
      <c r="IF65" s="9">
        <v>0.39999999999999997</v>
      </c>
      <c r="IG65" s="9">
        <v>2.420607768328597E-5</v>
      </c>
      <c r="IH65" s="9">
        <v>1.0183010385859752</v>
      </c>
      <c r="II65" s="9">
        <v>1.0183252446636586</v>
      </c>
      <c r="IJ65" s="9">
        <v>1.2786253764213579E-6</v>
      </c>
      <c r="IK65" s="6">
        <v>5</v>
      </c>
      <c r="IL65" s="6"/>
      <c r="IM65" s="6"/>
      <c r="IN65" s="6"/>
      <c r="IO65" s="15">
        <v>58</v>
      </c>
      <c r="IP65" s="9">
        <v>0.39999999999999997</v>
      </c>
      <c r="IQ65" s="9">
        <v>1.3651101949294994E-5</v>
      </c>
      <c r="IR65" s="9">
        <v>1.0183115935617093</v>
      </c>
      <c r="IS65" s="9">
        <v>1.0183252446636586</v>
      </c>
      <c r="IT65" s="9">
        <v>7.210852413539054E-7</v>
      </c>
      <c r="IU65" s="6">
        <v>5</v>
      </c>
      <c r="IV65" s="6"/>
      <c r="IW65" s="6"/>
      <c r="IX65" s="6"/>
      <c r="IY65" s="15">
        <v>58</v>
      </c>
      <c r="IZ65" s="9">
        <v>0.39999999999999997</v>
      </c>
      <c r="JA65" s="9">
        <v>1.8717490301610663E-5</v>
      </c>
      <c r="JB65" s="9">
        <v>1.0183065271733569</v>
      </c>
      <c r="JC65" s="9">
        <v>1.0183252446636586</v>
      </c>
      <c r="JD65" s="9">
        <v>9.8870450618628266E-7</v>
      </c>
      <c r="JE65" s="6">
        <v>5</v>
      </c>
      <c r="JF65" s="6"/>
      <c r="JG65" s="6"/>
      <c r="JH65" s="6"/>
      <c r="JI65" s="15">
        <v>58</v>
      </c>
      <c r="JJ65" s="9">
        <v>0.39999999999999997</v>
      </c>
      <c r="JK65" s="9">
        <v>2.2095082536487777E-5</v>
      </c>
      <c r="JL65" s="9">
        <v>1.0183031495811221</v>
      </c>
      <c r="JM65" s="9">
        <v>1.0183252446636586</v>
      </c>
      <c r="JN65" s="9">
        <v>1.1671173494078677E-6</v>
      </c>
      <c r="JO65" s="6">
        <v>5</v>
      </c>
      <c r="JP65" s="6"/>
      <c r="JQ65" s="6"/>
      <c r="JR65" s="6"/>
      <c r="JS65" s="15">
        <v>58</v>
      </c>
      <c r="JT65" s="9">
        <v>0.39999999999999997</v>
      </c>
      <c r="JU65" s="9">
        <v>1.4776966027587366E-5</v>
      </c>
      <c r="JV65" s="9">
        <v>1.0183104676976309</v>
      </c>
      <c r="JW65" s="9">
        <v>1.0183252446636586</v>
      </c>
      <c r="JX65" s="9">
        <v>7.8055618909443379E-7</v>
      </c>
      <c r="JY65" s="6">
        <v>5</v>
      </c>
      <c r="JZ65" s="6"/>
      <c r="KA65" s="6"/>
      <c r="KB65" s="6"/>
      <c r="KC65" s="15">
        <v>58</v>
      </c>
      <c r="KD65" s="9">
        <v>0.39999999999999997</v>
      </c>
      <c r="KE65" s="9">
        <v>2.420607768328597E-5</v>
      </c>
      <c r="KF65" s="9">
        <v>1.0183010385859752</v>
      </c>
      <c r="KG65" s="9">
        <v>1.0183252446636586</v>
      </c>
      <c r="KH65" s="9">
        <v>1.2786253764213579E-6</v>
      </c>
      <c r="KI65" s="6">
        <v>5</v>
      </c>
      <c r="KJ65" s="6"/>
      <c r="KK65" s="6"/>
      <c r="KL65" s="6"/>
      <c r="KM65" s="15">
        <v>58</v>
      </c>
      <c r="KN65" s="9">
        <v>0.39999999999999997</v>
      </c>
      <c r="KO65" s="9">
        <v>1.0273509714417881E-5</v>
      </c>
      <c r="KP65" s="9">
        <v>1.0183149711539441</v>
      </c>
      <c r="KQ65" s="9">
        <v>1.0183252446636586</v>
      </c>
      <c r="KR65" s="9">
        <v>5.4267239813232046E-7</v>
      </c>
      <c r="KS65" s="6">
        <v>5</v>
      </c>
      <c r="KT65" s="6"/>
      <c r="KU65" s="6"/>
      <c r="KV65" s="6"/>
      <c r="KW65" s="15">
        <v>58</v>
      </c>
      <c r="KX65" s="9">
        <v>0.39999999999999997</v>
      </c>
      <c r="KY65" s="9">
        <v>8.7254466067658722E-6</v>
      </c>
      <c r="KZ65" s="9">
        <v>1.0183165192170518</v>
      </c>
      <c r="LA65" s="9">
        <v>1.0183252446636586</v>
      </c>
      <c r="LB65" s="9">
        <v>4.608998449890941E-7</v>
      </c>
      <c r="LC65" s="6">
        <v>5</v>
      </c>
    </row>
    <row r="66" spans="1:315">
      <c r="A66" s="6">
        <v>59</v>
      </c>
      <c r="B66">
        <v>5.6523397193668182E-2</v>
      </c>
      <c r="C66">
        <f>1-Table468[[#This Row],[qx (tau)]]</f>
        <v>0.94347660280633183</v>
      </c>
      <c r="D66" s="6"/>
      <c r="E66" s="6"/>
      <c r="F66" s="6"/>
      <c r="G66" s="6"/>
      <c r="H66" s="15">
        <f t="shared" si="4"/>
        <v>59</v>
      </c>
      <c r="I66" s="9">
        <f t="shared" si="12"/>
        <v>0.44999999999999996</v>
      </c>
      <c r="J66" s="9" cm="1">
        <f t="array" ref="J66">VLOOKUP($G$13,'qx Malaria'!$B$32:$I$61,(N66),FALSE)/(1-cambodia!I66*INDEX($E$6:$G$11,N66,2))</f>
        <v>9.193547691899923E-6</v>
      </c>
      <c r="K66" s="9">
        <f t="shared" si="11"/>
        <v>1.072946968423607</v>
      </c>
      <c r="L66" s="9">
        <f t="shared" si="2"/>
        <v>1.0729561619712988</v>
      </c>
      <c r="M66" s="9">
        <f>(J66*Table468[[#This Row],[qx (tau)]])/L66</f>
        <v>4.8431666290396971E-7</v>
      </c>
      <c r="N66" s="6">
        <f t="shared" si="3"/>
        <v>5</v>
      </c>
      <c r="P66" s="6"/>
      <c r="Q66" s="6"/>
      <c r="R66" s="6"/>
      <c r="S66" s="15">
        <v>59</v>
      </c>
      <c r="T66" s="9">
        <v>0.44999999999999996</v>
      </c>
      <c r="U66" s="9">
        <v>1.4161029106071657E-4</v>
      </c>
      <c r="V66" s="9">
        <v>1.0728145516802381</v>
      </c>
      <c r="W66" s="9">
        <v>1.0729561619712988</v>
      </c>
      <c r="X66" s="9">
        <v>7.460038920536954E-6</v>
      </c>
      <c r="Y66" s="6">
        <v>5</v>
      </c>
      <c r="Z66" s="6"/>
      <c r="AA66" s="6"/>
      <c r="AB66" s="6"/>
      <c r="AC66" s="15">
        <v>59</v>
      </c>
      <c r="AD66" s="9">
        <v>0.44999999999999996</v>
      </c>
      <c r="AE66" s="9">
        <v>1.1491934614874903E-4</v>
      </c>
      <c r="AF66" s="9">
        <v>1.0728412426251501</v>
      </c>
      <c r="AG66" s="9">
        <v>1.0729561619712988</v>
      </c>
      <c r="AH66" s="9">
        <v>6.0539582862996215E-6</v>
      </c>
      <c r="AI66" s="6">
        <v>5</v>
      </c>
      <c r="AJ66" s="6"/>
      <c r="AK66" s="6"/>
      <c r="AL66" s="6"/>
      <c r="AM66" s="15">
        <v>59</v>
      </c>
      <c r="AN66" s="9">
        <v>0.44999999999999996</v>
      </c>
      <c r="AO66" s="9">
        <v>1.0305670396565236E-4</v>
      </c>
      <c r="AP66" s="9">
        <v>1.0728531052673331</v>
      </c>
      <c r="AQ66" s="9">
        <v>1.0729561619712988</v>
      </c>
      <c r="AR66" s="9">
        <v>5.4290335599719181E-6</v>
      </c>
      <c r="AS66" s="6">
        <v>5</v>
      </c>
      <c r="AT66" s="6"/>
      <c r="AU66" s="6"/>
      <c r="AV66" s="6"/>
      <c r="AW66" s="15">
        <v>59</v>
      </c>
      <c r="AX66" s="9">
        <v>0.44999999999999996</v>
      </c>
      <c r="AY66" s="9">
        <v>1.175884406399458E-4</v>
      </c>
      <c r="AZ66" s="9">
        <v>1.0728385735306589</v>
      </c>
      <c r="BA66" s="9">
        <v>1.0729561619712988</v>
      </c>
      <c r="BB66" s="9">
        <v>6.1945663497233549E-6</v>
      </c>
      <c r="BC66" s="6">
        <v>5</v>
      </c>
      <c r="BD66" s="6"/>
      <c r="BE66" s="6"/>
      <c r="BF66" s="6"/>
      <c r="BG66" s="15">
        <v>59</v>
      </c>
      <c r="BH66" s="9">
        <v>0.44999999999999996</v>
      </c>
      <c r="BI66" s="9">
        <v>1.0513266634769428E-4</v>
      </c>
      <c r="BJ66" s="9">
        <v>1.0728510293049511</v>
      </c>
      <c r="BK66" s="9">
        <v>1.0729561619712988</v>
      </c>
      <c r="BL66" s="9">
        <v>5.5383953870792667E-6</v>
      </c>
      <c r="BM66" s="6">
        <v>5</v>
      </c>
      <c r="BN66" s="6"/>
      <c r="BO66" s="6"/>
      <c r="BP66" s="6"/>
      <c r="BQ66" s="15">
        <v>59</v>
      </c>
      <c r="BR66" s="9">
        <v>0.44999999999999996</v>
      </c>
      <c r="BS66" s="9">
        <v>9.50494204920621E-5</v>
      </c>
      <c r="BT66" s="9">
        <v>1.0728611125508067</v>
      </c>
      <c r="BU66" s="9">
        <v>1.0729561619712988</v>
      </c>
      <c r="BV66" s="9">
        <v>5.0072093697007195E-6</v>
      </c>
      <c r="BW66" s="6">
        <v>5</v>
      </c>
      <c r="BX66" s="6"/>
      <c r="BY66" s="6"/>
      <c r="BZ66" s="6"/>
      <c r="CA66" s="15">
        <v>59</v>
      </c>
      <c r="CB66" s="9">
        <v>0.44999999999999996</v>
      </c>
      <c r="CC66" s="9">
        <v>9.0600929673400864E-5</v>
      </c>
      <c r="CD66" s="9">
        <v>1.0728655610416253</v>
      </c>
      <c r="CE66" s="9">
        <v>1.0729561619712988</v>
      </c>
      <c r="CF66" s="9">
        <v>4.7728625973278316E-6</v>
      </c>
      <c r="CG66" s="6">
        <v>5</v>
      </c>
      <c r="CH66" s="6"/>
      <c r="CI66" s="6"/>
      <c r="CJ66" s="6"/>
      <c r="CK66" s="15">
        <v>59</v>
      </c>
      <c r="CL66" s="9">
        <v>0.44999999999999996</v>
      </c>
      <c r="CM66" s="9">
        <v>1.0587408148413782E-4</v>
      </c>
      <c r="CN66" s="9">
        <v>1.0728502878898145</v>
      </c>
      <c r="CO66" s="9">
        <v>1.0729561619712986</v>
      </c>
      <c r="CP66" s="9">
        <v>5.5774531824747494E-6</v>
      </c>
      <c r="CQ66" s="6">
        <v>5</v>
      </c>
      <c r="CR66" s="6"/>
      <c r="CS66" s="6"/>
      <c r="CT66" s="6"/>
      <c r="CU66" s="15">
        <v>59</v>
      </c>
      <c r="CV66" s="9">
        <v>0.44999999999999996</v>
      </c>
      <c r="CW66" s="9">
        <v>7.9331419599459009E-5</v>
      </c>
      <c r="CX66" s="9">
        <v>1.0728768305516994</v>
      </c>
      <c r="CY66" s="9">
        <v>1.0729561619712988</v>
      </c>
      <c r="CZ66" s="9">
        <v>4.1791841073165131E-6</v>
      </c>
      <c r="DA66" s="6">
        <v>5</v>
      </c>
      <c r="DB66" s="6"/>
      <c r="DC66" s="6"/>
      <c r="DD66" s="6"/>
      <c r="DE66" s="15">
        <v>59</v>
      </c>
      <c r="DF66" s="9">
        <v>0.44999999999999996</v>
      </c>
      <c r="DG66" s="9">
        <v>8.0369400790479962E-5</v>
      </c>
      <c r="DH66" s="9">
        <v>1.0728757925705084</v>
      </c>
      <c r="DI66" s="9">
        <v>1.0729561619712988</v>
      </c>
      <c r="DJ66" s="9">
        <v>4.2338650208701866E-6</v>
      </c>
      <c r="DK66" s="6">
        <v>5</v>
      </c>
      <c r="DL66" s="6"/>
      <c r="DM66" s="6"/>
      <c r="DN66" s="6"/>
      <c r="DO66" s="15">
        <v>59</v>
      </c>
      <c r="DP66" s="9">
        <v>0.44999999999999996</v>
      </c>
      <c r="DQ66" s="9">
        <v>1.8490893502901942E-4</v>
      </c>
      <c r="DR66" s="9">
        <v>1.0727712530362699</v>
      </c>
      <c r="DS66" s="9">
        <v>1.0729561619712988</v>
      </c>
      <c r="DT66" s="9">
        <v>9.7410141716330684E-6</v>
      </c>
      <c r="DU66" s="6">
        <v>5</v>
      </c>
      <c r="DV66" s="6"/>
      <c r="DW66" s="6"/>
      <c r="DX66" s="6"/>
      <c r="DY66" s="15">
        <v>59</v>
      </c>
      <c r="DZ66" s="9">
        <v>0.44999999999999996</v>
      </c>
      <c r="EA66" s="9">
        <v>1.1313994982128453E-4</v>
      </c>
      <c r="EB66" s="9">
        <v>1.0728430220214775</v>
      </c>
      <c r="EC66" s="9">
        <v>1.0729561619712988</v>
      </c>
      <c r="ED66" s="9">
        <v>5.9602195773504661E-6</v>
      </c>
      <c r="EE66" s="6">
        <v>5</v>
      </c>
      <c r="EF66" s="6"/>
      <c r="EG66" s="6"/>
      <c r="EH66" s="6"/>
      <c r="EI66" s="15">
        <v>59</v>
      </c>
      <c r="EJ66" s="9">
        <v>0.44999999999999996</v>
      </c>
      <c r="EK66" s="9">
        <v>1.1402964798501679E-4</v>
      </c>
      <c r="EL66" s="9">
        <v>1.0728421323233137</v>
      </c>
      <c r="EM66" s="9">
        <v>1.0729561619712988</v>
      </c>
      <c r="EN66" s="9">
        <v>6.0070889318250442E-6</v>
      </c>
      <c r="EO66" s="6">
        <v>5</v>
      </c>
      <c r="EP66" s="6"/>
      <c r="EQ66" s="6"/>
      <c r="ER66" s="6"/>
      <c r="ES66" s="15">
        <v>59</v>
      </c>
      <c r="ET66" s="9">
        <v>0.44999999999999996</v>
      </c>
      <c r="EU66" s="9">
        <v>1.6325961304486798E-4</v>
      </c>
      <c r="EV66" s="9">
        <v>1.0727929023582539</v>
      </c>
      <c r="EW66" s="9">
        <v>1.0729561619712988</v>
      </c>
      <c r="EX66" s="9">
        <v>8.6005265460850104E-6</v>
      </c>
      <c r="EY66" s="6">
        <v>5</v>
      </c>
      <c r="EZ66" s="6"/>
      <c r="FA66" s="6"/>
      <c r="FB66" s="6"/>
      <c r="FC66" s="15">
        <v>59</v>
      </c>
      <c r="FD66" s="9">
        <v>0.44999999999999996</v>
      </c>
      <c r="FE66" s="9">
        <v>1.3137876217779568E-4</v>
      </c>
      <c r="FF66" s="9">
        <v>1.0728247832091209</v>
      </c>
      <c r="FG66" s="9">
        <v>1.0729561619712986</v>
      </c>
      <c r="FH66" s="9">
        <v>6.9210413440793114E-6</v>
      </c>
      <c r="FI66" s="6">
        <v>5</v>
      </c>
      <c r="FJ66" s="6"/>
      <c r="FK66" s="6"/>
      <c r="FL66" s="6"/>
      <c r="FM66" s="15">
        <v>59</v>
      </c>
      <c r="FN66" s="9">
        <v>0.44999999999999996</v>
      </c>
      <c r="FO66" s="9">
        <v>8.392819344540897E-5</v>
      </c>
      <c r="FP66" s="9">
        <v>1.0728722337778533</v>
      </c>
      <c r="FQ66" s="9">
        <v>1.0729561619712988</v>
      </c>
      <c r="FR66" s="9">
        <v>4.4213424387684972E-6</v>
      </c>
      <c r="FS66" s="6">
        <v>5</v>
      </c>
      <c r="FT66" s="6"/>
      <c r="FU66" s="6"/>
      <c r="FV66" s="6"/>
      <c r="FW66" s="15">
        <v>59</v>
      </c>
      <c r="FX66" s="9">
        <v>0.44999999999999996</v>
      </c>
      <c r="FY66" s="9">
        <v>1.4472423463377944E-4</v>
      </c>
      <c r="FZ66" s="9">
        <v>1.0728114377366649</v>
      </c>
      <c r="GA66" s="9">
        <v>1.0729561619712986</v>
      </c>
      <c r="GB66" s="9">
        <v>7.6240816611979777E-6</v>
      </c>
      <c r="GC66" s="6">
        <v>5</v>
      </c>
      <c r="GD66" s="6"/>
      <c r="GE66" s="6"/>
      <c r="GF66" s="6"/>
      <c r="GG66" s="15">
        <v>59</v>
      </c>
      <c r="GH66" s="9">
        <v>0.44999999999999996</v>
      </c>
      <c r="GI66" s="9">
        <v>7.6217476026396123E-5</v>
      </c>
      <c r="GJ66" s="9">
        <v>1.0728799444952724</v>
      </c>
      <c r="GK66" s="9">
        <v>1.0729561619712988</v>
      </c>
      <c r="GL66" s="9">
        <v>4.0151413666554902E-6</v>
      </c>
      <c r="GM66" s="6">
        <v>5</v>
      </c>
      <c r="GN66" s="6"/>
      <c r="GO66" s="6"/>
      <c r="GP66" s="6"/>
      <c r="GQ66" s="15">
        <v>59</v>
      </c>
      <c r="GR66" s="9">
        <v>0.44999999999999996</v>
      </c>
      <c r="GS66" s="9">
        <v>8.5559306745584755E-5</v>
      </c>
      <c r="GT66" s="9">
        <v>1.0728706026645531</v>
      </c>
      <c r="GU66" s="9">
        <v>1.0729561619712986</v>
      </c>
      <c r="GV66" s="9">
        <v>4.5072695886385572E-6</v>
      </c>
      <c r="GW66" s="6">
        <v>5</v>
      </c>
      <c r="GX66" s="6"/>
      <c r="GY66" s="6"/>
      <c r="GZ66" s="6"/>
      <c r="HA66" s="15">
        <v>59</v>
      </c>
      <c r="HB66" s="9">
        <v>0.44999999999999996</v>
      </c>
      <c r="HC66" s="9">
        <v>1.0646721359329265E-4</v>
      </c>
      <c r="HD66" s="9">
        <v>1.0728496947577055</v>
      </c>
      <c r="HE66" s="9">
        <v>1.0729561619712988</v>
      </c>
      <c r="HF66" s="9">
        <v>5.6086994187911334E-6</v>
      </c>
      <c r="HG66" s="6">
        <v>5</v>
      </c>
      <c r="HH66" s="6"/>
      <c r="HI66" s="6"/>
      <c r="HJ66" s="6"/>
      <c r="HK66" s="15">
        <v>59</v>
      </c>
      <c r="HL66" s="9">
        <v>0.44999999999999996</v>
      </c>
      <c r="HM66" s="9">
        <v>5.8423512751751126E-5</v>
      </c>
      <c r="HN66" s="9">
        <v>1.072897738458547</v>
      </c>
      <c r="HO66" s="9">
        <v>1.0729561619712986</v>
      </c>
      <c r="HP66" s="9">
        <v>3.0777542771639378E-6</v>
      </c>
      <c r="HQ66" s="6">
        <v>5</v>
      </c>
      <c r="HR66" s="6"/>
      <c r="HS66" s="6"/>
      <c r="HT66" s="6"/>
      <c r="HU66" s="15">
        <v>59</v>
      </c>
      <c r="HV66" s="9">
        <v>0.44999999999999996</v>
      </c>
      <c r="HW66" s="9">
        <v>5.6199267342420495E-5</v>
      </c>
      <c r="HX66" s="9">
        <v>1.0728999627039564</v>
      </c>
      <c r="HY66" s="9">
        <v>1.0729561619712988</v>
      </c>
      <c r="HZ66" s="9">
        <v>2.9605808909774925E-6</v>
      </c>
      <c r="IA66" s="6">
        <v>5</v>
      </c>
      <c r="IB66" s="6"/>
      <c r="IC66" s="6"/>
      <c r="ID66" s="6"/>
      <c r="IE66" s="15">
        <v>59</v>
      </c>
      <c r="IF66" s="9">
        <v>0.44999999999999996</v>
      </c>
      <c r="IG66" s="9">
        <v>2.5504680693657854E-5</v>
      </c>
      <c r="IH66" s="9">
        <v>1.072930657290605</v>
      </c>
      <c r="II66" s="9">
        <v>1.0729561619712986</v>
      </c>
      <c r="IJ66" s="9">
        <v>1.3435881616045616E-6</v>
      </c>
      <c r="IK66" s="6">
        <v>5</v>
      </c>
      <c r="IL66" s="6"/>
      <c r="IM66" s="6"/>
      <c r="IN66" s="6"/>
      <c r="IO66" s="15">
        <v>59</v>
      </c>
      <c r="IP66" s="9">
        <v>0.44999999999999996</v>
      </c>
      <c r="IQ66" s="9">
        <v>1.4383453647004719E-5</v>
      </c>
      <c r="IR66" s="9">
        <v>1.0729417785176518</v>
      </c>
      <c r="IS66" s="9">
        <v>1.0729561619712988</v>
      </c>
      <c r="IT66" s="9">
        <v>7.5772123067233981E-7</v>
      </c>
      <c r="IU66" s="6">
        <v>5</v>
      </c>
      <c r="IV66" s="6"/>
      <c r="IW66" s="6"/>
      <c r="IX66" s="6"/>
      <c r="IY66" s="15">
        <v>59</v>
      </c>
      <c r="IZ66" s="9">
        <v>0.44999999999999996</v>
      </c>
      <c r="JA66" s="9">
        <v>1.9721642629398225E-5</v>
      </c>
      <c r="JB66" s="9">
        <v>1.0729364403286694</v>
      </c>
      <c r="JC66" s="9">
        <v>1.0729561619712988</v>
      </c>
      <c r="JD66" s="9">
        <v>1.0389373575198063E-6</v>
      </c>
      <c r="JE66" s="6">
        <v>5</v>
      </c>
      <c r="JF66" s="6"/>
      <c r="JG66" s="6"/>
      <c r="JH66" s="6"/>
      <c r="JI66" s="15">
        <v>59</v>
      </c>
      <c r="JJ66" s="9">
        <v>0.44999999999999996</v>
      </c>
      <c r="JK66" s="9">
        <v>2.3280435284327226E-5</v>
      </c>
      <c r="JL66" s="9">
        <v>1.0729328815360144</v>
      </c>
      <c r="JM66" s="9">
        <v>1.0729561619712988</v>
      </c>
      <c r="JN66" s="9">
        <v>1.226414775418117E-6</v>
      </c>
      <c r="JO66" s="6">
        <v>5</v>
      </c>
      <c r="JP66" s="6"/>
      <c r="JQ66" s="6"/>
      <c r="JR66" s="6"/>
      <c r="JS66" s="15">
        <v>59</v>
      </c>
      <c r="JT66" s="9">
        <v>0.44999999999999996</v>
      </c>
      <c r="JU66" s="9">
        <v>1.5569717865314386E-5</v>
      </c>
      <c r="JV66" s="9">
        <v>1.0729405922534334</v>
      </c>
      <c r="JW66" s="9">
        <v>1.0729561619712986</v>
      </c>
      <c r="JX66" s="9">
        <v>8.2021370330511021E-7</v>
      </c>
      <c r="JY66" s="6">
        <v>5</v>
      </c>
      <c r="JZ66" s="6"/>
      <c r="KA66" s="6"/>
      <c r="KB66" s="6"/>
      <c r="KC66" s="15">
        <v>59</v>
      </c>
      <c r="KD66" s="9">
        <v>0.44999999999999996</v>
      </c>
      <c r="KE66" s="9">
        <v>2.5504680693657854E-5</v>
      </c>
      <c r="KF66" s="9">
        <v>1.072930657290605</v>
      </c>
      <c r="KG66" s="9">
        <v>1.0729561619712986</v>
      </c>
      <c r="KH66" s="9">
        <v>1.3435881616045616E-6</v>
      </c>
      <c r="KI66" s="6">
        <v>5</v>
      </c>
      <c r="KJ66" s="6"/>
      <c r="KK66" s="6"/>
      <c r="KL66" s="6"/>
      <c r="KM66" s="15">
        <v>59</v>
      </c>
      <c r="KN66" s="9">
        <v>0.44999999999999996</v>
      </c>
      <c r="KO66" s="9">
        <v>1.0824660992075715E-5</v>
      </c>
      <c r="KP66" s="9">
        <v>1.0729453373103066</v>
      </c>
      <c r="KQ66" s="9">
        <v>1.0729561619712986</v>
      </c>
      <c r="KR66" s="9">
        <v>5.7024381277402894E-7</v>
      </c>
      <c r="KS66" s="6">
        <v>5</v>
      </c>
      <c r="KT66" s="6"/>
      <c r="KU66" s="6"/>
      <c r="KV66" s="6"/>
      <c r="KW66" s="15">
        <v>59</v>
      </c>
      <c r="KX66" s="9">
        <v>0.44999999999999996</v>
      </c>
      <c r="KY66" s="9">
        <v>9.193547691899923E-6</v>
      </c>
      <c r="KZ66" s="9">
        <v>1.072946968423607</v>
      </c>
      <c r="LA66" s="9">
        <v>1.0729561619712988</v>
      </c>
      <c r="LB66" s="9">
        <v>4.8431666290396971E-7</v>
      </c>
      <c r="LC66" s="6">
        <v>5</v>
      </c>
    </row>
    <row r="67" spans="1:315">
      <c r="A67" s="6">
        <v>60</v>
      </c>
      <c r="B67">
        <v>5.9496610270973693E-2</v>
      </c>
      <c r="C67">
        <f>1-Table468[[#This Row],[qx (tau)]]</f>
        <v>0.94050338972902625</v>
      </c>
      <c r="D67" s="6"/>
      <c r="E67" s="6"/>
      <c r="F67" s="6"/>
      <c r="G67" s="6"/>
      <c r="H67" s="15">
        <f t="shared" si="4"/>
        <v>60</v>
      </c>
      <c r="I67" s="9">
        <f t="shared" si="12"/>
        <v>0.49999999999999994</v>
      </c>
      <c r="J67" s="9" cm="1">
        <f t="array" ref="J67">VLOOKUP($G$13,'qx Malaria'!$B$32:$I$61,(N67),FALSE)/(1-cambodia!I67*INDEX($E$6:$G$11,N67,2))</f>
        <v>9.7147211900339249E-6</v>
      </c>
      <c r="K67" s="9">
        <f t="shared" si="11"/>
        <v>1.1337713143220121</v>
      </c>
      <c r="L67" s="9">
        <f t="shared" si="2"/>
        <v>1.133781029043202</v>
      </c>
      <c r="M67" s="9">
        <f>(J67*Table468[[#This Row],[qx (tau)]])/L67</f>
        <v>5.0979242528196691E-7</v>
      </c>
      <c r="N67" s="6">
        <f t="shared" si="3"/>
        <v>5</v>
      </c>
      <c r="P67" s="6"/>
      <c r="Q67" s="6"/>
      <c r="R67" s="6"/>
      <c r="S67" s="15">
        <v>60</v>
      </c>
      <c r="T67" s="9">
        <v>0.49999999999999994</v>
      </c>
      <c r="U67" s="9">
        <v>1.4963804413681289E-4</v>
      </c>
      <c r="V67" s="9">
        <v>1.1336313909990652</v>
      </c>
      <c r="W67" s="9">
        <v>1.133781029043202</v>
      </c>
      <c r="X67" s="9">
        <v>7.8524478410367517E-6</v>
      </c>
      <c r="Y67" s="6">
        <v>5</v>
      </c>
      <c r="Z67" s="6"/>
      <c r="AA67" s="6"/>
      <c r="AB67" s="6"/>
      <c r="AC67" s="15">
        <v>60</v>
      </c>
      <c r="AD67" s="9">
        <v>0.49999999999999994</v>
      </c>
      <c r="AE67" s="9">
        <v>1.2143401487542407E-4</v>
      </c>
      <c r="AF67" s="9">
        <v>1.1336595950283266</v>
      </c>
      <c r="AG67" s="9">
        <v>1.133781029043202</v>
      </c>
      <c r="AH67" s="9">
        <v>6.3724053160245872E-6</v>
      </c>
      <c r="AI67" s="6">
        <v>5</v>
      </c>
      <c r="AJ67" s="6"/>
      <c r="AK67" s="6"/>
      <c r="AL67" s="6"/>
      <c r="AM67" s="15">
        <v>60</v>
      </c>
      <c r="AN67" s="9">
        <v>0.49999999999999994</v>
      </c>
      <c r="AO67" s="9">
        <v>1.0889889075925126E-4</v>
      </c>
      <c r="AP67" s="9">
        <v>1.1336721301524428</v>
      </c>
      <c r="AQ67" s="9">
        <v>1.133781029043202</v>
      </c>
      <c r="AR67" s="9">
        <v>5.7146086382414041E-6</v>
      </c>
      <c r="AS67" s="6">
        <v>5</v>
      </c>
      <c r="AT67" s="6"/>
      <c r="AU67" s="6"/>
      <c r="AV67" s="6"/>
      <c r="AW67" s="15">
        <v>60</v>
      </c>
      <c r="AX67" s="9">
        <v>0.49999999999999994</v>
      </c>
      <c r="AY67" s="9">
        <v>1.2425441780156295E-4</v>
      </c>
      <c r="AZ67" s="9">
        <v>1.1336567746254005</v>
      </c>
      <c r="BA67" s="9">
        <v>1.133781029043202</v>
      </c>
      <c r="BB67" s="9">
        <v>6.5204095685258036E-6</v>
      </c>
      <c r="BC67" s="6">
        <v>5</v>
      </c>
      <c r="BD67" s="6"/>
      <c r="BE67" s="6"/>
      <c r="BF67" s="6"/>
      <c r="BG67" s="15">
        <v>60</v>
      </c>
      <c r="BH67" s="9">
        <v>0.49999999999999994</v>
      </c>
      <c r="BI67" s="9">
        <v>1.1109253747958151E-4</v>
      </c>
      <c r="BJ67" s="9">
        <v>1.1336699365057223</v>
      </c>
      <c r="BK67" s="9">
        <v>1.133781029043202</v>
      </c>
      <c r="BL67" s="9">
        <v>5.829723056853462E-6</v>
      </c>
      <c r="BM67" s="6">
        <v>5</v>
      </c>
      <c r="BN67" s="6"/>
      <c r="BO67" s="6"/>
      <c r="BP67" s="6"/>
      <c r="BQ67" s="15">
        <v>60</v>
      </c>
      <c r="BR67" s="9">
        <v>0.49999999999999994</v>
      </c>
      <c r="BS67" s="9">
        <v>1.0043768198083461E-4</v>
      </c>
      <c r="BT67" s="9">
        <v>1.1336805913612211</v>
      </c>
      <c r="BU67" s="9">
        <v>1.133781029043202</v>
      </c>
      <c r="BV67" s="9">
        <v>5.2705958807377558E-6</v>
      </c>
      <c r="BW67" s="6">
        <v>5</v>
      </c>
      <c r="BX67" s="6"/>
      <c r="BY67" s="6"/>
      <c r="BZ67" s="6"/>
      <c r="CA67" s="15">
        <v>60</v>
      </c>
      <c r="CB67" s="9">
        <v>0.49999999999999994</v>
      </c>
      <c r="CC67" s="9">
        <v>9.5737010437269831E-5</v>
      </c>
      <c r="CD67" s="9">
        <v>1.1336852920327647</v>
      </c>
      <c r="CE67" s="9">
        <v>1.133781029043202</v>
      </c>
      <c r="CF67" s="9">
        <v>5.0239221265690633E-6</v>
      </c>
      <c r="CG67" s="6">
        <v>5</v>
      </c>
      <c r="CH67" s="6"/>
      <c r="CI67" s="6"/>
      <c r="CJ67" s="6"/>
      <c r="CK67" s="15">
        <v>60</v>
      </c>
      <c r="CL67" s="9">
        <v>0.49999999999999994</v>
      </c>
      <c r="CM67" s="9">
        <v>1.1187598273684231E-4</v>
      </c>
      <c r="CN67" s="9">
        <v>1.133669153060465</v>
      </c>
      <c r="CO67" s="9">
        <v>1.1337810290432018</v>
      </c>
      <c r="CP67" s="9">
        <v>5.8708353492149117E-6</v>
      </c>
      <c r="CQ67" s="6">
        <v>5</v>
      </c>
      <c r="CR67" s="6"/>
      <c r="CS67" s="6"/>
      <c r="CT67" s="6"/>
      <c r="CU67" s="15">
        <v>60</v>
      </c>
      <c r="CV67" s="9">
        <v>0.49999999999999994</v>
      </c>
      <c r="CW67" s="9">
        <v>8.3828642526905648E-5</v>
      </c>
      <c r="CX67" s="9">
        <v>1.1336972004006751</v>
      </c>
      <c r="CY67" s="9">
        <v>1.133781029043202</v>
      </c>
      <c r="CZ67" s="9">
        <v>4.3990152826750386E-6</v>
      </c>
      <c r="DA67" s="6">
        <v>5</v>
      </c>
      <c r="DB67" s="6"/>
      <c r="DC67" s="6"/>
      <c r="DD67" s="6"/>
      <c r="DE67" s="15">
        <v>60</v>
      </c>
      <c r="DF67" s="9">
        <v>0.49999999999999994</v>
      </c>
      <c r="DG67" s="9">
        <v>8.4925465887070761E-5</v>
      </c>
      <c r="DH67" s="9">
        <v>1.133696103577315</v>
      </c>
      <c r="DI67" s="9">
        <v>1.133781029043202</v>
      </c>
      <c r="DJ67" s="9">
        <v>4.4565724919810667E-6</v>
      </c>
      <c r="DK67" s="6">
        <v>5</v>
      </c>
      <c r="DL67" s="6"/>
      <c r="DM67" s="6"/>
      <c r="DN67" s="6"/>
      <c r="DO67" s="15">
        <v>60</v>
      </c>
      <c r="DP67" s="9">
        <v>0.49999999999999994</v>
      </c>
      <c r="DQ67" s="9">
        <v>1.9539124716084363E-4</v>
      </c>
      <c r="DR67" s="9">
        <v>1.1335856377960412</v>
      </c>
      <c r="DS67" s="9">
        <v>1.133781029043202</v>
      </c>
      <c r="DT67" s="9">
        <v>1.0253405714945369E-5</v>
      </c>
      <c r="DU67" s="6">
        <v>5</v>
      </c>
      <c r="DV67" s="6"/>
      <c r="DW67" s="6"/>
      <c r="DX67" s="6"/>
      <c r="DY67" s="15">
        <v>60</v>
      </c>
      <c r="DZ67" s="9">
        <v>0.49999999999999994</v>
      </c>
      <c r="EA67" s="9">
        <v>1.1955374625799814E-4</v>
      </c>
      <c r="EB67" s="9">
        <v>1.1336614752969438</v>
      </c>
      <c r="EC67" s="9">
        <v>1.1337810290432018</v>
      </c>
      <c r="ED67" s="9">
        <v>6.2737358143571111E-6</v>
      </c>
      <c r="EE67" s="6">
        <v>5</v>
      </c>
      <c r="EF67" s="6"/>
      <c r="EG67" s="6"/>
      <c r="EH67" s="6"/>
      <c r="EI67" s="15">
        <v>60</v>
      </c>
      <c r="EJ67" s="9">
        <v>0.49999999999999994</v>
      </c>
      <c r="EK67" s="9">
        <v>1.2049388056671111E-4</v>
      </c>
      <c r="EL67" s="9">
        <v>1.1336605351626352</v>
      </c>
      <c r="EM67" s="9">
        <v>1.133781029043202</v>
      </c>
      <c r="EN67" s="9">
        <v>6.3230705651908496E-6</v>
      </c>
      <c r="EO67" s="6">
        <v>5</v>
      </c>
      <c r="EP67" s="6"/>
      <c r="EQ67" s="6"/>
      <c r="ER67" s="6"/>
      <c r="ES67" s="15">
        <v>60</v>
      </c>
      <c r="ET67" s="9">
        <v>0.49999999999999994</v>
      </c>
      <c r="EU67" s="9">
        <v>1.7251464564882826E-4</v>
      </c>
      <c r="EV67" s="9">
        <v>1.1336085143975532</v>
      </c>
      <c r="EW67" s="9">
        <v>1.133781029043202</v>
      </c>
      <c r="EX67" s="9">
        <v>9.0529267779910601E-6</v>
      </c>
      <c r="EY67" s="6">
        <v>5</v>
      </c>
      <c r="EZ67" s="6"/>
      <c r="FA67" s="6"/>
      <c r="FB67" s="6"/>
      <c r="FC67" s="15">
        <v>60</v>
      </c>
      <c r="FD67" s="9">
        <v>0.49999999999999994</v>
      </c>
      <c r="FE67" s="9">
        <v>1.3882649958661385E-4</v>
      </c>
      <c r="FF67" s="9">
        <v>1.1336422025436155</v>
      </c>
      <c r="FG67" s="9">
        <v>1.133781029043202</v>
      </c>
      <c r="FH67" s="9">
        <v>7.2850982064487542E-6</v>
      </c>
      <c r="FI67" s="6">
        <v>5</v>
      </c>
      <c r="FJ67" s="6"/>
      <c r="FK67" s="6"/>
      <c r="FL67" s="6"/>
      <c r="FM67" s="15">
        <v>60</v>
      </c>
      <c r="FN67" s="9">
        <v>0.49999999999999994</v>
      </c>
      <c r="FO67" s="9">
        <v>8.8686003121922613E-5</v>
      </c>
      <c r="FP67" s="9">
        <v>1.13369234304008</v>
      </c>
      <c r="FQ67" s="9">
        <v>1.133781029043202</v>
      </c>
      <c r="FR67" s="9">
        <v>4.6539114953160215E-6</v>
      </c>
      <c r="FS67" s="6">
        <v>5</v>
      </c>
      <c r="FT67" s="6"/>
      <c r="FU67" s="6"/>
      <c r="FV67" s="6"/>
      <c r="FW67" s="15">
        <v>60</v>
      </c>
      <c r="FX67" s="9">
        <v>0.49999999999999994</v>
      </c>
      <c r="FY67" s="9">
        <v>1.5292851421730826E-4</v>
      </c>
      <c r="FZ67" s="9">
        <v>1.1336281005289846</v>
      </c>
      <c r="GA67" s="9">
        <v>1.1337810290432018</v>
      </c>
      <c r="GB67" s="9">
        <v>8.0251194689548369E-6</v>
      </c>
      <c r="GC67" s="6">
        <v>5</v>
      </c>
      <c r="GD67" s="6"/>
      <c r="GE67" s="6"/>
      <c r="GF67" s="6"/>
      <c r="GG67" s="15">
        <v>60</v>
      </c>
      <c r="GH67" s="9">
        <v>0.49999999999999994</v>
      </c>
      <c r="GI67" s="9">
        <v>8.0538172446410281E-5</v>
      </c>
      <c r="GJ67" s="9">
        <v>1.1337004908707555</v>
      </c>
      <c r="GK67" s="9">
        <v>1.133781029043202</v>
      </c>
      <c r="GL67" s="9">
        <v>4.2263436547569517E-6</v>
      </c>
      <c r="GM67" s="6">
        <v>5</v>
      </c>
      <c r="GN67" s="6"/>
      <c r="GO67" s="6"/>
      <c r="GP67" s="6"/>
      <c r="GQ67" s="15">
        <v>60</v>
      </c>
      <c r="GR67" s="9">
        <v>0.49999999999999994</v>
      </c>
      <c r="GS67" s="9">
        <v>9.0409582687896368E-5</v>
      </c>
      <c r="GT67" s="9">
        <v>1.1336906194605141</v>
      </c>
      <c r="GU67" s="9">
        <v>1.133781029043202</v>
      </c>
      <c r="GV67" s="9">
        <v>4.7443585385112089E-6</v>
      </c>
      <c r="GW67" s="6">
        <v>5</v>
      </c>
      <c r="GX67" s="6"/>
      <c r="GY67" s="6"/>
      <c r="GZ67" s="6"/>
      <c r="HA67" s="15">
        <v>60</v>
      </c>
      <c r="HB67" s="9">
        <v>0.49999999999999994</v>
      </c>
      <c r="HC67" s="9">
        <v>1.1250273894265094E-4</v>
      </c>
      <c r="HD67" s="9">
        <v>1.1336685263042594</v>
      </c>
      <c r="HE67" s="9">
        <v>1.133781029043202</v>
      </c>
      <c r="HF67" s="9">
        <v>5.9037251831040693E-6</v>
      </c>
      <c r="HG67" s="6">
        <v>5</v>
      </c>
      <c r="HH67" s="6"/>
      <c r="HI67" s="6"/>
      <c r="HJ67" s="6"/>
      <c r="HK67" s="15">
        <v>60</v>
      </c>
      <c r="HL67" s="9">
        <v>0.49999999999999994</v>
      </c>
      <c r="HM67" s="9">
        <v>6.1735486272151077E-5</v>
      </c>
      <c r="HN67" s="9">
        <v>1.1337192935569298</v>
      </c>
      <c r="HO67" s="9">
        <v>1.133781029043202</v>
      </c>
      <c r="HP67" s="9">
        <v>3.2396486380821778E-6</v>
      </c>
      <c r="HQ67" s="6">
        <v>5</v>
      </c>
      <c r="HR67" s="6"/>
      <c r="HS67" s="6"/>
      <c r="HT67" s="6"/>
      <c r="HU67" s="15">
        <v>60</v>
      </c>
      <c r="HV67" s="9">
        <v>0.49999999999999994</v>
      </c>
      <c r="HW67" s="9">
        <v>5.9385150500368673E-5</v>
      </c>
      <c r="HX67" s="9">
        <v>1.1337216438927016</v>
      </c>
      <c r="HY67" s="9">
        <v>1.133781029043202</v>
      </c>
      <c r="HZ67" s="9">
        <v>3.1163117609978307E-6</v>
      </c>
      <c r="IA67" s="6">
        <v>5</v>
      </c>
      <c r="IB67" s="6"/>
      <c r="IC67" s="6"/>
      <c r="ID67" s="6"/>
      <c r="IE67" s="15">
        <v>60</v>
      </c>
      <c r="IF67" s="9">
        <v>0.49999999999999994</v>
      </c>
      <c r="IG67" s="9">
        <v>2.6950516849771536E-5</v>
      </c>
      <c r="IH67" s="9">
        <v>1.1337540785263522</v>
      </c>
      <c r="II67" s="9">
        <v>1.133781029043202</v>
      </c>
      <c r="IJ67" s="9">
        <v>1.414262857233844E-6</v>
      </c>
      <c r="IK67" s="6">
        <v>5</v>
      </c>
      <c r="IL67" s="6"/>
      <c r="IM67" s="6"/>
      <c r="IN67" s="6"/>
      <c r="IO67" s="15">
        <v>60</v>
      </c>
      <c r="IP67" s="9">
        <v>0.49999999999999994</v>
      </c>
      <c r="IQ67" s="9">
        <v>1.5198837990859528E-5</v>
      </c>
      <c r="IR67" s="9">
        <v>1.1337658302052112</v>
      </c>
      <c r="IS67" s="9">
        <v>1.133781029043202</v>
      </c>
      <c r="IT67" s="9">
        <v>7.9757847181210971E-7</v>
      </c>
      <c r="IU67" s="6">
        <v>5</v>
      </c>
      <c r="IV67" s="6"/>
      <c r="IW67" s="6"/>
      <c r="IX67" s="6"/>
      <c r="IY67" s="15">
        <v>60</v>
      </c>
      <c r="IZ67" s="9">
        <v>0.49999999999999994</v>
      </c>
      <c r="JA67" s="9">
        <v>2.0839643843137294E-5</v>
      </c>
      <c r="JB67" s="9">
        <v>1.1337601893993587</v>
      </c>
      <c r="JC67" s="9">
        <v>1.1337810290432018</v>
      </c>
      <c r="JD67" s="9">
        <v>1.0935869768145424E-6</v>
      </c>
      <c r="JE67" s="6">
        <v>5</v>
      </c>
      <c r="JF67" s="6"/>
      <c r="JG67" s="6"/>
      <c r="JH67" s="6"/>
      <c r="JI67" s="15">
        <v>60</v>
      </c>
      <c r="JJ67" s="9">
        <v>0.49999999999999994</v>
      </c>
      <c r="JK67" s="9">
        <v>2.4600181077989139E-5</v>
      </c>
      <c r="JL67" s="9">
        <v>1.133756428862124</v>
      </c>
      <c r="JM67" s="9">
        <v>1.133781029043202</v>
      </c>
      <c r="JN67" s="9">
        <v>1.2909259801494973E-6</v>
      </c>
      <c r="JO67" s="6">
        <v>5</v>
      </c>
      <c r="JP67" s="6"/>
      <c r="JQ67" s="6"/>
      <c r="JR67" s="6"/>
      <c r="JS67" s="15">
        <v>60</v>
      </c>
      <c r="JT67" s="9">
        <v>0.49999999999999994</v>
      </c>
      <c r="JU67" s="9">
        <v>1.6452350402476811E-5</v>
      </c>
      <c r="JV67" s="9">
        <v>1.1337645766927995</v>
      </c>
      <c r="JW67" s="9">
        <v>1.133781029043202</v>
      </c>
      <c r="JX67" s="9">
        <v>8.6335813959042807E-7</v>
      </c>
      <c r="JY67" s="6">
        <v>5</v>
      </c>
      <c r="JZ67" s="6"/>
      <c r="KA67" s="6"/>
      <c r="KB67" s="6"/>
      <c r="KC67" s="15">
        <v>60</v>
      </c>
      <c r="KD67" s="9">
        <v>0.49999999999999994</v>
      </c>
      <c r="KE67" s="9">
        <v>2.6950516849771536E-5</v>
      </c>
      <c r="KF67" s="9">
        <v>1.1337540785263522</v>
      </c>
      <c r="KG67" s="9">
        <v>1.133781029043202</v>
      </c>
      <c r="KH67" s="9">
        <v>1.414262857233844E-6</v>
      </c>
      <c r="KI67" s="6">
        <v>5</v>
      </c>
      <c r="KJ67" s="6"/>
      <c r="KK67" s="6"/>
      <c r="KL67" s="6"/>
      <c r="KM67" s="15">
        <v>60</v>
      </c>
      <c r="KN67" s="9">
        <v>0.49999999999999994</v>
      </c>
      <c r="KO67" s="9">
        <v>1.1438300756007685E-5</v>
      </c>
      <c r="KP67" s="9">
        <v>1.1337695907424459</v>
      </c>
      <c r="KQ67" s="9">
        <v>1.133781029043202</v>
      </c>
      <c r="KR67" s="9">
        <v>6.0023946847715463E-7</v>
      </c>
      <c r="KS67" s="6">
        <v>5</v>
      </c>
      <c r="KT67" s="6"/>
      <c r="KU67" s="6"/>
      <c r="KV67" s="6"/>
      <c r="KW67" s="15">
        <v>60</v>
      </c>
      <c r="KX67" s="9">
        <v>0.49999999999999994</v>
      </c>
      <c r="KY67" s="9">
        <v>9.7147211900339249E-6</v>
      </c>
      <c r="KZ67" s="9">
        <v>1.1337713143220121</v>
      </c>
      <c r="LA67" s="9">
        <v>1.133781029043202</v>
      </c>
      <c r="LB67" s="9">
        <v>5.0979242528196691E-7</v>
      </c>
      <c r="LC67" s="6">
        <v>5</v>
      </c>
    </row>
    <row r="68" spans="1:315">
      <c r="A68" s="6">
        <v>61</v>
      </c>
      <c r="B68">
        <v>6.2717238769400357E-2</v>
      </c>
      <c r="C68">
        <f>1-Table468[[#This Row],[qx (tau)]]</f>
        <v>0.93728276123059961</v>
      </c>
      <c r="D68" s="6"/>
      <c r="E68" s="6"/>
      <c r="F68" s="6"/>
      <c r="G68" s="6"/>
      <c r="H68" s="15">
        <f t="shared" si="4"/>
        <v>61</v>
      </c>
      <c r="I68" s="9">
        <f t="shared" si="12"/>
        <v>0.54999999999999993</v>
      </c>
      <c r="J68" s="9" cm="1">
        <f t="array" ref="J68">VLOOKUP($G$13,'qx Malaria'!$B$32:$I$61,(N68),FALSE)/(1-cambodia!I68*INDEX($E$6:$G$11,N68,2))</f>
        <v>1.0298535392798152E-5</v>
      </c>
      <c r="K68" s="9">
        <f t="shared" si="11"/>
        <v>1.2019062389420714</v>
      </c>
      <c r="L68" s="9">
        <f t="shared" si="2"/>
        <v>1.2019165374774641</v>
      </c>
      <c r="M68" s="9">
        <f>(J68*Table468[[#This Row],[qx (tau)]])/L68</f>
        <v>5.3738814889827783E-7</v>
      </c>
      <c r="N68" s="6">
        <f t="shared" si="3"/>
        <v>5</v>
      </c>
      <c r="P68" s="6"/>
      <c r="Q68" s="6"/>
      <c r="R68" s="6"/>
      <c r="S68" s="15">
        <v>61</v>
      </c>
      <c r="T68" s="9">
        <v>0.54999999999999993</v>
      </c>
      <c r="U68" s="9">
        <v>1.5863066613100381E-4</v>
      </c>
      <c r="V68" s="9">
        <v>1.2017579068113331</v>
      </c>
      <c r="W68" s="9">
        <v>1.2019165374774641</v>
      </c>
      <c r="X68" s="9">
        <v>8.2775110031912153E-6</v>
      </c>
      <c r="Y68" s="6">
        <v>5</v>
      </c>
      <c r="Z68" s="6"/>
      <c r="AA68" s="6"/>
      <c r="AB68" s="6"/>
      <c r="AC68" s="15">
        <v>61</v>
      </c>
      <c r="AD68" s="9">
        <v>0.54999999999999993</v>
      </c>
      <c r="AE68" s="9">
        <v>1.2873169240997691E-4</v>
      </c>
      <c r="AF68" s="9">
        <v>1.2017878057850542</v>
      </c>
      <c r="AG68" s="9">
        <v>1.2019165374774641</v>
      </c>
      <c r="AH68" s="9">
        <v>6.7173518612284736E-6</v>
      </c>
      <c r="AI68" s="6">
        <v>5</v>
      </c>
      <c r="AJ68" s="6"/>
      <c r="AK68" s="6"/>
      <c r="AL68" s="6"/>
      <c r="AM68" s="15">
        <v>61</v>
      </c>
      <c r="AN68" s="9">
        <v>0.54999999999999993</v>
      </c>
      <c r="AO68" s="9">
        <v>1.1544325964507605E-4</v>
      </c>
      <c r="AP68" s="9">
        <v>1.201801094217819</v>
      </c>
      <c r="AQ68" s="9">
        <v>1.2019165374774641</v>
      </c>
      <c r="AR68" s="9">
        <v>6.023947798133921E-6</v>
      </c>
      <c r="AS68" s="6">
        <v>5</v>
      </c>
      <c r="AT68" s="6"/>
      <c r="AU68" s="6"/>
      <c r="AV68" s="6"/>
      <c r="AW68" s="15">
        <v>61</v>
      </c>
      <c r="AX68" s="9">
        <v>0.54999999999999993</v>
      </c>
      <c r="AY68" s="9">
        <v>1.317215897820796E-4</v>
      </c>
      <c r="AZ68" s="9">
        <v>1.201784815887682</v>
      </c>
      <c r="BA68" s="9">
        <v>1.2019165374774641</v>
      </c>
      <c r="BB68" s="9">
        <v>6.8733677754247479E-6</v>
      </c>
      <c r="BC68" s="6">
        <v>5</v>
      </c>
      <c r="BD68" s="6"/>
      <c r="BE68" s="6"/>
      <c r="BF68" s="6"/>
      <c r="BG68" s="15">
        <v>61</v>
      </c>
      <c r="BH68" s="9">
        <v>0.54999999999999993</v>
      </c>
      <c r="BI68" s="9">
        <v>1.1776873537893371E-4</v>
      </c>
      <c r="BJ68" s="9">
        <v>1.2017987687420852</v>
      </c>
      <c r="BK68" s="9">
        <v>1.2019165374774641</v>
      </c>
      <c r="BL68" s="9">
        <v>6.1452935091754674E-6</v>
      </c>
      <c r="BM68" s="6">
        <v>5</v>
      </c>
      <c r="BN68" s="6"/>
      <c r="BO68" s="6"/>
      <c r="BP68" s="6"/>
      <c r="BQ68" s="15">
        <v>61</v>
      </c>
      <c r="BR68" s="9">
        <v>0.54999999999999993</v>
      </c>
      <c r="BS68" s="9">
        <v>1.0647356752876799E-4</v>
      </c>
      <c r="BT68" s="9">
        <v>1.2018100639099354</v>
      </c>
      <c r="BU68" s="9">
        <v>1.2019165374774641</v>
      </c>
      <c r="BV68" s="9">
        <v>5.5559000555450982E-6</v>
      </c>
      <c r="BW68" s="6">
        <v>5</v>
      </c>
      <c r="BX68" s="6"/>
      <c r="BY68" s="6"/>
      <c r="BZ68" s="6"/>
      <c r="CA68" s="15">
        <v>61</v>
      </c>
      <c r="CB68" s="9">
        <v>0.54999999999999993</v>
      </c>
      <c r="CC68" s="9">
        <v>1.0149040524193019E-4</v>
      </c>
      <c r="CD68" s="9">
        <v>1.2018150470722222</v>
      </c>
      <c r="CE68" s="9">
        <v>1.2019165374774641</v>
      </c>
      <c r="CF68" s="9">
        <v>5.2958735318846423E-6</v>
      </c>
      <c r="CG68" s="6">
        <v>5</v>
      </c>
      <c r="CH68" s="6"/>
      <c r="CI68" s="6"/>
      <c r="CJ68" s="6"/>
      <c r="CK68" s="15">
        <v>61</v>
      </c>
      <c r="CL68" s="9">
        <v>0.54999999999999993</v>
      </c>
      <c r="CM68" s="9">
        <v>1.1859926242674001E-4</v>
      </c>
      <c r="CN68" s="9">
        <v>1.2017979382150372</v>
      </c>
      <c r="CO68" s="9">
        <v>1.2019165374774639</v>
      </c>
      <c r="CP68" s="9">
        <v>6.1886312631188785E-6</v>
      </c>
      <c r="CQ68" s="6">
        <v>5</v>
      </c>
      <c r="CR68" s="6"/>
      <c r="CS68" s="6"/>
      <c r="CT68" s="6"/>
      <c r="CU68" s="15">
        <v>61</v>
      </c>
      <c r="CV68" s="9">
        <v>0.54999999999999993</v>
      </c>
      <c r="CW68" s="9">
        <v>8.8866394115274378E-5</v>
      </c>
      <c r="CX68" s="9">
        <v>1.2018276710833486</v>
      </c>
      <c r="CY68" s="9">
        <v>1.2019165374774639</v>
      </c>
      <c r="CZ68" s="9">
        <v>4.6371396719448183E-6</v>
      </c>
      <c r="DA68" s="6">
        <v>5</v>
      </c>
      <c r="DB68" s="6"/>
      <c r="DC68" s="6"/>
      <c r="DD68" s="6"/>
      <c r="DE68" s="15">
        <v>61</v>
      </c>
      <c r="DF68" s="9">
        <v>0.54999999999999993</v>
      </c>
      <c r="DG68" s="9">
        <v>9.002913198220319E-5</v>
      </c>
      <c r="DH68" s="9">
        <v>1.2018265083454818</v>
      </c>
      <c r="DI68" s="9">
        <v>1.2019165374774641</v>
      </c>
      <c r="DJ68" s="9">
        <v>4.6978125274655898E-6</v>
      </c>
      <c r="DK68" s="6">
        <v>5</v>
      </c>
      <c r="DL68" s="6"/>
      <c r="DM68" s="6"/>
      <c r="DN68" s="6"/>
      <c r="DO68" s="15">
        <v>61</v>
      </c>
      <c r="DP68" s="9">
        <v>0.54999999999999993</v>
      </c>
      <c r="DQ68" s="9">
        <v>2.0713344572289186E-4</v>
      </c>
      <c r="DR68" s="9">
        <v>1.2017094040317413</v>
      </c>
      <c r="DS68" s="9">
        <v>1.2019165374774643</v>
      </c>
      <c r="DT68" s="9">
        <v>1.0808435833486328E-5</v>
      </c>
      <c r="DU68" s="6">
        <v>5</v>
      </c>
      <c r="DV68" s="6"/>
      <c r="DW68" s="6"/>
      <c r="DX68" s="6"/>
      <c r="DY68" s="15">
        <v>61</v>
      </c>
      <c r="DZ68" s="9">
        <v>0.54999999999999993</v>
      </c>
      <c r="EA68" s="9">
        <v>1.2673842749524178E-4</v>
      </c>
      <c r="EB68" s="9">
        <v>1.2017897990499689</v>
      </c>
      <c r="EC68" s="9">
        <v>1.2019165374774641</v>
      </c>
      <c r="ED68" s="9">
        <v>6.6133412517642902E-6</v>
      </c>
      <c r="EE68" s="6">
        <v>5</v>
      </c>
      <c r="EF68" s="6"/>
      <c r="EG68" s="6"/>
      <c r="EH68" s="6"/>
      <c r="EI68" s="15">
        <v>61</v>
      </c>
      <c r="EJ68" s="9">
        <v>0.54999999999999993</v>
      </c>
      <c r="EK68" s="9">
        <v>1.2773505995260933E-4</v>
      </c>
      <c r="EL68" s="9">
        <v>1.2017888024175114</v>
      </c>
      <c r="EM68" s="9">
        <v>1.2019165374774641</v>
      </c>
      <c r="EN68" s="9">
        <v>6.6653465564963811E-6</v>
      </c>
      <c r="EO68" s="6">
        <v>5</v>
      </c>
      <c r="EP68" s="6"/>
      <c r="EQ68" s="6"/>
      <c r="ER68" s="6"/>
      <c r="ES68" s="15">
        <v>61</v>
      </c>
      <c r="ET68" s="9">
        <v>0.54999999999999993</v>
      </c>
      <c r="EU68" s="9">
        <v>1.8288205592694782E-4</v>
      </c>
      <c r="EV68" s="9">
        <v>1.2017336554215372</v>
      </c>
      <c r="EW68" s="9">
        <v>1.2019165374774641</v>
      </c>
      <c r="EX68" s="9">
        <v>9.5429734183387724E-6</v>
      </c>
      <c r="EY68" s="6">
        <v>5</v>
      </c>
      <c r="EZ68" s="6"/>
      <c r="FA68" s="6"/>
      <c r="FB68" s="6"/>
      <c r="FC68" s="15">
        <v>61</v>
      </c>
      <c r="FD68" s="9">
        <v>0.54999999999999993</v>
      </c>
      <c r="FE68" s="9">
        <v>1.4716939287127682E-4</v>
      </c>
      <c r="FF68" s="9">
        <v>1.2017693680845929</v>
      </c>
      <c r="FG68" s="9">
        <v>1.2019165374774641</v>
      </c>
      <c r="FH68" s="9">
        <v>7.6794499987721646E-6</v>
      </c>
      <c r="FI68" s="6">
        <v>5</v>
      </c>
      <c r="FJ68" s="6"/>
      <c r="FK68" s="6"/>
      <c r="FL68" s="6"/>
      <c r="FM68" s="15">
        <v>61</v>
      </c>
      <c r="FN68" s="9">
        <v>0.54999999999999993</v>
      </c>
      <c r="FO68" s="9">
        <v>9.4015661811673457E-5</v>
      </c>
      <c r="FP68" s="9">
        <v>1.2018225218156524</v>
      </c>
      <c r="FQ68" s="9">
        <v>1.2019165374774641</v>
      </c>
      <c r="FR68" s="9">
        <v>4.9058337463939558E-6</v>
      </c>
      <c r="FS68" s="6">
        <v>5</v>
      </c>
      <c r="FT68" s="6"/>
      <c r="FU68" s="6"/>
      <c r="FV68" s="6"/>
      <c r="FW68" s="15">
        <v>61</v>
      </c>
      <c r="FX68" s="9">
        <v>0.54999999999999993</v>
      </c>
      <c r="FY68" s="9">
        <v>1.6211887973179026E-4</v>
      </c>
      <c r="FZ68" s="9">
        <v>1.2017544185977322</v>
      </c>
      <c r="GA68" s="9">
        <v>1.2019165374774641</v>
      </c>
      <c r="GB68" s="9">
        <v>8.4595295697535341E-6</v>
      </c>
      <c r="GC68" s="6">
        <v>5</v>
      </c>
      <c r="GD68" s="6"/>
      <c r="GE68" s="6"/>
      <c r="GF68" s="6"/>
      <c r="GG68" s="15">
        <v>61</v>
      </c>
      <c r="GH68" s="9">
        <v>0.54999999999999993</v>
      </c>
      <c r="GI68" s="9">
        <v>8.5378180514487901E-5</v>
      </c>
      <c r="GJ68" s="9">
        <v>1.2018311592969495</v>
      </c>
      <c r="GK68" s="9">
        <v>1.2019165374774641</v>
      </c>
      <c r="GL68" s="9">
        <v>4.4551211053824969E-6</v>
      </c>
      <c r="GM68" s="6">
        <v>5</v>
      </c>
      <c r="GN68" s="6"/>
      <c r="GO68" s="6"/>
      <c r="GP68" s="6"/>
      <c r="GQ68" s="15">
        <v>61</v>
      </c>
      <c r="GR68" s="9">
        <v>0.54999999999999993</v>
      </c>
      <c r="GS68" s="9">
        <v>9.5842821316847305E-5</v>
      </c>
      <c r="GT68" s="9">
        <v>1.2018206946561472</v>
      </c>
      <c r="GU68" s="9">
        <v>1.2019165374774641</v>
      </c>
      <c r="GV68" s="9">
        <v>5.001176805069456E-6</v>
      </c>
      <c r="GW68" s="6">
        <v>5</v>
      </c>
      <c r="GX68" s="6"/>
      <c r="GY68" s="6"/>
      <c r="GZ68" s="6"/>
      <c r="HA68" s="15">
        <v>61</v>
      </c>
      <c r="HB68" s="9">
        <v>0.54999999999999993</v>
      </c>
      <c r="HC68" s="9">
        <v>1.1926368406498505E-4</v>
      </c>
      <c r="HD68" s="9">
        <v>1.2017972737933991</v>
      </c>
      <c r="HE68" s="9">
        <v>1.2019165374774641</v>
      </c>
      <c r="HF68" s="9">
        <v>6.2233014662736046E-6</v>
      </c>
      <c r="HG68" s="6">
        <v>5</v>
      </c>
      <c r="HH68" s="6"/>
      <c r="HI68" s="6"/>
      <c r="HJ68" s="6"/>
      <c r="HK68" s="15">
        <v>61</v>
      </c>
      <c r="HL68" s="9">
        <v>0.54999999999999993</v>
      </c>
      <c r="HM68" s="9">
        <v>6.5445531367136646E-5</v>
      </c>
      <c r="HN68" s="9">
        <v>1.201851091946097</v>
      </c>
      <c r="HO68" s="9">
        <v>1.2019165374774641</v>
      </c>
      <c r="HP68" s="9">
        <v>3.4150150107406693E-6</v>
      </c>
      <c r="HQ68" s="6">
        <v>5</v>
      </c>
      <c r="HR68" s="6"/>
      <c r="HS68" s="6"/>
      <c r="HT68" s="6"/>
      <c r="HU68" s="15">
        <v>61</v>
      </c>
      <c r="HV68" s="9">
        <v>0.54999999999999993</v>
      </c>
      <c r="HW68" s="9">
        <v>6.2953950223717736E-5</v>
      </c>
      <c r="HX68" s="9">
        <v>1.2018535835272404</v>
      </c>
      <c r="HY68" s="9">
        <v>1.2019165374774641</v>
      </c>
      <c r="HZ68" s="9">
        <v>3.2850017489104404E-6</v>
      </c>
      <c r="IA68" s="6">
        <v>5</v>
      </c>
      <c r="IB68" s="6"/>
      <c r="IC68" s="6"/>
      <c r="ID68" s="6"/>
      <c r="IE68" s="15">
        <v>61</v>
      </c>
      <c r="IF68" s="9">
        <v>0.54999999999999993</v>
      </c>
      <c r="IG68" s="9">
        <v>2.8570130444536811E-5</v>
      </c>
      <c r="IH68" s="9">
        <v>1.2018879673470195</v>
      </c>
      <c r="II68" s="9">
        <v>1.2019165374774641</v>
      </c>
      <c r="IJ68" s="9">
        <v>1.4908187356532869E-6</v>
      </c>
      <c r="IK68" s="6">
        <v>5</v>
      </c>
      <c r="IL68" s="6"/>
      <c r="IM68" s="6"/>
      <c r="IN68" s="6"/>
      <c r="IO68" s="15">
        <v>61</v>
      </c>
      <c r="IP68" s="9">
        <v>0.54999999999999993</v>
      </c>
      <c r="IQ68" s="9">
        <v>1.611222472744227E-5</v>
      </c>
      <c r="IR68" s="9">
        <v>1.2019004252527365</v>
      </c>
      <c r="IS68" s="9">
        <v>1.2019165374774641</v>
      </c>
      <c r="IT68" s="9">
        <v>8.4075242650214439E-7</v>
      </c>
      <c r="IU68" s="6">
        <v>5</v>
      </c>
      <c r="IV68" s="6"/>
      <c r="IW68" s="6"/>
      <c r="IX68" s="6"/>
      <c r="IY68" s="15">
        <v>61</v>
      </c>
      <c r="IZ68" s="9">
        <v>0.54999999999999993</v>
      </c>
      <c r="JA68" s="9">
        <v>2.209201947164765E-5</v>
      </c>
      <c r="JB68" s="9">
        <v>1.2018944454579925</v>
      </c>
      <c r="JC68" s="9">
        <v>1.2019165374774641</v>
      </c>
      <c r="JD68" s="9">
        <v>1.152784254894693E-6</v>
      </c>
      <c r="JE68" s="6">
        <v>5</v>
      </c>
      <c r="JF68" s="6"/>
      <c r="JG68" s="6"/>
      <c r="JH68" s="6"/>
      <c r="JI68" s="15">
        <v>61</v>
      </c>
      <c r="JJ68" s="9">
        <v>0.54999999999999993</v>
      </c>
      <c r="JK68" s="9">
        <v>2.6078549301117904E-5</v>
      </c>
      <c r="JL68" s="9">
        <v>1.2018904589281632</v>
      </c>
      <c r="JM68" s="9">
        <v>1.2019165374774643</v>
      </c>
      <c r="JN68" s="9">
        <v>1.3608054738230583E-6</v>
      </c>
      <c r="JO68" s="6">
        <v>5</v>
      </c>
      <c r="JP68" s="6"/>
      <c r="JQ68" s="6"/>
      <c r="JR68" s="6"/>
      <c r="JS68" s="15">
        <v>61</v>
      </c>
      <c r="JT68" s="9">
        <v>0.54999999999999993</v>
      </c>
      <c r="JU68" s="9">
        <v>1.7441068003932358E-5</v>
      </c>
      <c r="JV68" s="9">
        <v>1.20189909640946</v>
      </c>
      <c r="JW68" s="9">
        <v>1.2019165374774639</v>
      </c>
      <c r="JX68" s="9">
        <v>9.1009283281159989E-7</v>
      </c>
      <c r="JY68" s="6">
        <v>5</v>
      </c>
      <c r="JZ68" s="6"/>
      <c r="KA68" s="6"/>
      <c r="KB68" s="6"/>
      <c r="KC68" s="15">
        <v>61</v>
      </c>
      <c r="KD68" s="9">
        <v>0.54999999999999993</v>
      </c>
      <c r="KE68" s="9">
        <v>2.8570130444536811E-5</v>
      </c>
      <c r="KF68" s="9">
        <v>1.2018879673470195</v>
      </c>
      <c r="KG68" s="9">
        <v>1.2019165374774641</v>
      </c>
      <c r="KH68" s="9">
        <v>1.4908187356532869E-6</v>
      </c>
      <c r="KI68" s="6">
        <v>5</v>
      </c>
      <c r="KJ68" s="6"/>
      <c r="KK68" s="6"/>
      <c r="KL68" s="6"/>
      <c r="KM68" s="15">
        <v>61</v>
      </c>
      <c r="KN68" s="9">
        <v>0.54999999999999993</v>
      </c>
      <c r="KO68" s="9">
        <v>1.2125694897972016E-5</v>
      </c>
      <c r="KP68" s="9">
        <v>1.2019044117825661</v>
      </c>
      <c r="KQ68" s="9">
        <v>1.2019165374774641</v>
      </c>
      <c r="KR68" s="9">
        <v>6.3273120757377865E-7</v>
      </c>
      <c r="KS68" s="6">
        <v>5</v>
      </c>
      <c r="KT68" s="6"/>
      <c r="KU68" s="6"/>
      <c r="KV68" s="6"/>
      <c r="KW68" s="15">
        <v>61</v>
      </c>
      <c r="KX68" s="9">
        <v>0.54999999999999993</v>
      </c>
      <c r="KY68" s="9">
        <v>1.0298535392798152E-5</v>
      </c>
      <c r="KZ68" s="9">
        <v>1.2019062389420714</v>
      </c>
      <c r="LA68" s="9">
        <v>1.2019165374774641</v>
      </c>
      <c r="LB68" s="9">
        <v>5.3738814889827783E-7</v>
      </c>
      <c r="LC68" s="6">
        <v>5</v>
      </c>
    </row>
    <row r="69" spans="1:315">
      <c r="A69" s="6">
        <v>62</v>
      </c>
      <c r="B69">
        <v>6.6203150414030826E-2</v>
      </c>
      <c r="C69">
        <f>1-Table468[[#This Row],[qx (tau)]]</f>
        <v>0.9337968495859692</v>
      </c>
      <c r="D69" s="6"/>
      <c r="E69" s="6"/>
      <c r="F69" s="6"/>
      <c r="G69" s="6"/>
      <c r="H69" s="15">
        <f t="shared" si="4"/>
        <v>62</v>
      </c>
      <c r="I69" s="9">
        <f t="shared" si="12"/>
        <v>0.6</v>
      </c>
      <c r="J69" s="9" cm="1">
        <f t="array" ref="J69">VLOOKUP($G$13,'qx Malaria'!$B$32:$I$61,(N69),FALSE)/(1-cambodia!I69*INDEX($E$6:$G$11,N69,2))</f>
        <v>1.0957005711066442E-5</v>
      </c>
      <c r="K69" s="9">
        <f t="shared" si="11"/>
        <v>1.2787540190874185</v>
      </c>
      <c r="L69" s="9">
        <f t="shared" si="2"/>
        <v>1.2787649760931294</v>
      </c>
      <c r="M69" s="9">
        <f>(J69*Table468[[#This Row],[qx (tau)]])/L69</f>
        <v>5.6725693206997731E-7</v>
      </c>
      <c r="N69" s="6">
        <f t="shared" si="3"/>
        <v>5</v>
      </c>
      <c r="P69" s="6"/>
      <c r="Q69" s="6"/>
      <c r="R69" s="6"/>
      <c r="S69" s="15">
        <v>62</v>
      </c>
      <c r="T69" s="9">
        <v>0.6</v>
      </c>
      <c r="U69" s="9">
        <v>1.6877323313013631E-4</v>
      </c>
      <c r="V69" s="9">
        <v>1.2785962028599993</v>
      </c>
      <c r="W69" s="9">
        <v>1.2787649760931294</v>
      </c>
      <c r="X69" s="9">
        <v>8.7375866149488429E-6</v>
      </c>
      <c r="Y69" s="6">
        <v>5</v>
      </c>
      <c r="Z69" s="6"/>
      <c r="AA69" s="6"/>
      <c r="AB69" s="6"/>
      <c r="AC69" s="15">
        <v>62</v>
      </c>
      <c r="AD69" s="9">
        <v>0.6</v>
      </c>
      <c r="AE69" s="9">
        <v>1.3696257138833052E-4</v>
      </c>
      <c r="AF69" s="9">
        <v>1.2786280135217412</v>
      </c>
      <c r="AG69" s="9">
        <v>1.2787649760931294</v>
      </c>
      <c r="AH69" s="9">
        <v>7.0907116508747159E-6</v>
      </c>
      <c r="AI69" s="6">
        <v>5</v>
      </c>
      <c r="AJ69" s="6"/>
      <c r="AK69" s="6"/>
      <c r="AL69" s="6"/>
      <c r="AM69" s="15">
        <v>62</v>
      </c>
      <c r="AN69" s="9">
        <v>0.6</v>
      </c>
      <c r="AO69" s="9">
        <v>1.2282449950308348E-4</v>
      </c>
      <c r="AP69" s="9">
        <v>1.2786421515936264</v>
      </c>
      <c r="AQ69" s="9">
        <v>1.2787649760931294</v>
      </c>
      <c r="AR69" s="9">
        <v>6.3587672223973253E-6</v>
      </c>
      <c r="AS69" s="6">
        <v>5</v>
      </c>
      <c r="AT69" s="6"/>
      <c r="AU69" s="6"/>
      <c r="AV69" s="6"/>
      <c r="AW69" s="15">
        <v>62</v>
      </c>
      <c r="AX69" s="9">
        <v>0.6</v>
      </c>
      <c r="AY69" s="9">
        <v>1.401436375625111E-4</v>
      </c>
      <c r="AZ69" s="9">
        <v>1.2786248324555669</v>
      </c>
      <c r="BA69" s="9">
        <v>1.2787649760931294</v>
      </c>
      <c r="BB69" s="9">
        <v>7.2553991472821285E-6</v>
      </c>
      <c r="BC69" s="6">
        <v>5</v>
      </c>
      <c r="BD69" s="6"/>
      <c r="BE69" s="6"/>
      <c r="BF69" s="6"/>
      <c r="BG69" s="15">
        <v>62</v>
      </c>
      <c r="BH69" s="9">
        <v>0.6</v>
      </c>
      <c r="BI69" s="9">
        <v>1.2529866208300174E-4</v>
      </c>
      <c r="BJ69" s="9">
        <v>1.2786396774310465</v>
      </c>
      <c r="BK69" s="9">
        <v>1.2787649760931294</v>
      </c>
      <c r="BL69" s="9">
        <v>6.4868574973808692E-6</v>
      </c>
      <c r="BM69" s="6">
        <v>5</v>
      </c>
      <c r="BN69" s="6"/>
      <c r="BO69" s="6"/>
      <c r="BP69" s="6"/>
      <c r="BQ69" s="15">
        <v>62</v>
      </c>
      <c r="BR69" s="9">
        <v>0.6</v>
      </c>
      <c r="BS69" s="9">
        <v>1.1328130098054176E-4</v>
      </c>
      <c r="BT69" s="9">
        <v>1.2786516947921489</v>
      </c>
      <c r="BU69" s="9">
        <v>1.2787649760931294</v>
      </c>
      <c r="BV69" s="9">
        <v>5.8647047331750877E-6</v>
      </c>
      <c r="BW69" s="6">
        <v>5</v>
      </c>
      <c r="BX69" s="6"/>
      <c r="BY69" s="6"/>
      <c r="BZ69" s="6"/>
      <c r="CA69" s="15">
        <v>62</v>
      </c>
      <c r="CB69" s="9">
        <v>0.6</v>
      </c>
      <c r="CC69" s="9">
        <v>1.0797952402357413E-4</v>
      </c>
      <c r="CD69" s="9">
        <v>1.2786569965691057</v>
      </c>
      <c r="CE69" s="9">
        <v>1.2787649760931292</v>
      </c>
      <c r="CF69" s="9">
        <v>5.5902255724960677E-6</v>
      </c>
      <c r="CG69" s="6">
        <v>5</v>
      </c>
      <c r="CH69" s="6"/>
      <c r="CI69" s="6"/>
      <c r="CJ69" s="6"/>
      <c r="CK69" s="15">
        <v>62</v>
      </c>
      <c r="CL69" s="9">
        <v>0.6</v>
      </c>
      <c r="CM69" s="9">
        <v>1.2618229157582966E-4</v>
      </c>
      <c r="CN69" s="9">
        <v>1.2786387938015535</v>
      </c>
      <c r="CO69" s="9">
        <v>1.2787649760931294</v>
      </c>
      <c r="CP69" s="9">
        <v>6.532604024160706E-6</v>
      </c>
      <c r="CQ69" s="6">
        <v>5</v>
      </c>
      <c r="CR69" s="6"/>
      <c r="CS69" s="6"/>
      <c r="CT69" s="6"/>
      <c r="CU69" s="15">
        <v>62</v>
      </c>
      <c r="CV69" s="9">
        <v>0.6</v>
      </c>
      <c r="CW69" s="9">
        <v>9.4548355732589453E-5</v>
      </c>
      <c r="CX69" s="9">
        <v>1.2786704277373968</v>
      </c>
      <c r="CY69" s="9">
        <v>1.2787649760931294</v>
      </c>
      <c r="CZ69" s="9">
        <v>4.8948783654425456E-6</v>
      </c>
      <c r="DA69" s="6">
        <v>5</v>
      </c>
      <c r="DB69" s="6"/>
      <c r="DC69" s="6"/>
      <c r="DD69" s="6"/>
      <c r="DE69" s="15">
        <v>62</v>
      </c>
      <c r="DF69" s="9">
        <v>0.6</v>
      </c>
      <c r="DG69" s="9">
        <v>9.5785437022548567E-5</v>
      </c>
      <c r="DH69" s="9">
        <v>1.278669190656107</v>
      </c>
      <c r="DI69" s="9">
        <v>1.2787649760931294</v>
      </c>
      <c r="DJ69" s="9">
        <v>4.9589235029343171E-6</v>
      </c>
      <c r="DK69" s="6">
        <v>5</v>
      </c>
      <c r="DL69" s="6"/>
      <c r="DM69" s="6"/>
      <c r="DN69" s="6"/>
      <c r="DO69" s="15">
        <v>62</v>
      </c>
      <c r="DP69" s="9">
        <v>0.6</v>
      </c>
      <c r="DQ69" s="9">
        <v>2.2037719551128794E-4</v>
      </c>
      <c r="DR69" s="9">
        <v>1.2785445988976183</v>
      </c>
      <c r="DS69" s="9">
        <v>1.2787649760931297</v>
      </c>
      <c r="DT69" s="9">
        <v>1.1409183778891314E-5</v>
      </c>
      <c r="DU69" s="6">
        <v>5</v>
      </c>
      <c r="DV69" s="6"/>
      <c r="DW69" s="6"/>
      <c r="DX69" s="6"/>
      <c r="DY69" s="15">
        <v>62</v>
      </c>
      <c r="DZ69" s="9">
        <v>0.6</v>
      </c>
      <c r="EA69" s="9">
        <v>1.3484186060554345E-4</v>
      </c>
      <c r="EB69" s="9">
        <v>1.2786301342325239</v>
      </c>
      <c r="EC69" s="9">
        <v>1.2787649760931294</v>
      </c>
      <c r="ED69" s="9">
        <v>6.9809199866031059E-6</v>
      </c>
      <c r="EE69" s="6">
        <v>5</v>
      </c>
      <c r="EF69" s="6"/>
      <c r="EG69" s="6"/>
      <c r="EH69" s="6"/>
      <c r="EI69" s="15">
        <v>62</v>
      </c>
      <c r="EJ69" s="9">
        <v>0.6</v>
      </c>
      <c r="EK69" s="9">
        <v>1.35902215996937E-4</v>
      </c>
      <c r="EL69" s="9">
        <v>1.2786290738771324</v>
      </c>
      <c r="EM69" s="9">
        <v>1.2787649760931294</v>
      </c>
      <c r="EN69" s="9">
        <v>7.0358158187389109E-6</v>
      </c>
      <c r="EO69" s="6">
        <v>5</v>
      </c>
      <c r="EP69" s="6"/>
      <c r="EQ69" s="6"/>
      <c r="ER69" s="6"/>
      <c r="ES69" s="15">
        <v>62</v>
      </c>
      <c r="ET69" s="9">
        <v>0.6</v>
      </c>
      <c r="EU69" s="9">
        <v>1.9457521432071211E-4</v>
      </c>
      <c r="EV69" s="9">
        <v>1.2785704008788088</v>
      </c>
      <c r="EW69" s="9">
        <v>1.2787649760931294</v>
      </c>
      <c r="EX69" s="9">
        <v>1.0073385196920079E-5</v>
      </c>
      <c r="EY69" s="6">
        <v>5</v>
      </c>
      <c r="EZ69" s="6"/>
      <c r="FA69" s="6"/>
      <c r="FB69" s="6"/>
      <c r="FC69" s="15">
        <v>62</v>
      </c>
      <c r="FD69" s="9">
        <v>0.6</v>
      </c>
      <c r="FE69" s="9">
        <v>1.5657914612911074E-4</v>
      </c>
      <c r="FF69" s="9">
        <v>1.2786083969470003</v>
      </c>
      <c r="FG69" s="9">
        <v>1.2787649760931294</v>
      </c>
      <c r="FH69" s="9">
        <v>8.1062845453870932E-6</v>
      </c>
      <c r="FI69" s="6">
        <v>5</v>
      </c>
      <c r="FJ69" s="6"/>
      <c r="FK69" s="6"/>
      <c r="FL69" s="6"/>
      <c r="FM69" s="15">
        <v>62</v>
      </c>
      <c r="FN69" s="9">
        <v>0.6</v>
      </c>
      <c r="FO69" s="9">
        <v>1.0002685858812267E-4</v>
      </c>
      <c r="FP69" s="9">
        <v>1.2786649492345414</v>
      </c>
      <c r="FQ69" s="9">
        <v>1.2787649760931297</v>
      </c>
      <c r="FR69" s="9">
        <v>5.178506831477533E-6</v>
      </c>
      <c r="FS69" s="6">
        <v>5</v>
      </c>
      <c r="FT69" s="6"/>
      <c r="FU69" s="6"/>
      <c r="FV69" s="6"/>
      <c r="FW69" s="15">
        <v>62</v>
      </c>
      <c r="FX69" s="9">
        <v>0.6</v>
      </c>
      <c r="FY69" s="9">
        <v>1.7248447700001366E-4</v>
      </c>
      <c r="FZ69" s="9">
        <v>1.2785924916161293</v>
      </c>
      <c r="GA69" s="9">
        <v>1.2787649760931292</v>
      </c>
      <c r="GB69" s="9">
        <v>8.9297220274241592E-6</v>
      </c>
      <c r="GC69" s="6">
        <v>5</v>
      </c>
      <c r="GD69" s="6"/>
      <c r="GE69" s="6"/>
      <c r="GF69" s="6"/>
      <c r="GG69" s="15">
        <v>62</v>
      </c>
      <c r="GH69" s="9">
        <v>0.6</v>
      </c>
      <c r="GI69" s="9">
        <v>9.0837111862712098E-5</v>
      </c>
      <c r="GJ69" s="9">
        <v>1.2786741389812666</v>
      </c>
      <c r="GK69" s="9">
        <v>1.2787649760931292</v>
      </c>
      <c r="GL69" s="9">
        <v>4.702742952967231E-6</v>
      </c>
      <c r="GM69" s="6">
        <v>5</v>
      </c>
      <c r="GN69" s="6"/>
      <c r="GO69" s="6"/>
      <c r="GP69" s="6"/>
      <c r="GQ69" s="15">
        <v>62</v>
      </c>
      <c r="GR69" s="9">
        <v>0.6</v>
      </c>
      <c r="GS69" s="9">
        <v>1.0197084347234412E-4</v>
      </c>
      <c r="GT69" s="9">
        <v>1.278663005249657</v>
      </c>
      <c r="GU69" s="9">
        <v>1.2787649760931294</v>
      </c>
      <c r="GV69" s="9">
        <v>5.279149190393174E-6</v>
      </c>
      <c r="GW69" s="6">
        <v>5</v>
      </c>
      <c r="GX69" s="6"/>
      <c r="GY69" s="6"/>
      <c r="GZ69" s="6"/>
      <c r="HA69" s="15">
        <v>62</v>
      </c>
      <c r="HB69" s="9">
        <v>0.6</v>
      </c>
      <c r="HC69" s="9">
        <v>1.2688919517009201E-4</v>
      </c>
      <c r="HD69" s="9">
        <v>1.2786380868979594</v>
      </c>
      <c r="HE69" s="9">
        <v>1.2787649760931294</v>
      </c>
      <c r="HF69" s="9">
        <v>6.5692012455845746E-6</v>
      </c>
      <c r="HG69" s="6">
        <v>5</v>
      </c>
      <c r="HH69" s="6"/>
      <c r="HI69" s="6"/>
      <c r="HJ69" s="6"/>
      <c r="HK69" s="15">
        <v>62</v>
      </c>
      <c r="HL69" s="9">
        <v>0.6</v>
      </c>
      <c r="HM69" s="9">
        <v>6.9630004034841575E-5</v>
      </c>
      <c r="HN69" s="9">
        <v>1.2786953460890946</v>
      </c>
      <c r="HO69" s="9">
        <v>1.2787649760931294</v>
      </c>
      <c r="HP69" s="9">
        <v>3.6048263102511454E-6</v>
      </c>
      <c r="HQ69" s="6">
        <v>5</v>
      </c>
      <c r="HR69" s="6"/>
      <c r="HS69" s="6"/>
      <c r="HT69" s="6"/>
      <c r="HU69" s="15">
        <v>62</v>
      </c>
      <c r="HV69" s="9">
        <v>0.6</v>
      </c>
      <c r="HW69" s="9">
        <v>6.697911555635776E-5</v>
      </c>
      <c r="HX69" s="9">
        <v>1.2786979969775729</v>
      </c>
      <c r="HY69" s="9">
        <v>1.2787649760931292</v>
      </c>
      <c r="HZ69" s="9">
        <v>3.4675867299116354E-6</v>
      </c>
      <c r="IA69" s="6">
        <v>5</v>
      </c>
      <c r="IB69" s="6"/>
      <c r="IC69" s="6"/>
      <c r="ID69" s="6"/>
      <c r="IE69" s="15">
        <v>62</v>
      </c>
      <c r="IF69" s="9">
        <v>0.6</v>
      </c>
      <c r="IG69" s="9">
        <v>3.0396854553281099E-5</v>
      </c>
      <c r="IH69" s="9">
        <v>1.278734579238576</v>
      </c>
      <c r="II69" s="9">
        <v>1.2787649760931292</v>
      </c>
      <c r="IJ69" s="9">
        <v>1.5736805212263891E-6</v>
      </c>
      <c r="IK69" s="6">
        <v>5</v>
      </c>
      <c r="IL69" s="6"/>
      <c r="IM69" s="6"/>
      <c r="IN69" s="6"/>
      <c r="IO69" s="15">
        <v>62</v>
      </c>
      <c r="IP69" s="9">
        <v>0.6</v>
      </c>
      <c r="IQ69" s="9">
        <v>1.7142412160862012E-5</v>
      </c>
      <c r="IR69" s="9">
        <v>1.2787478336809686</v>
      </c>
      <c r="IS69" s="9">
        <v>1.2787649760931294</v>
      </c>
      <c r="IT69" s="9">
        <v>8.8748261952883531E-7</v>
      </c>
      <c r="IU69" s="6">
        <v>5</v>
      </c>
      <c r="IV69" s="6"/>
      <c r="IW69" s="6"/>
      <c r="IX69" s="6"/>
      <c r="IY69" s="15">
        <v>62</v>
      </c>
      <c r="IZ69" s="9">
        <v>0.6</v>
      </c>
      <c r="JA69" s="9">
        <v>2.3504544509223176E-5</v>
      </c>
      <c r="JB69" s="9">
        <v>1.2787414715486203</v>
      </c>
      <c r="JC69" s="9">
        <v>1.2787649760931294</v>
      </c>
      <c r="JD69" s="9">
        <v>1.2168576123436609E-6</v>
      </c>
      <c r="JE69" s="6">
        <v>5</v>
      </c>
      <c r="JF69" s="6"/>
      <c r="JG69" s="6"/>
      <c r="JH69" s="6"/>
      <c r="JI69" s="15">
        <v>62</v>
      </c>
      <c r="JJ69" s="9">
        <v>0.6</v>
      </c>
      <c r="JK69" s="9">
        <v>2.7745966074797284E-5</v>
      </c>
      <c r="JL69" s="9">
        <v>1.2787372301270548</v>
      </c>
      <c r="JM69" s="9">
        <v>1.2787649760931294</v>
      </c>
      <c r="JN69" s="9">
        <v>1.4364409408868782E-6</v>
      </c>
      <c r="JO69" s="6">
        <v>5</v>
      </c>
      <c r="JP69" s="6"/>
      <c r="JQ69" s="6"/>
      <c r="JR69" s="6"/>
      <c r="JS69" s="15">
        <v>62</v>
      </c>
      <c r="JT69" s="9">
        <v>0.6</v>
      </c>
      <c r="JU69" s="9">
        <v>1.8556219349386717E-5</v>
      </c>
      <c r="JV69" s="9">
        <v>1.2787464198737799</v>
      </c>
      <c r="JW69" s="9">
        <v>1.2787649760931292</v>
      </c>
      <c r="JX69" s="9">
        <v>9.6067706237657474E-7</v>
      </c>
      <c r="JY69" s="6">
        <v>5</v>
      </c>
      <c r="JZ69" s="6"/>
      <c r="KA69" s="6"/>
      <c r="KB69" s="6"/>
      <c r="KC69" s="15">
        <v>62</v>
      </c>
      <c r="KD69" s="9">
        <v>0.6</v>
      </c>
      <c r="KE69" s="9">
        <v>3.0396854553281099E-5</v>
      </c>
      <c r="KF69" s="9">
        <v>1.278734579238576</v>
      </c>
      <c r="KG69" s="9">
        <v>1.2787649760931292</v>
      </c>
      <c r="KH69" s="9">
        <v>1.5736805212263891E-6</v>
      </c>
      <c r="KI69" s="6">
        <v>5</v>
      </c>
      <c r="KJ69" s="6"/>
      <c r="KK69" s="6"/>
      <c r="KL69" s="6"/>
      <c r="KM69" s="15">
        <v>62</v>
      </c>
      <c r="KN69" s="9">
        <v>0.6</v>
      </c>
      <c r="KO69" s="9">
        <v>1.2900990595287906E-5</v>
      </c>
      <c r="KP69" s="9">
        <v>1.2787520751025341</v>
      </c>
      <c r="KQ69" s="9">
        <v>1.2787649760931294</v>
      </c>
      <c r="KR69" s="9">
        <v>6.678992909856184E-7</v>
      </c>
      <c r="KS69" s="6">
        <v>5</v>
      </c>
      <c r="KT69" s="6"/>
      <c r="KU69" s="6"/>
      <c r="KV69" s="6"/>
      <c r="KW69" s="15">
        <v>62</v>
      </c>
      <c r="KX69" s="9">
        <v>0.6</v>
      </c>
      <c r="KY69" s="9">
        <v>1.0957005711066442E-5</v>
      </c>
      <c r="KZ69" s="9">
        <v>1.2787540190874185</v>
      </c>
      <c r="LA69" s="9">
        <v>1.2787649760931294</v>
      </c>
      <c r="LB69" s="9">
        <v>5.6725693206997731E-7</v>
      </c>
      <c r="LC69" s="6">
        <v>5</v>
      </c>
    </row>
    <row r="70" spans="1:315">
      <c r="A70" s="6">
        <v>63</v>
      </c>
      <c r="B70">
        <v>6.9972754375223642E-2</v>
      </c>
      <c r="C70">
        <f>1-Table468[[#This Row],[qx (tau)]]</f>
        <v>0.93002724562477634</v>
      </c>
      <c r="D70" s="6"/>
      <c r="E70" s="6"/>
      <c r="F70" s="6"/>
      <c r="G70" s="6"/>
      <c r="H70" s="15">
        <f t="shared" si="4"/>
        <v>63</v>
      </c>
      <c r="I70" s="9">
        <f t="shared" si="12"/>
        <v>0.65</v>
      </c>
      <c r="J70" s="9" cm="1">
        <f t="array" ref="J70">VLOOKUP($G$13,'qx Malaria'!$B$32:$I$61,(N70),FALSE)/(1-cambodia!I70*INDEX($E$6:$G$11,N70,2))</f>
        <v>1.1705430434556728E-5</v>
      </c>
      <c r="K70" s="9">
        <f t="shared" si="11"/>
        <v>1.3661000649310364</v>
      </c>
      <c r="L70" s="9">
        <f t="shared" si="2"/>
        <v>1.3661117703614709</v>
      </c>
      <c r="M70" s="9">
        <f>(J70*Table468[[#This Row],[qx (tau)]])/L70</f>
        <v>5.9955651244903859E-7</v>
      </c>
      <c r="N70" s="6">
        <f t="shared" si="3"/>
        <v>5</v>
      </c>
      <c r="P70" s="6"/>
      <c r="Q70" s="6"/>
      <c r="R70" s="6"/>
      <c r="S70" s="15">
        <v>63</v>
      </c>
      <c r="T70" s="9">
        <v>0.65</v>
      </c>
      <c r="U70" s="9">
        <v>1.8030138814518831E-4</v>
      </c>
      <c r="V70" s="9">
        <v>1.3659314689733257</v>
      </c>
      <c r="W70" s="9">
        <v>1.3661117703614709</v>
      </c>
      <c r="X70" s="9">
        <v>9.2351043449811576E-6</v>
      </c>
      <c r="Y70" s="6">
        <v>5</v>
      </c>
      <c r="Z70" s="6"/>
      <c r="AA70" s="6"/>
      <c r="AB70" s="6"/>
      <c r="AC70" s="15">
        <v>63</v>
      </c>
      <c r="AD70" s="9">
        <v>0.65</v>
      </c>
      <c r="AE70" s="9">
        <v>1.4631788043195908E-4</v>
      </c>
      <c r="AF70" s="9">
        <v>1.365965452481039</v>
      </c>
      <c r="AG70" s="9">
        <v>1.3661117703614709</v>
      </c>
      <c r="AH70" s="9">
        <v>7.4944564056129809E-6</v>
      </c>
      <c r="AI70" s="6">
        <v>5</v>
      </c>
      <c r="AJ70" s="6"/>
      <c r="AK70" s="6"/>
      <c r="AL70" s="6"/>
      <c r="AM70" s="15">
        <v>63</v>
      </c>
      <c r="AN70" s="9">
        <v>0.65</v>
      </c>
      <c r="AO70" s="9">
        <v>1.3121409922607944E-4</v>
      </c>
      <c r="AP70" s="9">
        <v>1.3659805562622449</v>
      </c>
      <c r="AQ70" s="9">
        <v>1.3661117703614709</v>
      </c>
      <c r="AR70" s="9">
        <v>6.7208350992271239E-6</v>
      </c>
      <c r="AS70" s="6">
        <v>5</v>
      </c>
      <c r="AT70" s="6"/>
      <c r="AU70" s="6"/>
      <c r="AV70" s="6"/>
      <c r="AW70" s="15">
        <v>63</v>
      </c>
      <c r="AX70" s="9">
        <v>0.65</v>
      </c>
      <c r="AY70" s="9">
        <v>1.4971623120328201E-4</v>
      </c>
      <c r="AZ70" s="9">
        <v>1.3659620541302677</v>
      </c>
      <c r="BA70" s="9">
        <v>1.3661117703614709</v>
      </c>
      <c r="BB70" s="9">
        <v>7.6685211995497988E-6</v>
      </c>
      <c r="BC70" s="6">
        <v>5</v>
      </c>
      <c r="BD70" s="6"/>
      <c r="BE70" s="6"/>
      <c r="BF70" s="6"/>
      <c r="BG70" s="15">
        <v>63</v>
      </c>
      <c r="BH70" s="9">
        <v>0.65</v>
      </c>
      <c r="BI70" s="9">
        <v>1.338572609371084E-4</v>
      </c>
      <c r="BJ70" s="9">
        <v>1.3659779131005338</v>
      </c>
      <c r="BK70" s="9">
        <v>1.3661117703614709</v>
      </c>
      <c r="BL70" s="9">
        <v>6.8562188278446506E-6</v>
      </c>
      <c r="BM70" s="6">
        <v>5</v>
      </c>
      <c r="BN70" s="6"/>
      <c r="BO70" s="6"/>
      <c r="BP70" s="6"/>
      <c r="BQ70" s="15">
        <v>63</v>
      </c>
      <c r="BR70" s="9">
        <v>0.65</v>
      </c>
      <c r="BS70" s="9">
        <v>1.2101904691211069E-4</v>
      </c>
      <c r="BT70" s="9">
        <v>1.3659907513145588</v>
      </c>
      <c r="BU70" s="9">
        <v>1.3661117703614709</v>
      </c>
      <c r="BV70" s="9">
        <v>6.1986407174166721E-6</v>
      </c>
      <c r="BW70" s="6">
        <v>5</v>
      </c>
      <c r="BX70" s="6"/>
      <c r="BY70" s="6"/>
      <c r="BZ70" s="6"/>
      <c r="CA70" s="15">
        <v>63</v>
      </c>
      <c r="CB70" s="9">
        <v>0.65</v>
      </c>
      <c r="CC70" s="9">
        <v>1.1535512895990583E-4</v>
      </c>
      <c r="CD70" s="9">
        <v>1.365996415232511</v>
      </c>
      <c r="CE70" s="9">
        <v>1.3661117703614709</v>
      </c>
      <c r="CF70" s="9">
        <v>5.9085327275219774E-6</v>
      </c>
      <c r="CG70" s="6">
        <v>5</v>
      </c>
      <c r="CH70" s="6"/>
      <c r="CI70" s="6"/>
      <c r="CJ70" s="6"/>
      <c r="CK70" s="15">
        <v>63</v>
      </c>
      <c r="CL70" s="9">
        <v>0.65</v>
      </c>
      <c r="CM70" s="9">
        <v>1.3480124726247586E-4</v>
      </c>
      <c r="CN70" s="9">
        <v>1.3659769691142083</v>
      </c>
      <c r="CO70" s="9">
        <v>1.3661117703614707</v>
      </c>
      <c r="CP70" s="9">
        <v>6.9045701594937666E-6</v>
      </c>
      <c r="CQ70" s="6">
        <v>5</v>
      </c>
      <c r="CR70" s="6"/>
      <c r="CS70" s="6"/>
      <c r="CT70" s="6"/>
      <c r="CU70" s="15">
        <v>63</v>
      </c>
      <c r="CV70" s="9">
        <v>0.65</v>
      </c>
      <c r="CW70" s="9">
        <v>1.0100653681432016E-4</v>
      </c>
      <c r="CX70" s="9">
        <v>1.3660107638246566</v>
      </c>
      <c r="CY70" s="9">
        <v>1.3661117703614709</v>
      </c>
      <c r="CZ70" s="9">
        <v>5.1735924864554132E-6</v>
      </c>
      <c r="DA70" s="6">
        <v>5</v>
      </c>
      <c r="DB70" s="6"/>
      <c r="DC70" s="6"/>
      <c r="DD70" s="6"/>
      <c r="DE70" s="15">
        <v>63</v>
      </c>
      <c r="DF70" s="9">
        <v>0.65</v>
      </c>
      <c r="DG70" s="9">
        <v>1.0232811766983461E-4</v>
      </c>
      <c r="DH70" s="9">
        <v>1.3660094422438012</v>
      </c>
      <c r="DI70" s="9">
        <v>1.3661117703614709</v>
      </c>
      <c r="DJ70" s="9">
        <v>5.2412843507641748E-6</v>
      </c>
      <c r="DK70" s="6">
        <v>5</v>
      </c>
      <c r="DL70" s="6"/>
      <c r="DM70" s="6"/>
      <c r="DN70" s="6"/>
      <c r="DO70" s="15">
        <v>63</v>
      </c>
      <c r="DP70" s="9">
        <v>0.65</v>
      </c>
      <c r="DQ70" s="9">
        <v>2.3543018954664901E-4</v>
      </c>
      <c r="DR70" s="9">
        <v>1.3658763401719243</v>
      </c>
      <c r="DS70" s="9">
        <v>1.3661117703614709</v>
      </c>
      <c r="DT70" s="9">
        <v>1.2058822113289531E-5</v>
      </c>
      <c r="DU70" s="6">
        <v>5</v>
      </c>
      <c r="DV70" s="6"/>
      <c r="DW70" s="6"/>
      <c r="DX70" s="6"/>
      <c r="DY70" s="15">
        <v>63</v>
      </c>
      <c r="DZ70" s="9">
        <v>0.65</v>
      </c>
      <c r="EA70" s="9">
        <v>1.4405231325107716E-4</v>
      </c>
      <c r="EB70" s="9">
        <v>1.3659677180482197</v>
      </c>
      <c r="EC70" s="9">
        <v>1.3661117703614707</v>
      </c>
      <c r="ED70" s="9">
        <v>7.3784132096551041E-6</v>
      </c>
      <c r="EE70" s="6">
        <v>5</v>
      </c>
      <c r="EF70" s="6"/>
      <c r="EG70" s="6"/>
      <c r="EH70" s="6"/>
      <c r="EI70" s="15">
        <v>63</v>
      </c>
      <c r="EJ70" s="9">
        <v>0.65</v>
      </c>
      <c r="EK70" s="9">
        <v>1.4518509684151814E-4</v>
      </c>
      <c r="EL70" s="9">
        <v>1.3659665852646292</v>
      </c>
      <c r="EM70" s="9">
        <v>1.3661117703614707</v>
      </c>
      <c r="EN70" s="9">
        <v>7.4364348076340434E-6</v>
      </c>
      <c r="EO70" s="6">
        <v>5</v>
      </c>
      <c r="EP70" s="6"/>
      <c r="EQ70" s="6"/>
      <c r="ER70" s="6"/>
      <c r="ES70" s="15">
        <v>63</v>
      </c>
      <c r="ET70" s="9">
        <v>0.65</v>
      </c>
      <c r="EU70" s="9">
        <v>2.0786578884591866E-4</v>
      </c>
      <c r="EV70" s="9">
        <v>1.3659039045726251</v>
      </c>
      <c r="EW70" s="9">
        <v>1.3661117703614711</v>
      </c>
      <c r="EX70" s="9">
        <v>1.0646963229135342E-5</v>
      </c>
      <c r="EY70" s="6">
        <v>5</v>
      </c>
      <c r="EZ70" s="6"/>
      <c r="FA70" s="6"/>
      <c r="FB70" s="6"/>
      <c r="FC70" s="15">
        <v>63</v>
      </c>
      <c r="FD70" s="9">
        <v>0.65</v>
      </c>
      <c r="FE70" s="9">
        <v>1.672743768551171E-4</v>
      </c>
      <c r="FF70" s="9">
        <v>1.3659444959846159</v>
      </c>
      <c r="FG70" s="9">
        <v>1.3661117703614709</v>
      </c>
      <c r="FH70" s="9">
        <v>8.5678559682233551E-6</v>
      </c>
      <c r="FI70" s="6">
        <v>5</v>
      </c>
      <c r="FJ70" s="6"/>
      <c r="FK70" s="6"/>
      <c r="FL70" s="6"/>
      <c r="FM70" s="15">
        <v>63</v>
      </c>
      <c r="FN70" s="9">
        <v>0.65</v>
      </c>
      <c r="FO70" s="9">
        <v>1.0685925203159851E-4</v>
      </c>
      <c r="FP70" s="9">
        <v>1.3660049111094394</v>
      </c>
      <c r="FQ70" s="9">
        <v>1.3661117703614711</v>
      </c>
      <c r="FR70" s="9">
        <v>5.4733707426799311E-6</v>
      </c>
      <c r="FS70" s="6">
        <v>5</v>
      </c>
      <c r="FT70" s="6"/>
      <c r="FU70" s="6"/>
      <c r="FV70" s="6"/>
      <c r="FW70" s="15">
        <v>63</v>
      </c>
      <c r="FX70" s="9">
        <v>0.65</v>
      </c>
      <c r="FY70" s="9">
        <v>1.8426613071173171E-4</v>
      </c>
      <c r="FZ70" s="9">
        <v>1.365927504230759</v>
      </c>
      <c r="GA70" s="9">
        <v>1.3661117703614707</v>
      </c>
      <c r="GB70" s="9">
        <v>9.438179937907446E-6</v>
      </c>
      <c r="GC70" s="6">
        <v>5</v>
      </c>
      <c r="GD70" s="6"/>
      <c r="GE70" s="6"/>
      <c r="GF70" s="6"/>
      <c r="GG70" s="15">
        <v>63</v>
      </c>
      <c r="GH70" s="9">
        <v>0.65</v>
      </c>
      <c r="GI70" s="9">
        <v>9.7041794247776741E-5</v>
      </c>
      <c r="GJ70" s="9">
        <v>1.3660147285672231</v>
      </c>
      <c r="GK70" s="9">
        <v>1.3661117703614709</v>
      </c>
      <c r="GL70" s="9">
        <v>4.9705168935291257E-6</v>
      </c>
      <c r="GM70" s="6">
        <v>5</v>
      </c>
      <c r="GN70" s="6"/>
      <c r="GO70" s="6"/>
      <c r="GP70" s="6"/>
      <c r="GQ70" s="15">
        <v>63</v>
      </c>
      <c r="GR70" s="9">
        <v>0.65</v>
      </c>
      <c r="GS70" s="9">
        <v>1.0893602194740695E-4</v>
      </c>
      <c r="GT70" s="9">
        <v>1.3660028343395234</v>
      </c>
      <c r="GU70" s="9">
        <v>1.3661117703614709</v>
      </c>
      <c r="GV70" s="9">
        <v>5.5797436723079864E-6</v>
      </c>
      <c r="GW70" s="6">
        <v>5</v>
      </c>
      <c r="GX70" s="6"/>
      <c r="GY70" s="6"/>
      <c r="GZ70" s="6"/>
      <c r="HA70" s="15">
        <v>63</v>
      </c>
      <c r="HB70" s="9">
        <v>0.65</v>
      </c>
      <c r="HC70" s="9">
        <v>1.3555643632276985E-4</v>
      </c>
      <c r="HD70" s="9">
        <v>1.3659762139251483</v>
      </c>
      <c r="HE70" s="9">
        <v>1.3661117703614711</v>
      </c>
      <c r="HF70" s="9">
        <v>6.9432512248130578E-6</v>
      </c>
      <c r="HG70" s="6">
        <v>5</v>
      </c>
      <c r="HH70" s="6"/>
      <c r="HI70" s="6"/>
      <c r="HJ70" s="6"/>
      <c r="HK70" s="15">
        <v>63</v>
      </c>
      <c r="HL70" s="9">
        <v>0.65</v>
      </c>
      <c r="HM70" s="9">
        <v>7.4386122438957277E-5</v>
      </c>
      <c r="HN70" s="9">
        <v>1.3660373842390319</v>
      </c>
      <c r="HO70" s="9">
        <v>1.3661117703614709</v>
      </c>
      <c r="HP70" s="9">
        <v>3.8100849339503418E-6</v>
      </c>
      <c r="HQ70" s="6">
        <v>5</v>
      </c>
      <c r="HR70" s="6"/>
      <c r="HS70" s="6"/>
      <c r="HT70" s="6"/>
      <c r="HU70" s="15">
        <v>63</v>
      </c>
      <c r="HV70" s="9">
        <v>0.65</v>
      </c>
      <c r="HW70" s="9">
        <v>7.1554163462854837E-5</v>
      </c>
      <c r="HX70" s="9">
        <v>1.3660402161980081</v>
      </c>
      <c r="HY70" s="9">
        <v>1.3661117703614709</v>
      </c>
      <c r="HZ70" s="9">
        <v>3.6650309390029936E-6</v>
      </c>
      <c r="IA70" s="6">
        <v>5</v>
      </c>
      <c r="IB70" s="6"/>
      <c r="IC70" s="6"/>
      <c r="ID70" s="6"/>
      <c r="IE70" s="15">
        <v>63</v>
      </c>
      <c r="IF70" s="9">
        <v>0.65</v>
      </c>
      <c r="IG70" s="9">
        <v>3.247312959264125E-5</v>
      </c>
      <c r="IH70" s="9">
        <v>1.3660792972318783</v>
      </c>
      <c r="II70" s="9">
        <v>1.3661117703614709</v>
      </c>
      <c r="IJ70" s="9">
        <v>1.663285808729591E-6</v>
      </c>
      <c r="IK70" s="6">
        <v>5</v>
      </c>
      <c r="IL70" s="6"/>
      <c r="IM70" s="6"/>
      <c r="IN70" s="6"/>
      <c r="IO70" s="15">
        <v>63</v>
      </c>
      <c r="IP70" s="9">
        <v>0.65</v>
      </c>
      <c r="IQ70" s="9">
        <v>1.8313334712129075E-5</v>
      </c>
      <c r="IR70" s="9">
        <v>1.3660934570267589</v>
      </c>
      <c r="IS70" s="9">
        <v>1.3661117703614709</v>
      </c>
      <c r="IT70" s="9">
        <v>9.3801583399285063E-7</v>
      </c>
      <c r="IU70" s="6">
        <v>5</v>
      </c>
      <c r="IV70" s="6"/>
      <c r="IW70" s="6"/>
      <c r="IX70" s="6"/>
      <c r="IY70" s="15">
        <v>63</v>
      </c>
      <c r="IZ70" s="9">
        <v>0.65</v>
      </c>
      <c r="JA70" s="9">
        <v>2.5110036254774917E-5</v>
      </c>
      <c r="JB70" s="9">
        <v>1.3660866603252162</v>
      </c>
      <c r="JC70" s="9">
        <v>1.3661117703614709</v>
      </c>
      <c r="JD70" s="9">
        <v>1.2861454218664859E-6</v>
      </c>
      <c r="JE70" s="6">
        <v>5</v>
      </c>
      <c r="JF70" s="6"/>
      <c r="JG70" s="6"/>
      <c r="JH70" s="6"/>
      <c r="JI70" s="15">
        <v>63</v>
      </c>
      <c r="JJ70" s="9">
        <v>0.65</v>
      </c>
      <c r="JK70" s="9">
        <v>2.9641170616538814E-5</v>
      </c>
      <c r="JL70" s="9">
        <v>1.3660821291908545</v>
      </c>
      <c r="JM70" s="9">
        <v>1.3661117703614709</v>
      </c>
      <c r="JN70" s="9">
        <v>1.518231813782243E-6</v>
      </c>
      <c r="JO70" s="6">
        <v>5</v>
      </c>
      <c r="JP70" s="6"/>
      <c r="JQ70" s="6"/>
      <c r="JR70" s="6"/>
      <c r="JS70" s="15">
        <v>63</v>
      </c>
      <c r="JT70" s="9">
        <v>0.65</v>
      </c>
      <c r="JU70" s="9">
        <v>1.9823712832717041E-5</v>
      </c>
      <c r="JV70" s="9">
        <v>1.3660919466486381</v>
      </c>
      <c r="JW70" s="9">
        <v>1.3661117703614709</v>
      </c>
      <c r="JX70" s="9">
        <v>1.0153779646314361E-6</v>
      </c>
      <c r="JY70" s="6">
        <v>5</v>
      </c>
      <c r="JZ70" s="6"/>
      <c r="KA70" s="6"/>
      <c r="KB70" s="6"/>
      <c r="KC70" s="15">
        <v>63</v>
      </c>
      <c r="KD70" s="9">
        <v>0.65</v>
      </c>
      <c r="KE70" s="9">
        <v>3.247312959264125E-5</v>
      </c>
      <c r="KF70" s="9">
        <v>1.3660792972318783</v>
      </c>
      <c r="KG70" s="9">
        <v>1.3661117703614709</v>
      </c>
      <c r="KH70" s="9">
        <v>1.663285808729591E-6</v>
      </c>
      <c r="KI70" s="6">
        <v>5</v>
      </c>
      <c r="KJ70" s="6"/>
      <c r="KK70" s="6"/>
      <c r="KL70" s="6"/>
      <c r="KM70" s="15">
        <v>63</v>
      </c>
      <c r="KN70" s="9">
        <v>0.65</v>
      </c>
      <c r="KO70" s="9">
        <v>1.3782200350365179E-5</v>
      </c>
      <c r="KP70" s="9">
        <v>1.3660979881611204</v>
      </c>
      <c r="KQ70" s="9">
        <v>1.3661117703614707</v>
      </c>
      <c r="KR70" s="9">
        <v>7.0592944207709383E-7</v>
      </c>
      <c r="KS70" s="6">
        <v>5</v>
      </c>
      <c r="KT70" s="6"/>
      <c r="KU70" s="6"/>
      <c r="KV70" s="6"/>
      <c r="KW70" s="15">
        <v>63</v>
      </c>
      <c r="KX70" s="9">
        <v>0.65</v>
      </c>
      <c r="KY70" s="9">
        <v>1.1705430434556728E-5</v>
      </c>
      <c r="KZ70" s="9">
        <v>1.3661000649310364</v>
      </c>
      <c r="LA70" s="9">
        <v>1.3661117703614709</v>
      </c>
      <c r="LB70" s="9">
        <v>5.9955651244903859E-7</v>
      </c>
      <c r="LC70" s="6">
        <v>5</v>
      </c>
    </row>
    <row r="71" spans="1:315">
      <c r="A71" s="6">
        <v>64</v>
      </c>
      <c r="B71">
        <v>7.4038975112729097E-2</v>
      </c>
      <c r="C71">
        <f>1-Table468[[#This Row],[qx (tau)]]</f>
        <v>0.92596102488727094</v>
      </c>
      <c r="D71" s="6"/>
      <c r="E71" s="6"/>
      <c r="F71" s="6"/>
      <c r="G71" s="6"/>
      <c r="H71" s="15">
        <f t="shared" si="4"/>
        <v>64</v>
      </c>
      <c r="I71" s="9">
        <f t="shared" si="12"/>
        <v>0.70000000000000007</v>
      </c>
      <c r="J71" s="9" cm="1">
        <f t="array" ref="J71">VLOOKUP($G$13,'qx Malaria'!$B$32:$I$61,(N71),FALSE)/(1-cambodia!I71*INDEX($E$6:$G$11,N71,2))</f>
        <v>1.2563594125179313E-5</v>
      </c>
      <c r="K71" s="9">
        <f t="shared" si="11"/>
        <v>1.466253363866546</v>
      </c>
      <c r="L71" s="9">
        <f t="shared" si="2"/>
        <v>1.4662659274606713</v>
      </c>
      <c r="M71" s="9">
        <f>(J71*Table468[[#This Row],[qx (tau)]])/L71</f>
        <v>6.3439763233912468E-7</v>
      </c>
      <c r="N71" s="6">
        <f t="shared" si="3"/>
        <v>5</v>
      </c>
      <c r="P71" s="6"/>
      <c r="Q71" s="6"/>
      <c r="R71" s="6"/>
      <c r="S71" s="15">
        <v>64</v>
      </c>
      <c r="T71" s="9">
        <v>0.70000000000000007</v>
      </c>
      <c r="U71" s="9">
        <v>1.9351987725074586E-4</v>
      </c>
      <c r="V71" s="9">
        <v>1.4660724075834202</v>
      </c>
      <c r="W71" s="9">
        <v>1.4662659274606709</v>
      </c>
      <c r="X71" s="9">
        <v>9.7717699819978104E-6</v>
      </c>
      <c r="Y71" s="6">
        <v>5</v>
      </c>
      <c r="Z71" s="6"/>
      <c r="AA71" s="6"/>
      <c r="AB71" s="6"/>
      <c r="AC71" s="15">
        <v>64</v>
      </c>
      <c r="AD71" s="9">
        <v>0.70000000000000007</v>
      </c>
      <c r="AE71" s="9">
        <v>1.5704492656474142E-4</v>
      </c>
      <c r="AF71" s="9">
        <v>1.4661088825341064</v>
      </c>
      <c r="AG71" s="9">
        <v>1.4662659274606711</v>
      </c>
      <c r="AH71" s="9">
        <v>7.9299704042390607E-6</v>
      </c>
      <c r="AI71" s="6">
        <v>5</v>
      </c>
      <c r="AJ71" s="6"/>
      <c r="AK71" s="6"/>
      <c r="AL71" s="6"/>
      <c r="AM71" s="15">
        <v>64</v>
      </c>
      <c r="AN71" s="9">
        <v>0.70000000000000007</v>
      </c>
      <c r="AO71" s="9">
        <v>1.4083383737096164E-4</v>
      </c>
      <c r="AP71" s="9">
        <v>1.4661250936233001</v>
      </c>
      <c r="AQ71" s="9">
        <v>1.4662659274606711</v>
      </c>
      <c r="AR71" s="9">
        <v>7.1113928141240596E-6</v>
      </c>
      <c r="AS71" s="6">
        <v>5</v>
      </c>
      <c r="AT71" s="6"/>
      <c r="AU71" s="6"/>
      <c r="AV71" s="6"/>
      <c r="AW71" s="15">
        <v>64</v>
      </c>
      <c r="AX71" s="9">
        <v>0.70000000000000007</v>
      </c>
      <c r="AY71" s="9">
        <v>1.6069242163334186E-4</v>
      </c>
      <c r="AZ71" s="9">
        <v>1.4661052350390378</v>
      </c>
      <c r="BA71" s="9">
        <v>1.4662659274606711</v>
      </c>
      <c r="BB71" s="9">
        <v>8.1141503620149352E-6</v>
      </c>
      <c r="BC71" s="6">
        <v>5</v>
      </c>
      <c r="BD71" s="6"/>
      <c r="BE71" s="6"/>
      <c r="BF71" s="6"/>
      <c r="BG71" s="15">
        <v>64</v>
      </c>
      <c r="BH71" s="9">
        <v>0.70000000000000007</v>
      </c>
      <c r="BI71" s="9">
        <v>1.4367077797987311E-4</v>
      </c>
      <c r="BJ71" s="9">
        <v>1.4661222566826912</v>
      </c>
      <c r="BK71" s="9">
        <v>1.4662659274606711</v>
      </c>
      <c r="BL71" s="9">
        <v>7.2546438923941849E-6</v>
      </c>
      <c r="BM71" s="6">
        <v>5</v>
      </c>
      <c r="BN71" s="6"/>
      <c r="BO71" s="6"/>
      <c r="BP71" s="6"/>
      <c r="BQ71" s="15">
        <v>64</v>
      </c>
      <c r="BR71" s="9">
        <v>0.70000000000000007</v>
      </c>
      <c r="BS71" s="9">
        <v>1.2989135216516032E-4</v>
      </c>
      <c r="BT71" s="9">
        <v>1.4661360361085058</v>
      </c>
      <c r="BU71" s="9">
        <v>1.4662659274606711</v>
      </c>
      <c r="BV71" s="9">
        <v>6.5588529407964363E-6</v>
      </c>
      <c r="BW71" s="6">
        <v>5</v>
      </c>
      <c r="BX71" s="6"/>
      <c r="BY71" s="6"/>
      <c r="BZ71" s="6"/>
      <c r="CA71" s="15">
        <v>64</v>
      </c>
      <c r="CB71" s="9">
        <v>0.70000000000000007</v>
      </c>
      <c r="CC71" s="9">
        <v>1.2381219371749292E-4</v>
      </c>
      <c r="CD71" s="9">
        <v>1.4661421152669534</v>
      </c>
      <c r="CE71" s="9">
        <v>1.4662659274606709</v>
      </c>
      <c r="CF71" s="9">
        <v>6.2518863445033119E-6</v>
      </c>
      <c r="CG71" s="6">
        <v>5</v>
      </c>
      <c r="CH71" s="6"/>
      <c r="CI71" s="6"/>
      <c r="CJ71" s="6"/>
      <c r="CK71" s="15">
        <v>64</v>
      </c>
      <c r="CL71" s="9">
        <v>0.70000000000000007</v>
      </c>
      <c r="CM71" s="9">
        <v>1.4468397105448435E-4</v>
      </c>
      <c r="CN71" s="9">
        <v>1.4661212434896165</v>
      </c>
      <c r="CO71" s="9">
        <v>1.4662659274606709</v>
      </c>
      <c r="CP71" s="9">
        <v>7.3058049917763747E-6</v>
      </c>
      <c r="CQ71" s="6">
        <v>5</v>
      </c>
      <c r="CR71" s="6"/>
      <c r="CS71" s="6"/>
      <c r="CT71" s="6"/>
      <c r="CU71" s="15">
        <v>64</v>
      </c>
      <c r="CV71" s="9">
        <v>0.70000000000000007</v>
      </c>
      <c r="CW71" s="9">
        <v>1.0841165898340214E-4</v>
      </c>
      <c r="CX71" s="9">
        <v>1.4661575158016875</v>
      </c>
      <c r="CY71" s="9">
        <v>1.4662659274606709</v>
      </c>
      <c r="CZ71" s="9">
        <v>5.4742376338940616E-6</v>
      </c>
      <c r="DA71" s="6">
        <v>5</v>
      </c>
      <c r="DB71" s="6"/>
      <c r="DC71" s="6"/>
      <c r="DD71" s="6"/>
      <c r="DE71" s="15">
        <v>64</v>
      </c>
      <c r="DF71" s="9">
        <v>0.70000000000000007</v>
      </c>
      <c r="DG71" s="9">
        <v>1.0983012928785786E-4</v>
      </c>
      <c r="DH71" s="9">
        <v>1.4661560973313832</v>
      </c>
      <c r="DI71" s="9">
        <v>1.4662659274606711</v>
      </c>
      <c r="DJ71" s="9">
        <v>5.5458631730291225E-6</v>
      </c>
      <c r="DK71" s="6">
        <v>5</v>
      </c>
      <c r="DL71" s="6"/>
      <c r="DM71" s="6"/>
      <c r="DN71" s="6"/>
      <c r="DO71" s="15">
        <v>64</v>
      </c>
      <c r="DP71" s="9">
        <v>0.70000000000000007</v>
      </c>
      <c r="DQ71" s="9">
        <v>2.5269035280804197E-4</v>
      </c>
      <c r="DR71" s="9">
        <v>1.4660132371078631</v>
      </c>
      <c r="DS71" s="9">
        <v>1.4662659274606711</v>
      </c>
      <c r="DT71" s="9">
        <v>1.2759578185917557E-5</v>
      </c>
      <c r="DU71" s="6">
        <v>5</v>
      </c>
      <c r="DV71" s="6"/>
      <c r="DW71" s="6"/>
      <c r="DX71" s="6"/>
      <c r="DY71" s="15">
        <v>64</v>
      </c>
      <c r="DZ71" s="9">
        <v>0.70000000000000007</v>
      </c>
      <c r="EA71" s="9">
        <v>1.5461326318567443E-4</v>
      </c>
      <c r="EB71" s="9">
        <v>1.4661113141974853</v>
      </c>
      <c r="EC71" s="9">
        <v>1.4662659274606711</v>
      </c>
      <c r="ED71" s="9">
        <v>7.8071837657218083E-6</v>
      </c>
      <c r="EE71" s="6">
        <v>5</v>
      </c>
      <c r="EF71" s="6"/>
      <c r="EG71" s="6"/>
      <c r="EH71" s="6"/>
      <c r="EI71" s="15">
        <v>64</v>
      </c>
      <c r="EJ71" s="9">
        <v>0.70000000000000007</v>
      </c>
      <c r="EK71" s="9">
        <v>1.5582909487520791E-4</v>
      </c>
      <c r="EL71" s="9">
        <v>1.4661100983657958</v>
      </c>
      <c r="EM71" s="9">
        <v>1.4662659274606709</v>
      </c>
      <c r="EN71" s="9">
        <v>7.8685770849804354E-6</v>
      </c>
      <c r="EO71" s="6">
        <v>5</v>
      </c>
      <c r="EP71" s="6"/>
      <c r="EQ71" s="6"/>
      <c r="ER71" s="6"/>
      <c r="ES71" s="15">
        <v>64</v>
      </c>
      <c r="ET71" s="9">
        <v>0.70000000000000007</v>
      </c>
      <c r="EU71" s="9">
        <v>2.2310511502939391E-4</v>
      </c>
      <c r="EV71" s="9">
        <v>1.4660428223456416</v>
      </c>
      <c r="EW71" s="9">
        <v>1.4662659274606711</v>
      </c>
      <c r="EX71" s="9">
        <v>1.1265674083957684E-5</v>
      </c>
      <c r="EY71" s="6">
        <v>5</v>
      </c>
      <c r="EZ71" s="6"/>
      <c r="FA71" s="6"/>
      <c r="FB71" s="6"/>
      <c r="FC71" s="15">
        <v>64</v>
      </c>
      <c r="FD71" s="9">
        <v>0.70000000000000007</v>
      </c>
      <c r="FE71" s="9">
        <v>1.7953781282111081E-4</v>
      </c>
      <c r="FF71" s="9">
        <v>1.46608638964785</v>
      </c>
      <c r="FG71" s="9">
        <v>1.4662659274606711</v>
      </c>
      <c r="FH71" s="9">
        <v>9.065746810523621E-6</v>
      </c>
      <c r="FI71" s="6">
        <v>5</v>
      </c>
      <c r="FJ71" s="6"/>
      <c r="FK71" s="6"/>
      <c r="FL71" s="6"/>
      <c r="FM71" s="15">
        <v>64</v>
      </c>
      <c r="FN71" s="9">
        <v>0.70000000000000007</v>
      </c>
      <c r="FO71" s="9">
        <v>1.1469345604599179E-4</v>
      </c>
      <c r="FP71" s="9">
        <v>1.4661512340046252</v>
      </c>
      <c r="FQ71" s="9">
        <v>1.4662659274606713</v>
      </c>
      <c r="FR71" s="9">
        <v>5.7914364500636224E-6</v>
      </c>
      <c r="FS71" s="6">
        <v>5</v>
      </c>
      <c r="FT71" s="6"/>
      <c r="FU71" s="6"/>
      <c r="FV71" s="6"/>
      <c r="FW71" s="15">
        <v>64</v>
      </c>
      <c r="FX71" s="9">
        <v>0.70000000000000007</v>
      </c>
      <c r="FY71" s="9">
        <v>1.9777528816411304E-4</v>
      </c>
      <c r="FZ71" s="9">
        <v>1.466068152172507</v>
      </c>
      <c r="GA71" s="9">
        <v>1.4662659274606711</v>
      </c>
      <c r="GB71" s="9">
        <v>9.986646599402995E-6</v>
      </c>
      <c r="GC71" s="6">
        <v>5</v>
      </c>
      <c r="GD71" s="6"/>
      <c r="GE71" s="6"/>
      <c r="GF71" s="6"/>
      <c r="GG71" s="15">
        <v>64</v>
      </c>
      <c r="GH71" s="9">
        <v>0.70000000000000007</v>
      </c>
      <c r="GI71" s="9">
        <v>1.0415624807003494E-4</v>
      </c>
      <c r="GJ71" s="9">
        <v>1.4661617712126009</v>
      </c>
      <c r="GK71" s="9">
        <v>1.4662659274606711</v>
      </c>
      <c r="GL71" s="9">
        <v>5.2593610164888736E-6</v>
      </c>
      <c r="GM71" s="6">
        <v>5</v>
      </c>
      <c r="GN71" s="6"/>
      <c r="GO71" s="6"/>
      <c r="GP71" s="6"/>
      <c r="GQ71" s="15">
        <v>64</v>
      </c>
      <c r="GR71" s="9">
        <v>0.70000000000000007</v>
      </c>
      <c r="GS71" s="9">
        <v>1.1692248081013649E-4</v>
      </c>
      <c r="GT71" s="9">
        <v>1.4661490049798609</v>
      </c>
      <c r="GU71" s="9">
        <v>1.4662659274606711</v>
      </c>
      <c r="GV71" s="9">
        <v>5.9039908687044342E-6</v>
      </c>
      <c r="GW71" s="6">
        <v>5</v>
      </c>
      <c r="GX71" s="6"/>
      <c r="GY71" s="6"/>
      <c r="GZ71" s="6"/>
      <c r="HA71" s="15">
        <v>64</v>
      </c>
      <c r="HB71" s="9">
        <v>0.70000000000000007</v>
      </c>
      <c r="HC71" s="9">
        <v>1.4549452551417333E-4</v>
      </c>
      <c r="HD71" s="9">
        <v>1.4661204329351569</v>
      </c>
      <c r="HE71" s="9">
        <v>1.4662659274606711</v>
      </c>
      <c r="HF71" s="9">
        <v>7.3467338712821222E-6</v>
      </c>
      <c r="HG71" s="6">
        <v>5</v>
      </c>
      <c r="HH71" s="6"/>
      <c r="HI71" s="6"/>
      <c r="HJ71" s="6"/>
      <c r="HK71" s="15">
        <v>64</v>
      </c>
      <c r="HL71" s="9">
        <v>0.70000000000000007</v>
      </c>
      <c r="HM71" s="9">
        <v>7.9839614279365309E-5</v>
      </c>
      <c r="HN71" s="9">
        <v>1.4661860878463917</v>
      </c>
      <c r="HO71" s="9">
        <v>1.4662659274606711</v>
      </c>
      <c r="HP71" s="9">
        <v>4.0314946313163735E-6</v>
      </c>
      <c r="HQ71" s="6">
        <v>5</v>
      </c>
      <c r="HR71" s="6"/>
      <c r="HS71" s="6"/>
      <c r="HT71" s="6"/>
      <c r="HU71" s="15">
        <v>64</v>
      </c>
      <c r="HV71" s="9">
        <v>0.70000000000000007</v>
      </c>
      <c r="HW71" s="9">
        <v>7.6800035055531608E-5</v>
      </c>
      <c r="HX71" s="9">
        <v>1.4661891274256154</v>
      </c>
      <c r="HY71" s="9">
        <v>1.4662659274606709</v>
      </c>
      <c r="HZ71" s="9">
        <v>3.8780113331698118E-6</v>
      </c>
      <c r="IA71" s="6">
        <v>5</v>
      </c>
      <c r="IB71" s="6"/>
      <c r="IC71" s="6"/>
      <c r="ID71" s="6"/>
      <c r="IE71" s="15">
        <v>64</v>
      </c>
      <c r="IF71" s="9">
        <v>0.70000000000000007</v>
      </c>
      <c r="IG71" s="9">
        <v>3.4853841766626482E-5</v>
      </c>
      <c r="IH71" s="9">
        <v>1.4662310736189044</v>
      </c>
      <c r="II71" s="9">
        <v>1.4662659274606711</v>
      </c>
      <c r="IJ71" s="9">
        <v>1.7599418187472494E-6</v>
      </c>
      <c r="IK71" s="6">
        <v>5</v>
      </c>
      <c r="IL71" s="6"/>
      <c r="IM71" s="6"/>
      <c r="IN71" s="6"/>
      <c r="IO71" s="15">
        <v>64</v>
      </c>
      <c r="IP71" s="9">
        <v>0.70000000000000007</v>
      </c>
      <c r="IQ71" s="9">
        <v>1.9655945647457957E-5</v>
      </c>
      <c r="IR71" s="9">
        <v>1.4662462715150235</v>
      </c>
      <c r="IS71" s="9">
        <v>1.4662659274606711</v>
      </c>
      <c r="IT71" s="9">
        <v>9.9252532801443704E-7</v>
      </c>
      <c r="IU71" s="6">
        <v>5</v>
      </c>
      <c r="IV71" s="6"/>
      <c r="IW71" s="6"/>
      <c r="IX71" s="6"/>
      <c r="IY71" s="15">
        <v>64</v>
      </c>
      <c r="IZ71" s="9">
        <v>0.70000000000000007</v>
      </c>
      <c r="JA71" s="9">
        <v>2.6950935784658849E-5</v>
      </c>
      <c r="JB71" s="9">
        <v>1.4662389765248864</v>
      </c>
      <c r="JC71" s="9">
        <v>1.4662659274606711</v>
      </c>
      <c r="JD71" s="9">
        <v>1.3608852435661872E-6</v>
      </c>
      <c r="JE71" s="6">
        <v>5</v>
      </c>
      <c r="JF71" s="6"/>
      <c r="JG71" s="6"/>
      <c r="JH71" s="6"/>
      <c r="JI71" s="15">
        <v>64</v>
      </c>
      <c r="JJ71" s="9">
        <v>0.70000000000000007</v>
      </c>
      <c r="JK71" s="9">
        <v>3.1814262542792781E-5</v>
      </c>
      <c r="JL71" s="9">
        <v>1.4662341131981282</v>
      </c>
      <c r="JM71" s="9">
        <v>1.4662659274606711</v>
      </c>
      <c r="JN71" s="9">
        <v>1.6064585206006873E-6</v>
      </c>
      <c r="JO71" s="6">
        <v>5</v>
      </c>
      <c r="JP71" s="6"/>
      <c r="JQ71" s="6"/>
      <c r="JR71" s="6"/>
      <c r="JS71" s="15">
        <v>64</v>
      </c>
      <c r="JT71" s="9">
        <v>0.70000000000000007</v>
      </c>
      <c r="JU71" s="9">
        <v>2.1277054566835933E-5</v>
      </c>
      <c r="JV71" s="9">
        <v>1.4662446504061042</v>
      </c>
      <c r="JW71" s="9">
        <v>1.4662659274606711</v>
      </c>
      <c r="JX71" s="9">
        <v>1.0743830870259372E-6</v>
      </c>
      <c r="JY71" s="6">
        <v>5</v>
      </c>
      <c r="JZ71" s="6"/>
      <c r="KA71" s="6"/>
      <c r="KB71" s="6"/>
      <c r="KC71" s="15">
        <v>64</v>
      </c>
      <c r="KD71" s="9">
        <v>0.70000000000000007</v>
      </c>
      <c r="KE71" s="9">
        <v>3.4853841766626482E-5</v>
      </c>
      <c r="KF71" s="9">
        <v>1.4662310736189044</v>
      </c>
      <c r="KG71" s="9">
        <v>1.4662659274606711</v>
      </c>
      <c r="KH71" s="9">
        <v>1.7599418187472494E-6</v>
      </c>
      <c r="KI71" s="6">
        <v>5</v>
      </c>
      <c r="KJ71" s="6"/>
      <c r="KK71" s="6"/>
      <c r="KL71" s="6"/>
      <c r="KM71" s="15">
        <v>64</v>
      </c>
      <c r="KN71" s="9">
        <v>0.70000000000000007</v>
      </c>
      <c r="KO71" s="9">
        <v>1.4792618889324029E-5</v>
      </c>
      <c r="KP71" s="9">
        <v>1.4662511348417817</v>
      </c>
      <c r="KQ71" s="9">
        <v>1.4662659274606711</v>
      </c>
      <c r="KR71" s="9">
        <v>7.469520509799371E-7</v>
      </c>
      <c r="KS71" s="6">
        <v>5</v>
      </c>
      <c r="KT71" s="6"/>
      <c r="KU71" s="6"/>
      <c r="KV71" s="6"/>
      <c r="KW71" s="15">
        <v>64</v>
      </c>
      <c r="KX71" s="9">
        <v>0.70000000000000007</v>
      </c>
      <c r="KY71" s="9">
        <v>1.2563594125179313E-5</v>
      </c>
      <c r="KZ71" s="9">
        <v>1.466253363866546</v>
      </c>
      <c r="LA71" s="9">
        <v>1.4662659274606713</v>
      </c>
      <c r="LB71" s="9">
        <v>6.3439763233912468E-7</v>
      </c>
      <c r="LC71" s="6">
        <v>5</v>
      </c>
    </row>
    <row r="72" spans="1:315">
      <c r="A72" s="6">
        <v>65</v>
      </c>
      <c r="B72">
        <v>7.8406372879731817E-2</v>
      </c>
      <c r="C72">
        <f>1-Table468[[#This Row],[qx (tau)]]</f>
        <v>0.92159362712026816</v>
      </c>
      <c r="D72" s="6"/>
      <c r="E72" s="6"/>
      <c r="F72" s="6"/>
      <c r="G72" s="6"/>
      <c r="H72" s="15">
        <f t="shared" si="4"/>
        <v>65</v>
      </c>
      <c r="I72" s="9">
        <f t="shared" si="12"/>
        <v>0.75000000000000011</v>
      </c>
      <c r="J72" s="9" cm="1">
        <f t="array" ref="J72">VLOOKUP($G$13,'qx Malaria'!$B$32:$I$61,(N72),FALSE)/(1-cambodia!I72*INDEX($E$6:$G$11,N72,2))</f>
        <v>1.355754223731339E-5</v>
      </c>
      <c r="K72" s="9">
        <f t="shared" si="11"/>
        <v>1.5822535902670938</v>
      </c>
      <c r="L72" s="9">
        <f t="shared" ref="L72:L135" si="13">K72+J72</f>
        <v>1.5822671478093311</v>
      </c>
      <c r="M72" s="9">
        <f>(J72*Table468[[#This Row],[qx (tau)]])/L72</f>
        <v>6.7181936594161171E-7</v>
      </c>
      <c r="N72" s="6">
        <f t="shared" ref="N72:N135" si="14">IF(H72&gt;=70,6,IF(H72&gt;=50,5,IF(H72&gt;=15,4,IF(H72&gt;=5,3,2))))</f>
        <v>5</v>
      </c>
      <c r="P72" s="6"/>
      <c r="Q72" s="6"/>
      <c r="R72" s="6"/>
      <c r="S72" s="15">
        <v>65</v>
      </c>
      <c r="T72" s="9">
        <v>0.75000000000000011</v>
      </c>
      <c r="U72" s="9">
        <v>2.0882988446184334E-4</v>
      </c>
      <c r="V72" s="9">
        <v>1.5820583179248693</v>
      </c>
      <c r="W72" s="9">
        <v>1.5822671478093311</v>
      </c>
      <c r="X72" s="9">
        <v>1.0348185394745793E-5</v>
      </c>
      <c r="Y72" s="6">
        <v>5</v>
      </c>
      <c r="Z72" s="6"/>
      <c r="AA72" s="6"/>
      <c r="AB72" s="6"/>
      <c r="AC72" s="15">
        <v>65</v>
      </c>
      <c r="AD72" s="9">
        <v>0.75000000000000011</v>
      </c>
      <c r="AE72" s="9">
        <v>1.6946927796641738E-4</v>
      </c>
      <c r="AF72" s="9">
        <v>1.5820976785313647</v>
      </c>
      <c r="AG72" s="9">
        <v>1.5822671478093311</v>
      </c>
      <c r="AH72" s="9">
        <v>8.3977420742701468E-6</v>
      </c>
      <c r="AI72" s="6">
        <v>5</v>
      </c>
      <c r="AJ72" s="6"/>
      <c r="AK72" s="6"/>
      <c r="AL72" s="6"/>
      <c r="AM72" s="15">
        <v>65</v>
      </c>
      <c r="AN72" s="9">
        <v>0.75000000000000011</v>
      </c>
      <c r="AO72" s="9">
        <v>1.5197567507956137E-4</v>
      </c>
      <c r="AP72" s="9">
        <v>1.5821151721342517</v>
      </c>
      <c r="AQ72" s="9">
        <v>1.5822671478093313</v>
      </c>
      <c r="AR72" s="9">
        <v>7.5308783762809673E-6</v>
      </c>
      <c r="AS72" s="6">
        <v>5</v>
      </c>
      <c r="AT72" s="6"/>
      <c r="AU72" s="6"/>
      <c r="AV72" s="6"/>
      <c r="AW72" s="15">
        <v>65</v>
      </c>
      <c r="AX72" s="9">
        <v>0.75000000000000011</v>
      </c>
      <c r="AY72" s="9">
        <v>1.7340533861595999E-4</v>
      </c>
      <c r="AZ72" s="9">
        <v>1.5820937424707151</v>
      </c>
      <c r="BA72" s="9">
        <v>1.5822671478093311</v>
      </c>
      <c r="BB72" s="9">
        <v>8.5927864063177121E-6</v>
      </c>
      <c r="BC72" s="6">
        <v>5</v>
      </c>
      <c r="BD72" s="6"/>
      <c r="BE72" s="6"/>
      <c r="BF72" s="6"/>
      <c r="BG72" s="15">
        <v>65</v>
      </c>
      <c r="BH72" s="9">
        <v>0.75000000000000011</v>
      </c>
      <c r="BI72" s="9">
        <v>1.550370555847612E-4</v>
      </c>
      <c r="BJ72" s="9">
        <v>1.5821121107537464</v>
      </c>
      <c r="BK72" s="9">
        <v>1.5822671478093311</v>
      </c>
      <c r="BL72" s="9">
        <v>7.6825795234290758E-6</v>
      </c>
      <c r="BM72" s="6">
        <v>5</v>
      </c>
      <c r="BN72" s="6"/>
      <c r="BO72" s="6"/>
      <c r="BP72" s="6"/>
      <c r="BQ72" s="15">
        <v>65</v>
      </c>
      <c r="BR72" s="9">
        <v>0.75000000000000011</v>
      </c>
      <c r="BS72" s="9">
        <v>1.4016749313093359E-4</v>
      </c>
      <c r="BT72" s="9">
        <v>1.5821269803162001</v>
      </c>
      <c r="BU72" s="9">
        <v>1.5822671478093311</v>
      </c>
      <c r="BV72" s="9">
        <v>6.9457453801382749E-6</v>
      </c>
      <c r="BW72" s="6">
        <v>5</v>
      </c>
      <c r="BX72" s="6"/>
      <c r="BY72" s="6"/>
      <c r="BZ72" s="6"/>
      <c r="CA72" s="15">
        <v>65</v>
      </c>
      <c r="CB72" s="9">
        <v>0.75000000000000011</v>
      </c>
      <c r="CC72" s="9">
        <v>1.3360739204836263E-4</v>
      </c>
      <c r="CD72" s="9">
        <v>1.5821335404172827</v>
      </c>
      <c r="CE72" s="9">
        <v>1.5822671478093311</v>
      </c>
      <c r="CF72" s="9">
        <v>6.6206714933923362E-6</v>
      </c>
      <c r="CG72" s="6">
        <v>5</v>
      </c>
      <c r="CH72" s="6"/>
      <c r="CI72" s="6"/>
      <c r="CJ72" s="6"/>
      <c r="CK72" s="15">
        <v>65</v>
      </c>
      <c r="CL72" s="9">
        <v>0.75000000000000011</v>
      </c>
      <c r="CM72" s="9">
        <v>1.5613040576518969E-4</v>
      </c>
      <c r="CN72" s="9">
        <v>1.5821110174035657</v>
      </c>
      <c r="CO72" s="9">
        <v>1.5822671478093309</v>
      </c>
      <c r="CP72" s="9">
        <v>7.7367585045534001E-6</v>
      </c>
      <c r="CQ72" s="6">
        <v>5</v>
      </c>
      <c r="CR72" s="6"/>
      <c r="CS72" s="6"/>
      <c r="CT72" s="6"/>
      <c r="CU72" s="15">
        <v>65</v>
      </c>
      <c r="CV72" s="9">
        <v>0.75000000000000011</v>
      </c>
      <c r="CW72" s="9">
        <v>1.1698846930584942E-4</v>
      </c>
      <c r="CX72" s="9">
        <v>1.5821501593400251</v>
      </c>
      <c r="CY72" s="9">
        <v>1.5822671478093309</v>
      </c>
      <c r="CZ72" s="9">
        <v>5.7971509803026176E-6</v>
      </c>
      <c r="DA72" s="6">
        <v>5</v>
      </c>
      <c r="DB72" s="6"/>
      <c r="DC72" s="6"/>
      <c r="DD72" s="6"/>
      <c r="DE72" s="15">
        <v>65</v>
      </c>
      <c r="DF72" s="9">
        <v>0.75000000000000011</v>
      </c>
      <c r="DG72" s="9">
        <v>1.1851915955844931E-4</v>
      </c>
      <c r="DH72" s="9">
        <v>1.5821486286497726</v>
      </c>
      <c r="DI72" s="9">
        <v>1.5822671478093311</v>
      </c>
      <c r="DJ72" s="9">
        <v>5.8730015538766702E-6</v>
      </c>
      <c r="DK72" s="6">
        <v>5</v>
      </c>
      <c r="DL72" s="6"/>
      <c r="DM72" s="6"/>
      <c r="DN72" s="6"/>
      <c r="DO72" s="15">
        <v>65</v>
      </c>
      <c r="DP72" s="9">
        <v>0.75000000000000011</v>
      </c>
      <c r="DQ72" s="9">
        <v>2.7268153499886768E-4</v>
      </c>
      <c r="DR72" s="9">
        <v>1.5819944662743322</v>
      </c>
      <c r="DS72" s="9">
        <v>1.5822671478093311</v>
      </c>
      <c r="DT72" s="9">
        <v>1.3512237892406285E-5</v>
      </c>
      <c r="DU72" s="6">
        <v>5</v>
      </c>
      <c r="DV72" s="6"/>
      <c r="DW72" s="6"/>
      <c r="DX72" s="6"/>
      <c r="DY72" s="15">
        <v>65</v>
      </c>
      <c r="DZ72" s="9">
        <v>0.75000000000000011</v>
      </c>
      <c r="EA72" s="9">
        <v>1.6684523753338897E-4</v>
      </c>
      <c r="EB72" s="9">
        <v>1.5821003025717977</v>
      </c>
      <c r="EC72" s="9">
        <v>1.5822671478093311</v>
      </c>
      <c r="ED72" s="9">
        <v>8.2677125195717699E-6</v>
      </c>
      <c r="EE72" s="6">
        <v>5</v>
      </c>
      <c r="EF72" s="6"/>
      <c r="EG72" s="6"/>
      <c r="EH72" s="6"/>
      <c r="EI72" s="15">
        <v>65</v>
      </c>
      <c r="EJ72" s="9">
        <v>0.75000000000000011</v>
      </c>
      <c r="EK72" s="9">
        <v>1.6815725774990318E-4</v>
      </c>
      <c r="EL72" s="9">
        <v>1.582098990551581</v>
      </c>
      <c r="EM72" s="9">
        <v>1.5822671478093309</v>
      </c>
      <c r="EN72" s="9">
        <v>8.3327272969209601E-6</v>
      </c>
      <c r="EO72" s="6">
        <v>5</v>
      </c>
      <c r="EP72" s="6"/>
      <c r="EQ72" s="6"/>
      <c r="ER72" s="6"/>
      <c r="ES72" s="15">
        <v>65</v>
      </c>
      <c r="ET72" s="9">
        <v>0.75000000000000011</v>
      </c>
      <c r="EU72" s="9">
        <v>2.4075570973035551E-4</v>
      </c>
      <c r="EV72" s="9">
        <v>1.5820263920996007</v>
      </c>
      <c r="EW72" s="9">
        <v>1.5822671478093311</v>
      </c>
      <c r="EX72" s="9">
        <v>1.193021164357604E-5</v>
      </c>
      <c r="EY72" s="6">
        <v>5</v>
      </c>
      <c r="EZ72" s="6"/>
      <c r="FA72" s="6"/>
      <c r="FB72" s="6"/>
      <c r="FC72" s="15">
        <v>65</v>
      </c>
      <c r="FD72" s="9">
        <v>0.75000000000000011</v>
      </c>
      <c r="FE72" s="9">
        <v>1.9374165197193004E-4</v>
      </c>
      <c r="FF72" s="9">
        <v>1.5820734061573591</v>
      </c>
      <c r="FG72" s="9">
        <v>1.5822671478093311</v>
      </c>
      <c r="FH72" s="9">
        <v>9.6005154552301275E-6</v>
      </c>
      <c r="FI72" s="6">
        <v>5</v>
      </c>
      <c r="FJ72" s="6"/>
      <c r="FK72" s="6"/>
      <c r="FL72" s="6"/>
      <c r="FM72" s="15">
        <v>65</v>
      </c>
      <c r="FN72" s="9">
        <v>0.75000000000000011</v>
      </c>
      <c r="FO72" s="9">
        <v>1.2376724042450612E-4</v>
      </c>
      <c r="FP72" s="9">
        <v>1.5821433805689067</v>
      </c>
      <c r="FQ72" s="9">
        <v>1.5822671478093311</v>
      </c>
      <c r="FR72" s="9">
        <v>6.133060663273423E-6</v>
      </c>
      <c r="FS72" s="6">
        <v>5</v>
      </c>
      <c r="FT72" s="6"/>
      <c r="FU72" s="6"/>
      <c r="FV72" s="6"/>
      <c r="FW72" s="15">
        <v>65</v>
      </c>
      <c r="FX72" s="9">
        <v>0.75000000000000011</v>
      </c>
      <c r="FY72" s="9">
        <v>2.1342195521964304E-4</v>
      </c>
      <c r="FZ72" s="9">
        <v>1.5820537258541114</v>
      </c>
      <c r="GA72" s="9">
        <v>1.5822671478093311</v>
      </c>
      <c r="GB72" s="9">
        <v>1.0575737115467952E-5</v>
      </c>
      <c r="GC72" s="6">
        <v>5</v>
      </c>
      <c r="GD72" s="6"/>
      <c r="GE72" s="6"/>
      <c r="GF72" s="6"/>
      <c r="GG72" s="15">
        <v>65</v>
      </c>
      <c r="GH72" s="9">
        <v>0.75000000000000011</v>
      </c>
      <c r="GI72" s="9">
        <v>1.1239639854804971E-4</v>
      </c>
      <c r="GJ72" s="9">
        <v>1.582154751410783</v>
      </c>
      <c r="GK72" s="9">
        <v>1.5822671478093311</v>
      </c>
      <c r="GL72" s="9">
        <v>5.5695992595804581E-6</v>
      </c>
      <c r="GM72" s="6">
        <v>5</v>
      </c>
      <c r="GN72" s="6"/>
      <c r="GO72" s="6"/>
      <c r="GP72" s="6"/>
      <c r="GQ72" s="15">
        <v>65</v>
      </c>
      <c r="GR72" s="9">
        <v>0.75000000000000011</v>
      </c>
      <c r="GS72" s="9">
        <v>1.2617261082144878E-4</v>
      </c>
      <c r="GT72" s="9">
        <v>1.5821409751985096</v>
      </c>
      <c r="GU72" s="9">
        <v>1.5822671478093311</v>
      </c>
      <c r="GV72" s="9">
        <v>6.2522544217469331E-6</v>
      </c>
      <c r="GW72" s="6">
        <v>5</v>
      </c>
      <c r="GX72" s="6"/>
      <c r="GY72" s="6"/>
      <c r="GZ72" s="6"/>
      <c r="HA72" s="15">
        <v>65</v>
      </c>
      <c r="HB72" s="9">
        <v>0.75000000000000011</v>
      </c>
      <c r="HC72" s="9">
        <v>1.5700508590953246E-4</v>
      </c>
      <c r="HD72" s="9">
        <v>1.5821101427234217</v>
      </c>
      <c r="HE72" s="9">
        <v>1.5822671478093311</v>
      </c>
      <c r="HF72" s="9">
        <v>7.7801016894528568E-6</v>
      </c>
      <c r="HG72" s="6">
        <v>5</v>
      </c>
      <c r="HH72" s="6"/>
      <c r="HI72" s="6"/>
      <c r="HJ72" s="6"/>
      <c r="HK72" s="15">
        <v>65</v>
      </c>
      <c r="HL72" s="9">
        <v>0.75000000000000011</v>
      </c>
      <c r="HM72" s="9">
        <v>8.6155994217765737E-5</v>
      </c>
      <c r="HN72" s="9">
        <v>1.5821809918151133</v>
      </c>
      <c r="HO72" s="9">
        <v>1.5822671478093311</v>
      </c>
      <c r="HP72" s="9">
        <v>4.2693037125966931E-6</v>
      </c>
      <c r="HQ72" s="6">
        <v>5</v>
      </c>
      <c r="HR72" s="6"/>
      <c r="HS72" s="6"/>
      <c r="HT72" s="6"/>
      <c r="HU72" s="15">
        <v>65</v>
      </c>
      <c r="HV72" s="9">
        <v>0.75000000000000011</v>
      </c>
      <c r="HW72" s="9">
        <v>8.2875943676480242E-5</v>
      </c>
      <c r="HX72" s="9">
        <v>1.5821842718656545</v>
      </c>
      <c r="HY72" s="9">
        <v>1.5822671478093309</v>
      </c>
      <c r="HZ72" s="9">
        <v>4.1067667692237237E-6</v>
      </c>
      <c r="IA72" s="6">
        <v>5</v>
      </c>
      <c r="IB72" s="6"/>
      <c r="IC72" s="6"/>
      <c r="ID72" s="6"/>
      <c r="IE72" s="15">
        <v>65</v>
      </c>
      <c r="IF72" s="9">
        <v>0.75000000000000011</v>
      </c>
      <c r="IG72" s="9">
        <v>3.7611246206740376E-5</v>
      </c>
      <c r="IH72" s="9">
        <v>1.5822295365631243</v>
      </c>
      <c r="II72" s="9">
        <v>1.5822671478093311</v>
      </c>
      <c r="IJ72" s="9">
        <v>1.8637569506767293E-6</v>
      </c>
      <c r="IK72" s="6">
        <v>5</v>
      </c>
      <c r="IL72" s="6"/>
      <c r="IM72" s="6"/>
      <c r="IN72" s="6"/>
      <c r="IO72" s="15">
        <v>65</v>
      </c>
      <c r="IP72" s="9">
        <v>0.75000000000000011</v>
      </c>
      <c r="IQ72" s="9">
        <v>2.1210993500312883E-5</v>
      </c>
      <c r="IR72" s="9">
        <v>1.5822459368158308</v>
      </c>
      <c r="IS72" s="9">
        <v>1.5822671478093311</v>
      </c>
      <c r="IT72" s="9">
        <v>1.0510722338118764E-6</v>
      </c>
      <c r="IU72" s="6">
        <v>5</v>
      </c>
      <c r="IV72" s="6"/>
      <c r="IW72" s="6"/>
      <c r="IX72" s="6"/>
      <c r="IY72" s="15">
        <v>65</v>
      </c>
      <c r="IZ72" s="9">
        <v>0.75000000000000011</v>
      </c>
      <c r="JA72" s="9">
        <v>2.9083114799398082E-5</v>
      </c>
      <c r="JB72" s="9">
        <v>1.5822380646945318</v>
      </c>
      <c r="JC72" s="9">
        <v>1.5822671478093311</v>
      </c>
      <c r="JD72" s="9">
        <v>1.4411608979070058E-6</v>
      </c>
      <c r="JE72" s="6">
        <v>5</v>
      </c>
      <c r="JF72" s="6"/>
      <c r="JG72" s="6"/>
      <c r="JH72" s="6"/>
      <c r="JI72" s="15">
        <v>65</v>
      </c>
      <c r="JJ72" s="9">
        <v>0.75000000000000011</v>
      </c>
      <c r="JK72" s="9">
        <v>3.4331195665454881E-5</v>
      </c>
      <c r="JL72" s="9">
        <v>1.5822328166136657</v>
      </c>
      <c r="JM72" s="9">
        <v>1.5822671478093311</v>
      </c>
      <c r="JN72" s="9">
        <v>1.7012200073037591E-6</v>
      </c>
      <c r="JO72" s="6">
        <v>5</v>
      </c>
      <c r="JP72" s="6"/>
      <c r="JQ72" s="6"/>
      <c r="JR72" s="6"/>
      <c r="JS72" s="15">
        <v>65</v>
      </c>
      <c r="JT72" s="9">
        <v>0.75000000000000011</v>
      </c>
      <c r="JU72" s="9">
        <v>2.2960353788998484E-5</v>
      </c>
      <c r="JV72" s="9">
        <v>1.582244187455542</v>
      </c>
      <c r="JW72" s="9">
        <v>1.5822671478093309</v>
      </c>
      <c r="JX72" s="9">
        <v>1.1377586036107942E-6</v>
      </c>
      <c r="JY72" s="6">
        <v>5</v>
      </c>
      <c r="JZ72" s="6"/>
      <c r="KA72" s="6"/>
      <c r="KB72" s="6"/>
      <c r="KC72" s="15">
        <v>65</v>
      </c>
      <c r="KD72" s="9">
        <v>0.75000000000000011</v>
      </c>
      <c r="KE72" s="9">
        <v>3.7611246206740376E-5</v>
      </c>
      <c r="KF72" s="9">
        <v>1.5822295365631243</v>
      </c>
      <c r="KG72" s="9">
        <v>1.5822671478093311</v>
      </c>
      <c r="KH72" s="9">
        <v>1.8637569506767293E-6</v>
      </c>
      <c r="KI72" s="6">
        <v>5</v>
      </c>
      <c r="KJ72" s="6"/>
      <c r="KK72" s="6"/>
      <c r="KL72" s="6"/>
      <c r="KM72" s="15">
        <v>65</v>
      </c>
      <c r="KN72" s="9">
        <v>0.75000000000000011</v>
      </c>
      <c r="KO72" s="9">
        <v>1.5962912634256088E-5</v>
      </c>
      <c r="KP72" s="9">
        <v>1.5822511848966967</v>
      </c>
      <c r="KQ72" s="9">
        <v>1.5822671478093309</v>
      </c>
      <c r="KR72" s="9">
        <v>7.9101312441512353E-7</v>
      </c>
      <c r="KS72" s="6">
        <v>5</v>
      </c>
      <c r="KT72" s="6"/>
      <c r="KU72" s="6"/>
      <c r="KV72" s="6"/>
      <c r="KW72" s="15">
        <v>65</v>
      </c>
      <c r="KX72" s="9">
        <v>0.75000000000000011</v>
      </c>
      <c r="KY72" s="9">
        <v>1.355754223731339E-5</v>
      </c>
      <c r="KZ72" s="9">
        <v>1.5822535902670938</v>
      </c>
      <c r="LA72" s="9">
        <v>1.5822671478093311</v>
      </c>
      <c r="LB72" s="9">
        <v>6.7181936594161171E-7</v>
      </c>
      <c r="LC72" s="6">
        <v>5</v>
      </c>
    </row>
    <row r="73" spans="1:315">
      <c r="A73" s="6">
        <v>66</v>
      </c>
      <c r="B73">
        <v>8.3092281128315001E-2</v>
      </c>
      <c r="C73">
        <f>1-Table468[[#This Row],[qx (tau)]]</f>
        <v>0.91690771887168498</v>
      </c>
      <c r="D73" s="6"/>
      <c r="E73" s="6"/>
      <c r="F73" s="6"/>
      <c r="G73" s="6"/>
      <c r="H73" s="15">
        <f t="shared" ref="H73:H136" si="15">H72+1</f>
        <v>66</v>
      </c>
      <c r="I73" s="9">
        <f t="shared" si="12"/>
        <v>0.80000000000000016</v>
      </c>
      <c r="J73" s="9" cm="1">
        <f t="array" ref="J73">VLOOKUP($G$13,'qx Malaria'!$B$32:$I$61,(N73),FALSE)/(1-cambodia!I73*INDEX($E$6:$G$11,N73,2))</f>
        <v>1.4722270483688563E-5</v>
      </c>
      <c r="K73" s="9">
        <f t="shared" si="11"/>
        <v>1.7181849720215652</v>
      </c>
      <c r="L73" s="9">
        <f t="shared" si="13"/>
        <v>1.7181996942920488</v>
      </c>
      <c r="M73" s="9">
        <f>(J73*Table468[[#This Row],[qx (tau)]])/L73</f>
        <v>7.1197023369381076E-7</v>
      </c>
      <c r="N73" s="6">
        <f t="shared" si="14"/>
        <v>5</v>
      </c>
      <c r="P73" s="6"/>
      <c r="Q73" s="6"/>
      <c r="R73" s="6"/>
      <c r="S73" s="15">
        <v>66</v>
      </c>
      <c r="T73" s="9">
        <v>0.80000000000000016</v>
      </c>
      <c r="U73" s="9">
        <v>2.2677045664391257E-4</v>
      </c>
      <c r="V73" s="9">
        <v>1.7179729238354049</v>
      </c>
      <c r="W73" s="9">
        <v>1.7181996942920488</v>
      </c>
      <c r="X73" s="9">
        <v>1.0966638277057892E-5</v>
      </c>
      <c r="Y73" s="6">
        <v>5</v>
      </c>
      <c r="Z73" s="6"/>
      <c r="AA73" s="6"/>
      <c r="AB73" s="6"/>
      <c r="AC73" s="15">
        <v>66</v>
      </c>
      <c r="AD73" s="9">
        <v>0.80000000000000016</v>
      </c>
      <c r="AE73" s="9">
        <v>1.8402838104610706E-4</v>
      </c>
      <c r="AF73" s="9">
        <v>1.7180156659110029</v>
      </c>
      <c r="AG73" s="9">
        <v>1.718199694292049</v>
      </c>
      <c r="AH73" s="9">
        <v>8.8996279211726341E-6</v>
      </c>
      <c r="AI73" s="6">
        <v>5</v>
      </c>
      <c r="AJ73" s="6"/>
      <c r="AK73" s="6"/>
      <c r="AL73" s="6"/>
      <c r="AM73" s="15">
        <v>66</v>
      </c>
      <c r="AN73" s="9">
        <v>0.80000000000000016</v>
      </c>
      <c r="AO73" s="9">
        <v>1.6503190300263791E-4</v>
      </c>
      <c r="AP73" s="9">
        <v>1.7180346623890463</v>
      </c>
      <c r="AQ73" s="9">
        <v>1.718199694292049</v>
      </c>
      <c r="AR73" s="9">
        <v>7.9809566518902967E-6</v>
      </c>
      <c r="AS73" s="6">
        <v>5</v>
      </c>
      <c r="AT73" s="6"/>
      <c r="AU73" s="6"/>
      <c r="AV73" s="6"/>
      <c r="AW73" s="15">
        <v>66</v>
      </c>
      <c r="AX73" s="9">
        <v>0.80000000000000016</v>
      </c>
      <c r="AY73" s="9">
        <v>1.8830258860588761E-4</v>
      </c>
      <c r="AZ73" s="9">
        <v>1.718011391703443</v>
      </c>
      <c r="BA73" s="9">
        <v>1.7181996942920488</v>
      </c>
      <c r="BB73" s="9">
        <v>9.1063289567611607E-6</v>
      </c>
      <c r="BC73" s="6">
        <v>5</v>
      </c>
      <c r="BD73" s="6"/>
      <c r="BE73" s="6"/>
      <c r="BF73" s="6"/>
      <c r="BG73" s="15">
        <v>66</v>
      </c>
      <c r="BH73" s="9">
        <v>0.80000000000000016</v>
      </c>
      <c r="BI73" s="9">
        <v>1.6835628666024503E-4</v>
      </c>
      <c r="BJ73" s="9">
        <v>1.7180313380053887</v>
      </c>
      <c r="BK73" s="9">
        <v>1.718199694292049</v>
      </c>
      <c r="BL73" s="9">
        <v>8.1417241240147064E-6</v>
      </c>
      <c r="BM73" s="6">
        <v>5</v>
      </c>
      <c r="BN73" s="6"/>
      <c r="BO73" s="6"/>
      <c r="BP73" s="6"/>
      <c r="BQ73" s="15">
        <v>66</v>
      </c>
      <c r="BR73" s="9">
        <v>0.80000000000000016</v>
      </c>
      <c r="BS73" s="9">
        <v>1.5220928032329628E-4</v>
      </c>
      <c r="BT73" s="9">
        <v>1.7180474850117256</v>
      </c>
      <c r="BU73" s="9">
        <v>1.7181996942920488</v>
      </c>
      <c r="BV73" s="9">
        <v>7.3608535451247218E-6</v>
      </c>
      <c r="BW73" s="6">
        <v>5</v>
      </c>
      <c r="BX73" s="6"/>
      <c r="BY73" s="6"/>
      <c r="BZ73" s="6"/>
      <c r="CA73" s="15">
        <v>66</v>
      </c>
      <c r="CB73" s="9">
        <v>0.80000000000000016</v>
      </c>
      <c r="CC73" s="9">
        <v>1.4508560105699539E-4</v>
      </c>
      <c r="CD73" s="9">
        <v>1.7180546086909918</v>
      </c>
      <c r="CE73" s="9">
        <v>1.7181996942920488</v>
      </c>
      <c r="CF73" s="9">
        <v>7.0163518191438466E-6</v>
      </c>
      <c r="CG73" s="6">
        <v>5</v>
      </c>
      <c r="CH73" s="6"/>
      <c r="CI73" s="6"/>
      <c r="CJ73" s="6"/>
      <c r="CK73" s="15">
        <v>66</v>
      </c>
      <c r="CL73" s="9">
        <v>0.80000000000000016</v>
      </c>
      <c r="CM73" s="9">
        <v>1.6954356653796186E-4</v>
      </c>
      <c r="CN73" s="9">
        <v>1.7180301507255107</v>
      </c>
      <c r="CO73" s="9">
        <v>1.7181996942920486</v>
      </c>
      <c r="CP73" s="9">
        <v>8.1991410783448552E-6</v>
      </c>
      <c r="CQ73" s="6">
        <v>5</v>
      </c>
      <c r="CR73" s="6"/>
      <c r="CS73" s="6"/>
      <c r="CT73" s="6"/>
      <c r="CU73" s="15">
        <v>66</v>
      </c>
      <c r="CV73" s="9">
        <v>0.80000000000000016</v>
      </c>
      <c r="CW73" s="9">
        <v>1.2703894691569971E-4</v>
      </c>
      <c r="CX73" s="9">
        <v>1.7180726553451331</v>
      </c>
      <c r="CY73" s="9">
        <v>1.7181996942920488</v>
      </c>
      <c r="CZ73" s="9">
        <v>6.1436141133256255E-6</v>
      </c>
      <c r="DA73" s="6">
        <v>5</v>
      </c>
      <c r="DB73" s="6"/>
      <c r="DC73" s="6"/>
      <c r="DD73" s="6"/>
      <c r="DE73" s="15">
        <v>66</v>
      </c>
      <c r="DF73" s="9">
        <v>0.80000000000000016</v>
      </c>
      <c r="DG73" s="9">
        <v>1.2870113874450325E-4</v>
      </c>
      <c r="DH73" s="9">
        <v>1.7180709931533042</v>
      </c>
      <c r="DI73" s="9">
        <v>1.7181996942920488</v>
      </c>
      <c r="DJ73" s="9">
        <v>6.2239978493878295E-6</v>
      </c>
      <c r="DK73" s="6">
        <v>5</v>
      </c>
      <c r="DL73" s="6"/>
      <c r="DM73" s="6"/>
      <c r="DN73" s="6"/>
      <c r="DO73" s="15">
        <v>66</v>
      </c>
      <c r="DP73" s="9">
        <v>0.80000000000000016</v>
      </c>
      <c r="DQ73" s="9">
        <v>2.9610760150257484E-4</v>
      </c>
      <c r="DR73" s="9">
        <v>1.7179035866905463</v>
      </c>
      <c r="DS73" s="9">
        <v>1.718199694292049</v>
      </c>
      <c r="DT73" s="9">
        <v>1.431978840993842E-5</v>
      </c>
      <c r="DU73" s="6">
        <v>5</v>
      </c>
      <c r="DV73" s="6"/>
      <c r="DW73" s="6"/>
      <c r="DX73" s="6"/>
      <c r="DY73" s="15">
        <v>66</v>
      </c>
      <c r="DZ73" s="9">
        <v>0.80000000000000016</v>
      </c>
      <c r="EA73" s="9">
        <v>1.8117890933958667E-4</v>
      </c>
      <c r="EB73" s="9">
        <v>1.7180185153827092</v>
      </c>
      <c r="EC73" s="9">
        <v>1.7181996942920488</v>
      </c>
      <c r="ED73" s="9">
        <v>8.7618272307802829E-6</v>
      </c>
      <c r="EE73" s="6">
        <v>5</v>
      </c>
      <c r="EF73" s="6"/>
      <c r="EG73" s="6"/>
      <c r="EH73" s="6"/>
      <c r="EI73" s="15">
        <v>66</v>
      </c>
      <c r="EJ73" s="9">
        <v>0.80000000000000016</v>
      </c>
      <c r="EK73" s="9">
        <v>1.8260364519284686E-4</v>
      </c>
      <c r="EL73" s="9">
        <v>1.7180170906468559</v>
      </c>
      <c r="EM73" s="9">
        <v>1.7181996942920488</v>
      </c>
      <c r="EN73" s="9">
        <v>8.8307275759764602E-6</v>
      </c>
      <c r="EO73" s="6">
        <v>5</v>
      </c>
      <c r="EP73" s="6"/>
      <c r="EQ73" s="6"/>
      <c r="ER73" s="6"/>
      <c r="ES73" s="15">
        <v>66</v>
      </c>
      <c r="ET73" s="9">
        <v>0.80000000000000016</v>
      </c>
      <c r="EU73" s="9">
        <v>2.6143902907324368E-4</v>
      </c>
      <c r="EV73" s="9">
        <v>1.7179382552629756</v>
      </c>
      <c r="EW73" s="9">
        <v>1.7181996942920488</v>
      </c>
      <c r="EX73" s="9">
        <v>1.2643213343498155E-5</v>
      </c>
      <c r="EY73" s="6">
        <v>5</v>
      </c>
      <c r="EZ73" s="6"/>
      <c r="FA73" s="6"/>
      <c r="FB73" s="6"/>
      <c r="FC73" s="15">
        <v>66</v>
      </c>
      <c r="FD73" s="9">
        <v>0.80000000000000016</v>
      </c>
      <c r="FE73" s="9">
        <v>2.1038599433142045E-4</v>
      </c>
      <c r="FF73" s="9">
        <v>1.7179893082977173</v>
      </c>
      <c r="FG73" s="9">
        <v>1.7181996942920488</v>
      </c>
      <c r="FH73" s="9">
        <v>1.0174284307301878E-5</v>
      </c>
      <c r="FI73" s="6">
        <v>5</v>
      </c>
      <c r="FJ73" s="6"/>
      <c r="FK73" s="6"/>
      <c r="FL73" s="6"/>
      <c r="FM73" s="15">
        <v>66</v>
      </c>
      <c r="FN73" s="9">
        <v>0.80000000000000016</v>
      </c>
      <c r="FO73" s="9">
        <v>1.3440008215754399E-4</v>
      </c>
      <c r="FP73" s="9">
        <v>1.7180652942098913</v>
      </c>
      <c r="FQ73" s="9">
        <v>1.7181996942920488</v>
      </c>
      <c r="FR73" s="9">
        <v>6.4995992301725317E-6</v>
      </c>
      <c r="FS73" s="6">
        <v>5</v>
      </c>
      <c r="FT73" s="6"/>
      <c r="FU73" s="6"/>
      <c r="FV73" s="6"/>
      <c r="FW73" s="15">
        <v>66</v>
      </c>
      <c r="FX73" s="9">
        <v>0.80000000000000016</v>
      </c>
      <c r="FY73" s="9">
        <v>2.3175703213032322E-4</v>
      </c>
      <c r="FZ73" s="9">
        <v>1.7179679372599184</v>
      </c>
      <c r="GA73" s="9">
        <v>1.7181996942920488</v>
      </c>
      <c r="GB73" s="9">
        <v>1.1207789485244507E-5</v>
      </c>
      <c r="GC73" s="6">
        <v>5</v>
      </c>
      <c r="GD73" s="6"/>
      <c r="GE73" s="6"/>
      <c r="GF73" s="6"/>
      <c r="GG73" s="15">
        <v>66</v>
      </c>
      <c r="GH73" s="9">
        <v>0.80000000000000016</v>
      </c>
      <c r="GI73" s="9">
        <v>1.2205237142928905E-4</v>
      </c>
      <c r="GJ73" s="9">
        <v>1.7180776419206194</v>
      </c>
      <c r="GK73" s="9">
        <v>1.7181996942920488</v>
      </c>
      <c r="GL73" s="9">
        <v>5.9024629051390111E-6</v>
      </c>
      <c r="GM73" s="6">
        <v>5</v>
      </c>
      <c r="GN73" s="6"/>
      <c r="GO73" s="6"/>
      <c r="GP73" s="6"/>
      <c r="GQ73" s="15">
        <v>66</v>
      </c>
      <c r="GR73" s="9">
        <v>0.80000000000000016</v>
      </c>
      <c r="GS73" s="9">
        <v>1.3701209788852099E-4</v>
      </c>
      <c r="GT73" s="9">
        <v>1.7180626821941603</v>
      </c>
      <c r="GU73" s="9">
        <v>1.7181996942920488</v>
      </c>
      <c r="GV73" s="9">
        <v>6.6259165296988518E-6</v>
      </c>
      <c r="GW73" s="6">
        <v>5</v>
      </c>
      <c r="GX73" s="6"/>
      <c r="GY73" s="6"/>
      <c r="GZ73" s="6"/>
      <c r="HA73" s="15">
        <v>66</v>
      </c>
      <c r="HB73" s="9">
        <v>0.80000000000000016</v>
      </c>
      <c r="HC73" s="9">
        <v>1.704933904401353E-4</v>
      </c>
      <c r="HD73" s="9">
        <v>1.7180292009016087</v>
      </c>
      <c r="HE73" s="9">
        <v>1.7181996942920488</v>
      </c>
      <c r="HF73" s="9">
        <v>8.2450746418089688E-6</v>
      </c>
      <c r="HG73" s="6">
        <v>5</v>
      </c>
      <c r="HH73" s="6"/>
      <c r="HI73" s="6"/>
      <c r="HJ73" s="6"/>
      <c r="HK73" s="15">
        <v>66</v>
      </c>
      <c r="HL73" s="9">
        <v>0.80000000000000016</v>
      </c>
      <c r="HM73" s="9">
        <v>9.3557654364085404E-5</v>
      </c>
      <c r="HN73" s="9">
        <v>1.7181061366376846</v>
      </c>
      <c r="HO73" s="9">
        <v>1.7181996942920488</v>
      </c>
      <c r="HP73" s="9">
        <v>4.5244560012155076E-6</v>
      </c>
      <c r="HQ73" s="6">
        <v>5</v>
      </c>
      <c r="HR73" s="6"/>
      <c r="HS73" s="6"/>
      <c r="HT73" s="6"/>
      <c r="HU73" s="15">
        <v>66</v>
      </c>
      <c r="HV73" s="9">
        <v>0.80000000000000016</v>
      </c>
      <c r="HW73" s="9">
        <v>8.9995814730934933E-5</v>
      </c>
      <c r="HX73" s="9">
        <v>1.7181096984773179</v>
      </c>
      <c r="HY73" s="9">
        <v>1.7181996942920488</v>
      </c>
      <c r="HZ73" s="9">
        <v>4.3522051382250696E-6</v>
      </c>
      <c r="IA73" s="6">
        <v>5</v>
      </c>
      <c r="IB73" s="6"/>
      <c r="IC73" s="6"/>
      <c r="ID73" s="6"/>
      <c r="IE73" s="15">
        <v>66</v>
      </c>
      <c r="IF73" s="9">
        <v>0.80000000000000016</v>
      </c>
      <c r="IG73" s="9">
        <v>4.0842427793458602E-5</v>
      </c>
      <c r="IH73" s="9">
        <v>1.7181588518642552</v>
      </c>
      <c r="II73" s="9">
        <v>1.7181996942920488</v>
      </c>
      <c r="IJ73" s="9">
        <v>1.975143228957024E-6</v>
      </c>
      <c r="IK73" s="6">
        <v>5</v>
      </c>
      <c r="IL73" s="6"/>
      <c r="IM73" s="6"/>
      <c r="IN73" s="6"/>
      <c r="IO73" s="15">
        <v>66</v>
      </c>
      <c r="IP73" s="9">
        <v>0.80000000000000016</v>
      </c>
      <c r="IQ73" s="9">
        <v>2.3033229627706303E-5</v>
      </c>
      <c r="IR73" s="9">
        <v>1.7181766610624212</v>
      </c>
      <c r="IS73" s="9">
        <v>1.7181996942920488</v>
      </c>
      <c r="IT73" s="9">
        <v>1.1138889140048332E-6</v>
      </c>
      <c r="IU73" s="6">
        <v>5</v>
      </c>
      <c r="IV73" s="6"/>
      <c r="IW73" s="6"/>
      <c r="IX73" s="6"/>
      <c r="IY73" s="15">
        <v>66</v>
      </c>
      <c r="IZ73" s="9">
        <v>0.80000000000000016</v>
      </c>
      <c r="JA73" s="9">
        <v>3.1581644747267404E-5</v>
      </c>
      <c r="JB73" s="9">
        <v>1.7181681126473016</v>
      </c>
      <c r="JC73" s="9">
        <v>1.718199694292049</v>
      </c>
      <c r="JD73" s="9">
        <v>1.5272909851818842E-6</v>
      </c>
      <c r="JE73" s="6">
        <v>5</v>
      </c>
      <c r="JF73" s="6"/>
      <c r="JG73" s="6"/>
      <c r="JH73" s="6"/>
      <c r="JI73" s="15">
        <v>66</v>
      </c>
      <c r="JJ73" s="9">
        <v>0.80000000000000016</v>
      </c>
      <c r="JK73" s="9">
        <v>3.7280588160308145E-5</v>
      </c>
      <c r="JL73" s="9">
        <v>1.7181624137038887</v>
      </c>
      <c r="JM73" s="9">
        <v>1.718199694292049</v>
      </c>
      <c r="JN73" s="9">
        <v>1.8028923659665856E-6</v>
      </c>
      <c r="JO73" s="6">
        <v>5</v>
      </c>
      <c r="JP73" s="6"/>
      <c r="JQ73" s="6"/>
      <c r="JR73" s="6"/>
      <c r="JS73" s="15">
        <v>66</v>
      </c>
      <c r="JT73" s="9">
        <v>0.80000000000000016</v>
      </c>
      <c r="JU73" s="9">
        <v>2.4932877432053217E-5</v>
      </c>
      <c r="JV73" s="9">
        <v>1.7181747614146168</v>
      </c>
      <c r="JW73" s="9">
        <v>1.7181996942920488</v>
      </c>
      <c r="JX73" s="9">
        <v>1.2057560409330669E-6</v>
      </c>
      <c r="JY73" s="6">
        <v>5</v>
      </c>
      <c r="JZ73" s="6"/>
      <c r="KA73" s="6"/>
      <c r="KB73" s="6"/>
      <c r="KC73" s="15">
        <v>66</v>
      </c>
      <c r="KD73" s="9">
        <v>0.80000000000000016</v>
      </c>
      <c r="KE73" s="9">
        <v>4.0842427793458602E-5</v>
      </c>
      <c r="KF73" s="9">
        <v>1.7181588518642552</v>
      </c>
      <c r="KG73" s="9">
        <v>1.7181996942920488</v>
      </c>
      <c r="KH73" s="9">
        <v>1.975143228957024E-6</v>
      </c>
      <c r="KI73" s="6">
        <v>5</v>
      </c>
      <c r="KJ73" s="6"/>
      <c r="KK73" s="6"/>
      <c r="KL73" s="6"/>
      <c r="KM73" s="15">
        <v>66</v>
      </c>
      <c r="KN73" s="9">
        <v>0.80000000000000016</v>
      </c>
      <c r="KO73" s="9">
        <v>1.7334286214665565E-5</v>
      </c>
      <c r="KP73" s="9">
        <v>1.7181823600058339</v>
      </c>
      <c r="KQ73" s="9">
        <v>1.7181996942920486</v>
      </c>
      <c r="KR73" s="9">
        <v>8.3828753322013208E-7</v>
      </c>
      <c r="KS73" s="6">
        <v>5</v>
      </c>
      <c r="KT73" s="6"/>
      <c r="KU73" s="6"/>
      <c r="KV73" s="6"/>
      <c r="KW73" s="15">
        <v>66</v>
      </c>
      <c r="KX73" s="9">
        <v>0.80000000000000016</v>
      </c>
      <c r="KY73" s="9">
        <v>1.4722270483688563E-5</v>
      </c>
      <c r="KZ73" s="9">
        <v>1.7181849720215652</v>
      </c>
      <c r="LA73" s="9">
        <v>1.7181996942920488</v>
      </c>
      <c r="LB73" s="9">
        <v>7.1197023369381076E-7</v>
      </c>
      <c r="LC73" s="6">
        <v>5</v>
      </c>
    </row>
    <row r="74" spans="1:315">
      <c r="A74" s="6">
        <v>67</v>
      </c>
      <c r="B74">
        <v>8.8124246373439033E-2</v>
      </c>
      <c r="C74">
        <f>1-Table468[[#This Row],[qx (tau)]]</f>
        <v>0.91187575362656093</v>
      </c>
      <c r="D74" s="6"/>
      <c r="E74" s="6"/>
      <c r="F74" s="6"/>
      <c r="G74" s="6"/>
      <c r="H74" s="15">
        <f t="shared" si="15"/>
        <v>67</v>
      </c>
      <c r="I74" s="9">
        <f t="shared" si="12"/>
        <v>0.8500000000000002</v>
      </c>
      <c r="J74" s="9" cm="1">
        <f t="array" ref="J74">VLOOKUP($G$13,'qx Malaria'!$B$32:$I$61,(N74),FALSE)/(1-cambodia!I74*INDEX($E$6:$G$11,N74,2))</f>
        <v>1.6105930748069676E-5</v>
      </c>
      <c r="K74" s="9">
        <f t="shared" si="11"/>
        <v>1.8796671479724159</v>
      </c>
      <c r="L74" s="9">
        <f t="shared" si="13"/>
        <v>1.8796832539031638</v>
      </c>
      <c r="M74" s="9">
        <f>(J74*Table468[[#This Row],[qx (tau)]])/L74</f>
        <v>7.5508626592763123E-7</v>
      </c>
      <c r="N74" s="6">
        <f t="shared" si="14"/>
        <v>5</v>
      </c>
      <c r="P74" s="6"/>
      <c r="Q74" s="6"/>
      <c r="R74" s="6"/>
      <c r="S74" s="15">
        <v>67</v>
      </c>
      <c r="T74" s="9">
        <v>0.8500000000000002</v>
      </c>
      <c r="U74" s="9">
        <v>2.4808328813558935E-4</v>
      </c>
      <c r="V74" s="9">
        <v>1.8794351706150283</v>
      </c>
      <c r="W74" s="9">
        <v>1.8796832539031638</v>
      </c>
      <c r="X74" s="9">
        <v>1.1630764257433672E-5</v>
      </c>
      <c r="Y74" s="6">
        <v>5</v>
      </c>
      <c r="Z74" s="6"/>
      <c r="AA74" s="6"/>
      <c r="AB74" s="6"/>
      <c r="AC74" s="15">
        <v>67</v>
      </c>
      <c r="AD74" s="9">
        <v>0.8500000000000002</v>
      </c>
      <c r="AE74" s="9">
        <v>2.0132413435087096E-4</v>
      </c>
      <c r="AF74" s="9">
        <v>1.879481929768813</v>
      </c>
      <c r="AG74" s="9">
        <v>1.8796832539031638</v>
      </c>
      <c r="AH74" s="9">
        <v>9.4385783240953898E-6</v>
      </c>
      <c r="AI74" s="6">
        <v>5</v>
      </c>
      <c r="AJ74" s="6"/>
      <c r="AK74" s="6"/>
      <c r="AL74" s="6"/>
      <c r="AM74" s="15">
        <v>67</v>
      </c>
      <c r="AN74" s="9">
        <v>0.8500000000000002</v>
      </c>
      <c r="AO74" s="9">
        <v>1.8054228822432942E-4</v>
      </c>
      <c r="AP74" s="9">
        <v>1.8795027116149396</v>
      </c>
      <c r="AQ74" s="9">
        <v>1.879683253903164</v>
      </c>
      <c r="AR74" s="9">
        <v>8.4642734648339267E-6</v>
      </c>
      <c r="AS74" s="6">
        <v>5</v>
      </c>
      <c r="AT74" s="6"/>
      <c r="AU74" s="6"/>
      <c r="AV74" s="6"/>
      <c r="AW74" s="15">
        <v>67</v>
      </c>
      <c r="AX74" s="9">
        <v>0.8500000000000002</v>
      </c>
      <c r="AY74" s="9">
        <v>2.0600004972934282E-4</v>
      </c>
      <c r="AZ74" s="9">
        <v>1.8794772538534346</v>
      </c>
      <c r="BA74" s="9">
        <v>1.8796832539031638</v>
      </c>
      <c r="BB74" s="9">
        <v>9.6577969174292185E-6</v>
      </c>
      <c r="BC74" s="6">
        <v>5</v>
      </c>
      <c r="BD74" s="6"/>
      <c r="BE74" s="6"/>
      <c r="BF74" s="6"/>
      <c r="BG74" s="15">
        <v>67</v>
      </c>
      <c r="BH74" s="9">
        <v>0.8500000000000002</v>
      </c>
      <c r="BI74" s="9">
        <v>1.8417911129647421E-4</v>
      </c>
      <c r="BJ74" s="9">
        <v>1.8794990747918674</v>
      </c>
      <c r="BK74" s="9">
        <v>1.8796832539031638</v>
      </c>
      <c r="BL74" s="9">
        <v>8.6347768152046865E-6</v>
      </c>
      <c r="BM74" s="6">
        <v>5</v>
      </c>
      <c r="BN74" s="6"/>
      <c r="BO74" s="6"/>
      <c r="BP74" s="6"/>
      <c r="BQ74" s="15">
        <v>67</v>
      </c>
      <c r="BR74" s="9">
        <v>0.8500000000000002</v>
      </c>
      <c r="BS74" s="9">
        <v>1.6651454208891392E-4</v>
      </c>
      <c r="BT74" s="9">
        <v>1.879516739361075</v>
      </c>
      <c r="BU74" s="9">
        <v>1.8796832539031638</v>
      </c>
      <c r="BV74" s="9">
        <v>7.8066176848324455E-6</v>
      </c>
      <c r="BW74" s="6">
        <v>5</v>
      </c>
      <c r="BX74" s="6"/>
      <c r="BY74" s="6"/>
      <c r="BZ74" s="6"/>
      <c r="CA74" s="15">
        <v>67</v>
      </c>
      <c r="CB74" s="9">
        <v>0.8500000000000002</v>
      </c>
      <c r="CC74" s="9">
        <v>1.5872134979146087E-4</v>
      </c>
      <c r="CD74" s="9">
        <v>1.8795245325533723</v>
      </c>
      <c r="CE74" s="9">
        <v>1.8796832539031638</v>
      </c>
      <c r="CF74" s="9">
        <v>7.4412533626093981E-6</v>
      </c>
      <c r="CG74" s="6">
        <v>5</v>
      </c>
      <c r="CH74" s="6"/>
      <c r="CI74" s="6"/>
      <c r="CJ74" s="6"/>
      <c r="CK74" s="15">
        <v>67</v>
      </c>
      <c r="CL74" s="9">
        <v>0.8500000000000002</v>
      </c>
      <c r="CM74" s="9">
        <v>1.8547797667938304E-4</v>
      </c>
      <c r="CN74" s="9">
        <v>1.8794977759264844</v>
      </c>
      <c r="CO74" s="9">
        <v>1.8796832539031638</v>
      </c>
      <c r="CP74" s="9">
        <v>8.6956708689085252E-6</v>
      </c>
      <c r="CQ74" s="6">
        <v>5</v>
      </c>
      <c r="CR74" s="6"/>
      <c r="CS74" s="6"/>
      <c r="CT74" s="6"/>
      <c r="CU74" s="15">
        <v>67</v>
      </c>
      <c r="CV74" s="9">
        <v>0.8500000000000002</v>
      </c>
      <c r="CW74" s="9">
        <v>1.3897859597124639E-4</v>
      </c>
      <c r="CX74" s="9">
        <v>1.8795442753071925</v>
      </c>
      <c r="CY74" s="9">
        <v>1.8796832539031638</v>
      </c>
      <c r="CZ74" s="9">
        <v>6.5156637463110107E-6</v>
      </c>
      <c r="DA74" s="6">
        <v>5</v>
      </c>
      <c r="DB74" s="6"/>
      <c r="DC74" s="6"/>
      <c r="DD74" s="6"/>
      <c r="DE74" s="15">
        <v>67</v>
      </c>
      <c r="DF74" s="9">
        <v>0.8500000000000002</v>
      </c>
      <c r="DG74" s="9">
        <v>1.4079700750731878E-4</v>
      </c>
      <c r="DH74" s="9">
        <v>1.8795424568956565</v>
      </c>
      <c r="DI74" s="9">
        <v>1.8796832539031638</v>
      </c>
      <c r="DJ74" s="9">
        <v>6.6009154214963881E-6</v>
      </c>
      <c r="DK74" s="6">
        <v>5</v>
      </c>
      <c r="DL74" s="6"/>
      <c r="DM74" s="6"/>
      <c r="DN74" s="6"/>
      <c r="DO74" s="15">
        <v>67</v>
      </c>
      <c r="DP74" s="9">
        <v>0.8500000000000002</v>
      </c>
      <c r="DQ74" s="9">
        <v>3.239370264974659E-4</v>
      </c>
      <c r="DR74" s="9">
        <v>1.8793593168766665</v>
      </c>
      <c r="DS74" s="9">
        <v>1.8796832539031638</v>
      </c>
      <c r="DT74" s="9">
        <v>1.5186976993738E-5</v>
      </c>
      <c r="DU74" s="6">
        <v>5</v>
      </c>
      <c r="DV74" s="6"/>
      <c r="DW74" s="6"/>
      <c r="DX74" s="6"/>
      <c r="DY74" s="15">
        <v>67</v>
      </c>
      <c r="DZ74" s="9">
        <v>0.8500000000000002</v>
      </c>
      <c r="EA74" s="9">
        <v>1.9820685743188971E-4</v>
      </c>
      <c r="EB74" s="9">
        <v>1.8794850470457318</v>
      </c>
      <c r="EC74" s="9">
        <v>1.8796832539031638</v>
      </c>
      <c r="ED74" s="9">
        <v>9.2924325952061694E-6</v>
      </c>
      <c r="EE74" s="6">
        <v>5</v>
      </c>
      <c r="EF74" s="6"/>
      <c r="EG74" s="6"/>
      <c r="EH74" s="6"/>
      <c r="EI74" s="15">
        <v>67</v>
      </c>
      <c r="EJ74" s="9">
        <v>0.8500000000000002</v>
      </c>
      <c r="EK74" s="9">
        <v>1.9976549589138034E-4</v>
      </c>
      <c r="EL74" s="9">
        <v>1.8794834884072724</v>
      </c>
      <c r="EM74" s="9">
        <v>1.8796832539031638</v>
      </c>
      <c r="EN74" s="9">
        <v>9.3655054596507796E-6</v>
      </c>
      <c r="EO74" s="6">
        <v>5</v>
      </c>
      <c r="EP74" s="6"/>
      <c r="EQ74" s="6"/>
      <c r="ER74" s="6"/>
      <c r="ES74" s="15">
        <v>67</v>
      </c>
      <c r="ET74" s="9">
        <v>0.8500000000000002</v>
      </c>
      <c r="EU74" s="9">
        <v>2.860101573165276E-4</v>
      </c>
      <c r="EV74" s="9">
        <v>1.8793972437458473</v>
      </c>
      <c r="EW74" s="9">
        <v>1.8796832539031638</v>
      </c>
      <c r="EX74" s="9">
        <v>1.3408870625585835E-5</v>
      </c>
      <c r="EY74" s="6">
        <v>5</v>
      </c>
      <c r="EZ74" s="6"/>
      <c r="FA74" s="6"/>
      <c r="FB74" s="6"/>
      <c r="FC74" s="15">
        <v>67</v>
      </c>
      <c r="FD74" s="9">
        <v>0.8500000000000002</v>
      </c>
      <c r="FE74" s="9">
        <v>2.301589458514473E-4</v>
      </c>
      <c r="FF74" s="9">
        <v>1.8794530949573125</v>
      </c>
      <c r="FG74" s="9">
        <v>1.879683253903164</v>
      </c>
      <c r="FH74" s="9">
        <v>1.0790426316320663E-5</v>
      </c>
      <c r="FI74" s="6">
        <v>5</v>
      </c>
      <c r="FJ74" s="6"/>
      <c r="FK74" s="6"/>
      <c r="FL74" s="6"/>
      <c r="FM74" s="15">
        <v>67</v>
      </c>
      <c r="FN74" s="9">
        <v>0.8500000000000002</v>
      </c>
      <c r="FO74" s="9">
        <v>1.4703156134528123E-4</v>
      </c>
      <c r="FP74" s="9">
        <v>1.8795362223418186</v>
      </c>
      <c r="FQ74" s="9">
        <v>1.8796832539031638</v>
      </c>
      <c r="FR74" s="9">
        <v>6.8932068792748262E-6</v>
      </c>
      <c r="FS74" s="6">
        <v>5</v>
      </c>
      <c r="FT74" s="6"/>
      <c r="FU74" s="6"/>
      <c r="FV74" s="6"/>
      <c r="FW74" s="15">
        <v>67</v>
      </c>
      <c r="FX74" s="9">
        <v>0.8500000000000002</v>
      </c>
      <c r="FY74" s="9">
        <v>2.535385227438065E-4</v>
      </c>
      <c r="FZ74" s="9">
        <v>1.87942971538042</v>
      </c>
      <c r="GA74" s="9">
        <v>1.8796832539031638</v>
      </c>
      <c r="GB74" s="9">
        <v>1.1886519282989807E-5</v>
      </c>
      <c r="GC74" s="6">
        <v>5</v>
      </c>
      <c r="GD74" s="6"/>
      <c r="GE74" s="6"/>
      <c r="GF74" s="6"/>
      <c r="GG74" s="15">
        <v>67</v>
      </c>
      <c r="GH74" s="9">
        <v>0.8500000000000002</v>
      </c>
      <c r="GI74" s="9">
        <v>1.3352336136302924E-4</v>
      </c>
      <c r="GJ74" s="9">
        <v>1.8795497305418007</v>
      </c>
      <c r="GK74" s="9">
        <v>1.8796832539031638</v>
      </c>
      <c r="GL74" s="9">
        <v>6.2599087207548769E-6</v>
      </c>
      <c r="GM74" s="6">
        <v>5</v>
      </c>
      <c r="GN74" s="6"/>
      <c r="GO74" s="6"/>
      <c r="GP74" s="6"/>
      <c r="GQ74" s="15">
        <v>67</v>
      </c>
      <c r="GR74" s="9">
        <v>0.8500000000000002</v>
      </c>
      <c r="GS74" s="9">
        <v>1.4988906518768067E-4</v>
      </c>
      <c r="GT74" s="9">
        <v>1.879533364837976</v>
      </c>
      <c r="GU74" s="9">
        <v>1.8796832539031636</v>
      </c>
      <c r="GV74" s="9">
        <v>7.0271737974232767E-6</v>
      </c>
      <c r="GW74" s="6">
        <v>5</v>
      </c>
      <c r="GX74" s="6"/>
      <c r="GY74" s="6"/>
      <c r="GZ74" s="6"/>
      <c r="HA74" s="15">
        <v>67</v>
      </c>
      <c r="HB74" s="9">
        <v>0.8500000000000002</v>
      </c>
      <c r="HC74" s="9">
        <v>1.8651706898571011E-4</v>
      </c>
      <c r="HD74" s="9">
        <v>1.8794967368341782</v>
      </c>
      <c r="HE74" s="9">
        <v>1.8796832539031638</v>
      </c>
      <c r="HF74" s="9">
        <v>8.7443861118715975E-6</v>
      </c>
      <c r="HG74" s="6">
        <v>5</v>
      </c>
      <c r="HH74" s="6"/>
      <c r="HI74" s="6"/>
      <c r="HJ74" s="6"/>
      <c r="HK74" s="15">
        <v>67</v>
      </c>
      <c r="HL74" s="9">
        <v>0.8500000000000002</v>
      </c>
      <c r="HM74" s="9">
        <v>1.0235059217321698E-4</v>
      </c>
      <c r="HN74" s="9">
        <v>1.8795809033109905</v>
      </c>
      <c r="HO74" s="9">
        <v>1.8796832539031636</v>
      </c>
      <c r="HP74" s="9">
        <v>4.7984514318626891E-6</v>
      </c>
      <c r="HQ74" s="6">
        <v>5</v>
      </c>
      <c r="HR74" s="6"/>
      <c r="HS74" s="6"/>
      <c r="HT74" s="6"/>
      <c r="HU74" s="15">
        <v>67</v>
      </c>
      <c r="HV74" s="9">
        <v>0.8500000000000002</v>
      </c>
      <c r="HW74" s="9">
        <v>9.8453996024490438E-5</v>
      </c>
      <c r="HX74" s="9">
        <v>1.8795847999071393</v>
      </c>
      <c r="HY74" s="9">
        <v>1.8796832539031638</v>
      </c>
      <c r="HZ74" s="9">
        <v>4.6157692707511645E-6</v>
      </c>
      <c r="IA74" s="6">
        <v>5</v>
      </c>
      <c r="IB74" s="6"/>
      <c r="IC74" s="6"/>
      <c r="ID74" s="6"/>
      <c r="IE74" s="15">
        <v>67</v>
      </c>
      <c r="IF74" s="9">
        <v>0.8500000000000002</v>
      </c>
      <c r="IG74" s="9">
        <v>4.4680969172064264E-5</v>
      </c>
      <c r="IH74" s="9">
        <v>1.8796385729339917</v>
      </c>
      <c r="II74" s="9">
        <v>1.8796832539031638</v>
      </c>
      <c r="IJ74" s="9">
        <v>2.094755447412138E-6</v>
      </c>
      <c r="IK74" s="6">
        <v>5</v>
      </c>
      <c r="IL74" s="6"/>
      <c r="IM74" s="6"/>
      <c r="IN74" s="6"/>
      <c r="IO74" s="15">
        <v>67</v>
      </c>
      <c r="IP74" s="9">
        <v>0.8500000000000002</v>
      </c>
      <c r="IQ74" s="9">
        <v>2.5197988428431591E-5</v>
      </c>
      <c r="IR74" s="9">
        <v>1.8796580559147353</v>
      </c>
      <c r="IS74" s="9">
        <v>1.8796832539031638</v>
      </c>
      <c r="IT74" s="9">
        <v>1.1813446418545197E-6</v>
      </c>
      <c r="IU74" s="6">
        <v>5</v>
      </c>
      <c r="IV74" s="6"/>
      <c r="IW74" s="6"/>
      <c r="IX74" s="6"/>
      <c r="IY74" s="15">
        <v>67</v>
      </c>
      <c r="IZ74" s="9">
        <v>0.8500000000000002</v>
      </c>
      <c r="JA74" s="9">
        <v>3.4549819185375279E-5</v>
      </c>
      <c r="JB74" s="9">
        <v>1.8796487040839784</v>
      </c>
      <c r="JC74" s="9">
        <v>1.8796832539031638</v>
      </c>
      <c r="JD74" s="9">
        <v>1.6197818285221768E-6</v>
      </c>
      <c r="JE74" s="6">
        <v>5</v>
      </c>
      <c r="JF74" s="6"/>
      <c r="JG74" s="6"/>
      <c r="JH74" s="6"/>
      <c r="JI74" s="15">
        <v>67</v>
      </c>
      <c r="JJ74" s="9">
        <v>0.8500000000000002</v>
      </c>
      <c r="JK74" s="9">
        <v>4.0784373023337731E-5</v>
      </c>
      <c r="JL74" s="9">
        <v>1.8796424695301406</v>
      </c>
      <c r="JM74" s="9">
        <v>1.8796832539031638</v>
      </c>
      <c r="JN74" s="9">
        <v>1.9120732863006143E-6</v>
      </c>
      <c r="JO74" s="6">
        <v>5</v>
      </c>
      <c r="JP74" s="6"/>
      <c r="JQ74" s="6"/>
      <c r="JR74" s="6"/>
      <c r="JS74" s="15">
        <v>67</v>
      </c>
      <c r="JT74" s="9">
        <v>0.8500000000000002</v>
      </c>
      <c r="JU74" s="9">
        <v>2.7276173041085744E-5</v>
      </c>
      <c r="JV74" s="9">
        <v>1.8796559777301227</v>
      </c>
      <c r="JW74" s="9">
        <v>1.8796832539031638</v>
      </c>
      <c r="JX74" s="9">
        <v>1.2787751277806658E-6</v>
      </c>
      <c r="JY74" s="6">
        <v>5</v>
      </c>
      <c r="JZ74" s="6"/>
      <c r="KA74" s="6"/>
      <c r="KB74" s="6"/>
      <c r="KC74" s="15">
        <v>67</v>
      </c>
      <c r="KD74" s="9">
        <v>0.8500000000000002</v>
      </c>
      <c r="KE74" s="9">
        <v>4.4680969172064264E-5</v>
      </c>
      <c r="KF74" s="9">
        <v>1.8796385729339917</v>
      </c>
      <c r="KG74" s="9">
        <v>1.8796832539031638</v>
      </c>
      <c r="KH74" s="9">
        <v>2.094755447412138E-6</v>
      </c>
      <c r="KI74" s="6">
        <v>5</v>
      </c>
      <c r="KJ74" s="6"/>
      <c r="KK74" s="6"/>
      <c r="KL74" s="6"/>
      <c r="KM74" s="15">
        <v>67</v>
      </c>
      <c r="KN74" s="9">
        <v>0.8500000000000002</v>
      </c>
      <c r="KO74" s="9">
        <v>1.8963434590469132E-5</v>
      </c>
      <c r="KP74" s="9">
        <v>1.8796642904685732</v>
      </c>
      <c r="KQ74" s="9">
        <v>1.8796832539031636</v>
      </c>
      <c r="KR74" s="9">
        <v>8.8905318407608176E-7</v>
      </c>
      <c r="KS74" s="6">
        <v>5</v>
      </c>
      <c r="KT74" s="6"/>
      <c r="KU74" s="6"/>
      <c r="KV74" s="6"/>
      <c r="KW74" s="15">
        <v>67</v>
      </c>
      <c r="KX74" s="9">
        <v>0.8500000000000002</v>
      </c>
      <c r="KY74" s="9">
        <v>1.6105930748069676E-5</v>
      </c>
      <c r="KZ74" s="9">
        <v>1.8796671479724159</v>
      </c>
      <c r="LA74" s="9">
        <v>1.8796832539031638</v>
      </c>
      <c r="LB74" s="9">
        <v>7.5508626592763123E-7</v>
      </c>
      <c r="LC74" s="6">
        <v>5</v>
      </c>
    </row>
    <row r="75" spans="1:315">
      <c r="A75" s="6">
        <v>68</v>
      </c>
      <c r="B75">
        <v>9.3525776580464251E-2</v>
      </c>
      <c r="C75">
        <f>1-Table468[[#This Row],[qx (tau)]]</f>
        <v>0.90647422341953576</v>
      </c>
      <c r="D75" s="6"/>
      <c r="E75" s="6"/>
      <c r="F75" s="6"/>
      <c r="G75" s="6"/>
      <c r="H75" s="15">
        <f t="shared" si="15"/>
        <v>68</v>
      </c>
      <c r="I75" s="9">
        <f t="shared" si="12"/>
        <v>0.90000000000000024</v>
      </c>
      <c r="J75" s="9" cm="1">
        <f t="array" ref="J75">VLOOKUP($G$13,'qx Malaria'!$B$32:$I$61,(N75),FALSE)/(1-cambodia!I75*INDEX($E$6:$G$11,N75,2))</f>
        <v>1.7776654761334609E-5</v>
      </c>
      <c r="K75" s="9">
        <f t="shared" si="11"/>
        <v>2.074651535412372</v>
      </c>
      <c r="L75" s="9">
        <f t="shared" si="13"/>
        <v>2.0746693120671336</v>
      </c>
      <c r="M75" s="9">
        <f>(J75*Table468[[#This Row],[qx (tau)]])/L75</f>
        <v>8.0136888895324238E-7</v>
      </c>
      <c r="N75" s="6">
        <f t="shared" si="14"/>
        <v>5</v>
      </c>
      <c r="P75" s="6"/>
      <c r="Q75" s="6"/>
      <c r="R75" s="6"/>
      <c r="S75" s="15">
        <v>68</v>
      </c>
      <c r="T75" s="9">
        <v>0.90000000000000024</v>
      </c>
      <c r="U75" s="9">
        <v>2.7381782737217016E-4</v>
      </c>
      <c r="V75" s="9">
        <v>2.0743954942397611</v>
      </c>
      <c r="W75" s="9">
        <v>2.0746693120671331</v>
      </c>
      <c r="X75" s="9">
        <v>1.2343665950812043E-5</v>
      </c>
      <c r="Y75" s="6">
        <v>5</v>
      </c>
      <c r="Z75" s="6"/>
      <c r="AA75" s="6"/>
      <c r="AB75" s="6"/>
      <c r="AC75" s="15">
        <v>68</v>
      </c>
      <c r="AD75" s="9">
        <v>0.90000000000000024</v>
      </c>
      <c r="AE75" s="9">
        <v>2.2220818451668258E-4</v>
      </c>
      <c r="AF75" s="9">
        <v>2.0744471038826169</v>
      </c>
      <c r="AG75" s="9">
        <v>2.0746693120671336</v>
      </c>
      <c r="AH75" s="9">
        <v>1.0017111111915529E-5</v>
      </c>
      <c r="AI75" s="6">
        <v>5</v>
      </c>
      <c r="AJ75" s="6"/>
      <c r="AK75" s="6"/>
      <c r="AL75" s="6"/>
      <c r="AM75" s="15">
        <v>68</v>
      </c>
      <c r="AN75" s="9">
        <v>0.90000000000000024</v>
      </c>
      <c r="AO75" s="9">
        <v>1.9927056546979922E-4</v>
      </c>
      <c r="AP75" s="9">
        <v>2.0744700415016637</v>
      </c>
      <c r="AQ75" s="9">
        <v>2.0746693120671336</v>
      </c>
      <c r="AR75" s="9">
        <v>8.9830867390726355E-6</v>
      </c>
      <c r="AS75" s="6">
        <v>5</v>
      </c>
      <c r="AT75" s="6"/>
      <c r="AU75" s="6"/>
      <c r="AV75" s="6"/>
      <c r="AW75" s="15">
        <v>68</v>
      </c>
      <c r="AX75" s="9">
        <v>0.90000000000000024</v>
      </c>
      <c r="AY75" s="9">
        <v>2.2736914880223136E-4</v>
      </c>
      <c r="AZ75" s="9">
        <v>2.0744419429183312</v>
      </c>
      <c r="BA75" s="9">
        <v>2.0746693120671336</v>
      </c>
      <c r="BB75" s="9">
        <v>1.0249766595805182E-5</v>
      </c>
      <c r="BC75" s="6">
        <v>5</v>
      </c>
      <c r="BD75" s="6"/>
      <c r="BE75" s="6"/>
      <c r="BF75" s="6"/>
      <c r="BG75" s="15">
        <v>68</v>
      </c>
      <c r="BH75" s="9">
        <v>0.90000000000000024</v>
      </c>
      <c r="BI75" s="9">
        <v>2.0328464880300381E-4</v>
      </c>
      <c r="BJ75" s="9">
        <v>2.0744660274183304</v>
      </c>
      <c r="BK75" s="9">
        <v>2.0746693120671336</v>
      </c>
      <c r="BL75" s="9">
        <v>9.1640410043201437E-6</v>
      </c>
      <c r="BM75" s="6">
        <v>5</v>
      </c>
      <c r="BN75" s="6"/>
      <c r="BO75" s="6"/>
      <c r="BP75" s="6"/>
      <c r="BQ75" s="15">
        <v>68</v>
      </c>
      <c r="BR75" s="9">
        <v>0.90000000000000024</v>
      </c>
      <c r="BS75" s="9">
        <v>1.8378767261315295E-4</v>
      </c>
      <c r="BT75" s="9">
        <v>2.0744855243945199</v>
      </c>
      <c r="BU75" s="9">
        <v>2.0746693120671331</v>
      </c>
      <c r="BV75" s="9">
        <v>8.2851202874036858E-6</v>
      </c>
      <c r="BW75" s="6">
        <v>5</v>
      </c>
      <c r="BX75" s="6"/>
      <c r="BY75" s="6"/>
      <c r="BZ75" s="6"/>
      <c r="CA75" s="15">
        <v>68</v>
      </c>
      <c r="CB75" s="9">
        <v>0.90000000000000024</v>
      </c>
      <c r="CC75" s="9">
        <v>1.7518606547057173E-4</v>
      </c>
      <c r="CD75" s="9">
        <v>2.0744941260016625</v>
      </c>
      <c r="CE75" s="9">
        <v>2.0746693120671331</v>
      </c>
      <c r="CF75" s="9">
        <v>7.8973611475876018E-6</v>
      </c>
      <c r="CG75" s="6">
        <v>5</v>
      </c>
      <c r="CH75" s="6"/>
      <c r="CI75" s="6"/>
      <c r="CJ75" s="6"/>
      <c r="CK75" s="15">
        <v>68</v>
      </c>
      <c r="CL75" s="9">
        <v>0.90000000000000024</v>
      </c>
      <c r="CM75" s="9">
        <v>2.0471824999343402E-4</v>
      </c>
      <c r="CN75" s="9">
        <v>2.0744645938171398</v>
      </c>
      <c r="CO75" s="9">
        <v>2.0746693120671331</v>
      </c>
      <c r="CP75" s="9">
        <v>9.2286675276228266E-6</v>
      </c>
      <c r="CQ75" s="6">
        <v>5</v>
      </c>
      <c r="CR75" s="6"/>
      <c r="CS75" s="6"/>
      <c r="CT75" s="6"/>
      <c r="CU75" s="15">
        <v>68</v>
      </c>
      <c r="CV75" s="9">
        <v>0.90000000000000024</v>
      </c>
      <c r="CW75" s="9">
        <v>1.533953273760325E-4</v>
      </c>
      <c r="CX75" s="9">
        <v>2.0745159167397573</v>
      </c>
      <c r="CY75" s="9">
        <v>2.0746693120671336</v>
      </c>
      <c r="CZ75" s="9">
        <v>6.91503799338685E-6</v>
      </c>
      <c r="DA75" s="6">
        <v>5</v>
      </c>
      <c r="DB75" s="6"/>
      <c r="DC75" s="6"/>
      <c r="DD75" s="6"/>
      <c r="DE75" s="15">
        <v>68</v>
      </c>
      <c r="DF75" s="9">
        <v>0.90000000000000024</v>
      </c>
      <c r="DG75" s="9">
        <v>1.5540236904263479E-4</v>
      </c>
      <c r="DH75" s="9">
        <v>2.0745139096980907</v>
      </c>
      <c r="DI75" s="9">
        <v>2.0746693120671331</v>
      </c>
      <c r="DJ75" s="9">
        <v>7.0055151260106041E-6</v>
      </c>
      <c r="DK75" s="6">
        <v>5</v>
      </c>
      <c r="DL75" s="6"/>
      <c r="DM75" s="6"/>
      <c r="DN75" s="6"/>
      <c r="DO75" s="15">
        <v>68</v>
      </c>
      <c r="DP75" s="9">
        <v>0.90000000000000024</v>
      </c>
      <c r="DQ75" s="9">
        <v>3.5754013689329444E-4</v>
      </c>
      <c r="DR75" s="9">
        <v>2.07431177193024</v>
      </c>
      <c r="DS75" s="9">
        <v>2.0746693120671331</v>
      </c>
      <c r="DT75" s="9">
        <v>1.6117854911688603E-5</v>
      </c>
      <c r="DU75" s="6">
        <v>5</v>
      </c>
      <c r="DV75" s="6"/>
      <c r="DW75" s="6"/>
      <c r="DX75" s="6"/>
      <c r="DY75" s="15">
        <v>68</v>
      </c>
      <c r="DZ75" s="9">
        <v>0.90000000000000024</v>
      </c>
      <c r="EA75" s="9">
        <v>2.1876754165965008E-4</v>
      </c>
      <c r="EB75" s="9">
        <v>2.0744505445254737</v>
      </c>
      <c r="EC75" s="9">
        <v>2.0746693120671336</v>
      </c>
      <c r="ED75" s="9">
        <v>9.862007455989095E-6</v>
      </c>
      <c r="EE75" s="6">
        <v>5</v>
      </c>
      <c r="EF75" s="6"/>
      <c r="EG75" s="6"/>
      <c r="EH75" s="6"/>
      <c r="EI75" s="15">
        <v>68</v>
      </c>
      <c r="EJ75" s="9">
        <v>0.90000000000000024</v>
      </c>
      <c r="EK75" s="9">
        <v>2.2048786308816634E-4</v>
      </c>
      <c r="EL75" s="9">
        <v>2.0744488242040449</v>
      </c>
      <c r="EM75" s="9">
        <v>2.0746693120671331</v>
      </c>
      <c r="EN75" s="9">
        <v>9.9395592839523152E-6</v>
      </c>
      <c r="EO75" s="6">
        <v>5</v>
      </c>
      <c r="EP75" s="6"/>
      <c r="EQ75" s="6"/>
      <c r="ER75" s="6"/>
      <c r="ES75" s="15">
        <v>68</v>
      </c>
      <c r="ET75" s="9">
        <v>0.90000000000000024</v>
      </c>
      <c r="EU75" s="9">
        <v>3.156789821327323E-4</v>
      </c>
      <c r="EV75" s="9">
        <v>2.0743536330850008</v>
      </c>
      <c r="EW75" s="9">
        <v>2.0746693120671336</v>
      </c>
      <c r="EX75" s="9">
        <v>1.4230760431250321E-5</v>
      </c>
      <c r="EY75" s="6">
        <v>5</v>
      </c>
      <c r="EZ75" s="6"/>
      <c r="FA75" s="6"/>
      <c r="FB75" s="6"/>
      <c r="FC75" s="15">
        <v>68</v>
      </c>
      <c r="FD75" s="9">
        <v>0.90000000000000024</v>
      </c>
      <c r="FE75" s="9">
        <v>2.5403413094423325E-4</v>
      </c>
      <c r="FF75" s="9">
        <v>2.0744152779361893</v>
      </c>
      <c r="FG75" s="9">
        <v>2.0746693120671336</v>
      </c>
      <c r="FH75" s="9">
        <v>1.1451819929235045E-5</v>
      </c>
      <c r="FI75" s="6">
        <v>5</v>
      </c>
      <c r="FJ75" s="6"/>
      <c r="FK75" s="6"/>
      <c r="FL75" s="6"/>
      <c r="FM75" s="15">
        <v>68</v>
      </c>
      <c r="FN75" s="9">
        <v>0.90000000000000024</v>
      </c>
      <c r="FO75" s="9">
        <v>1.622836547566998E-4</v>
      </c>
      <c r="FP75" s="9">
        <v>2.0745070284123766</v>
      </c>
      <c r="FQ75" s="9">
        <v>2.0746693120671331</v>
      </c>
      <c r="FR75" s="9">
        <v>7.3157224378634722E-6</v>
      </c>
      <c r="FS75" s="6">
        <v>5</v>
      </c>
      <c r="FT75" s="6"/>
      <c r="FU75" s="6"/>
      <c r="FV75" s="6"/>
      <c r="FW75" s="15">
        <v>68</v>
      </c>
      <c r="FX75" s="9">
        <v>0.90000000000000024</v>
      </c>
      <c r="FY75" s="9">
        <v>2.7983895237197704E-4</v>
      </c>
      <c r="FZ75" s="9">
        <v>2.0743894731147612</v>
      </c>
      <c r="GA75" s="9">
        <v>2.0746693120671331</v>
      </c>
      <c r="GB75" s="9">
        <v>1.2615097348683302E-5</v>
      </c>
      <c r="GC75" s="6">
        <v>5</v>
      </c>
      <c r="GD75" s="6"/>
      <c r="GE75" s="6"/>
      <c r="GF75" s="6"/>
      <c r="GG75" s="15">
        <v>68</v>
      </c>
      <c r="GH75" s="9">
        <v>0.90000000000000024</v>
      </c>
      <c r="GI75" s="9">
        <v>1.4737420237622562E-4</v>
      </c>
      <c r="GJ75" s="9">
        <v>2.0745219378647568</v>
      </c>
      <c r="GK75" s="9">
        <v>2.0746693120671331</v>
      </c>
      <c r="GL75" s="9">
        <v>6.643606595515592E-6</v>
      </c>
      <c r="GM75" s="6">
        <v>5</v>
      </c>
      <c r="GN75" s="6"/>
      <c r="GO75" s="6"/>
      <c r="GP75" s="6"/>
      <c r="GQ75" s="15">
        <v>68</v>
      </c>
      <c r="GR75" s="9">
        <v>0.90000000000000024</v>
      </c>
      <c r="GS75" s="9">
        <v>1.6543757737564626E-4</v>
      </c>
      <c r="GT75" s="9">
        <v>2.0745038744897575</v>
      </c>
      <c r="GU75" s="9">
        <v>2.0746693120671331</v>
      </c>
      <c r="GV75" s="9">
        <v>7.4579007891293703E-6</v>
      </c>
      <c r="GW75" s="6">
        <v>5</v>
      </c>
      <c r="GX75" s="6"/>
      <c r="GY75" s="6"/>
      <c r="GZ75" s="6"/>
      <c r="HA75" s="15">
        <v>68</v>
      </c>
      <c r="HB75" s="9">
        <v>0.90000000000000024</v>
      </c>
      <c r="HC75" s="9">
        <v>2.0586513094577818E-4</v>
      </c>
      <c r="HD75" s="9">
        <v>2.0744634469361878</v>
      </c>
      <c r="HE75" s="9">
        <v>2.0746693120671336</v>
      </c>
      <c r="HF75" s="9">
        <v>9.2803687462649672E-6</v>
      </c>
      <c r="HG75" s="6">
        <v>5</v>
      </c>
      <c r="HH75" s="6"/>
      <c r="HI75" s="6"/>
      <c r="HJ75" s="6"/>
      <c r="HK75" s="15">
        <v>68</v>
      </c>
      <c r="HL75" s="9">
        <v>0.90000000000000024</v>
      </c>
      <c r="HM75" s="9">
        <v>1.1296777380590057E-4</v>
      </c>
      <c r="HN75" s="9">
        <v>2.0745563442933275</v>
      </c>
      <c r="HO75" s="9">
        <v>2.0746693120671336</v>
      </c>
      <c r="HP75" s="9">
        <v>5.0925700362512498E-6</v>
      </c>
      <c r="HQ75" s="6">
        <v>5</v>
      </c>
      <c r="HR75" s="6"/>
      <c r="HS75" s="6"/>
      <c r="HT75" s="6"/>
      <c r="HU75" s="15">
        <v>68</v>
      </c>
      <c r="HV75" s="9">
        <v>0.90000000000000024</v>
      </c>
      <c r="HW75" s="9">
        <v>1.0866697023460993E-4</v>
      </c>
      <c r="HX75" s="9">
        <v>2.0745606450968985</v>
      </c>
      <c r="HY75" s="9">
        <v>2.0746693120671331</v>
      </c>
      <c r="HZ75" s="9">
        <v>4.8986904663432077E-6</v>
      </c>
      <c r="IA75" s="6">
        <v>5</v>
      </c>
      <c r="IB75" s="6"/>
      <c r="IC75" s="6"/>
      <c r="ID75" s="6"/>
      <c r="IE75" s="15">
        <v>68</v>
      </c>
      <c r="IF75" s="9">
        <v>0.90000000000000024</v>
      </c>
      <c r="IG75" s="9">
        <v>4.9315880950799239E-5</v>
      </c>
      <c r="IH75" s="9">
        <v>2.0746199961861822</v>
      </c>
      <c r="II75" s="9">
        <v>2.0746693120671331</v>
      </c>
      <c r="IJ75" s="9">
        <v>2.2231524016122212E-6</v>
      </c>
      <c r="IK75" s="6">
        <v>5</v>
      </c>
      <c r="IL75" s="6"/>
      <c r="IM75" s="6"/>
      <c r="IN75" s="6"/>
      <c r="IO75" s="15">
        <v>68</v>
      </c>
      <c r="IP75" s="9">
        <v>0.90000000000000024</v>
      </c>
      <c r="IQ75" s="9">
        <v>2.781186309434608E-5</v>
      </c>
      <c r="IR75" s="9">
        <v>2.0746415002040388</v>
      </c>
      <c r="IS75" s="9">
        <v>2.0746693120671331</v>
      </c>
      <c r="IT75" s="9">
        <v>1.2537545520720087E-6</v>
      </c>
      <c r="IU75" s="6">
        <v>5</v>
      </c>
      <c r="IV75" s="6"/>
      <c r="IW75" s="6"/>
      <c r="IX75" s="6"/>
      <c r="IY75" s="15">
        <v>68</v>
      </c>
      <c r="IZ75" s="9">
        <v>0.90000000000000024</v>
      </c>
      <c r="JA75" s="9">
        <v>3.8133791665443598E-5</v>
      </c>
      <c r="JB75" s="9">
        <v>2.0746311782754678</v>
      </c>
      <c r="JC75" s="9">
        <v>2.0746693120671331</v>
      </c>
      <c r="JD75" s="9">
        <v>1.719065519851311E-6</v>
      </c>
      <c r="JE75" s="6">
        <v>5</v>
      </c>
      <c r="JF75" s="6"/>
      <c r="JG75" s="6"/>
      <c r="JH75" s="6"/>
      <c r="JI75" s="15">
        <v>68</v>
      </c>
      <c r="JJ75" s="9">
        <v>0.90000000000000024</v>
      </c>
      <c r="JK75" s="9">
        <v>4.5015077379508612E-5</v>
      </c>
      <c r="JL75" s="9">
        <v>2.0746242969897541</v>
      </c>
      <c r="JM75" s="9">
        <v>2.0746693120671336</v>
      </c>
      <c r="JN75" s="9">
        <v>2.0292728317041787E-6</v>
      </c>
      <c r="JO75" s="6">
        <v>5</v>
      </c>
      <c r="JP75" s="6"/>
      <c r="JQ75" s="6"/>
      <c r="JR75" s="6"/>
      <c r="JS75" s="15">
        <v>68</v>
      </c>
      <c r="JT75" s="9">
        <v>0.90000000000000024</v>
      </c>
      <c r="JU75" s="9">
        <v>3.010562499903442E-5</v>
      </c>
      <c r="JV75" s="9">
        <v>2.0746392064421344</v>
      </c>
      <c r="JW75" s="9">
        <v>2.0746693120671336</v>
      </c>
      <c r="JX75" s="9">
        <v>1.3571569893562977E-6</v>
      </c>
      <c r="JY75" s="6">
        <v>5</v>
      </c>
      <c r="JZ75" s="6"/>
      <c r="KA75" s="6"/>
      <c r="KB75" s="6"/>
      <c r="KC75" s="15">
        <v>68</v>
      </c>
      <c r="KD75" s="9">
        <v>0.90000000000000024</v>
      </c>
      <c r="KE75" s="9">
        <v>4.9315880950799239E-5</v>
      </c>
      <c r="KF75" s="9">
        <v>2.0746199961861822</v>
      </c>
      <c r="KG75" s="9">
        <v>2.0746693120671331</v>
      </c>
      <c r="KH75" s="9">
        <v>2.2231524016122212E-6</v>
      </c>
      <c r="KI75" s="6">
        <v>5</v>
      </c>
      <c r="KJ75" s="6"/>
      <c r="KK75" s="6"/>
      <c r="KL75" s="6"/>
      <c r="KM75" s="15">
        <v>68</v>
      </c>
      <c r="KN75" s="9">
        <v>0.90000000000000024</v>
      </c>
      <c r="KO75" s="9">
        <v>2.0930577380281069E-5</v>
      </c>
      <c r="KP75" s="9">
        <v>2.0746483814897529</v>
      </c>
      <c r="KQ75" s="9">
        <v>2.0746693120671331</v>
      </c>
      <c r="KR75" s="9">
        <v>9.4354724021914044E-7</v>
      </c>
      <c r="KS75" s="6">
        <v>5</v>
      </c>
      <c r="KT75" s="6"/>
      <c r="KU75" s="6"/>
      <c r="KV75" s="6"/>
      <c r="KW75" s="15">
        <v>68</v>
      </c>
      <c r="KX75" s="9">
        <v>0.90000000000000024</v>
      </c>
      <c r="KY75" s="9">
        <v>1.7776654761334609E-5</v>
      </c>
      <c r="KZ75" s="9">
        <v>2.074651535412372</v>
      </c>
      <c r="LA75" s="9">
        <v>2.0746693120671336</v>
      </c>
      <c r="LB75" s="9">
        <v>8.0136888895324238E-7</v>
      </c>
      <c r="LC75" s="6">
        <v>5</v>
      </c>
    </row>
    <row r="76" spans="1:315">
      <c r="A76" s="6">
        <v>69</v>
      </c>
      <c r="B76">
        <v>9.930091247235924E-2</v>
      </c>
      <c r="C76">
        <f>1-Table468[[#This Row],[qx (tau)]]</f>
        <v>0.90069908752764072</v>
      </c>
      <c r="D76" s="6"/>
      <c r="E76" s="6"/>
      <c r="F76" s="6"/>
      <c r="G76" s="6"/>
      <c r="H76" s="15">
        <f t="shared" si="15"/>
        <v>69</v>
      </c>
      <c r="I76" s="9">
        <f t="shared" si="12"/>
        <v>0.95000000000000029</v>
      </c>
      <c r="J76" s="9" cm="1">
        <f t="array" ref="J76">VLOOKUP($G$13,'qx Malaria'!$B$32:$I$61,(N76),FALSE)/(1-cambodia!I76*INDEX($E$6:$G$11,N76,2))</f>
        <v>1.9834116391840576E-5</v>
      </c>
      <c r="K76" s="9">
        <f t="shared" si="11"/>
        <v>2.3147707247699532</v>
      </c>
      <c r="L76" s="9">
        <f t="shared" si="13"/>
        <v>2.3147905588863451</v>
      </c>
      <c r="M76" s="9">
        <f>(J76*Table468[[#This Row],[qx (tau)]])/L76</f>
        <v>8.5085272541473593E-7</v>
      </c>
      <c r="N76" s="6">
        <f t="shared" si="14"/>
        <v>5</v>
      </c>
      <c r="P76" s="6"/>
      <c r="Q76" s="6"/>
      <c r="R76" s="6"/>
      <c r="S76" s="15">
        <v>69</v>
      </c>
      <c r="T76" s="9">
        <v>0.95000000000000029</v>
      </c>
      <c r="U76" s="9">
        <v>3.0550937345496371E-4</v>
      </c>
      <c r="V76" s="9">
        <v>2.3144850495128897</v>
      </c>
      <c r="W76" s="9">
        <v>2.3147905588863447</v>
      </c>
      <c r="X76" s="9">
        <v>1.3105876657597952E-5</v>
      </c>
      <c r="Y76" s="6">
        <v>5</v>
      </c>
      <c r="Z76" s="6"/>
      <c r="AA76" s="6"/>
      <c r="AB76" s="6"/>
      <c r="AC76" s="15">
        <v>69</v>
      </c>
      <c r="AD76" s="9">
        <v>0.95000000000000029</v>
      </c>
      <c r="AE76" s="9">
        <v>2.4792645489800721E-4</v>
      </c>
      <c r="AF76" s="9">
        <v>2.3145426324314471</v>
      </c>
      <c r="AG76" s="9">
        <v>2.3147905588863451</v>
      </c>
      <c r="AH76" s="9">
        <v>1.0635659067684201E-5</v>
      </c>
      <c r="AI76" s="6">
        <v>5</v>
      </c>
      <c r="AJ76" s="6"/>
      <c r="AK76" s="6"/>
      <c r="AL76" s="6"/>
      <c r="AM76" s="15">
        <v>69</v>
      </c>
      <c r="AN76" s="9">
        <v>0.95000000000000029</v>
      </c>
      <c r="AO76" s="9">
        <v>2.2233404665047095E-4</v>
      </c>
      <c r="AP76" s="9">
        <v>2.3145682248396944</v>
      </c>
      <c r="AQ76" s="9">
        <v>2.3147905588863447</v>
      </c>
      <c r="AR76" s="9">
        <v>9.5377845832780903E-6</v>
      </c>
      <c r="AS76" s="6">
        <v>5</v>
      </c>
      <c r="AT76" s="6"/>
      <c r="AU76" s="6"/>
      <c r="AV76" s="6"/>
      <c r="AW76" s="15">
        <v>69</v>
      </c>
      <c r="AX76" s="9">
        <v>0.95000000000000029</v>
      </c>
      <c r="AY76" s="9">
        <v>2.5368474675370283E-4</v>
      </c>
      <c r="AZ76" s="9">
        <v>2.3145368741395913</v>
      </c>
      <c r="BA76" s="9">
        <v>2.3147905588863451</v>
      </c>
      <c r="BB76" s="9">
        <v>1.0882680826675575E-5</v>
      </c>
      <c r="BC76" s="6">
        <v>5</v>
      </c>
      <c r="BD76" s="6"/>
      <c r="BE76" s="6"/>
      <c r="BF76" s="6"/>
      <c r="BG76" s="15">
        <v>69</v>
      </c>
      <c r="BH76" s="9">
        <v>0.95000000000000029</v>
      </c>
      <c r="BI76" s="9">
        <v>2.2681271809378982E-4</v>
      </c>
      <c r="BJ76" s="9">
        <v>2.3145637461682509</v>
      </c>
      <c r="BK76" s="9">
        <v>2.3147905588863447</v>
      </c>
      <c r="BL76" s="9">
        <v>9.7299126180491597E-6</v>
      </c>
      <c r="BM76" s="6">
        <v>5</v>
      </c>
      <c r="BN76" s="6"/>
      <c r="BO76" s="6"/>
      <c r="BP76" s="6"/>
      <c r="BQ76" s="15">
        <v>69</v>
      </c>
      <c r="BR76" s="9">
        <v>0.95000000000000029</v>
      </c>
      <c r="BS76" s="9">
        <v>2.0505917108338401E-4</v>
      </c>
      <c r="BT76" s="9">
        <v>2.3145854997152613</v>
      </c>
      <c r="BU76" s="9">
        <v>2.3147905588863447</v>
      </c>
      <c r="BV76" s="9">
        <v>8.7967193063039649E-6</v>
      </c>
      <c r="BW76" s="6">
        <v>5</v>
      </c>
      <c r="BX76" s="6"/>
      <c r="BY76" s="6"/>
      <c r="BZ76" s="6"/>
      <c r="CA76" s="15">
        <v>69</v>
      </c>
      <c r="CB76" s="9">
        <v>0.95000000000000029</v>
      </c>
      <c r="CC76" s="9">
        <v>1.9546201799055794E-4</v>
      </c>
      <c r="CD76" s="9">
        <v>2.314595096868354</v>
      </c>
      <c r="CE76" s="9">
        <v>2.3147905588863447</v>
      </c>
      <c r="CF76" s="9">
        <v>8.3850163746516755E-6</v>
      </c>
      <c r="CG76" s="6">
        <v>5</v>
      </c>
      <c r="CH76" s="6"/>
      <c r="CI76" s="6"/>
      <c r="CJ76" s="6"/>
      <c r="CK76" s="15">
        <v>69</v>
      </c>
      <c r="CL76" s="9">
        <v>0.95000000000000029</v>
      </c>
      <c r="CM76" s="9">
        <v>2.2841224360926082E-4</v>
      </c>
      <c r="CN76" s="9">
        <v>2.3145621466427353</v>
      </c>
      <c r="CO76" s="9">
        <v>2.3147905588863447</v>
      </c>
      <c r="CP76" s="9">
        <v>9.7985297733245421E-6</v>
      </c>
      <c r="CQ76" s="6">
        <v>5</v>
      </c>
      <c r="CR76" s="6"/>
      <c r="CS76" s="6"/>
      <c r="CT76" s="6"/>
      <c r="CU76" s="15">
        <v>69</v>
      </c>
      <c r="CV76" s="9">
        <v>0.95000000000000029</v>
      </c>
      <c r="CW76" s="9">
        <v>1.7114923015539851E-4</v>
      </c>
      <c r="CX76" s="9">
        <v>2.3146194096561894</v>
      </c>
      <c r="CY76" s="9">
        <v>2.3147905588863447</v>
      </c>
      <c r="CZ76" s="9">
        <v>7.342035614465869E-6</v>
      </c>
      <c r="DA76" s="6">
        <v>5</v>
      </c>
      <c r="DB76" s="6"/>
      <c r="DC76" s="6"/>
      <c r="DD76" s="6"/>
      <c r="DE76" s="15">
        <v>69</v>
      </c>
      <c r="DF76" s="9">
        <v>0.95000000000000029</v>
      </c>
      <c r="DG76" s="9">
        <v>1.7338856587705793E-4</v>
      </c>
      <c r="DH76" s="9">
        <v>2.3146171703204677</v>
      </c>
      <c r="DI76" s="9">
        <v>2.3147905588863447</v>
      </c>
      <c r="DJ76" s="9">
        <v>7.438099631851402E-6</v>
      </c>
      <c r="DK76" s="6">
        <v>5</v>
      </c>
      <c r="DL76" s="6"/>
      <c r="DM76" s="6"/>
      <c r="DN76" s="6"/>
      <c r="DO76" s="15">
        <v>69</v>
      </c>
      <c r="DP76" s="9">
        <v>0.95000000000000029</v>
      </c>
      <c r="DQ76" s="9">
        <v>3.9892166355847092E-4</v>
      </c>
      <c r="DR76" s="9">
        <v>2.3143916372227866</v>
      </c>
      <c r="DS76" s="9">
        <v>2.3147905588863451</v>
      </c>
      <c r="DT76" s="9">
        <v>1.7113118525680255E-5</v>
      </c>
      <c r="DU76" s="6">
        <v>5</v>
      </c>
      <c r="DV76" s="6"/>
      <c r="DW76" s="6"/>
      <c r="DX76" s="6"/>
      <c r="DY76" s="15">
        <v>69</v>
      </c>
      <c r="DZ76" s="9">
        <v>0.95000000000000029</v>
      </c>
      <c r="EA76" s="9">
        <v>2.4408759366087676E-4</v>
      </c>
      <c r="EB76" s="9">
        <v>2.314546471292684</v>
      </c>
      <c r="EC76" s="9">
        <v>2.3147905588863447</v>
      </c>
      <c r="ED76" s="9">
        <v>1.0470977895023285E-5</v>
      </c>
      <c r="EE76" s="6">
        <v>5</v>
      </c>
      <c r="EF76" s="6"/>
      <c r="EG76" s="6"/>
      <c r="EH76" s="6"/>
      <c r="EI76" s="15">
        <v>69</v>
      </c>
      <c r="EJ76" s="9">
        <v>0.95000000000000029</v>
      </c>
      <c r="EK76" s="9">
        <v>2.4600702427944197E-4</v>
      </c>
      <c r="EL76" s="9">
        <v>2.3145445518620651</v>
      </c>
      <c r="EM76" s="9">
        <v>2.3147905588863447</v>
      </c>
      <c r="EN76" s="9">
        <v>1.0553318481353744E-5</v>
      </c>
      <c r="EO76" s="6">
        <v>5</v>
      </c>
      <c r="EP76" s="6"/>
      <c r="EQ76" s="6"/>
      <c r="ER76" s="6"/>
      <c r="ES76" s="15">
        <v>69</v>
      </c>
      <c r="ET76" s="9">
        <v>0.95000000000000029</v>
      </c>
      <c r="EU76" s="9">
        <v>3.5221551850671729E-4</v>
      </c>
      <c r="EV76" s="9">
        <v>2.3144383433678382</v>
      </c>
      <c r="EW76" s="9">
        <v>2.3147905588863447</v>
      </c>
      <c r="EX76" s="9">
        <v>1.5109497591639105E-5</v>
      </c>
      <c r="EY76" s="6">
        <v>5</v>
      </c>
      <c r="EZ76" s="6"/>
      <c r="FA76" s="6"/>
      <c r="FB76" s="6"/>
      <c r="FC76" s="15">
        <v>69</v>
      </c>
      <c r="FD76" s="9">
        <v>0.95000000000000029</v>
      </c>
      <c r="FE76" s="9">
        <v>2.8343592134146369E-4</v>
      </c>
      <c r="FF76" s="9">
        <v>2.3145071229650034</v>
      </c>
      <c r="FG76" s="9">
        <v>2.3147905588863447</v>
      </c>
      <c r="FH76" s="9">
        <v>1.215895991479768E-5</v>
      </c>
      <c r="FI76" s="6">
        <v>5</v>
      </c>
      <c r="FJ76" s="6"/>
      <c r="FK76" s="6"/>
      <c r="FL76" s="6"/>
      <c r="FM76" s="15">
        <v>69</v>
      </c>
      <c r="FN76" s="9">
        <v>0.95000000000000029</v>
      </c>
      <c r="FO76" s="9">
        <v>1.8106628835131881E-4</v>
      </c>
      <c r="FP76" s="9">
        <v>2.3146094925979934</v>
      </c>
      <c r="FQ76" s="9">
        <v>2.3147905588863447</v>
      </c>
      <c r="FR76" s="9">
        <v>7.7674619771732354E-6</v>
      </c>
      <c r="FS76" s="6">
        <v>5</v>
      </c>
      <c r="FT76" s="6"/>
      <c r="FU76" s="6"/>
      <c r="FV76" s="6"/>
      <c r="FW76" s="15">
        <v>69</v>
      </c>
      <c r="FX76" s="9">
        <v>0.95000000000000029</v>
      </c>
      <c r="FY76" s="9">
        <v>3.1222738061994197E-4</v>
      </c>
      <c r="FZ76" s="9">
        <v>2.3144783315057249</v>
      </c>
      <c r="GA76" s="9">
        <v>2.3147905588863447</v>
      </c>
      <c r="GB76" s="9">
        <v>1.3394068709754557E-5</v>
      </c>
      <c r="GC76" s="6">
        <v>5</v>
      </c>
      <c r="GD76" s="6"/>
      <c r="GE76" s="6"/>
      <c r="GF76" s="6"/>
      <c r="GG76" s="15">
        <v>69</v>
      </c>
      <c r="GH76" s="9">
        <v>0.95000000000000029</v>
      </c>
      <c r="GI76" s="9">
        <v>1.6443122299042025E-4</v>
      </c>
      <c r="GJ76" s="9">
        <v>2.3146261276633542</v>
      </c>
      <c r="GK76" s="9">
        <v>2.3147905588863447</v>
      </c>
      <c r="GL76" s="9">
        <v>7.053843562309264E-6</v>
      </c>
      <c r="GM76" s="6">
        <v>5</v>
      </c>
      <c r="GN76" s="6"/>
      <c r="GO76" s="6"/>
      <c r="GP76" s="6"/>
      <c r="GQ76" s="15">
        <v>69</v>
      </c>
      <c r="GR76" s="9">
        <v>0.95000000000000029</v>
      </c>
      <c r="GS76" s="9">
        <v>1.84585244485355E-4</v>
      </c>
      <c r="GT76" s="9">
        <v>2.3146059736418594</v>
      </c>
      <c r="GU76" s="9">
        <v>2.3147905588863447</v>
      </c>
      <c r="GV76" s="9">
        <v>7.9184197187790764E-6</v>
      </c>
      <c r="GW76" s="6">
        <v>5</v>
      </c>
      <c r="GX76" s="6"/>
      <c r="GY76" s="6"/>
      <c r="GZ76" s="6"/>
      <c r="HA76" s="15">
        <v>69</v>
      </c>
      <c r="HB76" s="9">
        <v>0.95000000000000029</v>
      </c>
      <c r="HC76" s="9">
        <v>2.2969186402163762E-4</v>
      </c>
      <c r="HD76" s="9">
        <v>2.3145608670223234</v>
      </c>
      <c r="HE76" s="9">
        <v>2.3147905588863451</v>
      </c>
      <c r="HF76" s="9">
        <v>9.853423497544845E-6</v>
      </c>
      <c r="HG76" s="6">
        <v>5</v>
      </c>
      <c r="HH76" s="6"/>
      <c r="HI76" s="6"/>
      <c r="HJ76" s="6"/>
      <c r="HK76" s="15">
        <v>69</v>
      </c>
      <c r="HL76" s="9">
        <v>0.95000000000000029</v>
      </c>
      <c r="HM76" s="9">
        <v>1.2604261061911591E-4</v>
      </c>
      <c r="HN76" s="9">
        <v>2.3146645162757258</v>
      </c>
      <c r="HO76" s="9">
        <v>2.3147905588863451</v>
      </c>
      <c r="HP76" s="9">
        <v>5.4070318357000961E-6</v>
      </c>
      <c r="HQ76" s="6">
        <v>5</v>
      </c>
      <c r="HR76" s="6"/>
      <c r="HS76" s="6"/>
      <c r="HT76" s="6"/>
      <c r="HU76" s="15">
        <v>69</v>
      </c>
      <c r="HV76" s="9">
        <v>0.95000000000000029</v>
      </c>
      <c r="HW76" s="9">
        <v>1.2124403407270286E-4</v>
      </c>
      <c r="HX76" s="9">
        <v>2.3146693148522721</v>
      </c>
      <c r="HY76" s="9">
        <v>2.3147905588863447</v>
      </c>
      <c r="HZ76" s="9">
        <v>5.2011803698739513E-6</v>
      </c>
      <c r="IA76" s="6">
        <v>5</v>
      </c>
      <c r="IB76" s="6"/>
      <c r="IC76" s="6"/>
      <c r="ID76" s="6"/>
      <c r="IE76" s="15">
        <v>69</v>
      </c>
      <c r="IF76" s="9">
        <v>0.95000000000000029</v>
      </c>
      <c r="IG76" s="9">
        <v>5.502367773220289E-5</v>
      </c>
      <c r="IH76" s="9">
        <v>2.3147355352086123</v>
      </c>
      <c r="II76" s="9">
        <v>2.3147905588863447</v>
      </c>
      <c r="IJ76" s="9">
        <v>2.3604301414731393E-6</v>
      </c>
      <c r="IK76" s="6">
        <v>5</v>
      </c>
      <c r="IL76" s="6"/>
      <c r="IM76" s="6"/>
      <c r="IN76" s="6"/>
      <c r="IO76" s="15">
        <v>69</v>
      </c>
      <c r="IP76" s="9">
        <v>0.95000000000000029</v>
      </c>
      <c r="IQ76" s="9">
        <v>3.1030795000137674E-5</v>
      </c>
      <c r="IR76" s="9">
        <v>2.3147595280913449</v>
      </c>
      <c r="IS76" s="9">
        <v>2.3147905588863451</v>
      </c>
      <c r="IT76" s="9">
        <v>1.3311728123424096E-6</v>
      </c>
      <c r="IU76" s="6">
        <v>5</v>
      </c>
      <c r="IV76" s="6"/>
      <c r="IW76" s="6"/>
      <c r="IX76" s="6"/>
      <c r="IY76" s="15">
        <v>69</v>
      </c>
      <c r="IZ76" s="9">
        <v>0.95000000000000029</v>
      </c>
      <c r="JA76" s="9">
        <v>4.2547378711528979E-5</v>
      </c>
      <c r="JB76" s="9">
        <v>2.3147480115076333</v>
      </c>
      <c r="JC76" s="9">
        <v>2.3147905588863447</v>
      </c>
      <c r="JD76" s="9">
        <v>1.8252163303251599E-6</v>
      </c>
      <c r="JE76" s="6">
        <v>5</v>
      </c>
      <c r="JF76" s="6"/>
      <c r="JG76" s="6"/>
      <c r="JH76" s="6"/>
      <c r="JI76" s="15">
        <v>69</v>
      </c>
      <c r="JJ76" s="9">
        <v>0.95000000000000029</v>
      </c>
      <c r="JK76" s="9">
        <v>5.0225101185789851E-5</v>
      </c>
      <c r="JL76" s="9">
        <v>2.3147403337851591</v>
      </c>
      <c r="JM76" s="9">
        <v>2.3147905588863447</v>
      </c>
      <c r="JN76" s="9">
        <v>2.1545786756469933E-6</v>
      </c>
      <c r="JO76" s="6">
        <v>5</v>
      </c>
      <c r="JP76" s="6"/>
      <c r="JQ76" s="6"/>
      <c r="JR76" s="6"/>
      <c r="JS76" s="15">
        <v>69</v>
      </c>
      <c r="JT76" s="9">
        <v>0.95000000000000029</v>
      </c>
      <c r="JU76" s="9">
        <v>3.35900358248913E-5</v>
      </c>
      <c r="JV76" s="9">
        <v>2.3147569688505198</v>
      </c>
      <c r="JW76" s="9">
        <v>2.3147905588863447</v>
      </c>
      <c r="JX76" s="9">
        <v>1.4409602607830211E-6</v>
      </c>
      <c r="JY76" s="6">
        <v>5</v>
      </c>
      <c r="JZ76" s="6"/>
      <c r="KA76" s="6"/>
      <c r="KB76" s="6"/>
      <c r="KC76" s="15">
        <v>69</v>
      </c>
      <c r="KD76" s="9">
        <v>0.95000000000000029</v>
      </c>
      <c r="KE76" s="9">
        <v>5.502367773220289E-5</v>
      </c>
      <c r="KF76" s="9">
        <v>2.3147355352086123</v>
      </c>
      <c r="KG76" s="9">
        <v>2.3147905588863447</v>
      </c>
      <c r="KH76" s="9">
        <v>2.3604301414731393E-6</v>
      </c>
      <c r="KI76" s="6">
        <v>5</v>
      </c>
      <c r="KJ76" s="6"/>
      <c r="KK76" s="6"/>
      <c r="KL76" s="6"/>
      <c r="KM76" s="15">
        <v>69</v>
      </c>
      <c r="KN76" s="9">
        <v>0.95000000000000029</v>
      </c>
      <c r="KO76" s="9">
        <v>2.3353072525876806E-5</v>
      </c>
      <c r="KP76" s="9">
        <v>2.3147672058138187</v>
      </c>
      <c r="KQ76" s="9">
        <v>2.3147905588863447</v>
      </c>
      <c r="KR76" s="9">
        <v>1.0018104670205764E-6</v>
      </c>
      <c r="KS76" s="6">
        <v>5</v>
      </c>
      <c r="KT76" s="6"/>
      <c r="KU76" s="6"/>
      <c r="KV76" s="6"/>
      <c r="KW76" s="15">
        <v>69</v>
      </c>
      <c r="KX76" s="9">
        <v>0.95000000000000029</v>
      </c>
      <c r="KY76" s="9">
        <v>1.9834116391840576E-5</v>
      </c>
      <c r="KZ76" s="9">
        <v>2.3147707247699532</v>
      </c>
      <c r="LA76" s="9">
        <v>2.3147905588863451</v>
      </c>
      <c r="LB76" s="9">
        <v>8.5085272541473593E-7</v>
      </c>
      <c r="LC76" s="6">
        <v>5</v>
      </c>
    </row>
    <row r="77" spans="1:315">
      <c r="A77" s="6">
        <v>70</v>
      </c>
      <c r="B77">
        <v>0.10539390825484284</v>
      </c>
      <c r="C77">
        <f>1-Table468[[#This Row],[qx (tau)]]</f>
        <v>0.89460609174515715</v>
      </c>
      <c r="D77" s="6"/>
      <c r="E77" s="6"/>
      <c r="F77" s="6"/>
      <c r="G77" s="6"/>
      <c r="H77" s="15">
        <f t="shared" si="15"/>
        <v>70</v>
      </c>
      <c r="I77" s="9">
        <v>0</v>
      </c>
      <c r="J77" s="9" cm="1">
        <f t="array" ref="J77">VLOOKUP($G$13,'qx Malaria'!$B$32:$I$61,(N77),FALSE)/(1-cambodia!I77*INDEX($E$6:$G$11,N77,2))</f>
        <v>5.0000000000000004E-6</v>
      </c>
      <c r="K77" s="9">
        <f>$G$11/(1-I77*$F$11)</f>
        <v>0.99999499999999997</v>
      </c>
      <c r="L77" s="9">
        <f t="shared" si="13"/>
        <v>1</v>
      </c>
      <c r="M77" s="9">
        <f>(J77*Table468[[#This Row],[qx (tau)]])/L77</f>
        <v>5.2696954127421425E-7</v>
      </c>
      <c r="N77" s="6">
        <f t="shared" si="14"/>
        <v>6</v>
      </c>
      <c r="P77" s="6"/>
      <c r="Q77" s="6"/>
      <c r="R77" s="6"/>
      <c r="S77" s="15">
        <v>70</v>
      </c>
      <c r="T77" s="9">
        <v>0</v>
      </c>
      <c r="U77" s="9">
        <v>7.1100000000000007E-5</v>
      </c>
      <c r="V77" s="9">
        <v>0.99992890000000001</v>
      </c>
      <c r="W77" s="9">
        <v>1</v>
      </c>
      <c r="X77" s="9">
        <v>7.4935068769193267E-6</v>
      </c>
      <c r="Y77" s="6">
        <v>6</v>
      </c>
      <c r="Z77" s="6"/>
      <c r="AA77" s="6"/>
      <c r="AB77" s="6"/>
      <c r="AC77" s="15">
        <v>70</v>
      </c>
      <c r="AD77" s="9">
        <v>0</v>
      </c>
      <c r="AE77" s="9">
        <v>6.0700000000000005E-5</v>
      </c>
      <c r="AF77" s="9">
        <v>0.99993929999999998</v>
      </c>
      <c r="AG77" s="9">
        <v>1</v>
      </c>
      <c r="AH77" s="9">
        <v>6.3974102310689607E-6</v>
      </c>
      <c r="AI77" s="6">
        <v>6</v>
      </c>
      <c r="AJ77" s="6"/>
      <c r="AK77" s="6"/>
      <c r="AL77" s="6"/>
      <c r="AM77" s="15">
        <v>70</v>
      </c>
      <c r="AN77" s="9">
        <v>0</v>
      </c>
      <c r="AO77" s="9">
        <v>5.4199999999999996E-5</v>
      </c>
      <c r="AP77" s="9">
        <v>0.9999458</v>
      </c>
      <c r="AQ77" s="9">
        <v>1</v>
      </c>
      <c r="AR77" s="9">
        <v>5.7123498274124813E-6</v>
      </c>
      <c r="AS77" s="6">
        <v>6</v>
      </c>
      <c r="AT77" s="6"/>
      <c r="AU77" s="6"/>
      <c r="AV77" s="6"/>
      <c r="AW77" s="15">
        <v>70</v>
      </c>
      <c r="AX77" s="9">
        <v>0</v>
      </c>
      <c r="AY77" s="9">
        <v>6.1299999999999999E-5</v>
      </c>
      <c r="AZ77" s="9">
        <v>0.99993869999999996</v>
      </c>
      <c r="BA77" s="9">
        <v>1</v>
      </c>
      <c r="BB77" s="9">
        <v>6.4606465760218662E-6</v>
      </c>
      <c r="BC77" s="6">
        <v>6</v>
      </c>
      <c r="BD77" s="6"/>
      <c r="BE77" s="6"/>
      <c r="BF77" s="6"/>
      <c r="BG77" s="15">
        <v>70</v>
      </c>
      <c r="BH77" s="9">
        <v>0</v>
      </c>
      <c r="BI77" s="9">
        <v>5.4400000000000001E-5</v>
      </c>
      <c r="BJ77" s="9">
        <v>0.99994559999999999</v>
      </c>
      <c r="BK77" s="9">
        <v>1</v>
      </c>
      <c r="BL77" s="9">
        <v>5.7334286090634503E-6</v>
      </c>
      <c r="BM77" s="6">
        <v>6</v>
      </c>
      <c r="BN77" s="6"/>
      <c r="BO77" s="6"/>
      <c r="BP77" s="6"/>
      <c r="BQ77" s="15">
        <v>70</v>
      </c>
      <c r="BR77" s="9">
        <v>0</v>
      </c>
      <c r="BS77" s="9">
        <v>4.8899999999999996E-5</v>
      </c>
      <c r="BT77" s="9">
        <v>0.99995109999999998</v>
      </c>
      <c r="BU77" s="9">
        <v>1</v>
      </c>
      <c r="BV77" s="9">
        <v>5.1537621136618146E-6</v>
      </c>
      <c r="BW77" s="6">
        <v>6</v>
      </c>
      <c r="BX77" s="6"/>
      <c r="BY77" s="6"/>
      <c r="BZ77" s="6"/>
      <c r="CA77" s="15">
        <v>70</v>
      </c>
      <c r="CB77" s="9">
        <v>0</v>
      </c>
      <c r="CC77" s="9">
        <v>4.6500000000000005E-5</v>
      </c>
      <c r="CD77" s="9">
        <v>0.99995350000000005</v>
      </c>
      <c r="CE77" s="9">
        <v>1</v>
      </c>
      <c r="CF77" s="9">
        <v>4.9008167338501926E-6</v>
      </c>
      <c r="CG77" s="6">
        <v>6</v>
      </c>
      <c r="CH77" s="6"/>
      <c r="CI77" s="6"/>
      <c r="CJ77" s="6"/>
      <c r="CK77" s="15">
        <v>70</v>
      </c>
      <c r="CL77" s="9">
        <v>0</v>
      </c>
      <c r="CM77" s="9">
        <v>5.41E-5</v>
      </c>
      <c r="CN77" s="9">
        <v>0.99994590000000005</v>
      </c>
      <c r="CO77" s="9">
        <v>1</v>
      </c>
      <c r="CP77" s="9">
        <v>5.7018104365869976E-6</v>
      </c>
      <c r="CQ77" s="6">
        <v>6</v>
      </c>
      <c r="CR77" s="6"/>
      <c r="CS77" s="6"/>
      <c r="CT77" s="6"/>
      <c r="CU77" s="15">
        <v>70</v>
      </c>
      <c r="CV77" s="9">
        <v>0</v>
      </c>
      <c r="CW77" s="9">
        <v>4.0300000000000004E-5</v>
      </c>
      <c r="CX77" s="9">
        <v>0.99995970000000001</v>
      </c>
      <c r="CY77" s="9">
        <v>1</v>
      </c>
      <c r="CZ77" s="9">
        <v>4.2473745026701668E-6</v>
      </c>
      <c r="DA77" s="6">
        <v>6</v>
      </c>
      <c r="DB77" s="6"/>
      <c r="DC77" s="6"/>
      <c r="DD77" s="6"/>
      <c r="DE77" s="15">
        <v>70</v>
      </c>
      <c r="DF77" s="9">
        <v>0</v>
      </c>
      <c r="DG77" s="9">
        <v>4.0599999999999998E-5</v>
      </c>
      <c r="DH77" s="9">
        <v>0.99995940000000005</v>
      </c>
      <c r="DI77" s="9">
        <v>1</v>
      </c>
      <c r="DJ77" s="9">
        <v>4.2789926751466187E-6</v>
      </c>
      <c r="DK77" s="6">
        <v>6</v>
      </c>
      <c r="DL77" s="6"/>
      <c r="DM77" s="6"/>
      <c r="DN77" s="6"/>
      <c r="DO77" s="15">
        <v>70</v>
      </c>
      <c r="DP77" s="9">
        <v>0</v>
      </c>
      <c r="DQ77" s="9">
        <v>7.7899999999999996E-5</v>
      </c>
      <c r="DR77" s="9">
        <v>0.99992210000000004</v>
      </c>
      <c r="DS77" s="9">
        <v>1</v>
      </c>
      <c r="DT77" s="9">
        <v>8.2101854530522571E-6</v>
      </c>
      <c r="DU77" s="6">
        <v>6</v>
      </c>
      <c r="DV77" s="6"/>
      <c r="DW77" s="6"/>
      <c r="DX77" s="6"/>
      <c r="DY77" s="15">
        <v>70</v>
      </c>
      <c r="DZ77" s="9">
        <v>0</v>
      </c>
      <c r="EA77" s="9">
        <v>5.7800000000000002E-5</v>
      </c>
      <c r="EB77" s="9">
        <v>0.9999422</v>
      </c>
      <c r="EC77" s="9">
        <v>1</v>
      </c>
      <c r="ED77" s="9">
        <v>6.091767897129916E-6</v>
      </c>
      <c r="EE77" s="6">
        <v>6</v>
      </c>
      <c r="EF77" s="6"/>
      <c r="EG77" s="6"/>
      <c r="EH77" s="6"/>
      <c r="EI77" s="15">
        <v>70</v>
      </c>
      <c r="EJ77" s="9">
        <v>0</v>
      </c>
      <c r="EK77" s="9">
        <v>4.9299999999999999E-5</v>
      </c>
      <c r="EL77" s="9">
        <v>0.99995069999999997</v>
      </c>
      <c r="EM77" s="9">
        <v>1</v>
      </c>
      <c r="EN77" s="9">
        <v>5.1959196769637519E-6</v>
      </c>
      <c r="EO77" s="6">
        <v>6</v>
      </c>
      <c r="EP77" s="6"/>
      <c r="EQ77" s="6"/>
      <c r="ER77" s="6"/>
      <c r="ES77" s="15">
        <v>70</v>
      </c>
      <c r="ET77" s="9">
        <v>0</v>
      </c>
      <c r="EU77" s="9">
        <v>8.5399999999999989E-5</v>
      </c>
      <c r="EV77" s="9">
        <v>0.99991459999999999</v>
      </c>
      <c r="EW77" s="9">
        <v>1</v>
      </c>
      <c r="EX77" s="9">
        <v>9.0006397649635776E-6</v>
      </c>
      <c r="EY77" s="6">
        <v>6</v>
      </c>
      <c r="EZ77" s="6"/>
      <c r="FA77" s="6"/>
      <c r="FB77" s="6"/>
      <c r="FC77" s="15">
        <v>70</v>
      </c>
      <c r="FD77" s="9">
        <v>0</v>
      </c>
      <c r="FE77" s="9">
        <v>6.9200000000000002E-5</v>
      </c>
      <c r="FF77" s="9">
        <v>0.99993080000000001</v>
      </c>
      <c r="FG77" s="9">
        <v>1</v>
      </c>
      <c r="FH77" s="9">
        <v>7.2932584512351248E-6</v>
      </c>
      <c r="FI77" s="6">
        <v>6</v>
      </c>
      <c r="FJ77" s="6"/>
      <c r="FK77" s="6"/>
      <c r="FL77" s="6"/>
      <c r="FM77" s="15">
        <v>70</v>
      </c>
      <c r="FN77" s="9">
        <v>0</v>
      </c>
      <c r="FO77" s="9">
        <v>4.46E-5</v>
      </c>
      <c r="FP77" s="9">
        <v>0.99995540000000005</v>
      </c>
      <c r="FQ77" s="9">
        <v>1</v>
      </c>
      <c r="FR77" s="9">
        <v>4.7005683081659907E-6</v>
      </c>
      <c r="FS77" s="6">
        <v>6</v>
      </c>
      <c r="FT77" s="6"/>
      <c r="FU77" s="6"/>
      <c r="FV77" s="6"/>
      <c r="FW77" s="15">
        <v>70</v>
      </c>
      <c r="FX77" s="9">
        <v>0</v>
      </c>
      <c r="FY77" s="9">
        <v>6.41E-5</v>
      </c>
      <c r="FZ77" s="9">
        <v>0.99993589999999999</v>
      </c>
      <c r="GA77" s="9">
        <v>1</v>
      </c>
      <c r="GB77" s="9">
        <v>6.7557495191354255E-6</v>
      </c>
      <c r="GC77" s="6">
        <v>6</v>
      </c>
      <c r="GD77" s="6"/>
      <c r="GE77" s="6"/>
      <c r="GF77" s="6"/>
      <c r="GG77" s="15">
        <v>70</v>
      </c>
      <c r="GH77" s="9">
        <v>0</v>
      </c>
      <c r="GI77" s="9">
        <v>4.0899999999999998E-5</v>
      </c>
      <c r="GJ77" s="9">
        <v>0.99995909999999999</v>
      </c>
      <c r="GK77" s="9">
        <v>1</v>
      </c>
      <c r="GL77" s="9">
        <v>4.3106108476230714E-6</v>
      </c>
      <c r="GM77" s="6">
        <v>6</v>
      </c>
      <c r="GN77" s="6"/>
      <c r="GO77" s="6"/>
      <c r="GP77" s="6"/>
      <c r="GQ77" s="15">
        <v>70</v>
      </c>
      <c r="GR77" s="9">
        <v>0</v>
      </c>
      <c r="GS77" s="9">
        <v>3.79E-5</v>
      </c>
      <c r="GT77" s="9">
        <v>0.99996209999999996</v>
      </c>
      <c r="GU77" s="9">
        <v>1</v>
      </c>
      <c r="GV77" s="9">
        <v>3.9944291228585431E-6</v>
      </c>
      <c r="GW77" s="6">
        <v>6</v>
      </c>
      <c r="GX77" s="6"/>
      <c r="GY77" s="6"/>
      <c r="GZ77" s="6"/>
      <c r="HA77" s="15">
        <v>70</v>
      </c>
      <c r="HB77" s="9">
        <v>0</v>
      </c>
      <c r="HC77" s="9">
        <v>4.71E-5</v>
      </c>
      <c r="HD77" s="9">
        <v>0.99995290000000003</v>
      </c>
      <c r="HE77" s="9">
        <v>1</v>
      </c>
      <c r="HF77" s="9">
        <v>4.9640530788030972E-6</v>
      </c>
      <c r="HG77" s="6">
        <v>6</v>
      </c>
      <c r="HH77" s="6"/>
      <c r="HI77" s="6"/>
      <c r="HJ77" s="6"/>
      <c r="HK77" s="15">
        <v>70</v>
      </c>
      <c r="HL77" s="9">
        <v>0</v>
      </c>
      <c r="HM77" s="9">
        <v>2.58E-5</v>
      </c>
      <c r="HN77" s="9">
        <v>0.99997420000000004</v>
      </c>
      <c r="HO77" s="9">
        <v>1</v>
      </c>
      <c r="HP77" s="9">
        <v>2.7191628329749451E-6</v>
      </c>
      <c r="HQ77" s="6">
        <v>6</v>
      </c>
      <c r="HR77" s="6"/>
      <c r="HS77" s="6"/>
      <c r="HT77" s="6"/>
      <c r="HU77" s="15">
        <v>70</v>
      </c>
      <c r="HV77" s="9">
        <v>0</v>
      </c>
      <c r="HW77" s="9">
        <v>2.48E-5</v>
      </c>
      <c r="HX77" s="9">
        <v>0.99997519999999995</v>
      </c>
      <c r="HY77" s="9">
        <v>1</v>
      </c>
      <c r="HZ77" s="9">
        <v>2.6137689247201023E-6</v>
      </c>
      <c r="IA77" s="6">
        <v>6</v>
      </c>
      <c r="IB77" s="6"/>
      <c r="IC77" s="6"/>
      <c r="ID77" s="6"/>
      <c r="IE77" s="15">
        <v>70</v>
      </c>
      <c r="IF77" s="9">
        <v>0</v>
      </c>
      <c r="IG77" s="9">
        <v>1.1299999999999999E-5</v>
      </c>
      <c r="IH77" s="9">
        <v>0.99998869999999995</v>
      </c>
      <c r="II77" s="9">
        <v>1</v>
      </c>
      <c r="IJ77" s="9">
        <v>1.1909511632797238E-6</v>
      </c>
      <c r="IK77" s="6">
        <v>6</v>
      </c>
      <c r="IL77" s="6"/>
      <c r="IM77" s="6"/>
      <c r="IN77" s="6"/>
      <c r="IO77" s="15">
        <v>70</v>
      </c>
      <c r="IP77" s="9">
        <v>0</v>
      </c>
      <c r="IQ77" s="9">
        <v>6.3999999999999997E-6</v>
      </c>
      <c r="IR77" s="9">
        <v>0.99999360000000004</v>
      </c>
      <c r="IS77" s="9">
        <v>1</v>
      </c>
      <c r="IT77" s="9">
        <v>6.7452101283099411E-7</v>
      </c>
      <c r="IU77" s="6">
        <v>6</v>
      </c>
      <c r="IV77" s="6"/>
      <c r="IW77" s="6"/>
      <c r="IX77" s="6"/>
      <c r="IY77" s="15">
        <v>70</v>
      </c>
      <c r="IZ77" s="9">
        <v>0</v>
      </c>
      <c r="JA77" s="9">
        <v>1.0700000000000001E-5</v>
      </c>
      <c r="JB77" s="9">
        <v>0.99998929999999997</v>
      </c>
      <c r="JC77" s="9">
        <v>1</v>
      </c>
      <c r="JD77" s="9">
        <v>1.1277148183268185E-6</v>
      </c>
      <c r="JE77" s="6">
        <v>6</v>
      </c>
      <c r="JF77" s="6"/>
      <c r="JG77" s="6"/>
      <c r="JH77" s="6"/>
      <c r="JI77" s="15">
        <v>70</v>
      </c>
      <c r="JJ77" s="9">
        <v>0</v>
      </c>
      <c r="JK77" s="9">
        <v>1.03E-5</v>
      </c>
      <c r="JL77" s="9">
        <v>0.99998969999999998</v>
      </c>
      <c r="JM77" s="9">
        <v>1</v>
      </c>
      <c r="JN77" s="9">
        <v>1.0855572550248813E-6</v>
      </c>
      <c r="JO77" s="6">
        <v>6</v>
      </c>
      <c r="JP77" s="6"/>
      <c r="JQ77" s="6"/>
      <c r="JR77" s="6"/>
      <c r="JS77" s="15">
        <v>70</v>
      </c>
      <c r="JT77" s="9">
        <v>0</v>
      </c>
      <c r="JU77" s="9">
        <v>8.6000000000000007E-6</v>
      </c>
      <c r="JV77" s="9">
        <v>0.99999139999999997</v>
      </c>
      <c r="JW77" s="9">
        <v>1</v>
      </c>
      <c r="JX77" s="9">
        <v>9.0638761099164844E-7</v>
      </c>
      <c r="JY77" s="6">
        <v>6</v>
      </c>
      <c r="JZ77" s="6"/>
      <c r="KA77" s="6"/>
      <c r="KB77" s="6"/>
      <c r="KC77" s="15">
        <v>70</v>
      </c>
      <c r="KD77" s="9">
        <v>0</v>
      </c>
      <c r="KE77" s="9">
        <v>1.4099999999999999E-5</v>
      </c>
      <c r="KF77" s="9">
        <v>0.99998589999999998</v>
      </c>
      <c r="KG77" s="9">
        <v>1</v>
      </c>
      <c r="KH77" s="9">
        <v>1.4860541063932838E-6</v>
      </c>
      <c r="KI77" s="6">
        <v>6</v>
      </c>
      <c r="KJ77" s="6"/>
      <c r="KK77" s="6"/>
      <c r="KL77" s="6"/>
      <c r="KM77" s="15">
        <v>70</v>
      </c>
      <c r="KN77" s="9">
        <v>0</v>
      </c>
      <c r="KO77" s="9">
        <v>5.8999999999999994E-6</v>
      </c>
      <c r="KP77" s="9">
        <v>0.9999941</v>
      </c>
      <c r="KQ77" s="9">
        <v>1</v>
      </c>
      <c r="KR77" s="9">
        <v>6.2182405870357272E-7</v>
      </c>
      <c r="KS77" s="6">
        <v>6</v>
      </c>
      <c r="KT77" s="6"/>
      <c r="KU77" s="6"/>
      <c r="KV77" s="6"/>
      <c r="KW77" s="15">
        <v>70</v>
      </c>
      <c r="KX77" s="9">
        <v>0</v>
      </c>
      <c r="KY77" s="9">
        <v>5.0000000000000004E-6</v>
      </c>
      <c r="KZ77" s="9">
        <v>0.99999499999999997</v>
      </c>
      <c r="LA77" s="9">
        <v>1</v>
      </c>
      <c r="LB77" s="9">
        <v>5.2696954127421425E-7</v>
      </c>
      <c r="LC77" s="6">
        <v>6</v>
      </c>
    </row>
    <row r="78" spans="1:315">
      <c r="A78" s="6">
        <v>71</v>
      </c>
      <c r="B78">
        <v>0.11184141319571428</v>
      </c>
      <c r="C78">
        <f>1-Table468[[#This Row],[qx (tau)]]</f>
        <v>0.88815858680428572</v>
      </c>
      <c r="D78" s="6"/>
      <c r="E78" s="6"/>
      <c r="F78" s="6"/>
      <c r="G78" s="6"/>
      <c r="H78" s="15">
        <f t="shared" si="15"/>
        <v>71</v>
      </c>
      <c r="I78" s="9">
        <f>I77+1/61</f>
        <v>1.6393442622950821E-2</v>
      </c>
      <c r="J78" s="9" cm="1">
        <f t="array" ref="J78">VLOOKUP($G$13,'qx Malaria'!$B$32:$I$61,(N78),FALSE)/(1-cambodia!I78*INDEX($E$6:$G$11,N78,2))</f>
        <v>5.0833333333333335E-6</v>
      </c>
      <c r="K78" s="9">
        <f t="shared" ref="K78:K137" si="16">$G$11/(1-I78*$F$11)</f>
        <v>1.0166615833333332</v>
      </c>
      <c r="L78" s="9">
        <f t="shared" si="13"/>
        <v>1.0166666666666666</v>
      </c>
      <c r="M78" s="9">
        <f>(J78*Table468[[#This Row],[qx (tau)]])/L78</f>
        <v>5.5920706597857143E-7</v>
      </c>
      <c r="N78" s="6">
        <f t="shared" si="14"/>
        <v>6</v>
      </c>
      <c r="P78" s="6"/>
      <c r="Q78" s="6"/>
      <c r="R78" s="6"/>
      <c r="S78" s="15">
        <v>71</v>
      </c>
      <c r="T78" s="9">
        <v>1.6393442622950821E-2</v>
      </c>
      <c r="U78" s="9">
        <v>7.2285000000000003E-5</v>
      </c>
      <c r="V78" s="9">
        <v>1.0165943816666667</v>
      </c>
      <c r="W78" s="9">
        <v>1.0166666666666666</v>
      </c>
      <c r="X78" s="9">
        <v>7.9519244782152862E-6</v>
      </c>
      <c r="Y78" s="6">
        <v>6</v>
      </c>
      <c r="Z78" s="6"/>
      <c r="AA78" s="6"/>
      <c r="AB78" s="6"/>
      <c r="AC78" s="15">
        <v>71</v>
      </c>
      <c r="AD78" s="9">
        <v>1.6393442622950821E-2</v>
      </c>
      <c r="AE78" s="9">
        <v>6.1711666666666674E-5</v>
      </c>
      <c r="AF78" s="9">
        <v>1.016604955</v>
      </c>
      <c r="AG78" s="9">
        <v>1.0166666666666666</v>
      </c>
      <c r="AH78" s="9">
        <v>6.7887737809798582E-6</v>
      </c>
      <c r="AI78" s="6">
        <v>6</v>
      </c>
      <c r="AJ78" s="6"/>
      <c r="AK78" s="6"/>
      <c r="AL78" s="6"/>
      <c r="AM78" s="15">
        <v>71</v>
      </c>
      <c r="AN78" s="9">
        <v>1.6393442622950821E-2</v>
      </c>
      <c r="AO78" s="9">
        <v>5.5103333333333331E-5</v>
      </c>
      <c r="AP78" s="9">
        <v>1.0166115633333332</v>
      </c>
      <c r="AQ78" s="9">
        <v>1.0166666666666666</v>
      </c>
      <c r="AR78" s="9">
        <v>6.0618045952077145E-6</v>
      </c>
      <c r="AS78" s="6">
        <v>6</v>
      </c>
      <c r="AT78" s="6"/>
      <c r="AU78" s="6"/>
      <c r="AV78" s="6"/>
      <c r="AW78" s="15">
        <v>71</v>
      </c>
      <c r="AX78" s="9">
        <v>1.6393442622950821E-2</v>
      </c>
      <c r="AY78" s="9">
        <v>6.232166666666667E-5</v>
      </c>
      <c r="AZ78" s="9">
        <v>1.016604345</v>
      </c>
      <c r="BA78" s="9">
        <v>1.0166666666666666</v>
      </c>
      <c r="BB78" s="9">
        <v>6.8558786288972856E-6</v>
      </c>
      <c r="BC78" s="6">
        <v>6</v>
      </c>
      <c r="BD78" s="6"/>
      <c r="BE78" s="6"/>
      <c r="BF78" s="6"/>
      <c r="BG78" s="15">
        <v>71</v>
      </c>
      <c r="BH78" s="9">
        <v>1.6393442622950821E-2</v>
      </c>
      <c r="BI78" s="9">
        <v>5.530666666666667E-5</v>
      </c>
      <c r="BJ78" s="9">
        <v>1.01661136</v>
      </c>
      <c r="BK78" s="9">
        <v>1.0166666666666666</v>
      </c>
      <c r="BL78" s="9">
        <v>6.0841728778468575E-6</v>
      </c>
      <c r="BM78" s="6">
        <v>6</v>
      </c>
      <c r="BN78" s="6"/>
      <c r="BO78" s="6"/>
      <c r="BP78" s="6"/>
      <c r="BQ78" s="15">
        <v>71</v>
      </c>
      <c r="BR78" s="9">
        <v>1.6393442622950821E-2</v>
      </c>
      <c r="BS78" s="9">
        <v>4.9714999999999994E-5</v>
      </c>
      <c r="BT78" s="9">
        <v>1.0166169516666668</v>
      </c>
      <c r="BU78" s="9">
        <v>1.0166666666666668</v>
      </c>
      <c r="BV78" s="9">
        <v>5.4690451052704264E-6</v>
      </c>
      <c r="BW78" s="6">
        <v>6</v>
      </c>
      <c r="BX78" s="6"/>
      <c r="BY78" s="6"/>
      <c r="BZ78" s="6"/>
      <c r="CA78" s="15">
        <v>71</v>
      </c>
      <c r="CB78" s="9">
        <v>1.6393442622950821E-2</v>
      </c>
      <c r="CC78" s="9">
        <v>4.7275000000000004E-5</v>
      </c>
      <c r="CD78" s="9">
        <v>1.0166193916666668</v>
      </c>
      <c r="CE78" s="9">
        <v>1.0166666666666668</v>
      </c>
      <c r="CF78" s="9">
        <v>5.2006257136007135E-6</v>
      </c>
      <c r="CG78" s="6">
        <v>6</v>
      </c>
      <c r="CH78" s="6"/>
      <c r="CI78" s="6"/>
      <c r="CJ78" s="6"/>
      <c r="CK78" s="15">
        <v>71</v>
      </c>
      <c r="CL78" s="9">
        <v>1.6393442622950821E-2</v>
      </c>
      <c r="CM78" s="9">
        <v>5.5001666666666666E-5</v>
      </c>
      <c r="CN78" s="9">
        <v>1.0166116650000001</v>
      </c>
      <c r="CO78" s="9">
        <v>1.0166666666666668</v>
      </c>
      <c r="CP78" s="9">
        <v>6.0506204538881408E-6</v>
      </c>
      <c r="CQ78" s="6">
        <v>6</v>
      </c>
      <c r="CR78" s="6"/>
      <c r="CS78" s="6"/>
      <c r="CT78" s="6"/>
      <c r="CU78" s="15">
        <v>71</v>
      </c>
      <c r="CV78" s="9">
        <v>1.6393442622950821E-2</v>
      </c>
      <c r="CW78" s="9">
        <v>4.0971666666666673E-5</v>
      </c>
      <c r="CX78" s="9">
        <v>1.0166256950000001</v>
      </c>
      <c r="CY78" s="9">
        <v>1.0166666666666668</v>
      </c>
      <c r="CZ78" s="9">
        <v>4.5072089517872856E-6</v>
      </c>
      <c r="DA78" s="6">
        <v>6</v>
      </c>
      <c r="DB78" s="6"/>
      <c r="DC78" s="6"/>
      <c r="DD78" s="6"/>
      <c r="DE78" s="15">
        <v>71</v>
      </c>
      <c r="DF78" s="9">
        <v>1.6393442622950821E-2</v>
      </c>
      <c r="DG78" s="9">
        <v>4.1276666666666664E-5</v>
      </c>
      <c r="DH78" s="9">
        <v>1.0166253900000002</v>
      </c>
      <c r="DI78" s="9">
        <v>1.0166666666666668</v>
      </c>
      <c r="DJ78" s="9">
        <v>4.5407613757459988E-6</v>
      </c>
      <c r="DK78" s="6">
        <v>6</v>
      </c>
      <c r="DL78" s="6"/>
      <c r="DM78" s="6"/>
      <c r="DN78" s="6"/>
      <c r="DO78" s="15">
        <v>71</v>
      </c>
      <c r="DP78" s="9">
        <v>1.6393442622950821E-2</v>
      </c>
      <c r="DQ78" s="9">
        <v>7.919833333333333E-5</v>
      </c>
      <c r="DR78" s="9">
        <v>1.0165874683333334</v>
      </c>
      <c r="DS78" s="9">
        <v>1.0166666666666666</v>
      </c>
      <c r="DT78" s="9">
        <v>8.7124460879461424E-6</v>
      </c>
      <c r="DU78" s="6">
        <v>6</v>
      </c>
      <c r="DV78" s="6"/>
      <c r="DW78" s="6"/>
      <c r="DX78" s="6"/>
      <c r="DY78" s="15">
        <v>71</v>
      </c>
      <c r="DZ78" s="9">
        <v>1.6393442622950821E-2</v>
      </c>
      <c r="EA78" s="9">
        <v>5.8763333333333334E-5</v>
      </c>
      <c r="EB78" s="9">
        <v>1.0166079033333333</v>
      </c>
      <c r="EC78" s="9">
        <v>1.0166666666666666</v>
      </c>
      <c r="ED78" s="9">
        <v>6.4644336827122856E-6</v>
      </c>
      <c r="EE78" s="6">
        <v>6</v>
      </c>
      <c r="EF78" s="6"/>
      <c r="EG78" s="6"/>
      <c r="EH78" s="6"/>
      <c r="EI78" s="15">
        <v>71</v>
      </c>
      <c r="EJ78" s="9">
        <v>1.6393442622950821E-2</v>
      </c>
      <c r="EK78" s="9">
        <v>5.0121666666666665E-5</v>
      </c>
      <c r="EL78" s="9">
        <v>1.016616545</v>
      </c>
      <c r="EM78" s="9">
        <v>1.0166666666666666</v>
      </c>
      <c r="EN78" s="9">
        <v>5.5137816705487141E-6</v>
      </c>
      <c r="EO78" s="6">
        <v>6</v>
      </c>
      <c r="EP78" s="6"/>
      <c r="EQ78" s="6"/>
      <c r="ER78" s="6"/>
      <c r="ES78" s="15">
        <v>71</v>
      </c>
      <c r="ET78" s="9">
        <v>1.6393442622950821E-2</v>
      </c>
      <c r="EU78" s="9">
        <v>8.6823333333333326E-5</v>
      </c>
      <c r="EV78" s="9">
        <v>1.0165798433333333</v>
      </c>
      <c r="EW78" s="9">
        <v>1.0166666666666666</v>
      </c>
      <c r="EX78" s="9">
        <v>9.5512566869139987E-6</v>
      </c>
      <c r="EY78" s="6">
        <v>6</v>
      </c>
      <c r="EZ78" s="6"/>
      <c r="FA78" s="6"/>
      <c r="FB78" s="6"/>
      <c r="FC78" s="15">
        <v>71</v>
      </c>
      <c r="FD78" s="9">
        <v>1.6393442622950821E-2</v>
      </c>
      <c r="FE78" s="9">
        <v>7.0353333333333329E-5</v>
      </c>
      <c r="FF78" s="9">
        <v>1.0165963133333333</v>
      </c>
      <c r="FG78" s="9">
        <v>1.0166666666666666</v>
      </c>
      <c r="FH78" s="9">
        <v>7.7394257931434279E-6</v>
      </c>
      <c r="FI78" s="6">
        <v>6</v>
      </c>
      <c r="FJ78" s="6"/>
      <c r="FK78" s="6"/>
      <c r="FL78" s="6"/>
      <c r="FM78" s="15">
        <v>71</v>
      </c>
      <c r="FN78" s="9">
        <v>1.6393442622950821E-2</v>
      </c>
      <c r="FO78" s="9">
        <v>4.5343333333333337E-5</v>
      </c>
      <c r="FP78" s="9">
        <v>1.0166213233333334</v>
      </c>
      <c r="FQ78" s="9">
        <v>1.0166666666666668</v>
      </c>
      <c r="FR78" s="9">
        <v>4.9881270285288568E-6</v>
      </c>
      <c r="FS78" s="6">
        <v>6</v>
      </c>
      <c r="FT78" s="6"/>
      <c r="FU78" s="6"/>
      <c r="FV78" s="6"/>
      <c r="FW78" s="15">
        <v>71</v>
      </c>
      <c r="FX78" s="9">
        <v>1.6393442622950821E-2</v>
      </c>
      <c r="FY78" s="9">
        <v>6.5168333333333331E-5</v>
      </c>
      <c r="FZ78" s="9">
        <v>1.0166014983333334</v>
      </c>
      <c r="GA78" s="9">
        <v>1.0166666666666666</v>
      </c>
      <c r="GB78" s="9">
        <v>7.1690345858452854E-6</v>
      </c>
      <c r="GC78" s="6">
        <v>6</v>
      </c>
      <c r="GD78" s="6"/>
      <c r="GE78" s="6"/>
      <c r="GF78" s="6"/>
      <c r="GG78" s="15">
        <v>71</v>
      </c>
      <c r="GH78" s="9">
        <v>1.6393442622950821E-2</v>
      </c>
      <c r="GI78" s="9">
        <v>4.1581666666666669E-5</v>
      </c>
      <c r="GJ78" s="9">
        <v>1.016625085</v>
      </c>
      <c r="GK78" s="9">
        <v>1.0166666666666666</v>
      </c>
      <c r="GL78" s="9">
        <v>4.5743137997047146E-6</v>
      </c>
      <c r="GM78" s="6">
        <v>6</v>
      </c>
      <c r="GN78" s="6"/>
      <c r="GO78" s="6"/>
      <c r="GP78" s="6"/>
      <c r="GQ78" s="15">
        <v>71</v>
      </c>
      <c r="GR78" s="9">
        <v>1.6393442622950821E-2</v>
      </c>
      <c r="GS78" s="9">
        <v>3.8531666666666669E-5</v>
      </c>
      <c r="GT78" s="9">
        <v>1.0166281349999999</v>
      </c>
      <c r="GU78" s="9">
        <v>1.0166666666666666</v>
      </c>
      <c r="GV78" s="9">
        <v>4.2387895601175718E-6</v>
      </c>
      <c r="GW78" s="6">
        <v>6</v>
      </c>
      <c r="GX78" s="6"/>
      <c r="GY78" s="6"/>
      <c r="GZ78" s="6"/>
      <c r="HA78" s="15">
        <v>71</v>
      </c>
      <c r="HB78" s="9">
        <v>1.6393442622950821E-2</v>
      </c>
      <c r="HC78" s="9">
        <v>4.7885E-5</v>
      </c>
      <c r="HD78" s="9">
        <v>1.0166187816666667</v>
      </c>
      <c r="HE78" s="9">
        <v>1.0166666666666668</v>
      </c>
      <c r="HF78" s="9">
        <v>5.2677305615181417E-6</v>
      </c>
      <c r="HG78" s="6">
        <v>6</v>
      </c>
      <c r="HH78" s="6"/>
      <c r="HI78" s="6"/>
      <c r="HJ78" s="6"/>
      <c r="HK78" s="15">
        <v>71</v>
      </c>
      <c r="HL78" s="9">
        <v>1.6393442622950821E-2</v>
      </c>
      <c r="HM78" s="9">
        <v>2.6230000000000001E-5</v>
      </c>
      <c r="HN78" s="9">
        <v>1.0166404366666668</v>
      </c>
      <c r="HO78" s="9">
        <v>1.0166666666666668</v>
      </c>
      <c r="HP78" s="9">
        <v>2.885508460449428E-6</v>
      </c>
      <c r="HQ78" s="6">
        <v>6</v>
      </c>
      <c r="HR78" s="6"/>
      <c r="HS78" s="6"/>
      <c r="HT78" s="6"/>
      <c r="HU78" s="15">
        <v>71</v>
      </c>
      <c r="HV78" s="9">
        <v>1.6393442622950821E-2</v>
      </c>
      <c r="HW78" s="9">
        <v>2.5213333333333335E-5</v>
      </c>
      <c r="HX78" s="9">
        <v>1.0166414533333332</v>
      </c>
      <c r="HY78" s="9">
        <v>1.0166666666666666</v>
      </c>
      <c r="HZ78" s="9">
        <v>2.7736670472537145E-6</v>
      </c>
      <c r="IA78" s="6">
        <v>6</v>
      </c>
      <c r="IB78" s="6"/>
      <c r="IC78" s="6"/>
      <c r="ID78" s="6"/>
      <c r="IE78" s="15">
        <v>71</v>
      </c>
      <c r="IF78" s="9">
        <v>1.6393442622950821E-2</v>
      </c>
      <c r="IG78" s="9">
        <v>1.1488333333333331E-5</v>
      </c>
      <c r="IH78" s="9">
        <v>1.0166551783333333</v>
      </c>
      <c r="II78" s="9">
        <v>1.0166666666666666</v>
      </c>
      <c r="IJ78" s="9">
        <v>1.2638079691115713E-6</v>
      </c>
      <c r="IK78" s="6">
        <v>6</v>
      </c>
      <c r="IL78" s="6"/>
      <c r="IM78" s="6"/>
      <c r="IN78" s="6"/>
      <c r="IO78" s="15">
        <v>71</v>
      </c>
      <c r="IP78" s="9">
        <v>1.6393442622950821E-2</v>
      </c>
      <c r="IQ78" s="9">
        <v>6.5066666666666665E-6</v>
      </c>
      <c r="IR78" s="9">
        <v>1.01666016</v>
      </c>
      <c r="IS78" s="9">
        <v>1.0166666666666666</v>
      </c>
      <c r="IT78" s="9">
        <v>7.1578504445257135E-7</v>
      </c>
      <c r="IU78" s="6">
        <v>6</v>
      </c>
      <c r="IV78" s="6"/>
      <c r="IW78" s="6"/>
      <c r="IX78" s="6"/>
      <c r="IY78" s="15">
        <v>71</v>
      </c>
      <c r="IZ78" s="9">
        <v>1.6393442622950821E-2</v>
      </c>
      <c r="JA78" s="9">
        <v>1.0878333333333334E-5</v>
      </c>
      <c r="JB78" s="9">
        <v>1.0166557883333334</v>
      </c>
      <c r="JC78" s="9">
        <v>1.0166666666666666</v>
      </c>
      <c r="JD78" s="9">
        <v>1.196703121194143E-6</v>
      </c>
      <c r="JE78" s="6">
        <v>6</v>
      </c>
      <c r="JF78" s="6"/>
      <c r="JG78" s="6"/>
      <c r="JH78" s="6"/>
      <c r="JI78" s="15">
        <v>71</v>
      </c>
      <c r="JJ78" s="9">
        <v>1.6393442622950821E-2</v>
      </c>
      <c r="JK78" s="9">
        <v>1.0471666666666667E-5</v>
      </c>
      <c r="JL78" s="9">
        <v>1.0166561949999999</v>
      </c>
      <c r="JM78" s="9">
        <v>1.0166666666666666</v>
      </c>
      <c r="JN78" s="9">
        <v>1.1519665559158572E-6</v>
      </c>
      <c r="JO78" s="6">
        <v>6</v>
      </c>
      <c r="JP78" s="6"/>
      <c r="JQ78" s="6"/>
      <c r="JR78" s="6"/>
      <c r="JS78" s="15">
        <v>71</v>
      </c>
      <c r="JT78" s="9">
        <v>1.6393442622950821E-2</v>
      </c>
      <c r="JU78" s="9">
        <v>8.7433333333333349E-6</v>
      </c>
      <c r="JV78" s="9">
        <v>1.0166579233333333</v>
      </c>
      <c r="JW78" s="9">
        <v>1.0166666666666666</v>
      </c>
      <c r="JX78" s="9">
        <v>9.6183615348314294E-7</v>
      </c>
      <c r="JY78" s="6">
        <v>6</v>
      </c>
      <c r="JZ78" s="6"/>
      <c r="KA78" s="6"/>
      <c r="KB78" s="6"/>
      <c r="KC78" s="15">
        <v>71</v>
      </c>
      <c r="KD78" s="9">
        <v>1.6393442622950821E-2</v>
      </c>
      <c r="KE78" s="9">
        <v>1.4334999999999999E-5</v>
      </c>
      <c r="KF78" s="9">
        <v>1.0166523316666667</v>
      </c>
      <c r="KG78" s="9">
        <v>1.0166666666666666</v>
      </c>
      <c r="KH78" s="9">
        <v>1.5769639260595713E-6</v>
      </c>
      <c r="KI78" s="6">
        <v>6</v>
      </c>
      <c r="KJ78" s="6"/>
      <c r="KK78" s="6"/>
      <c r="KL78" s="6"/>
      <c r="KM78" s="15">
        <v>71</v>
      </c>
      <c r="KN78" s="9">
        <v>1.6393442622950821E-2</v>
      </c>
      <c r="KO78" s="9">
        <v>5.9983333333333332E-6</v>
      </c>
      <c r="KP78" s="9">
        <v>1.0166606683333332</v>
      </c>
      <c r="KQ78" s="9">
        <v>1.0166666666666666</v>
      </c>
      <c r="KR78" s="9">
        <v>6.5986433785471431E-7</v>
      </c>
      <c r="KS78" s="6">
        <v>6</v>
      </c>
      <c r="KT78" s="6"/>
      <c r="KU78" s="6"/>
      <c r="KV78" s="6"/>
      <c r="KW78" s="15">
        <v>71</v>
      </c>
      <c r="KX78" s="9">
        <v>1.6393442622950821E-2</v>
      </c>
      <c r="KY78" s="9">
        <v>5.0833333333333335E-6</v>
      </c>
      <c r="KZ78" s="9">
        <v>1.0166615833333332</v>
      </c>
      <c r="LA78" s="9">
        <v>1.0166666666666666</v>
      </c>
      <c r="LB78" s="9">
        <v>5.5920706597857143E-7</v>
      </c>
      <c r="LC78" s="6">
        <v>6</v>
      </c>
    </row>
    <row r="79" spans="1:315">
      <c r="A79" s="6">
        <v>72</v>
      </c>
      <c r="B79">
        <v>0.11867201326452505</v>
      </c>
      <c r="C79">
        <f>1-Table468[[#This Row],[qx (tau)]]</f>
        <v>0.88132798673547497</v>
      </c>
      <c r="D79" s="6"/>
      <c r="E79" s="6"/>
      <c r="F79" s="6"/>
      <c r="G79" s="6"/>
      <c r="H79" s="15">
        <f t="shared" si="15"/>
        <v>72</v>
      </c>
      <c r="I79" s="9">
        <f t="shared" ref="I79:I137" si="17">I78+1/60</f>
        <v>3.3060109289617487E-2</v>
      </c>
      <c r="J79" s="9" cm="1">
        <f t="array" ref="J79">VLOOKUP($G$13,'qx Malaria'!$B$32:$I$61,(N79),FALSE)/(1-cambodia!I79*INDEX($E$6:$G$11,N79,2))</f>
        <v>5.1709522463972872E-6</v>
      </c>
      <c r="K79" s="9">
        <f t="shared" si="16"/>
        <v>1.034185278327211</v>
      </c>
      <c r="L79" s="9">
        <f t="shared" si="13"/>
        <v>1.0341904492794574</v>
      </c>
      <c r="M79" s="9">
        <f>(J79*Table468[[#This Row],[qx (tau)]])/L79</f>
        <v>5.9336006632262531E-7</v>
      </c>
      <c r="N79" s="6">
        <f t="shared" si="14"/>
        <v>6</v>
      </c>
      <c r="P79" s="6"/>
      <c r="Q79" s="6"/>
      <c r="R79" s="6"/>
      <c r="S79" s="15">
        <v>72</v>
      </c>
      <c r="T79" s="9">
        <v>3.3060109289617487E-2</v>
      </c>
      <c r="U79" s="9">
        <v>7.353094094376943E-5</v>
      </c>
      <c r="V79" s="9">
        <v>1.0341169183385137</v>
      </c>
      <c r="W79" s="9">
        <v>1.0341904492794576</v>
      </c>
      <c r="X79" s="9">
        <v>8.4375801431077299E-6</v>
      </c>
      <c r="Y79" s="6">
        <v>6</v>
      </c>
      <c r="Z79" s="6"/>
      <c r="AA79" s="6"/>
      <c r="AB79" s="6"/>
      <c r="AC79" s="15">
        <v>72</v>
      </c>
      <c r="AD79" s="9">
        <v>3.3060109289617487E-2</v>
      </c>
      <c r="AE79" s="9">
        <v>6.2775360271263066E-5</v>
      </c>
      <c r="AF79" s="9">
        <v>1.0341276739191863</v>
      </c>
      <c r="AG79" s="9">
        <v>1.0341904492794576</v>
      </c>
      <c r="AH79" s="9">
        <v>7.2033912051566694E-6</v>
      </c>
      <c r="AI79" s="6">
        <v>6</v>
      </c>
      <c r="AJ79" s="6"/>
      <c r="AK79" s="6"/>
      <c r="AL79" s="6"/>
      <c r="AM79" s="15">
        <v>72</v>
      </c>
      <c r="AN79" s="9">
        <v>3.3060109289617487E-2</v>
      </c>
      <c r="AO79" s="9">
        <v>5.6053122350946588E-5</v>
      </c>
      <c r="AP79" s="9">
        <v>1.0341343961571066</v>
      </c>
      <c r="AQ79" s="9">
        <v>1.0341904492794576</v>
      </c>
      <c r="AR79" s="9">
        <v>6.4320231189372561E-6</v>
      </c>
      <c r="AS79" s="6">
        <v>6</v>
      </c>
      <c r="AT79" s="6"/>
      <c r="AU79" s="6"/>
      <c r="AV79" s="6"/>
      <c r="AW79" s="15">
        <v>72</v>
      </c>
      <c r="AX79" s="9">
        <v>3.3060109289617487E-2</v>
      </c>
      <c r="AY79" s="9">
        <v>6.3395874540830743E-5</v>
      </c>
      <c r="AZ79" s="9">
        <v>1.0341270534049165</v>
      </c>
      <c r="BA79" s="9">
        <v>1.0341904492794574</v>
      </c>
      <c r="BB79" s="9">
        <v>7.2745944131153859E-6</v>
      </c>
      <c r="BC79" s="6">
        <v>6</v>
      </c>
      <c r="BD79" s="6"/>
      <c r="BE79" s="6"/>
      <c r="BF79" s="6"/>
      <c r="BG79" s="15">
        <v>72</v>
      </c>
      <c r="BH79" s="9">
        <v>3.3060109289617487E-2</v>
      </c>
      <c r="BI79" s="9">
        <v>5.6259960440802482E-5</v>
      </c>
      <c r="BJ79" s="9">
        <v>1.0341341893190166</v>
      </c>
      <c r="BK79" s="9">
        <v>1.0341904492794574</v>
      </c>
      <c r="BL79" s="9">
        <v>6.4557575215901631E-6</v>
      </c>
      <c r="BM79" s="6">
        <v>6</v>
      </c>
      <c r="BN79" s="6"/>
      <c r="BO79" s="6"/>
      <c r="BP79" s="6"/>
      <c r="BQ79" s="15">
        <v>72</v>
      </c>
      <c r="BR79" s="9">
        <v>3.3060109289617487E-2</v>
      </c>
      <c r="BS79" s="9">
        <v>5.0571912969765462E-5</v>
      </c>
      <c r="BT79" s="9">
        <v>1.0341398773664876</v>
      </c>
      <c r="BU79" s="9">
        <v>1.0341904492794574</v>
      </c>
      <c r="BV79" s="9">
        <v>5.803061448635275E-6</v>
      </c>
      <c r="BW79" s="6">
        <v>6</v>
      </c>
      <c r="BX79" s="6"/>
      <c r="BY79" s="6"/>
      <c r="BZ79" s="6"/>
      <c r="CA79" s="15">
        <v>72</v>
      </c>
      <c r="CB79" s="9">
        <v>3.3060109289617487E-2</v>
      </c>
      <c r="CC79" s="9">
        <v>4.8089855891494776E-5</v>
      </c>
      <c r="CD79" s="9">
        <v>1.0341423594235659</v>
      </c>
      <c r="CE79" s="9">
        <v>1.0341904492794574</v>
      </c>
      <c r="CF79" s="9">
        <v>5.5182486168004149E-6</v>
      </c>
      <c r="CG79" s="6">
        <v>6</v>
      </c>
      <c r="CH79" s="6"/>
      <c r="CI79" s="6"/>
      <c r="CJ79" s="6"/>
      <c r="CK79" s="15">
        <v>72</v>
      </c>
      <c r="CL79" s="9">
        <v>3.3060109289617487E-2</v>
      </c>
      <c r="CM79" s="9">
        <v>5.5949703306018651E-5</v>
      </c>
      <c r="CN79" s="9">
        <v>1.0341344995761514</v>
      </c>
      <c r="CO79" s="9">
        <v>1.0341904492794574</v>
      </c>
      <c r="CP79" s="9">
        <v>6.4201559176108057E-6</v>
      </c>
      <c r="CQ79" s="6">
        <v>6</v>
      </c>
      <c r="CR79" s="6"/>
      <c r="CS79" s="6"/>
      <c r="CT79" s="6"/>
      <c r="CU79" s="15">
        <v>72</v>
      </c>
      <c r="CV79" s="9">
        <v>3.3060109289617487E-2</v>
      </c>
      <c r="CW79" s="9">
        <v>4.1677875105962136E-5</v>
      </c>
      <c r="CX79" s="9">
        <v>1.0341487714043516</v>
      </c>
      <c r="CY79" s="9">
        <v>1.0341904492794576</v>
      </c>
      <c r="CZ79" s="9">
        <v>4.7824821345603582E-6</v>
      </c>
      <c r="DA79" s="6">
        <v>6</v>
      </c>
      <c r="DB79" s="6"/>
      <c r="DC79" s="6"/>
      <c r="DD79" s="6"/>
      <c r="DE79" s="15">
        <v>72</v>
      </c>
      <c r="DF79" s="9">
        <v>3.3060109289617487E-2</v>
      </c>
      <c r="DG79" s="9">
        <v>4.1988132240745967E-5</v>
      </c>
      <c r="DH79" s="9">
        <v>1.0341484611472167</v>
      </c>
      <c r="DI79" s="9">
        <v>1.0341904492794574</v>
      </c>
      <c r="DJ79" s="9">
        <v>4.8180837385397173E-6</v>
      </c>
      <c r="DK79" s="6">
        <v>6</v>
      </c>
      <c r="DL79" s="6"/>
      <c r="DM79" s="6"/>
      <c r="DN79" s="6"/>
      <c r="DO79" s="15">
        <v>72</v>
      </c>
      <c r="DP79" s="9">
        <v>3.3060109289617487E-2</v>
      </c>
      <c r="DQ79" s="9">
        <v>8.0563435998869733E-5</v>
      </c>
      <c r="DR79" s="9">
        <v>1.0341098858434585</v>
      </c>
      <c r="DS79" s="9">
        <v>1.0341904492794574</v>
      </c>
      <c r="DT79" s="9">
        <v>9.2445498333065023E-6</v>
      </c>
      <c r="DU79" s="6">
        <v>6</v>
      </c>
      <c r="DV79" s="6"/>
      <c r="DW79" s="6"/>
      <c r="DX79" s="6"/>
      <c r="DY79" s="15">
        <v>72</v>
      </c>
      <c r="DZ79" s="9">
        <v>3.3060109289617487E-2</v>
      </c>
      <c r="EA79" s="9">
        <v>5.9776207968352641E-5</v>
      </c>
      <c r="EB79" s="9">
        <v>1.034130673071489</v>
      </c>
      <c r="EC79" s="9">
        <v>1.0341904492794574</v>
      </c>
      <c r="ED79" s="9">
        <v>6.8592423666895484E-6</v>
      </c>
      <c r="EE79" s="6">
        <v>6</v>
      </c>
      <c r="EF79" s="6"/>
      <c r="EG79" s="6"/>
      <c r="EH79" s="6"/>
      <c r="EI79" s="15">
        <v>72</v>
      </c>
      <c r="EJ79" s="9">
        <v>3.3060109289617487E-2</v>
      </c>
      <c r="EK79" s="9">
        <v>5.0985589149477251E-5</v>
      </c>
      <c r="EL79" s="9">
        <v>1.0341394636903078</v>
      </c>
      <c r="EM79" s="9">
        <v>1.0341904492794574</v>
      </c>
      <c r="EN79" s="9">
        <v>5.8505302539410855E-6</v>
      </c>
      <c r="EO79" s="6">
        <v>6</v>
      </c>
      <c r="EP79" s="6"/>
      <c r="EQ79" s="6"/>
      <c r="ER79" s="6"/>
      <c r="ES79" s="15">
        <v>72</v>
      </c>
      <c r="ET79" s="9">
        <v>3.3060109289617487E-2</v>
      </c>
      <c r="EU79" s="9">
        <v>8.8319864368465657E-5</v>
      </c>
      <c r="EV79" s="9">
        <v>1.0341021294150889</v>
      </c>
      <c r="EW79" s="9">
        <v>1.0341904492794574</v>
      </c>
      <c r="EX79" s="9">
        <v>1.0134589932790438E-5</v>
      </c>
      <c r="EY79" s="6">
        <v>6</v>
      </c>
      <c r="EZ79" s="6"/>
      <c r="FA79" s="6"/>
      <c r="FB79" s="6"/>
      <c r="FC79" s="15">
        <v>72</v>
      </c>
      <c r="FD79" s="9">
        <v>3.3060109289617487E-2</v>
      </c>
      <c r="FE79" s="9">
        <v>7.1565979090138456E-5</v>
      </c>
      <c r="FF79" s="9">
        <v>1.0341188833003674</v>
      </c>
      <c r="FG79" s="9">
        <v>1.0341904492794576</v>
      </c>
      <c r="FH79" s="9">
        <v>8.2121033179051332E-6</v>
      </c>
      <c r="FI79" s="6">
        <v>6</v>
      </c>
      <c r="FJ79" s="6"/>
      <c r="FK79" s="6"/>
      <c r="FL79" s="6"/>
      <c r="FM79" s="15">
        <v>72</v>
      </c>
      <c r="FN79" s="9">
        <v>3.3060109289617487E-2</v>
      </c>
      <c r="FO79" s="9">
        <v>4.6124894037863802E-5</v>
      </c>
      <c r="FP79" s="9">
        <v>1.0341443243854196</v>
      </c>
      <c r="FQ79" s="9">
        <v>1.0341904492794574</v>
      </c>
      <c r="FR79" s="9">
        <v>5.2927717915978174E-6</v>
      </c>
      <c r="FS79" s="6">
        <v>6</v>
      </c>
      <c r="FT79" s="6"/>
      <c r="FU79" s="6"/>
      <c r="FV79" s="6"/>
      <c r="FW79" s="15">
        <v>72</v>
      </c>
      <c r="FX79" s="9">
        <v>3.3060109289617487E-2</v>
      </c>
      <c r="FY79" s="9">
        <v>6.6291607798813225E-5</v>
      </c>
      <c r="FZ79" s="9">
        <v>1.0341241576716587</v>
      </c>
      <c r="GA79" s="9">
        <v>1.0341904492794576</v>
      </c>
      <c r="GB79" s="9">
        <v>7.6068760502560556E-6</v>
      </c>
      <c r="GC79" s="6">
        <v>6</v>
      </c>
      <c r="GD79" s="6"/>
      <c r="GE79" s="6"/>
      <c r="GF79" s="6"/>
      <c r="GG79" s="15">
        <v>72</v>
      </c>
      <c r="GH79" s="9">
        <v>3.3060109289617487E-2</v>
      </c>
      <c r="GI79" s="9">
        <v>4.2298389375529805E-5</v>
      </c>
      <c r="GJ79" s="9">
        <v>1.0341481508900818</v>
      </c>
      <c r="GK79" s="9">
        <v>1.0341904492794574</v>
      </c>
      <c r="GL79" s="9">
        <v>4.8536853425190738E-6</v>
      </c>
      <c r="GM79" s="6">
        <v>6</v>
      </c>
      <c r="GN79" s="6"/>
      <c r="GO79" s="6"/>
      <c r="GP79" s="6"/>
      <c r="GQ79" s="15">
        <v>72</v>
      </c>
      <c r="GR79" s="9">
        <v>3.3060109289617487E-2</v>
      </c>
      <c r="GS79" s="9">
        <v>3.9195818027691436E-5</v>
      </c>
      <c r="GT79" s="9">
        <v>1.0341512534614297</v>
      </c>
      <c r="GU79" s="9">
        <v>1.0341904492794574</v>
      </c>
      <c r="GV79" s="9">
        <v>4.4976693027254989E-6</v>
      </c>
      <c r="GW79" s="6">
        <v>6</v>
      </c>
      <c r="GX79" s="6"/>
      <c r="GY79" s="6"/>
      <c r="GZ79" s="6"/>
      <c r="HA79" s="15">
        <v>72</v>
      </c>
      <c r="HB79" s="9">
        <v>3.3060109289617487E-2</v>
      </c>
      <c r="HC79" s="9">
        <v>4.8710370161062446E-5</v>
      </c>
      <c r="HD79" s="9">
        <v>1.0341417389092964</v>
      </c>
      <c r="HE79" s="9">
        <v>1.0341904492794574</v>
      </c>
      <c r="HF79" s="9">
        <v>5.5894518247591306E-6</v>
      </c>
      <c r="HG79" s="6">
        <v>6</v>
      </c>
      <c r="HH79" s="6"/>
      <c r="HI79" s="6"/>
      <c r="HJ79" s="6"/>
      <c r="HK79" s="15">
        <v>72</v>
      </c>
      <c r="HL79" s="9">
        <v>3.3060109289617487E-2</v>
      </c>
      <c r="HM79" s="9">
        <v>2.6682113591410003E-5</v>
      </c>
      <c r="HN79" s="9">
        <v>1.0341637671658661</v>
      </c>
      <c r="HO79" s="9">
        <v>1.0341904492794576</v>
      </c>
      <c r="HP79" s="9">
        <v>3.0617379422247458E-6</v>
      </c>
      <c r="HQ79" s="6">
        <v>6</v>
      </c>
      <c r="HR79" s="6"/>
      <c r="HS79" s="6"/>
      <c r="HT79" s="6"/>
      <c r="HU79" s="15">
        <v>72</v>
      </c>
      <c r="HV79" s="9">
        <v>3.3060109289617487E-2</v>
      </c>
      <c r="HW79" s="9">
        <v>2.5647923142130545E-5</v>
      </c>
      <c r="HX79" s="9">
        <v>1.0341648013563152</v>
      </c>
      <c r="HY79" s="9">
        <v>1.0341904492794574</v>
      </c>
      <c r="HZ79" s="9">
        <v>2.9430659289602214E-6</v>
      </c>
      <c r="IA79" s="6">
        <v>6</v>
      </c>
      <c r="IB79" s="6"/>
      <c r="IC79" s="6"/>
      <c r="ID79" s="6"/>
      <c r="IE79" s="15">
        <v>72</v>
      </c>
      <c r="IF79" s="9">
        <v>3.3060109289617487E-2</v>
      </c>
      <c r="IG79" s="9">
        <v>1.1686352076857868E-5</v>
      </c>
      <c r="IH79" s="9">
        <v>1.0341787629273804</v>
      </c>
      <c r="II79" s="9">
        <v>1.0341904492794574</v>
      </c>
      <c r="IJ79" s="9">
        <v>1.3409937498891329E-6</v>
      </c>
      <c r="IK79" s="6">
        <v>6</v>
      </c>
      <c r="IL79" s="6"/>
      <c r="IM79" s="6"/>
      <c r="IN79" s="6"/>
      <c r="IO79" s="15">
        <v>72</v>
      </c>
      <c r="IP79" s="9">
        <v>3.3060109289617487E-2</v>
      </c>
      <c r="IQ79" s="9">
        <v>6.6188188753885273E-6</v>
      </c>
      <c r="IR79" s="9">
        <v>1.0341838304605822</v>
      </c>
      <c r="IS79" s="9">
        <v>1.0341904492794576</v>
      </c>
      <c r="IT79" s="9">
        <v>7.5950088489296015E-7</v>
      </c>
      <c r="IU79" s="6">
        <v>6</v>
      </c>
      <c r="IV79" s="6"/>
      <c r="IW79" s="6"/>
      <c r="IX79" s="6"/>
      <c r="IY79" s="15">
        <v>72</v>
      </c>
      <c r="IZ79" s="9">
        <v>3.3060109289617487E-2</v>
      </c>
      <c r="JA79" s="9">
        <v>1.1065837807290195E-5</v>
      </c>
      <c r="JB79" s="9">
        <v>1.0341793834416502</v>
      </c>
      <c r="JC79" s="9">
        <v>1.0341904492794574</v>
      </c>
      <c r="JD79" s="9">
        <v>1.269790541930418E-6</v>
      </c>
      <c r="JE79" s="6">
        <v>6</v>
      </c>
      <c r="JF79" s="6"/>
      <c r="JG79" s="6"/>
      <c r="JH79" s="6"/>
      <c r="JI79" s="15">
        <v>72</v>
      </c>
      <c r="JJ79" s="9">
        <v>3.3060109289617487E-2</v>
      </c>
      <c r="JK79" s="9">
        <v>1.0652161627578411E-5</v>
      </c>
      <c r="JL79" s="9">
        <v>1.0341797971178299</v>
      </c>
      <c r="JM79" s="9">
        <v>1.0341904492794576</v>
      </c>
      <c r="JN79" s="9">
        <v>1.2223217366246078E-6</v>
      </c>
      <c r="JO79" s="6">
        <v>6</v>
      </c>
      <c r="JP79" s="6"/>
      <c r="JQ79" s="6"/>
      <c r="JR79" s="6"/>
      <c r="JS79" s="15">
        <v>72</v>
      </c>
      <c r="JT79" s="9">
        <v>3.3060109289617487E-2</v>
      </c>
      <c r="JU79" s="9">
        <v>8.8940378638033351E-6</v>
      </c>
      <c r="JV79" s="9">
        <v>1.0341815552415936</v>
      </c>
      <c r="JW79" s="9">
        <v>1.0341904492794574</v>
      </c>
      <c r="JX79" s="9">
        <v>1.0205793140749158E-6</v>
      </c>
      <c r="JY79" s="6">
        <v>6</v>
      </c>
      <c r="JZ79" s="6"/>
      <c r="KA79" s="6"/>
      <c r="KB79" s="6"/>
      <c r="KC79" s="15">
        <v>72</v>
      </c>
      <c r="KD79" s="9">
        <v>3.3060109289617487E-2</v>
      </c>
      <c r="KE79" s="9">
        <v>1.4582085334840348E-5</v>
      </c>
      <c r="KF79" s="9">
        <v>1.0341758671941226</v>
      </c>
      <c r="KG79" s="9">
        <v>1.0341904492794574</v>
      </c>
      <c r="KH79" s="9">
        <v>1.6732753870298032E-6</v>
      </c>
      <c r="KI79" s="6">
        <v>6</v>
      </c>
      <c r="KJ79" s="6"/>
      <c r="KK79" s="6"/>
      <c r="KL79" s="6"/>
      <c r="KM79" s="15">
        <v>72</v>
      </c>
      <c r="KN79" s="9">
        <v>3.3060109289617487E-2</v>
      </c>
      <c r="KO79" s="9">
        <v>6.1017236507487979E-6</v>
      </c>
      <c r="KP79" s="9">
        <v>1.0341843475558066</v>
      </c>
      <c r="KQ79" s="9">
        <v>1.0341904492794574</v>
      </c>
      <c r="KR79" s="9">
        <v>7.0016487826069774E-7</v>
      </c>
      <c r="KS79" s="6">
        <v>6</v>
      </c>
      <c r="KT79" s="6"/>
      <c r="KU79" s="6"/>
      <c r="KV79" s="6"/>
      <c r="KW79" s="15">
        <v>72</v>
      </c>
      <c r="KX79" s="9">
        <v>3.3060109289617487E-2</v>
      </c>
      <c r="KY79" s="9">
        <v>5.1709522463972872E-6</v>
      </c>
      <c r="KZ79" s="9">
        <v>1.034185278327211</v>
      </c>
      <c r="LA79" s="9">
        <v>1.0341904492794574</v>
      </c>
      <c r="LB79" s="9">
        <v>5.9336006632262531E-7</v>
      </c>
      <c r="LC79" s="6">
        <v>6</v>
      </c>
    </row>
    <row r="80" spans="1:315">
      <c r="A80" s="6">
        <v>73</v>
      </c>
      <c r="B80">
        <v>0.12603625901236748</v>
      </c>
      <c r="C80">
        <f>1-Table468[[#This Row],[qx (tau)]]</f>
        <v>0.87396374098763252</v>
      </c>
      <c r="D80" s="6"/>
      <c r="E80" s="6"/>
      <c r="F80" s="6"/>
      <c r="G80" s="6"/>
      <c r="H80" s="15">
        <f t="shared" si="15"/>
        <v>73</v>
      </c>
      <c r="I80" s="9">
        <f t="shared" si="17"/>
        <v>4.972677595628415E-2</v>
      </c>
      <c r="J80" s="9" cm="1">
        <f t="array" ref="J80">VLOOKUP($G$13,'qx Malaria'!$B$32:$I$61,(N80),FALSE)/(1-cambodia!I80*INDEX($E$6:$G$11,N80,2))</f>
        <v>5.2616446233467511E-6</v>
      </c>
      <c r="K80" s="9">
        <f t="shared" si="16"/>
        <v>1.0523236630247268</v>
      </c>
      <c r="L80" s="9">
        <f t="shared" si="13"/>
        <v>1.0523289246693501</v>
      </c>
      <c r="M80" s="9">
        <f>(J80*Table468[[#This Row],[qx (tau)]])/L80</f>
        <v>6.3018129506183746E-7</v>
      </c>
      <c r="N80" s="6">
        <f t="shared" si="14"/>
        <v>6</v>
      </c>
      <c r="P80" s="6"/>
      <c r="Q80" s="6"/>
      <c r="R80" s="6"/>
      <c r="S80" s="15">
        <v>73</v>
      </c>
      <c r="T80" s="9">
        <v>4.972677595628415E-2</v>
      </c>
      <c r="U80" s="9">
        <v>7.4820586543990805E-5</v>
      </c>
      <c r="V80" s="9">
        <v>1.0522541040828062</v>
      </c>
      <c r="W80" s="9">
        <v>1.0523289246693501</v>
      </c>
      <c r="X80" s="9">
        <v>8.961178015779329E-6</v>
      </c>
      <c r="Y80" s="6">
        <v>6</v>
      </c>
      <c r="Z80" s="6"/>
      <c r="AA80" s="6"/>
      <c r="AB80" s="6"/>
      <c r="AC80" s="15">
        <v>73</v>
      </c>
      <c r="AD80" s="9">
        <v>4.972677595628415E-2</v>
      </c>
      <c r="AE80" s="9">
        <v>6.3876365727429566E-5</v>
      </c>
      <c r="AF80" s="9">
        <v>1.0522650483036227</v>
      </c>
      <c r="AG80" s="9">
        <v>1.0523289246693501</v>
      </c>
      <c r="AH80" s="9">
        <v>7.650400922050707E-6</v>
      </c>
      <c r="AI80" s="6">
        <v>6</v>
      </c>
      <c r="AJ80" s="6"/>
      <c r="AK80" s="6"/>
      <c r="AL80" s="6"/>
      <c r="AM80" s="15">
        <v>73</v>
      </c>
      <c r="AN80" s="9">
        <v>4.972677595628415E-2</v>
      </c>
      <c r="AO80" s="9">
        <v>5.7036227717078776E-5</v>
      </c>
      <c r="AP80" s="9">
        <v>1.0522718884416331</v>
      </c>
      <c r="AQ80" s="9">
        <v>1.0523289246693501</v>
      </c>
      <c r="AR80" s="9">
        <v>6.831165238470317E-6</v>
      </c>
      <c r="AS80" s="6">
        <v>6</v>
      </c>
      <c r="AT80" s="6"/>
      <c r="AU80" s="6"/>
      <c r="AV80" s="6"/>
      <c r="AW80" s="15">
        <v>73</v>
      </c>
      <c r="AX80" s="9">
        <v>4.972677595628415E-2</v>
      </c>
      <c r="AY80" s="9">
        <v>6.4507763082231163E-5</v>
      </c>
      <c r="AZ80" s="9">
        <v>1.052264416906268</v>
      </c>
      <c r="BA80" s="9">
        <v>1.0523289246693504</v>
      </c>
      <c r="BB80" s="9">
        <v>7.7260226774581239E-6</v>
      </c>
      <c r="BC80" s="6">
        <v>6</v>
      </c>
      <c r="BD80" s="6"/>
      <c r="BE80" s="6"/>
      <c r="BF80" s="6"/>
      <c r="BG80" s="15">
        <v>73</v>
      </c>
      <c r="BH80" s="9">
        <v>4.972677595628415E-2</v>
      </c>
      <c r="BI80" s="9">
        <v>5.7246693502012653E-5</v>
      </c>
      <c r="BJ80" s="9">
        <v>1.0522716779758481</v>
      </c>
      <c r="BK80" s="9">
        <v>1.0523289246693501</v>
      </c>
      <c r="BL80" s="9">
        <v>6.8563724902727913E-6</v>
      </c>
      <c r="BM80" s="6">
        <v>6</v>
      </c>
      <c r="BN80" s="6"/>
      <c r="BO80" s="6"/>
      <c r="BP80" s="6"/>
      <c r="BQ80" s="15">
        <v>73</v>
      </c>
      <c r="BR80" s="9">
        <v>4.972677595628415E-2</v>
      </c>
      <c r="BS80" s="9">
        <v>5.1458884416331221E-5</v>
      </c>
      <c r="BT80" s="9">
        <v>1.0522774657849339</v>
      </c>
      <c r="BU80" s="9">
        <v>1.0523289246693501</v>
      </c>
      <c r="BV80" s="9">
        <v>6.1631730657047701E-6</v>
      </c>
      <c r="BW80" s="6">
        <v>6</v>
      </c>
      <c r="BX80" s="6"/>
      <c r="BY80" s="6"/>
      <c r="BZ80" s="6"/>
      <c r="CA80" s="15">
        <v>73</v>
      </c>
      <c r="CB80" s="9">
        <v>4.972677595628415E-2</v>
      </c>
      <c r="CC80" s="9">
        <v>4.8933294997124792E-5</v>
      </c>
      <c r="CD80" s="9">
        <v>1.0522799913743532</v>
      </c>
      <c r="CE80" s="9">
        <v>1.0523289246693504</v>
      </c>
      <c r="CF80" s="9">
        <v>5.860686044075088E-6</v>
      </c>
      <c r="CG80" s="6">
        <v>6</v>
      </c>
      <c r="CH80" s="6"/>
      <c r="CI80" s="6"/>
      <c r="CJ80" s="6"/>
      <c r="CK80" s="15">
        <v>73</v>
      </c>
      <c r="CL80" s="9">
        <v>4.972677595628415E-2</v>
      </c>
      <c r="CM80" s="9">
        <v>5.6930994824611847E-5</v>
      </c>
      <c r="CN80" s="9">
        <v>1.0522719936745257</v>
      </c>
      <c r="CO80" s="9">
        <v>1.0523289246693504</v>
      </c>
      <c r="CP80" s="9">
        <v>6.8185616125690794E-6</v>
      </c>
      <c r="CQ80" s="6">
        <v>6</v>
      </c>
      <c r="CR80" s="6"/>
      <c r="CS80" s="6"/>
      <c r="CT80" s="6"/>
      <c r="CU80" s="15">
        <v>73</v>
      </c>
      <c r="CV80" s="9">
        <v>4.972677595628415E-2</v>
      </c>
      <c r="CW80" s="9">
        <v>4.2408855664174821E-5</v>
      </c>
      <c r="CX80" s="9">
        <v>1.052286515813686</v>
      </c>
      <c r="CY80" s="9">
        <v>1.0523289246693501</v>
      </c>
      <c r="CZ80" s="9">
        <v>5.0792612381984107E-6</v>
      </c>
      <c r="DA80" s="6">
        <v>6</v>
      </c>
      <c r="DB80" s="6"/>
      <c r="DC80" s="6"/>
      <c r="DD80" s="6"/>
      <c r="DE80" s="15">
        <v>73</v>
      </c>
      <c r="DF80" s="9">
        <v>4.972677595628415E-2</v>
      </c>
      <c r="DG80" s="9">
        <v>4.2724554341575619E-5</v>
      </c>
      <c r="DH80" s="9">
        <v>1.0522862001150086</v>
      </c>
      <c r="DI80" s="9">
        <v>1.0523289246693501</v>
      </c>
      <c r="DJ80" s="9">
        <v>5.11707211590212E-6</v>
      </c>
      <c r="DK80" s="6">
        <v>6</v>
      </c>
      <c r="DL80" s="6"/>
      <c r="DM80" s="6"/>
      <c r="DN80" s="6"/>
      <c r="DO80" s="15">
        <v>73</v>
      </c>
      <c r="DP80" s="9">
        <v>4.972677595628415E-2</v>
      </c>
      <c r="DQ80" s="9">
        <v>8.197642323174238E-5</v>
      </c>
      <c r="DR80" s="9">
        <v>1.0522469482461185</v>
      </c>
      <c r="DS80" s="9">
        <v>1.0523289246693504</v>
      </c>
      <c r="DT80" s="9">
        <v>9.8182245770634241E-6</v>
      </c>
      <c r="DU80" s="6">
        <v>6</v>
      </c>
      <c r="DV80" s="6"/>
      <c r="DW80" s="6"/>
      <c r="DX80" s="6"/>
      <c r="DY80" s="15">
        <v>73</v>
      </c>
      <c r="DZ80" s="9">
        <v>4.972677595628415E-2</v>
      </c>
      <c r="EA80" s="9">
        <v>6.0824611845888447E-5</v>
      </c>
      <c r="EB80" s="9">
        <v>1.0522681000575043</v>
      </c>
      <c r="EC80" s="9">
        <v>1.0523289246693501</v>
      </c>
      <c r="ED80" s="9">
        <v>7.2848957709148413E-6</v>
      </c>
      <c r="EE80" s="6">
        <v>6</v>
      </c>
      <c r="EF80" s="6"/>
      <c r="EG80" s="6"/>
      <c r="EH80" s="6"/>
      <c r="EI80" s="15">
        <v>73</v>
      </c>
      <c r="EJ80" s="9">
        <v>4.972677595628415E-2</v>
      </c>
      <c r="EK80" s="9">
        <v>5.1879815986198961E-5</v>
      </c>
      <c r="EL80" s="9">
        <v>1.052277044853364</v>
      </c>
      <c r="EM80" s="9">
        <v>1.0523289246693501</v>
      </c>
      <c r="EN80" s="9">
        <v>6.213587569309717E-6</v>
      </c>
      <c r="EO80" s="6">
        <v>6</v>
      </c>
      <c r="EP80" s="6"/>
      <c r="EQ80" s="6"/>
      <c r="ER80" s="6"/>
      <c r="ES80" s="15">
        <v>73</v>
      </c>
      <c r="ET80" s="9">
        <v>4.972677595628415E-2</v>
      </c>
      <c r="EU80" s="9">
        <v>8.98688901667625E-5</v>
      </c>
      <c r="EV80" s="9">
        <v>1.0522390557791834</v>
      </c>
      <c r="EW80" s="9">
        <v>1.0523289246693501</v>
      </c>
      <c r="EX80" s="9">
        <v>1.0763496519656184E-5</v>
      </c>
      <c r="EY80" s="6">
        <v>6</v>
      </c>
      <c r="EZ80" s="6"/>
      <c r="FA80" s="6"/>
      <c r="FB80" s="6"/>
      <c r="FC80" s="15">
        <v>73</v>
      </c>
      <c r="FD80" s="9">
        <v>4.972677595628415E-2</v>
      </c>
      <c r="FE80" s="9">
        <v>7.2821161587119037E-5</v>
      </c>
      <c r="FF80" s="9">
        <v>1.0522561035077631</v>
      </c>
      <c r="FG80" s="9">
        <v>1.0523289246693501</v>
      </c>
      <c r="FH80" s="9">
        <v>8.7217091236558305E-6</v>
      </c>
      <c r="FI80" s="6">
        <v>6</v>
      </c>
      <c r="FJ80" s="6"/>
      <c r="FK80" s="6"/>
      <c r="FL80" s="6"/>
      <c r="FM80" s="15">
        <v>73</v>
      </c>
      <c r="FN80" s="9">
        <v>4.972677595628415E-2</v>
      </c>
      <c r="FO80" s="9">
        <v>4.6933870040253017E-5</v>
      </c>
      <c r="FP80" s="9">
        <v>1.05228199079931</v>
      </c>
      <c r="FQ80" s="9">
        <v>1.0523289246693501</v>
      </c>
      <c r="FR80" s="9">
        <v>5.6212171519515896E-6</v>
      </c>
      <c r="FS80" s="6">
        <v>6</v>
      </c>
      <c r="FT80" s="6"/>
      <c r="FU80" s="6"/>
      <c r="FV80" s="6"/>
      <c r="FW80" s="15">
        <v>73</v>
      </c>
      <c r="FX80" s="9">
        <v>4.972677595628415E-2</v>
      </c>
      <c r="FY80" s="9">
        <v>6.7454284071305346E-5</v>
      </c>
      <c r="FZ80" s="9">
        <v>1.0522614703852788</v>
      </c>
      <c r="GA80" s="9">
        <v>1.0523289246693501</v>
      </c>
      <c r="GB80" s="9">
        <v>8.0789242026927554E-6</v>
      </c>
      <c r="GC80" s="6">
        <v>6</v>
      </c>
      <c r="GD80" s="6"/>
      <c r="GE80" s="6"/>
      <c r="GF80" s="6"/>
      <c r="GG80" s="15">
        <v>73</v>
      </c>
      <c r="GH80" s="9">
        <v>4.972677595628415E-2</v>
      </c>
      <c r="GI80" s="9">
        <v>4.3040253018976425E-5</v>
      </c>
      <c r="GJ80" s="9">
        <v>1.0522858844163312</v>
      </c>
      <c r="GK80" s="9">
        <v>1.0523289246693501</v>
      </c>
      <c r="GL80" s="9">
        <v>5.1548829936058302E-6</v>
      </c>
      <c r="GM80" s="6">
        <v>6</v>
      </c>
      <c r="GN80" s="6"/>
      <c r="GO80" s="6"/>
      <c r="GP80" s="6"/>
      <c r="GQ80" s="15">
        <v>73</v>
      </c>
      <c r="GR80" s="9">
        <v>4.972677595628415E-2</v>
      </c>
      <c r="GS80" s="9">
        <v>3.9883266244968371E-5</v>
      </c>
      <c r="GT80" s="9">
        <v>1.0522890414031052</v>
      </c>
      <c r="GU80" s="9">
        <v>1.0523289246693501</v>
      </c>
      <c r="GV80" s="9">
        <v>4.7767742165687278E-6</v>
      </c>
      <c r="GW80" s="6">
        <v>6</v>
      </c>
      <c r="GX80" s="6"/>
      <c r="GY80" s="6"/>
      <c r="GZ80" s="6"/>
      <c r="HA80" s="15">
        <v>73</v>
      </c>
      <c r="HB80" s="9">
        <v>4.972677595628415E-2</v>
      </c>
      <c r="HC80" s="9">
        <v>4.9564692351926396E-5</v>
      </c>
      <c r="HD80" s="9">
        <v>1.0522793599769984</v>
      </c>
      <c r="HE80" s="9">
        <v>1.0523289246693504</v>
      </c>
      <c r="HF80" s="9">
        <v>5.9363077994825075E-6</v>
      </c>
      <c r="HG80" s="6">
        <v>6</v>
      </c>
      <c r="HH80" s="6"/>
      <c r="HI80" s="6"/>
      <c r="HJ80" s="6"/>
      <c r="HK80" s="15">
        <v>73</v>
      </c>
      <c r="HL80" s="9">
        <v>4.972677595628415E-2</v>
      </c>
      <c r="HM80" s="9">
        <v>2.7150086256469235E-5</v>
      </c>
      <c r="HN80" s="9">
        <v>1.0523017745830938</v>
      </c>
      <c r="HO80" s="9">
        <v>1.0523289246693504</v>
      </c>
      <c r="HP80" s="9">
        <v>3.2517354825190803E-6</v>
      </c>
      <c r="HQ80" s="6">
        <v>6</v>
      </c>
      <c r="HR80" s="6"/>
      <c r="HS80" s="6"/>
      <c r="HT80" s="6"/>
      <c r="HU80" s="15">
        <v>73</v>
      </c>
      <c r="HV80" s="9">
        <v>4.972677595628415E-2</v>
      </c>
      <c r="HW80" s="9">
        <v>2.6097757331799883E-5</v>
      </c>
      <c r="HX80" s="9">
        <v>1.0523028269120183</v>
      </c>
      <c r="HY80" s="9">
        <v>1.0523289246693501</v>
      </c>
      <c r="HZ80" s="9">
        <v>3.1256992235067136E-6</v>
      </c>
      <c r="IA80" s="6">
        <v>6</v>
      </c>
      <c r="IB80" s="6"/>
      <c r="IC80" s="6"/>
      <c r="ID80" s="6"/>
      <c r="IE80" s="15">
        <v>73</v>
      </c>
      <c r="IF80" s="9">
        <v>4.972677595628415E-2</v>
      </c>
      <c r="IG80" s="9">
        <v>1.1891316848763655E-5</v>
      </c>
      <c r="IH80" s="9">
        <v>1.0523170333525014</v>
      </c>
      <c r="II80" s="9">
        <v>1.0523289246693501</v>
      </c>
      <c r="IJ80" s="9">
        <v>1.4242097268397525E-6</v>
      </c>
      <c r="IK80" s="6">
        <v>6</v>
      </c>
      <c r="IL80" s="6"/>
      <c r="IM80" s="6"/>
      <c r="IN80" s="6"/>
      <c r="IO80" s="15">
        <v>73</v>
      </c>
      <c r="IP80" s="9">
        <v>4.972677595628415E-2</v>
      </c>
      <c r="IQ80" s="9">
        <v>6.7349051178838411E-6</v>
      </c>
      <c r="IR80" s="9">
        <v>1.0523221897642323</v>
      </c>
      <c r="IS80" s="9">
        <v>1.0523289246693501</v>
      </c>
      <c r="IT80" s="9">
        <v>8.0663205767915193E-7</v>
      </c>
      <c r="IU80" s="6">
        <v>6</v>
      </c>
      <c r="IV80" s="6"/>
      <c r="IW80" s="6"/>
      <c r="IX80" s="6"/>
      <c r="IY80" s="15">
        <v>73</v>
      </c>
      <c r="IZ80" s="9">
        <v>4.972677595628415E-2</v>
      </c>
      <c r="JA80" s="9">
        <v>1.1259919493962048E-5</v>
      </c>
      <c r="JB80" s="9">
        <v>1.0523176647498562</v>
      </c>
      <c r="JC80" s="9">
        <v>1.0523289246693501</v>
      </c>
      <c r="JD80" s="9">
        <v>1.3485879714323322E-6</v>
      </c>
      <c r="JE80" s="6">
        <v>6</v>
      </c>
      <c r="JF80" s="6"/>
      <c r="JG80" s="6"/>
      <c r="JH80" s="6"/>
      <c r="JI80" s="15">
        <v>73</v>
      </c>
      <c r="JJ80" s="9">
        <v>4.972677595628415E-2</v>
      </c>
      <c r="JK80" s="9">
        <v>1.0838987924094308E-5</v>
      </c>
      <c r="JL80" s="9">
        <v>1.052318085681426</v>
      </c>
      <c r="JM80" s="9">
        <v>1.0523289246693501</v>
      </c>
      <c r="JN80" s="9">
        <v>1.2981734678273851E-6</v>
      </c>
      <c r="JO80" s="6">
        <v>6</v>
      </c>
      <c r="JP80" s="6"/>
      <c r="JQ80" s="6"/>
      <c r="JR80" s="6"/>
      <c r="JS80" s="15">
        <v>73</v>
      </c>
      <c r="JT80" s="9">
        <v>4.972677595628415E-2</v>
      </c>
      <c r="JU80" s="9">
        <v>9.0500287521564121E-6</v>
      </c>
      <c r="JV80" s="9">
        <v>1.052319874640598</v>
      </c>
      <c r="JW80" s="9">
        <v>1.0523289246693501</v>
      </c>
      <c r="JX80" s="9">
        <v>1.0839118275063605E-6</v>
      </c>
      <c r="JY80" s="6">
        <v>6</v>
      </c>
      <c r="JZ80" s="6"/>
      <c r="KA80" s="6"/>
      <c r="KB80" s="6"/>
      <c r="KC80" s="15">
        <v>73</v>
      </c>
      <c r="KD80" s="9">
        <v>4.972677595628415E-2</v>
      </c>
      <c r="KE80" s="9">
        <v>1.4837837837837837E-5</v>
      </c>
      <c r="KF80" s="9">
        <v>1.0523140868315124</v>
      </c>
      <c r="KG80" s="9">
        <v>1.0523289246693501</v>
      </c>
      <c r="KH80" s="9">
        <v>1.7771112520743816E-6</v>
      </c>
      <c r="KI80" s="6">
        <v>6</v>
      </c>
      <c r="KJ80" s="6"/>
      <c r="KK80" s="6"/>
      <c r="KL80" s="6"/>
      <c r="KM80" s="15">
        <v>73</v>
      </c>
      <c r="KN80" s="9">
        <v>4.972677595628415E-2</v>
      </c>
      <c r="KO80" s="9">
        <v>6.2087406555491655E-6</v>
      </c>
      <c r="KP80" s="9">
        <v>1.0523227159286948</v>
      </c>
      <c r="KQ80" s="9">
        <v>1.0523289246693504</v>
      </c>
      <c r="KR80" s="9">
        <v>7.4361392817296792E-7</v>
      </c>
      <c r="KS80" s="6">
        <v>6</v>
      </c>
      <c r="KT80" s="6"/>
      <c r="KU80" s="6"/>
      <c r="KV80" s="6"/>
      <c r="KW80" s="15">
        <v>73</v>
      </c>
      <c r="KX80" s="9">
        <v>4.972677595628415E-2</v>
      </c>
      <c r="KY80" s="9">
        <v>5.2616446233467511E-6</v>
      </c>
      <c r="KZ80" s="9">
        <v>1.0523236630247268</v>
      </c>
      <c r="LA80" s="9">
        <v>1.0523289246693501</v>
      </c>
      <c r="LB80" s="9">
        <v>6.3018129506183746E-7</v>
      </c>
      <c r="LC80" s="6">
        <v>6</v>
      </c>
    </row>
    <row r="81" spans="1:315">
      <c r="A81" s="6">
        <v>74</v>
      </c>
      <c r="B81">
        <v>0.13398910595697189</v>
      </c>
      <c r="C81">
        <f>1-Table468[[#This Row],[qx (tau)]]</f>
        <v>0.86601089404302811</v>
      </c>
      <c r="D81" s="6"/>
      <c r="E81" s="6"/>
      <c r="F81" s="6"/>
      <c r="G81" s="6"/>
      <c r="H81" s="15">
        <f t="shared" si="15"/>
        <v>74</v>
      </c>
      <c r="I81" s="9">
        <f t="shared" si="17"/>
        <v>6.6393442622950813E-2</v>
      </c>
      <c r="J81" s="9" cm="1">
        <f t="array" ref="J81">VLOOKUP($G$13,'qx Malaria'!$B$32:$I$61,(N81),FALSE)/(1-cambodia!I81*INDEX($E$6:$G$11,N81,2))</f>
        <v>5.3555750658472342E-6</v>
      </c>
      <c r="K81" s="9">
        <f t="shared" si="16"/>
        <v>1.071109657594381</v>
      </c>
      <c r="L81" s="9">
        <f t="shared" si="13"/>
        <v>1.0711150131694469</v>
      </c>
      <c r="M81" s="9">
        <f>(J81*Table468[[#This Row],[qx (tau)]])/L81</f>
        <v>6.6994552978485948E-7</v>
      </c>
      <c r="N81" s="6">
        <f t="shared" si="14"/>
        <v>6</v>
      </c>
      <c r="P81" s="6"/>
      <c r="Q81" s="6"/>
      <c r="R81" s="6"/>
      <c r="S81" s="15">
        <v>74</v>
      </c>
      <c r="T81" s="9">
        <v>6.6393442622950813E-2</v>
      </c>
      <c r="U81" s="9">
        <v>7.6156277436347679E-5</v>
      </c>
      <c r="V81" s="9">
        <v>1.0710388568920104</v>
      </c>
      <c r="W81" s="9">
        <v>1.0711150131694467</v>
      </c>
      <c r="X81" s="9">
        <v>9.5266254335407033E-6</v>
      </c>
      <c r="Y81" s="6">
        <v>6</v>
      </c>
      <c r="Z81" s="6"/>
      <c r="AA81" s="6"/>
      <c r="AB81" s="6"/>
      <c r="AC81" s="15">
        <v>74</v>
      </c>
      <c r="AD81" s="9">
        <v>6.6393442622950813E-2</v>
      </c>
      <c r="AE81" s="9">
        <v>6.5016681299385427E-5</v>
      </c>
      <c r="AF81" s="9">
        <v>1.0710499964881475</v>
      </c>
      <c r="AG81" s="9">
        <v>1.0711150131694469</v>
      </c>
      <c r="AH81" s="9">
        <v>8.133138731588195E-6</v>
      </c>
      <c r="AI81" s="6">
        <v>6</v>
      </c>
      <c r="AJ81" s="6"/>
      <c r="AK81" s="6"/>
      <c r="AL81" s="6"/>
      <c r="AM81" s="15">
        <v>74</v>
      </c>
      <c r="AN81" s="9">
        <v>6.6393442622950813E-2</v>
      </c>
      <c r="AO81" s="9">
        <v>5.8054433713784014E-5</v>
      </c>
      <c r="AP81" s="9">
        <v>1.071056958735733</v>
      </c>
      <c r="AQ81" s="9">
        <v>1.0711150131694469</v>
      </c>
      <c r="AR81" s="9">
        <v>7.2622095428678757E-6</v>
      </c>
      <c r="AS81" s="6">
        <v>6</v>
      </c>
      <c r="AT81" s="6"/>
      <c r="AU81" s="6"/>
      <c r="AV81" s="6"/>
      <c r="AW81" s="15">
        <v>74</v>
      </c>
      <c r="AX81" s="9">
        <v>6.6393442622950813E-2</v>
      </c>
      <c r="AY81" s="9">
        <v>6.5659350307287087E-5</v>
      </c>
      <c r="AZ81" s="9">
        <v>1.0710493538191395</v>
      </c>
      <c r="BA81" s="9">
        <v>1.0711150131694467</v>
      </c>
      <c r="BB81" s="9">
        <v>8.2135321951623773E-6</v>
      </c>
      <c r="BC81" s="6">
        <v>6</v>
      </c>
      <c r="BD81" s="6"/>
      <c r="BE81" s="6"/>
      <c r="BF81" s="6"/>
      <c r="BG81" s="15">
        <v>74</v>
      </c>
      <c r="BH81" s="9">
        <v>6.6393442622950813E-2</v>
      </c>
      <c r="BI81" s="9">
        <v>5.8268656716417912E-5</v>
      </c>
      <c r="BJ81" s="9">
        <v>1.0710567445127304</v>
      </c>
      <c r="BK81" s="9">
        <v>1.0711150131694467</v>
      </c>
      <c r="BL81" s="9">
        <v>7.2890073640592729E-6</v>
      </c>
      <c r="BM81" s="6">
        <v>6</v>
      </c>
      <c r="BN81" s="6"/>
      <c r="BO81" s="6"/>
      <c r="BP81" s="6"/>
      <c r="BQ81" s="15">
        <v>74</v>
      </c>
      <c r="BR81" s="9">
        <v>6.6393442622950813E-2</v>
      </c>
      <c r="BS81" s="9">
        <v>5.2377524143985948E-5</v>
      </c>
      <c r="BT81" s="9">
        <v>1.0710626356453028</v>
      </c>
      <c r="BU81" s="9">
        <v>1.0711150131694467</v>
      </c>
      <c r="BV81" s="9">
        <v>6.5520672812959259E-6</v>
      </c>
      <c r="BW81" s="6">
        <v>6</v>
      </c>
      <c r="BX81" s="6"/>
      <c r="BY81" s="6"/>
      <c r="BZ81" s="6"/>
      <c r="CA81" s="15">
        <v>74</v>
      </c>
      <c r="CB81" s="9">
        <v>6.6393442622950813E-2</v>
      </c>
      <c r="CC81" s="9">
        <v>4.980684811237928E-5</v>
      </c>
      <c r="CD81" s="9">
        <v>1.0710652063213344</v>
      </c>
      <c r="CE81" s="9">
        <v>1.0711150131694467</v>
      </c>
      <c r="CF81" s="9">
        <v>6.2304934269991935E-6</v>
      </c>
      <c r="CG81" s="6">
        <v>6</v>
      </c>
      <c r="CH81" s="6"/>
      <c r="CI81" s="6"/>
      <c r="CJ81" s="6"/>
      <c r="CK81" s="15">
        <v>74</v>
      </c>
      <c r="CL81" s="9">
        <v>6.6393442622950813E-2</v>
      </c>
      <c r="CM81" s="9">
        <v>5.7947322212467075E-5</v>
      </c>
      <c r="CN81" s="9">
        <v>1.0710570658472345</v>
      </c>
      <c r="CO81" s="9">
        <v>1.0711150131694469</v>
      </c>
      <c r="CP81" s="9">
        <v>7.2488106322721783E-6</v>
      </c>
      <c r="CQ81" s="6">
        <v>6</v>
      </c>
      <c r="CR81" s="6"/>
      <c r="CS81" s="6"/>
      <c r="CT81" s="6"/>
      <c r="CU81" s="15">
        <v>74</v>
      </c>
      <c r="CV81" s="9">
        <v>6.6393442622950813E-2</v>
      </c>
      <c r="CW81" s="9">
        <v>4.3165935030728711E-5</v>
      </c>
      <c r="CX81" s="9">
        <v>1.0710718472344161</v>
      </c>
      <c r="CY81" s="9">
        <v>1.0711150131694467</v>
      </c>
      <c r="CZ81" s="9">
        <v>5.3997609700659678E-6</v>
      </c>
      <c r="DA81" s="6">
        <v>6</v>
      </c>
      <c r="DB81" s="6"/>
      <c r="DC81" s="6"/>
      <c r="DD81" s="6"/>
      <c r="DE81" s="15">
        <v>74</v>
      </c>
      <c r="DF81" s="9">
        <v>6.6393442622950813E-2</v>
      </c>
      <c r="DG81" s="9">
        <v>4.3487269534679541E-5</v>
      </c>
      <c r="DH81" s="9">
        <v>1.0710715258999122</v>
      </c>
      <c r="DI81" s="9">
        <v>1.0711150131694469</v>
      </c>
      <c r="DJ81" s="9">
        <v>5.4399577018530581E-6</v>
      </c>
      <c r="DK81" s="6">
        <v>6</v>
      </c>
      <c r="DL81" s="6"/>
      <c r="DM81" s="6"/>
      <c r="DN81" s="6"/>
      <c r="DO81" s="15">
        <v>74</v>
      </c>
      <c r="DP81" s="9">
        <v>6.6393442622950813E-2</v>
      </c>
      <c r="DQ81" s="9">
        <v>8.3439859525899902E-5</v>
      </c>
      <c r="DR81" s="9">
        <v>1.0710315733099209</v>
      </c>
      <c r="DS81" s="9">
        <v>1.0711150131694469</v>
      </c>
      <c r="DT81" s="9">
        <v>1.0437751354048108E-5</v>
      </c>
      <c r="DU81" s="6">
        <v>6</v>
      </c>
      <c r="DV81" s="6"/>
      <c r="DW81" s="6"/>
      <c r="DX81" s="6"/>
      <c r="DY81" s="15">
        <v>74</v>
      </c>
      <c r="DZ81" s="9">
        <v>6.6393442622950813E-2</v>
      </c>
      <c r="EA81" s="9">
        <v>6.191044776119403E-5</v>
      </c>
      <c r="EB81" s="9">
        <v>1.0710531027216856</v>
      </c>
      <c r="EC81" s="9">
        <v>1.0711150131694469</v>
      </c>
      <c r="ED81" s="9">
        <v>7.7445703243129743E-6</v>
      </c>
      <c r="EE81" s="6">
        <v>6</v>
      </c>
      <c r="EF81" s="6"/>
      <c r="EG81" s="6"/>
      <c r="EH81" s="6"/>
      <c r="EI81" s="15">
        <v>74</v>
      </c>
      <c r="EJ81" s="9">
        <v>6.6393442622950813E-2</v>
      </c>
      <c r="EK81" s="9">
        <v>5.2805970149253724E-5</v>
      </c>
      <c r="EL81" s="9">
        <v>1.0710622071992975</v>
      </c>
      <c r="EM81" s="9">
        <v>1.0711150131694467</v>
      </c>
      <c r="EN81" s="9">
        <v>6.6056629236787144E-6</v>
      </c>
      <c r="EO81" s="6">
        <v>6</v>
      </c>
      <c r="EP81" s="6"/>
      <c r="EQ81" s="6"/>
      <c r="ER81" s="6"/>
      <c r="ES81" s="15">
        <v>74</v>
      </c>
      <c r="ET81" s="9">
        <v>6.6393442622950813E-2</v>
      </c>
      <c r="EU81" s="9">
        <v>9.1473222124670745E-5</v>
      </c>
      <c r="EV81" s="9">
        <v>1.0710235399473222</v>
      </c>
      <c r="EW81" s="9">
        <v>1.0711150131694469</v>
      </c>
      <c r="EX81" s="9">
        <v>1.1442669648725397E-5</v>
      </c>
      <c r="EY81" s="6">
        <v>6</v>
      </c>
      <c r="EZ81" s="6"/>
      <c r="FA81" s="6"/>
      <c r="FB81" s="6"/>
      <c r="FC81" s="15">
        <v>74</v>
      </c>
      <c r="FD81" s="9">
        <v>6.6393442622950813E-2</v>
      </c>
      <c r="FE81" s="9">
        <v>7.4121158911325726E-5</v>
      </c>
      <c r="FF81" s="9">
        <v>1.0710408920105354</v>
      </c>
      <c r="FG81" s="9">
        <v>1.0711150131694467</v>
      </c>
      <c r="FH81" s="9">
        <v>9.2720461322224575E-6</v>
      </c>
      <c r="FI81" s="6">
        <v>6</v>
      </c>
      <c r="FJ81" s="6"/>
      <c r="FK81" s="6"/>
      <c r="FL81" s="6"/>
      <c r="FM81" s="15">
        <v>74</v>
      </c>
      <c r="FN81" s="9">
        <v>6.6393442622950813E-2</v>
      </c>
      <c r="FO81" s="9">
        <v>4.7771729587357326E-5</v>
      </c>
      <c r="FP81" s="9">
        <v>1.0710672414398594</v>
      </c>
      <c r="FQ81" s="9">
        <v>1.0711150131694467</v>
      </c>
      <c r="FR81" s="9">
        <v>5.9759141256809469E-6</v>
      </c>
      <c r="FS81" s="6">
        <v>6</v>
      </c>
      <c r="FT81" s="6"/>
      <c r="FU81" s="6"/>
      <c r="FV81" s="6"/>
      <c r="FW81" s="15">
        <v>74</v>
      </c>
      <c r="FX81" s="9">
        <v>6.6393442622950813E-2</v>
      </c>
      <c r="FY81" s="9">
        <v>6.8658472344161538E-5</v>
      </c>
      <c r="FZ81" s="9">
        <v>1.0710463546971027</v>
      </c>
      <c r="GA81" s="9">
        <v>1.0711150131694469</v>
      </c>
      <c r="GB81" s="9">
        <v>8.5887016918418973E-6</v>
      </c>
      <c r="GC81" s="6">
        <v>6</v>
      </c>
      <c r="GD81" s="6"/>
      <c r="GE81" s="6"/>
      <c r="GF81" s="6"/>
      <c r="GG81" s="15">
        <v>74</v>
      </c>
      <c r="GH81" s="9">
        <v>6.6393442622950813E-2</v>
      </c>
      <c r="GI81" s="9">
        <v>4.3808604038630371E-5</v>
      </c>
      <c r="GJ81" s="9">
        <v>1.0710712045654083</v>
      </c>
      <c r="GK81" s="9">
        <v>1.0711150131694469</v>
      </c>
      <c r="GL81" s="9">
        <v>5.4801544336401492E-6</v>
      </c>
      <c r="GM81" s="6">
        <v>6</v>
      </c>
      <c r="GN81" s="6"/>
      <c r="GO81" s="6"/>
      <c r="GP81" s="6"/>
      <c r="GQ81" s="15">
        <v>74</v>
      </c>
      <c r="GR81" s="9">
        <v>6.6393442622950813E-2</v>
      </c>
      <c r="GS81" s="9">
        <v>4.0595258999122035E-5</v>
      </c>
      <c r="GT81" s="9">
        <v>1.0710744179104477</v>
      </c>
      <c r="GU81" s="9">
        <v>1.0711150131694467</v>
      </c>
      <c r="GV81" s="9">
        <v>5.0781871157692354E-6</v>
      </c>
      <c r="GW81" s="6">
        <v>6</v>
      </c>
      <c r="GX81" s="6"/>
      <c r="GY81" s="6"/>
      <c r="GZ81" s="6"/>
      <c r="HA81" s="15">
        <v>74</v>
      </c>
      <c r="HB81" s="9">
        <v>6.6393442622950813E-2</v>
      </c>
      <c r="HC81" s="9">
        <v>5.0449517120280947E-5</v>
      </c>
      <c r="HD81" s="9">
        <v>1.0710645636523266</v>
      </c>
      <c r="HE81" s="9">
        <v>1.0711150131694469</v>
      </c>
      <c r="HF81" s="9">
        <v>6.3108868905733758E-6</v>
      </c>
      <c r="HG81" s="6">
        <v>6</v>
      </c>
      <c r="HH81" s="6"/>
      <c r="HI81" s="6"/>
      <c r="HJ81" s="6"/>
      <c r="HK81" s="15">
        <v>74</v>
      </c>
      <c r="HL81" s="9">
        <v>6.6393442622950813E-2</v>
      </c>
      <c r="HM81" s="9">
        <v>2.7634767339771727E-5</v>
      </c>
      <c r="HN81" s="9">
        <v>1.0710873784021071</v>
      </c>
      <c r="HO81" s="9">
        <v>1.0711150131694469</v>
      </c>
      <c r="HP81" s="9">
        <v>3.4569189336898743E-6</v>
      </c>
      <c r="HQ81" s="6">
        <v>6</v>
      </c>
      <c r="HR81" s="6"/>
      <c r="HS81" s="6"/>
      <c r="HT81" s="6"/>
      <c r="HU81" s="15">
        <v>74</v>
      </c>
      <c r="HV81" s="9">
        <v>6.6393442622950813E-2</v>
      </c>
      <c r="HW81" s="9">
        <v>2.6563652326602281E-5</v>
      </c>
      <c r="HX81" s="9">
        <v>1.0710884495171202</v>
      </c>
      <c r="HY81" s="9">
        <v>1.0711150131694469</v>
      </c>
      <c r="HZ81" s="9">
        <v>3.3229298277329027E-6</v>
      </c>
      <c r="IA81" s="6">
        <v>6</v>
      </c>
      <c r="IB81" s="6"/>
      <c r="IC81" s="6"/>
      <c r="ID81" s="6"/>
      <c r="IE81" s="15">
        <v>74</v>
      </c>
      <c r="IF81" s="9">
        <v>6.6393442622950813E-2</v>
      </c>
      <c r="IG81" s="9">
        <v>1.2103599648814748E-5</v>
      </c>
      <c r="IH81" s="9">
        <v>1.0711029095697979</v>
      </c>
      <c r="II81" s="9">
        <v>1.0711150131694467</v>
      </c>
      <c r="IJ81" s="9">
        <v>1.5140768973137823E-6</v>
      </c>
      <c r="IK81" s="6">
        <v>6</v>
      </c>
      <c r="IL81" s="6"/>
      <c r="IM81" s="6"/>
      <c r="IN81" s="6"/>
      <c r="IO81" s="15">
        <v>74</v>
      </c>
      <c r="IP81" s="9">
        <v>6.6393442622950813E-2</v>
      </c>
      <c r="IQ81" s="9">
        <v>6.8551360842844598E-6</v>
      </c>
      <c r="IR81" s="9">
        <v>1.0711081580333626</v>
      </c>
      <c r="IS81" s="9">
        <v>1.0711150131694469</v>
      </c>
      <c r="IT81" s="9">
        <v>8.5753027812462002E-7</v>
      </c>
      <c r="IU81" s="6">
        <v>6</v>
      </c>
      <c r="IV81" s="6"/>
      <c r="IW81" s="6"/>
      <c r="IX81" s="6"/>
      <c r="IY81" s="15">
        <v>74</v>
      </c>
      <c r="IZ81" s="9">
        <v>6.6393442622950813E-2</v>
      </c>
      <c r="JA81" s="9">
        <v>1.1460930640913081E-5</v>
      </c>
      <c r="JB81" s="9">
        <v>1.0711035522388059</v>
      </c>
      <c r="JC81" s="9">
        <v>1.0711150131694469</v>
      </c>
      <c r="JD81" s="9">
        <v>1.4336834337395992E-6</v>
      </c>
      <c r="JE81" s="6">
        <v>6</v>
      </c>
      <c r="JF81" s="6"/>
      <c r="JG81" s="6"/>
      <c r="JH81" s="6"/>
      <c r="JI81" s="15">
        <v>74</v>
      </c>
      <c r="JJ81" s="9">
        <v>6.6393442622950813E-2</v>
      </c>
      <c r="JK81" s="9">
        <v>1.1032484635645302E-5</v>
      </c>
      <c r="JL81" s="9">
        <v>1.0711039806848111</v>
      </c>
      <c r="JM81" s="9">
        <v>1.0711150131694467</v>
      </c>
      <c r="JN81" s="9">
        <v>1.3800877913568105E-6</v>
      </c>
      <c r="JO81" s="6">
        <v>6</v>
      </c>
      <c r="JP81" s="6"/>
      <c r="JQ81" s="6"/>
      <c r="JR81" s="6"/>
      <c r="JS81" s="15">
        <v>74</v>
      </c>
      <c r="JT81" s="9">
        <v>6.6393442622950813E-2</v>
      </c>
      <c r="JU81" s="9">
        <v>9.2115891132572429E-6</v>
      </c>
      <c r="JV81" s="9">
        <v>1.0711058015803336</v>
      </c>
      <c r="JW81" s="9">
        <v>1.0711150131694469</v>
      </c>
      <c r="JX81" s="9">
        <v>1.1523063112299583E-6</v>
      </c>
      <c r="JY81" s="6">
        <v>6</v>
      </c>
      <c r="JZ81" s="6"/>
      <c r="KA81" s="6"/>
      <c r="KB81" s="6"/>
      <c r="KC81" s="15">
        <v>74</v>
      </c>
      <c r="KD81" s="9">
        <v>6.6393442622950813E-2</v>
      </c>
      <c r="KE81" s="9">
        <v>1.5102721685689199E-5</v>
      </c>
      <c r="KF81" s="9">
        <v>1.0710999104477612</v>
      </c>
      <c r="KG81" s="9">
        <v>1.0711150131694469</v>
      </c>
      <c r="KH81" s="9">
        <v>1.8892463939933034E-6</v>
      </c>
      <c r="KI81" s="6">
        <v>6</v>
      </c>
      <c r="KJ81" s="6"/>
      <c r="KK81" s="6"/>
      <c r="KL81" s="6"/>
      <c r="KM81" s="15">
        <v>74</v>
      </c>
      <c r="KN81" s="9">
        <v>6.6393442622950813E-2</v>
      </c>
      <c r="KO81" s="9">
        <v>6.3195785776997357E-6</v>
      </c>
      <c r="KP81" s="9">
        <v>1.0711086935908691</v>
      </c>
      <c r="KQ81" s="9">
        <v>1.0711150131694469</v>
      </c>
      <c r="KR81" s="9">
        <v>7.9053572514613403E-7</v>
      </c>
      <c r="KS81" s="6">
        <v>6</v>
      </c>
      <c r="KT81" s="6"/>
      <c r="KU81" s="6"/>
      <c r="KV81" s="6"/>
      <c r="KW81" s="15">
        <v>74</v>
      </c>
      <c r="KX81" s="9">
        <v>6.6393442622950813E-2</v>
      </c>
      <c r="KY81" s="9">
        <v>5.3555750658472342E-6</v>
      </c>
      <c r="KZ81" s="9">
        <v>1.071109657594381</v>
      </c>
      <c r="LA81" s="9">
        <v>1.0711150131694469</v>
      </c>
      <c r="LB81" s="9">
        <v>6.6994552978485948E-7</v>
      </c>
      <c r="LC81" s="6">
        <v>6</v>
      </c>
    </row>
    <row r="82" spans="1:315">
      <c r="A82" s="6">
        <v>75</v>
      </c>
      <c r="B82">
        <v>0.14243603456150386</v>
      </c>
      <c r="C82">
        <f>1-Table468[[#This Row],[qx (tau)]]</f>
        <v>0.85756396543849611</v>
      </c>
      <c r="D82" s="6"/>
      <c r="E82" s="6"/>
      <c r="F82" s="6"/>
      <c r="G82" s="6"/>
      <c r="H82" s="15">
        <f t="shared" si="15"/>
        <v>75</v>
      </c>
      <c r="I82" s="9">
        <f t="shared" si="17"/>
        <v>8.3060109289617476E-2</v>
      </c>
      <c r="J82" s="9" cm="1">
        <f t="array" ref="J82">VLOOKUP($G$13,'qx Malaria'!$B$32:$I$61,(N82),FALSE)/(1-cambodia!I82*INDEX($E$6:$G$11,N82,2))</f>
        <v>5.452920143027414E-6</v>
      </c>
      <c r="K82" s="9">
        <f t="shared" si="16"/>
        <v>1.0905785756853397</v>
      </c>
      <c r="L82" s="9">
        <f t="shared" si="13"/>
        <v>1.0905840286054826</v>
      </c>
      <c r="M82" s="9">
        <f>(J82*Table468[[#This Row],[qx (tau)]])/L82</f>
        <v>7.1218017280751939E-7</v>
      </c>
      <c r="N82" s="6">
        <f t="shared" si="14"/>
        <v>6</v>
      </c>
      <c r="P82" s="6"/>
      <c r="Q82" s="6"/>
      <c r="R82" s="6"/>
      <c r="S82" s="15">
        <v>75</v>
      </c>
      <c r="T82" s="9">
        <v>8.3060109289617476E-2</v>
      </c>
      <c r="U82" s="9">
        <v>7.7540524433849828E-5</v>
      </c>
      <c r="V82" s="9">
        <v>1.0905064880810489</v>
      </c>
      <c r="W82" s="9">
        <v>1.0905840286054826</v>
      </c>
      <c r="X82" s="9">
        <v>1.0127202057322925E-5</v>
      </c>
      <c r="Y82" s="6">
        <v>6</v>
      </c>
      <c r="Z82" s="6"/>
      <c r="AA82" s="6"/>
      <c r="AB82" s="6"/>
      <c r="AC82" s="15">
        <v>75</v>
      </c>
      <c r="AD82" s="9">
        <v>8.3060109289617476E-2</v>
      </c>
      <c r="AE82" s="9">
        <v>6.6198450536352805E-5</v>
      </c>
      <c r="AF82" s="9">
        <v>1.0905178301549463</v>
      </c>
      <c r="AG82" s="9">
        <v>1.0905840286054826</v>
      </c>
      <c r="AH82" s="9">
        <v>8.6458672978832859E-6</v>
      </c>
      <c r="AI82" s="6">
        <v>6</v>
      </c>
      <c r="AJ82" s="6"/>
      <c r="AK82" s="6"/>
      <c r="AL82" s="6"/>
      <c r="AM82" s="15">
        <v>75</v>
      </c>
      <c r="AN82" s="9">
        <v>8.3060109289617476E-2</v>
      </c>
      <c r="AO82" s="9">
        <v>5.9109654350417159E-5</v>
      </c>
      <c r="AP82" s="9">
        <v>1.0905249189511323</v>
      </c>
      <c r="AQ82" s="9">
        <v>1.0905840286054829</v>
      </c>
      <c r="AR82" s="9">
        <v>7.7200330732335073E-6</v>
      </c>
      <c r="AS82" s="6">
        <v>6</v>
      </c>
      <c r="AT82" s="6"/>
      <c r="AU82" s="6"/>
      <c r="AV82" s="6"/>
      <c r="AW82" s="15">
        <v>75</v>
      </c>
      <c r="AX82" s="9">
        <v>8.3060109289617476E-2</v>
      </c>
      <c r="AY82" s="9">
        <v>6.6852800953516093E-5</v>
      </c>
      <c r="AZ82" s="9">
        <v>1.0905171758045291</v>
      </c>
      <c r="BA82" s="9">
        <v>1.0905840286054826</v>
      </c>
      <c r="BB82" s="9">
        <v>8.731328918620188E-6</v>
      </c>
      <c r="BC82" s="6">
        <v>6</v>
      </c>
      <c r="BD82" s="6"/>
      <c r="BE82" s="6"/>
      <c r="BF82" s="6"/>
      <c r="BG82" s="15">
        <v>75</v>
      </c>
      <c r="BH82" s="9">
        <v>8.3060109289617476E-2</v>
      </c>
      <c r="BI82" s="9">
        <v>5.9327771156138264E-5</v>
      </c>
      <c r="BJ82" s="9">
        <v>1.0905247008343266</v>
      </c>
      <c r="BK82" s="9">
        <v>1.0905840286054829</v>
      </c>
      <c r="BL82" s="9">
        <v>7.7485202801458086E-6</v>
      </c>
      <c r="BM82" s="6">
        <v>6</v>
      </c>
      <c r="BN82" s="6"/>
      <c r="BO82" s="6"/>
      <c r="BP82" s="6"/>
      <c r="BQ82" s="15">
        <v>75</v>
      </c>
      <c r="BR82" s="9">
        <v>8.3060109289617476E-2</v>
      </c>
      <c r="BS82" s="9">
        <v>5.3329558998808102E-5</v>
      </c>
      <c r="BT82" s="9">
        <v>1.0905306990464838</v>
      </c>
      <c r="BU82" s="9">
        <v>1.0905840286054826</v>
      </c>
      <c r="BV82" s="9">
        <v>6.9651220900575388E-6</v>
      </c>
      <c r="BW82" s="6">
        <v>6</v>
      </c>
      <c r="BX82" s="6"/>
      <c r="BY82" s="6"/>
      <c r="BZ82" s="6"/>
      <c r="CA82" s="15">
        <v>75</v>
      </c>
      <c r="CB82" s="9">
        <v>8.3060109289617476E-2</v>
      </c>
      <c r="CC82" s="9">
        <v>5.0712157330154952E-5</v>
      </c>
      <c r="CD82" s="9">
        <v>1.0905333164481525</v>
      </c>
      <c r="CE82" s="9">
        <v>1.0905840286054826</v>
      </c>
      <c r="CF82" s="9">
        <v>6.6232756071099312E-6</v>
      </c>
      <c r="CG82" s="6">
        <v>6</v>
      </c>
      <c r="CH82" s="6"/>
      <c r="CI82" s="6"/>
      <c r="CJ82" s="6"/>
      <c r="CK82" s="15">
        <v>75</v>
      </c>
      <c r="CL82" s="9">
        <v>8.3060109289617476E-2</v>
      </c>
      <c r="CM82" s="9">
        <v>5.9000595947556614E-5</v>
      </c>
      <c r="CN82" s="9">
        <v>1.0905250280095353</v>
      </c>
      <c r="CO82" s="9">
        <v>1.0905840286054829</v>
      </c>
      <c r="CP82" s="9">
        <v>7.7057894697773575E-6</v>
      </c>
      <c r="CQ82" s="6">
        <v>6</v>
      </c>
      <c r="CR82" s="6"/>
      <c r="CS82" s="6"/>
      <c r="CT82" s="6"/>
      <c r="CU82" s="15">
        <v>75</v>
      </c>
      <c r="CV82" s="9">
        <v>8.3060109289617476E-2</v>
      </c>
      <c r="CW82" s="9">
        <v>4.3950536352800956E-5</v>
      </c>
      <c r="CX82" s="9">
        <v>1.0905400780691299</v>
      </c>
      <c r="CY82" s="9">
        <v>1.0905840286054826</v>
      </c>
      <c r="CZ82" s="9">
        <v>5.7401721928286062E-6</v>
      </c>
      <c r="DA82" s="6">
        <v>6</v>
      </c>
      <c r="DB82" s="6"/>
      <c r="DC82" s="6"/>
      <c r="DD82" s="6"/>
      <c r="DE82" s="15">
        <v>75</v>
      </c>
      <c r="DF82" s="9">
        <v>8.3060109289617476E-2</v>
      </c>
      <c r="DG82" s="9">
        <v>4.4277711561382593E-5</v>
      </c>
      <c r="DH82" s="9">
        <v>1.0905397508939214</v>
      </c>
      <c r="DI82" s="9">
        <v>1.0905840286054829</v>
      </c>
      <c r="DJ82" s="9">
        <v>5.7829030031970547E-6</v>
      </c>
      <c r="DK82" s="6">
        <v>6</v>
      </c>
      <c r="DL82" s="6"/>
      <c r="DM82" s="6"/>
      <c r="DN82" s="6"/>
      <c r="DO82" s="15">
        <v>75</v>
      </c>
      <c r="DP82" s="9">
        <v>8.3060109289617476E-2</v>
      </c>
      <c r="DQ82" s="9">
        <v>8.4956495828367098E-5</v>
      </c>
      <c r="DR82" s="9">
        <v>1.0904990721096544</v>
      </c>
      <c r="DS82" s="9">
        <v>1.0905840286054826</v>
      </c>
      <c r="DT82" s="9">
        <v>1.1095767092341151E-5</v>
      </c>
      <c r="DU82" s="6">
        <v>6</v>
      </c>
      <c r="DV82" s="6"/>
      <c r="DW82" s="6"/>
      <c r="DX82" s="6"/>
      <c r="DY82" s="15">
        <v>75</v>
      </c>
      <c r="DZ82" s="9">
        <v>8.3060109289617476E-2</v>
      </c>
      <c r="EA82" s="9">
        <v>6.3035756853396899E-5</v>
      </c>
      <c r="EB82" s="9">
        <v>1.0905209928486292</v>
      </c>
      <c r="EC82" s="9">
        <v>1.0905840286054826</v>
      </c>
      <c r="ED82" s="9">
        <v>8.2328027976549234E-6</v>
      </c>
      <c r="EE82" s="6">
        <v>6</v>
      </c>
      <c r="EF82" s="6"/>
      <c r="EG82" s="6"/>
      <c r="EH82" s="6"/>
      <c r="EI82" s="15">
        <v>75</v>
      </c>
      <c r="EJ82" s="9">
        <v>8.3060109289617476E-2</v>
      </c>
      <c r="EK82" s="9">
        <v>5.3765792610250299E-5</v>
      </c>
      <c r="EL82" s="9">
        <v>1.0905302628128724</v>
      </c>
      <c r="EM82" s="9">
        <v>1.0905840286054826</v>
      </c>
      <c r="EN82" s="9">
        <v>7.0220965038821414E-6</v>
      </c>
      <c r="EO82" s="6">
        <v>6</v>
      </c>
      <c r="EP82" s="6"/>
      <c r="EQ82" s="6"/>
      <c r="ER82" s="6"/>
      <c r="ES82" s="15">
        <v>75</v>
      </c>
      <c r="ET82" s="9">
        <v>8.3060109289617476E-2</v>
      </c>
      <c r="EU82" s="9">
        <v>9.3135876042908214E-5</v>
      </c>
      <c r="EV82" s="9">
        <v>1.0904908927294399</v>
      </c>
      <c r="EW82" s="9">
        <v>1.0905840286054829</v>
      </c>
      <c r="EX82" s="9">
        <v>1.2164037351552426E-5</v>
      </c>
      <c r="EY82" s="6">
        <v>6</v>
      </c>
      <c r="EZ82" s="6"/>
      <c r="FA82" s="6"/>
      <c r="FB82" s="6"/>
      <c r="FC82" s="15">
        <v>75</v>
      </c>
      <c r="FD82" s="9">
        <v>8.3060109289617476E-2</v>
      </c>
      <c r="FE82" s="9">
        <v>7.5468414779499406E-5</v>
      </c>
      <c r="FF82" s="9">
        <v>1.0905085601907032</v>
      </c>
      <c r="FG82" s="9">
        <v>1.0905840286054826</v>
      </c>
      <c r="FH82" s="9">
        <v>9.8565735916560671E-6</v>
      </c>
      <c r="FI82" s="6">
        <v>6</v>
      </c>
      <c r="FJ82" s="6"/>
      <c r="FK82" s="6"/>
      <c r="FL82" s="6"/>
      <c r="FM82" s="15">
        <v>75</v>
      </c>
      <c r="FN82" s="9">
        <v>8.3060109289617476E-2</v>
      </c>
      <c r="FO82" s="9">
        <v>4.8640047675804529E-5</v>
      </c>
      <c r="FP82" s="9">
        <v>1.0905353885578071</v>
      </c>
      <c r="FQ82" s="9">
        <v>1.0905840286054829</v>
      </c>
      <c r="FR82" s="9">
        <v>6.3526471414430717E-6</v>
      </c>
      <c r="FS82" s="6">
        <v>6</v>
      </c>
      <c r="FT82" s="6"/>
      <c r="FU82" s="6"/>
      <c r="FV82" s="6"/>
      <c r="FW82" s="15">
        <v>75</v>
      </c>
      <c r="FX82" s="9">
        <v>8.3060109289617476E-2</v>
      </c>
      <c r="FY82" s="9">
        <v>6.990643623361144E-5</v>
      </c>
      <c r="FZ82" s="9">
        <v>1.0905141221692491</v>
      </c>
      <c r="GA82" s="9">
        <v>1.0905840286054826</v>
      </c>
      <c r="GB82" s="9">
        <v>9.1301498153923973E-6</v>
      </c>
      <c r="GC82" s="6">
        <v>6</v>
      </c>
      <c r="GD82" s="6"/>
      <c r="GE82" s="6"/>
      <c r="GF82" s="6"/>
      <c r="GG82" s="15">
        <v>75</v>
      </c>
      <c r="GH82" s="9">
        <v>8.3060109289617476E-2</v>
      </c>
      <c r="GI82" s="9">
        <v>4.4604886769964244E-5</v>
      </c>
      <c r="GJ82" s="9">
        <v>1.0905394237187127</v>
      </c>
      <c r="GK82" s="9">
        <v>1.0905840286054826</v>
      </c>
      <c r="GL82" s="9">
        <v>5.8256338135655083E-6</v>
      </c>
      <c r="GM82" s="6">
        <v>6</v>
      </c>
      <c r="GN82" s="6"/>
      <c r="GO82" s="6"/>
      <c r="GP82" s="6"/>
      <c r="GQ82" s="15">
        <v>75</v>
      </c>
      <c r="GR82" s="9">
        <v>8.3060109289617476E-2</v>
      </c>
      <c r="GS82" s="9">
        <v>4.1333134684147792E-5</v>
      </c>
      <c r="GT82" s="9">
        <v>1.0905426954707986</v>
      </c>
      <c r="GU82" s="9">
        <v>1.0905840286054829</v>
      </c>
      <c r="GV82" s="9">
        <v>5.3983257098809952E-6</v>
      </c>
      <c r="GW82" s="6">
        <v>6</v>
      </c>
      <c r="GX82" s="6"/>
      <c r="GY82" s="6"/>
      <c r="GZ82" s="6"/>
      <c r="HA82" s="15">
        <v>75</v>
      </c>
      <c r="HB82" s="9">
        <v>8.3060109289617476E-2</v>
      </c>
      <c r="HC82" s="9">
        <v>5.1366507747318232E-5</v>
      </c>
      <c r="HD82" s="9">
        <v>1.0905326620977354</v>
      </c>
      <c r="HE82" s="9">
        <v>1.0905840286054826</v>
      </c>
      <c r="HF82" s="9">
        <v>6.7087372278468325E-6</v>
      </c>
      <c r="HG82" s="6">
        <v>6</v>
      </c>
      <c r="HH82" s="6"/>
      <c r="HI82" s="6"/>
      <c r="HJ82" s="6"/>
      <c r="HK82" s="15">
        <v>75</v>
      </c>
      <c r="HL82" s="9">
        <v>8.3060109289617476E-2</v>
      </c>
      <c r="HM82" s="9">
        <v>2.8137067938021455E-5</v>
      </c>
      <c r="HN82" s="9">
        <v>1.0905558915375448</v>
      </c>
      <c r="HO82" s="9">
        <v>1.0905840286054829</v>
      </c>
      <c r="HP82" s="9">
        <v>3.6748496916867992E-6</v>
      </c>
      <c r="HQ82" s="6">
        <v>6</v>
      </c>
      <c r="HR82" s="6"/>
      <c r="HS82" s="6"/>
      <c r="HT82" s="6"/>
      <c r="HU82" s="15">
        <v>75</v>
      </c>
      <c r="HV82" s="9">
        <v>8.3060109289617476E-2</v>
      </c>
      <c r="HW82" s="9">
        <v>2.7046483909415971E-5</v>
      </c>
      <c r="HX82" s="9">
        <v>1.0905569821215733</v>
      </c>
      <c r="HY82" s="9">
        <v>1.0905840286054826</v>
      </c>
      <c r="HZ82" s="9">
        <v>3.5324136571252962E-6</v>
      </c>
      <c r="IA82" s="6">
        <v>6</v>
      </c>
      <c r="IB82" s="6"/>
      <c r="IC82" s="6"/>
      <c r="ID82" s="6"/>
      <c r="IE82" s="15">
        <v>75</v>
      </c>
      <c r="IF82" s="9">
        <v>8.3060109289617476E-2</v>
      </c>
      <c r="IG82" s="9">
        <v>1.2323599523241953E-5</v>
      </c>
      <c r="IH82" s="9">
        <v>1.0905717050059593</v>
      </c>
      <c r="II82" s="9">
        <v>1.0905840286054826</v>
      </c>
      <c r="IJ82" s="9">
        <v>1.6095271905449935E-6</v>
      </c>
      <c r="IK82" s="6">
        <v>6</v>
      </c>
      <c r="IL82" s="6"/>
      <c r="IM82" s="6"/>
      <c r="IN82" s="6"/>
      <c r="IO82" s="15">
        <v>75</v>
      </c>
      <c r="IP82" s="9">
        <v>8.3060109289617476E-2</v>
      </c>
      <c r="IQ82" s="9">
        <v>6.9797377830750893E-6</v>
      </c>
      <c r="IR82" s="9">
        <v>1.0905770488676998</v>
      </c>
      <c r="IS82" s="9">
        <v>1.0905840286054829</v>
      </c>
      <c r="IT82" s="9">
        <v>9.1159062119362459E-7</v>
      </c>
      <c r="IU82" s="6">
        <v>6</v>
      </c>
      <c r="IV82" s="6"/>
      <c r="IW82" s="6"/>
      <c r="IX82" s="6"/>
      <c r="IY82" s="15">
        <v>75</v>
      </c>
      <c r="IZ82" s="9">
        <v>8.3060109289617476E-2</v>
      </c>
      <c r="JA82" s="9">
        <v>1.1669249106078667E-5</v>
      </c>
      <c r="JB82" s="9">
        <v>1.0905723593563765</v>
      </c>
      <c r="JC82" s="9">
        <v>1.0905840286054826</v>
      </c>
      <c r="JD82" s="9">
        <v>1.5240655698080915E-6</v>
      </c>
      <c r="JE82" s="6">
        <v>6</v>
      </c>
      <c r="JF82" s="6"/>
      <c r="JG82" s="6"/>
      <c r="JH82" s="6"/>
      <c r="JI82" s="15">
        <v>75</v>
      </c>
      <c r="JJ82" s="9">
        <v>8.3060109289617476E-2</v>
      </c>
      <c r="JK82" s="9">
        <v>1.1233015494636472E-5</v>
      </c>
      <c r="JL82" s="9">
        <v>1.090572795589988</v>
      </c>
      <c r="JM82" s="9">
        <v>1.0905840286054826</v>
      </c>
      <c r="JN82" s="9">
        <v>1.4670911559834898E-6</v>
      </c>
      <c r="JO82" s="6">
        <v>6</v>
      </c>
      <c r="JP82" s="6"/>
      <c r="JQ82" s="6"/>
      <c r="JR82" s="6"/>
      <c r="JS82" s="15">
        <v>75</v>
      </c>
      <c r="JT82" s="9">
        <v>8.3060109289617476E-2</v>
      </c>
      <c r="JU82" s="9">
        <v>9.3790226460071529E-6</v>
      </c>
      <c r="JV82" s="9">
        <v>1.0905746495828368</v>
      </c>
      <c r="JW82" s="9">
        <v>1.0905840286054829</v>
      </c>
      <c r="JX82" s="9">
        <v>1.2249498972289333E-6</v>
      </c>
      <c r="JY82" s="6">
        <v>6</v>
      </c>
      <c r="JZ82" s="6"/>
      <c r="KA82" s="6"/>
      <c r="KB82" s="6"/>
      <c r="KC82" s="15">
        <v>75</v>
      </c>
      <c r="KD82" s="9">
        <v>8.3060109289617476E-2</v>
      </c>
      <c r="KE82" s="9">
        <v>1.5377234803337305E-5</v>
      </c>
      <c r="KF82" s="9">
        <v>1.0905686513706794</v>
      </c>
      <c r="KG82" s="9">
        <v>1.0905840286054826</v>
      </c>
      <c r="KH82" s="9">
        <v>2.0083480873172045E-6</v>
      </c>
      <c r="KI82" s="6">
        <v>6</v>
      </c>
      <c r="KJ82" s="6"/>
      <c r="KK82" s="6"/>
      <c r="KL82" s="6"/>
      <c r="KM82" s="15">
        <v>75</v>
      </c>
      <c r="KN82" s="9">
        <v>8.3060109289617476E-2</v>
      </c>
      <c r="KO82" s="9">
        <v>6.4344457687723473E-6</v>
      </c>
      <c r="KP82" s="9">
        <v>1.090577594159714</v>
      </c>
      <c r="KQ82" s="9">
        <v>1.0905840286054829</v>
      </c>
      <c r="KR82" s="9">
        <v>8.4037260391287257E-7</v>
      </c>
      <c r="KS82" s="6">
        <v>6</v>
      </c>
      <c r="KT82" s="6"/>
      <c r="KU82" s="6"/>
      <c r="KV82" s="6"/>
      <c r="KW82" s="15">
        <v>75</v>
      </c>
      <c r="KX82" s="9">
        <v>8.3060109289617476E-2</v>
      </c>
      <c r="KY82" s="9">
        <v>5.452920143027414E-6</v>
      </c>
      <c r="KZ82" s="9">
        <v>1.0905785756853397</v>
      </c>
      <c r="LA82" s="9">
        <v>1.0905840286054826</v>
      </c>
      <c r="LB82" s="9">
        <v>7.1218017280751939E-7</v>
      </c>
      <c r="LC82" s="6">
        <v>6</v>
      </c>
    </row>
    <row r="83" spans="1:315">
      <c r="A83" s="6">
        <v>76</v>
      </c>
      <c r="B83">
        <v>0.15078765712294701</v>
      </c>
      <c r="C83">
        <f>1-Table468[[#This Row],[qx (tau)]]</f>
        <v>0.84921234287705305</v>
      </c>
      <c r="D83" s="6"/>
      <c r="E83" s="6"/>
      <c r="F83" s="6"/>
      <c r="G83" s="6"/>
      <c r="H83" s="15">
        <f t="shared" si="15"/>
        <v>76</v>
      </c>
      <c r="I83" s="9">
        <f t="shared" si="17"/>
        <v>9.9726775956284139E-2</v>
      </c>
      <c r="J83" s="9" cm="1">
        <f t="array" ref="J83">VLOOKUP($G$13,'qx Malaria'!$B$32:$I$61,(N83),FALSE)/(1-cambodia!I83*INDEX($E$6:$G$11,N83,2))</f>
        <v>5.5538694992412747E-6</v>
      </c>
      <c r="K83" s="9">
        <f t="shared" si="16"/>
        <v>1.1107683459787556</v>
      </c>
      <c r="L83" s="9">
        <f t="shared" si="13"/>
        <v>1.1107738998482548</v>
      </c>
      <c r="M83" s="9">
        <f>(J83*Table468[[#This Row],[qx (tau)]])/L83</f>
        <v>7.5393828561473518E-7</v>
      </c>
      <c r="N83" s="6">
        <f t="shared" si="14"/>
        <v>6</v>
      </c>
      <c r="P83" s="6"/>
      <c r="Q83" s="6"/>
      <c r="R83" s="6"/>
      <c r="S83" s="15">
        <v>76</v>
      </c>
      <c r="T83" s="9">
        <v>9.9726775956284139E-2</v>
      </c>
      <c r="U83" s="9">
        <v>7.8976024279210923E-5</v>
      </c>
      <c r="V83" s="9">
        <v>1.1106949238239756</v>
      </c>
      <c r="W83" s="9">
        <v>1.1107738998482548</v>
      </c>
      <c r="X83" s="9">
        <v>1.0721002421441533E-5</v>
      </c>
      <c r="Y83" s="6">
        <v>6</v>
      </c>
      <c r="Z83" s="6"/>
      <c r="AA83" s="6"/>
      <c r="AB83" s="6"/>
      <c r="AC83" s="15">
        <v>76</v>
      </c>
      <c r="AD83" s="9">
        <v>9.9726775956284139E-2</v>
      </c>
      <c r="AE83" s="9">
        <v>6.7423975720789072E-5</v>
      </c>
      <c r="AF83" s="9">
        <v>1.110706475872534</v>
      </c>
      <c r="AG83" s="9">
        <v>1.1107738998482548</v>
      </c>
      <c r="AH83" s="9">
        <v>9.1528107873628834E-6</v>
      </c>
      <c r="AI83" s="6">
        <v>6</v>
      </c>
      <c r="AJ83" s="6"/>
      <c r="AK83" s="6"/>
      <c r="AL83" s="6"/>
      <c r="AM83" s="15">
        <v>76</v>
      </c>
      <c r="AN83" s="9">
        <v>9.9726775956284139E-2</v>
      </c>
      <c r="AO83" s="9">
        <v>6.020394537177541E-5</v>
      </c>
      <c r="AP83" s="9">
        <v>1.1107136959028832</v>
      </c>
      <c r="AQ83" s="9">
        <v>1.110773899848255</v>
      </c>
      <c r="AR83" s="9">
        <v>8.1726910160637267E-6</v>
      </c>
      <c r="AS83" s="6">
        <v>6</v>
      </c>
      <c r="AT83" s="6"/>
      <c r="AU83" s="6"/>
      <c r="AV83" s="6"/>
      <c r="AW83" s="15">
        <v>76</v>
      </c>
      <c r="AX83" s="9">
        <v>9.9726775956284139E-2</v>
      </c>
      <c r="AY83" s="9">
        <v>6.8090440060698026E-5</v>
      </c>
      <c r="AZ83" s="9">
        <v>1.1107058094081941</v>
      </c>
      <c r="BA83" s="9">
        <v>1.1107738998482548</v>
      </c>
      <c r="BB83" s="9">
        <v>9.2432833816366527E-6</v>
      </c>
      <c r="BC83" s="6">
        <v>6</v>
      </c>
      <c r="BD83" s="6"/>
      <c r="BE83" s="6"/>
      <c r="BF83" s="6"/>
      <c r="BG83" s="15">
        <v>76</v>
      </c>
      <c r="BH83" s="9">
        <v>9.9726775956284139E-2</v>
      </c>
      <c r="BI83" s="9">
        <v>6.0426100151745066E-5</v>
      </c>
      <c r="BJ83" s="9">
        <v>1.110713473748103</v>
      </c>
      <c r="BK83" s="9">
        <v>1.1107738998482548</v>
      </c>
      <c r="BL83" s="9">
        <v>8.2028485474883175E-6</v>
      </c>
      <c r="BM83" s="6">
        <v>6</v>
      </c>
      <c r="BN83" s="6"/>
      <c r="BO83" s="6"/>
      <c r="BP83" s="6"/>
      <c r="BQ83" s="15">
        <v>76</v>
      </c>
      <c r="BR83" s="9">
        <v>9.9726775956284139E-2</v>
      </c>
      <c r="BS83" s="9">
        <v>5.4316843702579656E-5</v>
      </c>
      <c r="BT83" s="9">
        <v>1.1107195830045522</v>
      </c>
      <c r="BU83" s="9">
        <v>1.1107738998482548</v>
      </c>
      <c r="BV83" s="9">
        <v>7.3735164333121075E-6</v>
      </c>
      <c r="BW83" s="6">
        <v>6</v>
      </c>
      <c r="BX83" s="6"/>
      <c r="BY83" s="6"/>
      <c r="BZ83" s="6"/>
      <c r="CA83" s="15">
        <v>76</v>
      </c>
      <c r="CB83" s="9">
        <v>9.9726775956284139E-2</v>
      </c>
      <c r="CC83" s="9">
        <v>5.1650986342943859E-5</v>
      </c>
      <c r="CD83" s="9">
        <v>1.110722248861912</v>
      </c>
      <c r="CE83" s="9">
        <v>1.1107738998482548</v>
      </c>
      <c r="CF83" s="9">
        <v>7.0116260562170365E-6</v>
      </c>
      <c r="CG83" s="6">
        <v>6</v>
      </c>
      <c r="CH83" s="6"/>
      <c r="CI83" s="6"/>
      <c r="CJ83" s="6"/>
      <c r="CK83" s="15">
        <v>76</v>
      </c>
      <c r="CL83" s="9">
        <v>9.9726775956284139E-2</v>
      </c>
      <c r="CM83" s="9">
        <v>6.0092867981790588E-5</v>
      </c>
      <c r="CN83" s="9">
        <v>1.1107138069802731</v>
      </c>
      <c r="CO83" s="9">
        <v>1.1107738998482548</v>
      </c>
      <c r="CP83" s="9">
        <v>8.1576122503514338E-6</v>
      </c>
      <c r="CQ83" s="6">
        <v>6</v>
      </c>
      <c r="CR83" s="6"/>
      <c r="CS83" s="6"/>
      <c r="CT83" s="6"/>
      <c r="CU83" s="15">
        <v>76</v>
      </c>
      <c r="CV83" s="9">
        <v>9.9726775956284139E-2</v>
      </c>
      <c r="CW83" s="9">
        <v>4.4764188163884675E-5</v>
      </c>
      <c r="CX83" s="9">
        <v>1.110729135660091</v>
      </c>
      <c r="CY83" s="9">
        <v>1.1107738998482548</v>
      </c>
      <c r="CZ83" s="9">
        <v>6.0767425820547652E-6</v>
      </c>
      <c r="DA83" s="6">
        <v>6</v>
      </c>
      <c r="DB83" s="6"/>
      <c r="DC83" s="6"/>
      <c r="DD83" s="6"/>
      <c r="DE83" s="15">
        <v>76</v>
      </c>
      <c r="DF83" s="9">
        <v>9.9726775956284139E-2</v>
      </c>
      <c r="DG83" s="9">
        <v>4.5097420333839145E-5</v>
      </c>
      <c r="DH83" s="9">
        <v>1.1107288024279212</v>
      </c>
      <c r="DI83" s="9">
        <v>1.110773899848255</v>
      </c>
      <c r="DJ83" s="9">
        <v>6.1219788791916473E-6</v>
      </c>
      <c r="DK83" s="6">
        <v>6</v>
      </c>
      <c r="DL83" s="6"/>
      <c r="DM83" s="6"/>
      <c r="DN83" s="6"/>
      <c r="DO83" s="15">
        <v>76</v>
      </c>
      <c r="DP83" s="9">
        <v>9.9726775956284139E-2</v>
      </c>
      <c r="DQ83" s="9">
        <v>8.6529286798179048E-5</v>
      </c>
      <c r="DR83" s="9">
        <v>1.1106873705614568</v>
      </c>
      <c r="DS83" s="9">
        <v>1.110773899848255</v>
      </c>
      <c r="DT83" s="9">
        <v>1.1746358489877568E-5</v>
      </c>
      <c r="DU83" s="6">
        <v>6</v>
      </c>
      <c r="DV83" s="6"/>
      <c r="DW83" s="6"/>
      <c r="DX83" s="6"/>
      <c r="DY83" s="15">
        <v>76</v>
      </c>
      <c r="DZ83" s="9">
        <v>9.9726775956284139E-2</v>
      </c>
      <c r="EA83" s="9">
        <v>6.4202731411229128E-5</v>
      </c>
      <c r="EB83" s="9">
        <v>1.1107096971168435</v>
      </c>
      <c r="EC83" s="9">
        <v>1.1107738998482548</v>
      </c>
      <c r="ED83" s="9">
        <v>8.715526581706337E-6</v>
      </c>
      <c r="EE83" s="6">
        <v>6</v>
      </c>
      <c r="EF83" s="6"/>
      <c r="EG83" s="6"/>
      <c r="EH83" s="6"/>
      <c r="EI83" s="15">
        <v>76</v>
      </c>
      <c r="EJ83" s="9">
        <v>9.9726775956284139E-2</v>
      </c>
      <c r="EK83" s="9">
        <v>5.4761153262518961E-5</v>
      </c>
      <c r="EL83" s="9">
        <v>1.1107191386949924</v>
      </c>
      <c r="EM83" s="9">
        <v>1.1107738998482548</v>
      </c>
      <c r="EN83" s="9">
        <v>7.4338314961612876E-6</v>
      </c>
      <c r="EO83" s="6">
        <v>6</v>
      </c>
      <c r="EP83" s="6"/>
      <c r="EQ83" s="6"/>
      <c r="ER83" s="6"/>
      <c r="ES83" s="15">
        <v>76</v>
      </c>
      <c r="ET83" s="9">
        <v>9.9726775956284139E-2</v>
      </c>
      <c r="EU83" s="9">
        <v>9.4860091047040956E-5</v>
      </c>
      <c r="EV83" s="9">
        <v>1.1106790397572077</v>
      </c>
      <c r="EW83" s="9">
        <v>1.1107738998482548</v>
      </c>
      <c r="EX83" s="9">
        <v>1.2877265918299674E-5</v>
      </c>
      <c r="EY83" s="6">
        <v>6</v>
      </c>
      <c r="EZ83" s="6"/>
      <c r="FA83" s="6"/>
      <c r="FB83" s="6"/>
      <c r="FC83" s="15">
        <v>76</v>
      </c>
      <c r="FD83" s="9">
        <v>9.9726775956284139E-2</v>
      </c>
      <c r="FE83" s="9">
        <v>7.6865553869499232E-5</v>
      </c>
      <c r="FF83" s="9">
        <v>1.1106970342943854</v>
      </c>
      <c r="FG83" s="9">
        <v>1.1107738998482548</v>
      </c>
      <c r="FH83" s="9">
        <v>1.0434505872907932E-5</v>
      </c>
      <c r="FI83" s="6">
        <v>6</v>
      </c>
      <c r="FJ83" s="6"/>
      <c r="FK83" s="6"/>
      <c r="FL83" s="6"/>
      <c r="FM83" s="15">
        <v>76</v>
      </c>
      <c r="FN83" s="9">
        <v>9.9726775956284139E-2</v>
      </c>
      <c r="FO83" s="9">
        <v>4.9540515933232169E-5</v>
      </c>
      <c r="FP83" s="9">
        <v>1.1107243593323217</v>
      </c>
      <c r="FQ83" s="9">
        <v>1.110773899848255</v>
      </c>
      <c r="FR83" s="9">
        <v>6.7251295076834351E-6</v>
      </c>
      <c r="FS83" s="6">
        <v>6</v>
      </c>
      <c r="FT83" s="6"/>
      <c r="FU83" s="6"/>
      <c r="FV83" s="6"/>
      <c r="FW83" s="15">
        <v>76</v>
      </c>
      <c r="FX83" s="9">
        <v>9.9726775956284139E-2</v>
      </c>
      <c r="FY83" s="9">
        <v>7.1200606980273141E-5</v>
      </c>
      <c r="FZ83" s="9">
        <v>1.1107026992412745</v>
      </c>
      <c r="GA83" s="9">
        <v>1.1107738998482548</v>
      </c>
      <c r="GB83" s="9">
        <v>9.6654888215809029E-6</v>
      </c>
      <c r="GC83" s="6">
        <v>6</v>
      </c>
      <c r="GD83" s="6"/>
      <c r="GE83" s="6"/>
      <c r="GF83" s="6"/>
      <c r="GG83" s="15">
        <v>76</v>
      </c>
      <c r="GH83" s="9">
        <v>9.9726775956284139E-2</v>
      </c>
      <c r="GI83" s="9">
        <v>4.5430652503793622E-5</v>
      </c>
      <c r="GJ83" s="9">
        <v>1.1107284691957511</v>
      </c>
      <c r="GK83" s="9">
        <v>1.1107738998482548</v>
      </c>
      <c r="GL83" s="9">
        <v>6.1672151763285327E-6</v>
      </c>
      <c r="GM83" s="6">
        <v>6</v>
      </c>
      <c r="GN83" s="6"/>
      <c r="GO83" s="6"/>
      <c r="GP83" s="6"/>
      <c r="GQ83" s="15">
        <v>76</v>
      </c>
      <c r="GR83" s="9">
        <v>9.9726775956284139E-2</v>
      </c>
      <c r="GS83" s="9">
        <v>4.2098330804248858E-5</v>
      </c>
      <c r="GT83" s="9">
        <v>1.1107318015174505</v>
      </c>
      <c r="GU83" s="9">
        <v>1.1107738998482548</v>
      </c>
      <c r="GV83" s="9">
        <v>5.7148522049596917E-6</v>
      </c>
      <c r="GW83" s="6">
        <v>6</v>
      </c>
      <c r="GX83" s="6"/>
      <c r="GY83" s="6"/>
      <c r="GZ83" s="6"/>
      <c r="HA83" s="15">
        <v>76</v>
      </c>
      <c r="HB83" s="9">
        <v>9.9726775956284139E-2</v>
      </c>
      <c r="HC83" s="9">
        <v>5.2317450682852807E-5</v>
      </c>
      <c r="HD83" s="9">
        <v>1.110721582397572</v>
      </c>
      <c r="HE83" s="9">
        <v>1.1107738998482548</v>
      </c>
      <c r="HF83" s="9">
        <v>7.1020986504908049E-6</v>
      </c>
      <c r="HG83" s="6">
        <v>6</v>
      </c>
      <c r="HH83" s="6"/>
      <c r="HI83" s="6"/>
      <c r="HJ83" s="6"/>
      <c r="HK83" s="15">
        <v>76</v>
      </c>
      <c r="HL83" s="9">
        <v>9.9726775956284139E-2</v>
      </c>
      <c r="HM83" s="9">
        <v>2.8657966616084975E-5</v>
      </c>
      <c r="HN83" s="9">
        <v>1.1107452418816388</v>
      </c>
      <c r="HO83" s="9">
        <v>1.1107738998482548</v>
      </c>
      <c r="HP83" s="9">
        <v>3.8903215537720328E-6</v>
      </c>
      <c r="HQ83" s="6">
        <v>6</v>
      </c>
      <c r="HR83" s="6"/>
      <c r="HS83" s="6"/>
      <c r="HT83" s="6"/>
      <c r="HU83" s="15">
        <v>76</v>
      </c>
      <c r="HV83" s="9">
        <v>9.9726775956284139E-2</v>
      </c>
      <c r="HW83" s="9">
        <v>2.7547192716236719E-5</v>
      </c>
      <c r="HX83" s="9">
        <v>1.1107463526555386</v>
      </c>
      <c r="HY83" s="9">
        <v>1.1107738998482548</v>
      </c>
      <c r="HZ83" s="9">
        <v>3.7395338966490861E-6</v>
      </c>
      <c r="IA83" s="6">
        <v>6</v>
      </c>
      <c r="IB83" s="6"/>
      <c r="IC83" s="6"/>
      <c r="ID83" s="6"/>
      <c r="IE83" s="15">
        <v>76</v>
      </c>
      <c r="IF83" s="9">
        <v>9.9726775956284139E-2</v>
      </c>
      <c r="IG83" s="9">
        <v>1.2551745068285279E-5</v>
      </c>
      <c r="IH83" s="9">
        <v>1.1107613481031866</v>
      </c>
      <c r="II83" s="9">
        <v>1.1107738998482548</v>
      </c>
      <c r="IJ83" s="9">
        <v>1.7039005254893011E-6</v>
      </c>
      <c r="IK83" s="6">
        <v>6</v>
      </c>
      <c r="IL83" s="6"/>
      <c r="IM83" s="6"/>
      <c r="IN83" s="6"/>
      <c r="IO83" s="15">
        <v>76</v>
      </c>
      <c r="IP83" s="9">
        <v>9.9726775956284139E-2</v>
      </c>
      <c r="IQ83" s="9">
        <v>7.1089529590288306E-6</v>
      </c>
      <c r="IR83" s="9">
        <v>1.1107667908952958</v>
      </c>
      <c r="IS83" s="9">
        <v>1.1107738998482548</v>
      </c>
      <c r="IT83" s="9">
        <v>9.650410055868607E-7</v>
      </c>
      <c r="IU83" s="6">
        <v>6</v>
      </c>
      <c r="IV83" s="6"/>
      <c r="IW83" s="6"/>
      <c r="IX83" s="6"/>
      <c r="IY83" s="15">
        <v>76</v>
      </c>
      <c r="IZ83" s="9">
        <v>9.9726775956284139E-2</v>
      </c>
      <c r="JA83" s="9">
        <v>1.1885280728376328E-5</v>
      </c>
      <c r="JB83" s="9">
        <v>1.1107620145675265</v>
      </c>
      <c r="JC83" s="9">
        <v>1.110773899848255</v>
      </c>
      <c r="JD83" s="9">
        <v>1.6134279312155329E-6</v>
      </c>
      <c r="JE83" s="6">
        <v>6</v>
      </c>
      <c r="JF83" s="6"/>
      <c r="JG83" s="6"/>
      <c r="JH83" s="6"/>
      <c r="JI83" s="15">
        <v>76</v>
      </c>
      <c r="JJ83" s="9">
        <v>9.9726775956284139E-2</v>
      </c>
      <c r="JK83" s="9">
        <v>1.1440971168437025E-5</v>
      </c>
      <c r="JL83" s="9">
        <v>1.1107624588770864</v>
      </c>
      <c r="JM83" s="9">
        <v>1.1107738998482548</v>
      </c>
      <c r="JN83" s="9">
        <v>1.5531128683663541E-6</v>
      </c>
      <c r="JO83" s="6">
        <v>6</v>
      </c>
      <c r="JP83" s="6"/>
      <c r="JQ83" s="6"/>
      <c r="JR83" s="6"/>
      <c r="JS83" s="15">
        <v>76</v>
      </c>
      <c r="JT83" s="9">
        <v>9.9726775956284139E-2</v>
      </c>
      <c r="JU83" s="9">
        <v>9.5526555386949934E-6</v>
      </c>
      <c r="JV83" s="9">
        <v>1.1107643471927162</v>
      </c>
      <c r="JW83" s="9">
        <v>1.1107738998482548</v>
      </c>
      <c r="JX83" s="9">
        <v>1.2967738512573444E-6</v>
      </c>
      <c r="JY83" s="6">
        <v>6</v>
      </c>
      <c r="JZ83" s="6"/>
      <c r="KA83" s="6"/>
      <c r="KB83" s="6"/>
      <c r="KC83" s="15">
        <v>76</v>
      </c>
      <c r="KD83" s="9">
        <v>9.9726775956284139E-2</v>
      </c>
      <c r="KE83" s="9">
        <v>1.5661911987860391E-5</v>
      </c>
      <c r="KF83" s="9">
        <v>1.110758237936267</v>
      </c>
      <c r="KG83" s="9">
        <v>1.1107738998482548</v>
      </c>
      <c r="KH83" s="9">
        <v>2.1261059654335523E-6</v>
      </c>
      <c r="KI83" s="6">
        <v>6</v>
      </c>
      <c r="KJ83" s="6"/>
      <c r="KK83" s="6"/>
      <c r="KL83" s="6"/>
      <c r="KM83" s="15">
        <v>76</v>
      </c>
      <c r="KN83" s="9">
        <v>9.9726775956284139E-2</v>
      </c>
      <c r="KO83" s="9">
        <v>6.5535660091047027E-6</v>
      </c>
      <c r="KP83" s="9">
        <v>1.1107673462822458</v>
      </c>
      <c r="KQ83" s="9">
        <v>1.110773899848255</v>
      </c>
      <c r="KR83" s="9">
        <v>8.8964717702538701E-7</v>
      </c>
      <c r="KS83" s="6">
        <v>6</v>
      </c>
      <c r="KT83" s="6"/>
      <c r="KU83" s="6"/>
      <c r="KV83" s="6"/>
      <c r="KW83" s="15">
        <v>76</v>
      </c>
      <c r="KX83" s="9">
        <v>9.9726775956284139E-2</v>
      </c>
      <c r="KY83" s="9">
        <v>5.5538694992412747E-6</v>
      </c>
      <c r="KZ83" s="9">
        <v>1.1107683459787556</v>
      </c>
      <c r="LA83" s="9">
        <v>1.1107738998482548</v>
      </c>
      <c r="LB83" s="9">
        <v>7.5393828561473518E-7</v>
      </c>
      <c r="LC83" s="6">
        <v>6</v>
      </c>
    </row>
    <row r="84" spans="1:315">
      <c r="A84" s="6">
        <v>77</v>
      </c>
      <c r="B84">
        <v>0.15877222631960131</v>
      </c>
      <c r="C84">
        <f>1-Table468[[#This Row],[qx (tau)]]</f>
        <v>0.84122777368039869</v>
      </c>
      <c r="D84" s="6"/>
      <c r="E84" s="6"/>
      <c r="F84" s="6"/>
      <c r="G84" s="6"/>
      <c r="H84" s="15">
        <f t="shared" si="15"/>
        <v>77</v>
      </c>
      <c r="I84" s="9">
        <f t="shared" si="17"/>
        <v>0.1163934426229508</v>
      </c>
      <c r="J84" s="9" cm="1">
        <f t="array" ref="J84">VLOOKUP($G$13,'qx Malaria'!$B$32:$I$61,(N84),FALSE)/(1-cambodia!I84*INDEX($E$6:$G$11,N84,2))</f>
        <v>5.6586270871985166E-6</v>
      </c>
      <c r="K84" s="9">
        <f t="shared" si="16"/>
        <v>1.131719758812616</v>
      </c>
      <c r="L84" s="9">
        <f t="shared" si="13"/>
        <v>1.1317254174397031</v>
      </c>
      <c r="M84" s="9">
        <f>(J84*Table468[[#This Row],[qx (tau)]])/L84</f>
        <v>7.938611315980066E-7</v>
      </c>
      <c r="N84" s="6">
        <f t="shared" si="14"/>
        <v>6</v>
      </c>
      <c r="P84" s="6"/>
      <c r="Q84" s="6"/>
      <c r="R84" s="6"/>
      <c r="S84" s="15">
        <v>77</v>
      </c>
      <c r="T84" s="9">
        <v>0.1163934426229508</v>
      </c>
      <c r="U84" s="9">
        <v>8.0465677179962898E-5</v>
      </c>
      <c r="V84" s="9">
        <v>1.1316449517625231</v>
      </c>
      <c r="W84" s="9">
        <v>1.1317254174397031</v>
      </c>
      <c r="X84" s="9">
        <v>1.1288705291323655E-5</v>
      </c>
      <c r="Y84" s="6">
        <v>6</v>
      </c>
      <c r="Z84" s="6"/>
      <c r="AA84" s="6"/>
      <c r="AB84" s="6"/>
      <c r="AC84" s="15">
        <v>77</v>
      </c>
      <c r="AD84" s="9">
        <v>0.1163934426229508</v>
      </c>
      <c r="AE84" s="9">
        <v>6.8695732838589988E-5</v>
      </c>
      <c r="AF84" s="9">
        <v>1.1316567217068645</v>
      </c>
      <c r="AG84" s="9">
        <v>1.1317254174397031</v>
      </c>
      <c r="AH84" s="9">
        <v>9.6374741375998003E-6</v>
      </c>
      <c r="AI84" s="6">
        <v>6</v>
      </c>
      <c r="AJ84" s="6"/>
      <c r="AK84" s="6"/>
      <c r="AL84" s="6"/>
      <c r="AM84" s="15">
        <v>77</v>
      </c>
      <c r="AN84" s="9">
        <v>0.1163934426229508</v>
      </c>
      <c r="AO84" s="9">
        <v>6.1339517625231906E-5</v>
      </c>
      <c r="AP84" s="9">
        <v>1.1316640779220779</v>
      </c>
      <c r="AQ84" s="9">
        <v>1.1317254174397031</v>
      </c>
      <c r="AR84" s="9">
        <v>8.6054546665223895E-6</v>
      </c>
      <c r="AS84" s="6">
        <v>6</v>
      </c>
      <c r="AT84" s="6"/>
      <c r="AU84" s="6"/>
      <c r="AV84" s="6"/>
      <c r="AW84" s="15">
        <v>77</v>
      </c>
      <c r="AX84" s="9">
        <v>0.1163934426229508</v>
      </c>
      <c r="AY84" s="9">
        <v>6.9374768089053803E-5</v>
      </c>
      <c r="AZ84" s="9">
        <v>1.131656042671614</v>
      </c>
      <c r="BA84" s="9">
        <v>1.1317254174397031</v>
      </c>
      <c r="BB84" s="9">
        <v>9.7327374733915612E-6</v>
      </c>
      <c r="BC84" s="6">
        <v>6</v>
      </c>
      <c r="BD84" s="6"/>
      <c r="BE84" s="6"/>
      <c r="BF84" s="6"/>
      <c r="BG84" s="15">
        <v>77</v>
      </c>
      <c r="BH84" s="9">
        <v>0.1163934426229508</v>
      </c>
      <c r="BI84" s="9">
        <v>6.1565862708719849E-5</v>
      </c>
      <c r="BJ84" s="9">
        <v>1.1316638515769943</v>
      </c>
      <c r="BK84" s="9">
        <v>1.1317254174397031</v>
      </c>
      <c r="BL84" s="9">
        <v>8.6372091117863115E-6</v>
      </c>
      <c r="BM84" s="6">
        <v>6</v>
      </c>
      <c r="BN84" s="6"/>
      <c r="BO84" s="6"/>
      <c r="BP84" s="6"/>
      <c r="BQ84" s="15">
        <v>77</v>
      </c>
      <c r="BR84" s="9">
        <v>0.1163934426229508</v>
      </c>
      <c r="BS84" s="9">
        <v>5.534137291280148E-5</v>
      </c>
      <c r="BT84" s="9">
        <v>1.1316700760667904</v>
      </c>
      <c r="BU84" s="9">
        <v>1.1317254174397031</v>
      </c>
      <c r="BV84" s="9">
        <v>7.7639618670285039E-6</v>
      </c>
      <c r="BW84" s="6">
        <v>6</v>
      </c>
      <c r="BX84" s="6"/>
      <c r="BY84" s="6"/>
      <c r="BZ84" s="6"/>
      <c r="CA84" s="15">
        <v>77</v>
      </c>
      <c r="CB84" s="9">
        <v>0.1163934426229508</v>
      </c>
      <c r="CC84" s="9">
        <v>5.2625231910946202E-5</v>
      </c>
      <c r="CD84" s="9">
        <v>1.1316727922077923</v>
      </c>
      <c r="CE84" s="9">
        <v>1.1317254174397031</v>
      </c>
      <c r="CF84" s="9">
        <v>7.3829085238614611E-6</v>
      </c>
      <c r="CG84" s="6">
        <v>6</v>
      </c>
      <c r="CH84" s="6"/>
      <c r="CI84" s="6"/>
      <c r="CJ84" s="6"/>
      <c r="CK84" s="15">
        <v>77</v>
      </c>
      <c r="CL84" s="9">
        <v>0.1163934426229508</v>
      </c>
      <c r="CM84" s="9">
        <v>6.1226345083487935E-5</v>
      </c>
      <c r="CN84" s="9">
        <v>1.1316641910946197</v>
      </c>
      <c r="CO84" s="9">
        <v>1.1317254174397031</v>
      </c>
      <c r="CP84" s="9">
        <v>8.5895774438904302E-6</v>
      </c>
      <c r="CQ84" s="6">
        <v>6</v>
      </c>
      <c r="CR84" s="6"/>
      <c r="CS84" s="6"/>
      <c r="CT84" s="6"/>
      <c r="CU84" s="15">
        <v>77</v>
      </c>
      <c r="CV84" s="9">
        <v>0.1163934426229508</v>
      </c>
      <c r="CW84" s="9">
        <v>4.560853432282004E-5</v>
      </c>
      <c r="CX84" s="9">
        <v>1.1316798089053803</v>
      </c>
      <c r="CY84" s="9">
        <v>1.1317254174397031</v>
      </c>
      <c r="CZ84" s="9">
        <v>6.3985207206799333E-6</v>
      </c>
      <c r="DA84" s="6">
        <v>6</v>
      </c>
      <c r="DB84" s="6"/>
      <c r="DC84" s="6"/>
      <c r="DD84" s="6"/>
      <c r="DE84" s="15">
        <v>77</v>
      </c>
      <c r="DF84" s="9">
        <v>0.1163934426229508</v>
      </c>
      <c r="DG84" s="9">
        <v>4.5948051948051947E-5</v>
      </c>
      <c r="DH84" s="9">
        <v>1.1316794693877552</v>
      </c>
      <c r="DI84" s="9">
        <v>1.1317254174397033</v>
      </c>
      <c r="DJ84" s="9">
        <v>6.446152388575812E-6</v>
      </c>
      <c r="DK84" s="6">
        <v>6</v>
      </c>
      <c r="DL84" s="6"/>
      <c r="DM84" s="6"/>
      <c r="DN84" s="6"/>
      <c r="DO84" s="15">
        <v>77</v>
      </c>
      <c r="DP84" s="9">
        <v>0.1163934426229508</v>
      </c>
      <c r="DQ84" s="9">
        <v>8.8161410018552868E-5</v>
      </c>
      <c r="DR84" s="9">
        <v>1.1316372560296846</v>
      </c>
      <c r="DS84" s="9">
        <v>1.1317254174397031</v>
      </c>
      <c r="DT84" s="9">
        <v>1.236835643029694E-5</v>
      </c>
      <c r="DU84" s="6">
        <v>6</v>
      </c>
      <c r="DV84" s="6"/>
      <c r="DW84" s="6"/>
      <c r="DX84" s="6"/>
      <c r="DY84" s="15">
        <v>77</v>
      </c>
      <c r="DZ84" s="9">
        <v>0.1163934426229508</v>
      </c>
      <c r="EA84" s="9">
        <v>6.5413729128014847E-5</v>
      </c>
      <c r="EB84" s="9">
        <v>1.1316600037105751</v>
      </c>
      <c r="EC84" s="9">
        <v>1.1317254174397031</v>
      </c>
      <c r="ED84" s="9">
        <v>9.1770346812729567E-6</v>
      </c>
      <c r="EE84" s="6">
        <v>6</v>
      </c>
      <c r="EF84" s="6"/>
      <c r="EG84" s="6"/>
      <c r="EH84" s="6"/>
      <c r="EI84" s="15">
        <v>77</v>
      </c>
      <c r="EJ84" s="9">
        <v>0.1163934426229508</v>
      </c>
      <c r="EK84" s="9">
        <v>5.5794063079777365E-5</v>
      </c>
      <c r="EL84" s="9">
        <v>1.1316696233766232</v>
      </c>
      <c r="EM84" s="9">
        <v>1.1317254174397031</v>
      </c>
      <c r="EN84" s="9">
        <v>7.8274707575563445E-6</v>
      </c>
      <c r="EO84" s="6">
        <v>6</v>
      </c>
      <c r="EP84" s="6"/>
      <c r="EQ84" s="6"/>
      <c r="ER84" s="6"/>
      <c r="ES84" s="15">
        <v>77</v>
      </c>
      <c r="ET84" s="9">
        <v>0.1163934426229508</v>
      </c>
      <c r="EU84" s="9">
        <v>9.6649350649350636E-5</v>
      </c>
      <c r="EV84" s="9">
        <v>1.1316287680890538</v>
      </c>
      <c r="EW84" s="9">
        <v>1.1317254174397031</v>
      </c>
      <c r="EX84" s="9">
        <v>1.355914812769395E-5</v>
      </c>
      <c r="EY84" s="6">
        <v>6</v>
      </c>
      <c r="EZ84" s="6"/>
      <c r="FA84" s="6"/>
      <c r="FB84" s="6"/>
      <c r="FC84" s="15">
        <v>77</v>
      </c>
      <c r="FD84" s="9">
        <v>0.1163934426229508</v>
      </c>
      <c r="FE84" s="9">
        <v>7.8315398886827457E-5</v>
      </c>
      <c r="FF84" s="9">
        <v>1.1316471020408163</v>
      </c>
      <c r="FG84" s="9">
        <v>1.1317254174397031</v>
      </c>
      <c r="FH84" s="9">
        <v>1.0987038061316411E-5</v>
      </c>
      <c r="FI84" s="6">
        <v>6</v>
      </c>
      <c r="FJ84" s="6"/>
      <c r="FK84" s="6"/>
      <c r="FL84" s="6"/>
      <c r="FM84" s="15">
        <v>77</v>
      </c>
      <c r="FN84" s="9">
        <v>0.1163934426229508</v>
      </c>
      <c r="FO84" s="9">
        <v>5.047495361781076E-5</v>
      </c>
      <c r="FP84" s="9">
        <v>1.1316749424860855</v>
      </c>
      <c r="FQ84" s="9">
        <v>1.1317254174397033</v>
      </c>
      <c r="FR84" s="9">
        <v>7.0812412938542173E-6</v>
      </c>
      <c r="FS84" s="6">
        <v>6</v>
      </c>
      <c r="FT84" s="6"/>
      <c r="FU84" s="6"/>
      <c r="FV84" s="6"/>
      <c r="FW84" s="15">
        <v>77</v>
      </c>
      <c r="FX84" s="9">
        <v>0.1163934426229508</v>
      </c>
      <c r="FY84" s="9">
        <v>7.2543599257884973E-5</v>
      </c>
      <c r="FZ84" s="9">
        <v>1.1316528738404452</v>
      </c>
      <c r="GA84" s="9">
        <v>1.1317254174397031</v>
      </c>
      <c r="GB84" s="9">
        <v>1.0177299707086444E-5</v>
      </c>
      <c r="GC84" s="6">
        <v>6</v>
      </c>
      <c r="GD84" s="6"/>
      <c r="GE84" s="6"/>
      <c r="GF84" s="6"/>
      <c r="GG84" s="15">
        <v>77</v>
      </c>
      <c r="GH84" s="9">
        <v>0.1163934426229508</v>
      </c>
      <c r="GI84" s="9">
        <v>4.6287569573283854E-5</v>
      </c>
      <c r="GJ84" s="9">
        <v>1.1316791298701299</v>
      </c>
      <c r="GK84" s="9">
        <v>1.1317254174397031</v>
      </c>
      <c r="GL84" s="9">
        <v>6.4937840564716933E-6</v>
      </c>
      <c r="GM84" s="6">
        <v>6</v>
      </c>
      <c r="GN84" s="6"/>
      <c r="GO84" s="6"/>
      <c r="GP84" s="6"/>
      <c r="GQ84" s="15">
        <v>77</v>
      </c>
      <c r="GR84" s="9">
        <v>0.1163934426229508</v>
      </c>
      <c r="GS84" s="9">
        <v>4.2892393320964748E-5</v>
      </c>
      <c r="GT84" s="9">
        <v>1.1316825250463822</v>
      </c>
      <c r="GU84" s="9">
        <v>1.1317254174397031</v>
      </c>
      <c r="GV84" s="9">
        <v>6.0174673775128896E-6</v>
      </c>
      <c r="GW84" s="6">
        <v>6</v>
      </c>
      <c r="GX84" s="6"/>
      <c r="GY84" s="6"/>
      <c r="GZ84" s="6"/>
      <c r="HA84" s="15">
        <v>77</v>
      </c>
      <c r="HB84" s="9">
        <v>0.1163934426229508</v>
      </c>
      <c r="HC84" s="9">
        <v>5.3304267161410016E-5</v>
      </c>
      <c r="HD84" s="9">
        <v>1.1316721131725418</v>
      </c>
      <c r="HE84" s="9">
        <v>1.1317254174397031</v>
      </c>
      <c r="HF84" s="9">
        <v>7.4781718596532211E-6</v>
      </c>
      <c r="HG84" s="6">
        <v>6</v>
      </c>
      <c r="HH84" s="6"/>
      <c r="HI84" s="6"/>
      <c r="HJ84" s="6"/>
      <c r="HK84" s="15">
        <v>77</v>
      </c>
      <c r="HL84" s="9">
        <v>0.1163934426229508</v>
      </c>
      <c r="HM84" s="9">
        <v>2.9198515769944343E-5</v>
      </c>
      <c r="HN84" s="9">
        <v>1.1316962189239332</v>
      </c>
      <c r="HO84" s="9">
        <v>1.1317254174397031</v>
      </c>
      <c r="HP84" s="9">
        <v>4.0963234390457136E-6</v>
      </c>
      <c r="HQ84" s="6">
        <v>6</v>
      </c>
      <c r="HR84" s="6"/>
      <c r="HS84" s="6"/>
      <c r="HT84" s="6"/>
      <c r="HU84" s="15">
        <v>77</v>
      </c>
      <c r="HV84" s="9">
        <v>0.1163934426229508</v>
      </c>
      <c r="HW84" s="9">
        <v>2.8066790352504639E-5</v>
      </c>
      <c r="HX84" s="9">
        <v>1.1316973506493506</v>
      </c>
      <c r="HY84" s="9">
        <v>1.1317254174397031</v>
      </c>
      <c r="HZ84" s="9">
        <v>3.9375512127261129E-6</v>
      </c>
      <c r="IA84" s="6">
        <v>6</v>
      </c>
      <c r="IB84" s="6"/>
      <c r="IC84" s="6"/>
      <c r="ID84" s="6"/>
      <c r="IE84" s="15">
        <v>77</v>
      </c>
      <c r="IF84" s="9">
        <v>0.1163934426229508</v>
      </c>
      <c r="IG84" s="9">
        <v>1.2788497217068644E-5</v>
      </c>
      <c r="IH84" s="9">
        <v>1.1317126289424859</v>
      </c>
      <c r="II84" s="9">
        <v>1.1317254174397029</v>
      </c>
      <c r="IJ84" s="9">
        <v>1.7941261574114948E-6</v>
      </c>
      <c r="IK84" s="6">
        <v>6</v>
      </c>
      <c r="IL84" s="6"/>
      <c r="IM84" s="6"/>
      <c r="IN84" s="6"/>
      <c r="IO84" s="15">
        <v>77</v>
      </c>
      <c r="IP84" s="9">
        <v>0.1163934426229508</v>
      </c>
      <c r="IQ84" s="9">
        <v>7.2430426716141E-6</v>
      </c>
      <c r="IR84" s="9">
        <v>1.1317181743970315</v>
      </c>
      <c r="IS84" s="9">
        <v>1.1317254174397031</v>
      </c>
      <c r="IT84" s="9">
        <v>1.0161422484454483E-6</v>
      </c>
      <c r="IU84" s="6">
        <v>6</v>
      </c>
      <c r="IV84" s="6"/>
      <c r="IW84" s="6"/>
      <c r="IX84" s="6"/>
      <c r="IY84" s="15">
        <v>77</v>
      </c>
      <c r="IZ84" s="9">
        <v>0.1163934426229508</v>
      </c>
      <c r="JA84" s="9">
        <v>1.2109461966604824E-5</v>
      </c>
      <c r="JB84" s="9">
        <v>1.1317133079777366</v>
      </c>
      <c r="JC84" s="9">
        <v>1.1317254174397031</v>
      </c>
      <c r="JD84" s="9">
        <v>1.6988628216197343E-6</v>
      </c>
      <c r="JE84" s="6">
        <v>6</v>
      </c>
      <c r="JF84" s="6"/>
      <c r="JG84" s="6"/>
      <c r="JH84" s="6"/>
      <c r="JI84" s="15">
        <v>77</v>
      </c>
      <c r="JJ84" s="9">
        <v>0.1163934426229508</v>
      </c>
      <c r="JK84" s="9">
        <v>1.1656771799628942E-5</v>
      </c>
      <c r="JL84" s="9">
        <v>1.1317137606679035</v>
      </c>
      <c r="JM84" s="9">
        <v>1.1317254174397031</v>
      </c>
      <c r="JN84" s="9">
        <v>1.6353539310918934E-6</v>
      </c>
      <c r="JO84" s="6">
        <v>6</v>
      </c>
      <c r="JP84" s="6"/>
      <c r="JQ84" s="6"/>
      <c r="JR84" s="6"/>
      <c r="JS84" s="15">
        <v>77</v>
      </c>
      <c r="JT84" s="9">
        <v>0.1163934426229508</v>
      </c>
      <c r="JU84" s="9">
        <v>9.7328385899814481E-6</v>
      </c>
      <c r="JV84" s="9">
        <v>1.1317156846011132</v>
      </c>
      <c r="JW84" s="9">
        <v>1.1317254174397031</v>
      </c>
      <c r="JX84" s="9">
        <v>1.3654411463485713E-6</v>
      </c>
      <c r="JY84" s="6">
        <v>6</v>
      </c>
      <c r="JZ84" s="6"/>
      <c r="KA84" s="6"/>
      <c r="KB84" s="6"/>
      <c r="KC84" s="15">
        <v>77</v>
      </c>
      <c r="KD84" s="9">
        <v>0.1163934426229508</v>
      </c>
      <c r="KE84" s="9">
        <v>1.5957328385899812E-5</v>
      </c>
      <c r="KF84" s="9">
        <v>1.1317094601113171</v>
      </c>
      <c r="KG84" s="9">
        <v>1.1317254174397031</v>
      </c>
      <c r="KH84" s="9">
        <v>2.2386883911063782E-6</v>
      </c>
      <c r="KI84" s="6">
        <v>6</v>
      </c>
      <c r="KJ84" s="6"/>
      <c r="KK84" s="6"/>
      <c r="KL84" s="6"/>
      <c r="KM84" s="15">
        <v>77</v>
      </c>
      <c r="KN84" s="9">
        <v>0.1163934426229508</v>
      </c>
      <c r="KO84" s="9">
        <v>6.6771799628942476E-6</v>
      </c>
      <c r="KP84" s="9">
        <v>1.1317187402597402</v>
      </c>
      <c r="KQ84" s="9">
        <v>1.1317254174397031</v>
      </c>
      <c r="KR84" s="9">
        <v>9.3675613528564756E-7</v>
      </c>
      <c r="KS84" s="6">
        <v>6</v>
      </c>
      <c r="KT84" s="6"/>
      <c r="KU84" s="6"/>
      <c r="KV84" s="6"/>
      <c r="KW84" s="15">
        <v>77</v>
      </c>
      <c r="KX84" s="9">
        <v>0.1163934426229508</v>
      </c>
      <c r="KY84" s="9">
        <v>5.6586270871985166E-6</v>
      </c>
      <c r="KZ84" s="9">
        <v>1.131719758812616</v>
      </c>
      <c r="LA84" s="9">
        <v>1.1317254174397031</v>
      </c>
      <c r="LB84" s="9">
        <v>7.938611315980066E-7</v>
      </c>
      <c r="LC84" s="6">
        <v>6</v>
      </c>
    </row>
    <row r="85" spans="1:315">
      <c r="A85" s="6">
        <v>78</v>
      </c>
      <c r="B85">
        <v>0.16619322278521911</v>
      </c>
      <c r="C85">
        <f>1-Table468[[#This Row],[qx (tau)]]</f>
        <v>0.83380677721478091</v>
      </c>
      <c r="D85" s="6"/>
      <c r="E85" s="6"/>
      <c r="F85" s="6"/>
      <c r="G85" s="6"/>
      <c r="H85" s="15">
        <f t="shared" si="15"/>
        <v>78</v>
      </c>
      <c r="I85" s="9">
        <f t="shared" si="17"/>
        <v>0.13306010928961748</v>
      </c>
      <c r="J85" s="9" cm="1">
        <f t="array" ref="J85">VLOOKUP($G$13,'qx Malaria'!$B$32:$I$61,(N85),FALSE)/(1-cambodia!I85*INDEX($E$6:$G$11,N85,2))</f>
        <v>5.7674125433343844E-6</v>
      </c>
      <c r="K85" s="9">
        <f t="shared" si="16"/>
        <v>1.1534767412543334</v>
      </c>
      <c r="L85" s="9">
        <f t="shared" si="13"/>
        <v>1.1534825086668767</v>
      </c>
      <c r="M85" s="9">
        <f>(J85*Table468[[#This Row],[qx (tau)]])/L85</f>
        <v>8.3096611392609571E-7</v>
      </c>
      <c r="N85" s="6">
        <f t="shared" si="14"/>
        <v>6</v>
      </c>
      <c r="P85" s="6"/>
      <c r="Q85" s="6"/>
      <c r="R85" s="6"/>
      <c r="S85" s="15">
        <v>78</v>
      </c>
      <c r="T85" s="9">
        <v>0.13306010928961748</v>
      </c>
      <c r="U85" s="9">
        <v>8.2012606366214957E-5</v>
      </c>
      <c r="V85" s="9">
        <v>1.1534004960605106</v>
      </c>
      <c r="W85" s="9">
        <v>1.153482508666877</v>
      </c>
      <c r="X85" s="9">
        <v>1.1816338140029079E-5</v>
      </c>
      <c r="Y85" s="6">
        <v>6</v>
      </c>
      <c r="Z85" s="6"/>
      <c r="AA85" s="6"/>
      <c r="AB85" s="6"/>
      <c r="AC85" s="15">
        <v>78</v>
      </c>
      <c r="AD85" s="9">
        <v>0.13306010928961748</v>
      </c>
      <c r="AE85" s="9">
        <v>7.0016388276079435E-5</v>
      </c>
      <c r="AF85" s="9">
        <v>1.1534124922786007</v>
      </c>
      <c r="AG85" s="9">
        <v>1.1534825086668767</v>
      </c>
      <c r="AH85" s="9">
        <v>1.0087928623062803E-5</v>
      </c>
      <c r="AI85" s="6">
        <v>6</v>
      </c>
      <c r="AJ85" s="6"/>
      <c r="AK85" s="6"/>
      <c r="AL85" s="6"/>
      <c r="AM85" s="15">
        <v>78</v>
      </c>
      <c r="AN85" s="9">
        <v>0.13306010928961748</v>
      </c>
      <c r="AO85" s="9">
        <v>6.2518751969744719E-5</v>
      </c>
      <c r="AP85" s="9">
        <v>1.1534199899149071</v>
      </c>
      <c r="AQ85" s="9">
        <v>1.153482508666877</v>
      </c>
      <c r="AR85" s="9">
        <v>9.0076726749588751E-6</v>
      </c>
      <c r="AS85" s="6">
        <v>6</v>
      </c>
      <c r="AT85" s="6"/>
      <c r="AU85" s="6"/>
      <c r="AV85" s="6"/>
      <c r="AW85" s="15">
        <v>78</v>
      </c>
      <c r="AX85" s="9">
        <v>0.13306010928961748</v>
      </c>
      <c r="AY85" s="9">
        <v>7.0708477781279548E-5</v>
      </c>
      <c r="AZ85" s="9">
        <v>1.1534118001890956</v>
      </c>
      <c r="BA85" s="9">
        <v>1.153482508666877</v>
      </c>
      <c r="BB85" s="9">
        <v>1.018764455673393E-5</v>
      </c>
      <c r="BC85" s="6">
        <v>6</v>
      </c>
      <c r="BD85" s="6"/>
      <c r="BE85" s="6"/>
      <c r="BF85" s="6"/>
      <c r="BG85" s="15">
        <v>78</v>
      </c>
      <c r="BH85" s="9">
        <v>0.13306010928961748</v>
      </c>
      <c r="BI85" s="9">
        <v>6.2749448471478099E-5</v>
      </c>
      <c r="BJ85" s="9">
        <v>1.1534197592184054</v>
      </c>
      <c r="BK85" s="9">
        <v>1.153482508666877</v>
      </c>
      <c r="BL85" s="9">
        <v>9.0409113195159187E-6</v>
      </c>
      <c r="BM85" s="6">
        <v>6</v>
      </c>
      <c r="BN85" s="6"/>
      <c r="BO85" s="6"/>
      <c r="BP85" s="6"/>
      <c r="BQ85" s="15">
        <v>78</v>
      </c>
      <c r="BR85" s="9">
        <v>0.13306010928961748</v>
      </c>
      <c r="BS85" s="9">
        <v>5.6405294673810275E-5</v>
      </c>
      <c r="BT85" s="9">
        <v>1.1534261033722031</v>
      </c>
      <c r="BU85" s="9">
        <v>1.153482508666877</v>
      </c>
      <c r="BV85" s="9">
        <v>8.1268485941972136E-6</v>
      </c>
      <c r="BW85" s="6">
        <v>6</v>
      </c>
      <c r="BX85" s="6"/>
      <c r="BY85" s="6"/>
      <c r="BZ85" s="6"/>
      <c r="CA85" s="15">
        <v>78</v>
      </c>
      <c r="CB85" s="9">
        <v>0.13306010928961748</v>
      </c>
      <c r="CC85" s="9">
        <v>5.3636936653009778E-5</v>
      </c>
      <c r="CD85" s="9">
        <v>1.1534288717302239</v>
      </c>
      <c r="CE85" s="9">
        <v>1.153482508666877</v>
      </c>
      <c r="CF85" s="9">
        <v>7.7279848595126893E-6</v>
      </c>
      <c r="CG85" s="6">
        <v>6</v>
      </c>
      <c r="CH85" s="6"/>
      <c r="CI85" s="6"/>
      <c r="CJ85" s="6"/>
      <c r="CK85" s="15">
        <v>78</v>
      </c>
      <c r="CL85" s="9">
        <v>0.13306010928961748</v>
      </c>
      <c r="CM85" s="9">
        <v>6.2403403718878036E-5</v>
      </c>
      <c r="CN85" s="9">
        <v>1.1534201052631581</v>
      </c>
      <c r="CO85" s="9">
        <v>1.153482508666877</v>
      </c>
      <c r="CP85" s="9">
        <v>8.9910533526803525E-6</v>
      </c>
      <c r="CQ85" s="6">
        <v>6</v>
      </c>
      <c r="CR85" s="6"/>
      <c r="CS85" s="6"/>
      <c r="CT85" s="6"/>
      <c r="CU85" s="15">
        <v>78</v>
      </c>
      <c r="CV85" s="9">
        <v>0.13306010928961748</v>
      </c>
      <c r="CW85" s="9">
        <v>4.6485345099275138E-5</v>
      </c>
      <c r="CX85" s="9">
        <v>1.1534360233217775</v>
      </c>
      <c r="CY85" s="9">
        <v>1.1534825086668767</v>
      </c>
      <c r="CZ85" s="9">
        <v>6.697586878244331E-6</v>
      </c>
      <c r="DA85" s="6">
        <v>6</v>
      </c>
      <c r="DB85" s="6"/>
      <c r="DC85" s="6"/>
      <c r="DD85" s="6"/>
      <c r="DE85" s="15">
        <v>78</v>
      </c>
      <c r="DF85" s="9">
        <v>0.13306010928961748</v>
      </c>
      <c r="DG85" s="9">
        <v>4.6831389851875194E-5</v>
      </c>
      <c r="DH85" s="9">
        <v>1.1534356772770251</v>
      </c>
      <c r="DI85" s="9">
        <v>1.153482508666877</v>
      </c>
      <c r="DJ85" s="9">
        <v>6.7474448450798946E-6</v>
      </c>
      <c r="DK85" s="6">
        <v>6</v>
      </c>
      <c r="DL85" s="6"/>
      <c r="DM85" s="6"/>
      <c r="DN85" s="6"/>
      <c r="DO85" s="15">
        <v>78</v>
      </c>
      <c r="DP85" s="9">
        <v>0.13306010928961748</v>
      </c>
      <c r="DQ85" s="9">
        <v>8.9856287425149695E-5</v>
      </c>
      <c r="DR85" s="9">
        <v>1.1533926523794518</v>
      </c>
      <c r="DS85" s="9">
        <v>1.153482508666877</v>
      </c>
      <c r="DT85" s="9">
        <v>1.2946452054968566E-5</v>
      </c>
      <c r="DU85" s="6">
        <v>6</v>
      </c>
      <c r="DV85" s="6"/>
      <c r="DW85" s="6"/>
      <c r="DX85" s="6"/>
      <c r="DY85" s="15">
        <v>78</v>
      </c>
      <c r="DZ85" s="9">
        <v>0.13306010928961748</v>
      </c>
      <c r="EA85" s="9">
        <v>6.6671289000945488E-5</v>
      </c>
      <c r="EB85" s="9">
        <v>1.1534158373778758</v>
      </c>
      <c r="EC85" s="9">
        <v>1.1534825086668767</v>
      </c>
      <c r="ED85" s="9">
        <v>9.6059682769856674E-6</v>
      </c>
      <c r="EE85" s="6">
        <v>6</v>
      </c>
      <c r="EF85" s="6"/>
      <c r="EG85" s="6"/>
      <c r="EH85" s="6"/>
      <c r="EI85" s="15">
        <v>78</v>
      </c>
      <c r="EJ85" s="9">
        <v>0.13306010928961748</v>
      </c>
      <c r="EK85" s="9">
        <v>5.6866687677277028E-5</v>
      </c>
      <c r="EL85" s="9">
        <v>1.1534256419791995</v>
      </c>
      <c r="EM85" s="9">
        <v>1.1534825086668767</v>
      </c>
      <c r="EN85" s="9">
        <v>8.1933258833113023E-6</v>
      </c>
      <c r="EO85" s="6">
        <v>6</v>
      </c>
      <c r="EP85" s="6"/>
      <c r="EQ85" s="6"/>
      <c r="ER85" s="6"/>
      <c r="ES85" s="15">
        <v>78</v>
      </c>
      <c r="ET85" s="9">
        <v>0.13306010928961748</v>
      </c>
      <c r="EU85" s="9">
        <v>9.850740624015127E-5</v>
      </c>
      <c r="EV85" s="9">
        <v>1.1533840012606367</v>
      </c>
      <c r="EW85" s="9">
        <v>1.1534825086668767</v>
      </c>
      <c r="EX85" s="9">
        <v>1.4192901225857712E-5</v>
      </c>
      <c r="EY85" s="6">
        <v>6</v>
      </c>
      <c r="EZ85" s="6"/>
      <c r="FA85" s="6"/>
      <c r="FB85" s="6"/>
      <c r="FC85" s="15">
        <v>78</v>
      </c>
      <c r="FD85" s="9">
        <v>0.13306010928961748</v>
      </c>
      <c r="FE85" s="9">
        <v>7.9820989599747882E-5</v>
      </c>
      <c r="FF85" s="9">
        <v>1.1534026876772772</v>
      </c>
      <c r="FG85" s="9">
        <v>1.153482508666877</v>
      </c>
      <c r="FH85" s="9">
        <v>1.1500571016737161E-5</v>
      </c>
      <c r="FI85" s="6">
        <v>6</v>
      </c>
      <c r="FJ85" s="6"/>
      <c r="FK85" s="6"/>
      <c r="FL85" s="6"/>
      <c r="FM85" s="15">
        <v>78</v>
      </c>
      <c r="FN85" s="9">
        <v>0.13306010928961748</v>
      </c>
      <c r="FO85" s="9">
        <v>5.144531988654271E-5</v>
      </c>
      <c r="FP85" s="9">
        <v>1.1534310633469904</v>
      </c>
      <c r="FQ85" s="9">
        <v>1.153482508666877</v>
      </c>
      <c r="FR85" s="9">
        <v>7.4122177362207714E-6</v>
      </c>
      <c r="FS85" s="6">
        <v>6</v>
      </c>
      <c r="FT85" s="6"/>
      <c r="FU85" s="6"/>
      <c r="FV85" s="6"/>
      <c r="FW85" s="15">
        <v>78</v>
      </c>
      <c r="FX85" s="9">
        <v>0.13306010928961748</v>
      </c>
      <c r="FY85" s="9">
        <v>7.3938228805546811E-5</v>
      </c>
      <c r="FZ85" s="9">
        <v>1.1534085704380712</v>
      </c>
      <c r="GA85" s="9">
        <v>1.1534825086668767</v>
      </c>
      <c r="GB85" s="9">
        <v>1.0652985580532548E-5</v>
      </c>
      <c r="GC85" s="6">
        <v>6</v>
      </c>
      <c r="GD85" s="6"/>
      <c r="GE85" s="6"/>
      <c r="GF85" s="6"/>
      <c r="GG85" s="15">
        <v>78</v>
      </c>
      <c r="GH85" s="9">
        <v>0.13306010928961748</v>
      </c>
      <c r="GI85" s="9">
        <v>4.7177434604475257E-5</v>
      </c>
      <c r="GJ85" s="9">
        <v>1.1534353312322723</v>
      </c>
      <c r="GK85" s="9">
        <v>1.1534825086668767</v>
      </c>
      <c r="GL85" s="9">
        <v>6.7973028119154616E-6</v>
      </c>
      <c r="GM85" s="6">
        <v>6</v>
      </c>
      <c r="GN85" s="6"/>
      <c r="GO85" s="6"/>
      <c r="GP85" s="6"/>
      <c r="GQ85" s="15">
        <v>78</v>
      </c>
      <c r="GR85" s="9">
        <v>0.13306010928961748</v>
      </c>
      <c r="GS85" s="9">
        <v>4.3716987078474634E-5</v>
      </c>
      <c r="GT85" s="9">
        <v>1.1534387916797983</v>
      </c>
      <c r="GU85" s="9">
        <v>1.1534825086668767</v>
      </c>
      <c r="GV85" s="9">
        <v>6.2987231435598059E-6</v>
      </c>
      <c r="GW85" s="6">
        <v>6</v>
      </c>
      <c r="GX85" s="6"/>
      <c r="GY85" s="6"/>
      <c r="GZ85" s="6"/>
      <c r="HA85" s="15">
        <v>78</v>
      </c>
      <c r="HB85" s="9">
        <v>0.13306010928961748</v>
      </c>
      <c r="HC85" s="9">
        <v>5.4329026158209897E-5</v>
      </c>
      <c r="HD85" s="9">
        <v>1.1534281796407186</v>
      </c>
      <c r="HE85" s="9">
        <v>1.153482508666877</v>
      </c>
      <c r="HF85" s="9">
        <v>7.8277007931838183E-6</v>
      </c>
      <c r="HG85" s="6">
        <v>6</v>
      </c>
      <c r="HH85" s="6"/>
      <c r="HI85" s="6"/>
      <c r="HJ85" s="6"/>
      <c r="HK85" s="15">
        <v>78</v>
      </c>
      <c r="HL85" s="9">
        <v>0.13306010928961748</v>
      </c>
      <c r="HM85" s="9">
        <v>2.9759848723605424E-5</v>
      </c>
      <c r="HN85" s="9">
        <v>1.1534527488181532</v>
      </c>
      <c r="HO85" s="9">
        <v>1.1534825086668767</v>
      </c>
      <c r="HP85" s="9">
        <v>4.2877851478586537E-6</v>
      </c>
      <c r="HQ85" s="6">
        <v>6</v>
      </c>
      <c r="HR85" s="6"/>
      <c r="HS85" s="6"/>
      <c r="HT85" s="6"/>
      <c r="HU85" s="15">
        <v>78</v>
      </c>
      <c r="HV85" s="9">
        <v>0.13306010928961748</v>
      </c>
      <c r="HW85" s="9">
        <v>2.8606366214938545E-5</v>
      </c>
      <c r="HX85" s="9">
        <v>1.1534539023006618</v>
      </c>
      <c r="HY85" s="9">
        <v>1.1534825086668767</v>
      </c>
      <c r="HZ85" s="9">
        <v>4.1215919250734343E-6</v>
      </c>
      <c r="IA85" s="6">
        <v>6</v>
      </c>
      <c r="IB85" s="6"/>
      <c r="IC85" s="6"/>
      <c r="ID85" s="6"/>
      <c r="IE85" s="15">
        <v>78</v>
      </c>
      <c r="IF85" s="9">
        <v>0.13306010928961748</v>
      </c>
      <c r="IG85" s="9">
        <v>1.3034352347935707E-5</v>
      </c>
      <c r="IH85" s="9">
        <v>1.1534694743145288</v>
      </c>
      <c r="II85" s="9">
        <v>1.1534825086668767</v>
      </c>
      <c r="IJ85" s="9">
        <v>1.8779834174729761E-6</v>
      </c>
      <c r="IK85" s="6">
        <v>6</v>
      </c>
      <c r="IL85" s="6"/>
      <c r="IM85" s="6"/>
      <c r="IN85" s="6"/>
      <c r="IO85" s="15">
        <v>78</v>
      </c>
      <c r="IP85" s="9">
        <v>0.13306010928961748</v>
      </c>
      <c r="IQ85" s="9">
        <v>7.3822880554680111E-6</v>
      </c>
      <c r="IR85" s="9">
        <v>1.1534751263788214</v>
      </c>
      <c r="IS85" s="9">
        <v>1.153482508666877</v>
      </c>
      <c r="IT85" s="9">
        <v>1.0636366258254021E-6</v>
      </c>
      <c r="IU85" s="6">
        <v>6</v>
      </c>
      <c r="IV85" s="6"/>
      <c r="IW85" s="6"/>
      <c r="IX85" s="6"/>
      <c r="IY85" s="15">
        <v>78</v>
      </c>
      <c r="IZ85" s="9">
        <v>0.13306010928961748</v>
      </c>
      <c r="JA85" s="9">
        <v>1.2342262842735583E-5</v>
      </c>
      <c r="JB85" s="9">
        <v>1.1534701664040341</v>
      </c>
      <c r="JC85" s="9">
        <v>1.1534825086668767</v>
      </c>
      <c r="JD85" s="9">
        <v>1.7782674838018449E-6</v>
      </c>
      <c r="JE85" s="6">
        <v>6</v>
      </c>
      <c r="JF85" s="6"/>
      <c r="JG85" s="6"/>
      <c r="JH85" s="6"/>
      <c r="JI85" s="15">
        <v>78</v>
      </c>
      <c r="JJ85" s="9">
        <v>0.13306010928961748</v>
      </c>
      <c r="JK85" s="9">
        <v>1.1880869839268832E-5</v>
      </c>
      <c r="JL85" s="9">
        <v>1.1534706277970375</v>
      </c>
      <c r="JM85" s="9">
        <v>1.1534825086668767</v>
      </c>
      <c r="JN85" s="9">
        <v>1.7117901946877572E-6</v>
      </c>
      <c r="JO85" s="6">
        <v>6</v>
      </c>
      <c r="JP85" s="6"/>
      <c r="JQ85" s="6"/>
      <c r="JR85" s="6"/>
      <c r="JS85" s="15">
        <v>78</v>
      </c>
      <c r="JT85" s="9">
        <v>0.13306010928961748</v>
      </c>
      <c r="JU85" s="9">
        <v>9.919949574535142E-6</v>
      </c>
      <c r="JV85" s="9">
        <v>1.1534725887173023</v>
      </c>
      <c r="JW85" s="9">
        <v>1.1534825086668767</v>
      </c>
      <c r="JX85" s="9">
        <v>1.4292617159528847E-6</v>
      </c>
      <c r="JY85" s="6">
        <v>6</v>
      </c>
      <c r="JZ85" s="6"/>
      <c r="KA85" s="6"/>
      <c r="KB85" s="6"/>
      <c r="KC85" s="15">
        <v>78</v>
      </c>
      <c r="KD85" s="9">
        <v>0.13306010928961748</v>
      </c>
      <c r="KE85" s="9">
        <v>1.6264103372202961E-5</v>
      </c>
      <c r="KF85" s="9">
        <v>1.1534662445635047</v>
      </c>
      <c r="KG85" s="9">
        <v>1.153482508666877</v>
      </c>
      <c r="KH85" s="9">
        <v>2.3433244412715889E-6</v>
      </c>
      <c r="KI85" s="6">
        <v>6</v>
      </c>
      <c r="KJ85" s="6"/>
      <c r="KK85" s="6"/>
      <c r="KL85" s="6"/>
      <c r="KM85" s="15">
        <v>78</v>
      </c>
      <c r="KN85" s="9">
        <v>0.13306010928961748</v>
      </c>
      <c r="KO85" s="9">
        <v>6.8055468011345725E-6</v>
      </c>
      <c r="KP85" s="9">
        <v>1.1534757031200757</v>
      </c>
      <c r="KQ85" s="9">
        <v>1.153482508666877</v>
      </c>
      <c r="KR85" s="9">
        <v>9.8054001443279261E-7</v>
      </c>
      <c r="KS85" s="6">
        <v>6</v>
      </c>
      <c r="KT85" s="6"/>
      <c r="KU85" s="6"/>
      <c r="KV85" s="6"/>
      <c r="KW85" s="15">
        <v>78</v>
      </c>
      <c r="KX85" s="9">
        <v>0.13306010928961748</v>
      </c>
      <c r="KY85" s="9">
        <v>5.7674125433343844E-6</v>
      </c>
      <c r="KZ85" s="9">
        <v>1.1534767412543334</v>
      </c>
      <c r="LA85" s="9">
        <v>1.1534825086668767</v>
      </c>
      <c r="LB85" s="9">
        <v>8.3096611392609571E-7</v>
      </c>
      <c r="LC85" s="6">
        <v>6</v>
      </c>
    </row>
    <row r="86" spans="1:315">
      <c r="A86" s="6">
        <v>79</v>
      </c>
      <c r="B86">
        <v>0.1731595132425468</v>
      </c>
      <c r="C86">
        <f>1-Table468[[#This Row],[qx (tau)]]</f>
        <v>0.82684048675745325</v>
      </c>
      <c r="D86" s="6"/>
      <c r="E86" s="6"/>
      <c r="F86" s="6"/>
      <c r="G86" s="6"/>
      <c r="H86" s="15">
        <f t="shared" si="15"/>
        <v>79</v>
      </c>
      <c r="I86" s="9">
        <f t="shared" si="17"/>
        <v>0.14972677595628414</v>
      </c>
      <c r="J86" s="9" cm="1">
        <f t="array" ref="J86">VLOOKUP($G$13,'qx Malaria'!$B$32:$I$61,(N86),FALSE)/(1-cambodia!I86*INDEX($E$6:$G$11,N86,2))</f>
        <v>5.8804627249357331E-6</v>
      </c>
      <c r="K86" s="9">
        <f t="shared" si="16"/>
        <v>1.1760866645244215</v>
      </c>
      <c r="L86" s="9">
        <f t="shared" si="13"/>
        <v>1.1760925449871464</v>
      </c>
      <c r="M86" s="9">
        <f>(J86*Table468[[#This Row],[qx (tau)]])/L86</f>
        <v>8.6579756621273423E-7</v>
      </c>
      <c r="N86" s="6">
        <f t="shared" si="14"/>
        <v>6</v>
      </c>
      <c r="P86" s="6"/>
      <c r="Q86" s="6"/>
      <c r="R86" s="6"/>
      <c r="S86" s="15">
        <v>79</v>
      </c>
      <c r="T86" s="9">
        <v>0.14972677595628414</v>
      </c>
      <c r="U86" s="9">
        <v>8.3620179948586132E-5</v>
      </c>
      <c r="V86" s="9">
        <v>1.1760089248071979</v>
      </c>
      <c r="W86" s="9">
        <v>1.1760925449871464</v>
      </c>
      <c r="X86" s="9">
        <v>1.2311641391545081E-5</v>
      </c>
      <c r="Y86" s="6">
        <v>6</v>
      </c>
      <c r="Z86" s="6"/>
      <c r="AA86" s="6"/>
      <c r="AB86" s="6"/>
      <c r="AC86" s="15">
        <v>79</v>
      </c>
      <c r="AD86" s="9">
        <v>0.14972677595628414</v>
      </c>
      <c r="AE86" s="9">
        <v>7.1388817480719797E-5</v>
      </c>
      <c r="AF86" s="9">
        <v>1.1760211561696658</v>
      </c>
      <c r="AG86" s="9">
        <v>1.1760925449871467</v>
      </c>
      <c r="AH86" s="9">
        <v>1.0510782453822591E-5</v>
      </c>
      <c r="AI86" s="6">
        <v>6</v>
      </c>
      <c r="AJ86" s="6"/>
      <c r="AK86" s="6"/>
      <c r="AL86" s="6"/>
      <c r="AM86" s="15">
        <v>79</v>
      </c>
      <c r="AN86" s="9">
        <v>0.14972677595628414</v>
      </c>
      <c r="AO86" s="9">
        <v>6.3744215938303336E-5</v>
      </c>
      <c r="AP86" s="9">
        <v>1.1760288007712083</v>
      </c>
      <c r="AQ86" s="9">
        <v>1.1760925449871467</v>
      </c>
      <c r="AR86" s="9">
        <v>9.3852456177460354E-6</v>
      </c>
      <c r="AS86" s="6">
        <v>6</v>
      </c>
      <c r="AT86" s="6"/>
      <c r="AU86" s="6"/>
      <c r="AV86" s="6"/>
      <c r="AW86" s="15">
        <v>79</v>
      </c>
      <c r="AX86" s="9">
        <v>0.14972677595628414</v>
      </c>
      <c r="AY86" s="9">
        <v>7.2094473007712078E-5</v>
      </c>
      <c r="AZ86" s="9">
        <v>1.1760204505141387</v>
      </c>
      <c r="BA86" s="9">
        <v>1.1760925449871464</v>
      </c>
      <c r="BB86" s="9">
        <v>1.0614678161768119E-5</v>
      </c>
      <c r="BC86" s="6">
        <v>6</v>
      </c>
      <c r="BD86" s="6"/>
      <c r="BE86" s="6"/>
      <c r="BF86" s="6"/>
      <c r="BG86" s="15">
        <v>79</v>
      </c>
      <c r="BH86" s="9">
        <v>0.14972677595628414</v>
      </c>
      <c r="BI86" s="9">
        <v>6.3979434447300772E-5</v>
      </c>
      <c r="BJ86" s="9">
        <v>1.1760285655526992</v>
      </c>
      <c r="BK86" s="9">
        <v>1.1760925449871464</v>
      </c>
      <c r="BL86" s="9">
        <v>9.4198775203945471E-6</v>
      </c>
      <c r="BM86" s="6">
        <v>6</v>
      </c>
      <c r="BN86" s="6"/>
      <c r="BO86" s="6"/>
      <c r="BP86" s="6"/>
      <c r="BQ86" s="15">
        <v>79</v>
      </c>
      <c r="BR86" s="9">
        <v>0.14972677595628414</v>
      </c>
      <c r="BS86" s="9">
        <v>5.7510925449871457E-5</v>
      </c>
      <c r="BT86" s="9">
        <v>1.1760350340616965</v>
      </c>
      <c r="BU86" s="9">
        <v>1.1760925449871464</v>
      </c>
      <c r="BV86" s="9">
        <v>8.467500197560538E-6</v>
      </c>
      <c r="BW86" s="6">
        <v>6</v>
      </c>
      <c r="BX86" s="6"/>
      <c r="BY86" s="6"/>
      <c r="BZ86" s="6"/>
      <c r="CA86" s="15">
        <v>79</v>
      </c>
      <c r="CB86" s="9">
        <v>0.14972677595628414</v>
      </c>
      <c r="CC86" s="9">
        <v>5.4688303341902319E-5</v>
      </c>
      <c r="CD86" s="9">
        <v>1.1760378566838046</v>
      </c>
      <c r="CE86" s="9">
        <v>1.1760925449871464</v>
      </c>
      <c r="CF86" s="9">
        <v>8.0519173657784285E-6</v>
      </c>
      <c r="CG86" s="6">
        <v>6</v>
      </c>
      <c r="CH86" s="6"/>
      <c r="CI86" s="6"/>
      <c r="CJ86" s="6"/>
      <c r="CK86" s="15">
        <v>79</v>
      </c>
      <c r="CL86" s="9">
        <v>0.14972677595628414</v>
      </c>
      <c r="CM86" s="9">
        <v>6.3626606683804624E-5</v>
      </c>
      <c r="CN86" s="9">
        <v>1.1760289183804629</v>
      </c>
      <c r="CO86" s="9">
        <v>1.1760925449871467</v>
      </c>
      <c r="CP86" s="9">
        <v>9.3679296664217804E-6</v>
      </c>
      <c r="CQ86" s="6">
        <v>6</v>
      </c>
      <c r="CR86" s="6"/>
      <c r="CS86" s="6"/>
      <c r="CT86" s="6"/>
      <c r="CU86" s="15">
        <v>79</v>
      </c>
      <c r="CV86" s="9">
        <v>0.14972677595628414</v>
      </c>
      <c r="CW86" s="9">
        <v>4.7396529562982012E-5</v>
      </c>
      <c r="CX86" s="9">
        <v>1.1760451484575836</v>
      </c>
      <c r="CY86" s="9">
        <v>1.1760925449871467</v>
      </c>
      <c r="CZ86" s="9">
        <v>6.9783283836746371E-6</v>
      </c>
      <c r="DA86" s="6">
        <v>6</v>
      </c>
      <c r="DB86" s="6"/>
      <c r="DC86" s="6"/>
      <c r="DD86" s="6"/>
      <c r="DE86" s="15">
        <v>79</v>
      </c>
      <c r="DF86" s="9">
        <v>0.14972677595628414</v>
      </c>
      <c r="DG86" s="9">
        <v>4.7749357326478146E-5</v>
      </c>
      <c r="DH86" s="9">
        <v>1.1760447956298201</v>
      </c>
      <c r="DI86" s="9">
        <v>1.1760925449871467</v>
      </c>
      <c r="DJ86" s="9">
        <v>7.0302762376473986E-6</v>
      </c>
      <c r="DK86" s="6">
        <v>6</v>
      </c>
      <c r="DL86" s="6"/>
      <c r="DM86" s="6"/>
      <c r="DN86" s="6"/>
      <c r="DO86" s="15">
        <v>79</v>
      </c>
      <c r="DP86" s="9">
        <v>0.14972677595628414</v>
      </c>
      <c r="DQ86" s="9">
        <v>9.1617609254498713E-5</v>
      </c>
      <c r="DR86" s="9">
        <v>1.176000927377892</v>
      </c>
      <c r="DS86" s="9">
        <v>1.1760925449871464</v>
      </c>
      <c r="DT86" s="9">
        <v>1.3489126081594396E-5</v>
      </c>
      <c r="DU86" s="6">
        <v>6</v>
      </c>
      <c r="DV86" s="6"/>
      <c r="DW86" s="6"/>
      <c r="DX86" s="6"/>
      <c r="DY86" s="15">
        <v>79</v>
      </c>
      <c r="DZ86" s="9">
        <v>0.14972677595628414</v>
      </c>
      <c r="EA86" s="9">
        <v>6.7978149100257076E-5</v>
      </c>
      <c r="EB86" s="9">
        <v>1.1760245668380462</v>
      </c>
      <c r="EC86" s="9">
        <v>1.1760925449871464</v>
      </c>
      <c r="ED86" s="9">
        <v>1.0008619865419208E-5</v>
      </c>
      <c r="EE86" s="6">
        <v>6</v>
      </c>
      <c r="EF86" s="6"/>
      <c r="EG86" s="6"/>
      <c r="EH86" s="6"/>
      <c r="EI86" s="15">
        <v>79</v>
      </c>
      <c r="EJ86" s="9">
        <v>0.14972677595628414</v>
      </c>
      <c r="EK86" s="9">
        <v>5.7981362467866322E-5</v>
      </c>
      <c r="EL86" s="9">
        <v>1.1760345636246785</v>
      </c>
      <c r="EM86" s="9">
        <v>1.1760925449871464</v>
      </c>
      <c r="EN86" s="9">
        <v>8.536764002857558E-6</v>
      </c>
      <c r="EO86" s="6">
        <v>6</v>
      </c>
      <c r="EP86" s="6"/>
      <c r="EQ86" s="6"/>
      <c r="ER86" s="6"/>
      <c r="ES86" s="15">
        <v>79</v>
      </c>
      <c r="ET86" s="9">
        <v>0.14972677595628414</v>
      </c>
      <c r="EU86" s="9">
        <v>1.004383033419023E-4</v>
      </c>
      <c r="EV86" s="9">
        <v>1.1759921066838046</v>
      </c>
      <c r="EW86" s="9">
        <v>1.1760925449871464</v>
      </c>
      <c r="EX86" s="9">
        <v>1.4787822430913495E-5</v>
      </c>
      <c r="EY86" s="6">
        <v>6</v>
      </c>
      <c r="EZ86" s="6"/>
      <c r="FA86" s="6"/>
      <c r="FB86" s="6"/>
      <c r="FC86" s="15">
        <v>79</v>
      </c>
      <c r="FD86" s="9">
        <v>0.14972677595628414</v>
      </c>
      <c r="FE86" s="9">
        <v>8.1385604113110537E-5</v>
      </c>
      <c r="FF86" s="9">
        <v>1.1760111593830334</v>
      </c>
      <c r="FG86" s="9">
        <v>1.1760925449871464</v>
      </c>
      <c r="FH86" s="9">
        <v>1.1982638316384239E-5</v>
      </c>
      <c r="FI86" s="6">
        <v>6</v>
      </c>
      <c r="FJ86" s="6"/>
      <c r="FK86" s="6"/>
      <c r="FL86" s="6"/>
      <c r="FM86" s="15">
        <v>79</v>
      </c>
      <c r="FN86" s="9">
        <v>0.14972677595628414</v>
      </c>
      <c r="FO86" s="9">
        <v>5.2453727506426731E-5</v>
      </c>
      <c r="FP86" s="9">
        <v>1.17604009125964</v>
      </c>
      <c r="FQ86" s="9">
        <v>1.1760925449871464</v>
      </c>
      <c r="FR86" s="9">
        <v>7.7229142906175871E-6</v>
      </c>
      <c r="FS86" s="6">
        <v>6</v>
      </c>
      <c r="FT86" s="6"/>
      <c r="FU86" s="6"/>
      <c r="FV86" s="6"/>
      <c r="FW86" s="15">
        <v>79</v>
      </c>
      <c r="FX86" s="9">
        <v>0.14972677595628414</v>
      </c>
      <c r="FY86" s="9">
        <v>7.5387532133676087E-5</v>
      </c>
      <c r="FZ86" s="9">
        <v>1.1760171574550129</v>
      </c>
      <c r="GA86" s="9">
        <v>1.1760925449871467</v>
      </c>
      <c r="GB86" s="9">
        <v>1.1099524798847249E-5</v>
      </c>
      <c r="GC86" s="6">
        <v>6</v>
      </c>
      <c r="GD86" s="6"/>
      <c r="GE86" s="6"/>
      <c r="GF86" s="6"/>
      <c r="GG86" s="15">
        <v>79</v>
      </c>
      <c r="GH86" s="9">
        <v>0.14972677595628414</v>
      </c>
      <c r="GI86" s="9">
        <v>4.8102185089974293E-5</v>
      </c>
      <c r="GJ86" s="9">
        <v>1.1760444428020564</v>
      </c>
      <c r="GK86" s="9">
        <v>1.1760925449871464</v>
      </c>
      <c r="GL86" s="9">
        <v>7.0822240916201645E-6</v>
      </c>
      <c r="GM86" s="6">
        <v>6</v>
      </c>
      <c r="GN86" s="6"/>
      <c r="GO86" s="6"/>
      <c r="GP86" s="6"/>
      <c r="GQ86" s="15">
        <v>79</v>
      </c>
      <c r="GR86" s="9">
        <v>0.14972677595628414</v>
      </c>
      <c r="GS86" s="9">
        <v>4.4573907455012854E-5</v>
      </c>
      <c r="GT86" s="9">
        <v>1.1760479710796914</v>
      </c>
      <c r="GU86" s="9">
        <v>1.1760925449871464</v>
      </c>
      <c r="GV86" s="9">
        <v>6.5627455518925242E-6</v>
      </c>
      <c r="GW86" s="6">
        <v>6</v>
      </c>
      <c r="GX86" s="6"/>
      <c r="GY86" s="6"/>
      <c r="GZ86" s="6"/>
      <c r="HA86" s="15">
        <v>79</v>
      </c>
      <c r="HB86" s="9">
        <v>0.14972677595628414</v>
      </c>
      <c r="HC86" s="9">
        <v>5.53939588688946E-5</v>
      </c>
      <c r="HD86" s="9">
        <v>1.1760371510282777</v>
      </c>
      <c r="HE86" s="9">
        <v>1.1760925449871467</v>
      </c>
      <c r="HF86" s="9">
        <v>8.1558130737239533E-6</v>
      </c>
      <c r="HG86" s="6">
        <v>6</v>
      </c>
      <c r="HH86" s="6"/>
      <c r="HI86" s="6"/>
      <c r="HJ86" s="6"/>
      <c r="HK86" s="15">
        <v>79</v>
      </c>
      <c r="HL86" s="9">
        <v>0.14972677595628414</v>
      </c>
      <c r="HM86" s="9">
        <v>3.0343187660668381E-5</v>
      </c>
      <c r="HN86" s="9">
        <v>1.176062201799486</v>
      </c>
      <c r="HO86" s="9">
        <v>1.1760925449871467</v>
      </c>
      <c r="HP86" s="9">
        <v>4.4675154416577071E-6</v>
      </c>
      <c r="HQ86" s="6">
        <v>6</v>
      </c>
      <c r="HR86" s="6"/>
      <c r="HS86" s="6"/>
      <c r="HT86" s="6"/>
      <c r="HU86" s="15">
        <v>79</v>
      </c>
      <c r="HV86" s="9">
        <v>0.14972677595628414</v>
      </c>
      <c r="HW86" s="9">
        <v>2.9167095115681235E-5</v>
      </c>
      <c r="HX86" s="9">
        <v>1.1760633778920309</v>
      </c>
      <c r="HY86" s="9">
        <v>1.1760925449871464</v>
      </c>
      <c r="HZ86" s="9">
        <v>4.2943559284151615E-6</v>
      </c>
      <c r="IA86" s="6">
        <v>6</v>
      </c>
      <c r="IB86" s="6"/>
      <c r="IC86" s="6"/>
      <c r="ID86" s="6"/>
      <c r="IE86" s="15">
        <v>79</v>
      </c>
      <c r="IF86" s="9">
        <v>0.14972677595628414</v>
      </c>
      <c r="IG86" s="9">
        <v>1.3289845758354753E-5</v>
      </c>
      <c r="IH86" s="9">
        <v>1.1760792551413881</v>
      </c>
      <c r="II86" s="9">
        <v>1.1760925449871464</v>
      </c>
      <c r="IJ86" s="9">
        <v>1.9567024996407784E-6</v>
      </c>
      <c r="IK86" s="6">
        <v>6</v>
      </c>
      <c r="IL86" s="6"/>
      <c r="IM86" s="6"/>
      <c r="IN86" s="6"/>
      <c r="IO86" s="15">
        <v>79</v>
      </c>
      <c r="IP86" s="9">
        <v>0.14972677595628414</v>
      </c>
      <c r="IQ86" s="9">
        <v>7.5269922879177371E-6</v>
      </c>
      <c r="IR86" s="9">
        <v>1.1760850179948585</v>
      </c>
      <c r="IS86" s="9">
        <v>1.1760925449871464</v>
      </c>
      <c r="IT86" s="9">
        <v>1.1082208847522995E-6</v>
      </c>
      <c r="IU86" s="6">
        <v>6</v>
      </c>
      <c r="IV86" s="6"/>
      <c r="IW86" s="6"/>
      <c r="IX86" s="6"/>
      <c r="IY86" s="15">
        <v>79</v>
      </c>
      <c r="IZ86" s="9">
        <v>0.14972677595628414</v>
      </c>
      <c r="JA86" s="9">
        <v>1.2584190231362469E-5</v>
      </c>
      <c r="JB86" s="9">
        <v>1.176079960796915</v>
      </c>
      <c r="JC86" s="9">
        <v>1.1760925449871464</v>
      </c>
      <c r="JD86" s="9">
        <v>1.852806791695251E-6</v>
      </c>
      <c r="JE86" s="6">
        <v>6</v>
      </c>
      <c r="JF86" s="6"/>
      <c r="JG86" s="6"/>
      <c r="JH86" s="6"/>
      <c r="JI86" s="15">
        <v>79</v>
      </c>
      <c r="JJ86" s="9">
        <v>0.14972677595628414</v>
      </c>
      <c r="JK86" s="9">
        <v>1.2113753213367608E-5</v>
      </c>
      <c r="JL86" s="9">
        <v>1.176080431233933</v>
      </c>
      <c r="JM86" s="9">
        <v>1.1760925449871464</v>
      </c>
      <c r="JN86" s="9">
        <v>1.7835429863982321E-6</v>
      </c>
      <c r="JO86" s="6">
        <v>6</v>
      </c>
      <c r="JP86" s="6"/>
      <c r="JQ86" s="6"/>
      <c r="JR86" s="6"/>
      <c r="JS86" s="15">
        <v>79</v>
      </c>
      <c r="JT86" s="9">
        <v>0.14972677595628414</v>
      </c>
      <c r="JU86" s="9">
        <v>1.0114395886889461E-5</v>
      </c>
      <c r="JV86" s="9">
        <v>1.1760824305912596</v>
      </c>
      <c r="JW86" s="9">
        <v>1.1760925449871464</v>
      </c>
      <c r="JX86" s="9">
        <v>1.4891718138859029E-6</v>
      </c>
      <c r="JY86" s="6">
        <v>6</v>
      </c>
      <c r="JZ86" s="6"/>
      <c r="KA86" s="6"/>
      <c r="KB86" s="6"/>
      <c r="KC86" s="15">
        <v>79</v>
      </c>
      <c r="KD86" s="9">
        <v>0.14972677595628414</v>
      </c>
      <c r="KE86" s="9">
        <v>1.6582904884318766E-5</v>
      </c>
      <c r="KF86" s="9">
        <v>1.1760759620822623</v>
      </c>
      <c r="KG86" s="9">
        <v>1.1760925449871467</v>
      </c>
      <c r="KH86" s="9">
        <v>2.4415491367199096E-6</v>
      </c>
      <c r="KI86" s="6">
        <v>6</v>
      </c>
      <c r="KJ86" s="6"/>
      <c r="KK86" s="6"/>
      <c r="KL86" s="6"/>
      <c r="KM86" s="15">
        <v>79</v>
      </c>
      <c r="KN86" s="9">
        <v>0.14972677595628414</v>
      </c>
      <c r="KO86" s="9">
        <v>6.9389460154241639E-6</v>
      </c>
      <c r="KP86" s="9">
        <v>1.1760856060411311</v>
      </c>
      <c r="KQ86" s="9">
        <v>1.1760925449871464</v>
      </c>
      <c r="KR86" s="9">
        <v>1.0216411281310263E-6</v>
      </c>
      <c r="KS86" s="6">
        <v>6</v>
      </c>
      <c r="KT86" s="6"/>
      <c r="KU86" s="6"/>
      <c r="KV86" s="6"/>
      <c r="KW86" s="15">
        <v>79</v>
      </c>
      <c r="KX86" s="9">
        <v>0.14972677595628414</v>
      </c>
      <c r="KY86" s="9">
        <v>5.8804627249357331E-6</v>
      </c>
      <c r="KZ86" s="9">
        <v>1.1760866645244215</v>
      </c>
      <c r="LA86" s="9">
        <v>1.1760925449871464</v>
      </c>
      <c r="LB86" s="9">
        <v>8.6579756621273423E-7</v>
      </c>
      <c r="LC86" s="6">
        <v>6</v>
      </c>
    </row>
    <row r="87" spans="1:315">
      <c r="A87" s="6">
        <v>80</v>
      </c>
      <c r="B87">
        <v>0.17786998617604083</v>
      </c>
      <c r="C87">
        <f>1-Table468[[#This Row],[qx (tau)]]</f>
        <v>0.82213001382395912</v>
      </c>
      <c r="D87" s="6"/>
      <c r="E87" s="6"/>
      <c r="F87" s="6"/>
      <c r="G87" s="6"/>
      <c r="H87" s="15">
        <f t="shared" si="15"/>
        <v>80</v>
      </c>
      <c r="I87" s="9">
        <f t="shared" si="17"/>
        <v>0.1663934426229508</v>
      </c>
      <c r="J87" s="9" cm="1">
        <f t="array" ref="J87">VLOOKUP($G$13,'qx Malaria'!$B$32:$I$61,(N87),FALSE)/(1-cambodia!I87*INDEX($E$6:$G$11,N87,2))</f>
        <v>5.9980334316617502E-6</v>
      </c>
      <c r="K87" s="9">
        <f t="shared" si="16"/>
        <v>1.1996006882989183</v>
      </c>
      <c r="L87" s="9">
        <f t="shared" si="13"/>
        <v>1.19960668633235</v>
      </c>
      <c r="M87" s="9">
        <f>(J87*Table468[[#This Row],[qx (tau)]])/L87</f>
        <v>8.893499308802042E-7</v>
      </c>
      <c r="N87" s="6">
        <f t="shared" si="14"/>
        <v>6</v>
      </c>
      <c r="P87" s="6"/>
      <c r="Q87" s="6"/>
      <c r="R87" s="6"/>
      <c r="S87" s="15">
        <v>80</v>
      </c>
      <c r="T87" s="9">
        <v>0.1663934426229508</v>
      </c>
      <c r="U87" s="9">
        <v>8.5292035398230092E-5</v>
      </c>
      <c r="V87" s="9">
        <v>1.1995213942969518</v>
      </c>
      <c r="W87" s="9">
        <v>1.19960668633235</v>
      </c>
      <c r="X87" s="9">
        <v>1.2646556017116503E-5</v>
      </c>
      <c r="Y87" s="6">
        <v>6</v>
      </c>
      <c r="Z87" s="6"/>
      <c r="AA87" s="6"/>
      <c r="AB87" s="6"/>
      <c r="AC87" s="15">
        <v>80</v>
      </c>
      <c r="AD87" s="9">
        <v>0.1663934426229508</v>
      </c>
      <c r="AE87" s="9">
        <v>7.2816125860373653E-5</v>
      </c>
      <c r="AF87" s="9">
        <v>1.1995338702064895</v>
      </c>
      <c r="AG87" s="9">
        <v>1.1996066863323498</v>
      </c>
      <c r="AH87" s="9">
        <v>1.0796708160885682E-5</v>
      </c>
      <c r="AI87" s="6">
        <v>6</v>
      </c>
      <c r="AJ87" s="6"/>
      <c r="AK87" s="6"/>
      <c r="AL87" s="6"/>
      <c r="AM87" s="15">
        <v>80</v>
      </c>
      <c r="AN87" s="9">
        <v>0.1663934426229508</v>
      </c>
      <c r="AO87" s="9">
        <v>6.5018682399213356E-5</v>
      </c>
      <c r="AP87" s="9">
        <v>1.1995416676499506</v>
      </c>
      <c r="AQ87" s="9">
        <v>1.1996066863323498</v>
      </c>
      <c r="AR87" s="9">
        <v>9.6405532507414123E-6</v>
      </c>
      <c r="AS87" s="6">
        <v>6</v>
      </c>
      <c r="AT87" s="6"/>
      <c r="AU87" s="6"/>
      <c r="AV87" s="6"/>
      <c r="AW87" s="15">
        <v>80</v>
      </c>
      <c r="AX87" s="9">
        <v>0.1663934426229508</v>
      </c>
      <c r="AY87" s="9">
        <v>7.3535889872173053E-5</v>
      </c>
      <c r="AZ87" s="9">
        <v>1.1995331504424778</v>
      </c>
      <c r="BA87" s="9">
        <v>1.19960668633235</v>
      </c>
      <c r="BB87" s="9">
        <v>1.0903430152591302E-5</v>
      </c>
      <c r="BC87" s="6">
        <v>6</v>
      </c>
      <c r="BD87" s="6"/>
      <c r="BE87" s="6"/>
      <c r="BF87" s="6"/>
      <c r="BG87" s="15">
        <v>80</v>
      </c>
      <c r="BH87" s="9">
        <v>0.1663934426229508</v>
      </c>
      <c r="BI87" s="9">
        <v>6.5258603736479841E-5</v>
      </c>
      <c r="BJ87" s="9">
        <v>1.1995414277286134</v>
      </c>
      <c r="BK87" s="9">
        <v>1.1996066863323498</v>
      </c>
      <c r="BL87" s="9">
        <v>9.6761272479766229E-6</v>
      </c>
      <c r="BM87" s="6">
        <v>6</v>
      </c>
      <c r="BN87" s="6"/>
      <c r="BO87" s="6"/>
      <c r="BP87" s="6"/>
      <c r="BQ87" s="15">
        <v>80</v>
      </c>
      <c r="BR87" s="9">
        <v>0.1663934426229508</v>
      </c>
      <c r="BS87" s="9">
        <v>5.8660766961651907E-5</v>
      </c>
      <c r="BT87" s="9">
        <v>1.1995480255653883</v>
      </c>
      <c r="BU87" s="9">
        <v>1.19960668633235</v>
      </c>
      <c r="BV87" s="9">
        <v>8.6978423240083947E-6</v>
      </c>
      <c r="BW87" s="6">
        <v>6</v>
      </c>
      <c r="BX87" s="6"/>
      <c r="BY87" s="6"/>
      <c r="BZ87" s="6"/>
      <c r="CA87" s="15">
        <v>80</v>
      </c>
      <c r="CB87" s="9">
        <v>0.1663934426229508</v>
      </c>
      <c r="CC87" s="9">
        <v>5.5781710914454278E-5</v>
      </c>
      <c r="CD87" s="9">
        <v>1.1995509046214357</v>
      </c>
      <c r="CE87" s="9">
        <v>1.19960668633235</v>
      </c>
      <c r="CF87" s="9">
        <v>8.2709543571858996E-6</v>
      </c>
      <c r="CG87" s="6">
        <v>6</v>
      </c>
      <c r="CH87" s="6"/>
      <c r="CI87" s="6"/>
      <c r="CJ87" s="6"/>
      <c r="CK87" s="15">
        <v>80</v>
      </c>
      <c r="CL87" s="9">
        <v>0.1663934426229508</v>
      </c>
      <c r="CM87" s="9">
        <v>6.4898721730580127E-5</v>
      </c>
      <c r="CN87" s="9">
        <v>1.1995417876106194</v>
      </c>
      <c r="CO87" s="9">
        <v>1.19960668633235</v>
      </c>
      <c r="CP87" s="9">
        <v>9.6227662521238078E-6</v>
      </c>
      <c r="CQ87" s="6">
        <v>6</v>
      </c>
      <c r="CR87" s="6"/>
      <c r="CS87" s="6"/>
      <c r="CT87" s="6"/>
      <c r="CU87" s="15">
        <v>80</v>
      </c>
      <c r="CV87" s="9">
        <v>0.1663934426229508</v>
      </c>
      <c r="CW87" s="9">
        <v>4.8344149459193709E-5</v>
      </c>
      <c r="CX87" s="9">
        <v>1.1995583421828908</v>
      </c>
      <c r="CY87" s="9">
        <v>1.19960668633235</v>
      </c>
      <c r="CZ87" s="9">
        <v>7.1681604428944453E-6</v>
      </c>
      <c r="DA87" s="6">
        <v>6</v>
      </c>
      <c r="DB87" s="6"/>
      <c r="DC87" s="6"/>
      <c r="DD87" s="6"/>
      <c r="DE87" s="15">
        <v>80</v>
      </c>
      <c r="DF87" s="9">
        <v>0.1663934426229508</v>
      </c>
      <c r="DG87" s="9">
        <v>4.8704031465093402E-5</v>
      </c>
      <c r="DH87" s="9">
        <v>1.1995579823008848</v>
      </c>
      <c r="DI87" s="9">
        <v>1.19960668633235</v>
      </c>
      <c r="DJ87" s="9">
        <v>7.2215214387472561E-6</v>
      </c>
      <c r="DK87" s="6">
        <v>6</v>
      </c>
      <c r="DL87" s="6"/>
      <c r="DM87" s="6"/>
      <c r="DN87" s="6"/>
      <c r="DO87" s="15">
        <v>80</v>
      </c>
      <c r="DP87" s="9">
        <v>0.1663934426229508</v>
      </c>
      <c r="DQ87" s="9">
        <v>9.3449360865290062E-5</v>
      </c>
      <c r="DR87" s="9">
        <v>1.1995132369714847</v>
      </c>
      <c r="DS87" s="9">
        <v>1.19960668633235</v>
      </c>
      <c r="DT87" s="9">
        <v>1.385607192311358E-5</v>
      </c>
      <c r="DU87" s="6">
        <v>6</v>
      </c>
      <c r="DV87" s="6"/>
      <c r="DW87" s="6"/>
      <c r="DX87" s="6"/>
      <c r="DY87" s="15">
        <v>80</v>
      </c>
      <c r="DZ87" s="9">
        <v>0.1663934426229508</v>
      </c>
      <c r="EA87" s="9">
        <v>6.9337266470009825E-5</v>
      </c>
      <c r="EB87" s="9">
        <v>1.1995373490658798</v>
      </c>
      <c r="EC87" s="9">
        <v>1.1996066863323498</v>
      </c>
      <c r="ED87" s="9">
        <v>1.0280885200975161E-5</v>
      </c>
      <c r="EE87" s="6">
        <v>6</v>
      </c>
      <c r="EF87" s="6"/>
      <c r="EG87" s="6"/>
      <c r="EH87" s="6"/>
      <c r="EI87" s="15">
        <v>80</v>
      </c>
      <c r="EJ87" s="9">
        <v>0.1663934426229508</v>
      </c>
      <c r="EK87" s="9">
        <v>5.914060963618485E-5</v>
      </c>
      <c r="EL87" s="9">
        <v>1.1995475457227138</v>
      </c>
      <c r="EM87" s="9">
        <v>1.19960668633235</v>
      </c>
      <c r="EN87" s="9">
        <v>8.7689903184788125E-6</v>
      </c>
      <c r="EO87" s="6">
        <v>6</v>
      </c>
      <c r="EP87" s="6"/>
      <c r="EQ87" s="6"/>
      <c r="ER87" s="6"/>
      <c r="ES87" s="15">
        <v>80</v>
      </c>
      <c r="ET87" s="9">
        <v>0.1663934426229508</v>
      </c>
      <c r="EU87" s="9">
        <v>1.0244641101278267E-4</v>
      </c>
      <c r="EV87" s="9">
        <v>1.1995042399213371</v>
      </c>
      <c r="EW87" s="9">
        <v>1.19960668633235</v>
      </c>
      <c r="EX87" s="9">
        <v>1.5190096819433884E-5</v>
      </c>
      <c r="EY87" s="6">
        <v>6</v>
      </c>
      <c r="EZ87" s="6"/>
      <c r="FA87" s="6"/>
      <c r="FB87" s="6"/>
      <c r="FC87" s="15">
        <v>80</v>
      </c>
      <c r="FD87" s="9">
        <v>0.1663934426229508</v>
      </c>
      <c r="FE87" s="9">
        <v>8.3012782694198622E-5</v>
      </c>
      <c r="FF87" s="9">
        <v>1.1995236735496557</v>
      </c>
      <c r="FG87" s="9">
        <v>1.19960668633235</v>
      </c>
      <c r="FH87" s="9">
        <v>1.2308603043382025E-5</v>
      </c>
      <c r="FI87" s="6">
        <v>6</v>
      </c>
      <c r="FJ87" s="6"/>
      <c r="FK87" s="6"/>
      <c r="FL87" s="6"/>
      <c r="FM87" s="15">
        <v>80</v>
      </c>
      <c r="FN87" s="9">
        <v>0.1663934426229508</v>
      </c>
      <c r="FO87" s="9">
        <v>5.3502458210422808E-5</v>
      </c>
      <c r="FP87" s="9">
        <v>1.1995531838741396</v>
      </c>
      <c r="FQ87" s="9">
        <v>1.19960668633235</v>
      </c>
      <c r="FR87" s="9">
        <v>7.93300138345142E-6</v>
      </c>
      <c r="FS87" s="6">
        <v>6</v>
      </c>
      <c r="FT87" s="6"/>
      <c r="FU87" s="6"/>
      <c r="FV87" s="6"/>
      <c r="FW87" s="15">
        <v>80</v>
      </c>
      <c r="FX87" s="9">
        <v>0.1663934426229508</v>
      </c>
      <c r="FY87" s="9">
        <v>7.6894788593903637E-5</v>
      </c>
      <c r="FZ87" s="9">
        <v>1.1995297915437559</v>
      </c>
      <c r="GA87" s="9">
        <v>1.1996066863323498</v>
      </c>
      <c r="GB87" s="9">
        <v>1.140146611388422E-5</v>
      </c>
      <c r="GC87" s="6">
        <v>6</v>
      </c>
      <c r="GD87" s="6"/>
      <c r="GE87" s="6"/>
      <c r="GF87" s="6"/>
      <c r="GG87" s="15">
        <v>80</v>
      </c>
      <c r="GH87" s="9">
        <v>0.1663934426229508</v>
      </c>
      <c r="GI87" s="9">
        <v>4.9063913470993109E-5</v>
      </c>
      <c r="GJ87" s="9">
        <v>1.1995576224188789</v>
      </c>
      <c r="GK87" s="9">
        <v>1.1996066863323498</v>
      </c>
      <c r="GL87" s="9">
        <v>7.2748824346000704E-6</v>
      </c>
      <c r="GM87" s="6">
        <v>6</v>
      </c>
      <c r="GN87" s="6"/>
      <c r="GO87" s="6"/>
      <c r="GP87" s="6"/>
      <c r="GQ87" s="15">
        <v>80</v>
      </c>
      <c r="GR87" s="9">
        <v>0.1663934426229508</v>
      </c>
      <c r="GS87" s="9">
        <v>4.546509341199606E-5</v>
      </c>
      <c r="GT87" s="9">
        <v>1.1995612212389379</v>
      </c>
      <c r="GU87" s="9">
        <v>1.19960668633235</v>
      </c>
      <c r="GV87" s="9">
        <v>6.7412724760719468E-6</v>
      </c>
      <c r="GW87" s="6">
        <v>6</v>
      </c>
      <c r="GX87" s="6"/>
      <c r="GY87" s="6"/>
      <c r="GZ87" s="6"/>
      <c r="HA87" s="15">
        <v>80</v>
      </c>
      <c r="HB87" s="9">
        <v>0.1663934426229508</v>
      </c>
      <c r="HC87" s="9">
        <v>5.6501474926253679E-5</v>
      </c>
      <c r="HD87" s="9">
        <v>1.1995501848574237</v>
      </c>
      <c r="HE87" s="9">
        <v>1.19960668633235</v>
      </c>
      <c r="HF87" s="9">
        <v>8.3776763488915213E-6</v>
      </c>
      <c r="HG87" s="6">
        <v>6</v>
      </c>
      <c r="HH87" s="6"/>
      <c r="HI87" s="6"/>
      <c r="HJ87" s="6"/>
      <c r="HK87" s="15">
        <v>80</v>
      </c>
      <c r="HL87" s="9">
        <v>0.1663934426229508</v>
      </c>
      <c r="HM87" s="9">
        <v>3.0949852507374628E-5</v>
      </c>
      <c r="HN87" s="9">
        <v>1.1995757364798427</v>
      </c>
      <c r="HO87" s="9">
        <v>1.19960668633235</v>
      </c>
      <c r="HP87" s="9">
        <v>4.5890456433418533E-6</v>
      </c>
      <c r="HQ87" s="6">
        <v>6</v>
      </c>
      <c r="HR87" s="6"/>
      <c r="HS87" s="6"/>
      <c r="HT87" s="6"/>
      <c r="HU87" s="15">
        <v>80</v>
      </c>
      <c r="HV87" s="9">
        <v>0.1663934426229508</v>
      </c>
      <c r="HW87" s="9">
        <v>2.9750245821042278E-5</v>
      </c>
      <c r="HX87" s="9">
        <v>1.1995769360865289</v>
      </c>
      <c r="HY87" s="9">
        <v>1.19960668633235</v>
      </c>
      <c r="HZ87" s="9">
        <v>4.4111756571658121E-6</v>
      </c>
      <c r="IA87" s="6">
        <v>6</v>
      </c>
      <c r="IB87" s="6"/>
      <c r="IC87" s="6"/>
      <c r="ID87" s="6"/>
      <c r="IE87" s="15">
        <v>80</v>
      </c>
      <c r="IF87" s="9">
        <v>0.1663934426229508</v>
      </c>
      <c r="IG87" s="9">
        <v>1.3555555555555552E-5</v>
      </c>
      <c r="IH87" s="9">
        <v>1.1995931307767944</v>
      </c>
      <c r="II87" s="9">
        <v>1.19960668633235</v>
      </c>
      <c r="IJ87" s="9">
        <v>2.0099308437892608E-6</v>
      </c>
      <c r="IK87" s="6">
        <v>6</v>
      </c>
      <c r="IL87" s="6"/>
      <c r="IM87" s="6"/>
      <c r="IN87" s="6"/>
      <c r="IO87" s="15">
        <v>80</v>
      </c>
      <c r="IP87" s="9">
        <v>0.1663934426229508</v>
      </c>
      <c r="IQ87" s="9">
        <v>7.6774827925270392E-6</v>
      </c>
      <c r="IR87" s="9">
        <v>1.1995990088495574</v>
      </c>
      <c r="IS87" s="9">
        <v>1.19960668633235</v>
      </c>
      <c r="IT87" s="9">
        <v>1.1383679115266611E-6</v>
      </c>
      <c r="IU87" s="6">
        <v>6</v>
      </c>
      <c r="IV87" s="6"/>
      <c r="IW87" s="6"/>
      <c r="IX87" s="6"/>
      <c r="IY87" s="15">
        <v>80</v>
      </c>
      <c r="IZ87" s="9">
        <v>0.1663934426229508</v>
      </c>
      <c r="JA87" s="9">
        <v>1.2835791543756145E-5</v>
      </c>
      <c r="JB87" s="9">
        <v>1.1995938505408061</v>
      </c>
      <c r="JC87" s="9">
        <v>1.1996066863323498</v>
      </c>
      <c r="JD87" s="9">
        <v>1.9032088520836373E-6</v>
      </c>
      <c r="JE87" s="6">
        <v>6</v>
      </c>
      <c r="JF87" s="6"/>
      <c r="JG87" s="6"/>
      <c r="JH87" s="6"/>
      <c r="JI87" s="15">
        <v>80</v>
      </c>
      <c r="JJ87" s="9">
        <v>0.1663934426229508</v>
      </c>
      <c r="JK87" s="9">
        <v>1.2355948869223204E-5</v>
      </c>
      <c r="JL87" s="9">
        <v>1.1995943303834806</v>
      </c>
      <c r="JM87" s="9">
        <v>1.1996066863323498</v>
      </c>
      <c r="JN87" s="9">
        <v>1.8320608576132207E-6</v>
      </c>
      <c r="JO87" s="6">
        <v>6</v>
      </c>
      <c r="JP87" s="6"/>
      <c r="JQ87" s="6"/>
      <c r="JR87" s="6"/>
      <c r="JS87" s="15">
        <v>80</v>
      </c>
      <c r="JT87" s="9">
        <v>0.1663934426229508</v>
      </c>
      <c r="JU87" s="9">
        <v>1.031661750245821E-5</v>
      </c>
      <c r="JV87" s="9">
        <v>1.1995963697148475</v>
      </c>
      <c r="JW87" s="9">
        <v>1.19960668633235</v>
      </c>
      <c r="JX87" s="9">
        <v>1.5296818811139511E-6</v>
      </c>
      <c r="JY87" s="6">
        <v>6</v>
      </c>
      <c r="JZ87" s="6"/>
      <c r="KA87" s="6"/>
      <c r="KB87" s="6"/>
      <c r="KC87" s="15">
        <v>80</v>
      </c>
      <c r="KD87" s="9">
        <v>0.1663934426229508</v>
      </c>
      <c r="KE87" s="9">
        <v>1.6914454277286132E-5</v>
      </c>
      <c r="KF87" s="9">
        <v>1.1995897718780726</v>
      </c>
      <c r="KG87" s="9">
        <v>1.1996066863323498</v>
      </c>
      <c r="KH87" s="9">
        <v>2.5079668050821759E-6</v>
      </c>
      <c r="KI87" s="6">
        <v>6</v>
      </c>
      <c r="KJ87" s="6"/>
      <c r="KK87" s="6"/>
      <c r="KL87" s="6"/>
      <c r="KM87" s="15">
        <v>80</v>
      </c>
      <c r="KN87" s="9">
        <v>0.1663934426229508</v>
      </c>
      <c r="KO87" s="9">
        <v>7.0776794493608643E-6</v>
      </c>
      <c r="KP87" s="9">
        <v>1.1995996086529006</v>
      </c>
      <c r="KQ87" s="9">
        <v>1.19960668633235</v>
      </c>
      <c r="KR87" s="9">
        <v>1.0494329184386409E-6</v>
      </c>
      <c r="KS87" s="6">
        <v>6</v>
      </c>
      <c r="KT87" s="6"/>
      <c r="KU87" s="6"/>
      <c r="KV87" s="6"/>
      <c r="KW87" s="15">
        <v>80</v>
      </c>
      <c r="KX87" s="9">
        <v>0.1663934426229508</v>
      </c>
      <c r="KY87" s="9">
        <v>5.9980334316617502E-6</v>
      </c>
      <c r="KZ87" s="9">
        <v>1.1996006882989183</v>
      </c>
      <c r="LA87" s="9">
        <v>1.19960668633235</v>
      </c>
      <c r="LB87" s="9">
        <v>8.893499308802042E-7</v>
      </c>
      <c r="LC87" s="6">
        <v>6</v>
      </c>
    </row>
    <row r="88" spans="1:315">
      <c r="A88" s="6">
        <v>81</v>
      </c>
      <c r="B88">
        <v>0.1871079659171864</v>
      </c>
      <c r="C88">
        <f>1-Table468[[#This Row],[qx (tau)]]</f>
        <v>0.81289203408281363</v>
      </c>
      <c r="D88" s="6"/>
      <c r="E88" s="6"/>
      <c r="F88" s="6"/>
      <c r="G88" s="6"/>
      <c r="H88" s="15">
        <f t="shared" si="15"/>
        <v>81</v>
      </c>
      <c r="I88" s="9">
        <f t="shared" si="17"/>
        <v>0.18306010928961747</v>
      </c>
      <c r="J88" s="9" cm="1">
        <f t="array" ref="J88">VLOOKUP($G$13,'qx Malaria'!$B$32:$I$61,(N88),FALSE)/(1-cambodia!I88*INDEX($E$6:$G$11,N88,2))</f>
        <v>6.1204013377926424E-6</v>
      </c>
      <c r="K88" s="9">
        <f t="shared" si="16"/>
        <v>1.2240741471571905</v>
      </c>
      <c r="L88" s="9">
        <f t="shared" si="13"/>
        <v>1.2240802675585283</v>
      </c>
      <c r="M88" s="9">
        <f>(J88*Table468[[#This Row],[qx (tau)]])/L88</f>
        <v>9.3553982958593201E-7</v>
      </c>
      <c r="N88" s="6">
        <f t="shared" si="14"/>
        <v>6</v>
      </c>
      <c r="P88" s="6"/>
      <c r="Q88" s="6"/>
      <c r="R88" s="6"/>
      <c r="S88" s="15">
        <v>81</v>
      </c>
      <c r="T88" s="9">
        <v>0.18306010928961747</v>
      </c>
      <c r="U88" s="9">
        <v>8.7032107023411376E-5</v>
      </c>
      <c r="V88" s="9">
        <v>1.2239932354515051</v>
      </c>
      <c r="W88" s="9">
        <v>1.2240802675585285</v>
      </c>
      <c r="X88" s="9">
        <v>1.3303376376711952E-5</v>
      </c>
      <c r="Y88" s="6">
        <v>6</v>
      </c>
      <c r="Z88" s="6"/>
      <c r="AA88" s="6"/>
      <c r="AB88" s="6"/>
      <c r="AC88" s="15">
        <v>81</v>
      </c>
      <c r="AD88" s="9">
        <v>0.18306010928961747</v>
      </c>
      <c r="AE88" s="9">
        <v>7.4301672240802675E-5</v>
      </c>
      <c r="AF88" s="9">
        <v>1.2240059658862876</v>
      </c>
      <c r="AG88" s="9">
        <v>1.2240802675585285</v>
      </c>
      <c r="AH88" s="9">
        <v>1.1357453531173213E-5</v>
      </c>
      <c r="AI88" s="6">
        <v>6</v>
      </c>
      <c r="AJ88" s="6"/>
      <c r="AK88" s="6"/>
      <c r="AL88" s="6"/>
      <c r="AM88" s="15">
        <v>81</v>
      </c>
      <c r="AN88" s="9">
        <v>0.18306010928961747</v>
      </c>
      <c r="AO88" s="9">
        <v>6.634515050167223E-5</v>
      </c>
      <c r="AP88" s="9">
        <v>1.2240139224080266</v>
      </c>
      <c r="AQ88" s="9">
        <v>1.2240802675585283</v>
      </c>
      <c r="AR88" s="9">
        <v>1.0141251752711502E-5</v>
      </c>
      <c r="AS88" s="6">
        <v>6</v>
      </c>
      <c r="AT88" s="6"/>
      <c r="AU88" s="6"/>
      <c r="AV88" s="6"/>
      <c r="AW88" s="15">
        <v>81</v>
      </c>
      <c r="AX88" s="9">
        <v>0.18306010928961747</v>
      </c>
      <c r="AY88" s="9">
        <v>7.5036120401337789E-5</v>
      </c>
      <c r="AZ88" s="9">
        <v>1.2240052314381271</v>
      </c>
      <c r="BA88" s="9">
        <v>1.2240802675585285</v>
      </c>
      <c r="BB88" s="9">
        <v>1.1469718310723526E-5</v>
      </c>
      <c r="BC88" s="6">
        <v>6</v>
      </c>
      <c r="BD88" s="6"/>
      <c r="BE88" s="6"/>
      <c r="BF88" s="6"/>
      <c r="BG88" s="15">
        <v>81</v>
      </c>
      <c r="BH88" s="9">
        <v>0.18306010928961747</v>
      </c>
      <c r="BI88" s="9">
        <v>6.6589966555183949E-5</v>
      </c>
      <c r="BJ88" s="9">
        <v>1.2240136775919732</v>
      </c>
      <c r="BK88" s="9">
        <v>1.2240802675585285</v>
      </c>
      <c r="BL88" s="9">
        <v>1.0178673345894941E-5</v>
      </c>
      <c r="BM88" s="6">
        <v>6</v>
      </c>
      <c r="BN88" s="6"/>
      <c r="BO88" s="6"/>
      <c r="BP88" s="6"/>
      <c r="BQ88" s="15">
        <v>81</v>
      </c>
      <c r="BR88" s="9">
        <v>0.18306010928961747</v>
      </c>
      <c r="BS88" s="9">
        <v>5.9857525083612034E-5</v>
      </c>
      <c r="BT88" s="9">
        <v>1.2240204100334449</v>
      </c>
      <c r="BU88" s="9">
        <v>1.2240802675585285</v>
      </c>
      <c r="BV88" s="9">
        <v>9.1495795333504131E-6</v>
      </c>
      <c r="BW88" s="6">
        <v>6</v>
      </c>
      <c r="BX88" s="6"/>
      <c r="BY88" s="6"/>
      <c r="BZ88" s="6"/>
      <c r="CA88" s="15">
        <v>81</v>
      </c>
      <c r="CB88" s="9">
        <v>0.18306010928961747</v>
      </c>
      <c r="CC88" s="9">
        <v>5.6919732441471577E-5</v>
      </c>
      <c r="CD88" s="9">
        <v>1.2240233478260869</v>
      </c>
      <c r="CE88" s="9">
        <v>1.2240802675585283</v>
      </c>
      <c r="CF88" s="9">
        <v>8.7005204151491693E-6</v>
      </c>
      <c r="CG88" s="6">
        <v>6</v>
      </c>
      <c r="CH88" s="6"/>
      <c r="CI88" s="6"/>
      <c r="CJ88" s="6"/>
      <c r="CK88" s="15">
        <v>81</v>
      </c>
      <c r="CL88" s="9">
        <v>0.18306010928961747</v>
      </c>
      <c r="CM88" s="9">
        <v>6.6222742474916391E-5</v>
      </c>
      <c r="CN88" s="9">
        <v>1.2240140448160535</v>
      </c>
      <c r="CO88" s="9">
        <v>1.2240802675585283</v>
      </c>
      <c r="CP88" s="9">
        <v>1.0122540956119786E-5</v>
      </c>
      <c r="CQ88" s="6">
        <v>6</v>
      </c>
      <c r="CR88" s="6"/>
      <c r="CS88" s="6"/>
      <c r="CT88" s="6"/>
      <c r="CU88" s="15">
        <v>81</v>
      </c>
      <c r="CV88" s="9">
        <v>0.18306010928961747</v>
      </c>
      <c r="CW88" s="9">
        <v>4.9330434782608696E-5</v>
      </c>
      <c r="CX88" s="9">
        <v>1.2240309371237459</v>
      </c>
      <c r="CY88" s="9">
        <v>1.2240802675585285</v>
      </c>
      <c r="CZ88" s="9">
        <v>7.5404510264626113E-6</v>
      </c>
      <c r="DA88" s="6">
        <v>6</v>
      </c>
      <c r="DB88" s="6"/>
      <c r="DC88" s="6"/>
      <c r="DD88" s="6"/>
      <c r="DE88" s="15">
        <v>81</v>
      </c>
      <c r="DF88" s="9">
        <v>0.18306010928961747</v>
      </c>
      <c r="DG88" s="9">
        <v>4.9697658862876253E-5</v>
      </c>
      <c r="DH88" s="9">
        <v>1.2240305698996656</v>
      </c>
      <c r="DI88" s="9">
        <v>1.2240802675585285</v>
      </c>
      <c r="DJ88" s="9">
        <v>7.5965834162377666E-6</v>
      </c>
      <c r="DK88" s="6">
        <v>6</v>
      </c>
      <c r="DL88" s="6"/>
      <c r="DM88" s="6"/>
      <c r="DN88" s="6"/>
      <c r="DO88" s="15">
        <v>81</v>
      </c>
      <c r="DP88" s="9">
        <v>0.18306010928961747</v>
      </c>
      <c r="DQ88" s="9">
        <v>9.5355852842809351E-5</v>
      </c>
      <c r="DR88" s="9">
        <v>1.2239849117056856</v>
      </c>
      <c r="DS88" s="9">
        <v>1.2240802675585283</v>
      </c>
      <c r="DT88" s="9">
        <v>1.4575710544948819E-5</v>
      </c>
      <c r="DU88" s="6">
        <v>6</v>
      </c>
      <c r="DV88" s="6"/>
      <c r="DW88" s="6"/>
      <c r="DX88" s="6"/>
      <c r="DY88" s="15">
        <v>81</v>
      </c>
      <c r="DZ88" s="9">
        <v>0.18306010928961747</v>
      </c>
      <c r="EA88" s="9">
        <v>7.0751839464882943E-5</v>
      </c>
      <c r="EB88" s="9">
        <v>1.2240095157190636</v>
      </c>
      <c r="EC88" s="9">
        <v>1.2240802675585285</v>
      </c>
      <c r="ED88" s="9">
        <v>1.0814840430013373E-5</v>
      </c>
      <c r="EE88" s="6">
        <v>6</v>
      </c>
      <c r="EF88" s="6"/>
      <c r="EG88" s="6"/>
      <c r="EH88" s="6"/>
      <c r="EI88" s="15">
        <v>81</v>
      </c>
      <c r="EJ88" s="9">
        <v>0.18306010928961747</v>
      </c>
      <c r="EK88" s="9">
        <v>6.034715719063545E-5</v>
      </c>
      <c r="EL88" s="9">
        <v>1.2240199204013378</v>
      </c>
      <c r="EM88" s="9">
        <v>1.2240802675585285</v>
      </c>
      <c r="EN88" s="9">
        <v>9.2244227197172879E-6</v>
      </c>
      <c r="EO88" s="6">
        <v>6</v>
      </c>
      <c r="EP88" s="6"/>
      <c r="EQ88" s="6"/>
      <c r="ER88" s="6"/>
      <c r="ES88" s="15">
        <v>81</v>
      </c>
      <c r="ET88" s="9">
        <v>0.18306010928961747</v>
      </c>
      <c r="EU88" s="9">
        <v>1.0453645484949831E-4</v>
      </c>
      <c r="EV88" s="9">
        <v>1.223975731103679</v>
      </c>
      <c r="EW88" s="9">
        <v>1.2240802675585285</v>
      </c>
      <c r="EX88" s="9">
        <v>1.5979020289327714E-5</v>
      </c>
      <c r="EY88" s="6">
        <v>6</v>
      </c>
      <c r="EZ88" s="6"/>
      <c r="FA88" s="6"/>
      <c r="FB88" s="6"/>
      <c r="FC88" s="15">
        <v>81</v>
      </c>
      <c r="FD88" s="9">
        <v>0.18306010928961747</v>
      </c>
      <c r="FE88" s="9">
        <v>8.4706354515050168E-5</v>
      </c>
      <c r="FF88" s="9">
        <v>1.2239955612040134</v>
      </c>
      <c r="FG88" s="9">
        <v>1.2240802675585285</v>
      </c>
      <c r="FH88" s="9">
        <v>1.2947871241469297E-5</v>
      </c>
      <c r="FI88" s="6">
        <v>6</v>
      </c>
      <c r="FJ88" s="6"/>
      <c r="FK88" s="6"/>
      <c r="FL88" s="6"/>
      <c r="FM88" s="15">
        <v>81</v>
      </c>
      <c r="FN88" s="9">
        <v>0.18306010928961747</v>
      </c>
      <c r="FO88" s="9">
        <v>5.4593979933110369E-5</v>
      </c>
      <c r="FP88" s="9">
        <v>1.2240256735785953</v>
      </c>
      <c r="FQ88" s="9">
        <v>1.2240802675585283</v>
      </c>
      <c r="FR88" s="9">
        <v>8.3450152799065148E-6</v>
      </c>
      <c r="FS88" s="6">
        <v>6</v>
      </c>
      <c r="FT88" s="6"/>
      <c r="FU88" s="6"/>
      <c r="FV88" s="6"/>
      <c r="FW88" s="15">
        <v>81</v>
      </c>
      <c r="FX88" s="9">
        <v>0.18306010928961747</v>
      </c>
      <c r="FY88" s="9">
        <v>7.8463545150501669E-5</v>
      </c>
      <c r="FZ88" s="9">
        <v>1.224001804013378</v>
      </c>
      <c r="GA88" s="9">
        <v>1.2240802675585285</v>
      </c>
      <c r="GB88" s="9">
        <v>1.1993620615291648E-5</v>
      </c>
      <c r="GC88" s="6">
        <v>6</v>
      </c>
      <c r="GD88" s="6"/>
      <c r="GE88" s="6"/>
      <c r="GF88" s="6"/>
      <c r="GG88" s="15">
        <v>81</v>
      </c>
      <c r="GH88" s="9">
        <v>0.18306010928961747</v>
      </c>
      <c r="GI88" s="9">
        <v>5.006488294314381E-5</v>
      </c>
      <c r="GJ88" s="9">
        <v>1.2240302026755852</v>
      </c>
      <c r="GK88" s="9">
        <v>1.2240802675585283</v>
      </c>
      <c r="GL88" s="9">
        <v>7.6527158060129253E-6</v>
      </c>
      <c r="GM88" s="6">
        <v>6</v>
      </c>
      <c r="GN88" s="6"/>
      <c r="GO88" s="6"/>
      <c r="GP88" s="6"/>
      <c r="GQ88" s="15">
        <v>81</v>
      </c>
      <c r="GR88" s="9">
        <v>0.18306010928961747</v>
      </c>
      <c r="GS88" s="9">
        <v>4.6392642140468226E-5</v>
      </c>
      <c r="GT88" s="9">
        <v>1.2240338749163879</v>
      </c>
      <c r="GU88" s="9">
        <v>1.2240802675585285</v>
      </c>
      <c r="GV88" s="9">
        <v>7.0913919082613642E-6</v>
      </c>
      <c r="GW88" s="6">
        <v>6</v>
      </c>
      <c r="GX88" s="6"/>
      <c r="GY88" s="6"/>
      <c r="GZ88" s="6"/>
      <c r="HA88" s="15">
        <v>81</v>
      </c>
      <c r="HB88" s="9">
        <v>0.18306010928961747</v>
      </c>
      <c r="HC88" s="9">
        <v>5.7654180602006685E-5</v>
      </c>
      <c r="HD88" s="9">
        <v>1.2240226133779264</v>
      </c>
      <c r="HE88" s="9">
        <v>1.2240802675585285</v>
      </c>
      <c r="HF88" s="9">
        <v>8.8127851946994781E-6</v>
      </c>
      <c r="HG88" s="6">
        <v>6</v>
      </c>
      <c r="HH88" s="6"/>
      <c r="HI88" s="6"/>
      <c r="HJ88" s="6"/>
      <c r="HK88" s="15">
        <v>81</v>
      </c>
      <c r="HL88" s="9">
        <v>0.18306010928961747</v>
      </c>
      <c r="HM88" s="9">
        <v>3.1581270903010034E-5</v>
      </c>
      <c r="HN88" s="9">
        <v>1.2240486862876254</v>
      </c>
      <c r="HO88" s="9">
        <v>1.2240802675585285</v>
      </c>
      <c r="HP88" s="9">
        <v>4.8273855206634095E-6</v>
      </c>
      <c r="HQ88" s="6">
        <v>6</v>
      </c>
      <c r="HR88" s="6"/>
      <c r="HS88" s="6"/>
      <c r="HT88" s="6"/>
      <c r="HU88" s="15">
        <v>81</v>
      </c>
      <c r="HV88" s="9">
        <v>0.18306010928961747</v>
      </c>
      <c r="HW88" s="9">
        <v>3.0357190635451504E-5</v>
      </c>
      <c r="HX88" s="9">
        <v>1.2240499103678928</v>
      </c>
      <c r="HY88" s="9">
        <v>1.2240802675585283</v>
      </c>
      <c r="HZ88" s="9">
        <v>4.6402775547462224E-6</v>
      </c>
      <c r="IA88" s="6">
        <v>6</v>
      </c>
      <c r="IB88" s="6"/>
      <c r="IC88" s="6"/>
      <c r="ID88" s="6"/>
      <c r="IE88" s="15">
        <v>81</v>
      </c>
      <c r="IF88" s="9">
        <v>0.18306010928961747</v>
      </c>
      <c r="IG88" s="9">
        <v>1.3832107023411369E-5</v>
      </c>
      <c r="IH88" s="9">
        <v>1.224066435451505</v>
      </c>
      <c r="II88" s="9">
        <v>1.2240802675585283</v>
      </c>
      <c r="IJ88" s="9">
        <v>2.1143200148642063E-6</v>
      </c>
      <c r="IK88" s="6">
        <v>6</v>
      </c>
      <c r="IL88" s="6"/>
      <c r="IM88" s="6"/>
      <c r="IN88" s="6"/>
      <c r="IO88" s="15">
        <v>81</v>
      </c>
      <c r="IP88" s="9">
        <v>0.18306010928961747</v>
      </c>
      <c r="IQ88" s="9">
        <v>7.8341137123745807E-6</v>
      </c>
      <c r="IR88" s="9">
        <v>1.2240724334448161</v>
      </c>
      <c r="IS88" s="9">
        <v>1.2240802675585285</v>
      </c>
      <c r="IT88" s="9">
        <v>1.1974909818699926E-6</v>
      </c>
      <c r="IU88" s="6">
        <v>6</v>
      </c>
      <c r="IV88" s="6"/>
      <c r="IW88" s="6"/>
      <c r="IX88" s="6"/>
      <c r="IY88" s="15">
        <v>81</v>
      </c>
      <c r="IZ88" s="9">
        <v>0.18306010928961747</v>
      </c>
      <c r="JA88" s="9">
        <v>1.3097658862876255E-5</v>
      </c>
      <c r="JB88" s="9">
        <v>1.2240671698996655</v>
      </c>
      <c r="JC88" s="9">
        <v>1.2240802675585283</v>
      </c>
      <c r="JD88" s="9">
        <v>2.0020552353138949E-6</v>
      </c>
      <c r="JE88" s="6">
        <v>6</v>
      </c>
      <c r="JF88" s="6"/>
      <c r="JG88" s="6"/>
      <c r="JH88" s="6"/>
      <c r="JI88" s="15">
        <v>81</v>
      </c>
      <c r="JJ88" s="9">
        <v>0.18306010928961747</v>
      </c>
      <c r="JK88" s="9">
        <v>1.2608026755852842E-5</v>
      </c>
      <c r="JL88" s="9">
        <v>1.2240676595317725</v>
      </c>
      <c r="JM88" s="9">
        <v>1.2240802675585285</v>
      </c>
      <c r="JN88" s="9">
        <v>1.9272120489470197E-6</v>
      </c>
      <c r="JO88" s="6">
        <v>6</v>
      </c>
      <c r="JP88" s="6"/>
      <c r="JQ88" s="6"/>
      <c r="JR88" s="6"/>
      <c r="JS88" s="15">
        <v>81</v>
      </c>
      <c r="JT88" s="9">
        <v>0.18306010928961747</v>
      </c>
      <c r="JU88" s="9">
        <v>1.0527090301003345E-5</v>
      </c>
      <c r="JV88" s="9">
        <v>1.2240697404682275</v>
      </c>
      <c r="JW88" s="9">
        <v>1.2240802675585285</v>
      </c>
      <c r="JX88" s="9">
        <v>1.6091285068878028E-6</v>
      </c>
      <c r="JY88" s="6">
        <v>6</v>
      </c>
      <c r="JZ88" s="6"/>
      <c r="KA88" s="6"/>
      <c r="KB88" s="6"/>
      <c r="KC88" s="15">
        <v>81</v>
      </c>
      <c r="KD88" s="9">
        <v>0.18306010928961747</v>
      </c>
      <c r="KE88" s="9">
        <v>1.7259531772575249E-5</v>
      </c>
      <c r="KF88" s="9">
        <v>1.2240630080267558</v>
      </c>
      <c r="KG88" s="9">
        <v>1.2240802675585285</v>
      </c>
      <c r="KH88" s="9">
        <v>2.6382223194323275E-6</v>
      </c>
      <c r="KI88" s="6">
        <v>6</v>
      </c>
      <c r="KJ88" s="6"/>
      <c r="KK88" s="6"/>
      <c r="KL88" s="6"/>
      <c r="KM88" s="15">
        <v>81</v>
      </c>
      <c r="KN88" s="9">
        <v>0.18306010928961747</v>
      </c>
      <c r="KO88" s="9">
        <v>7.2220735785953171E-6</v>
      </c>
      <c r="KP88" s="9">
        <v>1.2240730454849498</v>
      </c>
      <c r="KQ88" s="9">
        <v>1.2240802675585283</v>
      </c>
      <c r="KR88" s="9">
        <v>1.1039369989113997E-6</v>
      </c>
      <c r="KS88" s="6">
        <v>6</v>
      </c>
      <c r="KT88" s="6"/>
      <c r="KU88" s="6"/>
      <c r="KV88" s="6"/>
      <c r="KW88" s="15">
        <v>81</v>
      </c>
      <c r="KX88" s="9">
        <v>0.18306010928961747</v>
      </c>
      <c r="KY88" s="9">
        <v>6.1204013377926424E-6</v>
      </c>
      <c r="KZ88" s="9">
        <v>1.2240741471571905</v>
      </c>
      <c r="LA88" s="9">
        <v>1.2240802675585283</v>
      </c>
      <c r="LB88" s="9">
        <v>9.3553982958593201E-7</v>
      </c>
      <c r="LC88" s="6">
        <v>6</v>
      </c>
    </row>
    <row r="89" spans="1:315">
      <c r="A89" s="6">
        <v>82</v>
      </c>
      <c r="B89">
        <v>0.19670222973720031</v>
      </c>
      <c r="C89">
        <f>1-Table468[[#This Row],[qx (tau)]]</f>
        <v>0.80329777026279969</v>
      </c>
      <c r="D89" s="6"/>
      <c r="E89" s="6"/>
      <c r="F89" s="6"/>
      <c r="G89" s="6"/>
      <c r="H89" s="15">
        <f t="shared" si="15"/>
        <v>82</v>
      </c>
      <c r="I89" s="9">
        <f t="shared" si="17"/>
        <v>0.19972677595628413</v>
      </c>
      <c r="J89" s="9" cm="1">
        <f t="array" ref="J89">VLOOKUP($G$13,'qx Malaria'!$B$32:$I$61,(N89),FALSE)/(1-cambodia!I89*INDEX($E$6:$G$11,N89,2))</f>
        <v>6.2478661659269386E-6</v>
      </c>
      <c r="K89" s="9">
        <f t="shared" si="16"/>
        <v>1.2495669853192215</v>
      </c>
      <c r="L89" s="9">
        <f t="shared" si="13"/>
        <v>1.2495732331853875</v>
      </c>
      <c r="M89" s="9">
        <f>(J89*Table468[[#This Row],[qx (tau)]])/L89</f>
        <v>9.8351114868600159E-7</v>
      </c>
      <c r="N89" s="6">
        <f t="shared" si="14"/>
        <v>6</v>
      </c>
      <c r="P89" s="6"/>
      <c r="Q89" s="6"/>
      <c r="R89" s="6"/>
      <c r="S89" s="15">
        <v>82</v>
      </c>
      <c r="T89" s="9">
        <v>0.19972677595628413</v>
      </c>
      <c r="U89" s="9">
        <v>8.8844656879481058E-5</v>
      </c>
      <c r="V89" s="9">
        <v>1.2494843885285081</v>
      </c>
      <c r="W89" s="9">
        <v>1.2495732331853875</v>
      </c>
      <c r="X89" s="9">
        <v>1.3985528534314943E-5</v>
      </c>
      <c r="Y89" s="6">
        <v>6</v>
      </c>
      <c r="Z89" s="6"/>
      <c r="AA89" s="6"/>
      <c r="AB89" s="6"/>
      <c r="AC89" s="15">
        <v>82</v>
      </c>
      <c r="AD89" s="9">
        <v>0.19972677595628413</v>
      </c>
      <c r="AE89" s="9">
        <v>7.5849095254353028E-5</v>
      </c>
      <c r="AF89" s="9">
        <v>1.2494973840901331</v>
      </c>
      <c r="AG89" s="9">
        <v>1.2495732331853875</v>
      </c>
      <c r="AH89" s="9">
        <v>1.193982534504806E-5</v>
      </c>
      <c r="AI89" s="6">
        <v>6</v>
      </c>
      <c r="AJ89" s="6"/>
      <c r="AK89" s="6"/>
      <c r="AL89" s="6"/>
      <c r="AM89" s="15">
        <v>82</v>
      </c>
      <c r="AN89" s="9">
        <v>0.19972677595628413</v>
      </c>
      <c r="AO89" s="9">
        <v>6.7726869238648001E-5</v>
      </c>
      <c r="AP89" s="9">
        <v>1.2495055063161489</v>
      </c>
      <c r="AQ89" s="9">
        <v>1.2495732331853875</v>
      </c>
      <c r="AR89" s="9">
        <v>1.0661260851756257E-5</v>
      </c>
      <c r="AS89" s="6">
        <v>6</v>
      </c>
      <c r="AT89" s="6"/>
      <c r="AU89" s="6"/>
      <c r="AV89" s="6"/>
      <c r="AW89" s="15">
        <v>82</v>
      </c>
      <c r="AX89" s="9">
        <v>0.19972677595628413</v>
      </c>
      <c r="AY89" s="9">
        <v>7.6598839194264251E-5</v>
      </c>
      <c r="AZ89" s="9">
        <v>1.2494966343461933</v>
      </c>
      <c r="BA89" s="9">
        <v>1.2495732331853875</v>
      </c>
      <c r="BB89" s="9">
        <v>1.2057846682890379E-5</v>
      </c>
      <c r="BC89" s="6">
        <v>6</v>
      </c>
      <c r="BD89" s="6"/>
      <c r="BE89" s="6"/>
      <c r="BF89" s="6"/>
      <c r="BG89" s="15">
        <v>82</v>
      </c>
      <c r="BH89" s="9">
        <v>0.19972677595628413</v>
      </c>
      <c r="BI89" s="9">
        <v>6.797678388528508E-5</v>
      </c>
      <c r="BJ89" s="9">
        <v>1.2495052564015023</v>
      </c>
      <c r="BK89" s="9">
        <v>1.2495732331853877</v>
      </c>
      <c r="BL89" s="9">
        <v>1.0700601297703695E-5</v>
      </c>
      <c r="BM89" s="6">
        <v>6</v>
      </c>
      <c r="BN89" s="6"/>
      <c r="BO89" s="6"/>
      <c r="BP89" s="6"/>
      <c r="BQ89" s="15">
        <v>82</v>
      </c>
      <c r="BR89" s="9">
        <v>0.19972677595628413</v>
      </c>
      <c r="BS89" s="9">
        <v>6.1104131102765447E-5</v>
      </c>
      <c r="BT89" s="9">
        <v>1.2495121290542848</v>
      </c>
      <c r="BU89" s="9">
        <v>1.2495732331853875</v>
      </c>
      <c r="BV89" s="9">
        <v>9.6187390341490954E-6</v>
      </c>
      <c r="BW89" s="6">
        <v>6</v>
      </c>
      <c r="BX89" s="6"/>
      <c r="BY89" s="6"/>
      <c r="BZ89" s="6"/>
      <c r="CA89" s="15">
        <v>82</v>
      </c>
      <c r="CB89" s="9">
        <v>0.19972677595628413</v>
      </c>
      <c r="CC89" s="9">
        <v>5.8105155343120529E-5</v>
      </c>
      <c r="CD89" s="9">
        <v>1.2495151280300445</v>
      </c>
      <c r="CE89" s="9">
        <v>1.2495732331853877</v>
      </c>
      <c r="CF89" s="9">
        <v>9.1466536827798145E-6</v>
      </c>
      <c r="CG89" s="6">
        <v>6</v>
      </c>
      <c r="CH89" s="6"/>
      <c r="CI89" s="6"/>
      <c r="CJ89" s="6"/>
      <c r="CK89" s="15">
        <v>82</v>
      </c>
      <c r="CL89" s="9">
        <v>0.19972677595628413</v>
      </c>
      <c r="CM89" s="9">
        <v>6.7601911915329469E-5</v>
      </c>
      <c r="CN89" s="9">
        <v>1.2495056312734723</v>
      </c>
      <c r="CO89" s="9">
        <v>1.2495732331853875</v>
      </c>
      <c r="CP89" s="9">
        <v>1.0641590628782538E-5</v>
      </c>
      <c r="CQ89" s="6">
        <v>6</v>
      </c>
      <c r="CR89" s="6"/>
      <c r="CS89" s="6"/>
      <c r="CT89" s="6"/>
      <c r="CU89" s="15">
        <v>82</v>
      </c>
      <c r="CV89" s="9">
        <v>0.19972677595628413</v>
      </c>
      <c r="CW89" s="9">
        <v>5.035780129737112E-5</v>
      </c>
      <c r="CX89" s="9">
        <v>1.2495228753840901</v>
      </c>
      <c r="CY89" s="9">
        <v>1.2495732331853875</v>
      </c>
      <c r="CZ89" s="9">
        <v>7.9270998584091737E-6</v>
      </c>
      <c r="DA89" s="6">
        <v>6</v>
      </c>
      <c r="DB89" s="6"/>
      <c r="DC89" s="6"/>
      <c r="DD89" s="6"/>
      <c r="DE89" s="15">
        <v>82</v>
      </c>
      <c r="DF89" s="9">
        <v>0.19972677595628413</v>
      </c>
      <c r="DG89" s="9">
        <v>5.0732673267326731E-5</v>
      </c>
      <c r="DH89" s="9">
        <v>1.2495225005121202</v>
      </c>
      <c r="DI89" s="9">
        <v>1.2495732331853875</v>
      </c>
      <c r="DJ89" s="9">
        <v>7.9861105273303329E-6</v>
      </c>
      <c r="DK89" s="6">
        <v>6</v>
      </c>
      <c r="DL89" s="6"/>
      <c r="DM89" s="6"/>
      <c r="DN89" s="6"/>
      <c r="DO89" s="15">
        <v>82</v>
      </c>
      <c r="DP89" s="9">
        <v>0.19972677595628413</v>
      </c>
      <c r="DQ89" s="9">
        <v>9.7341754865141683E-5</v>
      </c>
      <c r="DR89" s="9">
        <v>1.2494758914305224</v>
      </c>
      <c r="DS89" s="9">
        <v>1.2495732331853875</v>
      </c>
      <c r="DT89" s="9">
        <v>1.5323103696527902E-5</v>
      </c>
      <c r="DU89" s="6">
        <v>6</v>
      </c>
      <c r="DV89" s="6"/>
      <c r="DW89" s="6"/>
      <c r="DX89" s="6"/>
      <c r="DY89" s="15">
        <v>82</v>
      </c>
      <c r="DZ89" s="9">
        <v>0.19972677595628413</v>
      </c>
      <c r="EA89" s="9">
        <v>7.2225332878115406E-5</v>
      </c>
      <c r="EB89" s="9">
        <v>1.2495010078525095</v>
      </c>
      <c r="EC89" s="9">
        <v>1.2495732331853877</v>
      </c>
      <c r="ED89" s="9">
        <v>1.1369388878810178E-5</v>
      </c>
      <c r="EE89" s="6">
        <v>6</v>
      </c>
      <c r="EF89" s="6"/>
      <c r="EG89" s="6"/>
      <c r="EH89" s="6"/>
      <c r="EI89" s="15">
        <v>82</v>
      </c>
      <c r="EJ89" s="9">
        <v>0.19972677595628413</v>
      </c>
      <c r="EK89" s="9">
        <v>6.1603960396039605E-5</v>
      </c>
      <c r="EL89" s="9">
        <v>1.2495116292249915</v>
      </c>
      <c r="EM89" s="9">
        <v>1.2495732331853875</v>
      </c>
      <c r="EN89" s="9">
        <v>9.6974199260439756E-6</v>
      </c>
      <c r="EO89" s="6">
        <v>6</v>
      </c>
      <c r="EP89" s="6"/>
      <c r="EQ89" s="6"/>
      <c r="ER89" s="6"/>
      <c r="ES89" s="15">
        <v>82</v>
      </c>
      <c r="ET89" s="9">
        <v>0.19972677595628413</v>
      </c>
      <c r="EU89" s="9">
        <v>1.0671355411403208E-4</v>
      </c>
      <c r="EV89" s="9">
        <v>1.2494665196312735</v>
      </c>
      <c r="EW89" s="9">
        <v>1.2495732331853875</v>
      </c>
      <c r="EX89" s="9">
        <v>1.6798370419556902E-5</v>
      </c>
      <c r="EY89" s="6">
        <v>6</v>
      </c>
      <c r="EZ89" s="6"/>
      <c r="FA89" s="6"/>
      <c r="FB89" s="6"/>
      <c r="FC89" s="15">
        <v>82</v>
      </c>
      <c r="FD89" s="9">
        <v>0.19972677595628413</v>
      </c>
      <c r="FE89" s="9">
        <v>8.6470467736428816E-5</v>
      </c>
      <c r="FF89" s="9">
        <v>1.2494867627176511</v>
      </c>
      <c r="FG89" s="9">
        <v>1.2495732331853875</v>
      </c>
      <c r="FH89" s="9">
        <v>1.3611794297814263E-5</v>
      </c>
      <c r="FI89" s="6">
        <v>6</v>
      </c>
      <c r="FJ89" s="6"/>
      <c r="FK89" s="6"/>
      <c r="FL89" s="6"/>
      <c r="FM89" s="15">
        <v>82</v>
      </c>
      <c r="FN89" s="9">
        <v>0.19972677595628413</v>
      </c>
      <c r="FO89" s="9">
        <v>5.5730966200068287E-5</v>
      </c>
      <c r="FP89" s="9">
        <v>1.2495175022191876</v>
      </c>
      <c r="FQ89" s="9">
        <v>1.2495732331853877</v>
      </c>
      <c r="FR89" s="9">
        <v>8.7729194462791329E-6</v>
      </c>
      <c r="FS89" s="6">
        <v>6</v>
      </c>
      <c r="FT89" s="6"/>
      <c r="FU89" s="6"/>
      <c r="FV89" s="6"/>
      <c r="FW89" s="15">
        <v>82</v>
      </c>
      <c r="FX89" s="9">
        <v>0.19972677595628413</v>
      </c>
      <c r="FY89" s="9">
        <v>8.0097644247183341E-5</v>
      </c>
      <c r="FZ89" s="9">
        <v>1.2494931355411403</v>
      </c>
      <c r="GA89" s="9">
        <v>1.2495732331853875</v>
      </c>
      <c r="GB89" s="9">
        <v>1.260861292615454E-5</v>
      </c>
      <c r="GC89" s="6">
        <v>6</v>
      </c>
      <c r="GD89" s="6"/>
      <c r="GE89" s="6"/>
      <c r="GF89" s="6"/>
      <c r="GG89" s="15">
        <v>82</v>
      </c>
      <c r="GH89" s="9">
        <v>0.19972677595628413</v>
      </c>
      <c r="GI89" s="9">
        <v>5.1107545237282349E-5</v>
      </c>
      <c r="GJ89" s="9">
        <v>1.2495221256401503</v>
      </c>
      <c r="GK89" s="9">
        <v>1.2495732331853875</v>
      </c>
      <c r="GL89" s="9">
        <v>8.0451211962514922E-6</v>
      </c>
      <c r="GM89" s="6">
        <v>6</v>
      </c>
      <c r="GN89" s="6"/>
      <c r="GO89" s="6"/>
      <c r="GP89" s="6"/>
      <c r="GQ89" s="15">
        <v>82</v>
      </c>
      <c r="GR89" s="9">
        <v>0.19972677595628413</v>
      </c>
      <c r="GS89" s="9">
        <v>4.7358825537726188E-5</v>
      </c>
      <c r="GT89" s="9">
        <v>1.2495258743598499</v>
      </c>
      <c r="GU89" s="9">
        <v>1.2495732331853875</v>
      </c>
      <c r="GV89" s="9">
        <v>7.4550145070398919E-6</v>
      </c>
      <c r="GW89" s="6">
        <v>6</v>
      </c>
      <c r="GX89" s="6"/>
      <c r="GY89" s="6"/>
      <c r="GZ89" s="6"/>
      <c r="HA89" s="15">
        <v>82</v>
      </c>
      <c r="HB89" s="9">
        <v>0.19972677595628413</v>
      </c>
      <c r="HC89" s="9">
        <v>5.8854899283031751E-5</v>
      </c>
      <c r="HD89" s="9">
        <v>1.2495143782861047</v>
      </c>
      <c r="HE89" s="9">
        <v>1.2495732331853877</v>
      </c>
      <c r="HF89" s="9">
        <v>9.264675020622133E-6</v>
      </c>
      <c r="HG89" s="6">
        <v>6</v>
      </c>
      <c r="HH89" s="6"/>
      <c r="HI89" s="6"/>
      <c r="HJ89" s="6"/>
      <c r="HK89" s="15">
        <v>82</v>
      </c>
      <c r="HL89" s="9">
        <v>0.19972677595628413</v>
      </c>
      <c r="HM89" s="9">
        <v>3.2238989416183002E-5</v>
      </c>
      <c r="HN89" s="9">
        <v>1.2495409941959714</v>
      </c>
      <c r="HO89" s="9">
        <v>1.2495732331853877</v>
      </c>
      <c r="HP89" s="9">
        <v>5.0749175272197678E-6</v>
      </c>
      <c r="HQ89" s="6">
        <v>6</v>
      </c>
      <c r="HR89" s="6"/>
      <c r="HS89" s="6"/>
      <c r="HT89" s="6"/>
      <c r="HU89" s="15">
        <v>82</v>
      </c>
      <c r="HV89" s="9">
        <v>0.19972677595628413</v>
      </c>
      <c r="HW89" s="9">
        <v>3.0989416182997608E-5</v>
      </c>
      <c r="HX89" s="9">
        <v>1.2495422437692045</v>
      </c>
      <c r="HY89" s="9">
        <v>1.2495732331853875</v>
      </c>
      <c r="HZ89" s="9">
        <v>4.8782152974825674E-6</v>
      </c>
      <c r="IA89" s="6">
        <v>6</v>
      </c>
      <c r="IB89" s="6"/>
      <c r="IC89" s="6"/>
      <c r="ID89" s="6"/>
      <c r="IE89" s="15">
        <v>82</v>
      </c>
      <c r="IF89" s="9">
        <v>0.19972677595628413</v>
      </c>
      <c r="IG89" s="9">
        <v>1.4120177534994877E-5</v>
      </c>
      <c r="IH89" s="9">
        <v>1.2495591130078525</v>
      </c>
      <c r="II89" s="9">
        <v>1.2495732331853875</v>
      </c>
      <c r="IJ89" s="9">
        <v>2.2227351960303633E-6</v>
      </c>
      <c r="IK89" s="6">
        <v>6</v>
      </c>
      <c r="IL89" s="6"/>
      <c r="IM89" s="6"/>
      <c r="IN89" s="6"/>
      <c r="IO89" s="15">
        <v>82</v>
      </c>
      <c r="IP89" s="9">
        <v>0.19972677595628413</v>
      </c>
      <c r="IQ89" s="9">
        <v>7.9972686923864808E-6</v>
      </c>
      <c r="IR89" s="9">
        <v>1.2495652359166953</v>
      </c>
      <c r="IS89" s="9">
        <v>1.2495732331853877</v>
      </c>
      <c r="IT89" s="9">
        <v>1.2588942703180819E-6</v>
      </c>
      <c r="IU89" s="6">
        <v>6</v>
      </c>
      <c r="IV89" s="6"/>
      <c r="IW89" s="6"/>
      <c r="IX89" s="6"/>
      <c r="IY89" s="15">
        <v>82</v>
      </c>
      <c r="IZ89" s="9">
        <v>0.19972677595628413</v>
      </c>
      <c r="JA89" s="9">
        <v>1.3370433595083648E-5</v>
      </c>
      <c r="JB89" s="9">
        <v>1.2495598627517925</v>
      </c>
      <c r="JC89" s="9">
        <v>1.2495732331853877</v>
      </c>
      <c r="JD89" s="9">
        <v>2.104713858188043E-6</v>
      </c>
      <c r="JE89" s="6">
        <v>6</v>
      </c>
      <c r="JF89" s="6"/>
      <c r="JG89" s="6"/>
      <c r="JH89" s="6"/>
      <c r="JI89" s="15">
        <v>82</v>
      </c>
      <c r="JJ89" s="9">
        <v>0.19972677595628413</v>
      </c>
      <c r="JK89" s="9">
        <v>1.2870604301809492E-5</v>
      </c>
      <c r="JL89" s="9">
        <v>1.2495603625810858</v>
      </c>
      <c r="JM89" s="9">
        <v>1.2495732331853877</v>
      </c>
      <c r="JN89" s="9">
        <v>2.0260329662931629E-6</v>
      </c>
      <c r="JO89" s="6">
        <v>6</v>
      </c>
      <c r="JP89" s="6"/>
      <c r="JQ89" s="6"/>
      <c r="JR89" s="6"/>
      <c r="JS89" s="15">
        <v>82</v>
      </c>
      <c r="JT89" s="9">
        <v>0.19972677595628413</v>
      </c>
      <c r="JU89" s="9">
        <v>1.0746329805394334E-5</v>
      </c>
      <c r="JV89" s="9">
        <v>1.2495624868555821</v>
      </c>
      <c r="JW89" s="9">
        <v>1.2495732331853875</v>
      </c>
      <c r="JX89" s="9">
        <v>1.691639175739923E-6</v>
      </c>
      <c r="JY89" s="6">
        <v>6</v>
      </c>
      <c r="JZ89" s="6"/>
      <c r="KA89" s="6"/>
      <c r="KB89" s="6"/>
      <c r="KC89" s="15">
        <v>82</v>
      </c>
      <c r="KD89" s="9">
        <v>0.19972677595628413</v>
      </c>
      <c r="KE89" s="9">
        <v>1.7618982587913964E-5</v>
      </c>
      <c r="KF89" s="9">
        <v>1.2495556142027997</v>
      </c>
      <c r="KG89" s="9">
        <v>1.2495732331853877</v>
      </c>
      <c r="KH89" s="9">
        <v>2.773501439294524E-6</v>
      </c>
      <c r="KI89" s="6">
        <v>6</v>
      </c>
      <c r="KJ89" s="6"/>
      <c r="KK89" s="6"/>
      <c r="KL89" s="6"/>
      <c r="KM89" s="15">
        <v>82</v>
      </c>
      <c r="KN89" s="9">
        <v>0.19972677595628413</v>
      </c>
      <c r="KO89" s="9">
        <v>7.3724820757937855E-6</v>
      </c>
      <c r="KP89" s="9">
        <v>1.2495658607033118</v>
      </c>
      <c r="KQ89" s="9">
        <v>1.2495732331853875</v>
      </c>
      <c r="KR89" s="9">
        <v>1.1605431554494817E-6</v>
      </c>
      <c r="KS89" s="6">
        <v>6</v>
      </c>
      <c r="KT89" s="6"/>
      <c r="KU89" s="6"/>
      <c r="KV89" s="6"/>
      <c r="KW89" s="15">
        <v>82</v>
      </c>
      <c r="KX89" s="9">
        <v>0.19972677595628413</v>
      </c>
      <c r="KY89" s="9">
        <v>6.2478661659269386E-6</v>
      </c>
      <c r="KZ89" s="9">
        <v>1.2495669853192215</v>
      </c>
      <c r="LA89" s="9">
        <v>1.2495732331853875</v>
      </c>
      <c r="LB89" s="9">
        <v>9.8351114868600159E-7</v>
      </c>
      <c r="LC89" s="6">
        <v>6</v>
      </c>
    </row>
    <row r="90" spans="1:315">
      <c r="A90" s="6">
        <v>83</v>
      </c>
      <c r="B90">
        <v>0.20664108739723469</v>
      </c>
      <c r="C90">
        <f>1-Table468[[#This Row],[qx (tau)]]</f>
        <v>0.79335891260276536</v>
      </c>
      <c r="D90" s="6"/>
      <c r="E90" s="6"/>
      <c r="F90" s="6"/>
      <c r="G90" s="6"/>
      <c r="H90" s="15">
        <f t="shared" si="15"/>
        <v>83</v>
      </c>
      <c r="I90" s="9">
        <f t="shared" si="17"/>
        <v>0.21639344262295079</v>
      </c>
      <c r="J90" s="9" cm="1">
        <f t="array" ref="J90">VLOOKUP($G$13,'qx Malaria'!$B$32:$I$61,(N90),FALSE)/(1-cambodia!I90*INDEX($E$6:$G$11,N90,2))</f>
        <v>6.3807531380753139E-6</v>
      </c>
      <c r="K90" s="9">
        <f t="shared" si="16"/>
        <v>1.2761442468619246</v>
      </c>
      <c r="L90" s="9">
        <f t="shared" si="13"/>
        <v>1.2761506276150627</v>
      </c>
      <c r="M90" s="9">
        <f>(J90*Table468[[#This Row],[qx (tau)]])/L90</f>
        <v>1.0332054369861735E-6</v>
      </c>
      <c r="N90" s="6">
        <f t="shared" si="14"/>
        <v>6</v>
      </c>
      <c r="P90" s="6"/>
      <c r="Q90" s="6"/>
      <c r="R90" s="6"/>
      <c r="S90" s="15">
        <v>83</v>
      </c>
      <c r="T90" s="9">
        <v>0.21639344262295079</v>
      </c>
      <c r="U90" s="9">
        <v>9.0734309623430968E-5</v>
      </c>
      <c r="V90" s="9">
        <v>1.2760598933054392</v>
      </c>
      <c r="W90" s="9">
        <v>1.2761506276150627</v>
      </c>
      <c r="X90" s="9">
        <v>1.4692181313943386E-5</v>
      </c>
      <c r="Y90" s="6">
        <v>6</v>
      </c>
      <c r="Z90" s="6"/>
      <c r="AA90" s="6"/>
      <c r="AB90" s="6"/>
      <c r="AC90" s="15">
        <v>83</v>
      </c>
      <c r="AD90" s="9">
        <v>0.21639344262295079</v>
      </c>
      <c r="AE90" s="9">
        <v>7.746234309623431E-5</v>
      </c>
      <c r="AF90" s="9">
        <v>1.2760731652719663</v>
      </c>
      <c r="AG90" s="9">
        <v>1.2761506276150625</v>
      </c>
      <c r="AH90" s="9">
        <v>1.254311400501215E-5</v>
      </c>
      <c r="AI90" s="6">
        <v>6</v>
      </c>
      <c r="AJ90" s="6"/>
      <c r="AK90" s="6"/>
      <c r="AL90" s="6"/>
      <c r="AM90" s="15">
        <v>83</v>
      </c>
      <c r="AN90" s="9">
        <v>0.21639344262295079</v>
      </c>
      <c r="AO90" s="9">
        <v>6.9167364016736388E-5</v>
      </c>
      <c r="AP90" s="9">
        <v>1.276081460251046</v>
      </c>
      <c r="AQ90" s="9">
        <v>1.2761506276150627</v>
      </c>
      <c r="AR90" s="9">
        <v>1.1199946936930118E-5</v>
      </c>
      <c r="AS90" s="6">
        <v>6</v>
      </c>
      <c r="AT90" s="6"/>
      <c r="AU90" s="6"/>
      <c r="AV90" s="6"/>
      <c r="AW90" s="15">
        <v>83</v>
      </c>
      <c r="AX90" s="9">
        <v>0.21639344262295079</v>
      </c>
      <c r="AY90" s="9">
        <v>7.8228033472803343E-5</v>
      </c>
      <c r="AZ90" s="9">
        <v>1.2760723995815899</v>
      </c>
      <c r="BA90" s="9">
        <v>1.2761506276150627</v>
      </c>
      <c r="BB90" s="9">
        <v>1.2667098657450486E-5</v>
      </c>
      <c r="BC90" s="6">
        <v>6</v>
      </c>
      <c r="BD90" s="6"/>
      <c r="BE90" s="6"/>
      <c r="BF90" s="6"/>
      <c r="BG90" s="15">
        <v>83</v>
      </c>
      <c r="BH90" s="9">
        <v>0.21639344262295079</v>
      </c>
      <c r="BI90" s="9">
        <v>6.9422594142259412E-5</v>
      </c>
      <c r="BJ90" s="9">
        <v>1.2760812050209205</v>
      </c>
      <c r="BK90" s="9">
        <v>1.2761506276150627</v>
      </c>
      <c r="BL90" s="9">
        <v>1.1241275154409568E-5</v>
      </c>
      <c r="BM90" s="6">
        <v>6</v>
      </c>
      <c r="BN90" s="6"/>
      <c r="BO90" s="6"/>
      <c r="BP90" s="6"/>
      <c r="BQ90" s="15">
        <v>83</v>
      </c>
      <c r="BR90" s="9">
        <v>0.21639344262295079</v>
      </c>
      <c r="BS90" s="9">
        <v>6.240376569037656E-5</v>
      </c>
      <c r="BT90" s="9">
        <v>1.2760882238493723</v>
      </c>
      <c r="BU90" s="9">
        <v>1.2761506276150627</v>
      </c>
      <c r="BV90" s="9">
        <v>1.0104749173724776E-5</v>
      </c>
      <c r="BW90" s="6">
        <v>6</v>
      </c>
      <c r="BX90" s="6"/>
      <c r="BY90" s="6"/>
      <c r="BZ90" s="6"/>
      <c r="CA90" s="15">
        <v>83</v>
      </c>
      <c r="CB90" s="9">
        <v>0.21639344262295079</v>
      </c>
      <c r="CC90" s="9">
        <v>5.9341004184100427E-5</v>
      </c>
      <c r="CD90" s="9">
        <v>1.2760912866108787</v>
      </c>
      <c r="CE90" s="9">
        <v>1.2761506276150627</v>
      </c>
      <c r="CF90" s="9">
        <v>9.6088105639714152E-6</v>
      </c>
      <c r="CG90" s="6">
        <v>6</v>
      </c>
      <c r="CH90" s="6"/>
      <c r="CI90" s="6"/>
      <c r="CJ90" s="6"/>
      <c r="CK90" s="15">
        <v>83</v>
      </c>
      <c r="CL90" s="9">
        <v>0.21639344262295079</v>
      </c>
      <c r="CM90" s="9">
        <v>6.9039748953974889E-5</v>
      </c>
      <c r="CN90" s="9">
        <v>1.2760815878661089</v>
      </c>
      <c r="CO90" s="9">
        <v>1.2761506276150629</v>
      </c>
      <c r="CP90" s="9">
        <v>1.1179282828190395E-5</v>
      </c>
      <c r="CQ90" s="6">
        <v>6</v>
      </c>
      <c r="CR90" s="6"/>
      <c r="CS90" s="6"/>
      <c r="CT90" s="6"/>
      <c r="CU90" s="15">
        <v>83</v>
      </c>
      <c r="CV90" s="9">
        <v>0.21639344262295079</v>
      </c>
      <c r="CW90" s="9">
        <v>5.1428870292887035E-5</v>
      </c>
      <c r="CX90" s="9">
        <v>1.2760991987447698</v>
      </c>
      <c r="CY90" s="9">
        <v>1.2761506276150627</v>
      </c>
      <c r="CZ90" s="9">
        <v>8.3276358221085594E-6</v>
      </c>
      <c r="DA90" s="6">
        <v>6</v>
      </c>
      <c r="DB90" s="6"/>
      <c r="DC90" s="6"/>
      <c r="DD90" s="6"/>
      <c r="DE90" s="15">
        <v>83</v>
      </c>
      <c r="DF90" s="9">
        <v>0.21639344262295079</v>
      </c>
      <c r="DG90" s="9">
        <v>5.1811715481171545E-5</v>
      </c>
      <c r="DH90" s="9">
        <v>1.2760988158995816</v>
      </c>
      <c r="DI90" s="9">
        <v>1.2761506276150627</v>
      </c>
      <c r="DJ90" s="9">
        <v>8.3896281483277274E-6</v>
      </c>
      <c r="DK90" s="6">
        <v>6</v>
      </c>
      <c r="DL90" s="6"/>
      <c r="DM90" s="6"/>
      <c r="DN90" s="6"/>
      <c r="DO90" s="15">
        <v>83</v>
      </c>
      <c r="DP90" s="9">
        <v>0.21639344262295079</v>
      </c>
      <c r="DQ90" s="9">
        <v>9.9412133891213386E-5</v>
      </c>
      <c r="DR90" s="9">
        <v>1.2760512154811716</v>
      </c>
      <c r="DS90" s="9">
        <v>1.2761506276150629</v>
      </c>
      <c r="DT90" s="9">
        <v>1.6097340708244578E-5</v>
      </c>
      <c r="DU90" s="6">
        <v>6</v>
      </c>
      <c r="DV90" s="6"/>
      <c r="DW90" s="6"/>
      <c r="DX90" s="6"/>
      <c r="DY90" s="15">
        <v>83</v>
      </c>
      <c r="DZ90" s="9">
        <v>0.21639344262295079</v>
      </c>
      <c r="EA90" s="9">
        <v>7.3761506276150628E-5</v>
      </c>
      <c r="EB90" s="9">
        <v>1.2760768661087867</v>
      </c>
      <c r="EC90" s="9">
        <v>1.2761506276150629</v>
      </c>
      <c r="ED90" s="9">
        <v>1.1943854851560164E-5</v>
      </c>
      <c r="EE90" s="6">
        <v>6</v>
      </c>
      <c r="EF90" s="6"/>
      <c r="EG90" s="6"/>
      <c r="EH90" s="6"/>
      <c r="EI90" s="15">
        <v>83</v>
      </c>
      <c r="EJ90" s="9">
        <v>0.21639344262295079</v>
      </c>
      <c r="EK90" s="9">
        <v>6.2914225941422596E-5</v>
      </c>
      <c r="EL90" s="9">
        <v>1.2760877133891213</v>
      </c>
      <c r="EM90" s="9">
        <v>1.2761506276150627</v>
      </c>
      <c r="EN90" s="9">
        <v>1.018740560868367E-5</v>
      </c>
      <c r="EO90" s="6">
        <v>6</v>
      </c>
      <c r="EP90" s="6"/>
      <c r="EQ90" s="6"/>
      <c r="ER90" s="6"/>
      <c r="ES90" s="15">
        <v>83</v>
      </c>
      <c r="ET90" s="9">
        <v>0.21639344262295079</v>
      </c>
      <c r="EU90" s="9">
        <v>1.0898326359832634E-4</v>
      </c>
      <c r="EV90" s="9">
        <v>1.2760416443514644</v>
      </c>
      <c r="EW90" s="9">
        <v>1.2761506276150627</v>
      </c>
      <c r="EX90" s="9">
        <v>1.764714886372384E-5</v>
      </c>
      <c r="EY90" s="6">
        <v>6</v>
      </c>
      <c r="EZ90" s="6"/>
      <c r="FA90" s="6"/>
      <c r="FB90" s="6"/>
      <c r="FC90" s="15">
        <v>83</v>
      </c>
      <c r="FD90" s="9">
        <v>0.21639344262295079</v>
      </c>
      <c r="FE90" s="9">
        <v>8.8309623430962342E-5</v>
      </c>
      <c r="FF90" s="9">
        <v>1.2760623179916317</v>
      </c>
      <c r="FG90" s="9">
        <v>1.2761506276150627</v>
      </c>
      <c r="FH90" s="9">
        <v>1.4299563247888642E-5</v>
      </c>
      <c r="FI90" s="6">
        <v>6</v>
      </c>
      <c r="FJ90" s="6"/>
      <c r="FK90" s="6"/>
      <c r="FL90" s="6"/>
      <c r="FM90" s="15">
        <v>83</v>
      </c>
      <c r="FN90" s="9">
        <v>0.21639344262295079</v>
      </c>
      <c r="FO90" s="9">
        <v>5.6916317991631794E-5</v>
      </c>
      <c r="FP90" s="9">
        <v>1.2760937112970712</v>
      </c>
      <c r="FQ90" s="9">
        <v>1.2761506276150627</v>
      </c>
      <c r="FR90" s="9">
        <v>9.2161924979166677E-6</v>
      </c>
      <c r="FS90" s="6">
        <v>6</v>
      </c>
      <c r="FT90" s="6"/>
      <c r="FU90" s="6"/>
      <c r="FV90" s="6"/>
      <c r="FW90" s="15">
        <v>83</v>
      </c>
      <c r="FX90" s="9">
        <v>0.21639344262295079</v>
      </c>
      <c r="FY90" s="9">
        <v>8.1801255230125525E-5</v>
      </c>
      <c r="FZ90" s="9">
        <v>1.2760688263598325</v>
      </c>
      <c r="GA90" s="9">
        <v>1.2761506276150627</v>
      </c>
      <c r="GB90" s="9">
        <v>1.3245693702162744E-5</v>
      </c>
      <c r="GC90" s="6">
        <v>6</v>
      </c>
      <c r="GD90" s="6"/>
      <c r="GE90" s="6"/>
      <c r="GF90" s="6"/>
      <c r="GG90" s="15">
        <v>83</v>
      </c>
      <c r="GH90" s="9">
        <v>0.21639344262295079</v>
      </c>
      <c r="GI90" s="9">
        <v>5.2194560669456062E-5</v>
      </c>
      <c r="GJ90" s="9">
        <v>1.2760984330543932</v>
      </c>
      <c r="GK90" s="9">
        <v>1.2761506276150627</v>
      </c>
      <c r="GL90" s="9">
        <v>8.4516204745468987E-6</v>
      </c>
      <c r="GM90" s="6">
        <v>6</v>
      </c>
      <c r="GN90" s="6"/>
      <c r="GO90" s="6"/>
      <c r="GP90" s="6"/>
      <c r="GQ90" s="15">
        <v>83</v>
      </c>
      <c r="GR90" s="9">
        <v>0.21639344262295079</v>
      </c>
      <c r="GS90" s="9">
        <v>4.8366108786610875E-5</v>
      </c>
      <c r="GT90" s="9">
        <v>1.276102261506276</v>
      </c>
      <c r="GU90" s="9">
        <v>1.2761506276150627</v>
      </c>
      <c r="GV90" s="9">
        <v>7.8316972123551935E-6</v>
      </c>
      <c r="GW90" s="6">
        <v>6</v>
      </c>
      <c r="GX90" s="6"/>
      <c r="GY90" s="6"/>
      <c r="GZ90" s="6"/>
      <c r="HA90" s="15">
        <v>83</v>
      </c>
      <c r="HB90" s="9">
        <v>0.21639344262295079</v>
      </c>
      <c r="HC90" s="9">
        <v>6.0106694560669453E-5</v>
      </c>
      <c r="HD90" s="9">
        <v>1.276090520920502</v>
      </c>
      <c r="HE90" s="9">
        <v>1.2761506276150627</v>
      </c>
      <c r="HF90" s="9">
        <v>9.7327952164097545E-6</v>
      </c>
      <c r="HG90" s="6">
        <v>6</v>
      </c>
      <c r="HH90" s="6"/>
      <c r="HI90" s="6"/>
      <c r="HJ90" s="6"/>
      <c r="HK90" s="15">
        <v>83</v>
      </c>
      <c r="HL90" s="9">
        <v>0.21639344262295079</v>
      </c>
      <c r="HM90" s="9">
        <v>3.2924686192468622E-5</v>
      </c>
      <c r="HN90" s="9">
        <v>1.2761177029288704</v>
      </c>
      <c r="HO90" s="9">
        <v>1.2761506276150629</v>
      </c>
      <c r="HP90" s="9">
        <v>5.3313400548486549E-6</v>
      </c>
      <c r="HQ90" s="6">
        <v>6</v>
      </c>
      <c r="HR90" s="6"/>
      <c r="HS90" s="6"/>
      <c r="HT90" s="6"/>
      <c r="HU90" s="15">
        <v>83</v>
      </c>
      <c r="HV90" s="9">
        <v>0.21639344262295079</v>
      </c>
      <c r="HW90" s="9">
        <v>3.1648535564853553E-5</v>
      </c>
      <c r="HX90" s="9">
        <v>1.2761189790794978</v>
      </c>
      <c r="HY90" s="9">
        <v>1.2761506276150627</v>
      </c>
      <c r="HZ90" s="9">
        <v>5.1246989674514199E-6</v>
      </c>
      <c r="IA90" s="6">
        <v>6</v>
      </c>
      <c r="IB90" s="6"/>
      <c r="IC90" s="6"/>
      <c r="ID90" s="6"/>
      <c r="IE90" s="15">
        <v>83</v>
      </c>
      <c r="IF90" s="9">
        <v>0.21639344262295079</v>
      </c>
      <c r="IG90" s="9">
        <v>1.4420502092050207E-5</v>
      </c>
      <c r="IH90" s="9">
        <v>1.2761362071129707</v>
      </c>
      <c r="II90" s="9">
        <v>1.2761506276150627</v>
      </c>
      <c r="IJ90" s="9">
        <v>2.3350442875887518E-6</v>
      </c>
      <c r="IK90" s="6">
        <v>6</v>
      </c>
      <c r="IL90" s="6"/>
      <c r="IM90" s="6"/>
      <c r="IN90" s="6"/>
      <c r="IO90" s="15">
        <v>83</v>
      </c>
      <c r="IP90" s="9">
        <v>0.21639344262295079</v>
      </c>
      <c r="IQ90" s="9">
        <v>8.167364016736401E-6</v>
      </c>
      <c r="IR90" s="9">
        <v>1.2761424602510461</v>
      </c>
      <c r="IS90" s="9">
        <v>1.2761506276150627</v>
      </c>
      <c r="IT90" s="9">
        <v>1.322502959342302E-6</v>
      </c>
      <c r="IU90" s="6">
        <v>6</v>
      </c>
      <c r="IV90" s="6"/>
      <c r="IW90" s="6"/>
      <c r="IX90" s="6"/>
      <c r="IY90" s="15">
        <v>83</v>
      </c>
      <c r="IZ90" s="9">
        <v>0.21639344262295079</v>
      </c>
      <c r="JA90" s="9">
        <v>1.3654811715481172E-5</v>
      </c>
      <c r="JB90" s="9">
        <v>1.2761369728033471</v>
      </c>
      <c r="JC90" s="9">
        <v>1.2761506276150627</v>
      </c>
      <c r="JD90" s="9">
        <v>2.2110596351504116E-6</v>
      </c>
      <c r="JE90" s="6">
        <v>6</v>
      </c>
      <c r="JF90" s="6"/>
      <c r="JG90" s="6"/>
      <c r="JH90" s="6"/>
      <c r="JI90" s="15">
        <v>83</v>
      </c>
      <c r="JJ90" s="9">
        <v>0.21639344262295079</v>
      </c>
      <c r="JK90" s="9">
        <v>1.3144351464435146E-5</v>
      </c>
      <c r="JL90" s="9">
        <v>1.2761374832635983</v>
      </c>
      <c r="JM90" s="9">
        <v>1.2761506276150627</v>
      </c>
      <c r="JN90" s="9">
        <v>2.1284032001915175E-6</v>
      </c>
      <c r="JO90" s="6">
        <v>6</v>
      </c>
      <c r="JP90" s="6"/>
      <c r="JQ90" s="6"/>
      <c r="JR90" s="6"/>
      <c r="JS90" s="15">
        <v>83</v>
      </c>
      <c r="JT90" s="9">
        <v>0.21639344262295079</v>
      </c>
      <c r="JU90" s="9">
        <v>1.097489539748954E-5</v>
      </c>
      <c r="JV90" s="9">
        <v>1.2761396527196651</v>
      </c>
      <c r="JW90" s="9">
        <v>1.2761506276150627</v>
      </c>
      <c r="JX90" s="9">
        <v>1.7771133516162185E-6</v>
      </c>
      <c r="JY90" s="6">
        <v>6</v>
      </c>
      <c r="JZ90" s="6"/>
      <c r="KA90" s="6"/>
      <c r="KB90" s="6"/>
      <c r="KC90" s="15">
        <v>83</v>
      </c>
      <c r="KD90" s="9">
        <v>0.21639344262295079</v>
      </c>
      <c r="KE90" s="9">
        <v>1.7993723849372384E-5</v>
      </c>
      <c r="KF90" s="9">
        <v>1.2761326338912133</v>
      </c>
      <c r="KG90" s="9">
        <v>1.2761506276150627</v>
      </c>
      <c r="KH90" s="9">
        <v>2.9136393323010091E-6</v>
      </c>
      <c r="KI90" s="6">
        <v>6</v>
      </c>
      <c r="KJ90" s="6"/>
      <c r="KK90" s="6"/>
      <c r="KL90" s="6"/>
      <c r="KM90" s="15">
        <v>83</v>
      </c>
      <c r="KN90" s="9">
        <v>0.21639344262295079</v>
      </c>
      <c r="KO90" s="9">
        <v>7.529288702928869E-6</v>
      </c>
      <c r="KP90" s="9">
        <v>1.2761430983263597</v>
      </c>
      <c r="KQ90" s="9">
        <v>1.2761506276150627</v>
      </c>
      <c r="KR90" s="9">
        <v>1.2191824156436844E-6</v>
      </c>
      <c r="KS90" s="6">
        <v>6</v>
      </c>
      <c r="KT90" s="6"/>
      <c r="KU90" s="6"/>
      <c r="KV90" s="6"/>
      <c r="KW90" s="15">
        <v>83</v>
      </c>
      <c r="KX90" s="9">
        <v>0.21639344262295079</v>
      </c>
      <c r="KY90" s="9">
        <v>6.3807531380753139E-6</v>
      </c>
      <c r="KZ90" s="9">
        <v>1.2761442468619246</v>
      </c>
      <c r="LA90" s="9">
        <v>1.2761506276150627</v>
      </c>
      <c r="LB90" s="9">
        <v>1.0332054369861735E-6</v>
      </c>
      <c r="LC90" s="6">
        <v>6</v>
      </c>
    </row>
    <row r="91" spans="1:315">
      <c r="A91" s="6">
        <v>84</v>
      </c>
      <c r="B91">
        <v>0.21691024639643541</v>
      </c>
      <c r="C91">
        <f>1-Table468[[#This Row],[qx (tau)]]</f>
        <v>0.78308975360356459</v>
      </c>
      <c r="D91" s="6"/>
      <c r="E91" s="6"/>
      <c r="F91" s="6"/>
      <c r="G91" s="6"/>
      <c r="H91" s="15">
        <f t="shared" si="15"/>
        <v>84</v>
      </c>
      <c r="I91" s="9">
        <f t="shared" si="17"/>
        <v>0.23306010928961746</v>
      </c>
      <c r="J91" s="9" cm="1">
        <f t="array" ref="J91">VLOOKUP($G$13,'qx Malaria'!$B$32:$I$61,(N91),FALSE)/(1-cambodia!I91*INDEX($E$6:$G$11,N91,2))</f>
        <v>6.5194157463484142E-6</v>
      </c>
      <c r="K91" s="9">
        <f t="shared" si="16"/>
        <v>1.3038766298539364</v>
      </c>
      <c r="L91" s="9">
        <f t="shared" si="13"/>
        <v>1.3038831492696827</v>
      </c>
      <c r="M91" s="9">
        <f>(J91*Table468[[#This Row],[qx (tau)]])/L91</f>
        <v>1.0845512319821772E-6</v>
      </c>
      <c r="N91" s="6">
        <f t="shared" si="14"/>
        <v>6</v>
      </c>
      <c r="P91" s="6"/>
      <c r="Q91" s="6"/>
      <c r="R91" s="6"/>
      <c r="S91" s="15">
        <v>84</v>
      </c>
      <c r="T91" s="9">
        <v>0.23306010928961746</v>
      </c>
      <c r="U91" s="9">
        <v>9.2706091913074458E-5</v>
      </c>
      <c r="V91" s="9">
        <v>1.3037904431777698</v>
      </c>
      <c r="W91" s="9">
        <v>1.303883149269683</v>
      </c>
      <c r="X91" s="9">
        <v>1.5422318518786558E-5</v>
      </c>
      <c r="Y91" s="6">
        <v>6</v>
      </c>
      <c r="Z91" s="6"/>
      <c r="AA91" s="6"/>
      <c r="AB91" s="6"/>
      <c r="AC91" s="15">
        <v>84</v>
      </c>
      <c r="AD91" s="9">
        <v>0.23306010928961746</v>
      </c>
      <c r="AE91" s="9">
        <v>7.9145707160669745E-5</v>
      </c>
      <c r="AF91" s="9">
        <v>1.303804003562522</v>
      </c>
      <c r="AG91" s="9">
        <v>1.3038831492696827</v>
      </c>
      <c r="AH91" s="9">
        <v>1.316645195626363E-5</v>
      </c>
      <c r="AI91" s="6">
        <v>6</v>
      </c>
      <c r="AJ91" s="6"/>
      <c r="AK91" s="6"/>
      <c r="AL91" s="6"/>
      <c r="AM91" s="15">
        <v>84</v>
      </c>
      <c r="AN91" s="9">
        <v>0.23306010928961746</v>
      </c>
      <c r="AO91" s="9">
        <v>7.0670466690416807E-5</v>
      </c>
      <c r="AP91" s="9">
        <v>1.3038124788029923</v>
      </c>
      <c r="AQ91" s="9">
        <v>1.3038831492696827</v>
      </c>
      <c r="AR91" s="9">
        <v>1.1756535354686801E-5</v>
      </c>
      <c r="AS91" s="6">
        <v>6</v>
      </c>
      <c r="AT91" s="6"/>
      <c r="AU91" s="6"/>
      <c r="AV91" s="6"/>
      <c r="AW91" s="15">
        <v>84</v>
      </c>
      <c r="AX91" s="9">
        <v>0.23306010928961746</v>
      </c>
      <c r="AY91" s="9">
        <v>7.992803705023156E-5</v>
      </c>
      <c r="AZ91" s="9">
        <v>1.3038032212326325</v>
      </c>
      <c r="BA91" s="9">
        <v>1.3038831492696827</v>
      </c>
      <c r="BB91" s="9">
        <v>1.3296598104101491E-5</v>
      </c>
      <c r="BC91" s="6">
        <v>6</v>
      </c>
      <c r="BD91" s="6"/>
      <c r="BE91" s="6"/>
      <c r="BF91" s="6"/>
      <c r="BG91" s="15">
        <v>84</v>
      </c>
      <c r="BH91" s="9">
        <v>0.23306010928961746</v>
      </c>
      <c r="BI91" s="9">
        <v>7.093124332027074E-5</v>
      </c>
      <c r="BJ91" s="9">
        <v>1.3038122180263625</v>
      </c>
      <c r="BK91" s="9">
        <v>1.3038831492696827</v>
      </c>
      <c r="BL91" s="9">
        <v>1.1799917403966086E-5</v>
      </c>
      <c r="BM91" s="6">
        <v>6</v>
      </c>
      <c r="BN91" s="6"/>
      <c r="BO91" s="6"/>
      <c r="BP91" s="6"/>
      <c r="BQ91" s="15">
        <v>84</v>
      </c>
      <c r="BR91" s="9">
        <v>0.23306010928961746</v>
      </c>
      <c r="BS91" s="9">
        <v>6.3759885999287484E-5</v>
      </c>
      <c r="BT91" s="9">
        <v>1.3038193893836836</v>
      </c>
      <c r="BU91" s="9">
        <v>1.303883149269683</v>
      </c>
      <c r="BV91" s="9">
        <v>1.0606911048785689E-5</v>
      </c>
      <c r="BW91" s="6">
        <v>6</v>
      </c>
      <c r="BX91" s="6"/>
      <c r="BY91" s="6"/>
      <c r="BZ91" s="6"/>
      <c r="CA91" s="15">
        <v>84</v>
      </c>
      <c r="CB91" s="9">
        <v>0.23306010928961746</v>
      </c>
      <c r="CC91" s="9">
        <v>6.0630566441040259E-5</v>
      </c>
      <c r="CD91" s="9">
        <v>1.3038225187032417</v>
      </c>
      <c r="CE91" s="9">
        <v>1.3038831492696827</v>
      </c>
      <c r="CF91" s="9">
        <v>1.0086326457434249E-5</v>
      </c>
      <c r="CG91" s="6">
        <v>6</v>
      </c>
      <c r="CH91" s="6"/>
      <c r="CI91" s="6"/>
      <c r="CJ91" s="6"/>
      <c r="CK91" s="15">
        <v>84</v>
      </c>
      <c r="CL91" s="9">
        <v>0.23306010928961746</v>
      </c>
      <c r="CM91" s="9">
        <v>7.054007837548984E-5</v>
      </c>
      <c r="CN91" s="9">
        <v>1.3038126091913074</v>
      </c>
      <c r="CO91" s="9">
        <v>1.303883149269683</v>
      </c>
      <c r="CP91" s="9">
        <v>1.1734844330047156E-5</v>
      </c>
      <c r="CQ91" s="6">
        <v>6</v>
      </c>
      <c r="CR91" s="6"/>
      <c r="CS91" s="6"/>
      <c r="CT91" s="6"/>
      <c r="CU91" s="15">
        <v>84</v>
      </c>
      <c r="CV91" s="9">
        <v>0.23306010928961746</v>
      </c>
      <c r="CW91" s="9">
        <v>5.2546490915568221E-5</v>
      </c>
      <c r="CX91" s="9">
        <v>1.3038306027787672</v>
      </c>
      <c r="CY91" s="9">
        <v>1.3038831492696827</v>
      </c>
      <c r="CZ91" s="9">
        <v>8.7414829297763484E-6</v>
      </c>
      <c r="DA91" s="6">
        <v>6</v>
      </c>
      <c r="DB91" s="6"/>
      <c r="DC91" s="6"/>
      <c r="DD91" s="6"/>
      <c r="DE91" s="15">
        <v>84</v>
      </c>
      <c r="DF91" s="9">
        <v>0.23306010928961746</v>
      </c>
      <c r="DG91" s="9">
        <v>5.2937655860349115E-5</v>
      </c>
      <c r="DH91" s="9">
        <v>1.3038302116138225</v>
      </c>
      <c r="DI91" s="9">
        <v>1.303883149269683</v>
      </c>
      <c r="DJ91" s="9">
        <v>8.8065560036952754E-6</v>
      </c>
      <c r="DK91" s="6">
        <v>6</v>
      </c>
      <c r="DL91" s="6"/>
      <c r="DM91" s="6"/>
      <c r="DN91" s="6"/>
      <c r="DO91" s="15">
        <v>84</v>
      </c>
      <c r="DP91" s="9">
        <v>0.23306010928961746</v>
      </c>
      <c r="DQ91" s="9">
        <v>1.0157249732810828E-4</v>
      </c>
      <c r="DR91" s="9">
        <v>1.3037815767723546</v>
      </c>
      <c r="DS91" s="9">
        <v>1.3038831492696827</v>
      </c>
      <c r="DT91" s="9">
        <v>1.6897308194282321E-5</v>
      </c>
      <c r="DU91" s="6">
        <v>6</v>
      </c>
      <c r="DV91" s="6"/>
      <c r="DW91" s="6"/>
      <c r="DX91" s="6"/>
      <c r="DY91" s="15">
        <v>84</v>
      </c>
      <c r="DZ91" s="9">
        <v>0.23306010928961746</v>
      </c>
      <c r="EA91" s="9">
        <v>7.5364446027787667E-5</v>
      </c>
      <c r="EB91" s="9">
        <v>1.3038077848236551</v>
      </c>
      <c r="EC91" s="9">
        <v>1.303883149269683</v>
      </c>
      <c r="ED91" s="9">
        <v>1.2537412241713966E-5</v>
      </c>
      <c r="EE91" s="6">
        <v>6</v>
      </c>
      <c r="EF91" s="6"/>
      <c r="EG91" s="6"/>
      <c r="EH91" s="6"/>
      <c r="EI91" s="15">
        <v>84</v>
      </c>
      <c r="EJ91" s="9">
        <v>0.23306010928961746</v>
      </c>
      <c r="EK91" s="9">
        <v>6.4281439258995364E-5</v>
      </c>
      <c r="EL91" s="9">
        <v>1.3038188678304237</v>
      </c>
      <c r="EM91" s="9">
        <v>1.3038831492696827</v>
      </c>
      <c r="EN91" s="9">
        <v>1.0693675147344267E-5</v>
      </c>
      <c r="EO91" s="6">
        <v>6</v>
      </c>
      <c r="EP91" s="6"/>
      <c r="EQ91" s="6"/>
      <c r="ER91" s="6"/>
      <c r="ES91" s="15">
        <v>84</v>
      </c>
      <c r="ET91" s="9">
        <v>0.23306010928961746</v>
      </c>
      <c r="EU91" s="9">
        <v>1.1135162094763089E-4</v>
      </c>
      <c r="EV91" s="9">
        <v>1.3037717976487351</v>
      </c>
      <c r="EW91" s="9">
        <v>1.3038831492696827</v>
      </c>
      <c r="EX91" s="9">
        <v>1.852413504225558E-5</v>
      </c>
      <c r="EY91" s="6">
        <v>6</v>
      </c>
      <c r="EZ91" s="6"/>
      <c r="FA91" s="6"/>
      <c r="FB91" s="6"/>
      <c r="FC91" s="15">
        <v>84</v>
      </c>
      <c r="FD91" s="9">
        <v>0.23306010928961746</v>
      </c>
      <c r="FE91" s="9">
        <v>9.0228713929462048E-5</v>
      </c>
      <c r="FF91" s="9">
        <v>1.3037929205557532</v>
      </c>
      <c r="FG91" s="9">
        <v>1.3038831492696827</v>
      </c>
      <c r="FH91" s="9">
        <v>1.5010189050633331E-5</v>
      </c>
      <c r="FI91" s="6">
        <v>6</v>
      </c>
      <c r="FJ91" s="6"/>
      <c r="FK91" s="6"/>
      <c r="FL91" s="6"/>
      <c r="FM91" s="15">
        <v>84</v>
      </c>
      <c r="FN91" s="9">
        <v>0.23306010928961746</v>
      </c>
      <c r="FO91" s="9">
        <v>5.8153188457427849E-5</v>
      </c>
      <c r="FP91" s="9">
        <v>1.3038249960812254</v>
      </c>
      <c r="FQ91" s="9">
        <v>1.3038831492696827</v>
      </c>
      <c r="FR91" s="9">
        <v>9.6741969892810197E-6</v>
      </c>
      <c r="FS91" s="6">
        <v>6</v>
      </c>
      <c r="FT91" s="6"/>
      <c r="FU91" s="6"/>
      <c r="FV91" s="6"/>
      <c r="FW91" s="15">
        <v>84</v>
      </c>
      <c r="FX91" s="9">
        <v>0.23306010928961746</v>
      </c>
      <c r="FY91" s="9">
        <v>8.3578909868186672E-5</v>
      </c>
      <c r="FZ91" s="9">
        <v>1.3037995703598146</v>
      </c>
      <c r="GA91" s="9">
        <v>1.3038831492696827</v>
      </c>
      <c r="GB91" s="9">
        <v>1.3903946794011512E-5</v>
      </c>
      <c r="GC91" s="6">
        <v>6</v>
      </c>
      <c r="GD91" s="6"/>
      <c r="GE91" s="6"/>
      <c r="GF91" s="6"/>
      <c r="GG91" s="15">
        <v>84</v>
      </c>
      <c r="GH91" s="9">
        <v>0.23306010928961746</v>
      </c>
      <c r="GI91" s="9">
        <v>5.3328820805130022E-5</v>
      </c>
      <c r="GJ91" s="9">
        <v>1.3038298204488776</v>
      </c>
      <c r="GK91" s="9">
        <v>1.3038831492696827</v>
      </c>
      <c r="GL91" s="9">
        <v>8.8716290776142075E-6</v>
      </c>
      <c r="GM91" s="6">
        <v>6</v>
      </c>
      <c r="GN91" s="6"/>
      <c r="GO91" s="6"/>
      <c r="GP91" s="6"/>
      <c r="GQ91" s="15">
        <v>84</v>
      </c>
      <c r="GR91" s="9">
        <v>0.23306010928961746</v>
      </c>
      <c r="GS91" s="9">
        <v>4.9417171357320977E-5</v>
      </c>
      <c r="GT91" s="9">
        <v>1.3038337320983253</v>
      </c>
      <c r="GU91" s="9">
        <v>1.3038831492696827</v>
      </c>
      <c r="GV91" s="9">
        <v>8.2208983384249014E-6</v>
      </c>
      <c r="GW91" s="6">
        <v>6</v>
      </c>
      <c r="GX91" s="6"/>
      <c r="GY91" s="6"/>
      <c r="GZ91" s="6"/>
      <c r="HA91" s="15">
        <v>84</v>
      </c>
      <c r="HB91" s="9">
        <v>0.23306010928961746</v>
      </c>
      <c r="HC91" s="9">
        <v>6.1412896330602054E-5</v>
      </c>
      <c r="HD91" s="9">
        <v>1.3038217363733522</v>
      </c>
      <c r="HE91" s="9">
        <v>1.3038831492696827</v>
      </c>
      <c r="HF91" s="9">
        <v>1.0216472605272108E-5</v>
      </c>
      <c r="HG91" s="6">
        <v>6</v>
      </c>
      <c r="HH91" s="6"/>
      <c r="HI91" s="6"/>
      <c r="HJ91" s="6"/>
      <c r="HK91" s="15">
        <v>84</v>
      </c>
      <c r="HL91" s="9">
        <v>0.23306010928961746</v>
      </c>
      <c r="HM91" s="9">
        <v>3.3640185251157814E-5</v>
      </c>
      <c r="HN91" s="9">
        <v>1.3038495090844318</v>
      </c>
      <c r="HO91" s="9">
        <v>1.303883149269683</v>
      </c>
      <c r="HP91" s="9">
        <v>5.5962843570280326E-6</v>
      </c>
      <c r="HQ91" s="6">
        <v>6</v>
      </c>
      <c r="HR91" s="6"/>
      <c r="HS91" s="6"/>
      <c r="HT91" s="6"/>
      <c r="HU91" s="15">
        <v>84</v>
      </c>
      <c r="HV91" s="9">
        <v>0.23306010928961746</v>
      </c>
      <c r="HW91" s="9">
        <v>3.2336302101888132E-5</v>
      </c>
      <c r="HX91" s="9">
        <v>1.3038508129675808</v>
      </c>
      <c r="HY91" s="9">
        <v>1.3038831492696827</v>
      </c>
      <c r="HZ91" s="9">
        <v>5.3793741106315986E-6</v>
      </c>
      <c r="IA91" s="6">
        <v>6</v>
      </c>
      <c r="IB91" s="6"/>
      <c r="IC91" s="6"/>
      <c r="ID91" s="6"/>
      <c r="IE91" s="15">
        <v>84</v>
      </c>
      <c r="IF91" s="9">
        <v>0.23306010928961746</v>
      </c>
      <c r="IG91" s="9">
        <v>1.4733879586747414E-5</v>
      </c>
      <c r="IH91" s="9">
        <v>1.3038684153900959</v>
      </c>
      <c r="II91" s="9">
        <v>1.3038831492696827</v>
      </c>
      <c r="IJ91" s="9">
        <v>2.4510857842797197E-6</v>
      </c>
      <c r="IK91" s="6">
        <v>6</v>
      </c>
      <c r="IL91" s="6"/>
      <c r="IM91" s="6"/>
      <c r="IN91" s="6"/>
      <c r="IO91" s="15">
        <v>84</v>
      </c>
      <c r="IP91" s="9">
        <v>0.23306010928961746</v>
      </c>
      <c r="IQ91" s="9">
        <v>8.3448521553259702E-6</v>
      </c>
      <c r="IR91" s="9">
        <v>1.3038748044175275</v>
      </c>
      <c r="IS91" s="9">
        <v>1.3038831492696827</v>
      </c>
      <c r="IT91" s="9">
        <v>1.3882255769371868E-6</v>
      </c>
      <c r="IU91" s="6">
        <v>6</v>
      </c>
      <c r="IV91" s="6"/>
      <c r="IW91" s="6"/>
      <c r="IX91" s="6"/>
      <c r="IY91" s="15">
        <v>84</v>
      </c>
      <c r="IZ91" s="9">
        <v>0.23306010928961746</v>
      </c>
      <c r="JA91" s="9">
        <v>1.3951549697185606E-5</v>
      </c>
      <c r="JB91" s="9">
        <v>1.3038691977199857</v>
      </c>
      <c r="JC91" s="9">
        <v>1.3038831492696827</v>
      </c>
      <c r="JD91" s="9">
        <v>2.3209396364418588E-6</v>
      </c>
      <c r="JE91" s="6">
        <v>6</v>
      </c>
      <c r="JF91" s="6"/>
      <c r="JG91" s="6"/>
      <c r="JH91" s="6"/>
      <c r="JI91" s="15">
        <v>84</v>
      </c>
      <c r="JJ91" s="9">
        <v>0.23306010928961746</v>
      </c>
      <c r="JK91" s="9">
        <v>1.3429996437477732E-5</v>
      </c>
      <c r="JL91" s="9">
        <v>1.3038697192732454</v>
      </c>
      <c r="JM91" s="9">
        <v>1.3038831492696827</v>
      </c>
      <c r="JN91" s="9">
        <v>2.2341755378832845E-6</v>
      </c>
      <c r="JO91" s="6">
        <v>6</v>
      </c>
      <c r="JP91" s="6"/>
      <c r="JQ91" s="6"/>
      <c r="JR91" s="6"/>
      <c r="JS91" s="15">
        <v>84</v>
      </c>
      <c r="JT91" s="9">
        <v>0.23306010928961746</v>
      </c>
      <c r="JU91" s="9">
        <v>1.1213395083719273E-5</v>
      </c>
      <c r="JV91" s="9">
        <v>1.3038719358745989</v>
      </c>
      <c r="JW91" s="9">
        <v>1.3038831492696827</v>
      </c>
      <c r="JX91" s="9">
        <v>1.8654281190093449E-6</v>
      </c>
      <c r="JY91" s="6">
        <v>6</v>
      </c>
      <c r="JZ91" s="6"/>
      <c r="KA91" s="6"/>
      <c r="KB91" s="6"/>
      <c r="KC91" s="15">
        <v>84</v>
      </c>
      <c r="KD91" s="9">
        <v>0.23306010928961746</v>
      </c>
      <c r="KE91" s="9">
        <v>1.8384752404702526E-5</v>
      </c>
      <c r="KF91" s="9">
        <v>1.3038647645172781</v>
      </c>
      <c r="KG91" s="9">
        <v>1.3038831492696827</v>
      </c>
      <c r="KH91" s="9">
        <v>3.0584344741897393E-6</v>
      </c>
      <c r="KI91" s="6">
        <v>6</v>
      </c>
      <c r="KJ91" s="6"/>
      <c r="KK91" s="6"/>
      <c r="KL91" s="6"/>
      <c r="KM91" s="15">
        <v>84</v>
      </c>
      <c r="KN91" s="9">
        <v>0.23306010928961746</v>
      </c>
      <c r="KO91" s="9">
        <v>7.6929105806911275E-6</v>
      </c>
      <c r="KP91" s="9">
        <v>1.3038754563591022</v>
      </c>
      <c r="KQ91" s="9">
        <v>1.303883149269683</v>
      </c>
      <c r="KR91" s="9">
        <v>1.2797704537389686E-6</v>
      </c>
      <c r="KS91" s="6">
        <v>6</v>
      </c>
      <c r="KT91" s="6"/>
      <c r="KU91" s="6"/>
      <c r="KV91" s="6"/>
      <c r="KW91" s="15">
        <v>84</v>
      </c>
      <c r="KX91" s="9">
        <v>0.23306010928961746</v>
      </c>
      <c r="KY91" s="9">
        <v>6.5194157463484142E-6</v>
      </c>
      <c r="KZ91" s="9">
        <v>1.3038766298539364</v>
      </c>
      <c r="LA91" s="9">
        <v>1.3038831492696827</v>
      </c>
      <c r="LB91" s="9">
        <v>1.0845512319821772E-6</v>
      </c>
      <c r="LC91" s="6">
        <v>6</v>
      </c>
    </row>
    <row r="92" spans="1:315">
      <c r="A92" s="6">
        <v>85</v>
      </c>
      <c r="B92">
        <v>0.22749279421618085</v>
      </c>
      <c r="C92">
        <f>1-Table468[[#This Row],[qx (tau)]]</f>
        <v>0.77250720578381915</v>
      </c>
      <c r="D92" s="6"/>
      <c r="E92" s="6"/>
      <c r="F92" s="6"/>
      <c r="G92" s="6"/>
      <c r="H92" s="15">
        <f t="shared" si="15"/>
        <v>85</v>
      </c>
      <c r="I92" s="9">
        <f t="shared" si="17"/>
        <v>0.24972677595628412</v>
      </c>
      <c r="J92" s="9" cm="1">
        <f t="array" ref="J92">VLOOKUP($G$13,'qx Malaria'!$B$32:$I$61,(N92),FALSE)/(1-cambodia!I92*INDEX($E$6:$G$11,N92,2))</f>
        <v>6.6642388929351783E-6</v>
      </c>
      <c r="K92" s="9">
        <f t="shared" si="16"/>
        <v>1.3328411143481427</v>
      </c>
      <c r="L92" s="9">
        <f t="shared" si="13"/>
        <v>1.3328477785870356</v>
      </c>
      <c r="M92" s="9">
        <f>(J92*Table468[[#This Row],[qx (tau)]])/L92</f>
        <v>1.1374639710809043E-6</v>
      </c>
      <c r="N92" s="6">
        <f t="shared" si="14"/>
        <v>6</v>
      </c>
      <c r="P92" s="6"/>
      <c r="Q92" s="6"/>
      <c r="R92" s="6"/>
      <c r="S92" s="15">
        <v>85</v>
      </c>
      <c r="T92" s="9">
        <v>0.24972677595628412</v>
      </c>
      <c r="U92" s="9">
        <v>9.476547705753824E-5</v>
      </c>
      <c r="V92" s="9">
        <v>1.3327530131099781</v>
      </c>
      <c r="W92" s="9">
        <v>1.3328477785870356</v>
      </c>
      <c r="X92" s="9">
        <v>1.617473766877046E-5</v>
      </c>
      <c r="Y92" s="6">
        <v>6</v>
      </c>
      <c r="Z92" s="6"/>
      <c r="AA92" s="6"/>
      <c r="AB92" s="6"/>
      <c r="AC92" s="15">
        <v>85</v>
      </c>
      <c r="AD92" s="9">
        <v>0.24972677595628412</v>
      </c>
      <c r="AE92" s="9">
        <v>8.0903860160233074E-5</v>
      </c>
      <c r="AF92" s="9">
        <v>1.3327668747268753</v>
      </c>
      <c r="AG92" s="9">
        <v>1.3328477785870354</v>
      </c>
      <c r="AH92" s="9">
        <v>1.3808812608922182E-5</v>
      </c>
      <c r="AI92" s="6">
        <v>6</v>
      </c>
      <c r="AJ92" s="6"/>
      <c r="AK92" s="6"/>
      <c r="AL92" s="6"/>
      <c r="AM92" s="15">
        <v>85</v>
      </c>
      <c r="AN92" s="9">
        <v>0.24972677595628412</v>
      </c>
      <c r="AO92" s="9">
        <v>7.2240349599417327E-5</v>
      </c>
      <c r="AP92" s="9">
        <v>1.3327755382374362</v>
      </c>
      <c r="AQ92" s="9">
        <v>1.3328477785870356</v>
      </c>
      <c r="AR92" s="9">
        <v>1.2330109446517E-5</v>
      </c>
      <c r="AS92" s="6">
        <v>6</v>
      </c>
      <c r="AT92" s="6"/>
      <c r="AU92" s="6"/>
      <c r="AV92" s="6"/>
      <c r="AW92" s="15">
        <v>85</v>
      </c>
      <c r="AX92" s="9">
        <v>0.24972677595628412</v>
      </c>
      <c r="AY92" s="9">
        <v>8.1703568827385287E-5</v>
      </c>
      <c r="AZ92" s="9">
        <v>1.3327660750182082</v>
      </c>
      <c r="BA92" s="9">
        <v>1.3328477785870356</v>
      </c>
      <c r="BB92" s="9">
        <v>1.3945308285451887E-5</v>
      </c>
      <c r="BC92" s="6">
        <v>6</v>
      </c>
      <c r="BD92" s="6"/>
      <c r="BE92" s="6"/>
      <c r="BF92" s="6"/>
      <c r="BG92" s="15">
        <v>85</v>
      </c>
      <c r="BH92" s="9">
        <v>0.24972677595628412</v>
      </c>
      <c r="BI92" s="9">
        <v>7.2506919155134735E-5</v>
      </c>
      <c r="BJ92" s="9">
        <v>1.3327752716678805</v>
      </c>
      <c r="BK92" s="9">
        <v>1.3328477785870356</v>
      </c>
      <c r="BL92" s="9">
        <v>1.2375608005360237E-5</v>
      </c>
      <c r="BM92" s="6">
        <v>6</v>
      </c>
      <c r="BN92" s="6"/>
      <c r="BO92" s="6"/>
      <c r="BP92" s="6"/>
      <c r="BQ92" s="15">
        <v>85</v>
      </c>
      <c r="BR92" s="9">
        <v>0.24972677595628412</v>
      </c>
      <c r="BS92" s="9">
        <v>6.5176256372906032E-5</v>
      </c>
      <c r="BT92" s="9">
        <v>1.3327826023306626</v>
      </c>
      <c r="BU92" s="9">
        <v>1.3328477785870354</v>
      </c>
      <c r="BV92" s="9">
        <v>1.1124397637171242E-5</v>
      </c>
      <c r="BW92" s="6">
        <v>6</v>
      </c>
      <c r="BX92" s="6"/>
      <c r="BY92" s="6"/>
      <c r="BZ92" s="6"/>
      <c r="CA92" s="15">
        <v>85</v>
      </c>
      <c r="CB92" s="9">
        <v>0.24972677595628412</v>
      </c>
      <c r="CC92" s="9">
        <v>6.1977421704297167E-5</v>
      </c>
      <c r="CD92" s="9">
        <v>1.3327858011653313</v>
      </c>
      <c r="CE92" s="9">
        <v>1.3328477785870356</v>
      </c>
      <c r="CF92" s="9">
        <v>1.057841493105241E-5</v>
      </c>
      <c r="CG92" s="6">
        <v>6</v>
      </c>
      <c r="CH92" s="6"/>
      <c r="CI92" s="6"/>
      <c r="CJ92" s="6"/>
      <c r="CK92" s="15">
        <v>85</v>
      </c>
      <c r="CL92" s="9">
        <v>0.24972677595628412</v>
      </c>
      <c r="CM92" s="9">
        <v>7.2107064821558622E-5</v>
      </c>
      <c r="CN92" s="9">
        <v>1.3327756715222141</v>
      </c>
      <c r="CO92" s="9">
        <v>1.3328477785870356</v>
      </c>
      <c r="CP92" s="9">
        <v>1.2307360167095383E-5</v>
      </c>
      <c r="CQ92" s="6">
        <v>6</v>
      </c>
      <c r="CR92" s="6"/>
      <c r="CS92" s="6"/>
      <c r="CT92" s="6"/>
      <c r="CU92" s="15">
        <v>85</v>
      </c>
      <c r="CV92" s="9">
        <v>0.24972677595628412</v>
      </c>
      <c r="CW92" s="9">
        <v>5.371376547705754E-5</v>
      </c>
      <c r="CX92" s="9">
        <v>1.3327940648215586</v>
      </c>
      <c r="CY92" s="9">
        <v>1.3328477785870356</v>
      </c>
      <c r="CZ92" s="9">
        <v>9.1679596069120888E-6</v>
      </c>
      <c r="DA92" s="6">
        <v>6</v>
      </c>
      <c r="DB92" s="6"/>
      <c r="DC92" s="6"/>
      <c r="DD92" s="6"/>
      <c r="DE92" s="15">
        <v>85</v>
      </c>
      <c r="DF92" s="9">
        <v>0.24972677595628412</v>
      </c>
      <c r="DG92" s="9">
        <v>5.4113619810633646E-5</v>
      </c>
      <c r="DH92" s="9">
        <v>1.332793664967225</v>
      </c>
      <c r="DI92" s="9">
        <v>1.3328477785870356</v>
      </c>
      <c r="DJ92" s="9">
        <v>9.2362074451769414E-6</v>
      </c>
      <c r="DK92" s="6">
        <v>6</v>
      </c>
      <c r="DL92" s="6"/>
      <c r="DM92" s="6"/>
      <c r="DN92" s="6"/>
      <c r="DO92" s="15">
        <v>85</v>
      </c>
      <c r="DP92" s="9">
        <v>0.24972677595628412</v>
      </c>
      <c r="DQ92" s="9">
        <v>1.0382884195193007E-4</v>
      </c>
      <c r="DR92" s="9">
        <v>1.3327439497450837</v>
      </c>
      <c r="DS92" s="9">
        <v>1.3328477785870356</v>
      </c>
      <c r="DT92" s="9">
        <v>1.772168866944049E-5</v>
      </c>
      <c r="DU92" s="6">
        <v>6</v>
      </c>
      <c r="DV92" s="6"/>
      <c r="DW92" s="6"/>
      <c r="DX92" s="6"/>
      <c r="DY92" s="15">
        <v>85</v>
      </c>
      <c r="DZ92" s="9">
        <v>0.24972677595628412</v>
      </c>
      <c r="EA92" s="9">
        <v>7.7038601602330659E-5</v>
      </c>
      <c r="EB92" s="9">
        <v>1.3327707399854334</v>
      </c>
      <c r="EC92" s="9">
        <v>1.3328477785870356</v>
      </c>
      <c r="ED92" s="9">
        <v>1.3149083505695252E-5</v>
      </c>
      <c r="EE92" s="6">
        <v>6</v>
      </c>
      <c r="EF92" s="6"/>
      <c r="EG92" s="6"/>
      <c r="EH92" s="6"/>
      <c r="EI92" s="15">
        <v>85</v>
      </c>
      <c r="EJ92" s="9">
        <v>0.24972677595628412</v>
      </c>
      <c r="EK92" s="9">
        <v>6.570939548434085E-5</v>
      </c>
      <c r="EL92" s="9">
        <v>1.3327820691915513</v>
      </c>
      <c r="EM92" s="9">
        <v>1.3328477785870356</v>
      </c>
      <c r="EN92" s="9">
        <v>1.1215394754857715E-5</v>
      </c>
      <c r="EO92" s="6">
        <v>6</v>
      </c>
      <c r="EP92" s="6"/>
      <c r="EQ92" s="6"/>
      <c r="ER92" s="6"/>
      <c r="ES92" s="15">
        <v>85</v>
      </c>
      <c r="ET92" s="9">
        <v>0.24972677595628412</v>
      </c>
      <c r="EU92" s="9">
        <v>1.1382520029133282E-4</v>
      </c>
      <c r="EV92" s="9">
        <v>1.3327339533867444</v>
      </c>
      <c r="EW92" s="9">
        <v>1.3328477785870356</v>
      </c>
      <c r="EX92" s="9">
        <v>1.9427884626061842E-5</v>
      </c>
      <c r="EY92" s="6">
        <v>6</v>
      </c>
      <c r="EZ92" s="6"/>
      <c r="FA92" s="6"/>
      <c r="FB92" s="6"/>
      <c r="FC92" s="15">
        <v>85</v>
      </c>
      <c r="FD92" s="9">
        <v>0.24972677595628412</v>
      </c>
      <c r="FE92" s="9">
        <v>9.2233066278222869E-5</v>
      </c>
      <c r="FF92" s="9">
        <v>1.3327555455207574</v>
      </c>
      <c r="FG92" s="9">
        <v>1.3328477785870356</v>
      </c>
      <c r="FH92" s="9">
        <v>1.5742501359759714E-5</v>
      </c>
      <c r="FI92" s="6">
        <v>6</v>
      </c>
      <c r="FJ92" s="6"/>
      <c r="FK92" s="6"/>
      <c r="FL92" s="6"/>
      <c r="FM92" s="15">
        <v>85</v>
      </c>
      <c r="FN92" s="9">
        <v>0.24972677595628412</v>
      </c>
      <c r="FO92" s="9">
        <v>5.9445010924981789E-5</v>
      </c>
      <c r="FP92" s="9">
        <v>1.3327883335761108</v>
      </c>
      <c r="FQ92" s="9">
        <v>1.3328477785870358</v>
      </c>
      <c r="FR92" s="9">
        <v>1.0146178622041663E-5</v>
      </c>
      <c r="FS92" s="6">
        <v>6</v>
      </c>
      <c r="FT92" s="6"/>
      <c r="FU92" s="6"/>
      <c r="FV92" s="6"/>
      <c r="FW92" s="15">
        <v>85</v>
      </c>
      <c r="FX92" s="9">
        <v>0.24972677595628412</v>
      </c>
      <c r="FY92" s="9">
        <v>8.5435542607428984E-5</v>
      </c>
      <c r="FZ92" s="9">
        <v>1.3327623430444282</v>
      </c>
      <c r="GA92" s="9">
        <v>1.3328477785870356</v>
      </c>
      <c r="GB92" s="9">
        <v>1.4582288109257192E-5</v>
      </c>
      <c r="GC92" s="6">
        <v>6</v>
      </c>
      <c r="GD92" s="6"/>
      <c r="GE92" s="6"/>
      <c r="GF92" s="6"/>
      <c r="GG92" s="15">
        <v>85</v>
      </c>
      <c r="GH92" s="9">
        <v>0.24972677595628412</v>
      </c>
      <c r="GI92" s="9">
        <v>5.4513474144209753E-5</v>
      </c>
      <c r="GJ92" s="9">
        <v>1.3327932651128913</v>
      </c>
      <c r="GK92" s="9">
        <v>1.3328477785870356</v>
      </c>
      <c r="GL92" s="9">
        <v>9.3044552834417956E-6</v>
      </c>
      <c r="GM92" s="6">
        <v>6</v>
      </c>
      <c r="GN92" s="6"/>
      <c r="GO92" s="6"/>
      <c r="GP92" s="6"/>
      <c r="GQ92" s="15">
        <v>85</v>
      </c>
      <c r="GR92" s="9">
        <v>0.24972677595628412</v>
      </c>
      <c r="GS92" s="9">
        <v>5.0514930808448647E-5</v>
      </c>
      <c r="GT92" s="9">
        <v>1.3327972636562271</v>
      </c>
      <c r="GU92" s="9">
        <v>1.3328477785870356</v>
      </c>
      <c r="GV92" s="9">
        <v>8.6219769007932534E-6</v>
      </c>
      <c r="GW92" s="6">
        <v>6</v>
      </c>
      <c r="GX92" s="6"/>
      <c r="GY92" s="6"/>
      <c r="GZ92" s="6"/>
      <c r="HA92" s="15">
        <v>85</v>
      </c>
      <c r="HB92" s="9">
        <v>0.24972677595628412</v>
      </c>
      <c r="HC92" s="9">
        <v>6.277713037144938E-5</v>
      </c>
      <c r="HD92" s="9">
        <v>1.3327850014566642</v>
      </c>
      <c r="HE92" s="9">
        <v>1.3328477785870356</v>
      </c>
      <c r="HF92" s="9">
        <v>1.0714910607582117E-5</v>
      </c>
      <c r="HG92" s="6">
        <v>6</v>
      </c>
      <c r="HH92" s="6"/>
      <c r="HI92" s="6"/>
      <c r="HJ92" s="6"/>
      <c r="HK92" s="15">
        <v>85</v>
      </c>
      <c r="HL92" s="9">
        <v>0.24972677595628412</v>
      </c>
      <c r="HM92" s="9">
        <v>3.4387472687545519E-5</v>
      </c>
      <c r="HN92" s="9">
        <v>1.332813391114348</v>
      </c>
      <c r="HO92" s="9">
        <v>1.3328477785870356</v>
      </c>
      <c r="HP92" s="9">
        <v>5.8693140907774661E-6</v>
      </c>
      <c r="HQ92" s="6">
        <v>6</v>
      </c>
      <c r="HR92" s="6"/>
      <c r="HS92" s="6"/>
      <c r="HT92" s="6"/>
      <c r="HU92" s="15">
        <v>85</v>
      </c>
      <c r="HV92" s="9">
        <v>0.24972677595628412</v>
      </c>
      <c r="HW92" s="9">
        <v>3.3054624908958482E-5</v>
      </c>
      <c r="HX92" s="9">
        <v>1.3328147239621266</v>
      </c>
      <c r="HY92" s="9">
        <v>1.3328477785870356</v>
      </c>
      <c r="HZ92" s="9">
        <v>5.6418212965612848E-6</v>
      </c>
      <c r="IA92" s="6">
        <v>6</v>
      </c>
      <c r="IB92" s="6"/>
      <c r="IC92" s="6"/>
      <c r="ID92" s="6"/>
      <c r="IE92" s="15">
        <v>85</v>
      </c>
      <c r="IF92" s="9">
        <v>0.24972677595628412</v>
      </c>
      <c r="IG92" s="9">
        <v>1.5061179898033501E-5</v>
      </c>
      <c r="IH92" s="9">
        <v>1.3328327174071375</v>
      </c>
      <c r="II92" s="9">
        <v>1.3328477785870356</v>
      </c>
      <c r="IJ92" s="9">
        <v>2.5706685746428433E-6</v>
      </c>
      <c r="IK92" s="6">
        <v>6</v>
      </c>
      <c r="IL92" s="6"/>
      <c r="IM92" s="6"/>
      <c r="IN92" s="6"/>
      <c r="IO92" s="15">
        <v>85</v>
      </c>
      <c r="IP92" s="9">
        <v>0.24972677595628412</v>
      </c>
      <c r="IQ92" s="9">
        <v>8.5302257829570276E-6</v>
      </c>
      <c r="IR92" s="9">
        <v>1.3328392483612528</v>
      </c>
      <c r="IS92" s="9">
        <v>1.3328477785870358</v>
      </c>
      <c r="IT92" s="9">
        <v>1.455953882983557E-6</v>
      </c>
      <c r="IU92" s="6">
        <v>6</v>
      </c>
      <c r="IV92" s="6"/>
      <c r="IW92" s="6"/>
      <c r="IX92" s="6"/>
      <c r="IY92" s="15">
        <v>85</v>
      </c>
      <c r="IZ92" s="9">
        <v>0.24972677595628412</v>
      </c>
      <c r="JA92" s="9">
        <v>1.4261471230881283E-5</v>
      </c>
      <c r="JB92" s="9">
        <v>1.3328335171158048</v>
      </c>
      <c r="JC92" s="9">
        <v>1.3328477785870356</v>
      </c>
      <c r="JD92" s="9">
        <v>2.4341728981131353E-6</v>
      </c>
      <c r="JE92" s="6">
        <v>6</v>
      </c>
      <c r="JF92" s="6"/>
      <c r="JG92" s="6"/>
      <c r="JH92" s="6"/>
      <c r="JI92" s="15">
        <v>85</v>
      </c>
      <c r="JJ92" s="9">
        <v>0.24972677595628412</v>
      </c>
      <c r="JK92" s="9">
        <v>1.3728332119446466E-5</v>
      </c>
      <c r="JL92" s="9">
        <v>1.3328340502549161</v>
      </c>
      <c r="JM92" s="9">
        <v>1.3328477785870356</v>
      </c>
      <c r="JN92" s="9">
        <v>2.3431757804266629E-6</v>
      </c>
      <c r="JO92" s="6">
        <v>6</v>
      </c>
      <c r="JP92" s="6"/>
      <c r="JQ92" s="6"/>
      <c r="JR92" s="6"/>
      <c r="JS92" s="15">
        <v>85</v>
      </c>
      <c r="JT92" s="9">
        <v>0.24972677595628412</v>
      </c>
      <c r="JU92" s="9">
        <v>1.1462490895848508E-5</v>
      </c>
      <c r="JV92" s="9">
        <v>1.3328363160961398</v>
      </c>
      <c r="JW92" s="9">
        <v>1.3328477785870356</v>
      </c>
      <c r="JX92" s="9">
        <v>1.9564380302591558E-6</v>
      </c>
      <c r="JY92" s="6">
        <v>6</v>
      </c>
      <c r="JZ92" s="6"/>
      <c r="KA92" s="6"/>
      <c r="KB92" s="6"/>
      <c r="KC92" s="15">
        <v>85</v>
      </c>
      <c r="KD92" s="9">
        <v>0.24972677595628412</v>
      </c>
      <c r="KE92" s="9">
        <v>1.8793153678077199E-5</v>
      </c>
      <c r="KF92" s="9">
        <v>1.3328289854333575</v>
      </c>
      <c r="KG92" s="9">
        <v>1.3328477785870356</v>
      </c>
      <c r="KH92" s="9">
        <v>3.2076483984481495E-6</v>
      </c>
      <c r="KI92" s="6">
        <v>6</v>
      </c>
      <c r="KJ92" s="6"/>
      <c r="KK92" s="6"/>
      <c r="KL92" s="6"/>
      <c r="KM92" s="15">
        <v>85</v>
      </c>
      <c r="KN92" s="9">
        <v>0.24972677595628412</v>
      </c>
      <c r="KO92" s="9">
        <v>7.8638018936635088E-6</v>
      </c>
      <c r="KP92" s="9">
        <v>1.332839914785142</v>
      </c>
      <c r="KQ92" s="9">
        <v>1.3328477785870356</v>
      </c>
      <c r="KR92" s="9">
        <v>1.3422074858754668E-6</v>
      </c>
      <c r="KS92" s="6">
        <v>6</v>
      </c>
      <c r="KT92" s="6"/>
      <c r="KU92" s="6"/>
      <c r="KV92" s="6"/>
      <c r="KW92" s="15">
        <v>85</v>
      </c>
      <c r="KX92" s="9">
        <v>0.24972677595628412</v>
      </c>
      <c r="KY92" s="9">
        <v>6.6642388929351783E-6</v>
      </c>
      <c r="KZ92" s="9">
        <v>1.3328411143481427</v>
      </c>
      <c r="LA92" s="9">
        <v>1.3328477785870356</v>
      </c>
      <c r="LB92" s="9">
        <v>1.1374639710809043E-6</v>
      </c>
      <c r="LC92" s="6">
        <v>6</v>
      </c>
    </row>
    <row r="93" spans="1:315">
      <c r="A93" s="6">
        <v>86</v>
      </c>
      <c r="B93">
        <v>0.23836921288018928</v>
      </c>
      <c r="C93">
        <f>1-Table468[[#This Row],[qx (tau)]]</f>
        <v>0.76163078711981069</v>
      </c>
      <c r="D93" s="6"/>
      <c r="E93" s="6"/>
      <c r="F93" s="6"/>
      <c r="G93" s="6"/>
      <c r="H93" s="15">
        <f t="shared" si="15"/>
        <v>86</v>
      </c>
      <c r="I93" s="9">
        <f t="shared" si="17"/>
        <v>0.26639344262295078</v>
      </c>
      <c r="J93" s="9" cm="1">
        <f t="array" ref="J93">VLOOKUP($G$13,'qx Malaria'!$B$32:$I$61,(N93),FALSE)/(1-cambodia!I93*INDEX($E$6:$G$11,N93,2))</f>
        <v>6.815642458100559E-6</v>
      </c>
      <c r="K93" s="9">
        <f t="shared" si="16"/>
        <v>1.3631216759776537</v>
      </c>
      <c r="L93" s="9">
        <f t="shared" si="13"/>
        <v>1.3631284916201118</v>
      </c>
      <c r="M93" s="9">
        <f>(J93*Table468[[#This Row],[qx (tau)]])/L93</f>
        <v>1.1918460644009464E-6</v>
      </c>
      <c r="N93" s="6">
        <f t="shared" si="14"/>
        <v>6</v>
      </c>
      <c r="P93" s="6"/>
      <c r="Q93" s="6"/>
      <c r="R93" s="6"/>
      <c r="S93" s="15">
        <v>86</v>
      </c>
      <c r="T93" s="9">
        <v>0.26639344262295078</v>
      </c>
      <c r="U93" s="9">
        <v>9.6918435754189957E-5</v>
      </c>
      <c r="V93" s="9">
        <v>1.3630315731843576</v>
      </c>
      <c r="W93" s="9">
        <v>1.3631284916201118</v>
      </c>
      <c r="X93" s="9">
        <v>1.6948051035781457E-5</v>
      </c>
      <c r="Y93" s="6">
        <v>6</v>
      </c>
      <c r="Z93" s="6"/>
      <c r="AA93" s="6"/>
      <c r="AB93" s="6"/>
      <c r="AC93" s="15">
        <v>86</v>
      </c>
      <c r="AD93" s="9">
        <v>0.26639344262295078</v>
      </c>
      <c r="AE93" s="9">
        <v>8.2741899441340797E-5</v>
      </c>
      <c r="AF93" s="9">
        <v>1.3630457497206705</v>
      </c>
      <c r="AG93" s="9">
        <v>1.3631284916201118</v>
      </c>
      <c r="AH93" s="9">
        <v>1.4469011221827492E-5</v>
      </c>
      <c r="AI93" s="6">
        <v>6</v>
      </c>
      <c r="AJ93" s="6"/>
      <c r="AK93" s="6"/>
      <c r="AL93" s="6"/>
      <c r="AM93" s="15">
        <v>86</v>
      </c>
      <c r="AN93" s="9">
        <v>0.26639344262295078</v>
      </c>
      <c r="AO93" s="9">
        <v>7.3881564245810048E-5</v>
      </c>
      <c r="AP93" s="9">
        <v>1.363054610055866</v>
      </c>
      <c r="AQ93" s="9">
        <v>1.3631284916201118</v>
      </c>
      <c r="AR93" s="9">
        <v>1.2919611338106258E-5</v>
      </c>
      <c r="AS93" s="6">
        <v>6</v>
      </c>
      <c r="AT93" s="6"/>
      <c r="AU93" s="6"/>
      <c r="AV93" s="6"/>
      <c r="AW93" s="15">
        <v>86</v>
      </c>
      <c r="AX93" s="9">
        <v>0.26639344262295078</v>
      </c>
      <c r="AY93" s="9">
        <v>8.3559776536312849E-5</v>
      </c>
      <c r="AZ93" s="9">
        <v>1.3630449318435753</v>
      </c>
      <c r="BA93" s="9">
        <v>1.3631284916201116</v>
      </c>
      <c r="BB93" s="9">
        <v>1.4612032749555604E-5</v>
      </c>
      <c r="BC93" s="6">
        <v>6</v>
      </c>
      <c r="BD93" s="6"/>
      <c r="BE93" s="6"/>
      <c r="BF93" s="6"/>
      <c r="BG93" s="15">
        <v>86</v>
      </c>
      <c r="BH93" s="9">
        <v>0.26639344262295078</v>
      </c>
      <c r="BI93" s="9">
        <v>7.4154189944134079E-5</v>
      </c>
      <c r="BJ93" s="9">
        <v>1.3630543374301676</v>
      </c>
      <c r="BK93" s="9">
        <v>1.3631284916201116</v>
      </c>
      <c r="BL93" s="9">
        <v>1.2967285180682298E-5</v>
      </c>
      <c r="BM93" s="6">
        <v>6</v>
      </c>
      <c r="BN93" s="6"/>
      <c r="BO93" s="6"/>
      <c r="BP93" s="6"/>
      <c r="BQ93" s="15">
        <v>86</v>
      </c>
      <c r="BR93" s="9">
        <v>0.26639344262295078</v>
      </c>
      <c r="BS93" s="9">
        <v>6.6656983240223459E-5</v>
      </c>
      <c r="BT93" s="9">
        <v>1.3630618346368715</v>
      </c>
      <c r="BU93" s="9">
        <v>1.3631284916201116</v>
      </c>
      <c r="BV93" s="9">
        <v>1.1656254509841257E-5</v>
      </c>
      <c r="BW93" s="6">
        <v>6</v>
      </c>
      <c r="BX93" s="6"/>
      <c r="BY93" s="6"/>
      <c r="BZ93" s="6"/>
      <c r="CA93" s="15">
        <v>86</v>
      </c>
      <c r="CB93" s="9">
        <v>0.26639344262295078</v>
      </c>
      <c r="CC93" s="9">
        <v>6.3385474860335207E-5</v>
      </c>
      <c r="CD93" s="9">
        <v>1.3630651061452514</v>
      </c>
      <c r="CE93" s="9">
        <v>1.3631284916201118</v>
      </c>
      <c r="CF93" s="9">
        <v>1.1084168398928803E-5</v>
      </c>
      <c r="CG93" s="6">
        <v>6</v>
      </c>
      <c r="CH93" s="6"/>
      <c r="CI93" s="6"/>
      <c r="CJ93" s="6"/>
      <c r="CK93" s="15">
        <v>86</v>
      </c>
      <c r="CL93" s="9">
        <v>0.26639344262295078</v>
      </c>
      <c r="CM93" s="9">
        <v>7.3745251396648053E-5</v>
      </c>
      <c r="CN93" s="9">
        <v>1.3630547463687153</v>
      </c>
      <c r="CO93" s="9">
        <v>1.3631284916201118</v>
      </c>
      <c r="CP93" s="9">
        <v>1.2895774416818242E-5</v>
      </c>
      <c r="CQ93" s="6">
        <v>6</v>
      </c>
      <c r="CR93" s="6"/>
      <c r="CS93" s="6"/>
      <c r="CT93" s="6"/>
      <c r="CU93" s="15">
        <v>86</v>
      </c>
      <c r="CV93" s="9">
        <v>0.26639344262295078</v>
      </c>
      <c r="CW93" s="9">
        <v>5.4934078212290512E-5</v>
      </c>
      <c r="CX93" s="9">
        <v>1.3630735575418995</v>
      </c>
      <c r="CY93" s="9">
        <v>1.3631284916201118</v>
      </c>
      <c r="CZ93" s="9">
        <v>9.6062792790716291E-6</v>
      </c>
      <c r="DA93" s="6">
        <v>6</v>
      </c>
      <c r="DB93" s="6"/>
      <c r="DC93" s="6"/>
      <c r="DD93" s="6"/>
      <c r="DE93" s="15">
        <v>86</v>
      </c>
      <c r="DF93" s="9">
        <v>0.26639344262295078</v>
      </c>
      <c r="DG93" s="9">
        <v>5.5343016759776532E-5</v>
      </c>
      <c r="DH93" s="9">
        <v>1.363073148603352</v>
      </c>
      <c r="DI93" s="9">
        <v>1.3631284916201118</v>
      </c>
      <c r="DJ93" s="9">
        <v>9.6777900429356834E-6</v>
      </c>
      <c r="DK93" s="6">
        <v>6</v>
      </c>
      <c r="DL93" s="6"/>
      <c r="DM93" s="6"/>
      <c r="DN93" s="6"/>
      <c r="DO93" s="15">
        <v>86</v>
      </c>
      <c r="DP93" s="9">
        <v>0.26639344262295078</v>
      </c>
      <c r="DQ93" s="9">
        <v>1.061877094972067E-4</v>
      </c>
      <c r="DR93" s="9">
        <v>1.3630223039106146</v>
      </c>
      <c r="DS93" s="9">
        <v>1.3631284916201118</v>
      </c>
      <c r="DT93" s="9">
        <v>1.8568961683366745E-5</v>
      </c>
      <c r="DU93" s="6">
        <v>6</v>
      </c>
      <c r="DV93" s="6"/>
      <c r="DW93" s="6"/>
      <c r="DX93" s="6"/>
      <c r="DY93" s="15">
        <v>86</v>
      </c>
      <c r="DZ93" s="9">
        <v>0.26639344262295078</v>
      </c>
      <c r="EA93" s="9">
        <v>7.878882681564246E-5</v>
      </c>
      <c r="EB93" s="9">
        <v>1.3630497027932962</v>
      </c>
      <c r="EC93" s="9">
        <v>1.3631284916201118</v>
      </c>
      <c r="ED93" s="9">
        <v>1.377774050447494E-5</v>
      </c>
      <c r="EE93" s="6">
        <v>6</v>
      </c>
      <c r="EF93" s="6"/>
      <c r="EG93" s="6"/>
      <c r="EH93" s="6"/>
      <c r="EI93" s="15">
        <v>86</v>
      </c>
      <c r="EJ93" s="9">
        <v>0.26639344262295078</v>
      </c>
      <c r="EK93" s="9">
        <v>6.7202234636871508E-5</v>
      </c>
      <c r="EL93" s="9">
        <v>1.3630612893854748</v>
      </c>
      <c r="EM93" s="9">
        <v>1.3631284916201116</v>
      </c>
      <c r="EN93" s="9">
        <v>1.1751602194993332E-5</v>
      </c>
      <c r="EO93" s="6">
        <v>6</v>
      </c>
      <c r="EP93" s="6"/>
      <c r="EQ93" s="6"/>
      <c r="ER93" s="6"/>
      <c r="ES93" s="15">
        <v>86</v>
      </c>
      <c r="ET93" s="9">
        <v>0.26639344262295078</v>
      </c>
      <c r="EU93" s="9">
        <v>1.1641117318435753E-4</v>
      </c>
      <c r="EV93" s="9">
        <v>1.3630120804469275</v>
      </c>
      <c r="EW93" s="9">
        <v>1.3631284916201118</v>
      </c>
      <c r="EX93" s="9">
        <v>2.0356730779968158E-5</v>
      </c>
      <c r="EY93" s="6">
        <v>6</v>
      </c>
      <c r="EZ93" s="6"/>
      <c r="FA93" s="6"/>
      <c r="FB93" s="6"/>
      <c r="FC93" s="15">
        <v>86</v>
      </c>
      <c r="FD93" s="9">
        <v>0.26639344262295078</v>
      </c>
      <c r="FE93" s="9">
        <v>9.4328491620111735E-5</v>
      </c>
      <c r="FF93" s="9">
        <v>1.3630341631284917</v>
      </c>
      <c r="FG93" s="9">
        <v>1.3631284916201118</v>
      </c>
      <c r="FH93" s="9">
        <v>1.6495149531309098E-5</v>
      </c>
      <c r="FI93" s="6">
        <v>6</v>
      </c>
      <c r="FJ93" s="6"/>
      <c r="FK93" s="6"/>
      <c r="FL93" s="6"/>
      <c r="FM93" s="15">
        <v>86</v>
      </c>
      <c r="FN93" s="9">
        <v>0.26639344262295078</v>
      </c>
      <c r="FO93" s="9">
        <v>6.0795530726256986E-5</v>
      </c>
      <c r="FP93" s="9">
        <v>1.3630676960893855</v>
      </c>
      <c r="FQ93" s="9">
        <v>1.3631284916201118</v>
      </c>
      <c r="FR93" s="9">
        <v>1.0631266894456441E-5</v>
      </c>
      <c r="FS93" s="6">
        <v>6</v>
      </c>
      <c r="FT93" s="6"/>
      <c r="FU93" s="6"/>
      <c r="FV93" s="6"/>
      <c r="FW93" s="15">
        <v>86</v>
      </c>
      <c r="FX93" s="9">
        <v>0.26639344262295078</v>
      </c>
      <c r="FY93" s="9">
        <v>8.7376536312849164E-5</v>
      </c>
      <c r="FZ93" s="9">
        <v>1.3630411150837989</v>
      </c>
      <c r="GA93" s="9">
        <v>1.3631284916201116</v>
      </c>
      <c r="GB93" s="9">
        <v>1.5279466545620134E-5</v>
      </c>
      <c r="GC93" s="6">
        <v>6</v>
      </c>
      <c r="GD93" s="6"/>
      <c r="GE93" s="6"/>
      <c r="GF93" s="6"/>
      <c r="GG93" s="15">
        <v>86</v>
      </c>
      <c r="GH93" s="9">
        <v>0.26639344262295078</v>
      </c>
      <c r="GI93" s="9">
        <v>5.5751955307262572E-5</v>
      </c>
      <c r="GJ93" s="9">
        <v>1.3630727396648046</v>
      </c>
      <c r="GK93" s="9">
        <v>1.3631284916201118</v>
      </c>
      <c r="GL93" s="9">
        <v>9.7493008067997411E-6</v>
      </c>
      <c r="GM93" s="6">
        <v>6</v>
      </c>
      <c r="GN93" s="6"/>
      <c r="GO93" s="6"/>
      <c r="GP93" s="6"/>
      <c r="GQ93" s="15">
        <v>86</v>
      </c>
      <c r="GR93" s="9">
        <v>0.26639344262295078</v>
      </c>
      <c r="GS93" s="9">
        <v>5.1662569832402233E-5</v>
      </c>
      <c r="GT93" s="9">
        <v>1.3630768290502793</v>
      </c>
      <c r="GU93" s="9">
        <v>1.3631284916201116</v>
      </c>
      <c r="GV93" s="9">
        <v>9.034193168159174E-6</v>
      </c>
      <c r="GW93" s="6">
        <v>6</v>
      </c>
      <c r="GX93" s="6"/>
      <c r="GY93" s="6"/>
      <c r="GZ93" s="6"/>
      <c r="HA93" s="15">
        <v>86</v>
      </c>
      <c r="HB93" s="9">
        <v>0.26639344262295078</v>
      </c>
      <c r="HC93" s="9">
        <v>6.420335195530726E-5</v>
      </c>
      <c r="HD93" s="9">
        <v>1.3630642882681565</v>
      </c>
      <c r="HE93" s="9">
        <v>1.3631284916201118</v>
      </c>
      <c r="HF93" s="9">
        <v>1.1227189926656914E-5</v>
      </c>
      <c r="HG93" s="6">
        <v>6</v>
      </c>
      <c r="HH93" s="6"/>
      <c r="HI93" s="6"/>
      <c r="HJ93" s="6"/>
      <c r="HK93" s="15">
        <v>86</v>
      </c>
      <c r="HL93" s="9">
        <v>0.26639344262295078</v>
      </c>
      <c r="HM93" s="9">
        <v>3.5168715083798882E-5</v>
      </c>
      <c r="HN93" s="9">
        <v>1.3630933229050279</v>
      </c>
      <c r="HO93" s="9">
        <v>1.3631284916201116</v>
      </c>
      <c r="HP93" s="9">
        <v>6.1499256923088839E-6</v>
      </c>
      <c r="HQ93" s="6">
        <v>6</v>
      </c>
      <c r="HR93" s="6"/>
      <c r="HS93" s="6"/>
      <c r="HT93" s="6"/>
      <c r="HU93" s="15">
        <v>86</v>
      </c>
      <c r="HV93" s="9">
        <v>0.26639344262295078</v>
      </c>
      <c r="HW93" s="9">
        <v>3.3805586592178774E-5</v>
      </c>
      <c r="HX93" s="9">
        <v>1.3630946860335196</v>
      </c>
      <c r="HY93" s="9">
        <v>1.3631284916201118</v>
      </c>
      <c r="HZ93" s="9">
        <v>5.911556479428694E-6</v>
      </c>
      <c r="IA93" s="6">
        <v>6</v>
      </c>
      <c r="IB93" s="6"/>
      <c r="IC93" s="6"/>
      <c r="ID93" s="6"/>
      <c r="IE93" s="15">
        <v>86</v>
      </c>
      <c r="IF93" s="9">
        <v>0.26639344262295078</v>
      </c>
      <c r="IG93" s="9">
        <v>1.540335195530726E-5</v>
      </c>
      <c r="IH93" s="9">
        <v>1.3631130882681564</v>
      </c>
      <c r="II93" s="9">
        <v>1.3631284916201116</v>
      </c>
      <c r="IJ93" s="9">
        <v>2.6935721055461383E-6</v>
      </c>
      <c r="IK93" s="6">
        <v>6</v>
      </c>
      <c r="IL93" s="6"/>
      <c r="IM93" s="6"/>
      <c r="IN93" s="6"/>
      <c r="IO93" s="15">
        <v>86</v>
      </c>
      <c r="IP93" s="9">
        <v>0.26639344262295078</v>
      </c>
      <c r="IQ93" s="9">
        <v>8.7240223463687145E-6</v>
      </c>
      <c r="IR93" s="9">
        <v>1.3631197675977655</v>
      </c>
      <c r="IS93" s="9">
        <v>1.3631284916201118</v>
      </c>
      <c r="IT93" s="9">
        <v>1.5255629624332114E-6</v>
      </c>
      <c r="IU93" s="6">
        <v>6</v>
      </c>
      <c r="IV93" s="6"/>
      <c r="IW93" s="6"/>
      <c r="IX93" s="6"/>
      <c r="IY93" s="15">
        <v>86</v>
      </c>
      <c r="IZ93" s="9">
        <v>0.26639344262295078</v>
      </c>
      <c r="JA93" s="9">
        <v>1.4585474860335197E-5</v>
      </c>
      <c r="JB93" s="9">
        <v>1.3631139061452513</v>
      </c>
      <c r="JC93" s="9">
        <v>1.3631284916201116</v>
      </c>
      <c r="JD93" s="9">
        <v>2.5505505778180254E-6</v>
      </c>
      <c r="JE93" s="6">
        <v>6</v>
      </c>
      <c r="JF93" s="6"/>
      <c r="JG93" s="6"/>
      <c r="JH93" s="6"/>
      <c r="JI93" s="15">
        <v>86</v>
      </c>
      <c r="JJ93" s="9">
        <v>0.26639344262295078</v>
      </c>
      <c r="JK93" s="9">
        <v>1.4040223463687151E-5</v>
      </c>
      <c r="JL93" s="9">
        <v>1.363114451396648</v>
      </c>
      <c r="JM93" s="9">
        <v>1.3631284916201116</v>
      </c>
      <c r="JN93" s="9">
        <v>2.4552028926659497E-6</v>
      </c>
      <c r="JO93" s="6">
        <v>6</v>
      </c>
      <c r="JP93" s="6"/>
      <c r="JQ93" s="6"/>
      <c r="JR93" s="6"/>
      <c r="JS93" s="15">
        <v>86</v>
      </c>
      <c r="JT93" s="9">
        <v>0.26639344262295078</v>
      </c>
      <c r="JU93" s="9">
        <v>1.1722905027932962E-5</v>
      </c>
      <c r="JV93" s="9">
        <v>1.3631167687150838</v>
      </c>
      <c r="JW93" s="9">
        <v>1.3631284916201116</v>
      </c>
      <c r="JX93" s="9">
        <v>2.0499752307696285E-6</v>
      </c>
      <c r="JY93" s="6">
        <v>6</v>
      </c>
      <c r="JZ93" s="6"/>
      <c r="KA93" s="6"/>
      <c r="KB93" s="6"/>
      <c r="KC93" s="15">
        <v>86</v>
      </c>
      <c r="KD93" s="9">
        <v>0.26639344262295078</v>
      </c>
      <c r="KE93" s="9">
        <v>1.9220111731843574E-5</v>
      </c>
      <c r="KF93" s="9">
        <v>1.3631092715083799</v>
      </c>
      <c r="KG93" s="9">
        <v>1.3631284916201118</v>
      </c>
      <c r="KH93" s="9">
        <v>3.3610059016106682E-6</v>
      </c>
      <c r="KI93" s="6">
        <v>6</v>
      </c>
      <c r="KJ93" s="6"/>
      <c r="KK93" s="6"/>
      <c r="KL93" s="6"/>
      <c r="KM93" s="15">
        <v>86</v>
      </c>
      <c r="KN93" s="9">
        <v>0.26639344262295078</v>
      </c>
      <c r="KO93" s="9">
        <v>8.0424581005586586E-6</v>
      </c>
      <c r="KP93" s="9">
        <v>1.3631204491620112</v>
      </c>
      <c r="KQ93" s="9">
        <v>1.3631284916201118</v>
      </c>
      <c r="KR93" s="9">
        <v>1.4063783559931164E-6</v>
      </c>
      <c r="KS93" s="6">
        <v>6</v>
      </c>
      <c r="KT93" s="6"/>
      <c r="KU93" s="6"/>
      <c r="KV93" s="6"/>
      <c r="KW93" s="15">
        <v>86</v>
      </c>
      <c r="KX93" s="9">
        <v>0.26639344262295078</v>
      </c>
      <c r="KY93" s="9">
        <v>6.815642458100559E-6</v>
      </c>
      <c r="KZ93" s="9">
        <v>1.3631216759776537</v>
      </c>
      <c r="LA93" s="9">
        <v>1.3631284916201118</v>
      </c>
      <c r="LB93" s="9">
        <v>1.1918460644009464E-6</v>
      </c>
      <c r="LC93" s="6">
        <v>6</v>
      </c>
    </row>
    <row r="94" spans="1:315">
      <c r="A94" s="6">
        <v>87</v>
      </c>
      <c r="B94">
        <v>0.24951742723696721</v>
      </c>
      <c r="C94">
        <f>1-Table468[[#This Row],[qx (tau)]]</f>
        <v>0.75048257276303276</v>
      </c>
      <c r="D94" s="6"/>
      <c r="E94" s="6"/>
      <c r="F94" s="6"/>
      <c r="G94" s="6"/>
      <c r="H94" s="15">
        <f t="shared" si="15"/>
        <v>87</v>
      </c>
      <c r="I94" s="9">
        <f t="shared" si="17"/>
        <v>0.28306010928961745</v>
      </c>
      <c r="J94" s="9" cm="1">
        <f t="array" ref="J94">VLOOKUP($G$13,'qx Malaria'!$B$32:$I$61,(N94),FALSE)/(1-cambodia!I94*INDEX($E$6:$G$11,N94,2))</f>
        <v>6.9740853658536585E-6</v>
      </c>
      <c r="K94" s="9">
        <f t="shared" si="16"/>
        <v>1.3948100990853658</v>
      </c>
      <c r="L94" s="9">
        <f t="shared" si="13"/>
        <v>1.3948170731707317</v>
      </c>
      <c r="M94" s="9">
        <f>(J94*Table468[[#This Row],[qx (tau)]])/L94</f>
        <v>1.247587136184836E-6</v>
      </c>
      <c r="N94" s="6">
        <f t="shared" si="14"/>
        <v>6</v>
      </c>
      <c r="P94" s="6"/>
      <c r="Q94" s="6"/>
      <c r="R94" s="6"/>
      <c r="S94" s="15">
        <v>87</v>
      </c>
      <c r="T94" s="9">
        <v>0.28306010928961745</v>
      </c>
      <c r="U94" s="9">
        <v>9.9171493902439024E-5</v>
      </c>
      <c r="V94" s="9">
        <v>1.3947179016768292</v>
      </c>
      <c r="W94" s="9">
        <v>1.3948170731707317</v>
      </c>
      <c r="X94" s="9">
        <v>1.7740689076548367E-5</v>
      </c>
      <c r="Y94" s="6">
        <v>6</v>
      </c>
      <c r="Z94" s="6"/>
      <c r="AA94" s="6"/>
      <c r="AB94" s="6"/>
      <c r="AC94" s="15">
        <v>87</v>
      </c>
      <c r="AD94" s="9">
        <v>0.28306010928961745</v>
      </c>
      <c r="AE94" s="9">
        <v>8.4665396341463423E-5</v>
      </c>
      <c r="AF94" s="9">
        <v>1.3947324077743901</v>
      </c>
      <c r="AG94" s="9">
        <v>1.3948170731707317</v>
      </c>
      <c r="AH94" s="9">
        <v>1.5145707833283911E-5</v>
      </c>
      <c r="AI94" s="6">
        <v>6</v>
      </c>
      <c r="AJ94" s="6"/>
      <c r="AK94" s="6"/>
      <c r="AL94" s="6"/>
      <c r="AM94" s="15">
        <v>87</v>
      </c>
      <c r="AN94" s="9">
        <v>0.28306010928961745</v>
      </c>
      <c r="AO94" s="9">
        <v>7.5599085365853647E-5</v>
      </c>
      <c r="AP94" s="9">
        <v>1.3947414740853659</v>
      </c>
      <c r="AQ94" s="9">
        <v>1.3948170731707317</v>
      </c>
      <c r="AR94" s="9">
        <v>1.3523844556243622E-5</v>
      </c>
      <c r="AS94" s="6">
        <v>6</v>
      </c>
      <c r="AT94" s="6"/>
      <c r="AU94" s="6"/>
      <c r="AV94" s="6"/>
      <c r="AW94" s="15">
        <v>87</v>
      </c>
      <c r="AX94" s="9">
        <v>0.28306010928961745</v>
      </c>
      <c r="AY94" s="9">
        <v>8.5502286585365853E-5</v>
      </c>
      <c r="AZ94" s="9">
        <v>1.3947315708841461</v>
      </c>
      <c r="BA94" s="9">
        <v>1.3948170731707314</v>
      </c>
      <c r="BB94" s="9">
        <v>1.5295418289626093E-5</v>
      </c>
      <c r="BC94" s="6">
        <v>6</v>
      </c>
      <c r="BD94" s="6"/>
      <c r="BE94" s="6"/>
      <c r="BF94" s="6"/>
      <c r="BG94" s="15">
        <v>87</v>
      </c>
      <c r="BH94" s="9">
        <v>0.28306010928961745</v>
      </c>
      <c r="BI94" s="9">
        <v>7.5878048780487808E-5</v>
      </c>
      <c r="BJ94" s="9">
        <v>1.394741195121951</v>
      </c>
      <c r="BK94" s="9">
        <v>1.3948170731707314</v>
      </c>
      <c r="BL94" s="9">
        <v>1.3573748041691019E-5</v>
      </c>
      <c r="BM94" s="6">
        <v>6</v>
      </c>
      <c r="BN94" s="6"/>
      <c r="BO94" s="6"/>
      <c r="BP94" s="6"/>
      <c r="BQ94" s="15">
        <v>87</v>
      </c>
      <c r="BR94" s="9">
        <v>0.28306010928961745</v>
      </c>
      <c r="BS94" s="9">
        <v>6.8206554878048772E-5</v>
      </c>
      <c r="BT94" s="9">
        <v>1.3947488666158536</v>
      </c>
      <c r="BU94" s="9">
        <v>1.3948170731707317</v>
      </c>
      <c r="BV94" s="9">
        <v>1.2201402191887696E-5</v>
      </c>
      <c r="BW94" s="6">
        <v>6</v>
      </c>
      <c r="BX94" s="6"/>
      <c r="BY94" s="6"/>
      <c r="BZ94" s="6"/>
      <c r="CA94" s="15">
        <v>87</v>
      </c>
      <c r="CB94" s="9">
        <v>0.28306010928961745</v>
      </c>
      <c r="CC94" s="9">
        <v>6.4858993902439023E-5</v>
      </c>
      <c r="CD94" s="9">
        <v>1.3947522141768292</v>
      </c>
      <c r="CE94" s="9">
        <v>1.3948170731707317</v>
      </c>
      <c r="CF94" s="9">
        <v>1.1602560366518975E-5</v>
      </c>
      <c r="CG94" s="6">
        <v>6</v>
      </c>
      <c r="CH94" s="6"/>
      <c r="CI94" s="6"/>
      <c r="CJ94" s="6"/>
      <c r="CK94" s="15">
        <v>87</v>
      </c>
      <c r="CL94" s="9">
        <v>0.28306010928961745</v>
      </c>
      <c r="CM94" s="9">
        <v>7.545960365853658E-5</v>
      </c>
      <c r="CN94" s="9">
        <v>1.3947416135670732</v>
      </c>
      <c r="CO94" s="9">
        <v>1.3948170731707317</v>
      </c>
      <c r="CP94" s="9">
        <v>1.3498892813519925E-5</v>
      </c>
      <c r="CQ94" s="6">
        <v>6</v>
      </c>
      <c r="CR94" s="6"/>
      <c r="CS94" s="6"/>
      <c r="CT94" s="6"/>
      <c r="CU94" s="15">
        <v>87</v>
      </c>
      <c r="CV94" s="9">
        <v>0.28306010928961745</v>
      </c>
      <c r="CW94" s="9">
        <v>5.621112804878049E-5</v>
      </c>
      <c r="CX94" s="9">
        <v>1.3947608620426828</v>
      </c>
      <c r="CY94" s="9">
        <v>1.3948170731707317</v>
      </c>
      <c r="CZ94" s="9">
        <v>1.0055552317649779E-5</v>
      </c>
      <c r="DA94" s="6">
        <v>6</v>
      </c>
      <c r="DB94" s="6"/>
      <c r="DC94" s="6"/>
      <c r="DD94" s="6"/>
      <c r="DE94" s="15">
        <v>87</v>
      </c>
      <c r="DF94" s="9">
        <v>0.28306010928961745</v>
      </c>
      <c r="DG94" s="9">
        <v>5.6629573170731698E-5</v>
      </c>
      <c r="DH94" s="9">
        <v>1.3947604435975609</v>
      </c>
      <c r="DI94" s="9">
        <v>1.3948170731707317</v>
      </c>
      <c r="DJ94" s="9">
        <v>1.0130407545820868E-5</v>
      </c>
      <c r="DK94" s="6">
        <v>6</v>
      </c>
      <c r="DL94" s="6"/>
      <c r="DM94" s="6"/>
      <c r="DN94" s="6"/>
      <c r="DO94" s="15">
        <v>87</v>
      </c>
      <c r="DP94" s="9">
        <v>0.28306010928961745</v>
      </c>
      <c r="DQ94" s="9">
        <v>1.0865624999999999E-4</v>
      </c>
      <c r="DR94" s="9">
        <v>1.3947084169207318</v>
      </c>
      <c r="DS94" s="9">
        <v>1.3948170731707317</v>
      </c>
      <c r="DT94" s="9">
        <v>1.9437407581759745E-5</v>
      </c>
      <c r="DU94" s="6">
        <v>6</v>
      </c>
      <c r="DV94" s="6"/>
      <c r="DW94" s="6"/>
      <c r="DX94" s="6"/>
      <c r="DY94" s="15">
        <v>87</v>
      </c>
      <c r="DZ94" s="9">
        <v>0.28306010928961745</v>
      </c>
      <c r="EA94" s="9">
        <v>8.0620426829268297E-5</v>
      </c>
      <c r="EB94" s="9">
        <v>1.3947364527439023</v>
      </c>
      <c r="EC94" s="9">
        <v>1.3948170731707317</v>
      </c>
      <c r="ED94" s="9">
        <v>1.4422107294296705E-5</v>
      </c>
      <c r="EE94" s="6">
        <v>6</v>
      </c>
      <c r="EF94" s="6"/>
      <c r="EG94" s="6"/>
      <c r="EH94" s="6"/>
      <c r="EI94" s="15">
        <v>87</v>
      </c>
      <c r="EJ94" s="9">
        <v>0.28306010928961745</v>
      </c>
      <c r="EK94" s="9">
        <v>6.8764481707317068E-5</v>
      </c>
      <c r="EL94" s="9">
        <v>1.3947483086890242</v>
      </c>
      <c r="EM94" s="9">
        <v>1.3948170731707314</v>
      </c>
      <c r="EN94" s="9">
        <v>1.2301209162782485E-5</v>
      </c>
      <c r="EO94" s="6">
        <v>6</v>
      </c>
      <c r="EP94" s="6"/>
      <c r="EQ94" s="6"/>
      <c r="ER94" s="6"/>
      <c r="ES94" s="15">
        <v>87</v>
      </c>
      <c r="ET94" s="9">
        <v>0.28306010928961745</v>
      </c>
      <c r="EU94" s="9">
        <v>1.1911737804878046E-4</v>
      </c>
      <c r="EV94" s="9">
        <v>1.3946979557926829</v>
      </c>
      <c r="EW94" s="9">
        <v>1.3948170731707317</v>
      </c>
      <c r="EX94" s="9">
        <v>2.1308788286036994E-5</v>
      </c>
      <c r="EY94" s="6">
        <v>6</v>
      </c>
      <c r="EZ94" s="6"/>
      <c r="FA94" s="6"/>
      <c r="FB94" s="6"/>
      <c r="FC94" s="15">
        <v>87</v>
      </c>
      <c r="FD94" s="9">
        <v>0.28306010928961745</v>
      </c>
      <c r="FE94" s="9">
        <v>9.6521341463414625E-5</v>
      </c>
      <c r="FF94" s="9">
        <v>1.3947205518292682</v>
      </c>
      <c r="FG94" s="9">
        <v>1.3948170731707317</v>
      </c>
      <c r="FH94" s="9">
        <v>1.7266605964798132E-5</v>
      </c>
      <c r="FI94" s="6">
        <v>6</v>
      </c>
      <c r="FJ94" s="6"/>
      <c r="FK94" s="6"/>
      <c r="FL94" s="6"/>
      <c r="FM94" s="15">
        <v>87</v>
      </c>
      <c r="FN94" s="9">
        <v>0.28306010928961745</v>
      </c>
      <c r="FO94" s="9">
        <v>6.2208841463414624E-5</v>
      </c>
      <c r="FP94" s="9">
        <v>1.3947548643292682</v>
      </c>
      <c r="FQ94" s="9">
        <v>1.3948170731707317</v>
      </c>
      <c r="FR94" s="9">
        <v>1.1128477254768736E-5</v>
      </c>
      <c r="FS94" s="6">
        <v>6</v>
      </c>
      <c r="FT94" s="6"/>
      <c r="FU94" s="6"/>
      <c r="FV94" s="6"/>
      <c r="FW94" s="15">
        <v>87</v>
      </c>
      <c r="FX94" s="9">
        <v>0.28306010928961745</v>
      </c>
      <c r="FY94" s="9">
        <v>8.9407774390243898E-5</v>
      </c>
      <c r="FZ94" s="9">
        <v>1.3947276653963414</v>
      </c>
      <c r="GA94" s="9">
        <v>1.3948170731707317</v>
      </c>
      <c r="GB94" s="9">
        <v>1.5994067085889598E-5</v>
      </c>
      <c r="GC94" s="6">
        <v>6</v>
      </c>
      <c r="GD94" s="6"/>
      <c r="GE94" s="6"/>
      <c r="GF94" s="6"/>
      <c r="GG94" s="15">
        <v>87</v>
      </c>
      <c r="GH94" s="9">
        <v>0.28306010928961745</v>
      </c>
      <c r="GI94" s="9">
        <v>5.704801829268292E-5</v>
      </c>
      <c r="GJ94" s="9">
        <v>1.394760025152439</v>
      </c>
      <c r="GK94" s="9">
        <v>1.3948170731707317</v>
      </c>
      <c r="GL94" s="9">
        <v>1.0205262773991958E-5</v>
      </c>
      <c r="GM94" s="6">
        <v>6</v>
      </c>
      <c r="GN94" s="6"/>
      <c r="GO94" s="6"/>
      <c r="GP94" s="6"/>
      <c r="GQ94" s="15">
        <v>87</v>
      </c>
      <c r="GR94" s="9">
        <v>0.28306010928961745</v>
      </c>
      <c r="GS94" s="9">
        <v>5.2863567073170727E-5</v>
      </c>
      <c r="GT94" s="9">
        <v>1.3947642096036583</v>
      </c>
      <c r="GU94" s="9">
        <v>1.3948170731707314</v>
      </c>
      <c r="GV94" s="9">
        <v>9.4567104922810574E-6</v>
      </c>
      <c r="GW94" s="6">
        <v>6</v>
      </c>
      <c r="GX94" s="6"/>
      <c r="GY94" s="6"/>
      <c r="GZ94" s="6"/>
      <c r="HA94" s="15">
        <v>87</v>
      </c>
      <c r="HB94" s="9">
        <v>0.28306010928961745</v>
      </c>
      <c r="HC94" s="9">
        <v>6.5695884146341454E-5</v>
      </c>
      <c r="HD94" s="9">
        <v>1.3947513772865854</v>
      </c>
      <c r="HE94" s="9">
        <v>1.3948170731707317</v>
      </c>
      <c r="HF94" s="9">
        <v>1.1752270822861153E-5</v>
      </c>
      <c r="HG94" s="6">
        <v>6</v>
      </c>
      <c r="HH94" s="6"/>
      <c r="HI94" s="6"/>
      <c r="HJ94" s="6"/>
      <c r="HK94" s="15">
        <v>87</v>
      </c>
      <c r="HL94" s="9">
        <v>0.28306010928961745</v>
      </c>
      <c r="HM94" s="9">
        <v>3.5986280487804875E-5</v>
      </c>
      <c r="HN94" s="9">
        <v>1.3947810868902439</v>
      </c>
      <c r="HO94" s="9">
        <v>1.3948170731707317</v>
      </c>
      <c r="HP94" s="9">
        <v>6.4375496227137536E-6</v>
      </c>
      <c r="HQ94" s="6">
        <v>6</v>
      </c>
      <c r="HR94" s="6"/>
      <c r="HS94" s="6"/>
      <c r="HT94" s="6"/>
      <c r="HU94" s="15">
        <v>87</v>
      </c>
      <c r="HV94" s="9">
        <v>0.28306010928961745</v>
      </c>
      <c r="HW94" s="9">
        <v>3.4591463414634142E-5</v>
      </c>
      <c r="HX94" s="9">
        <v>1.3947824817073169</v>
      </c>
      <c r="HY94" s="9">
        <v>1.3948170731707314</v>
      </c>
      <c r="HZ94" s="9">
        <v>6.1880321954767871E-6</v>
      </c>
      <c r="IA94" s="6">
        <v>6</v>
      </c>
      <c r="IB94" s="6"/>
      <c r="IC94" s="6"/>
      <c r="ID94" s="6"/>
      <c r="IE94" s="15">
        <v>87</v>
      </c>
      <c r="IF94" s="9">
        <v>0.28306010928961745</v>
      </c>
      <c r="IG94" s="9">
        <v>1.5761432926829264E-5</v>
      </c>
      <c r="IH94" s="9">
        <v>1.3948013117378046</v>
      </c>
      <c r="II94" s="9">
        <v>1.3948170731707314</v>
      </c>
      <c r="IJ94" s="9">
        <v>2.8195469277777295E-6</v>
      </c>
      <c r="IK94" s="6">
        <v>6</v>
      </c>
      <c r="IL94" s="6"/>
      <c r="IM94" s="6"/>
      <c r="IN94" s="6"/>
      <c r="IO94" s="15">
        <v>87</v>
      </c>
      <c r="IP94" s="9">
        <v>0.28306010928961745</v>
      </c>
      <c r="IQ94" s="9">
        <v>8.9268292682926817E-6</v>
      </c>
      <c r="IR94" s="9">
        <v>1.3948081463414634</v>
      </c>
      <c r="IS94" s="9">
        <v>1.3948170731707317</v>
      </c>
      <c r="IT94" s="9">
        <v>1.59691153431659E-6</v>
      </c>
      <c r="IU94" s="6">
        <v>6</v>
      </c>
      <c r="IV94" s="6"/>
      <c r="IW94" s="6"/>
      <c r="IX94" s="6"/>
      <c r="IY94" s="15">
        <v>87</v>
      </c>
      <c r="IZ94" s="9">
        <v>0.28306010928961745</v>
      </c>
      <c r="JA94" s="9">
        <v>1.492454268292683E-5</v>
      </c>
      <c r="JB94" s="9">
        <v>1.3948021486280486</v>
      </c>
      <c r="JC94" s="9">
        <v>1.3948170731707317</v>
      </c>
      <c r="JD94" s="9">
        <v>2.6698364714355495E-6</v>
      </c>
      <c r="JE94" s="6">
        <v>6</v>
      </c>
      <c r="JF94" s="6"/>
      <c r="JG94" s="6"/>
      <c r="JH94" s="6"/>
      <c r="JI94" s="15">
        <v>87</v>
      </c>
      <c r="JJ94" s="9">
        <v>0.28306010928961745</v>
      </c>
      <c r="JK94" s="9">
        <v>1.4366615853658536E-5</v>
      </c>
      <c r="JL94" s="9">
        <v>1.394802706554878</v>
      </c>
      <c r="JM94" s="9">
        <v>1.3948170731707317</v>
      </c>
      <c r="JN94" s="9">
        <v>2.5700295005407622E-6</v>
      </c>
      <c r="JO94" s="6">
        <v>6</v>
      </c>
      <c r="JP94" s="6"/>
      <c r="JQ94" s="6"/>
      <c r="JR94" s="6"/>
      <c r="JS94" s="15">
        <v>87</v>
      </c>
      <c r="JT94" s="9">
        <v>0.28306010928961745</v>
      </c>
      <c r="JU94" s="9">
        <v>1.1995426829268293E-5</v>
      </c>
      <c r="JV94" s="9">
        <v>1.3948050777439023</v>
      </c>
      <c r="JW94" s="9">
        <v>1.3948170731707314</v>
      </c>
      <c r="JX94" s="9">
        <v>2.1458498742379181E-6</v>
      </c>
      <c r="JY94" s="6">
        <v>6</v>
      </c>
      <c r="JZ94" s="6"/>
      <c r="KA94" s="6"/>
      <c r="KB94" s="6"/>
      <c r="KC94" s="15">
        <v>87</v>
      </c>
      <c r="KD94" s="9">
        <v>0.28306010928961745</v>
      </c>
      <c r="KE94" s="9">
        <v>1.9666920731707315E-5</v>
      </c>
      <c r="KF94" s="9">
        <v>1.3947974062499999</v>
      </c>
      <c r="KG94" s="9">
        <v>1.3948170731707317</v>
      </c>
      <c r="KH94" s="9">
        <v>3.5181957240412372E-6</v>
      </c>
      <c r="KI94" s="6">
        <v>6</v>
      </c>
      <c r="KJ94" s="6"/>
      <c r="KK94" s="6"/>
      <c r="KL94" s="6"/>
      <c r="KM94" s="15">
        <v>87</v>
      </c>
      <c r="KN94" s="9">
        <v>0.28306010928961745</v>
      </c>
      <c r="KO94" s="9">
        <v>8.2294207317073151E-6</v>
      </c>
      <c r="KP94" s="9">
        <v>1.3948088437499999</v>
      </c>
      <c r="KQ94" s="9">
        <v>1.3948170731707317</v>
      </c>
      <c r="KR94" s="9">
        <v>1.4721528206981064E-6</v>
      </c>
      <c r="KS94" s="6">
        <v>6</v>
      </c>
      <c r="KT94" s="6"/>
      <c r="KU94" s="6"/>
      <c r="KV94" s="6"/>
      <c r="KW94" s="15">
        <v>87</v>
      </c>
      <c r="KX94" s="9">
        <v>0.28306010928961745</v>
      </c>
      <c r="KY94" s="9">
        <v>6.9740853658536585E-6</v>
      </c>
      <c r="KZ94" s="9">
        <v>1.3948100990853658</v>
      </c>
      <c r="LA94" s="9">
        <v>1.3948170731707317</v>
      </c>
      <c r="LB94" s="9">
        <v>1.247587136184836E-6</v>
      </c>
      <c r="LC94" s="6">
        <v>6</v>
      </c>
    </row>
    <row r="95" spans="1:315">
      <c r="A95" s="6">
        <v>88</v>
      </c>
      <c r="B95">
        <v>0.26091288790784178</v>
      </c>
      <c r="C95">
        <f>1-Table468[[#This Row],[qx (tau)]]</f>
        <v>0.73908711209215827</v>
      </c>
      <c r="D95" s="6"/>
      <c r="E95" s="6"/>
      <c r="F95" s="6"/>
      <c r="G95" s="6"/>
      <c r="H95" s="15">
        <f t="shared" si="15"/>
        <v>88</v>
      </c>
      <c r="I95" s="9">
        <f t="shared" si="17"/>
        <v>0.29972677595628411</v>
      </c>
      <c r="J95" s="9" cm="1">
        <f t="array" ref="J95">VLOOKUP($G$13,'qx Malaria'!$B$32:$I$61,(N95),FALSE)/(1-cambodia!I95*INDEX($E$6:$G$11,N95,2))</f>
        <v>7.1400702301989852E-6</v>
      </c>
      <c r="K95" s="9">
        <f t="shared" si="16"/>
        <v>1.4280069059695666</v>
      </c>
      <c r="L95" s="9">
        <f t="shared" si="13"/>
        <v>1.4280140460397968</v>
      </c>
      <c r="M95" s="9">
        <f>(J95*Table468[[#This Row],[qx (tau)]])/L95</f>
        <v>1.3045644395392091E-6</v>
      </c>
      <c r="N95" s="6">
        <f t="shared" si="14"/>
        <v>6</v>
      </c>
      <c r="P95" s="6"/>
      <c r="Q95" s="6"/>
      <c r="R95" s="6"/>
      <c r="S95" s="15">
        <v>88</v>
      </c>
      <c r="T95" s="9">
        <v>0.29972677595628411</v>
      </c>
      <c r="U95" s="9">
        <v>1.0153179867342957E-4</v>
      </c>
      <c r="V95" s="9">
        <v>1.4279125142411235</v>
      </c>
      <c r="W95" s="9">
        <v>1.428014046039797</v>
      </c>
      <c r="X95" s="9">
        <v>1.8550906330247553E-5</v>
      </c>
      <c r="Y95" s="6">
        <v>6</v>
      </c>
      <c r="Z95" s="6"/>
      <c r="AA95" s="6"/>
      <c r="AB95" s="6"/>
      <c r="AC95" s="15">
        <v>88</v>
      </c>
      <c r="AD95" s="9">
        <v>0.29972677595628411</v>
      </c>
      <c r="AE95" s="9">
        <v>8.6680452594615679E-5</v>
      </c>
      <c r="AF95" s="9">
        <v>1.4279273655872022</v>
      </c>
      <c r="AG95" s="9">
        <v>1.4280140460397968</v>
      </c>
      <c r="AH95" s="9">
        <v>1.5837412296005999E-5</v>
      </c>
      <c r="AI95" s="6">
        <v>6</v>
      </c>
      <c r="AJ95" s="6"/>
      <c r="AK95" s="6"/>
      <c r="AL95" s="6"/>
      <c r="AM95" s="15">
        <v>88</v>
      </c>
      <c r="AN95" s="9">
        <v>0.29972677595628411</v>
      </c>
      <c r="AO95" s="9">
        <v>7.7398361295356988E-5</v>
      </c>
      <c r="AP95" s="9">
        <v>1.4279366476785016</v>
      </c>
      <c r="AQ95" s="9">
        <v>1.428014046039797</v>
      </c>
      <c r="AR95" s="9">
        <v>1.4141478524605023E-5</v>
      </c>
      <c r="AS95" s="6">
        <v>6</v>
      </c>
      <c r="AT95" s="6"/>
      <c r="AU95" s="6"/>
      <c r="AV95" s="6"/>
      <c r="AW95" s="15">
        <v>88</v>
      </c>
      <c r="AX95" s="9">
        <v>0.29972677595628411</v>
      </c>
      <c r="AY95" s="9">
        <v>8.7537261022239548E-5</v>
      </c>
      <c r="AZ95" s="9">
        <v>1.4279265087787747</v>
      </c>
      <c r="BA95" s="9">
        <v>1.428014046039797</v>
      </c>
      <c r="BB95" s="9">
        <v>1.5993960028750701E-5</v>
      </c>
      <c r="BC95" s="6">
        <v>6</v>
      </c>
      <c r="BD95" s="6"/>
      <c r="BE95" s="6"/>
      <c r="BF95" s="6"/>
      <c r="BG95" s="15">
        <v>88</v>
      </c>
      <c r="BH95" s="9">
        <v>0.29972677595628411</v>
      </c>
      <c r="BI95" s="9">
        <v>7.7683964104564949E-5</v>
      </c>
      <c r="BJ95" s="9">
        <v>1.4279363620756924</v>
      </c>
      <c r="BK95" s="9">
        <v>1.428014046039797</v>
      </c>
      <c r="BL95" s="9">
        <v>1.4193661102186593E-5</v>
      </c>
      <c r="BM95" s="6">
        <v>6</v>
      </c>
      <c r="BN95" s="6"/>
      <c r="BO95" s="6"/>
      <c r="BP95" s="6"/>
      <c r="BQ95" s="15">
        <v>88</v>
      </c>
      <c r="BR95" s="9">
        <v>0.29972677595628411</v>
      </c>
      <c r="BS95" s="9">
        <v>6.9829886851346061E-5</v>
      </c>
      <c r="BT95" s="9">
        <v>1.4279442161529456</v>
      </c>
      <c r="BU95" s="9">
        <v>1.428014046039797</v>
      </c>
      <c r="BV95" s="9">
        <v>1.2758640218693461E-5</v>
      </c>
      <c r="BW95" s="6">
        <v>6</v>
      </c>
      <c r="BX95" s="6"/>
      <c r="BY95" s="6"/>
      <c r="BZ95" s="6"/>
      <c r="CA95" s="15">
        <v>88</v>
      </c>
      <c r="CB95" s="9">
        <v>0.29972677595628411</v>
      </c>
      <c r="CC95" s="9">
        <v>6.6402653140850559E-5</v>
      </c>
      <c r="CD95" s="9">
        <v>1.427947643386656</v>
      </c>
      <c r="CE95" s="9">
        <v>1.428014046039797</v>
      </c>
      <c r="CF95" s="9">
        <v>1.2132449287714642E-5</v>
      </c>
      <c r="CG95" s="6">
        <v>6</v>
      </c>
      <c r="CH95" s="6"/>
      <c r="CI95" s="6"/>
      <c r="CJ95" s="6"/>
      <c r="CK95" s="15">
        <v>88</v>
      </c>
      <c r="CL95" s="9">
        <v>0.29972677595628411</v>
      </c>
      <c r="CM95" s="9">
        <v>7.7255559890753014E-5</v>
      </c>
      <c r="CN95" s="9">
        <v>1.4279367904799063</v>
      </c>
      <c r="CO95" s="9">
        <v>1.428014046039797</v>
      </c>
      <c r="CP95" s="9">
        <v>1.411538723581424E-5</v>
      </c>
      <c r="CQ95" s="6">
        <v>6</v>
      </c>
      <c r="CR95" s="6"/>
      <c r="CS95" s="6"/>
      <c r="CT95" s="6"/>
      <c r="CU95" s="15">
        <v>88</v>
      </c>
      <c r="CV95" s="9">
        <v>0.29972677595628411</v>
      </c>
      <c r="CW95" s="9">
        <v>5.7548966055403823E-5</v>
      </c>
      <c r="CX95" s="9">
        <v>1.4279564970737415</v>
      </c>
      <c r="CY95" s="9">
        <v>1.428014046039797</v>
      </c>
      <c r="CZ95" s="9">
        <v>1.0514789382686026E-5</v>
      </c>
      <c r="DA95" s="6">
        <v>6</v>
      </c>
      <c r="DB95" s="6"/>
      <c r="DC95" s="6"/>
      <c r="DD95" s="6"/>
      <c r="DE95" s="15">
        <v>88</v>
      </c>
      <c r="DF95" s="9">
        <v>0.29972677595628411</v>
      </c>
      <c r="DG95" s="9">
        <v>5.7977370269215751E-5</v>
      </c>
      <c r="DH95" s="9">
        <v>1.4279560686695278</v>
      </c>
      <c r="DI95" s="9">
        <v>1.428014046039797</v>
      </c>
      <c r="DJ95" s="9">
        <v>1.0593063249058375E-5</v>
      </c>
      <c r="DK95" s="6">
        <v>6</v>
      </c>
      <c r="DL95" s="6"/>
      <c r="DM95" s="6"/>
      <c r="DN95" s="6"/>
      <c r="DO95" s="15">
        <v>88</v>
      </c>
      <c r="DP95" s="9">
        <v>0.29972677595628411</v>
      </c>
      <c r="DQ95" s="9">
        <v>1.1124229418650017E-4</v>
      </c>
      <c r="DR95" s="9">
        <v>1.4279028037456105</v>
      </c>
      <c r="DS95" s="9">
        <v>1.428014046039797</v>
      </c>
      <c r="DT95" s="9">
        <v>2.0325113968020872E-5</v>
      </c>
      <c r="DU95" s="6">
        <v>6</v>
      </c>
      <c r="DV95" s="6"/>
      <c r="DW95" s="6"/>
      <c r="DX95" s="6"/>
      <c r="DY95" s="15">
        <v>88</v>
      </c>
      <c r="DZ95" s="9">
        <v>0.29972677595628411</v>
      </c>
      <c r="EA95" s="9">
        <v>8.2539211861100268E-5</v>
      </c>
      <c r="EB95" s="9">
        <v>1.4279315068279359</v>
      </c>
      <c r="EC95" s="9">
        <v>1.428014046039797</v>
      </c>
      <c r="ED95" s="9">
        <v>1.5080764921073257E-5</v>
      </c>
      <c r="EE95" s="6">
        <v>6</v>
      </c>
      <c r="EF95" s="6"/>
      <c r="EG95" s="6"/>
      <c r="EH95" s="6"/>
      <c r="EI95" s="15">
        <v>88</v>
      </c>
      <c r="EJ95" s="9">
        <v>0.29972677595628411</v>
      </c>
      <c r="EK95" s="9">
        <v>7.0401092469761983E-5</v>
      </c>
      <c r="EL95" s="9">
        <v>1.4279436449473271</v>
      </c>
      <c r="EM95" s="9">
        <v>1.4280140460397968</v>
      </c>
      <c r="EN95" s="9">
        <v>1.2863005373856601E-5</v>
      </c>
      <c r="EO95" s="6">
        <v>6</v>
      </c>
      <c r="EP95" s="6"/>
      <c r="EQ95" s="6"/>
      <c r="ER95" s="6"/>
      <c r="ES95" s="15">
        <v>88</v>
      </c>
      <c r="ET95" s="9">
        <v>0.29972677595628411</v>
      </c>
      <c r="EU95" s="9">
        <v>1.2195239953179864E-4</v>
      </c>
      <c r="EV95" s="9">
        <v>1.427892093640265</v>
      </c>
      <c r="EW95" s="9">
        <v>1.4280140460397968</v>
      </c>
      <c r="EX95" s="9">
        <v>2.2281960627329689E-5</v>
      </c>
      <c r="EY95" s="6">
        <v>6</v>
      </c>
      <c r="EZ95" s="6"/>
      <c r="FA95" s="6"/>
      <c r="FB95" s="6"/>
      <c r="FC95" s="15">
        <v>88</v>
      </c>
      <c r="FD95" s="9">
        <v>0.29972677595628411</v>
      </c>
      <c r="FE95" s="9">
        <v>9.881857198595395E-5</v>
      </c>
      <c r="FF95" s="9">
        <v>1.4279152274678111</v>
      </c>
      <c r="FG95" s="9">
        <v>1.428014046039797</v>
      </c>
      <c r="FH95" s="9">
        <v>1.8055171843222651E-5</v>
      </c>
      <c r="FI95" s="6">
        <v>6</v>
      </c>
      <c r="FJ95" s="6"/>
      <c r="FK95" s="6"/>
      <c r="FL95" s="6"/>
      <c r="FM95" s="15">
        <v>88</v>
      </c>
      <c r="FN95" s="9">
        <v>0.29972677595628411</v>
      </c>
      <c r="FO95" s="9">
        <v>6.3689426453374939E-5</v>
      </c>
      <c r="FP95" s="9">
        <v>1.4279503566133436</v>
      </c>
      <c r="FQ95" s="9">
        <v>1.428014046039797</v>
      </c>
      <c r="FR95" s="9">
        <v>1.1636714800689743E-5</v>
      </c>
      <c r="FS95" s="6">
        <v>6</v>
      </c>
      <c r="FT95" s="6"/>
      <c r="FU95" s="6"/>
      <c r="FV95" s="6"/>
      <c r="FW95" s="15">
        <v>88</v>
      </c>
      <c r="FX95" s="9">
        <v>0.29972677595628411</v>
      </c>
      <c r="FY95" s="9">
        <v>9.1535700351150985E-5</v>
      </c>
      <c r="FZ95" s="9">
        <v>1.4279225103394457</v>
      </c>
      <c r="GA95" s="9">
        <v>1.428014046039797</v>
      </c>
      <c r="GB95" s="9">
        <v>1.672451611489266E-5</v>
      </c>
      <c r="GC95" s="6">
        <v>6</v>
      </c>
      <c r="GD95" s="6"/>
      <c r="GE95" s="6"/>
      <c r="GF95" s="6"/>
      <c r="GG95" s="15">
        <v>88</v>
      </c>
      <c r="GH95" s="9">
        <v>0.29972677595628411</v>
      </c>
      <c r="GI95" s="9">
        <v>5.8405774483027692E-5</v>
      </c>
      <c r="GJ95" s="9">
        <v>1.427955640265314</v>
      </c>
      <c r="GK95" s="9">
        <v>1.428014046039797</v>
      </c>
      <c r="GL95" s="9">
        <v>1.0671337115430728E-5</v>
      </c>
      <c r="GM95" s="6">
        <v>6</v>
      </c>
      <c r="GN95" s="6"/>
      <c r="GO95" s="6"/>
      <c r="GP95" s="6"/>
      <c r="GQ95" s="15">
        <v>88</v>
      </c>
      <c r="GR95" s="9">
        <v>0.29972677595628411</v>
      </c>
      <c r="GS95" s="9">
        <v>5.4121732344908301E-5</v>
      </c>
      <c r="GT95" s="9">
        <v>1.4279599243074519</v>
      </c>
      <c r="GU95" s="9">
        <v>1.4280140460397968</v>
      </c>
      <c r="GV95" s="9">
        <v>9.888598451707204E-6</v>
      </c>
      <c r="GW95" s="6">
        <v>6</v>
      </c>
      <c r="GX95" s="6"/>
      <c r="GY95" s="6"/>
      <c r="GZ95" s="6"/>
      <c r="HA95" s="15">
        <v>88</v>
      </c>
      <c r="HB95" s="9">
        <v>0.29972677595628411</v>
      </c>
      <c r="HC95" s="9">
        <v>6.7259461568474428E-5</v>
      </c>
      <c r="HD95" s="9">
        <v>1.4279467865782285</v>
      </c>
      <c r="HE95" s="9">
        <v>1.428014046039797</v>
      </c>
      <c r="HF95" s="9">
        <v>1.2288997020459346E-5</v>
      </c>
      <c r="HG95" s="6">
        <v>6</v>
      </c>
      <c r="HH95" s="6"/>
      <c r="HI95" s="6"/>
      <c r="HJ95" s="6"/>
      <c r="HK95" s="15">
        <v>88</v>
      </c>
      <c r="HL95" s="9">
        <v>0.29972677595628411</v>
      </c>
      <c r="HM95" s="9">
        <v>3.6842762387826762E-5</v>
      </c>
      <c r="HN95" s="9">
        <v>1.4279772032774092</v>
      </c>
      <c r="HO95" s="9">
        <v>1.428014046039797</v>
      </c>
      <c r="HP95" s="9">
        <v>6.7315525080223186E-6</v>
      </c>
      <c r="HQ95" s="6">
        <v>6</v>
      </c>
      <c r="HR95" s="6"/>
      <c r="HS95" s="6"/>
      <c r="HT95" s="6"/>
      <c r="HU95" s="15">
        <v>88</v>
      </c>
      <c r="HV95" s="9">
        <v>0.29972677595628411</v>
      </c>
      <c r="HW95" s="9">
        <v>3.5414748341786965E-5</v>
      </c>
      <c r="HX95" s="9">
        <v>1.4279786312914551</v>
      </c>
      <c r="HY95" s="9">
        <v>1.4280140460397968</v>
      </c>
      <c r="HZ95" s="9">
        <v>6.470639620114477E-6</v>
      </c>
      <c r="IA95" s="6">
        <v>6</v>
      </c>
      <c r="IB95" s="6"/>
      <c r="IC95" s="6"/>
      <c r="ID95" s="6"/>
      <c r="IE95" s="15">
        <v>88</v>
      </c>
      <c r="IF95" s="9">
        <v>0.29972677595628411</v>
      </c>
      <c r="IG95" s="9">
        <v>1.6136558720249702E-5</v>
      </c>
      <c r="IH95" s="9">
        <v>1.4279979094810766</v>
      </c>
      <c r="II95" s="9">
        <v>1.428014046039797</v>
      </c>
      <c r="IJ95" s="9">
        <v>2.9483156333586118E-6</v>
      </c>
      <c r="IK95" s="6">
        <v>6</v>
      </c>
      <c r="IL95" s="6"/>
      <c r="IM95" s="6"/>
      <c r="IN95" s="6"/>
      <c r="IO95" s="15">
        <v>88</v>
      </c>
      <c r="IP95" s="9">
        <v>0.29972677595628411</v>
      </c>
      <c r="IQ95" s="9">
        <v>9.1392898946547004E-6</v>
      </c>
      <c r="IR95" s="9">
        <v>1.4280049067499023</v>
      </c>
      <c r="IS95" s="9">
        <v>1.428014046039797</v>
      </c>
      <c r="IT95" s="9">
        <v>1.6698424826101873E-6</v>
      </c>
      <c r="IU95" s="6">
        <v>6</v>
      </c>
      <c r="IV95" s="6"/>
      <c r="IW95" s="6"/>
      <c r="IX95" s="6"/>
      <c r="IY95" s="15">
        <v>88</v>
      </c>
      <c r="IZ95" s="9">
        <v>0.29972677595628411</v>
      </c>
      <c r="JA95" s="9">
        <v>1.527975029262583E-5</v>
      </c>
      <c r="JB95" s="9">
        <v>1.4279987662895042</v>
      </c>
      <c r="JC95" s="9">
        <v>1.4280140460397968</v>
      </c>
      <c r="JD95" s="9">
        <v>2.7917679006139076E-6</v>
      </c>
      <c r="JE95" s="6">
        <v>6</v>
      </c>
      <c r="JF95" s="6"/>
      <c r="JG95" s="6"/>
      <c r="JH95" s="6"/>
      <c r="JI95" s="15">
        <v>88</v>
      </c>
      <c r="JJ95" s="9">
        <v>0.29972677595628411</v>
      </c>
      <c r="JK95" s="9">
        <v>1.4708544674209908E-5</v>
      </c>
      <c r="JL95" s="9">
        <v>1.4279993374951228</v>
      </c>
      <c r="JM95" s="9">
        <v>1.428014046039797</v>
      </c>
      <c r="JN95" s="9">
        <v>2.6874027454507702E-6</v>
      </c>
      <c r="JO95" s="6">
        <v>6</v>
      </c>
      <c r="JP95" s="6"/>
      <c r="JQ95" s="6"/>
      <c r="JR95" s="6"/>
      <c r="JS95" s="15">
        <v>88</v>
      </c>
      <c r="JT95" s="9">
        <v>0.29972677595628411</v>
      </c>
      <c r="JU95" s="9">
        <v>1.2280920795942254E-5</v>
      </c>
      <c r="JV95" s="9">
        <v>1.4280017651190009</v>
      </c>
      <c r="JW95" s="9">
        <v>1.4280140460397968</v>
      </c>
      <c r="JX95" s="9">
        <v>2.2438508360074397E-6</v>
      </c>
      <c r="JY95" s="6">
        <v>6</v>
      </c>
      <c r="JZ95" s="6"/>
      <c r="KA95" s="6"/>
      <c r="KB95" s="6"/>
      <c r="KC95" s="15">
        <v>88</v>
      </c>
      <c r="KD95" s="9">
        <v>0.29972677595628411</v>
      </c>
      <c r="KE95" s="9">
        <v>2.0134998049161136E-5</v>
      </c>
      <c r="KF95" s="9">
        <v>1.4279939110417477</v>
      </c>
      <c r="KG95" s="9">
        <v>1.4280140460397968</v>
      </c>
      <c r="KH95" s="9">
        <v>3.6788717195005698E-6</v>
      </c>
      <c r="KI95" s="6">
        <v>6</v>
      </c>
      <c r="KJ95" s="6"/>
      <c r="KK95" s="6"/>
      <c r="KL95" s="6"/>
      <c r="KM95" s="15">
        <v>88</v>
      </c>
      <c r="KN95" s="9">
        <v>0.29972677595628411</v>
      </c>
      <c r="KO95" s="9">
        <v>8.4252828716348002E-6</v>
      </c>
      <c r="KP95" s="9">
        <v>1.4280056207569252</v>
      </c>
      <c r="KQ95" s="9">
        <v>1.4280140460397968</v>
      </c>
      <c r="KR95" s="9">
        <v>1.5393860386562665E-6</v>
      </c>
      <c r="KS95" s="6">
        <v>6</v>
      </c>
      <c r="KT95" s="6"/>
      <c r="KU95" s="6"/>
      <c r="KV95" s="6"/>
      <c r="KW95" s="15">
        <v>88</v>
      </c>
      <c r="KX95" s="9">
        <v>0.29972677595628411</v>
      </c>
      <c r="KY95" s="9">
        <v>7.1400702301989852E-6</v>
      </c>
      <c r="KZ95" s="9">
        <v>1.4280069059695666</v>
      </c>
      <c r="LA95" s="9">
        <v>1.4280140460397968</v>
      </c>
      <c r="LB95" s="9">
        <v>1.3045644395392091E-6</v>
      </c>
      <c r="LC95" s="6">
        <v>6</v>
      </c>
    </row>
    <row r="96" spans="1:315">
      <c r="A96" s="6">
        <v>89</v>
      </c>
      <c r="B96">
        <v>0.27252868946208469</v>
      </c>
      <c r="C96">
        <f>1-Table468[[#This Row],[qx (tau)]]</f>
        <v>0.72747131053791536</v>
      </c>
      <c r="D96" s="6"/>
      <c r="E96" s="6"/>
      <c r="F96" s="6"/>
      <c r="G96" s="6"/>
      <c r="H96" s="15">
        <f t="shared" si="15"/>
        <v>89</v>
      </c>
      <c r="I96" s="9">
        <f t="shared" si="17"/>
        <v>0.31639344262295077</v>
      </c>
      <c r="J96" s="9" cm="1">
        <f t="array" ref="J96">VLOOKUP($G$13,'qx Malaria'!$B$32:$I$61,(N96),FALSE)/(1-cambodia!I96*INDEX($E$6:$G$11,N96,2))</f>
        <v>7.3141486810551561E-6</v>
      </c>
      <c r="K96" s="9">
        <f t="shared" si="16"/>
        <v>1.46282242206235</v>
      </c>
      <c r="L96" s="9">
        <f t="shared" si="13"/>
        <v>1.4628297362110312</v>
      </c>
      <c r="M96" s="9">
        <f>(J96*Table468[[#This Row],[qx (tau)]])/L96</f>
        <v>1.3626434473104236E-6</v>
      </c>
      <c r="N96" s="6">
        <f t="shared" si="14"/>
        <v>6</v>
      </c>
      <c r="P96" s="6"/>
      <c r="Q96" s="6"/>
      <c r="R96" s="6"/>
      <c r="S96" s="15">
        <v>89</v>
      </c>
      <c r="T96" s="9">
        <v>0.31639344262295077</v>
      </c>
      <c r="U96" s="9">
        <v>1.0400719424460432E-4</v>
      </c>
      <c r="V96" s="9">
        <v>1.4627257290167865</v>
      </c>
      <c r="W96" s="9">
        <v>1.4628297362110312</v>
      </c>
      <c r="X96" s="9">
        <v>1.9376789820754225E-5</v>
      </c>
      <c r="Y96" s="6">
        <v>6</v>
      </c>
      <c r="Z96" s="6"/>
      <c r="AA96" s="6"/>
      <c r="AB96" s="6"/>
      <c r="AC96" s="15">
        <v>89</v>
      </c>
      <c r="AD96" s="9">
        <v>0.31639344262295077</v>
      </c>
      <c r="AE96" s="9">
        <v>8.8793764988009599E-5</v>
      </c>
      <c r="AF96" s="9">
        <v>1.4627409424460431</v>
      </c>
      <c r="AG96" s="9">
        <v>1.4628297362110312</v>
      </c>
      <c r="AH96" s="9">
        <v>1.6542491450348541E-5</v>
      </c>
      <c r="AI96" s="6">
        <v>6</v>
      </c>
      <c r="AJ96" s="6"/>
      <c r="AK96" s="6"/>
      <c r="AL96" s="6"/>
      <c r="AM96" s="15">
        <v>89</v>
      </c>
      <c r="AN96" s="9">
        <v>0.31639344262295077</v>
      </c>
      <c r="AO96" s="9">
        <v>7.9285371702637878E-5</v>
      </c>
      <c r="AP96" s="9">
        <v>1.4627504508393285</v>
      </c>
      <c r="AQ96" s="9">
        <v>1.4628297362110312</v>
      </c>
      <c r="AR96" s="9">
        <v>1.4771054968844988E-5</v>
      </c>
      <c r="AS96" s="6">
        <v>6</v>
      </c>
      <c r="AT96" s="6"/>
      <c r="AU96" s="6"/>
      <c r="AV96" s="6"/>
      <c r="AW96" s="15">
        <v>89</v>
      </c>
      <c r="AX96" s="9">
        <v>0.31639344262295077</v>
      </c>
      <c r="AY96" s="9">
        <v>8.9671462829736209E-5</v>
      </c>
      <c r="AZ96" s="9">
        <v>1.4627400647482012</v>
      </c>
      <c r="BA96" s="9">
        <v>1.462829736211031</v>
      </c>
      <c r="BB96" s="9">
        <v>1.6706008664025795E-5</v>
      </c>
      <c r="BC96" s="6">
        <v>6</v>
      </c>
      <c r="BD96" s="6"/>
      <c r="BE96" s="6"/>
      <c r="BF96" s="6"/>
      <c r="BG96" s="15">
        <v>89</v>
      </c>
      <c r="BH96" s="9">
        <v>0.31639344262295077</v>
      </c>
      <c r="BI96" s="9">
        <v>7.957793764988009E-5</v>
      </c>
      <c r="BJ96" s="9">
        <v>1.4627501582733813</v>
      </c>
      <c r="BK96" s="9">
        <v>1.4628297362110312</v>
      </c>
      <c r="BL96" s="9">
        <v>1.4825560706737406E-5</v>
      </c>
      <c r="BM96" s="6">
        <v>6</v>
      </c>
      <c r="BN96" s="6"/>
      <c r="BO96" s="6"/>
      <c r="BP96" s="6"/>
      <c r="BQ96" s="15">
        <v>89</v>
      </c>
      <c r="BR96" s="9">
        <v>0.31639344262295077</v>
      </c>
      <c r="BS96" s="9">
        <v>7.1532374100719416E-5</v>
      </c>
      <c r="BT96" s="9">
        <v>1.4627582038369302</v>
      </c>
      <c r="BU96" s="9">
        <v>1.462829736211031</v>
      </c>
      <c r="BV96" s="9">
        <v>1.3326652914695942E-5</v>
      </c>
      <c r="BW96" s="6">
        <v>6</v>
      </c>
      <c r="BX96" s="6"/>
      <c r="BY96" s="6"/>
      <c r="BZ96" s="6"/>
      <c r="CA96" s="15">
        <v>89</v>
      </c>
      <c r="CB96" s="9">
        <v>0.31639344262295077</v>
      </c>
      <c r="CC96" s="9">
        <v>6.802158273381295E-5</v>
      </c>
      <c r="CD96" s="9">
        <v>1.4627617146282974</v>
      </c>
      <c r="CE96" s="9">
        <v>1.4628297362110312</v>
      </c>
      <c r="CF96" s="9">
        <v>1.2672584059986939E-5</v>
      </c>
      <c r="CG96" s="6">
        <v>6</v>
      </c>
      <c r="CH96" s="6"/>
      <c r="CI96" s="6"/>
      <c r="CJ96" s="6"/>
      <c r="CK96" s="15">
        <v>89</v>
      </c>
      <c r="CL96" s="9">
        <v>0.31639344262295077</v>
      </c>
      <c r="CM96" s="9">
        <v>7.9139088729016785E-5</v>
      </c>
      <c r="CN96" s="9">
        <v>1.462750597122302</v>
      </c>
      <c r="CO96" s="9">
        <v>1.462829736211031</v>
      </c>
      <c r="CP96" s="9">
        <v>1.4743802099898784E-5</v>
      </c>
      <c r="CQ96" s="6">
        <v>6</v>
      </c>
      <c r="CR96" s="6"/>
      <c r="CS96" s="6"/>
      <c r="CT96" s="6"/>
      <c r="CU96" s="15">
        <v>89</v>
      </c>
      <c r="CV96" s="9">
        <v>0.31639344262295077</v>
      </c>
      <c r="CW96" s="9">
        <v>5.895203836930456E-5</v>
      </c>
      <c r="CX96" s="9">
        <v>1.4627707841726618</v>
      </c>
      <c r="CY96" s="9">
        <v>1.4628297362110312</v>
      </c>
      <c r="CZ96" s="9">
        <v>1.0982906185322014E-5</v>
      </c>
      <c r="DA96" s="6">
        <v>6</v>
      </c>
      <c r="DB96" s="6"/>
      <c r="DC96" s="6"/>
      <c r="DD96" s="6"/>
      <c r="DE96" s="15">
        <v>89</v>
      </c>
      <c r="DF96" s="9">
        <v>0.31639344262295077</v>
      </c>
      <c r="DG96" s="9">
        <v>5.9390887290167858E-5</v>
      </c>
      <c r="DH96" s="9">
        <v>1.4627703453237411</v>
      </c>
      <c r="DI96" s="9">
        <v>1.4628297362110312</v>
      </c>
      <c r="DJ96" s="9">
        <v>1.1064664792160636E-5</v>
      </c>
      <c r="DK96" s="6">
        <v>6</v>
      </c>
      <c r="DL96" s="6"/>
      <c r="DM96" s="6"/>
      <c r="DN96" s="6"/>
      <c r="DO96" s="15">
        <v>89</v>
      </c>
      <c r="DP96" s="9">
        <v>0.31639344262295077</v>
      </c>
      <c r="DQ96" s="9">
        <v>1.1395443645083931E-4</v>
      </c>
      <c r="DR96" s="9">
        <v>1.4627157817745804</v>
      </c>
      <c r="DS96" s="9">
        <v>1.4628297362110312</v>
      </c>
      <c r="DT96" s="9">
        <v>2.1229984909096394E-5</v>
      </c>
      <c r="DU96" s="6">
        <v>6</v>
      </c>
      <c r="DV96" s="6"/>
      <c r="DW96" s="6"/>
      <c r="DX96" s="6"/>
      <c r="DY96" s="15">
        <v>89</v>
      </c>
      <c r="DZ96" s="9">
        <v>0.31639344262295077</v>
      </c>
      <c r="EA96" s="9">
        <v>8.4551558752997603E-5</v>
      </c>
      <c r="EB96" s="9">
        <v>1.4627451846522781</v>
      </c>
      <c r="EC96" s="9">
        <v>1.4628297362110312</v>
      </c>
      <c r="ED96" s="9">
        <v>1.5752158250908496E-5</v>
      </c>
      <c r="EE96" s="6">
        <v>6</v>
      </c>
      <c r="EF96" s="6"/>
      <c r="EG96" s="6"/>
      <c r="EH96" s="6"/>
      <c r="EI96" s="15">
        <v>89</v>
      </c>
      <c r="EJ96" s="9">
        <v>0.31639344262295077</v>
      </c>
      <c r="EK96" s="9">
        <v>7.2117505995203827E-5</v>
      </c>
      <c r="EL96" s="9">
        <v>1.4627576187050357</v>
      </c>
      <c r="EM96" s="9">
        <v>1.462829736211031</v>
      </c>
      <c r="EN96" s="9">
        <v>1.3435664390480775E-5</v>
      </c>
      <c r="EO96" s="6">
        <v>6</v>
      </c>
      <c r="EP96" s="6"/>
      <c r="EQ96" s="6"/>
      <c r="ER96" s="6"/>
      <c r="ES96" s="15">
        <v>89</v>
      </c>
      <c r="ET96" s="9">
        <v>0.31639344262295077</v>
      </c>
      <c r="EU96" s="9">
        <v>1.2492565947242202E-4</v>
      </c>
      <c r="EV96" s="9">
        <v>1.4627048105515585</v>
      </c>
      <c r="EW96" s="9">
        <v>1.462829736211031</v>
      </c>
      <c r="EX96" s="9">
        <v>2.327395008006203E-5</v>
      </c>
      <c r="EY96" s="6">
        <v>6</v>
      </c>
      <c r="EZ96" s="6"/>
      <c r="FA96" s="6"/>
      <c r="FB96" s="6"/>
      <c r="FC96" s="15">
        <v>89</v>
      </c>
      <c r="FD96" s="9">
        <v>0.31639344262295077</v>
      </c>
      <c r="FE96" s="9">
        <v>1.0122781774580335E-4</v>
      </c>
      <c r="FF96" s="9">
        <v>1.4627285083932853</v>
      </c>
      <c r="FG96" s="9">
        <v>1.4628297362110312</v>
      </c>
      <c r="FH96" s="9">
        <v>1.8858985310776259E-5</v>
      </c>
      <c r="FI96" s="6">
        <v>6</v>
      </c>
      <c r="FJ96" s="6"/>
      <c r="FK96" s="6"/>
      <c r="FL96" s="6"/>
      <c r="FM96" s="15">
        <v>89</v>
      </c>
      <c r="FN96" s="9">
        <v>0.31639344262295077</v>
      </c>
      <c r="FO96" s="9">
        <v>6.5242206235011988E-5</v>
      </c>
      <c r="FP96" s="9">
        <v>1.4627644940047961</v>
      </c>
      <c r="FQ96" s="9">
        <v>1.4628297362110312</v>
      </c>
      <c r="FR96" s="9">
        <v>1.2154779550008976E-5</v>
      </c>
      <c r="FS96" s="6">
        <v>6</v>
      </c>
      <c r="FT96" s="6"/>
      <c r="FU96" s="6"/>
      <c r="FV96" s="6"/>
      <c r="FW96" s="15">
        <v>89</v>
      </c>
      <c r="FX96" s="9">
        <v>0.31639344262295077</v>
      </c>
      <c r="FY96" s="9">
        <v>9.3767386091127085E-5</v>
      </c>
      <c r="FZ96" s="9">
        <v>1.4627359688249399</v>
      </c>
      <c r="GA96" s="9">
        <v>1.4628297362110312</v>
      </c>
      <c r="GB96" s="9">
        <v>1.7469088994519627E-5</v>
      </c>
      <c r="GC96" s="6">
        <v>6</v>
      </c>
      <c r="GD96" s="6"/>
      <c r="GE96" s="6"/>
      <c r="GF96" s="6"/>
      <c r="GG96" s="15">
        <v>89</v>
      </c>
      <c r="GH96" s="9">
        <v>0.31639344262295077</v>
      </c>
      <c r="GI96" s="9">
        <v>5.982973621103117E-5</v>
      </c>
      <c r="GJ96" s="9">
        <v>1.4627699064748201</v>
      </c>
      <c r="GK96" s="9">
        <v>1.4628297362110312</v>
      </c>
      <c r="GL96" s="9">
        <v>1.1146423398999263E-5</v>
      </c>
      <c r="GM96" s="6">
        <v>6</v>
      </c>
      <c r="GN96" s="6"/>
      <c r="GO96" s="6"/>
      <c r="GP96" s="6"/>
      <c r="GQ96" s="15">
        <v>89</v>
      </c>
      <c r="GR96" s="9">
        <v>0.31639344262295077</v>
      </c>
      <c r="GS96" s="9">
        <v>5.5441247002398075E-5</v>
      </c>
      <c r="GT96" s="9">
        <v>1.4627742949640286</v>
      </c>
      <c r="GU96" s="9">
        <v>1.462829736211031</v>
      </c>
      <c r="GV96" s="9">
        <v>1.032883733061301E-5</v>
      </c>
      <c r="GW96" s="6">
        <v>6</v>
      </c>
      <c r="GX96" s="6"/>
      <c r="GY96" s="6"/>
      <c r="GZ96" s="6"/>
      <c r="HA96" s="15">
        <v>89</v>
      </c>
      <c r="HB96" s="9">
        <v>0.31639344262295077</v>
      </c>
      <c r="HC96" s="9">
        <v>6.889928057553956E-5</v>
      </c>
      <c r="HD96" s="9">
        <v>1.4627608369304557</v>
      </c>
      <c r="HE96" s="9">
        <v>1.4628297362110312</v>
      </c>
      <c r="HF96" s="9">
        <v>1.2836101273664187E-5</v>
      </c>
      <c r="HG96" s="6">
        <v>6</v>
      </c>
      <c r="HH96" s="6"/>
      <c r="HI96" s="6"/>
      <c r="HJ96" s="6"/>
      <c r="HK96" s="15">
        <v>89</v>
      </c>
      <c r="HL96" s="9">
        <v>0.31639344262295077</v>
      </c>
      <c r="HM96" s="9">
        <v>3.77410071942446E-5</v>
      </c>
      <c r="HN96" s="9">
        <v>1.4627919952038368</v>
      </c>
      <c r="HO96" s="9">
        <v>1.4628297362110312</v>
      </c>
      <c r="HP96" s="9">
        <v>7.0312401881217841E-6</v>
      </c>
      <c r="HQ96" s="6">
        <v>6</v>
      </c>
      <c r="HR96" s="6"/>
      <c r="HS96" s="6"/>
      <c r="HT96" s="6"/>
      <c r="HU96" s="15">
        <v>89</v>
      </c>
      <c r="HV96" s="9">
        <v>0.31639344262295077</v>
      </c>
      <c r="HW96" s="9">
        <v>3.6278177458033573E-5</v>
      </c>
      <c r="HX96" s="9">
        <v>1.4627934580335731</v>
      </c>
      <c r="HY96" s="9">
        <v>1.4628297362110312</v>
      </c>
      <c r="HZ96" s="9">
        <v>6.7587114986596999E-6</v>
      </c>
      <c r="IA96" s="6">
        <v>6</v>
      </c>
      <c r="IB96" s="6"/>
      <c r="IC96" s="6"/>
      <c r="ID96" s="6"/>
      <c r="IE96" s="15">
        <v>89</v>
      </c>
      <c r="IF96" s="9">
        <v>0.31639344262295077</v>
      </c>
      <c r="IG96" s="9">
        <v>1.6529976019184649E-5</v>
      </c>
      <c r="IH96" s="9">
        <v>1.4628132062350119</v>
      </c>
      <c r="II96" s="9">
        <v>1.462829736211031</v>
      </c>
      <c r="IJ96" s="9">
        <v>3.0795741909215569E-6</v>
      </c>
      <c r="IK96" s="6">
        <v>6</v>
      </c>
      <c r="IL96" s="6"/>
      <c r="IM96" s="6"/>
      <c r="IN96" s="6"/>
      <c r="IO96" s="15">
        <v>89</v>
      </c>
      <c r="IP96" s="9">
        <v>0.31639344262295077</v>
      </c>
      <c r="IQ96" s="9">
        <v>9.3621103117505986E-6</v>
      </c>
      <c r="IR96" s="9">
        <v>1.4628203741007193</v>
      </c>
      <c r="IS96" s="9">
        <v>1.462829736211031</v>
      </c>
      <c r="IT96" s="9">
        <v>1.7441836125573422E-6</v>
      </c>
      <c r="IU96" s="6">
        <v>6</v>
      </c>
      <c r="IV96" s="6"/>
      <c r="IW96" s="6"/>
      <c r="IX96" s="6"/>
      <c r="IY96" s="15">
        <v>89</v>
      </c>
      <c r="IZ96" s="9">
        <v>0.31639344262295077</v>
      </c>
      <c r="JA96" s="9">
        <v>1.5652278177458033E-5</v>
      </c>
      <c r="JB96" s="9">
        <v>1.4628140839328536</v>
      </c>
      <c r="JC96" s="9">
        <v>1.462829736211031</v>
      </c>
      <c r="JD96" s="9">
        <v>2.9160569772443068E-6</v>
      </c>
      <c r="JE96" s="6">
        <v>6</v>
      </c>
      <c r="JF96" s="6"/>
      <c r="JG96" s="6"/>
      <c r="JH96" s="6"/>
      <c r="JI96" s="15">
        <v>89</v>
      </c>
      <c r="JJ96" s="9">
        <v>0.31639344262295077</v>
      </c>
      <c r="JK96" s="9">
        <v>1.5067146282973619E-5</v>
      </c>
      <c r="JL96" s="9">
        <v>1.4628146690647481</v>
      </c>
      <c r="JM96" s="9">
        <v>1.4628297362110312</v>
      </c>
      <c r="JN96" s="9">
        <v>2.8070455014594719E-6</v>
      </c>
      <c r="JO96" s="6">
        <v>6</v>
      </c>
      <c r="JP96" s="6"/>
      <c r="JQ96" s="6"/>
      <c r="JR96" s="6"/>
      <c r="JS96" s="15">
        <v>89</v>
      </c>
      <c r="JT96" s="9">
        <v>0.31639344262295077</v>
      </c>
      <c r="JU96" s="9">
        <v>1.2580335731414869E-5</v>
      </c>
      <c r="JV96" s="9">
        <v>1.4628171558752996</v>
      </c>
      <c r="JW96" s="9">
        <v>1.462829736211031</v>
      </c>
      <c r="JX96" s="9">
        <v>2.3437467293739287E-6</v>
      </c>
      <c r="JY96" s="6">
        <v>6</v>
      </c>
      <c r="JZ96" s="6"/>
      <c r="KA96" s="6"/>
      <c r="KB96" s="6"/>
      <c r="KC96" s="15">
        <v>89</v>
      </c>
      <c r="KD96" s="9">
        <v>0.31639344262295077</v>
      </c>
      <c r="KE96" s="9">
        <v>2.0625899280575536E-5</v>
      </c>
      <c r="KF96" s="9">
        <v>1.4628091103117504</v>
      </c>
      <c r="KG96" s="9">
        <v>1.462829736211031</v>
      </c>
      <c r="KH96" s="9">
        <v>3.8426545214153944E-6</v>
      </c>
      <c r="KI96" s="6">
        <v>6</v>
      </c>
      <c r="KJ96" s="6"/>
      <c r="KK96" s="6"/>
      <c r="KL96" s="6"/>
      <c r="KM96" s="15">
        <v>89</v>
      </c>
      <c r="KN96" s="9">
        <v>0.31639344262295077</v>
      </c>
      <c r="KO96" s="9">
        <v>8.6306954436450832E-6</v>
      </c>
      <c r="KP96" s="9">
        <v>1.4628211055155875</v>
      </c>
      <c r="KQ96" s="9">
        <v>1.4628297362110312</v>
      </c>
      <c r="KR96" s="9">
        <v>1.6079192678262995E-6</v>
      </c>
      <c r="KS96" s="6">
        <v>6</v>
      </c>
      <c r="KT96" s="6"/>
      <c r="KU96" s="6"/>
      <c r="KV96" s="6"/>
      <c r="KW96" s="15">
        <v>89</v>
      </c>
      <c r="KX96" s="9">
        <v>0.31639344262295077</v>
      </c>
      <c r="KY96" s="9">
        <v>7.3141486810551561E-6</v>
      </c>
      <c r="KZ96" s="9">
        <v>1.46282242206235</v>
      </c>
      <c r="LA96" s="9">
        <v>1.4628297362110312</v>
      </c>
      <c r="LB96" s="9">
        <v>1.3626434473104236E-6</v>
      </c>
      <c r="LC96" s="6">
        <v>6</v>
      </c>
    </row>
    <row r="97" spans="1:315">
      <c r="A97" s="6">
        <v>90</v>
      </c>
      <c r="B97">
        <v>0.28433572408683622</v>
      </c>
      <c r="C97">
        <f>1-Table468[[#This Row],[qx (tau)]]</f>
        <v>0.71566427591316373</v>
      </c>
      <c r="D97" s="6"/>
      <c r="E97" s="6"/>
      <c r="F97" s="6"/>
      <c r="G97" s="6"/>
      <c r="H97" s="15">
        <f t="shared" si="15"/>
        <v>90</v>
      </c>
      <c r="I97" s="9">
        <f t="shared" si="17"/>
        <v>0.33306010928961743</v>
      </c>
      <c r="J97" s="9" cm="1">
        <f t="array" ref="J97">VLOOKUP($G$13,'qx Malaria'!$B$32:$I$61,(N97),FALSE)/(1-cambodia!I97*INDEX($E$6:$G$11,N97,2))</f>
        <v>7.4969274887341259E-6</v>
      </c>
      <c r="K97" s="9">
        <f t="shared" si="16"/>
        <v>1.4993780008193363</v>
      </c>
      <c r="L97" s="9">
        <f t="shared" si="13"/>
        <v>1.4993854977468251</v>
      </c>
      <c r="M97" s="9">
        <f>(J97*Table468[[#This Row],[qx (tau)]])/L97</f>
        <v>1.4216786204341811E-6</v>
      </c>
      <c r="N97" s="6">
        <f t="shared" si="14"/>
        <v>6</v>
      </c>
      <c r="P97" s="6"/>
      <c r="Q97" s="6"/>
      <c r="R97" s="6"/>
      <c r="S97" s="15">
        <v>90</v>
      </c>
      <c r="T97" s="9">
        <v>0.33306010928961743</v>
      </c>
      <c r="U97" s="9">
        <v>1.0660630888979928E-4</v>
      </c>
      <c r="V97" s="9">
        <v>1.4992788914379354</v>
      </c>
      <c r="W97" s="9">
        <v>1.4993854977468251</v>
      </c>
      <c r="X97" s="9">
        <v>2.0216269982574058E-5</v>
      </c>
      <c r="Y97" s="6">
        <v>6</v>
      </c>
      <c r="Z97" s="6"/>
      <c r="AA97" s="6"/>
      <c r="AB97" s="6"/>
      <c r="AC97" s="15">
        <v>90</v>
      </c>
      <c r="AD97" s="9">
        <v>0.33306010928961743</v>
      </c>
      <c r="AE97" s="9">
        <v>9.101269971323229E-5</v>
      </c>
      <c r="AF97" s="9">
        <v>1.4992944850471117</v>
      </c>
      <c r="AG97" s="9">
        <v>1.4993854977468248</v>
      </c>
      <c r="AH97" s="9">
        <v>1.7259178452070963E-5</v>
      </c>
      <c r="AI97" s="6">
        <v>6</v>
      </c>
      <c r="AJ97" s="6"/>
      <c r="AK97" s="6"/>
      <c r="AL97" s="6"/>
      <c r="AM97" s="15">
        <v>90</v>
      </c>
      <c r="AN97" s="9">
        <v>0.33306010928961743</v>
      </c>
      <c r="AO97" s="9">
        <v>8.1266693977877908E-5</v>
      </c>
      <c r="AP97" s="9">
        <v>1.4993042310528473</v>
      </c>
      <c r="AQ97" s="9">
        <v>1.4993854977468251</v>
      </c>
      <c r="AR97" s="9">
        <v>1.5410996245506521E-5</v>
      </c>
      <c r="AS97" s="6">
        <v>6</v>
      </c>
      <c r="AT97" s="6"/>
      <c r="AU97" s="6"/>
      <c r="AV97" s="6"/>
      <c r="AW97" s="15">
        <v>90</v>
      </c>
      <c r="AX97" s="9">
        <v>0.33306010928961743</v>
      </c>
      <c r="AY97" s="9">
        <v>9.1912331011880378E-5</v>
      </c>
      <c r="AZ97" s="9">
        <v>1.4992935854158131</v>
      </c>
      <c r="BA97" s="9">
        <v>1.4993854977468251</v>
      </c>
      <c r="BB97" s="9">
        <v>1.7429779886523059E-5</v>
      </c>
      <c r="BC97" s="6">
        <v>6</v>
      </c>
      <c r="BD97" s="6"/>
      <c r="BE97" s="6"/>
      <c r="BF97" s="6"/>
      <c r="BG97" s="15">
        <v>90</v>
      </c>
      <c r="BH97" s="9">
        <v>0.33306010928961743</v>
      </c>
      <c r="BI97" s="9">
        <v>8.1566571077427288E-5</v>
      </c>
      <c r="BJ97" s="9">
        <v>1.4993039311757477</v>
      </c>
      <c r="BK97" s="9">
        <v>1.4993854977468251</v>
      </c>
      <c r="BL97" s="9">
        <v>1.5467863390323892E-5</v>
      </c>
      <c r="BM97" s="6">
        <v>6</v>
      </c>
      <c r="BN97" s="6"/>
      <c r="BO97" s="6"/>
      <c r="BP97" s="6"/>
      <c r="BQ97" s="15">
        <v>90</v>
      </c>
      <c r="BR97" s="9">
        <v>0.33306010928961743</v>
      </c>
      <c r="BS97" s="9">
        <v>7.3319950839819743E-5</v>
      </c>
      <c r="BT97" s="9">
        <v>1.4993121777959852</v>
      </c>
      <c r="BU97" s="9">
        <v>1.4993854977468251</v>
      </c>
      <c r="BV97" s="9">
        <v>1.3904016907846291E-5</v>
      </c>
      <c r="BW97" s="6">
        <v>6</v>
      </c>
      <c r="BX97" s="6"/>
      <c r="BY97" s="6"/>
      <c r="BZ97" s="6"/>
      <c r="CA97" s="15">
        <v>90</v>
      </c>
      <c r="CB97" s="9">
        <v>0.33306010928961743</v>
      </c>
      <c r="CC97" s="9">
        <v>6.9721425645227376E-5</v>
      </c>
      <c r="CD97" s="9">
        <v>1.49931577632118</v>
      </c>
      <c r="CE97" s="9">
        <v>1.4993854977468253</v>
      </c>
      <c r="CF97" s="9">
        <v>1.3221611170037885E-5</v>
      </c>
      <c r="CG97" s="6">
        <v>6</v>
      </c>
      <c r="CH97" s="6"/>
      <c r="CI97" s="6"/>
      <c r="CJ97" s="6"/>
      <c r="CK97" s="15">
        <v>90</v>
      </c>
      <c r="CL97" s="9">
        <v>0.33306010928961743</v>
      </c>
      <c r="CM97" s="9">
        <v>8.1116755428103238E-5</v>
      </c>
      <c r="CN97" s="9">
        <v>1.4993043809913971</v>
      </c>
      <c r="CO97" s="9">
        <v>1.4993854977468253</v>
      </c>
      <c r="CP97" s="9">
        <v>1.5382562673097839E-5</v>
      </c>
      <c r="CQ97" s="6">
        <v>6</v>
      </c>
      <c r="CR97" s="6"/>
      <c r="CS97" s="6"/>
      <c r="CT97" s="6"/>
      <c r="CU97" s="15">
        <v>90</v>
      </c>
      <c r="CV97" s="9">
        <v>0.33306010928961743</v>
      </c>
      <c r="CW97" s="9">
        <v>6.0425235559197058E-5</v>
      </c>
      <c r="CX97" s="9">
        <v>1.4993250725112659</v>
      </c>
      <c r="CY97" s="9">
        <v>1.4993854977468251</v>
      </c>
      <c r="CZ97" s="9">
        <v>1.14587296806995E-5</v>
      </c>
      <c r="DA97" s="6">
        <v>6</v>
      </c>
      <c r="DB97" s="6"/>
      <c r="DC97" s="6"/>
      <c r="DD97" s="6"/>
      <c r="DE97" s="15">
        <v>90</v>
      </c>
      <c r="DF97" s="9">
        <v>0.33306010928961743</v>
      </c>
      <c r="DG97" s="9">
        <v>6.0875051208521096E-5</v>
      </c>
      <c r="DH97" s="9">
        <v>1.4993246226956167</v>
      </c>
      <c r="DI97" s="9">
        <v>1.4993854977468253</v>
      </c>
      <c r="DJ97" s="9">
        <v>1.1544030397925549E-5</v>
      </c>
      <c r="DK97" s="6">
        <v>6</v>
      </c>
      <c r="DL97" s="6"/>
      <c r="DM97" s="6"/>
      <c r="DN97" s="6"/>
      <c r="DO97" s="15">
        <v>90</v>
      </c>
      <c r="DP97" s="9">
        <v>0.33306010928961743</v>
      </c>
      <c r="DQ97" s="9">
        <v>1.1680213027447767E-4</v>
      </c>
      <c r="DR97" s="9">
        <v>1.4992686956165506</v>
      </c>
      <c r="DS97" s="9">
        <v>1.4993854977468251</v>
      </c>
      <c r="DT97" s="9">
        <v>2.2149752906364544E-5</v>
      </c>
      <c r="DU97" s="6">
        <v>6</v>
      </c>
      <c r="DV97" s="6"/>
      <c r="DW97" s="6"/>
      <c r="DX97" s="6"/>
      <c r="DY97" s="15">
        <v>90</v>
      </c>
      <c r="DZ97" s="9">
        <v>0.33306010928961743</v>
      </c>
      <c r="EA97" s="9">
        <v>8.6664481769766491E-5</v>
      </c>
      <c r="EB97" s="9">
        <v>1.4992988332650554</v>
      </c>
      <c r="EC97" s="9">
        <v>1.4993854977468253</v>
      </c>
      <c r="ED97" s="9">
        <v>1.6434604852219131E-5</v>
      </c>
      <c r="EE97" s="6">
        <v>6</v>
      </c>
      <c r="EF97" s="6"/>
      <c r="EG97" s="6"/>
      <c r="EH97" s="6"/>
      <c r="EI97" s="15">
        <v>90</v>
      </c>
      <c r="EJ97" s="9">
        <v>0.33306010928961743</v>
      </c>
      <c r="EK97" s="9">
        <v>7.3919705038918477E-5</v>
      </c>
      <c r="EL97" s="9">
        <v>1.4993115780417861</v>
      </c>
      <c r="EM97" s="9">
        <v>1.4993854977468251</v>
      </c>
      <c r="EN97" s="9">
        <v>1.4017751197481026E-5</v>
      </c>
      <c r="EO97" s="6">
        <v>6</v>
      </c>
      <c r="EP97" s="6"/>
      <c r="EQ97" s="6"/>
      <c r="ER97" s="6"/>
      <c r="ES97" s="15">
        <v>90</v>
      </c>
      <c r="ET97" s="9">
        <v>0.33306010928961743</v>
      </c>
      <c r="EU97" s="9">
        <v>1.2804752150757885E-4</v>
      </c>
      <c r="EV97" s="9">
        <v>1.4992574502253175</v>
      </c>
      <c r="EW97" s="9">
        <v>1.4993854977468251</v>
      </c>
      <c r="EX97" s="9">
        <v>2.4282270837015811E-5</v>
      </c>
      <c r="EY97" s="6">
        <v>6</v>
      </c>
      <c r="EZ97" s="6"/>
      <c r="FA97" s="6"/>
      <c r="FB97" s="6"/>
      <c r="FC97" s="15">
        <v>90</v>
      </c>
      <c r="FD97" s="9">
        <v>0.33306010928961743</v>
      </c>
      <c r="FE97" s="9">
        <v>1.037574764440803E-4</v>
      </c>
      <c r="FF97" s="9">
        <v>1.4992817402703811</v>
      </c>
      <c r="FG97" s="9">
        <v>1.4993854977468251</v>
      </c>
      <c r="FH97" s="9">
        <v>1.9676032106809069E-5</v>
      </c>
      <c r="FI97" s="6">
        <v>6</v>
      </c>
      <c r="FJ97" s="6"/>
      <c r="FK97" s="6"/>
      <c r="FL97" s="6"/>
      <c r="FM97" s="15">
        <v>90</v>
      </c>
      <c r="FN97" s="9">
        <v>0.33306010928961743</v>
      </c>
      <c r="FO97" s="9">
        <v>6.68725931995084E-5</v>
      </c>
      <c r="FP97" s="9">
        <v>1.4993186251536257</v>
      </c>
      <c r="FQ97" s="9">
        <v>1.4993854977468253</v>
      </c>
      <c r="FR97" s="9">
        <v>1.2681373294272895E-5</v>
      </c>
      <c r="FS97" s="6">
        <v>6</v>
      </c>
      <c r="FT97" s="6"/>
      <c r="FU97" s="6"/>
      <c r="FV97" s="6"/>
      <c r="FW97" s="15">
        <v>90</v>
      </c>
      <c r="FX97" s="9">
        <v>0.33306010928961743</v>
      </c>
      <c r="FY97" s="9">
        <v>9.6110610405571493E-5</v>
      </c>
      <c r="FZ97" s="9">
        <v>1.4992893871364195</v>
      </c>
      <c r="GA97" s="9">
        <v>1.4993854977468251</v>
      </c>
      <c r="GB97" s="9">
        <v>1.8225919913966202E-5</v>
      </c>
      <c r="GC97" s="6">
        <v>6</v>
      </c>
      <c r="GD97" s="6"/>
      <c r="GE97" s="6"/>
      <c r="GF97" s="6"/>
      <c r="GG97" s="15">
        <v>90</v>
      </c>
      <c r="GH97" s="9">
        <v>0.33306010928961743</v>
      </c>
      <c r="GI97" s="9">
        <v>6.1324866857845147E-5</v>
      </c>
      <c r="GJ97" s="9">
        <v>1.4993241728799671</v>
      </c>
      <c r="GK97" s="9">
        <v>1.4993854977468251</v>
      </c>
      <c r="GL97" s="9">
        <v>1.16293311151516E-5</v>
      </c>
      <c r="GM97" s="6">
        <v>6</v>
      </c>
      <c r="GN97" s="6"/>
      <c r="GO97" s="6"/>
      <c r="GP97" s="6"/>
      <c r="GQ97" s="15">
        <v>90</v>
      </c>
      <c r="GR97" s="9">
        <v>0.33306010928961743</v>
      </c>
      <c r="GS97" s="9">
        <v>5.6826710364604671E-5</v>
      </c>
      <c r="GT97" s="9">
        <v>1.4993286710364604</v>
      </c>
      <c r="GU97" s="9">
        <v>1.4993854977468251</v>
      </c>
      <c r="GV97" s="9">
        <v>1.0776323942891093E-5</v>
      </c>
      <c r="GW97" s="6">
        <v>6</v>
      </c>
      <c r="GX97" s="6"/>
      <c r="GY97" s="6"/>
      <c r="GZ97" s="6"/>
      <c r="HA97" s="15">
        <v>90</v>
      </c>
      <c r="HB97" s="9">
        <v>0.33306010928961743</v>
      </c>
      <c r="HC97" s="9">
        <v>7.0621056943875464E-5</v>
      </c>
      <c r="HD97" s="9">
        <v>1.4993148766898812</v>
      </c>
      <c r="HE97" s="9">
        <v>1.4993854977468251</v>
      </c>
      <c r="HF97" s="9">
        <v>1.3392212604489987E-5</v>
      </c>
      <c r="HG97" s="6">
        <v>6</v>
      </c>
      <c r="HH97" s="6"/>
      <c r="HI97" s="6"/>
      <c r="HJ97" s="6"/>
      <c r="HK97" s="15">
        <v>90</v>
      </c>
      <c r="HL97" s="9">
        <v>0.33306010928961743</v>
      </c>
      <c r="HM97" s="9">
        <v>3.8684145841868087E-5</v>
      </c>
      <c r="HN97" s="9">
        <v>1.4993468136009833</v>
      </c>
      <c r="HO97" s="9">
        <v>1.4993854977468253</v>
      </c>
      <c r="HP97" s="9">
        <v>7.3358616814403739E-6</v>
      </c>
      <c r="HQ97" s="6">
        <v>6</v>
      </c>
      <c r="HR97" s="6"/>
      <c r="HS97" s="6"/>
      <c r="HT97" s="6"/>
      <c r="HU97" s="15">
        <v>90</v>
      </c>
      <c r="HV97" s="9">
        <v>0.33306010928961743</v>
      </c>
      <c r="HW97" s="9">
        <v>3.7184760344121264E-5</v>
      </c>
      <c r="HX97" s="9">
        <v>1.4993483129864809</v>
      </c>
      <c r="HY97" s="9">
        <v>1.4993854977468251</v>
      </c>
      <c r="HZ97" s="9">
        <v>7.0515259573535382E-6</v>
      </c>
      <c r="IA97" s="6">
        <v>6</v>
      </c>
      <c r="IB97" s="6"/>
      <c r="IC97" s="6"/>
      <c r="ID97" s="6"/>
      <c r="IE97" s="15">
        <v>90</v>
      </c>
      <c r="IF97" s="9">
        <v>0.33306010928961743</v>
      </c>
      <c r="IG97" s="9">
        <v>1.6943056124539122E-5</v>
      </c>
      <c r="IH97" s="9">
        <v>1.4993685546907005</v>
      </c>
      <c r="II97" s="9">
        <v>1.4993854977468251</v>
      </c>
      <c r="IJ97" s="9">
        <v>3.2129936821812491E-6</v>
      </c>
      <c r="IK97" s="6">
        <v>6</v>
      </c>
      <c r="IL97" s="6"/>
      <c r="IM97" s="6"/>
      <c r="IN97" s="6"/>
      <c r="IO97" s="15">
        <v>90</v>
      </c>
      <c r="IP97" s="9">
        <v>0.33306010928961743</v>
      </c>
      <c r="IQ97" s="9">
        <v>9.5960671855796799E-6</v>
      </c>
      <c r="IR97" s="9">
        <v>1.4993759016796395</v>
      </c>
      <c r="IS97" s="9">
        <v>1.4993854977468251</v>
      </c>
      <c r="IT97" s="9">
        <v>1.8197486341557515E-6</v>
      </c>
      <c r="IU97" s="6">
        <v>6</v>
      </c>
      <c r="IV97" s="6"/>
      <c r="IW97" s="6"/>
      <c r="IX97" s="6"/>
      <c r="IY97" s="15">
        <v>90</v>
      </c>
      <c r="IZ97" s="9">
        <v>0.33306010928961743</v>
      </c>
      <c r="JA97" s="9">
        <v>1.6043424825891031E-5</v>
      </c>
      <c r="JB97" s="9">
        <v>1.4993694543219991</v>
      </c>
      <c r="JC97" s="9">
        <v>1.4993854977468251</v>
      </c>
      <c r="JD97" s="9">
        <v>3.0423922477291478E-6</v>
      </c>
      <c r="JE97" s="6">
        <v>6</v>
      </c>
      <c r="JF97" s="6"/>
      <c r="JG97" s="6"/>
      <c r="JH97" s="6"/>
      <c r="JI97" s="15">
        <v>90</v>
      </c>
      <c r="JJ97" s="9">
        <v>0.33306010928961743</v>
      </c>
      <c r="JK97" s="9">
        <v>1.5443670626792299E-5</v>
      </c>
      <c r="JL97" s="9">
        <v>1.4993700540761983</v>
      </c>
      <c r="JM97" s="9">
        <v>1.4993854977468251</v>
      </c>
      <c r="JN97" s="9">
        <v>2.928657958094413E-6</v>
      </c>
      <c r="JO97" s="6">
        <v>6</v>
      </c>
      <c r="JP97" s="6"/>
      <c r="JQ97" s="6"/>
      <c r="JR97" s="6"/>
      <c r="JS97" s="15">
        <v>90</v>
      </c>
      <c r="JT97" s="9">
        <v>0.33306010928961743</v>
      </c>
      <c r="JU97" s="9">
        <v>1.2894715280622696E-5</v>
      </c>
      <c r="JV97" s="9">
        <v>1.4993726030315444</v>
      </c>
      <c r="JW97" s="9">
        <v>1.4993854977468251</v>
      </c>
      <c r="JX97" s="9">
        <v>2.4452872271467913E-6</v>
      </c>
      <c r="JY97" s="6">
        <v>6</v>
      </c>
      <c r="JZ97" s="6"/>
      <c r="KA97" s="6"/>
      <c r="KB97" s="6"/>
      <c r="KC97" s="15">
        <v>90</v>
      </c>
      <c r="KD97" s="9">
        <v>0.33306010928961743</v>
      </c>
      <c r="KE97" s="9">
        <v>2.1141335518230234E-5</v>
      </c>
      <c r="KF97" s="9">
        <v>1.4993643564113068</v>
      </c>
      <c r="KG97" s="9">
        <v>1.4993854977468251</v>
      </c>
      <c r="KH97" s="9">
        <v>4.0091337096243908E-6</v>
      </c>
      <c r="KI97" s="6">
        <v>6</v>
      </c>
      <c r="KJ97" s="6"/>
      <c r="KK97" s="6"/>
      <c r="KL97" s="6"/>
      <c r="KM97" s="15">
        <v>90</v>
      </c>
      <c r="KN97" s="9">
        <v>0.33306010928961743</v>
      </c>
      <c r="KO97" s="9">
        <v>8.8463744367062668E-6</v>
      </c>
      <c r="KP97" s="9">
        <v>1.4993766513723883</v>
      </c>
      <c r="KQ97" s="9">
        <v>1.4993854977468251</v>
      </c>
      <c r="KR97" s="9">
        <v>1.6775807721123333E-6</v>
      </c>
      <c r="KS97" s="6">
        <v>6</v>
      </c>
      <c r="KT97" s="6"/>
      <c r="KU97" s="6"/>
      <c r="KV97" s="6"/>
      <c r="KW97" s="15">
        <v>90</v>
      </c>
      <c r="KX97" s="9">
        <v>0.33306010928961743</v>
      </c>
      <c r="KY97" s="9">
        <v>7.4969274887341259E-6</v>
      </c>
      <c r="KZ97" s="9">
        <v>1.4993780008193363</v>
      </c>
      <c r="LA97" s="9">
        <v>1.4993854977468251</v>
      </c>
      <c r="LB97" s="9">
        <v>1.4216786204341811E-6</v>
      </c>
      <c r="LC97" s="6">
        <v>6</v>
      </c>
    </row>
    <row r="98" spans="1:315">
      <c r="A98" s="6">
        <v>91</v>
      </c>
      <c r="B98">
        <v>0.29630287079001516</v>
      </c>
      <c r="C98">
        <f>1-Table468[[#This Row],[qx (tau)]]</f>
        <v>0.70369712920998484</v>
      </c>
      <c r="D98" s="6"/>
      <c r="E98" s="6"/>
      <c r="F98" s="6"/>
      <c r="G98" s="6"/>
      <c r="H98" s="15">
        <f t="shared" si="15"/>
        <v>91</v>
      </c>
      <c r="I98" s="9">
        <f t="shared" si="17"/>
        <v>0.3497267759562841</v>
      </c>
      <c r="J98" s="9" cm="1">
        <f t="array" ref="J98">VLOOKUP($G$13,'qx Malaria'!$B$32:$I$61,(N98),FALSE)/(1-cambodia!I98*INDEX($E$6:$G$11,N98,2))</f>
        <v>7.6890756302521004E-6</v>
      </c>
      <c r="K98" s="9">
        <f t="shared" si="16"/>
        <v>1.5378074369747898</v>
      </c>
      <c r="L98" s="9">
        <f t="shared" si="13"/>
        <v>1.53781512605042</v>
      </c>
      <c r="M98" s="9">
        <f>(J98*Table468[[#This Row],[qx (tau)]])/L98</f>
        <v>1.481514353950076E-6</v>
      </c>
      <c r="N98" s="6">
        <f t="shared" si="14"/>
        <v>6</v>
      </c>
      <c r="P98" s="6"/>
      <c r="Q98" s="6"/>
      <c r="R98" s="6"/>
      <c r="S98" s="15">
        <v>91</v>
      </c>
      <c r="T98" s="9">
        <v>0.3497267759562841</v>
      </c>
      <c r="U98" s="9">
        <v>1.0933865546218487E-4</v>
      </c>
      <c r="V98" s="9">
        <v>1.5377057873949578</v>
      </c>
      <c r="W98" s="9">
        <v>1.53781512605042</v>
      </c>
      <c r="X98" s="9">
        <v>2.106713411317008E-5</v>
      </c>
      <c r="Y98" s="6">
        <v>6</v>
      </c>
      <c r="Z98" s="6"/>
      <c r="AA98" s="6"/>
      <c r="AB98" s="6"/>
      <c r="AC98" s="15">
        <v>91</v>
      </c>
      <c r="AD98" s="9">
        <v>0.3497267759562841</v>
      </c>
      <c r="AE98" s="9">
        <v>9.3345378151260503E-5</v>
      </c>
      <c r="AF98" s="9">
        <v>1.5377217806722687</v>
      </c>
      <c r="AG98" s="9">
        <v>1.53781512605042</v>
      </c>
      <c r="AH98" s="9">
        <v>1.7985584256953922E-5</v>
      </c>
      <c r="AI98" s="6">
        <v>6</v>
      </c>
      <c r="AJ98" s="6"/>
      <c r="AK98" s="6"/>
      <c r="AL98" s="6"/>
      <c r="AM98" s="15">
        <v>91</v>
      </c>
      <c r="AN98" s="9">
        <v>0.3497267759562841</v>
      </c>
      <c r="AO98" s="9">
        <v>8.3349579831932757E-5</v>
      </c>
      <c r="AP98" s="9">
        <v>1.537731776470588</v>
      </c>
      <c r="AQ98" s="9">
        <v>1.53781512605042</v>
      </c>
      <c r="AR98" s="9">
        <v>1.6059615596818821E-5</v>
      </c>
      <c r="AS98" s="6">
        <v>6</v>
      </c>
      <c r="AT98" s="6"/>
      <c r="AU98" s="6"/>
      <c r="AV98" s="6"/>
      <c r="AW98" s="15">
        <v>91</v>
      </c>
      <c r="AX98" s="9">
        <v>0.3497267759562841</v>
      </c>
      <c r="AY98" s="9">
        <v>9.4268067226890747E-5</v>
      </c>
      <c r="AZ98" s="9">
        <v>1.5377208579831931</v>
      </c>
      <c r="BA98" s="9">
        <v>1.53781512605042</v>
      </c>
      <c r="BB98" s="9">
        <v>1.8163365979427928E-5</v>
      </c>
      <c r="BC98" s="6">
        <v>6</v>
      </c>
      <c r="BD98" s="6"/>
      <c r="BE98" s="6"/>
      <c r="BF98" s="6"/>
      <c r="BG98" s="15">
        <v>91</v>
      </c>
      <c r="BH98" s="9">
        <v>0.3497267759562841</v>
      </c>
      <c r="BI98" s="9">
        <v>8.3657142857142852E-5</v>
      </c>
      <c r="BJ98" s="9">
        <v>1.537731468907563</v>
      </c>
      <c r="BK98" s="9">
        <v>1.53781512605042</v>
      </c>
      <c r="BL98" s="9">
        <v>1.6118876170976826E-5</v>
      </c>
      <c r="BM98" s="6">
        <v>6</v>
      </c>
      <c r="BN98" s="6"/>
      <c r="BO98" s="6"/>
      <c r="BP98" s="6"/>
      <c r="BQ98" s="15">
        <v>91</v>
      </c>
      <c r="BR98" s="9">
        <v>0.3497267759562841</v>
      </c>
      <c r="BS98" s="9">
        <v>7.519915966386554E-5</v>
      </c>
      <c r="BT98" s="9">
        <v>1.5377399268907561</v>
      </c>
      <c r="BU98" s="9">
        <v>1.53781512605042</v>
      </c>
      <c r="BV98" s="9">
        <v>1.448921038163174E-5</v>
      </c>
      <c r="BW98" s="6">
        <v>6</v>
      </c>
      <c r="BX98" s="6"/>
      <c r="BY98" s="6"/>
      <c r="BZ98" s="6"/>
      <c r="CA98" s="15">
        <v>91</v>
      </c>
      <c r="CB98" s="9">
        <v>0.3497267759562841</v>
      </c>
      <c r="CC98" s="9">
        <v>7.1508403361344536E-5</v>
      </c>
      <c r="CD98" s="9">
        <v>1.5377436176470587</v>
      </c>
      <c r="CE98" s="9">
        <v>1.53781512605042</v>
      </c>
      <c r="CF98" s="9">
        <v>1.3778083491735705E-5</v>
      </c>
      <c r="CG98" s="6">
        <v>6</v>
      </c>
      <c r="CH98" s="6"/>
      <c r="CI98" s="6"/>
      <c r="CJ98" s="6"/>
      <c r="CK98" s="15">
        <v>91</v>
      </c>
      <c r="CL98" s="9">
        <v>0.3497267759562841</v>
      </c>
      <c r="CM98" s="9">
        <v>8.3195798319327723E-5</v>
      </c>
      <c r="CN98" s="9">
        <v>1.5377319302521009</v>
      </c>
      <c r="CO98" s="9">
        <v>1.5378151260504203</v>
      </c>
      <c r="CP98" s="9">
        <v>1.6029985309739816E-5</v>
      </c>
      <c r="CQ98" s="6">
        <v>6</v>
      </c>
      <c r="CR98" s="6"/>
      <c r="CS98" s="6"/>
      <c r="CT98" s="6"/>
      <c r="CU98" s="15">
        <v>91</v>
      </c>
      <c r="CV98" s="9">
        <v>0.3497267759562841</v>
      </c>
      <c r="CW98" s="9">
        <v>6.1973949579831932E-5</v>
      </c>
      <c r="CX98" s="9">
        <v>1.5377531521008403</v>
      </c>
      <c r="CY98" s="9">
        <v>1.53781512605042</v>
      </c>
      <c r="CZ98" s="9">
        <v>1.1941005692837613E-5</v>
      </c>
      <c r="DA98" s="6">
        <v>6</v>
      </c>
      <c r="DB98" s="6"/>
      <c r="DC98" s="6"/>
      <c r="DD98" s="6"/>
      <c r="DE98" s="15">
        <v>91</v>
      </c>
      <c r="DF98" s="9">
        <v>0.3497267759562841</v>
      </c>
      <c r="DG98" s="9">
        <v>6.2435294117647047E-5</v>
      </c>
      <c r="DH98" s="9">
        <v>1.5377526907563024</v>
      </c>
      <c r="DI98" s="9">
        <v>1.53781512605042</v>
      </c>
      <c r="DJ98" s="9">
        <v>1.2029896554074614E-5</v>
      </c>
      <c r="DK98" s="6">
        <v>6</v>
      </c>
      <c r="DL98" s="6"/>
      <c r="DM98" s="6"/>
      <c r="DN98" s="6"/>
      <c r="DO98" s="15">
        <v>91</v>
      </c>
      <c r="DP98" s="9">
        <v>0.3497267759562841</v>
      </c>
      <c r="DQ98" s="9">
        <v>1.1979579831932772E-4</v>
      </c>
      <c r="DR98" s="9">
        <v>1.5376953302521008</v>
      </c>
      <c r="DS98" s="9">
        <v>1.53781512605042</v>
      </c>
      <c r="DT98" s="9">
        <v>2.3081993634542181E-5</v>
      </c>
      <c r="DU98" s="6">
        <v>6</v>
      </c>
      <c r="DV98" s="6"/>
      <c r="DW98" s="6"/>
      <c r="DX98" s="6"/>
      <c r="DY98" s="15">
        <v>91</v>
      </c>
      <c r="DZ98" s="9">
        <v>0.3497267759562841</v>
      </c>
      <c r="EA98" s="9">
        <v>8.8885714285714276E-5</v>
      </c>
      <c r="EB98" s="9">
        <v>1.5377262403361343</v>
      </c>
      <c r="EC98" s="9">
        <v>1.53781512605042</v>
      </c>
      <c r="ED98" s="9">
        <v>1.7126305931662875E-5</v>
      </c>
      <c r="EE98" s="6">
        <v>6</v>
      </c>
      <c r="EF98" s="6"/>
      <c r="EG98" s="6"/>
      <c r="EH98" s="6"/>
      <c r="EI98" s="15">
        <v>91</v>
      </c>
      <c r="EJ98" s="9">
        <v>0.3497267759562841</v>
      </c>
      <c r="EK98" s="9">
        <v>7.5814285714285702E-5</v>
      </c>
      <c r="EL98" s="9">
        <v>1.5377393117647058</v>
      </c>
      <c r="EM98" s="9">
        <v>1.53781512605042</v>
      </c>
      <c r="EN98" s="9">
        <v>1.4607731529947746E-5</v>
      </c>
      <c r="EO98" s="6">
        <v>6</v>
      </c>
      <c r="EP98" s="6"/>
      <c r="EQ98" s="6"/>
      <c r="ER98" s="6"/>
      <c r="ES98" s="15">
        <v>91</v>
      </c>
      <c r="ET98" s="9">
        <v>0.3497267759562841</v>
      </c>
      <c r="EU98" s="9">
        <v>1.3132941176470584E-4</v>
      </c>
      <c r="EV98" s="9">
        <v>1.5376837966386554</v>
      </c>
      <c r="EW98" s="9">
        <v>1.53781512605042</v>
      </c>
      <c r="EX98" s="9">
        <v>2.5304265165467288E-5</v>
      </c>
      <c r="EY98" s="6">
        <v>6</v>
      </c>
      <c r="EZ98" s="6"/>
      <c r="FA98" s="6"/>
      <c r="FB98" s="6"/>
      <c r="FC98" s="15">
        <v>91</v>
      </c>
      <c r="FD98" s="9">
        <v>0.3497267759562841</v>
      </c>
      <c r="FE98" s="9">
        <v>1.0641680672268906E-4</v>
      </c>
      <c r="FF98" s="9">
        <v>1.5377087092436974</v>
      </c>
      <c r="FG98" s="9">
        <v>1.53781512605042</v>
      </c>
      <c r="FH98" s="9">
        <v>2.0504158658669047E-5</v>
      </c>
      <c r="FI98" s="6">
        <v>6</v>
      </c>
      <c r="FJ98" s="6"/>
      <c r="FK98" s="6"/>
      <c r="FL98" s="6"/>
      <c r="FM98" s="15">
        <v>91</v>
      </c>
      <c r="FN98" s="9">
        <v>0.3497267759562841</v>
      </c>
      <c r="FO98" s="9">
        <v>6.8586554621848729E-5</v>
      </c>
      <c r="FP98" s="9">
        <v>1.5377465394957983</v>
      </c>
      <c r="FQ98" s="9">
        <v>1.5378151260504203</v>
      </c>
      <c r="FR98" s="9">
        <v>1.3215108037234672E-5</v>
      </c>
      <c r="FS98" s="6">
        <v>6</v>
      </c>
      <c r="FT98" s="6"/>
      <c r="FU98" s="6"/>
      <c r="FV98" s="6"/>
      <c r="FW98" s="15">
        <v>91</v>
      </c>
      <c r="FX98" s="9">
        <v>0.3497267759562841</v>
      </c>
      <c r="FY98" s="9">
        <v>9.8573949579831927E-5</v>
      </c>
      <c r="FZ98" s="9">
        <v>1.5377165521008402</v>
      </c>
      <c r="GA98" s="9">
        <v>1.53781512605042</v>
      </c>
      <c r="GB98" s="9">
        <v>1.8993014017639974E-5</v>
      </c>
      <c r="GC98" s="6">
        <v>6</v>
      </c>
      <c r="GD98" s="6"/>
      <c r="GE98" s="6"/>
      <c r="GF98" s="6"/>
      <c r="GG98" s="15">
        <v>91</v>
      </c>
      <c r="GH98" s="9">
        <v>0.3497267759562841</v>
      </c>
      <c r="GI98" s="9">
        <v>6.2896638655462176E-5</v>
      </c>
      <c r="GJ98" s="9">
        <v>1.5377522294117645</v>
      </c>
      <c r="GK98" s="9">
        <v>1.53781512605042</v>
      </c>
      <c r="GL98" s="9">
        <v>1.2118787415311619E-5</v>
      </c>
      <c r="GM98" s="6">
        <v>6</v>
      </c>
      <c r="GN98" s="6"/>
      <c r="GO98" s="6"/>
      <c r="GP98" s="6"/>
      <c r="GQ98" s="15">
        <v>91</v>
      </c>
      <c r="GR98" s="9">
        <v>0.3497267759562841</v>
      </c>
      <c r="GS98" s="9">
        <v>5.8283193277310922E-5</v>
      </c>
      <c r="GT98" s="9">
        <v>1.5377568428571426</v>
      </c>
      <c r="GU98" s="9">
        <v>1.53781512605042</v>
      </c>
      <c r="GV98" s="9">
        <v>1.1229878802941576E-5</v>
      </c>
      <c r="GW98" s="6">
        <v>6</v>
      </c>
      <c r="GX98" s="6"/>
      <c r="GY98" s="6"/>
      <c r="GZ98" s="6"/>
      <c r="HA98" s="15">
        <v>91</v>
      </c>
      <c r="HB98" s="9">
        <v>0.3497267759562841</v>
      </c>
      <c r="HC98" s="9">
        <v>7.243109243697478E-5</v>
      </c>
      <c r="HD98" s="9">
        <v>1.5377426949579831</v>
      </c>
      <c r="HE98" s="9">
        <v>1.53781512605042</v>
      </c>
      <c r="HF98" s="9">
        <v>1.3955865214209712E-5</v>
      </c>
      <c r="HG98" s="6">
        <v>6</v>
      </c>
      <c r="HH98" s="6"/>
      <c r="HI98" s="6"/>
      <c r="HJ98" s="6"/>
      <c r="HK98" s="15">
        <v>91</v>
      </c>
      <c r="HL98" s="9">
        <v>0.3497267759562841</v>
      </c>
      <c r="HM98" s="9">
        <v>3.9675630252100836E-5</v>
      </c>
      <c r="HN98" s="9">
        <v>1.5377754504201679</v>
      </c>
      <c r="HO98" s="9">
        <v>1.53781512605042</v>
      </c>
      <c r="HP98" s="9">
        <v>7.6446140663823901E-6</v>
      </c>
      <c r="HQ98" s="6">
        <v>6</v>
      </c>
      <c r="HR98" s="6"/>
      <c r="HS98" s="6"/>
      <c r="HT98" s="6"/>
      <c r="HU98" s="15">
        <v>91</v>
      </c>
      <c r="HV98" s="9">
        <v>0.3497267759562841</v>
      </c>
      <c r="HW98" s="9">
        <v>3.8137815126050416E-5</v>
      </c>
      <c r="HX98" s="9">
        <v>1.5377769882352939</v>
      </c>
      <c r="HY98" s="9">
        <v>1.5378151260504198</v>
      </c>
      <c r="HZ98" s="9">
        <v>7.3483111955923764E-6</v>
      </c>
      <c r="IA98" s="6">
        <v>6</v>
      </c>
      <c r="IB98" s="6"/>
      <c r="IC98" s="6"/>
      <c r="ID98" s="6"/>
      <c r="IE98" s="15">
        <v>91</v>
      </c>
      <c r="IF98" s="9">
        <v>0.3497267759562841</v>
      </c>
      <c r="IG98" s="9">
        <v>1.7377310924369743E-5</v>
      </c>
      <c r="IH98" s="9">
        <v>1.5377977487394956</v>
      </c>
      <c r="II98" s="9">
        <v>1.53781512605042</v>
      </c>
      <c r="IJ98" s="9">
        <v>3.3482224399271709E-6</v>
      </c>
      <c r="IK98" s="6">
        <v>6</v>
      </c>
      <c r="IL98" s="6"/>
      <c r="IM98" s="6"/>
      <c r="IN98" s="6"/>
      <c r="IO98" s="15">
        <v>91</v>
      </c>
      <c r="IP98" s="9">
        <v>0.3497267759562841</v>
      </c>
      <c r="IQ98" s="9">
        <v>9.842016806722687E-6</v>
      </c>
      <c r="IR98" s="9">
        <v>1.5378052840336134</v>
      </c>
      <c r="IS98" s="9">
        <v>1.53781512605042</v>
      </c>
      <c r="IT98" s="9">
        <v>1.8963383730560968E-6</v>
      </c>
      <c r="IU98" s="6">
        <v>6</v>
      </c>
      <c r="IV98" s="6"/>
      <c r="IW98" s="6"/>
      <c r="IX98" s="6"/>
      <c r="IY98" s="15">
        <v>91</v>
      </c>
      <c r="IZ98" s="9">
        <v>0.3497267759562841</v>
      </c>
      <c r="JA98" s="9">
        <v>1.6454621848739496E-5</v>
      </c>
      <c r="JB98" s="9">
        <v>1.5377986714285712</v>
      </c>
      <c r="JC98" s="9">
        <v>1.53781512605042</v>
      </c>
      <c r="JD98" s="9">
        <v>3.1704407174531626E-6</v>
      </c>
      <c r="JE98" s="6">
        <v>6</v>
      </c>
      <c r="JF98" s="6"/>
      <c r="JG98" s="6"/>
      <c r="JH98" s="6"/>
      <c r="JI98" s="15">
        <v>91</v>
      </c>
      <c r="JJ98" s="9">
        <v>0.3497267759562841</v>
      </c>
      <c r="JK98" s="9">
        <v>1.5839495798319326E-5</v>
      </c>
      <c r="JL98" s="9">
        <v>1.5377992865546217</v>
      </c>
      <c r="JM98" s="9">
        <v>1.53781512605042</v>
      </c>
      <c r="JN98" s="9">
        <v>3.0519195691371563E-6</v>
      </c>
      <c r="JO98" s="6">
        <v>6</v>
      </c>
      <c r="JP98" s="6"/>
      <c r="JQ98" s="6"/>
      <c r="JR98" s="6"/>
      <c r="JS98" s="15">
        <v>91</v>
      </c>
      <c r="JT98" s="9">
        <v>0.3497267759562841</v>
      </c>
      <c r="JU98" s="9">
        <v>1.3225210084033613E-5</v>
      </c>
      <c r="JV98" s="9">
        <v>1.5378019008403359</v>
      </c>
      <c r="JW98" s="9">
        <v>1.5378151260504198</v>
      </c>
      <c r="JX98" s="9">
        <v>2.5482046887941312E-6</v>
      </c>
      <c r="JY98" s="6">
        <v>6</v>
      </c>
      <c r="JZ98" s="6"/>
      <c r="KA98" s="6"/>
      <c r="KB98" s="6"/>
      <c r="KC98" s="15">
        <v>91</v>
      </c>
      <c r="KD98" s="9">
        <v>0.3497267759562841</v>
      </c>
      <c r="KE98" s="9">
        <v>2.168319327731092E-5</v>
      </c>
      <c r="KF98" s="9">
        <v>1.5377934428571427</v>
      </c>
      <c r="KG98" s="9">
        <v>1.53781512605042</v>
      </c>
      <c r="KH98" s="9">
        <v>4.1778704781392134E-6</v>
      </c>
      <c r="KI98" s="6">
        <v>6</v>
      </c>
      <c r="KJ98" s="6"/>
      <c r="KK98" s="6"/>
      <c r="KL98" s="6"/>
      <c r="KM98" s="15">
        <v>91</v>
      </c>
      <c r="KN98" s="9">
        <v>0.3497267759562841</v>
      </c>
      <c r="KO98" s="9">
        <v>9.0731092436974768E-6</v>
      </c>
      <c r="KP98" s="9">
        <v>1.5378060529411763</v>
      </c>
      <c r="KQ98" s="9">
        <v>1.53781512605042</v>
      </c>
      <c r="KR98" s="9">
        <v>1.7481869376610893E-6</v>
      </c>
      <c r="KS98" s="6">
        <v>6</v>
      </c>
      <c r="KT98" s="6"/>
      <c r="KU98" s="6"/>
      <c r="KV98" s="6"/>
      <c r="KW98" s="15">
        <v>91</v>
      </c>
      <c r="KX98" s="9">
        <v>0.3497267759562841</v>
      </c>
      <c r="KY98" s="9">
        <v>7.6890756302521004E-6</v>
      </c>
      <c r="KZ98" s="9">
        <v>1.5378074369747898</v>
      </c>
      <c r="LA98" s="9">
        <v>1.53781512605042</v>
      </c>
      <c r="LB98" s="9">
        <v>1.481514353950076E-6</v>
      </c>
      <c r="LC98" s="6">
        <v>6</v>
      </c>
    </row>
    <row r="99" spans="1:315">
      <c r="A99" s="6">
        <v>92</v>
      </c>
      <c r="B99">
        <v>0.30839721995368169</v>
      </c>
      <c r="C99">
        <f>1-Table468[[#This Row],[qx (tau)]]</f>
        <v>0.69160278004631826</v>
      </c>
      <c r="D99" s="6"/>
      <c r="E99" s="6"/>
      <c r="F99" s="6"/>
      <c r="G99" s="6"/>
      <c r="H99" s="15">
        <f t="shared" si="15"/>
        <v>92</v>
      </c>
      <c r="I99" s="9">
        <f t="shared" si="17"/>
        <v>0.36639344262295076</v>
      </c>
      <c r="J99" s="9" cm="1">
        <f t="array" ref="J99">VLOOKUP($G$13,'qx Malaria'!$B$32:$I$61,(N99),FALSE)/(1-cambodia!I99*INDEX($E$6:$G$11,N99,2))</f>
        <v>7.8913324708926249E-6</v>
      </c>
      <c r="K99" s="9">
        <f t="shared" si="16"/>
        <v>1.5782586028460539</v>
      </c>
      <c r="L99" s="9">
        <f t="shared" si="13"/>
        <v>1.5782664941785247</v>
      </c>
      <c r="M99" s="9">
        <f>(J99*Table468[[#This Row],[qx (tau)]])/L99</f>
        <v>1.5419860997684089E-6</v>
      </c>
      <c r="N99" s="6">
        <f t="shared" si="14"/>
        <v>6</v>
      </c>
      <c r="P99" s="6"/>
      <c r="Q99" s="6"/>
      <c r="R99" s="6"/>
      <c r="S99" s="15">
        <v>92</v>
      </c>
      <c r="T99" s="9">
        <v>0.36639344262295076</v>
      </c>
      <c r="U99" s="9">
        <v>1.1221474773609313E-4</v>
      </c>
      <c r="V99" s="9">
        <v>1.5781542794307888</v>
      </c>
      <c r="W99" s="9">
        <v>1.5782664941785249</v>
      </c>
      <c r="X99" s="9">
        <v>2.1927042338706771E-5</v>
      </c>
      <c r="Y99" s="6">
        <v>6</v>
      </c>
      <c r="Z99" s="6"/>
      <c r="AA99" s="6"/>
      <c r="AB99" s="6"/>
      <c r="AC99" s="15">
        <v>92</v>
      </c>
      <c r="AD99" s="9">
        <v>0.36639344262295076</v>
      </c>
      <c r="AE99" s="9">
        <v>9.5800776196636476E-5</v>
      </c>
      <c r="AF99" s="9">
        <v>1.5781706934023283</v>
      </c>
      <c r="AG99" s="9">
        <v>1.5782664941785249</v>
      </c>
      <c r="AH99" s="9">
        <v>1.8719711251188481E-5</v>
      </c>
      <c r="AI99" s="6">
        <v>6</v>
      </c>
      <c r="AJ99" s="6"/>
      <c r="AK99" s="6"/>
      <c r="AL99" s="6"/>
      <c r="AM99" s="15">
        <v>92</v>
      </c>
      <c r="AN99" s="9">
        <v>0.36639344262295076</v>
      </c>
      <c r="AO99" s="9">
        <v>8.5542043984476043E-5</v>
      </c>
      <c r="AP99" s="9">
        <v>1.5781809521345405</v>
      </c>
      <c r="AQ99" s="9">
        <v>1.5782664941785249</v>
      </c>
      <c r="AR99" s="9">
        <v>1.6715129321489544E-5</v>
      </c>
      <c r="AS99" s="6">
        <v>6</v>
      </c>
      <c r="AT99" s="6"/>
      <c r="AU99" s="6"/>
      <c r="AV99" s="6"/>
      <c r="AW99" s="15">
        <v>92</v>
      </c>
      <c r="AX99" s="9">
        <v>0.36639344262295076</v>
      </c>
      <c r="AY99" s="9">
        <v>9.6747736093143579E-5</v>
      </c>
      <c r="AZ99" s="9">
        <v>1.5781697464424318</v>
      </c>
      <c r="BA99" s="9">
        <v>1.5782664941785249</v>
      </c>
      <c r="BB99" s="9">
        <v>1.8904749583160689E-5</v>
      </c>
      <c r="BC99" s="6">
        <v>6</v>
      </c>
      <c r="BD99" s="6"/>
      <c r="BE99" s="6"/>
      <c r="BF99" s="6"/>
      <c r="BG99" s="15">
        <v>92</v>
      </c>
      <c r="BH99" s="9">
        <v>0.36639344262295076</v>
      </c>
      <c r="BI99" s="9">
        <v>8.5857697283311753E-5</v>
      </c>
      <c r="BJ99" s="9">
        <v>1.5781806364812416</v>
      </c>
      <c r="BK99" s="9">
        <v>1.5782664941785249</v>
      </c>
      <c r="BL99" s="9">
        <v>1.6776808765480283E-5</v>
      </c>
      <c r="BM99" s="6">
        <v>6</v>
      </c>
      <c r="BN99" s="6"/>
      <c r="BO99" s="6"/>
      <c r="BP99" s="6"/>
      <c r="BQ99" s="15">
        <v>92</v>
      </c>
      <c r="BR99" s="9">
        <v>0.36639344262295076</v>
      </c>
      <c r="BS99" s="9">
        <v>7.7177231565329869E-5</v>
      </c>
      <c r="BT99" s="9">
        <v>1.5781893169469596</v>
      </c>
      <c r="BU99" s="9">
        <v>1.5782664941785249</v>
      </c>
      <c r="BV99" s="9">
        <v>1.5080624055735034E-5</v>
      </c>
      <c r="BW99" s="6">
        <v>6</v>
      </c>
      <c r="BX99" s="6"/>
      <c r="BY99" s="6"/>
      <c r="BZ99" s="6"/>
      <c r="CA99" s="15">
        <v>92</v>
      </c>
      <c r="CB99" s="9">
        <v>0.36639344262295076</v>
      </c>
      <c r="CC99" s="9">
        <v>7.3389391979301419E-5</v>
      </c>
      <c r="CD99" s="9">
        <v>1.5781931047865456</v>
      </c>
      <c r="CE99" s="9">
        <v>1.5782664941785249</v>
      </c>
      <c r="CF99" s="9">
        <v>1.43404707278462E-5</v>
      </c>
      <c r="CG99" s="6">
        <v>6</v>
      </c>
      <c r="CH99" s="6"/>
      <c r="CI99" s="6"/>
      <c r="CJ99" s="6"/>
      <c r="CK99" s="15">
        <v>92</v>
      </c>
      <c r="CL99" s="9">
        <v>0.36639344262295076</v>
      </c>
      <c r="CM99" s="9">
        <v>8.5384217335058202E-5</v>
      </c>
      <c r="CN99" s="9">
        <v>1.57818110996119</v>
      </c>
      <c r="CO99" s="9">
        <v>1.5782664941785249</v>
      </c>
      <c r="CP99" s="9">
        <v>1.6684289599494181E-5</v>
      </c>
      <c r="CQ99" s="6">
        <v>6</v>
      </c>
      <c r="CR99" s="6"/>
      <c r="CS99" s="6"/>
      <c r="CT99" s="6"/>
      <c r="CU99" s="15">
        <v>92</v>
      </c>
      <c r="CV99" s="9">
        <v>0.36639344262295076</v>
      </c>
      <c r="CW99" s="9">
        <v>6.3604139715394564E-5</v>
      </c>
      <c r="CX99" s="9">
        <v>1.5782028900388096</v>
      </c>
      <c r="CY99" s="9">
        <v>1.5782664941785249</v>
      </c>
      <c r="CZ99" s="9">
        <v>1.2428407964133374E-5</v>
      </c>
      <c r="DA99" s="6">
        <v>6</v>
      </c>
      <c r="DB99" s="6"/>
      <c r="DC99" s="6"/>
      <c r="DD99" s="6"/>
      <c r="DE99" s="15">
        <v>92</v>
      </c>
      <c r="DF99" s="9">
        <v>0.36639344262295076</v>
      </c>
      <c r="DG99" s="9">
        <v>6.4077619663648115E-5</v>
      </c>
      <c r="DH99" s="9">
        <v>1.5782024165588613</v>
      </c>
      <c r="DI99" s="9">
        <v>1.5782664941785249</v>
      </c>
      <c r="DJ99" s="9">
        <v>1.2520927130119476E-5</v>
      </c>
      <c r="DK99" s="6">
        <v>6</v>
      </c>
      <c r="DL99" s="6"/>
      <c r="DM99" s="6"/>
      <c r="DN99" s="6"/>
      <c r="DO99" s="15">
        <v>92</v>
      </c>
      <c r="DP99" s="9">
        <v>0.36639344262295076</v>
      </c>
      <c r="DQ99" s="9">
        <v>1.2294695989650709E-4</v>
      </c>
      <c r="DR99" s="9">
        <v>1.5781435472186285</v>
      </c>
      <c r="DS99" s="9">
        <v>1.5782664941785249</v>
      </c>
      <c r="DT99" s="9">
        <v>2.4024143434391801E-5</v>
      </c>
      <c r="DU99" s="6">
        <v>6</v>
      </c>
      <c r="DV99" s="6"/>
      <c r="DW99" s="6"/>
      <c r="DX99" s="6"/>
      <c r="DY99" s="15">
        <v>92</v>
      </c>
      <c r="DZ99" s="9">
        <v>0.36639344262295076</v>
      </c>
      <c r="EA99" s="9">
        <v>9.1223803363518738E-5</v>
      </c>
      <c r="EB99" s="9">
        <v>1.5781752703751615</v>
      </c>
      <c r="EC99" s="9">
        <v>1.5782664941785249</v>
      </c>
      <c r="ED99" s="9">
        <v>1.7825359313322801E-5</v>
      </c>
      <c r="EE99" s="6">
        <v>6</v>
      </c>
      <c r="EF99" s="6"/>
      <c r="EG99" s="6"/>
      <c r="EH99" s="6"/>
      <c r="EI99" s="15">
        <v>92</v>
      </c>
      <c r="EJ99" s="9">
        <v>0.36639344262295076</v>
      </c>
      <c r="EK99" s="9">
        <v>7.7808538163001275E-5</v>
      </c>
      <c r="EL99" s="9">
        <v>1.578188685640362</v>
      </c>
      <c r="EM99" s="9">
        <v>1.5782664941785249</v>
      </c>
      <c r="EN99" s="9">
        <v>1.5203982943716506E-5</v>
      </c>
      <c r="EO99" s="6">
        <v>6</v>
      </c>
      <c r="EP99" s="6"/>
      <c r="EQ99" s="6"/>
      <c r="ER99" s="6"/>
      <c r="ES99" s="15">
        <v>92</v>
      </c>
      <c r="ET99" s="9">
        <v>0.36639344262295076</v>
      </c>
      <c r="EU99" s="9">
        <v>1.34783958602846E-4</v>
      </c>
      <c r="EV99" s="9">
        <v>1.5781317102199222</v>
      </c>
      <c r="EW99" s="9">
        <v>1.5782664941785249</v>
      </c>
      <c r="EX99" s="9">
        <v>2.6337122584044409E-5</v>
      </c>
      <c r="EY99" s="6">
        <v>6</v>
      </c>
      <c r="EZ99" s="6"/>
      <c r="FA99" s="6"/>
      <c r="FB99" s="6"/>
      <c r="FC99" s="15">
        <v>92</v>
      </c>
      <c r="FD99" s="9">
        <v>0.36639344262295076</v>
      </c>
      <c r="FE99" s="9">
        <v>1.0921604139715393E-4</v>
      </c>
      <c r="FF99" s="9">
        <v>1.5781572781371278</v>
      </c>
      <c r="FG99" s="9">
        <v>1.5782664941785249</v>
      </c>
      <c r="FH99" s="9">
        <v>2.1341087620794773E-5</v>
      </c>
      <c r="FI99" s="6">
        <v>6</v>
      </c>
      <c r="FJ99" s="6"/>
      <c r="FK99" s="6"/>
      <c r="FL99" s="6"/>
      <c r="FM99" s="15">
        <v>92</v>
      </c>
      <c r="FN99" s="9">
        <v>0.36639344262295076</v>
      </c>
      <c r="FO99" s="9">
        <v>7.0390685640362216E-5</v>
      </c>
      <c r="FP99" s="9">
        <v>1.5781961034928846</v>
      </c>
      <c r="FQ99" s="9">
        <v>1.5782664941785249</v>
      </c>
      <c r="FR99" s="9">
        <v>1.3754516009934205E-5</v>
      </c>
      <c r="FS99" s="6">
        <v>6</v>
      </c>
      <c r="FT99" s="6"/>
      <c r="FU99" s="6"/>
      <c r="FV99" s="6"/>
      <c r="FW99" s="15">
        <v>92</v>
      </c>
      <c r="FX99" s="9">
        <v>0.36639344262295076</v>
      </c>
      <c r="FY99" s="9">
        <v>1.0116688227684345E-4</v>
      </c>
      <c r="FZ99" s="9">
        <v>1.5781653272962481</v>
      </c>
      <c r="GA99" s="9">
        <v>1.5782664941785249</v>
      </c>
      <c r="GB99" s="9">
        <v>1.9768261799030996E-5</v>
      </c>
      <c r="GC99" s="6">
        <v>6</v>
      </c>
      <c r="GD99" s="6"/>
      <c r="GE99" s="6"/>
      <c r="GF99" s="6"/>
      <c r="GG99" s="15">
        <v>92</v>
      </c>
      <c r="GH99" s="9">
        <v>0.36639344262295076</v>
      </c>
      <c r="GI99" s="9">
        <v>6.4551099611901666E-5</v>
      </c>
      <c r="GJ99" s="9">
        <v>1.5782019430789129</v>
      </c>
      <c r="GK99" s="9">
        <v>1.5782664941785249</v>
      </c>
      <c r="GL99" s="9">
        <v>1.2613446296105581E-5</v>
      </c>
      <c r="GM99" s="6">
        <v>6</v>
      </c>
      <c r="GN99" s="6"/>
      <c r="GO99" s="6"/>
      <c r="GP99" s="6"/>
      <c r="GQ99" s="15">
        <v>92</v>
      </c>
      <c r="GR99" s="9">
        <v>0.36639344262295076</v>
      </c>
      <c r="GS99" s="9">
        <v>5.9816300129366094E-5</v>
      </c>
      <c r="GT99" s="9">
        <v>1.5782066778783954</v>
      </c>
      <c r="GU99" s="9">
        <v>1.5782664941785247</v>
      </c>
      <c r="GV99" s="9">
        <v>1.1688254636244538E-5</v>
      </c>
      <c r="GW99" s="6">
        <v>6</v>
      </c>
      <c r="GX99" s="6"/>
      <c r="GY99" s="6"/>
      <c r="GZ99" s="6"/>
      <c r="HA99" s="15">
        <v>92</v>
      </c>
      <c r="HB99" s="9">
        <v>0.36639344262295076</v>
      </c>
      <c r="HC99" s="9">
        <v>7.4336351875808521E-5</v>
      </c>
      <c r="HD99" s="9">
        <v>1.5781921578266491</v>
      </c>
      <c r="HE99" s="9">
        <v>1.5782664941785249</v>
      </c>
      <c r="HF99" s="9">
        <v>1.4525509059818408E-5</v>
      </c>
      <c r="HG99" s="6">
        <v>6</v>
      </c>
      <c r="HH99" s="6"/>
      <c r="HI99" s="6"/>
      <c r="HJ99" s="6"/>
      <c r="HK99" s="15">
        <v>92</v>
      </c>
      <c r="HL99" s="9">
        <v>0.36639344262295076</v>
      </c>
      <c r="HM99" s="9">
        <v>4.0719275549805942E-5</v>
      </c>
      <c r="HN99" s="9">
        <v>1.5782257749029751</v>
      </c>
      <c r="HO99" s="9">
        <v>1.5782664941785249</v>
      </c>
      <c r="HP99" s="9">
        <v>7.9566482748049868E-6</v>
      </c>
      <c r="HQ99" s="6">
        <v>6</v>
      </c>
      <c r="HR99" s="6"/>
      <c r="HS99" s="6"/>
      <c r="HT99" s="6"/>
      <c r="HU99" s="15">
        <v>92</v>
      </c>
      <c r="HV99" s="9">
        <v>0.36639344262295076</v>
      </c>
      <c r="HW99" s="9">
        <v>3.914100905562742E-5</v>
      </c>
      <c r="HX99" s="9">
        <v>1.5782273531694693</v>
      </c>
      <c r="HY99" s="9">
        <v>1.5782664941785249</v>
      </c>
      <c r="HZ99" s="9">
        <v>7.648251054851306E-6</v>
      </c>
      <c r="IA99" s="6">
        <v>6</v>
      </c>
      <c r="IB99" s="6"/>
      <c r="IC99" s="6"/>
      <c r="ID99" s="6"/>
      <c r="IE99" s="15">
        <v>92</v>
      </c>
      <c r="IF99" s="9">
        <v>0.36639344262295076</v>
      </c>
      <c r="IG99" s="9">
        <v>1.783441138421733E-5</v>
      </c>
      <c r="IH99" s="9">
        <v>1.5782486597671406</v>
      </c>
      <c r="II99" s="9">
        <v>1.5782664941785247</v>
      </c>
      <c r="IJ99" s="9">
        <v>3.4848885854766029E-6</v>
      </c>
      <c r="IK99" s="6">
        <v>6</v>
      </c>
      <c r="IL99" s="6"/>
      <c r="IM99" s="6"/>
      <c r="IN99" s="6"/>
      <c r="IO99" s="15">
        <v>92</v>
      </c>
      <c r="IP99" s="9">
        <v>0.36639344262295076</v>
      </c>
      <c r="IQ99" s="9">
        <v>1.010090556274256E-5</v>
      </c>
      <c r="IR99" s="9">
        <v>1.5782563932729623</v>
      </c>
      <c r="IS99" s="9">
        <v>1.5782664941785249</v>
      </c>
      <c r="IT99" s="9">
        <v>1.9737422077035627E-6</v>
      </c>
      <c r="IU99" s="6">
        <v>6</v>
      </c>
      <c r="IV99" s="6"/>
      <c r="IW99" s="6"/>
      <c r="IX99" s="6"/>
      <c r="IY99" s="15">
        <v>92</v>
      </c>
      <c r="IZ99" s="9">
        <v>0.36639344262295076</v>
      </c>
      <c r="JA99" s="9">
        <v>1.6887451487710217E-5</v>
      </c>
      <c r="JB99" s="9">
        <v>1.5782496067270373</v>
      </c>
      <c r="JC99" s="9">
        <v>1.5782664941785249</v>
      </c>
      <c r="JD99" s="9">
        <v>3.2998502535043939E-6</v>
      </c>
      <c r="JE99" s="6">
        <v>6</v>
      </c>
      <c r="JF99" s="6"/>
      <c r="JG99" s="6"/>
      <c r="JH99" s="6"/>
      <c r="JI99" s="15">
        <v>92</v>
      </c>
      <c r="JJ99" s="9">
        <v>0.36639344262295076</v>
      </c>
      <c r="JK99" s="9">
        <v>1.6256144890038808E-5</v>
      </c>
      <c r="JL99" s="9">
        <v>1.578250238033635</v>
      </c>
      <c r="JM99" s="9">
        <v>1.5782664941785249</v>
      </c>
      <c r="JN99" s="9">
        <v>3.1764913655229212E-6</v>
      </c>
      <c r="JO99" s="6">
        <v>6</v>
      </c>
      <c r="JP99" s="6"/>
      <c r="JQ99" s="6"/>
      <c r="JR99" s="6"/>
      <c r="JS99" s="15">
        <v>92</v>
      </c>
      <c r="JT99" s="9">
        <v>0.36639344262295076</v>
      </c>
      <c r="JU99" s="9">
        <v>1.3573091849935315E-5</v>
      </c>
      <c r="JV99" s="9">
        <v>1.5782529210866749</v>
      </c>
      <c r="JW99" s="9">
        <v>1.5782664941785249</v>
      </c>
      <c r="JX99" s="9">
        <v>2.6522160916016626E-6</v>
      </c>
      <c r="JY99" s="6">
        <v>6</v>
      </c>
      <c r="JZ99" s="6"/>
      <c r="KA99" s="6"/>
      <c r="KB99" s="6"/>
      <c r="KC99" s="15">
        <v>92</v>
      </c>
      <c r="KD99" s="9">
        <v>0.36639344262295076</v>
      </c>
      <c r="KE99" s="9">
        <v>2.2253557567917199E-5</v>
      </c>
      <c r="KF99" s="9">
        <v>1.5782442406209569</v>
      </c>
      <c r="KG99" s="9">
        <v>1.5782664941785249</v>
      </c>
      <c r="KH99" s="9">
        <v>4.3484008013469112E-6</v>
      </c>
      <c r="KI99" s="6">
        <v>6</v>
      </c>
      <c r="KJ99" s="6"/>
      <c r="KK99" s="6"/>
      <c r="KL99" s="6"/>
      <c r="KM99" s="15">
        <v>92</v>
      </c>
      <c r="KN99" s="9">
        <v>0.36639344262295076</v>
      </c>
      <c r="KO99" s="9">
        <v>9.311772315653297E-6</v>
      </c>
      <c r="KP99" s="9">
        <v>1.5782571824062093</v>
      </c>
      <c r="KQ99" s="9">
        <v>1.5782664941785249</v>
      </c>
      <c r="KR99" s="9">
        <v>1.8195435977267218E-6</v>
      </c>
      <c r="KS99" s="6">
        <v>6</v>
      </c>
      <c r="KT99" s="6"/>
      <c r="KU99" s="6"/>
      <c r="KV99" s="6"/>
      <c r="KW99" s="15">
        <v>92</v>
      </c>
      <c r="KX99" s="9">
        <v>0.36639344262295076</v>
      </c>
      <c r="KY99" s="9">
        <v>7.8913324708926249E-6</v>
      </c>
      <c r="KZ99" s="9">
        <v>1.5782586028460539</v>
      </c>
      <c r="LA99" s="9">
        <v>1.5782664941785247</v>
      </c>
      <c r="LB99" s="9">
        <v>1.5419860997684089E-6</v>
      </c>
      <c r="LC99" s="6">
        <v>6</v>
      </c>
    </row>
    <row r="100" spans="1:315">
      <c r="A100" s="6">
        <v>93</v>
      </c>
      <c r="B100">
        <v>0.32058433276324555</v>
      </c>
      <c r="C100">
        <f>1-Table468[[#This Row],[qx (tau)]]</f>
        <v>0.67941566723675439</v>
      </c>
      <c r="D100" s="6"/>
      <c r="E100" s="6"/>
      <c r="F100" s="6"/>
      <c r="G100" s="6"/>
      <c r="H100" s="15">
        <f t="shared" si="15"/>
        <v>93</v>
      </c>
      <c r="I100" s="9">
        <f t="shared" si="17"/>
        <v>0.38306010928961742</v>
      </c>
      <c r="J100" s="9" cm="1">
        <f t="array" ref="J100">VLOOKUP($G$13,'qx Malaria'!$B$32:$I$61,(N100),FALSE)/(1-cambodia!I100*INDEX($E$6:$G$11,N100,2))</f>
        <v>8.1045172719220552E-6</v>
      </c>
      <c r="K100" s="9">
        <f t="shared" si="16"/>
        <v>1.6208953498671388</v>
      </c>
      <c r="L100" s="9">
        <f t="shared" si="13"/>
        <v>1.6209034543844107</v>
      </c>
      <c r="M100" s="9">
        <f>(J100*Table468[[#This Row],[qx (tau)]])/L100</f>
        <v>1.6029216638162281E-6</v>
      </c>
      <c r="N100" s="6">
        <f t="shared" si="14"/>
        <v>6</v>
      </c>
      <c r="P100" s="6"/>
      <c r="Q100" s="6"/>
      <c r="R100" s="6"/>
      <c r="S100" s="15">
        <v>93</v>
      </c>
      <c r="T100" s="9">
        <v>0.38306010928961742</v>
      </c>
      <c r="U100" s="9">
        <v>1.1524623560673162E-4</v>
      </c>
      <c r="V100" s="9">
        <v>1.6207882081488041</v>
      </c>
      <c r="W100" s="9">
        <v>1.6209034543844107</v>
      </c>
      <c r="X100" s="9">
        <v>2.2793546059466762E-5</v>
      </c>
      <c r="Y100" s="6">
        <v>6</v>
      </c>
      <c r="Z100" s="6"/>
      <c r="AA100" s="6"/>
      <c r="AB100" s="6"/>
      <c r="AC100" s="15">
        <v>93</v>
      </c>
      <c r="AD100" s="9">
        <v>0.38306010928961742</v>
      </c>
      <c r="AE100" s="9">
        <v>9.8388839681133741E-5</v>
      </c>
      <c r="AF100" s="9">
        <v>1.6208050655447297</v>
      </c>
      <c r="AG100" s="9">
        <v>1.6209034543844107</v>
      </c>
      <c r="AH100" s="9">
        <v>1.9459468998729008E-5</v>
      </c>
      <c r="AI100" s="6">
        <v>6</v>
      </c>
      <c r="AJ100" s="6"/>
      <c r="AK100" s="6"/>
      <c r="AL100" s="6"/>
      <c r="AM100" s="15">
        <v>93</v>
      </c>
      <c r="AN100" s="9">
        <v>0.38306010928961742</v>
      </c>
      <c r="AO100" s="9">
        <v>8.785296722763506E-5</v>
      </c>
      <c r="AP100" s="9">
        <v>1.6208156014171833</v>
      </c>
      <c r="AQ100" s="9">
        <v>1.620903454384411</v>
      </c>
      <c r="AR100" s="9">
        <v>1.7375670835767905E-5</v>
      </c>
      <c r="AS100" s="6">
        <v>6</v>
      </c>
      <c r="AT100" s="6"/>
      <c r="AU100" s="6"/>
      <c r="AV100" s="6"/>
      <c r="AW100" s="15">
        <v>93</v>
      </c>
      <c r="AX100" s="9">
        <v>0.38306010928961742</v>
      </c>
      <c r="AY100" s="9">
        <v>9.9361381753764383E-5</v>
      </c>
      <c r="AZ100" s="9">
        <v>1.620804093002657</v>
      </c>
      <c r="BA100" s="9">
        <v>1.6209034543844107</v>
      </c>
      <c r="BB100" s="9">
        <v>1.9651819598386953E-5</v>
      </c>
      <c r="BC100" s="6">
        <v>6</v>
      </c>
      <c r="BD100" s="6"/>
      <c r="BE100" s="6"/>
      <c r="BF100" s="6"/>
      <c r="BG100" s="15">
        <v>93</v>
      </c>
      <c r="BH100" s="9">
        <v>0.38306010928961742</v>
      </c>
      <c r="BI100" s="9">
        <v>8.8177147918511945E-5</v>
      </c>
      <c r="BJ100" s="9">
        <v>1.6208152772364923</v>
      </c>
      <c r="BK100" s="9">
        <v>1.6209034543844107</v>
      </c>
      <c r="BL100" s="9">
        <v>1.7439787702320556E-5</v>
      </c>
      <c r="BM100" s="6">
        <v>6</v>
      </c>
      <c r="BN100" s="6"/>
      <c r="BO100" s="6"/>
      <c r="BP100" s="6"/>
      <c r="BQ100" s="15">
        <v>93</v>
      </c>
      <c r="BR100" s="9">
        <v>0.38306010928961742</v>
      </c>
      <c r="BS100" s="9">
        <v>7.9262178919397677E-5</v>
      </c>
      <c r="BT100" s="9">
        <v>1.6208241922054913</v>
      </c>
      <c r="BU100" s="9">
        <v>1.6209034543844107</v>
      </c>
      <c r="BV100" s="9">
        <v>1.5676573872122705E-5</v>
      </c>
      <c r="BW100" s="6">
        <v>6</v>
      </c>
      <c r="BX100" s="6"/>
      <c r="BY100" s="6"/>
      <c r="BZ100" s="6"/>
      <c r="CA100" s="15">
        <v>93</v>
      </c>
      <c r="CB100" s="9">
        <v>0.38306010928961742</v>
      </c>
      <c r="CC100" s="9">
        <v>7.5372010628875109E-5</v>
      </c>
      <c r="CD100" s="9">
        <v>1.620828082373782</v>
      </c>
      <c r="CE100" s="9">
        <v>1.6209034543844107</v>
      </c>
      <c r="CF100" s="9">
        <v>1.490717147349092E-5</v>
      </c>
      <c r="CG100" s="6">
        <v>6</v>
      </c>
      <c r="CH100" s="6"/>
      <c r="CI100" s="6"/>
      <c r="CJ100" s="6"/>
      <c r="CK100" s="15">
        <v>93</v>
      </c>
      <c r="CL100" s="9">
        <v>0.38306010928961742</v>
      </c>
      <c r="CM100" s="9">
        <v>8.7690876882196624E-5</v>
      </c>
      <c r="CN100" s="9">
        <v>1.6208157635075287</v>
      </c>
      <c r="CO100" s="9">
        <v>1.6209034543844107</v>
      </c>
      <c r="CP100" s="9">
        <v>1.7343612402491585E-5</v>
      </c>
      <c r="CQ100" s="6">
        <v>6</v>
      </c>
      <c r="CR100" s="6"/>
      <c r="CS100" s="6"/>
      <c r="CT100" s="6"/>
      <c r="CU100" s="15">
        <v>93</v>
      </c>
      <c r="CV100" s="9">
        <v>0.38306010928961742</v>
      </c>
      <c r="CW100" s="9">
        <v>6.5322409211691763E-5</v>
      </c>
      <c r="CX100" s="9">
        <v>1.6208381319751992</v>
      </c>
      <c r="CY100" s="9">
        <v>1.620903454384411</v>
      </c>
      <c r="CZ100" s="9">
        <v>1.2919548610358796E-5</v>
      </c>
      <c r="DA100" s="6">
        <v>6</v>
      </c>
      <c r="DB100" s="6"/>
      <c r="DC100" s="6"/>
      <c r="DD100" s="6"/>
      <c r="DE100" s="15">
        <v>93</v>
      </c>
      <c r="DF100" s="9">
        <v>0.38306010928961742</v>
      </c>
      <c r="DG100" s="9">
        <v>6.580868024800707E-5</v>
      </c>
      <c r="DH100" s="9">
        <v>1.6208376457041629</v>
      </c>
      <c r="DI100" s="9">
        <v>1.620903454384411</v>
      </c>
      <c r="DJ100" s="9">
        <v>1.3015723910187767E-5</v>
      </c>
      <c r="DK100" s="6">
        <v>6</v>
      </c>
      <c r="DL100" s="6"/>
      <c r="DM100" s="6"/>
      <c r="DN100" s="6"/>
      <c r="DO100" s="15">
        <v>93</v>
      </c>
      <c r="DP100" s="9">
        <v>0.38306010928961742</v>
      </c>
      <c r="DQ100" s="9">
        <v>1.262683790965456E-4</v>
      </c>
      <c r="DR100" s="9">
        <v>1.6207771860053144</v>
      </c>
      <c r="DS100" s="9">
        <v>1.620903454384411</v>
      </c>
      <c r="DT100" s="9">
        <v>2.4973519522256825E-5</v>
      </c>
      <c r="DU100" s="6">
        <v>6</v>
      </c>
      <c r="DV100" s="6"/>
      <c r="DW100" s="6"/>
      <c r="DX100" s="6"/>
      <c r="DY100" s="15">
        <v>93</v>
      </c>
      <c r="DZ100" s="9">
        <v>0.38306010928961742</v>
      </c>
      <c r="EA100" s="9">
        <v>9.3688219663418953E-5</v>
      </c>
      <c r="EB100" s="9">
        <v>1.6208097661647474</v>
      </c>
      <c r="EC100" s="9">
        <v>1.6209034543844107</v>
      </c>
      <c r="ED100" s="9">
        <v>1.8529774433715596E-5</v>
      </c>
      <c r="EE100" s="6">
        <v>6</v>
      </c>
      <c r="EF100" s="6"/>
      <c r="EG100" s="6"/>
      <c r="EH100" s="6"/>
      <c r="EI100" s="15">
        <v>93</v>
      </c>
      <c r="EJ100" s="9">
        <v>0.38306010928961742</v>
      </c>
      <c r="EK100" s="9">
        <v>7.9910540301151447E-5</v>
      </c>
      <c r="EL100" s="9">
        <v>1.6208235438441096</v>
      </c>
      <c r="EM100" s="9">
        <v>1.6209034543844107</v>
      </c>
      <c r="EN100" s="9">
        <v>1.5804807605228006E-5</v>
      </c>
      <c r="EO100" s="6">
        <v>6</v>
      </c>
      <c r="EP100" s="6"/>
      <c r="EQ100" s="6"/>
      <c r="ER100" s="6"/>
      <c r="ES100" s="15">
        <v>93</v>
      </c>
      <c r="ET100" s="9">
        <v>0.38306010928961742</v>
      </c>
      <c r="EU100" s="9">
        <v>1.3842515500442866E-4</v>
      </c>
      <c r="EV100" s="9">
        <v>1.6207650292294065</v>
      </c>
      <c r="EW100" s="9">
        <v>1.620903454384411</v>
      </c>
      <c r="EX100" s="9">
        <v>2.7377902017981164E-5</v>
      </c>
      <c r="EY100" s="6">
        <v>6</v>
      </c>
      <c r="EZ100" s="6"/>
      <c r="FA100" s="6"/>
      <c r="FB100" s="6"/>
      <c r="FC100" s="15">
        <v>93</v>
      </c>
      <c r="FD100" s="9">
        <v>0.38306010928961742</v>
      </c>
      <c r="FE100" s="9">
        <v>1.1216651904340123E-4</v>
      </c>
      <c r="FF100" s="9">
        <v>1.6207912878653674</v>
      </c>
      <c r="FG100" s="9">
        <v>1.6209034543844107</v>
      </c>
      <c r="FH100" s="9">
        <v>2.2184435827216591E-5</v>
      </c>
      <c r="FI100" s="6">
        <v>6</v>
      </c>
      <c r="FJ100" s="6"/>
      <c r="FK100" s="6"/>
      <c r="FL100" s="6"/>
      <c r="FM100" s="15">
        <v>93</v>
      </c>
      <c r="FN100" s="9">
        <v>0.38306010928961742</v>
      </c>
      <c r="FO100" s="9">
        <v>7.229229406554472E-5</v>
      </c>
      <c r="FP100" s="9">
        <v>1.6208311620903453</v>
      </c>
      <c r="FQ100" s="9">
        <v>1.6209034543844107</v>
      </c>
      <c r="FR100" s="9">
        <v>1.4298061241240751E-5</v>
      </c>
      <c r="FS100" s="6">
        <v>6</v>
      </c>
      <c r="FT100" s="6"/>
      <c r="FU100" s="6"/>
      <c r="FV100" s="6"/>
      <c r="FW100" s="15">
        <v>93</v>
      </c>
      <c r="FX100" s="9">
        <v>0.38306010928961742</v>
      </c>
      <c r="FY100" s="9">
        <v>1.0389991142604073E-4</v>
      </c>
      <c r="FZ100" s="9">
        <v>1.6207995544729847</v>
      </c>
      <c r="GA100" s="9">
        <v>1.6209034543844107</v>
      </c>
      <c r="GB100" s="9">
        <v>2.0549455730124041E-5</v>
      </c>
      <c r="GC100" s="6">
        <v>6</v>
      </c>
      <c r="GD100" s="6"/>
      <c r="GE100" s="6"/>
      <c r="GF100" s="6"/>
      <c r="GG100" s="15">
        <v>93</v>
      </c>
      <c r="GH100" s="9">
        <v>0.38306010928961742</v>
      </c>
      <c r="GI100" s="9">
        <v>6.6294951284322405E-5</v>
      </c>
      <c r="GJ100" s="9">
        <v>1.6208371594331266</v>
      </c>
      <c r="GK100" s="9">
        <v>1.620903454384411</v>
      </c>
      <c r="GL100" s="9">
        <v>1.3111899210016742E-5</v>
      </c>
      <c r="GM100" s="6">
        <v>6</v>
      </c>
      <c r="GN100" s="6"/>
      <c r="GO100" s="6"/>
      <c r="GP100" s="6"/>
      <c r="GQ100" s="15">
        <v>93</v>
      </c>
      <c r="GR100" s="9">
        <v>0.38306010928961742</v>
      </c>
      <c r="GS100" s="9">
        <v>6.1432240921169168E-5</v>
      </c>
      <c r="GT100" s="9">
        <v>1.6208420221434896</v>
      </c>
      <c r="GU100" s="9">
        <v>1.6209034543844107</v>
      </c>
      <c r="GV100" s="9">
        <v>1.2150146211727007E-5</v>
      </c>
      <c r="GW100" s="6">
        <v>6</v>
      </c>
      <c r="GX100" s="6"/>
      <c r="GY100" s="6"/>
      <c r="GZ100" s="6"/>
      <c r="HA100" s="15">
        <v>93</v>
      </c>
      <c r="HB100" s="9">
        <v>0.38306010928961742</v>
      </c>
      <c r="HC100" s="9">
        <v>7.6344552701505751E-5</v>
      </c>
      <c r="HD100" s="9">
        <v>1.6208271098317093</v>
      </c>
      <c r="HE100" s="9">
        <v>1.6209034543844107</v>
      </c>
      <c r="HF100" s="9">
        <v>1.5099522073148866E-5</v>
      </c>
      <c r="HG100" s="6">
        <v>6</v>
      </c>
      <c r="HH100" s="6"/>
      <c r="HI100" s="6"/>
      <c r="HJ100" s="6"/>
      <c r="HK100" s="15">
        <v>93</v>
      </c>
      <c r="HL100" s="9">
        <v>0.38306010928961742</v>
      </c>
      <c r="HM100" s="9">
        <v>4.1819309123117797E-5</v>
      </c>
      <c r="HN100" s="9">
        <v>1.6208616350752878</v>
      </c>
      <c r="HO100" s="9">
        <v>1.620903454384411</v>
      </c>
      <c r="HP100" s="9">
        <v>8.2710757852917343E-6</v>
      </c>
      <c r="HQ100" s="6">
        <v>6</v>
      </c>
      <c r="HR100" s="6"/>
      <c r="HS100" s="6"/>
      <c r="HT100" s="6"/>
      <c r="HU100" s="15">
        <v>93</v>
      </c>
      <c r="HV100" s="9">
        <v>0.38306010928961742</v>
      </c>
      <c r="HW100" s="9">
        <v>4.0198405668733391E-5</v>
      </c>
      <c r="HX100" s="9">
        <v>1.6208632559787419</v>
      </c>
      <c r="HY100" s="9">
        <v>1.6209034543844107</v>
      </c>
      <c r="HZ100" s="9">
        <v>7.9504914525284904E-6</v>
      </c>
      <c r="IA100" s="6">
        <v>6</v>
      </c>
      <c r="IB100" s="6"/>
      <c r="IC100" s="6"/>
      <c r="ID100" s="6"/>
      <c r="IE100" s="15">
        <v>93</v>
      </c>
      <c r="IF100" s="9">
        <v>0.38306010928961742</v>
      </c>
      <c r="IG100" s="9">
        <v>1.831620903454384E-5</v>
      </c>
      <c r="IH100" s="9">
        <v>1.6208851381753762</v>
      </c>
      <c r="II100" s="9">
        <v>1.6209034543844107</v>
      </c>
      <c r="IJ100" s="9">
        <v>3.6226029602246742E-6</v>
      </c>
      <c r="IK100" s="6">
        <v>6</v>
      </c>
      <c r="IL100" s="6"/>
      <c r="IM100" s="6"/>
      <c r="IN100" s="6"/>
      <c r="IO100" s="15">
        <v>93</v>
      </c>
      <c r="IP100" s="9">
        <v>0.38306010928961742</v>
      </c>
      <c r="IQ100" s="9">
        <v>1.037378210806023E-5</v>
      </c>
      <c r="IR100" s="9">
        <v>1.6208930806023027</v>
      </c>
      <c r="IS100" s="9">
        <v>1.6209034543844107</v>
      </c>
      <c r="IT100" s="9">
        <v>2.0517397296847717E-6</v>
      </c>
      <c r="IU100" s="6">
        <v>6</v>
      </c>
      <c r="IV100" s="6"/>
      <c r="IW100" s="6"/>
      <c r="IX100" s="6"/>
      <c r="IY100" s="15">
        <v>93</v>
      </c>
      <c r="IZ100" s="9">
        <v>0.38306010928961742</v>
      </c>
      <c r="JA100" s="9">
        <v>1.7343666961913198E-5</v>
      </c>
      <c r="JB100" s="9">
        <v>1.6208861107174488</v>
      </c>
      <c r="JC100" s="9">
        <v>1.6209034543844107</v>
      </c>
      <c r="JD100" s="9">
        <v>3.4302523605667277E-6</v>
      </c>
      <c r="JE100" s="6">
        <v>6</v>
      </c>
      <c r="JF100" s="6"/>
      <c r="JG100" s="6"/>
      <c r="JH100" s="6"/>
      <c r="JI100" s="15">
        <v>93</v>
      </c>
      <c r="JJ100" s="9">
        <v>0.38306010928961742</v>
      </c>
      <c r="JK100" s="9">
        <v>1.6695305580159431E-5</v>
      </c>
      <c r="JL100" s="9">
        <v>1.6208867590788307</v>
      </c>
      <c r="JM100" s="9">
        <v>1.620903454384411</v>
      </c>
      <c r="JN100" s="9">
        <v>3.3020186274614291E-6</v>
      </c>
      <c r="JO100" s="6">
        <v>6</v>
      </c>
      <c r="JP100" s="6"/>
      <c r="JQ100" s="6"/>
      <c r="JR100" s="6"/>
      <c r="JS100" s="15">
        <v>93</v>
      </c>
      <c r="JT100" s="9">
        <v>0.38306010928961742</v>
      </c>
      <c r="JU100" s="9">
        <v>1.3939769707705934E-5</v>
      </c>
      <c r="JV100" s="9">
        <v>1.6208895146147031</v>
      </c>
      <c r="JW100" s="9">
        <v>1.6209034543844107</v>
      </c>
      <c r="JX100" s="9">
        <v>2.757025261763912E-6</v>
      </c>
      <c r="JY100" s="6">
        <v>6</v>
      </c>
      <c r="JZ100" s="6"/>
      <c r="KA100" s="6"/>
      <c r="KB100" s="6"/>
      <c r="KC100" s="15">
        <v>93</v>
      </c>
      <c r="KD100" s="9">
        <v>0.38306010928961742</v>
      </c>
      <c r="KE100" s="9">
        <v>2.2854738706820189E-5</v>
      </c>
      <c r="KF100" s="9">
        <v>1.6208805996457041</v>
      </c>
      <c r="KG100" s="9">
        <v>1.620903454384411</v>
      </c>
      <c r="KH100" s="9">
        <v>4.520239091961761E-6</v>
      </c>
      <c r="KI100" s="6">
        <v>6</v>
      </c>
      <c r="KJ100" s="6"/>
      <c r="KK100" s="6"/>
      <c r="KL100" s="6"/>
      <c r="KM100" s="15">
        <v>93</v>
      </c>
      <c r="KN100" s="9">
        <v>0.38306010928961742</v>
      </c>
      <c r="KO100" s="9">
        <v>9.5633303808680233E-6</v>
      </c>
      <c r="KP100" s="9">
        <v>1.62089389105403</v>
      </c>
      <c r="KQ100" s="9">
        <v>1.620903454384411</v>
      </c>
      <c r="KR100" s="9">
        <v>1.8914475633031485E-6</v>
      </c>
      <c r="KS100" s="6">
        <v>6</v>
      </c>
      <c r="KT100" s="6"/>
      <c r="KU100" s="6"/>
      <c r="KV100" s="6"/>
      <c r="KW100" s="15">
        <v>93</v>
      </c>
      <c r="KX100" s="9">
        <v>0.38306010928961742</v>
      </c>
      <c r="KY100" s="9">
        <v>8.1045172719220552E-6</v>
      </c>
      <c r="KZ100" s="9">
        <v>1.6208953498671388</v>
      </c>
      <c r="LA100" s="9">
        <v>1.6209034543844107</v>
      </c>
      <c r="LB100" s="9">
        <v>1.6029216638162281E-6</v>
      </c>
      <c r="LC100" s="6">
        <v>6</v>
      </c>
    </row>
    <row r="101" spans="1:315">
      <c r="A101" s="6">
        <v>94</v>
      </c>
      <c r="B101">
        <v>0.33282853457981498</v>
      </c>
      <c r="C101">
        <f>1-Table468[[#This Row],[qx (tau)]]</f>
        <v>0.66717146542018502</v>
      </c>
      <c r="D101" s="6"/>
      <c r="E101" s="6"/>
      <c r="F101" s="6"/>
      <c r="G101" s="6"/>
      <c r="H101" s="15">
        <f t="shared" si="15"/>
        <v>94</v>
      </c>
      <c r="I101" s="9">
        <f t="shared" si="17"/>
        <v>0.39972677595628409</v>
      </c>
      <c r="J101" s="9" cm="1">
        <f t="array" ref="J101">VLOOKUP($G$13,'qx Malaria'!$B$32:$I$61,(N101),FALSE)/(1-cambodia!I101*INDEX($E$6:$G$11,N101,2))</f>
        <v>8.329540282203004E-6</v>
      </c>
      <c r="K101" s="9">
        <f t="shared" si="16"/>
        <v>1.6658997269003186</v>
      </c>
      <c r="L101" s="9">
        <f t="shared" si="13"/>
        <v>1.6659080564406008</v>
      </c>
      <c r="M101" s="9">
        <f>(J101*Table468[[#This Row],[qx (tau)]])/L101</f>
        <v>1.6641426728990749E-6</v>
      </c>
      <c r="N101" s="6">
        <f t="shared" si="14"/>
        <v>6</v>
      </c>
      <c r="P101" s="6"/>
      <c r="Q101" s="6"/>
      <c r="R101" s="6"/>
      <c r="S101" s="15">
        <v>94</v>
      </c>
      <c r="T101" s="9">
        <v>0.39972677595628409</v>
      </c>
      <c r="U101" s="9">
        <v>1.1844606281292673E-4</v>
      </c>
      <c r="V101" s="9">
        <v>1.6657896103777878</v>
      </c>
      <c r="W101" s="9">
        <v>1.6659080564406008</v>
      </c>
      <c r="X101" s="9">
        <v>2.3664108808624846E-5</v>
      </c>
      <c r="Y101" s="6">
        <v>6</v>
      </c>
      <c r="Z101" s="6"/>
      <c r="AA101" s="6"/>
      <c r="AB101" s="6"/>
      <c r="AC101" s="15">
        <v>94</v>
      </c>
      <c r="AD101" s="9">
        <v>0.39972677595628409</v>
      </c>
      <c r="AE101" s="9">
        <v>1.0112061902594447E-4</v>
      </c>
      <c r="AF101" s="9">
        <v>1.6658069358215748</v>
      </c>
      <c r="AG101" s="9">
        <v>1.6659080564406008</v>
      </c>
      <c r="AH101" s="9">
        <v>2.0202692048994771E-5</v>
      </c>
      <c r="AI101" s="6">
        <v>6</v>
      </c>
      <c r="AJ101" s="6"/>
      <c r="AK101" s="6"/>
      <c r="AL101" s="6"/>
      <c r="AM101" s="15">
        <v>94</v>
      </c>
      <c r="AN101" s="9">
        <v>0.39972677595628409</v>
      </c>
      <c r="AO101" s="9">
        <v>9.0292216659080551E-5</v>
      </c>
      <c r="AP101" s="9">
        <v>1.6658177642239418</v>
      </c>
      <c r="AQ101" s="9">
        <v>1.6659080564406008</v>
      </c>
      <c r="AR101" s="9">
        <v>1.8039306574225968E-5</v>
      </c>
      <c r="AS101" s="6">
        <v>6</v>
      </c>
      <c r="AT101" s="6"/>
      <c r="AU101" s="6"/>
      <c r="AV101" s="6"/>
      <c r="AW101" s="15">
        <v>94</v>
      </c>
      <c r="AX101" s="9">
        <v>0.39972677595628409</v>
      </c>
      <c r="AY101" s="9">
        <v>1.0212016385980882E-4</v>
      </c>
      <c r="AZ101" s="9">
        <v>1.665805936276741</v>
      </c>
      <c r="BA101" s="9">
        <v>1.6659080564406008</v>
      </c>
      <c r="BB101" s="9">
        <v>2.0402389169742658E-5</v>
      </c>
      <c r="BC101" s="6">
        <v>6</v>
      </c>
      <c r="BD101" s="6"/>
      <c r="BE101" s="6"/>
      <c r="BF101" s="6"/>
      <c r="BG101" s="15">
        <v>94</v>
      </c>
      <c r="BH101" s="9">
        <v>0.39972677595628409</v>
      </c>
      <c r="BI101" s="9">
        <v>9.0625398270368691E-5</v>
      </c>
      <c r="BJ101" s="9">
        <v>1.6658174310423304</v>
      </c>
      <c r="BK101" s="9">
        <v>1.6659080564406008</v>
      </c>
      <c r="BL101" s="9">
        <v>1.8105872281141937E-5</v>
      </c>
      <c r="BM101" s="6">
        <v>6</v>
      </c>
      <c r="BN101" s="6"/>
      <c r="BO101" s="6"/>
      <c r="BP101" s="6"/>
      <c r="BQ101" s="15">
        <v>94</v>
      </c>
      <c r="BR101" s="9">
        <v>0.39972677595628409</v>
      </c>
      <c r="BS101" s="9">
        <v>8.1462903959945377E-5</v>
      </c>
      <c r="BT101" s="9">
        <v>1.6658265935366408</v>
      </c>
      <c r="BU101" s="9">
        <v>1.6659080564406008</v>
      </c>
      <c r="BV101" s="9">
        <v>1.6275315340952954E-5</v>
      </c>
      <c r="BW101" s="6">
        <v>6</v>
      </c>
      <c r="BX101" s="6"/>
      <c r="BY101" s="6"/>
      <c r="BZ101" s="6"/>
      <c r="CA101" s="15">
        <v>94</v>
      </c>
      <c r="CB101" s="9">
        <v>0.39972677595628409</v>
      </c>
      <c r="CC101" s="9">
        <v>7.7464724624487952E-5</v>
      </c>
      <c r="CD101" s="9">
        <v>1.6658305917159764</v>
      </c>
      <c r="CE101" s="9">
        <v>1.6659080564406008</v>
      </c>
      <c r="CF101" s="9">
        <v>1.5476526857961401E-5</v>
      </c>
      <c r="CG101" s="6">
        <v>6</v>
      </c>
      <c r="CH101" s="6"/>
      <c r="CI101" s="6"/>
      <c r="CJ101" s="6"/>
      <c r="CK101" s="15">
        <v>94</v>
      </c>
      <c r="CL101" s="9">
        <v>0.39972677595628409</v>
      </c>
      <c r="CM101" s="9">
        <v>9.0125625853436508E-5</v>
      </c>
      <c r="CN101" s="9">
        <v>1.6658179308147474</v>
      </c>
      <c r="CO101" s="9">
        <v>1.6659080564406008</v>
      </c>
      <c r="CP101" s="9">
        <v>1.8006023720767992E-5</v>
      </c>
      <c r="CQ101" s="6">
        <v>6</v>
      </c>
      <c r="CR101" s="6"/>
      <c r="CS101" s="6"/>
      <c r="CT101" s="6"/>
      <c r="CU101" s="15">
        <v>94</v>
      </c>
      <c r="CV101" s="9">
        <v>0.39972677595628409</v>
      </c>
      <c r="CW101" s="9">
        <v>6.7136094674556215E-5</v>
      </c>
      <c r="CX101" s="9">
        <v>1.6658409203459263</v>
      </c>
      <c r="CY101" s="9">
        <v>1.6659080564406008</v>
      </c>
      <c r="CZ101" s="9">
        <v>1.3412989943566545E-5</v>
      </c>
      <c r="DA101" s="6">
        <v>6</v>
      </c>
      <c r="DB101" s="6"/>
      <c r="DC101" s="6"/>
      <c r="DD101" s="6"/>
      <c r="DE101" s="15">
        <v>94</v>
      </c>
      <c r="DF101" s="9">
        <v>0.39972677595628409</v>
      </c>
      <c r="DG101" s="9">
        <v>6.7635867091488385E-5</v>
      </c>
      <c r="DH101" s="9">
        <v>1.6658404205735093</v>
      </c>
      <c r="DI101" s="9">
        <v>1.6659080564406008</v>
      </c>
      <c r="DJ101" s="9">
        <v>1.3512838503940486E-5</v>
      </c>
      <c r="DK101" s="6">
        <v>6</v>
      </c>
      <c r="DL101" s="6"/>
      <c r="DM101" s="6"/>
      <c r="DN101" s="6"/>
      <c r="DO101" s="15">
        <v>94</v>
      </c>
      <c r="DP101" s="9">
        <v>0.39972677595628409</v>
      </c>
      <c r="DQ101" s="9">
        <v>1.2977423759672279E-4</v>
      </c>
      <c r="DR101" s="9">
        <v>1.6657782822030041</v>
      </c>
      <c r="DS101" s="9">
        <v>1.6659080564406008</v>
      </c>
      <c r="DT101" s="9">
        <v>2.5927342843767588E-5</v>
      </c>
      <c r="DU101" s="6">
        <v>6</v>
      </c>
      <c r="DV101" s="6"/>
      <c r="DW101" s="6"/>
      <c r="DX101" s="6"/>
      <c r="DY101" s="15">
        <v>94</v>
      </c>
      <c r="DZ101" s="9">
        <v>0.39972677595628409</v>
      </c>
      <c r="EA101" s="9">
        <v>9.6289485662266736E-5</v>
      </c>
      <c r="EB101" s="9">
        <v>1.6658117669549386</v>
      </c>
      <c r="EC101" s="9">
        <v>1.6659080564406008</v>
      </c>
      <c r="ED101" s="9">
        <v>1.9237489298713308E-5</v>
      </c>
      <c r="EE101" s="6">
        <v>6</v>
      </c>
      <c r="EF101" s="6"/>
      <c r="EG101" s="6"/>
      <c r="EH101" s="6"/>
      <c r="EI101" s="15">
        <v>94</v>
      </c>
      <c r="EJ101" s="9">
        <v>0.39972677595628409</v>
      </c>
      <c r="EK101" s="9">
        <v>8.2129267182521617E-5</v>
      </c>
      <c r="EL101" s="9">
        <v>1.6658259271734182</v>
      </c>
      <c r="EM101" s="9">
        <v>1.6659080564406006</v>
      </c>
      <c r="EN101" s="9">
        <v>1.6408446754784879E-5</v>
      </c>
      <c r="EO101" s="6">
        <v>6</v>
      </c>
      <c r="EP101" s="6"/>
      <c r="EQ101" s="6"/>
      <c r="ER101" s="6"/>
      <c r="ES101" s="15">
        <v>94</v>
      </c>
      <c r="ET101" s="9">
        <v>0.39972677595628409</v>
      </c>
      <c r="EU101" s="9">
        <v>1.4226854802002728E-4</v>
      </c>
      <c r="EV101" s="9">
        <v>1.6657657878925807</v>
      </c>
      <c r="EW101" s="9">
        <v>1.6659080564406008</v>
      </c>
      <c r="EX101" s="9">
        <v>2.8423556853116195E-5</v>
      </c>
      <c r="EY101" s="6">
        <v>6</v>
      </c>
      <c r="EZ101" s="6"/>
      <c r="FA101" s="6"/>
      <c r="FB101" s="6"/>
      <c r="FC101" s="15">
        <v>94</v>
      </c>
      <c r="FD101" s="9">
        <v>0.39972677595628409</v>
      </c>
      <c r="FE101" s="9">
        <v>1.1528083750568958E-4</v>
      </c>
      <c r="FF101" s="9">
        <v>1.665792775603095</v>
      </c>
      <c r="FG101" s="9">
        <v>1.6659080564406008</v>
      </c>
      <c r="FH101" s="9">
        <v>2.3031734592923197E-5</v>
      </c>
      <c r="FI101" s="6">
        <v>6</v>
      </c>
      <c r="FJ101" s="6"/>
      <c r="FK101" s="6"/>
      <c r="FL101" s="6"/>
      <c r="FM101" s="15">
        <v>94</v>
      </c>
      <c r="FN101" s="9">
        <v>0.39972677595628409</v>
      </c>
      <c r="FO101" s="9">
        <v>7.4299499317250796E-5</v>
      </c>
      <c r="FP101" s="9">
        <v>1.6658337569412835</v>
      </c>
      <c r="FQ101" s="9">
        <v>1.6659080564406008</v>
      </c>
      <c r="FR101" s="9">
        <v>1.4844152642259747E-5</v>
      </c>
      <c r="FS101" s="6">
        <v>6</v>
      </c>
      <c r="FT101" s="6"/>
      <c r="FU101" s="6"/>
      <c r="FV101" s="6"/>
      <c r="FW101" s="15">
        <v>94</v>
      </c>
      <c r="FX101" s="9">
        <v>0.39972677595628409</v>
      </c>
      <c r="FY101" s="9">
        <v>1.0678470641784252E-4</v>
      </c>
      <c r="FZ101" s="9">
        <v>1.665801271734183</v>
      </c>
      <c r="GA101" s="9">
        <v>1.6659080564406008</v>
      </c>
      <c r="GB101" s="9">
        <v>2.1334309066566142E-5</v>
      </c>
      <c r="GC101" s="6">
        <v>6</v>
      </c>
      <c r="GD101" s="6"/>
      <c r="GE101" s="6"/>
      <c r="GF101" s="6"/>
      <c r="GG101" s="15">
        <v>94</v>
      </c>
      <c r="GH101" s="9">
        <v>0.39972677595628409</v>
      </c>
      <c r="GI101" s="9">
        <v>6.8135639508420568E-5</v>
      </c>
      <c r="GJ101" s="9">
        <v>1.6658399208010923</v>
      </c>
      <c r="GK101" s="9">
        <v>1.6659080564406008</v>
      </c>
      <c r="GL101" s="9">
        <v>1.3612687064314433E-5</v>
      </c>
      <c r="GM101" s="6">
        <v>6</v>
      </c>
      <c r="GN101" s="6"/>
      <c r="GO101" s="6"/>
      <c r="GP101" s="6"/>
      <c r="GQ101" s="15">
        <v>94</v>
      </c>
      <c r="GR101" s="9">
        <v>0.39972677595628409</v>
      </c>
      <c r="GS101" s="9">
        <v>6.3137915339098763E-5</v>
      </c>
      <c r="GT101" s="9">
        <v>1.6658449185252617</v>
      </c>
      <c r="GU101" s="9">
        <v>1.6659080564406008</v>
      </c>
      <c r="GV101" s="9">
        <v>1.2614201460574986E-5</v>
      </c>
      <c r="GW101" s="6">
        <v>6</v>
      </c>
      <c r="GX101" s="6"/>
      <c r="GY101" s="6"/>
      <c r="GZ101" s="6"/>
      <c r="HA101" s="15">
        <v>94</v>
      </c>
      <c r="HB101" s="9">
        <v>0.39972677595628409</v>
      </c>
      <c r="HC101" s="9">
        <v>7.8464269458352291E-5</v>
      </c>
      <c r="HD101" s="9">
        <v>1.6658295921711426</v>
      </c>
      <c r="HE101" s="9">
        <v>1.665908056440601</v>
      </c>
      <c r="HF101" s="9">
        <v>1.5676223978709281E-5</v>
      </c>
      <c r="HG101" s="6">
        <v>6</v>
      </c>
      <c r="HH101" s="6"/>
      <c r="HI101" s="6"/>
      <c r="HJ101" s="6"/>
      <c r="HK101" s="15">
        <v>94</v>
      </c>
      <c r="HL101" s="9">
        <v>0.39972677595628409</v>
      </c>
      <c r="HM101" s="9">
        <v>4.29804278561675E-5</v>
      </c>
      <c r="HN101" s="9">
        <v>1.6658650760127447</v>
      </c>
      <c r="HO101" s="9">
        <v>1.6659080564406008</v>
      </c>
      <c r="HP101" s="9">
        <v>8.5869761921592263E-6</v>
      </c>
      <c r="HQ101" s="6">
        <v>6</v>
      </c>
      <c r="HR101" s="6"/>
      <c r="HS101" s="6"/>
      <c r="HT101" s="6"/>
      <c r="HU101" s="15">
        <v>94</v>
      </c>
      <c r="HV101" s="9">
        <v>0.39972677595628409</v>
      </c>
      <c r="HW101" s="9">
        <v>4.13145197997269E-5</v>
      </c>
      <c r="HX101" s="9">
        <v>1.6658667419208011</v>
      </c>
      <c r="HY101" s="9">
        <v>1.6659080564406008</v>
      </c>
      <c r="HZ101" s="9">
        <v>8.2541476575794119E-6</v>
      </c>
      <c r="IA101" s="6">
        <v>6</v>
      </c>
      <c r="IB101" s="6"/>
      <c r="IC101" s="6"/>
      <c r="ID101" s="6"/>
      <c r="IE101" s="15">
        <v>94</v>
      </c>
      <c r="IF101" s="9">
        <v>0.39972677595628409</v>
      </c>
      <c r="IG101" s="9">
        <v>1.8824761037778787E-5</v>
      </c>
      <c r="IH101" s="9">
        <v>1.6658892316795628</v>
      </c>
      <c r="II101" s="9">
        <v>1.6659080564406006</v>
      </c>
      <c r="IJ101" s="9">
        <v>3.7609624407519092E-6</v>
      </c>
      <c r="IK101" s="6">
        <v>6</v>
      </c>
      <c r="IL101" s="6"/>
      <c r="IM101" s="6"/>
      <c r="IN101" s="6"/>
      <c r="IO101" s="15">
        <v>94</v>
      </c>
      <c r="IP101" s="9">
        <v>0.39972677595628409</v>
      </c>
      <c r="IQ101" s="9">
        <v>1.0661811561219845E-5</v>
      </c>
      <c r="IR101" s="9">
        <v>1.6658973946290396</v>
      </c>
      <c r="IS101" s="9">
        <v>1.6659080564406008</v>
      </c>
      <c r="IT101" s="9">
        <v>2.1301026213108156E-6</v>
      </c>
      <c r="IU101" s="6">
        <v>6</v>
      </c>
      <c r="IV101" s="6"/>
      <c r="IW101" s="6"/>
      <c r="IX101" s="6"/>
      <c r="IY101" s="15">
        <v>94</v>
      </c>
      <c r="IZ101" s="9">
        <v>0.39972677595628409</v>
      </c>
      <c r="JA101" s="9">
        <v>1.7825216203914431E-5</v>
      </c>
      <c r="JB101" s="9">
        <v>1.6658902312243968</v>
      </c>
      <c r="JC101" s="9">
        <v>1.6659080564406008</v>
      </c>
      <c r="JD101" s="9">
        <v>3.5612653200040205E-6</v>
      </c>
      <c r="JE101" s="6">
        <v>6</v>
      </c>
      <c r="JF101" s="6"/>
      <c r="JG101" s="6"/>
      <c r="JH101" s="6"/>
      <c r="JI101" s="15">
        <v>94</v>
      </c>
      <c r="JJ101" s="9">
        <v>0.39972677595628409</v>
      </c>
      <c r="JK101" s="9">
        <v>1.7158852981338188E-5</v>
      </c>
      <c r="JL101" s="9">
        <v>1.6658908975876194</v>
      </c>
      <c r="JM101" s="9">
        <v>1.6659080564406008</v>
      </c>
      <c r="JN101" s="9">
        <v>3.428133906172094E-6</v>
      </c>
      <c r="JO101" s="6">
        <v>6</v>
      </c>
      <c r="JP101" s="6"/>
      <c r="JQ101" s="6"/>
      <c r="JR101" s="6"/>
      <c r="JS101" s="15">
        <v>94</v>
      </c>
      <c r="JT101" s="9">
        <v>0.39972677595628409</v>
      </c>
      <c r="JU101" s="9">
        <v>1.4326809285389167E-5</v>
      </c>
      <c r="JV101" s="9">
        <v>1.6658937296313154</v>
      </c>
      <c r="JW101" s="9">
        <v>1.6659080564406008</v>
      </c>
      <c r="JX101" s="9">
        <v>2.8623253973864086E-6</v>
      </c>
      <c r="JY101" s="6">
        <v>6</v>
      </c>
      <c r="JZ101" s="6"/>
      <c r="KA101" s="6"/>
      <c r="KB101" s="6"/>
      <c r="KC101" s="15">
        <v>94</v>
      </c>
      <c r="KD101" s="9">
        <v>0.39972677595628409</v>
      </c>
      <c r="KE101" s="9">
        <v>2.3489303595812469E-5</v>
      </c>
      <c r="KF101" s="9">
        <v>1.6658845671370051</v>
      </c>
      <c r="KG101" s="9">
        <v>1.6659080564406008</v>
      </c>
      <c r="KH101" s="9">
        <v>4.6928823375753905E-6</v>
      </c>
      <c r="KI101" s="6">
        <v>6</v>
      </c>
      <c r="KJ101" s="6"/>
      <c r="KK101" s="6"/>
      <c r="KL101" s="6"/>
      <c r="KM101" s="15">
        <v>94</v>
      </c>
      <c r="KN101" s="9">
        <v>0.39972677595628409</v>
      </c>
      <c r="KO101" s="9">
        <v>9.8288575329995435E-6</v>
      </c>
      <c r="KP101" s="9">
        <v>1.6658982275830678</v>
      </c>
      <c r="KQ101" s="9">
        <v>1.6659080564406008</v>
      </c>
      <c r="KR101" s="9">
        <v>1.963688354020908E-6</v>
      </c>
      <c r="KS101" s="6">
        <v>6</v>
      </c>
      <c r="KT101" s="6"/>
      <c r="KU101" s="6"/>
      <c r="KV101" s="6"/>
      <c r="KW101" s="15">
        <v>94</v>
      </c>
      <c r="KX101" s="9">
        <v>0.39972677595628409</v>
      </c>
      <c r="KY101" s="9">
        <v>8.329540282203004E-6</v>
      </c>
      <c r="KZ101" s="9">
        <v>1.6658997269003186</v>
      </c>
      <c r="LA101" s="9">
        <v>1.6659080564406008</v>
      </c>
      <c r="LB101" s="9">
        <v>1.6641426728990749E-6</v>
      </c>
      <c r="LC101" s="6">
        <v>6</v>
      </c>
    </row>
    <row r="102" spans="1:315">
      <c r="A102" s="6">
        <v>95</v>
      </c>
      <c r="B102">
        <v>0.34509324061176722</v>
      </c>
      <c r="C102">
        <f>1-Table468[[#This Row],[qx (tau)]]</f>
        <v>0.65490675938823273</v>
      </c>
      <c r="D102" s="6"/>
      <c r="E102" s="6"/>
      <c r="F102" s="6"/>
      <c r="G102" s="6"/>
      <c r="H102" s="15">
        <f t="shared" si="15"/>
        <v>95</v>
      </c>
      <c r="I102" s="9">
        <f t="shared" si="17"/>
        <v>0.41639344262295075</v>
      </c>
      <c r="J102" s="9" cm="1">
        <f t="array" ref="J102">VLOOKUP($G$13,'qx Malaria'!$B$32:$I$61,(N102),FALSE)/(1-cambodia!I102*INDEX($E$6:$G$11,N102,2))</f>
        <v>8.5674157303370789E-6</v>
      </c>
      <c r="K102" s="9">
        <f t="shared" si="16"/>
        <v>1.7134745786516852</v>
      </c>
      <c r="L102" s="9">
        <f t="shared" si="13"/>
        <v>1.7134831460674156</v>
      </c>
      <c r="M102" s="9">
        <f>(J102*Table468[[#This Row],[qx (tau)]])/L102</f>
        <v>1.7254662030588361E-6</v>
      </c>
      <c r="N102" s="6">
        <f t="shared" si="14"/>
        <v>6</v>
      </c>
      <c r="P102" s="6"/>
      <c r="Q102" s="6"/>
      <c r="R102" s="6"/>
      <c r="S102" s="15">
        <v>95</v>
      </c>
      <c r="T102" s="9">
        <v>0.41639344262295075</v>
      </c>
      <c r="U102" s="9">
        <v>1.2182865168539326E-4</v>
      </c>
      <c r="V102" s="9">
        <v>1.7133613174157301</v>
      </c>
      <c r="W102" s="9">
        <v>1.7134831460674154</v>
      </c>
      <c r="X102" s="9">
        <v>2.4536129407496654E-5</v>
      </c>
      <c r="Y102" s="6">
        <v>6</v>
      </c>
      <c r="Z102" s="6"/>
      <c r="AA102" s="6"/>
      <c r="AB102" s="6"/>
      <c r="AC102" s="15">
        <v>95</v>
      </c>
      <c r="AD102" s="9">
        <v>0.41639344262295075</v>
      </c>
      <c r="AE102" s="9">
        <v>1.0400842696629213E-4</v>
      </c>
      <c r="AF102" s="9">
        <v>1.7133791376404492</v>
      </c>
      <c r="AG102" s="9">
        <v>1.7134831460674156</v>
      </c>
      <c r="AH102" s="9">
        <v>2.0947159705134271E-5</v>
      </c>
      <c r="AI102" s="6">
        <v>6</v>
      </c>
      <c r="AJ102" s="6"/>
      <c r="AK102" s="6"/>
      <c r="AL102" s="6"/>
      <c r="AM102" s="15">
        <v>95</v>
      </c>
      <c r="AN102" s="9">
        <v>0.41639344262295075</v>
      </c>
      <c r="AO102" s="9">
        <v>9.2870786516853921E-5</v>
      </c>
      <c r="AP102" s="9">
        <v>1.7133902752808987</v>
      </c>
      <c r="AQ102" s="9">
        <v>1.7134831460674156</v>
      </c>
      <c r="AR102" s="9">
        <v>1.8704053641157782E-5</v>
      </c>
      <c r="AS102" s="6">
        <v>6</v>
      </c>
      <c r="AT102" s="6"/>
      <c r="AU102" s="6"/>
      <c r="AV102" s="6"/>
      <c r="AW102" s="15">
        <v>95</v>
      </c>
      <c r="AX102" s="9">
        <v>0.41639344262295075</v>
      </c>
      <c r="AY102" s="9">
        <v>1.0503651685393257E-4</v>
      </c>
      <c r="AZ102" s="9">
        <v>1.7133781095505616</v>
      </c>
      <c r="BA102" s="9">
        <v>1.7134831460674156</v>
      </c>
      <c r="BB102" s="9">
        <v>2.1154215649501329E-5</v>
      </c>
      <c r="BC102" s="6">
        <v>6</v>
      </c>
      <c r="BD102" s="6"/>
      <c r="BE102" s="6"/>
      <c r="BF102" s="6"/>
      <c r="BG102" s="15">
        <v>95</v>
      </c>
      <c r="BH102" s="9">
        <v>0.41639344262295075</v>
      </c>
      <c r="BI102" s="9">
        <v>9.3213483146067401E-5</v>
      </c>
      <c r="BJ102" s="9">
        <v>1.7133899325842694</v>
      </c>
      <c r="BK102" s="9">
        <v>1.7134831460674156</v>
      </c>
      <c r="BL102" s="9">
        <v>1.8773072289280134E-5</v>
      </c>
      <c r="BM102" s="6">
        <v>6</v>
      </c>
      <c r="BN102" s="6"/>
      <c r="BO102" s="6"/>
      <c r="BP102" s="6"/>
      <c r="BQ102" s="15">
        <v>95</v>
      </c>
      <c r="BR102" s="9">
        <v>0.41639344262295075</v>
      </c>
      <c r="BS102" s="9">
        <v>8.3789325842696609E-5</v>
      </c>
      <c r="BT102" s="9">
        <v>1.7133993567415728</v>
      </c>
      <c r="BU102" s="9">
        <v>1.7134831460674156</v>
      </c>
      <c r="BV102" s="9">
        <v>1.6875059465915414E-5</v>
      </c>
      <c r="BW102" s="6">
        <v>6</v>
      </c>
      <c r="BX102" s="6"/>
      <c r="BY102" s="6"/>
      <c r="BZ102" s="6"/>
      <c r="CA102" s="15">
        <v>95</v>
      </c>
      <c r="CB102" s="9">
        <v>0.41639344262295075</v>
      </c>
      <c r="CC102" s="9">
        <v>7.9676966292134836E-5</v>
      </c>
      <c r="CD102" s="9">
        <v>1.7134034691011235</v>
      </c>
      <c r="CE102" s="9">
        <v>1.7134831460674156</v>
      </c>
      <c r="CF102" s="9">
        <v>1.6046835688447176E-5</v>
      </c>
      <c r="CG102" s="6">
        <v>6</v>
      </c>
      <c r="CH102" s="6"/>
      <c r="CI102" s="6"/>
      <c r="CJ102" s="6"/>
      <c r="CK102" s="15">
        <v>95</v>
      </c>
      <c r="CL102" s="9">
        <v>0.41639344262295075</v>
      </c>
      <c r="CM102" s="9">
        <v>9.2699438202247181E-5</v>
      </c>
      <c r="CN102" s="9">
        <v>1.7133904466292134</v>
      </c>
      <c r="CO102" s="9">
        <v>1.7134831460674156</v>
      </c>
      <c r="CP102" s="9">
        <v>1.8669544317096604E-5</v>
      </c>
      <c r="CQ102" s="6">
        <v>6</v>
      </c>
      <c r="CR102" s="6"/>
      <c r="CS102" s="6"/>
      <c r="CT102" s="6"/>
      <c r="CU102" s="15">
        <v>95</v>
      </c>
      <c r="CV102" s="9">
        <v>0.41639344262295075</v>
      </c>
      <c r="CW102" s="9">
        <v>6.9053370786516851E-5</v>
      </c>
      <c r="CX102" s="9">
        <v>1.713414092696629</v>
      </c>
      <c r="CY102" s="9">
        <v>1.7134831460674156</v>
      </c>
      <c r="CZ102" s="9">
        <v>1.390725759665422E-5</v>
      </c>
      <c r="DA102" s="6">
        <v>6</v>
      </c>
      <c r="DB102" s="6"/>
      <c r="DC102" s="6"/>
      <c r="DD102" s="6"/>
      <c r="DE102" s="15">
        <v>95</v>
      </c>
      <c r="DF102" s="9">
        <v>0.41639344262295075</v>
      </c>
      <c r="DG102" s="9">
        <v>6.9567415730337071E-5</v>
      </c>
      <c r="DH102" s="9">
        <v>1.7134135786516853</v>
      </c>
      <c r="DI102" s="9">
        <v>1.7134831460674156</v>
      </c>
      <c r="DJ102" s="9">
        <v>1.4010785568837749E-5</v>
      </c>
      <c r="DK102" s="6">
        <v>6</v>
      </c>
      <c r="DL102" s="6"/>
      <c r="DM102" s="6"/>
      <c r="DN102" s="6"/>
      <c r="DO102" s="15">
        <v>95</v>
      </c>
      <c r="DP102" s="9">
        <v>0.41639344262295075</v>
      </c>
      <c r="DQ102" s="9">
        <v>1.3348033707865167E-4</v>
      </c>
      <c r="DR102" s="9">
        <v>1.7133496657303369</v>
      </c>
      <c r="DS102" s="9">
        <v>1.7134831460674156</v>
      </c>
      <c r="DT102" s="9">
        <v>2.6882763443656662E-5</v>
      </c>
      <c r="DU102" s="6">
        <v>6</v>
      </c>
      <c r="DV102" s="6"/>
      <c r="DW102" s="6"/>
      <c r="DX102" s="6"/>
      <c r="DY102" s="15">
        <v>95</v>
      </c>
      <c r="DZ102" s="9">
        <v>0.41639344262295075</v>
      </c>
      <c r="EA102" s="9">
        <v>9.9039325842696627E-5</v>
      </c>
      <c r="EB102" s="9">
        <v>1.7133841067415729</v>
      </c>
      <c r="EC102" s="9">
        <v>1.7134831460674156</v>
      </c>
      <c r="ED102" s="9">
        <v>1.9946389307360148E-5</v>
      </c>
      <c r="EE102" s="6">
        <v>6</v>
      </c>
      <c r="EF102" s="6"/>
      <c r="EG102" s="6"/>
      <c r="EH102" s="6"/>
      <c r="EI102" s="15">
        <v>95</v>
      </c>
      <c r="EJ102" s="9">
        <v>0.41639344262295075</v>
      </c>
      <c r="EK102" s="9">
        <v>8.4474719101123582E-5</v>
      </c>
      <c r="EL102" s="9">
        <v>1.7133986713483143</v>
      </c>
      <c r="EM102" s="9">
        <v>1.7134831460674154</v>
      </c>
      <c r="EN102" s="9">
        <v>1.7013096762160124E-5</v>
      </c>
      <c r="EO102" s="6">
        <v>6</v>
      </c>
      <c r="EP102" s="6"/>
      <c r="EQ102" s="6"/>
      <c r="ER102" s="6"/>
      <c r="ES102" s="15">
        <v>95</v>
      </c>
      <c r="ET102" s="9">
        <v>0.41639344262295075</v>
      </c>
      <c r="EU102" s="9">
        <v>1.4633146067415727E-4</v>
      </c>
      <c r="EV102" s="9">
        <v>1.7133368146067414</v>
      </c>
      <c r="EW102" s="9">
        <v>1.7134831460674156</v>
      </c>
      <c r="EX102" s="9">
        <v>2.9470962748244917E-5</v>
      </c>
      <c r="EY102" s="6">
        <v>6</v>
      </c>
      <c r="EZ102" s="6"/>
      <c r="FA102" s="6"/>
      <c r="FB102" s="6"/>
      <c r="FC102" s="15">
        <v>95</v>
      </c>
      <c r="FD102" s="9">
        <v>0.41639344262295075</v>
      </c>
      <c r="FE102" s="9">
        <v>1.1857303370786516E-4</v>
      </c>
      <c r="FF102" s="9">
        <v>1.7133645730337077</v>
      </c>
      <c r="FG102" s="9">
        <v>1.7134831460674156</v>
      </c>
      <c r="FH102" s="9">
        <v>2.3880452250334291E-5</v>
      </c>
      <c r="FI102" s="6">
        <v>6</v>
      </c>
      <c r="FJ102" s="6"/>
      <c r="FK102" s="6"/>
      <c r="FL102" s="6"/>
      <c r="FM102" s="15">
        <v>95</v>
      </c>
      <c r="FN102" s="9">
        <v>0.41639344262295075</v>
      </c>
      <c r="FO102" s="9">
        <v>7.6421348314606737E-5</v>
      </c>
      <c r="FP102" s="9">
        <v>1.7134067247191009</v>
      </c>
      <c r="FQ102" s="9">
        <v>1.7134831460674156</v>
      </c>
      <c r="FR102" s="9">
        <v>1.5391158531284819E-5</v>
      </c>
      <c r="FS102" s="6">
        <v>6</v>
      </c>
      <c r="FT102" s="6"/>
      <c r="FU102" s="6"/>
      <c r="FV102" s="6"/>
      <c r="FW102" s="15">
        <v>95</v>
      </c>
      <c r="FX102" s="9">
        <v>0.41639344262295075</v>
      </c>
      <c r="FY102" s="9">
        <v>1.0983426966292134E-4</v>
      </c>
      <c r="FZ102" s="9">
        <v>1.7133733117977525</v>
      </c>
      <c r="GA102" s="9">
        <v>1.7134831460674154</v>
      </c>
      <c r="GB102" s="9">
        <v>2.2120476723214281E-5</v>
      </c>
      <c r="GC102" s="6">
        <v>6</v>
      </c>
      <c r="GD102" s="6"/>
      <c r="GE102" s="6"/>
      <c r="GF102" s="6"/>
      <c r="GG102" s="15">
        <v>95</v>
      </c>
      <c r="GH102" s="9">
        <v>0.41639344262295075</v>
      </c>
      <c r="GI102" s="9">
        <v>7.0081460674157291E-5</v>
      </c>
      <c r="GJ102" s="9">
        <v>1.7134130646067414</v>
      </c>
      <c r="GK102" s="9">
        <v>1.7134831460674156</v>
      </c>
      <c r="GL102" s="9">
        <v>1.4114313541021279E-5</v>
      </c>
      <c r="GM102" s="6">
        <v>6</v>
      </c>
      <c r="GN102" s="6"/>
      <c r="GO102" s="6"/>
      <c r="GP102" s="6"/>
      <c r="GQ102" s="15">
        <v>95</v>
      </c>
      <c r="GR102" s="9">
        <v>0.41639344262295075</v>
      </c>
      <c r="GS102" s="9">
        <v>6.4941011235955051E-5</v>
      </c>
      <c r="GT102" s="9">
        <v>1.7134182050561795</v>
      </c>
      <c r="GU102" s="9">
        <v>1.7134831460674154</v>
      </c>
      <c r="GV102" s="9">
        <v>1.307903381918598E-5</v>
      </c>
      <c r="GW102" s="6">
        <v>6</v>
      </c>
      <c r="GX102" s="6"/>
      <c r="GY102" s="6"/>
      <c r="GZ102" s="6"/>
      <c r="HA102" s="15">
        <v>95</v>
      </c>
      <c r="HB102" s="9">
        <v>0.41639344262295075</v>
      </c>
      <c r="HC102" s="9">
        <v>8.0705056179775276E-5</v>
      </c>
      <c r="HD102" s="9">
        <v>1.7134024410112358</v>
      </c>
      <c r="HE102" s="9">
        <v>1.7134831460674156</v>
      </c>
      <c r="HF102" s="9">
        <v>1.6253891632814235E-5</v>
      </c>
      <c r="HG102" s="6">
        <v>6</v>
      </c>
      <c r="HH102" s="6"/>
      <c r="HI102" s="6"/>
      <c r="HJ102" s="6"/>
      <c r="HK102" s="15">
        <v>95</v>
      </c>
      <c r="HL102" s="9">
        <v>0.41639344262295075</v>
      </c>
      <c r="HM102" s="9">
        <v>4.4207865168539321E-5</v>
      </c>
      <c r="HN102" s="9">
        <v>1.713438938202247</v>
      </c>
      <c r="HO102" s="9">
        <v>1.7134831460674156</v>
      </c>
      <c r="HP102" s="9">
        <v>8.9034056077835943E-6</v>
      </c>
      <c r="HQ102" s="6">
        <v>6</v>
      </c>
      <c r="HR102" s="6"/>
      <c r="HS102" s="6"/>
      <c r="HT102" s="6"/>
      <c r="HU102" s="15">
        <v>95</v>
      </c>
      <c r="HV102" s="9">
        <v>0.41639344262295075</v>
      </c>
      <c r="HW102" s="9">
        <v>4.2494382022471908E-5</v>
      </c>
      <c r="HX102" s="9">
        <v>1.7134406516853931</v>
      </c>
      <c r="HY102" s="9">
        <v>1.7134831460674156</v>
      </c>
      <c r="HZ102" s="9">
        <v>8.5583123671718269E-6</v>
      </c>
      <c r="IA102" s="6">
        <v>6</v>
      </c>
      <c r="IB102" s="6"/>
      <c r="IC102" s="6"/>
      <c r="ID102" s="6"/>
      <c r="IE102" s="15">
        <v>95</v>
      </c>
      <c r="IF102" s="9">
        <v>0.41639344262295075</v>
      </c>
      <c r="IG102" s="9">
        <v>1.9362359550561794E-5</v>
      </c>
      <c r="IH102" s="9">
        <v>1.7134637837078648</v>
      </c>
      <c r="II102" s="9">
        <v>1.7134831460674154</v>
      </c>
      <c r="IJ102" s="9">
        <v>3.8995536189129694E-6</v>
      </c>
      <c r="IK102" s="6">
        <v>6</v>
      </c>
      <c r="IL102" s="6"/>
      <c r="IM102" s="6"/>
      <c r="IN102" s="6"/>
      <c r="IO102" s="15">
        <v>95</v>
      </c>
      <c r="IP102" s="9">
        <v>0.41639344262295075</v>
      </c>
      <c r="IQ102" s="9">
        <v>1.0966292134831459E-5</v>
      </c>
      <c r="IR102" s="9">
        <v>1.7134721797752808</v>
      </c>
      <c r="IS102" s="9">
        <v>1.7134831460674156</v>
      </c>
      <c r="IT102" s="9">
        <v>2.2085967399153102E-6</v>
      </c>
      <c r="IU102" s="6">
        <v>6</v>
      </c>
      <c r="IV102" s="6"/>
      <c r="IW102" s="6"/>
      <c r="IX102" s="6"/>
      <c r="IY102" s="15">
        <v>95</v>
      </c>
      <c r="IZ102" s="9">
        <v>0.41639344262295075</v>
      </c>
      <c r="JA102" s="9">
        <v>1.8334269662921348E-5</v>
      </c>
      <c r="JB102" s="9">
        <v>1.7134648117977525</v>
      </c>
      <c r="JC102" s="9">
        <v>1.7134831460674154</v>
      </c>
      <c r="JD102" s="9">
        <v>3.6924976745459098E-6</v>
      </c>
      <c r="JE102" s="6">
        <v>6</v>
      </c>
      <c r="JF102" s="6"/>
      <c r="JG102" s="6"/>
      <c r="JH102" s="6"/>
      <c r="JI102" s="15">
        <v>95</v>
      </c>
      <c r="JJ102" s="9">
        <v>0.41639344262295075</v>
      </c>
      <c r="JK102" s="9">
        <v>1.7648876404494378E-5</v>
      </c>
      <c r="JL102" s="9">
        <v>1.713465497191011</v>
      </c>
      <c r="JM102" s="9">
        <v>1.7134831460674156</v>
      </c>
      <c r="JN102" s="9">
        <v>3.5544603783012016E-6</v>
      </c>
      <c r="JO102" s="6">
        <v>6</v>
      </c>
      <c r="JP102" s="6"/>
      <c r="JQ102" s="6"/>
      <c r="JR102" s="6"/>
      <c r="JS102" s="15">
        <v>95</v>
      </c>
      <c r="JT102" s="9">
        <v>0.41639344262295075</v>
      </c>
      <c r="JU102" s="9">
        <v>1.4735955056179775E-5</v>
      </c>
      <c r="JV102" s="9">
        <v>1.7134684101123594</v>
      </c>
      <c r="JW102" s="9">
        <v>1.7134831460674156</v>
      </c>
      <c r="JX102" s="9">
        <v>2.967801869261198E-6</v>
      </c>
      <c r="JY102" s="6">
        <v>6</v>
      </c>
      <c r="JZ102" s="6"/>
      <c r="KA102" s="6"/>
      <c r="KB102" s="6"/>
      <c r="KC102" s="15">
        <v>95</v>
      </c>
      <c r="KD102" s="9">
        <v>0.41639344262295075</v>
      </c>
      <c r="KE102" s="9">
        <v>2.4160112359550557E-5</v>
      </c>
      <c r="KF102" s="9">
        <v>1.713458985955056</v>
      </c>
      <c r="KG102" s="9">
        <v>1.7134831460674156</v>
      </c>
      <c r="KH102" s="9">
        <v>4.8658146926259171E-6</v>
      </c>
      <c r="KI102" s="6">
        <v>6</v>
      </c>
      <c r="KJ102" s="6"/>
      <c r="KK102" s="6"/>
      <c r="KL102" s="6"/>
      <c r="KM102" s="15">
        <v>95</v>
      </c>
      <c r="KN102" s="9">
        <v>0.41639344262295075</v>
      </c>
      <c r="KO102" s="9">
        <v>1.010955056179775E-5</v>
      </c>
      <c r="KP102" s="9">
        <v>1.7134730365168538</v>
      </c>
      <c r="KQ102" s="9">
        <v>1.7134831460674156</v>
      </c>
      <c r="KR102" s="9">
        <v>2.0360501196094261E-6</v>
      </c>
      <c r="KS102" s="6">
        <v>6</v>
      </c>
      <c r="KT102" s="6"/>
      <c r="KU102" s="6"/>
      <c r="KV102" s="6"/>
      <c r="KW102" s="15">
        <v>95</v>
      </c>
      <c r="KX102" s="9">
        <v>0.41639344262295075</v>
      </c>
      <c r="KY102" s="9">
        <v>8.5674157303370789E-6</v>
      </c>
      <c r="KZ102" s="9">
        <v>1.7134745786516852</v>
      </c>
      <c r="LA102" s="9">
        <v>1.7134831460674156</v>
      </c>
      <c r="LB102" s="9">
        <v>1.7254662030588361E-6</v>
      </c>
      <c r="LC102" s="6">
        <v>6</v>
      </c>
    </row>
    <row r="103" spans="1:315">
      <c r="A103" s="6">
        <v>96</v>
      </c>
      <c r="B103">
        <v>0.35734131122000518</v>
      </c>
      <c r="C103">
        <f>1-Table468[[#This Row],[qx (tau)]]</f>
        <v>0.64265868877999477</v>
      </c>
      <c r="D103" s="6"/>
      <c r="E103" s="6"/>
      <c r="F103" s="6"/>
      <c r="G103" s="6"/>
      <c r="H103" s="15">
        <f t="shared" si="15"/>
        <v>96</v>
      </c>
      <c r="I103" s="9">
        <f t="shared" si="17"/>
        <v>0.43306010928961741</v>
      </c>
      <c r="J103" s="9" cm="1">
        <f t="array" ref="J103">VLOOKUP($G$13,'qx Malaria'!$B$32:$I$61,(N103),FALSE)/(1-cambodia!I103*INDEX($E$6:$G$11,N103,2))</f>
        <v>8.8192771084337333E-6</v>
      </c>
      <c r="K103" s="9">
        <f t="shared" si="16"/>
        <v>1.7638466024096382</v>
      </c>
      <c r="L103" s="9">
        <f t="shared" si="13"/>
        <v>1.7638554216867466</v>
      </c>
      <c r="M103" s="9">
        <f>(J103*Table468[[#This Row],[qx (tau)]])/L103</f>
        <v>1.786706556100026E-6</v>
      </c>
      <c r="N103" s="6">
        <f t="shared" si="14"/>
        <v>6</v>
      </c>
      <c r="P103" s="6"/>
      <c r="Q103" s="6"/>
      <c r="R103" s="6"/>
      <c r="S103" s="15">
        <v>96</v>
      </c>
      <c r="T103" s="9">
        <v>0.43306010928961741</v>
      </c>
      <c r="U103" s="9">
        <v>1.2541012048192769E-4</v>
      </c>
      <c r="V103" s="9">
        <v>1.7637300115662646</v>
      </c>
      <c r="W103" s="9">
        <v>1.7638554216867466</v>
      </c>
      <c r="X103" s="9">
        <v>2.5406967227742371E-5</v>
      </c>
      <c r="Y103" s="6">
        <v>6</v>
      </c>
      <c r="Z103" s="6"/>
      <c r="AA103" s="6"/>
      <c r="AB103" s="6"/>
      <c r="AC103" s="15">
        <v>96</v>
      </c>
      <c r="AD103" s="9">
        <v>0.43306010928961741</v>
      </c>
      <c r="AE103" s="9">
        <v>1.0706602409638553E-4</v>
      </c>
      <c r="AF103" s="9">
        <v>1.7637483556626501</v>
      </c>
      <c r="AG103" s="9">
        <v>1.7638554216867466</v>
      </c>
      <c r="AH103" s="9">
        <v>2.1690617591054317E-5</v>
      </c>
      <c r="AI103" s="6">
        <v>6</v>
      </c>
      <c r="AJ103" s="6"/>
      <c r="AK103" s="6"/>
      <c r="AL103" s="6"/>
      <c r="AM103" s="15">
        <v>96</v>
      </c>
      <c r="AN103" s="9">
        <v>0.43306010928961741</v>
      </c>
      <c r="AO103" s="9">
        <v>9.5600963855421657E-5</v>
      </c>
      <c r="AP103" s="9">
        <v>1.7637598207228911</v>
      </c>
      <c r="AQ103" s="9">
        <v>1.7638554216867466</v>
      </c>
      <c r="AR103" s="9">
        <v>1.936789906812428E-5</v>
      </c>
      <c r="AS103" s="6">
        <v>6</v>
      </c>
      <c r="AT103" s="6"/>
      <c r="AU103" s="6"/>
      <c r="AV103" s="6"/>
      <c r="AW103" s="15">
        <v>96</v>
      </c>
      <c r="AX103" s="9">
        <v>0.43306010928961741</v>
      </c>
      <c r="AY103" s="9">
        <v>1.0812433734939756E-4</v>
      </c>
      <c r="AZ103" s="9">
        <v>1.7637472973493971</v>
      </c>
      <c r="BA103" s="9">
        <v>1.7638554216867464</v>
      </c>
      <c r="BB103" s="9">
        <v>2.1905022377786318E-5</v>
      </c>
      <c r="BC103" s="6">
        <v>6</v>
      </c>
      <c r="BD103" s="6"/>
      <c r="BE103" s="6"/>
      <c r="BF103" s="6"/>
      <c r="BG103" s="15">
        <v>96</v>
      </c>
      <c r="BH103" s="9">
        <v>0.43306010928961741</v>
      </c>
      <c r="BI103" s="9">
        <v>9.5953734939759015E-5</v>
      </c>
      <c r="BJ103" s="9">
        <v>1.7637594679518067</v>
      </c>
      <c r="BK103" s="9">
        <v>1.7638554216867466</v>
      </c>
      <c r="BL103" s="9">
        <v>1.9439367330368283E-5</v>
      </c>
      <c r="BM103" s="6">
        <v>6</v>
      </c>
      <c r="BN103" s="6"/>
      <c r="BO103" s="6"/>
      <c r="BP103" s="6"/>
      <c r="BQ103" s="15">
        <v>96</v>
      </c>
      <c r="BR103" s="9">
        <v>0.43306010928961741</v>
      </c>
      <c r="BS103" s="9">
        <v>8.6252530120481895E-5</v>
      </c>
      <c r="BT103" s="9">
        <v>1.763769169156626</v>
      </c>
      <c r="BU103" s="9">
        <v>1.7638554216867464</v>
      </c>
      <c r="BV103" s="9">
        <v>1.7473990118658255E-5</v>
      </c>
      <c r="BW103" s="6">
        <v>6</v>
      </c>
      <c r="BX103" s="6"/>
      <c r="BY103" s="6"/>
      <c r="BZ103" s="6"/>
      <c r="CA103" s="15">
        <v>96</v>
      </c>
      <c r="CB103" s="9">
        <v>0.43306010928961741</v>
      </c>
      <c r="CC103" s="9">
        <v>8.2019277108433722E-5</v>
      </c>
      <c r="CD103" s="9">
        <v>1.7637734024096383</v>
      </c>
      <c r="CE103" s="9">
        <v>1.7638554216867468</v>
      </c>
      <c r="CF103" s="9">
        <v>1.6616370971730238E-5</v>
      </c>
      <c r="CG103" s="6">
        <v>6</v>
      </c>
      <c r="CH103" s="6"/>
      <c r="CI103" s="6"/>
      <c r="CJ103" s="6"/>
      <c r="CK103" s="15">
        <v>96</v>
      </c>
      <c r="CL103" s="9">
        <v>0.43306010928961741</v>
      </c>
      <c r="CM103" s="9">
        <v>9.5424578313252985E-5</v>
      </c>
      <c r="CN103" s="9">
        <v>1.7637599971084335</v>
      </c>
      <c r="CO103" s="9">
        <v>1.7638554216867468</v>
      </c>
      <c r="CP103" s="9">
        <v>1.9332164937002275E-5</v>
      </c>
      <c r="CQ103" s="6">
        <v>6</v>
      </c>
      <c r="CR103" s="6"/>
      <c r="CS103" s="6"/>
      <c r="CT103" s="6"/>
      <c r="CU103" s="15">
        <v>96</v>
      </c>
      <c r="CV103" s="9">
        <v>0.43306010928961741</v>
      </c>
      <c r="CW103" s="9">
        <v>7.1083373493975897E-5</v>
      </c>
      <c r="CX103" s="9">
        <v>1.7637843383132525</v>
      </c>
      <c r="CY103" s="9">
        <v>1.7638554216867466</v>
      </c>
      <c r="CZ103" s="9">
        <v>1.440085484216621E-5</v>
      </c>
      <c r="DA103" s="6">
        <v>6</v>
      </c>
      <c r="DB103" s="6"/>
      <c r="DC103" s="6"/>
      <c r="DD103" s="6"/>
      <c r="DE103" s="15">
        <v>96</v>
      </c>
      <c r="DF103" s="9">
        <v>0.43306010928961741</v>
      </c>
      <c r="DG103" s="9">
        <v>7.1612530120481913E-5</v>
      </c>
      <c r="DH103" s="9">
        <v>1.7637838091566262</v>
      </c>
      <c r="DI103" s="9">
        <v>1.7638554216867468</v>
      </c>
      <c r="DJ103" s="9">
        <v>1.450805723553221E-5</v>
      </c>
      <c r="DK103" s="6">
        <v>6</v>
      </c>
      <c r="DL103" s="6"/>
      <c r="DM103" s="6"/>
      <c r="DN103" s="6"/>
      <c r="DO103" s="15">
        <v>96</v>
      </c>
      <c r="DP103" s="9">
        <v>0.43306010928961741</v>
      </c>
      <c r="DQ103" s="9">
        <v>1.3740433734939756E-4</v>
      </c>
      <c r="DR103" s="9">
        <v>1.7637180173493971</v>
      </c>
      <c r="DS103" s="9">
        <v>1.7638554216867466</v>
      </c>
      <c r="DT103" s="9">
        <v>2.7836888144038405E-5</v>
      </c>
      <c r="DU103" s="6">
        <v>6</v>
      </c>
      <c r="DV103" s="6"/>
      <c r="DW103" s="6"/>
      <c r="DX103" s="6"/>
      <c r="DY103" s="15">
        <v>96</v>
      </c>
      <c r="DZ103" s="9">
        <v>0.43306010928961741</v>
      </c>
      <c r="EA103" s="9">
        <v>1.0195084337349395E-4</v>
      </c>
      <c r="EB103" s="9">
        <v>1.7637534708433731</v>
      </c>
      <c r="EC103" s="9">
        <v>1.7638554216867466</v>
      </c>
      <c r="ED103" s="9">
        <v>2.06543277885163E-5</v>
      </c>
      <c r="EE103" s="6">
        <v>6</v>
      </c>
      <c r="EF103" s="6"/>
      <c r="EG103" s="6"/>
      <c r="EH103" s="6"/>
      <c r="EI103" s="15">
        <v>96</v>
      </c>
      <c r="EJ103" s="9">
        <v>0.43306010928961741</v>
      </c>
      <c r="EK103" s="9">
        <v>8.6958072289156611E-5</v>
      </c>
      <c r="EL103" s="9">
        <v>1.7637684636144573</v>
      </c>
      <c r="EM103" s="9">
        <v>1.7638554216867464</v>
      </c>
      <c r="EN103" s="9">
        <v>1.7616926643146257E-5</v>
      </c>
      <c r="EO103" s="6">
        <v>6</v>
      </c>
      <c r="EP103" s="6"/>
      <c r="EQ103" s="6"/>
      <c r="ER103" s="6"/>
      <c r="ES103" s="15">
        <v>96</v>
      </c>
      <c r="ET103" s="9">
        <v>0.43306010928961741</v>
      </c>
      <c r="EU103" s="9">
        <v>1.5063325301204814E-4</v>
      </c>
      <c r="EV103" s="9">
        <v>1.7637047884337345</v>
      </c>
      <c r="EW103" s="9">
        <v>1.7638554216867466</v>
      </c>
      <c r="EX103" s="9">
        <v>3.0516947978188438E-5</v>
      </c>
      <c r="EY103" s="6">
        <v>6</v>
      </c>
      <c r="EZ103" s="6"/>
      <c r="FA103" s="6"/>
      <c r="FB103" s="6"/>
      <c r="FC103" s="15">
        <v>96</v>
      </c>
      <c r="FD103" s="9">
        <v>0.43306010928961741</v>
      </c>
      <c r="FE103" s="9">
        <v>1.2205879518072287E-4</v>
      </c>
      <c r="FF103" s="9">
        <v>1.7637333628915659</v>
      </c>
      <c r="FG103" s="9">
        <v>1.7638554216867466</v>
      </c>
      <c r="FH103" s="9">
        <v>2.472801873642436E-5</v>
      </c>
      <c r="FI103" s="6">
        <v>6</v>
      </c>
      <c r="FJ103" s="6"/>
      <c r="FK103" s="6"/>
      <c r="FL103" s="6"/>
      <c r="FM103" s="15">
        <v>96</v>
      </c>
      <c r="FN103" s="9">
        <v>0.43306010928961741</v>
      </c>
      <c r="FO103" s="9">
        <v>7.8667951807228896E-5</v>
      </c>
      <c r="FP103" s="9">
        <v>1.7637767537349394</v>
      </c>
      <c r="FQ103" s="9">
        <v>1.7638554216867466</v>
      </c>
      <c r="FR103" s="9">
        <v>1.593742248041223E-5</v>
      </c>
      <c r="FS103" s="6">
        <v>6</v>
      </c>
      <c r="FT103" s="6"/>
      <c r="FU103" s="6"/>
      <c r="FV103" s="6"/>
      <c r="FW103" s="15">
        <v>96</v>
      </c>
      <c r="FX103" s="9">
        <v>0.43306010928961741</v>
      </c>
      <c r="FY103" s="9">
        <v>1.1306313253012046E-4</v>
      </c>
      <c r="FZ103" s="9">
        <v>1.7637423585542165</v>
      </c>
      <c r="GA103" s="9">
        <v>1.7638554216867466</v>
      </c>
      <c r="GB103" s="9">
        <v>2.2905578049202334E-5</v>
      </c>
      <c r="GC103" s="6">
        <v>6</v>
      </c>
      <c r="GD103" s="6"/>
      <c r="GE103" s="6"/>
      <c r="GF103" s="6"/>
      <c r="GG103" s="15">
        <v>96</v>
      </c>
      <c r="GH103" s="9">
        <v>0.43306010928961741</v>
      </c>
      <c r="GI103" s="9">
        <v>7.214168674698793E-5</v>
      </c>
      <c r="GJ103" s="9">
        <v>1.7637832799999995</v>
      </c>
      <c r="GK103" s="9">
        <v>1.7638554216867466</v>
      </c>
      <c r="GL103" s="9">
        <v>1.4615259628898211E-5</v>
      </c>
      <c r="GM103" s="6">
        <v>6</v>
      </c>
      <c r="GN103" s="6"/>
      <c r="GO103" s="6"/>
      <c r="GP103" s="6"/>
      <c r="GQ103" s="15">
        <v>96</v>
      </c>
      <c r="GR103" s="9">
        <v>0.43306010928961741</v>
      </c>
      <c r="GS103" s="9">
        <v>6.6850120481927696E-5</v>
      </c>
      <c r="GT103" s="9">
        <v>1.7637885715662647</v>
      </c>
      <c r="GU103" s="9">
        <v>1.7638554216867466</v>
      </c>
      <c r="GV103" s="9">
        <v>1.3543235695238197E-5</v>
      </c>
      <c r="GW103" s="6">
        <v>6</v>
      </c>
      <c r="GX103" s="6"/>
      <c r="GY103" s="6"/>
      <c r="GZ103" s="6"/>
      <c r="HA103" s="15">
        <v>96</v>
      </c>
      <c r="HB103" s="9">
        <v>0.43306010928961741</v>
      </c>
      <c r="HC103" s="9">
        <v>8.3077590361445769E-5</v>
      </c>
      <c r="HD103" s="9">
        <v>1.7637723440963853</v>
      </c>
      <c r="HE103" s="9">
        <v>1.7638554216867468</v>
      </c>
      <c r="HF103" s="9">
        <v>1.6830775758462242E-5</v>
      </c>
      <c r="HG103" s="6">
        <v>6</v>
      </c>
      <c r="HH103" s="6"/>
      <c r="HI103" s="6"/>
      <c r="HJ103" s="6"/>
      <c r="HK103" s="15">
        <v>96</v>
      </c>
      <c r="HL103" s="9">
        <v>0.43306010928961741</v>
      </c>
      <c r="HM103" s="9">
        <v>4.5507469879518063E-5</v>
      </c>
      <c r="HN103" s="9">
        <v>1.7638099142168671</v>
      </c>
      <c r="HO103" s="9">
        <v>1.7638554216867466</v>
      </c>
      <c r="HP103" s="9">
        <v>9.2194058294761351E-6</v>
      </c>
      <c r="HQ103" s="6">
        <v>6</v>
      </c>
      <c r="HR103" s="6"/>
      <c r="HS103" s="6"/>
      <c r="HT103" s="6"/>
      <c r="HU103" s="15">
        <v>96</v>
      </c>
      <c r="HV103" s="9">
        <v>0.43306010928961741</v>
      </c>
      <c r="HW103" s="9">
        <v>4.3743614457831314E-5</v>
      </c>
      <c r="HX103" s="9">
        <v>1.7638116780722888</v>
      </c>
      <c r="HY103" s="9">
        <v>1.7638554216867466</v>
      </c>
      <c r="HZ103" s="9">
        <v>8.8620645182561289E-6</v>
      </c>
      <c r="IA103" s="6">
        <v>6</v>
      </c>
      <c r="IB103" s="6"/>
      <c r="IC103" s="6"/>
      <c r="ID103" s="6"/>
      <c r="IE103" s="15">
        <v>96</v>
      </c>
      <c r="IF103" s="9">
        <v>0.43306010928961741</v>
      </c>
      <c r="IG103" s="9">
        <v>1.9931566265060232E-5</v>
      </c>
      <c r="IH103" s="9">
        <v>1.7638354901204814</v>
      </c>
      <c r="II103" s="9">
        <v>1.7638554216867464</v>
      </c>
      <c r="IJ103" s="9">
        <v>4.0379568167860578E-6</v>
      </c>
      <c r="IK103" s="6">
        <v>6</v>
      </c>
      <c r="IL103" s="6"/>
      <c r="IM103" s="6"/>
      <c r="IN103" s="6"/>
      <c r="IO103" s="15">
        <v>96</v>
      </c>
      <c r="IP103" s="9">
        <v>0.43306010928961741</v>
      </c>
      <c r="IQ103" s="9">
        <v>1.1288674698795178E-5</v>
      </c>
      <c r="IR103" s="9">
        <v>1.7638441330120478</v>
      </c>
      <c r="IS103" s="9">
        <v>1.7638554216867466</v>
      </c>
      <c r="IT103" s="9">
        <v>2.2869843918080331E-6</v>
      </c>
      <c r="IU103" s="6">
        <v>6</v>
      </c>
      <c r="IV103" s="6"/>
      <c r="IW103" s="6"/>
      <c r="IX103" s="6"/>
      <c r="IY103" s="15">
        <v>96</v>
      </c>
      <c r="IZ103" s="9">
        <v>0.43306010928961741</v>
      </c>
      <c r="JA103" s="9">
        <v>1.8873253012048189E-5</v>
      </c>
      <c r="JB103" s="9">
        <v>1.7638365484337344</v>
      </c>
      <c r="JC103" s="9">
        <v>1.7638554216867464</v>
      </c>
      <c r="JD103" s="9">
        <v>3.8235520300540559E-6</v>
      </c>
      <c r="JE103" s="6">
        <v>6</v>
      </c>
      <c r="JF103" s="6"/>
      <c r="JG103" s="6"/>
      <c r="JH103" s="6"/>
      <c r="JI103" s="15">
        <v>96</v>
      </c>
      <c r="JJ103" s="9">
        <v>0.43306010928961741</v>
      </c>
      <c r="JK103" s="9">
        <v>1.816771084337349E-5</v>
      </c>
      <c r="JL103" s="9">
        <v>1.7638372539759031</v>
      </c>
      <c r="JM103" s="9">
        <v>1.7638554216867464</v>
      </c>
      <c r="JN103" s="9">
        <v>3.6806155055660541E-6</v>
      </c>
      <c r="JO103" s="6">
        <v>6</v>
      </c>
      <c r="JP103" s="6"/>
      <c r="JQ103" s="6"/>
      <c r="JR103" s="6"/>
      <c r="JS103" s="15">
        <v>96</v>
      </c>
      <c r="JT103" s="9">
        <v>0.43306010928961741</v>
      </c>
      <c r="JU103" s="9">
        <v>1.5169156626506022E-5</v>
      </c>
      <c r="JV103" s="9">
        <v>1.76384025253012</v>
      </c>
      <c r="JW103" s="9">
        <v>1.7638554216867466</v>
      </c>
      <c r="JX103" s="9">
        <v>3.0731352764920447E-6</v>
      </c>
      <c r="JY103" s="6">
        <v>6</v>
      </c>
      <c r="JZ103" s="6"/>
      <c r="KA103" s="6"/>
      <c r="KB103" s="6"/>
      <c r="KC103" s="15">
        <v>96</v>
      </c>
      <c r="KD103" s="9">
        <v>0.43306010928961741</v>
      </c>
      <c r="KE103" s="9">
        <v>2.4870361445783125E-5</v>
      </c>
      <c r="KF103" s="9">
        <v>1.7638305513253008</v>
      </c>
      <c r="KG103" s="9">
        <v>1.7638554216867466</v>
      </c>
      <c r="KH103" s="9">
        <v>5.0385124882020729E-6</v>
      </c>
      <c r="KI103" s="6">
        <v>6</v>
      </c>
      <c r="KJ103" s="6"/>
      <c r="KK103" s="6"/>
      <c r="KL103" s="6"/>
      <c r="KM103" s="15">
        <v>96</v>
      </c>
      <c r="KN103" s="9">
        <v>0.43306010928961741</v>
      </c>
      <c r="KO103" s="9">
        <v>1.0406746987951803E-5</v>
      </c>
      <c r="KP103" s="9">
        <v>1.7638450149397586</v>
      </c>
      <c r="KQ103" s="9">
        <v>1.7638554216867466</v>
      </c>
      <c r="KR103" s="9">
        <v>2.1083137361980304E-6</v>
      </c>
      <c r="KS103" s="6">
        <v>6</v>
      </c>
      <c r="KT103" s="6"/>
      <c r="KU103" s="6"/>
      <c r="KV103" s="6"/>
      <c r="KW103" s="15">
        <v>96</v>
      </c>
      <c r="KX103" s="9">
        <v>0.43306010928961741</v>
      </c>
      <c r="KY103" s="9">
        <v>8.8192771084337333E-6</v>
      </c>
      <c r="KZ103" s="9">
        <v>1.7638466024096382</v>
      </c>
      <c r="LA103" s="9">
        <v>1.7638554216867466</v>
      </c>
      <c r="LB103" s="9">
        <v>1.786706556100026E-6</v>
      </c>
      <c r="LC103" s="6">
        <v>6</v>
      </c>
    </row>
    <row r="104" spans="1:315">
      <c r="A104" s="6">
        <v>97</v>
      </c>
      <c r="B104">
        <v>0.36953543285214069</v>
      </c>
      <c r="C104">
        <f>1-Table468[[#This Row],[qx (tau)]]</f>
        <v>0.63046456714785926</v>
      </c>
      <c r="D104" s="6"/>
      <c r="E104" s="6"/>
      <c r="F104" s="6"/>
      <c r="G104" s="6"/>
      <c r="H104" s="15">
        <f t="shared" si="15"/>
        <v>97</v>
      </c>
      <c r="I104" s="9">
        <f t="shared" si="17"/>
        <v>0.44972677595628407</v>
      </c>
      <c r="J104" s="9" cm="1">
        <f t="array" ref="J104">VLOOKUP($G$13,'qx Malaria'!$B$32:$I$61,(N104),FALSE)/(1-cambodia!I104*INDEX($E$6:$G$11,N104,2))</f>
        <v>9.0863952333664348E-6</v>
      </c>
      <c r="K104" s="9">
        <f t="shared" si="16"/>
        <v>1.8172699602780533</v>
      </c>
      <c r="L104" s="9">
        <f t="shared" si="13"/>
        <v>1.8172790466732867</v>
      </c>
      <c r="M104" s="9">
        <f>(J104*Table468[[#This Row],[qx (tau)]])/L104</f>
        <v>1.8476771642607037E-6</v>
      </c>
      <c r="N104" s="6">
        <f t="shared" si="14"/>
        <v>6</v>
      </c>
      <c r="P104" s="6"/>
      <c r="Q104" s="6"/>
      <c r="R104" s="6"/>
      <c r="S104" s="15">
        <v>97</v>
      </c>
      <c r="T104" s="9">
        <v>0.44972677595628407</v>
      </c>
      <c r="U104" s="9">
        <v>1.2920854021847069E-4</v>
      </c>
      <c r="V104" s="9">
        <v>1.8171498381330682</v>
      </c>
      <c r="W104" s="9">
        <v>1.8172790466732867</v>
      </c>
      <c r="X104" s="9">
        <v>2.6273969275787204E-5</v>
      </c>
      <c r="Y104" s="6">
        <v>6</v>
      </c>
      <c r="Z104" s="6"/>
      <c r="AA104" s="6"/>
      <c r="AB104" s="6"/>
      <c r="AC104" s="15">
        <v>97</v>
      </c>
      <c r="AD104" s="9">
        <v>0.44972677595628407</v>
      </c>
      <c r="AE104" s="9">
        <v>1.1030883813306851E-4</v>
      </c>
      <c r="AF104" s="9">
        <v>1.8171687378351535</v>
      </c>
      <c r="AG104" s="9">
        <v>1.8172790466732867</v>
      </c>
      <c r="AH104" s="9">
        <v>2.2430800774124941E-5</v>
      </c>
      <c r="AI104" s="6">
        <v>6</v>
      </c>
      <c r="AJ104" s="6"/>
      <c r="AK104" s="6"/>
      <c r="AL104" s="6"/>
      <c r="AM104" s="15">
        <v>97</v>
      </c>
      <c r="AN104" s="9">
        <v>0.44972677595628407</v>
      </c>
      <c r="AO104" s="9">
        <v>9.8496524329692132E-5</v>
      </c>
      <c r="AP104" s="9">
        <v>1.8171805501489571</v>
      </c>
      <c r="AQ104" s="9">
        <v>1.8172790466732867</v>
      </c>
      <c r="AR104" s="9">
        <v>2.0028820460586022E-5</v>
      </c>
      <c r="AS104" s="6">
        <v>6</v>
      </c>
      <c r="AT104" s="6"/>
      <c r="AU104" s="6"/>
      <c r="AV104" s="6"/>
      <c r="AW104" s="15">
        <v>97</v>
      </c>
      <c r="AX104" s="9">
        <v>0.44972677595628407</v>
      </c>
      <c r="AY104" s="9">
        <v>1.1139920556107247E-4</v>
      </c>
      <c r="AZ104" s="9">
        <v>1.8171676474677256</v>
      </c>
      <c r="BA104" s="9">
        <v>1.8172790466732867</v>
      </c>
      <c r="BB104" s="9">
        <v>2.2652522033836222E-5</v>
      </c>
      <c r="BC104" s="6">
        <v>6</v>
      </c>
      <c r="BD104" s="6"/>
      <c r="BE104" s="6"/>
      <c r="BF104" s="6"/>
      <c r="BG104" s="15">
        <v>97</v>
      </c>
      <c r="BH104" s="9">
        <v>0.44972677595628407</v>
      </c>
      <c r="BI104" s="9">
        <v>9.8859980139026795E-5</v>
      </c>
      <c r="BJ104" s="9">
        <v>1.8171801866931476</v>
      </c>
      <c r="BK104" s="9">
        <v>1.8172790466732867</v>
      </c>
      <c r="BL104" s="9">
        <v>2.0102727547156454E-5</v>
      </c>
      <c r="BM104" s="6">
        <v>6</v>
      </c>
      <c r="BN104" s="6"/>
      <c r="BO104" s="6"/>
      <c r="BP104" s="6"/>
      <c r="BQ104" s="15">
        <v>97</v>
      </c>
      <c r="BR104" s="9">
        <v>0.44972677595628407</v>
      </c>
      <c r="BS104" s="9">
        <v>8.8864945382323716E-5</v>
      </c>
      <c r="BT104" s="9">
        <v>1.8171901817279044</v>
      </c>
      <c r="BU104" s="9">
        <v>1.8172790466732867</v>
      </c>
      <c r="BV104" s="9">
        <v>1.807028266646968E-5</v>
      </c>
      <c r="BW104" s="6">
        <v>6</v>
      </c>
      <c r="BX104" s="6"/>
      <c r="BY104" s="6"/>
      <c r="BZ104" s="6"/>
      <c r="CA104" s="15">
        <v>97</v>
      </c>
      <c r="CB104" s="9">
        <v>0.44972677595628407</v>
      </c>
      <c r="CC104" s="9">
        <v>8.4503475670307844E-5</v>
      </c>
      <c r="CD104" s="9">
        <v>1.8171945431976164</v>
      </c>
      <c r="CE104" s="9">
        <v>1.8172790466732867</v>
      </c>
      <c r="CF104" s="9">
        <v>1.7183397627624543E-5</v>
      </c>
      <c r="CG104" s="6">
        <v>6</v>
      </c>
      <c r="CH104" s="6"/>
      <c r="CI104" s="6"/>
      <c r="CJ104" s="6"/>
      <c r="CK104" s="15">
        <v>97</v>
      </c>
      <c r="CL104" s="9">
        <v>0.44972677595628407</v>
      </c>
      <c r="CM104" s="9">
        <v>9.8314796425024814E-5</v>
      </c>
      <c r="CN104" s="9">
        <v>1.8171807318768618</v>
      </c>
      <c r="CO104" s="9">
        <v>1.8172790466732869</v>
      </c>
      <c r="CP104" s="9">
        <v>1.9991866917300809E-5</v>
      </c>
      <c r="CQ104" s="6">
        <v>6</v>
      </c>
      <c r="CR104" s="6"/>
      <c r="CS104" s="6"/>
      <c r="CT104" s="6"/>
      <c r="CU104" s="15">
        <v>97</v>
      </c>
      <c r="CV104" s="9">
        <v>0.44972677595628407</v>
      </c>
      <c r="CW104" s="9">
        <v>7.3236345580933459E-5</v>
      </c>
      <c r="CX104" s="9">
        <v>1.8172058103277058</v>
      </c>
      <c r="CY104" s="9">
        <v>1.8172790466732867</v>
      </c>
      <c r="CZ104" s="9">
        <v>1.4892277943941272E-5</v>
      </c>
      <c r="DA104" s="6">
        <v>6</v>
      </c>
      <c r="DB104" s="6"/>
      <c r="DC104" s="6"/>
      <c r="DD104" s="6"/>
      <c r="DE104" s="15">
        <v>97</v>
      </c>
      <c r="DF104" s="9">
        <v>0.44972677595628407</v>
      </c>
      <c r="DG104" s="9">
        <v>7.378152929493544E-5</v>
      </c>
      <c r="DH104" s="9">
        <v>1.8172052651439918</v>
      </c>
      <c r="DI104" s="9">
        <v>1.8172790466732867</v>
      </c>
      <c r="DJ104" s="9">
        <v>1.5003138573796911E-5</v>
      </c>
      <c r="DK104" s="6">
        <v>6</v>
      </c>
      <c r="DL104" s="6"/>
      <c r="DM104" s="6"/>
      <c r="DN104" s="6"/>
      <c r="DO104" s="15">
        <v>97</v>
      </c>
      <c r="DP104" s="9">
        <v>0.44972677595628407</v>
      </c>
      <c r="DQ104" s="9">
        <v>1.4156603773584904E-4</v>
      </c>
      <c r="DR104" s="9">
        <v>1.8171374806355509</v>
      </c>
      <c r="DS104" s="9">
        <v>1.8172790466732867</v>
      </c>
      <c r="DT104" s="9">
        <v>2.878681021918176E-5</v>
      </c>
      <c r="DU104" s="6">
        <v>6</v>
      </c>
      <c r="DV104" s="6"/>
      <c r="DW104" s="6"/>
      <c r="DX104" s="6"/>
      <c r="DY104" s="15">
        <v>97</v>
      </c>
      <c r="DZ104" s="9">
        <v>0.44972677595628407</v>
      </c>
      <c r="EA104" s="9">
        <v>1.0503872889771598E-4</v>
      </c>
      <c r="EB104" s="9">
        <v>1.817174007944389</v>
      </c>
      <c r="EC104" s="9">
        <v>1.8172790466732867</v>
      </c>
      <c r="ED104" s="9">
        <v>2.1359148018853735E-5</v>
      </c>
      <c r="EE104" s="6">
        <v>6</v>
      </c>
      <c r="EF104" s="6"/>
      <c r="EG104" s="6"/>
      <c r="EH104" s="6"/>
      <c r="EI104" s="15">
        <v>97</v>
      </c>
      <c r="EJ104" s="9">
        <v>0.44972677595628407</v>
      </c>
      <c r="EK104" s="9">
        <v>8.9591857000993028E-5</v>
      </c>
      <c r="EL104" s="9">
        <v>1.8171894548162857</v>
      </c>
      <c r="EM104" s="9">
        <v>1.8172790466732867</v>
      </c>
      <c r="EN104" s="9">
        <v>1.8218096839610536E-5</v>
      </c>
      <c r="EO104" s="6">
        <v>6</v>
      </c>
      <c r="EP104" s="6"/>
      <c r="EQ104" s="6"/>
      <c r="ER104" s="6"/>
      <c r="ES104" s="15">
        <v>97</v>
      </c>
      <c r="ET104" s="9">
        <v>0.44972677595628407</v>
      </c>
      <c r="EU104" s="9">
        <v>1.5519563058589866E-4</v>
      </c>
      <c r="EV104" s="9">
        <v>1.8171238510427008</v>
      </c>
      <c r="EW104" s="9">
        <v>1.8172790466732867</v>
      </c>
      <c r="EX104" s="9">
        <v>3.155832596557281E-5</v>
      </c>
      <c r="EY104" s="6">
        <v>6</v>
      </c>
      <c r="EZ104" s="6"/>
      <c r="FA104" s="6"/>
      <c r="FB104" s="6"/>
      <c r="FC104" s="15">
        <v>97</v>
      </c>
      <c r="FD104" s="9">
        <v>0.44972677595628407</v>
      </c>
      <c r="FE104" s="9">
        <v>1.2575571002979144E-4</v>
      </c>
      <c r="FF104" s="9">
        <v>1.8171532909632571</v>
      </c>
      <c r="FG104" s="9">
        <v>1.8172790466732869</v>
      </c>
      <c r="FH104" s="9">
        <v>2.5571851953368133E-5</v>
      </c>
      <c r="FI104" s="6">
        <v>6</v>
      </c>
      <c r="FJ104" s="6"/>
      <c r="FK104" s="6"/>
      <c r="FL104" s="6"/>
      <c r="FM104" s="15">
        <v>97</v>
      </c>
      <c r="FN104" s="9">
        <v>0.44972677595628407</v>
      </c>
      <c r="FO104" s="9">
        <v>8.1050645481628588E-5</v>
      </c>
      <c r="FP104" s="9">
        <v>1.8171979960278053</v>
      </c>
      <c r="FQ104" s="9">
        <v>1.8172790466732869</v>
      </c>
      <c r="FR104" s="9">
        <v>1.6481280305205473E-5</v>
      </c>
      <c r="FS104" s="6">
        <v>6</v>
      </c>
      <c r="FT104" s="6"/>
      <c r="FU104" s="6"/>
      <c r="FV104" s="6"/>
      <c r="FW104" s="15">
        <v>97</v>
      </c>
      <c r="FX104" s="9">
        <v>0.44972677595628407</v>
      </c>
      <c r="FY104" s="9">
        <v>1.1648758689175768E-4</v>
      </c>
      <c r="FZ104" s="9">
        <v>1.8171625590863949</v>
      </c>
      <c r="GA104" s="9">
        <v>1.8172790466732867</v>
      </c>
      <c r="GB104" s="9">
        <v>2.3687221245822219E-5</v>
      </c>
      <c r="GC104" s="6">
        <v>6</v>
      </c>
      <c r="GD104" s="6"/>
      <c r="GE104" s="6"/>
      <c r="GF104" s="6"/>
      <c r="GG104" s="15">
        <v>97</v>
      </c>
      <c r="GH104" s="9">
        <v>0.44972677595628407</v>
      </c>
      <c r="GI104" s="9">
        <v>7.4326713008937421E-5</v>
      </c>
      <c r="GJ104" s="9">
        <v>1.8172047199602779</v>
      </c>
      <c r="GK104" s="9">
        <v>1.8172790466732869</v>
      </c>
      <c r="GL104" s="9">
        <v>1.5113999203652552E-5</v>
      </c>
      <c r="GM104" s="6">
        <v>6</v>
      </c>
      <c r="GN104" s="6"/>
      <c r="GO104" s="6"/>
      <c r="GP104" s="6"/>
      <c r="GQ104" s="15">
        <v>97</v>
      </c>
      <c r="GR104" s="9">
        <v>0.44972677595628407</v>
      </c>
      <c r="GS104" s="9">
        <v>6.8874875868917573E-5</v>
      </c>
      <c r="GT104" s="9">
        <v>1.8172101717974178</v>
      </c>
      <c r="GU104" s="9">
        <v>1.8172790466732867</v>
      </c>
      <c r="GV104" s="9">
        <v>1.4005392905096134E-5</v>
      </c>
      <c r="GW104" s="6">
        <v>6</v>
      </c>
      <c r="GX104" s="6"/>
      <c r="GY104" s="6"/>
      <c r="GZ104" s="6"/>
      <c r="HA104" s="15">
        <v>97</v>
      </c>
      <c r="HB104" s="9">
        <v>0.44972677595628407</v>
      </c>
      <c r="HC104" s="9">
        <v>8.5593843098311805E-5</v>
      </c>
      <c r="HD104" s="9">
        <v>1.8171934528301885</v>
      </c>
      <c r="HE104" s="9">
        <v>1.8172790466732869</v>
      </c>
      <c r="HF104" s="9">
        <v>1.7405118887335825E-5</v>
      </c>
      <c r="HG104" s="6">
        <v>6</v>
      </c>
      <c r="HH104" s="6"/>
      <c r="HI104" s="6"/>
      <c r="HJ104" s="6"/>
      <c r="HK104" s="15">
        <v>97</v>
      </c>
      <c r="HL104" s="9">
        <v>0.44972677595628407</v>
      </c>
      <c r="HM104" s="9">
        <v>4.6885799404170798E-5</v>
      </c>
      <c r="HN104" s="9">
        <v>1.8172321608738826</v>
      </c>
      <c r="HO104" s="9">
        <v>1.8172790466732869</v>
      </c>
      <c r="HP104" s="9">
        <v>9.5340141675852286E-6</v>
      </c>
      <c r="HQ104" s="6">
        <v>6</v>
      </c>
      <c r="HR104" s="6"/>
      <c r="HS104" s="6"/>
      <c r="HT104" s="6"/>
      <c r="HU104" s="15">
        <v>97</v>
      </c>
      <c r="HV104" s="9">
        <v>0.44972677595628407</v>
      </c>
      <c r="HW104" s="9">
        <v>4.5068520357497511E-5</v>
      </c>
      <c r="HX104" s="9">
        <v>1.8172339781529292</v>
      </c>
      <c r="HY104" s="9">
        <v>1.8172790466732867</v>
      </c>
      <c r="HZ104" s="9">
        <v>9.1644787347330886E-6</v>
      </c>
      <c r="IA104" s="6">
        <v>6</v>
      </c>
      <c r="IB104" s="6"/>
      <c r="IC104" s="6"/>
      <c r="ID104" s="6"/>
      <c r="IE104" s="15">
        <v>97</v>
      </c>
      <c r="IF104" s="9">
        <v>0.44972677595628407</v>
      </c>
      <c r="IG104" s="9">
        <v>2.0535253227408137E-5</v>
      </c>
      <c r="IH104" s="9">
        <v>1.8172585114200592</v>
      </c>
      <c r="II104" s="9">
        <v>1.8172790466732867</v>
      </c>
      <c r="IJ104" s="9">
        <v>4.1757503912291894E-6</v>
      </c>
      <c r="IK104" s="6">
        <v>6</v>
      </c>
      <c r="IL104" s="6"/>
      <c r="IM104" s="6"/>
      <c r="IN104" s="6"/>
      <c r="IO104" s="15">
        <v>97</v>
      </c>
      <c r="IP104" s="9">
        <v>0.44972677595628407</v>
      </c>
      <c r="IQ104" s="9">
        <v>1.1630585898709034E-5</v>
      </c>
      <c r="IR104" s="9">
        <v>1.8172674160873881</v>
      </c>
      <c r="IS104" s="9">
        <v>1.8172790466732869</v>
      </c>
      <c r="IT104" s="9">
        <v>2.3650267702537001E-6</v>
      </c>
      <c r="IU104" s="6">
        <v>6</v>
      </c>
      <c r="IV104" s="6"/>
      <c r="IW104" s="6"/>
      <c r="IX104" s="6"/>
      <c r="IY104" s="15">
        <v>97</v>
      </c>
      <c r="IZ104" s="9">
        <v>0.44972677595628407</v>
      </c>
      <c r="JA104" s="9">
        <v>1.9444885799404169E-5</v>
      </c>
      <c r="JB104" s="9">
        <v>1.8172596017874874</v>
      </c>
      <c r="JC104" s="9">
        <v>1.8172790466732867</v>
      </c>
      <c r="JD104" s="9">
        <v>3.9540291315179052E-6</v>
      </c>
      <c r="JE104" s="6">
        <v>6</v>
      </c>
      <c r="JF104" s="6"/>
      <c r="JG104" s="6"/>
      <c r="JH104" s="6"/>
      <c r="JI104" s="15">
        <v>97</v>
      </c>
      <c r="JJ104" s="9">
        <v>0.44972677595628407</v>
      </c>
      <c r="JK104" s="9">
        <v>1.8717974180734854E-5</v>
      </c>
      <c r="JL104" s="9">
        <v>1.817260328699106</v>
      </c>
      <c r="JM104" s="9">
        <v>1.8172790466732867</v>
      </c>
      <c r="JN104" s="9">
        <v>3.8062149583770494E-6</v>
      </c>
      <c r="JO104" s="6">
        <v>6</v>
      </c>
      <c r="JP104" s="6"/>
      <c r="JQ104" s="6"/>
      <c r="JR104" s="6"/>
      <c r="JS104" s="15">
        <v>97</v>
      </c>
      <c r="JT104" s="9">
        <v>0.44972677595628407</v>
      </c>
      <c r="JU104" s="9">
        <v>1.5628599801390267E-5</v>
      </c>
      <c r="JV104" s="9">
        <v>1.8172634180734852</v>
      </c>
      <c r="JW104" s="9">
        <v>1.8172790466732867</v>
      </c>
      <c r="JX104" s="9">
        <v>3.1780047225284104E-6</v>
      </c>
      <c r="JY104" s="6">
        <v>6</v>
      </c>
      <c r="JZ104" s="6"/>
      <c r="KA104" s="6"/>
      <c r="KB104" s="6"/>
      <c r="KC104" s="15">
        <v>97</v>
      </c>
      <c r="KD104" s="9">
        <v>0.44972677595628407</v>
      </c>
      <c r="KE104" s="9">
        <v>2.5623634558093342E-5</v>
      </c>
      <c r="KF104" s="9">
        <v>1.8172534230387285</v>
      </c>
      <c r="KG104" s="9">
        <v>1.8172790466732867</v>
      </c>
      <c r="KH104" s="9">
        <v>5.2104496032151842E-6</v>
      </c>
      <c r="KI104" s="6">
        <v>6</v>
      </c>
      <c r="KJ104" s="6"/>
      <c r="KK104" s="6"/>
      <c r="KL104" s="6"/>
      <c r="KM104" s="15">
        <v>97</v>
      </c>
      <c r="KN104" s="9">
        <v>0.44972677595628407</v>
      </c>
      <c r="KO104" s="9">
        <v>1.072194637537239E-5</v>
      </c>
      <c r="KP104" s="9">
        <v>1.8172683247269115</v>
      </c>
      <c r="KQ104" s="9">
        <v>1.8172790466732869</v>
      </c>
      <c r="KR104" s="9">
        <v>2.1802590538276297E-6</v>
      </c>
      <c r="KS104" s="6">
        <v>6</v>
      </c>
      <c r="KT104" s="6"/>
      <c r="KU104" s="6"/>
      <c r="KV104" s="6"/>
      <c r="KW104" s="15">
        <v>97</v>
      </c>
      <c r="KX104" s="9">
        <v>0.44972677595628407</v>
      </c>
      <c r="KY104" s="9">
        <v>9.0863952333664348E-6</v>
      </c>
      <c r="KZ104" s="9">
        <v>1.8172699602780533</v>
      </c>
      <c r="LA104" s="9">
        <v>1.8172790466732867</v>
      </c>
      <c r="LB104" s="9">
        <v>1.8476771642607037E-6</v>
      </c>
      <c r="LC104" s="6">
        <v>6</v>
      </c>
    </row>
    <row r="105" spans="1:315">
      <c r="A105" s="6">
        <v>98</v>
      </c>
      <c r="B105">
        <v>0.38163851900371049</v>
      </c>
      <c r="C105">
        <f>1-Table468[[#This Row],[qx (tau)]]</f>
        <v>0.61836148099628951</v>
      </c>
      <c r="D105" s="6"/>
      <c r="E105" s="6"/>
      <c r="F105" s="6"/>
      <c r="G105" s="6"/>
      <c r="H105" s="15">
        <f t="shared" si="15"/>
        <v>98</v>
      </c>
      <c r="I105" s="9">
        <f t="shared" si="17"/>
        <v>0.46639344262295074</v>
      </c>
      <c r="J105" s="9" cm="1">
        <f t="array" ref="J105">VLOOKUP($G$13,'qx Malaria'!$B$32:$I$61,(N105),FALSE)/(1-cambodia!I105*INDEX($E$6:$G$11,N105,2))</f>
        <v>9.3701996927803391E-6</v>
      </c>
      <c r="K105" s="9">
        <f t="shared" si="16"/>
        <v>1.8740305683563747</v>
      </c>
      <c r="L105" s="9">
        <f t="shared" si="13"/>
        <v>1.8740399385560675</v>
      </c>
      <c r="M105" s="9">
        <f>(J105*Table468[[#This Row],[qx (tau)]])/L105</f>
        <v>1.9081925950185527E-6</v>
      </c>
      <c r="N105" s="6">
        <f t="shared" si="14"/>
        <v>6</v>
      </c>
      <c r="P105" s="6"/>
      <c r="Q105" s="6"/>
      <c r="R105" s="6"/>
      <c r="S105" s="15">
        <v>98</v>
      </c>
      <c r="T105" s="9">
        <v>0.46639344262295074</v>
      </c>
      <c r="U105" s="9">
        <v>1.3324423963133642E-4</v>
      </c>
      <c r="V105" s="9">
        <v>1.8739066943164362</v>
      </c>
      <c r="W105" s="9">
        <v>1.8740399385560675</v>
      </c>
      <c r="X105" s="9">
        <v>2.7134498701163818E-5</v>
      </c>
      <c r="Y105" s="6">
        <v>6</v>
      </c>
      <c r="Z105" s="6"/>
      <c r="AA105" s="6"/>
      <c r="AB105" s="6"/>
      <c r="AC105" s="15">
        <v>98</v>
      </c>
      <c r="AD105" s="9">
        <v>0.46639344262295074</v>
      </c>
      <c r="AE105" s="9">
        <v>1.137542242703533E-4</v>
      </c>
      <c r="AF105" s="9">
        <v>1.8739261843317971</v>
      </c>
      <c r="AG105" s="9">
        <v>1.8740399385560675</v>
      </c>
      <c r="AH105" s="9">
        <v>2.3165458103525226E-5</v>
      </c>
      <c r="AI105" s="6">
        <v>6</v>
      </c>
      <c r="AJ105" s="6"/>
      <c r="AK105" s="6"/>
      <c r="AL105" s="6"/>
      <c r="AM105" s="15">
        <v>98</v>
      </c>
      <c r="AN105" s="9">
        <v>0.46639344262295074</v>
      </c>
      <c r="AO105" s="9">
        <v>1.0157296466973885E-4</v>
      </c>
      <c r="AP105" s="9">
        <v>1.8739383655913977</v>
      </c>
      <c r="AQ105" s="9">
        <v>1.8740399385560675</v>
      </c>
      <c r="AR105" s="9">
        <v>2.0684807730001103E-5</v>
      </c>
      <c r="AS105" s="6">
        <v>6</v>
      </c>
      <c r="AT105" s="6"/>
      <c r="AU105" s="6"/>
      <c r="AV105" s="6"/>
      <c r="AW105" s="15">
        <v>98</v>
      </c>
      <c r="AX105" s="9">
        <v>0.46639344262295074</v>
      </c>
      <c r="AY105" s="9">
        <v>1.1487864823348694E-4</v>
      </c>
      <c r="AZ105" s="9">
        <v>1.8739250599078339</v>
      </c>
      <c r="BA105" s="9">
        <v>1.8740399385560673</v>
      </c>
      <c r="BB105" s="9">
        <v>2.3394441214927454E-5</v>
      </c>
      <c r="BC105" s="6">
        <v>6</v>
      </c>
      <c r="BD105" s="6"/>
      <c r="BE105" s="6"/>
      <c r="BF105" s="6"/>
      <c r="BG105" s="15">
        <v>98</v>
      </c>
      <c r="BH105" s="9">
        <v>0.46639344262295074</v>
      </c>
      <c r="BI105" s="9">
        <v>1.0194777265745007E-4</v>
      </c>
      <c r="BJ105" s="9">
        <v>1.8739379907834099</v>
      </c>
      <c r="BK105" s="9">
        <v>1.8740399385560673</v>
      </c>
      <c r="BL105" s="9">
        <v>2.0761135433801852E-5</v>
      </c>
      <c r="BM105" s="6">
        <v>6</v>
      </c>
      <c r="BN105" s="6"/>
      <c r="BO105" s="6"/>
      <c r="BP105" s="6"/>
      <c r="BQ105" s="15">
        <v>98</v>
      </c>
      <c r="BR105" s="9">
        <v>0.46639344262295074</v>
      </c>
      <c r="BS105" s="9">
        <v>9.164055299539169E-5</v>
      </c>
      <c r="BT105" s="9">
        <v>1.8739482980030722</v>
      </c>
      <c r="BU105" s="9">
        <v>1.8740399385560675</v>
      </c>
      <c r="BV105" s="9">
        <v>1.866212357928144E-5</v>
      </c>
      <c r="BW105" s="6">
        <v>6</v>
      </c>
      <c r="BX105" s="6"/>
      <c r="BY105" s="6"/>
      <c r="BZ105" s="6"/>
      <c r="CA105" s="15">
        <v>98</v>
      </c>
      <c r="CB105" s="9">
        <v>0.46639344262295074</v>
      </c>
      <c r="CC105" s="9">
        <v>8.7142857142857153E-5</v>
      </c>
      <c r="CD105" s="9">
        <v>1.8739527956989248</v>
      </c>
      <c r="CE105" s="9">
        <v>1.8740399385560678</v>
      </c>
      <c r="CF105" s="9">
        <v>1.7746191133672541E-5</v>
      </c>
      <c r="CG105" s="6">
        <v>6</v>
      </c>
      <c r="CH105" s="6"/>
      <c r="CI105" s="6"/>
      <c r="CJ105" s="6"/>
      <c r="CK105" s="15">
        <v>98</v>
      </c>
      <c r="CL105" s="9">
        <v>0.46639344262295074</v>
      </c>
      <c r="CM105" s="9">
        <v>1.0138556067588325E-4</v>
      </c>
      <c r="CN105" s="9">
        <v>1.8739385529953918</v>
      </c>
      <c r="CO105" s="9">
        <v>1.8740399385560678</v>
      </c>
      <c r="CP105" s="9">
        <v>2.0646643878100734E-5</v>
      </c>
      <c r="CQ105" s="6">
        <v>6</v>
      </c>
      <c r="CR105" s="6"/>
      <c r="CS105" s="6"/>
      <c r="CT105" s="6"/>
      <c r="CU105" s="15">
        <v>98</v>
      </c>
      <c r="CV105" s="9">
        <v>0.46639344262295074</v>
      </c>
      <c r="CW105" s="9">
        <v>7.5523809523809533E-5</v>
      </c>
      <c r="CX105" s="9">
        <v>1.8739644147465437</v>
      </c>
      <c r="CY105" s="9">
        <v>1.8740399385560675</v>
      </c>
      <c r="CZ105" s="9">
        <v>1.5380032315849536E-5</v>
      </c>
      <c r="DA105" s="6">
        <v>6</v>
      </c>
      <c r="DB105" s="6"/>
      <c r="DC105" s="6"/>
      <c r="DD105" s="6"/>
      <c r="DE105" s="15">
        <v>98</v>
      </c>
      <c r="DF105" s="9">
        <v>0.46639344262295074</v>
      </c>
      <c r="DG105" s="9">
        <v>7.608602150537634E-5</v>
      </c>
      <c r="DH105" s="9">
        <v>1.8739638525345623</v>
      </c>
      <c r="DI105" s="9">
        <v>1.8740399385560678</v>
      </c>
      <c r="DJ105" s="9">
        <v>1.5494523871550643E-5</v>
      </c>
      <c r="DK105" s="6">
        <v>6</v>
      </c>
      <c r="DL105" s="6"/>
      <c r="DM105" s="6"/>
      <c r="DN105" s="6"/>
      <c r="DO105" s="15">
        <v>98</v>
      </c>
      <c r="DP105" s="9">
        <v>0.46639344262295074</v>
      </c>
      <c r="DQ105" s="9">
        <v>1.4598771121351764E-4</v>
      </c>
      <c r="DR105" s="9">
        <v>1.873893950844854</v>
      </c>
      <c r="DS105" s="9">
        <v>1.8740399385560675</v>
      </c>
      <c r="DT105" s="9">
        <v>2.9729640630389042E-5</v>
      </c>
      <c r="DU105" s="6">
        <v>6</v>
      </c>
      <c r="DV105" s="6"/>
      <c r="DW105" s="6"/>
      <c r="DX105" s="6"/>
      <c r="DY105" s="15">
        <v>98</v>
      </c>
      <c r="DZ105" s="9">
        <v>0.46639344262295074</v>
      </c>
      <c r="EA105" s="9">
        <v>1.0831950844854071E-4</v>
      </c>
      <c r="EB105" s="9">
        <v>1.873931619047619</v>
      </c>
      <c r="EC105" s="9">
        <v>1.8740399385560675</v>
      </c>
      <c r="ED105" s="9">
        <v>2.2058706398414465E-5</v>
      </c>
      <c r="EE105" s="6">
        <v>6</v>
      </c>
      <c r="EF105" s="6"/>
      <c r="EG105" s="6"/>
      <c r="EH105" s="6"/>
      <c r="EI105" s="15">
        <v>98</v>
      </c>
      <c r="EJ105" s="9">
        <v>0.46639344262295074</v>
      </c>
      <c r="EK105" s="9">
        <v>9.2390168970814122E-5</v>
      </c>
      <c r="EL105" s="9">
        <v>1.8739475483870967</v>
      </c>
      <c r="EM105" s="9">
        <v>1.8740399385560675</v>
      </c>
      <c r="EN105" s="9">
        <v>1.8814778986882926E-5</v>
      </c>
      <c r="EO105" s="6">
        <v>6</v>
      </c>
      <c r="EP105" s="6"/>
      <c r="EQ105" s="6"/>
      <c r="ER105" s="6"/>
      <c r="ES105" s="15">
        <v>98</v>
      </c>
      <c r="ET105" s="9">
        <v>0.46639344262295074</v>
      </c>
      <c r="EU105" s="9">
        <v>1.6004301075268814E-4</v>
      </c>
      <c r="EV105" s="9">
        <v>1.8738798955453149</v>
      </c>
      <c r="EW105" s="9">
        <v>1.8740399385560675</v>
      </c>
      <c r="EX105" s="9">
        <v>3.2591929522916869E-5</v>
      </c>
      <c r="EY105" s="6">
        <v>6</v>
      </c>
      <c r="EZ105" s="6"/>
      <c r="FA105" s="6"/>
      <c r="FB105" s="6"/>
      <c r="FC105" s="15">
        <v>98</v>
      </c>
      <c r="FD105" s="9">
        <v>0.46639344262295074</v>
      </c>
      <c r="FE105" s="9">
        <v>1.2968356374807989E-4</v>
      </c>
      <c r="FF105" s="9">
        <v>1.8739102549923194</v>
      </c>
      <c r="FG105" s="9">
        <v>1.8740399385560675</v>
      </c>
      <c r="FH105" s="9">
        <v>2.6409385515056768E-5</v>
      </c>
      <c r="FI105" s="6">
        <v>6</v>
      </c>
      <c r="FJ105" s="6"/>
      <c r="FK105" s="6"/>
      <c r="FL105" s="6"/>
      <c r="FM105" s="15">
        <v>98</v>
      </c>
      <c r="FN105" s="9">
        <v>0.46639344262295074</v>
      </c>
      <c r="FO105" s="9">
        <v>8.3582181259600605E-5</v>
      </c>
      <c r="FP105" s="9">
        <v>1.8739563563748081</v>
      </c>
      <c r="FQ105" s="9">
        <v>1.8740399385560678</v>
      </c>
      <c r="FR105" s="9">
        <v>1.7021077947565484E-5</v>
      </c>
      <c r="FS105" s="6">
        <v>6</v>
      </c>
      <c r="FT105" s="6"/>
      <c r="FU105" s="6"/>
      <c r="FV105" s="6"/>
      <c r="FW105" s="15">
        <v>98</v>
      </c>
      <c r="FX105" s="9">
        <v>0.46639344262295074</v>
      </c>
      <c r="FY105" s="9">
        <v>1.2012596006144392E-4</v>
      </c>
      <c r="FZ105" s="9">
        <v>1.8739198125960059</v>
      </c>
      <c r="GA105" s="9">
        <v>1.8740399385560673</v>
      </c>
      <c r="GB105" s="9">
        <v>2.4463029068137843E-5</v>
      </c>
      <c r="GC105" s="6">
        <v>6</v>
      </c>
      <c r="GD105" s="6"/>
      <c r="GE105" s="6"/>
      <c r="GF105" s="6"/>
      <c r="GG105" s="15">
        <v>98</v>
      </c>
      <c r="GH105" s="9">
        <v>0.46639344262295074</v>
      </c>
      <c r="GI105" s="9">
        <v>7.6648233486943161E-5</v>
      </c>
      <c r="GJ105" s="9">
        <v>1.8739632903225805</v>
      </c>
      <c r="GK105" s="9">
        <v>1.8740399385560673</v>
      </c>
      <c r="GL105" s="9">
        <v>1.560901542725176E-5</v>
      </c>
      <c r="GM105" s="6">
        <v>6</v>
      </c>
      <c r="GN105" s="6"/>
      <c r="GO105" s="6"/>
      <c r="GP105" s="6"/>
      <c r="GQ105" s="15">
        <v>98</v>
      </c>
      <c r="GR105" s="9">
        <v>0.46639344262295074</v>
      </c>
      <c r="GS105" s="9">
        <v>7.1026113671274956E-5</v>
      </c>
      <c r="GT105" s="9">
        <v>1.8739689124423962</v>
      </c>
      <c r="GU105" s="9">
        <v>1.8740399385560675</v>
      </c>
      <c r="GV105" s="9">
        <v>1.4464099870240627E-5</v>
      </c>
      <c r="GW105" s="6">
        <v>6</v>
      </c>
      <c r="GX105" s="6"/>
      <c r="GY105" s="6"/>
      <c r="GZ105" s="6"/>
      <c r="HA105" s="15">
        <v>98</v>
      </c>
      <c r="HB105" s="9">
        <v>0.46639344262295074</v>
      </c>
      <c r="HC105" s="9">
        <v>8.826728110599078E-5</v>
      </c>
      <c r="HD105" s="9">
        <v>1.8739516712749615</v>
      </c>
      <c r="HE105" s="9">
        <v>1.8740399385560675</v>
      </c>
      <c r="HF105" s="9">
        <v>1.7975174245074762E-5</v>
      </c>
      <c r="HG105" s="6">
        <v>6</v>
      </c>
      <c r="HH105" s="6"/>
      <c r="HI105" s="6"/>
      <c r="HJ105" s="6"/>
      <c r="HK105" s="15">
        <v>98</v>
      </c>
      <c r="HL105" s="9">
        <v>0.46639344262295074</v>
      </c>
      <c r="HM105" s="9">
        <v>4.8350230414746544E-5</v>
      </c>
      <c r="HN105" s="9">
        <v>1.8739915883256528</v>
      </c>
      <c r="HO105" s="9">
        <v>1.8740399385560675</v>
      </c>
      <c r="HP105" s="9">
        <v>9.8462737902957298E-6</v>
      </c>
      <c r="HQ105" s="6">
        <v>6</v>
      </c>
      <c r="HR105" s="6"/>
      <c r="HS105" s="6"/>
      <c r="HT105" s="6"/>
      <c r="HU105" s="15">
        <v>98</v>
      </c>
      <c r="HV105" s="9">
        <v>0.46639344262295074</v>
      </c>
      <c r="HW105" s="9">
        <v>4.6476190476190471E-5</v>
      </c>
      <c r="HX105" s="9">
        <v>1.8739934623655912</v>
      </c>
      <c r="HY105" s="9">
        <v>1.8740399385560673</v>
      </c>
      <c r="HZ105" s="9">
        <v>9.4646352712920202E-6</v>
      </c>
      <c r="IA105" s="6">
        <v>6</v>
      </c>
      <c r="IB105" s="6"/>
      <c r="IC105" s="6"/>
      <c r="ID105" s="6"/>
      <c r="IE105" s="15">
        <v>98</v>
      </c>
      <c r="IF105" s="9">
        <v>0.46639344262295074</v>
      </c>
      <c r="IG105" s="9">
        <v>2.1176651305683561E-5</v>
      </c>
      <c r="IH105" s="9">
        <v>1.8740187619047617</v>
      </c>
      <c r="II105" s="9">
        <v>1.8740399385560673</v>
      </c>
      <c r="IJ105" s="9">
        <v>4.3125152647419281E-6</v>
      </c>
      <c r="IK105" s="6">
        <v>6</v>
      </c>
      <c r="IL105" s="6"/>
      <c r="IM105" s="6"/>
      <c r="IN105" s="6"/>
      <c r="IO105" s="15">
        <v>98</v>
      </c>
      <c r="IP105" s="9">
        <v>0.46639344262295074</v>
      </c>
      <c r="IQ105" s="9">
        <v>1.1993855606758832E-5</v>
      </c>
      <c r="IR105" s="9">
        <v>1.8740279447004609</v>
      </c>
      <c r="IS105" s="9">
        <v>1.8740399385560675</v>
      </c>
      <c r="IT105" s="9">
        <v>2.4424865216237471E-6</v>
      </c>
      <c r="IU105" s="6">
        <v>6</v>
      </c>
      <c r="IV105" s="6"/>
      <c r="IW105" s="6"/>
      <c r="IX105" s="6"/>
      <c r="IY105" s="15">
        <v>98</v>
      </c>
      <c r="IZ105" s="9">
        <v>0.46639344262295074</v>
      </c>
      <c r="JA105" s="9">
        <v>2.0052227342549924E-5</v>
      </c>
      <c r="JB105" s="9">
        <v>1.874019886328725</v>
      </c>
      <c r="JC105" s="9">
        <v>1.8740399385560675</v>
      </c>
      <c r="JD105" s="9">
        <v>4.0835321533397026E-6</v>
      </c>
      <c r="JE105" s="6">
        <v>6</v>
      </c>
      <c r="JF105" s="6"/>
      <c r="JG105" s="6"/>
      <c r="JH105" s="6"/>
      <c r="JI105" s="15">
        <v>98</v>
      </c>
      <c r="JJ105" s="9">
        <v>0.46639344262295074</v>
      </c>
      <c r="JK105" s="9">
        <v>1.9302611367127495E-5</v>
      </c>
      <c r="JL105" s="9">
        <v>1.8740206359447003</v>
      </c>
      <c r="JM105" s="9">
        <v>1.8740399385560673</v>
      </c>
      <c r="JN105" s="9">
        <v>3.9308767457382186E-6</v>
      </c>
      <c r="JO105" s="6">
        <v>6</v>
      </c>
      <c r="JP105" s="6"/>
      <c r="JQ105" s="6"/>
      <c r="JR105" s="6"/>
      <c r="JS105" s="15">
        <v>98</v>
      </c>
      <c r="JT105" s="9">
        <v>0.46639344262295074</v>
      </c>
      <c r="JU105" s="9">
        <v>1.611674347158218E-5</v>
      </c>
      <c r="JV105" s="9">
        <v>1.874023821812596</v>
      </c>
      <c r="JW105" s="9">
        <v>1.8740399385560675</v>
      </c>
      <c r="JX105" s="9">
        <v>3.2820912634319102E-6</v>
      </c>
      <c r="JY105" s="6">
        <v>6</v>
      </c>
      <c r="JZ105" s="6"/>
      <c r="KA105" s="6"/>
      <c r="KB105" s="6"/>
      <c r="KC105" s="15">
        <v>98</v>
      </c>
      <c r="KD105" s="9">
        <v>0.46639344262295074</v>
      </c>
      <c r="KE105" s="9">
        <v>2.6423963133640551E-5</v>
      </c>
      <c r="KF105" s="9">
        <v>1.8740135145929337</v>
      </c>
      <c r="KG105" s="9">
        <v>1.8740399385560673</v>
      </c>
      <c r="KH105" s="9">
        <v>5.3811031179523185E-6</v>
      </c>
      <c r="KI105" s="6">
        <v>6</v>
      </c>
      <c r="KJ105" s="6"/>
      <c r="KK105" s="6"/>
      <c r="KL105" s="6"/>
      <c r="KM105" s="15">
        <v>98</v>
      </c>
      <c r="KN105" s="9">
        <v>0.46639344262295074</v>
      </c>
      <c r="KO105" s="9">
        <v>1.1056835637480797E-5</v>
      </c>
      <c r="KP105" s="9">
        <v>1.87402888172043</v>
      </c>
      <c r="KQ105" s="9">
        <v>1.8740399385560675</v>
      </c>
      <c r="KR105" s="9">
        <v>2.2516672621218914E-6</v>
      </c>
      <c r="KS105" s="6">
        <v>6</v>
      </c>
      <c r="KT105" s="6"/>
      <c r="KU105" s="6"/>
      <c r="KV105" s="6"/>
      <c r="KW105" s="15">
        <v>98</v>
      </c>
      <c r="KX105" s="9">
        <v>0.46639344262295074</v>
      </c>
      <c r="KY105" s="9">
        <v>9.3701996927803391E-6</v>
      </c>
      <c r="KZ105" s="9">
        <v>1.8740305683563747</v>
      </c>
      <c r="LA105" s="9">
        <v>1.8740399385560675</v>
      </c>
      <c r="LB105" s="9">
        <v>1.9081925950185527E-6</v>
      </c>
      <c r="LC105" s="6">
        <v>6</v>
      </c>
    </row>
    <row r="106" spans="1:315">
      <c r="A106" s="6">
        <v>99</v>
      </c>
      <c r="B106">
        <v>0.39361412387653699</v>
      </c>
      <c r="C106">
        <f>1-Table468[[#This Row],[qx (tau)]]</f>
        <v>0.60638587612346306</v>
      </c>
      <c r="D106" s="6"/>
      <c r="E106" s="6"/>
      <c r="F106" s="6"/>
      <c r="G106" s="6"/>
      <c r="H106" s="15">
        <f t="shared" si="15"/>
        <v>99</v>
      </c>
      <c r="I106" s="9">
        <f t="shared" si="17"/>
        <v>0.4830601092896174</v>
      </c>
      <c r="J106" s="9" cm="1">
        <f t="array" ref="J106">VLOOKUP($G$13,'qx Malaria'!$B$32:$I$61,(N106),FALSE)/(1-cambodia!I106*INDEX($E$6:$G$11,N106,2))</f>
        <v>9.6723044397462989E-6</v>
      </c>
      <c r="K106" s="9">
        <f t="shared" si="16"/>
        <v>1.9344512156448199</v>
      </c>
      <c r="L106" s="9">
        <f t="shared" si="13"/>
        <v>1.9344608879492597</v>
      </c>
      <c r="M106" s="9">
        <f>(J106*Table468[[#This Row],[qx (tau)]])/L106</f>
        <v>1.9680706193826849E-6</v>
      </c>
      <c r="N106" s="6">
        <f t="shared" si="14"/>
        <v>6</v>
      </c>
      <c r="P106" s="6"/>
      <c r="Q106" s="6"/>
      <c r="R106" s="6"/>
      <c r="S106" s="15">
        <v>99</v>
      </c>
      <c r="T106" s="9">
        <v>0.4830601092896174</v>
      </c>
      <c r="U106" s="9">
        <v>1.3754016913319238E-4</v>
      </c>
      <c r="V106" s="9">
        <v>1.9343233477801265</v>
      </c>
      <c r="W106" s="9">
        <v>1.9344608879492597</v>
      </c>
      <c r="X106" s="9">
        <v>2.7985964207621783E-5</v>
      </c>
      <c r="Y106" s="6">
        <v>6</v>
      </c>
      <c r="Z106" s="6"/>
      <c r="AA106" s="6"/>
      <c r="AB106" s="6"/>
      <c r="AC106" s="15">
        <v>99</v>
      </c>
      <c r="AD106" s="9">
        <v>0.4830601092896174</v>
      </c>
      <c r="AE106" s="9">
        <v>1.1742177589852007E-4</v>
      </c>
      <c r="AF106" s="9">
        <v>1.9343434661733612</v>
      </c>
      <c r="AG106" s="9">
        <v>1.9344608879492597</v>
      </c>
      <c r="AH106" s="9">
        <v>2.3892377319305796E-5</v>
      </c>
      <c r="AI106" s="6">
        <v>6</v>
      </c>
      <c r="AJ106" s="6"/>
      <c r="AK106" s="6"/>
      <c r="AL106" s="6"/>
      <c r="AM106" s="15">
        <v>99</v>
      </c>
      <c r="AN106" s="9">
        <v>0.4830601092896174</v>
      </c>
      <c r="AO106" s="9">
        <v>1.0484778012684987E-4</v>
      </c>
      <c r="AP106" s="9">
        <v>1.9343560401691329</v>
      </c>
      <c r="AQ106" s="9">
        <v>1.9344608879492597</v>
      </c>
      <c r="AR106" s="9">
        <v>2.1333885514108302E-5</v>
      </c>
      <c r="AS106" s="6">
        <v>6</v>
      </c>
      <c r="AT106" s="6"/>
      <c r="AU106" s="6"/>
      <c r="AV106" s="6"/>
      <c r="AW106" s="15">
        <v>99</v>
      </c>
      <c r="AX106" s="9">
        <v>0.4830601092896174</v>
      </c>
      <c r="AY106" s="9">
        <v>1.1858245243128961E-4</v>
      </c>
      <c r="AZ106" s="9">
        <v>1.9343423054968283</v>
      </c>
      <c r="BA106" s="9">
        <v>1.9344608879492595</v>
      </c>
      <c r="BB106" s="9">
        <v>2.4128545793631719E-5</v>
      </c>
      <c r="BC106" s="6">
        <v>6</v>
      </c>
      <c r="BD106" s="6"/>
      <c r="BE106" s="6"/>
      <c r="BF106" s="6"/>
      <c r="BG106" s="15">
        <v>99</v>
      </c>
      <c r="BH106" s="9">
        <v>0.4830601092896174</v>
      </c>
      <c r="BI106" s="9">
        <v>1.0523467230443973E-4</v>
      </c>
      <c r="BJ106" s="9">
        <v>1.9343556532769552</v>
      </c>
      <c r="BK106" s="9">
        <v>1.9344608879492597</v>
      </c>
      <c r="BL106" s="9">
        <v>2.1412608338883612E-5</v>
      </c>
      <c r="BM106" s="6">
        <v>6</v>
      </c>
      <c r="BN106" s="6"/>
      <c r="BO106" s="6"/>
      <c r="BP106" s="6"/>
      <c r="BQ106" s="15">
        <v>99</v>
      </c>
      <c r="BR106" s="9">
        <v>0.4830601092896174</v>
      </c>
      <c r="BS106" s="9">
        <v>9.4595137420718791E-5</v>
      </c>
      <c r="BT106" s="9">
        <v>1.934366292811839</v>
      </c>
      <c r="BU106" s="9">
        <v>1.9344608879492597</v>
      </c>
      <c r="BV106" s="9">
        <v>1.9247730657562655E-5</v>
      </c>
      <c r="BW106" s="6">
        <v>6</v>
      </c>
      <c r="BX106" s="6"/>
      <c r="BY106" s="6"/>
      <c r="BZ106" s="6"/>
      <c r="CA106" s="15">
        <v>99</v>
      </c>
      <c r="CB106" s="9">
        <v>0.4830601092896174</v>
      </c>
      <c r="CC106" s="9">
        <v>8.9952431289640593E-5</v>
      </c>
      <c r="CD106" s="9">
        <v>1.9343709355179701</v>
      </c>
      <c r="CE106" s="9">
        <v>1.9344608879492597</v>
      </c>
      <c r="CF106" s="9">
        <v>1.8303056760258973E-5</v>
      </c>
      <c r="CG106" s="6">
        <v>6</v>
      </c>
      <c r="CH106" s="6"/>
      <c r="CI106" s="6"/>
      <c r="CJ106" s="6"/>
      <c r="CK106" s="15">
        <v>99</v>
      </c>
      <c r="CL106" s="9">
        <v>0.4830601092896174</v>
      </c>
      <c r="CM106" s="9">
        <v>1.0465433403805495E-4</v>
      </c>
      <c r="CN106" s="9">
        <v>1.9343562336152218</v>
      </c>
      <c r="CO106" s="9">
        <v>1.9344608879492597</v>
      </c>
      <c r="CP106" s="9">
        <v>2.1294524101720651E-5</v>
      </c>
      <c r="CQ106" s="6">
        <v>6</v>
      </c>
      <c r="CR106" s="6"/>
      <c r="CS106" s="6"/>
      <c r="CT106" s="6"/>
      <c r="CU106" s="15">
        <v>99</v>
      </c>
      <c r="CV106" s="9">
        <v>0.4830601092896174</v>
      </c>
      <c r="CW106" s="9">
        <v>7.7958773784355168E-5</v>
      </c>
      <c r="CX106" s="9">
        <v>1.9343829291754753</v>
      </c>
      <c r="CY106" s="9">
        <v>1.9344608879492595</v>
      </c>
      <c r="CZ106" s="9">
        <v>1.5862649192224444E-5</v>
      </c>
      <c r="DA106" s="6">
        <v>6</v>
      </c>
      <c r="DB106" s="6"/>
      <c r="DC106" s="6"/>
      <c r="DD106" s="6"/>
      <c r="DE106" s="15">
        <v>99</v>
      </c>
      <c r="DF106" s="9">
        <v>0.4830601092896174</v>
      </c>
      <c r="DG106" s="9">
        <v>7.8539112050739944E-5</v>
      </c>
      <c r="DH106" s="9">
        <v>1.9343823488372092</v>
      </c>
      <c r="DI106" s="9">
        <v>1.93446088794926</v>
      </c>
      <c r="DJ106" s="9">
        <v>1.5980733429387399E-5</v>
      </c>
      <c r="DK106" s="6">
        <v>6</v>
      </c>
      <c r="DL106" s="6"/>
      <c r="DM106" s="6"/>
      <c r="DN106" s="6"/>
      <c r="DO106" s="15">
        <v>99</v>
      </c>
      <c r="DP106" s="9">
        <v>0.4830601092896174</v>
      </c>
      <c r="DQ106" s="9">
        <v>1.5069450317124733E-4</v>
      </c>
      <c r="DR106" s="9">
        <v>1.9343101934460885</v>
      </c>
      <c r="DS106" s="9">
        <v>1.9344608879492597</v>
      </c>
      <c r="DT106" s="9">
        <v>3.0662540249982234E-5</v>
      </c>
      <c r="DU106" s="6">
        <v>6</v>
      </c>
      <c r="DV106" s="6"/>
      <c r="DW106" s="6"/>
      <c r="DX106" s="6"/>
      <c r="DY106" s="15">
        <v>99</v>
      </c>
      <c r="DZ106" s="9">
        <v>0.4830601092896174</v>
      </c>
      <c r="EA106" s="9">
        <v>1.1181183932346722E-4</v>
      </c>
      <c r="EB106" s="9">
        <v>1.9343490761099362</v>
      </c>
      <c r="EC106" s="9">
        <v>1.9344608879492597</v>
      </c>
      <c r="ED106" s="9">
        <v>2.2750896360063841E-5</v>
      </c>
      <c r="EE106" s="6">
        <v>6</v>
      </c>
      <c r="EF106" s="6"/>
      <c r="EG106" s="6"/>
      <c r="EH106" s="6"/>
      <c r="EI106" s="15">
        <v>99</v>
      </c>
      <c r="EJ106" s="9">
        <v>0.4830601092896174</v>
      </c>
      <c r="EK106" s="9">
        <v>9.5368921775898502E-5</v>
      </c>
      <c r="EL106" s="9">
        <v>1.9343655190274838</v>
      </c>
      <c r="EM106" s="9">
        <v>1.9344608879492597</v>
      </c>
      <c r="EN106" s="9">
        <v>1.9405176307113272E-5</v>
      </c>
      <c r="EO106" s="6">
        <v>6</v>
      </c>
      <c r="EP106" s="6"/>
      <c r="EQ106" s="6"/>
      <c r="ER106" s="6"/>
      <c r="ES106" s="15">
        <v>99</v>
      </c>
      <c r="ET106" s="9">
        <v>0.4830601092896174</v>
      </c>
      <c r="EU106" s="9">
        <v>1.6520295983086676E-4</v>
      </c>
      <c r="EV106" s="9">
        <v>1.9342956849894288</v>
      </c>
      <c r="EW106" s="9">
        <v>1.9344608879492597</v>
      </c>
      <c r="EX106" s="9">
        <v>3.3614646179056254E-5</v>
      </c>
      <c r="EY106" s="6">
        <v>6</v>
      </c>
      <c r="EZ106" s="6"/>
      <c r="FA106" s="6"/>
      <c r="FB106" s="6"/>
      <c r="FC106" s="15">
        <v>99</v>
      </c>
      <c r="FD106" s="9">
        <v>0.4830601092896174</v>
      </c>
      <c r="FE106" s="9">
        <v>1.3386469344608878E-4</v>
      </c>
      <c r="FF106" s="9">
        <v>1.9343270232558136</v>
      </c>
      <c r="FG106" s="9">
        <v>1.9344608879492597</v>
      </c>
      <c r="FH106" s="9">
        <v>2.7238097372256362E-5</v>
      </c>
      <c r="FI106" s="6">
        <v>6</v>
      </c>
      <c r="FJ106" s="6"/>
      <c r="FK106" s="6"/>
      <c r="FL106" s="6"/>
      <c r="FM106" s="15">
        <v>99</v>
      </c>
      <c r="FN106" s="9">
        <v>0.4830601092896174</v>
      </c>
      <c r="FO106" s="9">
        <v>8.6276955602536986E-5</v>
      </c>
      <c r="FP106" s="9">
        <v>1.9343746109936573</v>
      </c>
      <c r="FQ106" s="9">
        <v>1.9344608879492597</v>
      </c>
      <c r="FR106" s="9">
        <v>1.7555189924893548E-5</v>
      </c>
      <c r="FS106" s="6">
        <v>6</v>
      </c>
      <c r="FT106" s="6"/>
      <c r="FU106" s="6"/>
      <c r="FV106" s="6"/>
      <c r="FW106" s="15">
        <v>99</v>
      </c>
      <c r="FX106" s="9">
        <v>0.4830601092896174</v>
      </c>
      <c r="FY106" s="9">
        <v>1.2399894291754754E-4</v>
      </c>
      <c r="FZ106" s="9">
        <v>1.9343368890063422</v>
      </c>
      <c r="GA106" s="9">
        <v>1.9344608879492597</v>
      </c>
      <c r="GB106" s="9">
        <v>2.5230665340486018E-5</v>
      </c>
      <c r="GC106" s="6">
        <v>6</v>
      </c>
      <c r="GD106" s="6"/>
      <c r="GE106" s="6"/>
      <c r="GF106" s="6"/>
      <c r="GG106" s="15">
        <v>99</v>
      </c>
      <c r="GH106" s="9">
        <v>0.4830601092896174</v>
      </c>
      <c r="GI106" s="9">
        <v>7.9119450317124721E-5</v>
      </c>
      <c r="GJ106" s="9">
        <v>1.9343817684989426</v>
      </c>
      <c r="GK106" s="9">
        <v>1.9344608879492597</v>
      </c>
      <c r="GL106" s="9">
        <v>1.6098817666550364E-5</v>
      </c>
      <c r="GM106" s="6">
        <v>6</v>
      </c>
      <c r="GN106" s="6"/>
      <c r="GO106" s="6"/>
      <c r="GP106" s="6"/>
      <c r="GQ106" s="15">
        <v>99</v>
      </c>
      <c r="GR106" s="9">
        <v>0.4830601092896174</v>
      </c>
      <c r="GS106" s="9">
        <v>7.3316067653276943E-5</v>
      </c>
      <c r="GT106" s="9">
        <v>1.9343875718816064</v>
      </c>
      <c r="GU106" s="9">
        <v>1.9344608879492597</v>
      </c>
      <c r="GV106" s="9">
        <v>1.4917975294920752E-5</v>
      </c>
      <c r="GW106" s="6">
        <v>6</v>
      </c>
      <c r="GX106" s="6"/>
      <c r="GY106" s="6"/>
      <c r="GZ106" s="6"/>
      <c r="HA106" s="15">
        <v>99</v>
      </c>
      <c r="HB106" s="9">
        <v>0.4830601092896174</v>
      </c>
      <c r="HC106" s="9">
        <v>9.1113107822410132E-5</v>
      </c>
      <c r="HD106" s="9">
        <v>1.9343697748414375</v>
      </c>
      <c r="HE106" s="9">
        <v>1.93446088794926</v>
      </c>
      <c r="HF106" s="9">
        <v>1.8539225234584889E-5</v>
      </c>
      <c r="HG106" s="6">
        <v>6</v>
      </c>
      <c r="HH106" s="6"/>
      <c r="HI106" s="6"/>
      <c r="HJ106" s="6"/>
      <c r="HK106" s="15">
        <v>99</v>
      </c>
      <c r="HL106" s="9">
        <v>0.4830601092896174</v>
      </c>
      <c r="HM106" s="9">
        <v>4.9909090909090903E-5</v>
      </c>
      <c r="HN106" s="9">
        <v>1.9344109788583508</v>
      </c>
      <c r="HO106" s="9">
        <v>1.93446088794926</v>
      </c>
      <c r="HP106" s="9">
        <v>1.0155244396014655E-5</v>
      </c>
      <c r="HQ106" s="6">
        <v>6</v>
      </c>
      <c r="HR106" s="6"/>
      <c r="HS106" s="6"/>
      <c r="HT106" s="6"/>
      <c r="HU106" s="15">
        <v>99</v>
      </c>
      <c r="HV106" s="9">
        <v>0.4830601092896174</v>
      </c>
      <c r="HW106" s="9">
        <v>4.7974630021141639E-5</v>
      </c>
      <c r="HX106" s="9">
        <v>1.9344129133192385</v>
      </c>
      <c r="HY106" s="9">
        <v>1.9344608879492595</v>
      </c>
      <c r="HZ106" s="9">
        <v>9.7616302721381184E-6</v>
      </c>
      <c r="IA106" s="6">
        <v>6</v>
      </c>
      <c r="IB106" s="6"/>
      <c r="IC106" s="6"/>
      <c r="ID106" s="6"/>
      <c r="IE106" s="15">
        <v>99</v>
      </c>
      <c r="IF106" s="9">
        <v>0.4830601092896174</v>
      </c>
      <c r="IG106" s="9">
        <v>2.1859408033826631E-5</v>
      </c>
      <c r="IH106" s="9">
        <v>1.9344390285412258</v>
      </c>
      <c r="II106" s="9">
        <v>1.9344608879492597</v>
      </c>
      <c r="IJ106" s="9">
        <v>4.4478395998048678E-6</v>
      </c>
      <c r="IK106" s="6">
        <v>6</v>
      </c>
      <c r="IL106" s="6"/>
      <c r="IM106" s="6"/>
      <c r="IN106" s="6"/>
      <c r="IO106" s="15">
        <v>99</v>
      </c>
      <c r="IP106" s="9">
        <v>0.4830601092896174</v>
      </c>
      <c r="IQ106" s="9">
        <v>1.2380549682875262E-5</v>
      </c>
      <c r="IR106" s="9">
        <v>1.934448507399577</v>
      </c>
      <c r="IS106" s="9">
        <v>1.9344608879492597</v>
      </c>
      <c r="IT106" s="9">
        <v>2.5191303928098366E-6</v>
      </c>
      <c r="IU106" s="6">
        <v>6</v>
      </c>
      <c r="IV106" s="6"/>
      <c r="IW106" s="6"/>
      <c r="IX106" s="6"/>
      <c r="IY106" s="15">
        <v>99</v>
      </c>
      <c r="IZ106" s="9">
        <v>0.4830601092896174</v>
      </c>
      <c r="JA106" s="9">
        <v>2.0698731501057082E-5</v>
      </c>
      <c r="JB106" s="9">
        <v>1.9344401892177585</v>
      </c>
      <c r="JC106" s="9">
        <v>1.9344608879492595</v>
      </c>
      <c r="JD106" s="9">
        <v>4.2116711254789463E-6</v>
      </c>
      <c r="JE106" s="6">
        <v>6</v>
      </c>
      <c r="JF106" s="6"/>
      <c r="JG106" s="6"/>
      <c r="JH106" s="6"/>
      <c r="JI106" s="15">
        <v>99</v>
      </c>
      <c r="JJ106" s="9">
        <v>0.4830601092896174</v>
      </c>
      <c r="JK106" s="9">
        <v>1.9924947145877374E-5</v>
      </c>
      <c r="JL106" s="9">
        <v>1.9344409630021138</v>
      </c>
      <c r="JM106" s="9">
        <v>1.9344608879492597</v>
      </c>
      <c r="JN106" s="9">
        <v>4.0542254759283314E-6</v>
      </c>
      <c r="JO106" s="6">
        <v>6</v>
      </c>
      <c r="JP106" s="6"/>
      <c r="JQ106" s="6"/>
      <c r="JR106" s="6"/>
      <c r="JS106" s="15">
        <v>99</v>
      </c>
      <c r="JT106" s="9">
        <v>0.4830601092896174</v>
      </c>
      <c r="JU106" s="9">
        <v>1.6636363636363633E-5</v>
      </c>
      <c r="JV106" s="9">
        <v>1.9344442515856233</v>
      </c>
      <c r="JW106" s="9">
        <v>1.9344608879492597</v>
      </c>
      <c r="JX106" s="9">
        <v>3.3850814653382181E-6</v>
      </c>
      <c r="JY106" s="6">
        <v>6</v>
      </c>
      <c r="JZ106" s="6"/>
      <c r="KA106" s="6"/>
      <c r="KB106" s="6"/>
      <c r="KC106" s="15">
        <v>99</v>
      </c>
      <c r="KD106" s="9">
        <v>0.4830601092896174</v>
      </c>
      <c r="KE106" s="9">
        <v>2.7275898520084561E-5</v>
      </c>
      <c r="KF106" s="9">
        <v>1.9344336120507397</v>
      </c>
      <c r="KG106" s="9">
        <v>1.9344608879492597</v>
      </c>
      <c r="KH106" s="9">
        <v>5.5499591466591713E-6</v>
      </c>
      <c r="KI106" s="6">
        <v>6</v>
      </c>
      <c r="KJ106" s="6"/>
      <c r="KK106" s="6"/>
      <c r="KL106" s="6"/>
      <c r="KM106" s="15">
        <v>99</v>
      </c>
      <c r="KN106" s="9">
        <v>0.4830601092896174</v>
      </c>
      <c r="KO106" s="9">
        <v>1.1413319238900632E-5</v>
      </c>
      <c r="KP106" s="9">
        <v>1.9344494746300209</v>
      </c>
      <c r="KQ106" s="9">
        <v>1.9344608879492597</v>
      </c>
      <c r="KR106" s="9">
        <v>2.322323330871568E-6</v>
      </c>
      <c r="KS106" s="6">
        <v>6</v>
      </c>
      <c r="KT106" s="6"/>
      <c r="KU106" s="6"/>
      <c r="KV106" s="6"/>
      <c r="KW106" s="15">
        <v>99</v>
      </c>
      <c r="KX106" s="9">
        <v>0.4830601092896174</v>
      </c>
      <c r="KY106" s="9">
        <v>9.6723044397462989E-6</v>
      </c>
      <c r="KZ106" s="9">
        <v>1.9344512156448199</v>
      </c>
      <c r="LA106" s="9">
        <v>1.9344608879492597</v>
      </c>
      <c r="LB106" s="9">
        <v>1.9680706193826849E-6</v>
      </c>
      <c r="LC106" s="6">
        <v>6</v>
      </c>
    </row>
    <row r="107" spans="1:315">
      <c r="A107" s="6">
        <v>100</v>
      </c>
      <c r="B107">
        <v>0.40542685972984044</v>
      </c>
      <c r="C107">
        <f>1-Table468[[#This Row],[qx (tau)]]</f>
        <v>0.59457314027015951</v>
      </c>
      <c r="D107" s="6"/>
      <c r="E107" s="6"/>
      <c r="F107" s="6"/>
      <c r="G107" s="6"/>
      <c r="H107" s="15">
        <f t="shared" si="15"/>
        <v>100</v>
      </c>
      <c r="I107" s="9">
        <f t="shared" si="17"/>
        <v>0.49972677595628406</v>
      </c>
      <c r="J107" s="9" cm="1">
        <f t="array" ref="J107">VLOOKUP($G$13,'qx Malaria'!$B$32:$I$61,(N107),FALSE)/(1-cambodia!I107*INDEX($E$6:$G$11,N107,2))</f>
        <v>9.9945385035499702E-6</v>
      </c>
      <c r="K107" s="9">
        <f t="shared" si="16"/>
        <v>1.9988977061714903</v>
      </c>
      <c r="L107" s="9">
        <f t="shared" si="13"/>
        <v>1.9989077007099938</v>
      </c>
      <c r="M107" s="9">
        <f>(J107*Table468[[#This Row],[qx (tau)]])/L107</f>
        <v>2.0271342986492022E-6</v>
      </c>
      <c r="N107" s="6">
        <f t="shared" si="14"/>
        <v>6</v>
      </c>
      <c r="P107" s="6"/>
      <c r="Q107" s="6"/>
      <c r="R107" s="6"/>
      <c r="S107" s="15">
        <v>100</v>
      </c>
      <c r="T107" s="9">
        <v>0.49972677595628406</v>
      </c>
      <c r="U107" s="9">
        <v>1.4212233752048059E-4</v>
      </c>
      <c r="V107" s="9">
        <v>1.9987655783724736</v>
      </c>
      <c r="W107" s="9">
        <v>1.998907700709994</v>
      </c>
      <c r="X107" s="9">
        <v>2.8825849726791659E-5</v>
      </c>
      <c r="Y107" s="6">
        <v>6</v>
      </c>
      <c r="Z107" s="6"/>
      <c r="AA107" s="6"/>
      <c r="AB107" s="6"/>
      <c r="AC107" s="15">
        <v>100</v>
      </c>
      <c r="AD107" s="9">
        <v>0.49972677595628406</v>
      </c>
      <c r="AE107" s="9">
        <v>1.2133369743309664E-4</v>
      </c>
      <c r="AF107" s="9">
        <v>1.9987863670125607</v>
      </c>
      <c r="AG107" s="9">
        <v>1.9989077007099938</v>
      </c>
      <c r="AH107" s="9">
        <v>2.4609410385601316E-5</v>
      </c>
      <c r="AI107" s="6">
        <v>6</v>
      </c>
      <c r="AJ107" s="6"/>
      <c r="AK107" s="6"/>
      <c r="AL107" s="6"/>
      <c r="AM107" s="15">
        <v>100</v>
      </c>
      <c r="AN107" s="9">
        <v>0.49972677595628406</v>
      </c>
      <c r="AO107" s="9">
        <v>1.0834079737848167E-4</v>
      </c>
      <c r="AP107" s="9">
        <v>1.9987993599126155</v>
      </c>
      <c r="AQ107" s="9">
        <v>1.998907700709994</v>
      </c>
      <c r="AR107" s="9">
        <v>2.1974135797357351E-5</v>
      </c>
      <c r="AS107" s="6">
        <v>6</v>
      </c>
      <c r="AT107" s="6"/>
      <c r="AU107" s="6"/>
      <c r="AV107" s="6"/>
      <c r="AW107" s="15">
        <v>100</v>
      </c>
      <c r="AX107" s="9">
        <v>0.49972677595628406</v>
      </c>
      <c r="AY107" s="9">
        <v>1.2253304205352264E-4</v>
      </c>
      <c r="AZ107" s="9">
        <v>1.9987851676679405</v>
      </c>
      <c r="BA107" s="9">
        <v>1.998907700709994</v>
      </c>
      <c r="BB107" s="9">
        <v>2.4852666501439219E-5</v>
      </c>
      <c r="BC107" s="6">
        <v>6</v>
      </c>
      <c r="BD107" s="6"/>
      <c r="BE107" s="6"/>
      <c r="BF107" s="6"/>
      <c r="BG107" s="15">
        <v>100</v>
      </c>
      <c r="BH107" s="9">
        <v>0.49972677595628406</v>
      </c>
      <c r="BI107" s="9">
        <v>1.0874057891862367E-4</v>
      </c>
      <c r="BJ107" s="9">
        <v>1.9987989601310754</v>
      </c>
      <c r="BK107" s="9">
        <v>1.998907700709994</v>
      </c>
      <c r="BL107" s="9">
        <v>2.2055221169303318E-5</v>
      </c>
      <c r="BM107" s="6">
        <v>6</v>
      </c>
      <c r="BN107" s="6"/>
      <c r="BO107" s="6"/>
      <c r="BP107" s="6"/>
      <c r="BQ107" s="15">
        <v>100</v>
      </c>
      <c r="BR107" s="9">
        <v>0.49972677595628406</v>
      </c>
      <c r="BS107" s="9">
        <v>9.7746586564718694E-5</v>
      </c>
      <c r="BT107" s="9">
        <v>1.9988099541234292</v>
      </c>
      <c r="BU107" s="9">
        <v>1.998907700709994</v>
      </c>
      <c r="BV107" s="9">
        <v>1.9825373440789198E-5</v>
      </c>
      <c r="BW107" s="6">
        <v>6</v>
      </c>
      <c r="BX107" s="6"/>
      <c r="BY107" s="6"/>
      <c r="BZ107" s="6"/>
      <c r="CA107" s="15">
        <v>100</v>
      </c>
      <c r="CB107" s="9">
        <v>0.49972677595628406</v>
      </c>
      <c r="CC107" s="9">
        <v>9.2949208083014734E-5</v>
      </c>
      <c r="CD107" s="9">
        <v>1.998814751501911</v>
      </c>
      <c r="CE107" s="9">
        <v>1.998907700709994</v>
      </c>
      <c r="CF107" s="9">
        <v>1.8852348977437583E-5</v>
      </c>
      <c r="CG107" s="6">
        <v>6</v>
      </c>
      <c r="CH107" s="6"/>
      <c r="CI107" s="6"/>
      <c r="CJ107" s="6"/>
      <c r="CK107" s="15">
        <v>100</v>
      </c>
      <c r="CL107" s="9">
        <v>0.49972677595628406</v>
      </c>
      <c r="CM107" s="9">
        <v>1.0814090660841068E-4</v>
      </c>
      <c r="CN107" s="9">
        <v>1.9987995598033856</v>
      </c>
      <c r="CO107" s="9">
        <v>1.998907700709994</v>
      </c>
      <c r="CP107" s="9">
        <v>2.1933593111384365E-5</v>
      </c>
      <c r="CQ107" s="6">
        <v>6</v>
      </c>
      <c r="CR107" s="6"/>
      <c r="CS107" s="6"/>
      <c r="CT107" s="6"/>
      <c r="CU107" s="15">
        <v>100</v>
      </c>
      <c r="CV107" s="9">
        <v>0.49972677595628406</v>
      </c>
      <c r="CW107" s="9">
        <v>8.0555980338612769E-5</v>
      </c>
      <c r="CX107" s="9">
        <v>1.9988271447296553</v>
      </c>
      <c r="CY107" s="9">
        <v>1.9989077007099938</v>
      </c>
      <c r="CZ107" s="9">
        <v>1.6338702447112574E-5</v>
      </c>
      <c r="DA107" s="6">
        <v>6</v>
      </c>
      <c r="DB107" s="6"/>
      <c r="DC107" s="6"/>
      <c r="DD107" s="6"/>
      <c r="DE107" s="15">
        <v>100</v>
      </c>
      <c r="DF107" s="9">
        <v>0.49972677595628406</v>
      </c>
      <c r="DG107" s="9">
        <v>8.1155652648825748E-5</v>
      </c>
      <c r="DH107" s="9">
        <v>1.9988265450573452</v>
      </c>
      <c r="DI107" s="9">
        <v>1.998907700709994</v>
      </c>
      <c r="DJ107" s="9">
        <v>1.646033050503152E-5</v>
      </c>
      <c r="DK107" s="6">
        <v>6</v>
      </c>
      <c r="DL107" s="6"/>
      <c r="DM107" s="6"/>
      <c r="DN107" s="6"/>
      <c r="DO107" s="15">
        <v>100</v>
      </c>
      <c r="DP107" s="9">
        <v>0.49972677595628406</v>
      </c>
      <c r="DQ107" s="9">
        <v>1.5571490988530853E-4</v>
      </c>
      <c r="DR107" s="9">
        <v>1.9987519858001088</v>
      </c>
      <c r="DS107" s="9">
        <v>1.9989077007099942</v>
      </c>
      <c r="DT107" s="9">
        <v>3.1582752372954564E-5</v>
      </c>
      <c r="DU107" s="6">
        <v>6</v>
      </c>
      <c r="DV107" s="6"/>
      <c r="DW107" s="6"/>
      <c r="DX107" s="6"/>
      <c r="DY107" s="15">
        <v>100</v>
      </c>
      <c r="DZ107" s="9">
        <v>0.49972677595628406</v>
      </c>
      <c r="EA107" s="9">
        <v>1.1553686510103765E-4</v>
      </c>
      <c r="EB107" s="9">
        <v>1.9987921638448929</v>
      </c>
      <c r="EC107" s="9">
        <v>1.998907700709994</v>
      </c>
      <c r="ED107" s="9">
        <v>2.3433672492384778E-5</v>
      </c>
      <c r="EE107" s="6">
        <v>6</v>
      </c>
      <c r="EF107" s="6"/>
      <c r="EG107" s="6"/>
      <c r="EH107" s="6"/>
      <c r="EI107" s="15">
        <v>100</v>
      </c>
      <c r="EJ107" s="9">
        <v>0.49972677595628406</v>
      </c>
      <c r="EK107" s="9">
        <v>9.8546149645002703E-5</v>
      </c>
      <c r="EL107" s="9">
        <v>1.9988091545603488</v>
      </c>
      <c r="EM107" s="9">
        <v>1.9989077007099938</v>
      </c>
      <c r="EN107" s="9">
        <v>1.9987544184681136E-5</v>
      </c>
      <c r="EO107" s="6">
        <v>6</v>
      </c>
      <c r="EP107" s="6"/>
      <c r="EQ107" s="6"/>
      <c r="ER107" s="6"/>
      <c r="ES107" s="15">
        <v>100</v>
      </c>
      <c r="ET107" s="9">
        <v>0.49972677595628406</v>
      </c>
      <c r="EU107" s="9">
        <v>1.7070671764063346E-4</v>
      </c>
      <c r="EV107" s="9">
        <v>1.9987369939923534</v>
      </c>
      <c r="EW107" s="9">
        <v>1.998907700709994</v>
      </c>
      <c r="EX107" s="9">
        <v>3.4623453820928364E-5</v>
      </c>
      <c r="EY107" s="6">
        <v>6</v>
      </c>
      <c r="EZ107" s="6"/>
      <c r="FA107" s="6"/>
      <c r="FB107" s="6"/>
      <c r="FC107" s="15">
        <v>100</v>
      </c>
      <c r="FD107" s="9">
        <v>0.49972677595628406</v>
      </c>
      <c r="FE107" s="9">
        <v>1.3832441288913158E-4</v>
      </c>
      <c r="FF107" s="9">
        <v>1.9987693762971048</v>
      </c>
      <c r="FG107" s="9">
        <v>1.998907700709994</v>
      </c>
      <c r="FH107" s="9">
        <v>2.8055538693304955E-5</v>
      </c>
      <c r="FI107" s="6">
        <v>6</v>
      </c>
      <c r="FJ107" s="6"/>
      <c r="FK107" s="6"/>
      <c r="FL107" s="6"/>
      <c r="FM107" s="15">
        <v>100</v>
      </c>
      <c r="FN107" s="9">
        <v>0.49972677595628406</v>
      </c>
      <c r="FO107" s="9">
        <v>8.9151283451665731E-5</v>
      </c>
      <c r="FP107" s="9">
        <v>1.9988185494265425</v>
      </c>
      <c r="FQ107" s="9">
        <v>1.9989077007099942</v>
      </c>
      <c r="FR107" s="9">
        <v>1.8082037943950879E-5</v>
      </c>
      <c r="FS107" s="6">
        <v>6</v>
      </c>
      <c r="FT107" s="6"/>
      <c r="FU107" s="6"/>
      <c r="FV107" s="6"/>
      <c r="FW107" s="15">
        <v>100</v>
      </c>
      <c r="FX107" s="9">
        <v>0.49972677595628406</v>
      </c>
      <c r="FY107" s="9">
        <v>1.2812998361551062E-4</v>
      </c>
      <c r="FZ107" s="9">
        <v>1.9987795707263785</v>
      </c>
      <c r="GA107" s="9">
        <v>1.998907700709994</v>
      </c>
      <c r="GB107" s="9">
        <v>2.5987861708682772E-5</v>
      </c>
      <c r="GC107" s="6">
        <v>6</v>
      </c>
      <c r="GD107" s="6"/>
      <c r="GE107" s="6"/>
      <c r="GF107" s="6"/>
      <c r="GG107" s="15">
        <v>100</v>
      </c>
      <c r="GH107" s="9">
        <v>0.49972677595628406</v>
      </c>
      <c r="GI107" s="9">
        <v>8.1755324959038755E-5</v>
      </c>
      <c r="GJ107" s="9">
        <v>1.998825945385035</v>
      </c>
      <c r="GK107" s="9">
        <v>1.998907700709994</v>
      </c>
      <c r="GL107" s="9">
        <v>1.6581958562950474E-5</v>
      </c>
      <c r="GM107" s="6">
        <v>6</v>
      </c>
      <c r="GN107" s="6"/>
      <c r="GO107" s="6"/>
      <c r="GP107" s="6"/>
      <c r="GQ107" s="15">
        <v>100</v>
      </c>
      <c r="GR107" s="9">
        <v>0.49972677595628406</v>
      </c>
      <c r="GS107" s="9">
        <v>7.5758601856908768E-5</v>
      </c>
      <c r="GT107" s="9">
        <v>1.9988319421081371</v>
      </c>
      <c r="GU107" s="9">
        <v>1.998907700709994</v>
      </c>
      <c r="GV107" s="9">
        <v>1.5365677983760949E-5</v>
      </c>
      <c r="GW107" s="6">
        <v>6</v>
      </c>
      <c r="GX107" s="6"/>
      <c r="GY107" s="6"/>
      <c r="GZ107" s="6"/>
      <c r="HA107" s="15">
        <v>100</v>
      </c>
      <c r="HB107" s="9">
        <v>0.49972677595628406</v>
      </c>
      <c r="HC107" s="9">
        <v>9.4148552703440721E-5</v>
      </c>
      <c r="HD107" s="9">
        <v>1.9988135521572905</v>
      </c>
      <c r="HE107" s="9">
        <v>1.998907700709994</v>
      </c>
      <c r="HF107" s="9">
        <v>1.9095605093275483E-5</v>
      </c>
      <c r="HG107" s="6">
        <v>6</v>
      </c>
      <c r="HH107" s="6"/>
      <c r="HI107" s="6"/>
      <c r="HJ107" s="6"/>
      <c r="HK107" s="15">
        <v>100</v>
      </c>
      <c r="HL107" s="9">
        <v>0.49972677595628406</v>
      </c>
      <c r="HM107" s="9">
        <v>5.1571818678317844E-5</v>
      </c>
      <c r="HN107" s="9">
        <v>1.9988561288913158</v>
      </c>
      <c r="HO107" s="9">
        <v>1.998907700709994</v>
      </c>
      <c r="HP107" s="9">
        <v>1.0460012981029883E-5</v>
      </c>
      <c r="HQ107" s="6">
        <v>6</v>
      </c>
      <c r="HR107" s="6"/>
      <c r="HS107" s="6"/>
      <c r="HT107" s="6"/>
      <c r="HU107" s="15">
        <v>100</v>
      </c>
      <c r="HV107" s="9">
        <v>0.49972677595628406</v>
      </c>
      <c r="HW107" s="9">
        <v>4.9572910977607848E-5</v>
      </c>
      <c r="HX107" s="9">
        <v>1.9988581277990163</v>
      </c>
      <c r="HY107" s="9">
        <v>1.9989077007099938</v>
      </c>
      <c r="HZ107" s="9">
        <v>1.0054586121300043E-5</v>
      </c>
      <c r="IA107" s="6">
        <v>6</v>
      </c>
      <c r="IB107" s="6"/>
      <c r="IC107" s="6"/>
      <c r="ID107" s="6"/>
      <c r="IE107" s="15">
        <v>100</v>
      </c>
      <c r="IF107" s="9">
        <v>0.49972677595628406</v>
      </c>
      <c r="IG107" s="9">
        <v>2.258765701802293E-5</v>
      </c>
      <c r="IH107" s="9">
        <v>1.9988851130529759</v>
      </c>
      <c r="II107" s="9">
        <v>1.998907700709994</v>
      </c>
      <c r="IJ107" s="9">
        <v>4.5813235149471963E-6</v>
      </c>
      <c r="IK107" s="6">
        <v>6</v>
      </c>
      <c r="IL107" s="6"/>
      <c r="IM107" s="6"/>
      <c r="IN107" s="6"/>
      <c r="IO107" s="15">
        <v>100</v>
      </c>
      <c r="IP107" s="9">
        <v>0.49972677595628406</v>
      </c>
      <c r="IQ107" s="9">
        <v>1.2793009284543962E-5</v>
      </c>
      <c r="IR107" s="9">
        <v>1.9988949077007094</v>
      </c>
      <c r="IS107" s="9">
        <v>1.998907700709994</v>
      </c>
      <c r="IT107" s="9">
        <v>2.5947319022709788E-6</v>
      </c>
      <c r="IU107" s="6">
        <v>6</v>
      </c>
      <c r="IV107" s="6"/>
      <c r="IW107" s="6"/>
      <c r="IX107" s="6"/>
      <c r="IY107" s="15">
        <v>100</v>
      </c>
      <c r="IZ107" s="9">
        <v>0.49972677595628406</v>
      </c>
      <c r="JA107" s="9">
        <v>2.1388312397596936E-5</v>
      </c>
      <c r="JB107" s="9">
        <v>1.9988863123975964</v>
      </c>
      <c r="JC107" s="9">
        <v>1.998907700709994</v>
      </c>
      <c r="JD107" s="9">
        <v>4.3380673991092927E-6</v>
      </c>
      <c r="JE107" s="6">
        <v>6</v>
      </c>
      <c r="JF107" s="6"/>
      <c r="JG107" s="6"/>
      <c r="JH107" s="6"/>
      <c r="JI107" s="15">
        <v>100</v>
      </c>
      <c r="JJ107" s="9">
        <v>0.49972677595628406</v>
      </c>
      <c r="JK107" s="9">
        <v>2.0588749317312937E-5</v>
      </c>
      <c r="JL107" s="9">
        <v>1.9988871119606766</v>
      </c>
      <c r="JM107" s="9">
        <v>1.9989077007099938</v>
      </c>
      <c r="JN107" s="9">
        <v>4.1758966552173566E-6</v>
      </c>
      <c r="JO107" s="6">
        <v>6</v>
      </c>
      <c r="JP107" s="6"/>
      <c r="JQ107" s="6"/>
      <c r="JR107" s="6"/>
      <c r="JS107" s="15">
        <v>100</v>
      </c>
      <c r="JT107" s="9">
        <v>0.49972677595628406</v>
      </c>
      <c r="JU107" s="9">
        <v>1.7190606226105949E-5</v>
      </c>
      <c r="JV107" s="9">
        <v>1.9988905101037677</v>
      </c>
      <c r="JW107" s="9">
        <v>1.9989077007099938</v>
      </c>
      <c r="JX107" s="9">
        <v>3.4866709936766287E-6</v>
      </c>
      <c r="JY107" s="6">
        <v>6</v>
      </c>
      <c r="JZ107" s="6"/>
      <c r="KA107" s="6"/>
      <c r="KB107" s="6"/>
      <c r="KC107" s="15">
        <v>100</v>
      </c>
      <c r="KD107" s="9">
        <v>0.49972677595628406</v>
      </c>
      <c r="KE107" s="9">
        <v>2.8184598580010912E-5</v>
      </c>
      <c r="KF107" s="9">
        <v>1.9988795161114139</v>
      </c>
      <c r="KG107" s="9">
        <v>1.998907700709994</v>
      </c>
      <c r="KH107" s="9">
        <v>5.7165187221907495E-6</v>
      </c>
      <c r="KI107" s="6">
        <v>6</v>
      </c>
      <c r="KJ107" s="6"/>
      <c r="KK107" s="6"/>
      <c r="KL107" s="6"/>
      <c r="KM107" s="15">
        <v>100</v>
      </c>
      <c r="KN107" s="9">
        <v>0.49972677595628406</v>
      </c>
      <c r="KO107" s="9">
        <v>1.1793555434188964E-5</v>
      </c>
      <c r="KP107" s="9">
        <v>1.9988959071545598</v>
      </c>
      <c r="KQ107" s="9">
        <v>1.998907700709994</v>
      </c>
      <c r="KR107" s="9">
        <v>2.3920184724060585E-6</v>
      </c>
      <c r="KS107" s="6">
        <v>6</v>
      </c>
      <c r="KT107" s="6"/>
      <c r="KU107" s="6"/>
      <c r="KV107" s="6"/>
      <c r="KW107" s="15">
        <v>100</v>
      </c>
      <c r="KX107" s="9">
        <v>0.49972677595628406</v>
      </c>
      <c r="KY107" s="9">
        <v>9.9945385035499702E-6</v>
      </c>
      <c r="KZ107" s="9">
        <v>1.9988977061714903</v>
      </c>
      <c r="LA107" s="9">
        <v>1.9989077007099938</v>
      </c>
      <c r="LB107" s="9">
        <v>2.0271342986492022E-6</v>
      </c>
      <c r="LC107" s="6">
        <v>6</v>
      </c>
    </row>
    <row r="108" spans="1:315">
      <c r="A108" s="6">
        <v>101</v>
      </c>
      <c r="B108">
        <v>0.41704280751459916</v>
      </c>
      <c r="C108">
        <f>1-Table468[[#This Row],[qx (tau)]]</f>
        <v>0.5829571924854009</v>
      </c>
      <c r="D108" s="6"/>
      <c r="E108" s="6"/>
      <c r="F108" s="6"/>
      <c r="G108" s="6"/>
      <c r="H108" s="15">
        <f t="shared" si="15"/>
        <v>101</v>
      </c>
      <c r="I108" s="9">
        <f t="shared" si="17"/>
        <v>0.51639344262295073</v>
      </c>
      <c r="J108" s="9" cm="1">
        <f t="array" ref="J108">VLOOKUP($G$13,'qx Malaria'!$B$32:$I$61,(N108),FALSE)/(1-cambodia!I108*INDEX($E$6:$G$11,N108,2))</f>
        <v>1.0338983050847456E-5</v>
      </c>
      <c r="K108" s="9">
        <f t="shared" si="16"/>
        <v>2.0677862711864403</v>
      </c>
      <c r="L108" s="9">
        <f t="shared" si="13"/>
        <v>2.0677966101694913</v>
      </c>
      <c r="M108" s="9">
        <f>(J108*Table468[[#This Row],[qx (tau)]])/L108</f>
        <v>2.0852140375729957E-6</v>
      </c>
      <c r="N108" s="6">
        <f t="shared" si="14"/>
        <v>6</v>
      </c>
      <c r="P108" s="6"/>
      <c r="Q108" s="6"/>
      <c r="R108" s="6"/>
      <c r="S108" s="15">
        <v>101</v>
      </c>
      <c r="T108" s="9">
        <v>0.51639344262295073</v>
      </c>
      <c r="U108" s="9">
        <v>1.4702033898305084E-4</v>
      </c>
      <c r="V108" s="9">
        <v>2.0676495898305083</v>
      </c>
      <c r="W108" s="9">
        <v>2.0677966101694913</v>
      </c>
      <c r="X108" s="9">
        <v>2.9651743614288002E-5</v>
      </c>
      <c r="Y108" s="6">
        <v>6</v>
      </c>
      <c r="Z108" s="6"/>
      <c r="AA108" s="6"/>
      <c r="AB108" s="6"/>
      <c r="AC108" s="15">
        <v>101</v>
      </c>
      <c r="AD108" s="9">
        <v>0.51639344262295073</v>
      </c>
      <c r="AE108" s="9">
        <v>1.2551525423728813E-4</v>
      </c>
      <c r="AF108" s="9">
        <v>2.0676710949152537</v>
      </c>
      <c r="AG108" s="9">
        <v>2.0677966101694909</v>
      </c>
      <c r="AH108" s="9">
        <v>2.5314498416136175E-5</v>
      </c>
      <c r="AI108" s="6">
        <v>6</v>
      </c>
      <c r="AJ108" s="6"/>
      <c r="AK108" s="6"/>
      <c r="AL108" s="6"/>
      <c r="AM108" s="15">
        <v>101</v>
      </c>
      <c r="AN108" s="9">
        <v>0.51639344262295073</v>
      </c>
      <c r="AO108" s="9">
        <v>1.1207457627118641E-4</v>
      </c>
      <c r="AP108" s="9">
        <v>2.0676845355932199</v>
      </c>
      <c r="AQ108" s="9">
        <v>2.0677966101694909</v>
      </c>
      <c r="AR108" s="9">
        <v>2.2603720167291274E-5</v>
      </c>
      <c r="AS108" s="6">
        <v>6</v>
      </c>
      <c r="AT108" s="6"/>
      <c r="AU108" s="6"/>
      <c r="AV108" s="6"/>
      <c r="AW108" s="15">
        <v>101</v>
      </c>
      <c r="AX108" s="9">
        <v>0.51639344262295073</v>
      </c>
      <c r="AY108" s="9">
        <v>1.267559322033898E-4</v>
      </c>
      <c r="AZ108" s="9">
        <v>2.0676698542372876</v>
      </c>
      <c r="BA108" s="9">
        <v>2.0677966101694909</v>
      </c>
      <c r="BB108" s="9">
        <v>2.5564724100644931E-5</v>
      </c>
      <c r="BC108" s="6">
        <v>6</v>
      </c>
      <c r="BD108" s="6"/>
      <c r="BE108" s="6"/>
      <c r="BF108" s="6"/>
      <c r="BG108" s="15">
        <v>101</v>
      </c>
      <c r="BH108" s="9">
        <v>0.51639344262295073</v>
      </c>
      <c r="BI108" s="9">
        <v>1.1248813559322032E-4</v>
      </c>
      <c r="BJ108" s="9">
        <v>2.067684122033898</v>
      </c>
      <c r="BK108" s="9">
        <v>2.0677966101694913</v>
      </c>
      <c r="BL108" s="9">
        <v>2.2687128728794193E-5</v>
      </c>
      <c r="BM108" s="6">
        <v>6</v>
      </c>
      <c r="BN108" s="6"/>
      <c r="BO108" s="6"/>
      <c r="BP108" s="6"/>
      <c r="BQ108" s="15">
        <v>101</v>
      </c>
      <c r="BR108" s="9">
        <v>0.51639344262295073</v>
      </c>
      <c r="BS108" s="9">
        <v>1.0111525423728811E-4</v>
      </c>
      <c r="BT108" s="9">
        <v>2.0676954949152537</v>
      </c>
      <c r="BU108" s="9">
        <v>2.0677966101694909</v>
      </c>
      <c r="BV108" s="9">
        <v>2.0393393287463898E-5</v>
      </c>
      <c r="BW108" s="6">
        <v>6</v>
      </c>
      <c r="BX108" s="6"/>
      <c r="BY108" s="6"/>
      <c r="BZ108" s="6"/>
      <c r="CA108" s="15">
        <v>101</v>
      </c>
      <c r="CB108" s="9">
        <v>0.51639344262295073</v>
      </c>
      <c r="CC108" s="9">
        <v>9.6152542372881345E-5</v>
      </c>
      <c r="CD108" s="9">
        <v>2.0677004576271183</v>
      </c>
      <c r="CE108" s="9">
        <v>2.0677966101694913</v>
      </c>
      <c r="CF108" s="9">
        <v>1.939249054942886E-5</v>
      </c>
      <c r="CG108" s="6">
        <v>6</v>
      </c>
      <c r="CH108" s="6"/>
      <c r="CI108" s="6"/>
      <c r="CJ108" s="6"/>
      <c r="CK108" s="15">
        <v>101</v>
      </c>
      <c r="CL108" s="9">
        <v>0.51639344262295073</v>
      </c>
      <c r="CM108" s="9">
        <v>1.1186779661016948E-4</v>
      </c>
      <c r="CN108" s="9">
        <v>2.0676847423728812</v>
      </c>
      <c r="CO108" s="9">
        <v>2.0677966101694913</v>
      </c>
      <c r="CP108" s="9">
        <v>2.2562015886539814E-5</v>
      </c>
      <c r="CQ108" s="6">
        <v>6</v>
      </c>
      <c r="CR108" s="6"/>
      <c r="CS108" s="6"/>
      <c r="CT108" s="6"/>
      <c r="CU108" s="15">
        <v>101</v>
      </c>
      <c r="CV108" s="9">
        <v>0.51639344262295073</v>
      </c>
      <c r="CW108" s="9">
        <v>8.3332203389830498E-5</v>
      </c>
      <c r="CX108" s="9">
        <v>2.0677132779661012</v>
      </c>
      <c r="CY108" s="9">
        <v>2.0677966101694909</v>
      </c>
      <c r="CZ108" s="9">
        <v>1.6806825142838349E-5</v>
      </c>
      <c r="DA108" s="6">
        <v>6</v>
      </c>
      <c r="DB108" s="6"/>
      <c r="DC108" s="6"/>
      <c r="DD108" s="6"/>
      <c r="DE108" s="15">
        <v>101</v>
      </c>
      <c r="DF108" s="9">
        <v>0.51639344262295073</v>
      </c>
      <c r="DG108" s="9">
        <v>8.3952542372881333E-5</v>
      </c>
      <c r="DH108" s="9">
        <v>2.0677126576271183</v>
      </c>
      <c r="DI108" s="9">
        <v>2.0677966101694913</v>
      </c>
      <c r="DJ108" s="9">
        <v>1.6931937985092722E-5</v>
      </c>
      <c r="DK108" s="6">
        <v>6</v>
      </c>
      <c r="DL108" s="6"/>
      <c r="DM108" s="6"/>
      <c r="DN108" s="6"/>
      <c r="DO108" s="15">
        <v>101</v>
      </c>
      <c r="DP108" s="9">
        <v>0.51639344262295073</v>
      </c>
      <c r="DQ108" s="9">
        <v>1.6108135593220335E-4</v>
      </c>
      <c r="DR108" s="9">
        <v>2.0676355288135588</v>
      </c>
      <c r="DS108" s="9">
        <v>2.0677966101694909</v>
      </c>
      <c r="DT108" s="9">
        <v>3.2487634705387277E-5</v>
      </c>
      <c r="DU108" s="6">
        <v>6</v>
      </c>
      <c r="DV108" s="6"/>
      <c r="DW108" s="6"/>
      <c r="DX108" s="6"/>
      <c r="DY108" s="15">
        <v>101</v>
      </c>
      <c r="DZ108" s="9">
        <v>0.51639344262295073</v>
      </c>
      <c r="EA108" s="9">
        <v>1.1951864406779659E-4</v>
      </c>
      <c r="EB108" s="9">
        <v>2.0676770915254234</v>
      </c>
      <c r="EC108" s="9">
        <v>2.0677966101694913</v>
      </c>
      <c r="ED108" s="9">
        <v>2.410507427434383E-5</v>
      </c>
      <c r="EE108" s="6">
        <v>6</v>
      </c>
      <c r="EF108" s="6"/>
      <c r="EG108" s="6"/>
      <c r="EH108" s="6"/>
      <c r="EI108" s="15">
        <v>101</v>
      </c>
      <c r="EJ108" s="9">
        <v>0.51639344262295073</v>
      </c>
      <c r="EK108" s="9">
        <v>1.0194237288135591E-4</v>
      </c>
      <c r="EL108" s="9">
        <v>2.0676946677966099</v>
      </c>
      <c r="EM108" s="9">
        <v>2.0677966101694913</v>
      </c>
      <c r="EN108" s="9">
        <v>2.0560210410469734E-5</v>
      </c>
      <c r="EO108" s="6">
        <v>6</v>
      </c>
      <c r="EP108" s="6"/>
      <c r="EQ108" s="6"/>
      <c r="ER108" s="6"/>
      <c r="ES108" s="15">
        <v>101</v>
      </c>
      <c r="ET108" s="9">
        <v>0.51639344262295073</v>
      </c>
      <c r="EU108" s="9">
        <v>1.7658983050847452E-4</v>
      </c>
      <c r="EV108" s="9">
        <v>2.0676200203389827</v>
      </c>
      <c r="EW108" s="9">
        <v>2.0677966101694913</v>
      </c>
      <c r="EX108" s="9">
        <v>3.561545576174676E-5</v>
      </c>
      <c r="EY108" s="6">
        <v>6</v>
      </c>
      <c r="EZ108" s="6"/>
      <c r="FA108" s="6"/>
      <c r="FB108" s="6"/>
      <c r="FC108" s="15">
        <v>101</v>
      </c>
      <c r="FD108" s="9">
        <v>0.51639344262295073</v>
      </c>
      <c r="FE108" s="9">
        <v>1.4309152542372878E-4</v>
      </c>
      <c r="FF108" s="9">
        <v>2.0676535186440672</v>
      </c>
      <c r="FG108" s="9">
        <v>2.0677966101694909</v>
      </c>
      <c r="FH108" s="9">
        <v>2.8859362280010264E-5</v>
      </c>
      <c r="FI108" s="6">
        <v>6</v>
      </c>
      <c r="FJ108" s="6"/>
      <c r="FK108" s="6"/>
      <c r="FL108" s="6"/>
      <c r="FM108" s="15">
        <v>101</v>
      </c>
      <c r="FN108" s="9">
        <v>0.51639344262295073</v>
      </c>
      <c r="FO108" s="9">
        <v>9.2223728813559309E-5</v>
      </c>
      <c r="FP108" s="9">
        <v>2.0677043864406777</v>
      </c>
      <c r="FQ108" s="9">
        <v>2.0677966101694913</v>
      </c>
      <c r="FR108" s="9">
        <v>1.8600109215151122E-5</v>
      </c>
      <c r="FS108" s="6">
        <v>6</v>
      </c>
      <c r="FT108" s="6"/>
      <c r="FU108" s="6"/>
      <c r="FV108" s="6"/>
      <c r="FW108" s="15">
        <v>101</v>
      </c>
      <c r="FX108" s="9">
        <v>0.51639344262295073</v>
      </c>
      <c r="FY108" s="9">
        <v>1.3254576271186437E-4</v>
      </c>
      <c r="FZ108" s="9">
        <v>2.0676640644067792</v>
      </c>
      <c r="GA108" s="9">
        <v>2.0677966101694909</v>
      </c>
      <c r="GB108" s="9">
        <v>2.6732443961685805E-5</v>
      </c>
      <c r="GC108" s="6">
        <v>6</v>
      </c>
      <c r="GD108" s="6"/>
      <c r="GE108" s="6"/>
      <c r="GF108" s="6"/>
      <c r="GG108" s="15">
        <v>101</v>
      </c>
      <c r="GH108" s="9">
        <v>0.51639344262295073</v>
      </c>
      <c r="GI108" s="9">
        <v>8.4572881355932182E-5</v>
      </c>
      <c r="GJ108" s="9">
        <v>2.067712037288135</v>
      </c>
      <c r="GK108" s="9">
        <v>2.0677966101694909</v>
      </c>
      <c r="GL108" s="9">
        <v>1.7057050827347105E-5</v>
      </c>
      <c r="GM108" s="6">
        <v>6</v>
      </c>
      <c r="GN108" s="6"/>
      <c r="GO108" s="6"/>
      <c r="GP108" s="6"/>
      <c r="GQ108" s="15">
        <v>101</v>
      </c>
      <c r="GR108" s="9">
        <v>0.51639344262295073</v>
      </c>
      <c r="GS108" s="9">
        <v>7.836949152542371E-5</v>
      </c>
      <c r="GT108" s="9">
        <v>2.0677182406779657</v>
      </c>
      <c r="GU108" s="9">
        <v>2.0677966101694913</v>
      </c>
      <c r="GV108" s="9">
        <v>1.5805922404803304E-5</v>
      </c>
      <c r="GW108" s="6">
        <v>6</v>
      </c>
      <c r="GX108" s="6"/>
      <c r="GY108" s="6"/>
      <c r="GZ108" s="6"/>
      <c r="HA108" s="15">
        <v>101</v>
      </c>
      <c r="HB108" s="9">
        <v>0.51639344262295073</v>
      </c>
      <c r="HC108" s="9">
        <v>9.7393220338983029E-5</v>
      </c>
      <c r="HD108" s="9">
        <v>2.0676992169491522</v>
      </c>
      <c r="HE108" s="9">
        <v>2.0677966101694913</v>
      </c>
      <c r="HF108" s="9">
        <v>1.964271623393762E-5</v>
      </c>
      <c r="HG108" s="6">
        <v>6</v>
      </c>
      <c r="HH108" s="6"/>
      <c r="HI108" s="6"/>
      <c r="HJ108" s="6"/>
      <c r="HK108" s="15">
        <v>101</v>
      </c>
      <c r="HL108" s="9">
        <v>0.51639344262295073</v>
      </c>
      <c r="HM108" s="9">
        <v>5.3349152542372871E-5</v>
      </c>
      <c r="HN108" s="9">
        <v>2.0677432610169486</v>
      </c>
      <c r="HO108" s="9">
        <v>2.0677966101694909</v>
      </c>
      <c r="HP108" s="9">
        <v>1.075970443387666E-5</v>
      </c>
      <c r="HQ108" s="6">
        <v>6</v>
      </c>
      <c r="HR108" s="6"/>
      <c r="HS108" s="6"/>
      <c r="HT108" s="6"/>
      <c r="HU108" s="15">
        <v>101</v>
      </c>
      <c r="HV108" s="9">
        <v>0.51639344262295073</v>
      </c>
      <c r="HW108" s="9">
        <v>5.1281355932203381E-5</v>
      </c>
      <c r="HX108" s="9">
        <v>2.067745328813559</v>
      </c>
      <c r="HY108" s="9">
        <v>2.0677966101694913</v>
      </c>
      <c r="HZ108" s="9">
        <v>1.0342661626362059E-5</v>
      </c>
      <c r="IA108" s="6">
        <v>6</v>
      </c>
      <c r="IB108" s="6"/>
      <c r="IC108" s="6"/>
      <c r="ID108" s="6"/>
      <c r="IE108" s="15">
        <v>101</v>
      </c>
      <c r="IF108" s="9">
        <v>0.51639344262295073</v>
      </c>
      <c r="IG108" s="9">
        <v>2.3366101694915248E-5</v>
      </c>
      <c r="IH108" s="9">
        <v>2.0677732440677961</v>
      </c>
      <c r="II108" s="9">
        <v>2.0677966101694909</v>
      </c>
      <c r="IJ108" s="9">
        <v>4.7125837249149712E-6</v>
      </c>
      <c r="IK108" s="6">
        <v>6</v>
      </c>
      <c r="IL108" s="6"/>
      <c r="IM108" s="6"/>
      <c r="IN108" s="6"/>
      <c r="IO108" s="15">
        <v>101</v>
      </c>
      <c r="IP108" s="9">
        <v>0.51639344262295073</v>
      </c>
      <c r="IQ108" s="9">
        <v>1.3233898305084742E-5</v>
      </c>
      <c r="IR108" s="9">
        <v>2.0677833762711861</v>
      </c>
      <c r="IS108" s="9">
        <v>2.0677966101694913</v>
      </c>
      <c r="IT108" s="9">
        <v>2.6690739680934337E-6</v>
      </c>
      <c r="IU108" s="6">
        <v>6</v>
      </c>
      <c r="IV108" s="6"/>
      <c r="IW108" s="6"/>
      <c r="IX108" s="6"/>
      <c r="IY108" s="15">
        <v>101</v>
      </c>
      <c r="IZ108" s="9">
        <v>0.51639344262295073</v>
      </c>
      <c r="JA108" s="9">
        <v>2.2125423728813558E-5</v>
      </c>
      <c r="JB108" s="9">
        <v>2.0677744847457622</v>
      </c>
      <c r="JC108" s="9">
        <v>2.0677966101694909</v>
      </c>
      <c r="JD108" s="9">
        <v>4.4623580404062125E-6</v>
      </c>
      <c r="JE108" s="6">
        <v>6</v>
      </c>
      <c r="JF108" s="6"/>
      <c r="JG108" s="6"/>
      <c r="JH108" s="6"/>
      <c r="JI108" s="15">
        <v>101</v>
      </c>
      <c r="JJ108" s="9">
        <v>0.51639344262295073</v>
      </c>
      <c r="JK108" s="9">
        <v>2.1298305084745758E-5</v>
      </c>
      <c r="JL108" s="9">
        <v>2.0677753118644064</v>
      </c>
      <c r="JM108" s="9">
        <v>2.0677966101694913</v>
      </c>
      <c r="JN108" s="9">
        <v>4.2955409174003712E-6</v>
      </c>
      <c r="JO108" s="6">
        <v>6</v>
      </c>
      <c r="JP108" s="6"/>
      <c r="JQ108" s="6"/>
      <c r="JR108" s="6"/>
      <c r="JS108" s="15">
        <v>101</v>
      </c>
      <c r="JT108" s="9">
        <v>0.51639344262295073</v>
      </c>
      <c r="JU108" s="9">
        <v>1.7783050847457625E-5</v>
      </c>
      <c r="JV108" s="9">
        <v>2.0677788271186435</v>
      </c>
      <c r="JW108" s="9">
        <v>2.0677966101694909</v>
      </c>
      <c r="JX108" s="9">
        <v>3.5865681446255535E-6</v>
      </c>
      <c r="JY108" s="6">
        <v>6</v>
      </c>
      <c r="JZ108" s="6"/>
      <c r="KA108" s="6"/>
      <c r="KB108" s="6"/>
      <c r="KC108" s="15">
        <v>101</v>
      </c>
      <c r="KD108" s="9">
        <v>0.51639344262295073</v>
      </c>
      <c r="KE108" s="9">
        <v>2.9155932203389823E-5</v>
      </c>
      <c r="KF108" s="9">
        <v>2.0677674542372877</v>
      </c>
      <c r="KG108" s="9">
        <v>2.0677966101694909</v>
      </c>
      <c r="KH108" s="9">
        <v>5.8803035859558479E-6</v>
      </c>
      <c r="KI108" s="6">
        <v>6</v>
      </c>
      <c r="KJ108" s="6"/>
      <c r="KK108" s="6"/>
      <c r="KL108" s="6"/>
      <c r="KM108" s="15">
        <v>101</v>
      </c>
      <c r="KN108" s="9">
        <v>0.51639344262295073</v>
      </c>
      <c r="KO108" s="9">
        <v>1.2199999999999997E-5</v>
      </c>
      <c r="KP108" s="9">
        <v>2.0677844101694913</v>
      </c>
      <c r="KQ108" s="9">
        <v>2.0677966101694913</v>
      </c>
      <c r="KR108" s="9">
        <v>2.4605525643361349E-6</v>
      </c>
      <c r="KS108" s="6">
        <v>6</v>
      </c>
      <c r="KT108" s="6"/>
      <c r="KU108" s="6"/>
      <c r="KV108" s="6"/>
      <c r="KW108" s="15">
        <v>101</v>
      </c>
      <c r="KX108" s="9">
        <v>0.51639344262295073</v>
      </c>
      <c r="KY108" s="9">
        <v>1.0338983050847456E-5</v>
      </c>
      <c r="KZ108" s="9">
        <v>2.0677862711864403</v>
      </c>
      <c r="LA108" s="9">
        <v>2.0677966101694913</v>
      </c>
      <c r="LB108" s="9">
        <v>2.0852140375729957E-6</v>
      </c>
      <c r="LC108" s="6">
        <v>6</v>
      </c>
    </row>
    <row r="109" spans="1:315">
      <c r="A109" s="6">
        <v>102</v>
      </c>
      <c r="B109">
        <v>0.42842990945883791</v>
      </c>
      <c r="C109">
        <f>1-Table468[[#This Row],[qx (tau)]]</f>
        <v>0.57157009054116203</v>
      </c>
      <c r="D109" s="6"/>
      <c r="E109" s="6"/>
      <c r="F109" s="6"/>
      <c r="G109" s="6"/>
      <c r="H109" s="15">
        <f t="shared" si="15"/>
        <v>102</v>
      </c>
      <c r="I109" s="9">
        <f t="shared" si="17"/>
        <v>0.53306010928961745</v>
      </c>
      <c r="J109" s="9" cm="1">
        <f t="array" ref="J109">VLOOKUP($G$13,'qx Malaria'!$B$32:$I$61,(N109),FALSE)/(1-cambodia!I109*INDEX($E$6:$G$11,N109,2))</f>
        <v>1.0708016383850206E-5</v>
      </c>
      <c r="K109" s="9">
        <f t="shared" si="16"/>
        <v>2.1415925687536568</v>
      </c>
      <c r="L109" s="9">
        <f t="shared" si="13"/>
        <v>2.1416032767700406</v>
      </c>
      <c r="M109" s="9">
        <f>(J109*Table468[[#This Row],[qx (tau)]])/L109</f>
        <v>2.1421495472941898E-6</v>
      </c>
      <c r="N109" s="6">
        <f t="shared" si="14"/>
        <v>6</v>
      </c>
      <c r="P109" s="6"/>
      <c r="Q109" s="6"/>
      <c r="R109" s="6"/>
      <c r="S109" s="15">
        <v>102</v>
      </c>
      <c r="T109" s="9">
        <v>0.53306010928961745</v>
      </c>
      <c r="U109" s="9">
        <v>1.5226799297834992E-4</v>
      </c>
      <c r="V109" s="9">
        <v>2.1414510087770626</v>
      </c>
      <c r="W109" s="9">
        <v>2.141603276770041</v>
      </c>
      <c r="X109" s="9">
        <v>3.0461366562523379E-5</v>
      </c>
      <c r="Y109" s="6">
        <v>6</v>
      </c>
      <c r="Z109" s="6"/>
      <c r="AA109" s="6"/>
      <c r="AB109" s="6"/>
      <c r="AC109" s="15">
        <v>102</v>
      </c>
      <c r="AD109" s="9">
        <v>0.53306010928961745</v>
      </c>
      <c r="AE109" s="9">
        <v>1.2999531889994149E-4</v>
      </c>
      <c r="AF109" s="9">
        <v>2.1414732814511406</v>
      </c>
      <c r="AG109" s="9">
        <v>2.1416032767700406</v>
      </c>
      <c r="AH109" s="9">
        <v>2.6005695504151466E-5</v>
      </c>
      <c r="AI109" s="6">
        <v>6</v>
      </c>
      <c r="AJ109" s="6"/>
      <c r="AK109" s="6"/>
      <c r="AL109" s="6"/>
      <c r="AM109" s="15">
        <v>102</v>
      </c>
      <c r="AN109" s="9">
        <v>0.53306010928961745</v>
      </c>
      <c r="AO109" s="9">
        <v>1.1607489760093621E-4</v>
      </c>
      <c r="AP109" s="9">
        <v>2.1414872018724398</v>
      </c>
      <c r="AQ109" s="9">
        <v>2.1416032767700406</v>
      </c>
      <c r="AR109" s="9">
        <v>2.3220901092669015E-5</v>
      </c>
      <c r="AS109" s="6">
        <v>6</v>
      </c>
      <c r="AT109" s="6"/>
      <c r="AU109" s="6"/>
      <c r="AV109" s="6"/>
      <c r="AW109" s="15">
        <v>102</v>
      </c>
      <c r="AX109" s="9">
        <v>0.53306010928961745</v>
      </c>
      <c r="AY109" s="9">
        <v>1.312802808660035E-4</v>
      </c>
      <c r="AZ109" s="9">
        <v>2.1414719964891749</v>
      </c>
      <c r="BA109" s="9">
        <v>2.141603276770041</v>
      </c>
      <c r="BB109" s="9">
        <v>2.626275344982676E-5</v>
      </c>
      <c r="BC109" s="6">
        <v>6</v>
      </c>
      <c r="BD109" s="6"/>
      <c r="BE109" s="6"/>
      <c r="BF109" s="6"/>
      <c r="BG109" s="15">
        <v>102</v>
      </c>
      <c r="BH109" s="9">
        <v>0.53306010928961745</v>
      </c>
      <c r="BI109" s="9">
        <v>1.1650321825629022E-4</v>
      </c>
      <c r="BJ109" s="9">
        <v>2.1414867735517844</v>
      </c>
      <c r="BK109" s="9">
        <v>2.1416032767700406</v>
      </c>
      <c r="BL109" s="9">
        <v>2.3306587074560786E-5</v>
      </c>
      <c r="BM109" s="6">
        <v>6</v>
      </c>
      <c r="BN109" s="6"/>
      <c r="BO109" s="6"/>
      <c r="BP109" s="6"/>
      <c r="BQ109" s="15">
        <v>102</v>
      </c>
      <c r="BR109" s="9">
        <v>0.53306010928961745</v>
      </c>
      <c r="BS109" s="9">
        <v>1.0472440023405499E-4</v>
      </c>
      <c r="BT109" s="9">
        <v>2.1414985523698067</v>
      </c>
      <c r="BU109" s="9">
        <v>2.1416032767700406</v>
      </c>
      <c r="BV109" s="9">
        <v>2.0950222572537174E-5</v>
      </c>
      <c r="BW109" s="6">
        <v>6</v>
      </c>
      <c r="BX109" s="6"/>
      <c r="BY109" s="6"/>
      <c r="BZ109" s="6"/>
      <c r="CA109" s="15">
        <v>102</v>
      </c>
      <c r="CB109" s="9">
        <v>0.53306010928961745</v>
      </c>
      <c r="CC109" s="9">
        <v>9.9584552369806905E-5</v>
      </c>
      <c r="CD109" s="9">
        <v>2.1415036922176709</v>
      </c>
      <c r="CE109" s="9">
        <v>2.1416032767700406</v>
      </c>
      <c r="CF109" s="9">
        <v>1.9921990789835966E-5</v>
      </c>
      <c r="CG109" s="6">
        <v>6</v>
      </c>
      <c r="CH109" s="6"/>
      <c r="CI109" s="6"/>
      <c r="CJ109" s="6"/>
      <c r="CK109" s="15">
        <v>102</v>
      </c>
      <c r="CL109" s="9">
        <v>0.53306010928961745</v>
      </c>
      <c r="CM109" s="9">
        <v>1.158607372732592E-4</v>
      </c>
      <c r="CN109" s="9">
        <v>2.1414874160327675</v>
      </c>
      <c r="CO109" s="9">
        <v>2.1416032767700406</v>
      </c>
      <c r="CP109" s="9">
        <v>2.3178058101723134E-5</v>
      </c>
      <c r="CQ109" s="6">
        <v>6</v>
      </c>
      <c r="CR109" s="6"/>
      <c r="CS109" s="6"/>
      <c r="CT109" s="6"/>
      <c r="CU109" s="15">
        <v>102</v>
      </c>
      <c r="CV109" s="9">
        <v>0.53306010928961745</v>
      </c>
      <c r="CW109" s="9">
        <v>8.6306612053832648E-5</v>
      </c>
      <c r="CX109" s="9">
        <v>2.141516970157987</v>
      </c>
      <c r="CY109" s="9">
        <v>2.141603276770041</v>
      </c>
      <c r="CZ109" s="9">
        <v>1.7265725351191168E-5</v>
      </c>
      <c r="DA109" s="6">
        <v>6</v>
      </c>
      <c r="DB109" s="6"/>
      <c r="DC109" s="6"/>
      <c r="DD109" s="6"/>
      <c r="DE109" s="15">
        <v>102</v>
      </c>
      <c r="DF109" s="9">
        <v>0.53306010928961745</v>
      </c>
      <c r="DG109" s="9">
        <v>8.6949093036863651E-5</v>
      </c>
      <c r="DH109" s="9">
        <v>2.141516327677004</v>
      </c>
      <c r="DI109" s="9">
        <v>2.141603276770041</v>
      </c>
      <c r="DJ109" s="9">
        <v>1.7394254324028816E-5</v>
      </c>
      <c r="DK109" s="6">
        <v>6</v>
      </c>
      <c r="DL109" s="6"/>
      <c r="DM109" s="6"/>
      <c r="DN109" s="6"/>
      <c r="DO109" s="15">
        <v>102</v>
      </c>
      <c r="DP109" s="9">
        <v>0.53306010928961745</v>
      </c>
      <c r="DQ109" s="9">
        <v>1.6683089526038617E-4</v>
      </c>
      <c r="DR109" s="9">
        <v>2.1414364458747803</v>
      </c>
      <c r="DS109" s="9">
        <v>2.1416032767700406</v>
      </c>
      <c r="DT109" s="9">
        <v>3.3374689946843475E-5</v>
      </c>
      <c r="DU109" s="6">
        <v>6</v>
      </c>
      <c r="DV109" s="6"/>
      <c r="DW109" s="6"/>
      <c r="DX109" s="6"/>
      <c r="DY109" s="15">
        <v>102</v>
      </c>
      <c r="DZ109" s="9">
        <v>0.53306010928961745</v>
      </c>
      <c r="EA109" s="9">
        <v>1.2378466939730836E-4</v>
      </c>
      <c r="EB109" s="9">
        <v>2.1414794921006433</v>
      </c>
      <c r="EC109" s="9">
        <v>2.1416032767700406</v>
      </c>
      <c r="ED109" s="9">
        <v>2.4763248766720832E-5</v>
      </c>
      <c r="EE109" s="6">
        <v>6</v>
      </c>
      <c r="EF109" s="6"/>
      <c r="EG109" s="6"/>
      <c r="EH109" s="6"/>
      <c r="EI109" s="15">
        <v>102</v>
      </c>
      <c r="EJ109" s="9">
        <v>0.53306010928961745</v>
      </c>
      <c r="EK109" s="9">
        <v>1.0558104154476301E-4</v>
      </c>
      <c r="EL109" s="9">
        <v>2.1414976957284959</v>
      </c>
      <c r="EM109" s="9">
        <v>2.1416032767700406</v>
      </c>
      <c r="EN109" s="9">
        <v>2.1121594536320711E-5</v>
      </c>
      <c r="EO109" s="6">
        <v>6</v>
      </c>
      <c r="EP109" s="6"/>
      <c r="EQ109" s="6"/>
      <c r="ER109" s="6"/>
      <c r="ES109" s="15">
        <v>102</v>
      </c>
      <c r="ET109" s="9">
        <v>0.53306010928961745</v>
      </c>
      <c r="EU109" s="9">
        <v>1.8289291983616146E-4</v>
      </c>
      <c r="EV109" s="9">
        <v>2.1414203838502046</v>
      </c>
      <c r="EW109" s="9">
        <v>2.1416032767700406</v>
      </c>
      <c r="EX109" s="9">
        <v>3.6587914267784758E-5</v>
      </c>
      <c r="EY109" s="6">
        <v>6</v>
      </c>
      <c r="EZ109" s="6"/>
      <c r="FA109" s="6"/>
      <c r="FB109" s="6"/>
      <c r="FC109" s="15">
        <v>102</v>
      </c>
      <c r="FD109" s="9">
        <v>0.53306010928961745</v>
      </c>
      <c r="FE109" s="9">
        <v>1.4819894675248681E-4</v>
      </c>
      <c r="FF109" s="9">
        <v>2.1414550778232884</v>
      </c>
      <c r="FG109" s="9">
        <v>2.141603276770041</v>
      </c>
      <c r="FH109" s="9">
        <v>2.964734973455158E-5</v>
      </c>
      <c r="FI109" s="6">
        <v>6</v>
      </c>
      <c r="FJ109" s="6"/>
      <c r="FK109" s="6"/>
      <c r="FL109" s="6"/>
      <c r="FM109" s="15">
        <v>102</v>
      </c>
      <c r="FN109" s="9">
        <v>0.53306010928961745</v>
      </c>
      <c r="FO109" s="9">
        <v>9.5515506143943824E-5</v>
      </c>
      <c r="FP109" s="9">
        <v>2.1415077612638971</v>
      </c>
      <c r="FQ109" s="9">
        <v>2.141603276770041</v>
      </c>
      <c r="FR109" s="9">
        <v>1.9107973961864171E-5</v>
      </c>
      <c r="FS109" s="6">
        <v>6</v>
      </c>
      <c r="FT109" s="6"/>
      <c r="FU109" s="6"/>
      <c r="FV109" s="6"/>
      <c r="FW109" s="15">
        <v>102</v>
      </c>
      <c r="FX109" s="9">
        <v>0.53306010928961745</v>
      </c>
      <c r="FY109" s="9">
        <v>1.372767700409596E-4</v>
      </c>
      <c r="FZ109" s="9">
        <v>2.1414659999999999</v>
      </c>
      <c r="GA109" s="9">
        <v>2.141603276770041</v>
      </c>
      <c r="GB109" s="9">
        <v>2.7462357196311502E-5</v>
      </c>
      <c r="GC109" s="6">
        <v>6</v>
      </c>
      <c r="GD109" s="6"/>
      <c r="GE109" s="6"/>
      <c r="GF109" s="6"/>
      <c r="GG109" s="15">
        <v>102</v>
      </c>
      <c r="GH109" s="9">
        <v>0.53306010928961745</v>
      </c>
      <c r="GI109" s="9">
        <v>8.7591574019894668E-5</v>
      </c>
      <c r="GJ109" s="9">
        <v>2.1415156851960209</v>
      </c>
      <c r="GK109" s="9">
        <v>2.1416032767700406</v>
      </c>
      <c r="GL109" s="9">
        <v>1.7522783296866472E-5</v>
      </c>
      <c r="GM109" s="6">
        <v>6</v>
      </c>
      <c r="GN109" s="6"/>
      <c r="GO109" s="6"/>
      <c r="GP109" s="6"/>
      <c r="GQ109" s="15">
        <v>102</v>
      </c>
      <c r="GR109" s="9">
        <v>0.53306010928961745</v>
      </c>
      <c r="GS109" s="9">
        <v>8.1166764189584539E-5</v>
      </c>
      <c r="GT109" s="9">
        <v>2.1415221100058512</v>
      </c>
      <c r="GU109" s="9">
        <v>2.141603276770041</v>
      </c>
      <c r="GV109" s="9">
        <v>1.6237493568489953E-5</v>
      </c>
      <c r="GW109" s="6">
        <v>6</v>
      </c>
      <c r="GX109" s="6"/>
      <c r="GY109" s="6"/>
      <c r="GZ109" s="6"/>
      <c r="HA109" s="15">
        <v>102</v>
      </c>
      <c r="HB109" s="9">
        <v>0.53306010928961745</v>
      </c>
      <c r="HC109" s="9">
        <v>1.0086951433586892E-4</v>
      </c>
      <c r="HD109" s="9">
        <v>2.1415024072557052</v>
      </c>
      <c r="HE109" s="9">
        <v>2.141603276770041</v>
      </c>
      <c r="HF109" s="9">
        <v>2.0179048735511264E-5</v>
      </c>
      <c r="HG109" s="6">
        <v>6</v>
      </c>
      <c r="HH109" s="6"/>
      <c r="HI109" s="6"/>
      <c r="HJ109" s="6"/>
      <c r="HK109" s="15">
        <v>102</v>
      </c>
      <c r="HL109" s="9">
        <v>0.53306010928961745</v>
      </c>
      <c r="HM109" s="9">
        <v>5.5253364540667049E-5</v>
      </c>
      <c r="HN109" s="9">
        <v>2.1415480234055</v>
      </c>
      <c r="HO109" s="9">
        <v>2.1416032767700406</v>
      </c>
      <c r="HP109" s="9">
        <v>1.1053491664038019E-5</v>
      </c>
      <c r="HQ109" s="6">
        <v>6</v>
      </c>
      <c r="HR109" s="6"/>
      <c r="HS109" s="6"/>
      <c r="HT109" s="6"/>
      <c r="HU109" s="15">
        <v>102</v>
      </c>
      <c r="HV109" s="9">
        <v>0.53306010928961745</v>
      </c>
      <c r="HW109" s="9">
        <v>5.3111761263897013E-5</v>
      </c>
      <c r="HX109" s="9">
        <v>2.1415501650087769</v>
      </c>
      <c r="HY109" s="9">
        <v>2.141603276770041</v>
      </c>
      <c r="HZ109" s="9">
        <v>1.0625061754579178E-5</v>
      </c>
      <c r="IA109" s="6">
        <v>6</v>
      </c>
      <c r="IB109" s="6"/>
      <c r="IC109" s="6"/>
      <c r="ID109" s="6"/>
      <c r="IE109" s="15">
        <v>102</v>
      </c>
      <c r="IF109" s="9">
        <v>0.53306010928961745</v>
      </c>
      <c r="IG109" s="9">
        <v>2.4200117027501458E-5</v>
      </c>
      <c r="IH109" s="9">
        <v>2.1415790766530129</v>
      </c>
      <c r="II109" s="9">
        <v>2.1416032767700406</v>
      </c>
      <c r="IJ109" s="9">
        <v>4.8412579768848688E-6</v>
      </c>
      <c r="IK109" s="6">
        <v>6</v>
      </c>
      <c r="IL109" s="6"/>
      <c r="IM109" s="6"/>
      <c r="IN109" s="6"/>
      <c r="IO109" s="15">
        <v>102</v>
      </c>
      <c r="IP109" s="9">
        <v>0.53306010928961745</v>
      </c>
      <c r="IQ109" s="9">
        <v>1.370626097132826E-5</v>
      </c>
      <c r="IR109" s="9">
        <v>2.1415895705090695</v>
      </c>
      <c r="IS109" s="9">
        <v>2.141603276770041</v>
      </c>
      <c r="IT109" s="9">
        <v>2.741951420536562E-6</v>
      </c>
      <c r="IU109" s="6">
        <v>6</v>
      </c>
      <c r="IV109" s="6"/>
      <c r="IW109" s="6"/>
      <c r="IX109" s="6"/>
      <c r="IY109" s="15">
        <v>102</v>
      </c>
      <c r="IZ109" s="9">
        <v>0.53306010928961745</v>
      </c>
      <c r="JA109" s="9">
        <v>2.2915155061439437E-5</v>
      </c>
      <c r="JB109" s="9">
        <v>2.1415803616149791</v>
      </c>
      <c r="JC109" s="9">
        <v>2.1416032767700406</v>
      </c>
      <c r="JD109" s="9">
        <v>4.5842000312095668E-6</v>
      </c>
      <c r="JE109" s="6">
        <v>6</v>
      </c>
      <c r="JF109" s="6"/>
      <c r="JG109" s="6"/>
      <c r="JH109" s="6"/>
      <c r="JI109" s="15">
        <v>102</v>
      </c>
      <c r="JJ109" s="9">
        <v>0.53306010928961745</v>
      </c>
      <c r="JK109" s="9">
        <v>2.2058513750731418E-5</v>
      </c>
      <c r="JL109" s="9">
        <v>2.1415812182562899</v>
      </c>
      <c r="JM109" s="9">
        <v>2.1416032767700406</v>
      </c>
      <c r="JN109" s="9">
        <v>4.4128280674260302E-6</v>
      </c>
      <c r="JO109" s="6">
        <v>6</v>
      </c>
      <c r="JP109" s="6"/>
      <c r="JQ109" s="6"/>
      <c r="JR109" s="6"/>
      <c r="JS109" s="15">
        <v>102</v>
      </c>
      <c r="JT109" s="9">
        <v>0.53306010928961745</v>
      </c>
      <c r="JU109" s="9">
        <v>1.8417788180222352E-5</v>
      </c>
      <c r="JV109" s="9">
        <v>2.1415848589818607</v>
      </c>
      <c r="JW109" s="9">
        <v>2.141603276770041</v>
      </c>
      <c r="JX109" s="9">
        <v>3.6844972213460058E-6</v>
      </c>
      <c r="JY109" s="6">
        <v>6</v>
      </c>
      <c r="JZ109" s="6"/>
      <c r="KA109" s="6"/>
      <c r="KB109" s="6"/>
      <c r="KC109" s="15">
        <v>102</v>
      </c>
      <c r="KD109" s="9">
        <v>0.53306010928961745</v>
      </c>
      <c r="KE109" s="9">
        <v>3.0196606202457572E-5</v>
      </c>
      <c r="KF109" s="9">
        <v>2.1415730801638384</v>
      </c>
      <c r="KG109" s="9">
        <v>2.141603276770041</v>
      </c>
      <c r="KH109" s="9">
        <v>6.0408617233696132E-6</v>
      </c>
      <c r="KI109" s="6">
        <v>6</v>
      </c>
      <c r="KJ109" s="6"/>
      <c r="KK109" s="6"/>
      <c r="KL109" s="6"/>
      <c r="KM109" s="15">
        <v>102</v>
      </c>
      <c r="KN109" s="9">
        <v>0.53306010928961745</v>
      </c>
      <c r="KO109" s="9">
        <v>1.263545933294324E-5</v>
      </c>
      <c r="KP109" s="9">
        <v>2.141590641310708</v>
      </c>
      <c r="KQ109" s="9">
        <v>2.141603276770041</v>
      </c>
      <c r="KR109" s="9">
        <v>2.5277364658071432E-6</v>
      </c>
      <c r="KS109" s="6">
        <v>6</v>
      </c>
      <c r="KT109" s="6"/>
      <c r="KU109" s="6"/>
      <c r="KV109" s="6"/>
      <c r="KW109" s="15">
        <v>102</v>
      </c>
      <c r="KX109" s="9">
        <v>0.53306010928961745</v>
      </c>
      <c r="KY109" s="9">
        <v>1.0708016383850206E-5</v>
      </c>
      <c r="KZ109" s="9">
        <v>2.1415925687536568</v>
      </c>
      <c r="LA109" s="9">
        <v>2.1416032767700406</v>
      </c>
      <c r="LB109" s="9">
        <v>2.1421495472941898E-6</v>
      </c>
      <c r="LC109" s="6">
        <v>6</v>
      </c>
    </row>
    <row r="110" spans="1:315">
      <c r="A110" s="6">
        <v>103</v>
      </c>
      <c r="B110">
        <v>0.43955833200574845</v>
      </c>
      <c r="C110">
        <f>1-Table468[[#This Row],[qx (tau)]]</f>
        <v>0.56044166799425155</v>
      </c>
      <c r="D110" s="6"/>
      <c r="E110" s="6"/>
      <c r="F110" s="6"/>
      <c r="G110" s="6"/>
      <c r="H110" s="15">
        <f t="shared" si="15"/>
        <v>103</v>
      </c>
      <c r="I110" s="9">
        <f t="shared" si="17"/>
        <v>0.54972677595628416</v>
      </c>
      <c r="J110" s="9" cm="1">
        <f t="array" ref="J110">VLOOKUP($G$13,'qx Malaria'!$B$32:$I$61,(N110),FALSE)/(1-cambodia!I110*INDEX($E$6:$G$11,N110,2))</f>
        <v>1.1104368932038837E-5</v>
      </c>
      <c r="K110" s="9">
        <f t="shared" si="16"/>
        <v>2.2208626820388351</v>
      </c>
      <c r="L110" s="9">
        <f t="shared" si="13"/>
        <v>2.220873786407767</v>
      </c>
      <c r="M110" s="9">
        <f>(J110*Table468[[#This Row],[qx (tau)]])/L110</f>
        <v>2.197791660028743E-6</v>
      </c>
      <c r="N110" s="6">
        <f t="shared" si="14"/>
        <v>6</v>
      </c>
      <c r="P110" s="6"/>
      <c r="Q110" s="6"/>
      <c r="R110" s="6"/>
      <c r="S110" s="15">
        <v>103</v>
      </c>
      <c r="T110" s="9">
        <v>0.54972677595628416</v>
      </c>
      <c r="U110" s="9">
        <v>1.5790412621359226E-4</v>
      </c>
      <c r="V110" s="9">
        <v>2.2207158822815534</v>
      </c>
      <c r="W110" s="9">
        <v>2.220873786407767</v>
      </c>
      <c r="X110" s="9">
        <v>3.1252597405608718E-5</v>
      </c>
      <c r="Y110" s="6">
        <v>6</v>
      </c>
      <c r="Z110" s="6"/>
      <c r="AA110" s="6"/>
      <c r="AB110" s="6"/>
      <c r="AC110" s="15">
        <v>103</v>
      </c>
      <c r="AD110" s="9">
        <v>0.54972677595628416</v>
      </c>
      <c r="AE110" s="9">
        <v>1.3480703883495148E-4</v>
      </c>
      <c r="AF110" s="9">
        <v>2.2207389793689321</v>
      </c>
      <c r="AG110" s="9">
        <v>2.220873786407767</v>
      </c>
      <c r="AH110" s="9">
        <v>2.6681190752748935E-5</v>
      </c>
      <c r="AI110" s="6">
        <v>6</v>
      </c>
      <c r="AJ110" s="6"/>
      <c r="AK110" s="6"/>
      <c r="AL110" s="6"/>
      <c r="AM110" s="15">
        <v>103</v>
      </c>
      <c r="AN110" s="9">
        <v>0.54972677595628416</v>
      </c>
      <c r="AO110" s="9">
        <v>1.2037135922330097E-4</v>
      </c>
      <c r="AP110" s="9">
        <v>2.2207534150485437</v>
      </c>
      <c r="AQ110" s="9">
        <v>2.220873786407767</v>
      </c>
      <c r="AR110" s="9">
        <v>2.3824061594711564E-5</v>
      </c>
      <c r="AS110" s="6">
        <v>6</v>
      </c>
      <c r="AT110" s="6"/>
      <c r="AU110" s="6"/>
      <c r="AV110" s="6"/>
      <c r="AW110" s="15">
        <v>103</v>
      </c>
      <c r="AX110" s="9">
        <v>0.54972677595628416</v>
      </c>
      <c r="AY110" s="9">
        <v>1.3613956310679613E-4</v>
      </c>
      <c r="AZ110" s="9">
        <v>2.2207376468446602</v>
      </c>
      <c r="BA110" s="9">
        <v>2.220873786407767</v>
      </c>
      <c r="BB110" s="9">
        <v>2.6944925751952383E-5</v>
      </c>
      <c r="BC110" s="6">
        <v>6</v>
      </c>
      <c r="BD110" s="6"/>
      <c r="BE110" s="6"/>
      <c r="BF110" s="6"/>
      <c r="BG110" s="15">
        <v>103</v>
      </c>
      <c r="BH110" s="9">
        <v>0.54972677595628416</v>
      </c>
      <c r="BI110" s="9">
        <v>1.2081553398058253E-4</v>
      </c>
      <c r="BJ110" s="9">
        <v>2.2207529708737863</v>
      </c>
      <c r="BK110" s="9">
        <v>2.220873786407767</v>
      </c>
      <c r="BL110" s="9">
        <v>2.3911973261112716E-5</v>
      </c>
      <c r="BM110" s="6">
        <v>6</v>
      </c>
      <c r="BN110" s="6"/>
      <c r="BO110" s="6"/>
      <c r="BP110" s="6"/>
      <c r="BQ110" s="15">
        <v>103</v>
      </c>
      <c r="BR110" s="9">
        <v>0.54972677595628416</v>
      </c>
      <c r="BS110" s="9">
        <v>1.086007281553398E-4</v>
      </c>
      <c r="BT110" s="9">
        <v>2.2207651856796118</v>
      </c>
      <c r="BU110" s="9">
        <v>2.220873786407767</v>
      </c>
      <c r="BV110" s="9">
        <v>2.1494402435081097E-5</v>
      </c>
      <c r="BW110" s="6">
        <v>6</v>
      </c>
      <c r="BX110" s="6"/>
      <c r="BY110" s="6"/>
      <c r="BZ110" s="6"/>
      <c r="CA110" s="15">
        <v>103</v>
      </c>
      <c r="CB110" s="9">
        <v>0.54972677595628416</v>
      </c>
      <c r="CC110" s="9">
        <v>1.0327063106796119E-4</v>
      </c>
      <c r="CD110" s="9">
        <v>2.220770515776699</v>
      </c>
      <c r="CE110" s="9">
        <v>2.220873786407767</v>
      </c>
      <c r="CF110" s="9">
        <v>2.0439462438267308E-5</v>
      </c>
      <c r="CG110" s="6">
        <v>6</v>
      </c>
      <c r="CH110" s="6"/>
      <c r="CI110" s="6"/>
      <c r="CJ110" s="6"/>
      <c r="CK110" s="15">
        <v>103</v>
      </c>
      <c r="CL110" s="9">
        <v>0.54972677595628416</v>
      </c>
      <c r="CM110" s="9">
        <v>1.201492718446602E-4</v>
      </c>
      <c r="CN110" s="9">
        <v>2.2207536371359224</v>
      </c>
      <c r="CO110" s="9">
        <v>2.220873786407767</v>
      </c>
      <c r="CP110" s="9">
        <v>2.3780105761510992E-5</v>
      </c>
      <c r="CQ110" s="6">
        <v>6</v>
      </c>
      <c r="CR110" s="6"/>
      <c r="CS110" s="6"/>
      <c r="CT110" s="6"/>
      <c r="CU110" s="15">
        <v>103</v>
      </c>
      <c r="CV110" s="9">
        <v>0.54972677595628416</v>
      </c>
      <c r="CW110" s="9">
        <v>8.9501213592233021E-5</v>
      </c>
      <c r="CX110" s="9">
        <v>2.220784285194175</v>
      </c>
      <c r="CY110" s="9">
        <v>2.2208737864077674</v>
      </c>
      <c r="CZ110" s="9">
        <v>1.7714200779831661E-5</v>
      </c>
      <c r="DA110" s="6">
        <v>6</v>
      </c>
      <c r="DB110" s="6"/>
      <c r="DC110" s="6"/>
      <c r="DD110" s="6"/>
      <c r="DE110" s="15">
        <v>103</v>
      </c>
      <c r="DF110" s="9">
        <v>0.54972677595628416</v>
      </c>
      <c r="DG110" s="9">
        <v>9.0167475728155334E-5</v>
      </c>
      <c r="DH110" s="9">
        <v>2.2207836189320389</v>
      </c>
      <c r="DI110" s="9">
        <v>2.220873786407767</v>
      </c>
      <c r="DJ110" s="9">
        <v>1.7846068279433385E-5</v>
      </c>
      <c r="DK110" s="6">
        <v>6</v>
      </c>
      <c r="DL110" s="6"/>
      <c r="DM110" s="6"/>
      <c r="DN110" s="6"/>
      <c r="DO110" s="15">
        <v>103</v>
      </c>
      <c r="DP110" s="9">
        <v>0.54972677595628416</v>
      </c>
      <c r="DQ110" s="9">
        <v>1.7300606796116503E-4</v>
      </c>
      <c r="DR110" s="9">
        <v>2.220700780339806</v>
      </c>
      <c r="DS110" s="9">
        <v>2.220873786407767</v>
      </c>
      <c r="DT110" s="9">
        <v>3.4241594063247799E-5</v>
      </c>
      <c r="DU110" s="6">
        <v>6</v>
      </c>
      <c r="DV110" s="6"/>
      <c r="DW110" s="6"/>
      <c r="DX110" s="6"/>
      <c r="DY110" s="15">
        <v>103</v>
      </c>
      <c r="DZ110" s="9">
        <v>0.54972677595628416</v>
      </c>
      <c r="EA110" s="9">
        <v>1.2836650485436893E-4</v>
      </c>
      <c r="EB110" s="9">
        <v>2.2207454199029129</v>
      </c>
      <c r="EC110" s="9">
        <v>2.220873786407767</v>
      </c>
      <c r="ED110" s="9">
        <v>2.540647158993226E-5</v>
      </c>
      <c r="EE110" s="6">
        <v>6</v>
      </c>
      <c r="EF110" s="6"/>
      <c r="EG110" s="6"/>
      <c r="EH110" s="6"/>
      <c r="EI110" s="15">
        <v>103</v>
      </c>
      <c r="EJ110" s="9">
        <v>0.54972677595628416</v>
      </c>
      <c r="EK110" s="9">
        <v>1.0948907766990291E-4</v>
      </c>
      <c r="EL110" s="9">
        <v>2.2207642973300969</v>
      </c>
      <c r="EM110" s="9">
        <v>2.220873786407767</v>
      </c>
      <c r="EN110" s="9">
        <v>2.1670225767883397E-5</v>
      </c>
      <c r="EO110" s="6">
        <v>6</v>
      </c>
      <c r="EP110" s="6"/>
      <c r="EQ110" s="6"/>
      <c r="ER110" s="6"/>
      <c r="ES110" s="15">
        <v>103</v>
      </c>
      <c r="ET110" s="9">
        <v>0.54972677595628416</v>
      </c>
      <c r="EU110" s="9">
        <v>1.8966262135922327E-4</v>
      </c>
      <c r="EV110" s="9">
        <v>2.2206841237864077</v>
      </c>
      <c r="EW110" s="9">
        <v>2.220873786407767</v>
      </c>
      <c r="EX110" s="9">
        <v>3.7538281553290914E-5</v>
      </c>
      <c r="EY110" s="6">
        <v>6</v>
      </c>
      <c r="EZ110" s="6"/>
      <c r="FA110" s="6"/>
      <c r="FB110" s="6"/>
      <c r="FC110" s="15">
        <v>103</v>
      </c>
      <c r="FD110" s="9">
        <v>0.54972677595628416</v>
      </c>
      <c r="FE110" s="9">
        <v>1.5368446601941749E-4</v>
      </c>
      <c r="FF110" s="9">
        <v>2.2207201019417475</v>
      </c>
      <c r="FG110" s="9">
        <v>2.220873786407767</v>
      </c>
      <c r="FH110" s="9">
        <v>3.0417436574797794E-5</v>
      </c>
      <c r="FI110" s="6">
        <v>6</v>
      </c>
      <c r="FJ110" s="6"/>
      <c r="FK110" s="6"/>
      <c r="FL110" s="6"/>
      <c r="FM110" s="15">
        <v>103</v>
      </c>
      <c r="FN110" s="9">
        <v>0.54972677595628416</v>
      </c>
      <c r="FO110" s="9">
        <v>9.9050970873786404E-5</v>
      </c>
      <c r="FP110" s="9">
        <v>2.2207747354368932</v>
      </c>
      <c r="FQ110" s="9">
        <v>2.220873786407767</v>
      </c>
      <c r="FR110" s="9">
        <v>1.9604301607456381E-5</v>
      </c>
      <c r="FS110" s="6">
        <v>6</v>
      </c>
      <c r="FT110" s="6"/>
      <c r="FU110" s="6"/>
      <c r="FV110" s="6"/>
      <c r="FW110" s="15">
        <v>103</v>
      </c>
      <c r="FX110" s="9">
        <v>0.54972677595628416</v>
      </c>
      <c r="FY110" s="9">
        <v>1.4235800970873786E-4</v>
      </c>
      <c r="FZ110" s="9">
        <v>2.2207314283980581</v>
      </c>
      <c r="GA110" s="9">
        <v>2.220873786407767</v>
      </c>
      <c r="GB110" s="9">
        <v>2.8175689081568475E-5</v>
      </c>
      <c r="GC110" s="6">
        <v>6</v>
      </c>
      <c r="GD110" s="6"/>
      <c r="GE110" s="6"/>
      <c r="GF110" s="6"/>
      <c r="GG110" s="15">
        <v>103</v>
      </c>
      <c r="GH110" s="9">
        <v>0.54972677595628416</v>
      </c>
      <c r="GI110" s="9">
        <v>9.0833737864077661E-5</v>
      </c>
      <c r="GJ110" s="9">
        <v>2.2207829526699028</v>
      </c>
      <c r="GK110" s="9">
        <v>2.220873786407767</v>
      </c>
      <c r="GL110" s="9">
        <v>1.7977935779035109E-5</v>
      </c>
      <c r="GM110" s="6">
        <v>6</v>
      </c>
      <c r="GN110" s="6"/>
      <c r="GO110" s="6"/>
      <c r="GP110" s="6"/>
      <c r="GQ110" s="15">
        <v>103</v>
      </c>
      <c r="GR110" s="9">
        <v>0.54972677595628416</v>
      </c>
      <c r="GS110" s="9">
        <v>8.4171116504854366E-5</v>
      </c>
      <c r="GT110" s="9">
        <v>2.2207896152912623</v>
      </c>
      <c r="GU110" s="9">
        <v>2.220873786407767</v>
      </c>
      <c r="GV110" s="9">
        <v>1.6659260783017865E-5</v>
      </c>
      <c r="GW110" s="6">
        <v>6</v>
      </c>
      <c r="GX110" s="6"/>
      <c r="GY110" s="6"/>
      <c r="GZ110" s="6"/>
      <c r="HA110" s="15">
        <v>103</v>
      </c>
      <c r="HB110" s="9">
        <v>0.54972677595628416</v>
      </c>
      <c r="HC110" s="9">
        <v>1.0460315533980583E-4</v>
      </c>
      <c r="HD110" s="9">
        <v>2.2207691832524272</v>
      </c>
      <c r="HE110" s="9">
        <v>2.220873786407767</v>
      </c>
      <c r="HF110" s="9">
        <v>2.0703197437470752E-5</v>
      </c>
      <c r="HG110" s="6">
        <v>6</v>
      </c>
      <c r="HH110" s="6"/>
      <c r="HI110" s="6"/>
      <c r="HJ110" s="6"/>
      <c r="HK110" s="15">
        <v>103</v>
      </c>
      <c r="HL110" s="9">
        <v>0.54972677595628416</v>
      </c>
      <c r="HM110" s="9">
        <v>5.7298543689320391E-5</v>
      </c>
      <c r="HN110" s="9">
        <v>2.2208164878640777</v>
      </c>
      <c r="HO110" s="9">
        <v>2.220873786407767</v>
      </c>
      <c r="HP110" s="9">
        <v>1.134060496574831E-5</v>
      </c>
      <c r="HQ110" s="6">
        <v>6</v>
      </c>
      <c r="HR110" s="6"/>
      <c r="HS110" s="6"/>
      <c r="HT110" s="6"/>
      <c r="HU110" s="15">
        <v>103</v>
      </c>
      <c r="HV110" s="9">
        <v>0.54972677595628416</v>
      </c>
      <c r="HW110" s="9">
        <v>5.5077669902912624E-5</v>
      </c>
      <c r="HX110" s="9">
        <v>2.2208187087378639</v>
      </c>
      <c r="HY110" s="9">
        <v>2.220873786407767</v>
      </c>
      <c r="HZ110" s="9">
        <v>1.0901046633742562E-5</v>
      </c>
      <c r="IA110" s="6">
        <v>6</v>
      </c>
      <c r="IB110" s="6"/>
      <c r="IC110" s="6"/>
      <c r="ID110" s="6"/>
      <c r="IE110" s="15">
        <v>103</v>
      </c>
      <c r="IF110" s="9">
        <v>0.54972677595628416</v>
      </c>
      <c r="IG110" s="9">
        <v>2.5095873786407764E-5</v>
      </c>
      <c r="IH110" s="9">
        <v>2.2208486905339804</v>
      </c>
      <c r="II110" s="9">
        <v>2.220873786407767</v>
      </c>
      <c r="IJ110" s="9">
        <v>4.9670091516649572E-6</v>
      </c>
      <c r="IK110" s="6">
        <v>6</v>
      </c>
      <c r="IL110" s="6"/>
      <c r="IM110" s="6"/>
      <c r="IN110" s="6"/>
      <c r="IO110" s="15">
        <v>103</v>
      </c>
      <c r="IP110" s="9">
        <v>0.54972677595628416</v>
      </c>
      <c r="IQ110" s="9">
        <v>1.4213592233009708E-5</v>
      </c>
      <c r="IR110" s="9">
        <v>2.220859572815534</v>
      </c>
      <c r="IS110" s="9">
        <v>2.220873786407767</v>
      </c>
      <c r="IT110" s="9">
        <v>2.81317332483679E-6</v>
      </c>
      <c r="IU110" s="6">
        <v>6</v>
      </c>
      <c r="IV110" s="6"/>
      <c r="IW110" s="6"/>
      <c r="IX110" s="6"/>
      <c r="IY110" s="15">
        <v>103</v>
      </c>
      <c r="IZ110" s="9">
        <v>0.54972677595628416</v>
      </c>
      <c r="JA110" s="9">
        <v>2.3763349514563111E-5</v>
      </c>
      <c r="JB110" s="9">
        <v>2.2208500230582526</v>
      </c>
      <c r="JC110" s="9">
        <v>2.220873786407767</v>
      </c>
      <c r="JD110" s="9">
        <v>4.7032741524615091E-6</v>
      </c>
      <c r="JE110" s="6">
        <v>6</v>
      </c>
      <c r="JF110" s="6"/>
      <c r="JG110" s="6"/>
      <c r="JH110" s="6"/>
      <c r="JI110" s="15">
        <v>103</v>
      </c>
      <c r="JJ110" s="9">
        <v>0.54972677595628416</v>
      </c>
      <c r="JK110" s="9">
        <v>2.2875E-5</v>
      </c>
      <c r="JL110" s="9">
        <v>2.220850911407767</v>
      </c>
      <c r="JM110" s="9">
        <v>2.220873786407767</v>
      </c>
      <c r="JN110" s="9">
        <v>4.5274508196592092E-6</v>
      </c>
      <c r="JO110" s="6">
        <v>6</v>
      </c>
      <c r="JP110" s="6"/>
      <c r="JQ110" s="6"/>
      <c r="JR110" s="6"/>
      <c r="JS110" s="15">
        <v>103</v>
      </c>
      <c r="JT110" s="9">
        <v>0.54972677595628416</v>
      </c>
      <c r="JU110" s="9">
        <v>1.9099514563106799E-5</v>
      </c>
      <c r="JV110" s="9">
        <v>2.2208546868932038</v>
      </c>
      <c r="JW110" s="9">
        <v>2.220873786407767</v>
      </c>
      <c r="JX110" s="9">
        <v>3.7802016552494377E-6</v>
      </c>
      <c r="JY110" s="6">
        <v>6</v>
      </c>
      <c r="JZ110" s="6"/>
      <c r="KA110" s="6"/>
      <c r="KB110" s="6"/>
      <c r="KC110" s="15">
        <v>103</v>
      </c>
      <c r="KD110" s="9">
        <v>0.54972677595628416</v>
      </c>
      <c r="KE110" s="9">
        <v>3.131432038834951E-5</v>
      </c>
      <c r="KF110" s="9">
        <v>2.2208424720873787</v>
      </c>
      <c r="KG110" s="9">
        <v>2.220873786407767</v>
      </c>
      <c r="KH110" s="9">
        <v>6.1977724812810521E-6</v>
      </c>
      <c r="KI110" s="6">
        <v>6</v>
      </c>
      <c r="KJ110" s="6"/>
      <c r="KK110" s="6"/>
      <c r="KL110" s="6"/>
      <c r="KM110" s="15">
        <v>103</v>
      </c>
      <c r="KN110" s="9">
        <v>0.54972677595628416</v>
      </c>
      <c r="KO110" s="9">
        <v>1.3103155339805824E-5</v>
      </c>
      <c r="KP110" s="9">
        <v>2.2208606832524271</v>
      </c>
      <c r="KQ110" s="9">
        <v>2.220873786407767</v>
      </c>
      <c r="KR110" s="9">
        <v>2.5933941588339156E-6</v>
      </c>
      <c r="KS110" s="6">
        <v>6</v>
      </c>
      <c r="KT110" s="6"/>
      <c r="KU110" s="6"/>
      <c r="KV110" s="6"/>
      <c r="KW110" s="15">
        <v>103</v>
      </c>
      <c r="KX110" s="9">
        <v>0.54972677595628416</v>
      </c>
      <c r="KY110" s="9">
        <v>1.1104368932038837E-5</v>
      </c>
      <c r="KZ110" s="9">
        <v>2.2208626820388351</v>
      </c>
      <c r="LA110" s="9">
        <v>2.220873786407767</v>
      </c>
      <c r="LB110" s="9">
        <v>2.197791660028743E-6</v>
      </c>
      <c r="LC110" s="6">
        <v>6</v>
      </c>
    </row>
    <row r="111" spans="1:315">
      <c r="A111" s="6">
        <v>104</v>
      </c>
      <c r="B111">
        <v>0.45040078800042155</v>
      </c>
      <c r="C111">
        <f>1-Table468[[#This Row],[qx (tau)]]</f>
        <v>0.54959921199957851</v>
      </c>
      <c r="D111" s="6"/>
      <c r="E111" s="6"/>
      <c r="F111" s="6"/>
      <c r="G111" s="6"/>
      <c r="H111" s="15">
        <f t="shared" si="15"/>
        <v>104</v>
      </c>
      <c r="I111" s="9">
        <f t="shared" si="17"/>
        <v>0.56639344262295088</v>
      </c>
      <c r="J111" s="9" cm="1">
        <f t="array" ref="J111">VLOOKUP($G$13,'qx Malaria'!$B$32:$I$61,(N111),FALSE)/(1-cambodia!I111*INDEX($E$6:$G$11,N111,2))</f>
        <v>1.1531190926275995E-5</v>
      </c>
      <c r="K111" s="9">
        <f t="shared" si="16"/>
        <v>2.3062266540642726</v>
      </c>
      <c r="L111" s="9">
        <f t="shared" si="13"/>
        <v>2.3062381852551987</v>
      </c>
      <c r="M111" s="9">
        <f>(J111*Table468[[#This Row],[qx (tau)]])/L111</f>
        <v>2.2520039400021079E-6</v>
      </c>
      <c r="N111" s="6">
        <f t="shared" si="14"/>
        <v>6</v>
      </c>
      <c r="P111" s="6"/>
      <c r="Q111" s="6"/>
      <c r="R111" s="6"/>
      <c r="S111" s="15">
        <v>104</v>
      </c>
      <c r="T111" s="9">
        <v>0.56639344262295088</v>
      </c>
      <c r="U111" s="9">
        <v>1.6397353497164466E-4</v>
      </c>
      <c r="V111" s="9">
        <v>2.3060742117202273</v>
      </c>
      <c r="W111" s="9">
        <v>2.3062381852551987</v>
      </c>
      <c r="X111" s="9">
        <v>3.2023496026829977E-5</v>
      </c>
      <c r="Y111" s="6">
        <v>6</v>
      </c>
      <c r="Z111" s="6"/>
      <c r="AA111" s="6"/>
      <c r="AB111" s="6"/>
      <c r="AC111" s="15">
        <v>104</v>
      </c>
      <c r="AD111" s="9">
        <v>0.56639344262295088</v>
      </c>
      <c r="AE111" s="9">
        <v>1.3998865784499057E-4</v>
      </c>
      <c r="AF111" s="9">
        <v>2.3060981965973539</v>
      </c>
      <c r="AG111" s="9">
        <v>2.3062381852551987</v>
      </c>
      <c r="AH111" s="9">
        <v>2.7339327831625589E-5</v>
      </c>
      <c r="AI111" s="6">
        <v>6</v>
      </c>
      <c r="AJ111" s="6"/>
      <c r="AK111" s="6"/>
      <c r="AL111" s="6"/>
      <c r="AM111" s="15">
        <v>104</v>
      </c>
      <c r="AN111" s="9">
        <v>0.56639344262295088</v>
      </c>
      <c r="AO111" s="9">
        <v>1.2499810964083176E-4</v>
      </c>
      <c r="AP111" s="9">
        <v>2.306113187145558</v>
      </c>
      <c r="AQ111" s="9">
        <v>2.3062381852551987</v>
      </c>
      <c r="AR111" s="9">
        <v>2.4411722709622847E-5</v>
      </c>
      <c r="AS111" s="6">
        <v>6</v>
      </c>
      <c r="AT111" s="6"/>
      <c r="AU111" s="6"/>
      <c r="AV111" s="6"/>
      <c r="AW111" s="15">
        <v>104</v>
      </c>
      <c r="AX111" s="9">
        <v>0.56639344262295088</v>
      </c>
      <c r="AY111" s="9">
        <v>1.413724007561437E-4</v>
      </c>
      <c r="AZ111" s="9">
        <v>2.3060968128544426</v>
      </c>
      <c r="BA111" s="9">
        <v>2.3062381852551987</v>
      </c>
      <c r="BB111" s="9">
        <v>2.7609568304425843E-5</v>
      </c>
      <c r="BC111" s="6">
        <v>6</v>
      </c>
      <c r="BD111" s="6"/>
      <c r="BE111" s="6"/>
      <c r="BF111" s="6"/>
      <c r="BG111" s="15">
        <v>104</v>
      </c>
      <c r="BH111" s="9">
        <v>0.56639344262295088</v>
      </c>
      <c r="BI111" s="9">
        <v>1.2545935727788281E-4</v>
      </c>
      <c r="BJ111" s="9">
        <v>2.306112725897921</v>
      </c>
      <c r="BK111" s="9">
        <v>2.3062381852551987</v>
      </c>
      <c r="BL111" s="9">
        <v>2.4501802867222932E-5</v>
      </c>
      <c r="BM111" s="6">
        <v>6</v>
      </c>
      <c r="BN111" s="6"/>
      <c r="BO111" s="6"/>
      <c r="BP111" s="6"/>
      <c r="BQ111" s="15">
        <v>104</v>
      </c>
      <c r="BR111" s="9">
        <v>0.56639344262295088</v>
      </c>
      <c r="BS111" s="9">
        <v>1.1277504725897922E-4</v>
      </c>
      <c r="BT111" s="9">
        <v>2.3061254102079398</v>
      </c>
      <c r="BU111" s="9">
        <v>2.3062381852551987</v>
      </c>
      <c r="BV111" s="9">
        <v>2.2024598533220614E-5</v>
      </c>
      <c r="BW111" s="6">
        <v>6</v>
      </c>
      <c r="BX111" s="6"/>
      <c r="BY111" s="6"/>
      <c r="BZ111" s="6"/>
      <c r="CA111" s="15">
        <v>104</v>
      </c>
      <c r="CB111" s="9">
        <v>0.56639344262295088</v>
      </c>
      <c r="CC111" s="9">
        <v>1.0724007561436676E-4</v>
      </c>
      <c r="CD111" s="9">
        <v>2.3061309451795844</v>
      </c>
      <c r="CE111" s="9">
        <v>2.3062381852551987</v>
      </c>
      <c r="CF111" s="9">
        <v>2.0943636642019606E-5</v>
      </c>
      <c r="CG111" s="6">
        <v>6</v>
      </c>
      <c r="CH111" s="6"/>
      <c r="CI111" s="6"/>
      <c r="CJ111" s="6"/>
      <c r="CK111" s="15">
        <v>104</v>
      </c>
      <c r="CL111" s="9">
        <v>0.56639344262295088</v>
      </c>
      <c r="CM111" s="9">
        <v>1.2476748582230626E-4</v>
      </c>
      <c r="CN111" s="9">
        <v>2.3061134177693767</v>
      </c>
      <c r="CO111" s="9">
        <v>2.3062381852551992</v>
      </c>
      <c r="CP111" s="9">
        <v>2.4366682630822803E-5</v>
      </c>
      <c r="CQ111" s="6">
        <v>6</v>
      </c>
      <c r="CR111" s="6"/>
      <c r="CS111" s="6"/>
      <c r="CT111" s="6"/>
      <c r="CU111" s="15">
        <v>104</v>
      </c>
      <c r="CV111" s="9">
        <v>0.56639344262295088</v>
      </c>
      <c r="CW111" s="9">
        <v>9.2941398865784521E-5</v>
      </c>
      <c r="CX111" s="9">
        <v>2.3061452438563332</v>
      </c>
      <c r="CY111" s="9">
        <v>2.3062381852551992</v>
      </c>
      <c r="CZ111" s="9">
        <v>1.8151151756416986E-5</v>
      </c>
      <c r="DA111" s="6">
        <v>6</v>
      </c>
      <c r="DB111" s="6"/>
      <c r="DC111" s="6"/>
      <c r="DD111" s="6"/>
      <c r="DE111" s="15">
        <v>104</v>
      </c>
      <c r="DF111" s="9">
        <v>0.56639344262295088</v>
      </c>
      <c r="DG111" s="9">
        <v>9.3633270321361069E-5</v>
      </c>
      <c r="DH111" s="9">
        <v>2.3061445519848776</v>
      </c>
      <c r="DI111" s="9">
        <v>2.3062381852551987</v>
      </c>
      <c r="DJ111" s="9">
        <v>1.8286271992817115E-5</v>
      </c>
      <c r="DK111" s="6">
        <v>6</v>
      </c>
      <c r="DL111" s="6"/>
      <c r="DM111" s="6"/>
      <c r="DN111" s="6"/>
      <c r="DO111" s="15">
        <v>104</v>
      </c>
      <c r="DP111" s="9">
        <v>0.56639344262295088</v>
      </c>
      <c r="DQ111" s="9">
        <v>1.7965595463137997E-4</v>
      </c>
      <c r="DR111" s="9">
        <v>2.3060585293005675</v>
      </c>
      <c r="DS111" s="9">
        <v>2.3062381852551987</v>
      </c>
      <c r="DT111" s="9">
        <v>3.5086221385232835E-5</v>
      </c>
      <c r="DU111" s="6">
        <v>6</v>
      </c>
      <c r="DV111" s="6"/>
      <c r="DW111" s="6"/>
      <c r="DX111" s="6"/>
      <c r="DY111" s="15">
        <v>104</v>
      </c>
      <c r="DZ111" s="9">
        <v>0.56639344262295088</v>
      </c>
      <c r="EA111" s="9">
        <v>1.333005671077505E-4</v>
      </c>
      <c r="EB111" s="9">
        <v>2.3061048846880912</v>
      </c>
      <c r="EC111" s="9">
        <v>2.3062381852551987</v>
      </c>
      <c r="ED111" s="9">
        <v>2.6033165546424367E-5</v>
      </c>
      <c r="EE111" s="6">
        <v>6</v>
      </c>
      <c r="EF111" s="6"/>
      <c r="EG111" s="6"/>
      <c r="EH111" s="6"/>
      <c r="EI111" s="15">
        <v>104</v>
      </c>
      <c r="EJ111" s="9">
        <v>0.56639344262295088</v>
      </c>
      <c r="EK111" s="9">
        <v>1.1369754253308131E-4</v>
      </c>
      <c r="EL111" s="9">
        <v>2.3061244877126659</v>
      </c>
      <c r="EM111" s="9">
        <v>2.3062381852551987</v>
      </c>
      <c r="EN111" s="9">
        <v>2.2204758848420783E-5</v>
      </c>
      <c r="EO111" s="6">
        <v>6</v>
      </c>
      <c r="EP111" s="6"/>
      <c r="EQ111" s="6"/>
      <c r="ER111" s="6"/>
      <c r="ES111" s="15">
        <v>104</v>
      </c>
      <c r="ET111" s="9">
        <v>0.56639344262295088</v>
      </c>
      <c r="EU111" s="9">
        <v>1.9695274102079396E-4</v>
      </c>
      <c r="EV111" s="9">
        <v>2.3060412325141781</v>
      </c>
      <c r="EW111" s="9">
        <v>2.3062381852551987</v>
      </c>
      <c r="EX111" s="9">
        <v>3.8464227295235994E-5</v>
      </c>
      <c r="EY111" s="6">
        <v>6</v>
      </c>
      <c r="EZ111" s="6"/>
      <c r="FA111" s="6"/>
      <c r="FB111" s="6"/>
      <c r="FC111" s="15">
        <v>104</v>
      </c>
      <c r="FD111" s="9">
        <v>0.56639344262295088</v>
      </c>
      <c r="FE111" s="9">
        <v>1.5959168241965976E-4</v>
      </c>
      <c r="FF111" s="9">
        <v>2.3060785935727792</v>
      </c>
      <c r="FG111" s="9">
        <v>2.3062381852551987</v>
      </c>
      <c r="FH111" s="9">
        <v>3.1167734529629173E-5</v>
      </c>
      <c r="FI111" s="6">
        <v>6</v>
      </c>
      <c r="FJ111" s="6"/>
      <c r="FK111" s="6"/>
      <c r="FL111" s="6"/>
      <c r="FM111" s="15">
        <v>104</v>
      </c>
      <c r="FN111" s="9">
        <v>0.56639344262295088</v>
      </c>
      <c r="FO111" s="9">
        <v>1.0285822306238186E-4</v>
      </c>
      <c r="FP111" s="9">
        <v>2.3061353270321368</v>
      </c>
      <c r="FQ111" s="9">
        <v>2.3062381852551992</v>
      </c>
      <c r="FR111" s="9">
        <v>2.0087875144818798E-5</v>
      </c>
      <c r="FS111" s="6">
        <v>6</v>
      </c>
      <c r="FT111" s="6"/>
      <c r="FU111" s="6"/>
      <c r="FV111" s="6"/>
      <c r="FW111" s="15">
        <v>104</v>
      </c>
      <c r="FX111" s="9">
        <v>0.56639344262295088</v>
      </c>
      <c r="FY111" s="9">
        <v>1.4782986767485824E-4</v>
      </c>
      <c r="FZ111" s="9">
        <v>2.306090355387524</v>
      </c>
      <c r="GA111" s="9">
        <v>2.3062381852551987</v>
      </c>
      <c r="GB111" s="9">
        <v>2.8870690510827021E-5</v>
      </c>
      <c r="GC111" s="6">
        <v>6</v>
      </c>
      <c r="GD111" s="6"/>
      <c r="GE111" s="6"/>
      <c r="GF111" s="6"/>
      <c r="GG111" s="15">
        <v>104</v>
      </c>
      <c r="GH111" s="9">
        <v>0.56639344262295088</v>
      </c>
      <c r="GI111" s="9">
        <v>9.4325141776937632E-5</v>
      </c>
      <c r="GJ111" s="9">
        <v>2.3061438601134219</v>
      </c>
      <c r="GK111" s="9">
        <v>2.3062381852551987</v>
      </c>
      <c r="GL111" s="9">
        <v>1.842139222921724E-5</v>
      </c>
      <c r="GM111" s="6">
        <v>6</v>
      </c>
      <c r="GN111" s="6"/>
      <c r="GO111" s="6"/>
      <c r="GP111" s="6"/>
      <c r="GQ111" s="15">
        <v>104</v>
      </c>
      <c r="GR111" s="9">
        <v>0.56639344262295088</v>
      </c>
      <c r="GS111" s="9">
        <v>8.7406427221172037E-5</v>
      </c>
      <c r="GT111" s="9">
        <v>2.3061507788279774</v>
      </c>
      <c r="GU111" s="9">
        <v>2.3062381852551987</v>
      </c>
      <c r="GV111" s="9">
        <v>1.7070189865215978E-5</v>
      </c>
      <c r="GW111" s="6">
        <v>6</v>
      </c>
      <c r="GX111" s="6"/>
      <c r="GY111" s="6"/>
      <c r="GZ111" s="6"/>
      <c r="HA111" s="15">
        <v>104</v>
      </c>
      <c r="HB111" s="9">
        <v>0.56639344262295088</v>
      </c>
      <c r="HC111" s="9">
        <v>1.0862381852551986E-4</v>
      </c>
      <c r="HD111" s="9">
        <v>2.3061295614366735</v>
      </c>
      <c r="HE111" s="9">
        <v>2.3062381852551992</v>
      </c>
      <c r="HF111" s="9">
        <v>2.121387711481985E-5</v>
      </c>
      <c r="HG111" s="6">
        <v>6</v>
      </c>
      <c r="HH111" s="6"/>
      <c r="HI111" s="6"/>
      <c r="HJ111" s="6"/>
      <c r="HK111" s="15">
        <v>104</v>
      </c>
      <c r="HL111" s="9">
        <v>0.56639344262295088</v>
      </c>
      <c r="HM111" s="9">
        <v>5.9500945179584132E-5</v>
      </c>
      <c r="HN111" s="9">
        <v>2.3061786843100194</v>
      </c>
      <c r="HO111" s="9">
        <v>2.3062381852551987</v>
      </c>
      <c r="HP111" s="9">
        <v>1.1620340330410877E-5</v>
      </c>
      <c r="HQ111" s="6">
        <v>6</v>
      </c>
      <c r="HR111" s="6"/>
      <c r="HS111" s="6"/>
      <c r="HT111" s="6"/>
      <c r="HU111" s="15">
        <v>104</v>
      </c>
      <c r="HV111" s="9">
        <v>0.56639344262295088</v>
      </c>
      <c r="HW111" s="9">
        <v>5.7194706994328927E-5</v>
      </c>
      <c r="HX111" s="9">
        <v>2.3061809905482042</v>
      </c>
      <c r="HY111" s="9">
        <v>2.3062381852551987</v>
      </c>
      <c r="HZ111" s="9">
        <v>1.1169939542410454E-5</v>
      </c>
      <c r="IA111" s="6">
        <v>6</v>
      </c>
      <c r="IB111" s="6"/>
      <c r="IC111" s="6"/>
      <c r="ID111" s="6"/>
      <c r="IE111" s="15">
        <v>104</v>
      </c>
      <c r="IF111" s="9">
        <v>0.56639344262295088</v>
      </c>
      <c r="IG111" s="9">
        <v>2.6060491493383743E-5</v>
      </c>
      <c r="IH111" s="9">
        <v>2.3062121247637055</v>
      </c>
      <c r="II111" s="9">
        <v>2.3062381852551987</v>
      </c>
      <c r="IJ111" s="9">
        <v>5.0895289044047631E-6</v>
      </c>
      <c r="IK111" s="6">
        <v>6</v>
      </c>
      <c r="IL111" s="6"/>
      <c r="IM111" s="6"/>
      <c r="IN111" s="6"/>
      <c r="IO111" s="15">
        <v>104</v>
      </c>
      <c r="IP111" s="9">
        <v>0.56639344262295088</v>
      </c>
      <c r="IQ111" s="9">
        <v>1.4759924385633272E-5</v>
      </c>
      <c r="IR111" s="9">
        <v>2.3062234253308134</v>
      </c>
      <c r="IS111" s="9">
        <v>2.3062381852551992</v>
      </c>
      <c r="IT111" s="9">
        <v>2.8825650432026976E-6</v>
      </c>
      <c r="IU111" s="6">
        <v>6</v>
      </c>
      <c r="IV111" s="6"/>
      <c r="IW111" s="6"/>
      <c r="IX111" s="6"/>
      <c r="IY111" s="15">
        <v>104</v>
      </c>
      <c r="IZ111" s="9">
        <v>0.56639344262295088</v>
      </c>
      <c r="JA111" s="9">
        <v>2.4676748582230629E-5</v>
      </c>
      <c r="JB111" s="9">
        <v>2.3062135085066164</v>
      </c>
      <c r="JC111" s="9">
        <v>2.3062381852551987</v>
      </c>
      <c r="JD111" s="9">
        <v>4.8192884316045111E-6</v>
      </c>
      <c r="JE111" s="6">
        <v>6</v>
      </c>
      <c r="JF111" s="6"/>
      <c r="JG111" s="6"/>
      <c r="JH111" s="6"/>
      <c r="JI111" s="15">
        <v>104</v>
      </c>
      <c r="JJ111" s="9">
        <v>0.56639344262295088</v>
      </c>
      <c r="JK111" s="9">
        <v>2.3754253308128548E-5</v>
      </c>
      <c r="JL111" s="9">
        <v>2.3062144310018908</v>
      </c>
      <c r="JM111" s="9">
        <v>2.3062381852551987</v>
      </c>
      <c r="JN111" s="9">
        <v>4.6391281164043423E-6</v>
      </c>
      <c r="JO111" s="6">
        <v>6</v>
      </c>
      <c r="JP111" s="6"/>
      <c r="JQ111" s="6"/>
      <c r="JR111" s="6"/>
      <c r="JS111" s="15">
        <v>104</v>
      </c>
      <c r="JT111" s="9">
        <v>0.56639344262295088</v>
      </c>
      <c r="JU111" s="9">
        <v>1.9833648393194711E-5</v>
      </c>
      <c r="JV111" s="9">
        <v>2.3062183516068058</v>
      </c>
      <c r="JW111" s="9">
        <v>2.3062381852551987</v>
      </c>
      <c r="JX111" s="9">
        <v>3.8734467768036254E-6</v>
      </c>
      <c r="JY111" s="6">
        <v>6</v>
      </c>
      <c r="JZ111" s="6"/>
      <c r="KA111" s="6"/>
      <c r="KB111" s="6"/>
      <c r="KC111" s="15">
        <v>104</v>
      </c>
      <c r="KD111" s="9">
        <v>0.56639344262295088</v>
      </c>
      <c r="KE111" s="9">
        <v>3.2517958412098301E-5</v>
      </c>
      <c r="KF111" s="9">
        <v>2.3062056672967866</v>
      </c>
      <c r="KG111" s="9">
        <v>2.3062381852551987</v>
      </c>
      <c r="KH111" s="9">
        <v>6.3506511108059433E-6</v>
      </c>
      <c r="KI111" s="6">
        <v>6</v>
      </c>
      <c r="KJ111" s="6"/>
      <c r="KK111" s="6"/>
      <c r="KL111" s="6"/>
      <c r="KM111" s="15">
        <v>104</v>
      </c>
      <c r="KN111" s="9">
        <v>0.56639344262295088</v>
      </c>
      <c r="KO111" s="9">
        <v>1.3606805293005671E-5</v>
      </c>
      <c r="KP111" s="9">
        <v>2.306224578449906</v>
      </c>
      <c r="KQ111" s="9">
        <v>2.3062381852551992</v>
      </c>
      <c r="KR111" s="9">
        <v>2.6573646492024863E-6</v>
      </c>
      <c r="KS111" s="6">
        <v>6</v>
      </c>
      <c r="KT111" s="6"/>
      <c r="KU111" s="6"/>
      <c r="KV111" s="6"/>
      <c r="KW111" s="15">
        <v>104</v>
      </c>
      <c r="KX111" s="9">
        <v>0.56639344262295088</v>
      </c>
      <c r="KY111" s="9">
        <v>1.1531190926275995E-5</v>
      </c>
      <c r="KZ111" s="9">
        <v>2.3062266540642726</v>
      </c>
      <c r="LA111" s="9">
        <v>2.3062381852551987</v>
      </c>
      <c r="LB111" s="9">
        <v>2.2520039400021079E-6</v>
      </c>
      <c r="LC111" s="6">
        <v>6</v>
      </c>
    </row>
    <row r="112" spans="1:315">
      <c r="A112" s="6">
        <v>105</v>
      </c>
      <c r="B112">
        <v>0.46093280828831207</v>
      </c>
      <c r="C112">
        <f>1-Table468[[#This Row],[qx (tau)]]</f>
        <v>0.53906719171168793</v>
      </c>
      <c r="D112" s="6"/>
      <c r="E112" s="6"/>
      <c r="F112" s="6"/>
      <c r="G112" s="6"/>
      <c r="H112" s="15">
        <f t="shared" si="15"/>
        <v>105</v>
      </c>
      <c r="I112" s="9">
        <f t="shared" si="17"/>
        <v>0.5830601092896176</v>
      </c>
      <c r="J112" s="9" cm="1">
        <f t="array" ref="J112">VLOOKUP($G$13,'qx Malaria'!$B$32:$I$61,(N112),FALSE)/(1-cambodia!I112*INDEX($E$6:$G$11,N112,2))</f>
        <v>1.1992136304062914E-5</v>
      </c>
      <c r="K112" s="9">
        <f t="shared" si="16"/>
        <v>2.3984152686762785</v>
      </c>
      <c r="L112" s="9">
        <f t="shared" si="13"/>
        <v>2.3984272608125825</v>
      </c>
      <c r="M112" s="9">
        <f>(J112*Table468[[#This Row],[qx (tau)]])/L112</f>
        <v>2.3046640414415604E-6</v>
      </c>
      <c r="N112" s="6">
        <f t="shared" si="14"/>
        <v>6</v>
      </c>
      <c r="P112" s="6"/>
      <c r="Q112" s="6"/>
      <c r="R112" s="6"/>
      <c r="S112" s="15">
        <v>105</v>
      </c>
      <c r="T112" s="9">
        <v>0.5830601092896176</v>
      </c>
      <c r="U112" s="9">
        <v>1.7052817824377464E-4</v>
      </c>
      <c r="V112" s="9">
        <v>2.3982567326343389</v>
      </c>
      <c r="W112" s="9">
        <v>2.3984272608125825</v>
      </c>
      <c r="X112" s="9">
        <v>3.2772322669298999E-5</v>
      </c>
      <c r="Y112" s="6">
        <v>6</v>
      </c>
      <c r="Z112" s="6"/>
      <c r="AA112" s="6"/>
      <c r="AB112" s="6"/>
      <c r="AC112" s="15">
        <v>105</v>
      </c>
      <c r="AD112" s="9">
        <v>0.5830601092896176</v>
      </c>
      <c r="AE112" s="9">
        <v>1.4558453473132376E-4</v>
      </c>
      <c r="AF112" s="9">
        <v>2.3982816762778514</v>
      </c>
      <c r="AG112" s="9">
        <v>2.3984272608125825</v>
      </c>
      <c r="AH112" s="9">
        <v>2.7978621463100547E-5</v>
      </c>
      <c r="AI112" s="6">
        <v>6</v>
      </c>
      <c r="AJ112" s="6"/>
      <c r="AK112" s="6"/>
      <c r="AL112" s="6"/>
      <c r="AM112" s="15">
        <v>105</v>
      </c>
      <c r="AN112" s="9">
        <v>0.5830601092896176</v>
      </c>
      <c r="AO112" s="9">
        <v>1.2999475753604195E-4</v>
      </c>
      <c r="AP112" s="9">
        <v>2.3982972660550463</v>
      </c>
      <c r="AQ112" s="9">
        <v>2.3984272608125825</v>
      </c>
      <c r="AR112" s="9">
        <v>2.4982558209226508E-5</v>
      </c>
      <c r="AS112" s="6">
        <v>6</v>
      </c>
      <c r="AT112" s="6"/>
      <c r="AU112" s="6"/>
      <c r="AV112" s="6"/>
      <c r="AW112" s="15">
        <v>105</v>
      </c>
      <c r="AX112" s="9">
        <v>0.5830601092896176</v>
      </c>
      <c r="AY112" s="9">
        <v>1.470235910878113E-4</v>
      </c>
      <c r="AZ112" s="9">
        <v>2.3982802372214946</v>
      </c>
      <c r="BA112" s="9">
        <v>2.3984272608125825</v>
      </c>
      <c r="BB112" s="9">
        <v>2.8255181148073527E-5</v>
      </c>
      <c r="BC112" s="6">
        <v>6</v>
      </c>
      <c r="BD112" s="6"/>
      <c r="BE112" s="6"/>
      <c r="BF112" s="6"/>
      <c r="BG112" s="15">
        <v>105</v>
      </c>
      <c r="BH112" s="9">
        <v>0.5830601092896176</v>
      </c>
      <c r="BI112" s="9">
        <v>1.3047444298820449E-4</v>
      </c>
      <c r="BJ112" s="9">
        <v>2.3982967863695945</v>
      </c>
      <c r="BK112" s="9">
        <v>2.398427260812583</v>
      </c>
      <c r="BL112" s="9">
        <v>2.5074744770884173E-5</v>
      </c>
      <c r="BM112" s="6">
        <v>6</v>
      </c>
      <c r="BN112" s="6"/>
      <c r="BO112" s="6"/>
      <c r="BP112" s="6"/>
      <c r="BQ112" s="15">
        <v>105</v>
      </c>
      <c r="BR112" s="9">
        <v>0.5830601092896176</v>
      </c>
      <c r="BS112" s="9">
        <v>1.1728309305373527E-4</v>
      </c>
      <c r="BT112" s="9">
        <v>2.3983099777195287</v>
      </c>
      <c r="BU112" s="9">
        <v>2.3984272608125825</v>
      </c>
      <c r="BV112" s="9">
        <v>2.2539614325298458E-5</v>
      </c>
      <c r="BW112" s="6">
        <v>6</v>
      </c>
      <c r="BX112" s="6"/>
      <c r="BY112" s="6"/>
      <c r="BZ112" s="6"/>
      <c r="CA112" s="15">
        <v>105</v>
      </c>
      <c r="CB112" s="9">
        <v>0.5830601092896176</v>
      </c>
      <c r="CC112" s="9">
        <v>1.115268676277851E-4</v>
      </c>
      <c r="CD112" s="9">
        <v>2.3983157339449548</v>
      </c>
      <c r="CE112" s="9">
        <v>2.3984272608125825</v>
      </c>
      <c r="CF112" s="9">
        <v>2.1433375585406515E-5</v>
      </c>
      <c r="CG112" s="6">
        <v>6</v>
      </c>
      <c r="CH112" s="6"/>
      <c r="CI112" s="6"/>
      <c r="CJ112" s="6"/>
      <c r="CK112" s="15">
        <v>105</v>
      </c>
      <c r="CL112" s="9">
        <v>0.5830601092896176</v>
      </c>
      <c r="CM112" s="9">
        <v>1.2975491480996071E-4</v>
      </c>
      <c r="CN112" s="9">
        <v>2.3982975058977729</v>
      </c>
      <c r="CO112" s="9">
        <v>2.398427260812583</v>
      </c>
      <c r="CP112" s="9">
        <v>2.4936464928397678E-5</v>
      </c>
      <c r="CQ112" s="6">
        <v>6</v>
      </c>
      <c r="CR112" s="6"/>
      <c r="CS112" s="6"/>
      <c r="CT112" s="6"/>
      <c r="CU112" s="15">
        <v>105</v>
      </c>
      <c r="CV112" s="9">
        <v>0.5830601092896176</v>
      </c>
      <c r="CW112" s="9">
        <v>9.6656618610747091E-5</v>
      </c>
      <c r="CX112" s="9">
        <v>2.3983306041939718</v>
      </c>
      <c r="CY112" s="9">
        <v>2.3984272608125825</v>
      </c>
      <c r="CZ112" s="9">
        <v>1.8575592174018979E-5</v>
      </c>
      <c r="DA112" s="6">
        <v>6</v>
      </c>
      <c r="DB112" s="6"/>
      <c r="DC112" s="6"/>
      <c r="DD112" s="6"/>
      <c r="DE112" s="15">
        <v>105</v>
      </c>
      <c r="DF112" s="9">
        <v>0.5830601092896176</v>
      </c>
      <c r="DG112" s="9">
        <v>9.7376146788990845E-5</v>
      </c>
      <c r="DH112" s="9">
        <v>2.3983298846657939</v>
      </c>
      <c r="DI112" s="9">
        <v>2.398427260812583</v>
      </c>
      <c r="DJ112" s="9">
        <v>1.8713872016505464E-5</v>
      </c>
      <c r="DK112" s="6">
        <v>6</v>
      </c>
      <c r="DL112" s="6"/>
      <c r="DM112" s="6"/>
      <c r="DN112" s="6"/>
      <c r="DO112" s="15">
        <v>105</v>
      </c>
      <c r="DP112" s="9">
        <v>0.5830601092896176</v>
      </c>
      <c r="DQ112" s="9">
        <v>1.8683748361730018E-4</v>
      </c>
      <c r="DR112" s="9">
        <v>2.3982404233289651</v>
      </c>
      <c r="DS112" s="9">
        <v>2.3984272608125825</v>
      </c>
      <c r="DT112" s="9">
        <v>3.5906665765659512E-5</v>
      </c>
      <c r="DU112" s="6">
        <v>6</v>
      </c>
      <c r="DV112" s="6"/>
      <c r="DW112" s="6"/>
      <c r="DX112" s="6"/>
      <c r="DY112" s="15">
        <v>105</v>
      </c>
      <c r="DZ112" s="9">
        <v>0.5830601092896176</v>
      </c>
      <c r="EA112" s="9">
        <v>1.3862909567496727E-4</v>
      </c>
      <c r="EB112" s="9">
        <v>2.3982886317169076</v>
      </c>
      <c r="EC112" s="9">
        <v>2.3984272608125825</v>
      </c>
      <c r="ED112" s="9">
        <v>2.6641916319064437E-5</v>
      </c>
      <c r="EE112" s="6">
        <v>6</v>
      </c>
      <c r="EF112" s="6"/>
      <c r="EG112" s="6"/>
      <c r="EH112" s="6"/>
      <c r="EI112" s="15">
        <v>105</v>
      </c>
      <c r="EJ112" s="9">
        <v>0.5830601092896176</v>
      </c>
      <c r="EK112" s="9">
        <v>1.1824246395806032E-4</v>
      </c>
      <c r="EL112" s="9">
        <v>2.3983090183486246</v>
      </c>
      <c r="EM112" s="9">
        <v>2.3984272608125825</v>
      </c>
      <c r="EN112" s="9">
        <v>2.2723987448613788E-5</v>
      </c>
      <c r="EO112" s="6">
        <v>6</v>
      </c>
      <c r="EP112" s="6"/>
      <c r="EQ112" s="6"/>
      <c r="ER112" s="6"/>
      <c r="ES112" s="15">
        <v>105</v>
      </c>
      <c r="ET112" s="9">
        <v>0.5830601092896176</v>
      </c>
      <c r="EU112" s="9">
        <v>2.0482568807339452E-4</v>
      </c>
      <c r="EV112" s="9">
        <v>2.3982224351245089</v>
      </c>
      <c r="EW112" s="9">
        <v>2.3984272608125825</v>
      </c>
      <c r="EX112" s="9">
        <v>3.9363661827821844E-5</v>
      </c>
      <c r="EY112" s="6">
        <v>6</v>
      </c>
      <c r="EZ112" s="6"/>
      <c r="FA112" s="6"/>
      <c r="FB112" s="6"/>
      <c r="FC112" s="15">
        <v>105</v>
      </c>
      <c r="FD112" s="9">
        <v>0.5830601092896176</v>
      </c>
      <c r="FE112" s="9">
        <v>1.6597116644823071E-4</v>
      </c>
      <c r="FF112" s="9">
        <v>2.3982612896461344</v>
      </c>
      <c r="FG112" s="9">
        <v>2.3984272608125825</v>
      </c>
      <c r="FH112" s="9">
        <v>3.1896550333551199E-5</v>
      </c>
      <c r="FI112" s="6">
        <v>6</v>
      </c>
      <c r="FJ112" s="6"/>
      <c r="FK112" s="6"/>
      <c r="FL112" s="6"/>
      <c r="FM112" s="15">
        <v>105</v>
      </c>
      <c r="FN112" s="9">
        <v>0.5830601092896176</v>
      </c>
      <c r="FO112" s="9">
        <v>1.0696985583224119E-4</v>
      </c>
      <c r="FP112" s="9">
        <v>2.3983202909567503</v>
      </c>
      <c r="FQ112" s="9">
        <v>2.3984272608125825</v>
      </c>
      <c r="FR112" s="9">
        <v>2.0557603249658722E-5</v>
      </c>
      <c r="FS112" s="6">
        <v>6</v>
      </c>
      <c r="FT112" s="6"/>
      <c r="FU112" s="6"/>
      <c r="FV112" s="6"/>
      <c r="FW112" s="15">
        <v>105</v>
      </c>
      <c r="FX112" s="9">
        <v>0.5830601092896176</v>
      </c>
      <c r="FY112" s="9">
        <v>1.5373918741808654E-4</v>
      </c>
      <c r="FZ112" s="9">
        <v>2.3982735216251645</v>
      </c>
      <c r="GA112" s="9">
        <v>2.3984272608125825</v>
      </c>
      <c r="GB112" s="9">
        <v>2.9545793011280804E-5</v>
      </c>
      <c r="GC112" s="6">
        <v>6</v>
      </c>
      <c r="GD112" s="6"/>
      <c r="GE112" s="6"/>
      <c r="GF112" s="6"/>
      <c r="GG112" s="15">
        <v>105</v>
      </c>
      <c r="GH112" s="9">
        <v>0.5830601092896176</v>
      </c>
      <c r="GI112" s="9">
        <v>9.8095674967234626E-5</v>
      </c>
      <c r="GJ112" s="9">
        <v>2.3983291651376155</v>
      </c>
      <c r="GK112" s="9">
        <v>2.398427260812583</v>
      </c>
      <c r="GL112" s="9">
        <v>1.885215185899196E-5</v>
      </c>
      <c r="GM112" s="6">
        <v>6</v>
      </c>
      <c r="GN112" s="6"/>
      <c r="GO112" s="6"/>
      <c r="GP112" s="6"/>
      <c r="GQ112" s="15">
        <v>105</v>
      </c>
      <c r="GR112" s="9">
        <v>0.5830601092896176</v>
      </c>
      <c r="GS112" s="9">
        <v>9.0900393184796882E-5</v>
      </c>
      <c r="GT112" s="9">
        <v>2.3983363604193979</v>
      </c>
      <c r="GU112" s="9">
        <v>2.3984272608125825</v>
      </c>
      <c r="GV112" s="9">
        <v>1.7469353434127029E-5</v>
      </c>
      <c r="GW112" s="6">
        <v>6</v>
      </c>
      <c r="GX112" s="6"/>
      <c r="GY112" s="6"/>
      <c r="GZ112" s="6"/>
      <c r="HA112" s="15">
        <v>105</v>
      </c>
      <c r="HB112" s="9">
        <v>0.5830601092896176</v>
      </c>
      <c r="HC112" s="9">
        <v>1.1296592398427264E-4</v>
      </c>
      <c r="HD112" s="9">
        <v>2.3983142948885985</v>
      </c>
      <c r="HE112" s="9">
        <v>2.398427260812583</v>
      </c>
      <c r="HF112" s="9">
        <v>2.1709935270379496E-5</v>
      </c>
      <c r="HG112" s="6">
        <v>6</v>
      </c>
      <c r="HH112" s="6"/>
      <c r="HI112" s="6"/>
      <c r="HJ112" s="6"/>
      <c r="HK112" s="15">
        <v>105</v>
      </c>
      <c r="HL112" s="9">
        <v>0.5830601092896176</v>
      </c>
      <c r="HM112" s="9">
        <v>6.1879423328964637E-5</v>
      </c>
      <c r="HN112" s="9">
        <v>2.3983653813892536</v>
      </c>
      <c r="HO112" s="9">
        <v>2.3984272608125825</v>
      </c>
      <c r="HP112" s="9">
        <v>1.1892066453838454E-5</v>
      </c>
      <c r="HQ112" s="6">
        <v>6</v>
      </c>
      <c r="HR112" s="6"/>
      <c r="HS112" s="6"/>
      <c r="HT112" s="6"/>
      <c r="HU112" s="15">
        <v>105</v>
      </c>
      <c r="HV112" s="9">
        <v>0.5830601092896176</v>
      </c>
      <c r="HW112" s="9">
        <v>5.9480996068152045E-5</v>
      </c>
      <c r="HX112" s="9">
        <v>2.3983677798165144</v>
      </c>
      <c r="HY112" s="9">
        <v>2.3984272608125825</v>
      </c>
      <c r="HZ112" s="9">
        <v>1.143113364555014E-5</v>
      </c>
      <c r="IA112" s="6">
        <v>6</v>
      </c>
      <c r="IB112" s="6"/>
      <c r="IC112" s="6"/>
      <c r="ID112" s="6"/>
      <c r="IE112" s="15">
        <v>105</v>
      </c>
      <c r="IF112" s="9">
        <v>0.5830601092896176</v>
      </c>
      <c r="IG112" s="9">
        <v>2.7102228047182181E-5</v>
      </c>
      <c r="IH112" s="9">
        <v>2.3984001585845354</v>
      </c>
      <c r="II112" s="9">
        <v>2.3984272608125825</v>
      </c>
      <c r="IJ112" s="9">
        <v>5.2085407336579257E-6</v>
      </c>
      <c r="IK112" s="6">
        <v>6</v>
      </c>
      <c r="IL112" s="6"/>
      <c r="IM112" s="6"/>
      <c r="IN112" s="6"/>
      <c r="IO112" s="15">
        <v>105</v>
      </c>
      <c r="IP112" s="9">
        <v>0.5830601092896176</v>
      </c>
      <c r="IQ112" s="9">
        <v>1.5349934469200528E-5</v>
      </c>
      <c r="IR112" s="9">
        <v>2.3984119108781137</v>
      </c>
      <c r="IS112" s="9">
        <v>2.398427260812583</v>
      </c>
      <c r="IT112" s="9">
        <v>2.9499699730451968E-6</v>
      </c>
      <c r="IU112" s="6">
        <v>6</v>
      </c>
      <c r="IV112" s="6"/>
      <c r="IW112" s="6"/>
      <c r="IX112" s="6"/>
      <c r="IY112" s="15">
        <v>105</v>
      </c>
      <c r="IZ112" s="9">
        <v>0.5830601092896176</v>
      </c>
      <c r="JA112" s="9">
        <v>2.5663171690694635E-5</v>
      </c>
      <c r="JB112" s="9">
        <v>2.3984015976408917</v>
      </c>
      <c r="JC112" s="9">
        <v>2.3984272608125825</v>
      </c>
      <c r="JD112" s="9">
        <v>4.9319810486849399E-6</v>
      </c>
      <c r="JE112" s="6">
        <v>6</v>
      </c>
      <c r="JF112" s="6"/>
      <c r="JG112" s="6"/>
      <c r="JH112" s="6"/>
      <c r="JI112" s="15">
        <v>105</v>
      </c>
      <c r="JJ112" s="9">
        <v>0.5830601092896176</v>
      </c>
      <c r="JK112" s="9">
        <v>2.4703800786369598E-5</v>
      </c>
      <c r="JL112" s="9">
        <v>2.3984025570117962</v>
      </c>
      <c r="JM112" s="9">
        <v>2.3984272608125825</v>
      </c>
      <c r="JN112" s="9">
        <v>4.7476079253696146E-6</v>
      </c>
      <c r="JO112" s="6">
        <v>6</v>
      </c>
      <c r="JP112" s="6"/>
      <c r="JQ112" s="6"/>
      <c r="JR112" s="6"/>
      <c r="JS112" s="15">
        <v>105</v>
      </c>
      <c r="JT112" s="9">
        <v>0.5830601092896176</v>
      </c>
      <c r="JU112" s="9">
        <v>2.0626474442988211E-5</v>
      </c>
      <c r="JV112" s="9">
        <v>2.3984066343381394</v>
      </c>
      <c r="JW112" s="9">
        <v>2.3984272608125825</v>
      </c>
      <c r="JX112" s="9">
        <v>3.9640221512794837E-6</v>
      </c>
      <c r="JY112" s="6">
        <v>6</v>
      </c>
      <c r="JZ112" s="6"/>
      <c r="KA112" s="6"/>
      <c r="KB112" s="6"/>
      <c r="KC112" s="15">
        <v>105</v>
      </c>
      <c r="KD112" s="9">
        <v>0.5830601092896176</v>
      </c>
      <c r="KE112" s="9">
        <v>3.3817824377457409E-5</v>
      </c>
      <c r="KF112" s="9">
        <v>2.3983934429882052</v>
      </c>
      <c r="KG112" s="9">
        <v>2.3984272608125825</v>
      </c>
      <c r="KH112" s="9">
        <v>6.4991525968651992E-6</v>
      </c>
      <c r="KI112" s="6">
        <v>6</v>
      </c>
      <c r="KJ112" s="6"/>
      <c r="KK112" s="6"/>
      <c r="KL112" s="6"/>
      <c r="KM112" s="15">
        <v>105</v>
      </c>
      <c r="KN112" s="9">
        <v>0.5830601092896176</v>
      </c>
      <c r="KO112" s="9">
        <v>1.4150720838794235E-5</v>
      </c>
      <c r="KP112" s="9">
        <v>2.3984131100917438</v>
      </c>
      <c r="KQ112" s="9">
        <v>2.3984272608125825</v>
      </c>
      <c r="KR112" s="9">
        <v>2.7195035689010408E-6</v>
      </c>
      <c r="KS112" s="6">
        <v>6</v>
      </c>
      <c r="KT112" s="6"/>
      <c r="KU112" s="6"/>
      <c r="KV112" s="6"/>
      <c r="KW112" s="15">
        <v>105</v>
      </c>
      <c r="KX112" s="9">
        <v>0.5830601092896176</v>
      </c>
      <c r="KY112" s="9">
        <v>1.1992136304062914E-5</v>
      </c>
      <c r="KZ112" s="9">
        <v>2.3984152686762785</v>
      </c>
      <c r="LA112" s="9">
        <v>2.3984272608125825</v>
      </c>
      <c r="LB112" s="9">
        <v>2.3046640414415604E-6</v>
      </c>
      <c r="LC112" s="6">
        <v>6</v>
      </c>
    </row>
    <row r="113" spans="1:315">
      <c r="A113" s="6">
        <v>106</v>
      </c>
      <c r="B113">
        <v>0.47113295484957624</v>
      </c>
      <c r="C113">
        <f>1-Table468[[#This Row],[qx (tau)]]</f>
        <v>0.52886704515042382</v>
      </c>
      <c r="D113" s="6"/>
      <c r="E113" s="6"/>
      <c r="F113" s="6"/>
      <c r="G113" s="6"/>
      <c r="H113" s="15">
        <f t="shared" si="15"/>
        <v>106</v>
      </c>
      <c r="I113" s="9">
        <f t="shared" si="17"/>
        <v>0.59972677595628432</v>
      </c>
      <c r="J113" s="9" cm="1">
        <f t="array" ref="J113">VLOOKUP($G$13,'qx Malaria'!$B$32:$I$61,(N113),FALSE)/(1-cambodia!I113*INDEX($E$6:$G$11,N113,2))</f>
        <v>1.2491467576791816E-5</v>
      </c>
      <c r="K113" s="9">
        <f t="shared" si="16"/>
        <v>2.4982810238907858</v>
      </c>
      <c r="L113" s="9">
        <f t="shared" si="13"/>
        <v>2.4982935153583625</v>
      </c>
      <c r="M113" s="9">
        <f>(J113*Table468[[#This Row],[qx (tau)]])/L113</f>
        <v>2.3556647742478817E-6</v>
      </c>
      <c r="N113" s="6">
        <f t="shared" si="14"/>
        <v>6</v>
      </c>
      <c r="P113" s="6"/>
      <c r="Q113" s="6"/>
      <c r="R113" s="6"/>
      <c r="S113" s="15">
        <v>106</v>
      </c>
      <c r="T113" s="9">
        <v>0.59972677595628432</v>
      </c>
      <c r="U113" s="9">
        <v>1.7762866894197962E-4</v>
      </c>
      <c r="V113" s="9">
        <v>2.4981158866894209</v>
      </c>
      <c r="W113" s="9">
        <v>2.498293515358363</v>
      </c>
      <c r="X113" s="9">
        <v>3.3497553089804873E-5</v>
      </c>
      <c r="Y113" s="6">
        <v>6</v>
      </c>
      <c r="Z113" s="6"/>
      <c r="AA113" s="6"/>
      <c r="AB113" s="6"/>
      <c r="AC113" s="15">
        <v>106</v>
      </c>
      <c r="AD113" s="9">
        <v>0.59972677595628432</v>
      </c>
      <c r="AE113" s="9">
        <v>1.5164641638225264E-4</v>
      </c>
      <c r="AF113" s="9">
        <v>2.4981418689419805</v>
      </c>
      <c r="AG113" s="9">
        <v>2.498293515358363</v>
      </c>
      <c r="AH113" s="9">
        <v>2.859777035936928E-5</v>
      </c>
      <c r="AI113" s="6">
        <v>6</v>
      </c>
      <c r="AJ113" s="6"/>
      <c r="AK113" s="6"/>
      <c r="AL113" s="6"/>
      <c r="AM113" s="15">
        <v>106</v>
      </c>
      <c r="AN113" s="9">
        <v>0.59972677595628432</v>
      </c>
      <c r="AO113" s="9">
        <v>1.3540750853242324E-4</v>
      </c>
      <c r="AP113" s="9">
        <v>2.4981581078498305</v>
      </c>
      <c r="AQ113" s="9">
        <v>2.498293515358363</v>
      </c>
      <c r="AR113" s="9">
        <v>2.5535406152847027E-5</v>
      </c>
      <c r="AS113" s="6">
        <v>6</v>
      </c>
      <c r="AT113" s="6"/>
      <c r="AU113" s="6"/>
      <c r="AV113" s="6"/>
      <c r="AW113" s="15">
        <v>106</v>
      </c>
      <c r="AX113" s="9">
        <v>0.59972677595628432</v>
      </c>
      <c r="AY113" s="9">
        <v>1.5314539249146764E-4</v>
      </c>
      <c r="AZ113" s="9">
        <v>2.4981403699658711</v>
      </c>
      <c r="BA113" s="9">
        <v>2.4982935153583625</v>
      </c>
      <c r="BB113" s="9">
        <v>2.888045013227903E-5</v>
      </c>
      <c r="BC113" s="6">
        <v>6</v>
      </c>
      <c r="BD113" s="6"/>
      <c r="BE113" s="6"/>
      <c r="BF113" s="6"/>
      <c r="BG113" s="15">
        <v>106</v>
      </c>
      <c r="BH113" s="9">
        <v>0.59972677595628432</v>
      </c>
      <c r="BI113" s="9">
        <v>1.3590716723549493E-4</v>
      </c>
      <c r="BJ113" s="9">
        <v>2.4981576081911272</v>
      </c>
      <c r="BK113" s="9">
        <v>2.4982935153583625</v>
      </c>
      <c r="BL113" s="9">
        <v>2.5629632743816945E-5</v>
      </c>
      <c r="BM113" s="6">
        <v>6</v>
      </c>
      <c r="BN113" s="6"/>
      <c r="BO113" s="6"/>
      <c r="BP113" s="6"/>
      <c r="BQ113" s="15">
        <v>106</v>
      </c>
      <c r="BR113" s="9">
        <v>0.59972677595628432</v>
      </c>
      <c r="BS113" s="9">
        <v>1.2216655290102392E-4</v>
      </c>
      <c r="BT113" s="9">
        <v>2.4981713488054615</v>
      </c>
      <c r="BU113" s="9">
        <v>2.4982935153583625</v>
      </c>
      <c r="BV113" s="9">
        <v>2.3038401492144278E-5</v>
      </c>
      <c r="BW113" s="6">
        <v>6</v>
      </c>
      <c r="BX113" s="6"/>
      <c r="BY113" s="6"/>
      <c r="BZ113" s="6"/>
      <c r="CA113" s="15">
        <v>106</v>
      </c>
      <c r="CB113" s="9">
        <v>0.59972677595628432</v>
      </c>
      <c r="CC113" s="9">
        <v>1.1617064846416388E-4</v>
      </c>
      <c r="CD113" s="9">
        <v>2.4981773447098989</v>
      </c>
      <c r="CE113" s="9">
        <v>2.498293515358363</v>
      </c>
      <c r="CF113" s="9">
        <v>2.1907682400505297E-5</v>
      </c>
      <c r="CG113" s="6">
        <v>6</v>
      </c>
      <c r="CH113" s="6"/>
      <c r="CI113" s="6"/>
      <c r="CJ113" s="6"/>
      <c r="CK113" s="15">
        <v>106</v>
      </c>
      <c r="CL113" s="9">
        <v>0.59972677595628432</v>
      </c>
      <c r="CM113" s="9">
        <v>1.3515767918088743E-4</v>
      </c>
      <c r="CN113" s="9">
        <v>2.4981583576791819</v>
      </c>
      <c r="CO113" s="9">
        <v>2.498293515358363</v>
      </c>
      <c r="CP113" s="9">
        <v>2.5488292857362076E-5</v>
      </c>
      <c r="CQ113" s="6">
        <v>6</v>
      </c>
      <c r="CR113" s="6"/>
      <c r="CS113" s="6"/>
      <c r="CT113" s="6"/>
      <c r="CU113" s="15">
        <v>106</v>
      </c>
      <c r="CV113" s="9">
        <v>0.59972677595628432</v>
      </c>
      <c r="CW113" s="9">
        <v>1.0068122866894202E-4</v>
      </c>
      <c r="CX113" s="9">
        <v>2.4981928341296937</v>
      </c>
      <c r="CY113" s="9">
        <v>2.4982935153583625</v>
      </c>
      <c r="CZ113" s="9">
        <v>1.8986658080437926E-5</v>
      </c>
      <c r="DA113" s="6">
        <v>6</v>
      </c>
      <c r="DB113" s="6"/>
      <c r="DC113" s="6"/>
      <c r="DD113" s="6"/>
      <c r="DE113" s="15">
        <v>106</v>
      </c>
      <c r="DF113" s="9">
        <v>0.59972677595628432</v>
      </c>
      <c r="DG113" s="9">
        <v>1.0143071672354952E-4</v>
      </c>
      <c r="DH113" s="9">
        <v>2.4981920846416394</v>
      </c>
      <c r="DI113" s="9">
        <v>2.498293515358363</v>
      </c>
      <c r="DJ113" s="9">
        <v>1.9127997966892794E-5</v>
      </c>
      <c r="DK113" s="6">
        <v>6</v>
      </c>
      <c r="DL113" s="6"/>
      <c r="DM113" s="6"/>
      <c r="DN113" s="6"/>
      <c r="DO113" s="15">
        <v>106</v>
      </c>
      <c r="DP113" s="9">
        <v>0.59972677595628432</v>
      </c>
      <c r="DQ113" s="9">
        <v>1.9461706484641644E-4</v>
      </c>
      <c r="DR113" s="9">
        <v>2.4980988982935166</v>
      </c>
      <c r="DS113" s="9">
        <v>2.498293515358363</v>
      </c>
      <c r="DT113" s="9">
        <v>3.6701257182781981E-5</v>
      </c>
      <c r="DU113" s="6">
        <v>6</v>
      </c>
      <c r="DV113" s="6"/>
      <c r="DW113" s="6"/>
      <c r="DX113" s="6"/>
      <c r="DY113" s="15">
        <v>106</v>
      </c>
      <c r="DZ113" s="9">
        <v>0.59972677595628432</v>
      </c>
      <c r="EA113" s="9">
        <v>1.4440136518771338E-4</v>
      </c>
      <c r="EB113" s="9">
        <v>2.4981491139931751</v>
      </c>
      <c r="EC113" s="9">
        <v>2.498293515358363</v>
      </c>
      <c r="ED113" s="9">
        <v>2.7231484790305505E-5</v>
      </c>
      <c r="EE113" s="6">
        <v>6</v>
      </c>
      <c r="EF113" s="6"/>
      <c r="EG113" s="6"/>
      <c r="EH113" s="6"/>
      <c r="EI113" s="15">
        <v>106</v>
      </c>
      <c r="EJ113" s="9">
        <v>0.59972677595628432</v>
      </c>
      <c r="EK113" s="9">
        <v>1.2316587030716729E-4</v>
      </c>
      <c r="EL113" s="9">
        <v>2.4981703494880554</v>
      </c>
      <c r="EM113" s="9">
        <v>2.4982935153583625</v>
      </c>
      <c r="EN113" s="9">
        <v>2.3226854674084114E-5</v>
      </c>
      <c r="EO113" s="6">
        <v>6</v>
      </c>
      <c r="EP113" s="6"/>
      <c r="EQ113" s="6"/>
      <c r="ER113" s="6"/>
      <c r="ES113" s="15">
        <v>106</v>
      </c>
      <c r="ET113" s="9">
        <v>0.59972677595628432</v>
      </c>
      <c r="EU113" s="9">
        <v>2.1335426621160416E-4</v>
      </c>
      <c r="EV113" s="9">
        <v>2.498080161092151</v>
      </c>
      <c r="EW113" s="9">
        <v>2.4982935153583625</v>
      </c>
      <c r="EX113" s="9">
        <v>4.0234754344153807E-5</v>
      </c>
      <c r="EY113" s="6">
        <v>6</v>
      </c>
      <c r="EZ113" s="6"/>
      <c r="FA113" s="6"/>
      <c r="FB113" s="6"/>
      <c r="FC113" s="15">
        <v>106</v>
      </c>
      <c r="FD113" s="9">
        <v>0.59972677595628432</v>
      </c>
      <c r="FE113" s="9">
        <v>1.728819112627987E-4</v>
      </c>
      <c r="FF113" s="9">
        <v>2.4981206334471002</v>
      </c>
      <c r="FG113" s="9">
        <v>2.498293515358363</v>
      </c>
      <c r="FH113" s="9">
        <v>3.2602400475590675E-5</v>
      </c>
      <c r="FI113" s="6">
        <v>6</v>
      </c>
      <c r="FJ113" s="6"/>
      <c r="FK113" s="6"/>
      <c r="FL113" s="6"/>
      <c r="FM113" s="15">
        <v>106</v>
      </c>
      <c r="FN113" s="9">
        <v>0.59972677595628432</v>
      </c>
      <c r="FO113" s="9">
        <v>1.1142389078498299E-4</v>
      </c>
      <c r="FP113" s="9">
        <v>2.4981820914675779</v>
      </c>
      <c r="FQ113" s="9">
        <v>2.498293515358363</v>
      </c>
      <c r="FR113" s="9">
        <v>2.1012529786291102E-5</v>
      </c>
      <c r="FS113" s="6">
        <v>6</v>
      </c>
      <c r="FT113" s="6"/>
      <c r="FU113" s="6"/>
      <c r="FV113" s="6"/>
      <c r="FW113" s="15">
        <v>106</v>
      </c>
      <c r="FX113" s="9">
        <v>0.59972677595628432</v>
      </c>
      <c r="FY113" s="9">
        <v>1.6014061433447107E-4</v>
      </c>
      <c r="FZ113" s="9">
        <v>2.4981333747440284</v>
      </c>
      <c r="GA113" s="9">
        <v>2.498293515358363</v>
      </c>
      <c r="GB113" s="9">
        <v>3.0199622405857837E-5</v>
      </c>
      <c r="GC113" s="6">
        <v>6</v>
      </c>
      <c r="GD113" s="6"/>
      <c r="GE113" s="6"/>
      <c r="GF113" s="6"/>
      <c r="GG113" s="15">
        <v>106</v>
      </c>
      <c r="GH113" s="9">
        <v>0.59972677595628432</v>
      </c>
      <c r="GI113" s="9">
        <v>1.0218020477815704E-4</v>
      </c>
      <c r="GJ113" s="9">
        <v>2.4981913351535847</v>
      </c>
      <c r="GK113" s="9">
        <v>2.498293515358363</v>
      </c>
      <c r="GL113" s="9">
        <v>1.9269337853347666E-5</v>
      </c>
      <c r="GM113" s="6">
        <v>6</v>
      </c>
      <c r="GN113" s="6"/>
      <c r="GO113" s="6"/>
      <c r="GP113" s="6"/>
      <c r="GQ113" s="15">
        <v>106</v>
      </c>
      <c r="GR113" s="9">
        <v>0.59972677595628432</v>
      </c>
      <c r="GS113" s="9">
        <v>9.4685324232081944E-5</v>
      </c>
      <c r="GT113" s="9">
        <v>2.4981988300341307</v>
      </c>
      <c r="GU113" s="9">
        <v>2.498293515358363</v>
      </c>
      <c r="GV113" s="9">
        <v>1.7855938988798938E-5</v>
      </c>
      <c r="GW113" s="6">
        <v>6</v>
      </c>
      <c r="GX113" s="6"/>
      <c r="GY113" s="6"/>
      <c r="GZ113" s="6"/>
      <c r="HA113" s="15">
        <v>106</v>
      </c>
      <c r="HB113" s="9">
        <v>0.59972677595628432</v>
      </c>
      <c r="HC113" s="9">
        <v>1.1766962457337888E-4</v>
      </c>
      <c r="HD113" s="9">
        <v>2.4981758457337895</v>
      </c>
      <c r="HE113" s="9">
        <v>2.498293515358363</v>
      </c>
      <c r="HF113" s="9">
        <v>2.2190362173415037E-5</v>
      </c>
      <c r="HG113" s="6">
        <v>6</v>
      </c>
      <c r="HH113" s="6"/>
      <c r="HI113" s="6"/>
      <c r="HJ113" s="6"/>
      <c r="HK113" s="15">
        <v>106</v>
      </c>
      <c r="HL113" s="9">
        <v>0.59972677595628432</v>
      </c>
      <c r="HM113" s="9">
        <v>6.4455972696245766E-5</v>
      </c>
      <c r="HN113" s="9">
        <v>2.4982290593856669</v>
      </c>
      <c r="HO113" s="9">
        <v>2.498293515358363</v>
      </c>
      <c r="HP113" s="9">
        <v>1.2155230235119067E-5</v>
      </c>
      <c r="HQ113" s="6">
        <v>6</v>
      </c>
      <c r="HR113" s="6"/>
      <c r="HS113" s="6"/>
      <c r="HT113" s="6"/>
      <c r="HU113" s="15">
        <v>106</v>
      </c>
      <c r="HV113" s="9">
        <v>0.59972677595628432</v>
      </c>
      <c r="HW113" s="9">
        <v>6.1957679180887397E-5</v>
      </c>
      <c r="HX113" s="9">
        <v>2.4982315576791816</v>
      </c>
      <c r="HY113" s="9">
        <v>2.4982935153583625</v>
      </c>
      <c r="HZ113" s="9">
        <v>1.1684097280269493E-5</v>
      </c>
      <c r="IA113" s="6">
        <v>6</v>
      </c>
      <c r="IB113" s="6"/>
      <c r="IC113" s="6"/>
      <c r="ID113" s="6"/>
      <c r="IE113" s="15">
        <v>106</v>
      </c>
      <c r="IF113" s="9">
        <v>0.59972677595628432</v>
      </c>
      <c r="IG113" s="9">
        <v>2.8230716723549497E-5</v>
      </c>
      <c r="IH113" s="9">
        <v>2.4982652846416391</v>
      </c>
      <c r="II113" s="9">
        <v>2.4982935153583625</v>
      </c>
      <c r="IJ113" s="9">
        <v>5.3238023898002113E-6</v>
      </c>
      <c r="IK113" s="6">
        <v>6</v>
      </c>
      <c r="IL113" s="6"/>
      <c r="IM113" s="6"/>
      <c r="IN113" s="6"/>
      <c r="IO113" s="15">
        <v>106</v>
      </c>
      <c r="IP113" s="9">
        <v>0.59972677595628432</v>
      </c>
      <c r="IQ113" s="9">
        <v>1.598907849829352E-5</v>
      </c>
      <c r="IR113" s="9">
        <v>2.4982775262798644</v>
      </c>
      <c r="IS113" s="9">
        <v>2.4982935153583625</v>
      </c>
      <c r="IT113" s="9">
        <v>3.0152509110372877E-6</v>
      </c>
      <c r="IU113" s="6">
        <v>6</v>
      </c>
      <c r="IV113" s="6"/>
      <c r="IW113" s="6"/>
      <c r="IX113" s="6"/>
      <c r="IY113" s="15">
        <v>106</v>
      </c>
      <c r="IZ113" s="9">
        <v>0.59972677595628432</v>
      </c>
      <c r="JA113" s="9">
        <v>2.6731740614334484E-5</v>
      </c>
      <c r="JB113" s="9">
        <v>2.4982667836177486</v>
      </c>
      <c r="JC113" s="9">
        <v>2.498293515358363</v>
      </c>
      <c r="JD113" s="9">
        <v>5.041122616890466E-6</v>
      </c>
      <c r="JE113" s="6">
        <v>6</v>
      </c>
      <c r="JF113" s="6"/>
      <c r="JG113" s="6"/>
      <c r="JH113" s="6"/>
      <c r="JI113" s="15">
        <v>106</v>
      </c>
      <c r="JJ113" s="9">
        <v>0.59972677595628432</v>
      </c>
      <c r="JK113" s="9">
        <v>2.5732423208191134E-5</v>
      </c>
      <c r="JL113" s="9">
        <v>2.4982677829351547</v>
      </c>
      <c r="JM113" s="9">
        <v>2.498293515358363</v>
      </c>
      <c r="JN113" s="9">
        <v>4.8526694349506344E-6</v>
      </c>
      <c r="JO113" s="6">
        <v>6</v>
      </c>
      <c r="JP113" s="6"/>
      <c r="JQ113" s="6"/>
      <c r="JR113" s="6"/>
      <c r="JS113" s="15">
        <v>106</v>
      </c>
      <c r="JT113" s="9">
        <v>0.59972677595628432</v>
      </c>
      <c r="JU113" s="9">
        <v>2.1485324232081923E-5</v>
      </c>
      <c r="JV113" s="9">
        <v>2.4982720300341308</v>
      </c>
      <c r="JW113" s="9">
        <v>2.498293515358363</v>
      </c>
      <c r="JX113" s="9">
        <v>4.0517434117063557E-6</v>
      </c>
      <c r="JY113" s="6">
        <v>6</v>
      </c>
      <c r="JZ113" s="6"/>
      <c r="KA113" s="6"/>
      <c r="KB113" s="6"/>
      <c r="KC113" s="15">
        <v>106</v>
      </c>
      <c r="KD113" s="9">
        <v>0.59972677595628432</v>
      </c>
      <c r="KE113" s="9">
        <v>3.522593856655291E-5</v>
      </c>
      <c r="KF113" s="9">
        <v>2.498258289419796</v>
      </c>
      <c r="KG113" s="9">
        <v>2.4982935153583625</v>
      </c>
      <c r="KH113" s="9">
        <v>6.6429746633790251E-6</v>
      </c>
      <c r="KI113" s="6">
        <v>6</v>
      </c>
      <c r="KJ113" s="6"/>
      <c r="KK113" s="6"/>
      <c r="KL113" s="6"/>
      <c r="KM113" s="15">
        <v>106</v>
      </c>
      <c r="KN113" s="9">
        <v>0.59972677595628432</v>
      </c>
      <c r="KO113" s="9">
        <v>1.4739931740614339E-5</v>
      </c>
      <c r="KP113" s="9">
        <v>2.498278775426622</v>
      </c>
      <c r="KQ113" s="9">
        <v>2.4982935153583625</v>
      </c>
      <c r="KR113" s="9">
        <v>2.7796844336124997E-6</v>
      </c>
      <c r="KS113" s="6">
        <v>6</v>
      </c>
      <c r="KT113" s="6"/>
      <c r="KU113" s="6"/>
      <c r="KV113" s="6"/>
      <c r="KW113" s="15">
        <v>106</v>
      </c>
      <c r="KX113" s="9">
        <v>0.59972677595628432</v>
      </c>
      <c r="KY113" s="9">
        <v>1.2491467576791816E-5</v>
      </c>
      <c r="KZ113" s="9">
        <v>2.4982810238907858</v>
      </c>
      <c r="LA113" s="9">
        <v>2.4982935153583625</v>
      </c>
      <c r="LB113" s="9">
        <v>2.3556647742478817E-6</v>
      </c>
      <c r="LC113" s="6">
        <v>6</v>
      </c>
    </row>
    <row r="114" spans="1:315">
      <c r="A114" s="6">
        <v>107</v>
      </c>
      <c r="B114">
        <v>0.48098297008611834</v>
      </c>
      <c r="C114">
        <f>1-Table468[[#This Row],[qx (tau)]]</f>
        <v>0.51901702991388166</v>
      </c>
      <c r="D114" s="6"/>
      <c r="E114" s="6"/>
      <c r="F114" s="6"/>
      <c r="G114" s="6"/>
      <c r="H114" s="15">
        <f t="shared" si="15"/>
        <v>107</v>
      </c>
      <c r="I114" s="9">
        <f t="shared" si="17"/>
        <v>0.61639344262295104</v>
      </c>
      <c r="J114" s="9" cm="1">
        <f t="array" ref="J114">VLOOKUP($G$13,'qx Malaria'!$B$32:$I$61,(N114),FALSE)/(1-cambodia!I114*INDEX($E$6:$G$11,N114,2))</f>
        <v>1.3034188034188042E-5</v>
      </c>
      <c r="K114" s="9">
        <f t="shared" si="16"/>
        <v>2.606824572649574</v>
      </c>
      <c r="L114" s="9">
        <f t="shared" si="13"/>
        <v>2.6068376068376082</v>
      </c>
      <c r="M114" s="9">
        <f>(J114*Table468[[#This Row],[qx (tau)]])/L114</f>
        <v>2.4049148504305921E-6</v>
      </c>
      <c r="N114" s="6">
        <f t="shared" si="14"/>
        <v>6</v>
      </c>
      <c r="P114" s="6"/>
      <c r="Q114" s="6"/>
      <c r="R114" s="6"/>
      <c r="S114" s="15">
        <v>107</v>
      </c>
      <c r="T114" s="9">
        <v>0.61639344262295104</v>
      </c>
      <c r="U114" s="9">
        <v>1.8534615384615397E-4</v>
      </c>
      <c r="V114" s="9">
        <v>2.6066522606837621</v>
      </c>
      <c r="W114" s="9">
        <v>2.6068376068376082</v>
      </c>
      <c r="X114" s="9">
        <v>3.4197889173123021E-5</v>
      </c>
      <c r="Y114" s="6">
        <v>6</v>
      </c>
      <c r="Z114" s="6"/>
      <c r="AA114" s="6"/>
      <c r="AB114" s="6"/>
      <c r="AC114" s="15">
        <v>107</v>
      </c>
      <c r="AD114" s="9">
        <v>0.61639344262295104</v>
      </c>
      <c r="AE114" s="9">
        <v>1.5823504273504283E-4</v>
      </c>
      <c r="AF114" s="9">
        <v>2.6066793717948733</v>
      </c>
      <c r="AG114" s="9">
        <v>2.6068376068376082</v>
      </c>
      <c r="AH114" s="9">
        <v>2.9195666284227387E-5</v>
      </c>
      <c r="AI114" s="6">
        <v>6</v>
      </c>
      <c r="AJ114" s="6"/>
      <c r="AK114" s="6"/>
      <c r="AL114" s="6"/>
      <c r="AM114" s="15">
        <v>107</v>
      </c>
      <c r="AN114" s="9">
        <v>0.61639344262295104</v>
      </c>
      <c r="AO114" s="9">
        <v>1.4129059829059835E-4</v>
      </c>
      <c r="AP114" s="9">
        <v>2.6066963162393177</v>
      </c>
      <c r="AQ114" s="9">
        <v>2.6068376068376082</v>
      </c>
      <c r="AR114" s="9">
        <v>2.6069276978667609E-5</v>
      </c>
      <c r="AS114" s="6">
        <v>6</v>
      </c>
      <c r="AT114" s="6"/>
      <c r="AU114" s="6"/>
      <c r="AV114" s="6"/>
      <c r="AW114" s="15">
        <v>107</v>
      </c>
      <c r="AX114" s="9">
        <v>0.61639344262295104</v>
      </c>
      <c r="AY114" s="9">
        <v>1.5979914529914537E-4</v>
      </c>
      <c r="AZ114" s="9">
        <v>2.6066778076923089</v>
      </c>
      <c r="BA114" s="9">
        <v>2.6068376068376082</v>
      </c>
      <c r="BB114" s="9">
        <v>2.9484256066279055E-5</v>
      </c>
      <c r="BC114" s="6">
        <v>6</v>
      </c>
      <c r="BD114" s="6"/>
      <c r="BE114" s="6"/>
      <c r="BF114" s="6"/>
      <c r="BG114" s="15">
        <v>107</v>
      </c>
      <c r="BH114" s="9">
        <v>0.61639344262295104</v>
      </c>
      <c r="BI114" s="9">
        <v>1.418119658119659E-4</v>
      </c>
      <c r="BJ114" s="9">
        <v>2.6066957948717961</v>
      </c>
      <c r="BK114" s="9">
        <v>2.6068376068376082</v>
      </c>
      <c r="BL114" s="9">
        <v>2.6165473572684839E-5</v>
      </c>
      <c r="BM114" s="6">
        <v>6</v>
      </c>
      <c r="BN114" s="6"/>
      <c r="BO114" s="6"/>
      <c r="BP114" s="6"/>
      <c r="BQ114" s="15">
        <v>107</v>
      </c>
      <c r="BR114" s="9">
        <v>0.61639344262295104</v>
      </c>
      <c r="BS114" s="9">
        <v>1.2747435897435903E-4</v>
      </c>
      <c r="BT114" s="9">
        <v>2.6067101324786339</v>
      </c>
      <c r="BU114" s="9">
        <v>2.6068376068376082</v>
      </c>
      <c r="BV114" s="9">
        <v>2.3520067237211182E-5</v>
      </c>
      <c r="BW114" s="6">
        <v>6</v>
      </c>
      <c r="BX114" s="6"/>
      <c r="BY114" s="6"/>
      <c r="BZ114" s="6"/>
      <c r="CA114" s="15">
        <v>107</v>
      </c>
      <c r="CB114" s="9">
        <v>0.61639344262295104</v>
      </c>
      <c r="CC114" s="9">
        <v>1.2121794871794881E-4</v>
      </c>
      <c r="CD114" s="9">
        <v>2.6067163888888905</v>
      </c>
      <c r="CE114" s="9">
        <v>2.6068376068376082</v>
      </c>
      <c r="CF114" s="9">
        <v>2.2365708109004508E-5</v>
      </c>
      <c r="CG114" s="6">
        <v>6</v>
      </c>
      <c r="CH114" s="6"/>
      <c r="CI114" s="6"/>
      <c r="CJ114" s="6"/>
      <c r="CK114" s="15">
        <v>107</v>
      </c>
      <c r="CL114" s="9">
        <v>0.61639344262295104</v>
      </c>
      <c r="CM114" s="9">
        <v>1.4102991452991461E-4</v>
      </c>
      <c r="CN114" s="9">
        <v>2.6066965769230785</v>
      </c>
      <c r="CO114" s="9">
        <v>2.6068376068376087</v>
      </c>
      <c r="CP114" s="9">
        <v>2.6021178681658998E-5</v>
      </c>
      <c r="CQ114" s="6">
        <v>6</v>
      </c>
      <c r="CR114" s="6"/>
      <c r="CS114" s="6"/>
      <c r="CT114" s="6"/>
      <c r="CU114" s="15">
        <v>107</v>
      </c>
      <c r="CV114" s="9">
        <v>0.61639344262295104</v>
      </c>
      <c r="CW114" s="9">
        <v>1.0505555555555562E-4</v>
      </c>
      <c r="CX114" s="9">
        <v>2.6067325512820529</v>
      </c>
      <c r="CY114" s="9">
        <v>2.6068376068376087</v>
      </c>
      <c r="CZ114" s="9">
        <v>1.9383613694470568E-5</v>
      </c>
      <c r="DA114" s="6">
        <v>6</v>
      </c>
      <c r="DB114" s="6"/>
      <c r="DC114" s="6"/>
      <c r="DD114" s="6"/>
      <c r="DE114" s="15">
        <v>107</v>
      </c>
      <c r="DF114" s="9">
        <v>0.61639344262295104</v>
      </c>
      <c r="DG114" s="9">
        <v>1.0583760683760689E-4</v>
      </c>
      <c r="DH114" s="9">
        <v>2.606731769230771</v>
      </c>
      <c r="DI114" s="9">
        <v>2.6068376068376087</v>
      </c>
      <c r="DJ114" s="9">
        <v>1.9527908585496402E-5</v>
      </c>
      <c r="DK114" s="6">
        <v>6</v>
      </c>
      <c r="DL114" s="6"/>
      <c r="DM114" s="6"/>
      <c r="DN114" s="6"/>
      <c r="DO114" s="15">
        <v>107</v>
      </c>
      <c r="DP114" s="9">
        <v>0.61639344262295104</v>
      </c>
      <c r="DQ114" s="9">
        <v>2.0307264957264968E-4</v>
      </c>
      <c r="DR114" s="9">
        <v>2.6066345341880357</v>
      </c>
      <c r="DS114" s="9">
        <v>2.6068376068376082</v>
      </c>
      <c r="DT114" s="9">
        <v>3.7468573369708619E-5</v>
      </c>
      <c r="DU114" s="6">
        <v>6</v>
      </c>
      <c r="DV114" s="6"/>
      <c r="DW114" s="6"/>
      <c r="DX114" s="6"/>
      <c r="DY114" s="15">
        <v>107</v>
      </c>
      <c r="DZ114" s="9">
        <v>0.61639344262295104</v>
      </c>
      <c r="EA114" s="9">
        <v>1.5067521367521377E-4</v>
      </c>
      <c r="EB114" s="9">
        <v>2.6066869316239329</v>
      </c>
      <c r="EC114" s="9">
        <v>2.6068376068376082</v>
      </c>
      <c r="ED114" s="9">
        <v>2.7800815670977641E-5</v>
      </c>
      <c r="EE114" s="6">
        <v>6</v>
      </c>
      <c r="EF114" s="6"/>
      <c r="EG114" s="6"/>
      <c r="EH114" s="6"/>
      <c r="EI114" s="15">
        <v>107</v>
      </c>
      <c r="EJ114" s="9">
        <v>0.61639344262295104</v>
      </c>
      <c r="EK114" s="9">
        <v>1.2851709401709408E-4</v>
      </c>
      <c r="EL114" s="9">
        <v>2.6067090897435912</v>
      </c>
      <c r="EM114" s="9">
        <v>2.6068376068376082</v>
      </c>
      <c r="EN114" s="9">
        <v>2.3712460425245635E-5</v>
      </c>
      <c r="EO114" s="6">
        <v>6</v>
      </c>
      <c r="EP114" s="6"/>
      <c r="EQ114" s="6"/>
      <c r="ER114" s="6"/>
      <c r="ES114" s="15">
        <v>107</v>
      </c>
      <c r="ET114" s="9">
        <v>0.61639344262295104</v>
      </c>
      <c r="EU114" s="9">
        <v>2.2262393162393173E-4</v>
      </c>
      <c r="EV114" s="9">
        <v>2.6066149829059841</v>
      </c>
      <c r="EW114" s="9">
        <v>2.6068376068376082</v>
      </c>
      <c r="EX114" s="9">
        <v>4.1075945645354505E-5</v>
      </c>
      <c r="EY114" s="6">
        <v>6</v>
      </c>
      <c r="EZ114" s="6"/>
      <c r="FA114" s="6"/>
      <c r="FB114" s="6"/>
      <c r="FC114" s="15">
        <v>107</v>
      </c>
      <c r="FD114" s="9">
        <v>0.61639344262295104</v>
      </c>
      <c r="FE114" s="9">
        <v>1.8039316239316249E-4</v>
      </c>
      <c r="FF114" s="9">
        <v>2.6066572136752151</v>
      </c>
      <c r="FG114" s="9">
        <v>2.6068376068376082</v>
      </c>
      <c r="FH114" s="9">
        <v>3.328402152995939E-5</v>
      </c>
      <c r="FI114" s="6">
        <v>6</v>
      </c>
      <c r="FJ114" s="6"/>
      <c r="FK114" s="6"/>
      <c r="FL114" s="6"/>
      <c r="FM114" s="15">
        <v>107</v>
      </c>
      <c r="FN114" s="9">
        <v>0.61639344262295104</v>
      </c>
      <c r="FO114" s="9">
        <v>1.1626495726495734E-4</v>
      </c>
      <c r="FP114" s="9">
        <v>2.6067213418803434</v>
      </c>
      <c r="FQ114" s="9">
        <v>2.6068376068376082</v>
      </c>
      <c r="FR114" s="9">
        <v>2.145184046584088E-5</v>
      </c>
      <c r="FS114" s="6">
        <v>6</v>
      </c>
      <c r="FT114" s="6"/>
      <c r="FU114" s="6"/>
      <c r="FV114" s="6"/>
      <c r="FW114" s="15">
        <v>107</v>
      </c>
      <c r="FX114" s="9">
        <v>0.61639344262295104</v>
      </c>
      <c r="FY114" s="9">
        <v>1.670982905982907E-4</v>
      </c>
      <c r="FZ114" s="9">
        <v>2.6066705085470101</v>
      </c>
      <c r="GA114" s="9">
        <v>2.6068376068376082</v>
      </c>
      <c r="GB114" s="9">
        <v>3.0831008382520186E-5</v>
      </c>
      <c r="GC114" s="6">
        <v>6</v>
      </c>
      <c r="GD114" s="6"/>
      <c r="GE114" s="6"/>
      <c r="GF114" s="6"/>
      <c r="GG114" s="15">
        <v>107</v>
      </c>
      <c r="GH114" s="9">
        <v>0.61639344262295104</v>
      </c>
      <c r="GI114" s="9">
        <v>1.0661965811965818E-4</v>
      </c>
      <c r="GJ114" s="9">
        <v>2.6067309871794886</v>
      </c>
      <c r="GK114" s="9">
        <v>2.6068376068376082</v>
      </c>
      <c r="GL114" s="9">
        <v>1.967220347652224E-5</v>
      </c>
      <c r="GM114" s="6">
        <v>6</v>
      </c>
      <c r="GN114" s="6"/>
      <c r="GO114" s="6"/>
      <c r="GP114" s="6"/>
      <c r="GQ114" s="15">
        <v>107</v>
      </c>
      <c r="GR114" s="9">
        <v>0.61639344262295104</v>
      </c>
      <c r="GS114" s="9">
        <v>9.8799145299145356E-5</v>
      </c>
      <c r="GT114" s="9">
        <v>2.606738807692309</v>
      </c>
      <c r="GU114" s="9">
        <v>2.6068376068376082</v>
      </c>
      <c r="GV114" s="9">
        <v>1.8229254566263886E-5</v>
      </c>
      <c r="GW114" s="6">
        <v>6</v>
      </c>
      <c r="GX114" s="6"/>
      <c r="GY114" s="6"/>
      <c r="GZ114" s="6"/>
      <c r="HA114" s="15">
        <v>107</v>
      </c>
      <c r="HB114" s="9">
        <v>0.61639344262295104</v>
      </c>
      <c r="HC114" s="9">
        <v>1.2278205128205135E-4</v>
      </c>
      <c r="HD114" s="9">
        <v>2.6067148247863265</v>
      </c>
      <c r="HE114" s="9">
        <v>2.6068376068376087</v>
      </c>
      <c r="HF114" s="9">
        <v>2.2654297891056173E-5</v>
      </c>
      <c r="HG114" s="6">
        <v>6</v>
      </c>
      <c r="HH114" s="6"/>
      <c r="HI114" s="6"/>
      <c r="HJ114" s="6"/>
      <c r="HK114" s="15">
        <v>107</v>
      </c>
      <c r="HL114" s="9">
        <v>0.61639344262295104</v>
      </c>
      <c r="HM114" s="9">
        <v>6.72564102564103E-5</v>
      </c>
      <c r="HN114" s="9">
        <v>2.6067703504273521</v>
      </c>
      <c r="HO114" s="9">
        <v>2.6068376068376087</v>
      </c>
      <c r="HP114" s="9">
        <v>1.2409360628221852E-5</v>
      </c>
      <c r="HQ114" s="6">
        <v>6</v>
      </c>
      <c r="HR114" s="6"/>
      <c r="HS114" s="6"/>
      <c r="HT114" s="6"/>
      <c r="HU114" s="15">
        <v>107</v>
      </c>
      <c r="HV114" s="9">
        <v>0.61639344262295104</v>
      </c>
      <c r="HW114" s="9">
        <v>6.4649572649572683E-5</v>
      </c>
      <c r="HX114" s="9">
        <v>2.6067729572649587</v>
      </c>
      <c r="HY114" s="9">
        <v>2.6068376068376082</v>
      </c>
      <c r="HZ114" s="9">
        <v>1.1928377658135735E-5</v>
      </c>
      <c r="IA114" s="6">
        <v>6</v>
      </c>
      <c r="IB114" s="6"/>
      <c r="IC114" s="6"/>
      <c r="ID114" s="6"/>
      <c r="IE114" s="15">
        <v>107</v>
      </c>
      <c r="IF114" s="9">
        <v>0.61639344262295104</v>
      </c>
      <c r="IG114" s="9">
        <v>2.945726495726497E-5</v>
      </c>
      <c r="IH114" s="9">
        <v>2.6068081495726507</v>
      </c>
      <c r="II114" s="9">
        <v>2.6068376068376078</v>
      </c>
      <c r="IJ114" s="9">
        <v>5.4351075619731372E-6</v>
      </c>
      <c r="IK114" s="6">
        <v>6</v>
      </c>
      <c r="IL114" s="6"/>
      <c r="IM114" s="6"/>
      <c r="IN114" s="6"/>
      <c r="IO114" s="15">
        <v>107</v>
      </c>
      <c r="IP114" s="9">
        <v>0.61639344262295104</v>
      </c>
      <c r="IQ114" s="9">
        <v>1.6683760683760694E-5</v>
      </c>
      <c r="IR114" s="9">
        <v>2.6068209230769246</v>
      </c>
      <c r="IS114" s="9">
        <v>2.6068376068376082</v>
      </c>
      <c r="IT114" s="9">
        <v>3.0782910085511574E-6</v>
      </c>
      <c r="IU114" s="6">
        <v>6</v>
      </c>
      <c r="IV114" s="6"/>
      <c r="IW114" s="6"/>
      <c r="IX114" s="6"/>
      <c r="IY114" s="15">
        <v>107</v>
      </c>
      <c r="IZ114" s="9">
        <v>0.61639344262295104</v>
      </c>
      <c r="JA114" s="9">
        <v>2.7893162393162413E-5</v>
      </c>
      <c r="JB114" s="9">
        <v>2.6068097136752151</v>
      </c>
      <c r="JC114" s="9">
        <v>2.6068376068376082</v>
      </c>
      <c r="JD114" s="9">
        <v>5.1465177799214677E-6</v>
      </c>
      <c r="JE114" s="6">
        <v>6</v>
      </c>
      <c r="JF114" s="6"/>
      <c r="JG114" s="6"/>
      <c r="JH114" s="6"/>
      <c r="JI114" s="15">
        <v>107</v>
      </c>
      <c r="JJ114" s="9">
        <v>0.61639344262295104</v>
      </c>
      <c r="JK114" s="9">
        <v>2.6850427350427366E-5</v>
      </c>
      <c r="JL114" s="9">
        <v>2.6068107564102578</v>
      </c>
      <c r="JM114" s="9">
        <v>2.6068376068376082</v>
      </c>
      <c r="JN114" s="9">
        <v>4.9541245918870193E-6</v>
      </c>
      <c r="JO114" s="6">
        <v>6</v>
      </c>
      <c r="JP114" s="6"/>
      <c r="JQ114" s="6"/>
      <c r="JR114" s="6"/>
      <c r="JS114" s="15">
        <v>107</v>
      </c>
      <c r="JT114" s="9">
        <v>0.61639344262295104</v>
      </c>
      <c r="JU114" s="9">
        <v>2.2418803418803434E-5</v>
      </c>
      <c r="JV114" s="9">
        <v>2.6068151880341897</v>
      </c>
      <c r="JW114" s="9">
        <v>2.6068376068376087</v>
      </c>
      <c r="JX114" s="9">
        <v>4.1364535427406172E-6</v>
      </c>
      <c r="JY114" s="6">
        <v>6</v>
      </c>
      <c r="JZ114" s="6"/>
      <c r="KA114" s="6"/>
      <c r="KB114" s="6"/>
      <c r="KC114" s="15">
        <v>107</v>
      </c>
      <c r="KD114" s="9">
        <v>0.61639344262295104</v>
      </c>
      <c r="KE114" s="9">
        <v>3.6756410256410277E-5</v>
      </c>
      <c r="KF114" s="9">
        <v>2.6068008504273519</v>
      </c>
      <c r="KG114" s="9">
        <v>2.6068376068376082</v>
      </c>
      <c r="KH114" s="9">
        <v>6.7818598782142686E-6</v>
      </c>
      <c r="KI114" s="6">
        <v>6</v>
      </c>
      <c r="KJ114" s="6"/>
      <c r="KK114" s="6"/>
      <c r="KL114" s="6"/>
      <c r="KM114" s="15">
        <v>107</v>
      </c>
      <c r="KN114" s="9">
        <v>0.61639344262295104</v>
      </c>
      <c r="KO114" s="9">
        <v>1.5380341880341889E-5</v>
      </c>
      <c r="KP114" s="9">
        <v>2.6068222264957281</v>
      </c>
      <c r="KQ114" s="9">
        <v>2.6068376068376087</v>
      </c>
      <c r="KR114" s="9">
        <v>2.837799523508098E-6</v>
      </c>
      <c r="KS114" s="6">
        <v>6</v>
      </c>
      <c r="KT114" s="6"/>
      <c r="KU114" s="6"/>
      <c r="KV114" s="6"/>
      <c r="KW114" s="15">
        <v>107</v>
      </c>
      <c r="KX114" s="9">
        <v>0.61639344262295104</v>
      </c>
      <c r="KY114" s="9">
        <v>1.3034188034188042E-5</v>
      </c>
      <c r="KZ114" s="9">
        <v>2.606824572649574</v>
      </c>
      <c r="LA114" s="9">
        <v>2.6068376068376082</v>
      </c>
      <c r="LB114" s="9">
        <v>2.4049148504305921E-6</v>
      </c>
      <c r="LC114" s="6">
        <v>6</v>
      </c>
    </row>
    <row r="115" spans="1:315">
      <c r="A115" s="6">
        <v>108</v>
      </c>
      <c r="B115">
        <v>0.49046785968542345</v>
      </c>
      <c r="C115">
        <f>1-Table468[[#This Row],[qx (tau)]]</f>
        <v>0.5095321403145765</v>
      </c>
      <c r="D115" s="6"/>
      <c r="E115" s="6"/>
      <c r="F115" s="6"/>
      <c r="G115" s="6"/>
      <c r="H115" s="15">
        <f t="shared" si="15"/>
        <v>108</v>
      </c>
      <c r="I115" s="9">
        <f t="shared" si="17"/>
        <v>0.63306010928961776</v>
      </c>
      <c r="J115" s="9" cm="1">
        <f t="array" ref="J115">VLOOKUP($G$13,'qx Malaria'!$B$32:$I$61,(N115),FALSE)/(1-cambodia!I115*INDEX($E$6:$G$11,N115,2))</f>
        <v>1.3626209977661961E-5</v>
      </c>
      <c r="K115" s="9">
        <f t="shared" si="16"/>
        <v>2.7252283693224144</v>
      </c>
      <c r="L115" s="9">
        <f t="shared" si="13"/>
        <v>2.7252419955323921</v>
      </c>
      <c r="M115" s="9">
        <f>(J115*Table468[[#This Row],[qx (tau)]])/L115</f>
        <v>2.4523392984271175E-6</v>
      </c>
      <c r="N115" s="6">
        <f t="shared" si="14"/>
        <v>6</v>
      </c>
      <c r="P115" s="6"/>
      <c r="Q115" s="6"/>
      <c r="R115" s="6"/>
      <c r="S115" s="15">
        <v>108</v>
      </c>
      <c r="T115" s="9">
        <v>0.63306010928961776</v>
      </c>
      <c r="U115" s="9">
        <v>1.9376470588235311E-4</v>
      </c>
      <c r="V115" s="9">
        <v>2.72504823082651</v>
      </c>
      <c r="W115" s="9">
        <v>2.7252419955323925</v>
      </c>
      <c r="X115" s="9">
        <v>3.4872264823633611E-5</v>
      </c>
      <c r="Y115" s="6">
        <v>6</v>
      </c>
      <c r="Z115" s="6"/>
      <c r="AA115" s="6"/>
      <c r="AB115" s="6"/>
      <c r="AC115" s="15">
        <v>108</v>
      </c>
      <c r="AD115" s="9">
        <v>0.63306010928961776</v>
      </c>
      <c r="AE115" s="9">
        <v>1.6542218912881621E-4</v>
      </c>
      <c r="AF115" s="9">
        <v>2.7250765733432631</v>
      </c>
      <c r="AG115" s="9">
        <v>2.7252419955323921</v>
      </c>
      <c r="AH115" s="9">
        <v>2.9771399082905208E-5</v>
      </c>
      <c r="AI115" s="6">
        <v>6</v>
      </c>
      <c r="AJ115" s="6"/>
      <c r="AK115" s="6"/>
      <c r="AL115" s="6"/>
      <c r="AM115" s="15">
        <v>108</v>
      </c>
      <c r="AN115" s="9">
        <v>0.63306010928961776</v>
      </c>
      <c r="AO115" s="9">
        <v>1.4770811615785564E-4</v>
      </c>
      <c r="AP115" s="9">
        <v>2.7250942874162343</v>
      </c>
      <c r="AQ115" s="9">
        <v>2.7252419955323921</v>
      </c>
      <c r="AR115" s="9">
        <v>2.6583357994949948E-5</v>
      </c>
      <c r="AS115" s="6">
        <v>6</v>
      </c>
      <c r="AT115" s="6"/>
      <c r="AU115" s="6"/>
      <c r="AV115" s="6"/>
      <c r="AW115" s="15">
        <v>108</v>
      </c>
      <c r="AX115" s="9">
        <v>0.63306010928961776</v>
      </c>
      <c r="AY115" s="9">
        <v>1.6705733432613565E-4</v>
      </c>
      <c r="AZ115" s="9">
        <v>2.7250749381980661</v>
      </c>
      <c r="BA115" s="9">
        <v>2.7252419955323921</v>
      </c>
      <c r="BB115" s="9">
        <v>3.0065679798716458E-5</v>
      </c>
      <c r="BC115" s="6">
        <v>6</v>
      </c>
      <c r="BD115" s="6"/>
      <c r="BE115" s="6"/>
      <c r="BF115" s="6"/>
      <c r="BG115" s="15">
        <v>108</v>
      </c>
      <c r="BH115" s="9">
        <v>0.63306010928961776</v>
      </c>
      <c r="BI115" s="9">
        <v>1.4825316455696212E-4</v>
      </c>
      <c r="BJ115" s="9">
        <v>2.725093742367835</v>
      </c>
      <c r="BK115" s="9">
        <v>2.7252419955323921</v>
      </c>
      <c r="BL115" s="9">
        <v>2.6681451566887037E-5</v>
      </c>
      <c r="BM115" s="6">
        <v>6</v>
      </c>
      <c r="BN115" s="6"/>
      <c r="BO115" s="6"/>
      <c r="BP115" s="6"/>
      <c r="BQ115" s="15">
        <v>108</v>
      </c>
      <c r="BR115" s="9">
        <v>0.63306010928961776</v>
      </c>
      <c r="BS115" s="9">
        <v>1.3326433358153397E-4</v>
      </c>
      <c r="BT115" s="9">
        <v>2.7251087311988105</v>
      </c>
      <c r="BU115" s="9">
        <v>2.7252419955323921</v>
      </c>
      <c r="BV115" s="9">
        <v>2.3983878338617205E-5</v>
      </c>
      <c r="BW115" s="6">
        <v>6</v>
      </c>
      <c r="BX115" s="6"/>
      <c r="BY115" s="6"/>
      <c r="BZ115" s="6"/>
      <c r="CA115" s="15">
        <v>108</v>
      </c>
      <c r="CB115" s="9">
        <v>0.63306010928961776</v>
      </c>
      <c r="CC115" s="9">
        <v>1.2672375279225624E-4</v>
      </c>
      <c r="CD115" s="9">
        <v>2.7251152717795999</v>
      </c>
      <c r="CE115" s="9">
        <v>2.7252419955323921</v>
      </c>
      <c r="CF115" s="9">
        <v>2.280675547537219E-5</v>
      </c>
      <c r="CG115" s="6">
        <v>6</v>
      </c>
      <c r="CH115" s="6"/>
      <c r="CI115" s="6"/>
      <c r="CJ115" s="6"/>
      <c r="CK115" s="15">
        <v>108</v>
      </c>
      <c r="CL115" s="9">
        <v>0.63306010928961776</v>
      </c>
      <c r="CM115" s="9">
        <v>1.4743559195830243E-4</v>
      </c>
      <c r="CN115" s="9">
        <v>2.7250945599404339</v>
      </c>
      <c r="CO115" s="9">
        <v>2.7252419955323921</v>
      </c>
      <c r="CP115" s="9">
        <v>2.6534311208981413E-5</v>
      </c>
      <c r="CQ115" s="6">
        <v>6</v>
      </c>
      <c r="CR115" s="6"/>
      <c r="CS115" s="6"/>
      <c r="CT115" s="6"/>
      <c r="CU115" s="15">
        <v>108</v>
      </c>
      <c r="CV115" s="9">
        <v>0.63306010928961776</v>
      </c>
      <c r="CW115" s="9">
        <v>1.0982725241995541E-4</v>
      </c>
      <c r="CX115" s="9">
        <v>2.7251321682799721</v>
      </c>
      <c r="CY115" s="9">
        <v>2.7252419955323921</v>
      </c>
      <c r="CZ115" s="9">
        <v>1.9765854745322567E-5</v>
      </c>
      <c r="DA115" s="6">
        <v>6</v>
      </c>
      <c r="DB115" s="6"/>
      <c r="DC115" s="6"/>
      <c r="DD115" s="6"/>
      <c r="DE115" s="15">
        <v>108</v>
      </c>
      <c r="DF115" s="9">
        <v>0.63306010928961776</v>
      </c>
      <c r="DG115" s="9">
        <v>1.1064482501861512E-4</v>
      </c>
      <c r="DH115" s="9">
        <v>2.7251313507073736</v>
      </c>
      <c r="DI115" s="9">
        <v>2.7252419955323921</v>
      </c>
      <c r="DJ115" s="9">
        <v>1.9912995103228194E-5</v>
      </c>
      <c r="DK115" s="6">
        <v>6</v>
      </c>
      <c r="DL115" s="6"/>
      <c r="DM115" s="6"/>
      <c r="DN115" s="6"/>
      <c r="DO115" s="15">
        <v>108</v>
      </c>
      <c r="DP115" s="9">
        <v>0.63306010928961776</v>
      </c>
      <c r="DQ115" s="9">
        <v>2.1229635145197335E-4</v>
      </c>
      <c r="DR115" s="9">
        <v>2.7250296991809404</v>
      </c>
      <c r="DS115" s="9">
        <v>2.7252419955323925</v>
      </c>
      <c r="DT115" s="9">
        <v>3.8207446269494478E-5</v>
      </c>
      <c r="DU115" s="6">
        <v>6</v>
      </c>
      <c r="DV115" s="6"/>
      <c r="DW115" s="6"/>
      <c r="DX115" s="6"/>
      <c r="DY115" s="15">
        <v>108</v>
      </c>
      <c r="DZ115" s="9">
        <v>0.63306010928961776</v>
      </c>
      <c r="EA115" s="9">
        <v>1.5751898734177227E-4</v>
      </c>
      <c r="EB115" s="9">
        <v>2.7250844765450504</v>
      </c>
      <c r="EC115" s="9">
        <v>2.7252419955323921</v>
      </c>
      <c r="ED115" s="9">
        <v>2.8349042289817474E-5</v>
      </c>
      <c r="EE115" s="6">
        <v>6</v>
      </c>
      <c r="EF115" s="6"/>
      <c r="EG115" s="6"/>
      <c r="EH115" s="6"/>
      <c r="EI115" s="15">
        <v>108</v>
      </c>
      <c r="EJ115" s="9">
        <v>0.63306010928961776</v>
      </c>
      <c r="EK115" s="9">
        <v>1.3435443037974692E-4</v>
      </c>
      <c r="EL115" s="9">
        <v>2.7251076411020123</v>
      </c>
      <c r="EM115" s="9">
        <v>2.7252419955323921</v>
      </c>
      <c r="EN115" s="9">
        <v>2.4180065482491373E-5</v>
      </c>
      <c r="EO115" s="6">
        <v>6</v>
      </c>
      <c r="EP115" s="6"/>
      <c r="EQ115" s="6"/>
      <c r="ER115" s="6"/>
      <c r="ES115" s="15">
        <v>108</v>
      </c>
      <c r="ET115" s="9">
        <v>0.63306010928961776</v>
      </c>
      <c r="EU115" s="9">
        <v>2.3273566641846626E-4</v>
      </c>
      <c r="EV115" s="9">
        <v>2.7250092598659736</v>
      </c>
      <c r="EW115" s="9">
        <v>2.7252419955323921</v>
      </c>
      <c r="EX115" s="9">
        <v>4.1885955217135157E-5</v>
      </c>
      <c r="EY115" s="6">
        <v>6</v>
      </c>
      <c r="EZ115" s="6"/>
      <c r="FA115" s="6"/>
      <c r="FB115" s="6"/>
      <c r="FC115" s="15">
        <v>108</v>
      </c>
      <c r="FD115" s="9">
        <v>0.63306010928961776</v>
      </c>
      <c r="FE115" s="9">
        <v>1.8858674609084153E-4</v>
      </c>
      <c r="FF115" s="9">
        <v>2.7250534087863012</v>
      </c>
      <c r="FG115" s="9">
        <v>2.7252419955323921</v>
      </c>
      <c r="FH115" s="9">
        <v>3.3940375890231298E-5</v>
      </c>
      <c r="FI115" s="6">
        <v>6</v>
      </c>
      <c r="FJ115" s="6"/>
      <c r="FK115" s="6"/>
      <c r="FL115" s="6"/>
      <c r="FM115" s="15">
        <v>108</v>
      </c>
      <c r="FN115" s="9">
        <v>0.63306010928961776</v>
      </c>
      <c r="FO115" s="9">
        <v>1.2154579300074469E-4</v>
      </c>
      <c r="FP115" s="9">
        <v>2.7251204497393915</v>
      </c>
      <c r="FQ115" s="9">
        <v>2.7252419955323921</v>
      </c>
      <c r="FR115" s="9">
        <v>2.1874866541969888E-5</v>
      </c>
      <c r="FS115" s="6">
        <v>6</v>
      </c>
      <c r="FT115" s="6"/>
      <c r="FU115" s="6"/>
      <c r="FV115" s="6"/>
      <c r="FW115" s="15">
        <v>108</v>
      </c>
      <c r="FX115" s="9">
        <v>0.63306010928961776</v>
      </c>
      <c r="FY115" s="9">
        <v>1.7468801191362633E-4</v>
      </c>
      <c r="FZ115" s="9">
        <v>2.7250673075204785</v>
      </c>
      <c r="GA115" s="9">
        <v>2.7252419955323921</v>
      </c>
      <c r="GB115" s="9">
        <v>3.1438989805835641E-5</v>
      </c>
      <c r="GC115" s="6">
        <v>6</v>
      </c>
      <c r="GD115" s="6"/>
      <c r="GE115" s="6"/>
      <c r="GF115" s="6"/>
      <c r="GG115" s="15">
        <v>108</v>
      </c>
      <c r="GH115" s="9">
        <v>0.63306010928961776</v>
      </c>
      <c r="GI115" s="9">
        <v>1.1146239761727484E-4</v>
      </c>
      <c r="GJ115" s="9">
        <v>2.725130533134775</v>
      </c>
      <c r="GK115" s="9">
        <v>2.7252419955323921</v>
      </c>
      <c r="GL115" s="9">
        <v>2.0060135461133817E-5</v>
      </c>
      <c r="GM115" s="6">
        <v>6</v>
      </c>
      <c r="GN115" s="6"/>
      <c r="GO115" s="6"/>
      <c r="GP115" s="6"/>
      <c r="GQ115" s="15">
        <v>108</v>
      </c>
      <c r="GR115" s="9">
        <v>0.63306010928961776</v>
      </c>
      <c r="GS115" s="9">
        <v>1.0328667163067767E-4</v>
      </c>
      <c r="GT115" s="9">
        <v>2.7251387088607615</v>
      </c>
      <c r="GU115" s="9">
        <v>2.7252419955323921</v>
      </c>
      <c r="GV115" s="9">
        <v>1.8588731882077548E-5</v>
      </c>
      <c r="GW115" s="6">
        <v>6</v>
      </c>
      <c r="GX115" s="6"/>
      <c r="GY115" s="6"/>
      <c r="GZ115" s="6"/>
      <c r="HA115" s="15">
        <v>108</v>
      </c>
      <c r="HB115" s="9">
        <v>0.63306010928961776</v>
      </c>
      <c r="HC115" s="9">
        <v>1.2835889798957568E-4</v>
      </c>
      <c r="HD115" s="9">
        <v>2.7251136366344029</v>
      </c>
      <c r="HE115" s="9">
        <v>2.7252419955323925</v>
      </c>
      <c r="HF115" s="9">
        <v>2.310103619118344E-5</v>
      </c>
      <c r="HG115" s="6">
        <v>6</v>
      </c>
      <c r="HH115" s="6"/>
      <c r="HI115" s="6"/>
      <c r="HJ115" s="6"/>
      <c r="HK115" s="15">
        <v>108</v>
      </c>
      <c r="HL115" s="9">
        <v>0.63306010928961776</v>
      </c>
      <c r="HM115" s="9">
        <v>7.0311243484735722E-5</v>
      </c>
      <c r="HN115" s="9">
        <v>2.7251716842889073</v>
      </c>
      <c r="HO115" s="9">
        <v>2.7252419955323921</v>
      </c>
      <c r="HP115" s="9">
        <v>1.2654070779883927E-5</v>
      </c>
      <c r="HQ115" s="6">
        <v>6</v>
      </c>
      <c r="HR115" s="6"/>
      <c r="HS115" s="6"/>
      <c r="HT115" s="6"/>
      <c r="HU115" s="15">
        <v>108</v>
      </c>
      <c r="HV115" s="9">
        <v>0.63306010928961776</v>
      </c>
      <c r="HW115" s="9">
        <v>6.7586001489203319E-5</v>
      </c>
      <c r="HX115" s="9">
        <v>2.725174409530903</v>
      </c>
      <c r="HY115" s="9">
        <v>2.7252419955323921</v>
      </c>
      <c r="HZ115" s="9">
        <v>1.21636029201985E-5</v>
      </c>
      <c r="IA115" s="6">
        <v>6</v>
      </c>
      <c r="IB115" s="6"/>
      <c r="IC115" s="6"/>
      <c r="ID115" s="6"/>
      <c r="IE115" s="15">
        <v>108</v>
      </c>
      <c r="IF115" s="9">
        <v>0.63306010928961776</v>
      </c>
      <c r="IG115" s="9">
        <v>3.0795234549516025E-5</v>
      </c>
      <c r="IH115" s="9">
        <v>2.7252112002978426</v>
      </c>
      <c r="II115" s="9">
        <v>2.7252419955323921</v>
      </c>
      <c r="IJ115" s="9">
        <v>5.5422868144452845E-6</v>
      </c>
      <c r="IK115" s="6">
        <v>6</v>
      </c>
      <c r="IL115" s="6"/>
      <c r="IM115" s="6"/>
      <c r="IN115" s="6"/>
      <c r="IO115" s="15">
        <v>108</v>
      </c>
      <c r="IP115" s="9">
        <v>0.63306010928961776</v>
      </c>
      <c r="IQ115" s="9">
        <v>1.7441548771407308E-5</v>
      </c>
      <c r="IR115" s="9">
        <v>2.7252245539836211</v>
      </c>
      <c r="IS115" s="9">
        <v>2.7252419955323925</v>
      </c>
      <c r="IT115" s="9">
        <v>3.138994301986709E-6</v>
      </c>
      <c r="IU115" s="6">
        <v>6</v>
      </c>
      <c r="IV115" s="6"/>
      <c r="IW115" s="6"/>
      <c r="IX115" s="6"/>
      <c r="IY115" s="15">
        <v>108</v>
      </c>
      <c r="IZ115" s="9">
        <v>0.63306010928961776</v>
      </c>
      <c r="JA115" s="9">
        <v>2.91600893521966E-5</v>
      </c>
      <c r="JB115" s="9">
        <v>2.72521283544304</v>
      </c>
      <c r="JC115" s="9">
        <v>2.7252419955323921</v>
      </c>
      <c r="JD115" s="9">
        <v>5.2480060986340316E-6</v>
      </c>
      <c r="JE115" s="6">
        <v>6</v>
      </c>
      <c r="JF115" s="6"/>
      <c r="JG115" s="6"/>
      <c r="JH115" s="6"/>
      <c r="JI115" s="15">
        <v>108</v>
      </c>
      <c r="JJ115" s="9">
        <v>0.63306010928961776</v>
      </c>
      <c r="JK115" s="9">
        <v>2.8069992553983639E-5</v>
      </c>
      <c r="JL115" s="9">
        <v>2.7252139255398382</v>
      </c>
      <c r="JM115" s="9">
        <v>2.7252419955323921</v>
      </c>
      <c r="JN115" s="9">
        <v>5.051818954759861E-6</v>
      </c>
      <c r="JO115" s="6">
        <v>6</v>
      </c>
      <c r="JP115" s="6"/>
      <c r="JQ115" s="6"/>
      <c r="JR115" s="6"/>
      <c r="JS115" s="15">
        <v>108</v>
      </c>
      <c r="JT115" s="9">
        <v>0.63306010928961776</v>
      </c>
      <c r="JU115" s="9">
        <v>2.3437081161578576E-5</v>
      </c>
      <c r="JV115" s="9">
        <v>2.7252185584512305</v>
      </c>
      <c r="JW115" s="9">
        <v>2.7252419955323921</v>
      </c>
      <c r="JX115" s="9">
        <v>4.2180235932946426E-6</v>
      </c>
      <c r="JY115" s="6">
        <v>6</v>
      </c>
      <c r="JZ115" s="6"/>
      <c r="KA115" s="6"/>
      <c r="KB115" s="6"/>
      <c r="KC115" s="15">
        <v>108</v>
      </c>
      <c r="KD115" s="9">
        <v>0.63306010928961776</v>
      </c>
      <c r="KE115" s="9">
        <v>3.8425912137006726E-5</v>
      </c>
      <c r="KF115" s="9">
        <v>2.725203569620255</v>
      </c>
      <c r="KG115" s="9">
        <v>2.7252419955323921</v>
      </c>
      <c r="KH115" s="9">
        <v>6.9155968215644701E-6</v>
      </c>
      <c r="KI115" s="6">
        <v>6</v>
      </c>
      <c r="KJ115" s="6"/>
      <c r="KK115" s="6"/>
      <c r="KL115" s="6"/>
      <c r="KM115" s="15">
        <v>108</v>
      </c>
      <c r="KN115" s="9">
        <v>0.63306010928961776</v>
      </c>
      <c r="KO115" s="9">
        <v>1.6078927773641113E-5</v>
      </c>
      <c r="KP115" s="9">
        <v>2.7252259166046184</v>
      </c>
      <c r="KQ115" s="9">
        <v>2.7252419955323921</v>
      </c>
      <c r="KR115" s="9">
        <v>2.8937603721439985E-6</v>
      </c>
      <c r="KS115" s="6">
        <v>6</v>
      </c>
      <c r="KT115" s="6"/>
      <c r="KU115" s="6"/>
      <c r="KV115" s="6"/>
      <c r="KW115" s="15">
        <v>108</v>
      </c>
      <c r="KX115" s="9">
        <v>0.63306010928961776</v>
      </c>
      <c r="KY115" s="9">
        <v>1.3626209977661961E-5</v>
      </c>
      <c r="KZ115" s="9">
        <v>2.7252283693224144</v>
      </c>
      <c r="LA115" s="9">
        <v>2.7252419955323921</v>
      </c>
      <c r="LB115" s="9">
        <v>2.4523392984271175E-6</v>
      </c>
      <c r="LC115" s="6">
        <v>6</v>
      </c>
    </row>
    <row r="116" spans="1:315">
      <c r="A116" s="6">
        <v>109</v>
      </c>
      <c r="B116">
        <v>0.4995759093656989</v>
      </c>
      <c r="C116">
        <f>1-Table468[[#This Row],[qx (tau)]]</f>
        <v>0.50042409063430116</v>
      </c>
      <c r="D116" s="6"/>
      <c r="E116" s="6"/>
      <c r="F116" s="6"/>
      <c r="G116" s="6"/>
      <c r="H116" s="15">
        <f t="shared" si="15"/>
        <v>109</v>
      </c>
      <c r="I116" s="9">
        <f t="shared" si="17"/>
        <v>0.64972677595628447</v>
      </c>
      <c r="J116" s="9" cm="1">
        <f t="array" ref="J116">VLOOKUP($G$13,'qx Malaria'!$B$32:$I$61,(N116),FALSE)/(1-cambodia!I116*INDEX($E$6:$G$11,N116,2))</f>
        <v>1.4274570982839327E-5</v>
      </c>
      <c r="K116" s="9">
        <f t="shared" si="16"/>
        <v>2.8548999219968825</v>
      </c>
      <c r="L116" s="9">
        <f t="shared" si="13"/>
        <v>2.8549141965678655</v>
      </c>
      <c r="M116" s="9">
        <f>(J116*Table468[[#This Row],[qx (tau)]])/L116</f>
        <v>2.4978795468284947E-6</v>
      </c>
      <c r="N116" s="6">
        <f t="shared" si="14"/>
        <v>6</v>
      </c>
      <c r="P116" s="6"/>
      <c r="Q116" s="6"/>
      <c r="R116" s="6"/>
      <c r="S116" s="15">
        <v>109</v>
      </c>
      <c r="T116" s="9">
        <v>0.64972677595628447</v>
      </c>
      <c r="U116" s="9">
        <v>2.0298439937597524E-4</v>
      </c>
      <c r="V116" s="9">
        <v>2.8547112121684894</v>
      </c>
      <c r="W116" s="9">
        <v>2.8549141965678655</v>
      </c>
      <c r="X116" s="9">
        <v>3.5519847155901191E-5</v>
      </c>
      <c r="Y116" s="6">
        <v>6</v>
      </c>
      <c r="Z116" s="6"/>
      <c r="AA116" s="6"/>
      <c r="AB116" s="6"/>
      <c r="AC116" s="15">
        <v>109</v>
      </c>
      <c r="AD116" s="9">
        <v>0.64972677595628447</v>
      </c>
      <c r="AE116" s="9">
        <v>1.7329329173166943E-4</v>
      </c>
      <c r="AF116" s="9">
        <v>2.8547409032761335</v>
      </c>
      <c r="AG116" s="9">
        <v>2.854914196567865</v>
      </c>
      <c r="AH116" s="9">
        <v>3.0324257698497927E-5</v>
      </c>
      <c r="AI116" s="6">
        <v>6</v>
      </c>
      <c r="AJ116" s="6"/>
      <c r="AK116" s="6"/>
      <c r="AL116" s="6"/>
      <c r="AM116" s="15">
        <v>109</v>
      </c>
      <c r="AN116" s="9">
        <v>0.64972677595628447</v>
      </c>
      <c r="AO116" s="9">
        <v>1.5473634945397828E-4</v>
      </c>
      <c r="AP116" s="9">
        <v>2.8547594602184114</v>
      </c>
      <c r="AQ116" s="9">
        <v>2.8549141965678655</v>
      </c>
      <c r="AR116" s="9">
        <v>2.7077014287620876E-5</v>
      </c>
      <c r="AS116" s="6">
        <v>6</v>
      </c>
      <c r="AT116" s="6"/>
      <c r="AU116" s="6"/>
      <c r="AV116" s="6"/>
      <c r="AW116" s="15">
        <v>109</v>
      </c>
      <c r="AX116" s="9">
        <v>0.64972677595628447</v>
      </c>
      <c r="AY116" s="9">
        <v>1.7500624024961015E-4</v>
      </c>
      <c r="AZ116" s="9">
        <v>2.8547391903276158</v>
      </c>
      <c r="BA116" s="9">
        <v>2.8549141965678655</v>
      </c>
      <c r="BB116" s="9">
        <v>3.062400324411734E-5</v>
      </c>
      <c r="BC116" s="6">
        <v>6</v>
      </c>
      <c r="BD116" s="6"/>
      <c r="BE116" s="6"/>
      <c r="BF116" s="6"/>
      <c r="BG116" s="15">
        <v>109</v>
      </c>
      <c r="BH116" s="9">
        <v>0.64972677595628447</v>
      </c>
      <c r="BI116" s="9">
        <v>1.5530733229329188E-4</v>
      </c>
      <c r="BJ116" s="9">
        <v>2.8547588892355722</v>
      </c>
      <c r="BK116" s="9">
        <v>2.8549141965678655</v>
      </c>
      <c r="BL116" s="9">
        <v>2.7176929469494018E-5</v>
      </c>
      <c r="BM116" s="6">
        <v>6</v>
      </c>
      <c r="BN116" s="6"/>
      <c r="BO116" s="6"/>
      <c r="BP116" s="6"/>
      <c r="BQ116" s="15">
        <v>109</v>
      </c>
      <c r="BR116" s="9">
        <v>0.64972677595628447</v>
      </c>
      <c r="BS116" s="9">
        <v>1.3960530421216861E-4</v>
      </c>
      <c r="BT116" s="9">
        <v>2.8547745912636531</v>
      </c>
      <c r="BU116" s="9">
        <v>2.854914196567865</v>
      </c>
      <c r="BV116" s="9">
        <v>2.4429261967982676E-5</v>
      </c>
      <c r="BW116" s="6">
        <v>6</v>
      </c>
      <c r="BX116" s="6"/>
      <c r="BY116" s="6"/>
      <c r="BZ116" s="6"/>
      <c r="CA116" s="15">
        <v>109</v>
      </c>
      <c r="CB116" s="9">
        <v>0.64972677595628447</v>
      </c>
      <c r="CC116" s="9">
        <v>1.3275351014040574E-4</v>
      </c>
      <c r="CD116" s="9">
        <v>2.8547814430577252</v>
      </c>
      <c r="CE116" s="9">
        <v>2.8549141965678655</v>
      </c>
      <c r="CF116" s="9">
        <v>2.3230279785504999E-5</v>
      </c>
      <c r="CG116" s="6">
        <v>6</v>
      </c>
      <c r="CH116" s="6"/>
      <c r="CI116" s="6"/>
      <c r="CJ116" s="6"/>
      <c r="CK116" s="15">
        <v>109</v>
      </c>
      <c r="CL116" s="9">
        <v>0.64972677595628447</v>
      </c>
      <c r="CM116" s="9">
        <v>1.544508580343215E-4</v>
      </c>
      <c r="CN116" s="9">
        <v>2.8547597457098313</v>
      </c>
      <c r="CO116" s="9">
        <v>2.8549141965678655</v>
      </c>
      <c r="CP116" s="9">
        <v>2.7027056696684305E-5</v>
      </c>
      <c r="CQ116" s="6">
        <v>6</v>
      </c>
      <c r="CR116" s="6"/>
      <c r="CS116" s="6"/>
      <c r="CT116" s="6"/>
      <c r="CU116" s="15">
        <v>109</v>
      </c>
      <c r="CV116" s="9">
        <v>0.64972677595628447</v>
      </c>
      <c r="CW116" s="9">
        <v>1.1505304212168499E-4</v>
      </c>
      <c r="CX116" s="9">
        <v>2.8547991435257436</v>
      </c>
      <c r="CY116" s="9">
        <v>2.8549141965678655</v>
      </c>
      <c r="CZ116" s="9">
        <v>2.0132909147437668E-5</v>
      </c>
      <c r="DA116" s="6">
        <v>6</v>
      </c>
      <c r="DB116" s="6"/>
      <c r="DC116" s="6"/>
      <c r="DD116" s="6"/>
      <c r="DE116" s="15">
        <v>109</v>
      </c>
      <c r="DF116" s="9">
        <v>0.64972677595628447</v>
      </c>
      <c r="DG116" s="9">
        <v>1.1590951638065532E-4</v>
      </c>
      <c r="DH116" s="9">
        <v>2.854798287051485</v>
      </c>
      <c r="DI116" s="9">
        <v>2.8549141965678655</v>
      </c>
      <c r="DJ116" s="9">
        <v>2.0282781920247371E-5</v>
      </c>
      <c r="DK116" s="6">
        <v>6</v>
      </c>
      <c r="DL116" s="6"/>
      <c r="DM116" s="6"/>
      <c r="DN116" s="6"/>
      <c r="DO116" s="15">
        <v>109</v>
      </c>
      <c r="DP116" s="9">
        <v>0.64972677595628447</v>
      </c>
      <c r="DQ116" s="9">
        <v>2.2239781591263671E-4</v>
      </c>
      <c r="DR116" s="9">
        <v>2.8546917987519529</v>
      </c>
      <c r="DS116" s="9">
        <v>2.8549141965678655</v>
      </c>
      <c r="DT116" s="9">
        <v>3.8916963339587942E-5</v>
      </c>
      <c r="DU116" s="6">
        <v>6</v>
      </c>
      <c r="DV116" s="6"/>
      <c r="DW116" s="6"/>
      <c r="DX116" s="6"/>
      <c r="DY116" s="15">
        <v>109</v>
      </c>
      <c r="DZ116" s="9">
        <v>0.64972677595628447</v>
      </c>
      <c r="EA116" s="9">
        <v>1.6501404056162261E-4</v>
      </c>
      <c r="EB116" s="9">
        <v>2.8547491825273039</v>
      </c>
      <c r="EC116" s="9">
        <v>2.8549141965678655</v>
      </c>
      <c r="ED116" s="9">
        <v>2.8875487561337394E-5</v>
      </c>
      <c r="EE116" s="6">
        <v>6</v>
      </c>
      <c r="EF116" s="6"/>
      <c r="EG116" s="6"/>
      <c r="EH116" s="6"/>
      <c r="EI116" s="15">
        <v>109</v>
      </c>
      <c r="EJ116" s="9">
        <v>0.64972677595628447</v>
      </c>
      <c r="EK116" s="9">
        <v>1.4074726989079576E-4</v>
      </c>
      <c r="EL116" s="9">
        <v>2.8547734492979746</v>
      </c>
      <c r="EM116" s="9">
        <v>2.8549141965678655</v>
      </c>
      <c r="EN116" s="9">
        <v>2.4629092331728954E-5</v>
      </c>
      <c r="EO116" s="6">
        <v>6</v>
      </c>
      <c r="EP116" s="6"/>
      <c r="EQ116" s="6"/>
      <c r="ER116" s="6"/>
      <c r="ES116" s="15">
        <v>109</v>
      </c>
      <c r="ET116" s="9">
        <v>0.64972677595628447</v>
      </c>
      <c r="EU116" s="9">
        <v>2.4380967238689567E-4</v>
      </c>
      <c r="EV116" s="9">
        <v>2.8546703868954784</v>
      </c>
      <c r="EW116" s="9">
        <v>2.854914196567865</v>
      </c>
      <c r="EX116" s="9">
        <v>4.2663782659830684E-5</v>
      </c>
      <c r="EY116" s="6">
        <v>6</v>
      </c>
      <c r="EZ116" s="6"/>
      <c r="FA116" s="6"/>
      <c r="FB116" s="6"/>
      <c r="FC116" s="15">
        <v>109</v>
      </c>
      <c r="FD116" s="9">
        <v>0.64972677595628447</v>
      </c>
      <c r="FE116" s="9">
        <v>1.9756006240249628E-4</v>
      </c>
      <c r="FF116" s="9">
        <v>2.8547166365054628</v>
      </c>
      <c r="FG116" s="9">
        <v>2.8549141965678655</v>
      </c>
      <c r="FH116" s="9">
        <v>3.457065292810636E-5</v>
      </c>
      <c r="FI116" s="6">
        <v>6</v>
      </c>
      <c r="FJ116" s="6"/>
      <c r="FK116" s="6"/>
      <c r="FL116" s="6"/>
      <c r="FM116" s="15">
        <v>109</v>
      </c>
      <c r="FN116" s="9">
        <v>0.64972677595628447</v>
      </c>
      <c r="FO116" s="9">
        <v>1.2732917316692679E-4</v>
      </c>
      <c r="FP116" s="9">
        <v>2.8547868673946986</v>
      </c>
      <c r="FQ116" s="9">
        <v>2.8549141965678655</v>
      </c>
      <c r="FR116" s="9">
        <v>2.228108555771017E-5</v>
      </c>
      <c r="FS116" s="6">
        <v>6</v>
      </c>
      <c r="FT116" s="6"/>
      <c r="FU116" s="6"/>
      <c r="FV116" s="6"/>
      <c r="FW116" s="15">
        <v>109</v>
      </c>
      <c r="FX116" s="9">
        <v>0.64972677595628447</v>
      </c>
      <c r="FY116" s="9">
        <v>1.8300000000000017E-4</v>
      </c>
      <c r="FZ116" s="9">
        <v>2.8547311965678652</v>
      </c>
      <c r="GA116" s="9">
        <v>2.854914196567865</v>
      </c>
      <c r="GB116" s="9">
        <v>3.2022815790341305E-5</v>
      </c>
      <c r="GC116" s="6">
        <v>6</v>
      </c>
      <c r="GD116" s="6"/>
      <c r="GE116" s="6"/>
      <c r="GF116" s="6"/>
      <c r="GG116" s="15">
        <v>109</v>
      </c>
      <c r="GH116" s="9">
        <v>0.64972677595628447</v>
      </c>
      <c r="GI116" s="9">
        <v>1.1676599063962568E-4</v>
      </c>
      <c r="GJ116" s="9">
        <v>2.8547974305772259</v>
      </c>
      <c r="GK116" s="9">
        <v>2.8549141965678655</v>
      </c>
      <c r="GL116" s="9">
        <v>2.0432654693057081E-5</v>
      </c>
      <c r="GM116" s="6">
        <v>6</v>
      </c>
      <c r="GN116" s="6"/>
      <c r="GO116" s="6"/>
      <c r="GP116" s="6"/>
      <c r="GQ116" s="15">
        <v>109</v>
      </c>
      <c r="GR116" s="9">
        <v>0.64972677595628447</v>
      </c>
      <c r="GS116" s="9">
        <v>1.0820124804992209E-4</v>
      </c>
      <c r="GT116" s="9">
        <v>2.8548059953198153</v>
      </c>
      <c r="GU116" s="9">
        <v>2.854914196567865</v>
      </c>
      <c r="GV116" s="9">
        <v>1.8933926964959991E-5</v>
      </c>
      <c r="GW116" s="6">
        <v>6</v>
      </c>
      <c r="GX116" s="6"/>
      <c r="GY116" s="6"/>
      <c r="GZ116" s="6"/>
      <c r="HA116" s="15">
        <v>109</v>
      </c>
      <c r="HB116" s="9">
        <v>0.64972677595628447</v>
      </c>
      <c r="HC116" s="9">
        <v>1.3446645865834646E-4</v>
      </c>
      <c r="HD116" s="9">
        <v>2.854779730109207</v>
      </c>
      <c r="HE116" s="9">
        <v>2.8549141965678655</v>
      </c>
      <c r="HF116" s="9">
        <v>2.3530025331124419E-5</v>
      </c>
      <c r="HG116" s="6">
        <v>6</v>
      </c>
      <c r="HH116" s="6"/>
      <c r="HI116" s="6"/>
      <c r="HJ116" s="6"/>
      <c r="HK116" s="15">
        <v>109</v>
      </c>
      <c r="HL116" s="9">
        <v>0.64972677595628447</v>
      </c>
      <c r="HM116" s="9">
        <v>7.365678627145093E-5</v>
      </c>
      <c r="HN116" s="9">
        <v>2.8548405397815939</v>
      </c>
      <c r="HO116" s="9">
        <v>2.8549141965678655</v>
      </c>
      <c r="HP116" s="9">
        <v>1.2889058461635032E-5</v>
      </c>
      <c r="HQ116" s="6">
        <v>6</v>
      </c>
      <c r="HR116" s="6"/>
      <c r="HS116" s="6"/>
      <c r="HT116" s="6"/>
      <c r="HU116" s="15">
        <v>109</v>
      </c>
      <c r="HV116" s="9">
        <v>0.64972677595628447</v>
      </c>
      <c r="HW116" s="9">
        <v>7.0801872074883053E-5</v>
      </c>
      <c r="HX116" s="9">
        <v>2.8548433946957905</v>
      </c>
      <c r="HY116" s="9">
        <v>2.8549141965678655</v>
      </c>
      <c r="HZ116" s="9">
        <v>1.238948255226933E-5</v>
      </c>
      <c r="IA116" s="6">
        <v>6</v>
      </c>
      <c r="IB116" s="6"/>
      <c r="IC116" s="6"/>
      <c r="ID116" s="6"/>
      <c r="IE116" s="15">
        <v>109</v>
      </c>
      <c r="IF116" s="9">
        <v>0.64972677595628447</v>
      </c>
      <c r="IG116" s="9">
        <v>3.2260530421216877E-5</v>
      </c>
      <c r="IH116" s="9">
        <v>2.8548819360374438</v>
      </c>
      <c r="II116" s="9">
        <v>2.854914196567865</v>
      </c>
      <c r="IJ116" s="9">
        <v>5.6452077758323976E-6</v>
      </c>
      <c r="IK116" s="6">
        <v>6</v>
      </c>
      <c r="IL116" s="6"/>
      <c r="IM116" s="6"/>
      <c r="IN116" s="6"/>
      <c r="IO116" s="15">
        <v>109</v>
      </c>
      <c r="IP116" s="9">
        <v>0.64972677595628447</v>
      </c>
      <c r="IQ116" s="9">
        <v>1.8271450858034336E-5</v>
      </c>
      <c r="IR116" s="9">
        <v>2.8548959251170074</v>
      </c>
      <c r="IS116" s="9">
        <v>2.8549141965678655</v>
      </c>
      <c r="IT116" s="9">
        <v>3.1972858199404727E-6</v>
      </c>
      <c r="IU116" s="6">
        <v>6</v>
      </c>
      <c r="IV116" s="6"/>
      <c r="IW116" s="6"/>
      <c r="IX116" s="6"/>
      <c r="IY116" s="15">
        <v>109</v>
      </c>
      <c r="IZ116" s="9">
        <v>0.64972677595628447</v>
      </c>
      <c r="JA116" s="9">
        <v>3.0547581903276159E-5</v>
      </c>
      <c r="JB116" s="9">
        <v>2.8548836489859619</v>
      </c>
      <c r="JC116" s="9">
        <v>2.854914196567865</v>
      </c>
      <c r="JD116" s="9">
        <v>5.3454622302129783E-6</v>
      </c>
      <c r="JE116" s="6">
        <v>6</v>
      </c>
      <c r="JF116" s="6"/>
      <c r="JG116" s="6"/>
      <c r="JH116" s="6"/>
      <c r="JI116" s="15">
        <v>109</v>
      </c>
      <c r="JJ116" s="9">
        <v>0.64972677595628447</v>
      </c>
      <c r="JK116" s="9">
        <v>2.9405616224649013E-5</v>
      </c>
      <c r="JL116" s="9">
        <v>2.8548847909516408</v>
      </c>
      <c r="JM116" s="9">
        <v>2.8549141965678655</v>
      </c>
      <c r="JN116" s="9">
        <v>5.1456318664666987E-6</v>
      </c>
      <c r="JO116" s="6">
        <v>6</v>
      </c>
      <c r="JP116" s="6"/>
      <c r="JQ116" s="6"/>
      <c r="JR116" s="6"/>
      <c r="JS116" s="15">
        <v>109</v>
      </c>
      <c r="JT116" s="9">
        <v>0.64972677595628447</v>
      </c>
      <c r="JU116" s="9">
        <v>2.4552262090483642E-5</v>
      </c>
      <c r="JV116" s="9">
        <v>2.854889644305775</v>
      </c>
      <c r="JW116" s="9">
        <v>2.8549141965678655</v>
      </c>
      <c r="JX116" s="9">
        <v>4.2963528205450102E-6</v>
      </c>
      <c r="JY116" s="6">
        <v>6</v>
      </c>
      <c r="JZ116" s="6"/>
      <c r="KA116" s="6"/>
      <c r="KB116" s="6"/>
      <c r="KC116" s="15">
        <v>109</v>
      </c>
      <c r="KD116" s="9">
        <v>0.64972677595628447</v>
      </c>
      <c r="KE116" s="9">
        <v>4.0254290171606901E-5</v>
      </c>
      <c r="KF116" s="9">
        <v>2.8548739422776936</v>
      </c>
      <c r="KG116" s="9">
        <v>2.854914196567865</v>
      </c>
      <c r="KH116" s="9">
        <v>7.0440203220563553E-6</v>
      </c>
      <c r="KI116" s="6">
        <v>6</v>
      </c>
      <c r="KJ116" s="6"/>
      <c r="KK116" s="6"/>
      <c r="KL116" s="6"/>
      <c r="KM116" s="15">
        <v>109</v>
      </c>
      <c r="KN116" s="9">
        <v>0.64972677595628447</v>
      </c>
      <c r="KO116" s="9">
        <v>1.6843993759750404E-5</v>
      </c>
      <c r="KP116" s="9">
        <v>2.8548973525741057</v>
      </c>
      <c r="KQ116" s="9">
        <v>2.8549141965678655</v>
      </c>
      <c r="KR116" s="9">
        <v>2.9474978652576229E-6</v>
      </c>
      <c r="KS116" s="6">
        <v>6</v>
      </c>
      <c r="KT116" s="6"/>
      <c r="KU116" s="6"/>
      <c r="KV116" s="6"/>
      <c r="KW116" s="15">
        <v>109</v>
      </c>
      <c r="KX116" s="9">
        <v>0.64972677595628447</v>
      </c>
      <c r="KY116" s="9">
        <v>1.4274570982839327E-5</v>
      </c>
      <c r="KZ116" s="9">
        <v>2.8548999219968825</v>
      </c>
      <c r="LA116" s="9">
        <v>2.8549141965678655</v>
      </c>
      <c r="LB116" s="9">
        <v>2.4978795468284947E-6</v>
      </c>
      <c r="LC116" s="6">
        <v>6</v>
      </c>
    </row>
    <row r="117" spans="1:315">
      <c r="A117" s="6">
        <v>110</v>
      </c>
      <c r="B117">
        <v>0.5082986385270214</v>
      </c>
      <c r="C117">
        <f>1-Table468[[#This Row],[qx (tau)]]</f>
        <v>0.4917013614729786</v>
      </c>
      <c r="D117" s="6"/>
      <c r="E117" s="6"/>
      <c r="F117" s="6"/>
      <c r="G117" s="6"/>
      <c r="H117" s="15">
        <f t="shared" si="15"/>
        <v>110</v>
      </c>
      <c r="I117" s="9">
        <f t="shared" si="17"/>
        <v>0.66639344262295119</v>
      </c>
      <c r="J117" s="9" cm="1">
        <f t="array" ref="J117">VLOOKUP($G$13,'qx Malaria'!$B$32:$I$61,(N117),FALSE)/(1-cambodia!I117*INDEX($E$6:$G$11,N117,2))</f>
        <v>1.4987714987715005E-5</v>
      </c>
      <c r="K117" s="9">
        <f t="shared" si="16"/>
        <v>2.997528009828013</v>
      </c>
      <c r="L117" s="9">
        <f t="shared" si="13"/>
        <v>2.9975429975430008</v>
      </c>
      <c r="M117" s="9">
        <f>(J117*Table468[[#This Row],[qx (tau)]])/L117</f>
        <v>2.541493192635107E-6</v>
      </c>
      <c r="N117" s="6">
        <f t="shared" si="14"/>
        <v>6</v>
      </c>
      <c r="P117" s="6"/>
      <c r="Q117" s="6"/>
      <c r="R117" s="6"/>
      <c r="S117" s="15">
        <v>110</v>
      </c>
      <c r="T117" s="9">
        <v>0.66639344262295119</v>
      </c>
      <c r="U117" s="9">
        <v>2.1312530712530738E-4</v>
      </c>
      <c r="V117" s="9">
        <v>2.9973298722358757</v>
      </c>
      <c r="W117" s="9">
        <v>2.9975429975430008</v>
      </c>
      <c r="X117" s="9">
        <v>3.614003319927123E-5</v>
      </c>
      <c r="Y117" s="6">
        <v>6</v>
      </c>
      <c r="Z117" s="6"/>
      <c r="AA117" s="6"/>
      <c r="AB117" s="6"/>
      <c r="AC117" s="15">
        <v>110</v>
      </c>
      <c r="AD117" s="9">
        <v>0.66639344262295119</v>
      </c>
      <c r="AE117" s="9">
        <v>1.8195085995086017E-4</v>
      </c>
      <c r="AF117" s="9">
        <v>2.99736104668305</v>
      </c>
      <c r="AG117" s="9">
        <v>2.9975429975430008</v>
      </c>
      <c r="AH117" s="9">
        <v>3.0853727358590205E-5</v>
      </c>
      <c r="AI117" s="6">
        <v>6</v>
      </c>
      <c r="AJ117" s="6"/>
      <c r="AK117" s="6"/>
      <c r="AL117" s="6"/>
      <c r="AM117" s="15">
        <v>110</v>
      </c>
      <c r="AN117" s="9">
        <v>0.66639344262295119</v>
      </c>
      <c r="AO117" s="9">
        <v>1.6246683046683064E-4</v>
      </c>
      <c r="AP117" s="9">
        <v>2.9973805307125341</v>
      </c>
      <c r="AQ117" s="9">
        <v>2.9975429975430008</v>
      </c>
      <c r="AR117" s="9">
        <v>2.7549786208164561E-5</v>
      </c>
      <c r="AS117" s="6">
        <v>6</v>
      </c>
      <c r="AT117" s="6"/>
      <c r="AU117" s="6"/>
      <c r="AV117" s="6"/>
      <c r="AW117" s="15">
        <v>110</v>
      </c>
      <c r="AX117" s="9">
        <v>0.66639344262295119</v>
      </c>
      <c r="AY117" s="9">
        <v>1.8374938574938594E-4</v>
      </c>
      <c r="AZ117" s="9">
        <v>2.9973592481572515</v>
      </c>
      <c r="BA117" s="9">
        <v>2.9975429975430008</v>
      </c>
      <c r="BB117" s="9">
        <v>3.115870654170641E-5</v>
      </c>
      <c r="BC117" s="6">
        <v>6</v>
      </c>
      <c r="BD117" s="6"/>
      <c r="BE117" s="6"/>
      <c r="BF117" s="6"/>
      <c r="BG117" s="15">
        <v>110</v>
      </c>
      <c r="BH117" s="9">
        <v>0.66639344262295119</v>
      </c>
      <c r="BI117" s="9">
        <v>1.6306633906633926E-4</v>
      </c>
      <c r="BJ117" s="9">
        <v>2.9973799312039344</v>
      </c>
      <c r="BK117" s="9">
        <v>2.9975429975430008</v>
      </c>
      <c r="BL117" s="9">
        <v>2.7651445935869967E-5</v>
      </c>
      <c r="BM117" s="6">
        <v>6</v>
      </c>
      <c r="BN117" s="6"/>
      <c r="BO117" s="6"/>
      <c r="BP117" s="6"/>
      <c r="BQ117" s="15">
        <v>110</v>
      </c>
      <c r="BR117" s="9">
        <v>0.66639344262295119</v>
      </c>
      <c r="BS117" s="9">
        <v>1.4657985257985273E-4</v>
      </c>
      <c r="BT117" s="9">
        <v>2.9973964176904211</v>
      </c>
      <c r="BU117" s="9">
        <v>2.9975429975430008</v>
      </c>
      <c r="BV117" s="9">
        <v>2.4855803423971342E-5</v>
      </c>
      <c r="BW117" s="6">
        <v>6</v>
      </c>
      <c r="BX117" s="6"/>
      <c r="BY117" s="6"/>
      <c r="BZ117" s="6"/>
      <c r="CA117" s="15">
        <v>110</v>
      </c>
      <c r="CB117" s="9">
        <v>0.66639344262295119</v>
      </c>
      <c r="CC117" s="9">
        <v>1.3938574938574956E-4</v>
      </c>
      <c r="CD117" s="9">
        <v>2.9974036117936151</v>
      </c>
      <c r="CE117" s="9">
        <v>2.9975429975430008</v>
      </c>
      <c r="CF117" s="9">
        <v>2.3635886691506501E-5</v>
      </c>
      <c r="CG117" s="6">
        <v>6</v>
      </c>
      <c r="CH117" s="6"/>
      <c r="CI117" s="6"/>
      <c r="CJ117" s="6"/>
      <c r="CK117" s="15">
        <v>110</v>
      </c>
      <c r="CL117" s="9">
        <v>0.66639344262295119</v>
      </c>
      <c r="CM117" s="9">
        <v>1.6216707616707634E-4</v>
      </c>
      <c r="CN117" s="9">
        <v>2.9973808304668341</v>
      </c>
      <c r="CO117" s="9">
        <v>2.9975429975430012</v>
      </c>
      <c r="CP117" s="9">
        <v>2.7498956344311851E-5</v>
      </c>
      <c r="CQ117" s="6">
        <v>6</v>
      </c>
      <c r="CR117" s="6"/>
      <c r="CS117" s="6"/>
      <c r="CT117" s="6"/>
      <c r="CU117" s="15">
        <v>110</v>
      </c>
      <c r="CV117" s="9">
        <v>0.66639344262295119</v>
      </c>
      <c r="CW117" s="9">
        <v>1.2080098280098295E-4</v>
      </c>
      <c r="CX117" s="9">
        <v>2.9974221965601999</v>
      </c>
      <c r="CY117" s="9">
        <v>2.9975429975430008</v>
      </c>
      <c r="CZ117" s="9">
        <v>2.0484435132638965E-5</v>
      </c>
      <c r="DA117" s="6">
        <v>6</v>
      </c>
      <c r="DB117" s="6"/>
      <c r="DC117" s="6"/>
      <c r="DD117" s="6"/>
      <c r="DE117" s="15">
        <v>110</v>
      </c>
      <c r="DF117" s="9">
        <v>0.66639344262295119</v>
      </c>
      <c r="DG117" s="9">
        <v>1.2170024570024582E-4</v>
      </c>
      <c r="DH117" s="9">
        <v>2.9974212972973007</v>
      </c>
      <c r="DI117" s="9">
        <v>2.9975429975430008</v>
      </c>
      <c r="DJ117" s="9">
        <v>2.0636924724197067E-5</v>
      </c>
      <c r="DK117" s="6">
        <v>6</v>
      </c>
      <c r="DL117" s="6"/>
      <c r="DM117" s="6"/>
      <c r="DN117" s="6"/>
      <c r="DO117" s="15">
        <v>110</v>
      </c>
      <c r="DP117" s="9">
        <v>0.66639344262295119</v>
      </c>
      <c r="DQ117" s="9">
        <v>2.3350859950859975E-4</v>
      </c>
      <c r="DR117" s="9">
        <v>2.9973094889434924</v>
      </c>
      <c r="DS117" s="9">
        <v>2.9975429975430008</v>
      </c>
      <c r="DT117" s="9">
        <v>3.9596463941254966E-5</v>
      </c>
      <c r="DU117" s="6">
        <v>6</v>
      </c>
      <c r="DV117" s="6"/>
      <c r="DW117" s="6"/>
      <c r="DX117" s="6"/>
      <c r="DY117" s="15">
        <v>110</v>
      </c>
      <c r="DZ117" s="9">
        <v>0.66639344262295119</v>
      </c>
      <c r="EA117" s="9">
        <v>1.7325798525798545E-4</v>
      </c>
      <c r="EB117" s="9">
        <v>2.997369739557743</v>
      </c>
      <c r="EC117" s="9">
        <v>2.9975429975430008</v>
      </c>
      <c r="ED117" s="9">
        <v>2.9379661306861838E-5</v>
      </c>
      <c r="EE117" s="6">
        <v>6</v>
      </c>
      <c r="EF117" s="6"/>
      <c r="EG117" s="6"/>
      <c r="EH117" s="6"/>
      <c r="EI117" s="15">
        <v>110</v>
      </c>
      <c r="EJ117" s="9">
        <v>0.66639344262295119</v>
      </c>
      <c r="EK117" s="9">
        <v>1.4777886977886993E-4</v>
      </c>
      <c r="EL117" s="9">
        <v>2.9973952186732218</v>
      </c>
      <c r="EM117" s="9">
        <v>2.9975429975430008</v>
      </c>
      <c r="EN117" s="9">
        <v>2.5059122879382151E-5</v>
      </c>
      <c r="EO117" s="6">
        <v>6</v>
      </c>
      <c r="EP117" s="6"/>
      <c r="EQ117" s="6"/>
      <c r="ER117" s="6"/>
      <c r="ES117" s="15">
        <v>110</v>
      </c>
      <c r="ET117" s="9">
        <v>0.66639344262295119</v>
      </c>
      <c r="EU117" s="9">
        <v>2.5599017199017226E-4</v>
      </c>
      <c r="EV117" s="9">
        <v>2.9972870073710105</v>
      </c>
      <c r="EW117" s="9">
        <v>2.9975429975430008</v>
      </c>
      <c r="EX117" s="9">
        <v>4.3408703730207627E-5</v>
      </c>
      <c r="EY117" s="6">
        <v>6</v>
      </c>
      <c r="EZ117" s="6"/>
      <c r="FA117" s="6"/>
      <c r="FB117" s="6"/>
      <c r="FC117" s="15">
        <v>110</v>
      </c>
      <c r="FD117" s="9">
        <v>0.66639344262295119</v>
      </c>
      <c r="FE117" s="9">
        <v>2.0742997542997567E-4</v>
      </c>
      <c r="FF117" s="9">
        <v>2.9973355675675708</v>
      </c>
      <c r="FG117" s="9">
        <v>2.9975429975430008</v>
      </c>
      <c r="FH117" s="9">
        <v>3.5174265786069883E-5</v>
      </c>
      <c r="FI117" s="6">
        <v>6</v>
      </c>
      <c r="FJ117" s="6"/>
      <c r="FK117" s="6"/>
      <c r="FL117" s="6"/>
      <c r="FM117" s="15">
        <v>110</v>
      </c>
      <c r="FN117" s="9">
        <v>0.66639344262295119</v>
      </c>
      <c r="FO117" s="9">
        <v>1.3369041769041785E-4</v>
      </c>
      <c r="FP117" s="9">
        <v>2.9974093071253107</v>
      </c>
      <c r="FQ117" s="9">
        <v>2.9975429975430012</v>
      </c>
      <c r="FR117" s="9">
        <v>2.2670119278305154E-5</v>
      </c>
      <c r="FS117" s="6">
        <v>6</v>
      </c>
      <c r="FT117" s="6"/>
      <c r="FU117" s="6"/>
      <c r="FV117" s="6"/>
      <c r="FW117" s="15">
        <v>110</v>
      </c>
      <c r="FX117" s="9">
        <v>0.66639344262295119</v>
      </c>
      <c r="FY117" s="9">
        <v>1.9214250614250634E-4</v>
      </c>
      <c r="FZ117" s="9">
        <v>2.9973508550368582</v>
      </c>
      <c r="GA117" s="9">
        <v>2.9975429975430008</v>
      </c>
      <c r="GB117" s="9">
        <v>3.2581942729582067E-5</v>
      </c>
      <c r="GC117" s="6">
        <v>6</v>
      </c>
      <c r="GD117" s="6"/>
      <c r="GE117" s="6"/>
      <c r="GF117" s="6"/>
      <c r="GG117" s="15">
        <v>110</v>
      </c>
      <c r="GH117" s="9">
        <v>0.66639344262295119</v>
      </c>
      <c r="GI117" s="9">
        <v>1.2259950859950874E-4</v>
      </c>
      <c r="GJ117" s="9">
        <v>2.9974203980344014</v>
      </c>
      <c r="GK117" s="9">
        <v>2.9975429975430008</v>
      </c>
      <c r="GL117" s="9">
        <v>2.0789414315755176E-5</v>
      </c>
      <c r="GM117" s="6">
        <v>6</v>
      </c>
      <c r="GN117" s="6"/>
      <c r="GO117" s="6"/>
      <c r="GP117" s="6"/>
      <c r="GQ117" s="15">
        <v>110</v>
      </c>
      <c r="GR117" s="9">
        <v>0.66639344262295119</v>
      </c>
      <c r="GS117" s="9">
        <v>1.1360687960687973E-4</v>
      </c>
      <c r="GT117" s="9">
        <v>2.997429390663394</v>
      </c>
      <c r="GU117" s="9">
        <v>2.9975429975430008</v>
      </c>
      <c r="GV117" s="9">
        <v>1.926451840017411E-5</v>
      </c>
      <c r="GW117" s="6">
        <v>6</v>
      </c>
      <c r="GX117" s="6"/>
      <c r="GY117" s="6"/>
      <c r="GZ117" s="6"/>
      <c r="HA117" s="15">
        <v>110</v>
      </c>
      <c r="HB117" s="9">
        <v>0.66639344262295119</v>
      </c>
      <c r="HC117" s="9">
        <v>1.4118427518427533E-4</v>
      </c>
      <c r="HD117" s="9">
        <v>2.9974018132678166</v>
      </c>
      <c r="HE117" s="9">
        <v>2.9975429975430008</v>
      </c>
      <c r="HF117" s="9">
        <v>2.3940865874622708E-5</v>
      </c>
      <c r="HG117" s="6">
        <v>6</v>
      </c>
      <c r="HH117" s="6"/>
      <c r="HI117" s="6"/>
      <c r="HJ117" s="6"/>
      <c r="HK117" s="15">
        <v>110</v>
      </c>
      <c r="HL117" s="9">
        <v>0.66639344262295119</v>
      </c>
      <c r="HM117" s="9">
        <v>7.7336609336609428E-5</v>
      </c>
      <c r="HN117" s="9">
        <v>2.9974656609336643</v>
      </c>
      <c r="HO117" s="9">
        <v>2.9975429975430008</v>
      </c>
      <c r="HP117" s="9">
        <v>1.3114104873997153E-5</v>
      </c>
      <c r="HQ117" s="6">
        <v>6</v>
      </c>
      <c r="HR117" s="6"/>
      <c r="HS117" s="6"/>
      <c r="HT117" s="6"/>
      <c r="HU117" s="15">
        <v>110</v>
      </c>
      <c r="HV117" s="9">
        <v>0.66639344262295119</v>
      </c>
      <c r="HW117" s="9">
        <v>7.4339066339066423E-5</v>
      </c>
      <c r="HX117" s="9">
        <v>2.9974686584766617</v>
      </c>
      <c r="HY117" s="9">
        <v>2.9975429975430008</v>
      </c>
      <c r="HZ117" s="9">
        <v>1.2605806235470132E-5</v>
      </c>
      <c r="IA117" s="6">
        <v>6</v>
      </c>
      <c r="IB117" s="6"/>
      <c r="IC117" s="6"/>
      <c r="ID117" s="6"/>
      <c r="IE117" s="15">
        <v>110</v>
      </c>
      <c r="IF117" s="9">
        <v>0.66639344262295119</v>
      </c>
      <c r="IG117" s="9">
        <v>3.3872235872235904E-5</v>
      </c>
      <c r="IH117" s="9">
        <v>2.9975091253071287</v>
      </c>
      <c r="II117" s="9">
        <v>2.9975429975430008</v>
      </c>
      <c r="IJ117" s="9">
        <v>5.7437746153553412E-6</v>
      </c>
      <c r="IK117" s="6">
        <v>6</v>
      </c>
      <c r="IL117" s="6"/>
      <c r="IM117" s="6"/>
      <c r="IN117" s="6"/>
      <c r="IO117" s="15">
        <v>110</v>
      </c>
      <c r="IP117" s="9">
        <v>0.66639344262295119</v>
      </c>
      <c r="IQ117" s="9">
        <v>1.9184275184275206E-5</v>
      </c>
      <c r="IR117" s="9">
        <v>2.9975238132678168</v>
      </c>
      <c r="IS117" s="9">
        <v>2.9975429975430012</v>
      </c>
      <c r="IT117" s="9">
        <v>3.2531112865729364E-6</v>
      </c>
      <c r="IU117" s="6">
        <v>6</v>
      </c>
      <c r="IV117" s="6"/>
      <c r="IW117" s="6"/>
      <c r="IX117" s="6"/>
      <c r="IY117" s="15">
        <v>110</v>
      </c>
      <c r="IZ117" s="9">
        <v>0.66639344262295119</v>
      </c>
      <c r="JA117" s="9">
        <v>3.2073710073710113E-5</v>
      </c>
      <c r="JB117" s="9">
        <v>2.9975109238329272</v>
      </c>
      <c r="JC117" s="9">
        <v>2.9975429975430008</v>
      </c>
      <c r="JD117" s="9">
        <v>5.43879543223913E-6</v>
      </c>
      <c r="JE117" s="6">
        <v>6</v>
      </c>
      <c r="JF117" s="6"/>
      <c r="JG117" s="6"/>
      <c r="JH117" s="6"/>
      <c r="JI117" s="15">
        <v>110</v>
      </c>
      <c r="JJ117" s="9">
        <v>0.66639344262295119</v>
      </c>
      <c r="JK117" s="9">
        <v>3.0874692874692906E-5</v>
      </c>
      <c r="JL117" s="9">
        <v>2.997512122850126</v>
      </c>
      <c r="JM117" s="9">
        <v>2.9975429975430008</v>
      </c>
      <c r="JN117" s="9">
        <v>5.2354759768283196E-6</v>
      </c>
      <c r="JO117" s="6">
        <v>6</v>
      </c>
      <c r="JP117" s="6"/>
      <c r="JQ117" s="6"/>
      <c r="JR117" s="6"/>
      <c r="JS117" s="15">
        <v>110</v>
      </c>
      <c r="JT117" s="9">
        <v>0.66639344262295119</v>
      </c>
      <c r="JU117" s="9">
        <v>2.5778869778869811E-5</v>
      </c>
      <c r="JV117" s="9">
        <v>2.997517218673222</v>
      </c>
      <c r="JW117" s="9">
        <v>2.9975429975430008</v>
      </c>
      <c r="JX117" s="9">
        <v>4.3713682913323847E-6</v>
      </c>
      <c r="JY117" s="6">
        <v>6</v>
      </c>
      <c r="JZ117" s="6"/>
      <c r="KA117" s="6"/>
      <c r="KB117" s="6"/>
      <c r="KC117" s="15">
        <v>110</v>
      </c>
      <c r="KD117" s="9">
        <v>0.66639344262295119</v>
      </c>
      <c r="KE117" s="9">
        <v>4.226535626535631E-5</v>
      </c>
      <c r="KF117" s="9">
        <v>2.9975007321867353</v>
      </c>
      <c r="KG117" s="9">
        <v>2.9975429975430008</v>
      </c>
      <c r="KH117" s="9">
        <v>7.1670108032310008E-6</v>
      </c>
      <c r="KI117" s="6">
        <v>6</v>
      </c>
      <c r="KJ117" s="6"/>
      <c r="KK117" s="6"/>
      <c r="KL117" s="6"/>
      <c r="KM117" s="15">
        <v>110</v>
      </c>
      <c r="KN117" s="9">
        <v>0.66639344262295119</v>
      </c>
      <c r="KO117" s="9">
        <v>1.7685503685503703E-5</v>
      </c>
      <c r="KP117" s="9">
        <v>2.9975253120393153</v>
      </c>
      <c r="KQ117" s="9">
        <v>2.9975429975430008</v>
      </c>
      <c r="KR117" s="9">
        <v>2.9989619673094256E-6</v>
      </c>
      <c r="KS117" s="6">
        <v>6</v>
      </c>
      <c r="KT117" s="6"/>
      <c r="KU117" s="6"/>
      <c r="KV117" s="6"/>
      <c r="KW117" s="15">
        <v>110</v>
      </c>
      <c r="KX117" s="9">
        <v>0.66639344262295119</v>
      </c>
      <c r="KY117" s="9">
        <v>1.4987714987715005E-5</v>
      </c>
      <c r="KZ117" s="9">
        <v>2.997528009828013</v>
      </c>
      <c r="LA117" s="9">
        <v>2.9975429975430008</v>
      </c>
      <c r="LB117" s="9">
        <v>2.541493192635107E-6</v>
      </c>
      <c r="LC117" s="6">
        <v>6</v>
      </c>
    </row>
    <row r="118" spans="1:315">
      <c r="A118" s="6">
        <v>111</v>
      </c>
      <c r="B118">
        <v>0.51663069619662005</v>
      </c>
      <c r="C118">
        <f>1-Table468[[#This Row],[qx (tau)]]</f>
        <v>0.48336930380337995</v>
      </c>
      <c r="D118" s="6"/>
      <c r="E118" s="6"/>
      <c r="F118" s="6"/>
      <c r="G118" s="6"/>
      <c r="H118" s="15">
        <f t="shared" si="15"/>
        <v>111</v>
      </c>
      <c r="I118" s="9">
        <f t="shared" si="17"/>
        <v>0.68306010928961791</v>
      </c>
      <c r="J118" s="9" cm="1">
        <f t="array" ref="J118">VLOOKUP($G$13,'qx Malaria'!$B$32:$I$61,(N118),FALSE)/(1-cambodia!I118*INDEX($E$6:$G$11,N118,2))</f>
        <v>1.577586206896554E-5</v>
      </c>
      <c r="K118" s="9">
        <f t="shared" si="16"/>
        <v>3.1551566379310385</v>
      </c>
      <c r="L118" s="9">
        <f t="shared" si="13"/>
        <v>3.1551724137931076</v>
      </c>
      <c r="M118" s="9">
        <f>(J118*Table468[[#This Row],[qx (tau)]])/L118</f>
        <v>2.5831534809831007E-6</v>
      </c>
      <c r="N118" s="6">
        <f t="shared" si="14"/>
        <v>6</v>
      </c>
      <c r="P118" s="6"/>
      <c r="Q118" s="6"/>
      <c r="R118" s="6"/>
      <c r="S118" s="15">
        <v>111</v>
      </c>
      <c r="T118" s="9">
        <v>0.68306010928961791</v>
      </c>
      <c r="U118" s="9">
        <v>2.2433275862068997E-4</v>
      </c>
      <c r="V118" s="9">
        <v>3.1549480810344872</v>
      </c>
      <c r="W118" s="9">
        <v>3.1551724137931081</v>
      </c>
      <c r="X118" s="9">
        <v>3.6732442499579682E-5</v>
      </c>
      <c r="Y118" s="6">
        <v>6</v>
      </c>
      <c r="Z118" s="6"/>
      <c r="AA118" s="6"/>
      <c r="AB118" s="6"/>
      <c r="AC118" s="15">
        <v>111</v>
      </c>
      <c r="AD118" s="9">
        <v>0.68306010928961791</v>
      </c>
      <c r="AE118" s="9">
        <v>1.9151896551724166E-4</v>
      </c>
      <c r="AF118" s="9">
        <v>3.1549808948275904</v>
      </c>
      <c r="AG118" s="9">
        <v>3.1551724137931076</v>
      </c>
      <c r="AH118" s="9">
        <v>3.135948325913484E-5</v>
      </c>
      <c r="AI118" s="6">
        <v>6</v>
      </c>
      <c r="AJ118" s="6"/>
      <c r="AK118" s="6"/>
      <c r="AL118" s="6"/>
      <c r="AM118" s="15">
        <v>111</v>
      </c>
      <c r="AN118" s="9">
        <v>0.68306010928961791</v>
      </c>
      <c r="AO118" s="9">
        <v>1.7101034482758641E-4</v>
      </c>
      <c r="AP118" s="9">
        <v>3.1550014034482801</v>
      </c>
      <c r="AQ118" s="9">
        <v>3.1551724137931076</v>
      </c>
      <c r="AR118" s="9">
        <v>2.8001383733856805E-5</v>
      </c>
      <c r="AS118" s="6">
        <v>6</v>
      </c>
      <c r="AT118" s="6"/>
      <c r="AU118" s="6"/>
      <c r="AV118" s="6"/>
      <c r="AW118" s="15">
        <v>111</v>
      </c>
      <c r="AX118" s="9">
        <v>0.68306010928961791</v>
      </c>
      <c r="AY118" s="9">
        <v>1.934120689655175E-4</v>
      </c>
      <c r="AZ118" s="9">
        <v>3.1549790017241421</v>
      </c>
      <c r="BA118" s="9">
        <v>3.1551724137931076</v>
      </c>
      <c r="BB118" s="9">
        <v>3.1669461676852806E-5</v>
      </c>
      <c r="BC118" s="6">
        <v>6</v>
      </c>
      <c r="BD118" s="6"/>
      <c r="BE118" s="6"/>
      <c r="BF118" s="6"/>
      <c r="BG118" s="15">
        <v>111</v>
      </c>
      <c r="BH118" s="9">
        <v>0.68306010928961791</v>
      </c>
      <c r="BI118" s="9">
        <v>1.7164137931034506E-4</v>
      </c>
      <c r="BJ118" s="9">
        <v>3.1550007724137972</v>
      </c>
      <c r="BK118" s="9">
        <v>3.1551724137931076</v>
      </c>
      <c r="BL118" s="9">
        <v>2.8104709873096131E-5</v>
      </c>
      <c r="BM118" s="6">
        <v>6</v>
      </c>
      <c r="BN118" s="6"/>
      <c r="BO118" s="6"/>
      <c r="BP118" s="6"/>
      <c r="BQ118" s="15">
        <v>111</v>
      </c>
      <c r="BR118" s="9">
        <v>0.68306010928961791</v>
      </c>
      <c r="BS118" s="9">
        <v>1.5428793103448296E-4</v>
      </c>
      <c r="BT118" s="9">
        <v>3.1550181258620733</v>
      </c>
      <c r="BU118" s="9">
        <v>3.1551724137931076</v>
      </c>
      <c r="BV118" s="9">
        <v>2.526324104401472E-5</v>
      </c>
      <c r="BW118" s="6">
        <v>6</v>
      </c>
      <c r="BX118" s="6"/>
      <c r="BY118" s="6"/>
      <c r="BZ118" s="6"/>
      <c r="CA118" s="15">
        <v>111</v>
      </c>
      <c r="CB118" s="9">
        <v>0.68306010928961791</v>
      </c>
      <c r="CC118" s="9">
        <v>1.4671551724137954E-4</v>
      </c>
      <c r="CD118" s="9">
        <v>3.1550256982758667</v>
      </c>
      <c r="CE118" s="9">
        <v>3.1551724137931081</v>
      </c>
      <c r="CF118" s="9">
        <v>2.4023327373142836E-5</v>
      </c>
      <c r="CG118" s="6">
        <v>6</v>
      </c>
      <c r="CH118" s="6"/>
      <c r="CI118" s="6"/>
      <c r="CJ118" s="6"/>
      <c r="CK118" s="15">
        <v>111</v>
      </c>
      <c r="CL118" s="9">
        <v>0.68306010928961791</v>
      </c>
      <c r="CM118" s="9">
        <v>1.7069482758620713E-4</v>
      </c>
      <c r="CN118" s="9">
        <v>3.1550017189655217</v>
      </c>
      <c r="CO118" s="9">
        <v>3.1551724137931081</v>
      </c>
      <c r="CP118" s="9">
        <v>2.7949720664237141E-5</v>
      </c>
      <c r="CQ118" s="6">
        <v>6</v>
      </c>
      <c r="CR118" s="6"/>
      <c r="CS118" s="6"/>
      <c r="CT118" s="6"/>
      <c r="CU118" s="15">
        <v>111</v>
      </c>
      <c r="CV118" s="9">
        <v>0.68306010928961791</v>
      </c>
      <c r="CW118" s="9">
        <v>1.2715344827586225E-4</v>
      </c>
      <c r="CX118" s="9">
        <v>3.1550452603448318</v>
      </c>
      <c r="CY118" s="9">
        <v>3.1551724137931076</v>
      </c>
      <c r="CZ118" s="9">
        <v>2.0820217056723792E-5</v>
      </c>
      <c r="DA118" s="6">
        <v>6</v>
      </c>
      <c r="DB118" s="6"/>
      <c r="DC118" s="6"/>
      <c r="DD118" s="6"/>
      <c r="DE118" s="15">
        <v>111</v>
      </c>
      <c r="DF118" s="9">
        <v>0.68306010928961791</v>
      </c>
      <c r="DG118" s="9">
        <v>1.2810000000000016E-4</v>
      </c>
      <c r="DH118" s="9">
        <v>3.1550443137931077</v>
      </c>
      <c r="DI118" s="9">
        <v>3.1551724137931076</v>
      </c>
      <c r="DJ118" s="9">
        <v>2.0975206265582771E-5</v>
      </c>
      <c r="DK118" s="6">
        <v>6</v>
      </c>
      <c r="DL118" s="6"/>
      <c r="DM118" s="6"/>
      <c r="DN118" s="6"/>
      <c r="DO118" s="15">
        <v>111</v>
      </c>
      <c r="DP118" s="9">
        <v>0.68306010928961791</v>
      </c>
      <c r="DQ118" s="9">
        <v>2.4578793103448309E-4</v>
      </c>
      <c r="DR118" s="9">
        <v>3.1549266258620734</v>
      </c>
      <c r="DS118" s="9">
        <v>3.1551724137931081</v>
      </c>
      <c r="DT118" s="9">
        <v>4.0245531233716696E-5</v>
      </c>
      <c r="DU118" s="6">
        <v>6</v>
      </c>
      <c r="DV118" s="6"/>
      <c r="DW118" s="6"/>
      <c r="DX118" s="6"/>
      <c r="DY118" s="15">
        <v>111</v>
      </c>
      <c r="DZ118" s="9">
        <v>0.68306010928961791</v>
      </c>
      <c r="EA118" s="9">
        <v>1.8236896551724162E-4</v>
      </c>
      <c r="EB118" s="9">
        <v>3.1549900448275903</v>
      </c>
      <c r="EC118" s="9">
        <v>3.1551724137931076</v>
      </c>
      <c r="ED118" s="9">
        <v>2.9861254240164641E-5</v>
      </c>
      <c r="EE118" s="6">
        <v>6</v>
      </c>
      <c r="EF118" s="6"/>
      <c r="EG118" s="6"/>
      <c r="EH118" s="6"/>
      <c r="EI118" s="15">
        <v>111</v>
      </c>
      <c r="EJ118" s="9">
        <v>0.68306010928961791</v>
      </c>
      <c r="EK118" s="9">
        <v>1.555500000000002E-4</v>
      </c>
      <c r="EL118" s="9">
        <v>3.1550168637931075</v>
      </c>
      <c r="EM118" s="9">
        <v>3.1551724137931076</v>
      </c>
      <c r="EN118" s="9">
        <v>2.5469893322493367E-5</v>
      </c>
      <c r="EO118" s="6">
        <v>6</v>
      </c>
      <c r="EP118" s="6"/>
      <c r="EQ118" s="6"/>
      <c r="ER118" s="6"/>
      <c r="ES118" s="15">
        <v>111</v>
      </c>
      <c r="ET118" s="9">
        <v>0.68306010928961791</v>
      </c>
      <c r="EU118" s="9">
        <v>2.6945172413793135E-4</v>
      </c>
      <c r="EV118" s="9">
        <v>3.1549029620689697</v>
      </c>
      <c r="EW118" s="9">
        <v>3.1551724137931076</v>
      </c>
      <c r="EX118" s="9">
        <v>4.4120261455191344E-5</v>
      </c>
      <c r="EY118" s="6">
        <v>6</v>
      </c>
      <c r="EZ118" s="6"/>
      <c r="FA118" s="6"/>
      <c r="FB118" s="6"/>
      <c r="FC118" s="15">
        <v>111</v>
      </c>
      <c r="FD118" s="9">
        <v>0.68306010928961791</v>
      </c>
      <c r="FE118" s="9">
        <v>2.1833793103448305E-4</v>
      </c>
      <c r="FF118" s="9">
        <v>3.1549540758620731</v>
      </c>
      <c r="FG118" s="9">
        <v>3.1551724137931076</v>
      </c>
      <c r="FH118" s="9">
        <v>3.575084417680611E-5</v>
      </c>
      <c r="FI118" s="6">
        <v>6</v>
      </c>
      <c r="FJ118" s="6"/>
      <c r="FK118" s="6"/>
      <c r="FL118" s="6"/>
      <c r="FM118" s="15">
        <v>111</v>
      </c>
      <c r="FN118" s="9">
        <v>0.68306010928961791</v>
      </c>
      <c r="FO118" s="9">
        <v>1.4072068965517259E-4</v>
      </c>
      <c r="FP118" s="9">
        <v>3.1550316931034526</v>
      </c>
      <c r="FQ118" s="9">
        <v>3.1551724137931076</v>
      </c>
      <c r="FR118" s="9">
        <v>2.3041729050369251E-5</v>
      </c>
      <c r="FS118" s="6">
        <v>6</v>
      </c>
      <c r="FT118" s="6"/>
      <c r="FU118" s="6"/>
      <c r="FV118" s="6"/>
      <c r="FW118" s="15">
        <v>111</v>
      </c>
      <c r="FX118" s="9">
        <v>0.68306010928961791</v>
      </c>
      <c r="FY118" s="9">
        <v>2.0224655172413819E-4</v>
      </c>
      <c r="FZ118" s="9">
        <v>3.1549701672413835</v>
      </c>
      <c r="GA118" s="9">
        <v>3.1551724137931076</v>
      </c>
      <c r="GB118" s="9">
        <v>3.3116027626203347E-5</v>
      </c>
      <c r="GC118" s="6">
        <v>6</v>
      </c>
      <c r="GD118" s="6"/>
      <c r="GE118" s="6"/>
      <c r="GF118" s="6"/>
      <c r="GG118" s="15">
        <v>111</v>
      </c>
      <c r="GH118" s="9">
        <v>0.68306010928961791</v>
      </c>
      <c r="GI118" s="9">
        <v>1.2904655172413809E-4</v>
      </c>
      <c r="GJ118" s="9">
        <v>3.1550433672413836</v>
      </c>
      <c r="GK118" s="9">
        <v>3.1551724137931076</v>
      </c>
      <c r="GL118" s="9">
        <v>2.1130195474441757E-5</v>
      </c>
      <c r="GM118" s="6">
        <v>6</v>
      </c>
      <c r="GN118" s="6"/>
      <c r="GO118" s="6"/>
      <c r="GP118" s="6"/>
      <c r="GQ118" s="15">
        <v>111</v>
      </c>
      <c r="GR118" s="9">
        <v>0.68306010928961791</v>
      </c>
      <c r="GS118" s="9">
        <v>1.1958103448275878E-4</v>
      </c>
      <c r="GT118" s="9">
        <v>3.1550528327586247</v>
      </c>
      <c r="GU118" s="9">
        <v>3.1551724137931076</v>
      </c>
      <c r="GV118" s="9">
        <v>1.9580303385851901E-5</v>
      </c>
      <c r="GW118" s="6">
        <v>6</v>
      </c>
      <c r="GX118" s="6"/>
      <c r="GY118" s="6"/>
      <c r="GZ118" s="6"/>
      <c r="HA118" s="15">
        <v>111</v>
      </c>
      <c r="HB118" s="9">
        <v>0.68306010928961791</v>
      </c>
      <c r="HC118" s="9">
        <v>1.4860862068965538E-4</v>
      </c>
      <c r="HD118" s="9">
        <v>3.155023805172418</v>
      </c>
      <c r="HE118" s="9">
        <v>3.1551724137931076</v>
      </c>
      <c r="HF118" s="9">
        <v>2.4333305790860805E-5</v>
      </c>
      <c r="HG118" s="6">
        <v>6</v>
      </c>
      <c r="HH118" s="6"/>
      <c r="HI118" s="6"/>
      <c r="HJ118" s="6"/>
      <c r="HK118" s="15">
        <v>111</v>
      </c>
      <c r="HL118" s="9">
        <v>0.68306010928961791</v>
      </c>
      <c r="HM118" s="9">
        <v>8.1403448275862183E-5</v>
      </c>
      <c r="HN118" s="9">
        <v>3.1550910103448317</v>
      </c>
      <c r="HO118" s="9">
        <v>3.1551724137931076</v>
      </c>
      <c r="HP118" s="9">
        <v>1.33290719618728E-5</v>
      </c>
      <c r="HQ118" s="6">
        <v>6</v>
      </c>
      <c r="HR118" s="6"/>
      <c r="HS118" s="6"/>
      <c r="HT118" s="6"/>
      <c r="HU118" s="15">
        <v>111</v>
      </c>
      <c r="HV118" s="9">
        <v>0.68306010928961791</v>
      </c>
      <c r="HW118" s="9">
        <v>7.8248275862069069E-5</v>
      </c>
      <c r="HX118" s="9">
        <v>3.1550941655172453</v>
      </c>
      <c r="HY118" s="9">
        <v>3.1551724137931072</v>
      </c>
      <c r="HZ118" s="9">
        <v>1.2812441265676178E-5</v>
      </c>
      <c r="IA118" s="6">
        <v>6</v>
      </c>
      <c r="IB118" s="6"/>
      <c r="IC118" s="6"/>
      <c r="ID118" s="6"/>
      <c r="IE118" s="15">
        <v>111</v>
      </c>
      <c r="IF118" s="9">
        <v>0.68306010928961791</v>
      </c>
      <c r="IG118" s="9">
        <v>3.5653448275862115E-5</v>
      </c>
      <c r="IH118" s="9">
        <v>3.1551367603448317</v>
      </c>
      <c r="II118" s="9">
        <v>3.1551724137931076</v>
      </c>
      <c r="IJ118" s="9">
        <v>5.8379268670218066E-6</v>
      </c>
      <c r="IK118" s="6">
        <v>6</v>
      </c>
      <c r="IL118" s="6"/>
      <c r="IM118" s="6"/>
      <c r="IN118" s="6"/>
      <c r="IO118" s="15">
        <v>111</v>
      </c>
      <c r="IP118" s="9">
        <v>0.68306010928961791</v>
      </c>
      <c r="IQ118" s="9">
        <v>2.0193103448275887E-5</v>
      </c>
      <c r="IR118" s="9">
        <v>3.1551522206896596</v>
      </c>
      <c r="IS118" s="9">
        <v>3.1551724137931081</v>
      </c>
      <c r="IT118" s="9">
        <v>3.3064364556583674E-6</v>
      </c>
      <c r="IU118" s="6">
        <v>6</v>
      </c>
      <c r="IV118" s="6"/>
      <c r="IW118" s="6"/>
      <c r="IX118" s="6"/>
      <c r="IY118" s="15">
        <v>111</v>
      </c>
      <c r="IZ118" s="9">
        <v>0.68306010928961791</v>
      </c>
      <c r="JA118" s="9">
        <v>3.3760344827586253E-5</v>
      </c>
      <c r="JB118" s="9">
        <v>3.1551386534482799</v>
      </c>
      <c r="JC118" s="9">
        <v>3.1551724137931076</v>
      </c>
      <c r="JD118" s="9">
        <v>5.527948449303834E-6</v>
      </c>
      <c r="JE118" s="6">
        <v>6</v>
      </c>
      <c r="JF118" s="6"/>
      <c r="JG118" s="6"/>
      <c r="JH118" s="6"/>
      <c r="JI118" s="15">
        <v>111</v>
      </c>
      <c r="JJ118" s="9">
        <v>0.68306010928961791</v>
      </c>
      <c r="JK118" s="9">
        <v>3.2498275862069007E-5</v>
      </c>
      <c r="JL118" s="9">
        <v>3.1551399155172457</v>
      </c>
      <c r="JM118" s="9">
        <v>3.1551724137931076</v>
      </c>
      <c r="JN118" s="9">
        <v>5.3212961708251859E-6</v>
      </c>
      <c r="JO118" s="6">
        <v>6</v>
      </c>
      <c r="JP118" s="6"/>
      <c r="JQ118" s="6"/>
      <c r="JR118" s="6"/>
      <c r="JS118" s="15">
        <v>111</v>
      </c>
      <c r="JT118" s="9">
        <v>0.68306010928961791</v>
      </c>
      <c r="JU118" s="9">
        <v>2.7134482758620729E-5</v>
      </c>
      <c r="JV118" s="9">
        <v>3.1551452793103492</v>
      </c>
      <c r="JW118" s="9">
        <v>3.1551724137931076</v>
      </c>
      <c r="JX118" s="9">
        <v>4.4430239872909333E-6</v>
      </c>
      <c r="JY118" s="6">
        <v>6</v>
      </c>
      <c r="JZ118" s="6"/>
      <c r="KA118" s="6"/>
      <c r="KB118" s="6"/>
      <c r="KC118" s="15">
        <v>111</v>
      </c>
      <c r="KD118" s="9">
        <v>0.68306010928961791</v>
      </c>
      <c r="KE118" s="9">
        <v>4.4487931034482816E-5</v>
      </c>
      <c r="KF118" s="9">
        <v>3.155127925862073</v>
      </c>
      <c r="KG118" s="9">
        <v>3.1551724137931076</v>
      </c>
      <c r="KH118" s="9">
        <v>7.2844928163723426E-6</v>
      </c>
      <c r="KI118" s="6">
        <v>6</v>
      </c>
      <c r="KJ118" s="6"/>
      <c r="KK118" s="6"/>
      <c r="KL118" s="6"/>
      <c r="KM118" s="15">
        <v>111</v>
      </c>
      <c r="KN118" s="9">
        <v>0.68306010928961791</v>
      </c>
      <c r="KO118" s="9">
        <v>1.8615517241379333E-5</v>
      </c>
      <c r="KP118" s="9">
        <v>3.1551537982758662</v>
      </c>
      <c r="KQ118" s="9">
        <v>3.1551724137931076</v>
      </c>
      <c r="KR118" s="9">
        <v>3.0481211075600579E-6</v>
      </c>
      <c r="KS118" s="6">
        <v>6</v>
      </c>
      <c r="KT118" s="6"/>
      <c r="KU118" s="6"/>
      <c r="KV118" s="6"/>
      <c r="KW118" s="15">
        <v>111</v>
      </c>
      <c r="KX118" s="9">
        <v>0.68306010928961791</v>
      </c>
      <c r="KY118" s="9">
        <v>1.577586206896554E-5</v>
      </c>
      <c r="KZ118" s="9">
        <v>3.1551566379310385</v>
      </c>
      <c r="LA118" s="9">
        <v>3.1551724137931076</v>
      </c>
      <c r="LB118" s="9">
        <v>2.5831534809831007E-6</v>
      </c>
      <c r="LC118" s="6">
        <v>6</v>
      </c>
    </row>
    <row r="119" spans="1:315">
      <c r="A119" s="6">
        <v>112</v>
      </c>
      <c r="B119">
        <v>0.5245697065221343</v>
      </c>
      <c r="C119">
        <f>1-Table468[[#This Row],[qx (tau)]]</f>
        <v>0.4754302934778657</v>
      </c>
      <c r="D119" s="6"/>
      <c r="E119" s="6"/>
      <c r="F119" s="6"/>
      <c r="G119" s="6"/>
      <c r="H119" s="15">
        <f t="shared" si="15"/>
        <v>112</v>
      </c>
      <c r="I119" s="9">
        <f t="shared" si="17"/>
        <v>0.69972677595628463</v>
      </c>
      <c r="J119" s="9" cm="1">
        <f t="array" ref="J119">VLOOKUP($G$13,'qx Malaria'!$B$32:$I$61,(N119),FALSE)/(1-cambodia!I119*INDEX($E$6:$G$11,N119,2))</f>
        <v>1.665150136487719E-5</v>
      </c>
      <c r="K119" s="9">
        <f t="shared" si="16"/>
        <v>3.3302836214740723</v>
      </c>
      <c r="L119" s="9">
        <f t="shared" si="13"/>
        <v>3.3303002729754372</v>
      </c>
      <c r="M119" s="9">
        <f>(J119*Table468[[#This Row],[qx (tau)]])/L119</f>
        <v>2.6228485326106722E-6</v>
      </c>
      <c r="N119" s="6">
        <f t="shared" si="14"/>
        <v>6</v>
      </c>
      <c r="P119" s="6"/>
      <c r="Q119" s="6"/>
      <c r="R119" s="6"/>
      <c r="S119" s="15">
        <v>112</v>
      </c>
      <c r="T119" s="9">
        <v>0.69972677595628463</v>
      </c>
      <c r="U119" s="9">
        <v>2.3678434940855363E-4</v>
      </c>
      <c r="V119" s="9">
        <v>3.330063488626029</v>
      </c>
      <c r="W119" s="9">
        <v>3.3303002729754376</v>
      </c>
      <c r="X119" s="9">
        <v>3.7296906133723756E-5</v>
      </c>
      <c r="Y119" s="6">
        <v>6</v>
      </c>
      <c r="Z119" s="6"/>
      <c r="AA119" s="6"/>
      <c r="AB119" s="6"/>
      <c r="AC119" s="15">
        <v>112</v>
      </c>
      <c r="AD119" s="9">
        <v>0.69972677595628463</v>
      </c>
      <c r="AE119" s="9">
        <v>2.0214922656960907E-4</v>
      </c>
      <c r="AF119" s="9">
        <v>3.3300981237488676</v>
      </c>
      <c r="AG119" s="9">
        <v>3.3303002729754372</v>
      </c>
      <c r="AH119" s="9">
        <v>3.1841381185893555E-5</v>
      </c>
      <c r="AI119" s="6">
        <v>6</v>
      </c>
      <c r="AJ119" s="6"/>
      <c r="AK119" s="6"/>
      <c r="AL119" s="6"/>
      <c r="AM119" s="15">
        <v>112</v>
      </c>
      <c r="AN119" s="9">
        <v>0.69972677595628463</v>
      </c>
      <c r="AO119" s="9">
        <v>1.8050227479526871E-4</v>
      </c>
      <c r="AP119" s="9">
        <v>3.3301197707006422</v>
      </c>
      <c r="AQ119" s="9">
        <v>3.3303002729754376</v>
      </c>
      <c r="AR119" s="9">
        <v>2.8431678093499678E-5</v>
      </c>
      <c r="AS119" s="6">
        <v>6</v>
      </c>
      <c r="AT119" s="6"/>
      <c r="AU119" s="6"/>
      <c r="AV119" s="6"/>
      <c r="AW119" s="15">
        <v>112</v>
      </c>
      <c r="AX119" s="9">
        <v>0.69972677595628463</v>
      </c>
      <c r="AY119" s="9">
        <v>2.0414740673339432E-4</v>
      </c>
      <c r="AZ119" s="9">
        <v>3.330096125568704</v>
      </c>
      <c r="BA119" s="9">
        <v>3.3303002729754376</v>
      </c>
      <c r="BB119" s="9">
        <v>3.215612300980683E-5</v>
      </c>
      <c r="BC119" s="6">
        <v>6</v>
      </c>
      <c r="BD119" s="6"/>
      <c r="BE119" s="6"/>
      <c r="BF119" s="6"/>
      <c r="BG119" s="15">
        <v>112</v>
      </c>
      <c r="BH119" s="9">
        <v>0.69972677595628463</v>
      </c>
      <c r="BI119" s="9">
        <v>1.8116833484986379E-4</v>
      </c>
      <c r="BJ119" s="9">
        <v>3.3301191046405876</v>
      </c>
      <c r="BK119" s="9">
        <v>3.3303002729754376</v>
      </c>
      <c r="BL119" s="9">
        <v>2.8536592034804101E-5</v>
      </c>
      <c r="BM119" s="6">
        <v>6</v>
      </c>
      <c r="BN119" s="6"/>
      <c r="BO119" s="6"/>
      <c r="BP119" s="6"/>
      <c r="BQ119" s="15">
        <v>112</v>
      </c>
      <c r="BR119" s="9">
        <v>0.69972677595628463</v>
      </c>
      <c r="BS119" s="9">
        <v>1.6285168334849887E-4</v>
      </c>
      <c r="BT119" s="9">
        <v>3.3301374212920889</v>
      </c>
      <c r="BU119" s="9">
        <v>3.3303002729754372</v>
      </c>
      <c r="BV119" s="9">
        <v>2.5651458648932366E-5</v>
      </c>
      <c r="BW119" s="6">
        <v>6</v>
      </c>
      <c r="BX119" s="6"/>
      <c r="BY119" s="6"/>
      <c r="BZ119" s="6"/>
      <c r="CA119" s="15">
        <v>112</v>
      </c>
      <c r="CB119" s="9">
        <v>0.69972677595628463</v>
      </c>
      <c r="CC119" s="9">
        <v>1.5485896269335785E-4</v>
      </c>
      <c r="CD119" s="9">
        <v>3.3301454140127444</v>
      </c>
      <c r="CE119" s="9">
        <v>3.3303002729754376</v>
      </c>
      <c r="CF119" s="9">
        <v>2.4392491353279244E-5</v>
      </c>
      <c r="CG119" s="6">
        <v>6</v>
      </c>
      <c r="CH119" s="6"/>
      <c r="CI119" s="6"/>
      <c r="CJ119" s="6"/>
      <c r="CK119" s="15">
        <v>112</v>
      </c>
      <c r="CL119" s="9">
        <v>0.69972677595628463</v>
      </c>
      <c r="CM119" s="9">
        <v>1.8016924476797118E-4</v>
      </c>
      <c r="CN119" s="9">
        <v>3.3301201037306698</v>
      </c>
      <c r="CO119" s="9">
        <v>3.3303002729754376</v>
      </c>
      <c r="CP119" s="9">
        <v>2.8379221122847464E-5</v>
      </c>
      <c r="CQ119" s="6">
        <v>6</v>
      </c>
      <c r="CR119" s="6"/>
      <c r="CS119" s="6"/>
      <c r="CT119" s="6"/>
      <c r="CU119" s="15">
        <v>112</v>
      </c>
      <c r="CV119" s="9">
        <v>0.69972677595628463</v>
      </c>
      <c r="CW119" s="9">
        <v>1.3421110100091016E-4</v>
      </c>
      <c r="CX119" s="9">
        <v>3.3301660618744364</v>
      </c>
      <c r="CY119" s="9">
        <v>3.3303002729754372</v>
      </c>
      <c r="CZ119" s="9">
        <v>2.1140159172842019E-5</v>
      </c>
      <c r="DA119" s="6">
        <v>6</v>
      </c>
      <c r="DB119" s="6"/>
      <c r="DC119" s="6"/>
      <c r="DD119" s="6"/>
      <c r="DE119" s="15">
        <v>112</v>
      </c>
      <c r="DF119" s="9">
        <v>0.69972677595628463</v>
      </c>
      <c r="DG119" s="9">
        <v>1.3521019108280277E-4</v>
      </c>
      <c r="DH119" s="9">
        <v>3.3301650627843551</v>
      </c>
      <c r="DI119" s="9">
        <v>3.3303002729754381</v>
      </c>
      <c r="DJ119" s="9">
        <v>2.129753008479865E-5</v>
      </c>
      <c r="DK119" s="6">
        <v>6</v>
      </c>
      <c r="DL119" s="6"/>
      <c r="DM119" s="6"/>
      <c r="DN119" s="6"/>
      <c r="DO119" s="15">
        <v>112</v>
      </c>
      <c r="DP119" s="9">
        <v>0.69972677595628463</v>
      </c>
      <c r="DQ119" s="9">
        <v>2.5943039126478658E-4</v>
      </c>
      <c r="DR119" s="9">
        <v>3.330040842584173</v>
      </c>
      <c r="DS119" s="9">
        <v>3.3303002729754376</v>
      </c>
      <c r="DT119" s="9">
        <v>4.0863980138074257E-5</v>
      </c>
      <c r="DU119" s="6">
        <v>6</v>
      </c>
      <c r="DV119" s="6"/>
      <c r="DW119" s="6"/>
      <c r="DX119" s="6"/>
      <c r="DY119" s="15">
        <v>112</v>
      </c>
      <c r="DZ119" s="9">
        <v>0.69972677595628463</v>
      </c>
      <c r="EA119" s="9">
        <v>1.924913557779803E-4</v>
      </c>
      <c r="EB119" s="9">
        <v>3.3301077816196596</v>
      </c>
      <c r="EC119" s="9">
        <v>3.3303002729754376</v>
      </c>
      <c r="ED119" s="9">
        <v>3.0320129036979362E-5</v>
      </c>
      <c r="EE119" s="6">
        <v>6</v>
      </c>
      <c r="EF119" s="6"/>
      <c r="EG119" s="6"/>
      <c r="EH119" s="6"/>
      <c r="EI119" s="15">
        <v>112</v>
      </c>
      <c r="EJ119" s="9">
        <v>0.69972677595628463</v>
      </c>
      <c r="EK119" s="9">
        <v>1.6418380345768906E-4</v>
      </c>
      <c r="EL119" s="9">
        <v>3.3301360891719796</v>
      </c>
      <c r="EM119" s="9">
        <v>3.3303002729754372</v>
      </c>
      <c r="EN119" s="9">
        <v>2.5861286531541222E-5</v>
      </c>
      <c r="EO119" s="6">
        <v>6</v>
      </c>
      <c r="EP119" s="6"/>
      <c r="EQ119" s="6"/>
      <c r="ER119" s="6"/>
      <c r="ES119" s="15">
        <v>112</v>
      </c>
      <c r="ET119" s="9">
        <v>0.69972677595628463</v>
      </c>
      <c r="EU119" s="9">
        <v>2.8440764331210235E-4</v>
      </c>
      <c r="EV119" s="9">
        <v>3.3300158653321255</v>
      </c>
      <c r="EW119" s="9">
        <v>3.3303002729754376</v>
      </c>
      <c r="EX119" s="9">
        <v>4.4798252936990262E-5</v>
      </c>
      <c r="EY119" s="6">
        <v>6</v>
      </c>
      <c r="EZ119" s="6"/>
      <c r="FA119" s="6"/>
      <c r="FB119" s="6"/>
      <c r="FC119" s="15">
        <v>112</v>
      </c>
      <c r="FD119" s="9">
        <v>0.69972677595628463</v>
      </c>
      <c r="FE119" s="9">
        <v>2.3045677888990028E-4</v>
      </c>
      <c r="FF119" s="9">
        <v>3.3300698161965476</v>
      </c>
      <c r="FG119" s="9">
        <v>3.3303002729754376</v>
      </c>
      <c r="FH119" s="9">
        <v>3.6300223691331695E-5</v>
      </c>
      <c r="FI119" s="6">
        <v>6</v>
      </c>
      <c r="FJ119" s="6"/>
      <c r="FK119" s="6"/>
      <c r="FL119" s="6"/>
      <c r="FM119" s="15">
        <v>112</v>
      </c>
      <c r="FN119" s="9">
        <v>0.69972677595628463</v>
      </c>
      <c r="FO119" s="9">
        <v>1.485313921747045E-4</v>
      </c>
      <c r="FP119" s="9">
        <v>3.3301517415832631</v>
      </c>
      <c r="FQ119" s="9">
        <v>3.3303002729754376</v>
      </c>
      <c r="FR119" s="9">
        <v>2.3395808910887186E-5</v>
      </c>
      <c r="FS119" s="6">
        <v>6</v>
      </c>
      <c r="FT119" s="6"/>
      <c r="FU119" s="6"/>
      <c r="FV119" s="6"/>
      <c r="FW119" s="15">
        <v>112</v>
      </c>
      <c r="FX119" s="9">
        <v>0.69972677595628463</v>
      </c>
      <c r="FY119" s="9">
        <v>2.1347224749772555E-4</v>
      </c>
      <c r="FZ119" s="9">
        <v>3.3300868007279396</v>
      </c>
      <c r="GA119" s="9">
        <v>3.3303002729754372</v>
      </c>
      <c r="GB119" s="9">
        <v>3.3624918188068812E-5</v>
      </c>
      <c r="GC119" s="6">
        <v>6</v>
      </c>
      <c r="GD119" s="6"/>
      <c r="GE119" s="6"/>
      <c r="GF119" s="6"/>
      <c r="GG119" s="15">
        <v>112</v>
      </c>
      <c r="GH119" s="9">
        <v>0.69972677595628463</v>
      </c>
      <c r="GI119" s="9">
        <v>1.3620928116469538E-4</v>
      </c>
      <c r="GJ119" s="9">
        <v>3.3301640636942729</v>
      </c>
      <c r="GK119" s="9">
        <v>3.3303002729754376</v>
      </c>
      <c r="GL119" s="9">
        <v>2.1454900996755287E-5</v>
      </c>
      <c r="GM119" s="6">
        <v>6</v>
      </c>
      <c r="GN119" s="6"/>
      <c r="GO119" s="6"/>
      <c r="GP119" s="6"/>
      <c r="GQ119" s="15">
        <v>112</v>
      </c>
      <c r="GR119" s="9">
        <v>0.69972677595628463</v>
      </c>
      <c r="GS119" s="9">
        <v>1.2621838034576908E-4</v>
      </c>
      <c r="GT119" s="9">
        <v>3.3301740545950915</v>
      </c>
      <c r="GU119" s="9">
        <v>3.3303002729754372</v>
      </c>
      <c r="GV119" s="9">
        <v>1.9881191877188893E-5</v>
      </c>
      <c r="GW119" s="6">
        <v>6</v>
      </c>
      <c r="GX119" s="6"/>
      <c r="GY119" s="6"/>
      <c r="GZ119" s="6"/>
      <c r="HA119" s="15">
        <v>112</v>
      </c>
      <c r="HB119" s="9">
        <v>0.69972677595628463</v>
      </c>
      <c r="HC119" s="9">
        <v>1.568571428571431E-4</v>
      </c>
      <c r="HD119" s="9">
        <v>3.3301434158325804</v>
      </c>
      <c r="HE119" s="9">
        <v>3.3303002729754376</v>
      </c>
      <c r="HF119" s="9">
        <v>2.4707233177192523E-5</v>
      </c>
      <c r="HG119" s="6">
        <v>6</v>
      </c>
      <c r="HH119" s="6"/>
      <c r="HI119" s="6"/>
      <c r="HJ119" s="6"/>
      <c r="HK119" s="15">
        <v>112</v>
      </c>
      <c r="HL119" s="9">
        <v>0.69972677595628463</v>
      </c>
      <c r="HM119" s="9">
        <v>8.592174704276629E-5</v>
      </c>
      <c r="HN119" s="9">
        <v>3.330214351228395</v>
      </c>
      <c r="HO119" s="9">
        <v>3.3303002729754376</v>
      </c>
      <c r="HP119" s="9">
        <v>1.3533898428271063E-5</v>
      </c>
      <c r="HQ119" s="6">
        <v>6</v>
      </c>
      <c r="HR119" s="6"/>
      <c r="HS119" s="6"/>
      <c r="HT119" s="6"/>
      <c r="HU119" s="15">
        <v>112</v>
      </c>
      <c r="HV119" s="9">
        <v>0.69972677595628463</v>
      </c>
      <c r="HW119" s="9">
        <v>8.259144676979085E-5</v>
      </c>
      <c r="HX119" s="9">
        <v>3.3302176815286675</v>
      </c>
      <c r="HY119" s="9">
        <v>3.3303002729754372</v>
      </c>
      <c r="HZ119" s="9">
        <v>1.3009328721748932E-5</v>
      </c>
      <c r="IA119" s="6">
        <v>6</v>
      </c>
      <c r="IB119" s="6"/>
      <c r="IC119" s="6"/>
      <c r="ID119" s="6"/>
      <c r="IE119" s="15">
        <v>112</v>
      </c>
      <c r="IF119" s="9">
        <v>0.69972677595628463</v>
      </c>
      <c r="IG119" s="9">
        <v>3.7632393084622437E-5</v>
      </c>
      <c r="IH119" s="9">
        <v>3.3302626405823528</v>
      </c>
      <c r="II119" s="9">
        <v>3.3303002729754372</v>
      </c>
      <c r="IJ119" s="9">
        <v>5.927637683700117E-6</v>
      </c>
      <c r="IK119" s="6">
        <v>6</v>
      </c>
      <c r="IL119" s="6"/>
      <c r="IM119" s="6"/>
      <c r="IN119" s="6"/>
      <c r="IO119" s="15">
        <v>112</v>
      </c>
      <c r="IP119" s="9">
        <v>0.69972677595628463</v>
      </c>
      <c r="IQ119" s="9">
        <v>2.1313921747042798E-5</v>
      </c>
      <c r="IR119" s="9">
        <v>3.3302789590536905</v>
      </c>
      <c r="IS119" s="9">
        <v>3.3303002729754376</v>
      </c>
      <c r="IT119" s="9">
        <v>3.3572461217416592E-6</v>
      </c>
      <c r="IU119" s="6">
        <v>6</v>
      </c>
      <c r="IV119" s="6"/>
      <c r="IW119" s="6"/>
      <c r="IX119" s="6"/>
      <c r="IY119" s="15">
        <v>112</v>
      </c>
      <c r="IZ119" s="9">
        <v>0.69972677595628463</v>
      </c>
      <c r="JA119" s="9">
        <v>3.5634212920837182E-5</v>
      </c>
      <c r="JB119" s="9">
        <v>3.3302646387625168</v>
      </c>
      <c r="JC119" s="9">
        <v>3.3303002729754376</v>
      </c>
      <c r="JD119" s="9">
        <v>5.6128958597868373E-6</v>
      </c>
      <c r="JE119" s="6">
        <v>6</v>
      </c>
      <c r="JF119" s="6"/>
      <c r="JG119" s="6"/>
      <c r="JH119" s="6"/>
      <c r="JI119" s="15">
        <v>112</v>
      </c>
      <c r="JJ119" s="9">
        <v>0.69972677595628463</v>
      </c>
      <c r="JK119" s="9">
        <v>3.4302092811647004E-5</v>
      </c>
      <c r="JL119" s="9">
        <v>3.3302659708826257</v>
      </c>
      <c r="JM119" s="9">
        <v>3.3303002729754372</v>
      </c>
      <c r="JN119" s="9">
        <v>5.403067977177983E-6</v>
      </c>
      <c r="JO119" s="6">
        <v>6</v>
      </c>
      <c r="JP119" s="6"/>
      <c r="JQ119" s="6"/>
      <c r="JR119" s="6"/>
      <c r="JS119" s="15">
        <v>112</v>
      </c>
      <c r="JT119" s="9">
        <v>0.69972677595628463</v>
      </c>
      <c r="JU119" s="9">
        <v>2.8640582347588764E-5</v>
      </c>
      <c r="JV119" s="9">
        <v>3.3302716323930897</v>
      </c>
      <c r="JW119" s="9">
        <v>3.3303002729754372</v>
      </c>
      <c r="JX119" s="9">
        <v>4.5112994760903561E-6</v>
      </c>
      <c r="JY119" s="6">
        <v>6</v>
      </c>
      <c r="JZ119" s="6"/>
      <c r="KA119" s="6"/>
      <c r="KB119" s="6"/>
      <c r="KC119" s="15">
        <v>112</v>
      </c>
      <c r="KD119" s="9">
        <v>0.69972677595628463</v>
      </c>
      <c r="KE119" s="9">
        <v>4.6957233848953668E-5</v>
      </c>
      <c r="KF119" s="9">
        <v>3.3302533157415883</v>
      </c>
      <c r="KG119" s="9">
        <v>3.3303002729754372</v>
      </c>
      <c r="KH119" s="9">
        <v>7.3964328619620944E-6</v>
      </c>
      <c r="KI119" s="6">
        <v>6</v>
      </c>
      <c r="KJ119" s="6"/>
      <c r="KK119" s="6"/>
      <c r="KL119" s="6"/>
      <c r="KM119" s="15">
        <v>112</v>
      </c>
      <c r="KN119" s="9">
        <v>0.69972677595628463</v>
      </c>
      <c r="KO119" s="9">
        <v>1.9648771610555078E-5</v>
      </c>
      <c r="KP119" s="9">
        <v>3.330280624203827</v>
      </c>
      <c r="KQ119" s="9">
        <v>3.3303002729754376</v>
      </c>
      <c r="KR119" s="9">
        <v>3.0949612684805918E-6</v>
      </c>
      <c r="KS119" s="6">
        <v>6</v>
      </c>
      <c r="KT119" s="6"/>
      <c r="KU119" s="6"/>
      <c r="KV119" s="6"/>
      <c r="KW119" s="15">
        <v>112</v>
      </c>
      <c r="KX119" s="9">
        <v>0.69972677595628463</v>
      </c>
      <c r="KY119" s="9">
        <v>1.665150136487719E-5</v>
      </c>
      <c r="KZ119" s="9">
        <v>3.3302836214740723</v>
      </c>
      <c r="LA119" s="9">
        <v>3.3303002729754372</v>
      </c>
      <c r="LB119" s="9">
        <v>2.6228485326106722E-6</v>
      </c>
      <c r="LC119" s="6">
        <v>6</v>
      </c>
    </row>
    <row r="120" spans="1:315">
      <c r="A120" s="6">
        <v>113</v>
      </c>
      <c r="B120">
        <v>0.53211607235576719</v>
      </c>
      <c r="C120">
        <f>1-Table468[[#This Row],[qx (tau)]]</f>
        <v>0.46788392764423281</v>
      </c>
      <c r="D120" s="6"/>
      <c r="E120" s="6"/>
      <c r="F120" s="6"/>
      <c r="G120" s="6"/>
      <c r="H120" s="15">
        <f t="shared" si="15"/>
        <v>113</v>
      </c>
      <c r="I120" s="9">
        <f t="shared" si="17"/>
        <v>0.71639344262295135</v>
      </c>
      <c r="J120" s="9" cm="1">
        <f t="array" ref="J120">VLOOKUP($G$13,'qx Malaria'!$B$32:$I$61,(N120),FALSE)/(1-cambodia!I120*INDEX($E$6:$G$11,N120,2))</f>
        <v>1.7630057803468242E-5</v>
      </c>
      <c r="K120" s="9">
        <f t="shared" si="16"/>
        <v>3.5259939306358445</v>
      </c>
      <c r="L120" s="9">
        <f t="shared" si="13"/>
        <v>3.526011560693648</v>
      </c>
      <c r="M120" s="9">
        <f>(J120*Table468[[#This Row],[qx (tau)]])/L120</f>
        <v>2.660580361778836E-6</v>
      </c>
      <c r="N120" s="6">
        <f t="shared" si="14"/>
        <v>6</v>
      </c>
      <c r="P120" s="6"/>
      <c r="Q120" s="6"/>
      <c r="R120" s="6"/>
      <c r="S120" s="15">
        <v>113</v>
      </c>
      <c r="T120" s="9">
        <v>0.71639344262295135</v>
      </c>
      <c r="U120" s="9">
        <v>2.5069942196531843E-4</v>
      </c>
      <c r="V120" s="9">
        <v>3.5257608612716829</v>
      </c>
      <c r="W120" s="9">
        <v>3.5260115606936484</v>
      </c>
      <c r="X120" s="9">
        <v>3.7833452744495054E-5</v>
      </c>
      <c r="Y120" s="6">
        <v>6</v>
      </c>
      <c r="Z120" s="6"/>
      <c r="AA120" s="6"/>
      <c r="AB120" s="6"/>
      <c r="AC120" s="15">
        <v>113</v>
      </c>
      <c r="AD120" s="9">
        <v>0.71639344262295135</v>
      </c>
      <c r="AE120" s="9">
        <v>2.1402890173410446E-4</v>
      </c>
      <c r="AF120" s="9">
        <v>3.5257975317919139</v>
      </c>
      <c r="AG120" s="9">
        <v>3.526011560693648</v>
      </c>
      <c r="AH120" s="9">
        <v>3.2299445591995075E-5</v>
      </c>
      <c r="AI120" s="6">
        <v>6</v>
      </c>
      <c r="AJ120" s="6"/>
      <c r="AK120" s="6"/>
      <c r="AL120" s="6"/>
      <c r="AM120" s="15">
        <v>113</v>
      </c>
      <c r="AN120" s="9">
        <v>0.71639344262295135</v>
      </c>
      <c r="AO120" s="9">
        <v>1.9110982658959572E-4</v>
      </c>
      <c r="AP120" s="9">
        <v>3.5258204508670588</v>
      </c>
      <c r="AQ120" s="9">
        <v>3.5260115606936484</v>
      </c>
      <c r="AR120" s="9">
        <v>2.8840691121682577E-5</v>
      </c>
      <c r="AS120" s="6">
        <v>6</v>
      </c>
      <c r="AT120" s="6"/>
      <c r="AU120" s="6"/>
      <c r="AV120" s="6"/>
      <c r="AW120" s="15">
        <v>113</v>
      </c>
      <c r="AX120" s="9">
        <v>0.71639344262295135</v>
      </c>
      <c r="AY120" s="9">
        <v>2.1614450867052064E-4</v>
      </c>
      <c r="AZ120" s="9">
        <v>3.5257954161849776</v>
      </c>
      <c r="BA120" s="9">
        <v>3.526011560693648</v>
      </c>
      <c r="BB120" s="9">
        <v>3.2618715235408529E-5</v>
      </c>
      <c r="BC120" s="6">
        <v>6</v>
      </c>
      <c r="BD120" s="6"/>
      <c r="BE120" s="6"/>
      <c r="BF120" s="6"/>
      <c r="BG120" s="15">
        <v>113</v>
      </c>
      <c r="BH120" s="9">
        <v>0.71639344262295135</v>
      </c>
      <c r="BI120" s="9">
        <v>1.9181502890173446E-4</v>
      </c>
      <c r="BJ120" s="9">
        <v>3.5258197456647462</v>
      </c>
      <c r="BK120" s="9">
        <v>3.526011560693648</v>
      </c>
      <c r="BL120" s="9">
        <v>2.8947114336153737E-5</v>
      </c>
      <c r="BM120" s="6">
        <v>6</v>
      </c>
      <c r="BN120" s="6"/>
      <c r="BO120" s="6"/>
      <c r="BP120" s="6"/>
      <c r="BQ120" s="15">
        <v>113</v>
      </c>
      <c r="BR120" s="9">
        <v>0.71639344262295135</v>
      </c>
      <c r="BS120" s="9">
        <v>1.7242196531791937E-4</v>
      </c>
      <c r="BT120" s="9">
        <v>3.5258391387283301</v>
      </c>
      <c r="BU120" s="9">
        <v>3.526011560693648</v>
      </c>
      <c r="BV120" s="9">
        <v>2.6020475938197014E-5</v>
      </c>
      <c r="BW120" s="6">
        <v>6</v>
      </c>
      <c r="BX120" s="6"/>
      <c r="BY120" s="6"/>
      <c r="BZ120" s="6"/>
      <c r="CA120" s="15">
        <v>113</v>
      </c>
      <c r="CB120" s="9">
        <v>0.71639344262295135</v>
      </c>
      <c r="CC120" s="9">
        <v>1.6395953757225465E-4</v>
      </c>
      <c r="CD120" s="9">
        <v>3.5258476011560762</v>
      </c>
      <c r="CE120" s="9">
        <v>3.5260115606936484</v>
      </c>
      <c r="CF120" s="9">
        <v>2.4743397364543173E-5</v>
      </c>
      <c r="CG120" s="6">
        <v>6</v>
      </c>
      <c r="CH120" s="6"/>
      <c r="CI120" s="6"/>
      <c r="CJ120" s="6"/>
      <c r="CK120" s="15">
        <v>113</v>
      </c>
      <c r="CL120" s="9">
        <v>0.71639344262295135</v>
      </c>
      <c r="CM120" s="9">
        <v>1.9075722543352637E-4</v>
      </c>
      <c r="CN120" s="9">
        <v>3.525820803468215</v>
      </c>
      <c r="CO120" s="9">
        <v>3.5260115606936484</v>
      </c>
      <c r="CP120" s="9">
        <v>2.8787479514447003E-5</v>
      </c>
      <c r="CQ120" s="6">
        <v>6</v>
      </c>
      <c r="CR120" s="6"/>
      <c r="CS120" s="6"/>
      <c r="CT120" s="6"/>
      <c r="CU120" s="15">
        <v>113</v>
      </c>
      <c r="CV120" s="9">
        <v>0.71639344262295135</v>
      </c>
      <c r="CW120" s="9">
        <v>1.4209826589595403E-4</v>
      </c>
      <c r="CX120" s="9">
        <v>3.5258694624277522</v>
      </c>
      <c r="CY120" s="9">
        <v>3.5260115606936484</v>
      </c>
      <c r="CZ120" s="9">
        <v>2.1444277715937415E-5</v>
      </c>
      <c r="DA120" s="6">
        <v>6</v>
      </c>
      <c r="DB120" s="6"/>
      <c r="DC120" s="6"/>
      <c r="DD120" s="6"/>
      <c r="DE120" s="15">
        <v>113</v>
      </c>
      <c r="DF120" s="9">
        <v>0.71639344262295135</v>
      </c>
      <c r="DG120" s="9">
        <v>1.4315606936416212E-4</v>
      </c>
      <c r="DH120" s="9">
        <v>3.5258684046242843</v>
      </c>
      <c r="DI120" s="9">
        <v>3.5260115606936484</v>
      </c>
      <c r="DJ120" s="9">
        <v>2.1603912537644146E-5</v>
      </c>
      <c r="DK120" s="6">
        <v>6</v>
      </c>
      <c r="DL120" s="6"/>
      <c r="DM120" s="6"/>
      <c r="DN120" s="6"/>
      <c r="DO120" s="15">
        <v>113</v>
      </c>
      <c r="DP120" s="9">
        <v>0.71639344262295135</v>
      </c>
      <c r="DQ120" s="9">
        <v>2.7467630057803518E-4</v>
      </c>
      <c r="DR120" s="9">
        <v>3.5257368843930701</v>
      </c>
      <c r="DS120" s="9">
        <v>3.526011560693648</v>
      </c>
      <c r="DT120" s="9">
        <v>4.1451842036514266E-5</v>
      </c>
      <c r="DU120" s="6">
        <v>6</v>
      </c>
      <c r="DV120" s="6"/>
      <c r="DW120" s="6"/>
      <c r="DX120" s="6"/>
      <c r="DY120" s="15">
        <v>113</v>
      </c>
      <c r="DZ120" s="9">
        <v>0.71639344262295135</v>
      </c>
      <c r="EA120" s="9">
        <v>2.0380346820809286E-4</v>
      </c>
      <c r="EB120" s="9">
        <v>3.52580775722544</v>
      </c>
      <c r="EC120" s="9">
        <v>3.526011560693648</v>
      </c>
      <c r="ED120" s="9">
        <v>3.0756308982163343E-5</v>
      </c>
      <c r="EE120" s="6">
        <v>6</v>
      </c>
      <c r="EF120" s="6"/>
      <c r="EG120" s="6"/>
      <c r="EH120" s="6"/>
      <c r="EI120" s="15">
        <v>113</v>
      </c>
      <c r="EJ120" s="9">
        <v>0.71639344262295135</v>
      </c>
      <c r="EK120" s="9">
        <v>1.7383236994219684E-4</v>
      </c>
      <c r="EL120" s="9">
        <v>3.5258377283237059</v>
      </c>
      <c r="EM120" s="9">
        <v>3.526011560693648</v>
      </c>
      <c r="EN120" s="9">
        <v>2.6233322367139321E-5</v>
      </c>
      <c r="EO120" s="6">
        <v>6</v>
      </c>
      <c r="EP120" s="6"/>
      <c r="EQ120" s="6"/>
      <c r="ER120" s="6"/>
      <c r="ES120" s="15">
        <v>113</v>
      </c>
      <c r="ET120" s="9">
        <v>0.71639344262295135</v>
      </c>
      <c r="EU120" s="9">
        <v>3.0112138728323749E-4</v>
      </c>
      <c r="EV120" s="9">
        <v>3.5257104393063647</v>
      </c>
      <c r="EW120" s="9">
        <v>3.526011560693648</v>
      </c>
      <c r="EX120" s="9">
        <v>4.5442712579182512E-5</v>
      </c>
      <c r="EY120" s="6">
        <v>6</v>
      </c>
      <c r="EZ120" s="6"/>
      <c r="FA120" s="6"/>
      <c r="FB120" s="6"/>
      <c r="FC120" s="15">
        <v>113</v>
      </c>
      <c r="FD120" s="9">
        <v>0.71639344262295135</v>
      </c>
      <c r="FE120" s="9">
        <v>2.4400000000000046E-4</v>
      </c>
      <c r="FF120" s="9">
        <v>3.5257675606936481</v>
      </c>
      <c r="FG120" s="9">
        <v>3.526011560693648</v>
      </c>
      <c r="FH120" s="9">
        <v>3.682243220701909E-5</v>
      </c>
      <c r="FI120" s="6">
        <v>6</v>
      </c>
      <c r="FJ120" s="6"/>
      <c r="FK120" s="6"/>
      <c r="FL120" s="6"/>
      <c r="FM120" s="15">
        <v>113</v>
      </c>
      <c r="FN120" s="9">
        <v>0.71639344262295135</v>
      </c>
      <c r="FO120" s="9">
        <v>1.572601156069367E-4</v>
      </c>
      <c r="FP120" s="9">
        <v>3.5258543005780414</v>
      </c>
      <c r="FQ120" s="9">
        <v>3.5260115606936484</v>
      </c>
      <c r="FR120" s="9">
        <v>2.3732376827067213E-5</v>
      </c>
      <c r="FS120" s="6">
        <v>6</v>
      </c>
      <c r="FT120" s="6"/>
      <c r="FU120" s="6"/>
      <c r="FV120" s="6"/>
      <c r="FW120" s="15">
        <v>113</v>
      </c>
      <c r="FX120" s="9">
        <v>0.71639344262295135</v>
      </c>
      <c r="FY120" s="9">
        <v>2.2601734104046284E-4</v>
      </c>
      <c r="FZ120" s="9">
        <v>3.5257855433526077</v>
      </c>
      <c r="GA120" s="9">
        <v>3.5260115606936484</v>
      </c>
      <c r="GB120" s="9">
        <v>3.4108640238004674E-5</v>
      </c>
      <c r="GC120" s="6">
        <v>6</v>
      </c>
      <c r="GD120" s="6"/>
      <c r="GE120" s="6"/>
      <c r="GF120" s="6"/>
      <c r="GG120" s="15">
        <v>113</v>
      </c>
      <c r="GH120" s="9">
        <v>0.71639344262295135</v>
      </c>
      <c r="GI120" s="9">
        <v>1.4421387283237021E-4</v>
      </c>
      <c r="GJ120" s="9">
        <v>3.5258673468208159</v>
      </c>
      <c r="GK120" s="9">
        <v>3.5260115606936484</v>
      </c>
      <c r="GL120" s="9">
        <v>2.1763547359350876E-5</v>
      </c>
      <c r="GM120" s="6">
        <v>6</v>
      </c>
      <c r="GN120" s="6"/>
      <c r="GO120" s="6"/>
      <c r="GP120" s="6"/>
      <c r="GQ120" s="15">
        <v>113</v>
      </c>
      <c r="GR120" s="9">
        <v>0.71639344262295135</v>
      </c>
      <c r="GS120" s="9">
        <v>1.3363583815028928E-4</v>
      </c>
      <c r="GT120" s="9">
        <v>3.5258779248554979</v>
      </c>
      <c r="GU120" s="9">
        <v>3.526011560693648</v>
      </c>
      <c r="GV120" s="9">
        <v>2.0167199142283581E-5</v>
      </c>
      <c r="GW120" s="6">
        <v>6</v>
      </c>
      <c r="GX120" s="6"/>
      <c r="GY120" s="6"/>
      <c r="GZ120" s="6"/>
      <c r="HA120" s="15">
        <v>113</v>
      </c>
      <c r="HB120" s="9">
        <v>0.71639344262295135</v>
      </c>
      <c r="HC120" s="9">
        <v>1.6607514450867083E-4</v>
      </c>
      <c r="HD120" s="9">
        <v>3.5258454855491395</v>
      </c>
      <c r="HE120" s="9">
        <v>3.526011560693648</v>
      </c>
      <c r="HF120" s="9">
        <v>2.5062667007956637E-5</v>
      </c>
      <c r="HG120" s="6">
        <v>6</v>
      </c>
      <c r="HH120" s="6"/>
      <c r="HI120" s="6"/>
      <c r="HJ120" s="6"/>
      <c r="HK120" s="15">
        <v>113</v>
      </c>
      <c r="HL120" s="9">
        <v>0.71639344262295135</v>
      </c>
      <c r="HM120" s="9">
        <v>9.0971098265896119E-5</v>
      </c>
      <c r="HN120" s="9">
        <v>3.5259205895953825</v>
      </c>
      <c r="HO120" s="9">
        <v>3.5260115606936484</v>
      </c>
      <c r="HP120" s="9">
        <v>1.3728594666778791E-5</v>
      </c>
      <c r="HQ120" s="6">
        <v>6</v>
      </c>
      <c r="HR120" s="6"/>
      <c r="HS120" s="6"/>
      <c r="HT120" s="6"/>
      <c r="HU120" s="15">
        <v>113</v>
      </c>
      <c r="HV120" s="9">
        <v>0.71639344262295135</v>
      </c>
      <c r="HW120" s="9">
        <v>8.744508670520248E-5</v>
      </c>
      <c r="HX120" s="9">
        <v>3.525924115606943</v>
      </c>
      <c r="HY120" s="9">
        <v>3.526011560693648</v>
      </c>
      <c r="HZ120" s="9">
        <v>1.3196478594423028E-5</v>
      </c>
      <c r="IA120" s="6">
        <v>6</v>
      </c>
      <c r="IB120" s="6"/>
      <c r="IC120" s="6"/>
      <c r="ID120" s="6"/>
      <c r="IE120" s="15">
        <v>113</v>
      </c>
      <c r="IF120" s="9">
        <v>0.71639344262295135</v>
      </c>
      <c r="IG120" s="9">
        <v>3.984393063583822E-5</v>
      </c>
      <c r="IH120" s="9">
        <v>3.5259717167630122</v>
      </c>
      <c r="II120" s="9">
        <v>3.526011560693648</v>
      </c>
      <c r="IJ120" s="9">
        <v>6.0129116176201693E-6</v>
      </c>
      <c r="IK120" s="6">
        <v>6</v>
      </c>
      <c r="IL120" s="6"/>
      <c r="IM120" s="6"/>
      <c r="IN120" s="6"/>
      <c r="IO120" s="15">
        <v>113</v>
      </c>
      <c r="IP120" s="9">
        <v>0.71639344262295135</v>
      </c>
      <c r="IQ120" s="9">
        <v>2.2566473988439346E-5</v>
      </c>
      <c r="IR120" s="9">
        <v>3.5259889942196598</v>
      </c>
      <c r="IS120" s="9">
        <v>3.5260115606936484</v>
      </c>
      <c r="IT120" s="9">
        <v>3.4055428630769093E-6</v>
      </c>
      <c r="IU120" s="6">
        <v>6</v>
      </c>
      <c r="IV120" s="6"/>
      <c r="IW120" s="6"/>
      <c r="IX120" s="6"/>
      <c r="IY120" s="15">
        <v>113</v>
      </c>
      <c r="IZ120" s="9">
        <v>0.71639344262295135</v>
      </c>
      <c r="JA120" s="9">
        <v>3.7728323699422039E-5</v>
      </c>
      <c r="JB120" s="9">
        <v>3.5259738323699485</v>
      </c>
      <c r="JC120" s="9">
        <v>3.526011560693648</v>
      </c>
      <c r="JD120" s="9">
        <v>5.6936419742067099E-6</v>
      </c>
      <c r="JE120" s="6">
        <v>6</v>
      </c>
      <c r="JF120" s="6"/>
      <c r="JG120" s="6"/>
      <c r="JH120" s="6"/>
      <c r="JI120" s="15">
        <v>113</v>
      </c>
      <c r="JJ120" s="9">
        <v>0.71639344262295135</v>
      </c>
      <c r="JK120" s="9">
        <v>3.6317919075144574E-5</v>
      </c>
      <c r="JL120" s="9">
        <v>3.5259752427745732</v>
      </c>
      <c r="JM120" s="9">
        <v>3.5260115606936484</v>
      </c>
      <c r="JN120" s="9">
        <v>5.4807955452644017E-6</v>
      </c>
      <c r="JO120" s="6">
        <v>6</v>
      </c>
      <c r="JP120" s="6"/>
      <c r="JQ120" s="6"/>
      <c r="JR120" s="6"/>
      <c r="JS120" s="15">
        <v>113</v>
      </c>
      <c r="JT120" s="9">
        <v>0.71639344262295135</v>
      </c>
      <c r="JU120" s="9">
        <v>3.0323699421965376E-5</v>
      </c>
      <c r="JV120" s="9">
        <v>3.5259812369942263</v>
      </c>
      <c r="JW120" s="9">
        <v>3.5260115606936484</v>
      </c>
      <c r="JX120" s="9">
        <v>4.5761982222595978E-6</v>
      </c>
      <c r="JY120" s="6">
        <v>6</v>
      </c>
      <c r="JZ120" s="6"/>
      <c r="KA120" s="6"/>
      <c r="KB120" s="6"/>
      <c r="KC120" s="15">
        <v>113</v>
      </c>
      <c r="KD120" s="9">
        <v>0.71639344262295135</v>
      </c>
      <c r="KE120" s="9">
        <v>4.9716763005780434E-5</v>
      </c>
      <c r="KF120" s="9">
        <v>3.5259618439306424</v>
      </c>
      <c r="KG120" s="9">
        <v>3.526011560693648</v>
      </c>
      <c r="KH120" s="9">
        <v>7.5028366202163168E-6</v>
      </c>
      <c r="KI120" s="6">
        <v>6</v>
      </c>
      <c r="KJ120" s="6"/>
      <c r="KK120" s="6"/>
      <c r="KL120" s="6"/>
      <c r="KM120" s="15">
        <v>113</v>
      </c>
      <c r="KN120" s="9">
        <v>0.71639344262295135</v>
      </c>
      <c r="KO120" s="9">
        <v>2.0803468208092523E-5</v>
      </c>
      <c r="KP120" s="9">
        <v>3.5259907572254403</v>
      </c>
      <c r="KQ120" s="9">
        <v>3.5260115606936484</v>
      </c>
      <c r="KR120" s="9">
        <v>3.1394848268990259E-6</v>
      </c>
      <c r="KS120" s="6">
        <v>6</v>
      </c>
      <c r="KT120" s="6"/>
      <c r="KU120" s="6"/>
      <c r="KV120" s="6"/>
      <c r="KW120" s="15">
        <v>113</v>
      </c>
      <c r="KX120" s="9">
        <v>0.71639344262295135</v>
      </c>
      <c r="KY120" s="9">
        <v>1.7630057803468242E-5</v>
      </c>
      <c r="KZ120" s="9">
        <v>3.5259939306358445</v>
      </c>
      <c r="LA120" s="9">
        <v>3.526011560693648</v>
      </c>
      <c r="LB120" s="9">
        <v>2.660580361778836E-6</v>
      </c>
      <c r="LC120" s="6">
        <v>6</v>
      </c>
    </row>
    <row r="121" spans="1:315">
      <c r="A121" s="6">
        <v>114</v>
      </c>
      <c r="B121">
        <v>0.53927274616927368</v>
      </c>
      <c r="C121">
        <f>1-Table468[[#This Row],[qx (tau)]]</f>
        <v>0.46072725383072632</v>
      </c>
      <c r="D121" s="6"/>
      <c r="E121" s="6"/>
      <c r="F121" s="6"/>
      <c r="G121" s="6"/>
      <c r="H121" s="15">
        <f t="shared" si="15"/>
        <v>114</v>
      </c>
      <c r="I121" s="9">
        <f t="shared" si="17"/>
        <v>0.73306010928961807</v>
      </c>
      <c r="J121" s="9" cm="1">
        <f t="array" ref="J121">VLOOKUP($G$13,'qx Malaria'!$B$32:$I$61,(N121),FALSE)/(1-cambodia!I121*INDEX($E$6:$G$11,N121,2))</f>
        <v>1.8730808597748249E-5</v>
      </c>
      <c r="K121" s="9">
        <f t="shared" si="16"/>
        <v>3.746142988741052</v>
      </c>
      <c r="L121" s="9">
        <f t="shared" si="13"/>
        <v>3.7461617195496499</v>
      </c>
      <c r="M121" s="9">
        <f>(J121*Table468[[#This Row],[qx (tau)]])/L121</f>
        <v>2.6963637308463685E-6</v>
      </c>
      <c r="N121" s="6">
        <f t="shared" si="14"/>
        <v>6</v>
      </c>
      <c r="P121" s="6"/>
      <c r="Q121" s="6"/>
      <c r="R121" s="6"/>
      <c r="S121" s="15">
        <v>114</v>
      </c>
      <c r="T121" s="9">
        <v>0.73306010928961807</v>
      </c>
      <c r="U121" s="9">
        <v>2.6635209825998015E-4</v>
      </c>
      <c r="V121" s="9">
        <v>3.7458953674513902</v>
      </c>
      <c r="W121" s="9">
        <v>3.7461617195496499</v>
      </c>
      <c r="X121" s="9">
        <v>3.8342292252635361E-5</v>
      </c>
      <c r="Y121" s="6">
        <v>6</v>
      </c>
      <c r="Z121" s="6"/>
      <c r="AA121" s="6"/>
      <c r="AB121" s="6"/>
      <c r="AC121" s="15">
        <v>114</v>
      </c>
      <c r="AD121" s="9">
        <v>0.73306010928961807</v>
      </c>
      <c r="AE121" s="9">
        <v>2.2739201637666376E-4</v>
      </c>
      <c r="AF121" s="9">
        <v>3.745934327533273</v>
      </c>
      <c r="AG121" s="9">
        <v>3.7461617195496495</v>
      </c>
      <c r="AH121" s="9">
        <v>3.2733855692474919E-5</v>
      </c>
      <c r="AI121" s="6">
        <v>6</v>
      </c>
      <c r="AJ121" s="6"/>
      <c r="AK121" s="6"/>
      <c r="AL121" s="6"/>
      <c r="AM121" s="15">
        <v>114</v>
      </c>
      <c r="AN121" s="9">
        <v>0.73306010928961807</v>
      </c>
      <c r="AO121" s="9">
        <v>2.0304196519959101E-4</v>
      </c>
      <c r="AP121" s="9">
        <v>3.7459586775844502</v>
      </c>
      <c r="AQ121" s="9">
        <v>3.7461617195496499</v>
      </c>
      <c r="AR121" s="9">
        <v>2.9228582842374633E-5</v>
      </c>
      <c r="AS121" s="6">
        <v>6</v>
      </c>
      <c r="AT121" s="6"/>
      <c r="AU121" s="6"/>
      <c r="AV121" s="6"/>
      <c r="AW121" s="15">
        <v>114</v>
      </c>
      <c r="AX121" s="9">
        <v>0.73306010928961807</v>
      </c>
      <c r="AY121" s="9">
        <v>2.2963971340839355E-4</v>
      </c>
      <c r="AZ121" s="9">
        <v>3.7459320798362414</v>
      </c>
      <c r="BA121" s="9">
        <v>3.7461617195496499</v>
      </c>
      <c r="BB121" s="9">
        <v>3.3057419340176473E-5</v>
      </c>
      <c r="BC121" s="6">
        <v>6</v>
      </c>
      <c r="BD121" s="6"/>
      <c r="BE121" s="6"/>
      <c r="BF121" s="6"/>
      <c r="BG121" s="15">
        <v>114</v>
      </c>
      <c r="BH121" s="9">
        <v>0.73306010928961807</v>
      </c>
      <c r="BI121" s="9">
        <v>2.0379119754350097E-4</v>
      </c>
      <c r="BJ121" s="9">
        <v>3.7459579283521065</v>
      </c>
      <c r="BK121" s="9">
        <v>3.7461617195496499</v>
      </c>
      <c r="BL121" s="9">
        <v>2.9336437391608489E-5</v>
      </c>
      <c r="BM121" s="6">
        <v>6</v>
      </c>
      <c r="BN121" s="6"/>
      <c r="BO121" s="6"/>
      <c r="BP121" s="6"/>
      <c r="BQ121" s="15">
        <v>114</v>
      </c>
      <c r="BR121" s="9">
        <v>0.73306010928961807</v>
      </c>
      <c r="BS121" s="9">
        <v>1.8318730808597786E-4</v>
      </c>
      <c r="BT121" s="9">
        <v>3.7459785322415637</v>
      </c>
      <c r="BU121" s="9">
        <v>3.7461617195496499</v>
      </c>
      <c r="BV121" s="9">
        <v>2.637043728767748E-5</v>
      </c>
      <c r="BW121" s="6">
        <v>6</v>
      </c>
      <c r="BX121" s="6"/>
      <c r="BY121" s="6"/>
      <c r="BZ121" s="6"/>
      <c r="CA121" s="15">
        <v>114</v>
      </c>
      <c r="CB121" s="9">
        <v>0.73306010928961807</v>
      </c>
      <c r="CC121" s="9">
        <v>1.7419651995905874E-4</v>
      </c>
      <c r="CD121" s="9">
        <v>3.7459875230296911</v>
      </c>
      <c r="CE121" s="9">
        <v>3.7461617195496499</v>
      </c>
      <c r="CF121" s="9">
        <v>2.5076182696871227E-5</v>
      </c>
      <c r="CG121" s="6">
        <v>6</v>
      </c>
      <c r="CH121" s="6"/>
      <c r="CI121" s="6"/>
      <c r="CJ121" s="6"/>
      <c r="CK121" s="15">
        <v>114</v>
      </c>
      <c r="CL121" s="9">
        <v>0.73306010928961807</v>
      </c>
      <c r="CM121" s="9">
        <v>2.0266734902763607E-4</v>
      </c>
      <c r="CN121" s="9">
        <v>3.7459590522006225</v>
      </c>
      <c r="CO121" s="9">
        <v>3.7461617195496504</v>
      </c>
      <c r="CP121" s="9">
        <v>2.9174655567757705E-5</v>
      </c>
      <c r="CQ121" s="6">
        <v>6</v>
      </c>
      <c r="CR121" s="6"/>
      <c r="CS121" s="6"/>
      <c r="CT121" s="6"/>
      <c r="CU121" s="15">
        <v>114</v>
      </c>
      <c r="CV121" s="9">
        <v>0.73306010928961807</v>
      </c>
      <c r="CW121" s="9">
        <v>1.5097031729785092E-4</v>
      </c>
      <c r="CX121" s="9">
        <v>3.7460107492323522</v>
      </c>
      <c r="CY121" s="9">
        <v>3.7461617195496499</v>
      </c>
      <c r="CZ121" s="9">
        <v>2.1732691670621732E-5</v>
      </c>
      <c r="DA121" s="6">
        <v>6</v>
      </c>
      <c r="DB121" s="6"/>
      <c r="DC121" s="6"/>
      <c r="DD121" s="6"/>
      <c r="DE121" s="15">
        <v>114</v>
      </c>
      <c r="DF121" s="9">
        <v>0.73306010928961807</v>
      </c>
      <c r="DG121" s="9">
        <v>1.5209416581371578E-4</v>
      </c>
      <c r="DH121" s="9">
        <v>3.7460096253838362</v>
      </c>
      <c r="DI121" s="9">
        <v>3.7461617195496499</v>
      </c>
      <c r="DJ121" s="9">
        <v>2.189447349447251E-5</v>
      </c>
      <c r="DK121" s="6">
        <v>6</v>
      </c>
      <c r="DL121" s="6"/>
      <c r="DM121" s="6"/>
      <c r="DN121" s="6"/>
      <c r="DO121" s="15">
        <v>114</v>
      </c>
      <c r="DP121" s="9">
        <v>0.73306010928961807</v>
      </c>
      <c r="DQ121" s="9">
        <v>2.9182599795291774E-4</v>
      </c>
      <c r="DR121" s="9">
        <v>3.745869893551697</v>
      </c>
      <c r="DS121" s="9">
        <v>3.7461617195496499</v>
      </c>
      <c r="DT121" s="9">
        <v>4.2009346926586421E-5</v>
      </c>
      <c r="DU121" s="6">
        <v>6</v>
      </c>
      <c r="DV121" s="6"/>
      <c r="DW121" s="6"/>
      <c r="DX121" s="6"/>
      <c r="DY121" s="15">
        <v>114</v>
      </c>
      <c r="DZ121" s="9">
        <v>0.73306010928961807</v>
      </c>
      <c r="EA121" s="9">
        <v>2.1652814738996976E-4</v>
      </c>
      <c r="EB121" s="9">
        <v>3.7459451914022601</v>
      </c>
      <c r="EC121" s="9">
        <v>3.7461617195496499</v>
      </c>
      <c r="ED121" s="9">
        <v>3.1169964728584019E-5</v>
      </c>
      <c r="EE121" s="6">
        <v>6</v>
      </c>
      <c r="EF121" s="6"/>
      <c r="EG121" s="6"/>
      <c r="EH121" s="6"/>
      <c r="EI121" s="15">
        <v>114</v>
      </c>
      <c r="EJ121" s="9">
        <v>0.73306010928961807</v>
      </c>
      <c r="EK121" s="9">
        <v>1.8468577277379775E-4</v>
      </c>
      <c r="EL121" s="9">
        <v>3.7459770337768759</v>
      </c>
      <c r="EM121" s="9">
        <v>3.7461617195496495</v>
      </c>
      <c r="EN121" s="9">
        <v>2.6586146386145199E-5</v>
      </c>
      <c r="EO121" s="6">
        <v>6</v>
      </c>
      <c r="EP121" s="6"/>
      <c r="EQ121" s="6"/>
      <c r="ER121" s="6"/>
      <c r="ES121" s="15">
        <v>114</v>
      </c>
      <c r="ET121" s="9">
        <v>0.73306010928961807</v>
      </c>
      <c r="EU121" s="9">
        <v>3.1992221084954008E-4</v>
      </c>
      <c r="EV121" s="9">
        <v>3.7458417973388003</v>
      </c>
      <c r="EW121" s="9">
        <v>3.7461617195496499</v>
      </c>
      <c r="EX121" s="9">
        <v>4.605389252285597E-5</v>
      </c>
      <c r="EY121" s="6">
        <v>6</v>
      </c>
      <c r="EZ121" s="6"/>
      <c r="FA121" s="6"/>
      <c r="FB121" s="6"/>
      <c r="FC121" s="15">
        <v>114</v>
      </c>
      <c r="FD121" s="9">
        <v>0.73306010928961807</v>
      </c>
      <c r="FE121" s="9">
        <v>2.5923439099283577E-4</v>
      </c>
      <c r="FF121" s="9">
        <v>3.7459024851586573</v>
      </c>
      <c r="FG121" s="9">
        <v>3.7461617195496499</v>
      </c>
      <c r="FH121" s="9">
        <v>3.7317674034913735E-5</v>
      </c>
      <c r="FI121" s="6">
        <v>6</v>
      </c>
      <c r="FJ121" s="6"/>
      <c r="FK121" s="6"/>
      <c r="FL121" s="6"/>
      <c r="FM121" s="15">
        <v>114</v>
      </c>
      <c r="FN121" s="9">
        <v>0.73306010928961807</v>
      </c>
      <c r="FO121" s="9">
        <v>1.6707881269191439E-4</v>
      </c>
      <c r="FP121" s="9">
        <v>3.7459946407369582</v>
      </c>
      <c r="FQ121" s="9">
        <v>3.7461617195496499</v>
      </c>
      <c r="FR121" s="9">
        <v>2.4051564479149608E-5</v>
      </c>
      <c r="FS121" s="6">
        <v>6</v>
      </c>
      <c r="FT121" s="6"/>
      <c r="FU121" s="6"/>
      <c r="FV121" s="6"/>
      <c r="FW121" s="15">
        <v>114</v>
      </c>
      <c r="FX121" s="9">
        <v>0.73306010928961807</v>
      </c>
      <c r="FY121" s="9">
        <v>2.4012896622313255E-4</v>
      </c>
      <c r="FZ121" s="9">
        <v>3.7459215905834267</v>
      </c>
      <c r="GA121" s="9">
        <v>3.7461617195496499</v>
      </c>
      <c r="GB121" s="9">
        <v>3.4567383029450445E-5</v>
      </c>
      <c r="GC121" s="6">
        <v>6</v>
      </c>
      <c r="GD121" s="6"/>
      <c r="GE121" s="6"/>
      <c r="GF121" s="6"/>
      <c r="GG121" s="15">
        <v>114</v>
      </c>
      <c r="GH121" s="9">
        <v>0.73306010928961807</v>
      </c>
      <c r="GI121" s="9">
        <v>1.5321801432958068E-4</v>
      </c>
      <c r="GJ121" s="9">
        <v>3.7460085015353202</v>
      </c>
      <c r="GK121" s="9">
        <v>3.7461617195496499</v>
      </c>
      <c r="GL121" s="9">
        <v>2.2056255318323294E-5</v>
      </c>
      <c r="GM121" s="6">
        <v>6</v>
      </c>
      <c r="GN121" s="6"/>
      <c r="GO121" s="6"/>
      <c r="GP121" s="6"/>
      <c r="GQ121" s="15">
        <v>114</v>
      </c>
      <c r="GR121" s="9">
        <v>0.73306010928961807</v>
      </c>
      <c r="GS121" s="9">
        <v>1.4197952917093174E-4</v>
      </c>
      <c r="GT121" s="9">
        <v>3.7460197400204787</v>
      </c>
      <c r="GU121" s="9">
        <v>3.7461617195496495</v>
      </c>
      <c r="GV121" s="9">
        <v>2.0438437079815476E-5</v>
      </c>
      <c r="GW121" s="6">
        <v>6</v>
      </c>
      <c r="GX121" s="6"/>
      <c r="GY121" s="6"/>
      <c r="GZ121" s="6"/>
      <c r="HA121" s="15">
        <v>114</v>
      </c>
      <c r="HB121" s="9">
        <v>0.73306010928961807</v>
      </c>
      <c r="HC121" s="9">
        <v>1.764442169907885E-4</v>
      </c>
      <c r="HD121" s="9">
        <v>3.7459852753326595</v>
      </c>
      <c r="HE121" s="9">
        <v>3.7461617195496504</v>
      </c>
      <c r="HF121" s="9">
        <v>2.5399746344572785E-5</v>
      </c>
      <c r="HG121" s="6">
        <v>6</v>
      </c>
      <c r="HH121" s="6"/>
      <c r="HI121" s="6"/>
      <c r="HJ121" s="6"/>
      <c r="HK121" s="15">
        <v>114</v>
      </c>
      <c r="HL121" s="9">
        <v>0.73306010928961807</v>
      </c>
      <c r="HM121" s="9">
        <v>9.6650972364380967E-5</v>
      </c>
      <c r="HN121" s="9">
        <v>3.7460650685772858</v>
      </c>
      <c r="HO121" s="9">
        <v>3.7461617195496504</v>
      </c>
      <c r="HP121" s="9">
        <v>1.3913236851167259E-5</v>
      </c>
      <c r="HQ121" s="6">
        <v>6</v>
      </c>
      <c r="HR121" s="6"/>
      <c r="HS121" s="6"/>
      <c r="HT121" s="6"/>
      <c r="HU121" s="15">
        <v>114</v>
      </c>
      <c r="HV121" s="9">
        <v>0.73306010928961807</v>
      </c>
      <c r="HW121" s="9">
        <v>9.2904810644831322E-5</v>
      </c>
      <c r="HX121" s="9">
        <v>3.7460688147390049</v>
      </c>
      <c r="HY121" s="9">
        <v>3.7461617195496495</v>
      </c>
      <c r="HZ121" s="9">
        <v>1.337396410499799E-5</v>
      </c>
      <c r="IA121" s="6">
        <v>6</v>
      </c>
      <c r="IB121" s="6"/>
      <c r="IC121" s="6"/>
      <c r="ID121" s="6"/>
      <c r="IE121" s="15">
        <v>114</v>
      </c>
      <c r="IF121" s="9">
        <v>0.73306010928961807</v>
      </c>
      <c r="IG121" s="9">
        <v>4.2331627430911038E-5</v>
      </c>
      <c r="IH121" s="9">
        <v>3.746119387922219</v>
      </c>
      <c r="II121" s="9">
        <v>3.7461617195496499</v>
      </c>
      <c r="IJ121" s="9">
        <v>6.0937820317127915E-6</v>
      </c>
      <c r="IK121" s="6">
        <v>6</v>
      </c>
      <c r="IL121" s="6"/>
      <c r="IM121" s="6"/>
      <c r="IN121" s="6"/>
      <c r="IO121" s="15">
        <v>114</v>
      </c>
      <c r="IP121" s="9">
        <v>0.73306010928961807</v>
      </c>
      <c r="IQ121" s="9">
        <v>2.3975435005117759E-5</v>
      </c>
      <c r="IR121" s="9">
        <v>3.7461377441146451</v>
      </c>
      <c r="IS121" s="9">
        <v>3.7461617195496504</v>
      </c>
      <c r="IT121" s="9">
        <v>3.451345575483351E-6</v>
      </c>
      <c r="IU121" s="6">
        <v>6</v>
      </c>
      <c r="IV121" s="6"/>
      <c r="IW121" s="6"/>
      <c r="IX121" s="6"/>
      <c r="IY121" s="15">
        <v>114</v>
      </c>
      <c r="IZ121" s="9">
        <v>0.73306010928961807</v>
      </c>
      <c r="JA121" s="9">
        <v>4.0083930399181257E-5</v>
      </c>
      <c r="JB121" s="9">
        <v>3.7461216356192506</v>
      </c>
      <c r="JC121" s="9">
        <v>3.7461617195496499</v>
      </c>
      <c r="JD121" s="9">
        <v>5.7702183840112283E-6</v>
      </c>
      <c r="JE121" s="6">
        <v>6</v>
      </c>
      <c r="JF121" s="6"/>
      <c r="JG121" s="6"/>
      <c r="JH121" s="6"/>
      <c r="JI121" s="15">
        <v>114</v>
      </c>
      <c r="JJ121" s="9">
        <v>0.73306010928961807</v>
      </c>
      <c r="JK121" s="9">
        <v>3.8585465711361392E-5</v>
      </c>
      <c r="JL121" s="9">
        <v>3.7461231340839385</v>
      </c>
      <c r="JM121" s="9">
        <v>3.7461617195496499</v>
      </c>
      <c r="JN121" s="9">
        <v>5.5545092855435186E-6</v>
      </c>
      <c r="JO121" s="6">
        <v>6</v>
      </c>
      <c r="JP121" s="6"/>
      <c r="JQ121" s="6"/>
      <c r="JR121" s="6"/>
      <c r="JS121" s="15">
        <v>114</v>
      </c>
      <c r="JT121" s="9">
        <v>0.73306010928961807</v>
      </c>
      <c r="JU121" s="9">
        <v>3.2216990788126989E-5</v>
      </c>
      <c r="JV121" s="9">
        <v>3.7461295025588619</v>
      </c>
      <c r="JW121" s="9">
        <v>3.7461617195496499</v>
      </c>
      <c r="JX121" s="9">
        <v>4.6377456170557528E-6</v>
      </c>
      <c r="JY121" s="6">
        <v>6</v>
      </c>
      <c r="JZ121" s="6"/>
      <c r="KA121" s="6"/>
      <c r="KB121" s="6"/>
      <c r="KC121" s="15">
        <v>114</v>
      </c>
      <c r="KD121" s="9">
        <v>0.73306010928961807</v>
      </c>
      <c r="KE121" s="9">
        <v>5.2820880245650058E-5</v>
      </c>
      <c r="KF121" s="9">
        <v>3.7461088986694042</v>
      </c>
      <c r="KG121" s="9">
        <v>3.7461617195496499</v>
      </c>
      <c r="KH121" s="9">
        <v>7.6037457209867574E-6</v>
      </c>
      <c r="KI121" s="6">
        <v>6</v>
      </c>
      <c r="KJ121" s="6"/>
      <c r="KK121" s="6"/>
      <c r="KL121" s="6"/>
      <c r="KM121" s="15">
        <v>114</v>
      </c>
      <c r="KN121" s="9">
        <v>0.73306010928961807</v>
      </c>
      <c r="KO121" s="9">
        <v>2.2102354145342933E-5</v>
      </c>
      <c r="KP121" s="9">
        <v>3.7461396171955044</v>
      </c>
      <c r="KQ121" s="9">
        <v>3.7461617195496495</v>
      </c>
      <c r="KR121" s="9">
        <v>3.181709202398715E-6</v>
      </c>
      <c r="KS121" s="6">
        <v>6</v>
      </c>
      <c r="KT121" s="6"/>
      <c r="KU121" s="6"/>
      <c r="KV121" s="6"/>
      <c r="KW121" s="15">
        <v>114</v>
      </c>
      <c r="KX121" s="9">
        <v>0.73306010928961807</v>
      </c>
      <c r="KY121" s="9">
        <v>1.8730808597748249E-5</v>
      </c>
      <c r="KZ121" s="9">
        <v>3.746142988741052</v>
      </c>
      <c r="LA121" s="9">
        <v>3.7461617195496499</v>
      </c>
      <c r="LB121" s="9">
        <v>2.6963637308463685E-6</v>
      </c>
      <c r="LC121" s="6">
        <v>6</v>
      </c>
    </row>
    <row r="122" spans="1:315">
      <c r="A122" s="6">
        <v>115</v>
      </c>
      <c r="B122">
        <v>0.5460449776820453</v>
      </c>
      <c r="C122">
        <f>1-Table468[[#This Row],[qx (tau)]]</f>
        <v>0.4539550223179547</v>
      </c>
      <c r="D122" s="6"/>
      <c r="E122" s="6"/>
      <c r="F122" s="6"/>
      <c r="G122" s="6"/>
      <c r="H122" s="15">
        <f t="shared" si="15"/>
        <v>115</v>
      </c>
      <c r="I122" s="9">
        <f t="shared" si="17"/>
        <v>0.74972677595628479</v>
      </c>
      <c r="J122" s="9" cm="1">
        <f t="array" ref="J122">VLOOKUP($G$13,'qx Malaria'!$B$32:$I$61,(N122),FALSE)/(1-cambodia!I122*INDEX($E$6:$G$11,N122,2))</f>
        <v>1.997816593886468E-5</v>
      </c>
      <c r="K122" s="9">
        <f t="shared" si="16"/>
        <v>3.9956132096069967</v>
      </c>
      <c r="L122" s="9">
        <f t="shared" si="13"/>
        <v>3.9956331877729356</v>
      </c>
      <c r="M122" s="9">
        <f>(J122*Table468[[#This Row],[qx (tau)]])/L122</f>
        <v>2.7302248884102267E-6</v>
      </c>
      <c r="N122" s="6">
        <f t="shared" si="14"/>
        <v>6</v>
      </c>
      <c r="P122" s="6"/>
      <c r="Q122" s="6"/>
      <c r="R122" s="6"/>
      <c r="S122" s="15">
        <v>115</v>
      </c>
      <c r="T122" s="9">
        <v>0.74972677595628479</v>
      </c>
      <c r="U122" s="9">
        <v>2.8408951965065574E-4</v>
      </c>
      <c r="V122" s="9">
        <v>3.9953490982532851</v>
      </c>
      <c r="W122" s="9">
        <v>3.9956331877729356</v>
      </c>
      <c r="X122" s="9">
        <v>3.8823797913193421E-5</v>
      </c>
      <c r="Y122" s="6">
        <v>6</v>
      </c>
      <c r="Z122" s="6"/>
      <c r="AA122" s="6"/>
      <c r="AB122" s="6"/>
      <c r="AC122" s="15">
        <v>115</v>
      </c>
      <c r="AD122" s="9">
        <v>0.74972677595628479</v>
      </c>
      <c r="AE122" s="9">
        <v>2.4253493449781722E-4</v>
      </c>
      <c r="AF122" s="9">
        <v>3.995390652838438</v>
      </c>
      <c r="AG122" s="9">
        <v>3.9956331877729356</v>
      </c>
      <c r="AH122" s="9">
        <v>3.3144930145300158E-5</v>
      </c>
      <c r="AI122" s="6">
        <v>6</v>
      </c>
      <c r="AJ122" s="6"/>
      <c r="AK122" s="6"/>
      <c r="AL122" s="6"/>
      <c r="AM122" s="15">
        <v>115</v>
      </c>
      <c r="AN122" s="9">
        <v>0.74972677595628479</v>
      </c>
      <c r="AO122" s="9">
        <v>2.165633187772931E-4</v>
      </c>
      <c r="AP122" s="9">
        <v>3.9954166244541587</v>
      </c>
      <c r="AQ122" s="9">
        <v>3.9956331877729361</v>
      </c>
      <c r="AR122" s="9">
        <v>2.9595637790366849E-5</v>
      </c>
      <c r="AS122" s="6">
        <v>6</v>
      </c>
      <c r="AT122" s="6"/>
      <c r="AU122" s="6"/>
      <c r="AV122" s="6"/>
      <c r="AW122" s="15">
        <v>115</v>
      </c>
      <c r="AX122" s="9">
        <v>0.74972677595628479</v>
      </c>
      <c r="AY122" s="9">
        <v>2.4493231441048095E-4</v>
      </c>
      <c r="AZ122" s="9">
        <v>3.9953882554585252</v>
      </c>
      <c r="BA122" s="9">
        <v>3.9956331877729356</v>
      </c>
      <c r="BB122" s="9">
        <v>3.347255713190938E-5</v>
      </c>
      <c r="BC122" s="6">
        <v>6</v>
      </c>
      <c r="BD122" s="6"/>
      <c r="BE122" s="6"/>
      <c r="BF122" s="6"/>
      <c r="BG122" s="15">
        <v>115</v>
      </c>
      <c r="BH122" s="9">
        <v>0.74972677595628479</v>
      </c>
      <c r="BI122" s="9">
        <v>2.1736244541484772E-4</v>
      </c>
      <c r="BJ122" s="9">
        <v>3.9954158253275209</v>
      </c>
      <c r="BK122" s="9">
        <v>3.9956331877729356</v>
      </c>
      <c r="BL122" s="9">
        <v>2.9704846785903267E-5</v>
      </c>
      <c r="BM122" s="6">
        <v>6</v>
      </c>
      <c r="BN122" s="6"/>
      <c r="BO122" s="6"/>
      <c r="BP122" s="6"/>
      <c r="BQ122" s="15">
        <v>115</v>
      </c>
      <c r="BR122" s="9">
        <v>0.74972677595628479</v>
      </c>
      <c r="BS122" s="9">
        <v>1.9538646288209656E-4</v>
      </c>
      <c r="BT122" s="9">
        <v>3.9954378013100538</v>
      </c>
      <c r="BU122" s="9">
        <v>3.9956331877729361</v>
      </c>
      <c r="BV122" s="9">
        <v>2.670159940865201E-5</v>
      </c>
      <c r="BW122" s="6">
        <v>6</v>
      </c>
      <c r="BX122" s="6"/>
      <c r="BY122" s="6"/>
      <c r="BZ122" s="6"/>
      <c r="CA122" s="15">
        <v>115</v>
      </c>
      <c r="CB122" s="9">
        <v>0.74972677595628479</v>
      </c>
      <c r="CC122" s="9">
        <v>1.8579694323144153E-4</v>
      </c>
      <c r="CD122" s="9">
        <v>3.9954473908297046</v>
      </c>
      <c r="CE122" s="9">
        <v>3.9956331877729361</v>
      </c>
      <c r="CF122" s="9">
        <v>2.5391091462215105E-5</v>
      </c>
      <c r="CG122" s="6">
        <v>6</v>
      </c>
      <c r="CH122" s="6"/>
      <c r="CI122" s="6"/>
      <c r="CJ122" s="6"/>
      <c r="CK122" s="15">
        <v>115</v>
      </c>
      <c r="CL122" s="9">
        <v>0.74972677595628479</v>
      </c>
      <c r="CM122" s="9">
        <v>2.1616375545851582E-4</v>
      </c>
      <c r="CN122" s="9">
        <v>3.9954170240174776</v>
      </c>
      <c r="CO122" s="9">
        <v>3.9956331877729361</v>
      </c>
      <c r="CP122" s="9">
        <v>2.9541033292598649E-5</v>
      </c>
      <c r="CQ122" s="6">
        <v>6</v>
      </c>
      <c r="CR122" s="6"/>
      <c r="CS122" s="6"/>
      <c r="CT122" s="6"/>
      <c r="CU122" s="15">
        <v>115</v>
      </c>
      <c r="CV122" s="9">
        <v>0.74972677595628479</v>
      </c>
      <c r="CW122" s="9">
        <v>1.6102401746724934E-4</v>
      </c>
      <c r="CX122" s="9">
        <v>3.9954721637554687</v>
      </c>
      <c r="CY122" s="9">
        <v>3.9956331877729361</v>
      </c>
      <c r="CZ122" s="9">
        <v>2.2005612600586429E-5</v>
      </c>
      <c r="DA122" s="6">
        <v>6</v>
      </c>
      <c r="DB122" s="6"/>
      <c r="DC122" s="6"/>
      <c r="DD122" s="6"/>
      <c r="DE122" s="15">
        <v>115</v>
      </c>
      <c r="DF122" s="9">
        <v>0.74972677595628479</v>
      </c>
      <c r="DG122" s="9">
        <v>1.6222270742358117E-4</v>
      </c>
      <c r="DH122" s="9">
        <v>3.9954709650655125</v>
      </c>
      <c r="DI122" s="9">
        <v>3.9956331877729361</v>
      </c>
      <c r="DJ122" s="9">
        <v>2.2169426093891037E-5</v>
      </c>
      <c r="DK122" s="6">
        <v>6</v>
      </c>
      <c r="DL122" s="6"/>
      <c r="DM122" s="6"/>
      <c r="DN122" s="6"/>
      <c r="DO122" s="15">
        <v>115</v>
      </c>
      <c r="DP122" s="9">
        <v>0.74972677595628479</v>
      </c>
      <c r="DQ122" s="9">
        <v>3.1125982532751166E-4</v>
      </c>
      <c r="DR122" s="9">
        <v>3.9953219279476087</v>
      </c>
      <c r="DS122" s="9">
        <v>3.9956331877729361</v>
      </c>
      <c r="DT122" s="9">
        <v>4.2536903761431321E-5</v>
      </c>
      <c r="DU122" s="6">
        <v>6</v>
      </c>
      <c r="DV122" s="6"/>
      <c r="DW122" s="6"/>
      <c r="DX122" s="6"/>
      <c r="DY122" s="15">
        <v>115</v>
      </c>
      <c r="DZ122" s="9">
        <v>0.74972677595628479</v>
      </c>
      <c r="EA122" s="9">
        <v>2.309475982532757E-4</v>
      </c>
      <c r="EB122" s="9">
        <v>3.9954022401746827</v>
      </c>
      <c r="EC122" s="9">
        <v>3.9956331877729361</v>
      </c>
      <c r="ED122" s="9">
        <v>3.156139971002222E-5</v>
      </c>
      <c r="EE122" s="6">
        <v>6</v>
      </c>
      <c r="EF122" s="6"/>
      <c r="EG122" s="6"/>
      <c r="EH122" s="6"/>
      <c r="EI122" s="15">
        <v>115</v>
      </c>
      <c r="EJ122" s="9">
        <v>0.74972677595628479</v>
      </c>
      <c r="EK122" s="9">
        <v>1.9698471615720573E-4</v>
      </c>
      <c r="EL122" s="9">
        <v>3.9954362030567787</v>
      </c>
      <c r="EM122" s="9">
        <v>3.9956331877729361</v>
      </c>
      <c r="EN122" s="9">
        <v>2.6920017399724829E-5</v>
      </c>
      <c r="EO122" s="6">
        <v>6</v>
      </c>
      <c r="EP122" s="6"/>
      <c r="EQ122" s="6"/>
      <c r="ER122" s="6"/>
      <c r="ES122" s="15">
        <v>115</v>
      </c>
      <c r="ET122" s="9">
        <v>0.74972677595628479</v>
      </c>
      <c r="EU122" s="9">
        <v>3.4122707423580868E-4</v>
      </c>
      <c r="EV122" s="9">
        <v>3.9952919606987001</v>
      </c>
      <c r="EW122" s="9">
        <v>3.9956331877729361</v>
      </c>
      <c r="EX122" s="9">
        <v>4.663224109404666E-5</v>
      </c>
      <c r="EY122" s="6">
        <v>6</v>
      </c>
      <c r="EZ122" s="6"/>
      <c r="FA122" s="6"/>
      <c r="FB122" s="6"/>
      <c r="FC122" s="15">
        <v>115</v>
      </c>
      <c r="FD122" s="9">
        <v>0.74972677595628479</v>
      </c>
      <c r="FE122" s="9">
        <v>2.7649781659388719E-4</v>
      </c>
      <c r="FF122" s="9">
        <v>3.995356689956342</v>
      </c>
      <c r="FG122" s="9">
        <v>3.9956331877729356</v>
      </c>
      <c r="FH122" s="9">
        <v>3.7786312455597535E-5</v>
      </c>
      <c r="FI122" s="6">
        <v>6</v>
      </c>
      <c r="FJ122" s="6"/>
      <c r="FK122" s="6"/>
      <c r="FL122" s="6"/>
      <c r="FM122" s="15">
        <v>115</v>
      </c>
      <c r="FN122" s="9">
        <v>0.74972677595628479</v>
      </c>
      <c r="FO122" s="9">
        <v>1.7820524017467295E-4</v>
      </c>
      <c r="FP122" s="9">
        <v>3.9954549825327614</v>
      </c>
      <c r="FQ122" s="9">
        <v>3.9956331877729361</v>
      </c>
      <c r="FR122" s="9">
        <v>2.4353606004619219E-5</v>
      </c>
      <c r="FS122" s="6">
        <v>6</v>
      </c>
      <c r="FT122" s="6"/>
      <c r="FU122" s="6"/>
      <c r="FV122" s="6"/>
      <c r="FW122" s="15">
        <v>115</v>
      </c>
      <c r="FX122" s="9">
        <v>0.74972677595628479</v>
      </c>
      <c r="FY122" s="9">
        <v>2.561200873362452E-4</v>
      </c>
      <c r="FZ122" s="9">
        <v>3.9953770676855997</v>
      </c>
      <c r="GA122" s="9">
        <v>3.9956331877729361</v>
      </c>
      <c r="GB122" s="9">
        <v>3.5001483069419101E-5</v>
      </c>
      <c r="GC122" s="6">
        <v>6</v>
      </c>
      <c r="GD122" s="6"/>
      <c r="GE122" s="6"/>
      <c r="GF122" s="6"/>
      <c r="GG122" s="15">
        <v>115</v>
      </c>
      <c r="GH122" s="9">
        <v>0.74972677595628479</v>
      </c>
      <c r="GI122" s="9">
        <v>1.6342139737991307E-4</v>
      </c>
      <c r="GJ122" s="9">
        <v>3.9954697663755558</v>
      </c>
      <c r="GK122" s="9">
        <v>3.9956331877729356</v>
      </c>
      <c r="GL122" s="9">
        <v>2.2333239587195655E-5</v>
      </c>
      <c r="GM122" s="6">
        <v>6</v>
      </c>
      <c r="GN122" s="6"/>
      <c r="GO122" s="6"/>
      <c r="GP122" s="6"/>
      <c r="GQ122" s="15">
        <v>115</v>
      </c>
      <c r="GR122" s="9">
        <v>0.74972677595628479</v>
      </c>
      <c r="GS122" s="9">
        <v>1.5143449781659428E-4</v>
      </c>
      <c r="GT122" s="9">
        <v>3.995481753275119</v>
      </c>
      <c r="GU122" s="9">
        <v>3.9956331877729356</v>
      </c>
      <c r="GV122" s="9">
        <v>2.069510465414952E-5</v>
      </c>
      <c r="GW122" s="6">
        <v>6</v>
      </c>
      <c r="GX122" s="6"/>
      <c r="GY122" s="6"/>
      <c r="GZ122" s="6"/>
      <c r="HA122" s="15">
        <v>115</v>
      </c>
      <c r="HB122" s="9">
        <v>0.74972677595628479</v>
      </c>
      <c r="HC122" s="9">
        <v>1.8819432314410529E-4</v>
      </c>
      <c r="HD122" s="9">
        <v>3.9954449934497918</v>
      </c>
      <c r="HE122" s="9">
        <v>3.9956331877729361</v>
      </c>
      <c r="HF122" s="9">
        <v>2.5718718448824332E-5</v>
      </c>
      <c r="HG122" s="6">
        <v>6</v>
      </c>
      <c r="HH122" s="6"/>
      <c r="HI122" s="6"/>
      <c r="HJ122" s="6"/>
      <c r="HK122" s="15">
        <v>115</v>
      </c>
      <c r="HL122" s="9">
        <v>0.74972677595628479</v>
      </c>
      <c r="HM122" s="9">
        <v>1.0308733624454174E-4</v>
      </c>
      <c r="HN122" s="9">
        <v>3.9955301004366914</v>
      </c>
      <c r="HO122" s="9">
        <v>3.9956331877729361</v>
      </c>
      <c r="HP122" s="9">
        <v>1.4087960424196768E-5</v>
      </c>
      <c r="HQ122" s="6">
        <v>6</v>
      </c>
      <c r="HR122" s="6"/>
      <c r="HS122" s="6"/>
      <c r="HT122" s="6"/>
      <c r="HU122" s="15">
        <v>115</v>
      </c>
      <c r="HV122" s="9">
        <v>0.74972677595628479</v>
      </c>
      <c r="HW122" s="9">
        <v>9.9091703056768812E-5</v>
      </c>
      <c r="HX122" s="9">
        <v>3.9955340960698789</v>
      </c>
      <c r="HY122" s="9">
        <v>3.9956331877729356</v>
      </c>
      <c r="HZ122" s="9">
        <v>1.3541915446514724E-5</v>
      </c>
      <c r="IA122" s="6">
        <v>6</v>
      </c>
      <c r="IB122" s="6"/>
      <c r="IC122" s="6"/>
      <c r="ID122" s="6"/>
      <c r="IE122" s="15">
        <v>115</v>
      </c>
      <c r="IF122" s="9">
        <v>0.74972677595628479</v>
      </c>
      <c r="IG122" s="9">
        <v>4.515065502183417E-5</v>
      </c>
      <c r="IH122" s="9">
        <v>3.9955880371179138</v>
      </c>
      <c r="II122" s="9">
        <v>3.9956331877729356</v>
      </c>
      <c r="IJ122" s="9">
        <v>6.1703082478071114E-6</v>
      </c>
      <c r="IK122" s="6">
        <v>6</v>
      </c>
      <c r="IL122" s="6"/>
      <c r="IM122" s="6"/>
      <c r="IN122" s="6"/>
      <c r="IO122" s="15">
        <v>115</v>
      </c>
      <c r="IP122" s="9">
        <v>0.74972677595628479</v>
      </c>
      <c r="IQ122" s="9">
        <v>2.5572052401746789E-5</v>
      </c>
      <c r="IR122" s="9">
        <v>3.9956076157205342</v>
      </c>
      <c r="IS122" s="9">
        <v>3.9956331877729361</v>
      </c>
      <c r="IT122" s="9">
        <v>3.4946878571650898E-6</v>
      </c>
      <c r="IU122" s="6">
        <v>6</v>
      </c>
      <c r="IV122" s="6"/>
      <c r="IW122" s="6"/>
      <c r="IX122" s="6"/>
      <c r="IY122" s="15">
        <v>115</v>
      </c>
      <c r="IZ122" s="9">
        <v>0.74972677595628479</v>
      </c>
      <c r="JA122" s="9">
        <v>4.2753275109170418E-5</v>
      </c>
      <c r="JB122" s="9">
        <v>3.9955904344978266</v>
      </c>
      <c r="JC122" s="9">
        <v>3.9956331877729356</v>
      </c>
      <c r="JD122" s="9">
        <v>5.8426812611978852E-6</v>
      </c>
      <c r="JE122" s="6">
        <v>6</v>
      </c>
      <c r="JF122" s="6"/>
      <c r="JG122" s="6"/>
      <c r="JH122" s="6"/>
      <c r="JI122" s="15">
        <v>115</v>
      </c>
      <c r="JJ122" s="9">
        <v>0.74972677595628479</v>
      </c>
      <c r="JK122" s="9">
        <v>4.115502183406124E-5</v>
      </c>
      <c r="JL122" s="9">
        <v>3.9955920327511016</v>
      </c>
      <c r="JM122" s="9">
        <v>3.9956331877729356</v>
      </c>
      <c r="JN122" s="9">
        <v>5.6242632701250674E-6</v>
      </c>
      <c r="JO122" s="6">
        <v>6</v>
      </c>
      <c r="JP122" s="6"/>
      <c r="JQ122" s="6"/>
      <c r="JR122" s="6"/>
      <c r="JS122" s="15">
        <v>115</v>
      </c>
      <c r="JT122" s="9">
        <v>0.74972677595628479</v>
      </c>
      <c r="JU122" s="9">
        <v>3.4362445414847252E-5</v>
      </c>
      <c r="JV122" s="9">
        <v>3.9955988253275208</v>
      </c>
      <c r="JW122" s="9">
        <v>3.9956331877729356</v>
      </c>
      <c r="JX122" s="9">
        <v>4.6959868080655909E-6</v>
      </c>
      <c r="JY122" s="6">
        <v>6</v>
      </c>
      <c r="JZ122" s="6"/>
      <c r="KA122" s="6"/>
      <c r="KB122" s="6"/>
      <c r="KC122" s="15">
        <v>115</v>
      </c>
      <c r="KD122" s="9">
        <v>0.74972677595628479</v>
      </c>
      <c r="KE122" s="9">
        <v>5.6338427947598394E-5</v>
      </c>
      <c r="KF122" s="9">
        <v>3.9955768493449884</v>
      </c>
      <c r="KG122" s="9">
        <v>3.9956331877729361</v>
      </c>
      <c r="KH122" s="9">
        <v>7.6992341853168383E-6</v>
      </c>
      <c r="KI122" s="6">
        <v>6</v>
      </c>
      <c r="KJ122" s="6"/>
      <c r="KK122" s="6"/>
      <c r="KL122" s="6"/>
      <c r="KM122" s="15">
        <v>115</v>
      </c>
      <c r="KN122" s="9">
        <v>0.74972677595628479</v>
      </c>
      <c r="KO122" s="9">
        <v>2.3574235807860321E-5</v>
      </c>
      <c r="KP122" s="9">
        <v>3.9956096135371282</v>
      </c>
      <c r="KQ122" s="9">
        <v>3.9956331877729361</v>
      </c>
      <c r="KR122" s="9">
        <v>3.2216653683240669E-6</v>
      </c>
      <c r="KS122" s="6">
        <v>6</v>
      </c>
      <c r="KT122" s="6"/>
      <c r="KU122" s="6"/>
      <c r="KV122" s="6"/>
      <c r="KW122" s="15">
        <v>115</v>
      </c>
      <c r="KX122" s="9">
        <v>0.74972677595628479</v>
      </c>
      <c r="KY122" s="9">
        <v>1.997816593886468E-5</v>
      </c>
      <c r="KZ122" s="9">
        <v>3.9956132096069967</v>
      </c>
      <c r="LA122" s="9">
        <v>3.9956331877729356</v>
      </c>
      <c r="LB122" s="9">
        <v>2.7302248884102267E-6</v>
      </c>
      <c r="LC122" s="6">
        <v>6</v>
      </c>
    </row>
    <row r="123" spans="1:315">
      <c r="A123" s="6">
        <v>116</v>
      </c>
      <c r="B123">
        <v>0.55244004724789686</v>
      </c>
      <c r="C123">
        <f>1-Table468[[#This Row],[qx (tau)]]</f>
        <v>0.44755995275210314</v>
      </c>
      <c r="D123" s="6"/>
      <c r="E123" s="6"/>
      <c r="F123" s="6"/>
      <c r="G123" s="6"/>
      <c r="H123" s="15">
        <f t="shared" si="15"/>
        <v>116</v>
      </c>
      <c r="I123" s="9">
        <f t="shared" si="17"/>
        <v>0.7663934426229515</v>
      </c>
      <c r="J123" s="9" cm="1">
        <f t="array" ref="J123">VLOOKUP($G$13,'qx Malaria'!$B$32:$I$61,(N123),FALSE)/(1-cambodia!I123*INDEX($E$6:$G$11,N123,2))</f>
        <v>2.1403508771929888E-5</v>
      </c>
      <c r="K123" s="9">
        <f t="shared" si="16"/>
        <v>4.2806803508772058</v>
      </c>
      <c r="L123" s="9">
        <f t="shared" si="13"/>
        <v>4.2807017543859773</v>
      </c>
      <c r="M123" s="9">
        <f>(J123*Table468[[#This Row],[qx (tau)]])/L123</f>
        <v>2.7622002362394846E-6</v>
      </c>
      <c r="N123" s="6">
        <f t="shared" si="14"/>
        <v>6</v>
      </c>
      <c r="P123" s="6"/>
      <c r="Q123" s="6"/>
      <c r="R123" s="6"/>
      <c r="S123" s="15">
        <v>116</v>
      </c>
      <c r="T123" s="9">
        <v>0.7663934426229515</v>
      </c>
      <c r="U123" s="9">
        <v>3.0435789473684305E-4</v>
      </c>
      <c r="V123" s="9">
        <v>4.2803973964912405</v>
      </c>
      <c r="W123" s="9">
        <v>4.2807017543859773</v>
      </c>
      <c r="X123" s="9">
        <v>3.9278487359325475E-5</v>
      </c>
      <c r="Y123" s="6">
        <v>6</v>
      </c>
      <c r="Z123" s="6"/>
      <c r="AA123" s="6"/>
      <c r="AB123" s="6"/>
      <c r="AC123" s="15">
        <v>116</v>
      </c>
      <c r="AD123" s="9">
        <v>0.7663934426229515</v>
      </c>
      <c r="AE123" s="9">
        <v>2.5983859649122883E-4</v>
      </c>
      <c r="AF123" s="9">
        <v>4.2804419157894857</v>
      </c>
      <c r="AG123" s="9">
        <v>4.2807017543859773</v>
      </c>
      <c r="AH123" s="9">
        <v>3.3533110867947343E-5</v>
      </c>
      <c r="AI123" s="6">
        <v>6</v>
      </c>
      <c r="AJ123" s="6"/>
      <c r="AK123" s="6"/>
      <c r="AL123" s="6"/>
      <c r="AM123" s="15">
        <v>116</v>
      </c>
      <c r="AN123" s="9">
        <v>0.7663934426229515</v>
      </c>
      <c r="AO123" s="9">
        <v>2.3201403508771995E-4</v>
      </c>
      <c r="AP123" s="9">
        <v>4.28046974035089</v>
      </c>
      <c r="AQ123" s="9">
        <v>4.2807017543859773</v>
      </c>
      <c r="AR123" s="9">
        <v>2.9942250560836008E-5</v>
      </c>
      <c r="AS123" s="6">
        <v>6</v>
      </c>
      <c r="AT123" s="6"/>
      <c r="AU123" s="6"/>
      <c r="AV123" s="6"/>
      <c r="AW123" s="15">
        <v>116</v>
      </c>
      <c r="AX123" s="9">
        <v>0.7663934426229515</v>
      </c>
      <c r="AY123" s="9">
        <v>2.6240701754386039E-4</v>
      </c>
      <c r="AZ123" s="9">
        <v>4.280439347368433</v>
      </c>
      <c r="BA123" s="9">
        <v>4.2807017543859764</v>
      </c>
      <c r="BB123" s="9">
        <v>3.3864574896296082E-5</v>
      </c>
      <c r="BC123" s="6">
        <v>6</v>
      </c>
      <c r="BD123" s="6"/>
      <c r="BE123" s="6"/>
      <c r="BF123" s="6"/>
      <c r="BG123" s="15">
        <v>116</v>
      </c>
      <c r="BH123" s="9">
        <v>0.7663934426229515</v>
      </c>
      <c r="BI123" s="9">
        <v>2.3287017543859717E-4</v>
      </c>
      <c r="BJ123" s="9">
        <v>4.2804688842105385</v>
      </c>
      <c r="BK123" s="9">
        <v>4.2807017543859773</v>
      </c>
      <c r="BL123" s="9">
        <v>3.0052738570285591E-5</v>
      </c>
      <c r="BM123" s="6">
        <v>6</v>
      </c>
      <c r="BN123" s="6"/>
      <c r="BO123" s="6"/>
      <c r="BP123" s="6"/>
      <c r="BQ123" s="15">
        <v>116</v>
      </c>
      <c r="BR123" s="9">
        <v>0.7663934426229515</v>
      </c>
      <c r="BS123" s="9">
        <v>2.0932631578947429E-4</v>
      </c>
      <c r="BT123" s="9">
        <v>4.2804924280701879</v>
      </c>
      <c r="BU123" s="9">
        <v>4.2807017543859773</v>
      </c>
      <c r="BV123" s="9">
        <v>2.7014318310422158E-5</v>
      </c>
      <c r="BW123" s="6">
        <v>6</v>
      </c>
      <c r="BX123" s="6"/>
      <c r="BY123" s="6"/>
      <c r="BZ123" s="6"/>
      <c r="CA123" s="15">
        <v>116</v>
      </c>
      <c r="CB123" s="9">
        <v>0.7663934426229515</v>
      </c>
      <c r="CC123" s="9">
        <v>1.9905263157894799E-4</v>
      </c>
      <c r="CD123" s="9">
        <v>4.2805027017543988</v>
      </c>
      <c r="CE123" s="9">
        <v>4.2807017543859782</v>
      </c>
      <c r="CF123" s="9">
        <v>2.5688462197027205E-5</v>
      </c>
      <c r="CG123" s="6">
        <v>6</v>
      </c>
      <c r="CH123" s="6"/>
      <c r="CI123" s="6"/>
      <c r="CJ123" s="6"/>
      <c r="CK123" s="15">
        <v>116</v>
      </c>
      <c r="CL123" s="9">
        <v>0.7663934426229515</v>
      </c>
      <c r="CM123" s="9">
        <v>2.3158596491228137E-4</v>
      </c>
      <c r="CN123" s="9">
        <v>4.2804701684210658</v>
      </c>
      <c r="CO123" s="9">
        <v>4.2807017543859782</v>
      </c>
      <c r="CP123" s="9">
        <v>2.9887006556111211E-5</v>
      </c>
      <c r="CQ123" s="6">
        <v>6</v>
      </c>
      <c r="CR123" s="6"/>
      <c r="CS123" s="6"/>
      <c r="CT123" s="6"/>
      <c r="CU123" s="15">
        <v>116</v>
      </c>
      <c r="CV123" s="9">
        <v>0.7663934426229515</v>
      </c>
      <c r="CW123" s="9">
        <v>1.7251228070175491E-4</v>
      </c>
      <c r="CX123" s="9">
        <v>4.2805292421052759</v>
      </c>
      <c r="CY123" s="9">
        <v>4.2807017543859773</v>
      </c>
      <c r="CZ123" s="9">
        <v>2.2263333904090246E-5</v>
      </c>
      <c r="DA123" s="6">
        <v>6</v>
      </c>
      <c r="DB123" s="6"/>
      <c r="DC123" s="6"/>
      <c r="DD123" s="6"/>
      <c r="DE123" s="15">
        <v>116</v>
      </c>
      <c r="DF123" s="9">
        <v>0.7663934426229515</v>
      </c>
      <c r="DG123" s="9">
        <v>1.7379649122807069E-4</v>
      </c>
      <c r="DH123" s="9">
        <v>4.2805279578947495</v>
      </c>
      <c r="DI123" s="9">
        <v>4.2807017543859773</v>
      </c>
      <c r="DJ123" s="9">
        <v>2.2429065918264613E-5</v>
      </c>
      <c r="DK123" s="6">
        <v>6</v>
      </c>
      <c r="DL123" s="6"/>
      <c r="DM123" s="6"/>
      <c r="DN123" s="6"/>
      <c r="DO123" s="15">
        <v>116</v>
      </c>
      <c r="DP123" s="9">
        <v>0.7663934426229515</v>
      </c>
      <c r="DQ123" s="9">
        <v>3.3346666666666765E-4</v>
      </c>
      <c r="DR123" s="9">
        <v>4.2803682877193108</v>
      </c>
      <c r="DS123" s="9">
        <v>4.2807017543859773</v>
      </c>
      <c r="DT123" s="9">
        <v>4.3035079680611166E-5</v>
      </c>
      <c r="DU123" s="6">
        <v>6</v>
      </c>
      <c r="DV123" s="6"/>
      <c r="DW123" s="6"/>
      <c r="DX123" s="6"/>
      <c r="DY123" s="15">
        <v>116</v>
      </c>
      <c r="DZ123" s="9">
        <v>0.7663934426229515</v>
      </c>
      <c r="EA123" s="9">
        <v>2.474245614035095E-4</v>
      </c>
      <c r="EB123" s="9">
        <v>4.2804543298245736</v>
      </c>
      <c r="EC123" s="9">
        <v>4.2807017543859773</v>
      </c>
      <c r="ED123" s="9">
        <v>3.1931034730928436E-5</v>
      </c>
      <c r="EE123" s="6">
        <v>6</v>
      </c>
      <c r="EF123" s="6"/>
      <c r="EG123" s="6"/>
      <c r="EH123" s="6"/>
      <c r="EI123" s="15">
        <v>116</v>
      </c>
      <c r="EJ123" s="9">
        <v>0.7663934426229515</v>
      </c>
      <c r="EK123" s="9">
        <v>2.1103859649122868E-4</v>
      </c>
      <c r="EL123" s="9">
        <v>4.2804907157894858</v>
      </c>
      <c r="EM123" s="9">
        <v>4.2807017543859773</v>
      </c>
      <c r="EN123" s="9">
        <v>2.7235294329321314E-5</v>
      </c>
      <c r="EO123" s="6">
        <v>6</v>
      </c>
      <c r="EP123" s="6"/>
      <c r="EQ123" s="6"/>
      <c r="ER123" s="6"/>
      <c r="ES123" s="15">
        <v>116</v>
      </c>
      <c r="ET123" s="9">
        <v>0.7663934426229515</v>
      </c>
      <c r="EU123" s="9">
        <v>3.6557192982456243E-4</v>
      </c>
      <c r="EV123" s="9">
        <v>4.2803361824561525</v>
      </c>
      <c r="EW123" s="9">
        <v>4.2807017543859773</v>
      </c>
      <c r="EX123" s="9">
        <v>4.7178380034970386E-5</v>
      </c>
      <c r="EY123" s="6">
        <v>6</v>
      </c>
      <c r="EZ123" s="6"/>
      <c r="FA123" s="6"/>
      <c r="FB123" s="6"/>
      <c r="FC123" s="15">
        <v>116</v>
      </c>
      <c r="FD123" s="9">
        <v>0.7663934426229515</v>
      </c>
      <c r="FE123" s="9">
        <v>2.9622456140350966E-4</v>
      </c>
      <c r="FF123" s="9">
        <v>4.2804055298245736</v>
      </c>
      <c r="FG123" s="9">
        <v>4.2807017543859773</v>
      </c>
      <c r="FH123" s="9">
        <v>3.8228851269554468E-5</v>
      </c>
      <c r="FI123" s="6">
        <v>6</v>
      </c>
      <c r="FJ123" s="6"/>
      <c r="FK123" s="6"/>
      <c r="FL123" s="6"/>
      <c r="FM123" s="15">
        <v>116</v>
      </c>
      <c r="FN123" s="9">
        <v>0.7663934426229515</v>
      </c>
      <c r="FO123" s="9">
        <v>1.909192982456146E-4</v>
      </c>
      <c r="FP123" s="9">
        <v>4.2805108350877319</v>
      </c>
      <c r="FQ123" s="9">
        <v>4.2807017543859773</v>
      </c>
      <c r="FR123" s="9">
        <v>2.4638826107256201E-5</v>
      </c>
      <c r="FS123" s="6">
        <v>6</v>
      </c>
      <c r="FT123" s="6"/>
      <c r="FU123" s="6"/>
      <c r="FV123" s="6"/>
      <c r="FW123" s="15">
        <v>116</v>
      </c>
      <c r="FX123" s="9">
        <v>0.7663934426229515</v>
      </c>
      <c r="FY123" s="9">
        <v>2.7439298245614116E-4</v>
      </c>
      <c r="FZ123" s="9">
        <v>4.2804273614035209</v>
      </c>
      <c r="GA123" s="9">
        <v>4.2807017543859773</v>
      </c>
      <c r="GB123" s="9">
        <v>3.5411407028590191E-5</v>
      </c>
      <c r="GC123" s="6">
        <v>6</v>
      </c>
      <c r="GD123" s="6"/>
      <c r="GE123" s="6"/>
      <c r="GF123" s="6"/>
      <c r="GG123" s="15">
        <v>116</v>
      </c>
      <c r="GH123" s="9">
        <v>0.7663934426229515</v>
      </c>
      <c r="GI123" s="9">
        <v>1.7508070175438646E-4</v>
      </c>
      <c r="GJ123" s="9">
        <v>4.2805266736842231</v>
      </c>
      <c r="GK123" s="9">
        <v>4.2807017543859773</v>
      </c>
      <c r="GL123" s="9">
        <v>2.2594797932438982E-5</v>
      </c>
      <c r="GM123" s="6">
        <v>6</v>
      </c>
      <c r="GN123" s="6"/>
      <c r="GO123" s="6"/>
      <c r="GP123" s="6"/>
      <c r="GQ123" s="15">
        <v>116</v>
      </c>
      <c r="GR123" s="9">
        <v>0.7663934426229515</v>
      </c>
      <c r="GS123" s="9">
        <v>1.6223859649122855E-4</v>
      </c>
      <c r="GT123" s="9">
        <v>4.2805395157894859</v>
      </c>
      <c r="GU123" s="9">
        <v>4.2807017543859773</v>
      </c>
      <c r="GV123" s="9">
        <v>2.0937477790695293E-5</v>
      </c>
      <c r="GW123" s="6">
        <v>6</v>
      </c>
      <c r="GX123" s="6"/>
      <c r="GY123" s="6"/>
      <c r="GZ123" s="6"/>
      <c r="HA123" s="15">
        <v>116</v>
      </c>
      <c r="HB123" s="9">
        <v>0.7663934426229515</v>
      </c>
      <c r="HC123" s="9">
        <v>2.0162105263157954E-4</v>
      </c>
      <c r="HD123" s="9">
        <v>4.2805001333333461</v>
      </c>
      <c r="HE123" s="9">
        <v>4.2807017543859773</v>
      </c>
      <c r="HF123" s="9">
        <v>2.6019926225375944E-5</v>
      </c>
      <c r="HG123" s="6">
        <v>6</v>
      </c>
      <c r="HH123" s="6"/>
      <c r="HI123" s="6"/>
      <c r="HJ123" s="6"/>
      <c r="HK123" s="15">
        <v>116</v>
      </c>
      <c r="HL123" s="9">
        <v>0.7663934426229515</v>
      </c>
      <c r="HM123" s="9">
        <v>1.1044210526315821E-4</v>
      </c>
      <c r="HN123" s="9">
        <v>4.2805913122807144</v>
      </c>
      <c r="HO123" s="9">
        <v>4.2807017543859773</v>
      </c>
      <c r="HP123" s="9">
        <v>1.4252953218995739E-5</v>
      </c>
      <c r="HQ123" s="6">
        <v>6</v>
      </c>
      <c r="HR123" s="6"/>
      <c r="HS123" s="6"/>
      <c r="HT123" s="6"/>
      <c r="HU123" s="15">
        <v>116</v>
      </c>
      <c r="HV123" s="9">
        <v>0.7663934426229515</v>
      </c>
      <c r="HW123" s="9">
        <v>1.0616140350877224E-4</v>
      </c>
      <c r="HX123" s="9">
        <v>4.2805955929824684</v>
      </c>
      <c r="HY123" s="9">
        <v>4.2807017543859773</v>
      </c>
      <c r="HZ123" s="9">
        <v>1.3700513171747842E-5</v>
      </c>
      <c r="IA123" s="6">
        <v>6</v>
      </c>
      <c r="IB123" s="6"/>
      <c r="IC123" s="6"/>
      <c r="ID123" s="6"/>
      <c r="IE123" s="15">
        <v>116</v>
      </c>
      <c r="IF123" s="9">
        <v>0.7663934426229515</v>
      </c>
      <c r="IG123" s="9">
        <v>4.8371929824561539E-5</v>
      </c>
      <c r="IH123" s="9">
        <v>4.280653382456153</v>
      </c>
      <c r="II123" s="9">
        <v>4.2807017543859773</v>
      </c>
      <c r="IJ123" s="9">
        <v>6.2425725339012341E-6</v>
      </c>
      <c r="IK123" s="6">
        <v>6</v>
      </c>
      <c r="IL123" s="6"/>
      <c r="IM123" s="6"/>
      <c r="IN123" s="6"/>
      <c r="IO123" s="15">
        <v>116</v>
      </c>
      <c r="IP123" s="9">
        <v>0.7663934426229515</v>
      </c>
      <c r="IQ123" s="9">
        <v>2.7396491228070255E-5</v>
      </c>
      <c r="IR123" s="9">
        <v>4.2806743578947497</v>
      </c>
      <c r="IS123" s="9">
        <v>4.2807017543859773</v>
      </c>
      <c r="IT123" s="9">
        <v>3.5356163023865398E-6</v>
      </c>
      <c r="IU123" s="6">
        <v>6</v>
      </c>
      <c r="IV123" s="6"/>
      <c r="IW123" s="6"/>
      <c r="IX123" s="6"/>
      <c r="IY123" s="15">
        <v>116</v>
      </c>
      <c r="IZ123" s="9">
        <v>0.7663934426229515</v>
      </c>
      <c r="JA123" s="9">
        <v>4.5803508771929963E-5</v>
      </c>
      <c r="JB123" s="9">
        <v>4.2806559508772057</v>
      </c>
      <c r="JC123" s="9">
        <v>4.2807017543859773</v>
      </c>
      <c r="JD123" s="9">
        <v>5.9111085055524974E-6</v>
      </c>
      <c r="JE123" s="6">
        <v>6</v>
      </c>
      <c r="JF123" s="6"/>
      <c r="JG123" s="6"/>
      <c r="JH123" s="6"/>
      <c r="JI123" s="15">
        <v>116</v>
      </c>
      <c r="JJ123" s="9">
        <v>0.7663934426229515</v>
      </c>
      <c r="JK123" s="9">
        <v>4.4091228070175567E-5</v>
      </c>
      <c r="JL123" s="9">
        <v>4.280657663157907</v>
      </c>
      <c r="JM123" s="9">
        <v>4.2807017543859773</v>
      </c>
      <c r="JN123" s="9">
        <v>5.690132486653338E-6</v>
      </c>
      <c r="JO123" s="6">
        <v>6</v>
      </c>
      <c r="JP123" s="6"/>
      <c r="JQ123" s="6"/>
      <c r="JR123" s="6"/>
      <c r="JS123" s="15">
        <v>116</v>
      </c>
      <c r="JT123" s="9">
        <v>0.7663934426229515</v>
      </c>
      <c r="JU123" s="9">
        <v>3.6814035087719409E-5</v>
      </c>
      <c r="JV123" s="9">
        <v>4.2806649403508894</v>
      </c>
      <c r="JW123" s="9">
        <v>4.2807017543859773</v>
      </c>
      <c r="JX123" s="9">
        <v>4.7509844063319136E-6</v>
      </c>
      <c r="JY123" s="6">
        <v>6</v>
      </c>
      <c r="JZ123" s="6"/>
      <c r="KA123" s="6"/>
      <c r="KB123" s="6"/>
      <c r="KC123" s="15">
        <v>116</v>
      </c>
      <c r="KD123" s="9">
        <v>0.7663934426229515</v>
      </c>
      <c r="KE123" s="9">
        <v>6.0357894736842279E-5</v>
      </c>
      <c r="KF123" s="9">
        <v>4.2806413964912409</v>
      </c>
      <c r="KG123" s="9">
        <v>4.2807017543859773</v>
      </c>
      <c r="KH123" s="9">
        <v>7.7894046661953462E-6</v>
      </c>
      <c r="KI123" s="6">
        <v>6</v>
      </c>
      <c r="KJ123" s="6"/>
      <c r="KK123" s="6"/>
      <c r="KL123" s="6"/>
      <c r="KM123" s="15">
        <v>116</v>
      </c>
      <c r="KN123" s="9">
        <v>0.7663934426229515</v>
      </c>
      <c r="KO123" s="9">
        <v>2.5256140350877266E-5</v>
      </c>
      <c r="KP123" s="9">
        <v>4.2806764982456267</v>
      </c>
      <c r="KQ123" s="9">
        <v>4.2807017543859773</v>
      </c>
      <c r="KR123" s="9">
        <v>3.2593962787625913E-6</v>
      </c>
      <c r="KS123" s="6">
        <v>6</v>
      </c>
      <c r="KT123" s="6"/>
      <c r="KU123" s="6"/>
      <c r="KV123" s="6"/>
      <c r="KW123" s="15">
        <v>116</v>
      </c>
      <c r="KX123" s="9">
        <v>0.7663934426229515</v>
      </c>
      <c r="KY123" s="9">
        <v>2.1403508771929888E-5</v>
      </c>
      <c r="KZ123" s="9">
        <v>4.2806803508772058</v>
      </c>
      <c r="LA123" s="9">
        <v>4.2807017543859773</v>
      </c>
      <c r="LB123" s="9">
        <v>2.7622002362394846E-6</v>
      </c>
      <c r="LC123" s="6">
        <v>6</v>
      </c>
    </row>
    <row r="124" spans="1:315">
      <c r="A124" s="6">
        <v>117</v>
      </c>
      <c r="B124">
        <v>0.55846699333163707</v>
      </c>
      <c r="C124">
        <f>1-Table468[[#This Row],[qx (tau)]]</f>
        <v>0.44153300666836293</v>
      </c>
      <c r="D124" s="6"/>
      <c r="E124" s="6"/>
      <c r="F124" s="6"/>
      <c r="G124" s="6"/>
      <c r="H124" s="15">
        <f t="shared" si="15"/>
        <v>117</v>
      </c>
      <c r="I124" s="9">
        <f t="shared" si="17"/>
        <v>0.78306010928961822</v>
      </c>
      <c r="J124" s="9" cm="1">
        <f t="array" ref="J124">VLOOKUP($G$13,'qx Malaria'!$B$32:$I$61,(N124),FALSE)/(1-cambodia!I124*INDEX($E$6:$G$11,N124,2))</f>
        <v>2.304785894206557E-5</v>
      </c>
      <c r="K124" s="9">
        <f t="shared" si="16"/>
        <v>4.609548740554172</v>
      </c>
      <c r="L124" s="9">
        <f t="shared" si="13"/>
        <v>4.6095717884131142</v>
      </c>
      <c r="M124" s="9">
        <f>(J124*Table468[[#This Row],[qx (tau)]])/L124</f>
        <v>2.7923349666581852E-6</v>
      </c>
      <c r="N124" s="6">
        <f t="shared" si="14"/>
        <v>6</v>
      </c>
      <c r="P124" s="6"/>
      <c r="Q124" s="6"/>
      <c r="R124" s="6"/>
      <c r="S124" s="15">
        <v>117</v>
      </c>
      <c r="T124" s="9">
        <v>0.78306010928961822</v>
      </c>
      <c r="U124" s="9">
        <v>3.2774055415617242E-4</v>
      </c>
      <c r="V124" s="9">
        <v>4.609244047858958</v>
      </c>
      <c r="W124" s="9">
        <v>4.6095717884131142</v>
      </c>
      <c r="X124" s="9">
        <v>3.9707003225879393E-5</v>
      </c>
      <c r="Y124" s="6">
        <v>6</v>
      </c>
      <c r="Z124" s="6"/>
      <c r="AA124" s="6"/>
      <c r="AB124" s="6"/>
      <c r="AC124" s="15">
        <v>117</v>
      </c>
      <c r="AD124" s="9">
        <v>0.78306010928961822</v>
      </c>
      <c r="AE124" s="9">
        <v>2.7980100755667603E-4</v>
      </c>
      <c r="AF124" s="9">
        <v>4.6092919874055571</v>
      </c>
      <c r="AG124" s="9">
        <v>4.6095717884131142</v>
      </c>
      <c r="AH124" s="9">
        <v>3.389894649523037E-5</v>
      </c>
      <c r="AI124" s="6">
        <v>6</v>
      </c>
      <c r="AJ124" s="6"/>
      <c r="AK124" s="6"/>
      <c r="AL124" s="6"/>
      <c r="AM124" s="15">
        <v>117</v>
      </c>
      <c r="AN124" s="9">
        <v>0.78306010928961822</v>
      </c>
      <c r="AO124" s="9">
        <v>2.4983879093199075E-4</v>
      </c>
      <c r="AP124" s="9">
        <v>4.6093219496221822</v>
      </c>
      <c r="AQ124" s="9">
        <v>4.6095717884131142</v>
      </c>
      <c r="AR124" s="9">
        <v>3.0268911038574725E-5</v>
      </c>
      <c r="AS124" s="6">
        <v>6</v>
      </c>
      <c r="AT124" s="6"/>
      <c r="AU124" s="6"/>
      <c r="AV124" s="6"/>
      <c r="AW124" s="15">
        <v>117</v>
      </c>
      <c r="AX124" s="9">
        <v>0.78306010928961822</v>
      </c>
      <c r="AY124" s="9">
        <v>2.825667506297239E-4</v>
      </c>
      <c r="AZ124" s="9">
        <v>4.6092892216624843</v>
      </c>
      <c r="BA124" s="9">
        <v>4.6095717884131142</v>
      </c>
      <c r="BB124" s="9">
        <v>3.423402669122935E-5</v>
      </c>
      <c r="BC124" s="6">
        <v>6</v>
      </c>
      <c r="BD124" s="6"/>
      <c r="BE124" s="6"/>
      <c r="BF124" s="6"/>
      <c r="BG124" s="15">
        <v>117</v>
      </c>
      <c r="BH124" s="9">
        <v>0.78306010928961822</v>
      </c>
      <c r="BI124" s="9">
        <v>2.5076070528967339E-4</v>
      </c>
      <c r="BJ124" s="9">
        <v>4.609321027707824</v>
      </c>
      <c r="BK124" s="9">
        <v>4.6095717884131133</v>
      </c>
      <c r="BL124" s="9">
        <v>3.038060443724106E-5</v>
      </c>
      <c r="BM124" s="6">
        <v>6</v>
      </c>
      <c r="BN124" s="6"/>
      <c r="BO124" s="6"/>
      <c r="BP124" s="6"/>
      <c r="BQ124" s="15">
        <v>117</v>
      </c>
      <c r="BR124" s="9">
        <v>0.78306010928961822</v>
      </c>
      <c r="BS124" s="9">
        <v>2.2540806045340126E-4</v>
      </c>
      <c r="BT124" s="9">
        <v>4.60934638035266</v>
      </c>
      <c r="BU124" s="9">
        <v>4.6095717884131133</v>
      </c>
      <c r="BV124" s="9">
        <v>2.7309035973917054E-5</v>
      </c>
      <c r="BW124" s="6">
        <v>6</v>
      </c>
      <c r="BX124" s="6"/>
      <c r="BY124" s="6"/>
      <c r="BZ124" s="6"/>
      <c r="CA124" s="15">
        <v>117</v>
      </c>
      <c r="CB124" s="9">
        <v>0.78306010928961822</v>
      </c>
      <c r="CC124" s="9">
        <v>2.1434508816120981E-4</v>
      </c>
      <c r="CD124" s="9">
        <v>4.6093574433249529</v>
      </c>
      <c r="CE124" s="9">
        <v>4.6095717884131142</v>
      </c>
      <c r="CF124" s="9">
        <v>2.5968715189921123E-5</v>
      </c>
      <c r="CG124" s="6">
        <v>6</v>
      </c>
      <c r="CH124" s="6"/>
      <c r="CI124" s="6"/>
      <c r="CJ124" s="6"/>
      <c r="CK124" s="15">
        <v>117</v>
      </c>
      <c r="CL124" s="9">
        <v>0.78306010928961822</v>
      </c>
      <c r="CM124" s="9">
        <v>2.4937783375314948E-4</v>
      </c>
      <c r="CN124" s="9">
        <v>4.6093224105793613</v>
      </c>
      <c r="CO124" s="9">
        <v>4.6095717884131142</v>
      </c>
      <c r="CP124" s="9">
        <v>3.0213064339241566E-5</v>
      </c>
      <c r="CQ124" s="6">
        <v>6</v>
      </c>
      <c r="CR124" s="6"/>
      <c r="CS124" s="6"/>
      <c r="CT124" s="6"/>
      <c r="CU124" s="15">
        <v>117</v>
      </c>
      <c r="CV124" s="9">
        <v>0.78306010928961822</v>
      </c>
      <c r="CW124" s="9">
        <v>1.8576574307304849E-4</v>
      </c>
      <c r="CX124" s="9">
        <v>4.6093860226700407</v>
      </c>
      <c r="CY124" s="9">
        <v>4.6095717884131133</v>
      </c>
      <c r="CZ124" s="9">
        <v>2.2506219831264975E-5</v>
      </c>
      <c r="DA124" s="6">
        <v>6</v>
      </c>
      <c r="DB124" s="6"/>
      <c r="DC124" s="6"/>
      <c r="DD124" s="6"/>
      <c r="DE124" s="15">
        <v>117</v>
      </c>
      <c r="DF124" s="9">
        <v>0.78306010928961822</v>
      </c>
      <c r="DG124" s="9">
        <v>1.871486146095724E-4</v>
      </c>
      <c r="DH124" s="9">
        <v>4.6093846397985043</v>
      </c>
      <c r="DI124" s="9">
        <v>4.6095717884131142</v>
      </c>
      <c r="DJ124" s="9">
        <v>2.2673759929264458E-5</v>
      </c>
      <c r="DK124" s="6">
        <v>6</v>
      </c>
      <c r="DL124" s="6"/>
      <c r="DM124" s="6"/>
      <c r="DN124" s="6"/>
      <c r="DO124" s="15">
        <v>117</v>
      </c>
      <c r="DP124" s="9">
        <v>0.78306010928961822</v>
      </c>
      <c r="DQ124" s="9">
        <v>3.5908564231738156E-4</v>
      </c>
      <c r="DR124" s="9">
        <v>4.6092127027707965</v>
      </c>
      <c r="DS124" s="9">
        <v>4.6095717884131142</v>
      </c>
      <c r="DT124" s="9">
        <v>4.3504578780534522E-5</v>
      </c>
      <c r="DU124" s="6">
        <v>6</v>
      </c>
      <c r="DV124" s="6"/>
      <c r="DW124" s="6"/>
      <c r="DX124" s="6"/>
      <c r="DY124" s="15">
        <v>117</v>
      </c>
      <c r="DZ124" s="9">
        <v>0.78306010928961822</v>
      </c>
      <c r="EA124" s="9">
        <v>2.6643324937027801E-4</v>
      </c>
      <c r="EB124" s="9">
        <v>4.6093053551637437</v>
      </c>
      <c r="EC124" s="9">
        <v>4.6095717884131142</v>
      </c>
      <c r="ED124" s="9">
        <v>3.2279392214568624E-5</v>
      </c>
      <c r="EE124" s="6">
        <v>6</v>
      </c>
      <c r="EF124" s="6"/>
      <c r="EG124" s="6"/>
      <c r="EH124" s="6"/>
      <c r="EI124" s="15">
        <v>117</v>
      </c>
      <c r="EJ124" s="9">
        <v>0.78306010928961822</v>
      </c>
      <c r="EK124" s="9">
        <v>2.2725188916876651E-4</v>
      </c>
      <c r="EL124" s="9">
        <v>4.6093445365239454</v>
      </c>
      <c r="EM124" s="9">
        <v>4.6095717884131142</v>
      </c>
      <c r="EN124" s="9">
        <v>2.7532422771249707E-5</v>
      </c>
      <c r="EO124" s="6">
        <v>6</v>
      </c>
      <c r="EP124" s="6"/>
      <c r="EQ124" s="6"/>
      <c r="ER124" s="6"/>
      <c r="ES124" s="15">
        <v>117</v>
      </c>
      <c r="ET124" s="9">
        <v>0.78306010928961822</v>
      </c>
      <c r="EU124" s="9">
        <v>3.9365743073047988E-4</v>
      </c>
      <c r="EV124" s="9">
        <v>4.6091781309823832</v>
      </c>
      <c r="EW124" s="9">
        <v>4.6095717884131133</v>
      </c>
      <c r="EX124" s="9">
        <v>4.7693081230521806E-5</v>
      </c>
      <c r="EY124" s="6">
        <v>6</v>
      </c>
      <c r="EZ124" s="6"/>
      <c r="FA124" s="6"/>
      <c r="FB124" s="6"/>
      <c r="FC124" s="15">
        <v>117</v>
      </c>
      <c r="FD124" s="9">
        <v>0.78306010928961822</v>
      </c>
      <c r="FE124" s="9">
        <v>3.189823677581875E-4</v>
      </c>
      <c r="FF124" s="9">
        <v>4.6092528060453555</v>
      </c>
      <c r="FG124" s="9">
        <v>4.6095717884131133</v>
      </c>
      <c r="FH124" s="9">
        <v>3.864591593854929E-5</v>
      </c>
      <c r="FI124" s="6">
        <v>6</v>
      </c>
      <c r="FJ124" s="6"/>
      <c r="FK124" s="6"/>
      <c r="FL124" s="6"/>
      <c r="FM124" s="15">
        <v>117</v>
      </c>
      <c r="FN124" s="9">
        <v>0.78306010928961822</v>
      </c>
      <c r="FO124" s="9">
        <v>2.0558690176322489E-4</v>
      </c>
      <c r="FP124" s="9">
        <v>4.6093662015113512</v>
      </c>
      <c r="FQ124" s="9">
        <v>4.6095717884131142</v>
      </c>
      <c r="FR124" s="9">
        <v>2.4907627902591013E-5</v>
      </c>
      <c r="FS124" s="6">
        <v>6</v>
      </c>
      <c r="FT124" s="6"/>
      <c r="FU124" s="6"/>
      <c r="FV124" s="6"/>
      <c r="FW124" s="15">
        <v>117</v>
      </c>
      <c r="FX124" s="9">
        <v>0.78306010928961822</v>
      </c>
      <c r="FY124" s="9">
        <v>2.954735516372806E-4</v>
      </c>
      <c r="FZ124" s="9">
        <v>4.6092763148614768</v>
      </c>
      <c r="GA124" s="9">
        <v>4.6095717884131142</v>
      </c>
      <c r="GB124" s="9">
        <v>3.5797734272557934E-5</v>
      </c>
      <c r="GC124" s="6">
        <v>6</v>
      </c>
      <c r="GD124" s="6"/>
      <c r="GE124" s="6"/>
      <c r="GF124" s="6"/>
      <c r="GG124" s="15">
        <v>117</v>
      </c>
      <c r="GH124" s="9">
        <v>0.78306010928961822</v>
      </c>
      <c r="GI124" s="9">
        <v>1.8853148614609636E-4</v>
      </c>
      <c r="GJ124" s="9">
        <v>4.6093832569269679</v>
      </c>
      <c r="GK124" s="9">
        <v>4.6095717884131142</v>
      </c>
      <c r="GL124" s="9">
        <v>2.2841300027263955E-5</v>
      </c>
      <c r="GM124" s="6">
        <v>6</v>
      </c>
      <c r="GN124" s="6"/>
      <c r="GO124" s="6"/>
      <c r="GP124" s="6"/>
      <c r="GQ124" s="15">
        <v>117</v>
      </c>
      <c r="GR124" s="9">
        <v>0.78306010928961822</v>
      </c>
      <c r="GS124" s="9">
        <v>1.7470277078085702E-4</v>
      </c>
      <c r="GT124" s="9">
        <v>4.6093970856423327</v>
      </c>
      <c r="GU124" s="9">
        <v>4.6095717884131133</v>
      </c>
      <c r="GV124" s="9">
        <v>2.1165899047269047E-5</v>
      </c>
      <c r="GW124" s="6">
        <v>6</v>
      </c>
      <c r="GX124" s="6"/>
      <c r="GY124" s="6"/>
      <c r="GZ124" s="6"/>
      <c r="HA124" s="15">
        <v>117</v>
      </c>
      <c r="HB124" s="9">
        <v>0.78306010928961822</v>
      </c>
      <c r="HC124" s="9">
        <v>2.1711083123425765E-4</v>
      </c>
      <c r="HD124" s="9">
        <v>4.6093546775818801</v>
      </c>
      <c r="HE124" s="9">
        <v>4.6095717884131142</v>
      </c>
      <c r="HF124" s="9">
        <v>2.6303795385920103E-5</v>
      </c>
      <c r="HG124" s="6">
        <v>6</v>
      </c>
      <c r="HH124" s="6"/>
      <c r="HI124" s="6"/>
      <c r="HJ124" s="6"/>
      <c r="HK124" s="15">
        <v>117</v>
      </c>
      <c r="HL124" s="9">
        <v>0.78306010928961822</v>
      </c>
      <c r="HM124" s="9">
        <v>1.1892695214105835E-4</v>
      </c>
      <c r="HN124" s="9">
        <v>4.6094528614609729</v>
      </c>
      <c r="HO124" s="9">
        <v>4.6095717884131142</v>
      </c>
      <c r="HP124" s="9">
        <v>1.4408448427956236E-5</v>
      </c>
      <c r="HQ124" s="6">
        <v>6</v>
      </c>
      <c r="HR124" s="6"/>
      <c r="HS124" s="6"/>
      <c r="HT124" s="6"/>
      <c r="HU124" s="15">
        <v>117</v>
      </c>
      <c r="HV124" s="9">
        <v>0.78306010928961822</v>
      </c>
      <c r="HW124" s="9">
        <v>1.1431738035264522E-4</v>
      </c>
      <c r="HX124" s="9">
        <v>4.6094574710327612</v>
      </c>
      <c r="HY124" s="9">
        <v>4.6095717884131142</v>
      </c>
      <c r="HZ124" s="9">
        <v>1.3849981434624598E-5</v>
      </c>
      <c r="IA124" s="6">
        <v>6</v>
      </c>
      <c r="IB124" s="6"/>
      <c r="IC124" s="6"/>
      <c r="ID124" s="6"/>
      <c r="IE124" s="15">
        <v>117</v>
      </c>
      <c r="IF124" s="9">
        <v>0.78306010928961822</v>
      </c>
      <c r="IG124" s="9">
        <v>5.2088161209068183E-5</v>
      </c>
      <c r="IH124" s="9">
        <v>4.6095197002519042</v>
      </c>
      <c r="II124" s="9">
        <v>4.6095717884131133</v>
      </c>
      <c r="IJ124" s="9">
        <v>6.3106770246474992E-6</v>
      </c>
      <c r="IK124" s="6">
        <v>6</v>
      </c>
      <c r="IL124" s="6"/>
      <c r="IM124" s="6"/>
      <c r="IN124" s="6"/>
      <c r="IO124" s="15">
        <v>117</v>
      </c>
      <c r="IP124" s="9">
        <v>0.78306010928961822</v>
      </c>
      <c r="IQ124" s="9">
        <v>2.9501259445843926E-5</v>
      </c>
      <c r="IR124" s="9">
        <v>4.6095422871536682</v>
      </c>
      <c r="IS124" s="9">
        <v>4.6095717884131142</v>
      </c>
      <c r="IT124" s="9">
        <v>3.5741887573224771E-6</v>
      </c>
      <c r="IU124" s="6">
        <v>6</v>
      </c>
      <c r="IV124" s="6"/>
      <c r="IW124" s="6"/>
      <c r="IX124" s="6"/>
      <c r="IY124" s="15">
        <v>117</v>
      </c>
      <c r="IZ124" s="9">
        <v>0.78306010928961822</v>
      </c>
      <c r="JA124" s="9">
        <v>4.9322418136020322E-5</v>
      </c>
      <c r="JB124" s="9">
        <v>4.6095224659949778</v>
      </c>
      <c r="JC124" s="9">
        <v>4.6095717884131142</v>
      </c>
      <c r="JD124" s="9">
        <v>5.9755968286485163E-6</v>
      </c>
      <c r="JE124" s="6">
        <v>6</v>
      </c>
      <c r="JF124" s="6"/>
      <c r="JG124" s="6"/>
      <c r="JH124" s="6"/>
      <c r="JI124" s="15">
        <v>117</v>
      </c>
      <c r="JJ124" s="9">
        <v>0.78306010928961822</v>
      </c>
      <c r="JK124" s="9">
        <v>4.7478589420655074E-5</v>
      </c>
      <c r="JL124" s="9">
        <v>4.6095243098236933</v>
      </c>
      <c r="JM124" s="9">
        <v>4.6095717884131142</v>
      </c>
      <c r="JN124" s="9">
        <v>5.7522100313158614E-6</v>
      </c>
      <c r="JO124" s="6">
        <v>6</v>
      </c>
      <c r="JP124" s="6"/>
      <c r="JQ124" s="6"/>
      <c r="JR124" s="6"/>
      <c r="JS124" s="15">
        <v>117</v>
      </c>
      <c r="JT124" s="9">
        <v>0.78306010928961822</v>
      </c>
      <c r="JU124" s="9">
        <v>3.9642317380352784E-5</v>
      </c>
      <c r="JV124" s="9">
        <v>4.6095321460957335</v>
      </c>
      <c r="JW124" s="9">
        <v>4.6095717884131142</v>
      </c>
      <c r="JX124" s="9">
        <v>4.8028161426520793E-6</v>
      </c>
      <c r="JY124" s="6">
        <v>6</v>
      </c>
      <c r="JZ124" s="6"/>
      <c r="KA124" s="6"/>
      <c r="KB124" s="6"/>
      <c r="KC124" s="15">
        <v>117</v>
      </c>
      <c r="KD124" s="9">
        <v>0.78306010928961822</v>
      </c>
      <c r="KE124" s="9">
        <v>6.4994962216624895E-5</v>
      </c>
      <c r="KF124" s="9">
        <v>4.6095067934508975</v>
      </c>
      <c r="KG124" s="9">
        <v>4.6095717884131142</v>
      </c>
      <c r="KH124" s="9">
        <v>7.8743846059760813E-6</v>
      </c>
      <c r="KI124" s="6">
        <v>6</v>
      </c>
      <c r="KJ124" s="6"/>
      <c r="KK124" s="6"/>
      <c r="KL124" s="6"/>
      <c r="KM124" s="15">
        <v>117</v>
      </c>
      <c r="KN124" s="9">
        <v>0.78306010928961822</v>
      </c>
      <c r="KO124" s="9">
        <v>2.7196473551637368E-5</v>
      </c>
      <c r="KP124" s="9">
        <v>4.6095445919395619</v>
      </c>
      <c r="KQ124" s="9">
        <v>4.6095717884131133</v>
      </c>
      <c r="KR124" s="9">
        <v>3.2949552606566586E-6</v>
      </c>
      <c r="KS124" s="6">
        <v>6</v>
      </c>
      <c r="KT124" s="6"/>
      <c r="KU124" s="6"/>
      <c r="KV124" s="6"/>
      <c r="KW124" s="15">
        <v>117</v>
      </c>
      <c r="KX124" s="9">
        <v>0.78306010928961822</v>
      </c>
      <c r="KY124" s="9">
        <v>2.304785894206557E-5</v>
      </c>
      <c r="KZ124" s="9">
        <v>4.609548740554172</v>
      </c>
      <c r="LA124" s="9">
        <v>4.6095717884131142</v>
      </c>
      <c r="LB124" s="9">
        <v>2.7923349666581852E-6</v>
      </c>
      <c r="LC124" s="6">
        <v>6</v>
      </c>
    </row>
    <row r="125" spans="1:315">
      <c r="A125" s="6">
        <v>118</v>
      </c>
      <c r="B125">
        <v>0.56413634142379621</v>
      </c>
      <c r="C125">
        <f>1-Table468[[#This Row],[qx (tau)]]</f>
        <v>0.43586365857620379</v>
      </c>
      <c r="D125" s="6"/>
      <c r="E125" s="6"/>
      <c r="F125" s="6"/>
      <c r="G125" s="6"/>
      <c r="H125" s="15">
        <f t="shared" si="15"/>
        <v>118</v>
      </c>
      <c r="I125" s="9">
        <f t="shared" si="17"/>
        <v>0.79972677595628494</v>
      </c>
      <c r="J125" s="9" cm="1">
        <f t="array" ref="J125">VLOOKUP($G$13,'qx Malaria'!$B$32:$I$61,(N125),FALSE)/(1-cambodia!I125*INDEX($E$6:$G$11,N125,2))</f>
        <v>2.4965893587994644E-5</v>
      </c>
      <c r="K125" s="9">
        <f t="shared" si="16"/>
        <v>4.9931537517053401</v>
      </c>
      <c r="L125" s="9">
        <f t="shared" si="13"/>
        <v>4.9931787175989282</v>
      </c>
      <c r="M125" s="9">
        <f>(J125*Table468[[#This Row],[qx (tau)]])/L125</f>
        <v>2.8206817071189816E-6</v>
      </c>
      <c r="N125" s="6">
        <f t="shared" si="14"/>
        <v>6</v>
      </c>
      <c r="P125" s="6"/>
      <c r="Q125" s="6"/>
      <c r="R125" s="6"/>
      <c r="S125" s="15">
        <v>118</v>
      </c>
      <c r="T125" s="9">
        <v>0.79972677595628494</v>
      </c>
      <c r="U125" s="9">
        <v>3.5501500682128386E-4</v>
      </c>
      <c r="V125" s="9">
        <v>4.9928237025921067</v>
      </c>
      <c r="W125" s="9">
        <v>4.9931787175989282</v>
      </c>
      <c r="X125" s="9">
        <v>4.0110093875231916E-5</v>
      </c>
      <c r="Y125" s="6">
        <v>6</v>
      </c>
      <c r="Z125" s="6"/>
      <c r="AA125" s="6"/>
      <c r="AB125" s="6"/>
      <c r="AC125" s="15">
        <v>118</v>
      </c>
      <c r="AD125" s="9">
        <v>0.79972677595628494</v>
      </c>
      <c r="AE125" s="9">
        <v>3.0308594815825496E-4</v>
      </c>
      <c r="AF125" s="9">
        <v>4.9928756316507696</v>
      </c>
      <c r="AG125" s="9">
        <v>4.9931787175989282</v>
      </c>
      <c r="AH125" s="9">
        <v>3.4243075924424432E-5</v>
      </c>
      <c r="AI125" s="6">
        <v>6</v>
      </c>
      <c r="AJ125" s="6"/>
      <c r="AK125" s="6"/>
      <c r="AL125" s="6"/>
      <c r="AM125" s="15">
        <v>118</v>
      </c>
      <c r="AN125" s="9">
        <v>0.79972677595628494</v>
      </c>
      <c r="AO125" s="9">
        <v>2.7063028649386189E-4</v>
      </c>
      <c r="AP125" s="9">
        <v>4.9929080873124345</v>
      </c>
      <c r="AQ125" s="9">
        <v>4.9931787175989282</v>
      </c>
      <c r="AR125" s="9">
        <v>3.0576189705169752E-5</v>
      </c>
      <c r="AS125" s="6">
        <v>6</v>
      </c>
      <c r="AT125" s="6"/>
      <c r="AU125" s="6"/>
      <c r="AV125" s="6"/>
      <c r="AW125" s="15">
        <v>118</v>
      </c>
      <c r="AX125" s="9">
        <v>0.79972677595628494</v>
      </c>
      <c r="AY125" s="9">
        <v>3.0608185538881429E-4</v>
      </c>
      <c r="AZ125" s="9">
        <v>4.9928726357435389</v>
      </c>
      <c r="BA125" s="9">
        <v>4.9931787175989273</v>
      </c>
      <c r="BB125" s="9">
        <v>3.4581557729278715E-5</v>
      </c>
      <c r="BC125" s="6">
        <v>6</v>
      </c>
      <c r="BD125" s="6"/>
      <c r="BE125" s="6"/>
      <c r="BF125" s="6"/>
      <c r="BG125" s="15">
        <v>118</v>
      </c>
      <c r="BH125" s="9">
        <v>0.79972677595628494</v>
      </c>
      <c r="BI125" s="9">
        <v>2.7162892223738173E-4</v>
      </c>
      <c r="BJ125" s="9">
        <v>4.9929070886766906</v>
      </c>
      <c r="BK125" s="9">
        <v>4.9931787175989282</v>
      </c>
      <c r="BL125" s="9">
        <v>3.068901697345452E-5</v>
      </c>
      <c r="BM125" s="6">
        <v>6</v>
      </c>
      <c r="BN125" s="6"/>
      <c r="BO125" s="6"/>
      <c r="BP125" s="6"/>
      <c r="BQ125" s="15">
        <v>118</v>
      </c>
      <c r="BR125" s="9">
        <v>0.79972677595628494</v>
      </c>
      <c r="BS125" s="9">
        <v>2.4416643929058756E-4</v>
      </c>
      <c r="BT125" s="9">
        <v>4.9929345511596379</v>
      </c>
      <c r="BU125" s="9">
        <v>4.9931787175989282</v>
      </c>
      <c r="BV125" s="9">
        <v>2.758626709562363E-5</v>
      </c>
      <c r="BW125" s="6">
        <v>6</v>
      </c>
      <c r="BX125" s="6"/>
      <c r="BY125" s="6"/>
      <c r="BZ125" s="6"/>
      <c r="CA125" s="15">
        <v>118</v>
      </c>
      <c r="CB125" s="9">
        <v>0.79972677595628494</v>
      </c>
      <c r="CC125" s="9">
        <v>2.3218281036835019E-4</v>
      </c>
      <c r="CD125" s="9">
        <v>4.99294653478856</v>
      </c>
      <c r="CE125" s="9">
        <v>4.9931787175989282</v>
      </c>
      <c r="CF125" s="9">
        <v>2.6232339876206527E-5</v>
      </c>
      <c r="CG125" s="6">
        <v>6</v>
      </c>
      <c r="CH125" s="6"/>
      <c r="CI125" s="6"/>
      <c r="CJ125" s="6"/>
      <c r="CK125" s="15">
        <v>118</v>
      </c>
      <c r="CL125" s="9">
        <v>0.79972677595628494</v>
      </c>
      <c r="CM125" s="9">
        <v>2.70130968622102E-4</v>
      </c>
      <c r="CN125" s="9">
        <v>4.992908586630306</v>
      </c>
      <c r="CO125" s="9">
        <v>4.9931787175989282</v>
      </c>
      <c r="CP125" s="9">
        <v>3.0519776071027372E-5</v>
      </c>
      <c r="CQ125" s="6">
        <v>6</v>
      </c>
      <c r="CR125" s="6"/>
      <c r="CS125" s="6"/>
      <c r="CT125" s="6"/>
      <c r="CU125" s="15">
        <v>118</v>
      </c>
      <c r="CV125" s="9">
        <v>0.79972677595628494</v>
      </c>
      <c r="CW125" s="9">
        <v>2.0122510231923682E-4</v>
      </c>
      <c r="CX125" s="9">
        <v>4.9929774924966086</v>
      </c>
      <c r="CY125" s="9">
        <v>4.9931787175989282</v>
      </c>
      <c r="CZ125" s="9">
        <v>2.2734694559378988E-5</v>
      </c>
      <c r="DA125" s="6">
        <v>6</v>
      </c>
      <c r="DB125" s="6"/>
      <c r="DC125" s="6"/>
      <c r="DD125" s="6"/>
      <c r="DE125" s="15">
        <v>118</v>
      </c>
      <c r="DF125" s="9">
        <v>0.79972677595628494</v>
      </c>
      <c r="DG125" s="9">
        <v>2.0272305593451646E-4</v>
      </c>
      <c r="DH125" s="9">
        <v>4.9929759945429941</v>
      </c>
      <c r="DI125" s="9">
        <v>4.9931787175989291</v>
      </c>
      <c r="DJ125" s="9">
        <v>2.2903935461806119E-5</v>
      </c>
      <c r="DK125" s="6">
        <v>6</v>
      </c>
      <c r="DL125" s="6"/>
      <c r="DM125" s="6"/>
      <c r="DN125" s="6"/>
      <c r="DO125" s="15">
        <v>118</v>
      </c>
      <c r="DP125" s="9">
        <v>0.79972677595628494</v>
      </c>
      <c r="DQ125" s="9">
        <v>3.8896862210095648E-4</v>
      </c>
      <c r="DR125" s="9">
        <v>4.9927897489768274</v>
      </c>
      <c r="DS125" s="9">
        <v>4.9931787175989282</v>
      </c>
      <c r="DT125" s="9">
        <v>4.3946220996913724E-5</v>
      </c>
      <c r="DU125" s="6">
        <v>6</v>
      </c>
      <c r="DV125" s="6"/>
      <c r="DW125" s="6"/>
      <c r="DX125" s="6"/>
      <c r="DY125" s="15">
        <v>118</v>
      </c>
      <c r="DZ125" s="9">
        <v>0.79972677595628494</v>
      </c>
      <c r="EA125" s="9">
        <v>2.8860572987721806E-4</v>
      </c>
      <c r="EB125" s="9">
        <v>4.992890111869051</v>
      </c>
      <c r="EC125" s="9">
        <v>4.9931787175989282</v>
      </c>
      <c r="ED125" s="9">
        <v>3.260708053429542E-5</v>
      </c>
      <c r="EE125" s="6">
        <v>6</v>
      </c>
      <c r="EF125" s="6"/>
      <c r="EG125" s="6"/>
      <c r="EH125" s="6"/>
      <c r="EI125" s="15">
        <v>118</v>
      </c>
      <c r="EJ125" s="9">
        <v>0.79972677595628494</v>
      </c>
      <c r="EK125" s="9">
        <v>2.4616371077762717E-4</v>
      </c>
      <c r="EL125" s="9">
        <v>4.9929325538881502</v>
      </c>
      <c r="EM125" s="9">
        <v>4.9931787175989282</v>
      </c>
      <c r="EN125" s="9">
        <v>2.7811921632193152E-5</v>
      </c>
      <c r="EO125" s="6">
        <v>6</v>
      </c>
      <c r="EP125" s="6"/>
      <c r="EQ125" s="6"/>
      <c r="ER125" s="6"/>
      <c r="ES125" s="15">
        <v>118</v>
      </c>
      <c r="ET125" s="9">
        <v>0.79972677595628494</v>
      </c>
      <c r="EU125" s="9">
        <v>4.2641746248294843E-4</v>
      </c>
      <c r="EV125" s="9">
        <v>4.9927523001364449</v>
      </c>
      <c r="EW125" s="9">
        <v>4.9931787175989282</v>
      </c>
      <c r="EX125" s="9">
        <v>4.8177243557592188E-5</v>
      </c>
      <c r="EY125" s="6">
        <v>6</v>
      </c>
      <c r="EZ125" s="6"/>
      <c r="FA125" s="6"/>
      <c r="FB125" s="6"/>
      <c r="FC125" s="15">
        <v>118</v>
      </c>
      <c r="FD125" s="9">
        <v>0.79972677595628494</v>
      </c>
      <c r="FE125" s="9">
        <v>3.4552796725784585E-4</v>
      </c>
      <c r="FF125" s="9">
        <v>4.9928331896316704</v>
      </c>
      <c r="FG125" s="9">
        <v>4.9931787175989282</v>
      </c>
      <c r="FH125" s="9">
        <v>3.9038234826526701E-5</v>
      </c>
      <c r="FI125" s="6">
        <v>6</v>
      </c>
      <c r="FJ125" s="6"/>
      <c r="FK125" s="6"/>
      <c r="FL125" s="6"/>
      <c r="FM125" s="15">
        <v>118</v>
      </c>
      <c r="FN125" s="9">
        <v>0.79972677595628494</v>
      </c>
      <c r="FO125" s="9">
        <v>2.2269577080491219E-4</v>
      </c>
      <c r="FP125" s="9">
        <v>4.9929560218281237</v>
      </c>
      <c r="FQ125" s="9">
        <v>4.9931787175989282</v>
      </c>
      <c r="FR125" s="9">
        <v>2.5160480827501312E-5</v>
      </c>
      <c r="FS125" s="6">
        <v>6</v>
      </c>
      <c r="FT125" s="6"/>
      <c r="FU125" s="6"/>
      <c r="FV125" s="6"/>
      <c r="FW125" s="15">
        <v>118</v>
      </c>
      <c r="FX125" s="9">
        <v>0.79972677595628494</v>
      </c>
      <c r="FY125" s="9">
        <v>3.2006275579809129E-4</v>
      </c>
      <c r="FZ125" s="9">
        <v>4.99285865484313</v>
      </c>
      <c r="GA125" s="9">
        <v>4.9931787175989282</v>
      </c>
      <c r="GB125" s="9">
        <v>3.616113948526534E-5</v>
      </c>
      <c r="GC125" s="6">
        <v>6</v>
      </c>
      <c r="GD125" s="6"/>
      <c r="GE125" s="6"/>
      <c r="GF125" s="6"/>
      <c r="GG125" s="15">
        <v>118</v>
      </c>
      <c r="GH125" s="9">
        <v>0.79972677595628494</v>
      </c>
      <c r="GI125" s="9">
        <v>2.0422100954979616E-4</v>
      </c>
      <c r="GJ125" s="9">
        <v>4.9929744965893788</v>
      </c>
      <c r="GK125" s="9">
        <v>4.9931787175989282</v>
      </c>
      <c r="GL125" s="9">
        <v>2.3073176364233263E-5</v>
      </c>
      <c r="GM125" s="6">
        <v>6</v>
      </c>
      <c r="GN125" s="6"/>
      <c r="GO125" s="6"/>
      <c r="GP125" s="6"/>
      <c r="GQ125" s="15">
        <v>118</v>
      </c>
      <c r="GR125" s="9">
        <v>0.79972677595628494</v>
      </c>
      <c r="GS125" s="9">
        <v>1.8924147339699938E-4</v>
      </c>
      <c r="GT125" s="9">
        <v>4.9929894761255307</v>
      </c>
      <c r="GU125" s="9">
        <v>4.9931787175989273</v>
      </c>
      <c r="GV125" s="9">
        <v>2.1380767339961881E-5</v>
      </c>
      <c r="GW125" s="6">
        <v>6</v>
      </c>
      <c r="GX125" s="6"/>
      <c r="GY125" s="6"/>
      <c r="GZ125" s="6"/>
      <c r="HA125" s="15">
        <v>118</v>
      </c>
      <c r="HB125" s="9">
        <v>0.79972677595628494</v>
      </c>
      <c r="HC125" s="9">
        <v>2.3517871759890952E-4</v>
      </c>
      <c r="HD125" s="9">
        <v>4.9929435388813292</v>
      </c>
      <c r="HE125" s="9">
        <v>4.9931787175989282</v>
      </c>
      <c r="HF125" s="9">
        <v>2.6570821681060803E-5</v>
      </c>
      <c r="HG125" s="6">
        <v>6</v>
      </c>
      <c r="HH125" s="6"/>
      <c r="HI125" s="6"/>
      <c r="HJ125" s="6"/>
      <c r="HK125" s="15">
        <v>118</v>
      </c>
      <c r="HL125" s="9">
        <v>0.79972677595628494</v>
      </c>
      <c r="HM125" s="9">
        <v>1.2882401091405236E-4</v>
      </c>
      <c r="HN125" s="9">
        <v>4.9930498935880143</v>
      </c>
      <c r="HO125" s="9">
        <v>4.9931787175989282</v>
      </c>
      <c r="HP125" s="9">
        <v>1.4554717608733944E-5</v>
      </c>
      <c r="HQ125" s="6">
        <v>6</v>
      </c>
      <c r="HR125" s="6"/>
      <c r="HS125" s="6"/>
      <c r="HT125" s="6"/>
      <c r="HU125" s="15">
        <v>118</v>
      </c>
      <c r="HV125" s="9">
        <v>0.79972677595628494</v>
      </c>
      <c r="HW125" s="9">
        <v>1.2383083219645342E-4</v>
      </c>
      <c r="HX125" s="9">
        <v>4.9930548867667319</v>
      </c>
      <c r="HY125" s="9">
        <v>4.9931787175989282</v>
      </c>
      <c r="HZ125" s="9">
        <v>1.3990581267310146E-5</v>
      </c>
      <c r="IA125" s="6">
        <v>6</v>
      </c>
      <c r="IB125" s="6"/>
      <c r="IC125" s="6"/>
      <c r="ID125" s="6"/>
      <c r="IE125" s="15">
        <v>118</v>
      </c>
      <c r="IF125" s="9">
        <v>0.79972677595628494</v>
      </c>
      <c r="IG125" s="9">
        <v>5.6422919508867881E-5</v>
      </c>
      <c r="IH125" s="9">
        <v>4.9931222946794191</v>
      </c>
      <c r="II125" s="9">
        <v>4.9931787175989282</v>
      </c>
      <c r="IJ125" s="9">
        <v>6.3747406580888961E-6</v>
      </c>
      <c r="IK125" s="6">
        <v>6</v>
      </c>
      <c r="IL125" s="6"/>
      <c r="IM125" s="6"/>
      <c r="IN125" s="6"/>
      <c r="IO125" s="15">
        <v>118</v>
      </c>
      <c r="IP125" s="9">
        <v>0.79972677595628494</v>
      </c>
      <c r="IQ125" s="9">
        <v>3.1956343792633139E-5</v>
      </c>
      <c r="IR125" s="9">
        <v>4.9931467612551357</v>
      </c>
      <c r="IS125" s="9">
        <v>4.9931787175989282</v>
      </c>
      <c r="IT125" s="9">
        <v>3.6104725851122954E-6</v>
      </c>
      <c r="IU125" s="6">
        <v>6</v>
      </c>
      <c r="IV125" s="6"/>
      <c r="IW125" s="6"/>
      <c r="IX125" s="6"/>
      <c r="IY125" s="15">
        <v>118</v>
      </c>
      <c r="IZ125" s="9">
        <v>0.79972677595628494</v>
      </c>
      <c r="JA125" s="9">
        <v>5.3427012278308539E-5</v>
      </c>
      <c r="JB125" s="9">
        <v>4.9931252905866499</v>
      </c>
      <c r="JC125" s="9">
        <v>4.9931787175989282</v>
      </c>
      <c r="JD125" s="9">
        <v>6.0362588532346203E-6</v>
      </c>
      <c r="JE125" s="6">
        <v>6</v>
      </c>
      <c r="JF125" s="6"/>
      <c r="JG125" s="6"/>
      <c r="JH125" s="6"/>
      <c r="JI125" s="15">
        <v>118</v>
      </c>
      <c r="JJ125" s="9">
        <v>0.79972677595628494</v>
      </c>
      <c r="JK125" s="9">
        <v>5.1429740791268956E-5</v>
      </c>
      <c r="JL125" s="9">
        <v>4.9931272878581368</v>
      </c>
      <c r="JM125" s="9">
        <v>4.9931787175989282</v>
      </c>
      <c r="JN125" s="9">
        <v>5.8106043166651003E-6</v>
      </c>
      <c r="JO125" s="6">
        <v>6</v>
      </c>
      <c r="JP125" s="6"/>
      <c r="JQ125" s="6"/>
      <c r="JR125" s="6"/>
      <c r="JS125" s="15">
        <v>118</v>
      </c>
      <c r="JT125" s="9">
        <v>0.79972677595628494</v>
      </c>
      <c r="JU125" s="9">
        <v>4.2941336971350787E-5</v>
      </c>
      <c r="JV125" s="9">
        <v>4.9931357762619566</v>
      </c>
      <c r="JW125" s="9">
        <v>4.9931787175989282</v>
      </c>
      <c r="JX125" s="9">
        <v>4.8515725362446483E-6</v>
      </c>
      <c r="JY125" s="6">
        <v>6</v>
      </c>
      <c r="JZ125" s="6"/>
      <c r="KA125" s="6"/>
      <c r="KB125" s="6"/>
      <c r="KC125" s="15">
        <v>118</v>
      </c>
      <c r="KD125" s="9">
        <v>0.79972677595628494</v>
      </c>
      <c r="KE125" s="9">
        <v>7.0403819918144877E-5</v>
      </c>
      <c r="KF125" s="9">
        <v>4.9931083137790102</v>
      </c>
      <c r="KG125" s="9">
        <v>4.9931787175989282</v>
      </c>
      <c r="KH125" s="9">
        <v>7.9543224140755253E-6</v>
      </c>
      <c r="KI125" s="6">
        <v>6</v>
      </c>
      <c r="KJ125" s="6"/>
      <c r="KK125" s="6"/>
      <c r="KL125" s="6"/>
      <c r="KM125" s="15">
        <v>118</v>
      </c>
      <c r="KN125" s="9">
        <v>0.79972677595628494</v>
      </c>
      <c r="KO125" s="9">
        <v>2.9459754433833673E-5</v>
      </c>
      <c r="KP125" s="9">
        <v>4.993149257844494</v>
      </c>
      <c r="KQ125" s="9">
        <v>4.9931787175989282</v>
      </c>
      <c r="KR125" s="9">
        <v>3.3284044144003974E-6</v>
      </c>
      <c r="KS125" s="6">
        <v>6</v>
      </c>
      <c r="KT125" s="6"/>
      <c r="KU125" s="6"/>
      <c r="KV125" s="6"/>
      <c r="KW125" s="15">
        <v>118</v>
      </c>
      <c r="KX125" s="9">
        <v>0.79972677595628494</v>
      </c>
      <c r="KY125" s="9">
        <v>2.4965893587994644E-5</v>
      </c>
      <c r="KZ125" s="9">
        <v>4.9931537517053401</v>
      </c>
      <c r="LA125" s="9">
        <v>4.9931787175989282</v>
      </c>
      <c r="LB125" s="9">
        <v>2.8206817071189816E-6</v>
      </c>
      <c r="LC125" s="6">
        <v>6</v>
      </c>
    </row>
    <row r="126" spans="1:315">
      <c r="A126" s="6">
        <v>119</v>
      </c>
      <c r="B126">
        <v>0.56945984059796273</v>
      </c>
      <c r="C126">
        <f>1-Table468[[#This Row],[qx (tau)]]</f>
        <v>0.43054015940203727</v>
      </c>
      <c r="D126" s="6"/>
      <c r="E126" s="6"/>
      <c r="F126" s="6"/>
      <c r="G126" s="6"/>
      <c r="H126" s="15">
        <f t="shared" si="15"/>
        <v>119</v>
      </c>
      <c r="I126" s="9">
        <f t="shared" si="17"/>
        <v>0.81639344262295166</v>
      </c>
      <c r="J126" s="9" cm="1">
        <f t="array" ref="J126">VLOOKUP($G$13,'qx Malaria'!$B$32:$I$61,(N126),FALSE)/(1-cambodia!I126*INDEX($E$6:$G$11,N126,2))</f>
        <v>2.7232142857142985E-5</v>
      </c>
      <c r="K126" s="9">
        <f t="shared" si="16"/>
        <v>5.4464013392857389</v>
      </c>
      <c r="L126" s="9">
        <f t="shared" si="13"/>
        <v>5.446428571428596</v>
      </c>
      <c r="M126" s="9">
        <f>(J126*Table468[[#This Row],[qx (tau)]])/L126</f>
        <v>2.847299202989814E-6</v>
      </c>
      <c r="N126" s="6">
        <f t="shared" si="14"/>
        <v>6</v>
      </c>
      <c r="P126" s="6"/>
      <c r="Q126" s="6"/>
      <c r="R126" s="6"/>
      <c r="S126" s="15">
        <v>119</v>
      </c>
      <c r="T126" s="9">
        <v>0.81639344262295166</v>
      </c>
      <c r="U126" s="9">
        <v>3.8724107142857326E-4</v>
      </c>
      <c r="V126" s="9">
        <v>5.4460413303571675</v>
      </c>
      <c r="W126" s="9">
        <v>5.446428571428596</v>
      </c>
      <c r="X126" s="9">
        <v>4.0488594666515157E-5</v>
      </c>
      <c r="Y126" s="6">
        <v>6</v>
      </c>
      <c r="Z126" s="6"/>
      <c r="AA126" s="6"/>
      <c r="AB126" s="6"/>
      <c r="AC126" s="15">
        <v>119</v>
      </c>
      <c r="AD126" s="9">
        <v>0.81639344262295166</v>
      </c>
      <c r="AE126" s="9">
        <v>3.3059821428571583E-4</v>
      </c>
      <c r="AF126" s="9">
        <v>5.4460979732143109</v>
      </c>
      <c r="AG126" s="9">
        <v>5.4464285714285969</v>
      </c>
      <c r="AH126" s="9">
        <v>3.4566212324296336E-5</v>
      </c>
      <c r="AI126" s="6">
        <v>6</v>
      </c>
      <c r="AJ126" s="6"/>
      <c r="AK126" s="6"/>
      <c r="AL126" s="6"/>
      <c r="AM126" s="15">
        <v>119</v>
      </c>
      <c r="AN126" s="9">
        <v>0.81639344262295166</v>
      </c>
      <c r="AO126" s="9">
        <v>2.9519642857142987E-4</v>
      </c>
      <c r="AP126" s="9">
        <v>5.4461333750000245</v>
      </c>
      <c r="AQ126" s="9">
        <v>5.446428571428596</v>
      </c>
      <c r="AR126" s="9">
        <v>3.0864723360409577E-5</v>
      </c>
      <c r="AS126" s="6">
        <v>6</v>
      </c>
      <c r="AT126" s="6"/>
      <c r="AU126" s="6"/>
      <c r="AV126" s="6"/>
      <c r="AW126" s="15">
        <v>119</v>
      </c>
      <c r="AX126" s="9">
        <v>0.81639344262295166</v>
      </c>
      <c r="AY126" s="9">
        <v>3.3386607142857295E-4</v>
      </c>
      <c r="AZ126" s="9">
        <v>5.4460947053571678</v>
      </c>
      <c r="BA126" s="9">
        <v>5.446428571428596</v>
      </c>
      <c r="BB126" s="9">
        <v>3.4907888228655113E-5</v>
      </c>
      <c r="BC126" s="6">
        <v>6</v>
      </c>
      <c r="BD126" s="6"/>
      <c r="BE126" s="6"/>
      <c r="BF126" s="6"/>
      <c r="BG126" s="15">
        <v>119</v>
      </c>
      <c r="BH126" s="9">
        <v>0.81639344262295166</v>
      </c>
      <c r="BI126" s="9">
        <v>2.9628571428571567E-4</v>
      </c>
      <c r="BJ126" s="9">
        <v>5.4461322857143104</v>
      </c>
      <c r="BK126" s="9">
        <v>5.446428571428596</v>
      </c>
      <c r="BL126" s="9">
        <v>3.0978615328529179E-5</v>
      </c>
      <c r="BM126" s="6">
        <v>6</v>
      </c>
      <c r="BN126" s="6"/>
      <c r="BO126" s="6"/>
      <c r="BP126" s="6"/>
      <c r="BQ126" s="15">
        <v>119</v>
      </c>
      <c r="BR126" s="9">
        <v>0.81639344262295166</v>
      </c>
      <c r="BS126" s="9">
        <v>2.6633035714285832E-4</v>
      </c>
      <c r="BT126" s="9">
        <v>5.4461622410714536</v>
      </c>
      <c r="BU126" s="9">
        <v>5.4464285714285969</v>
      </c>
      <c r="BV126" s="9">
        <v>2.7846586205240373E-5</v>
      </c>
      <c r="BW126" s="6">
        <v>6</v>
      </c>
      <c r="BX126" s="6"/>
      <c r="BY126" s="6"/>
      <c r="BZ126" s="6"/>
      <c r="CA126" s="15">
        <v>119</v>
      </c>
      <c r="CB126" s="9">
        <v>0.81639344262295166</v>
      </c>
      <c r="CC126" s="9">
        <v>2.5325892857142978E-4</v>
      </c>
      <c r="CD126" s="9">
        <v>5.4461753125000252</v>
      </c>
      <c r="CE126" s="9">
        <v>5.4464285714285969</v>
      </c>
      <c r="CF126" s="9">
        <v>2.6479882587805267E-5</v>
      </c>
      <c r="CG126" s="6">
        <v>6</v>
      </c>
      <c r="CH126" s="6"/>
      <c r="CI126" s="6"/>
      <c r="CJ126" s="6"/>
      <c r="CK126" s="15">
        <v>119</v>
      </c>
      <c r="CL126" s="9">
        <v>0.81639344262295166</v>
      </c>
      <c r="CM126" s="9">
        <v>2.9465178571428708E-4</v>
      </c>
      <c r="CN126" s="9">
        <v>5.4461339196428824</v>
      </c>
      <c r="CO126" s="9">
        <v>5.4464285714285969</v>
      </c>
      <c r="CP126" s="9">
        <v>3.0807777376349787E-5</v>
      </c>
      <c r="CQ126" s="6">
        <v>6</v>
      </c>
      <c r="CR126" s="6"/>
      <c r="CS126" s="6"/>
      <c r="CT126" s="6"/>
      <c r="CU126" s="15">
        <v>119</v>
      </c>
      <c r="CV126" s="9">
        <v>0.81639344262295166</v>
      </c>
      <c r="CW126" s="9">
        <v>2.1949107142857246E-4</v>
      </c>
      <c r="CX126" s="9">
        <v>5.4462090803571677</v>
      </c>
      <c r="CY126" s="9">
        <v>5.446428571428596</v>
      </c>
      <c r="CZ126" s="9">
        <v>2.2949231576097904E-5</v>
      </c>
      <c r="DA126" s="6">
        <v>6</v>
      </c>
      <c r="DB126" s="6"/>
      <c r="DC126" s="6"/>
      <c r="DD126" s="6"/>
      <c r="DE126" s="15">
        <v>119</v>
      </c>
      <c r="DF126" s="9">
        <v>0.81639344262295166</v>
      </c>
      <c r="DG126" s="9">
        <v>2.21125000000001E-4</v>
      </c>
      <c r="DH126" s="9">
        <v>5.4462074464285966</v>
      </c>
      <c r="DI126" s="9">
        <v>5.4464285714285969</v>
      </c>
      <c r="DJ126" s="9">
        <v>2.3120069528277283E-5</v>
      </c>
      <c r="DK126" s="6">
        <v>6</v>
      </c>
      <c r="DL126" s="6"/>
      <c r="DM126" s="6"/>
      <c r="DN126" s="6"/>
      <c r="DO126" s="15">
        <v>119</v>
      </c>
      <c r="DP126" s="9">
        <v>0.81639344262295166</v>
      </c>
      <c r="DQ126" s="9">
        <v>4.2427678571428765E-4</v>
      </c>
      <c r="DR126" s="9">
        <v>5.4460042946428819</v>
      </c>
      <c r="DS126" s="9">
        <v>5.446428571428596</v>
      </c>
      <c r="DT126" s="9">
        <v>4.4360921582581301E-5</v>
      </c>
      <c r="DU126" s="6">
        <v>6</v>
      </c>
      <c r="DV126" s="6"/>
      <c r="DW126" s="6"/>
      <c r="DX126" s="6"/>
      <c r="DY126" s="15">
        <v>119</v>
      </c>
      <c r="DZ126" s="9">
        <v>0.81639344262295166</v>
      </c>
      <c r="EA126" s="9">
        <v>3.1480357142857286E-4</v>
      </c>
      <c r="EB126" s="9">
        <v>5.4461137678571676</v>
      </c>
      <c r="EC126" s="9">
        <v>5.446428571428596</v>
      </c>
      <c r="ED126" s="9">
        <v>3.2914778786562247E-5</v>
      </c>
      <c r="EE126" s="6">
        <v>6</v>
      </c>
      <c r="EF126" s="6"/>
      <c r="EG126" s="6"/>
      <c r="EH126" s="6"/>
      <c r="EI126" s="15">
        <v>119</v>
      </c>
      <c r="EJ126" s="9">
        <v>0.81639344262295166</v>
      </c>
      <c r="EK126" s="9">
        <v>2.685089285714298E-4</v>
      </c>
      <c r="EL126" s="9">
        <v>5.4461600625000246</v>
      </c>
      <c r="EM126" s="9">
        <v>5.446428571428596</v>
      </c>
      <c r="EN126" s="9">
        <v>2.8074370141479562E-5</v>
      </c>
      <c r="EO126" s="6">
        <v>6</v>
      </c>
      <c r="EP126" s="6"/>
      <c r="EQ126" s="6"/>
      <c r="ER126" s="6"/>
      <c r="ES126" s="15">
        <v>119</v>
      </c>
      <c r="ET126" s="9">
        <v>0.81639344262295166</v>
      </c>
      <c r="EU126" s="9">
        <v>4.6512500000000205E-4</v>
      </c>
      <c r="EV126" s="9">
        <v>5.4459634464285962</v>
      </c>
      <c r="EW126" s="9">
        <v>5.446428571428596</v>
      </c>
      <c r="EX126" s="9">
        <v>4.8631870387066012E-5</v>
      </c>
      <c r="EY126" s="6">
        <v>6</v>
      </c>
      <c r="EZ126" s="6"/>
      <c r="FA126" s="6"/>
      <c r="FB126" s="6"/>
      <c r="FC126" s="15">
        <v>119</v>
      </c>
      <c r="FD126" s="9">
        <v>0.81639344262295166</v>
      </c>
      <c r="FE126" s="9">
        <v>3.768928571428589E-4</v>
      </c>
      <c r="FF126" s="9">
        <v>5.4460516785714539</v>
      </c>
      <c r="FG126" s="9">
        <v>5.4464285714285969</v>
      </c>
      <c r="FH126" s="9">
        <v>3.9406620969379021E-5</v>
      </c>
      <c r="FI126" s="6">
        <v>6</v>
      </c>
      <c r="FJ126" s="6"/>
      <c r="FK126" s="6"/>
      <c r="FL126" s="6"/>
      <c r="FM126" s="15">
        <v>119</v>
      </c>
      <c r="FN126" s="9">
        <v>0.81639344262295166</v>
      </c>
      <c r="FO126" s="9">
        <v>2.4291071428571539E-4</v>
      </c>
      <c r="FP126" s="9">
        <v>5.4461856607143107</v>
      </c>
      <c r="FQ126" s="9">
        <v>5.446428571428596</v>
      </c>
      <c r="FR126" s="9">
        <v>2.5397908890669138E-5</v>
      </c>
      <c r="FS126" s="6">
        <v>6</v>
      </c>
      <c r="FT126" s="6"/>
      <c r="FU126" s="6"/>
      <c r="FV126" s="6"/>
      <c r="FW126" s="15">
        <v>119</v>
      </c>
      <c r="FX126" s="9">
        <v>0.81639344262295166</v>
      </c>
      <c r="FY126" s="9">
        <v>3.4911607142857303E-4</v>
      </c>
      <c r="FZ126" s="9">
        <v>5.4460794553571681</v>
      </c>
      <c r="GA126" s="9">
        <v>5.4464285714285969</v>
      </c>
      <c r="GB126" s="9">
        <v>3.6502375782329404E-5</v>
      </c>
      <c r="GC126" s="6">
        <v>6</v>
      </c>
      <c r="GD126" s="6"/>
      <c r="GE126" s="6"/>
      <c r="GF126" s="6"/>
      <c r="GG126" s="15">
        <v>119</v>
      </c>
      <c r="GH126" s="9">
        <v>0.81639344262295166</v>
      </c>
      <c r="GI126" s="9">
        <v>2.2275892857142958E-4</v>
      </c>
      <c r="GJ126" s="9">
        <v>5.4462058125000246</v>
      </c>
      <c r="GK126" s="9">
        <v>5.446428571428596</v>
      </c>
      <c r="GL126" s="9">
        <v>2.3290907480456678E-5</v>
      </c>
      <c r="GM126" s="6">
        <v>6</v>
      </c>
      <c r="GN126" s="6"/>
      <c r="GO126" s="6"/>
      <c r="GP126" s="6"/>
      <c r="GQ126" s="15">
        <v>119</v>
      </c>
      <c r="GR126" s="9">
        <v>0.81639344262295166</v>
      </c>
      <c r="GS126" s="9">
        <v>2.064196428571438E-4</v>
      </c>
      <c r="GT126" s="9">
        <v>5.4462221517857392</v>
      </c>
      <c r="GU126" s="9">
        <v>5.446428571428596</v>
      </c>
      <c r="GV126" s="9">
        <v>2.1582527958662788E-5</v>
      </c>
      <c r="GW126" s="6">
        <v>6</v>
      </c>
      <c r="GX126" s="6"/>
      <c r="GY126" s="6"/>
      <c r="GZ126" s="6"/>
      <c r="HA126" s="15">
        <v>119</v>
      </c>
      <c r="HB126" s="9">
        <v>0.81639344262295166</v>
      </c>
      <c r="HC126" s="9">
        <v>2.565267857142869E-4</v>
      </c>
      <c r="HD126" s="9">
        <v>5.4461720446428821</v>
      </c>
      <c r="HE126" s="9">
        <v>5.446428571428596</v>
      </c>
      <c r="HF126" s="9">
        <v>2.6821558492164048E-5</v>
      </c>
      <c r="HG126" s="6">
        <v>6</v>
      </c>
      <c r="HH126" s="6"/>
      <c r="HI126" s="6"/>
      <c r="HJ126" s="6"/>
      <c r="HK126" s="15">
        <v>119</v>
      </c>
      <c r="HL126" s="9">
        <v>0.81639344262295166</v>
      </c>
      <c r="HM126" s="9">
        <v>1.405178571428578E-4</v>
      </c>
      <c r="HN126" s="9">
        <v>5.446288053571454</v>
      </c>
      <c r="HO126" s="9">
        <v>5.4464285714285969</v>
      </c>
      <c r="HP126" s="9">
        <v>1.4692063887427437E-5</v>
      </c>
      <c r="HQ126" s="6">
        <v>6</v>
      </c>
      <c r="HR126" s="6"/>
      <c r="HS126" s="6"/>
      <c r="HT126" s="6"/>
      <c r="HU126" s="15">
        <v>119</v>
      </c>
      <c r="HV126" s="9">
        <v>0.81639344262295166</v>
      </c>
      <c r="HW126" s="9">
        <v>1.3507142857142919E-4</v>
      </c>
      <c r="HX126" s="9">
        <v>5.4462935000000243</v>
      </c>
      <c r="HY126" s="9">
        <v>5.446428571428596</v>
      </c>
      <c r="HZ126" s="9">
        <v>1.4122604046829477E-5</v>
      </c>
      <c r="IA126" s="6">
        <v>6</v>
      </c>
      <c r="IB126" s="6"/>
      <c r="IC126" s="6"/>
      <c r="ID126" s="6"/>
      <c r="IE126" s="15">
        <v>119</v>
      </c>
      <c r="IF126" s="9">
        <v>0.81639344262295166</v>
      </c>
      <c r="IG126" s="9">
        <v>6.1544642857143134E-5</v>
      </c>
      <c r="IH126" s="9">
        <v>5.4463670267857394</v>
      </c>
      <c r="II126" s="9">
        <v>5.4464285714285969</v>
      </c>
      <c r="IJ126" s="9">
        <v>6.4348961987569781E-6</v>
      </c>
      <c r="IK126" s="6">
        <v>6</v>
      </c>
      <c r="IL126" s="6"/>
      <c r="IM126" s="6"/>
      <c r="IN126" s="6"/>
      <c r="IO126" s="15">
        <v>119</v>
      </c>
      <c r="IP126" s="9">
        <v>0.81639344262295166</v>
      </c>
      <c r="IQ126" s="9">
        <v>3.4857142857143014E-5</v>
      </c>
      <c r="IR126" s="9">
        <v>5.4463937142857395</v>
      </c>
      <c r="IS126" s="9">
        <v>5.4464285714285969</v>
      </c>
      <c r="IT126" s="9">
        <v>3.644542979826961E-6</v>
      </c>
      <c r="IU126" s="6">
        <v>6</v>
      </c>
      <c r="IV126" s="6"/>
      <c r="IW126" s="6"/>
      <c r="IX126" s="6"/>
      <c r="IY126" s="15">
        <v>119</v>
      </c>
      <c r="IZ126" s="9">
        <v>0.81639344262295166</v>
      </c>
      <c r="JA126" s="9">
        <v>5.8276785714285988E-5</v>
      </c>
      <c r="JB126" s="9">
        <v>5.4463702946428816</v>
      </c>
      <c r="JC126" s="9">
        <v>5.446428571428596</v>
      </c>
      <c r="JD126" s="9">
        <v>6.0932202943982017E-6</v>
      </c>
      <c r="JE126" s="6">
        <v>6</v>
      </c>
      <c r="JF126" s="6"/>
      <c r="JG126" s="6"/>
      <c r="JH126" s="6"/>
      <c r="JI126" s="15">
        <v>119</v>
      </c>
      <c r="JJ126" s="9">
        <v>0.81639344262295166</v>
      </c>
      <c r="JK126" s="9">
        <v>5.6098214285714543E-5</v>
      </c>
      <c r="JL126" s="9">
        <v>5.4463724732143106</v>
      </c>
      <c r="JM126" s="9">
        <v>5.446428571428596</v>
      </c>
      <c r="JN126" s="9">
        <v>5.8654363581590166E-6</v>
      </c>
      <c r="JO126" s="6">
        <v>6</v>
      </c>
      <c r="JP126" s="6"/>
      <c r="JQ126" s="6"/>
      <c r="JR126" s="6"/>
      <c r="JS126" s="15">
        <v>119</v>
      </c>
      <c r="JT126" s="9">
        <v>0.81639344262295166</v>
      </c>
      <c r="JU126" s="9">
        <v>4.6839285714285933E-5</v>
      </c>
      <c r="JV126" s="9">
        <v>5.446381732142882</v>
      </c>
      <c r="JW126" s="9">
        <v>5.446428571428596</v>
      </c>
      <c r="JX126" s="9">
        <v>4.8973546291424798E-6</v>
      </c>
      <c r="JY126" s="6">
        <v>6</v>
      </c>
      <c r="JZ126" s="6"/>
      <c r="KA126" s="6"/>
      <c r="KB126" s="6"/>
      <c r="KC126" s="15">
        <v>119</v>
      </c>
      <c r="KD126" s="9">
        <v>0.81639344262295166</v>
      </c>
      <c r="KE126" s="9">
        <v>7.6794642857143207E-5</v>
      </c>
      <c r="KF126" s="9">
        <v>5.4463517767857388</v>
      </c>
      <c r="KG126" s="9">
        <v>5.446428571428596</v>
      </c>
      <c r="KH126" s="9">
        <v>8.0293837524312745E-6</v>
      </c>
      <c r="KI126" s="6">
        <v>6</v>
      </c>
      <c r="KJ126" s="6"/>
      <c r="KK126" s="6"/>
      <c r="KL126" s="6"/>
      <c r="KM126" s="15">
        <v>119</v>
      </c>
      <c r="KN126" s="9">
        <v>0.81639344262295166</v>
      </c>
      <c r="KO126" s="9">
        <v>3.2133928571428718E-5</v>
      </c>
      <c r="KP126" s="9">
        <v>5.4463964375000247</v>
      </c>
      <c r="KQ126" s="9">
        <v>5.446428571428596</v>
      </c>
      <c r="KR126" s="9">
        <v>3.3598130595279807E-6</v>
      </c>
      <c r="KS126" s="6">
        <v>6</v>
      </c>
      <c r="KT126" s="6"/>
      <c r="KU126" s="6"/>
      <c r="KV126" s="6"/>
      <c r="KW126" s="15">
        <v>119</v>
      </c>
      <c r="KX126" s="9">
        <v>0.81639344262295166</v>
      </c>
      <c r="KY126" s="9">
        <v>2.7232142857142985E-5</v>
      </c>
      <c r="KZ126" s="9">
        <v>5.4464013392857389</v>
      </c>
      <c r="LA126" s="9">
        <v>5.446428571428596</v>
      </c>
      <c r="LB126" s="9">
        <v>2.847299202989814E-6</v>
      </c>
      <c r="LC126" s="6">
        <v>6</v>
      </c>
    </row>
    <row r="127" spans="1:315">
      <c r="A127" s="6">
        <v>120</v>
      </c>
      <c r="B127">
        <v>0.57445021270550822</v>
      </c>
      <c r="C127">
        <f>1-Table468[[#This Row],[qx (tau)]]</f>
        <v>0.42554978729449178</v>
      </c>
      <c r="D127" s="6"/>
      <c r="E127" s="6"/>
      <c r="F127" s="6"/>
      <c r="G127" s="6"/>
      <c r="H127" s="15">
        <f t="shared" si="15"/>
        <v>120</v>
      </c>
      <c r="I127" s="9">
        <f t="shared" si="17"/>
        <v>0.83306010928961838</v>
      </c>
      <c r="J127" s="9" cm="1">
        <f t="array" ref="J127">VLOOKUP($G$13,'qx Malaria'!$B$32:$I$61,(N127),FALSE)/(1-cambodia!I127*INDEX($E$6:$G$11,N127,2))</f>
        <v>2.9950900163666283E-5</v>
      </c>
      <c r="K127" s="9">
        <f t="shared" si="16"/>
        <v>5.9901500818330922</v>
      </c>
      <c r="L127" s="9">
        <f t="shared" si="13"/>
        <v>5.9901800327332557</v>
      </c>
      <c r="M127" s="9">
        <f>(J127*Table468[[#This Row],[qx (tau)]])/L127</f>
        <v>2.8722510635275415E-6</v>
      </c>
      <c r="N127" s="6">
        <f t="shared" si="14"/>
        <v>6</v>
      </c>
      <c r="P127" s="6"/>
      <c r="Q127" s="6"/>
      <c r="R127" s="6"/>
      <c r="S127" s="15">
        <v>120</v>
      </c>
      <c r="T127" s="9">
        <v>0.83306010928961838</v>
      </c>
      <c r="U127" s="9">
        <v>4.2590180032733458E-4</v>
      </c>
      <c r="V127" s="9">
        <v>5.989754130932929</v>
      </c>
      <c r="W127" s="9">
        <v>5.9901800327332566</v>
      </c>
      <c r="X127" s="9">
        <v>4.0843410123361645E-5</v>
      </c>
      <c r="Y127" s="6">
        <v>6</v>
      </c>
      <c r="Z127" s="6"/>
      <c r="AA127" s="6"/>
      <c r="AB127" s="6"/>
      <c r="AC127" s="15">
        <v>120</v>
      </c>
      <c r="AD127" s="9">
        <v>0.83306010928961838</v>
      </c>
      <c r="AE127" s="9">
        <v>3.6360392798690867E-4</v>
      </c>
      <c r="AF127" s="9">
        <v>5.9898164288052689</v>
      </c>
      <c r="AG127" s="9">
        <v>5.9901800327332557</v>
      </c>
      <c r="AH127" s="9">
        <v>3.4869127911224352E-5</v>
      </c>
      <c r="AI127" s="6">
        <v>6</v>
      </c>
      <c r="AJ127" s="6"/>
      <c r="AK127" s="6"/>
      <c r="AL127" s="6"/>
      <c r="AM127" s="15">
        <v>120</v>
      </c>
      <c r="AN127" s="9">
        <v>0.83306010928961838</v>
      </c>
      <c r="AO127" s="9">
        <v>3.2466775777414248E-4</v>
      </c>
      <c r="AP127" s="9">
        <v>5.9898553649754822</v>
      </c>
      <c r="AQ127" s="9">
        <v>5.9901800327332566</v>
      </c>
      <c r="AR127" s="9">
        <v>3.1135201528638544E-5</v>
      </c>
      <c r="AS127" s="6">
        <v>6</v>
      </c>
      <c r="AT127" s="6"/>
      <c r="AU127" s="6"/>
      <c r="AV127" s="6"/>
      <c r="AW127" s="15">
        <v>120</v>
      </c>
      <c r="AX127" s="9">
        <v>0.83306010928961838</v>
      </c>
      <c r="AY127" s="9">
        <v>3.671980360065486E-4</v>
      </c>
      <c r="AZ127" s="9">
        <v>5.9898128346972497</v>
      </c>
      <c r="BA127" s="9">
        <v>5.9901800327332566</v>
      </c>
      <c r="BB127" s="9">
        <v>3.5213798038847648E-5</v>
      </c>
      <c r="BC127" s="6">
        <v>6</v>
      </c>
      <c r="BD127" s="6"/>
      <c r="BE127" s="6"/>
      <c r="BF127" s="6"/>
      <c r="BG127" s="15">
        <v>120</v>
      </c>
      <c r="BH127" s="9">
        <v>0.83306010928961838</v>
      </c>
      <c r="BI127" s="9">
        <v>3.2586579378068913E-4</v>
      </c>
      <c r="BJ127" s="9">
        <v>5.9898541669394758</v>
      </c>
      <c r="BK127" s="9">
        <v>5.9901800327332566</v>
      </c>
      <c r="BL127" s="9">
        <v>3.1250091571179642E-5</v>
      </c>
      <c r="BM127" s="6">
        <v>6</v>
      </c>
      <c r="BN127" s="6"/>
      <c r="BO127" s="6"/>
      <c r="BP127" s="6"/>
      <c r="BQ127" s="15">
        <v>120</v>
      </c>
      <c r="BR127" s="9">
        <v>0.83306010928961838</v>
      </c>
      <c r="BS127" s="9">
        <v>2.9291980360065623E-4</v>
      </c>
      <c r="BT127" s="9">
        <v>5.9898871129296554</v>
      </c>
      <c r="BU127" s="9">
        <v>5.9901800327332557</v>
      </c>
      <c r="BV127" s="9">
        <v>2.8090615401299354E-5</v>
      </c>
      <c r="BW127" s="6">
        <v>6</v>
      </c>
      <c r="BX127" s="6"/>
      <c r="BY127" s="6"/>
      <c r="BZ127" s="6"/>
      <c r="CA127" s="15">
        <v>120</v>
      </c>
      <c r="CB127" s="9">
        <v>0.83306010928961838</v>
      </c>
      <c r="CC127" s="9">
        <v>2.7854337152209647E-4</v>
      </c>
      <c r="CD127" s="9">
        <v>5.9899014893617348</v>
      </c>
      <c r="CE127" s="9">
        <v>5.9901800327332566</v>
      </c>
      <c r="CF127" s="9">
        <v>2.6711934890806137E-5</v>
      </c>
      <c r="CG127" s="6">
        <v>6</v>
      </c>
      <c r="CH127" s="6"/>
      <c r="CI127" s="6"/>
      <c r="CJ127" s="6"/>
      <c r="CK127" s="15">
        <v>120</v>
      </c>
      <c r="CL127" s="9">
        <v>0.83306010928961838</v>
      </c>
      <c r="CM127" s="9">
        <v>3.2406873977086918E-4</v>
      </c>
      <c r="CN127" s="9">
        <v>5.9898559639934854</v>
      </c>
      <c r="CO127" s="9">
        <v>5.9901800327332566</v>
      </c>
      <c r="CP127" s="9">
        <v>3.1077756507367994E-5</v>
      </c>
      <c r="CQ127" s="6">
        <v>6</v>
      </c>
      <c r="CR127" s="6"/>
      <c r="CS127" s="6"/>
      <c r="CT127" s="6"/>
      <c r="CU127" s="15">
        <v>120</v>
      </c>
      <c r="CV127" s="9">
        <v>0.83306010928961838</v>
      </c>
      <c r="CW127" s="9">
        <v>2.4140425531915026E-4</v>
      </c>
      <c r="CX127" s="9">
        <v>5.9899386284779368</v>
      </c>
      <c r="CY127" s="9">
        <v>5.9901800327332557</v>
      </c>
      <c r="CZ127" s="9">
        <v>2.3150343572031983E-5</v>
      </c>
      <c r="DA127" s="6">
        <v>6</v>
      </c>
      <c r="DB127" s="6"/>
      <c r="DC127" s="6"/>
      <c r="DD127" s="6"/>
      <c r="DE127" s="15">
        <v>120</v>
      </c>
      <c r="DF127" s="9">
        <v>0.83306010928961838</v>
      </c>
      <c r="DG127" s="9">
        <v>2.432013093289702E-4</v>
      </c>
      <c r="DH127" s="9">
        <v>5.9899368314239272</v>
      </c>
      <c r="DI127" s="9">
        <v>5.9901800327332557</v>
      </c>
      <c r="DJ127" s="9">
        <v>2.3322678635843635E-5</v>
      </c>
      <c r="DK127" s="6">
        <v>6</v>
      </c>
      <c r="DL127" s="6"/>
      <c r="DM127" s="6"/>
      <c r="DN127" s="6"/>
      <c r="DO127" s="15">
        <v>120</v>
      </c>
      <c r="DP127" s="9">
        <v>0.83306010928961838</v>
      </c>
      <c r="DQ127" s="9">
        <v>4.6663502454992066E-4</v>
      </c>
      <c r="DR127" s="9">
        <v>5.9897133977087069</v>
      </c>
      <c r="DS127" s="9">
        <v>5.9901800327332566</v>
      </c>
      <c r="DT127" s="9">
        <v>4.474967156975908E-5</v>
      </c>
      <c r="DU127" s="6">
        <v>6</v>
      </c>
      <c r="DV127" s="6"/>
      <c r="DW127" s="6"/>
      <c r="DX127" s="6"/>
      <c r="DY127" s="15">
        <v>120</v>
      </c>
      <c r="DZ127" s="9">
        <v>0.83306010928961838</v>
      </c>
      <c r="EA127" s="9">
        <v>3.4623240589198222E-4</v>
      </c>
      <c r="EB127" s="9">
        <v>5.9898338003273643</v>
      </c>
      <c r="EC127" s="9">
        <v>5.9901800327332566</v>
      </c>
      <c r="ED127" s="9">
        <v>3.3203222294378374E-5</v>
      </c>
      <c r="EE127" s="6">
        <v>6</v>
      </c>
      <c r="EF127" s="6"/>
      <c r="EG127" s="6"/>
      <c r="EH127" s="6"/>
      <c r="EI127" s="15">
        <v>120</v>
      </c>
      <c r="EJ127" s="9">
        <v>0.83306010928961838</v>
      </c>
      <c r="EK127" s="9">
        <v>2.9531587561374952E-4</v>
      </c>
      <c r="EL127" s="9">
        <v>5.9898847168576426</v>
      </c>
      <c r="EM127" s="9">
        <v>5.9901800327332566</v>
      </c>
      <c r="EN127" s="9">
        <v>2.8320395486381555E-5</v>
      </c>
      <c r="EO127" s="6">
        <v>6</v>
      </c>
      <c r="EP127" s="6"/>
      <c r="EQ127" s="6"/>
      <c r="ER127" s="6"/>
      <c r="ES127" s="15">
        <v>120</v>
      </c>
      <c r="ET127" s="9">
        <v>0.83306010928961838</v>
      </c>
      <c r="EU127" s="9">
        <v>5.1156137479541996E-4</v>
      </c>
      <c r="EV127" s="9">
        <v>5.9896684713584607</v>
      </c>
      <c r="EW127" s="9">
        <v>5.9901800327332557</v>
      </c>
      <c r="EX127" s="9">
        <v>4.9058048165050395E-5</v>
      </c>
      <c r="EY127" s="6">
        <v>6</v>
      </c>
      <c r="EZ127" s="6"/>
      <c r="FA127" s="6"/>
      <c r="FB127" s="6"/>
      <c r="FC127" s="15">
        <v>120</v>
      </c>
      <c r="FD127" s="9">
        <v>0.83306010928961838</v>
      </c>
      <c r="FE127" s="9">
        <v>4.1452045826514137E-4</v>
      </c>
      <c r="FF127" s="9">
        <v>5.9897655122749915</v>
      </c>
      <c r="FG127" s="9">
        <v>5.9901800327332566</v>
      </c>
      <c r="FH127" s="9">
        <v>3.9751954719221167E-5</v>
      </c>
      <c r="FI127" s="6">
        <v>6</v>
      </c>
      <c r="FJ127" s="6"/>
      <c r="FK127" s="6"/>
      <c r="FL127" s="6"/>
      <c r="FM127" s="15">
        <v>120</v>
      </c>
      <c r="FN127" s="9">
        <v>0.83306010928961838</v>
      </c>
      <c r="FO127" s="9">
        <v>2.671620294599032E-4</v>
      </c>
      <c r="FP127" s="9">
        <v>5.9899128707037965</v>
      </c>
      <c r="FQ127" s="9">
        <v>5.9901800327332566</v>
      </c>
      <c r="FR127" s="9">
        <v>2.5620479486665662E-5</v>
      </c>
      <c r="FS127" s="6">
        <v>6</v>
      </c>
      <c r="FT127" s="6"/>
      <c r="FU127" s="6"/>
      <c r="FV127" s="6"/>
      <c r="FW127" s="15">
        <v>120</v>
      </c>
      <c r="FX127" s="9">
        <v>0.83306010928961838</v>
      </c>
      <c r="FY127" s="9">
        <v>3.839705400982017E-4</v>
      </c>
      <c r="FZ127" s="9">
        <v>5.9897960621931583</v>
      </c>
      <c r="GA127" s="9">
        <v>5.9901800327332566</v>
      </c>
      <c r="GB127" s="9">
        <v>3.6822258634423076E-5</v>
      </c>
      <c r="GC127" s="6">
        <v>6</v>
      </c>
      <c r="GD127" s="6"/>
      <c r="GE127" s="6"/>
      <c r="GF127" s="6"/>
      <c r="GG127" s="15">
        <v>120</v>
      </c>
      <c r="GH127" s="9">
        <v>0.83306010928961838</v>
      </c>
      <c r="GI127" s="9">
        <v>2.4499836333879017E-4</v>
      </c>
      <c r="GJ127" s="9">
        <v>5.9899350343699176</v>
      </c>
      <c r="GK127" s="9">
        <v>5.9901800327332566</v>
      </c>
      <c r="GL127" s="9">
        <v>2.3495013699655283E-5</v>
      </c>
      <c r="GM127" s="6">
        <v>6</v>
      </c>
      <c r="GN127" s="6"/>
      <c r="GO127" s="6"/>
      <c r="GP127" s="6"/>
      <c r="GQ127" s="15">
        <v>120</v>
      </c>
      <c r="GR127" s="9">
        <v>0.83306010928961838</v>
      </c>
      <c r="GS127" s="9">
        <v>2.270278232405904E-4</v>
      </c>
      <c r="GT127" s="9">
        <v>5.9899530049100154</v>
      </c>
      <c r="GU127" s="9">
        <v>5.9901800327332557</v>
      </c>
      <c r="GV127" s="9">
        <v>2.1771663061538762E-5</v>
      </c>
      <c r="GW127" s="6">
        <v>6</v>
      </c>
      <c r="GX127" s="6"/>
      <c r="GY127" s="6"/>
      <c r="GZ127" s="6"/>
      <c r="HA127" s="15">
        <v>120</v>
      </c>
      <c r="HB127" s="9">
        <v>0.83306010928961838</v>
      </c>
      <c r="HC127" s="9">
        <v>2.8213747954173636E-4</v>
      </c>
      <c r="HD127" s="9">
        <v>5.9898978952537147</v>
      </c>
      <c r="HE127" s="9">
        <v>5.9901800327332566</v>
      </c>
      <c r="HF127" s="9">
        <v>2.7056605018429433E-5</v>
      </c>
      <c r="HG127" s="6">
        <v>6</v>
      </c>
      <c r="HH127" s="6"/>
      <c r="HI127" s="6"/>
      <c r="HJ127" s="6"/>
      <c r="HK127" s="15">
        <v>120</v>
      </c>
      <c r="HL127" s="9">
        <v>0.83306010928961838</v>
      </c>
      <c r="HM127" s="9">
        <v>1.5454664484451801E-4</v>
      </c>
      <c r="HN127" s="9">
        <v>5.9900254860884123</v>
      </c>
      <c r="HO127" s="9">
        <v>5.9901800327332566</v>
      </c>
      <c r="HP127" s="9">
        <v>1.482081548780211E-5</v>
      </c>
      <c r="HQ127" s="6">
        <v>6</v>
      </c>
      <c r="HR127" s="6"/>
      <c r="HS127" s="6"/>
      <c r="HT127" s="6"/>
      <c r="HU127" s="15">
        <v>120</v>
      </c>
      <c r="HV127" s="9">
        <v>0.83306010928961838</v>
      </c>
      <c r="HW127" s="9">
        <v>1.4855646481178476E-4</v>
      </c>
      <c r="HX127" s="9">
        <v>5.9900314762684443</v>
      </c>
      <c r="HY127" s="9">
        <v>5.9901800327332557</v>
      </c>
      <c r="HZ127" s="9">
        <v>1.4246365275096605E-5</v>
      </c>
      <c r="IA127" s="6">
        <v>6</v>
      </c>
      <c r="IB127" s="6"/>
      <c r="IC127" s="6"/>
      <c r="ID127" s="6"/>
      <c r="IE127" s="15">
        <v>120</v>
      </c>
      <c r="IF127" s="9">
        <v>0.83306010928961838</v>
      </c>
      <c r="IG127" s="9">
        <v>6.7689034369885785E-5</v>
      </c>
      <c r="IH127" s="9">
        <v>5.9901123436988861</v>
      </c>
      <c r="II127" s="9">
        <v>5.9901800327332557</v>
      </c>
      <c r="IJ127" s="9">
        <v>6.4912874035722421E-6</v>
      </c>
      <c r="IK127" s="6">
        <v>6</v>
      </c>
      <c r="IL127" s="6"/>
      <c r="IM127" s="6"/>
      <c r="IN127" s="6"/>
      <c r="IO127" s="15">
        <v>120</v>
      </c>
      <c r="IP127" s="9">
        <v>0.83306010928961838</v>
      </c>
      <c r="IQ127" s="9">
        <v>3.8337152209492835E-5</v>
      </c>
      <c r="IR127" s="9">
        <v>5.9901416955810474</v>
      </c>
      <c r="IS127" s="9">
        <v>5.9901800327332566</v>
      </c>
      <c r="IT127" s="9">
        <v>3.6764813613152516E-6</v>
      </c>
      <c r="IU127" s="6">
        <v>6</v>
      </c>
      <c r="IV127" s="6"/>
      <c r="IW127" s="6"/>
      <c r="IX127" s="6"/>
      <c r="IY127" s="15">
        <v>120</v>
      </c>
      <c r="IZ127" s="9">
        <v>0.83306010928961838</v>
      </c>
      <c r="JA127" s="9">
        <v>6.4094926350245847E-5</v>
      </c>
      <c r="JB127" s="9">
        <v>5.9901159378069062</v>
      </c>
      <c r="JC127" s="9">
        <v>5.9901800327332566</v>
      </c>
      <c r="JD127" s="9">
        <v>6.1466172759489376E-6</v>
      </c>
      <c r="JE127" s="6">
        <v>6</v>
      </c>
      <c r="JF127" s="6"/>
      <c r="JG127" s="6"/>
      <c r="JH127" s="6"/>
      <c r="JI127" s="15">
        <v>120</v>
      </c>
      <c r="JJ127" s="9">
        <v>0.83306010928961838</v>
      </c>
      <c r="JK127" s="9">
        <v>6.1698854337152541E-5</v>
      </c>
      <c r="JL127" s="9">
        <v>5.990118333878919</v>
      </c>
      <c r="JM127" s="9">
        <v>5.9901800327332557</v>
      </c>
      <c r="JN127" s="9">
        <v>5.9168371908667352E-6</v>
      </c>
      <c r="JO127" s="6">
        <v>6</v>
      </c>
      <c r="JP127" s="6"/>
      <c r="JQ127" s="6"/>
      <c r="JR127" s="6"/>
      <c r="JS127" s="15">
        <v>120</v>
      </c>
      <c r="JT127" s="9">
        <v>0.83306010928961838</v>
      </c>
      <c r="JU127" s="9">
        <v>5.1515548281506009E-5</v>
      </c>
      <c r="JV127" s="9">
        <v>5.9901285171849743</v>
      </c>
      <c r="JW127" s="9">
        <v>5.9901800327332557</v>
      </c>
      <c r="JX127" s="9">
        <v>4.9402718292673712E-6</v>
      </c>
      <c r="JY127" s="6">
        <v>6</v>
      </c>
      <c r="JZ127" s="6"/>
      <c r="KA127" s="6"/>
      <c r="KB127" s="6"/>
      <c r="KC127" s="15">
        <v>120</v>
      </c>
      <c r="KD127" s="9">
        <v>0.83306010928961838</v>
      </c>
      <c r="KE127" s="9">
        <v>8.446153846153891E-5</v>
      </c>
      <c r="KF127" s="9">
        <v>5.9900955711947947</v>
      </c>
      <c r="KG127" s="9">
        <v>5.9901800327332566</v>
      </c>
      <c r="KH127" s="9">
        <v>8.0997479991476657E-6</v>
      </c>
      <c r="KI127" s="6">
        <v>6</v>
      </c>
      <c r="KJ127" s="6"/>
      <c r="KK127" s="6"/>
      <c r="KL127" s="6"/>
      <c r="KM127" s="15">
        <v>120</v>
      </c>
      <c r="KN127" s="9">
        <v>0.83306010928961838</v>
      </c>
      <c r="KO127" s="9">
        <v>3.5342062193126207E-5</v>
      </c>
      <c r="KP127" s="9">
        <v>5.9901446906710634</v>
      </c>
      <c r="KQ127" s="9">
        <v>5.9901800327332566</v>
      </c>
      <c r="KR127" s="9">
        <v>3.3892562549624977E-6</v>
      </c>
      <c r="KS127" s="6">
        <v>6</v>
      </c>
      <c r="KT127" s="6"/>
      <c r="KU127" s="6"/>
      <c r="KV127" s="6"/>
      <c r="KW127" s="15">
        <v>120</v>
      </c>
      <c r="KX127" s="9">
        <v>0.83306010928961838</v>
      </c>
      <c r="KY127" s="9">
        <v>2.9950900163666283E-5</v>
      </c>
      <c r="KZ127" s="9">
        <v>5.9901500818330922</v>
      </c>
      <c r="LA127" s="9">
        <v>5.9901800327332557</v>
      </c>
      <c r="LB127" s="9">
        <v>2.8722510635275415E-6</v>
      </c>
      <c r="LC127" s="6">
        <v>6</v>
      </c>
    </row>
    <row r="128" spans="1:315">
      <c r="A128" s="6">
        <v>121</v>
      </c>
      <c r="B128">
        <v>0.57912091800603782</v>
      </c>
      <c r="C128">
        <f>1-Table468[[#This Row],[qx (tau)]]</f>
        <v>0.42087908199396218</v>
      </c>
      <c r="D128" s="6"/>
      <c r="E128" s="6"/>
      <c r="F128" s="6"/>
      <c r="G128" s="6"/>
      <c r="H128" s="15">
        <f t="shared" si="15"/>
        <v>121</v>
      </c>
      <c r="I128" s="9">
        <f t="shared" si="17"/>
        <v>0.8497267759562851</v>
      </c>
      <c r="J128" s="9" cm="1">
        <f t="array" ref="J128">VLOOKUP($G$13,'qx Malaria'!$B$32:$I$61,(N128),FALSE)/(1-cambodia!I128*INDEX($E$6:$G$11,N128,2))</f>
        <v>3.3272727272727483E-5</v>
      </c>
      <c r="K128" s="9">
        <f t="shared" si="16"/>
        <v>6.6545121818182231</v>
      </c>
      <c r="L128" s="9">
        <f t="shared" si="13"/>
        <v>6.6545454545454961</v>
      </c>
      <c r="M128" s="9">
        <f>(J128*Table468[[#This Row],[qx (tau)]])/L128</f>
        <v>2.8956045900301897E-6</v>
      </c>
      <c r="N128" s="6">
        <f t="shared" si="14"/>
        <v>6</v>
      </c>
      <c r="P128" s="6"/>
      <c r="Q128" s="6"/>
      <c r="R128" s="6"/>
      <c r="S128" s="15">
        <v>121</v>
      </c>
      <c r="T128" s="9">
        <v>0.8497267759562851</v>
      </c>
      <c r="U128" s="9">
        <v>4.7313818181818481E-4</v>
      </c>
      <c r="V128" s="9">
        <v>6.6540723163636786</v>
      </c>
      <c r="W128" s="9">
        <v>6.654545454545497</v>
      </c>
      <c r="X128" s="9">
        <v>4.1175497270229285E-5</v>
      </c>
      <c r="Y128" s="6">
        <v>6</v>
      </c>
      <c r="Z128" s="6"/>
      <c r="AA128" s="6"/>
      <c r="AB128" s="6"/>
      <c r="AC128" s="15">
        <v>121</v>
      </c>
      <c r="AD128" s="9">
        <v>0.8497267759562851</v>
      </c>
      <c r="AE128" s="9">
        <v>4.0393090909091164E-4</v>
      </c>
      <c r="AF128" s="9">
        <v>6.6541415236364054</v>
      </c>
      <c r="AG128" s="9">
        <v>6.6545454545454961</v>
      </c>
      <c r="AH128" s="9">
        <v>3.51526397229665E-5</v>
      </c>
      <c r="AI128" s="6">
        <v>6</v>
      </c>
      <c r="AJ128" s="6"/>
      <c r="AK128" s="6"/>
      <c r="AL128" s="6"/>
      <c r="AM128" s="15">
        <v>121</v>
      </c>
      <c r="AN128" s="9">
        <v>0.8497267759562851</v>
      </c>
      <c r="AO128" s="9">
        <v>3.6067636363636585E-4</v>
      </c>
      <c r="AP128" s="9">
        <v>6.6541847781818602</v>
      </c>
      <c r="AQ128" s="9">
        <v>6.654545454545497</v>
      </c>
      <c r="AR128" s="9">
        <v>3.1388353755927246E-5</v>
      </c>
      <c r="AS128" s="6">
        <v>6</v>
      </c>
      <c r="AT128" s="6"/>
      <c r="AU128" s="6"/>
      <c r="AV128" s="6"/>
      <c r="AW128" s="15">
        <v>121</v>
      </c>
      <c r="AX128" s="9">
        <v>0.8497267759562851</v>
      </c>
      <c r="AY128" s="9">
        <v>4.079236363636389E-4</v>
      </c>
      <c r="AZ128" s="9">
        <v>6.6541375309091322</v>
      </c>
      <c r="BA128" s="9">
        <v>6.6545454545454961</v>
      </c>
      <c r="BB128" s="9">
        <v>3.5500112273770117E-5</v>
      </c>
      <c r="BC128" s="6">
        <v>6</v>
      </c>
      <c r="BD128" s="6"/>
      <c r="BE128" s="6"/>
      <c r="BF128" s="6"/>
      <c r="BG128" s="15">
        <v>121</v>
      </c>
      <c r="BH128" s="9">
        <v>0.8497267759562851</v>
      </c>
      <c r="BI128" s="9">
        <v>3.6200727272727503E-4</v>
      </c>
      <c r="BJ128" s="9">
        <v>6.6541834472727688</v>
      </c>
      <c r="BK128" s="9">
        <v>6.6545454545454961</v>
      </c>
      <c r="BL128" s="9">
        <v>3.1504177939528463E-5</v>
      </c>
      <c r="BM128" s="6">
        <v>6</v>
      </c>
      <c r="BN128" s="6"/>
      <c r="BO128" s="6"/>
      <c r="BP128" s="6"/>
      <c r="BQ128" s="15">
        <v>121</v>
      </c>
      <c r="BR128" s="9">
        <v>0.8497267759562851</v>
      </c>
      <c r="BS128" s="9">
        <v>3.2540727272727473E-4</v>
      </c>
      <c r="BT128" s="9">
        <v>6.6542200472727693</v>
      </c>
      <c r="BU128" s="9">
        <v>6.654545454545497</v>
      </c>
      <c r="BV128" s="9">
        <v>2.8319012890495242E-5</v>
      </c>
      <c r="BW128" s="6">
        <v>6</v>
      </c>
      <c r="BX128" s="6"/>
      <c r="BY128" s="6"/>
      <c r="BZ128" s="6"/>
      <c r="CA128" s="15">
        <v>121</v>
      </c>
      <c r="CB128" s="9">
        <v>0.8497267759562851</v>
      </c>
      <c r="CC128" s="9">
        <v>3.094363636363656E-4</v>
      </c>
      <c r="CD128" s="9">
        <v>6.6542360181818605</v>
      </c>
      <c r="CE128" s="9">
        <v>6.654545454545497</v>
      </c>
      <c r="CF128" s="9">
        <v>2.6929122687280758E-5</v>
      </c>
      <c r="CG128" s="6">
        <v>6</v>
      </c>
      <c r="CH128" s="6"/>
      <c r="CI128" s="6"/>
      <c r="CJ128" s="6"/>
      <c r="CK128" s="15">
        <v>121</v>
      </c>
      <c r="CL128" s="9">
        <v>0.8497267759562851</v>
      </c>
      <c r="CM128" s="9">
        <v>3.6001090909091135E-4</v>
      </c>
      <c r="CN128" s="9">
        <v>6.6541854436364059</v>
      </c>
      <c r="CO128" s="9">
        <v>6.654545454545497</v>
      </c>
      <c r="CP128" s="9">
        <v>3.1330441664126644E-5</v>
      </c>
      <c r="CQ128" s="6">
        <v>6</v>
      </c>
      <c r="CR128" s="6"/>
      <c r="CS128" s="6"/>
      <c r="CT128" s="6"/>
      <c r="CU128" s="15">
        <v>121</v>
      </c>
      <c r="CV128" s="9">
        <v>0.8497267759562851</v>
      </c>
      <c r="CW128" s="9">
        <v>2.6817818181818355E-4</v>
      </c>
      <c r="CX128" s="9">
        <v>6.6542772763636782</v>
      </c>
      <c r="CY128" s="9">
        <v>6.6545454545454961</v>
      </c>
      <c r="CZ128" s="9">
        <v>2.333857299564333E-5</v>
      </c>
      <c r="DA128" s="6">
        <v>6</v>
      </c>
      <c r="DB128" s="6"/>
      <c r="DC128" s="6"/>
      <c r="DD128" s="6"/>
      <c r="DE128" s="15">
        <v>121</v>
      </c>
      <c r="DF128" s="9">
        <v>0.8497267759562851</v>
      </c>
      <c r="DG128" s="9">
        <v>2.7017454545454712E-4</v>
      </c>
      <c r="DH128" s="9">
        <v>6.654275280000042</v>
      </c>
      <c r="DI128" s="9">
        <v>6.654545454545497</v>
      </c>
      <c r="DJ128" s="9">
        <v>2.3512309271045129E-5</v>
      </c>
      <c r="DK128" s="6">
        <v>6</v>
      </c>
      <c r="DL128" s="6"/>
      <c r="DM128" s="6"/>
      <c r="DN128" s="6"/>
      <c r="DO128" s="15">
        <v>121</v>
      </c>
      <c r="DP128" s="9">
        <v>0.8497267759562851</v>
      </c>
      <c r="DQ128" s="9">
        <v>5.1838909090909412E-4</v>
      </c>
      <c r="DR128" s="9">
        <v>6.6540270654545877</v>
      </c>
      <c r="DS128" s="9">
        <v>6.654545454545497</v>
      </c>
      <c r="DT128" s="9">
        <v>4.5113519512670337E-5</v>
      </c>
      <c r="DU128" s="6">
        <v>6</v>
      </c>
      <c r="DV128" s="6"/>
      <c r="DW128" s="6"/>
      <c r="DX128" s="6"/>
      <c r="DY128" s="15">
        <v>121</v>
      </c>
      <c r="DZ128" s="9">
        <v>0.8497267759562851</v>
      </c>
      <c r="EA128" s="9">
        <v>3.8463272727272971E-4</v>
      </c>
      <c r="EB128" s="9">
        <v>6.6541608218182233</v>
      </c>
      <c r="EC128" s="9">
        <v>6.6545454545454961</v>
      </c>
      <c r="ED128" s="9">
        <v>3.3473189060748993E-5</v>
      </c>
      <c r="EE128" s="6">
        <v>6</v>
      </c>
      <c r="EF128" s="6"/>
      <c r="EG128" s="6"/>
      <c r="EH128" s="6"/>
      <c r="EI128" s="15">
        <v>121</v>
      </c>
      <c r="EJ128" s="9">
        <v>0.8497267759562851</v>
      </c>
      <c r="EK128" s="9">
        <v>3.2806909090909298E-4</v>
      </c>
      <c r="EL128" s="9">
        <v>6.6542173854545874</v>
      </c>
      <c r="EM128" s="9">
        <v>6.6545454545454961</v>
      </c>
      <c r="EN128" s="9">
        <v>2.8550661257697666E-5</v>
      </c>
      <c r="EO128" s="6">
        <v>6</v>
      </c>
      <c r="EP128" s="6"/>
      <c r="EQ128" s="6"/>
      <c r="ER128" s="6"/>
      <c r="ES128" s="15">
        <v>121</v>
      </c>
      <c r="ET128" s="9">
        <v>0.8497267759562851</v>
      </c>
      <c r="EU128" s="9">
        <v>5.6829818181818536E-4</v>
      </c>
      <c r="EV128" s="9">
        <v>6.6539771563636778</v>
      </c>
      <c r="EW128" s="9">
        <v>6.6545454545454961</v>
      </c>
      <c r="EX128" s="9">
        <v>4.9456926397715628E-5</v>
      </c>
      <c r="EY128" s="6">
        <v>6</v>
      </c>
      <c r="EZ128" s="6"/>
      <c r="FA128" s="6"/>
      <c r="FB128" s="6"/>
      <c r="FC128" s="15">
        <v>121</v>
      </c>
      <c r="FD128" s="9">
        <v>0.8497267759562851</v>
      </c>
      <c r="FE128" s="9">
        <v>4.6049454545454838E-4</v>
      </c>
      <c r="FF128" s="9">
        <v>6.6540849600000422</v>
      </c>
      <c r="FG128" s="9">
        <v>6.654545454545497</v>
      </c>
      <c r="FH128" s="9">
        <v>4.0075167526017816E-5</v>
      </c>
      <c r="FI128" s="6">
        <v>6</v>
      </c>
      <c r="FJ128" s="6"/>
      <c r="FK128" s="6"/>
      <c r="FL128" s="6"/>
      <c r="FM128" s="15">
        <v>121</v>
      </c>
      <c r="FN128" s="9">
        <v>0.8497267759562851</v>
      </c>
      <c r="FO128" s="9">
        <v>2.9679272727272911E-4</v>
      </c>
      <c r="FP128" s="9">
        <v>6.6542486618182242</v>
      </c>
      <c r="FQ128" s="9">
        <v>6.654545454545497</v>
      </c>
      <c r="FR128" s="9">
        <v>2.5828792943069279E-5</v>
      </c>
      <c r="FS128" s="6">
        <v>6</v>
      </c>
      <c r="FT128" s="6"/>
      <c r="FU128" s="6"/>
      <c r="FV128" s="6"/>
      <c r="FW128" s="15">
        <v>121</v>
      </c>
      <c r="FX128" s="9">
        <v>0.8497267759562851</v>
      </c>
      <c r="FY128" s="9">
        <v>4.2655636363636633E-4</v>
      </c>
      <c r="FZ128" s="9">
        <v>6.65411889818186</v>
      </c>
      <c r="GA128" s="9">
        <v>6.6545454545454961</v>
      </c>
      <c r="GB128" s="9">
        <v>3.7121650844187029E-5</v>
      </c>
      <c r="GC128" s="6">
        <v>6</v>
      </c>
      <c r="GD128" s="6"/>
      <c r="GE128" s="6"/>
      <c r="GF128" s="6"/>
      <c r="GG128" s="15">
        <v>121</v>
      </c>
      <c r="GH128" s="9">
        <v>0.8497267759562851</v>
      </c>
      <c r="GI128" s="9">
        <v>2.721709090909108E-4</v>
      </c>
      <c r="GJ128" s="9">
        <v>6.6542732836364049</v>
      </c>
      <c r="GK128" s="9">
        <v>6.6545454545454961</v>
      </c>
      <c r="GL128" s="9">
        <v>2.3686045546446951E-5</v>
      </c>
      <c r="GM128" s="6">
        <v>6</v>
      </c>
      <c r="GN128" s="6"/>
      <c r="GO128" s="6"/>
      <c r="GP128" s="6"/>
      <c r="GQ128" s="15">
        <v>121</v>
      </c>
      <c r="GR128" s="9">
        <v>0.8497267759562851</v>
      </c>
      <c r="GS128" s="9">
        <v>2.5220727272727431E-4</v>
      </c>
      <c r="GT128" s="9">
        <v>6.6542932472727685</v>
      </c>
      <c r="GU128" s="9">
        <v>6.6545454545454961</v>
      </c>
      <c r="GV128" s="9">
        <v>2.1948682792428832E-5</v>
      </c>
      <c r="GW128" s="6">
        <v>6</v>
      </c>
      <c r="GX128" s="6"/>
      <c r="GY128" s="6"/>
      <c r="GZ128" s="6"/>
      <c r="HA128" s="15">
        <v>121</v>
      </c>
      <c r="HB128" s="9">
        <v>0.8497267759562851</v>
      </c>
      <c r="HC128" s="9">
        <v>3.1342909090909286E-4</v>
      </c>
      <c r="HD128" s="9">
        <v>6.6542320254545873</v>
      </c>
      <c r="HE128" s="9">
        <v>6.6545454545454961</v>
      </c>
      <c r="HF128" s="9">
        <v>2.7276595238084379E-5</v>
      </c>
      <c r="HG128" s="6">
        <v>6</v>
      </c>
      <c r="HH128" s="6"/>
      <c r="HI128" s="6"/>
      <c r="HJ128" s="6"/>
      <c r="HK128" s="15">
        <v>121</v>
      </c>
      <c r="HL128" s="9">
        <v>0.8497267759562851</v>
      </c>
      <c r="HM128" s="9">
        <v>1.716872727272738E-4</v>
      </c>
      <c r="HN128" s="9">
        <v>6.6543737672727694</v>
      </c>
      <c r="HO128" s="9">
        <v>6.654545454545497</v>
      </c>
      <c r="HP128" s="9">
        <v>1.4941319684555774E-5</v>
      </c>
      <c r="HQ128" s="6">
        <v>6</v>
      </c>
      <c r="HR128" s="6"/>
      <c r="HS128" s="6"/>
      <c r="HT128" s="6"/>
      <c r="HU128" s="15">
        <v>121</v>
      </c>
      <c r="HV128" s="9">
        <v>0.8497267759562851</v>
      </c>
      <c r="HW128" s="9">
        <v>1.650327272727283E-4</v>
      </c>
      <c r="HX128" s="9">
        <v>6.6543804218182236</v>
      </c>
      <c r="HY128" s="9">
        <v>6.6545454545454961</v>
      </c>
      <c r="HZ128" s="9">
        <v>1.4362198766549737E-5</v>
      </c>
      <c r="IA128" s="6">
        <v>6</v>
      </c>
      <c r="IB128" s="6"/>
      <c r="IC128" s="6"/>
      <c r="ID128" s="6"/>
      <c r="IE128" s="15">
        <v>121</v>
      </c>
      <c r="IF128" s="9">
        <v>0.8497267759562851</v>
      </c>
      <c r="IG128" s="9">
        <v>7.5196363636364092E-5</v>
      </c>
      <c r="IH128" s="9">
        <v>6.6544702581818598</v>
      </c>
      <c r="II128" s="9">
        <v>6.6545454545454961</v>
      </c>
      <c r="IJ128" s="9">
        <v>6.5440663734682259E-6</v>
      </c>
      <c r="IK128" s="6">
        <v>6</v>
      </c>
      <c r="IL128" s="6"/>
      <c r="IM128" s="6"/>
      <c r="IN128" s="6"/>
      <c r="IO128" s="15">
        <v>121</v>
      </c>
      <c r="IP128" s="9">
        <v>0.8497267759562851</v>
      </c>
      <c r="IQ128" s="9">
        <v>4.2589090909091176E-5</v>
      </c>
      <c r="IR128" s="9">
        <v>6.6545028654545879</v>
      </c>
      <c r="IS128" s="9">
        <v>6.654545454545497</v>
      </c>
      <c r="IT128" s="9">
        <v>3.7063738752386418E-6</v>
      </c>
      <c r="IU128" s="6">
        <v>6</v>
      </c>
      <c r="IV128" s="6"/>
      <c r="IW128" s="6"/>
      <c r="IX128" s="6"/>
      <c r="IY128" s="15">
        <v>121</v>
      </c>
      <c r="IZ128" s="9">
        <v>0.8497267759562851</v>
      </c>
      <c r="JA128" s="9">
        <v>7.120363636363681E-5</v>
      </c>
      <c r="JB128" s="9">
        <v>6.6544742509091321</v>
      </c>
      <c r="JC128" s="9">
        <v>6.6545454545454961</v>
      </c>
      <c r="JD128" s="9">
        <v>6.1965938226646048E-6</v>
      </c>
      <c r="JE128" s="6">
        <v>6</v>
      </c>
      <c r="JF128" s="6"/>
      <c r="JG128" s="6"/>
      <c r="JH128" s="6"/>
      <c r="JI128" s="15">
        <v>121</v>
      </c>
      <c r="JJ128" s="9">
        <v>0.8497267759562851</v>
      </c>
      <c r="JK128" s="9">
        <v>6.8541818181818608E-5</v>
      </c>
      <c r="JL128" s="9">
        <v>6.654476912727314</v>
      </c>
      <c r="JM128" s="9">
        <v>6.6545454545454961</v>
      </c>
      <c r="JN128" s="9">
        <v>5.96494545546219E-6</v>
      </c>
      <c r="JO128" s="6">
        <v>6</v>
      </c>
      <c r="JP128" s="6"/>
      <c r="JQ128" s="6"/>
      <c r="JR128" s="6"/>
      <c r="JS128" s="15">
        <v>121</v>
      </c>
      <c r="JT128" s="9">
        <v>0.8497267759562851</v>
      </c>
      <c r="JU128" s="9">
        <v>5.7229090909091273E-5</v>
      </c>
      <c r="JV128" s="9">
        <v>6.6544882254545872</v>
      </c>
      <c r="JW128" s="9">
        <v>6.6545454545454961</v>
      </c>
      <c r="JX128" s="9">
        <v>4.9804398948519261E-6</v>
      </c>
      <c r="JY128" s="6">
        <v>6</v>
      </c>
      <c r="JZ128" s="6"/>
      <c r="KA128" s="6"/>
      <c r="KB128" s="6"/>
      <c r="KC128" s="15">
        <v>121</v>
      </c>
      <c r="KD128" s="9">
        <v>0.8497267759562851</v>
      </c>
      <c r="KE128" s="9">
        <v>9.3829090909091492E-5</v>
      </c>
      <c r="KF128" s="9">
        <v>6.6544516254545867</v>
      </c>
      <c r="KG128" s="9">
        <v>6.6545454545454961</v>
      </c>
      <c r="KH128" s="9">
        <v>8.1656049438851334E-6</v>
      </c>
      <c r="KI128" s="6">
        <v>6</v>
      </c>
      <c r="KJ128" s="6"/>
      <c r="KK128" s="6"/>
      <c r="KL128" s="6"/>
      <c r="KM128" s="15">
        <v>121</v>
      </c>
      <c r="KN128" s="9">
        <v>0.8497267759562851</v>
      </c>
      <c r="KO128" s="9">
        <v>3.9261818181818427E-5</v>
      </c>
      <c r="KP128" s="9">
        <v>6.6545061927273146</v>
      </c>
      <c r="KQ128" s="9">
        <v>6.6545454545454961</v>
      </c>
      <c r="KR128" s="9">
        <v>3.4168134162356234E-6</v>
      </c>
      <c r="KS128" s="6">
        <v>6</v>
      </c>
      <c r="KT128" s="6"/>
      <c r="KU128" s="6"/>
      <c r="KV128" s="6"/>
      <c r="KW128" s="15">
        <v>121</v>
      </c>
      <c r="KX128" s="9">
        <v>0.8497267759562851</v>
      </c>
      <c r="KY128" s="9">
        <v>3.3272727272727483E-5</v>
      </c>
      <c r="KZ128" s="9">
        <v>6.6545121818182231</v>
      </c>
      <c r="LA128" s="9">
        <v>6.6545454545454961</v>
      </c>
      <c r="LB128" s="9">
        <v>2.8956045900301897E-6</v>
      </c>
      <c r="LC128" s="6">
        <v>6</v>
      </c>
    </row>
    <row r="129" spans="1:315">
      <c r="A129" s="6">
        <v>122</v>
      </c>
      <c r="B129">
        <v>0.58348593990822684</v>
      </c>
      <c r="C129">
        <f>1-Table468[[#This Row],[qx (tau)]]</f>
        <v>0.41651406009177316</v>
      </c>
      <c r="D129" s="6"/>
      <c r="E129" s="6"/>
      <c r="F129" s="6"/>
      <c r="G129" s="6"/>
      <c r="H129" s="15">
        <f t="shared" si="15"/>
        <v>122</v>
      </c>
      <c r="I129" s="9">
        <f t="shared" si="17"/>
        <v>0.86639344262295181</v>
      </c>
      <c r="J129" s="9" cm="1">
        <f t="array" ref="J129">VLOOKUP($G$13,'qx Malaria'!$B$32:$I$61,(N129),FALSE)/(1-cambodia!I129*INDEX($E$6:$G$11,N129,2))</f>
        <v>3.7423312883435866E-5</v>
      </c>
      <c r="K129" s="9">
        <f t="shared" si="16"/>
        <v>7.4846251533742887</v>
      </c>
      <c r="L129" s="9">
        <f t="shared" si="13"/>
        <v>7.4846625766871719</v>
      </c>
      <c r="M129" s="9">
        <f>(J129*Table468[[#This Row],[qx (tau)]])/L129</f>
        <v>2.9174296995411347E-6</v>
      </c>
      <c r="N129" s="6">
        <f t="shared" si="14"/>
        <v>6</v>
      </c>
      <c r="P129" s="6"/>
      <c r="Q129" s="6"/>
      <c r="R129" s="6"/>
      <c r="S129" s="15">
        <v>122</v>
      </c>
      <c r="T129" s="9">
        <v>0.86639344262295181</v>
      </c>
      <c r="U129" s="9">
        <v>5.3215950920245802E-4</v>
      </c>
      <c r="V129" s="9">
        <v>7.4841304171779699</v>
      </c>
      <c r="W129" s="9">
        <v>7.4846625766871719</v>
      </c>
      <c r="X129" s="9">
        <v>4.148585032747493E-5</v>
      </c>
      <c r="Y129" s="6">
        <v>6</v>
      </c>
      <c r="Z129" s="6"/>
      <c r="AA129" s="6"/>
      <c r="AB129" s="6"/>
      <c r="AC129" s="15">
        <v>122</v>
      </c>
      <c r="AD129" s="9">
        <v>0.86639344262295181</v>
      </c>
      <c r="AE129" s="9">
        <v>4.543190184049114E-4</v>
      </c>
      <c r="AF129" s="9">
        <v>7.484208257668767</v>
      </c>
      <c r="AG129" s="9">
        <v>7.4846625766871719</v>
      </c>
      <c r="AH129" s="9">
        <v>3.5417596552429373E-5</v>
      </c>
      <c r="AI129" s="6">
        <v>6</v>
      </c>
      <c r="AJ129" s="6"/>
      <c r="AK129" s="6"/>
      <c r="AL129" s="6"/>
      <c r="AM129" s="15">
        <v>122</v>
      </c>
      <c r="AN129" s="9">
        <v>0.86639344262295181</v>
      </c>
      <c r="AO129" s="9">
        <v>4.0566871165644469E-4</v>
      </c>
      <c r="AP129" s="9">
        <v>7.4842569079755155</v>
      </c>
      <c r="AQ129" s="9">
        <v>7.4846625766871719</v>
      </c>
      <c r="AR129" s="9">
        <v>3.1624937943025894E-5</v>
      </c>
      <c r="AS129" s="6">
        <v>6</v>
      </c>
      <c r="AT129" s="6"/>
      <c r="AU129" s="6"/>
      <c r="AV129" s="6"/>
      <c r="AW129" s="15">
        <v>122</v>
      </c>
      <c r="AX129" s="9">
        <v>0.86639344262295181</v>
      </c>
      <c r="AY129" s="9">
        <v>4.5880981595092365E-4</v>
      </c>
      <c r="AZ129" s="9">
        <v>7.4842037668712207</v>
      </c>
      <c r="BA129" s="9">
        <v>7.4846625766871719</v>
      </c>
      <c r="BB129" s="9">
        <v>3.5767688116374304E-5</v>
      </c>
      <c r="BC129" s="6">
        <v>6</v>
      </c>
      <c r="BD129" s="6"/>
      <c r="BE129" s="6"/>
      <c r="BF129" s="6"/>
      <c r="BG129" s="15">
        <v>122</v>
      </c>
      <c r="BH129" s="9">
        <v>0.86639344262295181</v>
      </c>
      <c r="BI129" s="9">
        <v>4.0716564417178218E-4</v>
      </c>
      <c r="BJ129" s="9">
        <v>7.4842554110430006</v>
      </c>
      <c r="BK129" s="9">
        <v>7.4846625766871728</v>
      </c>
      <c r="BL129" s="9">
        <v>3.174163513100754E-5</v>
      </c>
      <c r="BM129" s="6">
        <v>6</v>
      </c>
      <c r="BN129" s="6"/>
      <c r="BO129" s="6"/>
      <c r="BP129" s="6"/>
      <c r="BQ129" s="15">
        <v>122</v>
      </c>
      <c r="BR129" s="9">
        <v>0.86639344262295181</v>
      </c>
      <c r="BS129" s="9">
        <v>3.6600000000000272E-4</v>
      </c>
      <c r="BT129" s="9">
        <v>7.4842965766871723</v>
      </c>
      <c r="BU129" s="9">
        <v>7.4846625766871719</v>
      </c>
      <c r="BV129" s="9">
        <v>2.8532462461512292E-5</v>
      </c>
      <c r="BW129" s="6">
        <v>6</v>
      </c>
      <c r="BX129" s="6"/>
      <c r="BY129" s="6"/>
      <c r="BZ129" s="6"/>
      <c r="CA129" s="15">
        <v>122</v>
      </c>
      <c r="CB129" s="9">
        <v>0.86639344262295181</v>
      </c>
      <c r="CC129" s="9">
        <v>3.4803680981595358E-4</v>
      </c>
      <c r="CD129" s="9">
        <v>7.4843145398773565</v>
      </c>
      <c r="CE129" s="9">
        <v>7.4846625766871728</v>
      </c>
      <c r="CF129" s="9">
        <v>2.7132096205732549E-5</v>
      </c>
      <c r="CG129" s="6">
        <v>6</v>
      </c>
      <c r="CH129" s="6"/>
      <c r="CI129" s="6"/>
      <c r="CJ129" s="6"/>
      <c r="CK129" s="15">
        <v>122</v>
      </c>
      <c r="CL129" s="9">
        <v>0.86639344262295181</v>
      </c>
      <c r="CM129" s="9">
        <v>4.0492024539877603E-4</v>
      </c>
      <c r="CN129" s="9">
        <v>7.4842576564417742</v>
      </c>
      <c r="CO129" s="9">
        <v>7.4846625766871728</v>
      </c>
      <c r="CP129" s="9">
        <v>3.1566589349035071E-5</v>
      </c>
      <c r="CQ129" s="6">
        <v>6</v>
      </c>
      <c r="CR129" s="6"/>
      <c r="CS129" s="6"/>
      <c r="CT129" s="6"/>
      <c r="CU129" s="15">
        <v>122</v>
      </c>
      <c r="CV129" s="9">
        <v>0.86639344262295181</v>
      </c>
      <c r="CW129" s="9">
        <v>3.0163190184049308E-4</v>
      </c>
      <c r="CX129" s="9">
        <v>7.4843609447853323</v>
      </c>
      <c r="CY129" s="9">
        <v>7.4846625766871728</v>
      </c>
      <c r="CZ129" s="9">
        <v>2.3514483378301543E-5</v>
      </c>
      <c r="DA129" s="6">
        <v>6</v>
      </c>
      <c r="DB129" s="6"/>
      <c r="DC129" s="6"/>
      <c r="DD129" s="6"/>
      <c r="DE129" s="15">
        <v>122</v>
      </c>
      <c r="DF129" s="9">
        <v>0.86639344262295181</v>
      </c>
      <c r="DG129" s="9">
        <v>3.0387730061349919E-4</v>
      </c>
      <c r="DH129" s="9">
        <v>7.4843586993865596</v>
      </c>
      <c r="DI129" s="9">
        <v>7.4846625766871728</v>
      </c>
      <c r="DJ129" s="9">
        <v>2.3689529160274009E-5</v>
      </c>
      <c r="DK129" s="6">
        <v>6</v>
      </c>
      <c r="DL129" s="6"/>
      <c r="DM129" s="6"/>
      <c r="DN129" s="6"/>
      <c r="DO129" s="15">
        <v>122</v>
      </c>
      <c r="DP129" s="9">
        <v>0.86639344262295181</v>
      </c>
      <c r="DQ129" s="9">
        <v>5.8305521472393066E-4</v>
      </c>
      <c r="DR129" s="9">
        <v>7.4840795214724487</v>
      </c>
      <c r="DS129" s="9">
        <v>7.4846625766871728</v>
      </c>
      <c r="DT129" s="9">
        <v>4.5453554718850864E-5</v>
      </c>
      <c r="DU129" s="6">
        <v>6</v>
      </c>
      <c r="DV129" s="6"/>
      <c r="DW129" s="6"/>
      <c r="DX129" s="6"/>
      <c r="DY129" s="15">
        <v>122</v>
      </c>
      <c r="DZ129" s="9">
        <v>0.86639344262295181</v>
      </c>
      <c r="EA129" s="9">
        <v>4.3261349693251856E-4</v>
      </c>
      <c r="EB129" s="9">
        <v>7.4842299631902396</v>
      </c>
      <c r="EC129" s="9">
        <v>7.4846625766871719</v>
      </c>
      <c r="ED129" s="9">
        <v>3.3725487326695511E-5</v>
      </c>
      <c r="EE129" s="6">
        <v>6</v>
      </c>
      <c r="EF129" s="6"/>
      <c r="EG129" s="6"/>
      <c r="EH129" s="6"/>
      <c r="EI129" s="15">
        <v>122</v>
      </c>
      <c r="EJ129" s="9">
        <v>0.86639344262295181</v>
      </c>
      <c r="EK129" s="9">
        <v>3.6899386503067759E-4</v>
      </c>
      <c r="EL129" s="9">
        <v>7.4842935828221417</v>
      </c>
      <c r="EM129" s="9">
        <v>7.4846625766871728</v>
      </c>
      <c r="EN129" s="9">
        <v>2.8765856837475581E-5</v>
      </c>
      <c r="EO129" s="6">
        <v>6</v>
      </c>
      <c r="EP129" s="6"/>
      <c r="EQ129" s="6"/>
      <c r="ER129" s="6"/>
      <c r="ES129" s="15">
        <v>122</v>
      </c>
      <c r="ET129" s="9">
        <v>0.86639344262295181</v>
      </c>
      <c r="EU129" s="9">
        <v>6.3919018404908444E-4</v>
      </c>
      <c r="EV129" s="9">
        <v>7.4840233865031234</v>
      </c>
      <c r="EW129" s="9">
        <v>7.4846625766871728</v>
      </c>
      <c r="EX129" s="9">
        <v>4.9829699268162559E-5</v>
      </c>
      <c r="EY129" s="6">
        <v>6</v>
      </c>
      <c r="EZ129" s="6"/>
      <c r="FA129" s="6"/>
      <c r="FB129" s="6"/>
      <c r="FC129" s="15">
        <v>122</v>
      </c>
      <c r="FD129" s="9">
        <v>0.86639344262295181</v>
      </c>
      <c r="FE129" s="9">
        <v>5.1793865030675236E-4</v>
      </c>
      <c r="FF129" s="9">
        <v>7.4841446380368657</v>
      </c>
      <c r="FG129" s="9">
        <v>7.4846625766871728</v>
      </c>
      <c r="FH129" s="9">
        <v>4.0377227041649299E-5</v>
      </c>
      <c r="FI129" s="6">
        <v>6</v>
      </c>
      <c r="FJ129" s="6"/>
      <c r="FK129" s="6"/>
      <c r="FL129" s="6"/>
      <c r="FM129" s="15">
        <v>122</v>
      </c>
      <c r="FN129" s="9">
        <v>0.86639344262295181</v>
      </c>
      <c r="FO129" s="9">
        <v>3.3381595092024787E-4</v>
      </c>
      <c r="FP129" s="9">
        <v>7.4843287607362523</v>
      </c>
      <c r="FQ129" s="9">
        <v>7.4846625766871728</v>
      </c>
      <c r="FR129" s="9">
        <v>2.6023472919906914E-5</v>
      </c>
      <c r="FS129" s="6">
        <v>6</v>
      </c>
      <c r="FT129" s="6"/>
      <c r="FU129" s="6"/>
      <c r="FV129" s="6"/>
      <c r="FW129" s="15">
        <v>122</v>
      </c>
      <c r="FX129" s="9">
        <v>0.86639344262295181</v>
      </c>
      <c r="FY129" s="9">
        <v>4.7976687116564772E-4</v>
      </c>
      <c r="FZ129" s="9">
        <v>7.4841828098160068</v>
      </c>
      <c r="GA129" s="9">
        <v>7.4846625766871728</v>
      </c>
      <c r="GB129" s="9">
        <v>3.7401448748117336E-5</v>
      </c>
      <c r="GC129" s="6">
        <v>6</v>
      </c>
      <c r="GD129" s="6"/>
      <c r="GE129" s="6"/>
      <c r="GF129" s="6"/>
      <c r="GG129" s="15">
        <v>122</v>
      </c>
      <c r="GH129" s="9">
        <v>0.86639344262295181</v>
      </c>
      <c r="GI129" s="9">
        <v>3.0612269938650534E-4</v>
      </c>
      <c r="GJ129" s="9">
        <v>7.484356453987786</v>
      </c>
      <c r="GK129" s="9">
        <v>7.4846625766871728</v>
      </c>
      <c r="GL129" s="9">
        <v>2.3864574942246475E-5</v>
      </c>
      <c r="GM129" s="6">
        <v>6</v>
      </c>
      <c r="GN129" s="6"/>
      <c r="GO129" s="6"/>
      <c r="GP129" s="6"/>
      <c r="GQ129" s="15">
        <v>122</v>
      </c>
      <c r="GR129" s="9">
        <v>0.86639344262295181</v>
      </c>
      <c r="GS129" s="9">
        <v>2.8366871165644384E-4</v>
      </c>
      <c r="GT129" s="9">
        <v>7.4843789079755156</v>
      </c>
      <c r="GU129" s="9">
        <v>7.4846625766871719</v>
      </c>
      <c r="GV129" s="9">
        <v>2.2114117122521797E-5</v>
      </c>
      <c r="GW129" s="6">
        <v>6</v>
      </c>
      <c r="GX129" s="6"/>
      <c r="GY129" s="6"/>
      <c r="GZ129" s="6"/>
      <c r="HA129" s="15">
        <v>122</v>
      </c>
      <c r="HB129" s="9">
        <v>0.86639344262295181</v>
      </c>
      <c r="HC129" s="9">
        <v>3.5252760736196584E-4</v>
      </c>
      <c r="HD129" s="9">
        <v>7.4843100490798102</v>
      </c>
      <c r="HE129" s="9">
        <v>7.4846625766871719</v>
      </c>
      <c r="HF129" s="9">
        <v>2.7482187769677488E-5</v>
      </c>
      <c r="HG129" s="6">
        <v>6</v>
      </c>
      <c r="HH129" s="6"/>
      <c r="HI129" s="6"/>
      <c r="HJ129" s="6"/>
      <c r="HK129" s="15">
        <v>122</v>
      </c>
      <c r="HL129" s="9">
        <v>0.86639344262295181</v>
      </c>
      <c r="HM129" s="9">
        <v>1.9310429447852906E-4</v>
      </c>
      <c r="HN129" s="9">
        <v>7.4844694723926937</v>
      </c>
      <c r="HO129" s="9">
        <v>7.4846625766871719</v>
      </c>
      <c r="HP129" s="9">
        <v>1.5053937249632254E-5</v>
      </c>
      <c r="HQ129" s="6">
        <v>6</v>
      </c>
      <c r="HR129" s="6"/>
      <c r="HS129" s="6"/>
      <c r="HT129" s="6"/>
      <c r="HU129" s="15">
        <v>122</v>
      </c>
      <c r="HV129" s="9">
        <v>0.86639344262295181</v>
      </c>
      <c r="HW129" s="9">
        <v>1.8561963190184187E-4</v>
      </c>
      <c r="HX129" s="9">
        <v>7.4844769570552705</v>
      </c>
      <c r="HY129" s="9">
        <v>7.4846625766871719</v>
      </c>
      <c r="HZ129" s="9">
        <v>1.4470451309724027E-5</v>
      </c>
      <c r="IA129" s="6">
        <v>6</v>
      </c>
      <c r="IB129" s="6"/>
      <c r="IC129" s="6"/>
      <c r="ID129" s="6"/>
      <c r="IE129" s="15">
        <v>122</v>
      </c>
      <c r="IF129" s="9">
        <v>0.86639344262295181</v>
      </c>
      <c r="IG129" s="9">
        <v>8.4576687116565033E-5</v>
      </c>
      <c r="IH129" s="9">
        <v>7.484578000000055</v>
      </c>
      <c r="II129" s="9">
        <v>7.4846625766871719</v>
      </c>
      <c r="IJ129" s="9">
        <v>6.5933911209629624E-6</v>
      </c>
      <c r="IK129" s="6">
        <v>6</v>
      </c>
      <c r="IL129" s="6"/>
      <c r="IM129" s="6"/>
      <c r="IN129" s="6"/>
      <c r="IO129" s="15">
        <v>122</v>
      </c>
      <c r="IP129" s="9">
        <v>0.86639344262295181</v>
      </c>
      <c r="IQ129" s="9">
        <v>4.7901840490797899E-5</v>
      </c>
      <c r="IR129" s="9">
        <v>7.4846146748466822</v>
      </c>
      <c r="IS129" s="9">
        <v>7.4846625766871728</v>
      </c>
      <c r="IT129" s="9">
        <v>3.7343100154126511E-6</v>
      </c>
      <c r="IU129" s="6">
        <v>6</v>
      </c>
      <c r="IV129" s="6"/>
      <c r="IW129" s="6"/>
      <c r="IX129" s="6"/>
      <c r="IY129" s="15">
        <v>122</v>
      </c>
      <c r="IZ129" s="9">
        <v>0.86639344262295181</v>
      </c>
      <c r="JA129" s="9">
        <v>8.0085889570552748E-5</v>
      </c>
      <c r="JB129" s="9">
        <v>7.4845824907976013</v>
      </c>
      <c r="JC129" s="9">
        <v>7.4846625766871719</v>
      </c>
      <c r="JD129" s="9">
        <v>6.2432995570180282E-6</v>
      </c>
      <c r="JE129" s="6">
        <v>6</v>
      </c>
      <c r="JF129" s="6"/>
      <c r="JG129" s="6"/>
      <c r="JH129" s="6"/>
      <c r="JI129" s="15">
        <v>122</v>
      </c>
      <c r="JJ129" s="9">
        <v>0.86639344262295181</v>
      </c>
      <c r="JK129" s="9">
        <v>7.7092024539877874E-5</v>
      </c>
      <c r="JL129" s="9">
        <v>7.4845854846626327</v>
      </c>
      <c r="JM129" s="9">
        <v>7.4846625766871728</v>
      </c>
      <c r="JN129" s="9">
        <v>6.009905181054736E-6</v>
      </c>
      <c r="JO129" s="6">
        <v>6</v>
      </c>
      <c r="JP129" s="6"/>
      <c r="JQ129" s="6"/>
      <c r="JR129" s="6"/>
      <c r="JS129" s="15">
        <v>122</v>
      </c>
      <c r="JT129" s="9">
        <v>0.86639344262295181</v>
      </c>
      <c r="JU129" s="9">
        <v>6.4368098159509686E-5</v>
      </c>
      <c r="JV129" s="9">
        <v>7.4845982085890128</v>
      </c>
      <c r="JW129" s="9">
        <v>7.4846625766871719</v>
      </c>
      <c r="JX129" s="9">
        <v>5.0179790832107516E-6</v>
      </c>
      <c r="JY129" s="6">
        <v>6</v>
      </c>
      <c r="JZ129" s="6"/>
      <c r="KA129" s="6"/>
      <c r="KB129" s="6"/>
      <c r="KC129" s="15">
        <v>122</v>
      </c>
      <c r="KD129" s="9">
        <v>0.86639344262295181</v>
      </c>
      <c r="KE129" s="9">
        <v>1.0553374233128912E-4</v>
      </c>
      <c r="KF129" s="9">
        <v>7.4845570429448411</v>
      </c>
      <c r="KG129" s="9">
        <v>7.4846625766871728</v>
      </c>
      <c r="KH129" s="9">
        <v>8.227151752705997E-6</v>
      </c>
      <c r="KI129" s="6">
        <v>6</v>
      </c>
      <c r="KJ129" s="6"/>
      <c r="KK129" s="6"/>
      <c r="KL129" s="6"/>
      <c r="KM129" s="15">
        <v>122</v>
      </c>
      <c r="KN129" s="9">
        <v>0.86639344262295181</v>
      </c>
      <c r="KO129" s="9">
        <v>4.4159509202454313E-5</v>
      </c>
      <c r="KP129" s="9">
        <v>7.4846184171779697</v>
      </c>
      <c r="KQ129" s="9">
        <v>7.4846625766871719</v>
      </c>
      <c r="KR129" s="9">
        <v>3.4425670454585384E-6</v>
      </c>
      <c r="KS129" s="6">
        <v>6</v>
      </c>
      <c r="KT129" s="6"/>
      <c r="KU129" s="6"/>
      <c r="KV129" s="6"/>
      <c r="KW129" s="15">
        <v>122</v>
      </c>
      <c r="KX129" s="9">
        <v>0.86639344262295181</v>
      </c>
      <c r="KY129" s="9">
        <v>3.7423312883435866E-5</v>
      </c>
      <c r="KZ129" s="9">
        <v>7.4846251533742887</v>
      </c>
      <c r="LA129" s="9">
        <v>7.4846625766871719</v>
      </c>
      <c r="LB129" s="9">
        <v>2.9174296995411347E-6</v>
      </c>
      <c r="LC129" s="6">
        <v>6</v>
      </c>
    </row>
    <row r="130" spans="1:315">
      <c r="A130" s="6">
        <v>123</v>
      </c>
      <c r="B130">
        <v>0.58755959048469353</v>
      </c>
      <c r="C130">
        <f>1-Table468[[#This Row],[qx (tau)]]</f>
        <v>0.41244040951530647</v>
      </c>
      <c r="D130" s="6"/>
      <c r="E130" s="6"/>
      <c r="F130" s="6"/>
      <c r="G130" s="6"/>
      <c r="H130" s="15">
        <f t="shared" si="15"/>
        <v>123</v>
      </c>
      <c r="I130" s="9">
        <f t="shared" si="17"/>
        <v>0.88306010928961853</v>
      </c>
      <c r="J130" s="9" cm="1">
        <f t="array" ref="J130">VLOOKUP($G$13,'qx Malaria'!$B$32:$I$61,(N130),FALSE)/(1-cambodia!I130*INDEX($E$6:$G$11,N130,2))</f>
        <v>4.2757009345794779E-5</v>
      </c>
      <c r="K130" s="9">
        <f t="shared" si="16"/>
        <v>8.5513591121496084</v>
      </c>
      <c r="L130" s="9">
        <f t="shared" si="13"/>
        <v>8.5514018691589548</v>
      </c>
      <c r="M130" s="9">
        <f>(J130*Table468[[#This Row],[qx (tau)]])/L130</f>
        <v>2.937797952423468E-6</v>
      </c>
      <c r="N130" s="6">
        <f t="shared" si="14"/>
        <v>6</v>
      </c>
      <c r="P130" s="6"/>
      <c r="Q130" s="6"/>
      <c r="R130" s="6"/>
      <c r="S130" s="15">
        <v>123</v>
      </c>
      <c r="T130" s="9">
        <v>0.88306010928961853</v>
      </c>
      <c r="U130" s="9">
        <v>6.0800467289720181E-4</v>
      </c>
      <c r="V130" s="9">
        <v>8.5507938644860584</v>
      </c>
      <c r="W130" s="9">
        <v>8.5514018691589548</v>
      </c>
      <c r="X130" s="9">
        <v>4.1775486883461715E-5</v>
      </c>
      <c r="Y130" s="6">
        <v>6</v>
      </c>
      <c r="Z130" s="6"/>
      <c r="AA130" s="6"/>
      <c r="AB130" s="6"/>
      <c r="AC130" s="15">
        <v>123</v>
      </c>
      <c r="AD130" s="9">
        <v>0.88306010928961853</v>
      </c>
      <c r="AE130" s="9">
        <v>5.1907009345794858E-4</v>
      </c>
      <c r="AF130" s="9">
        <v>8.5508827990654961</v>
      </c>
      <c r="AG130" s="9">
        <v>8.5514018691589548</v>
      </c>
      <c r="AH130" s="9">
        <v>3.56648671424209E-5</v>
      </c>
      <c r="AI130" s="6">
        <v>6</v>
      </c>
      <c r="AJ130" s="6"/>
      <c r="AK130" s="6"/>
      <c r="AL130" s="6"/>
      <c r="AM130" s="15">
        <v>123</v>
      </c>
      <c r="AN130" s="9">
        <v>0.88306010928961853</v>
      </c>
      <c r="AO130" s="9">
        <v>4.6348598130841536E-4</v>
      </c>
      <c r="AP130" s="9">
        <v>8.5509383831776464</v>
      </c>
      <c r="AQ130" s="9">
        <v>8.5514018691589548</v>
      </c>
      <c r="AR130" s="9">
        <v>3.1845729804270386E-5</v>
      </c>
      <c r="AS130" s="6">
        <v>6</v>
      </c>
      <c r="AT130" s="6"/>
      <c r="AU130" s="6"/>
      <c r="AV130" s="6"/>
      <c r="AW130" s="15">
        <v>123</v>
      </c>
      <c r="AX130" s="9">
        <v>0.88306010928961853</v>
      </c>
      <c r="AY130" s="9">
        <v>5.2420093457944395E-4</v>
      </c>
      <c r="AZ130" s="9">
        <v>8.5508776682243752</v>
      </c>
      <c r="BA130" s="9">
        <v>8.5514018691589548</v>
      </c>
      <c r="BB130" s="9">
        <v>3.6017402896711718E-5</v>
      </c>
      <c r="BC130" s="6">
        <v>6</v>
      </c>
      <c r="BD130" s="6"/>
      <c r="BE130" s="6"/>
      <c r="BF130" s="6"/>
      <c r="BG130" s="15">
        <v>123</v>
      </c>
      <c r="BH130" s="9">
        <v>0.88306010928961853</v>
      </c>
      <c r="BI130" s="9">
        <v>4.6519626168224718E-4</v>
      </c>
      <c r="BJ130" s="9">
        <v>8.5509366728972722</v>
      </c>
      <c r="BK130" s="9">
        <v>8.5514018691589548</v>
      </c>
      <c r="BL130" s="9">
        <v>3.1963241722367334E-5</v>
      </c>
      <c r="BM130" s="6">
        <v>6</v>
      </c>
      <c r="BN130" s="6"/>
      <c r="BO130" s="6"/>
      <c r="BP130" s="6"/>
      <c r="BQ130" s="15">
        <v>123</v>
      </c>
      <c r="BR130" s="9">
        <v>0.88306010928961853</v>
      </c>
      <c r="BS130" s="9">
        <v>4.1816355140187288E-4</v>
      </c>
      <c r="BT130" s="9">
        <v>8.5509837056075533</v>
      </c>
      <c r="BU130" s="9">
        <v>8.5514018691589548</v>
      </c>
      <c r="BV130" s="9">
        <v>2.8731663974701514E-5</v>
      </c>
      <c r="BW130" s="6">
        <v>6</v>
      </c>
      <c r="BX130" s="6"/>
      <c r="BY130" s="6"/>
      <c r="BZ130" s="6"/>
      <c r="CA130" s="15">
        <v>123</v>
      </c>
      <c r="CB130" s="9">
        <v>0.88306010928961853</v>
      </c>
      <c r="CC130" s="9">
        <v>3.9764018691589145E-4</v>
      </c>
      <c r="CD130" s="9">
        <v>8.5510042289720403</v>
      </c>
      <c r="CE130" s="9">
        <v>8.5514018691589566</v>
      </c>
      <c r="CF130" s="9">
        <v>2.7321520957538245E-5</v>
      </c>
      <c r="CG130" s="6">
        <v>6</v>
      </c>
      <c r="CH130" s="6"/>
      <c r="CI130" s="6"/>
      <c r="CJ130" s="6"/>
      <c r="CK130" s="15">
        <v>123</v>
      </c>
      <c r="CL130" s="9">
        <v>0.88306010928961853</v>
      </c>
      <c r="CM130" s="9">
        <v>4.626308411214995E-4</v>
      </c>
      <c r="CN130" s="9">
        <v>8.5509392383178344</v>
      </c>
      <c r="CO130" s="9">
        <v>8.5514018691589566</v>
      </c>
      <c r="CP130" s="9">
        <v>3.1786973845221915E-5</v>
      </c>
      <c r="CQ130" s="6">
        <v>6</v>
      </c>
      <c r="CR130" s="6"/>
      <c r="CS130" s="6"/>
      <c r="CT130" s="6"/>
      <c r="CU130" s="15">
        <v>123</v>
      </c>
      <c r="CV130" s="9">
        <v>0.88306010928961853</v>
      </c>
      <c r="CW130" s="9">
        <v>3.4462149532710592E-4</v>
      </c>
      <c r="CX130" s="9">
        <v>8.5510572476636284</v>
      </c>
      <c r="CY130" s="9">
        <v>8.5514018691589548</v>
      </c>
      <c r="CZ130" s="9">
        <v>2.367865149653315E-5</v>
      </c>
      <c r="DA130" s="6">
        <v>6</v>
      </c>
      <c r="DB130" s="6"/>
      <c r="DC130" s="6"/>
      <c r="DD130" s="6"/>
      <c r="DE130" s="15">
        <v>123</v>
      </c>
      <c r="DF130" s="9">
        <v>0.88306010928961853</v>
      </c>
      <c r="DG130" s="9">
        <v>3.4718691588785355E-4</v>
      </c>
      <c r="DH130" s="9">
        <v>8.551054682243068</v>
      </c>
      <c r="DI130" s="9">
        <v>8.5514018691589566</v>
      </c>
      <c r="DJ130" s="9">
        <v>2.3854919373678552E-5</v>
      </c>
      <c r="DK130" s="6">
        <v>6</v>
      </c>
      <c r="DL130" s="6"/>
      <c r="DM130" s="6"/>
      <c r="DN130" s="6"/>
      <c r="DO130" s="15">
        <v>123</v>
      </c>
      <c r="DP130" s="9">
        <v>0.88306010928961853</v>
      </c>
      <c r="DQ130" s="9">
        <v>6.6615420560748261E-4</v>
      </c>
      <c r="DR130" s="9">
        <v>8.5507357149533476</v>
      </c>
      <c r="DS130" s="9">
        <v>8.5514018691589548</v>
      </c>
      <c r="DT130" s="9">
        <v>4.5770892098757629E-5</v>
      </c>
      <c r="DU130" s="6">
        <v>6</v>
      </c>
      <c r="DV130" s="6"/>
      <c r="DW130" s="6"/>
      <c r="DX130" s="6"/>
      <c r="DY130" s="15">
        <v>123</v>
      </c>
      <c r="DZ130" s="9">
        <v>0.88306010928961853</v>
      </c>
      <c r="EA130" s="9">
        <v>4.9427102803738764E-4</v>
      </c>
      <c r="EB130" s="9">
        <v>8.5509075981309177</v>
      </c>
      <c r="EC130" s="9">
        <v>8.5514018691589548</v>
      </c>
      <c r="ED130" s="9">
        <v>3.3960944330015287E-5</v>
      </c>
      <c r="EE130" s="6">
        <v>6</v>
      </c>
      <c r="EF130" s="6"/>
      <c r="EG130" s="6"/>
      <c r="EH130" s="6"/>
      <c r="EI130" s="15">
        <v>123</v>
      </c>
      <c r="EJ130" s="9">
        <v>0.88306010928961853</v>
      </c>
      <c r="EK130" s="9">
        <v>4.2158411214953648E-4</v>
      </c>
      <c r="EL130" s="9">
        <v>8.5509802850468049</v>
      </c>
      <c r="EM130" s="9">
        <v>8.5514018691589548</v>
      </c>
      <c r="EN130" s="9">
        <v>2.8966687810895394E-5</v>
      </c>
      <c r="EO130" s="6">
        <v>6</v>
      </c>
      <c r="EP130" s="6"/>
      <c r="EQ130" s="6"/>
      <c r="ER130" s="6"/>
      <c r="ES130" s="15">
        <v>123</v>
      </c>
      <c r="ET130" s="9">
        <v>0.88306010928961853</v>
      </c>
      <c r="EU130" s="9">
        <v>7.3028971962617469E-4</v>
      </c>
      <c r="EV130" s="9">
        <v>8.550671579439328</v>
      </c>
      <c r="EW130" s="9">
        <v>8.5514018691589548</v>
      </c>
      <c r="EX130" s="9">
        <v>5.0177589027392824E-5</v>
      </c>
      <c r="EY130" s="6">
        <v>6</v>
      </c>
      <c r="EZ130" s="6"/>
      <c r="FA130" s="6"/>
      <c r="FB130" s="6"/>
      <c r="FC130" s="15">
        <v>123</v>
      </c>
      <c r="FD130" s="9">
        <v>0.88306010928961853</v>
      </c>
      <c r="FE130" s="9">
        <v>5.9175700934579968E-4</v>
      </c>
      <c r="FF130" s="9">
        <v>8.550810112149609</v>
      </c>
      <c r="FG130" s="9">
        <v>8.5514018691589548</v>
      </c>
      <c r="FH130" s="9">
        <v>4.065912366154079E-5</v>
      </c>
      <c r="FI130" s="6">
        <v>6</v>
      </c>
      <c r="FJ130" s="6"/>
      <c r="FK130" s="6"/>
      <c r="FL130" s="6"/>
      <c r="FM130" s="15">
        <v>123</v>
      </c>
      <c r="FN130" s="9">
        <v>0.88306010928961853</v>
      </c>
      <c r="FO130" s="9">
        <v>3.8139252336448937E-4</v>
      </c>
      <c r="FP130" s="9">
        <v>8.5510204766355908</v>
      </c>
      <c r="FQ130" s="9">
        <v>8.5514018691589548</v>
      </c>
      <c r="FR130" s="9">
        <v>2.620515773561733E-5</v>
      </c>
      <c r="FS130" s="6">
        <v>6</v>
      </c>
      <c r="FT130" s="6"/>
      <c r="FU130" s="6"/>
      <c r="FV130" s="6"/>
      <c r="FW130" s="15">
        <v>123</v>
      </c>
      <c r="FX130" s="9">
        <v>0.88306010928961853</v>
      </c>
      <c r="FY130" s="9">
        <v>5.4814485981308897E-4</v>
      </c>
      <c r="FZ130" s="9">
        <v>8.5508537242991416</v>
      </c>
      <c r="GA130" s="9">
        <v>8.5514018691589548</v>
      </c>
      <c r="GB130" s="9">
        <v>3.7662569750068853E-5</v>
      </c>
      <c r="GC130" s="6">
        <v>6</v>
      </c>
      <c r="GD130" s="6"/>
      <c r="GE130" s="6"/>
      <c r="GF130" s="6"/>
      <c r="GG130" s="15">
        <v>123</v>
      </c>
      <c r="GH130" s="9">
        <v>0.88306010928961853</v>
      </c>
      <c r="GI130" s="9">
        <v>3.4975233644860123E-4</v>
      </c>
      <c r="GJ130" s="9">
        <v>8.5510521168225058</v>
      </c>
      <c r="GK130" s="9">
        <v>8.5514018691589548</v>
      </c>
      <c r="GL130" s="9">
        <v>2.4031187250823965E-5</v>
      </c>
      <c r="GM130" s="6">
        <v>6</v>
      </c>
      <c r="GN130" s="6"/>
      <c r="GO130" s="6"/>
      <c r="GP130" s="6"/>
      <c r="GQ130" s="15">
        <v>123</v>
      </c>
      <c r="GR130" s="9">
        <v>0.88306010928961853</v>
      </c>
      <c r="GS130" s="9">
        <v>3.2409813084112438E-4</v>
      </c>
      <c r="GT130" s="9">
        <v>8.5510777710281136</v>
      </c>
      <c r="GU130" s="9">
        <v>8.5514018691589548</v>
      </c>
      <c r="GV130" s="9">
        <v>2.2268508479369884E-5</v>
      </c>
      <c r="GW130" s="6">
        <v>6</v>
      </c>
      <c r="GX130" s="6"/>
      <c r="GY130" s="6"/>
      <c r="GZ130" s="6"/>
      <c r="HA130" s="15">
        <v>123</v>
      </c>
      <c r="HB130" s="9">
        <v>0.88306010928961853</v>
      </c>
      <c r="HC130" s="9">
        <v>4.0277102803738677E-4</v>
      </c>
      <c r="HD130" s="9">
        <v>8.5509990981309176</v>
      </c>
      <c r="HE130" s="9">
        <v>8.5514018691589548</v>
      </c>
      <c r="HF130" s="9">
        <v>2.7674056711829063E-5</v>
      </c>
      <c r="HG130" s="6">
        <v>6</v>
      </c>
      <c r="HH130" s="6"/>
      <c r="HI130" s="6"/>
      <c r="HJ130" s="6"/>
      <c r="HK130" s="15">
        <v>123</v>
      </c>
      <c r="HL130" s="9">
        <v>0.88306010928961853</v>
      </c>
      <c r="HM130" s="9">
        <v>2.2062616822430105E-4</v>
      </c>
      <c r="HN130" s="9">
        <v>8.5511812429907312</v>
      </c>
      <c r="HO130" s="9">
        <v>8.5514018691589548</v>
      </c>
      <c r="HP130" s="9">
        <v>1.5159037434505094E-5</v>
      </c>
      <c r="HQ130" s="6">
        <v>6</v>
      </c>
      <c r="HR130" s="6"/>
      <c r="HS130" s="6"/>
      <c r="HT130" s="6"/>
      <c r="HU130" s="15">
        <v>123</v>
      </c>
      <c r="HV130" s="9">
        <v>0.88306010928961853</v>
      </c>
      <c r="HW130" s="9">
        <v>2.1207476635514208E-4</v>
      </c>
      <c r="HX130" s="9">
        <v>8.5511897943925987</v>
      </c>
      <c r="HY130" s="9">
        <v>8.5514018691589531</v>
      </c>
      <c r="HZ130" s="9">
        <v>1.4571477844020403E-5</v>
      </c>
      <c r="IA130" s="6">
        <v>6</v>
      </c>
      <c r="IB130" s="6"/>
      <c r="IC130" s="6"/>
      <c r="ID130" s="6"/>
      <c r="IE130" s="15">
        <v>123</v>
      </c>
      <c r="IF130" s="9">
        <v>0.88306010928961853</v>
      </c>
      <c r="IG130" s="9">
        <v>9.6630841121496185E-5</v>
      </c>
      <c r="IH130" s="9">
        <v>8.5513052383178323</v>
      </c>
      <c r="II130" s="9">
        <v>8.5514018691589531</v>
      </c>
      <c r="IJ130" s="9">
        <v>6.6394233724770379E-6</v>
      </c>
      <c r="IK130" s="6">
        <v>6</v>
      </c>
      <c r="IL130" s="6"/>
      <c r="IM130" s="6"/>
      <c r="IN130" s="6"/>
      <c r="IO130" s="15">
        <v>123</v>
      </c>
      <c r="IP130" s="9">
        <v>0.88306010928961853</v>
      </c>
      <c r="IQ130" s="9">
        <v>5.4728971962617313E-5</v>
      </c>
      <c r="IR130" s="9">
        <v>8.5513471401869925</v>
      </c>
      <c r="IS130" s="9">
        <v>8.5514018691589548</v>
      </c>
      <c r="IT130" s="9">
        <v>3.7603813791020386E-6</v>
      </c>
      <c r="IU130" s="6">
        <v>6</v>
      </c>
      <c r="IV130" s="6"/>
      <c r="IW130" s="6"/>
      <c r="IX130" s="6"/>
      <c r="IY130" s="15">
        <v>123</v>
      </c>
      <c r="IZ130" s="9">
        <v>0.88306010928961853</v>
      </c>
      <c r="JA130" s="9">
        <v>9.1500000000000828E-5</v>
      </c>
      <c r="JB130" s="9">
        <v>8.5513103691589549</v>
      </c>
      <c r="JC130" s="9">
        <v>8.5514018691589548</v>
      </c>
      <c r="JD130" s="9">
        <v>6.2868876181862215E-6</v>
      </c>
      <c r="JE130" s="6">
        <v>6</v>
      </c>
      <c r="JF130" s="6"/>
      <c r="JG130" s="6"/>
      <c r="JH130" s="6"/>
      <c r="JI130" s="15">
        <v>123</v>
      </c>
      <c r="JJ130" s="9">
        <v>0.88306010928961853</v>
      </c>
      <c r="JK130" s="9">
        <v>8.807943925233723E-5</v>
      </c>
      <c r="JL130" s="9">
        <v>8.5513137897197034</v>
      </c>
      <c r="JM130" s="9">
        <v>8.5514018691589548</v>
      </c>
      <c r="JN130" s="9">
        <v>6.0518637819923425E-6</v>
      </c>
      <c r="JO130" s="6">
        <v>6</v>
      </c>
      <c r="JP130" s="6"/>
      <c r="JQ130" s="6"/>
      <c r="JR130" s="6"/>
      <c r="JS130" s="15">
        <v>123</v>
      </c>
      <c r="JT130" s="9">
        <v>0.88306010928961853</v>
      </c>
      <c r="JU130" s="9">
        <v>7.3542056074767017E-5</v>
      </c>
      <c r="JV130" s="9">
        <v>8.5513283271028797</v>
      </c>
      <c r="JW130" s="9">
        <v>8.5514018691589548</v>
      </c>
      <c r="JX130" s="9">
        <v>5.0530124781683642E-6</v>
      </c>
      <c r="JY130" s="6">
        <v>6</v>
      </c>
      <c r="JZ130" s="6"/>
      <c r="KA130" s="6"/>
      <c r="KB130" s="6"/>
      <c r="KC130" s="15">
        <v>123</v>
      </c>
      <c r="KD130" s="9">
        <v>0.88306010928961853</v>
      </c>
      <c r="KE130" s="9">
        <v>1.2057476635514125E-4</v>
      </c>
      <c r="KF130" s="9">
        <v>8.5512812943926004</v>
      </c>
      <c r="KG130" s="9">
        <v>8.5514018691589548</v>
      </c>
      <c r="KH130" s="9">
        <v>8.2845902258341791E-6</v>
      </c>
      <c r="KI130" s="6">
        <v>6</v>
      </c>
      <c r="KJ130" s="6"/>
      <c r="KK130" s="6"/>
      <c r="KL130" s="6"/>
      <c r="KM130" s="15">
        <v>123</v>
      </c>
      <c r="KN130" s="9">
        <v>0.88306010928961853</v>
      </c>
      <c r="KO130" s="9">
        <v>5.0453271028037828E-5</v>
      </c>
      <c r="KP130" s="9">
        <v>8.5513514158879271</v>
      </c>
      <c r="KQ130" s="9">
        <v>8.5514018691589548</v>
      </c>
      <c r="KR130" s="9">
        <v>3.4666015838596918E-6</v>
      </c>
      <c r="KS130" s="6">
        <v>6</v>
      </c>
      <c r="KT130" s="6"/>
      <c r="KU130" s="6"/>
      <c r="KV130" s="6"/>
      <c r="KW130" s="15">
        <v>123</v>
      </c>
      <c r="KX130" s="9">
        <v>0.88306010928961853</v>
      </c>
      <c r="KY130" s="9">
        <v>4.2757009345794779E-5</v>
      </c>
      <c r="KZ130" s="9">
        <v>8.5513591121496084</v>
      </c>
      <c r="LA130" s="9">
        <v>8.5514018691589548</v>
      </c>
      <c r="LB130" s="9">
        <v>2.937797952423468E-6</v>
      </c>
      <c r="LC130" s="6">
        <v>6</v>
      </c>
    </row>
    <row r="131" spans="1:315">
      <c r="A131" s="6">
        <v>124</v>
      </c>
      <c r="B131">
        <v>0.59135633755194705</v>
      </c>
      <c r="C131">
        <f>1-Table468[[#This Row],[qx (tau)]]</f>
        <v>0.40864366244805295</v>
      </c>
      <c r="D131" s="6"/>
      <c r="E131" s="6"/>
      <c r="F131" s="6"/>
      <c r="G131" s="6"/>
      <c r="H131" s="15">
        <f t="shared" si="15"/>
        <v>124</v>
      </c>
      <c r="I131" s="9">
        <f t="shared" si="17"/>
        <v>0.89972677595628525</v>
      </c>
      <c r="J131" s="9" cm="1">
        <f t="array" ref="J131">VLOOKUP($G$13,'qx Malaria'!$B$32:$I$61,(N131),FALSE)/(1-cambodia!I131*INDEX($E$6:$G$11,N131,2))</f>
        <v>4.9863760217984199E-5</v>
      </c>
      <c r="K131" s="9">
        <f t="shared" si="16"/>
        <v>9.972702179836622</v>
      </c>
      <c r="L131" s="9">
        <f t="shared" si="13"/>
        <v>9.9727520435968398</v>
      </c>
      <c r="M131" s="9">
        <f>(J131*Table468[[#This Row],[qx (tau)]])/L131</f>
        <v>2.9567816877597352E-6</v>
      </c>
      <c r="N131" s="6">
        <f t="shared" si="14"/>
        <v>6</v>
      </c>
      <c r="P131" s="6"/>
      <c r="Q131" s="6"/>
      <c r="R131" s="6"/>
      <c r="S131" s="15">
        <v>124</v>
      </c>
      <c r="T131" s="9">
        <v>0.89972677595628525</v>
      </c>
      <c r="U131" s="9">
        <v>7.0906267029973531E-4</v>
      </c>
      <c r="V131" s="9">
        <v>9.9720429809265401</v>
      </c>
      <c r="W131" s="9">
        <v>9.9727520435968398</v>
      </c>
      <c r="X131" s="9">
        <v>4.204543559994344E-5</v>
      </c>
      <c r="Y131" s="6">
        <v>6</v>
      </c>
      <c r="Z131" s="6"/>
      <c r="AA131" s="6"/>
      <c r="AB131" s="6"/>
      <c r="AC131" s="15">
        <v>124</v>
      </c>
      <c r="AD131" s="9">
        <v>0.89972677595628525</v>
      </c>
      <c r="AE131" s="9">
        <v>6.0534604904632818E-4</v>
      </c>
      <c r="AF131" s="9">
        <v>9.9721466975477924</v>
      </c>
      <c r="AG131" s="9">
        <v>9.972752043596838</v>
      </c>
      <c r="AH131" s="9">
        <v>3.5895329689403193E-5</v>
      </c>
      <c r="AI131" s="6">
        <v>6</v>
      </c>
      <c r="AJ131" s="6"/>
      <c r="AK131" s="6"/>
      <c r="AL131" s="6"/>
      <c r="AM131" s="15">
        <v>124</v>
      </c>
      <c r="AN131" s="9">
        <v>0.89972677595628525</v>
      </c>
      <c r="AO131" s="9">
        <v>5.4052316076294864E-4</v>
      </c>
      <c r="AP131" s="9">
        <v>9.9722115204360762</v>
      </c>
      <c r="AQ131" s="9">
        <v>9.9727520435968398</v>
      </c>
      <c r="AR131" s="9">
        <v>3.2051513495315525E-5</v>
      </c>
      <c r="AS131" s="6">
        <v>6</v>
      </c>
      <c r="AT131" s="6"/>
      <c r="AU131" s="6"/>
      <c r="AV131" s="6"/>
      <c r="AW131" s="15">
        <v>124</v>
      </c>
      <c r="AX131" s="9">
        <v>0.89972677595628525</v>
      </c>
      <c r="AY131" s="9">
        <v>6.1132970027248624E-4</v>
      </c>
      <c r="AZ131" s="9">
        <v>9.9721407138965663</v>
      </c>
      <c r="BA131" s="9">
        <v>9.972752043596838</v>
      </c>
      <c r="BB131" s="9">
        <v>3.6250143491934359E-5</v>
      </c>
      <c r="BC131" s="6">
        <v>6</v>
      </c>
      <c r="BD131" s="6"/>
      <c r="BE131" s="6"/>
      <c r="BF131" s="6"/>
      <c r="BG131" s="15">
        <v>124</v>
      </c>
      <c r="BH131" s="9">
        <v>0.89972677595628525</v>
      </c>
      <c r="BI131" s="9">
        <v>5.4251771117166806E-4</v>
      </c>
      <c r="BJ131" s="9">
        <v>9.9722095258856669</v>
      </c>
      <c r="BK131" s="9">
        <v>9.972752043596838</v>
      </c>
      <c r="BL131" s="9">
        <v>3.216978476282592E-5</v>
      </c>
      <c r="BM131" s="6">
        <v>6</v>
      </c>
      <c r="BN131" s="6"/>
      <c r="BO131" s="6"/>
      <c r="BP131" s="6"/>
      <c r="BQ131" s="15">
        <v>124</v>
      </c>
      <c r="BR131" s="9">
        <v>0.89972677595628525</v>
      </c>
      <c r="BS131" s="9">
        <v>4.8766757493188542E-4</v>
      </c>
      <c r="BT131" s="9">
        <v>9.9722643760219079</v>
      </c>
      <c r="BU131" s="9">
        <v>9.9727520435968398</v>
      </c>
      <c r="BV131" s="9">
        <v>2.8917324906290204E-5</v>
      </c>
      <c r="BW131" s="6">
        <v>6</v>
      </c>
      <c r="BX131" s="6"/>
      <c r="BY131" s="6"/>
      <c r="BZ131" s="6"/>
      <c r="CA131" s="15">
        <v>124</v>
      </c>
      <c r="CB131" s="9">
        <v>0.89972677595628525</v>
      </c>
      <c r="CC131" s="9">
        <v>4.6373297002725309E-4</v>
      </c>
      <c r="CD131" s="9">
        <v>9.9722883106268121</v>
      </c>
      <c r="CE131" s="9">
        <v>9.9727520435968398</v>
      </c>
      <c r="CF131" s="9">
        <v>2.7498069696165539E-5</v>
      </c>
      <c r="CG131" s="6">
        <v>6</v>
      </c>
      <c r="CH131" s="6"/>
      <c r="CI131" s="6"/>
      <c r="CJ131" s="6"/>
      <c r="CK131" s="15">
        <v>124</v>
      </c>
      <c r="CL131" s="9">
        <v>0.89972677595628525</v>
      </c>
      <c r="CM131" s="9">
        <v>5.3952588555858903E-4</v>
      </c>
      <c r="CN131" s="9">
        <v>9.9722125177112808</v>
      </c>
      <c r="CO131" s="9">
        <v>9.9727520435968398</v>
      </c>
      <c r="CP131" s="9">
        <v>3.1992377861560334E-5</v>
      </c>
      <c r="CQ131" s="6">
        <v>6</v>
      </c>
      <c r="CR131" s="6"/>
      <c r="CS131" s="6"/>
      <c r="CT131" s="6"/>
      <c r="CU131" s="15">
        <v>124</v>
      </c>
      <c r="CV131" s="9">
        <v>0.89972677595628525</v>
      </c>
      <c r="CW131" s="9">
        <v>4.0190190735695267E-4</v>
      </c>
      <c r="CX131" s="9">
        <v>9.972350141689482</v>
      </c>
      <c r="CY131" s="9">
        <v>9.9727520435968398</v>
      </c>
      <c r="CZ131" s="9">
        <v>2.3831660403343467E-5</v>
      </c>
      <c r="DA131" s="6">
        <v>6</v>
      </c>
      <c r="DB131" s="6"/>
      <c r="DC131" s="6"/>
      <c r="DD131" s="6"/>
      <c r="DE131" s="15">
        <v>124</v>
      </c>
      <c r="DF131" s="9">
        <v>0.89972677595628525</v>
      </c>
      <c r="DG131" s="9">
        <v>4.0489373297003165E-4</v>
      </c>
      <c r="DH131" s="9">
        <v>9.9723471498638698</v>
      </c>
      <c r="DI131" s="9">
        <v>9.9727520435968398</v>
      </c>
      <c r="DJ131" s="9">
        <v>2.4009067304609047E-5</v>
      </c>
      <c r="DK131" s="6">
        <v>6</v>
      </c>
      <c r="DL131" s="6"/>
      <c r="DM131" s="6"/>
      <c r="DN131" s="6"/>
      <c r="DO131" s="15">
        <v>124</v>
      </c>
      <c r="DP131" s="9">
        <v>0.89972677595628525</v>
      </c>
      <c r="DQ131" s="9">
        <v>7.7687738419619378E-4</v>
      </c>
      <c r="DR131" s="9">
        <v>9.9719751662126441</v>
      </c>
      <c r="DS131" s="9">
        <v>9.9727520435968398</v>
      </c>
      <c r="DT131" s="9">
        <v>4.6066658695296674E-5</v>
      </c>
      <c r="DU131" s="6">
        <v>6</v>
      </c>
      <c r="DV131" s="6"/>
      <c r="DW131" s="6"/>
      <c r="DX131" s="6"/>
      <c r="DY131" s="15">
        <v>124</v>
      </c>
      <c r="DZ131" s="9">
        <v>0.89972677595628525</v>
      </c>
      <c r="EA131" s="9">
        <v>5.7642506811989729E-4</v>
      </c>
      <c r="EB131" s="9">
        <v>9.9721756185287198</v>
      </c>
      <c r="EC131" s="9">
        <v>9.9727520435968398</v>
      </c>
      <c r="ED131" s="9">
        <v>3.4180396310502537E-5</v>
      </c>
      <c r="EE131" s="6">
        <v>6</v>
      </c>
      <c r="EF131" s="6"/>
      <c r="EG131" s="6"/>
      <c r="EH131" s="6"/>
      <c r="EI131" s="15">
        <v>124</v>
      </c>
      <c r="EJ131" s="9">
        <v>0.89972677595628525</v>
      </c>
      <c r="EK131" s="9">
        <v>4.9165667574932416E-4</v>
      </c>
      <c r="EL131" s="9">
        <v>9.9722603869210893</v>
      </c>
      <c r="EM131" s="9">
        <v>9.972752043596838</v>
      </c>
      <c r="EN131" s="9">
        <v>2.9153867441310991E-5</v>
      </c>
      <c r="EO131" s="6">
        <v>6</v>
      </c>
      <c r="EP131" s="6"/>
      <c r="EQ131" s="6"/>
      <c r="ER131" s="6"/>
      <c r="ES131" s="15">
        <v>124</v>
      </c>
      <c r="ET131" s="9">
        <v>0.89972677595628525</v>
      </c>
      <c r="EU131" s="9">
        <v>8.5167302452317001E-4</v>
      </c>
      <c r="EV131" s="9">
        <v>9.9719003705723157</v>
      </c>
      <c r="EW131" s="9">
        <v>9.9727520435968398</v>
      </c>
      <c r="EX131" s="9">
        <v>5.0501831226936271E-5</v>
      </c>
      <c r="EY131" s="6">
        <v>6</v>
      </c>
      <c r="EZ131" s="6"/>
      <c r="FA131" s="6"/>
      <c r="FB131" s="6"/>
      <c r="FC131" s="15">
        <v>124</v>
      </c>
      <c r="FD131" s="9">
        <v>0.89972677595628525</v>
      </c>
      <c r="FE131" s="9">
        <v>6.9011444141690132E-4</v>
      </c>
      <c r="FF131" s="9">
        <v>9.9720619291554229</v>
      </c>
      <c r="FG131" s="9">
        <v>9.9727520435968398</v>
      </c>
      <c r="FH131" s="9">
        <v>4.0921858558594739E-5</v>
      </c>
      <c r="FI131" s="6">
        <v>6</v>
      </c>
      <c r="FJ131" s="6"/>
      <c r="FK131" s="6"/>
      <c r="FL131" s="6"/>
      <c r="FM131" s="15">
        <v>124</v>
      </c>
      <c r="FN131" s="9">
        <v>0.89972677595628525</v>
      </c>
      <c r="FO131" s="9">
        <v>4.4478474114441905E-4</v>
      </c>
      <c r="FP131" s="9">
        <v>9.9723072588556949</v>
      </c>
      <c r="FQ131" s="9">
        <v>9.9727520435968398</v>
      </c>
      <c r="FR131" s="9">
        <v>2.6374492654816839E-5</v>
      </c>
      <c r="FS131" s="6">
        <v>6</v>
      </c>
      <c r="FT131" s="6"/>
      <c r="FU131" s="6"/>
      <c r="FV131" s="6"/>
      <c r="FW131" s="15">
        <v>124</v>
      </c>
      <c r="FX131" s="9">
        <v>0.89972677595628525</v>
      </c>
      <c r="FY131" s="9">
        <v>6.3925340599455742E-4</v>
      </c>
      <c r="FZ131" s="9">
        <v>9.9721127901908453</v>
      </c>
      <c r="GA131" s="9">
        <v>9.9727520435968398</v>
      </c>
      <c r="GB131" s="9">
        <v>3.7905941237079804E-5</v>
      </c>
      <c r="GC131" s="6">
        <v>6</v>
      </c>
      <c r="GD131" s="6"/>
      <c r="GE131" s="6"/>
      <c r="GF131" s="6"/>
      <c r="GG131" s="15">
        <v>124</v>
      </c>
      <c r="GH131" s="9">
        <v>0.89972677595628525</v>
      </c>
      <c r="GI131" s="9">
        <v>4.0788555858311073E-4</v>
      </c>
      <c r="GJ131" s="9">
        <v>9.9723441580382559</v>
      </c>
      <c r="GK131" s="9">
        <v>9.9727520435968398</v>
      </c>
      <c r="GL131" s="9">
        <v>2.4186474205874633E-5</v>
      </c>
      <c r="GM131" s="6">
        <v>6</v>
      </c>
      <c r="GN131" s="6"/>
      <c r="GO131" s="6"/>
      <c r="GP131" s="6"/>
      <c r="GQ131" s="15">
        <v>124</v>
      </c>
      <c r="GR131" s="9">
        <v>0.89972677595628525</v>
      </c>
      <c r="GS131" s="9">
        <v>3.7796730245232024E-4</v>
      </c>
      <c r="GT131" s="9">
        <v>9.9723740762943862</v>
      </c>
      <c r="GU131" s="9">
        <v>9.972752043596838</v>
      </c>
      <c r="GV131" s="9">
        <v>2.2412405193218796E-5</v>
      </c>
      <c r="GW131" s="6">
        <v>6</v>
      </c>
      <c r="GX131" s="6"/>
      <c r="GY131" s="6"/>
      <c r="GZ131" s="6"/>
      <c r="HA131" s="15">
        <v>124</v>
      </c>
      <c r="HB131" s="9">
        <v>0.89972677595628525</v>
      </c>
      <c r="HC131" s="9">
        <v>4.6971662125341114E-4</v>
      </c>
      <c r="HD131" s="9">
        <v>9.972282326975586</v>
      </c>
      <c r="HE131" s="9">
        <v>9.9727520435968398</v>
      </c>
      <c r="HF131" s="9">
        <v>2.7852883498696705E-5</v>
      </c>
      <c r="HG131" s="6">
        <v>6</v>
      </c>
      <c r="HH131" s="6"/>
      <c r="HI131" s="6"/>
      <c r="HJ131" s="6"/>
      <c r="HK131" s="15">
        <v>124</v>
      </c>
      <c r="HL131" s="9">
        <v>0.89972677595628525</v>
      </c>
      <c r="HM131" s="9">
        <v>2.5729700272479844E-4</v>
      </c>
      <c r="HN131" s="9">
        <v>9.9724947465941156</v>
      </c>
      <c r="HO131" s="9">
        <v>9.9727520435968398</v>
      </c>
      <c r="HP131" s="9">
        <v>1.5256993508840232E-5</v>
      </c>
      <c r="HQ131" s="6">
        <v>6</v>
      </c>
      <c r="HR131" s="6"/>
      <c r="HS131" s="6"/>
      <c r="HT131" s="6"/>
      <c r="HU131" s="15">
        <v>124</v>
      </c>
      <c r="HV131" s="9">
        <v>0.89972677595628525</v>
      </c>
      <c r="HW131" s="9">
        <v>2.4732425068120159E-4</v>
      </c>
      <c r="HX131" s="9">
        <v>9.9725047193461585</v>
      </c>
      <c r="HY131" s="9">
        <v>9.9727520435968398</v>
      </c>
      <c r="HZ131" s="9">
        <v>1.4665637171288284E-5</v>
      </c>
      <c r="IA131" s="6">
        <v>6</v>
      </c>
      <c r="IB131" s="6"/>
      <c r="IC131" s="6"/>
      <c r="ID131" s="6"/>
      <c r="IE131" s="15">
        <v>124</v>
      </c>
      <c r="IF131" s="9">
        <v>0.89972677595628525</v>
      </c>
      <c r="IG131" s="9">
        <v>1.1269209809264428E-4</v>
      </c>
      <c r="IH131" s="9">
        <v>9.9726393514987457</v>
      </c>
      <c r="II131" s="9">
        <v>9.972752043596838</v>
      </c>
      <c r="IJ131" s="9">
        <v>6.6823266143370028E-6</v>
      </c>
      <c r="IK131" s="6">
        <v>6</v>
      </c>
      <c r="IL131" s="6"/>
      <c r="IM131" s="6"/>
      <c r="IN131" s="6"/>
      <c r="IO131" s="15">
        <v>124</v>
      </c>
      <c r="IP131" s="9">
        <v>0.89972677595628525</v>
      </c>
      <c r="IQ131" s="9">
        <v>6.3825613079019768E-5</v>
      </c>
      <c r="IR131" s="9">
        <v>9.9726882179837606</v>
      </c>
      <c r="IS131" s="9">
        <v>9.9727520435968398</v>
      </c>
      <c r="IT131" s="9">
        <v>3.7846805603324606E-6</v>
      </c>
      <c r="IU131" s="6">
        <v>6</v>
      </c>
      <c r="IV131" s="6"/>
      <c r="IW131" s="6"/>
      <c r="IX131" s="6"/>
      <c r="IY131" s="15">
        <v>124</v>
      </c>
      <c r="IZ131" s="9">
        <v>0.89972677595628525</v>
      </c>
      <c r="JA131" s="9">
        <v>1.0670844686648619E-4</v>
      </c>
      <c r="JB131" s="9">
        <v>9.9726453351499735</v>
      </c>
      <c r="JC131" s="9">
        <v>9.9727520435968398</v>
      </c>
      <c r="JD131" s="9">
        <v>6.3275128118058332E-6</v>
      </c>
      <c r="JE131" s="6">
        <v>6</v>
      </c>
      <c r="JF131" s="6"/>
      <c r="JG131" s="6"/>
      <c r="JH131" s="6"/>
      <c r="JI131" s="15">
        <v>124</v>
      </c>
      <c r="JJ131" s="9">
        <v>0.89972677595628525</v>
      </c>
      <c r="JK131" s="9">
        <v>1.0271934604904744E-4</v>
      </c>
      <c r="JL131" s="9">
        <v>9.9726493242507903</v>
      </c>
      <c r="JM131" s="9">
        <v>9.9727520435968398</v>
      </c>
      <c r="JN131" s="9">
        <v>6.0909702767850538E-6</v>
      </c>
      <c r="JO131" s="6">
        <v>6</v>
      </c>
      <c r="JP131" s="6"/>
      <c r="JQ131" s="6"/>
      <c r="JR131" s="6"/>
      <c r="JS131" s="15">
        <v>124</v>
      </c>
      <c r="JT131" s="9">
        <v>0.89972677595628525</v>
      </c>
      <c r="JU131" s="9">
        <v>8.5765667574932823E-5</v>
      </c>
      <c r="JV131" s="9">
        <v>9.9726662779292639</v>
      </c>
      <c r="JW131" s="9">
        <v>9.972752043596838</v>
      </c>
      <c r="JX131" s="9">
        <v>5.0856645029467453E-6</v>
      </c>
      <c r="JY131" s="6">
        <v>6</v>
      </c>
      <c r="JZ131" s="6"/>
      <c r="KA131" s="6"/>
      <c r="KB131" s="6"/>
      <c r="KC131" s="15">
        <v>124</v>
      </c>
      <c r="KD131" s="9">
        <v>0.89972677595628525</v>
      </c>
      <c r="KE131" s="9">
        <v>1.4061580381471541E-4</v>
      </c>
      <c r="KF131" s="9">
        <v>9.9726114277930247</v>
      </c>
      <c r="KG131" s="9">
        <v>9.9727520435968398</v>
      </c>
      <c r="KH131" s="9">
        <v>8.3381243594824528E-6</v>
      </c>
      <c r="KI131" s="6">
        <v>6</v>
      </c>
      <c r="KJ131" s="6"/>
      <c r="KK131" s="6"/>
      <c r="KL131" s="6"/>
      <c r="KM131" s="15">
        <v>124</v>
      </c>
      <c r="KN131" s="9">
        <v>0.89972677595628525</v>
      </c>
      <c r="KO131" s="9">
        <v>5.883923705722135E-5</v>
      </c>
      <c r="KP131" s="9">
        <v>9.972693204359782</v>
      </c>
      <c r="KQ131" s="9">
        <v>9.9727520435968398</v>
      </c>
      <c r="KR131" s="9">
        <v>3.4890023915564869E-6</v>
      </c>
      <c r="KS131" s="6">
        <v>6</v>
      </c>
      <c r="KT131" s="6"/>
      <c r="KU131" s="6"/>
      <c r="KV131" s="6"/>
      <c r="KW131" s="15">
        <v>124</v>
      </c>
      <c r="KX131" s="9">
        <v>0.89972677595628525</v>
      </c>
      <c r="KY131" s="9">
        <v>4.9863760217984199E-5</v>
      </c>
      <c r="KZ131" s="9">
        <v>9.972702179836622</v>
      </c>
      <c r="LA131" s="9">
        <v>9.9727520435968398</v>
      </c>
      <c r="LB131" s="9">
        <v>2.9567816877597352E-6</v>
      </c>
      <c r="LC131" s="6">
        <v>6</v>
      </c>
    </row>
    <row r="132" spans="1:315">
      <c r="A132" s="6">
        <v>125</v>
      </c>
      <c r="B132">
        <v>0.59489065337966629</v>
      </c>
      <c r="C132">
        <f>1-Table468[[#This Row],[qx (tau)]]</f>
        <v>0.40510934662033371</v>
      </c>
      <c r="D132" s="6"/>
      <c r="E132" s="6"/>
      <c r="F132" s="6"/>
      <c r="G132" s="6"/>
      <c r="H132" s="15">
        <f t="shared" si="15"/>
        <v>125</v>
      </c>
      <c r="I132" s="9">
        <f t="shared" si="17"/>
        <v>0.91639344262295197</v>
      </c>
      <c r="J132" s="9" cm="1">
        <f t="array" ref="J132">VLOOKUP($G$13,'qx Malaria'!$B$32:$I$61,(N132),FALSE)/(1-cambodia!I132*INDEX($E$6:$G$11,N132,2))</f>
        <v>5.9803921568628277E-5</v>
      </c>
      <c r="K132" s="9">
        <f t="shared" si="16"/>
        <v>11.960724509804086</v>
      </c>
      <c r="L132" s="9">
        <f t="shared" si="13"/>
        <v>11.960784313725654</v>
      </c>
      <c r="M132" s="9">
        <f>(J132*Table468[[#This Row],[qx (tau)]])/L132</f>
        <v>2.974453266898332E-6</v>
      </c>
      <c r="N132" s="6">
        <f t="shared" si="14"/>
        <v>6</v>
      </c>
      <c r="P132" s="6"/>
      <c r="Q132" s="6"/>
      <c r="R132" s="6"/>
      <c r="S132" s="15">
        <v>125</v>
      </c>
      <c r="T132" s="9">
        <v>0.91639344262295197</v>
      </c>
      <c r="U132" s="9">
        <v>8.5041176470589412E-4</v>
      </c>
      <c r="V132" s="9">
        <v>11.95993390196095</v>
      </c>
      <c r="W132" s="9">
        <v>11.960784313725656</v>
      </c>
      <c r="X132" s="9">
        <v>4.2296725455294276E-5</v>
      </c>
      <c r="Y132" s="6">
        <v>6</v>
      </c>
      <c r="Z132" s="6"/>
      <c r="AA132" s="6"/>
      <c r="AB132" s="6"/>
      <c r="AC132" s="15">
        <v>125</v>
      </c>
      <c r="AD132" s="9">
        <v>0.91639344262295197</v>
      </c>
      <c r="AE132" s="9">
        <v>7.2601960784314729E-4</v>
      </c>
      <c r="AF132" s="9">
        <v>11.960058294117811</v>
      </c>
      <c r="AG132" s="9">
        <v>11.960784313725654</v>
      </c>
      <c r="AH132" s="9">
        <v>3.6109862660145747E-5</v>
      </c>
      <c r="AI132" s="6">
        <v>6</v>
      </c>
      <c r="AJ132" s="6"/>
      <c r="AK132" s="6"/>
      <c r="AL132" s="6"/>
      <c r="AM132" s="15">
        <v>125</v>
      </c>
      <c r="AN132" s="9">
        <v>0.91639344262295197</v>
      </c>
      <c r="AO132" s="9">
        <v>6.4827450980393041E-4</v>
      </c>
      <c r="AP132" s="9">
        <v>11.96013603921585</v>
      </c>
      <c r="AQ132" s="9">
        <v>11.960784313725654</v>
      </c>
      <c r="AR132" s="9">
        <v>3.224307341317791E-5</v>
      </c>
      <c r="AS132" s="6">
        <v>6</v>
      </c>
      <c r="AT132" s="6"/>
      <c r="AU132" s="6"/>
      <c r="AV132" s="6"/>
      <c r="AW132" s="15">
        <v>125</v>
      </c>
      <c r="AX132" s="9">
        <v>0.91639344262295197</v>
      </c>
      <c r="AY132" s="9">
        <v>7.3319607843138268E-4</v>
      </c>
      <c r="AZ132" s="9">
        <v>11.960051117647224</v>
      </c>
      <c r="BA132" s="9">
        <v>11.960784313725656</v>
      </c>
      <c r="BB132" s="9">
        <v>3.6466797052173543E-5</v>
      </c>
      <c r="BC132" s="6">
        <v>6</v>
      </c>
      <c r="BD132" s="6"/>
      <c r="BE132" s="6"/>
      <c r="BF132" s="6"/>
      <c r="BG132" s="15">
        <v>125</v>
      </c>
      <c r="BH132" s="9">
        <v>0.91639344262295197</v>
      </c>
      <c r="BI132" s="9">
        <v>6.5066666666667558E-4</v>
      </c>
      <c r="BJ132" s="9">
        <v>11.960133647058989</v>
      </c>
      <c r="BK132" s="9">
        <v>11.960784313725656</v>
      </c>
      <c r="BL132" s="9">
        <v>3.236205154385384E-5</v>
      </c>
      <c r="BM132" s="6">
        <v>6</v>
      </c>
      <c r="BN132" s="6"/>
      <c r="BO132" s="6"/>
      <c r="BP132" s="6"/>
      <c r="BQ132" s="15">
        <v>125</v>
      </c>
      <c r="BR132" s="9">
        <v>0.91639344262295197</v>
      </c>
      <c r="BS132" s="9">
        <v>5.8488235294118442E-4</v>
      </c>
      <c r="BT132" s="9">
        <v>11.960199431372713</v>
      </c>
      <c r="BU132" s="9">
        <v>11.960784313725654</v>
      </c>
      <c r="BV132" s="9">
        <v>2.9090152950265681E-5</v>
      </c>
      <c r="BW132" s="6">
        <v>6</v>
      </c>
      <c r="BX132" s="6"/>
      <c r="BY132" s="6"/>
      <c r="BZ132" s="6"/>
      <c r="CA132" s="15">
        <v>125</v>
      </c>
      <c r="CB132" s="9">
        <v>0.91639344262295197</v>
      </c>
      <c r="CC132" s="9">
        <v>5.5617647058824298E-4</v>
      </c>
      <c r="CD132" s="9">
        <v>11.960228137255067</v>
      </c>
      <c r="CE132" s="9">
        <v>11.960784313725656</v>
      </c>
      <c r="CF132" s="9">
        <v>2.7662415382154485E-5</v>
      </c>
      <c r="CG132" s="6">
        <v>6</v>
      </c>
      <c r="CH132" s="6"/>
      <c r="CI132" s="6"/>
      <c r="CJ132" s="6"/>
      <c r="CK132" s="15">
        <v>125</v>
      </c>
      <c r="CL132" s="9">
        <v>0.91639344262295197</v>
      </c>
      <c r="CM132" s="9">
        <v>6.4707843137255794E-4</v>
      </c>
      <c r="CN132" s="9">
        <v>11.960137235294283</v>
      </c>
      <c r="CO132" s="9">
        <v>11.960784313725656</v>
      </c>
      <c r="CP132" s="9">
        <v>3.2183584347839946E-5</v>
      </c>
      <c r="CQ132" s="6">
        <v>6</v>
      </c>
      <c r="CR132" s="6"/>
      <c r="CS132" s="6"/>
      <c r="CT132" s="6"/>
      <c r="CU132" s="15">
        <v>125</v>
      </c>
      <c r="CV132" s="9">
        <v>0.91639344262295197</v>
      </c>
      <c r="CW132" s="9">
        <v>4.8201960784314391E-4</v>
      </c>
      <c r="CX132" s="9">
        <v>11.960302294117811</v>
      </c>
      <c r="CY132" s="9">
        <v>11.960784313725654</v>
      </c>
      <c r="CZ132" s="9">
        <v>2.3974093331200554E-5</v>
      </c>
      <c r="DA132" s="6">
        <v>6</v>
      </c>
      <c r="DB132" s="6"/>
      <c r="DC132" s="6"/>
      <c r="DD132" s="6"/>
      <c r="DE132" s="15">
        <v>125</v>
      </c>
      <c r="DF132" s="9">
        <v>0.91639344262295197</v>
      </c>
      <c r="DG132" s="9">
        <v>4.8560784313726155E-4</v>
      </c>
      <c r="DH132" s="9">
        <v>11.960298705882519</v>
      </c>
      <c r="DI132" s="9">
        <v>11.960784313725656</v>
      </c>
      <c r="DJ132" s="9">
        <v>2.4152560527214449E-5</v>
      </c>
      <c r="DK132" s="6">
        <v>6</v>
      </c>
      <c r="DL132" s="6"/>
      <c r="DM132" s="6"/>
      <c r="DN132" s="6"/>
      <c r="DO132" s="15">
        <v>125</v>
      </c>
      <c r="DP132" s="9">
        <v>0.91639344262295197</v>
      </c>
      <c r="DQ132" s="9">
        <v>9.3174509803922842E-4</v>
      </c>
      <c r="DR132" s="9">
        <v>11.959852568627616</v>
      </c>
      <c r="DS132" s="9">
        <v>11.960784313725656</v>
      </c>
      <c r="DT132" s="9">
        <v>4.6341981898275993E-5</v>
      </c>
      <c r="DU132" s="6">
        <v>6</v>
      </c>
      <c r="DV132" s="6"/>
      <c r="DW132" s="6"/>
      <c r="DX132" s="6"/>
      <c r="DY132" s="15">
        <v>125</v>
      </c>
      <c r="DZ132" s="9">
        <v>0.91639344262295197</v>
      </c>
      <c r="EA132" s="9">
        <v>6.9133333333334284E-4</v>
      </c>
      <c r="EB132" s="9">
        <v>11.960092980392321</v>
      </c>
      <c r="EC132" s="9">
        <v>11.960784313725656</v>
      </c>
      <c r="ED132" s="9">
        <v>3.4384679765344709E-5</v>
      </c>
      <c r="EE132" s="6">
        <v>6</v>
      </c>
      <c r="EF132" s="6"/>
      <c r="EG132" s="6"/>
      <c r="EH132" s="6"/>
      <c r="EI132" s="15">
        <v>125</v>
      </c>
      <c r="EJ132" s="9">
        <v>0.91639344262295197</v>
      </c>
      <c r="EK132" s="9">
        <v>5.8966666666667475E-4</v>
      </c>
      <c r="EL132" s="9">
        <v>11.960194647058987</v>
      </c>
      <c r="EM132" s="9">
        <v>11.960784313725654</v>
      </c>
      <c r="EN132" s="9">
        <v>2.9328109211617551E-5</v>
      </c>
      <c r="EO132" s="6">
        <v>6</v>
      </c>
      <c r="EP132" s="6"/>
      <c r="EQ132" s="6"/>
      <c r="ER132" s="6"/>
      <c r="ES132" s="15">
        <v>125</v>
      </c>
      <c r="ET132" s="9">
        <v>0.91639344262295197</v>
      </c>
      <c r="EU132" s="9">
        <v>1.0214509803921708E-3</v>
      </c>
      <c r="EV132" s="9">
        <v>11.959762862745263</v>
      </c>
      <c r="EW132" s="9">
        <v>11.960784313725656</v>
      </c>
      <c r="EX132" s="9">
        <v>5.0803661798623492E-5</v>
      </c>
      <c r="EY132" s="6">
        <v>6</v>
      </c>
      <c r="EZ132" s="6"/>
      <c r="FA132" s="6"/>
      <c r="FB132" s="6"/>
      <c r="FC132" s="15">
        <v>125</v>
      </c>
      <c r="FD132" s="9">
        <v>0.91639344262295197</v>
      </c>
      <c r="FE132" s="9">
        <v>8.2768627450981538E-4</v>
      </c>
      <c r="FF132" s="9">
        <v>11.959956627451145</v>
      </c>
      <c r="FG132" s="9">
        <v>11.960784313725656</v>
      </c>
      <c r="FH132" s="9">
        <v>4.1166433213872908E-5</v>
      </c>
      <c r="FI132" s="6">
        <v>6</v>
      </c>
      <c r="FJ132" s="6"/>
      <c r="FK132" s="6"/>
      <c r="FL132" s="6"/>
      <c r="FM132" s="15">
        <v>125</v>
      </c>
      <c r="FN132" s="9">
        <v>0.91639344262295197</v>
      </c>
      <c r="FO132" s="9">
        <v>5.3345098039216424E-4</v>
      </c>
      <c r="FP132" s="9">
        <v>11.960250862745264</v>
      </c>
      <c r="FQ132" s="9">
        <v>11.960784313725656</v>
      </c>
      <c r="FR132" s="9">
        <v>2.6532123140733114E-5</v>
      </c>
      <c r="FS132" s="6">
        <v>6</v>
      </c>
      <c r="FT132" s="6"/>
      <c r="FU132" s="6"/>
      <c r="FV132" s="6"/>
      <c r="FW132" s="15">
        <v>125</v>
      </c>
      <c r="FX132" s="9">
        <v>0.91639344262295197</v>
      </c>
      <c r="FY132" s="9">
        <v>7.6668627450981444E-4</v>
      </c>
      <c r="FZ132" s="9">
        <v>11.960017627451144</v>
      </c>
      <c r="GA132" s="9">
        <v>11.960784313725654</v>
      </c>
      <c r="GB132" s="9">
        <v>3.8132490881636609E-5</v>
      </c>
      <c r="GC132" s="6">
        <v>6</v>
      </c>
      <c r="GD132" s="6"/>
      <c r="GE132" s="6"/>
      <c r="GF132" s="6"/>
      <c r="GG132" s="15">
        <v>125</v>
      </c>
      <c r="GH132" s="9">
        <v>0.91639344262295197</v>
      </c>
      <c r="GI132" s="9">
        <v>4.8919607843137924E-4</v>
      </c>
      <c r="GJ132" s="9">
        <v>11.960295117647224</v>
      </c>
      <c r="GK132" s="9">
        <v>11.960784313725656</v>
      </c>
      <c r="GL132" s="9">
        <v>2.4331027723228347E-5</v>
      </c>
      <c r="GM132" s="6">
        <v>6</v>
      </c>
      <c r="GN132" s="6"/>
      <c r="GO132" s="6"/>
      <c r="GP132" s="6"/>
      <c r="GQ132" s="15">
        <v>125</v>
      </c>
      <c r="GR132" s="9">
        <v>0.91639344262295197</v>
      </c>
      <c r="GS132" s="9">
        <v>4.5331372549020231E-4</v>
      </c>
      <c r="GT132" s="9">
        <v>11.960331000000163</v>
      </c>
      <c r="GU132" s="9">
        <v>11.960784313725654</v>
      </c>
      <c r="GV132" s="9">
        <v>2.2546355763089351E-5</v>
      </c>
      <c r="GW132" s="6">
        <v>6</v>
      </c>
      <c r="GX132" s="6"/>
      <c r="GY132" s="6"/>
      <c r="GZ132" s="6"/>
      <c r="HA132" s="15">
        <v>125</v>
      </c>
      <c r="HB132" s="9">
        <v>0.91639344262295197</v>
      </c>
      <c r="HC132" s="9">
        <v>5.6335294117647837E-4</v>
      </c>
      <c r="HD132" s="9">
        <v>11.960220960784479</v>
      </c>
      <c r="HE132" s="9">
        <v>11.960784313725656</v>
      </c>
      <c r="HF132" s="9">
        <v>2.8019349774182285E-5</v>
      </c>
      <c r="HG132" s="6">
        <v>6</v>
      </c>
      <c r="HH132" s="6"/>
      <c r="HI132" s="6"/>
      <c r="HJ132" s="6"/>
      <c r="HK132" s="15">
        <v>125</v>
      </c>
      <c r="HL132" s="9">
        <v>0.91639344262295197</v>
      </c>
      <c r="HM132" s="9">
        <v>3.0858823529412191E-4</v>
      </c>
      <c r="HN132" s="9">
        <v>11.960475725490362</v>
      </c>
      <c r="HO132" s="9">
        <v>11.960784313725656</v>
      </c>
      <c r="HP132" s="9">
        <v>1.5348178857195391E-5</v>
      </c>
      <c r="HQ132" s="6">
        <v>6</v>
      </c>
      <c r="HR132" s="6"/>
      <c r="HS132" s="6"/>
      <c r="HT132" s="6"/>
      <c r="HU132" s="15">
        <v>125</v>
      </c>
      <c r="HV132" s="9">
        <v>0.91639344262295197</v>
      </c>
      <c r="HW132" s="9">
        <v>2.9662745098039625E-4</v>
      </c>
      <c r="HX132" s="9">
        <v>11.960487686274673</v>
      </c>
      <c r="HY132" s="9">
        <v>11.960784313725654</v>
      </c>
      <c r="HZ132" s="9">
        <v>1.4753288203815726E-5</v>
      </c>
      <c r="IA132" s="6">
        <v>6</v>
      </c>
      <c r="IB132" s="6"/>
      <c r="IC132" s="6"/>
      <c r="ID132" s="6"/>
      <c r="IE132" s="15">
        <v>125</v>
      </c>
      <c r="IF132" s="9">
        <v>0.91639344262295197</v>
      </c>
      <c r="IG132" s="9">
        <v>1.3515686274509988E-4</v>
      </c>
      <c r="IH132" s="9">
        <v>11.960649156862909</v>
      </c>
      <c r="II132" s="9">
        <v>11.960784313725654</v>
      </c>
      <c r="IJ132" s="9">
        <v>6.7222643831902284E-6</v>
      </c>
      <c r="IK132" s="6">
        <v>6</v>
      </c>
      <c r="IL132" s="6"/>
      <c r="IM132" s="6"/>
      <c r="IN132" s="6"/>
      <c r="IO132" s="15">
        <v>125</v>
      </c>
      <c r="IP132" s="9">
        <v>0.91639344262295197</v>
      </c>
      <c r="IQ132" s="9">
        <v>7.6549019607844186E-5</v>
      </c>
      <c r="IR132" s="9">
        <v>11.960707764706047</v>
      </c>
      <c r="IS132" s="9">
        <v>11.960784313725656</v>
      </c>
      <c r="IT132" s="9">
        <v>3.8073001816298635E-6</v>
      </c>
      <c r="IU132" s="6">
        <v>6</v>
      </c>
      <c r="IV132" s="6"/>
      <c r="IW132" s="6"/>
      <c r="IX132" s="6"/>
      <c r="IY132" s="15">
        <v>125</v>
      </c>
      <c r="IZ132" s="9">
        <v>0.91639344262295197</v>
      </c>
      <c r="JA132" s="9">
        <v>1.2798039215686452E-4</v>
      </c>
      <c r="JB132" s="9">
        <v>11.960656333333498</v>
      </c>
      <c r="JC132" s="9">
        <v>11.960784313725656</v>
      </c>
      <c r="JD132" s="9">
        <v>6.3653299911624295E-6</v>
      </c>
      <c r="JE132" s="6">
        <v>6</v>
      </c>
      <c r="JF132" s="6"/>
      <c r="JG132" s="6"/>
      <c r="JH132" s="6"/>
      <c r="JI132" s="15">
        <v>125</v>
      </c>
      <c r="JJ132" s="9">
        <v>0.91639344262295197</v>
      </c>
      <c r="JK132" s="9">
        <v>1.2319607843137425E-4</v>
      </c>
      <c r="JL132" s="9">
        <v>11.960661117647224</v>
      </c>
      <c r="JM132" s="9">
        <v>11.960784313725656</v>
      </c>
      <c r="JN132" s="9">
        <v>6.1273737298105621E-6</v>
      </c>
      <c r="JO132" s="6">
        <v>6</v>
      </c>
      <c r="JP132" s="6"/>
      <c r="JQ132" s="6"/>
      <c r="JR132" s="6"/>
      <c r="JS132" s="15">
        <v>125</v>
      </c>
      <c r="JT132" s="9">
        <v>0.91639344262295197</v>
      </c>
      <c r="JU132" s="9">
        <v>1.0286274509804065E-4</v>
      </c>
      <c r="JV132" s="9">
        <v>11.960681450980557</v>
      </c>
      <c r="JW132" s="9">
        <v>11.960784313725656</v>
      </c>
      <c r="JX132" s="9">
        <v>5.1160596190651311E-6</v>
      </c>
      <c r="JY132" s="6">
        <v>6</v>
      </c>
      <c r="JZ132" s="6"/>
      <c r="KA132" s="6"/>
      <c r="KB132" s="6"/>
      <c r="KC132" s="15">
        <v>125</v>
      </c>
      <c r="KD132" s="9">
        <v>0.91639344262295197</v>
      </c>
      <c r="KE132" s="9">
        <v>1.6864705882353173E-4</v>
      </c>
      <c r="KF132" s="9">
        <v>11.960615666666831</v>
      </c>
      <c r="KG132" s="9">
        <v>11.960784313725654</v>
      </c>
      <c r="KH132" s="9">
        <v>8.3879582126532949E-6</v>
      </c>
      <c r="KI132" s="6">
        <v>6</v>
      </c>
      <c r="KJ132" s="6"/>
      <c r="KK132" s="6"/>
      <c r="KL132" s="6"/>
      <c r="KM132" s="15">
        <v>125</v>
      </c>
      <c r="KN132" s="9">
        <v>0.91639344262295197</v>
      </c>
      <c r="KO132" s="9">
        <v>7.0568627450981355E-5</v>
      </c>
      <c r="KP132" s="9">
        <v>11.960713745098204</v>
      </c>
      <c r="KQ132" s="9">
        <v>11.960784313725656</v>
      </c>
      <c r="KR132" s="9">
        <v>3.5098548549400304E-6</v>
      </c>
      <c r="KS132" s="6">
        <v>6</v>
      </c>
      <c r="KT132" s="6"/>
      <c r="KU132" s="6"/>
      <c r="KV132" s="6"/>
      <c r="KW132" s="15">
        <v>125</v>
      </c>
      <c r="KX132" s="9">
        <v>0.91639344262295197</v>
      </c>
      <c r="KY132" s="9">
        <v>5.9803921568628277E-5</v>
      </c>
      <c r="KZ132" s="9">
        <v>11.960724509804086</v>
      </c>
      <c r="LA132" s="9">
        <v>11.960784313725654</v>
      </c>
      <c r="LB132" s="9">
        <v>2.974453266898332E-6</v>
      </c>
      <c r="LC132" s="6">
        <v>6</v>
      </c>
    </row>
    <row r="133" spans="1:315">
      <c r="A133" s="6">
        <v>126</v>
      </c>
      <c r="B133">
        <v>0.59817688451318107</v>
      </c>
      <c r="C133">
        <f>1-Table468[[#This Row],[qx (tau)]]</f>
        <v>0.40182311548681893</v>
      </c>
      <c r="D133" s="6"/>
      <c r="E133" s="6"/>
      <c r="F133" s="6"/>
      <c r="G133" s="6"/>
      <c r="H133" s="15">
        <f t="shared" si="15"/>
        <v>126</v>
      </c>
      <c r="I133" s="9">
        <f t="shared" si="17"/>
        <v>0.93306010928961869</v>
      </c>
      <c r="J133" s="9" cm="1">
        <f t="array" ref="J133">VLOOKUP($G$13,'qx Malaria'!$B$32:$I$61,(N133),FALSE)/(1-cambodia!I133*INDEX($E$6:$G$11,N133,2))</f>
        <v>7.4693877551021756E-5</v>
      </c>
      <c r="K133" s="9">
        <f t="shared" si="16"/>
        <v>14.938700816326799</v>
      </c>
      <c r="L133" s="9">
        <f t="shared" si="13"/>
        <v>14.93877551020435</v>
      </c>
      <c r="M133" s="9">
        <f>(J133*Table468[[#This Row],[qx (tau)]])/L133</f>
        <v>2.9908844225659053E-6</v>
      </c>
      <c r="N133" s="6">
        <f t="shared" si="14"/>
        <v>6</v>
      </c>
      <c r="P133" s="6"/>
      <c r="Q133" s="6"/>
      <c r="R133" s="6"/>
      <c r="S133" s="15">
        <v>126</v>
      </c>
      <c r="T133" s="9">
        <v>0.93306010928961869</v>
      </c>
      <c r="U133" s="9">
        <v>1.0621469387755295E-3</v>
      </c>
      <c r="V133" s="9">
        <v>14.937713363265575</v>
      </c>
      <c r="W133" s="9">
        <v>14.93877551020435</v>
      </c>
      <c r="X133" s="9">
        <v>4.2530376488887179E-5</v>
      </c>
      <c r="Y133" s="6">
        <v>6</v>
      </c>
      <c r="Z133" s="6"/>
      <c r="AA133" s="6"/>
      <c r="AB133" s="6"/>
      <c r="AC133" s="15">
        <v>126</v>
      </c>
      <c r="AD133" s="9">
        <v>0.93306010928961869</v>
      </c>
      <c r="AE133" s="9">
        <v>9.0678367346940414E-4</v>
      </c>
      <c r="AF133" s="9">
        <v>14.93786872653088</v>
      </c>
      <c r="AG133" s="9">
        <v>14.93877551020435</v>
      </c>
      <c r="AH133" s="9">
        <v>3.6309336889950094E-5</v>
      </c>
      <c r="AI133" s="6">
        <v>6</v>
      </c>
      <c r="AJ133" s="6"/>
      <c r="AK133" s="6"/>
      <c r="AL133" s="6"/>
      <c r="AM133" s="15">
        <v>126</v>
      </c>
      <c r="AN133" s="9">
        <v>0.93306010928961869</v>
      </c>
      <c r="AO133" s="9">
        <v>8.0968163265307568E-4</v>
      </c>
      <c r="AP133" s="9">
        <v>14.937965828571697</v>
      </c>
      <c r="AQ133" s="9">
        <v>14.93877551020435</v>
      </c>
      <c r="AR133" s="9">
        <v>3.2421187140614413E-5</v>
      </c>
      <c r="AS133" s="6">
        <v>6</v>
      </c>
      <c r="AT133" s="6"/>
      <c r="AU133" s="6"/>
      <c r="AV133" s="6"/>
      <c r="AW133" s="15">
        <v>126</v>
      </c>
      <c r="AX133" s="9">
        <v>0.93306010928961869</v>
      </c>
      <c r="AY133" s="9">
        <v>9.1574693877552666E-4</v>
      </c>
      <c r="AZ133" s="9">
        <v>14.937859763265573</v>
      </c>
      <c r="BA133" s="9">
        <v>14.938775510204348</v>
      </c>
      <c r="BB133" s="9">
        <v>3.6668243020658002E-5</v>
      </c>
      <c r="BC133" s="6">
        <v>6</v>
      </c>
      <c r="BD133" s="6"/>
      <c r="BE133" s="6"/>
      <c r="BF133" s="6"/>
      <c r="BG133" s="15">
        <v>126</v>
      </c>
      <c r="BH133" s="9">
        <v>0.93306010928961869</v>
      </c>
      <c r="BI133" s="9">
        <v>8.1266938775511667E-4</v>
      </c>
      <c r="BJ133" s="9">
        <v>14.937962840816594</v>
      </c>
      <c r="BK133" s="9">
        <v>14.93877551020435</v>
      </c>
      <c r="BL133" s="9">
        <v>3.2540822517517051E-5</v>
      </c>
      <c r="BM133" s="6">
        <v>6</v>
      </c>
      <c r="BN133" s="6"/>
      <c r="BO133" s="6"/>
      <c r="BP133" s="6"/>
      <c r="BQ133" s="15">
        <v>126</v>
      </c>
      <c r="BR133" s="9">
        <v>0.93306010928961869</v>
      </c>
      <c r="BS133" s="9">
        <v>7.3050612244899269E-4</v>
      </c>
      <c r="BT133" s="9">
        <v>14.9380450040819</v>
      </c>
      <c r="BU133" s="9">
        <v>14.93877551020435</v>
      </c>
      <c r="BV133" s="9">
        <v>2.9250849652694555E-5</v>
      </c>
      <c r="BW133" s="6">
        <v>6</v>
      </c>
      <c r="BX133" s="6"/>
      <c r="BY133" s="6"/>
      <c r="BZ133" s="6"/>
      <c r="CA133" s="15">
        <v>126</v>
      </c>
      <c r="CB133" s="9">
        <v>0.93306010928961869</v>
      </c>
      <c r="CC133" s="9">
        <v>6.946530612245024E-4</v>
      </c>
      <c r="CD133" s="9">
        <v>14.938080857143126</v>
      </c>
      <c r="CE133" s="9">
        <v>14.93877551020435</v>
      </c>
      <c r="CF133" s="9">
        <v>2.7815225129862927E-5</v>
      </c>
      <c r="CG133" s="6">
        <v>6</v>
      </c>
      <c r="CH133" s="6"/>
      <c r="CI133" s="6"/>
      <c r="CJ133" s="6"/>
      <c r="CK133" s="15">
        <v>126</v>
      </c>
      <c r="CL133" s="9">
        <v>0.93306010928961869</v>
      </c>
      <c r="CM133" s="9">
        <v>8.0818775510205535E-4</v>
      </c>
      <c r="CN133" s="9">
        <v>14.937967322449248</v>
      </c>
      <c r="CO133" s="9">
        <v>14.93877551020435</v>
      </c>
      <c r="CP133" s="9">
        <v>3.2361369452163101E-5</v>
      </c>
      <c r="CQ133" s="6">
        <v>6</v>
      </c>
      <c r="CR133" s="6"/>
      <c r="CS133" s="6"/>
      <c r="CT133" s="6"/>
      <c r="CU133" s="15">
        <v>126</v>
      </c>
      <c r="CV133" s="9">
        <v>0.93306010928961869</v>
      </c>
      <c r="CW133" s="9">
        <v>6.0203265306123536E-4</v>
      </c>
      <c r="CX133" s="9">
        <v>14.938173477551288</v>
      </c>
      <c r="CY133" s="9">
        <v>14.93877551020435</v>
      </c>
      <c r="CZ133" s="9">
        <v>2.41065284458812E-5</v>
      </c>
      <c r="DA133" s="6">
        <v>6</v>
      </c>
      <c r="DB133" s="6"/>
      <c r="DC133" s="6"/>
      <c r="DD133" s="6"/>
      <c r="DE133" s="15">
        <v>126</v>
      </c>
      <c r="DF133" s="9">
        <v>0.93306010928961869</v>
      </c>
      <c r="DG133" s="9">
        <v>6.0651428571429657E-4</v>
      </c>
      <c r="DH133" s="9">
        <v>14.938168995918636</v>
      </c>
      <c r="DI133" s="9">
        <v>14.93877551020435</v>
      </c>
      <c r="DJ133" s="9">
        <v>2.428598151123515E-5</v>
      </c>
      <c r="DK133" s="6">
        <v>6</v>
      </c>
      <c r="DL133" s="6"/>
      <c r="DM133" s="6"/>
      <c r="DN133" s="6"/>
      <c r="DO133" s="15">
        <v>126</v>
      </c>
      <c r="DP133" s="9">
        <v>0.93306010928961869</v>
      </c>
      <c r="DQ133" s="9">
        <v>1.1637306122449188E-3</v>
      </c>
      <c r="DR133" s="9">
        <v>14.937611779592105</v>
      </c>
      <c r="DS133" s="9">
        <v>14.93877551020435</v>
      </c>
      <c r="DT133" s="9">
        <v>4.6597979303576804E-5</v>
      </c>
      <c r="DU133" s="6">
        <v>6</v>
      </c>
      <c r="DV133" s="6"/>
      <c r="DW133" s="6"/>
      <c r="DX133" s="6"/>
      <c r="DY133" s="15">
        <v>126</v>
      </c>
      <c r="DZ133" s="9">
        <v>0.93306010928961869</v>
      </c>
      <c r="EA133" s="9">
        <v>8.6346122448981144E-4</v>
      </c>
      <c r="EB133" s="9">
        <v>14.937912048979861</v>
      </c>
      <c r="EC133" s="9">
        <v>14.938775510204351</v>
      </c>
      <c r="ED133" s="9">
        <v>3.457462392486186E-5</v>
      </c>
      <c r="EE133" s="6">
        <v>6</v>
      </c>
      <c r="EF133" s="6"/>
      <c r="EG133" s="6"/>
      <c r="EH133" s="6"/>
      <c r="EI133" s="15">
        <v>126</v>
      </c>
      <c r="EJ133" s="9">
        <v>0.93306010928961869</v>
      </c>
      <c r="EK133" s="9">
        <v>7.3648163265307444E-4</v>
      </c>
      <c r="EL133" s="9">
        <v>14.938039028571696</v>
      </c>
      <c r="EM133" s="9">
        <v>14.93877551020435</v>
      </c>
      <c r="EN133" s="9">
        <v>2.9490120406499828E-5</v>
      </c>
      <c r="EO133" s="6">
        <v>6</v>
      </c>
      <c r="EP133" s="6"/>
      <c r="EQ133" s="6"/>
      <c r="ER133" s="6"/>
      <c r="ES133" s="15">
        <v>126</v>
      </c>
      <c r="ET133" s="9">
        <v>0.93306010928961869</v>
      </c>
      <c r="EU133" s="9">
        <v>1.2757714285714513E-3</v>
      </c>
      <c r="EV133" s="9">
        <v>14.937499738775779</v>
      </c>
      <c r="EW133" s="9">
        <v>14.938775510204351</v>
      </c>
      <c r="EX133" s="9">
        <v>5.1084305937425649E-5</v>
      </c>
      <c r="EY133" s="6">
        <v>6</v>
      </c>
      <c r="EZ133" s="6"/>
      <c r="FA133" s="6"/>
      <c r="FB133" s="6"/>
      <c r="FC133" s="15">
        <v>126</v>
      </c>
      <c r="FD133" s="9">
        <v>0.93306010928961869</v>
      </c>
      <c r="FE133" s="9">
        <v>1.033763265306141E-3</v>
      </c>
      <c r="FF133" s="9">
        <v>14.937741746939045</v>
      </c>
      <c r="FG133" s="9">
        <v>14.938775510204351</v>
      </c>
      <c r="FH133" s="9">
        <v>4.1393840408312123E-5</v>
      </c>
      <c r="FI133" s="6">
        <v>6</v>
      </c>
      <c r="FJ133" s="6"/>
      <c r="FK133" s="6"/>
      <c r="FL133" s="6"/>
      <c r="FM133" s="15">
        <v>126</v>
      </c>
      <c r="FN133" s="9">
        <v>0.93306010928961869</v>
      </c>
      <c r="FO133" s="9">
        <v>6.6626938775511397E-4</v>
      </c>
      <c r="FP133" s="9">
        <v>14.938109240816596</v>
      </c>
      <c r="FQ133" s="9">
        <v>14.938775510204351</v>
      </c>
      <c r="FR133" s="9">
        <v>2.6678689049287871E-5</v>
      </c>
      <c r="FS133" s="6">
        <v>6</v>
      </c>
      <c r="FT133" s="6"/>
      <c r="FU133" s="6"/>
      <c r="FV133" s="6"/>
      <c r="FW133" s="15">
        <v>126</v>
      </c>
      <c r="FX133" s="9">
        <v>0.93306010928961869</v>
      </c>
      <c r="FY133" s="9">
        <v>9.5757551020409881E-4</v>
      </c>
      <c r="FZ133" s="9">
        <v>14.937817934694145</v>
      </c>
      <c r="GA133" s="9">
        <v>14.93877551020435</v>
      </c>
      <c r="GB133" s="9">
        <v>3.8343138297294903E-5</v>
      </c>
      <c r="GC133" s="6">
        <v>6</v>
      </c>
      <c r="GD133" s="6"/>
      <c r="GE133" s="6"/>
      <c r="GF133" s="6"/>
      <c r="GG133" s="15">
        <v>126</v>
      </c>
      <c r="GH133" s="9">
        <v>0.93306010928961869</v>
      </c>
      <c r="GI133" s="9">
        <v>6.1099591836735788E-4</v>
      </c>
      <c r="GJ133" s="9">
        <v>14.938164514285983</v>
      </c>
      <c r="GK133" s="9">
        <v>14.938775510204351</v>
      </c>
      <c r="GL133" s="9">
        <v>2.4465434576589104E-5</v>
      </c>
      <c r="GM133" s="6">
        <v>6</v>
      </c>
      <c r="GN133" s="6"/>
      <c r="GO133" s="6"/>
      <c r="GP133" s="6"/>
      <c r="GQ133" s="15">
        <v>126</v>
      </c>
      <c r="GR133" s="9">
        <v>0.93306010928961869</v>
      </c>
      <c r="GS133" s="9">
        <v>5.6617959183674486E-4</v>
      </c>
      <c r="GT133" s="9">
        <v>14.938209330612512</v>
      </c>
      <c r="GU133" s="9">
        <v>14.93877551020435</v>
      </c>
      <c r="GV133" s="9">
        <v>2.2670903923049562E-5</v>
      </c>
      <c r="GW133" s="6">
        <v>6</v>
      </c>
      <c r="GX133" s="6"/>
      <c r="GY133" s="6"/>
      <c r="GZ133" s="6"/>
      <c r="HA133" s="15">
        <v>126</v>
      </c>
      <c r="HB133" s="9">
        <v>0.93306010928961869</v>
      </c>
      <c r="HC133" s="9">
        <v>7.0361632653062492E-4</v>
      </c>
      <c r="HD133" s="9">
        <v>14.938071893877821</v>
      </c>
      <c r="HE133" s="9">
        <v>14.938775510204351</v>
      </c>
      <c r="HF133" s="9">
        <v>2.8174131260570828E-5</v>
      </c>
      <c r="HG133" s="6">
        <v>6</v>
      </c>
      <c r="HH133" s="6"/>
      <c r="HI133" s="6"/>
      <c r="HJ133" s="6"/>
      <c r="HK133" s="15">
        <v>126</v>
      </c>
      <c r="HL133" s="9">
        <v>0.93306010928961869</v>
      </c>
      <c r="HM133" s="9">
        <v>3.8542040816327226E-4</v>
      </c>
      <c r="HN133" s="9">
        <v>14.938390089796187</v>
      </c>
      <c r="HO133" s="9">
        <v>14.93877551020435</v>
      </c>
      <c r="HP133" s="9">
        <v>1.5432963620440072E-5</v>
      </c>
      <c r="HQ133" s="6">
        <v>6</v>
      </c>
      <c r="HR133" s="6"/>
      <c r="HS133" s="6"/>
      <c r="HT133" s="6"/>
      <c r="HU133" s="15">
        <v>126</v>
      </c>
      <c r="HV133" s="9">
        <v>0.93306010928961869</v>
      </c>
      <c r="HW133" s="9">
        <v>3.7048163265306788E-4</v>
      </c>
      <c r="HX133" s="9">
        <v>14.938405028571696</v>
      </c>
      <c r="HY133" s="9">
        <v>14.938775510204348</v>
      </c>
      <c r="HZ133" s="9">
        <v>1.4834786735926893E-5</v>
      </c>
      <c r="IA133" s="6">
        <v>6</v>
      </c>
      <c r="IB133" s="6"/>
      <c r="IC133" s="6"/>
      <c r="ID133" s="6"/>
      <c r="IE133" s="15">
        <v>126</v>
      </c>
      <c r="IF133" s="9">
        <v>0.93306010928961869</v>
      </c>
      <c r="IG133" s="9">
        <v>1.6880816326530912E-4</v>
      </c>
      <c r="IH133" s="9">
        <v>14.938606702041083</v>
      </c>
      <c r="II133" s="9">
        <v>14.938775510204348</v>
      </c>
      <c r="IJ133" s="9">
        <v>6.7593987949989454E-6</v>
      </c>
      <c r="IK133" s="6">
        <v>6</v>
      </c>
      <c r="IL133" s="6"/>
      <c r="IM133" s="6"/>
      <c r="IN133" s="6"/>
      <c r="IO133" s="15">
        <v>126</v>
      </c>
      <c r="IP133" s="9">
        <v>0.93306010928961869</v>
      </c>
      <c r="IQ133" s="9">
        <v>9.5608163265307832E-5</v>
      </c>
      <c r="IR133" s="9">
        <v>14.938679902041086</v>
      </c>
      <c r="IS133" s="9">
        <v>14.938775510204351</v>
      </c>
      <c r="IT133" s="9">
        <v>3.8283320608843584E-6</v>
      </c>
      <c r="IU133" s="6">
        <v>6</v>
      </c>
      <c r="IV133" s="6"/>
      <c r="IW133" s="6"/>
      <c r="IX133" s="6"/>
      <c r="IY133" s="15">
        <v>126</v>
      </c>
      <c r="IZ133" s="9">
        <v>0.93306010928961869</v>
      </c>
      <c r="JA133" s="9">
        <v>1.5984489795918655E-4</v>
      </c>
      <c r="JB133" s="9">
        <v>14.93861566530639</v>
      </c>
      <c r="JC133" s="9">
        <v>14.93877551020435</v>
      </c>
      <c r="JD133" s="9">
        <v>6.4004926642910376E-6</v>
      </c>
      <c r="JE133" s="6">
        <v>6</v>
      </c>
      <c r="JF133" s="6"/>
      <c r="JG133" s="6"/>
      <c r="JH133" s="6"/>
      <c r="JI133" s="15">
        <v>126</v>
      </c>
      <c r="JJ133" s="9">
        <v>0.93306010928961869</v>
      </c>
      <c r="JK133" s="9">
        <v>1.538693877551048E-4</v>
      </c>
      <c r="JL133" s="9">
        <v>14.938621640816594</v>
      </c>
      <c r="JM133" s="9">
        <v>14.93877551020435</v>
      </c>
      <c r="JN133" s="9">
        <v>6.1612219104857654E-6</v>
      </c>
      <c r="JO133" s="6">
        <v>6</v>
      </c>
      <c r="JP133" s="6"/>
      <c r="JQ133" s="6"/>
      <c r="JR133" s="6"/>
      <c r="JS133" s="15">
        <v>126</v>
      </c>
      <c r="JT133" s="9">
        <v>0.93306010928961869</v>
      </c>
      <c r="JU133" s="9">
        <v>1.2847346938775741E-4</v>
      </c>
      <c r="JV133" s="9">
        <v>14.938647036734961</v>
      </c>
      <c r="JW133" s="9">
        <v>14.93877551020435</v>
      </c>
      <c r="JX133" s="9">
        <v>5.1443212068133575E-6</v>
      </c>
      <c r="JY133" s="6">
        <v>6</v>
      </c>
      <c r="JZ133" s="6"/>
      <c r="KA133" s="6"/>
      <c r="KB133" s="6"/>
      <c r="KC133" s="15">
        <v>126</v>
      </c>
      <c r="KD133" s="9">
        <v>0.93306010928961869</v>
      </c>
      <c r="KE133" s="9">
        <v>2.1063673469388133E-4</v>
      </c>
      <c r="KF133" s="9">
        <v>14.938564873469655</v>
      </c>
      <c r="KG133" s="9">
        <v>14.93877551020435</v>
      </c>
      <c r="KH133" s="9">
        <v>8.4342940716358533E-6</v>
      </c>
      <c r="KI133" s="6">
        <v>6</v>
      </c>
      <c r="KJ133" s="6"/>
      <c r="KK133" s="6"/>
      <c r="KL133" s="6"/>
      <c r="KM133" s="15">
        <v>126</v>
      </c>
      <c r="KN133" s="9">
        <v>0.93306010928961869</v>
      </c>
      <c r="KO133" s="9">
        <v>8.8138775510205656E-5</v>
      </c>
      <c r="KP133" s="9">
        <v>14.93868737142884</v>
      </c>
      <c r="KQ133" s="9">
        <v>14.93877551020435</v>
      </c>
      <c r="KR133" s="9">
        <v>3.5292436186277684E-6</v>
      </c>
      <c r="KS133" s="6">
        <v>6</v>
      </c>
      <c r="KT133" s="6"/>
      <c r="KU133" s="6"/>
      <c r="KV133" s="6"/>
      <c r="KW133" s="15">
        <v>126</v>
      </c>
      <c r="KX133" s="9">
        <v>0.93306010928961869</v>
      </c>
      <c r="KY133" s="9">
        <v>7.4693877551021756E-5</v>
      </c>
      <c r="KZ133" s="9">
        <v>14.938700816326799</v>
      </c>
      <c r="LA133" s="9">
        <v>14.93877551020435</v>
      </c>
      <c r="LB133" s="9">
        <v>2.9908844225659053E-6</v>
      </c>
      <c r="LC133" s="6">
        <v>6</v>
      </c>
    </row>
    <row r="134" spans="1:315">
      <c r="A134" s="6">
        <v>127</v>
      </c>
      <c r="B134">
        <v>0.60122914174977904</v>
      </c>
      <c r="C134">
        <f>1-Table468[[#This Row],[qx (tau)]]</f>
        <v>0.39877085825022096</v>
      </c>
      <c r="D134" s="6"/>
      <c r="E134" s="6"/>
      <c r="F134" s="6"/>
      <c r="G134" s="6"/>
      <c r="H134" s="15">
        <f t="shared" si="15"/>
        <v>127</v>
      </c>
      <c r="I134" s="9">
        <f t="shared" si="17"/>
        <v>0.94972677595628541</v>
      </c>
      <c r="J134" s="9" cm="1">
        <f t="array" ref="J134">VLOOKUP($G$13,'qx Malaria'!$B$32:$I$61,(N134),FALSE)/(1-cambodia!I134*INDEX($E$6:$G$11,N134,2))</f>
        <v>9.9456521739132927E-5</v>
      </c>
      <c r="K134" s="9">
        <f t="shared" si="16"/>
        <v>19.891204891304845</v>
      </c>
      <c r="L134" s="9">
        <f t="shared" si="13"/>
        <v>19.891304347826583</v>
      </c>
      <c r="M134" s="9">
        <f>(J134*Table468[[#This Row],[qx (tau)]])/L134</f>
        <v>3.0061457087488954E-6</v>
      </c>
      <c r="N134" s="6">
        <f t="shared" si="14"/>
        <v>6</v>
      </c>
      <c r="P134" s="6"/>
      <c r="Q134" s="6"/>
      <c r="R134" s="6"/>
      <c r="S134" s="15">
        <v>127</v>
      </c>
      <c r="T134" s="9">
        <v>0.94972677595628541</v>
      </c>
      <c r="U134" s="9">
        <v>1.4142717391304703E-3</v>
      </c>
      <c r="V134" s="9">
        <v>19.889890076087454</v>
      </c>
      <c r="W134" s="9">
        <v>19.891304347826583</v>
      </c>
      <c r="X134" s="9">
        <v>4.2747391978409301E-5</v>
      </c>
      <c r="Y134" s="6">
        <v>6</v>
      </c>
      <c r="Z134" s="6"/>
      <c r="AA134" s="6"/>
      <c r="AB134" s="6"/>
      <c r="AC134" s="15">
        <v>127</v>
      </c>
      <c r="AD134" s="9">
        <v>0.94972677595628541</v>
      </c>
      <c r="AE134" s="9">
        <v>1.2074021739130736E-3</v>
      </c>
      <c r="AF134" s="9">
        <v>19.890096945652669</v>
      </c>
      <c r="AG134" s="9">
        <v>19.891304347826583</v>
      </c>
      <c r="AH134" s="9">
        <v>3.6494608904211584E-5</v>
      </c>
      <c r="AI134" s="6">
        <v>6</v>
      </c>
      <c r="AJ134" s="6"/>
      <c r="AK134" s="6"/>
      <c r="AL134" s="6"/>
      <c r="AM134" s="15">
        <v>127</v>
      </c>
      <c r="AN134" s="9">
        <v>0.94972677595628541</v>
      </c>
      <c r="AO134" s="9">
        <v>1.0781086956522007E-3</v>
      </c>
      <c r="AP134" s="9">
        <v>19.890226239130932</v>
      </c>
      <c r="AQ134" s="9">
        <v>19.891304347826583</v>
      </c>
      <c r="AR134" s="9">
        <v>3.2586619482838022E-5</v>
      </c>
      <c r="AS134" s="6">
        <v>6</v>
      </c>
      <c r="AT134" s="6"/>
      <c r="AU134" s="6"/>
      <c r="AV134" s="6"/>
      <c r="AW134" s="15">
        <v>127</v>
      </c>
      <c r="AX134" s="9">
        <v>0.94972677595628541</v>
      </c>
      <c r="AY134" s="9">
        <v>1.2193369565217695E-3</v>
      </c>
      <c r="AZ134" s="9">
        <v>19.89008501087006</v>
      </c>
      <c r="BA134" s="9">
        <v>19.89130434782658</v>
      </c>
      <c r="BB134" s="9">
        <v>3.6855346389261457E-5</v>
      </c>
      <c r="BC134" s="6">
        <v>6</v>
      </c>
      <c r="BD134" s="6"/>
      <c r="BE134" s="6"/>
      <c r="BF134" s="6"/>
      <c r="BG134" s="15">
        <v>127</v>
      </c>
      <c r="BH134" s="9">
        <v>0.94972677595628541</v>
      </c>
      <c r="BI134" s="9">
        <v>1.0820869565217662E-3</v>
      </c>
      <c r="BJ134" s="9">
        <v>19.890222260870061</v>
      </c>
      <c r="BK134" s="9">
        <v>19.891304347826583</v>
      </c>
      <c r="BL134" s="9">
        <v>3.270686531118798E-5</v>
      </c>
      <c r="BM134" s="6">
        <v>6</v>
      </c>
      <c r="BN134" s="6"/>
      <c r="BO134" s="6"/>
      <c r="BP134" s="6"/>
      <c r="BQ134" s="15">
        <v>127</v>
      </c>
      <c r="BR134" s="9">
        <v>0.94972677595628541</v>
      </c>
      <c r="BS134" s="9">
        <v>9.7268478260871983E-4</v>
      </c>
      <c r="BT134" s="9">
        <v>19.890331663043973</v>
      </c>
      <c r="BU134" s="9">
        <v>19.891304347826583</v>
      </c>
      <c r="BV134" s="9">
        <v>2.9400105031564195E-5</v>
      </c>
      <c r="BW134" s="6">
        <v>6</v>
      </c>
      <c r="BX134" s="6"/>
      <c r="BY134" s="6"/>
      <c r="BZ134" s="6"/>
      <c r="CA134" s="15">
        <v>127</v>
      </c>
      <c r="CB134" s="9">
        <v>0.94972677595628541</v>
      </c>
      <c r="CC134" s="9">
        <v>9.2494565217393621E-4</v>
      </c>
      <c r="CD134" s="9">
        <v>19.89037940217441</v>
      </c>
      <c r="CE134" s="9">
        <v>19.891304347826583</v>
      </c>
      <c r="CF134" s="9">
        <v>2.7957155091364725E-5</v>
      </c>
      <c r="CG134" s="6">
        <v>6</v>
      </c>
      <c r="CH134" s="6"/>
      <c r="CI134" s="6"/>
      <c r="CJ134" s="6"/>
      <c r="CK134" s="15">
        <v>127</v>
      </c>
      <c r="CL134" s="9">
        <v>0.94972677595628541</v>
      </c>
      <c r="CM134" s="9">
        <v>1.0761195652174182E-3</v>
      </c>
      <c r="CN134" s="9">
        <v>19.890228228261368</v>
      </c>
      <c r="CO134" s="9">
        <v>19.891304347826583</v>
      </c>
      <c r="CP134" s="9">
        <v>3.2526496568663047E-5</v>
      </c>
      <c r="CQ134" s="6">
        <v>6</v>
      </c>
      <c r="CR134" s="6"/>
      <c r="CS134" s="6"/>
      <c r="CT134" s="6"/>
      <c r="CU134" s="15">
        <v>127</v>
      </c>
      <c r="CV134" s="9">
        <v>0.94972677595628541</v>
      </c>
      <c r="CW134" s="9">
        <v>8.0161956521741134E-4</v>
      </c>
      <c r="CX134" s="9">
        <v>19.890502728261367</v>
      </c>
      <c r="CY134" s="9">
        <v>19.891304347826583</v>
      </c>
      <c r="CZ134" s="9">
        <v>2.4229534412516096E-5</v>
      </c>
      <c r="DA134" s="6">
        <v>6</v>
      </c>
      <c r="DB134" s="6"/>
      <c r="DC134" s="6"/>
      <c r="DD134" s="6"/>
      <c r="DE134" s="15">
        <v>127</v>
      </c>
      <c r="DF134" s="9">
        <v>0.94972677595628541</v>
      </c>
      <c r="DG134" s="9">
        <v>8.0758695652175926E-4</v>
      </c>
      <c r="DH134" s="9">
        <v>19.890496760870061</v>
      </c>
      <c r="DI134" s="9">
        <v>19.891304347826583</v>
      </c>
      <c r="DJ134" s="9">
        <v>2.4409903155041029E-5</v>
      </c>
      <c r="DK134" s="6">
        <v>6</v>
      </c>
      <c r="DL134" s="6"/>
      <c r="DM134" s="6"/>
      <c r="DN134" s="6"/>
      <c r="DO134" s="15">
        <v>127</v>
      </c>
      <c r="DP134" s="9">
        <v>0.94972677595628541</v>
      </c>
      <c r="DQ134" s="9">
        <v>1.5495326086956908E-3</v>
      </c>
      <c r="DR134" s="9">
        <v>19.889754815217888</v>
      </c>
      <c r="DS134" s="9">
        <v>19.891304347826583</v>
      </c>
      <c r="DT134" s="9">
        <v>4.6835750142307782E-5</v>
      </c>
      <c r="DU134" s="6">
        <v>6</v>
      </c>
      <c r="DV134" s="6"/>
      <c r="DW134" s="6"/>
      <c r="DX134" s="6"/>
      <c r="DY134" s="15">
        <v>127</v>
      </c>
      <c r="DZ134" s="9">
        <v>0.94972677595628541</v>
      </c>
      <c r="EA134" s="9">
        <v>1.1497173913043765E-3</v>
      </c>
      <c r="EB134" s="9">
        <v>19.89015463043528</v>
      </c>
      <c r="EC134" s="9">
        <v>19.891304347826583</v>
      </c>
      <c r="ED134" s="9">
        <v>3.4751044393137224E-5</v>
      </c>
      <c r="EE134" s="6">
        <v>6</v>
      </c>
      <c r="EF134" s="6"/>
      <c r="EG134" s="6"/>
      <c r="EH134" s="6"/>
      <c r="EI134" s="15">
        <v>127</v>
      </c>
      <c r="EJ134" s="9">
        <v>0.94972677595628541</v>
      </c>
      <c r="EK134" s="9">
        <v>9.806413043478505E-4</v>
      </c>
      <c r="EL134" s="9">
        <v>19.890323706522235</v>
      </c>
      <c r="EM134" s="9">
        <v>19.891304347826583</v>
      </c>
      <c r="EN134" s="9">
        <v>2.9640596688264103E-5</v>
      </c>
      <c r="EO134" s="6">
        <v>6</v>
      </c>
      <c r="EP134" s="6"/>
      <c r="EQ134" s="6"/>
      <c r="ER134" s="6"/>
      <c r="ES134" s="15">
        <v>127</v>
      </c>
      <c r="ET134" s="9">
        <v>0.94972677595628541</v>
      </c>
      <c r="EU134" s="9">
        <v>1.6987173913043899E-3</v>
      </c>
      <c r="EV134" s="9">
        <v>19.889605630435277</v>
      </c>
      <c r="EW134" s="9">
        <v>19.89130434782658</v>
      </c>
      <c r="EX134" s="9">
        <v>5.1344968705431125E-5</v>
      </c>
      <c r="EY134" s="6">
        <v>6</v>
      </c>
      <c r="EZ134" s="6"/>
      <c r="FA134" s="6"/>
      <c r="FB134" s="6"/>
      <c r="FC134" s="15">
        <v>127</v>
      </c>
      <c r="FD134" s="9">
        <v>0.94972677595628541</v>
      </c>
      <c r="FE134" s="9">
        <v>1.3764782608695996E-3</v>
      </c>
      <c r="FF134" s="9">
        <v>19.889927869565714</v>
      </c>
      <c r="FG134" s="9">
        <v>19.891304347826583</v>
      </c>
      <c r="FH134" s="9">
        <v>4.1605056609084708E-5</v>
      </c>
      <c r="FI134" s="6">
        <v>6</v>
      </c>
      <c r="FJ134" s="6"/>
      <c r="FK134" s="6"/>
      <c r="FL134" s="6"/>
      <c r="FM134" s="15">
        <v>127</v>
      </c>
      <c r="FN134" s="9">
        <v>0.94972677595628541</v>
      </c>
      <c r="FO134" s="9">
        <v>8.8715217391306558E-4</v>
      </c>
      <c r="FP134" s="9">
        <v>19.89041719565267</v>
      </c>
      <c r="FQ134" s="9">
        <v>19.891304347826583</v>
      </c>
      <c r="FR134" s="9">
        <v>2.6814819722040146E-5</v>
      </c>
      <c r="FS134" s="6">
        <v>6</v>
      </c>
      <c r="FT134" s="6"/>
      <c r="FU134" s="6"/>
      <c r="FV134" s="6"/>
      <c r="FW134" s="15">
        <v>127</v>
      </c>
      <c r="FX134" s="9">
        <v>0.94972677595628541</v>
      </c>
      <c r="FY134" s="9">
        <v>1.2750326086956841E-3</v>
      </c>
      <c r="FZ134" s="9">
        <v>19.890029315217888</v>
      </c>
      <c r="GA134" s="9">
        <v>19.891304347826583</v>
      </c>
      <c r="GB134" s="9">
        <v>3.8538787986160842E-5</v>
      </c>
      <c r="GC134" s="6">
        <v>6</v>
      </c>
      <c r="GD134" s="6"/>
      <c r="GE134" s="6"/>
      <c r="GF134" s="6"/>
      <c r="GG134" s="15">
        <v>127</v>
      </c>
      <c r="GH134" s="9">
        <v>0.94972677595628541</v>
      </c>
      <c r="GI134" s="9">
        <v>8.1355434782610719E-4</v>
      </c>
      <c r="GJ134" s="9">
        <v>19.890490793478758</v>
      </c>
      <c r="GK134" s="9">
        <v>19.891304347826583</v>
      </c>
      <c r="GL134" s="9">
        <v>2.4590271897565962E-5</v>
      </c>
      <c r="GM134" s="6">
        <v>6</v>
      </c>
      <c r="GN134" s="6"/>
      <c r="GO134" s="6"/>
      <c r="GP134" s="6"/>
      <c r="GQ134" s="15">
        <v>127</v>
      </c>
      <c r="GR134" s="9">
        <v>0.94972677595628541</v>
      </c>
      <c r="GS134" s="9">
        <v>7.538804347826275E-4</v>
      </c>
      <c r="GT134" s="9">
        <v>19.890550467391801</v>
      </c>
      <c r="GU134" s="9">
        <v>19.891304347826583</v>
      </c>
      <c r="GV134" s="9">
        <v>2.2786584472316626E-5</v>
      </c>
      <c r="GW134" s="6">
        <v>6</v>
      </c>
      <c r="GX134" s="6"/>
      <c r="GY134" s="6"/>
      <c r="GZ134" s="6"/>
      <c r="HA134" s="15">
        <v>127</v>
      </c>
      <c r="HB134" s="9">
        <v>0.94972677595628541</v>
      </c>
      <c r="HC134" s="9">
        <v>9.3688043478263206E-4</v>
      </c>
      <c r="HD134" s="9">
        <v>19.890367467391801</v>
      </c>
      <c r="HE134" s="9">
        <v>19.891304347826583</v>
      </c>
      <c r="HF134" s="9">
        <v>2.8317892576414591E-5</v>
      </c>
      <c r="HG134" s="6">
        <v>6</v>
      </c>
      <c r="HH134" s="6"/>
      <c r="HI134" s="6"/>
      <c r="HJ134" s="6"/>
      <c r="HK134" s="15">
        <v>127</v>
      </c>
      <c r="HL134" s="9">
        <v>0.94972677595628541</v>
      </c>
      <c r="HM134" s="9">
        <v>5.131956521739259E-4</v>
      </c>
      <c r="HN134" s="9">
        <v>19.890791152174408</v>
      </c>
      <c r="HO134" s="9">
        <v>19.891304347826583</v>
      </c>
      <c r="HP134" s="9">
        <v>1.5511711857144301E-5</v>
      </c>
      <c r="HQ134" s="6">
        <v>6</v>
      </c>
      <c r="HR134" s="6"/>
      <c r="HS134" s="6"/>
      <c r="HT134" s="6"/>
      <c r="HU134" s="15">
        <v>127</v>
      </c>
      <c r="HV134" s="9">
        <v>0.94972677595628541</v>
      </c>
      <c r="HW134" s="9">
        <v>4.9330434782609927E-4</v>
      </c>
      <c r="HX134" s="9">
        <v>19.890811043478756</v>
      </c>
      <c r="HY134" s="9">
        <v>19.891304347826583</v>
      </c>
      <c r="HZ134" s="9">
        <v>1.491048271539452E-5</v>
      </c>
      <c r="IA134" s="6">
        <v>6</v>
      </c>
      <c r="IB134" s="6"/>
      <c r="IC134" s="6"/>
      <c r="ID134" s="6"/>
      <c r="IE134" s="15">
        <v>127</v>
      </c>
      <c r="IF134" s="9">
        <v>0.94972677595628541</v>
      </c>
      <c r="IG134" s="9">
        <v>2.2477173913044036E-4</v>
      </c>
      <c r="IH134" s="9">
        <v>19.891079576087453</v>
      </c>
      <c r="II134" s="9">
        <v>19.891304347826583</v>
      </c>
      <c r="IJ134" s="9">
        <v>6.793889301772502E-6</v>
      </c>
      <c r="IK134" s="6">
        <v>6</v>
      </c>
      <c r="IL134" s="6"/>
      <c r="IM134" s="6"/>
      <c r="IN134" s="6"/>
      <c r="IO134" s="15">
        <v>127</v>
      </c>
      <c r="IP134" s="9">
        <v>0.94972677595628541</v>
      </c>
      <c r="IQ134" s="9">
        <v>1.2730434782609013E-4</v>
      </c>
      <c r="IR134" s="9">
        <v>19.891177043478759</v>
      </c>
      <c r="IS134" s="9">
        <v>19.891304347826587</v>
      </c>
      <c r="IT134" s="9">
        <v>3.847866507198585E-6</v>
      </c>
      <c r="IU134" s="6">
        <v>6</v>
      </c>
      <c r="IV134" s="6"/>
      <c r="IW134" s="6"/>
      <c r="IX134" s="6"/>
      <c r="IY134" s="15">
        <v>127</v>
      </c>
      <c r="IZ134" s="9">
        <v>0.94972677595628541</v>
      </c>
      <c r="JA134" s="9">
        <v>2.1283695652174445E-4</v>
      </c>
      <c r="JB134" s="9">
        <v>19.891091510870062</v>
      </c>
      <c r="JC134" s="9">
        <v>19.891304347826583</v>
      </c>
      <c r="JD134" s="9">
        <v>6.4331518167226371E-6</v>
      </c>
      <c r="JE134" s="6">
        <v>6</v>
      </c>
      <c r="JF134" s="6"/>
      <c r="JG134" s="6"/>
      <c r="JH134" s="6"/>
      <c r="JI134" s="15">
        <v>127</v>
      </c>
      <c r="JJ134" s="9">
        <v>0.94972677595628541</v>
      </c>
      <c r="JK134" s="9">
        <v>2.0488043478261381E-4</v>
      </c>
      <c r="JL134" s="9">
        <v>19.8910994673918</v>
      </c>
      <c r="JM134" s="9">
        <v>19.891304347826583</v>
      </c>
      <c r="JN134" s="9">
        <v>6.1926601600227237E-6</v>
      </c>
      <c r="JO134" s="6">
        <v>6</v>
      </c>
      <c r="JP134" s="6"/>
      <c r="JQ134" s="6"/>
      <c r="JR134" s="6"/>
      <c r="JS134" s="15">
        <v>127</v>
      </c>
      <c r="JT134" s="9">
        <v>0.94972677595628541</v>
      </c>
      <c r="JU134" s="9">
        <v>1.7106521739130862E-4</v>
      </c>
      <c r="JV134" s="9">
        <v>19.891133282609193</v>
      </c>
      <c r="JW134" s="9">
        <v>19.891304347826583</v>
      </c>
      <c r="JX134" s="9">
        <v>5.1705706190481E-6</v>
      </c>
      <c r="JY134" s="6">
        <v>6</v>
      </c>
      <c r="JZ134" s="6"/>
      <c r="KA134" s="6"/>
      <c r="KB134" s="6"/>
      <c r="KC134" s="15">
        <v>127</v>
      </c>
      <c r="KD134" s="9">
        <v>0.94972677595628541</v>
      </c>
      <c r="KE134" s="9">
        <v>2.8046739130435481E-4</v>
      </c>
      <c r="KF134" s="9">
        <v>19.891023880435277</v>
      </c>
      <c r="KG134" s="9">
        <v>19.89130434782658</v>
      </c>
      <c r="KH134" s="9">
        <v>8.4773308986718854E-6</v>
      </c>
      <c r="KI134" s="6">
        <v>6</v>
      </c>
      <c r="KJ134" s="6"/>
      <c r="KK134" s="6"/>
      <c r="KL134" s="6"/>
      <c r="KM134" s="15">
        <v>127</v>
      </c>
      <c r="KN134" s="9">
        <v>0.94972677595628541</v>
      </c>
      <c r="KO134" s="9">
        <v>1.1735869565217682E-4</v>
      </c>
      <c r="KP134" s="9">
        <v>19.891186989130929</v>
      </c>
      <c r="KQ134" s="9">
        <v>19.89130434782658</v>
      </c>
      <c r="KR134" s="9">
        <v>3.5472519363236962E-6</v>
      </c>
      <c r="KS134" s="6">
        <v>6</v>
      </c>
      <c r="KT134" s="6"/>
      <c r="KU134" s="6"/>
      <c r="KV134" s="6"/>
      <c r="KW134" s="15">
        <v>127</v>
      </c>
      <c r="KX134" s="9">
        <v>0.94972677595628541</v>
      </c>
      <c r="KY134" s="9">
        <v>9.9456521739132927E-5</v>
      </c>
      <c r="KZ134" s="9">
        <v>19.891204891304845</v>
      </c>
      <c r="LA134" s="9">
        <v>19.891304347826583</v>
      </c>
      <c r="LB134" s="9">
        <v>3.0061457087488954E-6</v>
      </c>
      <c r="LC134" s="6">
        <v>6</v>
      </c>
    </row>
    <row r="135" spans="1:315">
      <c r="A135" s="6">
        <v>128</v>
      </c>
      <c r="B135">
        <v>0.60406120898919913</v>
      </c>
      <c r="C135">
        <f>1-Table468[[#This Row],[qx (tau)]]</f>
        <v>0.39593879101080087</v>
      </c>
      <c r="D135" s="6"/>
      <c r="E135" s="6"/>
      <c r="F135" s="6"/>
      <c r="G135" s="6"/>
      <c r="H135" s="15">
        <f t="shared" si="15"/>
        <v>128</v>
      </c>
      <c r="I135" s="9">
        <f t="shared" si="17"/>
        <v>0.96639344262295213</v>
      </c>
      <c r="J135" s="9" cm="1">
        <f t="array" ref="J135">VLOOKUP($G$13,'qx Malaria'!$B$32:$I$61,(N135),FALSE)/(1-cambodia!I135*INDEX($E$6:$G$11,N135,2))</f>
        <v>1.4878048780488383E-4</v>
      </c>
      <c r="K135" s="9">
        <f t="shared" si="16"/>
        <v>29.755948780488961</v>
      </c>
      <c r="L135" s="9">
        <f t="shared" si="13"/>
        <v>29.756097560976766</v>
      </c>
      <c r="M135" s="9">
        <f>(J135*Table468[[#This Row],[qx (tau)]])/L135</f>
        <v>3.0203060449459956E-6</v>
      </c>
      <c r="N135" s="6">
        <f t="shared" si="14"/>
        <v>6</v>
      </c>
      <c r="P135" s="6"/>
      <c r="Q135" s="6"/>
      <c r="R135" s="6"/>
      <c r="S135" s="15">
        <v>128</v>
      </c>
      <c r="T135" s="9">
        <v>0.96639344262295213</v>
      </c>
      <c r="U135" s="9">
        <v>2.1156585365854482E-3</v>
      </c>
      <c r="V135" s="9">
        <v>29.753981902440181</v>
      </c>
      <c r="W135" s="9">
        <v>29.756097560976766</v>
      </c>
      <c r="X135" s="9">
        <v>4.2948751959132063E-5</v>
      </c>
      <c r="Y135" s="6">
        <v>6</v>
      </c>
      <c r="Z135" s="6"/>
      <c r="AA135" s="6"/>
      <c r="AB135" s="6"/>
      <c r="AC135" s="15">
        <v>128</v>
      </c>
      <c r="AD135" s="9">
        <v>0.96639344262295213</v>
      </c>
      <c r="AE135" s="9">
        <v>1.8061951219512898E-3</v>
      </c>
      <c r="AF135" s="9">
        <v>29.754291365854815</v>
      </c>
      <c r="AG135" s="9">
        <v>29.756097560976766</v>
      </c>
      <c r="AH135" s="9">
        <v>3.6666515385644383E-5</v>
      </c>
      <c r="AI135" s="6">
        <v>6</v>
      </c>
      <c r="AJ135" s="6"/>
      <c r="AK135" s="6"/>
      <c r="AL135" s="6"/>
      <c r="AM135" s="15">
        <v>128</v>
      </c>
      <c r="AN135" s="9">
        <v>0.96639344262295213</v>
      </c>
      <c r="AO135" s="9">
        <v>1.6127804878049406E-3</v>
      </c>
      <c r="AP135" s="9">
        <v>29.754484780488962</v>
      </c>
      <c r="AQ135" s="9">
        <v>29.756097560976766</v>
      </c>
      <c r="AR135" s="9">
        <v>3.2740117527214592E-5</v>
      </c>
      <c r="AS135" s="6">
        <v>6</v>
      </c>
      <c r="AT135" s="6"/>
      <c r="AU135" s="6"/>
      <c r="AV135" s="6"/>
      <c r="AW135" s="15">
        <v>128</v>
      </c>
      <c r="AX135" s="9">
        <v>0.96639344262295213</v>
      </c>
      <c r="AY135" s="9">
        <v>1.8240487804878757E-3</v>
      </c>
      <c r="AZ135" s="9">
        <v>29.754273512196278</v>
      </c>
      <c r="BA135" s="9">
        <v>29.756097560976766</v>
      </c>
      <c r="BB135" s="9">
        <v>3.7028952111037904E-5</v>
      </c>
      <c r="BC135" s="6">
        <v>6</v>
      </c>
      <c r="BD135" s="6"/>
      <c r="BE135" s="6"/>
      <c r="BF135" s="6"/>
      <c r="BG135" s="15">
        <v>128</v>
      </c>
      <c r="BH135" s="9">
        <v>0.96639344262295213</v>
      </c>
      <c r="BI135" s="9">
        <v>1.6187317073171361E-3</v>
      </c>
      <c r="BJ135" s="9">
        <v>29.754478829269448</v>
      </c>
      <c r="BK135" s="9">
        <v>29.756097560976766</v>
      </c>
      <c r="BL135" s="9">
        <v>3.2860929769012433E-5</v>
      </c>
      <c r="BM135" s="6">
        <v>6</v>
      </c>
      <c r="BN135" s="6"/>
      <c r="BO135" s="6"/>
      <c r="BP135" s="6"/>
      <c r="BQ135" s="15">
        <v>128</v>
      </c>
      <c r="BR135" s="9">
        <v>0.96639344262295213</v>
      </c>
      <c r="BS135" s="9">
        <v>1.4550731707317637E-3</v>
      </c>
      <c r="BT135" s="9">
        <v>29.754642487806034</v>
      </c>
      <c r="BU135" s="9">
        <v>29.756097560976766</v>
      </c>
      <c r="BV135" s="9">
        <v>2.9538593119571836E-5</v>
      </c>
      <c r="BW135" s="6">
        <v>6</v>
      </c>
      <c r="BX135" s="6"/>
      <c r="BY135" s="6"/>
      <c r="BZ135" s="6"/>
      <c r="CA135" s="15">
        <v>128</v>
      </c>
      <c r="CB135" s="9">
        <v>0.96639344262295213</v>
      </c>
      <c r="CC135" s="9">
        <v>1.3836585365854198E-3</v>
      </c>
      <c r="CD135" s="9">
        <v>29.754713902440184</v>
      </c>
      <c r="CE135" s="9">
        <v>29.75609756097677</v>
      </c>
      <c r="CF135" s="9">
        <v>2.808884621799776E-5</v>
      </c>
      <c r="CG135" s="6">
        <v>6</v>
      </c>
      <c r="CH135" s="6"/>
      <c r="CI135" s="6"/>
      <c r="CJ135" s="6"/>
      <c r="CK135" s="15">
        <v>128</v>
      </c>
      <c r="CL135" s="9">
        <v>0.96639344262295213</v>
      </c>
      <c r="CM135" s="9">
        <v>1.6098048780488431E-3</v>
      </c>
      <c r="CN135" s="9">
        <v>29.754487756098719</v>
      </c>
      <c r="CO135" s="9">
        <v>29.756097560976766</v>
      </c>
      <c r="CP135" s="9">
        <v>3.2679711406315676E-5</v>
      </c>
      <c r="CQ135" s="6">
        <v>6</v>
      </c>
      <c r="CR135" s="6"/>
      <c r="CS135" s="6"/>
      <c r="CT135" s="6"/>
      <c r="CU135" s="15">
        <v>128</v>
      </c>
      <c r="CV135" s="9">
        <v>0.96639344262295213</v>
      </c>
      <c r="CW135" s="9">
        <v>1.1991707317073638E-3</v>
      </c>
      <c r="CX135" s="9">
        <v>29.75489839024506</v>
      </c>
      <c r="CY135" s="9">
        <v>29.756097560976766</v>
      </c>
      <c r="CZ135" s="9">
        <v>2.4343666722264725E-5</v>
      </c>
      <c r="DA135" s="6">
        <v>6</v>
      </c>
      <c r="DB135" s="6"/>
      <c r="DC135" s="6"/>
      <c r="DD135" s="6"/>
      <c r="DE135" s="15">
        <v>128</v>
      </c>
      <c r="DF135" s="9">
        <v>0.96639344262295213</v>
      </c>
      <c r="DG135" s="9">
        <v>1.2080975609756565E-3</v>
      </c>
      <c r="DH135" s="9">
        <v>29.754889463415793</v>
      </c>
      <c r="DI135" s="9">
        <v>29.75609756097677</v>
      </c>
      <c r="DJ135" s="9">
        <v>2.4524885084961479E-5</v>
      </c>
      <c r="DK135" s="6">
        <v>6</v>
      </c>
      <c r="DL135" s="6"/>
      <c r="DM135" s="6"/>
      <c r="DN135" s="6"/>
      <c r="DO135" s="15">
        <v>128</v>
      </c>
      <c r="DP135" s="9">
        <v>0.96639344262295213</v>
      </c>
      <c r="DQ135" s="9">
        <v>2.31800000000009E-3</v>
      </c>
      <c r="DR135" s="9">
        <v>29.753779560976767</v>
      </c>
      <c r="DS135" s="9">
        <v>29.756097560976766</v>
      </c>
      <c r="DT135" s="9">
        <v>4.7056368180258611E-5</v>
      </c>
      <c r="DU135" s="6">
        <v>6</v>
      </c>
      <c r="DV135" s="6"/>
      <c r="DW135" s="6"/>
      <c r="DX135" s="6"/>
      <c r="DY135" s="15">
        <v>128</v>
      </c>
      <c r="DZ135" s="9">
        <v>0.96639344262295213</v>
      </c>
      <c r="EA135" s="9">
        <v>1.7199024390244571E-3</v>
      </c>
      <c r="EB135" s="9">
        <v>29.754377658537742</v>
      </c>
      <c r="EC135" s="9">
        <v>29.756097560976766</v>
      </c>
      <c r="ED135" s="9">
        <v>3.4914737879575717E-5</v>
      </c>
      <c r="EE135" s="6">
        <v>6</v>
      </c>
      <c r="EF135" s="6"/>
      <c r="EG135" s="6"/>
      <c r="EH135" s="6"/>
      <c r="EI135" s="15">
        <v>128</v>
      </c>
      <c r="EJ135" s="9">
        <v>0.96639344262295213</v>
      </c>
      <c r="EK135" s="9">
        <v>1.4669756097561546E-3</v>
      </c>
      <c r="EL135" s="9">
        <v>29.754630585367011</v>
      </c>
      <c r="EM135" s="9">
        <v>29.756097560976766</v>
      </c>
      <c r="EN135" s="9">
        <v>2.9780217603167516E-5</v>
      </c>
      <c r="EO135" s="6">
        <v>6</v>
      </c>
      <c r="EP135" s="6"/>
      <c r="EQ135" s="6"/>
      <c r="ER135" s="6"/>
      <c r="ES135" s="15">
        <v>128</v>
      </c>
      <c r="ET135" s="9">
        <v>0.96639344262295213</v>
      </c>
      <c r="EU135" s="9">
        <v>2.5411707317074153E-3</v>
      </c>
      <c r="EV135" s="9">
        <v>29.753556390245059</v>
      </c>
      <c r="EW135" s="9">
        <v>29.756097560976766</v>
      </c>
      <c r="EX135" s="9">
        <v>5.158682724767759E-5</v>
      </c>
      <c r="EY135" s="6">
        <v>6</v>
      </c>
      <c r="EZ135" s="6"/>
      <c r="FA135" s="6"/>
      <c r="FB135" s="6"/>
      <c r="FC135" s="15">
        <v>128</v>
      </c>
      <c r="FD135" s="9">
        <v>0.96639344262295213</v>
      </c>
      <c r="FE135" s="9">
        <v>2.0591219512195924E-3</v>
      </c>
      <c r="FF135" s="9">
        <v>29.754038439025546</v>
      </c>
      <c r="FG135" s="9">
        <v>29.756097560976766</v>
      </c>
      <c r="FH135" s="9">
        <v>4.1801035662052584E-5</v>
      </c>
      <c r="FI135" s="6">
        <v>6</v>
      </c>
      <c r="FJ135" s="6"/>
      <c r="FK135" s="6"/>
      <c r="FL135" s="6"/>
      <c r="FM135" s="15">
        <v>128</v>
      </c>
      <c r="FN135" s="9">
        <v>0.96639344262295213</v>
      </c>
      <c r="FO135" s="9">
        <v>1.3271219512195637E-3</v>
      </c>
      <c r="FP135" s="9">
        <v>29.754770439025549</v>
      </c>
      <c r="FQ135" s="9">
        <v>29.75609756097677</v>
      </c>
      <c r="FR135" s="9">
        <v>2.6941129920918277E-5</v>
      </c>
      <c r="FS135" s="6">
        <v>6</v>
      </c>
      <c r="FT135" s="6"/>
      <c r="FU135" s="6"/>
      <c r="FV135" s="6"/>
      <c r="FW135" s="15">
        <v>128</v>
      </c>
      <c r="FX135" s="9">
        <v>0.96639344262295213</v>
      </c>
      <c r="FY135" s="9">
        <v>1.9073658536586107E-3</v>
      </c>
      <c r="FZ135" s="9">
        <v>29.754190195123108</v>
      </c>
      <c r="GA135" s="9">
        <v>29.756097560976766</v>
      </c>
      <c r="GB135" s="9">
        <v>3.8720323496207668E-5</v>
      </c>
      <c r="GC135" s="6">
        <v>6</v>
      </c>
      <c r="GD135" s="6"/>
      <c r="GE135" s="6"/>
      <c r="GF135" s="6"/>
      <c r="GG135" s="15">
        <v>128</v>
      </c>
      <c r="GH135" s="9">
        <v>0.96639344262295213</v>
      </c>
      <c r="GI135" s="9">
        <v>1.2170243902439497E-3</v>
      </c>
      <c r="GJ135" s="9">
        <v>29.754880536586523</v>
      </c>
      <c r="GK135" s="9">
        <v>29.756097560976766</v>
      </c>
      <c r="GL135" s="9">
        <v>2.4706103447658243E-5</v>
      </c>
      <c r="GM135" s="6">
        <v>6</v>
      </c>
      <c r="GN135" s="6"/>
      <c r="GO135" s="6"/>
      <c r="GP135" s="6"/>
      <c r="GQ135" s="15">
        <v>128</v>
      </c>
      <c r="GR135" s="9">
        <v>0.96639344262295213</v>
      </c>
      <c r="GS135" s="9">
        <v>1.1277560975610195E-3</v>
      </c>
      <c r="GT135" s="9">
        <v>29.754969804879202</v>
      </c>
      <c r="GU135" s="9">
        <v>29.756097560976762</v>
      </c>
      <c r="GV135" s="9">
        <v>2.2893919820690653E-5</v>
      </c>
      <c r="GW135" s="6">
        <v>6</v>
      </c>
      <c r="GX135" s="6"/>
      <c r="GY135" s="6"/>
      <c r="GZ135" s="6"/>
      <c r="HA135" s="15">
        <v>128</v>
      </c>
      <c r="HB135" s="9">
        <v>0.96639344262295213</v>
      </c>
      <c r="HC135" s="9">
        <v>1.4015121951220057E-3</v>
      </c>
      <c r="HD135" s="9">
        <v>29.754696048781646</v>
      </c>
      <c r="HE135" s="9">
        <v>29.75609756097677</v>
      </c>
      <c r="HF135" s="9">
        <v>2.8451282943391277E-5</v>
      </c>
      <c r="HG135" s="6">
        <v>6</v>
      </c>
      <c r="HH135" s="6"/>
      <c r="HI135" s="6"/>
      <c r="HJ135" s="6"/>
      <c r="HK135" s="15">
        <v>128</v>
      </c>
      <c r="HL135" s="9">
        <v>0.96639344262295213</v>
      </c>
      <c r="HM135" s="9">
        <v>7.6770731707320055E-4</v>
      </c>
      <c r="HN135" s="9">
        <v>29.755329853659696</v>
      </c>
      <c r="HO135" s="9">
        <v>29.75609756097677</v>
      </c>
      <c r="HP135" s="9">
        <v>1.5584779191921335E-5</v>
      </c>
      <c r="HQ135" s="6">
        <v>6</v>
      </c>
      <c r="HR135" s="6"/>
      <c r="HS135" s="6"/>
      <c r="HT135" s="6"/>
      <c r="HU135" s="15">
        <v>128</v>
      </c>
      <c r="HV135" s="9">
        <v>0.96639344262295213</v>
      </c>
      <c r="HW135" s="9">
        <v>7.3795121951222376E-4</v>
      </c>
      <c r="HX135" s="9">
        <v>29.755359609757253</v>
      </c>
      <c r="HY135" s="9">
        <v>29.756097560976766</v>
      </c>
      <c r="HZ135" s="9">
        <v>1.4980717982932138E-5</v>
      </c>
      <c r="IA135" s="6">
        <v>6</v>
      </c>
      <c r="IB135" s="6"/>
      <c r="IC135" s="6"/>
      <c r="ID135" s="6"/>
      <c r="IE135" s="15">
        <v>128</v>
      </c>
      <c r="IF135" s="9">
        <v>0.96639344262295213</v>
      </c>
      <c r="IG135" s="9">
        <v>3.3624390243903741E-4</v>
      </c>
      <c r="IH135" s="9">
        <v>29.755761317074327</v>
      </c>
      <c r="II135" s="9">
        <v>29.756097560976766</v>
      </c>
      <c r="IJ135" s="9">
        <v>6.8258916615779495E-6</v>
      </c>
      <c r="IK135" s="6">
        <v>6</v>
      </c>
      <c r="IL135" s="6"/>
      <c r="IM135" s="6"/>
      <c r="IN135" s="6"/>
      <c r="IO135" s="15">
        <v>128</v>
      </c>
      <c r="IP135" s="9">
        <v>0.96639344262295213</v>
      </c>
      <c r="IQ135" s="9">
        <v>1.904390243902513E-4</v>
      </c>
      <c r="IR135" s="9">
        <v>29.755907121952376</v>
      </c>
      <c r="IS135" s="9">
        <v>29.756097560976766</v>
      </c>
      <c r="IT135" s="9">
        <v>3.8659917375308744E-6</v>
      </c>
      <c r="IU135" s="6">
        <v>6</v>
      </c>
      <c r="IV135" s="6"/>
      <c r="IW135" s="6"/>
      <c r="IX135" s="6"/>
      <c r="IY135" s="15">
        <v>128</v>
      </c>
      <c r="IZ135" s="9">
        <v>0.96639344262295213</v>
      </c>
      <c r="JA135" s="9">
        <v>3.1839024390245145E-4</v>
      </c>
      <c r="JB135" s="9">
        <v>29.755779170732861</v>
      </c>
      <c r="JC135" s="9">
        <v>29.756097560976762</v>
      </c>
      <c r="JD135" s="9">
        <v>6.4634549361844321E-6</v>
      </c>
      <c r="JE135" s="6">
        <v>6</v>
      </c>
      <c r="JF135" s="6"/>
      <c r="JG135" s="6"/>
      <c r="JH135" s="6"/>
      <c r="JI135" s="15">
        <v>128</v>
      </c>
      <c r="JJ135" s="9">
        <v>0.96639344262295213</v>
      </c>
      <c r="JK135" s="9">
        <v>3.0648780487806067E-4</v>
      </c>
      <c r="JL135" s="9">
        <v>29.755791073171888</v>
      </c>
      <c r="JM135" s="9">
        <v>29.756097560976766</v>
      </c>
      <c r="JN135" s="9">
        <v>6.2218304525887508E-6</v>
      </c>
      <c r="JO135" s="6">
        <v>6</v>
      </c>
      <c r="JP135" s="6"/>
      <c r="JQ135" s="6"/>
      <c r="JR135" s="6"/>
      <c r="JS135" s="15">
        <v>128</v>
      </c>
      <c r="JT135" s="9">
        <v>0.96639344262295213</v>
      </c>
      <c r="JU135" s="9">
        <v>2.5590243902440018E-4</v>
      </c>
      <c r="JV135" s="9">
        <v>29.75584165853774</v>
      </c>
      <c r="JW135" s="9">
        <v>29.756097560976766</v>
      </c>
      <c r="JX135" s="9">
        <v>5.1949263973071129E-6</v>
      </c>
      <c r="JY135" s="6">
        <v>6</v>
      </c>
      <c r="JZ135" s="6"/>
      <c r="KA135" s="6"/>
      <c r="KB135" s="6"/>
      <c r="KC135" s="15">
        <v>128</v>
      </c>
      <c r="KD135" s="9">
        <v>0.96639344262295213</v>
      </c>
      <c r="KE135" s="9">
        <v>4.1956097560977236E-4</v>
      </c>
      <c r="KF135" s="9">
        <v>29.755678000001154</v>
      </c>
      <c r="KG135" s="9">
        <v>29.756097560976762</v>
      </c>
      <c r="KH135" s="9">
        <v>8.5172630467477088E-6</v>
      </c>
      <c r="KI135" s="6">
        <v>6</v>
      </c>
      <c r="KJ135" s="6"/>
      <c r="KK135" s="6"/>
      <c r="KL135" s="6"/>
      <c r="KM135" s="15">
        <v>128</v>
      </c>
      <c r="KN135" s="9">
        <v>0.96639344262295213</v>
      </c>
      <c r="KO135" s="9">
        <v>1.755609756097629E-4</v>
      </c>
      <c r="KP135" s="9">
        <v>29.755922000001156</v>
      </c>
      <c r="KQ135" s="9">
        <v>29.756097560976766</v>
      </c>
      <c r="KR135" s="9">
        <v>3.5639611330362746E-6</v>
      </c>
      <c r="KS135" s="6">
        <v>6</v>
      </c>
      <c r="KT135" s="6"/>
      <c r="KU135" s="6"/>
      <c r="KV135" s="6"/>
      <c r="KW135" s="15">
        <v>128</v>
      </c>
      <c r="KX135" s="9">
        <v>0.96639344262295213</v>
      </c>
      <c r="KY135" s="9">
        <v>1.4878048780488383E-4</v>
      </c>
      <c r="KZ135" s="9">
        <v>29.755948780488961</v>
      </c>
      <c r="LA135" s="9">
        <v>29.756097560976766</v>
      </c>
      <c r="LB135" s="9">
        <v>3.0203060449459956E-6</v>
      </c>
      <c r="LC135" s="6">
        <v>6</v>
      </c>
    </row>
    <row r="136" spans="1:315">
      <c r="A136" s="6">
        <v>129</v>
      </c>
      <c r="B136">
        <v>0.60668646946564531</v>
      </c>
      <c r="C136">
        <f>1-Table468[[#This Row],[qx (tau)]]</f>
        <v>0.39331353053435469</v>
      </c>
      <c r="D136" s="6"/>
      <c r="E136" s="6"/>
      <c r="F136" s="6"/>
      <c r="G136" s="6"/>
      <c r="H136" s="15">
        <f t="shared" si="15"/>
        <v>129</v>
      </c>
      <c r="I136" s="9">
        <f t="shared" si="17"/>
        <v>0.98306010928961884</v>
      </c>
      <c r="J136" s="9" cm="1">
        <f t="array" ref="J136">VLOOKUP($G$13,'qx Malaria'!$B$32:$I$61,(N136),FALSE)/(1-cambodia!I136*INDEX($E$6:$G$11,N136,2))</f>
        <v>2.9516129032260434E-4</v>
      </c>
      <c r="K136" s="9">
        <f t="shared" si="16"/>
        <v>59.031962903230536</v>
      </c>
      <c r="L136" s="9">
        <f t="shared" ref="L136:L137" si="18">K136+J136</f>
        <v>59.03225806452086</v>
      </c>
      <c r="M136" s="9">
        <f>(J136*Table468[[#This Row],[qx (tau)]])/L136</f>
        <v>3.0334323473282267E-6</v>
      </c>
      <c r="N136" s="6">
        <f t="shared" ref="N136:N137" si="19">IF(H136&gt;=70,6,IF(H136&gt;=50,5,IF(H136&gt;=15,4,IF(H136&gt;=5,3,2))))</f>
        <v>6</v>
      </c>
      <c r="P136" s="6"/>
      <c r="Q136" s="6"/>
      <c r="R136" s="6"/>
      <c r="S136" s="15">
        <v>129</v>
      </c>
      <c r="T136" s="9">
        <v>0.98306010928961884</v>
      </c>
      <c r="U136" s="9">
        <v>4.1971935483874337E-3</v>
      </c>
      <c r="V136" s="9">
        <v>59.028060870972475</v>
      </c>
      <c r="W136" s="9">
        <v>59.03225806452086</v>
      </c>
      <c r="X136" s="9">
        <v>4.3135407979007382E-5</v>
      </c>
      <c r="Y136" s="6">
        <v>6</v>
      </c>
      <c r="Z136" s="6"/>
      <c r="AA136" s="6"/>
      <c r="AB136" s="6"/>
      <c r="AC136" s="15">
        <v>129</v>
      </c>
      <c r="AD136" s="9">
        <v>0.98306010928961884</v>
      </c>
      <c r="AE136" s="9">
        <v>3.5832580645164167E-3</v>
      </c>
      <c r="AF136" s="9">
        <v>59.028674806456344</v>
      </c>
      <c r="AG136" s="9">
        <v>59.03225806452086</v>
      </c>
      <c r="AH136" s="9">
        <v>3.6825868696564675E-5</v>
      </c>
      <c r="AI136" s="6">
        <v>6</v>
      </c>
      <c r="AJ136" s="6"/>
      <c r="AK136" s="6"/>
      <c r="AL136" s="6"/>
      <c r="AM136" s="15">
        <v>129</v>
      </c>
      <c r="AN136" s="9">
        <v>0.98306010928961884</v>
      </c>
      <c r="AO136" s="9">
        <v>3.1995483870970306E-3</v>
      </c>
      <c r="AP136" s="9">
        <v>59.029058516133766</v>
      </c>
      <c r="AQ136" s="9">
        <v>59.03225806452086</v>
      </c>
      <c r="AR136" s="9">
        <v>3.2882406645037977E-5</v>
      </c>
      <c r="AS136" s="6">
        <v>6</v>
      </c>
      <c r="AT136" s="6"/>
      <c r="AU136" s="6"/>
      <c r="AV136" s="6"/>
      <c r="AW136" s="15">
        <v>129</v>
      </c>
      <c r="AX136" s="9">
        <v>0.98306010928961884</v>
      </c>
      <c r="AY136" s="9">
        <v>3.6186774193551286E-3</v>
      </c>
      <c r="AZ136" s="9">
        <v>59.028639387101506</v>
      </c>
      <c r="BA136" s="9">
        <v>59.03225806452086</v>
      </c>
      <c r="BB136" s="9">
        <v>3.7189880578244056E-5</v>
      </c>
      <c r="BC136" s="6">
        <v>6</v>
      </c>
      <c r="BD136" s="6"/>
      <c r="BE136" s="6"/>
      <c r="BF136" s="6"/>
      <c r="BG136" s="15">
        <v>129</v>
      </c>
      <c r="BH136" s="9">
        <v>0.98306010928961884</v>
      </c>
      <c r="BI136" s="9">
        <v>3.2113548387099349E-3</v>
      </c>
      <c r="BJ136" s="9">
        <v>59.029046709682149</v>
      </c>
      <c r="BK136" s="9">
        <v>59.03225806452086</v>
      </c>
      <c r="BL136" s="9">
        <v>3.3003743938931104E-5</v>
      </c>
      <c r="BM136" s="6">
        <v>6</v>
      </c>
      <c r="BN136" s="6"/>
      <c r="BO136" s="6"/>
      <c r="BP136" s="6"/>
      <c r="BQ136" s="15">
        <v>129</v>
      </c>
      <c r="BR136" s="9">
        <v>0.98306010928961884</v>
      </c>
      <c r="BS136" s="9">
        <v>2.88667741935507E-3</v>
      </c>
      <c r="BT136" s="9">
        <v>59.029371387101506</v>
      </c>
      <c r="BU136" s="9">
        <v>59.03225806452086</v>
      </c>
      <c r="BV136" s="9">
        <v>2.9666968356870056E-5</v>
      </c>
      <c r="BW136" s="6">
        <v>6</v>
      </c>
      <c r="BX136" s="6"/>
      <c r="BY136" s="6"/>
      <c r="BZ136" s="6"/>
      <c r="CA136" s="15">
        <v>129</v>
      </c>
      <c r="CB136" s="9">
        <v>0.98306010928961884</v>
      </c>
      <c r="CC136" s="9">
        <v>2.7450000000002204E-3</v>
      </c>
      <c r="CD136" s="9">
        <v>59.029513064520863</v>
      </c>
      <c r="CE136" s="9">
        <v>59.03225806452086</v>
      </c>
      <c r="CF136" s="9">
        <v>2.8210920830152508E-5</v>
      </c>
      <c r="CG136" s="6">
        <v>6</v>
      </c>
      <c r="CH136" s="6"/>
      <c r="CI136" s="6"/>
      <c r="CJ136" s="6"/>
      <c r="CK136" s="15">
        <v>129</v>
      </c>
      <c r="CL136" s="9">
        <v>0.98306010928961884</v>
      </c>
      <c r="CM136" s="9">
        <v>3.1936451612905787E-3</v>
      </c>
      <c r="CN136" s="9">
        <v>59.029064419359571</v>
      </c>
      <c r="CO136" s="9">
        <v>59.03225806452086</v>
      </c>
      <c r="CP136" s="9">
        <v>3.2821737998091413E-5</v>
      </c>
      <c r="CQ136" s="6">
        <v>6</v>
      </c>
      <c r="CR136" s="6"/>
      <c r="CS136" s="6"/>
      <c r="CT136" s="6"/>
      <c r="CU136" s="15">
        <v>129</v>
      </c>
      <c r="CV136" s="9">
        <v>0.98306010928961884</v>
      </c>
      <c r="CW136" s="9">
        <v>2.3790000000001909E-3</v>
      </c>
      <c r="CX136" s="9">
        <v>59.029879064520863</v>
      </c>
      <c r="CY136" s="9">
        <v>59.03225806452086</v>
      </c>
      <c r="CZ136" s="9">
        <v>2.4449464719465505E-5</v>
      </c>
      <c r="DA136" s="6">
        <v>6</v>
      </c>
      <c r="DB136" s="6"/>
      <c r="DC136" s="6"/>
      <c r="DD136" s="6"/>
      <c r="DE136" s="15">
        <v>129</v>
      </c>
      <c r="DF136" s="9">
        <v>0.98306010928961884</v>
      </c>
      <c r="DG136" s="9">
        <v>2.396709677419547E-3</v>
      </c>
      <c r="DH136" s="9">
        <v>59.029861354843447</v>
      </c>
      <c r="DI136" s="9">
        <v>59.032258064520867</v>
      </c>
      <c r="DJ136" s="9">
        <v>2.4631470660305199E-5</v>
      </c>
      <c r="DK136" s="6">
        <v>6</v>
      </c>
      <c r="DL136" s="6"/>
      <c r="DM136" s="6"/>
      <c r="DN136" s="6"/>
      <c r="DO136" s="15">
        <v>129</v>
      </c>
      <c r="DP136" s="9">
        <v>0.98306010928961884</v>
      </c>
      <c r="DQ136" s="9">
        <v>4.5986129032261746E-3</v>
      </c>
      <c r="DR136" s="9">
        <v>59.027659451617637</v>
      </c>
      <c r="DS136" s="9">
        <v>59.03225806452086</v>
      </c>
      <c r="DT136" s="9">
        <v>4.7260875971373764E-5</v>
      </c>
      <c r="DU136" s="6">
        <v>6</v>
      </c>
      <c r="DV136" s="6"/>
      <c r="DW136" s="6"/>
      <c r="DX136" s="6"/>
      <c r="DY136" s="15">
        <v>129</v>
      </c>
      <c r="DZ136" s="9">
        <v>0.98306010928961884</v>
      </c>
      <c r="EA136" s="9">
        <v>3.4120645161293058E-3</v>
      </c>
      <c r="EB136" s="9">
        <v>59.028846000004734</v>
      </c>
      <c r="EC136" s="9">
        <v>59.03225806452086</v>
      </c>
      <c r="ED136" s="9">
        <v>3.5066477935114302E-5</v>
      </c>
      <c r="EE136" s="6">
        <v>6</v>
      </c>
      <c r="EF136" s="6"/>
      <c r="EG136" s="6"/>
      <c r="EH136" s="6"/>
      <c r="EI136" s="15">
        <v>129</v>
      </c>
      <c r="EJ136" s="9">
        <v>0.98306010928961884</v>
      </c>
      <c r="EK136" s="9">
        <v>2.9102903225808785E-3</v>
      </c>
      <c r="EL136" s="9">
        <v>59.029347774198278</v>
      </c>
      <c r="EM136" s="9">
        <v>59.03225806452086</v>
      </c>
      <c r="EN136" s="9">
        <v>2.9909642944656314E-5</v>
      </c>
      <c r="EO136" s="6">
        <v>6</v>
      </c>
      <c r="EP136" s="6"/>
      <c r="EQ136" s="6"/>
      <c r="ER136" s="6"/>
      <c r="ES136" s="15">
        <v>129</v>
      </c>
      <c r="ET136" s="9">
        <v>0.98306010928961884</v>
      </c>
      <c r="EU136" s="9">
        <v>5.041354838710081E-3</v>
      </c>
      <c r="EV136" s="9">
        <v>59.027216709682151</v>
      </c>
      <c r="EW136" s="9">
        <v>59.03225806452086</v>
      </c>
      <c r="EX136" s="9">
        <v>5.1811024492366105E-5</v>
      </c>
      <c r="EY136" s="6">
        <v>6</v>
      </c>
      <c r="EZ136" s="6"/>
      <c r="FA136" s="6"/>
      <c r="FB136" s="6"/>
      <c r="FC136" s="15">
        <v>129</v>
      </c>
      <c r="FD136" s="9">
        <v>0.98306010928961884</v>
      </c>
      <c r="FE136" s="9">
        <v>4.0850322580648435E-3</v>
      </c>
      <c r="FF136" s="9">
        <v>59.028173032262799</v>
      </c>
      <c r="FG136" s="9">
        <v>59.032258064520867</v>
      </c>
      <c r="FH136" s="9">
        <v>4.1982703687022645E-5</v>
      </c>
      <c r="FI136" s="6">
        <v>6</v>
      </c>
      <c r="FJ136" s="6"/>
      <c r="FK136" s="6"/>
      <c r="FL136" s="6"/>
      <c r="FM136" s="15">
        <v>129</v>
      </c>
      <c r="FN136" s="9">
        <v>0.98306010928961884</v>
      </c>
      <c r="FO136" s="9">
        <v>2.6328387096776302E-3</v>
      </c>
      <c r="FP136" s="9">
        <v>59.029625225811188</v>
      </c>
      <c r="FQ136" s="9">
        <v>59.032258064520867</v>
      </c>
      <c r="FR136" s="9">
        <v>2.7058216538167775E-5</v>
      </c>
      <c r="FS136" s="6">
        <v>6</v>
      </c>
      <c r="FT136" s="6"/>
      <c r="FU136" s="6"/>
      <c r="FV136" s="6"/>
      <c r="FW136" s="15">
        <v>129</v>
      </c>
      <c r="FX136" s="9">
        <v>0.98306010928961884</v>
      </c>
      <c r="FY136" s="9">
        <v>3.7839677419357872E-3</v>
      </c>
      <c r="FZ136" s="9">
        <v>59.028474096778922</v>
      </c>
      <c r="GA136" s="9">
        <v>59.03225806452086</v>
      </c>
      <c r="GB136" s="9">
        <v>3.8888602692747866E-5</v>
      </c>
      <c r="GC136" s="6">
        <v>6</v>
      </c>
      <c r="GD136" s="6"/>
      <c r="GE136" s="6"/>
      <c r="GF136" s="6"/>
      <c r="GG136" s="15">
        <v>129</v>
      </c>
      <c r="GH136" s="9">
        <v>0.98306010928961884</v>
      </c>
      <c r="GI136" s="9">
        <v>2.4144193548389032E-3</v>
      </c>
      <c r="GJ136" s="9">
        <v>59.029843645166018</v>
      </c>
      <c r="GK136" s="9">
        <v>59.03225806452086</v>
      </c>
      <c r="GL136" s="9">
        <v>2.4813476601144893E-5</v>
      </c>
      <c r="GM136" s="6">
        <v>6</v>
      </c>
      <c r="GN136" s="6"/>
      <c r="GO136" s="6"/>
      <c r="GP136" s="6"/>
      <c r="GQ136" s="15">
        <v>129</v>
      </c>
      <c r="GR136" s="9">
        <v>0.98306010928961884</v>
      </c>
      <c r="GS136" s="9">
        <v>2.2373225806453408E-3</v>
      </c>
      <c r="GT136" s="9">
        <v>59.030020741940213</v>
      </c>
      <c r="GU136" s="9">
        <v>59.03225806452086</v>
      </c>
      <c r="GV136" s="9">
        <v>2.2993417192747957E-5</v>
      </c>
      <c r="GW136" s="6">
        <v>6</v>
      </c>
      <c r="GX136" s="6"/>
      <c r="GY136" s="6"/>
      <c r="GZ136" s="6"/>
      <c r="HA136" s="15">
        <v>129</v>
      </c>
      <c r="HB136" s="9">
        <v>0.98306010928961884</v>
      </c>
      <c r="HC136" s="9">
        <v>2.7804193548389327E-3</v>
      </c>
      <c r="HD136" s="9">
        <v>59.029477645166025</v>
      </c>
      <c r="HE136" s="9">
        <v>59.032258064520867</v>
      </c>
      <c r="HF136" s="9">
        <v>2.857493271183189E-5</v>
      </c>
      <c r="HG136" s="6">
        <v>6</v>
      </c>
      <c r="HH136" s="6"/>
      <c r="HI136" s="6"/>
      <c r="HJ136" s="6"/>
      <c r="HK136" s="15">
        <v>129</v>
      </c>
      <c r="HL136" s="9">
        <v>0.98306010928961884</v>
      </c>
      <c r="HM136" s="9">
        <v>1.5230322580646381E-3</v>
      </c>
      <c r="HN136" s="9">
        <v>59.030735032262797</v>
      </c>
      <c r="HO136" s="9">
        <v>59.03225806452086</v>
      </c>
      <c r="HP136" s="9">
        <v>1.5652510912213647E-5</v>
      </c>
      <c r="HQ136" s="6">
        <v>6</v>
      </c>
      <c r="HR136" s="6"/>
      <c r="HS136" s="6"/>
      <c r="HT136" s="6"/>
      <c r="HU136" s="15">
        <v>129</v>
      </c>
      <c r="HV136" s="9">
        <v>0.98306010928961884</v>
      </c>
      <c r="HW136" s="9">
        <v>1.4640000000001173E-3</v>
      </c>
      <c r="HX136" s="9">
        <v>59.030794064520855</v>
      </c>
      <c r="HY136" s="9">
        <v>59.032258064520853</v>
      </c>
      <c r="HZ136" s="9">
        <v>1.5045824442748006E-5</v>
      </c>
      <c r="IA136" s="6">
        <v>6</v>
      </c>
      <c r="IB136" s="6"/>
      <c r="IC136" s="6"/>
      <c r="ID136" s="6"/>
      <c r="IE136" s="15">
        <v>129</v>
      </c>
      <c r="IF136" s="9">
        <v>0.98306010928961884</v>
      </c>
      <c r="IG136" s="9">
        <v>6.6706451612908563E-4</v>
      </c>
      <c r="IH136" s="9">
        <v>59.031591000004731</v>
      </c>
      <c r="II136" s="9">
        <v>59.03225806452086</v>
      </c>
      <c r="IJ136" s="9">
        <v>6.8555571049617918E-6</v>
      </c>
      <c r="IK136" s="6">
        <v>6</v>
      </c>
      <c r="IL136" s="6"/>
      <c r="IM136" s="6"/>
      <c r="IN136" s="6"/>
      <c r="IO136" s="15">
        <v>129</v>
      </c>
      <c r="IP136" s="9">
        <v>0.98306010928961884</v>
      </c>
      <c r="IQ136" s="9">
        <v>3.7780645161293347E-4</v>
      </c>
      <c r="IR136" s="9">
        <v>59.031880258069251</v>
      </c>
      <c r="IS136" s="9">
        <v>59.03225806452086</v>
      </c>
      <c r="IT136" s="9">
        <v>3.88279340458013E-6</v>
      </c>
      <c r="IU136" s="6">
        <v>6</v>
      </c>
      <c r="IV136" s="6"/>
      <c r="IW136" s="6"/>
      <c r="IX136" s="6"/>
      <c r="IY136" s="15">
        <v>129</v>
      </c>
      <c r="IZ136" s="9">
        <v>0.98306010928961884</v>
      </c>
      <c r="JA136" s="9">
        <v>6.3164516129037322E-4</v>
      </c>
      <c r="JB136" s="9">
        <v>59.031626419359569</v>
      </c>
      <c r="JC136" s="9">
        <v>59.03225806452086</v>
      </c>
      <c r="JD136" s="9">
        <v>6.4915452232824049E-6</v>
      </c>
      <c r="JE136" s="6">
        <v>6</v>
      </c>
      <c r="JF136" s="6"/>
      <c r="JG136" s="6"/>
      <c r="JH136" s="6"/>
      <c r="JI136" s="15">
        <v>129</v>
      </c>
      <c r="JJ136" s="9">
        <v>0.98306010928961884</v>
      </c>
      <c r="JK136" s="9">
        <v>6.0803225806456483E-4</v>
      </c>
      <c r="JL136" s="9">
        <v>59.031650032262796</v>
      </c>
      <c r="JM136" s="9">
        <v>59.03225806452086</v>
      </c>
      <c r="JN136" s="9">
        <v>6.2488706354961469E-6</v>
      </c>
      <c r="JO136" s="6">
        <v>6</v>
      </c>
      <c r="JP136" s="6"/>
      <c r="JQ136" s="6"/>
      <c r="JR136" s="6"/>
      <c r="JS136" s="15">
        <v>129</v>
      </c>
      <c r="JT136" s="9">
        <v>0.98306010928961884</v>
      </c>
      <c r="JU136" s="9">
        <v>5.0767741935487949E-4</v>
      </c>
      <c r="JV136" s="9">
        <v>59.031750387101503</v>
      </c>
      <c r="JW136" s="9">
        <v>59.03225806452086</v>
      </c>
      <c r="JX136" s="9">
        <v>5.2175036374045505E-6</v>
      </c>
      <c r="JY136" s="6">
        <v>6</v>
      </c>
      <c r="JZ136" s="6"/>
      <c r="KA136" s="6"/>
      <c r="KB136" s="6"/>
      <c r="KC136" s="15">
        <v>129</v>
      </c>
      <c r="KD136" s="9">
        <v>0.98306010928961884</v>
      </c>
      <c r="KE136" s="9">
        <v>8.3235483870974412E-4</v>
      </c>
      <c r="KF136" s="9">
        <v>59.031425709682154</v>
      </c>
      <c r="KG136" s="9">
        <v>59.03225806452086</v>
      </c>
      <c r="KH136" s="9">
        <v>8.5542792194655976E-6</v>
      </c>
      <c r="KI136" s="6">
        <v>6</v>
      </c>
      <c r="KJ136" s="6"/>
      <c r="KK136" s="6"/>
      <c r="KL136" s="6"/>
      <c r="KM136" s="15">
        <v>129</v>
      </c>
      <c r="KN136" s="9">
        <v>0.98306010928961884</v>
      </c>
      <c r="KO136" s="9">
        <v>3.4829032258067307E-4</v>
      </c>
      <c r="KP136" s="9">
        <v>59.031909774198283</v>
      </c>
      <c r="KQ136" s="9">
        <v>59.03225806452086</v>
      </c>
      <c r="KR136" s="9">
        <v>3.5794501698473071E-6</v>
      </c>
      <c r="KS136" s="6">
        <v>6</v>
      </c>
      <c r="KT136" s="6"/>
      <c r="KU136" s="6"/>
      <c r="KV136" s="6"/>
      <c r="KW136" s="15">
        <v>129</v>
      </c>
      <c r="KX136" s="9">
        <v>0.98306010928961884</v>
      </c>
      <c r="KY136" s="9">
        <v>2.9516129032260434E-4</v>
      </c>
      <c r="KZ136" s="9">
        <v>59.031962903230536</v>
      </c>
      <c r="LA136" s="9">
        <v>59.03225806452086</v>
      </c>
      <c r="LB136" s="9">
        <v>3.0334323473282267E-6</v>
      </c>
      <c r="LC136" s="6">
        <v>6</v>
      </c>
    </row>
    <row r="137" spans="1:315" ht="15" thickBot="1">
      <c r="A137" s="6">
        <v>130</v>
      </c>
      <c r="B137">
        <v>1</v>
      </c>
      <c r="C137">
        <f>1-Table468[[#This Row],[qx (tau)]]</f>
        <v>0</v>
      </c>
      <c r="D137" s="6"/>
      <c r="E137" s="6"/>
      <c r="F137" s="6"/>
      <c r="G137" s="6"/>
      <c r="H137" s="16">
        <f t="shared" ref="H137" si="20">H136+1</f>
        <v>130</v>
      </c>
      <c r="I137" s="10">
        <f t="shared" si="17"/>
        <v>0.99972677595628556</v>
      </c>
      <c r="J137" s="10" cm="1">
        <f t="array" ref="J137">VLOOKUP($G$13,'qx Malaria'!$B$32:$I$61,(N137),FALSE)/(1-cambodia!I137*INDEX($E$6:$G$11,N137,2))</f>
        <v>1.8300000000094418E-2</v>
      </c>
      <c r="K137" s="10">
        <f t="shared" si="16"/>
        <v>3659.9817000188832</v>
      </c>
      <c r="L137" s="10">
        <f t="shared" si="18"/>
        <v>3660.0000000188834</v>
      </c>
      <c r="M137" s="10">
        <f>(J137*Table468[[#This Row],[qx (tau)]])/L137</f>
        <v>5.0000000000000004E-6</v>
      </c>
      <c r="N137" s="6">
        <f t="shared" si="19"/>
        <v>6</v>
      </c>
      <c r="P137" s="6"/>
      <c r="Q137" s="6"/>
      <c r="R137" s="6"/>
      <c r="S137" s="16">
        <v>130</v>
      </c>
      <c r="T137" s="10">
        <v>0.99972677595628556</v>
      </c>
      <c r="U137" s="10">
        <v>0.26022600000134266</v>
      </c>
      <c r="V137" s="10">
        <v>3659.7397740188821</v>
      </c>
      <c r="W137" s="10">
        <v>3660.0000000188834</v>
      </c>
      <c r="X137" s="10">
        <v>7.1100000000000021E-5</v>
      </c>
      <c r="Y137" s="6">
        <v>6</v>
      </c>
      <c r="Z137" s="6"/>
      <c r="AA137" s="6"/>
      <c r="AB137" s="6"/>
      <c r="AC137" s="16">
        <v>130</v>
      </c>
      <c r="AD137" s="10">
        <v>0.99972677595628556</v>
      </c>
      <c r="AE137" s="10">
        <v>0.22216200000114625</v>
      </c>
      <c r="AF137" s="10">
        <v>3659.7778380188824</v>
      </c>
      <c r="AG137" s="10">
        <v>3660.0000000188834</v>
      </c>
      <c r="AH137" s="10">
        <v>6.0700000000000005E-5</v>
      </c>
      <c r="AI137" s="6">
        <v>6</v>
      </c>
      <c r="AJ137" s="6"/>
      <c r="AK137" s="6"/>
      <c r="AL137" s="6"/>
      <c r="AM137" s="16">
        <v>130</v>
      </c>
      <c r="AN137" s="10">
        <v>0.99972677595628556</v>
      </c>
      <c r="AO137" s="10">
        <v>0.19837200000102348</v>
      </c>
      <c r="AP137" s="10">
        <v>3659.8016280188826</v>
      </c>
      <c r="AQ137" s="10">
        <v>3660.0000000188838</v>
      </c>
      <c r="AR137" s="10">
        <v>5.4199999999999996E-5</v>
      </c>
      <c r="AS137" s="6">
        <v>6</v>
      </c>
      <c r="AT137" s="6"/>
      <c r="AU137" s="6"/>
      <c r="AV137" s="6"/>
      <c r="AW137" s="16">
        <v>130</v>
      </c>
      <c r="AX137" s="10">
        <v>0.99972677595628556</v>
      </c>
      <c r="AY137" s="10">
        <v>0.22435800000115755</v>
      </c>
      <c r="AZ137" s="10">
        <v>3659.7756420188821</v>
      </c>
      <c r="BA137" s="10">
        <v>3660.0000000188834</v>
      </c>
      <c r="BB137" s="10">
        <v>6.1299999999999999E-5</v>
      </c>
      <c r="BC137" s="6">
        <v>6</v>
      </c>
      <c r="BD137" s="6"/>
      <c r="BE137" s="6"/>
      <c r="BF137" s="6"/>
      <c r="BG137" s="16">
        <v>130</v>
      </c>
      <c r="BH137" s="10">
        <v>0.99972677595628556</v>
      </c>
      <c r="BI137" s="10">
        <v>0.19910400000102726</v>
      </c>
      <c r="BJ137" s="10">
        <v>3659.8008960188827</v>
      </c>
      <c r="BK137" s="10">
        <v>3660.0000000188838</v>
      </c>
      <c r="BL137" s="10">
        <v>5.4399999999999994E-5</v>
      </c>
      <c r="BM137" s="6">
        <v>6</v>
      </c>
      <c r="BN137" s="6"/>
      <c r="BO137" s="6"/>
      <c r="BP137" s="6"/>
      <c r="BQ137" s="16">
        <v>130</v>
      </c>
      <c r="BR137" s="10">
        <v>0.99972677595628556</v>
      </c>
      <c r="BS137" s="10">
        <v>0.17897400000092339</v>
      </c>
      <c r="BT137" s="10">
        <v>3659.8210260188825</v>
      </c>
      <c r="BU137" s="10">
        <v>3660.0000000188834</v>
      </c>
      <c r="BV137" s="10">
        <v>4.8899999999999996E-5</v>
      </c>
      <c r="BW137" s="6">
        <v>6</v>
      </c>
      <c r="BX137" s="6"/>
      <c r="BY137" s="6"/>
      <c r="BZ137" s="6"/>
      <c r="CA137" s="16">
        <v>130</v>
      </c>
      <c r="CB137" s="10">
        <v>0.99972677595628556</v>
      </c>
      <c r="CC137" s="10">
        <v>0.17019000000087811</v>
      </c>
      <c r="CD137" s="10">
        <v>3659.8298100188827</v>
      </c>
      <c r="CE137" s="10">
        <v>3660.0000000188834</v>
      </c>
      <c r="CF137" s="10">
        <v>4.6500000000000012E-5</v>
      </c>
      <c r="CG137" s="6">
        <v>6</v>
      </c>
      <c r="CH137" s="6"/>
      <c r="CI137" s="6"/>
      <c r="CJ137" s="6"/>
      <c r="CK137" s="16">
        <v>130</v>
      </c>
      <c r="CL137" s="10">
        <v>0.99972677595628556</v>
      </c>
      <c r="CM137" s="10">
        <v>0.19800600000102159</v>
      </c>
      <c r="CN137" s="10">
        <v>3659.8019940188829</v>
      </c>
      <c r="CO137" s="10">
        <v>3660.0000000188838</v>
      </c>
      <c r="CP137" s="10">
        <v>5.4099999999999994E-5</v>
      </c>
      <c r="CQ137" s="6">
        <v>6</v>
      </c>
      <c r="CR137" s="6"/>
      <c r="CS137" s="6"/>
      <c r="CT137" s="6"/>
      <c r="CU137" s="16">
        <v>130</v>
      </c>
      <c r="CV137" s="10">
        <v>0.99972677595628556</v>
      </c>
      <c r="CW137" s="10">
        <v>0.14749800000076102</v>
      </c>
      <c r="CX137" s="10">
        <v>3659.8525020188827</v>
      </c>
      <c r="CY137" s="10">
        <v>3660.0000000188834</v>
      </c>
      <c r="CZ137" s="10">
        <v>4.0300000000000004E-5</v>
      </c>
      <c r="DA137" s="6">
        <v>6</v>
      </c>
      <c r="DB137" s="6"/>
      <c r="DC137" s="6"/>
      <c r="DD137" s="6"/>
      <c r="DE137" s="16">
        <v>130</v>
      </c>
      <c r="DF137" s="10">
        <v>0.99972677595628556</v>
      </c>
      <c r="DG137" s="10">
        <v>0.14859600000076667</v>
      </c>
      <c r="DH137" s="10">
        <v>3659.8514040188829</v>
      </c>
      <c r="DI137" s="10">
        <v>3660.0000000188838</v>
      </c>
      <c r="DJ137" s="10">
        <v>4.0599999999999998E-5</v>
      </c>
      <c r="DK137" s="6">
        <v>6</v>
      </c>
      <c r="DL137" s="6"/>
      <c r="DM137" s="6"/>
      <c r="DN137" s="6"/>
      <c r="DO137" s="16">
        <v>130</v>
      </c>
      <c r="DP137" s="10">
        <v>0.99972677595628556</v>
      </c>
      <c r="DQ137" s="10">
        <v>0.28511400000147102</v>
      </c>
      <c r="DR137" s="10">
        <v>3659.7148860188822</v>
      </c>
      <c r="DS137" s="10">
        <v>3660.0000000188838</v>
      </c>
      <c r="DT137" s="10">
        <v>7.7899999999999996E-5</v>
      </c>
      <c r="DU137" s="6">
        <v>6</v>
      </c>
      <c r="DV137" s="6"/>
      <c r="DW137" s="6"/>
      <c r="DX137" s="6"/>
      <c r="DY137" s="16">
        <v>130</v>
      </c>
      <c r="DZ137" s="10">
        <v>0.99972677595628556</v>
      </c>
      <c r="EA137" s="10">
        <v>0.21154800000109147</v>
      </c>
      <c r="EB137" s="10">
        <v>3659.7884520188823</v>
      </c>
      <c r="EC137" s="10">
        <v>3660.0000000188834</v>
      </c>
      <c r="ED137" s="10">
        <v>5.7800000000000002E-5</v>
      </c>
      <c r="EE137" s="6">
        <v>6</v>
      </c>
      <c r="EF137" s="6"/>
      <c r="EG137" s="6"/>
      <c r="EH137" s="6"/>
      <c r="EI137" s="16">
        <v>130</v>
      </c>
      <c r="EJ137" s="10">
        <v>0.99972677595628556</v>
      </c>
      <c r="EK137" s="10">
        <v>0.18043800000093096</v>
      </c>
      <c r="EL137" s="10">
        <v>3659.8195620188826</v>
      </c>
      <c r="EM137" s="10">
        <v>3660.0000000188834</v>
      </c>
      <c r="EN137" s="10">
        <v>4.9300000000000006E-5</v>
      </c>
      <c r="EO137" s="6">
        <v>6</v>
      </c>
      <c r="EP137" s="6"/>
      <c r="EQ137" s="6"/>
      <c r="ER137" s="6"/>
      <c r="ES137" s="16">
        <v>130</v>
      </c>
      <c r="ET137" s="10">
        <v>0.99972677595628556</v>
      </c>
      <c r="EU137" s="10">
        <v>0.31256400000161261</v>
      </c>
      <c r="EV137" s="10">
        <v>3659.6874360188817</v>
      </c>
      <c r="EW137" s="10">
        <v>3660.0000000188834</v>
      </c>
      <c r="EX137" s="10">
        <v>8.5399999999999989E-5</v>
      </c>
      <c r="EY137" s="6">
        <v>6</v>
      </c>
      <c r="EZ137" s="6"/>
      <c r="FA137" s="6"/>
      <c r="FB137" s="6"/>
      <c r="FC137" s="16">
        <v>130</v>
      </c>
      <c r="FD137" s="10">
        <v>0.99972677595628556</v>
      </c>
      <c r="FE137" s="10">
        <v>0.25327200000130673</v>
      </c>
      <c r="FF137" s="10">
        <v>3659.7467280188821</v>
      </c>
      <c r="FG137" s="10">
        <v>3660.0000000188834</v>
      </c>
      <c r="FH137" s="10">
        <v>6.9200000000000002E-5</v>
      </c>
      <c r="FI137" s="6">
        <v>6</v>
      </c>
      <c r="FJ137" s="6"/>
      <c r="FK137" s="6"/>
      <c r="FL137" s="6"/>
      <c r="FM137" s="16">
        <v>130</v>
      </c>
      <c r="FN137" s="10">
        <v>0.99972677595628556</v>
      </c>
      <c r="FO137" s="10">
        <v>0.16323600000084221</v>
      </c>
      <c r="FP137" s="10">
        <v>3659.8367640188831</v>
      </c>
      <c r="FQ137" s="10">
        <v>3660.0000000188838</v>
      </c>
      <c r="FR137" s="10">
        <v>4.46E-5</v>
      </c>
      <c r="FS137" s="6">
        <v>6</v>
      </c>
      <c r="FT137" s="6"/>
      <c r="FU137" s="6"/>
      <c r="FV137" s="6"/>
      <c r="FW137" s="16">
        <v>130</v>
      </c>
      <c r="FX137" s="10">
        <v>0.99972677595628556</v>
      </c>
      <c r="FY137" s="10">
        <v>0.23460600000121043</v>
      </c>
      <c r="FZ137" s="10">
        <v>3659.765394018882</v>
      </c>
      <c r="GA137" s="10">
        <v>3660.0000000188834</v>
      </c>
      <c r="GB137" s="10">
        <v>6.41E-5</v>
      </c>
      <c r="GC137" s="6">
        <v>6</v>
      </c>
      <c r="GD137" s="6"/>
      <c r="GE137" s="6"/>
      <c r="GF137" s="6"/>
      <c r="GG137" s="16">
        <v>130</v>
      </c>
      <c r="GH137" s="10">
        <v>0.99972677595628556</v>
      </c>
      <c r="GI137" s="10">
        <v>0.14969400000077232</v>
      </c>
      <c r="GJ137" s="10">
        <v>3659.8503060188827</v>
      </c>
      <c r="GK137" s="10">
        <v>3660.0000000188834</v>
      </c>
      <c r="GL137" s="10">
        <v>4.0899999999999998E-5</v>
      </c>
      <c r="GM137" s="6">
        <v>6</v>
      </c>
      <c r="GN137" s="6"/>
      <c r="GO137" s="6"/>
      <c r="GP137" s="6"/>
      <c r="GQ137" s="16">
        <v>130</v>
      </c>
      <c r="GR137" s="10">
        <v>0.99972677595628556</v>
      </c>
      <c r="GS137" s="10">
        <v>0.13871400000071568</v>
      </c>
      <c r="GT137" s="10">
        <v>3659.8612860188828</v>
      </c>
      <c r="GU137" s="10">
        <v>3660.0000000188834</v>
      </c>
      <c r="GV137" s="10">
        <v>3.79E-5</v>
      </c>
      <c r="GW137" s="6">
        <v>6</v>
      </c>
      <c r="GX137" s="6"/>
      <c r="GY137" s="6"/>
      <c r="GZ137" s="6"/>
      <c r="HA137" s="16">
        <v>130</v>
      </c>
      <c r="HB137" s="10">
        <v>0.99972677595628556</v>
      </c>
      <c r="HC137" s="10">
        <v>0.17238600000088941</v>
      </c>
      <c r="HD137" s="10">
        <v>3659.8276140188827</v>
      </c>
      <c r="HE137" s="10">
        <v>3660.0000000188838</v>
      </c>
      <c r="HF137" s="10">
        <v>4.7099999999999993E-5</v>
      </c>
      <c r="HG137" s="6">
        <v>6</v>
      </c>
      <c r="HH137" s="6"/>
      <c r="HI137" s="6"/>
      <c r="HJ137" s="6"/>
      <c r="HK137" s="16">
        <v>130</v>
      </c>
      <c r="HL137" s="10">
        <v>0.99972677595628556</v>
      </c>
      <c r="HM137" s="10">
        <v>9.4428000000487192E-2</v>
      </c>
      <c r="HN137" s="10">
        <v>3659.905572018883</v>
      </c>
      <c r="HO137" s="10">
        <v>3660.0000000188834</v>
      </c>
      <c r="HP137" s="10">
        <v>2.58E-5</v>
      </c>
      <c r="HQ137" s="6">
        <v>6</v>
      </c>
      <c r="HR137" s="6"/>
      <c r="HS137" s="6"/>
      <c r="HT137" s="6"/>
      <c r="HU137" s="16">
        <v>130</v>
      </c>
      <c r="HV137" s="10">
        <v>0.99972677595628556</v>
      </c>
      <c r="HW137" s="10">
        <v>9.0768000000468307E-2</v>
      </c>
      <c r="HX137" s="10">
        <v>3659.9092320188829</v>
      </c>
      <c r="HY137" s="10">
        <v>3660.0000000188834</v>
      </c>
      <c r="HZ137" s="10">
        <v>2.48E-5</v>
      </c>
      <c r="IA137" s="6">
        <v>6</v>
      </c>
      <c r="IB137" s="6"/>
      <c r="IC137" s="6"/>
      <c r="ID137" s="6"/>
      <c r="IE137" s="16">
        <v>130</v>
      </c>
      <c r="IF137" s="10">
        <v>0.99972677595628556</v>
      </c>
      <c r="IG137" s="10">
        <v>4.1358000000213377E-2</v>
      </c>
      <c r="IH137" s="10">
        <v>3659.958642018883</v>
      </c>
      <c r="II137" s="10">
        <v>3660.0000000188834</v>
      </c>
      <c r="IJ137" s="10">
        <v>1.1299999999999999E-5</v>
      </c>
      <c r="IK137" s="6">
        <v>6</v>
      </c>
      <c r="IL137" s="6"/>
      <c r="IM137" s="6"/>
      <c r="IN137" s="6"/>
      <c r="IO137" s="16">
        <v>130</v>
      </c>
      <c r="IP137" s="10">
        <v>0.99972677595628556</v>
      </c>
      <c r="IQ137" s="10">
        <v>2.3424000000120855E-2</v>
      </c>
      <c r="IR137" s="10">
        <v>3659.9765760188834</v>
      </c>
      <c r="IS137" s="10">
        <v>3660.0000000188834</v>
      </c>
      <c r="IT137" s="10">
        <v>6.4000000000000006E-6</v>
      </c>
      <c r="IU137" s="6">
        <v>6</v>
      </c>
      <c r="IV137" s="6"/>
      <c r="IW137" s="6"/>
      <c r="IX137" s="6"/>
      <c r="IY137" s="16">
        <v>130</v>
      </c>
      <c r="IZ137" s="10">
        <v>0.99972677595628556</v>
      </c>
      <c r="JA137" s="10">
        <v>3.9162000000202056E-2</v>
      </c>
      <c r="JB137" s="10">
        <v>3659.9608380188834</v>
      </c>
      <c r="JC137" s="10">
        <v>3660.0000000188834</v>
      </c>
      <c r="JD137" s="10">
        <v>1.0700000000000001E-5</v>
      </c>
      <c r="JE137" s="6">
        <v>6</v>
      </c>
      <c r="JF137" s="6"/>
      <c r="JG137" s="6"/>
      <c r="JH137" s="6"/>
      <c r="JI137" s="16">
        <v>130</v>
      </c>
      <c r="JJ137" s="10">
        <v>0.99972677595628556</v>
      </c>
      <c r="JK137" s="10">
        <v>3.76980000001945E-2</v>
      </c>
      <c r="JL137" s="10">
        <v>3659.9623020188833</v>
      </c>
      <c r="JM137" s="10">
        <v>3660.0000000188834</v>
      </c>
      <c r="JN137" s="10">
        <v>1.03E-5</v>
      </c>
      <c r="JO137" s="6">
        <v>6</v>
      </c>
      <c r="JP137" s="6"/>
      <c r="JQ137" s="6"/>
      <c r="JR137" s="6"/>
      <c r="JS137" s="16">
        <v>130</v>
      </c>
      <c r="JT137" s="10">
        <v>0.99972677595628556</v>
      </c>
      <c r="JU137" s="10">
        <v>3.1476000000162402E-2</v>
      </c>
      <c r="JV137" s="10">
        <v>3659.9685240188833</v>
      </c>
      <c r="JW137" s="10">
        <v>3660.0000000188834</v>
      </c>
      <c r="JX137" s="10">
        <v>8.6000000000000007E-6</v>
      </c>
      <c r="JY137" s="6">
        <v>6</v>
      </c>
      <c r="JZ137" s="6"/>
      <c r="KA137" s="6"/>
      <c r="KB137" s="6"/>
      <c r="KC137" s="16">
        <v>130</v>
      </c>
      <c r="KD137" s="10">
        <v>0.99972677595628556</v>
      </c>
      <c r="KE137" s="10">
        <v>5.1606000000266251E-2</v>
      </c>
      <c r="KF137" s="10">
        <v>3659.9483940188834</v>
      </c>
      <c r="KG137" s="10">
        <v>3660.0000000188838</v>
      </c>
      <c r="KH137" s="10">
        <v>1.4099999999999997E-5</v>
      </c>
      <c r="KI137" s="6">
        <v>6</v>
      </c>
      <c r="KJ137" s="6"/>
      <c r="KK137" s="6"/>
      <c r="KL137" s="6"/>
      <c r="KM137" s="16">
        <v>130</v>
      </c>
      <c r="KN137" s="10">
        <v>0.99972677595628556</v>
      </c>
      <c r="KO137" s="10">
        <v>2.1594000000111409E-2</v>
      </c>
      <c r="KP137" s="10">
        <v>3659.9784060188836</v>
      </c>
      <c r="KQ137" s="10">
        <v>3660.0000000188838</v>
      </c>
      <c r="KR137" s="10">
        <v>5.8999999999999986E-6</v>
      </c>
      <c r="KS137" s="6">
        <v>6</v>
      </c>
      <c r="KT137" s="6"/>
      <c r="KU137" s="6"/>
      <c r="KV137" s="6"/>
      <c r="KW137" s="16">
        <v>130</v>
      </c>
      <c r="KX137" s="10">
        <v>0.99972677595628556</v>
      </c>
      <c r="KY137" s="10">
        <v>1.8300000000094418E-2</v>
      </c>
      <c r="KZ137" s="10">
        <v>3659.9817000188832</v>
      </c>
      <c r="LA137" s="10">
        <v>3660.0000000188834</v>
      </c>
      <c r="LB137" s="10">
        <v>5.0000000000000004E-6</v>
      </c>
      <c r="LC137" s="6">
        <v>6</v>
      </c>
    </row>
    <row r="138" spans="1:315" ht="15" thickTop="1"/>
  </sheetData>
  <mergeCells count="31">
    <mergeCell ref="KW5:LB5"/>
    <mergeCell ref="IY5:JD5"/>
    <mergeCell ref="JI5:JN5"/>
    <mergeCell ref="JS5:JX5"/>
    <mergeCell ref="KC5:KH5"/>
    <mergeCell ref="KM5:KR5"/>
    <mergeCell ref="HA5:HF5"/>
    <mergeCell ref="HK5:HP5"/>
    <mergeCell ref="HU5:HZ5"/>
    <mergeCell ref="IE5:IJ5"/>
    <mergeCell ref="IO5:IT5"/>
    <mergeCell ref="FC5:FH5"/>
    <mergeCell ref="FM5:FR5"/>
    <mergeCell ref="FW5:GB5"/>
    <mergeCell ref="GG5:GL5"/>
    <mergeCell ref="GQ5:GV5"/>
    <mergeCell ref="DE5:DJ5"/>
    <mergeCell ref="DO5:DT5"/>
    <mergeCell ref="DY5:ED5"/>
    <mergeCell ref="EI5:EN5"/>
    <mergeCell ref="ES5:EX5"/>
    <mergeCell ref="BG5:BL5"/>
    <mergeCell ref="BQ5:BV5"/>
    <mergeCell ref="CA5:CF5"/>
    <mergeCell ref="CK5:CP5"/>
    <mergeCell ref="CU5:CZ5"/>
    <mergeCell ref="S5:X5"/>
    <mergeCell ref="H5:M5"/>
    <mergeCell ref="AC5:AH5"/>
    <mergeCell ref="AM5:AR5"/>
    <mergeCell ref="AW5:BB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/>
  <dimension ref="A4:LC138"/>
  <sheetViews>
    <sheetView zoomScale="76" zoomScaleNormal="100" workbookViewId="0">
      <selection activeCell="G15" sqref="G15"/>
    </sheetView>
  </sheetViews>
  <sheetFormatPr defaultColWidth="8.88671875" defaultRowHeight="14.4"/>
  <cols>
    <col min="1" max="1" width="8.88671875" style="6"/>
    <col min="2" max="2" width="10.5546875" style="6" customWidth="1"/>
    <col min="3" max="6" width="8.88671875" style="6"/>
    <col min="7" max="7" width="10" style="6" bestFit="1" customWidth="1"/>
    <col min="8" max="8" width="8.88671875" style="6"/>
    <col min="9" max="9" width="12.6640625" style="6" bestFit="1" customWidth="1"/>
    <col min="10" max="13" width="12.33203125" style="6" bestFit="1" customWidth="1"/>
    <col min="14" max="14" width="13" style="6" customWidth="1"/>
    <col min="15" max="15" width="13" style="21" customWidth="1"/>
    <col min="16" max="25" width="13" style="6" customWidth="1"/>
    <col min="26" max="26" width="12" style="6" customWidth="1"/>
    <col min="27" max="27" width="12.33203125" style="6" customWidth="1"/>
    <col min="28" max="28" width="12.5546875" style="6" customWidth="1"/>
    <col min="29" max="33" width="12.33203125" style="6" customWidth="1"/>
    <col min="34" max="34" width="8.88671875" style="6" customWidth="1"/>
    <col min="35" max="35" width="9.33203125" style="6" customWidth="1"/>
    <col min="36" max="36" width="12.33203125" style="6" customWidth="1"/>
    <col min="37" max="37" width="10.109375" style="6" customWidth="1"/>
    <col min="38" max="42" width="12.33203125" style="6" customWidth="1"/>
    <col min="43" max="43" width="8.88671875" style="6" customWidth="1"/>
    <col min="44" max="44" width="9.33203125" style="6" customWidth="1"/>
    <col min="45" max="45" width="12.33203125" style="6" customWidth="1"/>
    <col min="46" max="46" width="10.109375" style="6" customWidth="1"/>
    <col min="47" max="51" width="12.33203125" style="6" customWidth="1"/>
    <col min="52" max="79" width="8.88671875" style="6" customWidth="1"/>
    <col min="80" max="80" width="12.33203125" style="6" bestFit="1" customWidth="1"/>
    <col min="81" max="16384" width="8.88671875" style="6"/>
  </cols>
  <sheetData>
    <row r="4" spans="1:315" ht="15" thickBot="1"/>
    <row r="5" spans="1:315" ht="13.95" customHeight="1" thickTop="1" thickBot="1">
      <c r="H5" s="40" t="s">
        <v>62</v>
      </c>
      <c r="I5" s="41"/>
      <c r="J5" s="41"/>
      <c r="K5" s="41"/>
      <c r="L5" s="41"/>
      <c r="M5" s="42"/>
      <c r="S5" s="40" t="s">
        <v>39</v>
      </c>
      <c r="T5" s="41"/>
      <c r="U5" s="41"/>
      <c r="V5" s="41"/>
      <c r="W5" s="41"/>
      <c r="X5" s="42"/>
      <c r="AC5" s="40" t="s">
        <v>42</v>
      </c>
      <c r="AD5" s="41"/>
      <c r="AE5" s="41"/>
      <c r="AF5" s="41"/>
      <c r="AG5" s="41"/>
      <c r="AH5" s="42"/>
      <c r="AM5" s="40" t="s">
        <v>43</v>
      </c>
      <c r="AN5" s="41"/>
      <c r="AO5" s="41"/>
      <c r="AP5" s="41"/>
      <c r="AQ5" s="41"/>
      <c r="AR5" s="42"/>
      <c r="AW5" s="40" t="s">
        <v>44</v>
      </c>
      <c r="AX5" s="41"/>
      <c r="AY5" s="41"/>
      <c r="AZ5" s="41"/>
      <c r="BA5" s="41"/>
      <c r="BB5" s="42"/>
      <c r="BG5" s="40" t="s">
        <v>45</v>
      </c>
      <c r="BH5" s="41"/>
      <c r="BI5" s="41"/>
      <c r="BJ5" s="41"/>
      <c r="BK5" s="41"/>
      <c r="BL5" s="42"/>
      <c r="BQ5" s="40" t="s">
        <v>46</v>
      </c>
      <c r="BR5" s="41"/>
      <c r="BS5" s="41"/>
      <c r="BT5" s="41"/>
      <c r="BU5" s="41"/>
      <c r="BV5" s="42"/>
      <c r="CA5" s="40" t="s">
        <v>47</v>
      </c>
      <c r="CB5" s="41"/>
      <c r="CC5" s="41"/>
      <c r="CD5" s="41"/>
      <c r="CE5" s="41"/>
      <c r="CF5" s="42"/>
      <c r="CK5" s="40" t="s">
        <v>49</v>
      </c>
      <c r="CL5" s="41"/>
      <c r="CM5" s="41"/>
      <c r="CN5" s="41"/>
      <c r="CO5" s="41"/>
      <c r="CP5" s="42"/>
      <c r="CU5" s="40" t="s">
        <v>50</v>
      </c>
      <c r="CV5" s="41"/>
      <c r="CW5" s="41"/>
      <c r="CX5" s="41"/>
      <c r="CY5" s="41"/>
      <c r="CZ5" s="42"/>
      <c r="DE5" s="40" t="s">
        <v>51</v>
      </c>
      <c r="DF5" s="41"/>
      <c r="DG5" s="41"/>
      <c r="DH5" s="41"/>
      <c r="DI5" s="41"/>
      <c r="DJ5" s="42"/>
      <c r="DO5" s="40" t="s">
        <v>52</v>
      </c>
      <c r="DP5" s="41"/>
      <c r="DQ5" s="41"/>
      <c r="DR5" s="41"/>
      <c r="DS5" s="41"/>
      <c r="DT5" s="42"/>
      <c r="DY5" s="40" t="s">
        <v>53</v>
      </c>
      <c r="DZ5" s="41"/>
      <c r="EA5" s="41"/>
      <c r="EB5" s="41"/>
      <c r="EC5" s="41"/>
      <c r="ED5" s="42"/>
      <c r="EI5" s="40" t="s">
        <v>54</v>
      </c>
      <c r="EJ5" s="41"/>
      <c r="EK5" s="41"/>
      <c r="EL5" s="41"/>
      <c r="EM5" s="41"/>
      <c r="EN5" s="42"/>
      <c r="ES5" s="40" t="s">
        <v>55</v>
      </c>
      <c r="ET5" s="41"/>
      <c r="EU5" s="41"/>
      <c r="EV5" s="41"/>
      <c r="EW5" s="41"/>
      <c r="EX5" s="42"/>
      <c r="FC5" s="40" t="s">
        <v>56</v>
      </c>
      <c r="FD5" s="41"/>
      <c r="FE5" s="41"/>
      <c r="FF5" s="41"/>
      <c r="FG5" s="41"/>
      <c r="FH5" s="42"/>
      <c r="FM5" s="40" t="s">
        <v>57</v>
      </c>
      <c r="FN5" s="41"/>
      <c r="FO5" s="41"/>
      <c r="FP5" s="41"/>
      <c r="FQ5" s="41"/>
      <c r="FR5" s="42"/>
      <c r="FW5" s="40" t="s">
        <v>58</v>
      </c>
      <c r="FX5" s="41"/>
      <c r="FY5" s="41"/>
      <c r="FZ5" s="41"/>
      <c r="GA5" s="41"/>
      <c r="GB5" s="42"/>
      <c r="GG5" s="40" t="s">
        <v>59</v>
      </c>
      <c r="GH5" s="41"/>
      <c r="GI5" s="41"/>
      <c r="GJ5" s="41"/>
      <c r="GK5" s="41"/>
      <c r="GL5" s="42"/>
      <c r="GQ5" s="40" t="s">
        <v>60</v>
      </c>
      <c r="GR5" s="41"/>
      <c r="GS5" s="41"/>
      <c r="GT5" s="41"/>
      <c r="GU5" s="41"/>
      <c r="GV5" s="42"/>
      <c r="HA5" s="40" t="s">
        <v>61</v>
      </c>
      <c r="HB5" s="41"/>
      <c r="HC5" s="41"/>
      <c r="HD5" s="41"/>
      <c r="HE5" s="41"/>
      <c r="HF5" s="42"/>
      <c r="HK5" s="40" t="s">
        <v>62</v>
      </c>
      <c r="HL5" s="41"/>
      <c r="HM5" s="41"/>
      <c r="HN5" s="41"/>
      <c r="HO5" s="41"/>
      <c r="HP5" s="42"/>
      <c r="HU5" s="40" t="s">
        <v>63</v>
      </c>
      <c r="HV5" s="41"/>
      <c r="HW5" s="41"/>
      <c r="HX5" s="41"/>
      <c r="HY5" s="41"/>
      <c r="HZ5" s="42"/>
      <c r="IE5" s="40" t="s">
        <v>64</v>
      </c>
      <c r="IF5" s="41"/>
      <c r="IG5" s="41"/>
      <c r="IH5" s="41"/>
      <c r="II5" s="41"/>
      <c r="IJ5" s="42"/>
      <c r="IO5" s="40" t="s">
        <v>65</v>
      </c>
      <c r="IP5" s="41"/>
      <c r="IQ5" s="41"/>
      <c r="IR5" s="41"/>
      <c r="IS5" s="41"/>
      <c r="IT5" s="42"/>
      <c r="IY5" s="40" t="s">
        <v>66</v>
      </c>
      <c r="IZ5" s="41"/>
      <c r="JA5" s="41"/>
      <c r="JB5" s="41"/>
      <c r="JC5" s="41"/>
      <c r="JD5" s="42"/>
      <c r="JI5" s="40" t="s">
        <v>67</v>
      </c>
      <c r="JJ5" s="41"/>
      <c r="JK5" s="41"/>
      <c r="JL5" s="41"/>
      <c r="JM5" s="41"/>
      <c r="JN5" s="42"/>
      <c r="JS5" s="40" t="s">
        <v>68</v>
      </c>
      <c r="JT5" s="41"/>
      <c r="JU5" s="41"/>
      <c r="JV5" s="41"/>
      <c r="JW5" s="41"/>
      <c r="JX5" s="42"/>
      <c r="KC5" s="40" t="s">
        <v>69</v>
      </c>
      <c r="KD5" s="41"/>
      <c r="KE5" s="41"/>
      <c r="KF5" s="41"/>
      <c r="KG5" s="41"/>
      <c r="KH5" s="42"/>
      <c r="KM5" s="40" t="s">
        <v>70</v>
      </c>
      <c r="KN5" s="41"/>
      <c r="KO5" s="41"/>
      <c r="KP5" s="41"/>
      <c r="KQ5" s="41"/>
      <c r="KR5" s="42"/>
      <c r="KW5" s="40" t="s">
        <v>62</v>
      </c>
      <c r="KX5" s="41"/>
      <c r="KY5" s="41"/>
      <c r="KZ5" s="41"/>
      <c r="LA5" s="41"/>
      <c r="LB5" s="42"/>
    </row>
    <row r="6" spans="1:315" ht="15.6" thickTop="1" thickBot="1">
      <c r="A6" s="6" t="s">
        <v>12</v>
      </c>
      <c r="B6" s="6" t="s">
        <v>13</v>
      </c>
      <c r="C6" s="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</row>
    <row r="7" spans="1:315" ht="15" thickTop="1">
      <c r="A7" s="6">
        <v>0</v>
      </c>
      <c r="B7" s="6">
        <v>0.27519576240407795</v>
      </c>
      <c r="C7" s="6">
        <f>1-Table46[[#This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0.48643954537261386</v>
      </c>
      <c r="H7" s="15">
        <v>0</v>
      </c>
      <c r="I7" s="9">
        <v>0</v>
      </c>
      <c r="J7" s="9" cm="1">
        <f t="array" ref="J7">VLOOKUP($G$13,'qx Malaria'!$B$1:$I$31,(N7),FALSE)/(1-angola!I7*INDEX($E$6:$G$11,N7,2))</f>
        <v>1.1745E-3</v>
      </c>
      <c r="K7" s="12">
        <f>$G$7/(1-I7*$F$7)</f>
        <v>0.48643954537261386</v>
      </c>
      <c r="L7" s="9">
        <f>K7+J7</f>
        <v>0.48761404537261388</v>
      </c>
      <c r="M7" s="9">
        <f>(J7*Table46[[#This Row],[qx (tau)]])/L7</f>
        <v>6.6285503055311002E-4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0.48554084537261388</v>
      </c>
      <c r="S7" s="15">
        <v>0</v>
      </c>
      <c r="T7" s="9">
        <v>0</v>
      </c>
      <c r="U7" s="9">
        <v>2.0731999999999999E-3</v>
      </c>
      <c r="V7" s="12">
        <v>0.48554084537261388</v>
      </c>
      <c r="W7" s="9">
        <v>0.48761404537261388</v>
      </c>
      <c r="X7" s="9">
        <v>1.1700562361368306E-3</v>
      </c>
      <c r="Y7" s="6">
        <v>2</v>
      </c>
      <c r="Z7" s="9" t="s">
        <v>14</v>
      </c>
      <c r="AA7" s="9">
        <v>0.48761404537261388</v>
      </c>
      <c r="AB7" s="18">
        <v>0.48550144537261386</v>
      </c>
      <c r="AC7" s="15">
        <v>0</v>
      </c>
      <c r="AD7" s="9">
        <v>0</v>
      </c>
      <c r="AE7" s="9">
        <v>2.1126000000000001E-3</v>
      </c>
      <c r="AF7" s="12">
        <v>0.48550144537261386</v>
      </c>
      <c r="AG7" s="9">
        <v>0.48761404537261388</v>
      </c>
      <c r="AH7" s="9">
        <v>1.1922924968467436E-3</v>
      </c>
      <c r="AI7" s="6">
        <v>2</v>
      </c>
      <c r="AJ7" s="9" t="s">
        <v>14</v>
      </c>
      <c r="AK7" s="9">
        <v>0.48761404537261388</v>
      </c>
      <c r="AL7" s="18">
        <v>0.48545994537261389</v>
      </c>
      <c r="AM7" s="15">
        <v>0</v>
      </c>
      <c r="AN7" s="9">
        <v>0</v>
      </c>
      <c r="AO7" s="9">
        <v>2.1540999999999999E-3</v>
      </c>
      <c r="AP7" s="12">
        <v>0.48545994537261389</v>
      </c>
      <c r="AQ7" s="9">
        <v>0.48761404537261388</v>
      </c>
      <c r="AR7" s="9">
        <v>1.2157139389650526E-3</v>
      </c>
      <c r="AS7" s="6">
        <v>2</v>
      </c>
      <c r="AT7" s="9" t="s">
        <v>14</v>
      </c>
      <c r="AU7" s="9">
        <v>0.48761404537261388</v>
      </c>
      <c r="AV7" s="18">
        <v>0.48541134537261388</v>
      </c>
      <c r="AW7" s="15">
        <v>0</v>
      </c>
      <c r="AX7" s="9">
        <v>0</v>
      </c>
      <c r="AY7" s="9">
        <v>2.2027000000000001E-3</v>
      </c>
      <c r="AZ7" s="12">
        <v>0.48541134537261388</v>
      </c>
      <c r="BA7" s="9">
        <v>0.48761404537261388</v>
      </c>
      <c r="BB7" s="9">
        <v>1.2431424229879398E-3</v>
      </c>
      <c r="BC7" s="6">
        <v>2</v>
      </c>
      <c r="BD7" s="9" t="s">
        <v>14</v>
      </c>
      <c r="BE7" s="9">
        <v>0.48761404537261388</v>
      </c>
      <c r="BF7" s="18">
        <v>0.4853561453726139</v>
      </c>
      <c r="BG7" s="15">
        <v>0</v>
      </c>
      <c r="BH7" s="9">
        <v>0</v>
      </c>
      <c r="BI7" s="9">
        <v>2.2578999999999998E-3</v>
      </c>
      <c r="BJ7" s="12">
        <v>0.4853561453726139</v>
      </c>
      <c r="BK7" s="9">
        <v>0.48761404537261388</v>
      </c>
      <c r="BL7" s="9">
        <v>1.2742957628657872E-3</v>
      </c>
      <c r="BM7" s="6">
        <v>2</v>
      </c>
      <c r="BN7" s="9" t="s">
        <v>14</v>
      </c>
      <c r="BO7" s="9">
        <v>0.48761404537261388</v>
      </c>
      <c r="BP7" s="18">
        <v>0.48530074537261386</v>
      </c>
      <c r="BQ7" s="15">
        <v>0</v>
      </c>
      <c r="BR7" s="9">
        <v>0</v>
      </c>
      <c r="BS7" s="9">
        <v>2.3133000000000003E-3</v>
      </c>
      <c r="BT7" s="12">
        <v>0.48530074537261386</v>
      </c>
      <c r="BU7" s="9">
        <v>0.48761404537261388</v>
      </c>
      <c r="BV7" s="9">
        <v>1.3055619771634819E-3</v>
      </c>
      <c r="BW7" s="6">
        <v>2</v>
      </c>
      <c r="BX7" s="9" t="s">
        <v>14</v>
      </c>
      <c r="BY7" s="9">
        <v>0.48761404537261388</v>
      </c>
      <c r="BZ7" s="18">
        <v>0.48523374537261388</v>
      </c>
      <c r="CA7" s="15">
        <v>0</v>
      </c>
      <c r="CB7" s="9">
        <v>0</v>
      </c>
      <c r="CC7" s="9">
        <v>2.3803000000000001E-3</v>
      </c>
      <c r="CD7" s="12">
        <v>0.48523374537261388</v>
      </c>
      <c r="CE7" s="9">
        <v>0.48761404537261388</v>
      </c>
      <c r="CF7" s="9">
        <v>1.3433749078123184E-3</v>
      </c>
      <c r="CG7" s="6">
        <v>2</v>
      </c>
      <c r="CH7" s="9" t="s">
        <v>14</v>
      </c>
      <c r="CI7" s="9">
        <v>0.48761404537261388</v>
      </c>
      <c r="CJ7" s="18">
        <v>0.4851264453726139</v>
      </c>
      <c r="CK7" s="15">
        <v>0</v>
      </c>
      <c r="CL7" s="9">
        <v>0</v>
      </c>
      <c r="CM7" s="9">
        <v>2.4876E-3</v>
      </c>
      <c r="CN7" s="12">
        <v>0.4851264453726139</v>
      </c>
      <c r="CO7" s="9">
        <v>0.48761404537261388</v>
      </c>
      <c r="CP7" s="9">
        <v>1.40393203406038E-3</v>
      </c>
      <c r="CQ7" s="6">
        <v>2</v>
      </c>
      <c r="CR7" s="9" t="s">
        <v>14</v>
      </c>
      <c r="CS7" s="9">
        <v>0.48761404537261388</v>
      </c>
      <c r="CT7" s="18">
        <v>0.48499534537261391</v>
      </c>
      <c r="CU7" s="15">
        <v>0</v>
      </c>
      <c r="CV7" s="9">
        <v>0</v>
      </c>
      <c r="CW7" s="9">
        <v>2.6186999999999998E-3</v>
      </c>
      <c r="CX7" s="12">
        <v>0.48499534537261391</v>
      </c>
      <c r="CY7" s="9">
        <v>0.48761404537261388</v>
      </c>
      <c r="CZ7" s="9">
        <v>1.4779212162702674E-3</v>
      </c>
      <c r="DA7" s="6">
        <v>2</v>
      </c>
      <c r="DB7" s="9" t="s">
        <v>14</v>
      </c>
      <c r="DC7" s="9">
        <v>0.48761404537261388</v>
      </c>
      <c r="DD7" s="18">
        <v>0.48488644537261388</v>
      </c>
      <c r="DE7" s="15">
        <v>0</v>
      </c>
      <c r="DF7" s="9">
        <v>0</v>
      </c>
      <c r="DG7" s="9">
        <v>2.7275999999999997E-3</v>
      </c>
      <c r="DH7" s="12">
        <v>0.48488644537261388</v>
      </c>
      <c r="DI7" s="9">
        <v>0.48761404537261388</v>
      </c>
      <c r="DJ7" s="9">
        <v>1.5393813378771076E-3</v>
      </c>
      <c r="DK7" s="6">
        <v>2</v>
      </c>
      <c r="DL7" s="9" t="s">
        <v>14</v>
      </c>
      <c r="DM7" s="9">
        <v>0.48761404537261388</v>
      </c>
      <c r="DN7" s="18">
        <v>0.48478134537261386</v>
      </c>
      <c r="DO7" s="15">
        <v>0</v>
      </c>
      <c r="DP7" s="9">
        <v>0</v>
      </c>
      <c r="DQ7" s="9">
        <v>2.8326999999999996E-3</v>
      </c>
      <c r="DR7" s="12">
        <v>0.48478134537261386</v>
      </c>
      <c r="DS7" s="9">
        <v>0.48761404537261388</v>
      </c>
      <c r="DT7" s="9">
        <v>1.5986968455068494E-3</v>
      </c>
      <c r="DU7" s="6">
        <v>2</v>
      </c>
      <c r="DV7" s="9" t="s">
        <v>14</v>
      </c>
      <c r="DW7" s="9">
        <v>0.48761404537261388</v>
      </c>
      <c r="DX7" s="18">
        <v>0.48456434537261389</v>
      </c>
      <c r="DY7" s="15">
        <v>0</v>
      </c>
      <c r="DZ7" s="9">
        <v>0</v>
      </c>
      <c r="EA7" s="9">
        <v>3.0497000000000002E-3</v>
      </c>
      <c r="EB7" s="12">
        <v>0.48456434537261389</v>
      </c>
      <c r="EC7" s="9">
        <v>0.48761404537261388</v>
      </c>
      <c r="ED7" s="9">
        <v>1.7211655910411407E-3</v>
      </c>
      <c r="EE7" s="6">
        <v>2</v>
      </c>
      <c r="EF7" s="9" t="s">
        <v>14</v>
      </c>
      <c r="EG7" s="9">
        <v>0.48761404537261388</v>
      </c>
      <c r="EH7" s="18">
        <v>0.4844352453726139</v>
      </c>
      <c r="EI7" s="15">
        <v>0</v>
      </c>
      <c r="EJ7" s="9">
        <v>0</v>
      </c>
      <c r="EK7" s="9">
        <v>3.1787999999999999E-3</v>
      </c>
      <c r="EL7" s="12">
        <v>0.4844352453726139</v>
      </c>
      <c r="EM7" s="9">
        <v>0.48761404537261388</v>
      </c>
      <c r="EN7" s="9">
        <v>1.7940260290525553E-3</v>
      </c>
      <c r="EO7" s="6">
        <v>2</v>
      </c>
      <c r="EP7" s="9" t="s">
        <v>14</v>
      </c>
      <c r="EQ7" s="9">
        <v>0.48761404537261388</v>
      </c>
      <c r="ER7" s="18">
        <v>0.48424534537261388</v>
      </c>
      <c r="ES7" s="15">
        <v>0</v>
      </c>
      <c r="ET7" s="9">
        <v>0</v>
      </c>
      <c r="EU7" s="9">
        <v>3.3687000000000001E-3</v>
      </c>
      <c r="EV7" s="12">
        <v>0.48424534537261388</v>
      </c>
      <c r="EW7" s="9">
        <v>0.48761404537261388</v>
      </c>
      <c r="EX7" s="9">
        <v>1.9012002906975409E-3</v>
      </c>
      <c r="EY7" s="6">
        <v>2</v>
      </c>
      <c r="EZ7" s="9" t="s">
        <v>14</v>
      </c>
      <c r="FA7" s="9">
        <f>1-(1-EW7)*(1-EW8)*(1-EW9)*(1-EW10)*(1-EW11)</f>
        <v>0.99421450457769023</v>
      </c>
      <c r="FB7" s="18">
        <f>FB15</f>
        <v>0.99304000457769026</v>
      </c>
      <c r="FC7" s="15">
        <v>0</v>
      </c>
      <c r="FD7" s="9">
        <v>0</v>
      </c>
      <c r="FE7" s="9" cm="1">
        <f t="array" ref="FE7">VLOOKUP($G$13,'qx Malaria'!$B$1:$I$31,(FI7),FALSE)/(1-angola!FD7*INDEX($E$6:$G$11,FI7,2))</f>
        <v>1.1745E-3</v>
      </c>
      <c r="FF7" s="12">
        <f>$G$7/(1-FD7*$F$7)</f>
        <v>0.48643954537261386</v>
      </c>
      <c r="FG7" s="9">
        <f>FF7+FE7</f>
        <v>0.48761404537261388</v>
      </c>
      <c r="FH7" s="9">
        <f>(FE7*Table46[[#This Row],[qx (tau)]])/FG7</f>
        <v>6.6285503055311002E-4</v>
      </c>
      <c r="FI7" s="6">
        <f>IF(FC7&gt;=70,6,IF(FC7&gt;=50,5,IF(FC7&gt;=15,4,IF(FC7&gt;=5,3,2))))</f>
        <v>2</v>
      </c>
      <c r="FJ7" s="9" t="s">
        <v>14</v>
      </c>
      <c r="FK7" s="9">
        <v>0.48761404537261388</v>
      </c>
      <c r="FL7" s="18">
        <v>0.48388724537261391</v>
      </c>
      <c r="FM7" s="15">
        <v>0</v>
      </c>
      <c r="FN7" s="9">
        <v>0</v>
      </c>
      <c r="FO7" s="9">
        <v>3.7268000000000002E-3</v>
      </c>
      <c r="FP7" s="12">
        <v>0.48388724537261391</v>
      </c>
      <c r="FQ7" s="9">
        <v>0.48761404537261388</v>
      </c>
      <c r="FR7" s="9">
        <v>2.1033019394340832E-3</v>
      </c>
      <c r="FS7" s="6">
        <v>2</v>
      </c>
      <c r="FT7" s="9" t="s">
        <v>14</v>
      </c>
      <c r="FU7" s="9">
        <v>0.48761404537261388</v>
      </c>
      <c r="FV7" s="18">
        <v>0.48412874537261386</v>
      </c>
      <c r="FW7" s="15">
        <v>0</v>
      </c>
      <c r="FX7" s="9">
        <v>0</v>
      </c>
      <c r="FY7" s="9">
        <v>3.4852999999999998E-3</v>
      </c>
      <c r="FZ7" s="12">
        <v>0.48412874537261386</v>
      </c>
      <c r="GA7" s="9">
        <v>0.48761404537261388</v>
      </c>
      <c r="GB7" s="9">
        <v>1.9670060774685007E-3</v>
      </c>
      <c r="GC7" s="6">
        <v>2</v>
      </c>
      <c r="GD7" s="9" t="s">
        <v>14</v>
      </c>
      <c r="GE7" s="9">
        <v>0.48761404537261388</v>
      </c>
      <c r="GF7" s="18">
        <v>0.48452054537261385</v>
      </c>
      <c r="GG7" s="15">
        <v>0</v>
      </c>
      <c r="GH7" s="9">
        <v>0</v>
      </c>
      <c r="GI7" s="9">
        <v>3.0935000000000003E-3</v>
      </c>
      <c r="GJ7" s="12">
        <v>0.48452054537261385</v>
      </c>
      <c r="GK7" s="9">
        <v>0.48761404537261388</v>
      </c>
      <c r="GL7" s="9">
        <v>1.7458850889876937E-3</v>
      </c>
      <c r="GM7" s="6">
        <v>2</v>
      </c>
      <c r="GN7" s="9" t="s">
        <v>14</v>
      </c>
      <c r="GO7" s="9">
        <v>0.48761404537261388</v>
      </c>
      <c r="GP7" s="18">
        <v>0.48513704537261387</v>
      </c>
      <c r="GQ7" s="15">
        <v>0</v>
      </c>
      <c r="GR7" s="9">
        <v>0</v>
      </c>
      <c r="GS7" s="9">
        <v>2.477E-3</v>
      </c>
      <c r="GT7" s="12">
        <v>0.48513704537261387</v>
      </c>
      <c r="GU7" s="9">
        <v>0.48761404537261388</v>
      </c>
      <c r="GV7" s="9">
        <v>1.3979496898084746E-3</v>
      </c>
      <c r="GW7" s="6">
        <v>2</v>
      </c>
      <c r="GX7" s="9" t="s">
        <v>14</v>
      </c>
      <c r="GY7" s="9">
        <v>0.48761404537261388</v>
      </c>
      <c r="GZ7" s="18">
        <v>0.48569954537261389</v>
      </c>
      <c r="HA7" s="15">
        <v>0</v>
      </c>
      <c r="HB7" s="9">
        <v>0</v>
      </c>
      <c r="HC7" s="9">
        <v>1.9145E-3</v>
      </c>
      <c r="HD7" s="12">
        <v>0.48569954537261389</v>
      </c>
      <c r="HE7" s="9">
        <v>0.48761404537261388</v>
      </c>
      <c r="HF7" s="9">
        <v>1.0804903839880197E-3</v>
      </c>
      <c r="HG7" s="6">
        <v>2</v>
      </c>
      <c r="HH7" s="9" t="s">
        <v>14</v>
      </c>
      <c r="HI7" s="9">
        <v>0.48761404537261388</v>
      </c>
      <c r="HJ7" s="18">
        <v>0.48599634537261388</v>
      </c>
      <c r="HK7" s="15">
        <v>0</v>
      </c>
      <c r="HL7" s="9">
        <v>0</v>
      </c>
      <c r="HM7" s="9">
        <v>1.6177000000000001E-3</v>
      </c>
      <c r="HN7" s="12">
        <v>0.48599634537261388</v>
      </c>
      <c r="HO7" s="9">
        <v>0.48761404537261388</v>
      </c>
      <c r="HP7" s="9">
        <v>9.1298474493466673E-4</v>
      </c>
      <c r="HQ7" s="6">
        <v>2</v>
      </c>
      <c r="HR7" s="9" t="s">
        <v>14</v>
      </c>
      <c r="HS7" s="9">
        <v>0.48761404537261388</v>
      </c>
      <c r="HT7" s="18">
        <v>0.48624384537261389</v>
      </c>
      <c r="HU7" s="15">
        <v>0</v>
      </c>
      <c r="HV7" s="9">
        <v>0</v>
      </c>
      <c r="HW7" s="9">
        <v>1.3702E-3</v>
      </c>
      <c r="HX7" s="12">
        <v>0.48624384537261389</v>
      </c>
      <c r="HY7" s="9">
        <v>0.48761404537261388</v>
      </c>
      <c r="HZ7" s="9">
        <v>7.7330265037366661E-4</v>
      </c>
      <c r="IA7" s="6">
        <v>2</v>
      </c>
      <c r="IB7" s="9" t="s">
        <v>14</v>
      </c>
      <c r="IC7" s="9">
        <v>0.48761404537261388</v>
      </c>
      <c r="ID7" s="18">
        <v>0.48636934537261389</v>
      </c>
      <c r="IE7" s="15">
        <v>0</v>
      </c>
      <c r="IF7" s="9">
        <v>0</v>
      </c>
      <c r="IG7" s="9">
        <v>1.2447000000000001E-3</v>
      </c>
      <c r="IH7" s="12">
        <v>0.48636934537261389</v>
      </c>
      <c r="II7" s="9">
        <v>0.48761404537261388</v>
      </c>
      <c r="IJ7" s="9">
        <v>7.0247395191950276E-4</v>
      </c>
      <c r="IK7" s="6">
        <v>2</v>
      </c>
      <c r="IL7" s="9" t="s">
        <v>14</v>
      </c>
      <c r="IM7" s="9">
        <v>0.48761404537261388</v>
      </c>
      <c r="IN7" s="18">
        <v>0.48642514537261389</v>
      </c>
      <c r="IO7" s="15">
        <v>0</v>
      </c>
      <c r="IP7" s="9">
        <v>0</v>
      </c>
      <c r="IQ7" s="9">
        <v>1.1889000000000001E-3</v>
      </c>
      <c r="IR7" s="12">
        <v>0.48642514537261389</v>
      </c>
      <c r="IS7" s="9">
        <v>0.48761404537261388</v>
      </c>
      <c r="IT7" s="9">
        <v>6.7098198878211366E-4</v>
      </c>
      <c r="IU7" s="6">
        <v>2</v>
      </c>
      <c r="IV7" s="9" t="s">
        <v>14</v>
      </c>
      <c r="IW7" s="9">
        <v>0.48761404537261388</v>
      </c>
      <c r="IX7" s="18">
        <v>0.48643844537261388</v>
      </c>
      <c r="IY7" s="15">
        <v>0</v>
      </c>
      <c r="IZ7" s="9">
        <v>0</v>
      </c>
      <c r="JA7" s="9">
        <v>1.1756E-3</v>
      </c>
      <c r="JB7" s="12">
        <v>0.48643844537261388</v>
      </c>
      <c r="JC7" s="9">
        <v>0.48761404537261388</v>
      </c>
      <c r="JD7" s="9">
        <v>6.6347583986226997E-4</v>
      </c>
      <c r="JE7" s="6">
        <v>2</v>
      </c>
      <c r="JF7" s="9" t="s">
        <v>14</v>
      </c>
      <c r="JG7" s="9">
        <v>0.48761404537261388</v>
      </c>
      <c r="JH7" s="18">
        <v>0.48638664537261389</v>
      </c>
      <c r="JI7" s="15">
        <v>0</v>
      </c>
      <c r="JJ7" s="9">
        <v>0</v>
      </c>
      <c r="JK7" s="9">
        <v>1.2274E-3</v>
      </c>
      <c r="JL7" s="12">
        <v>0.48638664537261389</v>
      </c>
      <c r="JM7" s="9">
        <v>0.48761404537261388</v>
      </c>
      <c r="JN7" s="9">
        <v>6.927103146027137E-4</v>
      </c>
      <c r="JO7" s="6">
        <v>2</v>
      </c>
      <c r="JP7" s="9" t="s">
        <v>14</v>
      </c>
      <c r="JQ7" s="9">
        <v>0.48761404537261388</v>
      </c>
      <c r="JR7" s="18">
        <v>0.48635384537261389</v>
      </c>
      <c r="JS7" s="15">
        <v>0</v>
      </c>
      <c r="JT7" s="9">
        <v>0</v>
      </c>
      <c r="JU7" s="9">
        <v>1.2601999999999999E-3</v>
      </c>
      <c r="JV7" s="12">
        <v>0.48635384537261389</v>
      </c>
      <c r="JW7" s="9">
        <v>0.48761404537261388</v>
      </c>
      <c r="JX7" s="9">
        <v>7.1122171945766646E-4</v>
      </c>
      <c r="JY7" s="6">
        <v>2</v>
      </c>
      <c r="JZ7" s="9" t="s">
        <v>14</v>
      </c>
      <c r="KA7" s="9">
        <v>0.48761404537261388</v>
      </c>
      <c r="KB7" s="18">
        <v>0.48637704537261389</v>
      </c>
      <c r="KC7" s="15">
        <v>0</v>
      </c>
      <c r="KD7" s="9">
        <v>0</v>
      </c>
      <c r="KE7" s="9">
        <v>1.237E-3</v>
      </c>
      <c r="KF7" s="12">
        <v>0.48637704537261389</v>
      </c>
      <c r="KG7" s="9">
        <v>0.48761404537261388</v>
      </c>
      <c r="KH7" s="9">
        <v>6.9812828675538279E-4</v>
      </c>
      <c r="KI7" s="6">
        <v>2</v>
      </c>
      <c r="KJ7" s="9" t="s">
        <v>14</v>
      </c>
      <c r="KK7" s="9">
        <v>0.48761404537261388</v>
      </c>
      <c r="KL7" s="18">
        <v>0.48640384537261389</v>
      </c>
      <c r="KM7" s="15">
        <v>0</v>
      </c>
      <c r="KN7" s="9">
        <v>0</v>
      </c>
      <c r="KO7" s="9">
        <v>1.2102E-3</v>
      </c>
      <c r="KP7" s="12">
        <v>0.48640384537261389</v>
      </c>
      <c r="KQ7" s="9">
        <v>0.48761404537261388</v>
      </c>
      <c r="KR7" s="9">
        <v>6.830031144958483E-4</v>
      </c>
      <c r="KS7" s="6">
        <v>2</v>
      </c>
      <c r="KT7" s="9" t="s">
        <v>14</v>
      </c>
      <c r="KU7" s="9">
        <v>0.48761404537261388</v>
      </c>
      <c r="KV7" s="18">
        <v>0.48643954537261386</v>
      </c>
      <c r="KW7" s="15">
        <v>0</v>
      </c>
      <c r="KX7" s="9">
        <v>0</v>
      </c>
      <c r="KY7" s="9">
        <v>1.1745E-3</v>
      </c>
      <c r="KZ7" s="12">
        <v>0.48643954537261386</v>
      </c>
      <c r="LA7" s="9">
        <v>0.48761404537261388</v>
      </c>
      <c r="LB7" s="9">
        <v>6.6285503055311002E-4</v>
      </c>
      <c r="LC7" s="6">
        <v>2</v>
      </c>
    </row>
    <row r="8" spans="1:315" ht="15.6" customHeight="1">
      <c r="A8" s="6">
        <v>1</v>
      </c>
      <c r="B8" s="6">
        <v>0.13821708733892901</v>
      </c>
      <c r="C8" s="6">
        <f>1-Table46[[#This Row],[qx (tau)]]</f>
        <v>0.86178291266107099</v>
      </c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0.1579614492107721</v>
      </c>
      <c r="H8" s="15">
        <f>H7+1</f>
        <v>1</v>
      </c>
      <c r="I8" s="9">
        <f>I7+0.2</f>
        <v>0.2</v>
      </c>
      <c r="J8" s="9" cm="1">
        <f t="array" ref="J8">VLOOKUP($G$13,'qx Malaria'!$B$1:$I$31,(N8),FALSE)/(1-angola!I8*INDEX($E$6:$G$11,N8,2))</f>
        <v>1.3014179325635559E-3</v>
      </c>
      <c r="K8" s="9">
        <f t="shared" ref="K8:K11" si="1">$G$7/(1-I8*$F$7)</f>
        <v>0.53900480839164167</v>
      </c>
      <c r="L8" s="9">
        <f t="shared" ref="L8:L71" si="2">K8+J8</f>
        <v>0.54030622632420522</v>
      </c>
      <c r="M8" s="9">
        <f>(J8*Table46[[#This Row],[qx (tau)]])/L8</f>
        <v>3.3291897684268283E-4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0.15796684921077209</v>
      </c>
      <c r="S8" s="15">
        <v>1</v>
      </c>
      <c r="T8" s="9">
        <v>0.2</v>
      </c>
      <c r="U8" s="9">
        <v>2.2972325736830682E-3</v>
      </c>
      <c r="V8" s="9">
        <v>0.53800899375052225</v>
      </c>
      <c r="W8" s="9">
        <v>0.54030622632420533</v>
      </c>
      <c r="X8" s="9">
        <v>5.8766081123052345E-4</v>
      </c>
      <c r="Y8" s="6">
        <v>2</v>
      </c>
      <c r="Z8" s="12" t="s">
        <v>15</v>
      </c>
      <c r="AA8" s="13">
        <v>0.15805564921077209</v>
      </c>
      <c r="AB8" s="18">
        <v>0.15796494921077209</v>
      </c>
      <c r="AC8" s="15">
        <v>1</v>
      </c>
      <c r="AD8" s="9">
        <v>0.2</v>
      </c>
      <c r="AE8" s="9">
        <v>2.3408901867465032E-3</v>
      </c>
      <c r="AF8" s="9">
        <v>0.53796533613745878</v>
      </c>
      <c r="AG8" s="9">
        <v>0.54030622632420533</v>
      </c>
      <c r="AH8" s="9">
        <v>5.9882897443835816E-4</v>
      </c>
      <c r="AI8" s="6">
        <v>2</v>
      </c>
      <c r="AJ8" s="12" t="s">
        <v>15</v>
      </c>
      <c r="AK8" s="13">
        <v>0.15805564921077209</v>
      </c>
      <c r="AL8" s="18">
        <v>0.15796104921077209</v>
      </c>
      <c r="AM8" s="15">
        <v>1</v>
      </c>
      <c r="AN8" s="9">
        <v>0.2</v>
      </c>
      <c r="AO8" s="9">
        <v>2.3868747284249941E-3</v>
      </c>
      <c r="AP8" s="9">
        <v>0.5379193515957803</v>
      </c>
      <c r="AQ8" s="9">
        <v>0.54030622632420533</v>
      </c>
      <c r="AR8" s="9">
        <v>6.1059239507605192E-4</v>
      </c>
      <c r="AS8" s="6">
        <v>2</v>
      </c>
      <c r="AT8" s="12" t="s">
        <v>15</v>
      </c>
      <c r="AU8" s="13">
        <v>0.15805564921077209</v>
      </c>
      <c r="AV8" s="18">
        <v>0.15795384921077207</v>
      </c>
      <c r="AW8" s="15">
        <v>1</v>
      </c>
      <c r="AX8" s="9">
        <v>0.2</v>
      </c>
      <c r="AY8" s="9">
        <v>2.4407265049448657E-3</v>
      </c>
      <c r="AZ8" s="9">
        <v>0.53786549981926035</v>
      </c>
      <c r="BA8" s="9">
        <v>0.54030622632420522</v>
      </c>
      <c r="BB8" s="9">
        <v>6.2436835273850793E-4</v>
      </c>
      <c r="BC8" s="6">
        <v>2</v>
      </c>
      <c r="BD8" s="12" t="s">
        <v>15</v>
      </c>
      <c r="BE8" s="13">
        <v>0.15805564921077209</v>
      </c>
      <c r="BF8" s="18">
        <v>0.15794714921077208</v>
      </c>
      <c r="BG8" s="15">
        <v>1</v>
      </c>
      <c r="BH8" s="9">
        <v>0.2</v>
      </c>
      <c r="BI8" s="9">
        <v>2.5018914856834843E-3</v>
      </c>
      <c r="BJ8" s="9">
        <v>0.53780433483852186</v>
      </c>
      <c r="BK8" s="9">
        <v>0.54030622632420533</v>
      </c>
      <c r="BL8" s="9">
        <v>6.4001511946623526E-4</v>
      </c>
      <c r="BM8" s="6">
        <v>2</v>
      </c>
      <c r="BN8" s="12" t="s">
        <v>15</v>
      </c>
      <c r="BO8" s="13">
        <v>0.15805564921077209</v>
      </c>
      <c r="BP8" s="18">
        <v>0.1579470492107721</v>
      </c>
      <c r="BQ8" s="15">
        <v>1</v>
      </c>
      <c r="BR8" s="9">
        <v>0.2</v>
      </c>
      <c r="BS8" s="9">
        <v>2.5632780786711573E-3</v>
      </c>
      <c r="BT8" s="9">
        <v>0.53774294824553404</v>
      </c>
      <c r="BU8" s="9">
        <v>0.54030622632420522</v>
      </c>
      <c r="BV8" s="9">
        <v>6.5571857737775933E-4</v>
      </c>
      <c r="BW8" s="6">
        <v>2</v>
      </c>
      <c r="BX8" s="12" t="s">
        <v>15</v>
      </c>
      <c r="BY8" s="13">
        <v>0.15805564921077209</v>
      </c>
      <c r="BZ8" s="18">
        <v>0.15795404921077208</v>
      </c>
      <c r="CA8" s="15">
        <v>1</v>
      </c>
      <c r="CB8" s="9">
        <v>0.2</v>
      </c>
      <c r="CC8" s="9">
        <v>2.6375181821039016E-3</v>
      </c>
      <c r="CD8" s="9">
        <v>0.53766870814210133</v>
      </c>
      <c r="CE8" s="9">
        <v>0.54030622632420522</v>
      </c>
      <c r="CF8" s="9">
        <v>6.747101239494576E-4</v>
      </c>
      <c r="CG8" s="6">
        <v>2</v>
      </c>
      <c r="CH8" s="12" t="s">
        <v>15</v>
      </c>
      <c r="CI8" s="13">
        <v>0.15805564921077209</v>
      </c>
      <c r="CJ8" s="18">
        <v>0.15795224921077208</v>
      </c>
      <c r="CK8" s="15">
        <v>1</v>
      </c>
      <c r="CL8" s="9">
        <v>0.2</v>
      </c>
      <c r="CM8" s="9">
        <v>2.7564131537208187E-3</v>
      </c>
      <c r="CN8" s="9">
        <v>0.53754981317048445</v>
      </c>
      <c r="CO8" s="9">
        <v>0.54030622632420522</v>
      </c>
      <c r="CP8" s="9">
        <v>7.0512494405607312E-4</v>
      </c>
      <c r="CQ8" s="6">
        <v>2</v>
      </c>
      <c r="CR8" s="12" t="s">
        <v>15</v>
      </c>
      <c r="CS8" s="13">
        <v>0.15805564921077209</v>
      </c>
      <c r="CT8" s="18">
        <v>0.15793944921077208</v>
      </c>
      <c r="CU8" s="15">
        <v>1</v>
      </c>
      <c r="CV8" s="9">
        <v>0.2</v>
      </c>
      <c r="CW8" s="9">
        <v>2.9016799829750394E-3</v>
      </c>
      <c r="CX8" s="9">
        <v>0.53740454634123025</v>
      </c>
      <c r="CY8" s="9">
        <v>0.54030622632420533</v>
      </c>
      <c r="CZ8" s="9">
        <v>7.4228601503442595E-4</v>
      </c>
      <c r="DA8" s="6">
        <v>2</v>
      </c>
      <c r="DB8" s="12" t="s">
        <v>15</v>
      </c>
      <c r="DC8" s="13">
        <v>0.15805564921077209</v>
      </c>
      <c r="DD8" s="18">
        <v>0.15793184921077208</v>
      </c>
      <c r="DE8" s="15">
        <v>1</v>
      </c>
      <c r="DF8" s="9">
        <v>0.2</v>
      </c>
      <c r="DG8" s="9">
        <v>3.0223478525843801E-3</v>
      </c>
      <c r="DH8" s="9">
        <v>0.53728387847162085</v>
      </c>
      <c r="DI8" s="9">
        <v>0.54030622632420522</v>
      </c>
      <c r="DJ8" s="9">
        <v>7.7315436461141047E-4</v>
      </c>
      <c r="DK8" s="6">
        <v>2</v>
      </c>
      <c r="DL8" s="12" t="s">
        <v>15</v>
      </c>
      <c r="DM8" s="13">
        <v>0.15805564921077209</v>
      </c>
      <c r="DN8" s="18">
        <v>0.15792884921077208</v>
      </c>
      <c r="DO8" s="15">
        <v>1</v>
      </c>
      <c r="DP8" s="9">
        <v>0.2</v>
      </c>
      <c r="DQ8" s="9">
        <v>3.1388050894617151E-3</v>
      </c>
      <c r="DR8" s="9">
        <v>0.53716742123474348</v>
      </c>
      <c r="DS8" s="9">
        <v>0.54030622632420522</v>
      </c>
      <c r="DT8" s="9">
        <v>8.0294558169626874E-4</v>
      </c>
      <c r="DU8" s="6">
        <v>2</v>
      </c>
      <c r="DV8" s="12" t="s">
        <v>15</v>
      </c>
      <c r="DW8" s="13">
        <v>0.15805564921077209</v>
      </c>
      <c r="DX8" s="18">
        <v>0.15792104921077207</v>
      </c>
      <c r="DY8" s="15">
        <v>1</v>
      </c>
      <c r="DZ8" s="9">
        <v>0.2</v>
      </c>
      <c r="EA8" s="9">
        <v>3.3792543796841864E-3</v>
      </c>
      <c r="EB8" s="9">
        <v>0.5369269719445211</v>
      </c>
      <c r="EC8" s="9">
        <v>0.54030622632420533</v>
      </c>
      <c r="ED8" s="9">
        <v>8.6445551611505302E-4</v>
      </c>
      <c r="EE8" s="6">
        <v>2</v>
      </c>
      <c r="EF8" s="12" t="s">
        <v>15</v>
      </c>
      <c r="EG8" s="13">
        <v>0.15805564921077209</v>
      </c>
      <c r="EH8" s="18">
        <v>0.15791634921077208</v>
      </c>
      <c r="EI8" s="15">
        <v>1</v>
      </c>
      <c r="EJ8" s="9">
        <v>0.2</v>
      </c>
      <c r="EK8" s="9">
        <v>3.5223050864478769E-3</v>
      </c>
      <c r="EL8" s="9">
        <v>0.53678392123775742</v>
      </c>
      <c r="EM8" s="9">
        <v>0.54030622632420533</v>
      </c>
      <c r="EN8" s="9">
        <v>9.0104967525544489E-4</v>
      </c>
      <c r="EO8" s="6">
        <v>2</v>
      </c>
      <c r="EP8" s="12" t="s">
        <v>15</v>
      </c>
      <c r="EQ8" s="13">
        <v>0.15805564921077209</v>
      </c>
      <c r="ER8" s="18">
        <v>0.15790434921077209</v>
      </c>
      <c r="ES8" s="15">
        <v>1</v>
      </c>
      <c r="ET8" s="9">
        <v>0.2</v>
      </c>
      <c r="EU8" s="9">
        <v>3.7327259169236703E-3</v>
      </c>
      <c r="EV8" s="9">
        <v>0.53657350040728158</v>
      </c>
      <c r="EW8" s="9">
        <v>0.54030622632420522</v>
      </c>
      <c r="EX8" s="9">
        <v>9.5487795426985587E-4</v>
      </c>
      <c r="EY8" s="6">
        <v>2</v>
      </c>
      <c r="EZ8" s="12" t="s">
        <v>15</v>
      </c>
      <c r="FA8" s="13">
        <f>1-(1-EW12)* (1-EW13)* (1-EW14)* (1-EW15)* (1-EW16)* (1-EW17)* (1-EW18)* (1-EW19)* (1-EW20)* (1-EW21)</f>
        <v>0.84597338211174855</v>
      </c>
      <c r="FB8" s="18">
        <f t="shared" ref="FB8:FB11" si="4">FB16</f>
        <v>0.84587918211174851</v>
      </c>
      <c r="FC8" s="15">
        <f>FC7+1</f>
        <v>1</v>
      </c>
      <c r="FD8" s="9">
        <f>FD7+0.2</f>
        <v>0.2</v>
      </c>
      <c r="FE8" s="9" cm="1">
        <f t="array" ref="FE8">VLOOKUP($G$13,'qx Malaria'!$B$1:$I$31,(FI8),FALSE)/(1-angola!FD8*INDEX($E$6:$G$11,FI8,2))</f>
        <v>1.3014179325635559E-3</v>
      </c>
      <c r="FF8" s="9">
        <f t="shared" ref="FF8:FF11" si="5">$G$7/(1-FD8*$F$7)</f>
        <v>0.53900480839164167</v>
      </c>
      <c r="FG8" s="9">
        <f t="shared" ref="FG8:FG71" si="6">FF8+FE8</f>
        <v>0.54030622632420522</v>
      </c>
      <c r="FH8" s="9">
        <f>(FE8*Table46[[#This Row],[qx (tau)]])/FG8</f>
        <v>3.3291897684268283E-4</v>
      </c>
      <c r="FI8" s="6">
        <f t="shared" ref="FI8:FI71" si="7">IF(FC8&gt;=70,6,IF(FC8&gt;=50,5,IF(FC8&gt;=15,4,IF(FC8&gt;=5,3,2))))</f>
        <v>2</v>
      </c>
      <c r="FJ8" s="12" t="s">
        <v>15</v>
      </c>
      <c r="FK8" s="13">
        <v>0.15805564921077209</v>
      </c>
      <c r="FL8" s="18">
        <v>0.15788284921077209</v>
      </c>
      <c r="FM8" s="15">
        <v>1</v>
      </c>
      <c r="FN8" s="9">
        <v>0.2</v>
      </c>
      <c r="FO8" s="9">
        <v>4.1295226488530096E-3</v>
      </c>
      <c r="FP8" s="9">
        <v>0.53617670367535231</v>
      </c>
      <c r="FQ8" s="9">
        <v>0.54030622632420533</v>
      </c>
      <c r="FR8" s="9">
        <v>1.0563835188567986E-3</v>
      </c>
      <c r="FS8" s="6">
        <v>2</v>
      </c>
      <c r="FT8" s="12" t="s">
        <v>15</v>
      </c>
      <c r="FU8" s="13">
        <v>0.15805564921077209</v>
      </c>
      <c r="FV8" s="18">
        <v>0.15788854921077208</v>
      </c>
      <c r="FW8" s="15">
        <v>1</v>
      </c>
      <c r="FX8" s="9">
        <v>0.2</v>
      </c>
      <c r="FY8" s="9">
        <v>3.8619258581215504E-3</v>
      </c>
      <c r="FZ8" s="9">
        <v>0.53644430046608371</v>
      </c>
      <c r="GA8" s="9">
        <v>0.54030622632420522</v>
      </c>
      <c r="GB8" s="9">
        <v>9.8792891442299057E-4</v>
      </c>
      <c r="GC8" s="6">
        <v>2</v>
      </c>
      <c r="GD8" s="12" t="s">
        <v>15</v>
      </c>
      <c r="GE8" s="13">
        <v>0.15805564921077209</v>
      </c>
      <c r="GF8" s="18">
        <v>0.15790464921077207</v>
      </c>
      <c r="GG8" s="15">
        <v>1</v>
      </c>
      <c r="GH8" s="9">
        <v>0.2</v>
      </c>
      <c r="GI8" s="9">
        <v>3.4277874622267862E-3</v>
      </c>
      <c r="GJ8" s="9">
        <v>0.5368784388619785</v>
      </c>
      <c r="GK8" s="9">
        <v>0.54030622632420533</v>
      </c>
      <c r="GL8" s="9">
        <v>8.7687088536640213E-4</v>
      </c>
      <c r="GM8" s="6">
        <v>2</v>
      </c>
      <c r="GN8" s="12" t="s">
        <v>15</v>
      </c>
      <c r="GO8" s="13">
        <v>0.15805564921077209</v>
      </c>
      <c r="GP8" s="18">
        <v>0.15792894921077208</v>
      </c>
      <c r="GQ8" s="15">
        <v>1</v>
      </c>
      <c r="GR8" s="9">
        <v>0.2</v>
      </c>
      <c r="GS8" s="9">
        <v>2.7446677045210115E-3</v>
      </c>
      <c r="GT8" s="9">
        <v>0.53756155861968424</v>
      </c>
      <c r="GU8" s="9">
        <v>0.54030622632420522</v>
      </c>
      <c r="GV8" s="9">
        <v>7.0212031131487902E-4</v>
      </c>
      <c r="GW8" s="6">
        <v>2</v>
      </c>
      <c r="GX8" s="12" t="s">
        <v>15</v>
      </c>
      <c r="GY8" s="13">
        <v>0.15805564921077209</v>
      </c>
      <c r="GZ8" s="18">
        <v>0.15795124921077208</v>
      </c>
      <c r="HA8" s="15">
        <v>1</v>
      </c>
      <c r="HB8" s="9">
        <v>0.2</v>
      </c>
      <c r="HC8" s="9">
        <v>2.1213832540595383E-3</v>
      </c>
      <c r="HD8" s="9">
        <v>0.53818484307014569</v>
      </c>
      <c r="HE8" s="9">
        <v>0.54030622632420522</v>
      </c>
      <c r="HF8" s="9">
        <v>5.4267635688830674E-4</v>
      </c>
      <c r="HG8" s="6">
        <v>2</v>
      </c>
      <c r="HH8" s="12" t="s">
        <v>15</v>
      </c>
      <c r="HI8" s="13">
        <v>0.15805564921077209</v>
      </c>
      <c r="HJ8" s="18">
        <v>0.15796254921077207</v>
      </c>
      <c r="HK8" s="15">
        <v>1</v>
      </c>
      <c r="HL8" s="9">
        <v>0.2</v>
      </c>
      <c r="HM8" s="9">
        <v>1.7925106764649335E-3</v>
      </c>
      <c r="HN8" s="9">
        <v>0.53851371564774031</v>
      </c>
      <c r="HO8" s="9">
        <v>0.54030622632420522</v>
      </c>
      <c r="HP8" s="9">
        <v>4.5854664013487279E-4</v>
      </c>
      <c r="HQ8" s="6">
        <v>2</v>
      </c>
      <c r="HR8" s="12" t="s">
        <v>15</v>
      </c>
      <c r="HS8" s="13">
        <v>0.15805564921077209</v>
      </c>
      <c r="HT8" s="18">
        <v>0.15797144921077208</v>
      </c>
      <c r="HU8" s="15">
        <v>1</v>
      </c>
      <c r="HV8" s="9">
        <v>0.2</v>
      </c>
      <c r="HW8" s="9">
        <v>1.5182655182618852E-3</v>
      </c>
      <c r="HX8" s="9">
        <v>0.53878796080594338</v>
      </c>
      <c r="HY8" s="9">
        <v>0.54030622632420522</v>
      </c>
      <c r="HZ8" s="9">
        <v>3.8839130018718091E-4</v>
      </c>
      <c r="IA8" s="6">
        <v>2</v>
      </c>
      <c r="IB8" s="12" t="s">
        <v>15</v>
      </c>
      <c r="IC8" s="13">
        <v>0.15805564921077209</v>
      </c>
      <c r="ID8" s="18">
        <v>0.15797454921077209</v>
      </c>
      <c r="IE8" s="15">
        <v>1</v>
      </c>
      <c r="IF8" s="9">
        <v>0.2</v>
      </c>
      <c r="IG8" s="9">
        <v>1.3792038319811479E-3</v>
      </c>
      <c r="IH8" s="9">
        <v>0.53892702249222413</v>
      </c>
      <c r="II8" s="9">
        <v>0.54030622632420533</v>
      </c>
      <c r="IJ8" s="9">
        <v>3.5281758235511905E-4</v>
      </c>
      <c r="IK8" s="6">
        <v>2</v>
      </c>
      <c r="IL8" s="12" t="s">
        <v>15</v>
      </c>
      <c r="IM8" s="13">
        <v>0.15805564921077209</v>
      </c>
      <c r="IN8" s="18">
        <v>0.15797444921077208</v>
      </c>
      <c r="IO8" s="15">
        <v>1</v>
      </c>
      <c r="IP8" s="9">
        <v>0.2</v>
      </c>
      <c r="IQ8" s="9">
        <v>1.3173740144953698E-3</v>
      </c>
      <c r="IR8" s="9">
        <v>0.53898885230970994</v>
      </c>
      <c r="IS8" s="9">
        <v>0.54030622632420533</v>
      </c>
      <c r="IT8" s="9">
        <v>3.3700074207600303E-4</v>
      </c>
      <c r="IU8" s="6">
        <v>2</v>
      </c>
      <c r="IV8" s="12" t="s">
        <v>15</v>
      </c>
      <c r="IW8" s="13">
        <v>0.15805564921077209</v>
      </c>
      <c r="IX8" s="18">
        <v>0.1579749492107721</v>
      </c>
      <c r="IY8" s="15">
        <v>1</v>
      </c>
      <c r="IZ8" s="9">
        <v>0.2</v>
      </c>
      <c r="JA8" s="9">
        <v>1.3026367999333472E-3</v>
      </c>
      <c r="JB8" s="9">
        <v>0.53900358952427196</v>
      </c>
      <c r="JC8" s="9">
        <v>0.54030622632420533</v>
      </c>
      <c r="JD8" s="9">
        <v>3.3323077835356141E-4</v>
      </c>
      <c r="JE8" s="6">
        <v>2</v>
      </c>
      <c r="JF8" s="12" t="s">
        <v>15</v>
      </c>
      <c r="JG8" s="13">
        <v>0.15805564921077209</v>
      </c>
      <c r="JH8" s="18">
        <v>0.15796934921077208</v>
      </c>
      <c r="JI8" s="15">
        <v>1</v>
      </c>
      <c r="JJ8" s="9">
        <v>0.2</v>
      </c>
      <c r="JK8" s="9">
        <v>1.360034372438066E-3</v>
      </c>
      <c r="JL8" s="9">
        <v>0.53894619195176718</v>
      </c>
      <c r="JM8" s="9">
        <v>0.54030622632420522</v>
      </c>
      <c r="JN8" s="9">
        <v>3.4791379495675514E-4</v>
      </c>
      <c r="JO8" s="6">
        <v>2</v>
      </c>
      <c r="JP8" s="12" t="s">
        <v>15</v>
      </c>
      <c r="JQ8" s="13">
        <v>0.15805564921077209</v>
      </c>
      <c r="JR8" s="18">
        <v>0.1579682492107721</v>
      </c>
      <c r="JS8" s="15">
        <v>1</v>
      </c>
      <c r="JT8" s="9">
        <v>0.2</v>
      </c>
      <c r="JU8" s="9">
        <v>1.3963787812827527E-3</v>
      </c>
      <c r="JV8" s="9">
        <v>0.53890984754292248</v>
      </c>
      <c r="JW8" s="9">
        <v>0.54030622632420522</v>
      </c>
      <c r="JX8" s="9">
        <v>3.5721114909931793E-4</v>
      </c>
      <c r="JY8" s="6">
        <v>2</v>
      </c>
      <c r="JZ8" s="12" t="s">
        <v>15</v>
      </c>
      <c r="KA8" s="13">
        <v>0.15805564921077209</v>
      </c>
      <c r="KB8" s="18">
        <v>0.15796094921077208</v>
      </c>
      <c r="KC8" s="15">
        <v>1</v>
      </c>
      <c r="KD8" s="9">
        <v>0.2</v>
      </c>
      <c r="KE8" s="9">
        <v>1.3706717603926084E-3</v>
      </c>
      <c r="KF8" s="9">
        <v>0.5389355545638127</v>
      </c>
      <c r="KG8" s="9">
        <v>0.54030622632420533</v>
      </c>
      <c r="KH8" s="9">
        <v>3.5063497177896855E-4</v>
      </c>
      <c r="KI8" s="6">
        <v>2</v>
      </c>
      <c r="KJ8" s="12" t="s">
        <v>15</v>
      </c>
      <c r="KK8" s="13">
        <v>0.15805564921077209</v>
      </c>
      <c r="KL8" s="18">
        <v>0.15795804921077208</v>
      </c>
      <c r="KM8" s="15">
        <v>1</v>
      </c>
      <c r="KN8" s="9">
        <v>0.2</v>
      </c>
      <c r="KO8" s="9">
        <v>1.3409757190195107E-3</v>
      </c>
      <c r="KP8" s="9">
        <v>0.53896525060518574</v>
      </c>
      <c r="KQ8" s="9">
        <v>0.54030622632420522</v>
      </c>
      <c r="KR8" s="9">
        <v>3.4303835315028928E-4</v>
      </c>
      <c r="KS8" s="6">
        <v>2</v>
      </c>
      <c r="KT8" s="12" t="s">
        <v>15</v>
      </c>
      <c r="KU8" s="13">
        <v>0.15805564921077209</v>
      </c>
      <c r="KV8" s="18">
        <v>0.1579614492107721</v>
      </c>
      <c r="KW8" s="15">
        <v>1</v>
      </c>
      <c r="KX8" s="9">
        <v>0.2</v>
      </c>
      <c r="KY8" s="9">
        <v>1.3014179325635559E-3</v>
      </c>
      <c r="KZ8" s="9">
        <v>0.53900480839164167</v>
      </c>
      <c r="LA8" s="9">
        <v>0.54030622632420522</v>
      </c>
      <c r="LB8" s="9">
        <v>3.3291897684268283E-4</v>
      </c>
      <c r="LC8" s="6">
        <v>2</v>
      </c>
    </row>
    <row r="9" spans="1:315">
      <c r="A9" s="6">
        <v>2</v>
      </c>
      <c r="B9" s="6">
        <v>8.7213888771452627E-2</v>
      </c>
      <c r="C9" s="6">
        <f>1-Table46[[#This Row],[qx (tau)]]</f>
        <v>0.91278611122854736</v>
      </c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0.63834081211657945</v>
      </c>
      <c r="H9" s="15">
        <f t="shared" ref="H9:H72" si="8">H8+1</f>
        <v>2</v>
      </c>
      <c r="I9" s="9">
        <f t="shared" ref="I9:I11" si="9">I8+0.2</f>
        <v>0.4</v>
      </c>
      <c r="J9" s="9" cm="1">
        <f t="array" ref="J9">VLOOKUP($G$13,'qx Malaria'!$B$1:$I$31,(N9),FALSE)/(1-angola!I9*INDEX($E$6:$G$11,N9,2))</f>
        <v>1.4590888955710668E-3</v>
      </c>
      <c r="K9" s="9">
        <f t="shared" si="1"/>
        <v>0.60430697234552488</v>
      </c>
      <c r="L9" s="9">
        <f t="shared" si="2"/>
        <v>0.605766061241096</v>
      </c>
      <c r="M9" s="9">
        <f>(J9*Table46[[#This Row],[qx (tau)]])/L9</f>
        <v>2.1006924089685808E-4</v>
      </c>
      <c r="N9" s="6">
        <f t="shared" si="3"/>
        <v>2</v>
      </c>
      <c r="P9" s="9" t="s">
        <v>16</v>
      </c>
      <c r="Q9" s="13">
        <v>0.6384719121165795</v>
      </c>
      <c r="R9" s="18">
        <v>0.63834991211657954</v>
      </c>
      <c r="S9" s="15">
        <v>2</v>
      </c>
      <c r="T9" s="9">
        <v>0.4</v>
      </c>
      <c r="U9" s="9">
        <v>2.5755496792660157E-3</v>
      </c>
      <c r="V9" s="9">
        <v>0.60319051156183001</v>
      </c>
      <c r="W9" s="9">
        <v>0.605766061241096</v>
      </c>
      <c r="X9" s="9">
        <v>3.7080932330980514E-4</v>
      </c>
      <c r="Y9" s="6">
        <v>2</v>
      </c>
      <c r="Z9" s="9" t="s">
        <v>16</v>
      </c>
      <c r="AA9" s="13">
        <v>0.6384719121165795</v>
      </c>
      <c r="AB9" s="18">
        <v>0.63834951211657953</v>
      </c>
      <c r="AC9" s="15">
        <v>2</v>
      </c>
      <c r="AD9" s="9">
        <v>0.4</v>
      </c>
      <c r="AE9" s="9">
        <v>2.6244965523911758E-3</v>
      </c>
      <c r="AF9" s="9">
        <v>0.60314156468870483</v>
      </c>
      <c r="AG9" s="9">
        <v>0.605766061241096</v>
      </c>
      <c r="AH9" s="9">
        <v>3.7785634595036393E-4</v>
      </c>
      <c r="AI9" s="6">
        <v>2</v>
      </c>
      <c r="AJ9" s="9" t="s">
        <v>16</v>
      </c>
      <c r="AK9" s="13">
        <v>0.6384719121165795</v>
      </c>
      <c r="AL9" s="18">
        <v>0.63834671211657945</v>
      </c>
      <c r="AM9" s="15">
        <v>2</v>
      </c>
      <c r="AN9" s="9">
        <v>0.4</v>
      </c>
      <c r="AO9" s="9">
        <v>2.6760522690077778E-3</v>
      </c>
      <c r="AP9" s="9">
        <v>0.60309000897208831</v>
      </c>
      <c r="AQ9" s="9">
        <v>0.60576606124109611</v>
      </c>
      <c r="AR9" s="9">
        <v>3.8527897132049546E-4</v>
      </c>
      <c r="AS9" s="6">
        <v>2</v>
      </c>
      <c r="AT9" s="9" t="s">
        <v>16</v>
      </c>
      <c r="AU9" s="13">
        <v>0.6384719121165795</v>
      </c>
      <c r="AV9" s="18">
        <v>0.63834031211657949</v>
      </c>
      <c r="AW9" s="15">
        <v>2</v>
      </c>
      <c r="AX9" s="9">
        <v>0.4</v>
      </c>
      <c r="AY9" s="9">
        <v>2.7364283612383048E-3</v>
      </c>
      <c r="AZ9" s="9">
        <v>0.60302963287985767</v>
      </c>
      <c r="BA9" s="9">
        <v>0.605766061241096</v>
      </c>
      <c r="BB9" s="9">
        <v>3.9397149163346897E-4</v>
      </c>
      <c r="BC9" s="6">
        <v>2</v>
      </c>
      <c r="BD9" s="9" t="s">
        <v>16</v>
      </c>
      <c r="BE9" s="13">
        <v>0.6384719121165795</v>
      </c>
      <c r="BF9" s="18">
        <v>0.6383331121165795</v>
      </c>
      <c r="BG9" s="15">
        <v>2</v>
      </c>
      <c r="BH9" s="9">
        <v>0.4</v>
      </c>
      <c r="BI9" s="9">
        <v>2.8050036758705079E-3</v>
      </c>
      <c r="BJ9" s="9">
        <v>0.60296105756522556</v>
      </c>
      <c r="BK9" s="9">
        <v>0.60576606124109611</v>
      </c>
      <c r="BL9" s="9">
        <v>4.0384447766795721E-4</v>
      </c>
      <c r="BM9" s="6">
        <v>2</v>
      </c>
      <c r="BN9" s="9" t="s">
        <v>16</v>
      </c>
      <c r="BO9" s="13">
        <v>0.6384719121165795</v>
      </c>
      <c r="BP9" s="18">
        <v>0.63833161211657952</v>
      </c>
      <c r="BQ9" s="15">
        <v>2</v>
      </c>
      <c r="BR9" s="9">
        <v>0.4</v>
      </c>
      <c r="BS9" s="9">
        <v>2.8738274517876115E-3</v>
      </c>
      <c r="BT9" s="9">
        <v>0.60289223378930834</v>
      </c>
      <c r="BU9" s="9">
        <v>0.605766061241096</v>
      </c>
      <c r="BV9" s="9">
        <v>4.1375323539097651E-4</v>
      </c>
      <c r="BW9" s="6">
        <v>2</v>
      </c>
      <c r="BX9" s="9" t="s">
        <v>16</v>
      </c>
      <c r="BY9" s="13">
        <v>0.6384719121165795</v>
      </c>
      <c r="BZ9" s="18">
        <v>0.63833751211657952</v>
      </c>
      <c r="CA9" s="15">
        <v>2</v>
      </c>
      <c r="CB9" s="9">
        <v>0.4</v>
      </c>
      <c r="CC9" s="9">
        <v>2.9570619822288724E-3</v>
      </c>
      <c r="CD9" s="9">
        <v>0.60280899925886711</v>
      </c>
      <c r="CE9" s="9">
        <v>0.605766061241096</v>
      </c>
      <c r="CF9" s="9">
        <v>4.2573675104877934E-4</v>
      </c>
      <c r="CG9" s="6">
        <v>2</v>
      </c>
      <c r="CH9" s="9" t="s">
        <v>16</v>
      </c>
      <c r="CI9" s="13">
        <v>0.6384719121165795</v>
      </c>
      <c r="CJ9" s="18">
        <v>0.63833421211657948</v>
      </c>
      <c r="CK9" s="15">
        <v>2</v>
      </c>
      <c r="CL9" s="9">
        <v>0.4</v>
      </c>
      <c r="CM9" s="9">
        <v>3.09036146157734E-3</v>
      </c>
      <c r="CN9" s="9">
        <v>0.60267569977951874</v>
      </c>
      <c r="CO9" s="9">
        <v>0.60576606124109611</v>
      </c>
      <c r="CP9" s="9">
        <v>4.4492826194552921E-4</v>
      </c>
      <c r="CQ9" s="6">
        <v>2</v>
      </c>
      <c r="CR9" s="9" t="s">
        <v>16</v>
      </c>
      <c r="CS9" s="13">
        <v>0.6384719121165795</v>
      </c>
      <c r="CT9" s="18">
        <v>0.63831901211657949</v>
      </c>
      <c r="CU9" s="15">
        <v>2</v>
      </c>
      <c r="CV9" s="9">
        <v>0.4</v>
      </c>
      <c r="CW9" s="9">
        <v>3.2532278338288229E-3</v>
      </c>
      <c r="CX9" s="9">
        <v>0.60251283340726725</v>
      </c>
      <c r="CY9" s="9">
        <v>0.60576606124109611</v>
      </c>
      <c r="CZ9" s="9">
        <v>4.6837660377743902E-4</v>
      </c>
      <c r="DA9" s="6">
        <v>2</v>
      </c>
      <c r="DB9" s="9" t="s">
        <v>16</v>
      </c>
      <c r="DC9" s="13">
        <v>0.6384719121165795</v>
      </c>
      <c r="DD9" s="18">
        <v>0.63830721211657948</v>
      </c>
      <c r="DE9" s="15">
        <v>2</v>
      </c>
      <c r="DF9" s="9">
        <v>0.4</v>
      </c>
      <c r="DG9" s="9">
        <v>3.388515003456485E-3</v>
      </c>
      <c r="DH9" s="9">
        <v>0.60237754623763951</v>
      </c>
      <c r="DI9" s="9">
        <v>0.605766061241096</v>
      </c>
      <c r="DJ9" s="9">
        <v>4.8785428818243513E-4</v>
      </c>
      <c r="DK9" s="6">
        <v>2</v>
      </c>
      <c r="DL9" s="9" t="s">
        <v>16</v>
      </c>
      <c r="DM9" s="13">
        <v>0.6384719121165795</v>
      </c>
      <c r="DN9" s="18">
        <v>0.63829931211657953</v>
      </c>
      <c r="DO9" s="15">
        <v>2</v>
      </c>
      <c r="DP9" s="9">
        <v>0.4</v>
      </c>
      <c r="DQ9" s="9">
        <v>3.5190814086710604E-3</v>
      </c>
      <c r="DR9" s="9">
        <v>0.60224697983242492</v>
      </c>
      <c r="DS9" s="9">
        <v>0.605766061241096</v>
      </c>
      <c r="DT9" s="9">
        <v>5.0665231050534682E-4</v>
      </c>
      <c r="DU9" s="6">
        <v>2</v>
      </c>
      <c r="DV9" s="9" t="s">
        <v>16</v>
      </c>
      <c r="DW9" s="13">
        <v>0.6384719121165795</v>
      </c>
      <c r="DX9" s="18">
        <v>0.63828941211657952</v>
      </c>
      <c r="DY9" s="15">
        <v>2</v>
      </c>
      <c r="DZ9" s="9">
        <v>0.4</v>
      </c>
      <c r="EA9" s="9">
        <v>3.7886619027867885E-3</v>
      </c>
      <c r="EB9" s="9">
        <v>0.60197739933830929</v>
      </c>
      <c r="EC9" s="9">
        <v>0.60576606124109611</v>
      </c>
      <c r="ED9" s="9">
        <v>5.4546459256121587E-4</v>
      </c>
      <c r="EE9" s="6">
        <v>2</v>
      </c>
      <c r="EF9" s="9" t="s">
        <v>16</v>
      </c>
      <c r="EG9" s="13">
        <v>0.6384719121165795</v>
      </c>
      <c r="EH9" s="18">
        <v>0.63827721211657951</v>
      </c>
      <c r="EI9" s="15">
        <v>2</v>
      </c>
      <c r="EJ9" s="9">
        <v>0.4</v>
      </c>
      <c r="EK9" s="9">
        <v>3.9490436621892784E-3</v>
      </c>
      <c r="EL9" s="9">
        <v>0.60181701757890682</v>
      </c>
      <c r="EM9" s="9">
        <v>0.60576606124109611</v>
      </c>
      <c r="EN9" s="9">
        <v>5.6855521750781817E-4</v>
      </c>
      <c r="EO9" s="6">
        <v>2</v>
      </c>
      <c r="EP9" s="9" t="s">
        <v>16</v>
      </c>
      <c r="EQ9" s="13">
        <v>0.6384719121165795</v>
      </c>
      <c r="ER9" s="18">
        <v>0.63826241211657953</v>
      </c>
      <c r="ES9" s="15">
        <v>2</v>
      </c>
      <c r="ET9" s="9">
        <v>0.4</v>
      </c>
      <c r="EU9" s="9">
        <v>4.184957652201152E-3</v>
      </c>
      <c r="EV9" s="9">
        <v>0.60158110358889483</v>
      </c>
      <c r="EW9" s="9">
        <v>0.605766061241096</v>
      </c>
      <c r="EX9" s="9">
        <v>6.0252043576777001E-4</v>
      </c>
      <c r="EY9" s="6">
        <v>2</v>
      </c>
      <c r="EZ9" s="9" t="s">
        <v>16</v>
      </c>
      <c r="FA9" s="13">
        <f>1-(1-EW22)* (1-EW23)* (1-EW24)* (1-EW25)* (1-EW26)* (1-EW27)* (1-EW28)* (1-EW29)* (1-EW30)* (1-EW31)* (1-EW32)* (1-EW33)* (1-EW34)* (1-EW35)* (1-EW36)* (1-EW37)* (1-EW38)* (1-EW39)* (1-EW40)* (1-EW41)* (1-EW42)* (1-EW43)* (1-EW44)* (1-EW45)* (1-EW46)* (1-EW47)* (1-EW48)* (1-EW49)* (1-EW50)* (1-EW51)* (1-EW52)* (1-EW53)* (1-EW54)* (1-EW55)* (1-EW56)</f>
        <v>1</v>
      </c>
      <c r="FB9" s="18">
        <f t="shared" si="4"/>
        <v>0.99986889999999995</v>
      </c>
      <c r="FC9" s="15">
        <f t="shared" ref="FC9:FC72" si="10">FC8+1</f>
        <v>2</v>
      </c>
      <c r="FD9" s="9">
        <f t="shared" ref="FD9:FD11" si="11">FD8+0.2</f>
        <v>0.4</v>
      </c>
      <c r="FE9" s="9" cm="1">
        <f t="array" ref="FE9">VLOOKUP($G$13,'qx Malaria'!$B$1:$I$31,(FI9),FALSE)/(1-angola!FD9*INDEX($E$6:$G$11,FI9,2))</f>
        <v>1.4590888955710668E-3</v>
      </c>
      <c r="FF9" s="9">
        <f t="shared" si="5"/>
        <v>0.60430697234552488</v>
      </c>
      <c r="FG9" s="9">
        <f t="shared" si="6"/>
        <v>0.605766061241096</v>
      </c>
      <c r="FH9" s="9">
        <f>(FE9*Table46[[#This Row],[qx (tau)]])/FG9</f>
        <v>2.1006924089685808E-4</v>
      </c>
      <c r="FI9" s="6">
        <f t="shared" si="7"/>
        <v>2</v>
      </c>
      <c r="FJ9" s="9" t="s">
        <v>16</v>
      </c>
      <c r="FK9" s="13">
        <v>0.6384719121165795</v>
      </c>
      <c r="FL9" s="18">
        <v>0.63824151211657953</v>
      </c>
      <c r="FM9" s="15">
        <v>2</v>
      </c>
      <c r="FN9" s="9">
        <v>0.4</v>
      </c>
      <c r="FO9" s="9">
        <v>4.6298275828133267E-3</v>
      </c>
      <c r="FP9" s="9">
        <v>0.60113623365828273</v>
      </c>
      <c r="FQ9" s="9">
        <v>0.605766061241096</v>
      </c>
      <c r="FR9" s="9">
        <v>6.665696440820866E-4</v>
      </c>
      <c r="FS9" s="6">
        <v>2</v>
      </c>
      <c r="FT9" s="9" t="s">
        <v>16</v>
      </c>
      <c r="FU9" s="13">
        <v>0.6384719121165795</v>
      </c>
      <c r="FV9" s="18">
        <v>0.63824391211657949</v>
      </c>
      <c r="FW9" s="15">
        <v>2</v>
      </c>
      <c r="FX9" s="9">
        <v>0.4</v>
      </c>
      <c r="FY9" s="9">
        <v>4.3298105812974363E-3</v>
      </c>
      <c r="FZ9" s="9">
        <v>0.60143625065979855</v>
      </c>
      <c r="GA9" s="9">
        <v>0.605766061241096</v>
      </c>
      <c r="GB9" s="9">
        <v>6.233753301812E-4</v>
      </c>
      <c r="GC9" s="6">
        <v>2</v>
      </c>
      <c r="GD9" s="9" t="s">
        <v>16</v>
      </c>
      <c r="GE9" s="13">
        <v>0.6384719121165795</v>
      </c>
      <c r="GF9" s="18">
        <v>0.63826851211657953</v>
      </c>
      <c r="GG9" s="15">
        <v>2</v>
      </c>
      <c r="GH9" s="9">
        <v>0.4</v>
      </c>
      <c r="GI9" s="9">
        <v>3.8430749241797325E-3</v>
      </c>
      <c r="GJ9" s="9">
        <v>0.60192298631691621</v>
      </c>
      <c r="GK9" s="9">
        <v>0.60576606124109589</v>
      </c>
      <c r="GL9" s="9">
        <v>5.5329859234945142E-4</v>
      </c>
      <c r="GM9" s="6">
        <v>2</v>
      </c>
      <c r="GN9" s="9" t="s">
        <v>16</v>
      </c>
      <c r="GO9" s="13">
        <v>0.6384719121165795</v>
      </c>
      <c r="GP9" s="18">
        <v>0.63829761211657954</v>
      </c>
      <c r="GQ9" s="15">
        <v>2</v>
      </c>
      <c r="GR9" s="9">
        <v>0.4</v>
      </c>
      <c r="GS9" s="9">
        <v>3.0771930134776779E-3</v>
      </c>
      <c r="GT9" s="9">
        <v>0.60268886822761836</v>
      </c>
      <c r="GU9" s="9">
        <v>0.605766061241096</v>
      </c>
      <c r="GV9" s="9">
        <v>4.4303236245339932E-4</v>
      </c>
      <c r="GW9" s="6">
        <v>2</v>
      </c>
      <c r="GX9" s="9" t="s">
        <v>16</v>
      </c>
      <c r="GY9" s="13">
        <v>0.6384719121165795</v>
      </c>
      <c r="GZ9" s="18">
        <v>0.63832641211657948</v>
      </c>
      <c r="HA9" s="15">
        <v>2</v>
      </c>
      <c r="HB9" s="9">
        <v>0.4</v>
      </c>
      <c r="HC9" s="9">
        <v>2.3783956496984311E-3</v>
      </c>
      <c r="HD9" s="9">
        <v>0.60338766559139756</v>
      </c>
      <c r="HE9" s="9">
        <v>0.605766061241096</v>
      </c>
      <c r="HF9" s="9">
        <v>3.4242448846065119E-4</v>
      </c>
      <c r="HG9" s="6">
        <v>2</v>
      </c>
      <c r="HH9" s="9" t="s">
        <v>16</v>
      </c>
      <c r="HI9" s="13">
        <v>0.6384719121165795</v>
      </c>
      <c r="HJ9" s="18">
        <v>0.63834531211657952</v>
      </c>
      <c r="HK9" s="15">
        <v>2</v>
      </c>
      <c r="HL9" s="9">
        <v>0.4</v>
      </c>
      <c r="HM9" s="9">
        <v>2.0096791029078887E-3</v>
      </c>
      <c r="HN9" s="9">
        <v>0.60375638213818816</v>
      </c>
      <c r="HO9" s="9">
        <v>0.605766061241096</v>
      </c>
      <c r="HP9" s="9">
        <v>2.8933930268101095E-4</v>
      </c>
      <c r="HQ9" s="6">
        <v>2</v>
      </c>
      <c r="HR9" s="9" t="s">
        <v>16</v>
      </c>
      <c r="HS9" s="13">
        <v>0.6384719121165795</v>
      </c>
      <c r="HT9" s="18">
        <v>0.63835881211657952</v>
      </c>
      <c r="HU9" s="15">
        <v>2</v>
      </c>
      <c r="HV9" s="9">
        <v>0.4</v>
      </c>
      <c r="HW9" s="9">
        <v>1.7022082628450198E-3</v>
      </c>
      <c r="HX9" s="9">
        <v>0.60406385297825105</v>
      </c>
      <c r="HY9" s="9">
        <v>0.60576606124109611</v>
      </c>
      <c r="HZ9" s="9">
        <v>2.4507183812420169E-4</v>
      </c>
      <c r="IA9" s="6">
        <v>2</v>
      </c>
      <c r="IB9" s="9" t="s">
        <v>16</v>
      </c>
      <c r="IC9" s="13">
        <v>0.6384719121165795</v>
      </c>
      <c r="ID9" s="18">
        <v>0.63836541211657949</v>
      </c>
      <c r="IE9" s="15">
        <v>2</v>
      </c>
      <c r="IF9" s="9">
        <v>0.4</v>
      </c>
      <c r="IG9" s="9">
        <v>1.5462988065707169E-3</v>
      </c>
      <c r="IH9" s="9">
        <v>0.60421976243452535</v>
      </c>
      <c r="II9" s="9">
        <v>0.60576606124109611</v>
      </c>
      <c r="IJ9" s="9">
        <v>2.2262510357115299E-4</v>
      </c>
      <c r="IK9" s="6">
        <v>2</v>
      </c>
      <c r="IL9" s="9" t="s">
        <v>16</v>
      </c>
      <c r="IM9" s="13">
        <v>0.6384719121165795</v>
      </c>
      <c r="IN9" s="18">
        <v>0.63836521211657948</v>
      </c>
      <c r="IO9" s="15">
        <v>2</v>
      </c>
      <c r="IP9" s="9">
        <v>0.4</v>
      </c>
      <c r="IQ9" s="9">
        <v>1.4769781080838157E-3</v>
      </c>
      <c r="IR9" s="9">
        <v>0.60428908313301222</v>
      </c>
      <c r="IS9" s="9">
        <v>0.605766061241096</v>
      </c>
      <c r="IT9" s="9">
        <v>2.1264480247107243E-4</v>
      </c>
      <c r="IU9" s="6">
        <v>2</v>
      </c>
      <c r="IV9" s="9" t="s">
        <v>16</v>
      </c>
      <c r="IW9" s="13">
        <v>0.6384719121165795</v>
      </c>
      <c r="IX9" s="18">
        <v>0.63836531211657954</v>
      </c>
      <c r="IY9" s="15">
        <v>2</v>
      </c>
      <c r="IZ9" s="9">
        <v>0.4</v>
      </c>
      <c r="JA9" s="9">
        <v>1.4604554326380129E-3</v>
      </c>
      <c r="JB9" s="9">
        <v>0.60430560580845805</v>
      </c>
      <c r="JC9" s="9">
        <v>0.60576606124109611</v>
      </c>
      <c r="JD9" s="9">
        <v>2.102659851837772E-4</v>
      </c>
      <c r="JE9" s="6">
        <v>2</v>
      </c>
      <c r="JF9" s="9" t="s">
        <v>16</v>
      </c>
      <c r="JG9" s="13">
        <v>0.6384719121165795</v>
      </c>
      <c r="JH9" s="18">
        <v>0.63835481211657952</v>
      </c>
      <c r="JI9" s="15">
        <v>2</v>
      </c>
      <c r="JJ9" s="9">
        <v>0.4</v>
      </c>
      <c r="JK9" s="9">
        <v>1.5248069054269284E-3</v>
      </c>
      <c r="JL9" s="9">
        <v>0.60424125433566911</v>
      </c>
      <c r="JM9" s="9">
        <v>0.605766061241096</v>
      </c>
      <c r="JN9" s="9">
        <v>2.1953085251324276E-4</v>
      </c>
      <c r="JO9" s="6">
        <v>2</v>
      </c>
      <c r="JP9" s="9" t="s">
        <v>16</v>
      </c>
      <c r="JQ9" s="13">
        <v>0.6384719121165795</v>
      </c>
      <c r="JR9" s="18">
        <v>0.63834931211657953</v>
      </c>
      <c r="JS9" s="15">
        <v>2</v>
      </c>
      <c r="JT9" s="9">
        <v>0.4</v>
      </c>
      <c r="JU9" s="9">
        <v>1.5655545561504116E-3</v>
      </c>
      <c r="JV9" s="9">
        <v>0.60420050668494563</v>
      </c>
      <c r="JW9" s="9">
        <v>0.605766061241096</v>
      </c>
      <c r="JX9" s="9">
        <v>2.2539740943228653E-4</v>
      </c>
      <c r="JY9" s="6">
        <v>2</v>
      </c>
      <c r="JZ9" s="9" t="s">
        <v>16</v>
      </c>
      <c r="KA9" s="13">
        <v>0.6384719121165795</v>
      </c>
      <c r="KB9" s="18">
        <v>0.63834031211657949</v>
      </c>
      <c r="KC9" s="15">
        <v>2</v>
      </c>
      <c r="KD9" s="9">
        <v>0.4</v>
      </c>
      <c r="KE9" s="9">
        <v>1.5367330471020943E-3</v>
      </c>
      <c r="KF9" s="9">
        <v>0.604229328193994</v>
      </c>
      <c r="KG9" s="9">
        <v>0.60576606124109611</v>
      </c>
      <c r="KH9" s="9">
        <v>2.2124789356271898E-4</v>
      </c>
      <c r="KI9" s="6">
        <v>2</v>
      </c>
      <c r="KJ9" s="9" t="s">
        <v>16</v>
      </c>
      <c r="KK9" s="13">
        <v>0.6384719121165795</v>
      </c>
      <c r="KL9" s="18">
        <v>0.6383386121165795</v>
      </c>
      <c r="KM9" s="15">
        <v>2</v>
      </c>
      <c r="KN9" s="9">
        <v>0.4</v>
      </c>
      <c r="KO9" s="9">
        <v>1.5034392349255897E-3</v>
      </c>
      <c r="KP9" s="9">
        <v>0.60426262200617042</v>
      </c>
      <c r="KQ9" s="9">
        <v>0.605766061241096</v>
      </c>
      <c r="KR9" s="9">
        <v>2.1645448729959782E-4</v>
      </c>
      <c r="KS9" s="6">
        <v>2</v>
      </c>
      <c r="KT9" s="9" t="s">
        <v>16</v>
      </c>
      <c r="KU9" s="13">
        <v>0.6384719121165795</v>
      </c>
      <c r="KV9" s="18">
        <v>0.63834081211657945</v>
      </c>
      <c r="KW9" s="15">
        <v>2</v>
      </c>
      <c r="KX9" s="9">
        <v>0.4</v>
      </c>
      <c r="KY9" s="9">
        <v>1.4590888955710668E-3</v>
      </c>
      <c r="KZ9" s="9">
        <v>0.60430697234552488</v>
      </c>
      <c r="LA9" s="9">
        <v>0.605766061241096</v>
      </c>
      <c r="LB9" s="9">
        <v>2.1006924089685808E-4</v>
      </c>
      <c r="LC9" s="6">
        <v>2</v>
      </c>
    </row>
    <row r="10" spans="1:315">
      <c r="A10" s="6">
        <v>3</v>
      </c>
      <c r="B10" s="6">
        <v>6.018130767777246E-2</v>
      </c>
      <c r="C10" s="6">
        <f>1-Table46[[#This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0.72282773131569544</v>
      </c>
      <c r="H10" s="15">
        <f t="shared" si="8"/>
        <v>3</v>
      </c>
      <c r="I10" s="9">
        <f t="shared" si="9"/>
        <v>0.60000000000000009</v>
      </c>
      <c r="J10" s="9" cm="1">
        <f t="array" ref="J10">VLOOKUP($G$13,'qx Malaria'!$B$1:$I$31,(N10),FALSE)/(1-angola!I10*INDEX($E$6:$G$11,N10,2))</f>
        <v>1.6602312438367451E-3</v>
      </c>
      <c r="K10" s="9">
        <f t="shared" si="1"/>
        <v>0.68761356446603283</v>
      </c>
      <c r="L10" s="9">
        <f t="shared" si="2"/>
        <v>0.68927379570986957</v>
      </c>
      <c r="M10" s="9">
        <f>(J10*Table46[[#This Row],[qx (tau)]])/L10</f>
        <v>1.4495674712062664E-4</v>
      </c>
      <c r="N10" s="6">
        <f t="shared" si="3"/>
        <v>2</v>
      </c>
      <c r="P10" s="9" t="s">
        <v>17</v>
      </c>
      <c r="Q10" s="9">
        <v>0.72358663131569545</v>
      </c>
      <c r="R10" s="18">
        <v>0.72289143131569544</v>
      </c>
      <c r="S10" s="15">
        <v>3</v>
      </c>
      <c r="T10" s="9">
        <v>0.60000000000000009</v>
      </c>
      <c r="U10" s="9">
        <v>2.9306014599594209E-3</v>
      </c>
      <c r="V10" s="9">
        <v>0.68634319424991019</v>
      </c>
      <c r="W10" s="9">
        <v>0.68927379570986957</v>
      </c>
      <c r="X10" s="9">
        <v>2.5587426831033051E-4</v>
      </c>
      <c r="Y10" s="6">
        <v>2</v>
      </c>
      <c r="Z10" s="9" t="s">
        <v>17</v>
      </c>
      <c r="AA10" s="9">
        <v>0.72358663131569545</v>
      </c>
      <c r="AB10" s="18">
        <v>0.72288203131569539</v>
      </c>
      <c r="AC10" s="15">
        <v>3</v>
      </c>
      <c r="AD10" s="9">
        <v>0.60000000000000009</v>
      </c>
      <c r="AE10" s="9">
        <v>2.9862958924900024E-3</v>
      </c>
      <c r="AF10" s="9">
        <v>0.68628749981737958</v>
      </c>
      <c r="AG10" s="9">
        <v>0.68927379570986957</v>
      </c>
      <c r="AH10" s="9">
        <v>2.6073701487189092E-4</v>
      </c>
      <c r="AI10" s="6">
        <v>2</v>
      </c>
      <c r="AJ10" s="9" t="s">
        <v>17</v>
      </c>
      <c r="AK10" s="9">
        <v>0.72358663131569545</v>
      </c>
      <c r="AL10" s="18">
        <v>0.72286383131569543</v>
      </c>
      <c r="AM10" s="15">
        <v>3</v>
      </c>
      <c r="AN10" s="9">
        <v>0.60000000000000009</v>
      </c>
      <c r="AO10" s="9">
        <v>3.0449588100031782E-3</v>
      </c>
      <c r="AP10" s="9">
        <v>0.68622883689986636</v>
      </c>
      <c r="AQ10" s="9">
        <v>0.68927379570986957</v>
      </c>
      <c r="AR10" s="9">
        <v>2.6585894335678315E-4</v>
      </c>
      <c r="AS10" s="6">
        <v>2</v>
      </c>
      <c r="AT10" s="9" t="s">
        <v>17</v>
      </c>
      <c r="AU10" s="9">
        <v>0.72358663131569545</v>
      </c>
      <c r="AV10" s="18">
        <v>0.72283513131569543</v>
      </c>
      <c r="AW10" s="15">
        <v>3</v>
      </c>
      <c r="AX10" s="9">
        <v>0.60000000000000009</v>
      </c>
      <c r="AY10" s="9">
        <v>3.113658033886078E-3</v>
      </c>
      <c r="AZ10" s="9">
        <v>0.68616013767598349</v>
      </c>
      <c r="BA10" s="9">
        <v>0.68927379570986957</v>
      </c>
      <c r="BB10" s="9">
        <v>2.7185715358246426E-4</v>
      </c>
      <c r="BC10" s="6">
        <v>2</v>
      </c>
      <c r="BD10" s="9" t="s">
        <v>17</v>
      </c>
      <c r="BE10" s="9">
        <v>0.72358663131569545</v>
      </c>
      <c r="BF10" s="18">
        <v>0.72280043131569549</v>
      </c>
      <c r="BG10" s="15">
        <v>3</v>
      </c>
      <c r="BH10" s="9">
        <v>0.60000000000000009</v>
      </c>
      <c r="BI10" s="9">
        <v>3.1916867819999886E-3</v>
      </c>
      <c r="BJ10" s="9">
        <v>0.68608210892786958</v>
      </c>
      <c r="BK10" s="9">
        <v>0.68927379570986957</v>
      </c>
      <c r="BL10" s="9">
        <v>2.786699355671885E-4</v>
      </c>
      <c r="BM10" s="6">
        <v>2</v>
      </c>
      <c r="BN10" s="9" t="s">
        <v>17</v>
      </c>
      <c r="BO10" s="9">
        <v>0.72358663131569545</v>
      </c>
      <c r="BP10" s="18">
        <v>0.72277123131569543</v>
      </c>
      <c r="BQ10" s="15">
        <v>3</v>
      </c>
      <c r="BR10" s="9">
        <v>0.60000000000000009</v>
      </c>
      <c r="BS10" s="9">
        <v>3.2699982429693852E-3</v>
      </c>
      <c r="BT10" s="9">
        <v>0.68600379746690021</v>
      </c>
      <c r="BU10" s="9">
        <v>0.68927379570986957</v>
      </c>
      <c r="BV10" s="9">
        <v>2.8550740154461099E-4</v>
      </c>
      <c r="BW10" s="6">
        <v>2</v>
      </c>
      <c r="BX10" s="9" t="s">
        <v>17</v>
      </c>
      <c r="BY10" s="9">
        <v>0.72358663131569545</v>
      </c>
      <c r="BZ10" s="18">
        <v>0.72275343131569547</v>
      </c>
      <c r="CA10" s="15">
        <v>3</v>
      </c>
      <c r="CB10" s="9">
        <v>0.60000000000000009</v>
      </c>
      <c r="CC10" s="9">
        <v>3.3647070495569217E-3</v>
      </c>
      <c r="CD10" s="9">
        <v>0.68590908866031264</v>
      </c>
      <c r="CE10" s="9">
        <v>0.68927379570986957</v>
      </c>
      <c r="CF10" s="9">
        <v>2.9377653909853349E-4</v>
      </c>
      <c r="CG10" s="6">
        <v>2</v>
      </c>
      <c r="CH10" s="9" t="s">
        <v>17</v>
      </c>
      <c r="CI10" s="9">
        <v>0.72358663131569545</v>
      </c>
      <c r="CJ10" s="18">
        <v>0.72271213131569545</v>
      </c>
      <c r="CK10" s="15">
        <v>3</v>
      </c>
      <c r="CL10" s="9">
        <v>0.60000000000000009</v>
      </c>
      <c r="CM10" s="9">
        <v>3.516382496524723E-3</v>
      </c>
      <c r="CN10" s="9">
        <v>0.68575741321334494</v>
      </c>
      <c r="CO10" s="9">
        <v>0.68927379570986969</v>
      </c>
      <c r="CP10" s="9">
        <v>3.070195011811586E-4</v>
      </c>
      <c r="CQ10" s="6">
        <v>2</v>
      </c>
      <c r="CR10" s="9" t="s">
        <v>17</v>
      </c>
      <c r="CS10" s="9">
        <v>0.72358663131569545</v>
      </c>
      <c r="CT10" s="18">
        <v>0.72264903131569547</v>
      </c>
      <c r="CU10" s="15">
        <v>3</v>
      </c>
      <c r="CV10" s="9">
        <v>0.60000000000000009</v>
      </c>
      <c r="CW10" s="9">
        <v>3.7017007732952612E-3</v>
      </c>
      <c r="CX10" s="9">
        <v>0.68557209493657434</v>
      </c>
      <c r="CY10" s="9">
        <v>0.68927379570986957</v>
      </c>
      <c r="CZ10" s="9">
        <v>3.2319985839487865E-4</v>
      </c>
      <c r="DA10" s="6">
        <v>2</v>
      </c>
      <c r="DB10" s="9" t="s">
        <v>17</v>
      </c>
      <c r="DC10" s="9">
        <v>0.72358663131569545</v>
      </c>
      <c r="DD10" s="18">
        <v>0.7225888313156954</v>
      </c>
      <c r="DE10" s="15">
        <v>3</v>
      </c>
      <c r="DF10" s="9">
        <v>0.60000000000000009</v>
      </c>
      <c r="DG10" s="9">
        <v>3.855637923106944E-3</v>
      </c>
      <c r="DH10" s="9">
        <v>0.68541815778676263</v>
      </c>
      <c r="DI10" s="9">
        <v>0.68927379570986957</v>
      </c>
      <c r="DJ10" s="9">
        <v>3.3664029241909E-4</v>
      </c>
      <c r="DK10" s="6">
        <v>2</v>
      </c>
      <c r="DL10" s="9" t="s">
        <v>17</v>
      </c>
      <c r="DM10" s="9">
        <v>0.72358663131569545</v>
      </c>
      <c r="DN10" s="18">
        <v>0.72252693131569545</v>
      </c>
      <c r="DO10" s="15">
        <v>3</v>
      </c>
      <c r="DP10" s="9">
        <v>0.60000000000000009</v>
      </c>
      <c r="DQ10" s="9">
        <v>4.0042035286644078E-3</v>
      </c>
      <c r="DR10" s="9">
        <v>0.68526959218120509</v>
      </c>
      <c r="DS10" s="9">
        <v>0.68927379570986946</v>
      </c>
      <c r="DT10" s="9">
        <v>3.496117305820341E-4</v>
      </c>
      <c r="DU10" s="6">
        <v>2</v>
      </c>
      <c r="DV10" s="9" t="s">
        <v>17</v>
      </c>
      <c r="DW10" s="9">
        <v>0.72358663131569545</v>
      </c>
      <c r="DX10" s="18">
        <v>0.72246643131569543</v>
      </c>
      <c r="DY10" s="15">
        <v>3</v>
      </c>
      <c r="DZ10" s="9">
        <v>0.60000000000000009</v>
      </c>
      <c r="EA10" s="9">
        <v>4.3109469768658343E-3</v>
      </c>
      <c r="EB10" s="9">
        <v>0.68496284873300373</v>
      </c>
      <c r="EC10" s="9">
        <v>0.68927379570986957</v>
      </c>
      <c r="ED10" s="9">
        <v>3.7639386265966385E-4</v>
      </c>
      <c r="EE10" s="6">
        <v>2</v>
      </c>
      <c r="EF10" s="9" t="s">
        <v>17</v>
      </c>
      <c r="EG10" s="9">
        <v>0.72358663131569545</v>
      </c>
      <c r="EH10" s="18">
        <v>0.72238433131569546</v>
      </c>
      <c r="EI10" s="15">
        <v>3</v>
      </c>
      <c r="EJ10" s="9">
        <v>0.60000000000000009</v>
      </c>
      <c r="EK10" s="9">
        <v>4.4934381250815196E-3</v>
      </c>
      <c r="EL10" s="9">
        <v>0.68478035758478806</v>
      </c>
      <c r="EM10" s="9">
        <v>0.68927379570986957</v>
      </c>
      <c r="EN10" s="9">
        <v>3.9232737994640093E-4</v>
      </c>
      <c r="EO10" s="6">
        <v>2</v>
      </c>
      <c r="EP10" s="9" t="s">
        <v>17</v>
      </c>
      <c r="EQ10" s="9">
        <v>0.72358663131569545</v>
      </c>
      <c r="ER10" s="18">
        <v>0.72229473131569544</v>
      </c>
      <c r="ES10" s="15">
        <v>3</v>
      </c>
      <c r="ET10" s="9">
        <v>0.60000000000000009</v>
      </c>
      <c r="EU10" s="9">
        <v>4.7618739813647028E-3</v>
      </c>
      <c r="EV10" s="9">
        <v>0.68451192172850484</v>
      </c>
      <c r="EW10" s="9">
        <v>0.68927379570986957</v>
      </c>
      <c r="EX10" s="9">
        <v>4.1576483101341422E-4</v>
      </c>
      <c r="EY10" s="6">
        <v>2</v>
      </c>
      <c r="EZ10" s="9" t="s">
        <v>17</v>
      </c>
      <c r="FA10" s="9">
        <f>1-(1-EW57)* (1-EW58)* (1-EW59)* (1-EW60)* (1-EW61)* (1-EW62)* (1-EW63)* (1-EW64)* (1-EW65)* (1-EW66)* (1-EW67)* (1-EW68)* (1-EW69)* (1-EW70)* (1-EW71)* (1-EW72)* (1-EW73)* (1-EW74)* (1-EW75)* (1-EW76)</f>
        <v>0.99999999999989242</v>
      </c>
      <c r="FB10" s="18">
        <f t="shared" si="4"/>
        <v>0.99924109999989241</v>
      </c>
      <c r="FC10" s="15">
        <f t="shared" si="10"/>
        <v>3</v>
      </c>
      <c r="FD10" s="9">
        <f t="shared" si="11"/>
        <v>0.60000000000000009</v>
      </c>
      <c r="FE10" s="9" cm="1">
        <f t="array" ref="FE10">VLOOKUP($G$13,'qx Malaria'!$B$1:$I$31,(FI10),FALSE)/(1-angola!FD10*INDEX($E$6:$G$11,FI10,2))</f>
        <v>1.6602312438367451E-3</v>
      </c>
      <c r="FF10" s="9">
        <f t="shared" si="5"/>
        <v>0.68761356446603283</v>
      </c>
      <c r="FG10" s="9">
        <f t="shared" si="6"/>
        <v>0.68927379570986957</v>
      </c>
      <c r="FH10" s="9">
        <f>(FE10*Table46[[#This Row],[qx (tau)]])/FG10</f>
        <v>1.4495674712062664E-4</v>
      </c>
      <c r="FI10" s="6">
        <f t="shared" si="7"/>
        <v>2</v>
      </c>
      <c r="FJ10" s="9" t="s">
        <v>17</v>
      </c>
      <c r="FK10" s="9">
        <v>0.72358663131569545</v>
      </c>
      <c r="FL10" s="18">
        <v>0.72217933131569545</v>
      </c>
      <c r="FM10" s="15">
        <v>3</v>
      </c>
      <c r="FN10" s="9">
        <v>0.60000000000000009</v>
      </c>
      <c r="FO10" s="9">
        <v>5.2680713491109251E-3</v>
      </c>
      <c r="FP10" s="9">
        <v>0.68400572436075868</v>
      </c>
      <c r="FQ10" s="9">
        <v>0.68927379570986957</v>
      </c>
      <c r="FR10" s="9">
        <v>4.5996151993967757E-4</v>
      </c>
      <c r="FS10" s="6">
        <v>2</v>
      </c>
      <c r="FT10" s="9" t="s">
        <v>17</v>
      </c>
      <c r="FU10" s="9">
        <v>0.72358663131569545</v>
      </c>
      <c r="FV10" s="18">
        <v>0.72221013131569545</v>
      </c>
      <c r="FW10" s="15">
        <v>3</v>
      </c>
      <c r="FX10" s="9">
        <v>0.60000000000000009</v>
      </c>
      <c r="FY10" s="9">
        <v>4.9266955761125648E-3</v>
      </c>
      <c r="FZ10" s="9">
        <v>0.68434710013375699</v>
      </c>
      <c r="GA10" s="9">
        <v>0.68927379570986957</v>
      </c>
      <c r="GB10" s="9">
        <v>4.3015559875650915E-4</v>
      </c>
      <c r="GC10" s="6">
        <v>2</v>
      </c>
      <c r="GD10" s="9" t="s">
        <v>17</v>
      </c>
      <c r="GE10" s="9">
        <v>0.72358663131569545</v>
      </c>
      <c r="GF10" s="18">
        <v>0.72238133131569549</v>
      </c>
      <c r="GG10" s="15">
        <v>3</v>
      </c>
      <c r="GH10" s="9">
        <v>0.60000000000000009</v>
      </c>
      <c r="GI10" s="9">
        <v>4.3728610922170895E-3</v>
      </c>
      <c r="GJ10" s="9">
        <v>0.68490093461765245</v>
      </c>
      <c r="GK10" s="9">
        <v>0.68927379570986957</v>
      </c>
      <c r="GL10" s="9">
        <v>3.8179965706058627E-4</v>
      </c>
      <c r="GM10" s="6">
        <v>2</v>
      </c>
      <c r="GN10" s="9" t="s">
        <v>17</v>
      </c>
      <c r="GO10" s="9">
        <v>0.72358663131569545</v>
      </c>
      <c r="GP10" s="18">
        <v>0.72256803131569547</v>
      </c>
      <c r="GQ10" s="15">
        <v>3</v>
      </c>
      <c r="GR10" s="9">
        <v>0.60000000000000009</v>
      </c>
      <c r="GS10" s="9">
        <v>3.5013987151840081E-3</v>
      </c>
      <c r="GT10" s="9">
        <v>0.68577239699468551</v>
      </c>
      <c r="GU10" s="9">
        <v>0.68927379570986946</v>
      </c>
      <c r="GV10" s="9">
        <v>3.0571124956815007E-4</v>
      </c>
      <c r="GW10" s="6">
        <v>2</v>
      </c>
      <c r="GX10" s="9" t="s">
        <v>17</v>
      </c>
      <c r="GY10" s="9">
        <v>0.72358663131569545</v>
      </c>
      <c r="GZ10" s="18">
        <v>0.72275073131569545</v>
      </c>
      <c r="HA10" s="15">
        <v>3</v>
      </c>
      <c r="HB10" s="9">
        <v>0.60000000000000009</v>
      </c>
      <c r="HC10" s="9">
        <v>2.7062688091319272E-3</v>
      </c>
      <c r="HD10" s="9">
        <v>0.68656752690073763</v>
      </c>
      <c r="HE10" s="9">
        <v>0.68927379570986957</v>
      </c>
      <c r="HF10" s="9">
        <v>2.3628752010424836E-4</v>
      </c>
      <c r="HG10" s="6">
        <v>2</v>
      </c>
      <c r="HH10" s="9" t="s">
        <v>17</v>
      </c>
      <c r="HI10" s="9">
        <v>0.72358663131569545</v>
      </c>
      <c r="HJ10" s="18">
        <v>0.72286513131569541</v>
      </c>
      <c r="HK10" s="15">
        <v>3</v>
      </c>
      <c r="HL10" s="9">
        <v>0.60000000000000009</v>
      </c>
      <c r="HM10" s="9">
        <v>2.286722931591914E-3</v>
      </c>
      <c r="HN10" s="9">
        <v>0.68698707277827764</v>
      </c>
      <c r="HO10" s="9">
        <v>0.68927379570986957</v>
      </c>
      <c r="HP10" s="9">
        <v>1.9965647494000661E-4</v>
      </c>
      <c r="HQ10" s="6">
        <v>2</v>
      </c>
      <c r="HR10" s="9" t="s">
        <v>17</v>
      </c>
      <c r="HS10" s="9">
        <v>0.72358663131569545</v>
      </c>
      <c r="HT10" s="18">
        <v>0.72294343131569549</v>
      </c>
      <c r="HU10" s="15">
        <v>3</v>
      </c>
      <c r="HV10" s="9">
        <v>0.60000000000000009</v>
      </c>
      <c r="HW10" s="9">
        <v>1.936865772928998E-3</v>
      </c>
      <c r="HX10" s="9">
        <v>0.68733692993694062</v>
      </c>
      <c r="HY10" s="9">
        <v>0.68927379570986957</v>
      </c>
      <c r="HZ10" s="9">
        <v>1.6911003397588985E-4</v>
      </c>
      <c r="IA10" s="6">
        <v>2</v>
      </c>
      <c r="IB10" s="9" t="s">
        <v>17</v>
      </c>
      <c r="IC10" s="9">
        <v>0.72358663131569545</v>
      </c>
      <c r="ID10" s="18">
        <v>0.72297523131569541</v>
      </c>
      <c r="IE10" s="15">
        <v>3</v>
      </c>
      <c r="IF10" s="9">
        <v>0.60000000000000009</v>
      </c>
      <c r="IG10" s="9">
        <v>1.759463456112045E-3</v>
      </c>
      <c r="IH10" s="9">
        <v>0.68751433225375758</v>
      </c>
      <c r="II10" s="9">
        <v>0.68927379570986957</v>
      </c>
      <c r="IJ10" s="9">
        <v>1.5362082855772157E-4</v>
      </c>
      <c r="IK10" s="6">
        <v>2</v>
      </c>
      <c r="IL10" s="9" t="s">
        <v>17</v>
      </c>
      <c r="IM10" s="9">
        <v>0.72358663131569545</v>
      </c>
      <c r="IN10" s="18">
        <v>0.72297073131569545</v>
      </c>
      <c r="IO10" s="15">
        <v>3</v>
      </c>
      <c r="IP10" s="9">
        <v>0.60000000000000009</v>
      </c>
      <c r="IQ10" s="9">
        <v>1.6805865694316786E-3</v>
      </c>
      <c r="IR10" s="9">
        <v>0.68759320914043787</v>
      </c>
      <c r="IS10" s="9">
        <v>0.68927379570986957</v>
      </c>
      <c r="IT10" s="9">
        <v>1.4673399459490255E-4</v>
      </c>
      <c r="IU10" s="6">
        <v>2</v>
      </c>
      <c r="IV10" s="9" t="s">
        <v>17</v>
      </c>
      <c r="IW10" s="9">
        <v>0.72358663131569545</v>
      </c>
      <c r="IX10" s="18">
        <v>0.72297233131569549</v>
      </c>
      <c r="IY10" s="15">
        <v>3</v>
      </c>
      <c r="IZ10" s="9">
        <v>0.60000000000000009</v>
      </c>
      <c r="JA10" s="9">
        <v>1.6617861645419137E-3</v>
      </c>
      <c r="JB10" s="9">
        <v>0.68761200954532764</v>
      </c>
      <c r="JC10" s="9">
        <v>0.68927379570986957</v>
      </c>
      <c r="JD10" s="9">
        <v>1.4509250908046717E-4</v>
      </c>
      <c r="JE10" s="6">
        <v>2</v>
      </c>
      <c r="JF10" s="9" t="s">
        <v>17</v>
      </c>
      <c r="JG10" s="9">
        <v>0.72358663131569545</v>
      </c>
      <c r="JH10" s="18">
        <v>0.72290803131569548</v>
      </c>
      <c r="JI10" s="15">
        <v>3</v>
      </c>
      <c r="JJ10" s="9">
        <v>0.60000000000000009</v>
      </c>
      <c r="JK10" s="9">
        <v>1.7350087941125764E-3</v>
      </c>
      <c r="JL10" s="9">
        <v>0.68753878691575698</v>
      </c>
      <c r="JM10" s="9">
        <v>0.68927379570986957</v>
      </c>
      <c r="JN10" s="9">
        <v>1.5148566318932068E-4</v>
      </c>
      <c r="JO10" s="6">
        <v>2</v>
      </c>
      <c r="JP10" s="9" t="s">
        <v>17</v>
      </c>
      <c r="JQ10" s="9">
        <v>0.72358663131569545</v>
      </c>
      <c r="JR10" s="18">
        <v>0.72286633131569544</v>
      </c>
      <c r="JS10" s="15">
        <v>3</v>
      </c>
      <c r="JT10" s="9">
        <v>0.60000000000000009</v>
      </c>
      <c r="JU10" s="9">
        <v>1.7813737024121466E-3</v>
      </c>
      <c r="JV10" s="9">
        <v>0.68749242200745742</v>
      </c>
      <c r="JW10" s="9">
        <v>0.68927379570986957</v>
      </c>
      <c r="JX10" s="9">
        <v>1.5553383799183797E-4</v>
      </c>
      <c r="JY10" s="6">
        <v>2</v>
      </c>
      <c r="JZ10" s="9" t="s">
        <v>17</v>
      </c>
      <c r="KA10" s="9">
        <v>0.72358663131569545</v>
      </c>
      <c r="KB10" s="18">
        <v>0.7228257313156955</v>
      </c>
      <c r="KC10" s="15">
        <v>3</v>
      </c>
      <c r="KD10" s="9">
        <v>0.60000000000000009</v>
      </c>
      <c r="KE10" s="9">
        <v>1.7485790111758652E-3</v>
      </c>
      <c r="KF10" s="9">
        <v>0.68752521669869371</v>
      </c>
      <c r="KG10" s="9">
        <v>0.68927379570986957</v>
      </c>
      <c r="KH10" s="9">
        <v>1.5267049483883794E-4</v>
      </c>
      <c r="KI10" s="6">
        <v>2</v>
      </c>
      <c r="KJ10" s="9" t="s">
        <v>17</v>
      </c>
      <c r="KK10" s="9">
        <v>0.72358663131569545</v>
      </c>
      <c r="KL10" s="18">
        <v>0.7228147313156954</v>
      </c>
      <c r="KM10" s="15">
        <v>3</v>
      </c>
      <c r="KN10" s="9">
        <v>0.60000000000000009</v>
      </c>
      <c r="KO10" s="9">
        <v>1.7106954885408505E-3</v>
      </c>
      <c r="KP10" s="9">
        <v>0.68756310022132872</v>
      </c>
      <c r="KQ10" s="9">
        <v>0.68927379570986957</v>
      </c>
      <c r="KR10" s="9">
        <v>1.4936283981726895E-4</v>
      </c>
      <c r="KS10" s="6">
        <v>2</v>
      </c>
      <c r="KT10" s="9" t="s">
        <v>17</v>
      </c>
      <c r="KU10" s="9">
        <v>0.72358663131569545</v>
      </c>
      <c r="KV10" s="18">
        <v>0.72282773131569544</v>
      </c>
      <c r="KW10" s="15">
        <v>3</v>
      </c>
      <c r="KX10" s="9">
        <v>0.60000000000000009</v>
      </c>
      <c r="KY10" s="9">
        <v>1.6602312438367451E-3</v>
      </c>
      <c r="KZ10" s="9">
        <v>0.68761356446603283</v>
      </c>
      <c r="LA10" s="9">
        <v>0.68927379570986957</v>
      </c>
      <c r="LB10" s="9">
        <v>1.4495674712062664E-4</v>
      </c>
      <c r="LC10" s="6">
        <v>2</v>
      </c>
    </row>
    <row r="11" spans="1:315" ht="15" thickBot="1">
      <c r="A11" s="6">
        <v>4</v>
      </c>
      <c r="B11" s="6">
        <v>4.3763070226481932E-2</v>
      </c>
      <c r="C11" s="6">
        <f>1-Table46[[#This Row],[qx (tau)]]</f>
        <v>0.95623692977351804</v>
      </c>
      <c r="E11" s="10" t="s">
        <v>18</v>
      </c>
      <c r="F11" s="10">
        <v>1</v>
      </c>
      <c r="G11" s="19">
        <f t="shared" si="0"/>
        <v>0.99886249999999999</v>
      </c>
      <c r="H11" s="15">
        <f t="shared" si="8"/>
        <v>4</v>
      </c>
      <c r="I11" s="9">
        <f t="shared" si="9"/>
        <v>0.8</v>
      </c>
      <c r="J11" s="9" cm="1">
        <f t="array" ref="J11">VLOOKUP($G$13,'qx Malaria'!$B$1:$I$31,(N11),FALSE)/(1-angola!I11*INDEX($E$6:$G$11,N11,2))</f>
        <v>1.9256978582685741E-3</v>
      </c>
      <c r="K11" s="9">
        <f t="shared" si="1"/>
        <v>0.79756116705081437</v>
      </c>
      <c r="L11" s="9">
        <f t="shared" si="2"/>
        <v>0.79948686490908294</v>
      </c>
      <c r="M11" s="9">
        <f>(J11*Table46[[#This Row],[qx (tau)]])/L11</f>
        <v>1.0541067565378586E-4</v>
      </c>
      <c r="N11" s="6">
        <f t="shared" si="3"/>
        <v>2</v>
      </c>
      <c r="P11" s="10" t="s">
        <v>18</v>
      </c>
      <c r="Q11" s="10">
        <v>1</v>
      </c>
      <c r="R11" s="19">
        <v>0.99922759999999999</v>
      </c>
      <c r="S11" s="15">
        <v>4</v>
      </c>
      <c r="T11" s="9">
        <v>0.8</v>
      </c>
      <c r="U11" s="9">
        <v>3.3991969346636084E-3</v>
      </c>
      <c r="V11" s="9">
        <v>0.79608766797441932</v>
      </c>
      <c r="W11" s="9">
        <v>0.79948686490908294</v>
      </c>
      <c r="X11" s="9">
        <v>1.8606846553037793E-4</v>
      </c>
      <c r="Y11" s="6">
        <v>2</v>
      </c>
      <c r="Z11" s="10" t="s">
        <v>18</v>
      </c>
      <c r="AA11" s="10">
        <v>1</v>
      </c>
      <c r="AB11" s="19">
        <v>0.99915030000000005</v>
      </c>
      <c r="AC11" s="15">
        <v>4</v>
      </c>
      <c r="AD11" s="9">
        <v>0.8</v>
      </c>
      <c r="AE11" s="9">
        <v>3.463796760645543E-3</v>
      </c>
      <c r="AF11" s="9">
        <v>0.79602306814843737</v>
      </c>
      <c r="AG11" s="9">
        <v>0.79948686490908294</v>
      </c>
      <c r="AH11" s="9">
        <v>1.8960459206997704E-4</v>
      </c>
      <c r="AI11" s="6">
        <v>2</v>
      </c>
      <c r="AJ11" s="10" t="s">
        <v>18</v>
      </c>
      <c r="AK11" s="10">
        <v>1</v>
      </c>
      <c r="AL11" s="19">
        <v>0.99911970000000005</v>
      </c>
      <c r="AM11" s="15">
        <v>4</v>
      </c>
      <c r="AN11" s="9">
        <v>0.8</v>
      </c>
      <c r="AO11" s="9">
        <v>3.5318397245605242E-3</v>
      </c>
      <c r="AP11" s="9">
        <v>0.79595502518452244</v>
      </c>
      <c r="AQ11" s="9">
        <v>0.79948686490908294</v>
      </c>
      <c r="AR11" s="9">
        <v>1.9332919235914869E-4</v>
      </c>
      <c r="AS11" s="6">
        <v>2</v>
      </c>
      <c r="AT11" s="10" t="s">
        <v>18</v>
      </c>
      <c r="AU11" s="10">
        <v>1</v>
      </c>
      <c r="AV11" s="19">
        <v>0.99908180000000002</v>
      </c>
      <c r="AW11" s="15">
        <v>4</v>
      </c>
      <c r="AX11" s="9">
        <v>0.8</v>
      </c>
      <c r="AY11" s="9">
        <v>3.6115237738681897E-3</v>
      </c>
      <c r="AZ11" s="9">
        <v>0.79587534113521474</v>
      </c>
      <c r="BA11" s="9">
        <v>0.79948686490908294</v>
      </c>
      <c r="BB11" s="9">
        <v>1.9769101342068468E-4</v>
      </c>
      <c r="BC11" s="6">
        <v>2</v>
      </c>
      <c r="BD11" s="10" t="s">
        <v>18</v>
      </c>
      <c r="BE11" s="10">
        <v>1</v>
      </c>
      <c r="BF11" s="19">
        <v>0.9990348</v>
      </c>
      <c r="BG11" s="15">
        <v>4</v>
      </c>
      <c r="BH11" s="9">
        <v>0.8</v>
      </c>
      <c r="BI11" s="9">
        <v>3.7020291138225741E-3</v>
      </c>
      <c r="BJ11" s="9">
        <v>0.79578483579526038</v>
      </c>
      <c r="BK11" s="9">
        <v>0.79948686490908294</v>
      </c>
      <c r="BL11" s="9">
        <v>2.0264518055230574E-4</v>
      </c>
      <c r="BM11" s="6">
        <v>2</v>
      </c>
      <c r="BN11" s="10" t="s">
        <v>18</v>
      </c>
      <c r="BO11" s="10">
        <v>1</v>
      </c>
      <c r="BP11" s="19">
        <v>0.99899000000000004</v>
      </c>
      <c r="BQ11" s="15">
        <v>4</v>
      </c>
      <c r="BR11" s="9">
        <v>0.8</v>
      </c>
      <c r="BS11" s="9">
        <v>3.7928623716753456E-3</v>
      </c>
      <c r="BT11" s="9">
        <v>0.79569400253740763</v>
      </c>
      <c r="BU11" s="9">
        <v>0.79948686490908294</v>
      </c>
      <c r="BV11" s="9">
        <v>2.0761729756483855E-4</v>
      </c>
      <c r="BW11" s="6">
        <v>2</v>
      </c>
      <c r="BX11" s="10" t="s">
        <v>18</v>
      </c>
      <c r="BY11" s="10">
        <v>1</v>
      </c>
      <c r="BZ11" s="19">
        <v>0.998942</v>
      </c>
      <c r="CA11" s="15">
        <v>4</v>
      </c>
      <c r="CB11" s="9">
        <v>0.8</v>
      </c>
      <c r="CC11" s="9">
        <v>3.9027148676344724E-3</v>
      </c>
      <c r="CD11" s="9">
        <v>0.79558415004144845</v>
      </c>
      <c r="CE11" s="9">
        <v>0.79948686490908294</v>
      </c>
      <c r="CF11" s="9">
        <v>2.1363050767024823E-4</v>
      </c>
      <c r="CG11" s="6">
        <v>2</v>
      </c>
      <c r="CH11" s="10" t="s">
        <v>18</v>
      </c>
      <c r="CI11" s="10">
        <v>1</v>
      </c>
      <c r="CJ11" s="19">
        <v>0.99887570000000003</v>
      </c>
      <c r="CK11" s="15">
        <v>4</v>
      </c>
      <c r="CL11" s="9">
        <v>0.8</v>
      </c>
      <c r="CM11" s="9">
        <v>4.0786428201182679E-3</v>
      </c>
      <c r="CN11" s="9">
        <v>0.79540822208896478</v>
      </c>
      <c r="CO11" s="9">
        <v>0.79948686490908305</v>
      </c>
      <c r="CP11" s="9">
        <v>2.2326061877935951E-4</v>
      </c>
      <c r="CQ11" s="6">
        <v>2</v>
      </c>
      <c r="CR11" s="10" t="s">
        <v>18</v>
      </c>
      <c r="CS11" s="10">
        <v>1</v>
      </c>
      <c r="CT11" s="19">
        <v>0.99879669999999998</v>
      </c>
      <c r="CU11" s="15">
        <v>4</v>
      </c>
      <c r="CV11" s="9">
        <v>0.8</v>
      </c>
      <c r="CW11" s="9">
        <v>4.2935930025099324E-3</v>
      </c>
      <c r="CX11" s="9">
        <v>0.79519327190657307</v>
      </c>
      <c r="CY11" s="9">
        <v>0.79948686490908305</v>
      </c>
      <c r="CZ11" s="9">
        <v>2.3502676571695959E-4</v>
      </c>
      <c r="DA11" s="6">
        <v>2</v>
      </c>
      <c r="DB11" s="10" t="s">
        <v>18</v>
      </c>
      <c r="DC11" s="10">
        <v>1</v>
      </c>
      <c r="DD11" s="19">
        <v>0.9987144</v>
      </c>
      <c r="DE11" s="15">
        <v>4</v>
      </c>
      <c r="DF11" s="9">
        <v>0.8</v>
      </c>
      <c r="DG11" s="9">
        <v>4.4721442981808107E-3</v>
      </c>
      <c r="DH11" s="9">
        <v>0.79501472061090217</v>
      </c>
      <c r="DI11" s="9">
        <v>0.79948686490908294</v>
      </c>
      <c r="DJ11" s="9">
        <v>2.4480047587336425E-4</v>
      </c>
      <c r="DK11" s="6">
        <v>2</v>
      </c>
      <c r="DL11" s="10" t="s">
        <v>18</v>
      </c>
      <c r="DM11" s="10">
        <v>1</v>
      </c>
      <c r="DN11" s="19">
        <v>0.99881949999999997</v>
      </c>
      <c r="DO11" s="15">
        <v>4</v>
      </c>
      <c r="DP11" s="9">
        <v>0.8</v>
      </c>
      <c r="DQ11" s="9">
        <v>4.6444651537823666E-3</v>
      </c>
      <c r="DR11" s="9">
        <v>0.79484239975530058</v>
      </c>
      <c r="DS11" s="9">
        <v>0.79948686490908294</v>
      </c>
      <c r="DT11" s="9">
        <v>2.5423313829244719E-4</v>
      </c>
      <c r="DU11" s="6">
        <v>2</v>
      </c>
      <c r="DV11" s="10" t="s">
        <v>18</v>
      </c>
      <c r="DW11" s="10">
        <v>1</v>
      </c>
      <c r="DX11" s="19">
        <v>0.99850090000000002</v>
      </c>
      <c r="DY11" s="15">
        <v>4</v>
      </c>
      <c r="DZ11" s="9">
        <v>0.8</v>
      </c>
      <c r="EA11" s="9">
        <v>5.0002560735305842E-3</v>
      </c>
      <c r="EB11" s="9">
        <v>0.79448660883555244</v>
      </c>
      <c r="EC11" s="9">
        <v>0.79948686490908305</v>
      </c>
      <c r="ED11" s="9">
        <v>2.737087590816098E-4</v>
      </c>
      <c r="EE11" s="6">
        <v>2</v>
      </c>
      <c r="EF11" s="10" t="s">
        <v>18</v>
      </c>
      <c r="EG11" s="10">
        <v>1</v>
      </c>
      <c r="EH11" s="19">
        <v>0.99860700000000002</v>
      </c>
      <c r="EI11" s="15">
        <v>4</v>
      </c>
      <c r="EJ11" s="9">
        <v>0.8</v>
      </c>
      <c r="EK11" s="9">
        <v>5.2119270769383939E-3</v>
      </c>
      <c r="EL11" s="9">
        <v>0.79427493783214465</v>
      </c>
      <c r="EM11" s="9">
        <v>0.79948686490908305</v>
      </c>
      <c r="EN11" s="9">
        <v>2.8529540721009325E-4</v>
      </c>
      <c r="EO11" s="6">
        <v>2</v>
      </c>
      <c r="EP11" s="10" t="s">
        <v>18</v>
      </c>
      <c r="EQ11" s="10">
        <v>1</v>
      </c>
      <c r="ER11" s="19">
        <v>0.9982086</v>
      </c>
      <c r="ES11" s="15">
        <v>4</v>
      </c>
      <c r="ET11" s="9">
        <v>0.8</v>
      </c>
      <c r="EU11" s="9">
        <v>5.5232851214553824E-3</v>
      </c>
      <c r="EV11" s="9">
        <v>0.79396357978762755</v>
      </c>
      <c r="EW11" s="9">
        <v>0.79948686490908294</v>
      </c>
      <c r="EX11" s="9">
        <v>3.0233881913572456E-4</v>
      </c>
      <c r="EY11" s="6">
        <v>2</v>
      </c>
      <c r="EZ11" s="10" t="s">
        <v>18</v>
      </c>
      <c r="FA11" s="10">
        <v>1</v>
      </c>
      <c r="FB11" s="19">
        <f t="shared" si="4"/>
        <v>0.99886249999999999</v>
      </c>
      <c r="FC11" s="15">
        <f t="shared" si="10"/>
        <v>4</v>
      </c>
      <c r="FD11" s="9">
        <f t="shared" si="11"/>
        <v>0.8</v>
      </c>
      <c r="FE11" s="9" cm="1">
        <f t="array" ref="FE11">VLOOKUP($G$13,'qx Malaria'!$B$1:$I$31,(FI11),FALSE)/(1-angola!FD11*INDEX($E$6:$G$11,FI11,2))</f>
        <v>1.9256978582685741E-3</v>
      </c>
      <c r="FF11" s="9">
        <f t="shared" si="5"/>
        <v>0.79756116705081437</v>
      </c>
      <c r="FG11" s="9">
        <f t="shared" si="6"/>
        <v>0.79948686490908294</v>
      </c>
      <c r="FH11" s="9">
        <f>(FE11*Table46[[#This Row],[qx (tau)]])/FG11</f>
        <v>1.0541067565378586E-4</v>
      </c>
      <c r="FI11" s="6">
        <f t="shared" si="7"/>
        <v>2</v>
      </c>
      <c r="FJ11" s="10" t="s">
        <v>18</v>
      </c>
      <c r="FK11" s="10">
        <v>1</v>
      </c>
      <c r="FL11" s="19">
        <v>0.99799879999999996</v>
      </c>
      <c r="FM11" s="15">
        <v>4</v>
      </c>
      <c r="FN11" s="9">
        <v>0.8</v>
      </c>
      <c r="FO11" s="9">
        <v>6.1104221185145366E-3</v>
      </c>
      <c r="FP11" s="9">
        <v>0.79337644279056851</v>
      </c>
      <c r="FQ11" s="9">
        <v>0.79948686490908305</v>
      </c>
      <c r="FR11" s="9">
        <v>3.344780809080708E-4</v>
      </c>
      <c r="FS11" s="6">
        <v>2</v>
      </c>
      <c r="FT11" s="10" t="s">
        <v>18</v>
      </c>
      <c r="FU11" s="10">
        <v>1</v>
      </c>
      <c r="FV11" s="19">
        <v>0.99833930000000004</v>
      </c>
      <c r="FW11" s="15">
        <v>4</v>
      </c>
      <c r="FX11" s="9">
        <v>0.8</v>
      </c>
      <c r="FY11" s="9">
        <v>5.7144612562141008E-3</v>
      </c>
      <c r="FZ11" s="9">
        <v>0.79377240365286883</v>
      </c>
      <c r="GA11" s="9">
        <v>0.79948686490908294</v>
      </c>
      <c r="GB11" s="9">
        <v>3.1280359970722849E-4</v>
      </c>
      <c r="GC11" s="6">
        <v>2</v>
      </c>
      <c r="GD11" s="10" t="s">
        <v>18</v>
      </c>
      <c r="GE11" s="10">
        <v>1</v>
      </c>
      <c r="GF11" s="19">
        <v>0.99824310000000005</v>
      </c>
      <c r="GG11" s="15">
        <v>4</v>
      </c>
      <c r="GH11" s="9">
        <v>0.8</v>
      </c>
      <c r="GI11" s="9">
        <v>5.0720700932769987E-3</v>
      </c>
      <c r="GJ11" s="9">
        <v>0.7944147948158059</v>
      </c>
      <c r="GK11" s="9">
        <v>0.79948686490908294</v>
      </c>
      <c r="GL11" s="9">
        <v>2.7763978300126576E-4</v>
      </c>
      <c r="GM11" s="6">
        <v>2</v>
      </c>
      <c r="GN11" s="10" t="s">
        <v>18</v>
      </c>
      <c r="GO11" s="10">
        <v>1</v>
      </c>
      <c r="GP11" s="19">
        <v>0.99874399999999997</v>
      </c>
      <c r="GQ11" s="15">
        <v>4</v>
      </c>
      <c r="GR11" s="9">
        <v>0.8</v>
      </c>
      <c r="GS11" s="9">
        <v>4.0612631715038388E-3</v>
      </c>
      <c r="GT11" s="9">
        <v>0.79542560173757915</v>
      </c>
      <c r="GU11" s="9">
        <v>0.79948686490908294</v>
      </c>
      <c r="GV11" s="9">
        <v>2.2230927509104097E-4</v>
      </c>
      <c r="GW11" s="6">
        <v>2</v>
      </c>
      <c r="GX11" s="10" t="s">
        <v>18</v>
      </c>
      <c r="GY11" s="10">
        <v>1</v>
      </c>
      <c r="GZ11" s="19">
        <v>0.99895979999999995</v>
      </c>
      <c r="HA11" s="15">
        <v>4</v>
      </c>
      <c r="HB11" s="9">
        <v>0.8</v>
      </c>
      <c r="HC11" s="9">
        <v>3.1389940822947513E-3</v>
      </c>
      <c r="HD11" s="9">
        <v>0.79634787082678826</v>
      </c>
      <c r="HE11" s="9">
        <v>0.79948686490908305</v>
      </c>
      <c r="HF11" s="9">
        <v>1.7182523502696725E-4</v>
      </c>
      <c r="HG11" s="6">
        <v>2</v>
      </c>
      <c r="HH11" s="10" t="s">
        <v>18</v>
      </c>
      <c r="HI11" s="10">
        <v>1</v>
      </c>
      <c r="HJ11" s="19">
        <v>0.99909119999999996</v>
      </c>
      <c r="HK11" s="15">
        <v>4</v>
      </c>
      <c r="HL11" s="9">
        <v>0.8</v>
      </c>
      <c r="HM11" s="9">
        <v>2.6523639210907389E-3</v>
      </c>
      <c r="HN11" s="9">
        <v>0.79683450098799224</v>
      </c>
      <c r="HO11" s="9">
        <v>0.79948686490908294</v>
      </c>
      <c r="HP11" s="9">
        <v>1.4518761175404804E-4</v>
      </c>
      <c r="HQ11" s="6">
        <v>2</v>
      </c>
      <c r="HR11" s="10" t="s">
        <v>18</v>
      </c>
      <c r="HS11" s="10">
        <v>1</v>
      </c>
      <c r="HT11" s="19">
        <v>0.99918890000000005</v>
      </c>
      <c r="HU11" s="15">
        <v>4</v>
      </c>
      <c r="HV11" s="9">
        <v>0.8</v>
      </c>
      <c r="HW11" s="9">
        <v>2.2465655218387405E-3</v>
      </c>
      <c r="HX11" s="9">
        <v>0.79724029938724428</v>
      </c>
      <c r="HY11" s="9">
        <v>0.79948686490908305</v>
      </c>
      <c r="HZ11" s="9">
        <v>1.2297463412585559E-4</v>
      </c>
      <c r="IA11" s="6">
        <v>2</v>
      </c>
      <c r="IB11" s="10" t="s">
        <v>18</v>
      </c>
      <c r="IC11" s="10">
        <v>1</v>
      </c>
      <c r="ID11" s="19">
        <v>0.99922710000000003</v>
      </c>
      <c r="IE11" s="15">
        <v>4</v>
      </c>
      <c r="IF11" s="9">
        <v>0.8</v>
      </c>
      <c r="IG11" s="9">
        <v>2.0407970406018687E-3</v>
      </c>
      <c r="IH11" s="9">
        <v>0.79744606786848116</v>
      </c>
      <c r="II11" s="9">
        <v>0.79948686490908305</v>
      </c>
      <c r="IJ11" s="9">
        <v>1.1171108385378228E-4</v>
      </c>
      <c r="IK11" s="6">
        <v>2</v>
      </c>
      <c r="IL11" s="10" t="s">
        <v>18</v>
      </c>
      <c r="IM11" s="10">
        <v>1</v>
      </c>
      <c r="IN11" s="19">
        <v>0.9992183</v>
      </c>
      <c r="IO11" s="15">
        <v>4</v>
      </c>
      <c r="IP11" s="9">
        <v>0.8</v>
      </c>
      <c r="IQ11" s="9">
        <v>1.949307946952327E-3</v>
      </c>
      <c r="IR11" s="9">
        <v>0.79753755696213069</v>
      </c>
      <c r="IS11" s="9">
        <v>0.79948686490908305</v>
      </c>
      <c r="IT11" s="9">
        <v>1.0670306707942615E-4</v>
      </c>
      <c r="IU11" s="6">
        <v>2</v>
      </c>
      <c r="IV11" s="10" t="s">
        <v>18</v>
      </c>
      <c r="IW11" s="10">
        <v>1</v>
      </c>
      <c r="IX11" s="19">
        <v>0.99906779999999995</v>
      </c>
      <c r="IY11" s="15">
        <v>4</v>
      </c>
      <c r="IZ11" s="9">
        <v>0.8</v>
      </c>
      <c r="JA11" s="9">
        <v>1.9275014067096942E-3</v>
      </c>
      <c r="JB11" s="9">
        <v>0.79755936350237333</v>
      </c>
      <c r="JC11" s="9">
        <v>0.79948686490908305</v>
      </c>
      <c r="JD11" s="9">
        <v>1.0550939999880004E-4</v>
      </c>
      <c r="JE11" s="6">
        <v>2</v>
      </c>
      <c r="JF11" s="10" t="s">
        <v>18</v>
      </c>
      <c r="JG11" s="10">
        <v>1</v>
      </c>
      <c r="JH11" s="19">
        <v>0.99915290000000001</v>
      </c>
      <c r="JI11" s="15">
        <v>4</v>
      </c>
      <c r="JJ11" s="9">
        <v>0.8</v>
      </c>
      <c r="JK11" s="9">
        <v>2.0124321423915267E-3</v>
      </c>
      <c r="JL11" s="9">
        <v>0.7974744327666915</v>
      </c>
      <c r="JM11" s="9">
        <v>0.79948686490908305</v>
      </c>
      <c r="JN11" s="9">
        <v>1.1015841915492275E-4</v>
      </c>
      <c r="JO11" s="6">
        <v>2</v>
      </c>
      <c r="JP11" s="10" t="s">
        <v>18</v>
      </c>
      <c r="JQ11" s="10">
        <v>1</v>
      </c>
      <c r="JR11" s="19">
        <v>0.99892950000000003</v>
      </c>
      <c r="JS11" s="15">
        <v>4</v>
      </c>
      <c r="JT11" s="9">
        <v>0.8</v>
      </c>
      <c r="JU11" s="9">
        <v>2.0662106777267408E-3</v>
      </c>
      <c r="JV11" s="9">
        <v>0.79742065423135622</v>
      </c>
      <c r="JW11" s="9">
        <v>0.79948686490908294</v>
      </c>
      <c r="JX11" s="9">
        <v>1.1310219962443673E-4</v>
      </c>
      <c r="JY11" s="6">
        <v>2</v>
      </c>
      <c r="JZ11" s="10" t="s">
        <v>18</v>
      </c>
      <c r="KA11" s="10">
        <v>1</v>
      </c>
      <c r="KB11" s="19">
        <v>0.99888659999999996</v>
      </c>
      <c r="KC11" s="15">
        <v>4</v>
      </c>
      <c r="KD11" s="9">
        <v>0.8</v>
      </c>
      <c r="KE11" s="9">
        <v>2.0281722015140285E-3</v>
      </c>
      <c r="KF11" s="9">
        <v>0.79745869270756897</v>
      </c>
      <c r="KG11" s="9">
        <v>0.79948686490908305</v>
      </c>
      <c r="KH11" s="9">
        <v>1.1102001343868295E-4</v>
      </c>
      <c r="KI11" s="6">
        <v>2</v>
      </c>
      <c r="KJ11" s="10" t="s">
        <v>18</v>
      </c>
      <c r="KK11" s="10">
        <v>1</v>
      </c>
      <c r="KL11" s="19">
        <v>0.99885729999999995</v>
      </c>
      <c r="KM11" s="15">
        <v>4</v>
      </c>
      <c r="KN11" s="9">
        <v>0.8</v>
      </c>
      <c r="KO11" s="9">
        <v>1.9842312031303779E-3</v>
      </c>
      <c r="KP11" s="9">
        <v>0.79750263370595265</v>
      </c>
      <c r="KQ11" s="9">
        <v>0.79948686490908305</v>
      </c>
      <c r="KR11" s="9">
        <v>1.0861472939651908E-4</v>
      </c>
      <c r="KS11" s="6">
        <v>2</v>
      </c>
      <c r="KT11" s="10" t="s">
        <v>18</v>
      </c>
      <c r="KU11" s="10">
        <v>1</v>
      </c>
      <c r="KV11" s="19">
        <v>0.99886249999999999</v>
      </c>
      <c r="KW11" s="15">
        <v>4</v>
      </c>
      <c r="KX11" s="9">
        <v>0.8</v>
      </c>
      <c r="KY11" s="9">
        <v>1.9256978582685741E-3</v>
      </c>
      <c r="KZ11" s="9">
        <v>0.79756116705081437</v>
      </c>
      <c r="LA11" s="9">
        <v>0.79948686490908294</v>
      </c>
      <c r="LB11" s="9">
        <v>1.0541067565378586E-4</v>
      </c>
      <c r="LC11" s="6">
        <v>2</v>
      </c>
    </row>
    <row r="12" spans="1:315" ht="15" thickTop="1">
      <c r="A12" s="6">
        <v>5</v>
      </c>
      <c r="B12" s="6">
        <v>3.198325746702959E-2</v>
      </c>
      <c r="C12" s="6">
        <f>1-Table46[[#This Row],[qx (tau)]]</f>
        <v>0.96801674253297043</v>
      </c>
      <c r="H12" s="15">
        <f t="shared" si="8"/>
        <v>5</v>
      </c>
      <c r="I12" s="9">
        <v>0</v>
      </c>
      <c r="J12" s="9" cm="1">
        <f t="array" ref="J12">VLOOKUP($G$13,'qx Malaria'!$B$1:$I$31,(N12),FALSE)/(1-angola!I12*INDEX($E$6:$G$11,N12,2))</f>
        <v>9.4199999999999999E-5</v>
      </c>
      <c r="K12" s="9">
        <f>$G$8/(1-I12*$F$8)</f>
        <v>0.1579614492107721</v>
      </c>
      <c r="L12" s="9">
        <f t="shared" si="2"/>
        <v>0.15805564921077209</v>
      </c>
      <c r="M12" s="9">
        <f>(J12*Table46[[#This Row],[qx (tau)]])/L12</f>
        <v>1.9061785316996138E-5</v>
      </c>
      <c r="N12" s="6">
        <f t="shared" si="3"/>
        <v>3</v>
      </c>
      <c r="S12" s="15">
        <v>5</v>
      </c>
      <c r="T12" s="9">
        <v>0</v>
      </c>
      <c r="U12" s="9">
        <v>8.8800000000000004E-5</v>
      </c>
      <c r="V12" s="9">
        <v>0.15796684921077209</v>
      </c>
      <c r="W12" s="9">
        <v>0.15805564921077209</v>
      </c>
      <c r="X12" s="9">
        <v>1.7969071509015469E-5</v>
      </c>
      <c r="Y12" s="6">
        <v>3</v>
      </c>
      <c r="AC12" s="15">
        <v>5</v>
      </c>
      <c r="AD12" s="9">
        <v>0</v>
      </c>
      <c r="AE12" s="9">
        <v>9.0700000000000009E-5</v>
      </c>
      <c r="AF12" s="9">
        <v>0.15796494921077209</v>
      </c>
      <c r="AG12" s="9">
        <v>0.15805564921077209</v>
      </c>
      <c r="AH12" s="9">
        <v>1.8353544885897553E-5</v>
      </c>
      <c r="AI12" s="6">
        <v>3</v>
      </c>
      <c r="AM12" s="15">
        <v>5</v>
      </c>
      <c r="AN12" s="9">
        <v>0</v>
      </c>
      <c r="AO12" s="9">
        <v>9.4600000000000009E-5</v>
      </c>
      <c r="AP12" s="9">
        <v>0.15796104921077209</v>
      </c>
      <c r="AQ12" s="9">
        <v>0.15805564921077209</v>
      </c>
      <c r="AR12" s="9">
        <v>1.9142727080550261E-5</v>
      </c>
      <c r="AS12" s="6">
        <v>3</v>
      </c>
      <c r="AW12" s="15">
        <v>5</v>
      </c>
      <c r="AX12" s="9">
        <v>0</v>
      </c>
      <c r="AY12" s="9">
        <v>1.0179999999999999E-4</v>
      </c>
      <c r="AZ12" s="9">
        <v>0.15795384921077207</v>
      </c>
      <c r="BA12" s="9">
        <v>0.15805564921077209</v>
      </c>
      <c r="BB12" s="9">
        <v>2.0599678824524485E-5</v>
      </c>
      <c r="BC12" s="6">
        <v>3</v>
      </c>
      <c r="BG12" s="15">
        <v>5</v>
      </c>
      <c r="BH12" s="9">
        <v>0</v>
      </c>
      <c r="BI12" s="9">
        <v>1.0849999999999999E-4</v>
      </c>
      <c r="BJ12" s="9">
        <v>0.15794714921077208</v>
      </c>
      <c r="BK12" s="9">
        <v>0.15805564921077209</v>
      </c>
      <c r="BL12" s="9">
        <v>2.195545336405606E-5</v>
      </c>
      <c r="BM12" s="6">
        <v>3</v>
      </c>
      <c r="BQ12" s="15">
        <v>5</v>
      </c>
      <c r="BR12" s="9">
        <v>0</v>
      </c>
      <c r="BS12" s="9">
        <v>1.086E-4</v>
      </c>
      <c r="BT12" s="9">
        <v>0.1579470492107721</v>
      </c>
      <c r="BU12" s="9">
        <v>0.15805564921077209</v>
      </c>
      <c r="BV12" s="9">
        <v>2.1975688804944589E-5</v>
      </c>
      <c r="BW12" s="6">
        <v>3</v>
      </c>
      <c r="CA12" s="15">
        <v>5</v>
      </c>
      <c r="CB12" s="9">
        <v>0</v>
      </c>
      <c r="CC12" s="9">
        <v>1.016E-4</v>
      </c>
      <c r="CD12" s="9">
        <v>0.15795404921077208</v>
      </c>
      <c r="CE12" s="9">
        <v>0.15805564921077209</v>
      </c>
      <c r="CF12" s="9">
        <v>2.0559207942747427E-5</v>
      </c>
      <c r="CG12" s="6">
        <v>3</v>
      </c>
      <c r="CK12" s="15">
        <v>5</v>
      </c>
      <c r="CL12" s="9">
        <v>0</v>
      </c>
      <c r="CM12" s="9">
        <v>1.0339999999999999E-4</v>
      </c>
      <c r="CN12" s="9">
        <v>0.15795224921077208</v>
      </c>
      <c r="CO12" s="9">
        <v>0.15805564921077209</v>
      </c>
      <c r="CP12" s="9">
        <v>2.0923445878740982E-5</v>
      </c>
      <c r="CQ12" s="6">
        <v>3</v>
      </c>
      <c r="CU12" s="15">
        <v>5</v>
      </c>
      <c r="CV12" s="9">
        <v>0</v>
      </c>
      <c r="CW12" s="9">
        <v>1.1619999999999999E-4</v>
      </c>
      <c r="CX12" s="9">
        <v>0.15793944921077208</v>
      </c>
      <c r="CY12" s="9">
        <v>0.15805564921077209</v>
      </c>
      <c r="CZ12" s="9">
        <v>2.351358231247294E-5</v>
      </c>
      <c r="DA12" s="6">
        <v>3</v>
      </c>
      <c r="DE12" s="15">
        <v>5</v>
      </c>
      <c r="DF12" s="9">
        <v>0</v>
      </c>
      <c r="DG12" s="9">
        <v>1.238E-4</v>
      </c>
      <c r="DH12" s="9">
        <v>0.15793184921077208</v>
      </c>
      <c r="DI12" s="9">
        <v>0.15805564921077209</v>
      </c>
      <c r="DJ12" s="9">
        <v>2.5051475820001294E-5</v>
      </c>
      <c r="DK12" s="6">
        <v>3</v>
      </c>
      <c r="DO12" s="15">
        <v>5</v>
      </c>
      <c r="DP12" s="9">
        <v>0</v>
      </c>
      <c r="DQ12" s="9">
        <v>1.2679999999999999E-4</v>
      </c>
      <c r="DR12" s="9">
        <v>0.15792884921077208</v>
      </c>
      <c r="DS12" s="9">
        <v>0.15805564921077209</v>
      </c>
      <c r="DT12" s="9">
        <v>2.5658539046657216E-5</v>
      </c>
      <c r="DU12" s="6">
        <v>3</v>
      </c>
      <c r="DY12" s="15">
        <v>5</v>
      </c>
      <c r="DZ12" s="9">
        <v>0</v>
      </c>
      <c r="EA12" s="9">
        <v>1.3460000000000002E-4</v>
      </c>
      <c r="EB12" s="9">
        <v>0.15792104921077207</v>
      </c>
      <c r="EC12" s="9">
        <v>0.15805564921077209</v>
      </c>
      <c r="ED12" s="9">
        <v>2.7236903435962638E-5</v>
      </c>
      <c r="EE12" s="6">
        <v>3</v>
      </c>
      <c r="EI12" s="15">
        <v>5</v>
      </c>
      <c r="EJ12" s="9">
        <v>0</v>
      </c>
      <c r="EK12" s="9">
        <v>1.393E-4</v>
      </c>
      <c r="EL12" s="9">
        <v>0.15791634921077208</v>
      </c>
      <c r="EM12" s="9">
        <v>0.15805564921077209</v>
      </c>
      <c r="EN12" s="9">
        <v>2.8187969157723583E-5</v>
      </c>
      <c r="EO12" s="6">
        <v>3</v>
      </c>
      <c r="ES12" s="15">
        <v>5</v>
      </c>
      <c r="ET12" s="9">
        <v>0</v>
      </c>
      <c r="EU12" s="9">
        <v>1.5130000000000002E-4</v>
      </c>
      <c r="EV12" s="9">
        <v>0.15790434921077209</v>
      </c>
      <c r="EW12" s="9">
        <v>0.15805564921077209</v>
      </c>
      <c r="EX12" s="9">
        <v>3.0616222064347304E-5</v>
      </c>
      <c r="EY12" s="6">
        <v>3</v>
      </c>
      <c r="FC12" s="15">
        <f t="shared" si="10"/>
        <v>5</v>
      </c>
      <c r="FD12" s="9">
        <v>0</v>
      </c>
      <c r="FE12" s="9" cm="1">
        <f t="array" ref="FE12">VLOOKUP($G$13,'qx Malaria'!$B$1:$I$31,(FI12),FALSE)/(1-angola!FD12*INDEX($E$6:$G$11,FI12,2))</f>
        <v>9.4199999999999999E-5</v>
      </c>
      <c r="FF12" s="9">
        <f>$G$8/(1-FD12*$F$8)</f>
        <v>0.1579614492107721</v>
      </c>
      <c r="FG12" s="9">
        <f t="shared" si="6"/>
        <v>0.15805564921077209</v>
      </c>
      <c r="FH12" s="9">
        <f>(FE12*Table46[[#This Row],[qx (tau)]])/FG12</f>
        <v>1.9061785316996138E-5</v>
      </c>
      <c r="FI12" s="6">
        <f t="shared" si="7"/>
        <v>3</v>
      </c>
      <c r="FM12" s="15">
        <v>5</v>
      </c>
      <c r="FN12" s="9">
        <v>0</v>
      </c>
      <c r="FO12" s="9">
        <v>1.728E-4</v>
      </c>
      <c r="FP12" s="9">
        <v>0.15788284921077209</v>
      </c>
      <c r="FQ12" s="9">
        <v>0.15805564921077209</v>
      </c>
      <c r="FR12" s="9">
        <v>3.4966841855381444E-5</v>
      </c>
      <c r="FS12" s="6">
        <v>3</v>
      </c>
      <c r="FW12" s="15">
        <v>5</v>
      </c>
      <c r="FX12" s="9">
        <v>0</v>
      </c>
      <c r="FY12" s="9">
        <v>1.671E-4</v>
      </c>
      <c r="FZ12" s="9">
        <v>0.15788854921077208</v>
      </c>
      <c r="GA12" s="9">
        <v>0.15805564921077209</v>
      </c>
      <c r="GB12" s="9">
        <v>3.3813421724735187E-5</v>
      </c>
      <c r="GC12" s="6">
        <v>3</v>
      </c>
      <c r="GG12" s="15">
        <v>5</v>
      </c>
      <c r="GH12" s="9">
        <v>0</v>
      </c>
      <c r="GI12" s="9">
        <v>1.5099999999999998E-4</v>
      </c>
      <c r="GJ12" s="9">
        <v>0.15790464921077207</v>
      </c>
      <c r="GK12" s="9">
        <v>0.15805564921077209</v>
      </c>
      <c r="GL12" s="9">
        <v>3.0555515741681703E-5</v>
      </c>
      <c r="GM12" s="6">
        <v>3</v>
      </c>
      <c r="GQ12" s="15">
        <v>5</v>
      </c>
      <c r="GR12" s="9">
        <v>0</v>
      </c>
      <c r="GS12" s="9">
        <v>1.2669999999999999E-4</v>
      </c>
      <c r="GT12" s="9">
        <v>0.15792894921077208</v>
      </c>
      <c r="GU12" s="9">
        <v>0.15805564921077209</v>
      </c>
      <c r="GV12" s="9">
        <v>2.5638303605768687E-5</v>
      </c>
      <c r="GW12" s="6">
        <v>3</v>
      </c>
      <c r="HA12" s="15">
        <v>5</v>
      </c>
      <c r="HB12" s="9">
        <v>0</v>
      </c>
      <c r="HC12" s="9">
        <v>1.0439999999999999E-4</v>
      </c>
      <c r="HD12" s="9">
        <v>0.15795124921077208</v>
      </c>
      <c r="HE12" s="9">
        <v>0.15805564921077209</v>
      </c>
      <c r="HF12" s="9">
        <v>2.112580028762629E-5</v>
      </c>
      <c r="HG12" s="6">
        <v>3</v>
      </c>
      <c r="HK12" s="15">
        <v>5</v>
      </c>
      <c r="HL12" s="9">
        <v>0</v>
      </c>
      <c r="HM12" s="9">
        <v>9.31E-5</v>
      </c>
      <c r="HN12" s="9">
        <v>0.15796254921077207</v>
      </c>
      <c r="HO12" s="9">
        <v>0.15805564921077209</v>
      </c>
      <c r="HP12" s="9">
        <v>1.8839195467222297E-5</v>
      </c>
      <c r="HQ12" s="6">
        <v>3</v>
      </c>
      <c r="HU12" s="15">
        <v>5</v>
      </c>
      <c r="HV12" s="9">
        <v>0</v>
      </c>
      <c r="HW12" s="9">
        <v>8.42E-5</v>
      </c>
      <c r="HX12" s="9">
        <v>0.15797144921077208</v>
      </c>
      <c r="HY12" s="9">
        <v>0.15805564921077209</v>
      </c>
      <c r="HZ12" s="9">
        <v>1.7038241228143043E-5</v>
      </c>
      <c r="IA12" s="6">
        <v>3</v>
      </c>
      <c r="IE12" s="15">
        <v>5</v>
      </c>
      <c r="IF12" s="9">
        <v>0</v>
      </c>
      <c r="IG12" s="9">
        <v>8.1099999999999993E-5</v>
      </c>
      <c r="IH12" s="9">
        <v>0.15797454921077209</v>
      </c>
      <c r="II12" s="9">
        <v>0.15805564921077209</v>
      </c>
      <c r="IJ12" s="9">
        <v>1.6410942560598582E-5</v>
      </c>
      <c r="IK12" s="6">
        <v>3</v>
      </c>
      <c r="IO12" s="15">
        <v>5</v>
      </c>
      <c r="IP12" s="9">
        <v>0</v>
      </c>
      <c r="IQ12" s="9">
        <v>8.1199999999999995E-5</v>
      </c>
      <c r="IR12" s="9">
        <v>0.15797444921077208</v>
      </c>
      <c r="IS12" s="9">
        <v>0.15805564921077209</v>
      </c>
      <c r="IT12" s="9">
        <v>1.6431178001487115E-5</v>
      </c>
      <c r="IU12" s="6">
        <v>3</v>
      </c>
      <c r="IY12" s="15">
        <v>5</v>
      </c>
      <c r="IZ12" s="9">
        <v>0</v>
      </c>
      <c r="JA12" s="9">
        <v>8.0699999999999996E-5</v>
      </c>
      <c r="JB12" s="9">
        <v>0.1579749492107721</v>
      </c>
      <c r="JC12" s="9">
        <v>0.15805564921077209</v>
      </c>
      <c r="JD12" s="9">
        <v>1.6330000797044459E-5</v>
      </c>
      <c r="JE12" s="6">
        <v>3</v>
      </c>
      <c r="JI12" s="15">
        <v>5</v>
      </c>
      <c r="JJ12" s="9">
        <v>0</v>
      </c>
      <c r="JK12" s="9">
        <v>8.6300000000000011E-5</v>
      </c>
      <c r="JL12" s="9">
        <v>0.15796934921077208</v>
      </c>
      <c r="JM12" s="9">
        <v>0.15805564921077209</v>
      </c>
      <c r="JN12" s="9">
        <v>1.7463185486802196E-5</v>
      </c>
      <c r="JO12" s="6">
        <v>3</v>
      </c>
      <c r="JS12" s="15">
        <v>5</v>
      </c>
      <c r="JT12" s="9">
        <v>0</v>
      </c>
      <c r="JU12" s="9">
        <v>8.7399999999999997E-5</v>
      </c>
      <c r="JV12" s="9">
        <v>0.1579682492107721</v>
      </c>
      <c r="JW12" s="9">
        <v>0.15805564921077209</v>
      </c>
      <c r="JX12" s="9">
        <v>1.7685775336576034E-5</v>
      </c>
      <c r="JY12" s="6">
        <v>3</v>
      </c>
      <c r="KC12" s="15">
        <v>5</v>
      </c>
      <c r="KD12" s="9">
        <v>0</v>
      </c>
      <c r="KE12" s="9">
        <v>9.4700000000000011E-5</v>
      </c>
      <c r="KF12" s="9">
        <v>0.15796094921077208</v>
      </c>
      <c r="KG12" s="9">
        <v>0.15805564921077209</v>
      </c>
      <c r="KH12" s="9">
        <v>1.9162962521438794E-5</v>
      </c>
      <c r="KI12" s="6">
        <v>3</v>
      </c>
      <c r="KM12" s="15">
        <v>5</v>
      </c>
      <c r="KN12" s="9">
        <v>0</v>
      </c>
      <c r="KO12" s="9">
        <v>9.7600000000000001E-5</v>
      </c>
      <c r="KP12" s="9">
        <v>0.15795804921077208</v>
      </c>
      <c r="KQ12" s="9">
        <v>0.15805564921077209</v>
      </c>
      <c r="KR12" s="9">
        <v>1.9749790307206186E-5</v>
      </c>
      <c r="KS12" s="6">
        <v>3</v>
      </c>
      <c r="KW12" s="15">
        <v>5</v>
      </c>
      <c r="KX12" s="9">
        <v>0</v>
      </c>
      <c r="KY12" s="9">
        <v>9.4199999999999999E-5</v>
      </c>
      <c r="KZ12" s="9">
        <v>0.1579614492107721</v>
      </c>
      <c r="LA12" s="9">
        <v>0.15805564921077209</v>
      </c>
      <c r="LB12" s="9">
        <v>1.9061785316996138E-5</v>
      </c>
      <c r="LC12" s="6">
        <v>3</v>
      </c>
    </row>
    <row r="13" spans="1:315">
      <c r="A13" s="6">
        <v>6</v>
      </c>
      <c r="B13" s="6">
        <v>2.464829335392188E-2</v>
      </c>
      <c r="C13" s="6">
        <f>1-Table46[[#This Row],[qx (tau)]]</f>
        <v>0.97535170664607818</v>
      </c>
      <c r="F13" s="6" t="s">
        <v>48</v>
      </c>
      <c r="G13" s="7">
        <v>2019</v>
      </c>
      <c r="H13" s="15">
        <f t="shared" si="8"/>
        <v>6</v>
      </c>
      <c r="I13" s="9">
        <f>I12+0.1</f>
        <v>0.1</v>
      </c>
      <c r="J13" s="9" cm="1">
        <f t="array" ref="J13">VLOOKUP($G$13,'qx Malaria'!$B$1:$I$31,(N13),FALSE)/(1-angola!I13*INDEX($E$6:$G$11,N13,2))</f>
        <v>9.5712794791860494E-5</v>
      </c>
      <c r="K13" s="9">
        <f t="shared" ref="K13:K21" si="12">$G$8/(1-I13*$F$8)</f>
        <v>0.16049821415430493</v>
      </c>
      <c r="L13" s="9">
        <f t="shared" si="2"/>
        <v>0.1605939269490968</v>
      </c>
      <c r="M13" s="9">
        <f>(J13*Table46[[#This Row],[qx (tau)]])/L13</f>
        <v>1.4690200859844978E-5</v>
      </c>
      <c r="N13" s="6">
        <f t="shared" si="3"/>
        <v>3</v>
      </c>
      <c r="Q13" s="6" t="s">
        <v>48</v>
      </c>
      <c r="R13" s="7">
        <v>1990</v>
      </c>
      <c r="S13" s="15">
        <v>6</v>
      </c>
      <c r="T13" s="9">
        <v>0.1</v>
      </c>
      <c r="U13" s="9">
        <v>9.0226074071307979E-5</v>
      </c>
      <c r="V13" s="9">
        <v>0.16050370087502547</v>
      </c>
      <c r="W13" s="9">
        <v>0.16059392694909677</v>
      </c>
      <c r="X13" s="9">
        <v>1.3848087434758327E-5</v>
      </c>
      <c r="Y13" s="6">
        <v>3</v>
      </c>
      <c r="AA13" s="6" t="s">
        <v>48</v>
      </c>
      <c r="AB13" s="7">
        <v>1991</v>
      </c>
      <c r="AC13" s="15">
        <v>6</v>
      </c>
      <c r="AD13" s="9">
        <v>0.1</v>
      </c>
      <c r="AE13" s="9">
        <v>9.2156586917428317E-5</v>
      </c>
      <c r="AF13" s="9">
        <v>0.16050177036217933</v>
      </c>
      <c r="AG13" s="9">
        <v>0.16059392694909677</v>
      </c>
      <c r="AH13" s="9">
        <v>1.4144386602844375E-5</v>
      </c>
      <c r="AI13" s="6">
        <v>3</v>
      </c>
      <c r="AK13" s="6" t="s">
        <v>48</v>
      </c>
      <c r="AL13" s="7">
        <v>1992</v>
      </c>
      <c r="AM13" s="15">
        <v>6</v>
      </c>
      <c r="AN13" s="9">
        <v>0.1</v>
      </c>
      <c r="AO13" s="9">
        <v>9.611921854893846E-5</v>
      </c>
      <c r="AP13" s="9">
        <v>0.16049780773054784</v>
      </c>
      <c r="AQ13" s="9">
        <v>0.16059392694909677</v>
      </c>
      <c r="AR13" s="9">
        <v>1.4752579632073625E-5</v>
      </c>
      <c r="AS13" s="6">
        <v>3</v>
      </c>
      <c r="AU13" s="6" t="s">
        <v>48</v>
      </c>
      <c r="AV13" s="7">
        <v>1993</v>
      </c>
      <c r="AW13" s="15">
        <v>6</v>
      </c>
      <c r="AX13" s="9">
        <v>0.1</v>
      </c>
      <c r="AY13" s="9">
        <v>1.034348461763418E-4</v>
      </c>
      <c r="AZ13" s="9">
        <v>0.16049049210292041</v>
      </c>
      <c r="BA13" s="9">
        <v>0.16059392694909674</v>
      </c>
      <c r="BB13" s="9">
        <v>1.5875397532189167E-5</v>
      </c>
      <c r="BC13" s="6">
        <v>3</v>
      </c>
      <c r="BE13" s="6" t="s">
        <v>48</v>
      </c>
      <c r="BF13" s="7">
        <v>1994</v>
      </c>
      <c r="BG13" s="15">
        <v>6</v>
      </c>
      <c r="BH13" s="9">
        <v>0.1</v>
      </c>
      <c r="BI13" s="9">
        <v>1.102424441073977E-4</v>
      </c>
      <c r="BJ13" s="9">
        <v>0.16048368450498934</v>
      </c>
      <c r="BK13" s="9">
        <v>0.16059392694909674</v>
      </c>
      <c r="BL13" s="9">
        <v>1.6920241967018905E-5</v>
      </c>
      <c r="BM13" s="6">
        <v>3</v>
      </c>
      <c r="BO13" s="6" t="s">
        <v>48</v>
      </c>
      <c r="BP13" s="7">
        <v>1995</v>
      </c>
      <c r="BQ13" s="15">
        <v>6</v>
      </c>
      <c r="BR13" s="9">
        <v>0.1</v>
      </c>
      <c r="BS13" s="9">
        <v>1.1034405004666718E-4</v>
      </c>
      <c r="BT13" s="9">
        <v>0.16048358289905013</v>
      </c>
      <c r="BU13" s="9">
        <v>0.1605939269490968</v>
      </c>
      <c r="BV13" s="9">
        <v>1.6935836660076059E-5</v>
      </c>
      <c r="BW13" s="6">
        <v>3</v>
      </c>
      <c r="BY13" s="6" t="s">
        <v>48</v>
      </c>
      <c r="BZ13" s="7">
        <v>1996</v>
      </c>
      <c r="CA13" s="15">
        <v>6</v>
      </c>
      <c r="CB13" s="9">
        <v>0.1</v>
      </c>
      <c r="CC13" s="9">
        <v>1.0323163429780283E-4</v>
      </c>
      <c r="CD13" s="9">
        <v>0.16049069531479895</v>
      </c>
      <c r="CE13" s="9">
        <v>0.16059392694909674</v>
      </c>
      <c r="CF13" s="9">
        <v>1.5844208146074845E-5</v>
      </c>
      <c r="CG13" s="6">
        <v>3</v>
      </c>
      <c r="CI13" s="6" t="s">
        <v>48</v>
      </c>
      <c r="CJ13" s="7">
        <v>1997</v>
      </c>
      <c r="CK13" s="15">
        <v>6</v>
      </c>
      <c r="CL13" s="9">
        <v>0.1</v>
      </c>
      <c r="CM13" s="9">
        <v>1.0506054120465366E-4</v>
      </c>
      <c r="CN13" s="9">
        <v>0.16048886640789212</v>
      </c>
      <c r="CO13" s="9">
        <v>0.16059392694909677</v>
      </c>
      <c r="CP13" s="9">
        <v>1.6124912621103725E-5</v>
      </c>
      <c r="CQ13" s="6">
        <v>3</v>
      </c>
      <c r="CS13" s="6" t="s">
        <v>48</v>
      </c>
      <c r="CT13" s="7">
        <v>1998</v>
      </c>
      <c r="CU13" s="15">
        <v>6</v>
      </c>
      <c r="CV13" s="9">
        <v>0.1</v>
      </c>
      <c r="CW13" s="9">
        <v>1.1806610143114849E-4</v>
      </c>
      <c r="CX13" s="9">
        <v>0.1604758608476656</v>
      </c>
      <c r="CY13" s="9">
        <v>0.16059392694909674</v>
      </c>
      <c r="CZ13" s="9">
        <v>1.8121033332420244E-5</v>
      </c>
      <c r="DA13" s="6">
        <v>3</v>
      </c>
      <c r="DC13" s="6" t="s">
        <v>48</v>
      </c>
      <c r="DD13" s="7">
        <v>1999</v>
      </c>
      <c r="DE13" s="15">
        <v>6</v>
      </c>
      <c r="DF13" s="9">
        <v>0.1</v>
      </c>
      <c r="DG13" s="9">
        <v>1.2578815281562983E-4</v>
      </c>
      <c r="DH13" s="9">
        <v>0.16046813879628113</v>
      </c>
      <c r="DI13" s="9">
        <v>0.16059392694909677</v>
      </c>
      <c r="DJ13" s="9">
        <v>1.9306230004764425E-5</v>
      </c>
      <c r="DK13" s="6">
        <v>3</v>
      </c>
      <c r="DM13" s="6" t="s">
        <v>48</v>
      </c>
      <c r="DN13" s="7">
        <v>2000</v>
      </c>
      <c r="DO13" s="15">
        <v>6</v>
      </c>
      <c r="DP13" s="9">
        <v>0.1</v>
      </c>
      <c r="DQ13" s="9">
        <v>1.2883633099371454E-4</v>
      </c>
      <c r="DR13" s="9">
        <v>0.16046509061810305</v>
      </c>
      <c r="DS13" s="9">
        <v>0.16059392694909677</v>
      </c>
      <c r="DT13" s="9">
        <v>1.9774070796479231E-5</v>
      </c>
      <c r="DU13" s="6">
        <v>3</v>
      </c>
      <c r="DW13" s="6" t="s">
        <v>48</v>
      </c>
      <c r="DX13" s="7">
        <v>2001</v>
      </c>
      <c r="DY13" s="15">
        <v>6</v>
      </c>
      <c r="DZ13" s="9">
        <v>0.1</v>
      </c>
      <c r="EA13" s="9">
        <v>1.3676159425673486E-4</v>
      </c>
      <c r="EB13" s="9">
        <v>0.16045716535484003</v>
      </c>
      <c r="EC13" s="9">
        <v>0.16059392694909677</v>
      </c>
      <c r="ED13" s="9">
        <v>2.0990456854937738E-5</v>
      </c>
      <c r="EE13" s="6">
        <v>3</v>
      </c>
      <c r="EG13" s="6" t="s">
        <v>48</v>
      </c>
      <c r="EH13" s="7">
        <v>2002</v>
      </c>
      <c r="EI13" s="15">
        <v>6</v>
      </c>
      <c r="EJ13" s="9">
        <v>0.1</v>
      </c>
      <c r="EK13" s="9">
        <v>1.4153707340240092E-4</v>
      </c>
      <c r="EL13" s="9">
        <v>0.16045238987569435</v>
      </c>
      <c r="EM13" s="9">
        <v>0.16059392694909674</v>
      </c>
      <c r="EN13" s="9">
        <v>2.1723407428624274E-5</v>
      </c>
      <c r="EO13" s="6">
        <v>3</v>
      </c>
      <c r="EQ13" s="6" t="s">
        <v>48</v>
      </c>
      <c r="ER13" s="7">
        <v>2003</v>
      </c>
      <c r="ES13" s="15">
        <v>6</v>
      </c>
      <c r="ET13" s="9">
        <v>0.1</v>
      </c>
      <c r="EU13" s="9">
        <v>1.5372978611473986E-4</v>
      </c>
      <c r="EV13" s="9">
        <v>0.16044019716298202</v>
      </c>
      <c r="EW13" s="9">
        <v>0.16059392694909677</v>
      </c>
      <c r="EX13" s="9">
        <v>2.3594770595483506E-5</v>
      </c>
      <c r="EY13" s="6">
        <v>3</v>
      </c>
      <c r="FA13" s="6" t="s">
        <v>48</v>
      </c>
      <c r="FB13" s="7">
        <v>2004</v>
      </c>
      <c r="FC13" s="15">
        <f t="shared" si="10"/>
        <v>6</v>
      </c>
      <c r="FD13" s="9">
        <f>FD12+0.1</f>
        <v>0.1</v>
      </c>
      <c r="FE13" s="9" cm="1">
        <f t="array" ref="FE13">VLOOKUP($G$13,'qx Malaria'!$B$1:$I$31,(FI13),FALSE)/(1-angola!FD13*INDEX($E$6:$G$11,FI13,2))</f>
        <v>9.5712794791860494E-5</v>
      </c>
      <c r="FF13" s="9">
        <f t="shared" ref="FF13:FF21" si="13">$G$8/(1-FD13*$F$8)</f>
        <v>0.16049821415430493</v>
      </c>
      <c r="FG13" s="9">
        <f t="shared" si="6"/>
        <v>0.1605939269490968</v>
      </c>
      <c r="FH13" s="9">
        <f>(FE13*Table46[[#This Row],[qx (tau)]])/FG13</f>
        <v>1.4690200859844978E-5</v>
      </c>
      <c r="FI13" s="6">
        <f t="shared" si="7"/>
        <v>3</v>
      </c>
      <c r="FK13" s="6" t="s">
        <v>48</v>
      </c>
      <c r="FL13" s="7">
        <v>2005</v>
      </c>
      <c r="FM13" s="15">
        <v>6</v>
      </c>
      <c r="FN13" s="9">
        <v>0.1</v>
      </c>
      <c r="FO13" s="9">
        <v>1.7557506305768039E-4</v>
      </c>
      <c r="FP13" s="9">
        <v>0.16041835188603909</v>
      </c>
      <c r="FQ13" s="9">
        <v>0.16059392694909677</v>
      </c>
      <c r="FR13" s="9">
        <v>2.6947629602772964E-5</v>
      </c>
      <c r="FS13" s="6">
        <v>3</v>
      </c>
      <c r="FU13" s="6" t="s">
        <v>48</v>
      </c>
      <c r="FV13" s="7">
        <v>2006</v>
      </c>
      <c r="FW13" s="15">
        <v>6</v>
      </c>
      <c r="FX13" s="9">
        <v>0.1</v>
      </c>
      <c r="FY13" s="9">
        <v>1.697835245193194E-4</v>
      </c>
      <c r="FZ13" s="9">
        <v>0.16042414342457745</v>
      </c>
      <c r="GA13" s="9">
        <v>0.16059392694909677</v>
      </c>
      <c r="GB13" s="9">
        <v>2.6058732098514827E-5</v>
      </c>
      <c r="GC13" s="6">
        <v>3</v>
      </c>
      <c r="GE13" s="6" t="s">
        <v>48</v>
      </c>
      <c r="GF13" s="7">
        <v>2007</v>
      </c>
      <c r="GG13" s="15">
        <v>6</v>
      </c>
      <c r="GH13" s="9">
        <v>0.1</v>
      </c>
      <c r="GI13" s="9">
        <v>1.5342496829693134E-4</v>
      </c>
      <c r="GJ13" s="9">
        <v>0.16044050198079982</v>
      </c>
      <c r="GK13" s="9">
        <v>0.16059392694909674</v>
      </c>
      <c r="GL13" s="9">
        <v>2.354798651631202E-5</v>
      </c>
      <c r="GM13" s="6">
        <v>3</v>
      </c>
      <c r="GO13" s="6" t="s">
        <v>48</v>
      </c>
      <c r="GP13" s="7">
        <v>2008</v>
      </c>
      <c r="GQ13" s="15">
        <v>6</v>
      </c>
      <c r="GR13" s="9">
        <v>0.1</v>
      </c>
      <c r="GS13" s="9">
        <v>1.2873472505444504E-4</v>
      </c>
      <c r="GT13" s="9">
        <v>0.16046519222404232</v>
      </c>
      <c r="GU13" s="9">
        <v>0.16059392694909677</v>
      </c>
      <c r="GV13" s="9">
        <v>1.9758476103422071E-5</v>
      </c>
      <c r="GW13" s="6">
        <v>3</v>
      </c>
      <c r="GY13" s="6" t="s">
        <v>48</v>
      </c>
      <c r="GZ13" s="7">
        <v>2009</v>
      </c>
      <c r="HA13" s="15">
        <v>6</v>
      </c>
      <c r="HB13" s="9">
        <v>0.1</v>
      </c>
      <c r="HC13" s="9">
        <v>1.0607660059734857E-4</v>
      </c>
      <c r="HD13" s="9">
        <v>0.16048785034849941</v>
      </c>
      <c r="HE13" s="9">
        <v>0.16059392694909677</v>
      </c>
      <c r="HF13" s="9">
        <v>1.628085955167533E-5</v>
      </c>
      <c r="HG13" s="6">
        <v>3</v>
      </c>
      <c r="HI13" s="6" t="s">
        <v>48</v>
      </c>
      <c r="HJ13" s="7">
        <v>2010</v>
      </c>
      <c r="HK13" s="15">
        <v>6</v>
      </c>
      <c r="HL13" s="9">
        <v>0.1</v>
      </c>
      <c r="HM13" s="9">
        <v>9.4595129459896089E-5</v>
      </c>
      <c r="HN13" s="9">
        <v>0.16049933181963685</v>
      </c>
      <c r="HO13" s="9">
        <v>0.16059392694909674</v>
      </c>
      <c r="HP13" s="9">
        <v>1.4518659236216223E-5</v>
      </c>
      <c r="HQ13" s="6">
        <v>3</v>
      </c>
      <c r="HS13" s="6" t="s">
        <v>48</v>
      </c>
      <c r="HT13" s="7">
        <v>2011</v>
      </c>
      <c r="HU13" s="15">
        <v>6</v>
      </c>
      <c r="HV13" s="9">
        <v>0.1</v>
      </c>
      <c r="HW13" s="9">
        <v>8.5552200864911398E-5</v>
      </c>
      <c r="HX13" s="9">
        <v>0.16050837474823185</v>
      </c>
      <c r="HY13" s="9">
        <v>0.16059392694909677</v>
      </c>
      <c r="HZ13" s="9">
        <v>1.3130731554128953E-5</v>
      </c>
      <c r="IA13" s="6">
        <v>3</v>
      </c>
      <c r="IC13" s="6" t="s">
        <v>48</v>
      </c>
      <c r="ID13" s="7">
        <v>2012</v>
      </c>
      <c r="IE13" s="15">
        <v>6</v>
      </c>
      <c r="IF13" s="9">
        <v>0.1</v>
      </c>
      <c r="IG13" s="9">
        <v>8.2402416747557174E-5</v>
      </c>
      <c r="IH13" s="9">
        <v>0.16051152453234921</v>
      </c>
      <c r="II13" s="9">
        <v>0.16059392694909677</v>
      </c>
      <c r="IJ13" s="9">
        <v>1.2647296069356986E-5</v>
      </c>
      <c r="IK13" s="6">
        <v>3</v>
      </c>
      <c r="IM13" s="6" t="s">
        <v>48</v>
      </c>
      <c r="IN13" s="7">
        <v>2013</v>
      </c>
      <c r="IO13" s="15">
        <v>6</v>
      </c>
      <c r="IP13" s="9">
        <v>0.1</v>
      </c>
      <c r="IQ13" s="9">
        <v>8.2504022686826655E-5</v>
      </c>
      <c r="IR13" s="9">
        <v>0.16051142292640994</v>
      </c>
      <c r="IS13" s="9">
        <v>0.16059392694909677</v>
      </c>
      <c r="IT13" s="9">
        <v>1.2662890762414144E-5</v>
      </c>
      <c r="IU13" s="6">
        <v>3</v>
      </c>
      <c r="IW13" s="6" t="s">
        <v>48</v>
      </c>
      <c r="IX13" s="7">
        <v>2014</v>
      </c>
      <c r="IY13" s="15">
        <v>6</v>
      </c>
      <c r="IZ13" s="9">
        <v>0.1</v>
      </c>
      <c r="JA13" s="9">
        <v>8.1995992990479207E-5</v>
      </c>
      <c r="JB13" s="9">
        <v>0.1605119309561063</v>
      </c>
      <c r="JC13" s="9">
        <v>0.16059392694909677</v>
      </c>
      <c r="JD13" s="9">
        <v>1.2584917297128345E-5</v>
      </c>
      <c r="JE13" s="6">
        <v>3</v>
      </c>
      <c r="JG13" s="6" t="s">
        <v>48</v>
      </c>
      <c r="JH13" s="7">
        <v>2015</v>
      </c>
      <c r="JI13" s="15">
        <v>6</v>
      </c>
      <c r="JJ13" s="9">
        <v>0.1</v>
      </c>
      <c r="JK13" s="9">
        <v>8.7685925589570712E-5</v>
      </c>
      <c r="JL13" s="9">
        <v>0.16050624102350719</v>
      </c>
      <c r="JM13" s="9">
        <v>0.16059392694909677</v>
      </c>
      <c r="JN13" s="9">
        <v>1.3458220108329323E-5</v>
      </c>
      <c r="JO13" s="6">
        <v>3</v>
      </c>
      <c r="JQ13" s="6" t="s">
        <v>48</v>
      </c>
      <c r="JR13" s="7">
        <v>2016</v>
      </c>
      <c r="JS13" s="15">
        <v>6</v>
      </c>
      <c r="JT13" s="9">
        <v>0.1</v>
      </c>
      <c r="JU13" s="9">
        <v>8.8803590921535103E-5</v>
      </c>
      <c r="JV13" s="9">
        <v>0.16050512335817524</v>
      </c>
      <c r="JW13" s="9">
        <v>0.16059392694909677</v>
      </c>
      <c r="JX13" s="9">
        <v>1.3629761731958083E-5</v>
      </c>
      <c r="JY13" s="6">
        <v>3</v>
      </c>
      <c r="KA13" s="6" t="s">
        <v>48</v>
      </c>
      <c r="KB13" s="7">
        <v>2017</v>
      </c>
      <c r="KC13" s="15">
        <v>6</v>
      </c>
      <c r="KD13" s="9">
        <v>0.1</v>
      </c>
      <c r="KE13" s="9">
        <v>9.6220824488207955E-5</v>
      </c>
      <c r="KF13" s="9">
        <v>0.16049770612460856</v>
      </c>
      <c r="KG13" s="9">
        <v>0.16059392694909677</v>
      </c>
      <c r="KH13" s="9">
        <v>1.4768174325130784E-5</v>
      </c>
      <c r="KI13" s="6">
        <v>3</v>
      </c>
      <c r="KK13" s="6" t="s">
        <v>48</v>
      </c>
      <c r="KL13" s="7">
        <v>2018</v>
      </c>
      <c r="KM13" s="15">
        <v>6</v>
      </c>
      <c r="KN13" s="9">
        <v>0.1</v>
      </c>
      <c r="KO13" s="9">
        <v>9.9167396727023189E-5</v>
      </c>
      <c r="KP13" s="9">
        <v>0.16049475955236975</v>
      </c>
      <c r="KQ13" s="9">
        <v>0.16059392694909677</v>
      </c>
      <c r="KR13" s="9">
        <v>1.5220420423788431E-5</v>
      </c>
      <c r="KS13" s="6">
        <v>3</v>
      </c>
      <c r="KU13" s="6" t="s">
        <v>48</v>
      </c>
      <c r="KV13" s="7">
        <v>2019</v>
      </c>
      <c r="KW13" s="15">
        <v>6</v>
      </c>
      <c r="KX13" s="9">
        <v>0.1</v>
      </c>
      <c r="KY13" s="9">
        <v>9.5712794791860494E-5</v>
      </c>
      <c r="KZ13" s="9">
        <v>0.16049821415430493</v>
      </c>
      <c r="LA13" s="9">
        <v>0.1605939269490968</v>
      </c>
      <c r="LB13" s="9">
        <v>1.4690200859844978E-5</v>
      </c>
      <c r="LC13" s="6">
        <v>3</v>
      </c>
    </row>
    <row r="14" spans="1:315">
      <c r="A14" s="6">
        <v>7</v>
      </c>
      <c r="B14" s="6">
        <v>1.985881306814807E-2</v>
      </c>
      <c r="C14" s="6">
        <f>1-Table46[[#This Row],[qx (tau)]]</f>
        <v>0.98014118693185193</v>
      </c>
      <c r="G14" s="8"/>
      <c r="H14" s="15">
        <f t="shared" si="8"/>
        <v>7</v>
      </c>
      <c r="I14" s="9">
        <f t="shared" ref="I14:I21" si="14">I13+0.1</f>
        <v>0.2</v>
      </c>
      <c r="J14" s="9" cm="1">
        <f t="array" ref="J14">VLOOKUP($G$13,'qx Malaria'!$B$1:$I$31,(N14),FALSE)/(1-angola!I14*INDEX($E$6:$G$11,N14,2))</f>
        <v>9.7274971762785316E-5</v>
      </c>
      <c r="K14" s="9">
        <f t="shared" si="12"/>
        <v>0.16311778674720279</v>
      </c>
      <c r="L14" s="9">
        <f t="shared" si="2"/>
        <v>0.16321506171896558</v>
      </c>
      <c r="M14" s="9">
        <f>(J14*Table46[[#This Row],[qx (tau)]])/L14</f>
        <v>1.1835705970401042E-5</v>
      </c>
      <c r="N14" s="6">
        <f t="shared" si="3"/>
        <v>3</v>
      </c>
      <c r="R14" s="8"/>
      <c r="S14" s="15">
        <v>7</v>
      </c>
      <c r="T14" s="9">
        <v>0.2</v>
      </c>
      <c r="U14" s="9">
        <v>9.1698699496128828E-5</v>
      </c>
      <c r="V14" s="9">
        <v>0.16312336301946942</v>
      </c>
      <c r="W14" s="9">
        <v>0.16321506171896555</v>
      </c>
      <c r="X14" s="9">
        <v>1.1157226010314359E-5</v>
      </c>
      <c r="Y14" s="6">
        <v>3</v>
      </c>
      <c r="AB14" s="8"/>
      <c r="AC14" s="15">
        <v>7</v>
      </c>
      <c r="AD14" s="9">
        <v>0.2</v>
      </c>
      <c r="AE14" s="9">
        <v>9.3660721219582043E-5</v>
      </c>
      <c r="AF14" s="9">
        <v>0.16312140099774597</v>
      </c>
      <c r="AG14" s="9">
        <v>0.16321506171896555</v>
      </c>
      <c r="AH14" s="9">
        <v>1.1395950440715231E-5</v>
      </c>
      <c r="AI14" s="6">
        <v>3</v>
      </c>
      <c r="AL14" s="8"/>
      <c r="AM14" s="15">
        <v>7</v>
      </c>
      <c r="AN14" s="9">
        <v>0.2</v>
      </c>
      <c r="AO14" s="9">
        <v>9.7688028967722837E-5</v>
      </c>
      <c r="AP14" s="9">
        <v>0.16311737368999782</v>
      </c>
      <c r="AQ14" s="9">
        <v>0.16321506171896555</v>
      </c>
      <c r="AR14" s="9">
        <v>1.188596374522228E-5</v>
      </c>
      <c r="AS14" s="6">
        <v>3</v>
      </c>
      <c r="AV14" s="8"/>
      <c r="AW14" s="15">
        <v>7</v>
      </c>
      <c r="AX14" s="9">
        <v>0.2</v>
      </c>
      <c r="AY14" s="9">
        <v>1.0512305865659814E-4</v>
      </c>
      <c r="AZ14" s="9">
        <v>0.16310993866030893</v>
      </c>
      <c r="BA14" s="9">
        <v>0.16321506171896552</v>
      </c>
      <c r="BB14" s="9">
        <v>1.2790603692004526E-5</v>
      </c>
      <c r="BC14" s="6">
        <v>3</v>
      </c>
      <c r="BF14" s="8"/>
      <c r="BG14" s="15">
        <v>7</v>
      </c>
      <c r="BH14" s="9">
        <v>0.2</v>
      </c>
      <c r="BI14" s="9">
        <v>1.1204176683930155E-4</v>
      </c>
      <c r="BJ14" s="9">
        <v>0.16310301995212623</v>
      </c>
      <c r="BK14" s="9">
        <v>0.16321506171896552</v>
      </c>
      <c r="BL14" s="9">
        <v>1.3632421420260229E-5</v>
      </c>
      <c r="BM14" s="6">
        <v>3</v>
      </c>
      <c r="BP14" s="8"/>
      <c r="BQ14" s="15">
        <v>7</v>
      </c>
      <c r="BR14" s="9">
        <v>0.2</v>
      </c>
      <c r="BS14" s="9">
        <v>1.1214503114053593E-4</v>
      </c>
      <c r="BT14" s="9">
        <v>0.16310291668782503</v>
      </c>
      <c r="BU14" s="9">
        <v>0.16321506171896558</v>
      </c>
      <c r="BV14" s="9">
        <v>1.3644985863965532E-5</v>
      </c>
      <c r="BW14" s="6">
        <v>3</v>
      </c>
      <c r="BZ14" s="8"/>
      <c r="CA14" s="15">
        <v>7</v>
      </c>
      <c r="CB14" s="9">
        <v>0.2</v>
      </c>
      <c r="CC14" s="9">
        <v>1.0491653005412938E-4</v>
      </c>
      <c r="CD14" s="9">
        <v>0.16311014518891143</v>
      </c>
      <c r="CE14" s="9">
        <v>0.16321506171896555</v>
      </c>
      <c r="CF14" s="9">
        <v>1.2765474804593909E-5</v>
      </c>
      <c r="CG14" s="6">
        <v>3</v>
      </c>
      <c r="CJ14" s="8"/>
      <c r="CK14" s="15">
        <v>7</v>
      </c>
      <c r="CL14" s="9">
        <v>0.2</v>
      </c>
      <c r="CM14" s="9">
        <v>1.0677528747634819E-4</v>
      </c>
      <c r="CN14" s="9">
        <v>0.1631082864314892</v>
      </c>
      <c r="CO14" s="9">
        <v>0.16321506171896555</v>
      </c>
      <c r="CP14" s="9">
        <v>1.2991634791289466E-5</v>
      </c>
      <c r="CQ14" s="6">
        <v>3</v>
      </c>
      <c r="CT14" s="8"/>
      <c r="CU14" s="15">
        <v>7</v>
      </c>
      <c r="CV14" s="9">
        <v>0.2</v>
      </c>
      <c r="CW14" s="9">
        <v>1.1999311803434875E-4</v>
      </c>
      <c r="CX14" s="9">
        <v>0.1630950686009312</v>
      </c>
      <c r="CY14" s="9">
        <v>0.16321506171896555</v>
      </c>
      <c r="CZ14" s="9">
        <v>1.4599883585569015E-5</v>
      </c>
      <c r="DA14" s="6">
        <v>3</v>
      </c>
      <c r="DD14" s="8"/>
      <c r="DE14" s="15">
        <v>7</v>
      </c>
      <c r="DF14" s="9">
        <v>0.2</v>
      </c>
      <c r="DG14" s="9">
        <v>1.2784120492816158E-4</v>
      </c>
      <c r="DH14" s="9">
        <v>0.16308722051403737</v>
      </c>
      <c r="DI14" s="9">
        <v>0.16321506171896555</v>
      </c>
      <c r="DJ14" s="9">
        <v>1.5554781307172497E-5</v>
      </c>
      <c r="DK14" s="6">
        <v>3</v>
      </c>
      <c r="DN14" s="8"/>
      <c r="DO14" s="15">
        <v>7</v>
      </c>
      <c r="DP14" s="9">
        <v>0.2</v>
      </c>
      <c r="DQ14" s="9">
        <v>1.3093913396519297E-4</v>
      </c>
      <c r="DR14" s="9">
        <v>0.16308412258500035</v>
      </c>
      <c r="DS14" s="9">
        <v>0.16321506171896555</v>
      </c>
      <c r="DT14" s="9">
        <v>1.5931714618331768E-5</v>
      </c>
      <c r="DU14" s="6">
        <v>3</v>
      </c>
      <c r="DX14" s="8"/>
      <c r="DY14" s="15">
        <v>7</v>
      </c>
      <c r="DZ14" s="9">
        <v>0.2</v>
      </c>
      <c r="EA14" s="9">
        <v>1.3899374946147459E-4</v>
      </c>
      <c r="EB14" s="9">
        <v>0.16307606796950408</v>
      </c>
      <c r="EC14" s="9">
        <v>0.16321506171896555</v>
      </c>
      <c r="ED14" s="9">
        <v>1.6911741227345867E-5</v>
      </c>
      <c r="EE14" s="6">
        <v>3</v>
      </c>
      <c r="EH14" s="8"/>
      <c r="EI14" s="15">
        <v>7</v>
      </c>
      <c r="EJ14" s="9">
        <v>0.2</v>
      </c>
      <c r="EK14" s="9">
        <v>1.4384717161949038E-4</v>
      </c>
      <c r="EL14" s="9">
        <v>0.16307121454734605</v>
      </c>
      <c r="EM14" s="9">
        <v>0.16321506171896555</v>
      </c>
      <c r="EN14" s="9">
        <v>1.7502270081495386E-5</v>
      </c>
      <c r="EO14" s="6">
        <v>3</v>
      </c>
      <c r="ER14" s="8"/>
      <c r="ES14" s="15">
        <v>7</v>
      </c>
      <c r="ET14" s="9">
        <v>0.2</v>
      </c>
      <c r="EU14" s="9">
        <v>1.5623888776761591E-4</v>
      </c>
      <c r="EV14" s="9">
        <v>0.16305882283119794</v>
      </c>
      <c r="EW14" s="9">
        <v>0.16321506171896555</v>
      </c>
      <c r="EX14" s="9">
        <v>1.9010003326132463E-5</v>
      </c>
      <c r="EY14" s="6">
        <v>3</v>
      </c>
      <c r="FB14" s="8"/>
      <c r="FC14" s="15">
        <f t="shared" si="10"/>
        <v>7</v>
      </c>
      <c r="FD14" s="9">
        <f t="shared" ref="FD14:FD21" si="15">FD13+0.1</f>
        <v>0.2</v>
      </c>
      <c r="FE14" s="9" cm="1">
        <f t="array" ref="FE14">VLOOKUP($G$13,'qx Malaria'!$B$1:$I$31,(FI14),FALSE)/(1-angola!FD14*INDEX($E$6:$G$11,FI14,2))</f>
        <v>9.7274971762785316E-5</v>
      </c>
      <c r="FF14" s="9">
        <f t="shared" si="13"/>
        <v>0.16311778674720279</v>
      </c>
      <c r="FG14" s="9">
        <f t="shared" si="6"/>
        <v>0.16321506171896558</v>
      </c>
      <c r="FH14" s="9">
        <f>(FE14*Table46[[#This Row],[qx (tau)]])/FG14</f>
        <v>1.1835705970401042E-5</v>
      </c>
      <c r="FI14" s="6">
        <f t="shared" si="7"/>
        <v>3</v>
      </c>
      <c r="FL14" s="8"/>
      <c r="FM14" s="15">
        <v>7</v>
      </c>
      <c r="FN14" s="9">
        <v>0.2</v>
      </c>
      <c r="FO14" s="9">
        <v>1.7844071253300746E-4</v>
      </c>
      <c r="FP14" s="9">
        <v>0.16303662100643254</v>
      </c>
      <c r="FQ14" s="9">
        <v>0.16321506171896555</v>
      </c>
      <c r="FR14" s="9">
        <v>2.171135872277389E-5</v>
      </c>
      <c r="FS14" s="6">
        <v>3</v>
      </c>
      <c r="FV14" s="8"/>
      <c r="FW14" s="15">
        <v>7</v>
      </c>
      <c r="FX14" s="9">
        <v>0.2</v>
      </c>
      <c r="FY14" s="9">
        <v>1.7255464736264784E-4</v>
      </c>
      <c r="FZ14" s="9">
        <v>0.16304250707160289</v>
      </c>
      <c r="GA14" s="9">
        <v>0.16321506171896555</v>
      </c>
      <c r="GB14" s="9">
        <v>2.099518543157128E-5</v>
      </c>
      <c r="GC14" s="6">
        <v>3</v>
      </c>
      <c r="GF14" s="8"/>
      <c r="GG14" s="15">
        <v>7</v>
      </c>
      <c r="GH14" s="9">
        <v>0.2</v>
      </c>
      <c r="GI14" s="9">
        <v>1.5592909486391275E-4</v>
      </c>
      <c r="GJ14" s="9">
        <v>0.16305913262410163</v>
      </c>
      <c r="GK14" s="9">
        <v>0.16321506171896555</v>
      </c>
      <c r="GL14" s="9">
        <v>1.8972309995016534E-5</v>
      </c>
      <c r="GM14" s="6">
        <v>3</v>
      </c>
      <c r="GP14" s="8"/>
      <c r="GQ14" s="15">
        <v>7</v>
      </c>
      <c r="GR14" s="9">
        <v>0.2</v>
      </c>
      <c r="GS14" s="9">
        <v>1.3083586966395857E-4</v>
      </c>
      <c r="GT14" s="9">
        <v>0.1630842258493016</v>
      </c>
      <c r="GU14" s="9">
        <v>0.16321506171896555</v>
      </c>
      <c r="GV14" s="9">
        <v>1.5919150174626455E-5</v>
      </c>
      <c r="GW14" s="6">
        <v>3</v>
      </c>
      <c r="GZ14" s="8"/>
      <c r="HA14" s="15">
        <v>7</v>
      </c>
      <c r="HB14" s="9">
        <v>0.2</v>
      </c>
      <c r="HC14" s="9">
        <v>1.0780793048869199E-4</v>
      </c>
      <c r="HD14" s="9">
        <v>0.16310725378847685</v>
      </c>
      <c r="HE14" s="9">
        <v>0.16321506171896555</v>
      </c>
      <c r="HF14" s="9">
        <v>1.3117279228342556E-5</v>
      </c>
      <c r="HG14" s="6">
        <v>3</v>
      </c>
      <c r="HJ14" s="8"/>
      <c r="HK14" s="15">
        <v>7</v>
      </c>
      <c r="HL14" s="9">
        <v>0.2</v>
      </c>
      <c r="HM14" s="9">
        <v>9.6139064449207143E-5</v>
      </c>
      <c r="HN14" s="9">
        <v>0.16311892265451633</v>
      </c>
      <c r="HO14" s="9">
        <v>0.16321506171896555</v>
      </c>
      <c r="HP14" s="9">
        <v>1.1697497089642647E-5</v>
      </c>
      <c r="HQ14" s="6">
        <v>3</v>
      </c>
      <c r="HT14" s="8"/>
      <c r="HU14" s="15">
        <v>7</v>
      </c>
      <c r="HV14" s="9">
        <v>0.2</v>
      </c>
      <c r="HW14" s="9">
        <v>8.6948541639347382E-5</v>
      </c>
      <c r="HX14" s="9">
        <v>0.1631281131773262</v>
      </c>
      <c r="HY14" s="9">
        <v>0.16321506171896555</v>
      </c>
      <c r="HZ14" s="9">
        <v>1.0579261599870148E-5</v>
      </c>
      <c r="IA14" s="6">
        <v>3</v>
      </c>
      <c r="ID14" s="8"/>
      <c r="IE14" s="15">
        <v>7</v>
      </c>
      <c r="IF14" s="9">
        <v>0.2</v>
      </c>
      <c r="IG14" s="9">
        <v>8.3747348301081617E-5</v>
      </c>
      <c r="IH14" s="9">
        <v>0.16313131437066447</v>
      </c>
      <c r="II14" s="9">
        <v>0.16321506171896555</v>
      </c>
      <c r="IJ14" s="9">
        <v>1.018976384500557E-5</v>
      </c>
      <c r="IK14" s="6">
        <v>3</v>
      </c>
      <c r="IN14" s="8"/>
      <c r="IO14" s="15">
        <v>7</v>
      </c>
      <c r="IP14" s="9">
        <v>0.2</v>
      </c>
      <c r="IQ14" s="9">
        <v>8.3850612602315994E-5</v>
      </c>
      <c r="IR14" s="9">
        <v>0.16313121110636322</v>
      </c>
      <c r="IS14" s="9">
        <v>0.16321506171896555</v>
      </c>
      <c r="IT14" s="9">
        <v>1.0202328288710879E-5</v>
      </c>
      <c r="IU14" s="6">
        <v>3</v>
      </c>
      <c r="IX14" s="8"/>
      <c r="IY14" s="15">
        <v>7</v>
      </c>
      <c r="IZ14" s="9">
        <v>0.2</v>
      </c>
      <c r="JA14" s="9">
        <v>8.3334291096144096E-5</v>
      </c>
      <c r="JB14" s="9">
        <v>0.16313172742786941</v>
      </c>
      <c r="JC14" s="9">
        <v>0.16321506171896555</v>
      </c>
      <c r="JD14" s="9">
        <v>1.0139506070184333E-5</v>
      </c>
      <c r="JE14" s="6">
        <v>3</v>
      </c>
      <c r="JH14" s="8"/>
      <c r="JI14" s="15">
        <v>7</v>
      </c>
      <c r="JJ14" s="9">
        <v>0.2</v>
      </c>
      <c r="JK14" s="9">
        <v>8.9117091965269351E-5</v>
      </c>
      <c r="JL14" s="9">
        <v>0.16312594462700028</v>
      </c>
      <c r="JM14" s="9">
        <v>0.16321506171896555</v>
      </c>
      <c r="JN14" s="9">
        <v>1.0843114917681637E-5</v>
      </c>
      <c r="JO14" s="6">
        <v>3</v>
      </c>
      <c r="JR14" s="8"/>
      <c r="JS14" s="15">
        <v>7</v>
      </c>
      <c r="JT14" s="9">
        <v>0.2</v>
      </c>
      <c r="JU14" s="9">
        <v>9.025299927884751E-5</v>
      </c>
      <c r="JV14" s="9">
        <v>0.16312480871968671</v>
      </c>
      <c r="JW14" s="9">
        <v>0.16321506171896555</v>
      </c>
      <c r="JX14" s="9">
        <v>1.0981323798440033E-5</v>
      </c>
      <c r="JY14" s="6">
        <v>3</v>
      </c>
      <c r="KB14" s="8"/>
      <c r="KC14" s="15">
        <v>7</v>
      </c>
      <c r="KD14" s="9">
        <v>0.2</v>
      </c>
      <c r="KE14" s="9">
        <v>9.7791293268957214E-5</v>
      </c>
      <c r="KF14" s="9">
        <v>0.1631172704256966</v>
      </c>
      <c r="KG14" s="9">
        <v>0.16321506171896555</v>
      </c>
      <c r="KH14" s="9">
        <v>1.189852818892759E-5</v>
      </c>
      <c r="KI14" s="6">
        <v>3</v>
      </c>
      <c r="KL14" s="8"/>
      <c r="KM14" s="15">
        <v>7</v>
      </c>
      <c r="KN14" s="9">
        <v>0.2</v>
      </c>
      <c r="KO14" s="9">
        <v>1.0078595800475421E-4</v>
      </c>
      <c r="KP14" s="9">
        <v>0.1631142757609608</v>
      </c>
      <c r="KQ14" s="9">
        <v>0.16321506171896555</v>
      </c>
      <c r="KR14" s="9">
        <v>1.2262897056381548E-5</v>
      </c>
      <c r="KS14" s="6">
        <v>3</v>
      </c>
      <c r="KV14" s="8"/>
      <c r="KW14" s="15">
        <v>7</v>
      </c>
      <c r="KX14" s="9">
        <v>0.2</v>
      </c>
      <c r="KY14" s="9">
        <v>9.7274971762785316E-5</v>
      </c>
      <c r="KZ14" s="9">
        <v>0.16311778674720279</v>
      </c>
      <c r="LA14" s="9">
        <v>0.16321506171896558</v>
      </c>
      <c r="LB14" s="9">
        <v>1.1835705970401042E-5</v>
      </c>
      <c r="LC14" s="6">
        <v>3</v>
      </c>
    </row>
    <row r="15" spans="1:315">
      <c r="A15" s="6">
        <v>8</v>
      </c>
      <c r="B15" s="6">
        <v>1.6788440080185752E-2</v>
      </c>
      <c r="C15" s="6">
        <f>1-Table46[[#This Row],[qx (tau)]]</f>
        <v>0.98321155991981424</v>
      </c>
      <c r="E15" s="6">
        <v>1</v>
      </c>
      <c r="F15" s="6">
        <f>F7</f>
        <v>0.48761404537261388</v>
      </c>
      <c r="G15" s="8">
        <f>F15-VLOOKUP($G$13,'qx Malaria'!$B$1:$I$31,(1+angola!E15),FALSE)</f>
        <v>0.48643954537261386</v>
      </c>
      <c r="H15" s="15">
        <f t="shared" si="8"/>
        <v>8</v>
      </c>
      <c r="I15" s="9">
        <f t="shared" si="14"/>
        <v>0.30000000000000004</v>
      </c>
      <c r="J15" s="9" cm="1">
        <f t="array" ref="J15">VLOOKUP($G$13,'qx Malaria'!$B$1:$I$31,(N15),FALSE)/(1-angola!I15*INDEX($E$6:$G$11,N15,2))</f>
        <v>9.8888989007198924E-5</v>
      </c>
      <c r="K15" s="9">
        <f t="shared" si="12"/>
        <v>0.1658242889019666</v>
      </c>
      <c r="L15" s="9">
        <f t="shared" si="2"/>
        <v>0.1659231778909738</v>
      </c>
      <c r="M15" s="9">
        <f>(J15*Table46[[#This Row],[qx (tau)]])/L15</f>
        <v>1.0005786338231779E-5</v>
      </c>
      <c r="N15" s="6">
        <f t="shared" si="3"/>
        <v>3</v>
      </c>
      <c r="P15" s="6">
        <v>1</v>
      </c>
      <c r="Q15" s="6">
        <v>0.48761404537261388</v>
      </c>
      <c r="R15" s="8">
        <v>0.48554084537261388</v>
      </c>
      <c r="S15" s="15">
        <v>8</v>
      </c>
      <c r="T15" s="9">
        <v>0.30000000000000004</v>
      </c>
      <c r="U15" s="9">
        <v>9.322019345901555E-5</v>
      </c>
      <c r="V15" s="9">
        <v>0.16582995769751477</v>
      </c>
      <c r="W15" s="9">
        <v>0.16592317789097377</v>
      </c>
      <c r="X15" s="9">
        <v>9.4322062296707227E-6</v>
      </c>
      <c r="Y15" s="6">
        <v>3</v>
      </c>
      <c r="Z15" s="6">
        <v>1</v>
      </c>
      <c r="AA15" s="6">
        <v>0.48761404537261388</v>
      </c>
      <c r="AB15" s="8">
        <v>0.48550144537261386</v>
      </c>
      <c r="AC15" s="15">
        <v>8</v>
      </c>
      <c r="AD15" s="9">
        <v>0.30000000000000004</v>
      </c>
      <c r="AE15" s="9">
        <v>9.5214769670413408E-5</v>
      </c>
      <c r="AF15" s="9">
        <v>0.16582796312130335</v>
      </c>
      <c r="AG15" s="9">
        <v>0.16592317789097377</v>
      </c>
      <c r="AH15" s="9">
        <v>9.6340214530533175E-6</v>
      </c>
      <c r="AI15" s="6">
        <v>3</v>
      </c>
      <c r="AJ15" s="6">
        <v>1</v>
      </c>
      <c r="AK15" s="6">
        <v>0.48761404537261388</v>
      </c>
      <c r="AL15" s="8">
        <v>0.48545994537261389</v>
      </c>
      <c r="AM15" s="15">
        <v>8</v>
      </c>
      <c r="AN15" s="9">
        <v>0.30000000000000004</v>
      </c>
      <c r="AO15" s="9">
        <v>9.9308899788545842E-5</v>
      </c>
      <c r="AP15" s="9">
        <v>0.16582386899118523</v>
      </c>
      <c r="AQ15" s="9">
        <v>0.16592317789097377</v>
      </c>
      <c r="AR15" s="9">
        <v>1.0048273753680746E-5</v>
      </c>
      <c r="AS15" s="6">
        <v>3</v>
      </c>
      <c r="AT15" s="6">
        <v>1</v>
      </c>
      <c r="AU15" s="6">
        <v>0.48761404537261388</v>
      </c>
      <c r="AV15" s="8">
        <v>0.48541134537261388</v>
      </c>
      <c r="AW15" s="15">
        <v>8</v>
      </c>
      <c r="AX15" s="9">
        <v>0.30000000000000004</v>
      </c>
      <c r="AY15" s="9">
        <v>1.0686729385279033E-4</v>
      </c>
      <c r="AZ15" s="9">
        <v>0.16581631059712096</v>
      </c>
      <c r="BA15" s="9">
        <v>0.16592317789097374</v>
      </c>
      <c r="BB15" s="9">
        <v>1.0813047231762158E-5</v>
      </c>
      <c r="BC15" s="6">
        <v>3</v>
      </c>
      <c r="BD15" s="6">
        <v>1</v>
      </c>
      <c r="BE15" s="6">
        <v>0.48761404537261388</v>
      </c>
      <c r="BF15" s="8">
        <v>0.4853561453726139</v>
      </c>
      <c r="BG15" s="15">
        <v>8</v>
      </c>
      <c r="BH15" s="9">
        <v>0.30000000000000004</v>
      </c>
      <c r="BI15" s="9">
        <v>1.1390079944035119E-4</v>
      </c>
      <c r="BJ15" s="9">
        <v>0.1658092770915334</v>
      </c>
      <c r="BK15" s="9">
        <v>0.16592317789097374</v>
      </c>
      <c r="BL15" s="9">
        <v>1.1524711440532358E-5</v>
      </c>
      <c r="BM15" s="6">
        <v>3</v>
      </c>
      <c r="BN15" s="6">
        <v>1</v>
      </c>
      <c r="BO15" s="6">
        <v>0.48761404537261388</v>
      </c>
      <c r="BP15" s="8">
        <v>0.48530074537261386</v>
      </c>
      <c r="BQ15" s="15">
        <v>8</v>
      </c>
      <c r="BR15" s="9">
        <v>0.30000000000000004</v>
      </c>
      <c r="BS15" s="9">
        <v>1.1400577713568792E-4</v>
      </c>
      <c r="BT15" s="9">
        <v>0.16580917211383811</v>
      </c>
      <c r="BU15" s="9">
        <v>0.1659231778909738</v>
      </c>
      <c r="BV15" s="9">
        <v>1.1535333294394596E-5</v>
      </c>
      <c r="BW15" s="6">
        <v>3</v>
      </c>
      <c r="BX15" s="6">
        <v>1</v>
      </c>
      <c r="BY15" s="6">
        <v>0.48761404537261388</v>
      </c>
      <c r="BZ15" s="8">
        <v>0.48523374537261388</v>
      </c>
      <c r="CA15" s="15">
        <v>8</v>
      </c>
      <c r="CB15" s="9">
        <v>0.30000000000000004</v>
      </c>
      <c r="CC15" s="9">
        <v>1.0665733846211689E-4</v>
      </c>
      <c r="CD15" s="9">
        <v>0.16581652055251164</v>
      </c>
      <c r="CE15" s="9">
        <v>0.16592317789097377</v>
      </c>
      <c r="CF15" s="9">
        <v>1.0791803524037674E-5</v>
      </c>
      <c r="CG15" s="6">
        <v>3</v>
      </c>
      <c r="CH15" s="6">
        <v>1</v>
      </c>
      <c r="CI15" s="6">
        <v>0.48761404537261388</v>
      </c>
      <c r="CJ15" s="8">
        <v>0.4851264453726139</v>
      </c>
      <c r="CK15" s="15">
        <v>8</v>
      </c>
      <c r="CL15" s="9">
        <v>0.30000000000000004</v>
      </c>
      <c r="CM15" s="9">
        <v>1.08546936978178E-4</v>
      </c>
      <c r="CN15" s="9">
        <v>0.1658146309539956</v>
      </c>
      <c r="CO15" s="9">
        <v>0.16592317789097377</v>
      </c>
      <c r="CP15" s="9">
        <v>1.0982996893558025E-5</v>
      </c>
      <c r="CQ15" s="6">
        <v>3</v>
      </c>
      <c r="CR15" s="6">
        <v>1</v>
      </c>
      <c r="CS15" s="6">
        <v>0.48761404537261388</v>
      </c>
      <c r="CT15" s="8">
        <v>0.48499534537261391</v>
      </c>
      <c r="CU15" s="15">
        <v>8</v>
      </c>
      <c r="CV15" s="9">
        <v>0.30000000000000004</v>
      </c>
      <c r="CW15" s="9">
        <v>1.2198408198127934E-4</v>
      </c>
      <c r="CX15" s="9">
        <v>0.16580119380899247</v>
      </c>
      <c r="CY15" s="9">
        <v>0.16592317789097374</v>
      </c>
      <c r="CZ15" s="9">
        <v>1.2342594187924979E-5</v>
      </c>
      <c r="DA15" s="6">
        <v>3</v>
      </c>
      <c r="DB15" s="6">
        <v>1</v>
      </c>
      <c r="DC15" s="6">
        <v>0.48761404537261388</v>
      </c>
      <c r="DD15" s="8">
        <v>0.48488644537261388</v>
      </c>
      <c r="DE15" s="15">
        <v>8</v>
      </c>
      <c r="DF15" s="9">
        <v>0.30000000000000004</v>
      </c>
      <c r="DG15" s="9">
        <v>1.2996238682687076E-4</v>
      </c>
      <c r="DH15" s="9">
        <v>0.16579321550414688</v>
      </c>
      <c r="DI15" s="9">
        <v>0.16592317789097374</v>
      </c>
      <c r="DJ15" s="9">
        <v>1.3149855081455355E-5</v>
      </c>
      <c r="DK15" s="6">
        <v>3</v>
      </c>
      <c r="DL15" s="6">
        <v>1</v>
      </c>
      <c r="DM15" s="6">
        <v>0.48761404537261388</v>
      </c>
      <c r="DN15" s="8">
        <v>0.48478134537261386</v>
      </c>
      <c r="DO15" s="15">
        <v>8</v>
      </c>
      <c r="DP15" s="9">
        <v>0.30000000000000004</v>
      </c>
      <c r="DQ15" s="9">
        <v>1.3311171768697264E-4</v>
      </c>
      <c r="DR15" s="9">
        <v>0.16579006617328679</v>
      </c>
      <c r="DS15" s="9">
        <v>0.16592317789097377</v>
      </c>
      <c r="DT15" s="9">
        <v>1.3468510697322607E-5</v>
      </c>
      <c r="DU15" s="6">
        <v>3</v>
      </c>
      <c r="DV15" s="6">
        <v>1</v>
      </c>
      <c r="DW15" s="6">
        <v>0.48761404537261388</v>
      </c>
      <c r="DX15" s="8">
        <v>0.48456434537261389</v>
      </c>
      <c r="DY15" s="15">
        <v>8</v>
      </c>
      <c r="DZ15" s="9">
        <v>0.30000000000000004</v>
      </c>
      <c r="EA15" s="9">
        <v>1.4129997792323754E-4</v>
      </c>
      <c r="EB15" s="9">
        <v>0.16578187791305052</v>
      </c>
      <c r="EC15" s="9">
        <v>0.16592317789097374</v>
      </c>
      <c r="ED15" s="9">
        <v>1.4297015298577472E-5</v>
      </c>
      <c r="EE15" s="6">
        <v>3</v>
      </c>
      <c r="EF15" s="6">
        <v>1</v>
      </c>
      <c r="EG15" s="6">
        <v>0.48761404537261388</v>
      </c>
      <c r="EH15" s="8">
        <v>0.4844352453726139</v>
      </c>
      <c r="EI15" s="15">
        <v>8</v>
      </c>
      <c r="EJ15" s="9">
        <v>0.30000000000000004</v>
      </c>
      <c r="EK15" s="9">
        <v>1.4623392960406379E-4</v>
      </c>
      <c r="EL15" s="9">
        <v>0.16577694396136969</v>
      </c>
      <c r="EM15" s="9">
        <v>0.16592317789097374</v>
      </c>
      <c r="EN15" s="9">
        <v>1.4796242430102835E-5</v>
      </c>
      <c r="EO15" s="6">
        <v>3</v>
      </c>
      <c r="EP15" s="6">
        <v>1</v>
      </c>
      <c r="EQ15" s="6">
        <v>0.48761404537261388</v>
      </c>
      <c r="ER15" s="8">
        <v>0.48424534537261388</v>
      </c>
      <c r="ES15" s="15">
        <v>8</v>
      </c>
      <c r="ET15" s="9">
        <v>0.30000000000000004</v>
      </c>
      <c r="EU15" s="9">
        <v>1.5883125304447132E-4</v>
      </c>
      <c r="EV15" s="9">
        <v>0.1657643466379293</v>
      </c>
      <c r="EW15" s="9">
        <v>0.16592317789097377</v>
      </c>
      <c r="EX15" s="9">
        <v>1.6070864893571852E-5</v>
      </c>
      <c r="EY15" s="6">
        <v>3</v>
      </c>
      <c r="EZ15" s="6">
        <v>1</v>
      </c>
      <c r="FA15" s="6">
        <f>FA7</f>
        <v>0.99421450457769023</v>
      </c>
      <c r="FB15" s="8">
        <f>FA15-VLOOKUP($G$13,'qx Malaria'!$B$1:$I$31,(1+angola!EZ15),FALSE)</f>
        <v>0.99304000457769026</v>
      </c>
      <c r="FC15" s="15">
        <f t="shared" si="10"/>
        <v>8</v>
      </c>
      <c r="FD15" s="9">
        <f t="shared" si="15"/>
        <v>0.30000000000000004</v>
      </c>
      <c r="FE15" s="9" cm="1">
        <f t="array" ref="FE15">VLOOKUP($G$13,'qx Malaria'!$B$1:$I$31,(FI15),FALSE)/(1-angola!FD15*INDEX($E$6:$G$11,FI15,2))</f>
        <v>9.8888989007198924E-5</v>
      </c>
      <c r="FF15" s="9">
        <f t="shared" si="13"/>
        <v>0.1658242889019666</v>
      </c>
      <c r="FG15" s="9">
        <f t="shared" si="6"/>
        <v>0.1659231778909738</v>
      </c>
      <c r="FH15" s="9">
        <f>(FE15*Table46[[#This Row],[qx (tau)]])/FG15</f>
        <v>1.0005786338231779E-5</v>
      </c>
      <c r="FI15" s="6">
        <f t="shared" si="7"/>
        <v>3</v>
      </c>
      <c r="FJ15" s="6">
        <v>1</v>
      </c>
      <c r="FK15" s="6">
        <v>0.48761404537261388</v>
      </c>
      <c r="FL15" s="8">
        <v>0.48388724537261391</v>
      </c>
      <c r="FM15" s="15">
        <v>8</v>
      </c>
      <c r="FN15" s="9">
        <v>0.30000000000000004</v>
      </c>
      <c r="FO15" s="9">
        <v>1.8140145754186809E-4</v>
      </c>
      <c r="FP15" s="9">
        <v>0.16574177643343191</v>
      </c>
      <c r="FQ15" s="9">
        <v>0.16592317789097377</v>
      </c>
      <c r="FR15" s="9">
        <v>1.8354563473953837E-5</v>
      </c>
      <c r="FS15" s="6">
        <v>3</v>
      </c>
      <c r="FT15" s="6">
        <v>1</v>
      </c>
      <c r="FU15" s="6">
        <v>0.48761404537261388</v>
      </c>
      <c r="FV15" s="8">
        <v>0.48412874537261386</v>
      </c>
      <c r="FW15" s="15">
        <v>8</v>
      </c>
      <c r="FX15" s="9">
        <v>0.30000000000000004</v>
      </c>
      <c r="FY15" s="9">
        <v>1.7541772890767451E-4</v>
      </c>
      <c r="FZ15" s="9">
        <v>0.1657477601620661</v>
      </c>
      <c r="GA15" s="9">
        <v>0.16592317789097377</v>
      </c>
      <c r="GB15" s="9">
        <v>1.7749117803806053E-5</v>
      </c>
      <c r="GC15" s="6">
        <v>3</v>
      </c>
      <c r="GD15" s="6">
        <v>1</v>
      </c>
      <c r="GE15" s="6">
        <v>0.48761404537261388</v>
      </c>
      <c r="GF15" s="8">
        <v>0.48452054537261385</v>
      </c>
      <c r="GG15" s="15">
        <v>8</v>
      </c>
      <c r="GH15" s="9">
        <v>0.30000000000000004</v>
      </c>
      <c r="GI15" s="9">
        <v>1.585163199584611E-4</v>
      </c>
      <c r="GJ15" s="9">
        <v>0.1657646615710153</v>
      </c>
      <c r="GK15" s="9">
        <v>0.16592317789097377</v>
      </c>
      <c r="GL15" s="9">
        <v>1.6038999331985122E-5</v>
      </c>
      <c r="GM15" s="6">
        <v>3</v>
      </c>
      <c r="GN15" s="6">
        <v>1</v>
      </c>
      <c r="GO15" s="6">
        <v>0.48761404537261388</v>
      </c>
      <c r="GP15" s="8">
        <v>0.48513704537261387</v>
      </c>
      <c r="GQ15" s="15">
        <v>8</v>
      </c>
      <c r="GR15" s="9">
        <v>0.30000000000000004</v>
      </c>
      <c r="GS15" s="9">
        <v>1.3300673999163591E-4</v>
      </c>
      <c r="GT15" s="9">
        <v>0.16579017115098213</v>
      </c>
      <c r="GU15" s="9">
        <v>0.16592317789097377</v>
      </c>
      <c r="GV15" s="9">
        <v>1.3457888843460366E-5</v>
      </c>
      <c r="GW15" s="6">
        <v>3</v>
      </c>
      <c r="GX15" s="6">
        <v>1</v>
      </c>
      <c r="GY15" s="6">
        <v>0.48761404537261388</v>
      </c>
      <c r="GZ15" s="8">
        <v>0.48569954537261389</v>
      </c>
      <c r="HA15" s="15">
        <v>8</v>
      </c>
      <c r="HB15" s="9">
        <v>0.30000000000000004</v>
      </c>
      <c r="HC15" s="9">
        <v>1.0959671393154528E-4</v>
      </c>
      <c r="HD15" s="9">
        <v>0.16581358117704223</v>
      </c>
      <c r="HE15" s="9">
        <v>0.16592317789097377</v>
      </c>
      <c r="HF15" s="9">
        <v>1.1089215432180443E-5</v>
      </c>
      <c r="HG15" s="6">
        <v>3</v>
      </c>
      <c r="HH15" s="6">
        <v>1</v>
      </c>
      <c r="HI15" s="6">
        <v>0.48761404537261388</v>
      </c>
      <c r="HJ15" s="8">
        <v>0.48599634537261388</v>
      </c>
      <c r="HK15" s="15">
        <v>8</v>
      </c>
      <c r="HL15" s="9">
        <v>0.30000000000000004</v>
      </c>
      <c r="HM15" s="9">
        <v>9.7734234358494901E-5</v>
      </c>
      <c r="HN15" s="9">
        <v>0.16582544365661525</v>
      </c>
      <c r="HO15" s="9">
        <v>0.16592317789097374</v>
      </c>
      <c r="HP15" s="9">
        <v>9.8889459457471216E-6</v>
      </c>
      <c r="HQ15" s="6">
        <v>3</v>
      </c>
      <c r="HR15" s="6">
        <v>1</v>
      </c>
      <c r="HS15" s="6">
        <v>0.48761404537261388</v>
      </c>
      <c r="HT15" s="8">
        <v>0.48624384537261389</v>
      </c>
      <c r="HU15" s="15">
        <v>8</v>
      </c>
      <c r="HV15" s="9">
        <v>0.30000000000000004</v>
      </c>
      <c r="HW15" s="9">
        <v>8.8391219473525997E-5</v>
      </c>
      <c r="HX15" s="9">
        <v>0.16583478667150023</v>
      </c>
      <c r="HY15" s="9">
        <v>0.16592317789097374</v>
      </c>
      <c r="HZ15" s="9">
        <v>8.9436009520076007E-6</v>
      </c>
      <c r="IA15" s="6">
        <v>3</v>
      </c>
      <c r="IB15" s="6">
        <v>1</v>
      </c>
      <c r="IC15" s="6">
        <v>0.48761404537261388</v>
      </c>
      <c r="ID15" s="8">
        <v>0.48636934537261389</v>
      </c>
      <c r="IE15" s="15">
        <v>8</v>
      </c>
      <c r="IF15" s="9">
        <v>0.30000000000000004</v>
      </c>
      <c r="IG15" s="9">
        <v>8.5136910918087386E-5</v>
      </c>
      <c r="IH15" s="9">
        <v>0.1658380409800557</v>
      </c>
      <c r="II15" s="9">
        <v>0.16592317789097377</v>
      </c>
      <c r="IJ15" s="9">
        <v>8.614323482278103E-6</v>
      </c>
      <c r="IK15" s="6">
        <v>3</v>
      </c>
      <c r="IL15" s="6">
        <v>1</v>
      </c>
      <c r="IM15" s="6">
        <v>0.48761404537261388</v>
      </c>
      <c r="IN15" s="8">
        <v>0.48642514537261389</v>
      </c>
      <c r="IO15" s="15">
        <v>8</v>
      </c>
      <c r="IP15" s="9">
        <v>0.30000000000000004</v>
      </c>
      <c r="IQ15" s="9">
        <v>8.5241888613424115E-5</v>
      </c>
      <c r="IR15" s="9">
        <v>0.16583793600236035</v>
      </c>
      <c r="IS15" s="9">
        <v>0.16592317789097377</v>
      </c>
      <c r="IT15" s="9">
        <v>8.6249453361403435E-6</v>
      </c>
      <c r="IU15" s="6">
        <v>3</v>
      </c>
      <c r="IV15" s="6">
        <v>1</v>
      </c>
      <c r="IW15" s="6">
        <v>0.48761404537261388</v>
      </c>
      <c r="IX15" s="8">
        <v>0.48643844537261388</v>
      </c>
      <c r="IY15" s="15">
        <v>8</v>
      </c>
      <c r="IZ15" s="9">
        <v>0.30000000000000004</v>
      </c>
      <c r="JA15" s="9">
        <v>8.4717000136740468E-5</v>
      </c>
      <c r="JB15" s="9">
        <v>0.16583846089083704</v>
      </c>
      <c r="JC15" s="9">
        <v>0.16592317789097377</v>
      </c>
      <c r="JD15" s="9">
        <v>8.5718360668291343E-6</v>
      </c>
      <c r="JE15" s="6">
        <v>3</v>
      </c>
      <c r="JF15" s="6">
        <v>1</v>
      </c>
      <c r="JG15" s="6">
        <v>0.48761404537261388</v>
      </c>
      <c r="JH15" s="8">
        <v>0.48638664537261389</v>
      </c>
      <c r="JI15" s="15">
        <v>8</v>
      </c>
      <c r="JJ15" s="9">
        <v>0.30000000000000004</v>
      </c>
      <c r="JK15" s="9">
        <v>9.0595751075597328E-5</v>
      </c>
      <c r="JL15" s="9">
        <v>0.16583258213989815</v>
      </c>
      <c r="JM15" s="9">
        <v>0.16592317789097374</v>
      </c>
      <c r="JN15" s="9">
        <v>9.1666598831146799E-6</v>
      </c>
      <c r="JO15" s="6">
        <v>3</v>
      </c>
      <c r="JP15" s="6">
        <v>1</v>
      </c>
      <c r="JQ15" s="6">
        <v>0.48761404537261388</v>
      </c>
      <c r="JR15" s="8">
        <v>0.48635384537261389</v>
      </c>
      <c r="JS15" s="15">
        <v>8</v>
      </c>
      <c r="JT15" s="9">
        <v>0.30000000000000004</v>
      </c>
      <c r="JU15" s="9">
        <v>9.1750505724301325E-5</v>
      </c>
      <c r="JV15" s="9">
        <v>0.16583142738524947</v>
      </c>
      <c r="JW15" s="9">
        <v>0.16592317789097377</v>
      </c>
      <c r="JX15" s="9">
        <v>9.2835002755993355E-6</v>
      </c>
      <c r="JY15" s="6">
        <v>3</v>
      </c>
      <c r="JZ15" s="6">
        <v>1</v>
      </c>
      <c r="KA15" s="6">
        <v>0.48761404537261388</v>
      </c>
      <c r="KB15" s="8">
        <v>0.48637704537261389</v>
      </c>
      <c r="KC15" s="15">
        <v>8</v>
      </c>
      <c r="KD15" s="9">
        <v>0.30000000000000004</v>
      </c>
      <c r="KE15" s="9">
        <v>9.9413877483882571E-5</v>
      </c>
      <c r="KF15" s="9">
        <v>0.16582376401348989</v>
      </c>
      <c r="KG15" s="9">
        <v>0.16592317789097377</v>
      </c>
      <c r="KH15" s="9">
        <v>1.005889560754299E-5</v>
      </c>
      <c r="KI15" s="6">
        <v>3</v>
      </c>
      <c r="KJ15" s="6">
        <v>1</v>
      </c>
      <c r="KK15" s="6">
        <v>0.48761404537261388</v>
      </c>
      <c r="KL15" s="8">
        <v>0.48640384537261389</v>
      </c>
      <c r="KM15" s="15">
        <v>8</v>
      </c>
      <c r="KN15" s="9">
        <v>0.30000000000000004</v>
      </c>
      <c r="KO15" s="9">
        <v>1.0245823064864771E-4</v>
      </c>
      <c r="KP15" s="9">
        <v>0.16582071966032513</v>
      </c>
      <c r="KQ15" s="9">
        <v>0.16592317789097377</v>
      </c>
      <c r="KR15" s="9">
        <v>1.0366929369548E-5</v>
      </c>
      <c r="KS15" s="6">
        <v>3</v>
      </c>
      <c r="KT15" s="6">
        <v>1</v>
      </c>
      <c r="KU15" s="6">
        <v>0.48761404537261388</v>
      </c>
      <c r="KV15" s="8">
        <v>0.48643954537261386</v>
      </c>
      <c r="KW15" s="15">
        <v>8</v>
      </c>
      <c r="KX15" s="9">
        <v>0.30000000000000004</v>
      </c>
      <c r="KY15" s="9">
        <v>9.8888989007198924E-5</v>
      </c>
      <c r="KZ15" s="9">
        <v>0.1658242889019666</v>
      </c>
      <c r="LA15" s="9">
        <v>0.1659231778909738</v>
      </c>
      <c r="LB15" s="9">
        <v>1.0005786338231779E-5</v>
      </c>
      <c r="LC15" s="6">
        <v>3</v>
      </c>
    </row>
    <row r="16" spans="1:315">
      <c r="A16" s="6">
        <v>9</v>
      </c>
      <c r="B16" s="6">
        <v>1.4661891954756185E-2</v>
      </c>
      <c r="C16" s="6">
        <f>1-Table46[[#This Row],[qx (tau)]]</f>
        <v>0.9853381080452438</v>
      </c>
      <c r="E16" s="6">
        <v>2</v>
      </c>
      <c r="F16" s="6">
        <f t="shared" ref="F16:F19" si="16">F8</f>
        <v>0.15805564921077209</v>
      </c>
      <c r="G16" s="8">
        <f>F16-VLOOKUP($G$13,'qx Malaria'!$B$1:$I$31,(1+angola!E16),FALSE)</f>
        <v>0.1579614492107721</v>
      </c>
      <c r="H16" s="15">
        <f t="shared" si="8"/>
        <v>9</v>
      </c>
      <c r="I16" s="9">
        <f t="shared" si="14"/>
        <v>0.4</v>
      </c>
      <c r="J16" s="9" cm="1">
        <f t="array" ref="J16">VLOOKUP($G$13,'qx Malaria'!$B$1:$I$31,(N16),FALSE)/(1-angola!I16*INDEX($E$6:$G$11,N16,2))</f>
        <v>1.0055747051403559E-4</v>
      </c>
      <c r="K16" s="9">
        <f t="shared" si="12"/>
        <v>0.16862212071514379</v>
      </c>
      <c r="L16" s="9">
        <f t="shared" si="2"/>
        <v>0.16872267818565784</v>
      </c>
      <c r="M16" s="9">
        <f>(J16*Table46[[#This Row],[qx (tau)]])/L16</f>
        <v>8.7383793558446365E-6</v>
      </c>
      <c r="N16" s="6">
        <f t="shared" si="3"/>
        <v>3</v>
      </c>
      <c r="P16" s="6">
        <v>2</v>
      </c>
      <c r="Q16" s="6">
        <v>0.15805564921077209</v>
      </c>
      <c r="R16" s="8">
        <v>0.15796684921077209</v>
      </c>
      <c r="S16" s="15">
        <v>9</v>
      </c>
      <c r="T16" s="9">
        <v>0.4</v>
      </c>
      <c r="U16" s="9">
        <v>9.4793029529154565E-5</v>
      </c>
      <c r="V16" s="9">
        <v>0.16862788515612867</v>
      </c>
      <c r="W16" s="9">
        <v>0.16872267818565784</v>
      </c>
      <c r="X16" s="9">
        <v>8.2374531507325234E-6</v>
      </c>
      <c r="Y16" s="6">
        <v>3</v>
      </c>
      <c r="Z16" s="6">
        <v>2</v>
      </c>
      <c r="AA16" s="6">
        <v>0.15805564921077209</v>
      </c>
      <c r="AB16" s="8">
        <v>0.15796494921077209</v>
      </c>
      <c r="AC16" s="15">
        <v>9</v>
      </c>
      <c r="AD16" s="9">
        <v>0.4</v>
      </c>
      <c r="AE16" s="9">
        <v>9.6821258764575671E-5</v>
      </c>
      <c r="AF16" s="9">
        <v>0.16862585692689325</v>
      </c>
      <c r="AG16" s="9">
        <v>0.16872267818565781</v>
      </c>
      <c r="AH16" s="9">
        <v>8.4137049636423431E-6</v>
      </c>
      <c r="AI16" s="6">
        <v>3</v>
      </c>
      <c r="AJ16" s="6">
        <v>2</v>
      </c>
      <c r="AK16" s="6">
        <v>0.15805564921077209</v>
      </c>
      <c r="AL16" s="8">
        <v>0.15796104921077209</v>
      </c>
      <c r="AM16" s="15">
        <v>9</v>
      </c>
      <c r="AN16" s="9">
        <v>0.4</v>
      </c>
      <c r="AO16" s="9">
        <v>1.0098446614254531E-4</v>
      </c>
      <c r="AP16" s="9">
        <v>0.16862169371951527</v>
      </c>
      <c r="AQ16" s="9">
        <v>0.16872267818565781</v>
      </c>
      <c r="AR16" s="9">
        <v>8.77548500066776E-6</v>
      </c>
      <c r="AS16" s="6">
        <v>3</v>
      </c>
      <c r="AT16" s="6">
        <v>2</v>
      </c>
      <c r="AU16" s="6">
        <v>0.15805564921077209</v>
      </c>
      <c r="AV16" s="8">
        <v>0.15795384921077207</v>
      </c>
      <c r="AW16" s="15">
        <v>9</v>
      </c>
      <c r="AX16" s="9">
        <v>0.4</v>
      </c>
      <c r="AY16" s="9">
        <v>1.0867038745571998E-4</v>
      </c>
      <c r="AZ16" s="9">
        <v>0.16861400779820207</v>
      </c>
      <c r="BA16" s="9">
        <v>0.16872267818565778</v>
      </c>
      <c r="BB16" s="9">
        <v>9.4433866074839102E-6</v>
      </c>
      <c r="BC16" s="6">
        <v>3</v>
      </c>
      <c r="BD16" s="6">
        <v>2</v>
      </c>
      <c r="BE16" s="6">
        <v>0.15805564921077209</v>
      </c>
      <c r="BF16" s="8">
        <v>0.15794714921077208</v>
      </c>
      <c r="BG16" s="15">
        <v>9</v>
      </c>
      <c r="BH16" s="9">
        <v>0.4</v>
      </c>
      <c r="BI16" s="9">
        <v>1.1582256423325755E-4</v>
      </c>
      <c r="BJ16" s="9">
        <v>0.16860685562142455</v>
      </c>
      <c r="BK16" s="9">
        <v>0.16872267818565781</v>
      </c>
      <c r="BL16" s="9">
        <v>1.0064906158271159E-5</v>
      </c>
      <c r="BM16" s="6">
        <v>3</v>
      </c>
      <c r="BN16" s="6">
        <v>2</v>
      </c>
      <c r="BO16" s="6">
        <v>0.15805564921077209</v>
      </c>
      <c r="BP16" s="8">
        <v>0.1579470492107721</v>
      </c>
      <c r="BQ16" s="15">
        <v>9</v>
      </c>
      <c r="BR16" s="9">
        <v>0.4</v>
      </c>
      <c r="BS16" s="9">
        <v>1.1592931314038497E-4</v>
      </c>
      <c r="BT16" s="9">
        <v>0.16860674887251745</v>
      </c>
      <c r="BU16" s="9">
        <v>0.16872267818565784</v>
      </c>
      <c r="BV16" s="9">
        <v>1.0074182569476939E-5</v>
      </c>
      <c r="BW16" s="6">
        <v>3</v>
      </c>
      <c r="BX16" s="6">
        <v>2</v>
      </c>
      <c r="BY16" s="6">
        <v>0.15805564921077209</v>
      </c>
      <c r="BZ16" s="8">
        <v>0.15795404921077208</v>
      </c>
      <c r="CA16" s="15">
        <v>9</v>
      </c>
      <c r="CB16" s="9">
        <v>0.4</v>
      </c>
      <c r="CC16" s="9">
        <v>1.0845688964146513E-4</v>
      </c>
      <c r="CD16" s="9">
        <v>0.16861422129601633</v>
      </c>
      <c r="CE16" s="9">
        <v>0.16872267818565781</v>
      </c>
      <c r="CF16" s="9">
        <v>9.4248337850723485E-6</v>
      </c>
      <c r="CG16" s="6">
        <v>3</v>
      </c>
      <c r="CH16" s="6">
        <v>2</v>
      </c>
      <c r="CI16" s="6">
        <v>0.15805564921077209</v>
      </c>
      <c r="CJ16" s="8">
        <v>0.15795224921077208</v>
      </c>
      <c r="CK16" s="15">
        <v>9</v>
      </c>
      <c r="CL16" s="9">
        <v>0.4</v>
      </c>
      <c r="CM16" s="9">
        <v>1.103783699697588E-4</v>
      </c>
      <c r="CN16" s="9">
        <v>0.16861229981568804</v>
      </c>
      <c r="CO16" s="9">
        <v>0.16872267818565781</v>
      </c>
      <c r="CP16" s="9">
        <v>9.5918091867763856E-6</v>
      </c>
      <c r="CQ16" s="6">
        <v>3</v>
      </c>
      <c r="CR16" s="6">
        <v>2</v>
      </c>
      <c r="CS16" s="6">
        <v>0.15805564921077209</v>
      </c>
      <c r="CT16" s="8">
        <v>0.15793944921077208</v>
      </c>
      <c r="CU16" s="15">
        <v>9</v>
      </c>
      <c r="CV16" s="9">
        <v>0.4</v>
      </c>
      <c r="CW16" s="9">
        <v>1.2404223008206938E-4</v>
      </c>
      <c r="CX16" s="9">
        <v>0.16859863595557573</v>
      </c>
      <c r="CY16" s="9">
        <v>0.16872267818565781</v>
      </c>
      <c r="CZ16" s="9">
        <v>1.0779189821116211E-5</v>
      </c>
      <c r="DA16" s="6">
        <v>3</v>
      </c>
      <c r="DB16" s="6">
        <v>2</v>
      </c>
      <c r="DC16" s="6">
        <v>0.15805564921077209</v>
      </c>
      <c r="DD16" s="8">
        <v>0.15793184921077208</v>
      </c>
      <c r="DE16" s="15">
        <v>9</v>
      </c>
      <c r="DF16" s="9">
        <v>0.4</v>
      </c>
      <c r="DG16" s="9">
        <v>1.3215514702375378E-4</v>
      </c>
      <c r="DH16" s="9">
        <v>0.16859052303863406</v>
      </c>
      <c r="DI16" s="9">
        <v>0.16872267818565781</v>
      </c>
      <c r="DJ16" s="9">
        <v>1.1484197072755479E-5</v>
      </c>
      <c r="DK16" s="6">
        <v>3</v>
      </c>
      <c r="DL16" s="6">
        <v>2</v>
      </c>
      <c r="DM16" s="6">
        <v>0.15805564921077209</v>
      </c>
      <c r="DN16" s="8">
        <v>0.15792884921077208</v>
      </c>
      <c r="DO16" s="15">
        <v>9</v>
      </c>
      <c r="DP16" s="9">
        <v>0.4</v>
      </c>
      <c r="DQ16" s="9">
        <v>1.3535761423757656E-4</v>
      </c>
      <c r="DR16" s="9">
        <v>0.16858732057142023</v>
      </c>
      <c r="DS16" s="9">
        <v>0.16872267818565781</v>
      </c>
      <c r="DT16" s="9">
        <v>1.1762489408928877E-5</v>
      </c>
      <c r="DU16" s="6">
        <v>3</v>
      </c>
      <c r="DV16" s="6">
        <v>2</v>
      </c>
      <c r="DW16" s="6">
        <v>0.15805564921077209</v>
      </c>
      <c r="DX16" s="8">
        <v>0.15792104921077207</v>
      </c>
      <c r="DY16" s="15">
        <v>9</v>
      </c>
      <c r="DZ16" s="9">
        <v>0.4</v>
      </c>
      <c r="EA16" s="9">
        <v>1.4368402899351583E-4</v>
      </c>
      <c r="EB16" s="9">
        <v>0.16857899415666427</v>
      </c>
      <c r="EC16" s="9">
        <v>0.16872267818565778</v>
      </c>
      <c r="ED16" s="9">
        <v>1.2486049482979711E-5</v>
      </c>
      <c r="EE16" s="6">
        <v>3</v>
      </c>
      <c r="EF16" s="6">
        <v>2</v>
      </c>
      <c r="EG16" s="6">
        <v>0.15805564921077209</v>
      </c>
      <c r="EH16" s="8">
        <v>0.15791634921077208</v>
      </c>
      <c r="EI16" s="15">
        <v>9</v>
      </c>
      <c r="EJ16" s="9">
        <v>0.4</v>
      </c>
      <c r="EK16" s="9">
        <v>1.4870122762850486E-4</v>
      </c>
      <c r="EL16" s="9">
        <v>0.16857397695802931</v>
      </c>
      <c r="EM16" s="9">
        <v>0.16872267818565781</v>
      </c>
      <c r="EN16" s="9">
        <v>1.2922040809651359E-5</v>
      </c>
      <c r="EO16" s="6">
        <v>3</v>
      </c>
      <c r="EP16" s="6">
        <v>2</v>
      </c>
      <c r="EQ16" s="6">
        <v>0.15805564921077209</v>
      </c>
      <c r="ER16" s="8">
        <v>0.15790434921077209</v>
      </c>
      <c r="ES16" s="15">
        <v>9</v>
      </c>
      <c r="ET16" s="9">
        <v>0.4</v>
      </c>
      <c r="EU16" s="9">
        <v>1.6151109648379603E-4</v>
      </c>
      <c r="EV16" s="9">
        <v>0.16856116708917401</v>
      </c>
      <c r="EW16" s="9">
        <v>0.16872267818565781</v>
      </c>
      <c r="EX16" s="9">
        <v>1.4035210154344947E-5</v>
      </c>
      <c r="EY16" s="6">
        <v>3</v>
      </c>
      <c r="EZ16" s="6">
        <v>2</v>
      </c>
      <c r="FA16" s="6">
        <f t="shared" ref="FA16:FA19" si="17">FA8</f>
        <v>0.84597338211174855</v>
      </c>
      <c r="FB16" s="8">
        <f>FA16-VLOOKUP($G$13,'qx Malaria'!$B$1:$I$31,(1+angola!EZ16),FALSE)</f>
        <v>0.84587918211174851</v>
      </c>
      <c r="FC16" s="15">
        <f t="shared" si="10"/>
        <v>9</v>
      </c>
      <c r="FD16" s="9">
        <f t="shared" si="15"/>
        <v>0.4</v>
      </c>
      <c r="FE16" s="9" cm="1">
        <f t="array" ref="FE16">VLOOKUP($G$13,'qx Malaria'!$B$1:$I$31,(FI16),FALSE)/(1-angola!FD16*INDEX($E$6:$G$11,FI16,2))</f>
        <v>1.0055747051403559E-4</v>
      </c>
      <c r="FF16" s="9">
        <f t="shared" si="13"/>
        <v>0.16862212071514379</v>
      </c>
      <c r="FG16" s="9">
        <f t="shared" si="6"/>
        <v>0.16872267818565784</v>
      </c>
      <c r="FH16" s="9">
        <f>(FE16*Table46[[#This Row],[qx (tau)]])/FG16</f>
        <v>8.7383793558446365E-6</v>
      </c>
      <c r="FI16" s="6">
        <f t="shared" si="7"/>
        <v>3</v>
      </c>
      <c r="FJ16" s="6">
        <v>2</v>
      </c>
      <c r="FK16" s="6">
        <v>0.15805564921077209</v>
      </c>
      <c r="FL16" s="8">
        <v>0.15788284921077209</v>
      </c>
      <c r="FM16" s="15">
        <v>9</v>
      </c>
      <c r="FN16" s="9">
        <v>0.4</v>
      </c>
      <c r="FO16" s="9">
        <v>1.8446211151619267E-4</v>
      </c>
      <c r="FP16" s="9">
        <v>0.16853821607414163</v>
      </c>
      <c r="FQ16" s="9">
        <v>0.16872267818565781</v>
      </c>
      <c r="FR16" s="9">
        <v>1.6029638563587616E-5</v>
      </c>
      <c r="FS16" s="6">
        <v>3</v>
      </c>
      <c r="FT16" s="6">
        <v>2</v>
      </c>
      <c r="FU16" s="6">
        <v>0.15805564921077209</v>
      </c>
      <c r="FV16" s="8">
        <v>0.15788854921077208</v>
      </c>
      <c r="FW16" s="15">
        <v>9</v>
      </c>
      <c r="FX16" s="9">
        <v>0.4</v>
      </c>
      <c r="FY16" s="9">
        <v>1.7837742380992936E-4</v>
      </c>
      <c r="FZ16" s="9">
        <v>0.16854430076184787</v>
      </c>
      <c r="GA16" s="9">
        <v>0.16872267818565781</v>
      </c>
      <c r="GB16" s="9">
        <v>1.5500883124858162E-5</v>
      </c>
      <c r="GC16" s="6">
        <v>3</v>
      </c>
      <c r="GD16" s="6">
        <v>2</v>
      </c>
      <c r="GE16" s="6">
        <v>0.15805564921077209</v>
      </c>
      <c r="GF16" s="8">
        <v>0.15790464921077207</v>
      </c>
      <c r="GG16" s="15">
        <v>9</v>
      </c>
      <c r="GH16" s="9">
        <v>0.4</v>
      </c>
      <c r="GI16" s="9">
        <v>1.6119084976241372E-4</v>
      </c>
      <c r="GJ16" s="9">
        <v>0.16856148733589538</v>
      </c>
      <c r="GK16" s="9">
        <v>0.16872267818565778</v>
      </c>
      <c r="GL16" s="9">
        <v>1.4007380920727607E-5</v>
      </c>
      <c r="GM16" s="6">
        <v>3</v>
      </c>
      <c r="GN16" s="6">
        <v>2</v>
      </c>
      <c r="GO16" s="6">
        <v>0.15805564921077209</v>
      </c>
      <c r="GP16" s="8">
        <v>0.15792894921077208</v>
      </c>
      <c r="GQ16" s="15">
        <v>9</v>
      </c>
      <c r="GR16" s="9">
        <v>0.4</v>
      </c>
      <c r="GS16" s="9">
        <v>1.3525086533044912E-4</v>
      </c>
      <c r="GT16" s="9">
        <v>0.16858742732032736</v>
      </c>
      <c r="GU16" s="9">
        <v>0.16872267818565781</v>
      </c>
      <c r="GV16" s="9">
        <v>1.1753212997723096E-5</v>
      </c>
      <c r="GW16" s="6">
        <v>3</v>
      </c>
      <c r="GX16" s="6">
        <v>2</v>
      </c>
      <c r="GY16" s="6">
        <v>0.15805564921077209</v>
      </c>
      <c r="GZ16" s="8">
        <v>0.15795124921077208</v>
      </c>
      <c r="HA16" s="15">
        <v>9</v>
      </c>
      <c r="HB16" s="9">
        <v>0.4</v>
      </c>
      <c r="HC16" s="9">
        <v>1.1144585904103307E-4</v>
      </c>
      <c r="HD16" s="9">
        <v>0.16861123232661679</v>
      </c>
      <c r="HE16" s="9">
        <v>0.16872267818565781</v>
      </c>
      <c r="HF16" s="9">
        <v>9.6845732988341859E-6</v>
      </c>
      <c r="HG16" s="6">
        <v>3</v>
      </c>
      <c r="HH16" s="6">
        <v>2</v>
      </c>
      <c r="HI16" s="6">
        <v>0.15805564921077209</v>
      </c>
      <c r="HJ16" s="8">
        <v>0.15796254921077207</v>
      </c>
      <c r="HK16" s="15">
        <v>9</v>
      </c>
      <c r="HL16" s="9">
        <v>0.4</v>
      </c>
      <c r="HM16" s="9">
        <v>9.9383232535633903E-5</v>
      </c>
      <c r="HN16" s="9">
        <v>0.16862329495312217</v>
      </c>
      <c r="HO16" s="9">
        <v>0.16872267818565781</v>
      </c>
      <c r="HP16" s="9">
        <v>8.6363388325810604E-6</v>
      </c>
      <c r="HQ16" s="6">
        <v>3</v>
      </c>
      <c r="HR16" s="6">
        <v>2</v>
      </c>
      <c r="HS16" s="6">
        <v>0.15805564921077209</v>
      </c>
      <c r="HT16" s="8">
        <v>0.15797144921077208</v>
      </c>
      <c r="HU16" s="15">
        <v>9</v>
      </c>
      <c r="HV16" s="9">
        <v>0.4</v>
      </c>
      <c r="HW16" s="9">
        <v>8.988257980129296E-5</v>
      </c>
      <c r="HX16" s="9">
        <v>0.16863279560585651</v>
      </c>
      <c r="HY16" s="9">
        <v>0.16872267818565781</v>
      </c>
      <c r="HZ16" s="9">
        <v>7.8107382352666522E-6</v>
      </c>
      <c r="IA16" s="6">
        <v>3</v>
      </c>
      <c r="IB16" s="6">
        <v>2</v>
      </c>
      <c r="IC16" s="6">
        <v>0.15805564921077209</v>
      </c>
      <c r="ID16" s="8">
        <v>0.15797454921077209</v>
      </c>
      <c r="IE16" s="15">
        <v>9</v>
      </c>
      <c r="IF16" s="9">
        <v>0.4</v>
      </c>
      <c r="IG16" s="9">
        <v>8.657336368034273E-5</v>
      </c>
      <c r="IH16" s="9">
        <v>0.16863610482197747</v>
      </c>
      <c r="II16" s="9">
        <v>0.16872267818565781</v>
      </c>
      <c r="IJ16" s="9">
        <v>7.5231694878874747E-6</v>
      </c>
      <c r="IK16" s="6">
        <v>3</v>
      </c>
      <c r="IL16" s="6">
        <v>2</v>
      </c>
      <c r="IM16" s="6">
        <v>0.15805564921077209</v>
      </c>
      <c r="IN16" s="8">
        <v>0.15797444921077208</v>
      </c>
      <c r="IO16" s="15">
        <v>9</v>
      </c>
      <c r="IP16" s="9">
        <v>0.4</v>
      </c>
      <c r="IQ16" s="9">
        <v>8.6680112587470166E-5</v>
      </c>
      <c r="IR16" s="9">
        <v>0.16863599807307034</v>
      </c>
      <c r="IS16" s="9">
        <v>0.16872267818565781</v>
      </c>
      <c r="IT16" s="9">
        <v>7.5324458990932548E-6</v>
      </c>
      <c r="IU16" s="6">
        <v>3</v>
      </c>
      <c r="IV16" s="6">
        <v>2</v>
      </c>
      <c r="IW16" s="6">
        <v>0.15805564921077209</v>
      </c>
      <c r="IX16" s="8">
        <v>0.1579749492107721</v>
      </c>
      <c r="IY16" s="15">
        <v>9</v>
      </c>
      <c r="IZ16" s="9">
        <v>0.4</v>
      </c>
      <c r="JA16" s="9">
        <v>8.6146368051833027E-5</v>
      </c>
      <c r="JB16" s="9">
        <v>0.16863653181760599</v>
      </c>
      <c r="JC16" s="9">
        <v>0.16872267818565781</v>
      </c>
      <c r="JD16" s="9">
        <v>7.4860638430643555E-6</v>
      </c>
      <c r="JE16" s="6">
        <v>3</v>
      </c>
      <c r="JF16" s="6">
        <v>2</v>
      </c>
      <c r="JG16" s="6">
        <v>0.15805564921077209</v>
      </c>
      <c r="JH16" s="8">
        <v>0.15796934921077208</v>
      </c>
      <c r="JI16" s="15">
        <v>9</v>
      </c>
      <c r="JJ16" s="9">
        <v>0.4</v>
      </c>
      <c r="JK16" s="9">
        <v>9.2124306850968924E-5</v>
      </c>
      <c r="JL16" s="9">
        <v>0.16863055387880682</v>
      </c>
      <c r="JM16" s="9">
        <v>0.16872267818565778</v>
      </c>
      <c r="JN16" s="9">
        <v>8.005542870588032E-6</v>
      </c>
      <c r="JO16" s="6">
        <v>3</v>
      </c>
      <c r="JP16" s="6">
        <v>2</v>
      </c>
      <c r="JQ16" s="6">
        <v>0.15805564921077209</v>
      </c>
      <c r="JR16" s="8">
        <v>0.1579682492107721</v>
      </c>
      <c r="JS16" s="15">
        <v>9</v>
      </c>
      <c r="JT16" s="9">
        <v>0.4</v>
      </c>
      <c r="JU16" s="9">
        <v>9.3298544829370598E-5</v>
      </c>
      <c r="JV16" s="9">
        <v>0.16862937964082847</v>
      </c>
      <c r="JW16" s="9">
        <v>0.16872267818565784</v>
      </c>
      <c r="JX16" s="9">
        <v>8.1075833938516047E-6</v>
      </c>
      <c r="JY16" s="6">
        <v>3</v>
      </c>
      <c r="JZ16" s="6">
        <v>2</v>
      </c>
      <c r="KA16" s="6">
        <v>0.15805564921077209</v>
      </c>
      <c r="KB16" s="8">
        <v>0.15796094921077208</v>
      </c>
      <c r="KC16" s="15">
        <v>9</v>
      </c>
      <c r="KD16" s="9">
        <v>0.4</v>
      </c>
      <c r="KE16" s="9">
        <v>1.0109121504967273E-4</v>
      </c>
      <c r="KF16" s="9">
        <v>0.16862158697060814</v>
      </c>
      <c r="KG16" s="9">
        <v>0.16872267818565781</v>
      </c>
      <c r="KH16" s="9">
        <v>8.7847614118735392E-6</v>
      </c>
      <c r="KI16" s="6">
        <v>3</v>
      </c>
      <c r="KJ16" s="6">
        <v>2</v>
      </c>
      <c r="KK16" s="6">
        <v>0.15805564921077209</v>
      </c>
      <c r="KL16" s="8">
        <v>0.15795804921077208</v>
      </c>
      <c r="KM16" s="15">
        <v>9</v>
      </c>
      <c r="KN16" s="9">
        <v>0.4</v>
      </c>
      <c r="KO16" s="9">
        <v>1.0418693335636809E-4</v>
      </c>
      <c r="KP16" s="9">
        <v>0.16861849125230144</v>
      </c>
      <c r="KQ16" s="9">
        <v>0.16872267818565781</v>
      </c>
      <c r="KR16" s="9">
        <v>9.0537773368411541E-6</v>
      </c>
      <c r="KS16" s="6">
        <v>3</v>
      </c>
      <c r="KT16" s="6">
        <v>2</v>
      </c>
      <c r="KU16" s="6">
        <v>0.15805564921077209</v>
      </c>
      <c r="KV16" s="8">
        <v>0.1579614492107721</v>
      </c>
      <c r="KW16" s="15">
        <v>9</v>
      </c>
      <c r="KX16" s="9">
        <v>0.4</v>
      </c>
      <c r="KY16" s="9">
        <v>1.0055747051403559E-4</v>
      </c>
      <c r="KZ16" s="9">
        <v>0.16862212071514379</v>
      </c>
      <c r="LA16" s="9">
        <v>0.16872267818565784</v>
      </c>
      <c r="LB16" s="9">
        <v>8.7383793558446365E-6</v>
      </c>
      <c r="LC16" s="6">
        <v>3</v>
      </c>
    </row>
    <row r="17" spans="1:315">
      <c r="A17" s="6">
        <v>10</v>
      </c>
      <c r="B17" s="6">
        <v>1.3024135453299864E-2</v>
      </c>
      <c r="C17" s="6">
        <f>1-Table46[[#This Row],[qx (tau)]]</f>
        <v>0.98697586454670017</v>
      </c>
      <c r="E17" s="6">
        <v>3</v>
      </c>
      <c r="F17" s="6">
        <f t="shared" si="16"/>
        <v>0.6384719121165795</v>
      </c>
      <c r="G17" s="8">
        <f>F17-VLOOKUP($G$13,'qx Malaria'!$B$1:$I$31,(1+angola!E17),FALSE)</f>
        <v>0.63834081211657945</v>
      </c>
      <c r="H17" s="15">
        <f t="shared" si="8"/>
        <v>10</v>
      </c>
      <c r="I17" s="9">
        <f t="shared" si="14"/>
        <v>0.5</v>
      </c>
      <c r="J17" s="9" cm="1">
        <f t="array" ref="J17">VLOOKUP($G$13,'qx Malaria'!$B$1:$I$31,(N17),FALSE)/(1-angola!I17*INDEX($E$6:$G$11,N17,2))</f>
        <v>1.0228322040200358E-4</v>
      </c>
      <c r="K17" s="9">
        <f t="shared" si="12"/>
        <v>0.17151598433806048</v>
      </c>
      <c r="L17" s="9">
        <f t="shared" si="2"/>
        <v>0.17161826755846249</v>
      </c>
      <c r="M17" s="9">
        <f>(J17*Table46[[#This Row],[qx (tau)]])/L17</f>
        <v>7.7622885725822638E-6</v>
      </c>
      <c r="N17" s="6">
        <f t="shared" si="3"/>
        <v>3</v>
      </c>
      <c r="P17" s="6">
        <v>3</v>
      </c>
      <c r="Q17" s="6">
        <v>0.6384719121165795</v>
      </c>
      <c r="R17" s="8">
        <v>0.63834991211657954</v>
      </c>
      <c r="S17" s="15">
        <v>10</v>
      </c>
      <c r="T17" s="9">
        <v>0.5</v>
      </c>
      <c r="U17" s="9">
        <v>9.6419851079595741E-5</v>
      </c>
      <c r="V17" s="9">
        <v>0.17152184770738288</v>
      </c>
      <c r="W17" s="9">
        <v>0.17161826755846246</v>
      </c>
      <c r="X17" s="9">
        <v>7.3173166161921989E-6</v>
      </c>
      <c r="Y17" s="6">
        <v>3</v>
      </c>
      <c r="Z17" s="6">
        <v>3</v>
      </c>
      <c r="AA17" s="6">
        <v>0.6384719121165795</v>
      </c>
      <c r="AB17" s="8">
        <v>0.63834951211657953</v>
      </c>
      <c r="AC17" s="15">
        <v>10</v>
      </c>
      <c r="AD17" s="9">
        <v>0.5</v>
      </c>
      <c r="AE17" s="9">
        <v>9.8482888433776278E-5</v>
      </c>
      <c r="AF17" s="9">
        <v>0.17151978467002871</v>
      </c>
      <c r="AG17" s="9">
        <v>0.17161826755846249</v>
      </c>
      <c r="AH17" s="9">
        <v>7.4738808230701844E-6</v>
      </c>
      <c r="AI17" s="6">
        <v>3</v>
      </c>
      <c r="AJ17" s="6">
        <v>3</v>
      </c>
      <c r="AK17" s="6">
        <v>0.6384719121165795</v>
      </c>
      <c r="AL17" s="8">
        <v>0.63834671211657945</v>
      </c>
      <c r="AM17" s="15">
        <v>10</v>
      </c>
      <c r="AN17" s="9">
        <v>0.5</v>
      </c>
      <c r="AO17" s="9">
        <v>1.0271754405551528E-4</v>
      </c>
      <c r="AP17" s="9">
        <v>0.17151555001440696</v>
      </c>
      <c r="AQ17" s="9">
        <v>0.17161826755846249</v>
      </c>
      <c r="AR17" s="9">
        <v>7.7952494582407877E-6</v>
      </c>
      <c r="AS17" s="6">
        <v>3</v>
      </c>
      <c r="AT17" s="6">
        <v>3</v>
      </c>
      <c r="AU17" s="6">
        <v>0.6384719121165795</v>
      </c>
      <c r="AV17" s="8">
        <v>0.63834031211657949</v>
      </c>
      <c r="AW17" s="15">
        <v>10</v>
      </c>
      <c r="AX17" s="9">
        <v>0.5</v>
      </c>
      <c r="AY17" s="9">
        <v>1.1053536981872573E-4</v>
      </c>
      <c r="AZ17" s="9">
        <v>0.17150773218864374</v>
      </c>
      <c r="BA17" s="9">
        <v>0.17161826755846246</v>
      </c>
      <c r="BB17" s="9">
        <v>8.3885454000942093E-6</v>
      </c>
      <c r="BC17" s="6">
        <v>3</v>
      </c>
      <c r="BD17" s="6">
        <v>3</v>
      </c>
      <c r="BE17" s="6">
        <v>0.6384719121165795</v>
      </c>
      <c r="BF17" s="8">
        <v>0.6383331121165795</v>
      </c>
      <c r="BG17" s="15">
        <v>10</v>
      </c>
      <c r="BH17" s="9">
        <v>0.5</v>
      </c>
      <c r="BI17" s="9">
        <v>1.1781029101504659E-4</v>
      </c>
      <c r="BJ17" s="9">
        <v>0.17150045726744742</v>
      </c>
      <c r="BK17" s="9">
        <v>0.17161826755846246</v>
      </c>
      <c r="BL17" s="9">
        <v>8.9406402348744773E-6</v>
      </c>
      <c r="BM17" s="6">
        <v>3</v>
      </c>
      <c r="BN17" s="6">
        <v>3</v>
      </c>
      <c r="BO17" s="6">
        <v>0.6384719121165795</v>
      </c>
      <c r="BP17" s="8">
        <v>0.63833161211657952</v>
      </c>
      <c r="BQ17" s="15">
        <v>10</v>
      </c>
      <c r="BR17" s="9">
        <v>0.5</v>
      </c>
      <c r="BS17" s="9">
        <v>1.1791887192842451E-4</v>
      </c>
      <c r="BT17" s="9">
        <v>0.17150034868653408</v>
      </c>
      <c r="BU17" s="9">
        <v>0.17161826755846249</v>
      </c>
      <c r="BV17" s="9">
        <v>8.948880456289107E-6</v>
      </c>
      <c r="BW17" s="6">
        <v>3</v>
      </c>
      <c r="BX17" s="6">
        <v>3</v>
      </c>
      <c r="BY17" s="6">
        <v>0.6384719121165795</v>
      </c>
      <c r="BZ17" s="8">
        <v>0.63833751211657952</v>
      </c>
      <c r="CA17" s="15">
        <v>10</v>
      </c>
      <c r="CB17" s="9">
        <v>0.5</v>
      </c>
      <c r="CC17" s="9">
        <v>1.103182079919699E-4</v>
      </c>
      <c r="CD17" s="9">
        <v>0.17150794935047051</v>
      </c>
      <c r="CE17" s="9">
        <v>0.17161826755846249</v>
      </c>
      <c r="CF17" s="9">
        <v>8.3720649572649465E-6</v>
      </c>
      <c r="CG17" s="6">
        <v>3</v>
      </c>
      <c r="CH17" s="6">
        <v>3</v>
      </c>
      <c r="CI17" s="6">
        <v>0.6384719121165795</v>
      </c>
      <c r="CJ17" s="8">
        <v>0.63833421211657948</v>
      </c>
      <c r="CK17" s="15">
        <v>10</v>
      </c>
      <c r="CL17" s="9">
        <v>0.5</v>
      </c>
      <c r="CM17" s="9">
        <v>1.122726644327725E-4</v>
      </c>
      <c r="CN17" s="9">
        <v>0.17150599489402971</v>
      </c>
      <c r="CO17" s="9">
        <v>0.17161826755846249</v>
      </c>
      <c r="CP17" s="9">
        <v>8.5203889427283015E-6</v>
      </c>
      <c r="CQ17" s="6">
        <v>3</v>
      </c>
      <c r="CR17" s="6">
        <v>3</v>
      </c>
      <c r="CS17" s="6">
        <v>0.6384719121165795</v>
      </c>
      <c r="CT17" s="8">
        <v>0.63831901211657949</v>
      </c>
      <c r="CU17" s="15">
        <v>10</v>
      </c>
      <c r="CV17" s="9">
        <v>0.5</v>
      </c>
      <c r="CW17" s="9">
        <v>1.2617102134514666E-4</v>
      </c>
      <c r="CX17" s="9">
        <v>0.17149209653711731</v>
      </c>
      <c r="CY17" s="9">
        <v>0.17161826755846246</v>
      </c>
      <c r="CZ17" s="9">
        <v>9.5751372838010525E-6</v>
      </c>
      <c r="DA17" s="6">
        <v>3</v>
      </c>
      <c r="DB17" s="6">
        <v>3</v>
      </c>
      <c r="DC17" s="6">
        <v>0.6384719121165795</v>
      </c>
      <c r="DD17" s="8">
        <v>0.63830721211657948</v>
      </c>
      <c r="DE17" s="15">
        <v>10</v>
      </c>
      <c r="DF17" s="9">
        <v>0.5</v>
      </c>
      <c r="DG17" s="9">
        <v>1.3442317076186883E-4</v>
      </c>
      <c r="DH17" s="9">
        <v>0.17148384438770059</v>
      </c>
      <c r="DI17" s="9">
        <v>0.17161826755846246</v>
      </c>
      <c r="DJ17" s="9">
        <v>1.0201394111312998E-5</v>
      </c>
      <c r="DK17" s="6">
        <v>3</v>
      </c>
      <c r="DL17" s="6">
        <v>3</v>
      </c>
      <c r="DM17" s="6">
        <v>0.6384719121165795</v>
      </c>
      <c r="DN17" s="8">
        <v>0.63829931211657953</v>
      </c>
      <c r="DO17" s="15">
        <v>10</v>
      </c>
      <c r="DP17" s="9">
        <v>0.5</v>
      </c>
      <c r="DQ17" s="9">
        <v>1.3768059816320652E-4</v>
      </c>
      <c r="DR17" s="9">
        <v>0.17148058696029925</v>
      </c>
      <c r="DS17" s="9">
        <v>0.17161826755846246</v>
      </c>
      <c r="DT17" s="9">
        <v>1.0448600753751923E-5</v>
      </c>
      <c r="DU17" s="6">
        <v>3</v>
      </c>
      <c r="DV17" s="6">
        <v>3</v>
      </c>
      <c r="DW17" s="6">
        <v>0.6384719121165795</v>
      </c>
      <c r="DX17" s="8">
        <v>0.63828941211657952</v>
      </c>
      <c r="DY17" s="15">
        <v>10</v>
      </c>
      <c r="DZ17" s="9">
        <v>0.5</v>
      </c>
      <c r="EA17" s="9">
        <v>1.4614990940668455E-4</v>
      </c>
      <c r="EB17" s="9">
        <v>0.17147211764905576</v>
      </c>
      <c r="EC17" s="9">
        <v>0.17161826755846243</v>
      </c>
      <c r="ED17" s="9">
        <v>1.1091338024093135E-5</v>
      </c>
      <c r="EE17" s="6">
        <v>3</v>
      </c>
      <c r="EF17" s="6">
        <v>3</v>
      </c>
      <c r="EG17" s="6">
        <v>0.6384719121165795</v>
      </c>
      <c r="EH17" s="8">
        <v>0.63827721211657951</v>
      </c>
      <c r="EI17" s="15">
        <v>10</v>
      </c>
      <c r="EJ17" s="9">
        <v>0.5</v>
      </c>
      <c r="EK17" s="9">
        <v>1.512532123354469E-4</v>
      </c>
      <c r="EL17" s="9">
        <v>0.17146701434612702</v>
      </c>
      <c r="EM17" s="9">
        <v>0.17161826755846246</v>
      </c>
      <c r="EN17" s="9">
        <v>1.1478628430580778E-5</v>
      </c>
      <c r="EO17" s="6">
        <v>3</v>
      </c>
      <c r="EP17" s="6">
        <v>3</v>
      </c>
      <c r="EQ17" s="6">
        <v>0.6384719121165795</v>
      </c>
      <c r="ER17" s="8">
        <v>0.63826241211657953</v>
      </c>
      <c r="ES17" s="15">
        <v>10</v>
      </c>
      <c r="ET17" s="9">
        <v>0.5</v>
      </c>
      <c r="EU17" s="9">
        <v>1.6428292194079771E-4</v>
      </c>
      <c r="EV17" s="9">
        <v>0.17145398463652167</v>
      </c>
      <c r="EW17" s="9">
        <v>0.17161826755846246</v>
      </c>
      <c r="EX17" s="9">
        <v>1.2467455000336485E-5</v>
      </c>
      <c r="EY17" s="6">
        <v>3</v>
      </c>
      <c r="EZ17" s="6">
        <v>3</v>
      </c>
      <c r="FA17" s="6">
        <f t="shared" si="17"/>
        <v>1</v>
      </c>
      <c r="FB17" s="8">
        <f>FA17-VLOOKUP($G$13,'qx Malaria'!$B$1:$I$31,(1+angola!EZ17),FALSE)</f>
        <v>0.99986889999999995</v>
      </c>
      <c r="FC17" s="15">
        <f t="shared" si="10"/>
        <v>10</v>
      </c>
      <c r="FD17" s="9">
        <f t="shared" si="15"/>
        <v>0.5</v>
      </c>
      <c r="FE17" s="9" cm="1">
        <f t="array" ref="FE17">VLOOKUP($G$13,'qx Malaria'!$B$1:$I$31,(FI17),FALSE)/(1-angola!FD17*INDEX($E$6:$G$11,FI17,2))</f>
        <v>1.0228322040200358E-4</v>
      </c>
      <c r="FF17" s="9">
        <f t="shared" si="13"/>
        <v>0.17151598433806048</v>
      </c>
      <c r="FG17" s="9">
        <f t="shared" si="6"/>
        <v>0.17161826755846249</v>
      </c>
      <c r="FH17" s="9">
        <f>(FE17*Table46[[#This Row],[qx (tau)]])/FG17</f>
        <v>7.7622885725822638E-6</v>
      </c>
      <c r="FI17" s="6">
        <f t="shared" si="7"/>
        <v>3</v>
      </c>
      <c r="FJ17" s="6">
        <v>3</v>
      </c>
      <c r="FK17" s="6">
        <v>0.6384719121165795</v>
      </c>
      <c r="FL17" s="8">
        <v>0.63824151211657953</v>
      </c>
      <c r="FM17" s="15">
        <v>10</v>
      </c>
      <c r="FN17" s="9">
        <v>0.5</v>
      </c>
      <c r="FO17" s="9">
        <v>1.8762781831705116E-4</v>
      </c>
      <c r="FP17" s="9">
        <v>0.17143063974014541</v>
      </c>
      <c r="FQ17" s="9">
        <v>0.17161826755846246</v>
      </c>
      <c r="FR17" s="9">
        <v>1.4239102604482118E-5</v>
      </c>
      <c r="FS17" s="6">
        <v>3</v>
      </c>
      <c r="FT17" s="6">
        <v>3</v>
      </c>
      <c r="FU17" s="6">
        <v>0.6384719121165795</v>
      </c>
      <c r="FV17" s="8">
        <v>0.63824391211657949</v>
      </c>
      <c r="FW17" s="15">
        <v>10</v>
      </c>
      <c r="FX17" s="9">
        <v>0.5</v>
      </c>
      <c r="FY17" s="9">
        <v>1.8143870625450954E-4</v>
      </c>
      <c r="FZ17" s="9">
        <v>0.17143682885220796</v>
      </c>
      <c r="GA17" s="9">
        <v>0.17161826755846246</v>
      </c>
      <c r="GB17" s="9">
        <v>1.3769409983848159E-5</v>
      </c>
      <c r="GC17" s="6">
        <v>3</v>
      </c>
      <c r="GD17" s="6">
        <v>3</v>
      </c>
      <c r="GE17" s="6">
        <v>0.6384719121165795</v>
      </c>
      <c r="GF17" s="8">
        <v>0.63826851211657953</v>
      </c>
      <c r="GG17" s="15">
        <v>10</v>
      </c>
      <c r="GH17" s="9">
        <v>0.5</v>
      </c>
      <c r="GI17" s="9">
        <v>1.6395717920066389E-4</v>
      </c>
      <c r="GJ17" s="9">
        <v>0.17145431037926179</v>
      </c>
      <c r="GK17" s="9">
        <v>0.17161826755846246</v>
      </c>
      <c r="GL17" s="9">
        <v>1.2442734336092587E-5</v>
      </c>
      <c r="GM17" s="6">
        <v>3</v>
      </c>
      <c r="GN17" s="6">
        <v>3</v>
      </c>
      <c r="GO17" s="6">
        <v>0.6384719121165795</v>
      </c>
      <c r="GP17" s="8">
        <v>0.63829761211657954</v>
      </c>
      <c r="GQ17" s="15">
        <v>10</v>
      </c>
      <c r="GR17" s="9">
        <v>0.5</v>
      </c>
      <c r="GS17" s="9">
        <v>1.3757201724982858E-4</v>
      </c>
      <c r="GT17" s="9">
        <v>0.17148069554121265</v>
      </c>
      <c r="GU17" s="9">
        <v>0.17161826755846246</v>
      </c>
      <c r="GV17" s="9">
        <v>1.0440360532337291E-5</v>
      </c>
      <c r="GW17" s="6">
        <v>3</v>
      </c>
      <c r="GX17" s="6">
        <v>3</v>
      </c>
      <c r="GY17" s="6">
        <v>0.6384719121165795</v>
      </c>
      <c r="GZ17" s="8">
        <v>0.63832641211657948</v>
      </c>
      <c r="HA17" s="15">
        <v>10</v>
      </c>
      <c r="HB17" s="9">
        <v>0.5</v>
      </c>
      <c r="HC17" s="9">
        <v>1.1335847356655173E-4</v>
      </c>
      <c r="HD17" s="9">
        <v>0.17150490908489591</v>
      </c>
      <c r="HE17" s="9">
        <v>0.17161826755846246</v>
      </c>
      <c r="HF17" s="9">
        <v>8.6027911568746104E-6</v>
      </c>
      <c r="HG17" s="6">
        <v>3</v>
      </c>
      <c r="HH17" s="6">
        <v>3</v>
      </c>
      <c r="HI17" s="6">
        <v>0.6384719121165795</v>
      </c>
      <c r="HJ17" s="8">
        <v>0.63834531211657952</v>
      </c>
      <c r="HK17" s="15">
        <v>10</v>
      </c>
      <c r="HL17" s="9">
        <v>0.5</v>
      </c>
      <c r="HM17" s="9">
        <v>1.0108883035484642E-4</v>
      </c>
      <c r="HN17" s="9">
        <v>0.17151717872810762</v>
      </c>
      <c r="HO17" s="9">
        <v>0.17161826755846246</v>
      </c>
      <c r="HP17" s="9">
        <v>7.6716461370213252E-6</v>
      </c>
      <c r="HQ17" s="6">
        <v>3</v>
      </c>
      <c r="HR17" s="6">
        <v>3</v>
      </c>
      <c r="HS17" s="6">
        <v>0.6384719121165795</v>
      </c>
      <c r="HT17" s="8">
        <v>0.63835881211657952</v>
      </c>
      <c r="HU17" s="15">
        <v>10</v>
      </c>
      <c r="HV17" s="9">
        <v>0.5</v>
      </c>
      <c r="HW17" s="9">
        <v>9.1425129064211277E-5</v>
      </c>
      <c r="HX17" s="9">
        <v>0.17152684242939825</v>
      </c>
      <c r="HY17" s="9">
        <v>0.17161826755846246</v>
      </c>
      <c r="HZ17" s="9">
        <v>6.9382664311191801E-6</v>
      </c>
      <c r="IA17" s="6">
        <v>3</v>
      </c>
      <c r="IB17" s="6">
        <v>3</v>
      </c>
      <c r="IC17" s="6">
        <v>0.6384719121165795</v>
      </c>
      <c r="ID17" s="8">
        <v>0.63836541211657949</v>
      </c>
      <c r="IE17" s="15">
        <v>10</v>
      </c>
      <c r="IF17" s="9">
        <v>0.5</v>
      </c>
      <c r="IG17" s="9">
        <v>8.805912074949564E-5</v>
      </c>
      <c r="IH17" s="9">
        <v>0.17153020843771297</v>
      </c>
      <c r="II17" s="9">
        <v>0.17161826755846246</v>
      </c>
      <c r="IJ17" s="9">
        <v>6.682819567265622E-6</v>
      </c>
      <c r="IK17" s="6">
        <v>3</v>
      </c>
      <c r="IL17" s="6">
        <v>3</v>
      </c>
      <c r="IM17" s="6">
        <v>0.6384719121165795</v>
      </c>
      <c r="IN17" s="8">
        <v>0.63836521211657948</v>
      </c>
      <c r="IO17" s="15">
        <v>10</v>
      </c>
      <c r="IP17" s="9">
        <v>0.5</v>
      </c>
      <c r="IQ17" s="9">
        <v>8.8167701662873567E-5</v>
      </c>
      <c r="IR17" s="9">
        <v>0.17153009985679959</v>
      </c>
      <c r="IS17" s="9">
        <v>0.17161826755846246</v>
      </c>
      <c r="IT17" s="9">
        <v>6.6910597886802526E-6</v>
      </c>
      <c r="IU17" s="6">
        <v>3</v>
      </c>
      <c r="IV17" s="6">
        <v>3</v>
      </c>
      <c r="IW17" s="6">
        <v>0.6384719121165795</v>
      </c>
      <c r="IX17" s="8">
        <v>0.63836531211657954</v>
      </c>
      <c r="IY17" s="15">
        <v>10</v>
      </c>
      <c r="IZ17" s="9">
        <v>0.5</v>
      </c>
      <c r="JA17" s="9">
        <v>8.7624797095983958E-5</v>
      </c>
      <c r="JB17" s="9">
        <v>0.17153064276136651</v>
      </c>
      <c r="JC17" s="9">
        <v>0.17161826755846249</v>
      </c>
      <c r="JD17" s="9">
        <v>6.649858681607099E-6</v>
      </c>
      <c r="JE17" s="6">
        <v>3</v>
      </c>
      <c r="JF17" s="6">
        <v>3</v>
      </c>
      <c r="JG17" s="6">
        <v>0.6384719121165795</v>
      </c>
      <c r="JH17" s="8">
        <v>0.63835481211657952</v>
      </c>
      <c r="JI17" s="15">
        <v>10</v>
      </c>
      <c r="JJ17" s="9">
        <v>0.5</v>
      </c>
      <c r="JK17" s="9">
        <v>9.3705328245147668E-5</v>
      </c>
      <c r="JL17" s="9">
        <v>0.17152456223021731</v>
      </c>
      <c r="JM17" s="9">
        <v>0.17161826755846246</v>
      </c>
      <c r="JN17" s="9">
        <v>7.1113110808264284E-6</v>
      </c>
      <c r="JO17" s="6">
        <v>3</v>
      </c>
      <c r="JP17" s="6">
        <v>3</v>
      </c>
      <c r="JQ17" s="6">
        <v>0.6384719121165795</v>
      </c>
      <c r="JR17" s="8">
        <v>0.63834931211657953</v>
      </c>
      <c r="JS17" s="15">
        <v>10</v>
      </c>
      <c r="JT17" s="9">
        <v>0.5</v>
      </c>
      <c r="JU17" s="9">
        <v>9.48997182923048E-5</v>
      </c>
      <c r="JV17" s="9">
        <v>0.17152336784017019</v>
      </c>
      <c r="JW17" s="9">
        <v>0.17161826755846249</v>
      </c>
      <c r="JX17" s="9">
        <v>7.2019535163873653E-6</v>
      </c>
      <c r="JY17" s="6">
        <v>3</v>
      </c>
      <c r="JZ17" s="6">
        <v>3</v>
      </c>
      <c r="KA17" s="6">
        <v>0.6384719121165795</v>
      </c>
      <c r="KB17" s="8">
        <v>0.63834031211657949</v>
      </c>
      <c r="KC17" s="15">
        <v>10</v>
      </c>
      <c r="KD17" s="9">
        <v>0.5</v>
      </c>
      <c r="KE17" s="9">
        <v>1.0282612496889321E-4</v>
      </c>
      <c r="KF17" s="9">
        <v>0.17151544143349357</v>
      </c>
      <c r="KG17" s="9">
        <v>0.17161826755846246</v>
      </c>
      <c r="KH17" s="9">
        <v>7.8034896796554191E-6</v>
      </c>
      <c r="KI17" s="6">
        <v>3</v>
      </c>
      <c r="KJ17" s="6">
        <v>3</v>
      </c>
      <c r="KK17" s="6">
        <v>0.6384719121165795</v>
      </c>
      <c r="KL17" s="8">
        <v>0.6383386121165795</v>
      </c>
      <c r="KM17" s="15">
        <v>10</v>
      </c>
      <c r="KN17" s="9">
        <v>0.5</v>
      </c>
      <c r="KO17" s="9">
        <v>1.0597497145685297E-4</v>
      </c>
      <c r="KP17" s="9">
        <v>0.17151229258700562</v>
      </c>
      <c r="KQ17" s="9">
        <v>0.17161826755846246</v>
      </c>
      <c r="KR17" s="9">
        <v>8.0424561006797144E-6</v>
      </c>
      <c r="KS17" s="6">
        <v>3</v>
      </c>
      <c r="KT17" s="6">
        <v>3</v>
      </c>
      <c r="KU17" s="6">
        <v>0.6384719121165795</v>
      </c>
      <c r="KV17" s="8">
        <v>0.63834081211657945</v>
      </c>
      <c r="KW17" s="15">
        <v>10</v>
      </c>
      <c r="KX17" s="9">
        <v>0.5</v>
      </c>
      <c r="KY17" s="9">
        <v>1.0228322040200358E-4</v>
      </c>
      <c r="KZ17" s="9">
        <v>0.17151598433806048</v>
      </c>
      <c r="LA17" s="9">
        <v>0.17161826755846249</v>
      </c>
      <c r="LB17" s="9">
        <v>7.7622885725822638E-6</v>
      </c>
      <c r="LC17" s="6">
        <v>3</v>
      </c>
    </row>
    <row r="18" spans="1:315">
      <c r="A18" s="6">
        <v>11</v>
      </c>
      <c r="B18" s="6">
        <v>1.202905912705971E-2</v>
      </c>
      <c r="C18" s="6">
        <f>1-Table46[[#This Row],[qx (tau)]]</f>
        <v>0.98797094087294024</v>
      </c>
      <c r="E18" s="6">
        <v>4</v>
      </c>
      <c r="F18" s="6">
        <f t="shared" si="16"/>
        <v>0.72358663131569545</v>
      </c>
      <c r="G18" s="8">
        <f>F18-VLOOKUP($G$13,'qx Malaria'!$B$1:$I$31,(1+angola!E18),FALSE)</f>
        <v>0.72282773131569544</v>
      </c>
      <c r="H18" s="15">
        <f t="shared" si="8"/>
        <v>11</v>
      </c>
      <c r="I18" s="9">
        <f t="shared" si="14"/>
        <v>0.6</v>
      </c>
      <c r="J18" s="9" cm="1">
        <f t="array" ref="J18">VLOOKUP($G$13,'qx Malaria'!$B$1:$I$31,(N18),FALSE)/(1-angola!I18*INDEX($E$6:$G$11,N18,2))</f>
        <v>1.0406923864626358E-4</v>
      </c>
      <c r="K18" s="9">
        <f t="shared" si="12"/>
        <v>0.17451091034846586</v>
      </c>
      <c r="L18" s="9">
        <f t="shared" si="2"/>
        <v>0.17461497958711211</v>
      </c>
      <c r="M18" s="9">
        <f>(J18*Table46[[#This Row],[qx (tau)]])/L18</f>
        <v>7.1692304288216302E-6</v>
      </c>
      <c r="N18" s="6">
        <f t="shared" si="3"/>
        <v>3</v>
      </c>
      <c r="P18" s="6">
        <v>4</v>
      </c>
      <c r="Q18" s="6">
        <v>0.72358663131569545</v>
      </c>
      <c r="R18" s="8">
        <v>0.72289143131569544</v>
      </c>
      <c r="S18" s="15">
        <v>11</v>
      </c>
      <c r="T18" s="9">
        <v>0.6</v>
      </c>
      <c r="U18" s="9">
        <v>9.8103486112401342E-5</v>
      </c>
      <c r="V18" s="9">
        <v>0.17451687610099972</v>
      </c>
      <c r="W18" s="9">
        <v>0.17461497958711211</v>
      </c>
      <c r="X18" s="9">
        <v>6.7582554360866327E-6</v>
      </c>
      <c r="Y18" s="6">
        <v>3</v>
      </c>
      <c r="Z18" s="6">
        <v>4</v>
      </c>
      <c r="AA18" s="6">
        <v>0.72358663131569545</v>
      </c>
      <c r="AB18" s="8">
        <v>0.72288203131569539</v>
      </c>
      <c r="AC18" s="15">
        <v>11</v>
      </c>
      <c r="AD18" s="9">
        <v>0.6</v>
      </c>
      <c r="AE18" s="9">
        <v>1.0020254718913065E-4</v>
      </c>
      <c r="AF18" s="9">
        <v>0.17451477703992299</v>
      </c>
      <c r="AG18" s="9">
        <v>0.17461497958711211</v>
      </c>
      <c r="AH18" s="9">
        <v>6.9028577483452439E-6</v>
      </c>
      <c r="AI18" s="6">
        <v>3</v>
      </c>
      <c r="AJ18" s="6">
        <v>4</v>
      </c>
      <c r="AK18" s="6">
        <v>0.72358663131569545</v>
      </c>
      <c r="AL18" s="8">
        <v>0.72286383131569543</v>
      </c>
      <c r="AM18" s="15">
        <v>11</v>
      </c>
      <c r="AN18" s="9">
        <v>0.6</v>
      </c>
      <c r="AO18" s="9">
        <v>1.0451114624136449E-4</v>
      </c>
      <c r="AP18" s="9">
        <v>0.17451046844087076</v>
      </c>
      <c r="AQ18" s="9">
        <v>0.17461497958711211</v>
      </c>
      <c r="AR18" s="9">
        <v>7.199673020876075E-6</v>
      </c>
      <c r="AS18" s="6">
        <v>3</v>
      </c>
      <c r="AT18" s="6">
        <v>4</v>
      </c>
      <c r="AU18" s="6">
        <v>0.72358663131569545</v>
      </c>
      <c r="AV18" s="8">
        <v>0.72283513131569543</v>
      </c>
      <c r="AW18" s="15">
        <v>11</v>
      </c>
      <c r="AX18" s="9">
        <v>0.6</v>
      </c>
      <c r="AY18" s="9">
        <v>1.124654829531808E-4</v>
      </c>
      <c r="AZ18" s="9">
        <v>0.17450251410415893</v>
      </c>
      <c r="BA18" s="9">
        <v>0.17461497958711211</v>
      </c>
      <c r="BB18" s="9">
        <v>7.7476396778560699E-6</v>
      </c>
      <c r="BC18" s="6">
        <v>3</v>
      </c>
      <c r="BD18" s="6">
        <v>4</v>
      </c>
      <c r="BE18" s="6">
        <v>0.72358663131569545</v>
      </c>
      <c r="BF18" s="8">
        <v>0.72280043131569549</v>
      </c>
      <c r="BG18" s="15">
        <v>11</v>
      </c>
      <c r="BH18" s="9">
        <v>0.6</v>
      </c>
      <c r="BI18" s="9">
        <v>1.1986743517112099E-4</v>
      </c>
      <c r="BJ18" s="9">
        <v>0.174495112151941</v>
      </c>
      <c r="BK18" s="9">
        <v>0.17461497958711211</v>
      </c>
      <c r="BL18" s="9">
        <v>8.2575530947680131E-6</v>
      </c>
      <c r="BM18" s="6">
        <v>3</v>
      </c>
      <c r="BN18" s="6">
        <v>4</v>
      </c>
      <c r="BO18" s="6">
        <v>0.72358663131569545</v>
      </c>
      <c r="BP18" s="8">
        <v>0.72277123131569543</v>
      </c>
      <c r="BQ18" s="15">
        <v>11</v>
      </c>
      <c r="BR18" s="9">
        <v>0.6</v>
      </c>
      <c r="BS18" s="9">
        <v>1.1997791206989622E-4</v>
      </c>
      <c r="BT18" s="9">
        <v>0.17449500167504223</v>
      </c>
      <c r="BU18" s="9">
        <v>0.17461497958711211</v>
      </c>
      <c r="BV18" s="9">
        <v>8.2651637427816234E-6</v>
      </c>
      <c r="BW18" s="6">
        <v>3</v>
      </c>
      <c r="BX18" s="6">
        <v>4</v>
      </c>
      <c r="BY18" s="6">
        <v>0.72358663131569545</v>
      </c>
      <c r="BZ18" s="8">
        <v>0.72275343131569547</v>
      </c>
      <c r="CA18" s="15">
        <v>11</v>
      </c>
      <c r="CB18" s="9">
        <v>0.6</v>
      </c>
      <c r="CC18" s="9">
        <v>1.1224452915563036E-4</v>
      </c>
      <c r="CD18" s="9">
        <v>0.17450273505795649</v>
      </c>
      <c r="CE18" s="9">
        <v>0.17461497958711211</v>
      </c>
      <c r="CF18" s="9">
        <v>7.7324183818288492E-6</v>
      </c>
      <c r="CG18" s="6">
        <v>3</v>
      </c>
      <c r="CH18" s="6">
        <v>4</v>
      </c>
      <c r="CI18" s="6">
        <v>0.72358663131569545</v>
      </c>
      <c r="CJ18" s="8">
        <v>0.72271213131569545</v>
      </c>
      <c r="CK18" s="15">
        <v>11</v>
      </c>
      <c r="CL18" s="9">
        <v>0.6</v>
      </c>
      <c r="CM18" s="9">
        <v>1.1423311333358442E-4</v>
      </c>
      <c r="CN18" s="9">
        <v>0.17450074647377853</v>
      </c>
      <c r="CO18" s="9">
        <v>0.17461497958711211</v>
      </c>
      <c r="CP18" s="9">
        <v>7.8694100460738475E-6</v>
      </c>
      <c r="CQ18" s="6">
        <v>3</v>
      </c>
      <c r="CR18" s="6">
        <v>4</v>
      </c>
      <c r="CS18" s="6">
        <v>0.72358663131569545</v>
      </c>
      <c r="CT18" s="8">
        <v>0.72264903131569547</v>
      </c>
      <c r="CU18" s="15">
        <v>11</v>
      </c>
      <c r="CV18" s="9">
        <v>0.6</v>
      </c>
      <c r="CW18" s="9">
        <v>1.2837415637681344E-4</v>
      </c>
      <c r="CX18" s="9">
        <v>0.1744866054307353</v>
      </c>
      <c r="CY18" s="9">
        <v>0.17461497958711211</v>
      </c>
      <c r="CZ18" s="9">
        <v>8.8435729918160649E-6</v>
      </c>
      <c r="DA18" s="6">
        <v>3</v>
      </c>
      <c r="DB18" s="6">
        <v>4</v>
      </c>
      <c r="DC18" s="6">
        <v>0.72358663131569545</v>
      </c>
      <c r="DD18" s="8">
        <v>0.7225888313156954</v>
      </c>
      <c r="DE18" s="15">
        <v>11</v>
      </c>
      <c r="DF18" s="9">
        <v>0.6</v>
      </c>
      <c r="DG18" s="9">
        <v>1.3677040068373069E-4</v>
      </c>
      <c r="DH18" s="9">
        <v>0.17447820918642837</v>
      </c>
      <c r="DI18" s="9">
        <v>0.17461497958711211</v>
      </c>
      <c r="DJ18" s="9">
        <v>9.421982240850508E-6</v>
      </c>
      <c r="DK18" s="6">
        <v>3</v>
      </c>
      <c r="DL18" s="6">
        <v>4</v>
      </c>
      <c r="DM18" s="6">
        <v>0.72358663131569545</v>
      </c>
      <c r="DN18" s="8">
        <v>0.72252693131569545</v>
      </c>
      <c r="DO18" s="15">
        <v>11</v>
      </c>
      <c r="DP18" s="9">
        <v>0.6</v>
      </c>
      <c r="DQ18" s="9">
        <v>1.4008470764698749E-4</v>
      </c>
      <c r="DR18" s="9">
        <v>0.17447489487946513</v>
      </c>
      <c r="DS18" s="9">
        <v>0.17461497958711211</v>
      </c>
      <c r="DT18" s="9">
        <v>9.6503016812588391E-6</v>
      </c>
      <c r="DU18" s="6">
        <v>3</v>
      </c>
      <c r="DV18" s="6">
        <v>4</v>
      </c>
      <c r="DW18" s="6">
        <v>0.72358663131569545</v>
      </c>
      <c r="DX18" s="8">
        <v>0.72246643131569543</v>
      </c>
      <c r="DY18" s="15">
        <v>11</v>
      </c>
      <c r="DZ18" s="9">
        <v>0.6</v>
      </c>
      <c r="EA18" s="9">
        <v>1.487019057514552E-4</v>
      </c>
      <c r="EB18" s="9">
        <v>0.17446627768136064</v>
      </c>
      <c r="EC18" s="9">
        <v>0.17461497958711208</v>
      </c>
      <c r="ED18" s="9">
        <v>1.0243932226320506E-5</v>
      </c>
      <c r="EE18" s="6">
        <v>3</v>
      </c>
      <c r="EF18" s="6">
        <v>4</v>
      </c>
      <c r="EG18" s="6">
        <v>0.72358663131569545</v>
      </c>
      <c r="EH18" s="8">
        <v>0.72238433131569546</v>
      </c>
      <c r="EI18" s="15">
        <v>11</v>
      </c>
      <c r="EJ18" s="9">
        <v>0.6</v>
      </c>
      <c r="EK18" s="9">
        <v>1.5389431999389083E-4</v>
      </c>
      <c r="EL18" s="9">
        <v>0.17446108526711823</v>
      </c>
      <c r="EM18" s="9">
        <v>0.17461497958711211</v>
      </c>
      <c r="EN18" s="9">
        <v>1.0601632682960224E-5</v>
      </c>
      <c r="EO18" s="6">
        <v>3</v>
      </c>
      <c r="EP18" s="6">
        <v>4</v>
      </c>
      <c r="EQ18" s="6">
        <v>0.72358663131569545</v>
      </c>
      <c r="ER18" s="8">
        <v>0.72229473131569544</v>
      </c>
      <c r="ES18" s="15">
        <v>11</v>
      </c>
      <c r="ET18" s="9">
        <v>0.6</v>
      </c>
      <c r="EU18" s="9">
        <v>1.6715154784691807E-4</v>
      </c>
      <c r="EV18" s="9">
        <v>0.1744478280392652</v>
      </c>
      <c r="EW18" s="9">
        <v>0.17461497958711211</v>
      </c>
      <c r="EX18" s="9">
        <v>1.1514910444593555E-5</v>
      </c>
      <c r="EY18" s="6">
        <v>3</v>
      </c>
      <c r="EZ18" s="6">
        <v>4</v>
      </c>
      <c r="FA18" s="6">
        <f t="shared" si="17"/>
        <v>0.99999999999989242</v>
      </c>
      <c r="FB18" s="8">
        <f>FA18-VLOOKUP($G$13,'qx Malaria'!$B$1:$I$31,(1+angola!EZ18),FALSE)</f>
        <v>0.99924109999989241</v>
      </c>
      <c r="FC18" s="15">
        <f t="shared" si="10"/>
        <v>11</v>
      </c>
      <c r="FD18" s="9">
        <f t="shared" si="15"/>
        <v>0.6</v>
      </c>
      <c r="FE18" s="9" cm="1">
        <f t="array" ref="FE18">VLOOKUP($G$13,'qx Malaria'!$B$1:$I$31,(FI18),FALSE)/(1-angola!FD18*INDEX($E$6:$G$11,FI18,2))</f>
        <v>1.0406923864626358E-4</v>
      </c>
      <c r="FF18" s="9">
        <f t="shared" si="13"/>
        <v>0.17451091034846586</v>
      </c>
      <c r="FG18" s="9">
        <f t="shared" si="6"/>
        <v>0.17461497958711211</v>
      </c>
      <c r="FH18" s="9">
        <f>(FE18*Table46[[#This Row],[qx (tau)]])/FG18</f>
        <v>7.1692304288216302E-6</v>
      </c>
      <c r="FI18" s="6">
        <f t="shared" si="7"/>
        <v>3</v>
      </c>
      <c r="FJ18" s="6">
        <v>4</v>
      </c>
      <c r="FK18" s="6">
        <v>0.72358663131569545</v>
      </c>
      <c r="FL18" s="8">
        <v>0.72217933131569545</v>
      </c>
      <c r="FM18" s="15">
        <v>11</v>
      </c>
      <c r="FN18" s="9">
        <v>0.6</v>
      </c>
      <c r="FO18" s="9">
        <v>1.9090408108359179E-4</v>
      </c>
      <c r="FP18" s="9">
        <v>0.17442407550602854</v>
      </c>
      <c r="FQ18" s="9">
        <v>0.17461497958711214</v>
      </c>
      <c r="FR18" s="9">
        <v>1.3151199767519931E-5</v>
      </c>
      <c r="FS18" s="6">
        <v>3</v>
      </c>
      <c r="FT18" s="6">
        <v>4</v>
      </c>
      <c r="FU18" s="6">
        <v>0.72358663131569545</v>
      </c>
      <c r="FV18" s="8">
        <v>0.72221013131569545</v>
      </c>
      <c r="FW18" s="15">
        <v>11</v>
      </c>
      <c r="FX18" s="9">
        <v>0.6</v>
      </c>
      <c r="FY18" s="9">
        <v>1.8460689785340385E-4</v>
      </c>
      <c r="FZ18" s="9">
        <v>0.17443037268925871</v>
      </c>
      <c r="GA18" s="9">
        <v>0.17461497958711211</v>
      </c>
      <c r="GB18" s="9">
        <v>1.2717392830744102E-5</v>
      </c>
      <c r="GC18" s="6">
        <v>3</v>
      </c>
      <c r="GD18" s="6">
        <v>4</v>
      </c>
      <c r="GE18" s="6">
        <v>0.72358663131569545</v>
      </c>
      <c r="GF18" s="8">
        <v>0.72238133131569549</v>
      </c>
      <c r="GG18" s="15">
        <v>11</v>
      </c>
      <c r="GH18" s="9">
        <v>0.6</v>
      </c>
      <c r="GI18" s="9">
        <v>1.6682011715059235E-4</v>
      </c>
      <c r="GJ18" s="9">
        <v>0.17444815946996151</v>
      </c>
      <c r="GK18" s="9">
        <v>0.17461497958711208</v>
      </c>
      <c r="GL18" s="9">
        <v>1.149207850055272E-5</v>
      </c>
      <c r="GM18" s="6">
        <v>3</v>
      </c>
      <c r="GN18" s="6">
        <v>4</v>
      </c>
      <c r="GO18" s="6">
        <v>0.72358663131569545</v>
      </c>
      <c r="GP18" s="8">
        <v>0.72256803131569547</v>
      </c>
      <c r="GQ18" s="15">
        <v>11</v>
      </c>
      <c r="GR18" s="9">
        <v>0.6</v>
      </c>
      <c r="GS18" s="9">
        <v>1.3997423074821224E-4</v>
      </c>
      <c r="GT18" s="9">
        <v>0.1744750053563639</v>
      </c>
      <c r="GU18" s="9">
        <v>0.17461497958711211</v>
      </c>
      <c r="GV18" s="9">
        <v>9.642691033245227E-6</v>
      </c>
      <c r="GW18" s="6">
        <v>3</v>
      </c>
      <c r="GX18" s="6">
        <v>4</v>
      </c>
      <c r="GY18" s="6">
        <v>0.72358663131569545</v>
      </c>
      <c r="GZ18" s="8">
        <v>0.72275073131569545</v>
      </c>
      <c r="HA18" s="15">
        <v>11</v>
      </c>
      <c r="HB18" s="9">
        <v>0.6</v>
      </c>
      <c r="HC18" s="9">
        <v>1.1533788232133669E-4</v>
      </c>
      <c r="HD18" s="9">
        <v>0.17449964170479076</v>
      </c>
      <c r="HE18" s="9">
        <v>0.17461497958711211</v>
      </c>
      <c r="HF18" s="9">
        <v>7.9455165262099596E-6</v>
      </c>
      <c r="HG18" s="6">
        <v>3</v>
      </c>
      <c r="HH18" s="6">
        <v>4</v>
      </c>
      <c r="HI18" s="6">
        <v>0.72358663131569545</v>
      </c>
      <c r="HJ18" s="8">
        <v>0.72286513131569541</v>
      </c>
      <c r="HK18" s="15">
        <v>11</v>
      </c>
      <c r="HL18" s="9">
        <v>0.6</v>
      </c>
      <c r="HM18" s="9">
        <v>1.0285399275973608E-4</v>
      </c>
      <c r="HN18" s="9">
        <v>0.17451212559435236</v>
      </c>
      <c r="HO18" s="9">
        <v>0.17461497958711211</v>
      </c>
      <c r="HP18" s="9">
        <v>7.0855133006719086E-6</v>
      </c>
      <c r="HQ18" s="6">
        <v>3</v>
      </c>
      <c r="HR18" s="6">
        <v>4</v>
      </c>
      <c r="HS18" s="6">
        <v>0.72358663131569545</v>
      </c>
      <c r="HT18" s="8">
        <v>0.72294343131569549</v>
      </c>
      <c r="HU18" s="15">
        <v>11</v>
      </c>
      <c r="HV18" s="9">
        <v>0.6</v>
      </c>
      <c r="HW18" s="9">
        <v>9.3021548768740901E-5</v>
      </c>
      <c r="HX18" s="9">
        <v>0.17452195803834336</v>
      </c>
      <c r="HY18" s="9">
        <v>0.17461497958711211</v>
      </c>
      <c r="HZ18" s="9">
        <v>6.4081656274605223E-6</v>
      </c>
      <c r="IA18" s="6">
        <v>3</v>
      </c>
      <c r="IB18" s="6">
        <v>4</v>
      </c>
      <c r="IC18" s="6">
        <v>0.72358663131569545</v>
      </c>
      <c r="ID18" s="8">
        <v>0.72297523131569541</v>
      </c>
      <c r="IE18" s="15">
        <v>11</v>
      </c>
      <c r="IF18" s="9">
        <v>0.6</v>
      </c>
      <c r="IG18" s="9">
        <v>8.9596764906708869E-5</v>
      </c>
      <c r="IH18" s="9">
        <v>0.17452538282220542</v>
      </c>
      <c r="II18" s="9">
        <v>0.17461497958711214</v>
      </c>
      <c r="IJ18" s="9">
        <v>6.1722355390385784E-6</v>
      </c>
      <c r="IK18" s="6">
        <v>3</v>
      </c>
      <c r="IL18" s="6">
        <v>4</v>
      </c>
      <c r="IM18" s="6">
        <v>0.72358663131569545</v>
      </c>
      <c r="IN18" s="8">
        <v>0.72297073131569545</v>
      </c>
      <c r="IO18" s="15">
        <v>11</v>
      </c>
      <c r="IP18" s="9">
        <v>0.6</v>
      </c>
      <c r="IQ18" s="9">
        <v>8.9707241805484097E-5</v>
      </c>
      <c r="IR18" s="9">
        <v>0.17452527234530663</v>
      </c>
      <c r="IS18" s="9">
        <v>0.17461497958711211</v>
      </c>
      <c r="IT18" s="9">
        <v>6.1798461870521904E-6</v>
      </c>
      <c r="IU18" s="6">
        <v>3</v>
      </c>
      <c r="IV18" s="6">
        <v>4</v>
      </c>
      <c r="IW18" s="6">
        <v>0.72358663131569545</v>
      </c>
      <c r="IX18" s="8">
        <v>0.72297233131569549</v>
      </c>
      <c r="IY18" s="15">
        <v>11</v>
      </c>
      <c r="IZ18" s="9">
        <v>0.6</v>
      </c>
      <c r="JA18" s="9">
        <v>8.915485731160797E-5</v>
      </c>
      <c r="JB18" s="9">
        <v>0.17452582472980052</v>
      </c>
      <c r="JC18" s="9">
        <v>0.17461497958711214</v>
      </c>
      <c r="JD18" s="9">
        <v>6.1417929469841344E-6</v>
      </c>
      <c r="JE18" s="6">
        <v>3</v>
      </c>
      <c r="JF18" s="6">
        <v>4</v>
      </c>
      <c r="JG18" s="6">
        <v>0.72358663131569545</v>
      </c>
      <c r="JH18" s="8">
        <v>0.72290803131569548</v>
      </c>
      <c r="JI18" s="15">
        <v>11</v>
      </c>
      <c r="JJ18" s="9">
        <v>0.6</v>
      </c>
      <c r="JK18" s="9">
        <v>9.5341563643020679E-5</v>
      </c>
      <c r="JL18" s="9">
        <v>0.17451963802346909</v>
      </c>
      <c r="JM18" s="9">
        <v>0.17461497958711211</v>
      </c>
      <c r="JN18" s="9">
        <v>6.5679892357463568E-6</v>
      </c>
      <c r="JO18" s="6">
        <v>3</v>
      </c>
      <c r="JP18" s="6">
        <v>4</v>
      </c>
      <c r="JQ18" s="6">
        <v>0.72358663131569545</v>
      </c>
      <c r="JR18" s="8">
        <v>0.72286633131569544</v>
      </c>
      <c r="JS18" s="15">
        <v>11</v>
      </c>
      <c r="JT18" s="9">
        <v>0.6</v>
      </c>
      <c r="JU18" s="9">
        <v>9.6556809529548161E-5</v>
      </c>
      <c r="JV18" s="9">
        <v>0.17451842277758259</v>
      </c>
      <c r="JW18" s="9">
        <v>0.17461497958711214</v>
      </c>
      <c r="JX18" s="9">
        <v>6.6517063638960767E-6</v>
      </c>
      <c r="JY18" s="6">
        <v>3</v>
      </c>
      <c r="JZ18" s="6">
        <v>4</v>
      </c>
      <c r="KA18" s="6">
        <v>0.72358663131569545</v>
      </c>
      <c r="KB18" s="8">
        <v>0.7228257313156955</v>
      </c>
      <c r="KC18" s="15">
        <v>11</v>
      </c>
      <c r="KD18" s="9">
        <v>0.6</v>
      </c>
      <c r="KE18" s="9">
        <v>1.0462162314013972E-4</v>
      </c>
      <c r="KF18" s="9">
        <v>0.17451035796397199</v>
      </c>
      <c r="KG18" s="9">
        <v>0.17461497958711214</v>
      </c>
      <c r="KH18" s="9">
        <v>7.2072836688896845E-6</v>
      </c>
      <c r="KI18" s="6">
        <v>3</v>
      </c>
      <c r="KJ18" s="6">
        <v>4</v>
      </c>
      <c r="KK18" s="6">
        <v>0.72358663131569545</v>
      </c>
      <c r="KL18" s="8">
        <v>0.7228147313156954</v>
      </c>
      <c r="KM18" s="15">
        <v>11</v>
      </c>
      <c r="KN18" s="9">
        <v>0.6</v>
      </c>
      <c r="KO18" s="9">
        <v>1.0782545320462128E-4</v>
      </c>
      <c r="KP18" s="9">
        <v>0.17450715413390749</v>
      </c>
      <c r="KQ18" s="9">
        <v>0.17461497958711211</v>
      </c>
      <c r="KR18" s="9">
        <v>7.4279924612844069E-6</v>
      </c>
      <c r="KS18" s="6">
        <v>3</v>
      </c>
      <c r="KT18" s="6">
        <v>4</v>
      </c>
      <c r="KU18" s="6">
        <v>0.72358663131569545</v>
      </c>
      <c r="KV18" s="8">
        <v>0.72282773131569544</v>
      </c>
      <c r="KW18" s="15">
        <v>11</v>
      </c>
      <c r="KX18" s="9">
        <v>0.6</v>
      </c>
      <c r="KY18" s="9">
        <v>1.0406923864626358E-4</v>
      </c>
      <c r="KZ18" s="9">
        <v>0.17451091034846586</v>
      </c>
      <c r="LA18" s="9">
        <v>0.17461497958711211</v>
      </c>
      <c r="LB18" s="9">
        <v>7.1692304288216302E-6</v>
      </c>
      <c r="LC18" s="6">
        <v>3</v>
      </c>
    </row>
    <row r="19" spans="1:315">
      <c r="A19" s="6">
        <v>12</v>
      </c>
      <c r="B19" s="6">
        <v>1.1697927256639011E-2</v>
      </c>
      <c r="C19" s="6">
        <f>1-Table46[[#This Row],[qx (tau)]]</f>
        <v>0.98830207274336102</v>
      </c>
      <c r="E19" s="6">
        <v>5</v>
      </c>
      <c r="F19" s="6">
        <f t="shared" si="16"/>
        <v>1</v>
      </c>
      <c r="G19" s="8">
        <f>F19-VLOOKUP($G$13,'qx Malaria'!$B$1:$I$31,(1+angola!E19),FALSE)</f>
        <v>0.99886249999999999</v>
      </c>
      <c r="H19" s="15">
        <f t="shared" si="8"/>
        <v>12</v>
      </c>
      <c r="I19" s="9">
        <f t="shared" si="14"/>
        <v>0.7</v>
      </c>
      <c r="J19" s="9" cm="1">
        <f t="array" ref="J19">VLOOKUP($G$13,'qx Malaria'!$B$1:$I$31,(N19),FALSE)/(1-angola!I19*INDEX($E$6:$G$11,N19,2))</f>
        <v>1.0591873848205728E-4</v>
      </c>
      <c r="K19" s="9">
        <f t="shared" si="12"/>
        <v>0.17761228693420961</v>
      </c>
      <c r="L19" s="9">
        <f t="shared" si="2"/>
        <v>0.17771820567269167</v>
      </c>
      <c r="M19" s="9">
        <f>(J19*Table46[[#This Row],[qx (tau)]])/L19</f>
        <v>6.9718782788074675E-6</v>
      </c>
      <c r="N19" s="6">
        <f t="shared" si="3"/>
        <v>3</v>
      </c>
      <c r="P19" s="6">
        <v>5</v>
      </c>
      <c r="Q19" s="6">
        <v>1</v>
      </c>
      <c r="R19" s="8">
        <v>0.99922759999999999</v>
      </c>
      <c r="S19" s="15">
        <v>12</v>
      </c>
      <c r="T19" s="9">
        <v>0.7</v>
      </c>
      <c r="U19" s="9">
        <v>9.9846963664614516E-5</v>
      </c>
      <c r="V19" s="9">
        <v>0.17761835870902704</v>
      </c>
      <c r="W19" s="9">
        <v>0.17771820567269164</v>
      </c>
      <c r="X19" s="9">
        <v>6.5722164666465315E-6</v>
      </c>
      <c r="Y19" s="6">
        <v>3</v>
      </c>
      <c r="Z19" s="6">
        <v>5</v>
      </c>
      <c r="AA19" s="6">
        <v>1</v>
      </c>
      <c r="AB19" s="8">
        <v>0.99915030000000005</v>
      </c>
      <c r="AC19" s="15">
        <v>12</v>
      </c>
      <c r="AD19" s="9">
        <v>0.7</v>
      </c>
      <c r="AE19" s="9">
        <v>1.0198332887815921E-4</v>
      </c>
      <c r="AF19" s="9">
        <v>0.1776162223438135</v>
      </c>
      <c r="AG19" s="9">
        <v>0.17771820567269164</v>
      </c>
      <c r="AH19" s="9">
        <v>6.7128382153698245E-6</v>
      </c>
      <c r="AI19" s="6">
        <v>3</v>
      </c>
      <c r="AJ19" s="6">
        <v>5</v>
      </c>
      <c r="AK19" s="6">
        <v>1</v>
      </c>
      <c r="AL19" s="8">
        <v>0.99911970000000005</v>
      </c>
      <c r="AM19" s="15">
        <v>12</v>
      </c>
      <c r="AN19" s="9">
        <v>0.7</v>
      </c>
      <c r="AO19" s="9">
        <v>1.0636849957964565E-4</v>
      </c>
      <c r="AP19" s="9">
        <v>0.17761183717311199</v>
      </c>
      <c r="AQ19" s="9">
        <v>0.17771820567269164</v>
      </c>
      <c r="AR19" s="9">
        <v>7.0014828574860569E-6</v>
      </c>
      <c r="AS19" s="6">
        <v>3</v>
      </c>
      <c r="AT19" s="6">
        <v>5</v>
      </c>
      <c r="AU19" s="6">
        <v>1</v>
      </c>
      <c r="AV19" s="8">
        <v>0.99908180000000002</v>
      </c>
      <c r="AW19" s="15">
        <v>12</v>
      </c>
      <c r="AX19" s="9">
        <v>0.7</v>
      </c>
      <c r="AY19" s="9">
        <v>1.14464199336236E-4</v>
      </c>
      <c r="AZ19" s="9">
        <v>0.17760374147335539</v>
      </c>
      <c r="BA19" s="9">
        <v>0.17771820567269161</v>
      </c>
      <c r="BB19" s="9">
        <v>7.5343652737006419E-6</v>
      </c>
      <c r="BC19" s="6">
        <v>3</v>
      </c>
      <c r="BD19" s="6">
        <v>5</v>
      </c>
      <c r="BE19" s="6">
        <v>1</v>
      </c>
      <c r="BF19" s="8">
        <v>0.9990348</v>
      </c>
      <c r="BG19" s="15">
        <v>12</v>
      </c>
      <c r="BH19" s="9">
        <v>0.7</v>
      </c>
      <c r="BI19" s="9">
        <v>1.2199769772084092E-4</v>
      </c>
      <c r="BJ19" s="9">
        <v>0.17759620797497078</v>
      </c>
      <c r="BK19" s="9">
        <v>0.17771820567269161</v>
      </c>
      <c r="BL19" s="9">
        <v>8.0302419665669892E-6</v>
      </c>
      <c r="BM19" s="6">
        <v>3</v>
      </c>
      <c r="BN19" s="6">
        <v>5</v>
      </c>
      <c r="BO19" s="6">
        <v>1</v>
      </c>
      <c r="BP19" s="8">
        <v>0.99899000000000004</v>
      </c>
      <c r="BQ19" s="15">
        <v>12</v>
      </c>
      <c r="BR19" s="9">
        <v>0.7</v>
      </c>
      <c r="BS19" s="9">
        <v>1.2211013799523802E-4</v>
      </c>
      <c r="BT19" s="9">
        <v>0.17759609553469641</v>
      </c>
      <c r="BU19" s="9">
        <v>0.17771820567269164</v>
      </c>
      <c r="BV19" s="9">
        <v>8.0376431112366374E-6</v>
      </c>
      <c r="BW19" s="6">
        <v>3</v>
      </c>
      <c r="BX19" s="6">
        <v>5</v>
      </c>
      <c r="BY19" s="6">
        <v>1</v>
      </c>
      <c r="BZ19" s="8">
        <v>0.998942</v>
      </c>
      <c r="CA19" s="15">
        <v>12</v>
      </c>
      <c r="CB19" s="9">
        <v>0.7</v>
      </c>
      <c r="CC19" s="9">
        <v>1.1423931878744184E-4</v>
      </c>
      <c r="CD19" s="9">
        <v>0.17760396635390419</v>
      </c>
      <c r="CE19" s="9">
        <v>0.17771820567269161</v>
      </c>
      <c r="CF19" s="9">
        <v>7.519562984361348E-6</v>
      </c>
      <c r="CG19" s="6">
        <v>3</v>
      </c>
      <c r="CH19" s="6">
        <v>5</v>
      </c>
      <c r="CI19" s="6">
        <v>1</v>
      </c>
      <c r="CJ19" s="8">
        <v>0.99887570000000003</v>
      </c>
      <c r="CK19" s="15">
        <v>12</v>
      </c>
      <c r="CL19" s="9">
        <v>0.7</v>
      </c>
      <c r="CM19" s="9">
        <v>1.1626324372658942E-4</v>
      </c>
      <c r="CN19" s="9">
        <v>0.17760194242896504</v>
      </c>
      <c r="CO19" s="9">
        <v>0.17771820567269164</v>
      </c>
      <c r="CP19" s="9">
        <v>7.6527835884149919E-6</v>
      </c>
      <c r="CQ19" s="6">
        <v>3</v>
      </c>
      <c r="CR19" s="6">
        <v>5</v>
      </c>
      <c r="CS19" s="6">
        <v>1</v>
      </c>
      <c r="CT19" s="8">
        <v>0.99879669999999998</v>
      </c>
      <c r="CU19" s="15">
        <v>12</v>
      </c>
      <c r="CV19" s="9">
        <v>0.7</v>
      </c>
      <c r="CW19" s="9">
        <v>1.3065559884941673E-4</v>
      </c>
      <c r="CX19" s="9">
        <v>0.17758755007384222</v>
      </c>
      <c r="CY19" s="9">
        <v>0.17771820567269164</v>
      </c>
      <c r="CZ19" s="9">
        <v>8.6001301061298076E-6</v>
      </c>
      <c r="DA19" s="6">
        <v>3</v>
      </c>
      <c r="DB19" s="6">
        <v>5</v>
      </c>
      <c r="DC19" s="6">
        <v>1</v>
      </c>
      <c r="DD19" s="8">
        <v>0.9987144</v>
      </c>
      <c r="DE19" s="15">
        <v>12</v>
      </c>
      <c r="DF19" s="9">
        <v>0.7</v>
      </c>
      <c r="DG19" s="9">
        <v>1.3920105970359546E-4</v>
      </c>
      <c r="DH19" s="9">
        <v>0.17757900461298803</v>
      </c>
      <c r="DI19" s="9">
        <v>0.17771820567269164</v>
      </c>
      <c r="DJ19" s="9">
        <v>9.1626171010229794E-6</v>
      </c>
      <c r="DK19" s="6">
        <v>3</v>
      </c>
      <c r="DL19" s="6">
        <v>5</v>
      </c>
      <c r="DM19" s="6">
        <v>1</v>
      </c>
      <c r="DN19" s="8">
        <v>0.99881949999999997</v>
      </c>
      <c r="DO19" s="15">
        <v>12</v>
      </c>
      <c r="DP19" s="9">
        <v>0.7</v>
      </c>
      <c r="DQ19" s="9">
        <v>1.4257426793550811E-4</v>
      </c>
      <c r="DR19" s="9">
        <v>0.17757563140475613</v>
      </c>
      <c r="DS19" s="9">
        <v>0.17771820567269164</v>
      </c>
      <c r="DT19" s="9">
        <v>9.3846514411123899E-6</v>
      </c>
      <c r="DU19" s="6">
        <v>3</v>
      </c>
      <c r="DV19" s="6">
        <v>5</v>
      </c>
      <c r="DW19" s="6">
        <v>1</v>
      </c>
      <c r="DX19" s="8">
        <v>0.99850090000000002</v>
      </c>
      <c r="DY19" s="15">
        <v>12</v>
      </c>
      <c r="DZ19" s="9">
        <v>0.7</v>
      </c>
      <c r="EA19" s="9">
        <v>1.5134460933848102E-4</v>
      </c>
      <c r="EB19" s="9">
        <v>0.17756686106335315</v>
      </c>
      <c r="EC19" s="9">
        <v>0.17771820567269164</v>
      </c>
      <c r="ED19" s="9">
        <v>9.9619407253448564E-6</v>
      </c>
      <c r="EE19" s="6">
        <v>3</v>
      </c>
      <c r="EF19" s="6">
        <v>5</v>
      </c>
      <c r="EG19" s="6">
        <v>1</v>
      </c>
      <c r="EH19" s="8">
        <v>0.99860700000000002</v>
      </c>
      <c r="EI19" s="15">
        <v>12</v>
      </c>
      <c r="EJ19" s="9">
        <v>0.7</v>
      </c>
      <c r="EK19" s="9">
        <v>1.5662930223514417E-4</v>
      </c>
      <c r="EL19" s="9">
        <v>0.1775615763704565</v>
      </c>
      <c r="EM19" s="9">
        <v>0.17771820567269164</v>
      </c>
      <c r="EN19" s="9">
        <v>1.0309794524818264E-5</v>
      </c>
      <c r="EO19" s="6">
        <v>3</v>
      </c>
      <c r="EP19" s="6">
        <v>5</v>
      </c>
      <c r="EQ19" s="6">
        <v>1</v>
      </c>
      <c r="ER19" s="8">
        <v>0.9982086</v>
      </c>
      <c r="ES19" s="15">
        <v>12</v>
      </c>
      <c r="ET19" s="9">
        <v>0.7</v>
      </c>
      <c r="EU19" s="9">
        <v>1.7012213516279478E-4</v>
      </c>
      <c r="EV19" s="9">
        <v>0.17754808353752885</v>
      </c>
      <c r="EW19" s="9">
        <v>0.17771820567269164</v>
      </c>
      <c r="EX19" s="9">
        <v>1.1197931885175903E-5</v>
      </c>
      <c r="EY19" s="6">
        <v>3</v>
      </c>
      <c r="EZ19" s="6">
        <v>5</v>
      </c>
      <c r="FA19" s="6">
        <f t="shared" si="17"/>
        <v>1</v>
      </c>
      <c r="FB19" s="8">
        <f>FA19-VLOOKUP($G$13,'qx Malaria'!$B$1:$I$31,(1+angola!EZ19),FALSE)</f>
        <v>0.99886249999999999</v>
      </c>
      <c r="FC19" s="15">
        <f t="shared" si="10"/>
        <v>12</v>
      </c>
      <c r="FD19" s="9">
        <f t="shared" si="15"/>
        <v>0.7</v>
      </c>
      <c r="FE19" s="9" cm="1">
        <f t="array" ref="FE19">VLOOKUP($G$13,'qx Malaria'!$B$1:$I$31,(FI19),FALSE)/(1-angola!FD19*INDEX($E$6:$G$11,FI19,2))</f>
        <v>1.0591873848205728E-4</v>
      </c>
      <c r="FF19" s="9">
        <f t="shared" si="13"/>
        <v>0.17761228693420961</v>
      </c>
      <c r="FG19" s="9">
        <f t="shared" si="6"/>
        <v>0.17771820567269167</v>
      </c>
      <c r="FH19" s="9">
        <f>(FE19*Table46[[#This Row],[qx (tau)]])/FG19</f>
        <v>6.9718782788074675E-6</v>
      </c>
      <c r="FI19" s="6">
        <f t="shared" si="7"/>
        <v>3</v>
      </c>
      <c r="FJ19" s="6">
        <v>5</v>
      </c>
      <c r="FK19" s="6">
        <v>1</v>
      </c>
      <c r="FL19" s="8">
        <v>0.99799879999999996</v>
      </c>
      <c r="FM19" s="15">
        <v>12</v>
      </c>
      <c r="FN19" s="9">
        <v>0.7</v>
      </c>
      <c r="FO19" s="9">
        <v>1.9429679415816878E-4</v>
      </c>
      <c r="FP19" s="9">
        <v>0.17752390887853348</v>
      </c>
      <c r="FQ19" s="9">
        <v>0.17771820567269164</v>
      </c>
      <c r="FR19" s="9">
        <v>1.2789177989150007E-5</v>
      </c>
      <c r="FS19" s="6">
        <v>3</v>
      </c>
      <c r="FT19" s="6">
        <v>5</v>
      </c>
      <c r="FU19" s="6">
        <v>1</v>
      </c>
      <c r="FV19" s="8">
        <v>0.99833930000000004</v>
      </c>
      <c r="FW19" s="15">
        <v>12</v>
      </c>
      <c r="FX19" s="9">
        <v>0.7</v>
      </c>
      <c r="FY19" s="9">
        <v>1.8788769851753475E-4</v>
      </c>
      <c r="FZ19" s="9">
        <v>0.1775303179741741</v>
      </c>
      <c r="GA19" s="9">
        <v>0.17771820567269164</v>
      </c>
      <c r="GB19" s="9">
        <v>1.2367312742980129E-5</v>
      </c>
      <c r="GC19" s="6">
        <v>3</v>
      </c>
      <c r="GD19" s="6">
        <v>5</v>
      </c>
      <c r="GE19" s="6">
        <v>1</v>
      </c>
      <c r="GF19" s="8">
        <v>0.99824310000000005</v>
      </c>
      <c r="GG19" s="15">
        <v>12</v>
      </c>
      <c r="GH19" s="9">
        <v>0.7</v>
      </c>
      <c r="GI19" s="9">
        <v>1.6978481433960348E-4</v>
      </c>
      <c r="GJ19" s="9">
        <v>0.17754842085835204</v>
      </c>
      <c r="GK19" s="9">
        <v>0.17771820567269164</v>
      </c>
      <c r="GL19" s="9">
        <v>1.117572845116696E-5</v>
      </c>
      <c r="GM19" s="6">
        <v>3</v>
      </c>
      <c r="GN19" s="6">
        <v>5</v>
      </c>
      <c r="GO19" s="6">
        <v>1</v>
      </c>
      <c r="GP19" s="8">
        <v>0.99874399999999997</v>
      </c>
      <c r="GQ19" s="15">
        <v>12</v>
      </c>
      <c r="GR19" s="9">
        <v>0.7</v>
      </c>
      <c r="GS19" s="9">
        <v>1.4246182766111101E-4</v>
      </c>
      <c r="GT19" s="9">
        <v>0.17757574384503053</v>
      </c>
      <c r="GU19" s="9">
        <v>0.17771820567269164</v>
      </c>
      <c r="GV19" s="9">
        <v>9.3772502964427417E-6</v>
      </c>
      <c r="GW19" s="6">
        <v>3</v>
      </c>
      <c r="GX19" s="6">
        <v>5</v>
      </c>
      <c r="GY19" s="6">
        <v>1</v>
      </c>
      <c r="GZ19" s="8">
        <v>0.99895979999999995</v>
      </c>
      <c r="HA19" s="15">
        <v>12</v>
      </c>
      <c r="HB19" s="9">
        <v>0.7</v>
      </c>
      <c r="HC19" s="9">
        <v>1.1738764647056029E-4</v>
      </c>
      <c r="HD19" s="9">
        <v>0.17760081802622107</v>
      </c>
      <c r="HE19" s="9">
        <v>0.17771820567269164</v>
      </c>
      <c r="HF19" s="9">
        <v>7.7267950351114621E-6</v>
      </c>
      <c r="HG19" s="6">
        <v>3</v>
      </c>
      <c r="HH19" s="6">
        <v>5</v>
      </c>
      <c r="HI19" s="6">
        <v>1</v>
      </c>
      <c r="HJ19" s="8">
        <v>0.99909119999999996</v>
      </c>
      <c r="HK19" s="15">
        <v>12</v>
      </c>
      <c r="HL19" s="9">
        <v>0.7</v>
      </c>
      <c r="HM19" s="9">
        <v>1.0468189546368932E-4</v>
      </c>
      <c r="HN19" s="9">
        <v>0.17761352377722794</v>
      </c>
      <c r="HO19" s="9">
        <v>0.17771820567269164</v>
      </c>
      <c r="HP19" s="9">
        <v>6.8904656874413525E-6</v>
      </c>
      <c r="HQ19" s="6">
        <v>3</v>
      </c>
      <c r="HR19" s="6">
        <v>5</v>
      </c>
      <c r="HS19" s="6">
        <v>1</v>
      </c>
      <c r="HT19" s="8">
        <v>0.99918890000000005</v>
      </c>
      <c r="HU19" s="15">
        <v>12</v>
      </c>
      <c r="HV19" s="9">
        <v>0.7</v>
      </c>
      <c r="HW19" s="9">
        <v>9.4674711042348449E-5</v>
      </c>
      <c r="HX19" s="9">
        <v>0.17762353096164929</v>
      </c>
      <c r="HY19" s="9">
        <v>0.17771820567269164</v>
      </c>
      <c r="HZ19" s="9">
        <v>6.2317638118427693E-6</v>
      </c>
      <c r="IA19" s="6">
        <v>3</v>
      </c>
      <c r="IB19" s="6">
        <v>5</v>
      </c>
      <c r="IC19" s="6">
        <v>1</v>
      </c>
      <c r="ID19" s="8">
        <v>0.99922710000000003</v>
      </c>
      <c r="IE19" s="15">
        <v>12</v>
      </c>
      <c r="IF19" s="9">
        <v>0.7</v>
      </c>
      <c r="IG19" s="9">
        <v>9.1189062536038695E-5</v>
      </c>
      <c r="IH19" s="9">
        <v>0.17762701661015559</v>
      </c>
      <c r="II19" s="9">
        <v>0.17771820567269164</v>
      </c>
      <c r="IJ19" s="9">
        <v>6.0023283270837123E-6</v>
      </c>
      <c r="IK19" s="6">
        <v>3</v>
      </c>
      <c r="IL19" s="6">
        <v>5</v>
      </c>
      <c r="IM19" s="6">
        <v>1</v>
      </c>
      <c r="IN19" s="8">
        <v>0.9992183</v>
      </c>
      <c r="IO19" s="15">
        <v>12</v>
      </c>
      <c r="IP19" s="9">
        <v>0.7</v>
      </c>
      <c r="IQ19" s="9">
        <v>9.1301502810435783E-5</v>
      </c>
      <c r="IR19" s="9">
        <v>0.17762690416988119</v>
      </c>
      <c r="IS19" s="9">
        <v>0.17771820567269164</v>
      </c>
      <c r="IT19" s="9">
        <v>6.0097294717533588E-6</v>
      </c>
      <c r="IU19" s="6">
        <v>3</v>
      </c>
      <c r="IV19" s="6">
        <v>5</v>
      </c>
      <c r="IW19" s="6">
        <v>1</v>
      </c>
      <c r="IX19" s="8">
        <v>0.99906779999999995</v>
      </c>
      <c r="IY19" s="15">
        <v>12</v>
      </c>
      <c r="IZ19" s="9">
        <v>0.7</v>
      </c>
      <c r="JA19" s="9">
        <v>9.0739301438450345E-5</v>
      </c>
      <c r="JB19" s="9">
        <v>0.17762746637125321</v>
      </c>
      <c r="JC19" s="9">
        <v>0.17771820567269167</v>
      </c>
      <c r="JD19" s="9">
        <v>5.9727237484051238E-6</v>
      </c>
      <c r="JE19" s="6">
        <v>3</v>
      </c>
      <c r="JF19" s="6">
        <v>5</v>
      </c>
      <c r="JG19" s="6">
        <v>1</v>
      </c>
      <c r="JH19" s="8">
        <v>0.99915290000000001</v>
      </c>
      <c r="JI19" s="15">
        <v>12</v>
      </c>
      <c r="JJ19" s="9">
        <v>0.7</v>
      </c>
      <c r="JK19" s="9">
        <v>9.7035956804687314E-5</v>
      </c>
      <c r="JL19" s="9">
        <v>0.17762116971588696</v>
      </c>
      <c r="JM19" s="9">
        <v>0.17771820567269164</v>
      </c>
      <c r="JN19" s="9">
        <v>6.3871878499053578E-6</v>
      </c>
      <c r="JO19" s="6">
        <v>3</v>
      </c>
      <c r="JP19" s="6">
        <v>5</v>
      </c>
      <c r="JQ19" s="6">
        <v>1</v>
      </c>
      <c r="JR19" s="8">
        <v>0.99892950000000003</v>
      </c>
      <c r="JS19" s="15">
        <v>12</v>
      </c>
      <c r="JT19" s="9">
        <v>0.7</v>
      </c>
      <c r="JU19" s="9">
        <v>9.8272799823055277E-5</v>
      </c>
      <c r="JV19" s="9">
        <v>0.17761993287286859</v>
      </c>
      <c r="JW19" s="9">
        <v>0.17771820567269164</v>
      </c>
      <c r="JX19" s="9">
        <v>6.4686004412714736E-6</v>
      </c>
      <c r="JY19" s="6">
        <v>3</v>
      </c>
      <c r="JZ19" s="6">
        <v>5</v>
      </c>
      <c r="KA19" s="6">
        <v>1</v>
      </c>
      <c r="KB19" s="8">
        <v>0.99888659999999996</v>
      </c>
      <c r="KC19" s="15">
        <v>12</v>
      </c>
      <c r="KD19" s="9">
        <v>0.7</v>
      </c>
      <c r="KE19" s="9">
        <v>1.0648093985404275E-4</v>
      </c>
      <c r="KF19" s="9">
        <v>0.17761172473283759</v>
      </c>
      <c r="KG19" s="9">
        <v>0.17771820567269164</v>
      </c>
      <c r="KH19" s="9">
        <v>7.0088840021557051E-6</v>
      </c>
      <c r="KI19" s="6">
        <v>3</v>
      </c>
      <c r="KJ19" s="6">
        <v>5</v>
      </c>
      <c r="KK19" s="6">
        <v>1</v>
      </c>
      <c r="KL19" s="8">
        <v>0.99885729999999995</v>
      </c>
      <c r="KM19" s="15">
        <v>12</v>
      </c>
      <c r="KN19" s="9">
        <v>0.7</v>
      </c>
      <c r="KO19" s="9">
        <v>1.097417078115583E-4</v>
      </c>
      <c r="KP19" s="9">
        <v>0.17760846396488009</v>
      </c>
      <c r="KQ19" s="9">
        <v>0.17771820567269164</v>
      </c>
      <c r="KR19" s="9">
        <v>7.2235171975754674E-6</v>
      </c>
      <c r="KS19" s="6">
        <v>3</v>
      </c>
      <c r="KT19" s="6">
        <v>5</v>
      </c>
      <c r="KU19" s="6">
        <v>1</v>
      </c>
      <c r="KV19" s="8">
        <v>0.99886249999999999</v>
      </c>
      <c r="KW19" s="15">
        <v>12</v>
      </c>
      <c r="KX19" s="9">
        <v>0.7</v>
      </c>
      <c r="KY19" s="9">
        <v>1.0591873848205728E-4</v>
      </c>
      <c r="KZ19" s="9">
        <v>0.17761228693420961</v>
      </c>
      <c r="LA19" s="9">
        <v>0.17771820567269167</v>
      </c>
      <c r="LB19" s="9">
        <v>6.9718782788074675E-6</v>
      </c>
      <c r="LC19" s="6">
        <v>3</v>
      </c>
    </row>
    <row r="20" spans="1:315">
      <c r="A20" s="6">
        <v>13</v>
      </c>
      <c r="B20" s="6">
        <v>1.2193391982064648E-2</v>
      </c>
      <c r="C20" s="6">
        <f>1-Table46[[#This Row],[qx (tau)]]</f>
        <v>0.98780660801793541</v>
      </c>
      <c r="H20" s="15">
        <f t="shared" si="8"/>
        <v>13</v>
      </c>
      <c r="I20" s="9">
        <f t="shared" si="14"/>
        <v>0.79999999999999993</v>
      </c>
      <c r="J20" s="9" cm="1">
        <f t="array" ref="J20">VLOOKUP($G$13,'qx Malaria'!$B$1:$I$31,(N20),FALSE)/(1-angola!I20*INDEX($E$6:$G$11,N20,2))</f>
        <v>1.0783516569767817E-4</v>
      </c>
      <c r="K20" s="9">
        <f t="shared" si="12"/>
        <v>0.18082589224510598</v>
      </c>
      <c r="L20" s="9">
        <f t="shared" si="2"/>
        <v>0.18093372741080366</v>
      </c>
      <c r="M20" s="9">
        <f>(J20*Table46[[#This Row],[qx (tau)]])/L20</f>
        <v>7.2671715971301524E-6</v>
      </c>
      <c r="N20" s="6">
        <f t="shared" si="3"/>
        <v>3</v>
      </c>
      <c r="S20" s="15">
        <v>13</v>
      </c>
      <c r="T20" s="9">
        <v>0.79999999999999993</v>
      </c>
      <c r="U20" s="9">
        <v>1.016535319952635E-4</v>
      </c>
      <c r="V20" s="9">
        <v>0.18083207387880837</v>
      </c>
      <c r="W20" s="9">
        <v>0.18093372741080363</v>
      </c>
      <c r="X20" s="9">
        <v>6.850582142517598E-6</v>
      </c>
      <c r="Y20" s="6">
        <v>3</v>
      </c>
      <c r="AC20" s="15">
        <v>13</v>
      </c>
      <c r="AD20" s="9">
        <v>0.79999999999999993</v>
      </c>
      <c r="AE20" s="9">
        <v>1.0382855126092792E-4</v>
      </c>
      <c r="AF20" s="9">
        <v>0.1808298988595427</v>
      </c>
      <c r="AG20" s="9">
        <v>0.18093372741080363</v>
      </c>
      <c r="AH20" s="9">
        <v>6.9971599135849782E-6</v>
      </c>
      <c r="AI20" s="6">
        <v>3</v>
      </c>
      <c r="AM20" s="15">
        <v>13</v>
      </c>
      <c r="AN20" s="9">
        <v>0.79999999999999993</v>
      </c>
      <c r="AO20" s="9">
        <v>1.0829306449044963E-4</v>
      </c>
      <c r="AP20" s="9">
        <v>0.18082543434631318</v>
      </c>
      <c r="AQ20" s="9">
        <v>0.18093372741080363</v>
      </c>
      <c r="AR20" s="9">
        <v>7.2980300752496022E-6</v>
      </c>
      <c r="AS20" s="6">
        <v>3</v>
      </c>
      <c r="AW20" s="15">
        <v>13</v>
      </c>
      <c r="AX20" s="9">
        <v>0.79999999999999993</v>
      </c>
      <c r="AY20" s="9">
        <v>1.1653524276033584E-4</v>
      </c>
      <c r="AZ20" s="9">
        <v>0.18081719216804329</v>
      </c>
      <c r="BA20" s="9">
        <v>0.18093372741080363</v>
      </c>
      <c r="BB20" s="9">
        <v>7.8534826813996772E-6</v>
      </c>
      <c r="BC20" s="6">
        <v>3</v>
      </c>
      <c r="BG20" s="15">
        <v>13</v>
      </c>
      <c r="BH20" s="9">
        <v>0.79999999999999993</v>
      </c>
      <c r="BI20" s="9">
        <v>1.2420504753925775E-4</v>
      </c>
      <c r="BJ20" s="9">
        <v>0.18080952236326436</v>
      </c>
      <c r="BK20" s="9">
        <v>0.18093372741080363</v>
      </c>
      <c r="BL20" s="9">
        <v>8.3703621899004429E-6</v>
      </c>
      <c r="BM20" s="6">
        <v>3</v>
      </c>
      <c r="BQ20" s="15">
        <v>13</v>
      </c>
      <c r="BR20" s="9">
        <v>0.79999999999999993</v>
      </c>
      <c r="BS20" s="9">
        <v>1.2431952223745062E-4</v>
      </c>
      <c r="BT20" s="9">
        <v>0.1808094078885662</v>
      </c>
      <c r="BU20" s="9">
        <v>0.18093372741080366</v>
      </c>
      <c r="BV20" s="9">
        <v>8.3780768094303033E-6</v>
      </c>
      <c r="BW20" s="6">
        <v>3</v>
      </c>
      <c r="CA20" s="15">
        <v>13</v>
      </c>
      <c r="CB20" s="9">
        <v>0.79999999999999993</v>
      </c>
      <c r="CC20" s="9">
        <v>1.1630629336395012E-4</v>
      </c>
      <c r="CD20" s="9">
        <v>0.18081742111743968</v>
      </c>
      <c r="CE20" s="9">
        <v>0.18093372741080363</v>
      </c>
      <c r="CF20" s="9">
        <v>7.8380534423399548E-6</v>
      </c>
      <c r="CG20" s="6">
        <v>3</v>
      </c>
      <c r="CK20" s="15">
        <v>13</v>
      </c>
      <c r="CL20" s="9">
        <v>0.79999999999999993</v>
      </c>
      <c r="CM20" s="9">
        <v>1.1836683793142166E-4</v>
      </c>
      <c r="CN20" s="9">
        <v>0.1808153605728722</v>
      </c>
      <c r="CO20" s="9">
        <v>0.18093372741080363</v>
      </c>
      <c r="CP20" s="9">
        <v>7.9769165938774713E-6</v>
      </c>
      <c r="CQ20" s="6">
        <v>3</v>
      </c>
      <c r="CU20" s="15">
        <v>13</v>
      </c>
      <c r="CV20" s="9">
        <v>0.79999999999999993</v>
      </c>
      <c r="CW20" s="9">
        <v>1.330195993001083E-4</v>
      </c>
      <c r="CX20" s="9">
        <v>0.18080070781150351</v>
      </c>
      <c r="CY20" s="9">
        <v>0.18093372741080363</v>
      </c>
      <c r="CZ20" s="9">
        <v>8.9643878936998289E-6</v>
      </c>
      <c r="DA20" s="6">
        <v>3</v>
      </c>
      <c r="DE20" s="15">
        <v>13</v>
      </c>
      <c r="DF20" s="9">
        <v>0.79999999999999993</v>
      </c>
      <c r="DG20" s="9">
        <v>1.4171967636276598E-4</v>
      </c>
      <c r="DH20" s="9">
        <v>0.18079200773444087</v>
      </c>
      <c r="DI20" s="9">
        <v>0.18093372741080363</v>
      </c>
      <c r="DJ20" s="9">
        <v>9.5506989779693512E-6</v>
      </c>
      <c r="DK20" s="6">
        <v>3</v>
      </c>
      <c r="DO20" s="15">
        <v>13</v>
      </c>
      <c r="DP20" s="9">
        <v>0.79999999999999993</v>
      </c>
      <c r="DQ20" s="9">
        <v>1.4515391730855192E-4</v>
      </c>
      <c r="DR20" s="9">
        <v>0.18078857349349509</v>
      </c>
      <c r="DS20" s="9">
        <v>0.18093372741080363</v>
      </c>
      <c r="DT20" s="9">
        <v>9.7821375638652169E-6</v>
      </c>
      <c r="DU20" s="6">
        <v>3</v>
      </c>
      <c r="DY20" s="15">
        <v>13</v>
      </c>
      <c r="DZ20" s="9">
        <v>0.79999999999999993</v>
      </c>
      <c r="EA20" s="9">
        <v>1.5408294376759537E-4</v>
      </c>
      <c r="EB20" s="9">
        <v>0.18077964446703604</v>
      </c>
      <c r="EC20" s="9">
        <v>0.18093372741080363</v>
      </c>
      <c r="ED20" s="9">
        <v>1.0383877887194468E-5</v>
      </c>
      <c r="EE20" s="6">
        <v>3</v>
      </c>
      <c r="EI20" s="15">
        <v>13</v>
      </c>
      <c r="EJ20" s="9">
        <v>0.79999999999999993</v>
      </c>
      <c r="EK20" s="9">
        <v>1.5946325458265995E-4</v>
      </c>
      <c r="EL20" s="9">
        <v>0.18077426415622097</v>
      </c>
      <c r="EM20" s="9">
        <v>0.18093372741080363</v>
      </c>
      <c r="EN20" s="9">
        <v>1.0746465005097987E-5</v>
      </c>
      <c r="EO20" s="6">
        <v>3</v>
      </c>
      <c r="ES20" s="15">
        <v>13</v>
      </c>
      <c r="ET20" s="9">
        <v>0.79999999999999993</v>
      </c>
      <c r="EU20" s="9">
        <v>1.7320021836580369E-4</v>
      </c>
      <c r="EV20" s="9">
        <v>0.18076052719243785</v>
      </c>
      <c r="EW20" s="9">
        <v>0.18093372741080366</v>
      </c>
      <c r="EX20" s="9">
        <v>1.1672219348681447E-5</v>
      </c>
      <c r="EY20" s="6">
        <v>3</v>
      </c>
      <c r="FC20" s="15">
        <f t="shared" si="10"/>
        <v>13</v>
      </c>
      <c r="FD20" s="9">
        <f t="shared" si="15"/>
        <v>0.79999999999999993</v>
      </c>
      <c r="FE20" s="9" cm="1">
        <f t="array" ref="FE20">VLOOKUP($G$13,'qx Malaria'!$B$1:$I$31,(FI20),FALSE)/(1-angola!FD20*INDEX($E$6:$G$11,FI20,2))</f>
        <v>1.0783516569767817E-4</v>
      </c>
      <c r="FF20" s="9">
        <f t="shared" si="13"/>
        <v>0.18082589224510598</v>
      </c>
      <c r="FG20" s="9">
        <f t="shared" si="6"/>
        <v>0.18093372741080366</v>
      </c>
      <c r="FH20" s="9">
        <f>(FE20*Table46[[#This Row],[qx (tau)]])/FG20</f>
        <v>7.2671715971301524E-6</v>
      </c>
      <c r="FI20" s="6">
        <f t="shared" si="7"/>
        <v>3</v>
      </c>
      <c r="FM20" s="15">
        <v>13</v>
      </c>
      <c r="FN20" s="9">
        <v>0.79999999999999993</v>
      </c>
      <c r="FO20" s="9">
        <v>1.9781227847726949E-4</v>
      </c>
      <c r="FP20" s="9">
        <v>0.18073591513232637</v>
      </c>
      <c r="FQ20" s="9">
        <v>0.18093372741080363</v>
      </c>
      <c r="FR20" s="9">
        <v>1.333086254760181E-5</v>
      </c>
      <c r="FS20" s="6">
        <v>3</v>
      </c>
      <c r="FW20" s="15">
        <v>13</v>
      </c>
      <c r="FX20" s="9">
        <v>0.79999999999999993</v>
      </c>
      <c r="FY20" s="9">
        <v>1.9128722068027622E-4</v>
      </c>
      <c r="FZ20" s="9">
        <v>0.18074244019012337</v>
      </c>
      <c r="GA20" s="9">
        <v>0.18093372741080363</v>
      </c>
      <c r="GB20" s="9">
        <v>1.2891129234399667E-5</v>
      </c>
      <c r="GC20" s="6">
        <v>3</v>
      </c>
      <c r="GG20" s="15">
        <v>13</v>
      </c>
      <c r="GH20" s="9">
        <v>0.79999999999999993</v>
      </c>
      <c r="GI20" s="9">
        <v>1.7285679427122506E-4</v>
      </c>
      <c r="GJ20" s="9">
        <v>0.1807608706165324</v>
      </c>
      <c r="GK20" s="9">
        <v>0.18093372741080363</v>
      </c>
      <c r="GL20" s="9">
        <v>1.1649075490091857E-5</v>
      </c>
      <c r="GM20" s="6">
        <v>3</v>
      </c>
      <c r="GQ20" s="15">
        <v>13</v>
      </c>
      <c r="GR20" s="9">
        <v>0.79999999999999993</v>
      </c>
      <c r="GS20" s="9">
        <v>1.4503944261035905E-4</v>
      </c>
      <c r="GT20" s="9">
        <v>0.18078868796819328</v>
      </c>
      <c r="GU20" s="9">
        <v>0.18093372741080363</v>
      </c>
      <c r="GV20" s="9">
        <v>9.7744229443353549E-6</v>
      </c>
      <c r="GW20" s="6">
        <v>3</v>
      </c>
      <c r="HA20" s="15">
        <v>13</v>
      </c>
      <c r="HB20" s="9">
        <v>0.79999999999999993</v>
      </c>
      <c r="HC20" s="9">
        <v>1.1951158491335031E-4</v>
      </c>
      <c r="HD20" s="9">
        <v>0.18081421582589027</v>
      </c>
      <c r="HE20" s="9">
        <v>0.18093372741080363</v>
      </c>
      <c r="HF20" s="9">
        <v>8.0540627891760932E-6</v>
      </c>
      <c r="HG20" s="6">
        <v>3</v>
      </c>
      <c r="HK20" s="15">
        <v>13</v>
      </c>
      <c r="HL20" s="9">
        <v>0.79999999999999993</v>
      </c>
      <c r="HM20" s="9">
        <v>1.0657594401755666E-4</v>
      </c>
      <c r="HN20" s="9">
        <v>0.18082715146678607</v>
      </c>
      <c r="HO20" s="9">
        <v>0.18093372741080363</v>
      </c>
      <c r="HP20" s="9">
        <v>7.1823107823016701E-6</v>
      </c>
      <c r="HQ20" s="6">
        <v>3</v>
      </c>
      <c r="HU20" s="15">
        <v>13</v>
      </c>
      <c r="HV20" s="9">
        <v>0.79999999999999993</v>
      </c>
      <c r="HW20" s="9">
        <v>9.6387695878391732E-5</v>
      </c>
      <c r="HX20" s="9">
        <v>0.18083733971492524</v>
      </c>
      <c r="HY20" s="9">
        <v>0.18093372741080363</v>
      </c>
      <c r="HZ20" s="9">
        <v>6.4957096441439382E-6</v>
      </c>
      <c r="IA20" s="6">
        <v>3</v>
      </c>
      <c r="IE20" s="15">
        <v>13</v>
      </c>
      <c r="IF20" s="9">
        <v>0.79999999999999993</v>
      </c>
      <c r="IG20" s="9">
        <v>9.2838980234412935E-5</v>
      </c>
      <c r="IH20" s="9">
        <v>0.18084088843056922</v>
      </c>
      <c r="II20" s="9">
        <v>0.18093372741080363</v>
      </c>
      <c r="IJ20" s="9">
        <v>6.2565564387182104E-6</v>
      </c>
      <c r="IK20" s="6">
        <v>3</v>
      </c>
      <c r="IO20" s="15">
        <v>13</v>
      </c>
      <c r="IP20" s="9">
        <v>0.79999999999999993</v>
      </c>
      <c r="IQ20" s="9">
        <v>9.2953454932605804E-5</v>
      </c>
      <c r="IR20" s="9">
        <v>0.18084077395587103</v>
      </c>
      <c r="IS20" s="9">
        <v>0.18093372741080363</v>
      </c>
      <c r="IT20" s="9">
        <v>6.2642710582480724E-6</v>
      </c>
      <c r="IU20" s="6">
        <v>3</v>
      </c>
      <c r="IY20" s="15">
        <v>13</v>
      </c>
      <c r="IZ20" s="9">
        <v>0.79999999999999993</v>
      </c>
      <c r="JA20" s="9">
        <v>9.2381081441641485E-5</v>
      </c>
      <c r="JB20" s="9">
        <v>0.180841346329362</v>
      </c>
      <c r="JC20" s="9">
        <v>0.18093372741080363</v>
      </c>
      <c r="JD20" s="9">
        <v>6.2256979605987631E-6</v>
      </c>
      <c r="JE20" s="6">
        <v>3</v>
      </c>
      <c r="JI20" s="15">
        <v>13</v>
      </c>
      <c r="JJ20" s="9">
        <v>0.79999999999999993</v>
      </c>
      <c r="JK20" s="9">
        <v>9.8791664540441891E-5</v>
      </c>
      <c r="JL20" s="9">
        <v>0.18083493574626319</v>
      </c>
      <c r="JM20" s="9">
        <v>0.18093372741080363</v>
      </c>
      <c r="JN20" s="9">
        <v>6.6577166542710432E-6</v>
      </c>
      <c r="JO20" s="6">
        <v>3</v>
      </c>
      <c r="JS20" s="15">
        <v>13</v>
      </c>
      <c r="JT20" s="9">
        <v>0.79999999999999993</v>
      </c>
      <c r="JU20" s="9">
        <v>1.0005088622056338E-4</v>
      </c>
      <c r="JV20" s="9">
        <v>0.1808336765245831</v>
      </c>
      <c r="JW20" s="9">
        <v>0.18093372741080366</v>
      </c>
      <c r="JX20" s="9">
        <v>6.7425774690995246E-6</v>
      </c>
      <c r="JY20" s="6">
        <v>3</v>
      </c>
      <c r="KC20" s="15">
        <v>13</v>
      </c>
      <c r="KD20" s="9">
        <v>0.79999999999999993</v>
      </c>
      <c r="KE20" s="9">
        <v>1.084075391886425E-4</v>
      </c>
      <c r="KF20" s="9">
        <v>0.18082531987161499</v>
      </c>
      <c r="KG20" s="9">
        <v>0.18093372741080363</v>
      </c>
      <c r="KH20" s="9">
        <v>7.3057446947794659E-6</v>
      </c>
      <c r="KI20" s="6">
        <v>3</v>
      </c>
      <c r="KM20" s="15">
        <v>13</v>
      </c>
      <c r="KN20" s="9">
        <v>0.79999999999999993</v>
      </c>
      <c r="KO20" s="9">
        <v>1.1172730543623554E-4</v>
      </c>
      <c r="KP20" s="9">
        <v>0.18082200010536739</v>
      </c>
      <c r="KQ20" s="9">
        <v>0.18093372741080363</v>
      </c>
      <c r="KR20" s="9">
        <v>7.5294686611454671E-6</v>
      </c>
      <c r="KS20" s="6">
        <v>3</v>
      </c>
      <c r="KW20" s="15">
        <v>13</v>
      </c>
      <c r="KX20" s="9">
        <v>0.79999999999999993</v>
      </c>
      <c r="KY20" s="9">
        <v>1.0783516569767817E-4</v>
      </c>
      <c r="KZ20" s="9">
        <v>0.18082589224510598</v>
      </c>
      <c r="LA20" s="9">
        <v>0.18093372741080366</v>
      </c>
      <c r="LB20" s="9">
        <v>7.2671715971301524E-6</v>
      </c>
      <c r="LC20" s="6">
        <v>3</v>
      </c>
    </row>
    <row r="21" spans="1:315">
      <c r="A21" s="6">
        <v>14</v>
      </c>
      <c r="B21" s="6">
        <v>1.3479671879977303E-2</v>
      </c>
      <c r="C21" s="6">
        <f>1-Table46[[#This Row],[qx (tau)]]</f>
        <v>0.98652032812002266</v>
      </c>
      <c r="H21" s="15">
        <f t="shared" si="8"/>
        <v>14</v>
      </c>
      <c r="I21" s="9">
        <f t="shared" si="14"/>
        <v>0.89999999999999991</v>
      </c>
      <c r="J21" s="9" cm="1">
        <f t="array" ref="J21">VLOOKUP($G$13,'qx Malaria'!$B$1:$I$31,(N21),FALSE)/(1-angola!I21*INDEX($E$6:$G$11,N21,2))</f>
        <v>1.0982222006048548E-4</v>
      </c>
      <c r="K21" s="9">
        <f t="shared" si="12"/>
        <v>0.18415793032164132</v>
      </c>
      <c r="L21" s="9">
        <f t="shared" si="2"/>
        <v>0.1842677525417018</v>
      </c>
      <c r="M21" s="9">
        <f>(J21*Table46[[#This Row],[qx (tau)]])/L21</f>
        <v>8.0337849196428566E-6</v>
      </c>
      <c r="N21" s="6">
        <f t="shared" si="3"/>
        <v>3</v>
      </c>
      <c r="S21" s="15">
        <v>14</v>
      </c>
      <c r="T21" s="9">
        <v>0.89999999999999991</v>
      </c>
      <c r="U21" s="9">
        <v>1.0352667878313281E-4</v>
      </c>
      <c r="V21" s="9">
        <v>0.18416422586291867</v>
      </c>
      <c r="W21" s="9">
        <v>0.1842677525417018</v>
      </c>
      <c r="X21" s="9">
        <v>7.5732494783894436E-6</v>
      </c>
      <c r="Y21" s="6">
        <v>3</v>
      </c>
      <c r="AC21" s="15">
        <v>14</v>
      </c>
      <c r="AD21" s="9">
        <v>0.89999999999999991</v>
      </c>
      <c r="AE21" s="9">
        <v>1.0574177663997912E-4</v>
      </c>
      <c r="AF21" s="9">
        <v>0.18416201076506183</v>
      </c>
      <c r="AG21" s="9">
        <v>0.1842677525417018</v>
      </c>
      <c r="AH21" s="9">
        <v>7.7352897262378668E-6</v>
      </c>
      <c r="AI21" s="6">
        <v>3</v>
      </c>
      <c r="AM21" s="15">
        <v>14</v>
      </c>
      <c r="AN21" s="9">
        <v>0.89999999999999991</v>
      </c>
      <c r="AO21" s="9">
        <v>1.102885564514005E-4</v>
      </c>
      <c r="AP21" s="9">
        <v>0.1841574639852504</v>
      </c>
      <c r="AQ21" s="9">
        <v>0.1842677525417018</v>
      </c>
      <c r="AR21" s="9">
        <v>8.0678986560319972E-6</v>
      </c>
      <c r="AS21" s="6">
        <v>3</v>
      </c>
      <c r="AW21" s="15">
        <v>14</v>
      </c>
      <c r="AX21" s="9">
        <v>0.89999999999999991</v>
      </c>
      <c r="AY21" s="9">
        <v>1.1868261148787071E-4</v>
      </c>
      <c r="AZ21" s="9">
        <v>0.18414906993021393</v>
      </c>
      <c r="BA21" s="9">
        <v>0.1842677525417018</v>
      </c>
      <c r="BB21" s="9">
        <v>8.6819459110365461E-6</v>
      </c>
      <c r="BC21" s="6">
        <v>3</v>
      </c>
      <c r="BG21" s="15">
        <v>14</v>
      </c>
      <c r="BH21" s="9">
        <v>0.89999999999999991</v>
      </c>
      <c r="BI21" s="9">
        <v>1.2649374603569718E-4</v>
      </c>
      <c r="BJ21" s="9">
        <v>0.18414125879566609</v>
      </c>
      <c r="BK21" s="9">
        <v>0.1842677525417018</v>
      </c>
      <c r="BL21" s="9">
        <v>9.2533509955546689E-6</v>
      </c>
      <c r="BM21" s="6">
        <v>3</v>
      </c>
      <c r="BQ21" s="15">
        <v>14</v>
      </c>
      <c r="BR21" s="9">
        <v>0.89999999999999991</v>
      </c>
      <c r="BS21" s="9">
        <v>1.2661033013342592E-4</v>
      </c>
      <c r="BT21" s="9">
        <v>0.18414114221156841</v>
      </c>
      <c r="BU21" s="9">
        <v>0.18426775254170183</v>
      </c>
      <c r="BV21" s="9">
        <v>9.2618794296519528E-6</v>
      </c>
      <c r="BW21" s="6">
        <v>3</v>
      </c>
      <c r="CA21" s="15">
        <v>14</v>
      </c>
      <c r="CB21" s="9">
        <v>0.89999999999999991</v>
      </c>
      <c r="CC21" s="9">
        <v>1.1844944329241321E-4</v>
      </c>
      <c r="CD21" s="9">
        <v>0.18414930309840938</v>
      </c>
      <c r="CE21" s="9">
        <v>0.1842677525417018</v>
      </c>
      <c r="CF21" s="9">
        <v>8.6648890428419767E-6</v>
      </c>
      <c r="CG21" s="6">
        <v>3</v>
      </c>
      <c r="CK21" s="15">
        <v>14</v>
      </c>
      <c r="CL21" s="9">
        <v>0.89999999999999991</v>
      </c>
      <c r="CM21" s="9">
        <v>1.2054795705153077E-4</v>
      </c>
      <c r="CN21" s="9">
        <v>0.18414720458465028</v>
      </c>
      <c r="CO21" s="9">
        <v>0.1842677525417018</v>
      </c>
      <c r="CP21" s="9">
        <v>8.8184008565931135E-6</v>
      </c>
      <c r="CQ21" s="6">
        <v>3</v>
      </c>
      <c r="CU21" s="15">
        <v>14</v>
      </c>
      <c r="CV21" s="9">
        <v>0.89999999999999991</v>
      </c>
      <c r="CW21" s="9">
        <v>1.3547072156081116E-4</v>
      </c>
      <c r="CX21" s="9">
        <v>0.18413228182014099</v>
      </c>
      <c r="CY21" s="9">
        <v>0.1842677525417018</v>
      </c>
      <c r="CZ21" s="9">
        <v>9.910040421045644E-6</v>
      </c>
      <c r="DA21" s="6">
        <v>3</v>
      </c>
      <c r="DE21" s="15">
        <v>14</v>
      </c>
      <c r="DF21" s="9">
        <v>0.89999999999999991</v>
      </c>
      <c r="DG21" s="9">
        <v>1.4433111298819642E-4</v>
      </c>
      <c r="DH21" s="9">
        <v>0.1841234214287136</v>
      </c>
      <c r="DI21" s="9">
        <v>0.1842677525417018</v>
      </c>
      <c r="DJ21" s="9">
        <v>1.0558201412439339E-5</v>
      </c>
      <c r="DK21" s="6">
        <v>3</v>
      </c>
      <c r="DO21" s="15">
        <v>14</v>
      </c>
      <c r="DP21" s="9">
        <v>0.89999999999999991</v>
      </c>
      <c r="DQ21" s="9">
        <v>1.4782863592005901E-4</v>
      </c>
      <c r="DR21" s="9">
        <v>0.18411992390578175</v>
      </c>
      <c r="DS21" s="9">
        <v>0.1842677525417018</v>
      </c>
      <c r="DT21" s="9">
        <v>1.0814054435357899E-5</v>
      </c>
      <c r="DU21" s="6">
        <v>3</v>
      </c>
      <c r="DY21" s="15">
        <v>14</v>
      </c>
      <c r="DZ21" s="9">
        <v>0.89999999999999991</v>
      </c>
      <c r="EA21" s="9">
        <v>1.5692219554290179E-4</v>
      </c>
      <c r="EB21" s="9">
        <v>0.18411083034615888</v>
      </c>
      <c r="EC21" s="9">
        <v>0.18426775254170177</v>
      </c>
      <c r="ED21" s="9">
        <v>1.1479272294946165E-5</v>
      </c>
      <c r="EE21" s="6">
        <v>3</v>
      </c>
      <c r="EI21" s="15">
        <v>14</v>
      </c>
      <c r="EJ21" s="9">
        <v>0.89999999999999991</v>
      </c>
      <c r="EK21" s="9">
        <v>1.6240164813615315E-4</v>
      </c>
      <c r="EL21" s="9">
        <v>0.18410535089356564</v>
      </c>
      <c r="EM21" s="9">
        <v>0.1842677525417018</v>
      </c>
      <c r="EN21" s="9">
        <v>1.1880108697518574E-5</v>
      </c>
      <c r="EO21" s="6">
        <v>3</v>
      </c>
      <c r="ES21" s="15">
        <v>14</v>
      </c>
      <c r="ET21" s="9">
        <v>0.89999999999999991</v>
      </c>
      <c r="EU21" s="9">
        <v>1.7639173986360357E-4</v>
      </c>
      <c r="EV21" s="9">
        <v>0.18409136080183822</v>
      </c>
      <c r="EW21" s="9">
        <v>0.18426775254170183</v>
      </c>
      <c r="EX21" s="9">
        <v>1.2903520789192825E-5</v>
      </c>
      <c r="EY21" s="6">
        <v>3</v>
      </c>
      <c r="FC21" s="15">
        <f t="shared" si="10"/>
        <v>14</v>
      </c>
      <c r="FD21" s="9">
        <f t="shared" si="15"/>
        <v>0.89999999999999991</v>
      </c>
      <c r="FE21" s="9" cm="1">
        <f t="array" ref="FE21">VLOOKUP($G$13,'qx Malaria'!$B$1:$I$31,(FI21),FALSE)/(1-angola!FD21*INDEX($E$6:$G$11,FI21,2))</f>
        <v>1.0982222006048548E-4</v>
      </c>
      <c r="FF21" s="9">
        <f t="shared" si="13"/>
        <v>0.18415793032164132</v>
      </c>
      <c r="FG21" s="9">
        <f t="shared" si="6"/>
        <v>0.1842677525417018</v>
      </c>
      <c r="FH21" s="9">
        <f>(FE21*Table46[[#This Row],[qx (tau)]])/FG21</f>
        <v>8.0337849196428566E-6</v>
      </c>
      <c r="FI21" s="6">
        <f t="shared" si="7"/>
        <v>3</v>
      </c>
      <c r="FM21" s="15">
        <v>14</v>
      </c>
      <c r="FN21" s="9">
        <v>0.89999999999999991</v>
      </c>
      <c r="FO21" s="9">
        <v>2.0145732087528545E-4</v>
      </c>
      <c r="FP21" s="9">
        <v>0.18406629522082651</v>
      </c>
      <c r="FQ21" s="9">
        <v>0.1842677525417018</v>
      </c>
      <c r="FR21" s="9">
        <v>1.4737134120109185E-5</v>
      </c>
      <c r="FS21" s="6">
        <v>3</v>
      </c>
      <c r="FW21" s="15">
        <v>14</v>
      </c>
      <c r="FX21" s="9">
        <v>0.89999999999999991</v>
      </c>
      <c r="FY21" s="9">
        <v>1.9481202730474654E-4</v>
      </c>
      <c r="FZ21" s="9">
        <v>0.18407294051439704</v>
      </c>
      <c r="GA21" s="9">
        <v>0.1842677525417018</v>
      </c>
      <c r="GB21" s="9">
        <v>1.425101337656392E-5</v>
      </c>
      <c r="GC21" s="6">
        <v>3</v>
      </c>
      <c r="GG21" s="15">
        <v>14</v>
      </c>
      <c r="GH21" s="9">
        <v>0.89999999999999991</v>
      </c>
      <c r="GI21" s="9">
        <v>1.7604198757041725E-4</v>
      </c>
      <c r="GJ21" s="9">
        <v>0.18409171055413137</v>
      </c>
      <c r="GK21" s="9">
        <v>0.1842677525417018</v>
      </c>
      <c r="GL21" s="9">
        <v>1.2877935486900967E-5</v>
      </c>
      <c r="GM21" s="6">
        <v>3</v>
      </c>
      <c r="GQ21" s="15">
        <v>14</v>
      </c>
      <c r="GR21" s="9">
        <v>0.89999999999999991</v>
      </c>
      <c r="GS21" s="9">
        <v>1.4771205182233024E-4</v>
      </c>
      <c r="GT21" s="9">
        <v>0.18412004048987946</v>
      </c>
      <c r="GU21" s="9">
        <v>0.18426775254170177</v>
      </c>
      <c r="GV21" s="9">
        <v>1.0805526001260613E-5</v>
      </c>
      <c r="GW21" s="6">
        <v>3</v>
      </c>
      <c r="HA21" s="15">
        <v>14</v>
      </c>
      <c r="HB21" s="9">
        <v>0.89999999999999991</v>
      </c>
      <c r="HC21" s="9">
        <v>1.2171379802881828E-4</v>
      </c>
      <c r="HD21" s="9">
        <v>0.184146038743673</v>
      </c>
      <c r="HE21" s="9">
        <v>0.1842677525417018</v>
      </c>
      <c r="HF21" s="9">
        <v>8.9036851975659658E-6</v>
      </c>
      <c r="HG21" s="6">
        <v>3</v>
      </c>
      <c r="HK21" s="15">
        <v>14</v>
      </c>
      <c r="HL21" s="9">
        <v>0.89999999999999991</v>
      </c>
      <c r="HM21" s="9">
        <v>1.0853979498546919E-4</v>
      </c>
      <c r="HN21" s="9">
        <v>0.18415921274671632</v>
      </c>
      <c r="HO21" s="9">
        <v>0.18426775254170177</v>
      </c>
      <c r="HP21" s="9">
        <v>7.9399721445727171E-6</v>
      </c>
      <c r="HQ21" s="6">
        <v>3</v>
      </c>
      <c r="HU21" s="15">
        <v>14</v>
      </c>
      <c r="HV21" s="9">
        <v>0.89999999999999991</v>
      </c>
      <c r="HW21" s="9">
        <v>9.8163810287610164E-5</v>
      </c>
      <c r="HX21" s="9">
        <v>0.1841695887314142</v>
      </c>
      <c r="HY21" s="9">
        <v>0.1842677525417018</v>
      </c>
      <c r="HZ21" s="9">
        <v>7.1809415099143143E-6</v>
      </c>
      <c r="IA21" s="6">
        <v>3</v>
      </c>
      <c r="IE21" s="15">
        <v>14</v>
      </c>
      <c r="IF21" s="9">
        <v>0.89999999999999991</v>
      </c>
      <c r="IG21" s="9">
        <v>9.4549703258018801E-5</v>
      </c>
      <c r="IH21" s="9">
        <v>0.18417320283844379</v>
      </c>
      <c r="II21" s="9">
        <v>0.1842677525417018</v>
      </c>
      <c r="IJ21" s="9">
        <v>6.916560052898466E-6</v>
      </c>
      <c r="IK21" s="6">
        <v>3</v>
      </c>
      <c r="IO21" s="15">
        <v>14</v>
      </c>
      <c r="IP21" s="9">
        <v>0.89999999999999991</v>
      </c>
      <c r="IQ21" s="9">
        <v>9.4666287355747559E-5</v>
      </c>
      <c r="IR21" s="9">
        <v>0.18417308625434606</v>
      </c>
      <c r="IS21" s="9">
        <v>0.1842677525417018</v>
      </c>
      <c r="IT21" s="9">
        <v>6.9250884869957524E-6</v>
      </c>
      <c r="IU21" s="6">
        <v>3</v>
      </c>
      <c r="IY21" s="15">
        <v>14</v>
      </c>
      <c r="IZ21" s="9">
        <v>0.89999999999999991</v>
      </c>
      <c r="JA21" s="9">
        <v>9.4083366867103794E-5</v>
      </c>
      <c r="JB21" s="9">
        <v>0.18417366917483471</v>
      </c>
      <c r="JC21" s="9">
        <v>0.18426775254170183</v>
      </c>
      <c r="JD21" s="9">
        <v>6.8824463165093229E-6</v>
      </c>
      <c r="JE21" s="6">
        <v>3</v>
      </c>
      <c r="JI21" s="15">
        <v>14</v>
      </c>
      <c r="JJ21" s="9">
        <v>0.89999999999999991</v>
      </c>
      <c r="JK21" s="9">
        <v>1.00612076339914E-4</v>
      </c>
      <c r="JL21" s="9">
        <v>0.18416714046536187</v>
      </c>
      <c r="JM21" s="9">
        <v>0.18426775254170177</v>
      </c>
      <c r="JN21" s="9">
        <v>7.3600386259573104E-6</v>
      </c>
      <c r="JO21" s="6">
        <v>3</v>
      </c>
      <c r="JS21" s="15">
        <v>14</v>
      </c>
      <c r="JT21" s="9">
        <v>0.89999999999999991</v>
      </c>
      <c r="JU21" s="9">
        <v>1.0189450141493026E-4</v>
      </c>
      <c r="JV21" s="9">
        <v>0.1841658580402869</v>
      </c>
      <c r="JW21" s="9">
        <v>0.18426775254170183</v>
      </c>
      <c r="JX21" s="9">
        <v>7.4538514010274465E-6</v>
      </c>
      <c r="JY21" s="6">
        <v>3</v>
      </c>
      <c r="KC21" s="15">
        <v>14</v>
      </c>
      <c r="KD21" s="9">
        <v>0.89999999999999991</v>
      </c>
      <c r="KE21" s="9">
        <v>1.1040514054912926E-4</v>
      </c>
      <c r="KF21" s="9">
        <v>0.18415734740115267</v>
      </c>
      <c r="KG21" s="9">
        <v>0.1842677525417018</v>
      </c>
      <c r="KH21" s="9">
        <v>8.0764270901292844E-6</v>
      </c>
      <c r="KI21" s="6">
        <v>3</v>
      </c>
      <c r="KM21" s="15">
        <v>14</v>
      </c>
      <c r="KN21" s="9">
        <v>0.89999999999999991</v>
      </c>
      <c r="KO21" s="9">
        <v>1.1378607938326309E-4</v>
      </c>
      <c r="KP21" s="9">
        <v>0.18415396646231855</v>
      </c>
      <c r="KQ21" s="9">
        <v>0.1842677525417018</v>
      </c>
      <c r="KR21" s="9">
        <v>8.3237516789505608E-6</v>
      </c>
      <c r="KS21" s="6">
        <v>3</v>
      </c>
      <c r="KW21" s="15">
        <v>14</v>
      </c>
      <c r="KX21" s="9">
        <v>0.89999999999999991</v>
      </c>
      <c r="KY21" s="9">
        <v>1.0982222006048548E-4</v>
      </c>
      <c r="KZ21" s="9">
        <v>0.18415793032164132</v>
      </c>
      <c r="LA21" s="9">
        <v>0.1842677525417018</v>
      </c>
      <c r="LB21" s="9">
        <v>8.0337849196428566E-6</v>
      </c>
      <c r="LC21" s="6">
        <v>3</v>
      </c>
    </row>
    <row r="22" spans="1:315">
      <c r="A22" s="6">
        <v>15</v>
      </c>
      <c r="B22" s="6">
        <v>1.5288104149410956E-2</v>
      </c>
      <c r="C22" s="6">
        <f>1-Table46[[#This Row],[qx (tau)]]</f>
        <v>0.98471189585058905</v>
      </c>
      <c r="H22" s="15">
        <f t="shared" si="8"/>
        <v>15</v>
      </c>
      <c r="I22" s="9">
        <v>0</v>
      </c>
      <c r="J22" s="9" cm="1">
        <f t="array" ref="J22">VLOOKUP($G$13,'qx Malaria'!$B$1:$I$31,(N22),FALSE)/(1-angola!I22*INDEX($E$6:$G$11,N22,2))</f>
        <v>1.3109999999999999E-4</v>
      </c>
      <c r="K22" s="9">
        <f>$G$9/(1-I22*$F$9)</f>
        <v>0.63834081211657945</v>
      </c>
      <c r="L22" s="9">
        <f t="shared" si="2"/>
        <v>0.6384719121165795</v>
      </c>
      <c r="M22" s="9">
        <f>(J22*Table46[[#This Row],[qx (tau)]])/L22</f>
        <v>3.1391677784908003E-6</v>
      </c>
      <c r="N22" s="6">
        <f t="shared" si="3"/>
        <v>4</v>
      </c>
      <c r="S22" s="15">
        <v>15</v>
      </c>
      <c r="T22" s="9">
        <v>0</v>
      </c>
      <c r="U22" s="9">
        <v>1.22E-4</v>
      </c>
      <c r="V22" s="9">
        <v>0.63834991211657954</v>
      </c>
      <c r="W22" s="9">
        <v>0.6384719121165795</v>
      </c>
      <c r="X22" s="9">
        <v>2.9212697862385784E-6</v>
      </c>
      <c r="Y22" s="6">
        <v>4</v>
      </c>
      <c r="AC22" s="15">
        <v>15</v>
      </c>
      <c r="AD22" s="9">
        <v>0</v>
      </c>
      <c r="AE22" s="9">
        <v>1.2239999999999999E-4</v>
      </c>
      <c r="AF22" s="9">
        <v>0.63834951211657953</v>
      </c>
      <c r="AG22" s="9">
        <v>0.6384719121165795</v>
      </c>
      <c r="AH22" s="9">
        <v>2.930847719963951E-6</v>
      </c>
      <c r="AI22" s="6">
        <v>4</v>
      </c>
      <c r="AM22" s="15">
        <v>15</v>
      </c>
      <c r="AN22" s="9">
        <v>0</v>
      </c>
      <c r="AO22" s="9">
        <v>1.2520000000000001E-4</v>
      </c>
      <c r="AP22" s="9">
        <v>0.63834671211657945</v>
      </c>
      <c r="AQ22" s="9">
        <v>0.6384719121165795</v>
      </c>
      <c r="AR22" s="9">
        <v>2.9978932560415574E-6</v>
      </c>
      <c r="AS22" s="6">
        <v>4</v>
      </c>
      <c r="AW22" s="15">
        <v>15</v>
      </c>
      <c r="AX22" s="9">
        <v>0</v>
      </c>
      <c r="AY22" s="9">
        <v>1.316E-4</v>
      </c>
      <c r="AZ22" s="9">
        <v>0.63834031211657949</v>
      </c>
      <c r="BA22" s="9">
        <v>0.6384719121165795</v>
      </c>
      <c r="BB22" s="9">
        <v>3.151140195647516E-6</v>
      </c>
      <c r="BC22" s="6">
        <v>4</v>
      </c>
      <c r="BG22" s="15">
        <v>15</v>
      </c>
      <c r="BH22" s="9">
        <v>0</v>
      </c>
      <c r="BI22" s="9">
        <v>1.3880000000000001E-4</v>
      </c>
      <c r="BJ22" s="9">
        <v>0.6383331121165795</v>
      </c>
      <c r="BK22" s="9">
        <v>0.6384719121165795</v>
      </c>
      <c r="BL22" s="9">
        <v>3.3235430027042189E-6</v>
      </c>
      <c r="BM22" s="6">
        <v>4</v>
      </c>
      <c r="BQ22" s="15">
        <v>15</v>
      </c>
      <c r="BR22" s="9">
        <v>0</v>
      </c>
      <c r="BS22" s="9">
        <v>1.403E-4</v>
      </c>
      <c r="BT22" s="9">
        <v>0.63833161211657952</v>
      </c>
      <c r="BU22" s="9">
        <v>0.6384719121165795</v>
      </c>
      <c r="BV22" s="9">
        <v>3.3594602541743653E-6</v>
      </c>
      <c r="BW22" s="6">
        <v>4</v>
      </c>
      <c r="CA22" s="15">
        <v>15</v>
      </c>
      <c r="CB22" s="9">
        <v>0</v>
      </c>
      <c r="CC22" s="9">
        <v>1.3439999999999999E-4</v>
      </c>
      <c r="CD22" s="9">
        <v>0.63833751211657952</v>
      </c>
      <c r="CE22" s="9">
        <v>0.6384719121165795</v>
      </c>
      <c r="CF22" s="9">
        <v>3.2181857317251224E-6</v>
      </c>
      <c r="CG22" s="6">
        <v>4</v>
      </c>
      <c r="CK22" s="15">
        <v>15</v>
      </c>
      <c r="CL22" s="9">
        <v>0</v>
      </c>
      <c r="CM22" s="9">
        <v>1.3769999999999999E-4</v>
      </c>
      <c r="CN22" s="9">
        <v>0.63833421211657948</v>
      </c>
      <c r="CO22" s="9">
        <v>0.6384719121165795</v>
      </c>
      <c r="CP22" s="9">
        <v>3.2972036849594442E-6</v>
      </c>
      <c r="CQ22" s="6">
        <v>4</v>
      </c>
      <c r="CU22" s="15">
        <v>15</v>
      </c>
      <c r="CV22" s="9">
        <v>0</v>
      </c>
      <c r="CW22" s="9">
        <v>1.529E-4</v>
      </c>
      <c r="CX22" s="9">
        <v>0.63831901211657949</v>
      </c>
      <c r="CY22" s="9">
        <v>0.6384719121165795</v>
      </c>
      <c r="CZ22" s="9">
        <v>3.6611651665235958E-6</v>
      </c>
      <c r="DA22" s="6">
        <v>4</v>
      </c>
      <c r="DE22" s="15">
        <v>15</v>
      </c>
      <c r="DF22" s="9">
        <v>0</v>
      </c>
      <c r="DG22" s="9">
        <v>1.6469999999999999E-4</v>
      </c>
      <c r="DH22" s="9">
        <v>0.63830721211657948</v>
      </c>
      <c r="DI22" s="9">
        <v>0.6384719121165795</v>
      </c>
      <c r="DJ22" s="9">
        <v>3.9437142114220808E-6</v>
      </c>
      <c r="DK22" s="6">
        <v>4</v>
      </c>
      <c r="DO22" s="15">
        <v>15</v>
      </c>
      <c r="DP22" s="9">
        <v>0</v>
      </c>
      <c r="DQ22" s="9">
        <v>1.7260000000000002E-4</v>
      </c>
      <c r="DR22" s="9">
        <v>0.63829931211657953</v>
      </c>
      <c r="DS22" s="9">
        <v>0.6384719121165795</v>
      </c>
      <c r="DT22" s="9">
        <v>4.1328784024981859E-6</v>
      </c>
      <c r="DU22" s="6">
        <v>4</v>
      </c>
      <c r="DY22" s="15">
        <v>15</v>
      </c>
      <c r="DZ22" s="9">
        <v>0</v>
      </c>
      <c r="EA22" s="9">
        <v>1.8249999999999999E-4</v>
      </c>
      <c r="EB22" s="9">
        <v>0.63828941211657952</v>
      </c>
      <c r="EC22" s="9">
        <v>0.6384719121165795</v>
      </c>
      <c r="ED22" s="9">
        <v>4.3699322622011523E-6</v>
      </c>
      <c r="EE22" s="6">
        <v>4</v>
      </c>
      <c r="EI22" s="15">
        <v>15</v>
      </c>
      <c r="EJ22" s="9">
        <v>0</v>
      </c>
      <c r="EK22" s="9">
        <v>1.9469999999999999E-4</v>
      </c>
      <c r="EL22" s="9">
        <v>0.63827721211657951</v>
      </c>
      <c r="EM22" s="9">
        <v>0.6384719121165795</v>
      </c>
      <c r="EN22" s="9">
        <v>4.6620592408250103E-6</v>
      </c>
      <c r="EO22" s="6">
        <v>4</v>
      </c>
      <c r="ES22" s="15">
        <v>15</v>
      </c>
      <c r="ET22" s="9">
        <v>0</v>
      </c>
      <c r="EU22" s="9">
        <v>2.095E-4</v>
      </c>
      <c r="EV22" s="9">
        <v>0.63826241211657953</v>
      </c>
      <c r="EW22" s="9">
        <v>0.6384719121165795</v>
      </c>
      <c r="EX22" s="9">
        <v>5.0164427886637881E-6</v>
      </c>
      <c r="EY22" s="6">
        <v>4</v>
      </c>
      <c r="FC22" s="15">
        <f t="shared" si="10"/>
        <v>15</v>
      </c>
      <c r="FD22" s="9">
        <v>0</v>
      </c>
      <c r="FE22" s="9" cm="1">
        <f t="array" ref="FE22">VLOOKUP($G$13,'qx Malaria'!$B$1:$I$31,(FI22),FALSE)/(1-angola!FD22*INDEX($E$6:$G$11,FI22,2))</f>
        <v>1.3109999999999999E-4</v>
      </c>
      <c r="FF22" s="9">
        <f>$G$9/(1-FD22*$F$9)</f>
        <v>0.63834081211657945</v>
      </c>
      <c r="FG22" s="9">
        <f t="shared" si="6"/>
        <v>0.6384719121165795</v>
      </c>
      <c r="FH22" s="9">
        <f>(FE22*Table46[[#This Row],[qx (tau)]])/FG22</f>
        <v>3.1391677784908003E-6</v>
      </c>
      <c r="FI22" s="6">
        <f t="shared" si="7"/>
        <v>4</v>
      </c>
      <c r="FM22" s="15">
        <v>15</v>
      </c>
      <c r="FN22" s="9">
        <v>0</v>
      </c>
      <c r="FO22" s="9">
        <v>2.3039999999999999E-4</v>
      </c>
      <c r="FP22" s="9">
        <v>0.63824151211657953</v>
      </c>
      <c r="FQ22" s="9">
        <v>0.6384719121165795</v>
      </c>
      <c r="FR22" s="9">
        <v>5.5168898258144953E-6</v>
      </c>
      <c r="FS22" s="6">
        <v>4</v>
      </c>
      <c r="FW22" s="15">
        <v>15</v>
      </c>
      <c r="FX22" s="9">
        <v>0</v>
      </c>
      <c r="FY22" s="9">
        <v>2.2800000000000001E-4</v>
      </c>
      <c r="FZ22" s="9">
        <v>0.63824391211657949</v>
      </c>
      <c r="GA22" s="9">
        <v>0.6384719121165795</v>
      </c>
      <c r="GB22" s="9">
        <v>5.4594222234622619E-6</v>
      </c>
      <c r="GC22" s="6">
        <v>4</v>
      </c>
      <c r="GG22" s="15">
        <v>15</v>
      </c>
      <c r="GH22" s="9">
        <v>0</v>
      </c>
      <c r="GI22" s="9">
        <v>2.0340000000000001E-4</v>
      </c>
      <c r="GJ22" s="9">
        <v>0.63826851211657953</v>
      </c>
      <c r="GK22" s="9">
        <v>0.6384719121165795</v>
      </c>
      <c r="GL22" s="9">
        <v>4.8703792993518596E-6</v>
      </c>
      <c r="GM22" s="6">
        <v>4</v>
      </c>
      <c r="GQ22" s="15">
        <v>15</v>
      </c>
      <c r="GR22" s="9">
        <v>0</v>
      </c>
      <c r="GS22" s="9">
        <v>1.7430000000000001E-4</v>
      </c>
      <c r="GT22" s="9">
        <v>0.63829761211657954</v>
      </c>
      <c r="GU22" s="9">
        <v>0.6384719121165795</v>
      </c>
      <c r="GV22" s="9">
        <v>4.1735846208310179E-6</v>
      </c>
      <c r="GW22" s="6">
        <v>4</v>
      </c>
      <c r="HA22" s="15">
        <v>15</v>
      </c>
      <c r="HB22" s="9">
        <v>0</v>
      </c>
      <c r="HC22" s="9">
        <v>1.4550000000000001E-4</v>
      </c>
      <c r="HD22" s="9">
        <v>0.63832641211657948</v>
      </c>
      <c r="HE22" s="9">
        <v>0.6384719121165795</v>
      </c>
      <c r="HF22" s="9">
        <v>3.4839733926042064E-6</v>
      </c>
      <c r="HG22" s="6">
        <v>4</v>
      </c>
      <c r="HK22" s="15">
        <v>15</v>
      </c>
      <c r="HL22" s="9">
        <v>0</v>
      </c>
      <c r="HM22" s="9">
        <v>1.2660000000000001E-4</v>
      </c>
      <c r="HN22" s="9">
        <v>0.63834531211657952</v>
      </c>
      <c r="HO22" s="9">
        <v>0.6384719121165795</v>
      </c>
      <c r="HP22" s="9">
        <v>3.0314160240803614E-6</v>
      </c>
      <c r="HQ22" s="6">
        <v>4</v>
      </c>
      <c r="HU22" s="15">
        <v>15</v>
      </c>
      <c r="HV22" s="9">
        <v>0</v>
      </c>
      <c r="HW22" s="9">
        <v>1.1310000000000001E-4</v>
      </c>
      <c r="HX22" s="9">
        <v>0.63835881211657952</v>
      </c>
      <c r="HY22" s="9">
        <v>0.6384719121165795</v>
      </c>
      <c r="HZ22" s="9">
        <v>2.7081607608490431E-6</v>
      </c>
      <c r="IA22" s="6">
        <v>4</v>
      </c>
      <c r="IE22" s="15">
        <v>15</v>
      </c>
      <c r="IF22" s="9">
        <v>0</v>
      </c>
      <c r="IG22" s="9">
        <v>1.065E-4</v>
      </c>
      <c r="IH22" s="9">
        <v>0.63836541211657949</v>
      </c>
      <c r="II22" s="9">
        <v>0.6384719121165795</v>
      </c>
      <c r="IJ22" s="9">
        <v>2.5501248543803984E-6</v>
      </c>
      <c r="IK22" s="6">
        <v>4</v>
      </c>
      <c r="IO22" s="15">
        <v>15</v>
      </c>
      <c r="IP22" s="9">
        <v>0</v>
      </c>
      <c r="IQ22" s="9">
        <v>1.0670000000000001E-4</v>
      </c>
      <c r="IR22" s="9">
        <v>0.63836521211657948</v>
      </c>
      <c r="IS22" s="9">
        <v>0.6384719121165795</v>
      </c>
      <c r="IT22" s="9">
        <v>2.5549138212430848E-6</v>
      </c>
      <c r="IU22" s="6">
        <v>4</v>
      </c>
      <c r="IY22" s="15">
        <v>15</v>
      </c>
      <c r="IZ22" s="9">
        <v>0</v>
      </c>
      <c r="JA22" s="9">
        <v>1.066E-4</v>
      </c>
      <c r="JB22" s="9">
        <v>0.63836531211657954</v>
      </c>
      <c r="JC22" s="9">
        <v>0.6384719121165795</v>
      </c>
      <c r="JD22" s="9">
        <v>2.5525193378117416E-6</v>
      </c>
      <c r="JE22" s="6">
        <v>4</v>
      </c>
      <c r="JI22" s="15">
        <v>15</v>
      </c>
      <c r="JJ22" s="9">
        <v>0</v>
      </c>
      <c r="JK22" s="9">
        <v>1.1710000000000001E-4</v>
      </c>
      <c r="JL22" s="9">
        <v>0.63835481211657952</v>
      </c>
      <c r="JM22" s="9">
        <v>0.6384719121165795</v>
      </c>
      <c r="JN22" s="9">
        <v>2.8039400981027671E-6</v>
      </c>
      <c r="JO22" s="6">
        <v>4</v>
      </c>
      <c r="JS22" s="15">
        <v>15</v>
      </c>
      <c r="JT22" s="9">
        <v>0</v>
      </c>
      <c r="JU22" s="9">
        <v>1.226E-4</v>
      </c>
      <c r="JV22" s="9">
        <v>0.63834931211657953</v>
      </c>
      <c r="JW22" s="9">
        <v>0.6384719121165795</v>
      </c>
      <c r="JX22" s="9">
        <v>2.935636686826637E-6</v>
      </c>
      <c r="JY22" s="6">
        <v>4</v>
      </c>
      <c r="KC22" s="15">
        <v>15</v>
      </c>
      <c r="KD22" s="9">
        <v>0</v>
      </c>
      <c r="KE22" s="9">
        <v>1.316E-4</v>
      </c>
      <c r="KF22" s="9">
        <v>0.63834031211657949</v>
      </c>
      <c r="KG22" s="9">
        <v>0.6384719121165795</v>
      </c>
      <c r="KH22" s="9">
        <v>3.151140195647516E-6</v>
      </c>
      <c r="KI22" s="6">
        <v>4</v>
      </c>
      <c r="KM22" s="15">
        <v>15</v>
      </c>
      <c r="KN22" s="9">
        <v>0</v>
      </c>
      <c r="KO22" s="9">
        <v>1.3329999999999999E-4</v>
      </c>
      <c r="KP22" s="9">
        <v>0.6383386121165795</v>
      </c>
      <c r="KQ22" s="9">
        <v>0.6384719121165795</v>
      </c>
      <c r="KR22" s="9">
        <v>3.1918464139803481E-6</v>
      </c>
      <c r="KS22" s="6">
        <v>4</v>
      </c>
      <c r="KW22" s="15">
        <v>15</v>
      </c>
      <c r="KX22" s="9">
        <v>0</v>
      </c>
      <c r="KY22" s="9">
        <v>1.3109999999999999E-4</v>
      </c>
      <c r="KZ22" s="9">
        <v>0.63834081211657945</v>
      </c>
      <c r="LA22" s="9">
        <v>0.6384719121165795</v>
      </c>
      <c r="LB22" s="9">
        <v>3.1391677784908003E-6</v>
      </c>
      <c r="LC22" s="6">
        <v>4</v>
      </c>
    </row>
    <row r="23" spans="1:315">
      <c r="A23" s="6">
        <v>16</v>
      </c>
      <c r="B23" s="6">
        <v>1.7112850743747521E-2</v>
      </c>
      <c r="C23" s="6">
        <f>1-Table46[[#This Row],[qx (tau)]]</f>
        <v>0.98288714925625253</v>
      </c>
      <c r="H23" s="15">
        <f t="shared" si="8"/>
        <v>16</v>
      </c>
      <c r="I23" s="9">
        <f>I22+1/35</f>
        <v>2.8571428571428571E-2</v>
      </c>
      <c r="J23" s="9" cm="1">
        <f t="array" ref="J23">VLOOKUP($G$13,'qx Malaria'!$B$1:$I$31,(N23),FALSE)/(1-angola!I23*INDEX($E$6:$G$11,N23,2))</f>
        <v>1.3353597046861251E-4</v>
      </c>
      <c r="K23" s="9">
        <f t="shared" ref="K23:K56" si="18">$G$9/(1-I23*$F$9)</f>
        <v>0.65020182941044768</v>
      </c>
      <c r="L23" s="9">
        <f t="shared" si="2"/>
        <v>0.6503353653809163</v>
      </c>
      <c r="M23" s="9">
        <f>(J23*Table46[[#This Row],[qx (tau)]])/L23</f>
        <v>3.5138503196921477E-6</v>
      </c>
      <c r="N23" s="6">
        <f t="shared" si="3"/>
        <v>4</v>
      </c>
      <c r="S23" s="15">
        <v>16</v>
      </c>
      <c r="T23" s="9">
        <v>2.8571428571428571E-2</v>
      </c>
      <c r="U23" s="9">
        <v>1.2426688327361348E-4</v>
      </c>
      <c r="V23" s="9">
        <v>0.6502110984976428</v>
      </c>
      <c r="W23" s="9">
        <v>0.65033536538091641</v>
      </c>
      <c r="X23" s="9">
        <v>3.2699446148164911E-6</v>
      </c>
      <c r="Y23" s="6">
        <v>4</v>
      </c>
      <c r="AC23" s="15">
        <v>16</v>
      </c>
      <c r="AD23" s="9">
        <v>2.8571428571428571E-2</v>
      </c>
      <c r="AE23" s="9">
        <v>1.2467431567778927E-4</v>
      </c>
      <c r="AF23" s="9">
        <v>0.65021069106523854</v>
      </c>
      <c r="AG23" s="9">
        <v>0.6503353653809163</v>
      </c>
      <c r="AH23" s="9">
        <v>3.2806657447011358E-6</v>
      </c>
      <c r="AI23" s="6">
        <v>4</v>
      </c>
      <c r="AM23" s="15">
        <v>16</v>
      </c>
      <c r="AN23" s="9">
        <v>2.8571428571428571E-2</v>
      </c>
      <c r="AO23" s="9">
        <v>1.2752634250701975E-4</v>
      </c>
      <c r="AP23" s="9">
        <v>0.65020783903840929</v>
      </c>
      <c r="AQ23" s="9">
        <v>0.6503353653809163</v>
      </c>
      <c r="AR23" s="9">
        <v>3.3557136538936458E-6</v>
      </c>
      <c r="AS23" s="6">
        <v>4</v>
      </c>
      <c r="AW23" s="15">
        <v>16</v>
      </c>
      <c r="AX23" s="9">
        <v>2.8571428571428571E-2</v>
      </c>
      <c r="AY23" s="9">
        <v>1.3404526097383226E-4</v>
      </c>
      <c r="AZ23" s="9">
        <v>0.65020132011994247</v>
      </c>
      <c r="BA23" s="9">
        <v>0.6503353653809163</v>
      </c>
      <c r="BB23" s="9">
        <v>3.5272517320479534E-6</v>
      </c>
      <c r="BC23" s="6">
        <v>4</v>
      </c>
      <c r="BG23" s="15">
        <v>16</v>
      </c>
      <c r="BH23" s="9">
        <v>2.8571428571428571E-2</v>
      </c>
      <c r="BI23" s="9">
        <v>1.4137904424899633E-4</v>
      </c>
      <c r="BJ23" s="9">
        <v>0.65019398633666736</v>
      </c>
      <c r="BK23" s="9">
        <v>0.65033536538091641</v>
      </c>
      <c r="BL23" s="9">
        <v>3.7202320699715495E-6</v>
      </c>
      <c r="BM23" s="6">
        <v>4</v>
      </c>
      <c r="BQ23" s="15">
        <v>16</v>
      </c>
      <c r="BR23" s="9">
        <v>2.8571428571428571E-2</v>
      </c>
      <c r="BS23" s="9">
        <v>1.429069157646555E-4</v>
      </c>
      <c r="BT23" s="9">
        <v>0.65019245846515172</v>
      </c>
      <c r="BU23" s="9">
        <v>0.65033536538091641</v>
      </c>
      <c r="BV23" s="9">
        <v>3.7604363070389649E-6</v>
      </c>
      <c r="BW23" s="6">
        <v>4</v>
      </c>
      <c r="CA23" s="15">
        <v>16</v>
      </c>
      <c r="CB23" s="9">
        <v>2.8571428571428571E-2</v>
      </c>
      <c r="CC23" s="9">
        <v>1.3689728780306271E-4</v>
      </c>
      <c r="CD23" s="9">
        <v>0.65019846809311332</v>
      </c>
      <c r="CE23" s="9">
        <v>0.65033536538091641</v>
      </c>
      <c r="CF23" s="9">
        <v>3.6022996412404621E-6</v>
      </c>
      <c r="CG23" s="6">
        <v>4</v>
      </c>
      <c r="CK23" s="15">
        <v>16</v>
      </c>
      <c r="CL23" s="9">
        <v>2.8571428571428571E-2</v>
      </c>
      <c r="CM23" s="9">
        <v>1.4025860513751292E-4</v>
      </c>
      <c r="CN23" s="9">
        <v>0.65019510677577874</v>
      </c>
      <c r="CO23" s="9">
        <v>0.6503353653809163</v>
      </c>
      <c r="CP23" s="9">
        <v>3.6907489627887779E-6</v>
      </c>
      <c r="CQ23" s="6">
        <v>4</v>
      </c>
      <c r="CU23" s="15">
        <v>16</v>
      </c>
      <c r="CV23" s="9">
        <v>2.8571428571428571E-2</v>
      </c>
      <c r="CW23" s="9">
        <v>1.5574103649619264E-4</v>
      </c>
      <c r="CX23" s="9">
        <v>0.65017962434442012</v>
      </c>
      <c r="CY23" s="9">
        <v>0.6503353653809163</v>
      </c>
      <c r="CZ23" s="9">
        <v>4.0981518984052593E-6</v>
      </c>
      <c r="DA23" s="6">
        <v>4</v>
      </c>
      <c r="DE23" s="15">
        <v>16</v>
      </c>
      <c r="DF23" s="9">
        <v>2.8571428571428571E-2</v>
      </c>
      <c r="DG23" s="9">
        <v>1.6776029241937819E-4</v>
      </c>
      <c r="DH23" s="9">
        <v>0.65016760508849691</v>
      </c>
      <c r="DI23" s="9">
        <v>0.6503353653809163</v>
      </c>
      <c r="DJ23" s="9">
        <v>4.414425230002264E-6</v>
      </c>
      <c r="DK23" s="6">
        <v>4</v>
      </c>
      <c r="DO23" s="15">
        <v>16</v>
      </c>
      <c r="DP23" s="9">
        <v>2.8571428571428571E-2</v>
      </c>
      <c r="DQ23" s="9">
        <v>1.7580708240184993E-4</v>
      </c>
      <c r="DR23" s="9">
        <v>0.65015955829851446</v>
      </c>
      <c r="DS23" s="9">
        <v>0.6503353653809163</v>
      </c>
      <c r="DT23" s="9">
        <v>4.6261675452239887E-6</v>
      </c>
      <c r="DU23" s="6">
        <v>4</v>
      </c>
      <c r="DY23" s="15">
        <v>16</v>
      </c>
      <c r="DZ23" s="9">
        <v>2.8571428571428571E-2</v>
      </c>
      <c r="EA23" s="9">
        <v>1.8589103440520049E-4</v>
      </c>
      <c r="EB23" s="9">
        <v>0.65014947434651116</v>
      </c>
      <c r="EC23" s="9">
        <v>0.65033536538091641</v>
      </c>
      <c r="ED23" s="9">
        <v>4.8915155098689321E-6</v>
      </c>
      <c r="EE23" s="6">
        <v>4</v>
      </c>
      <c r="EI23" s="15">
        <v>16</v>
      </c>
      <c r="EJ23" s="9">
        <v>2.8571428571428571E-2</v>
      </c>
      <c r="EK23" s="9">
        <v>1.9831772273256183E-4</v>
      </c>
      <c r="EL23" s="9">
        <v>0.65013704765818381</v>
      </c>
      <c r="EM23" s="9">
        <v>0.65033536538091641</v>
      </c>
      <c r="EN23" s="9">
        <v>5.218509971350581E-6</v>
      </c>
      <c r="EO23" s="6">
        <v>4</v>
      </c>
      <c r="ES23" s="15">
        <v>16</v>
      </c>
      <c r="ET23" s="9">
        <v>2.8571428571428571E-2</v>
      </c>
      <c r="EU23" s="9">
        <v>2.1339272168706579E-4</v>
      </c>
      <c r="EV23" s="9">
        <v>0.65012197265922933</v>
      </c>
      <c r="EW23" s="9">
        <v>0.65033536538091641</v>
      </c>
      <c r="EX23" s="9">
        <v>5.6151917770824182E-6</v>
      </c>
      <c r="EY23" s="6">
        <v>4</v>
      </c>
      <c r="FC23" s="15">
        <f t="shared" si="10"/>
        <v>16</v>
      </c>
      <c r="FD23" s="9">
        <f>FD22+1/35</f>
        <v>2.8571428571428571E-2</v>
      </c>
      <c r="FE23" s="9" cm="1">
        <f t="array" ref="FE23">VLOOKUP($G$13,'qx Malaria'!$B$1:$I$31,(FI23),FALSE)/(1-angola!FD23*INDEX($E$6:$G$11,FI23,2))</f>
        <v>1.3353597046861251E-4</v>
      </c>
      <c r="FF23" s="9">
        <f t="shared" ref="FF23:FF56" si="19">$G$9/(1-FD23*$F$9)</f>
        <v>0.65020182941044768</v>
      </c>
      <c r="FG23" s="9">
        <f t="shared" si="6"/>
        <v>0.6503353653809163</v>
      </c>
      <c r="FH23" s="9">
        <f>(FE23*Table46[[#This Row],[qx (tau)]])/FG23</f>
        <v>3.5138503196921477E-6</v>
      </c>
      <c r="FI23" s="6">
        <f t="shared" si="7"/>
        <v>4</v>
      </c>
      <c r="FM23" s="15">
        <v>16</v>
      </c>
      <c r="FN23" s="9">
        <v>2.8571428571428571E-2</v>
      </c>
      <c r="FO23" s="9">
        <v>2.3468106480525037E-4</v>
      </c>
      <c r="FP23" s="9">
        <v>0.65010068431611112</v>
      </c>
      <c r="FQ23" s="9">
        <v>0.65033536538091641</v>
      </c>
      <c r="FR23" s="9">
        <v>6.1753708135550786E-6</v>
      </c>
      <c r="FS23" s="6">
        <v>4</v>
      </c>
      <c r="FW23" s="15">
        <v>16</v>
      </c>
      <c r="FX23" s="9">
        <v>2.8571428571428571E-2</v>
      </c>
      <c r="FY23" s="9">
        <v>2.3223647038019571E-4</v>
      </c>
      <c r="FZ23" s="9">
        <v>0.65010312891053612</v>
      </c>
      <c r="GA23" s="9">
        <v>0.6503353653809163</v>
      </c>
      <c r="GB23" s="9">
        <v>6.1110440342472149E-6</v>
      </c>
      <c r="GC23" s="6">
        <v>4</v>
      </c>
      <c r="GG23" s="15">
        <v>16</v>
      </c>
      <c r="GH23" s="9">
        <v>2.8571428571428571E-2</v>
      </c>
      <c r="GI23" s="9">
        <v>2.0717937752338513E-4</v>
      </c>
      <c r="GJ23" s="9">
        <v>0.65012818600339295</v>
      </c>
      <c r="GK23" s="9">
        <v>0.6503353653809163</v>
      </c>
      <c r="GL23" s="9">
        <v>5.451694546341595E-6</v>
      </c>
      <c r="GM23" s="6">
        <v>4</v>
      </c>
      <c r="GQ23" s="15">
        <v>16</v>
      </c>
      <c r="GR23" s="9">
        <v>2.8571428571428571E-2</v>
      </c>
      <c r="GS23" s="9">
        <v>1.7753867011959697E-4</v>
      </c>
      <c r="GT23" s="9">
        <v>0.6501578267107968</v>
      </c>
      <c r="GU23" s="9">
        <v>0.65033536538091641</v>
      </c>
      <c r="GV23" s="9">
        <v>4.6717323472337246E-6</v>
      </c>
      <c r="GW23" s="6">
        <v>4</v>
      </c>
      <c r="HA23" s="15">
        <v>16</v>
      </c>
      <c r="HB23" s="9">
        <v>2.8571428571428571E-2</v>
      </c>
      <c r="HC23" s="9">
        <v>1.482035370189407E-4</v>
      </c>
      <c r="HD23" s="9">
        <v>0.65018716184389735</v>
      </c>
      <c r="HE23" s="9">
        <v>0.6503353653809163</v>
      </c>
      <c r="HF23" s="9">
        <v>3.8998109955393411E-6</v>
      </c>
      <c r="HG23" s="6">
        <v>4</v>
      </c>
      <c r="HK23" s="15">
        <v>16</v>
      </c>
      <c r="HL23" s="9">
        <v>2.8571428571428571E-2</v>
      </c>
      <c r="HM23" s="9">
        <v>1.2895235592163499E-4</v>
      </c>
      <c r="HN23" s="9">
        <v>0.65020641302499471</v>
      </c>
      <c r="HO23" s="9">
        <v>0.6503353653809163</v>
      </c>
      <c r="HP23" s="9">
        <v>3.393237608489901E-6</v>
      </c>
      <c r="HQ23" s="6">
        <v>4</v>
      </c>
      <c r="HU23" s="15">
        <v>16</v>
      </c>
      <c r="HV23" s="9">
        <v>2.8571428571428571E-2</v>
      </c>
      <c r="HW23" s="9">
        <v>1.1520151228070235E-4</v>
      </c>
      <c r="HX23" s="9">
        <v>0.65022016386863568</v>
      </c>
      <c r="HY23" s="9">
        <v>0.65033536538091641</v>
      </c>
      <c r="HZ23" s="9">
        <v>3.0313994748831575E-6</v>
      </c>
      <c r="IA23" s="6">
        <v>4</v>
      </c>
      <c r="IE23" s="15">
        <v>16</v>
      </c>
      <c r="IF23" s="9">
        <v>2.8571428571428571E-2</v>
      </c>
      <c r="IG23" s="9">
        <v>1.0847887761180193E-4</v>
      </c>
      <c r="IH23" s="9">
        <v>0.65022688650330451</v>
      </c>
      <c r="II23" s="9">
        <v>0.6503353653809163</v>
      </c>
      <c r="IJ23" s="9">
        <v>2.8545008317865278E-6</v>
      </c>
      <c r="IK23" s="6">
        <v>4</v>
      </c>
      <c r="IO23" s="15">
        <v>16</v>
      </c>
      <c r="IP23" s="9">
        <v>2.8571428571428571E-2</v>
      </c>
      <c r="IQ23" s="9">
        <v>1.0868259381388984E-4</v>
      </c>
      <c r="IR23" s="9">
        <v>0.65022668278710238</v>
      </c>
      <c r="IS23" s="9">
        <v>0.6503353653809163</v>
      </c>
      <c r="IT23" s="9">
        <v>2.8598613967288503E-6</v>
      </c>
      <c r="IU23" s="6">
        <v>4</v>
      </c>
      <c r="IY23" s="15">
        <v>16</v>
      </c>
      <c r="IZ23" s="9">
        <v>2.8571428571428571E-2</v>
      </c>
      <c r="JA23" s="9">
        <v>1.0858073571284589E-4</v>
      </c>
      <c r="JB23" s="9">
        <v>0.65022678464520356</v>
      </c>
      <c r="JC23" s="9">
        <v>0.65033536538091641</v>
      </c>
      <c r="JD23" s="9">
        <v>2.8571811142576888E-6</v>
      </c>
      <c r="JE23" s="6">
        <v>4</v>
      </c>
      <c r="JI23" s="15">
        <v>16</v>
      </c>
      <c r="JJ23" s="9">
        <v>2.8571428571428571E-2</v>
      </c>
      <c r="JK23" s="9">
        <v>1.1927583632246018E-4</v>
      </c>
      <c r="JL23" s="9">
        <v>0.65021608954459387</v>
      </c>
      <c r="JM23" s="9">
        <v>0.6503353653809163</v>
      </c>
      <c r="JN23" s="9">
        <v>3.1386107737296002E-6</v>
      </c>
      <c r="JO23" s="6">
        <v>4</v>
      </c>
      <c r="JS23" s="15">
        <v>16</v>
      </c>
      <c r="JT23" s="9">
        <v>2.8571428571428571E-2</v>
      </c>
      <c r="JU23" s="9">
        <v>1.2487803187987716E-4</v>
      </c>
      <c r="JV23" s="9">
        <v>0.65021048734903653</v>
      </c>
      <c r="JW23" s="9">
        <v>0.65033536538091641</v>
      </c>
      <c r="JX23" s="9">
        <v>3.2860263096434583E-6</v>
      </c>
      <c r="JY23" s="6">
        <v>4</v>
      </c>
      <c r="KC23" s="15">
        <v>16</v>
      </c>
      <c r="KD23" s="9">
        <v>2.8571428571428571E-2</v>
      </c>
      <c r="KE23" s="9">
        <v>1.3404526097383226E-4</v>
      </c>
      <c r="KF23" s="9">
        <v>0.65020132011994247</v>
      </c>
      <c r="KG23" s="9">
        <v>0.6503353653809163</v>
      </c>
      <c r="KH23" s="9">
        <v>3.5272517320479534E-6</v>
      </c>
      <c r="KI23" s="6">
        <v>4</v>
      </c>
      <c r="KM23" s="15">
        <v>16</v>
      </c>
      <c r="KN23" s="9">
        <v>2.8571428571428571E-2</v>
      </c>
      <c r="KO23" s="9">
        <v>1.357768486915793E-4</v>
      </c>
      <c r="KP23" s="9">
        <v>0.6501995885322247</v>
      </c>
      <c r="KQ23" s="9">
        <v>0.6503353653809163</v>
      </c>
      <c r="KR23" s="9">
        <v>3.572816534057691E-6</v>
      </c>
      <c r="KS23" s="6">
        <v>4</v>
      </c>
      <c r="KW23" s="15">
        <v>16</v>
      </c>
      <c r="KX23" s="9">
        <v>2.8571428571428571E-2</v>
      </c>
      <c r="KY23" s="9">
        <v>1.3353597046861251E-4</v>
      </c>
      <c r="KZ23" s="9">
        <v>0.65020182941044768</v>
      </c>
      <c r="LA23" s="9">
        <v>0.6503353653809163</v>
      </c>
      <c r="LB23" s="9">
        <v>3.5138503196921477E-6</v>
      </c>
      <c r="LC23" s="6">
        <v>4</v>
      </c>
    </row>
    <row r="24" spans="1:315">
      <c r="A24" s="6">
        <v>17</v>
      </c>
      <c r="B24" s="6">
        <v>1.8788221361360005E-2</v>
      </c>
      <c r="C24" s="6">
        <f>1-Table46[[#This Row],[qx (tau)]]</f>
        <v>0.98121177863863995</v>
      </c>
      <c r="H24" s="15">
        <f t="shared" si="8"/>
        <v>17</v>
      </c>
      <c r="I24" s="9">
        <f>I23+1/35</f>
        <v>5.7142857142857141E-2</v>
      </c>
      <c r="J24" s="9" cm="1">
        <f t="array" ref="J24">VLOOKUP($G$13,'qx Malaria'!$B$1:$I$31,(N24),FALSE)/(1-angola!I24*INDEX($E$6:$G$11,N24,2))</f>
        <v>1.3606418042553522E-4</v>
      </c>
      <c r="K24" s="9">
        <f t="shared" si="18"/>
        <v>0.66251197126478234</v>
      </c>
      <c r="L24" s="9">
        <f t="shared" si="2"/>
        <v>0.66264803544520789</v>
      </c>
      <c r="M24" s="9">
        <f>(J24*Table46[[#This Row],[qx (tau)]])/L24</f>
        <v>3.8578608921241767E-6</v>
      </c>
      <c r="N24" s="6">
        <f t="shared" si="3"/>
        <v>4</v>
      </c>
      <c r="S24" s="15">
        <v>17</v>
      </c>
      <c r="T24" s="9">
        <v>5.7142857142857141E-2</v>
      </c>
      <c r="U24" s="9">
        <v>1.2661960344710372E-4</v>
      </c>
      <c r="V24" s="9">
        <v>0.66252141584176083</v>
      </c>
      <c r="W24" s="9">
        <v>0.66264803544520789</v>
      </c>
      <c r="X24" s="9">
        <v>3.5900764976289058E-6</v>
      </c>
      <c r="Y24" s="6">
        <v>4</v>
      </c>
      <c r="AC24" s="15">
        <v>17</v>
      </c>
      <c r="AD24" s="9">
        <v>5.7142857142857141E-2</v>
      </c>
      <c r="AE24" s="9">
        <v>1.270347496879139E-4</v>
      </c>
      <c r="AF24" s="9">
        <v>0.66252100069552</v>
      </c>
      <c r="AG24" s="9">
        <v>0.66264803544520789</v>
      </c>
      <c r="AH24" s="9">
        <v>3.6018472402440829E-6</v>
      </c>
      <c r="AI24" s="6">
        <v>4</v>
      </c>
      <c r="AM24" s="15">
        <v>17</v>
      </c>
      <c r="AN24" s="9">
        <v>5.7142857142857141E-2</v>
      </c>
      <c r="AO24" s="9">
        <v>1.2994077337358516E-4</v>
      </c>
      <c r="AP24" s="9">
        <v>0.6625180946718342</v>
      </c>
      <c r="AQ24" s="9">
        <v>0.66264803544520778</v>
      </c>
      <c r="AR24" s="9">
        <v>3.6842424385503213E-6</v>
      </c>
      <c r="AS24" s="6">
        <v>4</v>
      </c>
      <c r="AW24" s="15">
        <v>17</v>
      </c>
      <c r="AX24" s="9">
        <v>5.7142857142857141E-2</v>
      </c>
      <c r="AY24" s="9">
        <v>1.3658311322654797E-4</v>
      </c>
      <c r="AZ24" s="9">
        <v>0.66251145233198128</v>
      </c>
      <c r="BA24" s="9">
        <v>0.66264803544520778</v>
      </c>
      <c r="BB24" s="9">
        <v>3.8725743203931487E-6</v>
      </c>
      <c r="BC24" s="6">
        <v>4</v>
      </c>
      <c r="BG24" s="15">
        <v>17</v>
      </c>
      <c r="BH24" s="9">
        <v>5.7142857142857141E-2</v>
      </c>
      <c r="BI24" s="9">
        <v>1.4405574556113115E-4</v>
      </c>
      <c r="BJ24" s="9">
        <v>0.66250397969964669</v>
      </c>
      <c r="BK24" s="9">
        <v>0.66264803544520778</v>
      </c>
      <c r="BL24" s="9">
        <v>4.0844476874663307E-6</v>
      </c>
      <c r="BM24" s="6">
        <v>4</v>
      </c>
      <c r="BQ24" s="15">
        <v>17</v>
      </c>
      <c r="BR24" s="9">
        <v>5.7142857142857141E-2</v>
      </c>
      <c r="BS24" s="9">
        <v>1.456125439641693E-4</v>
      </c>
      <c r="BT24" s="9">
        <v>0.66250242290124373</v>
      </c>
      <c r="BU24" s="9">
        <v>0.66264803544520789</v>
      </c>
      <c r="BV24" s="9">
        <v>4.1285879722732424E-6</v>
      </c>
      <c r="BW24" s="6">
        <v>4</v>
      </c>
      <c r="CA24" s="15">
        <v>17</v>
      </c>
      <c r="CB24" s="9">
        <v>5.7142857142857141E-2</v>
      </c>
      <c r="CC24" s="9">
        <v>1.3948913691221918E-4</v>
      </c>
      <c r="CD24" s="9">
        <v>0.6625085463082957</v>
      </c>
      <c r="CE24" s="9">
        <v>0.66264803544520789</v>
      </c>
      <c r="CF24" s="9">
        <v>3.9549695186993849E-6</v>
      </c>
      <c r="CG24" s="6">
        <v>4</v>
      </c>
      <c r="CK24" s="15">
        <v>17</v>
      </c>
      <c r="CL24" s="9">
        <v>5.7142857142857141E-2</v>
      </c>
      <c r="CM24" s="9">
        <v>1.4291409339890312E-4</v>
      </c>
      <c r="CN24" s="9">
        <v>0.66250512135180895</v>
      </c>
      <c r="CO24" s="9">
        <v>0.66264803544520789</v>
      </c>
      <c r="CP24" s="9">
        <v>4.0520781452745924E-6</v>
      </c>
      <c r="CQ24" s="6">
        <v>4</v>
      </c>
      <c r="CU24" s="15">
        <v>17</v>
      </c>
      <c r="CV24" s="9">
        <v>5.7142857142857141E-2</v>
      </c>
      <c r="CW24" s="9">
        <v>1.5868965054968985E-4</v>
      </c>
      <c r="CX24" s="9">
        <v>0.66248934579465812</v>
      </c>
      <c r="CY24" s="9">
        <v>0.66264803544520778</v>
      </c>
      <c r="CZ24" s="9">
        <v>4.4993663646513108E-6</v>
      </c>
      <c r="DA24" s="6">
        <v>4</v>
      </c>
      <c r="DE24" s="15">
        <v>17</v>
      </c>
      <c r="DF24" s="9">
        <v>5.7142857142857141E-2</v>
      </c>
      <c r="DG24" s="9">
        <v>1.7093646465359002E-4</v>
      </c>
      <c r="DH24" s="9">
        <v>0.66247709898055429</v>
      </c>
      <c r="DI24" s="9">
        <v>0.66264803544520789</v>
      </c>
      <c r="DJ24" s="9">
        <v>4.8466032717990231E-6</v>
      </c>
      <c r="DK24" s="6">
        <v>4</v>
      </c>
      <c r="DO24" s="15">
        <v>17</v>
      </c>
      <c r="DP24" s="9">
        <v>5.7142857142857141E-2</v>
      </c>
      <c r="DQ24" s="9">
        <v>1.7913560290959104E-4</v>
      </c>
      <c r="DR24" s="9">
        <v>0.66246889984229829</v>
      </c>
      <c r="DS24" s="9">
        <v>0.66264803544520789</v>
      </c>
      <c r="DT24" s="9">
        <v>5.0790754384487651E-6</v>
      </c>
      <c r="DU24" s="6">
        <v>4</v>
      </c>
      <c r="DY24" s="15">
        <v>17</v>
      </c>
      <c r="DZ24" s="9">
        <v>5.7142857142857141E-2</v>
      </c>
      <c r="EA24" s="9">
        <v>1.8941047236964288E-4</v>
      </c>
      <c r="EB24" s="9">
        <v>0.66245862497283825</v>
      </c>
      <c r="EC24" s="9">
        <v>0.66264803544520789</v>
      </c>
      <c r="ED24" s="9">
        <v>5.3704013181743882E-6</v>
      </c>
      <c r="EE24" s="6">
        <v>4</v>
      </c>
      <c r="EI24" s="15">
        <v>17</v>
      </c>
      <c r="EJ24" s="9">
        <v>5.7142857142857141E-2</v>
      </c>
      <c r="EK24" s="9">
        <v>2.0207243271435325E-4</v>
      </c>
      <c r="EL24" s="9">
        <v>0.66244596301249348</v>
      </c>
      <c r="EM24" s="9">
        <v>0.66264803544520778</v>
      </c>
      <c r="EN24" s="9">
        <v>5.7294089679372807E-6</v>
      </c>
      <c r="EO24" s="6">
        <v>4</v>
      </c>
      <c r="ES24" s="15">
        <v>17</v>
      </c>
      <c r="ET24" s="9">
        <v>5.7142857142857141E-2</v>
      </c>
      <c r="EU24" s="9">
        <v>2.1743284362432978E-4</v>
      </c>
      <c r="EV24" s="9">
        <v>0.6624306026015836</v>
      </c>
      <c r="EW24" s="9">
        <v>0.66264803544520789</v>
      </c>
      <c r="EX24" s="9">
        <v>6.1649264446988181E-6</v>
      </c>
      <c r="EY24" s="6">
        <v>4</v>
      </c>
      <c r="FC24" s="15">
        <f t="shared" si="10"/>
        <v>17</v>
      </c>
      <c r="FD24" s="9">
        <f>FD23+1/35</f>
        <v>5.7142857142857141E-2</v>
      </c>
      <c r="FE24" s="9" cm="1">
        <f t="array" ref="FE24">VLOOKUP($G$13,'qx Malaria'!$B$1:$I$31,(FI24),FALSE)/(1-angola!FD24*INDEX($E$6:$G$11,FI24,2))</f>
        <v>1.3606418042553522E-4</v>
      </c>
      <c r="FF24" s="9">
        <f t="shared" si="19"/>
        <v>0.66251197126478234</v>
      </c>
      <c r="FG24" s="9">
        <f t="shared" si="6"/>
        <v>0.66264803544520789</v>
      </c>
      <c r="FH24" s="9">
        <f>(FE24*Table46[[#This Row],[qx (tau)]])/FG24</f>
        <v>3.8578608921241767E-6</v>
      </c>
      <c r="FI24" s="6">
        <f t="shared" si="7"/>
        <v>4</v>
      </c>
      <c r="FM24" s="15">
        <v>17</v>
      </c>
      <c r="FN24" s="9">
        <v>5.7142857142857141E-2</v>
      </c>
      <c r="FO24" s="9">
        <v>2.3912423470666145E-4</v>
      </c>
      <c r="FP24" s="9">
        <v>0.66240891121050127</v>
      </c>
      <c r="FQ24" s="9">
        <v>0.66264803544520789</v>
      </c>
      <c r="FR24" s="9">
        <v>6.7799477463418026E-6</v>
      </c>
      <c r="FS24" s="6">
        <v>4</v>
      </c>
      <c r="FW24" s="15">
        <v>17</v>
      </c>
      <c r="FX24" s="9">
        <v>5.7142857142857141E-2</v>
      </c>
      <c r="FY24" s="9">
        <v>2.3663335726180042E-4</v>
      </c>
      <c r="FZ24" s="9">
        <v>0.66241140208794602</v>
      </c>
      <c r="GA24" s="9">
        <v>0.66264803544520778</v>
      </c>
      <c r="GB24" s="9">
        <v>6.7093232906507439E-6</v>
      </c>
      <c r="GC24" s="6">
        <v>4</v>
      </c>
      <c r="GG24" s="15">
        <v>17</v>
      </c>
      <c r="GH24" s="9">
        <v>5.7142857142857141E-2</v>
      </c>
      <c r="GI24" s="9">
        <v>2.111018634519746E-4</v>
      </c>
      <c r="GJ24" s="9">
        <v>0.66243693358175593</v>
      </c>
      <c r="GK24" s="9">
        <v>0.66264803544520789</v>
      </c>
      <c r="GL24" s="9">
        <v>5.9854226198173744E-6</v>
      </c>
      <c r="GM24" s="6">
        <v>4</v>
      </c>
      <c r="GQ24" s="15">
        <v>17</v>
      </c>
      <c r="GR24" s="9">
        <v>5.7142857142857141E-2</v>
      </c>
      <c r="GS24" s="9">
        <v>1.8089997443303428E-4</v>
      </c>
      <c r="GT24" s="9">
        <v>0.66246713547077485</v>
      </c>
      <c r="GU24" s="9">
        <v>0.66264803544520789</v>
      </c>
      <c r="GV24" s="9">
        <v>5.1291010945632656E-6</v>
      </c>
      <c r="GW24" s="6">
        <v>4</v>
      </c>
      <c r="HA24" s="15">
        <v>17</v>
      </c>
      <c r="HB24" s="9">
        <v>5.7142857142857141E-2</v>
      </c>
      <c r="HC24" s="9">
        <v>1.5100944509470159E-4</v>
      </c>
      <c r="HD24" s="9">
        <v>0.66249702600011318</v>
      </c>
      <c r="HE24" s="9">
        <v>0.66264803544520789</v>
      </c>
      <c r="HF24" s="9">
        <v>4.2816076262705399E-6</v>
      </c>
      <c r="HG24" s="6">
        <v>4</v>
      </c>
      <c r="HK24" s="15">
        <v>17</v>
      </c>
      <c r="HL24" s="9">
        <v>5.7142857142857141E-2</v>
      </c>
      <c r="HM24" s="9">
        <v>1.3139378521642077E-4</v>
      </c>
      <c r="HN24" s="9">
        <v>0.66251664165999147</v>
      </c>
      <c r="HO24" s="9">
        <v>0.66264803544520789</v>
      </c>
      <c r="HP24" s="9">
        <v>3.7254400377034391E-6</v>
      </c>
      <c r="HQ24" s="6">
        <v>4</v>
      </c>
      <c r="HU24" s="15">
        <v>17</v>
      </c>
      <c r="HV24" s="9">
        <v>5.7142857142857141E-2</v>
      </c>
      <c r="HW24" s="9">
        <v>1.1738259958907733E-4</v>
      </c>
      <c r="HX24" s="9">
        <v>0.66253065284561885</v>
      </c>
      <c r="HY24" s="9">
        <v>0.66264803544520789</v>
      </c>
      <c r="HZ24" s="9">
        <v>3.3281774744412241E-6</v>
      </c>
      <c r="IA24" s="6">
        <v>4</v>
      </c>
      <c r="IE24" s="15">
        <v>17</v>
      </c>
      <c r="IF24" s="9">
        <v>5.7142857142857141E-2</v>
      </c>
      <c r="IG24" s="9">
        <v>1.105326866157094E-4</v>
      </c>
      <c r="IH24" s="9">
        <v>0.66253750275859213</v>
      </c>
      <c r="II24" s="9">
        <v>0.66264803544520789</v>
      </c>
      <c r="IJ24" s="9">
        <v>3.1339602212908076E-6</v>
      </c>
      <c r="IK24" s="6">
        <v>4</v>
      </c>
      <c r="IO24" s="15">
        <v>17</v>
      </c>
      <c r="IP24" s="9">
        <v>5.7142857142857141E-2</v>
      </c>
      <c r="IQ24" s="9">
        <v>1.1074025973611449E-4</v>
      </c>
      <c r="IR24" s="9">
        <v>0.66253729518547178</v>
      </c>
      <c r="IS24" s="9">
        <v>0.66264803544520789</v>
      </c>
      <c r="IT24" s="9">
        <v>3.1398455925983959E-6</v>
      </c>
      <c r="IU24" s="6">
        <v>4</v>
      </c>
      <c r="IY24" s="15">
        <v>17</v>
      </c>
      <c r="IZ24" s="9">
        <v>5.7142857142857141E-2</v>
      </c>
      <c r="JA24" s="9">
        <v>1.1063647317591195E-4</v>
      </c>
      <c r="JB24" s="9">
        <v>0.66253739897203201</v>
      </c>
      <c r="JC24" s="9">
        <v>0.66264803544520789</v>
      </c>
      <c r="JD24" s="9">
        <v>3.1369029069446016E-6</v>
      </c>
      <c r="JE24" s="6">
        <v>4</v>
      </c>
      <c r="JI24" s="15">
        <v>17</v>
      </c>
      <c r="JJ24" s="9">
        <v>5.7142857142857141E-2</v>
      </c>
      <c r="JK24" s="9">
        <v>1.2153406199717908E-4</v>
      </c>
      <c r="JL24" s="9">
        <v>0.66252650138321068</v>
      </c>
      <c r="JM24" s="9">
        <v>0.66264803544520789</v>
      </c>
      <c r="JN24" s="9">
        <v>3.4458849005929914E-6</v>
      </c>
      <c r="JO24" s="6">
        <v>4</v>
      </c>
      <c r="JS24" s="15">
        <v>17</v>
      </c>
      <c r="JT24" s="9">
        <v>5.7142857142857141E-2</v>
      </c>
      <c r="JU24" s="9">
        <v>1.2724232280831899E-4</v>
      </c>
      <c r="JV24" s="9">
        <v>0.66252079312239953</v>
      </c>
      <c r="JW24" s="9">
        <v>0.66264803544520789</v>
      </c>
      <c r="JX24" s="9">
        <v>3.6077326115516709E-6</v>
      </c>
      <c r="JY24" s="6">
        <v>4</v>
      </c>
      <c r="KC24" s="15">
        <v>17</v>
      </c>
      <c r="KD24" s="9">
        <v>5.7142857142857141E-2</v>
      </c>
      <c r="KE24" s="9">
        <v>1.3658311322654797E-4</v>
      </c>
      <c r="KF24" s="9">
        <v>0.66251145233198128</v>
      </c>
      <c r="KG24" s="9">
        <v>0.66264803544520778</v>
      </c>
      <c r="KH24" s="9">
        <v>3.8725743203931487E-6</v>
      </c>
      <c r="KI24" s="6">
        <v>4</v>
      </c>
      <c r="KM24" s="15">
        <v>17</v>
      </c>
      <c r="KN24" s="9">
        <v>5.7142857142857141E-2</v>
      </c>
      <c r="KO24" s="9">
        <v>1.3834748474999119E-4</v>
      </c>
      <c r="KP24" s="9">
        <v>0.66250968796045784</v>
      </c>
      <c r="KQ24" s="9">
        <v>0.66264803544520778</v>
      </c>
      <c r="KR24" s="9">
        <v>3.9225999765076491E-6</v>
      </c>
      <c r="KS24" s="6">
        <v>4</v>
      </c>
      <c r="KW24" s="15">
        <v>17</v>
      </c>
      <c r="KX24" s="9">
        <v>5.7142857142857141E-2</v>
      </c>
      <c r="KY24" s="9">
        <v>1.3606418042553522E-4</v>
      </c>
      <c r="KZ24" s="9">
        <v>0.66251197126478234</v>
      </c>
      <c r="LA24" s="9">
        <v>0.66264803544520789</v>
      </c>
      <c r="LB24" s="9">
        <v>3.8578608921241767E-6</v>
      </c>
      <c r="LC24" s="6">
        <v>4</v>
      </c>
    </row>
    <row r="25" spans="1:315">
      <c r="A25" s="6">
        <v>18</v>
      </c>
      <c r="B25" s="6">
        <v>2.0413824719815434E-2</v>
      </c>
      <c r="C25" s="6">
        <f>1-Table46[[#This Row],[qx (tau)]]</f>
        <v>0.97958617528018455</v>
      </c>
      <c r="H25" s="15">
        <f t="shared" si="8"/>
        <v>18</v>
      </c>
      <c r="I25" s="9">
        <f t="shared" ref="I25:I56" si="20">I24+1/35</f>
        <v>8.5714285714285715E-2</v>
      </c>
      <c r="J25" s="9" cm="1">
        <f t="array" ref="J25">VLOOKUP($G$13,'qx Malaria'!$B$1:$I$31,(N25),FALSE)/(1-angola!I25*INDEX($E$6:$G$11,N25,2))</f>
        <v>1.3868997003058442E-4</v>
      </c>
      <c r="K25" s="9">
        <f t="shared" si="18"/>
        <v>0.6752972395251513</v>
      </c>
      <c r="L25" s="9">
        <f t="shared" si="2"/>
        <v>0.67543592949518194</v>
      </c>
      <c r="M25" s="9">
        <f>(J25*Table46[[#This Row],[qx (tau)]])/L25</f>
        <v>4.1916525535098903E-6</v>
      </c>
      <c r="N25" s="6">
        <f t="shared" si="3"/>
        <v>4</v>
      </c>
      <c r="S25" s="15">
        <v>18</v>
      </c>
      <c r="T25" s="9">
        <v>8.5714285714285715E-2</v>
      </c>
      <c r="U25" s="9">
        <v>1.290631300055782E-4</v>
      </c>
      <c r="V25" s="9">
        <v>0.67530686636517634</v>
      </c>
      <c r="W25" s="9">
        <v>0.67543592949518194</v>
      </c>
      <c r="X25" s="9">
        <v>3.9006987912143918E-6</v>
      </c>
      <c r="Y25" s="6">
        <v>4</v>
      </c>
      <c r="AC25" s="15">
        <v>18</v>
      </c>
      <c r="AD25" s="9">
        <v>8.5714285714285715E-2</v>
      </c>
      <c r="AE25" s="9">
        <v>1.2948628780887518E-4</v>
      </c>
      <c r="AF25" s="9">
        <v>0.6753064432073731</v>
      </c>
      <c r="AG25" s="9">
        <v>0.67543592949518194</v>
      </c>
      <c r="AH25" s="9">
        <v>3.9134879675790291E-6</v>
      </c>
      <c r="AI25" s="6">
        <v>4</v>
      </c>
      <c r="AM25" s="15">
        <v>18</v>
      </c>
      <c r="AN25" s="9">
        <v>8.5714285714285715E-2</v>
      </c>
      <c r="AO25" s="9">
        <v>1.3244839243195403E-4</v>
      </c>
      <c r="AP25" s="9">
        <v>0.67530348110274996</v>
      </c>
      <c r="AQ25" s="9">
        <v>0.67543592949518194</v>
      </c>
      <c r="AR25" s="9">
        <v>4.0030122021314905E-6</v>
      </c>
      <c r="AS25" s="6">
        <v>4</v>
      </c>
      <c r="AW25" s="15">
        <v>18</v>
      </c>
      <c r="AX25" s="9">
        <v>8.5714285714285715E-2</v>
      </c>
      <c r="AY25" s="9">
        <v>1.3921891728470567E-4</v>
      </c>
      <c r="AZ25" s="9">
        <v>0.6752967105778972</v>
      </c>
      <c r="BA25" s="9">
        <v>0.67543592949518194</v>
      </c>
      <c r="BB25" s="9">
        <v>4.2076390239656887E-6</v>
      </c>
      <c r="BC25" s="6">
        <v>4</v>
      </c>
      <c r="BG25" s="15">
        <v>18</v>
      </c>
      <c r="BH25" s="9">
        <v>8.5714285714285715E-2</v>
      </c>
      <c r="BI25" s="9">
        <v>1.4683575774405126E-4</v>
      </c>
      <c r="BJ25" s="9">
        <v>0.67528909373743784</v>
      </c>
      <c r="BK25" s="9">
        <v>0.67543592949518194</v>
      </c>
      <c r="BL25" s="9">
        <v>4.4378441985291598E-6</v>
      </c>
      <c r="BM25" s="6">
        <v>4</v>
      </c>
      <c r="BQ25" s="15">
        <v>18</v>
      </c>
      <c r="BR25" s="9">
        <v>8.5714285714285715E-2</v>
      </c>
      <c r="BS25" s="9">
        <v>1.4842259950641491E-4</v>
      </c>
      <c r="BT25" s="9">
        <v>0.67528750689567552</v>
      </c>
      <c r="BU25" s="9">
        <v>0.67543592949518194</v>
      </c>
      <c r="BV25" s="9">
        <v>4.4858036098965498E-6</v>
      </c>
      <c r="BW25" s="6">
        <v>4</v>
      </c>
      <c r="CA25" s="15">
        <v>18</v>
      </c>
      <c r="CB25" s="9">
        <v>8.5714285714285715E-2</v>
      </c>
      <c r="CC25" s="9">
        <v>1.4218102190778449E-4</v>
      </c>
      <c r="CD25" s="9">
        <v>0.67529374847327417</v>
      </c>
      <c r="CE25" s="9">
        <v>0.67543592949518194</v>
      </c>
      <c r="CF25" s="9">
        <v>4.2971632585181492E-6</v>
      </c>
      <c r="CG25" s="6">
        <v>4</v>
      </c>
      <c r="CK25" s="15">
        <v>18</v>
      </c>
      <c r="CL25" s="9">
        <v>8.5714285714285715E-2</v>
      </c>
      <c r="CM25" s="9">
        <v>1.4567207378498456E-4</v>
      </c>
      <c r="CN25" s="9">
        <v>0.67529025742139692</v>
      </c>
      <c r="CO25" s="9">
        <v>0.67543592949518194</v>
      </c>
      <c r="CP25" s="9">
        <v>4.4026739635264072E-6</v>
      </c>
      <c r="CQ25" s="6">
        <v>4</v>
      </c>
      <c r="CU25" s="15">
        <v>18</v>
      </c>
      <c r="CV25" s="9">
        <v>8.5714285714285715E-2</v>
      </c>
      <c r="CW25" s="9">
        <v>1.6175207031026971E-4</v>
      </c>
      <c r="CX25" s="9">
        <v>0.67527417742487161</v>
      </c>
      <c r="CY25" s="9">
        <v>0.67543592949518183</v>
      </c>
      <c r="CZ25" s="9">
        <v>4.8886626653826267E-6</v>
      </c>
      <c r="DA25" s="6">
        <v>4</v>
      </c>
      <c r="DE25" s="15">
        <v>18</v>
      </c>
      <c r="DF25" s="9">
        <v>8.5714285714285715E-2</v>
      </c>
      <c r="DG25" s="9">
        <v>1.7423522550753055E-4</v>
      </c>
      <c r="DH25" s="9">
        <v>0.67526169426967442</v>
      </c>
      <c r="DI25" s="9">
        <v>0.67543592949518194</v>
      </c>
      <c r="DJ25" s="9">
        <v>5.2659433681394289E-6</v>
      </c>
      <c r="DK25" s="6">
        <v>4</v>
      </c>
      <c r="DO25" s="15">
        <v>18</v>
      </c>
      <c r="DP25" s="9">
        <v>8.5714285714285715E-2</v>
      </c>
      <c r="DQ25" s="9">
        <v>1.8259259212264589E-4</v>
      </c>
      <c r="DR25" s="9">
        <v>0.67525333690305933</v>
      </c>
      <c r="DS25" s="9">
        <v>0.67543592949518194</v>
      </c>
      <c r="DT25" s="9">
        <v>5.518529601341017E-6</v>
      </c>
      <c r="DU25" s="6">
        <v>4</v>
      </c>
      <c r="DY25" s="15">
        <v>18</v>
      </c>
      <c r="DZ25" s="9">
        <v>8.5714285714285715E-2</v>
      </c>
      <c r="EA25" s="9">
        <v>1.9306574775424605E-4</v>
      </c>
      <c r="EB25" s="9">
        <v>0.6752428637474277</v>
      </c>
      <c r="EC25" s="9">
        <v>0.67543592949518194</v>
      </c>
      <c r="ED25" s="9">
        <v>5.8350617163657902E-6</v>
      </c>
      <c r="EE25" s="6">
        <v>4</v>
      </c>
      <c r="EI25" s="15">
        <v>18</v>
      </c>
      <c r="EJ25" s="9">
        <v>8.5714285714285715E-2</v>
      </c>
      <c r="EK25" s="9">
        <v>2.0597206075480387E-4</v>
      </c>
      <c r="EL25" s="9">
        <v>0.67522995743442715</v>
      </c>
      <c r="EM25" s="9">
        <v>0.67543592949518194</v>
      </c>
      <c r="EN25" s="9">
        <v>6.2251315954872289E-6</v>
      </c>
      <c r="EO25" s="6">
        <v>4</v>
      </c>
      <c r="ES25" s="15">
        <v>18</v>
      </c>
      <c r="ET25" s="9">
        <v>8.5714285714285715E-2</v>
      </c>
      <c r="EU25" s="9">
        <v>2.2162889947679207E-4</v>
      </c>
      <c r="EV25" s="9">
        <v>0.6752143005957052</v>
      </c>
      <c r="EW25" s="9">
        <v>0.67543592949518194</v>
      </c>
      <c r="EX25" s="9">
        <v>6.6983311209788111E-6</v>
      </c>
      <c r="EY25" s="6">
        <v>4</v>
      </c>
      <c r="FC25" s="15">
        <f t="shared" si="10"/>
        <v>18</v>
      </c>
      <c r="FD25" s="9">
        <f t="shared" ref="FD25:FD56" si="21">FD24+1/35</f>
        <v>8.5714285714285715E-2</v>
      </c>
      <c r="FE25" s="9" cm="1">
        <f t="array" ref="FE25">VLOOKUP($G$13,'qx Malaria'!$B$1:$I$31,(FI25),FALSE)/(1-angola!FD25*INDEX($E$6:$G$11,FI25,2))</f>
        <v>1.3868997003058442E-4</v>
      </c>
      <c r="FF25" s="9">
        <f t="shared" si="19"/>
        <v>0.6752972395251513</v>
      </c>
      <c r="FG25" s="9">
        <f t="shared" si="6"/>
        <v>0.67543592949518194</v>
      </c>
      <c r="FH25" s="9">
        <f>(FE25*Table46[[#This Row],[qx (tau)]])/FG25</f>
        <v>4.1916525535098903E-6</v>
      </c>
      <c r="FI25" s="6">
        <f t="shared" si="7"/>
        <v>4</v>
      </c>
      <c r="FM25" s="15">
        <v>18</v>
      </c>
      <c r="FN25" s="9">
        <v>8.5714285714285715E-2</v>
      </c>
      <c r="FO25" s="9">
        <v>2.4373889469905913E-4</v>
      </c>
      <c r="FP25" s="9">
        <v>0.67519219060048286</v>
      </c>
      <c r="FQ25" s="9">
        <v>0.67543592949518194</v>
      </c>
      <c r="FR25" s="9">
        <v>7.3665655860311126E-6</v>
      </c>
      <c r="FS25" s="6">
        <v>4</v>
      </c>
      <c r="FW25" s="15">
        <v>18</v>
      </c>
      <c r="FX25" s="9">
        <v>8.5714285714285715E-2</v>
      </c>
      <c r="FY25" s="9">
        <v>2.4119994787927729E-4</v>
      </c>
      <c r="FZ25" s="9">
        <v>0.67519472954730264</v>
      </c>
      <c r="GA25" s="9">
        <v>0.67543592949518194</v>
      </c>
      <c r="GB25" s="9">
        <v>7.2898305278432894E-6</v>
      </c>
      <c r="GC25" s="6">
        <v>4</v>
      </c>
      <c r="GG25" s="15">
        <v>18</v>
      </c>
      <c r="GH25" s="9">
        <v>8.5714285714285715E-2</v>
      </c>
      <c r="GI25" s="9">
        <v>2.1517574297651317E-4</v>
      </c>
      <c r="GJ25" s="9">
        <v>0.67522075375220547</v>
      </c>
      <c r="GK25" s="9">
        <v>0.67543592949518194</v>
      </c>
      <c r="GL25" s="9">
        <v>6.5032961814180917E-6</v>
      </c>
      <c r="GM25" s="6">
        <v>4</v>
      </c>
      <c r="GQ25" s="15">
        <v>18</v>
      </c>
      <c r="GR25" s="9">
        <v>8.5714285714285715E-2</v>
      </c>
      <c r="GS25" s="9">
        <v>1.8439101278665802E-4</v>
      </c>
      <c r="GT25" s="9">
        <v>0.67525153848239527</v>
      </c>
      <c r="GU25" s="9">
        <v>0.67543592949518194</v>
      </c>
      <c r="GV25" s="9">
        <v>5.5728836008907249E-6</v>
      </c>
      <c r="GW25" s="6">
        <v>4</v>
      </c>
      <c r="HA25" s="15">
        <v>18</v>
      </c>
      <c r="HB25" s="9">
        <v>8.5714285714285715E-2</v>
      </c>
      <c r="HC25" s="9">
        <v>1.5392365094927564E-4</v>
      </c>
      <c r="HD25" s="9">
        <v>0.67528200584423259</v>
      </c>
      <c r="HE25" s="9">
        <v>0.67543592949518183</v>
      </c>
      <c r="HF25" s="9">
        <v>4.6520629026368369E-6</v>
      </c>
      <c r="HG25" s="6">
        <v>4</v>
      </c>
      <c r="HK25" s="15">
        <v>18</v>
      </c>
      <c r="HL25" s="9">
        <v>8.5714285714285715E-2</v>
      </c>
      <c r="HM25" s="9">
        <v>1.3392944474349344E-4</v>
      </c>
      <c r="HN25" s="9">
        <v>0.67530200005043839</v>
      </c>
      <c r="HO25" s="9">
        <v>0.67543592949518183</v>
      </c>
      <c r="HP25" s="9">
        <v>4.047774319407722E-6</v>
      </c>
      <c r="HQ25" s="6">
        <v>4</v>
      </c>
      <c r="HU25" s="15">
        <v>18</v>
      </c>
      <c r="HV25" s="9">
        <v>8.5714285714285715E-2</v>
      </c>
      <c r="HW25" s="9">
        <v>1.1964786888222045E-4</v>
      </c>
      <c r="HX25" s="9">
        <v>0.67531628162629975</v>
      </c>
      <c r="HY25" s="9">
        <v>0.67543592949518194</v>
      </c>
      <c r="HZ25" s="9">
        <v>3.6161396171012107E-6</v>
      </c>
      <c r="IA25" s="6">
        <v>4</v>
      </c>
      <c r="IE25" s="15">
        <v>18</v>
      </c>
      <c r="IF25" s="9">
        <v>8.5714285714285715E-2</v>
      </c>
      <c r="IG25" s="9">
        <v>1.1266576512782031E-4</v>
      </c>
      <c r="IH25" s="9">
        <v>0.67532326373005414</v>
      </c>
      <c r="II25" s="9">
        <v>0.67543592949518194</v>
      </c>
      <c r="IJ25" s="9">
        <v>3.4051182070846943E-6</v>
      </c>
      <c r="IK25" s="6">
        <v>4</v>
      </c>
      <c r="IO25" s="15">
        <v>18</v>
      </c>
      <c r="IP25" s="9">
        <v>8.5714285714285715E-2</v>
      </c>
      <c r="IQ25" s="9">
        <v>1.128773440294688E-4</v>
      </c>
      <c r="IR25" s="9">
        <v>0.6753230521511524</v>
      </c>
      <c r="IS25" s="9">
        <v>0.67543592949518183</v>
      </c>
      <c r="IT25" s="9">
        <v>3.4115127952670134E-6</v>
      </c>
      <c r="IU25" s="6">
        <v>4</v>
      </c>
      <c r="IY25" s="15">
        <v>18</v>
      </c>
      <c r="IZ25" s="9">
        <v>8.5714285714285715E-2</v>
      </c>
      <c r="JA25" s="9">
        <v>1.1277155457864456E-4</v>
      </c>
      <c r="JB25" s="9">
        <v>0.67532315794060327</v>
      </c>
      <c r="JC25" s="9">
        <v>0.67543592949518194</v>
      </c>
      <c r="JD25" s="9">
        <v>3.4083155011758536E-6</v>
      </c>
      <c r="JE25" s="6">
        <v>4</v>
      </c>
      <c r="JI25" s="15">
        <v>18</v>
      </c>
      <c r="JJ25" s="9">
        <v>8.5714285714285715E-2</v>
      </c>
      <c r="JK25" s="9">
        <v>1.2387944691519024E-4</v>
      </c>
      <c r="JL25" s="9">
        <v>0.67531205004826678</v>
      </c>
      <c r="JM25" s="9">
        <v>0.67543592949518194</v>
      </c>
      <c r="JN25" s="9">
        <v>3.7440313807475845E-6</v>
      </c>
      <c r="JO25" s="6">
        <v>4</v>
      </c>
      <c r="JS25" s="15">
        <v>18</v>
      </c>
      <c r="JT25" s="9">
        <v>8.5714285714285715E-2</v>
      </c>
      <c r="JU25" s="9">
        <v>1.2969786671052365E-4</v>
      </c>
      <c r="JV25" s="9">
        <v>0.67530623162847137</v>
      </c>
      <c r="JW25" s="9">
        <v>0.67543592949518194</v>
      </c>
      <c r="JX25" s="9">
        <v>3.9198825557613478E-6</v>
      </c>
      <c r="JY25" s="6">
        <v>4</v>
      </c>
      <c r="KC25" s="15">
        <v>18</v>
      </c>
      <c r="KD25" s="9">
        <v>8.5714285714285715E-2</v>
      </c>
      <c r="KE25" s="9">
        <v>1.3921891728470567E-4</v>
      </c>
      <c r="KF25" s="9">
        <v>0.6752967105778972</v>
      </c>
      <c r="KG25" s="9">
        <v>0.67543592949518194</v>
      </c>
      <c r="KH25" s="9">
        <v>4.2076390239656887E-6</v>
      </c>
      <c r="KI25" s="6">
        <v>4</v>
      </c>
      <c r="KM25" s="15">
        <v>18</v>
      </c>
      <c r="KN25" s="9">
        <v>8.5714285714285715E-2</v>
      </c>
      <c r="KO25" s="9">
        <v>1.4101733794871779E-4</v>
      </c>
      <c r="KP25" s="9">
        <v>0.67529491215723314</v>
      </c>
      <c r="KQ25" s="9">
        <v>0.67543592949518183</v>
      </c>
      <c r="KR25" s="9">
        <v>4.2619930235153965E-6</v>
      </c>
      <c r="KS25" s="6">
        <v>4</v>
      </c>
      <c r="KW25" s="15">
        <v>18</v>
      </c>
      <c r="KX25" s="9">
        <v>8.5714285714285715E-2</v>
      </c>
      <c r="KY25" s="9">
        <v>1.3868997003058442E-4</v>
      </c>
      <c r="KZ25" s="9">
        <v>0.6752972395251513</v>
      </c>
      <c r="LA25" s="9">
        <v>0.67543592949518194</v>
      </c>
      <c r="LB25" s="9">
        <v>4.1916525535098903E-6</v>
      </c>
      <c r="LC25" s="6">
        <v>4</v>
      </c>
    </row>
    <row r="26" spans="1:315">
      <c r="A26" s="6">
        <v>19</v>
      </c>
      <c r="B26" s="6">
        <v>2.211015449300658E-2</v>
      </c>
      <c r="C26" s="6">
        <f>1-Table46[[#This Row],[qx (tau)]]</f>
        <v>0.97788984550699343</v>
      </c>
      <c r="H26" s="15">
        <f t="shared" si="8"/>
        <v>19</v>
      </c>
      <c r="I26" s="9">
        <f t="shared" si="20"/>
        <v>0.11428571428571428</v>
      </c>
      <c r="J26" s="9" cm="1">
        <f t="array" ref="J26">VLOOKUP($G$13,'qx Malaria'!$B$1:$I$31,(N26),FALSE)/(1-angola!I26*INDEX($E$6:$G$11,N26,2))</f>
        <v>1.4141909977646698E-4</v>
      </c>
      <c r="K26" s="9">
        <f t="shared" si="18"/>
        <v>0.68858568268577813</v>
      </c>
      <c r="L26" s="9">
        <f t="shared" si="2"/>
        <v>0.68872710178555463</v>
      </c>
      <c r="M26" s="9">
        <f>(J26*Table46[[#This Row],[qx (tau)]])/L26</f>
        <v>4.539966753469173E-6</v>
      </c>
      <c r="N26" s="6">
        <f t="shared" si="3"/>
        <v>4</v>
      </c>
      <c r="S26" s="15">
        <v>19</v>
      </c>
      <c r="T26" s="9">
        <v>0.11428571428571428</v>
      </c>
      <c r="U26" s="9">
        <v>1.3160282359061002E-4</v>
      </c>
      <c r="V26" s="9">
        <v>0.68859549896196415</v>
      </c>
      <c r="W26" s="9">
        <v>0.68872710178555474</v>
      </c>
      <c r="X26" s="9">
        <v>4.2248355753107482E-6</v>
      </c>
      <c r="Y26" s="6">
        <v>4</v>
      </c>
      <c r="AC26" s="15">
        <v>19</v>
      </c>
      <c r="AD26" s="9">
        <v>0.11428571428571428</v>
      </c>
      <c r="AE26" s="9">
        <v>1.320343082581202E-4</v>
      </c>
      <c r="AF26" s="9">
        <v>0.6885950674772966</v>
      </c>
      <c r="AG26" s="9">
        <v>0.68872710178555474</v>
      </c>
      <c r="AH26" s="9">
        <v>4.238687495229799E-6</v>
      </c>
      <c r="AI26" s="6">
        <v>4</v>
      </c>
      <c r="AM26" s="15">
        <v>19</v>
      </c>
      <c r="AN26" s="9">
        <v>0.11428571428571428</v>
      </c>
      <c r="AO26" s="9">
        <v>1.3505470093069159E-4</v>
      </c>
      <c r="AP26" s="9">
        <v>0.68859204708462396</v>
      </c>
      <c r="AQ26" s="9">
        <v>0.68872710178555463</v>
      </c>
      <c r="AR26" s="9">
        <v>4.3356509346631615E-6</v>
      </c>
      <c r="AS26" s="6">
        <v>4</v>
      </c>
      <c r="AW26" s="15">
        <v>19</v>
      </c>
      <c r="AX26" s="9">
        <v>0.11428571428571428</v>
      </c>
      <c r="AY26" s="9">
        <v>1.4195845561085473E-4</v>
      </c>
      <c r="AZ26" s="9">
        <v>0.68858514332994381</v>
      </c>
      <c r="BA26" s="9">
        <v>0.68872710178555463</v>
      </c>
      <c r="BB26" s="9">
        <v>4.5572816533679882E-6</v>
      </c>
      <c r="BC26" s="6">
        <v>4</v>
      </c>
      <c r="BG26" s="15">
        <v>19</v>
      </c>
      <c r="BH26" s="9">
        <v>0.11428571428571428</v>
      </c>
      <c r="BI26" s="9">
        <v>1.4972517962603829E-4</v>
      </c>
      <c r="BJ26" s="9">
        <v>0.68857737660592866</v>
      </c>
      <c r="BK26" s="9">
        <v>0.68872710178555474</v>
      </c>
      <c r="BL26" s="9">
        <v>4.8066162119109173E-6</v>
      </c>
      <c r="BM26" s="6">
        <v>4</v>
      </c>
      <c r="BQ26" s="15">
        <v>19</v>
      </c>
      <c r="BR26" s="9">
        <v>0.11428571428571428</v>
      </c>
      <c r="BS26" s="9">
        <v>1.5134324712920151E-4</v>
      </c>
      <c r="BT26" s="9">
        <v>0.68857575853842545</v>
      </c>
      <c r="BU26" s="9">
        <v>0.68872710178555463</v>
      </c>
      <c r="BV26" s="9">
        <v>4.8585609116073605E-6</v>
      </c>
      <c r="BW26" s="6">
        <v>4</v>
      </c>
      <c r="CA26" s="15">
        <v>19</v>
      </c>
      <c r="CB26" s="9">
        <v>0.11428571428571428</v>
      </c>
      <c r="CC26" s="9">
        <v>1.4497884828342609E-4</v>
      </c>
      <c r="CD26" s="9">
        <v>0.68858212293727128</v>
      </c>
      <c r="CE26" s="9">
        <v>0.68872710178555474</v>
      </c>
      <c r="CF26" s="9">
        <v>4.6542450928013482E-6</v>
      </c>
      <c r="CG26" s="6">
        <v>4</v>
      </c>
      <c r="CK26" s="15">
        <v>19</v>
      </c>
      <c r="CL26" s="9">
        <v>0.11428571428571428</v>
      </c>
      <c r="CM26" s="9">
        <v>1.4853859679038521E-4</v>
      </c>
      <c r="CN26" s="9">
        <v>0.68857856318876431</v>
      </c>
      <c r="CO26" s="9">
        <v>0.68872710178555474</v>
      </c>
      <c r="CP26" s="9">
        <v>4.7685234321335234E-6</v>
      </c>
      <c r="CQ26" s="6">
        <v>4</v>
      </c>
      <c r="CU26" s="15">
        <v>19</v>
      </c>
      <c r="CV26" s="9">
        <v>0.11428571428571428</v>
      </c>
      <c r="CW26" s="9">
        <v>1.6493501415577272E-4</v>
      </c>
      <c r="CX26" s="9">
        <v>0.68856216677139892</v>
      </c>
      <c r="CY26" s="9">
        <v>0.68872710178555474</v>
      </c>
      <c r="CZ26" s="9">
        <v>5.2948963890574875E-6</v>
      </c>
      <c r="DA26" s="6">
        <v>4</v>
      </c>
      <c r="DE26" s="15">
        <v>19</v>
      </c>
      <c r="DF26" s="9">
        <v>0.11428571428571428</v>
      </c>
      <c r="DG26" s="9">
        <v>1.7766381184732352E-4</v>
      </c>
      <c r="DH26" s="9">
        <v>0.68854943797370738</v>
      </c>
      <c r="DI26" s="9">
        <v>0.68872710178555474</v>
      </c>
      <c r="DJ26" s="9">
        <v>5.7035280266695104E-6</v>
      </c>
      <c r="DK26" s="6">
        <v>4</v>
      </c>
      <c r="DO26" s="15">
        <v>19</v>
      </c>
      <c r="DP26" s="9">
        <v>0.11428571428571428</v>
      </c>
      <c r="DQ26" s="9">
        <v>1.8618563403064993E-4</v>
      </c>
      <c r="DR26" s="9">
        <v>0.68854091615152402</v>
      </c>
      <c r="DS26" s="9">
        <v>0.68872710178555463</v>
      </c>
      <c r="DT26" s="9">
        <v>5.9771034450707811E-6</v>
      </c>
      <c r="DU26" s="6">
        <v>4</v>
      </c>
      <c r="DY26" s="15">
        <v>19</v>
      </c>
      <c r="DZ26" s="9">
        <v>0.11428571428571428</v>
      </c>
      <c r="EA26" s="9">
        <v>1.9686487955152728E-4</v>
      </c>
      <c r="EB26" s="9">
        <v>0.68853023690600323</v>
      </c>
      <c r="EC26" s="9">
        <v>0.68872710178555474</v>
      </c>
      <c r="ED26" s="9">
        <v>6.3199384630673083E-6</v>
      </c>
      <c r="EE26" s="6">
        <v>4</v>
      </c>
      <c r="EI26" s="15">
        <v>19</v>
      </c>
      <c r="EJ26" s="9">
        <v>0.11428571428571428</v>
      </c>
      <c r="EK26" s="9">
        <v>2.1002516191058826E-4</v>
      </c>
      <c r="EL26" s="9">
        <v>0.68851707662364414</v>
      </c>
      <c r="EM26" s="9">
        <v>0.68872710178555474</v>
      </c>
      <c r="EN26" s="9">
        <v>6.742422020598382E-6</v>
      </c>
      <c r="EO26" s="6">
        <v>4</v>
      </c>
      <c r="ES26" s="15">
        <v>19</v>
      </c>
      <c r="ET26" s="9">
        <v>0.11428571428571428</v>
      </c>
      <c r="EU26" s="9">
        <v>2.2599009460846556E-4</v>
      </c>
      <c r="EV26" s="9">
        <v>0.6885011116909463</v>
      </c>
      <c r="EW26" s="9">
        <v>0.68872710178555474</v>
      </c>
      <c r="EX26" s="9">
        <v>7.2549430576032929E-6</v>
      </c>
      <c r="EY26" s="6">
        <v>4</v>
      </c>
      <c r="FC26" s="15">
        <f t="shared" si="10"/>
        <v>19</v>
      </c>
      <c r="FD26" s="9">
        <f t="shared" si="21"/>
        <v>0.11428571428571428</v>
      </c>
      <c r="FE26" s="9" cm="1">
        <f t="array" ref="FE26">VLOOKUP($G$13,'qx Malaria'!$B$1:$I$31,(FI26),FALSE)/(1-angola!FD26*INDEX($E$6:$G$11,FI26,2))</f>
        <v>1.4141909977646698E-4</v>
      </c>
      <c r="FF26" s="9">
        <f t="shared" si="19"/>
        <v>0.68858568268577813</v>
      </c>
      <c r="FG26" s="9">
        <f t="shared" si="6"/>
        <v>0.68872710178555463</v>
      </c>
      <c r="FH26" s="9">
        <f>(FE26*Table46[[#This Row],[qx (tau)]])/FG26</f>
        <v>4.539966753469173E-6</v>
      </c>
      <c r="FI26" s="6">
        <f t="shared" si="7"/>
        <v>4</v>
      </c>
      <c r="FM26" s="15">
        <v>19</v>
      </c>
      <c r="FN26" s="9">
        <v>0.11428571428571428</v>
      </c>
      <c r="FO26" s="9">
        <v>2.4853516848587334E-4</v>
      </c>
      <c r="FP26" s="9">
        <v>0.68847856661706885</v>
      </c>
      <c r="FQ26" s="9">
        <v>0.68872710178555474</v>
      </c>
      <c r="FR26" s="9">
        <v>7.9787058733737414E-6</v>
      </c>
      <c r="FS26" s="6">
        <v>4</v>
      </c>
      <c r="FW26" s="15">
        <v>19</v>
      </c>
      <c r="FX26" s="9">
        <v>0.11428571428571428</v>
      </c>
      <c r="FY26" s="9">
        <v>2.4594626048081219E-4</v>
      </c>
      <c r="FZ26" s="9">
        <v>0.68848115552507383</v>
      </c>
      <c r="GA26" s="9">
        <v>0.68872710178555463</v>
      </c>
      <c r="GB26" s="9">
        <v>7.8955943538594331E-6</v>
      </c>
      <c r="GC26" s="6">
        <v>4</v>
      </c>
      <c r="GG26" s="15">
        <v>19</v>
      </c>
      <c r="GH26" s="9">
        <v>0.11428571428571428</v>
      </c>
      <c r="GI26" s="9">
        <v>2.1940995342893506E-4</v>
      </c>
      <c r="GJ26" s="9">
        <v>0.68850769183212579</v>
      </c>
      <c r="GK26" s="9">
        <v>0.68872710178555474</v>
      </c>
      <c r="GL26" s="9">
        <v>7.043701278837756E-6</v>
      </c>
      <c r="GM26" s="6">
        <v>4</v>
      </c>
      <c r="GQ26" s="15">
        <v>19</v>
      </c>
      <c r="GR26" s="9">
        <v>0.11428571428571428</v>
      </c>
      <c r="GS26" s="9">
        <v>1.8801944386756826E-4</v>
      </c>
      <c r="GT26" s="9">
        <v>0.68853908234168715</v>
      </c>
      <c r="GU26" s="9">
        <v>0.68872710178555474</v>
      </c>
      <c r="GV26" s="9">
        <v>6.0359741047267496E-6</v>
      </c>
      <c r="GW26" s="6">
        <v>4</v>
      </c>
      <c r="HA26" s="15">
        <v>19</v>
      </c>
      <c r="HB26" s="9">
        <v>0.11428571428571428</v>
      </c>
      <c r="HC26" s="9">
        <v>1.569525478068341E-4</v>
      </c>
      <c r="HD26" s="9">
        <v>0.68857014923774784</v>
      </c>
      <c r="HE26" s="9">
        <v>0.68872710178555463</v>
      </c>
      <c r="HF26" s="9">
        <v>5.038635870555033E-6</v>
      </c>
      <c r="HG26" s="6">
        <v>4</v>
      </c>
      <c r="HK26" s="15">
        <v>19</v>
      </c>
      <c r="HL26" s="9">
        <v>0.11428571428571428</v>
      </c>
      <c r="HM26" s="9">
        <v>1.3656489726697729E-4</v>
      </c>
      <c r="HN26" s="9">
        <v>0.68859053688828775</v>
      </c>
      <c r="HO26" s="9">
        <v>0.68872710178555474</v>
      </c>
      <c r="HP26" s="9">
        <v>4.3841326543798419E-6</v>
      </c>
      <c r="HQ26" s="6">
        <v>4</v>
      </c>
      <c r="HU26" s="15">
        <v>19</v>
      </c>
      <c r="HV26" s="9">
        <v>0.11428571428571428</v>
      </c>
      <c r="HW26" s="9">
        <v>1.2200228973850814E-4</v>
      </c>
      <c r="HX26" s="9">
        <v>0.68860509949581616</v>
      </c>
      <c r="HY26" s="9">
        <v>0.68872710178555463</v>
      </c>
      <c r="HZ26" s="9">
        <v>3.9166303571118505E-6</v>
      </c>
      <c r="IA26" s="6">
        <v>4</v>
      </c>
      <c r="IE26" s="15">
        <v>19</v>
      </c>
      <c r="IF26" s="9">
        <v>0.11428571428571428</v>
      </c>
      <c r="IG26" s="9">
        <v>1.1488279272458988E-4</v>
      </c>
      <c r="IH26" s="9">
        <v>0.68861221899283009</v>
      </c>
      <c r="II26" s="9">
        <v>0.68872710178555463</v>
      </c>
      <c r="IJ26" s="9">
        <v>3.688073678447498E-6</v>
      </c>
      <c r="IK26" s="6">
        <v>4</v>
      </c>
      <c r="IO26" s="15">
        <v>19</v>
      </c>
      <c r="IP26" s="9">
        <v>0.11428571428571428</v>
      </c>
      <c r="IQ26" s="9">
        <v>1.1509853505834499E-4</v>
      </c>
      <c r="IR26" s="9">
        <v>0.68861200325049632</v>
      </c>
      <c r="IS26" s="9">
        <v>0.68872710178555463</v>
      </c>
      <c r="IT26" s="9">
        <v>3.6949996384070234E-6</v>
      </c>
      <c r="IU26" s="6">
        <v>4</v>
      </c>
      <c r="IY26" s="15">
        <v>19</v>
      </c>
      <c r="IZ26" s="9">
        <v>0.11428571428571428</v>
      </c>
      <c r="JA26" s="9">
        <v>1.1499066389146744E-4</v>
      </c>
      <c r="JB26" s="9">
        <v>0.68861211112166332</v>
      </c>
      <c r="JC26" s="9">
        <v>0.68872710178555474</v>
      </c>
      <c r="JD26" s="9">
        <v>3.6915366584272603E-6</v>
      </c>
      <c r="JE26" s="6">
        <v>4</v>
      </c>
      <c r="JI26" s="15">
        <v>19</v>
      </c>
      <c r="JJ26" s="9">
        <v>0.11428571428571428</v>
      </c>
      <c r="JK26" s="9">
        <v>1.2631713641361012E-4</v>
      </c>
      <c r="JL26" s="9">
        <v>0.6886007846491411</v>
      </c>
      <c r="JM26" s="9">
        <v>0.68872710178555474</v>
      </c>
      <c r="JN26" s="9">
        <v>4.0551495563023655E-6</v>
      </c>
      <c r="JO26" s="6">
        <v>4</v>
      </c>
      <c r="JS26" s="15">
        <v>19</v>
      </c>
      <c r="JT26" s="9">
        <v>0.11428571428571428</v>
      </c>
      <c r="JU26" s="9">
        <v>1.322500505918753E-4</v>
      </c>
      <c r="JV26" s="9">
        <v>0.68859485173496282</v>
      </c>
      <c r="JW26" s="9">
        <v>0.68872710178555474</v>
      </c>
      <c r="JX26" s="9">
        <v>4.2456134551893253E-6</v>
      </c>
      <c r="JY26" s="6">
        <v>4</v>
      </c>
      <c r="KC26" s="15">
        <v>19</v>
      </c>
      <c r="KD26" s="9">
        <v>0.11428571428571428</v>
      </c>
      <c r="KE26" s="9">
        <v>1.4195845561085473E-4</v>
      </c>
      <c r="KF26" s="9">
        <v>0.68858514332994381</v>
      </c>
      <c r="KG26" s="9">
        <v>0.68872710178555463</v>
      </c>
      <c r="KH26" s="9">
        <v>4.5572816533679882E-6</v>
      </c>
      <c r="KI26" s="6">
        <v>4</v>
      </c>
      <c r="KM26" s="15">
        <v>19</v>
      </c>
      <c r="KN26" s="9">
        <v>0.11428571428571428</v>
      </c>
      <c r="KO26" s="9">
        <v>1.4379226544777306E-4</v>
      </c>
      <c r="KP26" s="9">
        <v>0.68858330952010693</v>
      </c>
      <c r="KQ26" s="9">
        <v>0.68872710178555474</v>
      </c>
      <c r="KR26" s="9">
        <v>4.6161523130239559E-6</v>
      </c>
      <c r="KS26" s="6">
        <v>4</v>
      </c>
      <c r="KW26" s="15">
        <v>19</v>
      </c>
      <c r="KX26" s="9">
        <v>0.11428571428571428</v>
      </c>
      <c r="KY26" s="9">
        <v>1.4141909977646698E-4</v>
      </c>
      <c r="KZ26" s="9">
        <v>0.68858568268577813</v>
      </c>
      <c r="LA26" s="9">
        <v>0.68872710178555463</v>
      </c>
      <c r="LB26" s="9">
        <v>4.539966753469173E-6</v>
      </c>
      <c r="LC26" s="6">
        <v>4</v>
      </c>
    </row>
    <row r="27" spans="1:315">
      <c r="A27" s="6">
        <v>20</v>
      </c>
      <c r="B27" s="6">
        <v>2.3808112394338415E-2</v>
      </c>
      <c r="C27" s="6">
        <f>1-Table46[[#This Row],[qx (tau)]]</f>
        <v>0.97619188760566156</v>
      </c>
      <c r="H27" s="15">
        <f t="shared" si="8"/>
        <v>20</v>
      </c>
      <c r="I27" s="9">
        <f t="shared" si="20"/>
        <v>0.14285714285714285</v>
      </c>
      <c r="J27" s="9" cm="1">
        <f t="array" ref="J27">VLOOKUP($G$13,'qx Malaria'!$B$1:$I$31,(N27),FALSE)/(1-angola!I27*INDEX($E$6:$G$11,N27,2))</f>
        <v>1.442577926753025E-4</v>
      </c>
      <c r="K27" s="9">
        <f t="shared" si="18"/>
        <v>0.70240760130051672</v>
      </c>
      <c r="L27" s="9">
        <f t="shared" si="2"/>
        <v>0.70255185909319207</v>
      </c>
      <c r="M27" s="9">
        <f>(J27*Table46[[#This Row],[qx (tau)]])/L27</f>
        <v>4.8886152635135096E-6</v>
      </c>
      <c r="N27" s="6">
        <f t="shared" si="3"/>
        <v>4</v>
      </c>
      <c r="S27" s="15">
        <v>20</v>
      </c>
      <c r="T27" s="9">
        <v>0.14285714285714285</v>
      </c>
      <c r="U27" s="9">
        <v>1.3424447525848136E-4</v>
      </c>
      <c r="V27" s="9">
        <v>0.70241761461793362</v>
      </c>
      <c r="W27" s="9">
        <v>0.70255185909319207</v>
      </c>
      <c r="X27" s="9">
        <v>4.549283464139192E-6</v>
      </c>
      <c r="Y27" s="6">
        <v>4</v>
      </c>
      <c r="AC27" s="15">
        <v>20</v>
      </c>
      <c r="AD27" s="9">
        <v>0.14285714285714285</v>
      </c>
      <c r="AE27" s="9">
        <v>1.3468462107900096E-4</v>
      </c>
      <c r="AF27" s="9">
        <v>0.70241717447211316</v>
      </c>
      <c r="AG27" s="9">
        <v>0.70255185909319218</v>
      </c>
      <c r="AH27" s="9">
        <v>4.5641991476281722E-6</v>
      </c>
      <c r="AI27" s="6">
        <v>4</v>
      </c>
      <c r="AM27" s="15">
        <v>20</v>
      </c>
      <c r="AN27" s="9">
        <v>0.14285714285714285</v>
      </c>
      <c r="AO27" s="9">
        <v>1.3776564182263826E-4</v>
      </c>
      <c r="AP27" s="9">
        <v>0.7024140934513694</v>
      </c>
      <c r="AQ27" s="9">
        <v>0.70255185909319207</v>
      </c>
      <c r="AR27" s="9">
        <v>4.6686089320510408E-6</v>
      </c>
      <c r="AS27" s="6">
        <v>4</v>
      </c>
      <c r="AW27" s="15">
        <v>20</v>
      </c>
      <c r="AX27" s="9">
        <v>0.14285714285714285</v>
      </c>
      <c r="AY27" s="9">
        <v>1.44807974950952E-4</v>
      </c>
      <c r="AZ27" s="9">
        <v>0.70240705111824109</v>
      </c>
      <c r="BA27" s="9">
        <v>0.70255185909319207</v>
      </c>
      <c r="BB27" s="9">
        <v>4.907259867874735E-6</v>
      </c>
      <c r="BC27" s="6">
        <v>4</v>
      </c>
      <c r="BG27" s="15">
        <v>20</v>
      </c>
      <c r="BH27" s="9">
        <v>0.14285714285714285</v>
      </c>
      <c r="BI27" s="9">
        <v>1.5273059972030503E-4</v>
      </c>
      <c r="BJ27" s="9">
        <v>0.70239912849347175</v>
      </c>
      <c r="BK27" s="9">
        <v>0.70255185909319207</v>
      </c>
      <c r="BL27" s="9">
        <v>5.1757421706763936E-6</v>
      </c>
      <c r="BM27" s="6">
        <v>4</v>
      </c>
      <c r="BQ27" s="15">
        <v>20</v>
      </c>
      <c r="BR27" s="9">
        <v>0.14285714285714285</v>
      </c>
      <c r="BS27" s="9">
        <v>1.5438114654725354E-4</v>
      </c>
      <c r="BT27" s="9">
        <v>0.70239747794664487</v>
      </c>
      <c r="BU27" s="9">
        <v>0.70255185909319207</v>
      </c>
      <c r="BV27" s="9">
        <v>5.2316759837600707E-6</v>
      </c>
      <c r="BW27" s="6">
        <v>4</v>
      </c>
      <c r="CA27" s="15">
        <v>20</v>
      </c>
      <c r="CB27" s="9">
        <v>0.14285714285714285</v>
      </c>
      <c r="CC27" s="9">
        <v>1.4788899569458927E-4</v>
      </c>
      <c r="CD27" s="9">
        <v>0.70240397009749755</v>
      </c>
      <c r="CE27" s="9">
        <v>0.70255185909319218</v>
      </c>
      <c r="CF27" s="9">
        <v>5.011669652297601E-6</v>
      </c>
      <c r="CG27" s="6">
        <v>4</v>
      </c>
      <c r="CK27" s="15">
        <v>20</v>
      </c>
      <c r="CL27" s="9">
        <v>0.14285714285714285</v>
      </c>
      <c r="CM27" s="9">
        <v>1.5152019871387607E-4</v>
      </c>
      <c r="CN27" s="9">
        <v>0.70240033889447817</v>
      </c>
      <c r="CO27" s="9">
        <v>0.70255185909319207</v>
      </c>
      <c r="CP27" s="9">
        <v>5.1347240410816942E-6</v>
      </c>
      <c r="CQ27" s="6">
        <v>4</v>
      </c>
      <c r="CU27" s="15">
        <v>20</v>
      </c>
      <c r="CV27" s="9">
        <v>0.14285714285714285</v>
      </c>
      <c r="CW27" s="9">
        <v>1.6824573989362131E-4</v>
      </c>
      <c r="CX27" s="9">
        <v>0.70238361335329846</v>
      </c>
      <c r="CY27" s="9">
        <v>0.70255185909319207</v>
      </c>
      <c r="CZ27" s="9">
        <v>5.701520013662971E-6</v>
      </c>
      <c r="DA27" s="6">
        <v>4</v>
      </c>
      <c r="DE27" s="15">
        <v>20</v>
      </c>
      <c r="DF27" s="9">
        <v>0.14285714285714285</v>
      </c>
      <c r="DG27" s="9">
        <v>1.8123004159894981E-4</v>
      </c>
      <c r="DH27" s="9">
        <v>0.70237062905159309</v>
      </c>
      <c r="DI27" s="9">
        <v>0.70255185909319207</v>
      </c>
      <c r="DJ27" s="9">
        <v>6.1415326765879094E-6</v>
      </c>
      <c r="DK27" s="6">
        <v>4</v>
      </c>
      <c r="DO27" s="15">
        <v>20</v>
      </c>
      <c r="DP27" s="9">
        <v>0.14285714285714285</v>
      </c>
      <c r="DQ27" s="9">
        <v>1.8992292155421215E-4</v>
      </c>
      <c r="DR27" s="9">
        <v>0.70236193617163789</v>
      </c>
      <c r="DS27" s="9">
        <v>0.70255185909319207</v>
      </c>
      <c r="DT27" s="9">
        <v>6.436117425495284E-6</v>
      </c>
      <c r="DU27" s="6">
        <v>4</v>
      </c>
      <c r="DY27" s="15">
        <v>20</v>
      </c>
      <c r="DZ27" s="9">
        <v>0.14285714285714285</v>
      </c>
      <c r="EA27" s="9">
        <v>2.0081653061207249E-4</v>
      </c>
      <c r="EB27" s="9">
        <v>0.70235104256258007</v>
      </c>
      <c r="EC27" s="9">
        <v>0.70255185909319218</v>
      </c>
      <c r="ED27" s="9">
        <v>6.805280591847561E-6</v>
      </c>
      <c r="EE27" s="6">
        <v>4</v>
      </c>
      <c r="EI27" s="15">
        <v>20</v>
      </c>
      <c r="EJ27" s="9">
        <v>0.14285714285714285</v>
      </c>
      <c r="EK27" s="9">
        <v>2.1424097813792063E-4</v>
      </c>
      <c r="EL27" s="9">
        <v>0.70233761811505413</v>
      </c>
      <c r="EM27" s="9">
        <v>0.70255185909319207</v>
      </c>
      <c r="EN27" s="9">
        <v>7.2602089382614812E-6</v>
      </c>
      <c r="EO27" s="6">
        <v>4</v>
      </c>
      <c r="ES27" s="15">
        <v>20</v>
      </c>
      <c r="ET27" s="9">
        <v>0.14285714285714285</v>
      </c>
      <c r="EU27" s="9">
        <v>2.3052637349714624E-4</v>
      </c>
      <c r="EV27" s="9">
        <v>0.70232133271969499</v>
      </c>
      <c r="EW27" s="9">
        <v>0.70255185909319218</v>
      </c>
      <c r="EX27" s="9">
        <v>7.8120892273537761E-6</v>
      </c>
      <c r="EY27" s="6">
        <v>4</v>
      </c>
      <c r="FC27" s="15">
        <f t="shared" si="10"/>
        <v>20</v>
      </c>
      <c r="FD27" s="9">
        <f t="shared" si="21"/>
        <v>0.14285714285714285</v>
      </c>
      <c r="FE27" s="9" cm="1">
        <f t="array" ref="FE27">VLOOKUP($G$13,'qx Malaria'!$B$1:$I$31,(FI27),FALSE)/(1-angola!FD27*INDEX($E$6:$G$11,FI27,2))</f>
        <v>1.442577926753025E-4</v>
      </c>
      <c r="FF27" s="9">
        <f t="shared" si="19"/>
        <v>0.70240760130051672</v>
      </c>
      <c r="FG27" s="9">
        <f t="shared" si="6"/>
        <v>0.70255185909319207</v>
      </c>
      <c r="FH27" s="9">
        <f>(FE27*Table46[[#This Row],[qx (tau)]])/FG27</f>
        <v>4.8886152635135096E-6</v>
      </c>
      <c r="FI27" s="6">
        <f t="shared" si="7"/>
        <v>4</v>
      </c>
      <c r="FM27" s="15">
        <v>20</v>
      </c>
      <c r="FN27" s="9">
        <v>0.14285714285714285</v>
      </c>
      <c r="FO27" s="9">
        <v>2.5352399261929591E-4</v>
      </c>
      <c r="FP27" s="9">
        <v>0.70229833510057282</v>
      </c>
      <c r="FQ27" s="9">
        <v>0.70255185909319207</v>
      </c>
      <c r="FR27" s="9">
        <v>8.5914336896530321E-6</v>
      </c>
      <c r="FS27" s="6">
        <v>4</v>
      </c>
      <c r="FW27" s="15">
        <v>20</v>
      </c>
      <c r="FX27" s="9">
        <v>0.14285714285714285</v>
      </c>
      <c r="FY27" s="9">
        <v>2.5088311769617825E-4</v>
      </c>
      <c r="FZ27" s="9">
        <v>0.7023009759754959</v>
      </c>
      <c r="GA27" s="9">
        <v>0.70255185909319207</v>
      </c>
      <c r="GB27" s="9">
        <v>8.5019395887191461E-6</v>
      </c>
      <c r="GC27" s="6">
        <v>4</v>
      </c>
      <c r="GG27" s="15">
        <v>20</v>
      </c>
      <c r="GH27" s="9">
        <v>0.14285714285714285</v>
      </c>
      <c r="GI27" s="9">
        <v>2.238141497342222E-4</v>
      </c>
      <c r="GJ27" s="9">
        <v>0.70232804494345791</v>
      </c>
      <c r="GK27" s="9">
        <v>0.70255185909319218</v>
      </c>
      <c r="GL27" s="9">
        <v>7.584625054146816E-6</v>
      </c>
      <c r="GM27" s="6">
        <v>4</v>
      </c>
      <c r="GQ27" s="15">
        <v>20</v>
      </c>
      <c r="GR27" s="9">
        <v>0.14285714285714285</v>
      </c>
      <c r="GS27" s="9">
        <v>1.9179354129142048E-4</v>
      </c>
      <c r="GT27" s="9">
        <v>0.70236006555190067</v>
      </c>
      <c r="GU27" s="9">
        <v>0.70255185909319207</v>
      </c>
      <c r="GV27" s="9">
        <v>6.4995090803234532E-6</v>
      </c>
      <c r="GW27" s="6">
        <v>4</v>
      </c>
      <c r="HA27" s="15">
        <v>20</v>
      </c>
      <c r="HB27" s="9">
        <v>0.14285714285714285</v>
      </c>
      <c r="HC27" s="9">
        <v>1.601030422140085E-4</v>
      </c>
      <c r="HD27" s="9">
        <v>0.70239175605097803</v>
      </c>
      <c r="HE27" s="9">
        <v>0.70255185909319207</v>
      </c>
      <c r="HF27" s="9">
        <v>5.4255798691168235E-6</v>
      </c>
      <c r="HG27" s="6">
        <v>4</v>
      </c>
      <c r="HK27" s="15">
        <v>20</v>
      </c>
      <c r="HL27" s="9">
        <v>0.14285714285714285</v>
      </c>
      <c r="HM27" s="9">
        <v>1.3930615219445689E-4</v>
      </c>
      <c r="HN27" s="9">
        <v>0.70241255294099769</v>
      </c>
      <c r="HO27" s="9">
        <v>0.70255185909319218</v>
      </c>
      <c r="HP27" s="9">
        <v>4.7208138242624734E-6</v>
      </c>
      <c r="HQ27" s="6">
        <v>4</v>
      </c>
      <c r="HU27" s="15">
        <v>20</v>
      </c>
      <c r="HV27" s="9">
        <v>0.14285714285714285</v>
      </c>
      <c r="HW27" s="9">
        <v>1.2445123075192002E-4</v>
      </c>
      <c r="HX27" s="9">
        <v>0.70242740786244018</v>
      </c>
      <c r="HY27" s="9">
        <v>0.70255185909319207</v>
      </c>
      <c r="HZ27" s="9">
        <v>4.2174095065093667E-6</v>
      </c>
      <c r="IA27" s="6">
        <v>4</v>
      </c>
      <c r="IE27" s="15">
        <v>20</v>
      </c>
      <c r="IF27" s="9">
        <v>0.14285714285714285</v>
      </c>
      <c r="IG27" s="9">
        <v>1.1718882471334642E-4</v>
      </c>
      <c r="IH27" s="9">
        <v>0.70243467026847872</v>
      </c>
      <c r="II27" s="9">
        <v>0.70255185909319207</v>
      </c>
      <c r="IJ27" s="9">
        <v>3.9713007289411803E-6</v>
      </c>
      <c r="IK27" s="6">
        <v>4</v>
      </c>
      <c r="IO27" s="15">
        <v>20</v>
      </c>
      <c r="IP27" s="9">
        <v>0.14285714285714285</v>
      </c>
      <c r="IQ27" s="9">
        <v>1.1740889762360623E-4</v>
      </c>
      <c r="IR27" s="9">
        <v>0.70243445019556849</v>
      </c>
      <c r="IS27" s="9">
        <v>0.70255185909319207</v>
      </c>
      <c r="IT27" s="9">
        <v>3.9787585706856708E-6</v>
      </c>
      <c r="IU27" s="6">
        <v>4</v>
      </c>
      <c r="IY27" s="15">
        <v>20</v>
      </c>
      <c r="IZ27" s="9">
        <v>0.14285714285714285</v>
      </c>
      <c r="JA27" s="9">
        <v>1.1729886116847633E-4</v>
      </c>
      <c r="JB27" s="9">
        <v>0.70243456023202366</v>
      </c>
      <c r="JC27" s="9">
        <v>0.70255185909319218</v>
      </c>
      <c r="JD27" s="9">
        <v>3.9750296498134256E-6</v>
      </c>
      <c r="JE27" s="6">
        <v>4</v>
      </c>
      <c r="JI27" s="15">
        <v>20</v>
      </c>
      <c r="JJ27" s="9">
        <v>0.14285714285714285</v>
      </c>
      <c r="JK27" s="9">
        <v>1.2885268895711612E-4</v>
      </c>
      <c r="JL27" s="9">
        <v>0.70242300640423494</v>
      </c>
      <c r="JM27" s="9">
        <v>0.70255185909319207</v>
      </c>
      <c r="JN27" s="9">
        <v>4.3665663413991757E-6</v>
      </c>
      <c r="JO27" s="6">
        <v>4</v>
      </c>
      <c r="JS27" s="15">
        <v>20</v>
      </c>
      <c r="JT27" s="9">
        <v>0.14285714285714285</v>
      </c>
      <c r="JU27" s="9">
        <v>1.3490469398926076E-4</v>
      </c>
      <c r="JV27" s="9">
        <v>0.70241695439920282</v>
      </c>
      <c r="JW27" s="9">
        <v>0.70255185909319207</v>
      </c>
      <c r="JX27" s="9">
        <v>4.5716569893726635E-6</v>
      </c>
      <c r="JY27" s="6">
        <v>4</v>
      </c>
      <c r="KC27" s="15">
        <v>20</v>
      </c>
      <c r="KD27" s="9">
        <v>0.14285714285714285</v>
      </c>
      <c r="KE27" s="9">
        <v>1.44807974950952E-4</v>
      </c>
      <c r="KF27" s="9">
        <v>0.70240705111824109</v>
      </c>
      <c r="KG27" s="9">
        <v>0.70255185909319207</v>
      </c>
      <c r="KH27" s="9">
        <v>4.907259867874735E-6</v>
      </c>
      <c r="KI27" s="6">
        <v>4</v>
      </c>
      <c r="KM27" s="15">
        <v>20</v>
      </c>
      <c r="KN27" s="9">
        <v>0.14285714285714285</v>
      </c>
      <c r="KO27" s="9">
        <v>1.4667859468816034E-4</v>
      </c>
      <c r="KP27" s="9">
        <v>0.70240518049850387</v>
      </c>
      <c r="KQ27" s="9">
        <v>0.70255185909319207</v>
      </c>
      <c r="KR27" s="9">
        <v>4.9706515227029042E-6</v>
      </c>
      <c r="KS27" s="6">
        <v>4</v>
      </c>
      <c r="KW27" s="15">
        <v>20</v>
      </c>
      <c r="KX27" s="9">
        <v>0.14285714285714285</v>
      </c>
      <c r="KY27" s="9">
        <v>1.442577926753025E-4</v>
      </c>
      <c r="KZ27" s="9">
        <v>0.70240760130051672</v>
      </c>
      <c r="LA27" s="9">
        <v>0.70255185909319207</v>
      </c>
      <c r="LB27" s="9">
        <v>4.8886152635135096E-6</v>
      </c>
      <c r="LC27" s="6">
        <v>4</v>
      </c>
    </row>
    <row r="28" spans="1:315">
      <c r="A28" s="6">
        <v>21</v>
      </c>
      <c r="B28" s="6">
        <v>2.5199441268962113E-2</v>
      </c>
      <c r="C28" s="6">
        <f>1-Table46[[#This Row],[qx (tau)]]</f>
        <v>0.97480055873103788</v>
      </c>
      <c r="H28" s="15">
        <f t="shared" si="8"/>
        <v>21</v>
      </c>
      <c r="I28" s="9">
        <f t="shared" si="20"/>
        <v>0.17142857142857143</v>
      </c>
      <c r="J28" s="9" cm="1">
        <f t="array" ref="J28">VLOOKUP($G$13,'qx Malaria'!$B$1:$I$31,(N28),FALSE)/(1-angola!I28*INDEX($E$6:$G$11,N28,2))</f>
        <v>1.4721278163005902E-4</v>
      </c>
      <c r="K28" s="9">
        <f t="shared" si="18"/>
        <v>0.71679577863976007</v>
      </c>
      <c r="L28" s="9">
        <f t="shared" si="2"/>
        <v>0.71694299142139017</v>
      </c>
      <c r="M28" s="9">
        <f>(J28*Table46[[#This Row],[qx (tau)]])/L28</f>
        <v>5.1743024049548403E-6</v>
      </c>
      <c r="N28" s="6">
        <f t="shared" si="3"/>
        <v>4</v>
      </c>
      <c r="S28" s="15">
        <v>21</v>
      </c>
      <c r="T28" s="9">
        <v>0.17142857142857143</v>
      </c>
      <c r="U28" s="9">
        <v>1.3699435056344165E-4</v>
      </c>
      <c r="V28" s="9">
        <v>0.71680599707082682</v>
      </c>
      <c r="W28" s="9">
        <v>0.71694299142139029</v>
      </c>
      <c r="X28" s="9">
        <v>4.8151403005681956E-6</v>
      </c>
      <c r="Y28" s="6">
        <v>4</v>
      </c>
      <c r="AC28" s="15">
        <v>21</v>
      </c>
      <c r="AD28" s="9">
        <v>0.17142857142857143</v>
      </c>
      <c r="AE28" s="9">
        <v>1.3744351236856769E-4</v>
      </c>
      <c r="AF28" s="9">
        <v>0.71680554790902162</v>
      </c>
      <c r="AG28" s="9">
        <v>0.71694299142139017</v>
      </c>
      <c r="AH28" s="9">
        <v>4.8309276458159612E-6</v>
      </c>
      <c r="AI28" s="6">
        <v>4</v>
      </c>
      <c r="AM28" s="15">
        <v>21</v>
      </c>
      <c r="AN28" s="9">
        <v>0.17142857142857143</v>
      </c>
      <c r="AO28" s="9">
        <v>1.4058764500444996E-4</v>
      </c>
      <c r="AP28" s="9">
        <v>0.71680240377638571</v>
      </c>
      <c r="AQ28" s="9">
        <v>0.71694299142139017</v>
      </c>
      <c r="AR28" s="9">
        <v>4.9414390625503133E-6</v>
      </c>
      <c r="AS28" s="6">
        <v>4</v>
      </c>
      <c r="AW28" s="15">
        <v>21</v>
      </c>
      <c r="AX28" s="9">
        <v>0.17142857142857143</v>
      </c>
      <c r="AY28" s="9">
        <v>1.4777423388646658E-4</v>
      </c>
      <c r="AZ28" s="9">
        <v>0.71679521718750372</v>
      </c>
      <c r="BA28" s="9">
        <v>0.71694299142139017</v>
      </c>
      <c r="BB28" s="9">
        <v>5.1940365865145464E-6</v>
      </c>
      <c r="BC28" s="6">
        <v>4</v>
      </c>
      <c r="BG28" s="15">
        <v>21</v>
      </c>
      <c r="BH28" s="9">
        <v>0.17142857142857143</v>
      </c>
      <c r="BI28" s="9">
        <v>1.5585914637873528E-4</v>
      </c>
      <c r="BJ28" s="9">
        <v>0.71678713227501145</v>
      </c>
      <c r="BK28" s="9">
        <v>0.71694299142139017</v>
      </c>
      <c r="BL28" s="9">
        <v>5.478208800974309E-6</v>
      </c>
      <c r="BM28" s="6">
        <v>4</v>
      </c>
      <c r="BQ28" s="15">
        <v>21</v>
      </c>
      <c r="BR28" s="9">
        <v>0.17142857142857143</v>
      </c>
      <c r="BS28" s="9">
        <v>1.575435031479579E-4</v>
      </c>
      <c r="BT28" s="9">
        <v>0.71678544791824228</v>
      </c>
      <c r="BU28" s="9">
        <v>0.71694299142139029</v>
      </c>
      <c r="BV28" s="9">
        <v>5.5374113456534246E-6</v>
      </c>
      <c r="BW28" s="6">
        <v>4</v>
      </c>
      <c r="CA28" s="15">
        <v>21</v>
      </c>
      <c r="CB28" s="9">
        <v>0.17142857142857143</v>
      </c>
      <c r="CC28" s="9">
        <v>1.5091836652234882E-4</v>
      </c>
      <c r="CD28" s="9">
        <v>0.71679207305486781</v>
      </c>
      <c r="CE28" s="9">
        <v>0.71694299142139017</v>
      </c>
      <c r="CF28" s="9">
        <v>5.3045480032488976E-6</v>
      </c>
      <c r="CG28" s="6">
        <v>4</v>
      </c>
      <c r="CK28" s="15">
        <v>21</v>
      </c>
      <c r="CL28" s="9">
        <v>0.17142857142857143</v>
      </c>
      <c r="CM28" s="9">
        <v>1.5462395141463864E-4</v>
      </c>
      <c r="CN28" s="9">
        <v>0.71678836746997554</v>
      </c>
      <c r="CO28" s="9">
        <v>0.71694299142139017</v>
      </c>
      <c r="CP28" s="9">
        <v>5.4347936015429558E-6</v>
      </c>
      <c r="CQ28" s="6">
        <v>4</v>
      </c>
      <c r="CU28" s="15">
        <v>21</v>
      </c>
      <c r="CV28" s="9">
        <v>0.17142857142857143</v>
      </c>
      <c r="CW28" s="9">
        <v>1.716921000094281E-4</v>
      </c>
      <c r="CX28" s="9">
        <v>0.71677129932138073</v>
      </c>
      <c r="CY28" s="9">
        <v>0.71694299142139017</v>
      </c>
      <c r="CZ28" s="9">
        <v>6.0347127209580099E-6</v>
      </c>
      <c r="DA28" s="6">
        <v>4</v>
      </c>
      <c r="DE28" s="15">
        <v>21</v>
      </c>
      <c r="DF28" s="9">
        <v>0.17142857142857143</v>
      </c>
      <c r="DG28" s="9">
        <v>1.8494237326064622E-4</v>
      </c>
      <c r="DH28" s="9">
        <v>0.71675804904812956</v>
      </c>
      <c r="DI28" s="9">
        <v>0.71694299142139017</v>
      </c>
      <c r="DJ28" s="9">
        <v>6.5004394057670647E-6</v>
      </c>
      <c r="DK28" s="6">
        <v>4</v>
      </c>
      <c r="DO28" s="15">
        <v>21</v>
      </c>
      <c r="DP28" s="9">
        <v>0.17142857142857143</v>
      </c>
      <c r="DQ28" s="9">
        <v>1.9381331891188552E-4</v>
      </c>
      <c r="DR28" s="9">
        <v>0.71674917810247829</v>
      </c>
      <c r="DS28" s="9">
        <v>0.71694299142139017</v>
      </c>
      <c r="DT28" s="9">
        <v>6.8122394744104167E-6</v>
      </c>
      <c r="DU28" s="6">
        <v>4</v>
      </c>
      <c r="DY28" s="15">
        <v>21</v>
      </c>
      <c r="DZ28" s="9">
        <v>0.17142857142857143</v>
      </c>
      <c r="EA28" s="9">
        <v>2.0493007358875491E-4</v>
      </c>
      <c r="EB28" s="9">
        <v>0.71673806134780149</v>
      </c>
      <c r="EC28" s="9">
        <v>0.71694299142139029</v>
      </c>
      <c r="ED28" s="9">
        <v>7.2029762692925877E-6</v>
      </c>
      <c r="EE28" s="6">
        <v>4</v>
      </c>
      <c r="EI28" s="15">
        <v>21</v>
      </c>
      <c r="EJ28" s="9">
        <v>0.17142857142857143</v>
      </c>
      <c r="EK28" s="9">
        <v>2.1862950864509907E-4</v>
      </c>
      <c r="EL28" s="9">
        <v>0.71672436191274513</v>
      </c>
      <c r="EM28" s="9">
        <v>0.71694299142139029</v>
      </c>
      <c r="EN28" s="9">
        <v>7.6844902993494057E-6</v>
      </c>
      <c r="EO28" s="6">
        <v>4</v>
      </c>
      <c r="ES28" s="15">
        <v>21</v>
      </c>
      <c r="ET28" s="9">
        <v>0.17142857142857143</v>
      </c>
      <c r="EU28" s="9">
        <v>2.3524849543476252E-4</v>
      </c>
      <c r="EV28" s="9">
        <v>0.7167077429259554</v>
      </c>
      <c r="EW28" s="9">
        <v>0.71694299142139017</v>
      </c>
      <c r="EX28" s="9">
        <v>8.2686220735166976E-6</v>
      </c>
      <c r="EY28" s="6">
        <v>4</v>
      </c>
      <c r="FC28" s="15">
        <f t="shared" si="10"/>
        <v>21</v>
      </c>
      <c r="FD28" s="9">
        <f t="shared" si="21"/>
        <v>0.17142857142857143</v>
      </c>
      <c r="FE28" s="9" cm="1">
        <f t="array" ref="FE28">VLOOKUP($G$13,'qx Malaria'!$B$1:$I$31,(FI28),FALSE)/(1-angola!FD28*INDEX($E$6:$G$11,FI28,2))</f>
        <v>1.4721278163005902E-4</v>
      </c>
      <c r="FF28" s="9">
        <f t="shared" si="19"/>
        <v>0.71679577863976007</v>
      </c>
      <c r="FG28" s="9">
        <f t="shared" si="6"/>
        <v>0.71694299142139017</v>
      </c>
      <c r="FH28" s="9">
        <f>(FE28*Table46[[#This Row],[qx (tau)]])/FG28</f>
        <v>5.1743024049548403E-6</v>
      </c>
      <c r="FI28" s="6">
        <f t="shared" si="7"/>
        <v>4</v>
      </c>
      <c r="FM28" s="15">
        <v>21</v>
      </c>
      <c r="FN28" s="9">
        <v>0.17142857142857143</v>
      </c>
      <c r="FO28" s="9">
        <v>2.5871719975259798E-4</v>
      </c>
      <c r="FP28" s="9">
        <v>0.71668427422163761</v>
      </c>
      <c r="FQ28" s="9">
        <v>0.71694299142139017</v>
      </c>
      <c r="FR28" s="9">
        <v>9.0935108627123971E-6</v>
      </c>
      <c r="FS28" s="6">
        <v>4</v>
      </c>
      <c r="FW28" s="15">
        <v>21</v>
      </c>
      <c r="FX28" s="9">
        <v>0.17142857142857143</v>
      </c>
      <c r="FY28" s="9">
        <v>2.5602222892184178E-4</v>
      </c>
      <c r="FZ28" s="9">
        <v>0.71668696919246833</v>
      </c>
      <c r="GA28" s="9">
        <v>0.71694299142139017</v>
      </c>
      <c r="GB28" s="9">
        <v>8.9987867912258099E-6</v>
      </c>
      <c r="GC28" s="6">
        <v>4</v>
      </c>
      <c r="GG28" s="15">
        <v>21</v>
      </c>
      <c r="GH28" s="9">
        <v>0.17142857142857143</v>
      </c>
      <c r="GI28" s="9">
        <v>2.2839877790659043E-4</v>
      </c>
      <c r="GJ28" s="9">
        <v>0.71671459264348358</v>
      </c>
      <c r="GK28" s="9">
        <v>0.71694299142139017</v>
      </c>
      <c r="GL28" s="9">
        <v>8.0278650584882882E-6</v>
      </c>
      <c r="GM28" s="6">
        <v>4</v>
      </c>
      <c r="GQ28" s="15">
        <v>21</v>
      </c>
      <c r="GR28" s="9">
        <v>0.17142857142857143</v>
      </c>
      <c r="GS28" s="9">
        <v>1.9572225658367115E-4</v>
      </c>
      <c r="GT28" s="9">
        <v>0.71674726916480658</v>
      </c>
      <c r="GU28" s="9">
        <v>0.71694299142139029</v>
      </c>
      <c r="GV28" s="9">
        <v>6.8793356917134138E-6</v>
      </c>
      <c r="GW28" s="6">
        <v>4</v>
      </c>
      <c r="HA28" s="15">
        <v>21</v>
      </c>
      <c r="HB28" s="9">
        <v>0.17142857142857143</v>
      </c>
      <c r="HC28" s="9">
        <v>1.6338260661459642E-4</v>
      </c>
      <c r="HD28" s="9">
        <v>0.71677960881477554</v>
      </c>
      <c r="HE28" s="9">
        <v>0.71694299142139017</v>
      </c>
      <c r="HF28" s="9">
        <v>5.7426468338743665E-6</v>
      </c>
      <c r="HG28" s="6">
        <v>4</v>
      </c>
      <c r="HK28" s="15">
        <v>21</v>
      </c>
      <c r="HL28" s="9">
        <v>0.17142857142857143</v>
      </c>
      <c r="HM28" s="9">
        <v>1.4215971132239112E-4</v>
      </c>
      <c r="HN28" s="9">
        <v>0.71680083171006781</v>
      </c>
      <c r="HO28" s="9">
        <v>0.71694299142139017</v>
      </c>
      <c r="HP28" s="9">
        <v>4.9966947709174902E-6</v>
      </c>
      <c r="HQ28" s="6">
        <v>4</v>
      </c>
      <c r="HU28" s="15">
        <v>21</v>
      </c>
      <c r="HV28" s="9">
        <v>0.17142857142857143</v>
      </c>
      <c r="HW28" s="9">
        <v>1.2700050039938732E-4</v>
      </c>
      <c r="HX28" s="9">
        <v>0.7168159909209908</v>
      </c>
      <c r="HY28" s="9">
        <v>0.71694299142139017</v>
      </c>
      <c r="HZ28" s="9">
        <v>4.4638718688054349E-6</v>
      </c>
      <c r="IA28" s="6">
        <v>4</v>
      </c>
      <c r="IE28" s="15">
        <v>21</v>
      </c>
      <c r="IF28" s="9">
        <v>0.17142857142857143</v>
      </c>
      <c r="IG28" s="9">
        <v>1.1958933061480768E-4</v>
      </c>
      <c r="IH28" s="9">
        <v>0.71682340209077533</v>
      </c>
      <c r="II28" s="9">
        <v>0.71694299142139017</v>
      </c>
      <c r="IJ28" s="9">
        <v>4.2033806722173195E-6</v>
      </c>
      <c r="IK28" s="6">
        <v>4</v>
      </c>
      <c r="IO28" s="15">
        <v>21</v>
      </c>
      <c r="IP28" s="9">
        <v>0.17142857142857143</v>
      </c>
      <c r="IQ28" s="9">
        <v>1.198139115173707E-4</v>
      </c>
      <c r="IR28" s="9">
        <v>0.71682317750987279</v>
      </c>
      <c r="IS28" s="9">
        <v>0.71694299142139017</v>
      </c>
      <c r="IT28" s="9">
        <v>4.211274344841201E-6</v>
      </c>
      <c r="IU28" s="6">
        <v>4</v>
      </c>
      <c r="IY28" s="15">
        <v>21</v>
      </c>
      <c r="IZ28" s="9">
        <v>0.17142857142857143</v>
      </c>
      <c r="JA28" s="9">
        <v>1.1970162106608918E-4</v>
      </c>
      <c r="JB28" s="9">
        <v>0.71682328980032417</v>
      </c>
      <c r="JC28" s="9">
        <v>0.71694299142139029</v>
      </c>
      <c r="JD28" s="9">
        <v>4.2073275085292598E-6</v>
      </c>
      <c r="JE28" s="6">
        <v>4</v>
      </c>
      <c r="JI28" s="15">
        <v>21</v>
      </c>
      <c r="JJ28" s="9">
        <v>0.17142857142857143</v>
      </c>
      <c r="JK28" s="9">
        <v>1.3149211845064771E-4</v>
      </c>
      <c r="JL28" s="9">
        <v>0.71681149930293953</v>
      </c>
      <c r="JM28" s="9">
        <v>0.71694299142139017</v>
      </c>
      <c r="JN28" s="9">
        <v>4.6217453212830815E-6</v>
      </c>
      <c r="JO28" s="6">
        <v>4</v>
      </c>
      <c r="JS28" s="15">
        <v>21</v>
      </c>
      <c r="JT28" s="9">
        <v>0.17142857142857143</v>
      </c>
      <c r="JU28" s="9">
        <v>1.376680932711307E-4</v>
      </c>
      <c r="JV28" s="9">
        <v>0.71680532332811908</v>
      </c>
      <c r="JW28" s="9">
        <v>0.71694299142139017</v>
      </c>
      <c r="JX28" s="9">
        <v>4.8388213184398428E-6</v>
      </c>
      <c r="JY28" s="6">
        <v>4</v>
      </c>
      <c r="KC28" s="15">
        <v>21</v>
      </c>
      <c r="KD28" s="9">
        <v>0.17142857142857143</v>
      </c>
      <c r="KE28" s="9">
        <v>1.4777423388646658E-4</v>
      </c>
      <c r="KF28" s="9">
        <v>0.71679521718750372</v>
      </c>
      <c r="KG28" s="9">
        <v>0.71694299142139017</v>
      </c>
      <c r="KH28" s="9">
        <v>5.1940365865145464E-6</v>
      </c>
      <c r="KI28" s="6">
        <v>4</v>
      </c>
      <c r="KM28" s="15">
        <v>21</v>
      </c>
      <c r="KN28" s="9">
        <v>0.17142857142857143</v>
      </c>
      <c r="KO28" s="9">
        <v>1.4968317155825221E-4</v>
      </c>
      <c r="KP28" s="9">
        <v>0.7167933082498319</v>
      </c>
      <c r="KQ28" s="9">
        <v>0.71694299142139017</v>
      </c>
      <c r="KR28" s="9">
        <v>5.2611328038175452E-6</v>
      </c>
      <c r="KS28" s="6">
        <v>4</v>
      </c>
      <c r="KW28" s="15">
        <v>21</v>
      </c>
      <c r="KX28" s="9">
        <v>0.17142857142857143</v>
      </c>
      <c r="KY28" s="9">
        <v>1.4721278163005902E-4</v>
      </c>
      <c r="KZ28" s="9">
        <v>0.71679577863976007</v>
      </c>
      <c r="LA28" s="9">
        <v>0.71694299142139017</v>
      </c>
      <c r="LB28" s="9">
        <v>5.1743024049548403E-6</v>
      </c>
      <c r="LC28" s="6">
        <v>4</v>
      </c>
    </row>
    <row r="29" spans="1:315">
      <c r="A29" s="6">
        <v>22</v>
      </c>
      <c r="B29" s="6">
        <v>2.6117938008001641E-2</v>
      </c>
      <c r="C29" s="6">
        <f>1-Table46[[#This Row],[qx (tau)]]</f>
        <v>0.97388206199199834</v>
      </c>
      <c r="H29" s="15">
        <f t="shared" si="8"/>
        <v>22</v>
      </c>
      <c r="I29" s="9">
        <f t="shared" si="20"/>
        <v>0.2</v>
      </c>
      <c r="J29" s="9" cm="1">
        <f t="array" ref="J29">VLOOKUP($G$13,'qx Malaria'!$B$1:$I$31,(N29),FALSE)/(1-angola!I29*INDEX($E$6:$G$11,N29,2))</f>
        <v>1.5029136274990803E-4</v>
      </c>
      <c r="K29" s="9">
        <f t="shared" si="18"/>
        <v>0.73178574028896826</v>
      </c>
      <c r="L29" s="9">
        <f t="shared" si="2"/>
        <v>0.73193603165171817</v>
      </c>
      <c r="M29" s="9">
        <f>(J29*Table46[[#This Row],[qx (tau)]])/L29</f>
        <v>5.3629010264492435E-6</v>
      </c>
      <c r="N29" s="6">
        <f t="shared" si="3"/>
        <v>4</v>
      </c>
      <c r="S29" s="15">
        <v>22</v>
      </c>
      <c r="T29" s="9">
        <v>0.2</v>
      </c>
      <c r="U29" s="9">
        <v>1.3985923917230191E-4</v>
      </c>
      <c r="V29" s="9">
        <v>0.73179617241254602</v>
      </c>
      <c r="W29" s="9">
        <v>0.73193603165171828</v>
      </c>
      <c r="X29" s="9">
        <v>4.9906477896781657E-6</v>
      </c>
      <c r="Y29" s="6">
        <v>4</v>
      </c>
      <c r="AC29" s="15">
        <v>22</v>
      </c>
      <c r="AD29" s="9">
        <v>0.2</v>
      </c>
      <c r="AE29" s="9">
        <v>1.4031779405483406E-4</v>
      </c>
      <c r="AF29" s="9">
        <v>0.7317957138576634</v>
      </c>
      <c r="AG29" s="9">
        <v>0.73193603165171828</v>
      </c>
      <c r="AH29" s="9">
        <v>5.0070105693164559E-6</v>
      </c>
      <c r="AI29" s="6">
        <v>4</v>
      </c>
      <c r="AM29" s="15">
        <v>22</v>
      </c>
      <c r="AN29" s="9">
        <v>0.2</v>
      </c>
      <c r="AO29" s="9">
        <v>1.4352767823255902E-4</v>
      </c>
      <c r="AP29" s="9">
        <v>0.73179250397348561</v>
      </c>
      <c r="AQ29" s="9">
        <v>0.73193603165171817</v>
      </c>
      <c r="AR29" s="9">
        <v>5.1215500267844796E-6</v>
      </c>
      <c r="AS29" s="6">
        <v>4</v>
      </c>
      <c r="AW29" s="15">
        <v>22</v>
      </c>
      <c r="AX29" s="9">
        <v>0.2</v>
      </c>
      <c r="AY29" s="9">
        <v>1.5086455635307321E-4</v>
      </c>
      <c r="AZ29" s="9">
        <v>0.73178516709536512</v>
      </c>
      <c r="BA29" s="9">
        <v>0.73193603165171817</v>
      </c>
      <c r="BB29" s="9">
        <v>5.383354500997104E-6</v>
      </c>
      <c r="BC29" s="6">
        <v>4</v>
      </c>
      <c r="BG29" s="15">
        <v>22</v>
      </c>
      <c r="BH29" s="9">
        <v>0.2</v>
      </c>
      <c r="BI29" s="9">
        <v>1.5911854423865171E-4</v>
      </c>
      <c r="BJ29" s="9">
        <v>0.73177691310747961</v>
      </c>
      <c r="BK29" s="9">
        <v>0.73193603165171828</v>
      </c>
      <c r="BL29" s="9">
        <v>5.6778845344863082E-6</v>
      </c>
      <c r="BM29" s="6">
        <v>4</v>
      </c>
      <c r="BQ29" s="15">
        <v>22</v>
      </c>
      <c r="BR29" s="9">
        <v>0.2</v>
      </c>
      <c r="BS29" s="9">
        <v>1.6083812504814719E-4</v>
      </c>
      <c r="BT29" s="9">
        <v>0.73177519352667009</v>
      </c>
      <c r="BU29" s="9">
        <v>0.73193603165171828</v>
      </c>
      <c r="BV29" s="9">
        <v>5.7392449581298907E-6</v>
      </c>
      <c r="BW29" s="6">
        <v>4</v>
      </c>
      <c r="CA29" s="15">
        <v>22</v>
      </c>
      <c r="CB29" s="9">
        <v>0.2</v>
      </c>
      <c r="CC29" s="9">
        <v>1.5407444053079818E-4</v>
      </c>
      <c r="CD29" s="9">
        <v>0.73178195721118744</v>
      </c>
      <c r="CE29" s="9">
        <v>0.73193603165171828</v>
      </c>
      <c r="CF29" s="9">
        <v>5.4978939584651268E-6</v>
      </c>
      <c r="CG29" s="6">
        <v>4</v>
      </c>
      <c r="CK29" s="15">
        <v>22</v>
      </c>
      <c r="CL29" s="9">
        <v>0.2</v>
      </c>
      <c r="CM29" s="9">
        <v>1.5785751831168829E-4</v>
      </c>
      <c r="CN29" s="9">
        <v>0.73177817413340651</v>
      </c>
      <c r="CO29" s="9">
        <v>0.73193603165171817</v>
      </c>
      <c r="CP29" s="9">
        <v>5.6328868904810126E-6</v>
      </c>
      <c r="CQ29" s="6">
        <v>4</v>
      </c>
      <c r="CU29" s="15">
        <v>22</v>
      </c>
      <c r="CV29" s="9">
        <v>0.2</v>
      </c>
      <c r="CW29" s="9">
        <v>1.7528260384790955E-4</v>
      </c>
      <c r="CX29" s="9">
        <v>0.73176074904787036</v>
      </c>
      <c r="CY29" s="9">
        <v>0.73193603165171828</v>
      </c>
      <c r="CZ29" s="9">
        <v>6.2546725167359974E-6</v>
      </c>
      <c r="DA29" s="6">
        <v>4</v>
      </c>
      <c r="DE29" s="15">
        <v>22</v>
      </c>
      <c r="DF29" s="9">
        <v>0.2</v>
      </c>
      <c r="DG29" s="9">
        <v>1.8880997288260758E-4</v>
      </c>
      <c r="DH29" s="9">
        <v>0.73174722167883566</v>
      </c>
      <c r="DI29" s="9">
        <v>0.73193603165171828</v>
      </c>
      <c r="DJ29" s="9">
        <v>6.7373745160655243E-6</v>
      </c>
      <c r="DK29" s="6">
        <v>4</v>
      </c>
      <c r="DO29" s="15">
        <v>22</v>
      </c>
      <c r="DP29" s="9">
        <v>0.2</v>
      </c>
      <c r="DQ29" s="9">
        <v>1.9786643181261734E-4</v>
      </c>
      <c r="DR29" s="9">
        <v>0.73173816521990565</v>
      </c>
      <c r="DS29" s="9">
        <v>0.73193603165171828</v>
      </c>
      <c r="DT29" s="9">
        <v>7.0605394139217355E-6</v>
      </c>
      <c r="DU29" s="6">
        <v>4</v>
      </c>
      <c r="DY29" s="15">
        <v>22</v>
      </c>
      <c r="DZ29" s="9">
        <v>0.2</v>
      </c>
      <c r="EA29" s="9">
        <v>2.0921566515528771E-4</v>
      </c>
      <c r="EB29" s="9">
        <v>0.73172681598656297</v>
      </c>
      <c r="EC29" s="9">
        <v>0.73193603165171828</v>
      </c>
      <c r="ED29" s="9">
        <v>7.4655182099693888E-6</v>
      </c>
      <c r="EE29" s="6">
        <v>4</v>
      </c>
      <c r="EI29" s="15">
        <v>22</v>
      </c>
      <c r="EJ29" s="9">
        <v>0.2</v>
      </c>
      <c r="EK29" s="9">
        <v>2.2320158907251789E-4</v>
      </c>
      <c r="EL29" s="9">
        <v>0.73171283006264576</v>
      </c>
      <c r="EM29" s="9">
        <v>0.73193603165171828</v>
      </c>
      <c r="EN29" s="9">
        <v>7.9645829889372043E-6</v>
      </c>
      <c r="EO29" s="6">
        <v>4</v>
      </c>
      <c r="ES29" s="15">
        <v>22</v>
      </c>
      <c r="ET29" s="9">
        <v>0.2</v>
      </c>
      <c r="EU29" s="9">
        <v>2.40168119726207E-4</v>
      </c>
      <c r="EV29" s="9">
        <v>0.73169586353199212</v>
      </c>
      <c r="EW29" s="9">
        <v>0.73193603165171828</v>
      </c>
      <c r="EX29" s="9">
        <v>8.5700058355539005E-6</v>
      </c>
      <c r="EY29" s="6">
        <v>4</v>
      </c>
      <c r="FC29" s="15">
        <f t="shared" si="10"/>
        <v>22</v>
      </c>
      <c r="FD29" s="9">
        <f t="shared" si="21"/>
        <v>0.2</v>
      </c>
      <c r="FE29" s="9" cm="1">
        <f t="array" ref="FE29">VLOOKUP($G$13,'qx Malaria'!$B$1:$I$31,(FI29),FALSE)/(1-angola!FD29*INDEX($E$6:$G$11,FI29,2))</f>
        <v>1.5029136274990803E-4</v>
      </c>
      <c r="FF29" s="9">
        <f t="shared" si="19"/>
        <v>0.73178574028896826</v>
      </c>
      <c r="FG29" s="9">
        <f t="shared" si="6"/>
        <v>0.73193603165171817</v>
      </c>
      <c r="FH29" s="9">
        <f>(FE29*Table46[[#This Row],[qx (tau)]])/FG29</f>
        <v>5.3629010264492435E-6</v>
      </c>
      <c r="FI29" s="6">
        <f t="shared" si="7"/>
        <v>4</v>
      </c>
      <c r="FM29" s="15">
        <v>22</v>
      </c>
      <c r="FN29" s="9">
        <v>0.2</v>
      </c>
      <c r="FO29" s="9">
        <v>2.6412761233851118E-4</v>
      </c>
      <c r="FP29" s="9">
        <v>0.73167190403937976</v>
      </c>
      <c r="FQ29" s="9">
        <v>0.73193603165171828</v>
      </c>
      <c r="FR29" s="9">
        <v>9.4249610716545052E-6</v>
      </c>
      <c r="FS29" s="6">
        <v>4</v>
      </c>
      <c r="FW29" s="15">
        <v>22</v>
      </c>
      <c r="FX29" s="9">
        <v>0.2</v>
      </c>
      <c r="FY29" s="9">
        <v>2.6137628304331834E-4</v>
      </c>
      <c r="FZ29" s="9">
        <v>0.73167465536867493</v>
      </c>
      <c r="GA29" s="9">
        <v>0.73193603165171828</v>
      </c>
      <c r="GB29" s="9">
        <v>9.3267843938247702E-6</v>
      </c>
      <c r="GC29" s="6">
        <v>4</v>
      </c>
      <c r="GG29" s="15">
        <v>22</v>
      </c>
      <c r="GH29" s="9">
        <v>0.2</v>
      </c>
      <c r="GI29" s="9">
        <v>2.3317515776759189E-4</v>
      </c>
      <c r="GJ29" s="9">
        <v>0.73170285649395073</v>
      </c>
      <c r="GK29" s="9">
        <v>0.73193603165171828</v>
      </c>
      <c r="GL29" s="9">
        <v>8.3204734460699918E-6</v>
      </c>
      <c r="GM29" s="6">
        <v>4</v>
      </c>
      <c r="GQ29" s="15">
        <v>22</v>
      </c>
      <c r="GR29" s="9">
        <v>0.2</v>
      </c>
      <c r="GS29" s="9">
        <v>1.9981529006337891E-4</v>
      </c>
      <c r="GT29" s="9">
        <v>0.73173621636165487</v>
      </c>
      <c r="GU29" s="9">
        <v>0.73193603165171828</v>
      </c>
      <c r="GV29" s="9">
        <v>7.1300812273844635E-6</v>
      </c>
      <c r="GW29" s="6">
        <v>4</v>
      </c>
      <c r="HA29" s="15">
        <v>22</v>
      </c>
      <c r="HB29" s="9">
        <v>0.2</v>
      </c>
      <c r="HC29" s="9">
        <v>1.6679933852106502E-4</v>
      </c>
      <c r="HD29" s="9">
        <v>0.73176923231319713</v>
      </c>
      <c r="HE29" s="9">
        <v>0.73193603165171817</v>
      </c>
      <c r="HF29" s="9">
        <v>5.951961093427651E-6</v>
      </c>
      <c r="HG29" s="6">
        <v>4</v>
      </c>
      <c r="HK29" s="15">
        <v>22</v>
      </c>
      <c r="HL29" s="9">
        <v>0.2</v>
      </c>
      <c r="HM29" s="9">
        <v>1.4513262032142153E-4</v>
      </c>
      <c r="HN29" s="9">
        <v>0.73179089903139682</v>
      </c>
      <c r="HO29" s="9">
        <v>0.73193603165171828</v>
      </c>
      <c r="HP29" s="9">
        <v>5.1788197555184918E-6</v>
      </c>
      <c r="HQ29" s="6">
        <v>4</v>
      </c>
      <c r="HU29" s="15">
        <v>22</v>
      </c>
      <c r="HV29" s="9">
        <v>0.2</v>
      </c>
      <c r="HW29" s="9">
        <v>1.2965639303596187E-4</v>
      </c>
      <c r="HX29" s="9">
        <v>0.73180637525868231</v>
      </c>
      <c r="HY29" s="9">
        <v>0.73193603165171828</v>
      </c>
      <c r="HZ29" s="9">
        <v>4.6265759427262351E-6</v>
      </c>
      <c r="IA29" s="6">
        <v>4</v>
      </c>
      <c r="IE29" s="15">
        <v>22</v>
      </c>
      <c r="IF29" s="9">
        <v>0.2</v>
      </c>
      <c r="IG29" s="9">
        <v>1.2209023747418159E-4</v>
      </c>
      <c r="IH29" s="9">
        <v>0.73181394141424405</v>
      </c>
      <c r="II29" s="9">
        <v>0.73193603165171828</v>
      </c>
      <c r="IJ29" s="9">
        <v>4.3565900786944642E-6</v>
      </c>
      <c r="IK29" s="6">
        <v>4</v>
      </c>
      <c r="IO29" s="15">
        <v>22</v>
      </c>
      <c r="IP29" s="9">
        <v>0.2</v>
      </c>
      <c r="IQ29" s="9">
        <v>1.2231951491544767E-4</v>
      </c>
      <c r="IR29" s="9">
        <v>0.7318137121368028</v>
      </c>
      <c r="IS29" s="9">
        <v>0.73193603165171828</v>
      </c>
      <c r="IT29" s="9">
        <v>4.3647714685136098E-6</v>
      </c>
      <c r="IU29" s="6">
        <v>4</v>
      </c>
      <c r="IY29" s="15">
        <v>22</v>
      </c>
      <c r="IZ29" s="9">
        <v>0.2</v>
      </c>
      <c r="JA29" s="9">
        <v>1.2220487619481464E-4</v>
      </c>
      <c r="JB29" s="9">
        <v>0.73181382677552342</v>
      </c>
      <c r="JC29" s="9">
        <v>0.73193603165171828</v>
      </c>
      <c r="JD29" s="9">
        <v>4.3606807736040379E-6</v>
      </c>
      <c r="JE29" s="6">
        <v>4</v>
      </c>
      <c r="JI29" s="15">
        <v>22</v>
      </c>
      <c r="JJ29" s="9">
        <v>0.2</v>
      </c>
      <c r="JK29" s="9">
        <v>1.3424194186128325E-4</v>
      </c>
      <c r="JL29" s="9">
        <v>0.73180178970985699</v>
      </c>
      <c r="JM29" s="9">
        <v>0.73193603165171828</v>
      </c>
      <c r="JN29" s="9">
        <v>4.7902037391091262E-6</v>
      </c>
      <c r="JO29" s="6">
        <v>4</v>
      </c>
      <c r="JS29" s="15">
        <v>22</v>
      </c>
      <c r="JT29" s="9">
        <v>0.2</v>
      </c>
      <c r="JU29" s="9">
        <v>1.4054707149610012E-4</v>
      </c>
      <c r="JV29" s="9">
        <v>0.73179548458022214</v>
      </c>
      <c r="JW29" s="9">
        <v>0.73193603165171828</v>
      </c>
      <c r="JX29" s="9">
        <v>5.0151919591355998E-6</v>
      </c>
      <c r="JY29" s="6">
        <v>4</v>
      </c>
      <c r="KC29" s="15">
        <v>22</v>
      </c>
      <c r="KD29" s="9">
        <v>0.2</v>
      </c>
      <c r="KE29" s="9">
        <v>1.5086455635307321E-4</v>
      </c>
      <c r="KF29" s="9">
        <v>0.73178516709536512</v>
      </c>
      <c r="KG29" s="9">
        <v>0.73193603165171817</v>
      </c>
      <c r="KH29" s="9">
        <v>5.383354500997104E-6</v>
      </c>
      <c r="KI29" s="6">
        <v>4</v>
      </c>
      <c r="KM29" s="15">
        <v>22</v>
      </c>
      <c r="KN29" s="9">
        <v>0.2</v>
      </c>
      <c r="KO29" s="9">
        <v>1.5281341460383479E-4</v>
      </c>
      <c r="KP29" s="9">
        <v>0.73178321823711445</v>
      </c>
      <c r="KQ29" s="9">
        <v>0.73193603165171828</v>
      </c>
      <c r="KR29" s="9">
        <v>5.4528963144598321E-6</v>
      </c>
      <c r="KS29" s="6">
        <v>4</v>
      </c>
      <c r="KW29" s="15">
        <v>22</v>
      </c>
      <c r="KX29" s="9">
        <v>0.2</v>
      </c>
      <c r="KY29" s="9">
        <v>1.5029136274990803E-4</v>
      </c>
      <c r="KZ29" s="9">
        <v>0.73178574028896826</v>
      </c>
      <c r="LA29" s="9">
        <v>0.73193603165171817</v>
      </c>
      <c r="LB29" s="9">
        <v>5.3629010264492435E-6</v>
      </c>
      <c r="LC29" s="6">
        <v>4</v>
      </c>
    </row>
    <row r="30" spans="1:315">
      <c r="A30" s="6">
        <v>23</v>
      </c>
      <c r="B30" s="6">
        <v>2.6550469564823639E-2</v>
      </c>
      <c r="C30" s="6">
        <f>1-Table46[[#This Row],[qx (tau)]]</f>
        <v>0.97344953043517635</v>
      </c>
      <c r="H30" s="15">
        <f t="shared" si="8"/>
        <v>23</v>
      </c>
      <c r="I30" s="9">
        <f t="shared" si="20"/>
        <v>0.22857142857142859</v>
      </c>
      <c r="J30" s="9" cm="1">
        <f t="array" ref="J30">VLOOKUP($G$13,'qx Malaria'!$B$1:$I$31,(N30),FALSE)/(1-angola!I30*INDEX($E$6:$G$11,N30,2))</f>
        <v>1.53501455498197E-4</v>
      </c>
      <c r="K30" s="9">
        <f t="shared" si="18"/>
        <v>0.74741604701598818</v>
      </c>
      <c r="L30" s="9">
        <f t="shared" si="2"/>
        <v>0.74756954847148638</v>
      </c>
      <c r="M30" s="9">
        <f>(J30*Table46[[#This Row],[qx (tau)]])/L30</f>
        <v>5.4517144668265707E-6</v>
      </c>
      <c r="N30" s="6">
        <f t="shared" si="3"/>
        <v>4</v>
      </c>
      <c r="S30" s="15">
        <v>23</v>
      </c>
      <c r="T30" s="9">
        <v>0.22857142857142859</v>
      </c>
      <c r="U30" s="9">
        <v>1.428465108373763E-4</v>
      </c>
      <c r="V30" s="9">
        <v>0.7474267019606492</v>
      </c>
      <c r="W30" s="9">
        <v>0.7475695484714866</v>
      </c>
      <c r="X30" s="9">
        <v>5.0732964527295305E-6</v>
      </c>
      <c r="Y30" s="6">
        <v>4</v>
      </c>
      <c r="AC30" s="15">
        <v>23</v>
      </c>
      <c r="AD30" s="9">
        <v>0.22857142857142859</v>
      </c>
      <c r="AE30" s="9">
        <v>1.4331486005323655E-4</v>
      </c>
      <c r="AF30" s="9">
        <v>0.74742623361143323</v>
      </c>
      <c r="AG30" s="9">
        <v>0.74756954847148649</v>
      </c>
      <c r="AH30" s="9">
        <v>5.0899302115909391E-6</v>
      </c>
      <c r="AI30" s="6">
        <v>4</v>
      </c>
      <c r="AM30" s="15">
        <v>23</v>
      </c>
      <c r="AN30" s="9">
        <v>0.22857142857142859</v>
      </c>
      <c r="AO30" s="9">
        <v>1.4659330456425832E-4</v>
      </c>
      <c r="AP30" s="9">
        <v>0.74742295516692214</v>
      </c>
      <c r="AQ30" s="9">
        <v>0.74756954847148638</v>
      </c>
      <c r="AR30" s="9">
        <v>5.2063665236207985E-6</v>
      </c>
      <c r="AS30" s="6">
        <v>4</v>
      </c>
      <c r="AW30" s="15">
        <v>23</v>
      </c>
      <c r="AX30" s="9">
        <v>0.22857142857142859</v>
      </c>
      <c r="AY30" s="9">
        <v>1.5408689201802233E-4</v>
      </c>
      <c r="AZ30" s="9">
        <v>0.74741546157946848</v>
      </c>
      <c r="BA30" s="9">
        <v>0.74756954847148649</v>
      </c>
      <c r="BB30" s="9">
        <v>5.4725066654033313E-6</v>
      </c>
      <c r="BC30" s="6">
        <v>4</v>
      </c>
      <c r="BG30" s="15">
        <v>23</v>
      </c>
      <c r="BH30" s="9">
        <v>0.22857142857142859</v>
      </c>
      <c r="BI30" s="9">
        <v>1.6251717790350683E-4</v>
      </c>
      <c r="BJ30" s="9">
        <v>0.74740703129358299</v>
      </c>
      <c r="BK30" s="9">
        <v>0.74756954847148649</v>
      </c>
      <c r="BL30" s="9">
        <v>5.7719143249086805E-6</v>
      </c>
      <c r="BM30" s="6">
        <v>4</v>
      </c>
      <c r="BQ30" s="15">
        <v>23</v>
      </c>
      <c r="BR30" s="9">
        <v>0.22857142857142859</v>
      </c>
      <c r="BS30" s="9">
        <v>1.6427348746298276E-4</v>
      </c>
      <c r="BT30" s="9">
        <v>0.74740527498402354</v>
      </c>
      <c r="BU30" s="9">
        <v>0.74756954847148649</v>
      </c>
      <c r="BV30" s="9">
        <v>5.8342909206389613E-6</v>
      </c>
      <c r="BW30" s="6">
        <v>4</v>
      </c>
      <c r="CA30" s="15">
        <v>23</v>
      </c>
      <c r="CB30" s="9">
        <v>0.22857142857142859</v>
      </c>
      <c r="CC30" s="9">
        <v>1.5736533652904405E-4</v>
      </c>
      <c r="CD30" s="9">
        <v>0.7474121831349575</v>
      </c>
      <c r="CE30" s="9">
        <v>0.74756954847148649</v>
      </c>
      <c r="CF30" s="9">
        <v>5.5889429774331882E-6</v>
      </c>
      <c r="CG30" s="6">
        <v>4</v>
      </c>
      <c r="CK30" s="15">
        <v>23</v>
      </c>
      <c r="CL30" s="9">
        <v>0.22857142857142859</v>
      </c>
      <c r="CM30" s="9">
        <v>1.6122921755989112E-4</v>
      </c>
      <c r="CN30" s="9">
        <v>0.74740831925392659</v>
      </c>
      <c r="CO30" s="9">
        <v>0.74756954847148649</v>
      </c>
      <c r="CP30" s="9">
        <v>5.7261714880398074E-6</v>
      </c>
      <c r="CQ30" s="6">
        <v>4</v>
      </c>
      <c r="CU30" s="15">
        <v>23</v>
      </c>
      <c r="CV30" s="9">
        <v>0.22857142857142859</v>
      </c>
      <c r="CW30" s="9">
        <v>1.7902648776258064E-4</v>
      </c>
      <c r="CX30" s="9">
        <v>0.74739052198372391</v>
      </c>
      <c r="CY30" s="9">
        <v>0.74756954847148649</v>
      </c>
      <c r="CZ30" s="9">
        <v>6.358254324773323E-6</v>
      </c>
      <c r="DA30" s="6">
        <v>4</v>
      </c>
      <c r="DE30" s="15">
        <v>23</v>
      </c>
      <c r="DF30" s="9">
        <v>0.22857142857142859</v>
      </c>
      <c r="DG30" s="9">
        <v>1.9284278963045801E-4</v>
      </c>
      <c r="DH30" s="9">
        <v>0.74737670568185599</v>
      </c>
      <c r="DI30" s="9">
        <v>0.74756954847148649</v>
      </c>
      <c r="DJ30" s="9">
        <v>6.8489502111848665E-6</v>
      </c>
      <c r="DK30" s="6">
        <v>4</v>
      </c>
      <c r="DO30" s="15">
        <v>23</v>
      </c>
      <c r="DP30" s="9">
        <v>0.22857142857142859</v>
      </c>
      <c r="DQ30" s="9">
        <v>2.02092686643698E-4</v>
      </c>
      <c r="DR30" s="9">
        <v>0.74736745578484276</v>
      </c>
      <c r="DS30" s="9">
        <v>0.74756954847148649</v>
      </c>
      <c r="DT30" s="9">
        <v>7.1774669486976827E-6</v>
      </c>
      <c r="DU30" s="6">
        <v>4</v>
      </c>
      <c r="DY30" s="15">
        <v>23</v>
      </c>
      <c r="DZ30" s="9">
        <v>0.22857142857142859</v>
      </c>
      <c r="EA30" s="9">
        <v>2.1368432973623914E-4</v>
      </c>
      <c r="EB30" s="9">
        <v>0.74735586414175026</v>
      </c>
      <c r="EC30" s="9">
        <v>0.74756954847148649</v>
      </c>
      <c r="ED30" s="9">
        <v>7.589152480517536E-6</v>
      </c>
      <c r="EE30" s="6">
        <v>4</v>
      </c>
      <c r="EI30" s="15">
        <v>23</v>
      </c>
      <c r="EJ30" s="9">
        <v>0.22857142857142859</v>
      </c>
      <c r="EK30" s="9">
        <v>2.2796898081997677E-4</v>
      </c>
      <c r="EL30" s="9">
        <v>0.74734157949066649</v>
      </c>
      <c r="EM30" s="9">
        <v>0.74756954847148649</v>
      </c>
      <c r="EN30" s="9">
        <v>8.0964821257904899E-6</v>
      </c>
      <c r="EO30" s="6">
        <v>4</v>
      </c>
      <c r="ES30" s="15">
        <v>23</v>
      </c>
      <c r="ET30" s="9">
        <v>0.22857142857142859</v>
      </c>
      <c r="EU30" s="9">
        <v>2.4529790180680605E-4</v>
      </c>
      <c r="EV30" s="9">
        <v>0.74732425056967966</v>
      </c>
      <c r="EW30" s="9">
        <v>0.74756954847148649</v>
      </c>
      <c r="EX30" s="9">
        <v>8.7119312036625976E-6</v>
      </c>
      <c r="EY30" s="6">
        <v>4</v>
      </c>
      <c r="FC30" s="15">
        <f t="shared" si="10"/>
        <v>23</v>
      </c>
      <c r="FD30" s="9">
        <f t="shared" si="21"/>
        <v>0.22857142857142859</v>
      </c>
      <c r="FE30" s="9" cm="1">
        <f t="array" ref="FE30">VLOOKUP($G$13,'qx Malaria'!$B$1:$I$31,(FI30),FALSE)/(1-angola!FD30*INDEX($E$6:$G$11,FI30,2))</f>
        <v>1.53501455498197E-4</v>
      </c>
      <c r="FF30" s="9">
        <f t="shared" si="19"/>
        <v>0.74741604701598818</v>
      </c>
      <c r="FG30" s="9">
        <f t="shared" si="6"/>
        <v>0.74756954847148638</v>
      </c>
      <c r="FH30" s="9">
        <f>(FE30*Table46[[#This Row],[qx (tau)]])/FG30</f>
        <v>5.4517144668265707E-6</v>
      </c>
      <c r="FI30" s="6">
        <f t="shared" si="7"/>
        <v>4</v>
      </c>
      <c r="FM30" s="15">
        <v>23</v>
      </c>
      <c r="FN30" s="9">
        <v>0.22857142857142859</v>
      </c>
      <c r="FO30" s="9">
        <v>2.6976914833550409E-4</v>
      </c>
      <c r="FP30" s="9">
        <v>0.74729977932315106</v>
      </c>
      <c r="FQ30" s="9">
        <v>0.7475695484714866</v>
      </c>
      <c r="FR30" s="9">
        <v>9.5810451041711781E-6</v>
      </c>
      <c r="FS30" s="6">
        <v>4</v>
      </c>
      <c r="FW30" s="15">
        <v>23</v>
      </c>
      <c r="FX30" s="9">
        <v>0.22857142857142859</v>
      </c>
      <c r="FY30" s="9">
        <v>2.6695905304034262E-4</v>
      </c>
      <c r="FZ30" s="9">
        <v>0.74730258941844607</v>
      </c>
      <c r="GA30" s="9">
        <v>0.74756954847148638</v>
      </c>
      <c r="GB30" s="9">
        <v>9.4812425510027315E-6</v>
      </c>
      <c r="GC30" s="6">
        <v>4</v>
      </c>
      <c r="GG30" s="15">
        <v>23</v>
      </c>
      <c r="GH30" s="9">
        <v>0.22857142857142859</v>
      </c>
      <c r="GI30" s="9">
        <v>2.3815557626493723E-4</v>
      </c>
      <c r="GJ30" s="9">
        <v>0.74733139289522155</v>
      </c>
      <c r="GK30" s="9">
        <v>0.74756954847148649</v>
      </c>
      <c r="GL30" s="9">
        <v>8.4582663810261215E-6</v>
      </c>
      <c r="GM30" s="6">
        <v>4</v>
      </c>
      <c r="GQ30" s="15">
        <v>23</v>
      </c>
      <c r="GR30" s="9">
        <v>0.22857142857142859</v>
      </c>
      <c r="GS30" s="9">
        <v>2.0408317081110403E-4</v>
      </c>
      <c r="GT30" s="9">
        <v>0.74736546530067538</v>
      </c>
      <c r="GU30" s="9">
        <v>0.74756954847148649</v>
      </c>
      <c r="GV30" s="9">
        <v>7.2481604238586665E-6</v>
      </c>
      <c r="GW30" s="6">
        <v>4</v>
      </c>
      <c r="HA30" s="15">
        <v>23</v>
      </c>
      <c r="HB30" s="9">
        <v>0.22857142857142859</v>
      </c>
      <c r="HC30" s="9">
        <v>1.7036202726916603E-4</v>
      </c>
      <c r="HD30" s="9">
        <v>0.74739918644421732</v>
      </c>
      <c r="HE30" s="9">
        <v>0.74756954847148649</v>
      </c>
      <c r="HF30" s="9">
        <v>6.0505297858372691E-6</v>
      </c>
      <c r="HG30" s="6">
        <v>4</v>
      </c>
      <c r="HK30" s="15">
        <v>23</v>
      </c>
      <c r="HL30" s="9">
        <v>0.22857142857142859</v>
      </c>
      <c r="HM30" s="9">
        <v>1.4823252681976922E-4</v>
      </c>
      <c r="HN30" s="9">
        <v>0.74742131594466676</v>
      </c>
      <c r="HO30" s="9">
        <v>0.74756954847148649</v>
      </c>
      <c r="HP30" s="9">
        <v>5.2645846796357274E-6</v>
      </c>
      <c r="HQ30" s="6">
        <v>4</v>
      </c>
      <c r="HU30" s="15">
        <v>23</v>
      </c>
      <c r="HV30" s="9">
        <v>0.22857142857142859</v>
      </c>
      <c r="HW30" s="9">
        <v>1.3242574078448576E-4</v>
      </c>
      <c r="HX30" s="9">
        <v>0.74743712273070206</v>
      </c>
      <c r="HY30" s="9">
        <v>0.7475695484714866</v>
      </c>
      <c r="HZ30" s="9">
        <v>4.7031953180631966E-6</v>
      </c>
      <c r="IA30" s="6">
        <v>4</v>
      </c>
      <c r="IE30" s="15">
        <v>23</v>
      </c>
      <c r="IF30" s="9">
        <v>0.22857142857142859</v>
      </c>
      <c r="IG30" s="9">
        <v>1.2469797872279162E-4</v>
      </c>
      <c r="IH30" s="9">
        <v>0.74744485049276366</v>
      </c>
      <c r="II30" s="9">
        <v>0.74756954847148649</v>
      </c>
      <c r="IJ30" s="9">
        <v>4.4287382968499599E-6</v>
      </c>
      <c r="IK30" s="6">
        <v>4</v>
      </c>
      <c r="IO30" s="15">
        <v>23</v>
      </c>
      <c r="IP30" s="9">
        <v>0.22857142857142859</v>
      </c>
      <c r="IQ30" s="9">
        <v>1.2493215333072175E-4</v>
      </c>
      <c r="IR30" s="9">
        <v>0.74744461631815573</v>
      </c>
      <c r="IS30" s="9">
        <v>0.74756954847148649</v>
      </c>
      <c r="IT30" s="9">
        <v>4.4370551762806638E-6</v>
      </c>
      <c r="IU30" s="6">
        <v>4</v>
      </c>
      <c r="IY30" s="15">
        <v>23</v>
      </c>
      <c r="IZ30" s="9">
        <v>0.22857142857142859</v>
      </c>
      <c r="JA30" s="9">
        <v>1.2481506602675667E-4</v>
      </c>
      <c r="JB30" s="9">
        <v>0.7474447334054598</v>
      </c>
      <c r="JC30" s="9">
        <v>0.7475695484714866</v>
      </c>
      <c r="JD30" s="9">
        <v>4.432896736565311E-6</v>
      </c>
      <c r="JE30" s="6">
        <v>4</v>
      </c>
      <c r="JI30" s="15">
        <v>23</v>
      </c>
      <c r="JJ30" s="9">
        <v>0.22857142857142859</v>
      </c>
      <c r="JK30" s="9">
        <v>1.3710923294308827E-4</v>
      </c>
      <c r="JL30" s="9">
        <v>0.74743243923854341</v>
      </c>
      <c r="JM30" s="9">
        <v>0.74756954847148649</v>
      </c>
      <c r="JN30" s="9">
        <v>4.869532906677281E-6</v>
      </c>
      <c r="JO30" s="6">
        <v>4</v>
      </c>
      <c r="JS30" s="15">
        <v>23</v>
      </c>
      <c r="JT30" s="9">
        <v>0.22857142857142859</v>
      </c>
      <c r="JU30" s="9">
        <v>1.4354903466116668E-4</v>
      </c>
      <c r="JV30" s="9">
        <v>0.74742599943682531</v>
      </c>
      <c r="JW30" s="9">
        <v>0.74756954847148649</v>
      </c>
      <c r="JX30" s="9">
        <v>5.0982470910216438E-6</v>
      </c>
      <c r="JY30" s="6">
        <v>4</v>
      </c>
      <c r="KC30" s="15">
        <v>23</v>
      </c>
      <c r="KD30" s="9">
        <v>0.22857142857142859</v>
      </c>
      <c r="KE30" s="9">
        <v>1.5408689201802233E-4</v>
      </c>
      <c r="KF30" s="9">
        <v>0.74741546157946848</v>
      </c>
      <c r="KG30" s="9">
        <v>0.74756954847148649</v>
      </c>
      <c r="KH30" s="9">
        <v>5.4725066654033313E-6</v>
      </c>
      <c r="KI30" s="6">
        <v>4</v>
      </c>
      <c r="KM30" s="15">
        <v>23</v>
      </c>
      <c r="KN30" s="9">
        <v>0.22857142857142859</v>
      </c>
      <c r="KO30" s="9">
        <v>1.5607737618542837E-4</v>
      </c>
      <c r="KP30" s="9">
        <v>0.74741347109530099</v>
      </c>
      <c r="KQ30" s="9">
        <v>0.74756954847148638</v>
      </c>
      <c r="KR30" s="9">
        <v>5.543200140564316E-6</v>
      </c>
      <c r="KS30" s="6">
        <v>4</v>
      </c>
      <c r="KW30" s="15">
        <v>23</v>
      </c>
      <c r="KX30" s="9">
        <v>0.22857142857142859</v>
      </c>
      <c r="KY30" s="9">
        <v>1.53501455498197E-4</v>
      </c>
      <c r="KZ30" s="9">
        <v>0.74741604701598818</v>
      </c>
      <c r="LA30" s="9">
        <v>0.74756954847148638</v>
      </c>
      <c r="LB30" s="9">
        <v>5.4517144668265707E-6</v>
      </c>
      <c r="LC30" s="6">
        <v>4</v>
      </c>
    </row>
    <row r="31" spans="1:315">
      <c r="A31" s="6">
        <v>24</v>
      </c>
      <c r="B31" s="6">
        <v>2.6639098598909349E-2</v>
      </c>
      <c r="C31" s="6">
        <f>1-Table46[[#This Row],[qx (tau)]]</f>
        <v>0.97336090140109066</v>
      </c>
      <c r="H31" s="15">
        <f t="shared" si="8"/>
        <v>24</v>
      </c>
      <c r="I31" s="9">
        <f t="shared" si="20"/>
        <v>0.25714285714285717</v>
      </c>
      <c r="J31" s="9" cm="1">
        <f t="array" ref="J31">VLOOKUP($G$13,'qx Malaria'!$B$1:$I$31,(N31),FALSE)/(1-angola!I31*INDEX($E$6:$G$11,N31,2))</f>
        <v>1.5685167071690661E-4</v>
      </c>
      <c r="K31" s="9">
        <f t="shared" si="18"/>
        <v>0.7637286259898739</v>
      </c>
      <c r="L31" s="9">
        <f t="shared" si="2"/>
        <v>0.76388547766059078</v>
      </c>
      <c r="M31" s="9">
        <f>(J31*Table46[[#This Row],[qx (tau)]])/L31</f>
        <v>5.4699130220772129E-6</v>
      </c>
      <c r="N31" s="6">
        <f t="shared" si="3"/>
        <v>4</v>
      </c>
      <c r="S31" s="15">
        <v>24</v>
      </c>
      <c r="T31" s="9">
        <v>0.25714285714285717</v>
      </c>
      <c r="U31" s="9">
        <v>1.4596417869918083E-4</v>
      </c>
      <c r="V31" s="9">
        <v>0.76373951348189173</v>
      </c>
      <c r="W31" s="9">
        <v>0.76388547766059089</v>
      </c>
      <c r="X31" s="9">
        <v>5.0902317978140343E-6</v>
      </c>
      <c r="Y31" s="6">
        <v>4</v>
      </c>
      <c r="AC31" s="15">
        <v>24</v>
      </c>
      <c r="AD31" s="9">
        <v>0.25714285714285717</v>
      </c>
      <c r="AE31" s="9">
        <v>1.4644274977688307E-4</v>
      </c>
      <c r="AF31" s="9">
        <v>0.76373903491081407</v>
      </c>
      <c r="AG31" s="9">
        <v>0.76388547766059101</v>
      </c>
      <c r="AH31" s="9">
        <v>5.1069210823970308E-6</v>
      </c>
      <c r="AI31" s="6">
        <v>4</v>
      </c>
      <c r="AM31" s="15">
        <v>24</v>
      </c>
      <c r="AN31" s="9">
        <v>0.25714285714285717</v>
      </c>
      <c r="AO31" s="9">
        <v>1.4979274732079869E-4</v>
      </c>
      <c r="AP31" s="9">
        <v>0.76373568491327004</v>
      </c>
      <c r="AQ31" s="9">
        <v>0.76388547766059089</v>
      </c>
      <c r="AR31" s="9">
        <v>5.2237460744780092E-6</v>
      </c>
      <c r="AS31" s="6">
        <v>4</v>
      </c>
      <c r="AW31" s="15">
        <v>24</v>
      </c>
      <c r="AX31" s="9">
        <v>0.25714285714285717</v>
      </c>
      <c r="AY31" s="9">
        <v>1.574498845640344E-4</v>
      </c>
      <c r="AZ31" s="9">
        <v>0.76372802777602689</v>
      </c>
      <c r="BA31" s="9">
        <v>0.76388547766059089</v>
      </c>
      <c r="BB31" s="9">
        <v>5.4907746278059573E-6</v>
      </c>
      <c r="BC31" s="6">
        <v>4</v>
      </c>
      <c r="BG31" s="15">
        <v>24</v>
      </c>
      <c r="BH31" s="9">
        <v>0.25714285714285717</v>
      </c>
      <c r="BI31" s="9">
        <v>1.660641639626746E-4</v>
      </c>
      <c r="BJ31" s="9">
        <v>0.7637194134966282</v>
      </c>
      <c r="BK31" s="9">
        <v>0.76388547766059089</v>
      </c>
      <c r="BL31" s="9">
        <v>5.791181750299902E-6</v>
      </c>
      <c r="BM31" s="6">
        <v>4</v>
      </c>
      <c r="BQ31" s="15">
        <v>24</v>
      </c>
      <c r="BR31" s="9">
        <v>0.25714285714285717</v>
      </c>
      <c r="BS31" s="9">
        <v>1.6785880550405796E-4</v>
      </c>
      <c r="BT31" s="9">
        <v>0.76371761885508682</v>
      </c>
      <c r="BU31" s="9">
        <v>0.76388547766059089</v>
      </c>
      <c r="BV31" s="9">
        <v>5.8537665674861394E-6</v>
      </c>
      <c r="BW31" s="6">
        <v>4</v>
      </c>
      <c r="CA31" s="15">
        <v>24</v>
      </c>
      <c r="CB31" s="9">
        <v>0.25714285714285717</v>
      </c>
      <c r="CC31" s="9">
        <v>1.6079988210795001E-4</v>
      </c>
      <c r="CD31" s="9">
        <v>0.76372467777848296</v>
      </c>
      <c r="CE31" s="9">
        <v>0.76388547766059089</v>
      </c>
      <c r="CF31" s="9">
        <v>5.6075996198869357E-6</v>
      </c>
      <c r="CG31" s="6">
        <v>4</v>
      </c>
      <c r="CK31" s="15">
        <v>24</v>
      </c>
      <c r="CL31" s="9">
        <v>0.25714285714285717</v>
      </c>
      <c r="CM31" s="9">
        <v>1.6474809349899342E-4</v>
      </c>
      <c r="CN31" s="9">
        <v>0.76372072956709192</v>
      </c>
      <c r="CO31" s="9">
        <v>0.76388547766059089</v>
      </c>
      <c r="CP31" s="9">
        <v>5.7452862176966585E-6</v>
      </c>
      <c r="CQ31" s="6">
        <v>4</v>
      </c>
      <c r="CU31" s="15">
        <v>24</v>
      </c>
      <c r="CV31" s="9">
        <v>0.25714285714285717</v>
      </c>
      <c r="CW31" s="9">
        <v>1.8293379445167828E-4</v>
      </c>
      <c r="CX31" s="9">
        <v>0.76370254386613923</v>
      </c>
      <c r="CY31" s="9">
        <v>0.76388547766059089</v>
      </c>
      <c r="CZ31" s="9">
        <v>6.37947903185054E-6</v>
      </c>
      <c r="DA31" s="6">
        <v>4</v>
      </c>
      <c r="DE31" s="15">
        <v>24</v>
      </c>
      <c r="DF31" s="9">
        <v>0.25714285714285717</v>
      </c>
      <c r="DG31" s="9">
        <v>1.9705164124389412E-4</v>
      </c>
      <c r="DH31" s="9">
        <v>0.76368842601934694</v>
      </c>
      <c r="DI31" s="9">
        <v>0.76388547766059078</v>
      </c>
      <c r="DJ31" s="9">
        <v>6.8718129270489475E-6</v>
      </c>
      <c r="DK31" s="6">
        <v>4</v>
      </c>
      <c r="DO31" s="15">
        <v>24</v>
      </c>
      <c r="DP31" s="9">
        <v>0.25714285714285717</v>
      </c>
      <c r="DQ31" s="9">
        <v>2.0650342002851324E-4</v>
      </c>
      <c r="DR31" s="9">
        <v>0.76367897424056241</v>
      </c>
      <c r="DS31" s="9">
        <v>0.76388547766059089</v>
      </c>
      <c r="DT31" s="9">
        <v>7.2014262975631348E-6</v>
      </c>
      <c r="DU31" s="6">
        <v>4</v>
      </c>
      <c r="DY31" s="15">
        <v>24</v>
      </c>
      <c r="DZ31" s="9">
        <v>0.25714285714285717</v>
      </c>
      <c r="EA31" s="9">
        <v>2.1834805420164344E-4</v>
      </c>
      <c r="EB31" s="9">
        <v>0.76366712960638927</v>
      </c>
      <c r="EC31" s="9">
        <v>0.76388547766059089</v>
      </c>
      <c r="ED31" s="9">
        <v>7.6144860909923049E-6</v>
      </c>
      <c r="EE31" s="6">
        <v>4</v>
      </c>
      <c r="EI31" s="15">
        <v>24</v>
      </c>
      <c r="EJ31" s="9">
        <v>0.25714285714285717</v>
      </c>
      <c r="EK31" s="9">
        <v>2.3294447207156154E-4</v>
      </c>
      <c r="EL31" s="9">
        <v>0.76365253318851933</v>
      </c>
      <c r="EM31" s="9">
        <v>0.76388547766059089</v>
      </c>
      <c r="EN31" s="9">
        <v>8.123509270773708E-6</v>
      </c>
      <c r="EO31" s="6">
        <v>4</v>
      </c>
      <c r="ES31" s="15">
        <v>24</v>
      </c>
      <c r="ET31" s="9">
        <v>0.25714285714285717</v>
      </c>
      <c r="EU31" s="9">
        <v>2.5065160194654411E-4</v>
      </c>
      <c r="EV31" s="9">
        <v>0.76363482605864441</v>
      </c>
      <c r="EW31" s="9">
        <v>0.76388547766059101</v>
      </c>
      <c r="EX31" s="9">
        <v>8.7410128003445888E-6</v>
      </c>
      <c r="EY31" s="6">
        <v>4</v>
      </c>
      <c r="FC31" s="15">
        <f t="shared" si="10"/>
        <v>24</v>
      </c>
      <c r="FD31" s="9">
        <f t="shared" si="21"/>
        <v>0.25714285714285717</v>
      </c>
      <c r="FE31" s="9" cm="1">
        <f t="array" ref="FE31">VLOOKUP($G$13,'qx Malaria'!$B$1:$I$31,(FI31),FALSE)/(1-angola!FD31*INDEX($E$6:$G$11,FI31,2))</f>
        <v>1.5685167071690661E-4</v>
      </c>
      <c r="FF31" s="9">
        <f t="shared" si="19"/>
        <v>0.7637286259898739</v>
      </c>
      <c r="FG31" s="9">
        <f t="shared" si="6"/>
        <v>0.76388547766059078</v>
      </c>
      <c r="FH31" s="9">
        <f>(FE31*Table46[[#This Row],[qx (tau)]])/FG31</f>
        <v>5.4699130220772129E-6</v>
      </c>
      <c r="FI31" s="6">
        <f t="shared" si="7"/>
        <v>4</v>
      </c>
      <c r="FM31" s="15">
        <v>24</v>
      </c>
      <c r="FN31" s="9">
        <v>0.25714285714285717</v>
      </c>
      <c r="FO31" s="9">
        <v>2.7565694075648578E-4</v>
      </c>
      <c r="FP31" s="9">
        <v>0.76360982071983441</v>
      </c>
      <c r="FQ31" s="9">
        <v>0.76388547766059089</v>
      </c>
      <c r="FR31" s="9">
        <v>9.6130279198061774E-6</v>
      </c>
      <c r="FS31" s="6">
        <v>4</v>
      </c>
      <c r="FW31" s="15">
        <v>24</v>
      </c>
      <c r="FX31" s="9">
        <v>0.25714285714285717</v>
      </c>
      <c r="FY31" s="9">
        <v>2.7278551429027237E-4</v>
      </c>
      <c r="FZ31" s="9">
        <v>0.76361269214630068</v>
      </c>
      <c r="GA31" s="9">
        <v>0.76388547766059089</v>
      </c>
      <c r="GB31" s="9">
        <v>9.5128922123081948E-6</v>
      </c>
      <c r="GC31" s="6">
        <v>4</v>
      </c>
      <c r="GG31" s="15">
        <v>24</v>
      </c>
      <c r="GH31" s="9">
        <v>0.25714285714285717</v>
      </c>
      <c r="GI31" s="9">
        <v>2.4335339301158511E-4</v>
      </c>
      <c r="GJ31" s="9">
        <v>0.76364212426757938</v>
      </c>
      <c r="GK31" s="9">
        <v>0.76388547766059101</v>
      </c>
      <c r="GL31" s="9">
        <v>8.4865012104538893E-6</v>
      </c>
      <c r="GM31" s="6">
        <v>4</v>
      </c>
      <c r="GQ31" s="15">
        <v>24</v>
      </c>
      <c r="GR31" s="9">
        <v>0.25714285714285717</v>
      </c>
      <c r="GS31" s="9">
        <v>2.0853734710874771E-4</v>
      </c>
      <c r="GT31" s="9">
        <v>0.76367694031348221</v>
      </c>
      <c r="GU31" s="9">
        <v>0.76388547766059101</v>
      </c>
      <c r="GV31" s="9">
        <v>7.2723557570408697E-6</v>
      </c>
      <c r="GW31" s="6">
        <v>4</v>
      </c>
      <c r="HA31" s="15">
        <v>24</v>
      </c>
      <c r="HB31" s="9">
        <v>0.25714285714285717</v>
      </c>
      <c r="HC31" s="9">
        <v>1.7408022951418699E-4</v>
      </c>
      <c r="HD31" s="9">
        <v>0.76371139743107674</v>
      </c>
      <c r="HE31" s="9">
        <v>0.76388547766059089</v>
      </c>
      <c r="HF31" s="9">
        <v>6.0707272670650996E-6</v>
      </c>
      <c r="HG31" s="6">
        <v>4</v>
      </c>
      <c r="HK31" s="15">
        <v>24</v>
      </c>
      <c r="HL31" s="9">
        <v>0.25714285714285717</v>
      </c>
      <c r="HM31" s="9">
        <v>1.5146774609275652E-4</v>
      </c>
      <c r="HN31" s="9">
        <v>0.76373400991449814</v>
      </c>
      <c r="HO31" s="9">
        <v>0.76388547766059089</v>
      </c>
      <c r="HP31" s="9">
        <v>5.2821585705184988E-6</v>
      </c>
      <c r="HQ31" s="6">
        <v>4</v>
      </c>
      <c r="HU31" s="15">
        <v>24</v>
      </c>
      <c r="HV31" s="9">
        <v>0.25714285714285717</v>
      </c>
      <c r="HW31" s="9">
        <v>1.3531597222030619E-4</v>
      </c>
      <c r="HX31" s="9">
        <v>0.76375016168837062</v>
      </c>
      <c r="HY31" s="9">
        <v>0.76388547766059089</v>
      </c>
      <c r="HZ31" s="9">
        <v>4.7188952158423556E-6</v>
      </c>
      <c r="IA31" s="6">
        <v>4</v>
      </c>
      <c r="IE31" s="15">
        <v>24</v>
      </c>
      <c r="IF31" s="9">
        <v>0.25714285714285717</v>
      </c>
      <c r="IG31" s="9">
        <v>1.2741954943821932E-4</v>
      </c>
      <c r="IH31" s="9">
        <v>0.76375805811115272</v>
      </c>
      <c r="II31" s="9">
        <v>0.76388547766059089</v>
      </c>
      <c r="IJ31" s="9">
        <v>4.4435220202229066E-6</v>
      </c>
      <c r="IK31" s="6">
        <v>4</v>
      </c>
      <c r="IO31" s="15">
        <v>24</v>
      </c>
      <c r="IP31" s="9">
        <v>0.25714285714285717</v>
      </c>
      <c r="IQ31" s="9">
        <v>1.2765883497707045E-4</v>
      </c>
      <c r="IR31" s="9">
        <v>0.76375781882561378</v>
      </c>
      <c r="IS31" s="9">
        <v>0.76388547766059089</v>
      </c>
      <c r="IT31" s="9">
        <v>4.4518666625144057E-6</v>
      </c>
      <c r="IU31" s="6">
        <v>4</v>
      </c>
      <c r="IY31" s="15">
        <v>24</v>
      </c>
      <c r="IZ31" s="9">
        <v>0.25714285714285717</v>
      </c>
      <c r="JA31" s="9">
        <v>1.275391922076449E-4</v>
      </c>
      <c r="JB31" s="9">
        <v>0.76375793846838336</v>
      </c>
      <c r="JC31" s="9">
        <v>0.76388547766059101</v>
      </c>
      <c r="JD31" s="9">
        <v>4.4476943413686562E-6</v>
      </c>
      <c r="JE31" s="6">
        <v>4</v>
      </c>
      <c r="JI31" s="15">
        <v>24</v>
      </c>
      <c r="JJ31" s="9">
        <v>0.25714285714285717</v>
      </c>
      <c r="JK31" s="9">
        <v>1.4010168299732851E-4</v>
      </c>
      <c r="JL31" s="9">
        <v>0.76374537597759362</v>
      </c>
      <c r="JM31" s="9">
        <v>0.76388547766059089</v>
      </c>
      <c r="JN31" s="9">
        <v>4.8857880616723244E-6</v>
      </c>
      <c r="JO31" s="6">
        <v>4</v>
      </c>
      <c r="JS31" s="15">
        <v>24</v>
      </c>
      <c r="JT31" s="9">
        <v>0.25714285714285717</v>
      </c>
      <c r="JU31" s="9">
        <v>1.4668203531573417E-4</v>
      </c>
      <c r="JV31" s="9">
        <v>0.76373879562527525</v>
      </c>
      <c r="JW31" s="9">
        <v>0.76388547766059101</v>
      </c>
      <c r="JX31" s="9">
        <v>5.1152657246885291E-6</v>
      </c>
      <c r="JY31" s="6">
        <v>4</v>
      </c>
      <c r="KC31" s="15">
        <v>24</v>
      </c>
      <c r="KD31" s="9">
        <v>0.25714285714285717</v>
      </c>
      <c r="KE31" s="9">
        <v>1.574498845640344E-4</v>
      </c>
      <c r="KF31" s="9">
        <v>0.76372802777602689</v>
      </c>
      <c r="KG31" s="9">
        <v>0.76388547766059089</v>
      </c>
      <c r="KH31" s="9">
        <v>5.4907746278059573E-6</v>
      </c>
      <c r="KI31" s="6">
        <v>4</v>
      </c>
      <c r="KM31" s="15">
        <v>24</v>
      </c>
      <c r="KN31" s="9">
        <v>0.25714285714285717</v>
      </c>
      <c r="KO31" s="9">
        <v>1.5948381164426889E-4</v>
      </c>
      <c r="KP31" s="9">
        <v>0.76372599384894668</v>
      </c>
      <c r="KQ31" s="9">
        <v>0.76388547766059101</v>
      </c>
      <c r="KR31" s="9">
        <v>5.5617040872836939E-6</v>
      </c>
      <c r="KS31" s="6">
        <v>4</v>
      </c>
      <c r="KW31" s="15">
        <v>24</v>
      </c>
      <c r="KX31" s="9">
        <v>0.25714285714285717</v>
      </c>
      <c r="KY31" s="9">
        <v>1.5685167071690661E-4</v>
      </c>
      <c r="KZ31" s="9">
        <v>0.7637286259898739</v>
      </c>
      <c r="LA31" s="9">
        <v>0.76388547766059078</v>
      </c>
      <c r="LB31" s="9">
        <v>5.4699130220772129E-6</v>
      </c>
      <c r="LC31" s="6">
        <v>4</v>
      </c>
    </row>
    <row r="32" spans="1:315">
      <c r="A32" s="6">
        <v>25</v>
      </c>
      <c r="B32" s="6">
        <v>2.6545068946131591E-2</v>
      </c>
      <c r="C32" s="6">
        <f>1-Table46[[#This Row],[qx (tau)]]</f>
        <v>0.97345493105386838</v>
      </c>
      <c r="H32" s="15">
        <f t="shared" si="8"/>
        <v>25</v>
      </c>
      <c r="I32" s="9">
        <f t="shared" si="20"/>
        <v>0.28571428571428575</v>
      </c>
      <c r="J32" s="9" cm="1">
        <f t="array" ref="J32">VLOOKUP($G$13,'qx Malaria'!$B$1:$I$31,(N32),FALSE)/(1-angola!I32*INDEX($E$6:$G$11,N32,2))</f>
        <v>1.6035138775778938E-4</v>
      </c>
      <c r="K32" s="9">
        <f t="shared" si="18"/>
        <v>0.78076914634117323</v>
      </c>
      <c r="L32" s="9">
        <f t="shared" si="2"/>
        <v>0.78092949772893105</v>
      </c>
      <c r="M32" s="9">
        <f>(J32*Table46[[#This Row],[qx (tau)]])/L32</f>
        <v>5.4506055361170258E-6</v>
      </c>
      <c r="N32" s="6">
        <f t="shared" si="3"/>
        <v>4</v>
      </c>
      <c r="S32" s="15">
        <v>25</v>
      </c>
      <c r="T32" s="9">
        <v>0.28571428571428575</v>
      </c>
      <c r="U32" s="9">
        <v>1.4922097106369417E-4</v>
      </c>
      <c r="V32" s="9">
        <v>0.78078027675786743</v>
      </c>
      <c r="W32" s="9">
        <v>0.78092949772893117</v>
      </c>
      <c r="X32" s="9">
        <v>5.07226449585261E-6</v>
      </c>
      <c r="Y32" s="6">
        <v>4</v>
      </c>
      <c r="AC32" s="15">
        <v>25</v>
      </c>
      <c r="AD32" s="9">
        <v>0.28571428571428575</v>
      </c>
      <c r="AE32" s="9">
        <v>1.4971022014914889E-4</v>
      </c>
      <c r="AF32" s="9">
        <v>0.78077978750878196</v>
      </c>
      <c r="AG32" s="9">
        <v>0.78092949772893117</v>
      </c>
      <c r="AH32" s="9">
        <v>5.0888948712488467E-6</v>
      </c>
      <c r="AI32" s="6">
        <v>4</v>
      </c>
      <c r="AM32" s="15">
        <v>25</v>
      </c>
      <c r="AN32" s="9">
        <v>0.28571428571428575</v>
      </c>
      <c r="AO32" s="9">
        <v>1.5313496374733205E-4</v>
      </c>
      <c r="AP32" s="9">
        <v>0.7807763627651837</v>
      </c>
      <c r="AQ32" s="9">
        <v>0.78092949772893105</v>
      </c>
      <c r="AR32" s="9">
        <v>5.2053074990225151E-6</v>
      </c>
      <c r="AS32" s="6">
        <v>4</v>
      </c>
      <c r="AW32" s="15">
        <v>25</v>
      </c>
      <c r="AX32" s="9">
        <v>0.28571428571428575</v>
      </c>
      <c r="AY32" s="9">
        <v>1.609629491146078E-4</v>
      </c>
      <c r="AZ32" s="9">
        <v>0.78076853477981645</v>
      </c>
      <c r="BA32" s="9">
        <v>0.78092949772893105</v>
      </c>
      <c r="BB32" s="9">
        <v>5.4713935053623237E-6</v>
      </c>
      <c r="BC32" s="6">
        <v>4</v>
      </c>
      <c r="BG32" s="15">
        <v>25</v>
      </c>
      <c r="BH32" s="9">
        <v>0.28571428571428575</v>
      </c>
      <c r="BI32" s="9">
        <v>1.6976943265279305E-4</v>
      </c>
      <c r="BJ32" s="9">
        <v>0.78075972829627838</v>
      </c>
      <c r="BK32" s="9">
        <v>0.78092949772893117</v>
      </c>
      <c r="BL32" s="9">
        <v>5.770740262494609E-6</v>
      </c>
      <c r="BM32" s="6">
        <v>4</v>
      </c>
      <c r="BQ32" s="15">
        <v>25</v>
      </c>
      <c r="BR32" s="9">
        <v>0.28571428571428575</v>
      </c>
      <c r="BS32" s="9">
        <v>1.7160411672324829E-4</v>
      </c>
      <c r="BT32" s="9">
        <v>0.78075789361220793</v>
      </c>
      <c r="BU32" s="9">
        <v>0.78092949772893117</v>
      </c>
      <c r="BV32" s="9">
        <v>5.8331041702305003E-6</v>
      </c>
      <c r="BW32" s="6">
        <v>4</v>
      </c>
      <c r="CA32" s="15">
        <v>25</v>
      </c>
      <c r="CB32" s="9">
        <v>0.28571428571428575</v>
      </c>
      <c r="CC32" s="9">
        <v>1.6438769271279093E-4</v>
      </c>
      <c r="CD32" s="9">
        <v>0.7807651100362184</v>
      </c>
      <c r="CE32" s="9">
        <v>0.78092949772893117</v>
      </c>
      <c r="CF32" s="9">
        <v>5.5878061331359897E-6</v>
      </c>
      <c r="CG32" s="6">
        <v>4</v>
      </c>
      <c r="CK32" s="15">
        <v>25</v>
      </c>
      <c r="CL32" s="9">
        <v>0.28571428571428575</v>
      </c>
      <c r="CM32" s="9">
        <v>1.6842399766779249E-4</v>
      </c>
      <c r="CN32" s="9">
        <v>0.78076107373126336</v>
      </c>
      <c r="CO32" s="9">
        <v>0.78092949772893117</v>
      </c>
      <c r="CP32" s="9">
        <v>5.7250067301549527E-6</v>
      </c>
      <c r="CQ32" s="6">
        <v>4</v>
      </c>
      <c r="CU32" s="15">
        <v>25</v>
      </c>
      <c r="CV32" s="9">
        <v>0.28571428571428575</v>
      </c>
      <c r="CW32" s="9">
        <v>1.8701546291507244E-4</v>
      </c>
      <c r="CX32" s="9">
        <v>0.78074248226601606</v>
      </c>
      <c r="CY32" s="9">
        <v>0.78092949772893117</v>
      </c>
      <c r="CZ32" s="9">
        <v>6.356960995212E-6</v>
      </c>
      <c r="DA32" s="6">
        <v>4</v>
      </c>
      <c r="DE32" s="15">
        <v>25</v>
      </c>
      <c r="DF32" s="9">
        <v>0.28571428571428575</v>
      </c>
      <c r="DG32" s="9">
        <v>2.0144831093598712E-4</v>
      </c>
      <c r="DH32" s="9">
        <v>0.78072804941799512</v>
      </c>
      <c r="DI32" s="9">
        <v>0.78092949772893105</v>
      </c>
      <c r="DJ32" s="9">
        <v>6.8475570694010238E-6</v>
      </c>
      <c r="DK32" s="6">
        <v>4</v>
      </c>
      <c r="DO32" s="15">
        <v>25</v>
      </c>
      <c r="DP32" s="9">
        <v>0.28571428571428575</v>
      </c>
      <c r="DQ32" s="9">
        <v>2.1111098037371816E-4</v>
      </c>
      <c r="DR32" s="9">
        <v>0.78071838674855742</v>
      </c>
      <c r="DS32" s="9">
        <v>0.78092949772893117</v>
      </c>
      <c r="DT32" s="9">
        <v>7.1760069834767263E-6</v>
      </c>
      <c r="DU32" s="6">
        <v>4</v>
      </c>
      <c r="DY32" s="15">
        <v>25</v>
      </c>
      <c r="DZ32" s="9">
        <v>0.28571428571428575</v>
      </c>
      <c r="EA32" s="9">
        <v>2.2321989523872281E-4</v>
      </c>
      <c r="EB32" s="9">
        <v>0.7807062778336924</v>
      </c>
      <c r="EC32" s="9">
        <v>0.78092949772893117</v>
      </c>
      <c r="ED32" s="9">
        <v>7.5876087745336171E-6</v>
      </c>
      <c r="EE32" s="6">
        <v>4</v>
      </c>
      <c r="EI32" s="15">
        <v>25</v>
      </c>
      <c r="EJ32" s="9">
        <v>0.28571428571428575</v>
      </c>
      <c r="EK32" s="9">
        <v>2.3814199234509223E-4</v>
      </c>
      <c r="EL32" s="9">
        <v>0.78069135573658599</v>
      </c>
      <c r="EM32" s="9">
        <v>0.78092949772893105</v>
      </c>
      <c r="EN32" s="9">
        <v>8.0948352241188784E-6</v>
      </c>
      <c r="EO32" s="6">
        <v>4</v>
      </c>
      <c r="ES32" s="15">
        <v>25</v>
      </c>
      <c r="ET32" s="9">
        <v>0.28571428571428575</v>
      </c>
      <c r="EU32" s="9">
        <v>2.5624420850691744E-4</v>
      </c>
      <c r="EV32" s="9">
        <v>0.78067325352042427</v>
      </c>
      <c r="EW32" s="9">
        <v>0.78092949772893117</v>
      </c>
      <c r="EX32" s="9">
        <v>8.7101591137796856E-6</v>
      </c>
      <c r="EY32" s="6">
        <v>4</v>
      </c>
      <c r="FC32" s="15">
        <f t="shared" si="10"/>
        <v>25</v>
      </c>
      <c r="FD32" s="9">
        <f t="shared" si="21"/>
        <v>0.28571428571428575</v>
      </c>
      <c r="FE32" s="9" cm="1">
        <f t="array" ref="FE32">VLOOKUP($G$13,'qx Malaria'!$B$1:$I$31,(FI32),FALSE)/(1-angola!FD32*INDEX($E$6:$G$11,FI32,2))</f>
        <v>1.6035138775778938E-4</v>
      </c>
      <c r="FF32" s="9">
        <f t="shared" si="19"/>
        <v>0.78076914634117323</v>
      </c>
      <c r="FG32" s="9">
        <f t="shared" si="6"/>
        <v>0.78092949772893105</v>
      </c>
      <c r="FH32" s="9">
        <f>(FE32*Table46[[#This Row],[qx (tau)]])/FG32</f>
        <v>5.4506055361170258E-6</v>
      </c>
      <c r="FI32" s="6">
        <f t="shared" si="7"/>
        <v>4</v>
      </c>
      <c r="FM32" s="15">
        <v>25</v>
      </c>
      <c r="FN32" s="9">
        <v>0.28571428571428575</v>
      </c>
      <c r="FO32" s="9">
        <v>2.8180747322192732E-4</v>
      </c>
      <c r="FP32" s="9">
        <v>0.78064769025570924</v>
      </c>
      <c r="FQ32" s="9">
        <v>0.78092949772893117</v>
      </c>
      <c r="FR32" s="9">
        <v>9.5790962282331244E-6</v>
      </c>
      <c r="FS32" s="6">
        <v>4</v>
      </c>
      <c r="FW32" s="15">
        <v>25</v>
      </c>
      <c r="FX32" s="9">
        <v>0.28571428571428575</v>
      </c>
      <c r="FY32" s="9">
        <v>2.7887197870919895E-4</v>
      </c>
      <c r="FZ32" s="9">
        <v>0.78065062575022193</v>
      </c>
      <c r="GA32" s="9">
        <v>0.78092949772893117</v>
      </c>
      <c r="GB32" s="9">
        <v>9.4793139758556977E-6</v>
      </c>
      <c r="GC32" s="6">
        <v>4</v>
      </c>
      <c r="GG32" s="15">
        <v>25</v>
      </c>
      <c r="GH32" s="9">
        <v>0.28571428571428575</v>
      </c>
      <c r="GI32" s="9">
        <v>2.4878315995373275E-4</v>
      </c>
      <c r="GJ32" s="9">
        <v>0.78068071456897747</v>
      </c>
      <c r="GK32" s="9">
        <v>0.78092949772893117</v>
      </c>
      <c r="GL32" s="9">
        <v>8.4565458889870558E-6</v>
      </c>
      <c r="GM32" s="6">
        <v>4</v>
      </c>
      <c r="GQ32" s="15">
        <v>25</v>
      </c>
      <c r="GR32" s="9">
        <v>0.28571428571428575</v>
      </c>
      <c r="GS32" s="9">
        <v>2.1319028898690077E-4</v>
      </c>
      <c r="GT32" s="9">
        <v>0.78071630743994425</v>
      </c>
      <c r="GU32" s="9">
        <v>0.78092949772893117</v>
      </c>
      <c r="GV32" s="9">
        <v>7.2466860789107367E-6</v>
      </c>
      <c r="GW32" s="6">
        <v>4</v>
      </c>
      <c r="HA32" s="15">
        <v>25</v>
      </c>
      <c r="HB32" s="9">
        <v>0.28571428571428575</v>
      </c>
      <c r="HC32" s="9">
        <v>1.7796435483415988E-4</v>
      </c>
      <c r="HD32" s="9">
        <v>0.78075153337409697</v>
      </c>
      <c r="HE32" s="9">
        <v>0.78092949772893117</v>
      </c>
      <c r="HF32" s="9">
        <v>6.0492990503815972E-6</v>
      </c>
      <c r="HG32" s="6">
        <v>4</v>
      </c>
      <c r="HK32" s="15">
        <v>25</v>
      </c>
      <c r="HL32" s="9">
        <v>0.28571428571428575</v>
      </c>
      <c r="HM32" s="9">
        <v>1.5484733554642363E-4</v>
      </c>
      <c r="HN32" s="9">
        <v>0.78077465039338467</v>
      </c>
      <c r="HO32" s="9">
        <v>0.78092949772893105</v>
      </c>
      <c r="HP32" s="9">
        <v>5.2635138129093485E-6</v>
      </c>
      <c r="HQ32" s="6">
        <v>4</v>
      </c>
      <c r="HU32" s="15">
        <v>25</v>
      </c>
      <c r="HV32" s="9">
        <v>0.28571428571428575</v>
      </c>
      <c r="HW32" s="9">
        <v>1.3833517891232634E-4</v>
      </c>
      <c r="HX32" s="9">
        <v>0.78079116255001879</v>
      </c>
      <c r="HY32" s="9">
        <v>0.78092949772893117</v>
      </c>
      <c r="HZ32" s="9">
        <v>4.7022386432863142E-6</v>
      </c>
      <c r="IA32" s="6">
        <v>4</v>
      </c>
      <c r="IE32" s="15">
        <v>25</v>
      </c>
      <c r="IF32" s="9">
        <v>0.28571428571428575</v>
      </c>
      <c r="IG32" s="9">
        <v>1.302625690023232E-4</v>
      </c>
      <c r="IH32" s="9">
        <v>0.78079923515992877</v>
      </c>
      <c r="II32" s="9">
        <v>0.78092949772893105</v>
      </c>
      <c r="IJ32" s="9">
        <v>4.4278374492483856E-6</v>
      </c>
      <c r="IK32" s="6">
        <v>4</v>
      </c>
      <c r="IO32" s="15">
        <v>25</v>
      </c>
      <c r="IP32" s="9">
        <v>0.28571428571428575</v>
      </c>
      <c r="IQ32" s="9">
        <v>1.3050719354505057E-4</v>
      </c>
      <c r="IR32" s="9">
        <v>0.78079899053538604</v>
      </c>
      <c r="IS32" s="9">
        <v>0.78092949772893105</v>
      </c>
      <c r="IT32" s="9">
        <v>4.4361526369465048E-6</v>
      </c>
      <c r="IU32" s="6">
        <v>4</v>
      </c>
      <c r="IY32" s="15">
        <v>25</v>
      </c>
      <c r="IZ32" s="9">
        <v>0.28571428571428575</v>
      </c>
      <c r="JA32" s="9">
        <v>1.3038488127368688E-4</v>
      </c>
      <c r="JB32" s="9">
        <v>0.78079911284765746</v>
      </c>
      <c r="JC32" s="9">
        <v>0.78092949772893117</v>
      </c>
      <c r="JD32" s="9">
        <v>4.4319950430974452E-6</v>
      </c>
      <c r="JE32" s="6">
        <v>4</v>
      </c>
      <c r="JI32" s="15">
        <v>25</v>
      </c>
      <c r="JJ32" s="9">
        <v>0.28571428571428575</v>
      </c>
      <c r="JK32" s="9">
        <v>1.4322766976687369E-4</v>
      </c>
      <c r="JL32" s="9">
        <v>0.78078627005916423</v>
      </c>
      <c r="JM32" s="9">
        <v>0.78092949772893105</v>
      </c>
      <c r="JN32" s="9">
        <v>4.8685423972486952E-6</v>
      </c>
      <c r="JO32" s="6">
        <v>4</v>
      </c>
      <c r="JS32" s="15">
        <v>25</v>
      </c>
      <c r="JT32" s="9">
        <v>0.28571428571428575</v>
      </c>
      <c r="JU32" s="9">
        <v>1.4995484469187628E-4</v>
      </c>
      <c r="JV32" s="9">
        <v>0.78077954288423923</v>
      </c>
      <c r="JW32" s="9">
        <v>0.78092949772893105</v>
      </c>
      <c r="JX32" s="9">
        <v>5.0972100589469675E-6</v>
      </c>
      <c r="JY32" s="6">
        <v>4</v>
      </c>
      <c r="KC32" s="15">
        <v>25</v>
      </c>
      <c r="KD32" s="9">
        <v>0.28571428571428575</v>
      </c>
      <c r="KE32" s="9">
        <v>1.609629491146078E-4</v>
      </c>
      <c r="KF32" s="9">
        <v>0.78076853477981645</v>
      </c>
      <c r="KG32" s="9">
        <v>0.78092949772893105</v>
      </c>
      <c r="KH32" s="9">
        <v>5.4713935053623237E-6</v>
      </c>
      <c r="KI32" s="6">
        <v>4</v>
      </c>
      <c r="KM32" s="15">
        <v>25</v>
      </c>
      <c r="KN32" s="9">
        <v>0.28571428571428575</v>
      </c>
      <c r="KO32" s="9">
        <v>1.6304225772779041E-4</v>
      </c>
      <c r="KP32" s="9">
        <v>0.78076645547120338</v>
      </c>
      <c r="KQ32" s="9">
        <v>0.78092949772893117</v>
      </c>
      <c r="KR32" s="9">
        <v>5.5420726007963342E-6</v>
      </c>
      <c r="KS32" s="6">
        <v>4</v>
      </c>
      <c r="KW32" s="15">
        <v>25</v>
      </c>
      <c r="KX32" s="9">
        <v>0.28571428571428575</v>
      </c>
      <c r="KY32" s="9">
        <v>1.6035138775778938E-4</v>
      </c>
      <c r="KZ32" s="9">
        <v>0.78076914634117323</v>
      </c>
      <c r="LA32" s="9">
        <v>0.78092949772893105</v>
      </c>
      <c r="LB32" s="9">
        <v>5.4506055361170258E-6</v>
      </c>
      <c r="LC32" s="6">
        <v>4</v>
      </c>
    </row>
    <row r="33" spans="1:315">
      <c r="A33" s="6">
        <v>26</v>
      </c>
      <c r="B33" s="6">
        <v>2.6601444958028363E-2</v>
      </c>
      <c r="C33" s="6">
        <f>1-Table46[[#This Row],[qx (tau)]]</f>
        <v>0.97339855504197159</v>
      </c>
      <c r="H33" s="15">
        <f t="shared" si="8"/>
        <v>26</v>
      </c>
      <c r="I33" s="9">
        <f t="shared" si="20"/>
        <v>0.31428571428571433</v>
      </c>
      <c r="J33" s="9" cm="1">
        <f t="array" ref="J33">VLOOKUP($G$13,'qx Malaria'!$B$1:$I$31,(N33),FALSE)/(1-angola!I33*INDEX($E$6:$G$11,N33,2))</f>
        <v>1.6401084217498394E-4</v>
      </c>
      <c r="K33" s="9">
        <f t="shared" si="18"/>
        <v>0.79858744614724175</v>
      </c>
      <c r="L33" s="9">
        <f t="shared" si="2"/>
        <v>0.79875145698941674</v>
      </c>
      <c r="M33" s="9">
        <f>(J33*Table46[[#This Row],[qx (tau)]])/L33</f>
        <v>5.4621814488853193E-6</v>
      </c>
      <c r="N33" s="6">
        <f t="shared" si="3"/>
        <v>4</v>
      </c>
      <c r="S33" s="15">
        <v>26</v>
      </c>
      <c r="T33" s="9">
        <v>0.31428571428571433</v>
      </c>
      <c r="U33" s="9">
        <v>1.526264130079942E-4</v>
      </c>
      <c r="V33" s="9">
        <v>0.7985988305764089</v>
      </c>
      <c r="W33" s="9">
        <v>0.79875145698941685</v>
      </c>
      <c r="X33" s="9">
        <v>5.0830368936995334E-6</v>
      </c>
      <c r="Y33" s="6">
        <v>4</v>
      </c>
      <c r="AC33" s="15">
        <v>26</v>
      </c>
      <c r="AD33" s="9">
        <v>0.31428571428571433</v>
      </c>
      <c r="AE33" s="9">
        <v>1.5312682747687287E-4</v>
      </c>
      <c r="AF33" s="9">
        <v>0.79859833016193993</v>
      </c>
      <c r="AG33" s="9">
        <v>0.79875145698941685</v>
      </c>
      <c r="AH33" s="9">
        <v>5.0997025884329746E-6</v>
      </c>
      <c r="AI33" s="6">
        <v>4</v>
      </c>
      <c r="AM33" s="15">
        <v>26</v>
      </c>
      <c r="AN33" s="9">
        <v>0.31428571428571433</v>
      </c>
      <c r="AO33" s="9">
        <v>1.5662972875902359E-4</v>
      </c>
      <c r="AP33" s="9">
        <v>0.79859482726065767</v>
      </c>
      <c r="AQ33" s="9">
        <v>0.79875145698941674</v>
      </c>
      <c r="AR33" s="9">
        <v>5.216362451567064E-6</v>
      </c>
      <c r="AS33" s="6">
        <v>4</v>
      </c>
      <c r="AW33" s="15">
        <v>26</v>
      </c>
      <c r="AX33" s="9">
        <v>0.31428571428571433</v>
      </c>
      <c r="AY33" s="9">
        <v>1.6463636026108229E-4</v>
      </c>
      <c r="AZ33" s="9">
        <v>0.79858682062915576</v>
      </c>
      <c r="BA33" s="9">
        <v>0.79875145698941685</v>
      </c>
      <c r="BB33" s="9">
        <v>5.483013567302121E-6</v>
      </c>
      <c r="BC33" s="6">
        <v>4</v>
      </c>
      <c r="BG33" s="15">
        <v>26</v>
      </c>
      <c r="BH33" s="9">
        <v>0.31428571428571433</v>
      </c>
      <c r="BI33" s="9">
        <v>1.7364382070089834E-4</v>
      </c>
      <c r="BJ33" s="9">
        <v>0.7985778131687159</v>
      </c>
      <c r="BK33" s="9">
        <v>0.79875145698941685</v>
      </c>
      <c r="BL33" s="9">
        <v>5.7829960725040605E-6</v>
      </c>
      <c r="BM33" s="6">
        <v>4</v>
      </c>
      <c r="BQ33" s="15">
        <v>26</v>
      </c>
      <c r="BR33" s="9">
        <v>0.31428571428571433</v>
      </c>
      <c r="BS33" s="9">
        <v>1.7552037495919333E-4</v>
      </c>
      <c r="BT33" s="9">
        <v>0.79857593661445758</v>
      </c>
      <c r="BU33" s="9">
        <v>0.79875145698941674</v>
      </c>
      <c r="BV33" s="9">
        <v>5.845492427754464E-6</v>
      </c>
      <c r="BW33" s="6">
        <v>4</v>
      </c>
      <c r="CA33" s="15">
        <v>26</v>
      </c>
      <c r="CB33" s="9">
        <v>0.31428571428571433</v>
      </c>
      <c r="CC33" s="9">
        <v>1.6813926154323296E-4</v>
      </c>
      <c r="CD33" s="9">
        <v>0.79858331772787361</v>
      </c>
      <c r="CE33" s="9">
        <v>0.79875145698941685</v>
      </c>
      <c r="CF33" s="9">
        <v>5.599673430436207E-6</v>
      </c>
      <c r="CG33" s="6">
        <v>4</v>
      </c>
      <c r="CK33" s="15">
        <v>26</v>
      </c>
      <c r="CL33" s="9">
        <v>0.31428571428571433</v>
      </c>
      <c r="CM33" s="9">
        <v>1.7226768091148199E-4</v>
      </c>
      <c r="CN33" s="9">
        <v>0.79857918930850524</v>
      </c>
      <c r="CO33" s="9">
        <v>0.79875145698941674</v>
      </c>
      <c r="CP33" s="9">
        <v>5.7371654119870974E-6</v>
      </c>
      <c r="CQ33" s="6">
        <v>4</v>
      </c>
      <c r="CU33" s="15">
        <v>26</v>
      </c>
      <c r="CV33" s="9">
        <v>0.31428571428571433</v>
      </c>
      <c r="CW33" s="9">
        <v>1.9128343072887145E-4</v>
      </c>
      <c r="CX33" s="9">
        <v>0.79856017355868791</v>
      </c>
      <c r="CY33" s="9">
        <v>0.79875145698941674</v>
      </c>
      <c r="CZ33" s="9">
        <v>6.3704618118578596E-6</v>
      </c>
      <c r="DA33" s="6">
        <v>4</v>
      </c>
      <c r="DE33" s="15">
        <v>26</v>
      </c>
      <c r="DF33" s="9">
        <v>0.31428571428571433</v>
      </c>
      <c r="DG33" s="9">
        <v>2.0604565756079219E-4</v>
      </c>
      <c r="DH33" s="9">
        <v>0.79854541133185597</v>
      </c>
      <c r="DI33" s="9">
        <v>0.79875145698941674</v>
      </c>
      <c r="DJ33" s="9">
        <v>6.862099806494371E-6</v>
      </c>
      <c r="DK33" s="6">
        <v>4</v>
      </c>
      <c r="DO33" s="15">
        <v>26</v>
      </c>
      <c r="DP33" s="9">
        <v>0.31428571428571433</v>
      </c>
      <c r="DQ33" s="9">
        <v>2.1592884332114593E-4</v>
      </c>
      <c r="DR33" s="9">
        <v>0.79853552814609574</v>
      </c>
      <c r="DS33" s="9">
        <v>0.79875145698941685</v>
      </c>
      <c r="DT33" s="9">
        <v>7.1912472774798333E-6</v>
      </c>
      <c r="DU33" s="6">
        <v>4</v>
      </c>
      <c r="DY33" s="15">
        <v>26</v>
      </c>
      <c r="DZ33" s="9">
        <v>0.31428571428571433</v>
      </c>
      <c r="EA33" s="9">
        <v>2.2831410142589299E-4</v>
      </c>
      <c r="EB33" s="9">
        <v>0.79852314288799098</v>
      </c>
      <c r="EC33" s="9">
        <v>0.79875145698941685</v>
      </c>
      <c r="ED33" s="9">
        <v>7.6037232221325E-6</v>
      </c>
      <c r="EE33" s="6">
        <v>4</v>
      </c>
      <c r="EI33" s="15">
        <v>26</v>
      </c>
      <c r="EJ33" s="9">
        <v>0.31428571428571433</v>
      </c>
      <c r="EK33" s="9">
        <v>2.4357674272669239E-4</v>
      </c>
      <c r="EL33" s="9">
        <v>0.79850788024669017</v>
      </c>
      <c r="EM33" s="9">
        <v>0.79875145698941685</v>
      </c>
      <c r="EN33" s="9">
        <v>8.1120269115024518E-6</v>
      </c>
      <c r="EO33" s="6">
        <v>4</v>
      </c>
      <c r="ES33" s="15">
        <v>26</v>
      </c>
      <c r="ET33" s="9">
        <v>0.31428571428571433</v>
      </c>
      <c r="EU33" s="9">
        <v>2.6209207807520316E-4</v>
      </c>
      <c r="EV33" s="9">
        <v>0.79848936491134159</v>
      </c>
      <c r="EW33" s="9">
        <v>0.79875145698941674</v>
      </c>
      <c r="EX33" s="9">
        <v>8.7286576166397745E-6</v>
      </c>
      <c r="EY33" s="6">
        <v>4</v>
      </c>
      <c r="FC33" s="15">
        <f t="shared" si="10"/>
        <v>26</v>
      </c>
      <c r="FD33" s="9">
        <f t="shared" si="21"/>
        <v>0.31428571428571433</v>
      </c>
      <c r="FE33" s="9" cm="1">
        <f t="array" ref="FE33">VLOOKUP($G$13,'qx Malaria'!$B$1:$I$31,(FI33),FALSE)/(1-angola!FD33*INDEX($E$6:$G$11,FI33,2))</f>
        <v>1.6401084217498394E-4</v>
      </c>
      <c r="FF33" s="9">
        <f t="shared" si="19"/>
        <v>0.79858744614724175</v>
      </c>
      <c r="FG33" s="9">
        <f t="shared" si="6"/>
        <v>0.79875145698941674</v>
      </c>
      <c r="FH33" s="9">
        <f>(FE33*Table46[[#This Row],[qx (tau)]])/FG33</f>
        <v>5.4621814488853193E-6</v>
      </c>
      <c r="FI33" s="6">
        <f t="shared" si="7"/>
        <v>4</v>
      </c>
      <c r="FM33" s="15">
        <v>26</v>
      </c>
      <c r="FN33" s="9">
        <v>0.31428571428571433</v>
      </c>
      <c r="FO33" s="9">
        <v>2.8823873407411363E-4</v>
      </c>
      <c r="FP33" s="9">
        <v>0.79846321825534272</v>
      </c>
      <c r="FQ33" s="9">
        <v>0.79875145698941685</v>
      </c>
      <c r="FR33" s="9">
        <v>9.5994401664620685E-6</v>
      </c>
      <c r="FS33" s="6">
        <v>4</v>
      </c>
      <c r="FW33" s="15">
        <v>26</v>
      </c>
      <c r="FX33" s="9">
        <v>0.31428571428571433</v>
      </c>
      <c r="FY33" s="9">
        <v>2.8523624726084165E-4</v>
      </c>
      <c r="FZ33" s="9">
        <v>0.7984662207421559</v>
      </c>
      <c r="GA33" s="9">
        <v>0.79875145698941674</v>
      </c>
      <c r="GB33" s="9">
        <v>9.4994459980614245E-6</v>
      </c>
      <c r="GC33" s="6">
        <v>4</v>
      </c>
      <c r="GG33" s="15">
        <v>26</v>
      </c>
      <c r="GH33" s="9">
        <v>0.31428571428571433</v>
      </c>
      <c r="GI33" s="9">
        <v>2.5446075742480346E-4</v>
      </c>
      <c r="GJ33" s="9">
        <v>0.798496996231992</v>
      </c>
      <c r="GK33" s="9">
        <v>0.79875145698941685</v>
      </c>
      <c r="GL33" s="9">
        <v>8.4745057719547965E-6</v>
      </c>
      <c r="GM33" s="6">
        <v>4</v>
      </c>
      <c r="GQ33" s="15">
        <v>26</v>
      </c>
      <c r="GR33" s="9">
        <v>0.31428571428571433</v>
      </c>
      <c r="GS33" s="9">
        <v>2.1805560481388028E-4</v>
      </c>
      <c r="GT33" s="9">
        <v>0.79853340138460294</v>
      </c>
      <c r="GU33" s="9">
        <v>0.79875145698941685</v>
      </c>
      <c r="GV33" s="9">
        <v>7.2620764800969579E-6</v>
      </c>
      <c r="GW33" s="6">
        <v>4</v>
      </c>
      <c r="HA33" s="15">
        <v>26</v>
      </c>
      <c r="HB33" s="9">
        <v>0.31428571428571433</v>
      </c>
      <c r="HC33" s="9">
        <v>1.8202576305461607E-4</v>
      </c>
      <c r="HD33" s="9">
        <v>0.79856943122636215</v>
      </c>
      <c r="HE33" s="9">
        <v>0.79875145698941674</v>
      </c>
      <c r="HF33" s="9">
        <v>6.0621464592891999E-6</v>
      </c>
      <c r="HG33" s="6">
        <v>4</v>
      </c>
      <c r="HK33" s="15">
        <v>26</v>
      </c>
      <c r="HL33" s="9">
        <v>0.31428571428571433</v>
      </c>
      <c r="HM33" s="9">
        <v>1.5838117940009894E-4</v>
      </c>
      <c r="HN33" s="9">
        <v>0.79859307581001671</v>
      </c>
      <c r="HO33" s="9">
        <v>0.79875145698941685</v>
      </c>
      <c r="HP33" s="9">
        <v>5.2746923831341078E-6</v>
      </c>
      <c r="HQ33" s="6">
        <v>4</v>
      </c>
      <c r="HU33" s="15">
        <v>26</v>
      </c>
      <c r="HV33" s="9">
        <v>0.31428571428571433</v>
      </c>
      <c r="HW33" s="9">
        <v>1.4149219107544383E-4</v>
      </c>
      <c r="HX33" s="9">
        <v>0.79860996479834134</v>
      </c>
      <c r="HY33" s="9">
        <v>0.79875145698941674</v>
      </c>
      <c r="HZ33" s="9">
        <v>4.712225185880471E-6</v>
      </c>
      <c r="IA33" s="6">
        <v>4</v>
      </c>
      <c r="IE33" s="15">
        <v>26</v>
      </c>
      <c r="IF33" s="9">
        <v>0.31428571428571433</v>
      </c>
      <c r="IG33" s="9">
        <v>1.3323535233894577E-4</v>
      </c>
      <c r="IH33" s="9">
        <v>0.79861822163707785</v>
      </c>
      <c r="II33" s="9">
        <v>0.79875145698941685</v>
      </c>
      <c r="IJ33" s="9">
        <v>4.4372412227786912E-6</v>
      </c>
      <c r="IK33" s="6">
        <v>4</v>
      </c>
      <c r="IO33" s="15">
        <v>26</v>
      </c>
      <c r="IP33" s="9">
        <v>0.31428571428571433</v>
      </c>
      <c r="IQ33" s="9">
        <v>1.3348555957338511E-4</v>
      </c>
      <c r="IR33" s="9">
        <v>0.79861797142984337</v>
      </c>
      <c r="IS33" s="9">
        <v>0.79875145698941674</v>
      </c>
      <c r="IT33" s="9">
        <v>4.4455740701454131E-6</v>
      </c>
      <c r="IU33" s="6">
        <v>4</v>
      </c>
      <c r="IY33" s="15">
        <v>26</v>
      </c>
      <c r="IZ33" s="9">
        <v>0.31428571428571433</v>
      </c>
      <c r="JA33" s="9">
        <v>1.3336045595616544E-4</v>
      </c>
      <c r="JB33" s="9">
        <v>0.79861809653346072</v>
      </c>
      <c r="JC33" s="9">
        <v>0.79875145698941685</v>
      </c>
      <c r="JD33" s="9">
        <v>4.4414076464620518E-6</v>
      </c>
      <c r="JE33" s="6">
        <v>4</v>
      </c>
      <c r="JI33" s="15">
        <v>26</v>
      </c>
      <c r="JJ33" s="9">
        <v>0.31428571428571433</v>
      </c>
      <c r="JK33" s="9">
        <v>1.4649633576423052E-4</v>
      </c>
      <c r="JL33" s="9">
        <v>0.79860496065365261</v>
      </c>
      <c r="JM33" s="9">
        <v>0.79875145698941685</v>
      </c>
      <c r="JN33" s="9">
        <v>4.8788821332148807E-6</v>
      </c>
      <c r="JO33" s="6">
        <v>4</v>
      </c>
      <c r="JS33" s="15">
        <v>26</v>
      </c>
      <c r="JT33" s="9">
        <v>0.31428571428571433</v>
      </c>
      <c r="JU33" s="9">
        <v>1.5337703471131223E-4</v>
      </c>
      <c r="JV33" s="9">
        <v>0.79859807995470555</v>
      </c>
      <c r="JW33" s="9">
        <v>0.79875145698941685</v>
      </c>
      <c r="JX33" s="9">
        <v>5.1080354357996956E-6</v>
      </c>
      <c r="JY33" s="6">
        <v>4</v>
      </c>
      <c r="KC33" s="15">
        <v>26</v>
      </c>
      <c r="KD33" s="9">
        <v>0.31428571428571433</v>
      </c>
      <c r="KE33" s="9">
        <v>1.6463636026108229E-4</v>
      </c>
      <c r="KF33" s="9">
        <v>0.79858682062915576</v>
      </c>
      <c r="KG33" s="9">
        <v>0.79875145698941685</v>
      </c>
      <c r="KH33" s="9">
        <v>5.483013567302121E-6</v>
      </c>
      <c r="KI33" s="6">
        <v>4</v>
      </c>
      <c r="KM33" s="15">
        <v>26</v>
      </c>
      <c r="KN33" s="9">
        <v>0.31428571428571433</v>
      </c>
      <c r="KO33" s="9">
        <v>1.6676312175381661E-4</v>
      </c>
      <c r="KP33" s="9">
        <v>0.79858469386766295</v>
      </c>
      <c r="KQ33" s="9">
        <v>0.79875145698941674</v>
      </c>
      <c r="KR33" s="9">
        <v>5.5538427699192456E-6</v>
      </c>
      <c r="KS33" s="6">
        <v>4</v>
      </c>
      <c r="KW33" s="15">
        <v>26</v>
      </c>
      <c r="KX33" s="9">
        <v>0.31428571428571433</v>
      </c>
      <c r="KY33" s="9">
        <v>1.6401084217498394E-4</v>
      </c>
      <c r="KZ33" s="9">
        <v>0.79858744614724175</v>
      </c>
      <c r="LA33" s="9">
        <v>0.79875145698941674</v>
      </c>
      <c r="LB33" s="9">
        <v>5.4621814488853193E-6</v>
      </c>
      <c r="LC33" s="6">
        <v>4</v>
      </c>
    </row>
    <row r="34" spans="1:315">
      <c r="A34" s="6">
        <v>27</v>
      </c>
      <c r="B34" s="6">
        <v>2.6877660972455041E-2</v>
      </c>
      <c r="C34" s="6">
        <f>1-Table46[[#This Row],[qx (tau)]]</f>
        <v>0.97312233902754497</v>
      </c>
      <c r="H34" s="15">
        <f t="shared" si="8"/>
        <v>27</v>
      </c>
      <c r="I34" s="9">
        <f t="shared" si="20"/>
        <v>0.34285714285714292</v>
      </c>
      <c r="J34" s="9" cm="1">
        <f t="array" ref="J34">VLOOKUP($G$13,'qx Malaria'!$B$1:$I$31,(N34),FALSE)/(1-angola!I34*INDEX($E$6:$G$11,N34,2))</f>
        <v>1.6784122570570747E-4</v>
      </c>
      <c r="K34" s="9">
        <f t="shared" si="18"/>
        <v>0.8172380192496066</v>
      </c>
      <c r="L34" s="9">
        <f t="shared" si="2"/>
        <v>0.81740586047531227</v>
      </c>
      <c r="M34" s="9">
        <f>(J34*Table46[[#This Row],[qx (tau)]])/L34</f>
        <v>5.5188979916245172E-6</v>
      </c>
      <c r="N34" s="6">
        <f t="shared" si="3"/>
        <v>4</v>
      </c>
      <c r="S34" s="15">
        <v>27</v>
      </c>
      <c r="T34" s="9">
        <v>0.34285714285714292</v>
      </c>
      <c r="U34" s="9">
        <v>1.5619091942102451E-4</v>
      </c>
      <c r="V34" s="9">
        <v>0.8172496695558914</v>
      </c>
      <c r="W34" s="9">
        <v>0.81740586047531238</v>
      </c>
      <c r="X34" s="9">
        <v>5.1358165902226632E-6</v>
      </c>
      <c r="Y34" s="6">
        <v>4</v>
      </c>
      <c r="AC34" s="15">
        <v>27</v>
      </c>
      <c r="AD34" s="9">
        <v>0.34285714285714292</v>
      </c>
      <c r="AE34" s="9">
        <v>1.5670302079617539E-4</v>
      </c>
      <c r="AF34" s="9">
        <v>0.81724915745451621</v>
      </c>
      <c r="AG34" s="9">
        <v>0.81740586047531238</v>
      </c>
      <c r="AH34" s="9">
        <v>5.1526553331414252E-6</v>
      </c>
      <c r="AI34" s="6">
        <v>4</v>
      </c>
      <c r="AM34" s="15">
        <v>27</v>
      </c>
      <c r="AN34" s="9">
        <v>0.34285714285714292</v>
      </c>
      <c r="AO34" s="9">
        <v>1.6028773042223171E-4</v>
      </c>
      <c r="AP34" s="9">
        <v>0.81724557274489007</v>
      </c>
      <c r="AQ34" s="9">
        <v>0.81740586047531227</v>
      </c>
      <c r="AR34" s="9">
        <v>5.2705265335727664E-6</v>
      </c>
      <c r="AS34" s="6">
        <v>4</v>
      </c>
      <c r="AW34" s="15">
        <v>27</v>
      </c>
      <c r="AX34" s="9">
        <v>0.34285714285714292</v>
      </c>
      <c r="AY34" s="9">
        <v>1.6848135242464611E-4</v>
      </c>
      <c r="AZ34" s="9">
        <v>0.81723737912288774</v>
      </c>
      <c r="BA34" s="9">
        <v>0.81740586047531238</v>
      </c>
      <c r="BB34" s="9">
        <v>5.5399464202729711E-6</v>
      </c>
      <c r="BC34" s="6">
        <v>4</v>
      </c>
      <c r="BG34" s="15">
        <v>27</v>
      </c>
      <c r="BH34" s="9">
        <v>0.34285714285714292</v>
      </c>
      <c r="BI34" s="9">
        <v>1.7769917717736232E-4</v>
      </c>
      <c r="BJ34" s="9">
        <v>0.81722816129813503</v>
      </c>
      <c r="BK34" s="9">
        <v>0.81740586047531238</v>
      </c>
      <c r="BL34" s="9">
        <v>5.8430437928107014E-6</v>
      </c>
      <c r="BM34" s="6">
        <v>4</v>
      </c>
      <c r="BQ34" s="15">
        <v>27</v>
      </c>
      <c r="BR34" s="9">
        <v>0.34285714285714292</v>
      </c>
      <c r="BS34" s="9">
        <v>1.7961955733417819E-4</v>
      </c>
      <c r="BT34" s="9">
        <v>0.81722624091797824</v>
      </c>
      <c r="BU34" s="9">
        <v>0.81740586047531238</v>
      </c>
      <c r="BV34" s="9">
        <v>5.9061890787560623E-6</v>
      </c>
      <c r="BW34" s="6">
        <v>4</v>
      </c>
      <c r="CA34" s="15">
        <v>27</v>
      </c>
      <c r="CB34" s="9">
        <v>0.34285714285714292</v>
      </c>
      <c r="CC34" s="9">
        <v>1.720660620507024E-4</v>
      </c>
      <c r="CD34" s="9">
        <v>0.81723379441326172</v>
      </c>
      <c r="CE34" s="9">
        <v>0.81740586047531238</v>
      </c>
      <c r="CF34" s="9">
        <v>5.6578176207043098E-6</v>
      </c>
      <c r="CG34" s="6">
        <v>4</v>
      </c>
      <c r="CK34" s="15">
        <v>27</v>
      </c>
      <c r="CL34" s="9">
        <v>0.34285714285714292</v>
      </c>
      <c r="CM34" s="9">
        <v>1.7629089839569731E-4</v>
      </c>
      <c r="CN34" s="9">
        <v>0.81722956957691661</v>
      </c>
      <c r="CO34" s="9">
        <v>0.81740586047531227</v>
      </c>
      <c r="CP34" s="9">
        <v>5.7967372497841042E-6</v>
      </c>
      <c r="CQ34" s="6">
        <v>4</v>
      </c>
      <c r="CU34" s="15">
        <v>27</v>
      </c>
      <c r="CV34" s="9">
        <v>0.34285714285714292</v>
      </c>
      <c r="CW34" s="9">
        <v>1.9575075065143154E-4</v>
      </c>
      <c r="CX34" s="9">
        <v>0.8172101097246609</v>
      </c>
      <c r="CY34" s="9">
        <v>0.81740586047531238</v>
      </c>
      <c r="CZ34" s="9">
        <v>6.4366094806970912E-6</v>
      </c>
      <c r="DA34" s="6">
        <v>4</v>
      </c>
      <c r="DE34" s="15">
        <v>27</v>
      </c>
      <c r="DF34" s="9">
        <v>0.34285714285714292</v>
      </c>
      <c r="DG34" s="9">
        <v>2.1085774121838309E-4</v>
      </c>
      <c r="DH34" s="9">
        <v>0.81719500273409396</v>
      </c>
      <c r="DI34" s="9">
        <v>0.81740586047531238</v>
      </c>
      <c r="DJ34" s="9">
        <v>6.9333523968005953E-6</v>
      </c>
      <c r="DK34" s="6">
        <v>4</v>
      </c>
      <c r="DO34" s="15">
        <v>27</v>
      </c>
      <c r="DP34" s="9">
        <v>0.34285714285714292</v>
      </c>
      <c r="DQ34" s="9">
        <v>2.2097174337761338E-4</v>
      </c>
      <c r="DR34" s="9">
        <v>0.81718488873193484</v>
      </c>
      <c r="DS34" s="9">
        <v>0.8174058604753125</v>
      </c>
      <c r="DT34" s="9">
        <v>7.2659175694461601E-6</v>
      </c>
      <c r="DU34" s="6">
        <v>4</v>
      </c>
      <c r="DY34" s="15">
        <v>27</v>
      </c>
      <c r="DZ34" s="9">
        <v>0.34285714285714292</v>
      </c>
      <c r="EA34" s="9">
        <v>2.3364625241259813E-4</v>
      </c>
      <c r="EB34" s="9">
        <v>0.81717221422289976</v>
      </c>
      <c r="EC34" s="9">
        <v>0.81740586047531238</v>
      </c>
      <c r="ED34" s="9">
        <v>7.6826764566855396E-6</v>
      </c>
      <c r="EE34" s="6">
        <v>4</v>
      </c>
      <c r="EI34" s="15">
        <v>27</v>
      </c>
      <c r="EJ34" s="9">
        <v>0.34285714285714292</v>
      </c>
      <c r="EK34" s="9">
        <v>2.4926534435470055E-4</v>
      </c>
      <c r="EL34" s="9">
        <v>0.81715659513095773</v>
      </c>
      <c r="EM34" s="9">
        <v>0.81740586047531238</v>
      </c>
      <c r="EN34" s="9">
        <v>8.1962581157078057E-6</v>
      </c>
      <c r="EO34" s="6">
        <v>4</v>
      </c>
      <c r="ES34" s="15">
        <v>27</v>
      </c>
      <c r="ET34" s="9">
        <v>0.34285714285714292</v>
      </c>
      <c r="EU34" s="9">
        <v>2.6821309523528391E-4</v>
      </c>
      <c r="EV34" s="9">
        <v>0.8171376473800771</v>
      </c>
      <c r="EW34" s="9">
        <v>0.81740586047531238</v>
      </c>
      <c r="EX34" s="9">
        <v>8.8192916037020325E-6</v>
      </c>
      <c r="EY34" s="6">
        <v>4</v>
      </c>
      <c r="FC34" s="15">
        <f t="shared" si="10"/>
        <v>27</v>
      </c>
      <c r="FD34" s="9">
        <f t="shared" si="21"/>
        <v>0.34285714285714292</v>
      </c>
      <c r="FE34" s="9" cm="1">
        <f t="array" ref="FE34">VLOOKUP($G$13,'qx Malaria'!$B$1:$I$31,(FI34),FALSE)/(1-angola!FD34*INDEX($E$6:$G$11,FI34,2))</f>
        <v>1.6784122570570747E-4</v>
      </c>
      <c r="FF34" s="9">
        <f t="shared" si="19"/>
        <v>0.8172380192496066</v>
      </c>
      <c r="FG34" s="9">
        <f t="shared" si="6"/>
        <v>0.81740586047531227</v>
      </c>
      <c r="FH34" s="9">
        <f>(FE34*Table46[[#This Row],[qx (tau)]])/FG34</f>
        <v>5.5188979916245172E-6</v>
      </c>
      <c r="FI34" s="6">
        <f t="shared" si="7"/>
        <v>4</v>
      </c>
      <c r="FM34" s="15">
        <v>27</v>
      </c>
      <c r="FN34" s="9">
        <v>0.34285714285714292</v>
      </c>
      <c r="FO34" s="9">
        <v>2.9497039208691841E-4</v>
      </c>
      <c r="FP34" s="9">
        <v>0.81711089008322546</v>
      </c>
      <c r="FQ34" s="9">
        <v>0.81740586047531238</v>
      </c>
      <c r="FR34" s="9">
        <v>9.6991159212073897E-6</v>
      </c>
      <c r="FS34" s="6">
        <v>4</v>
      </c>
      <c r="FW34" s="15">
        <v>27</v>
      </c>
      <c r="FX34" s="9">
        <v>0.34285714285714292</v>
      </c>
      <c r="FY34" s="9">
        <v>2.9189778383601302E-4</v>
      </c>
      <c r="FZ34" s="9">
        <v>0.8171139626914764</v>
      </c>
      <c r="GA34" s="9">
        <v>0.81740586047531238</v>
      </c>
      <c r="GB34" s="9">
        <v>9.598083463694813E-6</v>
      </c>
      <c r="GC34" s="6">
        <v>4</v>
      </c>
      <c r="GG34" s="15">
        <v>27</v>
      </c>
      <c r="GH34" s="9">
        <v>0.34285714285714292</v>
      </c>
      <c r="GI34" s="9">
        <v>2.6040354926423266E-4</v>
      </c>
      <c r="GJ34" s="9">
        <v>0.81714545692604823</v>
      </c>
      <c r="GK34" s="9">
        <v>0.8174058604753125</v>
      </c>
      <c r="GL34" s="9">
        <v>8.5625007741908969E-6</v>
      </c>
      <c r="GM34" s="6">
        <v>4</v>
      </c>
      <c r="GQ34" s="15">
        <v>27</v>
      </c>
      <c r="GR34" s="9">
        <v>0.34285714285714292</v>
      </c>
      <c r="GS34" s="9">
        <v>2.2314817422200469E-4</v>
      </c>
      <c r="GT34" s="9">
        <v>0.81718271230109041</v>
      </c>
      <c r="GU34" s="9">
        <v>0.81740586047531238</v>
      </c>
      <c r="GV34" s="9">
        <v>7.3374822268509024E-6</v>
      </c>
      <c r="GW34" s="6">
        <v>4</v>
      </c>
      <c r="HA34" s="15">
        <v>27</v>
      </c>
      <c r="HB34" s="9">
        <v>0.34285714285714292</v>
      </c>
      <c r="HC34" s="9">
        <v>1.8627687521113989E-4</v>
      </c>
      <c r="HD34" s="9">
        <v>0.81721958360010116</v>
      </c>
      <c r="HE34" s="9">
        <v>0.81740586047531227</v>
      </c>
      <c r="HF34" s="9">
        <v>6.1250927366999803E-6</v>
      </c>
      <c r="HG34" s="6">
        <v>4</v>
      </c>
      <c r="HK34" s="15">
        <v>27</v>
      </c>
      <c r="HL34" s="9">
        <v>0.34285714285714292</v>
      </c>
      <c r="HM34" s="9">
        <v>1.6208008523525987E-4</v>
      </c>
      <c r="HN34" s="9">
        <v>0.81724378039007717</v>
      </c>
      <c r="HO34" s="9">
        <v>0.81740586047531238</v>
      </c>
      <c r="HP34" s="9">
        <v>5.3294621337884362E-6</v>
      </c>
      <c r="HQ34" s="6">
        <v>4</v>
      </c>
      <c r="HU34" s="15">
        <v>27</v>
      </c>
      <c r="HV34" s="9">
        <v>0.34285714285714292</v>
      </c>
      <c r="HW34" s="9">
        <v>1.4479666382391699E-4</v>
      </c>
      <c r="HX34" s="9">
        <v>0.81726106381148844</v>
      </c>
      <c r="HY34" s="9">
        <v>0.81740586047531238</v>
      </c>
      <c r="HZ34" s="9">
        <v>4.7611545602801898E-6</v>
      </c>
      <c r="IA34" s="6">
        <v>4</v>
      </c>
      <c r="IE34" s="15">
        <v>27</v>
      </c>
      <c r="IF34" s="9">
        <v>0.34285714285714292</v>
      </c>
      <c r="IG34" s="9">
        <v>1.3634699113392713E-4</v>
      </c>
      <c r="IH34" s="9">
        <v>0.81726951348417842</v>
      </c>
      <c r="II34" s="9">
        <v>0.81740586047531238</v>
      </c>
      <c r="IJ34" s="9">
        <v>4.4833153021206028E-6</v>
      </c>
      <c r="IK34" s="6">
        <v>4</v>
      </c>
      <c r="IO34" s="15">
        <v>27</v>
      </c>
      <c r="IP34" s="9">
        <v>0.34285714285714292</v>
      </c>
      <c r="IQ34" s="9">
        <v>1.3660304182150259E-4</v>
      </c>
      <c r="IR34" s="9">
        <v>0.81726925743349088</v>
      </c>
      <c r="IS34" s="9">
        <v>0.81740586047531238</v>
      </c>
      <c r="IT34" s="9">
        <v>4.4917346735799851E-6</v>
      </c>
      <c r="IU34" s="6">
        <v>4</v>
      </c>
      <c r="IY34" s="15">
        <v>27</v>
      </c>
      <c r="IZ34" s="9">
        <v>0.34285714285714292</v>
      </c>
      <c r="JA34" s="9">
        <v>1.3647501647771486E-4</v>
      </c>
      <c r="JB34" s="9">
        <v>0.81726938545883476</v>
      </c>
      <c r="JC34" s="9">
        <v>0.8174058604753125</v>
      </c>
      <c r="JD34" s="9">
        <v>4.4875249878502931E-6</v>
      </c>
      <c r="JE34" s="6">
        <v>4</v>
      </c>
      <c r="JI34" s="15">
        <v>27</v>
      </c>
      <c r="JJ34" s="9">
        <v>0.34285714285714292</v>
      </c>
      <c r="JK34" s="9">
        <v>1.4991767757542601E-4</v>
      </c>
      <c r="JL34" s="9">
        <v>0.81725594279773695</v>
      </c>
      <c r="JM34" s="9">
        <v>0.81740586047531238</v>
      </c>
      <c r="JN34" s="9">
        <v>4.9295419894678186E-6</v>
      </c>
      <c r="JO34" s="6">
        <v>4</v>
      </c>
      <c r="JS34" s="15">
        <v>27</v>
      </c>
      <c r="JT34" s="9">
        <v>0.34285714285714292</v>
      </c>
      <c r="JU34" s="9">
        <v>1.5695907148375086E-4</v>
      </c>
      <c r="JV34" s="9">
        <v>0.81724890140382866</v>
      </c>
      <c r="JW34" s="9">
        <v>0.81740586047531238</v>
      </c>
      <c r="JX34" s="9">
        <v>5.1610747046008074E-6</v>
      </c>
      <c r="JY34" s="6">
        <v>4</v>
      </c>
      <c r="KC34" s="15">
        <v>27</v>
      </c>
      <c r="KD34" s="9">
        <v>0.34285714285714292</v>
      </c>
      <c r="KE34" s="9">
        <v>1.6848135242464611E-4</v>
      </c>
      <c r="KF34" s="9">
        <v>0.81723737912288774</v>
      </c>
      <c r="KG34" s="9">
        <v>0.81740586047531238</v>
      </c>
      <c r="KH34" s="9">
        <v>5.5399464202729711E-6</v>
      </c>
      <c r="KI34" s="6">
        <v>4</v>
      </c>
      <c r="KM34" s="15">
        <v>27</v>
      </c>
      <c r="KN34" s="9">
        <v>0.34285714285714292</v>
      </c>
      <c r="KO34" s="9">
        <v>1.7065778326903741E-4</v>
      </c>
      <c r="KP34" s="9">
        <v>0.81723520269204331</v>
      </c>
      <c r="KQ34" s="9">
        <v>0.81740586047531238</v>
      </c>
      <c r="KR34" s="9">
        <v>5.6115110776777117E-6</v>
      </c>
      <c r="KS34" s="6">
        <v>4</v>
      </c>
      <c r="KW34" s="15">
        <v>27</v>
      </c>
      <c r="KX34" s="9">
        <v>0.34285714285714292</v>
      </c>
      <c r="KY34" s="9">
        <v>1.6784122570570747E-4</v>
      </c>
      <c r="KZ34" s="9">
        <v>0.8172380192496066</v>
      </c>
      <c r="LA34" s="9">
        <v>0.81740586047531227</v>
      </c>
      <c r="LB34" s="9">
        <v>5.5188979916245172E-6</v>
      </c>
      <c r="LC34" s="6">
        <v>4</v>
      </c>
    </row>
    <row r="35" spans="1:315">
      <c r="A35" s="6">
        <v>28</v>
      </c>
      <c r="B35" s="6">
        <v>2.7405915352876471E-2</v>
      </c>
      <c r="C35" s="6">
        <f>1-Table46[[#This Row],[qx (tau)]]</f>
        <v>0.97259408464712349</v>
      </c>
      <c r="H35" s="15">
        <f t="shared" si="8"/>
        <v>28</v>
      </c>
      <c r="I35" s="9">
        <f t="shared" si="20"/>
        <v>0.3714285714285715</v>
      </c>
      <c r="J35" s="9" cm="1">
        <f t="array" ref="J35">VLOOKUP($G$13,'qx Malaria'!$B$1:$I$31,(N35),FALSE)/(1-angola!I35*INDEX($E$6:$G$11,N35,2))</f>
        <v>1.718548005959341E-4</v>
      </c>
      <c r="K35" s="9">
        <f t="shared" si="18"/>
        <v>0.83678057191869881</v>
      </c>
      <c r="L35" s="9">
        <f t="shared" si="2"/>
        <v>0.83695242671929471</v>
      </c>
      <c r="M35" s="9">
        <f>(J35*Table46[[#This Row],[qx (tau)]])/L35</f>
        <v>5.627366583521797E-6</v>
      </c>
      <c r="N35" s="6">
        <f t="shared" si="3"/>
        <v>4</v>
      </c>
      <c r="S35" s="15">
        <v>28</v>
      </c>
      <c r="T35" s="9">
        <v>0.3714285714285715</v>
      </c>
      <c r="U35" s="9">
        <v>1.5992590139362291E-4</v>
      </c>
      <c r="V35" s="9">
        <v>0.83679250081790124</v>
      </c>
      <c r="W35" s="9">
        <v>0.83695242671929482</v>
      </c>
      <c r="X35" s="9">
        <v>5.2367560884031974E-6</v>
      </c>
      <c r="Y35" s="6">
        <v>4</v>
      </c>
      <c r="AC35" s="15">
        <v>28</v>
      </c>
      <c r="AD35" s="9">
        <v>0.3714285714285715</v>
      </c>
      <c r="AE35" s="9">
        <v>1.6045024861130691E-4</v>
      </c>
      <c r="AF35" s="9">
        <v>0.83679197647068349</v>
      </c>
      <c r="AG35" s="9">
        <v>0.83695242671929482</v>
      </c>
      <c r="AH35" s="9">
        <v>5.2539257804963229E-6</v>
      </c>
      <c r="AI35" s="6">
        <v>4</v>
      </c>
      <c r="AM35" s="15">
        <v>28</v>
      </c>
      <c r="AN35" s="9">
        <v>0.3714285714285715</v>
      </c>
      <c r="AO35" s="9">
        <v>1.64120679135095E-4</v>
      </c>
      <c r="AP35" s="9">
        <v>0.83678830604015964</v>
      </c>
      <c r="AQ35" s="9">
        <v>0.83695242671929471</v>
      </c>
      <c r="AR35" s="9">
        <v>5.3741136251482017E-6</v>
      </c>
      <c r="AS35" s="6">
        <v>4</v>
      </c>
      <c r="AW35" s="15">
        <v>28</v>
      </c>
      <c r="AX35" s="9">
        <v>0.3714285714285715</v>
      </c>
      <c r="AY35" s="9">
        <v>1.7251023461803912E-4</v>
      </c>
      <c r="AZ35" s="9">
        <v>0.83677991648467676</v>
      </c>
      <c r="BA35" s="9">
        <v>0.83695242671929482</v>
      </c>
      <c r="BB35" s="9">
        <v>5.6488286986382035E-6</v>
      </c>
      <c r="BC35" s="6">
        <v>4</v>
      </c>
      <c r="BG35" s="15">
        <v>28</v>
      </c>
      <c r="BH35" s="9">
        <v>0.3714285714285715</v>
      </c>
      <c r="BI35" s="9">
        <v>1.8194848453635131E-4</v>
      </c>
      <c r="BJ35" s="9">
        <v>0.83677047823475847</v>
      </c>
      <c r="BK35" s="9">
        <v>0.83695242671929482</v>
      </c>
      <c r="BL35" s="9">
        <v>5.9578831563144581E-6</v>
      </c>
      <c r="BM35" s="6">
        <v>4</v>
      </c>
      <c r="BQ35" s="15">
        <v>28</v>
      </c>
      <c r="BR35" s="9">
        <v>0.3714285714285715</v>
      </c>
      <c r="BS35" s="9">
        <v>1.8391478660266633E-4</v>
      </c>
      <c r="BT35" s="9">
        <v>0.83676851193269208</v>
      </c>
      <c r="BU35" s="9">
        <v>0.83695242671929471</v>
      </c>
      <c r="BV35" s="9">
        <v>6.0222695016636776E-6</v>
      </c>
      <c r="BW35" s="6">
        <v>4</v>
      </c>
      <c r="CA35" s="15">
        <v>28</v>
      </c>
      <c r="CB35" s="9">
        <v>0.3714285714285715</v>
      </c>
      <c r="CC35" s="9">
        <v>1.7618066514182718E-4</v>
      </c>
      <c r="CD35" s="9">
        <v>0.83677624605415302</v>
      </c>
      <c r="CE35" s="9">
        <v>0.83695242671929482</v>
      </c>
      <c r="CF35" s="9">
        <v>5.7690165432900797E-6</v>
      </c>
      <c r="CG35" s="6">
        <v>4</v>
      </c>
      <c r="CK35" s="15">
        <v>28</v>
      </c>
      <c r="CL35" s="9">
        <v>0.3714285714285715</v>
      </c>
      <c r="CM35" s="9">
        <v>1.8050652968772026E-4</v>
      </c>
      <c r="CN35" s="9">
        <v>0.836771920189607</v>
      </c>
      <c r="CO35" s="9">
        <v>0.83695242671929471</v>
      </c>
      <c r="CP35" s="9">
        <v>5.9106665030583641E-6</v>
      </c>
      <c r="CQ35" s="6">
        <v>4</v>
      </c>
      <c r="CU35" s="15">
        <v>28</v>
      </c>
      <c r="CV35" s="9">
        <v>0.3714285714285715</v>
      </c>
      <c r="CW35" s="9">
        <v>2.0043172395971265E-4</v>
      </c>
      <c r="CX35" s="9">
        <v>0.83675199499533504</v>
      </c>
      <c r="CY35" s="9">
        <v>0.83695242671929471</v>
      </c>
      <c r="CZ35" s="9">
        <v>6.5631148025971244E-6</v>
      </c>
      <c r="DA35" s="6">
        <v>4</v>
      </c>
      <c r="DE35" s="15">
        <v>28</v>
      </c>
      <c r="DF35" s="9">
        <v>0.3714285714285715</v>
      </c>
      <c r="DG35" s="9">
        <v>2.158999668813909E-4</v>
      </c>
      <c r="DH35" s="9">
        <v>0.83673652675241339</v>
      </c>
      <c r="DI35" s="9">
        <v>0.83695242671929482</v>
      </c>
      <c r="DJ35" s="9">
        <v>7.0696207193443158E-6</v>
      </c>
      <c r="DK35" s="6">
        <v>4</v>
      </c>
      <c r="DO35" s="15">
        <v>28</v>
      </c>
      <c r="DP35" s="9">
        <v>0.3714285714285715</v>
      </c>
      <c r="DQ35" s="9">
        <v>2.2625582443065013E-4</v>
      </c>
      <c r="DR35" s="9">
        <v>0.83672617089486412</v>
      </c>
      <c r="DS35" s="9">
        <v>0.83695242671929482</v>
      </c>
      <c r="DT35" s="9">
        <v>7.4087221381835414E-6</v>
      </c>
      <c r="DU35" s="6">
        <v>4</v>
      </c>
      <c r="DY35" s="15">
        <v>28</v>
      </c>
      <c r="DZ35" s="9">
        <v>0.3714285714285715</v>
      </c>
      <c r="EA35" s="9">
        <v>2.3923341806832932E-4</v>
      </c>
      <c r="EB35" s="9">
        <v>0.83671319330122651</v>
      </c>
      <c r="EC35" s="9">
        <v>0.83695242671929482</v>
      </c>
      <c r="ED35" s="9">
        <v>7.8336720174883887E-6</v>
      </c>
      <c r="EE35" s="6">
        <v>4</v>
      </c>
      <c r="EI35" s="15">
        <v>28</v>
      </c>
      <c r="EJ35" s="9">
        <v>0.3714285714285715</v>
      </c>
      <c r="EK35" s="9">
        <v>2.5522600820769163E-4</v>
      </c>
      <c r="EL35" s="9">
        <v>0.83669720071108711</v>
      </c>
      <c r="EM35" s="9">
        <v>0.83695242671929482</v>
      </c>
      <c r="EN35" s="9">
        <v>8.35734762632871E-6</v>
      </c>
      <c r="EO35" s="6">
        <v>4</v>
      </c>
      <c r="ES35" s="15">
        <v>28</v>
      </c>
      <c r="ET35" s="9">
        <v>0.3714285714285715</v>
      </c>
      <c r="EU35" s="9">
        <v>2.7462685526199998E-4</v>
      </c>
      <c r="EV35" s="9">
        <v>0.83667779986403279</v>
      </c>
      <c r="EW35" s="9">
        <v>0.83695242671929482</v>
      </c>
      <c r="EX35" s="9">
        <v>8.9926262337743447E-6</v>
      </c>
      <c r="EY35" s="6">
        <v>4</v>
      </c>
      <c r="FC35" s="15">
        <f t="shared" si="10"/>
        <v>28</v>
      </c>
      <c r="FD35" s="9">
        <f t="shared" si="21"/>
        <v>0.3714285714285715</v>
      </c>
      <c r="FE35" s="9" cm="1">
        <f t="array" ref="FE35">VLOOKUP($G$13,'qx Malaria'!$B$1:$I$31,(FI35),FALSE)/(1-angola!FD35*INDEX($E$6:$G$11,FI35,2))</f>
        <v>1.718548005959341E-4</v>
      </c>
      <c r="FF35" s="9">
        <f t="shared" si="19"/>
        <v>0.83678057191869881</v>
      </c>
      <c r="FG35" s="9">
        <f t="shared" si="6"/>
        <v>0.83695242671929471</v>
      </c>
      <c r="FH35" s="9">
        <f>(FE35*Table46[[#This Row],[qx (tau)]])/FG35</f>
        <v>5.627366583521797E-6</v>
      </c>
      <c r="FI35" s="6">
        <f t="shared" si="7"/>
        <v>4</v>
      </c>
      <c r="FM35" s="15">
        <v>28</v>
      </c>
      <c r="FN35" s="9">
        <v>0.3714285714285715</v>
      </c>
      <c r="FO35" s="9">
        <v>3.0202399738598945E-4</v>
      </c>
      <c r="FP35" s="9">
        <v>0.83665040272190883</v>
      </c>
      <c r="FQ35" s="9">
        <v>0.83695242671929482</v>
      </c>
      <c r="FR35" s="9">
        <v>9.8897426456401366E-6</v>
      </c>
      <c r="FS35" s="6">
        <v>4</v>
      </c>
      <c r="FW35" s="15">
        <v>28</v>
      </c>
      <c r="FX35" s="9">
        <v>0.3714285714285715</v>
      </c>
      <c r="FY35" s="9">
        <v>2.9887791407988542E-4</v>
      </c>
      <c r="FZ35" s="9">
        <v>0.83665354880521492</v>
      </c>
      <c r="GA35" s="9">
        <v>0.83695242671929482</v>
      </c>
      <c r="GB35" s="9">
        <v>9.7867244930813868E-6</v>
      </c>
      <c r="GC35" s="6">
        <v>4</v>
      </c>
      <c r="GG35" s="15">
        <v>28</v>
      </c>
      <c r="GH35" s="9">
        <v>0.3714285714285715</v>
      </c>
      <c r="GI35" s="9">
        <v>2.6663056019231887E-4</v>
      </c>
      <c r="GJ35" s="9">
        <v>0.83668579615910255</v>
      </c>
      <c r="GK35" s="9">
        <v>0.83695242671929482</v>
      </c>
      <c r="GL35" s="9">
        <v>8.7307884293541857E-6</v>
      </c>
      <c r="GM35" s="6">
        <v>4</v>
      </c>
      <c r="GQ35" s="15">
        <v>28</v>
      </c>
      <c r="GR35" s="9">
        <v>0.3714285714285715</v>
      </c>
      <c r="GS35" s="9">
        <v>2.2848430010580717E-4</v>
      </c>
      <c r="GT35" s="9">
        <v>0.83672394241918902</v>
      </c>
      <c r="GU35" s="9">
        <v>0.83695242671929482</v>
      </c>
      <c r="GV35" s="9">
        <v>7.4816933295793228E-6</v>
      </c>
      <c r="GW35" s="6">
        <v>4</v>
      </c>
      <c r="HA35" s="15">
        <v>28</v>
      </c>
      <c r="HB35" s="9">
        <v>0.3714285714285715</v>
      </c>
      <c r="HC35" s="9">
        <v>1.9073130043255847E-4</v>
      </c>
      <c r="HD35" s="9">
        <v>0.83676169541886214</v>
      </c>
      <c r="HE35" s="9">
        <v>0.83695242671929471</v>
      </c>
      <c r="HF35" s="9">
        <v>6.245475498874307E-6</v>
      </c>
      <c r="HG35" s="6">
        <v>4</v>
      </c>
      <c r="HK35" s="15">
        <v>28</v>
      </c>
      <c r="HL35" s="9">
        <v>0.3714285714285715</v>
      </c>
      <c r="HM35" s="9">
        <v>1.6595589439698903E-4</v>
      </c>
      <c r="HN35" s="9">
        <v>0.83678647082489777</v>
      </c>
      <c r="HO35" s="9">
        <v>0.83695242671929471</v>
      </c>
      <c r="HP35" s="9">
        <v>5.4342075474741393E-6</v>
      </c>
      <c r="HQ35" s="6">
        <v>4</v>
      </c>
      <c r="HU35" s="15">
        <v>28</v>
      </c>
      <c r="HV35" s="9">
        <v>0.3714285714285715</v>
      </c>
      <c r="HW35" s="9">
        <v>1.4825917580015371E-4</v>
      </c>
      <c r="HX35" s="9">
        <v>0.83680416754349463</v>
      </c>
      <c r="HY35" s="9">
        <v>0.83695242671929482</v>
      </c>
      <c r="HZ35" s="9">
        <v>4.8547304393311614E-6</v>
      </c>
      <c r="IA35" s="6">
        <v>4</v>
      </c>
      <c r="IE35" s="15">
        <v>28</v>
      </c>
      <c r="IF35" s="9">
        <v>0.3714285714285715</v>
      </c>
      <c r="IG35" s="9">
        <v>1.3960744670836754E-4</v>
      </c>
      <c r="IH35" s="9">
        <v>0.83681281927258644</v>
      </c>
      <c r="II35" s="9">
        <v>0.83695242671929482</v>
      </c>
      <c r="IJ35" s="9">
        <v>4.5714305197945942E-6</v>
      </c>
      <c r="IK35" s="6">
        <v>4</v>
      </c>
      <c r="IO35" s="15">
        <v>28</v>
      </c>
      <c r="IP35" s="9">
        <v>0.3714285714285715</v>
      </c>
      <c r="IQ35" s="9">
        <v>1.3986962031720956E-4</v>
      </c>
      <c r="IR35" s="9">
        <v>0.83681255709897751</v>
      </c>
      <c r="IS35" s="9">
        <v>0.83695242671929471</v>
      </c>
      <c r="IT35" s="9">
        <v>4.5800153658411587E-6</v>
      </c>
      <c r="IU35" s="6">
        <v>4</v>
      </c>
      <c r="IY35" s="15">
        <v>28</v>
      </c>
      <c r="IZ35" s="9">
        <v>0.3714285714285715</v>
      </c>
      <c r="JA35" s="9">
        <v>1.3973853351278854E-4</v>
      </c>
      <c r="JB35" s="9">
        <v>0.83681268818578203</v>
      </c>
      <c r="JC35" s="9">
        <v>0.83695242671929482</v>
      </c>
      <c r="JD35" s="9">
        <v>4.575722942817876E-6</v>
      </c>
      <c r="JE35" s="6">
        <v>4</v>
      </c>
      <c r="JI35" s="15">
        <v>28</v>
      </c>
      <c r="JJ35" s="9">
        <v>0.3714285714285715</v>
      </c>
      <c r="JK35" s="9">
        <v>1.5350264797699381E-4</v>
      </c>
      <c r="JL35" s="9">
        <v>0.83679892407131784</v>
      </c>
      <c r="JM35" s="9">
        <v>0.83695242671929482</v>
      </c>
      <c r="JN35" s="9">
        <v>5.026427360262415E-6</v>
      </c>
      <c r="JO35" s="6">
        <v>4</v>
      </c>
      <c r="JS35" s="15">
        <v>28</v>
      </c>
      <c r="JT35" s="9">
        <v>0.3714285714285715</v>
      </c>
      <c r="JU35" s="9">
        <v>1.6071242222014893E-4</v>
      </c>
      <c r="JV35" s="9">
        <v>0.83679171429707466</v>
      </c>
      <c r="JW35" s="9">
        <v>0.83695242671929482</v>
      </c>
      <c r="JX35" s="9">
        <v>5.2625106265428857E-6</v>
      </c>
      <c r="JY35" s="6">
        <v>4</v>
      </c>
      <c r="KC35" s="15">
        <v>28</v>
      </c>
      <c r="KD35" s="9">
        <v>0.3714285714285715</v>
      </c>
      <c r="KE35" s="9">
        <v>1.7251023461803912E-4</v>
      </c>
      <c r="KF35" s="9">
        <v>0.83677991648467676</v>
      </c>
      <c r="KG35" s="9">
        <v>0.83695242671929482</v>
      </c>
      <c r="KH35" s="9">
        <v>5.6488286986382035E-6</v>
      </c>
      <c r="KI35" s="6">
        <v>4</v>
      </c>
      <c r="KM35" s="15">
        <v>28</v>
      </c>
      <c r="KN35" s="9">
        <v>0.3714285714285715</v>
      </c>
      <c r="KO35" s="9">
        <v>1.7473871029319616E-4</v>
      </c>
      <c r="KP35" s="9">
        <v>0.83677768800900154</v>
      </c>
      <c r="KQ35" s="9">
        <v>0.83695242671929471</v>
      </c>
      <c r="KR35" s="9">
        <v>5.7217998900339866E-6</v>
      </c>
      <c r="KS35" s="6">
        <v>4</v>
      </c>
      <c r="KW35" s="15">
        <v>28</v>
      </c>
      <c r="KX35" s="9">
        <v>0.3714285714285715</v>
      </c>
      <c r="KY35" s="9">
        <v>1.718548005959341E-4</v>
      </c>
      <c r="KZ35" s="9">
        <v>0.83678057191869881</v>
      </c>
      <c r="LA35" s="9">
        <v>0.83695242671929471</v>
      </c>
      <c r="LB35" s="9">
        <v>5.627366583521797E-6</v>
      </c>
      <c r="LC35" s="6">
        <v>4</v>
      </c>
    </row>
    <row r="36" spans="1:315">
      <c r="A36" s="6">
        <v>29</v>
      </c>
      <c r="B36" s="6">
        <v>2.8126432072191045E-2</v>
      </c>
      <c r="C36" s="6">
        <f>1-Table46[[#This Row],[qx (tau)]]</f>
        <v>0.97187356792780899</v>
      </c>
      <c r="H36" s="15">
        <f t="shared" si="8"/>
        <v>29</v>
      </c>
      <c r="I36" s="9">
        <f t="shared" si="20"/>
        <v>0.40000000000000008</v>
      </c>
      <c r="J36" s="9" cm="1">
        <f t="array" ref="J36">VLOOKUP($G$13,'qx Malaria'!$B$1:$I$31,(N36),FALSE)/(1-angola!I36*INDEX($E$6:$G$11,N36,2))</f>
        <v>1.7606503073109986E-4</v>
      </c>
      <c r="K36" s="9">
        <f t="shared" si="18"/>
        <v>0.85728066134417102</v>
      </c>
      <c r="L36" s="9">
        <f t="shared" si="2"/>
        <v>0.85745672637490211</v>
      </c>
      <c r="M36" s="9">
        <f>(J36*Table46[[#This Row],[qx (tau)]])/L36</f>
        <v>5.7753131730420779E-6</v>
      </c>
      <c r="N36" s="6">
        <f t="shared" si="3"/>
        <v>4</v>
      </c>
      <c r="S36" s="15">
        <v>29</v>
      </c>
      <c r="T36" s="9">
        <v>0.40000000000000008</v>
      </c>
      <c r="U36" s="9">
        <v>1.6384388824709523E-4</v>
      </c>
      <c r="V36" s="9">
        <v>0.85729288248665514</v>
      </c>
      <c r="W36" s="9">
        <v>0.85745672637490222</v>
      </c>
      <c r="X36" s="9">
        <v>5.374433311297738E-6</v>
      </c>
      <c r="Y36" s="6">
        <v>4</v>
      </c>
      <c r="AC36" s="15">
        <v>29</v>
      </c>
      <c r="AD36" s="9">
        <v>0.40000000000000008</v>
      </c>
      <c r="AE36" s="9">
        <v>1.643810813233152E-4</v>
      </c>
      <c r="AF36" s="9">
        <v>0.85729234529357889</v>
      </c>
      <c r="AG36" s="9">
        <v>0.85745672637490222</v>
      </c>
      <c r="AH36" s="9">
        <v>5.3920544041216651E-6</v>
      </c>
      <c r="AI36" s="6">
        <v>4</v>
      </c>
      <c r="AM36" s="15">
        <v>29</v>
      </c>
      <c r="AN36" s="9">
        <v>0.40000000000000008</v>
      </c>
      <c r="AO36" s="9">
        <v>1.6814143285685511E-4</v>
      </c>
      <c r="AP36" s="9">
        <v>0.85728858494204518</v>
      </c>
      <c r="AQ36" s="9">
        <v>0.857456726374902</v>
      </c>
      <c r="AR36" s="9">
        <v>5.5154020538891562E-6</v>
      </c>
      <c r="AS36" s="6">
        <v>4</v>
      </c>
      <c r="AW36" s="15">
        <v>29</v>
      </c>
      <c r="AX36" s="9">
        <v>0.40000000000000008</v>
      </c>
      <c r="AY36" s="9">
        <v>1.7673652207637487E-4</v>
      </c>
      <c r="AZ36" s="9">
        <v>0.85727998985282572</v>
      </c>
      <c r="BA36" s="9">
        <v>0.85745672637490211</v>
      </c>
      <c r="BB36" s="9">
        <v>5.7973395390719884E-6</v>
      </c>
      <c r="BC36" s="6">
        <v>4</v>
      </c>
      <c r="BG36" s="15">
        <v>29</v>
      </c>
      <c r="BH36" s="9">
        <v>0.40000000000000008</v>
      </c>
      <c r="BI36" s="9">
        <v>1.864059974483346E-4</v>
      </c>
      <c r="BJ36" s="9">
        <v>0.85727032037745377</v>
      </c>
      <c r="BK36" s="9">
        <v>0.85745672637490211</v>
      </c>
      <c r="BL36" s="9">
        <v>6.1145192099026747E-6</v>
      </c>
      <c r="BM36" s="6">
        <v>4</v>
      </c>
      <c r="BQ36" s="15">
        <v>29</v>
      </c>
      <c r="BR36" s="9">
        <v>0.40000000000000008</v>
      </c>
      <c r="BS36" s="9">
        <v>1.8842047148415951E-4</v>
      </c>
      <c r="BT36" s="9">
        <v>0.85726830590341796</v>
      </c>
      <c r="BU36" s="9">
        <v>0.85745672637490211</v>
      </c>
      <c r="BV36" s="9">
        <v>6.1805983079924004E-6</v>
      </c>
      <c r="BW36" s="6">
        <v>4</v>
      </c>
      <c r="CA36" s="15">
        <v>29</v>
      </c>
      <c r="CB36" s="9">
        <v>0.40000000000000008</v>
      </c>
      <c r="CC36" s="9">
        <v>1.8049687360991473E-4</v>
      </c>
      <c r="CD36" s="9">
        <v>0.85727622950129223</v>
      </c>
      <c r="CE36" s="9">
        <v>0.85745672637490211</v>
      </c>
      <c r="CF36" s="9">
        <v>5.9206871888394762E-6</v>
      </c>
      <c r="CG36" s="6">
        <v>4</v>
      </c>
      <c r="CK36" s="15">
        <v>29</v>
      </c>
      <c r="CL36" s="9">
        <v>0.40000000000000008</v>
      </c>
      <c r="CM36" s="9">
        <v>1.849287164887296E-4</v>
      </c>
      <c r="CN36" s="9">
        <v>0.85727179765841344</v>
      </c>
      <c r="CO36" s="9">
        <v>0.85745672637490211</v>
      </c>
      <c r="CP36" s="9">
        <v>6.0660612046368745E-6</v>
      </c>
      <c r="CQ36" s="6">
        <v>4</v>
      </c>
      <c r="CU36" s="15">
        <v>29</v>
      </c>
      <c r="CV36" s="9">
        <v>0.40000000000000008</v>
      </c>
      <c r="CW36" s="9">
        <v>2.0534205338508903E-4</v>
      </c>
      <c r="CX36" s="9">
        <v>0.85725138432151704</v>
      </c>
      <c r="CY36" s="9">
        <v>0.85745672637490211</v>
      </c>
      <c r="CZ36" s="9">
        <v>6.7356627319461012E-6</v>
      </c>
      <c r="DA36" s="6">
        <v>4</v>
      </c>
      <c r="DE36" s="15">
        <v>29</v>
      </c>
      <c r="DF36" s="9">
        <v>0.40000000000000008</v>
      </c>
      <c r="DG36" s="9">
        <v>2.2118924913357857E-4</v>
      </c>
      <c r="DH36" s="9">
        <v>0.8572355371257685</v>
      </c>
      <c r="DI36" s="9">
        <v>0.85745672637490211</v>
      </c>
      <c r="DJ36" s="9">
        <v>7.255484970251948E-6</v>
      </c>
      <c r="DK36" s="6">
        <v>4</v>
      </c>
      <c r="DO36" s="15">
        <v>29</v>
      </c>
      <c r="DP36" s="9">
        <v>0.40000000000000008</v>
      </c>
      <c r="DQ36" s="9">
        <v>2.317988123889233E-4</v>
      </c>
      <c r="DR36" s="9">
        <v>0.85722492756251323</v>
      </c>
      <c r="DS36" s="9">
        <v>0.85745672637490211</v>
      </c>
      <c r="DT36" s="9">
        <v>7.6035015535245084E-6</v>
      </c>
      <c r="DU36" s="6">
        <v>4</v>
      </c>
      <c r="DY36" s="15">
        <v>29</v>
      </c>
      <c r="DZ36" s="9">
        <v>0.40000000000000008</v>
      </c>
      <c r="EA36" s="9">
        <v>2.4509434102536784E-4</v>
      </c>
      <c r="EB36" s="9">
        <v>0.85721163203387685</v>
      </c>
      <c r="EC36" s="9">
        <v>0.85745672637490222</v>
      </c>
      <c r="ED36" s="9">
        <v>8.0396236009166973E-6</v>
      </c>
      <c r="EE36" s="6">
        <v>4</v>
      </c>
      <c r="EI36" s="15">
        <v>29</v>
      </c>
      <c r="EJ36" s="9">
        <v>0.40000000000000008</v>
      </c>
      <c r="EK36" s="9">
        <v>2.6147872985007739E-4</v>
      </c>
      <c r="EL36" s="9">
        <v>0.85719524764505206</v>
      </c>
      <c r="EM36" s="9">
        <v>0.85745672637490211</v>
      </c>
      <c r="EN36" s="9">
        <v>8.5770669320464745E-6</v>
      </c>
      <c r="EO36" s="6">
        <v>4</v>
      </c>
      <c r="ES36" s="15">
        <v>29</v>
      </c>
      <c r="ET36" s="9">
        <v>0.40000000000000008</v>
      </c>
      <c r="EU36" s="9">
        <v>2.8135487367021684E-4</v>
      </c>
      <c r="EV36" s="9">
        <v>0.85717537150123202</v>
      </c>
      <c r="EW36" s="9">
        <v>0.85745672637490222</v>
      </c>
      <c r="EX36" s="9">
        <v>9.2290473665317725E-6</v>
      </c>
      <c r="EY36" s="6">
        <v>4</v>
      </c>
      <c r="FC36" s="15">
        <f t="shared" si="10"/>
        <v>29</v>
      </c>
      <c r="FD36" s="9">
        <f t="shared" si="21"/>
        <v>0.40000000000000008</v>
      </c>
      <c r="FE36" s="9" cm="1">
        <f t="array" ref="FE36">VLOOKUP($G$13,'qx Malaria'!$B$1:$I$31,(FI36),FALSE)/(1-angola!FD36*INDEX($E$6:$G$11,FI36,2))</f>
        <v>1.7606503073109986E-4</v>
      </c>
      <c r="FF36" s="9">
        <f t="shared" si="19"/>
        <v>0.85728066134417102</v>
      </c>
      <c r="FG36" s="9">
        <f t="shared" si="6"/>
        <v>0.85745672637490211</v>
      </c>
      <c r="FH36" s="9">
        <f>(FE36*Table46[[#This Row],[qx (tau)]])/FG36</f>
        <v>5.7753131730420779E-6</v>
      </c>
      <c r="FI36" s="6">
        <f t="shared" si="7"/>
        <v>4</v>
      </c>
      <c r="FM36" s="15">
        <v>29</v>
      </c>
      <c r="FN36" s="9">
        <v>0.40000000000000008</v>
      </c>
      <c r="FO36" s="9">
        <v>3.09423211902711E-4</v>
      </c>
      <c r="FP36" s="9">
        <v>0.85714730316299947</v>
      </c>
      <c r="FQ36" s="9">
        <v>0.85745672637490222</v>
      </c>
      <c r="FR36" s="9">
        <v>1.0149749466581959E-5</v>
      </c>
      <c r="FS36" s="6">
        <v>4</v>
      </c>
      <c r="FW36" s="15">
        <v>29</v>
      </c>
      <c r="FX36" s="9">
        <v>0.40000000000000008</v>
      </c>
      <c r="FY36" s="9">
        <v>3.0620005344539109E-4</v>
      </c>
      <c r="FZ36" s="9">
        <v>0.85715052632145672</v>
      </c>
      <c r="GA36" s="9">
        <v>0.85745672637490211</v>
      </c>
      <c r="GB36" s="9">
        <v>1.0044022909638398E-5</v>
      </c>
      <c r="GC36" s="6">
        <v>4</v>
      </c>
      <c r="GG36" s="15">
        <v>29</v>
      </c>
      <c r="GH36" s="9">
        <v>0.40000000000000008</v>
      </c>
      <c r="GI36" s="9">
        <v>2.7316267925786206E-4</v>
      </c>
      <c r="GJ36" s="9">
        <v>0.8571835636956443</v>
      </c>
      <c r="GK36" s="9">
        <v>0.85745672637490211</v>
      </c>
      <c r="GL36" s="9">
        <v>8.9603257009668873E-6</v>
      </c>
      <c r="GM36" s="6">
        <v>4</v>
      </c>
      <c r="GQ36" s="15">
        <v>29</v>
      </c>
      <c r="GR36" s="9">
        <v>0.40000000000000008</v>
      </c>
      <c r="GS36" s="9">
        <v>2.3408188296285821E-4</v>
      </c>
      <c r="GT36" s="9">
        <v>0.8572226444919393</v>
      </c>
      <c r="GU36" s="9">
        <v>0.85745672637490211</v>
      </c>
      <c r="GV36" s="9">
        <v>7.6783911980261975E-6</v>
      </c>
      <c r="GW36" s="6">
        <v>4</v>
      </c>
      <c r="HA36" s="15">
        <v>29</v>
      </c>
      <c r="HB36" s="9">
        <v>0.40000000000000008</v>
      </c>
      <c r="HC36" s="9">
        <v>1.9540398147501934E-4</v>
      </c>
      <c r="HD36" s="9">
        <v>0.85726132239342712</v>
      </c>
      <c r="HE36" s="9">
        <v>0.85745672637490211</v>
      </c>
      <c r="HF36" s="9">
        <v>6.4096725147034514E-6</v>
      </c>
      <c r="HG36" s="6">
        <v>4</v>
      </c>
      <c r="HK36" s="15">
        <v>29</v>
      </c>
      <c r="HL36" s="9">
        <v>0.40000000000000008</v>
      </c>
      <c r="HM36" s="9">
        <v>1.7002160862362507E-4</v>
      </c>
      <c r="HN36" s="9">
        <v>0.85728670476627855</v>
      </c>
      <c r="HO36" s="9">
        <v>0.85745672637490222</v>
      </c>
      <c r="HP36" s="9">
        <v>5.5770758787729001E-6</v>
      </c>
      <c r="HQ36" s="6">
        <v>4</v>
      </c>
      <c r="HU36" s="15">
        <v>29</v>
      </c>
      <c r="HV36" s="9">
        <v>0.40000000000000008</v>
      </c>
      <c r="HW36" s="9">
        <v>1.5189134230120059E-4</v>
      </c>
      <c r="HX36" s="9">
        <v>0.85730483503260102</v>
      </c>
      <c r="HY36" s="9">
        <v>0.85745672637490222</v>
      </c>
      <c r="HZ36" s="9">
        <v>4.9823639959653633E-6</v>
      </c>
      <c r="IA36" s="6">
        <v>4</v>
      </c>
      <c r="IE36" s="15">
        <v>29</v>
      </c>
      <c r="IF36" s="9">
        <v>0.40000000000000008</v>
      </c>
      <c r="IG36" s="9">
        <v>1.4302765654357084E-4</v>
      </c>
      <c r="IH36" s="9">
        <v>0.85731369871835861</v>
      </c>
      <c r="II36" s="9">
        <v>0.85745672637490222</v>
      </c>
      <c r="IJ36" s="9">
        <v>4.6916159643705667E-6</v>
      </c>
      <c r="IK36" s="6">
        <v>4</v>
      </c>
      <c r="IO36" s="15">
        <v>29</v>
      </c>
      <c r="IP36" s="9">
        <v>0.40000000000000008</v>
      </c>
      <c r="IQ36" s="9">
        <v>1.4329625308168083E-4</v>
      </c>
      <c r="IR36" s="9">
        <v>0.85731343012182049</v>
      </c>
      <c r="IS36" s="9">
        <v>0.85745672637490211</v>
      </c>
      <c r="IT36" s="9">
        <v>4.7004265107825311E-6</v>
      </c>
      <c r="IU36" s="6">
        <v>4</v>
      </c>
      <c r="IY36" s="15">
        <v>29</v>
      </c>
      <c r="IZ36" s="9">
        <v>0.40000000000000008</v>
      </c>
      <c r="JA36" s="9">
        <v>1.4316195481262585E-4</v>
      </c>
      <c r="JB36" s="9">
        <v>0.85731356442008955</v>
      </c>
      <c r="JC36" s="9">
        <v>0.85745672637490222</v>
      </c>
      <c r="JD36" s="9">
        <v>4.6960212375765494E-6</v>
      </c>
      <c r="JE36" s="6">
        <v>4</v>
      </c>
      <c r="JI36" s="15">
        <v>29</v>
      </c>
      <c r="JJ36" s="9">
        <v>0.40000000000000008</v>
      </c>
      <c r="JK36" s="9">
        <v>1.5726327306340044E-4</v>
      </c>
      <c r="JL36" s="9">
        <v>0.8572994631018388</v>
      </c>
      <c r="JM36" s="9">
        <v>0.85745672637490222</v>
      </c>
      <c r="JN36" s="9">
        <v>5.1585749242046331E-6</v>
      </c>
      <c r="JO36" s="6">
        <v>4</v>
      </c>
      <c r="JS36" s="15">
        <v>29</v>
      </c>
      <c r="JT36" s="9">
        <v>0.40000000000000008</v>
      </c>
      <c r="JU36" s="9">
        <v>1.6464967786142522E-4</v>
      </c>
      <c r="JV36" s="9">
        <v>0.85729207669704077</v>
      </c>
      <c r="JW36" s="9">
        <v>0.85745672637490222</v>
      </c>
      <c r="JX36" s="9">
        <v>5.4008649505336294E-6</v>
      </c>
      <c r="JY36" s="6">
        <v>4</v>
      </c>
      <c r="KC36" s="15">
        <v>29</v>
      </c>
      <c r="KD36" s="9">
        <v>0.40000000000000008</v>
      </c>
      <c r="KE36" s="9">
        <v>1.7673652207637487E-4</v>
      </c>
      <c r="KF36" s="9">
        <v>0.85727998985282572</v>
      </c>
      <c r="KG36" s="9">
        <v>0.85745672637490211</v>
      </c>
      <c r="KH36" s="9">
        <v>5.7973395390719884E-6</v>
      </c>
      <c r="KI36" s="6">
        <v>4</v>
      </c>
      <c r="KM36" s="15">
        <v>29</v>
      </c>
      <c r="KN36" s="9">
        <v>0.40000000000000008</v>
      </c>
      <c r="KO36" s="9">
        <v>1.7901959265030978E-4</v>
      </c>
      <c r="KP36" s="9">
        <v>0.85727770678225179</v>
      </c>
      <c r="KQ36" s="9">
        <v>0.85745672637490211</v>
      </c>
      <c r="KR36" s="9">
        <v>5.8722291835736767E-6</v>
      </c>
      <c r="KS36" s="6">
        <v>4</v>
      </c>
      <c r="KW36" s="15">
        <v>29</v>
      </c>
      <c r="KX36" s="9">
        <v>0.40000000000000008</v>
      </c>
      <c r="KY36" s="9">
        <v>1.7606503073109986E-4</v>
      </c>
      <c r="KZ36" s="9">
        <v>0.85728066134417102</v>
      </c>
      <c r="LA36" s="9">
        <v>0.85745672637490211</v>
      </c>
      <c r="LB36" s="9">
        <v>5.7753131730420779E-6</v>
      </c>
      <c r="LC36" s="6">
        <v>4</v>
      </c>
    </row>
    <row r="37" spans="1:315">
      <c r="A37" s="6">
        <v>30</v>
      </c>
      <c r="B37" s="6">
        <v>2.8960407203802011E-2</v>
      </c>
      <c r="C37" s="6">
        <f>1-Table46[[#This Row],[qx (tau)]]</f>
        <v>0.971039592796198</v>
      </c>
      <c r="H37" s="15">
        <f t="shared" si="8"/>
        <v>30</v>
      </c>
      <c r="I37" s="9">
        <f t="shared" si="20"/>
        <v>0.42857142857142866</v>
      </c>
      <c r="J37" s="9" cm="1">
        <f t="array" ref="J37">VLOOKUP($G$13,'qx Malaria'!$B$1:$I$31,(N37),FALSE)/(1-angola!I37*INDEX($E$6:$G$11,N37,2))</f>
        <v>1.8048673252612718E-4</v>
      </c>
      <c r="K37" s="9">
        <f t="shared" si="18"/>
        <v>0.87881043033559025</v>
      </c>
      <c r="L37" s="9">
        <f t="shared" si="2"/>
        <v>0.87899091706811638</v>
      </c>
      <c r="M37" s="9">
        <f>(J37*Table46[[#This Row],[qx (tau)]])/L37</f>
        <v>5.9465566336850816E-6</v>
      </c>
      <c r="N37" s="6">
        <f t="shared" si="3"/>
        <v>4</v>
      </c>
      <c r="S37" s="15">
        <v>30</v>
      </c>
      <c r="T37" s="9">
        <v>0.42857142857142866</v>
      </c>
      <c r="U37" s="9">
        <v>1.6795866794956153E-4</v>
      </c>
      <c r="V37" s="9">
        <v>0.878822958400167</v>
      </c>
      <c r="W37" s="9">
        <v>0.87899091706811661</v>
      </c>
      <c r="X37" s="9">
        <v>5.533790307472004E-6</v>
      </c>
      <c r="Y37" s="6">
        <v>4</v>
      </c>
      <c r="AC37" s="15">
        <v>30</v>
      </c>
      <c r="AD37" s="9">
        <v>0.42857142857142866</v>
      </c>
      <c r="AE37" s="9">
        <v>1.6850935210677322E-4</v>
      </c>
      <c r="AF37" s="9">
        <v>0.87882240771600972</v>
      </c>
      <c r="AG37" s="9">
        <v>0.8789909170681165</v>
      </c>
      <c r="AH37" s="9">
        <v>5.5519338822506015E-6</v>
      </c>
      <c r="AI37" s="6">
        <v>4</v>
      </c>
      <c r="AM37" s="15">
        <v>30</v>
      </c>
      <c r="AN37" s="9">
        <v>0.42857142857142866</v>
      </c>
      <c r="AO37" s="9">
        <v>1.7236414120725497E-4</v>
      </c>
      <c r="AP37" s="9">
        <v>0.87881855292690914</v>
      </c>
      <c r="AQ37" s="9">
        <v>0.87899091706811638</v>
      </c>
      <c r="AR37" s="9">
        <v>5.67893890570078E-6</v>
      </c>
      <c r="AS37" s="6">
        <v>4</v>
      </c>
      <c r="AW37" s="15">
        <v>30</v>
      </c>
      <c r="AX37" s="9">
        <v>0.42857142857142866</v>
      </c>
      <c r="AY37" s="9">
        <v>1.8117508772264179E-4</v>
      </c>
      <c r="AZ37" s="9">
        <v>0.87880974198039385</v>
      </c>
      <c r="BA37" s="9">
        <v>0.8789909170681165</v>
      </c>
      <c r="BB37" s="9">
        <v>5.969236102158326E-6</v>
      </c>
      <c r="BC37" s="6">
        <v>4</v>
      </c>
      <c r="BG37" s="15">
        <v>30</v>
      </c>
      <c r="BH37" s="9">
        <v>0.42857142857142866</v>
      </c>
      <c r="BI37" s="9">
        <v>1.9108740255245201E-4</v>
      </c>
      <c r="BJ37" s="9">
        <v>0.87879982966556403</v>
      </c>
      <c r="BK37" s="9">
        <v>0.8789909170681165</v>
      </c>
      <c r="BL37" s="9">
        <v>6.2958204481730687E-6</v>
      </c>
      <c r="BM37" s="6">
        <v>4</v>
      </c>
      <c r="BQ37" s="15">
        <v>30</v>
      </c>
      <c r="BR37" s="9">
        <v>0.42857142857142866</v>
      </c>
      <c r="BS37" s="9">
        <v>1.9315246814199577E-4</v>
      </c>
      <c r="BT37" s="9">
        <v>0.8787977645999745</v>
      </c>
      <c r="BU37" s="9">
        <v>0.8789909170681165</v>
      </c>
      <c r="BV37" s="9">
        <v>6.3638588535928052E-6</v>
      </c>
      <c r="BW37" s="6">
        <v>4</v>
      </c>
      <c r="CA37" s="15">
        <v>30</v>
      </c>
      <c r="CB37" s="9">
        <v>0.42857142857142866</v>
      </c>
      <c r="CC37" s="9">
        <v>1.8502987682312351E-4</v>
      </c>
      <c r="CD37" s="9">
        <v>0.87880588719129338</v>
      </c>
      <c r="CE37" s="9">
        <v>0.8789909170681165</v>
      </c>
      <c r="CF37" s="9">
        <v>6.0962411256085027E-6</v>
      </c>
      <c r="CG37" s="6">
        <v>4</v>
      </c>
      <c r="CK37" s="15">
        <v>30</v>
      </c>
      <c r="CL37" s="9">
        <v>0.42857142857142866</v>
      </c>
      <c r="CM37" s="9">
        <v>1.8957302112011985E-4</v>
      </c>
      <c r="CN37" s="9">
        <v>0.87880134404699639</v>
      </c>
      <c r="CO37" s="9">
        <v>0.8789909170681165</v>
      </c>
      <c r="CP37" s="9">
        <v>6.2459256175319264E-6</v>
      </c>
      <c r="CQ37" s="6">
        <v>4</v>
      </c>
      <c r="CU37" s="15">
        <v>30</v>
      </c>
      <c r="CV37" s="9">
        <v>0.42857142857142866</v>
      </c>
      <c r="CW37" s="9">
        <v>2.1049901909416359E-4</v>
      </c>
      <c r="CX37" s="9">
        <v>0.87878041804902229</v>
      </c>
      <c r="CY37" s="9">
        <v>0.8789909170681165</v>
      </c>
      <c r="CZ37" s="9">
        <v>6.9353814591186027E-6</v>
      </c>
      <c r="DA37" s="6">
        <v>4</v>
      </c>
      <c r="DE37" s="15">
        <v>30</v>
      </c>
      <c r="DF37" s="9">
        <v>0.42857142857142866</v>
      </c>
      <c r="DG37" s="9">
        <v>2.2674420173190806E-4</v>
      </c>
      <c r="DH37" s="9">
        <v>0.87876417286638453</v>
      </c>
      <c r="DI37" s="9">
        <v>0.87899091706811638</v>
      </c>
      <c r="DJ37" s="9">
        <v>7.470616915087206E-6</v>
      </c>
      <c r="DK37" s="6">
        <v>4</v>
      </c>
      <c r="DO37" s="15">
        <v>30</v>
      </c>
      <c r="DP37" s="9">
        <v>0.42857142857142866</v>
      </c>
      <c r="DQ37" s="9">
        <v>2.3762021383683872E-4</v>
      </c>
      <c r="DR37" s="9">
        <v>0.87875329685427972</v>
      </c>
      <c r="DS37" s="9">
        <v>0.87899091706811661</v>
      </c>
      <c r="DT37" s="9">
        <v>7.8289525169644919E-6</v>
      </c>
      <c r="DU37" s="6">
        <v>4</v>
      </c>
      <c r="DY37" s="15">
        <v>30</v>
      </c>
      <c r="DZ37" s="9">
        <v>0.42857142857142866</v>
      </c>
      <c r="EA37" s="9">
        <v>2.512496467278277E-4</v>
      </c>
      <c r="EB37" s="9">
        <v>0.87873966742138865</v>
      </c>
      <c r="EC37" s="9">
        <v>0.8789909170681165</v>
      </c>
      <c r="ED37" s="9">
        <v>8.2780059927347603E-6</v>
      </c>
      <c r="EE37" s="6">
        <v>4</v>
      </c>
      <c r="EI37" s="15">
        <v>30</v>
      </c>
      <c r="EJ37" s="9">
        <v>0.42857142857142866</v>
      </c>
      <c r="EK37" s="9">
        <v>2.6804551352278382E-4</v>
      </c>
      <c r="EL37" s="9">
        <v>0.87872287155459372</v>
      </c>
      <c r="EM37" s="9">
        <v>0.8789909170681165</v>
      </c>
      <c r="EN37" s="9">
        <v>8.8313850234819612E-6</v>
      </c>
      <c r="EO37" s="6">
        <v>4</v>
      </c>
      <c r="ES37" s="15">
        <v>30</v>
      </c>
      <c r="ET37" s="9">
        <v>0.42857142857142866</v>
      </c>
      <c r="EU37" s="9">
        <v>2.8842082733961593E-4</v>
      </c>
      <c r="EV37" s="9">
        <v>0.8787024962407769</v>
      </c>
      <c r="EW37" s="9">
        <v>0.8789909170681165</v>
      </c>
      <c r="EX37" s="9">
        <v>9.5026972902900408E-6</v>
      </c>
      <c r="EY37" s="6">
        <v>4</v>
      </c>
      <c r="FC37" s="15">
        <f t="shared" si="10"/>
        <v>30</v>
      </c>
      <c r="FD37" s="9">
        <f t="shared" si="21"/>
        <v>0.42857142857142866</v>
      </c>
      <c r="FE37" s="9" cm="1">
        <f t="array" ref="FE37">VLOOKUP($G$13,'qx Malaria'!$B$1:$I$31,(FI37),FALSE)/(1-angola!FD37*INDEX($E$6:$G$11,FI37,2))</f>
        <v>1.8048673252612718E-4</v>
      </c>
      <c r="FF37" s="9">
        <f t="shared" si="19"/>
        <v>0.87881043033559025</v>
      </c>
      <c r="FG37" s="9">
        <f t="shared" si="6"/>
        <v>0.87899091706811638</v>
      </c>
      <c r="FH37" s="9">
        <f>(FE37*Table46[[#This Row],[qx (tau)]])/FG37</f>
        <v>5.9465566336850816E-6</v>
      </c>
      <c r="FI37" s="6">
        <f t="shared" si="7"/>
        <v>4</v>
      </c>
      <c r="FM37" s="15">
        <v>30</v>
      </c>
      <c r="FN37" s="9">
        <v>0.42857142857142866</v>
      </c>
      <c r="FO37" s="9">
        <v>3.1719407455392605E-4</v>
      </c>
      <c r="FP37" s="9">
        <v>0.87867372299356261</v>
      </c>
      <c r="FQ37" s="9">
        <v>0.8789909170681165</v>
      </c>
      <c r="FR37" s="9">
        <v>1.0450699072471721E-5</v>
      </c>
      <c r="FS37" s="6">
        <v>4</v>
      </c>
      <c r="FW37" s="15">
        <v>30</v>
      </c>
      <c r="FX37" s="9">
        <v>0.42857142857142866</v>
      </c>
      <c r="FY37" s="9">
        <v>3.1388996961065601E-4</v>
      </c>
      <c r="FZ37" s="9">
        <v>0.87867702709850581</v>
      </c>
      <c r="GA37" s="9">
        <v>0.8789909170681165</v>
      </c>
      <c r="GB37" s="9">
        <v>1.0341837623800141E-5</v>
      </c>
      <c r="GC37" s="6">
        <v>4</v>
      </c>
      <c r="GG37" s="15">
        <v>30</v>
      </c>
      <c r="GH37" s="9">
        <v>0.42857142857142866</v>
      </c>
      <c r="GI37" s="9">
        <v>2.8002289394213787E-4</v>
      </c>
      <c r="GJ37" s="9">
        <v>0.87871089417417436</v>
      </c>
      <c r="GK37" s="9">
        <v>0.8789909170681165</v>
      </c>
      <c r="GL37" s="9">
        <v>9.2260077749164421E-6</v>
      </c>
      <c r="GM37" s="6">
        <v>4</v>
      </c>
      <c r="GQ37" s="15">
        <v>30</v>
      </c>
      <c r="GR37" s="9">
        <v>0.42857142857142866</v>
      </c>
      <c r="GS37" s="9">
        <v>2.3996062150498834E-4</v>
      </c>
      <c r="GT37" s="9">
        <v>0.87875095644661161</v>
      </c>
      <c r="GU37" s="9">
        <v>0.87899091706811661</v>
      </c>
      <c r="GV37" s="9">
        <v>7.906062709773528E-6</v>
      </c>
      <c r="GW37" s="6">
        <v>4</v>
      </c>
      <c r="HA37" s="15">
        <v>30</v>
      </c>
      <c r="HB37" s="9">
        <v>0.42857142857142866</v>
      </c>
      <c r="HC37" s="9">
        <v>2.0031136218574759E-4</v>
      </c>
      <c r="HD37" s="9">
        <v>0.87879060570593071</v>
      </c>
      <c r="HE37" s="9">
        <v>0.8789909170681165</v>
      </c>
      <c r="HF37" s="9">
        <v>6.5997253257145637E-6</v>
      </c>
      <c r="HG37" s="6">
        <v>4</v>
      </c>
      <c r="HK37" s="15">
        <v>30</v>
      </c>
      <c r="HL37" s="9">
        <v>0.42857142857142866</v>
      </c>
      <c r="HM37" s="9">
        <v>1.7429153575749585E-4</v>
      </c>
      <c r="HN37" s="9">
        <v>0.87881662553235906</v>
      </c>
      <c r="HO37" s="9">
        <v>0.87899091706811661</v>
      </c>
      <c r="HP37" s="9">
        <v>5.7424414174258679E-6</v>
      </c>
      <c r="HQ37" s="6">
        <v>4</v>
      </c>
      <c r="HU37" s="15">
        <v>30</v>
      </c>
      <c r="HV37" s="9">
        <v>0.42857142857142866</v>
      </c>
      <c r="HW37" s="9">
        <v>1.5570594545160173E-4</v>
      </c>
      <c r="HX37" s="9">
        <v>0.87883521112266494</v>
      </c>
      <c r="HY37" s="9">
        <v>0.8789909170681165</v>
      </c>
      <c r="HZ37" s="9">
        <v>5.1300957686482285E-6</v>
      </c>
      <c r="IA37" s="6">
        <v>4</v>
      </c>
      <c r="IE37" s="15">
        <v>30</v>
      </c>
      <c r="IF37" s="9">
        <v>0.42857142857142866</v>
      </c>
      <c r="IG37" s="9">
        <v>1.4661965685760904E-4</v>
      </c>
      <c r="IH37" s="9">
        <v>0.87884429741125891</v>
      </c>
      <c r="II37" s="9">
        <v>0.8789909170681165</v>
      </c>
      <c r="IJ37" s="9">
        <v>4.8307267848013812E-6</v>
      </c>
      <c r="IK37" s="6">
        <v>4</v>
      </c>
      <c r="IO37" s="15">
        <v>30</v>
      </c>
      <c r="IP37" s="9">
        <v>0.42857142857142866</v>
      </c>
      <c r="IQ37" s="9">
        <v>1.4689499893621489E-4</v>
      </c>
      <c r="IR37" s="9">
        <v>0.87884402206918022</v>
      </c>
      <c r="IS37" s="9">
        <v>0.87899091706811638</v>
      </c>
      <c r="IT37" s="9">
        <v>4.8397985721906808E-6</v>
      </c>
      <c r="IU37" s="6">
        <v>4</v>
      </c>
      <c r="IY37" s="15">
        <v>30</v>
      </c>
      <c r="IZ37" s="9">
        <v>0.42857142857142866</v>
      </c>
      <c r="JA37" s="9">
        <v>1.4675732789691198E-4</v>
      </c>
      <c r="JB37" s="9">
        <v>0.87884415974021968</v>
      </c>
      <c r="JC37" s="9">
        <v>0.87899091706811661</v>
      </c>
      <c r="JD37" s="9">
        <v>4.8352626784960306E-6</v>
      </c>
      <c r="JE37" s="6">
        <v>4</v>
      </c>
      <c r="JI37" s="15">
        <v>30</v>
      </c>
      <c r="JJ37" s="9">
        <v>0.42857142857142866</v>
      </c>
      <c r="JK37" s="9">
        <v>1.6121278702371851E-4</v>
      </c>
      <c r="JL37" s="9">
        <v>0.87882970428109275</v>
      </c>
      <c r="JM37" s="9">
        <v>0.8789909170681165</v>
      </c>
      <c r="JN37" s="9">
        <v>5.3115315164341953E-6</v>
      </c>
      <c r="JO37" s="6">
        <v>4</v>
      </c>
      <c r="JS37" s="15">
        <v>30</v>
      </c>
      <c r="JT37" s="9">
        <v>0.42857142857142866</v>
      </c>
      <c r="JU37" s="9">
        <v>1.6878469418537905E-4</v>
      </c>
      <c r="JV37" s="9">
        <v>0.87882213237393114</v>
      </c>
      <c r="JW37" s="9">
        <v>0.8789909170681165</v>
      </c>
      <c r="JX37" s="9">
        <v>5.5610056696398994E-6</v>
      </c>
      <c r="JY37" s="6">
        <v>4</v>
      </c>
      <c r="KC37" s="15">
        <v>30</v>
      </c>
      <c r="KD37" s="9">
        <v>0.42857142857142866</v>
      </c>
      <c r="KE37" s="9">
        <v>1.8117508772264179E-4</v>
      </c>
      <c r="KF37" s="9">
        <v>0.87880974198039385</v>
      </c>
      <c r="KG37" s="9">
        <v>0.8789909170681165</v>
      </c>
      <c r="KH37" s="9">
        <v>5.969236102158326E-6</v>
      </c>
      <c r="KI37" s="6">
        <v>4</v>
      </c>
      <c r="KM37" s="15">
        <v>30</v>
      </c>
      <c r="KN37" s="9">
        <v>0.42857142857142866</v>
      </c>
      <c r="KO37" s="9">
        <v>1.8351549539079141E-4</v>
      </c>
      <c r="KP37" s="9">
        <v>0.87880740157272574</v>
      </c>
      <c r="KQ37" s="9">
        <v>0.8789909170681165</v>
      </c>
      <c r="KR37" s="9">
        <v>6.0463462949673629E-6</v>
      </c>
      <c r="KS37" s="6">
        <v>4</v>
      </c>
      <c r="KW37" s="15">
        <v>30</v>
      </c>
      <c r="KX37" s="9">
        <v>0.42857142857142866</v>
      </c>
      <c r="KY37" s="9">
        <v>1.8048673252612718E-4</v>
      </c>
      <c r="KZ37" s="9">
        <v>0.87881043033559025</v>
      </c>
      <c r="LA37" s="9">
        <v>0.87899091706811638</v>
      </c>
      <c r="LB37" s="9">
        <v>5.9465566336850816E-6</v>
      </c>
      <c r="LC37" s="6">
        <v>4</v>
      </c>
    </row>
    <row r="38" spans="1:315">
      <c r="A38" s="6">
        <v>31</v>
      </c>
      <c r="B38" s="6">
        <v>2.9666190386343144E-2</v>
      </c>
      <c r="C38" s="6">
        <f>1-Table46[[#This Row],[qx (tau)]]</f>
        <v>0.97033380961365689</v>
      </c>
      <c r="H38" s="15">
        <f t="shared" si="8"/>
        <v>31</v>
      </c>
      <c r="I38" s="9">
        <f t="shared" si="20"/>
        <v>0.45714285714285724</v>
      </c>
      <c r="J38" s="9" cm="1">
        <f t="array" ref="J38">VLOOKUP($G$13,'qx Malaria'!$B$1:$I$31,(N38),FALSE)/(1-angola!I38*INDEX($E$6:$G$11,N38,2))</f>
        <v>1.8513624913790659E-4</v>
      </c>
      <c r="K38" s="9">
        <f t="shared" si="18"/>
        <v>0.90144945558282752</v>
      </c>
      <c r="L38" s="9">
        <f t="shared" si="2"/>
        <v>0.90163459183196537</v>
      </c>
      <c r="M38" s="9">
        <f>(J38*Table46[[#This Row],[qx (tau)]])/L38</f>
        <v>6.0914779269717423E-6</v>
      </c>
      <c r="N38" s="6">
        <f t="shared" si="3"/>
        <v>4</v>
      </c>
      <c r="S38" s="15">
        <v>31</v>
      </c>
      <c r="T38" s="9">
        <v>0.45714285714285724</v>
      </c>
      <c r="U38" s="9">
        <v>1.7228544923588563E-4</v>
      </c>
      <c r="V38" s="9">
        <v>0.90146230638272962</v>
      </c>
      <c r="W38" s="9">
        <v>0.90163459183196548</v>
      </c>
      <c r="X38" s="9">
        <v>5.6686522279981124E-6</v>
      </c>
      <c r="Y38" s="6">
        <v>4</v>
      </c>
      <c r="AC38" s="15">
        <v>31</v>
      </c>
      <c r="AD38" s="9">
        <v>0.45714285714285724</v>
      </c>
      <c r="AE38" s="9">
        <v>1.7285031956124918E-4</v>
      </c>
      <c r="AF38" s="9">
        <v>0.90146174151240421</v>
      </c>
      <c r="AG38" s="9">
        <v>0.90163459183196548</v>
      </c>
      <c r="AH38" s="9">
        <v>5.6872379730079426E-6</v>
      </c>
      <c r="AI38" s="6">
        <v>4</v>
      </c>
      <c r="AM38" s="15">
        <v>31</v>
      </c>
      <c r="AN38" s="9">
        <v>0.45714285714285724</v>
      </c>
      <c r="AO38" s="9">
        <v>1.768044118387941E-4</v>
      </c>
      <c r="AP38" s="9">
        <v>0.90145778742012661</v>
      </c>
      <c r="AQ38" s="9">
        <v>0.90163459183196537</v>
      </c>
      <c r="AR38" s="9">
        <v>5.8173381880767524E-6</v>
      </c>
      <c r="AS38" s="6">
        <v>4</v>
      </c>
      <c r="AW38" s="15">
        <v>31</v>
      </c>
      <c r="AX38" s="9">
        <v>0.45714285714285724</v>
      </c>
      <c r="AY38" s="9">
        <v>1.8584233704461105E-4</v>
      </c>
      <c r="AZ38" s="9">
        <v>0.90144874949492082</v>
      </c>
      <c r="BA38" s="9">
        <v>0.90163459183196548</v>
      </c>
      <c r="BB38" s="9">
        <v>6.1147101082340292E-6</v>
      </c>
      <c r="BC38" s="6">
        <v>4</v>
      </c>
      <c r="BG38" s="15">
        <v>31</v>
      </c>
      <c r="BH38" s="9">
        <v>0.45714285714285724</v>
      </c>
      <c r="BI38" s="9">
        <v>1.9601000290115513E-4</v>
      </c>
      <c r="BJ38" s="9">
        <v>0.90143858182906433</v>
      </c>
      <c r="BK38" s="9">
        <v>0.90163459183196548</v>
      </c>
      <c r="BL38" s="9">
        <v>6.4492535184109672E-6</v>
      </c>
      <c r="BM38" s="6">
        <v>4</v>
      </c>
      <c r="BQ38" s="15">
        <v>31</v>
      </c>
      <c r="BR38" s="9">
        <v>0.45714285714285724</v>
      </c>
      <c r="BS38" s="9">
        <v>1.9812826662126846E-4</v>
      </c>
      <c r="BT38" s="9">
        <v>0.90143646356534424</v>
      </c>
      <c r="BU38" s="9">
        <v>0.90163459183196548</v>
      </c>
      <c r="BV38" s="9">
        <v>6.5189500621978297E-6</v>
      </c>
      <c r="BW38" s="6">
        <v>4</v>
      </c>
      <c r="CA38" s="15">
        <v>31</v>
      </c>
      <c r="CB38" s="9">
        <v>0.45714285714285724</v>
      </c>
      <c r="CC38" s="9">
        <v>1.8979642932215595E-4</v>
      </c>
      <c r="CD38" s="9">
        <v>0.90144479540264333</v>
      </c>
      <c r="CE38" s="9">
        <v>0.90163459183196548</v>
      </c>
      <c r="CF38" s="9">
        <v>6.2448103233028382E-6</v>
      </c>
      <c r="CG38" s="6">
        <v>4</v>
      </c>
      <c r="CK38" s="15">
        <v>31</v>
      </c>
      <c r="CL38" s="9">
        <v>0.45714285714285724</v>
      </c>
      <c r="CM38" s="9">
        <v>1.944566095064053E-4</v>
      </c>
      <c r="CN38" s="9">
        <v>0.90144013522245903</v>
      </c>
      <c r="CO38" s="9">
        <v>0.90163459183196548</v>
      </c>
      <c r="CP38" s="9">
        <v>6.3981427196339341E-6</v>
      </c>
      <c r="CQ38" s="6">
        <v>4</v>
      </c>
      <c r="CU38" s="15">
        <v>31</v>
      </c>
      <c r="CV38" s="9">
        <v>0.45714285714285724</v>
      </c>
      <c r="CW38" s="9">
        <v>2.159216818702206E-4</v>
      </c>
      <c r="CX38" s="9">
        <v>0.90141867015009525</v>
      </c>
      <c r="CY38" s="9">
        <v>0.90163459183196548</v>
      </c>
      <c r="CZ38" s="9">
        <v>7.1044010300074707E-6</v>
      </c>
      <c r="DA38" s="6">
        <v>4</v>
      </c>
      <c r="DE38" s="15">
        <v>31</v>
      </c>
      <c r="DF38" s="9">
        <v>0.45714285714285724</v>
      </c>
      <c r="DG38" s="9">
        <v>2.3258535646844558E-4</v>
      </c>
      <c r="DH38" s="9">
        <v>0.90140200647549695</v>
      </c>
      <c r="DI38" s="9">
        <v>0.90163459183196537</v>
      </c>
      <c r="DJ38" s="9">
        <v>7.652680507797452E-6</v>
      </c>
      <c r="DK38" s="6">
        <v>4</v>
      </c>
      <c r="DO38" s="15">
        <v>31</v>
      </c>
      <c r="DP38" s="9">
        <v>0.45714285714285724</v>
      </c>
      <c r="DQ38" s="9">
        <v>2.4374154539437591E-4</v>
      </c>
      <c r="DR38" s="9">
        <v>0.90139085028657107</v>
      </c>
      <c r="DS38" s="9">
        <v>0.90163459183196548</v>
      </c>
      <c r="DT38" s="9">
        <v>8.0197489717415929E-6</v>
      </c>
      <c r="DU38" s="6">
        <v>4</v>
      </c>
      <c r="DY38" s="15">
        <v>31</v>
      </c>
      <c r="DZ38" s="9">
        <v>0.45714285714285724</v>
      </c>
      <c r="EA38" s="9">
        <v>2.5772208594712398E-4</v>
      </c>
      <c r="EB38" s="9">
        <v>0.90137686974601838</v>
      </c>
      <c r="EC38" s="9">
        <v>0.90163459183196548</v>
      </c>
      <c r="ED38" s="9">
        <v>8.4797461607348799E-6</v>
      </c>
      <c r="EE38" s="6">
        <v>4</v>
      </c>
      <c r="EI38" s="15">
        <v>31</v>
      </c>
      <c r="EJ38" s="9">
        <v>0.45714285714285724</v>
      </c>
      <c r="EK38" s="9">
        <v>2.7495063087071254E-4</v>
      </c>
      <c r="EL38" s="9">
        <v>0.9013596412010948</v>
      </c>
      <c r="EM38" s="9">
        <v>0.90163459183196548</v>
      </c>
      <c r="EN38" s="9">
        <v>9.0466113835346915E-6</v>
      </c>
      <c r="EO38" s="6">
        <v>4</v>
      </c>
      <c r="ES38" s="15">
        <v>31</v>
      </c>
      <c r="ET38" s="9">
        <v>0.45714285714285724</v>
      </c>
      <c r="EU38" s="9">
        <v>2.9585083290916423E-4</v>
      </c>
      <c r="EV38" s="9">
        <v>0.90133874099905631</v>
      </c>
      <c r="EW38" s="9">
        <v>0.90163459183196548</v>
      </c>
      <c r="EX38" s="9">
        <v>9.7342839488983978E-6</v>
      </c>
      <c r="EY38" s="6">
        <v>4</v>
      </c>
      <c r="FC38" s="15">
        <f t="shared" si="10"/>
        <v>31</v>
      </c>
      <c r="FD38" s="9">
        <f t="shared" si="21"/>
        <v>0.45714285714285724</v>
      </c>
      <c r="FE38" s="9" cm="1">
        <f t="array" ref="FE38">VLOOKUP($G$13,'qx Malaria'!$B$1:$I$31,(FI38),FALSE)/(1-angola!FD38*INDEX($E$6:$G$11,FI38,2))</f>
        <v>1.8513624913790659E-4</v>
      </c>
      <c r="FF38" s="9">
        <f t="shared" si="19"/>
        <v>0.90144945558282752</v>
      </c>
      <c r="FG38" s="9">
        <f t="shared" si="6"/>
        <v>0.90163459183196537</v>
      </c>
      <c r="FH38" s="9">
        <f>(FE38*Table46[[#This Row],[qx (tau)]])/FG38</f>
        <v>6.0914779269717423E-6</v>
      </c>
      <c r="FI38" s="6">
        <f t="shared" si="7"/>
        <v>4</v>
      </c>
      <c r="FM38" s="15">
        <v>31</v>
      </c>
      <c r="FN38" s="9">
        <v>0.45714285714285724</v>
      </c>
      <c r="FO38" s="9">
        <v>3.253653074094102E-4</v>
      </c>
      <c r="FP38" s="9">
        <v>0.90130922652455614</v>
      </c>
      <c r="FQ38" s="9">
        <v>0.90163459183196559</v>
      </c>
      <c r="FR38" s="9">
        <v>1.0705389125662007E-5</v>
      </c>
      <c r="FS38" s="6">
        <v>4</v>
      </c>
      <c r="FW38" s="15">
        <v>31</v>
      </c>
      <c r="FX38" s="9">
        <v>0.45714285714285724</v>
      </c>
      <c r="FY38" s="9">
        <v>3.2197608545722888E-4</v>
      </c>
      <c r="FZ38" s="9">
        <v>0.90131261574650823</v>
      </c>
      <c r="GA38" s="9">
        <v>0.90163459183196548</v>
      </c>
      <c r="GB38" s="9">
        <v>1.0593874655603029E-5</v>
      </c>
      <c r="GC38" s="6">
        <v>4</v>
      </c>
      <c r="GG38" s="15">
        <v>31</v>
      </c>
      <c r="GH38" s="9">
        <v>0.45714285714285724</v>
      </c>
      <c r="GI38" s="9">
        <v>2.8723656044737E-4</v>
      </c>
      <c r="GJ38" s="9">
        <v>0.9013473552715181</v>
      </c>
      <c r="GK38" s="9">
        <v>0.90163459183196548</v>
      </c>
      <c r="GL38" s="9">
        <v>9.4508513374984945E-6</v>
      </c>
      <c r="GM38" s="6">
        <v>4</v>
      </c>
      <c r="GQ38" s="15">
        <v>31</v>
      </c>
      <c r="GR38" s="9">
        <v>0.45714285714285724</v>
      </c>
      <c r="GS38" s="9">
        <v>2.46142244277171E-4</v>
      </c>
      <c r="GT38" s="9">
        <v>0.90138844958768838</v>
      </c>
      <c r="GU38" s="9">
        <v>0.90163459183196559</v>
      </c>
      <c r="GV38" s="9">
        <v>8.0987383880333671E-6</v>
      </c>
      <c r="GW38" s="6">
        <v>4</v>
      </c>
      <c r="HA38" s="15">
        <v>31</v>
      </c>
      <c r="HB38" s="9">
        <v>0.45714285714285724</v>
      </c>
      <c r="HC38" s="9">
        <v>2.0547158085099476E-4</v>
      </c>
      <c r="HD38" s="9">
        <v>0.90142912025111444</v>
      </c>
      <c r="HE38" s="9">
        <v>0.90163459183196548</v>
      </c>
      <c r="HF38" s="9">
        <v>6.7605647473256183E-6</v>
      </c>
      <c r="HG38" s="6">
        <v>4</v>
      </c>
      <c r="HK38" s="15">
        <v>31</v>
      </c>
      <c r="HL38" s="9">
        <v>0.45714285714285724</v>
      </c>
      <c r="HM38" s="9">
        <v>1.7878145797756658E-4</v>
      </c>
      <c r="HN38" s="9">
        <v>0.90145581037398792</v>
      </c>
      <c r="HO38" s="9">
        <v>0.90163459183196548</v>
      </c>
      <c r="HP38" s="9">
        <v>5.8823882956111565E-6</v>
      </c>
      <c r="HQ38" s="6">
        <v>4</v>
      </c>
      <c r="HU38" s="15">
        <v>31</v>
      </c>
      <c r="HV38" s="9">
        <v>0.45714285714285724</v>
      </c>
      <c r="HW38" s="9">
        <v>1.5971708449654645E-4</v>
      </c>
      <c r="HX38" s="9">
        <v>0.9014748747474689</v>
      </c>
      <c r="HY38" s="9">
        <v>0.90163459183196548</v>
      </c>
      <c r="HZ38" s="9">
        <v>5.2551194015293984E-6</v>
      </c>
      <c r="IA38" s="6">
        <v>4</v>
      </c>
      <c r="IE38" s="15">
        <v>31</v>
      </c>
      <c r="IF38" s="9">
        <v>0.45714285714285724</v>
      </c>
      <c r="IG38" s="9">
        <v>1.5039672412804769E-4</v>
      </c>
      <c r="IH38" s="9">
        <v>0.90148419510783739</v>
      </c>
      <c r="II38" s="9">
        <v>0.90163459183196548</v>
      </c>
      <c r="IJ38" s="9">
        <v>4.9484546088672048E-6</v>
      </c>
      <c r="IK38" s="6">
        <v>4</v>
      </c>
      <c r="IO38" s="15">
        <v>31</v>
      </c>
      <c r="IP38" s="9">
        <v>0.45714285714285724</v>
      </c>
      <c r="IQ38" s="9">
        <v>1.5067915929072948E-4</v>
      </c>
      <c r="IR38" s="9">
        <v>0.90148391267267469</v>
      </c>
      <c r="IS38" s="9">
        <v>0.90163459183196537</v>
      </c>
      <c r="IT38" s="9">
        <v>4.95774748137212E-6</v>
      </c>
      <c r="IU38" s="6">
        <v>4</v>
      </c>
      <c r="IY38" s="15">
        <v>31</v>
      </c>
      <c r="IZ38" s="9">
        <v>0.45714285714285724</v>
      </c>
      <c r="JA38" s="9">
        <v>1.505379417093886E-4</v>
      </c>
      <c r="JB38" s="9">
        <v>0.9014840538902561</v>
      </c>
      <c r="JC38" s="9">
        <v>0.90163459183196548</v>
      </c>
      <c r="JD38" s="9">
        <v>4.9531010451196624E-6</v>
      </c>
      <c r="JE38" s="6">
        <v>4</v>
      </c>
      <c r="JI38" s="15">
        <v>31</v>
      </c>
      <c r="JJ38" s="9">
        <v>0.45714285714285724</v>
      </c>
      <c r="JK38" s="9">
        <v>1.6536578775018203E-4</v>
      </c>
      <c r="JL38" s="9">
        <v>0.90146922604421531</v>
      </c>
      <c r="JM38" s="9">
        <v>0.90163459183196548</v>
      </c>
      <c r="JN38" s="9">
        <v>5.4409768516276964E-6</v>
      </c>
      <c r="JO38" s="6">
        <v>4</v>
      </c>
      <c r="JS38" s="15">
        <v>31</v>
      </c>
      <c r="JT38" s="9">
        <v>0.45714285714285724</v>
      </c>
      <c r="JU38" s="9">
        <v>1.7313275472393097E-4</v>
      </c>
      <c r="JV38" s="9">
        <v>0.90146145907724151</v>
      </c>
      <c r="JW38" s="9">
        <v>0.90163459183196548</v>
      </c>
      <c r="JX38" s="9">
        <v>5.6965308455128568E-6</v>
      </c>
      <c r="JY38" s="6">
        <v>4</v>
      </c>
      <c r="KC38" s="15">
        <v>31</v>
      </c>
      <c r="KD38" s="9">
        <v>0.45714285714285724</v>
      </c>
      <c r="KE38" s="9">
        <v>1.8584233704461105E-4</v>
      </c>
      <c r="KF38" s="9">
        <v>0.90144874949492082</v>
      </c>
      <c r="KG38" s="9">
        <v>0.90163459183196548</v>
      </c>
      <c r="KH38" s="9">
        <v>6.1147101082340292E-6</v>
      </c>
      <c r="KI38" s="6">
        <v>4</v>
      </c>
      <c r="KM38" s="15">
        <v>31</v>
      </c>
      <c r="KN38" s="9">
        <v>0.45714285714285724</v>
      </c>
      <c r="KO38" s="9">
        <v>1.8824303592740617E-4</v>
      </c>
      <c r="KP38" s="9">
        <v>0.90144634879603802</v>
      </c>
      <c r="KQ38" s="9">
        <v>0.90163459183196548</v>
      </c>
      <c r="KR38" s="9">
        <v>6.1936995245258059E-6</v>
      </c>
      <c r="KS38" s="6">
        <v>4</v>
      </c>
      <c r="KW38" s="15">
        <v>31</v>
      </c>
      <c r="KX38" s="9">
        <v>0.45714285714285724</v>
      </c>
      <c r="KY38" s="9">
        <v>1.8513624913790659E-4</v>
      </c>
      <c r="KZ38" s="9">
        <v>0.90144945558282752</v>
      </c>
      <c r="LA38" s="9">
        <v>0.90163459183196537</v>
      </c>
      <c r="LB38" s="9">
        <v>6.0914779269717423E-6</v>
      </c>
      <c r="LC38" s="6">
        <v>4</v>
      </c>
    </row>
    <row r="39" spans="1:315">
      <c r="A39" s="6">
        <v>32</v>
      </c>
      <c r="B39" s="6">
        <v>3.0183253891073229E-2</v>
      </c>
      <c r="C39" s="6">
        <f>1-Table46[[#This Row],[qx (tau)]]</f>
        <v>0.96981674610892676</v>
      </c>
      <c r="H39" s="15">
        <f t="shared" si="8"/>
        <v>32</v>
      </c>
      <c r="I39" s="9">
        <f t="shared" si="20"/>
        <v>0.48571428571428582</v>
      </c>
      <c r="J39" s="9" cm="1">
        <f t="array" ref="J39">VLOOKUP($G$13,'qx Malaria'!$B$1:$I$31,(N39),FALSE)/(1-angola!I39*INDEX($E$6:$G$11,N39,2))</f>
        <v>1.9003165231710919E-4</v>
      </c>
      <c r="K39" s="9">
        <f t="shared" si="18"/>
        <v>0.92528573049549168</v>
      </c>
      <c r="L39" s="9">
        <f t="shared" si="2"/>
        <v>0.9254757621478088</v>
      </c>
      <c r="M39" s="9">
        <f>(J39*Table46[[#This Row],[qx (tau)]])/L39</f>
        <v>6.1976486514526292E-6</v>
      </c>
      <c r="N39" s="6">
        <f t="shared" si="3"/>
        <v>4</v>
      </c>
      <c r="S39" s="15">
        <v>32</v>
      </c>
      <c r="T39" s="9">
        <v>0.48571428571428582</v>
      </c>
      <c r="U39" s="9">
        <v>1.7684104944841589E-4</v>
      </c>
      <c r="V39" s="9">
        <v>0.92529892109836054</v>
      </c>
      <c r="W39" s="9">
        <v>0.92547576214780891</v>
      </c>
      <c r="X39" s="9">
        <v>5.7674533598567562E-6</v>
      </c>
      <c r="Y39" s="6">
        <v>4</v>
      </c>
      <c r="AC39" s="15">
        <v>32</v>
      </c>
      <c r="AD39" s="9">
        <v>0.48571428571428582</v>
      </c>
      <c r="AE39" s="9">
        <v>1.7742085616791889E-4</v>
      </c>
      <c r="AF39" s="9">
        <v>0.92529834129164101</v>
      </c>
      <c r="AG39" s="9">
        <v>0.92547576214780891</v>
      </c>
      <c r="AH39" s="9">
        <v>5.786363043003827E-6</v>
      </c>
      <c r="AI39" s="6">
        <v>4</v>
      </c>
      <c r="AM39" s="15">
        <v>32</v>
      </c>
      <c r="AN39" s="9">
        <v>0.48571428571428582</v>
      </c>
      <c r="AO39" s="9">
        <v>1.8147950320443991E-4</v>
      </c>
      <c r="AP39" s="9">
        <v>0.92529428264460434</v>
      </c>
      <c r="AQ39" s="9">
        <v>0.9254757621478088</v>
      </c>
      <c r="AR39" s="9">
        <v>5.9187308250333274E-6</v>
      </c>
      <c r="AS39" s="6">
        <v>4</v>
      </c>
      <c r="AW39" s="15">
        <v>32</v>
      </c>
      <c r="AX39" s="9">
        <v>0.48571428571428582</v>
      </c>
      <c r="AY39" s="9">
        <v>1.9075641071648796E-4</v>
      </c>
      <c r="AZ39" s="9">
        <v>0.92528500573709238</v>
      </c>
      <c r="BA39" s="9">
        <v>0.92547576214780891</v>
      </c>
      <c r="BB39" s="9">
        <v>6.2212857553864674E-6</v>
      </c>
      <c r="BC39" s="6">
        <v>4</v>
      </c>
      <c r="BG39" s="15">
        <v>32</v>
      </c>
      <c r="BH39" s="9">
        <v>0.48571428571428582</v>
      </c>
      <c r="BI39" s="9">
        <v>2.0119293166754202E-4</v>
      </c>
      <c r="BJ39" s="9">
        <v>0.92527456921614126</v>
      </c>
      <c r="BK39" s="9">
        <v>0.9254757621478088</v>
      </c>
      <c r="BL39" s="9">
        <v>6.5616600520337523E-6</v>
      </c>
      <c r="BM39" s="6">
        <v>4</v>
      </c>
      <c r="BQ39" s="15">
        <v>32</v>
      </c>
      <c r="BR39" s="9">
        <v>0.48571428571428582</v>
      </c>
      <c r="BS39" s="9">
        <v>2.0336720686567827E-4</v>
      </c>
      <c r="BT39" s="9">
        <v>0.92527239494094315</v>
      </c>
      <c r="BU39" s="9">
        <v>0.9254757621478088</v>
      </c>
      <c r="BV39" s="9">
        <v>6.6325713638352696E-6</v>
      </c>
      <c r="BW39" s="6">
        <v>4</v>
      </c>
      <c r="CA39" s="15">
        <v>32</v>
      </c>
      <c r="CB39" s="9">
        <v>0.48571428571428582</v>
      </c>
      <c r="CC39" s="9">
        <v>1.9481505775300896E-4</v>
      </c>
      <c r="CD39" s="9">
        <v>0.92528094709005582</v>
      </c>
      <c r="CE39" s="9">
        <v>0.9254757621478088</v>
      </c>
      <c r="CF39" s="9">
        <v>6.353653537415967E-6</v>
      </c>
      <c r="CG39" s="6">
        <v>4</v>
      </c>
      <c r="CK39" s="15">
        <v>32</v>
      </c>
      <c r="CL39" s="9">
        <v>0.48571428571428582</v>
      </c>
      <c r="CM39" s="9">
        <v>1.9959846318890872E-4</v>
      </c>
      <c r="CN39" s="9">
        <v>0.92527616368461996</v>
      </c>
      <c r="CO39" s="9">
        <v>0.92547576214780891</v>
      </c>
      <c r="CP39" s="9">
        <v>6.5096584233793049E-6</v>
      </c>
      <c r="CQ39" s="6">
        <v>4</v>
      </c>
      <c r="CU39" s="15">
        <v>32</v>
      </c>
      <c r="CV39" s="9">
        <v>0.48571428571428582</v>
      </c>
      <c r="CW39" s="9">
        <v>2.2163111853002287E-4</v>
      </c>
      <c r="CX39" s="9">
        <v>0.92525413102927878</v>
      </c>
      <c r="CY39" s="9">
        <v>0.9254757621478088</v>
      </c>
      <c r="CZ39" s="9">
        <v>7.2282263829680162E-6</v>
      </c>
      <c r="DA39" s="6">
        <v>4</v>
      </c>
      <c r="DE39" s="15">
        <v>32</v>
      </c>
      <c r="DF39" s="9">
        <v>0.48571428571428582</v>
      </c>
      <c r="DG39" s="9">
        <v>2.3873541675536143E-4</v>
      </c>
      <c r="DH39" s="9">
        <v>0.92523702673105346</v>
      </c>
      <c r="DI39" s="9">
        <v>0.9254757621478088</v>
      </c>
      <c r="DJ39" s="9">
        <v>7.7860620358066213E-6</v>
      </c>
      <c r="DK39" s="6">
        <v>4</v>
      </c>
      <c r="DO39" s="15">
        <v>32</v>
      </c>
      <c r="DP39" s="9">
        <v>0.48571428571428582</v>
      </c>
      <c r="DQ39" s="9">
        <v>2.5018659946554579E-4</v>
      </c>
      <c r="DR39" s="9">
        <v>0.92522557554834339</v>
      </c>
      <c r="DS39" s="9">
        <v>0.92547576214780891</v>
      </c>
      <c r="DT39" s="9">
        <v>8.1595282779612803E-6</v>
      </c>
      <c r="DU39" s="6">
        <v>4</v>
      </c>
      <c r="DY39" s="15">
        <v>32</v>
      </c>
      <c r="DZ39" s="9">
        <v>0.48571428571428582</v>
      </c>
      <c r="EA39" s="9">
        <v>2.6453681577324507E-4</v>
      </c>
      <c r="EB39" s="9">
        <v>0.92521122533203559</v>
      </c>
      <c r="EC39" s="9">
        <v>0.9254757621478088</v>
      </c>
      <c r="ED39" s="9">
        <v>8.6275429358512956E-6</v>
      </c>
      <c r="EE39" s="6">
        <v>4</v>
      </c>
      <c r="EI39" s="15">
        <v>32</v>
      </c>
      <c r="EJ39" s="9">
        <v>0.48571428571428582</v>
      </c>
      <c r="EK39" s="9">
        <v>2.8222092071808664E-4</v>
      </c>
      <c r="EL39" s="9">
        <v>0.92519354122709074</v>
      </c>
      <c r="EM39" s="9">
        <v>0.9254757621478088</v>
      </c>
      <c r="EN39" s="9">
        <v>9.2042882718369706E-6</v>
      </c>
      <c r="EO39" s="6">
        <v>4</v>
      </c>
      <c r="ES39" s="15">
        <v>32</v>
      </c>
      <c r="ET39" s="9">
        <v>0.48571428571428582</v>
      </c>
      <c r="EU39" s="9">
        <v>3.0367376933969776E-4</v>
      </c>
      <c r="EV39" s="9">
        <v>0.9251720883784692</v>
      </c>
      <c r="EW39" s="9">
        <v>0.92547576214780891</v>
      </c>
      <c r="EX39" s="9">
        <v>9.9039465482786087E-6</v>
      </c>
      <c r="EY39" s="6">
        <v>4</v>
      </c>
      <c r="FC39" s="15">
        <f t="shared" si="10"/>
        <v>32</v>
      </c>
      <c r="FD39" s="9">
        <f t="shared" si="21"/>
        <v>0.48571428571428582</v>
      </c>
      <c r="FE39" s="9" cm="1">
        <f t="array" ref="FE39">VLOOKUP($G$13,'qx Malaria'!$B$1:$I$31,(FI39),FALSE)/(1-angola!FD39*INDEX($E$6:$G$11,FI39,2))</f>
        <v>1.9003165231710919E-4</v>
      </c>
      <c r="FF39" s="9">
        <f t="shared" si="19"/>
        <v>0.92528573049549168</v>
      </c>
      <c r="FG39" s="9">
        <f t="shared" si="6"/>
        <v>0.9254757621478088</v>
      </c>
      <c r="FH39" s="9">
        <f>(FE39*Table46[[#This Row],[qx (tau)]])/FG39</f>
        <v>6.1976486514526292E-6</v>
      </c>
      <c r="FI39" s="6">
        <f t="shared" si="7"/>
        <v>4</v>
      </c>
      <c r="FM39" s="15">
        <v>32</v>
      </c>
      <c r="FN39" s="9">
        <v>0.48571428571428582</v>
      </c>
      <c r="FO39" s="9">
        <v>3.3396867043372966E-4</v>
      </c>
      <c r="FP39" s="9">
        <v>0.92514179347737513</v>
      </c>
      <c r="FQ39" s="9">
        <v>0.92547576214780891</v>
      </c>
      <c r="FR39" s="9">
        <v>1.0891977492713086E-5</v>
      </c>
      <c r="FS39" s="6">
        <v>4</v>
      </c>
      <c r="FW39" s="15">
        <v>32</v>
      </c>
      <c r="FX39" s="9">
        <v>0.48571428571428582</v>
      </c>
      <c r="FY39" s="9">
        <v>3.304898301167117E-4</v>
      </c>
      <c r="FZ39" s="9">
        <v>0.92514527231769217</v>
      </c>
      <c r="GA39" s="9">
        <v>0.92547576214780891</v>
      </c>
      <c r="GB39" s="9">
        <v>1.077851939383066E-5</v>
      </c>
      <c r="GC39" s="6">
        <v>4</v>
      </c>
      <c r="GG39" s="15">
        <v>32</v>
      </c>
      <c r="GH39" s="9">
        <v>0.48571428571428582</v>
      </c>
      <c r="GI39" s="9">
        <v>2.9483171686727698E-4</v>
      </c>
      <c r="GJ39" s="9">
        <v>0.92518093043094163</v>
      </c>
      <c r="GK39" s="9">
        <v>0.92547576214780891</v>
      </c>
      <c r="GL39" s="9">
        <v>9.6155738802857711E-6</v>
      </c>
      <c r="GM39" s="6">
        <v>4</v>
      </c>
      <c r="GQ39" s="15">
        <v>32</v>
      </c>
      <c r="GR39" s="9">
        <v>0.48571428571428582</v>
      </c>
      <c r="GS39" s="9">
        <v>2.5265077802343354E-4</v>
      </c>
      <c r="GT39" s="9">
        <v>0.92522311136978541</v>
      </c>
      <c r="GU39" s="9">
        <v>0.9254757621478088</v>
      </c>
      <c r="GV39" s="9">
        <v>8.2398944313363334E-6</v>
      </c>
      <c r="GW39" s="6">
        <v>4</v>
      </c>
      <c r="HA39" s="15">
        <v>32</v>
      </c>
      <c r="HB39" s="9">
        <v>0.48571428571428582</v>
      </c>
      <c r="HC39" s="9">
        <v>2.1090469421921733E-4</v>
      </c>
      <c r="HD39" s="9">
        <v>0.92526485745358955</v>
      </c>
      <c r="HE39" s="9">
        <v>0.9254757621478088</v>
      </c>
      <c r="HF39" s="9">
        <v>6.8783972447471981E-6</v>
      </c>
      <c r="HG39" s="6">
        <v>4</v>
      </c>
      <c r="HK39" s="15">
        <v>32</v>
      </c>
      <c r="HL39" s="9">
        <v>0.48571428571428582</v>
      </c>
      <c r="HM39" s="9">
        <v>1.8350882672270045E-4</v>
      </c>
      <c r="HN39" s="9">
        <v>0.92529225332108622</v>
      </c>
      <c r="HO39" s="9">
        <v>0.92547576214780891</v>
      </c>
      <c r="HP39" s="9">
        <v>5.9849147160480764E-6</v>
      </c>
      <c r="HQ39" s="6">
        <v>4</v>
      </c>
      <c r="HU39" s="15">
        <v>32</v>
      </c>
      <c r="HV39" s="9">
        <v>0.48571428571428582</v>
      </c>
      <c r="HW39" s="9">
        <v>1.6394034993947408E-4</v>
      </c>
      <c r="HX39" s="9">
        <v>0.92531182179786942</v>
      </c>
      <c r="HY39" s="9">
        <v>0.92547576214780891</v>
      </c>
      <c r="HZ39" s="9">
        <v>5.3467129098344182E-6</v>
      </c>
      <c r="IA39" s="6">
        <v>4</v>
      </c>
      <c r="IE39" s="15">
        <v>32</v>
      </c>
      <c r="IF39" s="9">
        <v>0.48571428571428582</v>
      </c>
      <c r="IG39" s="9">
        <v>1.5437353906767453E-4</v>
      </c>
      <c r="IH39" s="9">
        <v>0.92532138860874114</v>
      </c>
      <c r="II39" s="9">
        <v>0.9254757621478088</v>
      </c>
      <c r="IJ39" s="9">
        <v>5.0347031379077424E-6</v>
      </c>
      <c r="IK39" s="6">
        <v>4</v>
      </c>
      <c r="IO39" s="15">
        <v>32</v>
      </c>
      <c r="IP39" s="9">
        <v>0.48571428571428582</v>
      </c>
      <c r="IQ39" s="9">
        <v>1.5466344242742603E-4</v>
      </c>
      <c r="IR39" s="9">
        <v>0.92532109870538137</v>
      </c>
      <c r="IS39" s="9">
        <v>0.9254757621478088</v>
      </c>
      <c r="IT39" s="9">
        <v>5.0441579794812783E-6</v>
      </c>
      <c r="IU39" s="6">
        <v>4</v>
      </c>
      <c r="IY39" s="15">
        <v>32</v>
      </c>
      <c r="IZ39" s="9">
        <v>0.48571428571428582</v>
      </c>
      <c r="JA39" s="9">
        <v>1.5451849074755029E-4</v>
      </c>
      <c r="JB39" s="9">
        <v>0.92532124365706137</v>
      </c>
      <c r="JC39" s="9">
        <v>0.92547576214780891</v>
      </c>
      <c r="JD39" s="9">
        <v>5.0394305586945099E-6</v>
      </c>
      <c r="JE39" s="6">
        <v>4</v>
      </c>
      <c r="JI39" s="15">
        <v>32</v>
      </c>
      <c r="JJ39" s="9">
        <v>0.48571428571428582</v>
      </c>
      <c r="JK39" s="9">
        <v>1.6973841713450411E-4</v>
      </c>
      <c r="JL39" s="9">
        <v>0.92530602373067439</v>
      </c>
      <c r="JM39" s="9">
        <v>0.92547576214780891</v>
      </c>
      <c r="JN39" s="9">
        <v>5.5358097413051318E-6</v>
      </c>
      <c r="JO39" s="6">
        <v>4</v>
      </c>
      <c r="JS39" s="15">
        <v>32</v>
      </c>
      <c r="JT39" s="9">
        <v>0.48571428571428582</v>
      </c>
      <c r="JU39" s="9">
        <v>1.7771075952767039E-4</v>
      </c>
      <c r="JV39" s="9">
        <v>0.92529805138828125</v>
      </c>
      <c r="JW39" s="9">
        <v>0.92547576214780891</v>
      </c>
      <c r="JX39" s="9">
        <v>5.7958178845773628E-6</v>
      </c>
      <c r="JY39" s="6">
        <v>4</v>
      </c>
      <c r="KC39" s="15">
        <v>32</v>
      </c>
      <c r="KD39" s="9">
        <v>0.48571428571428582</v>
      </c>
      <c r="KE39" s="9">
        <v>1.9075641071648796E-4</v>
      </c>
      <c r="KF39" s="9">
        <v>0.92528500573709238</v>
      </c>
      <c r="KG39" s="9">
        <v>0.92547576214780891</v>
      </c>
      <c r="KH39" s="9">
        <v>6.2212857553864674E-6</v>
      </c>
      <c r="KI39" s="6">
        <v>4</v>
      </c>
      <c r="KM39" s="15">
        <v>32</v>
      </c>
      <c r="KN39" s="9">
        <v>0.48571428571428582</v>
      </c>
      <c r="KO39" s="9">
        <v>1.9322058927437571E-4</v>
      </c>
      <c r="KP39" s="9">
        <v>0.92528254155853451</v>
      </c>
      <c r="KQ39" s="9">
        <v>0.92547576214780891</v>
      </c>
      <c r="KR39" s="9">
        <v>6.3016519087615205E-6</v>
      </c>
      <c r="KS39" s="6">
        <v>4</v>
      </c>
      <c r="KW39" s="15">
        <v>32</v>
      </c>
      <c r="KX39" s="9">
        <v>0.48571428571428582</v>
      </c>
      <c r="KY39" s="9">
        <v>1.9003165231710919E-4</v>
      </c>
      <c r="KZ39" s="9">
        <v>0.92528573049549168</v>
      </c>
      <c r="LA39" s="9">
        <v>0.9254757621478088</v>
      </c>
      <c r="LB39" s="9">
        <v>6.1976486514526292E-6</v>
      </c>
      <c r="LC39" s="6">
        <v>4</v>
      </c>
    </row>
    <row r="40" spans="1:315">
      <c r="A40" s="6">
        <v>33</v>
      </c>
      <c r="B40" s="6">
        <v>3.0500223944160049E-2</v>
      </c>
      <c r="C40" s="6">
        <f>1-Table46[[#This Row],[qx (tau)]]</f>
        <v>0.96949977605583992</v>
      </c>
      <c r="H40" s="15">
        <f t="shared" si="8"/>
        <v>33</v>
      </c>
      <c r="I40" s="9">
        <f t="shared" si="20"/>
        <v>0.51428571428571435</v>
      </c>
      <c r="J40" s="9" cm="1">
        <f t="array" ref="J40">VLOOKUP($G$13,'qx Malaria'!$B$1:$I$31,(N40),FALSE)/(1-angola!I40*INDEX($E$6:$G$11,N40,2))</f>
        <v>1.9519297715418543E-4</v>
      </c>
      <c r="K40" s="9">
        <f t="shared" si="18"/>
        <v>0.95041680820789998</v>
      </c>
      <c r="L40" s="9">
        <f t="shared" si="2"/>
        <v>0.95061200118505418</v>
      </c>
      <c r="M40" s="9">
        <f>(J40*Table46[[#This Row],[qx (tau)]])/L40</f>
        <v>6.2627333845020823E-6</v>
      </c>
      <c r="N40" s="6">
        <f t="shared" si="3"/>
        <v>4</v>
      </c>
      <c r="S40" s="15">
        <v>33</v>
      </c>
      <c r="T40" s="9">
        <v>0.51428571428571435</v>
      </c>
      <c r="U40" s="9">
        <v>1.816441129886394E-4</v>
      </c>
      <c r="V40" s="9">
        <v>0.95043035707206569</v>
      </c>
      <c r="W40" s="9">
        <v>0.95061200118505429</v>
      </c>
      <c r="X40" s="9">
        <v>5.8280203883238298E-6</v>
      </c>
      <c r="Y40" s="6">
        <v>4</v>
      </c>
      <c r="AC40" s="15">
        <v>33</v>
      </c>
      <c r="AD40" s="9">
        <v>0.51428571428571435</v>
      </c>
      <c r="AE40" s="9">
        <v>1.822396674574546E-4</v>
      </c>
      <c r="AF40" s="9">
        <v>0.95042976151759684</v>
      </c>
      <c r="AG40" s="9">
        <v>0.95061200118505429</v>
      </c>
      <c r="AH40" s="9">
        <v>5.8471286518921037E-6</v>
      </c>
      <c r="AI40" s="6">
        <v>4</v>
      </c>
      <c r="AM40" s="15">
        <v>33</v>
      </c>
      <c r="AN40" s="9">
        <v>0.51428571428571435</v>
      </c>
      <c r="AO40" s="9">
        <v>1.8640854873916112E-4</v>
      </c>
      <c r="AP40" s="9">
        <v>0.95042559263631499</v>
      </c>
      <c r="AQ40" s="9">
        <v>0.95061200118505418</v>
      </c>
      <c r="AR40" s="9">
        <v>5.9808864968700298E-6</v>
      </c>
      <c r="AS40" s="6">
        <v>4</v>
      </c>
      <c r="AW40" s="15">
        <v>33</v>
      </c>
      <c r="AX40" s="9">
        <v>0.51428571428571435</v>
      </c>
      <c r="AY40" s="9">
        <v>1.9593742024020448E-4</v>
      </c>
      <c r="AZ40" s="9">
        <v>0.95041606376481402</v>
      </c>
      <c r="BA40" s="9">
        <v>0.95061200118505418</v>
      </c>
      <c r="BB40" s="9">
        <v>6.2866187139624265E-6</v>
      </c>
      <c r="BC40" s="6">
        <v>4</v>
      </c>
      <c r="BG40" s="15">
        <v>33</v>
      </c>
      <c r="BH40" s="9">
        <v>0.51428571428571435</v>
      </c>
      <c r="BI40" s="9">
        <v>2.066574006788783E-4</v>
      </c>
      <c r="BJ40" s="9">
        <v>0.95040534378437536</v>
      </c>
      <c r="BK40" s="9">
        <v>0.95061200118505429</v>
      </c>
      <c r="BL40" s="9">
        <v>6.6305674581913744E-6</v>
      </c>
      <c r="BM40" s="6">
        <v>4</v>
      </c>
      <c r="BQ40" s="15">
        <v>33</v>
      </c>
      <c r="BR40" s="9">
        <v>0.51428571428571435</v>
      </c>
      <c r="BS40" s="9">
        <v>2.0889072993693532E-4</v>
      </c>
      <c r="BT40" s="9">
        <v>0.95040311045511727</v>
      </c>
      <c r="BU40" s="9">
        <v>0.95061200118505418</v>
      </c>
      <c r="BV40" s="9">
        <v>6.7022234465724051E-6</v>
      </c>
      <c r="BW40" s="6">
        <v>4</v>
      </c>
      <c r="CA40" s="15">
        <v>33</v>
      </c>
      <c r="CB40" s="9">
        <v>0.51428571428571435</v>
      </c>
      <c r="CC40" s="9">
        <v>2.0010630152191093E-4</v>
      </c>
      <c r="CD40" s="9">
        <v>0.95041189488353239</v>
      </c>
      <c r="CE40" s="9">
        <v>0.95061200118505429</v>
      </c>
      <c r="CF40" s="9">
        <v>6.4203765589403491E-6</v>
      </c>
      <c r="CG40" s="6">
        <v>4</v>
      </c>
      <c r="CK40" s="15">
        <v>33</v>
      </c>
      <c r="CL40" s="9">
        <v>0.51428571428571435</v>
      </c>
      <c r="CM40" s="9">
        <v>2.0501962588963642E-4</v>
      </c>
      <c r="CN40" s="9">
        <v>0.95040698155916459</v>
      </c>
      <c r="CO40" s="9">
        <v>0.95061200118505418</v>
      </c>
      <c r="CP40" s="9">
        <v>6.5780197333786177E-6</v>
      </c>
      <c r="CQ40" s="6">
        <v>4</v>
      </c>
      <c r="CU40" s="15">
        <v>33</v>
      </c>
      <c r="CV40" s="9">
        <v>0.51428571428571435</v>
      </c>
      <c r="CW40" s="9">
        <v>2.2765069570461447E-4</v>
      </c>
      <c r="CX40" s="9">
        <v>0.95038435048934955</v>
      </c>
      <c r="CY40" s="9">
        <v>0.95061200118505418</v>
      </c>
      <c r="CZ40" s="9">
        <v>7.3041337489730631E-6</v>
      </c>
      <c r="DA40" s="6">
        <v>4</v>
      </c>
      <c r="DE40" s="15">
        <v>33</v>
      </c>
      <c r="DF40" s="9">
        <v>0.51428571428571435</v>
      </c>
      <c r="DG40" s="9">
        <v>2.4521955253466318E-4</v>
      </c>
      <c r="DH40" s="9">
        <v>0.95036678163251953</v>
      </c>
      <c r="DI40" s="9">
        <v>0.95061200118505418</v>
      </c>
      <c r="DJ40" s="9">
        <v>7.8678275242371698E-6</v>
      </c>
      <c r="DK40" s="6">
        <v>4</v>
      </c>
      <c r="DO40" s="15">
        <v>33</v>
      </c>
      <c r="DP40" s="9">
        <v>0.51428571428571435</v>
      </c>
      <c r="DQ40" s="9">
        <v>2.5698175329376367E-4</v>
      </c>
      <c r="DR40" s="9">
        <v>0.95035501943176048</v>
      </c>
      <c r="DS40" s="9">
        <v>0.95061200118505429</v>
      </c>
      <c r="DT40" s="9">
        <v>8.2452157297105997E-6</v>
      </c>
      <c r="DU40" s="6">
        <v>4</v>
      </c>
      <c r="DY40" s="15">
        <v>33</v>
      </c>
      <c r="DZ40" s="9">
        <v>0.51428571428571435</v>
      </c>
      <c r="EA40" s="9">
        <v>2.717217263969401E-4</v>
      </c>
      <c r="EB40" s="9">
        <v>0.95034027945865729</v>
      </c>
      <c r="EC40" s="9">
        <v>0.95061200118505418</v>
      </c>
      <c r="ED40" s="9">
        <v>8.718145253025401E-6</v>
      </c>
      <c r="EE40" s="6">
        <v>4</v>
      </c>
      <c r="EI40" s="15">
        <v>33</v>
      </c>
      <c r="EJ40" s="9">
        <v>0.51428571428571435</v>
      </c>
      <c r="EK40" s="9">
        <v>2.8988613769580403E-4</v>
      </c>
      <c r="EL40" s="9">
        <v>0.95032211504735842</v>
      </c>
      <c r="EM40" s="9">
        <v>0.95061200118505418</v>
      </c>
      <c r="EN40" s="9">
        <v>9.3009472918577834E-6</v>
      </c>
      <c r="EO40" s="6">
        <v>4</v>
      </c>
      <c r="ES40" s="15">
        <v>33</v>
      </c>
      <c r="ET40" s="9">
        <v>0.51428571428571435</v>
      </c>
      <c r="EU40" s="9">
        <v>3.1192165304196685E-4</v>
      </c>
      <c r="EV40" s="9">
        <v>0.95030007953201234</v>
      </c>
      <c r="EW40" s="9">
        <v>0.95061200118505429</v>
      </c>
      <c r="EX40" s="9">
        <v>1.0007953043883953E-5</v>
      </c>
      <c r="EY40" s="6">
        <v>4</v>
      </c>
      <c r="FC40" s="15">
        <f t="shared" si="10"/>
        <v>33</v>
      </c>
      <c r="FD40" s="9">
        <f t="shared" si="21"/>
        <v>0.51428571428571435</v>
      </c>
      <c r="FE40" s="9" cm="1">
        <f t="array" ref="FE40">VLOOKUP($G$13,'qx Malaria'!$B$1:$I$31,(FI40),FALSE)/(1-angola!FD40*INDEX($E$6:$G$11,FI40,2))</f>
        <v>1.9519297715418543E-4</v>
      </c>
      <c r="FF40" s="9">
        <f t="shared" si="19"/>
        <v>0.95041680820789998</v>
      </c>
      <c r="FG40" s="9">
        <f t="shared" si="6"/>
        <v>0.95061200118505418</v>
      </c>
      <c r="FH40" s="9">
        <f>(FE40*Table46[[#This Row],[qx (tau)]])/FG40</f>
        <v>6.2627333845020823E-6</v>
      </c>
      <c r="FI40" s="6">
        <f t="shared" si="7"/>
        <v>4</v>
      </c>
      <c r="FM40" s="15">
        <v>33</v>
      </c>
      <c r="FN40" s="9">
        <v>0.51428571428571435</v>
      </c>
      <c r="FO40" s="9">
        <v>3.4303937403756162E-4</v>
      </c>
      <c r="FP40" s="9">
        <v>0.95026896181101672</v>
      </c>
      <c r="FQ40" s="9">
        <v>0.95061200118505429</v>
      </c>
      <c r="FR40" s="9">
        <v>1.1006359815326315E-5</v>
      </c>
      <c r="FS40" s="6">
        <v>4</v>
      </c>
      <c r="FW40" s="15">
        <v>33</v>
      </c>
      <c r="FX40" s="9">
        <v>0.51428571428571435</v>
      </c>
      <c r="FY40" s="9">
        <v>3.3946604722467037E-4</v>
      </c>
      <c r="FZ40" s="9">
        <v>0.9502725351378295</v>
      </c>
      <c r="GA40" s="9">
        <v>0.95061200118505418</v>
      </c>
      <c r="GB40" s="9">
        <v>1.0891710233916666E-5</v>
      </c>
      <c r="GC40" s="6">
        <v>4</v>
      </c>
      <c r="GG40" s="15">
        <v>33</v>
      </c>
      <c r="GH40" s="9">
        <v>0.51428571428571435</v>
      </c>
      <c r="GI40" s="9">
        <v>3.0283944739253492E-4</v>
      </c>
      <c r="GJ40" s="9">
        <v>0.95030916173766178</v>
      </c>
      <c r="GK40" s="9">
        <v>0.95061200118505429</v>
      </c>
      <c r="GL40" s="9">
        <v>9.7165520244677628E-6</v>
      </c>
      <c r="GM40" s="6">
        <v>4</v>
      </c>
      <c r="GQ40" s="15">
        <v>33</v>
      </c>
      <c r="GR40" s="9">
        <v>0.51428571428571435</v>
      </c>
      <c r="GS40" s="9">
        <v>2.5951285978622826E-4</v>
      </c>
      <c r="GT40" s="9">
        <v>0.95035248832526809</v>
      </c>
      <c r="GU40" s="9">
        <v>0.95061200118505429</v>
      </c>
      <c r="GV40" s="9">
        <v>8.3264258498757665E-6</v>
      </c>
      <c r="GW40" s="6">
        <v>4</v>
      </c>
      <c r="HA40" s="15">
        <v>33</v>
      </c>
      <c r="HB40" s="9">
        <v>0.51428571428571435</v>
      </c>
      <c r="HC40" s="9">
        <v>2.1663293803153309E-4</v>
      </c>
      <c r="HD40" s="9">
        <v>0.95039536824702264</v>
      </c>
      <c r="HE40" s="9">
        <v>0.95061200118505418</v>
      </c>
      <c r="HF40" s="9">
        <v>6.950630872959979E-6</v>
      </c>
      <c r="HG40" s="6">
        <v>4</v>
      </c>
      <c r="HK40" s="15">
        <v>33</v>
      </c>
      <c r="HL40" s="9">
        <v>0.51428571428571435</v>
      </c>
      <c r="HM40" s="9">
        <v>1.8849298938001437E-4</v>
      </c>
      <c r="HN40" s="9">
        <v>0.95042350819567423</v>
      </c>
      <c r="HO40" s="9">
        <v>0.95061200118505429</v>
      </c>
      <c r="HP40" s="9">
        <v>6.047765419358992E-6</v>
      </c>
      <c r="HQ40" s="6">
        <v>4</v>
      </c>
      <c r="HU40" s="15">
        <v>33</v>
      </c>
      <c r="HV40" s="9">
        <v>0.51428571428571435</v>
      </c>
      <c r="HW40" s="9">
        <v>1.6839302605750096E-4</v>
      </c>
      <c r="HX40" s="9">
        <v>0.95044360815899676</v>
      </c>
      <c r="HY40" s="9">
        <v>0.95061200118505429</v>
      </c>
      <c r="HZ40" s="9">
        <v>5.4028615239297151E-6</v>
      </c>
      <c r="IA40" s="6">
        <v>4</v>
      </c>
      <c r="IE40" s="15">
        <v>33</v>
      </c>
      <c r="IF40" s="9">
        <v>0.51428571428571435</v>
      </c>
      <c r="IG40" s="9">
        <v>1.5856637732204997E-4</v>
      </c>
      <c r="IH40" s="9">
        <v>0.95045343480773214</v>
      </c>
      <c r="II40" s="9">
        <v>0.95061200118505418</v>
      </c>
      <c r="IJ40" s="9">
        <v>5.0875751750531797E-6</v>
      </c>
      <c r="IK40" s="6">
        <v>4</v>
      </c>
      <c r="IO40" s="15">
        <v>33</v>
      </c>
      <c r="IP40" s="9">
        <v>0.51428571428571435</v>
      </c>
      <c r="IQ40" s="9">
        <v>1.5886415455645757E-4</v>
      </c>
      <c r="IR40" s="9">
        <v>0.95045313703049772</v>
      </c>
      <c r="IS40" s="9">
        <v>0.95061200118505418</v>
      </c>
      <c r="IT40" s="9">
        <v>5.0971293068373167E-6</v>
      </c>
      <c r="IU40" s="6">
        <v>4</v>
      </c>
      <c r="IY40" s="15">
        <v>33</v>
      </c>
      <c r="IZ40" s="9">
        <v>0.51428571428571435</v>
      </c>
      <c r="JA40" s="9">
        <v>1.5871526593925377E-4</v>
      </c>
      <c r="JB40" s="9">
        <v>0.95045328591911504</v>
      </c>
      <c r="JC40" s="9">
        <v>0.95061200118505429</v>
      </c>
      <c r="JD40" s="9">
        <v>5.0923522409452474E-6</v>
      </c>
      <c r="JE40" s="6">
        <v>4</v>
      </c>
      <c r="JI40" s="15">
        <v>33</v>
      </c>
      <c r="JJ40" s="9">
        <v>0.51428571428571435</v>
      </c>
      <c r="JK40" s="9">
        <v>1.7434857074565308E-4</v>
      </c>
      <c r="JL40" s="9">
        <v>0.95043765261430857</v>
      </c>
      <c r="JM40" s="9">
        <v>0.95061200118505418</v>
      </c>
      <c r="JN40" s="9">
        <v>5.5939441596124638E-6</v>
      </c>
      <c r="JO40" s="6">
        <v>4</v>
      </c>
      <c r="JS40" s="15">
        <v>33</v>
      </c>
      <c r="JT40" s="9">
        <v>0.51428571428571435</v>
      </c>
      <c r="JU40" s="9">
        <v>1.8253744469186222E-4</v>
      </c>
      <c r="JV40" s="9">
        <v>0.95042946374036241</v>
      </c>
      <c r="JW40" s="9">
        <v>0.95061200118505429</v>
      </c>
      <c r="JX40" s="9">
        <v>5.8566827836762424E-6</v>
      </c>
      <c r="JY40" s="6">
        <v>4</v>
      </c>
      <c r="KC40" s="15">
        <v>33</v>
      </c>
      <c r="KD40" s="9">
        <v>0.51428571428571435</v>
      </c>
      <c r="KE40" s="9">
        <v>1.9593742024020448E-4</v>
      </c>
      <c r="KF40" s="9">
        <v>0.95041606376481402</v>
      </c>
      <c r="KG40" s="9">
        <v>0.95061200118505418</v>
      </c>
      <c r="KH40" s="9">
        <v>6.2866187139624265E-6</v>
      </c>
      <c r="KI40" s="6">
        <v>4</v>
      </c>
      <c r="KM40" s="15">
        <v>33</v>
      </c>
      <c r="KN40" s="9">
        <v>0.51428571428571435</v>
      </c>
      <c r="KO40" s="9">
        <v>1.984685267326691E-4</v>
      </c>
      <c r="KP40" s="9">
        <v>0.95041353265832151</v>
      </c>
      <c r="KQ40" s="9">
        <v>0.95061200118505418</v>
      </c>
      <c r="KR40" s="9">
        <v>6.3678288341275941E-6</v>
      </c>
      <c r="KS40" s="6">
        <v>4</v>
      </c>
      <c r="KW40" s="15">
        <v>33</v>
      </c>
      <c r="KX40" s="9">
        <v>0.51428571428571435</v>
      </c>
      <c r="KY40" s="9">
        <v>1.9519297715418543E-4</v>
      </c>
      <c r="KZ40" s="9">
        <v>0.95041680820789998</v>
      </c>
      <c r="LA40" s="9">
        <v>0.95061200118505418</v>
      </c>
      <c r="LB40" s="9">
        <v>6.2627333845020823E-6</v>
      </c>
      <c r="LC40" s="6">
        <v>4</v>
      </c>
    </row>
    <row r="41" spans="1:315">
      <c r="A41" s="6">
        <v>34</v>
      </c>
      <c r="B41" s="6">
        <v>3.0680108719419338E-2</v>
      </c>
      <c r="C41" s="6">
        <f>1-Table46[[#This Row],[qx (tau)]]</f>
        <v>0.96931989128058071</v>
      </c>
      <c r="H41" s="15">
        <f t="shared" si="8"/>
        <v>34</v>
      </c>
      <c r="I41" s="9">
        <f t="shared" si="20"/>
        <v>0.54285714285714293</v>
      </c>
      <c r="J41" s="9" cm="1">
        <f t="array" ref="J41">VLOOKUP($G$13,'qx Malaria'!$B$1:$I$31,(N41),FALSE)/(1-angola!I41*INDEX($E$6:$G$11,N41,2))</f>
        <v>2.0064249614807359E-4</v>
      </c>
      <c r="K41" s="9">
        <f t="shared" si="18"/>
        <v>0.97695113605079309</v>
      </c>
      <c r="L41" s="9">
        <f t="shared" si="2"/>
        <v>0.97715177854694113</v>
      </c>
      <c r="M41" s="9">
        <f>(J41*Table46[[#This Row],[qx (tau)]])/L41</f>
        <v>6.2996698473110953E-6</v>
      </c>
      <c r="N41" s="6">
        <f t="shared" si="3"/>
        <v>4</v>
      </c>
      <c r="S41" s="15">
        <v>34</v>
      </c>
      <c r="T41" s="9">
        <v>0.54285714285714293</v>
      </c>
      <c r="U41" s="9">
        <v>1.8671536636205173E-4</v>
      </c>
      <c r="V41" s="9">
        <v>0.9769650631805793</v>
      </c>
      <c r="W41" s="9">
        <v>0.97715177854694135</v>
      </c>
      <c r="X41" s="9">
        <v>5.8623929929210797E-6</v>
      </c>
      <c r="Y41" s="6">
        <v>4</v>
      </c>
      <c r="AC41" s="15">
        <v>34</v>
      </c>
      <c r="AD41" s="9">
        <v>0.54285714285714293</v>
      </c>
      <c r="AE41" s="9">
        <v>1.8732754789110761E-4</v>
      </c>
      <c r="AF41" s="9">
        <v>0.97696445099905016</v>
      </c>
      <c r="AG41" s="9">
        <v>0.97715177854694124</v>
      </c>
      <c r="AH41" s="9">
        <v>5.8816139535536079E-6</v>
      </c>
      <c r="AI41" s="6">
        <v>4</v>
      </c>
      <c r="AM41" s="15">
        <v>34</v>
      </c>
      <c r="AN41" s="9">
        <v>0.54285714285714293</v>
      </c>
      <c r="AO41" s="9">
        <v>1.9161281859449898E-4</v>
      </c>
      <c r="AP41" s="9">
        <v>0.97696016572834665</v>
      </c>
      <c r="AQ41" s="9">
        <v>0.97715177854694113</v>
      </c>
      <c r="AR41" s="9">
        <v>6.016160677981306E-6</v>
      </c>
      <c r="AS41" s="6">
        <v>4</v>
      </c>
      <c r="AW41" s="15">
        <v>34</v>
      </c>
      <c r="AX41" s="9">
        <v>0.54285714285714293</v>
      </c>
      <c r="AY41" s="9">
        <v>2.0140772305939349E-4</v>
      </c>
      <c r="AZ41" s="9">
        <v>0.97695037082388181</v>
      </c>
      <c r="BA41" s="9">
        <v>0.97715177854694124</v>
      </c>
      <c r="BB41" s="9">
        <v>6.3236960481017543E-6</v>
      </c>
      <c r="BC41" s="6">
        <v>4</v>
      </c>
      <c r="BG41" s="15">
        <v>34</v>
      </c>
      <c r="BH41" s="9">
        <v>0.54285714285714293</v>
      </c>
      <c r="BI41" s="9">
        <v>2.1242699058239984E-4</v>
      </c>
      <c r="BJ41" s="9">
        <v>0.9769393515563588</v>
      </c>
      <c r="BK41" s="9">
        <v>0.97715177854694124</v>
      </c>
      <c r="BL41" s="9">
        <v>6.6696733394872623E-6</v>
      </c>
      <c r="BM41" s="6">
        <v>4</v>
      </c>
      <c r="BQ41" s="15">
        <v>34</v>
      </c>
      <c r="BR41" s="9">
        <v>0.54285714285714293</v>
      </c>
      <c r="BS41" s="9">
        <v>2.1472267131635947E-4</v>
      </c>
      <c r="BT41" s="9">
        <v>0.97693705587562485</v>
      </c>
      <c r="BU41" s="9">
        <v>0.97715177854694124</v>
      </c>
      <c r="BV41" s="9">
        <v>6.7417519418592417E-6</v>
      </c>
      <c r="BW41" s="6">
        <v>4</v>
      </c>
      <c r="CA41" s="15">
        <v>34</v>
      </c>
      <c r="CB41" s="9">
        <v>0.54285714285714293</v>
      </c>
      <c r="CC41" s="9">
        <v>2.0569299376278484E-4</v>
      </c>
      <c r="CD41" s="9">
        <v>0.97694608555317852</v>
      </c>
      <c r="CE41" s="9">
        <v>0.97715177854694135</v>
      </c>
      <c r="CF41" s="9">
        <v>6.4582427725294506E-6</v>
      </c>
      <c r="CG41" s="6">
        <v>4</v>
      </c>
      <c r="CK41" s="15">
        <v>34</v>
      </c>
      <c r="CL41" s="9">
        <v>0.54285714285714293</v>
      </c>
      <c r="CM41" s="9">
        <v>2.1074349137749606E-4</v>
      </c>
      <c r="CN41" s="9">
        <v>0.97694103505556373</v>
      </c>
      <c r="CO41" s="9">
        <v>0.97715177854694124</v>
      </c>
      <c r="CP41" s="9">
        <v>6.6168156977478085E-6</v>
      </c>
      <c r="CQ41" s="6">
        <v>4</v>
      </c>
      <c r="CU41" s="15">
        <v>34</v>
      </c>
      <c r="CV41" s="9">
        <v>0.54285714285714293</v>
      </c>
      <c r="CW41" s="9">
        <v>2.3400638948162058E-4</v>
      </c>
      <c r="CX41" s="9">
        <v>0.97691777215745956</v>
      </c>
      <c r="CY41" s="9">
        <v>0.97715177854694113</v>
      </c>
      <c r="CZ41" s="9">
        <v>7.3472122017838793E-6</v>
      </c>
      <c r="DA41" s="6">
        <v>4</v>
      </c>
      <c r="DE41" s="15">
        <v>34</v>
      </c>
      <c r="DF41" s="9">
        <v>0.54285714285714293</v>
      </c>
      <c r="DG41" s="9">
        <v>2.5206574458876981E-4</v>
      </c>
      <c r="DH41" s="9">
        <v>0.97689971280235244</v>
      </c>
      <c r="DI41" s="9">
        <v>0.97715177854694124</v>
      </c>
      <c r="DJ41" s="9">
        <v>7.914230540443458E-6</v>
      </c>
      <c r="DK41" s="6">
        <v>4</v>
      </c>
      <c r="DO41" s="15">
        <v>34</v>
      </c>
      <c r="DP41" s="9">
        <v>0.54285714285714293</v>
      </c>
      <c r="DQ41" s="9">
        <v>2.64156329787624E-4</v>
      </c>
      <c r="DR41" s="9">
        <v>0.97688762221715364</v>
      </c>
      <c r="DS41" s="9">
        <v>0.97715177854694124</v>
      </c>
      <c r="DT41" s="9">
        <v>8.293844512935889E-6</v>
      </c>
      <c r="DU41" s="6">
        <v>4</v>
      </c>
      <c r="DY41" s="15">
        <v>34</v>
      </c>
      <c r="DZ41" s="9">
        <v>0.54285714285714293</v>
      </c>
      <c r="EA41" s="9">
        <v>2.793078226317577E-4</v>
      </c>
      <c r="EB41" s="9">
        <v>0.97687247072430949</v>
      </c>
      <c r="EC41" s="9">
        <v>0.97715177854694124</v>
      </c>
      <c r="ED41" s="9">
        <v>8.7695632885909593E-6</v>
      </c>
      <c r="EE41" s="6">
        <v>4</v>
      </c>
      <c r="EI41" s="15">
        <v>34</v>
      </c>
      <c r="EJ41" s="9">
        <v>0.54285714285714293</v>
      </c>
      <c r="EK41" s="9">
        <v>2.9797935926796285E-4</v>
      </c>
      <c r="EL41" s="9">
        <v>0.97685379918767323</v>
      </c>
      <c r="EM41" s="9">
        <v>0.97715177854694124</v>
      </c>
      <c r="EN41" s="9">
        <v>9.3558025878830679E-6</v>
      </c>
      <c r="EO41" s="6">
        <v>4</v>
      </c>
      <c r="ES41" s="15">
        <v>34</v>
      </c>
      <c r="ET41" s="9">
        <v>0.54285714285714293</v>
      </c>
      <c r="EU41" s="9">
        <v>3.2063007584303142E-4</v>
      </c>
      <c r="EV41" s="9">
        <v>0.9768311484710982</v>
      </c>
      <c r="EW41" s="9">
        <v>0.97715177854694124</v>
      </c>
      <c r="EX41" s="9">
        <v>1.0066978131286609E-5</v>
      </c>
      <c r="EY41" s="6">
        <v>4</v>
      </c>
      <c r="FC41" s="15">
        <f t="shared" si="10"/>
        <v>34</v>
      </c>
      <c r="FD41" s="9">
        <f t="shared" si="21"/>
        <v>0.54285714285714293</v>
      </c>
      <c r="FE41" s="9" cm="1">
        <f t="array" ref="FE41">VLOOKUP($G$13,'qx Malaria'!$B$1:$I$31,(FI41),FALSE)/(1-angola!FD41*INDEX($E$6:$G$11,FI41,2))</f>
        <v>2.0064249614807359E-4</v>
      </c>
      <c r="FF41" s="9">
        <f t="shared" si="19"/>
        <v>0.97695113605079309</v>
      </c>
      <c r="FG41" s="9">
        <f t="shared" si="6"/>
        <v>0.97715177854694113</v>
      </c>
      <c r="FH41" s="9">
        <f>(FE41*Table46[[#This Row],[qx (tau)]])/FG41</f>
        <v>6.2996698473110953E-6</v>
      </c>
      <c r="FI41" s="6">
        <f t="shared" si="7"/>
        <v>4</v>
      </c>
      <c r="FM41" s="15">
        <v>34</v>
      </c>
      <c r="FN41" s="9">
        <v>0.54285714285714293</v>
      </c>
      <c r="FO41" s="9">
        <v>3.5261656073620257E-4</v>
      </c>
      <c r="FP41" s="9">
        <v>0.97679916198620509</v>
      </c>
      <c r="FQ41" s="9">
        <v>0.97715177854694124</v>
      </c>
      <c r="FR41" s="9">
        <v>1.1071273324336201E-5</v>
      </c>
      <c r="FS41" s="6">
        <v>4</v>
      </c>
      <c r="FW41" s="15">
        <v>34</v>
      </c>
      <c r="FX41" s="9">
        <v>0.54285714285714293</v>
      </c>
      <c r="FY41" s="9">
        <v>3.4894347156186719E-4</v>
      </c>
      <c r="FZ41" s="9">
        <v>0.97680283507537935</v>
      </c>
      <c r="GA41" s="9">
        <v>0.97715177854694124</v>
      </c>
      <c r="GB41" s="9">
        <v>1.0955947560541036E-5</v>
      </c>
      <c r="GC41" s="6">
        <v>4</v>
      </c>
      <c r="GG41" s="15">
        <v>34</v>
      </c>
      <c r="GH41" s="9">
        <v>0.54285714285714293</v>
      </c>
      <c r="GI41" s="9">
        <v>3.1129430752492885E-4</v>
      </c>
      <c r="GJ41" s="9">
        <v>0.97684048423941638</v>
      </c>
      <c r="GK41" s="9">
        <v>0.97715177854694135</v>
      </c>
      <c r="GL41" s="9">
        <v>9.7738584816405536E-6</v>
      </c>
      <c r="GM41" s="6">
        <v>4</v>
      </c>
      <c r="GQ41" s="15">
        <v>34</v>
      </c>
      <c r="GR41" s="9">
        <v>0.54285714285714293</v>
      </c>
      <c r="GS41" s="9">
        <v>2.6675810128611163E-4</v>
      </c>
      <c r="GT41" s="9">
        <v>0.97688502044565517</v>
      </c>
      <c r="GU41" s="9">
        <v>0.97715177854694124</v>
      </c>
      <c r="GV41" s="9">
        <v>8.3755335956241342E-6</v>
      </c>
      <c r="GW41" s="6">
        <v>4</v>
      </c>
      <c r="HA41" s="15">
        <v>34</v>
      </c>
      <c r="HB41" s="9">
        <v>0.54285714285714293</v>
      </c>
      <c r="HC41" s="9">
        <v>2.2268103119408629E-4</v>
      </c>
      <c r="HD41" s="9">
        <v>0.97692909751574708</v>
      </c>
      <c r="HE41" s="9">
        <v>0.97715177854694113</v>
      </c>
      <c r="HF41" s="9">
        <v>6.9916244300821088E-6</v>
      </c>
      <c r="HG41" s="6">
        <v>4</v>
      </c>
      <c r="HK41" s="15">
        <v>34</v>
      </c>
      <c r="HL41" s="9">
        <v>0.54285714285714293</v>
      </c>
      <c r="HM41" s="9">
        <v>1.9375545394619467E-4</v>
      </c>
      <c r="HN41" s="9">
        <v>0.97695802309299506</v>
      </c>
      <c r="HO41" s="9">
        <v>0.97715177854694124</v>
      </c>
      <c r="HP41" s="9">
        <v>6.0834340401951546E-6</v>
      </c>
      <c r="HQ41" s="6">
        <v>4</v>
      </c>
      <c r="HU41" s="15">
        <v>34</v>
      </c>
      <c r="HV41" s="9">
        <v>0.54285714285714293</v>
      </c>
      <c r="HW41" s="9">
        <v>1.7309432734055781E-4</v>
      </c>
      <c r="HX41" s="9">
        <v>0.97697868421960066</v>
      </c>
      <c r="HY41" s="9">
        <v>0.97715177854694124</v>
      </c>
      <c r="HZ41" s="9">
        <v>5.4347266188473299E-6</v>
      </c>
      <c r="IA41" s="6">
        <v>4</v>
      </c>
      <c r="IE41" s="15">
        <v>34</v>
      </c>
      <c r="IF41" s="9">
        <v>0.54285714285714293</v>
      </c>
      <c r="IG41" s="9">
        <v>1.6299333211113531E-4</v>
      </c>
      <c r="IH41" s="9">
        <v>0.97698878521483012</v>
      </c>
      <c r="II41" s="9">
        <v>0.97715177854694124</v>
      </c>
      <c r="IJ41" s="9">
        <v>5.1175807684106149E-6</v>
      </c>
      <c r="IK41" s="6">
        <v>4</v>
      </c>
      <c r="IO41" s="15">
        <v>34</v>
      </c>
      <c r="IP41" s="9">
        <v>0.54285714285714293</v>
      </c>
      <c r="IQ41" s="9">
        <v>1.6329942287566327E-4</v>
      </c>
      <c r="IR41" s="9">
        <v>0.9769884791240655</v>
      </c>
      <c r="IS41" s="9">
        <v>0.97715177854694113</v>
      </c>
      <c r="IT41" s="9">
        <v>5.1271912487268799E-6</v>
      </c>
      <c r="IU41" s="6">
        <v>4</v>
      </c>
      <c r="IY41" s="15">
        <v>34</v>
      </c>
      <c r="IZ41" s="9">
        <v>0.54285714285714293</v>
      </c>
      <c r="JA41" s="9">
        <v>1.631463774933993E-4</v>
      </c>
      <c r="JB41" s="9">
        <v>0.97698863216944787</v>
      </c>
      <c r="JC41" s="9">
        <v>0.97715177854694124</v>
      </c>
      <c r="JD41" s="9">
        <v>5.1223860085687474E-6</v>
      </c>
      <c r="JE41" s="6">
        <v>4</v>
      </c>
      <c r="JI41" s="15">
        <v>34</v>
      </c>
      <c r="JJ41" s="9">
        <v>0.54285714285714293</v>
      </c>
      <c r="JK41" s="9">
        <v>1.7921614263111688E-4</v>
      </c>
      <c r="JL41" s="9">
        <v>0.97697256240431019</v>
      </c>
      <c r="JM41" s="9">
        <v>0.97715177854694135</v>
      </c>
      <c r="JN41" s="9">
        <v>5.6269362251726108E-6</v>
      </c>
      <c r="JO41" s="6">
        <v>4</v>
      </c>
      <c r="JS41" s="15">
        <v>34</v>
      </c>
      <c r="JT41" s="9">
        <v>0.54285714285714293</v>
      </c>
      <c r="JU41" s="9">
        <v>1.8763363865563558E-4</v>
      </c>
      <c r="JV41" s="9">
        <v>0.97696414490828565</v>
      </c>
      <c r="JW41" s="9">
        <v>0.97715177854694124</v>
      </c>
      <c r="JX41" s="9">
        <v>5.891224433869872E-6</v>
      </c>
      <c r="JY41" s="6">
        <v>4</v>
      </c>
      <c r="KC41" s="15">
        <v>34</v>
      </c>
      <c r="KD41" s="9">
        <v>0.54285714285714293</v>
      </c>
      <c r="KE41" s="9">
        <v>2.0140772305939349E-4</v>
      </c>
      <c r="KF41" s="9">
        <v>0.97695037082388181</v>
      </c>
      <c r="KG41" s="9">
        <v>0.97715177854694124</v>
      </c>
      <c r="KH41" s="9">
        <v>6.3236960481017543E-6</v>
      </c>
      <c r="KI41" s="6">
        <v>4</v>
      </c>
      <c r="KM41" s="15">
        <v>34</v>
      </c>
      <c r="KN41" s="9">
        <v>0.54285714285714293</v>
      </c>
      <c r="KO41" s="9">
        <v>2.0400949455788109E-4</v>
      </c>
      <c r="KP41" s="9">
        <v>0.97694776905238334</v>
      </c>
      <c r="KQ41" s="9">
        <v>0.97715177854694124</v>
      </c>
      <c r="KR41" s="9">
        <v>6.4053851307899994E-6</v>
      </c>
      <c r="KS41" s="6">
        <v>4</v>
      </c>
      <c r="KW41" s="15">
        <v>34</v>
      </c>
      <c r="KX41" s="9">
        <v>0.54285714285714293</v>
      </c>
      <c r="KY41" s="9">
        <v>2.0064249614807359E-4</v>
      </c>
      <c r="KZ41" s="9">
        <v>0.97695113605079309</v>
      </c>
      <c r="LA41" s="9">
        <v>0.97715177854694113</v>
      </c>
      <c r="LB41" s="9">
        <v>6.2996698473110953E-6</v>
      </c>
      <c r="LC41" s="6">
        <v>4</v>
      </c>
    </row>
    <row r="42" spans="1:315">
      <c r="A42" s="6">
        <v>35</v>
      </c>
      <c r="B42" s="6">
        <v>3.0786171430964696E-2</v>
      </c>
      <c r="C42" s="6">
        <f>1-Table46[[#This Row],[qx (tau)]]</f>
        <v>0.96921382856903526</v>
      </c>
      <c r="H42" s="15">
        <f t="shared" si="8"/>
        <v>35</v>
      </c>
      <c r="I42" s="9">
        <f t="shared" si="20"/>
        <v>0.57142857142857151</v>
      </c>
      <c r="J42" s="9" cm="1">
        <f t="array" ref="J42">VLOOKUP($G$13,'qx Malaria'!$B$1:$I$31,(N42),FALSE)/(1-angola!I42*INDEX($E$6:$G$11,N42,2))</f>
        <v>2.0640504050318032E-4</v>
      </c>
      <c r="K42" s="9">
        <f t="shared" si="18"/>
        <v>1.0050096199828804</v>
      </c>
      <c r="L42" s="9">
        <f t="shared" si="2"/>
        <v>1.0052160250233837</v>
      </c>
      <c r="M42" s="9">
        <f>(J42*Table46[[#This Row],[qx (tau)]])/L42</f>
        <v>6.3214481295185296E-6</v>
      </c>
      <c r="N42" s="6">
        <f t="shared" si="3"/>
        <v>4</v>
      </c>
      <c r="S42" s="15">
        <v>35</v>
      </c>
      <c r="T42" s="9">
        <v>0.57142857142857151</v>
      </c>
      <c r="U42" s="9">
        <v>1.9207791717305874E-4</v>
      </c>
      <c r="V42" s="9">
        <v>1.0050239471062106</v>
      </c>
      <c r="W42" s="9">
        <v>1.0052160250233837</v>
      </c>
      <c r="X42" s="9">
        <v>5.8826595865847502E-6</v>
      </c>
      <c r="Y42" s="6">
        <v>4</v>
      </c>
      <c r="AC42" s="15">
        <v>35</v>
      </c>
      <c r="AD42" s="9">
        <v>0.57142857142857151</v>
      </c>
      <c r="AE42" s="9">
        <v>1.9270768083592122E-4</v>
      </c>
      <c r="AF42" s="9">
        <v>1.0050233173425478</v>
      </c>
      <c r="AG42" s="9">
        <v>1.0052160250233837</v>
      </c>
      <c r="AH42" s="9">
        <v>5.9019469950653559E-6</v>
      </c>
      <c r="AI42" s="6">
        <v>4</v>
      </c>
      <c r="AM42" s="15">
        <v>35</v>
      </c>
      <c r="AN42" s="9">
        <v>0.57142857142857151</v>
      </c>
      <c r="AO42" s="9">
        <v>1.9711602647595866E-4</v>
      </c>
      <c r="AP42" s="9">
        <v>1.0050189089969075</v>
      </c>
      <c r="AQ42" s="9">
        <v>1.0052160250233835</v>
      </c>
      <c r="AR42" s="9">
        <v>6.0369588544295973E-6</v>
      </c>
      <c r="AS42" s="6">
        <v>4</v>
      </c>
      <c r="AW42" s="15">
        <v>35</v>
      </c>
      <c r="AX42" s="9">
        <v>0.57142857142857151</v>
      </c>
      <c r="AY42" s="9">
        <v>2.0719224508175844E-4</v>
      </c>
      <c r="AZ42" s="9">
        <v>1.0050088327783018</v>
      </c>
      <c r="BA42" s="9">
        <v>1.0052160250233835</v>
      </c>
      <c r="BB42" s="9">
        <v>6.345557390119289E-6</v>
      </c>
      <c r="BC42" s="6">
        <v>4</v>
      </c>
      <c r="BG42" s="15">
        <v>35</v>
      </c>
      <c r="BH42" s="9">
        <v>0.57142857142857151</v>
      </c>
      <c r="BI42" s="9">
        <v>2.1852799101328325E-4</v>
      </c>
      <c r="BJ42" s="9">
        <v>1.0049974970323703</v>
      </c>
      <c r="BK42" s="9">
        <v>1.0052160250233835</v>
      </c>
      <c r="BL42" s="9">
        <v>6.6927307427701929E-6</v>
      </c>
      <c r="BM42" s="6">
        <v>4</v>
      </c>
      <c r="BQ42" s="15">
        <v>35</v>
      </c>
      <c r="BR42" s="9">
        <v>0.57142857142857151</v>
      </c>
      <c r="BS42" s="9">
        <v>2.2088960474901754E-4</v>
      </c>
      <c r="BT42" s="9">
        <v>1.0049951354186346</v>
      </c>
      <c r="BU42" s="9">
        <v>1.0052160250233837</v>
      </c>
      <c r="BV42" s="9">
        <v>6.7650585245724619E-6</v>
      </c>
      <c r="BW42" s="6">
        <v>4</v>
      </c>
      <c r="CA42" s="15">
        <v>35</v>
      </c>
      <c r="CB42" s="9">
        <v>0.57142857142857151</v>
      </c>
      <c r="CC42" s="9">
        <v>2.1160059072179583E-4</v>
      </c>
      <c r="CD42" s="9">
        <v>1.0050044244326619</v>
      </c>
      <c r="CE42" s="9">
        <v>1.0052160250233837</v>
      </c>
      <c r="CF42" s="9">
        <v>6.4805692494835271E-6</v>
      </c>
      <c r="CG42" s="6">
        <v>4</v>
      </c>
      <c r="CK42" s="15">
        <v>35</v>
      </c>
      <c r="CL42" s="9">
        <v>0.57142857142857151</v>
      </c>
      <c r="CM42" s="9">
        <v>2.1679614094041136E-4</v>
      </c>
      <c r="CN42" s="9">
        <v>1.0049992288824432</v>
      </c>
      <c r="CO42" s="9">
        <v>1.0052160250233837</v>
      </c>
      <c r="CP42" s="9">
        <v>6.6396903694485245E-6</v>
      </c>
      <c r="CQ42" s="6">
        <v>4</v>
      </c>
      <c r="CU42" s="15">
        <v>35</v>
      </c>
      <c r="CV42" s="9">
        <v>0.57142857142857151</v>
      </c>
      <c r="CW42" s="9">
        <v>2.4072716012918591E-4</v>
      </c>
      <c r="CX42" s="9">
        <v>1.0049752978632545</v>
      </c>
      <c r="CY42" s="9">
        <v>1.0052160250233837</v>
      </c>
      <c r="CZ42" s="9">
        <v>7.3726118917115437E-6</v>
      </c>
      <c r="DA42" s="6">
        <v>4</v>
      </c>
      <c r="DE42" s="15">
        <v>35</v>
      </c>
      <c r="DF42" s="9">
        <v>0.57142857142857151</v>
      </c>
      <c r="DG42" s="9">
        <v>2.5930518818362931E-4</v>
      </c>
      <c r="DH42" s="9">
        <v>1.0049567198351999</v>
      </c>
      <c r="DI42" s="9">
        <v>1.0052160250233835</v>
      </c>
      <c r="DJ42" s="9">
        <v>7.9415904418894141E-6</v>
      </c>
      <c r="DK42" s="6">
        <v>4</v>
      </c>
      <c r="DO42" s="15">
        <v>35</v>
      </c>
      <c r="DP42" s="9">
        <v>0.57142857142857151</v>
      </c>
      <c r="DQ42" s="9">
        <v>2.7174302052516345E-4</v>
      </c>
      <c r="DR42" s="9">
        <v>1.0049442820028585</v>
      </c>
      <c r="DS42" s="9">
        <v>1.0052160250233837</v>
      </c>
      <c r="DT42" s="9">
        <v>8.3225167593813773E-6</v>
      </c>
      <c r="DU42" s="6">
        <v>4</v>
      </c>
      <c r="DY42" s="15">
        <v>35</v>
      </c>
      <c r="DZ42" s="9">
        <v>0.57142857142857151</v>
      </c>
      <c r="EA42" s="9">
        <v>2.8732967118100998E-4</v>
      </c>
      <c r="EB42" s="9">
        <v>1.0049286953522025</v>
      </c>
      <c r="EC42" s="9">
        <v>1.0052160250233835</v>
      </c>
      <c r="ED42" s="9">
        <v>8.799880119276368E-6</v>
      </c>
      <c r="EE42" s="6">
        <v>4</v>
      </c>
      <c r="EI42" s="15">
        <v>35</v>
      </c>
      <c r="EJ42" s="9">
        <v>0.57142857142857151</v>
      </c>
      <c r="EK42" s="9">
        <v>3.0653746289831588E-4</v>
      </c>
      <c r="EL42" s="9">
        <v>1.0049094875604854</v>
      </c>
      <c r="EM42" s="9">
        <v>1.0052160250233837</v>
      </c>
      <c r="EN42" s="9">
        <v>9.3881460779348424E-6</v>
      </c>
      <c r="EO42" s="6">
        <v>4</v>
      </c>
      <c r="ES42" s="15">
        <v>35</v>
      </c>
      <c r="ET42" s="9">
        <v>0.57142857142857151</v>
      </c>
      <c r="EU42" s="9">
        <v>3.2983871842422793E-4</v>
      </c>
      <c r="EV42" s="9">
        <v>1.0048861863049594</v>
      </c>
      <c r="EW42" s="9">
        <v>1.0052160250233837</v>
      </c>
      <c r="EX42" s="9">
        <v>1.0101780191717255E-5</v>
      </c>
      <c r="EY42" s="6">
        <v>4</v>
      </c>
      <c r="FC42" s="15">
        <f t="shared" si="10"/>
        <v>35</v>
      </c>
      <c r="FD42" s="9">
        <f t="shared" si="21"/>
        <v>0.57142857142857151</v>
      </c>
      <c r="FE42" s="9" cm="1">
        <f t="array" ref="FE42">VLOOKUP($G$13,'qx Malaria'!$B$1:$I$31,(FI42),FALSE)/(1-angola!FD42*INDEX($E$6:$G$11,FI42,2))</f>
        <v>2.0640504050318032E-4</v>
      </c>
      <c r="FF42" s="9">
        <f t="shared" si="19"/>
        <v>1.0050096199828804</v>
      </c>
      <c r="FG42" s="9">
        <f t="shared" si="6"/>
        <v>1.0052160250233837</v>
      </c>
      <c r="FH42" s="9">
        <f>(FE42*Table46[[#This Row],[qx (tau)]])/FG42</f>
        <v>6.3214481295185296E-6</v>
      </c>
      <c r="FI42" s="6">
        <f t="shared" si="7"/>
        <v>4</v>
      </c>
      <c r="FM42" s="15">
        <v>35</v>
      </c>
      <c r="FN42" s="9">
        <v>0.57142857142857151</v>
      </c>
      <c r="FO42" s="9">
        <v>3.6274386980879287E-4</v>
      </c>
      <c r="FP42" s="9">
        <v>1.0048532811535749</v>
      </c>
      <c r="FQ42" s="9">
        <v>1.0052160250233837</v>
      </c>
      <c r="FR42" s="9">
        <v>1.1109547284828904E-5</v>
      </c>
      <c r="FS42" s="6">
        <v>4</v>
      </c>
      <c r="FW42" s="15">
        <v>35</v>
      </c>
      <c r="FX42" s="9">
        <v>0.57142857142857151</v>
      </c>
      <c r="FY42" s="9">
        <v>3.5896528783161801E-4</v>
      </c>
      <c r="FZ42" s="9">
        <v>1.0048570597355519</v>
      </c>
      <c r="GA42" s="9">
        <v>1.0052160250233835</v>
      </c>
      <c r="GB42" s="9">
        <v>1.0993822833945275E-5</v>
      </c>
      <c r="GC42" s="6">
        <v>4</v>
      </c>
      <c r="GG42" s="15">
        <v>35</v>
      </c>
      <c r="GH42" s="9">
        <v>0.57142857142857151</v>
      </c>
      <c r="GI42" s="9">
        <v>3.2023482256557498E-4</v>
      </c>
      <c r="GJ42" s="9">
        <v>1.004895790200818</v>
      </c>
      <c r="GK42" s="9">
        <v>1.0052160250233835</v>
      </c>
      <c r="GL42" s="9">
        <v>9.8076472123880204E-6</v>
      </c>
      <c r="GM42" s="6">
        <v>4</v>
      </c>
      <c r="GQ42" s="15">
        <v>35</v>
      </c>
      <c r="GR42" s="9">
        <v>0.57142857142857151</v>
      </c>
      <c r="GS42" s="9">
        <v>2.74419516092329E-4</v>
      </c>
      <c r="GT42" s="9">
        <v>1.0049416055072913</v>
      </c>
      <c r="GU42" s="9">
        <v>1.0052160250233837</v>
      </c>
      <c r="GV42" s="9">
        <v>8.4044882454239504E-6</v>
      </c>
      <c r="GW42" s="6">
        <v>4</v>
      </c>
      <c r="HA42" s="15">
        <v>35</v>
      </c>
      <c r="HB42" s="9">
        <v>0.57142857142857151</v>
      </c>
      <c r="HC42" s="9">
        <v>2.2907653236622992E-4</v>
      </c>
      <c r="HD42" s="9">
        <v>1.0049869484910172</v>
      </c>
      <c r="HE42" s="9">
        <v>1.0052160250233835</v>
      </c>
      <c r="HF42" s="9">
        <v>7.0157948348203399E-6</v>
      </c>
      <c r="HG42" s="6">
        <v>4</v>
      </c>
      <c r="HK42" s="15">
        <v>35</v>
      </c>
      <c r="HL42" s="9">
        <v>0.57142857142857151</v>
      </c>
      <c r="HM42" s="9">
        <v>1.9932019929597738E-4</v>
      </c>
      <c r="HN42" s="9">
        <v>1.0050167048240877</v>
      </c>
      <c r="HO42" s="9">
        <v>1.0052160250233837</v>
      </c>
      <c r="HP42" s="9">
        <v>6.1044647841117168E-6</v>
      </c>
      <c r="HQ42" s="6">
        <v>4</v>
      </c>
      <c r="HU42" s="15">
        <v>35</v>
      </c>
      <c r="HV42" s="9">
        <v>0.57142857142857151</v>
      </c>
      <c r="HW42" s="9">
        <v>1.7806567567436841E-4</v>
      </c>
      <c r="HX42" s="9">
        <v>1.0050379593477092</v>
      </c>
      <c r="HY42" s="9">
        <v>1.0052160250233837</v>
      </c>
      <c r="HZ42" s="9">
        <v>5.4535147478912724E-6</v>
      </c>
      <c r="IA42" s="6">
        <v>4</v>
      </c>
      <c r="IE42" s="15">
        <v>35</v>
      </c>
      <c r="IF42" s="9">
        <v>0.57142857142857151</v>
      </c>
      <c r="IG42" s="9">
        <v>1.6767457523713734E-4</v>
      </c>
      <c r="IH42" s="9">
        <v>1.0050483504481464</v>
      </c>
      <c r="II42" s="9">
        <v>1.0052160250233835</v>
      </c>
      <c r="IJ42" s="9">
        <v>5.1352725079612792E-6</v>
      </c>
      <c r="IK42" s="6">
        <v>4</v>
      </c>
      <c r="IO42" s="15">
        <v>35</v>
      </c>
      <c r="IP42" s="9">
        <v>0.57142857142857151</v>
      </c>
      <c r="IQ42" s="9">
        <v>1.679894570685686E-4</v>
      </c>
      <c r="IR42" s="9">
        <v>1.0050480355663149</v>
      </c>
      <c r="IS42" s="9">
        <v>1.0052160250233835</v>
      </c>
      <c r="IT42" s="9">
        <v>5.1449162122015816E-6</v>
      </c>
      <c r="IU42" s="6">
        <v>4</v>
      </c>
      <c r="IY42" s="15">
        <v>35</v>
      </c>
      <c r="IZ42" s="9">
        <v>0.57142857142857151</v>
      </c>
      <c r="JA42" s="9">
        <v>1.6783201615285298E-4</v>
      </c>
      <c r="JB42" s="9">
        <v>1.0050481930072308</v>
      </c>
      <c r="JC42" s="9">
        <v>1.0052160250233837</v>
      </c>
      <c r="JD42" s="9">
        <v>5.1400943600814295E-6</v>
      </c>
      <c r="JE42" s="6">
        <v>4</v>
      </c>
      <c r="JI42" s="15">
        <v>35</v>
      </c>
      <c r="JJ42" s="9">
        <v>0.57142857142857151</v>
      </c>
      <c r="JK42" s="9">
        <v>1.8436331230299328E-4</v>
      </c>
      <c r="JL42" s="9">
        <v>1.0050316617110806</v>
      </c>
      <c r="JM42" s="9">
        <v>1.0052160250233837</v>
      </c>
      <c r="JN42" s="9">
        <v>5.64638883269733E-6</v>
      </c>
      <c r="JO42" s="6">
        <v>4</v>
      </c>
      <c r="JS42" s="15">
        <v>35</v>
      </c>
      <c r="JT42" s="9">
        <v>0.57142857142857151</v>
      </c>
      <c r="JU42" s="9">
        <v>1.9302256266735246E-4</v>
      </c>
      <c r="JV42" s="9">
        <v>1.0050230024607163</v>
      </c>
      <c r="JW42" s="9">
        <v>1.0052160250233837</v>
      </c>
      <c r="JX42" s="9">
        <v>5.9115906993056583E-6</v>
      </c>
      <c r="JY42" s="6">
        <v>4</v>
      </c>
      <c r="KC42" s="15">
        <v>35</v>
      </c>
      <c r="KD42" s="9">
        <v>0.57142857142857151</v>
      </c>
      <c r="KE42" s="9">
        <v>2.0719224508175844E-4</v>
      </c>
      <c r="KF42" s="9">
        <v>1.0050088327783018</v>
      </c>
      <c r="KG42" s="9">
        <v>1.0052160250233835</v>
      </c>
      <c r="KH42" s="9">
        <v>6.345557390119289E-6</v>
      </c>
      <c r="KI42" s="6">
        <v>4</v>
      </c>
      <c r="KM42" s="15">
        <v>35</v>
      </c>
      <c r="KN42" s="9">
        <v>0.57142857142857151</v>
      </c>
      <c r="KO42" s="9">
        <v>2.0986874064892399E-4</v>
      </c>
      <c r="KP42" s="9">
        <v>1.0050061562827346</v>
      </c>
      <c r="KQ42" s="9">
        <v>1.0052160250233835</v>
      </c>
      <c r="KR42" s="9">
        <v>6.4275288761618629E-6</v>
      </c>
      <c r="KS42" s="6">
        <v>4</v>
      </c>
      <c r="KW42" s="15">
        <v>35</v>
      </c>
      <c r="KX42" s="9">
        <v>0.57142857142857151</v>
      </c>
      <c r="KY42" s="9">
        <v>2.0640504050318032E-4</v>
      </c>
      <c r="KZ42" s="9">
        <v>1.0050096199828804</v>
      </c>
      <c r="LA42" s="9">
        <v>1.0052160250233837</v>
      </c>
      <c r="LB42" s="9">
        <v>6.3214481295185296E-6</v>
      </c>
      <c r="LC42" s="6">
        <v>4</v>
      </c>
    </row>
    <row r="43" spans="1:315">
      <c r="A43" s="6">
        <v>36</v>
      </c>
      <c r="B43" s="6">
        <v>3.0922698625714222E-2</v>
      </c>
      <c r="C43" s="6">
        <f>1-Table46[[#This Row],[qx (tau)]]</f>
        <v>0.96907730137428583</v>
      </c>
      <c r="H43" s="15">
        <f t="shared" si="8"/>
        <v>36</v>
      </c>
      <c r="I43" s="9">
        <f t="shared" si="20"/>
        <v>0.60000000000000009</v>
      </c>
      <c r="J43" s="9" cm="1">
        <f t="array" ref="J43">VLOOKUP($G$13,'qx Malaria'!$B$1:$I$31,(N43),FALSE)/(1-angola!I43*INDEX($E$6:$G$11,N43,2))</f>
        <v>2.1250837843032007E-4</v>
      </c>
      <c r="K43" s="9">
        <f t="shared" si="18"/>
        <v>1.0347274665811437</v>
      </c>
      <c r="L43" s="9">
        <f t="shared" si="2"/>
        <v>1.034939974959574</v>
      </c>
      <c r="M43" s="9">
        <f>(J43*Table46[[#This Row],[qx (tau)]])/L43</f>
        <v>6.3494818063208936E-6</v>
      </c>
      <c r="N43" s="6">
        <f t="shared" si="3"/>
        <v>4</v>
      </c>
      <c r="S43" s="15">
        <v>36</v>
      </c>
      <c r="T43" s="9">
        <v>0.60000000000000009</v>
      </c>
      <c r="U43" s="9">
        <v>1.9775760616704083E-4</v>
      </c>
      <c r="V43" s="9">
        <v>1.0347422173534071</v>
      </c>
      <c r="W43" s="9">
        <v>1.0349399749595742</v>
      </c>
      <c r="X43" s="9">
        <v>5.9087473712520896E-6</v>
      </c>
      <c r="Y43" s="6">
        <v>4</v>
      </c>
      <c r="AC43" s="15">
        <v>36</v>
      </c>
      <c r="AD43" s="9">
        <v>0.60000000000000009</v>
      </c>
      <c r="AE43" s="9">
        <v>1.9840599176103112E-4</v>
      </c>
      <c r="AF43" s="9">
        <v>1.034741568967813</v>
      </c>
      <c r="AG43" s="9">
        <v>1.034939974959574</v>
      </c>
      <c r="AH43" s="9">
        <v>5.9281203134529173E-6</v>
      </c>
      <c r="AI43" s="6">
        <v>4</v>
      </c>
      <c r="AM43" s="15">
        <v>36</v>
      </c>
      <c r="AN43" s="9">
        <v>0.60000000000000009</v>
      </c>
      <c r="AO43" s="9">
        <v>2.0294469091896322E-4</v>
      </c>
      <c r="AP43" s="9">
        <v>1.0347370302686549</v>
      </c>
      <c r="AQ43" s="9">
        <v>1.0349399749595738</v>
      </c>
      <c r="AR43" s="9">
        <v>6.063730908858705E-6</v>
      </c>
      <c r="AS43" s="6">
        <v>4</v>
      </c>
      <c r="AW43" s="15">
        <v>36</v>
      </c>
      <c r="AX43" s="9">
        <v>0.60000000000000009</v>
      </c>
      <c r="AY43" s="9">
        <v>2.1331886042280797E-4</v>
      </c>
      <c r="AZ43" s="9">
        <v>1.0347266560991513</v>
      </c>
      <c r="BA43" s="9">
        <v>1.034939974959574</v>
      </c>
      <c r="BB43" s="9">
        <v>6.3736979840719274E-6</v>
      </c>
      <c r="BC43" s="6">
        <v>4</v>
      </c>
      <c r="BG43" s="15">
        <v>36</v>
      </c>
      <c r="BH43" s="9">
        <v>0.60000000000000009</v>
      </c>
      <c r="BI43" s="9">
        <v>2.2498980111463335E-4</v>
      </c>
      <c r="BJ43" s="9">
        <v>1.0347149851584594</v>
      </c>
      <c r="BK43" s="9">
        <v>1.034939974959574</v>
      </c>
      <c r="BL43" s="9">
        <v>6.7224109436868054E-6</v>
      </c>
      <c r="BM43" s="6">
        <v>4</v>
      </c>
      <c r="BQ43" s="15">
        <v>36</v>
      </c>
      <c r="BR43" s="9">
        <v>0.60000000000000009</v>
      </c>
      <c r="BS43" s="9">
        <v>2.2742124709209695E-4</v>
      </c>
      <c r="BT43" s="9">
        <v>1.0347125537124819</v>
      </c>
      <c r="BU43" s="9">
        <v>1.034939974959574</v>
      </c>
      <c r="BV43" s="9">
        <v>6.7950594769399045E-6</v>
      </c>
      <c r="BW43" s="6">
        <v>4</v>
      </c>
      <c r="CA43" s="15">
        <v>36</v>
      </c>
      <c r="CB43" s="9">
        <v>0.60000000000000009</v>
      </c>
      <c r="CC43" s="9">
        <v>2.1785755958074005E-4</v>
      </c>
      <c r="CD43" s="9">
        <v>1.0347221173999934</v>
      </c>
      <c r="CE43" s="9">
        <v>1.0349399749595742</v>
      </c>
      <c r="CF43" s="9">
        <v>6.5093085794777109E-6</v>
      </c>
      <c r="CG43" s="6">
        <v>4</v>
      </c>
      <c r="CK43" s="15">
        <v>36</v>
      </c>
      <c r="CL43" s="9">
        <v>0.60000000000000009</v>
      </c>
      <c r="CM43" s="9">
        <v>2.2320674073115999E-4</v>
      </c>
      <c r="CN43" s="9">
        <v>1.0347167682188427</v>
      </c>
      <c r="CO43" s="9">
        <v>1.0349399749595738</v>
      </c>
      <c r="CP43" s="9">
        <v>6.6691353526345324E-6</v>
      </c>
      <c r="CQ43" s="6">
        <v>4</v>
      </c>
      <c r="CU43" s="15">
        <v>36</v>
      </c>
      <c r="CV43" s="9">
        <v>0.60000000000000009</v>
      </c>
      <c r="CW43" s="9">
        <v>2.4784539330279133E-4</v>
      </c>
      <c r="CX43" s="9">
        <v>1.0346921295662712</v>
      </c>
      <c r="CY43" s="9">
        <v>1.034939974959574</v>
      </c>
      <c r="CZ43" s="9">
        <v>7.4053071562659397E-6</v>
      </c>
      <c r="DA43" s="6">
        <v>4</v>
      </c>
      <c r="DE43" s="15">
        <v>36</v>
      </c>
      <c r="DF43" s="9">
        <v>0.60000000000000009</v>
      </c>
      <c r="DG43" s="9">
        <v>2.6697276832550508E-4</v>
      </c>
      <c r="DH43" s="9">
        <v>1.0346730021912485</v>
      </c>
      <c r="DI43" s="9">
        <v>1.034939974959574</v>
      </c>
      <c r="DJ43" s="9">
        <v>7.9768089511903219E-6</v>
      </c>
      <c r="DK43" s="6">
        <v>4</v>
      </c>
      <c r="DO43" s="15">
        <v>36</v>
      </c>
      <c r="DP43" s="9">
        <v>0.60000000000000009</v>
      </c>
      <c r="DQ43" s="9">
        <v>2.7977838380681354E-4</v>
      </c>
      <c r="DR43" s="9">
        <v>1.0346601965757674</v>
      </c>
      <c r="DS43" s="9">
        <v>1.0349399749595742</v>
      </c>
      <c r="DT43" s="9">
        <v>8.359424559656646E-6</v>
      </c>
      <c r="DU43" s="6">
        <v>4</v>
      </c>
      <c r="DY43" s="15">
        <v>36</v>
      </c>
      <c r="DZ43" s="9">
        <v>0.60000000000000009</v>
      </c>
      <c r="EA43" s="9">
        <v>2.9582592725807338E-4</v>
      </c>
      <c r="EB43" s="9">
        <v>1.0346441490323159</v>
      </c>
      <c r="EC43" s="9">
        <v>1.034939974959574</v>
      </c>
      <c r="ED43" s="9">
        <v>8.8389048791271039E-6</v>
      </c>
      <c r="EE43" s="6">
        <v>4</v>
      </c>
      <c r="EI43" s="15">
        <v>36</v>
      </c>
      <c r="EJ43" s="9">
        <v>0.60000000000000009</v>
      </c>
      <c r="EK43" s="9">
        <v>3.1560168787477742E-4</v>
      </c>
      <c r="EL43" s="9">
        <v>1.0346243732716993</v>
      </c>
      <c r="EM43" s="9">
        <v>1.034939974959574</v>
      </c>
      <c r="EN43" s="9">
        <v>9.4297796162523104E-6</v>
      </c>
      <c r="EO43" s="6">
        <v>4</v>
      </c>
      <c r="ES43" s="15">
        <v>36</v>
      </c>
      <c r="ET43" s="9">
        <v>0.60000000000000009</v>
      </c>
      <c r="EU43" s="9">
        <v>3.3959195485241847E-4</v>
      </c>
      <c r="EV43" s="9">
        <v>1.0346003830047217</v>
      </c>
      <c r="EW43" s="9">
        <v>1.034939974959574</v>
      </c>
      <c r="EX43" s="9">
        <v>1.0146578477682894E-5</v>
      </c>
      <c r="EY43" s="6">
        <v>4</v>
      </c>
      <c r="FC43" s="15">
        <f t="shared" si="10"/>
        <v>36</v>
      </c>
      <c r="FD43" s="9">
        <f t="shared" si="21"/>
        <v>0.60000000000000009</v>
      </c>
      <c r="FE43" s="9" cm="1">
        <f t="array" ref="FE43">VLOOKUP($G$13,'qx Malaria'!$B$1:$I$31,(FI43),FALSE)/(1-angola!FD43*INDEX($E$6:$G$11,FI43,2))</f>
        <v>2.1250837843032007E-4</v>
      </c>
      <c r="FF43" s="9">
        <f t="shared" si="19"/>
        <v>1.0347274665811437</v>
      </c>
      <c r="FG43" s="9">
        <f t="shared" si="6"/>
        <v>1.034939974959574</v>
      </c>
      <c r="FH43" s="9">
        <f>(FE43*Table46[[#This Row],[qx (tau)]])/FG43</f>
        <v>6.3494818063208936E-6</v>
      </c>
      <c r="FI43" s="6">
        <f t="shared" si="7"/>
        <v>4</v>
      </c>
      <c r="FM43" s="15">
        <v>36</v>
      </c>
      <c r="FN43" s="9">
        <v>0.60000000000000009</v>
      </c>
      <c r="FO43" s="9">
        <v>3.7347010213841154E-4</v>
      </c>
      <c r="FP43" s="9">
        <v>1.0345665048574357</v>
      </c>
      <c r="FQ43" s="9">
        <v>1.0349399749595742</v>
      </c>
      <c r="FR43" s="9">
        <v>1.1158814707676077E-5</v>
      </c>
      <c r="FS43" s="6">
        <v>4</v>
      </c>
      <c r="FW43" s="15">
        <v>36</v>
      </c>
      <c r="FX43" s="9">
        <v>0.60000000000000009</v>
      </c>
      <c r="FY43" s="9">
        <v>3.6957978857446975E-4</v>
      </c>
      <c r="FZ43" s="9">
        <v>1.0345703951709995</v>
      </c>
      <c r="GA43" s="9">
        <v>1.034939974959574</v>
      </c>
      <c r="GB43" s="9">
        <v>1.1042577054471122E-5</v>
      </c>
      <c r="GC43" s="6">
        <v>4</v>
      </c>
      <c r="GG43" s="15">
        <v>36</v>
      </c>
      <c r="GH43" s="9">
        <v>0.60000000000000009</v>
      </c>
      <c r="GI43" s="9">
        <v>3.2970407454406645E-4</v>
      </c>
      <c r="GJ43" s="9">
        <v>1.03461027088503</v>
      </c>
      <c r="GK43" s="9">
        <v>1.034939974959574</v>
      </c>
      <c r="GL43" s="9">
        <v>9.8511411091202901E-6</v>
      </c>
      <c r="GM43" s="6">
        <v>4</v>
      </c>
      <c r="GQ43" s="15">
        <v>36</v>
      </c>
      <c r="GR43" s="9">
        <v>0.60000000000000009</v>
      </c>
      <c r="GS43" s="9">
        <v>2.8253402258127228E-4</v>
      </c>
      <c r="GT43" s="9">
        <v>1.0346574409369929</v>
      </c>
      <c r="GU43" s="9">
        <v>1.0349399749595742</v>
      </c>
      <c r="GV43" s="9">
        <v>8.4417595640101581E-6</v>
      </c>
      <c r="GW43" s="6">
        <v>4</v>
      </c>
      <c r="HA43" s="15">
        <v>36</v>
      </c>
      <c r="HB43" s="9">
        <v>0.60000000000000009</v>
      </c>
      <c r="HC43" s="9">
        <v>2.3585025981397083E-4</v>
      </c>
      <c r="HD43" s="9">
        <v>1.0347041246997599</v>
      </c>
      <c r="HE43" s="9">
        <v>1.0349399749595738</v>
      </c>
      <c r="HF43" s="9">
        <v>7.0469077255506512E-6</v>
      </c>
      <c r="HG43" s="6">
        <v>4</v>
      </c>
      <c r="HK43" s="15">
        <v>36</v>
      </c>
      <c r="HL43" s="9">
        <v>0.60000000000000009</v>
      </c>
      <c r="HM43" s="9">
        <v>2.0521404049792929E-4</v>
      </c>
      <c r="HN43" s="9">
        <v>1.0347347609190762</v>
      </c>
      <c r="HO43" s="9">
        <v>1.0349399749595742</v>
      </c>
      <c r="HP43" s="9">
        <v>6.1315362065615955E-6</v>
      </c>
      <c r="HQ43" s="6">
        <v>4</v>
      </c>
      <c r="HU43" s="15">
        <v>36</v>
      </c>
      <c r="HV43" s="9">
        <v>0.60000000000000009</v>
      </c>
      <c r="HW43" s="9">
        <v>1.8333102670075671E-4</v>
      </c>
      <c r="HX43" s="9">
        <v>1.0347566439328733</v>
      </c>
      <c r="HY43" s="9">
        <v>1.034939974959574</v>
      </c>
      <c r="HZ43" s="9">
        <v>5.4776994072837011E-6</v>
      </c>
      <c r="IA43" s="6">
        <v>4</v>
      </c>
      <c r="IE43" s="15">
        <v>36</v>
      </c>
      <c r="IF43" s="9">
        <v>0.60000000000000009</v>
      </c>
      <c r="IG43" s="9">
        <v>1.7263266439991679E-4</v>
      </c>
      <c r="IH43" s="9">
        <v>1.0347673422951742</v>
      </c>
      <c r="II43" s="9">
        <v>1.034939974959574</v>
      </c>
      <c r="IJ43" s="9">
        <v>5.1580458609700631E-6</v>
      </c>
      <c r="IK43" s="6">
        <v>4</v>
      </c>
      <c r="IO43" s="15">
        <v>36</v>
      </c>
      <c r="IP43" s="9">
        <v>0.60000000000000009</v>
      </c>
      <c r="IQ43" s="9">
        <v>1.7295685719691194E-4</v>
      </c>
      <c r="IR43" s="9">
        <v>1.0347670181023771</v>
      </c>
      <c r="IS43" s="9">
        <v>1.034939974959574</v>
      </c>
      <c r="IT43" s="9">
        <v>5.1677323320704762E-6</v>
      </c>
      <c r="IU43" s="6">
        <v>4</v>
      </c>
      <c r="IY43" s="15">
        <v>36</v>
      </c>
      <c r="IZ43" s="9">
        <v>0.60000000000000009</v>
      </c>
      <c r="JA43" s="9">
        <v>1.7279476079841438E-4</v>
      </c>
      <c r="JB43" s="9">
        <v>1.0347671801987757</v>
      </c>
      <c r="JC43" s="9">
        <v>1.034939974959574</v>
      </c>
      <c r="JD43" s="9">
        <v>5.1628890965202701E-6</v>
      </c>
      <c r="JE43" s="6">
        <v>4</v>
      </c>
      <c r="JI43" s="15">
        <v>36</v>
      </c>
      <c r="JJ43" s="9">
        <v>0.60000000000000009</v>
      </c>
      <c r="JK43" s="9">
        <v>1.8981488264065971E-4</v>
      </c>
      <c r="JL43" s="9">
        <v>1.0347501600769333</v>
      </c>
      <c r="JM43" s="9">
        <v>1.034939974959574</v>
      </c>
      <c r="JN43" s="9">
        <v>5.6714288292919662E-6</v>
      </c>
      <c r="JO43" s="6">
        <v>4</v>
      </c>
      <c r="JS43" s="15">
        <v>36</v>
      </c>
      <c r="JT43" s="9">
        <v>0.60000000000000009</v>
      </c>
      <c r="JU43" s="9">
        <v>1.9873018455802627E-4</v>
      </c>
      <c r="JV43" s="9">
        <v>1.0347412447750159</v>
      </c>
      <c r="JW43" s="9">
        <v>1.034939974959574</v>
      </c>
      <c r="JX43" s="9">
        <v>5.9378067845533312E-6</v>
      </c>
      <c r="JY43" s="6">
        <v>4</v>
      </c>
      <c r="KC43" s="15">
        <v>36</v>
      </c>
      <c r="KD43" s="9">
        <v>0.60000000000000009</v>
      </c>
      <c r="KE43" s="9">
        <v>2.1331886042280797E-4</v>
      </c>
      <c r="KF43" s="9">
        <v>1.0347266560991513</v>
      </c>
      <c r="KG43" s="9">
        <v>1.034939974959574</v>
      </c>
      <c r="KH43" s="9">
        <v>6.3736979840719274E-6</v>
      </c>
      <c r="KI43" s="6">
        <v>4</v>
      </c>
      <c r="KM43" s="15">
        <v>36</v>
      </c>
      <c r="KN43" s="9">
        <v>0.60000000000000009</v>
      </c>
      <c r="KO43" s="9">
        <v>2.1607449919726671E-4</v>
      </c>
      <c r="KP43" s="9">
        <v>1.0347239004603768</v>
      </c>
      <c r="KQ43" s="9">
        <v>1.034939974959574</v>
      </c>
      <c r="KR43" s="9">
        <v>6.4560329884254396E-6</v>
      </c>
      <c r="KS43" s="6">
        <v>4</v>
      </c>
      <c r="KW43" s="15">
        <v>36</v>
      </c>
      <c r="KX43" s="9">
        <v>0.60000000000000009</v>
      </c>
      <c r="KY43" s="9">
        <v>2.1250837843032007E-4</v>
      </c>
      <c r="KZ43" s="9">
        <v>1.0347274665811437</v>
      </c>
      <c r="LA43" s="9">
        <v>1.034939974959574</v>
      </c>
      <c r="LB43" s="9">
        <v>6.3494818063208936E-6</v>
      </c>
      <c r="LC43" s="6">
        <v>4</v>
      </c>
    </row>
    <row r="44" spans="1:315">
      <c r="A44" s="6">
        <v>37</v>
      </c>
      <c r="B44" s="6">
        <v>3.1091395629994325E-2</v>
      </c>
      <c r="C44" s="6">
        <f>1-Table46[[#This Row],[qx (tau)]]</f>
        <v>0.9689086043700057</v>
      </c>
      <c r="H44" s="15">
        <f t="shared" si="8"/>
        <v>37</v>
      </c>
      <c r="I44" s="9">
        <f t="shared" si="20"/>
        <v>0.62857142857142867</v>
      </c>
      <c r="J44" s="9" cm="1">
        <f t="array" ref="J44">VLOOKUP($G$13,'qx Malaria'!$B$1:$I$31,(N44),FALSE)/(1-angola!I44*INDEX($E$6:$G$11,N44,2))</f>
        <v>2.1898366261027536E-4</v>
      </c>
      <c r="K44" s="9">
        <f t="shared" si="18"/>
        <v>1.0662563617918095</v>
      </c>
      <c r="L44" s="9">
        <f t="shared" si="2"/>
        <v>1.0664753454544198</v>
      </c>
      <c r="M44" s="9">
        <f>(J44*Table46[[#This Row],[qx (tau)]])/L44</f>
        <v>6.3841210392165196E-6</v>
      </c>
      <c r="N44" s="6">
        <f t="shared" si="3"/>
        <v>4</v>
      </c>
      <c r="S44" s="15">
        <v>37</v>
      </c>
      <c r="T44" s="9">
        <v>0.62857142857142867</v>
      </c>
      <c r="U44" s="9">
        <v>2.0378342363427609E-4</v>
      </c>
      <c r="V44" s="9">
        <v>1.0662715620307857</v>
      </c>
      <c r="W44" s="9">
        <v>1.06647534545442</v>
      </c>
      <c r="X44" s="9">
        <v>5.9409822027796735E-6</v>
      </c>
      <c r="Y44" s="6">
        <v>4</v>
      </c>
      <c r="AC44" s="15">
        <v>37</v>
      </c>
      <c r="AD44" s="9">
        <v>0.62857142857142867</v>
      </c>
      <c r="AE44" s="9">
        <v>2.0445156600684748E-4</v>
      </c>
      <c r="AF44" s="9">
        <v>1.0662708938884131</v>
      </c>
      <c r="AG44" s="9">
        <v>1.06647534545442</v>
      </c>
      <c r="AH44" s="9">
        <v>5.9604608329527216E-6</v>
      </c>
      <c r="AI44" s="6">
        <v>4</v>
      </c>
      <c r="AM44" s="15">
        <v>37</v>
      </c>
      <c r="AN44" s="9">
        <v>0.62857142857142867</v>
      </c>
      <c r="AO44" s="9">
        <v>2.0912856261484728E-4</v>
      </c>
      <c r="AP44" s="9">
        <v>1.0662662168918049</v>
      </c>
      <c r="AQ44" s="9">
        <v>1.0664753454544198</v>
      </c>
      <c r="AR44" s="9">
        <v>6.0968112441640605E-6</v>
      </c>
      <c r="AS44" s="6">
        <v>4</v>
      </c>
      <c r="AW44" s="15">
        <v>37</v>
      </c>
      <c r="AX44" s="9">
        <v>0.62857142857142867</v>
      </c>
      <c r="AY44" s="9">
        <v>2.1981884057598963E-4</v>
      </c>
      <c r="AZ44" s="9">
        <v>1.0662555266138438</v>
      </c>
      <c r="BA44" s="9">
        <v>1.0664753454544198</v>
      </c>
      <c r="BB44" s="9">
        <v>6.4084693269328302E-6</v>
      </c>
      <c r="BC44" s="6">
        <v>4</v>
      </c>
      <c r="BG44" s="15">
        <v>37</v>
      </c>
      <c r="BH44" s="9">
        <v>0.62857142857142867</v>
      </c>
      <c r="BI44" s="9">
        <v>2.3184540328227479E-4</v>
      </c>
      <c r="BJ44" s="9">
        <v>1.0662435000511377</v>
      </c>
      <c r="BK44" s="9">
        <v>1.06647534545442</v>
      </c>
      <c r="BL44" s="9">
        <v>6.7590846700476946E-6</v>
      </c>
      <c r="BM44" s="6">
        <v>4</v>
      </c>
      <c r="BQ44" s="15">
        <v>37</v>
      </c>
      <c r="BR44" s="9">
        <v>0.62857142857142867</v>
      </c>
      <c r="BS44" s="9">
        <v>2.3435093717941752E-4</v>
      </c>
      <c r="BT44" s="9">
        <v>1.0662409945172404</v>
      </c>
      <c r="BU44" s="9">
        <v>1.0664753454544198</v>
      </c>
      <c r="BV44" s="9">
        <v>6.8321295331966265E-6</v>
      </c>
      <c r="BW44" s="6">
        <v>4</v>
      </c>
      <c r="CA44" s="15">
        <v>37</v>
      </c>
      <c r="CB44" s="9">
        <v>0.62857142857142867</v>
      </c>
      <c r="CC44" s="9">
        <v>2.2449583718398938E-4</v>
      </c>
      <c r="CD44" s="9">
        <v>1.0662508496172358</v>
      </c>
      <c r="CE44" s="9">
        <v>1.0664753454544198</v>
      </c>
      <c r="CF44" s="9">
        <v>6.5448197381441657E-6</v>
      </c>
      <c r="CG44" s="6">
        <v>4</v>
      </c>
      <c r="CK44" s="15">
        <v>37</v>
      </c>
      <c r="CL44" s="9">
        <v>0.62857142857142867</v>
      </c>
      <c r="CM44" s="9">
        <v>2.300080117577034E-4</v>
      </c>
      <c r="CN44" s="9">
        <v>1.0662453374426621</v>
      </c>
      <c r="CO44" s="9">
        <v>1.0664753454544198</v>
      </c>
      <c r="CP44" s="9">
        <v>6.7055184370718126E-6</v>
      </c>
      <c r="CQ44" s="6">
        <v>4</v>
      </c>
      <c r="CU44" s="15">
        <v>37</v>
      </c>
      <c r="CV44" s="9">
        <v>0.62857142857142867</v>
      </c>
      <c r="CW44" s="9">
        <v>2.5539742191541654E-4</v>
      </c>
      <c r="CX44" s="9">
        <v>1.0662199480325043</v>
      </c>
      <c r="CY44" s="9">
        <v>1.0664753454544198</v>
      </c>
      <c r="CZ44" s="9">
        <v>7.4457063836476428E-6</v>
      </c>
      <c r="DA44" s="6">
        <v>4</v>
      </c>
      <c r="DE44" s="15">
        <v>37</v>
      </c>
      <c r="DF44" s="9">
        <v>0.62857142857142867</v>
      </c>
      <c r="DG44" s="9">
        <v>2.751076219062727E-4</v>
      </c>
      <c r="DH44" s="9">
        <v>1.0662002378325135</v>
      </c>
      <c r="DI44" s="9">
        <v>1.0664753454544198</v>
      </c>
      <c r="DJ44" s="9">
        <v>8.020325973752561E-6</v>
      </c>
      <c r="DK44" s="6">
        <v>4</v>
      </c>
      <c r="DO44" s="15">
        <v>37</v>
      </c>
      <c r="DP44" s="9">
        <v>0.62857142857142867</v>
      </c>
      <c r="DQ44" s="9">
        <v>2.8830343376455786E-4</v>
      </c>
      <c r="DR44" s="9">
        <v>1.0661870420206554</v>
      </c>
      <c r="DS44" s="9">
        <v>1.06647534545442</v>
      </c>
      <c r="DT44" s="9">
        <v>8.4050289196702626E-6</v>
      </c>
      <c r="DU44" s="6">
        <v>4</v>
      </c>
      <c r="DY44" s="15">
        <v>37</v>
      </c>
      <c r="DZ44" s="9">
        <v>0.62857142857142867</v>
      </c>
      <c r="EA44" s="9">
        <v>3.0483995748569988E-4</v>
      </c>
      <c r="EB44" s="9">
        <v>1.0661705054969342</v>
      </c>
      <c r="EC44" s="9">
        <v>1.0664753454544198</v>
      </c>
      <c r="ED44" s="9">
        <v>8.8871250164532017E-6</v>
      </c>
      <c r="EE44" s="6">
        <v>4</v>
      </c>
      <c r="EI44" s="15">
        <v>37</v>
      </c>
      <c r="EJ44" s="9">
        <v>0.62857142857142867</v>
      </c>
      <c r="EK44" s="9">
        <v>3.2521829984912752E-4</v>
      </c>
      <c r="EL44" s="9">
        <v>1.0661501271545708</v>
      </c>
      <c r="EM44" s="9">
        <v>1.06647534545442</v>
      </c>
      <c r="EN44" s="9">
        <v>9.4812232367311681E-6</v>
      </c>
      <c r="EO44" s="6">
        <v>4</v>
      </c>
      <c r="ES44" s="15">
        <v>37</v>
      </c>
      <c r="ET44" s="9">
        <v>0.62857142857142867</v>
      </c>
      <c r="EU44" s="9">
        <v>3.4993956763426919E-4</v>
      </c>
      <c r="EV44" s="9">
        <v>1.0661254058867855</v>
      </c>
      <c r="EW44" s="9">
        <v>1.0664753454544198</v>
      </c>
      <c r="EX44" s="9">
        <v>1.020193255313395E-5</v>
      </c>
      <c r="EY44" s="6">
        <v>4</v>
      </c>
      <c r="FC44" s="15">
        <f t="shared" si="10"/>
        <v>37</v>
      </c>
      <c r="FD44" s="9">
        <f t="shared" si="21"/>
        <v>0.62857142857142867</v>
      </c>
      <c r="FE44" s="9" cm="1">
        <f t="array" ref="FE44">VLOOKUP($G$13,'qx Malaria'!$B$1:$I$31,(FI44),FALSE)/(1-angola!FD44*INDEX($E$6:$G$11,FI44,2))</f>
        <v>2.1898366261027536E-4</v>
      </c>
      <c r="FF44" s="9">
        <f t="shared" si="19"/>
        <v>1.0662563617918095</v>
      </c>
      <c r="FG44" s="9">
        <f t="shared" si="6"/>
        <v>1.0664753454544198</v>
      </c>
      <c r="FH44" s="9">
        <f>(FE44*Table46[[#This Row],[qx (tau)]])/FG44</f>
        <v>6.3841210392165196E-6</v>
      </c>
      <c r="FI44" s="6">
        <f t="shared" si="7"/>
        <v>4</v>
      </c>
      <c r="FM44" s="15">
        <v>37</v>
      </c>
      <c r="FN44" s="9">
        <v>0.62857142857142867</v>
      </c>
      <c r="FO44" s="9">
        <v>3.8485000660112471E-4</v>
      </c>
      <c r="FP44" s="9">
        <v>1.0660904954478188</v>
      </c>
      <c r="FQ44" s="9">
        <v>1.0664753454544198</v>
      </c>
      <c r="FR44" s="9">
        <v>1.1219690979675716E-5</v>
      </c>
      <c r="FS44" s="6">
        <v>4</v>
      </c>
      <c r="FW44" s="15">
        <v>37</v>
      </c>
      <c r="FX44" s="9">
        <v>0.62857142857142867</v>
      </c>
      <c r="FY44" s="9">
        <v>3.8084115236569632E-4</v>
      </c>
      <c r="FZ44" s="9">
        <v>1.0660945043020542</v>
      </c>
      <c r="GA44" s="9">
        <v>1.0664753454544198</v>
      </c>
      <c r="GB44" s="9">
        <v>1.1102819198637427E-5</v>
      </c>
      <c r="GC44" s="6">
        <v>4</v>
      </c>
      <c r="GG44" s="15">
        <v>37</v>
      </c>
      <c r="GH44" s="9">
        <v>0.62857142857142867</v>
      </c>
      <c r="GI44" s="9">
        <v>3.397503964525554E-4</v>
      </c>
      <c r="GJ44" s="9">
        <v>1.0661355950579674</v>
      </c>
      <c r="GK44" s="9">
        <v>1.06647534545442</v>
      </c>
      <c r="GL44" s="9">
        <v>9.9048834429949644E-6</v>
      </c>
      <c r="GM44" s="6">
        <v>4</v>
      </c>
      <c r="GQ44" s="15">
        <v>37</v>
      </c>
      <c r="GR44" s="9">
        <v>0.62857142857142867</v>
      </c>
      <c r="GS44" s="9">
        <v>2.911430388479863E-4</v>
      </c>
      <c r="GT44" s="9">
        <v>1.0661842024155719</v>
      </c>
      <c r="GU44" s="9">
        <v>1.0664753454544198</v>
      </c>
      <c r="GV44" s="9">
        <v>8.4878130979057186E-6</v>
      </c>
      <c r="GW44" s="6">
        <v>4</v>
      </c>
      <c r="HA44" s="15">
        <v>37</v>
      </c>
      <c r="HB44" s="9">
        <v>0.62857142857142867</v>
      </c>
      <c r="HC44" s="9">
        <v>2.430367880228457E-4</v>
      </c>
      <c r="HD44" s="9">
        <v>1.066232308666397</v>
      </c>
      <c r="HE44" s="9">
        <v>1.0664753454544198</v>
      </c>
      <c r="HF44" s="9">
        <v>7.0853517254462526E-6</v>
      </c>
      <c r="HG44" s="6">
        <v>4</v>
      </c>
      <c r="HK44" s="15">
        <v>37</v>
      </c>
      <c r="HL44" s="9">
        <v>0.62857142857142867</v>
      </c>
      <c r="HM44" s="9">
        <v>2.1146706091884718E-4</v>
      </c>
      <c r="HN44" s="9">
        <v>1.066263878393501</v>
      </c>
      <c r="HO44" s="9">
        <v>1.0664753454544198</v>
      </c>
      <c r="HP44" s="9">
        <v>6.164986449769729E-6</v>
      </c>
      <c r="HQ44" s="6">
        <v>4</v>
      </c>
      <c r="HU44" s="15">
        <v>37</v>
      </c>
      <c r="HV44" s="9">
        <v>0.62857142857142867</v>
      </c>
      <c r="HW44" s="9">
        <v>1.8891725584456253E-4</v>
      </c>
      <c r="HX44" s="9">
        <v>1.0662864281985753</v>
      </c>
      <c r="HY44" s="9">
        <v>1.0664753454544198</v>
      </c>
      <c r="HZ44" s="9">
        <v>5.5075826814293548E-6</v>
      </c>
      <c r="IA44" s="6">
        <v>4</v>
      </c>
      <c r="IE44" s="15">
        <v>37</v>
      </c>
      <c r="IF44" s="9">
        <v>0.62857142857142867</v>
      </c>
      <c r="IG44" s="9">
        <v>1.7789290669713447E-4</v>
      </c>
      <c r="IH44" s="9">
        <v>1.0662974525477227</v>
      </c>
      <c r="II44" s="9">
        <v>1.0664753454544198</v>
      </c>
      <c r="IJ44" s="9">
        <v>5.186185283574061E-6</v>
      </c>
      <c r="IK44" s="6">
        <v>4</v>
      </c>
      <c r="IO44" s="15">
        <v>37</v>
      </c>
      <c r="IP44" s="9">
        <v>0.62857142857142867</v>
      </c>
      <c r="IQ44" s="9">
        <v>1.7822697788342018E-4</v>
      </c>
      <c r="IR44" s="9">
        <v>1.0662971184765364</v>
      </c>
      <c r="IS44" s="9">
        <v>1.0664753454544198</v>
      </c>
      <c r="IT44" s="9">
        <v>5.1959245986605851E-6</v>
      </c>
      <c r="IU44" s="6">
        <v>4</v>
      </c>
      <c r="IY44" s="15">
        <v>37</v>
      </c>
      <c r="IZ44" s="9">
        <v>0.62857142857142867</v>
      </c>
      <c r="JA44" s="9">
        <v>1.7805994229027732E-4</v>
      </c>
      <c r="JB44" s="9">
        <v>1.0662972855121295</v>
      </c>
      <c r="JC44" s="9">
        <v>1.0664753454544198</v>
      </c>
      <c r="JD44" s="9">
        <v>5.1910549411173235E-6</v>
      </c>
      <c r="JE44" s="6">
        <v>4</v>
      </c>
      <c r="JI44" s="15">
        <v>37</v>
      </c>
      <c r="JJ44" s="9">
        <v>0.62857142857142867</v>
      </c>
      <c r="JK44" s="9">
        <v>1.955986795702765E-4</v>
      </c>
      <c r="JL44" s="9">
        <v>1.0662797467748495</v>
      </c>
      <c r="JM44" s="9">
        <v>1.0664753454544198</v>
      </c>
      <c r="JN44" s="9">
        <v>5.7023689831598356E-6</v>
      </c>
      <c r="JO44" s="6">
        <v>4</v>
      </c>
      <c r="JS44" s="15">
        <v>37</v>
      </c>
      <c r="JT44" s="9">
        <v>0.62857142857142867</v>
      </c>
      <c r="JU44" s="9">
        <v>2.0478563719313319E-4</v>
      </c>
      <c r="JV44" s="9">
        <v>1.0662705598172266</v>
      </c>
      <c r="JW44" s="9">
        <v>1.0664753454544198</v>
      </c>
      <c r="JX44" s="9">
        <v>5.9702001480392474E-6</v>
      </c>
      <c r="JY44" s="6">
        <v>4</v>
      </c>
      <c r="KC44" s="15">
        <v>37</v>
      </c>
      <c r="KD44" s="9">
        <v>0.62857142857142867</v>
      </c>
      <c r="KE44" s="9">
        <v>2.1981884057598963E-4</v>
      </c>
      <c r="KF44" s="9">
        <v>1.0662555266138438</v>
      </c>
      <c r="KG44" s="9">
        <v>1.0664753454544198</v>
      </c>
      <c r="KH44" s="9">
        <v>6.4084693269328302E-6</v>
      </c>
      <c r="KI44" s="6">
        <v>4</v>
      </c>
      <c r="KM44" s="15">
        <v>37</v>
      </c>
      <c r="KN44" s="9">
        <v>0.62857142857142867</v>
      </c>
      <c r="KO44" s="9">
        <v>2.2265844565941804E-4</v>
      </c>
      <c r="KP44" s="9">
        <v>1.0662526870087603</v>
      </c>
      <c r="KQ44" s="9">
        <v>1.0664753454544198</v>
      </c>
      <c r="KR44" s="9">
        <v>6.4912535051682836E-6</v>
      </c>
      <c r="KS44" s="6">
        <v>4</v>
      </c>
      <c r="KW44" s="15">
        <v>37</v>
      </c>
      <c r="KX44" s="9">
        <v>0.62857142857142867</v>
      </c>
      <c r="KY44" s="9">
        <v>2.1898366261027536E-4</v>
      </c>
      <c r="KZ44" s="9">
        <v>1.0662563617918095</v>
      </c>
      <c r="LA44" s="9">
        <v>1.0664753454544198</v>
      </c>
      <c r="LB44" s="9">
        <v>6.3841210392165196E-6</v>
      </c>
      <c r="LC44" s="6">
        <v>4</v>
      </c>
    </row>
    <row r="45" spans="1:315">
      <c r="A45" s="6">
        <v>38</v>
      </c>
      <c r="B45" s="6">
        <v>3.126115099633206E-2</v>
      </c>
      <c r="C45" s="6">
        <f>1-Table46[[#This Row],[qx (tau)]]</f>
        <v>0.96873884900366791</v>
      </c>
      <c r="H45" s="15">
        <f t="shared" si="8"/>
        <v>38</v>
      </c>
      <c r="I45" s="9">
        <f t="shared" si="20"/>
        <v>0.65714285714285725</v>
      </c>
      <c r="J45" s="9" cm="1">
        <f t="array" ref="J45">VLOOKUP($G$13,'qx Malaria'!$B$1:$I$31,(N45),FALSE)/(1-angola!I45*INDEX($E$6:$G$11,N45,2))</f>
        <v>2.2586596203565742E-4</v>
      </c>
      <c r="K45" s="9">
        <f t="shared" si="18"/>
        <v>1.0997670605288641</v>
      </c>
      <c r="L45" s="9">
        <f t="shared" si="2"/>
        <v>1.0999929264908996</v>
      </c>
      <c r="M45" s="9">
        <f>(J45*Table46[[#This Row],[qx (tau)]])/L45</f>
        <v>6.418977589840807E-6</v>
      </c>
      <c r="N45" s="6">
        <f t="shared" si="3"/>
        <v>4</v>
      </c>
      <c r="S45" s="15">
        <v>38</v>
      </c>
      <c r="T45" s="9">
        <v>0.65714285714285725</v>
      </c>
      <c r="U45" s="9">
        <v>2.1018800433524184E-4</v>
      </c>
      <c r="V45" s="9">
        <v>1.0997827384865646</v>
      </c>
      <c r="W45" s="9">
        <v>1.0999929264908999</v>
      </c>
      <c r="X45" s="9">
        <v>5.9734192674338545E-6</v>
      </c>
      <c r="Y45" s="6">
        <v>4</v>
      </c>
      <c r="AC45" s="15">
        <v>38</v>
      </c>
      <c r="AD45" s="9">
        <v>0.65714285714285725</v>
      </c>
      <c r="AE45" s="9">
        <v>2.1087714533306231E-4</v>
      </c>
      <c r="AF45" s="9">
        <v>1.0997820493455668</v>
      </c>
      <c r="AG45" s="9">
        <v>1.0999929264908999</v>
      </c>
      <c r="AH45" s="9">
        <v>5.9930042486385563E-6</v>
      </c>
      <c r="AI45" s="6">
        <v>4</v>
      </c>
      <c r="AM45" s="15">
        <v>38</v>
      </c>
      <c r="AN45" s="9">
        <v>0.65714285714285725</v>
      </c>
      <c r="AO45" s="9">
        <v>2.1570113231780558E-4</v>
      </c>
      <c r="AP45" s="9">
        <v>1.0997772253585818</v>
      </c>
      <c r="AQ45" s="9">
        <v>1.0999929264908996</v>
      </c>
      <c r="AR45" s="9">
        <v>6.1300991170714659E-6</v>
      </c>
      <c r="AS45" s="6">
        <v>4</v>
      </c>
      <c r="AW45" s="15">
        <v>38</v>
      </c>
      <c r="AX45" s="9">
        <v>0.65714285714285725</v>
      </c>
      <c r="AY45" s="9">
        <v>2.2672738828293301E-4</v>
      </c>
      <c r="AZ45" s="9">
        <v>1.0997661991026169</v>
      </c>
      <c r="BA45" s="9">
        <v>1.0999929264908999</v>
      </c>
      <c r="BB45" s="9">
        <v>6.4434588163466829E-6</v>
      </c>
      <c r="BC45" s="6">
        <v>4</v>
      </c>
      <c r="BG45" s="15">
        <v>38</v>
      </c>
      <c r="BH45" s="9">
        <v>0.65714285714285725</v>
      </c>
      <c r="BI45" s="9">
        <v>2.3913192624370141E-4</v>
      </c>
      <c r="BJ45" s="9">
        <v>1.0997537945646561</v>
      </c>
      <c r="BK45" s="9">
        <v>1.0999929264908999</v>
      </c>
      <c r="BL45" s="9">
        <v>6.7959884780313044E-6</v>
      </c>
      <c r="BM45" s="6">
        <v>4</v>
      </c>
      <c r="BQ45" s="15">
        <v>38</v>
      </c>
      <c r="BR45" s="9">
        <v>0.65714285714285725</v>
      </c>
      <c r="BS45" s="9">
        <v>2.4171620498552812E-4</v>
      </c>
      <c r="BT45" s="9">
        <v>1.0997512102859142</v>
      </c>
      <c r="BU45" s="9">
        <v>1.0999929264908996</v>
      </c>
      <c r="BV45" s="9">
        <v>6.8694321575489336E-6</v>
      </c>
      <c r="BW45" s="6">
        <v>4</v>
      </c>
      <c r="CA45" s="15">
        <v>38</v>
      </c>
      <c r="CB45" s="9">
        <v>0.65714285714285725</v>
      </c>
      <c r="CC45" s="9">
        <v>2.3155137526767623E-4</v>
      </c>
      <c r="CD45" s="9">
        <v>1.0997613751156321</v>
      </c>
      <c r="CE45" s="9">
        <v>1.0999929264908999</v>
      </c>
      <c r="CF45" s="9">
        <v>6.5805536847795899E-6</v>
      </c>
      <c r="CG45" s="6">
        <v>4</v>
      </c>
      <c r="CK45" s="15">
        <v>38</v>
      </c>
      <c r="CL45" s="9">
        <v>0.65714285714285725</v>
      </c>
      <c r="CM45" s="9">
        <v>2.3723678849969508E-4</v>
      </c>
      <c r="CN45" s="9">
        <v>1.0997556897023999</v>
      </c>
      <c r="CO45" s="9">
        <v>1.0999929264908996</v>
      </c>
      <c r="CP45" s="9">
        <v>6.7421297797183762E-6</v>
      </c>
      <c r="CQ45" s="6">
        <v>4</v>
      </c>
      <c r="CU45" s="15">
        <v>38</v>
      </c>
      <c r="CV45" s="9">
        <v>0.65714285714285725</v>
      </c>
      <c r="CW45" s="9">
        <v>2.6342414641687277E-4</v>
      </c>
      <c r="CX45" s="9">
        <v>1.0997295023444829</v>
      </c>
      <c r="CY45" s="9">
        <v>1.0999929264908996</v>
      </c>
      <c r="CZ45" s="9">
        <v>7.4863590654970212E-6</v>
      </c>
      <c r="DA45" s="6">
        <v>4</v>
      </c>
      <c r="DE45" s="15">
        <v>38</v>
      </c>
      <c r="DF45" s="9">
        <v>0.65714285714285725</v>
      </c>
      <c r="DG45" s="9">
        <v>2.8375380585257649E-4</v>
      </c>
      <c r="DH45" s="9">
        <v>1.0997091726850472</v>
      </c>
      <c r="DI45" s="9">
        <v>1.0999929264908999</v>
      </c>
      <c r="DJ45" s="9">
        <v>8.0641160110357043E-6</v>
      </c>
      <c r="DK45" s="6">
        <v>4</v>
      </c>
      <c r="DO45" s="15">
        <v>38</v>
      </c>
      <c r="DP45" s="9">
        <v>0.65714285714285725</v>
      </c>
      <c r="DQ45" s="9">
        <v>2.9736434055953071E-4</v>
      </c>
      <c r="DR45" s="9">
        <v>1.0996955621503401</v>
      </c>
      <c r="DS45" s="9">
        <v>1.0999929264908996</v>
      </c>
      <c r="DT45" s="9">
        <v>8.4509193898285547E-6</v>
      </c>
      <c r="DU45" s="6">
        <v>4</v>
      </c>
      <c r="DY45" s="15">
        <v>38</v>
      </c>
      <c r="DZ45" s="9">
        <v>0.65714285714285725</v>
      </c>
      <c r="EA45" s="9">
        <v>3.1442058025558717E-4</v>
      </c>
      <c r="EB45" s="9">
        <v>1.0996785059106442</v>
      </c>
      <c r="EC45" s="9">
        <v>1.0999929264908999</v>
      </c>
      <c r="ED45" s="9">
        <v>8.935647674644905E-6</v>
      </c>
      <c r="EE45" s="6">
        <v>4</v>
      </c>
      <c r="EI45" s="15">
        <v>38</v>
      </c>
      <c r="EJ45" s="9">
        <v>0.65714285714285725</v>
      </c>
      <c r="EK45" s="9">
        <v>3.3543938068911135E-4</v>
      </c>
      <c r="EL45" s="9">
        <v>1.0996574871102107</v>
      </c>
      <c r="EM45" s="9">
        <v>1.0999929264908999</v>
      </c>
      <c r="EN45" s="9">
        <v>9.5329896013882917E-6</v>
      </c>
      <c r="EO45" s="6">
        <v>4</v>
      </c>
      <c r="ES45" s="15">
        <v>38</v>
      </c>
      <c r="ET45" s="9">
        <v>0.65714285714285725</v>
      </c>
      <c r="EU45" s="9">
        <v>3.609375976084686E-4</v>
      </c>
      <c r="EV45" s="9">
        <v>1.0996319888932913</v>
      </c>
      <c r="EW45" s="9">
        <v>1.0999929264908999</v>
      </c>
      <c r="EX45" s="9">
        <v>1.0257633905962234E-5</v>
      </c>
      <c r="EY45" s="6">
        <v>4</v>
      </c>
      <c r="FC45" s="15">
        <f t="shared" si="10"/>
        <v>38</v>
      </c>
      <c r="FD45" s="9">
        <f t="shared" si="21"/>
        <v>0.65714285714285725</v>
      </c>
      <c r="FE45" s="9" cm="1">
        <f t="array" ref="FE45">VLOOKUP($G$13,'qx Malaria'!$B$1:$I$31,(FI45),FALSE)/(1-angola!FD45*INDEX($E$6:$G$11,FI45,2))</f>
        <v>2.2586596203565742E-4</v>
      </c>
      <c r="FF45" s="9">
        <f t="shared" si="19"/>
        <v>1.0997670605288641</v>
      </c>
      <c r="FG45" s="9">
        <f t="shared" si="6"/>
        <v>1.0999929264908996</v>
      </c>
      <c r="FH45" s="9">
        <f>(FE45*Table46[[#This Row],[qx (tau)]])/FG45</f>
        <v>6.418977589840807E-6</v>
      </c>
      <c r="FI45" s="6">
        <f t="shared" si="7"/>
        <v>4</v>
      </c>
      <c r="FM45" s="15">
        <v>38</v>
      </c>
      <c r="FN45" s="9">
        <v>0.65714285714285725</v>
      </c>
      <c r="FO45" s="9">
        <v>3.9694521474458789E-4</v>
      </c>
      <c r="FP45" s="9">
        <v>1.0995959812761551</v>
      </c>
      <c r="FQ45" s="9">
        <v>1.0999929264908996</v>
      </c>
      <c r="FR45" s="9">
        <v>1.1280949173907873E-5</v>
      </c>
      <c r="FS45" s="6">
        <v>4</v>
      </c>
      <c r="FW45" s="15">
        <v>38</v>
      </c>
      <c r="FX45" s="9">
        <v>0.65714285714285725</v>
      </c>
      <c r="FY45" s="9">
        <v>3.9281036875766514E-4</v>
      </c>
      <c r="FZ45" s="9">
        <v>1.099600116122142</v>
      </c>
      <c r="GA45" s="9">
        <v>1.0999929264908996</v>
      </c>
      <c r="GB45" s="9">
        <v>1.1163439286679667E-5</v>
      </c>
      <c r="GC45" s="6">
        <v>4</v>
      </c>
      <c r="GG45" s="15">
        <v>38</v>
      </c>
      <c r="GH45" s="9">
        <v>0.65714285714285725</v>
      </c>
      <c r="GI45" s="9">
        <v>3.5042819739170651E-4</v>
      </c>
      <c r="GJ45" s="9">
        <v>1.099642498293508</v>
      </c>
      <c r="GK45" s="9">
        <v>1.0999929264908996</v>
      </c>
      <c r="GL45" s="9">
        <v>9.9589629425905441E-6</v>
      </c>
      <c r="GM45" s="6">
        <v>4</v>
      </c>
      <c r="GQ45" s="15">
        <v>38</v>
      </c>
      <c r="GR45" s="9">
        <v>0.65714285714285725</v>
      </c>
      <c r="GS45" s="9">
        <v>3.0029318980026766E-4</v>
      </c>
      <c r="GT45" s="9">
        <v>1.0996926333010995</v>
      </c>
      <c r="GU45" s="9">
        <v>1.0999929264908996</v>
      </c>
      <c r="GV45" s="9">
        <v>8.5341555599485335E-6</v>
      </c>
      <c r="GW45" s="6">
        <v>4</v>
      </c>
      <c r="HA45" s="15">
        <v>38</v>
      </c>
      <c r="HB45" s="9">
        <v>0.65714285714285725</v>
      </c>
      <c r="HC45" s="9">
        <v>2.506750379571942E-4</v>
      </c>
      <c r="HD45" s="9">
        <v>1.0997422514529425</v>
      </c>
      <c r="HE45" s="9">
        <v>1.0999929264908996</v>
      </c>
      <c r="HF45" s="9">
        <v>7.1240369132100501E-6</v>
      </c>
      <c r="HG45" s="6">
        <v>4</v>
      </c>
      <c r="HK45" s="15">
        <v>38</v>
      </c>
      <c r="HL45" s="9">
        <v>0.65714285714285725</v>
      </c>
      <c r="HM45" s="9">
        <v>2.1811312581017722E-4</v>
      </c>
      <c r="HN45" s="9">
        <v>1.0997748133650895</v>
      </c>
      <c r="HO45" s="9">
        <v>1.0999929264908996</v>
      </c>
      <c r="HP45" s="9">
        <v>6.1986465512879203E-6</v>
      </c>
      <c r="HQ45" s="6">
        <v>4</v>
      </c>
      <c r="HU45" s="15">
        <v>38</v>
      </c>
      <c r="HV45" s="9">
        <v>0.65714285714285725</v>
      </c>
      <c r="HW45" s="9">
        <v>1.9485461713373653E-4</v>
      </c>
      <c r="HX45" s="9">
        <v>1.0997980718737661</v>
      </c>
      <c r="HY45" s="9">
        <v>1.0999929264908999</v>
      </c>
      <c r="HZ45" s="9">
        <v>5.537653435629255E-6</v>
      </c>
      <c r="IA45" s="6">
        <v>4</v>
      </c>
      <c r="IE45" s="15">
        <v>38</v>
      </c>
      <c r="IF45" s="9">
        <v>0.65714285714285725</v>
      </c>
      <c r="IG45" s="9">
        <v>1.8348379066969884E-4</v>
      </c>
      <c r="IH45" s="9">
        <v>1.0998094427002301</v>
      </c>
      <c r="II45" s="9">
        <v>1.0999929264908999</v>
      </c>
      <c r="IJ45" s="9">
        <v>5.214501245751685E-6</v>
      </c>
      <c r="IK45" s="6">
        <v>4</v>
      </c>
      <c r="IO45" s="15">
        <v>38</v>
      </c>
      <c r="IP45" s="9">
        <v>0.65714285714285725</v>
      </c>
      <c r="IQ45" s="9">
        <v>1.8382836116860907E-4</v>
      </c>
      <c r="IR45" s="9">
        <v>1.099809098129731</v>
      </c>
      <c r="IS45" s="9">
        <v>1.0999929264908996</v>
      </c>
      <c r="IT45" s="9">
        <v>5.2242937363540363E-6</v>
      </c>
      <c r="IU45" s="6">
        <v>4</v>
      </c>
      <c r="IY45" s="15">
        <v>38</v>
      </c>
      <c r="IZ45" s="9">
        <v>0.65714285714285725</v>
      </c>
      <c r="JA45" s="9">
        <v>1.8365607591915394E-4</v>
      </c>
      <c r="JB45" s="9">
        <v>1.0998092704149807</v>
      </c>
      <c r="JC45" s="9">
        <v>1.0999929264908999</v>
      </c>
      <c r="JD45" s="9">
        <v>5.2193974910528598E-6</v>
      </c>
      <c r="JE45" s="6">
        <v>4</v>
      </c>
      <c r="JI45" s="15">
        <v>38</v>
      </c>
      <c r="JJ45" s="9">
        <v>0.65714285714285725</v>
      </c>
      <c r="JK45" s="9">
        <v>2.0174602711194118E-4</v>
      </c>
      <c r="JL45" s="9">
        <v>1.0997911804637879</v>
      </c>
      <c r="JM45" s="9">
        <v>1.0999929264908999</v>
      </c>
      <c r="JN45" s="9">
        <v>5.7335032476762667E-6</v>
      </c>
      <c r="JO45" s="6">
        <v>4</v>
      </c>
      <c r="JS45" s="15">
        <v>38</v>
      </c>
      <c r="JT45" s="9">
        <v>0.65714285714285725</v>
      </c>
      <c r="JU45" s="9">
        <v>2.1122171583197254E-4</v>
      </c>
      <c r="JV45" s="9">
        <v>1.0997817047750678</v>
      </c>
      <c r="JW45" s="9">
        <v>1.0999929264908996</v>
      </c>
      <c r="JX45" s="9">
        <v>6.0027967392409077E-6</v>
      </c>
      <c r="JY45" s="6">
        <v>4</v>
      </c>
      <c r="KC45" s="15">
        <v>38</v>
      </c>
      <c r="KD45" s="9">
        <v>0.65714285714285725</v>
      </c>
      <c r="KE45" s="9">
        <v>2.2672738828293301E-4</v>
      </c>
      <c r="KF45" s="9">
        <v>1.0997661991026169</v>
      </c>
      <c r="KG45" s="9">
        <v>1.0999929264908999</v>
      </c>
      <c r="KH45" s="9">
        <v>6.4434588163466829E-6</v>
      </c>
      <c r="KI45" s="6">
        <v>4</v>
      </c>
      <c r="KM45" s="15">
        <v>38</v>
      </c>
      <c r="KN45" s="9">
        <v>0.65714285714285725</v>
      </c>
      <c r="KO45" s="9">
        <v>2.2965623752366996E-4</v>
      </c>
      <c r="KP45" s="9">
        <v>1.0997632702533759</v>
      </c>
      <c r="KQ45" s="9">
        <v>1.0999929264908996</v>
      </c>
      <c r="KR45" s="9">
        <v>6.5266949864666626E-6</v>
      </c>
      <c r="KS45" s="6">
        <v>4</v>
      </c>
      <c r="KW45" s="15">
        <v>38</v>
      </c>
      <c r="KX45" s="9">
        <v>0.65714285714285725</v>
      </c>
      <c r="KY45" s="9">
        <v>2.2586596203565742E-4</v>
      </c>
      <c r="KZ45" s="9">
        <v>1.0997670605288641</v>
      </c>
      <c r="LA45" s="9">
        <v>1.0999929264908996</v>
      </c>
      <c r="LB45" s="9">
        <v>6.418977589840807E-6</v>
      </c>
      <c r="LC45" s="6">
        <v>4</v>
      </c>
    </row>
    <row r="46" spans="1:315">
      <c r="A46" s="6">
        <v>39</v>
      </c>
      <c r="B46" s="6">
        <v>3.1406007013921731E-2</v>
      </c>
      <c r="C46" s="6">
        <f>1-Table46[[#This Row],[qx (tau)]]</f>
        <v>0.96859399298607829</v>
      </c>
      <c r="H46" s="15">
        <f t="shared" si="8"/>
        <v>39</v>
      </c>
      <c r="I46" s="9">
        <f t="shared" si="20"/>
        <v>0.68571428571428583</v>
      </c>
      <c r="J46" s="9" cm="1">
        <f t="array" ref="J46">VLOOKUP($G$13,'qx Malaria'!$B$1:$I$31,(N46),FALSE)/(1-angola!I46*INDEX($E$6:$G$11,N46,2))</f>
        <v>2.3319489739651272E-4</v>
      </c>
      <c r="K46" s="9">
        <f t="shared" si="18"/>
        <v>1.1354524804388433</v>
      </c>
      <c r="L46" s="9">
        <f t="shared" si="2"/>
        <v>1.1356856753362399</v>
      </c>
      <c r="M46" s="9">
        <f>(J46*Table46[[#This Row],[qx (tau)]])/L46</f>
        <v>6.4487214572617721E-6</v>
      </c>
      <c r="N46" s="6">
        <f t="shared" si="3"/>
        <v>4</v>
      </c>
      <c r="S46" s="15">
        <v>39</v>
      </c>
      <c r="T46" s="9">
        <v>0.68571428571428583</v>
      </c>
      <c r="U46" s="9">
        <v>2.1700821878241461E-4</v>
      </c>
      <c r="V46" s="9">
        <v>1.1354686671174576</v>
      </c>
      <c r="W46" s="9">
        <v>1.1356856753362401</v>
      </c>
      <c r="X46" s="9">
        <v>6.0010985338362787E-6</v>
      </c>
      <c r="Y46" s="6">
        <v>4</v>
      </c>
      <c r="AC46" s="15">
        <v>39</v>
      </c>
      <c r="AD46" s="9">
        <v>0.68571428571428583</v>
      </c>
      <c r="AE46" s="9">
        <v>2.1771972113907826E-4</v>
      </c>
      <c r="AF46" s="9">
        <v>1.1354679556151008</v>
      </c>
      <c r="AG46" s="9">
        <v>1.1356856753362399</v>
      </c>
      <c r="AH46" s="9">
        <v>6.0207742667341045E-6</v>
      </c>
      <c r="AI46" s="6">
        <v>4</v>
      </c>
      <c r="AM46" s="15">
        <v>39</v>
      </c>
      <c r="AN46" s="9">
        <v>0.68571428571428583</v>
      </c>
      <c r="AO46" s="9">
        <v>2.2270023763572386E-4</v>
      </c>
      <c r="AP46" s="9">
        <v>1.1354629750986041</v>
      </c>
      <c r="AQ46" s="9">
        <v>1.1356856753362399</v>
      </c>
      <c r="AR46" s="9">
        <v>6.1585043970188721E-6</v>
      </c>
      <c r="AS46" s="6">
        <v>4</v>
      </c>
      <c r="AW46" s="15">
        <v>39</v>
      </c>
      <c r="AX46" s="9">
        <v>0.68571428571428583</v>
      </c>
      <c r="AY46" s="9">
        <v>2.3408427534234231E-4</v>
      </c>
      <c r="AZ46" s="9">
        <v>1.1354515910608975</v>
      </c>
      <c r="BA46" s="9">
        <v>1.1356856753362399</v>
      </c>
      <c r="BB46" s="9">
        <v>6.4733161233840529E-6</v>
      </c>
      <c r="BC46" s="6">
        <v>4</v>
      </c>
      <c r="BG46" s="15">
        <v>39</v>
      </c>
      <c r="BH46" s="9">
        <v>0.68571428571428583</v>
      </c>
      <c r="BI46" s="9">
        <v>2.4689131776228811E-4</v>
      </c>
      <c r="BJ46" s="9">
        <v>1.1354387840184776</v>
      </c>
      <c r="BK46" s="9">
        <v>1.1356856753362399</v>
      </c>
      <c r="BL46" s="9">
        <v>6.8274793155448826E-6</v>
      </c>
      <c r="BM46" s="6">
        <v>4</v>
      </c>
      <c r="BQ46" s="15">
        <v>39</v>
      </c>
      <c r="BR46" s="9">
        <v>0.68571428571428583</v>
      </c>
      <c r="BS46" s="9">
        <v>2.4955945159977678E-4</v>
      </c>
      <c r="BT46" s="9">
        <v>1.1354361158846402</v>
      </c>
      <c r="BU46" s="9">
        <v>1.1356856753362401</v>
      </c>
      <c r="BV46" s="9">
        <v>6.9012633139117205E-6</v>
      </c>
      <c r="BW46" s="6">
        <v>4</v>
      </c>
      <c r="CA46" s="15">
        <v>39</v>
      </c>
      <c r="CB46" s="9">
        <v>0.68571428571428583</v>
      </c>
      <c r="CC46" s="9">
        <v>2.3906479183898787E-4</v>
      </c>
      <c r="CD46" s="9">
        <v>1.135446610544401</v>
      </c>
      <c r="CE46" s="9">
        <v>1.1356856753362399</v>
      </c>
      <c r="CF46" s="9">
        <v>6.6110462536688196E-6</v>
      </c>
      <c r="CG46" s="6">
        <v>4</v>
      </c>
      <c r="CK46" s="15">
        <v>39</v>
      </c>
      <c r="CL46" s="9">
        <v>0.68571428571428583</v>
      </c>
      <c r="CM46" s="9">
        <v>2.4493468628146301E-4</v>
      </c>
      <c r="CN46" s="9">
        <v>1.1354407406499585</v>
      </c>
      <c r="CO46" s="9">
        <v>1.1356856753362399</v>
      </c>
      <c r="CP46" s="9">
        <v>6.7733710500758662E-6</v>
      </c>
      <c r="CQ46" s="6">
        <v>4</v>
      </c>
      <c r="CU46" s="15">
        <v>39</v>
      </c>
      <c r="CV46" s="9">
        <v>0.68571428571428583</v>
      </c>
      <c r="CW46" s="9">
        <v>2.719717758346819E-4</v>
      </c>
      <c r="CX46" s="9">
        <v>1.1354137035604053</v>
      </c>
      <c r="CY46" s="9">
        <v>1.1356856753362399</v>
      </c>
      <c r="CZ46" s="9">
        <v>7.5210489001931739E-6</v>
      </c>
      <c r="DA46" s="6">
        <v>4</v>
      </c>
      <c r="DE46" s="15">
        <v>39</v>
      </c>
      <c r="DF46" s="9">
        <v>0.68571428571428583</v>
      </c>
      <c r="DG46" s="9">
        <v>2.9296109535625967E-4</v>
      </c>
      <c r="DH46" s="9">
        <v>1.1353927142408837</v>
      </c>
      <c r="DI46" s="9">
        <v>1.1356856753362401</v>
      </c>
      <c r="DJ46" s="9">
        <v>8.1014830206789749E-6</v>
      </c>
      <c r="DK46" s="6">
        <v>4</v>
      </c>
      <c r="DO46" s="15">
        <v>39</v>
      </c>
      <c r="DP46" s="9">
        <v>0.68571428571428583</v>
      </c>
      <c r="DQ46" s="9">
        <v>3.070132669003669E-4</v>
      </c>
      <c r="DR46" s="9">
        <v>1.1353786620693396</v>
      </c>
      <c r="DS46" s="9">
        <v>1.1356856753362399</v>
      </c>
      <c r="DT46" s="9">
        <v>8.4900787454110013E-6</v>
      </c>
      <c r="DU46" s="6">
        <v>4</v>
      </c>
      <c r="DY46" s="15">
        <v>39</v>
      </c>
      <c r="DZ46" s="9">
        <v>0.68571428571428583</v>
      </c>
      <c r="EA46" s="9">
        <v>3.2462295022779234E-4</v>
      </c>
      <c r="EB46" s="9">
        <v>1.1353610523860123</v>
      </c>
      <c r="EC46" s="9">
        <v>1.1356856753362401</v>
      </c>
      <c r="ED46" s="9">
        <v>8.9770531346321386E-6</v>
      </c>
      <c r="EE46" s="6">
        <v>4</v>
      </c>
      <c r="EI46" s="15">
        <v>39</v>
      </c>
      <c r="EJ46" s="9">
        <v>0.68571428571428583</v>
      </c>
      <c r="EK46" s="9">
        <v>3.4632377210603378E-4</v>
      </c>
      <c r="EL46" s="9">
        <v>1.1353393515641339</v>
      </c>
      <c r="EM46" s="9">
        <v>1.1356856753362399</v>
      </c>
      <c r="EN46" s="9">
        <v>9.5771629880157688E-6</v>
      </c>
      <c r="EO46" s="6">
        <v>4</v>
      </c>
      <c r="ES46" s="15">
        <v>39</v>
      </c>
      <c r="ET46" s="9">
        <v>0.68571428571428583</v>
      </c>
      <c r="EU46" s="9">
        <v>3.72649359302589E-4</v>
      </c>
      <c r="EV46" s="9">
        <v>1.1353130259769373</v>
      </c>
      <c r="EW46" s="9">
        <v>1.1356856753362399</v>
      </c>
      <c r="EX46" s="9">
        <v>1.0305165105235252E-5</v>
      </c>
      <c r="EY46" s="6">
        <v>4</v>
      </c>
      <c r="FC46" s="15">
        <f t="shared" si="10"/>
        <v>39</v>
      </c>
      <c r="FD46" s="9">
        <f t="shared" si="21"/>
        <v>0.68571428571428583</v>
      </c>
      <c r="FE46" s="9" cm="1">
        <f t="array" ref="FE46">VLOOKUP($G$13,'qx Malaria'!$B$1:$I$31,(FI46),FALSE)/(1-angola!FD46*INDEX($E$6:$G$11,FI46,2))</f>
        <v>2.3319489739651272E-4</v>
      </c>
      <c r="FF46" s="9">
        <f t="shared" si="19"/>
        <v>1.1354524804388433</v>
      </c>
      <c r="FG46" s="9">
        <f t="shared" si="6"/>
        <v>1.1356856753362399</v>
      </c>
      <c r="FH46" s="9">
        <f>(FE46*Table46[[#This Row],[qx (tau)]])/FG46</f>
        <v>6.4487214572617721E-6</v>
      </c>
      <c r="FI46" s="6">
        <f t="shared" si="7"/>
        <v>4</v>
      </c>
      <c r="FM46" s="15">
        <v>39</v>
      </c>
      <c r="FN46" s="9">
        <v>0.68571428571428583</v>
      </c>
      <c r="FO46" s="9">
        <v>4.0982535743826491E-4</v>
      </c>
      <c r="FP46" s="9">
        <v>1.1352758499788018</v>
      </c>
      <c r="FQ46" s="9">
        <v>1.1356856753362401</v>
      </c>
      <c r="FR46" s="9">
        <v>1.1333222149146546E-5</v>
      </c>
      <c r="FS46" s="6">
        <v>4</v>
      </c>
      <c r="FW46" s="15">
        <v>39</v>
      </c>
      <c r="FX46" s="9">
        <v>0.68571428571428583</v>
      </c>
      <c r="FY46" s="9">
        <v>4.0555634329828303E-4</v>
      </c>
      <c r="FZ46" s="9">
        <v>1.1352801189929416</v>
      </c>
      <c r="GA46" s="9">
        <v>1.1356856753362399</v>
      </c>
      <c r="GB46" s="9">
        <v>1.1215167751759605E-5</v>
      </c>
      <c r="GC46" s="6">
        <v>4</v>
      </c>
      <c r="GG46" s="15">
        <v>39</v>
      </c>
      <c r="GH46" s="9">
        <v>0.68571428571428583</v>
      </c>
      <c r="GI46" s="9">
        <v>3.617989483634683E-4</v>
      </c>
      <c r="GJ46" s="9">
        <v>1.1353238763878766</v>
      </c>
      <c r="GK46" s="9">
        <v>1.1356856753362401</v>
      </c>
      <c r="GL46" s="9">
        <v>1.0005110178543436E-5</v>
      </c>
      <c r="GM46" s="6">
        <v>4</v>
      </c>
      <c r="GQ46" s="15">
        <v>39</v>
      </c>
      <c r="GR46" s="9">
        <v>0.68571428571428583</v>
      </c>
      <c r="GS46" s="9">
        <v>3.1003715191618741E-4</v>
      </c>
      <c r="GT46" s="9">
        <v>1.1353756381843239</v>
      </c>
      <c r="GU46" s="9">
        <v>1.1356856753362401</v>
      </c>
      <c r="GV46" s="9">
        <v>8.5737006102267491E-6</v>
      </c>
      <c r="GW46" s="6">
        <v>4</v>
      </c>
      <c r="HA46" s="15">
        <v>39</v>
      </c>
      <c r="HB46" s="9">
        <v>0.68571428571428583</v>
      </c>
      <c r="HC46" s="9">
        <v>2.5880898223640432E-4</v>
      </c>
      <c r="HD46" s="9">
        <v>1.1354268663540035</v>
      </c>
      <c r="HE46" s="9">
        <v>1.1356856753362399</v>
      </c>
      <c r="HF46" s="9">
        <v>7.1570478415834334E-6</v>
      </c>
      <c r="HG46" s="6">
        <v>4</v>
      </c>
      <c r="HK46" s="15">
        <v>39</v>
      </c>
      <c r="HL46" s="9">
        <v>0.68571428571428583</v>
      </c>
      <c r="HM46" s="9">
        <v>2.2519049588404667E-4</v>
      </c>
      <c r="HN46" s="9">
        <v>1.135460484840356</v>
      </c>
      <c r="HO46" s="9">
        <v>1.1356856753362401</v>
      </c>
      <c r="HP46" s="9">
        <v>6.2273694621612542E-6</v>
      </c>
      <c r="HQ46" s="6">
        <v>4</v>
      </c>
      <c r="HU46" s="15">
        <v>39</v>
      </c>
      <c r="HV46" s="9">
        <v>0.68571428571428583</v>
      </c>
      <c r="HW46" s="9">
        <v>2.0117729134664831E-4</v>
      </c>
      <c r="HX46" s="9">
        <v>1.1354844980448933</v>
      </c>
      <c r="HY46" s="9">
        <v>1.1356856753362399</v>
      </c>
      <c r="HZ46" s="9">
        <v>5.5633134768596994E-6</v>
      </c>
      <c r="IA46" s="6">
        <v>4</v>
      </c>
      <c r="IE46" s="15">
        <v>39</v>
      </c>
      <c r="IF46" s="9">
        <v>0.68571428571428583</v>
      </c>
      <c r="IG46" s="9">
        <v>1.8943750246169799E-4</v>
      </c>
      <c r="IH46" s="9">
        <v>1.1354962378337783</v>
      </c>
      <c r="II46" s="9">
        <v>1.1356856753362401</v>
      </c>
      <c r="IJ46" s="9">
        <v>5.2386638840456036E-6</v>
      </c>
      <c r="IK46" s="6">
        <v>4</v>
      </c>
      <c r="IO46" s="15">
        <v>39</v>
      </c>
      <c r="IP46" s="9">
        <v>0.68571428571428583</v>
      </c>
      <c r="IQ46" s="9">
        <v>1.8979325364002983E-4</v>
      </c>
      <c r="IR46" s="9">
        <v>1.1354958820825998</v>
      </c>
      <c r="IS46" s="9">
        <v>1.1356856753362399</v>
      </c>
      <c r="IT46" s="9">
        <v>5.2485017504945169E-6</v>
      </c>
      <c r="IU46" s="6">
        <v>4</v>
      </c>
      <c r="IY46" s="15">
        <v>39</v>
      </c>
      <c r="IZ46" s="9">
        <v>0.68571428571428583</v>
      </c>
      <c r="JA46" s="9">
        <v>1.8961537805086391E-4</v>
      </c>
      <c r="JB46" s="9">
        <v>1.1354960599581891</v>
      </c>
      <c r="JC46" s="9">
        <v>1.1356856753362401</v>
      </c>
      <c r="JD46" s="9">
        <v>5.2435828172700603E-6</v>
      </c>
      <c r="JE46" s="6">
        <v>4</v>
      </c>
      <c r="JI46" s="15">
        <v>39</v>
      </c>
      <c r="JJ46" s="9">
        <v>0.68571428571428583</v>
      </c>
      <c r="JK46" s="9">
        <v>2.0829231491328485E-4</v>
      </c>
      <c r="JL46" s="9">
        <v>1.1354773830213267</v>
      </c>
      <c r="JM46" s="9">
        <v>1.1356856753362401</v>
      </c>
      <c r="JN46" s="9">
        <v>5.7600708058379367E-6</v>
      </c>
      <c r="JO46" s="6">
        <v>4</v>
      </c>
      <c r="JS46" s="15">
        <v>39</v>
      </c>
      <c r="JT46" s="9">
        <v>0.68571428571428583</v>
      </c>
      <c r="JU46" s="9">
        <v>2.1807547231741009E-4</v>
      </c>
      <c r="JV46" s="9">
        <v>1.1354675998639225</v>
      </c>
      <c r="JW46" s="9">
        <v>1.1356856753362399</v>
      </c>
      <c r="JX46" s="9">
        <v>6.0306121331830161E-6</v>
      </c>
      <c r="JY46" s="6">
        <v>4</v>
      </c>
      <c r="KC46" s="15">
        <v>39</v>
      </c>
      <c r="KD46" s="9">
        <v>0.68571428571428583</v>
      </c>
      <c r="KE46" s="9">
        <v>2.3408427534234231E-4</v>
      </c>
      <c r="KF46" s="9">
        <v>1.1354515910608975</v>
      </c>
      <c r="KG46" s="9">
        <v>1.1356856753362399</v>
      </c>
      <c r="KH46" s="9">
        <v>6.4733161233840529E-6</v>
      </c>
      <c r="KI46" s="6">
        <v>4</v>
      </c>
      <c r="KM46" s="15">
        <v>39</v>
      </c>
      <c r="KN46" s="9">
        <v>0.68571428571428583</v>
      </c>
      <c r="KO46" s="9">
        <v>2.3710816035816282E-4</v>
      </c>
      <c r="KP46" s="9">
        <v>1.1354485671758818</v>
      </c>
      <c r="KQ46" s="9">
        <v>1.1356856753362401</v>
      </c>
      <c r="KR46" s="9">
        <v>6.5569379881998024E-6</v>
      </c>
      <c r="KS46" s="6">
        <v>4</v>
      </c>
      <c r="KW46" s="15">
        <v>39</v>
      </c>
      <c r="KX46" s="9">
        <v>0.68571428571428583</v>
      </c>
      <c r="KY46" s="9">
        <v>2.3319489739651272E-4</v>
      </c>
      <c r="KZ46" s="9">
        <v>1.1354524804388433</v>
      </c>
      <c r="LA46" s="9">
        <v>1.1356856753362399</v>
      </c>
      <c r="LB46" s="9">
        <v>6.4487214572617721E-6</v>
      </c>
      <c r="LC46" s="6">
        <v>4</v>
      </c>
    </row>
    <row r="47" spans="1:315">
      <c r="A47" s="6">
        <v>40</v>
      </c>
      <c r="B47" s="6">
        <v>3.1555121055868537E-2</v>
      </c>
      <c r="C47" s="6">
        <f>1-Table46[[#This Row],[qx (tau)]]</f>
        <v>0.96844487894413145</v>
      </c>
      <c r="H47" s="15">
        <f t="shared" si="8"/>
        <v>40</v>
      </c>
      <c r="I47" s="9">
        <f t="shared" si="20"/>
        <v>0.71428571428571441</v>
      </c>
      <c r="J47" s="9" cm="1">
        <f t="array" ref="J47">VLOOKUP($G$13,'qx Malaria'!$B$1:$I$31,(N47),FALSE)/(1-angola!I47*INDEX($E$6:$G$11,N47,2))</f>
        <v>2.4101540431703352E-4</v>
      </c>
      <c r="K47" s="9">
        <f t="shared" si="18"/>
        <v>1.1735314181871925</v>
      </c>
      <c r="L47" s="9">
        <f t="shared" si="2"/>
        <v>1.1737724335915096</v>
      </c>
      <c r="M47" s="9">
        <f>(J47*Table46[[#This Row],[qx (tau)]])/L47</f>
        <v>6.4793396419120894E-6</v>
      </c>
      <c r="N47" s="6">
        <f t="shared" si="3"/>
        <v>4</v>
      </c>
      <c r="S47" s="15">
        <v>40</v>
      </c>
      <c r="T47" s="9">
        <v>0.71428571428571441</v>
      </c>
      <c r="U47" s="9">
        <v>2.2428588349868872E-4</v>
      </c>
      <c r="V47" s="9">
        <v>1.173548147708011</v>
      </c>
      <c r="W47" s="9">
        <v>1.1737724335915096</v>
      </c>
      <c r="X47" s="9">
        <v>6.0295914287816544E-6</v>
      </c>
      <c r="Y47" s="6">
        <v>4</v>
      </c>
      <c r="AC47" s="15">
        <v>40</v>
      </c>
      <c r="AD47" s="9">
        <v>0.71428571428571441</v>
      </c>
      <c r="AE47" s="9">
        <v>2.2502124705114343E-4</v>
      </c>
      <c r="AF47" s="9">
        <v>1.1735474123444585</v>
      </c>
      <c r="AG47" s="9">
        <v>1.1737724335915096</v>
      </c>
      <c r="AH47" s="9">
        <v>6.0493605810071685E-6</v>
      </c>
      <c r="AI47" s="6">
        <v>4</v>
      </c>
      <c r="AM47" s="15">
        <v>40</v>
      </c>
      <c r="AN47" s="9">
        <v>0.71428571428571441</v>
      </c>
      <c r="AO47" s="9">
        <v>2.3016879191832646E-4</v>
      </c>
      <c r="AP47" s="9">
        <v>1.1735422647995912</v>
      </c>
      <c r="AQ47" s="9">
        <v>1.1737724335915096</v>
      </c>
      <c r="AR47" s="9">
        <v>6.1877446465857635E-6</v>
      </c>
      <c r="AS47" s="6">
        <v>4</v>
      </c>
      <c r="AW47" s="15">
        <v>40</v>
      </c>
      <c r="AX47" s="9">
        <v>0.71428571428571441</v>
      </c>
      <c r="AY47" s="9">
        <v>2.4193460875760194E-4</v>
      </c>
      <c r="AZ47" s="9">
        <v>1.173530498982752</v>
      </c>
      <c r="BA47" s="9">
        <v>1.1737724335915096</v>
      </c>
      <c r="BB47" s="9">
        <v>6.504051082193981E-6</v>
      </c>
      <c r="BC47" s="6">
        <v>4</v>
      </c>
      <c r="BG47" s="15">
        <v>40</v>
      </c>
      <c r="BH47" s="9">
        <v>0.71428571428571441</v>
      </c>
      <c r="BI47" s="9">
        <v>2.5517115270178687E-4</v>
      </c>
      <c r="BJ47" s="9">
        <v>1.1735172624388077</v>
      </c>
      <c r="BK47" s="9">
        <v>1.1737724335915094</v>
      </c>
      <c r="BL47" s="9">
        <v>6.8598958222532277E-6</v>
      </c>
      <c r="BM47" s="6">
        <v>4</v>
      </c>
      <c r="BQ47" s="15">
        <v>40</v>
      </c>
      <c r="BR47" s="9">
        <v>0.71428571428571441</v>
      </c>
      <c r="BS47" s="9">
        <v>2.5792876602349202E-4</v>
      </c>
      <c r="BT47" s="9">
        <v>1.1735145048254862</v>
      </c>
      <c r="BU47" s="9">
        <v>1.1737724335915098</v>
      </c>
      <c r="BV47" s="9">
        <v>6.9340301430989019E-6</v>
      </c>
      <c r="BW47" s="6">
        <v>4</v>
      </c>
      <c r="CA47" s="15">
        <v>40</v>
      </c>
      <c r="CB47" s="9">
        <v>0.71428571428571441</v>
      </c>
      <c r="CC47" s="9">
        <v>2.4708215362478491E-4</v>
      </c>
      <c r="CD47" s="9">
        <v>1.1735253514378849</v>
      </c>
      <c r="CE47" s="9">
        <v>1.1737724335915096</v>
      </c>
      <c r="CF47" s="9">
        <v>6.642435147772576E-6</v>
      </c>
      <c r="CG47" s="6">
        <v>4</v>
      </c>
      <c r="CK47" s="15">
        <v>40</v>
      </c>
      <c r="CL47" s="9">
        <v>0.71428571428571441</v>
      </c>
      <c r="CM47" s="9">
        <v>2.5314890293253633E-4</v>
      </c>
      <c r="CN47" s="9">
        <v>1.1735192846885771</v>
      </c>
      <c r="CO47" s="9">
        <v>1.1737724335915096</v>
      </c>
      <c r="CP47" s="9">
        <v>6.8055306536330636E-6</v>
      </c>
      <c r="CQ47" s="6">
        <v>4</v>
      </c>
      <c r="CU47" s="15">
        <v>40</v>
      </c>
      <c r="CV47" s="9">
        <v>0.71428571428571441</v>
      </c>
      <c r="CW47" s="9">
        <v>2.8109271792581562E-4</v>
      </c>
      <c r="CX47" s="9">
        <v>1.1734913408735839</v>
      </c>
      <c r="CY47" s="9">
        <v>1.1737724335915096</v>
      </c>
      <c r="CZ47" s="9">
        <v>7.5567584382025819E-6</v>
      </c>
      <c r="DA47" s="6">
        <v>4</v>
      </c>
      <c r="DE47" s="15">
        <v>40</v>
      </c>
      <c r="DF47" s="9">
        <v>0.71428571428571441</v>
      </c>
      <c r="DG47" s="9">
        <v>3.0278594272322974E-4</v>
      </c>
      <c r="DH47" s="9">
        <v>1.1734696476487863</v>
      </c>
      <c r="DI47" s="9">
        <v>1.1737724335915094</v>
      </c>
      <c r="DJ47" s="9">
        <v>8.1399484288552336E-6</v>
      </c>
      <c r="DK47" s="6">
        <v>4</v>
      </c>
      <c r="DO47" s="15">
        <v>40</v>
      </c>
      <c r="DP47" s="9">
        <v>0.71428571428571441</v>
      </c>
      <c r="DQ47" s="9">
        <v>3.1730937288421048E-4</v>
      </c>
      <c r="DR47" s="9">
        <v>1.1734551242186255</v>
      </c>
      <c r="DS47" s="9">
        <v>1.1737724335915096</v>
      </c>
      <c r="DT47" s="9">
        <v>8.5303891853091286E-6</v>
      </c>
      <c r="DU47" s="6">
        <v>4</v>
      </c>
      <c r="DY47" s="15">
        <v>40</v>
      </c>
      <c r="DZ47" s="9">
        <v>0.71428571428571441</v>
      </c>
      <c r="EA47" s="9">
        <v>3.3550962080746468E-4</v>
      </c>
      <c r="EB47" s="9">
        <v>1.1734369239707021</v>
      </c>
      <c r="EC47" s="9">
        <v>1.1737724335915096</v>
      </c>
      <c r="ED47" s="9">
        <v>9.0196757028905903E-6</v>
      </c>
      <c r="EE47" s="6">
        <v>4</v>
      </c>
      <c r="EI47" s="15">
        <v>40</v>
      </c>
      <c r="EJ47" s="9">
        <v>0.71428571428571441</v>
      </c>
      <c r="EK47" s="9">
        <v>3.5793820915733352E-4</v>
      </c>
      <c r="EL47" s="9">
        <v>1.1734144953823522</v>
      </c>
      <c r="EM47" s="9">
        <v>1.1737724335915096</v>
      </c>
      <c r="EN47" s="9">
        <v>9.6226348457687536E-6</v>
      </c>
      <c r="EO47" s="6">
        <v>4</v>
      </c>
      <c r="ES47" s="15">
        <v>40</v>
      </c>
      <c r="ET47" s="9">
        <v>0.71428571428571441</v>
      </c>
      <c r="EU47" s="9">
        <v>3.851466605981581E-4</v>
      </c>
      <c r="EV47" s="9">
        <v>1.1733872869309114</v>
      </c>
      <c r="EW47" s="9">
        <v>1.1737724335915096</v>
      </c>
      <c r="EX47" s="9">
        <v>1.0354093478112759E-5</v>
      </c>
      <c r="EY47" s="6">
        <v>4</v>
      </c>
      <c r="FC47" s="15">
        <f t="shared" si="10"/>
        <v>40</v>
      </c>
      <c r="FD47" s="9">
        <f t="shared" si="21"/>
        <v>0.71428571428571441</v>
      </c>
      <c r="FE47" s="9" cm="1">
        <f t="array" ref="FE47">VLOOKUP($G$13,'qx Malaria'!$B$1:$I$31,(FI47),FALSE)/(1-angola!FD47*INDEX($E$6:$G$11,FI47,2))</f>
        <v>2.4101540431703352E-4</v>
      </c>
      <c r="FF47" s="9">
        <f t="shared" si="19"/>
        <v>1.1735314181871925</v>
      </c>
      <c r="FG47" s="9">
        <f t="shared" si="6"/>
        <v>1.1737724335915096</v>
      </c>
      <c r="FH47" s="9">
        <f>(FE47*Table46[[#This Row],[qx (tau)]])/FG47</f>
        <v>6.4793396419120894E-6</v>
      </c>
      <c r="FI47" s="6">
        <f t="shared" si="7"/>
        <v>4</v>
      </c>
      <c r="FM47" s="15">
        <v>40</v>
      </c>
      <c r="FN47" s="9">
        <v>0.71428571428571441</v>
      </c>
      <c r="FO47" s="9">
        <v>4.2356940621391705E-4</v>
      </c>
      <c r="FP47" s="9">
        <v>1.1733488641852958</v>
      </c>
      <c r="FQ47" s="9">
        <v>1.1737724335915098</v>
      </c>
      <c r="FR47" s="9">
        <v>1.1387031681895844E-5</v>
      </c>
      <c r="FS47" s="6">
        <v>4</v>
      </c>
      <c r="FW47" s="15">
        <v>40</v>
      </c>
      <c r="FX47" s="9">
        <v>0.71428571428571441</v>
      </c>
      <c r="FY47" s="9">
        <v>4.1915722489918876E-4</v>
      </c>
      <c r="FZ47" s="9">
        <v>1.1733532763666104</v>
      </c>
      <c r="GA47" s="9">
        <v>1.1737724335915096</v>
      </c>
      <c r="GB47" s="9">
        <v>1.1268416768542764E-5</v>
      </c>
      <c r="GC47" s="6">
        <v>4</v>
      </c>
      <c r="GG47" s="15">
        <v>40</v>
      </c>
      <c r="GH47" s="9">
        <v>0.71428571428571441</v>
      </c>
      <c r="GI47" s="9">
        <v>3.7393236642322368E-4</v>
      </c>
      <c r="GJ47" s="9">
        <v>1.1733985012250865</v>
      </c>
      <c r="GK47" s="9">
        <v>1.1737724335915096</v>
      </c>
      <c r="GL47" s="9">
        <v>1.0052613906673677E-5</v>
      </c>
      <c r="GM47" s="6">
        <v>4</v>
      </c>
      <c r="GQ47" s="15">
        <v>40</v>
      </c>
      <c r="GR47" s="9">
        <v>0.71428571428571441</v>
      </c>
      <c r="GS47" s="9">
        <v>3.2043466798214299E-4</v>
      </c>
      <c r="GT47" s="9">
        <v>1.1734519989235275</v>
      </c>
      <c r="GU47" s="9">
        <v>1.1737724335915096</v>
      </c>
      <c r="GV47" s="9">
        <v>8.6144080822675603E-6</v>
      </c>
      <c r="GW47" s="6">
        <v>4</v>
      </c>
      <c r="HA47" s="15">
        <v>40</v>
      </c>
      <c r="HB47" s="9">
        <v>0.71428571428571441</v>
      </c>
      <c r="HC47" s="9">
        <v>2.6748849220540336E-4</v>
      </c>
      <c r="HD47" s="9">
        <v>1.1735049450993043</v>
      </c>
      <c r="HE47" s="9">
        <v>1.1737724335915096</v>
      </c>
      <c r="HF47" s="9">
        <v>7.1910291220305802E-6</v>
      </c>
      <c r="HG47" s="6">
        <v>4</v>
      </c>
      <c r="HK47" s="15">
        <v>40</v>
      </c>
      <c r="HL47" s="9">
        <v>0.71428571428571441</v>
      </c>
      <c r="HM47" s="9">
        <v>2.3274256435191798E-4</v>
      </c>
      <c r="HN47" s="9">
        <v>1.1735396910271578</v>
      </c>
      <c r="HO47" s="9">
        <v>1.1737724335915098</v>
      </c>
      <c r="HP47" s="9">
        <v>6.2569366793750602E-6</v>
      </c>
      <c r="HQ47" s="6">
        <v>4</v>
      </c>
      <c r="HU47" s="15">
        <v>40</v>
      </c>
      <c r="HV47" s="9">
        <v>0.71428571428571441</v>
      </c>
      <c r="HW47" s="9">
        <v>2.0792404445657127E-4</v>
      </c>
      <c r="HX47" s="9">
        <v>1.173564509547053</v>
      </c>
      <c r="HY47" s="9">
        <v>1.1737724335915096</v>
      </c>
      <c r="HZ47" s="9">
        <v>5.5897277917639769E-6</v>
      </c>
      <c r="IA47" s="6">
        <v>4</v>
      </c>
      <c r="IE47" s="15">
        <v>40</v>
      </c>
      <c r="IF47" s="9">
        <v>0.71428571428571441</v>
      </c>
      <c r="IG47" s="9">
        <v>1.9579054584106844E-4</v>
      </c>
      <c r="IH47" s="9">
        <v>1.1735766430456684</v>
      </c>
      <c r="II47" s="9">
        <v>1.1737724335915096</v>
      </c>
      <c r="IJ47" s="9">
        <v>5.2635367800430018E-6</v>
      </c>
      <c r="IK47" s="6">
        <v>4</v>
      </c>
      <c r="IO47" s="15">
        <v>40</v>
      </c>
      <c r="IP47" s="9">
        <v>0.71428571428571441</v>
      </c>
      <c r="IQ47" s="9">
        <v>1.9615822761729579E-4</v>
      </c>
      <c r="IR47" s="9">
        <v>1.1735762753638923</v>
      </c>
      <c r="IS47" s="9">
        <v>1.1737724335915096</v>
      </c>
      <c r="IT47" s="9">
        <v>5.2734213561557585E-6</v>
      </c>
      <c r="IU47" s="6">
        <v>4</v>
      </c>
      <c r="IY47" s="15">
        <v>40</v>
      </c>
      <c r="IZ47" s="9">
        <v>0.71428571428571441</v>
      </c>
      <c r="JA47" s="9">
        <v>1.9597438672918212E-4</v>
      </c>
      <c r="JB47" s="9">
        <v>1.1735764592047806</v>
      </c>
      <c r="JC47" s="9">
        <v>1.1737724335915098</v>
      </c>
      <c r="JD47" s="9">
        <v>5.2684790680993793E-6</v>
      </c>
      <c r="JE47" s="6">
        <v>4</v>
      </c>
      <c r="JI47" s="15">
        <v>40</v>
      </c>
      <c r="JJ47" s="9">
        <v>0.71428571428571441</v>
      </c>
      <c r="JK47" s="9">
        <v>2.1527767998111847E-4</v>
      </c>
      <c r="JL47" s="9">
        <v>1.1735571559115285</v>
      </c>
      <c r="JM47" s="9">
        <v>1.1737724335915096</v>
      </c>
      <c r="JN47" s="9">
        <v>5.7874193140191135E-6</v>
      </c>
      <c r="JO47" s="6">
        <v>4</v>
      </c>
      <c r="JS47" s="15">
        <v>40</v>
      </c>
      <c r="JT47" s="9">
        <v>0.71428571428571441</v>
      </c>
      <c r="JU47" s="9">
        <v>2.2538892882737079E-4</v>
      </c>
      <c r="JV47" s="9">
        <v>1.1735470446626823</v>
      </c>
      <c r="JW47" s="9">
        <v>1.1737724335915096</v>
      </c>
      <c r="JX47" s="9">
        <v>6.0592451571199252E-6</v>
      </c>
      <c r="JY47" s="6">
        <v>4</v>
      </c>
      <c r="KC47" s="15">
        <v>40</v>
      </c>
      <c r="KD47" s="9">
        <v>0.71428571428571441</v>
      </c>
      <c r="KE47" s="9">
        <v>2.4193460875760194E-4</v>
      </c>
      <c r="KF47" s="9">
        <v>1.173530498982752</v>
      </c>
      <c r="KG47" s="9">
        <v>1.1737724335915096</v>
      </c>
      <c r="KH47" s="9">
        <v>6.504051082193981E-6</v>
      </c>
      <c r="KI47" s="6">
        <v>4</v>
      </c>
      <c r="KM47" s="15">
        <v>40</v>
      </c>
      <c r="KN47" s="9">
        <v>0.71428571428571441</v>
      </c>
      <c r="KO47" s="9">
        <v>2.4505990385553447E-4</v>
      </c>
      <c r="KP47" s="9">
        <v>1.1735273736876541</v>
      </c>
      <c r="KQ47" s="9">
        <v>1.1737724335915096</v>
      </c>
      <c r="KR47" s="9">
        <v>6.5880699791524144E-6</v>
      </c>
      <c r="KS47" s="6">
        <v>4</v>
      </c>
      <c r="KW47" s="15">
        <v>40</v>
      </c>
      <c r="KX47" s="9">
        <v>0.71428571428571441</v>
      </c>
      <c r="KY47" s="9">
        <v>2.4101540431703352E-4</v>
      </c>
      <c r="KZ47" s="9">
        <v>1.1735314181871925</v>
      </c>
      <c r="LA47" s="9">
        <v>1.1737724335915096</v>
      </c>
      <c r="LB47" s="9">
        <v>6.4793396419120894E-6</v>
      </c>
      <c r="LC47" s="6">
        <v>4</v>
      </c>
    </row>
    <row r="48" spans="1:315">
      <c r="A48" s="6">
        <v>41</v>
      </c>
      <c r="B48" s="6">
        <v>3.1789391741991184E-2</v>
      </c>
      <c r="C48" s="6">
        <f>1-Table46[[#This Row],[qx (tau)]]</f>
        <v>0.96821060825800886</v>
      </c>
      <c r="H48" s="15">
        <f t="shared" si="8"/>
        <v>41</v>
      </c>
      <c r="I48" s="9">
        <f t="shared" si="20"/>
        <v>0.74285714285714299</v>
      </c>
      <c r="J48" s="9" cm="1">
        <f t="array" ref="J48">VLOOKUP($G$13,'qx Malaria'!$B$1:$I$31,(N48),FALSE)/(1-angola!I48*INDEX($E$6:$G$11,N48,2))</f>
        <v>2.4937865549846819E-4</v>
      </c>
      <c r="K48" s="9">
        <f t="shared" si="18"/>
        <v>1.2142530394769864</v>
      </c>
      <c r="L48" s="9">
        <f t="shared" si="2"/>
        <v>1.2145024181324848</v>
      </c>
      <c r="M48" s="9">
        <f>(J48*Table46[[#This Row],[qx (tau)]])/L48</f>
        <v>6.5274433820576232E-6</v>
      </c>
      <c r="N48" s="6">
        <f t="shared" si="3"/>
        <v>4</v>
      </c>
      <c r="S48" s="15">
        <v>41</v>
      </c>
      <c r="T48" s="9">
        <v>0.74285714285714299</v>
      </c>
      <c r="U48" s="9">
        <v>2.3206861915189264E-4</v>
      </c>
      <c r="V48" s="9">
        <v>1.2142703495133331</v>
      </c>
      <c r="W48" s="9">
        <v>1.2145024181324851</v>
      </c>
      <c r="X48" s="9">
        <v>6.0743561602672008E-6</v>
      </c>
      <c r="Y48" s="6">
        <v>4</v>
      </c>
      <c r="AC48" s="15">
        <v>41</v>
      </c>
      <c r="AD48" s="9">
        <v>0.74285714285714299</v>
      </c>
      <c r="AE48" s="9">
        <v>2.3282949987042342E-4</v>
      </c>
      <c r="AF48" s="9">
        <v>1.2142695886326145</v>
      </c>
      <c r="AG48" s="9">
        <v>1.2145024181324848</v>
      </c>
      <c r="AH48" s="9">
        <v>6.094272082104144E-6</v>
      </c>
      <c r="AI48" s="6">
        <v>4</v>
      </c>
      <c r="AM48" s="15">
        <v>41</v>
      </c>
      <c r="AN48" s="9">
        <v>0.74285714285714299</v>
      </c>
      <c r="AO48" s="9">
        <v>2.3815566490013903E-4</v>
      </c>
      <c r="AP48" s="9">
        <v>1.2142642624675846</v>
      </c>
      <c r="AQ48" s="9">
        <v>1.2145024181324846</v>
      </c>
      <c r="AR48" s="9">
        <v>6.2336835349627376E-6</v>
      </c>
      <c r="AS48" s="6">
        <v>4</v>
      </c>
      <c r="AW48" s="15">
        <v>41</v>
      </c>
      <c r="AX48" s="9">
        <v>0.74285714285714299</v>
      </c>
      <c r="AY48" s="9">
        <v>2.5032975639663173E-4</v>
      </c>
      <c r="AZ48" s="9">
        <v>1.2142520883760883</v>
      </c>
      <c r="BA48" s="9">
        <v>1.2145024181324851</v>
      </c>
      <c r="BB48" s="9">
        <v>6.5523382843538009E-6</v>
      </c>
      <c r="BC48" s="6">
        <v>4</v>
      </c>
      <c r="BG48" s="15">
        <v>41</v>
      </c>
      <c r="BH48" s="9">
        <v>0.74285714285714299</v>
      </c>
      <c r="BI48" s="9">
        <v>2.6402560933018606E-4</v>
      </c>
      <c r="BJ48" s="9">
        <v>1.2142383925231548</v>
      </c>
      <c r="BK48" s="9">
        <v>1.2145024181324851</v>
      </c>
      <c r="BL48" s="9">
        <v>6.9108248774187514E-6</v>
      </c>
      <c r="BM48" s="6">
        <v>4</v>
      </c>
      <c r="BQ48" s="15">
        <v>41</v>
      </c>
      <c r="BR48" s="9">
        <v>0.74285714285714299</v>
      </c>
      <c r="BS48" s="9">
        <v>2.6687891202467655E-4</v>
      </c>
      <c r="BT48" s="9">
        <v>1.2142355392204602</v>
      </c>
      <c r="BU48" s="9">
        <v>1.2145024181324848</v>
      </c>
      <c r="BV48" s="9">
        <v>6.9855095843072835E-6</v>
      </c>
      <c r="BW48" s="6">
        <v>4</v>
      </c>
      <c r="CA48" s="15">
        <v>41</v>
      </c>
      <c r="CB48" s="9">
        <v>0.74285714285714299</v>
      </c>
      <c r="CC48" s="9">
        <v>2.5565592142634725E-4</v>
      </c>
      <c r="CD48" s="9">
        <v>1.2142467622110587</v>
      </c>
      <c r="CE48" s="9">
        <v>1.2145024181324851</v>
      </c>
      <c r="CF48" s="9">
        <v>6.6917497372123911E-6</v>
      </c>
      <c r="CG48" s="6">
        <v>4</v>
      </c>
      <c r="CK48" s="15">
        <v>41</v>
      </c>
      <c r="CL48" s="9">
        <v>0.74285714285714299</v>
      </c>
      <c r="CM48" s="9">
        <v>2.6193318735422632E-4</v>
      </c>
      <c r="CN48" s="9">
        <v>1.2142404849451307</v>
      </c>
      <c r="CO48" s="9">
        <v>1.2145024181324848</v>
      </c>
      <c r="CP48" s="9">
        <v>6.8560560923671607E-6</v>
      </c>
      <c r="CQ48" s="6">
        <v>4</v>
      </c>
      <c r="CU48" s="15">
        <v>41</v>
      </c>
      <c r="CV48" s="9">
        <v>0.74285714285714299</v>
      </c>
      <c r="CW48" s="9">
        <v>2.908466546583966E-4</v>
      </c>
      <c r="CX48" s="9">
        <v>1.2142115714778265</v>
      </c>
      <c r="CY48" s="9">
        <v>1.2145024181324851</v>
      </c>
      <c r="CZ48" s="9">
        <v>7.6128611221709429E-6</v>
      </c>
      <c r="DA48" s="6">
        <v>4</v>
      </c>
      <c r="DE48" s="15">
        <v>41</v>
      </c>
      <c r="DF48" s="9">
        <v>0.74285714285714299</v>
      </c>
      <c r="DG48" s="9">
        <v>3.1329263585505503E-4</v>
      </c>
      <c r="DH48" s="9">
        <v>1.2141891254966297</v>
      </c>
      <c r="DI48" s="9">
        <v>1.2145024181324848</v>
      </c>
      <c r="DJ48" s="9">
        <v>8.2003808163607227E-6</v>
      </c>
      <c r="DK48" s="6">
        <v>4</v>
      </c>
      <c r="DO48" s="15">
        <v>41</v>
      </c>
      <c r="DP48" s="9">
        <v>0.74285714285714299</v>
      </c>
      <c r="DQ48" s="9">
        <v>3.283200300460383E-4</v>
      </c>
      <c r="DR48" s="9">
        <v>1.2141740981024389</v>
      </c>
      <c r="DS48" s="9">
        <v>1.2145024181324851</v>
      </c>
      <c r="DT48" s="9">
        <v>8.593720272640319E-6</v>
      </c>
      <c r="DU48" s="6">
        <v>4</v>
      </c>
      <c r="DY48" s="15">
        <v>41</v>
      </c>
      <c r="DZ48" s="9">
        <v>0.74285714285714299</v>
      </c>
      <c r="EA48" s="9">
        <v>3.4715182782967544E-4</v>
      </c>
      <c r="EB48" s="9">
        <v>1.2141552663046553</v>
      </c>
      <c r="EC48" s="9">
        <v>1.2145024181324851</v>
      </c>
      <c r="ED48" s="9">
        <v>9.0866393381046244E-6</v>
      </c>
      <c r="EE48" s="6">
        <v>4</v>
      </c>
      <c r="EI48" s="15">
        <v>41</v>
      </c>
      <c r="EJ48" s="9">
        <v>0.74285714285714299</v>
      </c>
      <c r="EK48" s="9">
        <v>3.7035868974486473E-4</v>
      </c>
      <c r="EL48" s="9">
        <v>1.2141320594427401</v>
      </c>
      <c r="EM48" s="9">
        <v>1.2145024181324848</v>
      </c>
      <c r="EN48" s="9">
        <v>9.6940749541313473E-6</v>
      </c>
      <c r="EO48" s="6">
        <v>4</v>
      </c>
      <c r="ES48" s="15">
        <v>41</v>
      </c>
      <c r="ET48" s="9">
        <v>0.74285714285714299</v>
      </c>
      <c r="EU48" s="9">
        <v>3.9851127633050415E-4</v>
      </c>
      <c r="EV48" s="9">
        <v>1.2141039068561543</v>
      </c>
      <c r="EW48" s="9">
        <v>1.2145024181324848</v>
      </c>
      <c r="EX48" s="9">
        <v>1.0430964062098186E-5</v>
      </c>
      <c r="EY48" s="6">
        <v>4</v>
      </c>
      <c r="FC48" s="15">
        <f t="shared" si="10"/>
        <v>41</v>
      </c>
      <c r="FD48" s="9">
        <f t="shared" si="21"/>
        <v>0.74285714285714299</v>
      </c>
      <c r="FE48" s="9" cm="1">
        <f t="array" ref="FE48">VLOOKUP($G$13,'qx Malaria'!$B$1:$I$31,(FI48),FALSE)/(1-angola!FD48*INDEX($E$6:$G$11,FI48,2))</f>
        <v>2.4937865549846819E-4</v>
      </c>
      <c r="FF48" s="9">
        <f t="shared" si="19"/>
        <v>1.2142530394769864</v>
      </c>
      <c r="FG48" s="9">
        <f t="shared" si="6"/>
        <v>1.2145024181324848</v>
      </c>
      <c r="FH48" s="9">
        <f>(FE48*Table46[[#This Row],[qx (tau)]])/FG48</f>
        <v>6.5274433820576232E-6</v>
      </c>
      <c r="FI48" s="6">
        <f t="shared" si="7"/>
        <v>4</v>
      </c>
      <c r="FM48" s="15">
        <v>41</v>
      </c>
      <c r="FN48" s="9">
        <v>0.74285714285714299</v>
      </c>
      <c r="FO48" s="9">
        <v>4.3826729387373822E-4</v>
      </c>
      <c r="FP48" s="9">
        <v>1.2140641508386112</v>
      </c>
      <c r="FQ48" s="9">
        <v>1.2145024181324848</v>
      </c>
      <c r="FR48" s="9">
        <v>1.1471570978078389E-5</v>
      </c>
      <c r="FS48" s="6">
        <v>4</v>
      </c>
      <c r="FW48" s="15">
        <v>41</v>
      </c>
      <c r="FX48" s="9">
        <v>0.74285714285714299</v>
      </c>
      <c r="FY48" s="9">
        <v>4.337020095625535E-4</v>
      </c>
      <c r="FZ48" s="9">
        <v>1.2140687161229222</v>
      </c>
      <c r="GA48" s="9">
        <v>1.2145024181324848</v>
      </c>
      <c r="GB48" s="9">
        <v>1.135207544705674E-5</v>
      </c>
      <c r="GC48" s="6">
        <v>4</v>
      </c>
      <c r="GG48" s="15">
        <v>41</v>
      </c>
      <c r="GH48" s="9">
        <v>0.74285714285714299</v>
      </c>
      <c r="GI48" s="9">
        <v>3.8690784537290956E-4</v>
      </c>
      <c r="GJ48" s="9">
        <v>1.214115510287112</v>
      </c>
      <c r="GK48" s="9">
        <v>1.2145024181324848</v>
      </c>
      <c r="GL48" s="9">
        <v>1.0127246254084828E-5</v>
      </c>
      <c r="GM48" s="6">
        <v>4</v>
      </c>
      <c r="GQ48" s="15">
        <v>41</v>
      </c>
      <c r="GR48" s="9">
        <v>0.74285714285714299</v>
      </c>
      <c r="GS48" s="9">
        <v>3.315537730997942E-4</v>
      </c>
      <c r="GT48" s="9">
        <v>1.2141708643593851</v>
      </c>
      <c r="GU48" s="9">
        <v>1.2145024181324851</v>
      </c>
      <c r="GV48" s="9">
        <v>8.6783629404473228E-6</v>
      </c>
      <c r="GW48" s="6">
        <v>4</v>
      </c>
      <c r="HA48" s="15">
        <v>41</v>
      </c>
      <c r="HB48" s="9">
        <v>0.74285714285714299</v>
      </c>
      <c r="HC48" s="9">
        <v>2.7677036136557691E-4</v>
      </c>
      <c r="HD48" s="9">
        <v>1.2142256477711193</v>
      </c>
      <c r="HE48" s="9">
        <v>1.2145024181324848</v>
      </c>
      <c r="HF48" s="9">
        <v>7.2444165681875251E-6</v>
      </c>
      <c r="HG48" s="6">
        <v>4</v>
      </c>
      <c r="HK48" s="15">
        <v>41</v>
      </c>
      <c r="HL48" s="9">
        <v>0.74285714285714299</v>
      </c>
      <c r="HM48" s="9">
        <v>2.4081874741499682E-4</v>
      </c>
      <c r="HN48" s="9">
        <v>1.2142615993850698</v>
      </c>
      <c r="HO48" s="9">
        <v>1.2145024181324848</v>
      </c>
      <c r="HP48" s="9">
        <v>6.3033892613920327E-6</v>
      </c>
      <c r="HQ48" s="6">
        <v>4</v>
      </c>
      <c r="HU48" s="15">
        <v>41</v>
      </c>
      <c r="HV48" s="9">
        <v>0.74285714285714299</v>
      </c>
      <c r="HW48" s="9">
        <v>2.1513902316458246E-4</v>
      </c>
      <c r="HX48" s="9">
        <v>1.2142872791093204</v>
      </c>
      <c r="HY48" s="9">
        <v>1.2145024181324851</v>
      </c>
      <c r="HZ48" s="9">
        <v>5.63122689939525E-6</v>
      </c>
      <c r="IA48" s="6">
        <v>4</v>
      </c>
      <c r="IE48" s="15">
        <v>41</v>
      </c>
      <c r="IF48" s="9">
        <v>0.74285714285714299</v>
      </c>
      <c r="IG48" s="9">
        <v>2.0258449130882431E-4</v>
      </c>
      <c r="IH48" s="9">
        <v>1.2142998336411761</v>
      </c>
      <c r="II48" s="9">
        <v>1.2145024181324848</v>
      </c>
      <c r="IJ48" s="9">
        <v>5.3026141890857134E-6</v>
      </c>
      <c r="IK48" s="6">
        <v>4</v>
      </c>
      <c r="IO48" s="15">
        <v>41</v>
      </c>
      <c r="IP48" s="9">
        <v>0.74285714285714299</v>
      </c>
      <c r="IQ48" s="9">
        <v>2.0296493166808971E-4</v>
      </c>
      <c r="IR48" s="9">
        <v>1.2142994532008167</v>
      </c>
      <c r="IS48" s="9">
        <v>1.2145024181324848</v>
      </c>
      <c r="IT48" s="9">
        <v>5.3125721500041849E-6</v>
      </c>
      <c r="IU48" s="6">
        <v>4</v>
      </c>
      <c r="IY48" s="15">
        <v>41</v>
      </c>
      <c r="IZ48" s="9">
        <v>0.74285714285714299</v>
      </c>
      <c r="JA48" s="9">
        <v>2.0277471148845701E-4</v>
      </c>
      <c r="JB48" s="9">
        <v>1.2142996434209965</v>
      </c>
      <c r="JC48" s="9">
        <v>1.2145024181324851</v>
      </c>
      <c r="JD48" s="9">
        <v>5.3075931695449479E-6</v>
      </c>
      <c r="JE48" s="6">
        <v>4</v>
      </c>
      <c r="JI48" s="15">
        <v>41</v>
      </c>
      <c r="JJ48" s="9">
        <v>0.74285714285714299</v>
      </c>
      <c r="JK48" s="9">
        <v>2.2274783034989041E-4</v>
      </c>
      <c r="JL48" s="9">
        <v>1.214279670302135</v>
      </c>
      <c r="JM48" s="9">
        <v>1.2145024181324848</v>
      </c>
      <c r="JN48" s="9">
        <v>5.8303861177646679E-6</v>
      </c>
      <c r="JO48" s="6">
        <v>4</v>
      </c>
      <c r="JS48" s="15">
        <v>41</v>
      </c>
      <c r="JT48" s="9">
        <v>0.74285714285714299</v>
      </c>
      <c r="JU48" s="9">
        <v>2.3320994022968882E-4</v>
      </c>
      <c r="JV48" s="9">
        <v>1.2142692081922553</v>
      </c>
      <c r="JW48" s="9">
        <v>1.2145024181324851</v>
      </c>
      <c r="JX48" s="9">
        <v>6.1042300430226138E-6</v>
      </c>
      <c r="JY48" s="6">
        <v>4</v>
      </c>
      <c r="KC48" s="15">
        <v>41</v>
      </c>
      <c r="KD48" s="9">
        <v>0.74285714285714299</v>
      </c>
      <c r="KE48" s="9">
        <v>2.5032975639663173E-4</v>
      </c>
      <c r="KF48" s="9">
        <v>1.2142520883760883</v>
      </c>
      <c r="KG48" s="9">
        <v>1.2145024181324851</v>
      </c>
      <c r="KH48" s="9">
        <v>6.5523382843538009E-6</v>
      </c>
      <c r="KI48" s="6">
        <v>4</v>
      </c>
      <c r="KM48" s="15">
        <v>41</v>
      </c>
      <c r="KN48" s="9">
        <v>0.74285714285714299</v>
      </c>
      <c r="KO48" s="9">
        <v>2.5356349945038757E-4</v>
      </c>
      <c r="KP48" s="9">
        <v>1.2142488546330346</v>
      </c>
      <c r="KQ48" s="9">
        <v>1.2145024181324851</v>
      </c>
      <c r="KR48" s="9">
        <v>6.6369809521608021E-6</v>
      </c>
      <c r="KS48" s="6">
        <v>4</v>
      </c>
      <c r="KW48" s="15">
        <v>41</v>
      </c>
      <c r="KX48" s="9">
        <v>0.74285714285714299</v>
      </c>
      <c r="KY48" s="9">
        <v>2.4937865549846819E-4</v>
      </c>
      <c r="KZ48" s="9">
        <v>1.2142530394769864</v>
      </c>
      <c r="LA48" s="9">
        <v>1.2145024181324848</v>
      </c>
      <c r="LB48" s="9">
        <v>6.5274433820576232E-6</v>
      </c>
      <c r="LC48" s="6">
        <v>4</v>
      </c>
    </row>
    <row r="49" spans="1:315">
      <c r="A49" s="6">
        <v>42</v>
      </c>
      <c r="B49" s="6">
        <v>3.2153708181738017E-2</v>
      </c>
      <c r="C49" s="6">
        <f>1-Table46[[#This Row],[qx (tau)]]</f>
        <v>0.96784629181826198</v>
      </c>
      <c r="H49" s="15">
        <f t="shared" si="8"/>
        <v>42</v>
      </c>
      <c r="I49" s="9">
        <f t="shared" si="20"/>
        <v>0.77142857142857157</v>
      </c>
      <c r="J49" s="9" cm="1">
        <f t="array" ref="J49">VLOOKUP($G$13,'qx Malaria'!$B$1:$I$31,(N49),FALSE)/(1-angola!I49*INDEX($E$6:$G$11,N49,2))</f>
        <v>2.5834318175413796E-4</v>
      </c>
      <c r="K49" s="9">
        <f t="shared" si="18"/>
        <v>1.2579023374959384</v>
      </c>
      <c r="L49" s="9">
        <f t="shared" si="2"/>
        <v>1.2581606806776926</v>
      </c>
      <c r="M49" s="9">
        <f>(J49*Table46[[#This Row],[qx (tau)]])/L49</f>
        <v>6.6022499386882454E-6</v>
      </c>
      <c r="N49" s="6">
        <f t="shared" si="3"/>
        <v>4</v>
      </c>
      <c r="S49" s="15">
        <v>42</v>
      </c>
      <c r="T49" s="9">
        <v>0.77142857142857157</v>
      </c>
      <c r="U49" s="9">
        <v>2.4041089377578058E-4</v>
      </c>
      <c r="V49" s="9">
        <v>1.2579202697839171</v>
      </c>
      <c r="W49" s="9">
        <v>1.2581606806776928</v>
      </c>
      <c r="X49" s="9">
        <v>6.1439701946603046E-6</v>
      </c>
      <c r="Y49" s="6">
        <v>4</v>
      </c>
      <c r="AC49" s="15">
        <v>42</v>
      </c>
      <c r="AD49" s="9">
        <v>0.77142857142857157</v>
      </c>
      <c r="AE49" s="9">
        <v>2.4119912621438968E-4</v>
      </c>
      <c r="AF49" s="9">
        <v>1.2579194815514785</v>
      </c>
      <c r="AG49" s="9">
        <v>1.2581606806776928</v>
      </c>
      <c r="AH49" s="9">
        <v>6.1641143592329613E-6</v>
      </c>
      <c r="AI49" s="6">
        <v>4</v>
      </c>
      <c r="AM49" s="15">
        <v>42</v>
      </c>
      <c r="AN49" s="9">
        <v>0.77142857142857157</v>
      </c>
      <c r="AO49" s="9">
        <v>2.4671675328465353E-4</v>
      </c>
      <c r="AP49" s="9">
        <v>1.2579139639244079</v>
      </c>
      <c r="AQ49" s="9">
        <v>1.2581606806776926</v>
      </c>
      <c r="AR49" s="9">
        <v>6.3051235112415597E-6</v>
      </c>
      <c r="AS49" s="6">
        <v>4</v>
      </c>
      <c r="AW49" s="15">
        <v>42</v>
      </c>
      <c r="AX49" s="9">
        <v>0.77142857142857157</v>
      </c>
      <c r="AY49" s="9">
        <v>2.5932847230239941E-4</v>
      </c>
      <c r="AZ49" s="9">
        <v>1.2579013522053903</v>
      </c>
      <c r="BA49" s="9">
        <v>1.2581606806776928</v>
      </c>
      <c r="BB49" s="9">
        <v>6.6274301444040664E-6</v>
      </c>
      <c r="BC49" s="6">
        <v>4</v>
      </c>
      <c r="BG49" s="15">
        <v>42</v>
      </c>
      <c r="BH49" s="9">
        <v>0.77142857142857157</v>
      </c>
      <c r="BI49" s="9">
        <v>2.735166561973635E-4</v>
      </c>
      <c r="BJ49" s="9">
        <v>1.2578871640214955</v>
      </c>
      <c r="BK49" s="9">
        <v>1.2581606806776928</v>
      </c>
      <c r="BL49" s="9">
        <v>6.9900251067118874E-6</v>
      </c>
      <c r="BM49" s="6">
        <v>4</v>
      </c>
      <c r="BQ49" s="15">
        <v>42</v>
      </c>
      <c r="BR49" s="9">
        <v>0.77142857142857157</v>
      </c>
      <c r="BS49" s="9">
        <v>2.7647252784214764E-4</v>
      </c>
      <c r="BT49" s="9">
        <v>1.2578842081498507</v>
      </c>
      <c r="BU49" s="9">
        <v>1.2581606806776928</v>
      </c>
      <c r="BV49" s="9">
        <v>7.0655657238593497E-6</v>
      </c>
      <c r="BW49" s="6">
        <v>4</v>
      </c>
      <c r="CA49" s="15">
        <v>42</v>
      </c>
      <c r="CB49" s="9">
        <v>0.77142857142857157</v>
      </c>
      <c r="CC49" s="9">
        <v>2.6484609937266321E-4</v>
      </c>
      <c r="CD49" s="9">
        <v>1.2578958345783202</v>
      </c>
      <c r="CE49" s="9">
        <v>1.2581606806776928</v>
      </c>
      <c r="CF49" s="9">
        <v>6.768439296412664E-6</v>
      </c>
      <c r="CG49" s="6">
        <v>4</v>
      </c>
      <c r="CK49" s="15">
        <v>42</v>
      </c>
      <c r="CL49" s="9">
        <v>0.77142857142857157</v>
      </c>
      <c r="CM49" s="9">
        <v>2.713490169911884E-4</v>
      </c>
      <c r="CN49" s="9">
        <v>1.2578893316607016</v>
      </c>
      <c r="CO49" s="9">
        <v>1.2581606806776928</v>
      </c>
      <c r="CP49" s="9">
        <v>6.9346286541370809E-6</v>
      </c>
      <c r="CQ49" s="6">
        <v>4</v>
      </c>
      <c r="CU49" s="15">
        <v>42</v>
      </c>
      <c r="CV49" s="9">
        <v>0.77142857142857157</v>
      </c>
      <c r="CW49" s="9">
        <v>3.0130184965833487E-4</v>
      </c>
      <c r="CX49" s="9">
        <v>1.2578593788280343</v>
      </c>
      <c r="CY49" s="9">
        <v>1.2581606806776926</v>
      </c>
      <c r="CZ49" s="9">
        <v>7.7001069078980387E-6</v>
      </c>
      <c r="DA49" s="6">
        <v>4</v>
      </c>
      <c r="DE49" s="15">
        <v>42</v>
      </c>
      <c r="DF49" s="9">
        <v>0.77142857142857157</v>
      </c>
      <c r="DG49" s="9">
        <v>3.2455470659730379E-4</v>
      </c>
      <c r="DH49" s="9">
        <v>1.2578361259710953</v>
      </c>
      <c r="DI49" s="9">
        <v>1.2581606806776926</v>
      </c>
      <c r="DJ49" s="9">
        <v>8.2943597627914118E-6</v>
      </c>
      <c r="DK49" s="6">
        <v>4</v>
      </c>
      <c r="DO49" s="15">
        <v>42</v>
      </c>
      <c r="DP49" s="9">
        <v>0.77142857142857157</v>
      </c>
      <c r="DQ49" s="9">
        <v>3.4012229725983387E-4</v>
      </c>
      <c r="DR49" s="9">
        <v>1.2578205583804329</v>
      </c>
      <c r="DS49" s="9">
        <v>1.2581606806776928</v>
      </c>
      <c r="DT49" s="9">
        <v>8.6922070131013825E-6</v>
      </c>
      <c r="DU49" s="6">
        <v>4</v>
      </c>
      <c r="DY49" s="15">
        <v>42</v>
      </c>
      <c r="DZ49" s="9">
        <v>0.77142857142857157</v>
      </c>
      <c r="EA49" s="9">
        <v>3.5963105011540945E-4</v>
      </c>
      <c r="EB49" s="9">
        <v>1.2578010496275773</v>
      </c>
      <c r="EC49" s="9">
        <v>1.2581606806776928</v>
      </c>
      <c r="ED49" s="9">
        <v>9.1907750862746358E-6</v>
      </c>
      <c r="EE49" s="6">
        <v>4</v>
      </c>
      <c r="EI49" s="15">
        <v>42</v>
      </c>
      <c r="EJ49" s="9">
        <v>0.77142857142857157</v>
      </c>
      <c r="EK49" s="9">
        <v>3.8367213949298752E-4</v>
      </c>
      <c r="EL49" s="9">
        <v>1.2577770085381998</v>
      </c>
      <c r="EM49" s="9">
        <v>1.2581606806776928</v>
      </c>
      <c r="EN49" s="9">
        <v>9.8051721057406664E-6</v>
      </c>
      <c r="EO49" s="6">
        <v>4</v>
      </c>
      <c r="ES49" s="15">
        <v>42</v>
      </c>
      <c r="ET49" s="9">
        <v>0.77142857142857157</v>
      </c>
      <c r="EU49" s="9">
        <v>4.1283673972152484E-4</v>
      </c>
      <c r="EV49" s="9">
        <v>1.2577478439379712</v>
      </c>
      <c r="EW49" s="9">
        <v>1.2581606806776928</v>
      </c>
      <c r="EX49" s="9">
        <v>1.0550506194928966E-5</v>
      </c>
      <c r="EY49" s="6">
        <v>4</v>
      </c>
      <c r="FC49" s="15">
        <f t="shared" si="10"/>
        <v>42</v>
      </c>
      <c r="FD49" s="9">
        <f t="shared" si="21"/>
        <v>0.77142857142857157</v>
      </c>
      <c r="FE49" s="9" cm="1">
        <f t="array" ref="FE49">VLOOKUP($G$13,'qx Malaria'!$B$1:$I$31,(FI49),FALSE)/(1-angola!FD49*INDEX($E$6:$G$11,FI49,2))</f>
        <v>2.5834318175413796E-4</v>
      </c>
      <c r="FF49" s="9">
        <f t="shared" si="19"/>
        <v>1.2579023374959384</v>
      </c>
      <c r="FG49" s="9">
        <f t="shared" si="6"/>
        <v>1.2581606806776926</v>
      </c>
      <c r="FH49" s="9">
        <f>(FE49*Table46[[#This Row],[qx (tau)]])/FG49</f>
        <v>6.6022499386882454E-6</v>
      </c>
      <c r="FI49" s="6">
        <f t="shared" si="7"/>
        <v>4</v>
      </c>
      <c r="FM49" s="15">
        <v>42</v>
      </c>
      <c r="FN49" s="9">
        <v>0.77142857142857157</v>
      </c>
      <c r="FO49" s="9">
        <v>4.540218846388512E-4</v>
      </c>
      <c r="FP49" s="9">
        <v>1.2577066587930539</v>
      </c>
      <c r="FQ49" s="9">
        <v>1.2581606806776928</v>
      </c>
      <c r="FR49" s="9">
        <v>1.1603038793850279E-5</v>
      </c>
      <c r="FS49" s="6">
        <v>4</v>
      </c>
      <c r="FW49" s="15">
        <v>42</v>
      </c>
      <c r="FX49" s="9">
        <v>0.77142857142857157</v>
      </c>
      <c r="FY49" s="9">
        <v>4.4929249000719656E-4</v>
      </c>
      <c r="FZ49" s="9">
        <v>1.2577113881876856</v>
      </c>
      <c r="GA49" s="9">
        <v>1.2581606806776928</v>
      </c>
      <c r="GB49" s="9">
        <v>1.1482173806414341E-5</v>
      </c>
      <c r="GC49" s="6">
        <v>4</v>
      </c>
      <c r="GG49" s="15">
        <v>42</v>
      </c>
      <c r="GH49" s="9">
        <v>0.77142857142857157</v>
      </c>
      <c r="GI49" s="9">
        <v>4.0081619503273586E-4</v>
      </c>
      <c r="GJ49" s="9">
        <v>1.25775986448266</v>
      </c>
      <c r="GK49" s="9">
        <v>1.2581606806776926</v>
      </c>
      <c r="GL49" s="9">
        <v>1.0243307685195952E-5</v>
      </c>
      <c r="GM49" s="6">
        <v>4</v>
      </c>
      <c r="GQ49" s="15">
        <v>42</v>
      </c>
      <c r="GR49" s="9">
        <v>0.77142857142857157</v>
      </c>
      <c r="GS49" s="9">
        <v>3.4347228512392262E-4</v>
      </c>
      <c r="GT49" s="9">
        <v>1.2578172083925689</v>
      </c>
      <c r="GU49" s="9">
        <v>1.2581606806776928</v>
      </c>
      <c r="GV49" s="9">
        <v>8.7778197125351736E-6</v>
      </c>
      <c r="GW49" s="6">
        <v>4</v>
      </c>
      <c r="HA49" s="15">
        <v>42</v>
      </c>
      <c r="HB49" s="9">
        <v>0.77142857142857157</v>
      </c>
      <c r="HC49" s="9">
        <v>2.8671954954406624E-4</v>
      </c>
      <c r="HD49" s="9">
        <v>1.2578739611281486</v>
      </c>
      <c r="HE49" s="9">
        <v>1.2581606806776926</v>
      </c>
      <c r="HF49" s="9">
        <v>7.3274398633038907E-6</v>
      </c>
      <c r="HG49" s="6">
        <v>4</v>
      </c>
      <c r="HK49" s="15">
        <v>42</v>
      </c>
      <c r="HL49" s="9">
        <v>0.77142857142857157</v>
      </c>
      <c r="HM49" s="9">
        <v>2.4947556681978548E-4</v>
      </c>
      <c r="HN49" s="9">
        <v>1.257911205110873</v>
      </c>
      <c r="HO49" s="9">
        <v>1.2581606806776928</v>
      </c>
      <c r="HP49" s="9">
        <v>6.3756280872458576E-6</v>
      </c>
      <c r="HQ49" s="6">
        <v>4</v>
      </c>
      <c r="HU49" s="15">
        <v>42</v>
      </c>
      <c r="HV49" s="9">
        <v>0.77142857142857157</v>
      </c>
      <c r="HW49" s="9">
        <v>2.2287272201672775E-4</v>
      </c>
      <c r="HX49" s="9">
        <v>1.257937807955676</v>
      </c>
      <c r="HY49" s="9">
        <v>1.2581606806776928</v>
      </c>
      <c r="HZ49" s="9">
        <v>5.6957625329186917E-6</v>
      </c>
      <c r="IA49" s="6">
        <v>4</v>
      </c>
      <c r="IE49" s="15">
        <v>42</v>
      </c>
      <c r="IF49" s="9">
        <v>0.77142857142857157</v>
      </c>
      <c r="IG49" s="9">
        <v>2.0986688677967732E-4</v>
      </c>
      <c r="IH49" s="9">
        <v>1.257950813790913</v>
      </c>
      <c r="II49" s="9">
        <v>1.2581606806776926</v>
      </c>
      <c r="IJ49" s="9">
        <v>5.363383817469857E-6</v>
      </c>
      <c r="IK49" s="6">
        <v>4</v>
      </c>
      <c r="IO49" s="15">
        <v>42</v>
      </c>
      <c r="IP49" s="9">
        <v>0.77142857142857157</v>
      </c>
      <c r="IQ49" s="9">
        <v>2.1026100299898189E-4</v>
      </c>
      <c r="IR49" s="9">
        <v>1.2579504196746938</v>
      </c>
      <c r="IS49" s="9">
        <v>1.2581606806776928</v>
      </c>
      <c r="IT49" s="9">
        <v>5.373455899756185E-6</v>
      </c>
      <c r="IU49" s="6">
        <v>4</v>
      </c>
      <c r="IY49" s="15">
        <v>42</v>
      </c>
      <c r="IZ49" s="9">
        <v>0.77142857142857157</v>
      </c>
      <c r="JA49" s="9">
        <v>2.1006394488932959E-4</v>
      </c>
      <c r="JB49" s="9">
        <v>1.2579506167328034</v>
      </c>
      <c r="JC49" s="9">
        <v>1.2581606806776928</v>
      </c>
      <c r="JD49" s="9">
        <v>5.3684198586130197E-6</v>
      </c>
      <c r="JE49" s="6">
        <v>4</v>
      </c>
      <c r="JI49" s="15">
        <v>42</v>
      </c>
      <c r="JJ49" s="9">
        <v>0.77142857142857157</v>
      </c>
      <c r="JK49" s="9">
        <v>2.3075504640281895E-4</v>
      </c>
      <c r="JL49" s="9">
        <v>1.2579299256312899</v>
      </c>
      <c r="JM49" s="9">
        <v>1.2581606806776928</v>
      </c>
      <c r="JN49" s="9">
        <v>5.8972041786452601E-6</v>
      </c>
      <c r="JO49" s="6">
        <v>4</v>
      </c>
      <c r="JS49" s="15">
        <v>42</v>
      </c>
      <c r="JT49" s="9">
        <v>0.77142857142857157</v>
      </c>
      <c r="JU49" s="9">
        <v>2.4159324243369426E-4</v>
      </c>
      <c r="JV49" s="9">
        <v>1.257919087435259</v>
      </c>
      <c r="JW49" s="9">
        <v>1.2581606806776928</v>
      </c>
      <c r="JX49" s="9">
        <v>6.1741864415192892E-6</v>
      </c>
      <c r="JY49" s="6">
        <v>4</v>
      </c>
      <c r="KC49" s="15">
        <v>42</v>
      </c>
      <c r="KD49" s="9">
        <v>0.77142857142857157</v>
      </c>
      <c r="KE49" s="9">
        <v>2.5932847230239941E-4</v>
      </c>
      <c r="KF49" s="9">
        <v>1.2579013522053903</v>
      </c>
      <c r="KG49" s="9">
        <v>1.2581606806776928</v>
      </c>
      <c r="KH49" s="9">
        <v>6.6274301444040664E-6</v>
      </c>
      <c r="KI49" s="6">
        <v>4</v>
      </c>
      <c r="KM49" s="15">
        <v>42</v>
      </c>
      <c r="KN49" s="9">
        <v>0.77142857142857157</v>
      </c>
      <c r="KO49" s="9">
        <v>2.6267846016648811E-4</v>
      </c>
      <c r="KP49" s="9">
        <v>1.2578980022175263</v>
      </c>
      <c r="KQ49" s="9">
        <v>1.2581606806776928</v>
      </c>
      <c r="KR49" s="9">
        <v>6.7130428438378566E-6</v>
      </c>
      <c r="KS49" s="6">
        <v>4</v>
      </c>
      <c r="KW49" s="15">
        <v>42</v>
      </c>
      <c r="KX49" s="9">
        <v>0.77142857142857157</v>
      </c>
      <c r="KY49" s="9">
        <v>2.5834318175413796E-4</v>
      </c>
      <c r="KZ49" s="9">
        <v>1.2579023374959384</v>
      </c>
      <c r="LA49" s="9">
        <v>1.2581606806776926</v>
      </c>
      <c r="LB49" s="9">
        <v>6.6022499386882454E-6</v>
      </c>
      <c r="LC49" s="6">
        <v>4</v>
      </c>
    </row>
    <row r="50" spans="1:315">
      <c r="A50" s="6">
        <v>43</v>
      </c>
      <c r="B50" s="6">
        <v>3.2647421878650058E-2</v>
      </c>
      <c r="C50" s="6">
        <f>1-Table46[[#This Row],[qx (tau)]]</f>
        <v>0.96735257812134989</v>
      </c>
      <c r="H50" s="15">
        <f t="shared" si="8"/>
        <v>43</v>
      </c>
      <c r="I50" s="9">
        <f t="shared" si="20"/>
        <v>0.80000000000000016</v>
      </c>
      <c r="J50" s="9" cm="1">
        <f t="array" ref="J50">VLOOKUP($G$13,'qx Malaria'!$B$1:$I$31,(N50),FALSE)/(1-angola!I50*INDEX($E$6:$G$11,N50,2))</f>
        <v>2.6797624385037334E-4</v>
      </c>
      <c r="K50" s="9">
        <f t="shared" si="18"/>
        <v>1.3048068125659638</v>
      </c>
      <c r="L50" s="9">
        <f t="shared" si="2"/>
        <v>1.3050747888098142</v>
      </c>
      <c r="M50" s="9">
        <f>(J50*Table46[[#This Row],[qx (tau)]])/L50</f>
        <v>6.7036261534235147E-6</v>
      </c>
      <c r="N50" s="6">
        <f t="shared" si="3"/>
        <v>4</v>
      </c>
      <c r="S50" s="15">
        <v>43</v>
      </c>
      <c r="T50" s="9">
        <v>0.80000000000000016</v>
      </c>
      <c r="U50" s="9">
        <v>2.493752993878379E-4</v>
      </c>
      <c r="V50" s="9">
        <v>1.3048254135104267</v>
      </c>
      <c r="W50" s="9">
        <v>1.3050747888098144</v>
      </c>
      <c r="X50" s="9">
        <v>6.23830961645819E-6</v>
      </c>
      <c r="Y50" s="6">
        <v>4</v>
      </c>
      <c r="AC50" s="15">
        <v>43</v>
      </c>
      <c r="AD50" s="9">
        <v>0.80000000000000016</v>
      </c>
      <c r="AE50" s="9">
        <v>2.5019292332025705E-4</v>
      </c>
      <c r="AF50" s="9">
        <v>1.3048245958864941</v>
      </c>
      <c r="AG50" s="9">
        <v>1.3050747888098144</v>
      </c>
      <c r="AH50" s="9">
        <v>6.2587630906105124E-6</v>
      </c>
      <c r="AI50" s="6">
        <v>4</v>
      </c>
      <c r="AM50" s="15">
        <v>43</v>
      </c>
      <c r="AN50" s="9">
        <v>0.80000000000000016</v>
      </c>
      <c r="AO50" s="9">
        <v>2.5591629084719108E-4</v>
      </c>
      <c r="AP50" s="9">
        <v>1.3048188725189671</v>
      </c>
      <c r="AQ50" s="9">
        <v>1.3050747888098142</v>
      </c>
      <c r="AR50" s="9">
        <v>6.4019374096767693E-6</v>
      </c>
      <c r="AS50" s="6">
        <v>4</v>
      </c>
      <c r="AW50" s="15">
        <v>43</v>
      </c>
      <c r="AX50" s="9">
        <v>0.80000000000000016</v>
      </c>
      <c r="AY50" s="9">
        <v>2.6899827376589727E-4</v>
      </c>
      <c r="AZ50" s="9">
        <v>1.3048057905360484</v>
      </c>
      <c r="BA50" s="9">
        <v>1.3050747888098142</v>
      </c>
      <c r="BB50" s="9">
        <v>6.7291929961139186E-6</v>
      </c>
      <c r="BC50" s="6">
        <v>4</v>
      </c>
      <c r="BG50" s="15">
        <v>43</v>
      </c>
      <c r="BH50" s="9">
        <v>0.80000000000000016</v>
      </c>
      <c r="BI50" s="9">
        <v>2.8371550454944186E-4</v>
      </c>
      <c r="BJ50" s="9">
        <v>1.304791073305265</v>
      </c>
      <c r="BK50" s="9">
        <v>1.3050747888098144</v>
      </c>
      <c r="BL50" s="9">
        <v>7.0973555308557128E-6</v>
      </c>
      <c r="BM50" s="6">
        <v>4</v>
      </c>
      <c r="BQ50" s="15">
        <v>43</v>
      </c>
      <c r="BR50" s="9">
        <v>0.80000000000000016</v>
      </c>
      <c r="BS50" s="9">
        <v>2.8678159429601361E-4</v>
      </c>
      <c r="BT50" s="9">
        <v>1.3047880072155185</v>
      </c>
      <c r="BU50" s="9">
        <v>1.3050747888098144</v>
      </c>
      <c r="BV50" s="9">
        <v>7.1740560589269193E-6</v>
      </c>
      <c r="BW50" s="6">
        <v>4</v>
      </c>
      <c r="CA50" s="15">
        <v>43</v>
      </c>
      <c r="CB50" s="9">
        <v>0.80000000000000016</v>
      </c>
      <c r="CC50" s="9">
        <v>2.7472164129283124E-4</v>
      </c>
      <c r="CD50" s="9">
        <v>1.3048000671685216</v>
      </c>
      <c r="CE50" s="9">
        <v>1.3050747888098144</v>
      </c>
      <c r="CF50" s="9">
        <v>6.8723673151801704E-6</v>
      </c>
      <c r="CG50" s="6">
        <v>4</v>
      </c>
      <c r="CK50" s="15">
        <v>43</v>
      </c>
      <c r="CL50" s="9">
        <v>0.80000000000000016</v>
      </c>
      <c r="CM50" s="9">
        <v>2.8146703873528915E-4</v>
      </c>
      <c r="CN50" s="9">
        <v>1.304793321771079</v>
      </c>
      <c r="CO50" s="9">
        <v>1.3050747888098142</v>
      </c>
      <c r="CP50" s="9">
        <v>7.041108476936827E-6</v>
      </c>
      <c r="CQ50" s="6">
        <v>4</v>
      </c>
      <c r="CU50" s="15">
        <v>43</v>
      </c>
      <c r="CV50" s="9">
        <v>0.80000000000000016</v>
      </c>
      <c r="CW50" s="9">
        <v>3.1253674816721652E-4</v>
      </c>
      <c r="CX50" s="9">
        <v>1.3047622520616471</v>
      </c>
      <c r="CY50" s="9">
        <v>1.3050747888098142</v>
      </c>
      <c r="CZ50" s="9">
        <v>7.8183404947250618E-6</v>
      </c>
      <c r="DA50" s="6">
        <v>4</v>
      </c>
      <c r="DE50" s="15">
        <v>43</v>
      </c>
      <c r="DF50" s="9">
        <v>0.80000000000000016</v>
      </c>
      <c r="DG50" s="9">
        <v>3.3665665417358115E-4</v>
      </c>
      <c r="DH50" s="9">
        <v>1.3047381321556406</v>
      </c>
      <c r="DI50" s="9">
        <v>1.3050747888098142</v>
      </c>
      <c r="DJ50" s="9">
        <v>8.4217179822185578E-6</v>
      </c>
      <c r="DK50" s="6">
        <v>4</v>
      </c>
      <c r="DO50" s="15">
        <v>43</v>
      </c>
      <c r="DP50" s="9">
        <v>0.80000000000000016</v>
      </c>
      <c r="DQ50" s="9">
        <v>3.5280472683885925E-4</v>
      </c>
      <c r="DR50" s="9">
        <v>1.3047219840829756</v>
      </c>
      <c r="DS50" s="9">
        <v>1.3050747888098144</v>
      </c>
      <c r="DT50" s="9">
        <v>8.825674096726917E-6</v>
      </c>
      <c r="DU50" s="6">
        <v>4</v>
      </c>
      <c r="DY50" s="15">
        <v>43</v>
      </c>
      <c r="DZ50" s="9">
        <v>0.80000000000000016</v>
      </c>
      <c r="EA50" s="9">
        <v>3.7304091916623292E-4</v>
      </c>
      <c r="EB50" s="9">
        <v>1.3047017478906482</v>
      </c>
      <c r="EC50" s="9">
        <v>1.3050747888098144</v>
      </c>
      <c r="ED50" s="9">
        <v>9.3318975819968832E-6</v>
      </c>
      <c r="EE50" s="6">
        <v>4</v>
      </c>
      <c r="EI50" s="15">
        <v>43</v>
      </c>
      <c r="EJ50" s="9">
        <v>0.80000000000000016</v>
      </c>
      <c r="EK50" s="9">
        <v>3.9797844910501669E-4</v>
      </c>
      <c r="EL50" s="9">
        <v>1.3046768103607094</v>
      </c>
      <c r="EM50" s="9">
        <v>1.3050747888098144</v>
      </c>
      <c r="EN50" s="9">
        <v>9.9557285436427016E-6</v>
      </c>
      <c r="EO50" s="6">
        <v>4</v>
      </c>
      <c r="ES50" s="15">
        <v>43</v>
      </c>
      <c r="ET50" s="9">
        <v>0.80000000000000016</v>
      </c>
      <c r="EU50" s="9">
        <v>4.2823053460452491E-4</v>
      </c>
      <c r="EV50" s="9">
        <v>1.3046465582752098</v>
      </c>
      <c r="EW50" s="9">
        <v>1.3050747888098144</v>
      </c>
      <c r="EX50" s="9">
        <v>1.0712507087278614E-5</v>
      </c>
      <c r="EY50" s="6">
        <v>4</v>
      </c>
      <c r="FC50" s="15">
        <f t="shared" si="10"/>
        <v>43</v>
      </c>
      <c r="FD50" s="9">
        <f t="shared" si="21"/>
        <v>0.80000000000000016</v>
      </c>
      <c r="FE50" s="9" cm="1">
        <f t="array" ref="FE50">VLOOKUP($G$13,'qx Malaria'!$B$1:$I$31,(FI50),FALSE)/(1-angola!FD50*INDEX($E$6:$G$11,FI50,2))</f>
        <v>2.6797624385037334E-4</v>
      </c>
      <c r="FF50" s="9">
        <f t="shared" si="19"/>
        <v>1.3048068125659638</v>
      </c>
      <c r="FG50" s="9">
        <f t="shared" si="6"/>
        <v>1.3050747888098142</v>
      </c>
      <c r="FH50" s="9">
        <f>(FE50*Table46[[#This Row],[qx (tau)]])/FG50</f>
        <v>6.7036261534235147E-6</v>
      </c>
      <c r="FI50" s="6">
        <f t="shared" si="7"/>
        <v>4</v>
      </c>
      <c r="FM50" s="15">
        <v>43</v>
      </c>
      <c r="FN50" s="9">
        <v>0.80000000000000016</v>
      </c>
      <c r="FO50" s="9">
        <v>4.7095138507342502E-4</v>
      </c>
      <c r="FP50" s="9">
        <v>1.3046038374247411</v>
      </c>
      <c r="FQ50" s="9">
        <v>1.3050747888098144</v>
      </c>
      <c r="FR50" s="9">
        <v>1.1781201111737435E-5</v>
      </c>
      <c r="FS50" s="6">
        <v>4</v>
      </c>
      <c r="FW50" s="15">
        <v>43</v>
      </c>
      <c r="FX50" s="9">
        <v>0.80000000000000016</v>
      </c>
      <c r="FY50" s="9">
        <v>4.6604564147891025E-4</v>
      </c>
      <c r="FZ50" s="9">
        <v>1.3046087431683353</v>
      </c>
      <c r="GA50" s="9">
        <v>1.3050747888098142</v>
      </c>
      <c r="GB50" s="9">
        <v>1.1658480266823507E-5</v>
      </c>
      <c r="GC50" s="6">
        <v>4</v>
      </c>
      <c r="GG50" s="15">
        <v>43</v>
      </c>
      <c r="GH50" s="9">
        <v>0.80000000000000016</v>
      </c>
      <c r="GI50" s="9">
        <v>4.1576176963513308E-4</v>
      </c>
      <c r="GJ50" s="9">
        <v>1.3046590270401792</v>
      </c>
      <c r="GK50" s="9">
        <v>1.3050747888098144</v>
      </c>
      <c r="GL50" s="9">
        <v>1.0400591606455706E-5</v>
      </c>
      <c r="GM50" s="6">
        <v>4</v>
      </c>
      <c r="GQ50" s="15">
        <v>43</v>
      </c>
      <c r="GR50" s="9">
        <v>0.80000000000000016</v>
      </c>
      <c r="GS50" s="9">
        <v>3.5627962855164057E-4</v>
      </c>
      <c r="GT50" s="9">
        <v>1.3047185091812628</v>
      </c>
      <c r="GU50" s="9">
        <v>1.3050747888098144</v>
      </c>
      <c r="GV50" s="9">
        <v>8.9126013618742839E-6</v>
      </c>
      <c r="GW50" s="6">
        <v>4</v>
      </c>
      <c r="HA50" s="15">
        <v>43</v>
      </c>
      <c r="HB50" s="9">
        <v>0.80000000000000016</v>
      </c>
      <c r="HC50" s="9">
        <v>2.9741070541746247E-4</v>
      </c>
      <c r="HD50" s="9">
        <v>1.3047773781043968</v>
      </c>
      <c r="HE50" s="9">
        <v>1.3050747888098142</v>
      </c>
      <c r="HF50" s="9">
        <v>7.4399512229071064E-6</v>
      </c>
      <c r="HG50" s="6">
        <v>4</v>
      </c>
      <c r="HK50" s="15">
        <v>43</v>
      </c>
      <c r="HL50" s="9">
        <v>0.80000000000000016</v>
      </c>
      <c r="HM50" s="9">
        <v>2.5877797461065804E-4</v>
      </c>
      <c r="HN50" s="9">
        <v>1.3048160108352038</v>
      </c>
      <c r="HO50" s="9">
        <v>1.3050747888098144</v>
      </c>
      <c r="HP50" s="9">
        <v>6.4735245692098927E-6</v>
      </c>
      <c r="HQ50" s="6">
        <v>4</v>
      </c>
      <c r="HU50" s="15">
        <v>43</v>
      </c>
      <c r="HV50" s="9">
        <v>0.80000000000000016</v>
      </c>
      <c r="HW50" s="9">
        <v>2.3118316689151204E-4</v>
      </c>
      <c r="HX50" s="9">
        <v>1.3048436056429229</v>
      </c>
      <c r="HY50" s="9">
        <v>1.3050747888098144</v>
      </c>
      <c r="HZ50" s="9">
        <v>5.7832198165690281E-6</v>
      </c>
      <c r="IA50" s="6">
        <v>4</v>
      </c>
      <c r="IE50" s="15">
        <v>43</v>
      </c>
      <c r="IF50" s="9">
        <v>0.80000000000000016</v>
      </c>
      <c r="IG50" s="9">
        <v>2.176923720065962E-4</v>
      </c>
      <c r="IH50" s="9">
        <v>1.3048570964378077</v>
      </c>
      <c r="II50" s="9">
        <v>1.3050747888098142</v>
      </c>
      <c r="IJ50" s="9">
        <v>5.4457374930557159E-6</v>
      </c>
      <c r="IK50" s="6">
        <v>4</v>
      </c>
      <c r="IO50" s="15">
        <v>43</v>
      </c>
      <c r="IP50" s="9">
        <v>0.80000000000000016</v>
      </c>
      <c r="IQ50" s="9">
        <v>2.181011839728058E-4</v>
      </c>
      <c r="IR50" s="9">
        <v>1.3048566876258414</v>
      </c>
      <c r="IS50" s="9">
        <v>1.3050747888098142</v>
      </c>
      <c r="IT50" s="9">
        <v>5.4559642301318788E-6</v>
      </c>
      <c r="IU50" s="6">
        <v>4</v>
      </c>
      <c r="IY50" s="15">
        <v>43</v>
      </c>
      <c r="IZ50" s="9">
        <v>0.80000000000000016</v>
      </c>
      <c r="JA50" s="9">
        <v>2.1789677798970101E-4</v>
      </c>
      <c r="JB50" s="9">
        <v>1.3048568920318246</v>
      </c>
      <c r="JC50" s="9">
        <v>1.3050747888098144</v>
      </c>
      <c r="JD50" s="9">
        <v>5.4508508615937965E-6</v>
      </c>
      <c r="JE50" s="6">
        <v>4</v>
      </c>
      <c r="JI50" s="15">
        <v>43</v>
      </c>
      <c r="JJ50" s="9">
        <v>0.80000000000000016</v>
      </c>
      <c r="JK50" s="9">
        <v>2.3935940621570346E-4</v>
      </c>
      <c r="JL50" s="9">
        <v>1.3048354294035986</v>
      </c>
      <c r="JM50" s="9">
        <v>1.3050747888098144</v>
      </c>
      <c r="JN50" s="9">
        <v>5.9877545580922472E-6</v>
      </c>
      <c r="JO50" s="6">
        <v>4</v>
      </c>
      <c r="JS50" s="15">
        <v>43</v>
      </c>
      <c r="JT50" s="9">
        <v>0.80000000000000016</v>
      </c>
      <c r="JU50" s="9">
        <v>2.5060173528646662E-4</v>
      </c>
      <c r="JV50" s="9">
        <v>1.3048241870745279</v>
      </c>
      <c r="JW50" s="9">
        <v>1.3050747888098144</v>
      </c>
      <c r="JX50" s="9">
        <v>6.2689898276866736E-6</v>
      </c>
      <c r="JY50" s="6">
        <v>4</v>
      </c>
      <c r="KC50" s="15">
        <v>43</v>
      </c>
      <c r="KD50" s="9">
        <v>0.80000000000000016</v>
      </c>
      <c r="KE50" s="9">
        <v>2.6899827376589727E-4</v>
      </c>
      <c r="KF50" s="9">
        <v>1.3048057905360484</v>
      </c>
      <c r="KG50" s="9">
        <v>1.3050747888098142</v>
      </c>
      <c r="KH50" s="9">
        <v>6.7291929961139186E-6</v>
      </c>
      <c r="KI50" s="6">
        <v>4</v>
      </c>
      <c r="KM50" s="15">
        <v>43</v>
      </c>
      <c r="KN50" s="9">
        <v>0.80000000000000016</v>
      </c>
      <c r="KO50" s="9">
        <v>2.7247317547867859E-4</v>
      </c>
      <c r="KP50" s="9">
        <v>1.3048023156343356</v>
      </c>
      <c r="KQ50" s="9">
        <v>1.3050747888098142</v>
      </c>
      <c r="KR50" s="9">
        <v>6.8161202612612846E-6</v>
      </c>
      <c r="KS50" s="6">
        <v>4</v>
      </c>
      <c r="KW50" s="15">
        <v>43</v>
      </c>
      <c r="KX50" s="9">
        <v>0.80000000000000016</v>
      </c>
      <c r="KY50" s="9">
        <v>2.6797624385037334E-4</v>
      </c>
      <c r="KZ50" s="9">
        <v>1.3048068125659638</v>
      </c>
      <c r="LA50" s="9">
        <v>1.3050747888098142</v>
      </c>
      <c r="LB50" s="9">
        <v>6.7036261534235147E-6</v>
      </c>
      <c r="LC50" s="6">
        <v>4</v>
      </c>
    </row>
    <row r="51" spans="1:315">
      <c r="A51" s="6">
        <v>44</v>
      </c>
      <c r="B51" s="6">
        <v>3.323808901438375E-2</v>
      </c>
      <c r="C51" s="6">
        <f>1-Table46[[#This Row],[qx (tau)]]</f>
        <v>0.96676191098561626</v>
      </c>
      <c r="H51" s="15">
        <f t="shared" si="8"/>
        <v>44</v>
      </c>
      <c r="I51" s="9">
        <f t="shared" si="20"/>
        <v>0.82857142857142874</v>
      </c>
      <c r="J51" s="9" cm="1">
        <f t="array" ref="J51">VLOOKUP($G$13,'qx Malaria'!$B$1:$I$31,(N51),FALSE)/(1-angola!I51*INDEX($E$6:$G$11,N51,2))</f>
        <v>2.7835552315303005E-4</v>
      </c>
      <c r="K51" s="9">
        <f t="shared" si="18"/>
        <v>1.3553447040933679</v>
      </c>
      <c r="L51" s="9">
        <f t="shared" si="2"/>
        <v>1.3556230596165211</v>
      </c>
      <c r="M51" s="9">
        <f>(J51*Table46[[#This Row],[qx (tau)]])/L51</f>
        <v>6.8249102068409627E-6</v>
      </c>
      <c r="N51" s="6">
        <f t="shared" si="3"/>
        <v>4</v>
      </c>
      <c r="S51" s="15">
        <v>44</v>
      </c>
      <c r="T51" s="9">
        <v>0.82857142857142874</v>
      </c>
      <c r="U51" s="9">
        <v>2.5903412528352151E-4</v>
      </c>
      <c r="V51" s="9">
        <v>1.3553640254912378</v>
      </c>
      <c r="W51" s="9">
        <v>1.3556230596165213</v>
      </c>
      <c r="X51" s="9">
        <v>6.3511750208588667E-6</v>
      </c>
      <c r="Y51" s="6">
        <v>4</v>
      </c>
      <c r="AC51" s="15">
        <v>44</v>
      </c>
      <c r="AD51" s="9">
        <v>0.82857142857142874</v>
      </c>
      <c r="AE51" s="9">
        <v>2.5988341749756579E-4</v>
      </c>
      <c r="AF51" s="9">
        <v>1.3553631761990237</v>
      </c>
      <c r="AG51" s="9">
        <v>1.3556230596165213</v>
      </c>
      <c r="AH51" s="9">
        <v>6.3719985455174188E-6</v>
      </c>
      <c r="AI51" s="6">
        <v>4</v>
      </c>
      <c r="AM51" s="15">
        <v>44</v>
      </c>
      <c r="AN51" s="9">
        <v>0.82857142857142874</v>
      </c>
      <c r="AO51" s="9">
        <v>2.6582846299587619E-4</v>
      </c>
      <c r="AP51" s="9">
        <v>1.3553572311535251</v>
      </c>
      <c r="AQ51" s="9">
        <v>1.3556230596165211</v>
      </c>
      <c r="AR51" s="9">
        <v>6.5177632181272971E-6</v>
      </c>
      <c r="AS51" s="6">
        <v>4</v>
      </c>
      <c r="AW51" s="15">
        <v>44</v>
      </c>
      <c r="AX51" s="9">
        <v>0.82857142857142874</v>
      </c>
      <c r="AY51" s="9">
        <v>2.794171384205855E-4</v>
      </c>
      <c r="AZ51" s="9">
        <v>1.3553436424781005</v>
      </c>
      <c r="BA51" s="9">
        <v>1.3556230596165211</v>
      </c>
      <c r="BB51" s="9">
        <v>6.850939612664156E-6</v>
      </c>
      <c r="BC51" s="6">
        <v>4</v>
      </c>
      <c r="BG51" s="15">
        <v>44</v>
      </c>
      <c r="BH51" s="9">
        <v>0.82857142857142874</v>
      </c>
      <c r="BI51" s="9">
        <v>2.9470439827338353E-4</v>
      </c>
      <c r="BJ51" s="9">
        <v>1.3553283552182478</v>
      </c>
      <c r="BK51" s="9">
        <v>1.3556230596165211</v>
      </c>
      <c r="BL51" s="9">
        <v>7.2257630565181217E-6</v>
      </c>
      <c r="BM51" s="6">
        <v>4</v>
      </c>
      <c r="BQ51" s="15">
        <v>44</v>
      </c>
      <c r="BR51" s="9">
        <v>0.82857142857142874</v>
      </c>
      <c r="BS51" s="9">
        <v>2.978892440760497E-4</v>
      </c>
      <c r="BT51" s="9">
        <v>1.3553251703724452</v>
      </c>
      <c r="BU51" s="9">
        <v>1.3556230596165213</v>
      </c>
      <c r="BV51" s="9">
        <v>7.3038512739876957E-6</v>
      </c>
      <c r="BW51" s="6">
        <v>4</v>
      </c>
      <c r="CA51" s="15">
        <v>44</v>
      </c>
      <c r="CB51" s="9">
        <v>0.82857142857142874</v>
      </c>
      <c r="CC51" s="9">
        <v>2.8536218391889579E-4</v>
      </c>
      <c r="CD51" s="9">
        <v>1.3553376974326024</v>
      </c>
      <c r="CE51" s="9">
        <v>1.3556230596165213</v>
      </c>
      <c r="CF51" s="9">
        <v>6.9967042852740283E-6</v>
      </c>
      <c r="CG51" s="6">
        <v>4</v>
      </c>
      <c r="CK51" s="15">
        <v>44</v>
      </c>
      <c r="CL51" s="9">
        <v>0.82857142857142874</v>
      </c>
      <c r="CM51" s="9">
        <v>2.9236884468476152E-4</v>
      </c>
      <c r="CN51" s="9">
        <v>1.3553306907718363</v>
      </c>
      <c r="CO51" s="9">
        <v>1.3556230596165211</v>
      </c>
      <c r="CP51" s="9">
        <v>7.1684983637070982E-6</v>
      </c>
      <c r="CQ51" s="6">
        <v>4</v>
      </c>
      <c r="CU51" s="15">
        <v>44</v>
      </c>
      <c r="CV51" s="9">
        <v>0.82857142857142874</v>
      </c>
      <c r="CW51" s="9">
        <v>3.246419488184462E-4</v>
      </c>
      <c r="CX51" s="9">
        <v>1.3552984176677028</v>
      </c>
      <c r="CY51" s="9">
        <v>1.3556230596165213</v>
      </c>
      <c r="CZ51" s="9">
        <v>7.9597923007321355E-6</v>
      </c>
      <c r="DA51" s="6">
        <v>4</v>
      </c>
      <c r="DE51" s="15">
        <v>44</v>
      </c>
      <c r="DF51" s="9">
        <v>0.82857142857142874</v>
      </c>
      <c r="DG51" s="9">
        <v>3.4969606913275403E-4</v>
      </c>
      <c r="DH51" s="9">
        <v>1.3552733635473884</v>
      </c>
      <c r="DI51" s="9">
        <v>1.3556230596165211</v>
      </c>
      <c r="DJ51" s="9">
        <v>8.5740862781594702E-6</v>
      </c>
      <c r="DK51" s="6">
        <v>4</v>
      </c>
      <c r="DO51" s="15">
        <v>44</v>
      </c>
      <c r="DP51" s="9">
        <v>0.82857142857142874</v>
      </c>
      <c r="DQ51" s="9">
        <v>3.6646959036012967E-4</v>
      </c>
      <c r="DR51" s="9">
        <v>1.3552565900261611</v>
      </c>
      <c r="DS51" s="9">
        <v>1.3556230596165211</v>
      </c>
      <c r="DT51" s="9">
        <v>8.9853508901659083E-6</v>
      </c>
      <c r="DU51" s="6">
        <v>4</v>
      </c>
      <c r="DY51" s="15">
        <v>44</v>
      </c>
      <c r="DZ51" s="9">
        <v>0.82857142857142874</v>
      </c>
      <c r="EA51" s="9">
        <v>3.8748957265772682E-4</v>
      </c>
      <c r="EB51" s="9">
        <v>1.3552355700438634</v>
      </c>
      <c r="EC51" s="9">
        <v>1.3556230596165211</v>
      </c>
      <c r="ED51" s="9">
        <v>9.5007331254651093E-6</v>
      </c>
      <c r="EE51" s="6">
        <v>4</v>
      </c>
      <c r="EI51" s="15">
        <v>44</v>
      </c>
      <c r="EJ51" s="9">
        <v>0.82857142857142874</v>
      </c>
      <c r="EK51" s="9">
        <v>4.1339298518607899E-4</v>
      </c>
      <c r="EL51" s="9">
        <v>1.3552096666313351</v>
      </c>
      <c r="EM51" s="9">
        <v>1.3556230596165213</v>
      </c>
      <c r="EN51" s="9">
        <v>1.0135850627550994E-5</v>
      </c>
      <c r="EO51" s="6">
        <v>4</v>
      </c>
      <c r="ES51" s="15">
        <v>44</v>
      </c>
      <c r="ET51" s="9">
        <v>0.82857142857142874</v>
      </c>
      <c r="EU51" s="9">
        <v>4.4481679710571927E-4</v>
      </c>
      <c r="EV51" s="9">
        <v>1.3551782428194155</v>
      </c>
      <c r="EW51" s="9">
        <v>1.3556230596165211</v>
      </c>
      <c r="EX51" s="9">
        <v>1.090632103991748E-5</v>
      </c>
      <c r="EY51" s="6">
        <v>4</v>
      </c>
      <c r="FC51" s="15">
        <f t="shared" si="10"/>
        <v>44</v>
      </c>
      <c r="FD51" s="9">
        <f t="shared" si="21"/>
        <v>0.82857142857142874</v>
      </c>
      <c r="FE51" s="9" cm="1">
        <f t="array" ref="FE51">VLOOKUP($G$13,'qx Malaria'!$B$1:$I$31,(FI51),FALSE)/(1-angola!FD51*INDEX($E$6:$G$11,FI51,2))</f>
        <v>2.7835552315303005E-4</v>
      </c>
      <c r="FF51" s="9">
        <f t="shared" si="19"/>
        <v>1.3553447040933679</v>
      </c>
      <c r="FG51" s="9">
        <f t="shared" si="6"/>
        <v>1.3556230596165211</v>
      </c>
      <c r="FH51" s="9">
        <f>(FE51*Table46[[#This Row],[qx (tau)]])/FG51</f>
        <v>6.8249102068409627E-6</v>
      </c>
      <c r="FI51" s="6">
        <f t="shared" si="7"/>
        <v>4</v>
      </c>
      <c r="FM51" s="15">
        <v>44</v>
      </c>
      <c r="FN51" s="9">
        <v>0.82857142857142874</v>
      </c>
      <c r="FO51" s="9">
        <v>4.8919231528953564E-4</v>
      </c>
      <c r="FP51" s="9">
        <v>1.3551338673012316</v>
      </c>
      <c r="FQ51" s="9">
        <v>1.3556230596165211</v>
      </c>
      <c r="FR51" s="9">
        <v>1.199435020332691E-5</v>
      </c>
      <c r="FS51" s="6">
        <v>4</v>
      </c>
      <c r="FW51" s="15">
        <v>44</v>
      </c>
      <c r="FX51" s="9">
        <v>0.82857142857142874</v>
      </c>
      <c r="FY51" s="9">
        <v>4.8409656200526974E-4</v>
      </c>
      <c r="FZ51" s="9">
        <v>1.3551389630545159</v>
      </c>
      <c r="GA51" s="9">
        <v>1.3556230596165211</v>
      </c>
      <c r="GB51" s="9">
        <v>1.186940905537559E-5</v>
      </c>
      <c r="GC51" s="6">
        <v>4</v>
      </c>
      <c r="GG51" s="15">
        <v>44</v>
      </c>
      <c r="GH51" s="9">
        <v>0.82857142857142874</v>
      </c>
      <c r="GI51" s="9">
        <v>4.3186509084154324E-4</v>
      </c>
      <c r="GJ51" s="9">
        <v>1.3551911945256796</v>
      </c>
      <c r="GK51" s="9">
        <v>1.3556230596165211</v>
      </c>
      <c r="GL51" s="9">
        <v>1.0588762288874539E-5</v>
      </c>
      <c r="GM51" s="6">
        <v>4</v>
      </c>
      <c r="GQ51" s="15">
        <v>44</v>
      </c>
      <c r="GR51" s="9">
        <v>0.82857142857142874</v>
      </c>
      <c r="GS51" s="9">
        <v>3.7007908226981801E-4</v>
      </c>
      <c r="GT51" s="9">
        <v>1.3552529805342515</v>
      </c>
      <c r="GU51" s="9">
        <v>1.3556230596165213</v>
      </c>
      <c r="GV51" s="9">
        <v>9.0738508699647579E-6</v>
      </c>
      <c r="GW51" s="6">
        <v>4</v>
      </c>
      <c r="HA51" s="15">
        <v>44</v>
      </c>
      <c r="HB51" s="9">
        <v>0.82857142857142874</v>
      </c>
      <c r="HC51" s="9">
        <v>3.0893004285862606E-4</v>
      </c>
      <c r="HD51" s="9">
        <v>1.3553141295736626</v>
      </c>
      <c r="HE51" s="9">
        <v>1.3556230596165213</v>
      </c>
      <c r="HF51" s="9">
        <v>7.5745570945488942E-6</v>
      </c>
      <c r="HG51" s="6">
        <v>4</v>
      </c>
      <c r="HK51" s="15">
        <v>44</v>
      </c>
      <c r="HL51" s="9">
        <v>0.82857142857142874</v>
      </c>
      <c r="HM51" s="9">
        <v>2.6880098574503137E-4</v>
      </c>
      <c r="HN51" s="9">
        <v>1.3553542586307761</v>
      </c>
      <c r="HO51" s="9">
        <v>1.3556230596165211</v>
      </c>
      <c r="HP51" s="9">
        <v>6.5906455544322357E-6</v>
      </c>
      <c r="HQ51" s="6">
        <v>4</v>
      </c>
      <c r="HU51" s="15">
        <v>44</v>
      </c>
      <c r="HV51" s="9">
        <v>0.82857142857142874</v>
      </c>
      <c r="HW51" s="9">
        <v>2.4013737352103511E-4</v>
      </c>
      <c r="HX51" s="9">
        <v>1.3553829222430003</v>
      </c>
      <c r="HY51" s="9">
        <v>1.3556230596165213</v>
      </c>
      <c r="HZ51" s="9">
        <v>5.887851597206048E-6</v>
      </c>
      <c r="IA51" s="6">
        <v>4</v>
      </c>
      <c r="IE51" s="15">
        <v>44</v>
      </c>
      <c r="IF51" s="9">
        <v>0.82857142857142874</v>
      </c>
      <c r="IG51" s="9">
        <v>2.2612405198930361E-4</v>
      </c>
      <c r="IH51" s="9">
        <v>1.3553969355645319</v>
      </c>
      <c r="II51" s="9">
        <v>1.3556230596165213</v>
      </c>
      <c r="IJ51" s="9">
        <v>5.5442634403399117E-6</v>
      </c>
      <c r="IK51" s="6">
        <v>4</v>
      </c>
      <c r="IO51" s="15">
        <v>44</v>
      </c>
      <c r="IP51" s="9">
        <v>0.82857142857142874</v>
      </c>
      <c r="IQ51" s="9">
        <v>2.2654869809632578E-4</v>
      </c>
      <c r="IR51" s="9">
        <v>1.3553965109184247</v>
      </c>
      <c r="IS51" s="9">
        <v>1.3556230596165211</v>
      </c>
      <c r="IT51" s="9">
        <v>5.5546752026691899E-6</v>
      </c>
      <c r="IU51" s="6">
        <v>4</v>
      </c>
      <c r="IY51" s="15">
        <v>44</v>
      </c>
      <c r="IZ51" s="9">
        <v>0.82857142857142874</v>
      </c>
      <c r="JA51" s="9">
        <v>2.263363750428147E-4</v>
      </c>
      <c r="JB51" s="9">
        <v>1.3553967232414785</v>
      </c>
      <c r="JC51" s="9">
        <v>1.3556230596165213</v>
      </c>
      <c r="JD51" s="9">
        <v>5.5494693215045504E-6</v>
      </c>
      <c r="JE51" s="6">
        <v>4</v>
      </c>
      <c r="JI51" s="15">
        <v>44</v>
      </c>
      <c r="JJ51" s="9">
        <v>0.82857142857142874</v>
      </c>
      <c r="JK51" s="9">
        <v>2.4863029566147844E-4</v>
      </c>
      <c r="JL51" s="9">
        <v>1.3553744293208598</v>
      </c>
      <c r="JM51" s="9">
        <v>1.3556230596165213</v>
      </c>
      <c r="JN51" s="9">
        <v>6.0960868437915842E-6</v>
      </c>
      <c r="JO51" s="6">
        <v>4</v>
      </c>
      <c r="JS51" s="15">
        <v>44</v>
      </c>
      <c r="JT51" s="9">
        <v>0.82857142857142874</v>
      </c>
      <c r="JU51" s="9">
        <v>2.6030806360458802E-4</v>
      </c>
      <c r="JV51" s="9">
        <v>1.3553627515529167</v>
      </c>
      <c r="JW51" s="9">
        <v>1.3556230596165213</v>
      </c>
      <c r="JX51" s="9">
        <v>6.382410307846697E-6</v>
      </c>
      <c r="JY51" s="6">
        <v>4</v>
      </c>
      <c r="KC51" s="15">
        <v>44</v>
      </c>
      <c r="KD51" s="9">
        <v>0.82857142857142874</v>
      </c>
      <c r="KE51" s="9">
        <v>2.794171384205855E-4</v>
      </c>
      <c r="KF51" s="9">
        <v>1.3553436424781005</v>
      </c>
      <c r="KG51" s="9">
        <v>1.3556230596165211</v>
      </c>
      <c r="KH51" s="9">
        <v>6.850939612664156E-6</v>
      </c>
      <c r="KI51" s="6">
        <v>4</v>
      </c>
      <c r="KM51" s="15">
        <v>44</v>
      </c>
      <c r="KN51" s="9">
        <v>0.82857142857142874</v>
      </c>
      <c r="KO51" s="9">
        <v>2.8302663033027389E-4</v>
      </c>
      <c r="KP51" s="9">
        <v>1.3553400329861909</v>
      </c>
      <c r="KQ51" s="9">
        <v>1.3556230596165211</v>
      </c>
      <c r="KR51" s="9">
        <v>6.9394395924630082E-6</v>
      </c>
      <c r="KS51" s="6">
        <v>4</v>
      </c>
      <c r="KW51" s="15">
        <v>44</v>
      </c>
      <c r="KX51" s="9">
        <v>0.82857142857142874</v>
      </c>
      <c r="KY51" s="9">
        <v>2.7835552315303005E-4</v>
      </c>
      <c r="KZ51" s="9">
        <v>1.3553447040933679</v>
      </c>
      <c r="LA51" s="9">
        <v>1.3556230596165211</v>
      </c>
      <c r="LB51" s="9">
        <v>6.8249102068409627E-6</v>
      </c>
      <c r="LC51" s="6">
        <v>4</v>
      </c>
    </row>
    <row r="52" spans="1:315">
      <c r="A52" s="6">
        <v>45</v>
      </c>
      <c r="B52" s="6">
        <v>3.3898747785340397E-2</v>
      </c>
      <c r="C52" s="6">
        <f>1-Table46[[#This Row],[qx (tau)]]</f>
        <v>0.96610125221465959</v>
      </c>
      <c r="H52" s="15">
        <f t="shared" si="8"/>
        <v>45</v>
      </c>
      <c r="I52" s="9">
        <f t="shared" si="20"/>
        <v>0.85714285714285732</v>
      </c>
      <c r="J52" s="9" cm="1">
        <f t="array" ref="J52">VLOOKUP($G$13,'qx Malaria'!$B$1:$I$31,(N52),FALSE)/(1-angola!I52*INDEX($E$6:$G$11,N52,2))</f>
        <v>2.8957122099836422E-4</v>
      </c>
      <c r="K52" s="9">
        <f t="shared" si="18"/>
        <v>1.4099552126444341</v>
      </c>
      <c r="L52" s="9">
        <f t="shared" si="2"/>
        <v>1.4102447838654324</v>
      </c>
      <c r="M52" s="9">
        <f>(J52*Table46[[#This Row],[qx (tau)]])/L52</f>
        <v>6.9605659236058421E-6</v>
      </c>
      <c r="N52" s="6">
        <f t="shared" si="3"/>
        <v>4</v>
      </c>
      <c r="S52" s="15">
        <v>45</v>
      </c>
      <c r="T52" s="9">
        <v>0.85714285714285732</v>
      </c>
      <c r="U52" s="9">
        <v>2.6947131168421383E-4</v>
      </c>
      <c r="V52" s="9">
        <v>1.4099753125537486</v>
      </c>
      <c r="W52" s="9">
        <v>1.4102447838654328</v>
      </c>
      <c r="X52" s="9">
        <v>6.4774145131953652E-6</v>
      </c>
      <c r="Y52" s="6">
        <v>4</v>
      </c>
      <c r="AC52" s="15">
        <v>45</v>
      </c>
      <c r="AD52" s="9">
        <v>0.85714285714285732</v>
      </c>
      <c r="AE52" s="9">
        <v>2.7035482418153914E-4</v>
      </c>
      <c r="AF52" s="9">
        <v>1.4099744290412513</v>
      </c>
      <c r="AG52" s="9">
        <v>1.4102447838654328</v>
      </c>
      <c r="AH52" s="9">
        <v>6.4986519378287935E-6</v>
      </c>
      <c r="AI52" s="6">
        <v>4</v>
      </c>
      <c r="AM52" s="15">
        <v>45</v>
      </c>
      <c r="AN52" s="9">
        <v>0.85714285714285732</v>
      </c>
      <c r="AO52" s="9">
        <v>2.7653941166281621E-4</v>
      </c>
      <c r="AP52" s="9">
        <v>1.4099682444537698</v>
      </c>
      <c r="AQ52" s="9">
        <v>1.4102447838654326</v>
      </c>
      <c r="AR52" s="9">
        <v>6.6473139102627866E-6</v>
      </c>
      <c r="AS52" s="6">
        <v>4</v>
      </c>
      <c r="AW52" s="15">
        <v>45</v>
      </c>
      <c r="AX52" s="9">
        <v>0.85714285714285732</v>
      </c>
      <c r="AY52" s="9">
        <v>2.9067561162002086E-4</v>
      </c>
      <c r="AZ52" s="9">
        <v>1.4099541082538125</v>
      </c>
      <c r="BA52" s="9">
        <v>1.4102447838654326</v>
      </c>
      <c r="BB52" s="9">
        <v>6.9871127043976251E-6</v>
      </c>
      <c r="BC52" s="6">
        <v>4</v>
      </c>
      <c r="BG52" s="15">
        <v>45</v>
      </c>
      <c r="BH52" s="9">
        <v>0.85714285714285732</v>
      </c>
      <c r="BI52" s="9">
        <v>3.0657883657187612E-4</v>
      </c>
      <c r="BJ52" s="9">
        <v>1.4099382050288607</v>
      </c>
      <c r="BK52" s="9">
        <v>1.4102447838654326</v>
      </c>
      <c r="BL52" s="9">
        <v>7.3693863477993203E-6</v>
      </c>
      <c r="BM52" s="6">
        <v>4</v>
      </c>
      <c r="BQ52" s="15">
        <v>45</v>
      </c>
      <c r="BR52" s="9">
        <v>0.85714285714285732</v>
      </c>
      <c r="BS52" s="9">
        <v>3.0989200843684593E-4</v>
      </c>
      <c r="BT52" s="9">
        <v>1.4099348918569958</v>
      </c>
      <c r="BU52" s="9">
        <v>1.4102447838654326</v>
      </c>
      <c r="BV52" s="9">
        <v>7.449026690174672E-6</v>
      </c>
      <c r="BW52" s="6">
        <v>4</v>
      </c>
      <c r="CA52" s="15">
        <v>45</v>
      </c>
      <c r="CB52" s="9">
        <v>0.85714285714285732</v>
      </c>
      <c r="CC52" s="9">
        <v>2.9686019910129787E-4</v>
      </c>
      <c r="CD52" s="9">
        <v>1.4099479236663315</v>
      </c>
      <c r="CE52" s="9">
        <v>1.4102447838654328</v>
      </c>
      <c r="CF52" s="9">
        <v>7.1357746768316148E-6</v>
      </c>
      <c r="CG52" s="6">
        <v>4</v>
      </c>
      <c r="CK52" s="15">
        <v>45</v>
      </c>
      <c r="CL52" s="9">
        <v>0.85714285714285732</v>
      </c>
      <c r="CM52" s="9">
        <v>3.0414917720423152E-4</v>
      </c>
      <c r="CN52" s="9">
        <v>1.4099406346882284</v>
      </c>
      <c r="CO52" s="9">
        <v>1.4102447838654326</v>
      </c>
      <c r="CP52" s="9">
        <v>7.3109834300573926E-6</v>
      </c>
      <c r="CQ52" s="6">
        <v>4</v>
      </c>
      <c r="CU52" s="15">
        <v>45</v>
      </c>
      <c r="CV52" s="9">
        <v>0.85714285714285732</v>
      </c>
      <c r="CW52" s="9">
        <v>3.3772265210259262E-4</v>
      </c>
      <c r="CX52" s="9">
        <v>1.40990706121333</v>
      </c>
      <c r="CY52" s="9">
        <v>1.4102447838654326</v>
      </c>
      <c r="CZ52" s="9">
        <v>8.1180055661276361E-6</v>
      </c>
      <c r="DA52" s="6">
        <v>4</v>
      </c>
      <c r="DE52" s="15">
        <v>45</v>
      </c>
      <c r="DF52" s="9">
        <v>0.85714285714285732</v>
      </c>
      <c r="DG52" s="9">
        <v>3.6378627077368868E-4</v>
      </c>
      <c r="DH52" s="9">
        <v>1.4098809975946589</v>
      </c>
      <c r="DI52" s="9">
        <v>1.4102447838654326</v>
      </c>
      <c r="DJ52" s="9">
        <v>8.7445095928137453E-6</v>
      </c>
      <c r="DK52" s="6">
        <v>4</v>
      </c>
      <c r="DO52" s="15">
        <v>45</v>
      </c>
      <c r="DP52" s="9">
        <v>0.85714285714285732</v>
      </c>
      <c r="DQ52" s="9">
        <v>3.8123564259586324E-4</v>
      </c>
      <c r="DR52" s="9">
        <v>1.4098635482228368</v>
      </c>
      <c r="DS52" s="9">
        <v>1.4102447838654326</v>
      </c>
      <c r="DT52" s="9">
        <v>9.1639487293239381E-6</v>
      </c>
      <c r="DU52" s="6">
        <v>4</v>
      </c>
      <c r="DY52" s="15">
        <v>45</v>
      </c>
      <c r="DZ52" s="9">
        <v>0.85714285714285732</v>
      </c>
      <c r="EA52" s="9">
        <v>4.0310257690466414E-4</v>
      </c>
      <c r="EB52" s="9">
        <v>1.4098416812885282</v>
      </c>
      <c r="EC52" s="9">
        <v>1.4102447838654328</v>
      </c>
      <c r="ED52" s="9">
        <v>9.6895749890012631E-6</v>
      </c>
      <c r="EE52" s="6">
        <v>4</v>
      </c>
      <c r="EI52" s="15">
        <v>45</v>
      </c>
      <c r="EJ52" s="9">
        <v>0.85714285714285732</v>
      </c>
      <c r="EK52" s="9">
        <v>4.3004970807308552E-4</v>
      </c>
      <c r="EL52" s="9">
        <v>1.4098147341573597</v>
      </c>
      <c r="EM52" s="9">
        <v>1.4102447838654328</v>
      </c>
      <c r="EN52" s="9">
        <v>1.03373164403208E-5</v>
      </c>
      <c r="EO52" s="6">
        <v>4</v>
      </c>
      <c r="ES52" s="15">
        <v>45</v>
      </c>
      <c r="ET52" s="9">
        <v>0.85714285714285732</v>
      </c>
      <c r="EU52" s="9">
        <v>4.6273967047412131E-4</v>
      </c>
      <c r="EV52" s="9">
        <v>1.4097820441949587</v>
      </c>
      <c r="EW52" s="9">
        <v>1.4102447838654328</v>
      </c>
      <c r="EX52" s="9">
        <v>1.1123101151757616E-5</v>
      </c>
      <c r="EY52" s="6">
        <v>4</v>
      </c>
      <c r="FC52" s="15">
        <f t="shared" si="10"/>
        <v>45</v>
      </c>
      <c r="FD52" s="9">
        <f t="shared" si="21"/>
        <v>0.85714285714285732</v>
      </c>
      <c r="FE52" s="9" cm="1">
        <f t="array" ref="FE52">VLOOKUP($G$13,'qx Malaria'!$B$1:$I$31,(FI52),FALSE)/(1-angola!FD52*INDEX($E$6:$G$11,FI52,2))</f>
        <v>2.8957122099836422E-4</v>
      </c>
      <c r="FF52" s="9">
        <f t="shared" si="19"/>
        <v>1.4099552126444341</v>
      </c>
      <c r="FG52" s="9">
        <f t="shared" si="6"/>
        <v>1.4102447838654324</v>
      </c>
      <c r="FH52" s="9">
        <f>(FE52*Table46[[#This Row],[qx (tau)]])/FG52</f>
        <v>6.9605659236058421E-6</v>
      </c>
      <c r="FI52" s="6">
        <f t="shared" si="7"/>
        <v>4</v>
      </c>
      <c r="FM52" s="15">
        <v>45</v>
      </c>
      <c r="FN52" s="9">
        <v>0.85714285714285732</v>
      </c>
      <c r="FO52" s="9">
        <v>5.0890319845936776E-4</v>
      </c>
      <c r="FP52" s="9">
        <v>1.4097358806669733</v>
      </c>
      <c r="FQ52" s="9">
        <v>1.4102447838654326</v>
      </c>
      <c r="FR52" s="9">
        <v>1.22327565888542E-5</v>
      </c>
      <c r="FS52" s="6">
        <v>4</v>
      </c>
      <c r="FW52" s="15">
        <v>45</v>
      </c>
      <c r="FX52" s="9">
        <v>0.85714285714285732</v>
      </c>
      <c r="FY52" s="9">
        <v>5.0360212347541611E-4</v>
      </c>
      <c r="FZ52" s="9">
        <v>1.4097411817419572</v>
      </c>
      <c r="GA52" s="9">
        <v>1.4102447838654326</v>
      </c>
      <c r="GB52" s="9">
        <v>1.2105332041053637E-5</v>
      </c>
      <c r="GC52" s="6">
        <v>4</v>
      </c>
      <c r="GG52" s="15">
        <v>45</v>
      </c>
      <c r="GH52" s="9">
        <v>0.85714285714285732</v>
      </c>
      <c r="GI52" s="9">
        <v>4.4926610488991065E-4</v>
      </c>
      <c r="GJ52" s="9">
        <v>1.4097955177605428</v>
      </c>
      <c r="GK52" s="9">
        <v>1.4102447838654326</v>
      </c>
      <c r="GL52" s="9">
        <v>1.0799230426097849E-5</v>
      </c>
      <c r="GM52" s="6">
        <v>4</v>
      </c>
      <c r="GQ52" s="15">
        <v>45</v>
      </c>
      <c r="GR52" s="9">
        <v>0.85714285714285732</v>
      </c>
      <c r="GS52" s="9">
        <v>3.8499057070949571E-4</v>
      </c>
      <c r="GT52" s="9">
        <v>1.4098597932947232</v>
      </c>
      <c r="GU52" s="9">
        <v>1.4102447838654326</v>
      </c>
      <c r="GV52" s="9">
        <v>9.2542077840160044E-6</v>
      </c>
      <c r="GW52" s="6">
        <v>4</v>
      </c>
      <c r="HA52" s="15">
        <v>45</v>
      </c>
      <c r="HB52" s="9">
        <v>0.85714285714285732</v>
      </c>
      <c r="HC52" s="9">
        <v>3.2137767090207475E-4</v>
      </c>
      <c r="HD52" s="9">
        <v>1.4099234061945305</v>
      </c>
      <c r="HE52" s="9">
        <v>1.4102447838654326</v>
      </c>
      <c r="HF52" s="9">
        <v>7.7251132104092289E-6</v>
      </c>
      <c r="HG52" s="6">
        <v>4</v>
      </c>
      <c r="HK52" s="15">
        <v>45</v>
      </c>
      <c r="HL52" s="9">
        <v>0.85714285714285732</v>
      </c>
      <c r="HM52" s="9">
        <v>2.7963170540345474E-4</v>
      </c>
      <c r="HN52" s="9">
        <v>1.4099651521600292</v>
      </c>
      <c r="HO52" s="9">
        <v>1.4102447838654326</v>
      </c>
      <c r="HP52" s="9">
        <v>6.7216448964797827E-6</v>
      </c>
      <c r="HQ52" s="6">
        <v>4</v>
      </c>
      <c r="HU52" s="15">
        <v>45</v>
      </c>
      <c r="HV52" s="9">
        <v>0.85714285714285732</v>
      </c>
      <c r="HW52" s="9">
        <v>2.4981315861872616E-4</v>
      </c>
      <c r="HX52" s="9">
        <v>1.409994970706814</v>
      </c>
      <c r="HY52" s="9">
        <v>1.4102447838654328</v>
      </c>
      <c r="HZ52" s="9">
        <v>6.0048818151016055E-6</v>
      </c>
      <c r="IA52" s="6">
        <v>4</v>
      </c>
      <c r="IE52" s="15">
        <v>45</v>
      </c>
      <c r="IF52" s="9">
        <v>0.85714285714285732</v>
      </c>
      <c r="IG52" s="9">
        <v>2.3523520241285881E-4</v>
      </c>
      <c r="IH52" s="9">
        <v>1.4100095486630198</v>
      </c>
      <c r="II52" s="9">
        <v>1.4102447838654326</v>
      </c>
      <c r="IJ52" s="9">
        <v>5.6544643086500533E-6</v>
      </c>
      <c r="IK52" s="6">
        <v>4</v>
      </c>
      <c r="IO52" s="15">
        <v>45</v>
      </c>
      <c r="IP52" s="9">
        <v>0.85714285714285732</v>
      </c>
      <c r="IQ52" s="9">
        <v>2.3567695866152146E-4</v>
      </c>
      <c r="IR52" s="9">
        <v>1.4100091069067711</v>
      </c>
      <c r="IS52" s="9">
        <v>1.4102447838654326</v>
      </c>
      <c r="IT52" s="9">
        <v>5.6650830209667678E-6</v>
      </c>
      <c r="IU52" s="6">
        <v>4</v>
      </c>
      <c r="IY52" s="15">
        <v>45</v>
      </c>
      <c r="IZ52" s="9">
        <v>0.85714285714285732</v>
      </c>
      <c r="JA52" s="9">
        <v>2.3545608053719013E-4</v>
      </c>
      <c r="JB52" s="9">
        <v>1.4100093277848955</v>
      </c>
      <c r="JC52" s="9">
        <v>1.4102447838654326</v>
      </c>
      <c r="JD52" s="9">
        <v>5.6597736648084097E-6</v>
      </c>
      <c r="JE52" s="6">
        <v>4</v>
      </c>
      <c r="JI52" s="15">
        <v>45</v>
      </c>
      <c r="JJ52" s="9">
        <v>0.85714285714285732</v>
      </c>
      <c r="JK52" s="9">
        <v>2.5864828359197905E-4</v>
      </c>
      <c r="JL52" s="9">
        <v>1.4099861355818408</v>
      </c>
      <c r="JM52" s="9">
        <v>1.4102447838654328</v>
      </c>
      <c r="JN52" s="9">
        <v>6.2172560614358801E-6</v>
      </c>
      <c r="JO52" s="6">
        <v>4</v>
      </c>
      <c r="JS52" s="15">
        <v>45</v>
      </c>
      <c r="JT52" s="9">
        <v>0.85714285714285732</v>
      </c>
      <c r="JU52" s="9">
        <v>2.707965804302018E-4</v>
      </c>
      <c r="JV52" s="9">
        <v>1.4099739872850026</v>
      </c>
      <c r="JW52" s="9">
        <v>1.4102447838654328</v>
      </c>
      <c r="JX52" s="9">
        <v>6.5092706501455073E-6</v>
      </c>
      <c r="JY52" s="6">
        <v>4</v>
      </c>
      <c r="KC52" s="15">
        <v>45</v>
      </c>
      <c r="KD52" s="9">
        <v>0.85714285714285732</v>
      </c>
      <c r="KE52" s="9">
        <v>2.9067561162002086E-4</v>
      </c>
      <c r="KF52" s="9">
        <v>1.4099541082538125</v>
      </c>
      <c r="KG52" s="9">
        <v>1.4102447838654326</v>
      </c>
      <c r="KH52" s="9">
        <v>6.9871127043976251E-6</v>
      </c>
      <c r="KI52" s="6">
        <v>4</v>
      </c>
      <c r="KM52" s="15">
        <v>45</v>
      </c>
      <c r="KN52" s="9">
        <v>0.85714285714285732</v>
      </c>
      <c r="KO52" s="9">
        <v>2.9443053973365332E-4</v>
      </c>
      <c r="KP52" s="9">
        <v>1.409950353325699</v>
      </c>
      <c r="KQ52" s="9">
        <v>1.4102447838654326</v>
      </c>
      <c r="KR52" s="9">
        <v>7.0773717590896914E-6</v>
      </c>
      <c r="KS52" s="6">
        <v>4</v>
      </c>
      <c r="KW52" s="15">
        <v>45</v>
      </c>
      <c r="KX52" s="9">
        <v>0.85714285714285732</v>
      </c>
      <c r="KY52" s="9">
        <v>2.8957122099836422E-4</v>
      </c>
      <c r="KZ52" s="9">
        <v>1.4099552126444341</v>
      </c>
      <c r="LA52" s="9">
        <v>1.4102447838654324</v>
      </c>
      <c r="LB52" s="9">
        <v>6.9605659236058421E-6</v>
      </c>
      <c r="LC52" s="6">
        <v>4</v>
      </c>
    </row>
    <row r="53" spans="1:315">
      <c r="A53" s="6">
        <v>46</v>
      </c>
      <c r="B53" s="6">
        <v>3.4621288336352612E-2</v>
      </c>
      <c r="C53" s="6">
        <f>1-Table46[[#This Row],[qx (tau)]]</f>
        <v>0.96537871166364742</v>
      </c>
      <c r="H53" s="15">
        <f t="shared" si="8"/>
        <v>46</v>
      </c>
      <c r="I53" s="9">
        <f t="shared" si="20"/>
        <v>0.8857142857142859</v>
      </c>
      <c r="J53" s="9" cm="1">
        <f t="array" ref="J53">VLOOKUP($G$13,'qx Malaria'!$B$1:$I$31,(N53),FALSE)/(1-angola!I53*INDEX($E$6:$G$11,N53,2))</f>
        <v>3.0172868690851566E-4</v>
      </c>
      <c r="K53" s="9">
        <f t="shared" si="18"/>
        <v>1.4691512970255609</v>
      </c>
      <c r="L53" s="9">
        <f t="shared" si="2"/>
        <v>1.4694530257124694</v>
      </c>
      <c r="M53" s="9">
        <f>(J53*Table46[[#This Row],[qx (tau)]])/L53</f>
        <v>7.1089280746105437E-6</v>
      </c>
      <c r="N53" s="6">
        <f t="shared" si="3"/>
        <v>4</v>
      </c>
      <c r="S53" s="15">
        <v>46</v>
      </c>
      <c r="T53" s="9">
        <v>0.8857142857142859</v>
      </c>
      <c r="U53" s="9">
        <v>2.807848955212732E-4</v>
      </c>
      <c r="V53" s="9">
        <v>1.4691722408169485</v>
      </c>
      <c r="W53" s="9">
        <v>1.4694530257124698</v>
      </c>
      <c r="X53" s="9">
        <v>6.6154784523454325E-6</v>
      </c>
      <c r="Y53" s="6">
        <v>4</v>
      </c>
      <c r="AC53" s="15">
        <v>46</v>
      </c>
      <c r="AD53" s="9">
        <v>0.8857142857142859</v>
      </c>
      <c r="AE53" s="9">
        <v>2.8170550173609699E-4</v>
      </c>
      <c r="AF53" s="9">
        <v>1.4691713202107335</v>
      </c>
      <c r="AG53" s="9">
        <v>1.4694530257124696</v>
      </c>
      <c r="AH53" s="9">
        <v>6.6371685456318098E-6</v>
      </c>
      <c r="AI53" s="6">
        <v>4</v>
      </c>
      <c r="AM53" s="15">
        <v>46</v>
      </c>
      <c r="AN53" s="9">
        <v>0.8857142857142859</v>
      </c>
      <c r="AO53" s="9">
        <v>2.8814974523986398E-4</v>
      </c>
      <c r="AP53" s="9">
        <v>1.4691648759672296</v>
      </c>
      <c r="AQ53" s="9">
        <v>1.4694530257124694</v>
      </c>
      <c r="AR53" s="9">
        <v>6.7889991986364627E-6</v>
      </c>
      <c r="AS53" s="6">
        <v>4</v>
      </c>
      <c r="AW53" s="15">
        <v>46</v>
      </c>
      <c r="AX53" s="9">
        <v>0.8857142857142859</v>
      </c>
      <c r="AY53" s="9">
        <v>3.028794446770455E-4</v>
      </c>
      <c r="AZ53" s="9">
        <v>1.4691501462677925</v>
      </c>
      <c r="BA53" s="9">
        <v>1.4694530257124696</v>
      </c>
      <c r="BB53" s="9">
        <v>7.1360406912185153E-6</v>
      </c>
      <c r="BC53" s="6">
        <v>4</v>
      </c>
      <c r="BG53" s="15">
        <v>46</v>
      </c>
      <c r="BH53" s="9">
        <v>0.8857142857142859</v>
      </c>
      <c r="BI53" s="9">
        <v>3.1945035654387476E-4</v>
      </c>
      <c r="BJ53" s="9">
        <v>1.4691335753559258</v>
      </c>
      <c r="BK53" s="9">
        <v>1.4694530257124696</v>
      </c>
      <c r="BL53" s="9">
        <v>7.5264623703733293E-6</v>
      </c>
      <c r="BM53" s="6">
        <v>4</v>
      </c>
      <c r="BQ53" s="15">
        <v>46</v>
      </c>
      <c r="BR53" s="9">
        <v>0.8857142857142859</v>
      </c>
      <c r="BS53" s="9">
        <v>3.2290262984946416E-4</v>
      </c>
      <c r="BT53" s="9">
        <v>1.4691301230826201</v>
      </c>
      <c r="BU53" s="9">
        <v>1.4694530257124696</v>
      </c>
      <c r="BV53" s="9">
        <v>7.6078002201972483E-6</v>
      </c>
      <c r="BW53" s="6">
        <v>4</v>
      </c>
      <c r="CA53" s="15">
        <v>46</v>
      </c>
      <c r="CB53" s="9">
        <v>0.8857142857142859</v>
      </c>
      <c r="CC53" s="9">
        <v>3.0932368818081238E-4</v>
      </c>
      <c r="CD53" s="9">
        <v>1.4691437020242888</v>
      </c>
      <c r="CE53" s="9">
        <v>1.4694530257124696</v>
      </c>
      <c r="CF53" s="9">
        <v>7.2878713442231648E-6</v>
      </c>
      <c r="CG53" s="6">
        <v>4</v>
      </c>
      <c r="CK53" s="15">
        <v>46</v>
      </c>
      <c r="CL53" s="9">
        <v>0.8857142857142859</v>
      </c>
      <c r="CM53" s="9">
        <v>3.1691868945310915E-4</v>
      </c>
      <c r="CN53" s="9">
        <v>1.4691361070230164</v>
      </c>
      <c r="CO53" s="9">
        <v>1.4694530257124696</v>
      </c>
      <c r="CP53" s="9">
        <v>7.4668146138357875E-6</v>
      </c>
      <c r="CQ53" s="6">
        <v>4</v>
      </c>
      <c r="CU53" s="15">
        <v>46</v>
      </c>
      <c r="CV53" s="9">
        <v>0.8857142857142859</v>
      </c>
      <c r="CW53" s="9">
        <v>3.5190172561641532E-4</v>
      </c>
      <c r="CX53" s="9">
        <v>1.4691011239868532</v>
      </c>
      <c r="CY53" s="9">
        <v>1.4694530257124696</v>
      </c>
      <c r="CZ53" s="9">
        <v>8.2910381587181701E-6</v>
      </c>
      <c r="DA53" s="6">
        <v>4</v>
      </c>
      <c r="DE53" s="15">
        <v>46</v>
      </c>
      <c r="DF53" s="9">
        <v>0.8857142857142859</v>
      </c>
      <c r="DG53" s="9">
        <v>3.7905960895371878E-4</v>
      </c>
      <c r="DH53" s="9">
        <v>1.4690739661035159</v>
      </c>
      <c r="DI53" s="9">
        <v>1.4694530257124696</v>
      </c>
      <c r="DJ53" s="9">
        <v>8.9308959106663338E-6</v>
      </c>
      <c r="DK53" s="6">
        <v>4</v>
      </c>
      <c r="DO53" s="15">
        <v>46</v>
      </c>
      <c r="DP53" s="9">
        <v>0.8857142857142859</v>
      </c>
      <c r="DQ53" s="9">
        <v>3.972415816964898E-4</v>
      </c>
      <c r="DR53" s="9">
        <v>1.4690557841307732</v>
      </c>
      <c r="DS53" s="9">
        <v>1.4694530257124696</v>
      </c>
      <c r="DT53" s="9">
        <v>9.3592752530723097E-6</v>
      </c>
      <c r="DU53" s="6">
        <v>4</v>
      </c>
      <c r="DY53" s="15">
        <v>46</v>
      </c>
      <c r="DZ53" s="9">
        <v>0.8857142857142859</v>
      </c>
      <c r="EA53" s="9">
        <v>4.2002658551337996E-4</v>
      </c>
      <c r="EB53" s="9">
        <v>1.4690329991269562</v>
      </c>
      <c r="EC53" s="9">
        <v>1.4694530257124696</v>
      </c>
      <c r="ED53" s="9">
        <v>9.8961050619101772E-6</v>
      </c>
      <c r="EE53" s="6">
        <v>4</v>
      </c>
      <c r="EI53" s="15">
        <v>46</v>
      </c>
      <c r="EJ53" s="9">
        <v>0.8857142857142859</v>
      </c>
      <c r="EK53" s="9">
        <v>4.4810507506550727E-4</v>
      </c>
      <c r="EL53" s="9">
        <v>1.4690049206374041</v>
      </c>
      <c r="EM53" s="9">
        <v>1.4694530257124696</v>
      </c>
      <c r="EN53" s="9">
        <v>1.055765290714472E-5</v>
      </c>
      <c r="EO53" s="6">
        <v>4</v>
      </c>
      <c r="ES53" s="15">
        <v>46</v>
      </c>
      <c r="ET53" s="9">
        <v>0.8857142857142859</v>
      </c>
      <c r="EU53" s="9">
        <v>4.8216750501398959E-4</v>
      </c>
      <c r="EV53" s="9">
        <v>1.4689708582074557</v>
      </c>
      <c r="EW53" s="9">
        <v>1.4694530257124696</v>
      </c>
      <c r="EX53" s="9">
        <v>1.1360186358740723E-5</v>
      </c>
      <c r="EY53" s="6">
        <v>4</v>
      </c>
      <c r="FC53" s="15">
        <f t="shared" si="10"/>
        <v>46</v>
      </c>
      <c r="FD53" s="9">
        <f t="shared" si="21"/>
        <v>0.8857142857142859</v>
      </c>
      <c r="FE53" s="9" cm="1">
        <f t="array" ref="FE53">VLOOKUP($G$13,'qx Malaria'!$B$1:$I$31,(FI53),FALSE)/(1-angola!FD53*INDEX($E$6:$G$11,FI53,2))</f>
        <v>3.0172868690851566E-4</v>
      </c>
      <c r="FF53" s="9">
        <f t="shared" si="19"/>
        <v>1.4691512970255609</v>
      </c>
      <c r="FG53" s="9">
        <f t="shared" si="6"/>
        <v>1.4694530257124694</v>
      </c>
      <c r="FH53" s="9">
        <f>(FE53*Table46[[#This Row],[qx (tau)]])/FG53</f>
        <v>7.1089280746105437E-6</v>
      </c>
      <c r="FI53" s="6">
        <f t="shared" si="7"/>
        <v>4</v>
      </c>
      <c r="FM53" s="15">
        <v>46</v>
      </c>
      <c r="FN53" s="9">
        <v>0.8857142857142859</v>
      </c>
      <c r="FO53" s="9">
        <v>5.3026917973853557E-4</v>
      </c>
      <c r="FP53" s="9">
        <v>1.4689227565327312</v>
      </c>
      <c r="FQ53" s="9">
        <v>1.4694530257124698</v>
      </c>
      <c r="FR53" s="9">
        <v>1.2493493732953997E-5</v>
      </c>
      <c r="FS53" s="6">
        <v>4</v>
      </c>
      <c r="FW53" s="15">
        <v>46</v>
      </c>
      <c r="FX53" s="9">
        <v>0.8857142857142859</v>
      </c>
      <c r="FY53" s="9">
        <v>5.2474554244959259E-4</v>
      </c>
      <c r="FZ53" s="9">
        <v>1.4689282801700201</v>
      </c>
      <c r="GA53" s="9">
        <v>1.4694530257124696</v>
      </c>
      <c r="GB53" s="9">
        <v>1.236335317323573E-5</v>
      </c>
      <c r="GC53" s="6">
        <v>4</v>
      </c>
      <c r="GG53" s="15">
        <v>46</v>
      </c>
      <c r="GH53" s="9">
        <v>0.8857142857142859</v>
      </c>
      <c r="GI53" s="9">
        <v>4.6812826023792599E-4</v>
      </c>
      <c r="GJ53" s="9">
        <v>1.4689848974522317</v>
      </c>
      <c r="GK53" s="9">
        <v>1.4694530257124696</v>
      </c>
      <c r="GL53" s="9">
        <v>1.1029412436123454E-5</v>
      </c>
      <c r="GM53" s="6">
        <v>4</v>
      </c>
      <c r="GQ53" s="15">
        <v>46</v>
      </c>
      <c r="GR53" s="9">
        <v>0.8857142857142859</v>
      </c>
      <c r="GS53" s="9">
        <v>4.0115415810949113E-4</v>
      </c>
      <c r="GT53" s="9">
        <v>1.4690518715543601</v>
      </c>
      <c r="GU53" s="9">
        <v>1.4694530257124696</v>
      </c>
      <c r="GV53" s="9">
        <v>9.4514581495394174E-6</v>
      </c>
      <c r="GW53" s="6">
        <v>4</v>
      </c>
      <c r="HA53" s="15">
        <v>46</v>
      </c>
      <c r="HB53" s="9">
        <v>0.8857142857142859</v>
      </c>
      <c r="HC53" s="9">
        <v>3.3487051064217419E-4</v>
      </c>
      <c r="HD53" s="9">
        <v>1.4691181552018273</v>
      </c>
      <c r="HE53" s="9">
        <v>1.4694530257124694</v>
      </c>
      <c r="HF53" s="9">
        <v>7.88977143292017E-6</v>
      </c>
      <c r="HG53" s="6">
        <v>4</v>
      </c>
      <c r="HK53" s="15">
        <v>46</v>
      </c>
      <c r="HL53" s="9">
        <v>0.8857142857142859</v>
      </c>
      <c r="HM53" s="9">
        <v>2.9137186699174745E-4</v>
      </c>
      <c r="HN53" s="9">
        <v>1.4691616538454779</v>
      </c>
      <c r="HO53" s="9">
        <v>1.4694530257124696</v>
      </c>
      <c r="HP53" s="9">
        <v>6.8649145251387865E-6</v>
      </c>
      <c r="HQ53" s="6">
        <v>4</v>
      </c>
      <c r="HU53" s="15">
        <v>46</v>
      </c>
      <c r="HV53" s="9">
        <v>0.8857142857142859</v>
      </c>
      <c r="HW53" s="9">
        <v>2.6030140724144261E-4</v>
      </c>
      <c r="HX53" s="9">
        <v>1.4691927243052283</v>
      </c>
      <c r="HY53" s="9">
        <v>1.4694530257124698</v>
      </c>
      <c r="HZ53" s="9">
        <v>6.1328738767235117E-6</v>
      </c>
      <c r="IA53" s="6">
        <v>4</v>
      </c>
      <c r="IE53" s="15">
        <v>46</v>
      </c>
      <c r="IF53" s="9">
        <v>0.8857142857142859</v>
      </c>
      <c r="IG53" s="9">
        <v>2.4511140469684912E-4</v>
      </c>
      <c r="IH53" s="9">
        <v>1.4692079143077728</v>
      </c>
      <c r="II53" s="9">
        <v>1.4694530257124696</v>
      </c>
      <c r="IJ53" s="9">
        <v>5.7749873374982662E-6</v>
      </c>
      <c r="IK53" s="6">
        <v>4</v>
      </c>
      <c r="IO53" s="15">
        <v>46</v>
      </c>
      <c r="IP53" s="9">
        <v>0.8857142857142859</v>
      </c>
      <c r="IQ53" s="9">
        <v>2.4557170780426109E-4</v>
      </c>
      <c r="IR53" s="9">
        <v>1.4692074540046653</v>
      </c>
      <c r="IS53" s="9">
        <v>1.4694530257124696</v>
      </c>
      <c r="IT53" s="9">
        <v>5.7858323841414574E-6</v>
      </c>
      <c r="IU53" s="6">
        <v>4</v>
      </c>
      <c r="IY53" s="15">
        <v>46</v>
      </c>
      <c r="IZ53" s="9">
        <v>0.8857142857142859</v>
      </c>
      <c r="JA53" s="9">
        <v>2.4534155625055511E-4</v>
      </c>
      <c r="JB53" s="9">
        <v>1.4692076841562192</v>
      </c>
      <c r="JC53" s="9">
        <v>1.4694530257124696</v>
      </c>
      <c r="JD53" s="9">
        <v>5.7804098608198622E-6</v>
      </c>
      <c r="JE53" s="6">
        <v>4</v>
      </c>
      <c r="JI53" s="15">
        <v>46</v>
      </c>
      <c r="JJ53" s="9">
        <v>0.8857142857142859</v>
      </c>
      <c r="JK53" s="9">
        <v>2.6950746938968109E-4</v>
      </c>
      <c r="JL53" s="9">
        <v>1.4691835182430799</v>
      </c>
      <c r="JM53" s="9">
        <v>1.4694530257124696</v>
      </c>
      <c r="JN53" s="9">
        <v>6.3497748095872972E-6</v>
      </c>
      <c r="JO53" s="6">
        <v>4</v>
      </c>
      <c r="JS53" s="15">
        <v>46</v>
      </c>
      <c r="JT53" s="9">
        <v>0.8857142857142859</v>
      </c>
      <c r="JU53" s="9">
        <v>2.8216580484350897E-4</v>
      </c>
      <c r="JV53" s="9">
        <v>1.4691708599076261</v>
      </c>
      <c r="JW53" s="9">
        <v>1.4694530257124696</v>
      </c>
      <c r="JX53" s="9">
        <v>6.648013592275001E-6</v>
      </c>
      <c r="JY53" s="6">
        <v>4</v>
      </c>
      <c r="KC53" s="15">
        <v>46</v>
      </c>
      <c r="KD53" s="9">
        <v>0.8857142857142859</v>
      </c>
      <c r="KE53" s="9">
        <v>3.028794446770455E-4</v>
      </c>
      <c r="KF53" s="9">
        <v>1.4691501462677925</v>
      </c>
      <c r="KG53" s="9">
        <v>1.4694530257124696</v>
      </c>
      <c r="KH53" s="9">
        <v>7.1360406912185153E-6</v>
      </c>
      <c r="KI53" s="6">
        <v>4</v>
      </c>
      <c r="KM53" s="15">
        <v>46</v>
      </c>
      <c r="KN53" s="9">
        <v>0.8857142857142859</v>
      </c>
      <c r="KO53" s="9">
        <v>3.0679202109004682E-4</v>
      </c>
      <c r="KP53" s="9">
        <v>1.4691462336913796</v>
      </c>
      <c r="KQ53" s="9">
        <v>1.4694530257124696</v>
      </c>
      <c r="KR53" s="9">
        <v>7.2282235876856247E-6</v>
      </c>
      <c r="KS53" s="6">
        <v>4</v>
      </c>
      <c r="KW53" s="15">
        <v>46</v>
      </c>
      <c r="KX53" s="9">
        <v>0.8857142857142859</v>
      </c>
      <c r="KY53" s="9">
        <v>3.0172868690851566E-4</v>
      </c>
      <c r="KZ53" s="9">
        <v>1.4691512970255609</v>
      </c>
      <c r="LA53" s="9">
        <v>1.4694530257124694</v>
      </c>
      <c r="LB53" s="9">
        <v>7.1089280746105437E-6</v>
      </c>
      <c r="LC53" s="6">
        <v>4</v>
      </c>
    </row>
    <row r="54" spans="1:315">
      <c r="A54" s="6">
        <v>47</v>
      </c>
      <c r="B54" s="6">
        <v>3.5435850586691346E-2</v>
      </c>
      <c r="C54" s="6">
        <f>1-Table46[[#This Row],[qx (tau)]]</f>
        <v>0.9645641494133087</v>
      </c>
      <c r="H54" s="15">
        <f t="shared" si="8"/>
        <v>47</v>
      </c>
      <c r="I54" s="9">
        <f t="shared" si="20"/>
        <v>0.91428571428571448</v>
      </c>
      <c r="J54" s="9" cm="1">
        <f t="array" ref="J54">VLOOKUP($G$13,'qx Malaria'!$B$1:$I$31,(N54),FALSE)/(1-angola!I54*INDEX($E$6:$G$11,N54,2))</f>
        <v>3.1495173788534479E-4</v>
      </c>
      <c r="K54" s="9">
        <f t="shared" si="18"/>
        <v>1.53353583630251</v>
      </c>
      <c r="L54" s="9">
        <f t="shared" si="2"/>
        <v>1.5338507880403953</v>
      </c>
      <c r="M54" s="9">
        <f>(J54*Table46[[#This Row],[qx (tau)]])/L54</f>
        <v>7.2761854104350659E-6</v>
      </c>
      <c r="N54" s="6">
        <f t="shared" si="3"/>
        <v>4</v>
      </c>
      <c r="S54" s="15">
        <v>47</v>
      </c>
      <c r="T54" s="9">
        <v>0.91428571428571448</v>
      </c>
      <c r="U54" s="9">
        <v>2.9309009932884872E-4</v>
      </c>
      <c r="V54" s="9">
        <v>1.5335576979410668</v>
      </c>
      <c r="W54" s="9">
        <v>1.5338507880403955</v>
      </c>
      <c r="X54" s="9">
        <v>6.7711260112362933E-6</v>
      </c>
      <c r="Y54" s="6">
        <v>4</v>
      </c>
      <c r="AC54" s="15">
        <v>47</v>
      </c>
      <c r="AD54" s="9">
        <v>0.91428571428571448</v>
      </c>
      <c r="AE54" s="9">
        <v>2.9405105047418921E-4</v>
      </c>
      <c r="AF54" s="9">
        <v>1.5335567369899215</v>
      </c>
      <c r="AG54" s="9">
        <v>1.5338507880403955</v>
      </c>
      <c r="AH54" s="9">
        <v>6.7933264243878877E-6</v>
      </c>
      <c r="AI54" s="6">
        <v>4</v>
      </c>
      <c r="AM54" s="15">
        <v>47</v>
      </c>
      <c r="AN54" s="9">
        <v>0.91428571428571448</v>
      </c>
      <c r="AO54" s="9">
        <v>3.0077770849157266E-4</v>
      </c>
      <c r="AP54" s="9">
        <v>1.5335500103319037</v>
      </c>
      <c r="AQ54" s="9">
        <v>1.5338507880403953</v>
      </c>
      <c r="AR54" s="9">
        <v>6.9487293164490504E-6</v>
      </c>
      <c r="AS54" s="6">
        <v>4</v>
      </c>
      <c r="AW54" s="15">
        <v>47</v>
      </c>
      <c r="AX54" s="9">
        <v>0.91428571428571448</v>
      </c>
      <c r="AY54" s="9">
        <v>3.1615292681702042E-4</v>
      </c>
      <c r="AZ54" s="9">
        <v>1.5335346351135786</v>
      </c>
      <c r="BA54" s="9">
        <v>1.5338507880403955</v>
      </c>
      <c r="BB54" s="9">
        <v>7.3039359268745587E-6</v>
      </c>
      <c r="BC54" s="6">
        <v>4</v>
      </c>
      <c r="BG54" s="15">
        <v>47</v>
      </c>
      <c r="BH54" s="9">
        <v>0.91428571428571448</v>
      </c>
      <c r="BI54" s="9">
        <v>3.3345004743314921E-4</v>
      </c>
      <c r="BJ54" s="9">
        <v>1.5335173379929623</v>
      </c>
      <c r="BK54" s="9">
        <v>1.5338507880403955</v>
      </c>
      <c r="BL54" s="9">
        <v>7.7035433636032593E-6</v>
      </c>
      <c r="BM54" s="6">
        <v>4</v>
      </c>
      <c r="BQ54" s="15">
        <v>47</v>
      </c>
      <c r="BR54" s="9">
        <v>0.91428571428571448</v>
      </c>
      <c r="BS54" s="9">
        <v>3.37053614228176E-4</v>
      </c>
      <c r="BT54" s="9">
        <v>1.5335137344261673</v>
      </c>
      <c r="BU54" s="9">
        <v>1.5338507880403955</v>
      </c>
      <c r="BV54" s="9">
        <v>7.7867949129217378E-6</v>
      </c>
      <c r="BW54" s="6">
        <v>4</v>
      </c>
      <c r="CA54" s="15">
        <v>47</v>
      </c>
      <c r="CB54" s="9">
        <v>0.91428571428571448</v>
      </c>
      <c r="CC54" s="9">
        <v>3.2287958483440382E-4</v>
      </c>
      <c r="CD54" s="9">
        <v>1.5335279084555611</v>
      </c>
      <c r="CE54" s="9">
        <v>1.5338507880403955</v>
      </c>
      <c r="CF54" s="9">
        <v>7.4593388189357189E-6</v>
      </c>
      <c r="CG54" s="6">
        <v>4</v>
      </c>
      <c r="CK54" s="15">
        <v>47</v>
      </c>
      <c r="CL54" s="9">
        <v>0.91428571428571448</v>
      </c>
      <c r="CM54" s="9">
        <v>3.3080743178346279E-4</v>
      </c>
      <c r="CN54" s="9">
        <v>1.5335199806086119</v>
      </c>
      <c r="CO54" s="9">
        <v>1.5338507880403953</v>
      </c>
      <c r="CP54" s="9">
        <v>7.6424922274363727E-6</v>
      </c>
      <c r="CQ54" s="6">
        <v>4</v>
      </c>
      <c r="CU54" s="15">
        <v>47</v>
      </c>
      <c r="CV54" s="9">
        <v>0.91428571428571448</v>
      </c>
      <c r="CW54" s="9">
        <v>3.6732357530640139E-4</v>
      </c>
      <c r="CX54" s="9">
        <v>1.533483464465089</v>
      </c>
      <c r="CY54" s="9">
        <v>1.5338507880403953</v>
      </c>
      <c r="CZ54" s="9">
        <v>8.4861079271969627E-6</v>
      </c>
      <c r="DA54" s="6">
        <v>4</v>
      </c>
      <c r="DE54" s="15">
        <v>47</v>
      </c>
      <c r="DF54" s="9">
        <v>0.91428571428571448</v>
      </c>
      <c r="DG54" s="9">
        <v>3.9567163409394575E-4</v>
      </c>
      <c r="DH54" s="9">
        <v>1.5334551164063015</v>
      </c>
      <c r="DI54" s="9">
        <v>1.5338507880403955</v>
      </c>
      <c r="DJ54" s="9">
        <v>9.1410201151689954E-6</v>
      </c>
      <c r="DK54" s="6">
        <v>4</v>
      </c>
      <c r="DO54" s="15">
        <v>47</v>
      </c>
      <c r="DP54" s="9">
        <v>0.91428571428571448</v>
      </c>
      <c r="DQ54" s="9">
        <v>4.1465041921442047E-4</v>
      </c>
      <c r="DR54" s="9">
        <v>1.5334361376211811</v>
      </c>
      <c r="DS54" s="9">
        <v>1.5338507880403955</v>
      </c>
      <c r="DT54" s="9">
        <v>9.5794782749129864E-6</v>
      </c>
      <c r="DU54" s="6">
        <v>4</v>
      </c>
      <c r="DY54" s="15">
        <v>47</v>
      </c>
      <c r="DZ54" s="9">
        <v>0.91428571428571448</v>
      </c>
      <c r="EA54" s="9">
        <v>4.3843396006159745E-4</v>
      </c>
      <c r="EB54" s="9">
        <v>1.5334123540803339</v>
      </c>
      <c r="EC54" s="9">
        <v>1.5338507880403955</v>
      </c>
      <c r="ED54" s="9">
        <v>1.0128938500414947E-5</v>
      </c>
      <c r="EE54" s="6">
        <v>4</v>
      </c>
      <c r="EI54" s="15">
        <v>47</v>
      </c>
      <c r="EJ54" s="9">
        <v>0.91428571428571448</v>
      </c>
      <c r="EK54" s="9">
        <v>4.677429699944823E-4</v>
      </c>
      <c r="EL54" s="9">
        <v>1.5333830450704011</v>
      </c>
      <c r="EM54" s="9">
        <v>1.5338507880403955</v>
      </c>
      <c r="EN54" s="9">
        <v>1.0806051101538575E-5</v>
      </c>
      <c r="EO54" s="6">
        <v>4</v>
      </c>
      <c r="ES54" s="15">
        <v>47</v>
      </c>
      <c r="ET54" s="9">
        <v>0.91428571428571448</v>
      </c>
      <c r="EU54" s="9">
        <v>5.0329816237208041E-4</v>
      </c>
      <c r="EV54" s="9">
        <v>1.5333474898780235</v>
      </c>
      <c r="EW54" s="9">
        <v>1.5338507880403955</v>
      </c>
      <c r="EX54" s="9">
        <v>1.1627466388147571E-5</v>
      </c>
      <c r="EY54" s="6">
        <v>4</v>
      </c>
      <c r="FC54" s="15">
        <f t="shared" si="10"/>
        <v>47</v>
      </c>
      <c r="FD54" s="9">
        <f t="shared" si="21"/>
        <v>0.91428571428571448</v>
      </c>
      <c r="FE54" s="9" cm="1">
        <f t="array" ref="FE54">VLOOKUP($G$13,'qx Malaria'!$B$1:$I$31,(FI54),FALSE)/(1-angola!FD54*INDEX($E$6:$G$11,FI54,2))</f>
        <v>3.1495173788534479E-4</v>
      </c>
      <c r="FF54" s="9">
        <f t="shared" si="19"/>
        <v>1.53353583630251</v>
      </c>
      <c r="FG54" s="9">
        <f t="shared" si="6"/>
        <v>1.5338507880403953</v>
      </c>
      <c r="FH54" s="9">
        <f>(FE54*Table46[[#This Row],[qx (tau)]])/FG54</f>
        <v>7.2761854104350659E-6</v>
      </c>
      <c r="FI54" s="6">
        <f t="shared" si="7"/>
        <v>4</v>
      </c>
      <c r="FM54" s="15">
        <v>47</v>
      </c>
      <c r="FN54" s="9">
        <v>0.91428571428571448</v>
      </c>
      <c r="FO54" s="9">
        <v>5.5350785971612084E-4</v>
      </c>
      <c r="FP54" s="9">
        <v>1.5332972801806795</v>
      </c>
      <c r="FQ54" s="9">
        <v>1.5338507880403955</v>
      </c>
      <c r="FR54" s="9">
        <v>1.2787437975318378E-5</v>
      </c>
      <c r="FS54" s="6">
        <v>4</v>
      </c>
      <c r="FW54" s="15">
        <v>47</v>
      </c>
      <c r="FX54" s="9">
        <v>0.91428571428571448</v>
      </c>
      <c r="FY54" s="9">
        <v>5.4774215284407793E-4</v>
      </c>
      <c r="FZ54" s="9">
        <v>1.5333030458875514</v>
      </c>
      <c r="GA54" s="9">
        <v>1.5338507880403955</v>
      </c>
      <c r="GB54" s="9">
        <v>1.2654235496408811E-5</v>
      </c>
      <c r="GC54" s="6">
        <v>4</v>
      </c>
      <c r="GG54" s="15">
        <v>47</v>
      </c>
      <c r="GH54" s="9">
        <v>0.91428571428571448</v>
      </c>
      <c r="GI54" s="9">
        <v>4.8864365740563793E-4</v>
      </c>
      <c r="GJ54" s="9">
        <v>1.5333621443829899</v>
      </c>
      <c r="GK54" s="9">
        <v>1.5338507880403955</v>
      </c>
      <c r="GL54" s="9">
        <v>1.1288910087585755E-5</v>
      </c>
      <c r="GM54" s="6">
        <v>4</v>
      </c>
      <c r="GQ54" s="15">
        <v>47</v>
      </c>
      <c r="GR54" s="9">
        <v>0.91428571428571448</v>
      </c>
      <c r="GS54" s="9">
        <v>4.187344615821175E-4</v>
      </c>
      <c r="GT54" s="9">
        <v>1.5334320535788135</v>
      </c>
      <c r="GU54" s="9">
        <v>1.5338507880403955</v>
      </c>
      <c r="GV54" s="9">
        <v>9.6738300308072617E-6</v>
      </c>
      <c r="GW54" s="6">
        <v>4</v>
      </c>
      <c r="HA54" s="15">
        <v>47</v>
      </c>
      <c r="HB54" s="9">
        <v>0.91428571428571448</v>
      </c>
      <c r="HC54" s="9">
        <v>3.4954597911760241E-4</v>
      </c>
      <c r="HD54" s="9">
        <v>1.5335012420612779</v>
      </c>
      <c r="HE54" s="9">
        <v>1.5338507880403955</v>
      </c>
      <c r="HF54" s="9">
        <v>8.0754002838924662E-6</v>
      </c>
      <c r="HG54" s="6">
        <v>4</v>
      </c>
      <c r="HK54" s="15">
        <v>47</v>
      </c>
      <c r="HL54" s="9">
        <v>0.91428571428571448</v>
      </c>
      <c r="HM54" s="9">
        <v>3.0414103750026436E-4</v>
      </c>
      <c r="HN54" s="9">
        <v>1.5335466470028953</v>
      </c>
      <c r="HO54" s="9">
        <v>1.5338507880403955</v>
      </c>
      <c r="HP54" s="9">
        <v>7.0264307624796305E-6</v>
      </c>
      <c r="HQ54" s="6">
        <v>4</v>
      </c>
      <c r="HU54" s="15">
        <v>47</v>
      </c>
      <c r="HV54" s="9">
        <v>0.91428571428571448</v>
      </c>
      <c r="HW54" s="9">
        <v>2.717089363450229E-4</v>
      </c>
      <c r="HX54" s="9">
        <v>1.5335790791040504</v>
      </c>
      <c r="HY54" s="9">
        <v>1.5338507880403955</v>
      </c>
      <c r="HZ54" s="9">
        <v>6.2771668186133191E-6</v>
      </c>
      <c r="IA54" s="6">
        <v>4</v>
      </c>
      <c r="IE54" s="15">
        <v>47</v>
      </c>
      <c r="IF54" s="9">
        <v>0.91428571428571448</v>
      </c>
      <c r="IG54" s="9">
        <v>2.5585324244690484E-4</v>
      </c>
      <c r="IH54" s="9">
        <v>1.5335949347979485</v>
      </c>
      <c r="II54" s="9">
        <v>1.5338507880403953</v>
      </c>
      <c r="IJ54" s="9">
        <v>5.9108600016120115E-6</v>
      </c>
      <c r="IK54" s="6">
        <v>4</v>
      </c>
      <c r="IO54" s="15">
        <v>47</v>
      </c>
      <c r="IP54" s="9">
        <v>0.91428571428571448</v>
      </c>
      <c r="IQ54" s="9">
        <v>2.5633371801957508E-4</v>
      </c>
      <c r="IR54" s="9">
        <v>1.5335944543223758</v>
      </c>
      <c r="IS54" s="9">
        <v>1.5338507880403953</v>
      </c>
      <c r="IT54" s="9">
        <v>5.9219602081878091E-6</v>
      </c>
      <c r="IU54" s="6">
        <v>4</v>
      </c>
      <c r="IY54" s="15">
        <v>47</v>
      </c>
      <c r="IZ54" s="9">
        <v>0.91428571428571448</v>
      </c>
      <c r="JA54" s="9">
        <v>2.5609348023323994E-4</v>
      </c>
      <c r="JB54" s="9">
        <v>1.5335946945601624</v>
      </c>
      <c r="JC54" s="9">
        <v>1.5338507880403955</v>
      </c>
      <c r="JD54" s="9">
        <v>5.916410104899909E-6</v>
      </c>
      <c r="JE54" s="6">
        <v>4</v>
      </c>
      <c r="JI54" s="15">
        <v>47</v>
      </c>
      <c r="JJ54" s="9">
        <v>0.91428571428571448</v>
      </c>
      <c r="JK54" s="9">
        <v>2.8131844779842775E-4</v>
      </c>
      <c r="JL54" s="9">
        <v>1.5335694695925972</v>
      </c>
      <c r="JM54" s="9">
        <v>1.5338507880403955</v>
      </c>
      <c r="JN54" s="9">
        <v>6.4991709501292626E-6</v>
      </c>
      <c r="JO54" s="6">
        <v>4</v>
      </c>
      <c r="JS54" s="15">
        <v>47</v>
      </c>
      <c r="JT54" s="9">
        <v>0.91428571428571448</v>
      </c>
      <c r="JU54" s="9">
        <v>2.9453152604685945E-4</v>
      </c>
      <c r="JV54" s="9">
        <v>1.5335562565143488</v>
      </c>
      <c r="JW54" s="9">
        <v>1.5338507880403958</v>
      </c>
      <c r="JX54" s="9">
        <v>6.8044266309636836E-6</v>
      </c>
      <c r="JY54" s="6">
        <v>4</v>
      </c>
      <c r="KC54" s="15">
        <v>47</v>
      </c>
      <c r="KD54" s="9">
        <v>0.91428571428571448</v>
      </c>
      <c r="KE54" s="9">
        <v>3.1615292681702042E-4</v>
      </c>
      <c r="KF54" s="9">
        <v>1.5335346351135786</v>
      </c>
      <c r="KG54" s="9">
        <v>1.5338507880403955</v>
      </c>
      <c r="KH54" s="9">
        <v>7.3039359268745587E-6</v>
      </c>
      <c r="KI54" s="6">
        <v>4</v>
      </c>
      <c r="KM54" s="15">
        <v>47</v>
      </c>
      <c r="KN54" s="9">
        <v>0.91428571428571448</v>
      </c>
      <c r="KO54" s="9">
        <v>3.2023696918471745E-4</v>
      </c>
      <c r="KP54" s="9">
        <v>1.5335305510712107</v>
      </c>
      <c r="KQ54" s="9">
        <v>1.5338507880403955</v>
      </c>
      <c r="KR54" s="9">
        <v>7.398287682768834E-6</v>
      </c>
      <c r="KS54" s="6">
        <v>4</v>
      </c>
      <c r="KW54" s="15">
        <v>47</v>
      </c>
      <c r="KX54" s="9">
        <v>0.91428571428571448</v>
      </c>
      <c r="KY54" s="9">
        <v>3.1495173788534479E-4</v>
      </c>
      <c r="KZ54" s="9">
        <v>1.53353583630251</v>
      </c>
      <c r="LA54" s="9">
        <v>1.5338507880403953</v>
      </c>
      <c r="LB54" s="9">
        <v>7.2761854104350659E-6</v>
      </c>
      <c r="LC54" s="6">
        <v>4</v>
      </c>
    </row>
    <row r="55" spans="1:315">
      <c r="A55" s="6">
        <v>48</v>
      </c>
      <c r="B55" s="6">
        <v>3.6390068966627165E-2</v>
      </c>
      <c r="C55" s="6">
        <f>1-Table46[[#This Row],[qx (tau)]]</f>
        <v>0.96360993103337278</v>
      </c>
      <c r="H55" s="15">
        <f t="shared" si="8"/>
        <v>48</v>
      </c>
      <c r="I55" s="9">
        <f t="shared" si="20"/>
        <v>0.94285714285714306</v>
      </c>
      <c r="J55" s="9" cm="1">
        <f t="array" ref="J55">VLOOKUP($G$13,'qx Malaria'!$B$1:$I$31,(N55),FALSE)/(1-angola!I55*INDEX($E$6:$G$11,N55,2))</f>
        <v>3.2938689050151403E-4</v>
      </c>
      <c r="K55" s="9">
        <f t="shared" si="18"/>
        <v>1.603822236333267</v>
      </c>
      <c r="L55" s="9">
        <f t="shared" si="2"/>
        <v>1.6041516232237685</v>
      </c>
      <c r="M55" s="9">
        <f>(J55*Table46[[#This Row],[qx (tau)]])/L55</f>
        <v>7.4721188998110942E-6</v>
      </c>
      <c r="N55" s="6">
        <f t="shared" si="3"/>
        <v>4</v>
      </c>
      <c r="S55" s="15">
        <v>48</v>
      </c>
      <c r="T55" s="9">
        <v>0.94285714285714306</v>
      </c>
      <c r="U55" s="9">
        <v>3.0652326957425409E-4</v>
      </c>
      <c r="V55" s="9">
        <v>1.6038450999541947</v>
      </c>
      <c r="W55" s="9">
        <v>1.6041516232237689</v>
      </c>
      <c r="X55" s="9">
        <v>6.953459235522145E-6</v>
      </c>
      <c r="Y55" s="6">
        <v>4</v>
      </c>
      <c r="AC55" s="15">
        <v>48</v>
      </c>
      <c r="AD55" s="9">
        <v>0.94285714285714306</v>
      </c>
      <c r="AE55" s="9">
        <v>3.0752826390072706E-4</v>
      </c>
      <c r="AF55" s="9">
        <v>1.603844094959868</v>
      </c>
      <c r="AG55" s="9">
        <v>1.6041516232237687</v>
      </c>
      <c r="AH55" s="9">
        <v>6.9762574625238582E-6</v>
      </c>
      <c r="AI55" s="6">
        <v>4</v>
      </c>
      <c r="AM55" s="15">
        <v>48</v>
      </c>
      <c r="AN55" s="9">
        <v>0.94285714285714306</v>
      </c>
      <c r="AO55" s="9">
        <v>3.1456322418603786E-4</v>
      </c>
      <c r="AP55" s="9">
        <v>1.6038370599995826</v>
      </c>
      <c r="AQ55" s="9">
        <v>1.6041516232237687</v>
      </c>
      <c r="AR55" s="9">
        <v>7.1358450515358428E-6</v>
      </c>
      <c r="AS55" s="6">
        <v>4</v>
      </c>
      <c r="AW55" s="15">
        <v>48</v>
      </c>
      <c r="AX55" s="9">
        <v>0.94285714285714306</v>
      </c>
      <c r="AY55" s="9">
        <v>3.3064313340960529E-4</v>
      </c>
      <c r="AZ55" s="9">
        <v>1.6038209800903591</v>
      </c>
      <c r="BA55" s="9">
        <v>1.6041516232237687</v>
      </c>
      <c r="BB55" s="9">
        <v>7.500616683563234E-6</v>
      </c>
      <c r="BC55" s="6">
        <v>4</v>
      </c>
      <c r="BG55" s="15">
        <v>48</v>
      </c>
      <c r="BH55" s="9">
        <v>0.94285714285714306</v>
      </c>
      <c r="BI55" s="9">
        <v>3.4873303128611866E-4</v>
      </c>
      <c r="BJ55" s="9">
        <v>1.6038028901924826</v>
      </c>
      <c r="BK55" s="9">
        <v>1.6041516232237687</v>
      </c>
      <c r="BL55" s="9">
        <v>7.9109847695940499E-6</v>
      </c>
      <c r="BM55" s="6">
        <v>4</v>
      </c>
      <c r="BQ55" s="15">
        <v>48</v>
      </c>
      <c r="BR55" s="9">
        <v>0.94285714285714306</v>
      </c>
      <c r="BS55" s="9">
        <v>3.5250176001039226E-4</v>
      </c>
      <c r="BT55" s="9">
        <v>1.6037991214637584</v>
      </c>
      <c r="BU55" s="9">
        <v>1.6041516232237687</v>
      </c>
      <c r="BV55" s="9">
        <v>7.9964781208504684E-6</v>
      </c>
      <c r="BW55" s="6">
        <v>4</v>
      </c>
      <c r="CA55" s="15">
        <v>48</v>
      </c>
      <c r="CB55" s="9">
        <v>0.94285714285714306</v>
      </c>
      <c r="CC55" s="9">
        <v>3.3767809369491598E-4</v>
      </c>
      <c r="CD55" s="9">
        <v>1.6038139451300739</v>
      </c>
      <c r="CE55" s="9">
        <v>1.6041516232237689</v>
      </c>
      <c r="CF55" s="9">
        <v>7.6602042725752152E-6</v>
      </c>
      <c r="CG55" s="6">
        <v>4</v>
      </c>
      <c r="CK55" s="15">
        <v>48</v>
      </c>
      <c r="CL55" s="9">
        <v>0.94285714285714306</v>
      </c>
      <c r="CM55" s="9">
        <v>3.4596929688831792E-4</v>
      </c>
      <c r="CN55" s="9">
        <v>1.6038056539268803</v>
      </c>
      <c r="CO55" s="9">
        <v>1.6041516232237687</v>
      </c>
      <c r="CP55" s="9">
        <v>7.8482896453393395E-6</v>
      </c>
      <c r="CQ55" s="6">
        <v>4</v>
      </c>
      <c r="CU55" s="15">
        <v>48</v>
      </c>
      <c r="CV55" s="9">
        <v>0.94285714285714306</v>
      </c>
      <c r="CW55" s="9">
        <v>3.8415908129429065E-4</v>
      </c>
      <c r="CX55" s="9">
        <v>1.6037674641424744</v>
      </c>
      <c r="CY55" s="9">
        <v>1.6041516232237687</v>
      </c>
      <c r="CZ55" s="9">
        <v>8.7146222714043959E-6</v>
      </c>
      <c r="DA55" s="6">
        <v>4</v>
      </c>
      <c r="DE55" s="15">
        <v>48</v>
      </c>
      <c r="DF55" s="9">
        <v>0.94285714285714306</v>
      </c>
      <c r="DG55" s="9">
        <v>4.1380641392524306E-4</v>
      </c>
      <c r="DH55" s="9">
        <v>1.6037378168098435</v>
      </c>
      <c r="DI55" s="9">
        <v>1.6041516232237687</v>
      </c>
      <c r="DJ55" s="9">
        <v>9.3871699679548972E-6</v>
      </c>
      <c r="DK55" s="6">
        <v>4</v>
      </c>
      <c r="DO55" s="15">
        <v>48</v>
      </c>
      <c r="DP55" s="9">
        <v>0.94285714285714306</v>
      </c>
      <c r="DQ55" s="9">
        <v>4.3365505187308419E-4</v>
      </c>
      <c r="DR55" s="9">
        <v>1.6037179681718958</v>
      </c>
      <c r="DS55" s="9">
        <v>1.6041516232237689</v>
      </c>
      <c r="DT55" s="9">
        <v>9.8374349512387094E-6</v>
      </c>
      <c r="DU55" s="6">
        <v>4</v>
      </c>
      <c r="DY55" s="15">
        <v>48</v>
      </c>
      <c r="DZ55" s="9">
        <v>0.94285714285714306</v>
      </c>
      <c r="EA55" s="9">
        <v>4.5852866145328997E-4</v>
      </c>
      <c r="EB55" s="9">
        <v>1.6036930945623156</v>
      </c>
      <c r="EC55" s="9">
        <v>1.6041516232237689</v>
      </c>
      <c r="ED55" s="9">
        <v>1.0401691069531077E-5</v>
      </c>
      <c r="EE55" s="6">
        <v>4</v>
      </c>
      <c r="EI55" s="15">
        <v>48</v>
      </c>
      <c r="EJ55" s="9">
        <v>0.94285714285714306</v>
      </c>
      <c r="EK55" s="9">
        <v>4.8918098841071534E-4</v>
      </c>
      <c r="EL55" s="9">
        <v>1.603662442235358</v>
      </c>
      <c r="EM55" s="9">
        <v>1.6041516232237687</v>
      </c>
      <c r="EN55" s="9">
        <v>1.1097036993083293E-5</v>
      </c>
      <c r="EO55" s="6">
        <v>4</v>
      </c>
      <c r="ES55" s="15">
        <v>48</v>
      </c>
      <c r="ET55" s="9">
        <v>0.94285714285714306</v>
      </c>
      <c r="EU55" s="9">
        <v>5.263657784902151E-4</v>
      </c>
      <c r="EV55" s="9">
        <v>1.6036252574452785</v>
      </c>
      <c r="EW55" s="9">
        <v>1.6041516232237687</v>
      </c>
      <c r="EX55" s="9">
        <v>1.1940571392146638E-5</v>
      </c>
      <c r="EY55" s="6">
        <v>4</v>
      </c>
      <c r="FC55" s="15">
        <f t="shared" si="10"/>
        <v>48</v>
      </c>
      <c r="FD55" s="9">
        <f t="shared" si="21"/>
        <v>0.94285714285714306</v>
      </c>
      <c r="FE55" s="9" cm="1">
        <f t="array" ref="FE55">VLOOKUP($G$13,'qx Malaria'!$B$1:$I$31,(FI55),FALSE)/(1-angola!FD55*INDEX($E$6:$G$11,FI55,2))</f>
        <v>3.2938689050151403E-4</v>
      </c>
      <c r="FF55" s="9">
        <f t="shared" si="19"/>
        <v>1.603822236333267</v>
      </c>
      <c r="FG55" s="9">
        <f t="shared" si="6"/>
        <v>1.6041516232237685</v>
      </c>
      <c r="FH55" s="9">
        <f>(FE55*Table46[[#This Row],[qx (tau)]])/FG55</f>
        <v>7.4721188998110942E-6</v>
      </c>
      <c r="FI55" s="6">
        <f t="shared" si="7"/>
        <v>4</v>
      </c>
      <c r="FM55" s="15">
        <v>48</v>
      </c>
      <c r="FN55" s="9">
        <v>0.94285714285714306</v>
      </c>
      <c r="FO55" s="9">
        <v>5.7887673204842739E-4</v>
      </c>
      <c r="FP55" s="9">
        <v>1.6035727464917204</v>
      </c>
      <c r="FQ55" s="9">
        <v>1.6041516232237689</v>
      </c>
      <c r="FR55" s="9">
        <v>1.3131778752986083E-5</v>
      </c>
      <c r="FS55" s="6">
        <v>4</v>
      </c>
      <c r="FW55" s="15">
        <v>48</v>
      </c>
      <c r="FX55" s="9">
        <v>0.94285714285714306</v>
      </c>
      <c r="FY55" s="9">
        <v>5.7284676608958967E-4</v>
      </c>
      <c r="FZ55" s="9">
        <v>1.6035787764576792</v>
      </c>
      <c r="GA55" s="9">
        <v>1.6041516232237687</v>
      </c>
      <c r="GB55" s="9">
        <v>1.2994989390975816E-5</v>
      </c>
      <c r="GC55" s="6">
        <v>4</v>
      </c>
      <c r="GG55" s="15">
        <v>48</v>
      </c>
      <c r="GH55" s="9">
        <v>0.94285714285714306</v>
      </c>
      <c r="GI55" s="9">
        <v>5.1103961501150236E-4</v>
      </c>
      <c r="GJ55" s="9">
        <v>1.6036405836087573</v>
      </c>
      <c r="GK55" s="9">
        <v>1.6041516232237687</v>
      </c>
      <c r="GL55" s="9">
        <v>1.1592898430370529E-5</v>
      </c>
      <c r="GM55" s="6">
        <v>4</v>
      </c>
      <c r="GQ55" s="15">
        <v>48</v>
      </c>
      <c r="GR55" s="9">
        <v>0.94285714285714306</v>
      </c>
      <c r="GS55" s="9">
        <v>4.3792627776059425E-4</v>
      </c>
      <c r="GT55" s="9">
        <v>1.6037136969460082</v>
      </c>
      <c r="GU55" s="9">
        <v>1.6041516232237687</v>
      </c>
      <c r="GV55" s="9">
        <v>9.9343274159959862E-6</v>
      </c>
      <c r="GW55" s="6">
        <v>4</v>
      </c>
      <c r="HA55" s="15">
        <v>48</v>
      </c>
      <c r="HB55" s="9">
        <v>0.94285714285714306</v>
      </c>
      <c r="HC55" s="9">
        <v>3.6556668625454083E-4</v>
      </c>
      <c r="HD55" s="9">
        <v>1.6037860565375142</v>
      </c>
      <c r="HE55" s="9">
        <v>1.6041516232237687</v>
      </c>
      <c r="HF55" s="9">
        <v>8.2928550718727243E-6</v>
      </c>
      <c r="HG55" s="6">
        <v>4</v>
      </c>
      <c r="HK55" s="15">
        <v>48</v>
      </c>
      <c r="HL55" s="9">
        <v>0.94285714285714306</v>
      </c>
      <c r="HM55" s="9">
        <v>3.1808070432869323E-4</v>
      </c>
      <c r="HN55" s="9">
        <v>1.6038335425194401</v>
      </c>
      <c r="HO55" s="9">
        <v>1.6041516232237687</v>
      </c>
      <c r="HP55" s="9">
        <v>7.2156388460418346E-6</v>
      </c>
      <c r="HQ55" s="6">
        <v>4</v>
      </c>
      <c r="HU55" s="15">
        <v>48</v>
      </c>
      <c r="HV55" s="9">
        <v>0.94285714285714306</v>
      </c>
      <c r="HW55" s="9">
        <v>2.8416214581023072E-4</v>
      </c>
      <c r="HX55" s="9">
        <v>1.6038674610779586</v>
      </c>
      <c r="HY55" s="9">
        <v>1.6041516232237689</v>
      </c>
      <c r="HZ55" s="9">
        <v>6.4461986847340566E-6</v>
      </c>
      <c r="IA55" s="6">
        <v>4</v>
      </c>
      <c r="IE55" s="15">
        <v>48</v>
      </c>
      <c r="IF55" s="9">
        <v>0.94285714285714306</v>
      </c>
      <c r="IG55" s="9">
        <v>2.6757973942342678E-4</v>
      </c>
      <c r="IH55" s="9">
        <v>1.6038840434843453</v>
      </c>
      <c r="II55" s="9">
        <v>1.6041516232237687</v>
      </c>
      <c r="IJ55" s="9">
        <v>6.0700279392058088E-6</v>
      </c>
      <c r="IK55" s="6">
        <v>4</v>
      </c>
      <c r="IO55" s="15">
        <v>48</v>
      </c>
      <c r="IP55" s="9">
        <v>0.94285714285714306</v>
      </c>
      <c r="IQ55" s="9">
        <v>2.6808223658666324E-4</v>
      </c>
      <c r="IR55" s="9">
        <v>1.6038835409871821</v>
      </c>
      <c r="IS55" s="9">
        <v>1.6041516232237687</v>
      </c>
      <c r="IT55" s="9">
        <v>6.0814270527066646E-6</v>
      </c>
      <c r="IU55" s="6">
        <v>4</v>
      </c>
      <c r="IY55" s="15">
        <v>48</v>
      </c>
      <c r="IZ55" s="9">
        <v>0.94285714285714306</v>
      </c>
      <c r="JA55" s="9">
        <v>2.6783098800504501E-4</v>
      </c>
      <c r="JB55" s="9">
        <v>1.6038837922357638</v>
      </c>
      <c r="JC55" s="9">
        <v>1.6041516232237689</v>
      </c>
      <c r="JD55" s="9">
        <v>6.0757274959562363E-6</v>
      </c>
      <c r="JE55" s="6">
        <v>4</v>
      </c>
      <c r="JI55" s="15">
        <v>48</v>
      </c>
      <c r="JJ55" s="9">
        <v>0.94285714285714306</v>
      </c>
      <c r="JK55" s="9">
        <v>2.9421208907496032E-4</v>
      </c>
      <c r="JL55" s="9">
        <v>1.6038574111346939</v>
      </c>
      <c r="JM55" s="9">
        <v>1.6041516232237689</v>
      </c>
      <c r="JN55" s="9">
        <v>6.6741809547511748E-6</v>
      </c>
      <c r="JO55" s="6">
        <v>4</v>
      </c>
      <c r="JS55" s="15">
        <v>48</v>
      </c>
      <c r="JT55" s="9">
        <v>0.94285714285714306</v>
      </c>
      <c r="JU55" s="9">
        <v>3.0803076106396358E-4</v>
      </c>
      <c r="JV55" s="9">
        <v>1.6038435924627048</v>
      </c>
      <c r="JW55" s="9">
        <v>1.6041516232237687</v>
      </c>
      <c r="JX55" s="9">
        <v>6.9876565760247148E-6</v>
      </c>
      <c r="JY55" s="6">
        <v>4</v>
      </c>
      <c r="KC55" s="15">
        <v>48</v>
      </c>
      <c r="KD55" s="9">
        <v>0.94285714285714306</v>
      </c>
      <c r="KE55" s="9">
        <v>3.3064313340960529E-4</v>
      </c>
      <c r="KF55" s="9">
        <v>1.6038209800903591</v>
      </c>
      <c r="KG55" s="9">
        <v>1.6041516232237687</v>
      </c>
      <c r="KH55" s="9">
        <v>7.500616683563234E-6</v>
      </c>
      <c r="KI55" s="6">
        <v>4</v>
      </c>
      <c r="KM55" s="15">
        <v>48</v>
      </c>
      <c r="KN55" s="9">
        <v>0.94285714285714306</v>
      </c>
      <c r="KO55" s="9">
        <v>3.3491435929711535E-4</v>
      </c>
      <c r="KP55" s="9">
        <v>1.6038167088644717</v>
      </c>
      <c r="KQ55" s="9">
        <v>1.6041516232237689</v>
      </c>
      <c r="KR55" s="9">
        <v>7.5975091483205082E-6</v>
      </c>
      <c r="KS55" s="6">
        <v>4</v>
      </c>
      <c r="KW55" s="15">
        <v>48</v>
      </c>
      <c r="KX55" s="9">
        <v>0.94285714285714306</v>
      </c>
      <c r="KY55" s="9">
        <v>3.2938689050151403E-4</v>
      </c>
      <c r="KZ55" s="9">
        <v>1.603822236333267</v>
      </c>
      <c r="LA55" s="9">
        <v>1.6041516232237685</v>
      </c>
      <c r="LB55" s="9">
        <v>7.4721188998110942E-6</v>
      </c>
      <c r="LC55" s="6">
        <v>4</v>
      </c>
    </row>
    <row r="56" spans="1:315">
      <c r="A56" s="6">
        <v>49</v>
      </c>
      <c r="B56" s="6">
        <v>3.751567028796976E-2</v>
      </c>
      <c r="C56" s="6">
        <f>1-Table46[[#This Row],[qx (tau)]]</f>
        <v>0.96248432971203024</v>
      </c>
      <c r="H56" s="15">
        <f t="shared" si="8"/>
        <v>49</v>
      </c>
      <c r="I56" s="9">
        <f t="shared" si="20"/>
        <v>0.97142857142857164</v>
      </c>
      <c r="J56" s="9" cm="1">
        <f t="array" ref="J56">VLOOKUP($G$13,'qx Malaria'!$B$1:$I$31,(N56),FALSE)/(1-angola!I56*INDEX($E$6:$G$11,N56,2))</f>
        <v>3.4520881270888874E-4</v>
      </c>
      <c r="K56" s="9">
        <f t="shared" si="18"/>
        <v>1.6808609752432666</v>
      </c>
      <c r="L56" s="9">
        <f t="shared" si="2"/>
        <v>1.6812061840559755</v>
      </c>
      <c r="M56" s="9">
        <f>(J56*Table46[[#This Row],[qx (tau)]])/L56</f>
        <v>7.7032431363320403E-6</v>
      </c>
      <c r="N56" s="6">
        <f t="shared" si="3"/>
        <v>4</v>
      </c>
      <c r="S56" s="15">
        <v>49</v>
      </c>
      <c r="T56" s="9">
        <v>0.97142857142857164</v>
      </c>
      <c r="U56" s="9">
        <v>3.2124695004183396E-4</v>
      </c>
      <c r="V56" s="9">
        <v>1.6808849371059338</v>
      </c>
      <c r="W56" s="9">
        <v>1.6812061840559755</v>
      </c>
      <c r="X56" s="9">
        <v>7.1685405235126546E-6</v>
      </c>
      <c r="Y56" s="6">
        <v>4</v>
      </c>
      <c r="AC56" s="15">
        <v>49</v>
      </c>
      <c r="AD56" s="9">
        <v>0.97142857142857164</v>
      </c>
      <c r="AE56" s="9">
        <v>3.2230021873049571E-4</v>
      </c>
      <c r="AF56" s="9">
        <v>1.6808838838372451</v>
      </c>
      <c r="AG56" s="9">
        <v>1.6812061840559755</v>
      </c>
      <c r="AH56" s="9">
        <v>7.1920439350651552E-6</v>
      </c>
      <c r="AI56" s="6">
        <v>4</v>
      </c>
      <c r="AM56" s="15">
        <v>49</v>
      </c>
      <c r="AN56" s="9">
        <v>0.97142857142857164</v>
      </c>
      <c r="AO56" s="9">
        <v>3.2967309955112797E-4</v>
      </c>
      <c r="AP56" s="9">
        <v>1.6808765109564243</v>
      </c>
      <c r="AQ56" s="9">
        <v>1.6812061840559755</v>
      </c>
      <c r="AR56" s="9">
        <v>7.3565678159326602E-6</v>
      </c>
      <c r="AS56" s="6">
        <v>4</v>
      </c>
      <c r="AW56" s="15">
        <v>49</v>
      </c>
      <c r="AX56" s="9">
        <v>0.97142857142857164</v>
      </c>
      <c r="AY56" s="9">
        <v>3.4652539856971595E-4</v>
      </c>
      <c r="AZ56" s="9">
        <v>1.6808596586574058</v>
      </c>
      <c r="BA56" s="9">
        <v>1.6812061840559755</v>
      </c>
      <c r="BB56" s="9">
        <v>7.7326224007726662E-6</v>
      </c>
      <c r="BC56" s="6">
        <v>4</v>
      </c>
      <c r="BG56" s="15">
        <v>49</v>
      </c>
      <c r="BH56" s="9">
        <v>0.97142857142857164</v>
      </c>
      <c r="BI56" s="9">
        <v>3.6548423496562753E-4</v>
      </c>
      <c r="BJ56" s="9">
        <v>1.6808406998210099</v>
      </c>
      <c r="BK56" s="9">
        <v>1.6812061840559755</v>
      </c>
      <c r="BL56" s="9">
        <v>8.1556838087176769E-6</v>
      </c>
      <c r="BM56" s="6">
        <v>4</v>
      </c>
      <c r="BQ56" s="15">
        <v>49</v>
      </c>
      <c r="BR56" s="9">
        <v>0.97142857142857164</v>
      </c>
      <c r="BS56" s="9">
        <v>3.6943399254810904E-4</v>
      </c>
      <c r="BT56" s="9">
        <v>1.6808367500634274</v>
      </c>
      <c r="BU56" s="9">
        <v>1.6812061840559755</v>
      </c>
      <c r="BV56" s="9">
        <v>8.243821602039553E-6</v>
      </c>
      <c r="BW56" s="6">
        <v>4</v>
      </c>
      <c r="CA56" s="15">
        <v>49</v>
      </c>
      <c r="CB56" s="9">
        <v>0.97142857142857164</v>
      </c>
      <c r="CC56" s="9">
        <v>3.5389827939034821E-4</v>
      </c>
      <c r="CD56" s="9">
        <v>1.6808522857765853</v>
      </c>
      <c r="CE56" s="9">
        <v>1.6812061840559755</v>
      </c>
      <c r="CF56" s="9">
        <v>7.8971462816401712E-6</v>
      </c>
      <c r="CG56" s="6">
        <v>4</v>
      </c>
      <c r="CK56" s="15">
        <v>49</v>
      </c>
      <c r="CL56" s="9">
        <v>0.97142857142857164</v>
      </c>
      <c r="CM56" s="9">
        <v>3.6258774607180762E-4</v>
      </c>
      <c r="CN56" s="9">
        <v>1.6808435963099038</v>
      </c>
      <c r="CO56" s="9">
        <v>1.6812061840559755</v>
      </c>
      <c r="CP56" s="9">
        <v>8.0910494269482988E-6</v>
      </c>
      <c r="CQ56" s="6">
        <v>4</v>
      </c>
      <c r="CU56" s="15">
        <v>49</v>
      </c>
      <c r="CV56" s="9">
        <v>0.97142857142857164</v>
      </c>
      <c r="CW56" s="9">
        <v>4.0261195624095419E-4</v>
      </c>
      <c r="CX56" s="9">
        <v>1.6808035720997345</v>
      </c>
      <c r="CY56" s="9">
        <v>1.6812061840559755</v>
      </c>
      <c r="CZ56" s="9">
        <v>8.9841790659433195E-6</v>
      </c>
      <c r="DA56" s="6">
        <v>4</v>
      </c>
      <c r="DE56" s="15">
        <v>49</v>
      </c>
      <c r="DF56" s="9">
        <v>0.97142857142857164</v>
      </c>
      <c r="DG56" s="9">
        <v>4.3368338255647584E-4</v>
      </c>
      <c r="DH56" s="9">
        <v>1.6807725006734191</v>
      </c>
      <c r="DI56" s="9">
        <v>1.6812061840559755</v>
      </c>
      <c r="DJ56" s="9">
        <v>9.6775297067420848E-6</v>
      </c>
      <c r="DK56" s="6">
        <v>4</v>
      </c>
      <c r="DO56" s="15">
        <v>49</v>
      </c>
      <c r="DP56" s="9">
        <v>0.97142857142857164</v>
      </c>
      <c r="DQ56" s="9">
        <v>4.5448543915754548E-4</v>
      </c>
      <c r="DR56" s="9">
        <v>1.6807516986168181</v>
      </c>
      <c r="DS56" s="9">
        <v>1.6812061840559755</v>
      </c>
      <c r="DT56" s="9">
        <v>1.014172208490397E-5</v>
      </c>
      <c r="DU56" s="6">
        <v>4</v>
      </c>
      <c r="DY56" s="15">
        <v>49</v>
      </c>
      <c r="DZ56" s="9">
        <v>0.97142857142857164</v>
      </c>
      <c r="EA56" s="9">
        <v>4.8055383920192371E-4</v>
      </c>
      <c r="EB56" s="9">
        <v>1.6807256302167737</v>
      </c>
      <c r="EC56" s="9">
        <v>1.6812061840559755</v>
      </c>
      <c r="ED56" s="9">
        <v>1.0723431520828356E-5</v>
      </c>
      <c r="EE56" s="6">
        <v>4</v>
      </c>
      <c r="EI56" s="15">
        <v>49</v>
      </c>
      <c r="EJ56" s="9">
        <v>0.97142857142857164</v>
      </c>
      <c r="EK56" s="9">
        <v>5.1267853420610711E-4</v>
      </c>
      <c r="EL56" s="9">
        <v>1.6806935055217695</v>
      </c>
      <c r="EM56" s="9">
        <v>1.6812061840559755</v>
      </c>
      <c r="EN56" s="9">
        <v>1.1440285573179623E-5</v>
      </c>
      <c r="EO56" s="6">
        <v>4</v>
      </c>
      <c r="ES56" s="15">
        <v>49</v>
      </c>
      <c r="ET56" s="9">
        <v>0.97142857142857164</v>
      </c>
      <c r="EU56" s="9">
        <v>5.5164947568659187E-4</v>
      </c>
      <c r="EV56" s="9">
        <v>1.680654534580289</v>
      </c>
      <c r="EW56" s="9">
        <v>1.6812061840559755</v>
      </c>
      <c r="EX56" s="9">
        <v>1.2309911800622139E-5</v>
      </c>
      <c r="EY56" s="6">
        <v>4</v>
      </c>
      <c r="FC56" s="15">
        <f t="shared" si="10"/>
        <v>49</v>
      </c>
      <c r="FD56" s="9">
        <f t="shared" si="21"/>
        <v>0.97142857142857164</v>
      </c>
      <c r="FE56" s="9" cm="1">
        <f t="array" ref="FE56">VLOOKUP($G$13,'qx Malaria'!$B$1:$I$31,(FI56),FALSE)/(1-angola!FD56*INDEX($E$6:$G$11,FI56,2))</f>
        <v>3.4520881270888874E-4</v>
      </c>
      <c r="FF56" s="9">
        <f t="shared" si="19"/>
        <v>1.6808609752432666</v>
      </c>
      <c r="FG56" s="9">
        <f t="shared" si="6"/>
        <v>1.6812061840559755</v>
      </c>
      <c r="FH56" s="9">
        <f>(FE56*Table46[[#This Row],[qx (tau)]])/FG56</f>
        <v>7.7032431363320403E-6</v>
      </c>
      <c r="FI56" s="6">
        <f t="shared" si="7"/>
        <v>4</v>
      </c>
      <c r="FM56" s="15">
        <v>49</v>
      </c>
      <c r="FN56" s="9">
        <v>0.97142857142857164</v>
      </c>
      <c r="FO56" s="9">
        <v>6.0668276466916836E-4</v>
      </c>
      <c r="FP56" s="9">
        <v>1.6805995012913064</v>
      </c>
      <c r="FQ56" s="9">
        <v>1.6812061840559755</v>
      </c>
      <c r="FR56" s="9">
        <v>1.3537965054240293E-5</v>
      </c>
      <c r="FS56" s="6">
        <v>4</v>
      </c>
      <c r="FW56" s="15">
        <v>49</v>
      </c>
      <c r="FX56" s="9">
        <v>0.97142857142857164</v>
      </c>
      <c r="FY56" s="9">
        <v>6.0036315253719796E-4</v>
      </c>
      <c r="FZ56" s="9">
        <v>1.6806058209034382</v>
      </c>
      <c r="GA56" s="9">
        <v>1.6812061840559755</v>
      </c>
      <c r="GB56" s="9">
        <v>1.3396944584925291E-5</v>
      </c>
      <c r="GC56" s="6">
        <v>4</v>
      </c>
      <c r="GG56" s="15">
        <v>49</v>
      </c>
      <c r="GH56" s="9">
        <v>0.97142857142857164</v>
      </c>
      <c r="GI56" s="9">
        <v>5.3558712818450025E-4</v>
      </c>
      <c r="GJ56" s="9">
        <v>1.6806705969277911</v>
      </c>
      <c r="GK56" s="9">
        <v>1.6812061840559755</v>
      </c>
      <c r="GL56" s="9">
        <v>1.195148477444651E-5</v>
      </c>
      <c r="GM56" s="6">
        <v>4</v>
      </c>
      <c r="GQ56" s="15">
        <v>49</v>
      </c>
      <c r="GR56" s="9">
        <v>0.97142857142857164</v>
      </c>
      <c r="GS56" s="9">
        <v>4.5896183108435788E-4</v>
      </c>
      <c r="GT56" s="9">
        <v>1.6807472222248914</v>
      </c>
      <c r="GU56" s="9">
        <v>1.6812061840559758</v>
      </c>
      <c r="GV56" s="9">
        <v>1.0241611584002097E-5</v>
      </c>
      <c r="GW56" s="6">
        <v>4</v>
      </c>
      <c r="HA56" s="15">
        <v>49</v>
      </c>
      <c r="HB56" s="9">
        <v>0.97142857142857164</v>
      </c>
      <c r="HC56" s="9">
        <v>3.8312648550071186E-4</v>
      </c>
      <c r="HD56" s="9">
        <v>1.6808230575704748</v>
      </c>
      <c r="HE56" s="9">
        <v>1.6812061840559755</v>
      </c>
      <c r="HF56" s="9">
        <v>8.5493659522220615E-6</v>
      </c>
      <c r="HG56" s="6">
        <v>4</v>
      </c>
      <c r="HK56" s="15">
        <v>49</v>
      </c>
      <c r="HL56" s="9">
        <v>0.97142857142857164</v>
      </c>
      <c r="HM56" s="9">
        <v>3.3335953996144413E-4</v>
      </c>
      <c r="HN56" s="9">
        <v>1.6808728245160141</v>
      </c>
      <c r="HO56" s="9">
        <v>1.6812061840559755</v>
      </c>
      <c r="HP56" s="9">
        <v>7.4388297563664118E-6</v>
      </c>
      <c r="HQ56" s="6">
        <v>4</v>
      </c>
      <c r="HU56" s="15">
        <v>49</v>
      </c>
      <c r="HV56" s="9">
        <v>0.97142857142857164</v>
      </c>
      <c r="HW56" s="9">
        <v>2.9781172171911002E-4</v>
      </c>
      <c r="HX56" s="9">
        <v>1.6809083723342564</v>
      </c>
      <c r="HY56" s="9">
        <v>1.6812061840559755</v>
      </c>
      <c r="HZ56" s="9">
        <v>6.6455896164695188E-6</v>
      </c>
      <c r="IA56" s="6">
        <v>4</v>
      </c>
      <c r="IE56" s="15">
        <v>49</v>
      </c>
      <c r="IF56" s="9">
        <v>0.97142857142857164</v>
      </c>
      <c r="IG56" s="9">
        <v>2.8043278835619109E-4</v>
      </c>
      <c r="IH56" s="9">
        <v>1.6809257512676192</v>
      </c>
      <c r="II56" s="9">
        <v>1.6812061840559753</v>
      </c>
      <c r="IJ56" s="9">
        <v>6.2577833258532603E-6</v>
      </c>
      <c r="IK56" s="6">
        <v>4</v>
      </c>
      <c r="IO56" s="15">
        <v>49</v>
      </c>
      <c r="IP56" s="9">
        <v>0.97142857142857164</v>
      </c>
      <c r="IQ56" s="9">
        <v>2.80959422700522E-4</v>
      </c>
      <c r="IR56" s="9">
        <v>1.6809252246332749</v>
      </c>
      <c r="IS56" s="9">
        <v>1.6812061840559753</v>
      </c>
      <c r="IT56" s="9">
        <v>6.2695350316295111E-6</v>
      </c>
      <c r="IU56" s="6">
        <v>4</v>
      </c>
      <c r="IY56" s="15">
        <v>49</v>
      </c>
      <c r="IZ56" s="9">
        <v>0.97142857142857164</v>
      </c>
      <c r="JA56" s="9">
        <v>2.8069610552835654E-4</v>
      </c>
      <c r="JB56" s="9">
        <v>1.6809254879504474</v>
      </c>
      <c r="JC56" s="9">
        <v>1.6812061840559758</v>
      </c>
      <c r="JD56" s="9">
        <v>6.263659178741384E-6</v>
      </c>
      <c r="JE56" s="6">
        <v>4</v>
      </c>
      <c r="JI56" s="15">
        <v>49</v>
      </c>
      <c r="JJ56" s="9">
        <v>0.97142857142857164</v>
      </c>
      <c r="JK56" s="9">
        <v>3.0834440860572754E-4</v>
      </c>
      <c r="JL56" s="9">
        <v>1.6808978396473699</v>
      </c>
      <c r="JM56" s="9">
        <v>1.6812061840559758</v>
      </c>
      <c r="JN56" s="9">
        <v>6.8806237319945239E-6</v>
      </c>
      <c r="JO56" s="6">
        <v>4</v>
      </c>
      <c r="JS56" s="15">
        <v>49</v>
      </c>
      <c r="JT56" s="9">
        <v>0.97142857142857164</v>
      </c>
      <c r="JU56" s="9">
        <v>3.2282685307482656E-4</v>
      </c>
      <c r="JV56" s="9">
        <v>1.6808833572029007</v>
      </c>
      <c r="JW56" s="9">
        <v>1.6812061840559755</v>
      </c>
      <c r="JX56" s="9">
        <v>7.2037956408414051E-6</v>
      </c>
      <c r="JY56" s="6">
        <v>4</v>
      </c>
      <c r="KC56" s="15">
        <v>49</v>
      </c>
      <c r="KD56" s="9">
        <v>0.97142857142857164</v>
      </c>
      <c r="KE56" s="9">
        <v>3.4652539856971595E-4</v>
      </c>
      <c r="KF56" s="9">
        <v>1.6808596586574058</v>
      </c>
      <c r="KG56" s="9">
        <v>1.6812061840559755</v>
      </c>
      <c r="KH56" s="9">
        <v>7.7326224007726662E-6</v>
      </c>
      <c r="KI56" s="6">
        <v>4</v>
      </c>
      <c r="KM56" s="15">
        <v>49</v>
      </c>
      <c r="KN56" s="9">
        <v>0.97142857142857164</v>
      </c>
      <c r="KO56" s="9">
        <v>3.5100179049652841E-4</v>
      </c>
      <c r="KP56" s="9">
        <v>1.6808551822654789</v>
      </c>
      <c r="KQ56" s="9">
        <v>1.6812061840559755</v>
      </c>
      <c r="KR56" s="9">
        <v>7.8325118998707948E-6</v>
      </c>
      <c r="KS56" s="6">
        <v>4</v>
      </c>
      <c r="KW56" s="15">
        <v>49</v>
      </c>
      <c r="KX56" s="9">
        <v>0.97142857142857164</v>
      </c>
      <c r="KY56" s="9">
        <v>3.4520881270888874E-4</v>
      </c>
      <c r="KZ56" s="9">
        <v>1.6808609752432666</v>
      </c>
      <c r="LA56" s="9">
        <v>1.6812061840559755</v>
      </c>
      <c r="LB56" s="9">
        <v>7.7032431363320403E-6</v>
      </c>
      <c r="LC56" s="6">
        <v>4</v>
      </c>
    </row>
    <row r="57" spans="1:315">
      <c r="A57" s="6">
        <v>50</v>
      </c>
      <c r="B57" s="6">
        <v>3.8842550821830961E-2</v>
      </c>
      <c r="C57" s="6">
        <f>1-Table46[[#This Row],[qx (tau)]]</f>
        <v>0.96115744917816903</v>
      </c>
      <c r="H57" s="15">
        <f t="shared" si="8"/>
        <v>50</v>
      </c>
      <c r="I57" s="9">
        <v>0</v>
      </c>
      <c r="J57" s="9" cm="1">
        <f t="array" ref="J57">VLOOKUP($G$13,'qx Malaria'!$B$1:$I$31,(N57),FALSE)/(1-angola!I57*INDEX($E$6:$G$11,N57,2))</f>
        <v>7.5889999999999996E-4</v>
      </c>
      <c r="K57" s="9">
        <f>$G$10/(1-I57*$F$10)</f>
        <v>0.72282773131569544</v>
      </c>
      <c r="L57" s="9">
        <f t="shared" si="2"/>
        <v>0.72358663131569545</v>
      </c>
      <c r="M57" s="9">
        <f>(J57*Table46[[#This Row],[qx (tau)]])/L57</f>
        <v>4.0738192972261605E-5</v>
      </c>
      <c r="N57" s="6">
        <f t="shared" si="3"/>
        <v>5</v>
      </c>
      <c r="S57" s="15">
        <v>50</v>
      </c>
      <c r="T57" s="9">
        <v>0</v>
      </c>
      <c r="U57" s="9">
        <v>6.9519999999999998E-4</v>
      </c>
      <c r="V57" s="9">
        <v>0.72289143131569544</v>
      </c>
      <c r="W57" s="9">
        <v>0.72358663131569545</v>
      </c>
      <c r="X57" s="9">
        <v>3.7318739958250459E-5</v>
      </c>
      <c r="Y57" s="6">
        <v>5</v>
      </c>
      <c r="AC57" s="15">
        <v>50</v>
      </c>
      <c r="AD57" s="9">
        <v>0</v>
      </c>
      <c r="AE57" s="9">
        <v>7.0459999999999989E-4</v>
      </c>
      <c r="AF57" s="9">
        <v>0.72288203131569539</v>
      </c>
      <c r="AG57" s="9">
        <v>0.72358663131569545</v>
      </c>
      <c r="AH57" s="9">
        <v>3.7823337420286631E-5</v>
      </c>
      <c r="AI57" s="6">
        <v>5</v>
      </c>
      <c r="AM57" s="15">
        <v>50</v>
      </c>
      <c r="AN57" s="9">
        <v>0</v>
      </c>
      <c r="AO57" s="9">
        <v>7.228E-4</v>
      </c>
      <c r="AP57" s="9">
        <v>0.72286383131569543</v>
      </c>
      <c r="AQ57" s="9">
        <v>0.72358663131569545</v>
      </c>
      <c r="AR57" s="9">
        <v>3.8800323995718398E-5</v>
      </c>
      <c r="AS57" s="6">
        <v>5</v>
      </c>
      <c r="AW57" s="15">
        <v>50</v>
      </c>
      <c r="AX57" s="9">
        <v>0</v>
      </c>
      <c r="AY57" s="9">
        <v>7.5150000000000011E-4</v>
      </c>
      <c r="AZ57" s="9">
        <v>0.72283513131569543</v>
      </c>
      <c r="BA57" s="9">
        <v>0.72358663131569545</v>
      </c>
      <c r="BB57" s="9">
        <v>4.0340956672360786E-5</v>
      </c>
      <c r="BC57" s="6">
        <v>5</v>
      </c>
      <c r="BG57" s="15">
        <v>50</v>
      </c>
      <c r="BH57" s="9">
        <v>0</v>
      </c>
      <c r="BI57" s="9">
        <v>7.8620000000000003E-4</v>
      </c>
      <c r="BJ57" s="9">
        <v>0.72280043131569549</v>
      </c>
      <c r="BK57" s="9">
        <v>0.72358663131569545</v>
      </c>
      <c r="BL57" s="9">
        <v>4.2203672835409243E-5</v>
      </c>
      <c r="BM57" s="6">
        <v>5</v>
      </c>
      <c r="BQ57" s="15">
        <v>50</v>
      </c>
      <c r="BR57" s="9">
        <v>0</v>
      </c>
      <c r="BS57" s="9">
        <v>8.1540000000000009E-4</v>
      </c>
      <c r="BT57" s="9">
        <v>0.72277123131569543</v>
      </c>
      <c r="BU57" s="9">
        <v>0.72358663131569545</v>
      </c>
      <c r="BV57" s="9">
        <v>4.3771145802585478E-5</v>
      </c>
      <c r="BW57" s="6">
        <v>5</v>
      </c>
      <c r="CA57" s="15">
        <v>50</v>
      </c>
      <c r="CB57" s="9">
        <v>0</v>
      </c>
      <c r="CC57" s="9">
        <v>8.3319999999999998E-4</v>
      </c>
      <c r="CD57" s="9">
        <v>0.72275343131569547</v>
      </c>
      <c r="CE57" s="9">
        <v>0.72358663131569545</v>
      </c>
      <c r="CF57" s="9">
        <v>4.4726660145590161E-5</v>
      </c>
      <c r="CG57" s="6">
        <v>5</v>
      </c>
      <c r="CK57" s="15">
        <v>50</v>
      </c>
      <c r="CL57" s="9">
        <v>0</v>
      </c>
      <c r="CM57" s="9">
        <v>8.7450000000000006E-4</v>
      </c>
      <c r="CN57" s="9">
        <v>0.72271213131569545</v>
      </c>
      <c r="CO57" s="9">
        <v>0.72358663131569545</v>
      </c>
      <c r="CP57" s="9">
        <v>4.6943668143685304E-5</v>
      </c>
      <c r="CQ57" s="6">
        <v>5</v>
      </c>
      <c r="CU57" s="15">
        <v>50</v>
      </c>
      <c r="CV57" s="9">
        <v>0</v>
      </c>
      <c r="CW57" s="9">
        <v>9.3760000000000002E-4</v>
      </c>
      <c r="CX57" s="9">
        <v>0.72264903131569547</v>
      </c>
      <c r="CY57" s="9">
        <v>0.72358663131569545</v>
      </c>
      <c r="CZ57" s="9">
        <v>5.0330912809055848E-5</v>
      </c>
      <c r="DA57" s="6">
        <v>5</v>
      </c>
      <c r="DE57" s="15">
        <v>50</v>
      </c>
      <c r="DF57" s="9">
        <v>0</v>
      </c>
      <c r="DG57" s="9">
        <v>9.9780000000000008E-4</v>
      </c>
      <c r="DH57" s="9">
        <v>0.7225888313156954</v>
      </c>
      <c r="DI57" s="9">
        <v>0.72358663131569545</v>
      </c>
      <c r="DJ57" s="9">
        <v>5.3562483789330137E-5</v>
      </c>
      <c r="DK57" s="6">
        <v>5</v>
      </c>
      <c r="DO57" s="15">
        <v>50</v>
      </c>
      <c r="DP57" s="9">
        <v>0</v>
      </c>
      <c r="DQ57" s="9">
        <v>1.0597E-3</v>
      </c>
      <c r="DR57" s="9">
        <v>0.72252693131569545</v>
      </c>
      <c r="DS57" s="9">
        <v>0.72358663131569545</v>
      </c>
      <c r="DT57" s="9">
        <v>5.6885311757419463E-5</v>
      </c>
      <c r="DU57" s="6">
        <v>5</v>
      </c>
      <c r="DY57" s="15">
        <v>50</v>
      </c>
      <c r="DZ57" s="9">
        <v>0</v>
      </c>
      <c r="EA57" s="9">
        <v>1.1202E-3</v>
      </c>
      <c r="EB57" s="9">
        <v>0.72246643131569543</v>
      </c>
      <c r="EC57" s="9">
        <v>0.72358663131569545</v>
      </c>
      <c r="ED57" s="9">
        <v>6.0132986912014039E-5</v>
      </c>
      <c r="EE57" s="6">
        <v>5</v>
      </c>
      <c r="EI57" s="15">
        <v>50</v>
      </c>
      <c r="EJ57" s="9">
        <v>0</v>
      </c>
      <c r="EK57" s="9">
        <v>1.2023000000000001E-3</v>
      </c>
      <c r="EL57" s="9">
        <v>0.72238433131569546</v>
      </c>
      <c r="EM57" s="9">
        <v>0.72358663131569545</v>
      </c>
      <c r="EN57" s="9">
        <v>6.4540162617670498E-5</v>
      </c>
      <c r="EO57" s="6">
        <v>5</v>
      </c>
      <c r="ES57" s="15">
        <v>50</v>
      </c>
      <c r="ET57" s="9">
        <v>0</v>
      </c>
      <c r="EU57" s="9">
        <v>1.2918999999999999E-3</v>
      </c>
      <c r="EV57" s="9">
        <v>0.72229473131569544</v>
      </c>
      <c r="EW57" s="9">
        <v>0.72358663131569545</v>
      </c>
      <c r="EX57" s="9">
        <v>6.9349942681334526E-5</v>
      </c>
      <c r="EY57" s="6">
        <v>5</v>
      </c>
      <c r="FC57" s="15">
        <f t="shared" si="10"/>
        <v>50</v>
      </c>
      <c r="FD57" s="9">
        <v>0</v>
      </c>
      <c r="FE57" s="9" cm="1">
        <f t="array" ref="FE57">VLOOKUP($G$13,'qx Malaria'!$B$1:$I$31,(FI57),FALSE)/(1-angola!FD57*INDEX($E$6:$G$11,FI57,2))</f>
        <v>7.5889999999999996E-4</v>
      </c>
      <c r="FF57" s="9">
        <f>$G$10/(1-FD57*$F$10)</f>
        <v>0.72282773131569544</v>
      </c>
      <c r="FG57" s="9">
        <f t="shared" si="6"/>
        <v>0.72358663131569545</v>
      </c>
      <c r="FH57" s="9">
        <f>(FE57*Table46[[#This Row],[qx (tau)]])/FG57</f>
        <v>4.0738192972261605E-5</v>
      </c>
      <c r="FI57" s="6">
        <f t="shared" si="7"/>
        <v>5</v>
      </c>
      <c r="FM57" s="15">
        <v>50</v>
      </c>
      <c r="FN57" s="9">
        <v>0</v>
      </c>
      <c r="FO57" s="9">
        <v>1.4073E-3</v>
      </c>
      <c r="FP57" s="9">
        <v>0.72217933131569545</v>
      </c>
      <c r="FQ57" s="9">
        <v>0.72358663131569545</v>
      </c>
      <c r="FR57" s="9">
        <v>7.5544681736544679E-5</v>
      </c>
      <c r="FS57" s="6">
        <v>5</v>
      </c>
      <c r="FW57" s="15">
        <v>50</v>
      </c>
      <c r="FX57" s="9">
        <v>0</v>
      </c>
      <c r="FY57" s="9">
        <v>1.3765000000000001E-3</v>
      </c>
      <c r="FZ57" s="9">
        <v>0.72221013131569545</v>
      </c>
      <c r="GA57" s="9">
        <v>0.72358663131569545</v>
      </c>
      <c r="GB57" s="9">
        <v>7.3891319839660183E-5</v>
      </c>
      <c r="GC57" s="6">
        <v>5</v>
      </c>
      <c r="GG57" s="15">
        <v>50</v>
      </c>
      <c r="GH57" s="9">
        <v>0</v>
      </c>
      <c r="GI57" s="9">
        <v>1.2053000000000001E-3</v>
      </c>
      <c r="GJ57" s="9">
        <v>0.72238133131569549</v>
      </c>
      <c r="GK57" s="9">
        <v>0.72358663131569545</v>
      </c>
      <c r="GL57" s="9">
        <v>6.4701204360873536E-5</v>
      </c>
      <c r="GM57" s="6">
        <v>5</v>
      </c>
      <c r="GQ57" s="15">
        <v>50</v>
      </c>
      <c r="GR57" s="9">
        <v>0</v>
      </c>
      <c r="GS57" s="9">
        <v>1.0185999999999999E-3</v>
      </c>
      <c r="GT57" s="9">
        <v>0.72256803131569547</v>
      </c>
      <c r="GU57" s="9">
        <v>0.72358663131569545</v>
      </c>
      <c r="GV57" s="9">
        <v>5.4679039875537852E-5</v>
      </c>
      <c r="GW57" s="6">
        <v>5</v>
      </c>
      <c r="HA57" s="15">
        <v>50</v>
      </c>
      <c r="HB57" s="9">
        <v>0</v>
      </c>
      <c r="HC57" s="9">
        <v>8.3589999999999999E-4</v>
      </c>
      <c r="HD57" s="9">
        <v>0.72275073131569545</v>
      </c>
      <c r="HE57" s="9">
        <v>0.72358663131569545</v>
      </c>
      <c r="HF57" s="9">
        <v>4.4871597714472892E-5</v>
      </c>
      <c r="HG57" s="6">
        <v>5</v>
      </c>
      <c r="HK57" s="15">
        <v>50</v>
      </c>
      <c r="HL57" s="9">
        <v>0</v>
      </c>
      <c r="HM57" s="9">
        <v>7.2150000000000003E-4</v>
      </c>
      <c r="HN57" s="9">
        <v>0.72286513131569541</v>
      </c>
      <c r="HO57" s="9">
        <v>0.72358663131569545</v>
      </c>
      <c r="HP57" s="9">
        <v>3.8730539240330418E-5</v>
      </c>
      <c r="HQ57" s="6">
        <v>5</v>
      </c>
      <c r="HU57" s="15">
        <v>50</v>
      </c>
      <c r="HV57" s="9">
        <v>0</v>
      </c>
      <c r="HW57" s="9">
        <v>6.4319999999999991E-4</v>
      </c>
      <c r="HX57" s="9">
        <v>0.72294343131569549</v>
      </c>
      <c r="HY57" s="9">
        <v>0.72358663131569545</v>
      </c>
      <c r="HZ57" s="9">
        <v>3.4527349742731144E-5</v>
      </c>
      <c r="IA57" s="6">
        <v>5</v>
      </c>
      <c r="IE57" s="15">
        <v>50</v>
      </c>
      <c r="IF57" s="9">
        <v>0</v>
      </c>
      <c r="IG57" s="9">
        <v>6.1140000000000001E-4</v>
      </c>
      <c r="IH57" s="9">
        <v>0.72297523131569541</v>
      </c>
      <c r="II57" s="9">
        <v>0.72358663131569545</v>
      </c>
      <c r="IJ57" s="9">
        <v>3.2820307264778956E-5</v>
      </c>
      <c r="IK57" s="6">
        <v>5</v>
      </c>
      <c r="IO57" s="15">
        <v>50</v>
      </c>
      <c r="IP57" s="9">
        <v>0</v>
      </c>
      <c r="IQ57" s="9">
        <v>6.1590000000000006E-4</v>
      </c>
      <c r="IR57" s="9">
        <v>0.72297073131569545</v>
      </c>
      <c r="IS57" s="9">
        <v>0.72358663131569545</v>
      </c>
      <c r="IT57" s="9">
        <v>3.3061869879583513E-5</v>
      </c>
      <c r="IU57" s="6">
        <v>5</v>
      </c>
      <c r="IY57" s="15">
        <v>50</v>
      </c>
      <c r="IZ57" s="9">
        <v>0</v>
      </c>
      <c r="JA57" s="9">
        <v>6.1430000000000002E-4</v>
      </c>
      <c r="JB57" s="9">
        <v>0.72297233131569549</v>
      </c>
      <c r="JC57" s="9">
        <v>0.72358663131569545</v>
      </c>
      <c r="JD57" s="9">
        <v>3.2975980949875225E-5</v>
      </c>
      <c r="JE57" s="6">
        <v>5</v>
      </c>
      <c r="JI57" s="15">
        <v>50</v>
      </c>
      <c r="JJ57" s="9">
        <v>0</v>
      </c>
      <c r="JK57" s="9">
        <v>6.7860000000000001E-4</v>
      </c>
      <c r="JL57" s="9">
        <v>0.72290803131569548</v>
      </c>
      <c r="JM57" s="9">
        <v>0.72358663131569545</v>
      </c>
      <c r="JN57" s="9">
        <v>3.6427642312526987E-5</v>
      </c>
      <c r="JO57" s="6">
        <v>5</v>
      </c>
      <c r="JS57" s="15">
        <v>50</v>
      </c>
      <c r="JT57" s="9">
        <v>0</v>
      </c>
      <c r="JU57" s="9">
        <v>7.203E-4</v>
      </c>
      <c r="JV57" s="9">
        <v>0.72286633131569544</v>
      </c>
      <c r="JW57" s="9">
        <v>0.72358663131569545</v>
      </c>
      <c r="JX57" s="9">
        <v>3.86661225430492E-5</v>
      </c>
      <c r="JY57" s="6">
        <v>5</v>
      </c>
      <c r="KC57" s="15">
        <v>50</v>
      </c>
      <c r="KD57" s="9">
        <v>0</v>
      </c>
      <c r="KE57" s="9">
        <v>7.6090000000000001E-4</v>
      </c>
      <c r="KF57" s="9">
        <v>0.7228257313156955</v>
      </c>
      <c r="KG57" s="9">
        <v>0.72358663131569545</v>
      </c>
      <c r="KH57" s="9">
        <v>4.0845554134396964E-5</v>
      </c>
      <c r="KI57" s="6">
        <v>5</v>
      </c>
      <c r="KM57" s="15">
        <v>50</v>
      </c>
      <c r="KN57" s="9">
        <v>0</v>
      </c>
      <c r="KO57" s="9">
        <v>7.7189999999999995E-4</v>
      </c>
      <c r="KP57" s="9">
        <v>0.7228147313156954</v>
      </c>
      <c r="KQ57" s="9">
        <v>0.72358663131569545</v>
      </c>
      <c r="KR57" s="9">
        <v>4.1436040526141431E-5</v>
      </c>
      <c r="KS57" s="6">
        <v>5</v>
      </c>
      <c r="KW57" s="15">
        <v>50</v>
      </c>
      <c r="KX57" s="9">
        <v>0</v>
      </c>
      <c r="KY57" s="9">
        <v>7.5889999999999996E-4</v>
      </c>
      <c r="KZ57" s="9">
        <v>0.72282773131569544</v>
      </c>
      <c r="LA57" s="9">
        <v>0.72358663131569545</v>
      </c>
      <c r="LB57" s="9">
        <v>4.0738192972261605E-5</v>
      </c>
      <c r="LC57" s="6">
        <v>5</v>
      </c>
    </row>
    <row r="58" spans="1:315">
      <c r="A58" s="6">
        <v>51</v>
      </c>
      <c r="B58" s="6">
        <v>4.0258419111611855E-2</v>
      </c>
      <c r="C58" s="6">
        <f>1-Table46[[#This Row],[qx (tau)]]</f>
        <v>0.95974158088838812</v>
      </c>
      <c r="H58" s="15">
        <f t="shared" si="8"/>
        <v>51</v>
      </c>
      <c r="I58" s="9">
        <f>I57+0.05</f>
        <v>0.05</v>
      </c>
      <c r="J58" s="9" cm="1">
        <f t="array" ref="J58">VLOOKUP($G$13,'qx Malaria'!$B$1:$I$31,(N58),FALSE)/(1-angola!I58*INDEX($E$6:$G$11,N58,2))</f>
        <v>7.8738714042403629E-4</v>
      </c>
      <c r="K58" s="9">
        <f t="shared" ref="K58:K76" si="22">$G$10/(1-I58*$F$10)</f>
        <v>0.74996081220168553</v>
      </c>
      <c r="L58" s="9">
        <f t="shared" si="2"/>
        <v>0.75074819934210957</v>
      </c>
      <c r="M58" s="9">
        <f>(J58*Table46[[#This Row],[qx (tau)]])/L58</f>
        <v>4.2223160215452584E-5</v>
      </c>
      <c r="N58" s="6">
        <f t="shared" si="3"/>
        <v>5</v>
      </c>
      <c r="S58" s="15">
        <v>51</v>
      </c>
      <c r="T58" s="9">
        <v>0.05</v>
      </c>
      <c r="U58" s="9">
        <v>7.2129600740913175E-4</v>
      </c>
      <c r="V58" s="9">
        <v>0.75002690333470035</v>
      </c>
      <c r="W58" s="9">
        <v>0.75074819934210946</v>
      </c>
      <c r="X58" s="9">
        <v>3.867906309366537E-5</v>
      </c>
      <c r="Y58" s="6">
        <v>5</v>
      </c>
      <c r="AC58" s="15">
        <v>51</v>
      </c>
      <c r="AD58" s="9">
        <v>0.05</v>
      </c>
      <c r="AE58" s="9">
        <v>7.3104885906282238E-4</v>
      </c>
      <c r="AF58" s="9">
        <v>0.75001715048304662</v>
      </c>
      <c r="AG58" s="9">
        <v>0.75074819934210946</v>
      </c>
      <c r="AH58" s="9">
        <v>3.9202053877728154E-5</v>
      </c>
      <c r="AI58" s="6">
        <v>5</v>
      </c>
      <c r="AM58" s="15">
        <v>51</v>
      </c>
      <c r="AN58" s="9">
        <v>0.05</v>
      </c>
      <c r="AO58" s="9">
        <v>7.499320399242239E-4</v>
      </c>
      <c r="AP58" s="9">
        <v>0.74999826730218533</v>
      </c>
      <c r="AQ58" s="9">
        <v>0.75074819934210957</v>
      </c>
      <c r="AR58" s="9">
        <v>4.0214653055381648E-5</v>
      </c>
      <c r="AS58" s="6">
        <v>5</v>
      </c>
      <c r="AW58" s="15">
        <v>51</v>
      </c>
      <c r="AX58" s="9">
        <v>0.05</v>
      </c>
      <c r="AY58" s="9">
        <v>7.7970936359027991E-4</v>
      </c>
      <c r="AZ58" s="9">
        <v>0.74996848997851928</v>
      </c>
      <c r="BA58" s="9">
        <v>0.75074819934210957</v>
      </c>
      <c r="BB58" s="9">
        <v>4.1811444066296786E-5</v>
      </c>
      <c r="BC58" s="6">
        <v>5</v>
      </c>
      <c r="BG58" s="15">
        <v>51</v>
      </c>
      <c r="BH58" s="9">
        <v>0.05</v>
      </c>
      <c r="BI58" s="9">
        <v>8.1571191171613835E-4</v>
      </c>
      <c r="BJ58" s="9">
        <v>0.74993248743039342</v>
      </c>
      <c r="BK58" s="9">
        <v>0.75074819934210957</v>
      </c>
      <c r="BL58" s="9">
        <v>4.3742058981932832E-5</v>
      </c>
      <c r="BM58" s="6">
        <v>5</v>
      </c>
      <c r="BQ58" s="15">
        <v>51</v>
      </c>
      <c r="BR58" s="9">
        <v>0.05</v>
      </c>
      <c r="BS58" s="9">
        <v>8.4600800408717795E-4</v>
      </c>
      <c r="BT58" s="9">
        <v>0.74990219133802227</v>
      </c>
      <c r="BU58" s="9">
        <v>0.75074819934210946</v>
      </c>
      <c r="BV58" s="9">
        <v>4.5366668651574721E-5</v>
      </c>
      <c r="BW58" s="6">
        <v>5</v>
      </c>
      <c r="CA58" s="15">
        <v>51</v>
      </c>
      <c r="CB58" s="9">
        <v>0.05</v>
      </c>
      <c r="CC58" s="9">
        <v>8.6447616998459225E-4</v>
      </c>
      <c r="CD58" s="9">
        <v>0.74988372317212493</v>
      </c>
      <c r="CE58" s="9">
        <v>0.75074819934210957</v>
      </c>
      <c r="CF58" s="9">
        <v>4.63570129022468E-5</v>
      </c>
      <c r="CG58" s="6">
        <v>5</v>
      </c>
      <c r="CK58" s="15">
        <v>51</v>
      </c>
      <c r="CL58" s="9">
        <v>0.05</v>
      </c>
      <c r="CM58" s="9">
        <v>9.0732646501623382E-4</v>
      </c>
      <c r="CN58" s="9">
        <v>0.74984087287709333</v>
      </c>
      <c r="CO58" s="9">
        <v>0.75074819934210957</v>
      </c>
      <c r="CP58" s="9">
        <v>4.865483411307589E-5</v>
      </c>
      <c r="CQ58" s="6">
        <v>5</v>
      </c>
      <c r="CU58" s="15">
        <v>51</v>
      </c>
      <c r="CV58" s="9">
        <v>0.05</v>
      </c>
      <c r="CW58" s="9">
        <v>9.7279507558515818E-4</v>
      </c>
      <c r="CX58" s="9">
        <v>0.74977540426652434</v>
      </c>
      <c r="CY58" s="9">
        <v>0.75074819934210946</v>
      </c>
      <c r="CZ58" s="9">
        <v>5.2165548844391036E-5</v>
      </c>
      <c r="DA58" s="6">
        <v>5</v>
      </c>
      <c r="DE58" s="15">
        <v>51</v>
      </c>
      <c r="DF58" s="9">
        <v>0.05</v>
      </c>
      <c r="DG58" s="9">
        <v>1.0352548276651779E-3</v>
      </c>
      <c r="DH58" s="9">
        <v>0.74971294451444426</v>
      </c>
      <c r="DI58" s="9">
        <v>0.75074819934210946</v>
      </c>
      <c r="DJ58" s="9">
        <v>5.5514915355091065E-5</v>
      </c>
      <c r="DK58" s="6">
        <v>5</v>
      </c>
      <c r="DO58" s="15">
        <v>51</v>
      </c>
      <c r="DP58" s="9">
        <v>0.05</v>
      </c>
      <c r="DQ58" s="9">
        <v>1.0994783933421417E-3</v>
      </c>
      <c r="DR58" s="9">
        <v>0.74964872094876733</v>
      </c>
      <c r="DS58" s="9">
        <v>0.75074819934210946</v>
      </c>
      <c r="DT58" s="9">
        <v>5.8958865305462009E-5</v>
      </c>
      <c r="DU58" s="6">
        <v>5</v>
      </c>
      <c r="DY58" s="15">
        <v>51</v>
      </c>
      <c r="DZ58" s="9">
        <v>0.05</v>
      </c>
      <c r="EA58" s="9">
        <v>1.1622494066451515E-3</v>
      </c>
      <c r="EB58" s="9">
        <v>0.74958594993546435</v>
      </c>
      <c r="EC58" s="9">
        <v>0.75074819934210946</v>
      </c>
      <c r="ED58" s="9">
        <v>6.2324923011398075E-5</v>
      </c>
      <c r="EE58" s="6">
        <v>5</v>
      </c>
      <c r="EI58" s="15">
        <v>51</v>
      </c>
      <c r="EJ58" s="9">
        <v>0.05</v>
      </c>
      <c r="EK58" s="9">
        <v>1.247431228003451E-3</v>
      </c>
      <c r="EL58" s="9">
        <v>0.74950076811410604</v>
      </c>
      <c r="EM58" s="9">
        <v>0.75074819934210946</v>
      </c>
      <c r="EN58" s="9">
        <v>6.6892746774329504E-5</v>
      </c>
      <c r="EO58" s="6">
        <v>5</v>
      </c>
      <c r="ES58" s="15">
        <v>51</v>
      </c>
      <c r="ET58" s="9">
        <v>0.05</v>
      </c>
      <c r="EU58" s="9">
        <v>1.3403945799365035E-3</v>
      </c>
      <c r="EV58" s="9">
        <v>0.74940780476217306</v>
      </c>
      <c r="EW58" s="9">
        <v>0.75074819934210957</v>
      </c>
      <c r="EX58" s="9">
        <v>7.1877850418162082E-5</v>
      </c>
      <c r="EY58" s="6">
        <v>5</v>
      </c>
      <c r="FC58" s="15">
        <f t="shared" si="10"/>
        <v>51</v>
      </c>
      <c r="FD58" s="9">
        <f>FD57+0.05</f>
        <v>0.05</v>
      </c>
      <c r="FE58" s="9" cm="1">
        <f t="array" ref="FE58">VLOOKUP($G$13,'qx Malaria'!$B$1:$I$31,(FI58),FALSE)/(1-angola!FD58*INDEX($E$6:$G$11,FI58,2))</f>
        <v>7.8738714042403629E-4</v>
      </c>
      <c r="FF58" s="9">
        <f t="shared" ref="FF58:FF76" si="23">$G$10/(1-FD58*$F$10)</f>
        <v>0.74996081220168553</v>
      </c>
      <c r="FG58" s="9">
        <f t="shared" si="6"/>
        <v>0.75074819934210957</v>
      </c>
      <c r="FH58" s="9">
        <f>(FE58*Table46[[#This Row],[qx (tau)]])/FG58</f>
        <v>4.2223160215452584E-5</v>
      </c>
      <c r="FI58" s="6">
        <f t="shared" si="7"/>
        <v>5</v>
      </c>
      <c r="FM58" s="15">
        <v>51</v>
      </c>
      <c r="FN58" s="9">
        <v>0.05</v>
      </c>
      <c r="FO58" s="9">
        <v>1.4601263970467075E-3</v>
      </c>
      <c r="FP58" s="9">
        <v>0.74928807294506283</v>
      </c>
      <c r="FQ58" s="9">
        <v>0.75074819934210957</v>
      </c>
      <c r="FR58" s="9">
        <v>7.829839685229468E-5</v>
      </c>
      <c r="FS58" s="6">
        <v>5</v>
      </c>
      <c r="FW58" s="15">
        <v>51</v>
      </c>
      <c r="FX58" s="9">
        <v>0.05</v>
      </c>
      <c r="FY58" s="9">
        <v>1.4281702448197208E-3</v>
      </c>
      <c r="FZ58" s="9">
        <v>0.74932002909728979</v>
      </c>
      <c r="GA58" s="9">
        <v>0.75074819934210946</v>
      </c>
      <c r="GB58" s="9">
        <v>7.6584767474727241E-5</v>
      </c>
      <c r="GC58" s="6">
        <v>5</v>
      </c>
      <c r="GG58" s="15">
        <v>51</v>
      </c>
      <c r="GH58" s="9">
        <v>0.05</v>
      </c>
      <c r="GI58" s="9">
        <v>1.2505438402333523E-3</v>
      </c>
      <c r="GJ58" s="9">
        <v>0.74949765550187619</v>
      </c>
      <c r="GK58" s="9">
        <v>0.75074819934210957</v>
      </c>
      <c r="GL58" s="9">
        <v>6.7059658726689958E-5</v>
      </c>
      <c r="GM58" s="6">
        <v>5</v>
      </c>
      <c r="GQ58" s="15">
        <v>51</v>
      </c>
      <c r="GR58" s="9">
        <v>0.05</v>
      </c>
      <c r="GS58" s="9">
        <v>1.0568356057924935E-3</v>
      </c>
      <c r="GT58" s="9">
        <v>0.74969136373631706</v>
      </c>
      <c r="GU58" s="9">
        <v>0.75074819934210957</v>
      </c>
      <c r="GV58" s="9">
        <v>5.6672171558123612E-5</v>
      </c>
      <c r="GW58" s="6">
        <v>5</v>
      </c>
      <c r="HA58" s="15">
        <v>51</v>
      </c>
      <c r="HB58" s="9">
        <v>0.05</v>
      </c>
      <c r="HC58" s="9">
        <v>8.6727752099150348E-4</v>
      </c>
      <c r="HD58" s="9">
        <v>0.74988092182111799</v>
      </c>
      <c r="HE58" s="9">
        <v>0.75074819934210946</v>
      </c>
      <c r="HF58" s="9">
        <v>4.650723365937123E-5</v>
      </c>
      <c r="HG58" s="6">
        <v>5</v>
      </c>
      <c r="HK58" s="15">
        <v>51</v>
      </c>
      <c r="HL58" s="9">
        <v>0.05</v>
      </c>
      <c r="HM58" s="9">
        <v>7.4858324129126663E-4</v>
      </c>
      <c r="HN58" s="9">
        <v>0.74999961610081822</v>
      </c>
      <c r="HO58" s="9">
        <v>0.75074819934210946</v>
      </c>
      <c r="HP58" s="9">
        <v>4.0142324542692121E-5</v>
      </c>
      <c r="HQ58" s="6">
        <v>5</v>
      </c>
      <c r="HU58" s="15">
        <v>51</v>
      </c>
      <c r="HV58" s="9">
        <v>0.05</v>
      </c>
      <c r="HW58" s="9">
        <v>6.6734406209084218E-4</v>
      </c>
      <c r="HX58" s="9">
        <v>0.75008085528001878</v>
      </c>
      <c r="HY58" s="9">
        <v>0.75074819934210957</v>
      </c>
      <c r="HZ58" s="9">
        <v>3.5785922586083942E-5</v>
      </c>
      <c r="IA58" s="6">
        <v>5</v>
      </c>
      <c r="IE58" s="15">
        <v>51</v>
      </c>
      <c r="IF58" s="9">
        <v>0.05</v>
      </c>
      <c r="IG58" s="9">
        <v>6.3435037245388826E-4</v>
      </c>
      <c r="IH58" s="9">
        <v>0.75011384896965561</v>
      </c>
      <c r="II58" s="9">
        <v>0.75074819934210946</v>
      </c>
      <c r="IJ58" s="9">
        <v>3.4016655891063007E-5</v>
      </c>
      <c r="IK58" s="6">
        <v>5</v>
      </c>
      <c r="IO58" s="15">
        <v>51</v>
      </c>
      <c r="IP58" s="9">
        <v>0.05</v>
      </c>
      <c r="IQ58" s="9">
        <v>6.3901929079874034E-4</v>
      </c>
      <c r="IR58" s="9">
        <v>0.75010918005131078</v>
      </c>
      <c r="IS58" s="9">
        <v>0.75074819934210957</v>
      </c>
      <c r="IT58" s="9">
        <v>3.4267023819603708E-5</v>
      </c>
      <c r="IU58" s="6">
        <v>5</v>
      </c>
      <c r="IY58" s="15">
        <v>51</v>
      </c>
      <c r="IZ58" s="9">
        <v>0.05</v>
      </c>
      <c r="JA58" s="9">
        <v>6.3735923094279288E-4</v>
      </c>
      <c r="JB58" s="9">
        <v>0.7501108401111668</v>
      </c>
      <c r="JC58" s="9">
        <v>0.75074819934210957</v>
      </c>
      <c r="JD58" s="9">
        <v>3.4178004111678117E-5</v>
      </c>
      <c r="JE58" s="6">
        <v>5</v>
      </c>
      <c r="JI58" s="15">
        <v>51</v>
      </c>
      <c r="JJ58" s="9">
        <v>0.05</v>
      </c>
      <c r="JK58" s="9">
        <v>7.0407288640367781E-4</v>
      </c>
      <c r="JL58" s="9">
        <v>0.75004412645570584</v>
      </c>
      <c r="JM58" s="9">
        <v>0.75074819934210957</v>
      </c>
      <c r="JN58" s="9">
        <v>3.7755483623937447E-5</v>
      </c>
      <c r="JO58" s="6">
        <v>5</v>
      </c>
      <c r="JS58" s="15">
        <v>51</v>
      </c>
      <c r="JT58" s="9">
        <v>0.05</v>
      </c>
      <c r="JU58" s="9">
        <v>7.4733819639930606E-4</v>
      </c>
      <c r="JV58" s="9">
        <v>0.75000086114571018</v>
      </c>
      <c r="JW58" s="9">
        <v>0.75074819934210946</v>
      </c>
      <c r="JX58" s="9">
        <v>4.0075559761747931E-5</v>
      </c>
      <c r="JY58" s="6">
        <v>5</v>
      </c>
      <c r="KC58" s="15">
        <v>51</v>
      </c>
      <c r="KD58" s="9">
        <v>0.05</v>
      </c>
      <c r="KE58" s="9">
        <v>7.8946221524397054E-4</v>
      </c>
      <c r="KF58" s="9">
        <v>0.74995873712686556</v>
      </c>
      <c r="KG58" s="9">
        <v>0.75074819934210957</v>
      </c>
      <c r="KH58" s="9">
        <v>4.2334434850359563E-5</v>
      </c>
      <c r="KI58" s="6">
        <v>5</v>
      </c>
      <c r="KM58" s="15">
        <v>51</v>
      </c>
      <c r="KN58" s="9">
        <v>0.05</v>
      </c>
      <c r="KO58" s="9">
        <v>8.0087512675360863E-4</v>
      </c>
      <c r="KP58" s="9">
        <v>0.74994732421535582</v>
      </c>
      <c r="KQ58" s="9">
        <v>0.75074819934210946</v>
      </c>
      <c r="KR58" s="9">
        <v>4.2946445342347952E-5</v>
      </c>
      <c r="KS58" s="6">
        <v>5</v>
      </c>
      <c r="KW58" s="15">
        <v>51</v>
      </c>
      <c r="KX58" s="9">
        <v>0.05</v>
      </c>
      <c r="KY58" s="9">
        <v>7.8738714042403629E-4</v>
      </c>
      <c r="KZ58" s="9">
        <v>0.74996081220168553</v>
      </c>
      <c r="LA58" s="9">
        <v>0.75074819934210957</v>
      </c>
      <c r="LB58" s="9">
        <v>4.2223160215452584E-5</v>
      </c>
      <c r="LC58" s="6">
        <v>5</v>
      </c>
    </row>
    <row r="59" spans="1:315">
      <c r="A59" s="6">
        <v>52</v>
      </c>
      <c r="B59" s="6">
        <v>4.1770335747475781E-2</v>
      </c>
      <c r="C59" s="6">
        <f>1-Table46[[#This Row],[qx (tau)]]</f>
        <v>0.9582296642525242</v>
      </c>
      <c r="H59" s="15">
        <f t="shared" si="8"/>
        <v>52</v>
      </c>
      <c r="I59" s="9">
        <f t="shared" ref="I59:I76" si="24">I58+0.05</f>
        <v>0.1</v>
      </c>
      <c r="J59" s="9" cm="1">
        <f t="array" ref="J59">VLOOKUP($G$13,'qx Malaria'!$B$1:$I$31,(N59),FALSE)/(1-angola!I59*INDEX($E$6:$G$11,N59,2))</f>
        <v>8.1809635883834764E-4</v>
      </c>
      <c r="K59" s="9">
        <f t="shared" si="22"/>
        <v>0.77921035058209764</v>
      </c>
      <c r="L59" s="9">
        <f t="shared" si="2"/>
        <v>0.78002844694093598</v>
      </c>
      <c r="M59" s="9">
        <f>(J59*Table46[[#This Row],[qx (tau)]])/L59</f>
        <v>4.3808863274768149E-5</v>
      </c>
      <c r="N59" s="6">
        <f t="shared" si="3"/>
        <v>5</v>
      </c>
      <c r="S59" s="15">
        <v>52</v>
      </c>
      <c r="T59" s="9">
        <v>0.1</v>
      </c>
      <c r="U59" s="9">
        <v>7.4942757763133392E-4</v>
      </c>
      <c r="V59" s="9">
        <v>0.77927901936330468</v>
      </c>
      <c r="W59" s="9">
        <v>0.78002844694093598</v>
      </c>
      <c r="X59" s="9">
        <v>4.0131666555038635E-5</v>
      </c>
      <c r="Y59" s="6">
        <v>5</v>
      </c>
      <c r="AC59" s="15">
        <v>52</v>
      </c>
      <c r="AD59" s="9">
        <v>0.1</v>
      </c>
      <c r="AE59" s="9">
        <v>7.5956080437145827E-4</v>
      </c>
      <c r="AF59" s="9">
        <v>0.77926888613656453</v>
      </c>
      <c r="AG59" s="9">
        <v>0.78002844694093598</v>
      </c>
      <c r="AH59" s="9">
        <v>4.0674298410069357E-5</v>
      </c>
      <c r="AI59" s="6">
        <v>5</v>
      </c>
      <c r="AM59" s="15">
        <v>52</v>
      </c>
      <c r="AN59" s="9">
        <v>0.1</v>
      </c>
      <c r="AO59" s="9">
        <v>7.7918045614489093E-4</v>
      </c>
      <c r="AP59" s="9">
        <v>0.77924926648479109</v>
      </c>
      <c r="AQ59" s="9">
        <v>0.78002844694093598</v>
      </c>
      <c r="AR59" s="9">
        <v>4.1724926044277796E-5</v>
      </c>
      <c r="AS59" s="6">
        <v>5</v>
      </c>
      <c r="AW59" s="15">
        <v>52</v>
      </c>
      <c r="AX59" s="9">
        <v>0.1</v>
      </c>
      <c r="AY59" s="9">
        <v>8.1011913778761149E-4</v>
      </c>
      <c r="AZ59" s="9">
        <v>0.77921832780314837</v>
      </c>
      <c r="BA59" s="9">
        <v>0.78002844694093598</v>
      </c>
      <c r="BB59" s="9">
        <v>4.3381685005914185E-5</v>
      </c>
      <c r="BC59" s="6">
        <v>5</v>
      </c>
      <c r="BG59" s="15">
        <v>52</v>
      </c>
      <c r="BH59" s="9">
        <v>0.1</v>
      </c>
      <c r="BI59" s="9">
        <v>8.4752583649849646E-4</v>
      </c>
      <c r="BJ59" s="9">
        <v>0.7791809211044376</v>
      </c>
      <c r="BK59" s="9">
        <v>0.78002844694093609</v>
      </c>
      <c r="BL59" s="9">
        <v>4.53848047260808E-5</v>
      </c>
      <c r="BM59" s="6">
        <v>5</v>
      </c>
      <c r="BQ59" s="15">
        <v>52</v>
      </c>
      <c r="BR59" s="9">
        <v>0.1</v>
      </c>
      <c r="BS59" s="9">
        <v>8.790035195635641E-4</v>
      </c>
      <c r="BT59" s="9">
        <v>0.77914944342137249</v>
      </c>
      <c r="BU59" s="9">
        <v>0.78002844694093609</v>
      </c>
      <c r="BV59" s="9">
        <v>4.7070427084261363E-5</v>
      </c>
      <c r="BW59" s="6">
        <v>5</v>
      </c>
      <c r="CA59" s="15">
        <v>52</v>
      </c>
      <c r="CB59" s="9">
        <v>0.1</v>
      </c>
      <c r="CC59" s="9">
        <v>8.9819197019911875E-4</v>
      </c>
      <c r="CD59" s="9">
        <v>0.77913025497073696</v>
      </c>
      <c r="CE59" s="9">
        <v>0.78002844694093609</v>
      </c>
      <c r="CF59" s="9">
        <v>4.809796400123444E-5</v>
      </c>
      <c r="CG59" s="6">
        <v>5</v>
      </c>
      <c r="CK59" s="15">
        <v>52</v>
      </c>
      <c r="CL59" s="9">
        <v>0.1</v>
      </c>
      <c r="CM59" s="9">
        <v>9.4271348768498492E-4</v>
      </c>
      <c r="CN59" s="9">
        <v>0.77908573345325105</v>
      </c>
      <c r="CO59" s="9">
        <v>0.78002844694093598</v>
      </c>
      <c r="CP59" s="9">
        <v>5.0482080555784356E-5</v>
      </c>
      <c r="CQ59" s="6">
        <v>5</v>
      </c>
      <c r="CU59" s="15">
        <v>52</v>
      </c>
      <c r="CV59" s="9">
        <v>0.1</v>
      </c>
      <c r="CW59" s="9">
        <v>1.0107354671851823E-3</v>
      </c>
      <c r="CX59" s="9">
        <v>0.77901771147375087</v>
      </c>
      <c r="CY59" s="9">
        <v>0.78002844694093609</v>
      </c>
      <c r="CZ59" s="9">
        <v>5.4124641199660843E-5</v>
      </c>
      <c r="DA59" s="6">
        <v>5</v>
      </c>
      <c r="DE59" s="15">
        <v>52</v>
      </c>
      <c r="DF59" s="9">
        <v>0.1</v>
      </c>
      <c r="DG59" s="9">
        <v>1.0756312384357666E-3</v>
      </c>
      <c r="DH59" s="9">
        <v>0.77895281570250019</v>
      </c>
      <c r="DI59" s="9">
        <v>0.78002844694093598</v>
      </c>
      <c r="DJ59" s="9">
        <v>5.7599794143581057E-5</v>
      </c>
      <c r="DK59" s="6">
        <v>5</v>
      </c>
      <c r="DO59" s="15">
        <v>52</v>
      </c>
      <c r="DP59" s="9">
        <v>0.1</v>
      </c>
      <c r="DQ59" s="9">
        <v>1.1423596145223309E-3</v>
      </c>
      <c r="DR59" s="9">
        <v>0.77888608732641373</v>
      </c>
      <c r="DS59" s="9">
        <v>0.78002844694093609</v>
      </c>
      <c r="DT59" s="9">
        <v>6.1173082635751478E-5</v>
      </c>
      <c r="DU59" s="6">
        <v>5</v>
      </c>
      <c r="DY59" s="15">
        <v>52</v>
      </c>
      <c r="DZ59" s="9">
        <v>0.1</v>
      </c>
      <c r="EA59" s="9">
        <v>1.2075787866263237E-3</v>
      </c>
      <c r="EB59" s="9">
        <v>0.77882086815430973</v>
      </c>
      <c r="EC59" s="9">
        <v>0.78002844694093609</v>
      </c>
      <c r="ED59" s="9">
        <v>6.4665553617598208E-5</v>
      </c>
      <c r="EE59" s="6">
        <v>5</v>
      </c>
      <c r="EI59" s="15">
        <v>52</v>
      </c>
      <c r="EJ59" s="9">
        <v>0.1</v>
      </c>
      <c r="EK59" s="9">
        <v>1.2960828201757089E-3</v>
      </c>
      <c r="EL59" s="9">
        <v>0.7787323641207603</v>
      </c>
      <c r="EM59" s="9">
        <v>0.78002844694093598</v>
      </c>
      <c r="EN59" s="9">
        <v>6.9404923330153846E-5</v>
      </c>
      <c r="EO59" s="6">
        <v>5</v>
      </c>
      <c r="ES59" s="15">
        <v>52</v>
      </c>
      <c r="ET59" s="9">
        <v>0.1</v>
      </c>
      <c r="EU59" s="9">
        <v>1.3926718750602995E-3</v>
      </c>
      <c r="EV59" s="9">
        <v>0.77863577506587567</v>
      </c>
      <c r="EW59" s="9">
        <v>0.78002844694093598</v>
      </c>
      <c r="EX59" s="9">
        <v>7.457724399087228E-5</v>
      </c>
      <c r="EY59" s="6">
        <v>5</v>
      </c>
      <c r="FC59" s="15">
        <f t="shared" si="10"/>
        <v>52</v>
      </c>
      <c r="FD59" s="9">
        <f t="shared" ref="FD59:FD76" si="25">FD58+0.05</f>
        <v>0.1</v>
      </c>
      <c r="FE59" s="9" cm="1">
        <f t="array" ref="FE59">VLOOKUP($G$13,'qx Malaria'!$B$1:$I$31,(FI59),FALSE)/(1-angola!FD59*INDEX($E$6:$G$11,FI59,2))</f>
        <v>8.1809635883834764E-4</v>
      </c>
      <c r="FF59" s="9">
        <f t="shared" si="23"/>
        <v>0.77921035058209764</v>
      </c>
      <c r="FG59" s="9">
        <f t="shared" si="6"/>
        <v>0.78002844694093598</v>
      </c>
      <c r="FH59" s="9">
        <f>(FE59*Table46[[#This Row],[qx (tau)]])/FG59</f>
        <v>4.3808863274768149E-5</v>
      </c>
      <c r="FI59" s="6">
        <f t="shared" si="7"/>
        <v>5</v>
      </c>
      <c r="FM59" s="15">
        <v>52</v>
      </c>
      <c r="FN59" s="9">
        <v>0.1</v>
      </c>
      <c r="FO59" s="9">
        <v>1.5170734033379981E-3</v>
      </c>
      <c r="FP59" s="9">
        <v>0.77851137353759803</v>
      </c>
      <c r="FQ59" s="9">
        <v>0.78002844694093598</v>
      </c>
      <c r="FR59" s="9">
        <v>8.1238915913270829E-5</v>
      </c>
      <c r="FS59" s="6">
        <v>5</v>
      </c>
      <c r="FW59" s="15">
        <v>52</v>
      </c>
      <c r="FX59" s="9">
        <v>0.1</v>
      </c>
      <c r="FY59" s="9">
        <v>1.4838709157214201E-3</v>
      </c>
      <c r="FZ59" s="9">
        <v>0.77854457602521465</v>
      </c>
      <c r="GA59" s="9">
        <v>0.78002844694093609</v>
      </c>
      <c r="GB59" s="9">
        <v>7.946093068614885E-5</v>
      </c>
      <c r="GC59" s="6">
        <v>5</v>
      </c>
      <c r="GG59" s="15">
        <v>52</v>
      </c>
      <c r="GH59" s="9">
        <v>0.1</v>
      </c>
      <c r="GI59" s="9">
        <v>1.2993168287097911E-3</v>
      </c>
      <c r="GJ59" s="9">
        <v>0.77872913011222633</v>
      </c>
      <c r="GK59" s="9">
        <v>0.78002844694093609</v>
      </c>
      <c r="GL59" s="9">
        <v>6.9578103709418959E-5</v>
      </c>
      <c r="GM59" s="6">
        <v>5</v>
      </c>
      <c r="GQ59" s="15">
        <v>52</v>
      </c>
      <c r="GR59" s="9">
        <v>0.1</v>
      </c>
      <c r="GS59" s="9">
        <v>1.0980536976054037E-3</v>
      </c>
      <c r="GT59" s="9">
        <v>0.77893039324333069</v>
      </c>
      <c r="GU59" s="9">
        <v>0.78002844694093609</v>
      </c>
      <c r="GV59" s="9">
        <v>5.8800511439819246E-5</v>
      </c>
      <c r="GW59" s="6">
        <v>5</v>
      </c>
      <c r="HA59" s="15">
        <v>52</v>
      </c>
      <c r="HB59" s="9">
        <v>0.1</v>
      </c>
      <c r="HC59" s="9">
        <v>9.0110257787979283E-4</v>
      </c>
      <c r="HD59" s="9">
        <v>0.7791273443630562</v>
      </c>
      <c r="HE59" s="9">
        <v>0.78002844694093598</v>
      </c>
      <c r="HF59" s="9">
        <v>4.8253826342573056E-5</v>
      </c>
      <c r="HG59" s="6">
        <v>5</v>
      </c>
      <c r="HK59" s="15">
        <v>52</v>
      </c>
      <c r="HL59" s="9">
        <v>0.1</v>
      </c>
      <c r="HM59" s="9">
        <v>7.7777905244678859E-4</v>
      </c>
      <c r="HN59" s="9">
        <v>0.77925066788848918</v>
      </c>
      <c r="HO59" s="9">
        <v>0.78002844694093598</v>
      </c>
      <c r="HP59" s="9">
        <v>4.1649881213262903E-5</v>
      </c>
      <c r="HQ59" s="6">
        <v>5</v>
      </c>
      <c r="HU59" s="15">
        <v>52</v>
      </c>
      <c r="HV59" s="9">
        <v>0.1</v>
      </c>
      <c r="HW59" s="9">
        <v>6.9337142970724095E-4</v>
      </c>
      <c r="HX59" s="9">
        <v>0.77933507551122883</v>
      </c>
      <c r="HY59" s="9">
        <v>0.78002844694093609</v>
      </c>
      <c r="HZ59" s="9">
        <v>3.7129873314443097E-5</v>
      </c>
      <c r="IA59" s="6">
        <v>5</v>
      </c>
      <c r="IE59" s="15">
        <v>52</v>
      </c>
      <c r="IF59" s="9">
        <v>0.1</v>
      </c>
      <c r="IG59" s="9">
        <v>6.5909093924596885E-4</v>
      </c>
      <c r="IH59" s="9">
        <v>0.77936935600168999</v>
      </c>
      <c r="II59" s="9">
        <v>0.78002844694093598</v>
      </c>
      <c r="IJ59" s="9">
        <v>3.5294161294232769E-5</v>
      </c>
      <c r="IK59" s="6">
        <v>5</v>
      </c>
      <c r="IO59" s="15">
        <v>52</v>
      </c>
      <c r="IP59" s="9">
        <v>0.1</v>
      </c>
      <c r="IQ59" s="9">
        <v>6.6394195204709234E-4</v>
      </c>
      <c r="IR59" s="9">
        <v>0.77936450498888898</v>
      </c>
      <c r="IS59" s="9">
        <v>0.78002844694093609</v>
      </c>
      <c r="IT59" s="9">
        <v>3.5553931863130459E-5</v>
      </c>
      <c r="IU59" s="6">
        <v>5</v>
      </c>
      <c r="IY59" s="15">
        <v>52</v>
      </c>
      <c r="IZ59" s="9">
        <v>0.1</v>
      </c>
      <c r="JA59" s="9">
        <v>6.6221714749558171E-4</v>
      </c>
      <c r="JB59" s="9">
        <v>0.7793662297934405</v>
      </c>
      <c r="JC59" s="9">
        <v>0.78002844694093609</v>
      </c>
      <c r="JD59" s="9">
        <v>3.546156899418905E-5</v>
      </c>
      <c r="JE59" s="6">
        <v>5</v>
      </c>
      <c r="JI59" s="15">
        <v>52</v>
      </c>
      <c r="JJ59" s="9">
        <v>0.1</v>
      </c>
      <c r="JK59" s="9">
        <v>7.3153273040941201E-4</v>
      </c>
      <c r="JL59" s="9">
        <v>0.7792969142105266</v>
      </c>
      <c r="JM59" s="9">
        <v>0.78002844694093598</v>
      </c>
      <c r="JN59" s="9">
        <v>3.9173401789771598E-5</v>
      </c>
      <c r="JO59" s="6">
        <v>5</v>
      </c>
      <c r="JS59" s="15">
        <v>52</v>
      </c>
      <c r="JT59" s="9">
        <v>0.1</v>
      </c>
      <c r="JU59" s="9">
        <v>7.7648544903315565E-4</v>
      </c>
      <c r="JV59" s="9">
        <v>0.7792519614919029</v>
      </c>
      <c r="JW59" s="9">
        <v>0.78002844694093609</v>
      </c>
      <c r="JX59" s="9">
        <v>4.1580609061556857E-5</v>
      </c>
      <c r="JY59" s="6">
        <v>5</v>
      </c>
      <c r="KC59" s="15">
        <v>52</v>
      </c>
      <c r="KD59" s="9">
        <v>0.1</v>
      </c>
      <c r="KE59" s="9">
        <v>8.2025236452773584E-4</v>
      </c>
      <c r="KF59" s="9">
        <v>0.77920819457640833</v>
      </c>
      <c r="KG59" s="9">
        <v>0.78002844694093609</v>
      </c>
      <c r="KH59" s="9">
        <v>4.3924316860944894E-5</v>
      </c>
      <c r="KI59" s="6">
        <v>5</v>
      </c>
      <c r="KM59" s="15">
        <v>52</v>
      </c>
      <c r="KN59" s="9">
        <v>0.1</v>
      </c>
      <c r="KO59" s="9">
        <v>8.3211039581937082E-4</v>
      </c>
      <c r="KP59" s="9">
        <v>0.77919633654511666</v>
      </c>
      <c r="KQ59" s="9">
        <v>0.78002844694093598</v>
      </c>
      <c r="KR59" s="9">
        <v>4.4559311584917032E-5</v>
      </c>
      <c r="KS59" s="6">
        <v>5</v>
      </c>
      <c r="KW59" s="15">
        <v>52</v>
      </c>
      <c r="KX59" s="9">
        <v>0.1</v>
      </c>
      <c r="KY59" s="9">
        <v>8.1809635883834764E-4</v>
      </c>
      <c r="KZ59" s="9">
        <v>0.77921035058209764</v>
      </c>
      <c r="LA59" s="9">
        <v>0.78002844694093598</v>
      </c>
      <c r="LB59" s="9">
        <v>4.3808863274768149E-5</v>
      </c>
      <c r="LC59" s="6">
        <v>5</v>
      </c>
    </row>
    <row r="60" spans="1:315">
      <c r="A60" s="6">
        <v>53</v>
      </c>
      <c r="B60" s="6">
        <v>4.3376367794180117E-2</v>
      </c>
      <c r="C60" s="6">
        <f>1-Table46[[#This Row],[qx (tau)]]</f>
        <v>0.95662363220581992</v>
      </c>
      <c r="H60" s="15">
        <f t="shared" si="8"/>
        <v>53</v>
      </c>
      <c r="I60" s="9">
        <f t="shared" si="24"/>
        <v>0.15000000000000002</v>
      </c>
      <c r="J60" s="9" cm="1">
        <f t="array" ref="J60">VLOOKUP($G$13,'qx Malaria'!$B$1:$I$31,(N60),FALSE)/(1-angola!I60*INDEX($E$6:$G$11,N60,2))</f>
        <v>8.5129819945871756E-4</v>
      </c>
      <c r="K60" s="9">
        <f t="shared" si="22"/>
        <v>0.81083403108167251</v>
      </c>
      <c r="L60" s="9">
        <f t="shared" si="2"/>
        <v>0.81168532928113124</v>
      </c>
      <c r="M60" s="9">
        <f>(J60*Table46[[#This Row],[qx (tau)]])/L60</f>
        <v>4.5493274881472029E-5</v>
      </c>
      <c r="N60" s="6">
        <f t="shared" si="3"/>
        <v>5</v>
      </c>
      <c r="S60" s="15">
        <v>53</v>
      </c>
      <c r="T60" s="9">
        <v>0.15000000000000002</v>
      </c>
      <c r="U60" s="9">
        <v>7.7984254613743637E-4</v>
      </c>
      <c r="V60" s="9">
        <v>0.81090548673499374</v>
      </c>
      <c r="W60" s="9">
        <v>0.81168532928113113</v>
      </c>
      <c r="X60" s="9">
        <v>4.1674693237052785E-5</v>
      </c>
      <c r="Y60" s="6">
        <v>5</v>
      </c>
      <c r="AC60" s="15">
        <v>53</v>
      </c>
      <c r="AD60" s="9">
        <v>0.15000000000000002</v>
      </c>
      <c r="AE60" s="9">
        <v>7.903870224517227E-4</v>
      </c>
      <c r="AF60" s="9">
        <v>0.81089494225867942</v>
      </c>
      <c r="AG60" s="9">
        <v>0.81168532928113113</v>
      </c>
      <c r="AH60" s="9">
        <v>4.2238188801535364E-5</v>
      </c>
      <c r="AI60" s="6">
        <v>5</v>
      </c>
      <c r="AM60" s="15">
        <v>53</v>
      </c>
      <c r="AN60" s="9">
        <v>0.15000000000000002</v>
      </c>
      <c r="AO60" s="9">
        <v>8.108029234006603E-4</v>
      </c>
      <c r="AP60" s="9">
        <v>0.8108745263577305</v>
      </c>
      <c r="AQ60" s="9">
        <v>0.81168532928113113</v>
      </c>
      <c r="AR60" s="9">
        <v>4.3329212128512304E-5</v>
      </c>
      <c r="AS60" s="6">
        <v>5</v>
      </c>
      <c r="AW60" s="15">
        <v>53</v>
      </c>
      <c r="AX60" s="9">
        <v>0.15000000000000002</v>
      </c>
      <c r="AY60" s="9">
        <v>8.4299722874321573E-4</v>
      </c>
      <c r="AZ60" s="9">
        <v>0.81084233205238798</v>
      </c>
      <c r="BA60" s="9">
        <v>0.81168532928113124</v>
      </c>
      <c r="BB60" s="9">
        <v>4.5049671990283617E-5</v>
      </c>
      <c r="BC60" s="6">
        <v>5</v>
      </c>
      <c r="BG60" s="15">
        <v>53</v>
      </c>
      <c r="BH60" s="9">
        <v>0.15000000000000002</v>
      </c>
      <c r="BI60" s="9">
        <v>8.8192205088212386E-4</v>
      </c>
      <c r="BJ60" s="9">
        <v>0.81080340723024913</v>
      </c>
      <c r="BK60" s="9">
        <v>0.81168532928113124</v>
      </c>
      <c r="BL60" s="9">
        <v>4.7129809871937419E-5</v>
      </c>
      <c r="BM60" s="6">
        <v>5</v>
      </c>
      <c r="BQ60" s="15">
        <v>53</v>
      </c>
      <c r="BR60" s="9">
        <v>0.15000000000000002</v>
      </c>
      <c r="BS60" s="9">
        <v>9.146772326243753E-4</v>
      </c>
      <c r="BT60" s="9">
        <v>0.81077065204850685</v>
      </c>
      <c r="BU60" s="9">
        <v>0.81168532928113124</v>
      </c>
      <c r="BV60" s="9">
        <v>4.8880242902032275E-5</v>
      </c>
      <c r="BW60" s="6">
        <v>5</v>
      </c>
      <c r="CA60" s="15">
        <v>53</v>
      </c>
      <c r="CB60" s="9">
        <v>0.15000000000000002</v>
      </c>
      <c r="CC60" s="9">
        <v>9.3464443245355581E-4</v>
      </c>
      <c r="CD60" s="9">
        <v>0.81075068484867763</v>
      </c>
      <c r="CE60" s="9">
        <v>0.81168532928113113</v>
      </c>
      <c r="CF60" s="9">
        <v>4.9947287694350373E-5</v>
      </c>
      <c r="CG60" s="6">
        <v>5</v>
      </c>
      <c r="CK60" s="15">
        <v>53</v>
      </c>
      <c r="CL60" s="9">
        <v>0.15000000000000002</v>
      </c>
      <c r="CM60" s="9">
        <v>9.8097282306845246E-4</v>
      </c>
      <c r="CN60" s="9">
        <v>0.81070435645806271</v>
      </c>
      <c r="CO60" s="9">
        <v>0.81168532928113113</v>
      </c>
      <c r="CP60" s="9">
        <v>5.2423071397874947E-5</v>
      </c>
      <c r="CQ60" s="6">
        <v>5</v>
      </c>
      <c r="CU60" s="15">
        <v>53</v>
      </c>
      <c r="CV60" s="9">
        <v>0.15000000000000002</v>
      </c>
      <c r="CW60" s="9">
        <v>1.0517554247100984E-3</v>
      </c>
      <c r="CX60" s="9">
        <v>0.8106335738564211</v>
      </c>
      <c r="CY60" s="9">
        <v>0.81168532928113124</v>
      </c>
      <c r="CZ60" s="9">
        <v>5.6205685240305932E-5</v>
      </c>
      <c r="DA60" s="6">
        <v>5</v>
      </c>
      <c r="DE60" s="15">
        <v>53</v>
      </c>
      <c r="DF60" s="9">
        <v>0.15000000000000002</v>
      </c>
      <c r="DG60" s="9">
        <v>1.119284943233507E-3</v>
      </c>
      <c r="DH60" s="9">
        <v>0.8105660443378977</v>
      </c>
      <c r="DI60" s="9">
        <v>0.81168532928113124</v>
      </c>
      <c r="DJ60" s="9">
        <v>5.9814454706460398E-5</v>
      </c>
      <c r="DK60" s="6">
        <v>5</v>
      </c>
      <c r="DO60" s="15">
        <v>53</v>
      </c>
      <c r="DP60" s="9">
        <v>0.15000000000000002</v>
      </c>
      <c r="DQ60" s="9">
        <v>1.1887214415158822E-3</v>
      </c>
      <c r="DR60" s="9">
        <v>0.8104966078396153</v>
      </c>
      <c r="DS60" s="9">
        <v>0.81168532928113113</v>
      </c>
      <c r="DT60" s="9">
        <v>6.3525132944914896E-5</v>
      </c>
      <c r="DU60" s="6">
        <v>5</v>
      </c>
      <c r="DY60" s="15">
        <v>53</v>
      </c>
      <c r="DZ60" s="9">
        <v>0.15000000000000002</v>
      </c>
      <c r="EA60" s="9">
        <v>1.2565874858791086E-3</v>
      </c>
      <c r="EB60" s="9">
        <v>0.81042874179525204</v>
      </c>
      <c r="EC60" s="9">
        <v>0.81168532928113113</v>
      </c>
      <c r="ED60" s="9">
        <v>6.7151886312063477E-5</v>
      </c>
      <c r="EE60" s="6">
        <v>5</v>
      </c>
      <c r="EI60" s="15">
        <v>53</v>
      </c>
      <c r="EJ60" s="9">
        <v>0.15000000000000002</v>
      </c>
      <c r="EK60" s="9">
        <v>1.3486833907092057E-3</v>
      </c>
      <c r="EL60" s="9">
        <v>0.81033664589042198</v>
      </c>
      <c r="EM60" s="9">
        <v>0.81168532928113124</v>
      </c>
      <c r="EN60" s="9">
        <v>7.2073480550789061E-5</v>
      </c>
      <c r="EO60" s="6">
        <v>5</v>
      </c>
      <c r="ES60" s="15">
        <v>53</v>
      </c>
      <c r="ET60" s="9">
        <v>0.15000000000000002</v>
      </c>
      <c r="EU60" s="9">
        <v>1.4491924415347441E-3</v>
      </c>
      <c r="EV60" s="9">
        <v>0.8102361368395965</v>
      </c>
      <c r="EW60" s="9">
        <v>0.81168532928113124</v>
      </c>
      <c r="EX60" s="9">
        <v>7.7444672314367792E-5</v>
      </c>
      <c r="EY60" s="6">
        <v>5</v>
      </c>
      <c r="FC60" s="15">
        <f t="shared" si="10"/>
        <v>53</v>
      </c>
      <c r="FD60" s="9">
        <f t="shared" si="25"/>
        <v>0.15000000000000002</v>
      </c>
      <c r="FE60" s="9" cm="1">
        <f t="array" ref="FE60">VLOOKUP($G$13,'qx Malaria'!$B$1:$I$31,(FI60),FALSE)/(1-angola!FD60*INDEX($E$6:$G$11,FI60,2))</f>
        <v>8.5129819945871756E-4</v>
      </c>
      <c r="FF60" s="9">
        <f t="shared" si="23"/>
        <v>0.81083403108167251</v>
      </c>
      <c r="FG60" s="9">
        <f t="shared" si="6"/>
        <v>0.81168532928113124</v>
      </c>
      <c r="FH60" s="9">
        <f>(FE60*Table46[[#This Row],[qx (tau)]])/FG60</f>
        <v>4.5493274881472029E-5</v>
      </c>
      <c r="FI60" s="6">
        <f t="shared" si="7"/>
        <v>5</v>
      </c>
      <c r="FM60" s="15">
        <v>53</v>
      </c>
      <c r="FN60" s="9">
        <v>0.15000000000000002</v>
      </c>
      <c r="FO60" s="9">
        <v>1.5786427145846004E-3</v>
      </c>
      <c r="FP60" s="9">
        <v>0.81010668656654661</v>
      </c>
      <c r="FQ60" s="9">
        <v>0.81168532928113124</v>
      </c>
      <c r="FR60" s="9">
        <v>8.4362479563441275E-5</v>
      </c>
      <c r="FS60" s="6">
        <v>5</v>
      </c>
      <c r="FW60" s="15">
        <v>53</v>
      </c>
      <c r="FX60" s="9">
        <v>0.15000000000000002</v>
      </c>
      <c r="FY60" s="9">
        <v>1.5440927283633219E-3</v>
      </c>
      <c r="FZ60" s="9">
        <v>0.81014123655276793</v>
      </c>
      <c r="GA60" s="9">
        <v>0.81168532928113124</v>
      </c>
      <c r="GB60" s="9">
        <v>8.2516132394711101E-5</v>
      </c>
      <c r="GC60" s="6">
        <v>5</v>
      </c>
      <c r="GG60" s="15">
        <v>53</v>
      </c>
      <c r="GH60" s="9">
        <v>0.15000000000000002</v>
      </c>
      <c r="GI60" s="9">
        <v>1.3520486491073822E-3</v>
      </c>
      <c r="GJ60" s="9">
        <v>0.81033328063202381</v>
      </c>
      <c r="GK60" s="9">
        <v>0.81168532928113124</v>
      </c>
      <c r="GL60" s="9">
        <v>7.2253319560730323E-5</v>
      </c>
      <c r="GM60" s="6">
        <v>5</v>
      </c>
      <c r="GQ60" s="15">
        <v>53</v>
      </c>
      <c r="GR60" s="9">
        <v>0.15000000000000002</v>
      </c>
      <c r="GS60" s="9">
        <v>1.142617401460864E-3</v>
      </c>
      <c r="GT60" s="9">
        <v>0.81054271187967031</v>
      </c>
      <c r="GU60" s="9">
        <v>0.81168532928113113</v>
      </c>
      <c r="GV60" s="9">
        <v>6.1061338508719729E-5</v>
      </c>
      <c r="GW60" s="6">
        <v>5</v>
      </c>
      <c r="HA60" s="15">
        <v>53</v>
      </c>
      <c r="HB60" s="9">
        <v>0.15000000000000002</v>
      </c>
      <c r="HC60" s="9">
        <v>9.376731650119147E-4</v>
      </c>
      <c r="HD60" s="9">
        <v>0.81074765611611932</v>
      </c>
      <c r="HE60" s="9">
        <v>0.81168532928113124</v>
      </c>
      <c r="HF60" s="9">
        <v>5.0109142803297498E-5</v>
      </c>
      <c r="HG60" s="6">
        <v>5</v>
      </c>
      <c r="HK60" s="15">
        <v>53</v>
      </c>
      <c r="HL60" s="9">
        <v>0.15000000000000002</v>
      </c>
      <c r="HM60" s="9">
        <v>8.0934464476145054E-4</v>
      </c>
      <c r="HN60" s="9">
        <v>0.81087598463636967</v>
      </c>
      <c r="HO60" s="9">
        <v>0.81168532928113113</v>
      </c>
      <c r="HP60" s="9">
        <v>4.3251281890871095E-5</v>
      </c>
      <c r="HQ60" s="6">
        <v>5</v>
      </c>
      <c r="HU60" s="15">
        <v>53</v>
      </c>
      <c r="HV60" s="9">
        <v>0.15000000000000002</v>
      </c>
      <c r="HW60" s="9">
        <v>7.2151140056904352E-4</v>
      </c>
      <c r="HX60" s="9">
        <v>0.81096381788056215</v>
      </c>
      <c r="HY60" s="9">
        <v>0.81168532928113124</v>
      </c>
      <c r="HZ60" s="9">
        <v>3.855748373140441E-5</v>
      </c>
      <c r="IA60" s="6">
        <v>5</v>
      </c>
      <c r="IE60" s="15">
        <v>53</v>
      </c>
      <c r="IF60" s="9">
        <v>0.15000000000000002</v>
      </c>
      <c r="IG60" s="9">
        <v>6.8583966154837255E-4</v>
      </c>
      <c r="IH60" s="9">
        <v>0.81099948961958279</v>
      </c>
      <c r="II60" s="9">
        <v>0.81168532928113113</v>
      </c>
      <c r="IJ60" s="9">
        <v>3.6651190226027142E-5</v>
      </c>
      <c r="IK60" s="6">
        <v>5</v>
      </c>
      <c r="IO60" s="15">
        <v>53</v>
      </c>
      <c r="IP60" s="9">
        <v>0.15000000000000002</v>
      </c>
      <c r="IQ60" s="9">
        <v>6.9088754914563744E-4</v>
      </c>
      <c r="IR60" s="9">
        <v>0.81099444173198554</v>
      </c>
      <c r="IS60" s="9">
        <v>0.81168532928113113</v>
      </c>
      <c r="IT60" s="9">
        <v>3.6920948740939027E-5</v>
      </c>
      <c r="IU60" s="6">
        <v>5</v>
      </c>
      <c r="IY60" s="15">
        <v>53</v>
      </c>
      <c r="IZ60" s="9">
        <v>0.15000000000000002</v>
      </c>
      <c r="JA60" s="9">
        <v>6.8909274466660993E-4</v>
      </c>
      <c r="JB60" s="9">
        <v>0.81099623653646469</v>
      </c>
      <c r="JC60" s="9">
        <v>0.81168532928113135</v>
      </c>
      <c r="JD60" s="9">
        <v>3.6825034602303682E-5</v>
      </c>
      <c r="JE60" s="6">
        <v>5</v>
      </c>
      <c r="JI60" s="15">
        <v>53</v>
      </c>
      <c r="JJ60" s="9">
        <v>0.15000000000000002</v>
      </c>
      <c r="JK60" s="9">
        <v>7.6122144966752638E-4</v>
      </c>
      <c r="JL60" s="9">
        <v>0.81092410783146374</v>
      </c>
      <c r="JM60" s="9">
        <v>0.81168532928113124</v>
      </c>
      <c r="JN60" s="9">
        <v>4.067958404871119E-5</v>
      </c>
      <c r="JO60" s="6">
        <v>5</v>
      </c>
      <c r="JS60" s="15">
        <v>53</v>
      </c>
      <c r="JT60" s="9">
        <v>0.15000000000000002</v>
      </c>
      <c r="JU60" s="9">
        <v>8.0799854140217991E-4</v>
      </c>
      <c r="JV60" s="9">
        <v>0.81087733073972901</v>
      </c>
      <c r="JW60" s="9">
        <v>0.81168532928113124</v>
      </c>
      <c r="JX60" s="9">
        <v>4.3179346286894587E-5</v>
      </c>
      <c r="JY60" s="6">
        <v>5</v>
      </c>
      <c r="KC60" s="15">
        <v>53</v>
      </c>
      <c r="KD60" s="9">
        <v>0.15000000000000002</v>
      </c>
      <c r="KE60" s="9">
        <v>8.5354170505750194E-4</v>
      </c>
      <c r="KF60" s="9">
        <v>0.81083178757607377</v>
      </c>
      <c r="KG60" s="9">
        <v>0.81168532928113124</v>
      </c>
      <c r="KH60" s="9">
        <v>4.5613167554766203E-5</v>
      </c>
      <c r="KI60" s="6">
        <v>5</v>
      </c>
      <c r="KM60" s="15">
        <v>53</v>
      </c>
      <c r="KN60" s="9">
        <v>0.15000000000000002</v>
      </c>
      <c r="KO60" s="9">
        <v>8.6588098585081577E-4</v>
      </c>
      <c r="KP60" s="9">
        <v>0.8108194482952803</v>
      </c>
      <c r="KQ60" s="9">
        <v>0.81168532928113113</v>
      </c>
      <c r="KR60" s="9">
        <v>4.6272577257884126E-5</v>
      </c>
      <c r="KS60" s="6">
        <v>5</v>
      </c>
      <c r="KW60" s="15">
        <v>53</v>
      </c>
      <c r="KX60" s="9">
        <v>0.15000000000000002</v>
      </c>
      <c r="KY60" s="9">
        <v>8.5129819945871756E-4</v>
      </c>
      <c r="KZ60" s="9">
        <v>0.81083403108167251</v>
      </c>
      <c r="LA60" s="9">
        <v>0.81168532928113124</v>
      </c>
      <c r="LB60" s="9">
        <v>4.5493274881472029E-5</v>
      </c>
      <c r="LC60" s="6">
        <v>5</v>
      </c>
    </row>
    <row r="61" spans="1:315">
      <c r="A61" s="6">
        <v>54</v>
      </c>
      <c r="B61" s="6">
        <v>4.5098365457516471E-2</v>
      </c>
      <c r="C61" s="6">
        <f>1-Table46[[#This Row],[qx (tau)]]</f>
        <v>0.95490163454248356</v>
      </c>
      <c r="H61" s="15">
        <f t="shared" si="8"/>
        <v>54</v>
      </c>
      <c r="I61" s="9">
        <f t="shared" si="24"/>
        <v>0.2</v>
      </c>
      <c r="J61" s="9" cm="1">
        <f t="array" ref="J61">VLOOKUP($G$13,'qx Malaria'!$B$1:$I$31,(N61),FALSE)/(1-angola!I61*INDEX($E$6:$G$11,N61,2))</f>
        <v>8.8730898368869057E-4</v>
      </c>
      <c r="K61" s="9">
        <f t="shared" si="22"/>
        <v>0.84513313961751446</v>
      </c>
      <c r="L61" s="9">
        <f t="shared" si="2"/>
        <v>0.84602044860120318</v>
      </c>
      <c r="M61" s="9">
        <f>(J61*Table46[[#This Row],[qx (tau)]])/L61</f>
        <v>4.7299311602092147E-5</v>
      </c>
      <c r="N61" s="6">
        <f t="shared" si="3"/>
        <v>5</v>
      </c>
      <c r="S61" s="15">
        <v>54</v>
      </c>
      <c r="T61" s="9">
        <v>0.2</v>
      </c>
      <c r="U61" s="9">
        <v>8.1283068317351131E-4</v>
      </c>
      <c r="V61" s="9">
        <v>0.84520761791802956</v>
      </c>
      <c r="W61" s="9">
        <v>0.84602044860120307</v>
      </c>
      <c r="X61" s="9">
        <v>4.3329136152028546E-5</v>
      </c>
      <c r="Y61" s="6">
        <v>5</v>
      </c>
      <c r="AC61" s="15">
        <v>54</v>
      </c>
      <c r="AD61" s="9">
        <v>0.2</v>
      </c>
      <c r="AE61" s="9">
        <v>8.2382120161688147E-4</v>
      </c>
      <c r="AF61" s="9">
        <v>0.84519662739958612</v>
      </c>
      <c r="AG61" s="9">
        <v>0.84602044860120296</v>
      </c>
      <c r="AH61" s="9">
        <v>4.3915001917030081E-5</v>
      </c>
      <c r="AI61" s="6">
        <v>5</v>
      </c>
      <c r="AM61" s="15">
        <v>54</v>
      </c>
      <c r="AN61" s="9">
        <v>0.2</v>
      </c>
      <c r="AO61" s="9">
        <v>8.4510071604978999E-4</v>
      </c>
      <c r="AP61" s="9">
        <v>0.84517534788515325</v>
      </c>
      <c r="AQ61" s="9">
        <v>0.84602044860120307</v>
      </c>
      <c r="AR61" s="9">
        <v>4.5049337759905401E-5</v>
      </c>
      <c r="AS61" s="6">
        <v>5</v>
      </c>
      <c r="AW61" s="15">
        <v>54</v>
      </c>
      <c r="AX61" s="9">
        <v>0.2</v>
      </c>
      <c r="AY61" s="9">
        <v>8.7865687342476102E-4</v>
      </c>
      <c r="AZ61" s="9">
        <v>0.84514179172777837</v>
      </c>
      <c r="BA61" s="9">
        <v>0.84602044860120318</v>
      </c>
      <c r="BB61" s="9">
        <v>4.6838098127516476E-5</v>
      </c>
      <c r="BC61" s="6">
        <v>5</v>
      </c>
      <c r="BG61" s="15">
        <v>54</v>
      </c>
      <c r="BH61" s="9">
        <v>0.2</v>
      </c>
      <c r="BI61" s="9">
        <v>9.1922825533805323E-4</v>
      </c>
      <c r="BJ61" s="9">
        <v>0.8451012203458651</v>
      </c>
      <c r="BK61" s="9">
        <v>0.84602044860120318</v>
      </c>
      <c r="BL61" s="9">
        <v>4.9000815366405123E-5</v>
      </c>
      <c r="BM61" s="6">
        <v>5</v>
      </c>
      <c r="BQ61" s="15">
        <v>54</v>
      </c>
      <c r="BR61" s="9">
        <v>0.2</v>
      </c>
      <c r="BS61" s="9">
        <v>9.5336901475788439E-4</v>
      </c>
      <c r="BT61" s="9">
        <v>0.84506707958644522</v>
      </c>
      <c r="BU61" s="9">
        <v>0.84602044860120307</v>
      </c>
      <c r="BV61" s="9">
        <v>5.0820738806622669E-5</v>
      </c>
      <c r="BW61" s="6">
        <v>5</v>
      </c>
      <c r="CA61" s="15">
        <v>54</v>
      </c>
      <c r="CB61" s="9">
        <v>0.2</v>
      </c>
      <c r="CC61" s="9">
        <v>9.7418084755490457E-4</v>
      </c>
      <c r="CD61" s="9">
        <v>0.84504626775364822</v>
      </c>
      <c r="CE61" s="9">
        <v>0.84602044860120307</v>
      </c>
      <c r="CF61" s="9">
        <v>5.193014419141281E-5</v>
      </c>
      <c r="CG61" s="6">
        <v>5</v>
      </c>
      <c r="CK61" s="15">
        <v>54</v>
      </c>
      <c r="CL61" s="9">
        <v>0.2</v>
      </c>
      <c r="CM61" s="9">
        <v>1.0224689764603506E-3</v>
      </c>
      <c r="CN61" s="9">
        <v>0.84499797962474277</v>
      </c>
      <c r="CO61" s="9">
        <v>0.84602044860120307</v>
      </c>
      <c r="CP61" s="9">
        <v>5.4504213988706805E-5</v>
      </c>
      <c r="CQ61" s="6">
        <v>5</v>
      </c>
      <c r="CU61" s="15">
        <v>54</v>
      </c>
      <c r="CV61" s="9">
        <v>0.2</v>
      </c>
      <c r="CW61" s="9">
        <v>1.0962457545216978E-3</v>
      </c>
      <c r="CX61" s="9">
        <v>0.84492420284668146</v>
      </c>
      <c r="CY61" s="9">
        <v>0.84602044860120318</v>
      </c>
      <c r="CZ61" s="9">
        <v>5.8436993751642642E-5</v>
      </c>
      <c r="DA61" s="6">
        <v>5</v>
      </c>
      <c r="DE61" s="15">
        <v>54</v>
      </c>
      <c r="DF61" s="9">
        <v>0.2</v>
      </c>
      <c r="DG61" s="9">
        <v>1.1666318407228564E-3</v>
      </c>
      <c r="DH61" s="9">
        <v>0.84485381676048021</v>
      </c>
      <c r="DI61" s="9">
        <v>0.84602044860120307</v>
      </c>
      <c r="DJ61" s="9">
        <v>6.2189027693461006E-5</v>
      </c>
      <c r="DK61" s="6">
        <v>5</v>
      </c>
      <c r="DO61" s="15">
        <v>54</v>
      </c>
      <c r="DP61" s="9">
        <v>0.2</v>
      </c>
      <c r="DQ61" s="9">
        <v>1.239005573876539E-3</v>
      </c>
      <c r="DR61" s="9">
        <v>0.84478144302732661</v>
      </c>
      <c r="DS61" s="9">
        <v>0.84602044860120318</v>
      </c>
      <c r="DT61" s="9">
        <v>6.6047016082141315E-5</v>
      </c>
      <c r="DU61" s="6">
        <v>5</v>
      </c>
      <c r="DY61" s="15">
        <v>54</v>
      </c>
      <c r="DZ61" s="9">
        <v>0.2</v>
      </c>
      <c r="EA61" s="9">
        <v>1.3097424213046136E-3</v>
      </c>
      <c r="EB61" s="9">
        <v>0.84471070617989852</v>
      </c>
      <c r="EC61" s="9">
        <v>0.84602044860120318</v>
      </c>
      <c r="ED61" s="9">
        <v>6.9817747867523551E-5</v>
      </c>
      <c r="EE61" s="6">
        <v>5</v>
      </c>
      <c r="EI61" s="15">
        <v>54</v>
      </c>
      <c r="EJ61" s="9">
        <v>0.2</v>
      </c>
      <c r="EK61" s="9">
        <v>1.4057340770706455E-3</v>
      </c>
      <c r="EL61" s="9">
        <v>0.8446147145241325</v>
      </c>
      <c r="EM61" s="9">
        <v>0.84602044860120318</v>
      </c>
      <c r="EN61" s="9">
        <v>7.493472438950507E-5</v>
      </c>
      <c r="EO61" s="6">
        <v>5</v>
      </c>
      <c r="ES61" s="15">
        <v>54</v>
      </c>
      <c r="ET61" s="9">
        <v>0.2</v>
      </c>
      <c r="EU61" s="9">
        <v>1.5104947635095789E-3</v>
      </c>
      <c r="EV61" s="9">
        <v>0.84450995383769356</v>
      </c>
      <c r="EW61" s="9">
        <v>0.84602044860120318</v>
      </c>
      <c r="EX61" s="9">
        <v>8.0519147000583533E-5</v>
      </c>
      <c r="EY61" s="6">
        <v>5</v>
      </c>
      <c r="FC61" s="15">
        <f t="shared" si="10"/>
        <v>54</v>
      </c>
      <c r="FD61" s="9">
        <f t="shared" si="25"/>
        <v>0.2</v>
      </c>
      <c r="FE61" s="9" cm="1">
        <f t="array" ref="FE61">VLOOKUP($G$13,'qx Malaria'!$B$1:$I$31,(FI61),FALSE)/(1-angola!FD61*INDEX($E$6:$G$11,FI61,2))</f>
        <v>8.8730898368869057E-4</v>
      </c>
      <c r="FF61" s="9">
        <f t="shared" si="23"/>
        <v>0.84513313961751446</v>
      </c>
      <c r="FG61" s="9">
        <f t="shared" si="6"/>
        <v>0.84602044860120318</v>
      </c>
      <c r="FH61" s="9">
        <f>(FE61*Table46[[#This Row],[qx (tau)]])/FG61</f>
        <v>4.7299311602092147E-5</v>
      </c>
      <c r="FI61" s="6">
        <f t="shared" si="7"/>
        <v>5</v>
      </c>
      <c r="FM61" s="15">
        <v>54</v>
      </c>
      <c r="FN61" s="9">
        <v>0.2</v>
      </c>
      <c r="FO61" s="9">
        <v>1.6454209154632947E-3</v>
      </c>
      <c r="FP61" s="9">
        <v>0.8443750276857398</v>
      </c>
      <c r="FQ61" s="9">
        <v>0.84602044860120307</v>
      </c>
      <c r="FR61" s="9">
        <v>8.7711584158155605E-5</v>
      </c>
      <c r="FS61" s="6">
        <v>5</v>
      </c>
      <c r="FW61" s="15">
        <v>54</v>
      </c>
      <c r="FX61" s="9">
        <v>0.2</v>
      </c>
      <c r="FY61" s="9">
        <v>1.6094094294999116E-3</v>
      </c>
      <c r="FZ61" s="9">
        <v>0.84441103917170324</v>
      </c>
      <c r="GA61" s="9">
        <v>0.84602044860120318</v>
      </c>
      <c r="GB61" s="9">
        <v>8.579193888559738E-5</v>
      </c>
      <c r="GC61" s="6">
        <v>5</v>
      </c>
      <c r="GG61" s="15">
        <v>54</v>
      </c>
      <c r="GH61" s="9">
        <v>0.2</v>
      </c>
      <c r="GI61" s="9">
        <v>1.4092416893398063E-3</v>
      </c>
      <c r="GJ61" s="9">
        <v>0.84461120691186331</v>
      </c>
      <c r="GK61" s="9">
        <v>0.84602044860120307</v>
      </c>
      <c r="GL61" s="9">
        <v>7.5121702825143856E-5</v>
      </c>
      <c r="GM61" s="6">
        <v>5</v>
      </c>
      <c r="GQ61" s="15">
        <v>54</v>
      </c>
      <c r="GR61" s="9">
        <v>0.2</v>
      </c>
      <c r="GS61" s="9">
        <v>1.1909512857890372E-3</v>
      </c>
      <c r="GT61" s="9">
        <v>0.84482949731541412</v>
      </c>
      <c r="GU61" s="9">
        <v>0.84602044860120318</v>
      </c>
      <c r="GV61" s="9">
        <v>6.3485411513889919E-5</v>
      </c>
      <c r="GW61" s="6">
        <v>5</v>
      </c>
      <c r="HA61" s="15">
        <v>54</v>
      </c>
      <c r="HB61" s="9">
        <v>0.2</v>
      </c>
      <c r="HC61" s="9">
        <v>9.7733769859714909E-4</v>
      </c>
      <c r="HD61" s="9">
        <v>0.84504311090260598</v>
      </c>
      <c r="HE61" s="9">
        <v>0.84602044860120318</v>
      </c>
      <c r="HF61" s="9">
        <v>5.209842478348771E-5</v>
      </c>
      <c r="HG61" s="6">
        <v>5</v>
      </c>
      <c r="HK61" s="15">
        <v>54</v>
      </c>
      <c r="HL61" s="9">
        <v>0.2</v>
      </c>
      <c r="HM61" s="9">
        <v>8.4358075073315373E-4</v>
      </c>
      <c r="HN61" s="9">
        <v>0.84517686785046986</v>
      </c>
      <c r="HO61" s="9">
        <v>0.84602044860120307</v>
      </c>
      <c r="HP61" s="9">
        <v>4.4968313771128593E-5</v>
      </c>
      <c r="HQ61" s="6">
        <v>5</v>
      </c>
      <c r="HU61" s="15">
        <v>54</v>
      </c>
      <c r="HV61" s="9">
        <v>0.2</v>
      </c>
      <c r="HW61" s="9">
        <v>7.5203207050805873E-4</v>
      </c>
      <c r="HX61" s="9">
        <v>0.84526841653069507</v>
      </c>
      <c r="HY61" s="9">
        <v>0.84602044860120318</v>
      </c>
      <c r="HZ61" s="9">
        <v>4.008817660095621E-5</v>
      </c>
      <c r="IA61" s="6">
        <v>5</v>
      </c>
      <c r="IE61" s="15">
        <v>54</v>
      </c>
      <c r="IF61" s="9">
        <v>0.2</v>
      </c>
      <c r="IG61" s="9">
        <v>7.1485138045495515E-4</v>
      </c>
      <c r="IH61" s="9">
        <v>0.84530559722074816</v>
      </c>
      <c r="II61" s="9">
        <v>0.84602044860120307</v>
      </c>
      <c r="IJ61" s="9">
        <v>3.8106205183185056E-5</v>
      </c>
      <c r="IK61" s="6">
        <v>5</v>
      </c>
      <c r="IO61" s="15">
        <v>54</v>
      </c>
      <c r="IP61" s="9">
        <v>0.2</v>
      </c>
      <c r="IQ61" s="9">
        <v>7.2011279885869628E-4</v>
      </c>
      <c r="IR61" s="9">
        <v>0.84530033580234443</v>
      </c>
      <c r="IS61" s="9">
        <v>0.84602044860120307</v>
      </c>
      <c r="IT61" s="9">
        <v>3.8386672836643241E-5</v>
      </c>
      <c r="IU61" s="6">
        <v>5</v>
      </c>
      <c r="IY61" s="15">
        <v>54</v>
      </c>
      <c r="IZ61" s="9">
        <v>0.2</v>
      </c>
      <c r="JA61" s="9">
        <v>7.182420723151439E-4</v>
      </c>
      <c r="JB61" s="9">
        <v>0.84530220652888799</v>
      </c>
      <c r="JC61" s="9">
        <v>0.84602044860120318</v>
      </c>
      <c r="JD61" s="9">
        <v>3.8286951004302555E-5</v>
      </c>
      <c r="JE61" s="6">
        <v>5</v>
      </c>
      <c r="JI61" s="15">
        <v>54</v>
      </c>
      <c r="JJ61" s="9">
        <v>0.2</v>
      </c>
      <c r="JK61" s="9">
        <v>7.934218952841554E-4</v>
      </c>
      <c r="JL61" s="9">
        <v>0.84522702670591898</v>
      </c>
      <c r="JM61" s="9">
        <v>0.84602044860120318</v>
      </c>
      <c r="JN61" s="9">
        <v>4.2294522141493913E-5</v>
      </c>
      <c r="JO61" s="6">
        <v>5</v>
      </c>
      <c r="JS61" s="15">
        <v>54</v>
      </c>
      <c r="JT61" s="9">
        <v>0.2</v>
      </c>
      <c r="JU61" s="9">
        <v>8.4217770582548936E-4</v>
      </c>
      <c r="JV61" s="9">
        <v>0.84517827089537756</v>
      </c>
      <c r="JW61" s="9">
        <v>0.84602044860120307</v>
      </c>
      <c r="JX61" s="9">
        <v>4.4893522396873072E-5</v>
      </c>
      <c r="JY61" s="6">
        <v>5</v>
      </c>
      <c r="KC61" s="15">
        <v>54</v>
      </c>
      <c r="KD61" s="9">
        <v>0.2</v>
      </c>
      <c r="KE61" s="9">
        <v>8.8964739186813118E-4</v>
      </c>
      <c r="KF61" s="9">
        <v>0.84513080120933504</v>
      </c>
      <c r="KG61" s="9">
        <v>0.84602044860120318</v>
      </c>
      <c r="KH61" s="9">
        <v>4.7423963892518004E-5</v>
      </c>
      <c r="KI61" s="6">
        <v>5</v>
      </c>
      <c r="KM61" s="15">
        <v>54</v>
      </c>
      <c r="KN61" s="9">
        <v>0.2</v>
      </c>
      <c r="KO61" s="9">
        <v>9.0250863685505372E-4</v>
      </c>
      <c r="KP61" s="9">
        <v>0.84511793996434803</v>
      </c>
      <c r="KQ61" s="9">
        <v>0.84602044860120307</v>
      </c>
      <c r="KR61" s="9">
        <v>4.8109551489860231E-5</v>
      </c>
      <c r="KS61" s="6">
        <v>5</v>
      </c>
      <c r="KW61" s="15">
        <v>54</v>
      </c>
      <c r="KX61" s="9">
        <v>0.2</v>
      </c>
      <c r="KY61" s="9">
        <v>8.8730898368869057E-4</v>
      </c>
      <c r="KZ61" s="9">
        <v>0.84513313961751446</v>
      </c>
      <c r="LA61" s="9">
        <v>0.84602044860120318</v>
      </c>
      <c r="LB61" s="9">
        <v>4.7299311602092147E-5</v>
      </c>
      <c r="LC61" s="6">
        <v>5</v>
      </c>
    </row>
    <row r="62" spans="1:315">
      <c r="A62" s="6">
        <v>55</v>
      </c>
      <c r="B62" s="6">
        <v>4.6962143759959579E-2</v>
      </c>
      <c r="C62" s="6">
        <f>1-Table46[[#This Row],[qx (tau)]]</f>
        <v>0.95303785624004045</v>
      </c>
      <c r="H62" s="15">
        <f t="shared" si="8"/>
        <v>55</v>
      </c>
      <c r="I62" s="9">
        <f t="shared" si="24"/>
        <v>0.25</v>
      </c>
      <c r="J62" s="9" cm="1">
        <f t="array" ref="J62">VLOOKUP($G$13,'qx Malaria'!$B$1:$I$31,(N62),FALSE)/(1-angola!I62*INDEX($E$6:$G$11,N62,2))</f>
        <v>9.2650091988209435E-4</v>
      </c>
      <c r="K62" s="9">
        <f t="shared" si="22"/>
        <v>0.88246219262126657</v>
      </c>
      <c r="L62" s="9">
        <f t="shared" si="2"/>
        <v>0.88338869354114868</v>
      </c>
      <c r="M62" s="9">
        <f>(J62*Table46[[#This Row],[qx (tau)]])/L62</f>
        <v>4.9254048315721358E-5</v>
      </c>
      <c r="N62" s="6">
        <f t="shared" si="3"/>
        <v>5</v>
      </c>
      <c r="S62" s="15">
        <v>55</v>
      </c>
      <c r="T62" s="9">
        <v>0.25</v>
      </c>
      <c r="U62" s="9">
        <v>8.4873295493745164E-4</v>
      </c>
      <c r="V62" s="9">
        <v>0.8825399605862112</v>
      </c>
      <c r="W62" s="9">
        <v>0.88338869354114868</v>
      </c>
      <c r="X62" s="9">
        <v>4.5119797587415329E-5</v>
      </c>
      <c r="Y62" s="6">
        <v>5</v>
      </c>
      <c r="AC62" s="15">
        <v>55</v>
      </c>
      <c r="AD62" s="9">
        <v>0.25</v>
      </c>
      <c r="AE62" s="9">
        <v>8.6020891836727318E-4</v>
      </c>
      <c r="AF62" s="9">
        <v>0.88252848462278133</v>
      </c>
      <c r="AG62" s="9">
        <v>0.88338869354114857</v>
      </c>
      <c r="AH62" s="9">
        <v>4.5729875402895344E-5</v>
      </c>
      <c r="AI62" s="6">
        <v>5</v>
      </c>
      <c r="AM62" s="15">
        <v>55</v>
      </c>
      <c r="AN62" s="9">
        <v>0.25</v>
      </c>
      <c r="AO62" s="9">
        <v>8.8242833692288552E-4</v>
      </c>
      <c r="AP62" s="9">
        <v>0.88250626520422581</v>
      </c>
      <c r="AQ62" s="9">
        <v>0.88338869354114868</v>
      </c>
      <c r="AR62" s="9">
        <v>4.6911089896697059E-5</v>
      </c>
      <c r="AS62" s="6">
        <v>5</v>
      </c>
      <c r="AW62" s="15">
        <v>55</v>
      </c>
      <c r="AX62" s="9">
        <v>0.25</v>
      </c>
      <c r="AY62" s="9">
        <v>9.1746665079904337E-4</v>
      </c>
      <c r="AZ62" s="9">
        <v>0.88247122689034962</v>
      </c>
      <c r="BA62" s="9">
        <v>0.88338869354114868</v>
      </c>
      <c r="BB62" s="9">
        <v>4.8773774290769015E-5</v>
      </c>
      <c r="BC62" s="6">
        <v>5</v>
      </c>
      <c r="BG62" s="15">
        <v>55</v>
      </c>
      <c r="BH62" s="9">
        <v>0.25</v>
      </c>
      <c r="BI62" s="9">
        <v>9.5983004771551281E-4</v>
      </c>
      <c r="BJ62" s="9">
        <v>0.88242886349343319</v>
      </c>
      <c r="BK62" s="9">
        <v>0.88338869354114868</v>
      </c>
      <c r="BL62" s="9">
        <v>5.1025870056423955E-5</v>
      </c>
      <c r="BM62" s="6">
        <v>5</v>
      </c>
      <c r="BQ62" s="15">
        <v>55</v>
      </c>
      <c r="BR62" s="9">
        <v>0.25</v>
      </c>
      <c r="BS62" s="9">
        <v>9.9547878517836324E-4</v>
      </c>
      <c r="BT62" s="9">
        <v>0.88239321475597032</v>
      </c>
      <c r="BU62" s="9">
        <v>0.88338869354114868</v>
      </c>
      <c r="BV62" s="9">
        <v>5.2921005398127824E-5</v>
      </c>
      <c r="BW62" s="6">
        <v>5</v>
      </c>
      <c r="CA62" s="15">
        <v>55</v>
      </c>
      <c r="CB62" s="9">
        <v>0.25</v>
      </c>
      <c r="CC62" s="9">
        <v>1.0172098648646211E-3</v>
      </c>
      <c r="CD62" s="9">
        <v>0.88237148367628404</v>
      </c>
      <c r="CE62" s="9">
        <v>0.88338869354114868</v>
      </c>
      <c r="CF62" s="9">
        <v>5.4076259133824E-5</v>
      </c>
      <c r="CG62" s="6">
        <v>5</v>
      </c>
      <c r="CK62" s="15">
        <v>55</v>
      </c>
      <c r="CL62" s="9">
        <v>0.25</v>
      </c>
      <c r="CM62" s="9">
        <v>1.0676308531254338E-3</v>
      </c>
      <c r="CN62" s="9">
        <v>0.88232106268802324</v>
      </c>
      <c r="CO62" s="9">
        <v>0.88338869354114868</v>
      </c>
      <c r="CP62" s="9">
        <v>5.6756707408220235E-5</v>
      </c>
      <c r="CQ62" s="6">
        <v>5</v>
      </c>
      <c r="CU62" s="15">
        <v>55</v>
      </c>
      <c r="CV62" s="9">
        <v>0.25</v>
      </c>
      <c r="CW62" s="9">
        <v>1.1446663097660452E-3</v>
      </c>
      <c r="CX62" s="9">
        <v>0.88224402723138262</v>
      </c>
      <c r="CY62" s="9">
        <v>0.88338869354114868</v>
      </c>
      <c r="CZ62" s="9">
        <v>6.0852016999367964E-5</v>
      </c>
      <c r="DA62" s="6">
        <v>5</v>
      </c>
      <c r="DE62" s="15">
        <v>55</v>
      </c>
      <c r="DF62" s="9">
        <v>0.25</v>
      </c>
      <c r="DG62" s="9">
        <v>1.2181613096038397E-3</v>
      </c>
      <c r="DH62" s="9">
        <v>0.88217053223154474</v>
      </c>
      <c r="DI62" s="9">
        <v>0.88338869354114857</v>
      </c>
      <c r="DJ62" s="9">
        <v>6.4759111094250615E-5</v>
      </c>
      <c r="DK62" s="6">
        <v>5</v>
      </c>
      <c r="DO62" s="15">
        <v>55</v>
      </c>
      <c r="DP62" s="9">
        <v>0.25</v>
      </c>
      <c r="DQ62" s="9">
        <v>1.2937317496363888E-3</v>
      </c>
      <c r="DR62" s="9">
        <v>0.88209496179151226</v>
      </c>
      <c r="DS62" s="9">
        <v>0.88338869354114868</v>
      </c>
      <c r="DT62" s="9">
        <v>6.877653841108173E-5</v>
      </c>
      <c r="DU62" s="6">
        <v>5</v>
      </c>
      <c r="DY62" s="15">
        <v>55</v>
      </c>
      <c r="DZ62" s="9">
        <v>0.25</v>
      </c>
      <c r="EA62" s="9">
        <v>1.3675930036261986E-3</v>
      </c>
      <c r="EB62" s="9">
        <v>0.88202110053752247</v>
      </c>
      <c r="EC62" s="9">
        <v>0.88338869354114868</v>
      </c>
      <c r="ED62" s="9">
        <v>7.2703103074543501E-5</v>
      </c>
      <c r="EE62" s="6">
        <v>5</v>
      </c>
      <c r="EI62" s="15">
        <v>55</v>
      </c>
      <c r="EJ62" s="9">
        <v>0.25</v>
      </c>
      <c r="EK62" s="9">
        <v>1.4678245565611309E-3</v>
      </c>
      <c r="EL62" s="9">
        <v>0.88192086898458755</v>
      </c>
      <c r="EM62" s="9">
        <v>0.88338869354114868</v>
      </c>
      <c r="EN62" s="9">
        <v>7.8031548675704045E-5</v>
      </c>
      <c r="EO62" s="6">
        <v>5</v>
      </c>
      <c r="ES62" s="15">
        <v>55</v>
      </c>
      <c r="ET62" s="9">
        <v>0.25</v>
      </c>
      <c r="EU62" s="9">
        <v>1.5772124632964523E-3</v>
      </c>
      <c r="EV62" s="9">
        <v>0.88181148107785223</v>
      </c>
      <c r="EW62" s="9">
        <v>0.88338869354114868</v>
      </c>
      <c r="EX62" s="9">
        <v>8.3846758491343284E-5</v>
      </c>
      <c r="EY62" s="6">
        <v>5</v>
      </c>
      <c r="FC62" s="15">
        <f t="shared" si="10"/>
        <v>55</v>
      </c>
      <c r="FD62" s="9">
        <f t="shared" si="25"/>
        <v>0.25</v>
      </c>
      <c r="FE62" s="9" cm="1">
        <f t="array" ref="FE62">VLOOKUP($G$13,'qx Malaria'!$B$1:$I$31,(FI62),FALSE)/(1-angola!FD62*INDEX($E$6:$G$11,FI62,2))</f>
        <v>9.2650091988209435E-4</v>
      </c>
      <c r="FF62" s="9">
        <f t="shared" si="23"/>
        <v>0.88246219262126657</v>
      </c>
      <c r="FG62" s="9">
        <f t="shared" si="6"/>
        <v>0.88338869354114868</v>
      </c>
      <c r="FH62" s="9">
        <f>(FE62*Table46[[#This Row],[qx (tau)]])/FG62</f>
        <v>4.9254048315721358E-5</v>
      </c>
      <c r="FI62" s="6">
        <f t="shared" si="7"/>
        <v>5</v>
      </c>
      <c r="FM62" s="15">
        <v>55</v>
      </c>
      <c r="FN62" s="9">
        <v>0.25</v>
      </c>
      <c r="FO62" s="9">
        <v>1.7180982271051146E-3</v>
      </c>
      <c r="FP62" s="9">
        <v>0.88167059531404357</v>
      </c>
      <c r="FQ62" s="9">
        <v>0.88338869354114868</v>
      </c>
      <c r="FR62" s="9">
        <v>9.1336437204789402E-5</v>
      </c>
      <c r="FS62" s="6">
        <v>5</v>
      </c>
      <c r="FW62" s="15">
        <v>55</v>
      </c>
      <c r="FX62" s="9">
        <v>0.25</v>
      </c>
      <c r="FY62" s="9">
        <v>1.6804961341648479E-3</v>
      </c>
      <c r="FZ62" s="9">
        <v>0.88170819740698381</v>
      </c>
      <c r="GA62" s="9">
        <v>0.88338869354114868</v>
      </c>
      <c r="GB62" s="9">
        <v>8.9337458830663407E-5</v>
      </c>
      <c r="GC62" s="6">
        <v>5</v>
      </c>
      <c r="GG62" s="15">
        <v>55</v>
      </c>
      <c r="GH62" s="9">
        <v>0.25</v>
      </c>
      <c r="GI62" s="9">
        <v>1.4714870980812866E-3</v>
      </c>
      <c r="GJ62" s="9">
        <v>0.88191720644306748</v>
      </c>
      <c r="GK62" s="9">
        <v>0.8833886935411488</v>
      </c>
      <c r="GL62" s="9">
        <v>7.8226254361495523E-5</v>
      </c>
      <c r="GM62" s="6">
        <v>5</v>
      </c>
      <c r="GQ62" s="15">
        <v>55</v>
      </c>
      <c r="GR62" s="9">
        <v>0.25</v>
      </c>
      <c r="GS62" s="9">
        <v>1.2435549308102533E-3</v>
      </c>
      <c r="GT62" s="9">
        <v>0.8821451386103385</v>
      </c>
      <c r="GU62" s="9">
        <v>0.8833886935411488</v>
      </c>
      <c r="GV62" s="9">
        <v>6.6109070515738268E-5</v>
      </c>
      <c r="GW62" s="6">
        <v>5</v>
      </c>
      <c r="HA62" s="15">
        <v>55</v>
      </c>
      <c r="HB62" s="9">
        <v>0.25</v>
      </c>
      <c r="HC62" s="9">
        <v>1.0205061522327616E-3</v>
      </c>
      <c r="HD62" s="9">
        <v>0.88236818738891587</v>
      </c>
      <c r="HE62" s="9">
        <v>0.88338869354114868</v>
      </c>
      <c r="HF62" s="9">
        <v>5.4251494251036351E-5</v>
      </c>
      <c r="HG62" s="6">
        <v>5</v>
      </c>
      <c r="HK62" s="15">
        <v>55</v>
      </c>
      <c r="HL62" s="9">
        <v>0.25</v>
      </c>
      <c r="HM62" s="9">
        <v>8.8084123559748471E-4</v>
      </c>
      <c r="HN62" s="9">
        <v>0.88250785230555118</v>
      </c>
      <c r="HO62" s="9">
        <v>0.88338869354114868</v>
      </c>
      <c r="HP62" s="9">
        <v>4.6826717432854087E-5</v>
      </c>
      <c r="HQ62" s="6">
        <v>5</v>
      </c>
      <c r="HU62" s="15">
        <v>55</v>
      </c>
      <c r="HV62" s="9">
        <v>0.25</v>
      </c>
      <c r="HW62" s="9">
        <v>7.8524890192141657E-4</v>
      </c>
      <c r="HX62" s="9">
        <v>0.88260344463922735</v>
      </c>
      <c r="HY62" s="9">
        <v>0.8833886935411488</v>
      </c>
      <c r="HZ62" s="9">
        <v>4.17448990336961E-5</v>
      </c>
      <c r="IA62" s="6">
        <v>5</v>
      </c>
      <c r="IE62" s="15">
        <v>55</v>
      </c>
      <c r="IF62" s="9">
        <v>0.25</v>
      </c>
      <c r="IG62" s="9">
        <v>7.4642596180776461E-4</v>
      </c>
      <c r="IH62" s="9">
        <v>0.88264226757934083</v>
      </c>
      <c r="II62" s="9">
        <v>0.88338869354114857</v>
      </c>
      <c r="IJ62" s="9">
        <v>3.9681018764306293E-5</v>
      </c>
      <c r="IK62" s="6">
        <v>5</v>
      </c>
      <c r="IO62" s="15">
        <v>55</v>
      </c>
      <c r="IP62" s="9">
        <v>0.25</v>
      </c>
      <c r="IQ62" s="9">
        <v>7.5191977408799843E-4</v>
      </c>
      <c r="IR62" s="9">
        <v>0.88263677376706073</v>
      </c>
      <c r="IS62" s="9">
        <v>0.88338869354114868</v>
      </c>
      <c r="IT62" s="9">
        <v>3.997307729299353E-5</v>
      </c>
      <c r="IU62" s="6">
        <v>5</v>
      </c>
      <c r="IY62" s="15">
        <v>55</v>
      </c>
      <c r="IZ62" s="9">
        <v>0.25</v>
      </c>
      <c r="JA62" s="9">
        <v>7.4996641861058188E-4</v>
      </c>
      <c r="JB62" s="9">
        <v>0.8826387271225381</v>
      </c>
      <c r="JC62" s="9">
        <v>0.88338869354114868</v>
      </c>
      <c r="JD62" s="9">
        <v>3.9869234260571398E-5</v>
      </c>
      <c r="JE62" s="6">
        <v>5</v>
      </c>
      <c r="JI62" s="15">
        <v>55</v>
      </c>
      <c r="JJ62" s="9">
        <v>0.25</v>
      </c>
      <c r="JK62" s="9">
        <v>8.2846689185925586E-4</v>
      </c>
      <c r="JL62" s="9">
        <v>0.88256022664928946</v>
      </c>
      <c r="JM62" s="9">
        <v>0.88338869354114868</v>
      </c>
      <c r="JN62" s="9">
        <v>4.4042426126035733E-5</v>
      </c>
      <c r="JO62" s="6">
        <v>5</v>
      </c>
      <c r="JS62" s="15">
        <v>55</v>
      </c>
      <c r="JT62" s="9">
        <v>0.25</v>
      </c>
      <c r="JU62" s="9">
        <v>8.7937621898942237E-4</v>
      </c>
      <c r="JV62" s="9">
        <v>0.8825093173221592</v>
      </c>
      <c r="JW62" s="9">
        <v>0.88338869354114857</v>
      </c>
      <c r="JX62" s="9">
        <v>4.6748835158537501E-5</v>
      </c>
      <c r="JY62" s="6">
        <v>5</v>
      </c>
      <c r="KC62" s="15">
        <v>55</v>
      </c>
      <c r="KD62" s="9">
        <v>0.25</v>
      </c>
      <c r="KE62" s="9">
        <v>9.2894261422886502E-4</v>
      </c>
      <c r="KF62" s="9">
        <v>0.88245975092691986</v>
      </c>
      <c r="KG62" s="9">
        <v>0.88338869354114868</v>
      </c>
      <c r="KH62" s="9">
        <v>4.9383852106249023E-5</v>
      </c>
      <c r="KI62" s="6">
        <v>5</v>
      </c>
      <c r="KM62" s="15">
        <v>55</v>
      </c>
      <c r="KN62" s="9">
        <v>0.25</v>
      </c>
      <c r="KO62" s="9">
        <v>9.4237193313610312E-4</v>
      </c>
      <c r="KP62" s="9">
        <v>0.88244632160801251</v>
      </c>
      <c r="KQ62" s="9">
        <v>0.88338869354114857</v>
      </c>
      <c r="KR62" s="9">
        <v>5.0097772954151177E-5</v>
      </c>
      <c r="KS62" s="6">
        <v>5</v>
      </c>
      <c r="KW62" s="15">
        <v>55</v>
      </c>
      <c r="KX62" s="9">
        <v>0.25</v>
      </c>
      <c r="KY62" s="9">
        <v>9.2650091988209435E-4</v>
      </c>
      <c r="KZ62" s="9">
        <v>0.88246219262126657</v>
      </c>
      <c r="LA62" s="9">
        <v>0.88338869354114868</v>
      </c>
      <c r="LB62" s="9">
        <v>4.9254048315721358E-5</v>
      </c>
      <c r="LC62" s="6">
        <v>5</v>
      </c>
    </row>
    <row r="63" spans="1:315">
      <c r="A63" s="6">
        <v>56</v>
      </c>
      <c r="B63" s="6">
        <v>4.9019800024433645E-2</v>
      </c>
      <c r="C63" s="6">
        <f>1-Table46[[#This Row],[qx (tau)]]</f>
        <v>0.95098019997556638</v>
      </c>
      <c r="H63" s="15">
        <f t="shared" si="8"/>
        <v>56</v>
      </c>
      <c r="I63" s="9">
        <f t="shared" si="24"/>
        <v>0.3</v>
      </c>
      <c r="J63" s="9" cm="1">
        <f t="array" ref="J63">VLOOKUP($G$13,'qx Malaria'!$B$1:$I$31,(N63),FALSE)/(1-angola!I63*INDEX($E$6:$G$11,N63,2))</f>
        <v>9.6931501617032018E-4</v>
      </c>
      <c r="K63" s="9">
        <f t="shared" si="22"/>
        <v>0.92324123608990538</v>
      </c>
      <c r="L63" s="9">
        <f t="shared" si="2"/>
        <v>0.92421055110607575</v>
      </c>
      <c r="M63" s="9">
        <f>(J63*Table46[[#This Row],[qx (tau)]])/L63</f>
        <v>5.1412124863197088E-5</v>
      </c>
      <c r="N63" s="6">
        <f t="shared" si="3"/>
        <v>5</v>
      </c>
      <c r="S63" s="15">
        <v>56</v>
      </c>
      <c r="T63" s="9">
        <v>0.3</v>
      </c>
      <c r="U63" s="9">
        <v>8.8795335253868317E-4</v>
      </c>
      <c r="V63" s="9">
        <v>0.92332259775353709</v>
      </c>
      <c r="W63" s="9">
        <v>0.92421055110607575</v>
      </c>
      <c r="X63" s="9">
        <v>4.7096731064560049E-5</v>
      </c>
      <c r="Y63" s="6">
        <v>5</v>
      </c>
      <c r="AC63" s="15">
        <v>56</v>
      </c>
      <c r="AD63" s="9">
        <v>0.3</v>
      </c>
      <c r="AE63" s="9">
        <v>8.999596262928021E-4</v>
      </c>
      <c r="AF63" s="9">
        <v>0.92331059147978289</v>
      </c>
      <c r="AG63" s="9">
        <v>0.92421055110607575</v>
      </c>
      <c r="AH63" s="9">
        <v>4.773353956859753E-5</v>
      </c>
      <c r="AI63" s="6">
        <v>5</v>
      </c>
      <c r="AM63" s="15">
        <v>56</v>
      </c>
      <c r="AN63" s="9">
        <v>0.3</v>
      </c>
      <c r="AO63" s="9">
        <v>9.232058159018415E-4</v>
      </c>
      <c r="AP63" s="9">
        <v>0.92328734529017387</v>
      </c>
      <c r="AQ63" s="9">
        <v>0.92421055110607575</v>
      </c>
      <c r="AR63" s="9">
        <v>4.8966509225350985E-5</v>
      </c>
      <c r="AS63" s="6">
        <v>5</v>
      </c>
      <c r="AW63" s="15">
        <v>56</v>
      </c>
      <c r="AX63" s="9">
        <v>0.3</v>
      </c>
      <c r="AY63" s="9">
        <v>9.5986326874686486E-4</v>
      </c>
      <c r="AZ63" s="9">
        <v>0.92325068783732889</v>
      </c>
      <c r="BA63" s="9">
        <v>0.92421055110607575</v>
      </c>
      <c r="BB63" s="9">
        <v>5.091080753023141E-5</v>
      </c>
      <c r="BC63" s="6">
        <v>5</v>
      </c>
      <c r="BG63" s="15">
        <v>56</v>
      </c>
      <c r="BH63" s="9">
        <v>0.3</v>
      </c>
      <c r="BI63" s="9">
        <v>1.0041843005838789E-3</v>
      </c>
      <c r="BJ63" s="9">
        <v>0.92320636680549195</v>
      </c>
      <c r="BK63" s="9">
        <v>0.92421055110607586</v>
      </c>
      <c r="BL63" s="9">
        <v>5.326157934832725E-5</v>
      </c>
      <c r="BM63" s="6">
        <v>5</v>
      </c>
      <c r="BQ63" s="15">
        <v>56</v>
      </c>
      <c r="BR63" s="9">
        <v>0.3</v>
      </c>
      <c r="BS63" s="9">
        <v>1.0414803850115684E-3</v>
      </c>
      <c r="BT63" s="9">
        <v>0.92316907072106413</v>
      </c>
      <c r="BU63" s="9">
        <v>0.92421055110607575</v>
      </c>
      <c r="BV63" s="9">
        <v>5.5239750445975643E-5</v>
      </c>
      <c r="BW63" s="6">
        <v>5</v>
      </c>
      <c r="CA63" s="15">
        <v>56</v>
      </c>
      <c r="CB63" s="9">
        <v>0.3</v>
      </c>
      <c r="CC63" s="9">
        <v>1.0642156693544747E-3</v>
      </c>
      <c r="CD63" s="9">
        <v>0.92314633543672131</v>
      </c>
      <c r="CE63" s="9">
        <v>0.92421055110607575</v>
      </c>
      <c r="CF63" s="9">
        <v>5.6445621868514717E-5</v>
      </c>
      <c r="CG63" s="6">
        <v>5</v>
      </c>
      <c r="CK63" s="15">
        <v>56</v>
      </c>
      <c r="CL63" s="9">
        <v>0.3</v>
      </c>
      <c r="CM63" s="9">
        <v>1.116966638082679E-3</v>
      </c>
      <c r="CN63" s="9">
        <v>0.92309358446799306</v>
      </c>
      <c r="CO63" s="9">
        <v>0.92421055110607575</v>
      </c>
      <c r="CP63" s="9">
        <v>5.9243514551147528E-5</v>
      </c>
      <c r="CQ63" s="6">
        <v>5</v>
      </c>
      <c r="CU63" s="15">
        <v>56</v>
      </c>
      <c r="CV63" s="9">
        <v>0.3</v>
      </c>
      <c r="CW63" s="9">
        <v>1.197561943815117E-3</v>
      </c>
      <c r="CX63" s="9">
        <v>0.92301298916226071</v>
      </c>
      <c r="CY63" s="9">
        <v>0.92421055110607586</v>
      </c>
      <c r="CZ63" s="9">
        <v>6.3518260998463019E-5</v>
      </c>
      <c r="DA63" s="6">
        <v>5</v>
      </c>
      <c r="DE63" s="15">
        <v>56</v>
      </c>
      <c r="DF63" s="9">
        <v>0.3</v>
      </c>
      <c r="DG63" s="9">
        <v>1.2744531863680929E-3</v>
      </c>
      <c r="DH63" s="9">
        <v>0.92293609791970765</v>
      </c>
      <c r="DI63" s="9">
        <v>0.92421055110607575</v>
      </c>
      <c r="DJ63" s="9">
        <v>6.759654524772442E-5</v>
      </c>
      <c r="DK63" s="6">
        <v>5</v>
      </c>
      <c r="DO63" s="15">
        <v>56</v>
      </c>
      <c r="DP63" s="9">
        <v>0.3</v>
      </c>
      <c r="DQ63" s="9">
        <v>1.3535157763021326E-3</v>
      </c>
      <c r="DR63" s="9">
        <v>0.92285703532977359</v>
      </c>
      <c r="DS63" s="9">
        <v>0.92421055110607575</v>
      </c>
      <c r="DT63" s="9">
        <v>7.178999699239683E-5</v>
      </c>
      <c r="DU63" s="6">
        <v>5</v>
      </c>
      <c r="DY63" s="15">
        <v>56</v>
      </c>
      <c r="DZ63" s="9">
        <v>0.3</v>
      </c>
      <c r="EA63" s="9">
        <v>1.4307901978047079E-3</v>
      </c>
      <c r="EB63" s="9">
        <v>0.92277976090827107</v>
      </c>
      <c r="EC63" s="9">
        <v>0.92421055110607575</v>
      </c>
      <c r="ED63" s="9">
        <v>7.5888604917318997E-5</v>
      </c>
      <c r="EE63" s="6">
        <v>5</v>
      </c>
      <c r="EI63" s="15">
        <v>56</v>
      </c>
      <c r="EJ63" s="9">
        <v>0.3</v>
      </c>
      <c r="EK63" s="9">
        <v>1.5356535036784506E-3</v>
      </c>
      <c r="EL63" s="9">
        <v>0.92267489760239729</v>
      </c>
      <c r="EM63" s="9">
        <v>0.92421055110607575</v>
      </c>
      <c r="EN63" s="9">
        <v>8.1450517489816665E-5</v>
      </c>
      <c r="EO63" s="6">
        <v>5</v>
      </c>
      <c r="ES63" s="15">
        <v>56</v>
      </c>
      <c r="ET63" s="9">
        <v>0.3</v>
      </c>
      <c r="EU63" s="9">
        <v>1.6500962832921816E-3</v>
      </c>
      <c r="EV63" s="9">
        <v>0.92256045482278359</v>
      </c>
      <c r="EW63" s="9">
        <v>0.92421055110607575</v>
      </c>
      <c r="EX63" s="9">
        <v>8.7520521953833591E-5</v>
      </c>
      <c r="EY63" s="6">
        <v>5</v>
      </c>
      <c r="FC63" s="15">
        <f t="shared" si="10"/>
        <v>56</v>
      </c>
      <c r="FD63" s="9">
        <f t="shared" si="25"/>
        <v>0.3</v>
      </c>
      <c r="FE63" s="9" cm="1">
        <f t="array" ref="FE63">VLOOKUP($G$13,'qx Malaria'!$B$1:$I$31,(FI63),FALSE)/(1-angola!FD63*INDEX($E$6:$G$11,FI63,2))</f>
        <v>9.6931501617032018E-4</v>
      </c>
      <c r="FF63" s="9">
        <f t="shared" si="23"/>
        <v>0.92324123608990538</v>
      </c>
      <c r="FG63" s="9">
        <f t="shared" si="6"/>
        <v>0.92421055110607575</v>
      </c>
      <c r="FH63" s="9">
        <f>(FE63*Table46[[#This Row],[qx (tau)]])/FG63</f>
        <v>5.1412124863197088E-5</v>
      </c>
      <c r="FI63" s="6">
        <f t="shared" si="7"/>
        <v>5</v>
      </c>
      <c r="FM63" s="15">
        <v>56</v>
      </c>
      <c r="FN63" s="9">
        <v>0.3</v>
      </c>
      <c r="FO63" s="9">
        <v>1.7974924525714741E-3</v>
      </c>
      <c r="FP63" s="9">
        <v>0.92241305865350431</v>
      </c>
      <c r="FQ63" s="9">
        <v>0.92421055110607575</v>
      </c>
      <c r="FR63" s="9">
        <v>9.5338362524676864E-5</v>
      </c>
      <c r="FS63" s="6">
        <v>5</v>
      </c>
      <c r="FW63" s="15">
        <v>56</v>
      </c>
      <c r="FX63" s="9">
        <v>0.3</v>
      </c>
      <c r="FY63" s="9">
        <v>1.7581527470792542E-3</v>
      </c>
      <c r="FZ63" s="9">
        <v>0.92245239835899651</v>
      </c>
      <c r="GA63" s="9">
        <v>0.92421055110607575</v>
      </c>
      <c r="GB63" s="9">
        <v>9.3251798490171043E-5</v>
      </c>
      <c r="GC63" s="6">
        <v>5</v>
      </c>
      <c r="GG63" s="15">
        <v>56</v>
      </c>
      <c r="GH63" s="9">
        <v>0.3</v>
      </c>
      <c r="GI63" s="9">
        <v>1.539485293174446E-3</v>
      </c>
      <c r="GJ63" s="9">
        <v>0.92267106581290137</v>
      </c>
      <c r="GK63" s="9">
        <v>0.92421055110607586</v>
      </c>
      <c r="GL63" s="9">
        <v>8.1653754246424363E-5</v>
      </c>
      <c r="GM63" s="6">
        <v>5</v>
      </c>
      <c r="GQ63" s="15">
        <v>56</v>
      </c>
      <c r="GR63" s="9">
        <v>0.3</v>
      </c>
      <c r="GS63" s="9">
        <v>1.3010202602069946E-3</v>
      </c>
      <c r="GT63" s="9">
        <v>0.9229095308458688</v>
      </c>
      <c r="GU63" s="9">
        <v>0.92421055110607575</v>
      </c>
      <c r="GV63" s="9">
        <v>6.9005653426871199E-5</v>
      </c>
      <c r="GW63" s="6">
        <v>5</v>
      </c>
      <c r="HA63" s="15">
        <v>56</v>
      </c>
      <c r="HB63" s="9">
        <v>0.3</v>
      </c>
      <c r="HC63" s="9">
        <v>1.0676642799008706E-3</v>
      </c>
      <c r="HD63" s="9">
        <v>0.92314288682617485</v>
      </c>
      <c r="HE63" s="9">
        <v>0.92421055110607575</v>
      </c>
      <c r="HF63" s="9">
        <v>5.6628534949461648E-5</v>
      </c>
      <c r="HG63" s="6">
        <v>5</v>
      </c>
      <c r="HK63" s="15">
        <v>56</v>
      </c>
      <c r="HL63" s="9">
        <v>0.3</v>
      </c>
      <c r="HM63" s="9">
        <v>9.2154537378691013E-4</v>
      </c>
      <c r="HN63" s="9">
        <v>0.92328900573228878</v>
      </c>
      <c r="HO63" s="9">
        <v>0.92421055110607564</v>
      </c>
      <c r="HP63" s="9">
        <v>4.8878439964154317E-5</v>
      </c>
      <c r="HQ63" s="6">
        <v>5</v>
      </c>
      <c r="HU63" s="15">
        <v>56</v>
      </c>
      <c r="HV63" s="9">
        <v>0.3</v>
      </c>
      <c r="HW63" s="9">
        <v>8.2153566794142827E-4</v>
      </c>
      <c r="HX63" s="9">
        <v>0.92338901543813434</v>
      </c>
      <c r="HY63" s="9">
        <v>0.92421055110607575</v>
      </c>
      <c r="HZ63" s="9">
        <v>4.3573960616693061E-5</v>
      </c>
      <c r="IA63" s="6">
        <v>5</v>
      </c>
      <c r="IE63" s="15">
        <v>56</v>
      </c>
      <c r="IF63" s="9">
        <v>0.3</v>
      </c>
      <c r="IG63" s="9">
        <v>7.8091869928387638E-4</v>
      </c>
      <c r="IH63" s="9">
        <v>0.92342963240679188</v>
      </c>
      <c r="II63" s="9">
        <v>0.92421055110607575</v>
      </c>
      <c r="IJ63" s="9">
        <v>4.1419650996651338E-5</v>
      </c>
      <c r="IK63" s="6">
        <v>5</v>
      </c>
      <c r="IO63" s="15">
        <v>56</v>
      </c>
      <c r="IP63" s="9">
        <v>0.3</v>
      </c>
      <c r="IQ63" s="9">
        <v>7.8666638352786972E-4</v>
      </c>
      <c r="IR63" s="9">
        <v>0.92342388472254788</v>
      </c>
      <c r="IS63" s="9">
        <v>0.92421055110607575</v>
      </c>
      <c r="IT63" s="9">
        <v>4.1724506131562905E-5</v>
      </c>
      <c r="IU63" s="6">
        <v>5</v>
      </c>
      <c r="IY63" s="15">
        <v>56</v>
      </c>
      <c r="IZ63" s="9">
        <v>0.3</v>
      </c>
      <c r="JA63" s="9">
        <v>7.8462276246333868E-4</v>
      </c>
      <c r="JB63" s="9">
        <v>0.92342592834361248</v>
      </c>
      <c r="JC63" s="9">
        <v>0.92421055110607586</v>
      </c>
      <c r="JD63" s="9">
        <v>4.1616113194705449E-5</v>
      </c>
      <c r="JE63" s="6">
        <v>5</v>
      </c>
      <c r="JI63" s="15">
        <v>56</v>
      </c>
      <c r="JJ63" s="9">
        <v>0.3</v>
      </c>
      <c r="JK63" s="9">
        <v>8.6675078399417493E-4</v>
      </c>
      <c r="JL63" s="9">
        <v>0.92334380032208163</v>
      </c>
      <c r="JM63" s="9">
        <v>0.92421055110607586</v>
      </c>
      <c r="JN63" s="9">
        <v>4.597215434466405E-5</v>
      </c>
      <c r="JO63" s="6">
        <v>5</v>
      </c>
      <c r="JS63" s="15">
        <v>56</v>
      </c>
      <c r="JT63" s="9">
        <v>0.3</v>
      </c>
      <c r="JU63" s="9">
        <v>9.2001265798851187E-4</v>
      </c>
      <c r="JV63" s="9">
        <v>0.92329053844808728</v>
      </c>
      <c r="JW63" s="9">
        <v>0.92421055110607575</v>
      </c>
      <c r="JX63" s="9">
        <v>4.8797145261511221E-5</v>
      </c>
      <c r="JY63" s="6">
        <v>5</v>
      </c>
      <c r="KC63" s="15">
        <v>56</v>
      </c>
      <c r="KD63" s="9">
        <v>0.3</v>
      </c>
      <c r="KE63" s="9">
        <v>9.718695425009839E-4</v>
      </c>
      <c r="KF63" s="9">
        <v>0.9232386815635748</v>
      </c>
      <c r="KG63" s="9">
        <v>0.92421055110607575</v>
      </c>
      <c r="KH63" s="9">
        <v>5.1547616034268898E-5</v>
      </c>
      <c r="KI63" s="6">
        <v>5</v>
      </c>
      <c r="KM63" s="15">
        <v>56</v>
      </c>
      <c r="KN63" s="9">
        <v>0.3</v>
      </c>
      <c r="KO63" s="9">
        <v>9.8591943731963388E-4</v>
      </c>
      <c r="KP63" s="9">
        <v>0.92322463166875612</v>
      </c>
      <c r="KQ63" s="9">
        <v>0.92421055110607575</v>
      </c>
      <c r="KR63" s="9">
        <v>5.2292817475163835E-5</v>
      </c>
      <c r="KS63" s="6">
        <v>5</v>
      </c>
      <c r="KW63" s="15">
        <v>56</v>
      </c>
      <c r="KX63" s="9">
        <v>0.3</v>
      </c>
      <c r="KY63" s="9">
        <v>9.6931501617032018E-4</v>
      </c>
      <c r="KZ63" s="9">
        <v>0.92324123608990538</v>
      </c>
      <c r="LA63" s="9">
        <v>0.92421055110607575</v>
      </c>
      <c r="LB63" s="9">
        <v>5.1412124863197088E-5</v>
      </c>
      <c r="LC63" s="6">
        <v>5</v>
      </c>
    </row>
    <row r="64" spans="1:315">
      <c r="A64" s="6">
        <v>57</v>
      </c>
      <c r="B64" s="6">
        <v>5.1290938464918452E-2</v>
      </c>
      <c r="C64" s="6">
        <f>1-Table46[[#This Row],[qx (tau)]]</f>
        <v>0.9487090615350815</v>
      </c>
      <c r="H64" s="15">
        <f t="shared" si="8"/>
        <v>57</v>
      </c>
      <c r="I64" s="9">
        <f t="shared" si="24"/>
        <v>0.35</v>
      </c>
      <c r="J64" s="9" cm="1">
        <f t="array" ref="J64">VLOOKUP($G$13,'qx Malaria'!$B$1:$I$31,(N64),FALSE)/(1-angola!I64*INDEX($E$6:$G$11,N64,2))</f>
        <v>1.0162777470019981E-3</v>
      </c>
      <c r="K64" s="9">
        <f t="shared" si="22"/>
        <v>0.96797171992631525</v>
      </c>
      <c r="L64" s="9">
        <f t="shared" si="2"/>
        <v>0.96898799767331723</v>
      </c>
      <c r="M64" s="9">
        <f>(J64*Table46[[#This Row],[qx (tau)]])/L64</f>
        <v>5.3794102207568371E-5</v>
      </c>
      <c r="N64" s="6">
        <f t="shared" si="3"/>
        <v>5</v>
      </c>
      <c r="S64" s="15">
        <v>57</v>
      </c>
      <c r="T64" s="9">
        <v>0.35</v>
      </c>
      <c r="U64" s="9">
        <v>9.3097415959387153E-4</v>
      </c>
      <c r="V64" s="9">
        <v>0.96805702351372336</v>
      </c>
      <c r="W64" s="9">
        <v>0.96898799767331723</v>
      </c>
      <c r="X64" s="9">
        <v>4.9278771715247767E-5</v>
      </c>
      <c r="Y64" s="6">
        <v>5</v>
      </c>
      <c r="AC64" s="15">
        <v>57</v>
      </c>
      <c r="AD64" s="9">
        <v>0.35</v>
      </c>
      <c r="AE64" s="9">
        <v>9.435621301062166E-4</v>
      </c>
      <c r="AF64" s="9">
        <v>0.96804443554321096</v>
      </c>
      <c r="AG64" s="9">
        <v>0.96898799767331723</v>
      </c>
      <c r="AH64" s="9">
        <v>4.9945084221178897E-5</v>
      </c>
      <c r="AI64" s="6">
        <v>5</v>
      </c>
      <c r="AM64" s="15">
        <v>57</v>
      </c>
      <c r="AN64" s="9">
        <v>0.35</v>
      </c>
      <c r="AO64" s="9">
        <v>9.6793458365139582E-4</v>
      </c>
      <c r="AP64" s="9">
        <v>0.96802006308966582</v>
      </c>
      <c r="AQ64" s="9">
        <v>0.96898799767331723</v>
      </c>
      <c r="AR64" s="9">
        <v>5.1235178647556228E-5</v>
      </c>
      <c r="AS64" s="6">
        <v>5</v>
      </c>
      <c r="AW64" s="15">
        <v>57</v>
      </c>
      <c r="AX64" s="9">
        <v>0.35</v>
      </c>
      <c r="AY64" s="9">
        <v>1.0063680680880245E-3</v>
      </c>
      <c r="AZ64" s="9">
        <v>0.96798162960522927</v>
      </c>
      <c r="BA64" s="9">
        <v>0.96898799767331734</v>
      </c>
      <c r="BB64" s="9">
        <v>5.3269558319920455E-5</v>
      </c>
      <c r="BC64" s="6">
        <v>5</v>
      </c>
      <c r="BG64" s="15">
        <v>57</v>
      </c>
      <c r="BH64" s="9">
        <v>0.35</v>
      </c>
      <c r="BI64" s="9">
        <v>1.0528364273197667E-3</v>
      </c>
      <c r="BJ64" s="9">
        <v>0.96793516124599754</v>
      </c>
      <c r="BK64" s="9">
        <v>0.96898799767331734</v>
      </c>
      <c r="BL64" s="9">
        <v>5.572924384713434E-5</v>
      </c>
      <c r="BM64" s="6">
        <v>5</v>
      </c>
      <c r="BQ64" s="15">
        <v>57</v>
      </c>
      <c r="BR64" s="9">
        <v>0.35</v>
      </c>
      <c r="BS64" s="9">
        <v>1.0919394846559882E-3</v>
      </c>
      <c r="BT64" s="9">
        <v>0.9678960581886612</v>
      </c>
      <c r="BU64" s="9">
        <v>0.96898799767331723</v>
      </c>
      <c r="BV64" s="9">
        <v>5.7799065674069386E-5</v>
      </c>
      <c r="BW64" s="6">
        <v>5</v>
      </c>
      <c r="CA64" s="15">
        <v>57</v>
      </c>
      <c r="CB64" s="9">
        <v>0.35</v>
      </c>
      <c r="CC64" s="9">
        <v>1.1157762798814927E-3</v>
      </c>
      <c r="CD64" s="9">
        <v>0.96787222139343576</v>
      </c>
      <c r="CE64" s="9">
        <v>0.96898799767331723</v>
      </c>
      <c r="CF64" s="9">
        <v>5.9060806376790049E-5</v>
      </c>
      <c r="CG64" s="6">
        <v>5</v>
      </c>
      <c r="CK64" s="15">
        <v>57</v>
      </c>
      <c r="CL64" s="9">
        <v>0.35</v>
      </c>
      <c r="CM64" s="9">
        <v>1.1710830013878606E-3</v>
      </c>
      <c r="CN64" s="9">
        <v>0.96781691467192943</v>
      </c>
      <c r="CO64" s="9">
        <v>0.96898799767331734</v>
      </c>
      <c r="CP64" s="9">
        <v>6.1988328344338565E-5</v>
      </c>
      <c r="CQ64" s="6">
        <v>5</v>
      </c>
      <c r="CU64" s="15">
        <v>57</v>
      </c>
      <c r="CV64" s="9">
        <v>0.35</v>
      </c>
      <c r="CW64" s="9">
        <v>1.2555831013164758E-3</v>
      </c>
      <c r="CX64" s="9">
        <v>0.96773241457200077</v>
      </c>
      <c r="CY64" s="9">
        <v>0.96898799767331723</v>
      </c>
      <c r="CZ64" s="9">
        <v>6.6461128251174207E-5</v>
      </c>
      <c r="DA64" s="6">
        <v>5</v>
      </c>
      <c r="DE64" s="15">
        <v>57</v>
      </c>
      <c r="DF64" s="9">
        <v>0.35</v>
      </c>
      <c r="DG64" s="9">
        <v>1.3361996784274526E-3</v>
      </c>
      <c r="DH64" s="9">
        <v>0.96765179799488976</v>
      </c>
      <c r="DI64" s="9">
        <v>0.96898799767331723</v>
      </c>
      <c r="DJ64" s="9">
        <v>7.072836366149918E-5</v>
      </c>
      <c r="DK64" s="6">
        <v>5</v>
      </c>
      <c r="DO64" s="15">
        <v>57</v>
      </c>
      <c r="DP64" s="9">
        <v>0.35</v>
      </c>
      <c r="DQ64" s="9">
        <v>1.4190928033970451E-3</v>
      </c>
      <c r="DR64" s="9">
        <v>0.9675689048699202</v>
      </c>
      <c r="DS64" s="9">
        <v>0.96898799767331723</v>
      </c>
      <c r="DT64" s="9">
        <v>7.5116102397364883E-5</v>
      </c>
      <c r="DU64" s="6">
        <v>5</v>
      </c>
      <c r="DY64" s="15">
        <v>57</v>
      </c>
      <c r="DZ64" s="9">
        <v>0.35</v>
      </c>
      <c r="EA64" s="9">
        <v>1.5001111242477776E-3</v>
      </c>
      <c r="EB64" s="9">
        <v>0.96748788654906948</v>
      </c>
      <c r="EC64" s="9">
        <v>0.96898799767331723</v>
      </c>
      <c r="ED64" s="9">
        <v>7.9404603100432334E-5</v>
      </c>
      <c r="EE64" s="6">
        <v>5</v>
      </c>
      <c r="EI64" s="15">
        <v>57</v>
      </c>
      <c r="EJ64" s="9">
        <v>0.35</v>
      </c>
      <c r="EK64" s="9">
        <v>1.6100549943609205E-3</v>
      </c>
      <c r="EL64" s="9">
        <v>0.96737794267895638</v>
      </c>
      <c r="EM64" s="9">
        <v>0.96898799767331734</v>
      </c>
      <c r="EN64" s="9">
        <v>8.5224204880958562E-5</v>
      </c>
      <c r="EO64" s="6">
        <v>5</v>
      </c>
      <c r="ES64" s="15">
        <v>57</v>
      </c>
      <c r="ET64" s="9">
        <v>0.35</v>
      </c>
      <c r="EU64" s="9">
        <v>1.7300424579679554E-3</v>
      </c>
      <c r="EV64" s="9">
        <v>0.9672579552153493</v>
      </c>
      <c r="EW64" s="9">
        <v>0.96898799767331723</v>
      </c>
      <c r="EX64" s="9">
        <v>9.1575438980046883E-5</v>
      </c>
      <c r="EY64" s="6">
        <v>5</v>
      </c>
      <c r="FC64" s="15">
        <f t="shared" si="10"/>
        <v>57</v>
      </c>
      <c r="FD64" s="9">
        <f t="shared" si="25"/>
        <v>0.35</v>
      </c>
      <c r="FE64" s="9" cm="1">
        <f t="array" ref="FE64">VLOOKUP($G$13,'qx Malaria'!$B$1:$I$31,(FI64),FALSE)/(1-angola!FD64*INDEX($E$6:$G$11,FI64,2))</f>
        <v>1.0162777470019981E-3</v>
      </c>
      <c r="FF64" s="9">
        <f t="shared" si="23"/>
        <v>0.96797171992631525</v>
      </c>
      <c r="FG64" s="9">
        <f t="shared" si="6"/>
        <v>0.96898799767331723</v>
      </c>
      <c r="FH64" s="9">
        <f>(FE64*Table46[[#This Row],[qx (tau)]])/FG64</f>
        <v>5.3794102207568371E-5</v>
      </c>
      <c r="FI64" s="6">
        <f t="shared" si="7"/>
        <v>5</v>
      </c>
      <c r="FM64" s="15">
        <v>57</v>
      </c>
      <c r="FN64" s="9">
        <v>0.35</v>
      </c>
      <c r="FO64" s="9">
        <v>1.8845798831939808E-3</v>
      </c>
      <c r="FP64" s="9">
        <v>0.96710341779012332</v>
      </c>
      <c r="FQ64" s="9">
        <v>0.96898799767331734</v>
      </c>
      <c r="FR64" s="9">
        <v>9.975548825498875E-5</v>
      </c>
      <c r="FS64" s="6">
        <v>5</v>
      </c>
      <c r="FW64" s="15">
        <v>57</v>
      </c>
      <c r="FX64" s="9">
        <v>0.35</v>
      </c>
      <c r="FY64" s="9">
        <v>1.8433341925790626E-3</v>
      </c>
      <c r="FZ64" s="9">
        <v>0.96714466348073824</v>
      </c>
      <c r="GA64" s="9">
        <v>0.96898799767331734</v>
      </c>
      <c r="GB64" s="9">
        <v>9.7572251533427137E-5</v>
      </c>
      <c r="GC64" s="6">
        <v>5</v>
      </c>
      <c r="GG64" s="15">
        <v>57</v>
      </c>
      <c r="GH64" s="9">
        <v>0.35</v>
      </c>
      <c r="GI64" s="9">
        <v>1.6140724317584773E-3</v>
      </c>
      <c r="GJ64" s="9">
        <v>0.96737392524155885</v>
      </c>
      <c r="GK64" s="9">
        <v>0.96898799767331734</v>
      </c>
      <c r="GL64" s="9">
        <v>8.5436857808383394E-5</v>
      </c>
      <c r="GM64" s="6">
        <v>5</v>
      </c>
      <c r="GQ64" s="15">
        <v>57</v>
      </c>
      <c r="GR64" s="9">
        <v>0.35</v>
      </c>
      <c r="GS64" s="9">
        <v>1.3640539110505142E-3</v>
      </c>
      <c r="GT64" s="9">
        <v>0.96762394376226679</v>
      </c>
      <c r="GU64" s="9">
        <v>0.96898799767331734</v>
      </c>
      <c r="GV64" s="9">
        <v>7.220275729164466E-5</v>
      </c>
      <c r="GW64" s="6">
        <v>5</v>
      </c>
      <c r="HA64" s="15">
        <v>57</v>
      </c>
      <c r="HB64" s="9">
        <v>0.35</v>
      </c>
      <c r="HC64" s="9">
        <v>1.1193919735392941E-3</v>
      </c>
      <c r="HD64" s="9">
        <v>0.96786860569977795</v>
      </c>
      <c r="HE64" s="9">
        <v>0.96898799767331723</v>
      </c>
      <c r="HF64" s="9">
        <v>5.9252194011472396E-5</v>
      </c>
      <c r="HG64" s="6">
        <v>5</v>
      </c>
      <c r="HK64" s="15">
        <v>57</v>
      </c>
      <c r="HL64" s="9">
        <v>0.35</v>
      </c>
      <c r="HM64" s="9">
        <v>9.6619369411245454E-4</v>
      </c>
      <c r="HN64" s="9">
        <v>0.96802180397920479</v>
      </c>
      <c r="HO64" s="9">
        <v>0.96898799767331723</v>
      </c>
      <c r="HP64" s="9">
        <v>5.1143029045672132E-5</v>
      </c>
      <c r="HQ64" s="6">
        <v>5</v>
      </c>
      <c r="HU64" s="15">
        <v>57</v>
      </c>
      <c r="HV64" s="9">
        <v>0.35</v>
      </c>
      <c r="HW64" s="9">
        <v>8.613385780362171E-4</v>
      </c>
      <c r="HX64" s="9">
        <v>0.96812665909528106</v>
      </c>
      <c r="HY64" s="9">
        <v>0.96898799767331723</v>
      </c>
      <c r="HZ64" s="9">
        <v>4.5592787639884006E-5</v>
      </c>
      <c r="IA64" s="6">
        <v>5</v>
      </c>
      <c r="IE64" s="15">
        <v>57</v>
      </c>
      <c r="IF64" s="9">
        <v>0.35</v>
      </c>
      <c r="IG64" s="9">
        <v>8.1875374162211319E-4</v>
      </c>
      <c r="IH64" s="9">
        <v>0.96816924393169512</v>
      </c>
      <c r="II64" s="9">
        <v>0.96898799767331723</v>
      </c>
      <c r="IJ64" s="9">
        <v>4.3338666609180796E-5</v>
      </c>
      <c r="IK64" s="6">
        <v>5</v>
      </c>
      <c r="IO64" s="15">
        <v>57</v>
      </c>
      <c r="IP64" s="9">
        <v>0.35</v>
      </c>
      <c r="IQ64" s="9">
        <v>8.2477989771844872E-4</v>
      </c>
      <c r="IR64" s="9">
        <v>0.96816321777559877</v>
      </c>
      <c r="IS64" s="9">
        <v>0.96898799767331723</v>
      </c>
      <c r="IT64" s="9">
        <v>4.365764600031805E-5</v>
      </c>
      <c r="IU64" s="6">
        <v>5</v>
      </c>
      <c r="IY64" s="15">
        <v>57</v>
      </c>
      <c r="IZ64" s="9">
        <v>0.35</v>
      </c>
      <c r="JA64" s="9">
        <v>8.2263726443975165E-4</v>
      </c>
      <c r="JB64" s="9">
        <v>0.96816536040887757</v>
      </c>
      <c r="JC64" s="9">
        <v>0.96898799767331734</v>
      </c>
      <c r="JD64" s="9">
        <v>4.3544231105691457E-5</v>
      </c>
      <c r="JE64" s="6">
        <v>5</v>
      </c>
      <c r="JI64" s="15">
        <v>57</v>
      </c>
      <c r="JJ64" s="9">
        <v>0.35</v>
      </c>
      <c r="JK64" s="9">
        <v>9.087443393273896E-4</v>
      </c>
      <c r="JL64" s="9">
        <v>0.96807925333398992</v>
      </c>
      <c r="JM64" s="9">
        <v>0.96898799767331734</v>
      </c>
      <c r="JN64" s="9">
        <v>4.8102092183497023E-5</v>
      </c>
      <c r="JO64" s="6">
        <v>5</v>
      </c>
      <c r="JS64" s="15">
        <v>57</v>
      </c>
      <c r="JT64" s="9">
        <v>0.35</v>
      </c>
      <c r="JU64" s="9">
        <v>9.645867191534316E-4</v>
      </c>
      <c r="JV64" s="9">
        <v>0.96802341095416378</v>
      </c>
      <c r="JW64" s="9">
        <v>0.96898799767331723</v>
      </c>
      <c r="JX64" s="9">
        <v>5.1057967874702194E-5</v>
      </c>
      <c r="JY64" s="6">
        <v>5</v>
      </c>
      <c r="KC64" s="15">
        <v>57</v>
      </c>
      <c r="KD64" s="9">
        <v>0.35</v>
      </c>
      <c r="KE64" s="9">
        <v>1.0189560386003695E-3</v>
      </c>
      <c r="KF64" s="9">
        <v>0.96796904163471698</v>
      </c>
      <c r="KG64" s="9">
        <v>0.96898799767331734</v>
      </c>
      <c r="KH64" s="9">
        <v>5.3935870825851585E-5</v>
      </c>
      <c r="KI64" s="6">
        <v>5</v>
      </c>
      <c r="KM64" s="15">
        <v>57</v>
      </c>
      <c r="KN64" s="9">
        <v>0.35</v>
      </c>
      <c r="KO64" s="9">
        <v>1.0336866423914118E-3</v>
      </c>
      <c r="KP64" s="9">
        <v>0.96795431103092577</v>
      </c>
      <c r="KQ64" s="9">
        <v>0.96898799767331723</v>
      </c>
      <c r="KR64" s="9">
        <v>5.4715598226409314E-5</v>
      </c>
      <c r="KS64" s="6">
        <v>5</v>
      </c>
      <c r="KW64" s="15">
        <v>57</v>
      </c>
      <c r="KX64" s="9">
        <v>0.35</v>
      </c>
      <c r="KY64" s="9">
        <v>1.0162777470019981E-3</v>
      </c>
      <c r="KZ64" s="9">
        <v>0.96797171992631525</v>
      </c>
      <c r="LA64" s="9">
        <v>0.96898799767331723</v>
      </c>
      <c r="LB64" s="9">
        <v>5.3794102207568371E-5</v>
      </c>
      <c r="LC64" s="6">
        <v>5</v>
      </c>
    </row>
    <row r="65" spans="1:315">
      <c r="A65" s="6">
        <v>58</v>
      </c>
      <c r="B65" s="6">
        <v>5.3790478420900782E-2</v>
      </c>
      <c r="C65" s="6">
        <f>1-Table46[[#This Row],[qx (tau)]]</f>
        <v>0.94620952157909921</v>
      </c>
      <c r="H65" s="15">
        <f t="shared" si="8"/>
        <v>58</v>
      </c>
      <c r="I65" s="9">
        <f t="shared" si="24"/>
        <v>0.39999999999999997</v>
      </c>
      <c r="J65" s="9" cm="1">
        <f t="array" ref="J65">VLOOKUP($G$13,'qx Malaria'!$B$1:$I$31,(N65),FALSE)/(1-angola!I65*INDEX($E$6:$G$11,N65,2))</f>
        <v>1.0680228112701E-3</v>
      </c>
      <c r="K65" s="9">
        <f t="shared" si="22"/>
        <v>1.0172572218523885</v>
      </c>
      <c r="L65" s="9">
        <f t="shared" si="2"/>
        <v>1.0183252446636586</v>
      </c>
      <c r="M65" s="9">
        <f>(J65*Table46[[#This Row],[qx (tau)]])/L65</f>
        <v>5.6415627800358636E-5</v>
      </c>
      <c r="N65" s="6">
        <f t="shared" si="3"/>
        <v>5</v>
      </c>
      <c r="S65" s="15">
        <v>58</v>
      </c>
      <c r="T65" s="9">
        <v>0.39999999999999997</v>
      </c>
      <c r="U65" s="9">
        <v>9.7837588403607012E-4</v>
      </c>
      <c r="V65" s="9">
        <v>1.0173468687796225</v>
      </c>
      <c r="W65" s="9">
        <v>1.0183252446636586</v>
      </c>
      <c r="X65" s="9">
        <v>5.1680253586519072E-5</v>
      </c>
      <c r="Y65" s="6">
        <v>5</v>
      </c>
      <c r="AC65" s="15">
        <v>58</v>
      </c>
      <c r="AD65" s="9">
        <v>0.39999999999999997</v>
      </c>
      <c r="AE65" s="9">
        <v>9.9160478695600523E-4</v>
      </c>
      <c r="AF65" s="9">
        <v>1.0173336398767026</v>
      </c>
      <c r="AG65" s="9">
        <v>1.0183252446636586</v>
      </c>
      <c r="AH65" s="9">
        <v>5.2379037222470272E-5</v>
      </c>
      <c r="AI65" s="6">
        <v>5</v>
      </c>
      <c r="AM65" s="15">
        <v>58</v>
      </c>
      <c r="AN65" s="9">
        <v>0.39999999999999997</v>
      </c>
      <c r="AO65" s="9">
        <v>1.0172181947371568E-3</v>
      </c>
      <c r="AP65" s="9">
        <v>1.0173080264689214</v>
      </c>
      <c r="AQ65" s="9">
        <v>1.0183252446636586</v>
      </c>
      <c r="AR65" s="9">
        <v>5.3732001283567294E-5</v>
      </c>
      <c r="AS65" s="6">
        <v>5</v>
      </c>
      <c r="AW65" s="15">
        <v>58</v>
      </c>
      <c r="AX65" s="9">
        <v>0.39999999999999997</v>
      </c>
      <c r="AY65" s="9">
        <v>1.0576085685458959E-3</v>
      </c>
      <c r="AZ65" s="9">
        <v>1.0172676360951127</v>
      </c>
      <c r="BA65" s="9">
        <v>1.0183252446636586</v>
      </c>
      <c r="BB65" s="9">
        <v>5.5865521533758767E-5</v>
      </c>
      <c r="BC65" s="6">
        <v>5</v>
      </c>
      <c r="BG65" s="15">
        <v>58</v>
      </c>
      <c r="BH65" s="9">
        <v>0.39999999999999997</v>
      </c>
      <c r="BI65" s="9">
        <v>1.1064429229418274E-3</v>
      </c>
      <c r="BJ65" s="9">
        <v>1.0172188017407169</v>
      </c>
      <c r="BK65" s="9">
        <v>1.0183252446636588</v>
      </c>
      <c r="BL65" s="9">
        <v>5.8445073892004163E-5</v>
      </c>
      <c r="BM65" s="6">
        <v>5</v>
      </c>
      <c r="BQ65" s="15">
        <v>58</v>
      </c>
      <c r="BR65" s="9">
        <v>0.39999999999999997</v>
      </c>
      <c r="BS65" s="9">
        <v>1.147536961799499E-3</v>
      </c>
      <c r="BT65" s="9">
        <v>1.0171777077018591</v>
      </c>
      <c r="BU65" s="9">
        <v>1.0183252446636586</v>
      </c>
      <c r="BV65" s="9">
        <v>6.0615763484533463E-5</v>
      </c>
      <c r="BW65" s="6">
        <v>5</v>
      </c>
      <c r="CA65" s="15">
        <v>58</v>
      </c>
      <c r="CB65" s="9">
        <v>0.39999999999999997</v>
      </c>
      <c r="CC65" s="9">
        <v>1.172587437541504E-3</v>
      </c>
      <c r="CD65" s="9">
        <v>1.0171526572261171</v>
      </c>
      <c r="CE65" s="9">
        <v>1.0183252446636586</v>
      </c>
      <c r="CF65" s="9">
        <v>6.1938992071760207E-5</v>
      </c>
      <c r="CG65" s="6">
        <v>5</v>
      </c>
      <c r="CK65" s="15">
        <v>58</v>
      </c>
      <c r="CL65" s="9">
        <v>0.39999999999999997</v>
      </c>
      <c r="CM65" s="9">
        <v>1.2307101705833477E-3</v>
      </c>
      <c r="CN65" s="9">
        <v>1.0170945344930753</v>
      </c>
      <c r="CO65" s="9">
        <v>1.0183252446636586</v>
      </c>
      <c r="CP65" s="9">
        <v>6.5009179748864976E-5</v>
      </c>
      <c r="CQ65" s="6">
        <v>5</v>
      </c>
      <c r="CU65" s="15">
        <v>58</v>
      </c>
      <c r="CV65" s="9">
        <v>0.39999999999999997</v>
      </c>
      <c r="CW65" s="9">
        <v>1.3195126997586585E-3</v>
      </c>
      <c r="CX65" s="9">
        <v>1.0170057319638999</v>
      </c>
      <c r="CY65" s="9">
        <v>1.0183252446636586</v>
      </c>
      <c r="CZ65" s="9">
        <v>6.969995075189915E-5</v>
      </c>
      <c r="DA65" s="6">
        <v>5</v>
      </c>
      <c r="DE65" s="15">
        <v>58</v>
      </c>
      <c r="DF65" s="9">
        <v>0.39999999999999997</v>
      </c>
      <c r="DG65" s="9">
        <v>1.4042339716501594E-3</v>
      </c>
      <c r="DH65" s="9">
        <v>1.0169210106920084</v>
      </c>
      <c r="DI65" s="9">
        <v>1.0183252446636586</v>
      </c>
      <c r="DJ65" s="9">
        <v>7.4175139569373894E-5</v>
      </c>
      <c r="DK65" s="6">
        <v>5</v>
      </c>
      <c r="DO65" s="15">
        <v>58</v>
      </c>
      <c r="DP65" s="9">
        <v>0.39999999999999997</v>
      </c>
      <c r="DQ65" s="9">
        <v>1.4913477047080316E-3</v>
      </c>
      <c r="DR65" s="9">
        <v>1.0168338969589505</v>
      </c>
      <c r="DS65" s="9">
        <v>1.0183252446636586</v>
      </c>
      <c r="DT65" s="9">
        <v>7.8776704150797274E-5</v>
      </c>
      <c r="DU65" s="6">
        <v>5</v>
      </c>
      <c r="DY65" s="15">
        <v>58</v>
      </c>
      <c r="DZ65" s="9">
        <v>0.39999999999999997</v>
      </c>
      <c r="EA65" s="9">
        <v>1.576491175628892E-3</v>
      </c>
      <c r="EB65" s="9">
        <v>1.0167487534880297</v>
      </c>
      <c r="EC65" s="9">
        <v>1.0183252446636586</v>
      </c>
      <c r="ED65" s="9">
        <v>8.327419457367472E-5</v>
      </c>
      <c r="EE65" s="6">
        <v>5</v>
      </c>
      <c r="EI65" s="15">
        <v>58</v>
      </c>
      <c r="EJ65" s="9">
        <v>0.39999999999999997</v>
      </c>
      <c r="EK65" s="9">
        <v>1.6920329766636467E-3</v>
      </c>
      <c r="EL65" s="9">
        <v>1.0166332116869949</v>
      </c>
      <c r="EM65" s="9">
        <v>1.0183252446636586</v>
      </c>
      <c r="EN65" s="9">
        <v>8.9377400585546445E-5</v>
      </c>
      <c r="EO65" s="6">
        <v>5</v>
      </c>
      <c r="ES65" s="15">
        <v>58</v>
      </c>
      <c r="ET65" s="9">
        <v>0.39999999999999997</v>
      </c>
      <c r="EU65" s="9">
        <v>1.8181297534323919E-3</v>
      </c>
      <c r="EV65" s="9">
        <v>1.0165071149102263</v>
      </c>
      <c r="EW65" s="9">
        <v>1.0183252446636586</v>
      </c>
      <c r="EX65" s="9">
        <v>9.6038146732485596E-5</v>
      </c>
      <c r="EY65" s="6">
        <v>5</v>
      </c>
      <c r="FC65" s="15">
        <f t="shared" si="10"/>
        <v>58</v>
      </c>
      <c r="FD65" s="9">
        <f t="shared" si="25"/>
        <v>0.39999999999999997</v>
      </c>
      <c r="FE65" s="9" cm="1">
        <f t="array" ref="FE65">VLOOKUP($G$13,'qx Malaria'!$B$1:$I$31,(FI65),FALSE)/(1-angola!FD65*INDEX($E$6:$G$11,FI65,2))</f>
        <v>1.0680228112701E-3</v>
      </c>
      <c r="FF65" s="9">
        <f t="shared" si="23"/>
        <v>1.0172572218523885</v>
      </c>
      <c r="FG65" s="9">
        <f t="shared" si="6"/>
        <v>1.0183252446636586</v>
      </c>
      <c r="FH65" s="9">
        <f>(FE65*Table46[[#This Row],[qx (tau)]])/FG65</f>
        <v>5.6415627800358636E-5</v>
      </c>
      <c r="FI65" s="6">
        <f t="shared" si="7"/>
        <v>5</v>
      </c>
      <c r="FM65" s="15">
        <v>58</v>
      </c>
      <c r="FN65" s="9">
        <v>0.39999999999999997</v>
      </c>
      <c r="FO65" s="9">
        <v>1.9805356467260666E-3</v>
      </c>
      <c r="FP65" s="9">
        <v>1.0163447090169326</v>
      </c>
      <c r="FQ65" s="9">
        <v>1.0183252446636586</v>
      </c>
      <c r="FR65" s="9">
        <v>1.0461683094405681E-4</v>
      </c>
      <c r="FS65" s="6">
        <v>5</v>
      </c>
      <c r="FW65" s="15">
        <v>58</v>
      </c>
      <c r="FX65" s="9">
        <v>0.39999999999999997</v>
      </c>
      <c r="FY65" s="9">
        <v>1.9371898797118105E-3</v>
      </c>
      <c r="FZ65" s="9">
        <v>1.0163880547839468</v>
      </c>
      <c r="GA65" s="9">
        <v>1.0183252446636586</v>
      </c>
      <c r="GB65" s="9">
        <v>1.0232719945604648E-4</v>
      </c>
      <c r="GC65" s="6">
        <v>5</v>
      </c>
      <c r="GG65" s="15">
        <v>58</v>
      </c>
      <c r="GH65" s="9">
        <v>0.39999999999999997</v>
      </c>
      <c r="GI65" s="9">
        <v>1.6962549669572431E-3</v>
      </c>
      <c r="GJ65" s="9">
        <v>1.0166289896967013</v>
      </c>
      <c r="GK65" s="9">
        <v>1.0183252446636586</v>
      </c>
      <c r="GL65" s="9">
        <v>8.9600416639573424E-5</v>
      </c>
      <c r="GM65" s="6">
        <v>5</v>
      </c>
      <c r="GQ65" s="15">
        <v>58</v>
      </c>
      <c r="GR65" s="9">
        <v>0.39999999999999997</v>
      </c>
      <c r="GS65" s="9">
        <v>1.4335064376857609E-3</v>
      </c>
      <c r="GT65" s="9">
        <v>1.0168917382259728</v>
      </c>
      <c r="GU65" s="9">
        <v>1.0183252446636586</v>
      </c>
      <c r="GV65" s="9">
        <v>7.572138421062763E-5</v>
      </c>
      <c r="GW65" s="6">
        <v>5</v>
      </c>
      <c r="HA65" s="15">
        <v>58</v>
      </c>
      <c r="HB65" s="9">
        <v>0.39999999999999997</v>
      </c>
      <c r="HC65" s="9">
        <v>1.1763872288057407E-3</v>
      </c>
      <c r="HD65" s="9">
        <v>1.0171488574348528</v>
      </c>
      <c r="HE65" s="9">
        <v>1.0183252446636586</v>
      </c>
      <c r="HF65" s="9">
        <v>6.2139706520384483E-5</v>
      </c>
      <c r="HG65" s="6">
        <v>5</v>
      </c>
      <c r="HK65" s="15">
        <v>58</v>
      </c>
      <c r="HL65" s="9">
        <v>0.39999999999999997</v>
      </c>
      <c r="HM65" s="9">
        <v>1.0153886656099319E-3</v>
      </c>
      <c r="HN65" s="9">
        <v>1.0173098559980487</v>
      </c>
      <c r="HO65" s="9">
        <v>1.0183252446636586</v>
      </c>
      <c r="HP65" s="9">
        <v>5.3635360993488944E-5</v>
      </c>
      <c r="HQ65" s="6">
        <v>5</v>
      </c>
      <c r="HU65" s="15">
        <v>58</v>
      </c>
      <c r="HV65" s="9">
        <v>0.39999999999999997</v>
      </c>
      <c r="HW65" s="9">
        <v>9.0519471894706584E-4</v>
      </c>
      <c r="HX65" s="9">
        <v>1.0174200499447117</v>
      </c>
      <c r="HY65" s="9">
        <v>1.0183252446636588</v>
      </c>
      <c r="HZ65" s="9">
        <v>4.781464198338472E-5</v>
      </c>
      <c r="IA65" s="6">
        <v>5</v>
      </c>
      <c r="IE65" s="15">
        <v>58</v>
      </c>
      <c r="IF65" s="9">
        <v>0.39999999999999997</v>
      </c>
      <c r="IG65" s="9">
        <v>8.6044162183494431E-4</v>
      </c>
      <c r="IH65" s="9">
        <v>1.0174648030418236</v>
      </c>
      <c r="II65" s="9">
        <v>1.0183252446636586</v>
      </c>
      <c r="IJ65" s="9">
        <v>4.545067181069874E-5</v>
      </c>
      <c r="IK65" s="6">
        <v>5</v>
      </c>
      <c r="IO65" s="15">
        <v>58</v>
      </c>
      <c r="IP65" s="9">
        <v>0.39999999999999997</v>
      </c>
      <c r="IQ65" s="9">
        <v>8.6677460727533891E-4</v>
      </c>
      <c r="IR65" s="9">
        <v>1.0174584700563833</v>
      </c>
      <c r="IS65" s="9">
        <v>1.0183252446636586</v>
      </c>
      <c r="IT65" s="9">
        <v>4.5785195891739207E-5</v>
      </c>
      <c r="IU65" s="6">
        <v>5</v>
      </c>
      <c r="IY65" s="15">
        <v>58</v>
      </c>
      <c r="IZ65" s="9">
        <v>0.39999999999999997</v>
      </c>
      <c r="JA65" s="9">
        <v>8.6452287911875419E-4</v>
      </c>
      <c r="JB65" s="9">
        <v>1.0174607217845399</v>
      </c>
      <c r="JC65" s="9">
        <v>1.0183252446636586</v>
      </c>
      <c r="JD65" s="9">
        <v>4.5666253996258155E-5</v>
      </c>
      <c r="JE65" s="6">
        <v>5</v>
      </c>
      <c r="JI65" s="15">
        <v>58</v>
      </c>
      <c r="JJ65" s="9">
        <v>0.39999999999999997</v>
      </c>
      <c r="JK65" s="9">
        <v>9.5501420441150347E-4</v>
      </c>
      <c r="JL65" s="9">
        <v>1.0173702304592471</v>
      </c>
      <c r="JM65" s="9">
        <v>1.0183252446636586</v>
      </c>
      <c r="JN65" s="9">
        <v>5.0446231420903116E-5</v>
      </c>
      <c r="JO65" s="6">
        <v>5</v>
      </c>
      <c r="JS65" s="15">
        <v>58</v>
      </c>
      <c r="JT65" s="9">
        <v>0.39999999999999997</v>
      </c>
      <c r="JU65" s="9">
        <v>1.0136998694924933E-3</v>
      </c>
      <c r="JV65" s="9">
        <v>1.0173115447941661</v>
      </c>
      <c r="JW65" s="9">
        <v>1.0183252446636586</v>
      </c>
      <c r="JX65" s="9">
        <v>5.354615457187815E-5</v>
      </c>
      <c r="JY65" s="6">
        <v>5</v>
      </c>
      <c r="KC65" s="15">
        <v>58</v>
      </c>
      <c r="KD65" s="9">
        <v>0.39999999999999997</v>
      </c>
      <c r="KE65" s="9">
        <v>1.070837471465831E-3</v>
      </c>
      <c r="KF65" s="9">
        <v>1.0172544071921927</v>
      </c>
      <c r="KG65" s="9">
        <v>1.0183252446636586</v>
      </c>
      <c r="KH65" s="9">
        <v>5.656430516970996E-5</v>
      </c>
      <c r="KI65" s="6">
        <v>5</v>
      </c>
      <c r="KM65" s="15">
        <v>58</v>
      </c>
      <c r="KN65" s="9">
        <v>0.39999999999999997</v>
      </c>
      <c r="KO65" s="9">
        <v>1.0863181025423511E-3</v>
      </c>
      <c r="KP65" s="9">
        <v>1.0172389265611161</v>
      </c>
      <c r="KQ65" s="9">
        <v>1.0183252446636586</v>
      </c>
      <c r="KR65" s="9">
        <v>5.7382030701142224E-5</v>
      </c>
      <c r="KS65" s="6">
        <v>5</v>
      </c>
      <c r="KW65" s="15">
        <v>58</v>
      </c>
      <c r="KX65" s="9">
        <v>0.39999999999999997</v>
      </c>
      <c r="KY65" s="9">
        <v>1.0680228112701E-3</v>
      </c>
      <c r="KZ65" s="9">
        <v>1.0172572218523885</v>
      </c>
      <c r="LA65" s="9">
        <v>1.0183252446636586</v>
      </c>
      <c r="LB65" s="9">
        <v>5.6415627800358636E-5</v>
      </c>
      <c r="LC65" s="6">
        <v>5</v>
      </c>
    </row>
    <row r="66" spans="1:315">
      <c r="A66" s="6">
        <v>59</v>
      </c>
      <c r="B66" s="6">
        <v>5.6523397193668182E-2</v>
      </c>
      <c r="C66" s="6">
        <f>1-Table46[[#This Row],[qx (tau)]]</f>
        <v>0.94347660280633183</v>
      </c>
      <c r="H66" s="15">
        <f t="shared" si="8"/>
        <v>59</v>
      </c>
      <c r="I66" s="9">
        <f t="shared" si="24"/>
        <v>0.44999999999999996</v>
      </c>
      <c r="J66" s="9" cm="1">
        <f t="array" ref="J66">VLOOKUP($G$13,'qx Malaria'!$B$1:$I$31,(N66),FALSE)/(1-angola!I66*INDEX($E$6:$G$11,N66,2))</f>
        <v>1.1253198940940083E-3</v>
      </c>
      <c r="K66" s="9">
        <f t="shared" si="22"/>
        <v>1.0718308420772047</v>
      </c>
      <c r="L66" s="9">
        <f t="shared" si="2"/>
        <v>1.0729561619712986</v>
      </c>
      <c r="M66" s="9">
        <f>(J66*Table46[[#This Row],[qx (tau)]])/L66</f>
        <v>5.9281921851261725E-5</v>
      </c>
      <c r="N66" s="6">
        <f t="shared" si="3"/>
        <v>5</v>
      </c>
      <c r="S66" s="15">
        <v>59</v>
      </c>
      <c r="T66" s="9">
        <v>0.44999999999999996</v>
      </c>
      <c r="U66" s="9">
        <v>1.030863605711101E-3</v>
      </c>
      <c r="V66" s="9">
        <v>1.0719252983655876</v>
      </c>
      <c r="W66" s="9">
        <v>1.0729561619712986</v>
      </c>
      <c r="X66" s="9">
        <v>5.4305958717877387E-5</v>
      </c>
      <c r="Y66" s="6">
        <v>5</v>
      </c>
      <c r="AC66" s="15">
        <v>59</v>
      </c>
      <c r="AD66" s="9">
        <v>0.44999999999999996</v>
      </c>
      <c r="AE66" s="9">
        <v>1.0448022102762394E-3</v>
      </c>
      <c r="AF66" s="9">
        <v>1.0719113597610224</v>
      </c>
      <c r="AG66" s="9">
        <v>1.0729561619712986</v>
      </c>
      <c r="AH66" s="9">
        <v>5.5040245271312431E-5</v>
      </c>
      <c r="AI66" s="6">
        <v>5</v>
      </c>
      <c r="AM66" s="15">
        <v>59</v>
      </c>
      <c r="AN66" s="9">
        <v>0.44999999999999996</v>
      </c>
      <c r="AO66" s="9">
        <v>1.0717897212427845E-3</v>
      </c>
      <c r="AP66" s="9">
        <v>1.071884372250056</v>
      </c>
      <c r="AQ66" s="9">
        <v>1.0729561619712988</v>
      </c>
      <c r="AR66" s="9">
        <v>5.6461949023707954E-5</v>
      </c>
      <c r="AS66" s="6">
        <v>5</v>
      </c>
      <c r="AW66" s="15">
        <v>59</v>
      </c>
      <c r="AX66" s="9">
        <v>0.44999999999999996</v>
      </c>
      <c r="AY66" s="9">
        <v>1.114346950074644E-3</v>
      </c>
      <c r="AZ66" s="9">
        <v>1.0718418150212241</v>
      </c>
      <c r="BA66" s="9">
        <v>1.0729561619712988</v>
      </c>
      <c r="BB66" s="9">
        <v>5.8703866479408599E-5</v>
      </c>
      <c r="BC66" s="6">
        <v>5</v>
      </c>
      <c r="BG66" s="15">
        <v>59</v>
      </c>
      <c r="BH66" s="9">
        <v>0.44999999999999996</v>
      </c>
      <c r="BI66" s="9">
        <v>1.1658011605438258E-3</v>
      </c>
      <c r="BJ66" s="9">
        <v>1.0717903608107551</v>
      </c>
      <c r="BK66" s="9">
        <v>1.0729561619712988</v>
      </c>
      <c r="BL66" s="9">
        <v>6.1414477479855003E-5</v>
      </c>
      <c r="BM66" s="6">
        <v>5</v>
      </c>
      <c r="BQ66" s="15">
        <v>59</v>
      </c>
      <c r="BR66" s="9">
        <v>0.44999999999999996</v>
      </c>
      <c r="BS66" s="9">
        <v>1.2090998045121287E-3</v>
      </c>
      <c r="BT66" s="9">
        <v>1.0717470621667866</v>
      </c>
      <c r="BU66" s="9">
        <v>1.0729561619712988</v>
      </c>
      <c r="BV66" s="9">
        <v>6.3695452730951123E-5</v>
      </c>
      <c r="BW66" s="6">
        <v>5</v>
      </c>
      <c r="CA66" s="15">
        <v>59</v>
      </c>
      <c r="CB66" s="9">
        <v>0.44999999999999996</v>
      </c>
      <c r="CC66" s="9">
        <v>1.2354941833695187E-3</v>
      </c>
      <c r="CD66" s="9">
        <v>1.0717206677879292</v>
      </c>
      <c r="CE66" s="9">
        <v>1.0729561619712986</v>
      </c>
      <c r="CF66" s="9">
        <v>6.5085910247030275E-5</v>
      </c>
      <c r="CG66" s="6">
        <v>5</v>
      </c>
      <c r="CK66" s="15">
        <v>59</v>
      </c>
      <c r="CL66" s="9">
        <v>0.44999999999999996</v>
      </c>
      <c r="CM66" s="9">
        <v>1.2967350736397553E-3</v>
      </c>
      <c r="CN66" s="9">
        <v>1.0716594268976589</v>
      </c>
      <c r="CO66" s="9">
        <v>1.0729561619712986</v>
      </c>
      <c r="CP66" s="9">
        <v>6.8312084146697049E-5</v>
      </c>
      <c r="CQ66" s="6">
        <v>5</v>
      </c>
      <c r="CU66" s="15">
        <v>59</v>
      </c>
      <c r="CV66" s="9">
        <v>0.44999999999999996</v>
      </c>
      <c r="CW66" s="9">
        <v>1.3903016638589303E-3</v>
      </c>
      <c r="CX66" s="9">
        <v>1.0715658603074398</v>
      </c>
      <c r="CY66" s="9">
        <v>1.0729561619712988</v>
      </c>
      <c r="CZ66" s="9">
        <v>7.3241177925606783E-5</v>
      </c>
      <c r="DA66" s="6">
        <v>5</v>
      </c>
      <c r="DE66" s="15">
        <v>59</v>
      </c>
      <c r="DF66" s="9">
        <v>0.44999999999999996</v>
      </c>
      <c r="DG66" s="9">
        <v>1.4795680462867328E-3</v>
      </c>
      <c r="DH66" s="9">
        <v>1.0714765939250119</v>
      </c>
      <c r="DI66" s="9">
        <v>1.0729561619712986</v>
      </c>
      <c r="DJ66" s="9">
        <v>7.7943736491222767E-5</v>
      </c>
      <c r="DK66" s="6">
        <v>5</v>
      </c>
      <c r="DO66" s="15">
        <v>59</v>
      </c>
      <c r="DP66" s="9">
        <v>0.44999999999999996</v>
      </c>
      <c r="DQ66" s="9">
        <v>1.5713552401784433E-3</v>
      </c>
      <c r="DR66" s="9">
        <v>1.0713848067311202</v>
      </c>
      <c r="DS66" s="9">
        <v>1.0729561619712986</v>
      </c>
      <c r="DT66" s="9">
        <v>8.277909156118336E-5</v>
      </c>
      <c r="DU66" s="6">
        <v>5</v>
      </c>
      <c r="DY66" s="15">
        <v>59</v>
      </c>
      <c r="DZ66" s="9">
        <v>0.44999999999999996</v>
      </c>
      <c r="EA66" s="9">
        <v>1.6610664716881119E-3</v>
      </c>
      <c r="EB66" s="9">
        <v>1.0712950954996106</v>
      </c>
      <c r="EC66" s="9">
        <v>1.0729561619712986</v>
      </c>
      <c r="ED66" s="9">
        <v>8.7505084804036606E-5</v>
      </c>
      <c r="EE66" s="6">
        <v>5</v>
      </c>
      <c r="EI66" s="15">
        <v>59</v>
      </c>
      <c r="EJ66" s="9">
        <v>0.44999999999999996</v>
      </c>
      <c r="EK66" s="9">
        <v>1.7828068370921418E-3</v>
      </c>
      <c r="EL66" s="9">
        <v>1.0711733551342066</v>
      </c>
      <c r="EM66" s="9">
        <v>1.0729561619712988</v>
      </c>
      <c r="EN66" s="9">
        <v>9.391837480797466E-5</v>
      </c>
      <c r="EO66" s="6">
        <v>5</v>
      </c>
      <c r="ES66" s="15">
        <v>59</v>
      </c>
      <c r="ET66" s="9">
        <v>0.44999999999999996</v>
      </c>
      <c r="EU66" s="9">
        <v>1.9156684295428242E-3</v>
      </c>
      <c r="EV66" s="9">
        <v>1.0710404935417559</v>
      </c>
      <c r="EW66" s="9">
        <v>1.0729561619712986</v>
      </c>
      <c r="EX66" s="9">
        <v>1.0091753174284493E-4</v>
      </c>
      <c r="EY66" s="6">
        <v>5</v>
      </c>
      <c r="FC66" s="15">
        <f t="shared" si="10"/>
        <v>59</v>
      </c>
      <c r="FD66" s="9">
        <f t="shared" si="25"/>
        <v>0.44999999999999996</v>
      </c>
      <c r="FE66" s="9" cm="1">
        <f t="array" ref="FE66">VLOOKUP($G$13,'qx Malaria'!$B$1:$I$31,(FI66),FALSE)/(1-angola!FD66*INDEX($E$6:$G$11,FI66,2))</f>
        <v>1.1253198940940083E-3</v>
      </c>
      <c r="FF66" s="9">
        <f t="shared" si="23"/>
        <v>1.0718308420772047</v>
      </c>
      <c r="FG66" s="9">
        <f t="shared" si="6"/>
        <v>1.0729561619712986</v>
      </c>
      <c r="FH66" s="9">
        <f>(FE66*Table46[[#This Row],[qx (tau)]])/FG66</f>
        <v>5.9281921851261725E-5</v>
      </c>
      <c r="FI66" s="6">
        <f t="shared" si="7"/>
        <v>5</v>
      </c>
      <c r="FM66" s="15">
        <v>59</v>
      </c>
      <c r="FN66" s="9">
        <v>0.44999999999999996</v>
      </c>
      <c r="FO66" s="9">
        <v>2.086787043033994E-3</v>
      </c>
      <c r="FP66" s="9">
        <v>1.0708693749282647</v>
      </c>
      <c r="FQ66" s="9">
        <v>1.0729561619712986</v>
      </c>
      <c r="FR66" s="9">
        <v>1.0993207092012206E-4</v>
      </c>
      <c r="FS66" s="6">
        <v>5</v>
      </c>
      <c r="FW66" s="15">
        <v>59</v>
      </c>
      <c r="FX66" s="9">
        <v>0.44999999999999996</v>
      </c>
      <c r="FY66" s="9">
        <v>2.0411158706290719E-3</v>
      </c>
      <c r="FZ66" s="9">
        <v>1.0709150461006698</v>
      </c>
      <c r="GA66" s="9">
        <v>1.0729561619712988</v>
      </c>
      <c r="GB66" s="9">
        <v>1.075261107237604E-4</v>
      </c>
      <c r="GC66" s="6">
        <v>5</v>
      </c>
      <c r="GG66" s="15">
        <v>59</v>
      </c>
      <c r="GH66" s="9">
        <v>0.44999999999999996</v>
      </c>
      <c r="GI66" s="9">
        <v>1.7872553279108029E-3</v>
      </c>
      <c r="GJ66" s="9">
        <v>1.071168906643388</v>
      </c>
      <c r="GK66" s="9">
        <v>1.0729561619712988</v>
      </c>
      <c r="GL66" s="9">
        <v>9.4152721580347546E-5</v>
      </c>
      <c r="GM66" s="6">
        <v>5</v>
      </c>
      <c r="GQ66" s="15">
        <v>59</v>
      </c>
      <c r="GR66" s="9">
        <v>0.44999999999999996</v>
      </c>
      <c r="GS66" s="9">
        <v>1.5104109159627839E-3</v>
      </c>
      <c r="GT66" s="9">
        <v>1.0714457510553361</v>
      </c>
      <c r="GU66" s="9">
        <v>1.0729561619712988</v>
      </c>
      <c r="GV66" s="9">
        <v>7.9568540779674765E-5</v>
      </c>
      <c r="GW66" s="6">
        <v>5</v>
      </c>
      <c r="HA66" s="15">
        <v>59</v>
      </c>
      <c r="HB66" s="9">
        <v>0.44999999999999996</v>
      </c>
      <c r="HC66" s="9">
        <v>1.2394978251063138E-3</v>
      </c>
      <c r="HD66" s="9">
        <v>1.0717166641461924</v>
      </c>
      <c r="HE66" s="9">
        <v>1.0729561619712986</v>
      </c>
      <c r="HF66" s="9">
        <v>6.5296822342165859E-5</v>
      </c>
      <c r="HG66" s="6">
        <v>5</v>
      </c>
      <c r="HK66" s="15">
        <v>59</v>
      </c>
      <c r="HL66" s="9">
        <v>0.44999999999999996</v>
      </c>
      <c r="HM66" s="9">
        <v>1.0698620418880314E-3</v>
      </c>
      <c r="HN66" s="9">
        <v>1.0718862999294108</v>
      </c>
      <c r="HO66" s="9">
        <v>1.0729561619712988</v>
      </c>
      <c r="HP66" s="9">
        <v>5.636039875567971E-5</v>
      </c>
      <c r="HQ66" s="6">
        <v>5</v>
      </c>
      <c r="HU66" s="15">
        <v>59</v>
      </c>
      <c r="HV66" s="9">
        <v>0.44999999999999996</v>
      </c>
      <c r="HW66" s="9">
        <v>9.5375643152097254E-4</v>
      </c>
      <c r="HX66" s="9">
        <v>1.0720024055397779</v>
      </c>
      <c r="HY66" s="9">
        <v>1.0729561619712988</v>
      </c>
      <c r="HZ66" s="9">
        <v>5.0243947996747305E-5</v>
      </c>
      <c r="IA66" s="6">
        <v>5</v>
      </c>
      <c r="IE66" s="15">
        <v>59</v>
      </c>
      <c r="IF66" s="9">
        <v>0.44999999999999996</v>
      </c>
      <c r="IG66" s="9">
        <v>9.066024288431634E-4</v>
      </c>
      <c r="IH66" s="9">
        <v>1.0720495595424555</v>
      </c>
      <c r="II66" s="9">
        <v>1.0729561619712986</v>
      </c>
      <c r="IJ66" s="9">
        <v>4.7759872209594705E-5</v>
      </c>
      <c r="IK66" s="6">
        <v>5</v>
      </c>
      <c r="IO66" s="15">
        <v>59</v>
      </c>
      <c r="IP66" s="9">
        <v>0.44999999999999996</v>
      </c>
      <c r="IQ66" s="9">
        <v>9.1327516507115538E-4</v>
      </c>
      <c r="IR66" s="9">
        <v>1.0720428868062275</v>
      </c>
      <c r="IS66" s="9">
        <v>1.0729561619712986</v>
      </c>
      <c r="IT66" s="9">
        <v>4.8111392368154041E-5</v>
      </c>
      <c r="IU66" s="6">
        <v>5</v>
      </c>
      <c r="IY66" s="15">
        <v>59</v>
      </c>
      <c r="IZ66" s="9">
        <v>0.44999999999999996</v>
      </c>
      <c r="JA66" s="9">
        <v>9.10902636634536E-4</v>
      </c>
      <c r="JB66" s="9">
        <v>1.0720452593346643</v>
      </c>
      <c r="JC66" s="9">
        <v>1.0729561619712988</v>
      </c>
      <c r="JD66" s="9">
        <v>4.7986407422888488E-5</v>
      </c>
      <c r="JE66" s="6">
        <v>5</v>
      </c>
      <c r="JI66" s="15">
        <v>59</v>
      </c>
      <c r="JJ66" s="9">
        <v>0.44999999999999996</v>
      </c>
      <c r="JK66" s="9">
        <v>1.0062486231811755E-3</v>
      </c>
      <c r="JL66" s="9">
        <v>1.0719499133481176</v>
      </c>
      <c r="JM66" s="9">
        <v>1.0729561619712988</v>
      </c>
      <c r="JN66" s="9">
        <v>5.3009239910747396E-5</v>
      </c>
      <c r="JO66" s="6">
        <v>5</v>
      </c>
      <c r="JS66" s="15">
        <v>59</v>
      </c>
      <c r="JT66" s="9">
        <v>0.44999999999999996</v>
      </c>
      <c r="JU66" s="9">
        <v>1.068082645560567E-3</v>
      </c>
      <c r="JV66" s="9">
        <v>1.0718880793257382</v>
      </c>
      <c r="JW66" s="9">
        <v>1.0729561619712986</v>
      </c>
      <c r="JX66" s="9">
        <v>5.6266660046730569E-5</v>
      </c>
      <c r="JY66" s="6">
        <v>5</v>
      </c>
      <c r="KC66" s="15">
        <v>59</v>
      </c>
      <c r="KD66" s="9">
        <v>0.44999999999999996</v>
      </c>
      <c r="KE66" s="9">
        <v>1.1282855546397826E-3</v>
      </c>
      <c r="KF66" s="9">
        <v>1.0718278764166591</v>
      </c>
      <c r="KG66" s="9">
        <v>1.0729561619712988</v>
      </c>
      <c r="KH66" s="9">
        <v>5.9438153032843649E-5</v>
      </c>
      <c r="KI66" s="6">
        <v>5</v>
      </c>
      <c r="KM66" s="15">
        <v>59</v>
      </c>
      <c r="KN66" s="9">
        <v>0.44999999999999996</v>
      </c>
      <c r="KO66" s="9">
        <v>1.1445966876415404E-3</v>
      </c>
      <c r="KP66" s="9">
        <v>1.0718115652836571</v>
      </c>
      <c r="KQ66" s="9">
        <v>1.0729561619712986</v>
      </c>
      <c r="KR66" s="9">
        <v>6.0297424531544239E-5</v>
      </c>
      <c r="KS66" s="6">
        <v>5</v>
      </c>
      <c r="KW66" s="15">
        <v>59</v>
      </c>
      <c r="KX66" s="9">
        <v>0.44999999999999996</v>
      </c>
      <c r="KY66" s="9">
        <v>1.1253198940940083E-3</v>
      </c>
      <c r="KZ66" s="9">
        <v>1.0718308420772047</v>
      </c>
      <c r="LA66" s="9">
        <v>1.0729561619712986</v>
      </c>
      <c r="LB66" s="9">
        <v>5.9281921851261725E-5</v>
      </c>
      <c r="LC66" s="6">
        <v>5</v>
      </c>
    </row>
    <row r="67" spans="1:315">
      <c r="A67" s="6">
        <v>60</v>
      </c>
      <c r="B67" s="6">
        <v>5.9496610270973693E-2</v>
      </c>
      <c r="C67" s="6">
        <f>1-Table46[[#This Row],[qx (tau)]]</f>
        <v>0.94050338972902625</v>
      </c>
      <c r="H67" s="15">
        <f t="shared" si="8"/>
        <v>60</v>
      </c>
      <c r="I67" s="9">
        <f t="shared" si="24"/>
        <v>0.49999999999999994</v>
      </c>
      <c r="J67" s="9" cm="1">
        <f t="array" ref="J67">VLOOKUP($G$13,'qx Malaria'!$B$1:$I$31,(N67),FALSE)/(1-angola!I67*INDEX($E$6:$G$11,N67,2))</f>
        <v>1.1891132114704428E-3</v>
      </c>
      <c r="K67" s="9">
        <f t="shared" si="22"/>
        <v>1.1325919158317315</v>
      </c>
      <c r="L67" s="9">
        <f t="shared" si="2"/>
        <v>1.133781029043202</v>
      </c>
      <c r="M67" s="9">
        <f>(J67*Table46[[#This Row],[qx (tau)]])/L67</f>
        <v>6.2400237346207221E-5</v>
      </c>
      <c r="N67" s="6">
        <f t="shared" si="3"/>
        <v>5</v>
      </c>
      <c r="S67" s="15">
        <v>60</v>
      </c>
      <c r="T67" s="9">
        <v>0.49999999999999994</v>
      </c>
      <c r="U67" s="9">
        <v>1.0893022856954169E-3</v>
      </c>
      <c r="V67" s="9">
        <v>1.1326917267575065</v>
      </c>
      <c r="W67" s="9">
        <v>1.133781029043202</v>
      </c>
      <c r="X67" s="9">
        <v>5.716253129935862E-5</v>
      </c>
      <c r="Y67" s="6">
        <v>5</v>
      </c>
      <c r="AC67" s="15">
        <v>60</v>
      </c>
      <c r="AD67" s="9">
        <v>0.49999999999999994</v>
      </c>
      <c r="AE67" s="9">
        <v>1.1040310565319199E-3</v>
      </c>
      <c r="AF67" s="9">
        <v>1.13267699798667</v>
      </c>
      <c r="AG67" s="9">
        <v>1.133781029043202</v>
      </c>
      <c r="AH67" s="9">
        <v>5.793544239575386E-5</v>
      </c>
      <c r="AI67" s="6">
        <v>5</v>
      </c>
      <c r="AM67" s="15">
        <v>60</v>
      </c>
      <c r="AN67" s="9">
        <v>0.49999999999999994</v>
      </c>
      <c r="AO67" s="9">
        <v>1.132548463896213E-3</v>
      </c>
      <c r="AP67" s="9">
        <v>1.1326484805793058</v>
      </c>
      <c r="AQ67" s="9">
        <v>1.133781029043202</v>
      </c>
      <c r="AR67" s="9">
        <v>5.9431929837710606E-5</v>
      </c>
      <c r="AS67" s="6">
        <v>5</v>
      </c>
      <c r="AW67" s="15">
        <v>60</v>
      </c>
      <c r="AX67" s="9">
        <v>0.49999999999999994</v>
      </c>
      <c r="AY67" s="9">
        <v>1.1775182216629833E-3</v>
      </c>
      <c r="AZ67" s="9">
        <v>1.1326035108215389</v>
      </c>
      <c r="BA67" s="9">
        <v>1.1337810290432018</v>
      </c>
      <c r="BB67" s="9">
        <v>6.1791775419257794E-5</v>
      </c>
      <c r="BC67" s="6">
        <v>5</v>
      </c>
      <c r="BG67" s="15">
        <v>60</v>
      </c>
      <c r="BH67" s="9">
        <v>0.49999999999999994</v>
      </c>
      <c r="BI67" s="9">
        <v>1.2318893225168827E-3</v>
      </c>
      <c r="BJ67" s="9">
        <v>1.1325491397206853</v>
      </c>
      <c r="BK67" s="9">
        <v>1.1337810290432022</v>
      </c>
      <c r="BL67" s="9">
        <v>6.4644968509142324E-5</v>
      </c>
      <c r="BM67" s="6">
        <v>5</v>
      </c>
      <c r="BQ67" s="15">
        <v>60</v>
      </c>
      <c r="BR67" s="9">
        <v>0.49999999999999994</v>
      </c>
      <c r="BS67" s="9">
        <v>1.2776425255409136E-3</v>
      </c>
      <c r="BT67" s="9">
        <v>1.132503386517661</v>
      </c>
      <c r="BU67" s="9">
        <v>1.133781029043202</v>
      </c>
      <c r="BV67" s="9">
        <v>6.7045926383050964E-5</v>
      </c>
      <c r="BW67" s="6">
        <v>5</v>
      </c>
      <c r="CA67" s="15">
        <v>60</v>
      </c>
      <c r="CB67" s="9">
        <v>0.49999999999999994</v>
      </c>
      <c r="CC67" s="9">
        <v>1.3055331766993977E-3</v>
      </c>
      <c r="CD67" s="9">
        <v>1.1324754958665026</v>
      </c>
      <c r="CE67" s="9">
        <v>1.133781029043202</v>
      </c>
      <c r="CF67" s="9">
        <v>6.8509523991118525E-5</v>
      </c>
      <c r="CG67" s="6">
        <v>5</v>
      </c>
      <c r="CK67" s="15">
        <v>60</v>
      </c>
      <c r="CL67" s="9">
        <v>0.49999999999999994</v>
      </c>
      <c r="CM67" s="9">
        <v>1.3702457549491401E-3</v>
      </c>
      <c r="CN67" s="9">
        <v>1.1324107832882528</v>
      </c>
      <c r="CO67" s="9">
        <v>1.133781029043202</v>
      </c>
      <c r="CP67" s="9">
        <v>7.190539934017422E-5</v>
      </c>
      <c r="CQ67" s="6">
        <v>5</v>
      </c>
      <c r="CU67" s="15">
        <v>60</v>
      </c>
      <c r="CV67" s="9">
        <v>0.49999999999999994</v>
      </c>
      <c r="CW67" s="9">
        <v>1.4691165464154529E-3</v>
      </c>
      <c r="CX67" s="9">
        <v>1.1323119124967866</v>
      </c>
      <c r="CY67" s="9">
        <v>1.133781029043202</v>
      </c>
      <c r="CZ67" s="9">
        <v>7.7093770636189074E-5</v>
      </c>
      <c r="DA67" s="6">
        <v>5</v>
      </c>
      <c r="DE67" s="15">
        <v>60</v>
      </c>
      <c r="DF67" s="9">
        <v>0.49999999999999994</v>
      </c>
      <c r="DG67" s="9">
        <v>1.5634433553896536E-3</v>
      </c>
      <c r="DH67" s="9">
        <v>1.1322175856878123</v>
      </c>
      <c r="DI67" s="9">
        <v>1.133781029043202</v>
      </c>
      <c r="DJ67" s="9">
        <v>8.2043690636507538E-5</v>
      </c>
      <c r="DK67" s="6">
        <v>5</v>
      </c>
      <c r="DO67" s="15">
        <v>60</v>
      </c>
      <c r="DP67" s="9">
        <v>0.49999999999999994</v>
      </c>
      <c r="DQ67" s="9">
        <v>1.6604338782385405E-3</v>
      </c>
      <c r="DR67" s="9">
        <v>1.1321205951649636</v>
      </c>
      <c r="DS67" s="9">
        <v>1.133781029043202</v>
      </c>
      <c r="DT67" s="9">
        <v>8.7133392430854923E-5</v>
      </c>
      <c r="DU67" s="6">
        <v>5</v>
      </c>
      <c r="DY67" s="15">
        <v>60</v>
      </c>
      <c r="DZ67" s="9">
        <v>0.49999999999999994</v>
      </c>
      <c r="EA67" s="9">
        <v>1.7552307543670974E-3</v>
      </c>
      <c r="EB67" s="9">
        <v>1.1320257982888349</v>
      </c>
      <c r="EC67" s="9">
        <v>1.133781029043202</v>
      </c>
      <c r="ED67" s="9">
        <v>9.210797980659025E-5</v>
      </c>
      <c r="EE67" s="6">
        <v>5</v>
      </c>
      <c r="EI67" s="15">
        <v>60</v>
      </c>
      <c r="EJ67" s="9">
        <v>0.49999999999999994</v>
      </c>
      <c r="EK67" s="9">
        <v>1.883872465609321E-3</v>
      </c>
      <c r="EL67" s="9">
        <v>1.1318971565775926</v>
      </c>
      <c r="EM67" s="9">
        <v>1.133781029043202</v>
      </c>
      <c r="EN67" s="9">
        <v>9.8858618212340174E-5</v>
      </c>
      <c r="EO67" s="6">
        <v>5</v>
      </c>
      <c r="ES67" s="15">
        <v>60</v>
      </c>
      <c r="ET67" s="9">
        <v>0.49999999999999994</v>
      </c>
      <c r="EU67" s="9">
        <v>2.024265855710456E-3</v>
      </c>
      <c r="EV67" s="9">
        <v>1.1317567631874914</v>
      </c>
      <c r="EW67" s="9">
        <v>1.1337810290432018</v>
      </c>
      <c r="EX67" s="9">
        <v>1.0622594100351181E-4</v>
      </c>
      <c r="EY67" s="6">
        <v>5</v>
      </c>
      <c r="FC67" s="15">
        <f t="shared" si="10"/>
        <v>60</v>
      </c>
      <c r="FD67" s="9">
        <f t="shared" si="25"/>
        <v>0.49999999999999994</v>
      </c>
      <c r="FE67" s="9" cm="1">
        <f t="array" ref="FE67">VLOOKUP($G$13,'qx Malaria'!$B$1:$I$31,(FI67),FALSE)/(1-angola!FD67*INDEX($E$6:$G$11,FI67,2))</f>
        <v>1.1891132114704428E-3</v>
      </c>
      <c r="FF67" s="9">
        <f t="shared" si="23"/>
        <v>1.1325919158317315</v>
      </c>
      <c r="FG67" s="9">
        <f t="shared" si="6"/>
        <v>1.133781029043202</v>
      </c>
      <c r="FH67" s="9">
        <f>(FE67*Table46[[#This Row],[qx (tau)]])/FG67</f>
        <v>6.2400237346207221E-5</v>
      </c>
      <c r="FI67" s="6">
        <f t="shared" si="7"/>
        <v>5</v>
      </c>
      <c r="FM67" s="15">
        <v>60</v>
      </c>
      <c r="FN67" s="9">
        <v>0.49999999999999994</v>
      </c>
      <c r="FO67" s="9">
        <v>2.2050850210862489E-3</v>
      </c>
      <c r="FP67" s="9">
        <v>1.1315759440221158</v>
      </c>
      <c r="FQ67" s="9">
        <v>1.133781029043202</v>
      </c>
      <c r="FR67" s="9">
        <v>1.1571465808053422E-4</v>
      </c>
      <c r="FS67" s="6">
        <v>5</v>
      </c>
      <c r="FW67" s="15">
        <v>60</v>
      </c>
      <c r="FX67" s="9">
        <v>0.49999999999999994</v>
      </c>
      <c r="FY67" s="9">
        <v>2.1568247932389839E-3</v>
      </c>
      <c r="FZ67" s="9">
        <v>1.1316242042499629</v>
      </c>
      <c r="GA67" s="9">
        <v>1.133781029043202</v>
      </c>
      <c r="GB67" s="9">
        <v>1.1318214087106898E-4</v>
      </c>
      <c r="GC67" s="6">
        <v>5</v>
      </c>
      <c r="GG67" s="15">
        <v>60</v>
      </c>
      <c r="GH67" s="9">
        <v>0.49999999999999994</v>
      </c>
      <c r="GI67" s="9">
        <v>1.8885731371528858E-3</v>
      </c>
      <c r="GJ67" s="9">
        <v>1.1318924559060493</v>
      </c>
      <c r="GK67" s="9">
        <v>1.1337810290432022</v>
      </c>
      <c r="GL67" s="9">
        <v>9.9105291966508838E-5</v>
      </c>
      <c r="GM67" s="6">
        <v>5</v>
      </c>
      <c r="GQ67" s="15">
        <v>60</v>
      </c>
      <c r="GR67" s="9">
        <v>0.49999999999999994</v>
      </c>
      <c r="GS67" s="9">
        <v>1.5960346780917027E-3</v>
      </c>
      <c r="GT67" s="9">
        <v>1.1321849943651103</v>
      </c>
      <c r="GU67" s="9">
        <v>1.133781029043202</v>
      </c>
      <c r="GV67" s="9">
        <v>8.3753961998743817E-5</v>
      </c>
      <c r="GW67" s="6">
        <v>5</v>
      </c>
      <c r="HA67" s="15">
        <v>60</v>
      </c>
      <c r="HB67" s="9">
        <v>0.49999999999999994</v>
      </c>
      <c r="HC67" s="9">
        <v>1.3097637810886062E-3</v>
      </c>
      <c r="HD67" s="9">
        <v>1.1324712652621134</v>
      </c>
      <c r="HE67" s="9">
        <v>1.133781029043202</v>
      </c>
      <c r="HF67" s="9">
        <v>6.8731530369870353E-5</v>
      </c>
      <c r="HG67" s="6">
        <v>5</v>
      </c>
      <c r="HK67" s="15">
        <v>60</v>
      </c>
      <c r="HL67" s="9">
        <v>0.49999999999999994</v>
      </c>
      <c r="HM67" s="9">
        <v>1.1305115062273351E-3</v>
      </c>
      <c r="HN67" s="9">
        <v>1.1326505175369745</v>
      </c>
      <c r="HO67" s="9">
        <v>1.1337810290432018</v>
      </c>
      <c r="HP67" s="9">
        <v>5.932503787757085E-5</v>
      </c>
      <c r="HQ67" s="6">
        <v>5</v>
      </c>
      <c r="HU67" s="15">
        <v>60</v>
      </c>
      <c r="HV67" s="9">
        <v>0.49999999999999994</v>
      </c>
      <c r="HW67" s="9">
        <v>1.0078239789402936E-3</v>
      </c>
      <c r="HX67" s="9">
        <v>1.1327732050642618</v>
      </c>
      <c r="HY67" s="9">
        <v>1.1337810290432022</v>
      </c>
      <c r="HZ67" s="9">
        <v>5.2886852893767914E-5</v>
      </c>
      <c r="IA67" s="6">
        <v>5</v>
      </c>
      <c r="IE67" s="15">
        <v>60</v>
      </c>
      <c r="IF67" s="9">
        <v>0.49999999999999994</v>
      </c>
      <c r="IG67" s="9">
        <v>9.5799686057850681E-4</v>
      </c>
      <c r="IH67" s="9">
        <v>1.1328230321826234</v>
      </c>
      <c r="II67" s="9">
        <v>1.1337810290432018</v>
      </c>
      <c r="IJ67" s="9">
        <v>5.0272111099579795E-5</v>
      </c>
      <c r="IK67" s="6">
        <v>5</v>
      </c>
      <c r="IO67" s="15">
        <v>60</v>
      </c>
      <c r="IP67" s="9">
        <v>0.49999999999999994</v>
      </c>
      <c r="IQ67" s="9">
        <v>9.6504786789385413E-4</v>
      </c>
      <c r="IR67" s="9">
        <v>1.132815981175308</v>
      </c>
      <c r="IS67" s="9">
        <v>1.1337810290432018</v>
      </c>
      <c r="IT67" s="9">
        <v>5.0642121730832839E-5</v>
      </c>
      <c r="IU67" s="6">
        <v>5</v>
      </c>
      <c r="IY67" s="15">
        <v>60</v>
      </c>
      <c r="IZ67" s="9">
        <v>0.49999999999999994</v>
      </c>
      <c r="JA67" s="9">
        <v>9.6254084307061951E-4</v>
      </c>
      <c r="JB67" s="9">
        <v>1.1328184882001315</v>
      </c>
      <c r="JC67" s="9">
        <v>1.1337810290432022</v>
      </c>
      <c r="JD67" s="9">
        <v>5.0510562395276178E-5</v>
      </c>
      <c r="JE67" s="6">
        <v>5</v>
      </c>
      <c r="JI67" s="15">
        <v>60</v>
      </c>
      <c r="JJ67" s="9">
        <v>0.49999999999999994</v>
      </c>
      <c r="JK67" s="9">
        <v>1.0632919031543584E-3</v>
      </c>
      <c r="JL67" s="9">
        <v>1.1327177371400476</v>
      </c>
      <c r="JM67" s="9">
        <v>1.133781029043202</v>
      </c>
      <c r="JN67" s="9">
        <v>5.5797603192958521E-5</v>
      </c>
      <c r="JO67" s="6">
        <v>5</v>
      </c>
      <c r="JS67" s="15">
        <v>60</v>
      </c>
      <c r="JT67" s="9">
        <v>0.49999999999999994</v>
      </c>
      <c r="JU67" s="9">
        <v>1.1286312376099091E-3</v>
      </c>
      <c r="JV67" s="9">
        <v>1.132652397805592</v>
      </c>
      <c r="JW67" s="9">
        <v>1.133781029043202</v>
      </c>
      <c r="JX67" s="9">
        <v>5.9226368375903361E-5</v>
      </c>
      <c r="JY67" s="6">
        <v>5</v>
      </c>
      <c r="KC67" s="15">
        <v>60</v>
      </c>
      <c r="KD67" s="9">
        <v>0.49999999999999994</v>
      </c>
      <c r="KE67" s="9">
        <v>1.1922469924994861E-3</v>
      </c>
      <c r="KF67" s="9">
        <v>1.1325887820507026</v>
      </c>
      <c r="KG67" s="9">
        <v>1.133781029043202</v>
      </c>
      <c r="KH67" s="9">
        <v>6.256468651565302E-5</v>
      </c>
      <c r="KI67" s="6">
        <v>5</v>
      </c>
      <c r="KM67" s="15">
        <v>60</v>
      </c>
      <c r="KN67" s="9">
        <v>0.49999999999999994</v>
      </c>
      <c r="KO67" s="9">
        <v>1.2094827881592237E-3</v>
      </c>
      <c r="KP67" s="9">
        <v>1.1325715462550427</v>
      </c>
      <c r="KQ67" s="9">
        <v>1.133781029043202</v>
      </c>
      <c r="KR67" s="9">
        <v>6.3469156947604894E-5</v>
      </c>
      <c r="KS67" s="6">
        <v>5</v>
      </c>
      <c r="KW67" s="15">
        <v>60</v>
      </c>
      <c r="KX67" s="9">
        <v>0.49999999999999994</v>
      </c>
      <c r="KY67" s="9">
        <v>1.1891132114704428E-3</v>
      </c>
      <c r="KZ67" s="9">
        <v>1.1325919158317315</v>
      </c>
      <c r="LA67" s="9">
        <v>1.133781029043202</v>
      </c>
      <c r="LB67" s="9">
        <v>6.2400237346207221E-5</v>
      </c>
      <c r="LC67" s="6">
        <v>5</v>
      </c>
    </row>
    <row r="68" spans="1:315">
      <c r="A68" s="6">
        <v>61</v>
      </c>
      <c r="B68" s="6">
        <v>6.2717238769400357E-2</v>
      </c>
      <c r="C68" s="6">
        <f>1-Table46[[#This Row],[qx (tau)]]</f>
        <v>0.93728276123059961</v>
      </c>
      <c r="H68" s="15">
        <f t="shared" si="8"/>
        <v>61</v>
      </c>
      <c r="I68" s="9">
        <f t="shared" si="24"/>
        <v>0.54999999999999993</v>
      </c>
      <c r="J68" s="9" cm="1">
        <f t="array" ref="J68">VLOOKUP($G$13,'qx Malaria'!$B$1:$I$31,(N68),FALSE)/(1-angola!I68*INDEX($E$6:$G$11,N68,2))</f>
        <v>1.2605739531604059E-3</v>
      </c>
      <c r="K68" s="9">
        <f t="shared" si="22"/>
        <v>1.2006559635243037</v>
      </c>
      <c r="L68" s="9">
        <f t="shared" si="2"/>
        <v>1.2019165374774641</v>
      </c>
      <c r="M68" s="9">
        <f>(J68*Table46[[#This Row],[qx (tau)]])/L68</f>
        <v>6.5778042935306941E-5</v>
      </c>
      <c r="N68" s="6">
        <f t="shared" si="3"/>
        <v>5</v>
      </c>
      <c r="S68" s="15">
        <v>61</v>
      </c>
      <c r="T68" s="9">
        <v>0.54999999999999993</v>
      </c>
      <c r="U68" s="9">
        <v>1.1547648072698831E-3</v>
      </c>
      <c r="V68" s="9">
        <v>1.2007617726701942</v>
      </c>
      <c r="W68" s="9">
        <v>1.2019165374774641</v>
      </c>
      <c r="X68" s="9">
        <v>6.0256813082916568E-5</v>
      </c>
      <c r="Y68" s="6">
        <v>5</v>
      </c>
      <c r="AC68" s="15">
        <v>61</v>
      </c>
      <c r="AD68" s="9">
        <v>0.54999999999999993</v>
      </c>
      <c r="AE68" s="9">
        <v>1.1703787157686413E-3</v>
      </c>
      <c r="AF68" s="9">
        <v>1.2007461587616954</v>
      </c>
      <c r="AG68" s="9">
        <v>1.2019165374774641</v>
      </c>
      <c r="AH68" s="9">
        <v>6.1071562857052658E-5</v>
      </c>
      <c r="AI68" s="6">
        <v>5</v>
      </c>
      <c r="AM68" s="15">
        <v>61</v>
      </c>
      <c r="AN68" s="9">
        <v>0.54999999999999993</v>
      </c>
      <c r="AO68" s="9">
        <v>1.2006099003087911E-3</v>
      </c>
      <c r="AP68" s="9">
        <v>1.2007159275771553</v>
      </c>
      <c r="AQ68" s="9">
        <v>1.2019165374774641</v>
      </c>
      <c r="AR68" s="9">
        <v>6.2649057100592771E-5</v>
      </c>
      <c r="AS68" s="6">
        <v>5</v>
      </c>
      <c r="AW68" s="15">
        <v>61</v>
      </c>
      <c r="AX68" s="9">
        <v>0.54999999999999993</v>
      </c>
      <c r="AY68" s="9">
        <v>1.248282152852873E-3</v>
      </c>
      <c r="AZ68" s="9">
        <v>1.2006682553246111</v>
      </c>
      <c r="BA68" s="9">
        <v>1.2019165374774639</v>
      </c>
      <c r="BB68" s="9">
        <v>6.5136644176944501E-5</v>
      </c>
      <c r="BC68" s="6">
        <v>5</v>
      </c>
      <c r="BG68" s="15">
        <v>61</v>
      </c>
      <c r="BH68" s="9">
        <v>0.54999999999999993</v>
      </c>
      <c r="BI68" s="9">
        <v>1.3059207299706303E-3</v>
      </c>
      <c r="BJ68" s="9">
        <v>1.2006106167474935</v>
      </c>
      <c r="BK68" s="9">
        <v>1.2019165374774641</v>
      </c>
      <c r="BL68" s="9">
        <v>6.8144284300617109E-5</v>
      </c>
      <c r="BM68" s="6">
        <v>5</v>
      </c>
      <c r="BQ68" s="15">
        <v>61</v>
      </c>
      <c r="BR68" s="9">
        <v>0.54999999999999993</v>
      </c>
      <c r="BS68" s="9">
        <v>1.3544235095625185E-3</v>
      </c>
      <c r="BT68" s="9">
        <v>1.2005621139679015</v>
      </c>
      <c r="BU68" s="9">
        <v>1.2019165374774641</v>
      </c>
      <c r="BV68" s="9">
        <v>7.0675209130912237E-5</v>
      </c>
      <c r="BW68" s="6">
        <v>5</v>
      </c>
      <c r="CA68" s="15">
        <v>61</v>
      </c>
      <c r="CB68" s="9">
        <v>0.54999999999999993</v>
      </c>
      <c r="CC68" s="9">
        <v>1.3839902724644226E-3</v>
      </c>
      <c r="CD68" s="9">
        <v>1.2005325472049997</v>
      </c>
      <c r="CE68" s="9">
        <v>1.2019165374774641</v>
      </c>
      <c r="CF68" s="9">
        <v>7.2218033171297596E-5</v>
      </c>
      <c r="CG68" s="6">
        <v>5</v>
      </c>
      <c r="CK68" s="15">
        <v>61</v>
      </c>
      <c r="CL68" s="9">
        <v>0.54999999999999993</v>
      </c>
      <c r="CM68" s="9">
        <v>1.4525918066132233E-3</v>
      </c>
      <c r="CN68" s="9">
        <v>1.2004639456708508</v>
      </c>
      <c r="CO68" s="9">
        <v>1.2019165374774641</v>
      </c>
      <c r="CP68" s="9">
        <v>7.5797731647023233E-5</v>
      </c>
      <c r="CQ68" s="6">
        <v>5</v>
      </c>
      <c r="CU68" s="15">
        <v>61</v>
      </c>
      <c r="CV68" s="9">
        <v>0.54999999999999993</v>
      </c>
      <c r="CW68" s="9">
        <v>1.5574043200463786E-3</v>
      </c>
      <c r="CX68" s="9">
        <v>1.2003591331574177</v>
      </c>
      <c r="CY68" s="9">
        <v>1.2019165374774641</v>
      </c>
      <c r="CZ68" s="9">
        <v>8.1266956194681489E-5</v>
      </c>
      <c r="DA68" s="6">
        <v>5</v>
      </c>
      <c r="DE68" s="15">
        <v>61</v>
      </c>
      <c r="DF68" s="9">
        <v>0.54999999999999993</v>
      </c>
      <c r="DG68" s="9">
        <v>1.6573997766022575E-3</v>
      </c>
      <c r="DH68" s="9">
        <v>1.2002591377008618</v>
      </c>
      <c r="DI68" s="9">
        <v>1.2019165374774641</v>
      </c>
      <c r="DJ68" s="9">
        <v>8.6484821769468006E-5</v>
      </c>
      <c r="DK68" s="6">
        <v>5</v>
      </c>
      <c r="DO68" s="15">
        <v>61</v>
      </c>
      <c r="DP68" s="9">
        <v>0.54999999999999993</v>
      </c>
      <c r="DQ68" s="9">
        <v>1.7602190251206778E-3</v>
      </c>
      <c r="DR68" s="9">
        <v>1.2001563184523434</v>
      </c>
      <c r="DS68" s="9">
        <v>1.2019165374774641</v>
      </c>
      <c r="DT68" s="9">
        <v>9.1850035707662111E-5</v>
      </c>
      <c r="DU68" s="6">
        <v>5</v>
      </c>
      <c r="DY68" s="15">
        <v>61</v>
      </c>
      <c r="DZ68" s="9">
        <v>0.54999999999999993</v>
      </c>
      <c r="EA68" s="9">
        <v>1.8607127979052404E-3</v>
      </c>
      <c r="EB68" s="9">
        <v>1.2000558246795587</v>
      </c>
      <c r="EC68" s="9">
        <v>1.2019165374774641</v>
      </c>
      <c r="ED68" s="9">
        <v>9.7093903934814655E-5</v>
      </c>
      <c r="EE68" s="6">
        <v>5</v>
      </c>
      <c r="EI68" s="15">
        <v>61</v>
      </c>
      <c r="EJ68" s="9">
        <v>0.54999999999999993</v>
      </c>
      <c r="EK68" s="9">
        <v>1.9970853391550352E-3</v>
      </c>
      <c r="EL68" s="9">
        <v>1.199919452138309</v>
      </c>
      <c r="EM68" s="9">
        <v>1.2019165374774641</v>
      </c>
      <c r="EN68" s="9">
        <v>1.0420996313232249E-4</v>
      </c>
      <c r="EO68" s="6">
        <v>5</v>
      </c>
      <c r="ES68" s="15">
        <v>61</v>
      </c>
      <c r="ET68" s="9">
        <v>0.54999999999999993</v>
      </c>
      <c r="EU68" s="9">
        <v>2.1459157861219245E-3</v>
      </c>
      <c r="EV68" s="9">
        <v>1.1997706216913422</v>
      </c>
      <c r="EW68" s="9">
        <v>1.2019165374774641</v>
      </c>
      <c r="EX68" s="9">
        <v>1.1197608863898146E-4</v>
      </c>
      <c r="EY68" s="6">
        <v>5</v>
      </c>
      <c r="FC68" s="15">
        <f t="shared" si="10"/>
        <v>61</v>
      </c>
      <c r="FD68" s="9">
        <f t="shared" si="25"/>
        <v>0.54999999999999993</v>
      </c>
      <c r="FE68" s="9" cm="1">
        <f t="array" ref="FE68">VLOOKUP($G$13,'qx Malaria'!$B$1:$I$31,(FI68),FALSE)/(1-angola!FD68*INDEX($E$6:$G$11,FI68,2))</f>
        <v>1.2605739531604059E-3</v>
      </c>
      <c r="FF68" s="9">
        <f t="shared" si="23"/>
        <v>1.2006559635243037</v>
      </c>
      <c r="FG68" s="9">
        <f t="shared" si="6"/>
        <v>1.2019165374774641</v>
      </c>
      <c r="FH68" s="9">
        <f>(FE68*Table46[[#This Row],[qx (tau)]])/FG68</f>
        <v>6.5778042935306941E-5</v>
      </c>
      <c r="FI68" s="6">
        <f t="shared" si="7"/>
        <v>5</v>
      </c>
      <c r="FM68" s="15">
        <v>61</v>
      </c>
      <c r="FN68" s="9">
        <v>0.54999999999999993</v>
      </c>
      <c r="FO68" s="9">
        <v>2.3376014287556195E-3</v>
      </c>
      <c r="FP68" s="9">
        <v>1.1995789360487084</v>
      </c>
      <c r="FQ68" s="9">
        <v>1.2019165374774641</v>
      </c>
      <c r="FR68" s="9">
        <v>1.219784422491204E-4</v>
      </c>
      <c r="FS68" s="6">
        <v>5</v>
      </c>
      <c r="FW68" s="15">
        <v>61</v>
      </c>
      <c r="FX68" s="9">
        <v>0.54999999999999993</v>
      </c>
      <c r="FY68" s="9">
        <v>2.2864409626107514E-3</v>
      </c>
      <c r="FZ68" s="9">
        <v>1.1996300965148534</v>
      </c>
      <c r="GA68" s="9">
        <v>1.2019165374774641</v>
      </c>
      <c r="GB68" s="9">
        <v>1.1930883660620638E-4</v>
      </c>
      <c r="GC68" s="6">
        <v>5</v>
      </c>
      <c r="GG68" s="15">
        <v>61</v>
      </c>
      <c r="GH68" s="9">
        <v>0.54999999999999993</v>
      </c>
      <c r="GI68" s="9">
        <v>2.0020685014418733E-3</v>
      </c>
      <c r="GJ68" s="9">
        <v>1.1999144689760222</v>
      </c>
      <c r="GK68" s="9">
        <v>1.2019165374774641</v>
      </c>
      <c r="GL68" s="9">
        <v>1.0446998965598297E-4</v>
      </c>
      <c r="GM68" s="6">
        <v>5</v>
      </c>
      <c r="GQ68" s="15">
        <v>61</v>
      </c>
      <c r="GR68" s="9">
        <v>0.54999999999999993</v>
      </c>
      <c r="GS68" s="9">
        <v>1.6919497017909995E-3</v>
      </c>
      <c r="GT68" s="9">
        <v>1.2002245877756732</v>
      </c>
      <c r="GU68" s="9">
        <v>1.2019165374774643</v>
      </c>
      <c r="GV68" s="9">
        <v>8.8287672333513817E-5</v>
      </c>
      <c r="GW68" s="6">
        <v>5</v>
      </c>
      <c r="HA68" s="15">
        <v>61</v>
      </c>
      <c r="HB68" s="9">
        <v>0.54999999999999993</v>
      </c>
      <c r="HC68" s="9">
        <v>1.3884751185225766E-3</v>
      </c>
      <c r="HD68" s="9">
        <v>1.2005280623589416</v>
      </c>
      <c r="HE68" s="9">
        <v>1.2019165374774641</v>
      </c>
      <c r="HF68" s="9">
        <v>7.2452057042591994E-5</v>
      </c>
      <c r="HG68" s="6">
        <v>5</v>
      </c>
      <c r="HK68" s="15">
        <v>61</v>
      </c>
      <c r="HL68" s="9">
        <v>0.54999999999999993</v>
      </c>
      <c r="HM68" s="9">
        <v>1.1984505299844947E-3</v>
      </c>
      <c r="HN68" s="9">
        <v>1.2007180869474796</v>
      </c>
      <c r="HO68" s="9">
        <v>1.2019165374774641</v>
      </c>
      <c r="HP68" s="9">
        <v>6.2536378940339908E-5</v>
      </c>
      <c r="HQ68" s="6">
        <v>5</v>
      </c>
      <c r="HU68" s="15">
        <v>61</v>
      </c>
      <c r="HV68" s="9">
        <v>0.54999999999999993</v>
      </c>
      <c r="HW68" s="9">
        <v>1.0683899942980275E-3</v>
      </c>
      <c r="HX68" s="9">
        <v>1.200848147483166</v>
      </c>
      <c r="HY68" s="9">
        <v>1.2019165374774641</v>
      </c>
      <c r="HZ68" s="9">
        <v>5.5749686672801978E-5</v>
      </c>
      <c r="IA68" s="6">
        <v>5</v>
      </c>
      <c r="IE68" s="15">
        <v>61</v>
      </c>
      <c r="IF68" s="9">
        <v>0.54999999999999993</v>
      </c>
      <c r="IG68" s="9">
        <v>1.0155684740575468E-3</v>
      </c>
      <c r="IH68" s="9">
        <v>1.2009009690034065</v>
      </c>
      <c r="II68" s="9">
        <v>1.2019165374774641</v>
      </c>
      <c r="IJ68" s="9">
        <v>5.2993405522001137E-5</v>
      </c>
      <c r="IK68" s="6">
        <v>5</v>
      </c>
      <c r="IO68" s="15">
        <v>61</v>
      </c>
      <c r="IP68" s="9">
        <v>0.54999999999999993</v>
      </c>
      <c r="IQ68" s="9">
        <v>1.0230432174878035E-3</v>
      </c>
      <c r="IR68" s="9">
        <v>1.2008934942599763</v>
      </c>
      <c r="IS68" s="9">
        <v>1.2019165374774641</v>
      </c>
      <c r="IT68" s="9">
        <v>5.3383445307491829E-5</v>
      </c>
      <c r="IU68" s="6">
        <v>5</v>
      </c>
      <c r="IY68" s="15">
        <v>61</v>
      </c>
      <c r="IZ68" s="9">
        <v>0.54999999999999993</v>
      </c>
      <c r="JA68" s="9">
        <v>1.0203855309348234E-3</v>
      </c>
      <c r="JB68" s="9">
        <v>1.2008961519465293</v>
      </c>
      <c r="JC68" s="9">
        <v>1.2019165374774641</v>
      </c>
      <c r="JD68" s="9">
        <v>5.3244764494872918E-5</v>
      </c>
      <c r="JE68" s="6">
        <v>5</v>
      </c>
      <c r="JI68" s="15">
        <v>61</v>
      </c>
      <c r="JJ68" s="9">
        <v>0.54999999999999993</v>
      </c>
      <c r="JK68" s="9">
        <v>1.1271913092827138E-3</v>
      </c>
      <c r="JL68" s="9">
        <v>1.2007893461681813</v>
      </c>
      <c r="JM68" s="9">
        <v>1.2019165374774641</v>
      </c>
      <c r="JN68" s="9">
        <v>5.8817999651995373E-5</v>
      </c>
      <c r="JO68" s="6">
        <v>5</v>
      </c>
      <c r="JS68" s="15">
        <v>61</v>
      </c>
      <c r="JT68" s="9">
        <v>0.54999999999999993</v>
      </c>
      <c r="JU68" s="9">
        <v>1.1964572650697595E-3</v>
      </c>
      <c r="JV68" s="9">
        <v>1.2007200802123943</v>
      </c>
      <c r="JW68" s="9">
        <v>1.2019165374774641</v>
      </c>
      <c r="JX68" s="9">
        <v>6.2432368330875729E-5</v>
      </c>
      <c r="JY68" s="6">
        <v>5</v>
      </c>
      <c r="KC68" s="15">
        <v>61</v>
      </c>
      <c r="KD68" s="9">
        <v>0.54999999999999993</v>
      </c>
      <c r="KE68" s="9">
        <v>1.2638960613516313E-3</v>
      </c>
      <c r="KF68" s="9">
        <v>1.2006526414161125</v>
      </c>
      <c r="KG68" s="9">
        <v>1.2019165374774641</v>
      </c>
      <c r="KH68" s="9">
        <v>6.5951393951080585E-5</v>
      </c>
      <c r="KI68" s="6">
        <v>5</v>
      </c>
      <c r="KM68" s="15">
        <v>61</v>
      </c>
      <c r="KN68" s="9">
        <v>0.54999999999999993</v>
      </c>
      <c r="KO68" s="9">
        <v>1.2821676564033699E-3</v>
      </c>
      <c r="KP68" s="9">
        <v>1.2006343698210606</v>
      </c>
      <c r="KQ68" s="9">
        <v>1.2019165374774641</v>
      </c>
      <c r="KR68" s="9">
        <v>6.6904824537835587E-5</v>
      </c>
      <c r="KS68" s="6">
        <v>5</v>
      </c>
      <c r="KW68" s="15">
        <v>61</v>
      </c>
      <c r="KX68" s="9">
        <v>0.54999999999999993</v>
      </c>
      <c r="KY68" s="9">
        <v>1.2605739531604059E-3</v>
      </c>
      <c r="KZ68" s="9">
        <v>1.2006559635243037</v>
      </c>
      <c r="LA68" s="9">
        <v>1.2019165374774641</v>
      </c>
      <c r="LB68" s="9">
        <v>6.5778042935306941E-5</v>
      </c>
      <c r="LC68" s="6">
        <v>5</v>
      </c>
    </row>
    <row r="69" spans="1:315">
      <c r="A69" s="6">
        <v>62</v>
      </c>
      <c r="B69" s="6">
        <v>6.6203150414030826E-2</v>
      </c>
      <c r="C69" s="6">
        <f>1-Table46[[#This Row],[qx (tau)]]</f>
        <v>0.9337968495859692</v>
      </c>
      <c r="H69" s="15">
        <f t="shared" si="8"/>
        <v>62</v>
      </c>
      <c r="I69" s="9">
        <f t="shared" si="24"/>
        <v>0.6</v>
      </c>
      <c r="J69" s="9" cm="1">
        <f t="array" ref="J69">VLOOKUP($G$13,'qx Malaria'!$B$1:$I$31,(N69),FALSE)/(1-angola!I69*INDEX($E$6:$G$11,N69,2))</f>
        <v>1.3411728442142455E-3</v>
      </c>
      <c r="K69" s="9">
        <f t="shared" si="22"/>
        <v>1.2774238032489151</v>
      </c>
      <c r="L69" s="9">
        <f t="shared" si="2"/>
        <v>1.2787649760931294</v>
      </c>
      <c r="M69" s="9">
        <f>(J69*Table46[[#This Row],[qx (tau)]])/L69</f>
        <v>6.9434078346436407E-5</v>
      </c>
      <c r="N69" s="6">
        <f t="shared" si="3"/>
        <v>5</v>
      </c>
      <c r="S69" s="15">
        <v>62</v>
      </c>
      <c r="T69" s="9">
        <v>0.6</v>
      </c>
      <c r="U69" s="9">
        <v>1.2285984468279661E-3</v>
      </c>
      <c r="V69" s="9">
        <v>1.2775363776463013</v>
      </c>
      <c r="W69" s="9">
        <v>1.2787649760931292</v>
      </c>
      <c r="X69" s="9">
        <v>6.3605970834685211E-5</v>
      </c>
      <c r="Y69" s="6">
        <v>5</v>
      </c>
      <c r="AC69" s="15">
        <v>62</v>
      </c>
      <c r="AD69" s="9">
        <v>0.6</v>
      </c>
      <c r="AE69" s="9">
        <v>1.2452106812931311E-3</v>
      </c>
      <c r="AF69" s="9">
        <v>1.2775197654118362</v>
      </c>
      <c r="AG69" s="9">
        <v>1.2787649760931294</v>
      </c>
      <c r="AH69" s="9">
        <v>6.4466005538146102E-5</v>
      </c>
      <c r="AI69" s="6">
        <v>5</v>
      </c>
      <c r="AM69" s="15">
        <v>62</v>
      </c>
      <c r="AN69" s="9">
        <v>0.6</v>
      </c>
      <c r="AO69" s="9">
        <v>1.2773747948320684E-3</v>
      </c>
      <c r="AP69" s="9">
        <v>1.2774876012982974</v>
      </c>
      <c r="AQ69" s="9">
        <v>1.2787649760931294</v>
      </c>
      <c r="AR69" s="9">
        <v>6.613117911293219E-5</v>
      </c>
      <c r="AS69" s="6">
        <v>5</v>
      </c>
      <c r="AW69" s="15">
        <v>62</v>
      </c>
      <c r="AX69" s="9">
        <v>0.6</v>
      </c>
      <c r="AY69" s="9">
        <v>1.3280951277203923E-3</v>
      </c>
      <c r="AZ69" s="9">
        <v>1.2774368809654091</v>
      </c>
      <c r="BA69" s="9">
        <v>1.2787649760931294</v>
      </c>
      <c r="BB69" s="9">
        <v>6.8757029750094836E-5</v>
      </c>
      <c r="BC69" s="6">
        <v>5</v>
      </c>
      <c r="BG69" s="15">
        <v>62</v>
      </c>
      <c r="BH69" s="9">
        <v>0.6</v>
      </c>
      <c r="BI69" s="9">
        <v>1.3894190145226511E-3</v>
      </c>
      <c r="BJ69" s="9">
        <v>1.2773755570786069</v>
      </c>
      <c r="BK69" s="9">
        <v>1.2787649760931297</v>
      </c>
      <c r="BL69" s="9">
        <v>7.1931838708615497E-5</v>
      </c>
      <c r="BM69" s="6">
        <v>5</v>
      </c>
      <c r="BQ69" s="15">
        <v>62</v>
      </c>
      <c r="BR69" s="9">
        <v>0.6</v>
      </c>
      <c r="BS69" s="9">
        <v>1.4410229769038028E-3</v>
      </c>
      <c r="BT69" s="9">
        <v>1.2773239531162255</v>
      </c>
      <c r="BU69" s="9">
        <v>1.2787649760931292</v>
      </c>
      <c r="BV69" s="9">
        <v>7.4603435872557994E-5</v>
      </c>
      <c r="BW69" s="6">
        <v>5</v>
      </c>
      <c r="CA69" s="15">
        <v>62</v>
      </c>
      <c r="CB69" s="9">
        <v>0.6</v>
      </c>
      <c r="CC69" s="9">
        <v>1.4724801868484772E-3</v>
      </c>
      <c r="CD69" s="9">
        <v>1.277292495906281</v>
      </c>
      <c r="CE69" s="9">
        <v>1.2787649760931294</v>
      </c>
      <c r="CF69" s="9">
        <v>7.6232012225920158E-5</v>
      </c>
      <c r="CG69" s="6">
        <v>5</v>
      </c>
      <c r="CK69" s="15">
        <v>62</v>
      </c>
      <c r="CL69" s="9">
        <v>0.6</v>
      </c>
      <c r="CM69" s="9">
        <v>1.5454679829560651E-3</v>
      </c>
      <c r="CN69" s="9">
        <v>1.2772195081101734</v>
      </c>
      <c r="CO69" s="9">
        <v>1.2787649760931294</v>
      </c>
      <c r="CP69" s="9">
        <v>8.0010675337934705E-5</v>
      </c>
      <c r="CQ69" s="6">
        <v>5</v>
      </c>
      <c r="CU69" s="15">
        <v>62</v>
      </c>
      <c r="CV69" s="9">
        <v>0.6</v>
      </c>
      <c r="CW69" s="9">
        <v>1.6569820249509508E-3</v>
      </c>
      <c r="CX69" s="9">
        <v>1.2771079940681784</v>
      </c>
      <c r="CY69" s="9">
        <v>1.2787649760931294</v>
      </c>
      <c r="CZ69" s="9">
        <v>8.5783887017550097E-5</v>
      </c>
      <c r="DA69" s="6">
        <v>5</v>
      </c>
      <c r="DE69" s="15">
        <v>62</v>
      </c>
      <c r="DF69" s="9">
        <v>0.6</v>
      </c>
      <c r="DG69" s="9">
        <v>1.7633710158874347E-3</v>
      </c>
      <c r="DH69" s="9">
        <v>1.2770016050772419</v>
      </c>
      <c r="DI69" s="9">
        <v>1.2787649760931294</v>
      </c>
      <c r="DJ69" s="9">
        <v>9.1291768841842463E-5</v>
      </c>
      <c r="DK69" s="6">
        <v>5</v>
      </c>
      <c r="DO69" s="15">
        <v>62</v>
      </c>
      <c r="DP69" s="9">
        <v>0.6</v>
      </c>
      <c r="DQ69" s="9">
        <v>1.8727643470995334E-3</v>
      </c>
      <c r="DR69" s="9">
        <v>1.27689221174603</v>
      </c>
      <c r="DS69" s="9">
        <v>1.2787649760931294</v>
      </c>
      <c r="DT69" s="9">
        <v>9.695518885718626E-5</v>
      </c>
      <c r="DU69" s="6">
        <v>5</v>
      </c>
      <c r="DY69" s="15">
        <v>62</v>
      </c>
      <c r="DZ69" s="9">
        <v>0.6</v>
      </c>
      <c r="EA69" s="9">
        <v>1.9796835157317142E-3</v>
      </c>
      <c r="EB69" s="9">
        <v>1.2767852925773977</v>
      </c>
      <c r="EC69" s="9">
        <v>1.2787649760931294</v>
      </c>
      <c r="ED69" s="9">
        <v>1.0249051859754653E-4</v>
      </c>
      <c r="EE69" s="6">
        <v>5</v>
      </c>
      <c r="EI69" s="15">
        <v>62</v>
      </c>
      <c r="EJ69" s="9">
        <v>0.6</v>
      </c>
      <c r="EK69" s="9">
        <v>2.1247754784540617E-3</v>
      </c>
      <c r="EL69" s="9">
        <v>1.2766402006146753</v>
      </c>
      <c r="EM69" s="9">
        <v>1.2787649760931294</v>
      </c>
      <c r="EN69" s="9">
        <v>1.1000209829479575E-4</v>
      </c>
      <c r="EO69" s="6">
        <v>5</v>
      </c>
      <c r="ES69" s="15">
        <v>62</v>
      </c>
      <c r="ET69" s="9">
        <v>0.6</v>
      </c>
      <c r="EU69" s="9">
        <v>2.2831218835688283E-3</v>
      </c>
      <c r="EV69" s="9">
        <v>1.2764818542095606</v>
      </c>
      <c r="EW69" s="9">
        <v>1.2787649760931294</v>
      </c>
      <c r="EX69" s="9">
        <v>1.1819987589374253E-4</v>
      </c>
      <c r="EY69" s="6">
        <v>5</v>
      </c>
      <c r="FC69" s="15">
        <f t="shared" si="10"/>
        <v>62</v>
      </c>
      <c r="FD69" s="9">
        <f t="shared" si="25"/>
        <v>0.6</v>
      </c>
      <c r="FE69" s="9" cm="1">
        <f t="array" ref="FE69">VLOOKUP($G$13,'qx Malaria'!$B$1:$I$31,(FI69),FALSE)/(1-angola!FD69*INDEX($E$6:$G$11,FI69,2))</f>
        <v>1.3411728442142455E-3</v>
      </c>
      <c r="FF69" s="9">
        <f t="shared" si="23"/>
        <v>1.2774238032489151</v>
      </c>
      <c r="FG69" s="9">
        <f t="shared" si="6"/>
        <v>1.2787649760931294</v>
      </c>
      <c r="FH69" s="9">
        <f>(FE69*Table46[[#This Row],[qx (tau)]])/FG69</f>
        <v>6.9434078346436407E-5</v>
      </c>
      <c r="FI69" s="6">
        <f t="shared" si="7"/>
        <v>5</v>
      </c>
      <c r="FM69" s="15">
        <v>62</v>
      </c>
      <c r="FN69" s="9">
        <v>0.6</v>
      </c>
      <c r="FO69" s="9">
        <v>2.4870635705135165E-3</v>
      </c>
      <c r="FP69" s="9">
        <v>1.276277912522616</v>
      </c>
      <c r="FQ69" s="9">
        <v>1.2787649760931294</v>
      </c>
      <c r="FR69" s="9">
        <v>1.2875817427452884E-4</v>
      </c>
      <c r="FS69" s="6">
        <v>5</v>
      </c>
      <c r="FW69" s="15">
        <v>62</v>
      </c>
      <c r="FX69" s="9">
        <v>0.6</v>
      </c>
      <c r="FY69" s="9">
        <v>2.4326319937553157E-3</v>
      </c>
      <c r="FZ69" s="9">
        <v>1.2763323440993741</v>
      </c>
      <c r="GA69" s="9">
        <v>1.2787649760931294</v>
      </c>
      <c r="GB69" s="9">
        <v>1.2594018822489092E-4</v>
      </c>
      <c r="GC69" s="6">
        <v>5</v>
      </c>
      <c r="GG69" s="15">
        <v>62</v>
      </c>
      <c r="GH69" s="9">
        <v>0.6</v>
      </c>
      <c r="GI69" s="9">
        <v>2.1300772554110293E-3</v>
      </c>
      <c r="GJ69" s="9">
        <v>1.2766348988377185</v>
      </c>
      <c r="GK69" s="9">
        <v>1.2787649760931294</v>
      </c>
      <c r="GL69" s="9">
        <v>1.1027657745547475E-4</v>
      </c>
      <c r="GM69" s="6">
        <v>5</v>
      </c>
      <c r="GQ69" s="15">
        <v>62</v>
      </c>
      <c r="GR69" s="9">
        <v>0.6</v>
      </c>
      <c r="GS69" s="9">
        <v>1.8001300027890767E-3</v>
      </c>
      <c r="GT69" s="9">
        <v>1.2769648460903404</v>
      </c>
      <c r="GU69" s="9">
        <v>1.2787649760931294</v>
      </c>
      <c r="GV69" s="9">
        <v>9.3194824355883661E-5</v>
      </c>
      <c r="GW69" s="6">
        <v>5</v>
      </c>
      <c r="HA69" s="15">
        <v>62</v>
      </c>
      <c r="HB69" s="9">
        <v>0.6</v>
      </c>
      <c r="HC69" s="9">
        <v>1.477251786109748E-3</v>
      </c>
      <c r="HD69" s="9">
        <v>1.2772877243070198</v>
      </c>
      <c r="HE69" s="9">
        <v>1.2787649760931294</v>
      </c>
      <c r="HF69" s="9">
        <v>7.647904347053129E-5</v>
      </c>
      <c r="HG69" s="6">
        <v>5</v>
      </c>
      <c r="HK69" s="15">
        <v>62</v>
      </c>
      <c r="HL69" s="9">
        <v>0.6</v>
      </c>
      <c r="HM69" s="9">
        <v>1.2750773581507158E-3</v>
      </c>
      <c r="HN69" s="9">
        <v>1.2774898987349785</v>
      </c>
      <c r="HO69" s="9">
        <v>1.2787649760931292</v>
      </c>
      <c r="HP69" s="9">
        <v>6.6012238143304627E-5</v>
      </c>
      <c r="HQ69" s="6">
        <v>5</v>
      </c>
      <c r="HU69" s="15">
        <v>62</v>
      </c>
      <c r="HV69" s="9">
        <v>0.6</v>
      </c>
      <c r="HW69" s="9">
        <v>1.1367009795738604E-3</v>
      </c>
      <c r="HX69" s="9">
        <v>1.2776282751135557</v>
      </c>
      <c r="HY69" s="9">
        <v>1.2787649760931297</v>
      </c>
      <c r="HZ69" s="9">
        <v>5.8848332049582142E-5</v>
      </c>
      <c r="IA69" s="6">
        <v>5</v>
      </c>
      <c r="IE69" s="15">
        <v>62</v>
      </c>
      <c r="IF69" s="9">
        <v>0.6</v>
      </c>
      <c r="IG69" s="9">
        <v>1.0805021438300036E-3</v>
      </c>
      <c r="IH69" s="9">
        <v>1.2776844739492994</v>
      </c>
      <c r="II69" s="9">
        <v>1.2787649760931294</v>
      </c>
      <c r="IJ69" s="9">
        <v>5.5938852946384528E-5</v>
      </c>
      <c r="IK69" s="6">
        <v>5</v>
      </c>
      <c r="IO69" s="15">
        <v>62</v>
      </c>
      <c r="IP69" s="9">
        <v>0.6</v>
      </c>
      <c r="IQ69" s="9">
        <v>1.0884548092654552E-3</v>
      </c>
      <c r="IR69" s="9">
        <v>1.2776765212838639</v>
      </c>
      <c r="IS69" s="9">
        <v>1.2787649760931294</v>
      </c>
      <c r="IT69" s="9">
        <v>5.6350571687403072E-5</v>
      </c>
      <c r="IU69" s="6">
        <v>5</v>
      </c>
      <c r="IY69" s="15">
        <v>62</v>
      </c>
      <c r="IZ69" s="9">
        <v>0.6</v>
      </c>
      <c r="JA69" s="9">
        <v>1.0856271948884056E-3</v>
      </c>
      <c r="JB69" s="9">
        <v>1.2776793488982412</v>
      </c>
      <c r="JC69" s="9">
        <v>1.2787649760931297</v>
      </c>
      <c r="JD69" s="9">
        <v>5.6204182801707574E-5</v>
      </c>
      <c r="JE69" s="6">
        <v>5</v>
      </c>
      <c r="JI69" s="15">
        <v>62</v>
      </c>
      <c r="JJ69" s="9">
        <v>0.6</v>
      </c>
      <c r="JK69" s="9">
        <v>1.1992619476660785E-3</v>
      </c>
      <c r="JL69" s="9">
        <v>1.2775657141454635</v>
      </c>
      <c r="JM69" s="9">
        <v>1.2787649760931297</v>
      </c>
      <c r="JN69" s="9">
        <v>6.2087186145594588E-5</v>
      </c>
      <c r="JO69" s="6">
        <v>5</v>
      </c>
      <c r="JS69" s="15">
        <v>62</v>
      </c>
      <c r="JT69" s="9">
        <v>0.6</v>
      </c>
      <c r="JU69" s="9">
        <v>1.2729566473679286E-3</v>
      </c>
      <c r="JV69" s="9">
        <v>1.2774920194457615</v>
      </c>
      <c r="JW69" s="9">
        <v>1.2787649760931294</v>
      </c>
      <c r="JX69" s="9">
        <v>6.5902446479033005E-5</v>
      </c>
      <c r="JY69" s="6">
        <v>5</v>
      </c>
      <c r="KC69" s="15">
        <v>62</v>
      </c>
      <c r="KD69" s="9">
        <v>0.6</v>
      </c>
      <c r="KE69" s="9">
        <v>1.3447073621855573E-3</v>
      </c>
      <c r="KF69" s="9">
        <v>1.2774202687309439</v>
      </c>
      <c r="KG69" s="9">
        <v>1.2787649760931294</v>
      </c>
      <c r="KH69" s="9">
        <v>6.9617064453555755E-5</v>
      </c>
      <c r="KI69" s="6">
        <v>5</v>
      </c>
      <c r="KM69" s="15">
        <v>62</v>
      </c>
      <c r="KN69" s="9">
        <v>0.6</v>
      </c>
      <c r="KO69" s="9">
        <v>1.3641472110277719E-3</v>
      </c>
      <c r="KP69" s="9">
        <v>1.2774008288821015</v>
      </c>
      <c r="KQ69" s="9">
        <v>1.2787649760931292</v>
      </c>
      <c r="KR69" s="9">
        <v>7.0623488042712178E-5</v>
      </c>
      <c r="KS69" s="6">
        <v>5</v>
      </c>
      <c r="KW69" s="15">
        <v>62</v>
      </c>
      <c r="KX69" s="9">
        <v>0.6</v>
      </c>
      <c r="KY69" s="9">
        <v>1.3411728442142455E-3</v>
      </c>
      <c r="KZ69" s="9">
        <v>1.2774238032489151</v>
      </c>
      <c r="LA69" s="9">
        <v>1.2787649760931294</v>
      </c>
      <c r="LB69" s="9">
        <v>6.9434078346436407E-5</v>
      </c>
      <c r="LC69" s="6">
        <v>5</v>
      </c>
    </row>
    <row r="70" spans="1:315">
      <c r="A70" s="6">
        <v>63</v>
      </c>
      <c r="B70" s="6">
        <v>6.9972754375223642E-2</v>
      </c>
      <c r="C70" s="6">
        <f>1-Table46[[#This Row],[qx (tau)]]</f>
        <v>0.93002724562477634</v>
      </c>
      <c r="H70" s="15">
        <f t="shared" si="8"/>
        <v>63</v>
      </c>
      <c r="I70" s="9">
        <f t="shared" si="24"/>
        <v>0.65</v>
      </c>
      <c r="J70" s="9" cm="1">
        <f t="array" ref="J70">VLOOKUP($G$13,'qx Malaria'!$B$1:$I$31,(N70),FALSE)/(1-angola!I70*INDEX($E$6:$G$11,N70,2))</f>
        <v>1.432782444642758E-3</v>
      </c>
      <c r="K70" s="9">
        <f t="shared" si="22"/>
        <v>1.3646789879168282</v>
      </c>
      <c r="L70" s="9">
        <f t="shared" si="2"/>
        <v>1.3661117703614709</v>
      </c>
      <c r="M70" s="9">
        <f>(J70*Table46[[#This Row],[qx (tau)]])/L70</f>
        <v>7.3387651177028268E-5</v>
      </c>
      <c r="N70" s="6">
        <f t="shared" si="3"/>
        <v>5</v>
      </c>
      <c r="S70" s="15">
        <v>63</v>
      </c>
      <c r="T70" s="9">
        <v>0.65</v>
      </c>
      <c r="U70" s="9">
        <v>1.3125185867909415E-3</v>
      </c>
      <c r="V70" s="9">
        <v>1.3647992517746799</v>
      </c>
      <c r="W70" s="9">
        <v>1.3661117703614709</v>
      </c>
      <c r="X70" s="9">
        <v>6.7227691524930904E-5</v>
      </c>
      <c r="Y70" s="6">
        <v>5</v>
      </c>
      <c r="AC70" s="15">
        <v>63</v>
      </c>
      <c r="AD70" s="9">
        <v>0.65</v>
      </c>
      <c r="AE70" s="9">
        <v>1.3302655297078498E-3</v>
      </c>
      <c r="AF70" s="9">
        <v>1.3647815048317631</v>
      </c>
      <c r="AG70" s="9">
        <v>1.3661117703614709</v>
      </c>
      <c r="AH70" s="9">
        <v>6.8136696559934271E-5</v>
      </c>
      <c r="AI70" s="6">
        <v>5</v>
      </c>
      <c r="AM70" s="15">
        <v>63</v>
      </c>
      <c r="AN70" s="9">
        <v>0.65</v>
      </c>
      <c r="AO70" s="9">
        <v>1.3646266319512262E-3</v>
      </c>
      <c r="AP70" s="9">
        <v>1.3647471437295196</v>
      </c>
      <c r="AQ70" s="9">
        <v>1.3661117703614707</v>
      </c>
      <c r="AR70" s="9">
        <v>6.9896685031962114E-5</v>
      </c>
      <c r="AS70" s="6">
        <v>5</v>
      </c>
      <c r="AW70" s="15">
        <v>63</v>
      </c>
      <c r="AX70" s="9">
        <v>0.65</v>
      </c>
      <c r="AY70" s="9">
        <v>1.4188114470273197E-3</v>
      </c>
      <c r="AZ70" s="9">
        <v>1.3646929589144436</v>
      </c>
      <c r="BA70" s="9">
        <v>1.3661117703614709</v>
      </c>
      <c r="BB70" s="9">
        <v>7.2672051468621369E-5</v>
      </c>
      <c r="BC70" s="6">
        <v>5</v>
      </c>
      <c r="BG70" s="15">
        <v>63</v>
      </c>
      <c r="BH70" s="9">
        <v>0.65</v>
      </c>
      <c r="BI70" s="9">
        <v>1.4843240980078225E-3</v>
      </c>
      <c r="BJ70" s="9">
        <v>1.3646274462634631</v>
      </c>
      <c r="BK70" s="9">
        <v>1.3661117703614709</v>
      </c>
      <c r="BL70" s="9">
        <v>7.6027633885070013E-5</v>
      </c>
      <c r="BM70" s="6">
        <v>5</v>
      </c>
      <c r="BQ70" s="15">
        <v>63</v>
      </c>
      <c r="BR70" s="9">
        <v>0.65</v>
      </c>
      <c r="BS70" s="9">
        <v>1.5394528994092833E-3</v>
      </c>
      <c r="BT70" s="9">
        <v>1.3645723174620616</v>
      </c>
      <c r="BU70" s="9">
        <v>1.3661117703614709</v>
      </c>
      <c r="BV70" s="9">
        <v>7.8851351653378381E-5</v>
      </c>
      <c r="BW70" s="6">
        <v>5</v>
      </c>
      <c r="CA70" s="15">
        <v>63</v>
      </c>
      <c r="CB70" s="9">
        <v>0.65</v>
      </c>
      <c r="CC70" s="9">
        <v>1.5730588125923654E-3</v>
      </c>
      <c r="CD70" s="9">
        <v>1.3645387115488785</v>
      </c>
      <c r="CE70" s="9">
        <v>1.3661117703614709</v>
      </c>
      <c r="CF70" s="9">
        <v>8.0572659060086914E-5</v>
      </c>
      <c r="CG70" s="6">
        <v>5</v>
      </c>
      <c r="CK70" s="15">
        <v>63</v>
      </c>
      <c r="CL70" s="9">
        <v>0.65</v>
      </c>
      <c r="CM70" s="9">
        <v>1.6510320830677191E-3</v>
      </c>
      <c r="CN70" s="9">
        <v>1.3644607382784033</v>
      </c>
      <c r="CO70" s="9">
        <v>1.3661117703614711</v>
      </c>
      <c r="CP70" s="9">
        <v>8.4566479054303892E-5</v>
      </c>
      <c r="CQ70" s="6">
        <v>5</v>
      </c>
      <c r="CU70" s="15">
        <v>63</v>
      </c>
      <c r="CV70" s="9">
        <v>0.65</v>
      </c>
      <c r="CW70" s="9">
        <v>1.7701631573290948E-3</v>
      </c>
      <c r="CX70" s="9">
        <v>1.3643416072041419</v>
      </c>
      <c r="CY70" s="9">
        <v>1.3661117703614709</v>
      </c>
      <c r="CZ70" s="9">
        <v>9.0668417108422339E-5</v>
      </c>
      <c r="DA70" s="6">
        <v>5</v>
      </c>
      <c r="DE70" s="15">
        <v>63</v>
      </c>
      <c r="DF70" s="9">
        <v>0.65</v>
      </c>
      <c r="DG70" s="9">
        <v>1.8838191109033394E-3</v>
      </c>
      <c r="DH70" s="9">
        <v>1.3642279512505675</v>
      </c>
      <c r="DI70" s="9">
        <v>1.3661117703614709</v>
      </c>
      <c r="DJ70" s="9">
        <v>9.6489917438975908E-5</v>
      </c>
      <c r="DK70" s="6">
        <v>5</v>
      </c>
      <c r="DO70" s="15">
        <v>63</v>
      </c>
      <c r="DP70" s="9">
        <v>0.65</v>
      </c>
      <c r="DQ70" s="9">
        <v>2.0006846179838329E-3</v>
      </c>
      <c r="DR70" s="9">
        <v>1.3641110857434871</v>
      </c>
      <c r="DS70" s="9">
        <v>1.3661117703614709</v>
      </c>
      <c r="DT70" s="9">
        <v>1.0247581229713647E-4</v>
      </c>
      <c r="DU70" s="6">
        <v>5</v>
      </c>
      <c r="DY70" s="15">
        <v>63</v>
      </c>
      <c r="DZ70" s="9">
        <v>0.65</v>
      </c>
      <c r="EA70" s="9">
        <v>2.1149069633532979E-3</v>
      </c>
      <c r="EB70" s="9">
        <v>1.3639968633981177</v>
      </c>
      <c r="EC70" s="9">
        <v>1.3661117703614709</v>
      </c>
      <c r="ED70" s="9">
        <v>1.0832632342667951E-4</v>
      </c>
      <c r="EE70" s="6">
        <v>5</v>
      </c>
      <c r="EI70" s="15">
        <v>63</v>
      </c>
      <c r="EJ70" s="9">
        <v>0.65</v>
      </c>
      <c r="EK70" s="9">
        <v>2.2699095179786379E-3</v>
      </c>
      <c r="EL70" s="9">
        <v>1.3638418608434923</v>
      </c>
      <c r="EM70" s="9">
        <v>1.3661117703614709</v>
      </c>
      <c r="EN70" s="9">
        <v>1.1626561208346436E-4</v>
      </c>
      <c r="EO70" s="6">
        <v>5</v>
      </c>
      <c r="ES70" s="15">
        <v>63</v>
      </c>
      <c r="ET70" s="9">
        <v>0.65</v>
      </c>
      <c r="EU70" s="9">
        <v>2.4390718674844897E-3</v>
      </c>
      <c r="EV70" s="9">
        <v>1.3636726984939864</v>
      </c>
      <c r="EW70" s="9">
        <v>1.3661117703614709</v>
      </c>
      <c r="EX70" s="9">
        <v>1.2493017071498594E-4</v>
      </c>
      <c r="EY70" s="6">
        <v>5</v>
      </c>
      <c r="FC70" s="15">
        <f t="shared" si="10"/>
        <v>63</v>
      </c>
      <c r="FD70" s="9">
        <f t="shared" si="25"/>
        <v>0.65</v>
      </c>
      <c r="FE70" s="9" cm="1">
        <f t="array" ref="FE70">VLOOKUP($G$13,'qx Malaria'!$B$1:$I$31,(FI70),FALSE)/(1-angola!FD70*INDEX($E$6:$G$11,FI70,2))</f>
        <v>1.432782444642758E-3</v>
      </c>
      <c r="FF70" s="9">
        <f t="shared" si="23"/>
        <v>1.3646789879168282</v>
      </c>
      <c r="FG70" s="9">
        <f t="shared" si="6"/>
        <v>1.3661117703614709</v>
      </c>
      <c r="FH70" s="9">
        <f>(FE70*Table46[[#This Row],[qx (tau)]])/FG70</f>
        <v>7.3387651177028268E-5</v>
      </c>
      <c r="FI70" s="6">
        <f t="shared" si="7"/>
        <v>5</v>
      </c>
      <c r="FM70" s="15">
        <v>63</v>
      </c>
      <c r="FN70" s="9">
        <v>0.65</v>
      </c>
      <c r="FO70" s="9">
        <v>2.6569439113793038E-3</v>
      </c>
      <c r="FP70" s="9">
        <v>1.3634548264500916</v>
      </c>
      <c r="FQ70" s="9">
        <v>1.3661117703614709</v>
      </c>
      <c r="FR70" s="9">
        <v>1.3608965805960192E-4</v>
      </c>
      <c r="FS70" s="6">
        <v>5</v>
      </c>
      <c r="FW70" s="15">
        <v>63</v>
      </c>
      <c r="FX70" s="9">
        <v>0.65</v>
      </c>
      <c r="FY70" s="9">
        <v>2.5987943537366673E-3</v>
      </c>
      <c r="FZ70" s="9">
        <v>1.3635129760077342</v>
      </c>
      <c r="GA70" s="9">
        <v>1.3661117703614709</v>
      </c>
      <c r="GB70" s="9">
        <v>1.3311121603001638E-4</v>
      </c>
      <c r="GC70" s="6">
        <v>5</v>
      </c>
      <c r="GG70" s="15">
        <v>63</v>
      </c>
      <c r="GH70" s="9">
        <v>0.65</v>
      </c>
      <c r="GI70" s="9">
        <v>2.2755734359308426E-3</v>
      </c>
      <c r="GJ70" s="9">
        <v>1.3638361969255401</v>
      </c>
      <c r="GK70" s="9">
        <v>1.3661117703614709</v>
      </c>
      <c r="GL70" s="9">
        <v>1.1655572007335904E-4</v>
      </c>
      <c r="GM70" s="6">
        <v>5</v>
      </c>
      <c r="GQ70" s="15">
        <v>63</v>
      </c>
      <c r="GR70" s="9">
        <v>0.65</v>
      </c>
      <c r="GS70" s="9">
        <v>1.9230889420386262E-3</v>
      </c>
      <c r="GT70" s="9">
        <v>1.3641886814194324</v>
      </c>
      <c r="GU70" s="9">
        <v>1.3661117703614709</v>
      </c>
      <c r="GV70" s="9">
        <v>9.8501332835579123E-5</v>
      </c>
      <c r="GW70" s="6">
        <v>5</v>
      </c>
      <c r="HA70" s="15">
        <v>63</v>
      </c>
      <c r="HB70" s="9">
        <v>0.65</v>
      </c>
      <c r="HC70" s="9">
        <v>1.5781563387493498E-3</v>
      </c>
      <c r="HD70" s="9">
        <v>1.3645336140227216</v>
      </c>
      <c r="HE70" s="9">
        <v>1.3661117703614709</v>
      </c>
      <c r="HF70" s="9">
        <v>8.0833756250992144E-5</v>
      </c>
      <c r="HG70" s="6">
        <v>5</v>
      </c>
      <c r="HK70" s="15">
        <v>63</v>
      </c>
      <c r="HL70" s="9">
        <v>0.65</v>
      </c>
      <c r="HM70" s="9">
        <v>1.3621722675052708E-3</v>
      </c>
      <c r="HN70" s="9">
        <v>1.3647495980939657</v>
      </c>
      <c r="HO70" s="9">
        <v>1.3661117703614709</v>
      </c>
      <c r="HP70" s="9">
        <v>6.9770971569674395E-5</v>
      </c>
      <c r="HQ70" s="6">
        <v>5</v>
      </c>
      <c r="HU70" s="15">
        <v>63</v>
      </c>
      <c r="HV70" s="9">
        <v>0.65</v>
      </c>
      <c r="HW70" s="9">
        <v>1.2143440089527236E-3</v>
      </c>
      <c r="HX70" s="9">
        <v>1.3648974263525182</v>
      </c>
      <c r="HY70" s="9">
        <v>1.3661117703614709</v>
      </c>
      <c r="HZ70" s="9">
        <v>6.2199153033422826E-5</v>
      </c>
      <c r="IA70" s="6">
        <v>5</v>
      </c>
      <c r="IE70" s="15">
        <v>63</v>
      </c>
      <c r="IF70" s="9">
        <v>0.65</v>
      </c>
      <c r="IG70" s="9">
        <v>1.1543064786593521E-3</v>
      </c>
      <c r="IH70" s="9">
        <v>1.3649574638828115</v>
      </c>
      <c r="II70" s="9">
        <v>1.3661117703614709</v>
      </c>
      <c r="IJ70" s="9">
        <v>5.9124008340539046E-5</v>
      </c>
      <c r="IK70" s="6">
        <v>5</v>
      </c>
      <c r="IO70" s="15">
        <v>63</v>
      </c>
      <c r="IP70" s="9">
        <v>0.65</v>
      </c>
      <c r="IQ70" s="9">
        <v>1.1628023555876597E-3</v>
      </c>
      <c r="IR70" s="9">
        <v>1.3649489680058833</v>
      </c>
      <c r="IS70" s="9">
        <v>1.3661117703614709</v>
      </c>
      <c r="IT70" s="9">
        <v>5.9559170325381108E-5</v>
      </c>
      <c r="IU70" s="6">
        <v>5</v>
      </c>
      <c r="IY70" s="15">
        <v>63</v>
      </c>
      <c r="IZ70" s="9">
        <v>0.65</v>
      </c>
      <c r="JA70" s="9">
        <v>1.1597815993464836E-3</v>
      </c>
      <c r="JB70" s="9">
        <v>1.3649519887621244</v>
      </c>
      <c r="JC70" s="9">
        <v>1.3661117703614709</v>
      </c>
      <c r="JD70" s="9">
        <v>5.9404446064103924E-5</v>
      </c>
      <c r="JE70" s="6">
        <v>5</v>
      </c>
      <c r="JI70" s="15">
        <v>63</v>
      </c>
      <c r="JJ70" s="9">
        <v>0.65</v>
      </c>
      <c r="JK70" s="9">
        <v>1.2811782407887412E-3</v>
      </c>
      <c r="JL70" s="9">
        <v>1.3648305921206823</v>
      </c>
      <c r="JM70" s="9">
        <v>1.3661117703614709</v>
      </c>
      <c r="JN70" s="9">
        <v>6.5622427314180245E-5</v>
      </c>
      <c r="JO70" s="6">
        <v>5</v>
      </c>
      <c r="JS70" s="15">
        <v>63</v>
      </c>
      <c r="JT70" s="9">
        <v>0.65</v>
      </c>
      <c r="JU70" s="9">
        <v>1.3599067003243889E-3</v>
      </c>
      <c r="JV70" s="9">
        <v>1.3647518636611464</v>
      </c>
      <c r="JW70" s="9">
        <v>1.3661117703614709</v>
      </c>
      <c r="JX70" s="9">
        <v>6.9654928373716519E-5</v>
      </c>
      <c r="JY70" s="6">
        <v>5</v>
      </c>
      <c r="KC70" s="15">
        <v>63</v>
      </c>
      <c r="KD70" s="9">
        <v>0.65</v>
      </c>
      <c r="KE70" s="9">
        <v>1.4365583899442281E-3</v>
      </c>
      <c r="KF70" s="9">
        <v>1.3646752119715269</v>
      </c>
      <c r="KG70" s="9">
        <v>1.3661117703614711</v>
      </c>
      <c r="KH70" s="9">
        <v>7.3581056503624722E-5</v>
      </c>
      <c r="KI70" s="6">
        <v>5</v>
      </c>
      <c r="KM70" s="15">
        <v>63</v>
      </c>
      <c r="KN70" s="9">
        <v>0.65</v>
      </c>
      <c r="KO70" s="9">
        <v>1.4573260891023124E-3</v>
      </c>
      <c r="KP70" s="9">
        <v>1.3646544442723685</v>
      </c>
      <c r="KQ70" s="9">
        <v>1.3661117703614707</v>
      </c>
      <c r="KR70" s="9">
        <v>7.4644785799905301E-5</v>
      </c>
      <c r="KS70" s="6">
        <v>5</v>
      </c>
      <c r="KW70" s="15">
        <v>63</v>
      </c>
      <c r="KX70" s="9">
        <v>0.65</v>
      </c>
      <c r="KY70" s="9">
        <v>1.432782444642758E-3</v>
      </c>
      <c r="KZ70" s="9">
        <v>1.3646789879168282</v>
      </c>
      <c r="LA70" s="9">
        <v>1.3661117703614709</v>
      </c>
      <c r="LB70" s="9">
        <v>7.3387651177028268E-5</v>
      </c>
      <c r="LC70" s="6">
        <v>5</v>
      </c>
    </row>
    <row r="71" spans="1:315">
      <c r="A71" s="6">
        <v>64</v>
      </c>
      <c r="B71" s="6">
        <v>7.4038975112729097E-2</v>
      </c>
      <c r="C71" s="6">
        <f>1-Table46[[#This Row],[qx (tau)]]</f>
        <v>0.92596102488727094</v>
      </c>
      <c r="H71" s="15">
        <f t="shared" si="8"/>
        <v>64</v>
      </c>
      <c r="I71" s="9">
        <f t="shared" si="24"/>
        <v>0.70000000000000007</v>
      </c>
      <c r="J71" s="9" cm="1">
        <f t="array" ref="J71">VLOOKUP($G$13,'qx Malaria'!$B$1:$I$31,(N71),FALSE)/(1-angola!I71*INDEX($E$6:$G$11,N71,2))</f>
        <v>1.5378244486449323E-3</v>
      </c>
      <c r="K71" s="9">
        <f t="shared" si="22"/>
        <v>1.4647281030120261</v>
      </c>
      <c r="L71" s="9">
        <f t="shared" si="2"/>
        <v>1.4662659274606711</v>
      </c>
      <c r="M71" s="9">
        <f>(J71*Table46[[#This Row],[qx (tau)]])/L71</f>
        <v>7.7652316642284151E-5</v>
      </c>
      <c r="N71" s="6">
        <f t="shared" si="3"/>
        <v>5</v>
      </c>
      <c r="S71" s="15">
        <v>64</v>
      </c>
      <c r="T71" s="9">
        <v>0.70000000000000007</v>
      </c>
      <c r="U71" s="9">
        <v>1.408743650939461E-3</v>
      </c>
      <c r="V71" s="9">
        <v>1.4648571838097315</v>
      </c>
      <c r="W71" s="9">
        <v>1.4662659274606711</v>
      </c>
      <c r="X71" s="9">
        <v>7.1134392580993471E-5</v>
      </c>
      <c r="Y71" s="6">
        <v>5</v>
      </c>
      <c r="AC71" s="15">
        <v>64</v>
      </c>
      <c r="AD71" s="9">
        <v>0.70000000000000007</v>
      </c>
      <c r="AE71" s="9">
        <v>1.427791680742152E-3</v>
      </c>
      <c r="AF71" s="9">
        <v>1.4648381357799287</v>
      </c>
      <c r="AG71" s="9">
        <v>1.4662659274606709</v>
      </c>
      <c r="AH71" s="9">
        <v>7.2096221249378595E-5</v>
      </c>
      <c r="AI71" s="6">
        <v>5</v>
      </c>
      <c r="AM71" s="15">
        <v>64</v>
      </c>
      <c r="AN71" s="9">
        <v>0.70000000000000007</v>
      </c>
      <c r="AO71" s="9">
        <v>1.4646719086580011E-3</v>
      </c>
      <c r="AP71" s="9">
        <v>1.4648012555520129</v>
      </c>
      <c r="AQ71" s="9">
        <v>1.4662659274606709</v>
      </c>
      <c r="AR71" s="9">
        <v>7.3958485266890228E-5</v>
      </c>
      <c r="AS71" s="6">
        <v>5</v>
      </c>
      <c r="AW71" s="15">
        <v>64</v>
      </c>
      <c r="AX71" s="9">
        <v>0.70000000000000007</v>
      </c>
      <c r="AY71" s="9">
        <v>1.5228291911406862E-3</v>
      </c>
      <c r="AZ71" s="9">
        <v>1.4647430982695304</v>
      </c>
      <c r="BA71" s="9">
        <v>1.4662659274606711</v>
      </c>
      <c r="BB71" s="9">
        <v>7.6895132371427799E-5</v>
      </c>
      <c r="BC71" s="6">
        <v>5</v>
      </c>
      <c r="BG71" s="15">
        <v>64</v>
      </c>
      <c r="BH71" s="9">
        <v>0.70000000000000007</v>
      </c>
      <c r="BI71" s="9">
        <v>1.5931447905187057E-3</v>
      </c>
      <c r="BJ71" s="9">
        <v>1.4646727826701524</v>
      </c>
      <c r="BK71" s="9">
        <v>1.4662659274606711</v>
      </c>
      <c r="BL71" s="9">
        <v>8.0445712668551593E-5</v>
      </c>
      <c r="BM71" s="6">
        <v>5</v>
      </c>
      <c r="BQ71" s="15">
        <v>64</v>
      </c>
      <c r="BR71" s="9">
        <v>0.70000000000000007</v>
      </c>
      <c r="BS71" s="9">
        <v>1.6523152660760021E-3</v>
      </c>
      <c r="BT71" s="9">
        <v>1.464613612194595</v>
      </c>
      <c r="BU71" s="9">
        <v>1.4662659274606709</v>
      </c>
      <c r="BV71" s="9">
        <v>8.3433520872471361E-5</v>
      </c>
      <c r="BW71" s="6">
        <v>5</v>
      </c>
      <c r="CA71" s="15">
        <v>64</v>
      </c>
      <c r="CB71" s="9">
        <v>0.70000000000000007</v>
      </c>
      <c r="CC71" s="9">
        <v>1.6883849395321617E-3</v>
      </c>
      <c r="CD71" s="9">
        <v>1.4645775425211389</v>
      </c>
      <c r="CE71" s="9">
        <v>1.4662659274606711</v>
      </c>
      <c r="CF71" s="9">
        <v>8.5254856010477217E-5</v>
      </c>
      <c r="CG71" s="6">
        <v>5</v>
      </c>
      <c r="CK71" s="15">
        <v>64</v>
      </c>
      <c r="CL71" s="9">
        <v>0.70000000000000007</v>
      </c>
      <c r="CM71" s="9">
        <v>1.7720746874950498E-3</v>
      </c>
      <c r="CN71" s="9">
        <v>1.4644938527731759</v>
      </c>
      <c r="CO71" s="9">
        <v>1.4662659274606709</v>
      </c>
      <c r="CP71" s="9">
        <v>8.9480762819445919E-5</v>
      </c>
      <c r="CQ71" s="6">
        <v>5</v>
      </c>
      <c r="CU71" s="15">
        <v>64</v>
      </c>
      <c r="CV71" s="9">
        <v>0.70000000000000007</v>
      </c>
      <c r="CW71" s="9">
        <v>1.8999396535109877E-3</v>
      </c>
      <c r="CX71" s="9">
        <v>1.46436598780716</v>
      </c>
      <c r="CY71" s="9">
        <v>1.4662659274606711</v>
      </c>
      <c r="CZ71" s="9">
        <v>9.5937293561477969E-5</v>
      </c>
      <c r="DA71" s="6">
        <v>5</v>
      </c>
      <c r="DE71" s="15">
        <v>64</v>
      </c>
      <c r="DF71" s="9">
        <v>0.70000000000000007</v>
      </c>
      <c r="DG71" s="9">
        <v>2.0219280996941805E-3</v>
      </c>
      <c r="DH71" s="9">
        <v>1.4642439993609768</v>
      </c>
      <c r="DI71" s="9">
        <v>1.4662659274606711</v>
      </c>
      <c r="DJ71" s="9">
        <v>1.0209708992709334E-4</v>
      </c>
      <c r="DK71" s="6">
        <v>5</v>
      </c>
      <c r="DO71" s="15">
        <v>64</v>
      </c>
      <c r="DP71" s="9">
        <v>0.70000000000000007</v>
      </c>
      <c r="DQ71" s="9">
        <v>2.1473614023310513E-3</v>
      </c>
      <c r="DR71" s="9">
        <v>1.46411856605834</v>
      </c>
      <c r="DS71" s="9">
        <v>1.4662659274606711</v>
      </c>
      <c r="DT71" s="9">
        <v>1.0843083403060814E-4</v>
      </c>
      <c r="DU71" s="6">
        <v>5</v>
      </c>
      <c r="DY71" s="15">
        <v>64</v>
      </c>
      <c r="DZ71" s="9">
        <v>0.70000000000000007</v>
      </c>
      <c r="EA71" s="9">
        <v>2.2699577643590105E-3</v>
      </c>
      <c r="EB71" s="9">
        <v>1.4639959696963121</v>
      </c>
      <c r="EC71" s="9">
        <v>1.4662659274606711</v>
      </c>
      <c r="ED71" s="9">
        <v>1.1462132705585283E-4</v>
      </c>
      <c r="EE71" s="6">
        <v>5</v>
      </c>
      <c r="EI71" s="15">
        <v>64</v>
      </c>
      <c r="EJ71" s="9">
        <v>0.70000000000000007</v>
      </c>
      <c r="EK71" s="9">
        <v>2.4363240672101755E-3</v>
      </c>
      <c r="EL71" s="9">
        <v>1.4638296033934608</v>
      </c>
      <c r="EM71" s="9">
        <v>1.4662659274606711</v>
      </c>
      <c r="EN71" s="9">
        <v>1.2302197957440801E-4</v>
      </c>
      <c r="EO71" s="6">
        <v>5</v>
      </c>
      <c r="ES71" s="15">
        <v>64</v>
      </c>
      <c r="ET71" s="9">
        <v>0.70000000000000007</v>
      </c>
      <c r="EU71" s="9">
        <v>2.6178882661805087E-3</v>
      </c>
      <c r="EV71" s="9">
        <v>1.4636480391944906</v>
      </c>
      <c r="EW71" s="9">
        <v>1.4662659274606711</v>
      </c>
      <c r="EX71" s="9">
        <v>1.3219004858369603E-4</v>
      </c>
      <c r="EY71" s="6">
        <v>5</v>
      </c>
      <c r="FC71" s="15">
        <f t="shared" si="10"/>
        <v>64</v>
      </c>
      <c r="FD71" s="9">
        <f t="shared" si="25"/>
        <v>0.70000000000000007</v>
      </c>
      <c r="FE71" s="9" cm="1">
        <f t="array" ref="FE71">VLOOKUP($G$13,'qx Malaria'!$B$1:$I$31,(FI71),FALSE)/(1-angola!FD71*INDEX($E$6:$G$11,FI71,2))</f>
        <v>1.5378244486449323E-3</v>
      </c>
      <c r="FF71" s="9">
        <f t="shared" si="23"/>
        <v>1.4647281030120261</v>
      </c>
      <c r="FG71" s="9">
        <f t="shared" si="6"/>
        <v>1.4662659274606711</v>
      </c>
      <c r="FH71" s="9">
        <f>(FE71*Table46[[#This Row],[qx (tau)]])/FG71</f>
        <v>7.7652316642284151E-5</v>
      </c>
      <c r="FI71" s="6">
        <f t="shared" si="7"/>
        <v>5</v>
      </c>
      <c r="FM71" s="15">
        <v>64</v>
      </c>
      <c r="FN71" s="9">
        <v>0.70000000000000007</v>
      </c>
      <c r="FO71" s="9">
        <v>2.8517332278007817E-3</v>
      </c>
      <c r="FP71" s="9">
        <v>1.4634141942328702</v>
      </c>
      <c r="FQ71" s="9">
        <v>1.4662659274606711</v>
      </c>
      <c r="FR71" s="9">
        <v>1.4399803032110489E-4</v>
      </c>
      <c r="FS71" s="6">
        <v>5</v>
      </c>
      <c r="FW71" s="15">
        <v>64</v>
      </c>
      <c r="FX71" s="9">
        <v>0.70000000000000007</v>
      </c>
      <c r="FY71" s="9">
        <v>2.7893205344047298E-3</v>
      </c>
      <c r="FZ71" s="9">
        <v>1.4634766069262664</v>
      </c>
      <c r="GA71" s="9">
        <v>1.4662659274606711</v>
      </c>
      <c r="GB71" s="9">
        <v>1.4084650659916214E-4</v>
      </c>
      <c r="GC71" s="6">
        <v>5</v>
      </c>
      <c r="GG71" s="15">
        <v>64</v>
      </c>
      <c r="GH71" s="9">
        <v>0.70000000000000007</v>
      </c>
      <c r="GI71" s="9">
        <v>2.4424032256578428E-3</v>
      </c>
      <c r="GJ71" s="9">
        <v>1.4638235242350133</v>
      </c>
      <c r="GK71" s="9">
        <v>1.4662659274606711</v>
      </c>
      <c r="GL71" s="9">
        <v>1.2332894617070114E-4</v>
      </c>
      <c r="GM71" s="6">
        <v>5</v>
      </c>
      <c r="GQ71" s="15">
        <v>64</v>
      </c>
      <c r="GR71" s="9">
        <v>0.70000000000000007</v>
      </c>
      <c r="GS71" s="9">
        <v>2.0640769315980077E-3</v>
      </c>
      <c r="GT71" s="9">
        <v>1.464201850529073</v>
      </c>
      <c r="GU71" s="9">
        <v>1.4662659274606711</v>
      </c>
      <c r="GV71" s="9">
        <v>1.0422539166139234E-4</v>
      </c>
      <c r="GW71" s="6">
        <v>5</v>
      </c>
      <c r="HA71" s="15">
        <v>64</v>
      </c>
      <c r="HB71" s="9">
        <v>0.70000000000000007</v>
      </c>
      <c r="HC71" s="9">
        <v>1.6938561821350626E-3</v>
      </c>
      <c r="HD71" s="9">
        <v>1.4645720712785359</v>
      </c>
      <c r="HE71" s="9">
        <v>1.4662659274606711</v>
      </c>
      <c r="HF71" s="9">
        <v>8.5531125947141027E-5</v>
      </c>
      <c r="HG71" s="6">
        <v>5</v>
      </c>
      <c r="HK71" s="15">
        <v>64</v>
      </c>
      <c r="HL71" s="9">
        <v>0.70000000000000007</v>
      </c>
      <c r="HM71" s="9">
        <v>1.462037606664012E-3</v>
      </c>
      <c r="HN71" s="9">
        <v>1.464803889854007</v>
      </c>
      <c r="HO71" s="9">
        <v>1.4662659274606711</v>
      </c>
      <c r="HP71" s="9">
        <v>7.3825466408496547E-5</v>
      </c>
      <c r="HQ71" s="6">
        <v>5</v>
      </c>
      <c r="HU71" s="15">
        <v>64</v>
      </c>
      <c r="HV71" s="9">
        <v>0.70000000000000007</v>
      </c>
      <c r="HW71" s="9">
        <v>1.3033715711798924E-3</v>
      </c>
      <c r="HX71" s="9">
        <v>1.4649625558894912</v>
      </c>
      <c r="HY71" s="9">
        <v>1.4662659274606711</v>
      </c>
      <c r="HZ71" s="9">
        <v>6.5813638245245976E-5</v>
      </c>
      <c r="IA71" s="6">
        <v>5</v>
      </c>
      <c r="IE71" s="15">
        <v>64</v>
      </c>
      <c r="IF71" s="9">
        <v>0.70000000000000007</v>
      </c>
      <c r="IG71" s="9">
        <v>1.2389324916346181E-3</v>
      </c>
      <c r="IH71" s="9">
        <v>1.4650269949690364</v>
      </c>
      <c r="II71" s="9">
        <v>1.4662659274606711</v>
      </c>
      <c r="IJ71" s="9">
        <v>6.2559792324538859E-5</v>
      </c>
      <c r="IK71" s="6">
        <v>5</v>
      </c>
      <c r="IO71" s="15">
        <v>64</v>
      </c>
      <c r="IP71" s="9">
        <v>0.70000000000000007</v>
      </c>
      <c r="IQ71" s="9">
        <v>1.2480512293061193E-3</v>
      </c>
      <c r="IR71" s="9">
        <v>1.4650178762313648</v>
      </c>
      <c r="IS71" s="9">
        <v>1.4662659274606709</v>
      </c>
      <c r="IT71" s="9">
        <v>6.3020242218978561E-5</v>
      </c>
      <c r="IU71" s="6">
        <v>5</v>
      </c>
      <c r="IY71" s="15">
        <v>64</v>
      </c>
      <c r="IZ71" s="9">
        <v>0.70000000000000007</v>
      </c>
      <c r="JA71" s="9">
        <v>1.2448090114673632E-3</v>
      </c>
      <c r="JB71" s="9">
        <v>1.4650211184492037</v>
      </c>
      <c r="JC71" s="9">
        <v>1.4662659274606711</v>
      </c>
      <c r="JD71" s="9">
        <v>6.2856526700955537E-5</v>
      </c>
      <c r="JE71" s="6">
        <v>5</v>
      </c>
      <c r="JI71" s="15">
        <v>64</v>
      </c>
      <c r="JJ71" s="9">
        <v>0.70000000000000007</v>
      </c>
      <c r="JK71" s="9">
        <v>1.3751056408623681E-3</v>
      </c>
      <c r="JL71" s="9">
        <v>1.4648908218198087</v>
      </c>
      <c r="JM71" s="9">
        <v>1.4662659274606711</v>
      </c>
      <c r="JN71" s="9">
        <v>6.9435844081504862E-5</v>
      </c>
      <c r="JO71" s="6">
        <v>5</v>
      </c>
      <c r="JS71" s="15">
        <v>64</v>
      </c>
      <c r="JT71" s="9">
        <v>0.70000000000000007</v>
      </c>
      <c r="JU71" s="9">
        <v>1.459605943284945E-3</v>
      </c>
      <c r="JV71" s="9">
        <v>1.4648063215173861</v>
      </c>
      <c r="JW71" s="9">
        <v>1.4662659274606711</v>
      </c>
      <c r="JX71" s="9">
        <v>7.3702679769979299E-5</v>
      </c>
      <c r="JY71" s="6">
        <v>5</v>
      </c>
      <c r="KC71" s="15">
        <v>64</v>
      </c>
      <c r="KD71" s="9">
        <v>0.70000000000000007</v>
      </c>
      <c r="KE71" s="9">
        <v>1.5418772209433772E-3</v>
      </c>
      <c r="KF71" s="9">
        <v>1.4647240502397278</v>
      </c>
      <c r="KG71" s="9">
        <v>1.4662659274606713</v>
      </c>
      <c r="KH71" s="9">
        <v>7.7856961039812897E-5</v>
      </c>
      <c r="KI71" s="6">
        <v>5</v>
      </c>
      <c r="KM71" s="15">
        <v>64</v>
      </c>
      <c r="KN71" s="9">
        <v>0.70000000000000007</v>
      </c>
      <c r="KO71" s="9">
        <v>1.5641674685848244E-3</v>
      </c>
      <c r="KP71" s="9">
        <v>1.4647017599920862</v>
      </c>
      <c r="KQ71" s="9">
        <v>1.4662659274606711</v>
      </c>
      <c r="KR71" s="9">
        <v>7.8982505226221031E-5</v>
      </c>
      <c r="KS71" s="6">
        <v>5</v>
      </c>
      <c r="KW71" s="15">
        <v>64</v>
      </c>
      <c r="KX71" s="9">
        <v>0.70000000000000007</v>
      </c>
      <c r="KY71" s="9">
        <v>1.5378244486449323E-3</v>
      </c>
      <c r="KZ71" s="9">
        <v>1.4647281030120261</v>
      </c>
      <c r="LA71" s="9">
        <v>1.4662659274606711</v>
      </c>
      <c r="LB71" s="9">
        <v>7.7652316642284151E-5</v>
      </c>
      <c r="LC71" s="6">
        <v>5</v>
      </c>
    </row>
    <row r="72" spans="1:315">
      <c r="A72" s="6">
        <v>65</v>
      </c>
      <c r="B72" s="6">
        <v>7.8406372879731817E-2</v>
      </c>
      <c r="C72" s="6">
        <f>1-Table46[[#This Row],[qx (tau)]]</f>
        <v>0.92159362712026816</v>
      </c>
      <c r="H72" s="15">
        <f t="shared" si="8"/>
        <v>65</v>
      </c>
      <c r="I72" s="9">
        <f t="shared" si="24"/>
        <v>0.75000000000000011</v>
      </c>
      <c r="J72" s="9" cm="1">
        <f t="array" ref="J72">VLOOKUP($G$13,'qx Malaria'!$B$1:$I$31,(N72),FALSE)/(1-angola!I72*INDEX($E$6:$G$11,N72,2))</f>
        <v>1.6594869038543761E-3</v>
      </c>
      <c r="K72" s="9">
        <f t="shared" si="22"/>
        <v>1.5806076609054767</v>
      </c>
      <c r="L72" s="9">
        <f t="shared" ref="L72:L135" si="26">K72+J72</f>
        <v>1.5822671478093311</v>
      </c>
      <c r="M72" s="9">
        <f>(J72*Table46[[#This Row],[qx (tau)]])/L72</f>
        <v>8.2232857550498245E-5</v>
      </c>
      <c r="N72" s="6">
        <f t="shared" ref="N72:N135" si="27">IF(H72&gt;=70,6,IF(H72&gt;=50,5,IF(H72&gt;=15,4,IF(H72&gt;=5,3,2))))</f>
        <v>5</v>
      </c>
      <c r="S72" s="15">
        <v>65</v>
      </c>
      <c r="T72" s="9">
        <v>0.75000000000000011</v>
      </c>
      <c r="U72" s="9">
        <v>1.5201940908677852E-3</v>
      </c>
      <c r="V72" s="9">
        <v>1.5807469537184633</v>
      </c>
      <c r="W72" s="9">
        <v>1.5822671478093311</v>
      </c>
      <c r="X72" s="9">
        <v>7.5330455355259425E-5</v>
      </c>
      <c r="Y72" s="6">
        <v>5</v>
      </c>
      <c r="AC72" s="15">
        <v>65</v>
      </c>
      <c r="AD72" s="9">
        <v>0.75000000000000011</v>
      </c>
      <c r="AE72" s="9">
        <v>1.5407490742598408E-3</v>
      </c>
      <c r="AF72" s="9">
        <v>1.580726398735071</v>
      </c>
      <c r="AG72" s="9">
        <v>1.5822671478093309</v>
      </c>
      <c r="AH72" s="9">
        <v>7.6349020200396704E-5</v>
      </c>
      <c r="AI72" s="6">
        <v>5</v>
      </c>
      <c r="AM72" s="15">
        <v>65</v>
      </c>
      <c r="AN72" s="9">
        <v>0.75000000000000011</v>
      </c>
      <c r="AO72" s="9">
        <v>1.5805470208274384E-3</v>
      </c>
      <c r="AP72" s="9">
        <v>1.5806866007885036</v>
      </c>
      <c r="AQ72" s="9">
        <v>1.5822671478093311</v>
      </c>
      <c r="AR72" s="9">
        <v>7.8321135113322085E-5</v>
      </c>
      <c r="AS72" s="6">
        <v>5</v>
      </c>
      <c r="AW72" s="15">
        <v>65</v>
      </c>
      <c r="AX72" s="9">
        <v>0.75000000000000011</v>
      </c>
      <c r="AY72" s="9">
        <v>1.6433053211840345E-3</v>
      </c>
      <c r="AZ72" s="9">
        <v>1.5806238424881469</v>
      </c>
      <c r="BA72" s="9">
        <v>1.5822671478093309</v>
      </c>
      <c r="BB72" s="9">
        <v>8.1431008629858289E-5</v>
      </c>
      <c r="BC72" s="6">
        <v>5</v>
      </c>
      <c r="BG72" s="15">
        <v>65</v>
      </c>
      <c r="BH72" s="9">
        <v>0.75000000000000011</v>
      </c>
      <c r="BI72" s="9">
        <v>1.7191838237057722E-3</v>
      </c>
      <c r="BJ72" s="9">
        <v>1.5805479639856255</v>
      </c>
      <c r="BK72" s="9">
        <v>1.5822671478093313</v>
      </c>
      <c r="BL72" s="9">
        <v>8.5191029919886303E-5</v>
      </c>
      <c r="BM72" s="6">
        <v>5</v>
      </c>
      <c r="BQ72" s="15">
        <v>65</v>
      </c>
      <c r="BR72" s="9">
        <v>0.75000000000000011</v>
      </c>
      <c r="BS72" s="9">
        <v>1.7830354742427966E-3</v>
      </c>
      <c r="BT72" s="9">
        <v>1.5804841123350883</v>
      </c>
      <c r="BU72" s="9">
        <v>1.5822671478093311</v>
      </c>
      <c r="BV72" s="9">
        <v>8.8355082417546817E-5</v>
      </c>
      <c r="BW72" s="6">
        <v>5</v>
      </c>
      <c r="CA72" s="15">
        <v>65</v>
      </c>
      <c r="CB72" s="9">
        <v>0.75000000000000011</v>
      </c>
      <c r="CC72" s="9">
        <v>1.8219587406660509E-3</v>
      </c>
      <c r="CD72" s="9">
        <v>1.580445189068665</v>
      </c>
      <c r="CE72" s="9">
        <v>1.5822671478093311</v>
      </c>
      <c r="CF72" s="9">
        <v>9.0283854145572714E-5</v>
      </c>
      <c r="CG72" s="6">
        <v>5</v>
      </c>
      <c r="CK72" s="15">
        <v>65</v>
      </c>
      <c r="CL72" s="9">
        <v>0.75000000000000011</v>
      </c>
      <c r="CM72" s="9">
        <v>1.9122694655694453E-3</v>
      </c>
      <c r="CN72" s="9">
        <v>1.5803548783437615</v>
      </c>
      <c r="CO72" s="9">
        <v>1.5822671478093311</v>
      </c>
      <c r="CP72" s="9">
        <v>9.4759037986441851E-5</v>
      </c>
      <c r="CQ72" s="6">
        <v>5</v>
      </c>
      <c r="CU72" s="15">
        <v>65</v>
      </c>
      <c r="CV72" s="9">
        <v>0.75000000000000011</v>
      </c>
      <c r="CW72" s="9">
        <v>2.0502502583395216E-3</v>
      </c>
      <c r="CX72" s="9">
        <v>1.5802168975509916</v>
      </c>
      <c r="CY72" s="9">
        <v>1.5822671478093311</v>
      </c>
      <c r="CZ72" s="9">
        <v>1.0159642540433147E-4</v>
      </c>
      <c r="DA72" s="6">
        <v>5</v>
      </c>
      <c r="DE72" s="15">
        <v>65</v>
      </c>
      <c r="DF72" s="9">
        <v>0.75000000000000011</v>
      </c>
      <c r="DG72" s="9">
        <v>2.1818896200631131E-3</v>
      </c>
      <c r="DH72" s="9">
        <v>1.5800852581892679</v>
      </c>
      <c r="DI72" s="9">
        <v>1.5822671478093311</v>
      </c>
      <c r="DJ72" s="9">
        <v>1.0811957473170003E-4</v>
      </c>
      <c r="DK72" s="6">
        <v>5</v>
      </c>
      <c r="DO72" s="15">
        <v>65</v>
      </c>
      <c r="DP72" s="9">
        <v>0.75000000000000011</v>
      </c>
      <c r="DQ72" s="9">
        <v>2.3172463724001613E-3</v>
      </c>
      <c r="DR72" s="9">
        <v>1.5799499014369309</v>
      </c>
      <c r="DS72" s="9">
        <v>1.5822671478093311</v>
      </c>
      <c r="DT72" s="9">
        <v>1.1482693259489127E-4</v>
      </c>
      <c r="DU72" s="6">
        <v>5</v>
      </c>
      <c r="DY72" s="15">
        <v>65</v>
      </c>
      <c r="DZ72" s="9">
        <v>0.75000000000000011</v>
      </c>
      <c r="EA72" s="9">
        <v>2.4495417442320097E-3</v>
      </c>
      <c r="EB72" s="9">
        <v>1.579817606065099</v>
      </c>
      <c r="EC72" s="9">
        <v>1.5822671478093311</v>
      </c>
      <c r="ED72" s="9">
        <v>1.2138258931093444E-4</v>
      </c>
      <c r="EE72" s="6">
        <v>5</v>
      </c>
      <c r="EI72" s="15">
        <v>65</v>
      </c>
      <c r="EJ72" s="9">
        <v>0.75000000000000011</v>
      </c>
      <c r="EK72" s="9">
        <v>2.6290698438583694E-3</v>
      </c>
      <c r="EL72" s="9">
        <v>1.5796380779654726</v>
      </c>
      <c r="EM72" s="9">
        <v>1.5822671478093311</v>
      </c>
      <c r="EN72" s="9">
        <v>1.3027877801154836E-4</v>
      </c>
      <c r="EO72" s="6">
        <v>5</v>
      </c>
      <c r="ES72" s="15">
        <v>65</v>
      </c>
      <c r="ET72" s="9">
        <v>0.75000000000000011</v>
      </c>
      <c r="EU72" s="9">
        <v>2.8249981961911558E-3</v>
      </c>
      <c r="EV72" s="9">
        <v>1.5794421496131399</v>
      </c>
      <c r="EW72" s="9">
        <v>1.5822671478093311</v>
      </c>
      <c r="EX72" s="9">
        <v>1.3998765142902709E-4</v>
      </c>
      <c r="EY72" s="6">
        <v>5</v>
      </c>
      <c r="FC72" s="15">
        <f t="shared" si="10"/>
        <v>65</v>
      </c>
      <c r="FD72" s="9">
        <f t="shared" si="25"/>
        <v>0.75000000000000011</v>
      </c>
      <c r="FE72" s="9" cm="1">
        <f t="array" ref="FE72">VLOOKUP($G$13,'qx Malaria'!$B$1:$I$31,(FI72),FALSE)/(1-angola!FD72*INDEX($E$6:$G$11,FI72,2))</f>
        <v>1.6594869038543761E-3</v>
      </c>
      <c r="FF72" s="9">
        <f t="shared" si="23"/>
        <v>1.5806076609054767</v>
      </c>
      <c r="FG72" s="9">
        <f t="shared" ref="FG72:FG135" si="28">FF72+FE72</f>
        <v>1.5822671478093311</v>
      </c>
      <c r="FH72" s="9">
        <f>(FE72*Table46[[#This Row],[qx (tau)]])/FG72</f>
        <v>8.2232857550498245E-5</v>
      </c>
      <c r="FI72" s="6">
        <f t="shared" ref="FI72:FI135" si="29">IF(FC72&gt;=70,6,IF(FC72&gt;=50,5,IF(FC72&gt;=15,4,IF(FC72&gt;=5,3,2))))</f>
        <v>5</v>
      </c>
      <c r="FM72" s="15">
        <v>65</v>
      </c>
      <c r="FN72" s="9">
        <v>0.75000000000000011</v>
      </c>
      <c r="FO72" s="9">
        <v>3.077343417834054E-3</v>
      </c>
      <c r="FP72" s="9">
        <v>1.5791898043914969</v>
      </c>
      <c r="FQ72" s="9">
        <v>1.5822671478093309</v>
      </c>
      <c r="FR72" s="9">
        <v>1.5249216027252101E-4</v>
      </c>
      <c r="FS72" s="6">
        <v>5</v>
      </c>
      <c r="FW72" s="15">
        <v>65</v>
      </c>
      <c r="FX72" s="9">
        <v>0.75000000000000011</v>
      </c>
      <c r="FY72" s="9">
        <v>3.0099930467196584E-3</v>
      </c>
      <c r="FZ72" s="9">
        <v>1.5792571547626113</v>
      </c>
      <c r="GA72" s="9">
        <v>1.5822671478093309</v>
      </c>
      <c r="GB72" s="9">
        <v>1.4915473503526269E-4</v>
      </c>
      <c r="GC72" s="6">
        <v>5</v>
      </c>
      <c r="GG72" s="15">
        <v>65</v>
      </c>
      <c r="GH72" s="9">
        <v>0.75000000000000011</v>
      </c>
      <c r="GI72" s="9">
        <v>2.6356299449409402E-3</v>
      </c>
      <c r="GJ72" s="9">
        <v>1.5796315178643903</v>
      </c>
      <c r="GK72" s="9">
        <v>1.5822671478093313</v>
      </c>
      <c r="GL72" s="9">
        <v>1.3060385189829428E-4</v>
      </c>
      <c r="GM72" s="6">
        <v>5</v>
      </c>
      <c r="GQ72" s="15">
        <v>65</v>
      </c>
      <c r="GR72" s="9">
        <v>0.75000000000000011</v>
      </c>
      <c r="GS72" s="9">
        <v>2.2273729875689386E-3</v>
      </c>
      <c r="GT72" s="9">
        <v>1.5800397748217623</v>
      </c>
      <c r="GU72" s="9">
        <v>1.5822671478093313</v>
      </c>
      <c r="GV72" s="9">
        <v>1.1037342034647187E-4</v>
      </c>
      <c r="GW72" s="6">
        <v>5</v>
      </c>
      <c r="HA72" s="15">
        <v>65</v>
      </c>
      <c r="HB72" s="9">
        <v>0.75000000000000011</v>
      </c>
      <c r="HC72" s="9">
        <v>1.8278628316403648E-3</v>
      </c>
      <c r="HD72" s="9">
        <v>1.5804392849776907</v>
      </c>
      <c r="HE72" s="9">
        <v>1.5822671478093311</v>
      </c>
      <c r="HF72" s="9">
        <v>9.0576420643644057E-5</v>
      </c>
      <c r="HG72" s="6">
        <v>5</v>
      </c>
      <c r="HK72" s="15">
        <v>65</v>
      </c>
      <c r="HL72" s="9">
        <v>0.75000000000000011</v>
      </c>
      <c r="HM72" s="9">
        <v>1.5777043103583244E-3</v>
      </c>
      <c r="HN72" s="9">
        <v>1.5806894434989727</v>
      </c>
      <c r="HO72" s="9">
        <v>1.5822671478093311</v>
      </c>
      <c r="HP72" s="9">
        <v>7.8180269762398848E-5</v>
      </c>
      <c r="HQ72" s="6">
        <v>5</v>
      </c>
      <c r="HU72" s="15">
        <v>65</v>
      </c>
      <c r="HV72" s="9">
        <v>0.75000000000000011</v>
      </c>
      <c r="HW72" s="9">
        <v>1.4064856721032212E-3</v>
      </c>
      <c r="HX72" s="9">
        <v>1.5808606621372279</v>
      </c>
      <c r="HY72" s="9">
        <v>1.5822671478093311</v>
      </c>
      <c r="HZ72" s="9">
        <v>6.9695841318329771E-5</v>
      </c>
      <c r="IA72" s="6">
        <v>5</v>
      </c>
      <c r="IE72" s="15">
        <v>65</v>
      </c>
      <c r="IF72" s="9">
        <v>0.75000000000000011</v>
      </c>
      <c r="IG72" s="9">
        <v>1.3369486006279687E-3</v>
      </c>
      <c r="IH72" s="9">
        <v>1.580930199208703</v>
      </c>
      <c r="II72" s="9">
        <v>1.5822671478093311</v>
      </c>
      <c r="IJ72" s="9">
        <v>6.6250058118822795E-5</v>
      </c>
      <c r="IK72" s="6">
        <v>5</v>
      </c>
      <c r="IO72" s="15">
        <v>65</v>
      </c>
      <c r="IP72" s="9">
        <v>0.75000000000000011</v>
      </c>
      <c r="IQ72" s="9">
        <v>1.3467887522518255E-3</v>
      </c>
      <c r="IR72" s="9">
        <v>1.5809203590570793</v>
      </c>
      <c r="IS72" s="9">
        <v>1.5822671478093311</v>
      </c>
      <c r="IT72" s="9">
        <v>6.6737668948941726E-5</v>
      </c>
      <c r="IU72" s="6">
        <v>5</v>
      </c>
      <c r="IY72" s="15">
        <v>65</v>
      </c>
      <c r="IZ72" s="9">
        <v>0.75000000000000011</v>
      </c>
      <c r="JA72" s="9">
        <v>1.3432900316744541E-3</v>
      </c>
      <c r="JB72" s="9">
        <v>1.5809238577776568</v>
      </c>
      <c r="JC72" s="9">
        <v>1.5822671478093313</v>
      </c>
      <c r="JD72" s="9">
        <v>6.6564296209343872E-5</v>
      </c>
      <c r="JE72" s="6">
        <v>5</v>
      </c>
      <c r="JI72" s="15">
        <v>65</v>
      </c>
      <c r="JJ72" s="9">
        <v>0.75000000000000011</v>
      </c>
      <c r="JK72" s="9">
        <v>1.483894864877559E-3</v>
      </c>
      <c r="JL72" s="9">
        <v>1.5807832529444537</v>
      </c>
      <c r="JM72" s="9">
        <v>1.5822671478093313</v>
      </c>
      <c r="JN72" s="9">
        <v>7.3531713181931871E-5</v>
      </c>
      <c r="JO72" s="6">
        <v>5</v>
      </c>
      <c r="JS72" s="15">
        <v>65</v>
      </c>
      <c r="JT72" s="9">
        <v>0.75000000000000011</v>
      </c>
      <c r="JU72" s="9">
        <v>1.5750802699252958E-3</v>
      </c>
      <c r="JV72" s="9">
        <v>1.5806920675394058</v>
      </c>
      <c r="JW72" s="9">
        <v>1.5822671478093311</v>
      </c>
      <c r="JX72" s="9">
        <v>7.8050240207700464E-5</v>
      </c>
      <c r="JY72" s="6">
        <v>5</v>
      </c>
      <c r="KC72" s="15">
        <v>65</v>
      </c>
      <c r="KD72" s="9">
        <v>0.75000000000000011</v>
      </c>
      <c r="KE72" s="9">
        <v>1.6638603045760901E-3</v>
      </c>
      <c r="KF72" s="9">
        <v>1.5806032875047551</v>
      </c>
      <c r="KG72" s="9">
        <v>1.5822671478093311</v>
      </c>
      <c r="KH72" s="9">
        <v>8.2449573474995542E-5</v>
      </c>
      <c r="KI72" s="6">
        <v>5</v>
      </c>
      <c r="KM72" s="15">
        <v>65</v>
      </c>
      <c r="KN72" s="9">
        <v>0.75000000000000011</v>
      </c>
      <c r="KO72" s="9">
        <v>1.6879140085455169E-3</v>
      </c>
      <c r="KP72" s="9">
        <v>1.5805792338007854</v>
      </c>
      <c r="KQ72" s="9">
        <v>1.5822671478093309</v>
      </c>
      <c r="KR72" s="9">
        <v>8.3641511059730675E-5</v>
      </c>
      <c r="KS72" s="6">
        <v>5</v>
      </c>
      <c r="KW72" s="15">
        <v>65</v>
      </c>
      <c r="KX72" s="9">
        <v>0.75000000000000011</v>
      </c>
      <c r="KY72" s="9">
        <v>1.6594869038543761E-3</v>
      </c>
      <c r="KZ72" s="9">
        <v>1.5806076609054767</v>
      </c>
      <c r="LA72" s="9">
        <v>1.5822671478093311</v>
      </c>
      <c r="LB72" s="9">
        <v>8.2232857550498245E-5</v>
      </c>
      <c r="LC72" s="6">
        <v>5</v>
      </c>
    </row>
    <row r="73" spans="1:315">
      <c r="A73" s="6">
        <v>66</v>
      </c>
      <c r="B73" s="6">
        <v>8.3092281128315001E-2</v>
      </c>
      <c r="C73" s="6">
        <f>1-Table46[[#This Row],[qx (tau)]]</f>
        <v>0.91690771887168498</v>
      </c>
      <c r="H73" s="15">
        <f t="shared" ref="H73:H136" si="30">H72+1</f>
        <v>66</v>
      </c>
      <c r="I73" s="9">
        <f t="shared" si="24"/>
        <v>0.80000000000000016</v>
      </c>
      <c r="J73" s="9" cm="1">
        <f t="array" ref="J73">VLOOKUP($G$13,'qx Malaria'!$B$1:$I$31,(N73),FALSE)/(1-angola!I73*INDEX($E$6:$G$11,N73,2))</f>
        <v>1.8020533983985889E-3</v>
      </c>
      <c r="K73" s="9">
        <f t="shared" si="22"/>
        <v>1.7163976408936501</v>
      </c>
      <c r="L73" s="9">
        <f t="shared" si="26"/>
        <v>1.7181996942920488</v>
      </c>
      <c r="M73" s="9">
        <f>(J73*Table46[[#This Row],[qx (tau)]])/L73</f>
        <v>8.7147453282295661E-5</v>
      </c>
      <c r="N73" s="6">
        <f t="shared" si="27"/>
        <v>5</v>
      </c>
      <c r="S73" s="15">
        <v>66</v>
      </c>
      <c r="T73" s="9">
        <v>0.80000000000000016</v>
      </c>
      <c r="U73" s="9">
        <v>1.6507939419774661E-3</v>
      </c>
      <c r="V73" s="9">
        <v>1.7165489003500713</v>
      </c>
      <c r="W73" s="9">
        <v>1.7181996942920488</v>
      </c>
      <c r="X73" s="9">
        <v>7.9832533300635048E-5</v>
      </c>
      <c r="Y73" s="6">
        <v>5</v>
      </c>
      <c r="AC73" s="15">
        <v>66</v>
      </c>
      <c r="AD73" s="9">
        <v>0.80000000000000016</v>
      </c>
      <c r="AE73" s="9">
        <v>1.673114803678542E-3</v>
      </c>
      <c r="AF73" s="9">
        <v>1.7165265794883702</v>
      </c>
      <c r="AG73" s="9">
        <v>1.7181996942920488</v>
      </c>
      <c r="AH73" s="9">
        <v>8.0911972042041773E-5</v>
      </c>
      <c r="AI73" s="6">
        <v>5</v>
      </c>
      <c r="AM73" s="15">
        <v>66</v>
      </c>
      <c r="AN73" s="9">
        <v>0.80000000000000016</v>
      </c>
      <c r="AO73" s="9">
        <v>1.7163317912274347E-3</v>
      </c>
      <c r="AP73" s="9">
        <v>1.7164833625008213</v>
      </c>
      <c r="AQ73" s="9">
        <v>1.7181996942920488</v>
      </c>
      <c r="AR73" s="9">
        <v>8.300194917965912E-5</v>
      </c>
      <c r="AS73" s="6">
        <v>5</v>
      </c>
      <c r="AW73" s="15">
        <v>66</v>
      </c>
      <c r="AX73" s="9">
        <v>0.80000000000000016</v>
      </c>
      <c r="AY73" s="9">
        <v>1.7844816562083803E-3</v>
      </c>
      <c r="AZ73" s="9">
        <v>1.7164152126358403</v>
      </c>
      <c r="BA73" s="9">
        <v>1.7181996942920488</v>
      </c>
      <c r="BB73" s="9">
        <v>8.6297682358209504E-5</v>
      </c>
      <c r="BC73" s="6">
        <v>5</v>
      </c>
      <c r="BG73" s="15">
        <v>66</v>
      </c>
      <c r="BH73" s="9">
        <v>0.80000000000000016</v>
      </c>
      <c r="BI73" s="9">
        <v>1.8668788797219274E-3</v>
      </c>
      <c r="BJ73" s="9">
        <v>1.716332815412327</v>
      </c>
      <c r="BK73" s="9">
        <v>1.718199694292049</v>
      </c>
      <c r="BL73" s="9">
        <v>9.0282418988721621E-5</v>
      </c>
      <c r="BM73" s="6">
        <v>5</v>
      </c>
      <c r="BQ73" s="15">
        <v>66</v>
      </c>
      <c r="BR73" s="9">
        <v>0.80000000000000016</v>
      </c>
      <c r="BS73" s="9">
        <v>1.9362160245805897E-3</v>
      </c>
      <c r="BT73" s="9">
        <v>1.7162634782674682</v>
      </c>
      <c r="BU73" s="9">
        <v>1.7181996942920488</v>
      </c>
      <c r="BV73" s="9">
        <v>9.3635569121602161E-5</v>
      </c>
      <c r="BW73" s="6">
        <v>5</v>
      </c>
      <c r="CA73" s="15">
        <v>66</v>
      </c>
      <c r="CB73" s="9">
        <v>0.80000000000000016</v>
      </c>
      <c r="CC73" s="9">
        <v>1.9784831882273084E-3</v>
      </c>
      <c r="CD73" s="9">
        <v>1.7162212111038215</v>
      </c>
      <c r="CE73" s="9">
        <v>1.7181996942920488</v>
      </c>
      <c r="CF73" s="9">
        <v>9.5679612695755354E-5</v>
      </c>
      <c r="CG73" s="6">
        <v>5</v>
      </c>
      <c r="CK73" s="15">
        <v>66</v>
      </c>
      <c r="CL73" s="9">
        <v>0.80000000000000016</v>
      </c>
      <c r="CM73" s="9">
        <v>2.076552506126718E-3</v>
      </c>
      <c r="CN73" s="9">
        <v>1.7161231417859222</v>
      </c>
      <c r="CO73" s="9">
        <v>1.718199694292049</v>
      </c>
      <c r="CP73" s="9">
        <v>1.0042225312342541E-4</v>
      </c>
      <c r="CQ73" s="6">
        <v>5</v>
      </c>
      <c r="CU73" s="15">
        <v>66</v>
      </c>
      <c r="CV73" s="9">
        <v>0.80000000000000016</v>
      </c>
      <c r="CW73" s="9">
        <v>2.2263872266945805E-3</v>
      </c>
      <c r="CX73" s="9">
        <v>1.7159733070653542</v>
      </c>
      <c r="CY73" s="9">
        <v>1.7181996942920488</v>
      </c>
      <c r="CZ73" s="9">
        <v>1.0766827275988986E-4</v>
      </c>
      <c r="DA73" s="6">
        <v>5</v>
      </c>
      <c r="DE73" s="15">
        <v>66</v>
      </c>
      <c r="DF73" s="9">
        <v>0.80000000000000016</v>
      </c>
      <c r="DG73" s="9">
        <v>2.3693357239716857E-3</v>
      </c>
      <c r="DH73" s="9">
        <v>1.715830358568077</v>
      </c>
      <c r="DI73" s="9">
        <v>1.7181996942920486</v>
      </c>
      <c r="DJ73" s="9">
        <v>1.1458127406123946E-4</v>
      </c>
      <c r="DK73" s="6">
        <v>5</v>
      </c>
      <c r="DO73" s="15">
        <v>66</v>
      </c>
      <c r="DP73" s="9">
        <v>0.80000000000000016</v>
      </c>
      <c r="DQ73" s="9">
        <v>2.5163209728330275E-3</v>
      </c>
      <c r="DR73" s="9">
        <v>1.7156833733192158</v>
      </c>
      <c r="DS73" s="9">
        <v>1.7181996942920488</v>
      </c>
      <c r="DT73" s="9">
        <v>1.2168949300731148E-4</v>
      </c>
      <c r="DU73" s="6">
        <v>5</v>
      </c>
      <c r="DY73" s="15">
        <v>66</v>
      </c>
      <c r="DZ73" s="9">
        <v>0.80000000000000016</v>
      </c>
      <c r="EA73" s="9">
        <v>2.6599818380367629E-3</v>
      </c>
      <c r="EB73" s="9">
        <v>1.7155397124540119</v>
      </c>
      <c r="EC73" s="9">
        <v>1.7181996942920488</v>
      </c>
      <c r="ED73" s="9">
        <v>1.2863694448125916E-4</v>
      </c>
      <c r="EE73" s="6">
        <v>5</v>
      </c>
      <c r="EI73" s="15">
        <v>66</v>
      </c>
      <c r="EJ73" s="9">
        <v>0.80000000000000016</v>
      </c>
      <c r="EK73" s="9">
        <v>2.854933193957865E-3</v>
      </c>
      <c r="EL73" s="9">
        <v>1.715344761098091</v>
      </c>
      <c r="EM73" s="9">
        <v>1.7181996942920488</v>
      </c>
      <c r="EN73" s="9">
        <v>1.3806480838226916E-4</v>
      </c>
      <c r="EO73" s="6">
        <v>5</v>
      </c>
      <c r="ES73" s="15">
        <v>66</v>
      </c>
      <c r="ET73" s="9">
        <v>0.80000000000000016</v>
      </c>
      <c r="EU73" s="9">
        <v>3.0676937480447184E-3</v>
      </c>
      <c r="EV73" s="9">
        <v>1.7151320005440041</v>
      </c>
      <c r="EW73" s="9">
        <v>1.7181996942920488</v>
      </c>
      <c r="EX73" s="9">
        <v>1.4835392659823132E-4</v>
      </c>
      <c r="EY73" s="6">
        <v>5</v>
      </c>
      <c r="FC73" s="15">
        <f t="shared" ref="FC73:FC136" si="31">FC72+1</f>
        <v>66</v>
      </c>
      <c r="FD73" s="9">
        <f t="shared" si="25"/>
        <v>0.80000000000000016</v>
      </c>
      <c r="FE73" s="9" cm="1">
        <f t="array" ref="FE73">VLOOKUP($G$13,'qx Malaria'!$B$1:$I$31,(FI73),FALSE)/(1-angola!FD73*INDEX($E$6:$G$11,FI73,2))</f>
        <v>1.8020533983985889E-3</v>
      </c>
      <c r="FF73" s="9">
        <f t="shared" si="23"/>
        <v>1.7163976408936501</v>
      </c>
      <c r="FG73" s="9">
        <f t="shared" si="28"/>
        <v>1.7181996942920488</v>
      </c>
      <c r="FH73" s="9">
        <f>(FE73*Table46[[#This Row],[qx (tau)]])/FG73</f>
        <v>8.7147453282295661E-5</v>
      </c>
      <c r="FI73" s="6">
        <f t="shared" si="29"/>
        <v>5</v>
      </c>
      <c r="FM73" s="15">
        <v>66</v>
      </c>
      <c r="FN73" s="9">
        <v>0.80000000000000016</v>
      </c>
      <c r="FO73" s="9">
        <v>3.3417179438217609E-3</v>
      </c>
      <c r="FP73" s="9">
        <v>1.714857976348227</v>
      </c>
      <c r="FQ73" s="9">
        <v>1.7181996942920488</v>
      </c>
      <c r="FR73" s="9">
        <v>1.6160575965762903E-4</v>
      </c>
      <c r="FS73" s="6">
        <v>5</v>
      </c>
      <c r="FW73" s="15">
        <v>66</v>
      </c>
      <c r="FX73" s="9">
        <v>0.80000000000000016</v>
      </c>
      <c r="FY73" s="9">
        <v>3.268581503354405E-3</v>
      </c>
      <c r="FZ73" s="9">
        <v>1.7149311127886944</v>
      </c>
      <c r="GA73" s="9">
        <v>1.7181996942920488</v>
      </c>
      <c r="GB73" s="9">
        <v>1.5806887527089204E-4</v>
      </c>
      <c r="GC73" s="6">
        <v>5</v>
      </c>
      <c r="GG73" s="15">
        <v>66</v>
      </c>
      <c r="GH73" s="9">
        <v>0.80000000000000016</v>
      </c>
      <c r="GI73" s="9">
        <v>2.8620568732241657E-3</v>
      </c>
      <c r="GJ73" s="9">
        <v>1.7153376374188247</v>
      </c>
      <c r="GK73" s="9">
        <v>1.718199694292049</v>
      </c>
      <c r="GL73" s="9">
        <v>1.3840931010825001E-4</v>
      </c>
      <c r="GM73" s="6">
        <v>5</v>
      </c>
      <c r="GQ73" s="15">
        <v>66</v>
      </c>
      <c r="GR73" s="9">
        <v>0.80000000000000016</v>
      </c>
      <c r="GS73" s="9">
        <v>2.4187265668847049E-3</v>
      </c>
      <c r="GT73" s="9">
        <v>1.7157809677251641</v>
      </c>
      <c r="GU73" s="9">
        <v>1.7181996942920488</v>
      </c>
      <c r="GV73" s="9">
        <v>1.1696981936137349E-4</v>
      </c>
      <c r="GW73" s="6">
        <v>5</v>
      </c>
      <c r="HA73" s="15">
        <v>66</v>
      </c>
      <c r="HB73" s="9">
        <v>0.80000000000000016</v>
      </c>
      <c r="HC73" s="9">
        <v>1.984894499566979E-3</v>
      </c>
      <c r="HD73" s="9">
        <v>1.7162147997924817</v>
      </c>
      <c r="HE73" s="9">
        <v>1.7181996942920488</v>
      </c>
      <c r="HF73" s="9">
        <v>9.5989664249138135E-5</v>
      </c>
      <c r="HG73" s="6">
        <v>5</v>
      </c>
      <c r="HK73" s="15">
        <v>66</v>
      </c>
      <c r="HL73" s="9">
        <v>0.80000000000000016</v>
      </c>
      <c r="HM73" s="9">
        <v>1.7132448635453709E-3</v>
      </c>
      <c r="HN73" s="9">
        <v>1.7164864494285033</v>
      </c>
      <c r="HO73" s="9">
        <v>1.7181996942920486</v>
      </c>
      <c r="HP73" s="9">
        <v>8.2852665098400737E-5</v>
      </c>
      <c r="HQ73" s="6">
        <v>5</v>
      </c>
      <c r="HU73" s="15">
        <v>66</v>
      </c>
      <c r="HV73" s="9">
        <v>0.80000000000000016</v>
      </c>
      <c r="HW73" s="9">
        <v>1.5273168346949166E-3</v>
      </c>
      <c r="HX73" s="9">
        <v>1.716672377457354</v>
      </c>
      <c r="HY73" s="9">
        <v>1.718199694292049</v>
      </c>
      <c r="HZ73" s="9">
        <v>7.386117005029984E-5</v>
      </c>
      <c r="IA73" s="6">
        <v>5</v>
      </c>
      <c r="IE73" s="15">
        <v>66</v>
      </c>
      <c r="IF73" s="9">
        <v>0.80000000000000016</v>
      </c>
      <c r="IG73" s="9">
        <v>1.4518058344721271E-3</v>
      </c>
      <c r="IH73" s="9">
        <v>1.7167478884575766</v>
      </c>
      <c r="II73" s="9">
        <v>1.7181996942920488</v>
      </c>
      <c r="IJ73" s="9">
        <v>7.0209451754902575E-5</v>
      </c>
      <c r="IK73" s="6">
        <v>5</v>
      </c>
      <c r="IO73" s="15">
        <v>66</v>
      </c>
      <c r="IP73" s="9">
        <v>0.80000000000000016</v>
      </c>
      <c r="IQ73" s="9">
        <v>1.4624913533715788E-3</v>
      </c>
      <c r="IR73" s="9">
        <v>1.7167372029386772</v>
      </c>
      <c r="IS73" s="9">
        <v>1.7181996942920488</v>
      </c>
      <c r="IT73" s="9">
        <v>7.0726204343873894E-5</v>
      </c>
      <c r="IU73" s="6">
        <v>5</v>
      </c>
      <c r="IY73" s="15">
        <v>66</v>
      </c>
      <c r="IZ73" s="9">
        <v>0.80000000000000016</v>
      </c>
      <c r="JA73" s="9">
        <v>1.4586920577628847E-3</v>
      </c>
      <c r="JB73" s="9">
        <v>1.7167410022342859</v>
      </c>
      <c r="JC73" s="9">
        <v>1.7181996942920488</v>
      </c>
      <c r="JD73" s="9">
        <v>7.0542470090017412E-5</v>
      </c>
      <c r="JE73" s="6">
        <v>5</v>
      </c>
      <c r="JI73" s="15">
        <v>66</v>
      </c>
      <c r="JJ73" s="9">
        <v>0.80000000000000016</v>
      </c>
      <c r="JK73" s="9">
        <v>1.6113762500372677E-3</v>
      </c>
      <c r="JL73" s="9">
        <v>1.7165883180420116</v>
      </c>
      <c r="JM73" s="9">
        <v>1.718199694292049</v>
      </c>
      <c r="JN73" s="9">
        <v>7.7926290416874182E-5</v>
      </c>
      <c r="JO73" s="6">
        <v>5</v>
      </c>
      <c r="JS73" s="15">
        <v>66</v>
      </c>
      <c r="JT73" s="9">
        <v>0.80000000000000016</v>
      </c>
      <c r="JU73" s="9">
        <v>1.7103953918388504E-3</v>
      </c>
      <c r="JV73" s="9">
        <v>1.7164892989002098</v>
      </c>
      <c r="JW73" s="9">
        <v>1.7181996942920488</v>
      </c>
      <c r="JX73" s="9">
        <v>8.2714864408008369E-5</v>
      </c>
      <c r="JY73" s="6">
        <v>5</v>
      </c>
      <c r="KC73" s="15">
        <v>66</v>
      </c>
      <c r="KD73" s="9">
        <v>0.80000000000000016</v>
      </c>
      <c r="KE73" s="9">
        <v>1.8068025179094561E-3</v>
      </c>
      <c r="KF73" s="9">
        <v>1.7163928917741393</v>
      </c>
      <c r="KG73" s="9">
        <v>1.7181996942920488</v>
      </c>
      <c r="KH73" s="9">
        <v>8.7377121099616229E-5</v>
      </c>
      <c r="KI73" s="6">
        <v>5</v>
      </c>
      <c r="KM73" s="15">
        <v>66</v>
      </c>
      <c r="KN73" s="9">
        <v>0.80000000000000016</v>
      </c>
      <c r="KO73" s="9">
        <v>1.8329226752192261E-3</v>
      </c>
      <c r="KP73" s="9">
        <v>1.7163667716168294</v>
      </c>
      <c r="KQ73" s="9">
        <v>1.7181996942920486</v>
      </c>
      <c r="KR73" s="9">
        <v>8.864029409487945E-5</v>
      </c>
      <c r="KS73" s="6">
        <v>5</v>
      </c>
      <c r="KW73" s="15">
        <v>66</v>
      </c>
      <c r="KX73" s="9">
        <v>0.80000000000000016</v>
      </c>
      <c r="KY73" s="9">
        <v>1.8020533983985889E-3</v>
      </c>
      <c r="KZ73" s="9">
        <v>1.7163976408936501</v>
      </c>
      <c r="LA73" s="9">
        <v>1.7181996942920488</v>
      </c>
      <c r="LB73" s="9">
        <v>8.7147453282295661E-5</v>
      </c>
      <c r="LC73" s="6">
        <v>5</v>
      </c>
    </row>
    <row r="74" spans="1:315">
      <c r="A74" s="6">
        <v>67</v>
      </c>
      <c r="B74" s="6">
        <v>8.8124246373439033E-2</v>
      </c>
      <c r="C74" s="6">
        <f>1-Table46[[#This Row],[qx (tau)]]</f>
        <v>0.91187575362656093</v>
      </c>
      <c r="H74" s="15">
        <f t="shared" si="30"/>
        <v>67</v>
      </c>
      <c r="I74" s="9">
        <f t="shared" si="24"/>
        <v>0.8500000000000002</v>
      </c>
      <c r="J74" s="9" cm="1">
        <f t="array" ref="J74">VLOOKUP($G$13,'qx Malaria'!$B$1:$I$31,(N74),FALSE)/(1-angola!I74*INDEX($E$6:$G$11,N74,2))</f>
        <v>1.9714178781790447E-3</v>
      </c>
      <c r="K74" s="9">
        <f t="shared" si="22"/>
        <v>1.8777118360249847</v>
      </c>
      <c r="L74" s="9">
        <f t="shared" si="26"/>
        <v>1.8796832539031638</v>
      </c>
      <c r="M74" s="9">
        <f>(J74*Table46[[#This Row],[qx (tau)]])/L74</f>
        <v>9.2424994711690208E-5</v>
      </c>
      <c r="N74" s="6">
        <f t="shared" si="27"/>
        <v>5</v>
      </c>
      <c r="S74" s="15">
        <v>67</v>
      </c>
      <c r="T74" s="9">
        <v>0.8500000000000002</v>
      </c>
      <c r="U74" s="9">
        <v>1.8059424283964579E-3</v>
      </c>
      <c r="V74" s="9">
        <v>1.8778773114747673</v>
      </c>
      <c r="W74" s="9">
        <v>1.8796832539031638</v>
      </c>
      <c r="X74" s="9">
        <v>8.4667092269820834E-5</v>
      </c>
      <c r="Y74" s="6">
        <v>5</v>
      </c>
      <c r="AC74" s="15">
        <v>67</v>
      </c>
      <c r="AD74" s="9">
        <v>0.8500000000000002</v>
      </c>
      <c r="AE74" s="9">
        <v>1.830361097595144E-3</v>
      </c>
      <c r="AF74" s="9">
        <v>1.8778528928055687</v>
      </c>
      <c r="AG74" s="9">
        <v>1.8796832539031638</v>
      </c>
      <c r="AH74" s="9">
        <v>8.5811900479453043E-5</v>
      </c>
      <c r="AI74" s="6">
        <v>5</v>
      </c>
      <c r="AM74" s="15">
        <v>67</v>
      </c>
      <c r="AN74" s="9">
        <v>0.8500000000000002</v>
      </c>
      <c r="AO74" s="9">
        <v>1.8776397975330261E-3</v>
      </c>
      <c r="AP74" s="9">
        <v>1.8778056141056307</v>
      </c>
      <c r="AQ74" s="9">
        <v>1.8796832539031638</v>
      </c>
      <c r="AR74" s="9">
        <v>8.802844403427287E-5</v>
      </c>
      <c r="AS74" s="6">
        <v>5</v>
      </c>
      <c r="AW74" s="15">
        <v>67</v>
      </c>
      <c r="AX74" s="9">
        <v>0.8500000000000002</v>
      </c>
      <c r="AY74" s="9">
        <v>1.952194670511994E-3</v>
      </c>
      <c r="AZ74" s="9">
        <v>1.8777310592326517</v>
      </c>
      <c r="BA74" s="9">
        <v>1.8796832539031636</v>
      </c>
      <c r="BB74" s="9">
        <v>9.1523762716873367E-5</v>
      </c>
      <c r="BC74" s="6">
        <v>5</v>
      </c>
      <c r="BG74" s="15">
        <v>67</v>
      </c>
      <c r="BH74" s="9">
        <v>0.8500000000000002</v>
      </c>
      <c r="BI74" s="9">
        <v>2.0423359280858679E-3</v>
      </c>
      <c r="BJ74" s="9">
        <v>1.8776409179750781</v>
      </c>
      <c r="BK74" s="9">
        <v>1.879683253903164</v>
      </c>
      <c r="BL74" s="9">
        <v>9.5749810043919929E-5</v>
      </c>
      <c r="BM74" s="6">
        <v>5</v>
      </c>
      <c r="BQ74" s="15">
        <v>67</v>
      </c>
      <c r="BR74" s="9">
        <v>0.8500000000000002</v>
      </c>
      <c r="BS74" s="9">
        <v>2.1181896664477446E-3</v>
      </c>
      <c r="BT74" s="9">
        <v>1.8775650642367161</v>
      </c>
      <c r="BU74" s="9">
        <v>1.8796832539031638</v>
      </c>
      <c r="BV74" s="9">
        <v>9.9306022780224282E-5</v>
      </c>
      <c r="BW74" s="6">
        <v>5</v>
      </c>
      <c r="CA74" s="15">
        <v>67</v>
      </c>
      <c r="CB74" s="9">
        <v>0.8500000000000002</v>
      </c>
      <c r="CC74" s="9">
        <v>2.164429274079299E-3</v>
      </c>
      <c r="CD74" s="9">
        <v>1.8775188246290846</v>
      </c>
      <c r="CE74" s="9">
        <v>1.8796832539031638</v>
      </c>
      <c r="CF74" s="9">
        <v>1.01473851092081E-4</v>
      </c>
      <c r="CG74" s="6">
        <v>5</v>
      </c>
      <c r="CK74" s="15">
        <v>67</v>
      </c>
      <c r="CL74" s="9">
        <v>0.8500000000000002</v>
      </c>
      <c r="CM74" s="9">
        <v>2.2717155547075699E-3</v>
      </c>
      <c r="CN74" s="9">
        <v>1.8774115383484562</v>
      </c>
      <c r="CO74" s="9">
        <v>1.8796832539031638</v>
      </c>
      <c r="CP74" s="9">
        <v>1.065036999280183E-4</v>
      </c>
      <c r="CQ74" s="6">
        <v>5</v>
      </c>
      <c r="CU74" s="15">
        <v>67</v>
      </c>
      <c r="CV74" s="9">
        <v>0.8500000000000002</v>
      </c>
      <c r="CW74" s="9">
        <v>2.4356323660306659E-3</v>
      </c>
      <c r="CX74" s="9">
        <v>1.8772476215371332</v>
      </c>
      <c r="CY74" s="9">
        <v>1.8796832539031638</v>
      </c>
      <c r="CZ74" s="9">
        <v>1.1418852950544306E-4</v>
      </c>
      <c r="DA74" s="6">
        <v>5</v>
      </c>
      <c r="DE74" s="15">
        <v>67</v>
      </c>
      <c r="DF74" s="9">
        <v>0.8500000000000002</v>
      </c>
      <c r="DG74" s="9">
        <v>2.5920157581328911E-3</v>
      </c>
      <c r="DH74" s="9">
        <v>1.8770912381450309</v>
      </c>
      <c r="DI74" s="9">
        <v>1.8796832539031638</v>
      </c>
      <c r="DJ74" s="9">
        <v>1.2152017357138557E-4</v>
      </c>
      <c r="DK74" s="6">
        <v>5</v>
      </c>
      <c r="DO74" s="15">
        <v>67</v>
      </c>
      <c r="DP74" s="9">
        <v>0.8500000000000002</v>
      </c>
      <c r="DQ74" s="9">
        <v>2.7528152925370059E-3</v>
      </c>
      <c r="DR74" s="9">
        <v>1.8769304386106269</v>
      </c>
      <c r="DS74" s="9">
        <v>1.8796832539031638</v>
      </c>
      <c r="DT74" s="9">
        <v>1.290588574199211E-4</v>
      </c>
      <c r="DU74" s="6">
        <v>5</v>
      </c>
      <c r="DY74" s="15">
        <v>67</v>
      </c>
      <c r="DZ74" s="9">
        <v>0.8500000000000002</v>
      </c>
      <c r="EA74" s="9">
        <v>2.909978003868976E-3</v>
      </c>
      <c r="EB74" s="9">
        <v>1.8767732758992948</v>
      </c>
      <c r="EC74" s="9">
        <v>1.8796832539031638</v>
      </c>
      <c r="ED74" s="9">
        <v>1.3642703791808588E-4</v>
      </c>
      <c r="EE74" s="6">
        <v>5</v>
      </c>
      <c r="EI74" s="15">
        <v>67</v>
      </c>
      <c r="EJ74" s="9">
        <v>0.8500000000000002</v>
      </c>
      <c r="EK74" s="9">
        <v>3.1232516997426085E-3</v>
      </c>
      <c r="EL74" s="9">
        <v>1.8765600022034212</v>
      </c>
      <c r="EM74" s="9">
        <v>1.8796832539031638</v>
      </c>
      <c r="EN74" s="9">
        <v>1.4642584153625661E-4</v>
      </c>
      <c r="EO74" s="6">
        <v>5</v>
      </c>
      <c r="ES74" s="15">
        <v>67</v>
      </c>
      <c r="ET74" s="9">
        <v>0.8500000000000002</v>
      </c>
      <c r="EU74" s="9">
        <v>3.3560083763598731E-3</v>
      </c>
      <c r="EV74" s="9">
        <v>1.8763272455268039</v>
      </c>
      <c r="EW74" s="9">
        <v>1.8796832539031638</v>
      </c>
      <c r="EX74" s="9">
        <v>1.5733805595998494E-4</v>
      </c>
      <c r="EY74" s="6">
        <v>5</v>
      </c>
      <c r="FC74" s="15">
        <f t="shared" si="31"/>
        <v>67</v>
      </c>
      <c r="FD74" s="9">
        <f t="shared" si="25"/>
        <v>0.8500000000000002</v>
      </c>
      <c r="FE74" s="9" cm="1">
        <f t="array" ref="FE74">VLOOKUP($G$13,'qx Malaria'!$B$1:$I$31,(FI74),FALSE)/(1-angola!FD74*INDEX($E$6:$G$11,FI74,2))</f>
        <v>1.9714178781790447E-3</v>
      </c>
      <c r="FF74" s="9">
        <f t="shared" si="23"/>
        <v>1.8777118360249847</v>
      </c>
      <c r="FG74" s="9">
        <f t="shared" si="28"/>
        <v>1.8796832539031638</v>
      </c>
      <c r="FH74" s="9">
        <f>(FE74*Table46[[#This Row],[qx (tau)]])/FG74</f>
        <v>9.2424994711690208E-5</v>
      </c>
      <c r="FI74" s="6">
        <f t="shared" si="29"/>
        <v>5</v>
      </c>
      <c r="FM74" s="15">
        <v>67</v>
      </c>
      <c r="FN74" s="9">
        <v>0.8500000000000002</v>
      </c>
      <c r="FO74" s="9">
        <v>3.6557865067352348E-3</v>
      </c>
      <c r="FP74" s="9">
        <v>1.8760274673964286</v>
      </c>
      <c r="FQ74" s="9">
        <v>1.8796832539031638</v>
      </c>
      <c r="FR74" s="9">
        <v>1.7139240355483148E-4</v>
      </c>
      <c r="FS74" s="6">
        <v>5</v>
      </c>
      <c r="FW74" s="15">
        <v>67</v>
      </c>
      <c r="FX74" s="9">
        <v>0.8500000000000002</v>
      </c>
      <c r="FY74" s="9">
        <v>3.5757763991480502E-3</v>
      </c>
      <c r="FZ74" s="9">
        <v>1.8761074775040159</v>
      </c>
      <c r="GA74" s="9">
        <v>1.8796832539031638</v>
      </c>
      <c r="GB74" s="9">
        <v>1.6764132984667491E-4</v>
      </c>
      <c r="GC74" s="6">
        <v>5</v>
      </c>
      <c r="GG74" s="15">
        <v>67</v>
      </c>
      <c r="GH74" s="9">
        <v>0.8500000000000002</v>
      </c>
      <c r="GI74" s="9">
        <v>3.1310448920400615E-3</v>
      </c>
      <c r="GJ74" s="9">
        <v>1.876552209011124</v>
      </c>
      <c r="GK74" s="9">
        <v>1.879683253903164</v>
      </c>
      <c r="GL74" s="9">
        <v>1.4679120585847963E-4</v>
      </c>
      <c r="GM74" s="6">
        <v>5</v>
      </c>
      <c r="GQ74" s="15">
        <v>67</v>
      </c>
      <c r="GR74" s="9">
        <v>0.8500000000000002</v>
      </c>
      <c r="GS74" s="9">
        <v>2.6460485580618986E-3</v>
      </c>
      <c r="GT74" s="9">
        <v>1.8770372053451021</v>
      </c>
      <c r="GU74" s="9">
        <v>1.879683253903164</v>
      </c>
      <c r="GV74" s="9">
        <v>1.2405336620546531E-4</v>
      </c>
      <c r="GW74" s="6">
        <v>5</v>
      </c>
      <c r="HA74" s="15">
        <v>67</v>
      </c>
      <c r="HB74" s="9">
        <v>0.8500000000000002</v>
      </c>
      <c r="HC74" s="9">
        <v>2.1714431471470067E-3</v>
      </c>
      <c r="HD74" s="9">
        <v>1.8775118107560169</v>
      </c>
      <c r="HE74" s="9">
        <v>1.8796832539031638</v>
      </c>
      <c r="HF74" s="9">
        <v>1.0180267898208175E-4</v>
      </c>
      <c r="HG74" s="6">
        <v>5</v>
      </c>
      <c r="HK74" s="15">
        <v>67</v>
      </c>
      <c r="HL74" s="9">
        <v>0.8500000000000002</v>
      </c>
      <c r="HM74" s="9">
        <v>1.8742627475374632E-3</v>
      </c>
      <c r="HN74" s="9">
        <v>1.8778089911556262</v>
      </c>
      <c r="HO74" s="9">
        <v>1.8796832539031636</v>
      </c>
      <c r="HP74" s="9">
        <v>8.7870119494642897E-5</v>
      </c>
      <c r="HQ74" s="6">
        <v>5</v>
      </c>
      <c r="HU74" s="15">
        <v>67</v>
      </c>
      <c r="HV74" s="9">
        <v>0.8500000000000002</v>
      </c>
      <c r="HW74" s="9">
        <v>1.6708604285739378E-3</v>
      </c>
      <c r="HX74" s="9">
        <v>1.87801239347459</v>
      </c>
      <c r="HY74" s="9">
        <v>1.879683253903164</v>
      </c>
      <c r="HZ74" s="9">
        <v>7.8334110684621325E-5</v>
      </c>
      <c r="IA74" s="6">
        <v>5</v>
      </c>
      <c r="IE74" s="15">
        <v>67</v>
      </c>
      <c r="IF74" s="9">
        <v>0.8500000000000002</v>
      </c>
      <c r="IG74" s="9">
        <v>1.5882525902209356E-3</v>
      </c>
      <c r="IH74" s="9">
        <v>1.8780950013129427</v>
      </c>
      <c r="II74" s="9">
        <v>1.8796832539031636</v>
      </c>
      <c r="IJ74" s="9">
        <v>7.4461248869057067E-5</v>
      </c>
      <c r="IK74" s="6">
        <v>5</v>
      </c>
      <c r="IO74" s="15">
        <v>67</v>
      </c>
      <c r="IP74" s="9">
        <v>0.8500000000000002</v>
      </c>
      <c r="IQ74" s="9">
        <v>1.5999423786671153E-3</v>
      </c>
      <c r="IR74" s="9">
        <v>1.8780833115244968</v>
      </c>
      <c r="IS74" s="9">
        <v>1.8796832539031638</v>
      </c>
      <c r="IT74" s="9">
        <v>7.5009295352391618E-5</v>
      </c>
      <c r="IU74" s="6">
        <v>5</v>
      </c>
      <c r="IY74" s="15">
        <v>67</v>
      </c>
      <c r="IZ74" s="9">
        <v>0.8500000000000002</v>
      </c>
      <c r="JA74" s="9">
        <v>1.5957860094418068E-3</v>
      </c>
      <c r="JB74" s="9">
        <v>1.8780874678937221</v>
      </c>
      <c r="JC74" s="9">
        <v>1.8796832539031638</v>
      </c>
      <c r="JD74" s="9">
        <v>7.4814434380539329E-5</v>
      </c>
      <c r="JE74" s="6">
        <v>5</v>
      </c>
      <c r="JI74" s="15">
        <v>67</v>
      </c>
      <c r="JJ74" s="9">
        <v>0.8500000000000002</v>
      </c>
      <c r="JK74" s="9">
        <v>1.7628200976838842E-3</v>
      </c>
      <c r="JL74" s="9">
        <v>1.87792043380548</v>
      </c>
      <c r="JM74" s="9">
        <v>1.8796832539031638</v>
      </c>
      <c r="JN74" s="9">
        <v>8.2645409686853309E-5</v>
      </c>
      <c r="JO74" s="6">
        <v>5</v>
      </c>
      <c r="JS74" s="15">
        <v>67</v>
      </c>
      <c r="JT74" s="9">
        <v>0.8500000000000002</v>
      </c>
      <c r="JU74" s="9">
        <v>1.871145470618482E-3</v>
      </c>
      <c r="JV74" s="9">
        <v>1.8778121084325454</v>
      </c>
      <c r="JW74" s="9">
        <v>1.8796832539031638</v>
      </c>
      <c r="JX74" s="9">
        <v>8.7723973765753673E-5</v>
      </c>
      <c r="JY74" s="6">
        <v>5</v>
      </c>
      <c r="KC74" s="15">
        <v>67</v>
      </c>
      <c r="KD74" s="9">
        <v>0.8500000000000002</v>
      </c>
      <c r="KE74" s="9">
        <v>1.9766133397106801E-3</v>
      </c>
      <c r="KF74" s="9">
        <v>1.8777066405634533</v>
      </c>
      <c r="KG74" s="9">
        <v>1.879683253903164</v>
      </c>
      <c r="KH74" s="9">
        <v>9.2668570926505563E-5</v>
      </c>
      <c r="KI74" s="6">
        <v>5</v>
      </c>
      <c r="KM74" s="15">
        <v>67</v>
      </c>
      <c r="KN74" s="9">
        <v>0.8500000000000002</v>
      </c>
      <c r="KO74" s="9">
        <v>2.0051883781346744E-3</v>
      </c>
      <c r="KP74" s="9">
        <v>1.8776780655250291</v>
      </c>
      <c r="KQ74" s="9">
        <v>1.8796832539031638</v>
      </c>
      <c r="KR74" s="9">
        <v>9.4008240107990062E-5</v>
      </c>
      <c r="KS74" s="6">
        <v>5</v>
      </c>
      <c r="KW74" s="15">
        <v>67</v>
      </c>
      <c r="KX74" s="9">
        <v>0.8500000000000002</v>
      </c>
      <c r="KY74" s="9">
        <v>1.9714178781790447E-3</v>
      </c>
      <c r="KZ74" s="9">
        <v>1.8777118360249847</v>
      </c>
      <c r="LA74" s="9">
        <v>1.8796832539031638</v>
      </c>
      <c r="LB74" s="9">
        <v>9.2424994711690208E-5</v>
      </c>
      <c r="LC74" s="6">
        <v>5</v>
      </c>
    </row>
    <row r="75" spans="1:315">
      <c r="A75" s="6">
        <v>68</v>
      </c>
      <c r="B75" s="6">
        <v>9.3525776580464251E-2</v>
      </c>
      <c r="C75" s="6">
        <f>1-Table46[[#This Row],[qx (tau)]]</f>
        <v>0.90647422341953576</v>
      </c>
      <c r="H75" s="15">
        <f t="shared" si="30"/>
        <v>68</v>
      </c>
      <c r="I75" s="9">
        <f t="shared" si="24"/>
        <v>0.90000000000000024</v>
      </c>
      <c r="J75" s="9" cm="1">
        <f t="array" ref="J75">VLOOKUP($G$13,'qx Malaria'!$B$1:$I$31,(N75),FALSE)/(1-angola!I75*INDEX($E$6:$G$11,N75,2))</f>
        <v>2.1759198868349732E-3</v>
      </c>
      <c r="K75" s="9">
        <f t="shared" si="22"/>
        <v>2.0724933921802982</v>
      </c>
      <c r="L75" s="9">
        <f t="shared" si="26"/>
        <v>2.0746693120671331</v>
      </c>
      <c r="M75" s="9">
        <f>(J75*Table46[[#This Row],[qx (tau)]])/L75</f>
        <v>9.8090137068808998E-5</v>
      </c>
      <c r="N75" s="6">
        <f t="shared" si="27"/>
        <v>5</v>
      </c>
      <c r="S75" s="15">
        <v>68</v>
      </c>
      <c r="T75" s="9">
        <v>0.90000000000000024</v>
      </c>
      <c r="U75" s="9">
        <v>1.9932790951741643E-3</v>
      </c>
      <c r="V75" s="9">
        <v>2.0726760329719593</v>
      </c>
      <c r="W75" s="9">
        <v>2.0746693120671336</v>
      </c>
      <c r="X75" s="9">
        <v>8.9856718000047426E-5</v>
      </c>
      <c r="Y75" s="6">
        <v>5</v>
      </c>
      <c r="AC75" s="15">
        <v>68</v>
      </c>
      <c r="AD75" s="9">
        <v>0.90000000000000024</v>
      </c>
      <c r="AE75" s="9">
        <v>2.0202307975542518E-3</v>
      </c>
      <c r="AF75" s="9">
        <v>2.0726490812695788</v>
      </c>
      <c r="AG75" s="9">
        <v>2.0746693120671331</v>
      </c>
      <c r="AH75" s="9">
        <v>9.1071696638137838E-5</v>
      </c>
      <c r="AI75" s="6">
        <v>5</v>
      </c>
      <c r="AM75" s="15">
        <v>68</v>
      </c>
      <c r="AN75" s="9">
        <v>0.90000000000000024</v>
      </c>
      <c r="AO75" s="9">
        <v>2.0724138808859119E-3</v>
      </c>
      <c r="AP75" s="9">
        <v>2.0725968981862475</v>
      </c>
      <c r="AQ75" s="9">
        <v>2.0746693120671336</v>
      </c>
      <c r="AR75" s="9">
        <v>9.342410208635542E-5</v>
      </c>
      <c r="AS75" s="6">
        <v>5</v>
      </c>
      <c r="AW75" s="15">
        <v>68</v>
      </c>
      <c r="AX75" s="9">
        <v>0.90000000000000024</v>
      </c>
      <c r="AY75" s="9">
        <v>2.1547025892166062E-3</v>
      </c>
      <c r="AZ75" s="9">
        <v>2.0725146094779165</v>
      </c>
      <c r="BA75" s="9">
        <v>2.0746693120671331</v>
      </c>
      <c r="BB75" s="9">
        <v>9.7133664523929325E-5</v>
      </c>
      <c r="BC75" s="6">
        <v>5</v>
      </c>
      <c r="BG75" s="15">
        <v>68</v>
      </c>
      <c r="BH75" s="9">
        <v>0.90000000000000024</v>
      </c>
      <c r="BI75" s="9">
        <v>2.2541945118324629E-3</v>
      </c>
      <c r="BJ75" s="9">
        <v>2.0724151175553009</v>
      </c>
      <c r="BK75" s="9">
        <v>2.0746693120671336</v>
      </c>
      <c r="BL75" s="9">
        <v>1.0161874524113537E-4</v>
      </c>
      <c r="BM75" s="6">
        <v>5</v>
      </c>
      <c r="BQ75" s="15">
        <v>68</v>
      </c>
      <c r="BR75" s="9">
        <v>0.90000000000000024</v>
      </c>
      <c r="BS75" s="9">
        <v>2.3379168213535874E-3</v>
      </c>
      <c r="BT75" s="9">
        <v>2.0723313952457798</v>
      </c>
      <c r="BU75" s="9">
        <v>2.0746693120671336</v>
      </c>
      <c r="BV75" s="9">
        <v>1.0539293420201193E-4</v>
      </c>
      <c r="BW75" s="6">
        <v>5</v>
      </c>
      <c r="CA75" s="15">
        <v>68</v>
      </c>
      <c r="CB75" s="9">
        <v>0.90000000000000024</v>
      </c>
      <c r="CC75" s="9">
        <v>2.3889530237329024E-3</v>
      </c>
      <c r="CD75" s="9">
        <v>2.0722803590434005</v>
      </c>
      <c r="CE75" s="9">
        <v>2.0746693120671336</v>
      </c>
      <c r="CF75" s="9">
        <v>1.0769363843158735E-4</v>
      </c>
      <c r="CG75" s="6">
        <v>5</v>
      </c>
      <c r="CK75" s="15">
        <v>68</v>
      </c>
      <c r="CL75" s="9">
        <v>0.90000000000000024</v>
      </c>
      <c r="CM75" s="9">
        <v>2.507368482062438E-3</v>
      </c>
      <c r="CN75" s="9">
        <v>2.0721619435850709</v>
      </c>
      <c r="CO75" s="9">
        <v>2.0746693120671331</v>
      </c>
      <c r="CP75" s="9">
        <v>1.1303178925638881E-4</v>
      </c>
      <c r="CQ75" s="6">
        <v>5</v>
      </c>
      <c r="CU75" s="15">
        <v>68</v>
      </c>
      <c r="CV75" s="9">
        <v>0.90000000000000024</v>
      </c>
      <c r="CW75" s="9">
        <v>2.6882889522947305E-3</v>
      </c>
      <c r="CX75" s="9">
        <v>2.0719810231148386</v>
      </c>
      <c r="CY75" s="9">
        <v>2.0746693120671331</v>
      </c>
      <c r="CZ75" s="9">
        <v>1.2118765649718714E-4</v>
      </c>
      <c r="DA75" s="6">
        <v>5</v>
      </c>
      <c r="DE75" s="15">
        <v>68</v>
      </c>
      <c r="DF75" s="9">
        <v>0.90000000000000024</v>
      </c>
      <c r="DG75" s="9">
        <v>2.8608945356225278E-3</v>
      </c>
      <c r="DH75" s="9">
        <v>2.0718084175315106</v>
      </c>
      <c r="DI75" s="9">
        <v>2.0746693120671331</v>
      </c>
      <c r="DJ75" s="9">
        <v>1.2896868990282991E-4</v>
      </c>
      <c r="DK75" s="6">
        <v>5</v>
      </c>
      <c r="DO75" s="15">
        <v>68</v>
      </c>
      <c r="DP75" s="9">
        <v>0.90000000000000024</v>
      </c>
      <c r="DQ75" s="9">
        <v>3.0383743629977876E-3</v>
      </c>
      <c r="DR75" s="9">
        <v>2.0716309377041355</v>
      </c>
      <c r="DS75" s="9">
        <v>2.0746693120671331</v>
      </c>
      <c r="DT75" s="9">
        <v>1.3696945348770179E-4</v>
      </c>
      <c r="DU75" s="6">
        <v>5</v>
      </c>
      <c r="DY75" s="15">
        <v>68</v>
      </c>
      <c r="DZ75" s="9">
        <v>0.90000000000000024</v>
      </c>
      <c r="EA75" s="9">
        <v>3.2118401070398432E-3</v>
      </c>
      <c r="EB75" s="9">
        <v>2.0714574719600933</v>
      </c>
      <c r="EC75" s="9">
        <v>2.0746693120671331</v>
      </c>
      <c r="ED75" s="9">
        <v>1.4478926280732618E-4</v>
      </c>
      <c r="EE75" s="6">
        <v>5</v>
      </c>
      <c r="EI75" s="15">
        <v>68</v>
      </c>
      <c r="EJ75" s="9">
        <v>0.90000000000000024</v>
      </c>
      <c r="EK75" s="9">
        <v>3.4472374225084841E-3</v>
      </c>
      <c r="EL75" s="9">
        <v>2.0712220746446248</v>
      </c>
      <c r="EM75" s="9">
        <v>2.0746693120671331</v>
      </c>
      <c r="EN75" s="9">
        <v>1.5540093793362639E-4</v>
      </c>
      <c r="EO75" s="6">
        <v>5</v>
      </c>
      <c r="ES75" s="15">
        <v>68</v>
      </c>
      <c r="ET75" s="9">
        <v>0.90000000000000024</v>
      </c>
      <c r="EU75" s="9">
        <v>3.7041387558335772E-3</v>
      </c>
      <c r="EV75" s="9">
        <v>2.0709651733112997</v>
      </c>
      <c r="EW75" s="9">
        <v>2.0746693120671331</v>
      </c>
      <c r="EX75" s="9">
        <v>1.6698201090946678E-4</v>
      </c>
      <c r="EY75" s="6">
        <v>5</v>
      </c>
      <c r="FC75" s="15">
        <f t="shared" si="31"/>
        <v>68</v>
      </c>
      <c r="FD75" s="9">
        <f t="shared" si="25"/>
        <v>0.90000000000000024</v>
      </c>
      <c r="FE75" s="9" cm="1">
        <f t="array" ref="FE75">VLOOKUP($G$13,'qx Malaria'!$B$1:$I$31,(FI75),FALSE)/(1-angola!FD75*INDEX($E$6:$G$11,FI75,2))</f>
        <v>2.1759198868349732E-3</v>
      </c>
      <c r="FF75" s="9">
        <f t="shared" si="23"/>
        <v>2.0724933921802982</v>
      </c>
      <c r="FG75" s="9">
        <f t="shared" si="28"/>
        <v>2.0746693120671331</v>
      </c>
      <c r="FH75" s="9">
        <f>(FE75*Table46[[#This Row],[qx (tau)]])/FG75</f>
        <v>9.8090137068808998E-5</v>
      </c>
      <c r="FI75" s="6">
        <f t="shared" si="29"/>
        <v>5</v>
      </c>
      <c r="FM75" s="15">
        <v>68</v>
      </c>
      <c r="FN75" s="9">
        <v>0.90000000000000024</v>
      </c>
      <c r="FO75" s="9">
        <v>4.0350139105848701E-3</v>
      </c>
      <c r="FP75" s="9">
        <v>2.0706342981565484</v>
      </c>
      <c r="FQ75" s="9">
        <v>2.0746693120671331</v>
      </c>
      <c r="FR75" s="9">
        <v>1.8189781248772555E-4</v>
      </c>
      <c r="FS75" s="6">
        <v>5</v>
      </c>
      <c r="FW75" s="15">
        <v>68</v>
      </c>
      <c r="FX75" s="9">
        <v>0.90000000000000024</v>
      </c>
      <c r="FY75" s="9">
        <v>3.9467040772543692E-3</v>
      </c>
      <c r="FZ75" s="9">
        <v>2.0707226079898788</v>
      </c>
      <c r="GA75" s="9">
        <v>2.0746693120671331</v>
      </c>
      <c r="GB75" s="9">
        <v>1.779168186522804E-4</v>
      </c>
      <c r="GC75" s="6">
        <v>5</v>
      </c>
      <c r="GG75" s="15">
        <v>68</v>
      </c>
      <c r="GH75" s="9">
        <v>0.90000000000000024</v>
      </c>
      <c r="GI75" s="9">
        <v>3.4558390296510651E-3</v>
      </c>
      <c r="GJ75" s="9">
        <v>2.0712134730374823</v>
      </c>
      <c r="GK75" s="9">
        <v>2.0746693120671331</v>
      </c>
      <c r="GL75" s="9">
        <v>1.5578869707344247E-4</v>
      </c>
      <c r="GM75" s="6">
        <v>5</v>
      </c>
      <c r="GQ75" s="15">
        <v>68</v>
      </c>
      <c r="GR75" s="9">
        <v>0.90000000000000024</v>
      </c>
      <c r="GS75" s="9">
        <v>2.9205323451444243E-3</v>
      </c>
      <c r="GT75" s="9">
        <v>2.0717487797219891</v>
      </c>
      <c r="GU75" s="9">
        <v>2.0746693120671336</v>
      </c>
      <c r="GV75" s="9">
        <v>1.3165715327222142E-4</v>
      </c>
      <c r="GW75" s="6">
        <v>5</v>
      </c>
      <c r="HA75" s="15">
        <v>68</v>
      </c>
      <c r="HB75" s="9">
        <v>0.90000000000000024</v>
      </c>
      <c r="HC75" s="9">
        <v>2.3966944701612255E-3</v>
      </c>
      <c r="HD75" s="9">
        <v>2.0722726175969721</v>
      </c>
      <c r="HE75" s="9">
        <v>2.0746693120671336</v>
      </c>
      <c r="HF75" s="9">
        <v>1.0804262165742182E-4</v>
      </c>
      <c r="HG75" s="6">
        <v>5</v>
      </c>
      <c r="HK75" s="15">
        <v>68</v>
      </c>
      <c r="HL75" s="9">
        <v>0.90000000000000024</v>
      </c>
      <c r="HM75" s="9">
        <v>2.0686865177907935E-3</v>
      </c>
      <c r="HN75" s="9">
        <v>2.0726006255493425</v>
      </c>
      <c r="HO75" s="9">
        <v>2.0746693120671331</v>
      </c>
      <c r="HP75" s="9">
        <v>9.3256073125768478E-5</v>
      </c>
      <c r="HQ75" s="6">
        <v>5</v>
      </c>
      <c r="HU75" s="15">
        <v>68</v>
      </c>
      <c r="HV75" s="9">
        <v>0.90000000000000024</v>
      </c>
      <c r="HW75" s="9">
        <v>1.8441845713694223E-3</v>
      </c>
      <c r="HX75" s="9">
        <v>2.0728251274957641</v>
      </c>
      <c r="HY75" s="9">
        <v>2.0746693120671336</v>
      </c>
      <c r="HZ75" s="9">
        <v>8.3135559576568617E-5</v>
      </c>
      <c r="IA75" s="6">
        <v>5</v>
      </c>
      <c r="IE75" s="15">
        <v>68</v>
      </c>
      <c r="IF75" s="9">
        <v>0.90000000000000024</v>
      </c>
      <c r="IG75" s="9">
        <v>1.7530075356580611E-3</v>
      </c>
      <c r="IH75" s="9">
        <v>2.0729163045314754</v>
      </c>
      <c r="II75" s="9">
        <v>2.0746693120671336</v>
      </c>
      <c r="IJ75" s="9">
        <v>7.9025312694518129E-5</v>
      </c>
      <c r="IK75" s="6">
        <v>5</v>
      </c>
      <c r="IO75" s="15">
        <v>68</v>
      </c>
      <c r="IP75" s="9">
        <v>0.90000000000000024</v>
      </c>
      <c r="IQ75" s="9">
        <v>1.7659099463719333E-3</v>
      </c>
      <c r="IR75" s="9">
        <v>2.0729034021207613</v>
      </c>
      <c r="IS75" s="9">
        <v>2.0746693120671331</v>
      </c>
      <c r="IT75" s="9">
        <v>7.9606951404242277E-5</v>
      </c>
      <c r="IU75" s="6">
        <v>5</v>
      </c>
      <c r="IY75" s="15">
        <v>68</v>
      </c>
      <c r="IZ75" s="9">
        <v>0.90000000000000024</v>
      </c>
      <c r="JA75" s="9">
        <v>1.7613224225625564E-3</v>
      </c>
      <c r="JB75" s="9">
        <v>2.072907989644571</v>
      </c>
      <c r="JC75" s="9">
        <v>2.0746693120671336</v>
      </c>
      <c r="JD75" s="9">
        <v>7.9400146529673681E-5</v>
      </c>
      <c r="JE75" s="6">
        <v>5</v>
      </c>
      <c r="JI75" s="15">
        <v>68</v>
      </c>
      <c r="JJ75" s="9">
        <v>0.90000000000000024</v>
      </c>
      <c r="JK75" s="9">
        <v>1.9456835356518815E-3</v>
      </c>
      <c r="JL75" s="9">
        <v>2.0727236285314814</v>
      </c>
      <c r="JM75" s="9">
        <v>2.0746693120671331</v>
      </c>
      <c r="JN75" s="9">
        <v>8.7711117426398453E-5</v>
      </c>
      <c r="JO75" s="6">
        <v>5</v>
      </c>
      <c r="JS75" s="15">
        <v>68</v>
      </c>
      <c r="JT75" s="9">
        <v>0.90000000000000024</v>
      </c>
      <c r="JU75" s="9">
        <v>2.0652458749337607E-3</v>
      </c>
      <c r="JV75" s="9">
        <v>2.0726040661921994</v>
      </c>
      <c r="JW75" s="9">
        <v>2.0746693120671331</v>
      </c>
      <c r="JX75" s="9">
        <v>9.3100969469842024E-5</v>
      </c>
      <c r="JY75" s="6">
        <v>5</v>
      </c>
      <c r="KC75" s="15">
        <v>68</v>
      </c>
      <c r="KD75" s="9">
        <v>0.90000000000000024</v>
      </c>
      <c r="KE75" s="9">
        <v>2.1816542915966942E-3</v>
      </c>
      <c r="KF75" s="9">
        <v>2.0724876577755369</v>
      </c>
      <c r="KG75" s="9">
        <v>2.0746693120671336</v>
      </c>
      <c r="KH75" s="9">
        <v>9.8348643162019696E-5</v>
      </c>
      <c r="KI75" s="6">
        <v>5</v>
      </c>
      <c r="KM75" s="15">
        <v>68</v>
      </c>
      <c r="KN75" s="9">
        <v>0.90000000000000024</v>
      </c>
      <c r="KO75" s="9">
        <v>2.2131935177861586E-3</v>
      </c>
      <c r="KP75" s="9">
        <v>2.0724561185493471</v>
      </c>
      <c r="KQ75" s="9">
        <v>2.0746693120671331</v>
      </c>
      <c r="KR75" s="9">
        <v>9.9770426674678704E-5</v>
      </c>
      <c r="KS75" s="6">
        <v>5</v>
      </c>
      <c r="KW75" s="15">
        <v>68</v>
      </c>
      <c r="KX75" s="9">
        <v>0.90000000000000024</v>
      </c>
      <c r="KY75" s="9">
        <v>2.1759198868349732E-3</v>
      </c>
      <c r="KZ75" s="9">
        <v>2.0724933921802982</v>
      </c>
      <c r="LA75" s="9">
        <v>2.0746693120671331</v>
      </c>
      <c r="LB75" s="9">
        <v>9.8090137068808998E-5</v>
      </c>
      <c r="LC75" s="6">
        <v>5</v>
      </c>
    </row>
    <row r="76" spans="1:315">
      <c r="A76" s="6">
        <v>69</v>
      </c>
      <c r="B76" s="6">
        <v>9.930091247235924E-2</v>
      </c>
      <c r="C76" s="6">
        <f>1-Table46[[#This Row],[qx (tau)]]</f>
        <v>0.90069908752764072</v>
      </c>
      <c r="H76" s="15">
        <f t="shared" si="30"/>
        <v>69</v>
      </c>
      <c r="I76" s="9">
        <f t="shared" si="24"/>
        <v>0.95000000000000029</v>
      </c>
      <c r="J76" s="9" cm="1">
        <f t="array" ref="J76">VLOOKUP($G$13,'qx Malaria'!$B$1:$I$31,(N76),FALSE)/(1-angola!I76*INDEX($E$6:$G$11,N76,2))</f>
        <v>2.427759827381905E-3</v>
      </c>
      <c r="K76" s="9">
        <f t="shared" si="22"/>
        <v>2.3123627990589628</v>
      </c>
      <c r="L76" s="9">
        <f t="shared" si="26"/>
        <v>2.3147905588863447</v>
      </c>
      <c r="M76" s="9">
        <f>(J76*Table46[[#This Row],[qx (tau)]])/L76</f>
        <v>1.041471182769747E-4</v>
      </c>
      <c r="N76" s="6">
        <f t="shared" si="27"/>
        <v>5</v>
      </c>
      <c r="S76" s="15">
        <v>69</v>
      </c>
      <c r="T76" s="9">
        <v>0.95000000000000029</v>
      </c>
      <c r="U76" s="9">
        <v>2.2239802767108981E-3</v>
      </c>
      <c r="V76" s="9">
        <v>2.3125665786096339</v>
      </c>
      <c r="W76" s="9">
        <v>2.3147905588863447</v>
      </c>
      <c r="X76" s="9">
        <v>9.5405292694891055E-5</v>
      </c>
      <c r="Y76" s="6">
        <v>5</v>
      </c>
      <c r="AC76" s="15">
        <v>69</v>
      </c>
      <c r="AD76" s="9">
        <v>0.95000000000000029</v>
      </c>
      <c r="AE76" s="9">
        <v>2.2540513564017527E-3</v>
      </c>
      <c r="AF76" s="9">
        <v>2.3125365075299431</v>
      </c>
      <c r="AG76" s="9">
        <v>2.3147905588863447</v>
      </c>
      <c r="AH76" s="9">
        <v>9.669529521406822E-5</v>
      </c>
      <c r="AI76" s="6">
        <v>5</v>
      </c>
      <c r="AM76" s="15">
        <v>69</v>
      </c>
      <c r="AN76" s="9">
        <v>0.95000000000000029</v>
      </c>
      <c r="AO76" s="9">
        <v>2.3122740851648982E-3</v>
      </c>
      <c r="AP76" s="9">
        <v>2.31247828480118</v>
      </c>
      <c r="AQ76" s="9">
        <v>2.3147905588863451</v>
      </c>
      <c r="AR76" s="9">
        <v>9.9192959666092126E-5</v>
      </c>
      <c r="AS76" s="6">
        <v>5</v>
      </c>
      <c r="AW76" s="15">
        <v>69</v>
      </c>
      <c r="AX76" s="9">
        <v>0.95000000000000029</v>
      </c>
      <c r="AY76" s="9">
        <v>2.4040868497529344E-3</v>
      </c>
      <c r="AZ76" s="9">
        <v>2.3123864720365916</v>
      </c>
      <c r="BA76" s="9">
        <v>2.3147905588863447</v>
      </c>
      <c r="BB76" s="9">
        <v>1.0313158437889907E-4</v>
      </c>
      <c r="BC76" s="6">
        <v>5</v>
      </c>
      <c r="BG76" s="15">
        <v>69</v>
      </c>
      <c r="BH76" s="9">
        <v>0.95000000000000029</v>
      </c>
      <c r="BI76" s="9">
        <v>2.5150939205266227E-3</v>
      </c>
      <c r="BJ76" s="9">
        <v>2.3122754649658184</v>
      </c>
      <c r="BK76" s="9">
        <v>2.3147905588863451</v>
      </c>
      <c r="BL76" s="9">
        <v>1.0789361495501056E-4</v>
      </c>
      <c r="BM76" s="6">
        <v>5</v>
      </c>
      <c r="BQ76" s="15">
        <v>69</v>
      </c>
      <c r="BR76" s="9">
        <v>0.95000000000000029</v>
      </c>
      <c r="BS76" s="9">
        <v>2.6085062106301301E-3</v>
      </c>
      <c r="BT76" s="9">
        <v>2.3121820526757144</v>
      </c>
      <c r="BU76" s="9">
        <v>2.3147905588863447</v>
      </c>
      <c r="BV76" s="9">
        <v>1.119008568230929E-4</v>
      </c>
      <c r="BW76" s="6">
        <v>5</v>
      </c>
      <c r="CA76" s="15">
        <v>69</v>
      </c>
      <c r="CB76" s="9">
        <v>0.95000000000000029</v>
      </c>
      <c r="CC76" s="9">
        <v>2.665449318980898E-3</v>
      </c>
      <c r="CD76" s="9">
        <v>2.3121251095673641</v>
      </c>
      <c r="CE76" s="9">
        <v>2.3147905588863451</v>
      </c>
      <c r="CF76" s="9">
        <v>1.1434362755089645E-4</v>
      </c>
      <c r="CG76" s="6">
        <v>5</v>
      </c>
      <c r="CK76" s="15">
        <v>69</v>
      </c>
      <c r="CL76" s="9">
        <v>0.95000000000000029</v>
      </c>
      <c r="CM76" s="9">
        <v>2.7975701265588039E-3</v>
      </c>
      <c r="CN76" s="9">
        <v>2.3119929887597861</v>
      </c>
      <c r="CO76" s="9">
        <v>2.3147905588863451</v>
      </c>
      <c r="CP76" s="9">
        <v>1.2001140457664302E-4</v>
      </c>
      <c r="CQ76" s="6">
        <v>5</v>
      </c>
      <c r="CU76" s="15">
        <v>69</v>
      </c>
      <c r="CV76" s="9">
        <v>0.95000000000000029</v>
      </c>
      <c r="CW76" s="9">
        <v>2.9994302466112457E-3</v>
      </c>
      <c r="CX76" s="9">
        <v>2.3117911286397335</v>
      </c>
      <c r="CY76" s="9">
        <v>2.3147905588863447</v>
      </c>
      <c r="CZ76" s="9">
        <v>1.2867088957239621E-4</v>
      </c>
      <c r="DA76" s="6">
        <v>5</v>
      </c>
      <c r="DE76" s="15">
        <v>69</v>
      </c>
      <c r="DF76" s="9">
        <v>0.95000000000000029</v>
      </c>
      <c r="DG76" s="9">
        <v>3.1920131186739561E-3</v>
      </c>
      <c r="DH76" s="9">
        <v>2.3115985457676707</v>
      </c>
      <c r="DI76" s="9">
        <v>2.3147905588863447</v>
      </c>
      <c r="DJ76" s="9">
        <v>1.3693239506755225E-4</v>
      </c>
      <c r="DK76" s="6">
        <v>5</v>
      </c>
      <c r="DO76" s="15">
        <v>69</v>
      </c>
      <c r="DP76" s="9">
        <v>0.95000000000000029</v>
      </c>
      <c r="DQ76" s="9">
        <v>3.3900343774892674E-3</v>
      </c>
      <c r="DR76" s="9">
        <v>2.3114005245088554</v>
      </c>
      <c r="DS76" s="9">
        <v>2.3147905588863447</v>
      </c>
      <c r="DT76" s="9">
        <v>1.4542719889064452E-4</v>
      </c>
      <c r="DU76" s="6">
        <v>5</v>
      </c>
      <c r="DY76" s="15">
        <v>69</v>
      </c>
      <c r="DZ76" s="9">
        <v>0.95000000000000029</v>
      </c>
      <c r="EA76" s="9">
        <v>3.5835769648612601E-3</v>
      </c>
      <c r="EB76" s="9">
        <v>2.3112069819214835</v>
      </c>
      <c r="EC76" s="9">
        <v>2.3147905588863447</v>
      </c>
      <c r="ED76" s="9">
        <v>1.5372987467896572E-4</v>
      </c>
      <c r="EE76" s="6">
        <v>5</v>
      </c>
      <c r="EI76" s="15">
        <v>69</v>
      </c>
      <c r="EJ76" s="9">
        <v>0.95000000000000029</v>
      </c>
      <c r="EK76" s="9">
        <v>3.8462190545016008E-3</v>
      </c>
      <c r="EL76" s="9">
        <v>2.3109443398318432</v>
      </c>
      <c r="EM76" s="9">
        <v>2.3147905588863447</v>
      </c>
      <c r="EN76" s="9">
        <v>1.6499681157518343E-4</v>
      </c>
      <c r="EO76" s="6">
        <v>5</v>
      </c>
      <c r="ES76" s="15">
        <v>69</v>
      </c>
      <c r="ET76" s="9">
        <v>0.95000000000000029</v>
      </c>
      <c r="EU76" s="9">
        <v>4.1328540268740057E-3</v>
      </c>
      <c r="EV76" s="9">
        <v>2.3106577048594708</v>
      </c>
      <c r="EW76" s="9">
        <v>2.3147905588863447</v>
      </c>
      <c r="EX76" s="9">
        <v>1.7729300580053185E-4</v>
      </c>
      <c r="EY76" s="6">
        <v>5</v>
      </c>
      <c r="FC76" s="15">
        <f t="shared" si="31"/>
        <v>69</v>
      </c>
      <c r="FD76" s="9">
        <f t="shared" si="25"/>
        <v>0.95000000000000029</v>
      </c>
      <c r="FE76" s="9" cm="1">
        <f t="array" ref="FE76">VLOOKUP($G$13,'qx Malaria'!$B$1:$I$31,(FI76),FALSE)/(1-angola!FD76*INDEX($E$6:$G$11,FI76,2))</f>
        <v>2.427759827381905E-3</v>
      </c>
      <c r="FF76" s="9">
        <f t="shared" si="23"/>
        <v>2.3123627990589628</v>
      </c>
      <c r="FG76" s="9">
        <f t="shared" si="28"/>
        <v>2.3147905588863447</v>
      </c>
      <c r="FH76" s="9">
        <f>(FE76*Table46[[#This Row],[qx (tau)]])/FG76</f>
        <v>1.041471182769747E-4</v>
      </c>
      <c r="FI76" s="6">
        <f t="shared" si="29"/>
        <v>5</v>
      </c>
      <c r="FM76" s="15">
        <v>69</v>
      </c>
      <c r="FN76" s="9">
        <v>0.95000000000000029</v>
      </c>
      <c r="FO76" s="9">
        <v>4.5020245158447162E-3</v>
      </c>
      <c r="FP76" s="9">
        <v>2.3102885343705002</v>
      </c>
      <c r="FQ76" s="9">
        <v>2.3147905588863451</v>
      </c>
      <c r="FR76" s="9">
        <v>1.9312984523809E-4</v>
      </c>
      <c r="FS76" s="6">
        <v>5</v>
      </c>
      <c r="FW76" s="15">
        <v>69</v>
      </c>
      <c r="FX76" s="9">
        <v>0.95000000000000029</v>
      </c>
      <c r="FY76" s="9">
        <v>4.403493744091702E-3</v>
      </c>
      <c r="FZ76" s="9">
        <v>2.3103870651422533</v>
      </c>
      <c r="GA76" s="9">
        <v>2.3147905588863451</v>
      </c>
      <c r="GB76" s="9">
        <v>1.8890302847312645E-4</v>
      </c>
      <c r="GC76" s="6">
        <v>5</v>
      </c>
      <c r="GG76" s="15">
        <v>69</v>
      </c>
      <c r="GH76" s="9">
        <v>0.95000000000000029</v>
      </c>
      <c r="GI76" s="9">
        <v>3.8558162075944271E-3</v>
      </c>
      <c r="GJ76" s="9">
        <v>2.3109347426787505</v>
      </c>
      <c r="GK76" s="9">
        <v>2.3147905588863451</v>
      </c>
      <c r="GL76" s="9">
        <v>1.6540851450683571E-4</v>
      </c>
      <c r="GM76" s="6">
        <v>5</v>
      </c>
      <c r="GQ76" s="15">
        <v>69</v>
      </c>
      <c r="GR76" s="9">
        <v>0.95000000000000029</v>
      </c>
      <c r="GS76" s="9">
        <v>3.2585533801175498E-3</v>
      </c>
      <c r="GT76" s="9">
        <v>2.3115320055062272</v>
      </c>
      <c r="GU76" s="9">
        <v>2.3147905588863447</v>
      </c>
      <c r="GV76" s="9">
        <v>1.3978686872700809E-4</v>
      </c>
      <c r="GW76" s="6">
        <v>5</v>
      </c>
      <c r="HA76" s="15">
        <v>69</v>
      </c>
      <c r="HB76" s="9">
        <v>0.95000000000000029</v>
      </c>
      <c r="HC76" s="9">
        <v>2.6740867567644415E-3</v>
      </c>
      <c r="HD76" s="9">
        <v>2.3121164721295804</v>
      </c>
      <c r="HE76" s="9">
        <v>2.3147905588863447</v>
      </c>
      <c r="HF76" s="9">
        <v>1.1471416018938354E-4</v>
      </c>
      <c r="HG76" s="6">
        <v>5</v>
      </c>
      <c r="HK76" s="15">
        <v>69</v>
      </c>
      <c r="HL76" s="9">
        <v>0.95000000000000029</v>
      </c>
      <c r="HM76" s="9">
        <v>2.3081153188246736E-3</v>
      </c>
      <c r="HN76" s="9">
        <v>2.3124824435675202</v>
      </c>
      <c r="HO76" s="9">
        <v>2.3147905588863447</v>
      </c>
      <c r="HP76" s="9">
        <v>9.9014555062376159E-5</v>
      </c>
      <c r="HQ76" s="6">
        <v>5</v>
      </c>
      <c r="HU76" s="15">
        <v>69</v>
      </c>
      <c r="HV76" s="9">
        <v>0.95000000000000029</v>
      </c>
      <c r="HW76" s="9">
        <v>2.0576296231019121E-3</v>
      </c>
      <c r="HX76" s="9">
        <v>2.3127329292632433</v>
      </c>
      <c r="HY76" s="9">
        <v>2.3147905588863451</v>
      </c>
      <c r="HZ76" s="9">
        <v>8.8269108546251297E-5</v>
      </c>
      <c r="IA76" s="6">
        <v>5</v>
      </c>
      <c r="IE76" s="15">
        <v>69</v>
      </c>
      <c r="IF76" s="9">
        <v>0.95000000000000029</v>
      </c>
      <c r="IG76" s="9">
        <v>1.9558998003179561E-3</v>
      </c>
      <c r="IH76" s="9">
        <v>2.3128346590860267</v>
      </c>
      <c r="II76" s="9">
        <v>2.3147905588863447</v>
      </c>
      <c r="IJ76" s="9">
        <v>8.3905057470737049E-5</v>
      </c>
      <c r="IK76" s="6">
        <v>5</v>
      </c>
      <c r="IO76" s="15">
        <v>69</v>
      </c>
      <c r="IP76" s="9">
        <v>0.95000000000000029</v>
      </c>
      <c r="IQ76" s="9">
        <v>1.9702955299571953E-3</v>
      </c>
      <c r="IR76" s="9">
        <v>2.3128202633563877</v>
      </c>
      <c r="IS76" s="9">
        <v>2.3147905588863447</v>
      </c>
      <c r="IT76" s="9">
        <v>8.4522611868215493E-5</v>
      </c>
      <c r="IU76" s="6">
        <v>5</v>
      </c>
      <c r="IY76" s="15">
        <v>69</v>
      </c>
      <c r="IZ76" s="9">
        <v>0.95000000000000029</v>
      </c>
      <c r="JA76" s="9">
        <v>1.965177048307688E-3</v>
      </c>
      <c r="JB76" s="9">
        <v>2.3128253818380373</v>
      </c>
      <c r="JC76" s="9">
        <v>2.3147905588863451</v>
      </c>
      <c r="JD76" s="9">
        <v>8.4303036971334247E-5</v>
      </c>
      <c r="JE76" s="6">
        <v>5</v>
      </c>
      <c r="JI76" s="15">
        <v>69</v>
      </c>
      <c r="JJ76" s="9">
        <v>0.95000000000000029</v>
      </c>
      <c r="JK76" s="9">
        <v>2.1708760295972604E-3</v>
      </c>
      <c r="JL76" s="9">
        <v>2.3126196828567478</v>
      </c>
      <c r="JM76" s="9">
        <v>2.3147905588863451</v>
      </c>
      <c r="JN76" s="9">
        <v>9.3127203139748368E-5</v>
      </c>
      <c r="JO76" s="6">
        <v>5</v>
      </c>
      <c r="JS76" s="15">
        <v>69</v>
      </c>
      <c r="JT76" s="9">
        <v>0.95000000000000029</v>
      </c>
      <c r="JU76" s="9">
        <v>2.304276457587543E-3</v>
      </c>
      <c r="JV76" s="9">
        <v>2.3124862824287571</v>
      </c>
      <c r="JW76" s="9">
        <v>2.3147905588863447</v>
      </c>
      <c r="JX76" s="9">
        <v>9.8849873889715232E-5</v>
      </c>
      <c r="JY76" s="6">
        <v>5</v>
      </c>
      <c r="KC76" s="15">
        <v>69</v>
      </c>
      <c r="KD76" s="9">
        <v>0.95000000000000029</v>
      </c>
      <c r="KE76" s="9">
        <v>2.4341579294437895E-3</v>
      </c>
      <c r="KF76" s="9">
        <v>2.3123564009569013</v>
      </c>
      <c r="KG76" s="9">
        <v>2.3147905588863451</v>
      </c>
      <c r="KH76" s="9">
        <v>1.0442158689807624E-4</v>
      </c>
      <c r="KI76" s="6">
        <v>5</v>
      </c>
      <c r="KM76" s="15">
        <v>69</v>
      </c>
      <c r="KN76" s="9">
        <v>0.95000000000000029</v>
      </c>
      <c r="KO76" s="9">
        <v>2.4693474907841514E-3</v>
      </c>
      <c r="KP76" s="9">
        <v>2.3123212113955605</v>
      </c>
      <c r="KQ76" s="9">
        <v>2.3147905588863447</v>
      </c>
      <c r="KR76" s="9">
        <v>1.0593116431413464E-4</v>
      </c>
      <c r="KS76" s="6">
        <v>5</v>
      </c>
      <c r="KW76" s="15">
        <v>69</v>
      </c>
      <c r="KX76" s="9">
        <v>0.95000000000000029</v>
      </c>
      <c r="KY76" s="9">
        <v>2.427759827381905E-3</v>
      </c>
      <c r="KZ76" s="9">
        <v>2.3123627990589628</v>
      </c>
      <c r="LA76" s="9">
        <v>2.3147905588863447</v>
      </c>
      <c r="LB76" s="9">
        <v>1.041471182769747E-4</v>
      </c>
      <c r="LC76" s="6">
        <v>5</v>
      </c>
    </row>
    <row r="77" spans="1:315">
      <c r="A77" s="6">
        <v>70</v>
      </c>
      <c r="B77" s="6">
        <v>0.10539390825484284</v>
      </c>
      <c r="C77" s="6">
        <f>1-Table46[[#This Row],[qx (tau)]]</f>
        <v>0.89460609174515715</v>
      </c>
      <c r="H77" s="15">
        <f t="shared" si="30"/>
        <v>70</v>
      </c>
      <c r="I77" s="9">
        <v>0</v>
      </c>
      <c r="J77" s="9" cm="1">
        <f t="array" ref="J77">VLOOKUP($G$13,'qx Malaria'!$B$1:$I$31,(N77),FALSE)/(1-angola!I77*INDEX($E$6:$G$11,N77,2))</f>
        <v>1.1375000000000001E-3</v>
      </c>
      <c r="K77" s="9">
        <f>$G$11/(1-I77*$F$11)</f>
        <v>0.99886249999999999</v>
      </c>
      <c r="L77" s="9">
        <f t="shared" si="26"/>
        <v>1</v>
      </c>
      <c r="M77" s="9">
        <f>(J77*Table46[[#This Row],[qx (tau)]])/L77</f>
        <v>1.1988557063988373E-4</v>
      </c>
      <c r="N77" s="6">
        <f t="shared" si="27"/>
        <v>6</v>
      </c>
      <c r="S77" s="15">
        <v>70</v>
      </c>
      <c r="T77" s="9">
        <v>0</v>
      </c>
      <c r="U77" s="9">
        <v>7.7239999999999991E-4</v>
      </c>
      <c r="V77" s="9">
        <v>0.99922759999999999</v>
      </c>
      <c r="W77" s="9">
        <v>1</v>
      </c>
      <c r="X77" s="9">
        <v>8.1406254736040597E-5</v>
      </c>
      <c r="Y77" s="6">
        <v>6</v>
      </c>
      <c r="AC77" s="15">
        <v>70</v>
      </c>
      <c r="AD77" s="9">
        <v>0</v>
      </c>
      <c r="AE77" s="9">
        <v>8.497E-4</v>
      </c>
      <c r="AF77" s="9">
        <v>0.99915030000000005</v>
      </c>
      <c r="AG77" s="9">
        <v>1</v>
      </c>
      <c r="AH77" s="9">
        <v>8.955320384413996E-5</v>
      </c>
      <c r="AI77" s="6">
        <v>6</v>
      </c>
      <c r="AM77" s="15">
        <v>70</v>
      </c>
      <c r="AN77" s="9">
        <v>0</v>
      </c>
      <c r="AO77" s="9">
        <v>8.8029999999999998E-4</v>
      </c>
      <c r="AP77" s="9">
        <v>0.99911970000000005</v>
      </c>
      <c r="AQ77" s="9">
        <v>1</v>
      </c>
      <c r="AR77" s="9">
        <v>9.2778257436738144E-5</v>
      </c>
      <c r="AS77" s="6">
        <v>6</v>
      </c>
      <c r="AW77" s="15">
        <v>70</v>
      </c>
      <c r="AX77" s="9">
        <v>0</v>
      </c>
      <c r="AY77" s="9">
        <v>9.1819999999999998E-4</v>
      </c>
      <c r="AZ77" s="9">
        <v>0.99908180000000002</v>
      </c>
      <c r="BA77" s="9">
        <v>1</v>
      </c>
      <c r="BB77" s="9">
        <v>9.6772686559596692E-5</v>
      </c>
      <c r="BC77" s="6">
        <v>6</v>
      </c>
      <c r="BG77" s="15">
        <v>70</v>
      </c>
      <c r="BH77" s="9">
        <v>0</v>
      </c>
      <c r="BI77" s="9">
        <v>9.6519999999999993E-4</v>
      </c>
      <c r="BJ77" s="9">
        <v>0.9990348</v>
      </c>
      <c r="BK77" s="9">
        <v>1</v>
      </c>
      <c r="BL77" s="9">
        <v>1.017262002475743E-4</v>
      </c>
      <c r="BM77" s="6">
        <v>6</v>
      </c>
      <c r="BQ77" s="15">
        <v>70</v>
      </c>
      <c r="BR77" s="9">
        <v>0</v>
      </c>
      <c r="BS77" s="9">
        <v>1.01E-3</v>
      </c>
      <c r="BT77" s="9">
        <v>0.99899000000000004</v>
      </c>
      <c r="BU77" s="9">
        <v>1</v>
      </c>
      <c r="BV77" s="9">
        <v>1.0644784733739127E-4</v>
      </c>
      <c r="BW77" s="6">
        <v>6</v>
      </c>
      <c r="CA77" s="15">
        <v>70</v>
      </c>
      <c r="CB77" s="9">
        <v>0</v>
      </c>
      <c r="CC77" s="9">
        <v>1.0579999999999999E-3</v>
      </c>
      <c r="CD77" s="9">
        <v>0.998942</v>
      </c>
      <c r="CE77" s="9">
        <v>1</v>
      </c>
      <c r="CF77" s="9">
        <v>1.1150675493362371E-4</v>
      </c>
      <c r="CG77" s="6">
        <v>6</v>
      </c>
      <c r="CK77" s="15">
        <v>70</v>
      </c>
      <c r="CL77" s="9">
        <v>0</v>
      </c>
      <c r="CM77" s="9">
        <v>1.1243000000000002E-3</v>
      </c>
      <c r="CN77" s="9">
        <v>0.99887570000000003</v>
      </c>
      <c r="CO77" s="9">
        <v>1</v>
      </c>
      <c r="CP77" s="9">
        <v>1.1849437105091981E-4</v>
      </c>
      <c r="CQ77" s="6">
        <v>6</v>
      </c>
      <c r="CU77" s="15">
        <v>70</v>
      </c>
      <c r="CV77" s="9">
        <v>0</v>
      </c>
      <c r="CW77" s="9">
        <v>1.2033E-3</v>
      </c>
      <c r="CX77" s="9">
        <v>0.99879669999999998</v>
      </c>
      <c r="CY77" s="9">
        <v>1</v>
      </c>
      <c r="CZ77" s="9">
        <v>1.2682048980305237E-4</v>
      </c>
      <c r="DA77" s="6">
        <v>6</v>
      </c>
      <c r="DE77" s="15">
        <v>70</v>
      </c>
      <c r="DF77" s="9">
        <v>0</v>
      </c>
      <c r="DG77" s="9">
        <v>1.2856E-3</v>
      </c>
      <c r="DH77" s="9">
        <v>0.9987144</v>
      </c>
      <c r="DI77" s="9">
        <v>1</v>
      </c>
      <c r="DJ77" s="9">
        <v>1.3549440845242596E-4</v>
      </c>
      <c r="DK77" s="6">
        <v>6</v>
      </c>
      <c r="DO77" s="15">
        <v>70</v>
      </c>
      <c r="DP77" s="9">
        <v>0</v>
      </c>
      <c r="DQ77" s="9">
        <v>1.1804999999999999E-3</v>
      </c>
      <c r="DR77" s="9">
        <v>0.99881949999999997</v>
      </c>
      <c r="DS77" s="9">
        <v>1</v>
      </c>
      <c r="DT77" s="9">
        <v>1.2441750869484196E-4</v>
      </c>
      <c r="DU77" s="6">
        <v>6</v>
      </c>
      <c r="DY77" s="15">
        <v>70</v>
      </c>
      <c r="DZ77" s="9">
        <v>0</v>
      </c>
      <c r="EA77" s="9">
        <v>1.4991E-3</v>
      </c>
      <c r="EB77" s="9">
        <v>0.99850090000000002</v>
      </c>
      <c r="EC77" s="9">
        <v>1</v>
      </c>
      <c r="ED77" s="9">
        <v>1.5799600786483488E-4</v>
      </c>
      <c r="EE77" s="6">
        <v>6</v>
      </c>
      <c r="EI77" s="15">
        <v>70</v>
      </c>
      <c r="EJ77" s="9">
        <v>0</v>
      </c>
      <c r="EK77" s="9">
        <v>1.3930000000000001E-3</v>
      </c>
      <c r="EL77" s="9">
        <v>0.99860700000000002</v>
      </c>
      <c r="EM77" s="9">
        <v>1</v>
      </c>
      <c r="EN77" s="9">
        <v>1.4681371419899609E-4</v>
      </c>
      <c r="EO77" s="6">
        <v>6</v>
      </c>
      <c r="ES77" s="15">
        <v>70</v>
      </c>
      <c r="ET77" s="9">
        <v>0</v>
      </c>
      <c r="EU77" s="9">
        <v>1.7913999999999999E-3</v>
      </c>
      <c r="EV77" s="9">
        <v>0.9982086</v>
      </c>
      <c r="EW77" s="9">
        <v>1</v>
      </c>
      <c r="EX77" s="9">
        <v>1.8880264724772543E-4</v>
      </c>
      <c r="EY77" s="6">
        <v>6</v>
      </c>
      <c r="FC77" s="15">
        <f t="shared" si="31"/>
        <v>70</v>
      </c>
      <c r="FD77" s="9">
        <v>0</v>
      </c>
      <c r="FE77" s="9" cm="1">
        <f t="array" ref="FE77">VLOOKUP($G$13,'qx Malaria'!$B$1:$I$31,(FI77),FALSE)/(1-angola!FD77*INDEX($E$6:$G$11,FI77,2))</f>
        <v>1.1375000000000001E-3</v>
      </c>
      <c r="FF77" s="9">
        <f>$G$11/(1-FD77*$F$11)</f>
        <v>0.99886249999999999</v>
      </c>
      <c r="FG77" s="9">
        <f t="shared" si="28"/>
        <v>1</v>
      </c>
      <c r="FH77" s="9">
        <f>(FE77*Table46[[#This Row],[qx (tau)]])/FG77</f>
        <v>1.1988557063988373E-4</v>
      </c>
      <c r="FI77" s="6">
        <f t="shared" si="29"/>
        <v>6</v>
      </c>
      <c r="FM77" s="15">
        <v>70</v>
      </c>
      <c r="FN77" s="9">
        <v>0</v>
      </c>
      <c r="FO77" s="9">
        <v>2.0011999999999999E-3</v>
      </c>
      <c r="FP77" s="9">
        <v>0.99799879999999996</v>
      </c>
      <c r="FQ77" s="9">
        <v>1</v>
      </c>
      <c r="FR77" s="9">
        <v>2.1091428919959147E-4</v>
      </c>
      <c r="FS77" s="6">
        <v>6</v>
      </c>
      <c r="FW77" s="15">
        <v>70</v>
      </c>
      <c r="FX77" s="9">
        <v>0</v>
      </c>
      <c r="FY77" s="9">
        <v>1.6607E-3</v>
      </c>
      <c r="FZ77" s="9">
        <v>0.99833930000000004</v>
      </c>
      <c r="GA77" s="9">
        <v>1</v>
      </c>
      <c r="GB77" s="9">
        <v>1.7502766343881749E-4</v>
      </c>
      <c r="GC77" s="6">
        <v>6</v>
      </c>
      <c r="GG77" s="15">
        <v>70</v>
      </c>
      <c r="GH77" s="9">
        <v>0</v>
      </c>
      <c r="GI77" s="9">
        <v>1.7569E-3</v>
      </c>
      <c r="GJ77" s="9">
        <v>0.99824310000000005</v>
      </c>
      <c r="GK77" s="9">
        <v>1</v>
      </c>
      <c r="GL77" s="9">
        <v>1.8516655741293339E-4</v>
      </c>
      <c r="GM77" s="6">
        <v>6</v>
      </c>
      <c r="GQ77" s="15">
        <v>70</v>
      </c>
      <c r="GR77" s="9">
        <v>0</v>
      </c>
      <c r="GS77" s="9">
        <v>1.256E-3</v>
      </c>
      <c r="GT77" s="9">
        <v>0.99874399999999997</v>
      </c>
      <c r="GU77" s="9">
        <v>1</v>
      </c>
      <c r="GV77" s="9">
        <v>1.323747487680826E-4</v>
      </c>
      <c r="GW77" s="6">
        <v>6</v>
      </c>
      <c r="HA77" s="15">
        <v>70</v>
      </c>
      <c r="HB77" s="9">
        <v>0</v>
      </c>
      <c r="HC77" s="9">
        <v>1.0402E-3</v>
      </c>
      <c r="HD77" s="9">
        <v>0.99895979999999995</v>
      </c>
      <c r="HE77" s="9">
        <v>1</v>
      </c>
      <c r="HF77" s="9">
        <v>1.0963074336668752E-4</v>
      </c>
      <c r="HG77" s="6">
        <v>6</v>
      </c>
      <c r="HK77" s="15">
        <v>70</v>
      </c>
      <c r="HL77" s="9">
        <v>0</v>
      </c>
      <c r="HM77" s="9">
        <v>9.0879999999999997E-4</v>
      </c>
      <c r="HN77" s="9">
        <v>0.99909119999999996</v>
      </c>
      <c r="HO77" s="9">
        <v>1</v>
      </c>
      <c r="HP77" s="9">
        <v>9.5781983822001171E-5</v>
      </c>
      <c r="HQ77" s="6">
        <v>6</v>
      </c>
      <c r="HU77" s="15">
        <v>70</v>
      </c>
      <c r="HV77" s="9">
        <v>0</v>
      </c>
      <c r="HW77" s="9">
        <v>8.1110000000000004E-4</v>
      </c>
      <c r="HX77" s="9">
        <v>0.99918890000000005</v>
      </c>
      <c r="HY77" s="9">
        <v>1</v>
      </c>
      <c r="HZ77" s="9">
        <v>8.5484998985503027E-5</v>
      </c>
      <c r="IA77" s="6">
        <v>6</v>
      </c>
      <c r="IE77" s="15">
        <v>70</v>
      </c>
      <c r="IF77" s="9">
        <v>0</v>
      </c>
      <c r="IG77" s="9">
        <v>7.7290000000000008E-4</v>
      </c>
      <c r="IH77" s="9">
        <v>0.99922710000000003</v>
      </c>
      <c r="II77" s="9">
        <v>1</v>
      </c>
      <c r="IJ77" s="9">
        <v>8.1458951690168042E-5</v>
      </c>
      <c r="IK77" s="6">
        <v>6</v>
      </c>
      <c r="IO77" s="15">
        <v>70</v>
      </c>
      <c r="IP77" s="9">
        <v>0</v>
      </c>
      <c r="IQ77" s="9">
        <v>7.8169999999999997E-4</v>
      </c>
      <c r="IR77" s="9">
        <v>0.9992183</v>
      </c>
      <c r="IS77" s="9">
        <v>1</v>
      </c>
      <c r="IT77" s="9">
        <v>8.2386418082810647E-5</v>
      </c>
      <c r="IU77" s="6">
        <v>6</v>
      </c>
      <c r="IY77" s="15">
        <v>70</v>
      </c>
      <c r="IZ77" s="9">
        <v>0</v>
      </c>
      <c r="JA77" s="9">
        <v>9.322E-4</v>
      </c>
      <c r="JB77" s="9">
        <v>0.99906779999999995</v>
      </c>
      <c r="JC77" s="9">
        <v>1</v>
      </c>
      <c r="JD77" s="9">
        <v>9.8248201275164489E-5</v>
      </c>
      <c r="JE77" s="6">
        <v>6</v>
      </c>
      <c r="JI77" s="15">
        <v>70</v>
      </c>
      <c r="JJ77" s="9">
        <v>0</v>
      </c>
      <c r="JK77" s="9">
        <v>8.4709999999999994E-4</v>
      </c>
      <c r="JL77" s="9">
        <v>0.99915290000000001</v>
      </c>
      <c r="JM77" s="9">
        <v>1</v>
      </c>
      <c r="JN77" s="9">
        <v>8.9279179682677357E-5</v>
      </c>
      <c r="JO77" s="6">
        <v>6</v>
      </c>
      <c r="JS77" s="15">
        <v>70</v>
      </c>
      <c r="JT77" s="9">
        <v>0</v>
      </c>
      <c r="JU77" s="9">
        <v>1.0705000000000001E-3</v>
      </c>
      <c r="JV77" s="9">
        <v>0.99892950000000003</v>
      </c>
      <c r="JW77" s="9">
        <v>1</v>
      </c>
      <c r="JX77" s="9">
        <v>1.1282417878680927E-4</v>
      </c>
      <c r="JY77" s="6">
        <v>6</v>
      </c>
      <c r="KC77" s="15">
        <v>70</v>
      </c>
      <c r="KD77" s="9">
        <v>0</v>
      </c>
      <c r="KE77" s="9">
        <v>1.1134000000000001E-3</v>
      </c>
      <c r="KF77" s="9">
        <v>0.99888659999999996</v>
      </c>
      <c r="KG77" s="9">
        <v>1</v>
      </c>
      <c r="KH77" s="9">
        <v>1.1734557745094203E-4</v>
      </c>
      <c r="KI77" s="6">
        <v>6</v>
      </c>
      <c r="KM77" s="15">
        <v>70</v>
      </c>
      <c r="KN77" s="9">
        <v>0</v>
      </c>
      <c r="KO77" s="9">
        <v>1.1427E-3</v>
      </c>
      <c r="KP77" s="9">
        <v>0.99885729999999995</v>
      </c>
      <c r="KQ77" s="9">
        <v>1</v>
      </c>
      <c r="KR77" s="9">
        <v>1.2043361896280891E-4</v>
      </c>
      <c r="KS77" s="6">
        <v>6</v>
      </c>
      <c r="KW77" s="15">
        <v>70</v>
      </c>
      <c r="KX77" s="9">
        <v>0</v>
      </c>
      <c r="KY77" s="9">
        <v>1.1375000000000001E-3</v>
      </c>
      <c r="KZ77" s="9">
        <v>0.99886249999999999</v>
      </c>
      <c r="LA77" s="9">
        <v>1</v>
      </c>
      <c r="LB77" s="9">
        <v>1.1988557063988373E-4</v>
      </c>
      <c r="LC77" s="6">
        <v>6</v>
      </c>
    </row>
    <row r="78" spans="1:315">
      <c r="A78" s="6">
        <v>71</v>
      </c>
      <c r="B78" s="6">
        <v>0.11184141319571428</v>
      </c>
      <c r="C78" s="6">
        <f>1-Table46[[#This Row],[qx (tau)]]</f>
        <v>0.88815858680428572</v>
      </c>
      <c r="H78" s="15">
        <f t="shared" si="30"/>
        <v>71</v>
      </c>
      <c r="I78" s="9">
        <f>I77+1/61</f>
        <v>1.6393442622950821E-2</v>
      </c>
      <c r="J78" s="9" cm="1">
        <f t="array" ref="J78">VLOOKUP($G$13,'qx Malaria'!$B$1:$I$31,(N78),FALSE)/(1-angola!I78*INDEX($E$6:$G$11,N78,2))</f>
        <v>1.1564583333333333E-3</v>
      </c>
      <c r="K78" s="9">
        <f t="shared" ref="K78:K137" si="32">$G$11/(1-I78*$F$11)</f>
        <v>1.0155102083333334</v>
      </c>
      <c r="L78" s="9">
        <f t="shared" si="26"/>
        <v>1.0166666666666668</v>
      </c>
      <c r="M78" s="9">
        <f>(J78*Table46[[#This Row],[qx (tau)]])/L78</f>
        <v>1.2721960751012497E-4</v>
      </c>
      <c r="N78" s="6">
        <f t="shared" si="27"/>
        <v>6</v>
      </c>
      <c r="S78" s="15">
        <v>71</v>
      </c>
      <c r="T78" s="9">
        <v>1.6393442622950821E-2</v>
      </c>
      <c r="U78" s="9">
        <v>7.8527333333333323E-4</v>
      </c>
      <c r="V78" s="9">
        <v>1.0158813933333333</v>
      </c>
      <c r="W78" s="9">
        <v>1.0166666666666666</v>
      </c>
      <c r="X78" s="9">
        <v>8.6386307552369703E-5</v>
      </c>
      <c r="Y78" s="6">
        <v>6</v>
      </c>
      <c r="AC78" s="15">
        <v>71</v>
      </c>
      <c r="AD78" s="9">
        <v>1.6393442622950821E-2</v>
      </c>
      <c r="AE78" s="9">
        <v>8.638616666666667E-4</v>
      </c>
      <c r="AF78" s="9">
        <v>1.0158028050000001</v>
      </c>
      <c r="AG78" s="9">
        <v>1.0166666666666668</v>
      </c>
      <c r="AH78" s="9">
        <v>9.5031648792398405E-5</v>
      </c>
      <c r="AI78" s="6">
        <v>6</v>
      </c>
      <c r="AM78" s="15">
        <v>71</v>
      </c>
      <c r="AN78" s="9">
        <v>1.6393442622950821E-2</v>
      </c>
      <c r="AO78" s="9">
        <v>8.9497166666666669E-4</v>
      </c>
      <c r="AP78" s="9">
        <v>1.015771695</v>
      </c>
      <c r="AQ78" s="9">
        <v>1.0166666666666666</v>
      </c>
      <c r="AR78" s="9">
        <v>9.8453996036187286E-5</v>
      </c>
      <c r="AS78" s="6">
        <v>6</v>
      </c>
      <c r="AW78" s="15">
        <v>71</v>
      </c>
      <c r="AX78" s="9">
        <v>1.6393442622950821E-2</v>
      </c>
      <c r="AY78" s="9">
        <v>9.3350333333333329E-4</v>
      </c>
      <c r="AZ78" s="9">
        <v>1.0157331633333333</v>
      </c>
      <c r="BA78" s="9">
        <v>1.0166666666666666</v>
      </c>
      <c r="BB78" s="9">
        <v>1.0269278559630484E-4</v>
      </c>
      <c r="BC78" s="6">
        <v>6</v>
      </c>
      <c r="BG78" s="15">
        <v>71</v>
      </c>
      <c r="BH78" s="9">
        <v>1.6393442622950821E-2</v>
      </c>
      <c r="BI78" s="9">
        <v>9.8128666666666658E-4</v>
      </c>
      <c r="BJ78" s="9">
        <v>1.0156853800000001</v>
      </c>
      <c r="BK78" s="9">
        <v>1.0166666666666668</v>
      </c>
      <c r="BL78" s="9">
        <v>1.0794933201650339E-4</v>
      </c>
      <c r="BM78" s="6">
        <v>6</v>
      </c>
      <c r="BQ78" s="15">
        <v>71</v>
      </c>
      <c r="BR78" s="9">
        <v>1.6393442622950821E-2</v>
      </c>
      <c r="BS78" s="9">
        <v>1.0268333333333334E-3</v>
      </c>
      <c r="BT78" s="9">
        <v>1.0156398333333334</v>
      </c>
      <c r="BU78" s="9">
        <v>1.0166666666666668</v>
      </c>
      <c r="BV78" s="9">
        <v>1.1295982732767141E-4</v>
      </c>
      <c r="BW78" s="6">
        <v>6</v>
      </c>
      <c r="CA78" s="15">
        <v>71</v>
      </c>
      <c r="CB78" s="9">
        <v>1.6393442622950821E-2</v>
      </c>
      <c r="CC78" s="9">
        <v>1.0756333333333333E-3</v>
      </c>
      <c r="CD78" s="9">
        <v>1.0155910333333333</v>
      </c>
      <c r="CE78" s="9">
        <v>1.0166666666666666</v>
      </c>
      <c r="CF78" s="9">
        <v>1.183282151610657E-4</v>
      </c>
      <c r="CG78" s="6">
        <v>6</v>
      </c>
      <c r="CK78" s="15">
        <v>71</v>
      </c>
      <c r="CL78" s="9">
        <v>1.6393442622950821E-2</v>
      </c>
      <c r="CM78" s="9">
        <v>1.1430383333333335E-3</v>
      </c>
      <c r="CN78" s="9">
        <v>1.0155236283333333</v>
      </c>
      <c r="CO78" s="9">
        <v>1.0166666666666666</v>
      </c>
      <c r="CP78" s="9">
        <v>1.2574330085594158E-4</v>
      </c>
      <c r="CQ78" s="6">
        <v>6</v>
      </c>
      <c r="CU78" s="15">
        <v>71</v>
      </c>
      <c r="CV78" s="9">
        <v>1.6393442622950821E-2</v>
      </c>
      <c r="CW78" s="9">
        <v>1.223355E-3</v>
      </c>
      <c r="CX78" s="9">
        <v>1.0154433116666666</v>
      </c>
      <c r="CY78" s="9">
        <v>1.0166666666666666</v>
      </c>
      <c r="CZ78" s="9">
        <v>1.34578772498403E-4</v>
      </c>
      <c r="DA78" s="6">
        <v>6</v>
      </c>
      <c r="DE78" s="15">
        <v>71</v>
      </c>
      <c r="DF78" s="9">
        <v>1.6393442622950821E-2</v>
      </c>
      <c r="DG78" s="9">
        <v>1.3070266666666667E-3</v>
      </c>
      <c r="DH78" s="9">
        <v>1.01535964</v>
      </c>
      <c r="DI78" s="9">
        <v>1.0166666666666666</v>
      </c>
      <c r="DJ78" s="9">
        <v>1.437833208044103E-4</v>
      </c>
      <c r="DK78" s="6">
        <v>6</v>
      </c>
      <c r="DO78" s="15">
        <v>71</v>
      </c>
      <c r="DP78" s="9">
        <v>1.6393442622950821E-2</v>
      </c>
      <c r="DQ78" s="9">
        <v>1.2001749999999999E-3</v>
      </c>
      <c r="DR78" s="9">
        <v>1.0154664916666667</v>
      </c>
      <c r="DS78" s="9">
        <v>1.0166666666666666</v>
      </c>
      <c r="DT78" s="9">
        <v>1.3202878827754073E-4</v>
      </c>
      <c r="DU78" s="6">
        <v>6</v>
      </c>
      <c r="DY78" s="15">
        <v>71</v>
      </c>
      <c r="DZ78" s="9">
        <v>1.6393442622950821E-2</v>
      </c>
      <c r="EA78" s="9">
        <v>1.5240849999999999E-3</v>
      </c>
      <c r="EB78" s="9">
        <v>1.0151425816666668</v>
      </c>
      <c r="EC78" s="9">
        <v>1.0166666666666668</v>
      </c>
      <c r="ED78" s="9">
        <v>1.6766146252169525E-4</v>
      </c>
      <c r="EE78" s="6">
        <v>6</v>
      </c>
      <c r="EI78" s="15">
        <v>71</v>
      </c>
      <c r="EJ78" s="9">
        <v>1.6393442622950821E-2</v>
      </c>
      <c r="EK78" s="9">
        <v>1.4162166666666668E-3</v>
      </c>
      <c r="EL78" s="9">
        <v>1.0152504500000001</v>
      </c>
      <c r="EM78" s="9">
        <v>1.0166666666666668</v>
      </c>
      <c r="EN78" s="9">
        <v>1.5579508858162998E-4</v>
      </c>
      <c r="EO78" s="6">
        <v>6</v>
      </c>
      <c r="ES78" s="15">
        <v>71</v>
      </c>
      <c r="ET78" s="9">
        <v>1.6393442622950821E-2</v>
      </c>
      <c r="EU78" s="9">
        <v>1.8212566666666666E-3</v>
      </c>
      <c r="EV78" s="9">
        <v>1.0148454099999999</v>
      </c>
      <c r="EW78" s="9">
        <v>1.0166666666666666</v>
      </c>
      <c r="EX78" s="9">
        <v>2.0035270759880255E-4</v>
      </c>
      <c r="EY78" s="6">
        <v>6</v>
      </c>
      <c r="FC78" s="15">
        <f t="shared" si="31"/>
        <v>71</v>
      </c>
      <c r="FD78" s="9">
        <f>FD77+1/61</f>
        <v>1.6393442622950821E-2</v>
      </c>
      <c r="FE78" s="9" cm="1">
        <f t="array" ref="FE78">VLOOKUP($G$13,'qx Malaria'!$B$1:$I$31,(FI78),FALSE)/(1-angola!FD78*INDEX($E$6:$G$11,FI78,2))</f>
        <v>1.1564583333333333E-3</v>
      </c>
      <c r="FF78" s="9">
        <f t="shared" ref="FF78:FF137" si="33">$G$11/(1-FD78*$F$11)</f>
        <v>1.0155102083333334</v>
      </c>
      <c r="FG78" s="9">
        <f t="shared" si="28"/>
        <v>1.0166666666666668</v>
      </c>
      <c r="FH78" s="9">
        <f>(FE78*Table46[[#This Row],[qx (tau)]])/FG78</f>
        <v>1.2721960751012497E-4</v>
      </c>
      <c r="FI78" s="6">
        <f t="shared" si="29"/>
        <v>6</v>
      </c>
      <c r="FM78" s="15">
        <v>71</v>
      </c>
      <c r="FN78" s="9">
        <v>1.6393442622950821E-2</v>
      </c>
      <c r="FO78" s="9">
        <v>2.0345533333333333E-3</v>
      </c>
      <c r="FP78" s="9">
        <v>1.0146321133333334</v>
      </c>
      <c r="FQ78" s="9">
        <v>1.0166666666666666</v>
      </c>
      <c r="FR78" s="9">
        <v>2.2381703608726343E-4</v>
      </c>
      <c r="FS78" s="6">
        <v>6</v>
      </c>
      <c r="FW78" s="15">
        <v>71</v>
      </c>
      <c r="FX78" s="9">
        <v>1.6393442622950821E-2</v>
      </c>
      <c r="FY78" s="9">
        <v>1.6883783333333333E-3</v>
      </c>
      <c r="FZ78" s="9">
        <v>1.0149782883333334</v>
      </c>
      <c r="GA78" s="9">
        <v>1.0166666666666666</v>
      </c>
      <c r="GB78" s="9">
        <v>1.8573503489412272E-4</v>
      </c>
      <c r="GC78" s="6">
        <v>6</v>
      </c>
      <c r="GG78" s="15">
        <v>71</v>
      </c>
      <c r="GH78" s="9">
        <v>1.6393442622950821E-2</v>
      </c>
      <c r="GI78" s="9">
        <v>1.7861816666666667E-3</v>
      </c>
      <c r="GJ78" s="9">
        <v>1.0148804850000002</v>
      </c>
      <c r="GK78" s="9">
        <v>1.0166666666666668</v>
      </c>
      <c r="GL78" s="9">
        <v>1.9649417884355039E-4</v>
      </c>
      <c r="GM78" s="6">
        <v>6</v>
      </c>
      <c r="GQ78" s="15">
        <v>71</v>
      </c>
      <c r="GR78" s="9">
        <v>1.6393442622950821E-2</v>
      </c>
      <c r="GS78" s="9">
        <v>1.2769333333333332E-3</v>
      </c>
      <c r="GT78" s="9">
        <v>1.0153897333333333</v>
      </c>
      <c r="GU78" s="9">
        <v>1.0166666666666666</v>
      </c>
      <c r="GV78" s="9">
        <v>1.4047281497381713E-4</v>
      </c>
      <c r="GW78" s="6">
        <v>6</v>
      </c>
      <c r="HA78" s="15">
        <v>71</v>
      </c>
      <c r="HB78" s="9">
        <v>1.6393442622950821E-2</v>
      </c>
      <c r="HC78" s="9">
        <v>1.0575366666666667E-3</v>
      </c>
      <c r="HD78" s="9">
        <v>1.0156091300000001</v>
      </c>
      <c r="HE78" s="9">
        <v>1.0166666666666668</v>
      </c>
      <c r="HF78" s="9">
        <v>1.1633743800618199E-4</v>
      </c>
      <c r="HG78" s="6">
        <v>6</v>
      </c>
      <c r="HK78" s="15">
        <v>71</v>
      </c>
      <c r="HL78" s="9">
        <v>1.6393442622950821E-2</v>
      </c>
      <c r="HM78" s="9">
        <v>9.2394666666666667E-4</v>
      </c>
      <c r="HN78" s="9">
        <v>1.01574272</v>
      </c>
      <c r="HO78" s="9">
        <v>1.0166666666666666</v>
      </c>
      <c r="HP78" s="9">
        <v>1.0164147631226514E-4</v>
      </c>
      <c r="HQ78" s="6">
        <v>6</v>
      </c>
      <c r="HU78" s="15">
        <v>71</v>
      </c>
      <c r="HV78" s="9">
        <v>1.6393442622950821E-2</v>
      </c>
      <c r="HW78" s="9">
        <v>8.2461833333333343E-4</v>
      </c>
      <c r="HX78" s="9">
        <v>1.0158420483333335</v>
      </c>
      <c r="HY78" s="9">
        <v>1.0166666666666668</v>
      </c>
      <c r="HZ78" s="9">
        <v>9.0714570243043851E-5</v>
      </c>
      <c r="IA78" s="6">
        <v>6</v>
      </c>
      <c r="IE78" s="15">
        <v>71</v>
      </c>
      <c r="IF78" s="9">
        <v>1.6393442622950821E-2</v>
      </c>
      <c r="IG78" s="9">
        <v>7.8578166666666679E-4</v>
      </c>
      <c r="IH78" s="9">
        <v>1.0158808850000001</v>
      </c>
      <c r="II78" s="9">
        <v>1.0166666666666668</v>
      </c>
      <c r="IJ78" s="9">
        <v>8.6442228258967564E-5</v>
      </c>
      <c r="IK78" s="6">
        <v>6</v>
      </c>
      <c r="IO78" s="15">
        <v>71</v>
      </c>
      <c r="IP78" s="9">
        <v>1.6393442622950821E-2</v>
      </c>
      <c r="IQ78" s="9">
        <v>7.9472833333333335E-4</v>
      </c>
      <c r="IR78" s="9">
        <v>1.0158719383333334</v>
      </c>
      <c r="IS78" s="9">
        <v>1.0166666666666668</v>
      </c>
      <c r="IT78" s="9">
        <v>8.7426432695089841E-5</v>
      </c>
      <c r="IU78" s="6">
        <v>6</v>
      </c>
      <c r="IY78" s="15">
        <v>71</v>
      </c>
      <c r="IZ78" s="9">
        <v>1.6393442622950821E-2</v>
      </c>
      <c r="JA78" s="9">
        <v>9.4773666666666666E-4</v>
      </c>
      <c r="JB78" s="9">
        <v>1.01571893</v>
      </c>
      <c r="JC78" s="9">
        <v>1.0166666666666666</v>
      </c>
      <c r="JD78" s="9">
        <v>1.0425856538104487E-4</v>
      </c>
      <c r="JE78" s="6">
        <v>6</v>
      </c>
      <c r="JI78" s="15">
        <v>71</v>
      </c>
      <c r="JJ78" s="9">
        <v>1.6393442622950821E-2</v>
      </c>
      <c r="JK78" s="9">
        <v>8.6121833333333323E-4</v>
      </c>
      <c r="JL78" s="9">
        <v>1.0158054483333334</v>
      </c>
      <c r="JM78" s="9">
        <v>1.0166666666666668</v>
      </c>
      <c r="JN78" s="9">
        <v>9.4740861118089545E-5</v>
      </c>
      <c r="JO78" s="6">
        <v>6</v>
      </c>
      <c r="JS78" s="15">
        <v>71</v>
      </c>
      <c r="JT78" s="9">
        <v>1.6393442622950821E-2</v>
      </c>
      <c r="JU78" s="9">
        <v>1.0883416666666668E-3</v>
      </c>
      <c r="JV78" s="9">
        <v>1.0155783250000001</v>
      </c>
      <c r="JW78" s="9">
        <v>1.0166666666666668</v>
      </c>
      <c r="JX78" s="9">
        <v>1.1972623282601213E-4</v>
      </c>
      <c r="JY78" s="6">
        <v>6</v>
      </c>
      <c r="KC78" s="15">
        <v>71</v>
      </c>
      <c r="KD78" s="9">
        <v>1.6393442622950821E-2</v>
      </c>
      <c r="KE78" s="9">
        <v>1.1319566666666667E-3</v>
      </c>
      <c r="KF78" s="9">
        <v>1.0155347100000001</v>
      </c>
      <c r="KG78" s="9">
        <v>1.0166666666666668</v>
      </c>
      <c r="KH78" s="9">
        <v>1.2452422945210826E-4</v>
      </c>
      <c r="KI78" s="6">
        <v>6</v>
      </c>
      <c r="KM78" s="15">
        <v>71</v>
      </c>
      <c r="KN78" s="9">
        <v>1.6393442622950821E-2</v>
      </c>
      <c r="KO78" s="9">
        <v>1.1617450000000001E-3</v>
      </c>
      <c r="KP78" s="9">
        <v>1.0155049216666667</v>
      </c>
      <c r="KQ78" s="9">
        <v>1.0166666666666668</v>
      </c>
      <c r="KR78" s="9">
        <v>1.2780118285874267E-4</v>
      </c>
      <c r="KS78" s="6">
        <v>6</v>
      </c>
      <c r="KW78" s="15">
        <v>71</v>
      </c>
      <c r="KX78" s="9">
        <v>1.6393442622950821E-2</v>
      </c>
      <c r="KY78" s="9">
        <v>1.1564583333333333E-3</v>
      </c>
      <c r="KZ78" s="9">
        <v>1.0155102083333334</v>
      </c>
      <c r="LA78" s="9">
        <v>1.0166666666666668</v>
      </c>
      <c r="LB78" s="9">
        <v>1.2721960751012497E-4</v>
      </c>
      <c r="LC78" s="6">
        <v>6</v>
      </c>
    </row>
    <row r="79" spans="1:315">
      <c r="A79" s="6">
        <v>72</v>
      </c>
      <c r="B79" s="6">
        <v>0.11867201326452505</v>
      </c>
      <c r="C79" s="6">
        <f>1-Table46[[#This Row],[qx (tau)]]</f>
        <v>0.88132798673547497</v>
      </c>
      <c r="H79" s="15">
        <f t="shared" si="30"/>
        <v>72</v>
      </c>
      <c r="I79" s="9">
        <f t="shared" ref="I79:I137" si="34">I78+1/60</f>
        <v>3.3060109289617487E-2</v>
      </c>
      <c r="J79" s="9" cm="1">
        <f t="array" ref="J79">VLOOKUP($G$13,'qx Malaria'!$B$1:$I$31,(N79),FALSE)/(1-angola!I79*INDEX($E$6:$G$11,N79,2))</f>
        <v>1.1763916360553828E-3</v>
      </c>
      <c r="K79" s="9">
        <f t="shared" si="32"/>
        <v>1.0330140576434019</v>
      </c>
      <c r="L79" s="9">
        <f t="shared" si="26"/>
        <v>1.0341904492794574</v>
      </c>
      <c r="M79" s="9">
        <f>(J79*Table46[[#This Row],[qx (tau)]])/L79</f>
        <v>1.3498941508839727E-4</v>
      </c>
      <c r="N79" s="6">
        <f t="shared" si="27"/>
        <v>6</v>
      </c>
      <c r="S79" s="15">
        <v>72</v>
      </c>
      <c r="T79" s="9">
        <v>3.3060109289617487E-2</v>
      </c>
      <c r="U79" s="9">
        <v>7.9880870302345285E-4</v>
      </c>
      <c r="V79" s="9">
        <v>1.0333916405764341</v>
      </c>
      <c r="W79" s="9">
        <v>1.0341904492794576</v>
      </c>
      <c r="X79" s="9">
        <v>9.1662263045519127E-5</v>
      </c>
      <c r="Y79" s="6">
        <v>6</v>
      </c>
      <c r="AC79" s="15">
        <v>72</v>
      </c>
      <c r="AD79" s="9">
        <v>3.3060109289617487E-2</v>
      </c>
      <c r="AE79" s="9">
        <v>8.7875162475275494E-4</v>
      </c>
      <c r="AF79" s="9">
        <v>1.0333116976547048</v>
      </c>
      <c r="AG79" s="9">
        <v>1.0341904492794576</v>
      </c>
      <c r="AH79" s="9">
        <v>1.0083560967086691E-4</v>
      </c>
      <c r="AI79" s="6">
        <v>6</v>
      </c>
      <c r="AM79" s="15">
        <v>72</v>
      </c>
      <c r="AN79" s="9">
        <v>3.3060109289617487E-2</v>
      </c>
      <c r="AO79" s="9">
        <v>9.1039785250070638E-4</v>
      </c>
      <c r="AP79" s="9">
        <v>1.0332800514269569</v>
      </c>
      <c r="AQ79" s="9">
        <v>1.0341904492794576</v>
      </c>
      <c r="AR79" s="9">
        <v>1.0446697327676139E-4</v>
      </c>
      <c r="AS79" s="6">
        <v>6</v>
      </c>
      <c r="AW79" s="15">
        <v>72</v>
      </c>
      <c r="AX79" s="9">
        <v>3.3060109289617487E-2</v>
      </c>
      <c r="AY79" s="9">
        <v>9.4959367052839777E-4</v>
      </c>
      <c r="AZ79" s="9">
        <v>1.033240855608929</v>
      </c>
      <c r="BA79" s="9">
        <v>1.0341904492794574</v>
      </c>
      <c r="BB79" s="9">
        <v>1.089646425794869E-4</v>
      </c>
      <c r="BC79" s="6">
        <v>6</v>
      </c>
      <c r="BG79" s="15">
        <v>72</v>
      </c>
      <c r="BH79" s="9">
        <v>3.3060109289617487E-2</v>
      </c>
      <c r="BI79" s="9">
        <v>9.9820062164453216E-4</v>
      </c>
      <c r="BJ79" s="9">
        <v>1.0331922486578129</v>
      </c>
      <c r="BK79" s="9">
        <v>1.0341904492794574</v>
      </c>
      <c r="BL79" s="9">
        <v>1.1454222720291957E-4</v>
      </c>
      <c r="BM79" s="6">
        <v>6</v>
      </c>
      <c r="BQ79" s="15">
        <v>72</v>
      </c>
      <c r="BR79" s="9">
        <v>3.3060109289617487E-2</v>
      </c>
      <c r="BS79" s="9">
        <v>1.0445323537722521E-3</v>
      </c>
      <c r="BT79" s="9">
        <v>1.0331459169256851</v>
      </c>
      <c r="BU79" s="9">
        <v>1.0341904492794574</v>
      </c>
      <c r="BV79" s="9">
        <v>1.1985873339717032E-4</v>
      </c>
      <c r="BW79" s="6">
        <v>6</v>
      </c>
      <c r="CA79" s="15">
        <v>72</v>
      </c>
      <c r="CB79" s="9">
        <v>3.3060109289617487E-2</v>
      </c>
      <c r="CC79" s="9">
        <v>1.0941734953376658E-3</v>
      </c>
      <c r="CD79" s="9">
        <v>1.0330962757841198</v>
      </c>
      <c r="CE79" s="9">
        <v>1.0341904492794574</v>
      </c>
      <c r="CF79" s="9">
        <v>1.2555499003386749E-4</v>
      </c>
      <c r="CG79" s="6">
        <v>6</v>
      </c>
      <c r="CK79" s="15">
        <v>72</v>
      </c>
      <c r="CL79" s="9">
        <v>3.3060109289617487E-2</v>
      </c>
      <c r="CM79" s="9">
        <v>1.1627403221248942E-3</v>
      </c>
      <c r="CN79" s="9">
        <v>1.0330277089573325</v>
      </c>
      <c r="CO79" s="9">
        <v>1.0341904492794574</v>
      </c>
      <c r="CP79" s="9">
        <v>1.3342294451330555E-4</v>
      </c>
      <c r="CQ79" s="6">
        <v>6</v>
      </c>
      <c r="CU79" s="15">
        <v>72</v>
      </c>
      <c r="CV79" s="9">
        <v>3.3060109289617487E-2</v>
      </c>
      <c r="CW79" s="9">
        <v>1.2444413676179712E-3</v>
      </c>
      <c r="CX79" s="9">
        <v>1.0329460079118395</v>
      </c>
      <c r="CY79" s="9">
        <v>1.0341904492794576</v>
      </c>
      <c r="CZ79" s="9">
        <v>1.4279803356120299E-4</v>
      </c>
      <c r="DA79" s="6">
        <v>6</v>
      </c>
      <c r="DE79" s="15">
        <v>72</v>
      </c>
      <c r="DF79" s="9">
        <v>3.3060109289617487E-2</v>
      </c>
      <c r="DG79" s="9">
        <v>1.3295552415936705E-3</v>
      </c>
      <c r="DH79" s="9">
        <v>1.0328608940378639</v>
      </c>
      <c r="DI79" s="9">
        <v>1.0341904492794576</v>
      </c>
      <c r="DJ79" s="9">
        <v>1.525647402528734E-4</v>
      </c>
      <c r="DK79" s="6">
        <v>6</v>
      </c>
      <c r="DO79" s="15">
        <v>72</v>
      </c>
      <c r="DP79" s="9">
        <v>3.3060109289617487E-2</v>
      </c>
      <c r="DQ79" s="9">
        <v>1.2208618253743994E-3</v>
      </c>
      <c r="DR79" s="9">
        <v>1.032969587454083</v>
      </c>
      <c r="DS79" s="9">
        <v>1.0341904492794574</v>
      </c>
      <c r="DT79" s="9">
        <v>1.4009231165877181E-4</v>
      </c>
      <c r="DU79" s="6">
        <v>6</v>
      </c>
      <c r="DY79" s="15">
        <v>72</v>
      </c>
      <c r="DZ79" s="9">
        <v>3.3060109289617487E-2</v>
      </c>
      <c r="EA79" s="9">
        <v>1.5503549025148347E-3</v>
      </c>
      <c r="EB79" s="9">
        <v>1.0326400943769427</v>
      </c>
      <c r="EC79" s="9">
        <v>1.0341904492794576</v>
      </c>
      <c r="ED79" s="9">
        <v>1.7790121508484948E-4</v>
      </c>
      <c r="EE79" s="6">
        <v>6</v>
      </c>
      <c r="EI79" s="15">
        <v>72</v>
      </c>
      <c r="EJ79" s="9">
        <v>3.3060109289617487E-2</v>
      </c>
      <c r="EK79" s="9">
        <v>1.4406272958462844E-3</v>
      </c>
      <c r="EL79" s="9">
        <v>1.0327498219836111</v>
      </c>
      <c r="EM79" s="9">
        <v>1.0341904492794574</v>
      </c>
      <c r="EN79" s="9">
        <v>1.6531011447748343E-4</v>
      </c>
      <c r="EO79" s="6">
        <v>6</v>
      </c>
      <c r="ES79" s="15">
        <v>72</v>
      </c>
      <c r="ET79" s="9">
        <v>3.3060109289617487E-2</v>
      </c>
      <c r="EU79" s="9">
        <v>1.8526487708392199E-3</v>
      </c>
      <c r="EV79" s="9">
        <v>1.0323378005086181</v>
      </c>
      <c r="EW79" s="9">
        <v>1.0341904492794574</v>
      </c>
      <c r="EX79" s="9">
        <v>2.1258904456207019E-4</v>
      </c>
      <c r="EY79" s="6">
        <v>6</v>
      </c>
      <c r="FC79" s="15">
        <f t="shared" si="31"/>
        <v>72</v>
      </c>
      <c r="FD79" s="9">
        <f t="shared" ref="FD79:FD137" si="35">FD78+1/60</f>
        <v>3.3060109289617487E-2</v>
      </c>
      <c r="FE79" s="9" cm="1">
        <f t="array" ref="FE79">VLOOKUP($G$13,'qx Malaria'!$B$1:$I$31,(FI79),FALSE)/(1-angola!FD79*INDEX($E$6:$G$11,FI79,2))</f>
        <v>1.1763916360553828E-3</v>
      </c>
      <c r="FF79" s="9">
        <f t="shared" si="33"/>
        <v>1.0330140576434019</v>
      </c>
      <c r="FG79" s="9">
        <f t="shared" si="28"/>
        <v>1.0341904492794574</v>
      </c>
      <c r="FH79" s="9">
        <f>(FE79*Table46[[#This Row],[qx (tau)]])/FG79</f>
        <v>1.3498941508839727E-4</v>
      </c>
      <c r="FI79" s="6">
        <f t="shared" si="29"/>
        <v>6</v>
      </c>
      <c r="FM79" s="15">
        <v>72</v>
      </c>
      <c r="FN79" s="9">
        <v>3.3060109289617487E-2</v>
      </c>
      <c r="FO79" s="9">
        <v>2.06962192709805E-3</v>
      </c>
      <c r="FP79" s="9">
        <v>1.0321208273523594</v>
      </c>
      <c r="FQ79" s="9">
        <v>1.0341904492794576</v>
      </c>
      <c r="FR79" s="9">
        <v>2.3748643294496747E-4</v>
      </c>
      <c r="FS79" s="6">
        <v>6</v>
      </c>
      <c r="FW79" s="15">
        <v>72</v>
      </c>
      <c r="FX79" s="9">
        <v>3.3060109289617487E-2</v>
      </c>
      <c r="FY79" s="9">
        <v>1.717480079118395E-3</v>
      </c>
      <c r="FZ79" s="9">
        <v>1.0324729692003392</v>
      </c>
      <c r="GA79" s="9">
        <v>1.0341904492794576</v>
      </c>
      <c r="GB79" s="9">
        <v>1.970786124283967E-4</v>
      </c>
      <c r="GC79" s="6">
        <v>6</v>
      </c>
      <c r="GG79" s="15">
        <v>72</v>
      </c>
      <c r="GH79" s="9">
        <v>3.3060109289617487E-2</v>
      </c>
      <c r="GI79" s="9">
        <v>1.8169692003390788E-3</v>
      </c>
      <c r="GJ79" s="9">
        <v>1.0323734800791184</v>
      </c>
      <c r="GK79" s="9">
        <v>1.0341904492794576</v>
      </c>
      <c r="GL79" s="9">
        <v>2.0849486010444401E-4</v>
      </c>
      <c r="GM79" s="6">
        <v>6</v>
      </c>
      <c r="GQ79" s="15">
        <v>72</v>
      </c>
      <c r="GR79" s="9">
        <v>3.3060109289617487E-2</v>
      </c>
      <c r="GS79" s="9">
        <v>1.2989432042949986E-3</v>
      </c>
      <c r="GT79" s="9">
        <v>1.0328915060751624</v>
      </c>
      <c r="GU79" s="9">
        <v>1.0341904492794574</v>
      </c>
      <c r="GV79" s="9">
        <v>1.4905204866024347E-4</v>
      </c>
      <c r="GW79" s="6">
        <v>6</v>
      </c>
      <c r="HA79" s="15">
        <v>72</v>
      </c>
      <c r="HB79" s="9">
        <v>3.3060109289617487E-2</v>
      </c>
      <c r="HC79" s="9">
        <v>1.0757649053404917E-3</v>
      </c>
      <c r="HD79" s="9">
        <v>1.0331146843741168</v>
      </c>
      <c r="HE79" s="9">
        <v>1.0341904492794574</v>
      </c>
      <c r="HF79" s="9">
        <v>1.2344262819775895E-4</v>
      </c>
      <c r="HG79" s="6">
        <v>6</v>
      </c>
      <c r="HK79" s="15">
        <v>72</v>
      </c>
      <c r="HL79" s="9">
        <v>3.3060109289617487E-2</v>
      </c>
      <c r="HM79" s="9">
        <v>9.3987228030517091E-4</v>
      </c>
      <c r="HN79" s="9">
        <v>1.0332505769991522</v>
      </c>
      <c r="HO79" s="9">
        <v>1.0341904492794574</v>
      </c>
      <c r="HP79" s="9">
        <v>1.0784912565480037E-4</v>
      </c>
      <c r="HQ79" s="6">
        <v>6</v>
      </c>
      <c r="HU79" s="15">
        <v>72</v>
      </c>
      <c r="HV79" s="9">
        <v>3.3060109289617487E-2</v>
      </c>
      <c r="HW79" s="9">
        <v>8.38831873410568E-4</v>
      </c>
      <c r="HX79" s="9">
        <v>1.0333516174060469</v>
      </c>
      <c r="HY79" s="9">
        <v>1.0341904492794574</v>
      </c>
      <c r="HZ79" s="9">
        <v>9.6254869958856286E-5</v>
      </c>
      <c r="IA79" s="6">
        <v>6</v>
      </c>
      <c r="IE79" s="15">
        <v>72</v>
      </c>
      <c r="IF79" s="9">
        <v>3.3060109289617487E-2</v>
      </c>
      <c r="IG79" s="9">
        <v>7.9932579824809277E-4</v>
      </c>
      <c r="IH79" s="9">
        <v>1.0333911234812094</v>
      </c>
      <c r="II79" s="9">
        <v>1.0341904492794576</v>
      </c>
      <c r="IJ79" s="9">
        <v>9.1721599052151402E-5</v>
      </c>
      <c r="IK79" s="6">
        <v>6</v>
      </c>
      <c r="IO79" s="15">
        <v>72</v>
      </c>
      <c r="IP79" s="9">
        <v>3.3060109289617487E-2</v>
      </c>
      <c r="IQ79" s="9">
        <v>8.0842667420175183E-4</v>
      </c>
      <c r="IR79" s="9">
        <v>1.0333820226052557</v>
      </c>
      <c r="IS79" s="9">
        <v>1.0341904492794574</v>
      </c>
      <c r="IT79" s="9">
        <v>9.2765912768879221E-5</v>
      </c>
      <c r="IU79" s="6">
        <v>6</v>
      </c>
      <c r="IY79" s="15">
        <v>72</v>
      </c>
      <c r="IZ79" s="9">
        <v>3.3060109289617487E-2</v>
      </c>
      <c r="JA79" s="9">
        <v>9.6407233681831018E-4</v>
      </c>
      <c r="JB79" s="9">
        <v>1.0332263769426391</v>
      </c>
      <c r="JC79" s="9">
        <v>1.0341904492794574</v>
      </c>
      <c r="JD79" s="9">
        <v>1.1062605076519026E-4</v>
      </c>
      <c r="JE79" s="6">
        <v>6</v>
      </c>
      <c r="JI79" s="15">
        <v>72</v>
      </c>
      <c r="JJ79" s="9">
        <v>3.3060109289617487E-2</v>
      </c>
      <c r="JK79" s="9">
        <v>8.7606272958462832E-4</v>
      </c>
      <c r="JL79" s="9">
        <v>1.0333143865498728</v>
      </c>
      <c r="JM79" s="9">
        <v>1.0341904492794576</v>
      </c>
      <c r="JN79" s="9">
        <v>1.0052706243637914E-4</v>
      </c>
      <c r="JO79" s="6">
        <v>6</v>
      </c>
      <c r="JS79" s="15">
        <v>72</v>
      </c>
      <c r="JT79" s="9">
        <v>3.3060109289617487E-2</v>
      </c>
      <c r="JU79" s="9">
        <v>1.1071008759536592E-3</v>
      </c>
      <c r="JV79" s="9">
        <v>1.0330833484035038</v>
      </c>
      <c r="JW79" s="9">
        <v>1.0341904492794574</v>
      </c>
      <c r="JX79" s="9">
        <v>1.2703839019967408E-4</v>
      </c>
      <c r="JY79" s="6">
        <v>6</v>
      </c>
      <c r="KC79" s="15">
        <v>72</v>
      </c>
      <c r="KD79" s="9">
        <v>3.3060109289617487E-2</v>
      </c>
      <c r="KE79" s="9">
        <v>1.1514676462277479E-3</v>
      </c>
      <c r="KF79" s="9">
        <v>1.0330389816332297</v>
      </c>
      <c r="KG79" s="9">
        <v>1.0341904492794574</v>
      </c>
      <c r="KH79" s="9">
        <v>1.3212941956872219E-4</v>
      </c>
      <c r="KI79" s="6">
        <v>6</v>
      </c>
      <c r="KM79" s="15">
        <v>72</v>
      </c>
      <c r="KN79" s="9">
        <v>3.3060109289617487E-2</v>
      </c>
      <c r="KO79" s="9">
        <v>1.181769426391636E-3</v>
      </c>
      <c r="KP79" s="9">
        <v>1.0330086798530658</v>
      </c>
      <c r="KQ79" s="9">
        <v>1.0341904492794574</v>
      </c>
      <c r="KR79" s="9">
        <v>1.3560650955737281E-4</v>
      </c>
      <c r="KS79" s="6">
        <v>6</v>
      </c>
      <c r="KW79" s="15">
        <v>72</v>
      </c>
      <c r="KX79" s="9">
        <v>3.3060109289617487E-2</v>
      </c>
      <c r="KY79" s="9">
        <v>1.1763916360553828E-3</v>
      </c>
      <c r="KZ79" s="9">
        <v>1.0330140576434019</v>
      </c>
      <c r="LA79" s="9">
        <v>1.0341904492794574</v>
      </c>
      <c r="LB79" s="9">
        <v>1.3498941508839727E-4</v>
      </c>
      <c r="LC79" s="6">
        <v>6</v>
      </c>
    </row>
    <row r="80" spans="1:315">
      <c r="A80" s="6">
        <v>73</v>
      </c>
      <c r="B80" s="6">
        <v>0.12603625901236748</v>
      </c>
      <c r="C80" s="6">
        <f>1-Table46[[#This Row],[qx (tau)]]</f>
        <v>0.87396374098763252</v>
      </c>
      <c r="H80" s="15">
        <f t="shared" si="30"/>
        <v>73</v>
      </c>
      <c r="I80" s="9">
        <f t="shared" si="34"/>
        <v>4.972677595628415E-2</v>
      </c>
      <c r="J80" s="9" cm="1">
        <f t="array" ref="J80">VLOOKUP($G$13,'qx Malaria'!$B$1:$I$31,(N80),FALSE)/(1-angola!I80*INDEX($E$6:$G$11,N80,2))</f>
        <v>1.1970241518113858E-3</v>
      </c>
      <c r="K80" s="9">
        <f t="shared" si="32"/>
        <v>1.0511319005175388</v>
      </c>
      <c r="L80" s="9">
        <f t="shared" si="26"/>
        <v>1.0523289246693501</v>
      </c>
      <c r="M80" s="9">
        <f>(J80*Table46[[#This Row],[qx (tau)]])/L80</f>
        <v>1.4336624462656802E-4</v>
      </c>
      <c r="N80" s="6">
        <f t="shared" si="27"/>
        <v>6</v>
      </c>
      <c r="S80" s="15">
        <v>73</v>
      </c>
      <c r="T80" s="9">
        <v>4.972677595628415E-2</v>
      </c>
      <c r="U80" s="9">
        <v>8.1281886141460597E-4</v>
      </c>
      <c r="V80" s="9">
        <v>1.0515161058079356</v>
      </c>
      <c r="W80" s="9">
        <v>1.0523289246693504</v>
      </c>
      <c r="X80" s="9">
        <v>9.7350406461152613E-5</v>
      </c>
      <c r="Y80" s="6">
        <v>6</v>
      </c>
      <c r="AC80" s="15">
        <v>73</v>
      </c>
      <c r="AD80" s="9">
        <v>4.972677595628415E-2</v>
      </c>
      <c r="AE80" s="9">
        <v>8.9416388729154689E-4</v>
      </c>
      <c r="AF80" s="9">
        <v>1.0514347607820587</v>
      </c>
      <c r="AG80" s="9">
        <v>1.0523289246693501</v>
      </c>
      <c r="AH80" s="9">
        <v>1.0709300928280865E-4</v>
      </c>
      <c r="AI80" s="6">
        <v>6</v>
      </c>
      <c r="AM80" s="15">
        <v>73</v>
      </c>
      <c r="AN80" s="9">
        <v>4.972677595628415E-2</v>
      </c>
      <c r="AO80" s="9">
        <v>9.2636515238642895E-4</v>
      </c>
      <c r="AP80" s="9">
        <v>1.0514025595169638</v>
      </c>
      <c r="AQ80" s="9">
        <v>1.0523289246693504</v>
      </c>
      <c r="AR80" s="9">
        <v>1.1094971880858707E-4</v>
      </c>
      <c r="AS80" s="6">
        <v>6</v>
      </c>
      <c r="AW80" s="15">
        <v>73</v>
      </c>
      <c r="AX80" s="9">
        <v>4.972677595628415E-2</v>
      </c>
      <c r="AY80" s="9">
        <v>9.662484186313973E-4</v>
      </c>
      <c r="AZ80" s="9">
        <v>1.0513626762507189</v>
      </c>
      <c r="BA80" s="9">
        <v>1.0523289246693504</v>
      </c>
      <c r="BB80" s="9">
        <v>1.157264930251558E-4</v>
      </c>
      <c r="BC80" s="6">
        <v>6</v>
      </c>
      <c r="BG80" s="15">
        <v>73</v>
      </c>
      <c r="BH80" s="9">
        <v>4.972677595628415E-2</v>
      </c>
      <c r="BI80" s="9">
        <v>1.0157078780908568E-3</v>
      </c>
      <c r="BJ80" s="9">
        <v>1.0513132167912593</v>
      </c>
      <c r="BK80" s="9">
        <v>1.0523289246693501</v>
      </c>
      <c r="BL80" s="9">
        <v>1.2165019719873708E-4</v>
      </c>
      <c r="BM80" s="6">
        <v>6</v>
      </c>
      <c r="BQ80" s="15">
        <v>73</v>
      </c>
      <c r="BR80" s="9">
        <v>4.972677595628415E-2</v>
      </c>
      <c r="BS80" s="9">
        <v>1.0628522139160437E-3</v>
      </c>
      <c r="BT80" s="9">
        <v>1.0512660724554341</v>
      </c>
      <c r="BU80" s="9">
        <v>1.0523289246693501</v>
      </c>
      <c r="BV80" s="9">
        <v>1.2729662160249116E-4</v>
      </c>
      <c r="BW80" s="6">
        <v>6</v>
      </c>
      <c r="CA80" s="15">
        <v>73</v>
      </c>
      <c r="CB80" s="9">
        <v>4.972677595628415E-2</v>
      </c>
      <c r="CC80" s="9">
        <v>1.1133640023001724E-3</v>
      </c>
      <c r="CD80" s="9">
        <v>1.0512155606670501</v>
      </c>
      <c r="CE80" s="9">
        <v>1.0523289246693504</v>
      </c>
      <c r="CF80" s="9">
        <v>1.3334636203508475E-4</v>
      </c>
      <c r="CG80" s="6">
        <v>6</v>
      </c>
      <c r="CK80" s="15">
        <v>73</v>
      </c>
      <c r="CL80" s="9">
        <v>4.972677595628415E-2</v>
      </c>
      <c r="CM80" s="9">
        <v>1.1831334100057505E-3</v>
      </c>
      <c r="CN80" s="9">
        <v>1.0511457912593445</v>
      </c>
      <c r="CO80" s="9">
        <v>1.0523289246693501</v>
      </c>
      <c r="CP80" s="9">
        <v>1.4170256600760478E-4</v>
      </c>
      <c r="CQ80" s="6">
        <v>6</v>
      </c>
      <c r="CU80" s="15">
        <v>73</v>
      </c>
      <c r="CV80" s="9">
        <v>4.972677595628415E-2</v>
      </c>
      <c r="CW80" s="9">
        <v>1.2662673950546292E-3</v>
      </c>
      <c r="CX80" s="9">
        <v>1.0510626572742956</v>
      </c>
      <c r="CY80" s="9">
        <v>1.0523289246693501</v>
      </c>
      <c r="CZ80" s="9">
        <v>1.5165943046958181E-4</v>
      </c>
      <c r="DA80" s="6">
        <v>6</v>
      </c>
      <c r="DE80" s="15">
        <v>73</v>
      </c>
      <c r="DF80" s="9">
        <v>4.972677595628415E-2</v>
      </c>
      <c r="DG80" s="9">
        <v>1.3528740655549168E-3</v>
      </c>
      <c r="DH80" s="9">
        <v>1.0509760506037953</v>
      </c>
      <c r="DI80" s="9">
        <v>1.0523289246693501</v>
      </c>
      <c r="DJ80" s="9">
        <v>1.6203221458629965E-4</v>
      </c>
      <c r="DK80" s="6">
        <v>6</v>
      </c>
      <c r="DO80" s="15">
        <v>73</v>
      </c>
      <c r="DP80" s="9">
        <v>4.972677595628415E-2</v>
      </c>
      <c r="DQ80" s="9">
        <v>1.2422742955721679E-3</v>
      </c>
      <c r="DR80" s="9">
        <v>1.0510866503737779</v>
      </c>
      <c r="DS80" s="9">
        <v>1.0523289246693501</v>
      </c>
      <c r="DT80" s="9">
        <v>1.4878580376409984E-4</v>
      </c>
      <c r="DU80" s="6">
        <v>6</v>
      </c>
      <c r="DY80" s="15">
        <v>73</v>
      </c>
      <c r="DZ80" s="9">
        <v>4.972677595628415E-2</v>
      </c>
      <c r="EA80" s="9">
        <v>1.5775462909718228E-3</v>
      </c>
      <c r="EB80" s="9">
        <v>1.0507513783783784</v>
      </c>
      <c r="EC80" s="9">
        <v>1.0523289246693501</v>
      </c>
      <c r="ED80" s="9">
        <v>1.8894095588544007E-4</v>
      </c>
      <c r="EE80" s="6">
        <v>6</v>
      </c>
      <c r="EI80" s="15">
        <v>73</v>
      </c>
      <c r="EJ80" s="9">
        <v>4.972677595628415E-2</v>
      </c>
      <c r="EK80" s="9">
        <v>1.4658941920644051E-3</v>
      </c>
      <c r="EL80" s="9">
        <v>1.0508630304772859</v>
      </c>
      <c r="EM80" s="9">
        <v>1.0523289246693504</v>
      </c>
      <c r="EN80" s="9">
        <v>1.7556850880422791E-4</v>
      </c>
      <c r="EO80" s="6">
        <v>6</v>
      </c>
      <c r="ES80" s="15">
        <v>73</v>
      </c>
      <c r="ET80" s="9">
        <v>4.972677595628415E-2</v>
      </c>
      <c r="EU80" s="9">
        <v>1.8851420356526738E-3</v>
      </c>
      <c r="EV80" s="9">
        <v>1.0504437826336976</v>
      </c>
      <c r="EW80" s="9">
        <v>1.0523289246693504</v>
      </c>
      <c r="EX80" s="9">
        <v>2.2578135439475504E-4</v>
      </c>
      <c r="EY80" s="6">
        <v>6</v>
      </c>
      <c r="FC80" s="15">
        <f t="shared" si="31"/>
        <v>73</v>
      </c>
      <c r="FD80" s="9">
        <f t="shared" si="35"/>
        <v>4.972677595628415E-2</v>
      </c>
      <c r="FE80" s="9" cm="1">
        <f t="array" ref="FE80">VLOOKUP($G$13,'qx Malaria'!$B$1:$I$31,(FI80),FALSE)/(1-angola!FD80*INDEX($E$6:$G$11,FI80,2))</f>
        <v>1.1970241518113858E-3</v>
      </c>
      <c r="FF80" s="9">
        <f t="shared" si="33"/>
        <v>1.0511319005175388</v>
      </c>
      <c r="FG80" s="9">
        <f t="shared" si="28"/>
        <v>1.0523289246693501</v>
      </c>
      <c r="FH80" s="9">
        <f>(FE80*Table46[[#This Row],[qx (tau)]])/FG80</f>
        <v>1.4336624462656802E-4</v>
      </c>
      <c r="FI80" s="6">
        <f t="shared" si="29"/>
        <v>6</v>
      </c>
      <c r="FM80" s="15">
        <v>73</v>
      </c>
      <c r="FN80" s="9">
        <v>4.972677595628415E-2</v>
      </c>
      <c r="FO80" s="9">
        <v>2.1059206440483037E-3</v>
      </c>
      <c r="FP80" s="9">
        <v>1.0502230040253018</v>
      </c>
      <c r="FQ80" s="9">
        <v>1.0523289246693501</v>
      </c>
      <c r="FR80" s="9">
        <v>2.5222376153554983E-4</v>
      </c>
      <c r="FS80" s="6">
        <v>6</v>
      </c>
      <c r="FW80" s="15">
        <v>73</v>
      </c>
      <c r="FX80" s="9">
        <v>4.972677595628415E-2</v>
      </c>
      <c r="FY80" s="9">
        <v>1.7476026451983899E-3</v>
      </c>
      <c r="FZ80" s="9">
        <v>1.0505813220241518</v>
      </c>
      <c r="GA80" s="9">
        <v>1.0523289246693501</v>
      </c>
      <c r="GB80" s="9">
        <v>2.093084153418387E-4</v>
      </c>
      <c r="GC80" s="6">
        <v>6</v>
      </c>
      <c r="GG80" s="15">
        <v>73</v>
      </c>
      <c r="GH80" s="9">
        <v>4.972677595628415E-2</v>
      </c>
      <c r="GI80" s="9">
        <v>1.8488366877515813E-3</v>
      </c>
      <c r="GJ80" s="9">
        <v>1.0504800879815988</v>
      </c>
      <c r="GK80" s="9">
        <v>1.0523289246693504</v>
      </c>
      <c r="GL80" s="9">
        <v>2.2143310345882838E-4</v>
      </c>
      <c r="GM80" s="6">
        <v>6</v>
      </c>
      <c r="GQ80" s="15">
        <v>73</v>
      </c>
      <c r="GR80" s="9">
        <v>4.972677595628415E-2</v>
      </c>
      <c r="GS80" s="9">
        <v>1.3217251293847038E-3</v>
      </c>
      <c r="GT80" s="9">
        <v>1.0510071995399655</v>
      </c>
      <c r="GU80" s="9">
        <v>1.0523289246693501</v>
      </c>
      <c r="GV80" s="9">
        <v>1.5830154131953356E-4</v>
      </c>
      <c r="GW80" s="6">
        <v>6</v>
      </c>
      <c r="HA80" s="15">
        <v>73</v>
      </c>
      <c r="HB80" s="9">
        <v>4.972677595628415E-2</v>
      </c>
      <c r="HC80" s="9">
        <v>1.0946325474410581E-3</v>
      </c>
      <c r="HD80" s="9">
        <v>1.0512342921219091</v>
      </c>
      <c r="HE80" s="9">
        <v>1.0523289246693501</v>
      </c>
      <c r="HF80" s="9">
        <v>1.3110291662466467E-4</v>
      </c>
      <c r="HG80" s="6">
        <v>6</v>
      </c>
      <c r="HK80" s="15">
        <v>73</v>
      </c>
      <c r="HL80" s="9">
        <v>4.972677595628415E-2</v>
      </c>
      <c r="HM80" s="9">
        <v>9.5635652673950542E-4</v>
      </c>
      <c r="HN80" s="9">
        <v>1.0513725681426107</v>
      </c>
      <c r="HO80" s="9">
        <v>1.0523289246693501</v>
      </c>
      <c r="HP80" s="9">
        <v>1.1454175219043957E-4</v>
      </c>
      <c r="HQ80" s="6">
        <v>6</v>
      </c>
      <c r="HU80" s="15">
        <v>73</v>
      </c>
      <c r="HV80" s="9">
        <v>4.972677595628415E-2</v>
      </c>
      <c r="HW80" s="9">
        <v>8.5354399079931001E-4</v>
      </c>
      <c r="HX80" s="9">
        <v>1.0514753806785508</v>
      </c>
      <c r="HY80" s="9">
        <v>1.0523289246693501</v>
      </c>
      <c r="HZ80" s="9">
        <v>1.0222800968493128E-4</v>
      </c>
      <c r="IA80" s="6">
        <v>6</v>
      </c>
      <c r="IE80" s="15">
        <v>73</v>
      </c>
      <c r="IF80" s="9">
        <v>4.972677595628415E-2</v>
      </c>
      <c r="IG80" s="9">
        <v>8.1334502587694082E-4</v>
      </c>
      <c r="IH80" s="9">
        <v>1.0515155796434734</v>
      </c>
      <c r="II80" s="9">
        <v>1.0523289246693504</v>
      </c>
      <c r="IJ80" s="9">
        <v>9.7413424590658826E-5</v>
      </c>
      <c r="IK80" s="6">
        <v>6</v>
      </c>
      <c r="IO80" s="15">
        <v>73</v>
      </c>
      <c r="IP80" s="9">
        <v>4.972677595628415E-2</v>
      </c>
      <c r="IQ80" s="9">
        <v>8.22605520414031E-4</v>
      </c>
      <c r="IR80" s="9">
        <v>1.0515063191489362</v>
      </c>
      <c r="IS80" s="9">
        <v>1.0523289246693504</v>
      </c>
      <c r="IT80" s="9">
        <v>9.8522543669967637E-5</v>
      </c>
      <c r="IU80" s="6">
        <v>6</v>
      </c>
      <c r="IY80" s="15">
        <v>73</v>
      </c>
      <c r="IZ80" s="9">
        <v>4.972677595628415E-2</v>
      </c>
      <c r="JA80" s="9">
        <v>9.8098102357676827E-4</v>
      </c>
      <c r="JB80" s="9">
        <v>1.0513479436457733</v>
      </c>
      <c r="JC80" s="9">
        <v>1.0523289246693501</v>
      </c>
      <c r="JD80" s="9">
        <v>1.1749100065132898E-4</v>
      </c>
      <c r="JE80" s="6">
        <v>6</v>
      </c>
      <c r="JI80" s="15">
        <v>73</v>
      </c>
      <c r="JJ80" s="9">
        <v>4.972677595628415E-2</v>
      </c>
      <c r="JK80" s="9">
        <v>8.9142783208740655E-4</v>
      </c>
      <c r="JL80" s="9">
        <v>1.0514374968372628</v>
      </c>
      <c r="JM80" s="9">
        <v>1.0523289246693504</v>
      </c>
      <c r="JN80" s="9">
        <v>1.0676531500937648E-4</v>
      </c>
      <c r="JO80" s="6">
        <v>6</v>
      </c>
      <c r="JS80" s="15">
        <v>73</v>
      </c>
      <c r="JT80" s="9">
        <v>4.972677595628415E-2</v>
      </c>
      <c r="JU80" s="9">
        <v>1.1265181138585395E-3</v>
      </c>
      <c r="JV80" s="9">
        <v>1.0512024065554917</v>
      </c>
      <c r="JW80" s="9">
        <v>1.0523289246693501</v>
      </c>
      <c r="JX80" s="9">
        <v>1.3492181527273941E-4</v>
      </c>
      <c r="JY80" s="6">
        <v>6</v>
      </c>
      <c r="KC80" s="15">
        <v>73</v>
      </c>
      <c r="KD80" s="9">
        <v>4.972677595628415E-2</v>
      </c>
      <c r="KE80" s="9">
        <v>1.1716630247268545E-3</v>
      </c>
      <c r="KF80" s="9">
        <v>1.0511572616446234</v>
      </c>
      <c r="KG80" s="9">
        <v>1.0523289246693504</v>
      </c>
      <c r="KH80" s="9">
        <v>1.4032877078436993E-4</v>
      </c>
      <c r="KI80" s="6">
        <v>6</v>
      </c>
      <c r="KM80" s="15">
        <v>73</v>
      </c>
      <c r="KN80" s="9">
        <v>4.972677595628415E-2</v>
      </c>
      <c r="KO80" s="9">
        <v>1.2024962622196665E-3</v>
      </c>
      <c r="KP80" s="9">
        <v>1.0511264284071304</v>
      </c>
      <c r="KQ80" s="9">
        <v>1.0523289246693501</v>
      </c>
      <c r="KR80" s="9">
        <v>1.4402163317343234E-4</v>
      </c>
      <c r="KS80" s="6">
        <v>6</v>
      </c>
      <c r="KW80" s="15">
        <v>73</v>
      </c>
      <c r="KX80" s="9">
        <v>4.972677595628415E-2</v>
      </c>
      <c r="KY80" s="9">
        <v>1.1970241518113858E-3</v>
      </c>
      <c r="KZ80" s="9">
        <v>1.0511319005175388</v>
      </c>
      <c r="LA80" s="9">
        <v>1.0523289246693501</v>
      </c>
      <c r="LB80" s="9">
        <v>1.4336624462656802E-4</v>
      </c>
      <c r="LC80" s="6">
        <v>6</v>
      </c>
    </row>
    <row r="81" spans="1:315">
      <c r="A81" s="6">
        <v>74</v>
      </c>
      <c r="B81" s="6">
        <v>0.13398910595697189</v>
      </c>
      <c r="C81" s="6">
        <f>1-Table46[[#This Row],[qx (tau)]]</f>
        <v>0.86601089404302811</v>
      </c>
      <c r="H81" s="15">
        <f t="shared" si="30"/>
        <v>74</v>
      </c>
      <c r="I81" s="9">
        <f t="shared" si="34"/>
        <v>6.6393442622950813E-2</v>
      </c>
      <c r="J81" s="9" cm="1">
        <f t="array" ref="J81">VLOOKUP($G$13,'qx Malaria'!$B$1:$I$31,(N81),FALSE)/(1-angola!I81*INDEX($E$6:$G$11,N81,2))</f>
        <v>1.2183933274802457E-3</v>
      </c>
      <c r="K81" s="9">
        <f t="shared" si="32"/>
        <v>1.0698966198419666</v>
      </c>
      <c r="L81" s="9">
        <f t="shared" si="26"/>
        <v>1.0711150131694469</v>
      </c>
      <c r="M81" s="9">
        <f>(J81*Table46[[#This Row],[qx (tau)]])/L81</f>
        <v>1.5241260802605552E-4</v>
      </c>
      <c r="N81" s="6">
        <f t="shared" si="27"/>
        <v>6</v>
      </c>
      <c r="S81" s="15">
        <v>74</v>
      </c>
      <c r="T81" s="9">
        <v>6.6393442622950813E-2</v>
      </c>
      <c r="U81" s="9">
        <v>8.2732923617208061E-4</v>
      </c>
      <c r="V81" s="9">
        <v>1.0702876839332747</v>
      </c>
      <c r="W81" s="9">
        <v>1.0711150131694467</v>
      </c>
      <c r="X81" s="9">
        <v>1.0349318544116509E-4</v>
      </c>
      <c r="Y81" s="6">
        <v>6</v>
      </c>
      <c r="AC81" s="15">
        <v>74</v>
      </c>
      <c r="AD81" s="9">
        <v>6.6393442622950813E-2</v>
      </c>
      <c r="AE81" s="9">
        <v>9.1012642669007892E-4</v>
      </c>
      <c r="AF81" s="9">
        <v>1.0702048867427567</v>
      </c>
      <c r="AG81" s="9">
        <v>1.0711150131694467</v>
      </c>
      <c r="AH81" s="9">
        <v>1.1385054333163903E-4</v>
      </c>
      <c r="AI81" s="6">
        <v>6</v>
      </c>
      <c r="AM81" s="15">
        <v>74</v>
      </c>
      <c r="AN81" s="9">
        <v>6.6393442622950813E-2</v>
      </c>
      <c r="AO81" s="9">
        <v>9.4290254609306402E-4</v>
      </c>
      <c r="AP81" s="9">
        <v>1.0701721106233537</v>
      </c>
      <c r="AQ81" s="9">
        <v>1.0711150131694467</v>
      </c>
      <c r="AR81" s="9">
        <v>1.1795060997392237E-4</v>
      </c>
      <c r="AS81" s="6">
        <v>6</v>
      </c>
      <c r="AW81" s="15">
        <v>74</v>
      </c>
      <c r="AX81" s="9">
        <v>6.6393442622950813E-2</v>
      </c>
      <c r="AY81" s="9">
        <v>9.8349780509218612E-4</v>
      </c>
      <c r="AZ81" s="9">
        <v>1.0701315153643547</v>
      </c>
      <c r="BA81" s="9">
        <v>1.0711150131694469</v>
      </c>
      <c r="BB81" s="9">
        <v>1.2302879708969158E-4</v>
      </c>
      <c r="BC81" s="6">
        <v>6</v>
      </c>
      <c r="BG81" s="15">
        <v>74</v>
      </c>
      <c r="BH81" s="9">
        <v>6.6393442622950813E-2</v>
      </c>
      <c r="BI81" s="9">
        <v>1.03384021071115E-3</v>
      </c>
      <c r="BJ81" s="9">
        <v>1.0700811729587356</v>
      </c>
      <c r="BK81" s="9">
        <v>1.0711150131694467</v>
      </c>
      <c r="BL81" s="9">
        <v>1.2932628506966926E-4</v>
      </c>
      <c r="BM81" s="6">
        <v>6</v>
      </c>
      <c r="BQ81" s="15">
        <v>74</v>
      </c>
      <c r="BR81" s="9">
        <v>6.6393442622950813E-2</v>
      </c>
      <c r="BS81" s="9">
        <v>1.0818261633011414E-3</v>
      </c>
      <c r="BT81" s="9">
        <v>1.0700331870061457</v>
      </c>
      <c r="BU81" s="9">
        <v>1.0711150131694469</v>
      </c>
      <c r="BV81" s="9">
        <v>1.3532899701654161E-4</v>
      </c>
      <c r="BW81" s="6">
        <v>6</v>
      </c>
      <c r="CA81" s="15">
        <v>74</v>
      </c>
      <c r="CB81" s="9">
        <v>6.6393442622950813E-2</v>
      </c>
      <c r="CC81" s="9">
        <v>1.1332396839332747E-3</v>
      </c>
      <c r="CD81" s="9">
        <v>1.0699817734855135</v>
      </c>
      <c r="CE81" s="9">
        <v>1.0711150131694467</v>
      </c>
      <c r="CF81" s="9">
        <v>1.4176047410247627E-4</v>
      </c>
      <c r="CG81" s="6">
        <v>6</v>
      </c>
      <c r="CK81" s="15">
        <v>74</v>
      </c>
      <c r="CL81" s="9">
        <v>6.6393442622950813E-2</v>
      </c>
      <c r="CM81" s="9">
        <v>1.2042546093064092E-3</v>
      </c>
      <c r="CN81" s="9">
        <v>1.0699107585601404</v>
      </c>
      <c r="CO81" s="9">
        <v>1.0711150131694469</v>
      </c>
      <c r="CP81" s="9">
        <v>1.5064395182742349E-4</v>
      </c>
      <c r="CQ81" s="6">
        <v>6</v>
      </c>
      <c r="CU81" s="15">
        <v>74</v>
      </c>
      <c r="CV81" s="9">
        <v>6.6393442622950813E-2</v>
      </c>
      <c r="CW81" s="9">
        <v>1.2888726953467955E-3</v>
      </c>
      <c r="CX81" s="9">
        <v>1.0698261404741001</v>
      </c>
      <c r="CY81" s="9">
        <v>1.0711150131694469</v>
      </c>
      <c r="CZ81" s="9">
        <v>1.6122909119802427E-4</v>
      </c>
      <c r="DA81" s="6">
        <v>6</v>
      </c>
      <c r="DE81" s="15">
        <v>74</v>
      </c>
      <c r="DF81" s="9">
        <v>6.6393442622950813E-2</v>
      </c>
      <c r="DG81" s="9">
        <v>1.3770254609306409E-3</v>
      </c>
      <c r="DH81" s="9">
        <v>1.0697379877085162</v>
      </c>
      <c r="DI81" s="9">
        <v>1.0711150131694469</v>
      </c>
      <c r="DJ81" s="9">
        <v>1.7225639461828306E-4</v>
      </c>
      <c r="DK81" s="6">
        <v>6</v>
      </c>
      <c r="DO81" s="15">
        <v>74</v>
      </c>
      <c r="DP81" s="9">
        <v>6.6393442622950813E-2</v>
      </c>
      <c r="DQ81" s="9">
        <v>1.264451273046532E-3</v>
      </c>
      <c r="DR81" s="9">
        <v>1.0698505618964003</v>
      </c>
      <c r="DS81" s="9">
        <v>1.0711150131694469</v>
      </c>
      <c r="DT81" s="9">
        <v>1.581741395822053E-4</v>
      </c>
      <c r="DU81" s="6">
        <v>6</v>
      </c>
      <c r="DY81" s="15">
        <v>74</v>
      </c>
      <c r="DZ81" s="9">
        <v>6.6393442622950813E-2</v>
      </c>
      <c r="EA81" s="9">
        <v>1.6057085162423177E-3</v>
      </c>
      <c r="EB81" s="9">
        <v>1.0695093046532045</v>
      </c>
      <c r="EC81" s="9">
        <v>1.0711150131694469</v>
      </c>
      <c r="ED81" s="9">
        <v>2.0086306874009653E-4</v>
      </c>
      <c r="EE81" s="6">
        <v>6</v>
      </c>
      <c r="EI81" s="15">
        <v>74</v>
      </c>
      <c r="EJ81" s="9">
        <v>6.6393442622950813E-2</v>
      </c>
      <c r="EK81" s="9">
        <v>1.4920632133450396E-3</v>
      </c>
      <c r="EL81" s="9">
        <v>1.0696229499561019</v>
      </c>
      <c r="EM81" s="9">
        <v>1.0711150131694469</v>
      </c>
      <c r="EN81" s="9">
        <v>1.8664682459806184E-4</v>
      </c>
      <c r="EO81" s="6">
        <v>6</v>
      </c>
      <c r="ES81" s="15">
        <v>74</v>
      </c>
      <c r="ET81" s="9">
        <v>6.6393442622950813E-2</v>
      </c>
      <c r="EU81" s="9">
        <v>1.918795434591747E-3</v>
      </c>
      <c r="EV81" s="9">
        <v>1.0691962177348551</v>
      </c>
      <c r="EW81" s="9">
        <v>1.0711150131694469</v>
      </c>
      <c r="EX81" s="9">
        <v>2.4002808441131939E-4</v>
      </c>
      <c r="EY81" s="6">
        <v>6</v>
      </c>
      <c r="FC81" s="15">
        <f t="shared" si="31"/>
        <v>74</v>
      </c>
      <c r="FD81" s="9">
        <f t="shared" si="35"/>
        <v>6.6393442622950813E-2</v>
      </c>
      <c r="FE81" s="9" cm="1">
        <f t="array" ref="FE81">VLOOKUP($G$13,'qx Malaria'!$B$1:$I$31,(FI81),FALSE)/(1-angola!FD81*INDEX($E$6:$G$11,FI81,2))</f>
        <v>1.2183933274802457E-3</v>
      </c>
      <c r="FF81" s="9">
        <f t="shared" si="33"/>
        <v>1.0698966198419666</v>
      </c>
      <c r="FG81" s="9">
        <f t="shared" si="28"/>
        <v>1.0711150131694469</v>
      </c>
      <c r="FH81" s="9">
        <f>(FE81*Table46[[#This Row],[qx (tau)]])/FG81</f>
        <v>1.5241260802605552E-4</v>
      </c>
      <c r="FI81" s="6">
        <f t="shared" si="29"/>
        <v>6</v>
      </c>
      <c r="FM81" s="15">
        <v>74</v>
      </c>
      <c r="FN81" s="9">
        <v>6.6393442622950813E-2</v>
      </c>
      <c r="FO81" s="9">
        <v>2.1435153643546969E-3</v>
      </c>
      <c r="FP81" s="9">
        <v>1.0689714978050922</v>
      </c>
      <c r="FQ81" s="9">
        <v>1.0711150131694469</v>
      </c>
      <c r="FR81" s="9">
        <v>2.681389988410921E-4</v>
      </c>
      <c r="FS81" s="6">
        <v>6</v>
      </c>
      <c r="FW81" s="15">
        <v>74</v>
      </c>
      <c r="FX81" s="9">
        <v>6.6393442622950813E-2</v>
      </c>
      <c r="FY81" s="9">
        <v>1.7788007023705004E-3</v>
      </c>
      <c r="FZ81" s="9">
        <v>1.0693362124670764</v>
      </c>
      <c r="GA81" s="9">
        <v>1.0711150131694469</v>
      </c>
      <c r="GB81" s="9">
        <v>2.2251570826274322E-4</v>
      </c>
      <c r="GC81" s="6">
        <v>6</v>
      </c>
      <c r="GG81" s="15">
        <v>74</v>
      </c>
      <c r="GH81" s="9">
        <v>6.6393442622950813E-2</v>
      </c>
      <c r="GI81" s="9">
        <v>1.8818419666374012E-3</v>
      </c>
      <c r="GJ81" s="9">
        <v>1.0692331712028096</v>
      </c>
      <c r="GK81" s="9">
        <v>1.0711150131694469</v>
      </c>
      <c r="GL81" s="9">
        <v>2.3540546025580387E-4</v>
      </c>
      <c r="GM81" s="6">
        <v>6</v>
      </c>
      <c r="GQ81" s="15">
        <v>74</v>
      </c>
      <c r="GR81" s="9">
        <v>6.6393442622950813E-2</v>
      </c>
      <c r="GS81" s="9">
        <v>1.3453204565408252E-3</v>
      </c>
      <c r="GT81" s="9">
        <v>1.0697696927129059</v>
      </c>
      <c r="GU81" s="9">
        <v>1.0711150131694467</v>
      </c>
      <c r="GV81" s="9">
        <v>1.6829031708195672E-4</v>
      </c>
      <c r="GW81" s="6">
        <v>6</v>
      </c>
      <c r="HA81" s="15">
        <v>74</v>
      </c>
      <c r="HB81" s="9">
        <v>6.6393442622950813E-2</v>
      </c>
      <c r="HC81" s="9">
        <v>1.1141738366988586E-3</v>
      </c>
      <c r="HD81" s="9">
        <v>1.0700008393327478</v>
      </c>
      <c r="HE81" s="9">
        <v>1.0711150131694467</v>
      </c>
      <c r="HF81" s="9">
        <v>1.3937546801644218E-4</v>
      </c>
      <c r="HG81" s="6">
        <v>6</v>
      </c>
      <c r="HK81" s="15">
        <v>74</v>
      </c>
      <c r="HL81" s="9">
        <v>6.6393442622950813E-2</v>
      </c>
      <c r="HM81" s="9">
        <v>9.7342932396839328E-4</v>
      </c>
      <c r="HN81" s="9">
        <v>1.0701415838454784</v>
      </c>
      <c r="HO81" s="9">
        <v>1.0711150131694469</v>
      </c>
      <c r="HP81" s="9">
        <v>1.2176929949369604E-4</v>
      </c>
      <c r="HQ81" s="6">
        <v>6</v>
      </c>
      <c r="HU81" s="15">
        <v>74</v>
      </c>
      <c r="HV81" s="9">
        <v>6.6393442622950813E-2</v>
      </c>
      <c r="HW81" s="9">
        <v>8.6878138718173839E-4</v>
      </c>
      <c r="HX81" s="9">
        <v>1.0702462317822652</v>
      </c>
      <c r="HY81" s="9">
        <v>1.0711150131694469</v>
      </c>
      <c r="HZ81" s="9">
        <v>1.086785638416999E-4</v>
      </c>
      <c r="IA81" s="6">
        <v>6</v>
      </c>
      <c r="IE81" s="15">
        <v>74</v>
      </c>
      <c r="IF81" s="9">
        <v>6.6393442622950813E-2</v>
      </c>
      <c r="IG81" s="9">
        <v>8.2786479367866553E-4</v>
      </c>
      <c r="IH81" s="9">
        <v>1.0702871483757681</v>
      </c>
      <c r="II81" s="9">
        <v>1.0711150131694467</v>
      </c>
      <c r="IJ81" s="9">
        <v>1.0356017999414359E-4</v>
      </c>
      <c r="IK81" s="6">
        <v>6</v>
      </c>
      <c r="IO81" s="15">
        <v>74</v>
      </c>
      <c r="IP81" s="9">
        <v>6.6393442622950813E-2</v>
      </c>
      <c r="IQ81" s="9">
        <v>8.3729060579455653E-4</v>
      </c>
      <c r="IR81" s="9">
        <v>1.0702777225636522</v>
      </c>
      <c r="IS81" s="9">
        <v>1.0711150131694467</v>
      </c>
      <c r="IT81" s="9">
        <v>1.0473928412656494E-4</v>
      </c>
      <c r="IU81" s="6">
        <v>6</v>
      </c>
      <c r="IY81" s="15">
        <v>74</v>
      </c>
      <c r="IZ81" s="9">
        <v>6.6393442622950813E-2</v>
      </c>
      <c r="JA81" s="9">
        <v>9.984934152765584E-4</v>
      </c>
      <c r="JB81" s="9">
        <v>1.0701165197541702</v>
      </c>
      <c r="JC81" s="9">
        <v>1.0711150131694467</v>
      </c>
      <c r="JD81" s="9">
        <v>1.2490464457308922E-4</v>
      </c>
      <c r="JE81" s="6">
        <v>6</v>
      </c>
      <c r="JI81" s="15">
        <v>74</v>
      </c>
      <c r="JJ81" s="9">
        <v>6.6393442622950813E-2</v>
      </c>
      <c r="JK81" s="9">
        <v>9.0734152765583839E-4</v>
      </c>
      <c r="JL81" s="9">
        <v>1.070207671641791</v>
      </c>
      <c r="JM81" s="9">
        <v>1.0711150131694469</v>
      </c>
      <c r="JN81" s="9">
        <v>1.1350217165615088E-4</v>
      </c>
      <c r="JO81" s="6">
        <v>6</v>
      </c>
      <c r="JS81" s="15">
        <v>74</v>
      </c>
      <c r="JT81" s="9">
        <v>6.6393442622950813E-2</v>
      </c>
      <c r="JU81" s="9">
        <v>1.146628621597893E-3</v>
      </c>
      <c r="JV81" s="9">
        <v>1.0699683845478489</v>
      </c>
      <c r="JW81" s="9">
        <v>1.0711150131694469</v>
      </c>
      <c r="JX81" s="9">
        <v>1.4343533792693841E-4</v>
      </c>
      <c r="JY81" s="6">
        <v>6</v>
      </c>
      <c r="KC81" s="15">
        <v>74</v>
      </c>
      <c r="KD81" s="9">
        <v>6.6393442622950813E-2</v>
      </c>
      <c r="KE81" s="9">
        <v>1.1925794556628621E-3</v>
      </c>
      <c r="KF81" s="9">
        <v>1.0699224337137838</v>
      </c>
      <c r="KG81" s="9">
        <v>1.0711150131694467</v>
      </c>
      <c r="KH81" s="9">
        <v>1.4918347057249254E-4</v>
      </c>
      <c r="KI81" s="6">
        <v>6</v>
      </c>
      <c r="KM81" s="15">
        <v>74</v>
      </c>
      <c r="KN81" s="9">
        <v>6.6393442622950813E-2</v>
      </c>
      <c r="KO81" s="9">
        <v>1.2239631255487268E-3</v>
      </c>
      <c r="KP81" s="9">
        <v>1.0698910500438981</v>
      </c>
      <c r="KQ81" s="9">
        <v>1.0711150131694467</v>
      </c>
      <c r="KR81" s="9">
        <v>1.5310935137703179E-4</v>
      </c>
      <c r="KS81" s="6">
        <v>6</v>
      </c>
      <c r="KW81" s="15">
        <v>74</v>
      </c>
      <c r="KX81" s="9">
        <v>6.6393442622950813E-2</v>
      </c>
      <c r="KY81" s="9">
        <v>1.2183933274802457E-3</v>
      </c>
      <c r="KZ81" s="9">
        <v>1.0698966198419666</v>
      </c>
      <c r="LA81" s="9">
        <v>1.0711150131694469</v>
      </c>
      <c r="LB81" s="9">
        <v>1.5241260802605552E-4</v>
      </c>
      <c r="LC81" s="6">
        <v>6</v>
      </c>
    </row>
    <row r="82" spans="1:315">
      <c r="A82" s="6">
        <v>75</v>
      </c>
      <c r="B82" s="6">
        <v>0.14243603456150386</v>
      </c>
      <c r="C82" s="6">
        <f>1-Table46[[#This Row],[qx (tau)]]</f>
        <v>0.85756396543849611</v>
      </c>
      <c r="H82" s="15">
        <f t="shared" si="30"/>
        <v>75</v>
      </c>
      <c r="I82" s="9">
        <f t="shared" si="34"/>
        <v>8.3060109289617476E-2</v>
      </c>
      <c r="J82" s="9" cm="1">
        <f t="array" ref="J82">VLOOKUP($G$13,'qx Malaria'!$B$1:$I$31,(N82),FALSE)/(1-angola!I82*INDEX($E$6:$G$11,N82,2))</f>
        <v>1.2405393325387367E-3</v>
      </c>
      <c r="K82" s="9">
        <f t="shared" si="32"/>
        <v>1.0893434892729439</v>
      </c>
      <c r="L82" s="9">
        <f t="shared" si="26"/>
        <v>1.0905840286054826</v>
      </c>
      <c r="M82" s="9">
        <f>(J82*Table46[[#This Row],[qx (tau)]])/L82</f>
        <v>1.6202098931371068E-4</v>
      </c>
      <c r="N82" s="6">
        <f t="shared" si="27"/>
        <v>6</v>
      </c>
      <c r="S82" s="15">
        <v>75</v>
      </c>
      <c r="T82" s="9">
        <v>8.3060109289617476E-2</v>
      </c>
      <c r="U82" s="9">
        <v>8.4236710369487474E-4</v>
      </c>
      <c r="V82" s="9">
        <v>1.0897416615017879</v>
      </c>
      <c r="W82" s="9">
        <v>1.0905840286054826</v>
      </c>
      <c r="X82" s="9">
        <v>1.1001759309530557E-4</v>
      </c>
      <c r="Y82" s="6">
        <v>6</v>
      </c>
      <c r="AC82" s="15">
        <v>75</v>
      </c>
      <c r="AD82" s="9">
        <v>8.3060109289617476E-2</v>
      </c>
      <c r="AE82" s="9">
        <v>9.2666924910607862E-4</v>
      </c>
      <c r="AF82" s="9">
        <v>1.0896573593563768</v>
      </c>
      <c r="AG82" s="9">
        <v>1.0905840286054829</v>
      </c>
      <c r="AH82" s="9">
        <v>1.2102789856690981E-4</v>
      </c>
      <c r="AI82" s="6">
        <v>6</v>
      </c>
      <c r="AM82" s="15">
        <v>75</v>
      </c>
      <c r="AN82" s="9">
        <v>8.3060109289617476E-2</v>
      </c>
      <c r="AO82" s="9">
        <v>9.6004112038140647E-4</v>
      </c>
      <c r="AP82" s="9">
        <v>1.0896239874851015</v>
      </c>
      <c r="AQ82" s="9">
        <v>1.0905840286054829</v>
      </c>
      <c r="AR82" s="9">
        <v>1.2538644122449185E-4</v>
      </c>
      <c r="AS82" s="6">
        <v>6</v>
      </c>
      <c r="AW82" s="15">
        <v>75</v>
      </c>
      <c r="AX82" s="9">
        <v>8.3060109289617476E-2</v>
      </c>
      <c r="AY82" s="9">
        <v>1.0013742550655542E-3</v>
      </c>
      <c r="AZ82" s="9">
        <v>1.0895826543504172</v>
      </c>
      <c r="BA82" s="9">
        <v>1.0905840286054829</v>
      </c>
      <c r="BB82" s="9">
        <v>1.3078476693437281E-4</v>
      </c>
      <c r="BC82" s="6">
        <v>6</v>
      </c>
      <c r="BG82" s="15">
        <v>75</v>
      </c>
      <c r="BH82" s="9">
        <v>8.3060109289617476E-2</v>
      </c>
      <c r="BI82" s="9">
        <v>1.0526317044100119E-3</v>
      </c>
      <c r="BJ82" s="9">
        <v>1.0895313969010727</v>
      </c>
      <c r="BK82" s="9">
        <v>1.0905840286054826</v>
      </c>
      <c r="BL82" s="9">
        <v>1.3747926055876353E-4</v>
      </c>
      <c r="BM82" s="6">
        <v>6</v>
      </c>
      <c r="BQ82" s="15">
        <v>75</v>
      </c>
      <c r="BR82" s="9">
        <v>8.3060109289617476E-2</v>
      </c>
      <c r="BS82" s="9">
        <v>1.1014898688915377E-3</v>
      </c>
      <c r="BT82" s="9">
        <v>1.0894825387365912</v>
      </c>
      <c r="BU82" s="9">
        <v>1.0905840286054826</v>
      </c>
      <c r="BV82" s="9">
        <v>1.4386039490711894E-4</v>
      </c>
      <c r="BW82" s="6">
        <v>6</v>
      </c>
      <c r="CA82" s="15">
        <v>75</v>
      </c>
      <c r="CB82" s="9">
        <v>8.3060109289617476E-2</v>
      </c>
      <c r="CC82" s="9">
        <v>1.1538379022646007E-3</v>
      </c>
      <c r="CD82" s="9">
        <v>1.0894301907032182</v>
      </c>
      <c r="CE82" s="9">
        <v>1.0905840286054829</v>
      </c>
      <c r="CF82" s="9">
        <v>1.5069732456607108E-4</v>
      </c>
      <c r="CG82" s="6">
        <v>6</v>
      </c>
      <c r="CK82" s="15">
        <v>75</v>
      </c>
      <c r="CL82" s="9">
        <v>8.3060109289617476E-2</v>
      </c>
      <c r="CM82" s="9">
        <v>1.2261436233611445E-3</v>
      </c>
      <c r="CN82" s="9">
        <v>1.0893578849821217</v>
      </c>
      <c r="CO82" s="9">
        <v>1.0905840286054829</v>
      </c>
      <c r="CP82" s="9">
        <v>1.601408336574988E-4</v>
      </c>
      <c r="CQ82" s="6">
        <v>6</v>
      </c>
      <c r="CU82" s="15">
        <v>75</v>
      </c>
      <c r="CV82" s="9">
        <v>8.3060109289617476E-2</v>
      </c>
      <c r="CW82" s="9">
        <v>1.3122997616209773E-3</v>
      </c>
      <c r="CX82" s="9">
        <v>1.0892717288438618</v>
      </c>
      <c r="CY82" s="9">
        <v>1.0905840286054829</v>
      </c>
      <c r="CZ82" s="9">
        <v>1.7139328038785756E-4</v>
      </c>
      <c r="DA82" s="6">
        <v>6</v>
      </c>
      <c r="DE82" s="15">
        <v>75</v>
      </c>
      <c r="DF82" s="9">
        <v>8.3060109289617476E-2</v>
      </c>
      <c r="DG82" s="9">
        <v>1.4020548271752086E-3</v>
      </c>
      <c r="DH82" s="9">
        <v>1.0891819737783075</v>
      </c>
      <c r="DI82" s="9">
        <v>1.0905840286054826</v>
      </c>
      <c r="DJ82" s="9">
        <v>1.8311576603226935E-4</v>
      </c>
      <c r="DK82" s="6">
        <v>6</v>
      </c>
      <c r="DO82" s="15">
        <v>75</v>
      </c>
      <c r="DP82" s="9">
        <v>8.3060109289617476E-2</v>
      </c>
      <c r="DQ82" s="9">
        <v>1.2874344457687722E-3</v>
      </c>
      <c r="DR82" s="9">
        <v>1.0892965941597139</v>
      </c>
      <c r="DS82" s="9">
        <v>1.0905840286054826</v>
      </c>
      <c r="DT82" s="9">
        <v>1.681457387998553E-4</v>
      </c>
      <c r="DU82" s="6">
        <v>6</v>
      </c>
      <c r="DY82" s="15">
        <v>75</v>
      </c>
      <c r="DZ82" s="9">
        <v>8.3060109289617476E-2</v>
      </c>
      <c r="EA82" s="9">
        <v>1.634894517282479E-3</v>
      </c>
      <c r="EB82" s="9">
        <v>1.0889491340882003</v>
      </c>
      <c r="EC82" s="9">
        <v>1.0905840286054826</v>
      </c>
      <c r="ED82" s="9">
        <v>2.1352585941115045E-4</v>
      </c>
      <c r="EE82" s="6">
        <v>6</v>
      </c>
      <c r="EI82" s="15">
        <v>75</v>
      </c>
      <c r="EJ82" s="9">
        <v>8.3060109289617476E-2</v>
      </c>
      <c r="EK82" s="9">
        <v>1.5191835518474377E-3</v>
      </c>
      <c r="EL82" s="9">
        <v>1.0890648450536353</v>
      </c>
      <c r="EM82" s="9">
        <v>1.0905840286054829</v>
      </c>
      <c r="EN82" s="9">
        <v>1.9841339614417488E-4</v>
      </c>
      <c r="EO82" s="6">
        <v>6</v>
      </c>
      <c r="ES82" s="15">
        <v>75</v>
      </c>
      <c r="ET82" s="9">
        <v>8.3060109289617476E-2</v>
      </c>
      <c r="EU82" s="9">
        <v>1.9536722288438614E-3</v>
      </c>
      <c r="EV82" s="9">
        <v>1.0886303563766389</v>
      </c>
      <c r="EW82" s="9">
        <v>1.0905840286054826</v>
      </c>
      <c r="EX82" s="9">
        <v>2.5515991231347799E-4</v>
      </c>
      <c r="EY82" s="6">
        <v>6</v>
      </c>
      <c r="FC82" s="15">
        <f t="shared" si="31"/>
        <v>75</v>
      </c>
      <c r="FD82" s="9">
        <f t="shared" si="35"/>
        <v>8.3060109289617476E-2</v>
      </c>
      <c r="FE82" s="9" cm="1">
        <f t="array" ref="FE82">VLOOKUP($G$13,'qx Malaria'!$B$1:$I$31,(FI82),FALSE)/(1-angola!FD82*INDEX($E$6:$G$11,FI82,2))</f>
        <v>1.2405393325387367E-3</v>
      </c>
      <c r="FF82" s="9">
        <f t="shared" si="33"/>
        <v>1.0893434892729439</v>
      </c>
      <c r="FG82" s="9">
        <f t="shared" si="28"/>
        <v>1.0905840286054826</v>
      </c>
      <c r="FH82" s="9">
        <f>(FE82*Table46[[#This Row],[qx (tau)]])/FG82</f>
        <v>1.6202098931371068E-4</v>
      </c>
      <c r="FI82" s="6">
        <f t="shared" si="29"/>
        <v>6</v>
      </c>
      <c r="FM82" s="15">
        <v>75</v>
      </c>
      <c r="FN82" s="9">
        <v>8.3060109289617476E-2</v>
      </c>
      <c r="FO82" s="9">
        <v>2.1824767580452919E-3</v>
      </c>
      <c r="FP82" s="9">
        <v>1.0884015518474375</v>
      </c>
      <c r="FQ82" s="9">
        <v>1.0905840286054829</v>
      </c>
      <c r="FR82" s="9">
        <v>2.850429923644815E-4</v>
      </c>
      <c r="FS82" s="6">
        <v>6</v>
      </c>
      <c r="FW82" s="15">
        <v>75</v>
      </c>
      <c r="FX82" s="9">
        <v>8.3060109289617476E-2</v>
      </c>
      <c r="FY82" s="9">
        <v>1.8111328963051252E-3</v>
      </c>
      <c r="FZ82" s="9">
        <v>1.0887728957091776</v>
      </c>
      <c r="GA82" s="9">
        <v>1.0905840286054826</v>
      </c>
      <c r="GB82" s="9">
        <v>2.3654352259628951E-4</v>
      </c>
      <c r="GC82" s="6">
        <v>6</v>
      </c>
      <c r="GG82" s="15">
        <v>75</v>
      </c>
      <c r="GH82" s="9">
        <v>8.3060109289617476E-2</v>
      </c>
      <c r="GI82" s="9">
        <v>1.9160470798569727E-3</v>
      </c>
      <c r="GJ82" s="9">
        <v>1.0886679815256257</v>
      </c>
      <c r="GK82" s="9">
        <v>1.0905840286054826</v>
      </c>
      <c r="GL82" s="9">
        <v>2.5024586912110615E-4</v>
      </c>
      <c r="GM82" s="6">
        <v>6</v>
      </c>
      <c r="GQ82" s="15">
        <v>75</v>
      </c>
      <c r="GR82" s="9">
        <v>8.3060109289617476E-2</v>
      </c>
      <c r="GS82" s="9">
        <v>1.3697735399284862E-3</v>
      </c>
      <c r="GT82" s="9">
        <v>1.0892142550655541</v>
      </c>
      <c r="GU82" s="9">
        <v>1.0905840286054826</v>
      </c>
      <c r="GV82" s="9">
        <v>1.7889965940924885E-4</v>
      </c>
      <c r="GW82" s="6">
        <v>6</v>
      </c>
      <c r="HA82" s="15">
        <v>75</v>
      </c>
      <c r="HB82" s="9">
        <v>8.3060109289617476E-2</v>
      </c>
      <c r="HC82" s="9">
        <v>1.1344255065554231E-3</v>
      </c>
      <c r="HD82" s="9">
        <v>1.0894496030989274</v>
      </c>
      <c r="HE82" s="9">
        <v>1.0905840286054829</v>
      </c>
      <c r="HF82" s="9">
        <v>1.4816196315087628E-4</v>
      </c>
      <c r="HG82" s="6">
        <v>6</v>
      </c>
      <c r="HK82" s="15">
        <v>75</v>
      </c>
      <c r="HL82" s="9">
        <v>8.3060109289617476E-2</v>
      </c>
      <c r="HM82" s="9">
        <v>9.9112276519666264E-4</v>
      </c>
      <c r="HN82" s="9">
        <v>1.089592905840286</v>
      </c>
      <c r="HO82" s="9">
        <v>1.0905840286054826</v>
      </c>
      <c r="HP82" s="9">
        <v>1.294458682094947E-4</v>
      </c>
      <c r="HQ82" s="6">
        <v>6</v>
      </c>
      <c r="HU82" s="15">
        <v>75</v>
      </c>
      <c r="HV82" s="9">
        <v>8.3060109289617476E-2</v>
      </c>
      <c r="HW82" s="9">
        <v>8.8457270560190712E-4</v>
      </c>
      <c r="HX82" s="9">
        <v>1.0896994558998809</v>
      </c>
      <c r="HY82" s="9">
        <v>1.0905840286054829</v>
      </c>
      <c r="HZ82" s="9">
        <v>1.1552986763283579E-4</v>
      </c>
      <c r="IA82" s="6">
        <v>6</v>
      </c>
      <c r="IE82" s="15">
        <v>75</v>
      </c>
      <c r="IF82" s="9">
        <v>8.3060109289617476E-2</v>
      </c>
      <c r="IG82" s="9">
        <v>8.4291239570917769E-4</v>
      </c>
      <c r="IH82" s="9">
        <v>1.0897411162097737</v>
      </c>
      <c r="II82" s="9">
        <v>1.0905840286054829</v>
      </c>
      <c r="IJ82" s="9">
        <v>1.1008881111258634E-4</v>
      </c>
      <c r="IK82" s="6">
        <v>6</v>
      </c>
      <c r="IO82" s="15">
        <v>75</v>
      </c>
      <c r="IP82" s="9">
        <v>8.3060109289617476E-2</v>
      </c>
      <c r="IQ82" s="9">
        <v>8.5250953516090582E-4</v>
      </c>
      <c r="IR82" s="9">
        <v>1.0897315190703218</v>
      </c>
      <c r="IS82" s="9">
        <v>1.0905840286054826</v>
      </c>
      <c r="IT82" s="9">
        <v>1.1134224821672757E-4</v>
      </c>
      <c r="IU82" s="6">
        <v>6</v>
      </c>
      <c r="IY82" s="15">
        <v>75</v>
      </c>
      <c r="IZ82" s="9">
        <v>8.3060109289617476E-2</v>
      </c>
      <c r="JA82" s="9">
        <v>1.016642431466031E-3</v>
      </c>
      <c r="JB82" s="9">
        <v>1.0895673861740167</v>
      </c>
      <c r="JC82" s="9">
        <v>1.0905840286054826</v>
      </c>
      <c r="JD82" s="9">
        <v>1.3277887141823391E-4</v>
      </c>
      <c r="JE82" s="6">
        <v>6</v>
      </c>
      <c r="JI82" s="15">
        <v>75</v>
      </c>
      <c r="JJ82" s="9">
        <v>8.3060109289617476E-2</v>
      </c>
      <c r="JK82" s="9">
        <v>9.2383373063170432E-4</v>
      </c>
      <c r="JL82" s="9">
        <v>1.089660194874851</v>
      </c>
      <c r="JM82" s="9">
        <v>1.0905840286054826</v>
      </c>
      <c r="JN82" s="9">
        <v>1.2065756487704991E-4</v>
      </c>
      <c r="JO82" s="6">
        <v>6</v>
      </c>
      <c r="JS82" s="15">
        <v>75</v>
      </c>
      <c r="JT82" s="9">
        <v>8.3060109289617476E-2</v>
      </c>
      <c r="JU82" s="9">
        <v>1.1674702026221694E-3</v>
      </c>
      <c r="JV82" s="9">
        <v>1.0894165584028606</v>
      </c>
      <c r="JW82" s="9">
        <v>1.0905840286054826</v>
      </c>
      <c r="JX82" s="9">
        <v>1.5247777499808991E-4</v>
      </c>
      <c r="JY82" s="6">
        <v>6</v>
      </c>
      <c r="KC82" s="15">
        <v>75</v>
      </c>
      <c r="KD82" s="9">
        <v>8.3060109289617476E-2</v>
      </c>
      <c r="KE82" s="9">
        <v>1.2142562574493445E-3</v>
      </c>
      <c r="KF82" s="9">
        <v>1.0893697723480333</v>
      </c>
      <c r="KG82" s="9">
        <v>1.0905840286054826</v>
      </c>
      <c r="KH82" s="9">
        <v>1.5858828088077844E-4</v>
      </c>
      <c r="KI82" s="6">
        <v>6</v>
      </c>
      <c r="KM82" s="15">
        <v>75</v>
      </c>
      <c r="KN82" s="9">
        <v>8.3060109289617476E-2</v>
      </c>
      <c r="KO82" s="9">
        <v>1.2462103694874851E-3</v>
      </c>
      <c r="KP82" s="9">
        <v>1.0893378182359952</v>
      </c>
      <c r="KQ82" s="9">
        <v>1.0905840286054826</v>
      </c>
      <c r="KR82" s="9">
        <v>1.6276165669343046E-4</v>
      </c>
      <c r="KS82" s="6">
        <v>6</v>
      </c>
      <c r="KW82" s="15">
        <v>75</v>
      </c>
      <c r="KX82" s="9">
        <v>8.3060109289617476E-2</v>
      </c>
      <c r="KY82" s="9">
        <v>1.2405393325387367E-3</v>
      </c>
      <c r="KZ82" s="9">
        <v>1.0893434892729439</v>
      </c>
      <c r="LA82" s="9">
        <v>1.0905840286054826</v>
      </c>
      <c r="LB82" s="9">
        <v>1.6202098931371068E-4</v>
      </c>
      <c r="LC82" s="6">
        <v>6</v>
      </c>
    </row>
    <row r="83" spans="1:315">
      <c r="A83" s="6">
        <v>76</v>
      </c>
      <c r="B83" s="6">
        <v>0.15078765712294701</v>
      </c>
      <c r="C83" s="6">
        <f>1-Table46[[#This Row],[qx (tau)]]</f>
        <v>0.84921234287705305</v>
      </c>
      <c r="H83" s="15">
        <f t="shared" si="30"/>
        <v>76</v>
      </c>
      <c r="I83" s="9">
        <f t="shared" si="34"/>
        <v>9.9726775956284139E-2</v>
      </c>
      <c r="J83" s="9" cm="1">
        <f t="array" ref="J83">VLOOKUP($G$13,'qx Malaria'!$B$1:$I$31,(N83),FALSE)/(1-angola!I83*INDEX($E$6:$G$11,N83,2))</f>
        <v>1.26350531107739E-3</v>
      </c>
      <c r="K83" s="9">
        <f t="shared" si="32"/>
        <v>1.1095103945371774</v>
      </c>
      <c r="L83" s="9">
        <f t="shared" si="26"/>
        <v>1.1107738998482548</v>
      </c>
      <c r="M83" s="9">
        <f>(J83*Table46[[#This Row],[qx (tau)]])/L83</f>
        <v>1.7152095997735223E-4</v>
      </c>
      <c r="N83" s="6">
        <f t="shared" si="27"/>
        <v>6</v>
      </c>
      <c r="S83" s="15">
        <v>76</v>
      </c>
      <c r="T83" s="9">
        <v>9.9726775956284139E-2</v>
      </c>
      <c r="U83" s="9">
        <v>8.5796176024279197E-4</v>
      </c>
      <c r="V83" s="9">
        <v>1.1099159380880121</v>
      </c>
      <c r="W83" s="9">
        <v>1.110773899848255</v>
      </c>
      <c r="X83" s="9">
        <v>1.1646838636176423E-4</v>
      </c>
      <c r="Y83" s="6">
        <v>6</v>
      </c>
      <c r="AC83" s="15">
        <v>76</v>
      </c>
      <c r="AD83" s="9">
        <v>9.9726775956284139E-2</v>
      </c>
      <c r="AE83" s="9">
        <v>9.4382458270106211E-4</v>
      </c>
      <c r="AF83" s="9">
        <v>1.1098300752655539</v>
      </c>
      <c r="AG83" s="9">
        <v>1.110773899848255</v>
      </c>
      <c r="AH83" s="9">
        <v>1.2812427225736804E-4</v>
      </c>
      <c r="AI83" s="6">
        <v>6</v>
      </c>
      <c r="AM83" s="15">
        <v>76</v>
      </c>
      <c r="AN83" s="9">
        <v>9.9726775956284139E-2</v>
      </c>
      <c r="AO83" s="9">
        <v>9.7781426403641884E-4</v>
      </c>
      <c r="AP83" s="9">
        <v>1.1097960855842186</v>
      </c>
      <c r="AQ83" s="9">
        <v>1.110773899848255</v>
      </c>
      <c r="AR83" s="9">
        <v>1.3273837456533025E-4</v>
      </c>
      <c r="AS83" s="6">
        <v>6</v>
      </c>
      <c r="AW83" s="15">
        <v>76</v>
      </c>
      <c r="AX83" s="9">
        <v>9.9726775956284139E-2</v>
      </c>
      <c r="AY83" s="9">
        <v>1.0199125948406676E-3</v>
      </c>
      <c r="AZ83" s="9">
        <v>1.1097539872534141</v>
      </c>
      <c r="BA83" s="9">
        <v>1.1107738998482548</v>
      </c>
      <c r="BB83" s="9">
        <v>1.3845322677028996E-4</v>
      </c>
      <c r="BC83" s="6">
        <v>6</v>
      </c>
      <c r="BG83" s="15">
        <v>76</v>
      </c>
      <c r="BH83" s="9">
        <v>9.9726775956284139E-2</v>
      </c>
      <c r="BI83" s="9">
        <v>1.0721189681335355E-3</v>
      </c>
      <c r="BJ83" s="9">
        <v>1.1097017808801213</v>
      </c>
      <c r="BK83" s="9">
        <v>1.1107738998482548</v>
      </c>
      <c r="BL83" s="9">
        <v>1.4554024665506846E-4</v>
      </c>
      <c r="BM83" s="6">
        <v>6</v>
      </c>
      <c r="BQ83" s="15">
        <v>76</v>
      </c>
      <c r="BR83" s="9">
        <v>9.9726775956284139E-2</v>
      </c>
      <c r="BS83" s="9">
        <v>1.1218816388467374E-3</v>
      </c>
      <c r="BT83" s="9">
        <v>1.1096520182094081</v>
      </c>
      <c r="BU83" s="9">
        <v>1.1107738998482548</v>
      </c>
      <c r="BV83" s="9">
        <v>1.5229553369417649E-4</v>
      </c>
      <c r="BW83" s="6">
        <v>6</v>
      </c>
      <c r="CA83" s="15">
        <v>76</v>
      </c>
      <c r="CB83" s="9">
        <v>9.9726775956284139E-2</v>
      </c>
      <c r="CC83" s="9">
        <v>1.1751987860394535E-3</v>
      </c>
      <c r="CD83" s="9">
        <v>1.1095987010622155</v>
      </c>
      <c r="CE83" s="9">
        <v>1.110773899848255</v>
      </c>
      <c r="CF83" s="9">
        <v>1.5953334123607789E-4</v>
      </c>
      <c r="CG83" s="6">
        <v>6</v>
      </c>
      <c r="CK83" s="15">
        <v>76</v>
      </c>
      <c r="CL83" s="9">
        <v>9.9726775956284139E-2</v>
      </c>
      <c r="CM83" s="9">
        <v>1.2488430955993931E-3</v>
      </c>
      <c r="CN83" s="9">
        <v>1.1095250567526556</v>
      </c>
      <c r="CO83" s="9">
        <v>1.110773899848255</v>
      </c>
      <c r="CP83" s="9">
        <v>1.6953056290332932E-4</v>
      </c>
      <c r="CQ83" s="6">
        <v>6</v>
      </c>
      <c r="CU83" s="15">
        <v>76</v>
      </c>
      <c r="CV83" s="9">
        <v>9.9726775956284139E-2</v>
      </c>
      <c r="CW83" s="9">
        <v>1.3365942336874051E-3</v>
      </c>
      <c r="CX83" s="9">
        <v>1.1094373056145674</v>
      </c>
      <c r="CY83" s="9">
        <v>1.1107738998482548</v>
      </c>
      <c r="CZ83" s="9">
        <v>1.8144278781604214E-4</v>
      </c>
      <c r="DA83" s="6">
        <v>6</v>
      </c>
      <c r="DE83" s="15">
        <v>76</v>
      </c>
      <c r="DF83" s="9">
        <v>9.9726775956284139E-2</v>
      </c>
      <c r="DG83" s="9">
        <v>1.4280109256449166E-3</v>
      </c>
      <c r="DH83" s="9">
        <v>1.10934588892261</v>
      </c>
      <c r="DI83" s="9">
        <v>1.1107738998482548</v>
      </c>
      <c r="DJ83" s="9">
        <v>1.938526119972607E-4</v>
      </c>
      <c r="DK83" s="6">
        <v>6</v>
      </c>
      <c r="DO83" s="15">
        <v>76</v>
      </c>
      <c r="DP83" s="9">
        <v>9.9726775956284139E-2</v>
      </c>
      <c r="DQ83" s="9">
        <v>1.3112685887708647E-3</v>
      </c>
      <c r="DR83" s="9">
        <v>1.109462631259484</v>
      </c>
      <c r="DS83" s="9">
        <v>1.1107738998482548</v>
      </c>
      <c r="DT83" s="9">
        <v>1.7800482923363892E-4</v>
      </c>
      <c r="DU83" s="6">
        <v>6</v>
      </c>
      <c r="DY83" s="15">
        <v>76</v>
      </c>
      <c r="DZ83" s="9">
        <v>9.9726775956284139E-2</v>
      </c>
      <c r="EA83" s="9">
        <v>1.6651611532625189E-3</v>
      </c>
      <c r="EB83" s="9">
        <v>1.1091087386949923</v>
      </c>
      <c r="EC83" s="9">
        <v>1.1107738998482548</v>
      </c>
      <c r="ED83" s="9">
        <v>2.2604577679300985E-4</v>
      </c>
      <c r="EE83" s="6">
        <v>6</v>
      </c>
      <c r="EI83" s="15">
        <v>76</v>
      </c>
      <c r="EJ83" s="9">
        <v>9.9726775956284139E-2</v>
      </c>
      <c r="EK83" s="9">
        <v>1.5473080424886192E-3</v>
      </c>
      <c r="EL83" s="9">
        <v>1.1092265918057662</v>
      </c>
      <c r="EM83" s="9">
        <v>1.1107738998482548</v>
      </c>
      <c r="EN83" s="9">
        <v>2.1004720637226521E-4</v>
      </c>
      <c r="EO83" s="6">
        <v>6</v>
      </c>
      <c r="ES83" s="15">
        <v>76</v>
      </c>
      <c r="ET83" s="9">
        <v>9.9726775956284139E-2</v>
      </c>
      <c r="EU83" s="9">
        <v>1.9898403641881637E-3</v>
      </c>
      <c r="EV83" s="9">
        <v>1.1087840594840668</v>
      </c>
      <c r="EW83" s="9">
        <v>1.110773899848255</v>
      </c>
      <c r="EX83" s="9">
        <v>2.7012100897004721E-4</v>
      </c>
      <c r="EY83" s="6">
        <v>6</v>
      </c>
      <c r="FC83" s="15">
        <f t="shared" si="31"/>
        <v>76</v>
      </c>
      <c r="FD83" s="9">
        <f t="shared" si="35"/>
        <v>9.9726775956284139E-2</v>
      </c>
      <c r="FE83" s="9" cm="1">
        <f t="array" ref="FE83">VLOOKUP($G$13,'qx Malaria'!$B$1:$I$31,(FI83),FALSE)/(1-angola!FD83*INDEX($E$6:$G$11,FI83,2))</f>
        <v>1.26350531107739E-3</v>
      </c>
      <c r="FF83" s="9">
        <f t="shared" si="33"/>
        <v>1.1095103945371774</v>
      </c>
      <c r="FG83" s="9">
        <f t="shared" si="28"/>
        <v>1.1107738998482548</v>
      </c>
      <c r="FH83" s="9">
        <f>(FE83*Table46[[#This Row],[qx (tau)]])/FG83</f>
        <v>1.7152095997735223E-4</v>
      </c>
      <c r="FI83" s="6">
        <f t="shared" si="29"/>
        <v>6</v>
      </c>
      <c r="FM83" s="15">
        <v>76</v>
      </c>
      <c r="FN83" s="9">
        <v>9.9726775956284139E-2</v>
      </c>
      <c r="FO83" s="9">
        <v>2.2228807283763276E-3</v>
      </c>
      <c r="FP83" s="9">
        <v>1.1085510191198784</v>
      </c>
      <c r="FQ83" s="9">
        <v>1.1107738998482548</v>
      </c>
      <c r="FR83" s="9">
        <v>3.0175625943444157E-4</v>
      </c>
      <c r="FS83" s="6">
        <v>6</v>
      </c>
      <c r="FW83" s="15">
        <v>76</v>
      </c>
      <c r="FX83" s="9">
        <v>9.9726775956284139E-2</v>
      </c>
      <c r="FY83" s="9">
        <v>1.8446622154779967E-3</v>
      </c>
      <c r="FZ83" s="9">
        <v>1.1089292376327768</v>
      </c>
      <c r="GA83" s="9">
        <v>1.1107738998482548</v>
      </c>
      <c r="GB83" s="9">
        <v>2.5041306218407809E-4</v>
      </c>
      <c r="GC83" s="6">
        <v>6</v>
      </c>
      <c r="GG83" s="15">
        <v>76</v>
      </c>
      <c r="GH83" s="9">
        <v>9.9726775956284139E-2</v>
      </c>
      <c r="GI83" s="9">
        <v>1.9515186646433991E-3</v>
      </c>
      <c r="GJ83" s="9">
        <v>1.1088223811836115</v>
      </c>
      <c r="GK83" s="9">
        <v>1.110773899848255</v>
      </c>
      <c r="GL83" s="9">
        <v>2.6491883479930558E-4</v>
      </c>
      <c r="GM83" s="6">
        <v>6</v>
      </c>
      <c r="GQ83" s="15">
        <v>76</v>
      </c>
      <c r="GR83" s="9">
        <v>9.9726775956284139E-2</v>
      </c>
      <c r="GS83" s="9">
        <v>1.395132018209408E-3</v>
      </c>
      <c r="GT83" s="9">
        <v>1.1093787678300455</v>
      </c>
      <c r="GU83" s="9">
        <v>1.110773899848255</v>
      </c>
      <c r="GV83" s="9">
        <v>1.893892973464214E-4</v>
      </c>
      <c r="GW83" s="6">
        <v>6</v>
      </c>
      <c r="HA83" s="15">
        <v>76</v>
      </c>
      <c r="HB83" s="9">
        <v>9.9726775956284139E-2</v>
      </c>
      <c r="HC83" s="9">
        <v>1.1554270106221547E-3</v>
      </c>
      <c r="HD83" s="9">
        <v>1.1096184728376326</v>
      </c>
      <c r="HE83" s="9">
        <v>1.1107738998482548</v>
      </c>
      <c r="HF83" s="9">
        <v>1.5684932093928947E-4</v>
      </c>
      <c r="HG83" s="6">
        <v>6</v>
      </c>
      <c r="HK83" s="15">
        <v>76</v>
      </c>
      <c r="HL83" s="9">
        <v>9.9726775956284139E-2</v>
      </c>
      <c r="HM83" s="9">
        <v>1.009471320182094E-3</v>
      </c>
      <c r="HN83" s="9">
        <v>1.1097644285280728</v>
      </c>
      <c r="HO83" s="9">
        <v>1.1107738998482548</v>
      </c>
      <c r="HP83" s="9">
        <v>1.3703582279333426E-4</v>
      </c>
      <c r="HQ83" s="6">
        <v>6</v>
      </c>
      <c r="HU83" s="15">
        <v>76</v>
      </c>
      <c r="HV83" s="9">
        <v>9.9726775956284139E-2</v>
      </c>
      <c r="HW83" s="9">
        <v>9.0094871016691957E-4</v>
      </c>
      <c r="HX83" s="9">
        <v>1.109872951138088</v>
      </c>
      <c r="HY83" s="9">
        <v>1.110773899848255</v>
      </c>
      <c r="HZ83" s="9">
        <v>1.2230386869242231E-4</v>
      </c>
      <c r="IA83" s="6">
        <v>6</v>
      </c>
      <c r="IE83" s="15">
        <v>76</v>
      </c>
      <c r="IF83" s="9">
        <v>9.9726775956284139E-2</v>
      </c>
      <c r="IG83" s="9">
        <v>8.5851714719271629E-4</v>
      </c>
      <c r="IH83" s="9">
        <v>1.1099153827010622</v>
      </c>
      <c r="II83" s="9">
        <v>1.1107738998482548</v>
      </c>
      <c r="IJ83" s="9">
        <v>1.1654378019032577E-4</v>
      </c>
      <c r="IK83" s="6">
        <v>6</v>
      </c>
      <c r="IO83" s="15">
        <v>76</v>
      </c>
      <c r="IP83" s="9">
        <v>9.9726775956284139E-2</v>
      </c>
      <c r="IQ83" s="9">
        <v>8.6829195751138082E-4</v>
      </c>
      <c r="IR83" s="9">
        <v>1.1099056078907434</v>
      </c>
      <c r="IS83" s="9">
        <v>1.1107738998482548</v>
      </c>
      <c r="IT83" s="9">
        <v>1.1787071157300768E-4</v>
      </c>
      <c r="IU83" s="6">
        <v>6</v>
      </c>
      <c r="IY83" s="15">
        <v>76</v>
      </c>
      <c r="IZ83" s="9">
        <v>9.9726775956284139E-2</v>
      </c>
      <c r="JA83" s="9">
        <v>1.0354634294385432E-3</v>
      </c>
      <c r="JB83" s="9">
        <v>1.1097384364188163</v>
      </c>
      <c r="JC83" s="9">
        <v>1.1107738998482548</v>
      </c>
      <c r="JD83" s="9">
        <v>1.405642539700112E-4</v>
      </c>
      <c r="JE83" s="6">
        <v>6</v>
      </c>
      <c r="JI83" s="15">
        <v>76</v>
      </c>
      <c r="JJ83" s="9">
        <v>9.9726775956284139E-2</v>
      </c>
      <c r="JK83" s="9">
        <v>9.4093657056145666E-4</v>
      </c>
      <c r="JL83" s="9">
        <v>1.1098329632776933</v>
      </c>
      <c r="JM83" s="9">
        <v>1.1107738998482548</v>
      </c>
      <c r="JN83" s="9">
        <v>1.2773222434884839E-4</v>
      </c>
      <c r="JO83" s="6">
        <v>6</v>
      </c>
      <c r="JS83" s="15">
        <v>76</v>
      </c>
      <c r="JT83" s="9">
        <v>9.9726775956284139E-2</v>
      </c>
      <c r="JU83" s="9">
        <v>1.1890834597875568E-3</v>
      </c>
      <c r="JV83" s="9">
        <v>1.1095848163884674</v>
      </c>
      <c r="JW83" s="9">
        <v>1.110773899848255</v>
      </c>
      <c r="JX83" s="9">
        <v>1.6141818695011474E-4</v>
      </c>
      <c r="JY83" s="6">
        <v>6</v>
      </c>
      <c r="KC83" s="15">
        <v>76</v>
      </c>
      <c r="KD83" s="9">
        <v>9.9726775956284139E-2</v>
      </c>
      <c r="KE83" s="9">
        <v>1.236735660091047E-3</v>
      </c>
      <c r="KF83" s="9">
        <v>1.1095371641881637</v>
      </c>
      <c r="KG83" s="9">
        <v>1.1107738998482548</v>
      </c>
      <c r="KH83" s="9">
        <v>1.6788697744068922E-4</v>
      </c>
      <c r="KI83" s="6">
        <v>6</v>
      </c>
      <c r="KM83" s="15">
        <v>76</v>
      </c>
      <c r="KN83" s="9">
        <v>9.9726775956284139E-2</v>
      </c>
      <c r="KO83" s="9">
        <v>1.2692813353566007E-3</v>
      </c>
      <c r="KP83" s="9">
        <v>1.1095046185128983</v>
      </c>
      <c r="KQ83" s="9">
        <v>1.1107738998482548</v>
      </c>
      <c r="KR83" s="9">
        <v>1.7230505579439152E-4</v>
      </c>
      <c r="KS83" s="6">
        <v>6</v>
      </c>
      <c r="KW83" s="15">
        <v>76</v>
      </c>
      <c r="KX83" s="9">
        <v>9.9726775956284139E-2</v>
      </c>
      <c r="KY83" s="9">
        <v>1.26350531107739E-3</v>
      </c>
      <c r="KZ83" s="9">
        <v>1.1095103945371774</v>
      </c>
      <c r="LA83" s="9">
        <v>1.1107738998482548</v>
      </c>
      <c r="LB83" s="9">
        <v>1.7152095997735223E-4</v>
      </c>
      <c r="LC83" s="6">
        <v>6</v>
      </c>
    </row>
    <row r="84" spans="1:315">
      <c r="A84" s="6">
        <v>77</v>
      </c>
      <c r="B84" s="6">
        <v>0.15877222631960131</v>
      </c>
      <c r="C84" s="6">
        <f>1-Table46[[#This Row],[qx (tau)]]</f>
        <v>0.84122777368039869</v>
      </c>
      <c r="H84" s="15">
        <f t="shared" si="30"/>
        <v>77</v>
      </c>
      <c r="I84" s="9">
        <f t="shared" si="34"/>
        <v>0.1163934426229508</v>
      </c>
      <c r="J84" s="9" cm="1">
        <f t="array" ref="J84">VLOOKUP($G$13,'qx Malaria'!$B$1:$I$31,(N84),FALSE)/(1-angola!I84*INDEX($E$6:$G$11,N84,2))</f>
        <v>1.2873376623376623E-3</v>
      </c>
      <c r="K84" s="9">
        <f t="shared" si="32"/>
        <v>1.1304380797773654</v>
      </c>
      <c r="L84" s="9">
        <f t="shared" si="26"/>
        <v>1.1317254174397031</v>
      </c>
      <c r="M84" s="9">
        <f>(J84*Table46[[#This Row],[qx (tau)]])/L84</f>
        <v>1.8060340743854649E-4</v>
      </c>
      <c r="N84" s="6">
        <f t="shared" si="27"/>
        <v>6</v>
      </c>
      <c r="S84" s="15">
        <v>77</v>
      </c>
      <c r="T84" s="9">
        <v>0.1163934426229508</v>
      </c>
      <c r="U84" s="9">
        <v>8.7414471243042659E-4</v>
      </c>
      <c r="V84" s="9">
        <v>1.1308512727272728</v>
      </c>
      <c r="W84" s="9">
        <v>1.1317254174397033</v>
      </c>
      <c r="X84" s="9">
        <v>1.2263566760926001E-4</v>
      </c>
      <c r="Y84" s="6">
        <v>6</v>
      </c>
      <c r="AC84" s="15">
        <v>77</v>
      </c>
      <c r="AD84" s="9">
        <v>0.1163934426229508</v>
      </c>
      <c r="AE84" s="9">
        <v>9.6162708719851572E-4</v>
      </c>
      <c r="AF84" s="9">
        <v>1.1307637903525047</v>
      </c>
      <c r="AG84" s="9">
        <v>1.1317254174397033</v>
      </c>
      <c r="AH84" s="9">
        <v>1.3490876070376519E-4</v>
      </c>
      <c r="AI84" s="6">
        <v>6</v>
      </c>
      <c r="AM84" s="15">
        <v>77</v>
      </c>
      <c r="AN84" s="9">
        <v>0.1163934426229508</v>
      </c>
      <c r="AO84" s="9">
        <v>9.9625788497217059E-4</v>
      </c>
      <c r="AP84" s="9">
        <v>1.1307291595547311</v>
      </c>
      <c r="AQ84" s="9">
        <v>1.1317254174397033</v>
      </c>
      <c r="AR84" s="9">
        <v>1.39767190829145E-4</v>
      </c>
      <c r="AS84" s="6">
        <v>6</v>
      </c>
      <c r="AW84" s="15">
        <v>77</v>
      </c>
      <c r="AX84" s="9">
        <v>0.1163934426229508</v>
      </c>
      <c r="AY84" s="9">
        <v>1.0391502782931355E-3</v>
      </c>
      <c r="AZ84" s="9">
        <v>1.13068626716141</v>
      </c>
      <c r="BA84" s="9">
        <v>1.1317254174397031</v>
      </c>
      <c r="BB84" s="9">
        <v>1.4578465820665795E-4</v>
      </c>
      <c r="BC84" s="6">
        <v>6</v>
      </c>
      <c r="BG84" s="15">
        <v>77</v>
      </c>
      <c r="BH84" s="9">
        <v>0.1163934426229508</v>
      </c>
      <c r="BI84" s="9">
        <v>1.0923413729128015E-3</v>
      </c>
      <c r="BJ84" s="9">
        <v>1.1306330760667904</v>
      </c>
      <c r="BK84" s="9">
        <v>1.1317254174397031</v>
      </c>
      <c r="BL84" s="9">
        <v>1.5324695284367918E-4</v>
      </c>
      <c r="BM84" s="6">
        <v>6</v>
      </c>
      <c r="BQ84" s="15">
        <v>77</v>
      </c>
      <c r="BR84" s="9">
        <v>0.1163934426229508</v>
      </c>
      <c r="BS84" s="9">
        <v>1.1430426716141002E-3</v>
      </c>
      <c r="BT84" s="9">
        <v>1.1305823747680892</v>
      </c>
      <c r="BU84" s="9">
        <v>1.1317254174397033</v>
      </c>
      <c r="BV84" s="9">
        <v>1.603599485827973E-4</v>
      </c>
      <c r="BW84" s="6">
        <v>6</v>
      </c>
      <c r="CA84" s="15">
        <v>77</v>
      </c>
      <c r="CB84" s="9">
        <v>0.1163934426229508</v>
      </c>
      <c r="CC84" s="9">
        <v>1.1973654916512058E-3</v>
      </c>
      <c r="CD84" s="9">
        <v>1.1305280519480518</v>
      </c>
      <c r="CE84" s="9">
        <v>1.1317254174397031</v>
      </c>
      <c r="CF84" s="9">
        <v>1.6798101544613815E-4</v>
      </c>
      <c r="CG84" s="6">
        <v>6</v>
      </c>
      <c r="CK84" s="15">
        <v>77</v>
      </c>
      <c r="CL84" s="9">
        <v>0.1163934426229508</v>
      </c>
      <c r="CM84" s="9">
        <v>1.2723988868274584E-3</v>
      </c>
      <c r="CN84" s="9">
        <v>1.1304530185528758</v>
      </c>
      <c r="CO84" s="9">
        <v>1.1317254174397033</v>
      </c>
      <c r="CP84" s="9">
        <v>1.7850761405112774E-4</v>
      </c>
      <c r="CQ84" s="6">
        <v>6</v>
      </c>
      <c r="CU84" s="15">
        <v>77</v>
      </c>
      <c r="CV84" s="9">
        <v>0.1163934426229508</v>
      </c>
      <c r="CW84" s="9">
        <v>1.3618051948051948E-3</v>
      </c>
      <c r="CX84" s="9">
        <v>1.1303636122448979</v>
      </c>
      <c r="CY84" s="9">
        <v>1.1317254174397031</v>
      </c>
      <c r="CZ84" s="9">
        <v>1.9105061993037625E-4</v>
      </c>
      <c r="DA84" s="6">
        <v>6</v>
      </c>
      <c r="DE84" s="15">
        <v>77</v>
      </c>
      <c r="DF84" s="9">
        <v>0.1163934426229508</v>
      </c>
      <c r="DG84" s="9">
        <v>1.4549461966604823E-3</v>
      </c>
      <c r="DH84" s="9">
        <v>1.1302704712430427</v>
      </c>
      <c r="DI84" s="9">
        <v>1.1317254174397031</v>
      </c>
      <c r="DJ84" s="9">
        <v>2.0411757415647944E-4</v>
      </c>
      <c r="DK84" s="6">
        <v>6</v>
      </c>
      <c r="DO84" s="15">
        <v>77</v>
      </c>
      <c r="DP84" s="9">
        <v>0.1163934426229508</v>
      </c>
      <c r="DQ84" s="9">
        <v>1.3360018552875694E-3</v>
      </c>
      <c r="DR84" s="9">
        <v>1.1303894155844156</v>
      </c>
      <c r="DS84" s="9">
        <v>1.1317254174397031</v>
      </c>
      <c r="DT84" s="9">
        <v>1.8743061317028932E-4</v>
      </c>
      <c r="DU84" s="6">
        <v>6</v>
      </c>
      <c r="DY84" s="15">
        <v>77</v>
      </c>
      <c r="DZ84" s="9">
        <v>0.1163934426229508</v>
      </c>
      <c r="EA84" s="9">
        <v>1.696569573283859E-3</v>
      </c>
      <c r="EB84" s="9">
        <v>1.1300288478664193</v>
      </c>
      <c r="EC84" s="9">
        <v>1.1317254174397031</v>
      </c>
      <c r="ED84" s="9">
        <v>2.3801544447571429E-4</v>
      </c>
      <c r="EE84" s="6">
        <v>6</v>
      </c>
      <c r="EI84" s="15">
        <v>77</v>
      </c>
      <c r="EJ84" s="9">
        <v>0.1163934426229508</v>
      </c>
      <c r="EK84" s="9">
        <v>1.5764935064935066E-3</v>
      </c>
      <c r="EL84" s="9">
        <v>1.1301489239332096</v>
      </c>
      <c r="EM84" s="9">
        <v>1.1317254174397031</v>
      </c>
      <c r="EN84" s="9">
        <v>2.2116971126320465E-4</v>
      </c>
      <c r="EO84" s="6">
        <v>6</v>
      </c>
      <c r="ES84" s="15">
        <v>77</v>
      </c>
      <c r="ET84" s="9">
        <v>0.1163934426229508</v>
      </c>
      <c r="EU84" s="9">
        <v>2.0273729128014841E-3</v>
      </c>
      <c r="EV84" s="9">
        <v>1.1296980445269016</v>
      </c>
      <c r="EW84" s="9">
        <v>1.1317254174397031</v>
      </c>
      <c r="EX84" s="9">
        <v>2.8442456622893372E-4</v>
      </c>
      <c r="EY84" s="6">
        <v>6</v>
      </c>
      <c r="FC84" s="15">
        <f t="shared" si="31"/>
        <v>77</v>
      </c>
      <c r="FD84" s="9">
        <f t="shared" si="35"/>
        <v>0.1163934426229508</v>
      </c>
      <c r="FE84" s="9" cm="1">
        <f t="array" ref="FE84">VLOOKUP($G$13,'qx Malaria'!$B$1:$I$31,(FI84),FALSE)/(1-angola!FD84*INDEX($E$6:$G$11,FI84,2))</f>
        <v>1.2873376623376623E-3</v>
      </c>
      <c r="FF84" s="9">
        <f t="shared" si="33"/>
        <v>1.1304380797773654</v>
      </c>
      <c r="FG84" s="9">
        <f t="shared" si="28"/>
        <v>1.1317254174397031</v>
      </c>
      <c r="FH84" s="9">
        <f>(FE84*Table46[[#This Row],[qx (tau)]])/FG84</f>
        <v>1.8060340743854649E-4</v>
      </c>
      <c r="FI84" s="6">
        <f t="shared" si="29"/>
        <v>6</v>
      </c>
      <c r="FM84" s="15">
        <v>77</v>
      </c>
      <c r="FN84" s="9">
        <v>0.1163934426229508</v>
      </c>
      <c r="FO84" s="9">
        <v>2.2648089053803337E-3</v>
      </c>
      <c r="FP84" s="9">
        <v>1.1294606085343228</v>
      </c>
      <c r="FQ84" s="9">
        <v>1.1317254174397031</v>
      </c>
      <c r="FR84" s="9">
        <v>3.1773497931078613E-4</v>
      </c>
      <c r="FS84" s="6">
        <v>6</v>
      </c>
      <c r="FW84" s="15">
        <v>77</v>
      </c>
      <c r="FX84" s="9">
        <v>0.1163934426229508</v>
      </c>
      <c r="FY84" s="9">
        <v>1.8794564007421149E-3</v>
      </c>
      <c r="FZ84" s="9">
        <v>1.1298459610389611</v>
      </c>
      <c r="GA84" s="9">
        <v>1.1317254174397031</v>
      </c>
      <c r="GB84" s="9">
        <v>2.6367303624896186E-4</v>
      </c>
      <c r="GC84" s="6">
        <v>6</v>
      </c>
      <c r="GG84" s="15">
        <v>77</v>
      </c>
      <c r="GH84" s="9">
        <v>0.1163934426229508</v>
      </c>
      <c r="GI84" s="9">
        <v>1.9883283858998144E-3</v>
      </c>
      <c r="GJ84" s="9">
        <v>1.1297370890538034</v>
      </c>
      <c r="GK84" s="9">
        <v>1.1317254174397033</v>
      </c>
      <c r="GL84" s="9">
        <v>2.7894692442090747E-4</v>
      </c>
      <c r="GM84" s="6">
        <v>6</v>
      </c>
      <c r="GQ84" s="15">
        <v>77</v>
      </c>
      <c r="GR84" s="9">
        <v>0.1163934426229508</v>
      </c>
      <c r="GS84" s="9">
        <v>1.4214471243042671E-3</v>
      </c>
      <c r="GT84" s="9">
        <v>1.1303039703153988</v>
      </c>
      <c r="GU84" s="9">
        <v>1.1317254174397031</v>
      </c>
      <c r="GV84" s="9">
        <v>1.9941791625741924E-4</v>
      </c>
      <c r="GW84" s="6">
        <v>6</v>
      </c>
      <c r="HA84" s="15">
        <v>77</v>
      </c>
      <c r="HB84" s="9">
        <v>0.1163934426229508</v>
      </c>
      <c r="HC84" s="9">
        <v>1.1772207792207791E-3</v>
      </c>
      <c r="HD84" s="9">
        <v>1.1305481966604822</v>
      </c>
      <c r="HE84" s="9">
        <v>1.1317254174397031</v>
      </c>
      <c r="HF84" s="9">
        <v>1.6515486981764929E-4</v>
      </c>
      <c r="HG84" s="6">
        <v>6</v>
      </c>
      <c r="HK84" s="15">
        <v>77</v>
      </c>
      <c r="HL84" s="9">
        <v>0.1163934426229508</v>
      </c>
      <c r="HM84" s="9">
        <v>1.0285120593692021E-3</v>
      </c>
      <c r="HN84" s="9">
        <v>1.130696905380334</v>
      </c>
      <c r="HO84" s="9">
        <v>1.1317254174397031</v>
      </c>
      <c r="HP84" s="9">
        <v>1.4429219927925366E-4</v>
      </c>
      <c r="HQ84" s="6">
        <v>6</v>
      </c>
      <c r="HU84" s="15">
        <v>77</v>
      </c>
      <c r="HV84" s="9">
        <v>0.1163934426229508</v>
      </c>
      <c r="HW84" s="9">
        <v>9.1794248608534324E-4</v>
      </c>
      <c r="HX84" s="9">
        <v>1.1308074749536179</v>
      </c>
      <c r="HY84" s="9">
        <v>1.1317254174397031</v>
      </c>
      <c r="HZ84" s="9">
        <v>1.2878015276782863E-4</v>
      </c>
      <c r="IA84" s="6">
        <v>6</v>
      </c>
      <c r="IE84" s="15">
        <v>77</v>
      </c>
      <c r="IF84" s="9">
        <v>0.1163934426229508</v>
      </c>
      <c r="IG84" s="9">
        <v>8.7471057513914671E-4</v>
      </c>
      <c r="IH84" s="9">
        <v>1.1308507068645641</v>
      </c>
      <c r="II84" s="9">
        <v>1.1317254174397033</v>
      </c>
      <c r="IJ84" s="9">
        <v>1.2271505372241984E-4</v>
      </c>
      <c r="IK84" s="6">
        <v>6</v>
      </c>
      <c r="IO84" s="15">
        <v>77</v>
      </c>
      <c r="IP84" s="9">
        <v>0.1163934426229508</v>
      </c>
      <c r="IQ84" s="9">
        <v>8.8466975881261597E-4</v>
      </c>
      <c r="IR84" s="9">
        <v>1.1308407476808906</v>
      </c>
      <c r="IS84" s="9">
        <v>1.1317254174397031</v>
      </c>
      <c r="IT84" s="9">
        <v>1.2411224931403234E-4</v>
      </c>
      <c r="IU84" s="6">
        <v>6</v>
      </c>
      <c r="IY84" s="15">
        <v>77</v>
      </c>
      <c r="IZ84" s="9">
        <v>0.1163934426229508</v>
      </c>
      <c r="JA84" s="9">
        <v>1.0549944341372913E-3</v>
      </c>
      <c r="JB84" s="9">
        <v>1.1306704230055658</v>
      </c>
      <c r="JC84" s="9">
        <v>1.1317254174397031</v>
      </c>
      <c r="JD84" s="9">
        <v>1.4800746937513234E-4</v>
      </c>
      <c r="JE84" s="6">
        <v>6</v>
      </c>
      <c r="JI84" s="15">
        <v>77</v>
      </c>
      <c r="JJ84" s="9">
        <v>0.1163934426229508</v>
      </c>
      <c r="JK84" s="9">
        <v>9.5868460111317249E-4</v>
      </c>
      <c r="JL84" s="9">
        <v>1.13076673283859</v>
      </c>
      <c r="JM84" s="9">
        <v>1.1317254174397031</v>
      </c>
      <c r="JN84" s="9">
        <v>1.3449595291533425E-4</v>
      </c>
      <c r="JO84" s="6">
        <v>6</v>
      </c>
      <c r="JS84" s="15">
        <v>77</v>
      </c>
      <c r="JT84" s="9">
        <v>0.1163934426229508</v>
      </c>
      <c r="JU84" s="9">
        <v>1.2115120593692024E-3</v>
      </c>
      <c r="JV84" s="9">
        <v>1.1305139053803339</v>
      </c>
      <c r="JW84" s="9">
        <v>1.1317254174397031</v>
      </c>
      <c r="JX84" s="9">
        <v>1.6996566827513321E-4</v>
      </c>
      <c r="JY84" s="6">
        <v>6</v>
      </c>
      <c r="KC84" s="15">
        <v>77</v>
      </c>
      <c r="KD84" s="9">
        <v>0.1163934426229508</v>
      </c>
      <c r="KE84" s="9">
        <v>1.2600630797773656E-3</v>
      </c>
      <c r="KF84" s="9">
        <v>1.1304653543599257</v>
      </c>
      <c r="KG84" s="9">
        <v>1.1317254174397031</v>
      </c>
      <c r="KH84" s="9">
        <v>1.7677699678424411E-4</v>
      </c>
      <c r="KI84" s="6">
        <v>6</v>
      </c>
      <c r="KM84" s="15">
        <v>77</v>
      </c>
      <c r="KN84" s="9">
        <v>0.1163934426229508</v>
      </c>
      <c r="KO84" s="9">
        <v>1.2932226345083488E-3</v>
      </c>
      <c r="KP84" s="9">
        <v>1.1304321948051947</v>
      </c>
      <c r="KQ84" s="9">
        <v>1.1317254174397031</v>
      </c>
      <c r="KR84" s="9">
        <v>1.8142902301540841E-4</v>
      </c>
      <c r="KS84" s="6">
        <v>6</v>
      </c>
      <c r="KW84" s="15">
        <v>77</v>
      </c>
      <c r="KX84" s="9">
        <v>0.1163934426229508</v>
      </c>
      <c r="KY84" s="9">
        <v>1.2873376623376623E-3</v>
      </c>
      <c r="KZ84" s="9">
        <v>1.1304380797773654</v>
      </c>
      <c r="LA84" s="9">
        <v>1.1317254174397031</v>
      </c>
      <c r="LB84" s="9">
        <v>1.8060340743854649E-4</v>
      </c>
      <c r="LC84" s="6">
        <v>6</v>
      </c>
    </row>
    <row r="85" spans="1:315">
      <c r="A85" s="6">
        <v>78</v>
      </c>
      <c r="B85" s="6">
        <v>0.16619322278521911</v>
      </c>
      <c r="C85" s="6">
        <f>1-Table46[[#This Row],[qx (tau)]]</f>
        <v>0.83380677721478091</v>
      </c>
      <c r="H85" s="15">
        <f t="shared" si="30"/>
        <v>78</v>
      </c>
      <c r="I85" s="9">
        <f t="shared" si="34"/>
        <v>0.13306010928961748</v>
      </c>
      <c r="J85" s="9" cm="1">
        <f t="array" ref="J85">VLOOKUP($G$13,'qx Malaria'!$B$1:$I$31,(N85),FALSE)/(1-angola!I85*INDEX($E$6:$G$11,N85,2))</f>
        <v>1.3120863536085724E-3</v>
      </c>
      <c r="K85" s="9">
        <f t="shared" si="32"/>
        <v>1.1521704223132683</v>
      </c>
      <c r="L85" s="9">
        <f t="shared" si="26"/>
        <v>1.1534825086668767</v>
      </c>
      <c r="M85" s="9">
        <f>(J85*Table46[[#This Row],[qx (tau)]])/L85</f>
        <v>1.8904479091818677E-4</v>
      </c>
      <c r="N85" s="6">
        <f t="shared" si="27"/>
        <v>6</v>
      </c>
      <c r="S85" s="15">
        <v>78</v>
      </c>
      <c r="T85" s="9">
        <v>0.13306010928961748</v>
      </c>
      <c r="U85" s="9">
        <v>8.909498896942956E-4</v>
      </c>
      <c r="V85" s="9">
        <v>1.1525915587771824</v>
      </c>
      <c r="W85" s="9">
        <v>1.1534825086668767</v>
      </c>
      <c r="X85" s="9">
        <v>1.2836764527930324E-4</v>
      </c>
      <c r="Y85" s="6">
        <v>6</v>
      </c>
      <c r="AC85" s="15">
        <v>78</v>
      </c>
      <c r="AD85" s="9">
        <v>0.13306010928961748</v>
      </c>
      <c r="AE85" s="9">
        <v>9.8011408761424531E-4</v>
      </c>
      <c r="AF85" s="9">
        <v>1.1525023945792627</v>
      </c>
      <c r="AG85" s="9">
        <v>1.153482508666877</v>
      </c>
      <c r="AH85" s="9">
        <v>1.4121438140060068E-4</v>
      </c>
      <c r="AI85" s="6">
        <v>6</v>
      </c>
      <c r="AM85" s="15">
        <v>78</v>
      </c>
      <c r="AN85" s="9">
        <v>0.13306010928961748</v>
      </c>
      <c r="AO85" s="9">
        <v>1.0154106523794517E-3</v>
      </c>
      <c r="AP85" s="9">
        <v>1.1524670980144975</v>
      </c>
      <c r="AQ85" s="9">
        <v>1.153482508666877</v>
      </c>
      <c r="AR85" s="9">
        <v>1.4629989401782837E-4</v>
      </c>
      <c r="AS85" s="6">
        <v>6</v>
      </c>
      <c r="AW85" s="15">
        <v>78</v>
      </c>
      <c r="AX85" s="9">
        <v>0.13306010928961748</v>
      </c>
      <c r="AY85" s="9">
        <v>1.0591276394579263E-3</v>
      </c>
      <c r="AZ85" s="9">
        <v>1.1524233810274189</v>
      </c>
      <c r="BA85" s="9">
        <v>1.153482508666877</v>
      </c>
      <c r="BB85" s="9">
        <v>1.5259861716138818E-4</v>
      </c>
      <c r="BC85" s="6">
        <v>6</v>
      </c>
      <c r="BG85" s="15">
        <v>78</v>
      </c>
      <c r="BH85" s="9">
        <v>0.13306010928961748</v>
      </c>
      <c r="BI85" s="9">
        <v>1.1133413173652694E-3</v>
      </c>
      <c r="BJ85" s="9">
        <v>1.1523691673495116</v>
      </c>
      <c r="BK85" s="9">
        <v>1.1534825086668767</v>
      </c>
      <c r="BL85" s="9">
        <v>1.6040969863229348E-4</v>
      </c>
      <c r="BM85" s="6">
        <v>6</v>
      </c>
      <c r="BQ85" s="15">
        <v>78</v>
      </c>
      <c r="BR85" s="9">
        <v>0.13306010928961748</v>
      </c>
      <c r="BS85" s="9">
        <v>1.1650173337535456E-3</v>
      </c>
      <c r="BT85" s="9">
        <v>1.1523174913331233</v>
      </c>
      <c r="BU85" s="9">
        <v>1.153482508666877</v>
      </c>
      <c r="BV85" s="9">
        <v>1.6785515501307127E-4</v>
      </c>
      <c r="BW85" s="6">
        <v>6</v>
      </c>
      <c r="CA85" s="15">
        <v>78</v>
      </c>
      <c r="CB85" s="9">
        <v>0.13306010928961748</v>
      </c>
      <c r="CC85" s="9">
        <v>1.2203844941695557E-3</v>
      </c>
      <c r="CD85" s="9">
        <v>1.1522621241727073</v>
      </c>
      <c r="CE85" s="9">
        <v>1.153482508666877</v>
      </c>
      <c r="CF85" s="9">
        <v>1.758324297067618E-4</v>
      </c>
      <c r="CG85" s="6">
        <v>6</v>
      </c>
      <c r="CK85" s="15">
        <v>78</v>
      </c>
      <c r="CL85" s="9">
        <v>0.13306010928961748</v>
      </c>
      <c r="CM85" s="9">
        <v>1.2968603844941697E-3</v>
      </c>
      <c r="CN85" s="9">
        <v>1.1521856482823827</v>
      </c>
      <c r="CO85" s="9">
        <v>1.153482508666877</v>
      </c>
      <c r="CP85" s="9">
        <v>1.8685104037742184E-4</v>
      </c>
      <c r="CQ85" s="6">
        <v>6</v>
      </c>
      <c r="CU85" s="15">
        <v>78</v>
      </c>
      <c r="CV85" s="9">
        <v>0.13306010928961748</v>
      </c>
      <c r="CW85" s="9">
        <v>1.387985502678853E-3</v>
      </c>
      <c r="CX85" s="9">
        <v>1.1520945231641979</v>
      </c>
      <c r="CY85" s="9">
        <v>1.1534825086668767</v>
      </c>
      <c r="CZ85" s="9">
        <v>1.9998030497745417E-4</v>
      </c>
      <c r="DA85" s="6">
        <v>6</v>
      </c>
      <c r="DE85" s="15">
        <v>78</v>
      </c>
      <c r="DF85" s="9">
        <v>0.13306010928961748</v>
      </c>
      <c r="DG85" s="9">
        <v>1.482917113142137E-3</v>
      </c>
      <c r="DH85" s="9">
        <v>1.1519995915537347</v>
      </c>
      <c r="DI85" s="9">
        <v>1.1534825086668767</v>
      </c>
      <c r="DJ85" s="9">
        <v>2.1365800721267775E-4</v>
      </c>
      <c r="DK85" s="6">
        <v>6</v>
      </c>
      <c r="DO85" s="15">
        <v>78</v>
      </c>
      <c r="DP85" s="9">
        <v>0.13306010928961748</v>
      </c>
      <c r="DQ85" s="9">
        <v>1.3616861014812481E-3</v>
      </c>
      <c r="DR85" s="9">
        <v>1.1521208225653956</v>
      </c>
      <c r="DS85" s="9">
        <v>1.153482508666877</v>
      </c>
      <c r="DT85" s="9">
        <v>1.9619109949795116E-4</v>
      </c>
      <c r="DU85" s="6">
        <v>6</v>
      </c>
      <c r="DY85" s="15">
        <v>78</v>
      </c>
      <c r="DZ85" s="9">
        <v>0.13306010928961748</v>
      </c>
      <c r="EA85" s="9">
        <v>1.7291856287425149E-3</v>
      </c>
      <c r="EB85" s="9">
        <v>1.1517533230381343</v>
      </c>
      <c r="EC85" s="9">
        <v>1.1534825086668767</v>
      </c>
      <c r="ED85" s="9">
        <v>2.4914026027732196E-4</v>
      </c>
      <c r="EE85" s="6">
        <v>6</v>
      </c>
      <c r="EI85" s="15">
        <v>78</v>
      </c>
      <c r="EJ85" s="9">
        <v>0.13306010928961748</v>
      </c>
      <c r="EK85" s="9">
        <v>1.6068011345729597E-3</v>
      </c>
      <c r="EL85" s="9">
        <v>1.1518757075323038</v>
      </c>
      <c r="EM85" s="9">
        <v>1.1534825086668767</v>
      </c>
      <c r="EN85" s="9">
        <v>2.3150715933981027E-4</v>
      </c>
      <c r="EO85" s="6">
        <v>6</v>
      </c>
      <c r="ES85" s="15">
        <v>78</v>
      </c>
      <c r="ET85" s="9">
        <v>0.13306010928961748</v>
      </c>
      <c r="EU85" s="9">
        <v>2.0663485660258429E-3</v>
      </c>
      <c r="EV85" s="9">
        <v>1.151416160100851</v>
      </c>
      <c r="EW85" s="9">
        <v>1.153482508666877</v>
      </c>
      <c r="EX85" s="9">
        <v>2.9771853929744149E-4</v>
      </c>
      <c r="EY85" s="6">
        <v>6</v>
      </c>
      <c r="FC85" s="15">
        <f t="shared" si="31"/>
        <v>78</v>
      </c>
      <c r="FD85" s="9">
        <f t="shared" si="35"/>
        <v>0.13306010928961748</v>
      </c>
      <c r="FE85" s="9" cm="1">
        <f t="array" ref="FE85">VLOOKUP($G$13,'qx Malaria'!$B$1:$I$31,(FI85),FALSE)/(1-angola!FD85*INDEX($E$6:$G$11,FI85,2))</f>
        <v>1.3120863536085724E-3</v>
      </c>
      <c r="FF85" s="9">
        <f t="shared" si="33"/>
        <v>1.1521704223132683</v>
      </c>
      <c r="FG85" s="9">
        <f t="shared" si="28"/>
        <v>1.1534825086668767</v>
      </c>
      <c r="FH85" s="9">
        <f>(FE85*Table46[[#This Row],[qx (tau)]])/FG85</f>
        <v>1.8904479091818677E-4</v>
      </c>
      <c r="FI85" s="6">
        <f t="shared" si="29"/>
        <v>6</v>
      </c>
      <c r="FM85" s="15">
        <v>78</v>
      </c>
      <c r="FN85" s="9">
        <v>0.13306010928961748</v>
      </c>
      <c r="FO85" s="9">
        <v>2.3083491963441539E-3</v>
      </c>
      <c r="FP85" s="9">
        <v>1.1511741594705327</v>
      </c>
      <c r="FQ85" s="9">
        <v>1.153482508666877</v>
      </c>
      <c r="FR85" s="9">
        <v>3.3258587743778046E-4</v>
      </c>
      <c r="FS85" s="6">
        <v>6</v>
      </c>
      <c r="FW85" s="15">
        <v>78</v>
      </c>
      <c r="FX85" s="9">
        <v>0.13306010928961748</v>
      </c>
      <c r="FY85" s="9">
        <v>1.9155884021430823E-3</v>
      </c>
      <c r="FZ85" s="9">
        <v>1.1515669202647338</v>
      </c>
      <c r="GA85" s="9">
        <v>1.153482508666877</v>
      </c>
      <c r="GB85" s="9">
        <v>2.7599708507941334E-4</v>
      </c>
      <c r="GC85" s="6">
        <v>6</v>
      </c>
      <c r="GG85" s="15">
        <v>78</v>
      </c>
      <c r="GH85" s="9">
        <v>0.13306010928961748</v>
      </c>
      <c r="GI85" s="9">
        <v>2.026553419476836E-3</v>
      </c>
      <c r="GJ85" s="9">
        <v>1.1514559552474</v>
      </c>
      <c r="GK85" s="9">
        <v>1.1534825086668767</v>
      </c>
      <c r="GL85" s="9">
        <v>2.9198487311135146E-4</v>
      </c>
      <c r="GM85" s="6">
        <v>6</v>
      </c>
      <c r="GQ85" s="15">
        <v>78</v>
      </c>
      <c r="GR85" s="9">
        <v>0.13306010928961748</v>
      </c>
      <c r="GS85" s="9">
        <v>1.4487740308855974E-3</v>
      </c>
      <c r="GT85" s="9">
        <v>1.1520337346359912</v>
      </c>
      <c r="GU85" s="9">
        <v>1.1534825086668767</v>
      </c>
      <c r="GV85" s="9">
        <v>2.0873868781823524E-4</v>
      </c>
      <c r="GW85" s="6">
        <v>6</v>
      </c>
      <c r="HA85" s="15">
        <v>78</v>
      </c>
      <c r="HB85" s="9">
        <v>0.13306010928961748</v>
      </c>
      <c r="HC85" s="9">
        <v>1.1998525055152854E-3</v>
      </c>
      <c r="HD85" s="9">
        <v>1.1522826561613615</v>
      </c>
      <c r="HE85" s="9">
        <v>1.1534825086668767</v>
      </c>
      <c r="HF85" s="9">
        <v>1.7287419034118495E-4</v>
      </c>
      <c r="HG85" s="6">
        <v>6</v>
      </c>
      <c r="HK85" s="15">
        <v>78</v>
      </c>
      <c r="HL85" s="9">
        <v>0.13306010928961748</v>
      </c>
      <c r="HM85" s="9">
        <v>1.0482849038764576E-3</v>
      </c>
      <c r="HN85" s="9">
        <v>1.1524342237630003</v>
      </c>
      <c r="HO85" s="9">
        <v>1.1534825086668767</v>
      </c>
      <c r="HP85" s="9">
        <v>1.5103640086720714E-4</v>
      </c>
      <c r="HQ85" s="6">
        <v>6</v>
      </c>
      <c r="HU85" s="15">
        <v>78</v>
      </c>
      <c r="HV85" s="9">
        <v>0.13306010928961748</v>
      </c>
      <c r="HW85" s="9">
        <v>9.3558966277970386E-4</v>
      </c>
      <c r="HX85" s="9">
        <v>1.1525469190040971</v>
      </c>
      <c r="HY85" s="9">
        <v>1.1534825086668767</v>
      </c>
      <c r="HZ85" s="9">
        <v>1.3479932300109124E-4</v>
      </c>
      <c r="IA85" s="6">
        <v>6</v>
      </c>
      <c r="IE85" s="15">
        <v>78</v>
      </c>
      <c r="IF85" s="9">
        <v>0.13306010928961748</v>
      </c>
      <c r="IG85" s="9">
        <v>8.9152663094862919E-4</v>
      </c>
      <c r="IH85" s="9">
        <v>1.1525909820359284</v>
      </c>
      <c r="II85" s="9">
        <v>1.153482508666877</v>
      </c>
      <c r="IJ85" s="9">
        <v>1.2845074189069585E-4</v>
      </c>
      <c r="IK85" s="6">
        <v>6</v>
      </c>
      <c r="IO85" s="15">
        <v>78</v>
      </c>
      <c r="IP85" s="9">
        <v>0.13306010928961748</v>
      </c>
      <c r="IQ85" s="9">
        <v>9.0167727702489763E-4</v>
      </c>
      <c r="IR85" s="9">
        <v>1.152580831389852</v>
      </c>
      <c r="IS85" s="9">
        <v>1.153482508666877</v>
      </c>
      <c r="IT85" s="9">
        <v>1.2991324225120578E-4</v>
      </c>
      <c r="IU85" s="6">
        <v>6</v>
      </c>
      <c r="IY85" s="15">
        <v>78</v>
      </c>
      <c r="IZ85" s="9">
        <v>0.13306010928961748</v>
      </c>
      <c r="JA85" s="9">
        <v>1.0752763945792625E-3</v>
      </c>
      <c r="JB85" s="9">
        <v>1.1524072322722976</v>
      </c>
      <c r="JC85" s="9">
        <v>1.1534825086668767</v>
      </c>
      <c r="JD85" s="9">
        <v>1.5492532228038124E-4</v>
      </c>
      <c r="JE85" s="6">
        <v>6</v>
      </c>
      <c r="JI85" s="15">
        <v>78</v>
      </c>
      <c r="JJ85" s="9">
        <v>0.13306010928961748</v>
      </c>
      <c r="JK85" s="9">
        <v>9.771150330917112E-4</v>
      </c>
      <c r="JL85" s="9">
        <v>1.1525053936337852</v>
      </c>
      <c r="JM85" s="9">
        <v>1.153482508666877</v>
      </c>
      <c r="JN85" s="9">
        <v>1.4078227902135907E-4</v>
      </c>
      <c r="JO85" s="6">
        <v>6</v>
      </c>
      <c r="JS85" s="15">
        <v>78</v>
      </c>
      <c r="JT85" s="9">
        <v>0.13306010928961748</v>
      </c>
      <c r="JU85" s="9">
        <v>1.2348030255278917E-3</v>
      </c>
      <c r="JV85" s="9">
        <v>1.1522477056413489</v>
      </c>
      <c r="JW85" s="9">
        <v>1.1534825086668767</v>
      </c>
      <c r="JX85" s="9">
        <v>1.7790984499157708E-4</v>
      </c>
      <c r="JY85" s="6">
        <v>6</v>
      </c>
      <c r="KC85" s="15">
        <v>78</v>
      </c>
      <c r="KD85" s="9">
        <v>0.13306010928961748</v>
      </c>
      <c r="KE85" s="9">
        <v>1.2842874251497007E-3</v>
      </c>
      <c r="KF85" s="9">
        <v>1.152198221241727</v>
      </c>
      <c r="KG85" s="9">
        <v>1.1534825086668767</v>
      </c>
      <c r="KH85" s="9">
        <v>1.85039534249063E-4</v>
      </c>
      <c r="KI85" s="6">
        <v>6</v>
      </c>
      <c r="KM85" s="15">
        <v>78</v>
      </c>
      <c r="KN85" s="9">
        <v>0.13306010928961748</v>
      </c>
      <c r="KO85" s="9">
        <v>1.3180844626536402E-3</v>
      </c>
      <c r="KP85" s="9">
        <v>1.152164424204223</v>
      </c>
      <c r="KQ85" s="9">
        <v>1.1534825086668767</v>
      </c>
      <c r="KR85" s="9">
        <v>1.8990899567666991E-4</v>
      </c>
      <c r="KS85" s="6">
        <v>6</v>
      </c>
      <c r="KW85" s="15">
        <v>78</v>
      </c>
      <c r="KX85" s="9">
        <v>0.13306010928961748</v>
      </c>
      <c r="KY85" s="9">
        <v>1.3120863536085724E-3</v>
      </c>
      <c r="KZ85" s="9">
        <v>1.1521704223132683</v>
      </c>
      <c r="LA85" s="9">
        <v>1.1534825086668767</v>
      </c>
      <c r="LB85" s="9">
        <v>1.8904479091818677E-4</v>
      </c>
      <c r="LC85" s="6">
        <v>6</v>
      </c>
    </row>
    <row r="86" spans="1:315">
      <c r="A86" s="6">
        <v>79</v>
      </c>
      <c r="B86" s="6">
        <v>0.1731595132425468</v>
      </c>
      <c r="C86" s="6">
        <f>1-Table46[[#This Row],[qx (tau)]]</f>
        <v>0.82684048675745325</v>
      </c>
      <c r="H86" s="15">
        <f t="shared" si="30"/>
        <v>79</v>
      </c>
      <c r="I86" s="9">
        <f t="shared" si="34"/>
        <v>0.14972677595628414</v>
      </c>
      <c r="J86" s="9" cm="1">
        <f t="array" ref="J86">VLOOKUP($G$13,'qx Malaria'!$B$1:$I$31,(N86),FALSE)/(1-angola!I86*INDEX($E$6:$G$11,N86,2))</f>
        <v>1.3378052699228793E-3</v>
      </c>
      <c r="K86" s="9">
        <f t="shared" si="32"/>
        <v>1.1747547397172236</v>
      </c>
      <c r="L86" s="9">
        <f t="shared" si="26"/>
        <v>1.1760925449871464</v>
      </c>
      <c r="M86" s="9">
        <f>(J86*Table46[[#This Row],[qx (tau)]])/L86</f>
        <v>1.9696894631339703E-4</v>
      </c>
      <c r="N86" s="6">
        <f t="shared" si="27"/>
        <v>6</v>
      </c>
      <c r="S86" s="15">
        <v>79</v>
      </c>
      <c r="T86" s="9">
        <v>0.14972677595628414</v>
      </c>
      <c r="U86" s="9">
        <v>9.0841388174807186E-4</v>
      </c>
      <c r="V86" s="9">
        <v>1.1751841311053985</v>
      </c>
      <c r="W86" s="9">
        <v>1.1760925449871467</v>
      </c>
      <c r="X86" s="9">
        <v>1.3374840802854313E-4</v>
      </c>
      <c r="Y86" s="6">
        <v>6</v>
      </c>
      <c r="AC86" s="15">
        <v>79</v>
      </c>
      <c r="AD86" s="9">
        <v>0.14972677595628414</v>
      </c>
      <c r="AE86" s="9">
        <v>9.9932583547557839E-4</v>
      </c>
      <c r="AF86" s="9">
        <v>1.175093219151671</v>
      </c>
      <c r="AG86" s="9">
        <v>1.1760925449871467</v>
      </c>
      <c r="AH86" s="9">
        <v>1.4713363840219201E-4</v>
      </c>
      <c r="AI86" s="6">
        <v>6</v>
      </c>
      <c r="AM86" s="15">
        <v>79</v>
      </c>
      <c r="AN86" s="9">
        <v>0.14972677595628414</v>
      </c>
      <c r="AO86" s="9">
        <v>1.0353142673521852E-3</v>
      </c>
      <c r="AP86" s="9">
        <v>1.1750572307197944</v>
      </c>
      <c r="AQ86" s="9">
        <v>1.1760925449871467</v>
      </c>
      <c r="AR86" s="9">
        <v>1.5243231950741394E-4</v>
      </c>
      <c r="AS86" s="6">
        <v>6</v>
      </c>
      <c r="AW86" s="15">
        <v>79</v>
      </c>
      <c r="AX86" s="9">
        <v>0.14972677595628414</v>
      </c>
      <c r="AY86" s="9">
        <v>1.079888174807198E-3</v>
      </c>
      <c r="AZ86" s="9">
        <v>1.1750126568123394</v>
      </c>
      <c r="BA86" s="9">
        <v>1.1760925449871467</v>
      </c>
      <c r="BB86" s="9">
        <v>1.5899506505930646E-4</v>
      </c>
      <c r="BC86" s="6">
        <v>6</v>
      </c>
      <c r="BG86" s="15">
        <v>79</v>
      </c>
      <c r="BH86" s="9">
        <v>0.14972677595628414</v>
      </c>
      <c r="BI86" s="9">
        <v>1.1351645244215937E-3</v>
      </c>
      <c r="BJ86" s="9">
        <v>1.1749573804627249</v>
      </c>
      <c r="BK86" s="9">
        <v>1.1760925449871464</v>
      </c>
      <c r="BL86" s="9">
        <v>1.6713356218170616E-4</v>
      </c>
      <c r="BM86" s="6">
        <v>6</v>
      </c>
      <c r="BQ86" s="15">
        <v>79</v>
      </c>
      <c r="BR86" s="9">
        <v>0.14972677595628414</v>
      </c>
      <c r="BS86" s="9">
        <v>1.1878534704370181E-3</v>
      </c>
      <c r="BT86" s="9">
        <v>1.1749046915167096</v>
      </c>
      <c r="BU86" s="9">
        <v>1.1760925449871467</v>
      </c>
      <c r="BV86" s="9">
        <v>1.7489110837497229E-4</v>
      </c>
      <c r="BW86" s="6">
        <v>6</v>
      </c>
      <c r="CA86" s="15">
        <v>79</v>
      </c>
      <c r="CB86" s="9">
        <v>0.14972677595628414</v>
      </c>
      <c r="CC86" s="9">
        <v>1.2443059125964008E-3</v>
      </c>
      <c r="CD86" s="9">
        <v>1.17484823907455</v>
      </c>
      <c r="CE86" s="9">
        <v>1.1760925449871464</v>
      </c>
      <c r="CF86" s="9">
        <v>1.8320276501061449E-4</v>
      </c>
      <c r="CG86" s="6">
        <v>6</v>
      </c>
      <c r="CK86" s="15">
        <v>79</v>
      </c>
      <c r="CL86" s="9">
        <v>0.14972677595628414</v>
      </c>
      <c r="CM86" s="9">
        <v>1.322280848329049E-3</v>
      </c>
      <c r="CN86" s="9">
        <v>1.1747702641388176</v>
      </c>
      <c r="CO86" s="9">
        <v>1.1760925449871467</v>
      </c>
      <c r="CP86" s="9">
        <v>1.9468324073859539E-4</v>
      </c>
      <c r="CQ86" s="6">
        <v>6</v>
      </c>
      <c r="CU86" s="15">
        <v>79</v>
      </c>
      <c r="CV86" s="9">
        <v>0.14972677595628414</v>
      </c>
      <c r="CW86" s="9">
        <v>1.4151921593830335E-3</v>
      </c>
      <c r="CX86" s="9">
        <v>1.1746773528277634</v>
      </c>
      <c r="CY86" s="9">
        <v>1.1760925449871464</v>
      </c>
      <c r="CZ86" s="9">
        <v>2.0836284228475658E-4</v>
      </c>
      <c r="DA86" s="6">
        <v>6</v>
      </c>
      <c r="DE86" s="15">
        <v>79</v>
      </c>
      <c r="DF86" s="9">
        <v>0.14972677595628414</v>
      </c>
      <c r="DG86" s="9">
        <v>1.5119845758354755E-3</v>
      </c>
      <c r="DH86" s="9">
        <v>1.1745805604113111</v>
      </c>
      <c r="DI86" s="9">
        <v>1.1760925449871467</v>
      </c>
      <c r="DJ86" s="9">
        <v>2.2261387022461815E-4</v>
      </c>
      <c r="DK86" s="6">
        <v>6</v>
      </c>
      <c r="DO86" s="15">
        <v>79</v>
      </c>
      <c r="DP86" s="9">
        <v>0.14972677595628414</v>
      </c>
      <c r="DQ86" s="9">
        <v>1.3883772493573263E-3</v>
      </c>
      <c r="DR86" s="9">
        <v>1.1747041677377892</v>
      </c>
      <c r="DS86" s="9">
        <v>1.1760925449871464</v>
      </c>
      <c r="DT86" s="9">
        <v>2.044148053828265E-4</v>
      </c>
      <c r="DU86" s="6">
        <v>6</v>
      </c>
      <c r="DY86" s="15">
        <v>79</v>
      </c>
      <c r="DZ86" s="9">
        <v>0.14972677595628414</v>
      </c>
      <c r="EA86" s="9">
        <v>1.7630803341902312E-3</v>
      </c>
      <c r="EB86" s="9">
        <v>1.1743294646529563</v>
      </c>
      <c r="EC86" s="9">
        <v>1.1760925449871464</v>
      </c>
      <c r="ED86" s="9">
        <v>2.595834263019019E-4</v>
      </c>
      <c r="EE86" s="6">
        <v>6</v>
      </c>
      <c r="EI86" s="15">
        <v>79</v>
      </c>
      <c r="EJ86" s="9">
        <v>0.14972677595628414</v>
      </c>
      <c r="EK86" s="9">
        <v>1.6382969151670953E-3</v>
      </c>
      <c r="EL86" s="9">
        <v>1.1744542480719795</v>
      </c>
      <c r="EM86" s="9">
        <v>1.1760925449871467</v>
      </c>
      <c r="EN86" s="9">
        <v>2.4121120194686769E-4</v>
      </c>
      <c r="EO86" s="6">
        <v>6</v>
      </c>
      <c r="ES86" s="15">
        <v>79</v>
      </c>
      <c r="ET86" s="9">
        <v>0.14972677595628414</v>
      </c>
      <c r="EU86" s="9">
        <v>2.1068521850899739E-3</v>
      </c>
      <c r="EV86" s="9">
        <v>1.1739856928020564</v>
      </c>
      <c r="EW86" s="9">
        <v>1.1760925449871464</v>
      </c>
      <c r="EX86" s="9">
        <v>3.1019795202269832E-4</v>
      </c>
      <c r="EY86" s="6">
        <v>6</v>
      </c>
      <c r="FC86" s="15">
        <f t="shared" si="31"/>
        <v>79</v>
      </c>
      <c r="FD86" s="9">
        <f t="shared" si="35"/>
        <v>0.14972677595628414</v>
      </c>
      <c r="FE86" s="9" cm="1">
        <f t="array" ref="FE86">VLOOKUP($G$13,'qx Malaria'!$B$1:$I$31,(FI86),FALSE)/(1-angola!FD86*INDEX($E$6:$G$11,FI86,2))</f>
        <v>1.3378052699228793E-3</v>
      </c>
      <c r="FF86" s="9">
        <f t="shared" si="33"/>
        <v>1.1747547397172236</v>
      </c>
      <c r="FG86" s="9">
        <f t="shared" si="28"/>
        <v>1.1760925449871464</v>
      </c>
      <c r="FH86" s="9">
        <f>(FE86*Table46[[#This Row],[qx (tau)]])/FG86</f>
        <v>1.9696894631339703E-4</v>
      </c>
      <c r="FI86" s="6">
        <f t="shared" si="29"/>
        <v>6</v>
      </c>
      <c r="FM86" s="15">
        <v>79</v>
      </c>
      <c r="FN86" s="9">
        <v>0.14972677595628414</v>
      </c>
      <c r="FO86" s="9">
        <v>2.3535964010282773E-3</v>
      </c>
      <c r="FP86" s="9">
        <v>1.1737389485861183</v>
      </c>
      <c r="FQ86" s="9">
        <v>1.1760925449871464</v>
      </c>
      <c r="FR86" s="9">
        <v>3.4652681790098467E-4</v>
      </c>
      <c r="FS86" s="6">
        <v>6</v>
      </c>
      <c r="FW86" s="15">
        <v>79</v>
      </c>
      <c r="FX86" s="9">
        <v>0.14972677595628414</v>
      </c>
      <c r="FY86" s="9">
        <v>1.9531368894601542E-3</v>
      </c>
      <c r="FZ86" s="9">
        <v>1.1741394080976864</v>
      </c>
      <c r="GA86" s="9">
        <v>1.1760925449871464</v>
      </c>
      <c r="GB86" s="9">
        <v>2.875660036418975E-4</v>
      </c>
      <c r="GC86" s="6">
        <v>6</v>
      </c>
      <c r="GG86" s="15">
        <v>79</v>
      </c>
      <c r="GH86" s="9">
        <v>0.14972677595628414</v>
      </c>
      <c r="GI86" s="9">
        <v>2.0662769922879178E-3</v>
      </c>
      <c r="GJ86" s="9">
        <v>1.1740262679948588</v>
      </c>
      <c r="GK86" s="9">
        <v>1.1760925449871467</v>
      </c>
      <c r="GL86" s="9">
        <v>3.0422394881583043E-4</v>
      </c>
      <c r="GM86" s="6">
        <v>6</v>
      </c>
      <c r="GQ86" s="15">
        <v>79</v>
      </c>
      <c r="GR86" s="9">
        <v>0.14972677595628414</v>
      </c>
      <c r="GS86" s="9">
        <v>1.4771722365038559E-3</v>
      </c>
      <c r="GT86" s="9">
        <v>1.1746153727506425</v>
      </c>
      <c r="GU86" s="9">
        <v>1.1760925449871464</v>
      </c>
      <c r="GV86" s="9">
        <v>2.1748834863263879E-4</v>
      </c>
      <c r="GW86" s="6">
        <v>6</v>
      </c>
      <c r="HA86" s="15">
        <v>79</v>
      </c>
      <c r="HB86" s="9">
        <v>0.14972677595628414</v>
      </c>
      <c r="HC86" s="9">
        <v>1.2233714652956297E-3</v>
      </c>
      <c r="HD86" s="9">
        <v>1.1748691735218508</v>
      </c>
      <c r="HE86" s="9">
        <v>1.1760925449871464</v>
      </c>
      <c r="HF86" s="9">
        <v>1.8012052567489717E-4</v>
      </c>
      <c r="HG86" s="6">
        <v>6</v>
      </c>
      <c r="HK86" s="15">
        <v>79</v>
      </c>
      <c r="HL86" s="9">
        <v>0.14972677595628414</v>
      </c>
      <c r="HM86" s="9">
        <v>1.0688329048843188E-3</v>
      </c>
      <c r="HN86" s="9">
        <v>1.1750237120822622</v>
      </c>
      <c r="HO86" s="9">
        <v>1.1760925449871464</v>
      </c>
      <c r="HP86" s="9">
        <v>1.5736736563482656E-4</v>
      </c>
      <c r="HQ86" s="6">
        <v>6</v>
      </c>
      <c r="HU86" s="15">
        <v>79</v>
      </c>
      <c r="HV86" s="9">
        <v>0.14972677595628414</v>
      </c>
      <c r="HW86" s="9">
        <v>9.539286632390746E-4</v>
      </c>
      <c r="HX86" s="9">
        <v>1.1751386163239075</v>
      </c>
      <c r="HY86" s="9">
        <v>1.1760925449871467</v>
      </c>
      <c r="HZ86" s="9">
        <v>1.404496811910297E-4</v>
      </c>
      <c r="IA86" s="6">
        <v>6</v>
      </c>
      <c r="IE86" s="15">
        <v>79</v>
      </c>
      <c r="IF86" s="9">
        <v>0.14972677595628414</v>
      </c>
      <c r="IG86" s="9">
        <v>9.0900192802056566E-4</v>
      </c>
      <c r="IH86" s="9">
        <v>1.175183543059126</v>
      </c>
      <c r="II86" s="9">
        <v>1.1760925449871464</v>
      </c>
      <c r="IJ86" s="9">
        <v>1.3383498778516445E-4</v>
      </c>
      <c r="IK86" s="6">
        <v>6</v>
      </c>
      <c r="IO86" s="15">
        <v>79</v>
      </c>
      <c r="IP86" s="9">
        <v>0.14972677595628414</v>
      </c>
      <c r="IQ86" s="9">
        <v>9.1935154241645236E-4</v>
      </c>
      <c r="IR86" s="9">
        <v>1.17517319344473</v>
      </c>
      <c r="IS86" s="9">
        <v>1.1760925449871464</v>
      </c>
      <c r="IT86" s="9">
        <v>1.3535879150169885E-4</v>
      </c>
      <c r="IU86" s="6">
        <v>6</v>
      </c>
      <c r="IY86" s="15">
        <v>79</v>
      </c>
      <c r="IZ86" s="9">
        <v>0.14972677595628414</v>
      </c>
      <c r="JA86" s="9">
        <v>1.0963534704370179E-3</v>
      </c>
      <c r="JB86" s="9">
        <v>1.1749961915167095</v>
      </c>
      <c r="JC86" s="9">
        <v>1.1760925449871467</v>
      </c>
      <c r="JD86" s="9">
        <v>1.614192982447021E-4</v>
      </c>
      <c r="JE86" s="6">
        <v>6</v>
      </c>
      <c r="JI86" s="15">
        <v>79</v>
      </c>
      <c r="JJ86" s="9">
        <v>0.14972677595628414</v>
      </c>
      <c r="JK86" s="9">
        <v>9.9626799485861184E-4</v>
      </c>
      <c r="JL86" s="9">
        <v>1.1750962769922879</v>
      </c>
      <c r="JM86" s="9">
        <v>1.1760925449871464</v>
      </c>
      <c r="JN86" s="9">
        <v>1.466834236677614E-4</v>
      </c>
      <c r="JO86" s="6">
        <v>6</v>
      </c>
      <c r="JS86" s="15">
        <v>79</v>
      </c>
      <c r="JT86" s="9">
        <v>0.14972677595628414</v>
      </c>
      <c r="JU86" s="9">
        <v>1.2590070694087404E-3</v>
      </c>
      <c r="JV86" s="9">
        <v>1.1748335379177377</v>
      </c>
      <c r="JW86" s="9">
        <v>1.1760925449871464</v>
      </c>
      <c r="JX86" s="9">
        <v>1.8536725892614637E-4</v>
      </c>
      <c r="JY86" s="6">
        <v>6</v>
      </c>
      <c r="KC86" s="15">
        <v>79</v>
      </c>
      <c r="KD86" s="9">
        <v>0.14972677595628414</v>
      </c>
      <c r="KE86" s="9">
        <v>1.3094614395886891E-3</v>
      </c>
      <c r="KF86" s="9">
        <v>1.1747830835475577</v>
      </c>
      <c r="KG86" s="9">
        <v>1.1760925449871464</v>
      </c>
      <c r="KH86" s="9">
        <v>1.9279580204425165E-4</v>
      </c>
      <c r="KI86" s="6">
        <v>6</v>
      </c>
      <c r="KM86" s="15">
        <v>79</v>
      </c>
      <c r="KN86" s="9">
        <v>0.14972677595628414</v>
      </c>
      <c r="KO86" s="9">
        <v>1.3439209511568124E-3</v>
      </c>
      <c r="KP86" s="9">
        <v>1.1747486240359897</v>
      </c>
      <c r="KQ86" s="9">
        <v>1.1760925449871464</v>
      </c>
      <c r="KR86" s="9">
        <v>1.9786937578225824E-4</v>
      </c>
      <c r="KS86" s="6">
        <v>6</v>
      </c>
      <c r="KW86" s="15">
        <v>79</v>
      </c>
      <c r="KX86" s="9">
        <v>0.14972677595628414</v>
      </c>
      <c r="KY86" s="9">
        <v>1.3378052699228793E-3</v>
      </c>
      <c r="KZ86" s="9">
        <v>1.1747547397172236</v>
      </c>
      <c r="LA86" s="9">
        <v>1.1760925449871464</v>
      </c>
      <c r="LB86" s="9">
        <v>1.9696894631339703E-4</v>
      </c>
      <c r="LC86" s="6">
        <v>6</v>
      </c>
    </row>
    <row r="87" spans="1:315">
      <c r="A87" s="6">
        <v>80</v>
      </c>
      <c r="B87" s="6">
        <v>0.17786998617604083</v>
      </c>
      <c r="C87" s="6">
        <f>1-Table46[[#This Row],[qx (tau)]]</f>
        <v>0.82213001382395912</v>
      </c>
      <c r="H87" s="15">
        <f t="shared" si="30"/>
        <v>80</v>
      </c>
      <c r="I87" s="9">
        <f t="shared" si="34"/>
        <v>0.1663934426229508</v>
      </c>
      <c r="J87" s="9" cm="1">
        <f t="array" ref="J87">VLOOKUP($G$13,'qx Malaria'!$B$1:$I$31,(N87),FALSE)/(1-angola!I87*INDEX($E$6:$G$11,N87,2))</f>
        <v>1.364552605703048E-3</v>
      </c>
      <c r="K87" s="9">
        <f t="shared" si="32"/>
        <v>1.1982421337266469</v>
      </c>
      <c r="L87" s="9">
        <f t="shared" si="26"/>
        <v>1.19960668633235</v>
      </c>
      <c r="M87" s="9">
        <f>(J87*Table46[[#This Row],[qx (tau)]])/L87</f>
        <v>2.0232710927524643E-4</v>
      </c>
      <c r="N87" s="6">
        <f t="shared" si="27"/>
        <v>6</v>
      </c>
      <c r="S87" s="15">
        <v>80</v>
      </c>
      <c r="T87" s="9">
        <v>0.1663934426229508</v>
      </c>
      <c r="U87" s="9">
        <v>9.2657620452310703E-4</v>
      </c>
      <c r="V87" s="9">
        <v>1.1986801101278268</v>
      </c>
      <c r="W87" s="9">
        <v>1.19960668633235</v>
      </c>
      <c r="X87" s="9">
        <v>1.3738677732237392E-4</v>
      </c>
      <c r="Y87" s="6">
        <v>6</v>
      </c>
      <c r="AC87" s="15">
        <v>80</v>
      </c>
      <c r="AD87" s="9">
        <v>0.1663934426229508</v>
      </c>
      <c r="AE87" s="9">
        <v>1.0193058013765978E-3</v>
      </c>
      <c r="AF87" s="9">
        <v>1.1985873805309735</v>
      </c>
      <c r="AG87" s="9">
        <v>1.19960668633235</v>
      </c>
      <c r="AH87" s="9">
        <v>1.5113612725378188E-4</v>
      </c>
      <c r="AI87" s="6">
        <v>6</v>
      </c>
      <c r="AM87" s="15">
        <v>80</v>
      </c>
      <c r="AN87" s="9">
        <v>0.1663934426229508</v>
      </c>
      <c r="AO87" s="9">
        <v>1.0560137659783677E-3</v>
      </c>
      <c r="AP87" s="9">
        <v>1.1985506725663717</v>
      </c>
      <c r="AQ87" s="9">
        <v>1.19960668633235</v>
      </c>
      <c r="AR87" s="9">
        <v>1.5657894883076875E-4</v>
      </c>
      <c r="AS87" s="6">
        <v>6</v>
      </c>
      <c r="AW87" s="15">
        <v>80</v>
      </c>
      <c r="AX87" s="9">
        <v>0.1663934426229508</v>
      </c>
      <c r="AY87" s="9">
        <v>1.1014788593903637E-3</v>
      </c>
      <c r="AZ87" s="9">
        <v>1.1985052074729596</v>
      </c>
      <c r="BA87" s="9">
        <v>1.19960668633235</v>
      </c>
      <c r="BB87" s="9">
        <v>1.6332022130684067E-4</v>
      </c>
      <c r="BC87" s="6">
        <v>6</v>
      </c>
      <c r="BG87" s="15">
        <v>80</v>
      </c>
      <c r="BH87" s="9">
        <v>0.1663934426229508</v>
      </c>
      <c r="BI87" s="9">
        <v>1.157860373647984E-3</v>
      </c>
      <c r="BJ87" s="9">
        <v>1.1984488259587021</v>
      </c>
      <c r="BK87" s="9">
        <v>1.19960668633235</v>
      </c>
      <c r="BL87" s="9">
        <v>1.7168011065711458E-4</v>
      </c>
      <c r="BM87" s="6">
        <v>6</v>
      </c>
      <c r="BQ87" s="15">
        <v>80</v>
      </c>
      <c r="BR87" s="9">
        <v>0.1663934426229508</v>
      </c>
      <c r="BS87" s="9">
        <v>1.2116027531956736E-3</v>
      </c>
      <c r="BT87" s="9">
        <v>1.1983950835791544</v>
      </c>
      <c r="BU87" s="9">
        <v>1.19960668633235</v>
      </c>
      <c r="BV87" s="9">
        <v>1.7964868603780125E-4</v>
      </c>
      <c r="BW87" s="6">
        <v>6</v>
      </c>
      <c r="CA87" s="15">
        <v>80</v>
      </c>
      <c r="CB87" s="9">
        <v>0.1663934426229508</v>
      </c>
      <c r="CC87" s="9">
        <v>1.269183874139626E-3</v>
      </c>
      <c r="CD87" s="9">
        <v>1.1983375024582104</v>
      </c>
      <c r="CE87" s="9">
        <v>1.19960668633235</v>
      </c>
      <c r="CF87" s="9">
        <v>1.8818644537425114E-4</v>
      </c>
      <c r="CG87" s="6">
        <v>6</v>
      </c>
      <c r="CK87" s="15">
        <v>80</v>
      </c>
      <c r="CL87" s="9">
        <v>0.1663934426229508</v>
      </c>
      <c r="CM87" s="9">
        <v>1.3487177974434612E-3</v>
      </c>
      <c r="CN87" s="9">
        <v>1.1982579685349066</v>
      </c>
      <c r="CO87" s="9">
        <v>1.19960668633235</v>
      </c>
      <c r="CP87" s="9">
        <v>1.9997922545772273E-4</v>
      </c>
      <c r="CQ87" s="6">
        <v>6</v>
      </c>
      <c r="CU87" s="15">
        <v>80</v>
      </c>
      <c r="CV87" s="9">
        <v>0.1663934426229508</v>
      </c>
      <c r="CW87" s="9">
        <v>1.4434867256637167E-3</v>
      </c>
      <c r="CX87" s="9">
        <v>1.1981631996066862</v>
      </c>
      <c r="CY87" s="9">
        <v>1.1996066863323498</v>
      </c>
      <c r="CZ87" s="9">
        <v>2.1403095436562996E-4</v>
      </c>
      <c r="DA87" s="6">
        <v>6</v>
      </c>
      <c r="DE87" s="15">
        <v>80</v>
      </c>
      <c r="DF87" s="9">
        <v>0.1663934426229508</v>
      </c>
      <c r="DG87" s="9">
        <v>1.5422143559488692E-3</v>
      </c>
      <c r="DH87" s="9">
        <v>1.1980644719764011</v>
      </c>
      <c r="DI87" s="9">
        <v>1.19960668633235</v>
      </c>
      <c r="DJ87" s="9">
        <v>2.2866965422791807E-4</v>
      </c>
      <c r="DK87" s="6">
        <v>6</v>
      </c>
      <c r="DO87" s="15">
        <v>80</v>
      </c>
      <c r="DP87" s="9">
        <v>0.1663934426229508</v>
      </c>
      <c r="DQ87" s="9">
        <v>1.4161356932153391E-3</v>
      </c>
      <c r="DR87" s="9">
        <v>1.1981905506391346</v>
      </c>
      <c r="DS87" s="9">
        <v>1.19960668633235</v>
      </c>
      <c r="DT87" s="9">
        <v>2.099755186808162E-4</v>
      </c>
      <c r="DU87" s="6">
        <v>6</v>
      </c>
      <c r="DY87" s="15">
        <v>80</v>
      </c>
      <c r="DZ87" s="9">
        <v>0.1663934426229508</v>
      </c>
      <c r="EA87" s="9">
        <v>1.7983303834808258E-3</v>
      </c>
      <c r="EB87" s="9">
        <v>1.1978083559488693</v>
      </c>
      <c r="EC87" s="9">
        <v>1.19960668633235</v>
      </c>
      <c r="ED87" s="9">
        <v>2.6664489627650279E-4</v>
      </c>
      <c r="EE87" s="6">
        <v>6</v>
      </c>
      <c r="EI87" s="15">
        <v>80</v>
      </c>
      <c r="EJ87" s="9">
        <v>0.1663934426229508</v>
      </c>
      <c r="EK87" s="9">
        <v>1.6710521140609637E-3</v>
      </c>
      <c r="EL87" s="9">
        <v>1.197935634218289</v>
      </c>
      <c r="EM87" s="9">
        <v>1.19960668633235</v>
      </c>
      <c r="EN87" s="9">
        <v>2.4777289074322489E-4</v>
      </c>
      <c r="EO87" s="6">
        <v>6</v>
      </c>
      <c r="ES87" s="15">
        <v>80</v>
      </c>
      <c r="ET87" s="9">
        <v>0.1663934426229508</v>
      </c>
      <c r="EU87" s="9">
        <v>2.1489754178957714E-3</v>
      </c>
      <c r="EV87" s="9">
        <v>1.1974577109144542</v>
      </c>
      <c r="EW87" s="9">
        <v>1.19960668633235</v>
      </c>
      <c r="EX87" s="9">
        <v>3.1863629323575948E-4</v>
      </c>
      <c r="EY87" s="6">
        <v>6</v>
      </c>
      <c r="FC87" s="15">
        <f t="shared" si="31"/>
        <v>80</v>
      </c>
      <c r="FD87" s="9">
        <f t="shared" si="35"/>
        <v>0.1663934426229508</v>
      </c>
      <c r="FE87" s="9" cm="1">
        <f t="array" ref="FE87">VLOOKUP($G$13,'qx Malaria'!$B$1:$I$31,(FI87),FALSE)/(1-angola!FD87*INDEX($E$6:$G$11,FI87,2))</f>
        <v>1.364552605703048E-3</v>
      </c>
      <c r="FF87" s="9">
        <f t="shared" si="33"/>
        <v>1.1982421337266469</v>
      </c>
      <c r="FG87" s="9">
        <f t="shared" si="28"/>
        <v>1.19960668633235</v>
      </c>
      <c r="FH87" s="9">
        <f>(FE87*Table46[[#This Row],[qx (tau)]])/FG87</f>
        <v>2.0232710927524643E-4</v>
      </c>
      <c r="FI87" s="6">
        <f t="shared" si="29"/>
        <v>6</v>
      </c>
      <c r="FM87" s="15">
        <v>80</v>
      </c>
      <c r="FN87" s="9">
        <v>0.1663934426229508</v>
      </c>
      <c r="FO87" s="9">
        <v>2.4006529006882983E-3</v>
      </c>
      <c r="FP87" s="9">
        <v>1.1972060334316617</v>
      </c>
      <c r="FQ87" s="9">
        <v>1.19960668633235</v>
      </c>
      <c r="FR87" s="9">
        <v>3.5595341633549283E-4</v>
      </c>
      <c r="FS87" s="6">
        <v>6</v>
      </c>
      <c r="FW87" s="15">
        <v>80</v>
      </c>
      <c r="FX87" s="9">
        <v>0.1663934426229508</v>
      </c>
      <c r="FY87" s="9">
        <v>1.9921868239921336E-3</v>
      </c>
      <c r="FZ87" s="9">
        <v>1.197614499508358</v>
      </c>
      <c r="GA87" s="9">
        <v>1.19960668633235</v>
      </c>
      <c r="GB87" s="9">
        <v>2.95388686042551E-4</v>
      </c>
      <c r="GC87" s="6">
        <v>6</v>
      </c>
      <c r="GG87" s="15">
        <v>80</v>
      </c>
      <c r="GH87" s="9">
        <v>0.1663934426229508</v>
      </c>
      <c r="GI87" s="9">
        <v>2.1075889872173058E-3</v>
      </c>
      <c r="GJ87" s="9">
        <v>1.1974990973451327</v>
      </c>
      <c r="GK87" s="9">
        <v>1.19960668633235</v>
      </c>
      <c r="GL87" s="9">
        <v>3.1249977871268612E-4</v>
      </c>
      <c r="GM87" s="6">
        <v>6</v>
      </c>
      <c r="GQ87" s="15">
        <v>80</v>
      </c>
      <c r="GR87" s="9">
        <v>0.1663934426229508</v>
      </c>
      <c r="GS87" s="9">
        <v>1.5067059980334314E-3</v>
      </c>
      <c r="GT87" s="9">
        <v>1.1980999803343164</v>
      </c>
      <c r="GU87" s="9">
        <v>1.1996066863323498</v>
      </c>
      <c r="GV87" s="9">
        <v>2.2340470263710729E-4</v>
      </c>
      <c r="GW87" s="6">
        <v>6</v>
      </c>
      <c r="HA87" s="15">
        <v>80</v>
      </c>
      <c r="HB87" s="9">
        <v>0.1663934426229508</v>
      </c>
      <c r="HC87" s="9">
        <v>1.2478308751229105E-3</v>
      </c>
      <c r="HD87" s="9">
        <v>1.1983588554572271</v>
      </c>
      <c r="HE87" s="9">
        <v>1.19960668633235</v>
      </c>
      <c r="HF87" s="9">
        <v>1.8502035962031767E-4</v>
      </c>
      <c r="HG87" s="6">
        <v>6</v>
      </c>
      <c r="HK87" s="15">
        <v>80</v>
      </c>
      <c r="HL87" s="9">
        <v>0.1663934426229508</v>
      </c>
      <c r="HM87" s="9">
        <v>1.0902025565388395E-3</v>
      </c>
      <c r="HN87" s="9">
        <v>1.1985164837758111</v>
      </c>
      <c r="HO87" s="9">
        <v>1.19960668633235</v>
      </c>
      <c r="HP87" s="9">
        <v>1.6164824343678586E-4</v>
      </c>
      <c r="HQ87" s="6">
        <v>6</v>
      </c>
      <c r="HU87" s="15">
        <v>80</v>
      </c>
      <c r="HV87" s="9">
        <v>0.1663934426229508</v>
      </c>
      <c r="HW87" s="9">
        <v>9.7300098328416905E-4</v>
      </c>
      <c r="HX87" s="9">
        <v>1.1986336853490658</v>
      </c>
      <c r="HY87" s="9">
        <v>1.19960668633235</v>
      </c>
      <c r="HZ87" s="9">
        <v>1.4427034578738671E-4</v>
      </c>
      <c r="IA87" s="6">
        <v>6</v>
      </c>
      <c r="IE87" s="15">
        <v>80</v>
      </c>
      <c r="IF87" s="9">
        <v>0.1663934426229508</v>
      </c>
      <c r="IG87" s="9">
        <v>9.2717600786627343E-4</v>
      </c>
      <c r="IH87" s="9">
        <v>1.1986795103244836</v>
      </c>
      <c r="II87" s="9">
        <v>1.1996066863323498</v>
      </c>
      <c r="IJ87" s="9">
        <v>1.3747571231546201E-4</v>
      </c>
      <c r="IK87" s="6">
        <v>6</v>
      </c>
      <c r="IO87" s="15">
        <v>80</v>
      </c>
      <c r="IP87" s="9">
        <v>0.1663934426229508</v>
      </c>
      <c r="IQ87" s="9">
        <v>9.377325467059979E-4</v>
      </c>
      <c r="IR87" s="9">
        <v>1.1986689537856439</v>
      </c>
      <c r="IS87" s="9">
        <v>1.1996066863323498</v>
      </c>
      <c r="IT87" s="9">
        <v>1.3904096819381112E-4</v>
      </c>
      <c r="IU87" s="6">
        <v>6</v>
      </c>
      <c r="IY87" s="15">
        <v>80</v>
      </c>
      <c r="IZ87" s="9">
        <v>0.1663934426229508</v>
      </c>
      <c r="JA87" s="9">
        <v>1.1182733529990167E-3</v>
      </c>
      <c r="JB87" s="9">
        <v>1.1984884129793509</v>
      </c>
      <c r="JC87" s="9">
        <v>1.19960668633235</v>
      </c>
      <c r="JD87" s="9">
        <v>1.6581040111330524E-4</v>
      </c>
      <c r="JE87" s="6">
        <v>6</v>
      </c>
      <c r="JI87" s="15">
        <v>80</v>
      </c>
      <c r="JJ87" s="9">
        <v>0.1663934426229508</v>
      </c>
      <c r="JK87" s="9">
        <v>1.0161868239921335E-3</v>
      </c>
      <c r="JL87" s="9">
        <v>1.1985904995083578</v>
      </c>
      <c r="JM87" s="9">
        <v>1.19960668633235</v>
      </c>
      <c r="JN87" s="9">
        <v>1.5067366528972418E-4</v>
      </c>
      <c r="JO87" s="6">
        <v>6</v>
      </c>
      <c r="JS87" s="15">
        <v>80</v>
      </c>
      <c r="JT87" s="9">
        <v>0.1663934426229508</v>
      </c>
      <c r="JU87" s="9">
        <v>1.2841789577187808E-3</v>
      </c>
      <c r="JV87" s="9">
        <v>1.1983225073746313</v>
      </c>
      <c r="JW87" s="9">
        <v>1.19960668633235</v>
      </c>
      <c r="JX87" s="9">
        <v>1.904098202014517E-4</v>
      </c>
      <c r="JY87" s="6">
        <v>6</v>
      </c>
      <c r="KC87" s="15">
        <v>80</v>
      </c>
      <c r="KD87" s="9">
        <v>0.1663934426229508</v>
      </c>
      <c r="KE87" s="9">
        <v>1.3356420845624386E-3</v>
      </c>
      <c r="KF87" s="9">
        <v>1.1982710442477875</v>
      </c>
      <c r="KG87" s="9">
        <v>1.19960668633235</v>
      </c>
      <c r="KH87" s="9">
        <v>1.9804044260840386E-4</v>
      </c>
      <c r="KI87" s="6">
        <v>6</v>
      </c>
      <c r="KM87" s="15">
        <v>80</v>
      </c>
      <c r="KN87" s="9">
        <v>0.1663934426229508</v>
      </c>
      <c r="KO87" s="9">
        <v>1.3707905604719763E-3</v>
      </c>
      <c r="KP87" s="9">
        <v>1.1982358957718779</v>
      </c>
      <c r="KQ87" s="9">
        <v>1.19960668633235</v>
      </c>
      <c r="KR87" s="9">
        <v>2.0325203320336184E-4</v>
      </c>
      <c r="KS87" s="6">
        <v>6</v>
      </c>
      <c r="KW87" s="15">
        <v>80</v>
      </c>
      <c r="KX87" s="9">
        <v>0.1663934426229508</v>
      </c>
      <c r="KY87" s="9">
        <v>1.364552605703048E-3</v>
      </c>
      <c r="KZ87" s="9">
        <v>1.1982421337266469</v>
      </c>
      <c r="LA87" s="9">
        <v>1.19960668633235</v>
      </c>
      <c r="LB87" s="9">
        <v>2.0232710927524643E-4</v>
      </c>
      <c r="LC87" s="6">
        <v>6</v>
      </c>
    </row>
    <row r="88" spans="1:315">
      <c r="A88" s="6">
        <v>81</v>
      </c>
      <c r="B88" s="6">
        <v>0.1871079659171864</v>
      </c>
      <c r="C88" s="6">
        <f>1-Table46[[#This Row],[qx (tau)]]</f>
        <v>0.81289203408281363</v>
      </c>
      <c r="H88" s="15">
        <f t="shared" si="30"/>
        <v>81</v>
      </c>
      <c r="I88" s="9">
        <f t="shared" si="34"/>
        <v>0.18306010928961747</v>
      </c>
      <c r="J88" s="9" cm="1">
        <f t="array" ref="J88">VLOOKUP($G$13,'qx Malaria'!$B$1:$I$31,(N88),FALSE)/(1-angola!I88*INDEX($E$6:$G$11,N88,2))</f>
        <v>1.3923913043478262E-3</v>
      </c>
      <c r="K88" s="9">
        <f t="shared" si="32"/>
        <v>1.2226878762541806</v>
      </c>
      <c r="L88" s="9">
        <f t="shared" si="26"/>
        <v>1.2240802675585285</v>
      </c>
      <c r="M88" s="9">
        <f>(J88*Table46[[#This Row],[qx (tau)]])/L88</f>
        <v>2.1283531123079955E-4</v>
      </c>
      <c r="N88" s="6">
        <f t="shared" si="27"/>
        <v>6</v>
      </c>
      <c r="S88" s="15">
        <v>81</v>
      </c>
      <c r="T88" s="9">
        <v>0.18306010928961747</v>
      </c>
      <c r="U88" s="9">
        <v>9.454795986622072E-4</v>
      </c>
      <c r="V88" s="9">
        <v>1.2231347879598662</v>
      </c>
      <c r="W88" s="9">
        <v>1.2240802675585285</v>
      </c>
      <c r="X88" s="9">
        <v>1.4452219287443472E-4</v>
      </c>
      <c r="Y88" s="6">
        <v>6</v>
      </c>
      <c r="AC88" s="15">
        <v>81</v>
      </c>
      <c r="AD88" s="9">
        <v>0.18306010928961747</v>
      </c>
      <c r="AE88" s="9">
        <v>1.0401010033444817E-3</v>
      </c>
      <c r="AF88" s="9">
        <v>1.223040166555184</v>
      </c>
      <c r="AG88" s="9">
        <v>1.2240802675585285</v>
      </c>
      <c r="AH88" s="9">
        <v>1.5898563863983329E-4</v>
      </c>
      <c r="AI88" s="6">
        <v>6</v>
      </c>
      <c r="AM88" s="15">
        <v>81</v>
      </c>
      <c r="AN88" s="9">
        <v>0.18306010928961747</v>
      </c>
      <c r="AO88" s="9">
        <v>1.0775578595317726E-3</v>
      </c>
      <c r="AP88" s="9">
        <v>1.2230027096989966</v>
      </c>
      <c r="AQ88" s="9">
        <v>1.2240802675585283</v>
      </c>
      <c r="AR88" s="9">
        <v>1.6471114239689921E-4</v>
      </c>
      <c r="AS88" s="6">
        <v>6</v>
      </c>
      <c r="AW88" s="15">
        <v>81</v>
      </c>
      <c r="AX88" s="9">
        <v>0.18306010928961747</v>
      </c>
      <c r="AY88" s="9">
        <v>1.1239505016722407E-3</v>
      </c>
      <c r="AZ88" s="9">
        <v>1.2229563170568563</v>
      </c>
      <c r="BA88" s="9">
        <v>1.2240802675585285</v>
      </c>
      <c r="BB88" s="9">
        <v>1.7180253430516053E-4</v>
      </c>
      <c r="BC88" s="6">
        <v>6</v>
      </c>
      <c r="BG88" s="15">
        <v>81</v>
      </c>
      <c r="BH88" s="9">
        <v>0.18306010928961747</v>
      </c>
      <c r="BI88" s="9">
        <v>1.1814822742474914E-3</v>
      </c>
      <c r="BJ88" s="9">
        <v>1.222898785284281</v>
      </c>
      <c r="BK88" s="9">
        <v>1.2240802675585285</v>
      </c>
      <c r="BL88" s="9">
        <v>1.8059660870326828E-4</v>
      </c>
      <c r="BM88" s="6">
        <v>6</v>
      </c>
      <c r="BQ88" s="15">
        <v>81</v>
      </c>
      <c r="BR88" s="9">
        <v>0.18306010928961747</v>
      </c>
      <c r="BS88" s="9">
        <v>1.2363210702341137E-3</v>
      </c>
      <c r="BT88" s="9">
        <v>1.2228439464882943</v>
      </c>
      <c r="BU88" s="9">
        <v>1.2240802675585285</v>
      </c>
      <c r="BV88" s="9">
        <v>1.8897904557635826E-4</v>
      </c>
      <c r="BW88" s="6">
        <v>6</v>
      </c>
      <c r="CA88" s="15">
        <v>81</v>
      </c>
      <c r="CB88" s="9">
        <v>0.18306010928961747</v>
      </c>
      <c r="CC88" s="9">
        <v>1.2950769230769229E-3</v>
      </c>
      <c r="CD88" s="9">
        <v>1.2227851906354514</v>
      </c>
      <c r="CE88" s="9">
        <v>1.2240802675585283</v>
      </c>
      <c r="CF88" s="9">
        <v>1.9796022794038321E-4</v>
      </c>
      <c r="CG88" s="6">
        <v>6</v>
      </c>
      <c r="CK88" s="15">
        <v>81</v>
      </c>
      <c r="CL88" s="9">
        <v>0.18306010928961747</v>
      </c>
      <c r="CM88" s="9">
        <v>1.3762334448160537E-3</v>
      </c>
      <c r="CN88" s="9">
        <v>1.2227040341137123</v>
      </c>
      <c r="CO88" s="9">
        <v>1.2240802675585283</v>
      </c>
      <c r="CP88" s="9">
        <v>2.1036548608069271E-4</v>
      </c>
      <c r="CQ88" s="6">
        <v>6</v>
      </c>
      <c r="CU88" s="15">
        <v>81</v>
      </c>
      <c r="CV88" s="9">
        <v>0.18306010928961747</v>
      </c>
      <c r="CW88" s="9">
        <v>1.4729357859531772E-3</v>
      </c>
      <c r="CX88" s="9">
        <v>1.2226073317725752</v>
      </c>
      <c r="CY88" s="9">
        <v>1.2240802675585283</v>
      </c>
      <c r="CZ88" s="9">
        <v>2.2514701538815042E-4</v>
      </c>
      <c r="DA88" s="6">
        <v>6</v>
      </c>
      <c r="DE88" s="15">
        <v>81</v>
      </c>
      <c r="DF88" s="9">
        <v>0.18306010928961747</v>
      </c>
      <c r="DG88" s="9">
        <v>1.5736775919732442E-3</v>
      </c>
      <c r="DH88" s="9">
        <v>1.2225065899665553</v>
      </c>
      <c r="DI88" s="9">
        <v>1.2240802675585285</v>
      </c>
      <c r="DJ88" s="9">
        <v>2.4054600098313481E-4</v>
      </c>
      <c r="DK88" s="6">
        <v>6</v>
      </c>
      <c r="DO88" s="15">
        <v>81</v>
      </c>
      <c r="DP88" s="9">
        <v>0.18306010928961747</v>
      </c>
      <c r="DQ88" s="9">
        <v>1.4450267558528426E-3</v>
      </c>
      <c r="DR88" s="9">
        <v>1.2226352408026755</v>
      </c>
      <c r="DS88" s="9">
        <v>1.2240802675585283</v>
      </c>
      <c r="DT88" s="9">
        <v>2.2088095376523854E-4</v>
      </c>
      <c r="DU88" s="6">
        <v>6</v>
      </c>
      <c r="DY88" s="15">
        <v>81</v>
      </c>
      <c r="DZ88" s="9">
        <v>0.18306010928961747</v>
      </c>
      <c r="EA88" s="9">
        <v>1.8350187290969899E-3</v>
      </c>
      <c r="EB88" s="9">
        <v>1.2222452488294315</v>
      </c>
      <c r="EC88" s="9">
        <v>1.2240802675585285</v>
      </c>
      <c r="ED88" s="9">
        <v>2.8049355170645411E-4</v>
      </c>
      <c r="EE88" s="6">
        <v>6</v>
      </c>
      <c r="EI88" s="15">
        <v>81</v>
      </c>
      <c r="EJ88" s="9">
        <v>0.18306010928961747</v>
      </c>
      <c r="EK88" s="9">
        <v>1.7051438127090302E-3</v>
      </c>
      <c r="EL88" s="9">
        <v>1.2223751237458194</v>
      </c>
      <c r="EM88" s="9">
        <v>1.2240802675585283</v>
      </c>
      <c r="EN88" s="9">
        <v>2.6064139652264072E-4</v>
      </c>
      <c r="EO88" s="6">
        <v>6</v>
      </c>
      <c r="ES88" s="15">
        <v>81</v>
      </c>
      <c r="ET88" s="9">
        <v>0.18306010928961747</v>
      </c>
      <c r="EU88" s="9">
        <v>2.1928173913043475E-3</v>
      </c>
      <c r="EV88" s="9">
        <v>1.2218874501672241</v>
      </c>
      <c r="EW88" s="9">
        <v>1.2240802675585285</v>
      </c>
      <c r="EX88" s="9">
        <v>3.3518521014404761E-4</v>
      </c>
      <c r="EY88" s="6">
        <v>6</v>
      </c>
      <c r="FC88" s="15">
        <f t="shared" si="31"/>
        <v>81</v>
      </c>
      <c r="FD88" s="9">
        <f t="shared" si="35"/>
        <v>0.18306010928961747</v>
      </c>
      <c r="FE88" s="9" cm="1">
        <f t="array" ref="FE88">VLOOKUP($G$13,'qx Malaria'!$B$1:$I$31,(FI88),FALSE)/(1-angola!FD88*INDEX($E$6:$G$11,FI88,2))</f>
        <v>1.3923913043478262E-3</v>
      </c>
      <c r="FF88" s="9">
        <f t="shared" si="33"/>
        <v>1.2226878762541806</v>
      </c>
      <c r="FG88" s="9">
        <f t="shared" si="28"/>
        <v>1.2240802675585285</v>
      </c>
      <c r="FH88" s="9">
        <f>(FE88*Table46[[#This Row],[qx (tau)]])/FG88</f>
        <v>2.1283531123079955E-4</v>
      </c>
      <c r="FI88" s="6">
        <f t="shared" si="29"/>
        <v>6</v>
      </c>
      <c r="FM88" s="15">
        <v>81</v>
      </c>
      <c r="FN88" s="9">
        <v>0.18306010928961747</v>
      </c>
      <c r="FO88" s="9">
        <v>2.449629431438127E-3</v>
      </c>
      <c r="FP88" s="9">
        <v>1.2216306381270903</v>
      </c>
      <c r="FQ88" s="9">
        <v>1.2240802675585285</v>
      </c>
      <c r="FR88" s="9">
        <v>3.7444046139347342E-4</v>
      </c>
      <c r="FS88" s="6">
        <v>6</v>
      </c>
      <c r="FW88" s="15">
        <v>81</v>
      </c>
      <c r="FX88" s="9">
        <v>0.18306010928961747</v>
      </c>
      <c r="FY88" s="9">
        <v>2.032830100334448E-3</v>
      </c>
      <c r="FZ88" s="9">
        <v>1.222047437458194</v>
      </c>
      <c r="GA88" s="9">
        <v>1.2240802675585285</v>
      </c>
      <c r="GB88" s="9">
        <v>3.1073019899867138E-4</v>
      </c>
      <c r="GC88" s="6">
        <v>6</v>
      </c>
      <c r="GG88" s="15">
        <v>81</v>
      </c>
      <c r="GH88" s="9">
        <v>0.18306010928961747</v>
      </c>
      <c r="GI88" s="9">
        <v>2.1505866220735788E-3</v>
      </c>
      <c r="GJ88" s="9">
        <v>1.2219296809364548</v>
      </c>
      <c r="GK88" s="9">
        <v>1.2240802675585285</v>
      </c>
      <c r="GL88" s="9">
        <v>3.2872998531990476E-4</v>
      </c>
      <c r="GM88" s="6">
        <v>6</v>
      </c>
      <c r="GQ88" s="15">
        <v>81</v>
      </c>
      <c r="GR88" s="9">
        <v>0.18306010928961747</v>
      </c>
      <c r="GS88" s="9">
        <v>1.5374448160535117E-3</v>
      </c>
      <c r="GT88" s="9">
        <v>1.2225428227424748</v>
      </c>
      <c r="GU88" s="9">
        <v>1.2240802675585283</v>
      </c>
      <c r="GV88" s="9">
        <v>2.3500760519198615E-4</v>
      </c>
      <c r="GW88" s="6">
        <v>6</v>
      </c>
      <c r="HA88" s="15">
        <v>81</v>
      </c>
      <c r="HB88" s="9">
        <v>0.18306010928961747</v>
      </c>
      <c r="HC88" s="9">
        <v>1.2732882943143813E-3</v>
      </c>
      <c r="HD88" s="9">
        <v>1.222806979264214</v>
      </c>
      <c r="HE88" s="9">
        <v>1.2240802675585283</v>
      </c>
      <c r="HF88" s="9">
        <v>1.9462970614705731E-4</v>
      </c>
      <c r="HG88" s="6">
        <v>6</v>
      </c>
      <c r="HK88" s="15">
        <v>81</v>
      </c>
      <c r="HL88" s="9">
        <v>0.18306010928961747</v>
      </c>
      <c r="HM88" s="9">
        <v>1.1124441471571905E-3</v>
      </c>
      <c r="HN88" s="9">
        <v>1.2229678234113712</v>
      </c>
      <c r="HO88" s="9">
        <v>1.2240802675585285</v>
      </c>
      <c r="HP88" s="9">
        <v>1.7004371942553896E-4</v>
      </c>
      <c r="HQ88" s="6">
        <v>6</v>
      </c>
      <c r="HU88" s="15">
        <v>81</v>
      </c>
      <c r="HV88" s="9">
        <v>0.18306010928961747</v>
      </c>
      <c r="HW88" s="9">
        <v>9.9285150501672234E-4</v>
      </c>
      <c r="HX88" s="9">
        <v>1.2230874160535117</v>
      </c>
      <c r="HY88" s="9">
        <v>1.2240802675585285</v>
      </c>
      <c r="HZ88" s="9">
        <v>1.5176327115542986E-4</v>
      </c>
      <c r="IA88" s="6">
        <v>6</v>
      </c>
      <c r="IE88" s="15">
        <v>81</v>
      </c>
      <c r="IF88" s="9">
        <v>0.18306010928961747</v>
      </c>
      <c r="IG88" s="9">
        <v>9.4609163879598673E-4</v>
      </c>
      <c r="IH88" s="9">
        <v>1.2231341759197325</v>
      </c>
      <c r="II88" s="9">
        <v>1.2240802675585285</v>
      </c>
      <c r="IJ88" s="9">
        <v>1.4461574685739338E-4</v>
      </c>
      <c r="IK88" s="6">
        <v>6</v>
      </c>
      <c r="IO88" s="15">
        <v>81</v>
      </c>
      <c r="IP88" s="9">
        <v>0.18306010928961747</v>
      </c>
      <c r="IQ88" s="9">
        <v>9.5686354515050163E-4</v>
      </c>
      <c r="IR88" s="9">
        <v>1.2231234040133778</v>
      </c>
      <c r="IS88" s="9">
        <v>1.2240802675585283</v>
      </c>
      <c r="IT88" s="9">
        <v>1.4626229695746462E-4</v>
      </c>
      <c r="IU88" s="6">
        <v>6</v>
      </c>
      <c r="IY88" s="15">
        <v>81</v>
      </c>
      <c r="IZ88" s="9">
        <v>0.18306010928961747</v>
      </c>
      <c r="JA88" s="9">
        <v>1.1410876254180603E-3</v>
      </c>
      <c r="JB88" s="9">
        <v>1.2229391799331102</v>
      </c>
      <c r="JC88" s="9">
        <v>1.2240802675585283</v>
      </c>
      <c r="JD88" s="9">
        <v>1.744220458280012E-4</v>
      </c>
      <c r="JE88" s="6">
        <v>6</v>
      </c>
      <c r="JI88" s="15">
        <v>81</v>
      </c>
      <c r="JJ88" s="9">
        <v>0.18306010928961747</v>
      </c>
      <c r="JK88" s="9">
        <v>1.0369183946488294E-3</v>
      </c>
      <c r="JL88" s="9">
        <v>1.2230433491638797</v>
      </c>
      <c r="JM88" s="9">
        <v>1.2240802675585285</v>
      </c>
      <c r="JN88" s="9">
        <v>1.5849915792844857E-4</v>
      </c>
      <c r="JO88" s="6">
        <v>6</v>
      </c>
      <c r="JS88" s="15">
        <v>81</v>
      </c>
      <c r="JT88" s="9">
        <v>0.18306010928961747</v>
      </c>
      <c r="JU88" s="9">
        <v>1.3103779264214048E-3</v>
      </c>
      <c r="JV88" s="9">
        <v>1.2227698896321071</v>
      </c>
      <c r="JW88" s="9">
        <v>1.2240802675585285</v>
      </c>
      <c r="JX88" s="9">
        <v>2.0029907751434808E-4</v>
      </c>
      <c r="JY88" s="6">
        <v>6</v>
      </c>
      <c r="KC88" s="15">
        <v>81</v>
      </c>
      <c r="KD88" s="9">
        <v>0.18306010928961747</v>
      </c>
      <c r="KE88" s="9">
        <v>1.3628909698996656E-3</v>
      </c>
      <c r="KF88" s="9">
        <v>1.2227173765886288</v>
      </c>
      <c r="KG88" s="9">
        <v>1.2240802675585285</v>
      </c>
      <c r="KH88" s="9">
        <v>2.0832600925219533E-4</v>
      </c>
      <c r="KI88" s="6">
        <v>6</v>
      </c>
      <c r="KM88" s="15">
        <v>81</v>
      </c>
      <c r="KN88" s="9">
        <v>0.18306010928961747</v>
      </c>
      <c r="KO88" s="9">
        <v>1.3987565217391303E-3</v>
      </c>
      <c r="KP88" s="9">
        <v>1.2226815110367892</v>
      </c>
      <c r="KQ88" s="9">
        <v>1.2240802675585283</v>
      </c>
      <c r="KR88" s="9">
        <v>2.1380827265356889E-4</v>
      </c>
      <c r="KS88" s="6">
        <v>6</v>
      </c>
      <c r="KW88" s="15">
        <v>81</v>
      </c>
      <c r="KX88" s="9">
        <v>0.18306010928961747</v>
      </c>
      <c r="KY88" s="9">
        <v>1.3923913043478262E-3</v>
      </c>
      <c r="KZ88" s="9">
        <v>1.2226878762541806</v>
      </c>
      <c r="LA88" s="9">
        <v>1.2240802675585285</v>
      </c>
      <c r="LB88" s="9">
        <v>2.1283531123079955E-4</v>
      </c>
      <c r="LC88" s="6">
        <v>6</v>
      </c>
    </row>
    <row r="89" spans="1:315">
      <c r="A89" s="6">
        <v>82</v>
      </c>
      <c r="B89" s="6">
        <v>0.19670222973720031</v>
      </c>
      <c r="C89" s="6">
        <f>1-Table46[[#This Row],[qx (tau)]]</f>
        <v>0.80329777026279969</v>
      </c>
      <c r="H89" s="15">
        <f t="shared" si="30"/>
        <v>82</v>
      </c>
      <c r="I89" s="9">
        <f t="shared" si="34"/>
        <v>0.19972677595628413</v>
      </c>
      <c r="J89" s="9" cm="1">
        <f t="array" ref="J89">VLOOKUP($G$13,'qx Malaria'!$B$1:$I$31,(N89),FALSE)/(1-angola!I89*INDEX($E$6:$G$11,N89,2))</f>
        <v>1.4213895527483784E-3</v>
      </c>
      <c r="K89" s="9">
        <f t="shared" si="32"/>
        <v>1.2481518436326391</v>
      </c>
      <c r="L89" s="9">
        <f t="shared" si="26"/>
        <v>1.2495732331853875</v>
      </c>
      <c r="M89" s="9">
        <f>(J89*Table46[[#This Row],[qx (tau)]])/L89</f>
        <v>2.2374878632606536E-4</v>
      </c>
      <c r="N89" s="6">
        <f t="shared" si="27"/>
        <v>6</v>
      </c>
      <c r="S89" s="15">
        <v>82</v>
      </c>
      <c r="T89" s="9">
        <v>0.19972677595628413</v>
      </c>
      <c r="U89" s="9">
        <v>9.6517036531239319E-4</v>
      </c>
      <c r="V89" s="9">
        <v>1.2486080628200751</v>
      </c>
      <c r="W89" s="9">
        <v>1.2495732331853875</v>
      </c>
      <c r="X89" s="9">
        <v>1.519328022490135E-4</v>
      </c>
      <c r="Y89" s="6">
        <v>6</v>
      </c>
      <c r="AC89" s="15">
        <v>82</v>
      </c>
      <c r="AD89" s="9">
        <v>0.19972677595628413</v>
      </c>
      <c r="AE89" s="9">
        <v>1.0617623762376239E-3</v>
      </c>
      <c r="AF89" s="9">
        <v>1.24851147080915</v>
      </c>
      <c r="AG89" s="9">
        <v>1.2495732331853877</v>
      </c>
      <c r="AH89" s="9">
        <v>1.6713788460769909E-4</v>
      </c>
      <c r="AI89" s="6">
        <v>6</v>
      </c>
      <c r="AM89" s="15">
        <v>82</v>
      </c>
      <c r="AN89" s="9">
        <v>0.19972677595628413</v>
      </c>
      <c r="AO89" s="9">
        <v>1.0999993171730965E-3</v>
      </c>
      <c r="AP89" s="9">
        <v>1.2484732338682145</v>
      </c>
      <c r="AQ89" s="9">
        <v>1.2495732331853877</v>
      </c>
      <c r="AR89" s="9">
        <v>1.7315697283765738E-4</v>
      </c>
      <c r="AS89" s="6">
        <v>6</v>
      </c>
      <c r="AW89" s="15">
        <v>82</v>
      </c>
      <c r="AX89" s="9">
        <v>0.19972677595628413</v>
      </c>
      <c r="AY89" s="9">
        <v>1.1473581427108228E-3</v>
      </c>
      <c r="AZ89" s="9">
        <v>1.2484258750426767</v>
      </c>
      <c r="BA89" s="9">
        <v>1.2495732331853875</v>
      </c>
      <c r="BB89" s="9">
        <v>1.8061198734469733E-4</v>
      </c>
      <c r="BC89" s="6">
        <v>6</v>
      </c>
      <c r="BG89" s="15">
        <v>82</v>
      </c>
      <c r="BH89" s="9">
        <v>0.19972677595628413</v>
      </c>
      <c r="BI89" s="9">
        <v>1.2060880846705359E-3</v>
      </c>
      <c r="BJ89" s="9">
        <v>1.248367145100717</v>
      </c>
      <c r="BK89" s="9">
        <v>1.2495732331853875</v>
      </c>
      <c r="BL89" s="9">
        <v>1.898569921423457E-4</v>
      </c>
      <c r="BM89" s="6">
        <v>6</v>
      </c>
      <c r="BQ89" s="15">
        <v>82</v>
      </c>
      <c r="BR89" s="9">
        <v>0.19972677595628413</v>
      </c>
      <c r="BS89" s="9">
        <v>1.2620689655172415E-3</v>
      </c>
      <c r="BT89" s="9">
        <v>1.2483111642198703</v>
      </c>
      <c r="BU89" s="9">
        <v>1.2495732331853875</v>
      </c>
      <c r="BV89" s="9">
        <v>1.9866925203457231E-4</v>
      </c>
      <c r="BW89" s="6">
        <v>6</v>
      </c>
      <c r="CA89" s="15">
        <v>82</v>
      </c>
      <c r="CB89" s="9">
        <v>0.19972677595628413</v>
      </c>
      <c r="CC89" s="9">
        <v>1.32204848071014E-3</v>
      </c>
      <c r="CD89" s="9">
        <v>1.2482511847046773</v>
      </c>
      <c r="CE89" s="9">
        <v>1.2495732331853875</v>
      </c>
      <c r="CF89" s="9">
        <v>2.0811095906195793E-4</v>
      </c>
      <c r="CG89" s="6">
        <v>6</v>
      </c>
      <c r="CK89" s="15">
        <v>82</v>
      </c>
      <c r="CL89" s="9">
        <v>0.19972677595628413</v>
      </c>
      <c r="CM89" s="9">
        <v>1.4048951860703314E-3</v>
      </c>
      <c r="CN89" s="9">
        <v>1.2481683379993174</v>
      </c>
      <c r="CO89" s="9">
        <v>1.2495732331853877</v>
      </c>
      <c r="CP89" s="9">
        <v>2.2115231689353432E-4</v>
      </c>
      <c r="CQ89" s="6">
        <v>6</v>
      </c>
      <c r="CU89" s="15">
        <v>82</v>
      </c>
      <c r="CV89" s="9">
        <v>0.19972677595628413</v>
      </c>
      <c r="CW89" s="9">
        <v>1.5036114714919769E-3</v>
      </c>
      <c r="CX89" s="9">
        <v>1.2480696217138956</v>
      </c>
      <c r="CY89" s="9">
        <v>1.2495732331853875</v>
      </c>
      <c r="CZ89" s="9">
        <v>2.3669179304277313E-4</v>
      </c>
      <c r="DA89" s="6">
        <v>6</v>
      </c>
      <c r="DE89" s="15">
        <v>82</v>
      </c>
      <c r="DF89" s="9">
        <v>0.19972677595628413</v>
      </c>
      <c r="DG89" s="9">
        <v>1.6064513485831342E-3</v>
      </c>
      <c r="DH89" s="9">
        <v>1.2479667818368043</v>
      </c>
      <c r="DI89" s="9">
        <v>1.2495732331853875</v>
      </c>
      <c r="DJ89" s="9">
        <v>2.5288038655014468E-4</v>
      </c>
      <c r="DK89" s="6">
        <v>6</v>
      </c>
      <c r="DO89" s="15">
        <v>82</v>
      </c>
      <c r="DP89" s="9">
        <v>0.19972677595628413</v>
      </c>
      <c r="DQ89" s="9">
        <v>1.4751212017753499E-3</v>
      </c>
      <c r="DR89" s="9">
        <v>1.2480981119836121</v>
      </c>
      <c r="DS89" s="9">
        <v>1.2495732331853875</v>
      </c>
      <c r="DT89" s="9">
        <v>2.3220698220476497E-4</v>
      </c>
      <c r="DU89" s="6">
        <v>6</v>
      </c>
      <c r="DY89" s="15">
        <v>82</v>
      </c>
      <c r="DZ89" s="9">
        <v>0.19972677595628413</v>
      </c>
      <c r="EA89" s="9">
        <v>1.8732352338682145E-3</v>
      </c>
      <c r="EB89" s="9">
        <v>1.2476999979515193</v>
      </c>
      <c r="EC89" s="9">
        <v>1.2495732331853875</v>
      </c>
      <c r="ED89" s="9">
        <v>2.94876312599037E-4</v>
      </c>
      <c r="EE89" s="6">
        <v>6</v>
      </c>
      <c r="EI89" s="15">
        <v>82</v>
      </c>
      <c r="EJ89" s="9">
        <v>0.19972677595628413</v>
      </c>
      <c r="EK89" s="9">
        <v>1.7406555138272451E-3</v>
      </c>
      <c r="EL89" s="9">
        <v>1.2478325776715604</v>
      </c>
      <c r="EM89" s="9">
        <v>1.2495732331853877</v>
      </c>
      <c r="EN89" s="9">
        <v>2.7400620602392002E-4</v>
      </c>
      <c r="EO89" s="6">
        <v>6</v>
      </c>
      <c r="ES89" s="15">
        <v>82</v>
      </c>
      <c r="ET89" s="9">
        <v>0.19972677595628413</v>
      </c>
      <c r="EU89" s="9">
        <v>2.2384854899283029E-3</v>
      </c>
      <c r="EV89" s="9">
        <v>1.2473347476954593</v>
      </c>
      <c r="EW89" s="9">
        <v>1.2495732331853875</v>
      </c>
      <c r="EX89" s="9">
        <v>3.5237237435122059E-4</v>
      </c>
      <c r="EY89" s="6">
        <v>6</v>
      </c>
      <c r="FC89" s="15">
        <f t="shared" si="31"/>
        <v>82</v>
      </c>
      <c r="FD89" s="9">
        <f t="shared" si="35"/>
        <v>0.19972677595628413</v>
      </c>
      <c r="FE89" s="9" cm="1">
        <f t="array" ref="FE89">VLOOKUP($G$13,'qx Malaria'!$B$1:$I$31,(FI89),FALSE)/(1-angola!FD89*INDEX($E$6:$G$11,FI89,2))</f>
        <v>1.4213895527483784E-3</v>
      </c>
      <c r="FF89" s="9">
        <f t="shared" si="33"/>
        <v>1.2481518436326391</v>
      </c>
      <c r="FG89" s="9">
        <f t="shared" si="28"/>
        <v>1.2495732331853875</v>
      </c>
      <c r="FH89" s="9">
        <f>(FE89*Table46[[#This Row],[qx (tau)]])/FG89</f>
        <v>2.2374878632606536E-4</v>
      </c>
      <c r="FI89" s="6">
        <f t="shared" si="29"/>
        <v>6</v>
      </c>
      <c r="FM89" s="15">
        <v>82</v>
      </c>
      <c r="FN89" s="9">
        <v>0.19972677595628413</v>
      </c>
      <c r="FO89" s="9">
        <v>2.5006459542505975E-3</v>
      </c>
      <c r="FP89" s="9">
        <v>1.247072587231137</v>
      </c>
      <c r="FQ89" s="9">
        <v>1.2495732331853877</v>
      </c>
      <c r="FR89" s="9">
        <v>3.9364050215008524E-4</v>
      </c>
      <c r="FS89" s="6">
        <v>6</v>
      </c>
      <c r="FW89" s="15">
        <v>82</v>
      </c>
      <c r="FX89" s="9">
        <v>0.19972677595628413</v>
      </c>
      <c r="FY89" s="9">
        <v>2.0751662683509732E-3</v>
      </c>
      <c r="FZ89" s="9">
        <v>1.2474980669170366</v>
      </c>
      <c r="GA89" s="9">
        <v>1.2495732331853875</v>
      </c>
      <c r="GB89" s="9">
        <v>3.2666339292456857E-4</v>
      </c>
      <c r="GC89" s="6">
        <v>6</v>
      </c>
      <c r="GG89" s="15">
        <v>82</v>
      </c>
      <c r="GH89" s="9">
        <v>0.19972677595628413</v>
      </c>
      <c r="GI89" s="9">
        <v>2.1953752133834076E-3</v>
      </c>
      <c r="GJ89" s="9">
        <v>1.2473778579720043</v>
      </c>
      <c r="GK89" s="9">
        <v>1.2495732331853877</v>
      </c>
      <c r="GL89" s="9">
        <v>3.455861474252872E-4</v>
      </c>
      <c r="GM89" s="6">
        <v>6</v>
      </c>
      <c r="GQ89" s="15">
        <v>82</v>
      </c>
      <c r="GR89" s="9">
        <v>0.19972677595628413</v>
      </c>
      <c r="GS89" s="9">
        <v>1.5694639808808467E-3</v>
      </c>
      <c r="GT89" s="9">
        <v>1.2480037692045067</v>
      </c>
      <c r="GU89" s="9">
        <v>1.2495732331853875</v>
      </c>
      <c r="GV89" s="9">
        <v>2.4705800054992358E-4</v>
      </c>
      <c r="GW89" s="6">
        <v>6</v>
      </c>
      <c r="HA89" s="15">
        <v>82</v>
      </c>
      <c r="HB89" s="9">
        <v>0.19972677595628413</v>
      </c>
      <c r="HC89" s="9">
        <v>1.2998060771594402E-3</v>
      </c>
      <c r="HD89" s="9">
        <v>1.2482734271082281</v>
      </c>
      <c r="HE89" s="9">
        <v>1.2495732331853875</v>
      </c>
      <c r="HF89" s="9">
        <v>2.0460965937263578E-4</v>
      </c>
      <c r="HG89" s="6">
        <v>6</v>
      </c>
      <c r="HK89" s="15">
        <v>82</v>
      </c>
      <c r="HL89" s="9">
        <v>0.19972677595628413</v>
      </c>
      <c r="HM89" s="9">
        <v>1.1356121543188802E-3</v>
      </c>
      <c r="HN89" s="9">
        <v>1.2484376210310686</v>
      </c>
      <c r="HO89" s="9">
        <v>1.2495732331853875</v>
      </c>
      <c r="HP89" s="9">
        <v>1.7876298638516764E-4</v>
      </c>
      <c r="HQ89" s="6">
        <v>6</v>
      </c>
      <c r="HU89" s="15">
        <v>82</v>
      </c>
      <c r="HV89" s="9">
        <v>0.19972677595628413</v>
      </c>
      <c r="HW89" s="9">
        <v>1.0135288494366678E-3</v>
      </c>
      <c r="HX89" s="9">
        <v>1.2485597043359509</v>
      </c>
      <c r="HY89" s="9">
        <v>1.2495732331853875</v>
      </c>
      <c r="HZ89" s="9">
        <v>1.5954517853984315E-4</v>
      </c>
      <c r="IA89" s="6">
        <v>6</v>
      </c>
      <c r="IE89" s="15">
        <v>82</v>
      </c>
      <c r="IF89" s="9">
        <v>0.19972677595628413</v>
      </c>
      <c r="IG89" s="9">
        <v>9.6579515192898619E-4</v>
      </c>
      <c r="IH89" s="9">
        <v>1.2486074380334586</v>
      </c>
      <c r="II89" s="9">
        <v>1.2495732331853877</v>
      </c>
      <c r="IJ89" s="9">
        <v>1.5203115336388212E-4</v>
      </c>
      <c r="IK89" s="6">
        <v>6</v>
      </c>
      <c r="IO89" s="15">
        <v>82</v>
      </c>
      <c r="IP89" s="9">
        <v>0.19972677595628413</v>
      </c>
      <c r="IQ89" s="9">
        <v>9.7679139638101749E-4</v>
      </c>
      <c r="IR89" s="9">
        <v>1.2485964417890065</v>
      </c>
      <c r="IS89" s="9">
        <v>1.2495732331853875</v>
      </c>
      <c r="IT89" s="9">
        <v>1.5376213298556949E-4</v>
      </c>
      <c r="IU89" s="6">
        <v>6</v>
      </c>
      <c r="IY89" s="15">
        <v>82</v>
      </c>
      <c r="IZ89" s="9">
        <v>0.19972677595628413</v>
      </c>
      <c r="JA89" s="9">
        <v>1.1648521679754184E-3</v>
      </c>
      <c r="JB89" s="9">
        <v>1.248408381017412</v>
      </c>
      <c r="JC89" s="9">
        <v>1.2495732331853875</v>
      </c>
      <c r="JD89" s="9">
        <v>1.8336581856101815E-4</v>
      </c>
      <c r="JE89" s="6">
        <v>6</v>
      </c>
      <c r="JI89" s="15">
        <v>82</v>
      </c>
      <c r="JJ89" s="9">
        <v>0.19972677595628413</v>
      </c>
      <c r="JK89" s="9">
        <v>1.0585134858313418E-3</v>
      </c>
      <c r="JL89" s="9">
        <v>1.2485147196995563</v>
      </c>
      <c r="JM89" s="9">
        <v>1.2495732331853877</v>
      </c>
      <c r="JN89" s="9">
        <v>1.6662645881038236E-4</v>
      </c>
      <c r="JO89" s="6">
        <v>6</v>
      </c>
      <c r="JS89" s="15">
        <v>82</v>
      </c>
      <c r="JT89" s="9">
        <v>0.19972677595628413</v>
      </c>
      <c r="JU89" s="9">
        <v>1.3376681461249574E-3</v>
      </c>
      <c r="JV89" s="9">
        <v>1.2482355650392627</v>
      </c>
      <c r="JW89" s="9">
        <v>1.2495732331853877</v>
      </c>
      <c r="JX89" s="9">
        <v>2.1056973693367288E-4</v>
      </c>
      <c r="JY89" s="6">
        <v>6</v>
      </c>
      <c r="KC89" s="15">
        <v>82</v>
      </c>
      <c r="KD89" s="9">
        <v>0.19972677595628413</v>
      </c>
      <c r="KE89" s="9">
        <v>1.3912748378286106E-3</v>
      </c>
      <c r="KF89" s="9">
        <v>1.2481819583475589</v>
      </c>
      <c r="KG89" s="9">
        <v>1.2495732331853875</v>
      </c>
      <c r="KH89" s="9">
        <v>2.1900826258939888E-4</v>
      </c>
      <c r="KI89" s="6">
        <v>6</v>
      </c>
      <c r="KM89" s="15">
        <v>82</v>
      </c>
      <c r="KN89" s="9">
        <v>0.19972677595628413</v>
      </c>
      <c r="KO89" s="9">
        <v>1.4278873335609424E-3</v>
      </c>
      <c r="KP89" s="9">
        <v>1.2481453458518266</v>
      </c>
      <c r="KQ89" s="9">
        <v>1.2495732331853875</v>
      </c>
      <c r="KR89" s="9">
        <v>2.2477163792069882E-4</v>
      </c>
      <c r="KS89" s="6">
        <v>6</v>
      </c>
      <c r="KW89" s="15">
        <v>82</v>
      </c>
      <c r="KX89" s="9">
        <v>0.19972677595628413</v>
      </c>
      <c r="KY89" s="9">
        <v>1.4213895527483784E-3</v>
      </c>
      <c r="KZ89" s="9">
        <v>1.2481518436326391</v>
      </c>
      <c r="LA89" s="9">
        <v>1.2495732331853875</v>
      </c>
      <c r="LB89" s="9">
        <v>2.2374878632606536E-4</v>
      </c>
      <c r="LC89" s="6">
        <v>6</v>
      </c>
    </row>
    <row r="90" spans="1:315">
      <c r="A90" s="6">
        <v>83</v>
      </c>
      <c r="B90" s="6">
        <v>0.20664108739723469</v>
      </c>
      <c r="C90" s="6">
        <f>1-Table46[[#This Row],[qx (tau)]]</f>
        <v>0.79335891260276536</v>
      </c>
      <c r="H90" s="15">
        <f t="shared" si="30"/>
        <v>83</v>
      </c>
      <c r="I90" s="9">
        <f t="shared" si="34"/>
        <v>0.21639344262295079</v>
      </c>
      <c r="J90" s="9" cm="1">
        <f t="array" ref="J90">VLOOKUP($G$13,'qx Malaria'!$B$1:$I$31,(N90),FALSE)/(1-angola!I90*INDEX($E$6:$G$11,N90,2))</f>
        <v>1.451621338912134E-3</v>
      </c>
      <c r="K90" s="9">
        <f t="shared" si="32"/>
        <v>1.2746990062761505</v>
      </c>
      <c r="L90" s="9">
        <f t="shared" si="26"/>
        <v>1.2761506276150627</v>
      </c>
      <c r="M90" s="9">
        <f>(J90*Table46[[#This Row],[qx (tau)]])/L90</f>
        <v>2.3505423691435448E-4</v>
      </c>
      <c r="N90" s="6">
        <f t="shared" si="27"/>
        <v>6</v>
      </c>
      <c r="S90" s="15">
        <v>83</v>
      </c>
      <c r="T90" s="9">
        <v>0.21639344262295079</v>
      </c>
      <c r="U90" s="9">
        <v>9.8569874476987437E-4</v>
      </c>
      <c r="V90" s="9">
        <v>1.2751649288702929</v>
      </c>
      <c r="W90" s="9">
        <v>1.2761506276150627</v>
      </c>
      <c r="X90" s="9">
        <v>1.5960957590562406E-4</v>
      </c>
      <c r="Y90" s="6">
        <v>6</v>
      </c>
      <c r="AC90" s="15">
        <v>83</v>
      </c>
      <c r="AD90" s="9">
        <v>0.21639344262295079</v>
      </c>
      <c r="AE90" s="9">
        <v>1.0843451882845188E-3</v>
      </c>
      <c r="AF90" s="9">
        <v>1.2750662824267782</v>
      </c>
      <c r="AG90" s="9">
        <v>1.2761506276150627</v>
      </c>
      <c r="AH90" s="9">
        <v>1.7558293196143031E-4</v>
      </c>
      <c r="AI90" s="6">
        <v>6</v>
      </c>
      <c r="AM90" s="15">
        <v>83</v>
      </c>
      <c r="AN90" s="9">
        <v>0.21639344262295079</v>
      </c>
      <c r="AO90" s="9">
        <v>1.1233953974895397E-3</v>
      </c>
      <c r="AP90" s="9">
        <v>1.2750272322175733</v>
      </c>
      <c r="AQ90" s="9">
        <v>1.2761506276150629</v>
      </c>
      <c r="AR90" s="9">
        <v>1.8190614923578567E-4</v>
      </c>
      <c r="AS90" s="6">
        <v>6</v>
      </c>
      <c r="AW90" s="15">
        <v>83</v>
      </c>
      <c r="AX90" s="9">
        <v>0.21639344262295079</v>
      </c>
      <c r="AY90" s="9">
        <v>1.1717615062761507E-3</v>
      </c>
      <c r="AZ90" s="9">
        <v>1.2749788661087866</v>
      </c>
      <c r="BA90" s="9">
        <v>1.2761506276150627</v>
      </c>
      <c r="BB90" s="9">
        <v>1.897378464481409E-4</v>
      </c>
      <c r="BC90" s="6">
        <v>6</v>
      </c>
      <c r="BG90" s="15">
        <v>83</v>
      </c>
      <c r="BH90" s="9">
        <v>0.21639344262295079</v>
      </c>
      <c r="BI90" s="9">
        <v>1.2317405857740584E-3</v>
      </c>
      <c r="BJ90" s="9">
        <v>1.2749188870292887</v>
      </c>
      <c r="BK90" s="9">
        <v>1.2761506276150627</v>
      </c>
      <c r="BL90" s="9">
        <v>1.9944997755581088E-4</v>
      </c>
      <c r="BM90" s="6">
        <v>6</v>
      </c>
      <c r="BQ90" s="15">
        <v>83</v>
      </c>
      <c r="BR90" s="9">
        <v>0.21639344262295079</v>
      </c>
      <c r="BS90" s="9">
        <v>1.2889121338912134E-3</v>
      </c>
      <c r="BT90" s="9">
        <v>1.2748617154811717</v>
      </c>
      <c r="BU90" s="9">
        <v>1.2761506276150629</v>
      </c>
      <c r="BV90" s="9">
        <v>2.0870749827120699E-4</v>
      </c>
      <c r="BW90" s="6">
        <v>6</v>
      </c>
      <c r="CA90" s="15">
        <v>83</v>
      </c>
      <c r="CB90" s="9">
        <v>0.21639344262295079</v>
      </c>
      <c r="CC90" s="9">
        <v>1.3501673640167362E-3</v>
      </c>
      <c r="CD90" s="9">
        <v>1.2748004602510459</v>
      </c>
      <c r="CE90" s="9">
        <v>1.2761506276150627</v>
      </c>
      <c r="CF90" s="9">
        <v>2.1862627046627427E-4</v>
      </c>
      <c r="CG90" s="6">
        <v>6</v>
      </c>
      <c r="CK90" s="15">
        <v>83</v>
      </c>
      <c r="CL90" s="9">
        <v>0.21639344262295079</v>
      </c>
      <c r="CM90" s="9">
        <v>1.4347761506276152E-3</v>
      </c>
      <c r="CN90" s="9">
        <v>1.2747158514644352</v>
      </c>
      <c r="CO90" s="9">
        <v>1.2761506276150629</v>
      </c>
      <c r="CP90" s="9">
        <v>2.3232657456071095E-4</v>
      </c>
      <c r="CQ90" s="6">
        <v>6</v>
      </c>
      <c r="CU90" s="15">
        <v>83</v>
      </c>
      <c r="CV90" s="9">
        <v>0.21639344262295079</v>
      </c>
      <c r="CW90" s="9">
        <v>1.535592050209205E-3</v>
      </c>
      <c r="CX90" s="9">
        <v>1.2746150355648536</v>
      </c>
      <c r="CY90" s="9">
        <v>1.2761506276150627</v>
      </c>
      <c r="CZ90" s="9">
        <v>2.4865122046509249E-4</v>
      </c>
      <c r="DA90" s="6">
        <v>6</v>
      </c>
      <c r="DE90" s="15">
        <v>83</v>
      </c>
      <c r="DF90" s="9">
        <v>0.21639344262295079</v>
      </c>
      <c r="DG90" s="9">
        <v>1.6406192468619246E-3</v>
      </c>
      <c r="DH90" s="9">
        <v>1.2745100083682008</v>
      </c>
      <c r="DI90" s="9">
        <v>1.2761506276150627</v>
      </c>
      <c r="DJ90" s="9">
        <v>2.6565778195788493E-4</v>
      </c>
      <c r="DK90" s="6">
        <v>6</v>
      </c>
      <c r="DO90" s="15">
        <v>83</v>
      </c>
      <c r="DP90" s="9">
        <v>0.21639344262295079</v>
      </c>
      <c r="DQ90" s="9">
        <v>1.5064958158995815E-3</v>
      </c>
      <c r="DR90" s="9">
        <v>1.274644131799163</v>
      </c>
      <c r="DS90" s="9">
        <v>1.2761506276150627</v>
      </c>
      <c r="DT90" s="9">
        <v>2.4393980367243555E-4</v>
      </c>
      <c r="DU90" s="6">
        <v>6</v>
      </c>
      <c r="DY90" s="15">
        <v>83</v>
      </c>
      <c r="DZ90" s="9">
        <v>0.21639344262295079</v>
      </c>
      <c r="EA90" s="9">
        <v>1.9130774058577404E-3</v>
      </c>
      <c r="EB90" s="9">
        <v>1.2742375502092049</v>
      </c>
      <c r="EC90" s="9">
        <v>1.2761506276150627</v>
      </c>
      <c r="ED90" s="9">
        <v>3.0977565411719453E-4</v>
      </c>
      <c r="EE90" s="6">
        <v>6</v>
      </c>
      <c r="EI90" s="15">
        <v>83</v>
      </c>
      <c r="EJ90" s="9">
        <v>0.21639344262295079</v>
      </c>
      <c r="EK90" s="9">
        <v>1.7776778242677826E-3</v>
      </c>
      <c r="EL90" s="9">
        <v>1.274372949790795</v>
      </c>
      <c r="EM90" s="9">
        <v>1.2761506276150627</v>
      </c>
      <c r="EN90" s="9">
        <v>2.8785103474434796E-4</v>
      </c>
      <c r="EO90" s="6">
        <v>6</v>
      </c>
      <c r="ES90" s="15">
        <v>83</v>
      </c>
      <c r="ET90" s="9">
        <v>0.21639344262295079</v>
      </c>
      <c r="EU90" s="9">
        <v>2.286096234309623E-3</v>
      </c>
      <c r="EV90" s="9">
        <v>1.2738645313807531</v>
      </c>
      <c r="EW90" s="9">
        <v>1.2761506276150627</v>
      </c>
      <c r="EX90" s="9">
        <v>3.7017684396340616E-4</v>
      </c>
      <c r="EY90" s="6">
        <v>6</v>
      </c>
      <c r="FC90" s="15">
        <f t="shared" si="31"/>
        <v>83</v>
      </c>
      <c r="FD90" s="9">
        <f t="shared" si="35"/>
        <v>0.21639344262295079</v>
      </c>
      <c r="FE90" s="9" cm="1">
        <f t="array" ref="FE90">VLOOKUP($G$13,'qx Malaria'!$B$1:$I$31,(FI90),FALSE)/(1-angola!FD90*INDEX($E$6:$G$11,FI90,2))</f>
        <v>1.451621338912134E-3</v>
      </c>
      <c r="FF90" s="9">
        <f t="shared" si="33"/>
        <v>1.2746990062761505</v>
      </c>
      <c r="FG90" s="9">
        <f t="shared" si="28"/>
        <v>1.2761506276150627</v>
      </c>
      <c r="FH90" s="9">
        <f>(FE90*Table46[[#This Row],[qx (tau)]])/FG90</f>
        <v>2.3505423691435448E-4</v>
      </c>
      <c r="FI90" s="6">
        <f t="shared" si="29"/>
        <v>6</v>
      </c>
      <c r="FM90" s="15">
        <v>83</v>
      </c>
      <c r="FN90" s="9">
        <v>0.21639344262295079</v>
      </c>
      <c r="FO90" s="9">
        <v>2.5538326359832633E-3</v>
      </c>
      <c r="FP90" s="9">
        <v>1.2735967949790794</v>
      </c>
      <c r="FQ90" s="9">
        <v>1.2761506276150627</v>
      </c>
      <c r="FR90" s="9">
        <v>4.1353014409934601E-4</v>
      </c>
      <c r="FS90" s="6">
        <v>6</v>
      </c>
      <c r="FW90" s="15">
        <v>83</v>
      </c>
      <c r="FX90" s="9">
        <v>0.21639344262295079</v>
      </c>
      <c r="FY90" s="9">
        <v>2.1193033472803346E-3</v>
      </c>
      <c r="FZ90" s="9">
        <v>1.2740313242677825</v>
      </c>
      <c r="GA90" s="9">
        <v>1.2761506276150629</v>
      </c>
      <c r="GB90" s="9">
        <v>3.4316885384058762E-4</v>
      </c>
      <c r="GC90" s="6">
        <v>6</v>
      </c>
      <c r="GG90" s="15">
        <v>83</v>
      </c>
      <c r="GH90" s="9">
        <v>0.21639344262295079</v>
      </c>
      <c r="GI90" s="9">
        <v>2.2420690376569038E-3</v>
      </c>
      <c r="GJ90" s="9">
        <v>1.2739085585774059</v>
      </c>
      <c r="GK90" s="9">
        <v>1.2761506276150629</v>
      </c>
      <c r="GL90" s="9">
        <v>3.6304772644820158E-4</v>
      </c>
      <c r="GM90" s="6">
        <v>6</v>
      </c>
      <c r="GQ90" s="15">
        <v>83</v>
      </c>
      <c r="GR90" s="9">
        <v>0.21639344262295079</v>
      </c>
      <c r="GS90" s="9">
        <v>1.6028451882845187E-3</v>
      </c>
      <c r="GT90" s="9">
        <v>1.2745477824267781</v>
      </c>
      <c r="GU90" s="9">
        <v>1.2761506276150627</v>
      </c>
      <c r="GV90" s="9">
        <v>2.5954120577092679E-4</v>
      </c>
      <c r="GW90" s="6">
        <v>6</v>
      </c>
      <c r="HA90" s="15">
        <v>83</v>
      </c>
      <c r="HB90" s="9">
        <v>0.21639344262295079</v>
      </c>
      <c r="HC90" s="9">
        <v>1.3274518828451883E-3</v>
      </c>
      <c r="HD90" s="9">
        <v>1.2748231757322175</v>
      </c>
      <c r="HE90" s="9">
        <v>1.2761506276150627</v>
      </c>
      <c r="HF90" s="9">
        <v>2.1494805911060355E-4</v>
      </c>
      <c r="HG90" s="6">
        <v>6</v>
      </c>
      <c r="HK90" s="15">
        <v>83</v>
      </c>
      <c r="HL90" s="9">
        <v>0.21639344262295079</v>
      </c>
      <c r="HM90" s="9">
        <v>1.1597656903765689E-3</v>
      </c>
      <c r="HN90" s="9">
        <v>1.2749908619246861</v>
      </c>
      <c r="HO90" s="9">
        <v>1.2761506276150627</v>
      </c>
      <c r="HP90" s="9">
        <v>1.8779542022660686E-4</v>
      </c>
      <c r="HQ90" s="6">
        <v>6</v>
      </c>
      <c r="HU90" s="15">
        <v>83</v>
      </c>
      <c r="HV90" s="9">
        <v>0.21639344262295079</v>
      </c>
      <c r="HW90" s="9">
        <v>1.0350857740585775E-3</v>
      </c>
      <c r="HX90" s="9">
        <v>1.2751155418410043</v>
      </c>
      <c r="HY90" s="9">
        <v>1.2761506276150629</v>
      </c>
      <c r="HZ90" s="9">
        <v>1.6760658598789703E-4</v>
      </c>
      <c r="IA90" s="6">
        <v>6</v>
      </c>
      <c r="IE90" s="15">
        <v>83</v>
      </c>
      <c r="IF90" s="9">
        <v>0.21639344262295079</v>
      </c>
      <c r="IG90" s="9">
        <v>9.8633682008368215E-4</v>
      </c>
      <c r="IH90" s="9">
        <v>1.2751642907949792</v>
      </c>
      <c r="II90" s="9">
        <v>1.2761506276150629</v>
      </c>
      <c r="IJ90" s="9">
        <v>1.5971289644932268E-4</v>
      </c>
      <c r="IK90" s="6">
        <v>6</v>
      </c>
      <c r="IO90" s="15">
        <v>83</v>
      </c>
      <c r="IP90" s="9">
        <v>0.21639344262295079</v>
      </c>
      <c r="IQ90" s="9">
        <v>9.9756694560669459E-4</v>
      </c>
      <c r="IR90" s="9">
        <v>1.2751530606694561</v>
      </c>
      <c r="IS90" s="9">
        <v>1.2761506276150627</v>
      </c>
      <c r="IT90" s="9">
        <v>1.6153133801841837E-4</v>
      </c>
      <c r="IU90" s="6">
        <v>6</v>
      </c>
      <c r="IY90" s="15">
        <v>83</v>
      </c>
      <c r="IZ90" s="9">
        <v>0.21639344262295079</v>
      </c>
      <c r="JA90" s="9">
        <v>1.1896276150627615E-3</v>
      </c>
      <c r="JB90" s="9">
        <v>1.2749609999999998</v>
      </c>
      <c r="JC90" s="9">
        <v>1.2761506276150625</v>
      </c>
      <c r="JD90" s="9">
        <v>1.9263082167170223E-4</v>
      </c>
      <c r="JE90" s="6">
        <v>6</v>
      </c>
      <c r="JI90" s="15">
        <v>83</v>
      </c>
      <c r="JJ90" s="9">
        <v>0.21639344262295079</v>
      </c>
      <c r="JK90" s="9">
        <v>1.0810271966527195E-3</v>
      </c>
      <c r="JL90" s="9">
        <v>1.2750696004184101</v>
      </c>
      <c r="JM90" s="9">
        <v>1.2761506276150629</v>
      </c>
      <c r="JN90" s="9">
        <v>1.7504566513419748E-4</v>
      </c>
      <c r="JO90" s="6">
        <v>6</v>
      </c>
      <c r="JS90" s="15">
        <v>83</v>
      </c>
      <c r="JT90" s="9">
        <v>0.21639344262295079</v>
      </c>
      <c r="JU90" s="9">
        <v>1.3661192468619246E-3</v>
      </c>
      <c r="JV90" s="9">
        <v>1.2747845083682008</v>
      </c>
      <c r="JW90" s="9">
        <v>1.2761506276150627</v>
      </c>
      <c r="JX90" s="9">
        <v>2.2120928405873971E-4</v>
      </c>
      <c r="JY90" s="6">
        <v>6</v>
      </c>
      <c r="KC90" s="15">
        <v>83</v>
      </c>
      <c r="KD90" s="9">
        <v>0.21639344262295079</v>
      </c>
      <c r="KE90" s="9">
        <v>1.4208661087866108E-3</v>
      </c>
      <c r="KF90" s="9">
        <v>1.274729761506276</v>
      </c>
      <c r="KG90" s="9">
        <v>1.2761506276150627</v>
      </c>
      <c r="KH90" s="9">
        <v>2.3007418670808113E-4</v>
      </c>
      <c r="KI90" s="6">
        <v>6</v>
      </c>
      <c r="KM90" s="15">
        <v>83</v>
      </c>
      <c r="KN90" s="9">
        <v>0.21639344262295079</v>
      </c>
      <c r="KO90" s="9">
        <v>1.4582573221757322E-3</v>
      </c>
      <c r="KP90" s="9">
        <v>1.274692370292887</v>
      </c>
      <c r="KQ90" s="9">
        <v>1.2761506276150627</v>
      </c>
      <c r="KR90" s="9">
        <v>2.361287705688201E-4</v>
      </c>
      <c r="KS90" s="6">
        <v>6</v>
      </c>
      <c r="KW90" s="15">
        <v>83</v>
      </c>
      <c r="KX90" s="9">
        <v>0.21639344262295079</v>
      </c>
      <c r="KY90" s="9">
        <v>1.451621338912134E-3</v>
      </c>
      <c r="KZ90" s="9">
        <v>1.2746990062761505</v>
      </c>
      <c r="LA90" s="9">
        <v>1.2761506276150627</v>
      </c>
      <c r="LB90" s="9">
        <v>2.3505423691435448E-4</v>
      </c>
      <c r="LC90" s="6">
        <v>6</v>
      </c>
    </row>
    <row r="91" spans="1:315">
      <c r="A91" s="6">
        <v>84</v>
      </c>
      <c r="B91" s="6">
        <v>0.21691024639643541</v>
      </c>
      <c r="C91" s="6">
        <f>1-Table46[[#This Row],[qx (tau)]]</f>
        <v>0.78308975360356459</v>
      </c>
      <c r="H91" s="15">
        <f t="shared" si="30"/>
        <v>84</v>
      </c>
      <c r="I91" s="9">
        <f t="shared" si="34"/>
        <v>0.23306010928961746</v>
      </c>
      <c r="J91" s="9" cm="1">
        <f t="array" ref="J91">VLOOKUP($G$13,'qx Malaria'!$B$1:$I$31,(N91),FALSE)/(1-angola!I91*INDEX($E$6:$G$11,N91,2))</f>
        <v>1.4831670822942641E-3</v>
      </c>
      <c r="K91" s="9">
        <f t="shared" si="32"/>
        <v>1.3023999821873886</v>
      </c>
      <c r="L91" s="9">
        <f t="shared" si="26"/>
        <v>1.303883149269683</v>
      </c>
      <c r="M91" s="9">
        <f>(J91*Table46[[#This Row],[qx (tau)]])/L91</f>
        <v>2.4673540527594522E-4</v>
      </c>
      <c r="N91" s="6">
        <f t="shared" si="27"/>
        <v>6</v>
      </c>
      <c r="S91" s="15">
        <v>84</v>
      </c>
      <c r="T91" s="9">
        <v>0.23306010928961746</v>
      </c>
      <c r="U91" s="9">
        <v>1.0071193444959028E-3</v>
      </c>
      <c r="V91" s="9">
        <v>1.3028760299251869</v>
      </c>
      <c r="W91" s="9">
        <v>1.3038831492696827</v>
      </c>
      <c r="X91" s="9">
        <v>1.6754147431660669E-4</v>
      </c>
      <c r="Y91" s="6">
        <v>6</v>
      </c>
      <c r="AC91" s="15">
        <v>84</v>
      </c>
      <c r="AD91" s="9">
        <v>0.23306010928961746</v>
      </c>
      <c r="AE91" s="9">
        <v>1.1079095119344495E-3</v>
      </c>
      <c r="AF91" s="9">
        <v>1.3027752397577483</v>
      </c>
      <c r="AG91" s="9">
        <v>1.3038831492696827</v>
      </c>
      <c r="AH91" s="9">
        <v>1.8430863636305117E-4</v>
      </c>
      <c r="AI91" s="6">
        <v>6</v>
      </c>
      <c r="AM91" s="15">
        <v>84</v>
      </c>
      <c r="AN91" s="9">
        <v>0.23306010928961746</v>
      </c>
      <c r="AO91" s="9">
        <v>1.1478083363021018E-3</v>
      </c>
      <c r="AP91" s="9">
        <v>1.3027353409333808</v>
      </c>
      <c r="AQ91" s="9">
        <v>1.303883149269683</v>
      </c>
      <c r="AR91" s="9">
        <v>1.9094608990278208E-4</v>
      </c>
      <c r="AS91" s="6">
        <v>6</v>
      </c>
      <c r="AW91" s="15">
        <v>84</v>
      </c>
      <c r="AX91" s="9">
        <v>0.23306010928961746</v>
      </c>
      <c r="AY91" s="9">
        <v>1.1972255076594226E-3</v>
      </c>
      <c r="AZ91" s="9">
        <v>1.3026859237620234</v>
      </c>
      <c r="BA91" s="9">
        <v>1.3038831492696827</v>
      </c>
      <c r="BB91" s="9">
        <v>1.9916698824120699E-4</v>
      </c>
      <c r="BC91" s="6">
        <v>6</v>
      </c>
      <c r="BG91" s="15">
        <v>84</v>
      </c>
      <c r="BH91" s="9">
        <v>0.23306010928961746</v>
      </c>
      <c r="BI91" s="9">
        <v>1.2585080156750977E-3</v>
      </c>
      <c r="BJ91" s="9">
        <v>1.3026246412540077</v>
      </c>
      <c r="BK91" s="9">
        <v>1.3038831492696827</v>
      </c>
      <c r="BL91" s="9">
        <v>2.0936176982183944E-4</v>
      </c>
      <c r="BM91" s="6">
        <v>6</v>
      </c>
      <c r="BQ91" s="15">
        <v>84</v>
      </c>
      <c r="BR91" s="9">
        <v>0.23306010928961746</v>
      </c>
      <c r="BS91" s="9">
        <v>1.3169219807623797E-3</v>
      </c>
      <c r="BT91" s="9">
        <v>1.3025662272889205</v>
      </c>
      <c r="BU91" s="9">
        <v>1.3038831492696827</v>
      </c>
      <c r="BV91" s="9">
        <v>2.190793488603998E-4</v>
      </c>
      <c r="BW91" s="6">
        <v>6</v>
      </c>
      <c r="CA91" s="15">
        <v>84</v>
      </c>
      <c r="CB91" s="9">
        <v>0.23306010928961746</v>
      </c>
      <c r="CC91" s="9">
        <v>1.3795083719273242E-3</v>
      </c>
      <c r="CD91" s="9">
        <v>1.3025036408977555</v>
      </c>
      <c r="CE91" s="9">
        <v>1.3038831492696827</v>
      </c>
      <c r="CF91" s="9">
        <v>2.2949104068742865E-4</v>
      </c>
      <c r="CG91" s="6">
        <v>6</v>
      </c>
      <c r="CK91" s="15">
        <v>84</v>
      </c>
      <c r="CL91" s="9">
        <v>0.23306010928961746</v>
      </c>
      <c r="CM91" s="9">
        <v>1.4659558247239045E-3</v>
      </c>
      <c r="CN91" s="9">
        <v>1.3024171934449589</v>
      </c>
      <c r="CO91" s="9">
        <v>1.3038831492696827</v>
      </c>
      <c r="CP91" s="9">
        <v>2.4387219002351237E-4</v>
      </c>
      <c r="CQ91" s="6">
        <v>6</v>
      </c>
      <c r="CU91" s="15">
        <v>84</v>
      </c>
      <c r="CV91" s="9">
        <v>0.23306010928961746</v>
      </c>
      <c r="CW91" s="9">
        <v>1.5689625935162094E-3</v>
      </c>
      <c r="CX91" s="9">
        <v>1.3023141866761665</v>
      </c>
      <c r="CY91" s="9">
        <v>1.3038831492696827</v>
      </c>
      <c r="CZ91" s="9">
        <v>2.6100809948883077E-4</v>
      </c>
      <c r="DA91" s="6">
        <v>6</v>
      </c>
      <c r="DE91" s="15">
        <v>84</v>
      </c>
      <c r="DF91" s="9">
        <v>0.23306010928961746</v>
      </c>
      <c r="DG91" s="9">
        <v>1.6762721767011042E-3</v>
      </c>
      <c r="DH91" s="9">
        <v>1.3022068770929818</v>
      </c>
      <c r="DI91" s="9">
        <v>1.303883149269683</v>
      </c>
      <c r="DJ91" s="9">
        <v>2.7885981276725737E-4</v>
      </c>
      <c r="DK91" s="6">
        <v>6</v>
      </c>
      <c r="DO91" s="15">
        <v>84</v>
      </c>
      <c r="DP91" s="9">
        <v>0.23306010928961746</v>
      </c>
      <c r="DQ91" s="9">
        <v>1.5392340577128603E-3</v>
      </c>
      <c r="DR91" s="9">
        <v>1.3023439152119698</v>
      </c>
      <c r="DS91" s="9">
        <v>1.3038831492696827</v>
      </c>
      <c r="DT91" s="9">
        <v>2.5606254587099195E-4</v>
      </c>
      <c r="DU91" s="6">
        <v>6</v>
      </c>
      <c r="DY91" s="15">
        <v>84</v>
      </c>
      <c r="DZ91" s="9">
        <v>0.23306010928961746</v>
      </c>
      <c r="EA91" s="9">
        <v>1.9546512290701816E-3</v>
      </c>
      <c r="EB91" s="9">
        <v>1.3019284980406127</v>
      </c>
      <c r="EC91" s="9">
        <v>1.303883149269683</v>
      </c>
      <c r="ED91" s="9">
        <v>3.2517015037289632E-4</v>
      </c>
      <c r="EE91" s="6">
        <v>6</v>
      </c>
      <c r="EI91" s="15">
        <v>84</v>
      </c>
      <c r="EJ91" s="9">
        <v>0.23306010928961746</v>
      </c>
      <c r="EK91" s="9">
        <v>1.8163092269326683E-3</v>
      </c>
      <c r="EL91" s="9">
        <v>1.3020668400427502</v>
      </c>
      <c r="EM91" s="9">
        <v>1.303883149269683</v>
      </c>
      <c r="EN91" s="9">
        <v>3.0215597323023449E-4</v>
      </c>
      <c r="EO91" s="6">
        <v>6</v>
      </c>
      <c r="ES91" s="15">
        <v>84</v>
      </c>
      <c r="ET91" s="9">
        <v>0.23306010928961746</v>
      </c>
      <c r="EU91" s="9">
        <v>2.3357762736017093E-3</v>
      </c>
      <c r="EV91" s="9">
        <v>1.3015473729960811</v>
      </c>
      <c r="EW91" s="9">
        <v>1.303883149269683</v>
      </c>
      <c r="EX91" s="9">
        <v>3.8857301539457425E-4</v>
      </c>
      <c r="EY91" s="6">
        <v>6</v>
      </c>
      <c r="FC91" s="15">
        <f t="shared" si="31"/>
        <v>84</v>
      </c>
      <c r="FD91" s="9">
        <f t="shared" si="35"/>
        <v>0.23306010928961746</v>
      </c>
      <c r="FE91" s="9" cm="1">
        <f t="array" ref="FE91">VLOOKUP($G$13,'qx Malaria'!$B$1:$I$31,(FI91),FALSE)/(1-angola!FD91*INDEX($E$6:$G$11,FI91,2))</f>
        <v>1.4831670822942641E-3</v>
      </c>
      <c r="FF91" s="9">
        <f t="shared" si="33"/>
        <v>1.3023999821873886</v>
      </c>
      <c r="FG91" s="9">
        <f t="shared" si="28"/>
        <v>1.303883149269683</v>
      </c>
      <c r="FH91" s="9">
        <f>(FE91*Table46[[#This Row],[qx (tau)]])/FG91</f>
        <v>2.4673540527594522E-4</v>
      </c>
      <c r="FI91" s="6">
        <f t="shared" si="29"/>
        <v>6</v>
      </c>
      <c r="FM91" s="15">
        <v>84</v>
      </c>
      <c r="FN91" s="9">
        <v>0.23306010928961746</v>
      </c>
      <c r="FO91" s="9">
        <v>2.6093309583184892E-3</v>
      </c>
      <c r="FP91" s="9">
        <v>1.3012738183113643</v>
      </c>
      <c r="FQ91" s="9">
        <v>1.3038831492696827</v>
      </c>
      <c r="FR91" s="9">
        <v>4.3408078508854663E-4</v>
      </c>
      <c r="FS91" s="6">
        <v>6</v>
      </c>
      <c r="FW91" s="15">
        <v>84</v>
      </c>
      <c r="FX91" s="9">
        <v>0.23306010928961746</v>
      </c>
      <c r="FY91" s="9">
        <v>2.1653587459921622E-3</v>
      </c>
      <c r="FZ91" s="9">
        <v>1.3017177905236907</v>
      </c>
      <c r="GA91" s="9">
        <v>1.303883149269683</v>
      </c>
      <c r="GB91" s="9">
        <v>3.6022284619056027E-4</v>
      </c>
      <c r="GC91" s="6">
        <v>6</v>
      </c>
      <c r="GG91" s="15">
        <v>84</v>
      </c>
      <c r="GH91" s="9">
        <v>0.23306010928961746</v>
      </c>
      <c r="GI91" s="9">
        <v>2.2907923049519056E-3</v>
      </c>
      <c r="GJ91" s="9">
        <v>1.301592356964731</v>
      </c>
      <c r="GK91" s="9">
        <v>1.303883149269683</v>
      </c>
      <c r="GL91" s="9">
        <v>3.8108961189389735E-4</v>
      </c>
      <c r="GM91" s="6">
        <v>6</v>
      </c>
      <c r="GQ91" s="15">
        <v>84</v>
      </c>
      <c r="GR91" s="9">
        <v>0.23306010928961746</v>
      </c>
      <c r="GS91" s="9">
        <v>1.6376772354827216E-3</v>
      </c>
      <c r="GT91" s="9">
        <v>1.3022454720342</v>
      </c>
      <c r="GU91" s="9">
        <v>1.3038831492696827</v>
      </c>
      <c r="GV91" s="9">
        <v>2.7243926947392291E-4</v>
      </c>
      <c r="GW91" s="6">
        <v>6</v>
      </c>
      <c r="HA91" s="15">
        <v>84</v>
      </c>
      <c r="HB91" s="9">
        <v>0.23306010928961746</v>
      </c>
      <c r="HC91" s="9">
        <v>1.3562992518703241E-3</v>
      </c>
      <c r="HD91" s="9">
        <v>1.3025268500178124</v>
      </c>
      <c r="HE91" s="9">
        <v>1.3038831492696827</v>
      </c>
      <c r="HF91" s="9">
        <v>2.2563003830157214E-4</v>
      </c>
      <c r="HG91" s="6">
        <v>6</v>
      </c>
      <c r="HK91" s="15">
        <v>84</v>
      </c>
      <c r="HL91" s="9">
        <v>0.23306010928961746</v>
      </c>
      <c r="HM91" s="9">
        <v>1.1849690060562878E-3</v>
      </c>
      <c r="HN91" s="9">
        <v>1.3026981802636264</v>
      </c>
      <c r="HO91" s="9">
        <v>1.3038831492696827</v>
      </c>
      <c r="HP91" s="9">
        <v>1.971280319250805E-4</v>
      </c>
      <c r="HQ91" s="6">
        <v>6</v>
      </c>
      <c r="HU91" s="15">
        <v>84</v>
      </c>
      <c r="HV91" s="9">
        <v>0.23306010928961746</v>
      </c>
      <c r="HW91" s="9">
        <v>1.0575796223726399E-3</v>
      </c>
      <c r="HX91" s="9">
        <v>1.3028255696473101</v>
      </c>
      <c r="HY91" s="9">
        <v>1.3038831492696827</v>
      </c>
      <c r="HZ91" s="9">
        <v>1.7593590085214879E-4</v>
      </c>
      <c r="IA91" s="6">
        <v>6</v>
      </c>
      <c r="IE91" s="15">
        <v>84</v>
      </c>
      <c r="IF91" s="9">
        <v>0.23306010928961746</v>
      </c>
      <c r="IG91" s="9">
        <v>1.0077712860705379E-3</v>
      </c>
      <c r="IH91" s="9">
        <v>1.3028753779836122</v>
      </c>
      <c r="II91" s="9">
        <v>1.3038831492696827</v>
      </c>
      <c r="IJ91" s="9">
        <v>1.6764992943980495E-4</v>
      </c>
      <c r="IK91" s="6">
        <v>6</v>
      </c>
      <c r="IO91" s="15">
        <v>84</v>
      </c>
      <c r="IP91" s="9">
        <v>0.23306010928961746</v>
      </c>
      <c r="IQ91" s="9">
        <v>1.019245457784111E-3</v>
      </c>
      <c r="IR91" s="9">
        <v>1.3028639038118988</v>
      </c>
      <c r="IS91" s="9">
        <v>1.303883149269683</v>
      </c>
      <c r="IT91" s="9">
        <v>1.6955873960809354E-4</v>
      </c>
      <c r="IU91" s="6">
        <v>6</v>
      </c>
      <c r="IY91" s="15">
        <v>84</v>
      </c>
      <c r="IZ91" s="9">
        <v>0.23306010928961746</v>
      </c>
      <c r="JA91" s="9">
        <v>1.2154798717491982E-3</v>
      </c>
      <c r="JB91" s="9">
        <v>1.3026676693979335</v>
      </c>
      <c r="JC91" s="9">
        <v>1.3038831492696827</v>
      </c>
      <c r="JD91" s="9">
        <v>2.0220373169075711E-4</v>
      </c>
      <c r="JE91" s="6">
        <v>6</v>
      </c>
      <c r="JI91" s="15">
        <v>84</v>
      </c>
      <c r="JJ91" s="9">
        <v>0.23306010928961746</v>
      </c>
      <c r="JK91" s="9">
        <v>1.1045194157463481E-3</v>
      </c>
      <c r="JL91" s="9">
        <v>1.3027786298539366</v>
      </c>
      <c r="JM91" s="9">
        <v>1.303883149269683</v>
      </c>
      <c r="JN91" s="9">
        <v>1.8374466972242038E-4</v>
      </c>
      <c r="JO91" s="6">
        <v>6</v>
      </c>
      <c r="JS91" s="15">
        <v>84</v>
      </c>
      <c r="JT91" s="9">
        <v>0.23306010928961746</v>
      </c>
      <c r="JU91" s="9">
        <v>1.3958069112931955E-3</v>
      </c>
      <c r="JV91" s="9">
        <v>1.3024873423583896</v>
      </c>
      <c r="JW91" s="9">
        <v>1.3038831492696827</v>
      </c>
      <c r="JX91" s="9">
        <v>2.3220241876738414E-4</v>
      </c>
      <c r="JY91" s="6">
        <v>6</v>
      </c>
      <c r="KC91" s="15">
        <v>84</v>
      </c>
      <c r="KD91" s="9">
        <v>0.23306010928961746</v>
      </c>
      <c r="KE91" s="9">
        <v>1.4517434983968649E-3</v>
      </c>
      <c r="KF91" s="9">
        <v>1.3024314057712858</v>
      </c>
      <c r="KG91" s="9">
        <v>1.3038831492696827</v>
      </c>
      <c r="KH91" s="9">
        <v>2.415078683377912E-4</v>
      </c>
      <c r="KI91" s="6">
        <v>6</v>
      </c>
      <c r="KM91" s="15">
        <v>84</v>
      </c>
      <c r="KN91" s="9">
        <v>0.23306010928961746</v>
      </c>
      <c r="KO91" s="9">
        <v>1.4899472746704664E-3</v>
      </c>
      <c r="KP91" s="9">
        <v>1.3023932019950122</v>
      </c>
      <c r="KQ91" s="9">
        <v>1.3038831492696827</v>
      </c>
      <c r="KR91" s="9">
        <v>2.4786333855720671E-4</v>
      </c>
      <c r="KS91" s="6">
        <v>6</v>
      </c>
      <c r="KW91" s="15">
        <v>84</v>
      </c>
      <c r="KX91" s="9">
        <v>0.23306010928961746</v>
      </c>
      <c r="KY91" s="9">
        <v>1.4831670822942641E-3</v>
      </c>
      <c r="KZ91" s="9">
        <v>1.3023999821873886</v>
      </c>
      <c r="LA91" s="9">
        <v>1.303883149269683</v>
      </c>
      <c r="LB91" s="9">
        <v>2.4673540527594522E-4</v>
      </c>
      <c r="LC91" s="6">
        <v>6</v>
      </c>
    </row>
    <row r="92" spans="1:315">
      <c r="A92" s="6">
        <v>85</v>
      </c>
      <c r="B92" s="6">
        <v>0.22749279421618085</v>
      </c>
      <c r="C92" s="6">
        <f>1-Table46[[#This Row],[qx (tau)]]</f>
        <v>0.77250720578381915</v>
      </c>
      <c r="H92" s="15">
        <f t="shared" si="30"/>
        <v>85</v>
      </c>
      <c r="I92" s="9">
        <f t="shared" si="34"/>
        <v>0.24972677595628412</v>
      </c>
      <c r="J92" s="9" cm="1">
        <f t="array" ref="J92">VLOOKUP($G$13,'qx Malaria'!$B$1:$I$31,(N92),FALSE)/(1-angola!I92*INDEX($E$6:$G$11,N92,2))</f>
        <v>1.5161143481427532E-3</v>
      </c>
      <c r="K92" s="9">
        <f t="shared" si="32"/>
        <v>1.3313316642388928</v>
      </c>
      <c r="L92" s="9">
        <f t="shared" si="26"/>
        <v>1.3328477785870356</v>
      </c>
      <c r="M92" s="9">
        <f>(J92*Table46[[#This Row],[qx (tau)]])/L92</f>
        <v>2.5877305342090573E-4</v>
      </c>
      <c r="N92" s="6">
        <f t="shared" si="27"/>
        <v>6</v>
      </c>
      <c r="S92" s="15">
        <v>85</v>
      </c>
      <c r="T92" s="9">
        <v>0.24972677595628412</v>
      </c>
      <c r="U92" s="9">
        <v>1.0294916241806262E-3</v>
      </c>
      <c r="V92" s="9">
        <v>1.331818286962855</v>
      </c>
      <c r="W92" s="9">
        <v>1.3328477785870356</v>
      </c>
      <c r="X92" s="9">
        <v>1.7571543425257808E-4</v>
      </c>
      <c r="Y92" s="6">
        <v>6</v>
      </c>
      <c r="AC92" s="15">
        <v>85</v>
      </c>
      <c r="AD92" s="9">
        <v>0.24972677595628412</v>
      </c>
      <c r="AE92" s="9">
        <v>1.1325207574654041E-3</v>
      </c>
      <c r="AF92" s="9">
        <v>1.3317152578295703</v>
      </c>
      <c r="AG92" s="9">
        <v>1.3328477785870358</v>
      </c>
      <c r="AH92" s="9">
        <v>1.9330062724548882E-4</v>
      </c>
      <c r="AI92" s="6">
        <v>6</v>
      </c>
      <c r="AM92" s="15">
        <v>85</v>
      </c>
      <c r="AN92" s="9">
        <v>0.24972677595628412</v>
      </c>
      <c r="AO92" s="9">
        <v>1.1733058994901674E-3</v>
      </c>
      <c r="AP92" s="9">
        <v>1.3316744726875456</v>
      </c>
      <c r="AQ92" s="9">
        <v>1.3328477785870358</v>
      </c>
      <c r="AR92" s="9">
        <v>2.0026190674850394E-4</v>
      </c>
      <c r="AS92" s="6">
        <v>6</v>
      </c>
      <c r="AW92" s="15">
        <v>85</v>
      </c>
      <c r="AX92" s="9">
        <v>0.24972677595628412</v>
      </c>
      <c r="AY92" s="9">
        <v>1.2238208302986161E-3</v>
      </c>
      <c r="AZ92" s="9">
        <v>1.331623957756737</v>
      </c>
      <c r="BA92" s="9">
        <v>1.3328477785870356</v>
      </c>
      <c r="BB92" s="9">
        <v>2.0888388364929727E-4</v>
      </c>
      <c r="BC92" s="6">
        <v>6</v>
      </c>
      <c r="BG92" s="15">
        <v>85</v>
      </c>
      <c r="BH92" s="9">
        <v>0.24972677595628412</v>
      </c>
      <c r="BI92" s="9">
        <v>1.2864646758922068E-3</v>
      </c>
      <c r="BJ92" s="9">
        <v>1.3315613139111435</v>
      </c>
      <c r="BK92" s="9">
        <v>1.3328477785870356</v>
      </c>
      <c r="BL92" s="9">
        <v>2.1957604497745777E-4</v>
      </c>
      <c r="BM92" s="6">
        <v>6</v>
      </c>
      <c r="BQ92" s="15">
        <v>85</v>
      </c>
      <c r="BR92" s="9">
        <v>0.24972677595628412</v>
      </c>
      <c r="BS92" s="9">
        <v>1.3461762563729061E-3</v>
      </c>
      <c r="BT92" s="9">
        <v>1.3315016023306627</v>
      </c>
      <c r="BU92" s="9">
        <v>1.3328477785870356</v>
      </c>
      <c r="BV92" s="9">
        <v>2.297677221583427E-4</v>
      </c>
      <c r="BW92" s="6">
        <v>6</v>
      </c>
      <c r="CA92" s="15">
        <v>85</v>
      </c>
      <c r="CB92" s="9">
        <v>0.24972677595628412</v>
      </c>
      <c r="CC92" s="9">
        <v>1.4101529497450836E-3</v>
      </c>
      <c r="CD92" s="9">
        <v>1.3314376256372906</v>
      </c>
      <c r="CE92" s="9">
        <v>1.3328477785870356</v>
      </c>
      <c r="CF92" s="9">
        <v>2.4068737628071932E-4</v>
      </c>
      <c r="CG92" s="6">
        <v>6</v>
      </c>
      <c r="CK92" s="15">
        <v>85</v>
      </c>
      <c r="CL92" s="9">
        <v>0.24972677595628412</v>
      </c>
      <c r="CM92" s="9">
        <v>1.4985207574654043E-3</v>
      </c>
      <c r="CN92" s="9">
        <v>1.3313492578295703</v>
      </c>
      <c r="CO92" s="9">
        <v>1.3328477785870356</v>
      </c>
      <c r="CP92" s="9">
        <v>2.5577014853725216E-4</v>
      </c>
      <c r="CQ92" s="6">
        <v>6</v>
      </c>
      <c r="CU92" s="15">
        <v>85</v>
      </c>
      <c r="CV92" s="9">
        <v>0.24972677595628412</v>
      </c>
      <c r="CW92" s="9">
        <v>1.60381573197378E-3</v>
      </c>
      <c r="CX92" s="9">
        <v>1.3312439628550619</v>
      </c>
      <c r="CY92" s="9">
        <v>1.3328477785870356</v>
      </c>
      <c r="CZ92" s="9">
        <v>2.737420792803304E-4</v>
      </c>
      <c r="DA92" s="6">
        <v>6</v>
      </c>
      <c r="DE92" s="15">
        <v>85</v>
      </c>
      <c r="DF92" s="9">
        <v>0.24972677595628412</v>
      </c>
      <c r="DG92" s="9">
        <v>1.713509104151493E-3</v>
      </c>
      <c r="DH92" s="9">
        <v>1.331134269482884</v>
      </c>
      <c r="DI92" s="9">
        <v>1.3328477785870356</v>
      </c>
      <c r="DJ92" s="9">
        <v>2.9246473624432211E-4</v>
      </c>
      <c r="DK92" s="6">
        <v>6</v>
      </c>
      <c r="DO92" s="15">
        <v>85</v>
      </c>
      <c r="DP92" s="9">
        <v>0.24972677595628412</v>
      </c>
      <c r="DQ92" s="9">
        <v>1.5734268026219955E-3</v>
      </c>
      <c r="DR92" s="9">
        <v>1.3312743517844137</v>
      </c>
      <c r="DS92" s="9">
        <v>1.3328477785870356</v>
      </c>
      <c r="DT92" s="9">
        <v>2.6855524357220149E-4</v>
      </c>
      <c r="DU92" s="6">
        <v>6</v>
      </c>
      <c r="DY92" s="15">
        <v>85</v>
      </c>
      <c r="DZ92" s="9">
        <v>0.24972677595628412</v>
      </c>
      <c r="EA92" s="9">
        <v>1.9980721048798249E-3</v>
      </c>
      <c r="EB92" s="9">
        <v>1.3308497064821558</v>
      </c>
      <c r="EC92" s="9">
        <v>1.3328477785870356</v>
      </c>
      <c r="ED92" s="9">
        <v>3.4103444780947666E-4</v>
      </c>
      <c r="EE92" s="6">
        <v>6</v>
      </c>
      <c r="EI92" s="15">
        <v>85</v>
      </c>
      <c r="EJ92" s="9">
        <v>0.24972677595628412</v>
      </c>
      <c r="EK92" s="9">
        <v>1.8566569555717408E-3</v>
      </c>
      <c r="EL92" s="9">
        <v>1.3309911216314638</v>
      </c>
      <c r="EM92" s="9">
        <v>1.3328477785870356</v>
      </c>
      <c r="EN92" s="9">
        <v>3.1689746234313997E-4</v>
      </c>
      <c r="EO92" s="6">
        <v>6</v>
      </c>
      <c r="ES92" s="15">
        <v>85</v>
      </c>
      <c r="ET92" s="9">
        <v>0.24972677595628412</v>
      </c>
      <c r="EU92" s="9">
        <v>2.3876635105608154E-3</v>
      </c>
      <c r="EV92" s="9">
        <v>1.3304601150764748</v>
      </c>
      <c r="EW92" s="9">
        <v>1.3328477785870356</v>
      </c>
      <c r="EX92" s="9">
        <v>4.0753059155886631E-4</v>
      </c>
      <c r="EY92" s="6">
        <v>6</v>
      </c>
      <c r="FC92" s="15">
        <f t="shared" si="31"/>
        <v>85</v>
      </c>
      <c r="FD92" s="9">
        <f t="shared" si="35"/>
        <v>0.24972677595628412</v>
      </c>
      <c r="FE92" s="9" cm="1">
        <f t="array" ref="FE92">VLOOKUP($G$13,'qx Malaria'!$B$1:$I$31,(FI92),FALSE)/(1-angola!FD92*INDEX($E$6:$G$11,FI92,2))</f>
        <v>1.5161143481427532E-3</v>
      </c>
      <c r="FF92" s="9">
        <f t="shared" si="33"/>
        <v>1.3313316642388928</v>
      </c>
      <c r="FG92" s="9">
        <f t="shared" si="28"/>
        <v>1.3328477785870356</v>
      </c>
      <c r="FH92" s="9">
        <f>(FE92*Table46[[#This Row],[qx (tau)]])/FG92</f>
        <v>2.5877305342090573E-4</v>
      </c>
      <c r="FI92" s="6">
        <f t="shared" si="29"/>
        <v>6</v>
      </c>
      <c r="FM92" s="15">
        <v>85</v>
      </c>
      <c r="FN92" s="9">
        <v>0.24972677595628412</v>
      </c>
      <c r="FO92" s="9">
        <v>2.6672949745083756E-3</v>
      </c>
      <c r="FP92" s="9">
        <v>1.3301804836125273</v>
      </c>
      <c r="FQ92" s="9">
        <v>1.3328477785870356</v>
      </c>
      <c r="FR92" s="9">
        <v>4.5525857978542111E-4</v>
      </c>
      <c r="FS92" s="6">
        <v>6</v>
      </c>
      <c r="FW92" s="15">
        <v>85</v>
      </c>
      <c r="FX92" s="9">
        <v>0.24972677595628412</v>
      </c>
      <c r="FY92" s="9">
        <v>2.2134603058994902E-3</v>
      </c>
      <c r="FZ92" s="9">
        <v>1.3306343182811362</v>
      </c>
      <c r="GA92" s="9">
        <v>1.3328477785870356</v>
      </c>
      <c r="GB92" s="9">
        <v>3.7779728335481159E-4</v>
      </c>
      <c r="GC92" s="6">
        <v>6</v>
      </c>
      <c r="GG92" s="15">
        <v>85</v>
      </c>
      <c r="GH92" s="9">
        <v>0.24972677595628412</v>
      </c>
      <c r="GI92" s="9">
        <v>2.3416802621995629E-3</v>
      </c>
      <c r="GJ92" s="9">
        <v>1.3305060983248362</v>
      </c>
      <c r="GK92" s="9">
        <v>1.3328477785870358</v>
      </c>
      <c r="GL92" s="9">
        <v>3.9968209015840803E-4</v>
      </c>
      <c r="GM92" s="6">
        <v>6</v>
      </c>
      <c r="GQ92" s="15">
        <v>85</v>
      </c>
      <c r="GR92" s="9">
        <v>0.24972677595628412</v>
      </c>
      <c r="GS92" s="9">
        <v>1.6740568099053168E-3</v>
      </c>
      <c r="GT92" s="9">
        <v>1.3311737217771302</v>
      </c>
      <c r="GU92" s="9">
        <v>1.3328477785870356</v>
      </c>
      <c r="GV92" s="9">
        <v>2.8573094953552312E-4</v>
      </c>
      <c r="GW92" s="6">
        <v>6</v>
      </c>
      <c r="HA92" s="15">
        <v>85</v>
      </c>
      <c r="HB92" s="9">
        <v>0.24972677595628412</v>
      </c>
      <c r="HC92" s="9">
        <v>1.3864282592862345E-3</v>
      </c>
      <c r="HD92" s="9">
        <v>1.3314613503277493</v>
      </c>
      <c r="HE92" s="9">
        <v>1.3328477785870354</v>
      </c>
      <c r="HF92" s="9">
        <v>2.3663800454367138E-4</v>
      </c>
      <c r="HG92" s="6">
        <v>6</v>
      </c>
      <c r="HK92" s="15">
        <v>85</v>
      </c>
      <c r="HL92" s="9">
        <v>0.24972677595628412</v>
      </c>
      <c r="HM92" s="9">
        <v>1.2112920611798978E-3</v>
      </c>
      <c r="HN92" s="9">
        <v>1.3316364865258556</v>
      </c>
      <c r="HO92" s="9">
        <v>1.3328477785870356</v>
      </c>
      <c r="HP92" s="9">
        <v>2.0674545138366513E-4</v>
      </c>
      <c r="HQ92" s="6">
        <v>6</v>
      </c>
      <c r="HU92" s="15">
        <v>85</v>
      </c>
      <c r="HV92" s="9">
        <v>0.24972677595628412</v>
      </c>
      <c r="HW92" s="9">
        <v>1.0810728332119447E-3</v>
      </c>
      <c r="HX92" s="9">
        <v>1.3317667057538238</v>
      </c>
      <c r="HY92" s="9">
        <v>1.3328477785870358</v>
      </c>
      <c r="HZ92" s="9">
        <v>1.8451940538874429E-4</v>
      </c>
      <c r="IA92" s="6">
        <v>6</v>
      </c>
      <c r="IE92" s="15">
        <v>85</v>
      </c>
      <c r="IF92" s="9">
        <v>0.24972677595628412</v>
      </c>
      <c r="IG92" s="9">
        <v>1.03015804806992E-3</v>
      </c>
      <c r="IH92" s="9">
        <v>1.3318176205389658</v>
      </c>
      <c r="II92" s="9">
        <v>1.3328477785870356</v>
      </c>
      <c r="IJ92" s="9">
        <v>1.7582918064968622E-4</v>
      </c>
      <c r="IK92" s="6">
        <v>6</v>
      </c>
      <c r="IO92" s="15">
        <v>85</v>
      </c>
      <c r="IP92" s="9">
        <v>0.24972677595628412</v>
      </c>
      <c r="IQ92" s="9">
        <v>1.0418871085214857E-3</v>
      </c>
      <c r="IR92" s="9">
        <v>1.3318058914785142</v>
      </c>
      <c r="IS92" s="9">
        <v>1.3328477785870356</v>
      </c>
      <c r="IT92" s="9">
        <v>1.7783111723878857E-4</v>
      </c>
      <c r="IU92" s="6">
        <v>6</v>
      </c>
      <c r="IY92" s="15">
        <v>85</v>
      </c>
      <c r="IZ92" s="9">
        <v>0.24972677595628412</v>
      </c>
      <c r="JA92" s="9">
        <v>1.2424806991988347E-3</v>
      </c>
      <c r="JB92" s="9">
        <v>1.3316052978878368</v>
      </c>
      <c r="JC92" s="9">
        <v>1.3328477785870356</v>
      </c>
      <c r="JD92" s="9">
        <v>2.1206878276832378E-4</v>
      </c>
      <c r="JE92" s="6">
        <v>6</v>
      </c>
      <c r="JI92" s="15">
        <v>85</v>
      </c>
      <c r="JJ92" s="9">
        <v>0.24972677595628412</v>
      </c>
      <c r="JK92" s="9">
        <v>1.1290553532410778E-3</v>
      </c>
      <c r="JL92" s="9">
        <v>1.3317187232337946</v>
      </c>
      <c r="JM92" s="9">
        <v>1.3328477785870356</v>
      </c>
      <c r="JN92" s="9">
        <v>1.9270914598052677E-4</v>
      </c>
      <c r="JO92" s="6">
        <v>6</v>
      </c>
      <c r="JS92" s="15">
        <v>85</v>
      </c>
      <c r="JT92" s="9">
        <v>0.24972677595628412</v>
      </c>
      <c r="JU92" s="9">
        <v>1.4268135469774218E-3</v>
      </c>
      <c r="JV92" s="9">
        <v>1.3314209650400581</v>
      </c>
      <c r="JW92" s="9">
        <v>1.3328477785870356</v>
      </c>
      <c r="JX92" s="9">
        <v>2.4353103620842163E-4</v>
      </c>
      <c r="JY92" s="6">
        <v>6</v>
      </c>
      <c r="KC92" s="15">
        <v>85</v>
      </c>
      <c r="KD92" s="9">
        <v>0.24972677595628412</v>
      </c>
      <c r="KE92" s="9">
        <v>1.4839927166788057E-3</v>
      </c>
      <c r="KF92" s="9">
        <v>1.3313637858703569</v>
      </c>
      <c r="KG92" s="9">
        <v>1.3328477785870356</v>
      </c>
      <c r="KH92" s="9">
        <v>2.5329047708029577E-4</v>
      </c>
      <c r="KI92" s="6">
        <v>6</v>
      </c>
      <c r="KM92" s="15">
        <v>85</v>
      </c>
      <c r="KN92" s="9">
        <v>0.24972677595628412</v>
      </c>
      <c r="KO92" s="9">
        <v>1.5230451565914056E-3</v>
      </c>
      <c r="KP92" s="9">
        <v>1.3313247334304441</v>
      </c>
      <c r="KQ92" s="9">
        <v>1.3328477785870354</v>
      </c>
      <c r="KR92" s="9">
        <v>2.5995601595082989E-4</v>
      </c>
      <c r="KS92" s="6">
        <v>6</v>
      </c>
      <c r="KW92" s="15">
        <v>85</v>
      </c>
      <c r="KX92" s="9">
        <v>0.24972677595628412</v>
      </c>
      <c r="KY92" s="9">
        <v>1.5161143481427532E-3</v>
      </c>
      <c r="KZ92" s="9">
        <v>1.3313316642388928</v>
      </c>
      <c r="LA92" s="9">
        <v>1.3328477785870356</v>
      </c>
      <c r="LB92" s="9">
        <v>2.5877305342090573E-4</v>
      </c>
      <c r="LC92" s="6">
        <v>6</v>
      </c>
    </row>
    <row r="93" spans="1:315">
      <c r="A93" s="6">
        <v>86</v>
      </c>
      <c r="B93" s="6">
        <v>0.23836921288018928</v>
      </c>
      <c r="C93" s="6">
        <f>1-Table46[[#This Row],[qx (tau)]]</f>
        <v>0.76163078711981069</v>
      </c>
      <c r="H93" s="15">
        <f t="shared" si="30"/>
        <v>86</v>
      </c>
      <c r="I93" s="9">
        <f t="shared" si="34"/>
        <v>0.26639344262295078</v>
      </c>
      <c r="J93" s="9" cm="1">
        <f t="array" ref="J93">VLOOKUP($G$13,'qx Malaria'!$B$1:$I$31,(N93),FALSE)/(1-angola!I93*INDEX($E$6:$G$11,N93,2))</f>
        <v>1.5505586592178772E-3</v>
      </c>
      <c r="K93" s="9">
        <f t="shared" si="32"/>
        <v>1.3615779329608939</v>
      </c>
      <c r="L93" s="9">
        <f t="shared" si="26"/>
        <v>1.3631284916201118</v>
      </c>
      <c r="M93" s="9">
        <f>(J93*Table46[[#This Row],[qx (tau)]])/L93</f>
        <v>2.7114497965121531E-4</v>
      </c>
      <c r="N93" s="6">
        <f t="shared" si="27"/>
        <v>6</v>
      </c>
      <c r="S93" s="15">
        <v>86</v>
      </c>
      <c r="T93" s="9">
        <v>0.26639344262295078</v>
      </c>
      <c r="U93" s="9">
        <v>1.0528804469273742E-3</v>
      </c>
      <c r="V93" s="9">
        <v>1.3620756111731844</v>
      </c>
      <c r="W93" s="9">
        <v>1.3631284916201118</v>
      </c>
      <c r="X93" s="9">
        <v>1.8411638002865816E-4</v>
      </c>
      <c r="Y93" s="6">
        <v>6</v>
      </c>
      <c r="AC93" s="15">
        <v>86</v>
      </c>
      <c r="AD93" s="9">
        <v>0.26639344262295078</v>
      </c>
      <c r="AE93" s="9">
        <v>1.1582502793296089E-3</v>
      </c>
      <c r="AF93" s="9">
        <v>1.3619702413407822</v>
      </c>
      <c r="AG93" s="9">
        <v>1.3631284916201118</v>
      </c>
      <c r="AH93" s="9">
        <v>2.0254232018429683E-4</v>
      </c>
      <c r="AI93" s="6">
        <v>6</v>
      </c>
      <c r="AM93" s="15">
        <v>86</v>
      </c>
      <c r="AN93" s="9">
        <v>0.26639344262295078</v>
      </c>
      <c r="AO93" s="9">
        <v>1.1999620111731843E-3</v>
      </c>
      <c r="AP93" s="9">
        <v>1.3619285296089387</v>
      </c>
      <c r="AQ93" s="9">
        <v>1.3631284916201118</v>
      </c>
      <c r="AR93" s="9">
        <v>2.0983641809843061E-4</v>
      </c>
      <c r="AS93" s="6">
        <v>6</v>
      </c>
      <c r="AW93" s="15">
        <v>86</v>
      </c>
      <c r="AX93" s="9">
        <v>0.26639344262295078</v>
      </c>
      <c r="AY93" s="9">
        <v>1.2516245810055865E-3</v>
      </c>
      <c r="AZ93" s="9">
        <v>1.3618768670391062</v>
      </c>
      <c r="BA93" s="9">
        <v>1.3631284916201118</v>
      </c>
      <c r="BB93" s="9">
        <v>2.1887061126658975E-4</v>
      </c>
      <c r="BC93" s="6">
        <v>6</v>
      </c>
      <c r="BG93" s="15">
        <v>86</v>
      </c>
      <c r="BH93" s="9">
        <v>0.26639344262295078</v>
      </c>
      <c r="BI93" s="9">
        <v>1.3156916201117318E-3</v>
      </c>
      <c r="BJ93" s="9">
        <v>1.3618128</v>
      </c>
      <c r="BK93" s="9">
        <v>1.3631284916201118</v>
      </c>
      <c r="BL93" s="9">
        <v>2.3007396427195866E-4</v>
      </c>
      <c r="BM93" s="6">
        <v>6</v>
      </c>
      <c r="BQ93" s="15">
        <v>86</v>
      </c>
      <c r="BR93" s="9">
        <v>0.26639344262295078</v>
      </c>
      <c r="BS93" s="9">
        <v>1.3767597765363129E-3</v>
      </c>
      <c r="BT93" s="9">
        <v>1.3617517318435755</v>
      </c>
      <c r="BU93" s="9">
        <v>1.3631284916201118</v>
      </c>
      <c r="BV93" s="9">
        <v>2.4075290500899114E-4</v>
      </c>
      <c r="BW93" s="6">
        <v>6</v>
      </c>
      <c r="CA93" s="15">
        <v>86</v>
      </c>
      <c r="CB93" s="9">
        <v>0.26639344262295078</v>
      </c>
      <c r="CC93" s="9">
        <v>1.4421899441340782E-3</v>
      </c>
      <c r="CD93" s="9">
        <v>1.3616863016759777</v>
      </c>
      <c r="CE93" s="9">
        <v>1.3631284916201118</v>
      </c>
      <c r="CF93" s="9">
        <v>2.5219462722724022E-4</v>
      </c>
      <c r="CG93" s="6">
        <v>6</v>
      </c>
      <c r="CK93" s="15">
        <v>86</v>
      </c>
      <c r="CL93" s="9">
        <v>0.26639344262295078</v>
      </c>
      <c r="CM93" s="9">
        <v>1.532565363128492E-3</v>
      </c>
      <c r="CN93" s="9">
        <v>1.3615959262569832</v>
      </c>
      <c r="CO93" s="9">
        <v>1.3631284916201116</v>
      </c>
      <c r="CP93" s="9">
        <v>2.6799850604119688E-4</v>
      </c>
      <c r="CQ93" s="6">
        <v>6</v>
      </c>
      <c r="CU93" s="15">
        <v>86</v>
      </c>
      <c r="CV93" s="9">
        <v>0.26639344262295078</v>
      </c>
      <c r="CW93" s="9">
        <v>1.6402525139664805E-3</v>
      </c>
      <c r="CX93" s="9">
        <v>1.3614882391061454</v>
      </c>
      <c r="CY93" s="9">
        <v>1.3631284916201118</v>
      </c>
      <c r="CZ93" s="9">
        <v>2.8682967385873173E-4</v>
      </c>
      <c r="DA93" s="6">
        <v>6</v>
      </c>
      <c r="DE93" s="15">
        <v>86</v>
      </c>
      <c r="DF93" s="9">
        <v>0.26639344262295078</v>
      </c>
      <c r="DG93" s="9">
        <v>1.7524379888268157E-3</v>
      </c>
      <c r="DH93" s="9">
        <v>1.3613760536312849</v>
      </c>
      <c r="DI93" s="9">
        <v>1.3631284916201116</v>
      </c>
      <c r="DJ93" s="9">
        <v>3.0644746007877136E-4</v>
      </c>
      <c r="DK93" s="6">
        <v>6</v>
      </c>
      <c r="DO93" s="15">
        <v>86</v>
      </c>
      <c r="DP93" s="9">
        <v>0.26639344262295078</v>
      </c>
      <c r="DQ93" s="9">
        <v>1.6091731843575418E-3</v>
      </c>
      <c r="DR93" s="9">
        <v>1.3615193184357541</v>
      </c>
      <c r="DS93" s="9">
        <v>1.3631284916201116</v>
      </c>
      <c r="DT93" s="9">
        <v>2.8139485580506345E-4</v>
      </c>
      <c r="DU93" s="6">
        <v>6</v>
      </c>
      <c r="DY93" s="15">
        <v>86</v>
      </c>
      <c r="DZ93" s="9">
        <v>0.26639344262295078</v>
      </c>
      <c r="EA93" s="9">
        <v>2.0434659217877095E-3</v>
      </c>
      <c r="EB93" s="9">
        <v>1.361085025698324</v>
      </c>
      <c r="EC93" s="9">
        <v>1.3631284916201116</v>
      </c>
      <c r="ED93" s="9">
        <v>3.5733928702869175E-4</v>
      </c>
      <c r="EE93" s="6">
        <v>6</v>
      </c>
      <c r="EI93" s="15">
        <v>86</v>
      </c>
      <c r="EJ93" s="9">
        <v>0.26639344262295078</v>
      </c>
      <c r="EK93" s="9">
        <v>1.8988379888268158E-3</v>
      </c>
      <c r="EL93" s="9">
        <v>1.3612296536312849</v>
      </c>
      <c r="EM93" s="9">
        <v>1.3631284916201116</v>
      </c>
      <c r="EN93" s="9">
        <v>3.3204831354210373E-4</v>
      </c>
      <c r="EO93" s="6">
        <v>6</v>
      </c>
      <c r="ES93" s="15">
        <v>86</v>
      </c>
      <c r="ET93" s="9">
        <v>0.26639344262295078</v>
      </c>
      <c r="EU93" s="9">
        <v>2.441908379888268E-3</v>
      </c>
      <c r="EV93" s="9">
        <v>1.3606865832402235</v>
      </c>
      <c r="EW93" s="9">
        <v>1.3631284916201118</v>
      </c>
      <c r="EX93" s="9">
        <v>4.2701460795357098E-4</v>
      </c>
      <c r="EY93" s="6">
        <v>6</v>
      </c>
      <c r="FC93" s="15">
        <f t="shared" si="31"/>
        <v>86</v>
      </c>
      <c r="FD93" s="9">
        <f t="shared" si="35"/>
        <v>0.26639344262295078</v>
      </c>
      <c r="FE93" s="9" cm="1">
        <f t="array" ref="FE93">VLOOKUP($G$13,'qx Malaria'!$B$1:$I$31,(FI93),FALSE)/(1-angola!FD93*INDEX($E$6:$G$11,FI93,2))</f>
        <v>1.5505586592178772E-3</v>
      </c>
      <c r="FF93" s="9">
        <f t="shared" si="33"/>
        <v>1.3615779329608939</v>
      </c>
      <c r="FG93" s="9">
        <f t="shared" si="28"/>
        <v>1.3631284916201118</v>
      </c>
      <c r="FH93" s="9">
        <f>(FE93*Table46[[#This Row],[qx (tau)]])/FG93</f>
        <v>2.7114497965121531E-4</v>
      </c>
      <c r="FI93" s="6">
        <f t="shared" si="29"/>
        <v>6</v>
      </c>
      <c r="FM93" s="15">
        <v>86</v>
      </c>
      <c r="FN93" s="9">
        <v>0.26639344262295078</v>
      </c>
      <c r="FO93" s="9">
        <v>2.7278927374301673E-3</v>
      </c>
      <c r="FP93" s="9">
        <v>1.3604005988826815</v>
      </c>
      <c r="FQ93" s="9">
        <v>1.3631284916201116</v>
      </c>
      <c r="FR93" s="9">
        <v>4.7702446881583472E-4</v>
      </c>
      <c r="FS93" s="6">
        <v>6</v>
      </c>
      <c r="FW93" s="15">
        <v>86</v>
      </c>
      <c r="FX93" s="9">
        <v>0.26639344262295078</v>
      </c>
      <c r="FY93" s="9">
        <v>2.2637474860335194E-3</v>
      </c>
      <c r="FZ93" s="9">
        <v>1.3608647441340782</v>
      </c>
      <c r="GA93" s="9">
        <v>1.3631284916201116</v>
      </c>
      <c r="GB93" s="9">
        <v>3.958597518301303E-4</v>
      </c>
      <c r="GC93" s="6">
        <v>6</v>
      </c>
      <c r="GG93" s="15">
        <v>86</v>
      </c>
      <c r="GH93" s="9">
        <v>0.26639344262295078</v>
      </c>
      <c r="GI93" s="9">
        <v>2.3948804469273743E-3</v>
      </c>
      <c r="GJ93" s="9">
        <v>1.3607336111731845</v>
      </c>
      <c r="GK93" s="9">
        <v>1.3631284916201118</v>
      </c>
      <c r="GL93" s="9">
        <v>4.1879087010920452E-4</v>
      </c>
      <c r="GM93" s="6">
        <v>6</v>
      </c>
      <c r="GQ93" s="15">
        <v>86</v>
      </c>
      <c r="GR93" s="9">
        <v>0.26639344262295078</v>
      </c>
      <c r="GS93" s="9">
        <v>1.7120893854748603E-3</v>
      </c>
      <c r="GT93" s="9">
        <v>1.3614164022346369</v>
      </c>
      <c r="GU93" s="9">
        <v>1.3631284916201118</v>
      </c>
      <c r="GV93" s="9">
        <v>2.9939173137751772E-4</v>
      </c>
      <c r="GW93" s="6">
        <v>6</v>
      </c>
      <c r="HA93" s="15">
        <v>86</v>
      </c>
      <c r="HB93" s="9">
        <v>0.26639344262295078</v>
      </c>
      <c r="HC93" s="9">
        <v>1.4179262569832404E-3</v>
      </c>
      <c r="HD93" s="9">
        <v>1.3617105653631285</v>
      </c>
      <c r="HE93" s="9">
        <v>1.3631284916201118</v>
      </c>
      <c r="HF93" s="9">
        <v>2.4795165523797287E-4</v>
      </c>
      <c r="HG93" s="6">
        <v>6</v>
      </c>
      <c r="HK93" s="15">
        <v>86</v>
      </c>
      <c r="HL93" s="9">
        <v>0.26639344262295078</v>
      </c>
      <c r="HM93" s="9">
        <v>1.2388111731843575E-3</v>
      </c>
      <c r="HN93" s="9">
        <v>1.3618896804469274</v>
      </c>
      <c r="HO93" s="9">
        <v>1.3631284916201116</v>
      </c>
      <c r="HP93" s="9">
        <v>2.1662994066551605E-4</v>
      </c>
      <c r="HQ93" s="6">
        <v>6</v>
      </c>
      <c r="HU93" s="15">
        <v>86</v>
      </c>
      <c r="HV93" s="9">
        <v>0.26639344262295078</v>
      </c>
      <c r="HW93" s="9">
        <v>1.1056335195530726E-3</v>
      </c>
      <c r="HX93" s="9">
        <v>1.3620228581005587</v>
      </c>
      <c r="HY93" s="9">
        <v>1.3631284916201118</v>
      </c>
      <c r="HZ93" s="9">
        <v>1.9334126856712151E-4</v>
      </c>
      <c r="IA93" s="6">
        <v>6</v>
      </c>
      <c r="IE93" s="15">
        <v>86</v>
      </c>
      <c r="IF93" s="9">
        <v>0.26639344262295078</v>
      </c>
      <c r="IG93" s="9">
        <v>1.0535620111731844E-3</v>
      </c>
      <c r="IH93" s="9">
        <v>1.3620749296089387</v>
      </c>
      <c r="II93" s="9">
        <v>1.3631284916201118</v>
      </c>
      <c r="IJ93" s="9">
        <v>1.8423556463509829E-4</v>
      </c>
      <c r="IK93" s="6">
        <v>6</v>
      </c>
      <c r="IO93" s="15">
        <v>86</v>
      </c>
      <c r="IP93" s="9">
        <v>0.26639344262295078</v>
      </c>
      <c r="IQ93" s="9">
        <v>1.0655575418994413E-3</v>
      </c>
      <c r="IR93" s="9">
        <v>1.3620629340782124</v>
      </c>
      <c r="IS93" s="9">
        <v>1.3631284916201118</v>
      </c>
      <c r="IT93" s="9">
        <v>1.8633321370844396E-4</v>
      </c>
      <c r="IU93" s="6">
        <v>6</v>
      </c>
      <c r="IY93" s="15">
        <v>86</v>
      </c>
      <c r="IZ93" s="9">
        <v>0.26639344262295078</v>
      </c>
      <c r="JA93" s="9">
        <v>1.2707083798882681E-3</v>
      </c>
      <c r="JB93" s="9">
        <v>1.3618577832402234</v>
      </c>
      <c r="JC93" s="9">
        <v>1.3631284916201116</v>
      </c>
      <c r="JD93" s="9">
        <v>2.2220778024691244E-4</v>
      </c>
      <c r="JE93" s="6">
        <v>6</v>
      </c>
      <c r="JI93" s="15">
        <v>86</v>
      </c>
      <c r="JJ93" s="9">
        <v>0.26639344262295078</v>
      </c>
      <c r="JK93" s="9">
        <v>1.1547061452513965E-3</v>
      </c>
      <c r="JL93" s="9">
        <v>1.3619737854748604</v>
      </c>
      <c r="JM93" s="9">
        <v>1.3631284916201118</v>
      </c>
      <c r="JN93" s="9">
        <v>2.019225602308083E-4</v>
      </c>
      <c r="JO93" s="6">
        <v>6</v>
      </c>
      <c r="JS93" s="15">
        <v>86</v>
      </c>
      <c r="JT93" s="9">
        <v>0.26639344262295078</v>
      </c>
      <c r="JU93" s="9">
        <v>1.4592290502793298E-3</v>
      </c>
      <c r="JV93" s="9">
        <v>1.3616692625698326</v>
      </c>
      <c r="JW93" s="9">
        <v>1.3631284916201118</v>
      </c>
      <c r="JX93" s="9">
        <v>2.5517424238824261E-4</v>
      </c>
      <c r="JY93" s="6">
        <v>6</v>
      </c>
      <c r="KC93" s="15">
        <v>86</v>
      </c>
      <c r="KD93" s="9">
        <v>0.26639344262295078</v>
      </c>
      <c r="KE93" s="9">
        <v>1.5177072625698325E-3</v>
      </c>
      <c r="KF93" s="9">
        <v>1.3616107843575418</v>
      </c>
      <c r="KG93" s="9">
        <v>1.3631284916201116</v>
      </c>
      <c r="KH93" s="9">
        <v>2.654002816208028E-4</v>
      </c>
      <c r="KI93" s="6">
        <v>6</v>
      </c>
      <c r="KM93" s="15">
        <v>86</v>
      </c>
      <c r="KN93" s="9">
        <v>0.26639344262295078</v>
      </c>
      <c r="KO93" s="9">
        <v>1.5576469273743017E-3</v>
      </c>
      <c r="KP93" s="9">
        <v>1.3615708446927375</v>
      </c>
      <c r="KQ93" s="9">
        <v>1.3631284916201118</v>
      </c>
      <c r="KR93" s="9">
        <v>2.7238449955819231E-4</v>
      </c>
      <c r="KS93" s="6">
        <v>6</v>
      </c>
      <c r="KW93" s="15">
        <v>86</v>
      </c>
      <c r="KX93" s="9">
        <v>0.26639344262295078</v>
      </c>
      <c r="KY93" s="9">
        <v>1.5505586592178772E-3</v>
      </c>
      <c r="KZ93" s="9">
        <v>1.3615779329608939</v>
      </c>
      <c r="LA93" s="9">
        <v>1.3631284916201118</v>
      </c>
      <c r="LB93" s="9">
        <v>2.7114497965121531E-4</v>
      </c>
      <c r="LC93" s="6">
        <v>6</v>
      </c>
    </row>
    <row r="94" spans="1:315">
      <c r="A94" s="6">
        <v>87</v>
      </c>
      <c r="B94" s="6">
        <v>0.24951742723696721</v>
      </c>
      <c r="C94" s="6">
        <f>1-Table46[[#This Row],[qx (tau)]]</f>
        <v>0.75048257276303276</v>
      </c>
      <c r="H94" s="15">
        <f t="shared" si="30"/>
        <v>87</v>
      </c>
      <c r="I94" s="9">
        <f t="shared" si="34"/>
        <v>0.28306010928961745</v>
      </c>
      <c r="J94" s="9" cm="1">
        <f t="array" ref="J94">VLOOKUP($G$13,'qx Malaria'!$B$1:$I$31,(N94),FALSE)/(1-angola!I94*INDEX($E$6:$G$11,N94,2))</f>
        <v>1.5866044207317072E-3</v>
      </c>
      <c r="K94" s="9">
        <f t="shared" si="32"/>
        <v>1.3932304687499999</v>
      </c>
      <c r="L94" s="9">
        <f t="shared" si="26"/>
        <v>1.3948170731707317</v>
      </c>
      <c r="M94" s="9">
        <f>(J94*Table46[[#This Row],[qx (tau)]])/L94</f>
        <v>2.8382607348205019E-4</v>
      </c>
      <c r="N94" s="6">
        <f t="shared" si="27"/>
        <v>6</v>
      </c>
      <c r="S94" s="15">
        <v>87</v>
      </c>
      <c r="T94" s="9">
        <v>0.28306010928961745</v>
      </c>
      <c r="U94" s="9">
        <v>1.077356707317073E-3</v>
      </c>
      <c r="V94" s="9">
        <v>1.3937397164634144</v>
      </c>
      <c r="W94" s="9">
        <v>1.3948170731707314</v>
      </c>
      <c r="X94" s="9">
        <v>1.9272726079783348E-4</v>
      </c>
      <c r="Y94" s="6">
        <v>6</v>
      </c>
      <c r="AC94" s="15">
        <v>87</v>
      </c>
      <c r="AD94" s="9">
        <v>0.28306010928961745</v>
      </c>
      <c r="AE94" s="9">
        <v>1.1851760670731706E-3</v>
      </c>
      <c r="AF94" s="9">
        <v>1.3936318971036585</v>
      </c>
      <c r="AG94" s="9">
        <v>1.3948170731707317</v>
      </c>
      <c r="AH94" s="9">
        <v>2.1201495792325101E-4</v>
      </c>
      <c r="AI94" s="6">
        <v>6</v>
      </c>
      <c r="AM94" s="15">
        <v>87</v>
      </c>
      <c r="AN94" s="9">
        <v>0.28306010928961745</v>
      </c>
      <c r="AO94" s="9">
        <v>1.2278574695121951E-3</v>
      </c>
      <c r="AP94" s="9">
        <v>1.3935892157012195</v>
      </c>
      <c r="AQ94" s="9">
        <v>1.3948170731707317</v>
      </c>
      <c r="AR94" s="9">
        <v>2.1965019119670224E-4</v>
      </c>
      <c r="AS94" s="6">
        <v>6</v>
      </c>
      <c r="AW94" s="15">
        <v>87</v>
      </c>
      <c r="AX94" s="9">
        <v>0.28306010928961745</v>
      </c>
      <c r="AY94" s="9">
        <v>1.2807210365853657E-3</v>
      </c>
      <c r="AZ94" s="9">
        <v>1.3935363521341464</v>
      </c>
      <c r="BA94" s="9">
        <v>1.3948170731707317</v>
      </c>
      <c r="BB94" s="9">
        <v>2.2910690168898327E-4</v>
      </c>
      <c r="BC94" s="6">
        <v>6</v>
      </c>
      <c r="BG94" s="15">
        <v>87</v>
      </c>
      <c r="BH94" s="9">
        <v>0.28306010928961745</v>
      </c>
      <c r="BI94" s="9">
        <v>1.3462774390243901E-3</v>
      </c>
      <c r="BJ94" s="9">
        <v>1.3934707957317072</v>
      </c>
      <c r="BK94" s="9">
        <v>1.3948170731707317</v>
      </c>
      <c r="BL94" s="9">
        <v>2.4083422076912072E-4</v>
      </c>
      <c r="BM94" s="6">
        <v>6</v>
      </c>
      <c r="BQ94" s="15">
        <v>87</v>
      </c>
      <c r="BR94" s="9">
        <v>0.28306010928961745</v>
      </c>
      <c r="BS94" s="9">
        <v>1.408765243902439E-3</v>
      </c>
      <c r="BT94" s="9">
        <v>1.3934083079268293</v>
      </c>
      <c r="BU94" s="9">
        <v>1.3948170731707319</v>
      </c>
      <c r="BV94" s="9">
        <v>2.5201260150933683E-4</v>
      </c>
      <c r="BW94" s="6">
        <v>6</v>
      </c>
      <c r="CA94" s="15">
        <v>87</v>
      </c>
      <c r="CB94" s="9">
        <v>0.28306010928961745</v>
      </c>
      <c r="CC94" s="9">
        <v>1.4757164634146339E-3</v>
      </c>
      <c r="CD94" s="9">
        <v>1.393341356707317</v>
      </c>
      <c r="CE94" s="9">
        <v>1.3948170731707317</v>
      </c>
      <c r="CF94" s="9">
        <v>2.6398943801671124E-4</v>
      </c>
      <c r="CG94" s="6">
        <v>6</v>
      </c>
      <c r="CK94" s="15">
        <v>87</v>
      </c>
      <c r="CL94" s="9">
        <v>0.28306010928961745</v>
      </c>
      <c r="CM94" s="9">
        <v>1.5681928353658539E-3</v>
      </c>
      <c r="CN94" s="9">
        <v>1.3932488803353658</v>
      </c>
      <c r="CO94" s="9">
        <v>1.3948170731707317</v>
      </c>
      <c r="CP94" s="9">
        <v>2.8053244344252229E-4</v>
      </c>
      <c r="CQ94" s="6">
        <v>6</v>
      </c>
      <c r="CU94" s="15">
        <v>87</v>
      </c>
      <c r="CV94" s="9">
        <v>0.28306010928961745</v>
      </c>
      <c r="CW94" s="9">
        <v>1.6783833841463413E-3</v>
      </c>
      <c r="CX94" s="9">
        <v>1.3931386897865852</v>
      </c>
      <c r="CY94" s="9">
        <v>1.3948170731707314</v>
      </c>
      <c r="CZ94" s="9">
        <v>3.0024432019424267E-4</v>
      </c>
      <c r="DA94" s="6">
        <v>6</v>
      </c>
      <c r="DE94" s="15">
        <v>87</v>
      </c>
      <c r="DF94" s="9">
        <v>0.28306010928961745</v>
      </c>
      <c r="DG94" s="9">
        <v>1.7931768292682925E-3</v>
      </c>
      <c r="DH94" s="9">
        <v>1.3930238963414634</v>
      </c>
      <c r="DI94" s="9">
        <v>1.3948170731707317</v>
      </c>
      <c r="DJ94" s="9">
        <v>3.2077960445584501E-4</v>
      </c>
      <c r="DK94" s="6">
        <v>6</v>
      </c>
      <c r="DO94" s="15">
        <v>87</v>
      </c>
      <c r="DP94" s="9">
        <v>0.28306010928961745</v>
      </c>
      <c r="DQ94" s="9">
        <v>1.6465815548780485E-3</v>
      </c>
      <c r="DR94" s="9">
        <v>1.3931704916158536</v>
      </c>
      <c r="DS94" s="9">
        <v>1.3948170731707317</v>
      </c>
      <c r="DT94" s="9">
        <v>2.9455532285323975E-4</v>
      </c>
      <c r="DU94" s="6">
        <v>6</v>
      </c>
      <c r="DY94" s="15">
        <v>87</v>
      </c>
      <c r="DZ94" s="9">
        <v>0.28306010928961745</v>
      </c>
      <c r="EA94" s="9">
        <v>2.0909702743902438E-3</v>
      </c>
      <c r="EB94" s="9">
        <v>1.3927261028963414</v>
      </c>
      <c r="EC94" s="9">
        <v>1.3948170731707317</v>
      </c>
      <c r="ED94" s="9">
        <v>3.7405157517093754E-4</v>
      </c>
      <c r="EE94" s="6">
        <v>6</v>
      </c>
      <c r="EI94" s="15">
        <v>87</v>
      </c>
      <c r="EJ94" s="9">
        <v>0.28306010928961745</v>
      </c>
      <c r="EK94" s="9">
        <v>1.9429801829268293E-3</v>
      </c>
      <c r="EL94" s="9">
        <v>1.3928740929878047</v>
      </c>
      <c r="EM94" s="9">
        <v>1.3948170731707317</v>
      </c>
      <c r="EN94" s="9">
        <v>3.4757777614109536E-4</v>
      </c>
      <c r="EO94" s="6">
        <v>6</v>
      </c>
      <c r="ES94" s="15">
        <v>87</v>
      </c>
      <c r="ET94" s="9">
        <v>0.28306010928961745</v>
      </c>
      <c r="EU94" s="9">
        <v>2.4986753048780483E-3</v>
      </c>
      <c r="EV94" s="9">
        <v>1.3923183978658535</v>
      </c>
      <c r="EW94" s="9">
        <v>1.3948170731707317</v>
      </c>
      <c r="EX94" s="9">
        <v>4.4698551915230302E-4</v>
      </c>
      <c r="EY94" s="6">
        <v>6</v>
      </c>
      <c r="FC94" s="15">
        <f t="shared" si="31"/>
        <v>87</v>
      </c>
      <c r="FD94" s="9">
        <f t="shared" si="35"/>
        <v>0.28306010928961745</v>
      </c>
      <c r="FE94" s="9" cm="1">
        <f t="array" ref="FE94">VLOOKUP($G$13,'qx Malaria'!$B$1:$I$31,(FI94),FALSE)/(1-angola!FD94*INDEX($E$6:$G$11,FI94,2))</f>
        <v>1.5866044207317072E-3</v>
      </c>
      <c r="FF94" s="9">
        <f t="shared" si="33"/>
        <v>1.3932304687499999</v>
      </c>
      <c r="FG94" s="9">
        <f t="shared" si="28"/>
        <v>1.3948170731707317</v>
      </c>
      <c r="FH94" s="9">
        <f>(FE94*Table46[[#This Row],[qx (tau)]])/FG94</f>
        <v>2.8382607348205019E-4</v>
      </c>
      <c r="FI94" s="6">
        <f t="shared" si="29"/>
        <v>6</v>
      </c>
      <c r="FM94" s="15">
        <v>87</v>
      </c>
      <c r="FN94" s="9">
        <v>0.28306010928961745</v>
      </c>
      <c r="FO94" s="9">
        <v>2.7913079268292681E-3</v>
      </c>
      <c r="FP94" s="9">
        <v>1.3920257652439023</v>
      </c>
      <c r="FQ94" s="9">
        <v>1.3948170731707317</v>
      </c>
      <c r="FR94" s="9">
        <v>4.9933427538661871E-4</v>
      </c>
      <c r="FS94" s="6">
        <v>6</v>
      </c>
      <c r="FW94" s="15">
        <v>87</v>
      </c>
      <c r="FX94" s="9">
        <v>0.28306010928961745</v>
      </c>
      <c r="FY94" s="9">
        <v>2.3163727134146339E-3</v>
      </c>
      <c r="FZ94" s="9">
        <v>1.3925007004573171</v>
      </c>
      <c r="GA94" s="9">
        <v>1.3948170731707317</v>
      </c>
      <c r="GB94" s="9">
        <v>4.1437359141243145E-4</v>
      </c>
      <c r="GC94" s="6">
        <v>6</v>
      </c>
      <c r="GG94" s="15">
        <v>87</v>
      </c>
      <c r="GH94" s="9">
        <v>0.28306010928961745</v>
      </c>
      <c r="GI94" s="9">
        <v>2.4505541158536585E-3</v>
      </c>
      <c r="GJ94" s="9">
        <v>1.392366519054878</v>
      </c>
      <c r="GK94" s="9">
        <v>1.3948170731707317</v>
      </c>
      <c r="GL94" s="9">
        <v>4.383771679126277E-4</v>
      </c>
      <c r="GM94" s="6">
        <v>6</v>
      </c>
      <c r="GQ94" s="15">
        <v>87</v>
      </c>
      <c r="GR94" s="9">
        <v>0.28306010928961745</v>
      </c>
      <c r="GS94" s="9">
        <v>1.7518902439024389E-3</v>
      </c>
      <c r="GT94" s="9">
        <v>1.3930651829268292</v>
      </c>
      <c r="GU94" s="9">
        <v>1.3948170731707317</v>
      </c>
      <c r="GV94" s="9">
        <v>3.1339388860963078E-4</v>
      </c>
      <c r="GW94" s="6">
        <v>6</v>
      </c>
      <c r="HA94" s="15">
        <v>87</v>
      </c>
      <c r="HB94" s="9">
        <v>0.28306010928961745</v>
      </c>
      <c r="HC94" s="9">
        <v>1.4508887195121951E-3</v>
      </c>
      <c r="HD94" s="9">
        <v>1.3933661844512193</v>
      </c>
      <c r="HE94" s="9">
        <v>1.3948170731707314</v>
      </c>
      <c r="HF94" s="9">
        <v>2.5954802781189332E-4</v>
      </c>
      <c r="HG94" s="6">
        <v>6</v>
      </c>
      <c r="HK94" s="15">
        <v>87</v>
      </c>
      <c r="HL94" s="9">
        <v>0.28306010928961745</v>
      </c>
      <c r="HM94" s="9">
        <v>1.2676097560975609E-3</v>
      </c>
      <c r="HN94" s="9">
        <v>1.3935494634146339</v>
      </c>
      <c r="HO94" s="9">
        <v>1.3948170731707314</v>
      </c>
      <c r="HP94" s="9">
        <v>2.2676143787295582E-4</v>
      </c>
      <c r="HQ94" s="6">
        <v>6</v>
      </c>
      <c r="HU94" s="15">
        <v>87</v>
      </c>
      <c r="HV94" s="9">
        <v>0.28306010928961745</v>
      </c>
      <c r="HW94" s="9">
        <v>1.1313361280487805E-3</v>
      </c>
      <c r="HX94" s="9">
        <v>1.3936857370426829</v>
      </c>
      <c r="HY94" s="9">
        <v>1.3948170731707317</v>
      </c>
      <c r="HZ94" s="9">
        <v>2.0238358523190411E-4</v>
      </c>
      <c r="IA94" s="6">
        <v>6</v>
      </c>
      <c r="IE94" s="15">
        <v>87</v>
      </c>
      <c r="IF94" s="9">
        <v>0.28306010928961745</v>
      </c>
      <c r="IG94" s="9">
        <v>1.0780541158536586E-3</v>
      </c>
      <c r="IH94" s="9">
        <v>1.393739019054878</v>
      </c>
      <c r="II94" s="9">
        <v>1.3948170731707317</v>
      </c>
      <c r="IJ94" s="9">
        <v>1.92852019511452E-4</v>
      </c>
      <c r="IK94" s="6">
        <v>6</v>
      </c>
      <c r="IO94" s="15">
        <v>87</v>
      </c>
      <c r="IP94" s="9">
        <v>0.28306010928961745</v>
      </c>
      <c r="IQ94" s="9">
        <v>1.0903285060975608E-3</v>
      </c>
      <c r="IR94" s="9">
        <v>1.393726744664634</v>
      </c>
      <c r="IS94" s="9">
        <v>1.3948170731707314</v>
      </c>
      <c r="IT94" s="9">
        <v>1.9504777287113727E-4</v>
      </c>
      <c r="IU94" s="6">
        <v>6</v>
      </c>
      <c r="IY94" s="15">
        <v>87</v>
      </c>
      <c r="IZ94" s="9">
        <v>0.28306010928961745</v>
      </c>
      <c r="JA94" s="9">
        <v>1.3002484756097559E-3</v>
      </c>
      <c r="JB94" s="9">
        <v>1.3935168246951217</v>
      </c>
      <c r="JC94" s="9">
        <v>1.3948170731707314</v>
      </c>
      <c r="JD94" s="9">
        <v>2.3260014567030084E-4</v>
      </c>
      <c r="JE94" s="6">
        <v>6</v>
      </c>
      <c r="JI94" s="15">
        <v>87</v>
      </c>
      <c r="JJ94" s="9">
        <v>0.28306010928961745</v>
      </c>
      <c r="JK94" s="9">
        <v>1.1815495426829266E-3</v>
      </c>
      <c r="JL94" s="9">
        <v>1.3936355236280487</v>
      </c>
      <c r="JM94" s="9">
        <v>1.3948170731707317</v>
      </c>
      <c r="JN94" s="9">
        <v>2.113662126124349E-4</v>
      </c>
      <c r="JO94" s="6">
        <v>6</v>
      </c>
      <c r="JS94" s="15">
        <v>87</v>
      </c>
      <c r="JT94" s="9">
        <v>0.28306010928961745</v>
      </c>
      <c r="JU94" s="9">
        <v>1.4931516768292683E-3</v>
      </c>
      <c r="JV94" s="9">
        <v>1.3933239214939024</v>
      </c>
      <c r="JW94" s="9">
        <v>1.3948170731707317</v>
      </c>
      <c r="JX94" s="9">
        <v>2.6710840585717339E-4</v>
      </c>
      <c r="JY94" s="6">
        <v>6</v>
      </c>
      <c r="KC94" s="15">
        <v>87</v>
      </c>
      <c r="KD94" s="9">
        <v>0.28306010928961745</v>
      </c>
      <c r="KE94" s="9">
        <v>1.5529893292682926E-3</v>
      </c>
      <c r="KF94" s="9">
        <v>1.3932640838414634</v>
      </c>
      <c r="KG94" s="9">
        <v>1.3948170731707317</v>
      </c>
      <c r="KH94" s="9">
        <v>2.7781270348563926E-4</v>
      </c>
      <c r="KI94" s="6">
        <v>6</v>
      </c>
      <c r="KM94" s="15">
        <v>87</v>
      </c>
      <c r="KN94" s="9">
        <v>0.28306010928961745</v>
      </c>
      <c r="KO94" s="9">
        <v>1.5938574695121949E-3</v>
      </c>
      <c r="KP94" s="9">
        <v>1.3932232157012194</v>
      </c>
      <c r="KQ94" s="9">
        <v>1.3948170731707317</v>
      </c>
      <c r="KR94" s="9">
        <v>2.8512356410368236E-4</v>
      </c>
      <c r="KS94" s="6">
        <v>6</v>
      </c>
      <c r="KW94" s="15">
        <v>87</v>
      </c>
      <c r="KX94" s="9">
        <v>0.28306010928961745</v>
      </c>
      <c r="KY94" s="9">
        <v>1.5866044207317072E-3</v>
      </c>
      <c r="KZ94" s="9">
        <v>1.3932304687499999</v>
      </c>
      <c r="LA94" s="9">
        <v>1.3948170731707317</v>
      </c>
      <c r="LB94" s="9">
        <v>2.8382607348205019E-4</v>
      </c>
      <c r="LC94" s="6">
        <v>6</v>
      </c>
    </row>
    <row r="95" spans="1:315">
      <c r="A95" s="6">
        <v>88</v>
      </c>
      <c r="B95" s="6">
        <v>0.26091288790784178</v>
      </c>
      <c r="C95" s="6">
        <f>1-Table46[[#This Row],[qx (tau)]]</f>
        <v>0.73908711209215827</v>
      </c>
      <c r="H95" s="15">
        <f t="shared" si="30"/>
        <v>88</v>
      </c>
      <c r="I95" s="9">
        <f t="shared" si="34"/>
        <v>0.29972677595628411</v>
      </c>
      <c r="J95" s="9" cm="1">
        <f t="array" ref="J95">VLOOKUP($G$13,'qx Malaria'!$B$1:$I$31,(N95),FALSE)/(1-angola!I95*INDEX($E$6:$G$11,N95,2))</f>
        <v>1.6243659773702691E-3</v>
      </c>
      <c r="K95" s="9">
        <f t="shared" si="32"/>
        <v>1.4263896800624267</v>
      </c>
      <c r="L95" s="9">
        <f t="shared" si="26"/>
        <v>1.428014046039797</v>
      </c>
      <c r="M95" s="9">
        <f>(J95*Table46[[#This Row],[qx (tau)]])/L95</f>
        <v>2.9678840999517006E-4</v>
      </c>
      <c r="N95" s="6">
        <f t="shared" si="27"/>
        <v>6</v>
      </c>
      <c r="S95" s="15">
        <v>88</v>
      </c>
      <c r="T95" s="9">
        <v>0.29972677595628411</v>
      </c>
      <c r="U95" s="9">
        <v>1.1029980491611389E-3</v>
      </c>
      <c r="V95" s="9">
        <v>1.4269110479906357</v>
      </c>
      <c r="W95" s="9">
        <v>1.4280140460397968</v>
      </c>
      <c r="X95" s="9">
        <v>2.0152911462001697E-4</v>
      </c>
      <c r="Y95" s="6">
        <v>6</v>
      </c>
      <c r="AC95" s="15">
        <v>88</v>
      </c>
      <c r="AD95" s="9">
        <v>0.29972677595628411</v>
      </c>
      <c r="AE95" s="9">
        <v>1.2133835349200154E-3</v>
      </c>
      <c r="AF95" s="9">
        <v>1.426800662504877</v>
      </c>
      <c r="AG95" s="9">
        <v>1.428014046039797</v>
      </c>
      <c r="AH95" s="9">
        <v>2.2169768085529313E-4</v>
      </c>
      <c r="AI95" s="6">
        <v>6</v>
      </c>
      <c r="AM95" s="15">
        <v>88</v>
      </c>
      <c r="AN95" s="9">
        <v>0.29972677595628411</v>
      </c>
      <c r="AO95" s="9">
        <v>1.2570807647288333E-3</v>
      </c>
      <c r="AP95" s="9">
        <v>1.4267569652750682</v>
      </c>
      <c r="AQ95" s="9">
        <v>1.428014046039797</v>
      </c>
      <c r="AR95" s="9">
        <v>2.2968161522527312E-4</v>
      </c>
      <c r="AS95" s="6">
        <v>6</v>
      </c>
      <c r="AW95" s="15">
        <v>88</v>
      </c>
      <c r="AX95" s="9">
        <v>0.29972677595628411</v>
      </c>
      <c r="AY95" s="9">
        <v>1.3112024970737416E-3</v>
      </c>
      <c r="AZ95" s="9">
        <v>1.4267028435427231</v>
      </c>
      <c r="BA95" s="9">
        <v>1.428014046039797</v>
      </c>
      <c r="BB95" s="9">
        <v>2.3957021367698034E-4</v>
      </c>
      <c r="BC95" s="6">
        <v>6</v>
      </c>
      <c r="BG95" s="15">
        <v>88</v>
      </c>
      <c r="BH95" s="9">
        <v>0.29972677595628411</v>
      </c>
      <c r="BI95" s="9">
        <v>1.3783191572376118E-3</v>
      </c>
      <c r="BJ95" s="9">
        <v>1.4266357268825594</v>
      </c>
      <c r="BK95" s="9">
        <v>1.428014046039797</v>
      </c>
      <c r="BL95" s="9">
        <v>2.5183311940864885E-4</v>
      </c>
      <c r="BM95" s="6">
        <v>6</v>
      </c>
      <c r="BQ95" s="15">
        <v>88</v>
      </c>
      <c r="BR95" s="9">
        <v>0.29972677595628411</v>
      </c>
      <c r="BS95" s="9">
        <v>1.4422941865001948E-3</v>
      </c>
      <c r="BT95" s="9">
        <v>1.4265717518532968</v>
      </c>
      <c r="BU95" s="9">
        <v>1.428014046039797</v>
      </c>
      <c r="BV95" s="9">
        <v>2.6352201678692019E-4</v>
      </c>
      <c r="BW95" s="6">
        <v>6</v>
      </c>
      <c r="CA95" s="15">
        <v>88</v>
      </c>
      <c r="CB95" s="9">
        <v>0.29972677595628411</v>
      </c>
      <c r="CC95" s="9">
        <v>1.510838860710105E-3</v>
      </c>
      <c r="CD95" s="9">
        <v>1.4265032071790869</v>
      </c>
      <c r="CE95" s="9">
        <v>1.428014046039797</v>
      </c>
      <c r="CF95" s="9">
        <v>2.7604583540649657E-4</v>
      </c>
      <c r="CG95" s="6">
        <v>6</v>
      </c>
      <c r="CK95" s="15">
        <v>88</v>
      </c>
      <c r="CL95" s="9">
        <v>0.29972677595628411</v>
      </c>
      <c r="CM95" s="9">
        <v>1.6055161919625439E-3</v>
      </c>
      <c r="CN95" s="9">
        <v>1.4264085298478344</v>
      </c>
      <c r="CO95" s="9">
        <v>1.428014046039797</v>
      </c>
      <c r="CP95" s="9">
        <v>2.9334435987478656E-4</v>
      </c>
      <c r="CQ95" s="6">
        <v>6</v>
      </c>
      <c r="CU95" s="15">
        <v>88</v>
      </c>
      <c r="CV95" s="9">
        <v>0.29972677595628411</v>
      </c>
      <c r="CW95" s="9">
        <v>1.7183293015996877E-3</v>
      </c>
      <c r="CX95" s="9">
        <v>1.4262957167381971</v>
      </c>
      <c r="CY95" s="9">
        <v>1.4280140460397968</v>
      </c>
      <c r="CZ95" s="9">
        <v>3.1395647801950609E-4</v>
      </c>
      <c r="DA95" s="6">
        <v>6</v>
      </c>
      <c r="DE95" s="15">
        <v>88</v>
      </c>
      <c r="DF95" s="9">
        <v>0.29972677595628411</v>
      </c>
      <c r="DG95" s="9">
        <v>1.8358548575887629E-3</v>
      </c>
      <c r="DH95" s="9">
        <v>1.4261781911822082</v>
      </c>
      <c r="DI95" s="9">
        <v>1.428014046039797</v>
      </c>
      <c r="DJ95" s="9">
        <v>3.3542960869432139E-4</v>
      </c>
      <c r="DK95" s="6">
        <v>6</v>
      </c>
      <c r="DO95" s="15">
        <v>88</v>
      </c>
      <c r="DP95" s="9">
        <v>0.29972677595628411</v>
      </c>
      <c r="DQ95" s="9">
        <v>1.6857705813499802E-3</v>
      </c>
      <c r="DR95" s="9">
        <v>1.426328275458447</v>
      </c>
      <c r="DS95" s="9">
        <v>1.428014046039797</v>
      </c>
      <c r="DT95" s="9">
        <v>3.0800766417520719E-4</v>
      </c>
      <c r="DU95" s="6">
        <v>6</v>
      </c>
      <c r="DY95" s="15">
        <v>88</v>
      </c>
      <c r="DZ95" s="9">
        <v>0.29972677595628411</v>
      </c>
      <c r="EA95" s="9">
        <v>2.1407358564182596E-3</v>
      </c>
      <c r="EB95" s="9">
        <v>1.4258733101833787</v>
      </c>
      <c r="EC95" s="9">
        <v>1.428014046039797</v>
      </c>
      <c r="ED95" s="9">
        <v>3.9113451026264557E-4</v>
      </c>
      <c r="EE95" s="6">
        <v>6</v>
      </c>
      <c r="EI95" s="15">
        <v>88</v>
      </c>
      <c r="EJ95" s="9">
        <v>0.29972677595628411</v>
      </c>
      <c r="EK95" s="9">
        <v>1.9892235661334375E-3</v>
      </c>
      <c r="EL95" s="9">
        <v>1.4260248224736636</v>
      </c>
      <c r="EM95" s="9">
        <v>1.428014046039797</v>
      </c>
      <c r="EN95" s="9">
        <v>3.6345165285562366E-4</v>
      </c>
      <c r="EO95" s="6">
        <v>6</v>
      </c>
      <c r="ES95" s="15">
        <v>88</v>
      </c>
      <c r="ET95" s="9">
        <v>0.29972677595628411</v>
      </c>
      <c r="EU95" s="9">
        <v>2.558144362075692E-3</v>
      </c>
      <c r="EV95" s="9">
        <v>1.4254559016777213</v>
      </c>
      <c r="EW95" s="9">
        <v>1.428014046039797</v>
      </c>
      <c r="EX95" s="9">
        <v>4.6739934739810769E-4</v>
      </c>
      <c r="EY95" s="6">
        <v>6</v>
      </c>
      <c r="FC95" s="15">
        <f t="shared" si="31"/>
        <v>88</v>
      </c>
      <c r="FD95" s="9">
        <f t="shared" si="35"/>
        <v>0.29972677595628411</v>
      </c>
      <c r="FE95" s="9" cm="1">
        <f t="array" ref="FE95">VLOOKUP($G$13,'qx Malaria'!$B$1:$I$31,(FI95),FALSE)/(1-angola!FD95*INDEX($E$6:$G$11,FI95,2))</f>
        <v>1.6243659773702691E-3</v>
      </c>
      <c r="FF95" s="9">
        <f t="shared" si="33"/>
        <v>1.4263896800624267</v>
      </c>
      <c r="FG95" s="9">
        <f t="shared" si="28"/>
        <v>1.428014046039797</v>
      </c>
      <c r="FH95" s="9">
        <f>(FE95*Table46[[#This Row],[qx (tau)]])/FG95</f>
        <v>2.9678840999517006E-4</v>
      </c>
      <c r="FI95" s="6">
        <f t="shared" si="29"/>
        <v>6</v>
      </c>
      <c r="FM95" s="15">
        <v>88</v>
      </c>
      <c r="FN95" s="9">
        <v>0.29972677595628411</v>
      </c>
      <c r="FO95" s="9">
        <v>2.8577417089348414E-3</v>
      </c>
      <c r="FP95" s="9">
        <v>1.4251563043308619</v>
      </c>
      <c r="FQ95" s="9">
        <v>1.4280140460397968</v>
      </c>
      <c r="FR95" s="9">
        <v>5.2213887128117308E-4</v>
      </c>
      <c r="FS95" s="6">
        <v>6</v>
      </c>
      <c r="FW95" s="15">
        <v>88</v>
      </c>
      <c r="FX95" s="9">
        <v>0.29972677595628411</v>
      </c>
      <c r="FY95" s="9">
        <v>2.3715029262582907E-3</v>
      </c>
      <c r="FZ95" s="9">
        <v>1.4256425431135387</v>
      </c>
      <c r="GA95" s="9">
        <v>1.428014046039797</v>
      </c>
      <c r="GB95" s="9">
        <v>4.3329803294855283E-4</v>
      </c>
      <c r="GC95" s="6">
        <v>6</v>
      </c>
      <c r="GG95" s="15">
        <v>88</v>
      </c>
      <c r="GH95" s="9">
        <v>0.29972677595628411</v>
      </c>
      <c r="GI95" s="9">
        <v>2.5088778774873194E-3</v>
      </c>
      <c r="GJ95" s="9">
        <v>1.4255051681623097</v>
      </c>
      <c r="GK95" s="9">
        <v>1.428014046039797</v>
      </c>
      <c r="GL95" s="9">
        <v>4.5839785276528729E-4</v>
      </c>
      <c r="GM95" s="6">
        <v>6</v>
      </c>
      <c r="GQ95" s="15">
        <v>88</v>
      </c>
      <c r="GR95" s="9">
        <v>0.29972677595628411</v>
      </c>
      <c r="GS95" s="9">
        <v>1.7935856418259848E-3</v>
      </c>
      <c r="GT95" s="9">
        <v>1.4262204603979709</v>
      </c>
      <c r="GU95" s="9">
        <v>1.428014046039797</v>
      </c>
      <c r="GV95" s="9">
        <v>3.2770658721224924E-4</v>
      </c>
      <c r="GW95" s="6">
        <v>6</v>
      </c>
      <c r="HA95" s="15">
        <v>88</v>
      </c>
      <c r="HB95" s="9">
        <v>0.29972677595628411</v>
      </c>
      <c r="HC95" s="9">
        <v>1.4854202106905968E-3</v>
      </c>
      <c r="HD95" s="9">
        <v>1.4265286258291063</v>
      </c>
      <c r="HE95" s="9">
        <v>1.428014046039797</v>
      </c>
      <c r="HF95" s="9">
        <v>2.7140158600173704E-4</v>
      </c>
      <c r="HG95" s="6">
        <v>6</v>
      </c>
      <c r="HK95" s="15">
        <v>88</v>
      </c>
      <c r="HL95" s="9">
        <v>0.29972677595628411</v>
      </c>
      <c r="HM95" s="9">
        <v>1.2977791650409674E-3</v>
      </c>
      <c r="HN95" s="9">
        <v>1.4267162668747559</v>
      </c>
      <c r="HO95" s="9">
        <v>1.428014046039797</v>
      </c>
      <c r="HP95" s="9">
        <v>2.3711763253064661E-4</v>
      </c>
      <c r="HQ95" s="6">
        <v>6</v>
      </c>
      <c r="HU95" s="15">
        <v>88</v>
      </c>
      <c r="HV95" s="9">
        <v>0.29972677595628411</v>
      </c>
      <c r="HW95" s="9">
        <v>1.1582621927428793E-3</v>
      </c>
      <c r="HX95" s="9">
        <v>1.4268557838470541</v>
      </c>
      <c r="HY95" s="9">
        <v>1.428014046039797</v>
      </c>
      <c r="HZ95" s="9">
        <v>2.1162644338205047E-4</v>
      </c>
      <c r="IA95" s="6">
        <v>6</v>
      </c>
      <c r="IE95" s="15">
        <v>88</v>
      </c>
      <c r="IF95" s="9">
        <v>0.29972677595628411</v>
      </c>
      <c r="IG95" s="9">
        <v>1.1037120561841591E-3</v>
      </c>
      <c r="IH95" s="9">
        <v>1.4269103339836129</v>
      </c>
      <c r="II95" s="9">
        <v>1.428014046039797</v>
      </c>
      <c r="IJ95" s="9">
        <v>2.0165957106397091E-4</v>
      </c>
      <c r="IK95" s="6">
        <v>6</v>
      </c>
      <c r="IO95" s="15">
        <v>88</v>
      </c>
      <c r="IP95" s="9">
        <v>0.29972677595628411</v>
      </c>
      <c r="IQ95" s="9">
        <v>1.1162785797893093E-3</v>
      </c>
      <c r="IR95" s="9">
        <v>1.4268977674600076</v>
      </c>
      <c r="IS95" s="9">
        <v>1.428014046039797</v>
      </c>
      <c r="IT95" s="9">
        <v>2.0395560447755993E-4</v>
      </c>
      <c r="IU95" s="6">
        <v>6</v>
      </c>
      <c r="IY95" s="15">
        <v>88</v>
      </c>
      <c r="IZ95" s="9">
        <v>0.29972677595628411</v>
      </c>
      <c r="JA95" s="9">
        <v>1.3311946937182987E-3</v>
      </c>
      <c r="JB95" s="9">
        <v>1.4266828513460785</v>
      </c>
      <c r="JC95" s="9">
        <v>1.4280140460397968</v>
      </c>
      <c r="JD95" s="9">
        <v>2.4322299410769015E-4</v>
      </c>
      <c r="JE95" s="6">
        <v>6</v>
      </c>
      <c r="JI95" s="15">
        <v>88</v>
      </c>
      <c r="JJ95" s="9">
        <v>0.29972677595628411</v>
      </c>
      <c r="JK95" s="9">
        <v>1.2096706984003119E-3</v>
      </c>
      <c r="JL95" s="9">
        <v>1.4268043753413966</v>
      </c>
      <c r="JM95" s="9">
        <v>1.428014046039797</v>
      </c>
      <c r="JN95" s="9">
        <v>2.2101930734673276E-4</v>
      </c>
      <c r="JO95" s="6">
        <v>6</v>
      </c>
      <c r="JS95" s="15">
        <v>88</v>
      </c>
      <c r="JT95" s="9">
        <v>0.29972677595628411</v>
      </c>
      <c r="JU95" s="9">
        <v>1.5286890362856027E-3</v>
      </c>
      <c r="JV95" s="9">
        <v>1.4264853570035114</v>
      </c>
      <c r="JW95" s="9">
        <v>1.428014046039797</v>
      </c>
      <c r="JX95" s="9">
        <v>2.7930724650534463E-4</v>
      </c>
      <c r="JY95" s="6">
        <v>6</v>
      </c>
      <c r="KC95" s="15">
        <v>88</v>
      </c>
      <c r="KD95" s="9">
        <v>0.29972677595628411</v>
      </c>
      <c r="KE95" s="9">
        <v>1.58995083886071E-3</v>
      </c>
      <c r="KF95" s="9">
        <v>1.4264240952009362</v>
      </c>
      <c r="KG95" s="9">
        <v>1.428014046039797</v>
      </c>
      <c r="KH95" s="9">
        <v>2.9050040939659108E-4</v>
      </c>
      <c r="KI95" s="6">
        <v>6</v>
      </c>
      <c r="KM95" s="15">
        <v>88</v>
      </c>
      <c r="KN95" s="9">
        <v>0.29972677595628411</v>
      </c>
      <c r="KO95" s="9">
        <v>1.6317916504096758E-3</v>
      </c>
      <c r="KP95" s="9">
        <v>1.4263822543893871</v>
      </c>
      <c r="KQ95" s="9">
        <v>1.4280140460397968</v>
      </c>
      <c r="KR95" s="9">
        <v>2.9814515701229085E-4</v>
      </c>
      <c r="KS95" s="6">
        <v>6</v>
      </c>
      <c r="KW95" s="15">
        <v>88</v>
      </c>
      <c r="KX95" s="9">
        <v>0.29972677595628411</v>
      </c>
      <c r="KY95" s="9">
        <v>1.6243659773702691E-3</v>
      </c>
      <c r="KZ95" s="9">
        <v>1.4263896800624267</v>
      </c>
      <c r="LA95" s="9">
        <v>1.428014046039797</v>
      </c>
      <c r="LB95" s="9">
        <v>2.9678840999517006E-4</v>
      </c>
      <c r="LC95" s="6">
        <v>6</v>
      </c>
    </row>
    <row r="96" spans="1:315">
      <c r="A96" s="6">
        <v>89</v>
      </c>
      <c r="B96" s="6">
        <v>0.27252868946208469</v>
      </c>
      <c r="C96" s="6">
        <f>1-Table46[[#This Row],[qx (tau)]]</f>
        <v>0.72747131053791536</v>
      </c>
      <c r="H96" s="15">
        <f t="shared" si="30"/>
        <v>89</v>
      </c>
      <c r="I96" s="9">
        <f t="shared" si="34"/>
        <v>0.31639344262295077</v>
      </c>
      <c r="J96" s="9" cm="1">
        <f t="array" ref="J96">VLOOKUP($G$13,'qx Malaria'!$B$1:$I$31,(N96),FALSE)/(1-angola!I96*INDEX($E$6:$G$11,N96,2))</f>
        <v>1.663968824940048E-3</v>
      </c>
      <c r="K96" s="9">
        <f t="shared" si="32"/>
        <v>1.4611657673860909</v>
      </c>
      <c r="L96" s="9">
        <f t="shared" si="26"/>
        <v>1.462829736211031</v>
      </c>
      <c r="M96" s="9">
        <f>(J96*Table46[[#This Row],[qx (tau)]])/L96</f>
        <v>3.1000138426312139E-4</v>
      </c>
      <c r="N96" s="6">
        <f t="shared" si="27"/>
        <v>6</v>
      </c>
      <c r="S96" s="15">
        <v>89</v>
      </c>
      <c r="T96" s="9">
        <v>0.31639344262295077</v>
      </c>
      <c r="U96" s="9">
        <v>1.1298896882494002E-3</v>
      </c>
      <c r="V96" s="9">
        <v>1.4616998465227817</v>
      </c>
      <c r="W96" s="9">
        <v>1.4628297362110312</v>
      </c>
      <c r="X96" s="9">
        <v>2.1050115974051417E-4</v>
      </c>
      <c r="Y96" s="6">
        <v>6</v>
      </c>
      <c r="AC96" s="15">
        <v>89</v>
      </c>
      <c r="AD96" s="9">
        <v>0.31639344262295077</v>
      </c>
      <c r="AE96" s="9">
        <v>1.242966426858513E-3</v>
      </c>
      <c r="AF96" s="9">
        <v>1.4615867697841727</v>
      </c>
      <c r="AG96" s="9">
        <v>1.4628297362110312</v>
      </c>
      <c r="AH96" s="9">
        <v>2.3156762743593333E-4</v>
      </c>
      <c r="AI96" s="6">
        <v>6</v>
      </c>
      <c r="AM96" s="15">
        <v>89</v>
      </c>
      <c r="AN96" s="9">
        <v>0.31639344262295077</v>
      </c>
      <c r="AO96" s="9">
        <v>1.2877290167865707E-3</v>
      </c>
      <c r="AP96" s="9">
        <v>1.4615420071942447</v>
      </c>
      <c r="AQ96" s="9">
        <v>1.4628297362110312</v>
      </c>
      <c r="AR96" s="9">
        <v>2.3990700533347314E-4</v>
      </c>
      <c r="AS96" s="6">
        <v>6</v>
      </c>
      <c r="AW96" s="15">
        <v>89</v>
      </c>
      <c r="AX96" s="9">
        <v>0.31639344262295077</v>
      </c>
      <c r="AY96" s="9">
        <v>1.3431702637889686E-3</v>
      </c>
      <c r="AZ96" s="9">
        <v>1.461486565947242</v>
      </c>
      <c r="BA96" s="9">
        <v>1.462829736211031</v>
      </c>
      <c r="BB96" s="9">
        <v>2.5023584266408615E-4</v>
      </c>
      <c r="BC96" s="6">
        <v>6</v>
      </c>
      <c r="BG96" s="15">
        <v>89</v>
      </c>
      <c r="BH96" s="9">
        <v>0.31639344262295077</v>
      </c>
      <c r="BI96" s="9">
        <v>1.4119232613908871E-3</v>
      </c>
      <c r="BJ96" s="9">
        <v>1.4614178129496402</v>
      </c>
      <c r="BK96" s="9">
        <v>1.4628297362110312</v>
      </c>
      <c r="BL96" s="9">
        <v>2.6304469106880411E-4</v>
      </c>
      <c r="BM96" s="6">
        <v>6</v>
      </c>
      <c r="BQ96" s="15">
        <v>89</v>
      </c>
      <c r="BR96" s="9">
        <v>0.31639344262295077</v>
      </c>
      <c r="BS96" s="9">
        <v>1.4774580335731415E-3</v>
      </c>
      <c r="BT96" s="9">
        <v>1.4613522781774579</v>
      </c>
      <c r="BU96" s="9">
        <v>1.4628297362110312</v>
      </c>
      <c r="BV96" s="9">
        <v>2.7525397635670554E-4</v>
      </c>
      <c r="BW96" s="6">
        <v>6</v>
      </c>
      <c r="CA96" s="15">
        <v>89</v>
      </c>
      <c r="CB96" s="9">
        <v>0.31639344262295077</v>
      </c>
      <c r="CC96" s="9">
        <v>1.5476738609112707E-3</v>
      </c>
      <c r="CD96" s="9">
        <v>1.4612820623501197</v>
      </c>
      <c r="CE96" s="9">
        <v>1.462829736211031</v>
      </c>
      <c r="CF96" s="9">
        <v>2.8833535345088561E-4</v>
      </c>
      <c r="CG96" s="6">
        <v>6</v>
      </c>
      <c r="CK96" s="15">
        <v>89</v>
      </c>
      <c r="CL96" s="9">
        <v>0.31639344262295077</v>
      </c>
      <c r="CM96" s="9">
        <v>1.6446594724220625E-3</v>
      </c>
      <c r="CN96" s="9">
        <v>1.461185076738609</v>
      </c>
      <c r="CO96" s="9">
        <v>1.462829736211031</v>
      </c>
      <c r="CP96" s="9">
        <v>3.0640400556222194E-4</v>
      </c>
      <c r="CQ96" s="6">
        <v>6</v>
      </c>
      <c r="CU96" s="15">
        <v>89</v>
      </c>
      <c r="CV96" s="9">
        <v>0.31639344262295077</v>
      </c>
      <c r="CW96" s="9">
        <v>1.7602230215827336E-3</v>
      </c>
      <c r="CX96" s="9">
        <v>1.4610695131894482</v>
      </c>
      <c r="CY96" s="9">
        <v>1.462829736211031</v>
      </c>
      <c r="CZ96" s="9">
        <v>3.2793377202972653E-4</v>
      </c>
      <c r="DA96" s="6">
        <v>6</v>
      </c>
      <c r="DE96" s="15">
        <v>89</v>
      </c>
      <c r="DF96" s="9">
        <v>0.31639344262295077</v>
      </c>
      <c r="DG96" s="9">
        <v>1.8806139088729016E-3</v>
      </c>
      <c r="DH96" s="9">
        <v>1.4609491223021582</v>
      </c>
      <c r="DI96" s="9">
        <v>1.4628297362110312</v>
      </c>
      <c r="DJ96" s="9">
        <v>3.5036288317245607E-4</v>
      </c>
      <c r="DK96" s="6">
        <v>6</v>
      </c>
      <c r="DO96" s="15">
        <v>89</v>
      </c>
      <c r="DP96" s="9">
        <v>0.31639344262295077</v>
      </c>
      <c r="DQ96" s="9">
        <v>1.726870503597122E-3</v>
      </c>
      <c r="DR96" s="9">
        <v>1.4611028657074339</v>
      </c>
      <c r="DS96" s="9">
        <v>1.462829736211031</v>
      </c>
      <c r="DT96" s="9">
        <v>3.2172011790999096E-4</v>
      </c>
      <c r="DU96" s="6">
        <v>6</v>
      </c>
      <c r="DY96" s="15">
        <v>89</v>
      </c>
      <c r="DZ96" s="9">
        <v>0.31639344262295077</v>
      </c>
      <c r="EA96" s="9">
        <v>2.1929280575539566E-3</v>
      </c>
      <c r="EB96" s="9">
        <v>1.4606368081534771</v>
      </c>
      <c r="EC96" s="9">
        <v>1.462829736211031</v>
      </c>
      <c r="ED96" s="9">
        <v>4.0854775837261117E-4</v>
      </c>
      <c r="EE96" s="6">
        <v>6</v>
      </c>
      <c r="EI96" s="15">
        <v>89</v>
      </c>
      <c r="EJ96" s="9">
        <v>0.31639344262295077</v>
      </c>
      <c r="EK96" s="9">
        <v>2.0377218225419665E-3</v>
      </c>
      <c r="EL96" s="9">
        <v>1.4607920143884892</v>
      </c>
      <c r="EM96" s="9">
        <v>1.4628297362110312</v>
      </c>
      <c r="EN96" s="9">
        <v>3.7963246442068396E-4</v>
      </c>
      <c r="EO96" s="6">
        <v>6</v>
      </c>
      <c r="ES96" s="15">
        <v>89</v>
      </c>
      <c r="ET96" s="9">
        <v>0.31639344262295077</v>
      </c>
      <c r="EU96" s="9">
        <v>2.620513189448441E-3</v>
      </c>
      <c r="EV96" s="9">
        <v>1.4602092230215826</v>
      </c>
      <c r="EW96" s="9">
        <v>1.462829736211031</v>
      </c>
      <c r="EX96" s="9">
        <v>4.8820789430237857E-4</v>
      </c>
      <c r="EY96" s="6">
        <v>6</v>
      </c>
      <c r="FC96" s="15">
        <f t="shared" si="31"/>
        <v>89</v>
      </c>
      <c r="FD96" s="9">
        <f t="shared" si="35"/>
        <v>0.31639344262295077</v>
      </c>
      <c r="FE96" s="9" cm="1">
        <f t="array" ref="FE96">VLOOKUP($G$13,'qx Malaria'!$B$1:$I$31,(FI96),FALSE)/(1-angola!FD96*INDEX($E$6:$G$11,FI96,2))</f>
        <v>1.663968824940048E-3</v>
      </c>
      <c r="FF96" s="9">
        <f t="shared" si="33"/>
        <v>1.4611657673860909</v>
      </c>
      <c r="FG96" s="9">
        <f t="shared" si="28"/>
        <v>1.462829736211031</v>
      </c>
      <c r="FH96" s="9">
        <f>(FE96*Table46[[#This Row],[qx (tau)]])/FG96</f>
        <v>3.1000138426312139E-4</v>
      </c>
      <c r="FI96" s="6">
        <f t="shared" si="29"/>
        <v>6</v>
      </c>
      <c r="FM96" s="15">
        <v>89</v>
      </c>
      <c r="FN96" s="9">
        <v>0.31639344262295077</v>
      </c>
      <c r="FO96" s="9">
        <v>2.9274148681055151E-3</v>
      </c>
      <c r="FP96" s="9">
        <v>1.4599023213429254</v>
      </c>
      <c r="FQ96" s="9">
        <v>1.462829736211031</v>
      </c>
      <c r="FR96" s="9">
        <v>5.453844133515239E-4</v>
      </c>
      <c r="FS96" s="6">
        <v>6</v>
      </c>
      <c r="FW96" s="15">
        <v>89</v>
      </c>
      <c r="FX96" s="9">
        <v>0.31639344262295077</v>
      </c>
      <c r="FY96" s="9">
        <v>2.4293213429256591E-3</v>
      </c>
      <c r="FZ96" s="9">
        <v>1.4604004148681056</v>
      </c>
      <c r="GA96" s="9">
        <v>1.4628297362110312</v>
      </c>
      <c r="GB96" s="9">
        <v>4.5258839458968398E-4</v>
      </c>
      <c r="GC96" s="6">
        <v>6</v>
      </c>
      <c r="GG96" s="15">
        <v>89</v>
      </c>
      <c r="GH96" s="9">
        <v>0.31639344262295077</v>
      </c>
      <c r="GI96" s="9">
        <v>2.5700455635491604E-3</v>
      </c>
      <c r="GJ96" s="9">
        <v>1.4602596906474821</v>
      </c>
      <c r="GK96" s="9">
        <v>1.4628297362110312</v>
      </c>
      <c r="GL96" s="9">
        <v>4.7880565451593657E-4</v>
      </c>
      <c r="GM96" s="6">
        <v>6</v>
      </c>
      <c r="GQ96" s="15">
        <v>89</v>
      </c>
      <c r="GR96" s="9">
        <v>0.31639344262295077</v>
      </c>
      <c r="GS96" s="9">
        <v>1.8373141486810549E-3</v>
      </c>
      <c r="GT96" s="9">
        <v>1.46099242206235</v>
      </c>
      <c r="GU96" s="9">
        <v>1.4628297362110312</v>
      </c>
      <c r="GV96" s="9">
        <v>3.4229603396437831E-4</v>
      </c>
      <c r="GW96" s="6">
        <v>6</v>
      </c>
      <c r="HA96" s="15">
        <v>89</v>
      </c>
      <c r="HB96" s="9">
        <v>0.31639344262295077</v>
      </c>
      <c r="HC96" s="9">
        <v>1.5216354916067145E-3</v>
      </c>
      <c r="HD96" s="9">
        <v>1.4613081007194242</v>
      </c>
      <c r="HE96" s="9">
        <v>1.462829736211031</v>
      </c>
      <c r="HF96" s="9">
        <v>2.8348434277846048E-4</v>
      </c>
      <c r="HG96" s="6">
        <v>6</v>
      </c>
      <c r="HK96" s="15">
        <v>89</v>
      </c>
      <c r="HL96" s="9">
        <v>0.31639344262295077</v>
      </c>
      <c r="HM96" s="9">
        <v>1.3294196642685851E-3</v>
      </c>
      <c r="HN96" s="9">
        <v>1.4615003165467624</v>
      </c>
      <c r="HO96" s="9">
        <v>1.462829736211031</v>
      </c>
      <c r="HP96" s="9">
        <v>2.4767407298314261E-4</v>
      </c>
      <c r="HQ96" s="6">
        <v>6</v>
      </c>
      <c r="HU96" s="15">
        <v>89</v>
      </c>
      <c r="HV96" s="9">
        <v>0.31639344262295077</v>
      </c>
      <c r="HW96" s="9">
        <v>1.1865011990407673E-3</v>
      </c>
      <c r="HX96" s="9">
        <v>1.4616432350119903</v>
      </c>
      <c r="HY96" s="9">
        <v>1.4628297362110312</v>
      </c>
      <c r="HZ96" s="9">
        <v>2.2104802002269691E-4</v>
      </c>
      <c r="IA96" s="6">
        <v>6</v>
      </c>
      <c r="IE96" s="15">
        <v>89</v>
      </c>
      <c r="IF96" s="9">
        <v>0.31639344262295077</v>
      </c>
      <c r="IG96" s="9">
        <v>1.1306211031175061E-3</v>
      </c>
      <c r="IH96" s="9">
        <v>1.4616991151079137</v>
      </c>
      <c r="II96" s="9">
        <v>1.4628297362110312</v>
      </c>
      <c r="IJ96" s="9">
        <v>2.1063742408524528E-4</v>
      </c>
      <c r="IK96" s="6">
        <v>6</v>
      </c>
      <c r="IO96" s="15">
        <v>89</v>
      </c>
      <c r="IP96" s="9">
        <v>0.31639344262295077</v>
      </c>
      <c r="IQ96" s="9">
        <v>1.1434940047961629E-3</v>
      </c>
      <c r="IR96" s="9">
        <v>1.4616862422062349</v>
      </c>
      <c r="IS96" s="9">
        <v>1.462829736211031</v>
      </c>
      <c r="IT96" s="9">
        <v>2.1303567655251159E-4</v>
      </c>
      <c r="IU96" s="6">
        <v>6</v>
      </c>
      <c r="IY96" s="15">
        <v>89</v>
      </c>
      <c r="IZ96" s="9">
        <v>0.31639344262295077</v>
      </c>
      <c r="JA96" s="9">
        <v>1.3636498800959232E-3</v>
      </c>
      <c r="JB96" s="9">
        <v>1.461466086330935</v>
      </c>
      <c r="JC96" s="9">
        <v>1.462829736211031</v>
      </c>
      <c r="JD96" s="9">
        <v>2.5405124431655536E-4</v>
      </c>
      <c r="JE96" s="6">
        <v>6</v>
      </c>
      <c r="JI96" s="15">
        <v>89</v>
      </c>
      <c r="JJ96" s="9">
        <v>0.31639344262295077</v>
      </c>
      <c r="JK96" s="9">
        <v>1.2391630695443643E-3</v>
      </c>
      <c r="JL96" s="9">
        <v>1.4615905731414867</v>
      </c>
      <c r="JM96" s="9">
        <v>1.462829736211031</v>
      </c>
      <c r="JN96" s="9">
        <v>2.3085905284333196E-4</v>
      </c>
      <c r="JO96" s="6">
        <v>6</v>
      </c>
      <c r="JS96" s="15">
        <v>89</v>
      </c>
      <c r="JT96" s="9">
        <v>0.31639344262295077</v>
      </c>
      <c r="JU96" s="9">
        <v>1.5659592326139088E-3</v>
      </c>
      <c r="JV96" s="9">
        <v>1.4612637769784171</v>
      </c>
      <c r="JW96" s="9">
        <v>1.462829736211031</v>
      </c>
      <c r="JX96" s="9">
        <v>2.9174196206916168E-4</v>
      </c>
      <c r="JY96" s="6">
        <v>6</v>
      </c>
      <c r="KC96" s="15">
        <v>89</v>
      </c>
      <c r="KD96" s="9">
        <v>0.31639344262295077</v>
      </c>
      <c r="KE96" s="9">
        <v>1.6287146282973621E-3</v>
      </c>
      <c r="KF96" s="9">
        <v>1.4612010215827336</v>
      </c>
      <c r="KG96" s="9">
        <v>1.462829736211031</v>
      </c>
      <c r="KH96" s="9">
        <v>3.0343344284708515E-4</v>
      </c>
      <c r="KI96" s="6">
        <v>6</v>
      </c>
      <c r="KM96" s="15">
        <v>89</v>
      </c>
      <c r="KN96" s="9">
        <v>0.31639344262295077</v>
      </c>
      <c r="KO96" s="9">
        <v>1.6715755395683451E-3</v>
      </c>
      <c r="KP96" s="9">
        <v>1.4611581606714628</v>
      </c>
      <c r="KQ96" s="9">
        <v>1.4628297362110312</v>
      </c>
      <c r="KR96" s="9">
        <v>3.1141853344832413E-4</v>
      </c>
      <c r="KS96" s="6">
        <v>6</v>
      </c>
      <c r="KW96" s="15">
        <v>89</v>
      </c>
      <c r="KX96" s="9">
        <v>0.31639344262295077</v>
      </c>
      <c r="KY96" s="9">
        <v>1.663968824940048E-3</v>
      </c>
      <c r="KZ96" s="9">
        <v>1.4611657673860909</v>
      </c>
      <c r="LA96" s="9">
        <v>1.462829736211031</v>
      </c>
      <c r="LB96" s="9">
        <v>3.1000138426312139E-4</v>
      </c>
      <c r="LC96" s="6">
        <v>6</v>
      </c>
    </row>
    <row r="97" spans="1:315">
      <c r="A97" s="6">
        <v>90</v>
      </c>
      <c r="B97" s="6">
        <v>0.28433572408683622</v>
      </c>
      <c r="C97" s="6">
        <f>1-Table46[[#This Row],[qx (tau)]]</f>
        <v>0.71566427591316373</v>
      </c>
      <c r="H97" s="15">
        <f t="shared" si="30"/>
        <v>90</v>
      </c>
      <c r="I97" s="9">
        <f t="shared" si="34"/>
        <v>0.33306010928961743</v>
      </c>
      <c r="J97" s="9" cm="1">
        <f t="array" ref="J97">VLOOKUP($G$13,'qx Malaria'!$B$1:$I$31,(N97),FALSE)/(1-angola!I97*INDEX($E$6:$G$11,N97,2))</f>
        <v>1.7055510036870136E-3</v>
      </c>
      <c r="K97" s="9">
        <f t="shared" si="32"/>
        <v>1.4976799467431381</v>
      </c>
      <c r="L97" s="9">
        <f t="shared" si="26"/>
        <v>1.4993854977468251</v>
      </c>
      <c r="M97" s="9">
        <f>(J97*Table46[[#This Row],[qx (tau)]])/L97</f>
        <v>3.2343188614877621E-4</v>
      </c>
      <c r="N97" s="6">
        <f t="shared" si="27"/>
        <v>6</v>
      </c>
      <c r="S97" s="15">
        <v>90</v>
      </c>
      <c r="T97" s="9">
        <v>0.33306010928961743</v>
      </c>
      <c r="U97" s="9">
        <v>1.1581253584596475E-3</v>
      </c>
      <c r="V97" s="9">
        <v>1.4982273723883655</v>
      </c>
      <c r="W97" s="9">
        <v>1.4993854977468251</v>
      </c>
      <c r="X97" s="9">
        <v>2.1962091328467224E-4</v>
      </c>
      <c r="Y97" s="6">
        <v>6</v>
      </c>
      <c r="AC97" s="15">
        <v>90</v>
      </c>
      <c r="AD97" s="9">
        <v>0.33306010928961743</v>
      </c>
      <c r="AE97" s="9">
        <v>1.2740278574354773E-3</v>
      </c>
      <c r="AF97" s="9">
        <v>1.4981114698893896</v>
      </c>
      <c r="AG97" s="9">
        <v>1.4993854977468251</v>
      </c>
      <c r="AH97" s="9">
        <v>2.4160006475658474E-4</v>
      </c>
      <c r="AI97" s="6">
        <v>6</v>
      </c>
      <c r="AM97" s="15">
        <v>90</v>
      </c>
      <c r="AN97" s="9">
        <v>0.33306010928961743</v>
      </c>
      <c r="AO97" s="9">
        <v>1.3199090536665302E-3</v>
      </c>
      <c r="AP97" s="9">
        <v>1.4980655886931586</v>
      </c>
      <c r="AQ97" s="9">
        <v>1.4993854977468253</v>
      </c>
      <c r="AR97" s="9">
        <v>2.5030073791364188E-4</v>
      </c>
      <c r="AS97" s="6">
        <v>6</v>
      </c>
      <c r="AW97" s="15">
        <v>90</v>
      </c>
      <c r="AX97" s="9">
        <v>0.33306010928961743</v>
      </c>
      <c r="AY97" s="9">
        <v>1.3767357640311348E-3</v>
      </c>
      <c r="AZ97" s="9">
        <v>1.498008761982794</v>
      </c>
      <c r="BA97" s="9">
        <v>1.4993854977468251</v>
      </c>
      <c r="BB97" s="9">
        <v>2.6107706185653299E-4</v>
      </c>
      <c r="BC97" s="6">
        <v>6</v>
      </c>
      <c r="BG97" s="15">
        <v>90</v>
      </c>
      <c r="BH97" s="9">
        <v>0.33306010928961743</v>
      </c>
      <c r="BI97" s="9">
        <v>1.4472068824252355E-3</v>
      </c>
      <c r="BJ97" s="9">
        <v>1.4979382908643999</v>
      </c>
      <c r="BK97" s="9">
        <v>1.4993854977468251</v>
      </c>
      <c r="BL97" s="9">
        <v>2.7444084088861431E-4</v>
      </c>
      <c r="BM97" s="6">
        <v>6</v>
      </c>
      <c r="BQ97" s="15">
        <v>90</v>
      </c>
      <c r="BR97" s="9">
        <v>0.33306010928961743</v>
      </c>
      <c r="BS97" s="9">
        <v>1.5143793527242935E-3</v>
      </c>
      <c r="BT97" s="9">
        <v>1.4978711183941009</v>
      </c>
      <c r="BU97" s="9">
        <v>1.4993854977468253</v>
      </c>
      <c r="BV97" s="9">
        <v>2.8717908132770459E-4</v>
      </c>
      <c r="BW97" s="6">
        <v>6</v>
      </c>
      <c r="CA97" s="15">
        <v>90</v>
      </c>
      <c r="CB97" s="9">
        <v>0.33306010928961743</v>
      </c>
      <c r="CC97" s="9">
        <v>1.5863498566161408E-3</v>
      </c>
      <c r="CD97" s="9">
        <v>1.4977991478902088</v>
      </c>
      <c r="CE97" s="9">
        <v>1.4993854977468251</v>
      </c>
      <c r="CF97" s="9">
        <v>3.008271960838727E-4</v>
      </c>
      <c r="CG97" s="6">
        <v>6</v>
      </c>
      <c r="CK97" s="15">
        <v>90</v>
      </c>
      <c r="CL97" s="9">
        <v>0.33306010928961743</v>
      </c>
      <c r="CM97" s="9">
        <v>1.6857591151167558E-3</v>
      </c>
      <c r="CN97" s="9">
        <v>1.4976997386317084</v>
      </c>
      <c r="CO97" s="9">
        <v>1.4993854977468251</v>
      </c>
      <c r="CP97" s="9">
        <v>3.1967865459083E-4</v>
      </c>
      <c r="CQ97" s="6">
        <v>6</v>
      </c>
      <c r="CU97" s="15">
        <v>90</v>
      </c>
      <c r="CV97" s="9">
        <v>0.33306010928961743</v>
      </c>
      <c r="CW97" s="9">
        <v>1.8042105694387547E-3</v>
      </c>
      <c r="CX97" s="9">
        <v>1.4975812871773864</v>
      </c>
      <c r="CY97" s="9">
        <v>1.4993854977468251</v>
      </c>
      <c r="CZ97" s="9">
        <v>3.4214117679369E-4</v>
      </c>
      <c r="DA97" s="6">
        <v>6</v>
      </c>
      <c r="DE97" s="15">
        <v>90</v>
      </c>
      <c r="DF97" s="9">
        <v>0.33306010928961743</v>
      </c>
      <c r="DG97" s="9">
        <v>1.9276099959033184E-3</v>
      </c>
      <c r="DH97" s="9">
        <v>1.4974578877509217</v>
      </c>
      <c r="DI97" s="9">
        <v>1.4993854977468251</v>
      </c>
      <c r="DJ97" s="9">
        <v>3.6554200688603667E-4</v>
      </c>
      <c r="DK97" s="6">
        <v>6</v>
      </c>
      <c r="DO97" s="15">
        <v>90</v>
      </c>
      <c r="DP97" s="9">
        <v>0.33306010928961743</v>
      </c>
      <c r="DQ97" s="9">
        <v>1.7700245800901268E-3</v>
      </c>
      <c r="DR97" s="9">
        <v>1.4976154731667348</v>
      </c>
      <c r="DS97" s="9">
        <v>1.4993854977468251</v>
      </c>
      <c r="DT97" s="9">
        <v>3.3565832228451013E-4</v>
      </c>
      <c r="DU97" s="6">
        <v>6</v>
      </c>
      <c r="DY97" s="15">
        <v>90</v>
      </c>
      <c r="DZ97" s="9">
        <v>0.33306010928961743</v>
      </c>
      <c r="EA97" s="9">
        <v>2.2477287996722655E-3</v>
      </c>
      <c r="EB97" s="9">
        <v>1.4971377689471528</v>
      </c>
      <c r="EC97" s="9">
        <v>1.4993854977468251</v>
      </c>
      <c r="ED97" s="9">
        <v>4.2624768397857618E-4</v>
      </c>
      <c r="EE97" s="6">
        <v>6</v>
      </c>
      <c r="EI97" s="15">
        <v>90</v>
      </c>
      <c r="EJ97" s="9">
        <v>0.33306010928961743</v>
      </c>
      <c r="EK97" s="9">
        <v>2.0886439983613275E-3</v>
      </c>
      <c r="EL97" s="9">
        <v>1.4972968537484639</v>
      </c>
      <c r="EM97" s="9">
        <v>1.4993854977468253</v>
      </c>
      <c r="EN97" s="9">
        <v>3.960796636529628E-4</v>
      </c>
      <c r="EO97" s="6">
        <v>6</v>
      </c>
      <c r="ES97" s="15">
        <v>90</v>
      </c>
      <c r="ET97" s="9">
        <v>0.33306010928961743</v>
      </c>
      <c r="EU97" s="9">
        <v>2.6859991806636621E-3</v>
      </c>
      <c r="EV97" s="9">
        <v>1.4966994985661615</v>
      </c>
      <c r="EW97" s="9">
        <v>1.4993854977468251</v>
      </c>
      <c r="EX97" s="9">
        <v>5.0935901612915837E-4</v>
      </c>
      <c r="EY97" s="6">
        <v>6</v>
      </c>
      <c r="FC97" s="15">
        <f t="shared" si="31"/>
        <v>90</v>
      </c>
      <c r="FD97" s="9">
        <f t="shared" si="35"/>
        <v>0.33306010928961743</v>
      </c>
      <c r="FE97" s="9" cm="1">
        <f t="array" ref="FE97">VLOOKUP($G$13,'qx Malaria'!$B$1:$I$31,(FI97),FALSE)/(1-angola!FD97*INDEX($E$6:$G$11,FI97,2))</f>
        <v>1.7055510036870136E-3</v>
      </c>
      <c r="FF97" s="9">
        <f t="shared" si="33"/>
        <v>1.4976799467431381</v>
      </c>
      <c r="FG97" s="9">
        <f t="shared" si="28"/>
        <v>1.4993854977468251</v>
      </c>
      <c r="FH97" s="9">
        <f>(FE97*Table46[[#This Row],[qx (tau)]])/FG97</f>
        <v>3.2343188614877621E-4</v>
      </c>
      <c r="FI97" s="6">
        <f t="shared" si="29"/>
        <v>6</v>
      </c>
      <c r="FM97" s="15">
        <v>90</v>
      </c>
      <c r="FN97" s="9">
        <v>0.33306010928961743</v>
      </c>
      <c r="FO97" s="9">
        <v>3.0005702580909463E-3</v>
      </c>
      <c r="FP97" s="9">
        <v>1.496384927488734</v>
      </c>
      <c r="FQ97" s="9">
        <v>1.4993854977468248</v>
      </c>
      <c r="FR97" s="9">
        <v>5.6901265104257665E-4</v>
      </c>
      <c r="FS97" s="6">
        <v>6</v>
      </c>
      <c r="FW97" s="15">
        <v>90</v>
      </c>
      <c r="FX97" s="9">
        <v>0.33306010928961743</v>
      </c>
      <c r="FY97" s="9">
        <v>2.4900294961081523E-3</v>
      </c>
      <c r="FZ97" s="9">
        <v>1.496895468250717</v>
      </c>
      <c r="GA97" s="9">
        <v>1.4993854977468251</v>
      </c>
      <c r="GB97" s="9">
        <v>4.7219633699100886E-4</v>
      </c>
      <c r="GC97" s="6">
        <v>6</v>
      </c>
      <c r="GG97" s="15">
        <v>90</v>
      </c>
      <c r="GH97" s="9">
        <v>0.33306010928961743</v>
      </c>
      <c r="GI97" s="9">
        <v>2.634270380991397E-3</v>
      </c>
      <c r="GJ97" s="9">
        <v>1.4967512273658337</v>
      </c>
      <c r="GK97" s="9">
        <v>1.4993854977468251</v>
      </c>
      <c r="GL97" s="9">
        <v>4.9954943364816258E-4</v>
      </c>
      <c r="GM97" s="6">
        <v>6</v>
      </c>
      <c r="GQ97" s="15">
        <v>90</v>
      </c>
      <c r="GR97" s="9">
        <v>0.33306010928961743</v>
      </c>
      <c r="GS97" s="9">
        <v>1.8832281851700122E-3</v>
      </c>
      <c r="GT97" s="9">
        <v>1.4975022695616551</v>
      </c>
      <c r="GU97" s="9">
        <v>1.4993854977468251</v>
      </c>
      <c r="GV97" s="9">
        <v>3.571256694530663E-4</v>
      </c>
      <c r="GW97" s="6">
        <v>6</v>
      </c>
      <c r="HA97" s="15">
        <v>90</v>
      </c>
      <c r="HB97" s="9">
        <v>0.33306010928961743</v>
      </c>
      <c r="HC97" s="9">
        <v>1.5596607947562474E-3</v>
      </c>
      <c r="HD97" s="9">
        <v>1.4978258369520687</v>
      </c>
      <c r="HE97" s="9">
        <v>1.4993854977468251</v>
      </c>
      <c r="HF97" s="9">
        <v>2.9576602019512702E-4</v>
      </c>
      <c r="HG97" s="6">
        <v>6</v>
      </c>
      <c r="HK97" s="15">
        <v>90</v>
      </c>
      <c r="HL97" s="9">
        <v>0.33306010928961743</v>
      </c>
      <c r="HM97" s="9">
        <v>1.3626415403523147E-3</v>
      </c>
      <c r="HN97" s="9">
        <v>1.4980228562064728</v>
      </c>
      <c r="HO97" s="9">
        <v>1.4993854977468251</v>
      </c>
      <c r="HP97" s="9">
        <v>2.5840430605011678E-4</v>
      </c>
      <c r="HQ97" s="6">
        <v>6</v>
      </c>
      <c r="HU97" s="15">
        <v>90</v>
      </c>
      <c r="HV97" s="9">
        <v>0.33306010928961743</v>
      </c>
      <c r="HW97" s="9">
        <v>1.2161515772224499E-3</v>
      </c>
      <c r="HX97" s="9">
        <v>1.4981693461696026</v>
      </c>
      <c r="HY97" s="9">
        <v>1.4993854977468251</v>
      </c>
      <c r="HZ97" s="9">
        <v>2.3062470580683287E-4</v>
      </c>
      <c r="IA97" s="6">
        <v>6</v>
      </c>
      <c r="IE97" s="15">
        <v>90</v>
      </c>
      <c r="IF97" s="9">
        <v>0.33306010928961743</v>
      </c>
      <c r="IG97" s="9">
        <v>1.1588750512085213E-3</v>
      </c>
      <c r="IH97" s="9">
        <v>1.4982266226956167</v>
      </c>
      <c r="II97" s="9">
        <v>1.4993854977468253</v>
      </c>
      <c r="IJ97" s="9">
        <v>2.1976308114671572E-4</v>
      </c>
      <c r="IK97" s="6">
        <v>6</v>
      </c>
      <c r="IO97" s="15">
        <v>90</v>
      </c>
      <c r="IP97" s="9">
        <v>0.33306010928961743</v>
      </c>
      <c r="IQ97" s="9">
        <v>1.1720696435886932E-3</v>
      </c>
      <c r="IR97" s="9">
        <v>1.4982134281032364</v>
      </c>
      <c r="IS97" s="9">
        <v>1.4993854977468251</v>
      </c>
      <c r="IT97" s="9">
        <v>2.2226523551867989E-4</v>
      </c>
      <c r="IU97" s="6">
        <v>6</v>
      </c>
      <c r="IY97" s="15">
        <v>90</v>
      </c>
      <c r="IZ97" s="9">
        <v>0.33306010928961743</v>
      </c>
      <c r="JA97" s="9">
        <v>1.3977271609995903E-3</v>
      </c>
      <c r="JB97" s="9">
        <v>1.4979877705858253</v>
      </c>
      <c r="JC97" s="9">
        <v>1.4993854977468248</v>
      </c>
      <c r="JD97" s="9">
        <v>2.6505776199374877E-4</v>
      </c>
      <c r="JE97" s="6">
        <v>6</v>
      </c>
      <c r="JI97" s="15">
        <v>90</v>
      </c>
      <c r="JJ97" s="9">
        <v>0.33306010928961743</v>
      </c>
      <c r="JK97" s="9">
        <v>1.2701294551413355E-3</v>
      </c>
      <c r="JL97" s="9">
        <v>1.4981153682916837</v>
      </c>
      <c r="JM97" s="9">
        <v>1.4993854977468251</v>
      </c>
      <c r="JN97" s="9">
        <v>2.4086079187395898E-4</v>
      </c>
      <c r="JO97" s="6">
        <v>6</v>
      </c>
      <c r="JS97" s="15">
        <v>90</v>
      </c>
      <c r="JT97" s="9">
        <v>0.33306010928961743</v>
      </c>
      <c r="JU97" s="9">
        <v>1.6050921753379764E-3</v>
      </c>
      <c r="JV97" s="9">
        <v>1.4977804055714872</v>
      </c>
      <c r="JW97" s="9">
        <v>1.4993854977468251</v>
      </c>
      <c r="JX97" s="9">
        <v>3.0438139263495818E-4</v>
      </c>
      <c r="JY97" s="6">
        <v>6</v>
      </c>
      <c r="KC97" s="15">
        <v>90</v>
      </c>
      <c r="KD97" s="9">
        <v>0.33306010928961743</v>
      </c>
      <c r="KE97" s="9">
        <v>1.6694158131913151E-3</v>
      </c>
      <c r="KF97" s="9">
        <v>1.4977160819336337</v>
      </c>
      <c r="KG97" s="9">
        <v>1.4993854977468251</v>
      </c>
      <c r="KH97" s="9">
        <v>3.1657939519828343E-4</v>
      </c>
      <c r="KI97" s="6">
        <v>6</v>
      </c>
      <c r="KM97" s="15">
        <v>90</v>
      </c>
      <c r="KN97" s="9">
        <v>0.33306010928961743</v>
      </c>
      <c r="KO97" s="9">
        <v>1.713347808275297E-3</v>
      </c>
      <c r="KP97" s="9">
        <v>1.4976721499385497</v>
      </c>
      <c r="KQ97" s="9">
        <v>1.4993854977468251</v>
      </c>
      <c r="KR97" s="9">
        <v>3.2491043191402774E-4</v>
      </c>
      <c r="KS97" s="6">
        <v>6</v>
      </c>
      <c r="KW97" s="15">
        <v>90</v>
      </c>
      <c r="KX97" s="9">
        <v>0.33306010928961743</v>
      </c>
      <c r="KY97" s="9">
        <v>1.7055510036870136E-3</v>
      </c>
      <c r="KZ97" s="9">
        <v>1.4976799467431381</v>
      </c>
      <c r="LA97" s="9">
        <v>1.4993854977468251</v>
      </c>
      <c r="LB97" s="9">
        <v>3.2343188614877621E-4</v>
      </c>
      <c r="LC97" s="6">
        <v>6</v>
      </c>
    </row>
    <row r="98" spans="1:315">
      <c r="A98" s="6">
        <v>91</v>
      </c>
      <c r="B98" s="6">
        <v>0.29630287079001516</v>
      </c>
      <c r="C98" s="6">
        <f>1-Table46[[#This Row],[qx (tau)]]</f>
        <v>0.70369712920998484</v>
      </c>
      <c r="H98" s="15">
        <f t="shared" si="30"/>
        <v>91</v>
      </c>
      <c r="I98" s="9">
        <f t="shared" si="34"/>
        <v>0.3497267759562841</v>
      </c>
      <c r="J98" s="9" cm="1">
        <f t="array" ref="J98">VLOOKUP($G$13,'qx Malaria'!$B$1:$I$31,(N98),FALSE)/(1-angola!I98*INDEX($E$6:$G$11,N98,2))</f>
        <v>1.7492647058823529E-3</v>
      </c>
      <c r="K98" s="9">
        <f t="shared" si="32"/>
        <v>1.5360658613445377</v>
      </c>
      <c r="L98" s="9">
        <f t="shared" si="26"/>
        <v>1.53781512605042</v>
      </c>
      <c r="M98" s="9">
        <f>(J98*Table46[[#This Row],[qx (tau)]])/L98</f>
        <v>3.3704451552364227E-4</v>
      </c>
      <c r="N98" s="6">
        <f t="shared" si="27"/>
        <v>6</v>
      </c>
      <c r="S98" s="15">
        <v>91</v>
      </c>
      <c r="T98" s="9">
        <v>0.3497267759562841</v>
      </c>
      <c r="U98" s="9">
        <v>1.1878084033613444E-3</v>
      </c>
      <c r="V98" s="9">
        <v>1.5366273176470586</v>
      </c>
      <c r="W98" s="9">
        <v>1.53781512605042</v>
      </c>
      <c r="X98" s="9">
        <v>2.2886433739820772E-4</v>
      </c>
      <c r="Y98" s="6">
        <v>6</v>
      </c>
      <c r="AC98" s="15">
        <v>91</v>
      </c>
      <c r="AD98" s="9">
        <v>0.3497267759562841</v>
      </c>
      <c r="AE98" s="9">
        <v>1.3066815126050418E-3</v>
      </c>
      <c r="AF98" s="9">
        <v>1.536508444537815</v>
      </c>
      <c r="AG98" s="9">
        <v>1.53781512605042</v>
      </c>
      <c r="AH98" s="9">
        <v>2.517685493102759E-4</v>
      </c>
      <c r="AI98" s="6">
        <v>6</v>
      </c>
      <c r="AM98" s="15">
        <v>91</v>
      </c>
      <c r="AN98" s="9">
        <v>0.3497267759562841</v>
      </c>
      <c r="AO98" s="9">
        <v>1.3537386554621847E-3</v>
      </c>
      <c r="AP98" s="9">
        <v>1.536461387394958</v>
      </c>
      <c r="AQ98" s="9">
        <v>1.5378151260504203</v>
      </c>
      <c r="AR98" s="9">
        <v>2.6083541715645034E-4</v>
      </c>
      <c r="AS98" s="6">
        <v>6</v>
      </c>
      <c r="AW98" s="15">
        <v>91</v>
      </c>
      <c r="AX98" s="9">
        <v>0.3497267759562841</v>
      </c>
      <c r="AY98" s="9">
        <v>1.4120218487394956E-3</v>
      </c>
      <c r="AZ98" s="9">
        <v>1.5364031042016806</v>
      </c>
      <c r="BA98" s="9">
        <v>1.53781512605042</v>
      </c>
      <c r="BB98" s="9">
        <v>2.7206529595939191E-4</v>
      </c>
      <c r="BC98" s="6">
        <v>6</v>
      </c>
      <c r="BG98" s="15">
        <v>91</v>
      </c>
      <c r="BH98" s="9">
        <v>0.3497267759562841</v>
      </c>
      <c r="BI98" s="9">
        <v>1.4842991596638654E-3</v>
      </c>
      <c r="BJ98" s="9">
        <v>1.5363308268907561</v>
      </c>
      <c r="BK98" s="9">
        <v>1.53781512605042</v>
      </c>
      <c r="BL98" s="9">
        <v>2.859915308865226E-4</v>
      </c>
      <c r="BM98" s="6">
        <v>6</v>
      </c>
      <c r="BQ98" s="15">
        <v>91</v>
      </c>
      <c r="BR98" s="9">
        <v>0.3497267759562841</v>
      </c>
      <c r="BS98" s="9">
        <v>1.5531932773109242E-3</v>
      </c>
      <c r="BT98" s="9">
        <v>1.5362619327731091</v>
      </c>
      <c r="BU98" s="9">
        <v>1.53781512605042</v>
      </c>
      <c r="BV98" s="9">
        <v>2.9926589949791534E-4</v>
      </c>
      <c r="BW98" s="6">
        <v>6</v>
      </c>
      <c r="CA98" s="15">
        <v>91</v>
      </c>
      <c r="CB98" s="9">
        <v>0.3497267759562841</v>
      </c>
      <c r="CC98" s="9">
        <v>1.6270084033613442E-3</v>
      </c>
      <c r="CD98" s="9">
        <v>1.5361881176470586</v>
      </c>
      <c r="CE98" s="9">
        <v>1.53781512605042</v>
      </c>
      <c r="CF98" s="9">
        <v>3.1348843729583599E-4</v>
      </c>
      <c r="CG98" s="6">
        <v>6</v>
      </c>
      <c r="CK98" s="15">
        <v>91</v>
      </c>
      <c r="CL98" s="9">
        <v>0.3497267759562841</v>
      </c>
      <c r="CM98" s="9">
        <v>1.7289655462184876E-3</v>
      </c>
      <c r="CN98" s="9">
        <v>1.5360861605042015</v>
      </c>
      <c r="CO98" s="9">
        <v>1.53781512605042</v>
      </c>
      <c r="CP98" s="9">
        <v>3.3313331762921411E-4</v>
      </c>
      <c r="CQ98" s="6">
        <v>6</v>
      </c>
      <c r="CU98" s="15">
        <v>91</v>
      </c>
      <c r="CV98" s="9">
        <v>0.3497267759562841</v>
      </c>
      <c r="CW98" s="9">
        <v>1.8504529411764706E-3</v>
      </c>
      <c r="CX98" s="9">
        <v>1.5359646731092436</v>
      </c>
      <c r="CY98" s="9">
        <v>1.53781512605042</v>
      </c>
      <c r="CZ98" s="9">
        <v>3.5654124442162523E-4</v>
      </c>
      <c r="DA98" s="6">
        <v>6</v>
      </c>
      <c r="DE98" s="15">
        <v>91</v>
      </c>
      <c r="DF98" s="9">
        <v>0.3497267759562841</v>
      </c>
      <c r="DG98" s="9">
        <v>1.97701512605042E-3</v>
      </c>
      <c r="DH98" s="9">
        <v>1.5358381109243697</v>
      </c>
      <c r="DI98" s="9">
        <v>1.5378151260504203</v>
      </c>
      <c r="DJ98" s="9">
        <v>3.8092697068764346E-4</v>
      </c>
      <c r="DK98" s="6">
        <v>6</v>
      </c>
      <c r="DO98" s="15">
        <v>91</v>
      </c>
      <c r="DP98" s="9">
        <v>0.3497267759562841</v>
      </c>
      <c r="DQ98" s="9">
        <v>1.8153907563025207E-3</v>
      </c>
      <c r="DR98" s="9">
        <v>1.5359997352941175</v>
      </c>
      <c r="DS98" s="9">
        <v>1.53781512605042</v>
      </c>
      <c r="DT98" s="9">
        <v>3.4978553896761286E-4</v>
      </c>
      <c r="DU98" s="6">
        <v>6</v>
      </c>
      <c r="DY98" s="15">
        <v>91</v>
      </c>
      <c r="DZ98" s="9">
        <v>0.3497267759562841</v>
      </c>
      <c r="EA98" s="9">
        <v>2.3053386554621846E-3</v>
      </c>
      <c r="EB98" s="9">
        <v>1.5355097873949579</v>
      </c>
      <c r="EC98" s="9">
        <v>1.53781512605042</v>
      </c>
      <c r="ED98" s="9">
        <v>4.4418763360131168E-4</v>
      </c>
      <c r="EE98" s="6">
        <v>6</v>
      </c>
      <c r="EI98" s="15">
        <v>91</v>
      </c>
      <c r="EJ98" s="9">
        <v>0.3497267759562841</v>
      </c>
      <c r="EK98" s="9">
        <v>2.1421764705882355E-3</v>
      </c>
      <c r="EL98" s="9">
        <v>1.5356729495798318</v>
      </c>
      <c r="EM98" s="9">
        <v>1.53781512605042</v>
      </c>
      <c r="EN98" s="9">
        <v>4.1274989901049117E-4</v>
      </c>
      <c r="EO98" s="6">
        <v>6</v>
      </c>
      <c r="ES98" s="15">
        <v>91</v>
      </c>
      <c r="ET98" s="9">
        <v>0.3497267759562841</v>
      </c>
      <c r="EU98" s="9">
        <v>2.7548420168067222E-3</v>
      </c>
      <c r="EV98" s="9">
        <v>1.5350602840336134</v>
      </c>
      <c r="EW98" s="9">
        <v>1.53781512605042</v>
      </c>
      <c r="EX98" s="9">
        <v>5.3079696273323313E-4</v>
      </c>
      <c r="EY98" s="6">
        <v>6</v>
      </c>
      <c r="FC98" s="15">
        <f t="shared" si="31"/>
        <v>91</v>
      </c>
      <c r="FD98" s="9">
        <f t="shared" si="35"/>
        <v>0.3497267759562841</v>
      </c>
      <c r="FE98" s="9" cm="1">
        <f t="array" ref="FE98">VLOOKUP($G$13,'qx Malaria'!$B$1:$I$31,(FI98),FALSE)/(1-angola!FD98*INDEX($E$6:$G$11,FI98,2))</f>
        <v>1.7492647058823529E-3</v>
      </c>
      <c r="FF98" s="9">
        <f t="shared" si="33"/>
        <v>1.5360658613445377</v>
      </c>
      <c r="FG98" s="9">
        <f t="shared" si="28"/>
        <v>1.53781512605042</v>
      </c>
      <c r="FH98" s="9">
        <f>(FE98*Table46[[#This Row],[qx (tau)]])/FG98</f>
        <v>3.3704451552364227E-4</v>
      </c>
      <c r="FI98" s="6">
        <f t="shared" si="29"/>
        <v>6</v>
      </c>
      <c r="FM98" s="15">
        <v>91</v>
      </c>
      <c r="FN98" s="9">
        <v>0.3497267759562841</v>
      </c>
      <c r="FO98" s="9">
        <v>3.0774756302521002E-3</v>
      </c>
      <c r="FP98" s="9">
        <v>1.534737650420168</v>
      </c>
      <c r="FQ98" s="9">
        <v>1.53781512605042</v>
      </c>
      <c r="FR98" s="9">
        <v>5.9296130502497829E-4</v>
      </c>
      <c r="FS98" s="6">
        <v>6</v>
      </c>
      <c r="FW98" s="15">
        <v>91</v>
      </c>
      <c r="FX98" s="9">
        <v>0.3497267759562841</v>
      </c>
      <c r="FY98" s="9">
        <v>2.5538495798319324E-3</v>
      </c>
      <c r="FZ98" s="9">
        <v>1.5352612764705882</v>
      </c>
      <c r="GA98" s="9">
        <v>1.53781512605042</v>
      </c>
      <c r="GB98" s="9">
        <v>4.9207017752097822E-4</v>
      </c>
      <c r="GC98" s="6">
        <v>6</v>
      </c>
      <c r="GG98" s="15">
        <v>91</v>
      </c>
      <c r="GH98" s="9">
        <v>0.3497267759562841</v>
      </c>
      <c r="GI98" s="9">
        <v>2.7017873949579832E-3</v>
      </c>
      <c r="GJ98" s="9">
        <v>1.5351133386554621</v>
      </c>
      <c r="GK98" s="9">
        <v>1.53781512605042</v>
      </c>
      <c r="GL98" s="9">
        <v>5.2057451369097766E-4</v>
      </c>
      <c r="GM98" s="6">
        <v>6</v>
      </c>
      <c r="GQ98" s="15">
        <v>91</v>
      </c>
      <c r="GR98" s="9">
        <v>0.3497267759562841</v>
      </c>
      <c r="GS98" s="9">
        <v>1.9314957983193274E-3</v>
      </c>
      <c r="GT98" s="9">
        <v>1.5358836302521006</v>
      </c>
      <c r="GU98" s="9">
        <v>1.53781512605042</v>
      </c>
      <c r="GV98" s="9">
        <v>3.7215640571225904E-4</v>
      </c>
      <c r="GW98" s="6">
        <v>6</v>
      </c>
      <c r="HA98" s="15">
        <v>91</v>
      </c>
      <c r="HB98" s="9">
        <v>0.3497267759562841</v>
      </c>
      <c r="HC98" s="9">
        <v>1.599635294117647E-3</v>
      </c>
      <c r="HD98" s="9">
        <v>1.5362154907563024</v>
      </c>
      <c r="HE98" s="9">
        <v>1.53781512605042</v>
      </c>
      <c r="HF98" s="9">
        <v>3.082142461957738E-4</v>
      </c>
      <c r="HG98" s="6">
        <v>6</v>
      </c>
      <c r="HK98" s="15">
        <v>91</v>
      </c>
      <c r="HL98" s="9">
        <v>0.3497267759562841</v>
      </c>
      <c r="HM98" s="9">
        <v>1.3975663865546217E-3</v>
      </c>
      <c r="HN98" s="9">
        <v>1.5364175596638654</v>
      </c>
      <c r="HO98" s="9">
        <v>1.53781512605042</v>
      </c>
      <c r="HP98" s="9">
        <v>2.6928004897396578E-4</v>
      </c>
      <c r="HQ98" s="6">
        <v>6</v>
      </c>
      <c r="HU98" s="15">
        <v>91</v>
      </c>
      <c r="HV98" s="9">
        <v>0.3497267759562841</v>
      </c>
      <c r="HW98" s="9">
        <v>1.2473218487394958E-3</v>
      </c>
      <c r="HX98" s="9">
        <v>1.5365678042016806</v>
      </c>
      <c r="HY98" s="9">
        <v>1.53781512605042</v>
      </c>
      <c r="HZ98" s="9">
        <v>2.4033125849778133E-4</v>
      </c>
      <c r="IA98" s="6">
        <v>6</v>
      </c>
      <c r="IE98" s="15">
        <v>91</v>
      </c>
      <c r="IF98" s="9">
        <v>0.3497267759562841</v>
      </c>
      <c r="IG98" s="9">
        <v>1.1885773109243697E-3</v>
      </c>
      <c r="IH98" s="9">
        <v>1.5366265487394957</v>
      </c>
      <c r="II98" s="9">
        <v>1.53781512605042</v>
      </c>
      <c r="IJ98" s="9">
        <v>2.2901248883360273E-4</v>
      </c>
      <c r="IK98" s="6">
        <v>6</v>
      </c>
      <c r="IO98" s="15">
        <v>91</v>
      </c>
      <c r="IP98" s="9">
        <v>0.3497267759562841</v>
      </c>
      <c r="IQ98" s="9">
        <v>1.2021100840336133E-3</v>
      </c>
      <c r="IR98" s="9">
        <v>1.5366130159663864</v>
      </c>
      <c r="IS98" s="9">
        <v>1.53781512605042</v>
      </c>
      <c r="IT98" s="9">
        <v>2.3161995409655485E-4</v>
      </c>
      <c r="IU98" s="6">
        <v>6</v>
      </c>
      <c r="IY98" s="15">
        <v>91</v>
      </c>
      <c r="IZ98" s="9">
        <v>0.3497267759562841</v>
      </c>
      <c r="JA98" s="9">
        <v>1.4335512605042015E-3</v>
      </c>
      <c r="JB98" s="9">
        <v>1.5363815747899157</v>
      </c>
      <c r="JC98" s="9">
        <v>1.5378151260504198</v>
      </c>
      <c r="JD98" s="9">
        <v>2.7621353615045214E-4</v>
      </c>
      <c r="JE98" s="6">
        <v>6</v>
      </c>
      <c r="JI98" s="15">
        <v>91</v>
      </c>
      <c r="JJ98" s="9">
        <v>0.3497267759562841</v>
      </c>
      <c r="JK98" s="9">
        <v>1.3026831932773106E-3</v>
      </c>
      <c r="JL98" s="9">
        <v>1.5365124428571428</v>
      </c>
      <c r="JM98" s="9">
        <v>1.5378151260504203</v>
      </c>
      <c r="JN98" s="9">
        <v>2.5099816184622175E-4</v>
      </c>
      <c r="JO98" s="6">
        <v>6</v>
      </c>
      <c r="JS98" s="15">
        <v>91</v>
      </c>
      <c r="JT98" s="9">
        <v>0.3497267759562841</v>
      </c>
      <c r="JU98" s="9">
        <v>1.6462310924369747E-3</v>
      </c>
      <c r="JV98" s="9">
        <v>1.536168894957983</v>
      </c>
      <c r="JW98" s="9">
        <v>1.53781512605042</v>
      </c>
      <c r="JX98" s="9">
        <v>3.1719222318071121E-4</v>
      </c>
      <c r="JY98" s="6">
        <v>6</v>
      </c>
      <c r="KC98" s="15">
        <v>91</v>
      </c>
      <c r="KD98" s="9">
        <v>0.3497267759562841</v>
      </c>
      <c r="KE98" s="9">
        <v>1.7122033613445379E-3</v>
      </c>
      <c r="KF98" s="9">
        <v>1.5361029226890754</v>
      </c>
      <c r="KG98" s="9">
        <v>1.53781512605042</v>
      </c>
      <c r="KH98" s="9">
        <v>3.2990361633760296E-4</v>
      </c>
      <c r="KI98" s="6">
        <v>6</v>
      </c>
      <c r="KM98" s="15">
        <v>91</v>
      </c>
      <c r="KN98" s="9">
        <v>0.3497267759562841</v>
      </c>
      <c r="KO98" s="9">
        <v>1.7572613445378149E-3</v>
      </c>
      <c r="KP98" s="9">
        <v>1.5360578647058822</v>
      </c>
      <c r="KQ98" s="9">
        <v>1.53781512605042</v>
      </c>
      <c r="KR98" s="9">
        <v>3.3858529045175035E-4</v>
      </c>
      <c r="KS98" s="6">
        <v>6</v>
      </c>
      <c r="KW98" s="15">
        <v>91</v>
      </c>
      <c r="KX98" s="9">
        <v>0.3497267759562841</v>
      </c>
      <c r="KY98" s="9">
        <v>1.7492647058823529E-3</v>
      </c>
      <c r="KZ98" s="9">
        <v>1.5360658613445377</v>
      </c>
      <c r="LA98" s="9">
        <v>1.53781512605042</v>
      </c>
      <c r="LB98" s="9">
        <v>3.3704451552364227E-4</v>
      </c>
      <c r="LC98" s="6">
        <v>6</v>
      </c>
    </row>
    <row r="99" spans="1:315">
      <c r="A99" s="6">
        <v>92</v>
      </c>
      <c r="B99" s="6">
        <v>0.30839721995368169</v>
      </c>
      <c r="C99" s="6">
        <f>1-Table46[[#This Row],[qx (tau)]]</f>
        <v>0.69160278004631826</v>
      </c>
      <c r="H99" s="15">
        <f t="shared" si="30"/>
        <v>92</v>
      </c>
      <c r="I99" s="9">
        <f t="shared" si="34"/>
        <v>0.36639344262295076</v>
      </c>
      <c r="J99" s="9" cm="1">
        <f t="array" ref="J99">VLOOKUP($G$13,'qx Malaria'!$B$1:$I$31,(N99),FALSE)/(1-angola!I99*INDEX($E$6:$G$11,N99,2))</f>
        <v>1.7952781371280721E-3</v>
      </c>
      <c r="K99" s="9">
        <f t="shared" si="32"/>
        <v>1.5764712160413969</v>
      </c>
      <c r="L99" s="9">
        <f t="shared" si="26"/>
        <v>1.5782664941785249</v>
      </c>
      <c r="M99" s="9">
        <f>(J99*Table46[[#This Row],[qx (tau)]])/L99</f>
        <v>3.5080183769731292E-4</v>
      </c>
      <c r="N99" s="6">
        <f t="shared" si="27"/>
        <v>6</v>
      </c>
      <c r="S99" s="15">
        <v>92</v>
      </c>
      <c r="T99" s="9">
        <v>0.36639344262295076</v>
      </c>
      <c r="U99" s="9">
        <v>1.2190530401034925E-3</v>
      </c>
      <c r="V99" s="9">
        <v>1.5770474411384214</v>
      </c>
      <c r="W99" s="9">
        <v>1.5782664941785249</v>
      </c>
      <c r="X99" s="9">
        <v>2.3820601269222369E-4</v>
      </c>
      <c r="Y99" s="6">
        <v>6</v>
      </c>
      <c r="AC99" s="15">
        <v>92</v>
      </c>
      <c r="AD99" s="9">
        <v>0.36639344262295076</v>
      </c>
      <c r="AE99" s="9">
        <v>1.3410530401034926E-3</v>
      </c>
      <c r="AF99" s="9">
        <v>1.5769254411384215</v>
      </c>
      <c r="AG99" s="9">
        <v>1.5782664941785249</v>
      </c>
      <c r="AH99" s="9">
        <v>2.6204511779464332E-4</v>
      </c>
      <c r="AI99" s="6">
        <v>6</v>
      </c>
      <c r="AM99" s="15">
        <v>92</v>
      </c>
      <c r="AN99" s="9">
        <v>0.36639344262295076</v>
      </c>
      <c r="AO99" s="9">
        <v>1.3893479948253555E-3</v>
      </c>
      <c r="AP99" s="9">
        <v>1.5768771461836997</v>
      </c>
      <c r="AQ99" s="9">
        <v>1.5782664941785249</v>
      </c>
      <c r="AR99" s="9">
        <v>2.7148207272522599E-4</v>
      </c>
      <c r="AS99" s="6">
        <v>6</v>
      </c>
      <c r="AW99" s="15">
        <v>92</v>
      </c>
      <c r="AX99" s="9">
        <v>0.36639344262295076</v>
      </c>
      <c r="AY99" s="9">
        <v>1.4491642949547216E-3</v>
      </c>
      <c r="AZ99" s="9">
        <v>1.5768173298835702</v>
      </c>
      <c r="BA99" s="9">
        <v>1.5782664941785249</v>
      </c>
      <c r="BB99" s="9">
        <v>2.8317032736147057E-4</v>
      </c>
      <c r="BC99" s="6">
        <v>6</v>
      </c>
      <c r="BG99" s="15">
        <v>92</v>
      </c>
      <c r="BH99" s="9">
        <v>0.36639344262295076</v>
      </c>
      <c r="BI99" s="9">
        <v>1.5233428201811123E-3</v>
      </c>
      <c r="BJ99" s="9">
        <v>1.5767431513583439</v>
      </c>
      <c r="BK99" s="9">
        <v>1.5782664941785249</v>
      </c>
      <c r="BL99" s="9">
        <v>2.9766499669929358E-4</v>
      </c>
      <c r="BM99" s="6">
        <v>6</v>
      </c>
      <c r="BQ99" s="15">
        <v>92</v>
      </c>
      <c r="BR99" s="9">
        <v>0.36639344262295076</v>
      </c>
      <c r="BS99" s="9">
        <v>1.5940491591203102E-3</v>
      </c>
      <c r="BT99" s="9">
        <v>1.5766724450194047</v>
      </c>
      <c r="BU99" s="9">
        <v>1.5782664941785249</v>
      </c>
      <c r="BV99" s="9">
        <v>3.1148119215321853E-4</v>
      </c>
      <c r="BW99" s="6">
        <v>6</v>
      </c>
      <c r="CA99" s="15">
        <v>92</v>
      </c>
      <c r="CB99" s="9">
        <v>0.36639344262295076</v>
      </c>
      <c r="CC99" s="9">
        <v>1.6698059508408792E-3</v>
      </c>
      <c r="CD99" s="9">
        <v>1.5765966882276841</v>
      </c>
      <c r="CE99" s="9">
        <v>1.5782664941785249</v>
      </c>
      <c r="CF99" s="9">
        <v>3.2628425871099521E-4</v>
      </c>
      <c r="CG99" s="6">
        <v>6</v>
      </c>
      <c r="CK99" s="15">
        <v>92</v>
      </c>
      <c r="CL99" s="9">
        <v>0.36639344262295076</v>
      </c>
      <c r="CM99" s="9">
        <v>1.7744450194049158E-3</v>
      </c>
      <c r="CN99" s="9">
        <v>1.5764920491591201</v>
      </c>
      <c r="CO99" s="9">
        <v>1.5782664941785249</v>
      </c>
      <c r="CP99" s="9">
        <v>3.4673099439392436E-4</v>
      </c>
      <c r="CQ99" s="6">
        <v>6</v>
      </c>
      <c r="CU99" s="15">
        <v>92</v>
      </c>
      <c r="CV99" s="9">
        <v>0.36639344262295076</v>
      </c>
      <c r="CW99" s="9">
        <v>1.8991280724450191E-3</v>
      </c>
      <c r="CX99" s="9">
        <v>1.57636736610608</v>
      </c>
      <c r="CY99" s="9">
        <v>1.5782664941785249</v>
      </c>
      <c r="CZ99" s="9">
        <v>3.7109437477026515E-4</v>
      </c>
      <c r="DA99" s="6">
        <v>6</v>
      </c>
      <c r="DE99" s="15">
        <v>92</v>
      </c>
      <c r="DF99" s="9">
        <v>0.36639344262295076</v>
      </c>
      <c r="DG99" s="9">
        <v>2.0290194049159115E-3</v>
      </c>
      <c r="DH99" s="9">
        <v>1.576237474773609</v>
      </c>
      <c r="DI99" s="9">
        <v>1.5782664941785249</v>
      </c>
      <c r="DJ99" s="9">
        <v>3.9647546597245314E-4</v>
      </c>
      <c r="DK99" s="6">
        <v>6</v>
      </c>
      <c r="DO99" s="15">
        <v>92</v>
      </c>
      <c r="DP99" s="9">
        <v>0.36639344262295076</v>
      </c>
      <c r="DQ99" s="9">
        <v>1.8631435963777484E-3</v>
      </c>
      <c r="DR99" s="9">
        <v>1.5764033505821471</v>
      </c>
      <c r="DS99" s="9">
        <v>1.5782664941785249</v>
      </c>
      <c r="DT99" s="9">
        <v>3.6406291815532115E-4</v>
      </c>
      <c r="DU99" s="6">
        <v>6</v>
      </c>
      <c r="DY99" s="15">
        <v>92</v>
      </c>
      <c r="DZ99" s="9">
        <v>0.36639344262295076</v>
      </c>
      <c r="EA99" s="9">
        <v>2.3659793014230266E-3</v>
      </c>
      <c r="EB99" s="9">
        <v>1.5759005148771019</v>
      </c>
      <c r="EC99" s="9">
        <v>1.5782664941785249</v>
      </c>
      <c r="ED99" s="9">
        <v>4.6231827243256417E-4</v>
      </c>
      <c r="EE99" s="6">
        <v>6</v>
      </c>
      <c r="EI99" s="15">
        <v>92</v>
      </c>
      <c r="EJ99" s="9">
        <v>0.36639344262295076</v>
      </c>
      <c r="EK99" s="9">
        <v>2.1985252263906855E-3</v>
      </c>
      <c r="EL99" s="9">
        <v>1.5760679689521342</v>
      </c>
      <c r="EM99" s="9">
        <v>1.5782664941785249</v>
      </c>
      <c r="EN99" s="9">
        <v>4.2959732739547866E-4</v>
      </c>
      <c r="EO99" s="6">
        <v>6</v>
      </c>
      <c r="ES99" s="15">
        <v>92</v>
      </c>
      <c r="ET99" s="9">
        <v>0.36639344262295076</v>
      </c>
      <c r="EU99" s="9">
        <v>2.8273065976714092E-3</v>
      </c>
      <c r="EV99" s="9">
        <v>1.5754391875808536</v>
      </c>
      <c r="EW99" s="9">
        <v>1.5782664941785249</v>
      </c>
      <c r="EX99" s="9">
        <v>5.5246277982502528E-4</v>
      </c>
      <c r="EY99" s="6">
        <v>6</v>
      </c>
      <c r="FC99" s="15">
        <f t="shared" si="31"/>
        <v>92</v>
      </c>
      <c r="FD99" s="9">
        <f t="shared" si="35"/>
        <v>0.36639344262295076</v>
      </c>
      <c r="FE99" s="9" cm="1">
        <f t="array" ref="FE99">VLOOKUP($G$13,'qx Malaria'!$B$1:$I$31,(FI99),FALSE)/(1-angola!FD99*INDEX($E$6:$G$11,FI99,2))</f>
        <v>1.7952781371280721E-3</v>
      </c>
      <c r="FF99" s="9">
        <f t="shared" si="33"/>
        <v>1.5764712160413969</v>
      </c>
      <c r="FG99" s="9">
        <f t="shared" si="28"/>
        <v>1.5782664941785249</v>
      </c>
      <c r="FH99" s="9">
        <f>(FE99*Table46[[#This Row],[qx (tau)]])/FG99</f>
        <v>3.5080183769731292E-4</v>
      </c>
      <c r="FI99" s="6">
        <f t="shared" si="29"/>
        <v>6</v>
      </c>
      <c r="FM99" s="15">
        <v>92</v>
      </c>
      <c r="FN99" s="9">
        <v>0.36639344262295076</v>
      </c>
      <c r="FO99" s="9">
        <v>3.158426908150064E-3</v>
      </c>
      <c r="FP99" s="9">
        <v>1.5751080672703748</v>
      </c>
      <c r="FQ99" s="9">
        <v>1.5782664941785249</v>
      </c>
      <c r="FR99" s="9">
        <v>6.1716451657130777E-4</v>
      </c>
      <c r="FS99" s="6">
        <v>6</v>
      </c>
      <c r="FW99" s="15">
        <v>92</v>
      </c>
      <c r="FX99" s="9">
        <v>0.36639344262295076</v>
      </c>
      <c r="FY99" s="9">
        <v>2.6210271668822764E-3</v>
      </c>
      <c r="FZ99" s="9">
        <v>1.5756454670116427</v>
      </c>
      <c r="GA99" s="9">
        <v>1.5782664941785249</v>
      </c>
      <c r="GB99" s="9">
        <v>5.1215526317707912E-4</v>
      </c>
      <c r="GC99" s="6">
        <v>6</v>
      </c>
      <c r="GG99" s="15">
        <v>92</v>
      </c>
      <c r="GH99" s="9">
        <v>0.36639344262295076</v>
      </c>
      <c r="GI99" s="9">
        <v>2.7728564036222504E-3</v>
      </c>
      <c r="GJ99" s="9">
        <v>1.5754936377749027</v>
      </c>
      <c r="GK99" s="9">
        <v>1.5782664941785249</v>
      </c>
      <c r="GL99" s="9">
        <v>5.4182307573662333E-4</v>
      </c>
      <c r="GM99" s="6">
        <v>6</v>
      </c>
      <c r="GQ99" s="15">
        <v>92</v>
      </c>
      <c r="GR99" s="9">
        <v>0.36639344262295076</v>
      </c>
      <c r="GS99" s="9">
        <v>1.9823027166882275E-3</v>
      </c>
      <c r="GT99" s="9">
        <v>1.5762841914618366</v>
      </c>
      <c r="GU99" s="9">
        <v>1.5782664941785249</v>
      </c>
      <c r="GV99" s="9">
        <v>3.873469082618242E-4</v>
      </c>
      <c r="GW99" s="6">
        <v>6</v>
      </c>
      <c r="HA99" s="15">
        <v>92</v>
      </c>
      <c r="HB99" s="9">
        <v>0.36639344262295076</v>
      </c>
      <c r="HC99" s="9">
        <v>1.6417128072445017E-3</v>
      </c>
      <c r="HD99" s="9">
        <v>1.5766247813712804</v>
      </c>
      <c r="HE99" s="9">
        <v>1.5782664941785249</v>
      </c>
      <c r="HF99" s="9">
        <v>3.2079478819581971E-4</v>
      </c>
      <c r="HG99" s="6">
        <v>6</v>
      </c>
      <c r="HK99" s="15">
        <v>92</v>
      </c>
      <c r="HL99" s="9">
        <v>0.36639344262295076</v>
      </c>
      <c r="HM99" s="9">
        <v>1.4343285899094435E-3</v>
      </c>
      <c r="HN99" s="9">
        <v>1.5768321655886155</v>
      </c>
      <c r="HO99" s="9">
        <v>1.5782664941785249</v>
      </c>
      <c r="HP99" s="9">
        <v>2.8027139349390593E-4</v>
      </c>
      <c r="HQ99" s="6">
        <v>6</v>
      </c>
      <c r="HU99" s="15">
        <v>92</v>
      </c>
      <c r="HV99" s="9">
        <v>0.36639344262295076</v>
      </c>
      <c r="HW99" s="9">
        <v>1.2801319534282017E-3</v>
      </c>
      <c r="HX99" s="9">
        <v>1.5769863622250968</v>
      </c>
      <c r="HY99" s="9">
        <v>1.5782664941785249</v>
      </c>
      <c r="HZ99" s="9">
        <v>2.5014098510443123E-4</v>
      </c>
      <c r="IA99" s="6">
        <v>6</v>
      </c>
      <c r="IE99" s="15">
        <v>92</v>
      </c>
      <c r="IF99" s="9">
        <v>0.36639344262295076</v>
      </c>
      <c r="IG99" s="9">
        <v>1.219842173350582E-3</v>
      </c>
      <c r="IH99" s="9">
        <v>1.5770466520051745</v>
      </c>
      <c r="II99" s="9">
        <v>1.5782664941785249</v>
      </c>
      <c r="IJ99" s="9">
        <v>2.3836021130220058E-4</v>
      </c>
      <c r="IK99" s="6">
        <v>6</v>
      </c>
      <c r="IO99" s="15">
        <v>92</v>
      </c>
      <c r="IP99" s="9">
        <v>0.36639344262295076</v>
      </c>
      <c r="IQ99" s="9">
        <v>1.2337309184993529E-3</v>
      </c>
      <c r="IR99" s="9">
        <v>1.5770327632600256</v>
      </c>
      <c r="IS99" s="9">
        <v>1.5782664941785249</v>
      </c>
      <c r="IT99" s="9">
        <v>2.4107410683779298E-4</v>
      </c>
      <c r="IU99" s="6">
        <v>6</v>
      </c>
      <c r="IY99" s="15">
        <v>92</v>
      </c>
      <c r="IZ99" s="9">
        <v>0.36639344262295076</v>
      </c>
      <c r="JA99" s="9">
        <v>1.4712600258732209E-3</v>
      </c>
      <c r="JB99" s="9">
        <v>1.5767952341526517</v>
      </c>
      <c r="JC99" s="9">
        <v>1.5782664941785249</v>
      </c>
      <c r="JD99" s="9">
        <v>2.8748788844082206E-4</v>
      </c>
      <c r="JE99" s="6">
        <v>6</v>
      </c>
      <c r="JI99" s="15">
        <v>92</v>
      </c>
      <c r="JJ99" s="9">
        <v>0.36639344262295076</v>
      </c>
      <c r="JK99" s="9">
        <v>1.3369495472186283E-3</v>
      </c>
      <c r="JL99" s="9">
        <v>1.5769295446313063</v>
      </c>
      <c r="JM99" s="9">
        <v>1.5782664941785249</v>
      </c>
      <c r="JN99" s="9">
        <v>2.6124328502276372E-4</v>
      </c>
      <c r="JO99" s="6">
        <v>6</v>
      </c>
      <c r="JS99" s="15">
        <v>92</v>
      </c>
      <c r="JT99" s="9">
        <v>0.36639344262295076</v>
      </c>
      <c r="JU99" s="9">
        <v>1.689534282018111E-3</v>
      </c>
      <c r="JV99" s="9">
        <v>1.5765769598965069</v>
      </c>
      <c r="JW99" s="9">
        <v>1.5782664941785249</v>
      </c>
      <c r="JX99" s="9">
        <v>3.3013922396041631E-4</v>
      </c>
      <c r="JY99" s="6">
        <v>6</v>
      </c>
      <c r="KC99" s="15">
        <v>92</v>
      </c>
      <c r="KD99" s="9">
        <v>0.36639344262295076</v>
      </c>
      <c r="KE99" s="9">
        <v>1.7572419146183699E-3</v>
      </c>
      <c r="KF99" s="9">
        <v>1.5765092522639066</v>
      </c>
      <c r="KG99" s="9">
        <v>1.5782664941785249</v>
      </c>
      <c r="KH99" s="9">
        <v>3.4336946469642923E-4</v>
      </c>
      <c r="KI99" s="6">
        <v>6</v>
      </c>
      <c r="KM99" s="15">
        <v>92</v>
      </c>
      <c r="KN99" s="9">
        <v>0.36639344262295076</v>
      </c>
      <c r="KO99" s="9">
        <v>1.8034851228978003E-3</v>
      </c>
      <c r="KP99" s="9">
        <v>1.5764630090556271</v>
      </c>
      <c r="KQ99" s="9">
        <v>1.5782664941785249</v>
      </c>
      <c r="KR99" s="9">
        <v>3.5240550324107199E-4</v>
      </c>
      <c r="KS99" s="6">
        <v>6</v>
      </c>
      <c r="KW99" s="15">
        <v>92</v>
      </c>
      <c r="KX99" s="9">
        <v>0.36639344262295076</v>
      </c>
      <c r="KY99" s="9">
        <v>1.7952781371280721E-3</v>
      </c>
      <c r="KZ99" s="9">
        <v>1.5764712160413969</v>
      </c>
      <c r="LA99" s="9">
        <v>1.5782664941785249</v>
      </c>
      <c r="LB99" s="9">
        <v>3.5080183769731292E-4</v>
      </c>
      <c r="LC99" s="6">
        <v>6</v>
      </c>
    </row>
    <row r="100" spans="1:315">
      <c r="A100" s="6">
        <v>93</v>
      </c>
      <c r="B100" s="6">
        <v>0.32058433276324555</v>
      </c>
      <c r="C100" s="6">
        <f>1-Table46[[#This Row],[qx (tau)]]</f>
        <v>0.67941566723675439</v>
      </c>
      <c r="H100" s="15">
        <f t="shared" si="30"/>
        <v>93</v>
      </c>
      <c r="I100" s="9">
        <f t="shared" si="34"/>
        <v>0.38306010928961742</v>
      </c>
      <c r="J100" s="9" cm="1">
        <f t="array" ref="J100">VLOOKUP($G$13,'qx Malaria'!$B$1:$I$31,(N100),FALSE)/(1-angola!I100*INDEX($E$6:$G$11,N100,2))</f>
        <v>1.8437776793622674E-3</v>
      </c>
      <c r="K100" s="9">
        <f t="shared" si="32"/>
        <v>1.6190596767050485</v>
      </c>
      <c r="L100" s="9">
        <f t="shared" si="26"/>
        <v>1.6209034543844107</v>
      </c>
      <c r="M100" s="9">
        <f>(J100*Table46[[#This Row],[qx (tau)]])/L100</f>
        <v>3.6466467851819183E-4</v>
      </c>
      <c r="N100" s="6">
        <f t="shared" si="27"/>
        <v>6</v>
      </c>
      <c r="S100" s="15">
        <v>93</v>
      </c>
      <c r="T100" s="9">
        <v>0.38306010928961742</v>
      </c>
      <c r="U100" s="9">
        <v>1.2519858281665188E-3</v>
      </c>
      <c r="V100" s="9">
        <v>1.6196514685562442</v>
      </c>
      <c r="W100" s="9">
        <v>1.6209034543844107</v>
      </c>
      <c r="X100" s="9">
        <v>2.4761933862633084E-4</v>
      </c>
      <c r="Y100" s="6">
        <v>6</v>
      </c>
      <c r="AC100" s="15">
        <v>93</v>
      </c>
      <c r="AD100" s="9">
        <v>0.38306010928961742</v>
      </c>
      <c r="AE100" s="9">
        <v>1.3772816651904339E-3</v>
      </c>
      <c r="AF100" s="9">
        <v>1.6195261727192205</v>
      </c>
      <c r="AG100" s="9">
        <v>1.620903454384411</v>
      </c>
      <c r="AH100" s="9">
        <v>2.7240050754892976E-4</v>
      </c>
      <c r="AI100" s="6">
        <v>6</v>
      </c>
      <c r="AM100" s="15">
        <v>93</v>
      </c>
      <c r="AN100" s="9">
        <v>0.38306010928961742</v>
      </c>
      <c r="AO100" s="9">
        <v>1.4268813108945968E-3</v>
      </c>
      <c r="AP100" s="9">
        <v>1.6194765730735163</v>
      </c>
      <c r="AQ100" s="9">
        <v>1.620903454384411</v>
      </c>
      <c r="AR100" s="9">
        <v>2.8221038813148504E-4</v>
      </c>
      <c r="AS100" s="6">
        <v>6</v>
      </c>
      <c r="AW100" s="15">
        <v>93</v>
      </c>
      <c r="AX100" s="9">
        <v>0.38306010928961742</v>
      </c>
      <c r="AY100" s="9">
        <v>1.488313551815766E-3</v>
      </c>
      <c r="AZ100" s="9">
        <v>1.6194151408325952</v>
      </c>
      <c r="BA100" s="9">
        <v>1.620903454384411</v>
      </c>
      <c r="BB100" s="9">
        <v>2.9436053434321206E-4</v>
      </c>
      <c r="BC100" s="6">
        <v>6</v>
      </c>
      <c r="BG100" s="15">
        <v>93</v>
      </c>
      <c r="BH100" s="9">
        <v>0.38306010928961742</v>
      </c>
      <c r="BI100" s="9">
        <v>1.5644960141718333E-3</v>
      </c>
      <c r="BJ100" s="9">
        <v>1.6193389583702389</v>
      </c>
      <c r="BK100" s="9">
        <v>1.6209034543844107</v>
      </c>
      <c r="BL100" s="9">
        <v>3.094279979830846E-4</v>
      </c>
      <c r="BM100" s="6">
        <v>6</v>
      </c>
      <c r="BQ100" s="15">
        <v>93</v>
      </c>
      <c r="BR100" s="9">
        <v>0.38306010928961742</v>
      </c>
      <c r="BS100" s="9">
        <v>1.6371124889282549E-3</v>
      </c>
      <c r="BT100" s="9">
        <v>1.6192663418954827</v>
      </c>
      <c r="BU100" s="9">
        <v>1.620903454384411</v>
      </c>
      <c r="BV100" s="9">
        <v>3.2379017609087801E-4</v>
      </c>
      <c r="BW100" s="6">
        <v>6</v>
      </c>
      <c r="CA100" s="15">
        <v>93</v>
      </c>
      <c r="CB100" s="9">
        <v>0.38306010928961742</v>
      </c>
      <c r="CC100" s="9">
        <v>1.7149158547387065E-3</v>
      </c>
      <c r="CD100" s="9">
        <v>1.619188538529672</v>
      </c>
      <c r="CE100" s="9">
        <v>1.6209034543844107</v>
      </c>
      <c r="CF100" s="9">
        <v>3.3917822406351377E-4</v>
      </c>
      <c r="CG100" s="6">
        <v>6</v>
      </c>
      <c r="CK100" s="15">
        <v>93</v>
      </c>
      <c r="CL100" s="9">
        <v>0.38306010928961742</v>
      </c>
      <c r="CM100" s="9">
        <v>1.8223817537643934E-3</v>
      </c>
      <c r="CN100" s="9">
        <v>1.6190810726306464</v>
      </c>
      <c r="CO100" s="9">
        <v>1.6209034543844107</v>
      </c>
      <c r="CP100" s="9">
        <v>3.6043296532571709E-4</v>
      </c>
      <c r="CQ100" s="6">
        <v>6</v>
      </c>
      <c r="CU100" s="15">
        <v>93</v>
      </c>
      <c r="CV100" s="9">
        <v>0.38306010928961742</v>
      </c>
      <c r="CW100" s="9">
        <v>1.9504331266607616E-3</v>
      </c>
      <c r="CX100" s="9">
        <v>1.6189530212577501</v>
      </c>
      <c r="CY100" s="9">
        <v>1.6209034543844107</v>
      </c>
      <c r="CZ100" s="9">
        <v>3.8575912761401338E-4</v>
      </c>
      <c r="DA100" s="6">
        <v>6</v>
      </c>
      <c r="DE100" s="15">
        <v>93</v>
      </c>
      <c r="DF100" s="9">
        <v>0.38306010928961742</v>
      </c>
      <c r="DG100" s="9">
        <v>2.0838334809565985E-3</v>
      </c>
      <c r="DH100" s="9">
        <v>1.6188196209034542</v>
      </c>
      <c r="DI100" s="9">
        <v>1.6209034543844107</v>
      </c>
      <c r="DJ100" s="9">
        <v>4.121432182004285E-4</v>
      </c>
      <c r="DK100" s="6">
        <v>6</v>
      </c>
      <c r="DO100" s="15">
        <v>93</v>
      </c>
      <c r="DP100" s="9">
        <v>0.38306010928961742</v>
      </c>
      <c r="DQ100" s="9">
        <v>1.9134765279007968E-3</v>
      </c>
      <c r="DR100" s="9">
        <v>1.61898997785651</v>
      </c>
      <c r="DS100" s="9">
        <v>1.6209034543844107</v>
      </c>
      <c r="DT100" s="9">
        <v>3.784498048270114E-4</v>
      </c>
      <c r="DU100" s="6">
        <v>6</v>
      </c>
      <c r="DY100" s="15">
        <v>93</v>
      </c>
      <c r="DZ100" s="9">
        <v>0.38306010928961742</v>
      </c>
      <c r="EA100" s="9">
        <v>2.42989636846767E-3</v>
      </c>
      <c r="EB100" s="9">
        <v>1.6184735580159433</v>
      </c>
      <c r="EC100" s="9">
        <v>1.620903454384411</v>
      </c>
      <c r="ED100" s="9">
        <v>4.805879732453813E-4</v>
      </c>
      <c r="EE100" s="6">
        <v>6</v>
      </c>
      <c r="EI100" s="15">
        <v>93</v>
      </c>
      <c r="EJ100" s="9">
        <v>0.38306010928961742</v>
      </c>
      <c r="EK100" s="9">
        <v>2.2579185119574845E-3</v>
      </c>
      <c r="EL100" s="9">
        <v>1.6186455358724534</v>
      </c>
      <c r="EM100" s="9">
        <v>1.620903454384411</v>
      </c>
      <c r="EN100" s="9">
        <v>4.4657397553920104E-4</v>
      </c>
      <c r="EO100" s="6">
        <v>6</v>
      </c>
      <c r="ES100" s="15">
        <v>93</v>
      </c>
      <c r="ET100" s="9">
        <v>0.38306010928961742</v>
      </c>
      <c r="EU100" s="9">
        <v>2.9036864481842332E-3</v>
      </c>
      <c r="EV100" s="9">
        <v>1.6179997679362266</v>
      </c>
      <c r="EW100" s="9">
        <v>1.6209034543844107</v>
      </c>
      <c r="EX100" s="9">
        <v>5.7429477371207806E-4</v>
      </c>
      <c r="EY100" s="6">
        <v>6</v>
      </c>
      <c r="FC100" s="15">
        <f t="shared" si="31"/>
        <v>93</v>
      </c>
      <c r="FD100" s="9">
        <f t="shared" si="35"/>
        <v>0.38306010928961742</v>
      </c>
      <c r="FE100" s="9" cm="1">
        <f t="array" ref="FE100">VLOOKUP($G$13,'qx Malaria'!$B$1:$I$31,(FI100),FALSE)/(1-angola!FD100*INDEX($E$6:$G$11,FI100,2))</f>
        <v>1.8437776793622674E-3</v>
      </c>
      <c r="FF100" s="9">
        <f t="shared" si="33"/>
        <v>1.6190596767050485</v>
      </c>
      <c r="FG100" s="9">
        <f t="shared" si="28"/>
        <v>1.6209034543844107</v>
      </c>
      <c r="FH100" s="9">
        <f>(FE100*Table46[[#This Row],[qx (tau)]])/FG100</f>
        <v>3.6466467851819183E-4</v>
      </c>
      <c r="FI100" s="6">
        <f t="shared" si="29"/>
        <v>6</v>
      </c>
      <c r="FM100" s="15">
        <v>93</v>
      </c>
      <c r="FN100" s="9">
        <v>0.38306010928961742</v>
      </c>
      <c r="FO100" s="9">
        <v>3.2437519929140826E-3</v>
      </c>
      <c r="FP100" s="9">
        <v>1.6176597023914967</v>
      </c>
      <c r="FQ100" s="9">
        <v>1.6209034543844107</v>
      </c>
      <c r="FR100" s="9">
        <v>6.4155336672580706E-4</v>
      </c>
      <c r="FS100" s="6">
        <v>6</v>
      </c>
      <c r="FW100" s="15">
        <v>93</v>
      </c>
      <c r="FX100" s="9">
        <v>0.38306010928961742</v>
      </c>
      <c r="FY100" s="9">
        <v>2.6918343666961909E-3</v>
      </c>
      <c r="FZ100" s="9">
        <v>1.6182116200177148</v>
      </c>
      <c r="GA100" s="9">
        <v>1.620903454384411</v>
      </c>
      <c r="GB100" s="9">
        <v>5.3239440141992188E-4</v>
      </c>
      <c r="GC100" s="6">
        <v>6</v>
      </c>
      <c r="GG100" s="15">
        <v>93</v>
      </c>
      <c r="GH100" s="9">
        <v>0.38306010928961742</v>
      </c>
      <c r="GI100" s="9">
        <v>2.8477652790079716E-3</v>
      </c>
      <c r="GJ100" s="9">
        <v>1.618055689105403</v>
      </c>
      <c r="GK100" s="9">
        <v>1.620903454384411</v>
      </c>
      <c r="GL100" s="9">
        <v>5.6323461423174611E-4</v>
      </c>
      <c r="GM100" s="6">
        <v>6</v>
      </c>
      <c r="GQ100" s="15">
        <v>93</v>
      </c>
      <c r="GR100" s="9">
        <v>0.38306010928961742</v>
      </c>
      <c r="GS100" s="9">
        <v>2.0358547387068198E-3</v>
      </c>
      <c r="GT100" s="9">
        <v>1.618867599645704</v>
      </c>
      <c r="GU100" s="9">
        <v>1.6209034543844107</v>
      </c>
      <c r="GV100" s="9">
        <v>4.0265392195063638E-4</v>
      </c>
      <c r="GW100" s="6">
        <v>6</v>
      </c>
      <c r="HA100" s="15">
        <v>93</v>
      </c>
      <c r="HB100" s="9">
        <v>0.38306010928961742</v>
      </c>
      <c r="HC100" s="9">
        <v>1.6860637732506643E-3</v>
      </c>
      <c r="HD100" s="9">
        <v>1.61921739061116</v>
      </c>
      <c r="HE100" s="9">
        <v>1.6209034543844107</v>
      </c>
      <c r="HF100" s="9">
        <v>3.3347182294032808E-4</v>
      </c>
      <c r="HG100" s="6">
        <v>6</v>
      </c>
      <c r="HK100" s="15">
        <v>93</v>
      </c>
      <c r="HL100" s="9">
        <v>0.38306010928961742</v>
      </c>
      <c r="HM100" s="9">
        <v>1.4730770593445524E-3</v>
      </c>
      <c r="HN100" s="9">
        <v>1.6194303773250662</v>
      </c>
      <c r="HO100" s="9">
        <v>1.6209034543844107</v>
      </c>
      <c r="HP100" s="9">
        <v>2.9134704161523753E-4</v>
      </c>
      <c r="HQ100" s="6">
        <v>6</v>
      </c>
      <c r="HU100" s="15">
        <v>93</v>
      </c>
      <c r="HV100" s="9">
        <v>0.38306010928961742</v>
      </c>
      <c r="HW100" s="9">
        <v>1.3147147918511958E-3</v>
      </c>
      <c r="HX100" s="9">
        <v>1.6195887395925597</v>
      </c>
      <c r="HY100" s="9">
        <v>1.620903454384411</v>
      </c>
      <c r="HZ100" s="9">
        <v>2.6002595230426847E-4</v>
      </c>
      <c r="IA100" s="6">
        <v>6</v>
      </c>
      <c r="IE100" s="15">
        <v>93</v>
      </c>
      <c r="IF100" s="9">
        <v>0.38306010928961742</v>
      </c>
      <c r="IG100" s="9">
        <v>1.2527962798937113E-3</v>
      </c>
      <c r="IH100" s="9">
        <v>1.6196506581045171</v>
      </c>
      <c r="II100" s="9">
        <v>1.6209034543844107</v>
      </c>
      <c r="IJ100" s="9">
        <v>2.4777963079271255E-4</v>
      </c>
      <c r="IK100" s="6">
        <v>6</v>
      </c>
      <c r="IO100" s="15">
        <v>93</v>
      </c>
      <c r="IP100" s="9">
        <v>0.38306010928961742</v>
      </c>
      <c r="IQ100" s="9">
        <v>1.2670602302922939E-3</v>
      </c>
      <c r="IR100" s="9">
        <v>1.6196363941541185</v>
      </c>
      <c r="IS100" s="9">
        <v>1.6209034543844107</v>
      </c>
      <c r="IT100" s="9">
        <v>2.5060077292102901E-4</v>
      </c>
      <c r="IU100" s="6">
        <v>6</v>
      </c>
      <c r="IY100" s="15">
        <v>93</v>
      </c>
      <c r="IZ100" s="9">
        <v>0.38306010928961742</v>
      </c>
      <c r="JA100" s="9">
        <v>1.5110062001771477E-3</v>
      </c>
      <c r="JB100" s="9">
        <v>1.6193924481842337</v>
      </c>
      <c r="JC100" s="9">
        <v>1.6209034543844107</v>
      </c>
      <c r="JD100" s="9">
        <v>2.9884871500189747E-4</v>
      </c>
      <c r="JE100" s="6">
        <v>6</v>
      </c>
      <c r="JI100" s="15">
        <v>93</v>
      </c>
      <c r="JJ100" s="9">
        <v>0.38306010928961742</v>
      </c>
      <c r="JK100" s="9">
        <v>1.3730673162090344E-3</v>
      </c>
      <c r="JL100" s="9">
        <v>1.6195303870682018</v>
      </c>
      <c r="JM100" s="9">
        <v>1.620903454384411</v>
      </c>
      <c r="JN100" s="9">
        <v>2.7156698828374531E-4</v>
      </c>
      <c r="JO100" s="6">
        <v>6</v>
      </c>
      <c r="JS100" s="15">
        <v>93</v>
      </c>
      <c r="JT100" s="9">
        <v>0.38306010928961742</v>
      </c>
      <c r="JU100" s="9">
        <v>1.7351771479185119E-3</v>
      </c>
      <c r="JV100" s="9">
        <v>1.6191682772364924</v>
      </c>
      <c r="JW100" s="9">
        <v>1.620903454384411</v>
      </c>
      <c r="JX100" s="9">
        <v>3.4318552822305436E-4</v>
      </c>
      <c r="JY100" s="6">
        <v>6</v>
      </c>
      <c r="KC100" s="15">
        <v>93</v>
      </c>
      <c r="KD100" s="9">
        <v>0.38306010928961742</v>
      </c>
      <c r="KE100" s="9">
        <v>1.8047139061116032E-3</v>
      </c>
      <c r="KF100" s="9">
        <v>1.619098740478299</v>
      </c>
      <c r="KG100" s="9">
        <v>1.6209034543844107</v>
      </c>
      <c r="KH100" s="9">
        <v>3.5693859609859762E-4</v>
      </c>
      <c r="KI100" s="6">
        <v>6</v>
      </c>
      <c r="KM100" s="15">
        <v>93</v>
      </c>
      <c r="KN100" s="9">
        <v>0.38306010928961742</v>
      </c>
      <c r="KO100" s="9">
        <v>1.8522063773250663E-3</v>
      </c>
      <c r="KP100" s="9">
        <v>1.6190512480070858</v>
      </c>
      <c r="KQ100" s="9">
        <v>1.6209034543844107</v>
      </c>
      <c r="KR100" s="9">
        <v>3.6633171704856073E-4</v>
      </c>
      <c r="KS100" s="6">
        <v>6</v>
      </c>
      <c r="KW100" s="15">
        <v>93</v>
      </c>
      <c r="KX100" s="9">
        <v>0.38306010928961742</v>
      </c>
      <c r="KY100" s="9">
        <v>1.8437776793622674E-3</v>
      </c>
      <c r="KZ100" s="9">
        <v>1.6190596767050485</v>
      </c>
      <c r="LA100" s="9">
        <v>1.6209034543844107</v>
      </c>
      <c r="LB100" s="9">
        <v>3.6466467851819183E-4</v>
      </c>
      <c r="LC100" s="6">
        <v>6</v>
      </c>
    </row>
    <row r="101" spans="1:315">
      <c r="A101" s="6">
        <v>94</v>
      </c>
      <c r="B101" s="6">
        <v>0.33282853457981498</v>
      </c>
      <c r="C101" s="6">
        <f>1-Table46[[#This Row],[qx (tau)]]</f>
        <v>0.66717146542018502</v>
      </c>
      <c r="H101" s="15">
        <f t="shared" si="30"/>
        <v>94</v>
      </c>
      <c r="I101" s="9">
        <f t="shared" si="34"/>
        <v>0.39972677595628409</v>
      </c>
      <c r="J101" s="9" cm="1">
        <f t="array" ref="J101">VLOOKUP($G$13,'qx Malaria'!$B$1:$I$31,(N101),FALSE)/(1-angola!I101*INDEX($E$6:$G$11,N101,2))</f>
        <v>1.8949704142011835E-3</v>
      </c>
      <c r="K101" s="9">
        <f t="shared" si="32"/>
        <v>1.6640130860263995</v>
      </c>
      <c r="L101" s="9">
        <f t="shared" si="26"/>
        <v>1.6659080564406008</v>
      </c>
      <c r="M101" s="9">
        <f>(J101*Table46[[#This Row],[qx (tau)]])/L101</f>
        <v>3.7859245808453956E-4</v>
      </c>
      <c r="N101" s="6">
        <f t="shared" si="27"/>
        <v>6</v>
      </c>
      <c r="S101" s="15">
        <v>94</v>
      </c>
      <c r="T101" s="9">
        <v>0.39972677595628409</v>
      </c>
      <c r="U101" s="9">
        <v>1.2867473827947199E-3</v>
      </c>
      <c r="V101" s="9">
        <v>1.6646213090578061</v>
      </c>
      <c r="W101" s="9">
        <v>1.6659080564406008</v>
      </c>
      <c r="X101" s="9">
        <v>2.5707676010944909E-4</v>
      </c>
      <c r="Y101" s="6">
        <v>6</v>
      </c>
      <c r="AC101" s="15">
        <v>94</v>
      </c>
      <c r="AD101" s="9">
        <v>0.39972677595628409</v>
      </c>
      <c r="AE101" s="9">
        <v>1.4155220755575784E-3</v>
      </c>
      <c r="AF101" s="9">
        <v>1.6644925343650432</v>
      </c>
      <c r="AG101" s="9">
        <v>1.6659080564406008</v>
      </c>
      <c r="AH101" s="9">
        <v>2.8280440583246881E-4</v>
      </c>
      <c r="AI101" s="6">
        <v>6</v>
      </c>
      <c r="AM101" s="15">
        <v>94</v>
      </c>
      <c r="AN101" s="9">
        <v>0.39972677595628409</v>
      </c>
      <c r="AO101" s="9">
        <v>1.4664988620846609E-3</v>
      </c>
      <c r="AP101" s="9">
        <v>1.6644415575785163</v>
      </c>
      <c r="AQ101" s="9">
        <v>1.665908056440601</v>
      </c>
      <c r="AR101" s="9">
        <v>2.9298895899061109E-4</v>
      </c>
      <c r="AS101" s="6">
        <v>6</v>
      </c>
      <c r="AW101" s="15">
        <v>94</v>
      </c>
      <c r="AX101" s="9">
        <v>0.39972677595628409</v>
      </c>
      <c r="AY101" s="9">
        <v>1.5296367774237597E-3</v>
      </c>
      <c r="AZ101" s="9">
        <v>1.664378419663177</v>
      </c>
      <c r="BA101" s="9">
        <v>1.6659080564406008</v>
      </c>
      <c r="BB101" s="9">
        <v>3.0560316045118613E-4</v>
      </c>
      <c r="BC101" s="6">
        <v>6</v>
      </c>
      <c r="BG101" s="15">
        <v>94</v>
      </c>
      <c r="BH101" s="9">
        <v>0.39972677595628409</v>
      </c>
      <c r="BI101" s="9">
        <v>1.6079344560764677E-3</v>
      </c>
      <c r="BJ101" s="9">
        <v>1.6643001219845244</v>
      </c>
      <c r="BK101" s="9">
        <v>1.6659080564406008</v>
      </c>
      <c r="BL101" s="9">
        <v>3.2124610157643739E-4</v>
      </c>
      <c r="BM101" s="6">
        <v>6</v>
      </c>
      <c r="BQ101" s="15">
        <v>94</v>
      </c>
      <c r="BR101" s="9">
        <v>0.39972677595628409</v>
      </c>
      <c r="BS101" s="9">
        <v>1.6825671370050068E-3</v>
      </c>
      <c r="BT101" s="9">
        <v>1.6642254893035959</v>
      </c>
      <c r="BU101" s="9">
        <v>1.665908056440601</v>
      </c>
      <c r="BV101" s="9">
        <v>3.3615681992561308E-4</v>
      </c>
      <c r="BW101" s="6">
        <v>6</v>
      </c>
      <c r="CA101" s="15">
        <v>94</v>
      </c>
      <c r="CB101" s="9">
        <v>0.39972677595628409</v>
      </c>
      <c r="CC101" s="9">
        <v>1.7625307237141554E-3</v>
      </c>
      <c r="CD101" s="9">
        <v>1.6641455257168867</v>
      </c>
      <c r="CE101" s="9">
        <v>1.6659080564406008</v>
      </c>
      <c r="CF101" s="9">
        <v>3.5213258958544417E-4</v>
      </c>
      <c r="CG101" s="6">
        <v>6</v>
      </c>
      <c r="CK101" s="15">
        <v>94</v>
      </c>
      <c r="CL101" s="9">
        <v>0.39972677595628409</v>
      </c>
      <c r="CM101" s="9">
        <v>1.8729804278561678E-3</v>
      </c>
      <c r="CN101" s="9">
        <v>1.6640350760127447</v>
      </c>
      <c r="CO101" s="9">
        <v>1.6659080564406008</v>
      </c>
      <c r="CP101" s="9">
        <v>3.7419912142808604E-4</v>
      </c>
      <c r="CQ101" s="6">
        <v>6</v>
      </c>
      <c r="CU101" s="15">
        <v>94</v>
      </c>
      <c r="CV101" s="9">
        <v>0.39972677595628409</v>
      </c>
      <c r="CW101" s="9">
        <v>2.0045871643149748E-3</v>
      </c>
      <c r="CX101" s="9">
        <v>1.6639034692762857</v>
      </c>
      <c r="CY101" s="9">
        <v>1.6659080564406008</v>
      </c>
      <c r="CZ101" s="9">
        <v>4.0049257565989135E-4</v>
      </c>
      <c r="DA101" s="6">
        <v>6</v>
      </c>
      <c r="DE101" s="15">
        <v>94</v>
      </c>
      <c r="DF101" s="9">
        <v>0.39972677595628409</v>
      </c>
      <c r="DG101" s="9">
        <v>2.1416913973600366E-3</v>
      </c>
      <c r="DH101" s="9">
        <v>1.6637663650432408</v>
      </c>
      <c r="DI101" s="9">
        <v>1.6659080564406008</v>
      </c>
      <c r="DJ101" s="9">
        <v>4.278843640558102E-4</v>
      </c>
      <c r="DK101" s="6">
        <v>6</v>
      </c>
      <c r="DO101" s="15">
        <v>94</v>
      </c>
      <c r="DP101" s="9">
        <v>0.39972677595628409</v>
      </c>
      <c r="DQ101" s="9">
        <v>1.9666044606281292E-3</v>
      </c>
      <c r="DR101" s="9">
        <v>1.6639414519799727</v>
      </c>
      <c r="DS101" s="9">
        <v>1.6659080564406008</v>
      </c>
      <c r="DT101" s="9">
        <v>3.9290408507147153E-4</v>
      </c>
      <c r="DU101" s="6">
        <v>6</v>
      </c>
      <c r="DY101" s="15">
        <v>94</v>
      </c>
      <c r="DZ101" s="9">
        <v>0.39972677595628409</v>
      </c>
      <c r="EA101" s="9">
        <v>2.4973627674101046E-3</v>
      </c>
      <c r="EB101" s="9">
        <v>1.6634106936731907</v>
      </c>
      <c r="EC101" s="9">
        <v>1.6659080564406008</v>
      </c>
      <c r="ED101" s="9">
        <v>4.9894325618860067E-4</v>
      </c>
      <c r="EE101" s="6">
        <v>6</v>
      </c>
      <c r="EI101" s="15">
        <v>94</v>
      </c>
      <c r="EJ101" s="9">
        <v>0.39972677595628409</v>
      </c>
      <c r="EK101" s="9">
        <v>2.3206099226217572E-3</v>
      </c>
      <c r="EL101" s="9">
        <v>1.663587446517979</v>
      </c>
      <c r="EM101" s="9">
        <v>1.6659080564406008</v>
      </c>
      <c r="EN101" s="9">
        <v>4.6363014866968234E-4</v>
      </c>
      <c r="EO101" s="6">
        <v>6</v>
      </c>
      <c r="ES101" s="15">
        <v>94</v>
      </c>
      <c r="ET101" s="9">
        <v>0.39972677595628409</v>
      </c>
      <c r="EU101" s="9">
        <v>2.9843076923076919E-3</v>
      </c>
      <c r="EV101" s="9">
        <v>1.6629237487482931</v>
      </c>
      <c r="EW101" s="9">
        <v>1.6659080564406008</v>
      </c>
      <c r="EX101" s="9">
        <v>5.9622903684628046E-4</v>
      </c>
      <c r="EY101" s="6">
        <v>6</v>
      </c>
      <c r="FC101" s="15">
        <f t="shared" si="31"/>
        <v>94</v>
      </c>
      <c r="FD101" s="9">
        <f t="shared" si="35"/>
        <v>0.39972677595628409</v>
      </c>
      <c r="FE101" s="9" cm="1">
        <f t="array" ref="FE101">VLOOKUP($G$13,'qx Malaria'!$B$1:$I$31,(FI101),FALSE)/(1-angola!FD101*INDEX($E$6:$G$11,FI101,2))</f>
        <v>1.8949704142011835E-3</v>
      </c>
      <c r="FF101" s="9">
        <f t="shared" si="33"/>
        <v>1.6640130860263995</v>
      </c>
      <c r="FG101" s="9">
        <f t="shared" si="28"/>
        <v>1.6659080564406008</v>
      </c>
      <c r="FH101" s="9">
        <f>(FE101*Table46[[#This Row],[qx (tau)]])/FG101</f>
        <v>3.7859245808453956E-4</v>
      </c>
      <c r="FI101" s="6">
        <f t="shared" si="29"/>
        <v>6</v>
      </c>
      <c r="FM101" s="15">
        <v>94</v>
      </c>
      <c r="FN101" s="9">
        <v>0.39972677595628409</v>
      </c>
      <c r="FO101" s="9">
        <v>3.3338152025489298E-3</v>
      </c>
      <c r="FP101" s="9">
        <v>1.6625742412380518</v>
      </c>
      <c r="FQ101" s="9">
        <v>1.6659080564406006</v>
      </c>
      <c r="FR101" s="9">
        <v>6.6605646340112579E-4</v>
      </c>
      <c r="FS101" s="6">
        <v>6</v>
      </c>
      <c r="FW101" s="15">
        <v>94</v>
      </c>
      <c r="FX101" s="9">
        <v>0.39972677595628409</v>
      </c>
      <c r="FY101" s="9">
        <v>2.7665735093309056E-3</v>
      </c>
      <c r="FZ101" s="9">
        <v>1.6631414829312698</v>
      </c>
      <c r="GA101" s="9">
        <v>1.6659080564406008</v>
      </c>
      <c r="GB101" s="9">
        <v>5.5272834737669875E-4</v>
      </c>
      <c r="GC101" s="6">
        <v>6</v>
      </c>
      <c r="GG101" s="15">
        <v>94</v>
      </c>
      <c r="GH101" s="9">
        <v>0.39972677595628409</v>
      </c>
      <c r="GI101" s="9">
        <v>2.9268338643604914E-3</v>
      </c>
      <c r="GJ101" s="9">
        <v>1.6629812225762404</v>
      </c>
      <c r="GK101" s="9">
        <v>1.6659080564406008</v>
      </c>
      <c r="GL101" s="9">
        <v>5.8474645240327698E-4</v>
      </c>
      <c r="GM101" s="6">
        <v>6</v>
      </c>
      <c r="GQ101" s="15">
        <v>94</v>
      </c>
      <c r="GR101" s="9">
        <v>0.39972677595628409</v>
      </c>
      <c r="GS101" s="9">
        <v>2.0923805188893946E-3</v>
      </c>
      <c r="GT101" s="9">
        <v>1.6638156759217113</v>
      </c>
      <c r="GU101" s="9">
        <v>1.6659080564406008</v>
      </c>
      <c r="GV101" s="9">
        <v>4.1803263943224759E-4</v>
      </c>
      <c r="GW101" s="6">
        <v>6</v>
      </c>
      <c r="HA101" s="15">
        <v>94</v>
      </c>
      <c r="HB101" s="9">
        <v>0.39972677595628409</v>
      </c>
      <c r="HC101" s="9">
        <v>1.7328775603095131E-3</v>
      </c>
      <c r="HD101" s="9">
        <v>1.6641751788802912</v>
      </c>
      <c r="HE101" s="9">
        <v>1.6659080564406008</v>
      </c>
      <c r="HF101" s="9">
        <v>3.4620824166992358E-4</v>
      </c>
      <c r="HG101" s="6">
        <v>6</v>
      </c>
      <c r="HK101" s="15">
        <v>94</v>
      </c>
      <c r="HL101" s="9">
        <v>0.39972677595628409</v>
      </c>
      <c r="HM101" s="9">
        <v>1.5139772416932179E-3</v>
      </c>
      <c r="HN101" s="9">
        <v>1.6643940791989076</v>
      </c>
      <c r="HO101" s="9">
        <v>1.6659080564406008</v>
      </c>
      <c r="HP101" s="9">
        <v>3.0247457222613578E-4</v>
      </c>
      <c r="HQ101" s="6">
        <v>6</v>
      </c>
      <c r="HU101" s="15">
        <v>94</v>
      </c>
      <c r="HV101" s="9">
        <v>0.39972677595628409</v>
      </c>
      <c r="HW101" s="9">
        <v>1.3512180245789714E-3</v>
      </c>
      <c r="HX101" s="9">
        <v>1.6645568384160219</v>
      </c>
      <c r="HY101" s="9">
        <v>1.6659080564406008</v>
      </c>
      <c r="HZ101" s="9">
        <v>2.6995722439768796E-4</v>
      </c>
      <c r="IA101" s="6">
        <v>6</v>
      </c>
      <c r="IE101" s="15">
        <v>94</v>
      </c>
      <c r="IF101" s="9">
        <v>0.39972677595628409</v>
      </c>
      <c r="IG101" s="9">
        <v>1.2875803368229404E-3</v>
      </c>
      <c r="IH101" s="9">
        <v>1.6646204761037779</v>
      </c>
      <c r="II101" s="9">
        <v>1.6659080564406008</v>
      </c>
      <c r="IJ101" s="9">
        <v>2.57243174376739E-4</v>
      </c>
      <c r="IK101" s="6">
        <v>6</v>
      </c>
      <c r="IO101" s="15">
        <v>94</v>
      </c>
      <c r="IP101" s="9">
        <v>0.39972677595628409</v>
      </c>
      <c r="IQ101" s="9">
        <v>1.3022403277196176E-3</v>
      </c>
      <c r="IR101" s="9">
        <v>1.6646058161128812</v>
      </c>
      <c r="IS101" s="9">
        <v>1.6659080564406008</v>
      </c>
      <c r="IT101" s="9">
        <v>2.6017206548104135E-4</v>
      </c>
      <c r="IU101" s="6">
        <v>6</v>
      </c>
      <c r="IY101" s="15">
        <v>94</v>
      </c>
      <c r="IZ101" s="9">
        <v>0.39972677595628409</v>
      </c>
      <c r="JA101" s="9">
        <v>1.5529594902139281E-3</v>
      </c>
      <c r="JB101" s="9">
        <v>1.6643550969503869</v>
      </c>
      <c r="JC101" s="9">
        <v>1.6659080564406008</v>
      </c>
      <c r="JD101" s="9">
        <v>3.1026275993530355E-4</v>
      </c>
      <c r="JE101" s="6">
        <v>6</v>
      </c>
      <c r="JI101" s="15">
        <v>94</v>
      </c>
      <c r="JJ101" s="9">
        <v>0.39972677595628409</v>
      </c>
      <c r="JK101" s="9">
        <v>1.4111907146108328E-3</v>
      </c>
      <c r="JL101" s="9">
        <v>1.66449686572599</v>
      </c>
      <c r="JM101" s="9">
        <v>1.6659080564406008</v>
      </c>
      <c r="JN101" s="9">
        <v>2.8193905164256125E-4</v>
      </c>
      <c r="JO101" s="6">
        <v>6</v>
      </c>
      <c r="JS101" s="15">
        <v>94</v>
      </c>
      <c r="JT101" s="9">
        <v>0.39972677595628409</v>
      </c>
      <c r="JU101" s="9">
        <v>1.7833545744196633E-3</v>
      </c>
      <c r="JV101" s="9">
        <v>1.6641247018661811</v>
      </c>
      <c r="JW101" s="9">
        <v>1.6659080564406008</v>
      </c>
      <c r="JX101" s="9">
        <v>3.5629294626769199E-4</v>
      </c>
      <c r="JY101" s="6">
        <v>6</v>
      </c>
      <c r="KC101" s="15">
        <v>94</v>
      </c>
      <c r="KD101" s="9">
        <v>0.39972677595628409</v>
      </c>
      <c r="KE101" s="9">
        <v>1.8548220300409651E-3</v>
      </c>
      <c r="KF101" s="9">
        <v>1.6640532344105599</v>
      </c>
      <c r="KG101" s="9">
        <v>1.6659080564406008</v>
      </c>
      <c r="KH101" s="9">
        <v>3.7057129040116599E-4</v>
      </c>
      <c r="KI101" s="6">
        <v>6</v>
      </c>
      <c r="KM101" s="15">
        <v>94</v>
      </c>
      <c r="KN101" s="9">
        <v>0.39972677595628409</v>
      </c>
      <c r="KO101" s="9">
        <v>1.9036331360946744E-3</v>
      </c>
      <c r="KP101" s="9">
        <v>1.6640044233045059</v>
      </c>
      <c r="KQ101" s="9">
        <v>1.6659080564406006</v>
      </c>
      <c r="KR101" s="9">
        <v>3.8032316646435463E-4</v>
      </c>
      <c r="KS101" s="6">
        <v>6</v>
      </c>
      <c r="KW101" s="15">
        <v>94</v>
      </c>
      <c r="KX101" s="9">
        <v>0.39972677595628409</v>
      </c>
      <c r="KY101" s="9">
        <v>1.8949704142011835E-3</v>
      </c>
      <c r="KZ101" s="9">
        <v>1.6640130860263995</v>
      </c>
      <c r="LA101" s="9">
        <v>1.6659080564406008</v>
      </c>
      <c r="LB101" s="9">
        <v>3.7859245808453956E-4</v>
      </c>
      <c r="LC101" s="6">
        <v>6</v>
      </c>
    </row>
    <row r="102" spans="1:315">
      <c r="A102" s="6">
        <v>95</v>
      </c>
      <c r="B102" s="6">
        <v>0.34509324061176722</v>
      </c>
      <c r="C102" s="6">
        <f>1-Table46[[#This Row],[qx (tau)]]</f>
        <v>0.65490675938823273</v>
      </c>
      <c r="H102" s="15">
        <f t="shared" si="30"/>
        <v>95</v>
      </c>
      <c r="I102" s="9">
        <f t="shared" si="34"/>
        <v>0.41639344262295075</v>
      </c>
      <c r="J102" s="9" cm="1">
        <f t="array" ref="J102">VLOOKUP($G$13,'qx Malaria'!$B$1:$I$31,(N102),FALSE)/(1-angola!I102*INDEX($E$6:$G$11,N102,2))</f>
        <v>1.9490870786516852E-3</v>
      </c>
      <c r="K102" s="9">
        <f t="shared" si="32"/>
        <v>1.7115340589887638</v>
      </c>
      <c r="L102" s="9">
        <f t="shared" si="26"/>
        <v>1.7134831460674154</v>
      </c>
      <c r="M102" s="9">
        <f>(J102*Table46[[#This Row],[qx (tau)]])/L102</f>
        <v>3.9254356119588525E-4</v>
      </c>
      <c r="N102" s="6">
        <f t="shared" si="27"/>
        <v>6</v>
      </c>
      <c r="S102" s="15">
        <v>95</v>
      </c>
      <c r="T102" s="9">
        <v>0.41639344262295075</v>
      </c>
      <c r="U102" s="9">
        <v>1.3234943820224715E-3</v>
      </c>
      <c r="V102" s="9">
        <v>1.712159651685393</v>
      </c>
      <c r="W102" s="9">
        <v>1.7134831460674154</v>
      </c>
      <c r="X102" s="9">
        <v>2.6655001904852898E-4</v>
      </c>
      <c r="Y102" s="6">
        <v>6</v>
      </c>
      <c r="AC102" s="15">
        <v>95</v>
      </c>
      <c r="AD102" s="9">
        <v>0.41639344262295075</v>
      </c>
      <c r="AE102" s="9">
        <v>1.455946629213483E-3</v>
      </c>
      <c r="AF102" s="9">
        <v>1.7120271994382021</v>
      </c>
      <c r="AG102" s="9">
        <v>1.7134831460674156</v>
      </c>
      <c r="AH102" s="9">
        <v>2.9322572654781858E-4</v>
      </c>
      <c r="AI102" s="6">
        <v>6</v>
      </c>
      <c r="AM102" s="15">
        <v>95</v>
      </c>
      <c r="AN102" s="9">
        <v>0.41639344262295075</v>
      </c>
      <c r="AO102" s="9">
        <v>1.5083792134831459E-3</v>
      </c>
      <c r="AP102" s="9">
        <v>1.7119747668539325</v>
      </c>
      <c r="AQ102" s="9">
        <v>1.7134831460674156</v>
      </c>
      <c r="AR102" s="9">
        <v>3.0378557971053868E-4</v>
      </c>
      <c r="AS102" s="6">
        <v>6</v>
      </c>
      <c r="AW102" s="15">
        <v>95</v>
      </c>
      <c r="AX102" s="9">
        <v>0.41639344262295075</v>
      </c>
      <c r="AY102" s="9">
        <v>1.573320224719101E-3</v>
      </c>
      <c r="AZ102" s="9">
        <v>1.7119098258426964</v>
      </c>
      <c r="BA102" s="9">
        <v>1.7134831460674154</v>
      </c>
      <c r="BB102" s="9">
        <v>3.1686461352972467E-4</v>
      </c>
      <c r="BC102" s="6">
        <v>6</v>
      </c>
      <c r="BG102" s="15">
        <v>95</v>
      </c>
      <c r="BH102" s="9">
        <v>0.41639344262295075</v>
      </c>
      <c r="BI102" s="9">
        <v>1.6538539325842694E-3</v>
      </c>
      <c r="BJ102" s="9">
        <v>1.7118292921348313</v>
      </c>
      <c r="BK102" s="9">
        <v>1.7134831460674156</v>
      </c>
      <c r="BL102" s="9">
        <v>3.3308399583847773E-4</v>
      </c>
      <c r="BM102" s="6">
        <v>6</v>
      </c>
      <c r="BQ102" s="15">
        <v>95</v>
      </c>
      <c r="BR102" s="9">
        <v>0.41639344262295075</v>
      </c>
      <c r="BS102" s="9">
        <v>1.7306179775280898E-3</v>
      </c>
      <c r="BT102" s="9">
        <v>1.7117525280898875</v>
      </c>
      <c r="BU102" s="9">
        <v>1.7134831460674156</v>
      </c>
      <c r="BV102" s="9">
        <v>3.4854417301788485E-4</v>
      </c>
      <c r="BW102" s="6">
        <v>6</v>
      </c>
      <c r="CA102" s="15">
        <v>95</v>
      </c>
      <c r="CB102" s="9">
        <v>0.41639344262295075</v>
      </c>
      <c r="CC102" s="9">
        <v>1.8128651685393254E-3</v>
      </c>
      <c r="CD102" s="9">
        <v>1.7116702808988762</v>
      </c>
      <c r="CE102" s="9">
        <v>1.7134831460674156</v>
      </c>
      <c r="CF102" s="9">
        <v>3.6510864856724966E-4</v>
      </c>
      <c r="CG102" s="6">
        <v>6</v>
      </c>
      <c r="CK102" s="15">
        <v>95</v>
      </c>
      <c r="CL102" s="9">
        <v>0.41639344262295075</v>
      </c>
      <c r="CM102" s="9">
        <v>1.9264691011235955E-3</v>
      </c>
      <c r="CN102" s="9">
        <v>1.711556676966292</v>
      </c>
      <c r="CO102" s="9">
        <v>1.7134831460674156</v>
      </c>
      <c r="CP102" s="9">
        <v>3.8798833041980992E-4</v>
      </c>
      <c r="CQ102" s="6">
        <v>6</v>
      </c>
      <c r="CU102" s="15">
        <v>95</v>
      </c>
      <c r="CV102" s="9">
        <v>0.41639344262295075</v>
      </c>
      <c r="CW102" s="9">
        <v>2.0618342696629211E-3</v>
      </c>
      <c r="CX102" s="9">
        <v>1.7114213117977526</v>
      </c>
      <c r="CY102" s="9">
        <v>1.7134831460674156</v>
      </c>
      <c r="CZ102" s="9">
        <v>4.1525069642813948E-4</v>
      </c>
      <c r="DA102" s="6">
        <v>6</v>
      </c>
      <c r="DE102" s="15">
        <v>95</v>
      </c>
      <c r="DF102" s="9">
        <v>0.41639344262295075</v>
      </c>
      <c r="DG102" s="9">
        <v>2.2028539325842696E-3</v>
      </c>
      <c r="DH102" s="9">
        <v>1.7112802921348313</v>
      </c>
      <c r="DI102" s="9">
        <v>1.7134831460674156</v>
      </c>
      <c r="DJ102" s="9">
        <v>4.4365187013048794E-4</v>
      </c>
      <c r="DK102" s="6">
        <v>6</v>
      </c>
      <c r="DO102" s="15">
        <v>95</v>
      </c>
      <c r="DP102" s="9">
        <v>0.41639344262295075</v>
      </c>
      <c r="DQ102" s="9">
        <v>2.022766853932584E-3</v>
      </c>
      <c r="DR102" s="9">
        <v>1.7114603792134828</v>
      </c>
      <c r="DS102" s="9">
        <v>1.7134831460674154</v>
      </c>
      <c r="DT102" s="9">
        <v>4.0738257054219126E-4</v>
      </c>
      <c r="DU102" s="6">
        <v>6</v>
      </c>
      <c r="DY102" s="15">
        <v>95</v>
      </c>
      <c r="DZ102" s="9">
        <v>0.41639344262295075</v>
      </c>
      <c r="EA102" s="9">
        <v>2.5686825842696627E-3</v>
      </c>
      <c r="EB102" s="9">
        <v>1.7109144634831459</v>
      </c>
      <c r="EC102" s="9">
        <v>1.7134831460674156</v>
      </c>
      <c r="ED102" s="9">
        <v>5.1732927700110019E-4</v>
      </c>
      <c r="EE102" s="6">
        <v>6</v>
      </c>
      <c r="EI102" s="15">
        <v>95</v>
      </c>
      <c r="EJ102" s="9">
        <v>0.41639344262295075</v>
      </c>
      <c r="EK102" s="9">
        <v>2.3868820224719101E-3</v>
      </c>
      <c r="EL102" s="9">
        <v>1.7110962640449436</v>
      </c>
      <c r="EM102" s="9">
        <v>1.7134831460674156</v>
      </c>
      <c r="EN102" s="9">
        <v>4.8071488417219177E-4</v>
      </c>
      <c r="EO102" s="6">
        <v>6</v>
      </c>
      <c r="ES102" s="15">
        <v>95</v>
      </c>
      <c r="ET102" s="9">
        <v>0.41639344262295075</v>
      </c>
      <c r="EU102" s="9">
        <v>3.0695337078651681E-3</v>
      </c>
      <c r="EV102" s="9">
        <v>1.7104136123595504</v>
      </c>
      <c r="EW102" s="9">
        <v>1.7134831460674156</v>
      </c>
      <c r="EX102" s="9">
        <v>6.1820003123191978E-4</v>
      </c>
      <c r="EY102" s="6">
        <v>6</v>
      </c>
      <c r="FC102" s="15">
        <f t="shared" si="31"/>
        <v>95</v>
      </c>
      <c r="FD102" s="9">
        <f t="shared" si="35"/>
        <v>0.41639344262295075</v>
      </c>
      <c r="FE102" s="9" cm="1">
        <f t="array" ref="FE102">VLOOKUP($G$13,'qx Malaria'!$B$1:$I$31,(FI102),FALSE)/(1-angola!FD102*INDEX($E$6:$G$11,FI102,2))</f>
        <v>1.9490870786516852E-3</v>
      </c>
      <c r="FF102" s="9">
        <f t="shared" si="33"/>
        <v>1.7115340589887638</v>
      </c>
      <c r="FG102" s="9">
        <f t="shared" si="28"/>
        <v>1.7134831460674154</v>
      </c>
      <c r="FH102" s="9">
        <f>(FE102*Table46[[#This Row],[qx (tau)]])/FG102</f>
        <v>3.9254356119588525E-4</v>
      </c>
      <c r="FI102" s="6">
        <f t="shared" si="29"/>
        <v>6</v>
      </c>
      <c r="FM102" s="15">
        <v>95</v>
      </c>
      <c r="FN102" s="9">
        <v>0.41639344262295075</v>
      </c>
      <c r="FO102" s="9">
        <v>3.4290224719101116E-3</v>
      </c>
      <c r="FP102" s="9">
        <v>1.7100541235955053</v>
      </c>
      <c r="FQ102" s="9">
        <v>1.7134831460674154</v>
      </c>
      <c r="FR102" s="9">
        <v>6.9060059311226848E-4</v>
      </c>
      <c r="FS102" s="6">
        <v>6</v>
      </c>
      <c r="FW102" s="15">
        <v>95</v>
      </c>
      <c r="FX102" s="9">
        <v>0.41639344262295075</v>
      </c>
      <c r="FY102" s="9">
        <v>2.845581460674157E-3</v>
      </c>
      <c r="FZ102" s="9">
        <v>1.7106375646067415</v>
      </c>
      <c r="GA102" s="9">
        <v>1.7134831460674158</v>
      </c>
      <c r="GB102" s="9">
        <v>5.7309634468396176E-4</v>
      </c>
      <c r="GC102" s="6">
        <v>6</v>
      </c>
      <c r="GG102" s="15">
        <v>95</v>
      </c>
      <c r="GH102" s="9">
        <v>0.41639344262295075</v>
      </c>
      <c r="GI102" s="9">
        <v>3.0104185393258426E-3</v>
      </c>
      <c r="GJ102" s="9">
        <v>1.7104727275280898</v>
      </c>
      <c r="GK102" s="9">
        <v>1.7134831460674156</v>
      </c>
      <c r="GL102" s="9">
        <v>6.0629431443081391E-4</v>
      </c>
      <c r="GM102" s="6">
        <v>6</v>
      </c>
      <c r="GQ102" s="15">
        <v>95</v>
      </c>
      <c r="GR102" s="9">
        <v>0.41639344262295075</v>
      </c>
      <c r="GS102" s="9">
        <v>2.1521348314606737E-3</v>
      </c>
      <c r="GT102" s="9">
        <v>1.7113310112359548</v>
      </c>
      <c r="GU102" s="9">
        <v>1.7134831460674154</v>
      </c>
      <c r="GV102" s="9">
        <v>4.3343711020837959E-4</v>
      </c>
      <c r="GW102" s="6">
        <v>6</v>
      </c>
      <c r="HA102" s="15">
        <v>95</v>
      </c>
      <c r="HB102" s="9">
        <v>0.41639344262295075</v>
      </c>
      <c r="HC102" s="9">
        <v>1.7823651685393257E-3</v>
      </c>
      <c r="HD102" s="9">
        <v>1.7117007808988762</v>
      </c>
      <c r="HE102" s="9">
        <v>1.7134831460674156</v>
      </c>
      <c r="HF102" s="9">
        <v>3.5896598888436024E-4</v>
      </c>
      <c r="HG102" s="6">
        <v>6</v>
      </c>
      <c r="HK102" s="15">
        <v>95</v>
      </c>
      <c r="HL102" s="9">
        <v>0.41639344262295075</v>
      </c>
      <c r="HM102" s="9">
        <v>1.5572134831460672E-3</v>
      </c>
      <c r="HN102" s="9">
        <v>1.7119259325842693</v>
      </c>
      <c r="HO102" s="9">
        <v>1.7134831460674154</v>
      </c>
      <c r="HP102" s="9">
        <v>3.1362073706797406E-4</v>
      </c>
      <c r="HQ102" s="6">
        <v>6</v>
      </c>
      <c r="HU102" s="15">
        <v>95</v>
      </c>
      <c r="HV102" s="9">
        <v>0.41639344262295075</v>
      </c>
      <c r="HW102" s="9">
        <v>1.3898061797752808E-3</v>
      </c>
      <c r="HX102" s="9">
        <v>1.7120933398876403</v>
      </c>
      <c r="HY102" s="9">
        <v>1.7134831460674156</v>
      </c>
      <c r="HZ102" s="9">
        <v>2.7990512746020439E-4</v>
      </c>
      <c r="IA102" s="6">
        <v>6</v>
      </c>
      <c r="IE102" s="15">
        <v>95</v>
      </c>
      <c r="IF102" s="9">
        <v>0.41639344262295075</v>
      </c>
      <c r="IG102" s="9">
        <v>1.3243511235955057E-3</v>
      </c>
      <c r="IH102" s="9">
        <v>1.7121587949438202</v>
      </c>
      <c r="II102" s="9">
        <v>1.7134831460674156</v>
      </c>
      <c r="IJ102" s="9">
        <v>2.6672256566883491E-4</v>
      </c>
      <c r="IK102" s="6">
        <v>6</v>
      </c>
      <c r="IO102" s="15">
        <v>95</v>
      </c>
      <c r="IP102" s="9">
        <v>0.41639344262295075</v>
      </c>
      <c r="IQ102" s="9">
        <v>1.3394297752808986E-3</v>
      </c>
      <c r="IR102" s="9">
        <v>1.7121437162921347</v>
      </c>
      <c r="IS102" s="9">
        <v>1.7134831460674156</v>
      </c>
      <c r="IT102" s="9">
        <v>2.6975938618621842E-4</v>
      </c>
      <c r="IU102" s="6">
        <v>6</v>
      </c>
      <c r="IY102" s="15">
        <v>95</v>
      </c>
      <c r="IZ102" s="9">
        <v>0.41639344262295075</v>
      </c>
      <c r="JA102" s="9">
        <v>1.5973089887640448E-3</v>
      </c>
      <c r="JB102" s="9">
        <v>1.7118858370786514</v>
      </c>
      <c r="JC102" s="9">
        <v>1.7134831460674154</v>
      </c>
      <c r="JD102" s="9">
        <v>3.2169591889828943E-4</v>
      </c>
      <c r="JE102" s="6">
        <v>6</v>
      </c>
      <c r="JI102" s="15">
        <v>95</v>
      </c>
      <c r="JJ102" s="9">
        <v>0.41639344262295075</v>
      </c>
      <c r="JK102" s="9">
        <v>1.4514915730337076E-3</v>
      </c>
      <c r="JL102" s="9">
        <v>1.7120316544943819</v>
      </c>
      <c r="JM102" s="9">
        <v>1.7134831460674156</v>
      </c>
      <c r="JN102" s="9">
        <v>2.9232848412222794E-4</v>
      </c>
      <c r="JO102" s="6">
        <v>6</v>
      </c>
      <c r="JS102" s="15">
        <v>95</v>
      </c>
      <c r="JT102" s="9">
        <v>0.41639344262295075</v>
      </c>
      <c r="JU102" s="9">
        <v>1.8342837078651683E-3</v>
      </c>
      <c r="JV102" s="9">
        <v>1.7116488623595505</v>
      </c>
      <c r="JW102" s="9">
        <v>1.7134831460674156</v>
      </c>
      <c r="JX102" s="9">
        <v>3.6942231407489679E-4</v>
      </c>
      <c r="JY102" s="6">
        <v>6</v>
      </c>
      <c r="KC102" s="15">
        <v>95</v>
      </c>
      <c r="KD102" s="9">
        <v>0.41639344262295075</v>
      </c>
      <c r="KE102" s="9">
        <v>1.9077921348314606E-3</v>
      </c>
      <c r="KF102" s="9">
        <v>1.711575353932584</v>
      </c>
      <c r="KG102" s="9">
        <v>1.7134831460674154</v>
      </c>
      <c r="KH102" s="9">
        <v>3.8422681409714174E-4</v>
      </c>
      <c r="KI102" s="6">
        <v>6</v>
      </c>
      <c r="KM102" s="15">
        <v>95</v>
      </c>
      <c r="KN102" s="9">
        <v>0.41639344262295075</v>
      </c>
      <c r="KO102" s="9">
        <v>1.9579971910112359E-3</v>
      </c>
      <c r="KP102" s="9">
        <v>1.7115251488764043</v>
      </c>
      <c r="KQ102" s="9">
        <v>1.7134831460674156</v>
      </c>
      <c r="KR102" s="9">
        <v>3.9433804604706638E-4</v>
      </c>
      <c r="KS102" s="6">
        <v>6</v>
      </c>
      <c r="KW102" s="15">
        <v>95</v>
      </c>
      <c r="KX102" s="9">
        <v>0.41639344262295075</v>
      </c>
      <c r="KY102" s="9">
        <v>1.9490870786516852E-3</v>
      </c>
      <c r="KZ102" s="9">
        <v>1.7115340589887638</v>
      </c>
      <c r="LA102" s="9">
        <v>1.7134831460674154</v>
      </c>
      <c r="LB102" s="9">
        <v>3.9254356119588525E-4</v>
      </c>
      <c r="LC102" s="6">
        <v>6</v>
      </c>
    </row>
    <row r="103" spans="1:315">
      <c r="A103" s="6">
        <v>96</v>
      </c>
      <c r="B103" s="6">
        <v>0.35734131122000518</v>
      </c>
      <c r="C103" s="6">
        <f>1-Table46[[#This Row],[qx (tau)]]</f>
        <v>0.64265868877999477</v>
      </c>
      <c r="H103" s="15">
        <f t="shared" si="30"/>
        <v>96</v>
      </c>
      <c r="I103" s="9">
        <f t="shared" si="34"/>
        <v>0.43306010928961741</v>
      </c>
      <c r="J103" s="9" cm="1">
        <f t="array" ref="J103">VLOOKUP($G$13,'qx Malaria'!$B$1:$I$31,(N103),FALSE)/(1-angola!I103*INDEX($E$6:$G$11,N103,2))</f>
        <v>2.0063855421686744E-3</v>
      </c>
      <c r="K103" s="9">
        <f t="shared" si="32"/>
        <v>1.761849036144578</v>
      </c>
      <c r="L103" s="9">
        <f t="shared" si="26"/>
        <v>1.7638554216867466</v>
      </c>
      <c r="M103" s="9">
        <f>(J103*Table46[[#This Row],[qx (tau)]])/L103</f>
        <v>4.0647574151275593E-4</v>
      </c>
      <c r="N103" s="6">
        <f t="shared" si="27"/>
        <v>6</v>
      </c>
      <c r="S103" s="15">
        <v>96</v>
      </c>
      <c r="T103" s="9">
        <v>0.43306010928961741</v>
      </c>
      <c r="U103" s="9">
        <v>1.3624019277108429E-3</v>
      </c>
      <c r="V103" s="9">
        <v>1.7624930197590358</v>
      </c>
      <c r="W103" s="9">
        <v>1.7638554216867466</v>
      </c>
      <c r="X103" s="9">
        <v>2.76010428786332E-4</v>
      </c>
      <c r="Y103" s="6">
        <v>6</v>
      </c>
      <c r="AC103" s="15">
        <v>96</v>
      </c>
      <c r="AD103" s="9">
        <v>0.43306010928961741</v>
      </c>
      <c r="AE103" s="9">
        <v>1.4987479518072287E-3</v>
      </c>
      <c r="AF103" s="9">
        <v>1.7623566737349394</v>
      </c>
      <c r="AG103" s="9">
        <v>1.7638554216867466</v>
      </c>
      <c r="AH103" s="9">
        <v>3.0363291214363842E-4</v>
      </c>
      <c r="AI103" s="6">
        <v>6</v>
      </c>
      <c r="AM103" s="15">
        <v>96</v>
      </c>
      <c r="AN103" s="9">
        <v>0.43306010928961741</v>
      </c>
      <c r="AO103" s="9">
        <v>1.552721927710843E-3</v>
      </c>
      <c r="AP103" s="9">
        <v>1.7623026997590359</v>
      </c>
      <c r="AQ103" s="9">
        <v>1.7638554216867468</v>
      </c>
      <c r="AR103" s="9">
        <v>3.145675562669705E-4</v>
      </c>
      <c r="AS103" s="6">
        <v>6</v>
      </c>
      <c r="AW103" s="15">
        <v>96</v>
      </c>
      <c r="AX103" s="9">
        <v>0.43306010928961741</v>
      </c>
      <c r="AY103" s="9">
        <v>1.6195720481927706E-3</v>
      </c>
      <c r="AZ103" s="9">
        <v>1.762235849638554</v>
      </c>
      <c r="BA103" s="9">
        <v>1.7638554216867468</v>
      </c>
      <c r="BB103" s="9">
        <v>3.281107919622087E-4</v>
      </c>
      <c r="BC103" s="6">
        <v>6</v>
      </c>
      <c r="BG103" s="15">
        <v>96</v>
      </c>
      <c r="BH103" s="9">
        <v>0.43306010928961741</v>
      </c>
      <c r="BI103" s="9">
        <v>1.7024732530120476E-3</v>
      </c>
      <c r="BJ103" s="9">
        <v>1.7621529484337346</v>
      </c>
      <c r="BK103" s="9">
        <v>1.7638554216867466</v>
      </c>
      <c r="BL103" s="9">
        <v>3.4490583358954896E-4</v>
      </c>
      <c r="BM103" s="6">
        <v>6</v>
      </c>
      <c r="BQ103" s="15">
        <v>96</v>
      </c>
      <c r="BR103" s="9">
        <v>0.43306010928961741</v>
      </c>
      <c r="BS103" s="9">
        <v>1.7814939759036141E-3</v>
      </c>
      <c r="BT103" s="9">
        <v>1.762073927710843</v>
      </c>
      <c r="BU103" s="9">
        <v>1.7638554216867466</v>
      </c>
      <c r="BV103" s="9">
        <v>3.6091472433220527E-4</v>
      </c>
      <c r="BW103" s="6">
        <v>6</v>
      </c>
      <c r="CA103" s="15">
        <v>96</v>
      </c>
      <c r="CB103" s="9">
        <v>0.43306010928961741</v>
      </c>
      <c r="CC103" s="9">
        <v>1.8661590361445778E-3</v>
      </c>
      <c r="CD103" s="9">
        <v>1.761989262650602</v>
      </c>
      <c r="CE103" s="9">
        <v>1.7638554216867466</v>
      </c>
      <c r="CF103" s="9">
        <v>3.7806710727076546E-4</v>
      </c>
      <c r="CG103" s="6">
        <v>6</v>
      </c>
      <c r="CK103" s="15">
        <v>96</v>
      </c>
      <c r="CL103" s="9">
        <v>0.43306010928961741</v>
      </c>
      <c r="CM103" s="9">
        <v>1.9831026506024097E-3</v>
      </c>
      <c r="CN103" s="9">
        <v>1.7618723190361443</v>
      </c>
      <c r="CO103" s="9">
        <v>1.7638554216867466</v>
      </c>
      <c r="CP103" s="9">
        <v>4.0175883620465191E-4</v>
      </c>
      <c r="CQ103" s="6">
        <v>6</v>
      </c>
      <c r="CU103" s="15">
        <v>96</v>
      </c>
      <c r="CV103" s="9">
        <v>0.43306010928961741</v>
      </c>
      <c r="CW103" s="9">
        <v>2.1224472289156624E-3</v>
      </c>
      <c r="CX103" s="9">
        <v>1.7617329744578309</v>
      </c>
      <c r="CY103" s="9">
        <v>1.7638554216867466</v>
      </c>
      <c r="CZ103" s="9">
        <v>4.2998879979103225E-4</v>
      </c>
      <c r="DA103" s="6">
        <v>6</v>
      </c>
      <c r="DE103" s="15">
        <v>96</v>
      </c>
      <c r="DF103" s="9">
        <v>0.43306010928961741</v>
      </c>
      <c r="DG103" s="9">
        <v>2.2676125301204814E-3</v>
      </c>
      <c r="DH103" s="9">
        <v>1.7615878091566262</v>
      </c>
      <c r="DI103" s="9">
        <v>1.7638554216867466</v>
      </c>
      <c r="DJ103" s="9">
        <v>4.5939798970443864E-4</v>
      </c>
      <c r="DK103" s="6">
        <v>6</v>
      </c>
      <c r="DO103" s="15">
        <v>96</v>
      </c>
      <c r="DP103" s="9">
        <v>0.43306010928961741</v>
      </c>
      <c r="DQ103" s="9">
        <v>2.0822313253012043E-3</v>
      </c>
      <c r="DR103" s="9">
        <v>1.7617731903614453</v>
      </c>
      <c r="DS103" s="9">
        <v>1.7638554216867466</v>
      </c>
      <c r="DT103" s="9">
        <v>4.218414178952161E-4</v>
      </c>
      <c r="DU103" s="6">
        <v>6</v>
      </c>
      <c r="DY103" s="15">
        <v>96</v>
      </c>
      <c r="DZ103" s="9">
        <v>0.43306010928961741</v>
      </c>
      <c r="EA103" s="9">
        <v>2.6441956626506017E-3</v>
      </c>
      <c r="EB103" s="9">
        <v>1.761211226024096</v>
      </c>
      <c r="EC103" s="9">
        <v>1.7638554216867466</v>
      </c>
      <c r="ED103" s="9">
        <v>5.356903596499097E-4</v>
      </c>
      <c r="EE103" s="6">
        <v>6</v>
      </c>
      <c r="EI103" s="15">
        <v>96</v>
      </c>
      <c r="EJ103" s="9">
        <v>0.43306010928961741</v>
      </c>
      <c r="EK103" s="9">
        <v>2.4570506024096384E-3</v>
      </c>
      <c r="EL103" s="9">
        <v>1.7613983710843371</v>
      </c>
      <c r="EM103" s="9">
        <v>1.7638554216867468</v>
      </c>
      <c r="EN103" s="9">
        <v>4.9777644652946717E-4</v>
      </c>
      <c r="EO103" s="6">
        <v>6</v>
      </c>
      <c r="ES103" s="15">
        <v>96</v>
      </c>
      <c r="ET103" s="9">
        <v>0.43306010928961741</v>
      </c>
      <c r="EU103" s="9">
        <v>3.1597706024096375E-3</v>
      </c>
      <c r="EV103" s="9">
        <v>1.760695651084337</v>
      </c>
      <c r="EW103" s="9">
        <v>1.7638554216867466</v>
      </c>
      <c r="EX103" s="9">
        <v>6.4014122491951714E-4</v>
      </c>
      <c r="EY103" s="6">
        <v>6</v>
      </c>
      <c r="FC103" s="15">
        <f t="shared" si="31"/>
        <v>96</v>
      </c>
      <c r="FD103" s="9">
        <f t="shared" si="35"/>
        <v>0.43306010928961741</v>
      </c>
      <c r="FE103" s="9" cm="1">
        <f t="array" ref="FE103">VLOOKUP($G$13,'qx Malaria'!$B$1:$I$31,(FI103),FALSE)/(1-angola!FD103*INDEX($E$6:$G$11,FI103,2))</f>
        <v>2.0063855421686744E-3</v>
      </c>
      <c r="FF103" s="9">
        <f t="shared" si="33"/>
        <v>1.761849036144578</v>
      </c>
      <c r="FG103" s="9">
        <f t="shared" si="28"/>
        <v>1.7638554216867466</v>
      </c>
      <c r="FH103" s="9">
        <f>(FE103*Table46[[#This Row],[qx (tau)]])/FG103</f>
        <v>4.0647574151275593E-4</v>
      </c>
      <c r="FI103" s="6">
        <f t="shared" si="29"/>
        <v>6</v>
      </c>
      <c r="FM103" s="15">
        <v>96</v>
      </c>
      <c r="FN103" s="9">
        <v>0.43306010928961741</v>
      </c>
      <c r="FO103" s="9">
        <v>3.5298274698795169E-3</v>
      </c>
      <c r="FP103" s="9">
        <v>1.760325594216867</v>
      </c>
      <c r="FQ103" s="9">
        <v>1.7638554216867466</v>
      </c>
      <c r="FR103" s="9">
        <v>7.151114320134743E-4</v>
      </c>
      <c r="FS103" s="6">
        <v>6</v>
      </c>
      <c r="FW103" s="15">
        <v>96</v>
      </c>
      <c r="FX103" s="9">
        <v>0.43306010928961741</v>
      </c>
      <c r="FY103" s="9">
        <v>2.9292346987951799E-3</v>
      </c>
      <c r="FZ103" s="9">
        <v>1.7609261869879516</v>
      </c>
      <c r="GA103" s="9">
        <v>1.7638554216867468</v>
      </c>
      <c r="GB103" s="9">
        <v>5.9343671554306244E-4</v>
      </c>
      <c r="GC103" s="6">
        <v>6</v>
      </c>
      <c r="GG103" s="15">
        <v>96</v>
      </c>
      <c r="GH103" s="9">
        <v>0.43306010928961741</v>
      </c>
      <c r="GI103" s="9">
        <v>3.0989175903614451E-3</v>
      </c>
      <c r="GJ103" s="9">
        <v>1.7607565040963853</v>
      </c>
      <c r="GK103" s="9">
        <v>1.7638554216867468</v>
      </c>
      <c r="GL103" s="9">
        <v>6.2781294968242704E-4</v>
      </c>
      <c r="GM103" s="6">
        <v>6</v>
      </c>
      <c r="GQ103" s="15">
        <v>96</v>
      </c>
      <c r="GR103" s="9">
        <v>0.43306010928961741</v>
      </c>
      <c r="GS103" s="9">
        <v>2.2154024096385535E-3</v>
      </c>
      <c r="GT103" s="9">
        <v>1.761640019277108</v>
      </c>
      <c r="GU103" s="9">
        <v>1.7638554216867466</v>
      </c>
      <c r="GV103" s="9">
        <v>4.4882068689232644E-4</v>
      </c>
      <c r="GW103" s="6">
        <v>6</v>
      </c>
      <c r="HA103" s="15">
        <v>96</v>
      </c>
      <c r="HB103" s="9">
        <v>0.43306010928961741</v>
      </c>
      <c r="HC103" s="9">
        <v>1.8347624096385537E-3</v>
      </c>
      <c r="HD103" s="9">
        <v>1.7620206592771079</v>
      </c>
      <c r="HE103" s="9">
        <v>1.7638554216867466</v>
      </c>
      <c r="HF103" s="9">
        <v>3.7170643193104938E-4</v>
      </c>
      <c r="HG103" s="6">
        <v>6</v>
      </c>
      <c r="HK103" s="15">
        <v>96</v>
      </c>
      <c r="HL103" s="9">
        <v>0.43306010928961741</v>
      </c>
      <c r="HM103" s="9">
        <v>1.6029918072289152E-3</v>
      </c>
      <c r="HN103" s="9">
        <v>1.7622524298795177</v>
      </c>
      <c r="HO103" s="9">
        <v>1.7638554216867466</v>
      </c>
      <c r="HP103" s="9">
        <v>3.247517836367407E-4</v>
      </c>
      <c r="HQ103" s="6">
        <v>6</v>
      </c>
      <c r="HU103" s="15">
        <v>96</v>
      </c>
      <c r="HV103" s="9">
        <v>0.43306010928961741</v>
      </c>
      <c r="HW103" s="9">
        <v>1.4306631325301201E-3</v>
      </c>
      <c r="HX103" s="9">
        <v>1.7624247585542165</v>
      </c>
      <c r="HY103" s="9">
        <v>1.7638554216867466</v>
      </c>
      <c r="HZ103" s="9">
        <v>2.8983953753054618E-4</v>
      </c>
      <c r="IA103" s="6">
        <v>6</v>
      </c>
      <c r="IE103" s="15">
        <v>96</v>
      </c>
      <c r="IF103" s="9">
        <v>0.43306010928961741</v>
      </c>
      <c r="IG103" s="9">
        <v>1.3632838554216867E-3</v>
      </c>
      <c r="IH103" s="9">
        <v>1.762492137831325</v>
      </c>
      <c r="II103" s="9">
        <v>1.7638554216867466</v>
      </c>
      <c r="IJ103" s="9">
        <v>2.7618909944194207E-4</v>
      </c>
      <c r="IK103" s="6">
        <v>6</v>
      </c>
      <c r="IO103" s="15">
        <v>96</v>
      </c>
      <c r="IP103" s="9">
        <v>0.43306010928961741</v>
      </c>
      <c r="IQ103" s="9">
        <v>1.3788057831325298E-3</v>
      </c>
      <c r="IR103" s="9">
        <v>1.762476615903614</v>
      </c>
      <c r="IS103" s="9">
        <v>1.7638554216867466</v>
      </c>
      <c r="IT103" s="9">
        <v>2.7933370298067805E-4</v>
      </c>
      <c r="IU103" s="6">
        <v>6</v>
      </c>
      <c r="IY103" s="15">
        <v>96</v>
      </c>
      <c r="IZ103" s="9">
        <v>0.43306010928961741</v>
      </c>
      <c r="JA103" s="9">
        <v>1.6442660240963852E-3</v>
      </c>
      <c r="JB103" s="9">
        <v>1.7622111556626501</v>
      </c>
      <c r="JC103" s="9">
        <v>1.7638554216867464</v>
      </c>
      <c r="JD103" s="9">
        <v>3.3311357031928887E-4</v>
      </c>
      <c r="JE103" s="6">
        <v>6</v>
      </c>
      <c r="JI103" s="15">
        <v>96</v>
      </c>
      <c r="JJ103" s="9">
        <v>0.43306010928961741</v>
      </c>
      <c r="JK103" s="9">
        <v>1.494161927710843E-3</v>
      </c>
      <c r="JL103" s="9">
        <v>1.7623612597590357</v>
      </c>
      <c r="JM103" s="9">
        <v>1.7638554216867466</v>
      </c>
      <c r="JN103" s="9">
        <v>3.0270382473446641E-4</v>
      </c>
      <c r="JO103" s="6">
        <v>6</v>
      </c>
      <c r="JS103" s="15">
        <v>96</v>
      </c>
      <c r="JT103" s="9">
        <v>0.43306010928961741</v>
      </c>
      <c r="JU103" s="9">
        <v>1.8882072289156623E-3</v>
      </c>
      <c r="JV103" s="9">
        <v>1.7619672144578309</v>
      </c>
      <c r="JW103" s="9">
        <v>1.7638554216867466</v>
      </c>
      <c r="JX103" s="9">
        <v>3.8253387366101555E-4</v>
      </c>
      <c r="JY103" s="6">
        <v>6</v>
      </c>
      <c r="KC103" s="15">
        <v>96</v>
      </c>
      <c r="KD103" s="9">
        <v>0.43306010928961741</v>
      </c>
      <c r="KE103" s="9">
        <v>1.963876626506024E-3</v>
      </c>
      <c r="KF103" s="9">
        <v>1.7618915450602406</v>
      </c>
      <c r="KG103" s="9">
        <v>1.7638554216867466</v>
      </c>
      <c r="KH103" s="9">
        <v>3.9786381591235378E-4</v>
      </c>
      <c r="KI103" s="6">
        <v>6</v>
      </c>
      <c r="KM103" s="15">
        <v>96</v>
      </c>
      <c r="KN103" s="9">
        <v>0.43306010928961741</v>
      </c>
      <c r="KO103" s="9">
        <v>2.0155575903614453E-3</v>
      </c>
      <c r="KP103" s="9">
        <v>1.761839864096385</v>
      </c>
      <c r="KQ103" s="9">
        <v>1.7638554216867466</v>
      </c>
      <c r="KR103" s="9">
        <v>4.083339163310999E-4</v>
      </c>
      <c r="KS103" s="6">
        <v>6</v>
      </c>
      <c r="KW103" s="15">
        <v>96</v>
      </c>
      <c r="KX103" s="9">
        <v>0.43306010928961741</v>
      </c>
      <c r="KY103" s="9">
        <v>2.0063855421686744E-3</v>
      </c>
      <c r="KZ103" s="9">
        <v>1.761849036144578</v>
      </c>
      <c r="LA103" s="9">
        <v>1.7638554216867466</v>
      </c>
      <c r="LB103" s="9">
        <v>4.0647574151275593E-4</v>
      </c>
      <c r="LC103" s="6">
        <v>6</v>
      </c>
    </row>
    <row r="104" spans="1:315">
      <c r="A104" s="6">
        <v>97</v>
      </c>
      <c r="B104" s="6">
        <v>0.36953543285214069</v>
      </c>
      <c r="C104" s="6">
        <f>1-Table46[[#This Row],[qx (tau)]]</f>
        <v>0.63046456714785926</v>
      </c>
      <c r="H104" s="15">
        <f t="shared" si="30"/>
        <v>97</v>
      </c>
      <c r="I104" s="9">
        <f t="shared" si="34"/>
        <v>0.44972677595628407</v>
      </c>
      <c r="J104" s="9" cm="1">
        <f t="array" ref="J104">VLOOKUP($G$13,'qx Malaria'!$B$1:$I$31,(N104),FALSE)/(1-angola!I104*INDEX($E$6:$G$11,N104,2))</f>
        <v>2.0671549155908638E-3</v>
      </c>
      <c r="K104" s="9">
        <f t="shared" si="32"/>
        <v>1.8152118917576958</v>
      </c>
      <c r="L104" s="9">
        <f t="shared" si="26"/>
        <v>1.8172790466732867</v>
      </c>
      <c r="M104" s="9">
        <f>(J104*Table46[[#This Row],[qx (tau)]])/L104</f>
        <v>4.203465548693101E-4</v>
      </c>
      <c r="N104" s="6">
        <f t="shared" si="27"/>
        <v>6</v>
      </c>
      <c r="S104" s="15">
        <v>97</v>
      </c>
      <c r="T104" s="9">
        <v>0.44972677595628407</v>
      </c>
      <c r="U104" s="9">
        <v>1.4036663356504465E-3</v>
      </c>
      <c r="V104" s="9">
        <v>1.8158753803376362</v>
      </c>
      <c r="W104" s="9">
        <v>1.8172790466732867</v>
      </c>
      <c r="X104" s="9">
        <v>2.8542916833499348E-4</v>
      </c>
      <c r="Y104" s="6">
        <v>6</v>
      </c>
      <c r="AC104" s="15">
        <v>97</v>
      </c>
      <c r="AD104" s="9">
        <v>0.44972677595628407</v>
      </c>
      <c r="AE104" s="9">
        <v>1.5441420059582917E-3</v>
      </c>
      <c r="AF104" s="9">
        <v>1.8157349046673286</v>
      </c>
      <c r="AG104" s="9">
        <v>1.8172790466732869</v>
      </c>
      <c r="AH104" s="9">
        <v>3.1399425729446389E-4</v>
      </c>
      <c r="AI104" s="6">
        <v>6</v>
      </c>
      <c r="AM104" s="15">
        <v>97</v>
      </c>
      <c r="AN104" s="9">
        <v>0.44972677595628407</v>
      </c>
      <c r="AO104" s="9">
        <v>1.5997507447864942E-3</v>
      </c>
      <c r="AP104" s="9">
        <v>1.8156792959285004</v>
      </c>
      <c r="AQ104" s="9">
        <v>1.8172790466732869</v>
      </c>
      <c r="AR104" s="9">
        <v>3.2530204153973945E-4</v>
      </c>
      <c r="AS104" s="6">
        <v>6</v>
      </c>
      <c r="AW104" s="15">
        <v>97</v>
      </c>
      <c r="AX104" s="9">
        <v>0.44972677595628407</v>
      </c>
      <c r="AY104" s="9">
        <v>1.6686256206554118E-3</v>
      </c>
      <c r="AZ104" s="9">
        <v>1.8156104210526314</v>
      </c>
      <c r="BA104" s="9">
        <v>1.8172790466732869</v>
      </c>
      <c r="BB104" s="9">
        <v>3.3930743444483553E-4</v>
      </c>
      <c r="BC104" s="6">
        <v>6</v>
      </c>
      <c r="BG104" s="15">
        <v>97</v>
      </c>
      <c r="BH104" s="9">
        <v>0.44972677595628407</v>
      </c>
      <c r="BI104" s="9">
        <v>1.7540377358490563E-3</v>
      </c>
      <c r="BJ104" s="9">
        <v>1.8155250089374377</v>
      </c>
      <c r="BK104" s="9">
        <v>1.8172790466732869</v>
      </c>
      <c r="BL104" s="9">
        <v>3.5667559978888618E-4</v>
      </c>
      <c r="BM104" s="6">
        <v>6</v>
      </c>
      <c r="BQ104" s="15">
        <v>97</v>
      </c>
      <c r="BR104" s="9">
        <v>0.44972677595628407</v>
      </c>
      <c r="BS104" s="9">
        <v>1.8354518371400197E-3</v>
      </c>
      <c r="BT104" s="9">
        <v>1.8154435948361467</v>
      </c>
      <c r="BU104" s="9">
        <v>1.8172790466732867</v>
      </c>
      <c r="BV104" s="9">
        <v>3.7323078718066213E-4</v>
      </c>
      <c r="BW104" s="6">
        <v>6</v>
      </c>
      <c r="CA104" s="15">
        <v>97</v>
      </c>
      <c r="CB104" s="9">
        <v>0.44972677595628407</v>
      </c>
      <c r="CC104" s="9">
        <v>1.9226812313803373E-3</v>
      </c>
      <c r="CD104" s="9">
        <v>1.8153563654419065</v>
      </c>
      <c r="CE104" s="9">
        <v>1.8172790466732869</v>
      </c>
      <c r="CF104" s="9">
        <v>3.9096848795756476E-4</v>
      </c>
      <c r="CG104" s="6">
        <v>6</v>
      </c>
      <c r="CK104" s="15">
        <v>97</v>
      </c>
      <c r="CL104" s="9">
        <v>0.44972677595628407</v>
      </c>
      <c r="CM104" s="9">
        <v>2.0431668321747765E-3</v>
      </c>
      <c r="CN104" s="9">
        <v>1.8152358798411121</v>
      </c>
      <c r="CO104" s="9">
        <v>1.8172790466732869</v>
      </c>
      <c r="CP104" s="9">
        <v>4.154686871556618E-4</v>
      </c>
      <c r="CQ104" s="6">
        <v>6</v>
      </c>
      <c r="CU104" s="15">
        <v>97</v>
      </c>
      <c r="CV104" s="9">
        <v>0.44972677595628407</v>
      </c>
      <c r="CW104" s="9">
        <v>2.1867318768619658E-3</v>
      </c>
      <c r="CX104" s="9">
        <v>1.8150923147964246</v>
      </c>
      <c r="CY104" s="9">
        <v>1.8172790466732867</v>
      </c>
      <c r="CZ104" s="9">
        <v>4.4466198635098088E-4</v>
      </c>
      <c r="DA104" s="6">
        <v>6</v>
      </c>
      <c r="DE104" s="15">
        <v>97</v>
      </c>
      <c r="DF104" s="9">
        <v>0.44972677595628407</v>
      </c>
      <c r="DG104" s="9">
        <v>2.3362939424031773E-3</v>
      </c>
      <c r="DH104" s="9">
        <v>1.8149427527308835</v>
      </c>
      <c r="DI104" s="9">
        <v>1.8172790466732867</v>
      </c>
      <c r="DJ104" s="9">
        <v>4.7507475247471207E-4</v>
      </c>
      <c r="DK104" s="6">
        <v>6</v>
      </c>
      <c r="DO104" s="15">
        <v>97</v>
      </c>
      <c r="DP104" s="9">
        <v>0.44972677595628407</v>
      </c>
      <c r="DQ104" s="9">
        <v>2.145297914597815E-3</v>
      </c>
      <c r="DR104" s="9">
        <v>1.8151337487586889</v>
      </c>
      <c r="DS104" s="9">
        <v>1.8172790466732867</v>
      </c>
      <c r="DT104" s="9">
        <v>4.3623657848195212E-4</v>
      </c>
      <c r="DU104" s="6">
        <v>6</v>
      </c>
      <c r="DY104" s="15">
        <v>97</v>
      </c>
      <c r="DZ104" s="9">
        <v>0.44972677595628407</v>
      </c>
      <c r="EA104" s="9">
        <v>2.7242830188679242E-3</v>
      </c>
      <c r="EB104" s="9">
        <v>1.8145547636544188</v>
      </c>
      <c r="EC104" s="9">
        <v>1.8172790466732867</v>
      </c>
      <c r="ED104" s="9">
        <v>5.5397056738864408E-4</v>
      </c>
      <c r="EE104" s="6">
        <v>6</v>
      </c>
      <c r="EI104" s="15">
        <v>97</v>
      </c>
      <c r="EJ104" s="9">
        <v>0.44972677595628407</v>
      </c>
      <c r="EK104" s="9">
        <v>2.5314697120158887E-3</v>
      </c>
      <c r="EL104" s="9">
        <v>1.8147475769612709</v>
      </c>
      <c r="EM104" s="9">
        <v>1.8172790466732867</v>
      </c>
      <c r="EN104" s="9">
        <v>5.147628579630321E-4</v>
      </c>
      <c r="EO104" s="6">
        <v>6</v>
      </c>
      <c r="ES104" s="15">
        <v>97</v>
      </c>
      <c r="ET104" s="9">
        <v>0.44972677595628407</v>
      </c>
      <c r="EU104" s="9">
        <v>3.2554736842105255E-3</v>
      </c>
      <c r="EV104" s="9">
        <v>1.8140235729890761</v>
      </c>
      <c r="EW104" s="9">
        <v>1.8172790466732867</v>
      </c>
      <c r="EX104" s="9">
        <v>6.6198577441132481E-4</v>
      </c>
      <c r="EY104" s="6">
        <v>6</v>
      </c>
      <c r="FC104" s="15">
        <f t="shared" si="31"/>
        <v>97</v>
      </c>
      <c r="FD104" s="9">
        <f t="shared" si="35"/>
        <v>0.44972677595628407</v>
      </c>
      <c r="FE104" s="9" cm="1">
        <f t="array" ref="FE104">VLOOKUP($G$13,'qx Malaria'!$B$1:$I$31,(FI104),FALSE)/(1-angola!FD104*INDEX($E$6:$G$11,FI104,2))</f>
        <v>2.0671549155908638E-3</v>
      </c>
      <c r="FF104" s="9">
        <f t="shared" si="33"/>
        <v>1.8152118917576958</v>
      </c>
      <c r="FG104" s="9">
        <f t="shared" si="28"/>
        <v>1.8172790466732867</v>
      </c>
      <c r="FH104" s="9">
        <f>(FE104*Table46[[#This Row],[qx (tau)]])/FG104</f>
        <v>4.203465548693101E-4</v>
      </c>
      <c r="FI104" s="6">
        <f t="shared" si="29"/>
        <v>6</v>
      </c>
      <c r="FM104" s="15">
        <v>97</v>
      </c>
      <c r="FN104" s="9">
        <v>0.44972677595628407</v>
      </c>
      <c r="FO104" s="9">
        <v>3.6367388282025812E-3</v>
      </c>
      <c r="FP104" s="9">
        <v>1.8136423078450841</v>
      </c>
      <c r="FQ104" s="9">
        <v>1.8172790466732867</v>
      </c>
      <c r="FR104" s="9">
        <v>7.3951430822370397E-4</v>
      </c>
      <c r="FS104" s="6">
        <v>6</v>
      </c>
      <c r="FW104" s="15">
        <v>97</v>
      </c>
      <c r="FX104" s="9">
        <v>0.44972677595628407</v>
      </c>
      <c r="FY104" s="9">
        <v>3.0179553128103272E-3</v>
      </c>
      <c r="FZ104" s="9">
        <v>1.8142610913604764</v>
      </c>
      <c r="GA104" s="9">
        <v>1.8172790466732867</v>
      </c>
      <c r="GB104" s="9">
        <v>6.1368749333754998E-4</v>
      </c>
      <c r="GC104" s="6">
        <v>6</v>
      </c>
      <c r="GG104" s="15">
        <v>97</v>
      </c>
      <c r="GH104" s="9">
        <v>0.44972677595628407</v>
      </c>
      <c r="GI104" s="9">
        <v>3.1927775571002977E-3</v>
      </c>
      <c r="GJ104" s="9">
        <v>1.8140862691161865</v>
      </c>
      <c r="GK104" s="9">
        <v>1.8172790466732869</v>
      </c>
      <c r="GL104" s="9">
        <v>6.4923680197792599E-4</v>
      </c>
      <c r="GM104" s="6">
        <v>6</v>
      </c>
      <c r="GQ104" s="15">
        <v>97</v>
      </c>
      <c r="GR104" s="9">
        <v>0.44972677595628407</v>
      </c>
      <c r="GS104" s="9">
        <v>2.282502482621648E-3</v>
      </c>
      <c r="GT104" s="9">
        <v>1.814996544190665</v>
      </c>
      <c r="GU104" s="9">
        <v>1.8172790466732867</v>
      </c>
      <c r="GV104" s="9">
        <v>4.6413650366228872E-4</v>
      </c>
      <c r="GW104" s="6">
        <v>6</v>
      </c>
      <c r="HA104" s="15">
        <v>97</v>
      </c>
      <c r="HB104" s="9">
        <v>0.44972677595628407</v>
      </c>
      <c r="HC104" s="9">
        <v>1.8903336643495529E-3</v>
      </c>
      <c r="HD104" s="9">
        <v>1.815388713008937</v>
      </c>
      <c r="HE104" s="9">
        <v>1.8172790466732867</v>
      </c>
      <c r="HF104" s="9">
        <v>3.8439075725279679E-4</v>
      </c>
      <c r="HG104" s="6">
        <v>6</v>
      </c>
      <c r="HK104" s="15">
        <v>97</v>
      </c>
      <c r="HL104" s="9">
        <v>0.44972677595628407</v>
      </c>
      <c r="HM104" s="9">
        <v>1.6515431976166829E-3</v>
      </c>
      <c r="HN104" s="9">
        <v>1.8156275034756699</v>
      </c>
      <c r="HO104" s="9">
        <v>1.8172790466732867</v>
      </c>
      <c r="HP104" s="9">
        <v>3.3583380137602544E-4</v>
      </c>
      <c r="HQ104" s="6">
        <v>6</v>
      </c>
      <c r="HU104" s="15">
        <v>97</v>
      </c>
      <c r="HV104" s="9">
        <v>0.44972677595628407</v>
      </c>
      <c r="HW104" s="9">
        <v>1.473995034756703E-3</v>
      </c>
      <c r="HX104" s="9">
        <v>1.81580505163853</v>
      </c>
      <c r="HY104" s="9">
        <v>1.8172790466732867</v>
      </c>
      <c r="HZ104" s="9">
        <v>2.9973018958637135E-4</v>
      </c>
      <c r="IA104" s="6">
        <v>6</v>
      </c>
      <c r="IE104" s="15">
        <v>97</v>
      </c>
      <c r="IF104" s="9">
        <v>0.44972677595628407</v>
      </c>
      <c r="IG104" s="9">
        <v>1.4045749751737835E-3</v>
      </c>
      <c r="IH104" s="9">
        <v>1.815874471698113</v>
      </c>
      <c r="II104" s="9">
        <v>1.8172790466732869</v>
      </c>
      <c r="IJ104" s="9">
        <v>2.8561393605141953E-4</v>
      </c>
      <c r="IK104" s="6">
        <v>6</v>
      </c>
      <c r="IO104" s="15">
        <v>97</v>
      </c>
      <c r="IP104" s="9">
        <v>0.44972677595628407</v>
      </c>
      <c r="IQ104" s="9">
        <v>1.4205670307845082E-3</v>
      </c>
      <c r="IR104" s="9">
        <v>1.8158584796425021</v>
      </c>
      <c r="IS104" s="9">
        <v>1.8172790466732867</v>
      </c>
      <c r="IT104" s="9">
        <v>2.8886584786051836E-4</v>
      </c>
      <c r="IU104" s="6">
        <v>6</v>
      </c>
      <c r="IY104" s="15">
        <v>97</v>
      </c>
      <c r="IZ104" s="9">
        <v>0.44972677595628407</v>
      </c>
      <c r="JA104" s="9">
        <v>1.6940675273088379E-3</v>
      </c>
      <c r="JB104" s="9">
        <v>1.8155849791459777</v>
      </c>
      <c r="JC104" s="9">
        <v>1.8172790466732867</v>
      </c>
      <c r="JD104" s="9">
        <v>3.4448093050476556E-4</v>
      </c>
      <c r="JE104" s="6">
        <v>6</v>
      </c>
      <c r="JI104" s="15">
        <v>97</v>
      </c>
      <c r="JJ104" s="9">
        <v>0.44972677595628407</v>
      </c>
      <c r="JK104" s="9">
        <v>1.5394170804369411E-3</v>
      </c>
      <c r="JL104" s="9">
        <v>1.8157396295928498</v>
      </c>
      <c r="JM104" s="9">
        <v>1.8172790466732869</v>
      </c>
      <c r="JN104" s="9">
        <v>3.130334651690483E-4</v>
      </c>
      <c r="JO104" s="6">
        <v>6</v>
      </c>
      <c r="JS104" s="15">
        <v>97</v>
      </c>
      <c r="JT104" s="9">
        <v>0.44972677595628407</v>
      </c>
      <c r="JU104" s="9">
        <v>1.9453972194637536E-3</v>
      </c>
      <c r="JV104" s="9">
        <v>1.815333649453823</v>
      </c>
      <c r="JW104" s="9">
        <v>1.8172790466732869</v>
      </c>
      <c r="JX104" s="9">
        <v>3.955876808682166E-4</v>
      </c>
      <c r="JY104" s="6">
        <v>6</v>
      </c>
      <c r="KC104" s="15">
        <v>97</v>
      </c>
      <c r="KD104" s="9">
        <v>0.44972677595628407</v>
      </c>
      <c r="KE104" s="9">
        <v>2.0233584905660377E-3</v>
      </c>
      <c r="KF104" s="9">
        <v>1.8152556881827207</v>
      </c>
      <c r="KG104" s="9">
        <v>1.8172790466732867</v>
      </c>
      <c r="KH104" s="9">
        <v>4.1144075093757352E-4</v>
      </c>
      <c r="KI104" s="6">
        <v>6</v>
      </c>
      <c r="KM104" s="15">
        <v>97</v>
      </c>
      <c r="KN104" s="9">
        <v>0.44972677595628407</v>
      </c>
      <c r="KO104" s="9">
        <v>2.0766047666335645E-3</v>
      </c>
      <c r="KP104" s="9">
        <v>1.815202441906653</v>
      </c>
      <c r="KQ104" s="9">
        <v>1.8172790466732867</v>
      </c>
      <c r="KR104" s="9">
        <v>4.2226813912014114E-4</v>
      </c>
      <c r="KS104" s="6">
        <v>6</v>
      </c>
      <c r="KW104" s="15">
        <v>97</v>
      </c>
      <c r="KX104" s="9">
        <v>0.44972677595628407</v>
      </c>
      <c r="KY104" s="9">
        <v>2.0671549155908638E-3</v>
      </c>
      <c r="KZ104" s="9">
        <v>1.8152118917576958</v>
      </c>
      <c r="LA104" s="9">
        <v>1.8172790466732867</v>
      </c>
      <c r="LB104" s="9">
        <v>4.203465548693101E-4</v>
      </c>
      <c r="LC104" s="6">
        <v>6</v>
      </c>
    </row>
    <row r="105" spans="1:315">
      <c r="A105" s="6">
        <v>98</v>
      </c>
      <c r="B105" s="6">
        <v>0.38163851900371049</v>
      </c>
      <c r="C105" s="6">
        <f>1-Table46[[#This Row],[qx (tau)]]</f>
        <v>0.61836148099628951</v>
      </c>
      <c r="H105" s="15">
        <f t="shared" si="30"/>
        <v>98</v>
      </c>
      <c r="I105" s="9">
        <f t="shared" si="34"/>
        <v>0.46639344262295074</v>
      </c>
      <c r="J105" s="9" cm="1">
        <f t="array" ref="J105">VLOOKUP($G$13,'qx Malaria'!$B$1:$I$31,(N105),FALSE)/(1-angola!I105*INDEX($E$6:$G$11,N105,2))</f>
        <v>2.131720430107527E-3</v>
      </c>
      <c r="K105" s="9">
        <f t="shared" si="32"/>
        <v>1.8719082181259599</v>
      </c>
      <c r="L105" s="9">
        <f t="shared" si="26"/>
        <v>1.8740399385560673</v>
      </c>
      <c r="M105" s="9">
        <f>(J105*Table46[[#This Row],[qx (tau)]])/L105</f>
        <v>4.3411381536672078E-4</v>
      </c>
      <c r="N105" s="6">
        <f t="shared" si="27"/>
        <v>6</v>
      </c>
      <c r="S105" s="15">
        <v>98</v>
      </c>
      <c r="T105" s="9">
        <v>0.46639344262295074</v>
      </c>
      <c r="U105" s="9">
        <v>1.4475084485407064E-3</v>
      </c>
      <c r="V105" s="9">
        <v>1.8725924301075267</v>
      </c>
      <c r="W105" s="9">
        <v>1.8740399385560675</v>
      </c>
      <c r="X105" s="9">
        <v>2.9477759207846598E-4</v>
      </c>
      <c r="Y105" s="6">
        <v>6</v>
      </c>
      <c r="AC105" s="15">
        <v>98</v>
      </c>
      <c r="AD105" s="9">
        <v>0.46639344262295074</v>
      </c>
      <c r="AE105" s="9">
        <v>1.5923717357910906E-3</v>
      </c>
      <c r="AF105" s="9">
        <v>1.8724475668202765</v>
      </c>
      <c r="AG105" s="9">
        <v>1.8740399385560675</v>
      </c>
      <c r="AH105" s="9">
        <v>3.2427824959745284E-4</v>
      </c>
      <c r="AI105" s="6">
        <v>6</v>
      </c>
      <c r="AM105" s="15">
        <v>98</v>
      </c>
      <c r="AN105" s="9">
        <v>0.46639344262295074</v>
      </c>
      <c r="AO105" s="9">
        <v>1.6497173579109062E-3</v>
      </c>
      <c r="AP105" s="9">
        <v>1.8723902211981567</v>
      </c>
      <c r="AQ105" s="9">
        <v>1.8740399385560675</v>
      </c>
      <c r="AR105" s="9">
        <v>3.3595638827896637E-4</v>
      </c>
      <c r="AS105" s="6">
        <v>6</v>
      </c>
      <c r="AW105" s="15">
        <v>98</v>
      </c>
      <c r="AX105" s="9">
        <v>0.46639344262295074</v>
      </c>
      <c r="AY105" s="9">
        <v>1.7207434715821811E-3</v>
      </c>
      <c r="AZ105" s="9">
        <v>1.8723191950844853</v>
      </c>
      <c r="BA105" s="9">
        <v>1.8740399385560675</v>
      </c>
      <c r="BB105" s="9">
        <v>3.5042048814920698E-4</v>
      </c>
      <c r="BC105" s="6">
        <v>6</v>
      </c>
      <c r="BG105" s="15">
        <v>98</v>
      </c>
      <c r="BH105" s="9">
        <v>0.46639344262295074</v>
      </c>
      <c r="BI105" s="9">
        <v>1.8088233486943162E-3</v>
      </c>
      <c r="BJ105" s="9">
        <v>1.8722311152073732</v>
      </c>
      <c r="BK105" s="9">
        <v>1.8740399385560675</v>
      </c>
      <c r="BL105" s="9">
        <v>3.6835749854238135E-4</v>
      </c>
      <c r="BM105" s="6">
        <v>6</v>
      </c>
      <c r="BQ105" s="15">
        <v>98</v>
      </c>
      <c r="BR105" s="9">
        <v>0.46639344262295074</v>
      </c>
      <c r="BS105" s="9">
        <v>1.8927803379416282E-3</v>
      </c>
      <c r="BT105" s="9">
        <v>1.8721471582181259</v>
      </c>
      <c r="BU105" s="9">
        <v>1.8740399385560675</v>
      </c>
      <c r="BV105" s="9">
        <v>3.8545490419374757E-4</v>
      </c>
      <c r="BW105" s="6">
        <v>6</v>
      </c>
      <c r="CA105" s="15">
        <v>98</v>
      </c>
      <c r="CB105" s="9">
        <v>0.46639344262295074</v>
      </c>
      <c r="CC105" s="9">
        <v>1.9827342549923192E-3</v>
      </c>
      <c r="CD105" s="9">
        <v>1.8720572043010753</v>
      </c>
      <c r="CE105" s="9">
        <v>1.8740399385560675</v>
      </c>
      <c r="CF105" s="9">
        <v>4.0377355310592566E-4</v>
      </c>
      <c r="CG105" s="6">
        <v>6</v>
      </c>
      <c r="CK105" s="15">
        <v>98</v>
      </c>
      <c r="CL105" s="9">
        <v>0.46639344262295074</v>
      </c>
      <c r="CM105" s="9">
        <v>2.1069831029185871E-3</v>
      </c>
      <c r="CN105" s="9">
        <v>1.871932955453149</v>
      </c>
      <c r="CO105" s="9">
        <v>1.8740399385560675</v>
      </c>
      <c r="CP105" s="9">
        <v>4.290761869158718E-4</v>
      </c>
      <c r="CQ105" s="6">
        <v>6</v>
      </c>
      <c r="CU105" s="15">
        <v>98</v>
      </c>
      <c r="CV105" s="9">
        <v>0.46639344262295074</v>
      </c>
      <c r="CW105" s="9">
        <v>2.2550322580645161E-3</v>
      </c>
      <c r="CX105" s="9">
        <v>1.871784906298003</v>
      </c>
      <c r="CY105" s="9">
        <v>1.8740399385560675</v>
      </c>
      <c r="CZ105" s="9">
        <v>4.5922562991716482E-4</v>
      </c>
      <c r="DA105" s="6">
        <v>6</v>
      </c>
      <c r="DE105" s="15">
        <v>98</v>
      </c>
      <c r="DF105" s="9">
        <v>0.46639344262295074</v>
      </c>
      <c r="DG105" s="9">
        <v>2.4092657450076804E-3</v>
      </c>
      <c r="DH105" s="9">
        <v>1.8716306728110599</v>
      </c>
      <c r="DI105" s="9">
        <v>1.8740399385560675</v>
      </c>
      <c r="DJ105" s="9">
        <v>4.9063448003117019E-4</v>
      </c>
      <c r="DK105" s="6">
        <v>6</v>
      </c>
      <c r="DO105" s="15">
        <v>98</v>
      </c>
      <c r="DP105" s="9">
        <v>0.46639344262295074</v>
      </c>
      <c r="DQ105" s="9">
        <v>2.2123041474654374E-3</v>
      </c>
      <c r="DR105" s="9">
        <v>1.871827634408602</v>
      </c>
      <c r="DS105" s="9">
        <v>1.8740399385560675</v>
      </c>
      <c r="DT105" s="9">
        <v>4.505242716838802E-4</v>
      </c>
      <c r="DU105" s="6">
        <v>6</v>
      </c>
      <c r="DY105" s="15">
        <v>98</v>
      </c>
      <c r="DZ105" s="9">
        <v>0.46639344262295074</v>
      </c>
      <c r="EA105" s="9">
        <v>2.8093732718894007E-3</v>
      </c>
      <c r="EB105" s="9">
        <v>1.8712305652841781</v>
      </c>
      <c r="EC105" s="9">
        <v>1.8740399385560675</v>
      </c>
      <c r="ED105" s="9">
        <v>5.721143038384624E-4</v>
      </c>
      <c r="EE105" s="6">
        <v>6</v>
      </c>
      <c r="EI105" s="15">
        <v>98</v>
      </c>
      <c r="EJ105" s="9">
        <v>0.46639344262295074</v>
      </c>
      <c r="EK105" s="9">
        <v>2.6105376344086025E-3</v>
      </c>
      <c r="EL105" s="9">
        <v>1.871429400921659</v>
      </c>
      <c r="EM105" s="9">
        <v>1.8740399385560675</v>
      </c>
      <c r="EN105" s="9">
        <v>5.316224569721688E-4</v>
      </c>
      <c r="EO105" s="6">
        <v>6</v>
      </c>
      <c r="ES105" s="15">
        <v>98</v>
      </c>
      <c r="ET105" s="9">
        <v>0.46639344262295074</v>
      </c>
      <c r="EU105" s="9">
        <v>3.357155145929339E-3</v>
      </c>
      <c r="EV105" s="9">
        <v>1.8706827834101381</v>
      </c>
      <c r="EW105" s="9">
        <v>1.8740399385560673</v>
      </c>
      <c r="EX105" s="9">
        <v>6.8366724294324701E-4</v>
      </c>
      <c r="EY105" s="6">
        <v>6</v>
      </c>
      <c r="FC105" s="15">
        <f t="shared" si="31"/>
        <v>98</v>
      </c>
      <c r="FD105" s="9">
        <f t="shared" si="35"/>
        <v>0.46639344262295074</v>
      </c>
      <c r="FE105" s="9" cm="1">
        <f t="array" ref="FE105">VLOOKUP($G$13,'qx Malaria'!$B$1:$I$31,(FI105),FALSE)/(1-angola!FD105*INDEX($E$6:$G$11,FI105,2))</f>
        <v>2.131720430107527E-3</v>
      </c>
      <c r="FF105" s="9">
        <f t="shared" si="33"/>
        <v>1.8719082181259599</v>
      </c>
      <c r="FG105" s="9">
        <f t="shared" si="28"/>
        <v>1.8740399385560673</v>
      </c>
      <c r="FH105" s="9">
        <f>(FE105*Table46[[#This Row],[qx (tau)]])/FG105</f>
        <v>4.3411381536672078E-4</v>
      </c>
      <c r="FI105" s="6">
        <f t="shared" si="29"/>
        <v>6</v>
      </c>
      <c r="FM105" s="15">
        <v>98</v>
      </c>
      <c r="FN105" s="9">
        <v>0.46639344262295074</v>
      </c>
      <c r="FO105" s="9">
        <v>3.750328725038402E-3</v>
      </c>
      <c r="FP105" s="9">
        <v>1.8702896098310291</v>
      </c>
      <c r="FQ105" s="9">
        <v>1.8740399385560675</v>
      </c>
      <c r="FR105" s="9">
        <v>7.6373500423022531E-4</v>
      </c>
      <c r="FS105" s="6">
        <v>6</v>
      </c>
      <c r="FW105" s="15">
        <v>98</v>
      </c>
      <c r="FX105" s="9">
        <v>0.46639344262295074</v>
      </c>
      <c r="FY105" s="9">
        <v>3.1122181259600613E-3</v>
      </c>
      <c r="FZ105" s="9">
        <v>1.8709277204301076</v>
      </c>
      <c r="GA105" s="9">
        <v>1.8740399385560675</v>
      </c>
      <c r="GB105" s="9">
        <v>6.3378708850946193E-4</v>
      </c>
      <c r="GC105" s="6">
        <v>6</v>
      </c>
      <c r="GG105" s="15">
        <v>98</v>
      </c>
      <c r="GH105" s="9">
        <v>0.46639344262295074</v>
      </c>
      <c r="GI105" s="9">
        <v>3.2925007680491549E-3</v>
      </c>
      <c r="GJ105" s="9">
        <v>1.8707474377880184</v>
      </c>
      <c r="GK105" s="9">
        <v>1.8740399385560675</v>
      </c>
      <c r="GL105" s="9">
        <v>6.7050071403761894E-4</v>
      </c>
      <c r="GM105" s="6">
        <v>6</v>
      </c>
      <c r="GQ105" s="15">
        <v>98</v>
      </c>
      <c r="GR105" s="9">
        <v>0.46639344262295074</v>
      </c>
      <c r="GS105" s="9">
        <v>2.3537941628264205E-3</v>
      </c>
      <c r="GT105" s="9">
        <v>1.8716861443932411</v>
      </c>
      <c r="GU105" s="9">
        <v>1.8740399385560675</v>
      </c>
      <c r="GV105" s="9">
        <v>4.7933797986866031E-4</v>
      </c>
      <c r="GW105" s="6">
        <v>6</v>
      </c>
      <c r="HA105" s="15">
        <v>98</v>
      </c>
      <c r="HB105" s="9">
        <v>0.46639344262295074</v>
      </c>
      <c r="HC105" s="9">
        <v>1.9493763440860215E-3</v>
      </c>
      <c r="HD105" s="9">
        <v>1.8720905622119814</v>
      </c>
      <c r="HE105" s="9">
        <v>1.8740399385560675</v>
      </c>
      <c r="HF105" s="9">
        <v>3.9698038746765964E-4</v>
      </c>
      <c r="HG105" s="6">
        <v>6</v>
      </c>
      <c r="HK105" s="15">
        <v>98</v>
      </c>
      <c r="HL105" s="9">
        <v>0.46639344262295074</v>
      </c>
      <c r="HM105" s="9">
        <v>1.7031274961597542E-3</v>
      </c>
      <c r="HN105" s="9">
        <v>1.8723368110599077</v>
      </c>
      <c r="HO105" s="9">
        <v>1.8740399385560675</v>
      </c>
      <c r="HP105" s="9">
        <v>3.4683308607057206E-4</v>
      </c>
      <c r="HQ105" s="6">
        <v>6</v>
      </c>
      <c r="HU105" s="15">
        <v>98</v>
      </c>
      <c r="HV105" s="9">
        <v>0.46639344262295074</v>
      </c>
      <c r="HW105" s="9">
        <v>1.5200337941628265E-3</v>
      </c>
      <c r="HX105" s="9">
        <v>1.8725199047619048</v>
      </c>
      <c r="HY105" s="9">
        <v>1.8740399385560675</v>
      </c>
      <c r="HZ105" s="9">
        <v>3.0954700276390957E-4</v>
      </c>
      <c r="IA105" s="6">
        <v>6</v>
      </c>
      <c r="IE105" s="15">
        <v>98</v>
      </c>
      <c r="IF105" s="9">
        <v>0.46639344262295074</v>
      </c>
      <c r="IG105" s="9">
        <v>1.4484454685099847E-3</v>
      </c>
      <c r="IH105" s="9">
        <v>1.8725914930875576</v>
      </c>
      <c r="II105" s="9">
        <v>1.8740399385560675</v>
      </c>
      <c r="IJ105" s="9">
        <v>2.9496841133796786E-4</v>
      </c>
      <c r="IK105" s="6">
        <v>6</v>
      </c>
      <c r="IO105" s="15">
        <v>98</v>
      </c>
      <c r="IP105" s="9">
        <v>0.46639344262295074</v>
      </c>
      <c r="IQ105" s="9">
        <v>1.4649370199692779E-3</v>
      </c>
      <c r="IR105" s="9">
        <v>1.8725750015360982</v>
      </c>
      <c r="IS105" s="9">
        <v>1.8740399385560675</v>
      </c>
      <c r="IT105" s="9">
        <v>2.9832683030520048E-4</v>
      </c>
      <c r="IU105" s="6">
        <v>6</v>
      </c>
      <c r="IY105" s="15">
        <v>98</v>
      </c>
      <c r="IZ105" s="9">
        <v>0.46639344262295074</v>
      </c>
      <c r="JA105" s="9">
        <v>1.7469800307219662E-3</v>
      </c>
      <c r="JB105" s="9">
        <v>1.8722929585253454</v>
      </c>
      <c r="JC105" s="9">
        <v>1.8740399385560673</v>
      </c>
      <c r="JD105" s="9">
        <v>3.5576342741525894E-4</v>
      </c>
      <c r="JE105" s="6">
        <v>6</v>
      </c>
      <c r="JI105" s="15">
        <v>98</v>
      </c>
      <c r="JJ105" s="9">
        <v>0.46639344262295074</v>
      </c>
      <c r="JK105" s="9">
        <v>1.5874992319508446E-3</v>
      </c>
      <c r="JL105" s="9">
        <v>1.8724524393241166</v>
      </c>
      <c r="JM105" s="9">
        <v>1.8740399385560675</v>
      </c>
      <c r="JN105" s="9">
        <v>3.2328598944804312E-4</v>
      </c>
      <c r="JO105" s="6">
        <v>6</v>
      </c>
      <c r="JS105" s="15">
        <v>98</v>
      </c>
      <c r="JT105" s="9">
        <v>0.46639344262295074</v>
      </c>
      <c r="JU105" s="9">
        <v>2.0061597542242703E-3</v>
      </c>
      <c r="JV105" s="9">
        <v>1.8720337788018433</v>
      </c>
      <c r="JW105" s="9">
        <v>1.8740399385560675</v>
      </c>
      <c r="JX105" s="9">
        <v>4.0854403459347207E-4</v>
      </c>
      <c r="JY105" s="6">
        <v>6</v>
      </c>
      <c r="KC105" s="15">
        <v>98</v>
      </c>
      <c r="KD105" s="9">
        <v>0.46639344262295074</v>
      </c>
      <c r="KE105" s="9">
        <v>2.0865560675883258E-3</v>
      </c>
      <c r="KF105" s="9">
        <v>1.8719533824884791</v>
      </c>
      <c r="KG105" s="9">
        <v>1.8740399385560673</v>
      </c>
      <c r="KH105" s="9">
        <v>4.2491632705873134E-4</v>
      </c>
      <c r="KI105" s="6">
        <v>6</v>
      </c>
      <c r="KM105" s="15">
        <v>98</v>
      </c>
      <c r="KN105" s="9">
        <v>0.46639344262295074</v>
      </c>
      <c r="KO105" s="9">
        <v>2.1414654377880185E-3</v>
      </c>
      <c r="KP105" s="9">
        <v>1.8718984731182793</v>
      </c>
      <c r="KQ105" s="9">
        <v>1.8740399385560673</v>
      </c>
      <c r="KR105" s="9">
        <v>4.3609833566554007E-4</v>
      </c>
      <c r="KS105" s="6">
        <v>6</v>
      </c>
      <c r="KW105" s="15">
        <v>98</v>
      </c>
      <c r="KX105" s="9">
        <v>0.46639344262295074</v>
      </c>
      <c r="KY105" s="9">
        <v>2.131720430107527E-3</v>
      </c>
      <c r="KZ105" s="9">
        <v>1.8719082181259599</v>
      </c>
      <c r="LA105" s="9">
        <v>1.8740399385560673</v>
      </c>
      <c r="LB105" s="9">
        <v>4.3411381536672078E-4</v>
      </c>
      <c r="LC105" s="6">
        <v>6</v>
      </c>
    </row>
    <row r="106" spans="1:315">
      <c r="A106" s="6">
        <v>99</v>
      </c>
      <c r="B106" s="6">
        <v>0.39361412387653699</v>
      </c>
      <c r="C106" s="6">
        <f>1-Table46[[#This Row],[qx (tau)]]</f>
        <v>0.60638587612346306</v>
      </c>
      <c r="H106" s="15">
        <f t="shared" si="30"/>
        <v>99</v>
      </c>
      <c r="I106" s="9">
        <f t="shared" si="34"/>
        <v>0.4830601092896174</v>
      </c>
      <c r="J106" s="9" cm="1">
        <f t="array" ref="J106">VLOOKUP($G$13,'qx Malaria'!$B$1:$I$31,(N106),FALSE)/(1-angola!I106*INDEX($E$6:$G$11,N106,2))</f>
        <v>2.200449260042283E-3</v>
      </c>
      <c r="K106" s="9">
        <f t="shared" si="32"/>
        <v>1.9322604386892175</v>
      </c>
      <c r="L106" s="9">
        <f t="shared" si="26"/>
        <v>1.9344608879492597</v>
      </c>
      <c r="M106" s="9">
        <f>(J106*Table46[[#This Row],[qx (tau)]])/L106</f>
        <v>4.4773606590956086E-4</v>
      </c>
      <c r="N106" s="6">
        <f t="shared" si="27"/>
        <v>6</v>
      </c>
      <c r="S106" s="15">
        <v>99</v>
      </c>
      <c r="T106" s="9">
        <v>0.4830601092896174</v>
      </c>
      <c r="U106" s="9">
        <v>1.4941775898520081E-3</v>
      </c>
      <c r="V106" s="9">
        <v>1.9329667103594077</v>
      </c>
      <c r="W106" s="9">
        <v>1.9344608879492597</v>
      </c>
      <c r="X106" s="9">
        <v>3.0402754928223716E-4</v>
      </c>
      <c r="Y106" s="6">
        <v>6</v>
      </c>
      <c r="AC106" s="15">
        <v>99</v>
      </c>
      <c r="AD106" s="9">
        <v>0.4830601092896174</v>
      </c>
      <c r="AE106" s="9">
        <v>1.6437114164904859E-3</v>
      </c>
      <c r="AF106" s="9">
        <v>1.9328171765327693</v>
      </c>
      <c r="AG106" s="9">
        <v>1.9344608879492597</v>
      </c>
      <c r="AH106" s="9">
        <v>3.3445392105789344E-4</v>
      </c>
      <c r="AI106" s="6">
        <v>6</v>
      </c>
      <c r="AM106" s="15">
        <v>99</v>
      </c>
      <c r="AN106" s="9">
        <v>0.4830601092896174</v>
      </c>
      <c r="AO106" s="9">
        <v>1.7029059196617333E-3</v>
      </c>
      <c r="AP106" s="9">
        <v>1.9327579820295981</v>
      </c>
      <c r="AQ106" s="9">
        <v>1.93446088794926</v>
      </c>
      <c r="AR106" s="9">
        <v>3.4649851324851545E-4</v>
      </c>
      <c r="AS106" s="6">
        <v>6</v>
      </c>
      <c r="AW106" s="15">
        <v>99</v>
      </c>
      <c r="AX106" s="9">
        <v>0.4830601092896174</v>
      </c>
      <c r="AY106" s="9">
        <v>1.7762219873150103E-3</v>
      </c>
      <c r="AZ106" s="9">
        <v>1.9326846659619448</v>
      </c>
      <c r="BA106" s="9">
        <v>1.9344608879492597</v>
      </c>
      <c r="BB106" s="9">
        <v>3.6141648854343621E-4</v>
      </c>
      <c r="BC106" s="6">
        <v>6</v>
      </c>
      <c r="BG106" s="15">
        <v>99</v>
      </c>
      <c r="BH106" s="9">
        <v>0.4830601092896174</v>
      </c>
      <c r="BI106" s="9">
        <v>1.8671416490486253E-3</v>
      </c>
      <c r="BJ106" s="9">
        <v>1.9325937463002112</v>
      </c>
      <c r="BK106" s="9">
        <v>1.9344608879492597</v>
      </c>
      <c r="BL106" s="9">
        <v>3.7991635236563347E-4</v>
      </c>
      <c r="BM106" s="6">
        <v>6</v>
      </c>
      <c r="BQ106" s="15">
        <v>99</v>
      </c>
      <c r="BR106" s="9">
        <v>0.4830601092896174</v>
      </c>
      <c r="BS106" s="9">
        <v>1.9538054968287525E-3</v>
      </c>
      <c r="BT106" s="9">
        <v>1.9325070824524311</v>
      </c>
      <c r="BU106" s="9">
        <v>1.9344608879492597</v>
      </c>
      <c r="BV106" s="9">
        <v>3.9755026511530237E-4</v>
      </c>
      <c r="BW106" s="6">
        <v>6</v>
      </c>
      <c r="CA106" s="15">
        <v>99</v>
      </c>
      <c r="CB106" s="9">
        <v>0.4830601092896174</v>
      </c>
      <c r="CC106" s="9">
        <v>2.0466596194503167E-3</v>
      </c>
      <c r="CD106" s="9">
        <v>1.9324142283298094</v>
      </c>
      <c r="CE106" s="9">
        <v>1.9344608879492597</v>
      </c>
      <c r="CF106" s="9">
        <v>4.1644374306137617E-4</v>
      </c>
      <c r="CG106" s="6">
        <v>6</v>
      </c>
      <c r="CK106" s="15">
        <v>99</v>
      </c>
      <c r="CL106" s="9">
        <v>0.4830601092896174</v>
      </c>
      <c r="CM106" s="9">
        <v>2.174914376321353E-3</v>
      </c>
      <c r="CN106" s="9">
        <v>1.9322859735729385</v>
      </c>
      <c r="CO106" s="9">
        <v>1.93446088794926</v>
      </c>
      <c r="CP106" s="9">
        <v>4.4254035947439052E-4</v>
      </c>
      <c r="CQ106" s="6">
        <v>6</v>
      </c>
      <c r="CU106" s="15">
        <v>99</v>
      </c>
      <c r="CV106" s="9">
        <v>0.4830601092896174</v>
      </c>
      <c r="CW106" s="9">
        <v>2.3277367864693445E-3</v>
      </c>
      <c r="CX106" s="9">
        <v>1.9321331511627904</v>
      </c>
      <c r="CY106" s="9">
        <v>1.9344608879492597</v>
      </c>
      <c r="CZ106" s="9">
        <v>4.73635875260637E-4</v>
      </c>
      <c r="DA106" s="6">
        <v>6</v>
      </c>
      <c r="DE106" s="15">
        <v>99</v>
      </c>
      <c r="DF106" s="9">
        <v>0.4830601092896174</v>
      </c>
      <c r="DG106" s="9">
        <v>2.4869429175475685E-3</v>
      </c>
      <c r="DH106" s="9">
        <v>1.9319739450317122</v>
      </c>
      <c r="DI106" s="9">
        <v>1.9344608879492597</v>
      </c>
      <c r="DJ106" s="9">
        <v>5.0603031765567605E-4</v>
      </c>
      <c r="DK106" s="6">
        <v>6</v>
      </c>
      <c r="DO106" s="15">
        <v>99</v>
      </c>
      <c r="DP106" s="9">
        <v>0.4830601092896174</v>
      </c>
      <c r="DQ106" s="9">
        <v>2.2836310782241008E-3</v>
      </c>
      <c r="DR106" s="9">
        <v>1.9321772568710356</v>
      </c>
      <c r="DS106" s="9">
        <v>1.9344608879492597</v>
      </c>
      <c r="DT106" s="9">
        <v>4.6466147323625184E-4</v>
      </c>
      <c r="DU106" s="6">
        <v>6</v>
      </c>
      <c r="DY106" s="15">
        <v>99</v>
      </c>
      <c r="DZ106" s="9">
        <v>0.4830601092896174</v>
      </c>
      <c r="EA106" s="9">
        <v>2.899950317124735E-3</v>
      </c>
      <c r="EB106" s="9">
        <v>1.931560937632135</v>
      </c>
      <c r="EC106" s="9">
        <v>1.9344608879492597</v>
      </c>
      <c r="ED106" s="9">
        <v>5.900669331033166E-4</v>
      </c>
      <c r="EE106" s="6">
        <v>6</v>
      </c>
      <c r="EI106" s="15">
        <v>99</v>
      </c>
      <c r="EJ106" s="9">
        <v>0.4830601092896174</v>
      </c>
      <c r="EK106" s="9">
        <v>2.6947040169133189E-3</v>
      </c>
      <c r="EL106" s="9">
        <v>1.9317661839323463</v>
      </c>
      <c r="EM106" s="9">
        <v>1.9344608879492597</v>
      </c>
      <c r="EN106" s="9">
        <v>5.4830447456001607E-4</v>
      </c>
      <c r="EO106" s="6">
        <v>6</v>
      </c>
      <c r="ES106" s="15">
        <v>99</v>
      </c>
      <c r="ET106" s="9">
        <v>0.4830601092896174</v>
      </c>
      <c r="EU106" s="9">
        <v>3.4653932346723035E-3</v>
      </c>
      <c r="EV106" s="9">
        <v>1.9309954947145873</v>
      </c>
      <c r="EW106" s="9">
        <v>1.9344608879492595</v>
      </c>
      <c r="EX106" s="9">
        <v>7.0512034151242842E-4</v>
      </c>
      <c r="EY106" s="6">
        <v>6</v>
      </c>
      <c r="FC106" s="15">
        <f t="shared" si="31"/>
        <v>99</v>
      </c>
      <c r="FD106" s="9">
        <f t="shared" si="35"/>
        <v>0.4830601092896174</v>
      </c>
      <c r="FE106" s="9" cm="1">
        <f t="array" ref="FE106">VLOOKUP($G$13,'qx Malaria'!$B$1:$I$31,(FI106),FALSE)/(1-angola!FD106*INDEX($E$6:$G$11,FI106,2))</f>
        <v>2.200449260042283E-3</v>
      </c>
      <c r="FF106" s="9">
        <f t="shared" si="33"/>
        <v>1.9322604386892175</v>
      </c>
      <c r="FG106" s="9">
        <f t="shared" si="28"/>
        <v>1.9344608879492597</v>
      </c>
      <c r="FH106" s="9">
        <f>(FE106*Table46[[#This Row],[qx (tau)]])/FG106</f>
        <v>4.4773606590956086E-4</v>
      </c>
      <c r="FI106" s="6">
        <f t="shared" si="29"/>
        <v>6</v>
      </c>
      <c r="FM106" s="15">
        <v>99</v>
      </c>
      <c r="FN106" s="9">
        <v>0.4830601092896174</v>
      </c>
      <c r="FO106" s="9">
        <v>3.8712431289640581E-3</v>
      </c>
      <c r="FP106" s="9">
        <v>1.9305896448202955</v>
      </c>
      <c r="FQ106" s="9">
        <v>1.9344608879492595</v>
      </c>
      <c r="FR106" s="9">
        <v>7.8770058470172585E-4</v>
      </c>
      <c r="FS106" s="6">
        <v>6</v>
      </c>
      <c r="FW106" s="15">
        <v>99</v>
      </c>
      <c r="FX106" s="9">
        <v>0.4830601092896174</v>
      </c>
      <c r="FY106" s="9">
        <v>3.2125591966173355E-3</v>
      </c>
      <c r="FZ106" s="9">
        <v>1.9312483287526425</v>
      </c>
      <c r="GA106" s="9">
        <v>1.9344608879492597</v>
      </c>
      <c r="GB106" s="9">
        <v>6.5367497552176496E-4</v>
      </c>
      <c r="GC106" s="6">
        <v>6</v>
      </c>
      <c r="GG106" s="15">
        <v>99</v>
      </c>
      <c r="GH106" s="9">
        <v>0.4830601092896174</v>
      </c>
      <c r="GI106" s="9">
        <v>3.3986543340380547E-3</v>
      </c>
      <c r="GJ106" s="9">
        <v>1.9310622336152217</v>
      </c>
      <c r="GK106" s="9">
        <v>1.9344608879492597</v>
      </c>
      <c r="GL106" s="9">
        <v>6.9154065423868789E-4</v>
      </c>
      <c r="GM106" s="6">
        <v>6</v>
      </c>
      <c r="GQ106" s="15">
        <v>99</v>
      </c>
      <c r="GR106" s="9">
        <v>0.4830601092896174</v>
      </c>
      <c r="GS106" s="9">
        <v>2.4296828752642702E-3</v>
      </c>
      <c r="GT106" s="9">
        <v>1.9320312050739954</v>
      </c>
      <c r="GU106" s="9">
        <v>1.9344608879492597</v>
      </c>
      <c r="GV106" s="9">
        <v>4.9437933958893041E-4</v>
      </c>
      <c r="GW106" s="6">
        <v>6</v>
      </c>
      <c r="HA106" s="15">
        <v>99</v>
      </c>
      <c r="HB106" s="9">
        <v>0.4830601092896174</v>
      </c>
      <c r="HC106" s="9">
        <v>2.0122262156448199E-3</v>
      </c>
      <c r="HD106" s="9">
        <v>1.9324486617336147</v>
      </c>
      <c r="HE106" s="9">
        <v>1.9344608879492595</v>
      </c>
      <c r="HF106" s="9">
        <v>4.0943741165637383E-4</v>
      </c>
      <c r="HG106" s="6">
        <v>6</v>
      </c>
      <c r="HK106" s="15">
        <v>99</v>
      </c>
      <c r="HL106" s="9">
        <v>0.4830601092896174</v>
      </c>
      <c r="HM106" s="9">
        <v>1.7580380549682873E-3</v>
      </c>
      <c r="HN106" s="9">
        <v>1.9327028498942913</v>
      </c>
      <c r="HO106" s="9">
        <v>1.9344608879492595</v>
      </c>
      <c r="HP106" s="9">
        <v>3.5771651577899688E-4</v>
      </c>
      <c r="HQ106" s="6">
        <v>6</v>
      </c>
      <c r="HU106" s="15">
        <v>99</v>
      </c>
      <c r="HV106" s="9">
        <v>0.4830601092896174</v>
      </c>
      <c r="HW106" s="9">
        <v>1.5690412262156447E-3</v>
      </c>
      <c r="HX106" s="9">
        <v>1.9328918467230443</v>
      </c>
      <c r="HY106" s="9">
        <v>1.93446088794926</v>
      </c>
      <c r="HZ106" s="9">
        <v>3.1926041587625913E-4</v>
      </c>
      <c r="IA106" s="6">
        <v>6</v>
      </c>
      <c r="IE106" s="15">
        <v>99</v>
      </c>
      <c r="IF106" s="9">
        <v>0.4830601092896174</v>
      </c>
      <c r="IG106" s="9">
        <v>1.4951448202959829E-3</v>
      </c>
      <c r="IH106" s="9">
        <v>1.9329657431289637</v>
      </c>
      <c r="II106" s="9">
        <v>1.9344608879492597</v>
      </c>
      <c r="IJ106" s="9">
        <v>3.0422435634417543E-4</v>
      </c>
      <c r="IK106" s="6">
        <v>6</v>
      </c>
      <c r="IO106" s="15">
        <v>99</v>
      </c>
      <c r="IP106" s="9">
        <v>0.4830601092896174</v>
      </c>
      <c r="IQ106" s="9">
        <v>1.5121680761099362E-3</v>
      </c>
      <c r="IR106" s="9">
        <v>1.9329487198731499</v>
      </c>
      <c r="IS106" s="9">
        <v>1.9344608879492597</v>
      </c>
      <c r="IT106" s="9">
        <v>3.0768816063428894E-4</v>
      </c>
      <c r="IU106" s="6">
        <v>6</v>
      </c>
      <c r="IY106" s="15">
        <v>99</v>
      </c>
      <c r="IZ106" s="9">
        <v>0.4830601092896174</v>
      </c>
      <c r="JA106" s="9">
        <v>1.8033044397462999E-3</v>
      </c>
      <c r="JB106" s="9">
        <v>1.9326575835095132</v>
      </c>
      <c r="JC106" s="9">
        <v>1.9344608879492595</v>
      </c>
      <c r="JD106" s="9">
        <v>3.6692708627770782E-4</v>
      </c>
      <c r="JE106" s="6">
        <v>6</v>
      </c>
      <c r="JI106" s="15">
        <v>99</v>
      </c>
      <c r="JJ106" s="9">
        <v>0.4830601092896174</v>
      </c>
      <c r="JK106" s="9">
        <v>1.6386818181818178E-3</v>
      </c>
      <c r="JL106" s="9">
        <v>1.932822206131078</v>
      </c>
      <c r="JM106" s="9">
        <v>1.9344608879492597</v>
      </c>
      <c r="JN106" s="9">
        <v>3.3343052433581447E-4</v>
      </c>
      <c r="JO106" s="6">
        <v>6</v>
      </c>
      <c r="JS106" s="15">
        <v>99</v>
      </c>
      <c r="JT106" s="9">
        <v>0.4830601092896174</v>
      </c>
      <c r="JU106" s="9">
        <v>2.0708403805496825E-3</v>
      </c>
      <c r="JV106" s="9">
        <v>1.9323900475687101</v>
      </c>
      <c r="JW106" s="9">
        <v>1.9344608879492597</v>
      </c>
      <c r="JX106" s="9">
        <v>4.2136391960983285E-4</v>
      </c>
      <c r="JY106" s="6">
        <v>6</v>
      </c>
      <c r="KC106" s="15">
        <v>99</v>
      </c>
      <c r="KD106" s="9">
        <v>0.4830601092896174</v>
      </c>
      <c r="KE106" s="9">
        <v>2.153828752642706E-3</v>
      </c>
      <c r="KF106" s="9">
        <v>1.9323070591966169</v>
      </c>
      <c r="KG106" s="9">
        <v>1.9344608879492597</v>
      </c>
      <c r="KH106" s="9">
        <v>4.3824996552413632E-4</v>
      </c>
      <c r="KI106" s="6">
        <v>6</v>
      </c>
      <c r="KM106" s="15">
        <v>99</v>
      </c>
      <c r="KN106" s="9">
        <v>0.4830601092896174</v>
      </c>
      <c r="KO106" s="9">
        <v>2.2105084566596189E-3</v>
      </c>
      <c r="KP106" s="9">
        <v>1.9322503794926</v>
      </c>
      <c r="KQ106" s="9">
        <v>1.9344608879492597</v>
      </c>
      <c r="KR106" s="9">
        <v>4.497828593537188E-4</v>
      </c>
      <c r="KS106" s="6">
        <v>6</v>
      </c>
      <c r="KW106" s="15">
        <v>99</v>
      </c>
      <c r="KX106" s="9">
        <v>0.4830601092896174</v>
      </c>
      <c r="KY106" s="9">
        <v>2.200449260042283E-3</v>
      </c>
      <c r="KZ106" s="9">
        <v>1.9322604386892175</v>
      </c>
      <c r="LA106" s="9">
        <v>1.9344608879492597</v>
      </c>
      <c r="LB106" s="9">
        <v>4.4773606590956086E-4</v>
      </c>
      <c r="LC106" s="6">
        <v>6</v>
      </c>
    </row>
    <row r="107" spans="1:315">
      <c r="A107" s="6">
        <v>100</v>
      </c>
      <c r="B107" s="6">
        <v>0.40542685972984044</v>
      </c>
      <c r="C107" s="6">
        <f>1-Table46[[#This Row],[qx (tau)]]</f>
        <v>0.59457314027015951</v>
      </c>
      <c r="H107" s="15">
        <f t="shared" si="30"/>
        <v>100</v>
      </c>
      <c r="I107" s="9">
        <f t="shared" si="34"/>
        <v>0.49972677595628406</v>
      </c>
      <c r="J107" s="9" cm="1">
        <f t="array" ref="J107">VLOOKUP($G$13,'qx Malaria'!$B$1:$I$31,(N107),FALSE)/(1-angola!I107*INDEX($E$6:$G$11,N107,2))</f>
        <v>2.2737575095576183E-3</v>
      </c>
      <c r="K107" s="9">
        <f t="shared" si="32"/>
        <v>1.9966339432004363</v>
      </c>
      <c r="L107" s="9">
        <f t="shared" si="26"/>
        <v>1.998907700709994</v>
      </c>
      <c r="M107" s="9">
        <f>(J107*Table46[[#This Row],[qx (tau)]])/L107</f>
        <v>4.6117305294269352E-4</v>
      </c>
      <c r="N107" s="6">
        <f t="shared" si="27"/>
        <v>6</v>
      </c>
      <c r="S107" s="15">
        <v>100</v>
      </c>
      <c r="T107" s="9">
        <v>0.49972677595628406</v>
      </c>
      <c r="U107" s="9">
        <v>1.5439563080283992E-3</v>
      </c>
      <c r="V107" s="9">
        <v>1.9973637444019656</v>
      </c>
      <c r="W107" s="9">
        <v>1.998907700709994</v>
      </c>
      <c r="X107" s="9">
        <v>3.1315170645532876E-4</v>
      </c>
      <c r="Y107" s="6">
        <v>6</v>
      </c>
      <c r="AC107" s="15">
        <v>100</v>
      </c>
      <c r="AD107" s="9">
        <v>0.49972677595628406</v>
      </c>
      <c r="AE107" s="9">
        <v>1.6984718732932819E-3</v>
      </c>
      <c r="AF107" s="9">
        <v>1.9972092288367007</v>
      </c>
      <c r="AG107" s="9">
        <v>1.998907700709994</v>
      </c>
      <c r="AH107" s="9">
        <v>3.444912027124454E-4</v>
      </c>
      <c r="AI107" s="6">
        <v>6</v>
      </c>
      <c r="AM107" s="15">
        <v>100</v>
      </c>
      <c r="AN107" s="9">
        <v>0.49972677595628406</v>
      </c>
      <c r="AO107" s="9">
        <v>1.7596384489350077E-3</v>
      </c>
      <c r="AP107" s="9">
        <v>1.9971480622610591</v>
      </c>
      <c r="AQ107" s="9">
        <v>1.998907700709994</v>
      </c>
      <c r="AR107" s="9">
        <v>3.5689726462017853E-4</v>
      </c>
      <c r="AS107" s="6">
        <v>6</v>
      </c>
      <c r="AW107" s="15">
        <v>100</v>
      </c>
      <c r="AX107" s="9">
        <v>0.49972677595628406</v>
      </c>
      <c r="AY107" s="9">
        <v>1.8353970507919164E-3</v>
      </c>
      <c r="AZ107" s="9">
        <v>1.9970723036592022</v>
      </c>
      <c r="BA107" s="9">
        <v>1.998907700709994</v>
      </c>
      <c r="BB107" s="9">
        <v>3.7226294260393945E-4</v>
      </c>
      <c r="BC107" s="6">
        <v>6</v>
      </c>
      <c r="BG107" s="15">
        <v>100</v>
      </c>
      <c r="BH107" s="9">
        <v>0.49972677595628406</v>
      </c>
      <c r="BI107" s="9">
        <v>1.929345712725286E-3</v>
      </c>
      <c r="BJ107" s="9">
        <v>1.9969783549972686</v>
      </c>
      <c r="BK107" s="9">
        <v>1.9989077007099938</v>
      </c>
      <c r="BL107" s="9">
        <v>3.91318005011242E-4</v>
      </c>
      <c r="BM107" s="6">
        <v>6</v>
      </c>
      <c r="BQ107" s="15">
        <v>100</v>
      </c>
      <c r="BR107" s="9">
        <v>0.49972677595628406</v>
      </c>
      <c r="BS107" s="9">
        <v>2.0188967777170939E-3</v>
      </c>
      <c r="BT107" s="9">
        <v>1.996888803932277</v>
      </c>
      <c r="BU107" s="9">
        <v>1.998907700709994</v>
      </c>
      <c r="BV107" s="9">
        <v>4.0948112832713885E-4</v>
      </c>
      <c r="BW107" s="6">
        <v>6</v>
      </c>
      <c r="CA107" s="15">
        <v>100</v>
      </c>
      <c r="CB107" s="9">
        <v>0.49972677595628406</v>
      </c>
      <c r="CC107" s="9">
        <v>2.1148443473511733E-3</v>
      </c>
      <c r="CD107" s="9">
        <v>1.9967928563626427</v>
      </c>
      <c r="CE107" s="9">
        <v>1.9989077007099938</v>
      </c>
      <c r="CF107" s="9">
        <v>4.2894161759417118E-4</v>
      </c>
      <c r="CG107" s="6">
        <v>6</v>
      </c>
      <c r="CK107" s="15">
        <v>100</v>
      </c>
      <c r="CL107" s="9">
        <v>0.49972677595628406</v>
      </c>
      <c r="CM107" s="9">
        <v>2.2473719279082465E-3</v>
      </c>
      <c r="CN107" s="9">
        <v>1.9966603287820859</v>
      </c>
      <c r="CO107" s="9">
        <v>1.998907700709994</v>
      </c>
      <c r="CP107" s="9">
        <v>4.5582141839425964E-4</v>
      </c>
      <c r="CQ107" s="6">
        <v>6</v>
      </c>
      <c r="CU107" s="15">
        <v>100</v>
      </c>
      <c r="CV107" s="9">
        <v>0.49972677595628406</v>
      </c>
      <c r="CW107" s="9">
        <v>2.405285636264336E-3</v>
      </c>
      <c r="CX107" s="9">
        <v>1.9965024150737296</v>
      </c>
      <c r="CY107" s="9">
        <v>1.998907700709994</v>
      </c>
      <c r="CZ107" s="9">
        <v>4.8785014031291706E-4</v>
      </c>
      <c r="DA107" s="6">
        <v>6</v>
      </c>
      <c r="DE107" s="15">
        <v>100</v>
      </c>
      <c r="DF107" s="9">
        <v>0.49972677595628406</v>
      </c>
      <c r="DG107" s="9">
        <v>2.5697957400327683E-3</v>
      </c>
      <c r="DH107" s="9">
        <v>1.9963379049699612</v>
      </c>
      <c r="DI107" s="9">
        <v>1.998907700709994</v>
      </c>
      <c r="DJ107" s="9">
        <v>5.2121677086868282E-4</v>
      </c>
      <c r="DK107" s="6">
        <v>6</v>
      </c>
      <c r="DO107" s="15">
        <v>100</v>
      </c>
      <c r="DP107" s="9">
        <v>0.49972677595628406</v>
      </c>
      <c r="DQ107" s="9">
        <v>2.3597105406881476E-3</v>
      </c>
      <c r="DR107" s="9">
        <v>1.9965479901693057</v>
      </c>
      <c r="DS107" s="9">
        <v>1.9989077007099938</v>
      </c>
      <c r="DT107" s="9">
        <v>4.7860640791107663E-4</v>
      </c>
      <c r="DU107" s="6">
        <v>6</v>
      </c>
      <c r="DY107" s="15">
        <v>100</v>
      </c>
      <c r="DZ107" s="9">
        <v>0.49972677595628406</v>
      </c>
      <c r="EA107" s="9">
        <v>2.9965625341343517E-3</v>
      </c>
      <c r="EB107" s="9">
        <v>1.9959111381758596</v>
      </c>
      <c r="EC107" s="9">
        <v>1.998907700709994</v>
      </c>
      <c r="ED107" s="9">
        <v>6.077754054210038E-4</v>
      </c>
      <c r="EE107" s="6">
        <v>6</v>
      </c>
      <c r="EI107" s="15">
        <v>100</v>
      </c>
      <c r="EJ107" s="9">
        <v>0.49972677595628406</v>
      </c>
      <c r="EK107" s="9">
        <v>2.7844784270890217E-3</v>
      </c>
      <c r="EL107" s="9">
        <v>1.9961232222829051</v>
      </c>
      <c r="EM107" s="9">
        <v>1.998907700709994</v>
      </c>
      <c r="EN107" s="9">
        <v>5.6475961560366772E-4</v>
      </c>
      <c r="EO107" s="6">
        <v>6</v>
      </c>
      <c r="ES107" s="15">
        <v>100</v>
      </c>
      <c r="ET107" s="9">
        <v>0.49972677595628406</v>
      </c>
      <c r="EU107" s="9">
        <v>3.580843255051883E-3</v>
      </c>
      <c r="EV107" s="9">
        <v>1.9953268574549421</v>
      </c>
      <c r="EW107" s="9">
        <v>1.998907700709994</v>
      </c>
      <c r="EX107" s="9">
        <v>7.2628167652003613E-4</v>
      </c>
      <c r="EY107" s="6">
        <v>6</v>
      </c>
      <c r="FC107" s="15">
        <f t="shared" si="31"/>
        <v>100</v>
      </c>
      <c r="FD107" s="9">
        <f t="shared" si="35"/>
        <v>0.49972677595628406</v>
      </c>
      <c r="FE107" s="9" cm="1">
        <f t="array" ref="FE107">VLOOKUP($G$13,'qx Malaria'!$B$1:$I$31,(FI107),FALSE)/(1-angola!FD107*INDEX($E$6:$G$11,FI107,2))</f>
        <v>2.2737575095576183E-3</v>
      </c>
      <c r="FF107" s="9">
        <f t="shared" si="33"/>
        <v>1.9966339432004363</v>
      </c>
      <c r="FG107" s="9">
        <f t="shared" si="28"/>
        <v>1.998907700709994</v>
      </c>
      <c r="FH107" s="9">
        <f>(FE107*Table46[[#This Row],[qx (tau)]])/FG107</f>
        <v>4.6117305294269352E-4</v>
      </c>
      <c r="FI107" s="6">
        <f t="shared" si="29"/>
        <v>6</v>
      </c>
      <c r="FM107" s="15">
        <v>100</v>
      </c>
      <c r="FN107" s="9">
        <v>0.49972677595628406</v>
      </c>
      <c r="FO107" s="9">
        <v>4.0002140906608393E-3</v>
      </c>
      <c r="FP107" s="9">
        <v>1.994907486619333</v>
      </c>
      <c r="FQ107" s="9">
        <v>1.9989077007099938</v>
      </c>
      <c r="FR107" s="9">
        <v>8.1134023169135655E-4</v>
      </c>
      <c r="FS107" s="6">
        <v>6</v>
      </c>
      <c r="FW107" s="15">
        <v>100</v>
      </c>
      <c r="FX107" s="9">
        <v>0.49972677595628406</v>
      </c>
      <c r="FY107" s="9">
        <v>3.319586018569087E-3</v>
      </c>
      <c r="FZ107" s="9">
        <v>1.9955881146914249</v>
      </c>
      <c r="GA107" s="9">
        <v>1.998907700709994</v>
      </c>
      <c r="GB107" s="9">
        <v>6.7329238595334603E-4</v>
      </c>
      <c r="GC107" s="6">
        <v>6</v>
      </c>
      <c r="GG107" s="15">
        <v>100</v>
      </c>
      <c r="GH107" s="9">
        <v>0.49972677595628406</v>
      </c>
      <c r="GI107" s="9">
        <v>3.5118809393773886E-3</v>
      </c>
      <c r="GJ107" s="9">
        <v>1.9953958197706168</v>
      </c>
      <c r="GK107" s="9">
        <v>1.9989077007099942</v>
      </c>
      <c r="GL107" s="9">
        <v>7.1229444985935662E-4</v>
      </c>
      <c r="GM107" s="6">
        <v>6</v>
      </c>
      <c r="GQ107" s="15">
        <v>100</v>
      </c>
      <c r="GR107" s="9">
        <v>0.49972677595628406</v>
      </c>
      <c r="GS107" s="9">
        <v>2.5106280720917523E-3</v>
      </c>
      <c r="GT107" s="9">
        <v>1.9963970726379021</v>
      </c>
      <c r="GU107" s="9">
        <v>1.9989077007099938</v>
      </c>
      <c r="GV107" s="9">
        <v>5.0921613582067963E-4</v>
      </c>
      <c r="GW107" s="6">
        <v>6</v>
      </c>
      <c r="HA107" s="15">
        <v>100</v>
      </c>
      <c r="HB107" s="9">
        <v>0.49972677595628406</v>
      </c>
      <c r="HC107" s="9">
        <v>2.0792637902785358E-3</v>
      </c>
      <c r="HD107" s="9">
        <v>1.9968284369197153</v>
      </c>
      <c r="HE107" s="9">
        <v>1.9989077007099938</v>
      </c>
      <c r="HF107" s="9">
        <v>4.2172501949098008E-4</v>
      </c>
      <c r="HG107" s="6">
        <v>6</v>
      </c>
      <c r="HK107" s="15">
        <v>100</v>
      </c>
      <c r="HL107" s="9">
        <v>0.49972677595628406</v>
      </c>
      <c r="HM107" s="9">
        <v>1.8166073184052425E-3</v>
      </c>
      <c r="HN107" s="9">
        <v>1.9970910933915886</v>
      </c>
      <c r="HO107" s="9">
        <v>1.9989077007099938</v>
      </c>
      <c r="HP107" s="9">
        <v>3.6845193012247898E-4</v>
      </c>
      <c r="HQ107" s="6">
        <v>6</v>
      </c>
      <c r="HU107" s="15">
        <v>100</v>
      </c>
      <c r="HV107" s="9">
        <v>0.49972677595628406</v>
      </c>
      <c r="HW107" s="9">
        <v>1.6213140360458761E-3</v>
      </c>
      <c r="HX107" s="9">
        <v>1.9972863866739481</v>
      </c>
      <c r="HY107" s="9">
        <v>1.998907700709994</v>
      </c>
      <c r="HZ107" s="9">
        <v>3.2884172592687359E-4</v>
      </c>
      <c r="IA107" s="6">
        <v>6</v>
      </c>
      <c r="IE107" s="15">
        <v>100</v>
      </c>
      <c r="IF107" s="9">
        <v>0.49972677595628406</v>
      </c>
      <c r="IG107" s="9">
        <v>1.5449557618787545E-3</v>
      </c>
      <c r="IH107" s="9">
        <v>1.9973627449481153</v>
      </c>
      <c r="II107" s="9">
        <v>1.998907700709994</v>
      </c>
      <c r="IJ107" s="9">
        <v>3.1335441988519368E-4</v>
      </c>
      <c r="IK107" s="6">
        <v>6</v>
      </c>
      <c r="IO107" s="15">
        <v>100</v>
      </c>
      <c r="IP107" s="9">
        <v>0.49972677595628406</v>
      </c>
      <c r="IQ107" s="9">
        <v>1.5625461496450023E-3</v>
      </c>
      <c r="IR107" s="9">
        <v>1.9973451545603489</v>
      </c>
      <c r="IS107" s="9">
        <v>1.9989077007099938</v>
      </c>
      <c r="IT107" s="9">
        <v>3.1692217625081632E-4</v>
      </c>
      <c r="IU107" s="6">
        <v>6</v>
      </c>
      <c r="IY107" s="15">
        <v>100</v>
      </c>
      <c r="IZ107" s="9">
        <v>0.49972677595628406</v>
      </c>
      <c r="JA107" s="9">
        <v>1.8633817586018564E-3</v>
      </c>
      <c r="JB107" s="9">
        <v>1.997044318951392</v>
      </c>
      <c r="JC107" s="9">
        <v>1.9989077007099938</v>
      </c>
      <c r="JD107" s="9">
        <v>3.779389186401573E-4</v>
      </c>
      <c r="JE107" s="6">
        <v>6</v>
      </c>
      <c r="JI107" s="15">
        <v>100</v>
      </c>
      <c r="JJ107" s="9">
        <v>0.49972677595628406</v>
      </c>
      <c r="JK107" s="9">
        <v>1.6932747132714357E-3</v>
      </c>
      <c r="JL107" s="9">
        <v>1.9972144259967226</v>
      </c>
      <c r="JM107" s="9">
        <v>1.998907700709994</v>
      </c>
      <c r="JN107" s="9">
        <v>3.434370928771478E-4</v>
      </c>
      <c r="JO107" s="6">
        <v>6</v>
      </c>
      <c r="JS107" s="15">
        <v>100</v>
      </c>
      <c r="JT107" s="9">
        <v>0.49972677595628406</v>
      </c>
      <c r="JU107" s="9">
        <v>2.1398306936100489E-3</v>
      </c>
      <c r="JV107" s="9">
        <v>1.996767870016384</v>
      </c>
      <c r="JW107" s="9">
        <v>1.998907700709994</v>
      </c>
      <c r="JX107" s="9">
        <v>4.3400945334079422E-4</v>
      </c>
      <c r="JY107" s="6">
        <v>6</v>
      </c>
      <c r="KC107" s="15">
        <v>100</v>
      </c>
      <c r="KD107" s="9">
        <v>0.49972677595628406</v>
      </c>
      <c r="KE107" s="9">
        <v>2.2255838339705074E-3</v>
      </c>
      <c r="KF107" s="9">
        <v>1.9966821168760234</v>
      </c>
      <c r="KG107" s="9">
        <v>1.9989077007099938</v>
      </c>
      <c r="KH107" s="9">
        <v>4.5140226562320442E-4</v>
      </c>
      <c r="KI107" s="6">
        <v>6</v>
      </c>
      <c r="KM107" s="15">
        <v>100</v>
      </c>
      <c r="KN107" s="9">
        <v>0.49972677595628406</v>
      </c>
      <c r="KO107" s="9">
        <v>2.2841518296013098E-3</v>
      </c>
      <c r="KP107" s="9">
        <v>1.9966235488803925</v>
      </c>
      <c r="KQ107" s="9">
        <v>1.9989077007099938</v>
      </c>
      <c r="KR107" s="9">
        <v>4.6328127261328867E-4</v>
      </c>
      <c r="KS107" s="6">
        <v>6</v>
      </c>
      <c r="KW107" s="15">
        <v>100</v>
      </c>
      <c r="KX107" s="9">
        <v>0.49972677595628406</v>
      </c>
      <c r="KY107" s="9">
        <v>2.2737575095576183E-3</v>
      </c>
      <c r="KZ107" s="9">
        <v>1.9966339432004363</v>
      </c>
      <c r="LA107" s="9">
        <v>1.998907700709994</v>
      </c>
      <c r="LB107" s="9">
        <v>4.6117305294269352E-4</v>
      </c>
      <c r="LC107" s="6">
        <v>6</v>
      </c>
    </row>
    <row r="108" spans="1:315">
      <c r="A108" s="6">
        <v>101</v>
      </c>
      <c r="B108" s="6">
        <v>0.41704280751459916</v>
      </c>
      <c r="C108" s="6">
        <f>1-Table46[[#This Row],[qx (tau)]]</f>
        <v>0.5829571924854009</v>
      </c>
      <c r="H108" s="15">
        <f t="shared" si="30"/>
        <v>101</v>
      </c>
      <c r="I108" s="9">
        <f t="shared" si="34"/>
        <v>0.51639344262295073</v>
      </c>
      <c r="J108" s="9" cm="1">
        <f t="array" ref="J108">VLOOKUP($G$13,'qx Malaria'!$B$1:$I$31,(N108),FALSE)/(1-angola!I108*INDEX($E$6:$G$11,N108,2))</f>
        <v>2.3521186440677963E-3</v>
      </c>
      <c r="K108" s="9">
        <f t="shared" si="32"/>
        <v>2.0654444915254233</v>
      </c>
      <c r="L108" s="9">
        <f t="shared" si="26"/>
        <v>2.0677966101694909</v>
      </c>
      <c r="M108" s="9">
        <f>(J108*Table46[[#This Row],[qx (tau)]])/L108</f>
        <v>4.743861935478566E-4</v>
      </c>
      <c r="N108" s="6">
        <f t="shared" si="27"/>
        <v>6</v>
      </c>
      <c r="S108" s="15">
        <v>101</v>
      </c>
      <c r="T108" s="9">
        <v>0.51639344262295073</v>
      </c>
      <c r="U108" s="9">
        <v>1.5971661016949148E-3</v>
      </c>
      <c r="V108" s="9">
        <v>2.066199444067796</v>
      </c>
      <c r="W108" s="9">
        <v>2.0677966101694909</v>
      </c>
      <c r="X108" s="9">
        <v>3.2212386452427639E-4</v>
      </c>
      <c r="Y108" s="6">
        <v>6</v>
      </c>
      <c r="AC108" s="15">
        <v>101</v>
      </c>
      <c r="AD108" s="9">
        <v>0.51639344262295073</v>
      </c>
      <c r="AE108" s="9">
        <v>1.7570067796610167E-3</v>
      </c>
      <c r="AF108" s="9">
        <v>2.0660396033898301</v>
      </c>
      <c r="AG108" s="9">
        <v>2.0677966101694909</v>
      </c>
      <c r="AH108" s="9">
        <v>3.5436127354515493E-4</v>
      </c>
      <c r="AI108" s="6">
        <v>6</v>
      </c>
      <c r="AM108" s="15">
        <v>101</v>
      </c>
      <c r="AN108" s="9">
        <v>0.51639344262295073</v>
      </c>
      <c r="AO108" s="9">
        <v>1.820281355932203E-3</v>
      </c>
      <c r="AP108" s="9">
        <v>2.0659763288135591</v>
      </c>
      <c r="AQ108" s="9">
        <v>2.0677966101694913</v>
      </c>
      <c r="AR108" s="9">
        <v>3.6712278345510157E-4</v>
      </c>
      <c r="AS108" s="6">
        <v>6</v>
      </c>
      <c r="AW108" s="15">
        <v>101</v>
      </c>
      <c r="AX108" s="9">
        <v>0.51639344262295073</v>
      </c>
      <c r="AY108" s="9">
        <v>1.8986508474576266E-3</v>
      </c>
      <c r="AZ108" s="9">
        <v>2.0658979593220335</v>
      </c>
      <c r="BA108" s="9">
        <v>2.0677966101694909</v>
      </c>
      <c r="BB108" s="9">
        <v>3.8292870585990497E-4</v>
      </c>
      <c r="BC108" s="6">
        <v>6</v>
      </c>
      <c r="BG108" s="15">
        <v>101</v>
      </c>
      <c r="BH108" s="9">
        <v>0.51639344262295073</v>
      </c>
      <c r="BI108" s="9">
        <v>1.9958372881355925E-3</v>
      </c>
      <c r="BJ108" s="9">
        <v>2.0658007728813557</v>
      </c>
      <c r="BK108" s="9">
        <v>2.0677966101694913</v>
      </c>
      <c r="BL108" s="9">
        <v>4.0252971781309103E-4</v>
      </c>
      <c r="BM108" s="6">
        <v>6</v>
      </c>
      <c r="BQ108" s="15">
        <v>101</v>
      </c>
      <c r="BR108" s="9">
        <v>0.51639344262295073</v>
      </c>
      <c r="BS108" s="9">
        <v>2.088474576271186E-3</v>
      </c>
      <c r="BT108" s="9">
        <v>2.0657081355932201</v>
      </c>
      <c r="BU108" s="9">
        <v>2.0677966101694913</v>
      </c>
      <c r="BV108" s="9">
        <v>4.2121323558974512E-4</v>
      </c>
      <c r="BW108" s="6">
        <v>6</v>
      </c>
      <c r="CA108" s="15">
        <v>101</v>
      </c>
      <c r="CB108" s="9">
        <v>0.51639344262295073</v>
      </c>
      <c r="CC108" s="9">
        <v>2.1877288135593214E-3</v>
      </c>
      <c r="CD108" s="9">
        <v>2.0656088813559319</v>
      </c>
      <c r="CE108" s="9">
        <v>2.0677966101694913</v>
      </c>
      <c r="CF108" s="9">
        <v>4.4123129035044583E-4</v>
      </c>
      <c r="CG108" s="6">
        <v>6</v>
      </c>
      <c r="CK108" s="15">
        <v>101</v>
      </c>
      <c r="CL108" s="9">
        <v>0.51639344262295073</v>
      </c>
      <c r="CM108" s="9">
        <v>2.3248237288135591E-3</v>
      </c>
      <c r="CN108" s="9">
        <v>2.0654717864406775</v>
      </c>
      <c r="CO108" s="9">
        <v>2.0677966101694909</v>
      </c>
      <c r="CP108" s="9">
        <v>4.6888122848866396E-4</v>
      </c>
      <c r="CQ108" s="6">
        <v>6</v>
      </c>
      <c r="CU108" s="15">
        <v>101</v>
      </c>
      <c r="CV108" s="9">
        <v>0.51639344262295073</v>
      </c>
      <c r="CW108" s="9">
        <v>2.4881796610169487E-3</v>
      </c>
      <c r="CX108" s="9">
        <v>2.0653084305084741</v>
      </c>
      <c r="CY108" s="9">
        <v>2.0677966101694909</v>
      </c>
      <c r="CZ108" s="9">
        <v>5.0182761028231724E-4</v>
      </c>
      <c r="DA108" s="6">
        <v>6</v>
      </c>
      <c r="DE108" s="15">
        <v>101</v>
      </c>
      <c r="DF108" s="9">
        <v>0.51639344262295073</v>
      </c>
      <c r="DG108" s="9">
        <v>2.6583593220338977E-3</v>
      </c>
      <c r="DH108" s="9">
        <v>2.0651382508474572</v>
      </c>
      <c r="DI108" s="9">
        <v>2.0677966101694909</v>
      </c>
      <c r="DJ108" s="9">
        <v>5.3615023334076869E-4</v>
      </c>
      <c r="DK108" s="6">
        <v>6</v>
      </c>
      <c r="DO108" s="15">
        <v>101</v>
      </c>
      <c r="DP108" s="9">
        <v>0.51639344262295073</v>
      </c>
      <c r="DQ108" s="9">
        <v>2.441033898305084E-3</v>
      </c>
      <c r="DR108" s="9">
        <v>2.0653555762711862</v>
      </c>
      <c r="DS108" s="9">
        <v>2.0677966101694913</v>
      </c>
      <c r="DT108" s="9">
        <v>4.9231903427098423E-4</v>
      </c>
      <c r="DU108" s="6">
        <v>6</v>
      </c>
      <c r="DY108" s="15">
        <v>101</v>
      </c>
      <c r="DZ108" s="9">
        <v>0.51639344262295073</v>
      </c>
      <c r="EA108" s="9">
        <v>3.0998338983050842E-3</v>
      </c>
      <c r="EB108" s="9">
        <v>2.0646967762711861</v>
      </c>
      <c r="EC108" s="9">
        <v>2.0677966101694913</v>
      </c>
      <c r="ED108" s="9">
        <v>6.2518887274513554E-4</v>
      </c>
      <c r="EE108" s="6">
        <v>6</v>
      </c>
      <c r="EI108" s="15">
        <v>101</v>
      </c>
      <c r="EJ108" s="9">
        <v>0.51639344262295073</v>
      </c>
      <c r="EK108" s="9">
        <v>2.8804406779661014E-3</v>
      </c>
      <c r="EL108" s="9">
        <v>2.064916169491525</v>
      </c>
      <c r="EM108" s="9">
        <v>2.0677966101694909</v>
      </c>
      <c r="EN108" s="9">
        <v>5.8094063086783676E-4</v>
      </c>
      <c r="EO108" s="6">
        <v>6</v>
      </c>
      <c r="ES108" s="15">
        <v>101</v>
      </c>
      <c r="ET108" s="9">
        <v>0.51639344262295073</v>
      </c>
      <c r="EU108" s="9">
        <v>3.7042508474576263E-3</v>
      </c>
      <c r="EV108" s="9">
        <v>2.0640923593220335</v>
      </c>
      <c r="EW108" s="9">
        <v>2.0677966101694913</v>
      </c>
      <c r="EX108" s="9">
        <v>7.470904853816529E-4</v>
      </c>
      <c r="EY108" s="6">
        <v>6</v>
      </c>
      <c r="FC108" s="15">
        <f t="shared" si="31"/>
        <v>101</v>
      </c>
      <c r="FD108" s="9">
        <f t="shared" si="35"/>
        <v>0.51639344262295073</v>
      </c>
      <c r="FE108" s="9" cm="1">
        <f t="array" ref="FE108">VLOOKUP($G$13,'qx Malaria'!$B$1:$I$31,(FI108),FALSE)/(1-angola!FD108*INDEX($E$6:$G$11,FI108,2))</f>
        <v>2.3521186440677963E-3</v>
      </c>
      <c r="FF108" s="9">
        <f t="shared" si="33"/>
        <v>2.0654444915254233</v>
      </c>
      <c r="FG108" s="9">
        <f t="shared" si="28"/>
        <v>2.0677966101694909</v>
      </c>
      <c r="FH108" s="9">
        <f>(FE108*Table46[[#This Row],[qx (tau)]])/FG108</f>
        <v>4.743861935478566E-4</v>
      </c>
      <c r="FI108" s="6">
        <f t="shared" si="29"/>
        <v>6</v>
      </c>
      <c r="FM108" s="15">
        <v>101</v>
      </c>
      <c r="FN108" s="9">
        <v>0.51639344262295073</v>
      </c>
      <c r="FO108" s="9">
        <v>4.1380745762711856E-3</v>
      </c>
      <c r="FP108" s="9">
        <v>2.0636585355932198</v>
      </c>
      <c r="FQ108" s="9">
        <v>2.0677966101694909</v>
      </c>
      <c r="FR108" s="9">
        <v>8.3458606639821582E-4</v>
      </c>
      <c r="FS108" s="6">
        <v>6</v>
      </c>
      <c r="FW108" s="15">
        <v>101</v>
      </c>
      <c r="FX108" s="9">
        <v>0.51639344262295073</v>
      </c>
      <c r="FY108" s="9">
        <v>3.4339898305084738E-3</v>
      </c>
      <c r="FZ108" s="9">
        <v>2.0643626203389829</v>
      </c>
      <c r="GA108" s="9">
        <v>2.0677966101694913</v>
      </c>
      <c r="GB108" s="9">
        <v>6.9258299043949471E-4</v>
      </c>
      <c r="GC108" s="6">
        <v>6</v>
      </c>
      <c r="GG108" s="15">
        <v>101</v>
      </c>
      <c r="GH108" s="9">
        <v>0.51639344262295073</v>
      </c>
      <c r="GI108" s="9">
        <v>3.6329118644067792E-3</v>
      </c>
      <c r="GJ108" s="9">
        <v>2.0641636983050846</v>
      </c>
      <c r="GK108" s="9">
        <v>2.0677966101694913</v>
      </c>
      <c r="GL108" s="9">
        <v>7.3270250852239922E-4</v>
      </c>
      <c r="GM108" s="6">
        <v>6</v>
      </c>
      <c r="GQ108" s="15">
        <v>101</v>
      </c>
      <c r="GR108" s="9">
        <v>0.51639344262295073</v>
      </c>
      <c r="GS108" s="9">
        <v>2.5971525423728807E-3</v>
      </c>
      <c r="GT108" s="9">
        <v>2.0651994576271182</v>
      </c>
      <c r="GU108" s="9">
        <v>2.0677966101694909</v>
      </c>
      <c r="GV108" s="9">
        <v>5.2380576623833658E-4</v>
      </c>
      <c r="GW108" s="6">
        <v>6</v>
      </c>
      <c r="HA108" s="15">
        <v>101</v>
      </c>
      <c r="HB108" s="9">
        <v>0.51639344262295073</v>
      </c>
      <c r="HC108" s="9">
        <v>2.1509220338983047E-3</v>
      </c>
      <c r="HD108" s="9">
        <v>2.0656456881355929</v>
      </c>
      <c r="HE108" s="9">
        <v>2.0677966101694913</v>
      </c>
      <c r="HF108" s="9">
        <v>4.3380792837668599E-4</v>
      </c>
      <c r="HG108" s="6">
        <v>6</v>
      </c>
      <c r="HK108" s="15">
        <v>101</v>
      </c>
      <c r="HL108" s="9">
        <v>0.51639344262295073</v>
      </c>
      <c r="HM108" s="9">
        <v>1.8792135593220336E-3</v>
      </c>
      <c r="HN108" s="9">
        <v>2.0659173966101689</v>
      </c>
      <c r="HO108" s="9">
        <v>2.0677966101694909</v>
      </c>
      <c r="HP108" s="9">
        <v>3.7900850346926781E-4</v>
      </c>
      <c r="HQ108" s="6">
        <v>6</v>
      </c>
      <c r="HU108" s="15">
        <v>101</v>
      </c>
      <c r="HV108" s="9">
        <v>0.51639344262295073</v>
      </c>
      <c r="HW108" s="9">
        <v>1.6771898305084744E-3</v>
      </c>
      <c r="HX108" s="9">
        <v>2.0661194203389828</v>
      </c>
      <c r="HY108" s="9">
        <v>2.0677966101694913</v>
      </c>
      <c r="HZ108" s="9">
        <v>3.3826342117509138E-4</v>
      </c>
      <c r="IA108" s="6">
        <v>6</v>
      </c>
      <c r="IE108" s="15">
        <v>101</v>
      </c>
      <c r="IF108" s="9">
        <v>0.51639344262295073</v>
      </c>
      <c r="IG108" s="9">
        <v>1.5981999999999999E-3</v>
      </c>
      <c r="IH108" s="9">
        <v>2.0661984101694912</v>
      </c>
      <c r="II108" s="9">
        <v>2.0677966101694913</v>
      </c>
      <c r="IJ108" s="9">
        <v>3.2233238592803371E-4</v>
      </c>
      <c r="IK108" s="6">
        <v>6</v>
      </c>
      <c r="IO108" s="15">
        <v>101</v>
      </c>
      <c r="IP108" s="9">
        <v>0.51639344262295073</v>
      </c>
      <c r="IQ108" s="9">
        <v>1.6163966101694911E-3</v>
      </c>
      <c r="IR108" s="9">
        <v>2.0661802135593215</v>
      </c>
      <c r="IS108" s="9">
        <v>2.0677966101694909</v>
      </c>
      <c r="IT108" s="9">
        <v>3.2600236263416216E-4</v>
      </c>
      <c r="IU108" s="6">
        <v>6</v>
      </c>
      <c r="IY108" s="15">
        <v>101</v>
      </c>
      <c r="IZ108" s="9">
        <v>0.51639344262295073</v>
      </c>
      <c r="JA108" s="9">
        <v>1.9275999999999996E-3</v>
      </c>
      <c r="JB108" s="9">
        <v>2.0658690101694912</v>
      </c>
      <c r="JC108" s="9">
        <v>2.0677966101694913</v>
      </c>
      <c r="JD108" s="9">
        <v>3.8876730516510931E-4</v>
      </c>
      <c r="JE108" s="6">
        <v>6</v>
      </c>
      <c r="JI108" s="15">
        <v>101</v>
      </c>
      <c r="JJ108" s="9">
        <v>0.51639344262295073</v>
      </c>
      <c r="JK108" s="9">
        <v>1.7516305084745757E-3</v>
      </c>
      <c r="JL108" s="9">
        <v>2.0660449796610165</v>
      </c>
      <c r="JM108" s="9">
        <v>2.0677966101694909</v>
      </c>
      <c r="JN108" s="9">
        <v>3.5327696224561692E-4</v>
      </c>
      <c r="JO108" s="6">
        <v>6</v>
      </c>
      <c r="JS108" s="15">
        <v>101</v>
      </c>
      <c r="JT108" s="9">
        <v>0.51639344262295073</v>
      </c>
      <c r="JU108" s="9">
        <v>2.2135762711864406E-3</v>
      </c>
      <c r="JV108" s="9">
        <v>2.0655830338983048</v>
      </c>
      <c r="JW108" s="9">
        <v>2.0677966101694913</v>
      </c>
      <c r="JX108" s="9">
        <v>4.4644432544437842E-4</v>
      </c>
      <c r="JY108" s="6">
        <v>6</v>
      </c>
      <c r="KC108" s="15">
        <v>101</v>
      </c>
      <c r="KD108" s="9">
        <v>0.51639344262295073</v>
      </c>
      <c r="KE108" s="9">
        <v>2.3022847457627115E-3</v>
      </c>
      <c r="KF108" s="9">
        <v>2.0654943254237281</v>
      </c>
      <c r="KG108" s="9">
        <v>2.0677966101694909</v>
      </c>
      <c r="KH108" s="9">
        <v>4.6433546188675477E-4</v>
      </c>
      <c r="KI108" s="6">
        <v>6</v>
      </c>
      <c r="KM108" s="15">
        <v>101</v>
      </c>
      <c r="KN108" s="9">
        <v>0.51639344262295073</v>
      </c>
      <c r="KO108" s="9">
        <v>2.3628711864406775E-3</v>
      </c>
      <c r="KP108" s="9">
        <v>2.0654337389830504</v>
      </c>
      <c r="KQ108" s="9">
        <v>2.0677966101694909</v>
      </c>
      <c r="KR108" s="9">
        <v>4.7655481614693255E-4</v>
      </c>
      <c r="KS108" s="6">
        <v>6</v>
      </c>
      <c r="KW108" s="15">
        <v>101</v>
      </c>
      <c r="KX108" s="9">
        <v>0.51639344262295073</v>
      </c>
      <c r="KY108" s="9">
        <v>2.3521186440677963E-3</v>
      </c>
      <c r="KZ108" s="9">
        <v>2.0654444915254233</v>
      </c>
      <c r="LA108" s="9">
        <v>2.0677966101694909</v>
      </c>
      <c r="LB108" s="9">
        <v>4.743861935478566E-4</v>
      </c>
      <c r="LC108" s="6">
        <v>6</v>
      </c>
    </row>
    <row r="109" spans="1:315">
      <c r="A109" s="6">
        <v>102</v>
      </c>
      <c r="B109" s="6">
        <v>0.42842990945883791</v>
      </c>
      <c r="C109" s="6">
        <f>1-Table46[[#This Row],[qx (tau)]]</f>
        <v>0.57157009054116203</v>
      </c>
      <c r="H109" s="15">
        <f t="shared" si="30"/>
        <v>102</v>
      </c>
      <c r="I109" s="9">
        <f t="shared" si="34"/>
        <v>0.53306010928961745</v>
      </c>
      <c r="J109" s="9" cm="1">
        <f t="array" ref="J109">VLOOKUP($G$13,'qx Malaria'!$B$1:$I$31,(N109),FALSE)/(1-angola!I109*INDEX($E$6:$G$11,N109,2))</f>
        <v>2.4360737273259217E-3</v>
      </c>
      <c r="K109" s="9">
        <f t="shared" si="32"/>
        <v>2.1391672030427147</v>
      </c>
      <c r="L109" s="9">
        <f t="shared" si="26"/>
        <v>2.1416032767700406</v>
      </c>
      <c r="M109" s="9">
        <f>(J109*Table46[[#This Row],[qx (tau)]])/L109</f>
        <v>4.8733902200942829E-4</v>
      </c>
      <c r="N109" s="6">
        <f t="shared" si="27"/>
        <v>6</v>
      </c>
      <c r="S109" s="15">
        <v>102</v>
      </c>
      <c r="T109" s="9">
        <v>0.53306010928961745</v>
      </c>
      <c r="U109" s="9">
        <v>1.6541743709771793E-3</v>
      </c>
      <c r="V109" s="9">
        <v>2.1399491023990636</v>
      </c>
      <c r="W109" s="9">
        <v>2.1416032767700406</v>
      </c>
      <c r="X109" s="9">
        <v>3.3091926206600642E-4</v>
      </c>
      <c r="Y109" s="6">
        <v>6</v>
      </c>
      <c r="AC109" s="15">
        <v>102</v>
      </c>
      <c r="AD109" s="9">
        <v>0.53306010928961745</v>
      </c>
      <c r="AE109" s="9">
        <v>1.8197203042715035E-3</v>
      </c>
      <c r="AF109" s="9">
        <v>2.1397835564657695</v>
      </c>
      <c r="AG109" s="9">
        <v>2.141603276770041</v>
      </c>
      <c r="AH109" s="9">
        <v>3.640368940671745E-4</v>
      </c>
      <c r="AI109" s="6">
        <v>6</v>
      </c>
      <c r="AM109" s="15">
        <v>102</v>
      </c>
      <c r="AN109" s="9">
        <v>0.53306010928961745</v>
      </c>
      <c r="AO109" s="9">
        <v>1.8852533645406669E-3</v>
      </c>
      <c r="AP109" s="9">
        <v>2.1397180234055004</v>
      </c>
      <c r="AQ109" s="9">
        <v>2.141603276770041</v>
      </c>
      <c r="AR109" s="9">
        <v>3.7714684929661499E-4</v>
      </c>
      <c r="AS109" s="6">
        <v>6</v>
      </c>
      <c r="AW109" s="15">
        <v>102</v>
      </c>
      <c r="AX109" s="9">
        <v>0.53306010928961745</v>
      </c>
      <c r="AY109" s="9">
        <v>1.9664201287302513E-3</v>
      </c>
      <c r="AZ109" s="9">
        <v>2.1396368566413106</v>
      </c>
      <c r="BA109" s="9">
        <v>2.141603276770041</v>
      </c>
      <c r="BB109" s="9">
        <v>3.9338434286510484E-4</v>
      </c>
      <c r="BC109" s="6">
        <v>6</v>
      </c>
      <c r="BG109" s="15">
        <v>102</v>
      </c>
      <c r="BH109" s="9">
        <v>0.53306010928961745</v>
      </c>
      <c r="BI109" s="9">
        <v>2.0670754827384432E-3</v>
      </c>
      <c r="BJ109" s="9">
        <v>2.1395362012873025</v>
      </c>
      <c r="BK109" s="9">
        <v>2.141603276770041</v>
      </c>
      <c r="BL109" s="9">
        <v>4.1352054860967029E-4</v>
      </c>
      <c r="BM109" s="6">
        <v>6</v>
      </c>
      <c r="BQ109" s="15">
        <v>102</v>
      </c>
      <c r="BR109" s="9">
        <v>0.53306010928961745</v>
      </c>
      <c r="BS109" s="9">
        <v>2.1630193095377413E-3</v>
      </c>
      <c r="BT109" s="9">
        <v>2.1394402574605031</v>
      </c>
      <c r="BU109" s="9">
        <v>2.141603276770041</v>
      </c>
      <c r="BV109" s="9">
        <v>4.3271420855342627E-4</v>
      </c>
      <c r="BW109" s="6">
        <v>6</v>
      </c>
      <c r="CA109" s="15">
        <v>102</v>
      </c>
      <c r="CB109" s="9">
        <v>0.53306010928961745</v>
      </c>
      <c r="CC109" s="9">
        <v>2.2658162668227027E-3</v>
      </c>
      <c r="CD109" s="9">
        <v>2.139337460503218</v>
      </c>
      <c r="CE109" s="9">
        <v>2.1416032767700406</v>
      </c>
      <c r="CF109" s="9">
        <v>4.5327884420745047E-4</v>
      </c>
      <c r="CG109" s="6">
        <v>6</v>
      </c>
      <c r="CK109" s="15">
        <v>102</v>
      </c>
      <c r="CL109" s="9">
        <v>0.53306010928961745</v>
      </c>
      <c r="CM109" s="9">
        <v>2.4078045640725573E-3</v>
      </c>
      <c r="CN109" s="9">
        <v>2.1391954722059685</v>
      </c>
      <c r="CO109" s="9">
        <v>2.141603276770041</v>
      </c>
      <c r="CP109" s="9">
        <v>4.8168374720457155E-4</v>
      </c>
      <c r="CQ109" s="6">
        <v>6</v>
      </c>
      <c r="CU109" s="15">
        <v>102</v>
      </c>
      <c r="CV109" s="9">
        <v>0.53306010928961745</v>
      </c>
      <c r="CW109" s="9">
        <v>2.5769912229373902E-3</v>
      </c>
      <c r="CX109" s="9">
        <v>2.1390262855471032</v>
      </c>
      <c r="CY109" s="9">
        <v>2.1416032767700406</v>
      </c>
      <c r="CZ109" s="9">
        <v>5.1552971005181967E-4</v>
      </c>
      <c r="DA109" s="6">
        <v>6</v>
      </c>
      <c r="DE109" s="15">
        <v>102</v>
      </c>
      <c r="DF109" s="9">
        <v>0.53306010928961745</v>
      </c>
      <c r="DG109" s="9">
        <v>2.7532451726155643E-3</v>
      </c>
      <c r="DH109" s="9">
        <v>2.1388500315974253</v>
      </c>
      <c r="DI109" s="9">
        <v>2.141603276770041</v>
      </c>
      <c r="DJ109" s="9">
        <v>5.5078949160028195E-4</v>
      </c>
      <c r="DK109" s="6">
        <v>6</v>
      </c>
      <c r="DO109" s="15">
        <v>102</v>
      </c>
      <c r="DP109" s="9">
        <v>0.53306010928961745</v>
      </c>
      <c r="DQ109" s="9">
        <v>2.5281626682270328E-3</v>
      </c>
      <c r="DR109" s="9">
        <v>2.1390751141018138</v>
      </c>
      <c r="DS109" s="9">
        <v>2.141603276770041</v>
      </c>
      <c r="DT109" s="9">
        <v>5.0576150811615795E-4</v>
      </c>
      <c r="DU109" s="6">
        <v>6</v>
      </c>
      <c r="DY109" s="15">
        <v>102</v>
      </c>
      <c r="DZ109" s="9">
        <v>0.53306010928961745</v>
      </c>
      <c r="EA109" s="9">
        <v>3.2104774722059681E-3</v>
      </c>
      <c r="EB109" s="9">
        <v>2.1383927992978347</v>
      </c>
      <c r="EC109" s="9">
        <v>2.1416032767700406</v>
      </c>
      <c r="ED109" s="9">
        <v>6.4225927726974401E-4</v>
      </c>
      <c r="EE109" s="6">
        <v>6</v>
      </c>
      <c r="EI109" s="15">
        <v>102</v>
      </c>
      <c r="EJ109" s="9">
        <v>0.53306010928961745</v>
      </c>
      <c r="EK109" s="9">
        <v>2.9832533645406671E-3</v>
      </c>
      <c r="EL109" s="9">
        <v>2.1386200234055002</v>
      </c>
      <c r="EM109" s="9">
        <v>2.141603276770041</v>
      </c>
      <c r="EN109" s="9">
        <v>5.9680286387616126E-4</v>
      </c>
      <c r="EO109" s="6">
        <v>6</v>
      </c>
      <c r="ES109" s="15">
        <v>102</v>
      </c>
      <c r="ET109" s="9">
        <v>0.53306010928961745</v>
      </c>
      <c r="EU109" s="9">
        <v>3.8364681100058508E-3</v>
      </c>
      <c r="EV109" s="9">
        <v>2.137766808660035</v>
      </c>
      <c r="EW109" s="9">
        <v>2.141603276770041</v>
      </c>
      <c r="EX109" s="9">
        <v>7.6748933980456209E-4</v>
      </c>
      <c r="EY109" s="6">
        <v>6</v>
      </c>
      <c r="FC109" s="15">
        <f t="shared" si="31"/>
        <v>102</v>
      </c>
      <c r="FD109" s="9">
        <f t="shared" si="35"/>
        <v>0.53306010928961745</v>
      </c>
      <c r="FE109" s="9" cm="1">
        <f t="array" ref="FE109">VLOOKUP($G$13,'qx Malaria'!$B$1:$I$31,(FI109),FALSE)/(1-angola!FD109*INDEX($E$6:$G$11,FI109,2))</f>
        <v>2.4360737273259217E-3</v>
      </c>
      <c r="FF109" s="9">
        <f t="shared" si="33"/>
        <v>2.1391672030427147</v>
      </c>
      <c r="FG109" s="9">
        <f t="shared" si="28"/>
        <v>2.1416032767700406</v>
      </c>
      <c r="FH109" s="9">
        <f>(FE109*Table46[[#This Row],[qx (tau)]])/FG109</f>
        <v>4.8733902200942829E-4</v>
      </c>
      <c r="FI109" s="6">
        <f t="shared" si="29"/>
        <v>6</v>
      </c>
      <c r="FM109" s="15">
        <v>102</v>
      </c>
      <c r="FN109" s="9">
        <v>0.53306010928961745</v>
      </c>
      <c r="FO109" s="9">
        <v>4.2857764774722057E-3</v>
      </c>
      <c r="FP109" s="9">
        <v>2.1373175002925686</v>
      </c>
      <c r="FQ109" s="9">
        <v>2.141603276770041</v>
      </c>
      <c r="FR109" s="9">
        <v>8.5737393480902634E-4</v>
      </c>
      <c r="FS109" s="6">
        <v>6</v>
      </c>
      <c r="FW109" s="15">
        <v>102</v>
      </c>
      <c r="FX109" s="9">
        <v>0.53306010928961745</v>
      </c>
      <c r="FY109" s="9">
        <v>3.5565605617320067E-3</v>
      </c>
      <c r="FZ109" s="9">
        <v>2.1380467162083088</v>
      </c>
      <c r="GA109" s="9">
        <v>2.1416032767700406</v>
      </c>
      <c r="GB109" s="9">
        <v>7.1149355063829212E-4</v>
      </c>
      <c r="GC109" s="6">
        <v>6</v>
      </c>
      <c r="GG109" s="15">
        <v>102</v>
      </c>
      <c r="GH109" s="9">
        <v>0.53306010928961745</v>
      </c>
      <c r="GI109" s="9">
        <v>3.7625827969572849E-3</v>
      </c>
      <c r="GJ109" s="9">
        <v>2.1378406939730836</v>
      </c>
      <c r="GK109" s="9">
        <v>2.141603276770041</v>
      </c>
      <c r="GL109" s="9">
        <v>7.5270850792823229E-4</v>
      </c>
      <c r="GM109" s="6">
        <v>6</v>
      </c>
      <c r="GQ109" s="15">
        <v>102</v>
      </c>
      <c r="GR109" s="9">
        <v>0.53306010928961745</v>
      </c>
      <c r="GS109" s="9">
        <v>2.6898537156231713E-3</v>
      </c>
      <c r="GT109" s="9">
        <v>2.1389134230544173</v>
      </c>
      <c r="GU109" s="9">
        <v>2.1416032767700406</v>
      </c>
      <c r="GV109" s="9">
        <v>5.3810796628030047E-4</v>
      </c>
      <c r="GW109" s="6">
        <v>6</v>
      </c>
      <c r="HA109" s="15">
        <v>102</v>
      </c>
      <c r="HB109" s="9">
        <v>0.53306010928961745</v>
      </c>
      <c r="HC109" s="9">
        <v>2.2276957284961965E-3</v>
      </c>
      <c r="HD109" s="9">
        <v>2.1393755810415445</v>
      </c>
      <c r="HE109" s="9">
        <v>2.1416032767700406</v>
      </c>
      <c r="HF109" s="9">
        <v>4.4565279181908328E-4</v>
      </c>
      <c r="HG109" s="6">
        <v>6</v>
      </c>
      <c r="HK109" s="15">
        <v>102</v>
      </c>
      <c r="HL109" s="9">
        <v>0.53306010928961745</v>
      </c>
      <c r="HM109" s="9">
        <v>1.946289057928613E-3</v>
      </c>
      <c r="HN109" s="9">
        <v>2.1396569877121121</v>
      </c>
      <c r="HO109" s="9">
        <v>2.1416032767700406</v>
      </c>
      <c r="HP109" s="9">
        <v>3.8935710171619195E-4</v>
      </c>
      <c r="HQ109" s="6">
        <v>6</v>
      </c>
      <c r="HU109" s="15">
        <v>102</v>
      </c>
      <c r="HV109" s="9">
        <v>0.53306010928961745</v>
      </c>
      <c r="HW109" s="9">
        <v>1.7370544177881802E-3</v>
      </c>
      <c r="HX109" s="9">
        <v>2.1398662223522527</v>
      </c>
      <c r="HY109" s="9">
        <v>2.141603276770041</v>
      </c>
      <c r="HZ109" s="9">
        <v>3.474994995620634E-4</v>
      </c>
      <c r="IA109" s="6">
        <v>6</v>
      </c>
      <c r="IE109" s="15">
        <v>102</v>
      </c>
      <c r="IF109" s="9">
        <v>0.53306010928961745</v>
      </c>
      <c r="IG109" s="9">
        <v>1.6552451726155647E-3</v>
      </c>
      <c r="IH109" s="9">
        <v>2.1399480315974251</v>
      </c>
      <c r="II109" s="9">
        <v>2.1416032767700406</v>
      </c>
      <c r="IJ109" s="9">
        <v>3.311334770207359E-4</v>
      </c>
      <c r="IK109" s="6">
        <v>6</v>
      </c>
      <c r="IO109" s="15">
        <v>102</v>
      </c>
      <c r="IP109" s="9">
        <v>0.53306010928961745</v>
      </c>
      <c r="IQ109" s="9">
        <v>1.6740912814511408E-3</v>
      </c>
      <c r="IR109" s="9">
        <v>2.1399291854885898</v>
      </c>
      <c r="IS109" s="9">
        <v>2.141603276770041</v>
      </c>
      <c r="IT109" s="9">
        <v>3.3490366022397353E-4</v>
      </c>
      <c r="IU109" s="6">
        <v>6</v>
      </c>
      <c r="IY109" s="15">
        <v>102</v>
      </c>
      <c r="IZ109" s="9">
        <v>0.53306010928961745</v>
      </c>
      <c r="JA109" s="9">
        <v>1.9964025746050319E-3</v>
      </c>
      <c r="JB109" s="9">
        <v>2.1396068741954357</v>
      </c>
      <c r="JC109" s="9">
        <v>2.1416032767700406</v>
      </c>
      <c r="JD109" s="9">
        <v>3.9938236159752871E-4</v>
      </c>
      <c r="JE109" s="6">
        <v>6</v>
      </c>
      <c r="JI109" s="15">
        <v>102</v>
      </c>
      <c r="JJ109" s="9">
        <v>0.53306010928961745</v>
      </c>
      <c r="JK109" s="9">
        <v>1.8141521357519013E-3</v>
      </c>
      <c r="JL109" s="9">
        <v>2.1397891246342891</v>
      </c>
      <c r="JM109" s="9">
        <v>2.141603276770041</v>
      </c>
      <c r="JN109" s="9">
        <v>3.6292297630258154E-4</v>
      </c>
      <c r="JO109" s="6">
        <v>6</v>
      </c>
      <c r="JS109" s="15">
        <v>102</v>
      </c>
      <c r="JT109" s="9">
        <v>0.53306010928961745</v>
      </c>
      <c r="JU109" s="9">
        <v>2.2925863077823288E-3</v>
      </c>
      <c r="JV109" s="9">
        <v>2.1393106904622585</v>
      </c>
      <c r="JW109" s="9">
        <v>2.141603276770041</v>
      </c>
      <c r="JX109" s="9">
        <v>4.5863421807568595E-4</v>
      </c>
      <c r="JY109" s="6">
        <v>6</v>
      </c>
      <c r="KC109" s="15">
        <v>102</v>
      </c>
      <c r="KD109" s="9">
        <v>0.53306010928961745</v>
      </c>
      <c r="KE109" s="9">
        <v>2.3844610883557637E-3</v>
      </c>
      <c r="KF109" s="9">
        <v>2.1392188156816849</v>
      </c>
      <c r="KG109" s="9">
        <v>2.1416032767700406</v>
      </c>
      <c r="KH109" s="9">
        <v>4.7701386119147028E-4</v>
      </c>
      <c r="KI109" s="6">
        <v>6</v>
      </c>
      <c r="KM109" s="15">
        <v>102</v>
      </c>
      <c r="KN109" s="9">
        <v>0.53306010928961745</v>
      </c>
      <c r="KO109" s="9">
        <v>2.4472100643651257E-3</v>
      </c>
      <c r="KP109" s="9">
        <v>2.1391560667056755</v>
      </c>
      <c r="KQ109" s="9">
        <v>2.1416032767700406</v>
      </c>
      <c r="KR109" s="9">
        <v>4.8956685753861421E-4</v>
      </c>
      <c r="KS109" s="6">
        <v>6</v>
      </c>
      <c r="KW109" s="15">
        <v>102</v>
      </c>
      <c r="KX109" s="9">
        <v>0.53306010928961745</v>
      </c>
      <c r="KY109" s="9">
        <v>2.4360737273259217E-3</v>
      </c>
      <c r="KZ109" s="9">
        <v>2.1391672030427147</v>
      </c>
      <c r="LA109" s="9">
        <v>2.1416032767700406</v>
      </c>
      <c r="LB109" s="9">
        <v>4.8733902200942829E-4</v>
      </c>
      <c r="LC109" s="6">
        <v>6</v>
      </c>
    </row>
    <row r="110" spans="1:315">
      <c r="A110" s="6">
        <v>103</v>
      </c>
      <c r="B110" s="6">
        <v>0.43955833200574845</v>
      </c>
      <c r="C110" s="6">
        <f>1-Table46[[#This Row],[qx (tau)]]</f>
        <v>0.56044166799425155</v>
      </c>
      <c r="H110" s="15">
        <f t="shared" si="30"/>
        <v>103</v>
      </c>
      <c r="I110" s="9">
        <f t="shared" si="34"/>
        <v>0.54972677595628416</v>
      </c>
      <c r="J110" s="9" cm="1">
        <f t="array" ref="J110">VLOOKUP($G$13,'qx Malaria'!$B$1:$I$31,(N110),FALSE)/(1-angola!I110*INDEX($E$6:$G$11,N110,2))</f>
        <v>2.5262439320388351E-3</v>
      </c>
      <c r="K110" s="9">
        <f t="shared" si="32"/>
        <v>2.218347542475728</v>
      </c>
      <c r="L110" s="9">
        <f t="shared" si="26"/>
        <v>2.220873786407767</v>
      </c>
      <c r="M110" s="9">
        <f>(J110*Table46[[#This Row],[qx (tau)]])/L110</f>
        <v>4.9999760265653889E-4</v>
      </c>
      <c r="N110" s="6">
        <f t="shared" si="27"/>
        <v>6</v>
      </c>
      <c r="S110" s="15">
        <v>103</v>
      </c>
      <c r="T110" s="9">
        <v>0.54972677595628416</v>
      </c>
      <c r="U110" s="9">
        <v>1.7154029126213591E-3</v>
      </c>
      <c r="V110" s="9">
        <v>2.2191583834951456</v>
      </c>
      <c r="W110" s="9">
        <v>2.220873786407767</v>
      </c>
      <c r="X110" s="9">
        <v>3.3951485564124011E-4</v>
      </c>
      <c r="Y110" s="6">
        <v>6</v>
      </c>
      <c r="AC110" s="15">
        <v>103</v>
      </c>
      <c r="AD110" s="9">
        <v>0.54972677595628416</v>
      </c>
      <c r="AE110" s="9">
        <v>1.8870764563106797E-3</v>
      </c>
      <c r="AF110" s="9">
        <v>2.2189867099514564</v>
      </c>
      <c r="AG110" s="9">
        <v>2.220873786407767</v>
      </c>
      <c r="AH110" s="9">
        <v>3.7349271470528449E-4</v>
      </c>
      <c r="AI110" s="6">
        <v>6</v>
      </c>
      <c r="AM110" s="15">
        <v>103</v>
      </c>
      <c r="AN110" s="9">
        <v>0.54972677595628416</v>
      </c>
      <c r="AO110" s="9">
        <v>1.9550351941747574E-3</v>
      </c>
      <c r="AP110" s="9">
        <v>2.2189187512135926</v>
      </c>
      <c r="AQ110" s="9">
        <v>2.2208737864077674</v>
      </c>
      <c r="AR110" s="9">
        <v>3.8694319966466029E-4</v>
      </c>
      <c r="AS110" s="6">
        <v>6</v>
      </c>
      <c r="AW110" s="15">
        <v>103</v>
      </c>
      <c r="AX110" s="9">
        <v>0.54972677595628416</v>
      </c>
      <c r="AY110" s="9">
        <v>2.0392063106796118E-3</v>
      </c>
      <c r="AZ110" s="9">
        <v>2.2188345800970874</v>
      </c>
      <c r="BA110" s="9">
        <v>2.220873786407767</v>
      </c>
      <c r="BB110" s="9">
        <v>4.0360246044767828E-4</v>
      </c>
      <c r="BC110" s="6">
        <v>6</v>
      </c>
      <c r="BG110" s="15">
        <v>103</v>
      </c>
      <c r="BH110" s="9">
        <v>0.54972677595628416</v>
      </c>
      <c r="BI110" s="9">
        <v>2.1435873786407765E-3</v>
      </c>
      <c r="BJ110" s="9">
        <v>2.2187301990291264</v>
      </c>
      <c r="BK110" s="9">
        <v>2.220873786407767</v>
      </c>
      <c r="BL110" s="9">
        <v>4.2426170205194836E-4</v>
      </c>
      <c r="BM110" s="6">
        <v>6</v>
      </c>
      <c r="BQ110" s="15">
        <v>103</v>
      </c>
      <c r="BR110" s="9">
        <v>0.54972677595628416</v>
      </c>
      <c r="BS110" s="9">
        <v>2.2430825242718447E-3</v>
      </c>
      <c r="BT110" s="9">
        <v>2.2186307038834951</v>
      </c>
      <c r="BU110" s="9">
        <v>2.220873786407767</v>
      </c>
      <c r="BV110" s="9">
        <v>4.4395391532580595E-4</v>
      </c>
      <c r="BW110" s="6">
        <v>6</v>
      </c>
      <c r="CA110" s="15">
        <v>103</v>
      </c>
      <c r="CB110" s="9">
        <v>0.54972677595628416</v>
      </c>
      <c r="CC110" s="9">
        <v>2.3496844660194174E-3</v>
      </c>
      <c r="CD110" s="9">
        <v>2.2185241019417474</v>
      </c>
      <c r="CE110" s="9">
        <v>2.220873786407767</v>
      </c>
      <c r="CF110" s="9">
        <v>4.650527152620818E-4</v>
      </c>
      <c r="CG110" s="6">
        <v>6</v>
      </c>
      <c r="CK110" s="15">
        <v>103</v>
      </c>
      <c r="CL110" s="9">
        <v>0.54972677595628416</v>
      </c>
      <c r="CM110" s="9">
        <v>2.4969283980582528E-3</v>
      </c>
      <c r="CN110" s="9">
        <v>2.2183768580097087</v>
      </c>
      <c r="CO110" s="9">
        <v>2.220873786407767</v>
      </c>
      <c r="CP110" s="9">
        <v>4.9419543267406304E-4</v>
      </c>
      <c r="CQ110" s="6">
        <v>6</v>
      </c>
      <c r="CU110" s="15">
        <v>103</v>
      </c>
      <c r="CV110" s="9">
        <v>0.54972677595628416</v>
      </c>
      <c r="CW110" s="9">
        <v>2.6723774271844663E-3</v>
      </c>
      <c r="CX110" s="9">
        <v>2.2182014089805824</v>
      </c>
      <c r="CY110" s="9">
        <v>2.220873786407767</v>
      </c>
      <c r="CZ110" s="9">
        <v>5.2892054090251711E-4</v>
      </c>
      <c r="DA110" s="6">
        <v>6</v>
      </c>
      <c r="DE110" s="15">
        <v>103</v>
      </c>
      <c r="DF110" s="9">
        <v>0.54972677595628416</v>
      </c>
      <c r="DG110" s="9">
        <v>2.8551553398058253E-3</v>
      </c>
      <c r="DH110" s="9">
        <v>2.2180186310679613</v>
      </c>
      <c r="DI110" s="9">
        <v>2.220873786407767</v>
      </c>
      <c r="DJ110" s="9">
        <v>5.650961916265902E-4</v>
      </c>
      <c r="DK110" s="6">
        <v>6</v>
      </c>
      <c r="DO110" s="15">
        <v>103</v>
      </c>
      <c r="DP110" s="9">
        <v>0.54972677595628416</v>
      </c>
      <c r="DQ110" s="9">
        <v>2.6217415048543687E-3</v>
      </c>
      <c r="DR110" s="9">
        <v>2.2182520449029126</v>
      </c>
      <c r="DS110" s="9">
        <v>2.220873786407767</v>
      </c>
      <c r="DT110" s="9">
        <v>5.1889861093278597E-4</v>
      </c>
      <c r="DU110" s="6">
        <v>6</v>
      </c>
      <c r="DY110" s="15">
        <v>103</v>
      </c>
      <c r="DZ110" s="9">
        <v>0.54972677595628416</v>
      </c>
      <c r="EA110" s="9">
        <v>3.3293118932038834E-3</v>
      </c>
      <c r="EB110" s="9">
        <v>2.2175444745145634</v>
      </c>
      <c r="EC110" s="9">
        <v>2.2208737864077674</v>
      </c>
      <c r="ED110" s="9">
        <v>6.5894189550981736E-4</v>
      </c>
      <c r="EE110" s="6">
        <v>6</v>
      </c>
      <c r="EI110" s="15">
        <v>103</v>
      </c>
      <c r="EJ110" s="9">
        <v>0.54972677595628416</v>
      </c>
      <c r="EK110" s="9">
        <v>3.0936771844660197E-3</v>
      </c>
      <c r="EL110" s="9">
        <v>2.2177801092233009</v>
      </c>
      <c r="EM110" s="9">
        <v>2.220873786407767</v>
      </c>
      <c r="EN110" s="9">
        <v>6.1230475648400774E-4</v>
      </c>
      <c r="EO110" s="6">
        <v>6</v>
      </c>
      <c r="ES110" s="15">
        <v>103</v>
      </c>
      <c r="ET110" s="9">
        <v>0.54972677595628416</v>
      </c>
      <c r="EU110" s="9">
        <v>3.9784733009708738E-3</v>
      </c>
      <c r="EV110" s="9">
        <v>2.2168953131067961</v>
      </c>
      <c r="EW110" s="9">
        <v>2.220873786407767</v>
      </c>
      <c r="EX110" s="9">
        <v>7.8742479595509784E-4</v>
      </c>
      <c r="EY110" s="6">
        <v>6</v>
      </c>
      <c r="FC110" s="15">
        <f t="shared" si="31"/>
        <v>103</v>
      </c>
      <c r="FD110" s="9">
        <f t="shared" si="35"/>
        <v>0.54972677595628416</v>
      </c>
      <c r="FE110" s="9" cm="1">
        <f t="array" ref="FE110">VLOOKUP($G$13,'qx Malaria'!$B$1:$I$31,(FI110),FALSE)/(1-angola!FD110*INDEX($E$6:$G$11,FI110,2))</f>
        <v>2.5262439320388351E-3</v>
      </c>
      <c r="FF110" s="9">
        <f t="shared" si="33"/>
        <v>2.218347542475728</v>
      </c>
      <c r="FG110" s="9">
        <f t="shared" si="28"/>
        <v>2.220873786407767</v>
      </c>
      <c r="FH110" s="9">
        <f>(FE110*Table46[[#This Row],[qx (tau)]])/FG110</f>
        <v>4.9999760265653889E-4</v>
      </c>
      <c r="FI110" s="6">
        <f t="shared" si="29"/>
        <v>6</v>
      </c>
      <c r="FM110" s="15">
        <v>103</v>
      </c>
      <c r="FN110" s="9">
        <v>0.54972677595628416</v>
      </c>
      <c r="FO110" s="9">
        <v>4.4444126213592228E-3</v>
      </c>
      <c r="FP110" s="9">
        <v>2.2164293737864078</v>
      </c>
      <c r="FQ110" s="9">
        <v>2.220873786407767</v>
      </c>
      <c r="FR110" s="9">
        <v>8.7964413400990361E-4</v>
      </c>
      <c r="FS110" s="6">
        <v>6</v>
      </c>
      <c r="FW110" s="15">
        <v>103</v>
      </c>
      <c r="FX110" s="9">
        <v>0.54972677595628416</v>
      </c>
      <c r="FY110" s="9">
        <v>3.6882050970873789E-3</v>
      </c>
      <c r="FZ110" s="9">
        <v>2.2171855813106798</v>
      </c>
      <c r="GA110" s="9">
        <v>2.220873786407767</v>
      </c>
      <c r="GB110" s="9">
        <v>7.2997452196194653E-4</v>
      </c>
      <c r="GC110" s="6">
        <v>6</v>
      </c>
      <c r="GG110" s="15">
        <v>103</v>
      </c>
      <c r="GH110" s="9">
        <v>0.54972677595628416</v>
      </c>
      <c r="GI110" s="9">
        <v>3.901853155339806E-3</v>
      </c>
      <c r="GJ110" s="9">
        <v>2.2169719332524274</v>
      </c>
      <c r="GK110" s="9">
        <v>2.220873786407767</v>
      </c>
      <c r="GL110" s="9">
        <v>7.7226003350089952E-4</v>
      </c>
      <c r="GM110" s="6">
        <v>6</v>
      </c>
      <c r="GQ110" s="15">
        <v>103</v>
      </c>
      <c r="GR110" s="9">
        <v>0.54972677595628416</v>
      </c>
      <c r="GS110" s="9">
        <v>2.7894174757281554E-3</v>
      </c>
      <c r="GT110" s="9">
        <v>2.2180843689320389</v>
      </c>
      <c r="GU110" s="9">
        <v>2.220873786407767</v>
      </c>
      <c r="GV110" s="9">
        <v>5.5208526499922006E-4</v>
      </c>
      <c r="GW110" s="6">
        <v>6</v>
      </c>
      <c r="HA110" s="15">
        <v>103</v>
      </c>
      <c r="HB110" s="9">
        <v>0.54972677595628416</v>
      </c>
      <c r="HC110" s="9">
        <v>2.3101529126213593E-3</v>
      </c>
      <c r="HD110" s="9">
        <v>2.2185636334951457</v>
      </c>
      <c r="HE110" s="9">
        <v>2.220873786407767</v>
      </c>
      <c r="HF110" s="9">
        <v>4.5722857695237954E-4</v>
      </c>
      <c r="HG110" s="6">
        <v>6</v>
      </c>
      <c r="HK110" s="15">
        <v>103</v>
      </c>
      <c r="HL110" s="9">
        <v>0.54972677595628416</v>
      </c>
      <c r="HM110" s="9">
        <v>2.0183300970873785E-3</v>
      </c>
      <c r="HN110" s="9">
        <v>2.2188554563106795</v>
      </c>
      <c r="HO110" s="9">
        <v>2.220873786407767</v>
      </c>
      <c r="HP110" s="9">
        <v>3.9947061212682419E-4</v>
      </c>
      <c r="HQ110" s="6">
        <v>6</v>
      </c>
      <c r="HU110" s="15">
        <v>103</v>
      </c>
      <c r="HV110" s="9">
        <v>0.54972677595628416</v>
      </c>
      <c r="HW110" s="9">
        <v>1.80135072815534E-3</v>
      </c>
      <c r="HX110" s="9">
        <v>2.2190724356796117</v>
      </c>
      <c r="HY110" s="9">
        <v>2.220873786407767</v>
      </c>
      <c r="HZ110" s="9">
        <v>3.5652576308986263E-4</v>
      </c>
      <c r="IA110" s="6">
        <v>6</v>
      </c>
      <c r="IE110" s="15">
        <v>103</v>
      </c>
      <c r="IF110" s="9">
        <v>0.54972677595628416</v>
      </c>
      <c r="IG110" s="9">
        <v>1.7165133495145634E-3</v>
      </c>
      <c r="IH110" s="9">
        <v>2.2191572730582525</v>
      </c>
      <c r="II110" s="9">
        <v>2.220873786407767</v>
      </c>
      <c r="IJ110" s="9">
        <v>3.3973463480724302E-4</v>
      </c>
      <c r="IK110" s="6">
        <v>6</v>
      </c>
      <c r="IO110" s="15">
        <v>103</v>
      </c>
      <c r="IP110" s="9">
        <v>0.54972677595628416</v>
      </c>
      <c r="IQ110" s="9">
        <v>1.7360570388349514E-3</v>
      </c>
      <c r="IR110" s="9">
        <v>2.2191377293689323</v>
      </c>
      <c r="IS110" s="9">
        <v>2.2208737864077674</v>
      </c>
      <c r="IT110" s="9">
        <v>3.4360274812889351E-4</v>
      </c>
      <c r="IU110" s="6">
        <v>6</v>
      </c>
      <c r="IY110" s="15">
        <v>103</v>
      </c>
      <c r="IZ110" s="9">
        <v>0.54972677595628416</v>
      </c>
      <c r="JA110" s="9">
        <v>2.0702985436893205E-3</v>
      </c>
      <c r="JB110" s="9">
        <v>2.2188034878640774</v>
      </c>
      <c r="JC110" s="9">
        <v>2.2208737864077666</v>
      </c>
      <c r="JD110" s="9">
        <v>4.0975627709575883E-4</v>
      </c>
      <c r="JE110" s="6">
        <v>6</v>
      </c>
      <c r="JI110" s="15">
        <v>103</v>
      </c>
      <c r="JJ110" s="9">
        <v>0.54972677595628416</v>
      </c>
      <c r="JK110" s="9">
        <v>1.8813021844660193E-3</v>
      </c>
      <c r="JL110" s="9">
        <v>2.2189924842233011</v>
      </c>
      <c r="JM110" s="9">
        <v>2.220873786407767</v>
      </c>
      <c r="JN110" s="9">
        <v>3.7234986304206946E-4</v>
      </c>
      <c r="JO110" s="6">
        <v>6</v>
      </c>
      <c r="JS110" s="15">
        <v>103</v>
      </c>
      <c r="JT110" s="9">
        <v>0.54972677595628416</v>
      </c>
      <c r="JU110" s="9">
        <v>2.3774453883495146E-3</v>
      </c>
      <c r="JV110" s="9">
        <v>2.2184963410194176</v>
      </c>
      <c r="JW110" s="9">
        <v>2.220873786407767</v>
      </c>
      <c r="JX110" s="9">
        <v>4.7054719441215373E-4</v>
      </c>
      <c r="JY110" s="6">
        <v>6</v>
      </c>
      <c r="KC110" s="15">
        <v>103</v>
      </c>
      <c r="KD110" s="9">
        <v>0.54972677595628416</v>
      </c>
      <c r="KE110" s="9">
        <v>2.4727208737864081E-3</v>
      </c>
      <c r="KF110" s="9">
        <v>2.2184010655339805</v>
      </c>
      <c r="KG110" s="9">
        <v>2.220873786407767</v>
      </c>
      <c r="KH110" s="9">
        <v>4.8940424685520038E-4</v>
      </c>
      <c r="KI110" s="6">
        <v>6</v>
      </c>
      <c r="KM110" s="15">
        <v>103</v>
      </c>
      <c r="KN110" s="9">
        <v>0.54972677595628416</v>
      </c>
      <c r="KO110" s="9">
        <v>2.5377924757281553E-3</v>
      </c>
      <c r="KP110" s="9">
        <v>2.2183359939320386</v>
      </c>
      <c r="KQ110" s="9">
        <v>2.2208737864077666</v>
      </c>
      <c r="KR110" s="9">
        <v>5.0228330598296885E-4</v>
      </c>
      <c r="KS110" s="6">
        <v>6</v>
      </c>
      <c r="KW110" s="15">
        <v>103</v>
      </c>
      <c r="KX110" s="9">
        <v>0.54972677595628416</v>
      </c>
      <c r="KY110" s="9">
        <v>2.5262439320388351E-3</v>
      </c>
      <c r="KZ110" s="9">
        <v>2.218347542475728</v>
      </c>
      <c r="LA110" s="9">
        <v>2.220873786407767</v>
      </c>
      <c r="LB110" s="9">
        <v>4.9999760265653889E-4</v>
      </c>
      <c r="LC110" s="6">
        <v>6</v>
      </c>
    </row>
    <row r="111" spans="1:315">
      <c r="A111" s="6">
        <v>104</v>
      </c>
      <c r="B111" s="6">
        <v>0.45040078800042155</v>
      </c>
      <c r="C111" s="6">
        <f>1-Table46[[#This Row],[qx (tau)]]</f>
        <v>0.54959921199957851</v>
      </c>
      <c r="H111" s="15">
        <f t="shared" si="30"/>
        <v>104</v>
      </c>
      <c r="I111" s="9">
        <f t="shared" si="34"/>
        <v>0.56639344262295088</v>
      </c>
      <c r="J111" s="9" cm="1">
        <f t="array" ref="J111">VLOOKUP($G$13,'qx Malaria'!$B$1:$I$31,(N111),FALSE)/(1-angola!I111*INDEX($E$6:$G$11,N111,2))</f>
        <v>2.6233459357277887E-3</v>
      </c>
      <c r="K111" s="9">
        <f t="shared" si="32"/>
        <v>2.3036148393194709</v>
      </c>
      <c r="L111" s="9">
        <f t="shared" si="26"/>
        <v>2.3062381852551987</v>
      </c>
      <c r="M111" s="9">
        <f>(J111*Table46[[#This Row],[qx (tau)]])/L111</f>
        <v>5.1233089635047949E-4</v>
      </c>
      <c r="N111" s="6">
        <f t="shared" si="27"/>
        <v>6</v>
      </c>
      <c r="S111" s="15">
        <v>104</v>
      </c>
      <c r="T111" s="9">
        <v>0.56639344262295088</v>
      </c>
      <c r="U111" s="9">
        <v>1.7813383742911154E-3</v>
      </c>
      <c r="V111" s="9">
        <v>2.3044568468809077</v>
      </c>
      <c r="W111" s="9">
        <v>2.3062381852551987</v>
      </c>
      <c r="X111" s="9">
        <v>3.4788956865152554E-4</v>
      </c>
      <c r="Y111" s="6">
        <v>6</v>
      </c>
      <c r="AC111" s="15">
        <v>104</v>
      </c>
      <c r="AD111" s="9">
        <v>0.56639344262295088</v>
      </c>
      <c r="AE111" s="9">
        <v>1.9596105860113424E-3</v>
      </c>
      <c r="AF111" s="9">
        <v>2.3042785746691874</v>
      </c>
      <c r="AG111" s="9">
        <v>2.3062381852551987</v>
      </c>
      <c r="AH111" s="9">
        <v>3.827055495639582E-4</v>
      </c>
      <c r="AI111" s="6">
        <v>6</v>
      </c>
      <c r="AM111" s="15">
        <v>104</v>
      </c>
      <c r="AN111" s="9">
        <v>0.56639344262295088</v>
      </c>
      <c r="AO111" s="9">
        <v>2.0301814744801516E-3</v>
      </c>
      <c r="AP111" s="9">
        <v>2.3042080037807189</v>
      </c>
      <c r="AQ111" s="9">
        <v>2.3062381852551992</v>
      </c>
      <c r="AR111" s="9">
        <v>3.9648781367677104E-4</v>
      </c>
      <c r="AS111" s="6">
        <v>6</v>
      </c>
      <c r="AW111" s="15">
        <v>104</v>
      </c>
      <c r="AX111" s="9">
        <v>0.56639344262295088</v>
      </c>
      <c r="AY111" s="9">
        <v>2.1175879017013236E-3</v>
      </c>
      <c r="AZ111" s="9">
        <v>2.3041205973534975</v>
      </c>
      <c r="BA111" s="9">
        <v>2.3062381852551987</v>
      </c>
      <c r="BB111" s="9">
        <v>4.1355800354198708E-4</v>
      </c>
      <c r="BC111" s="6">
        <v>6</v>
      </c>
      <c r="BG111" s="15">
        <v>104</v>
      </c>
      <c r="BH111" s="9">
        <v>0.56639344262295088</v>
      </c>
      <c r="BI111" s="9">
        <v>2.2259810964083177E-3</v>
      </c>
      <c r="BJ111" s="9">
        <v>2.3040122041587905</v>
      </c>
      <c r="BK111" s="9">
        <v>2.3062381852551987</v>
      </c>
      <c r="BL111" s="9">
        <v>4.3472684057800686E-4</v>
      </c>
      <c r="BM111" s="6">
        <v>6</v>
      </c>
      <c r="BQ111" s="15">
        <v>104</v>
      </c>
      <c r="BR111" s="9">
        <v>0.56639344262295088</v>
      </c>
      <c r="BS111" s="9">
        <v>2.3293005671077508E-3</v>
      </c>
      <c r="BT111" s="9">
        <v>2.3039088846880911</v>
      </c>
      <c r="BU111" s="9">
        <v>2.3062381852551987</v>
      </c>
      <c r="BV111" s="9">
        <v>4.5490479588042581E-4</v>
      </c>
      <c r="BW111" s="6">
        <v>6</v>
      </c>
      <c r="CA111" s="15">
        <v>104</v>
      </c>
      <c r="CB111" s="9">
        <v>0.56639344262295088</v>
      </c>
      <c r="CC111" s="9">
        <v>2.4400000000000003E-3</v>
      </c>
      <c r="CD111" s="9">
        <v>2.3037981852551987</v>
      </c>
      <c r="CE111" s="9">
        <v>2.3062381852551987</v>
      </c>
      <c r="CF111" s="9">
        <v>4.7652403370444606E-4</v>
      </c>
      <c r="CG111" s="6">
        <v>6</v>
      </c>
      <c r="CK111" s="15">
        <v>104</v>
      </c>
      <c r="CL111" s="9">
        <v>0.56639344262295088</v>
      </c>
      <c r="CM111" s="9">
        <v>2.5929035916824202E-3</v>
      </c>
      <c r="CN111" s="9">
        <v>2.3036452816635165</v>
      </c>
      <c r="CO111" s="9">
        <v>2.3062381852551987</v>
      </c>
      <c r="CP111" s="9">
        <v>5.0638560594887401E-4</v>
      </c>
      <c r="CQ111" s="6">
        <v>6</v>
      </c>
      <c r="CU111" s="15">
        <v>104</v>
      </c>
      <c r="CV111" s="9">
        <v>0.56639344262295088</v>
      </c>
      <c r="CW111" s="9">
        <v>2.7750964083175806E-3</v>
      </c>
      <c r="CX111" s="9">
        <v>2.3034630888468812</v>
      </c>
      <c r="CY111" s="9">
        <v>2.3062381852551987</v>
      </c>
      <c r="CZ111" s="9">
        <v>5.419672682009072E-4</v>
      </c>
      <c r="DA111" s="6">
        <v>6</v>
      </c>
      <c r="DE111" s="15">
        <v>104</v>
      </c>
      <c r="DF111" s="9">
        <v>0.56639344262295088</v>
      </c>
      <c r="DG111" s="9">
        <v>2.9648998109640837E-3</v>
      </c>
      <c r="DH111" s="9">
        <v>2.3032732854442348</v>
      </c>
      <c r="DI111" s="9">
        <v>2.3062381852551987</v>
      </c>
      <c r="DJ111" s="9">
        <v>5.7903525305334194E-4</v>
      </c>
      <c r="DK111" s="6">
        <v>6</v>
      </c>
      <c r="DO111" s="15">
        <v>104</v>
      </c>
      <c r="DP111" s="9">
        <v>0.56639344262295088</v>
      </c>
      <c r="DQ111" s="9">
        <v>2.7225141776937621E-3</v>
      </c>
      <c r="DR111" s="9">
        <v>2.3035156710775051</v>
      </c>
      <c r="DS111" s="9">
        <v>2.3062381852551987</v>
      </c>
      <c r="DT111" s="9">
        <v>5.3169813023449771E-4</v>
      </c>
      <c r="DU111" s="6">
        <v>6</v>
      </c>
      <c r="DY111" s="15">
        <v>104</v>
      </c>
      <c r="DZ111" s="9">
        <v>0.56639344262295088</v>
      </c>
      <c r="EA111" s="9">
        <v>3.4572816635160685E-3</v>
      </c>
      <c r="EB111" s="9">
        <v>2.3027809035916826</v>
      </c>
      <c r="EC111" s="9">
        <v>2.3062381852551987</v>
      </c>
      <c r="ED111" s="9">
        <v>6.7519582129143196E-4</v>
      </c>
      <c r="EE111" s="6">
        <v>6</v>
      </c>
      <c r="EI111" s="15">
        <v>104</v>
      </c>
      <c r="EJ111" s="9">
        <v>0.56639344262295088</v>
      </c>
      <c r="EK111" s="9">
        <v>3.2125897920604924E-3</v>
      </c>
      <c r="EL111" s="9">
        <v>2.3030255954631382</v>
      </c>
      <c r="EM111" s="9">
        <v>2.3062381852551987</v>
      </c>
      <c r="EN111" s="9">
        <v>6.2740829768458736E-4</v>
      </c>
      <c r="EO111" s="6">
        <v>6</v>
      </c>
      <c r="ES111" s="15">
        <v>104</v>
      </c>
      <c r="ET111" s="9">
        <v>0.56639344262295088</v>
      </c>
      <c r="EU111" s="9">
        <v>4.1313950850661628E-3</v>
      </c>
      <c r="EV111" s="9">
        <v>2.3021067901701326</v>
      </c>
      <c r="EW111" s="9">
        <v>2.3062381852551987</v>
      </c>
      <c r="EX111" s="9">
        <v>8.068479716239552E-4</v>
      </c>
      <c r="EY111" s="6">
        <v>6</v>
      </c>
      <c r="FC111" s="15">
        <f t="shared" si="31"/>
        <v>104</v>
      </c>
      <c r="FD111" s="9">
        <f t="shared" si="35"/>
        <v>0.56639344262295088</v>
      </c>
      <c r="FE111" s="9" cm="1">
        <f t="array" ref="FE111">VLOOKUP($G$13,'qx Malaria'!$B$1:$I$31,(FI111),FALSE)/(1-angola!FD111*INDEX($E$6:$G$11,FI111,2))</f>
        <v>2.6233459357277887E-3</v>
      </c>
      <c r="FF111" s="9">
        <f t="shared" si="33"/>
        <v>2.3036148393194709</v>
      </c>
      <c r="FG111" s="9">
        <f t="shared" si="28"/>
        <v>2.3062381852551987</v>
      </c>
      <c r="FH111" s="9">
        <f>(FE111*Table46[[#This Row],[qx (tau)]])/FG111</f>
        <v>5.1233089635047949E-4</v>
      </c>
      <c r="FI111" s="6">
        <f t="shared" si="29"/>
        <v>6</v>
      </c>
      <c r="FM111" s="15">
        <v>104</v>
      </c>
      <c r="FN111" s="9">
        <v>0.56639344262295088</v>
      </c>
      <c r="FO111" s="9">
        <v>4.6152438563327033E-3</v>
      </c>
      <c r="FP111" s="9">
        <v>2.301622941398866</v>
      </c>
      <c r="FQ111" s="9">
        <v>2.3062381852551987</v>
      </c>
      <c r="FR111" s="9">
        <v>9.0134205694644351E-4</v>
      </c>
      <c r="FS111" s="6">
        <v>6</v>
      </c>
      <c r="FW111" s="15">
        <v>104</v>
      </c>
      <c r="FX111" s="9">
        <v>0.56639344262295088</v>
      </c>
      <c r="FY111" s="9">
        <v>3.8299697542533086E-3</v>
      </c>
      <c r="FZ111" s="9">
        <v>2.3024082155009458</v>
      </c>
      <c r="GA111" s="9">
        <v>2.3062381852551992</v>
      </c>
      <c r="GB111" s="9">
        <v>7.4798058863229989E-4</v>
      </c>
      <c r="GC111" s="6">
        <v>6</v>
      </c>
      <c r="GG111" s="15">
        <v>104</v>
      </c>
      <c r="GH111" s="9">
        <v>0.56639344262295088</v>
      </c>
      <c r="GI111" s="9">
        <v>4.0518298676748589E-3</v>
      </c>
      <c r="GJ111" s="9">
        <v>2.3021863553875241</v>
      </c>
      <c r="GK111" s="9">
        <v>2.3062381852551992</v>
      </c>
      <c r="GL111" s="9">
        <v>7.9130914443794047E-4</v>
      </c>
      <c r="GM111" s="6">
        <v>6</v>
      </c>
      <c r="GQ111" s="15">
        <v>104</v>
      </c>
      <c r="GR111" s="9">
        <v>0.56639344262295088</v>
      </c>
      <c r="GS111" s="9">
        <v>2.8966351606805295E-3</v>
      </c>
      <c r="GT111" s="9">
        <v>2.303341550094518</v>
      </c>
      <c r="GU111" s="9">
        <v>2.3062381852551987</v>
      </c>
      <c r="GV111" s="9">
        <v>5.6570338972852937E-4</v>
      </c>
      <c r="GW111" s="6">
        <v>6</v>
      </c>
      <c r="HA111" s="15">
        <v>104</v>
      </c>
      <c r="HB111" s="9">
        <v>0.56639344262295088</v>
      </c>
      <c r="HC111" s="9">
        <v>2.3989489603024579E-3</v>
      </c>
      <c r="HD111" s="9">
        <v>2.3038392362948961</v>
      </c>
      <c r="HE111" s="9">
        <v>2.3062381852551983</v>
      </c>
      <c r="HF111" s="9">
        <v>4.685068996780386E-4</v>
      </c>
      <c r="HG111" s="6">
        <v>6</v>
      </c>
      <c r="HK111" s="15">
        <v>104</v>
      </c>
      <c r="HL111" s="9">
        <v>0.56639344262295088</v>
      </c>
      <c r="HM111" s="9">
        <v>2.0959092627599245E-3</v>
      </c>
      <c r="HN111" s="9">
        <v>2.3041422759924388</v>
      </c>
      <c r="HO111" s="9">
        <v>2.3062381852551987</v>
      </c>
      <c r="HP111" s="9">
        <v>4.0932423613478303E-4</v>
      </c>
      <c r="HQ111" s="6">
        <v>6</v>
      </c>
      <c r="HU111" s="15">
        <v>104</v>
      </c>
      <c r="HV111" s="9">
        <v>0.56639344262295088</v>
      </c>
      <c r="HW111" s="9">
        <v>1.8705897920604918E-3</v>
      </c>
      <c r="HX111" s="9">
        <v>2.3043675954631384</v>
      </c>
      <c r="HY111" s="9">
        <v>2.3062381852551987</v>
      </c>
      <c r="HZ111" s="9">
        <v>3.6532007914714194E-4</v>
      </c>
      <c r="IA111" s="6">
        <v>6</v>
      </c>
      <c r="IE111" s="15">
        <v>104</v>
      </c>
      <c r="IF111" s="9">
        <v>0.56639344262295088</v>
      </c>
      <c r="IG111" s="9">
        <v>1.7824914933837433E-3</v>
      </c>
      <c r="IH111" s="9">
        <v>2.304455693761815</v>
      </c>
      <c r="II111" s="9">
        <v>2.3062381852551987</v>
      </c>
      <c r="IJ111" s="9">
        <v>3.4811476904552584E-4</v>
      </c>
      <c r="IK111" s="6">
        <v>6</v>
      </c>
      <c r="IO111" s="15">
        <v>104</v>
      </c>
      <c r="IP111" s="9">
        <v>0.56639344262295088</v>
      </c>
      <c r="IQ111" s="9">
        <v>1.8027863894139889E-3</v>
      </c>
      <c r="IR111" s="9">
        <v>2.3044353988657846</v>
      </c>
      <c r="IS111" s="9">
        <v>2.3062381852551987</v>
      </c>
      <c r="IT111" s="9">
        <v>3.520782959799295E-4</v>
      </c>
      <c r="IU111" s="6">
        <v>6</v>
      </c>
      <c r="IY111" s="15">
        <v>104</v>
      </c>
      <c r="IZ111" s="9">
        <v>0.56639344262295088</v>
      </c>
      <c r="JA111" s="9">
        <v>2.1498752362948963E-3</v>
      </c>
      <c r="JB111" s="9">
        <v>2.304088310018904</v>
      </c>
      <c r="JC111" s="9">
        <v>2.3062381852551987</v>
      </c>
      <c r="JD111" s="9">
        <v>4.1986361457399302E-4</v>
      </c>
      <c r="JE111" s="6">
        <v>6</v>
      </c>
      <c r="JI111" s="15">
        <v>104</v>
      </c>
      <c r="JJ111" s="9">
        <v>0.56639344262295088</v>
      </c>
      <c r="JK111" s="9">
        <v>1.953614366729679E-3</v>
      </c>
      <c r="JL111" s="9">
        <v>2.3042845708884694</v>
      </c>
      <c r="JM111" s="9">
        <v>2.3062381852551992</v>
      </c>
      <c r="JN111" s="9">
        <v>3.8153450751515701E-4</v>
      </c>
      <c r="JO111" s="6">
        <v>6</v>
      </c>
      <c r="JS111" s="15">
        <v>104</v>
      </c>
      <c r="JT111" s="9">
        <v>0.56639344262295088</v>
      </c>
      <c r="JU111" s="9">
        <v>2.4688279773156904E-3</v>
      </c>
      <c r="JV111" s="9">
        <v>2.3037693572778832</v>
      </c>
      <c r="JW111" s="9">
        <v>2.3062381852551987</v>
      </c>
      <c r="JX111" s="9">
        <v>4.8215404355445132E-4</v>
      </c>
      <c r="JY111" s="6">
        <v>6</v>
      </c>
      <c r="KC111" s="15">
        <v>104</v>
      </c>
      <c r="KD111" s="9">
        <v>0.56639344262295088</v>
      </c>
      <c r="KE111" s="9">
        <v>2.5677655954631385E-3</v>
      </c>
      <c r="KF111" s="9">
        <v>2.3036704196597357</v>
      </c>
      <c r="KG111" s="9">
        <v>2.3062381852551987</v>
      </c>
      <c r="KH111" s="9">
        <v>5.014762373596694E-4</v>
      </c>
      <c r="KI111" s="6">
        <v>6</v>
      </c>
      <c r="KM111" s="15">
        <v>104</v>
      </c>
      <c r="KN111" s="9">
        <v>0.56639344262295088</v>
      </c>
      <c r="KO111" s="9">
        <v>2.6353383742911156E-3</v>
      </c>
      <c r="KP111" s="9">
        <v>2.3036028468809078</v>
      </c>
      <c r="KQ111" s="9">
        <v>2.3062381852551987</v>
      </c>
      <c r="KR111" s="9">
        <v>5.1467298044808175E-4</v>
      </c>
      <c r="KS111" s="6">
        <v>6</v>
      </c>
      <c r="KW111" s="15">
        <v>104</v>
      </c>
      <c r="KX111" s="9">
        <v>0.56639344262295088</v>
      </c>
      <c r="KY111" s="9">
        <v>2.6233459357277887E-3</v>
      </c>
      <c r="KZ111" s="9">
        <v>2.3036148393194709</v>
      </c>
      <c r="LA111" s="9">
        <v>2.3062381852551987</v>
      </c>
      <c r="LB111" s="9">
        <v>5.1233089635047949E-4</v>
      </c>
      <c r="LC111" s="6">
        <v>6</v>
      </c>
    </row>
    <row r="112" spans="1:315">
      <c r="A112" s="6">
        <v>105</v>
      </c>
      <c r="B112" s="6">
        <v>0.46093280828831207</v>
      </c>
      <c r="C112" s="6">
        <f>1-Table46[[#This Row],[qx (tau)]]</f>
        <v>0.53906719171168793</v>
      </c>
      <c r="H112" s="15">
        <f t="shared" si="30"/>
        <v>105</v>
      </c>
      <c r="I112" s="9">
        <f t="shared" si="34"/>
        <v>0.5830601092896176</v>
      </c>
      <c r="J112" s="9" cm="1">
        <f t="array" ref="J112">VLOOKUP($G$13,'qx Malaria'!$B$1:$I$31,(N112),FALSE)/(1-angola!I112*INDEX($E$6:$G$11,N112,2))</f>
        <v>2.7282110091743127E-3</v>
      </c>
      <c r="K112" s="9">
        <f t="shared" si="32"/>
        <v>2.3956990498034081</v>
      </c>
      <c r="L112" s="9">
        <f t="shared" si="26"/>
        <v>2.3984272608125825</v>
      </c>
      <c r="M112" s="9">
        <f>(J112*Table46[[#This Row],[qx (tau)]])/L112</f>
        <v>5.2431106942795499E-4</v>
      </c>
      <c r="N112" s="6">
        <f t="shared" si="27"/>
        <v>6</v>
      </c>
      <c r="S112" s="15">
        <v>105</v>
      </c>
      <c r="T112" s="9">
        <v>0.5830601092896176</v>
      </c>
      <c r="U112" s="9">
        <v>1.8525452162516385E-3</v>
      </c>
      <c r="V112" s="9">
        <v>2.3965747155963308</v>
      </c>
      <c r="W112" s="9">
        <v>2.3984272608125825</v>
      </c>
      <c r="X112" s="9">
        <v>3.5602450112189217E-4</v>
      </c>
      <c r="Y112" s="6">
        <v>6</v>
      </c>
      <c r="AC112" s="15">
        <v>105</v>
      </c>
      <c r="AD112" s="9">
        <v>0.5830601092896176</v>
      </c>
      <c r="AE112" s="9">
        <v>2.0379436435124516E-3</v>
      </c>
      <c r="AF112" s="9">
        <v>2.3963893171690702</v>
      </c>
      <c r="AG112" s="9">
        <v>2.3984272608125825</v>
      </c>
      <c r="AH112" s="9">
        <v>3.9165460720257881E-4</v>
      </c>
      <c r="AI112" s="6">
        <v>6</v>
      </c>
      <c r="AM112" s="15">
        <v>105</v>
      </c>
      <c r="AN112" s="9">
        <v>0.5830601092896176</v>
      </c>
      <c r="AO112" s="9">
        <v>2.1113355176933164E-3</v>
      </c>
      <c r="AP112" s="9">
        <v>2.3963159252948896</v>
      </c>
      <c r="AQ112" s="9">
        <v>2.398427260812583</v>
      </c>
      <c r="AR112" s="9">
        <v>4.0575915113620105E-4</v>
      </c>
      <c r="AS112" s="6">
        <v>6</v>
      </c>
      <c r="AW112" s="15">
        <v>105</v>
      </c>
      <c r="AX112" s="9">
        <v>0.5830601092896176</v>
      </c>
      <c r="AY112" s="9">
        <v>2.2022359108781133E-3</v>
      </c>
      <c r="AZ112" s="9">
        <v>2.3962250249017045</v>
      </c>
      <c r="BA112" s="9">
        <v>2.3984272608125825</v>
      </c>
      <c r="BB112" s="9">
        <v>4.2322850457032811E-4</v>
      </c>
      <c r="BC112" s="6">
        <v>6</v>
      </c>
      <c r="BG112" s="15">
        <v>105</v>
      </c>
      <c r="BH112" s="9">
        <v>0.5830601092896176</v>
      </c>
      <c r="BI112" s="9">
        <v>2.3149619921363045E-3</v>
      </c>
      <c r="BJ112" s="9">
        <v>2.3961122988204462</v>
      </c>
      <c r="BK112" s="9">
        <v>2.3984272608125825</v>
      </c>
      <c r="BL112" s="9">
        <v>4.4489234655987873E-4</v>
      </c>
      <c r="BM112" s="6">
        <v>6</v>
      </c>
      <c r="BQ112" s="15">
        <v>105</v>
      </c>
      <c r="BR112" s="9">
        <v>0.5830601092896176</v>
      </c>
      <c r="BS112" s="9">
        <v>2.4224115334207084E-3</v>
      </c>
      <c r="BT112" s="9">
        <v>2.3960048492791621</v>
      </c>
      <c r="BU112" s="9">
        <v>2.398427260812583</v>
      </c>
      <c r="BV112" s="9">
        <v>4.6554213637119509E-4</v>
      </c>
      <c r="BW112" s="6">
        <v>6</v>
      </c>
      <c r="CA112" s="15">
        <v>105</v>
      </c>
      <c r="CB112" s="9">
        <v>0.5830601092896176</v>
      </c>
      <c r="CC112" s="9">
        <v>2.5375360419397121E-3</v>
      </c>
      <c r="CD112" s="9">
        <v>2.395889724770643</v>
      </c>
      <c r="CE112" s="9">
        <v>2.3984272608125825</v>
      </c>
      <c r="CF112" s="9">
        <v>4.8766691116903415E-4</v>
      </c>
      <c r="CG112" s="6">
        <v>6</v>
      </c>
      <c r="CK112" s="15">
        <v>105</v>
      </c>
      <c r="CL112" s="9">
        <v>0.5830601092896176</v>
      </c>
      <c r="CM112" s="9">
        <v>2.6965517693315869E-3</v>
      </c>
      <c r="CN112" s="9">
        <v>2.3957307090432511</v>
      </c>
      <c r="CO112" s="9">
        <v>2.3984272608125825</v>
      </c>
      <c r="CP112" s="9">
        <v>5.1822675635854935E-4</v>
      </c>
      <c r="CQ112" s="6">
        <v>6</v>
      </c>
      <c r="CU112" s="15">
        <v>105</v>
      </c>
      <c r="CV112" s="9">
        <v>0.5830601092896176</v>
      </c>
      <c r="CW112" s="9">
        <v>2.8860275229357808E-3</v>
      </c>
      <c r="CX112" s="9">
        <v>2.3955412332896469</v>
      </c>
      <c r="CY112" s="9">
        <v>2.3984272608125825</v>
      </c>
      <c r="CZ112" s="9">
        <v>5.5464044821332595E-4</v>
      </c>
      <c r="DA112" s="6">
        <v>6</v>
      </c>
      <c r="DE112" s="15">
        <v>105</v>
      </c>
      <c r="DF112" s="9">
        <v>0.5830601092896176</v>
      </c>
      <c r="DG112" s="9">
        <v>3.0834180865006561E-3</v>
      </c>
      <c r="DH112" s="9">
        <v>2.3953438427260818</v>
      </c>
      <c r="DI112" s="9">
        <v>2.3984272608125825</v>
      </c>
      <c r="DJ112" s="9">
        <v>5.9257521833545402E-4</v>
      </c>
      <c r="DK112" s="6">
        <v>6</v>
      </c>
      <c r="DO112" s="15">
        <v>105</v>
      </c>
      <c r="DP112" s="9">
        <v>0.5830601092896176</v>
      </c>
      <c r="DQ112" s="9">
        <v>2.8313433813892536E-3</v>
      </c>
      <c r="DR112" s="9">
        <v>2.3955959174311934</v>
      </c>
      <c r="DS112" s="9">
        <v>2.3984272608125825</v>
      </c>
      <c r="DT112" s="9">
        <v>5.4413118018435246E-4</v>
      </c>
      <c r="DU112" s="6">
        <v>6</v>
      </c>
      <c r="DY112" s="15">
        <v>105</v>
      </c>
      <c r="DZ112" s="9">
        <v>0.5830601092896176</v>
      </c>
      <c r="EA112" s="9">
        <v>3.5954823066841426E-3</v>
      </c>
      <c r="EB112" s="9">
        <v>2.3948317785058983</v>
      </c>
      <c r="EC112" s="9">
        <v>2.3984272608125825</v>
      </c>
      <c r="ED112" s="9">
        <v>6.9098437290500859E-4</v>
      </c>
      <c r="EE112" s="6">
        <v>6</v>
      </c>
      <c r="EI112" s="15">
        <v>105</v>
      </c>
      <c r="EJ112" s="9">
        <v>0.5830601092896176</v>
      </c>
      <c r="EK112" s="9">
        <v>3.341009174311928E-3</v>
      </c>
      <c r="EL112" s="9">
        <v>2.3950862516382707</v>
      </c>
      <c r="EM112" s="9">
        <v>2.3984272608125825</v>
      </c>
      <c r="EN112" s="9">
        <v>6.4207940194561887E-4</v>
      </c>
      <c r="EO112" s="6">
        <v>6</v>
      </c>
      <c r="ES112" s="15">
        <v>105</v>
      </c>
      <c r="ET112" s="9">
        <v>0.5830601092896176</v>
      </c>
      <c r="EU112" s="9">
        <v>4.2965425950196598E-3</v>
      </c>
      <c r="EV112" s="9">
        <v>2.3941307182175628</v>
      </c>
      <c r="EW112" s="9">
        <v>2.3984272608125825</v>
      </c>
      <c r="EX112" s="9">
        <v>8.2571503276768221E-4</v>
      </c>
      <c r="EY112" s="6">
        <v>6</v>
      </c>
      <c r="FC112" s="15">
        <f t="shared" si="31"/>
        <v>105</v>
      </c>
      <c r="FD112" s="9">
        <f t="shared" si="35"/>
        <v>0.5830601092896176</v>
      </c>
      <c r="FE112" s="9" cm="1">
        <f t="array" ref="FE112">VLOOKUP($G$13,'qx Malaria'!$B$1:$I$31,(FI112),FALSE)/(1-angola!FD112*INDEX($E$6:$G$11,FI112,2))</f>
        <v>2.7282110091743127E-3</v>
      </c>
      <c r="FF112" s="9">
        <f t="shared" si="33"/>
        <v>2.3956990498034081</v>
      </c>
      <c r="FG112" s="9">
        <f t="shared" si="28"/>
        <v>2.3984272608125825</v>
      </c>
      <c r="FH112" s="9">
        <f>(FE112*Table46[[#This Row],[qx (tau)]])/FG112</f>
        <v>5.2431106942795499E-4</v>
      </c>
      <c r="FI112" s="6">
        <f t="shared" si="29"/>
        <v>6</v>
      </c>
      <c r="FM112" s="15">
        <v>105</v>
      </c>
      <c r="FN112" s="9">
        <v>0.5830601092896176</v>
      </c>
      <c r="FO112" s="9">
        <v>4.7997326343381403E-3</v>
      </c>
      <c r="FP112" s="9">
        <v>2.3936275281782442</v>
      </c>
      <c r="FQ112" s="9">
        <v>2.3984272608125825</v>
      </c>
      <c r="FR112" s="9">
        <v>9.2241873594657011E-4</v>
      </c>
      <c r="FS112" s="6">
        <v>6</v>
      </c>
      <c r="FW112" s="15">
        <v>105</v>
      </c>
      <c r="FX112" s="9">
        <v>0.5830601092896176</v>
      </c>
      <c r="FY112" s="9">
        <v>3.9830681520314562E-3</v>
      </c>
      <c r="FZ112" s="9">
        <v>2.3944441926605511</v>
      </c>
      <c r="GA112" s="9">
        <v>2.3984272608125825</v>
      </c>
      <c r="GB112" s="9">
        <v>7.6547111472439989E-4</v>
      </c>
      <c r="GC112" s="6">
        <v>6</v>
      </c>
      <c r="GG112" s="15">
        <v>105</v>
      </c>
      <c r="GH112" s="9">
        <v>0.5830601092896176</v>
      </c>
      <c r="GI112" s="9">
        <v>4.2137968545216268E-3</v>
      </c>
      <c r="GJ112" s="9">
        <v>2.394213463958061</v>
      </c>
      <c r="GK112" s="9">
        <v>2.3984272608125825</v>
      </c>
      <c r="GL112" s="9">
        <v>8.0981285088173554E-4</v>
      </c>
      <c r="GM112" s="6">
        <v>6</v>
      </c>
      <c r="GQ112" s="15">
        <v>105</v>
      </c>
      <c r="GR112" s="9">
        <v>0.5830601092896176</v>
      </c>
      <c r="GS112" s="9">
        <v>3.0124246395806034E-3</v>
      </c>
      <c r="GT112" s="9">
        <v>2.3954148361730021</v>
      </c>
      <c r="GU112" s="9">
        <v>2.3984272608125825</v>
      </c>
      <c r="GV112" s="9">
        <v>5.7893160721011994E-4</v>
      </c>
      <c r="GW112" s="6">
        <v>6</v>
      </c>
      <c r="HA112" s="15">
        <v>105</v>
      </c>
      <c r="HB112" s="9">
        <v>0.5830601092896176</v>
      </c>
      <c r="HC112" s="9">
        <v>2.4948440366972485E-3</v>
      </c>
      <c r="HD112" s="9">
        <v>2.3959324167758851</v>
      </c>
      <c r="HE112" s="9">
        <v>2.3984272608125825</v>
      </c>
      <c r="HF112" s="9">
        <v>4.7946230718150229E-4</v>
      </c>
      <c r="HG112" s="6">
        <v>6</v>
      </c>
      <c r="HK112" s="15">
        <v>105</v>
      </c>
      <c r="HL112" s="9">
        <v>0.5830601092896176</v>
      </c>
      <c r="HM112" s="9">
        <v>2.179690694626475E-3</v>
      </c>
      <c r="HN112" s="9">
        <v>2.3962475701179562</v>
      </c>
      <c r="HO112" s="9">
        <v>2.3984272608125825</v>
      </c>
      <c r="HP112" s="9">
        <v>4.1889573617241797E-4</v>
      </c>
      <c r="HQ112" s="6">
        <v>6</v>
      </c>
      <c r="HU112" s="15">
        <v>105</v>
      </c>
      <c r="HV112" s="9">
        <v>0.5830601092896176</v>
      </c>
      <c r="HW112" s="9">
        <v>1.9453643512450857E-3</v>
      </c>
      <c r="HX112" s="9">
        <v>2.3964818964613377</v>
      </c>
      <c r="HY112" s="9">
        <v>2.398427260812583</v>
      </c>
      <c r="HZ112" s="9">
        <v>3.7386260080264985E-4</v>
      </c>
      <c r="IA112" s="6">
        <v>6</v>
      </c>
      <c r="IE112" s="15">
        <v>105</v>
      </c>
      <c r="IF112" s="9">
        <v>0.5830601092896176</v>
      </c>
      <c r="IG112" s="9">
        <v>1.8537444298820454E-3</v>
      </c>
      <c r="IH112" s="9">
        <v>2.3965735163827007</v>
      </c>
      <c r="II112" s="9">
        <v>2.3984272608125825</v>
      </c>
      <c r="IJ112" s="9">
        <v>3.5625496752603647E-4</v>
      </c>
      <c r="IK112" s="6">
        <v>6</v>
      </c>
      <c r="IO112" s="15">
        <v>105</v>
      </c>
      <c r="IP112" s="9">
        <v>0.5830601092896176</v>
      </c>
      <c r="IQ112" s="9">
        <v>1.8748505897771958E-3</v>
      </c>
      <c r="IR112" s="9">
        <v>2.3965524102228053</v>
      </c>
      <c r="IS112" s="9">
        <v>2.3984272608125825</v>
      </c>
      <c r="IT112" s="9">
        <v>3.603111762389736E-4</v>
      </c>
      <c r="IU112" s="6">
        <v>6</v>
      </c>
      <c r="IY112" s="15">
        <v>105</v>
      </c>
      <c r="IZ112" s="9">
        <v>0.5830601092896176</v>
      </c>
      <c r="JA112" s="9">
        <v>2.2358138925294897E-3</v>
      </c>
      <c r="JB112" s="9">
        <v>2.3961914469200529</v>
      </c>
      <c r="JC112" s="9">
        <v>2.3984272608125825</v>
      </c>
      <c r="JD112" s="9">
        <v>4.2968156388636453E-4</v>
      </c>
      <c r="JE112" s="6">
        <v>6</v>
      </c>
      <c r="JI112" s="15">
        <v>105</v>
      </c>
      <c r="JJ112" s="9">
        <v>0.5830601092896176</v>
      </c>
      <c r="JK112" s="9">
        <v>2.0317077326343384E-3</v>
      </c>
      <c r="JL112" s="9">
        <v>2.3963955530799481</v>
      </c>
      <c r="JM112" s="9">
        <v>2.3984272608125825</v>
      </c>
      <c r="JN112" s="9">
        <v>3.9045618190102909E-4</v>
      </c>
      <c r="JO112" s="6">
        <v>6</v>
      </c>
      <c r="JS112" s="15">
        <v>105</v>
      </c>
      <c r="JT112" s="9">
        <v>0.5830601092896176</v>
      </c>
      <c r="JU112" s="9">
        <v>2.5675163826998698E-3</v>
      </c>
      <c r="JV112" s="9">
        <v>2.3958597444298828</v>
      </c>
      <c r="JW112" s="9">
        <v>2.3984272608125825</v>
      </c>
      <c r="JX112" s="9">
        <v>4.934285712726381E-4</v>
      </c>
      <c r="JY112" s="6">
        <v>6</v>
      </c>
      <c r="KC112" s="15">
        <v>105</v>
      </c>
      <c r="KD112" s="9">
        <v>0.5830601092896176</v>
      </c>
      <c r="KE112" s="9">
        <v>2.6704089121887295E-3</v>
      </c>
      <c r="KF112" s="9">
        <v>2.3957568519003938</v>
      </c>
      <c r="KG112" s="9">
        <v>2.3984272608125825</v>
      </c>
      <c r="KH112" s="9">
        <v>5.1320258874820669E-4</v>
      </c>
      <c r="KI112" s="6">
        <v>6</v>
      </c>
      <c r="KM112" s="15">
        <v>105</v>
      </c>
      <c r="KN112" s="9">
        <v>0.5830601092896176</v>
      </c>
      <c r="KO112" s="9">
        <v>2.7406828309305378E-3</v>
      </c>
      <c r="KP112" s="9">
        <v>2.3956865779816519</v>
      </c>
      <c r="KQ112" s="9">
        <v>2.3984272608125825</v>
      </c>
      <c r="KR112" s="9">
        <v>5.2670792003105412E-4</v>
      </c>
      <c r="KS112" s="6">
        <v>6</v>
      </c>
      <c r="KW112" s="15">
        <v>105</v>
      </c>
      <c r="KX112" s="9">
        <v>0.5830601092896176</v>
      </c>
      <c r="KY112" s="9">
        <v>2.7282110091743127E-3</v>
      </c>
      <c r="KZ112" s="9">
        <v>2.3956990498034081</v>
      </c>
      <c r="LA112" s="9">
        <v>2.3984272608125825</v>
      </c>
      <c r="LB112" s="9">
        <v>5.2431106942795499E-4</v>
      </c>
      <c r="LC112" s="6">
        <v>6</v>
      </c>
    </row>
    <row r="113" spans="1:315">
      <c r="A113" s="6">
        <v>106</v>
      </c>
      <c r="B113" s="6">
        <v>0.47113295484957624</v>
      </c>
      <c r="C113" s="6">
        <f>1-Table46[[#This Row],[qx (tau)]]</f>
        <v>0.52886704515042382</v>
      </c>
      <c r="H113" s="15">
        <f t="shared" si="30"/>
        <v>106</v>
      </c>
      <c r="I113" s="9">
        <f t="shared" si="34"/>
        <v>0.59972677595628432</v>
      </c>
      <c r="J113" s="9" cm="1">
        <f t="array" ref="J113">VLOOKUP($G$13,'qx Malaria'!$B$1:$I$31,(N113),FALSE)/(1-angola!I113*INDEX($E$6:$G$11,N113,2))</f>
        <v>2.8418088737201378E-3</v>
      </c>
      <c r="K113" s="9">
        <f t="shared" si="32"/>
        <v>2.4954517064846424</v>
      </c>
      <c r="L113" s="9">
        <f t="shared" si="26"/>
        <v>2.4982935153583625</v>
      </c>
      <c r="M113" s="9">
        <f>(J113*Table46[[#This Row],[qx (tau)]])/L113</f>
        <v>5.3591373614139302E-4</v>
      </c>
      <c r="N113" s="6">
        <f t="shared" si="27"/>
        <v>6</v>
      </c>
      <c r="S113" s="15">
        <v>106</v>
      </c>
      <c r="T113" s="9">
        <v>0.59972677595628432</v>
      </c>
      <c r="U113" s="9">
        <v>1.9296819112627993E-3</v>
      </c>
      <c r="V113" s="9">
        <v>2.4963638334470999</v>
      </c>
      <c r="W113" s="9">
        <v>2.4982935153583625</v>
      </c>
      <c r="X113" s="9">
        <v>3.6390309432581268E-4</v>
      </c>
      <c r="Y113" s="6">
        <v>6</v>
      </c>
      <c r="AC113" s="15">
        <v>106</v>
      </c>
      <c r="AD113" s="9">
        <v>0.59972677595628432</v>
      </c>
      <c r="AE113" s="9">
        <v>2.1228000000000011E-3</v>
      </c>
      <c r="AF113" s="9">
        <v>2.496170715358363</v>
      </c>
      <c r="AG113" s="9">
        <v>2.498293515358363</v>
      </c>
      <c r="AH113" s="9">
        <v>4.0032167173568496E-4</v>
      </c>
      <c r="AI113" s="6">
        <v>6</v>
      </c>
      <c r="AM113" s="15">
        <v>106</v>
      </c>
      <c r="AN113" s="9">
        <v>0.59972677595628432</v>
      </c>
      <c r="AO113" s="9">
        <v>2.1992477815699668E-3</v>
      </c>
      <c r="AP113" s="9">
        <v>2.496094267576793</v>
      </c>
      <c r="AQ113" s="9">
        <v>2.498293515358363</v>
      </c>
      <c r="AR113" s="9">
        <v>4.1473834015408198E-4</v>
      </c>
      <c r="AS113" s="6">
        <v>6</v>
      </c>
      <c r="AW113" s="15">
        <v>106</v>
      </c>
      <c r="AX113" s="9">
        <v>0.59972677595628432</v>
      </c>
      <c r="AY113" s="9">
        <v>2.2939331058020487E-3</v>
      </c>
      <c r="AZ113" s="9">
        <v>2.4959995822525607</v>
      </c>
      <c r="BA113" s="9">
        <v>2.4982935153583625</v>
      </c>
      <c r="BB113" s="9">
        <v>4.3259427914288091E-4</v>
      </c>
      <c r="BC113" s="6">
        <v>6</v>
      </c>
      <c r="BG113" s="15">
        <v>106</v>
      </c>
      <c r="BH113" s="9">
        <v>0.59972677595628432</v>
      </c>
      <c r="BI113" s="9">
        <v>2.4113529010238916E-3</v>
      </c>
      <c r="BJ113" s="9">
        <v>2.4958821624573391</v>
      </c>
      <c r="BK113" s="9">
        <v>2.498293515358363</v>
      </c>
      <c r="BL113" s="9">
        <v>4.5473752802081092E-4</v>
      </c>
      <c r="BM113" s="6">
        <v>6</v>
      </c>
      <c r="BQ113" s="15">
        <v>106</v>
      </c>
      <c r="BR113" s="9">
        <v>0.59972677595628432</v>
      </c>
      <c r="BS113" s="9">
        <v>2.5232764505119464E-3</v>
      </c>
      <c r="BT113" s="9">
        <v>2.4957702389078511</v>
      </c>
      <c r="BU113" s="9">
        <v>2.498293515358363</v>
      </c>
      <c r="BV113" s="9">
        <v>4.7584428439807199E-4</v>
      </c>
      <c r="BW113" s="6">
        <v>6</v>
      </c>
      <c r="CA113" s="15">
        <v>106</v>
      </c>
      <c r="CB113" s="9">
        <v>0.59972677595628432</v>
      </c>
      <c r="CC113" s="9">
        <v>2.6431945392491477E-3</v>
      </c>
      <c r="CD113" s="9">
        <v>2.4956503208191139</v>
      </c>
      <c r="CE113" s="9">
        <v>2.498293515358363</v>
      </c>
      <c r="CF113" s="9">
        <v>4.9845866623085165E-4</v>
      </c>
      <c r="CG113" s="6">
        <v>6</v>
      </c>
      <c r="CK113" s="15">
        <v>106</v>
      </c>
      <c r="CL113" s="9">
        <v>0.59972677595628432</v>
      </c>
      <c r="CM113" s="9">
        <v>2.8088313993174076E-3</v>
      </c>
      <c r="CN113" s="9">
        <v>2.4954846839590457</v>
      </c>
      <c r="CO113" s="9">
        <v>2.498293515358363</v>
      </c>
      <c r="CP113" s="9">
        <v>5.2969478113737856E-4</v>
      </c>
      <c r="CQ113" s="6">
        <v>6</v>
      </c>
      <c r="CU113" s="15">
        <v>106</v>
      </c>
      <c r="CV113" s="9">
        <v>0.59972677595628432</v>
      </c>
      <c r="CW113" s="9">
        <v>3.0061965870307179E-3</v>
      </c>
      <c r="CX113" s="9">
        <v>2.4952873187713323</v>
      </c>
      <c r="CY113" s="9">
        <v>2.498293515358363</v>
      </c>
      <c r="CZ113" s="9">
        <v>5.6691428457049506E-4</v>
      </c>
      <c r="DA113" s="6">
        <v>6</v>
      </c>
      <c r="DE113" s="15">
        <v>106</v>
      </c>
      <c r="DF113" s="9">
        <v>0.59972677595628432</v>
      </c>
      <c r="DG113" s="9">
        <v>3.2118061433447113E-3</v>
      </c>
      <c r="DH113" s="9">
        <v>2.4950817092150182</v>
      </c>
      <c r="DI113" s="9">
        <v>2.498293515358363</v>
      </c>
      <c r="DJ113" s="9">
        <v>6.0568852675461525E-4</v>
      </c>
      <c r="DK113" s="6">
        <v>6</v>
      </c>
      <c r="DO113" s="15">
        <v>106</v>
      </c>
      <c r="DP113" s="9">
        <v>0.59972677595628432</v>
      </c>
      <c r="DQ113" s="9">
        <v>2.9492354948805473E-3</v>
      </c>
      <c r="DR113" s="9">
        <v>2.4953442798634824</v>
      </c>
      <c r="DS113" s="9">
        <v>2.498293515358363</v>
      </c>
      <c r="DT113" s="9">
        <v>5.5617245319992471E-4</v>
      </c>
      <c r="DU113" s="6">
        <v>6</v>
      </c>
      <c r="DY113" s="15">
        <v>106</v>
      </c>
      <c r="DZ113" s="9">
        <v>0.59972677595628432</v>
      </c>
      <c r="EA113" s="9">
        <v>3.7451918088737216E-3</v>
      </c>
      <c r="EB113" s="9">
        <v>2.494548323549489</v>
      </c>
      <c r="EC113" s="9">
        <v>2.4982935153583625</v>
      </c>
      <c r="ED113" s="9">
        <v>7.0627541261499981E-4</v>
      </c>
      <c r="EE113" s="6">
        <v>6</v>
      </c>
      <c r="EI113" s="15">
        <v>106</v>
      </c>
      <c r="EJ113" s="9">
        <v>0.59972677595628432</v>
      </c>
      <c r="EK113" s="9">
        <v>3.4801228668941996E-3</v>
      </c>
      <c r="EL113" s="9">
        <v>2.4948133924914688</v>
      </c>
      <c r="EM113" s="9">
        <v>2.498293515358363</v>
      </c>
      <c r="EN113" s="9">
        <v>6.5628820610545973E-4</v>
      </c>
      <c r="EO113" s="6">
        <v>6</v>
      </c>
      <c r="ES113" s="15">
        <v>106</v>
      </c>
      <c r="ET113" s="9">
        <v>0.59972677595628432</v>
      </c>
      <c r="EU113" s="9">
        <v>4.4754430034129704E-3</v>
      </c>
      <c r="EV113" s="9">
        <v>2.4938180723549497</v>
      </c>
      <c r="EW113" s="9">
        <v>2.4982935153583625</v>
      </c>
      <c r="EX113" s="9">
        <v>8.4398757531753085E-4</v>
      </c>
      <c r="EY113" s="6">
        <v>6</v>
      </c>
      <c r="FC113" s="15">
        <f t="shared" si="31"/>
        <v>106</v>
      </c>
      <c r="FD113" s="9">
        <f t="shared" si="35"/>
        <v>0.59972677595628432</v>
      </c>
      <c r="FE113" s="9" cm="1">
        <f t="array" ref="FE113">VLOOKUP($G$13,'qx Malaria'!$B$1:$I$31,(FI113),FALSE)/(1-angola!FD113*INDEX($E$6:$G$11,FI113,2))</f>
        <v>2.8418088737201378E-3</v>
      </c>
      <c r="FF113" s="9">
        <f t="shared" si="33"/>
        <v>2.4954517064846424</v>
      </c>
      <c r="FG113" s="9">
        <f t="shared" si="28"/>
        <v>2.4982935153583625</v>
      </c>
      <c r="FH113" s="9">
        <f>(FE113*Table46[[#This Row],[qx (tau)]])/FG113</f>
        <v>5.3591373614139302E-4</v>
      </c>
      <c r="FI113" s="6">
        <f t="shared" si="29"/>
        <v>6</v>
      </c>
      <c r="FM113" s="15">
        <v>106</v>
      </c>
      <c r="FN113" s="9">
        <v>0.59972677595628432</v>
      </c>
      <c r="FO113" s="9">
        <v>4.9995849829351556E-3</v>
      </c>
      <c r="FP113" s="9">
        <v>2.4932939303754273</v>
      </c>
      <c r="FQ113" s="9">
        <v>2.4982935153583625</v>
      </c>
      <c r="FR113" s="9">
        <v>9.4283126924497201E-4</v>
      </c>
      <c r="FS113" s="6">
        <v>6</v>
      </c>
      <c r="FW113" s="15">
        <v>106</v>
      </c>
      <c r="FX113" s="9">
        <v>0.59972677595628432</v>
      </c>
      <c r="FY113" s="9">
        <v>4.1489160409556329E-3</v>
      </c>
      <c r="FZ113" s="9">
        <v>2.4941445993174072</v>
      </c>
      <c r="GA113" s="9">
        <v>2.498293515358363</v>
      </c>
      <c r="GB113" s="9">
        <v>7.8241049811869124E-4</v>
      </c>
      <c r="GC113" s="6">
        <v>6</v>
      </c>
      <c r="GG113" s="15">
        <v>106</v>
      </c>
      <c r="GH113" s="9">
        <v>0.59972677595628432</v>
      </c>
      <c r="GI113" s="9">
        <v>4.3892518771331077E-3</v>
      </c>
      <c r="GJ113" s="9">
        <v>2.4939042634812298</v>
      </c>
      <c r="GK113" s="9">
        <v>2.498293515358363</v>
      </c>
      <c r="GL113" s="9">
        <v>8.2773348837522046E-4</v>
      </c>
      <c r="GM113" s="6">
        <v>6</v>
      </c>
      <c r="GQ113" s="15">
        <v>106</v>
      </c>
      <c r="GR113" s="9">
        <v>0.59972677595628432</v>
      </c>
      <c r="GS113" s="9">
        <v>3.1378566552901035E-3</v>
      </c>
      <c r="GT113" s="9">
        <v>2.4951556587030725</v>
      </c>
      <c r="GU113" s="9">
        <v>2.4982935153583625</v>
      </c>
      <c r="GV113" s="9">
        <v>5.9174299129106781E-4</v>
      </c>
      <c r="GW113" s="6">
        <v>6</v>
      </c>
      <c r="HA113" s="15">
        <v>106</v>
      </c>
      <c r="HB113" s="9">
        <v>0.59972677595628432</v>
      </c>
      <c r="HC113" s="9">
        <v>2.5987249146757689E-3</v>
      </c>
      <c r="HD113" s="9">
        <v>2.4956947904436868</v>
      </c>
      <c r="HE113" s="9">
        <v>2.4982935153583625</v>
      </c>
      <c r="HF113" s="9">
        <v>4.900724996345292E-4</v>
      </c>
      <c r="HG113" s="6">
        <v>6</v>
      </c>
      <c r="HK113" s="15">
        <v>106</v>
      </c>
      <c r="HL113" s="9">
        <v>0.59972677595628432</v>
      </c>
      <c r="HM113" s="9">
        <v>2.2704491467576801E-3</v>
      </c>
      <c r="HN113" s="9">
        <v>2.4960230662116052</v>
      </c>
      <c r="HO113" s="9">
        <v>2.498293515358363</v>
      </c>
      <c r="HP113" s="9">
        <v>4.2816562936729487E-4</v>
      </c>
      <c r="HQ113" s="6">
        <v>6</v>
      </c>
      <c r="HU113" s="15">
        <v>106</v>
      </c>
      <c r="HV113" s="9">
        <v>0.59972677595628432</v>
      </c>
      <c r="HW113" s="9">
        <v>2.0263658703071684E-3</v>
      </c>
      <c r="HX113" s="9">
        <v>2.4962671494880557</v>
      </c>
      <c r="HY113" s="9">
        <v>2.498293515358363</v>
      </c>
      <c r="HZ113" s="9">
        <v>3.821359396784913E-4</v>
      </c>
      <c r="IA113" s="6">
        <v>6</v>
      </c>
      <c r="IE113" s="15">
        <v>106</v>
      </c>
      <c r="IF113" s="9">
        <v>0.59972677595628432</v>
      </c>
      <c r="IG113" s="9">
        <v>1.9309310580204789E-3</v>
      </c>
      <c r="IH113" s="9">
        <v>2.4963625843003423</v>
      </c>
      <c r="II113" s="9">
        <v>2.498293515358363</v>
      </c>
      <c r="IJ113" s="9">
        <v>3.641386608032375E-4</v>
      </c>
      <c r="IK113" s="6">
        <v>6</v>
      </c>
      <c r="IO113" s="15">
        <v>106</v>
      </c>
      <c r="IP113" s="9">
        <v>0.59972677595628432</v>
      </c>
      <c r="IQ113" s="9">
        <v>1.9529160409556322E-3</v>
      </c>
      <c r="IR113" s="9">
        <v>2.4963405993174073</v>
      </c>
      <c r="IS113" s="9">
        <v>2.498293515358363</v>
      </c>
      <c r="IT113" s="9">
        <v>3.6828463080591372E-4</v>
      </c>
      <c r="IU113" s="6">
        <v>6</v>
      </c>
      <c r="IY113" s="15">
        <v>106</v>
      </c>
      <c r="IZ113" s="9">
        <v>0.59972677595628432</v>
      </c>
      <c r="JA113" s="9">
        <v>2.3289092150170659E-3</v>
      </c>
      <c r="JB113" s="9">
        <v>2.4959646061433456</v>
      </c>
      <c r="JC113" s="9">
        <v>2.4982935153583625</v>
      </c>
      <c r="JD113" s="9">
        <v>4.3919014051077505E-4</v>
      </c>
      <c r="JE113" s="6">
        <v>6</v>
      </c>
      <c r="JI113" s="15">
        <v>106</v>
      </c>
      <c r="JJ113" s="9">
        <v>0.59972677595628432</v>
      </c>
      <c r="JK113" s="9">
        <v>2.1163044368600688E-3</v>
      </c>
      <c r="JL113" s="9">
        <v>2.4961772109215028</v>
      </c>
      <c r="JM113" s="9">
        <v>2.498293515358363</v>
      </c>
      <c r="JN113" s="9">
        <v>3.9909672605307594E-4</v>
      </c>
      <c r="JO113" s="6">
        <v>6</v>
      </c>
      <c r="JS113" s="15">
        <v>106</v>
      </c>
      <c r="JT113" s="9">
        <v>0.59972677595628432</v>
      </c>
      <c r="JU113" s="9">
        <v>2.6744232081911275E-3</v>
      </c>
      <c r="JV113" s="9">
        <v>2.495619092150172</v>
      </c>
      <c r="JW113" s="9">
        <v>2.498293515358363</v>
      </c>
      <c r="JX113" s="9">
        <v>5.0434782816647131E-4</v>
      </c>
      <c r="JY113" s="6">
        <v>6</v>
      </c>
      <c r="KC113" s="15">
        <v>106</v>
      </c>
      <c r="KD113" s="9">
        <v>0.59972677595628432</v>
      </c>
      <c r="KE113" s="9">
        <v>2.7816000000000013E-3</v>
      </c>
      <c r="KF113" s="9">
        <v>2.4955119153583629</v>
      </c>
      <c r="KG113" s="9">
        <v>2.498293515358363</v>
      </c>
      <c r="KH113" s="9">
        <v>5.2455943192951816E-4</v>
      </c>
      <c r="KI113" s="6">
        <v>6</v>
      </c>
      <c r="KM113" s="15">
        <v>106</v>
      </c>
      <c r="KN113" s="9">
        <v>0.59972677595628432</v>
      </c>
      <c r="KO113" s="9">
        <v>2.8548000000000011E-3</v>
      </c>
      <c r="KP113" s="9">
        <v>2.4954387153583628</v>
      </c>
      <c r="KQ113" s="9">
        <v>2.498293515358363</v>
      </c>
      <c r="KR113" s="9">
        <v>5.3836362750661073E-4</v>
      </c>
      <c r="KS113" s="6">
        <v>6</v>
      </c>
      <c r="KW113" s="15">
        <v>106</v>
      </c>
      <c r="KX113" s="9">
        <v>0.59972677595628432</v>
      </c>
      <c r="KY113" s="9">
        <v>2.8418088737201378E-3</v>
      </c>
      <c r="KZ113" s="9">
        <v>2.4954517064846424</v>
      </c>
      <c r="LA113" s="9">
        <v>2.4982935153583625</v>
      </c>
      <c r="LB113" s="9">
        <v>5.3591373614139302E-4</v>
      </c>
      <c r="LC113" s="6">
        <v>6</v>
      </c>
    </row>
    <row r="114" spans="1:315">
      <c r="A114" s="6">
        <v>107</v>
      </c>
      <c r="B114" s="6">
        <v>0.48098297008611834</v>
      </c>
      <c r="C114" s="6">
        <f>1-Table46[[#This Row],[qx (tau)]]</f>
        <v>0.51901702991388166</v>
      </c>
      <c r="H114" s="15">
        <f t="shared" si="30"/>
        <v>107</v>
      </c>
      <c r="I114" s="9">
        <f t="shared" si="34"/>
        <v>0.61639344262295104</v>
      </c>
      <c r="J114" s="9" cm="1">
        <f t="array" ref="J114">VLOOKUP($G$13,'qx Malaria'!$B$1:$I$31,(N114),FALSE)/(1-angola!I114*INDEX($E$6:$G$11,N114,2))</f>
        <v>2.9652777777777798E-3</v>
      </c>
      <c r="K114" s="9">
        <f t="shared" si="32"/>
        <v>2.6038723290598305</v>
      </c>
      <c r="L114" s="9">
        <f t="shared" si="26"/>
        <v>2.6068376068376082</v>
      </c>
      <c r="M114" s="9">
        <f>(J114*Table46[[#This Row],[qx (tau)]])/L114</f>
        <v>5.4711812847295968E-4</v>
      </c>
      <c r="N114" s="6">
        <f t="shared" si="27"/>
        <v>6</v>
      </c>
      <c r="S114" s="15">
        <v>107</v>
      </c>
      <c r="T114" s="9">
        <v>0.61639344262295104</v>
      </c>
      <c r="U114" s="9">
        <v>2.0135213675213683E-3</v>
      </c>
      <c r="V114" s="9">
        <v>2.6048240854700868</v>
      </c>
      <c r="W114" s="9">
        <v>2.6068376068376082</v>
      </c>
      <c r="X114" s="9">
        <v>3.7151124609451774E-4</v>
      </c>
      <c r="Y114" s="6">
        <v>6</v>
      </c>
      <c r="AC114" s="15">
        <v>107</v>
      </c>
      <c r="AD114" s="9">
        <v>0.61639344262295104</v>
      </c>
      <c r="AE114" s="9">
        <v>2.2150299145299156E-3</v>
      </c>
      <c r="AF114" s="9">
        <v>2.6046225769230786</v>
      </c>
      <c r="AG114" s="9">
        <v>2.6068376068376087</v>
      </c>
      <c r="AH114" s="9">
        <v>4.0869122968217468E-4</v>
      </c>
      <c r="AI114" s="6">
        <v>6</v>
      </c>
      <c r="AM114" s="15">
        <v>107</v>
      </c>
      <c r="AN114" s="9">
        <v>0.61639344262295104</v>
      </c>
      <c r="AO114" s="9">
        <v>2.2947991452991466E-3</v>
      </c>
      <c r="AP114" s="9">
        <v>2.6045428076923094</v>
      </c>
      <c r="AQ114" s="9">
        <v>2.6068376068376087</v>
      </c>
      <c r="AR114" s="9">
        <v>4.2340930856680988E-4</v>
      </c>
      <c r="AS114" s="6">
        <v>6</v>
      </c>
      <c r="AW114" s="15">
        <v>107</v>
      </c>
      <c r="AX114" s="9">
        <v>0.61639344262295104</v>
      </c>
      <c r="AY114" s="9">
        <v>2.3935982905982918E-3</v>
      </c>
      <c r="AZ114" s="9">
        <v>2.6044440085470102</v>
      </c>
      <c r="BA114" s="9">
        <v>2.6068376068376087</v>
      </c>
      <c r="BB114" s="9">
        <v>4.4163856313307376E-4</v>
      </c>
      <c r="BC114" s="6">
        <v>6</v>
      </c>
      <c r="BG114" s="15">
        <v>107</v>
      </c>
      <c r="BH114" s="9">
        <v>0.61639344262295104</v>
      </c>
      <c r="BI114" s="9">
        <v>2.5161196581196593E-3</v>
      </c>
      <c r="BJ114" s="9">
        <v>2.6043214871794889</v>
      </c>
      <c r="BK114" s="9">
        <v>2.6068376068376087</v>
      </c>
      <c r="BL114" s="9">
        <v>4.6424476272712131E-4</v>
      </c>
      <c r="BM114" s="6">
        <v>6</v>
      </c>
      <c r="BQ114" s="15">
        <v>107</v>
      </c>
      <c r="BR114" s="9">
        <v>0.61639344262295104</v>
      </c>
      <c r="BS114" s="9">
        <v>2.6329059829059845E-3</v>
      </c>
      <c r="BT114" s="9">
        <v>2.6042047008547025</v>
      </c>
      <c r="BU114" s="9">
        <v>2.6068376068376082</v>
      </c>
      <c r="BV114" s="9">
        <v>4.8579279978697956E-4</v>
      </c>
      <c r="BW114" s="6">
        <v>6</v>
      </c>
      <c r="CA114" s="15">
        <v>107</v>
      </c>
      <c r="CB114" s="9">
        <v>0.61639344262295104</v>
      </c>
      <c r="CC114" s="9">
        <v>2.7580341880341893E-3</v>
      </c>
      <c r="CD114" s="9">
        <v>2.604079572649574</v>
      </c>
      <c r="CE114" s="9">
        <v>2.6068376068376082</v>
      </c>
      <c r="CF114" s="9">
        <v>5.0887998235111317E-4</v>
      </c>
      <c r="CG114" s="6">
        <v>6</v>
      </c>
      <c r="CK114" s="15">
        <v>107</v>
      </c>
      <c r="CL114" s="9">
        <v>0.61639344262295104</v>
      </c>
      <c r="CM114" s="9">
        <v>2.9308675213675236E-3</v>
      </c>
      <c r="CN114" s="9">
        <v>2.6039067393162409</v>
      </c>
      <c r="CO114" s="9">
        <v>2.6068376068376087</v>
      </c>
      <c r="CP114" s="9">
        <v>5.4076915326782288E-4</v>
      </c>
      <c r="CQ114" s="6">
        <v>6</v>
      </c>
      <c r="CU114" s="15">
        <v>107</v>
      </c>
      <c r="CV114" s="9">
        <v>0.61639344262295104</v>
      </c>
      <c r="CW114" s="9">
        <v>3.1368076923076944E-3</v>
      </c>
      <c r="CX114" s="9">
        <v>2.6037007991453005</v>
      </c>
      <c r="CY114" s="9">
        <v>2.6068376068376082</v>
      </c>
      <c r="CZ114" s="9">
        <v>5.7876680790462632E-4</v>
      </c>
      <c r="DA114" s="6">
        <v>6</v>
      </c>
      <c r="DE114" s="15">
        <v>107</v>
      </c>
      <c r="DF114" s="9">
        <v>0.61639344262295104</v>
      </c>
      <c r="DG114" s="9">
        <v>3.3513504273504293E-3</v>
      </c>
      <c r="DH114" s="9">
        <v>2.6034862564102581</v>
      </c>
      <c r="DI114" s="9">
        <v>2.6068376068376087</v>
      </c>
      <c r="DJ114" s="9">
        <v>6.1835170634271365E-4</v>
      </c>
      <c r="DK114" s="6">
        <v>6</v>
      </c>
      <c r="DO114" s="15">
        <v>107</v>
      </c>
      <c r="DP114" s="9">
        <v>0.61639344262295104</v>
      </c>
      <c r="DQ114" s="9">
        <v>3.0773717948717962E-3</v>
      </c>
      <c r="DR114" s="9">
        <v>2.6037602350427362</v>
      </c>
      <c r="DS114" s="9">
        <v>2.6068376068376082</v>
      </c>
      <c r="DT114" s="9">
        <v>5.6780039618666272E-4</v>
      </c>
      <c r="DU114" s="6">
        <v>6</v>
      </c>
      <c r="DY114" s="15">
        <v>107</v>
      </c>
      <c r="DZ114" s="9">
        <v>0.61639344262295104</v>
      </c>
      <c r="EA114" s="9">
        <v>3.9079102564102582E-3</v>
      </c>
      <c r="EB114" s="9">
        <v>2.6029296965811981</v>
      </c>
      <c r="EC114" s="9">
        <v>2.6068376068376082</v>
      </c>
      <c r="ED114" s="9">
        <v>7.2104157045609996E-4</v>
      </c>
      <c r="EE114" s="6">
        <v>6</v>
      </c>
      <c r="EI114" s="15">
        <v>107</v>
      </c>
      <c r="EJ114" s="9">
        <v>0.61639344262295104</v>
      </c>
      <c r="EK114" s="9">
        <v>3.6313247863247887E-3</v>
      </c>
      <c r="EL114" s="9">
        <v>2.6032062820512838</v>
      </c>
      <c r="EM114" s="9">
        <v>2.6068376068376087</v>
      </c>
      <c r="EN114" s="9">
        <v>6.7000927732996287E-4</v>
      </c>
      <c r="EO114" s="6">
        <v>6</v>
      </c>
      <c r="ES114" s="15">
        <v>107</v>
      </c>
      <c r="ET114" s="9">
        <v>0.61639344262295104</v>
      </c>
      <c r="EU114" s="9">
        <v>4.669888888888891E-3</v>
      </c>
      <c r="EV114" s="9">
        <v>2.6021677179487193</v>
      </c>
      <c r="EW114" s="9">
        <v>2.6068376068376082</v>
      </c>
      <c r="EX114" s="9">
        <v>8.6163289261227227E-4</v>
      </c>
      <c r="EY114" s="6">
        <v>6</v>
      </c>
      <c r="FC114" s="15">
        <f t="shared" si="31"/>
        <v>107</v>
      </c>
      <c r="FD114" s="9">
        <f t="shared" si="35"/>
        <v>0.61639344262295104</v>
      </c>
      <c r="FE114" s="9" cm="1">
        <f t="array" ref="FE114">VLOOKUP($G$13,'qx Malaria'!$B$1:$I$31,(FI114),FALSE)/(1-angola!FD114*INDEX($E$6:$G$11,FI114,2))</f>
        <v>2.9652777777777798E-3</v>
      </c>
      <c r="FF114" s="9">
        <f t="shared" si="33"/>
        <v>2.6038723290598305</v>
      </c>
      <c r="FG114" s="9">
        <f t="shared" si="28"/>
        <v>2.6068376068376082</v>
      </c>
      <c r="FH114" s="9">
        <f>(FE114*Table46[[#This Row],[qx (tau)]])/FG114</f>
        <v>5.4711812847295968E-4</v>
      </c>
      <c r="FI114" s="6">
        <f t="shared" si="29"/>
        <v>6</v>
      </c>
      <c r="FM114" s="15">
        <v>107</v>
      </c>
      <c r="FN114" s="9">
        <v>0.61639344262295104</v>
      </c>
      <c r="FO114" s="9">
        <v>5.2168034188034215E-3</v>
      </c>
      <c r="FP114" s="9">
        <v>2.6016208034188049</v>
      </c>
      <c r="FQ114" s="9">
        <v>2.6068376068376082</v>
      </c>
      <c r="FR114" s="9">
        <v>9.6254311973634004E-4</v>
      </c>
      <c r="FS114" s="6">
        <v>6</v>
      </c>
      <c r="FW114" s="15">
        <v>107</v>
      </c>
      <c r="FX114" s="9">
        <v>0.61639344262295104</v>
      </c>
      <c r="FY114" s="9">
        <v>4.3291752136752158E-3</v>
      </c>
      <c r="FZ114" s="9">
        <v>2.6025084316239333</v>
      </c>
      <c r="GA114" s="9">
        <v>2.6068376068376087</v>
      </c>
      <c r="GB114" s="9">
        <v>7.9876841842201659E-4</v>
      </c>
      <c r="GC114" s="6">
        <v>6</v>
      </c>
      <c r="GG114" s="15">
        <v>107</v>
      </c>
      <c r="GH114" s="9">
        <v>0.61639344262295104</v>
      </c>
      <c r="GI114" s="9">
        <v>4.5799529914529943E-3</v>
      </c>
      <c r="GJ114" s="9">
        <v>2.6022576538461553</v>
      </c>
      <c r="GK114" s="9">
        <v>2.6068376068376082</v>
      </c>
      <c r="GL114" s="9">
        <v>8.4503898014430133E-4</v>
      </c>
      <c r="GM114" s="6">
        <v>6</v>
      </c>
      <c r="GQ114" s="15">
        <v>107</v>
      </c>
      <c r="GR114" s="9">
        <v>0.61639344262295104</v>
      </c>
      <c r="GS114" s="9">
        <v>3.274188034188036E-3</v>
      </c>
      <c r="GT114" s="9">
        <v>2.6035634188034202</v>
      </c>
      <c r="GU114" s="9">
        <v>2.6068376068376082</v>
      </c>
      <c r="GV114" s="9">
        <v>6.0411461042816461E-4</v>
      </c>
      <c r="GW114" s="6">
        <v>6</v>
      </c>
      <c r="HA114" s="15">
        <v>107</v>
      </c>
      <c r="HB114" s="9">
        <v>0.61639344262295104</v>
      </c>
      <c r="HC114" s="9">
        <v>2.7116324786324803E-3</v>
      </c>
      <c r="HD114" s="9">
        <v>2.6041259743589755</v>
      </c>
      <c r="HE114" s="9">
        <v>2.6068376068376078</v>
      </c>
      <c r="HF114" s="9">
        <v>5.0031848548358045E-4</v>
      </c>
      <c r="HG114" s="6">
        <v>6</v>
      </c>
      <c r="HK114" s="15">
        <v>107</v>
      </c>
      <c r="HL114" s="9">
        <v>0.61639344262295104</v>
      </c>
      <c r="HM114" s="9">
        <v>2.3690940170940184E-3</v>
      </c>
      <c r="HN114" s="9">
        <v>2.6044685128205143</v>
      </c>
      <c r="HO114" s="9">
        <v>2.6068376068376082</v>
      </c>
      <c r="HP114" s="9">
        <v>4.3711732321426438E-4</v>
      </c>
      <c r="HQ114" s="6">
        <v>6</v>
      </c>
      <c r="HU114" s="15">
        <v>107</v>
      </c>
      <c r="HV114" s="9">
        <v>0.61639344262295104</v>
      </c>
      <c r="HW114" s="9">
        <v>2.1144059829059842E-3</v>
      </c>
      <c r="HX114" s="9">
        <v>2.6047232008547025</v>
      </c>
      <c r="HY114" s="9">
        <v>2.6068376068376087</v>
      </c>
      <c r="HZ114" s="9">
        <v>3.9012528703685062E-4</v>
      </c>
      <c r="IA114" s="6">
        <v>6</v>
      </c>
      <c r="IE114" s="15">
        <v>107</v>
      </c>
      <c r="IF114" s="9">
        <v>0.61639344262295104</v>
      </c>
      <c r="IG114" s="9">
        <v>2.0148247863247875E-3</v>
      </c>
      <c r="IH114" s="9">
        <v>2.6048227820512837</v>
      </c>
      <c r="II114" s="9">
        <v>2.6068376068376087</v>
      </c>
      <c r="IJ114" s="9">
        <v>3.7175173757956082E-4</v>
      </c>
      <c r="IK114" s="6">
        <v>6</v>
      </c>
      <c r="IO114" s="15">
        <v>107</v>
      </c>
      <c r="IP114" s="9">
        <v>0.61639344262295104</v>
      </c>
      <c r="IQ114" s="9">
        <v>2.0377649572649583E-3</v>
      </c>
      <c r="IR114" s="9">
        <v>2.6047998418803435</v>
      </c>
      <c r="IS114" s="9">
        <v>2.6068376068376087</v>
      </c>
      <c r="IT114" s="9">
        <v>3.7598438771631863E-4</v>
      </c>
      <c r="IU114" s="6">
        <v>6</v>
      </c>
      <c r="IY114" s="15">
        <v>107</v>
      </c>
      <c r="IZ114" s="9">
        <v>0.61639344262295104</v>
      </c>
      <c r="JA114" s="9">
        <v>2.4300940170940183E-3</v>
      </c>
      <c r="JB114" s="9">
        <v>2.6044075128205142</v>
      </c>
      <c r="JC114" s="9">
        <v>2.6068376068376082</v>
      </c>
      <c r="JD114" s="9">
        <v>4.4837232471427949E-4</v>
      </c>
      <c r="JE114" s="6">
        <v>6</v>
      </c>
      <c r="JI114" s="15">
        <v>107</v>
      </c>
      <c r="JJ114" s="9">
        <v>0.61639344262295104</v>
      </c>
      <c r="JK114" s="9">
        <v>2.2082521367521378E-3</v>
      </c>
      <c r="JL114" s="9">
        <v>2.6046293547008563</v>
      </c>
      <c r="JM114" s="9">
        <v>2.6068376068376087</v>
      </c>
      <c r="JN114" s="9">
        <v>4.074406739599508E-4</v>
      </c>
      <c r="JO114" s="6">
        <v>6</v>
      </c>
      <c r="JS114" s="15">
        <v>107</v>
      </c>
      <c r="JT114" s="9">
        <v>0.61639344262295104</v>
      </c>
      <c r="JU114" s="9">
        <v>2.7906196581196597E-3</v>
      </c>
      <c r="JV114" s="9">
        <v>2.6040469871794887</v>
      </c>
      <c r="JW114" s="9">
        <v>2.6068376068376082</v>
      </c>
      <c r="JX114" s="9">
        <v>5.1489226947718967E-4</v>
      </c>
      <c r="JY114" s="6">
        <v>6</v>
      </c>
      <c r="KC114" s="15">
        <v>107</v>
      </c>
      <c r="KD114" s="9">
        <v>0.61639344262295104</v>
      </c>
      <c r="KE114" s="9">
        <v>2.9024529914529933E-3</v>
      </c>
      <c r="KF114" s="9">
        <v>2.6039351538461553</v>
      </c>
      <c r="KG114" s="9">
        <v>2.6068376068376082</v>
      </c>
      <c r="KH114" s="9">
        <v>5.3552643889388416E-4</v>
      </c>
      <c r="KI114" s="6">
        <v>6</v>
      </c>
      <c r="KM114" s="15">
        <v>107</v>
      </c>
      <c r="KN114" s="9">
        <v>0.61639344262295104</v>
      </c>
      <c r="KO114" s="9">
        <v>2.9788333333333351E-3</v>
      </c>
      <c r="KP114" s="9">
        <v>2.6038587735042746</v>
      </c>
      <c r="KQ114" s="9">
        <v>2.6068376068376078</v>
      </c>
      <c r="KR114" s="9">
        <v>5.4961923991740755E-4</v>
      </c>
      <c r="KS114" s="6">
        <v>6</v>
      </c>
      <c r="KW114" s="15">
        <v>107</v>
      </c>
      <c r="KX114" s="9">
        <v>0.61639344262295104</v>
      </c>
      <c r="KY114" s="9">
        <v>2.9652777777777798E-3</v>
      </c>
      <c r="KZ114" s="9">
        <v>2.6038723290598305</v>
      </c>
      <c r="LA114" s="9">
        <v>2.6068376068376082</v>
      </c>
      <c r="LB114" s="9">
        <v>5.4711812847295968E-4</v>
      </c>
      <c r="LC114" s="6">
        <v>6</v>
      </c>
    </row>
    <row r="115" spans="1:315">
      <c r="A115" s="6">
        <v>108</v>
      </c>
      <c r="B115" s="6">
        <v>0.49046785968542345</v>
      </c>
      <c r="C115" s="6">
        <f>1-Table46[[#This Row],[qx (tau)]]</f>
        <v>0.5095321403145765</v>
      </c>
      <c r="H115" s="15">
        <f t="shared" si="30"/>
        <v>108</v>
      </c>
      <c r="I115" s="9">
        <f t="shared" si="34"/>
        <v>0.63306010928961776</v>
      </c>
      <c r="J115" s="9" cm="1">
        <f t="array" ref="J115">VLOOKUP($G$13,'qx Malaria'!$B$1:$I$31,(N115),FALSE)/(1-angola!I115*INDEX($E$6:$G$11,N115,2))</f>
        <v>3.0999627699180962E-3</v>
      </c>
      <c r="K115" s="9">
        <f t="shared" si="32"/>
        <v>2.7221420327624739</v>
      </c>
      <c r="L115" s="9">
        <f t="shared" si="26"/>
        <v>2.7252419955323921</v>
      </c>
      <c r="M115" s="9">
        <f>(J115*Table46[[#This Row],[qx (tau)]])/L115</f>
        <v>5.5790719039216922E-4</v>
      </c>
      <c r="N115" s="6">
        <f t="shared" si="27"/>
        <v>6</v>
      </c>
      <c r="S115" s="15">
        <v>108</v>
      </c>
      <c r="T115" s="9">
        <v>0.63306010928961776</v>
      </c>
      <c r="U115" s="9">
        <v>2.1049769173492193E-3</v>
      </c>
      <c r="V115" s="9">
        <v>2.7231370186150428</v>
      </c>
      <c r="W115" s="9">
        <v>2.7252419955323921</v>
      </c>
      <c r="X115" s="9">
        <v>3.7883737482102104E-4</v>
      </c>
      <c r="Y115" s="6">
        <v>6</v>
      </c>
      <c r="AC115" s="15">
        <v>108</v>
      </c>
      <c r="AD115" s="9">
        <v>0.63306010928961776</v>
      </c>
      <c r="AE115" s="9">
        <v>2.3156381236038737E-3</v>
      </c>
      <c r="AF115" s="9">
        <v>2.7229263574087885</v>
      </c>
      <c r="AG115" s="9">
        <v>2.7252419955323925</v>
      </c>
      <c r="AH115" s="9">
        <v>4.1675054037470426E-4</v>
      </c>
      <c r="AI115" s="6">
        <v>6</v>
      </c>
      <c r="AM115" s="15">
        <v>108</v>
      </c>
      <c r="AN115" s="9">
        <v>0.63306010928961776</v>
      </c>
      <c r="AO115" s="9">
        <v>2.3990305286671646E-3</v>
      </c>
      <c r="AP115" s="9">
        <v>2.7228429650037254</v>
      </c>
      <c r="AQ115" s="9">
        <v>2.7252419955323925</v>
      </c>
      <c r="AR115" s="9">
        <v>4.3175885688107816E-4</v>
      </c>
      <c r="AS115" s="6">
        <v>6</v>
      </c>
      <c r="AW115" s="15">
        <v>108</v>
      </c>
      <c r="AX115" s="9">
        <v>0.63306010928961776</v>
      </c>
      <c r="AY115" s="9">
        <v>2.5023172002978425E-3</v>
      </c>
      <c r="AZ115" s="9">
        <v>2.7227396783320943</v>
      </c>
      <c r="BA115" s="9">
        <v>2.7252419955323921</v>
      </c>
      <c r="BB115" s="9">
        <v>4.5034758876315583E-4</v>
      </c>
      <c r="BC115" s="6">
        <v>6</v>
      </c>
      <c r="BG115" s="15">
        <v>108</v>
      </c>
      <c r="BH115" s="9">
        <v>0.63306010928961776</v>
      </c>
      <c r="BI115" s="9">
        <v>2.6304035740878648E-3</v>
      </c>
      <c r="BJ115" s="9">
        <v>2.7226115919583043</v>
      </c>
      <c r="BK115" s="9">
        <v>2.7252419955323921</v>
      </c>
      <c r="BL115" s="9">
        <v>4.7339957816837071E-4</v>
      </c>
      <c r="BM115" s="6">
        <v>6</v>
      </c>
      <c r="BQ115" s="15">
        <v>108</v>
      </c>
      <c r="BR115" s="9">
        <v>0.63306010928961776</v>
      </c>
      <c r="BS115" s="9">
        <v>2.7524944154877161E-3</v>
      </c>
      <c r="BT115" s="9">
        <v>2.7224895011169048</v>
      </c>
      <c r="BU115" s="9">
        <v>2.7252419955323925</v>
      </c>
      <c r="BV115" s="9">
        <v>4.9537253828227769E-4</v>
      </c>
      <c r="BW115" s="6">
        <v>6</v>
      </c>
      <c r="CA115" s="15">
        <v>108</v>
      </c>
      <c r="CB115" s="9">
        <v>0.63306010928961776</v>
      </c>
      <c r="CC115" s="9">
        <v>2.8833060312732708E-3</v>
      </c>
      <c r="CD115" s="9">
        <v>2.7223586895011187</v>
      </c>
      <c r="CE115" s="9">
        <v>2.7252419955323921</v>
      </c>
      <c r="CF115" s="9">
        <v>5.1891499554717799E-4</v>
      </c>
      <c r="CG115" s="6">
        <v>6</v>
      </c>
      <c r="CK115" s="15">
        <v>108</v>
      </c>
      <c r="CL115" s="9">
        <v>0.63306010928961776</v>
      </c>
      <c r="CM115" s="9">
        <v>3.0639895755770691E-3</v>
      </c>
      <c r="CN115" s="9">
        <v>2.722178005956815</v>
      </c>
      <c r="CO115" s="9">
        <v>2.7252419955323921</v>
      </c>
      <c r="CP115" s="9">
        <v>5.5143301464432172E-4</v>
      </c>
      <c r="CQ115" s="6">
        <v>6</v>
      </c>
      <c r="CU115" s="15">
        <v>108</v>
      </c>
      <c r="CV115" s="9">
        <v>0.63306010928961776</v>
      </c>
      <c r="CW115" s="9">
        <v>3.2792836932241274E-3</v>
      </c>
      <c r="CX115" s="9">
        <v>2.721962711839168</v>
      </c>
      <c r="CY115" s="9">
        <v>2.7252419955323921</v>
      </c>
      <c r="CZ115" s="9">
        <v>5.9017997555947004E-4</v>
      </c>
      <c r="DA115" s="6">
        <v>6</v>
      </c>
      <c r="DE115" s="15">
        <v>108</v>
      </c>
      <c r="DF115" s="9">
        <v>0.63306010928961776</v>
      </c>
      <c r="DG115" s="9">
        <v>3.5035711094564435E-3</v>
      </c>
      <c r="DH115" s="9">
        <v>2.7217384244229357</v>
      </c>
      <c r="DI115" s="9">
        <v>2.7252419955323921</v>
      </c>
      <c r="DJ115" s="9">
        <v>6.3054548041158046E-4</v>
      </c>
      <c r="DK115" s="6">
        <v>6</v>
      </c>
      <c r="DO115" s="15">
        <v>108</v>
      </c>
      <c r="DP115" s="9">
        <v>0.63306010928961776</v>
      </c>
      <c r="DQ115" s="9">
        <v>3.2171481757259889E-3</v>
      </c>
      <c r="DR115" s="9">
        <v>2.7220248473566659</v>
      </c>
      <c r="DS115" s="9">
        <v>2.7252419955323921</v>
      </c>
      <c r="DT115" s="9">
        <v>5.7899730835864237E-4</v>
      </c>
      <c r="DU115" s="6">
        <v>6</v>
      </c>
      <c r="DY115" s="15">
        <v>108</v>
      </c>
      <c r="DZ115" s="9">
        <v>0.63306010928961776</v>
      </c>
      <c r="EA115" s="9">
        <v>4.0854102755026088E-3</v>
      </c>
      <c r="EB115" s="9">
        <v>2.7211565852568897</v>
      </c>
      <c r="EC115" s="9">
        <v>2.7252419955323925</v>
      </c>
      <c r="ED115" s="9">
        <v>7.3526036845441808E-4</v>
      </c>
      <c r="EE115" s="6">
        <v>6</v>
      </c>
      <c r="EI115" s="15">
        <v>108</v>
      </c>
      <c r="EJ115" s="9">
        <v>0.63306010928961776</v>
      </c>
      <c r="EK115" s="9">
        <v>3.7962620997766226E-3</v>
      </c>
      <c r="EL115" s="9">
        <v>2.7214457334326156</v>
      </c>
      <c r="EM115" s="9">
        <v>2.7252419955323921</v>
      </c>
      <c r="EN115" s="9">
        <v>6.8322172854179495E-4</v>
      </c>
      <c r="EO115" s="6">
        <v>6</v>
      </c>
      <c r="ES115" s="15">
        <v>108</v>
      </c>
      <c r="ET115" s="9">
        <v>0.63306010928961776</v>
      </c>
      <c r="EU115" s="9">
        <v>4.8819985107967272E-3</v>
      </c>
      <c r="EV115" s="9">
        <v>2.7203599970215953</v>
      </c>
      <c r="EW115" s="9">
        <v>2.7252419955323921</v>
      </c>
      <c r="EX115" s="9">
        <v>8.7862412384046766E-4</v>
      </c>
      <c r="EY115" s="6">
        <v>6</v>
      </c>
      <c r="FC115" s="15">
        <f t="shared" si="31"/>
        <v>108</v>
      </c>
      <c r="FD115" s="9">
        <f t="shared" si="35"/>
        <v>0.63306010928961776</v>
      </c>
      <c r="FE115" s="9" cm="1">
        <f t="array" ref="FE115">VLOOKUP($G$13,'qx Malaria'!$B$1:$I$31,(FI115),FALSE)/(1-angola!FD115*INDEX($E$6:$G$11,FI115,2))</f>
        <v>3.0999627699180962E-3</v>
      </c>
      <c r="FF115" s="9">
        <f t="shared" si="33"/>
        <v>2.7221420327624739</v>
      </c>
      <c r="FG115" s="9">
        <f t="shared" si="28"/>
        <v>2.7252419955323921</v>
      </c>
      <c r="FH115" s="9">
        <f>(FE115*Table46[[#This Row],[qx (tau)]])/FG115</f>
        <v>5.5790719039216922E-4</v>
      </c>
      <c r="FI115" s="6">
        <f t="shared" si="29"/>
        <v>6</v>
      </c>
      <c r="FM115" s="15">
        <v>108</v>
      </c>
      <c r="FN115" s="9">
        <v>0.63306010928961776</v>
      </c>
      <c r="FO115" s="9">
        <v>5.4537542814594225E-3</v>
      </c>
      <c r="FP115" s="9">
        <v>2.7197882412509324</v>
      </c>
      <c r="FQ115" s="9">
        <v>2.7252419955323917</v>
      </c>
      <c r="FR115" s="9">
        <v>9.815242808024695E-4</v>
      </c>
      <c r="FS115" s="6">
        <v>6</v>
      </c>
      <c r="FW115" s="15">
        <v>108</v>
      </c>
      <c r="FX115" s="9">
        <v>0.63306010928961776</v>
      </c>
      <c r="FY115" s="9">
        <v>4.5258093819806437E-3</v>
      </c>
      <c r="FZ115" s="9">
        <v>2.7207161861504114</v>
      </c>
      <c r="GA115" s="9">
        <v>2.7252419955323921</v>
      </c>
      <c r="GB115" s="9">
        <v>8.1451997457958271E-4</v>
      </c>
      <c r="GC115" s="6">
        <v>6</v>
      </c>
      <c r="GG115" s="15">
        <v>108</v>
      </c>
      <c r="GH115" s="9">
        <v>0.63306010928961776</v>
      </c>
      <c r="GI115" s="9">
        <v>4.7879776619508601E-3</v>
      </c>
      <c r="GJ115" s="9">
        <v>2.7204540178704413</v>
      </c>
      <c r="GK115" s="9">
        <v>2.7252419955323921</v>
      </c>
      <c r="GL115" s="9">
        <v>8.6170298268132043E-4</v>
      </c>
      <c r="GM115" s="6">
        <v>6</v>
      </c>
      <c r="GQ115" s="15">
        <v>108</v>
      </c>
      <c r="GR115" s="9">
        <v>0.63306010928961776</v>
      </c>
      <c r="GS115" s="9">
        <v>3.4229039463886846E-3</v>
      </c>
      <c r="GT115" s="9">
        <v>2.7218190915860032</v>
      </c>
      <c r="GU115" s="9">
        <v>2.7252419955323921</v>
      </c>
      <c r="GV115" s="9">
        <v>6.1602763176489181E-4</v>
      </c>
      <c r="GW115" s="6">
        <v>6</v>
      </c>
      <c r="HA115" s="15">
        <v>108</v>
      </c>
      <c r="HB115" s="9">
        <v>0.63306010928961776</v>
      </c>
      <c r="HC115" s="9">
        <v>2.8347967237527943E-3</v>
      </c>
      <c r="HD115" s="9">
        <v>2.7224071988086394</v>
      </c>
      <c r="HE115" s="9">
        <v>2.7252419955323921</v>
      </c>
      <c r="HF115" s="9">
        <v>5.1018466764477747E-4</v>
      </c>
      <c r="HG115" s="6">
        <v>6</v>
      </c>
      <c r="HK115" s="15">
        <v>108</v>
      </c>
      <c r="HL115" s="9">
        <v>0.63306010928961776</v>
      </c>
      <c r="HM115" s="9">
        <v>2.4766999255398381E-3</v>
      </c>
      <c r="HN115" s="9">
        <v>2.7227652956068522</v>
      </c>
      <c r="HO115" s="9">
        <v>2.7252419955323921</v>
      </c>
      <c r="HP115" s="9">
        <v>4.4573719088211283E-4</v>
      </c>
      <c r="HQ115" s="6">
        <v>6</v>
      </c>
      <c r="HU115" s="15">
        <v>108</v>
      </c>
      <c r="HV115" s="9">
        <v>0.63306010928961776</v>
      </c>
      <c r="HW115" s="9">
        <v>2.2104437825763235E-3</v>
      </c>
      <c r="HX115" s="9">
        <v>2.7230315517498158</v>
      </c>
      <c r="HY115" s="9">
        <v>2.7252419955323921</v>
      </c>
      <c r="HZ115" s="9">
        <v>3.9781848099084701E-4</v>
      </c>
      <c r="IA115" s="6">
        <v>6</v>
      </c>
      <c r="IE115" s="15">
        <v>108</v>
      </c>
      <c r="IF115" s="9">
        <v>0.63306010928961776</v>
      </c>
      <c r="IG115" s="9">
        <v>2.106339538346986E-3</v>
      </c>
      <c r="IH115" s="9">
        <v>2.7231356559940454</v>
      </c>
      <c r="II115" s="9">
        <v>2.7252419955323925</v>
      </c>
      <c r="IJ115" s="9">
        <v>3.7908260875086372E-4</v>
      </c>
      <c r="IK115" s="6">
        <v>6</v>
      </c>
      <c r="IO115" s="15">
        <v>108</v>
      </c>
      <c r="IP115" s="9">
        <v>0.63306010928961776</v>
      </c>
      <c r="IQ115" s="9">
        <v>2.1303216679076707E-3</v>
      </c>
      <c r="IR115" s="9">
        <v>2.7231116738644845</v>
      </c>
      <c r="IS115" s="9">
        <v>2.7252419955323921</v>
      </c>
      <c r="IT115" s="9">
        <v>3.8339872591609548E-4</v>
      </c>
      <c r="IU115" s="6">
        <v>6</v>
      </c>
      <c r="IY115" s="15">
        <v>108</v>
      </c>
      <c r="IZ115" s="9">
        <v>0.63306010928961776</v>
      </c>
      <c r="JA115" s="9">
        <v>2.5404705882352959E-3</v>
      </c>
      <c r="JB115" s="9">
        <v>2.7227015249441568</v>
      </c>
      <c r="JC115" s="9">
        <v>2.7252419955323921</v>
      </c>
      <c r="JD115" s="9">
        <v>4.5721413879875174E-4</v>
      </c>
      <c r="JE115" s="6">
        <v>6</v>
      </c>
      <c r="JI115" s="15">
        <v>108</v>
      </c>
      <c r="JJ115" s="9">
        <v>0.63306010928961776</v>
      </c>
      <c r="JK115" s="9">
        <v>2.3085524944154892E-3</v>
      </c>
      <c r="JL115" s="9">
        <v>2.7229334430379768</v>
      </c>
      <c r="JM115" s="9">
        <v>2.7252419955323921</v>
      </c>
      <c r="JN115" s="9">
        <v>4.1547532393952213E-4</v>
      </c>
      <c r="JO115" s="6">
        <v>6</v>
      </c>
      <c r="JS115" s="15">
        <v>108</v>
      </c>
      <c r="JT115" s="9">
        <v>0.63306010928961776</v>
      </c>
      <c r="JU115" s="9">
        <v>2.9173715562174261E-3</v>
      </c>
      <c r="JV115" s="9">
        <v>2.7223246239761747</v>
      </c>
      <c r="JW115" s="9">
        <v>2.7252419955323921</v>
      </c>
      <c r="JX115" s="9">
        <v>5.2504584379324591E-4</v>
      </c>
      <c r="JY115" s="6">
        <v>6</v>
      </c>
      <c r="KC115" s="15">
        <v>108</v>
      </c>
      <c r="KD115" s="9">
        <v>0.63306010928961776</v>
      </c>
      <c r="KE115" s="9">
        <v>3.0342844378257656E-3</v>
      </c>
      <c r="KF115" s="9">
        <v>2.7222077110945664</v>
      </c>
      <c r="KG115" s="9">
        <v>2.7252419955323921</v>
      </c>
      <c r="KH115" s="9">
        <v>5.4608691497375051E-4</v>
      </c>
      <c r="KI115" s="6">
        <v>6</v>
      </c>
      <c r="KM115" s="15">
        <v>108</v>
      </c>
      <c r="KN115" s="9">
        <v>0.63306010928961776</v>
      </c>
      <c r="KO115" s="9">
        <v>3.1141340282948645E-3</v>
      </c>
      <c r="KP115" s="9">
        <v>2.7221278615040974</v>
      </c>
      <c r="KQ115" s="9">
        <v>2.7252419955323921</v>
      </c>
      <c r="KR115" s="9">
        <v>5.6045762326253337E-4</v>
      </c>
      <c r="KS115" s="6">
        <v>6</v>
      </c>
      <c r="KW115" s="15">
        <v>108</v>
      </c>
      <c r="KX115" s="9">
        <v>0.63306010928961776</v>
      </c>
      <c r="KY115" s="9">
        <v>3.0999627699180962E-3</v>
      </c>
      <c r="KZ115" s="9">
        <v>2.7221420327624739</v>
      </c>
      <c r="LA115" s="9">
        <v>2.7252419955323921</v>
      </c>
      <c r="LB115" s="9">
        <v>5.5790719039216922E-4</v>
      </c>
      <c r="LC115" s="6">
        <v>6</v>
      </c>
    </row>
    <row r="116" spans="1:315">
      <c r="A116" s="6">
        <v>109</v>
      </c>
      <c r="B116" s="6">
        <v>0.4995759093656989</v>
      </c>
      <c r="C116" s="6">
        <f>1-Table46[[#This Row],[qx (tau)]]</f>
        <v>0.50042409063430116</v>
      </c>
      <c r="H116" s="15">
        <f t="shared" si="30"/>
        <v>109</v>
      </c>
      <c r="I116" s="9">
        <f t="shared" si="34"/>
        <v>0.64972677595628447</v>
      </c>
      <c r="J116" s="9" cm="1">
        <f t="array" ref="J116">VLOOKUP($G$13,'qx Malaria'!$B$1:$I$31,(N116),FALSE)/(1-angola!I116*INDEX($E$6:$G$11,N116,2))</f>
        <v>3.247464898595947E-3</v>
      </c>
      <c r="K116" s="9">
        <f t="shared" si="32"/>
        <v>2.8516667316692694</v>
      </c>
      <c r="L116" s="9">
        <f t="shared" si="26"/>
        <v>2.8549141965678655</v>
      </c>
      <c r="M116" s="9">
        <f>(J116*Table46[[#This Row],[qx (tau)]])/L116</f>
        <v>5.6826759690348249E-4</v>
      </c>
      <c r="N116" s="6">
        <f t="shared" si="27"/>
        <v>6</v>
      </c>
      <c r="S116" s="15">
        <v>109</v>
      </c>
      <c r="T116" s="9">
        <v>0.64972677595628447</v>
      </c>
      <c r="U116" s="9">
        <v>2.2051357254290189E-3</v>
      </c>
      <c r="V116" s="9">
        <v>2.8527090608424364</v>
      </c>
      <c r="W116" s="9">
        <v>2.8549141965678655</v>
      </c>
      <c r="X116" s="9">
        <v>3.8587243239406575E-4</v>
      </c>
      <c r="Y116" s="6">
        <v>6</v>
      </c>
      <c r="AC116" s="15">
        <v>109</v>
      </c>
      <c r="AD116" s="9">
        <v>0.64972677595628447</v>
      </c>
      <c r="AE116" s="9">
        <v>2.425820592823715E-3</v>
      </c>
      <c r="AF116" s="9">
        <v>2.8524883759750419</v>
      </c>
      <c r="AG116" s="9">
        <v>2.8549141965678655</v>
      </c>
      <c r="AH116" s="9">
        <v>4.2448965018803428E-4</v>
      </c>
      <c r="AI116" s="6">
        <v>6</v>
      </c>
      <c r="AM116" s="15">
        <v>109</v>
      </c>
      <c r="AN116" s="9">
        <v>0.64972677595628447</v>
      </c>
      <c r="AO116" s="9">
        <v>2.5131809672386918E-3</v>
      </c>
      <c r="AP116" s="9">
        <v>2.852401015600627</v>
      </c>
      <c r="AQ116" s="9">
        <v>2.8549141965678655</v>
      </c>
      <c r="AR116" s="9">
        <v>4.3977667301462467E-4</v>
      </c>
      <c r="AS116" s="6">
        <v>6</v>
      </c>
      <c r="AW116" s="15">
        <v>109</v>
      </c>
      <c r="AX116" s="9">
        <v>0.64972677595628447</v>
      </c>
      <c r="AY116" s="9">
        <v>2.621382215288614E-3</v>
      </c>
      <c r="AZ116" s="9">
        <v>2.8522928143525768</v>
      </c>
      <c r="BA116" s="9">
        <v>2.8549141965678655</v>
      </c>
      <c r="BB116" s="9">
        <v>4.5871059997958471E-4</v>
      </c>
      <c r="BC116" s="6">
        <v>6</v>
      </c>
      <c r="BG116" s="15">
        <v>109</v>
      </c>
      <c r="BH116" s="9">
        <v>0.64972677595628447</v>
      </c>
      <c r="BI116" s="9">
        <v>2.7555631825273035E-3</v>
      </c>
      <c r="BJ116" s="9">
        <v>2.8521586333853381</v>
      </c>
      <c r="BK116" s="9">
        <v>2.8549141965678655</v>
      </c>
      <c r="BL116" s="9">
        <v>4.821906677197725E-4</v>
      </c>
      <c r="BM116" s="6">
        <v>6</v>
      </c>
      <c r="BQ116" s="15">
        <v>109</v>
      </c>
      <c r="BR116" s="9">
        <v>0.64972677595628447</v>
      </c>
      <c r="BS116" s="9">
        <v>2.8834633385335443E-3</v>
      </c>
      <c r="BT116" s="9">
        <v>2.852030733229332</v>
      </c>
      <c r="BU116" s="9">
        <v>2.8549141965678655</v>
      </c>
      <c r="BV116" s="9">
        <v>5.0457166845935589E-4</v>
      </c>
      <c r="BW116" s="6">
        <v>6</v>
      </c>
      <c r="CA116" s="15">
        <v>109</v>
      </c>
      <c r="CB116" s="9">
        <v>0.64972677595628447</v>
      </c>
      <c r="CC116" s="9">
        <v>3.0204992199688013E-3</v>
      </c>
      <c r="CD116" s="9">
        <v>2.8518936973478963</v>
      </c>
      <c r="CE116" s="9">
        <v>2.854914196567865</v>
      </c>
      <c r="CF116" s="9">
        <v>5.285513121089094E-4</v>
      </c>
      <c r="CG116" s="6">
        <v>6</v>
      </c>
      <c r="CK116" s="15">
        <v>109</v>
      </c>
      <c r="CL116" s="9">
        <v>0.64972677595628447</v>
      </c>
      <c r="CM116" s="9">
        <v>3.2097800312012514E-3</v>
      </c>
      <c r="CN116" s="9">
        <v>2.8517044165366641</v>
      </c>
      <c r="CO116" s="9">
        <v>2.8549141965678655</v>
      </c>
      <c r="CP116" s="9">
        <v>5.6167319489985532E-4</v>
      </c>
      <c r="CQ116" s="6">
        <v>6</v>
      </c>
      <c r="CU116" s="15">
        <v>109</v>
      </c>
      <c r="CV116" s="9">
        <v>0.64972677595628447</v>
      </c>
      <c r="CW116" s="9">
        <v>3.4353182527301126E-3</v>
      </c>
      <c r="CX116" s="9">
        <v>2.851478878315135</v>
      </c>
      <c r="CY116" s="9">
        <v>2.854914196567865</v>
      </c>
      <c r="CZ116" s="9">
        <v>6.0113969173974555E-4</v>
      </c>
      <c r="DA116" s="6">
        <v>6</v>
      </c>
      <c r="DE116" s="15">
        <v>109</v>
      </c>
      <c r="DF116" s="9">
        <v>0.64972677595628447</v>
      </c>
      <c r="DG116" s="9">
        <v>3.6702776911076477E-3</v>
      </c>
      <c r="DH116" s="9">
        <v>2.8512439188767575</v>
      </c>
      <c r="DI116" s="9">
        <v>2.854914196567865</v>
      </c>
      <c r="DJ116" s="9">
        <v>6.4225478908054253E-4</v>
      </c>
      <c r="DK116" s="6">
        <v>6</v>
      </c>
      <c r="DO116" s="15">
        <v>109</v>
      </c>
      <c r="DP116" s="9">
        <v>0.64972677595628447</v>
      </c>
      <c r="DQ116" s="9">
        <v>3.3702262090483646E-3</v>
      </c>
      <c r="DR116" s="9">
        <v>2.8515439703588168</v>
      </c>
      <c r="DS116" s="9">
        <v>2.854914196567865</v>
      </c>
      <c r="DT116" s="9">
        <v>5.8974936100620755E-4</v>
      </c>
      <c r="DU116" s="6">
        <v>6</v>
      </c>
      <c r="DY116" s="15">
        <v>109</v>
      </c>
      <c r="DZ116" s="9">
        <v>0.64972677595628447</v>
      </c>
      <c r="EA116" s="9">
        <v>4.2798018720748869E-3</v>
      </c>
      <c r="EB116" s="9">
        <v>2.8506343946957906</v>
      </c>
      <c r="EC116" s="9">
        <v>2.8549141965678655</v>
      </c>
      <c r="ED116" s="9">
        <v>7.4891424573011913E-4</v>
      </c>
      <c r="EE116" s="6">
        <v>6</v>
      </c>
      <c r="EI116" s="15">
        <v>109</v>
      </c>
      <c r="EJ116" s="9">
        <v>0.64972677595628447</v>
      </c>
      <c r="EK116" s="9">
        <v>3.9768954758190372E-3</v>
      </c>
      <c r="EL116" s="9">
        <v>2.8509373010920465</v>
      </c>
      <c r="EM116" s="9">
        <v>2.8549141965678655</v>
      </c>
      <c r="EN116" s="9">
        <v>6.9590924174641855E-4</v>
      </c>
      <c r="EO116" s="6">
        <v>6</v>
      </c>
      <c r="ES116" s="15">
        <v>109</v>
      </c>
      <c r="ET116" s="9">
        <v>0.64972677595628447</v>
      </c>
      <c r="EU116" s="9">
        <v>5.1142932917316733E-3</v>
      </c>
      <c r="EV116" s="9">
        <v>2.8497999032761339</v>
      </c>
      <c r="EW116" s="9">
        <v>2.8549141965678655</v>
      </c>
      <c r="EX116" s="9">
        <v>8.9494028403771283E-4</v>
      </c>
      <c r="EY116" s="6">
        <v>6</v>
      </c>
      <c r="FC116" s="15">
        <f t="shared" si="31"/>
        <v>109</v>
      </c>
      <c r="FD116" s="9">
        <f t="shared" si="35"/>
        <v>0.64972677595628447</v>
      </c>
      <c r="FE116" s="9" cm="1">
        <f t="array" ref="FE116">VLOOKUP($G$13,'qx Malaria'!$B$1:$I$31,(FI116),FALSE)/(1-angola!FD116*INDEX($E$6:$G$11,FI116,2))</f>
        <v>3.247464898595947E-3</v>
      </c>
      <c r="FF116" s="9">
        <f t="shared" si="33"/>
        <v>2.8516667316692694</v>
      </c>
      <c r="FG116" s="9">
        <f t="shared" si="28"/>
        <v>2.8549141965678655</v>
      </c>
      <c r="FH116" s="9">
        <f>(FE116*Table46[[#This Row],[qx (tau)]])/FG116</f>
        <v>5.6826759690348249E-4</v>
      </c>
      <c r="FI116" s="6">
        <f t="shared" si="29"/>
        <v>6</v>
      </c>
      <c r="FM116" s="15">
        <v>109</v>
      </c>
      <c r="FN116" s="9">
        <v>0.64972677595628447</v>
      </c>
      <c r="FO116" s="9">
        <v>5.7132542901716116E-3</v>
      </c>
      <c r="FP116" s="9">
        <v>2.8492009422776938</v>
      </c>
      <c r="FQ116" s="9">
        <v>2.8549141965678655</v>
      </c>
      <c r="FR116" s="9">
        <v>9.9975130982263641E-4</v>
      </c>
      <c r="FS116" s="6">
        <v>6</v>
      </c>
      <c r="FW116" s="15">
        <v>109</v>
      </c>
      <c r="FX116" s="9">
        <v>0.64972677595628447</v>
      </c>
      <c r="FY116" s="9">
        <v>4.7411560062402538E-3</v>
      </c>
      <c r="FZ116" s="9">
        <v>2.850173040561625</v>
      </c>
      <c r="GA116" s="9">
        <v>2.854914196567865</v>
      </c>
      <c r="GB116" s="9">
        <v>8.2964571268361617E-4</v>
      </c>
      <c r="GC116" s="6">
        <v>6</v>
      </c>
      <c r="GG116" s="15">
        <v>109</v>
      </c>
      <c r="GH116" s="9">
        <v>0.64972677595628447</v>
      </c>
      <c r="GI116" s="9">
        <v>5.0157987519500831E-3</v>
      </c>
      <c r="GJ116" s="9">
        <v>2.8498983978159154</v>
      </c>
      <c r="GK116" s="9">
        <v>2.8549141965678655</v>
      </c>
      <c r="GL116" s="9">
        <v>8.7770491516459643E-4</v>
      </c>
      <c r="GM116" s="6">
        <v>6</v>
      </c>
      <c r="GQ116" s="15">
        <v>109</v>
      </c>
      <c r="GR116" s="9">
        <v>0.64972677595628447</v>
      </c>
      <c r="GS116" s="9">
        <v>3.5857722308892388E-3</v>
      </c>
      <c r="GT116" s="9">
        <v>2.8513284243369759</v>
      </c>
      <c r="GU116" s="9">
        <v>2.854914196567865</v>
      </c>
      <c r="GV116" s="9">
        <v>6.274673421633179E-4</v>
      </c>
      <c r="GW116" s="6">
        <v>6</v>
      </c>
      <c r="HA116" s="15">
        <v>109</v>
      </c>
      <c r="HB116" s="9">
        <v>0.64972677595628447</v>
      </c>
      <c r="HC116" s="9">
        <v>2.9696817472698936E-3</v>
      </c>
      <c r="HD116" s="9">
        <v>2.8519445148205955</v>
      </c>
      <c r="HE116" s="9">
        <v>2.8549141965678655</v>
      </c>
      <c r="HF116" s="9">
        <v>5.1965886092219995E-4</v>
      </c>
      <c r="HG116" s="6">
        <v>6</v>
      </c>
      <c r="HK116" s="15">
        <v>109</v>
      </c>
      <c r="HL116" s="9">
        <v>0.64972677595628447</v>
      </c>
      <c r="HM116" s="9">
        <v>2.594546021840876E-3</v>
      </c>
      <c r="HN116" s="9">
        <v>2.8523196505460242</v>
      </c>
      <c r="HO116" s="9">
        <v>2.854914196567865</v>
      </c>
      <c r="HP116" s="9">
        <v>4.5401458643154718E-4</v>
      </c>
      <c r="HQ116" s="6">
        <v>6</v>
      </c>
      <c r="HU116" s="15">
        <v>109</v>
      </c>
      <c r="HV116" s="9">
        <v>0.64972677595628447</v>
      </c>
      <c r="HW116" s="9">
        <v>2.3156209048361956E-3</v>
      </c>
      <c r="HX116" s="9">
        <v>2.8525985756630292</v>
      </c>
      <c r="HY116" s="9">
        <v>2.8549141965678655</v>
      </c>
      <c r="HZ116" s="9">
        <v>4.0520602008651836E-4</v>
      </c>
      <c r="IA116" s="6">
        <v>6</v>
      </c>
      <c r="IE116" s="15">
        <v>109</v>
      </c>
      <c r="IF116" s="9">
        <v>0.64972677595628447</v>
      </c>
      <c r="IG116" s="9">
        <v>2.2065631825273035E-3</v>
      </c>
      <c r="IH116" s="9">
        <v>2.8527076333853381</v>
      </c>
      <c r="II116" s="9">
        <v>2.8549141965678655</v>
      </c>
      <c r="IJ116" s="9">
        <v>3.8612222034874872E-4</v>
      </c>
      <c r="IK116" s="6">
        <v>6</v>
      </c>
      <c r="IO116" s="15">
        <v>109</v>
      </c>
      <c r="IP116" s="9">
        <v>0.64972677595628447</v>
      </c>
      <c r="IQ116" s="9">
        <v>2.2316864274571002E-3</v>
      </c>
      <c r="IR116" s="9">
        <v>2.8526825101404083</v>
      </c>
      <c r="IS116" s="9">
        <v>2.8549141965678655</v>
      </c>
      <c r="IT116" s="9">
        <v>3.9051848835116676E-4</v>
      </c>
      <c r="IU116" s="6">
        <v>6</v>
      </c>
      <c r="IY116" s="15">
        <v>109</v>
      </c>
      <c r="IZ116" s="9">
        <v>0.64972677595628447</v>
      </c>
      <c r="JA116" s="9">
        <v>2.661351014040564E-3</v>
      </c>
      <c r="JB116" s="9">
        <v>2.8522528455538247</v>
      </c>
      <c r="JC116" s="9">
        <v>2.8549141965678655</v>
      </c>
      <c r="JD116" s="9">
        <v>4.6570466271070451E-4</v>
      </c>
      <c r="JE116" s="6">
        <v>6</v>
      </c>
      <c r="JI116" s="15">
        <v>109</v>
      </c>
      <c r="JJ116" s="9">
        <v>0.64972677595628447</v>
      </c>
      <c r="JK116" s="9">
        <v>2.4183978159126387E-3</v>
      </c>
      <c r="JL116" s="9">
        <v>2.8524957987519528</v>
      </c>
      <c r="JM116" s="9">
        <v>2.8549141965678655</v>
      </c>
      <c r="JN116" s="9">
        <v>4.2319075282368354E-4</v>
      </c>
      <c r="JO116" s="6">
        <v>6</v>
      </c>
      <c r="JS116" s="15">
        <v>109</v>
      </c>
      <c r="JT116" s="9">
        <v>0.64972677595628447</v>
      </c>
      <c r="JU116" s="9">
        <v>3.0561856474259001E-3</v>
      </c>
      <c r="JV116" s="9">
        <v>2.8518580109204397</v>
      </c>
      <c r="JW116" s="9">
        <v>2.8549141965678655</v>
      </c>
      <c r="JX116" s="9">
        <v>5.3479601097598068E-4</v>
      </c>
      <c r="JY116" s="6">
        <v>6</v>
      </c>
      <c r="KC116" s="15">
        <v>109</v>
      </c>
      <c r="KD116" s="9">
        <v>0.64972677595628447</v>
      </c>
      <c r="KE116" s="9">
        <v>3.1786614664586614E-3</v>
      </c>
      <c r="KF116" s="9">
        <v>2.8517355351014064</v>
      </c>
      <c r="KG116" s="9">
        <v>2.854914196567865</v>
      </c>
      <c r="KH116" s="9">
        <v>5.5622781748776928E-4</v>
      </c>
      <c r="KI116" s="6">
        <v>6</v>
      </c>
      <c r="KM116" s="15">
        <v>109</v>
      </c>
      <c r="KN116" s="9">
        <v>0.64972677595628447</v>
      </c>
      <c r="KO116" s="9">
        <v>3.2623104524180995E-3</v>
      </c>
      <c r="KP116" s="9">
        <v>2.8516518861154472</v>
      </c>
      <c r="KQ116" s="9">
        <v>2.8549141965678655</v>
      </c>
      <c r="KR116" s="9">
        <v>5.7086539163218408E-4</v>
      </c>
      <c r="KS116" s="6">
        <v>6</v>
      </c>
      <c r="KW116" s="15">
        <v>109</v>
      </c>
      <c r="KX116" s="9">
        <v>0.64972677595628447</v>
      </c>
      <c r="KY116" s="9">
        <v>3.247464898595947E-3</v>
      </c>
      <c r="KZ116" s="9">
        <v>2.8516667316692694</v>
      </c>
      <c r="LA116" s="9">
        <v>2.8549141965678655</v>
      </c>
      <c r="LB116" s="9">
        <v>5.6826759690348249E-4</v>
      </c>
      <c r="LC116" s="6">
        <v>6</v>
      </c>
    </row>
    <row r="117" spans="1:315">
      <c r="A117" s="6">
        <v>110</v>
      </c>
      <c r="B117" s="6">
        <v>0.5082986385270214</v>
      </c>
      <c r="C117" s="6">
        <f>1-Table46[[#This Row],[qx (tau)]]</f>
        <v>0.4917013614729786</v>
      </c>
      <c r="H117" s="15">
        <f t="shared" si="30"/>
        <v>110</v>
      </c>
      <c r="I117" s="9">
        <f t="shared" si="34"/>
        <v>0.66639344262295119</v>
      </c>
      <c r="J117" s="9" cm="1">
        <f t="array" ref="J117">VLOOKUP($G$13,'qx Malaria'!$B$1:$I$31,(N117),FALSE)/(1-angola!I117*INDEX($E$6:$G$11,N117,2))</f>
        <v>3.4097051597051639E-3</v>
      </c>
      <c r="K117" s="9">
        <f t="shared" si="32"/>
        <v>2.9941332923832955</v>
      </c>
      <c r="L117" s="9">
        <f t="shared" si="26"/>
        <v>2.9975429975430008</v>
      </c>
      <c r="M117" s="9">
        <f>(J117*Table46[[#This Row],[qx (tau)]])/L117</f>
        <v>5.7818970132448699E-4</v>
      </c>
      <c r="N117" s="6">
        <f t="shared" si="27"/>
        <v>6</v>
      </c>
      <c r="S117" s="15">
        <v>110</v>
      </c>
      <c r="T117" s="9">
        <v>0.66639344262295119</v>
      </c>
      <c r="U117" s="9">
        <v>2.3153022113022136E-3</v>
      </c>
      <c r="V117" s="9">
        <v>2.9952276953316987</v>
      </c>
      <c r="W117" s="9">
        <v>2.9975429975430008</v>
      </c>
      <c r="X117" s="9">
        <v>3.9260986839827124E-4</v>
      </c>
      <c r="Y117" s="6">
        <v>6</v>
      </c>
      <c r="AC117" s="15">
        <v>110</v>
      </c>
      <c r="AD117" s="9">
        <v>0.66639344262295119</v>
      </c>
      <c r="AE117" s="9">
        <v>2.547012285012288E-3</v>
      </c>
      <c r="AF117" s="9">
        <v>2.9949959852579888</v>
      </c>
      <c r="AG117" s="9">
        <v>2.9975429975430012</v>
      </c>
      <c r="AH117" s="9">
        <v>4.3190135315641004E-4</v>
      </c>
      <c r="AI117" s="6">
        <v>6</v>
      </c>
      <c r="AM117" s="15">
        <v>110</v>
      </c>
      <c r="AN117" s="9">
        <v>0.66639344262295119</v>
      </c>
      <c r="AO117" s="9">
        <v>2.6387371007371035E-3</v>
      </c>
      <c r="AP117" s="9">
        <v>2.9949042604422638</v>
      </c>
      <c r="AQ117" s="9">
        <v>2.9975429975430008</v>
      </c>
      <c r="AR117" s="9">
        <v>4.4745529149533691E-4</v>
      </c>
      <c r="AS117" s="6">
        <v>6</v>
      </c>
      <c r="AW117" s="15">
        <v>110</v>
      </c>
      <c r="AX117" s="9">
        <v>0.66639344262295119</v>
      </c>
      <c r="AY117" s="9">
        <v>2.7523439803439835E-3</v>
      </c>
      <c r="AZ117" s="9">
        <v>2.9947906535626569</v>
      </c>
      <c r="BA117" s="9">
        <v>2.9975429975430008</v>
      </c>
      <c r="BB117" s="9">
        <v>4.667198098955111E-4</v>
      </c>
      <c r="BC117" s="6">
        <v>6</v>
      </c>
      <c r="BG117" s="15">
        <v>110</v>
      </c>
      <c r="BH117" s="9">
        <v>0.66639344262295119</v>
      </c>
      <c r="BI117" s="9">
        <v>2.8932285012285043E-3</v>
      </c>
      <c r="BJ117" s="9">
        <v>2.9946497690417724</v>
      </c>
      <c r="BK117" s="9">
        <v>2.9975429975430008</v>
      </c>
      <c r="BL117" s="9">
        <v>4.9060984590628103E-4</v>
      </c>
      <c r="BM117" s="6">
        <v>6</v>
      </c>
      <c r="BQ117" s="15">
        <v>110</v>
      </c>
      <c r="BR117" s="9">
        <v>0.66639344262295119</v>
      </c>
      <c r="BS117" s="9">
        <v>3.0275184275184311E-3</v>
      </c>
      <c r="BT117" s="9">
        <v>2.9945154791154827</v>
      </c>
      <c r="BU117" s="9">
        <v>2.9975429975430012</v>
      </c>
      <c r="BV117" s="9">
        <v>5.1338162491229155E-4</v>
      </c>
      <c r="BW117" s="6">
        <v>6</v>
      </c>
      <c r="CA117" s="15">
        <v>110</v>
      </c>
      <c r="CB117" s="9">
        <v>0.66639344262295119</v>
      </c>
      <c r="CC117" s="9">
        <v>3.1714004914004945E-3</v>
      </c>
      <c r="CD117" s="9">
        <v>2.9943715970516003</v>
      </c>
      <c r="CE117" s="9">
        <v>2.9975429975430008</v>
      </c>
      <c r="CF117" s="9">
        <v>5.3777995956158856E-4</v>
      </c>
      <c r="CG117" s="6">
        <v>6</v>
      </c>
      <c r="CK117" s="15">
        <v>110</v>
      </c>
      <c r="CL117" s="9">
        <v>0.66639344262295119</v>
      </c>
      <c r="CM117" s="9">
        <v>3.3701375921375964E-3</v>
      </c>
      <c r="CN117" s="9">
        <v>2.9941728599508632</v>
      </c>
      <c r="CO117" s="9">
        <v>2.9975429975430008</v>
      </c>
      <c r="CP117" s="9">
        <v>5.7148015929593026E-4</v>
      </c>
      <c r="CQ117" s="6">
        <v>6</v>
      </c>
      <c r="CU117" s="15">
        <v>110</v>
      </c>
      <c r="CV117" s="9">
        <v>0.66639344262295119</v>
      </c>
      <c r="CW117" s="9">
        <v>3.6069434889434929E-3</v>
      </c>
      <c r="CX117" s="9">
        <v>2.9939360540540574</v>
      </c>
      <c r="CY117" s="9">
        <v>2.9975429975430008</v>
      </c>
      <c r="CZ117" s="9">
        <v>6.1163575173956482E-4</v>
      </c>
      <c r="DA117" s="6">
        <v>6</v>
      </c>
      <c r="DE117" s="15">
        <v>110</v>
      </c>
      <c r="DF117" s="9">
        <v>0.66639344262295119</v>
      </c>
      <c r="DG117" s="9">
        <v>3.853641277641282E-3</v>
      </c>
      <c r="DH117" s="9">
        <v>2.9936893562653597</v>
      </c>
      <c r="DI117" s="9">
        <v>2.9975429975430008</v>
      </c>
      <c r="DJ117" s="9">
        <v>6.5346872969033868E-4</v>
      </c>
      <c r="DK117" s="6">
        <v>6</v>
      </c>
      <c r="DO117" s="15">
        <v>110</v>
      </c>
      <c r="DP117" s="9">
        <v>0.66639344262295119</v>
      </c>
      <c r="DQ117" s="9">
        <v>3.5385995085995122E-3</v>
      </c>
      <c r="DR117" s="9">
        <v>2.9940043980344013</v>
      </c>
      <c r="DS117" s="9">
        <v>2.9975429975430008</v>
      </c>
      <c r="DT117" s="9">
        <v>6.0004654278114872E-4</v>
      </c>
      <c r="DU117" s="6">
        <v>6</v>
      </c>
      <c r="DY117" s="15">
        <v>110</v>
      </c>
      <c r="DZ117" s="9">
        <v>0.66639344262295119</v>
      </c>
      <c r="EA117" s="9">
        <v>4.4936167076167124E-3</v>
      </c>
      <c r="EB117" s="9">
        <v>2.9930493808353842</v>
      </c>
      <c r="EC117" s="9">
        <v>2.9975429975430008</v>
      </c>
      <c r="ED117" s="9">
        <v>7.6199048901585769E-4</v>
      </c>
      <c r="EE117" s="6">
        <v>6</v>
      </c>
      <c r="EI117" s="15">
        <v>110</v>
      </c>
      <c r="EJ117" s="9">
        <v>0.66639344262295119</v>
      </c>
      <c r="EK117" s="9">
        <v>4.1755773955774005E-3</v>
      </c>
      <c r="EL117" s="9">
        <v>2.9933674201474236</v>
      </c>
      <c r="EM117" s="9">
        <v>2.9975429975430012</v>
      </c>
      <c r="EN117" s="9">
        <v>7.0806000346814075E-4</v>
      </c>
      <c r="EO117" s="6">
        <v>6</v>
      </c>
      <c r="ES117" s="15">
        <v>110</v>
      </c>
      <c r="ET117" s="9">
        <v>0.66639344262295119</v>
      </c>
      <c r="EU117" s="9">
        <v>5.3697985257985317E-3</v>
      </c>
      <c r="EV117" s="9">
        <v>2.9921731990172025</v>
      </c>
      <c r="EW117" s="9">
        <v>2.9975429975430008</v>
      </c>
      <c r="EX117" s="9">
        <v>9.1056618105730611E-4</v>
      </c>
      <c r="EY117" s="6">
        <v>6</v>
      </c>
      <c r="FC117" s="15">
        <f t="shared" si="31"/>
        <v>110</v>
      </c>
      <c r="FD117" s="9">
        <f t="shared" si="35"/>
        <v>0.66639344262295119</v>
      </c>
      <c r="FE117" s="9" cm="1">
        <f t="array" ref="FE117">VLOOKUP($G$13,'qx Malaria'!$B$1:$I$31,(FI117),FALSE)/(1-angola!FD117*INDEX($E$6:$G$11,FI117,2))</f>
        <v>3.4097051597051639E-3</v>
      </c>
      <c r="FF117" s="9">
        <f t="shared" si="33"/>
        <v>2.9941332923832955</v>
      </c>
      <c r="FG117" s="9">
        <f t="shared" si="28"/>
        <v>2.9975429975430008</v>
      </c>
      <c r="FH117" s="9">
        <f>(FE117*Table46[[#This Row],[qx (tau)]])/FG117</f>
        <v>5.7818970132448699E-4</v>
      </c>
      <c r="FI117" s="6">
        <f t="shared" si="29"/>
        <v>6</v>
      </c>
      <c r="FM117" s="15">
        <v>110</v>
      </c>
      <c r="FN117" s="9">
        <v>0.66639344262295119</v>
      </c>
      <c r="FO117" s="9">
        <v>5.9986830466830527E-3</v>
      </c>
      <c r="FP117" s="9">
        <v>2.9915443144963176</v>
      </c>
      <c r="FQ117" s="9">
        <v>2.9975429975430008</v>
      </c>
      <c r="FR117" s="9">
        <v>1.0172072354202751E-3</v>
      </c>
      <c r="FS117" s="6">
        <v>6</v>
      </c>
      <c r="FW117" s="15">
        <v>110</v>
      </c>
      <c r="FX117" s="9">
        <v>0.66639344262295119</v>
      </c>
      <c r="FY117" s="9">
        <v>4.9780196560196615E-3</v>
      </c>
      <c r="FZ117" s="9">
        <v>2.9925649778869814</v>
      </c>
      <c r="GA117" s="9">
        <v>2.9975429975430012</v>
      </c>
      <c r="GB117" s="9">
        <v>8.4413154900182439E-4</v>
      </c>
      <c r="GC117" s="6">
        <v>6</v>
      </c>
      <c r="GG117" s="15">
        <v>110</v>
      </c>
      <c r="GH117" s="9">
        <v>0.66639344262295119</v>
      </c>
      <c r="GI117" s="9">
        <v>5.2663832923832985E-3</v>
      </c>
      <c r="GJ117" s="9">
        <v>2.9922766142506179</v>
      </c>
      <c r="GK117" s="9">
        <v>2.9975429975430012</v>
      </c>
      <c r="GL117" s="9">
        <v>8.9302987802812378E-4</v>
      </c>
      <c r="GM117" s="6">
        <v>6</v>
      </c>
      <c r="GQ117" s="15">
        <v>110</v>
      </c>
      <c r="GR117" s="9">
        <v>0.66639344262295119</v>
      </c>
      <c r="GS117" s="9">
        <v>3.7649140049140092E-3</v>
      </c>
      <c r="GT117" s="9">
        <v>2.9937780835380869</v>
      </c>
      <c r="GU117" s="9">
        <v>2.9975429975430008</v>
      </c>
      <c r="GV117" s="9">
        <v>6.3842308998993884E-4</v>
      </c>
      <c r="GW117" s="6">
        <v>6</v>
      </c>
      <c r="HA117" s="15">
        <v>110</v>
      </c>
      <c r="HB117" s="9">
        <v>0.66639344262295119</v>
      </c>
      <c r="HC117" s="9">
        <v>3.1180442260442297E-3</v>
      </c>
      <c r="HD117" s="9">
        <v>2.9944249533169565</v>
      </c>
      <c r="HE117" s="9">
        <v>2.9975429975430008</v>
      </c>
      <c r="HF117" s="9">
        <v>5.2873224379580773E-4</v>
      </c>
      <c r="HG117" s="6">
        <v>6</v>
      </c>
      <c r="HK117" s="15">
        <v>110</v>
      </c>
      <c r="HL117" s="9">
        <v>0.66639344262295119</v>
      </c>
      <c r="HM117" s="9">
        <v>2.7241670761670791E-3</v>
      </c>
      <c r="HN117" s="9">
        <v>2.9948188304668335</v>
      </c>
      <c r="HO117" s="9">
        <v>2.9975429975430008</v>
      </c>
      <c r="HP117" s="9">
        <v>4.6194180269335704E-4</v>
      </c>
      <c r="HQ117" s="6">
        <v>6</v>
      </c>
      <c r="HU117" s="15">
        <v>110</v>
      </c>
      <c r="HV117" s="9">
        <v>0.66639344262295119</v>
      </c>
      <c r="HW117" s="9">
        <v>2.4313071253071281E-3</v>
      </c>
      <c r="HX117" s="9">
        <v>2.9951116904176938</v>
      </c>
      <c r="HY117" s="9">
        <v>2.9975429975430008</v>
      </c>
      <c r="HZ117" s="9">
        <v>4.1228102570926709E-4</v>
      </c>
      <c r="IA117" s="6">
        <v>6</v>
      </c>
      <c r="IE117" s="15">
        <v>110</v>
      </c>
      <c r="IF117" s="9">
        <v>0.66639344262295119</v>
      </c>
      <c r="IG117" s="9">
        <v>2.3168009828009855E-3</v>
      </c>
      <c r="IH117" s="9">
        <v>2.9952261965601998</v>
      </c>
      <c r="II117" s="9">
        <v>2.9975429975430008</v>
      </c>
      <c r="IJ117" s="9">
        <v>3.9286401771753483E-4</v>
      </c>
      <c r="IK117" s="6">
        <v>6</v>
      </c>
      <c r="IO117" s="15">
        <v>110</v>
      </c>
      <c r="IP117" s="9">
        <v>0.66639344262295119</v>
      </c>
      <c r="IQ117" s="9">
        <v>2.3431793611793637E-3</v>
      </c>
      <c r="IR117" s="9">
        <v>2.9951998181818213</v>
      </c>
      <c r="IS117" s="9">
        <v>2.9975429975430008</v>
      </c>
      <c r="IT117" s="9">
        <v>3.9733704573657267E-4</v>
      </c>
      <c r="IU117" s="6">
        <v>6</v>
      </c>
      <c r="IY117" s="15">
        <v>110</v>
      </c>
      <c r="IZ117" s="9">
        <v>0.66639344262295119</v>
      </c>
      <c r="JA117" s="9">
        <v>2.7943095823095856E-3</v>
      </c>
      <c r="JB117" s="9">
        <v>2.994748687960691</v>
      </c>
      <c r="JC117" s="9">
        <v>2.9975429975430008</v>
      </c>
      <c r="JD117" s="9">
        <v>4.7383599083488938E-4</v>
      </c>
      <c r="JE117" s="6">
        <v>6</v>
      </c>
      <c r="JI117" s="15">
        <v>110</v>
      </c>
      <c r="JJ117" s="9">
        <v>0.66639344262295119</v>
      </c>
      <c r="JK117" s="9">
        <v>2.5392186732186759E-3</v>
      </c>
      <c r="JL117" s="9">
        <v>2.9950037788697821</v>
      </c>
      <c r="JM117" s="9">
        <v>2.9975429975430008</v>
      </c>
      <c r="JN117" s="9">
        <v>4.3057977669623982E-4</v>
      </c>
      <c r="JO117" s="6">
        <v>6</v>
      </c>
      <c r="JS117" s="15">
        <v>110</v>
      </c>
      <c r="JT117" s="9">
        <v>0.66639344262295119</v>
      </c>
      <c r="JU117" s="9">
        <v>3.2088697788697825E-3</v>
      </c>
      <c r="JV117" s="9">
        <v>2.9943341277641311</v>
      </c>
      <c r="JW117" s="9">
        <v>2.9975429975430008</v>
      </c>
      <c r="JX117" s="9">
        <v>5.4413369254317648E-4</v>
      </c>
      <c r="JY117" s="6">
        <v>6</v>
      </c>
      <c r="KC117" s="15">
        <v>110</v>
      </c>
      <c r="KD117" s="9">
        <v>0.66639344262295119</v>
      </c>
      <c r="KE117" s="9">
        <v>3.3374643734643775E-3</v>
      </c>
      <c r="KF117" s="9">
        <v>2.9942055331695365</v>
      </c>
      <c r="KG117" s="9">
        <v>2.9975429975430008</v>
      </c>
      <c r="KH117" s="9">
        <v>5.6593970413598574E-4</v>
      </c>
      <c r="KI117" s="6">
        <v>6</v>
      </c>
      <c r="KM117" s="15">
        <v>110</v>
      </c>
      <c r="KN117" s="9">
        <v>0.66639344262295119</v>
      </c>
      <c r="KO117" s="9">
        <v>3.4252923832923869E-3</v>
      </c>
      <c r="KP117" s="9">
        <v>2.9941177051597085</v>
      </c>
      <c r="KQ117" s="9">
        <v>2.9975429975430008</v>
      </c>
      <c r="KR117" s="9">
        <v>5.8083285424482731E-4</v>
      </c>
      <c r="KS117" s="6">
        <v>6</v>
      </c>
      <c r="KW117" s="15">
        <v>110</v>
      </c>
      <c r="KX117" s="9">
        <v>0.66639344262295119</v>
      </c>
      <c r="KY117" s="9">
        <v>3.4097051597051639E-3</v>
      </c>
      <c r="KZ117" s="9">
        <v>2.9941332923832955</v>
      </c>
      <c r="LA117" s="9">
        <v>2.9975429975430008</v>
      </c>
      <c r="LB117" s="9">
        <v>5.7818970132448699E-4</v>
      </c>
      <c r="LC117" s="6">
        <v>6</v>
      </c>
    </row>
    <row r="118" spans="1:315">
      <c r="A118" s="6">
        <v>111</v>
      </c>
      <c r="B118" s="6">
        <v>0.51663069619662005</v>
      </c>
      <c r="C118" s="6">
        <f>1-Table46[[#This Row],[qx (tau)]]</f>
        <v>0.48336930380337995</v>
      </c>
      <c r="H118" s="15">
        <f t="shared" si="30"/>
        <v>111</v>
      </c>
      <c r="I118" s="9">
        <f t="shared" si="34"/>
        <v>0.68306010928961791</v>
      </c>
      <c r="J118" s="9" cm="1">
        <f t="array" ref="J118">VLOOKUP($G$13,'qx Malaria'!$B$1:$I$31,(N118),FALSE)/(1-angola!I118*INDEX($E$6:$G$11,N118,2))</f>
        <v>3.5890086206896601E-3</v>
      </c>
      <c r="K118" s="9">
        <f t="shared" si="32"/>
        <v>3.1515834051724179</v>
      </c>
      <c r="L118" s="9">
        <f t="shared" si="26"/>
        <v>3.1551724137931076</v>
      </c>
      <c r="M118" s="9">
        <f>(J118*Table46[[#This Row],[qx (tau)]])/L118</f>
        <v>5.8766741692365526E-4</v>
      </c>
      <c r="N118" s="6">
        <f t="shared" si="27"/>
        <v>6</v>
      </c>
      <c r="S118" s="15">
        <v>111</v>
      </c>
      <c r="T118" s="9">
        <v>0.68306010928961791</v>
      </c>
      <c r="U118" s="9">
        <v>2.437055172413796E-3</v>
      </c>
      <c r="V118" s="9">
        <v>3.1527353586206939</v>
      </c>
      <c r="W118" s="9">
        <v>3.1551724137931076</v>
      </c>
      <c r="X118" s="9">
        <v>3.9904554974226923E-4</v>
      </c>
      <c r="Y118" s="6">
        <v>6</v>
      </c>
      <c r="AC118" s="15">
        <v>111</v>
      </c>
      <c r="AD118" s="9">
        <v>0.68306010928961791</v>
      </c>
      <c r="AE118" s="9">
        <v>2.6809500000000036E-3</v>
      </c>
      <c r="AF118" s="9">
        <v>3.1524914637931079</v>
      </c>
      <c r="AG118" s="9">
        <v>3.1551724137931076</v>
      </c>
      <c r="AH118" s="9">
        <v>4.3898110255826805E-4</v>
      </c>
      <c r="AI118" s="6">
        <v>6</v>
      </c>
      <c r="AM118" s="15">
        <v>111</v>
      </c>
      <c r="AN118" s="9">
        <v>0.68306010928961791</v>
      </c>
      <c r="AO118" s="9">
        <v>2.7774982758620725E-3</v>
      </c>
      <c r="AP118" s="9">
        <v>3.1523949155172457</v>
      </c>
      <c r="AQ118" s="9">
        <v>3.1551724137931076</v>
      </c>
      <c r="AR118" s="9">
        <v>4.5479000186188456E-4</v>
      </c>
      <c r="AS118" s="6">
        <v>6</v>
      </c>
      <c r="AW118" s="15">
        <v>111</v>
      </c>
      <c r="AX118" s="9">
        <v>0.68306010928961791</v>
      </c>
      <c r="AY118" s="9">
        <v>2.8970793103448313E-3</v>
      </c>
      <c r="AZ118" s="9">
        <v>3.1522753344827628</v>
      </c>
      <c r="BA118" s="9">
        <v>3.1551724137931076</v>
      </c>
      <c r="BB118" s="9">
        <v>4.7437030524773648E-4</v>
      </c>
      <c r="BC118" s="6">
        <v>6</v>
      </c>
      <c r="BG118" s="15">
        <v>111</v>
      </c>
      <c r="BH118" s="9">
        <v>0.68306010928961791</v>
      </c>
      <c r="BI118" s="9">
        <v>3.0453724137931072E-3</v>
      </c>
      <c r="BJ118" s="9">
        <v>3.1521270413793148</v>
      </c>
      <c r="BK118" s="9">
        <v>3.1551724137931081</v>
      </c>
      <c r="BL118" s="9">
        <v>4.9865194796897753E-4</v>
      </c>
      <c r="BM118" s="6">
        <v>6</v>
      </c>
      <c r="BQ118" s="15">
        <v>111</v>
      </c>
      <c r="BR118" s="9">
        <v>0.68306010928961791</v>
      </c>
      <c r="BS118" s="9">
        <v>3.1867241379310387E-3</v>
      </c>
      <c r="BT118" s="9">
        <v>3.1519856896551768</v>
      </c>
      <c r="BU118" s="9">
        <v>3.1551724137931076</v>
      </c>
      <c r="BV118" s="9">
        <v>5.217970031585863E-4</v>
      </c>
      <c r="BW118" s="6">
        <v>6</v>
      </c>
      <c r="CA118" s="15">
        <v>111</v>
      </c>
      <c r="CB118" s="9">
        <v>0.68306010928961791</v>
      </c>
      <c r="CC118" s="9">
        <v>3.3381724137931078E-3</v>
      </c>
      <c r="CD118" s="9">
        <v>3.1518342413793148</v>
      </c>
      <c r="CE118" s="9">
        <v>3.1551724137931081</v>
      </c>
      <c r="CF118" s="9">
        <v>5.4659527657602389E-4</v>
      </c>
      <c r="CG118" s="6">
        <v>6</v>
      </c>
      <c r="CK118" s="15">
        <v>111</v>
      </c>
      <c r="CL118" s="9">
        <v>0.68306010928961791</v>
      </c>
      <c r="CM118" s="9">
        <v>3.5473603448275917E-3</v>
      </c>
      <c r="CN118" s="9">
        <v>3.1516250534482801</v>
      </c>
      <c r="CO118" s="9">
        <v>3.1551724137931076</v>
      </c>
      <c r="CP118" s="9">
        <v>5.8084789173386004E-4</v>
      </c>
      <c r="CQ118" s="6">
        <v>6</v>
      </c>
      <c r="CU118" s="15">
        <v>111</v>
      </c>
      <c r="CV118" s="9">
        <v>0.68306010928961791</v>
      </c>
      <c r="CW118" s="9">
        <v>3.7966189655172468E-3</v>
      </c>
      <c r="CX118" s="9">
        <v>3.1513757948275902</v>
      </c>
      <c r="CY118" s="9">
        <v>3.1551724137931076</v>
      </c>
      <c r="CZ118" s="9">
        <v>6.2166171673339293E-4</v>
      </c>
      <c r="DA118" s="6">
        <v>6</v>
      </c>
      <c r="DE118" s="15">
        <v>111</v>
      </c>
      <c r="DF118" s="9">
        <v>0.68306010928961791</v>
      </c>
      <c r="DG118" s="9">
        <v>4.0562896551724192E-3</v>
      </c>
      <c r="DH118" s="9">
        <v>3.1511161241379351</v>
      </c>
      <c r="DI118" s="9">
        <v>3.1551724137931076</v>
      </c>
      <c r="DJ118" s="9">
        <v>6.6418042303037473E-4</v>
      </c>
      <c r="DK118" s="6">
        <v>6</v>
      </c>
      <c r="DO118" s="15">
        <v>111</v>
      </c>
      <c r="DP118" s="9">
        <v>0.68306010928961791</v>
      </c>
      <c r="DQ118" s="9">
        <v>3.7246810344827635E-3</v>
      </c>
      <c r="DR118" s="9">
        <v>3.151447732758625</v>
      </c>
      <c r="DS118" s="9">
        <v>3.1551724137931076</v>
      </c>
      <c r="DT118" s="9">
        <v>6.0988253686010993E-4</v>
      </c>
      <c r="DU118" s="6">
        <v>6</v>
      </c>
      <c r="DY118" s="15">
        <v>111</v>
      </c>
      <c r="DZ118" s="9">
        <v>0.68306010928961791</v>
      </c>
      <c r="EA118" s="9">
        <v>4.7299189655172474E-3</v>
      </c>
      <c r="EB118" s="9">
        <v>3.1504424948275904</v>
      </c>
      <c r="EC118" s="9">
        <v>3.1551724137931076</v>
      </c>
      <c r="ED118" s="9">
        <v>7.7448107666835302E-4</v>
      </c>
      <c r="EE118" s="6">
        <v>6</v>
      </c>
      <c r="EI118" s="15">
        <v>111</v>
      </c>
      <c r="EJ118" s="9">
        <v>0.68306010928961791</v>
      </c>
      <c r="EK118" s="9">
        <v>4.3951551724137998E-3</v>
      </c>
      <c r="EL118" s="9">
        <v>3.1507772586206939</v>
      </c>
      <c r="EM118" s="9">
        <v>3.1551724137931076</v>
      </c>
      <c r="EN118" s="9">
        <v>7.196665598018919E-4</v>
      </c>
      <c r="EO118" s="6">
        <v>6</v>
      </c>
      <c r="ES118" s="15">
        <v>111</v>
      </c>
      <c r="ET118" s="9">
        <v>0.68306010928961791</v>
      </c>
      <c r="EU118" s="9">
        <v>5.6521758620689724E-3</v>
      </c>
      <c r="EV118" s="9">
        <v>3.1495202379310387</v>
      </c>
      <c r="EW118" s="9">
        <v>3.1551724137931076</v>
      </c>
      <c r="EX118" s="9">
        <v>9.2549222916662511E-4</v>
      </c>
      <c r="EY118" s="6">
        <v>6</v>
      </c>
      <c r="FC118" s="15">
        <f t="shared" si="31"/>
        <v>111</v>
      </c>
      <c r="FD118" s="9">
        <f t="shared" si="35"/>
        <v>0.68306010928961791</v>
      </c>
      <c r="FE118" s="9" cm="1">
        <f t="array" ref="FE118">VLOOKUP($G$13,'qx Malaria'!$B$1:$I$31,(FI118),FALSE)/(1-angola!FD118*INDEX($E$6:$G$11,FI118,2))</f>
        <v>3.5890086206896601E-3</v>
      </c>
      <c r="FF118" s="9">
        <f t="shared" si="33"/>
        <v>3.1515834051724179</v>
      </c>
      <c r="FG118" s="9">
        <f t="shared" si="28"/>
        <v>3.1551724137931076</v>
      </c>
      <c r="FH118" s="9">
        <f>(FE118*Table46[[#This Row],[qx (tau)]])/FG118</f>
        <v>5.8766741692365526E-4</v>
      </c>
      <c r="FI118" s="6">
        <f t="shared" si="29"/>
        <v>6</v>
      </c>
      <c r="FM118" s="15">
        <v>111</v>
      </c>
      <c r="FN118" s="9">
        <v>0.68306010928961791</v>
      </c>
      <c r="FO118" s="9">
        <v>6.3141310344827662E-3</v>
      </c>
      <c r="FP118" s="9">
        <v>3.1488582827586247</v>
      </c>
      <c r="FQ118" s="9">
        <v>3.1551724137931076</v>
      </c>
      <c r="FR118" s="9">
        <v>1.0338813492286759E-3</v>
      </c>
      <c r="FS118" s="6">
        <v>6</v>
      </c>
      <c r="FW118" s="15">
        <v>111</v>
      </c>
      <c r="FX118" s="9">
        <v>0.68306010928961791</v>
      </c>
      <c r="FY118" s="9">
        <v>5.2397948275862138E-3</v>
      </c>
      <c r="FZ118" s="9">
        <v>3.1499326189655217</v>
      </c>
      <c r="GA118" s="9">
        <v>3.1551724137931081</v>
      </c>
      <c r="GB118" s="9">
        <v>8.5796859717372678E-4</v>
      </c>
      <c r="GC118" s="6">
        <v>6</v>
      </c>
      <c r="GG118" s="15">
        <v>111</v>
      </c>
      <c r="GH118" s="9">
        <v>0.68306010928961791</v>
      </c>
      <c r="GI118" s="9">
        <v>5.5433224137931107E-3</v>
      </c>
      <c r="GJ118" s="9">
        <v>3.1496290913793148</v>
      </c>
      <c r="GK118" s="9">
        <v>3.1551724137931081</v>
      </c>
      <c r="GL118" s="9">
        <v>9.076684701478417E-4</v>
      </c>
      <c r="GM118" s="6">
        <v>6</v>
      </c>
      <c r="GQ118" s="15">
        <v>111</v>
      </c>
      <c r="GR118" s="9">
        <v>0.68306010928961791</v>
      </c>
      <c r="GS118" s="9">
        <v>3.9628965517241434E-3</v>
      </c>
      <c r="GT118" s="9">
        <v>3.1512095172413837</v>
      </c>
      <c r="GU118" s="9">
        <v>3.1551724137931076</v>
      </c>
      <c r="GV118" s="9">
        <v>6.4888815442295492E-4</v>
      </c>
      <c r="GW118" s="6">
        <v>6</v>
      </c>
      <c r="HA118" s="15">
        <v>111</v>
      </c>
      <c r="HB118" s="9">
        <v>0.68306010928961791</v>
      </c>
      <c r="HC118" s="9">
        <v>3.2820103448275907E-3</v>
      </c>
      <c r="HD118" s="9">
        <v>3.15189040344828</v>
      </c>
      <c r="HE118" s="9">
        <v>3.1551724137931076</v>
      </c>
      <c r="HF118" s="9">
        <v>5.3739925018372414E-4</v>
      </c>
      <c r="HG118" s="6">
        <v>6</v>
      </c>
      <c r="HK118" s="15">
        <v>111</v>
      </c>
      <c r="HL118" s="9">
        <v>0.68306010928961791</v>
      </c>
      <c r="HM118" s="9">
        <v>2.8674206896551761E-3</v>
      </c>
      <c r="HN118" s="9">
        <v>3.1523049931034524</v>
      </c>
      <c r="HO118" s="9">
        <v>3.1551724137931076</v>
      </c>
      <c r="HP118" s="9">
        <v>4.6951397670348828E-4</v>
      </c>
      <c r="HQ118" s="6">
        <v>6</v>
      </c>
      <c r="HU118" s="15">
        <v>111</v>
      </c>
      <c r="HV118" s="9">
        <v>0.68306010928961791</v>
      </c>
      <c r="HW118" s="9">
        <v>2.5591603448275897E-3</v>
      </c>
      <c r="HX118" s="9">
        <v>3.1526132534482803</v>
      </c>
      <c r="HY118" s="9">
        <v>3.1551724137931076</v>
      </c>
      <c r="HZ118" s="9">
        <v>4.1903915768507855E-4</v>
      </c>
      <c r="IA118" s="6">
        <v>6</v>
      </c>
      <c r="IE118" s="15">
        <v>111</v>
      </c>
      <c r="IF118" s="9">
        <v>0.68306010928961791</v>
      </c>
      <c r="IG118" s="9">
        <v>2.4386327586206932E-3</v>
      </c>
      <c r="IH118" s="9">
        <v>3.1527337810344873</v>
      </c>
      <c r="II118" s="9">
        <v>3.1551724137931081</v>
      </c>
      <c r="IJ118" s="9">
        <v>3.9930386509036761E-4</v>
      </c>
      <c r="IK118" s="6">
        <v>6</v>
      </c>
      <c r="IO118" s="15">
        <v>111</v>
      </c>
      <c r="IP118" s="9">
        <v>0.68306010928961791</v>
      </c>
      <c r="IQ118" s="9">
        <v>2.4663982758620722E-3</v>
      </c>
      <c r="IR118" s="9">
        <v>3.1527060155172455</v>
      </c>
      <c r="IS118" s="9">
        <v>3.1551724137931076</v>
      </c>
      <c r="IT118" s="9">
        <v>4.0385021521689783E-4</v>
      </c>
      <c r="IU118" s="6">
        <v>6</v>
      </c>
      <c r="IY118" s="15">
        <v>111</v>
      </c>
      <c r="IZ118" s="9">
        <v>0.68306010928961791</v>
      </c>
      <c r="JA118" s="9">
        <v>2.9412517241379351E-3</v>
      </c>
      <c r="JB118" s="9">
        <v>3.1522311620689698</v>
      </c>
      <c r="JC118" s="9">
        <v>3.1551724137931076</v>
      </c>
      <c r="JD118" s="9">
        <v>4.8160313499448926E-4</v>
      </c>
      <c r="JE118" s="6">
        <v>6</v>
      </c>
      <c r="JI118" s="15">
        <v>111</v>
      </c>
      <c r="JJ118" s="9">
        <v>0.68306010928961791</v>
      </c>
      <c r="JK118" s="9">
        <v>2.6727465517241413E-3</v>
      </c>
      <c r="JL118" s="9">
        <v>3.1524996672413836</v>
      </c>
      <c r="JM118" s="9">
        <v>3.1551724137931076</v>
      </c>
      <c r="JN118" s="9">
        <v>4.3763786274815682E-4</v>
      </c>
      <c r="JO118" s="6">
        <v>6</v>
      </c>
      <c r="JS118" s="15">
        <v>111</v>
      </c>
      <c r="JT118" s="9">
        <v>0.68306010928961791</v>
      </c>
      <c r="JU118" s="9">
        <v>3.377612068965522E-3</v>
      </c>
      <c r="JV118" s="9">
        <v>3.1517948017241424</v>
      </c>
      <c r="JW118" s="9">
        <v>3.1551724137931081</v>
      </c>
      <c r="JX118" s="9">
        <v>5.5305316027848175E-4</v>
      </c>
      <c r="JY118" s="6">
        <v>6</v>
      </c>
      <c r="KC118" s="15">
        <v>111</v>
      </c>
      <c r="KD118" s="9">
        <v>0.68306010928961791</v>
      </c>
      <c r="KE118" s="9">
        <v>3.5129689655172464E-3</v>
      </c>
      <c r="KF118" s="9">
        <v>3.1516594448275903</v>
      </c>
      <c r="KG118" s="9">
        <v>3.1551724137931076</v>
      </c>
      <c r="KH118" s="9">
        <v>5.7521661714531687E-4</v>
      </c>
      <c r="KI118" s="6">
        <v>6</v>
      </c>
      <c r="KM118" s="15">
        <v>111</v>
      </c>
      <c r="KN118" s="9">
        <v>0.68306010928961791</v>
      </c>
      <c r="KO118" s="9">
        <v>3.6054155172413841E-3</v>
      </c>
      <c r="KP118" s="9">
        <v>3.1515669982758663</v>
      </c>
      <c r="KQ118" s="9">
        <v>3.1551724137931076</v>
      </c>
      <c r="KR118" s="9">
        <v>5.9035389654387772E-4</v>
      </c>
      <c r="KS118" s="6">
        <v>6</v>
      </c>
      <c r="KW118" s="15">
        <v>111</v>
      </c>
      <c r="KX118" s="9">
        <v>0.68306010928961791</v>
      </c>
      <c r="KY118" s="9">
        <v>3.5890086206896601E-3</v>
      </c>
      <c r="KZ118" s="9">
        <v>3.1515834051724179</v>
      </c>
      <c r="LA118" s="9">
        <v>3.1551724137931076</v>
      </c>
      <c r="LB118" s="9">
        <v>5.8766741692365526E-4</v>
      </c>
      <c r="LC118" s="6">
        <v>6</v>
      </c>
    </row>
    <row r="119" spans="1:315">
      <c r="A119" s="6">
        <v>112</v>
      </c>
      <c r="B119" s="6">
        <v>0.5245697065221343</v>
      </c>
      <c r="C119" s="6">
        <f>1-Table46[[#This Row],[qx (tau)]]</f>
        <v>0.4754302934778657</v>
      </c>
      <c r="H119" s="15">
        <f t="shared" si="30"/>
        <v>112</v>
      </c>
      <c r="I119" s="9">
        <f t="shared" si="34"/>
        <v>0.69972677595628463</v>
      </c>
      <c r="J119" s="9" cm="1">
        <f t="array" ref="J119">VLOOKUP($G$13,'qx Malaria'!$B$1:$I$31,(N119),FALSE)/(1-angola!I119*INDEX($E$6:$G$11,N119,2))</f>
        <v>3.7882165605095603E-3</v>
      </c>
      <c r="K119" s="9">
        <f t="shared" si="32"/>
        <v>3.326512056414928</v>
      </c>
      <c r="L119" s="9">
        <f t="shared" si="26"/>
        <v>3.3303002729754376</v>
      </c>
      <c r="M119" s="9">
        <f>(J119*Table46[[#This Row],[qx (tau)]])/L119</f>
        <v>5.9669804116892786E-4</v>
      </c>
      <c r="N119" s="6">
        <f t="shared" si="27"/>
        <v>6</v>
      </c>
      <c r="S119" s="15">
        <v>112</v>
      </c>
      <c r="T119" s="9">
        <v>0.69972677595628463</v>
      </c>
      <c r="U119" s="9">
        <v>2.5723239308462274E-3</v>
      </c>
      <c r="V119" s="9">
        <v>3.3277279490445912</v>
      </c>
      <c r="W119" s="9">
        <v>3.3303002729754376</v>
      </c>
      <c r="X119" s="9">
        <v>4.0517764131769643E-4</v>
      </c>
      <c r="Y119" s="6">
        <v>6</v>
      </c>
      <c r="AC119" s="15">
        <v>112</v>
      </c>
      <c r="AD119" s="9">
        <v>0.69972677595628463</v>
      </c>
      <c r="AE119" s="9">
        <v>2.8297561419472293E-3</v>
      </c>
      <c r="AF119" s="9">
        <v>3.3274705168334906</v>
      </c>
      <c r="AG119" s="9">
        <v>3.3303002729754376</v>
      </c>
      <c r="AH119" s="9">
        <v>4.457268796318575E-4</v>
      </c>
      <c r="AI119" s="6">
        <v>6</v>
      </c>
      <c r="AM119" s="15">
        <v>112</v>
      </c>
      <c r="AN119" s="9">
        <v>0.69972677595628463</v>
      </c>
      <c r="AO119" s="9">
        <v>2.9316633303002777E-3</v>
      </c>
      <c r="AP119" s="9">
        <v>3.3273686096451374</v>
      </c>
      <c r="AQ119" s="9">
        <v>3.3303002729754376</v>
      </c>
      <c r="AR119" s="9">
        <v>4.6177871265143481E-4</v>
      </c>
      <c r="AS119" s="6">
        <v>6</v>
      </c>
      <c r="AW119" s="15">
        <v>112</v>
      </c>
      <c r="AX119" s="9">
        <v>0.69972677595628463</v>
      </c>
      <c r="AY119" s="9">
        <v>3.0578817106460465E-3</v>
      </c>
      <c r="AZ119" s="9">
        <v>3.3272423912647917</v>
      </c>
      <c r="BA119" s="9">
        <v>3.3303002729754376</v>
      </c>
      <c r="BB119" s="9">
        <v>4.8165990452862366E-4</v>
      </c>
      <c r="BC119" s="6">
        <v>6</v>
      </c>
      <c r="BG119" s="15">
        <v>112</v>
      </c>
      <c r="BH119" s="9">
        <v>0.69972677595628463</v>
      </c>
      <c r="BI119" s="9">
        <v>3.2144058234758921E-3</v>
      </c>
      <c r="BJ119" s="9">
        <v>3.3270858671519616</v>
      </c>
      <c r="BK119" s="9">
        <v>3.3303002729754376</v>
      </c>
      <c r="BL119" s="9">
        <v>5.0631468073516399E-4</v>
      </c>
      <c r="BM119" s="6">
        <v>6</v>
      </c>
      <c r="BQ119" s="15">
        <v>112</v>
      </c>
      <c r="BR119" s="9">
        <v>0.69972677595628463</v>
      </c>
      <c r="BS119" s="9">
        <v>3.3636032757051919E-3</v>
      </c>
      <c r="BT119" s="9">
        <v>3.3269366696997325</v>
      </c>
      <c r="BU119" s="9">
        <v>3.3303002729754376</v>
      </c>
      <c r="BV119" s="9">
        <v>5.298154035873557E-4</v>
      </c>
      <c r="BW119" s="6">
        <v>6</v>
      </c>
      <c r="CA119" s="15">
        <v>112</v>
      </c>
      <c r="CB119" s="9">
        <v>0.69972677595628463</v>
      </c>
      <c r="CC119" s="9">
        <v>3.5234576888080126E-3</v>
      </c>
      <c r="CD119" s="9">
        <v>3.3267768152866295</v>
      </c>
      <c r="CE119" s="9">
        <v>3.3303002729754376</v>
      </c>
      <c r="CF119" s="9">
        <v>5.5499474950041806E-4</v>
      </c>
      <c r="CG119" s="6">
        <v>6</v>
      </c>
      <c r="CK119" s="15">
        <v>112</v>
      </c>
      <c r="CL119" s="9">
        <v>0.69972677595628463</v>
      </c>
      <c r="CM119" s="9">
        <v>3.7442565969062849E-3</v>
      </c>
      <c r="CN119" s="9">
        <v>3.3265560163785315</v>
      </c>
      <c r="CO119" s="9">
        <v>3.3303002729754376</v>
      </c>
      <c r="CP119" s="9">
        <v>5.8977372104283561E-4</v>
      </c>
      <c r="CQ119" s="6">
        <v>6</v>
      </c>
      <c r="CU119" s="15">
        <v>112</v>
      </c>
      <c r="CV119" s="9">
        <v>0.69972677595628463</v>
      </c>
      <c r="CW119" s="9">
        <v>4.0073503184713437E-3</v>
      </c>
      <c r="CX119" s="9">
        <v>3.326292922656966</v>
      </c>
      <c r="CY119" s="9">
        <v>3.3303002729754372</v>
      </c>
      <c r="CZ119" s="9">
        <v>6.312147278580843E-4</v>
      </c>
      <c r="DA119" s="6">
        <v>6</v>
      </c>
      <c r="DE119" s="15">
        <v>112</v>
      </c>
      <c r="DF119" s="9">
        <v>0.69972677595628463</v>
      </c>
      <c r="DG119" s="9">
        <v>4.2814340309372222E-3</v>
      </c>
      <c r="DH119" s="9">
        <v>3.3260188389445005</v>
      </c>
      <c r="DI119" s="9">
        <v>3.3303002729754376</v>
      </c>
      <c r="DJ119" s="9">
        <v>6.7438681470485579E-4</v>
      </c>
      <c r="DK119" s="6">
        <v>6</v>
      </c>
      <c r="DO119" s="15">
        <v>112</v>
      </c>
      <c r="DP119" s="9">
        <v>0.69972677595628463</v>
      </c>
      <c r="DQ119" s="9">
        <v>3.9314194722475035E-3</v>
      </c>
      <c r="DR119" s="9">
        <v>3.3263688535031899</v>
      </c>
      <c r="DS119" s="9">
        <v>3.3303002729754372</v>
      </c>
      <c r="DT119" s="9">
        <v>6.1925453854937943E-4</v>
      </c>
      <c r="DU119" s="6">
        <v>6</v>
      </c>
      <c r="DY119" s="15">
        <v>112</v>
      </c>
      <c r="DZ119" s="9">
        <v>0.69972677595628463</v>
      </c>
      <c r="EA119" s="9">
        <v>4.9924531392174778E-3</v>
      </c>
      <c r="EB119" s="9">
        <v>3.3253078198362203</v>
      </c>
      <c r="EC119" s="9">
        <v>3.3303002729754376</v>
      </c>
      <c r="ED119" s="9">
        <v>7.8638244704733141E-4</v>
      </c>
      <c r="EE119" s="6">
        <v>6</v>
      </c>
      <c r="EI119" s="15">
        <v>112</v>
      </c>
      <c r="EJ119" s="9">
        <v>0.69972677595628463</v>
      </c>
      <c r="EK119" s="9">
        <v>4.639108280254785E-3</v>
      </c>
      <c r="EL119" s="9">
        <v>3.3256611646951826</v>
      </c>
      <c r="EM119" s="9">
        <v>3.3303002729754372</v>
      </c>
      <c r="EN119" s="9">
        <v>7.3072560118533328E-4</v>
      </c>
      <c r="EO119" s="6">
        <v>6</v>
      </c>
      <c r="ES119" s="15">
        <v>112</v>
      </c>
      <c r="ET119" s="9">
        <v>0.69972677595628463</v>
      </c>
      <c r="EU119" s="9">
        <v>5.9658999090081979E-3</v>
      </c>
      <c r="EV119" s="9">
        <v>3.3243343730664292</v>
      </c>
      <c r="EW119" s="9">
        <v>3.3303002729754372</v>
      </c>
      <c r="EX119" s="9">
        <v>9.3971417226375135E-4</v>
      </c>
      <c r="EY119" s="6">
        <v>6</v>
      </c>
      <c r="FC119" s="15">
        <f t="shared" si="31"/>
        <v>112</v>
      </c>
      <c r="FD119" s="9">
        <f t="shared" si="35"/>
        <v>0.69972677595628463</v>
      </c>
      <c r="FE119" s="9" cm="1">
        <f t="array" ref="FE119">VLOOKUP($G$13,'qx Malaria'!$B$1:$I$31,(FI119),FALSE)/(1-angola!FD119*INDEX($E$6:$G$11,FI119,2))</f>
        <v>3.7882165605095603E-3</v>
      </c>
      <c r="FF119" s="9">
        <f t="shared" si="33"/>
        <v>3.326512056414928</v>
      </c>
      <c r="FG119" s="9">
        <f t="shared" si="28"/>
        <v>3.3303002729754376</v>
      </c>
      <c r="FH119" s="9">
        <f>(FE119*Table46[[#This Row],[qx (tau)]])/FG119</f>
        <v>5.9669804116892786E-4</v>
      </c>
      <c r="FI119" s="6">
        <f t="shared" si="29"/>
        <v>6</v>
      </c>
      <c r="FM119" s="15">
        <v>112</v>
      </c>
      <c r="FN119" s="9">
        <v>0.69972677595628463</v>
      </c>
      <c r="FO119" s="9">
        <v>6.6645969062784447E-3</v>
      </c>
      <c r="FP119" s="9">
        <v>3.3236356760691588</v>
      </c>
      <c r="FQ119" s="9">
        <v>3.3303002729754372</v>
      </c>
      <c r="FR119" s="9">
        <v>1.0497688966920951E-3</v>
      </c>
      <c r="FS119" s="6">
        <v>6</v>
      </c>
      <c r="FW119" s="15">
        <v>112</v>
      </c>
      <c r="FX119" s="9">
        <v>0.69972677595628463</v>
      </c>
      <c r="FY119" s="9">
        <v>5.5306296633303087E-3</v>
      </c>
      <c r="FZ119" s="9">
        <v>3.3247696433121074</v>
      </c>
      <c r="GA119" s="9">
        <v>3.3303002729754376</v>
      </c>
      <c r="GB119" s="9">
        <v>8.7115291162130832E-4</v>
      </c>
      <c r="GC119" s="6">
        <v>6</v>
      </c>
      <c r="GG119" s="15">
        <v>112</v>
      </c>
      <c r="GH119" s="9">
        <v>0.69972677595628463</v>
      </c>
      <c r="GI119" s="9">
        <v>5.8510045495905466E-3</v>
      </c>
      <c r="GJ119" s="9">
        <v>3.3244492684258473</v>
      </c>
      <c r="GK119" s="9">
        <v>3.3303002729754381</v>
      </c>
      <c r="GL119" s="9">
        <v>9.2161651738873764E-4</v>
      </c>
      <c r="GM119" s="6">
        <v>6</v>
      </c>
      <c r="GQ119" s="15">
        <v>112</v>
      </c>
      <c r="GR119" s="9">
        <v>0.69972677595628463</v>
      </c>
      <c r="GS119" s="9">
        <v>4.1828571428571496E-3</v>
      </c>
      <c r="GT119" s="9">
        <v>3.3261174158325804</v>
      </c>
      <c r="GU119" s="9">
        <v>3.3303002729754376</v>
      </c>
      <c r="GV119" s="9">
        <v>6.5885955139180063E-4</v>
      </c>
      <c r="GW119" s="6">
        <v>6</v>
      </c>
      <c r="HA119" s="15">
        <v>112</v>
      </c>
      <c r="HB119" s="9">
        <v>0.69972677595628463</v>
      </c>
      <c r="HC119" s="9">
        <v>3.4641783439490503E-3</v>
      </c>
      <c r="HD119" s="9">
        <v>3.3268360946314881</v>
      </c>
      <c r="HE119" s="9">
        <v>3.3303002729754372</v>
      </c>
      <c r="HF119" s="9">
        <v>5.456574087243242E-4</v>
      </c>
      <c r="HG119" s="6">
        <v>6</v>
      </c>
      <c r="HK119" s="15">
        <v>112</v>
      </c>
      <c r="HL119" s="9">
        <v>0.69972677595628463</v>
      </c>
      <c r="HM119" s="9">
        <v>3.0265768880800774E-3</v>
      </c>
      <c r="HN119" s="9">
        <v>3.3272736960873575</v>
      </c>
      <c r="HO119" s="9">
        <v>3.3303002729754376</v>
      </c>
      <c r="HP119" s="9">
        <v>4.7672894928731563E-4</v>
      </c>
      <c r="HQ119" s="6">
        <v>6</v>
      </c>
      <c r="HU119" s="15">
        <v>112</v>
      </c>
      <c r="HV119" s="9">
        <v>0.69972677595628463</v>
      </c>
      <c r="HW119" s="9">
        <v>2.7012065514103777E-3</v>
      </c>
      <c r="HX119" s="9">
        <v>3.3275990664240274</v>
      </c>
      <c r="HY119" s="9">
        <v>3.3303002729754376</v>
      </c>
      <c r="HZ119" s="9">
        <v>4.2547848896010317E-4</v>
      </c>
      <c r="IA119" s="6">
        <v>6</v>
      </c>
      <c r="IE119" s="15">
        <v>112</v>
      </c>
      <c r="IF119" s="9">
        <v>0.69972677595628463</v>
      </c>
      <c r="IG119" s="9">
        <v>2.5739890809827158E-3</v>
      </c>
      <c r="IH119" s="9">
        <v>3.3277262838944548</v>
      </c>
      <c r="II119" s="9">
        <v>3.3303002729754376</v>
      </c>
      <c r="IJ119" s="9">
        <v>4.0543992617095759E-4</v>
      </c>
      <c r="IK119" s="6">
        <v>6</v>
      </c>
      <c r="IO119" s="15">
        <v>112</v>
      </c>
      <c r="IP119" s="9">
        <v>0.69972677595628463</v>
      </c>
      <c r="IQ119" s="9">
        <v>2.6032957233848996E-3</v>
      </c>
      <c r="IR119" s="9">
        <v>3.3276969772520526</v>
      </c>
      <c r="IS119" s="9">
        <v>3.3303002729754376</v>
      </c>
      <c r="IT119" s="9">
        <v>4.1005613958835238E-4</v>
      </c>
      <c r="IU119" s="6">
        <v>6</v>
      </c>
      <c r="IY119" s="15">
        <v>112</v>
      </c>
      <c r="IZ119" s="9">
        <v>0.69972677595628463</v>
      </c>
      <c r="JA119" s="9">
        <v>3.104505914467703E-3</v>
      </c>
      <c r="JB119" s="9">
        <v>3.3271957670609695</v>
      </c>
      <c r="JC119" s="9">
        <v>3.3303002729754372</v>
      </c>
      <c r="JD119" s="9">
        <v>4.8900388041993369E-4</v>
      </c>
      <c r="JE119" s="6">
        <v>6</v>
      </c>
      <c r="JI119" s="15">
        <v>112</v>
      </c>
      <c r="JJ119" s="9">
        <v>0.69972677595628463</v>
      </c>
      <c r="JK119" s="9">
        <v>2.8210973612374929E-3</v>
      </c>
      <c r="JL119" s="9">
        <v>3.3274791756141999</v>
      </c>
      <c r="JM119" s="9">
        <v>3.3303002729754376</v>
      </c>
      <c r="JN119" s="9">
        <v>4.4436299839489991E-4</v>
      </c>
      <c r="JO119" s="6">
        <v>6</v>
      </c>
      <c r="JS119" s="15">
        <v>112</v>
      </c>
      <c r="JT119" s="9">
        <v>0.69972677595628463</v>
      </c>
      <c r="JU119" s="9">
        <v>3.5650864422202061E-3</v>
      </c>
      <c r="JV119" s="9">
        <v>3.3267351865332175</v>
      </c>
      <c r="JW119" s="9">
        <v>3.3303002729754376</v>
      </c>
      <c r="JX119" s="9">
        <v>5.6155187083194483E-4</v>
      </c>
      <c r="JY119" s="6">
        <v>6</v>
      </c>
      <c r="KC119" s="15">
        <v>112</v>
      </c>
      <c r="KD119" s="9">
        <v>0.69972677595628463</v>
      </c>
      <c r="KE119" s="9">
        <v>3.7079563239308523E-3</v>
      </c>
      <c r="KF119" s="9">
        <v>3.3265923166515066</v>
      </c>
      <c r="KG119" s="9">
        <v>3.3303002729754376</v>
      </c>
      <c r="KH119" s="9">
        <v>5.8405591124174438E-4</v>
      </c>
      <c r="KI119" s="6">
        <v>6</v>
      </c>
      <c r="KM119" s="15">
        <v>112</v>
      </c>
      <c r="KN119" s="9">
        <v>0.69972677595628463</v>
      </c>
      <c r="KO119" s="9">
        <v>3.8055341219290321E-3</v>
      </c>
      <c r="KP119" s="9">
        <v>3.3264947388535084</v>
      </c>
      <c r="KQ119" s="9">
        <v>3.3303002729754376</v>
      </c>
      <c r="KR119" s="9">
        <v>5.9942580364284281E-4</v>
      </c>
      <c r="KS119" s="6">
        <v>6</v>
      </c>
      <c r="KW119" s="15">
        <v>112</v>
      </c>
      <c r="KX119" s="9">
        <v>0.69972677595628463</v>
      </c>
      <c r="KY119" s="9">
        <v>3.7882165605095603E-3</v>
      </c>
      <c r="KZ119" s="9">
        <v>3.326512056414928</v>
      </c>
      <c r="LA119" s="9">
        <v>3.3303002729754376</v>
      </c>
      <c r="LB119" s="9">
        <v>5.9669804116892786E-4</v>
      </c>
      <c r="LC119" s="6">
        <v>6</v>
      </c>
    </row>
    <row r="120" spans="1:315">
      <c r="A120" s="6">
        <v>113</v>
      </c>
      <c r="B120" s="6">
        <v>0.53211607235576719</v>
      </c>
      <c r="C120" s="6">
        <f>1-Table46[[#This Row],[qx (tau)]]</f>
        <v>0.46788392764423281</v>
      </c>
      <c r="H120" s="15">
        <f t="shared" si="30"/>
        <v>113</v>
      </c>
      <c r="I120" s="9">
        <f t="shared" si="34"/>
        <v>0.71639344262295135</v>
      </c>
      <c r="J120" s="9" cm="1">
        <f t="array" ref="J120">VLOOKUP($G$13,'qx Malaria'!$B$1:$I$31,(N120),FALSE)/(1-angola!I120*INDEX($E$6:$G$11,N120,2))</f>
        <v>4.0108381502890252E-3</v>
      </c>
      <c r="K120" s="9">
        <f t="shared" si="32"/>
        <v>3.5220007225433592</v>
      </c>
      <c r="L120" s="9">
        <f t="shared" si="26"/>
        <v>3.5260115606936484</v>
      </c>
      <c r="M120" s="9">
        <f>(J120*Table46[[#This Row],[qx (tau)]])/L120</f>
        <v>6.0528203230468514E-4</v>
      </c>
      <c r="N120" s="6">
        <f t="shared" si="27"/>
        <v>6</v>
      </c>
      <c r="S120" s="15">
        <v>113</v>
      </c>
      <c r="T120" s="9">
        <v>0.71639344262295135</v>
      </c>
      <c r="U120" s="9">
        <v>2.7234913294797735E-3</v>
      </c>
      <c r="V120" s="9">
        <v>3.5232880693641686</v>
      </c>
      <c r="W120" s="9">
        <v>3.5260115606936484</v>
      </c>
      <c r="X120" s="9">
        <v>4.1100645428759452E-4</v>
      </c>
      <c r="Y120" s="6">
        <v>6</v>
      </c>
      <c r="AC120" s="15">
        <v>113</v>
      </c>
      <c r="AD120" s="9">
        <v>0.71639344262295135</v>
      </c>
      <c r="AE120" s="9">
        <v>2.9960520231213927E-3</v>
      </c>
      <c r="AF120" s="9">
        <v>3.523015508670527</v>
      </c>
      <c r="AG120" s="9">
        <v>3.5260115606936484</v>
      </c>
      <c r="AH120" s="9">
        <v>4.5213902668069531E-4</v>
      </c>
      <c r="AI120" s="6">
        <v>6</v>
      </c>
      <c r="AM120" s="15">
        <v>113</v>
      </c>
      <c r="AN120" s="9">
        <v>0.71639344262295135</v>
      </c>
      <c r="AO120" s="9">
        <v>3.1039479768786185E-3</v>
      </c>
      <c r="AP120" s="9">
        <v>3.5229076127167698</v>
      </c>
      <c r="AQ120" s="9">
        <v>3.5260115606936484</v>
      </c>
      <c r="AR120" s="9">
        <v>4.6842177849478183E-4</v>
      </c>
      <c r="AS120" s="6">
        <v>6</v>
      </c>
      <c r="AW120" s="15">
        <v>113</v>
      </c>
      <c r="AX120" s="9">
        <v>0.71639344262295135</v>
      </c>
      <c r="AY120" s="9">
        <v>3.2375838150289077E-3</v>
      </c>
      <c r="AZ120" s="9">
        <v>3.5227739768786193</v>
      </c>
      <c r="BA120" s="9">
        <v>3.526011560693648</v>
      </c>
      <c r="BB120" s="9">
        <v>4.8858897763706546E-4</v>
      </c>
      <c r="BC120" s="6">
        <v>6</v>
      </c>
      <c r="BG120" s="15">
        <v>113</v>
      </c>
      <c r="BH120" s="9">
        <v>0.71639344262295135</v>
      </c>
      <c r="BI120" s="9">
        <v>3.403306358381509E-3</v>
      </c>
      <c r="BJ120" s="9">
        <v>3.5226082543352666</v>
      </c>
      <c r="BK120" s="9">
        <v>3.526011560693648</v>
      </c>
      <c r="BL120" s="9">
        <v>5.1359843303778649E-4</v>
      </c>
      <c r="BM120" s="6">
        <v>6</v>
      </c>
      <c r="BQ120" s="15">
        <v>113</v>
      </c>
      <c r="BR120" s="9">
        <v>0.71639344262295135</v>
      </c>
      <c r="BS120" s="9">
        <v>3.5612716763005849E-3</v>
      </c>
      <c r="BT120" s="9">
        <v>3.5224502890173479</v>
      </c>
      <c r="BU120" s="9">
        <v>3.5260115606936484</v>
      </c>
      <c r="BV120" s="9">
        <v>5.3743723307932481E-4</v>
      </c>
      <c r="BW120" s="6">
        <v>6</v>
      </c>
      <c r="CA120" s="15">
        <v>113</v>
      </c>
      <c r="CB120" s="9">
        <v>0.71639344262295135</v>
      </c>
      <c r="CC120" s="9">
        <v>3.7305202312138794E-3</v>
      </c>
      <c r="CD120" s="9">
        <v>3.5222810404624343</v>
      </c>
      <c r="CE120" s="9">
        <v>3.526011560693648</v>
      </c>
      <c r="CF120" s="9">
        <v>5.629788045524017E-4</v>
      </c>
      <c r="CG120" s="6">
        <v>6</v>
      </c>
      <c r="CK120" s="15">
        <v>113</v>
      </c>
      <c r="CL120" s="9">
        <v>0.71639344262295135</v>
      </c>
      <c r="CM120" s="9">
        <v>3.964294797687869E-3</v>
      </c>
      <c r="CN120" s="9">
        <v>3.5220472658959605</v>
      </c>
      <c r="CO120" s="9">
        <v>3.5260115606936484</v>
      </c>
      <c r="CP120" s="9">
        <v>5.9825810014958898E-4</v>
      </c>
      <c r="CQ120" s="6">
        <v>6</v>
      </c>
      <c r="CU120" s="15">
        <v>113</v>
      </c>
      <c r="CV120" s="9">
        <v>0.71639344262295135</v>
      </c>
      <c r="CW120" s="9">
        <v>4.2428497109826668E-3</v>
      </c>
      <c r="CX120" s="9">
        <v>3.5217687109826654</v>
      </c>
      <c r="CY120" s="9">
        <v>3.526011560693648</v>
      </c>
      <c r="CZ120" s="9">
        <v>6.4029526986569471E-4</v>
      </c>
      <c r="DA120" s="6">
        <v>6</v>
      </c>
      <c r="DE120" s="15">
        <v>113</v>
      </c>
      <c r="DF120" s="9">
        <v>0.71639344262295135</v>
      </c>
      <c r="DG120" s="9">
        <v>4.5330404624277544E-3</v>
      </c>
      <c r="DH120" s="9">
        <v>3.5214785202312204</v>
      </c>
      <c r="DI120" s="9">
        <v>3.5260115606936484</v>
      </c>
      <c r="DJ120" s="9">
        <v>6.840884226205744E-4</v>
      </c>
      <c r="DK120" s="6">
        <v>6</v>
      </c>
      <c r="DO120" s="15">
        <v>113</v>
      </c>
      <c r="DP120" s="9">
        <v>0.71639344262295135</v>
      </c>
      <c r="DQ120" s="9">
        <v>4.1624566473988517E-3</v>
      </c>
      <c r="DR120" s="9">
        <v>3.5218491040462494</v>
      </c>
      <c r="DS120" s="9">
        <v>3.5260115606936484</v>
      </c>
      <c r="DT120" s="9">
        <v>6.2816302341598318E-4</v>
      </c>
      <c r="DU120" s="6">
        <v>6</v>
      </c>
      <c r="DY120" s="15">
        <v>113</v>
      </c>
      <c r="DZ120" s="9">
        <v>0.71639344262295135</v>
      </c>
      <c r="EA120" s="9">
        <v>5.285843930635848E-3</v>
      </c>
      <c r="EB120" s="9">
        <v>3.5207257167630126</v>
      </c>
      <c r="EC120" s="9">
        <v>3.5260115606936484</v>
      </c>
      <c r="ED120" s="9">
        <v>7.9769520406853048E-4</v>
      </c>
      <c r="EE120" s="6">
        <v>6</v>
      </c>
      <c r="EI120" s="15">
        <v>113</v>
      </c>
      <c r="EJ120" s="9">
        <v>0.71639344262295135</v>
      </c>
      <c r="EK120" s="9">
        <v>4.9117341040462526E-3</v>
      </c>
      <c r="EL120" s="9">
        <v>3.5210998265896021</v>
      </c>
      <c r="EM120" s="9">
        <v>3.5260115606936484</v>
      </c>
      <c r="EN120" s="9">
        <v>7.4123768879158372E-4</v>
      </c>
      <c r="EO120" s="6">
        <v>6</v>
      </c>
      <c r="ES120" s="15">
        <v>113</v>
      </c>
      <c r="ET120" s="9">
        <v>0.71639344262295135</v>
      </c>
      <c r="EU120" s="9">
        <v>6.3164971098266008E-3</v>
      </c>
      <c r="EV120" s="9">
        <v>3.5196950635838218</v>
      </c>
      <c r="EW120" s="9">
        <v>3.5260115606936484</v>
      </c>
      <c r="EX120" s="9">
        <v>9.5323273201812118E-4</v>
      </c>
      <c r="EY120" s="6">
        <v>6</v>
      </c>
      <c r="FC120" s="15">
        <f t="shared" si="31"/>
        <v>113</v>
      </c>
      <c r="FD120" s="9">
        <f t="shared" si="35"/>
        <v>0.71639344262295135</v>
      </c>
      <c r="FE120" s="9" cm="1">
        <f t="array" ref="FE120">VLOOKUP($G$13,'qx Malaria'!$B$1:$I$31,(FI120),FALSE)/(1-angola!FD120*INDEX($E$6:$G$11,FI120,2))</f>
        <v>4.0108381502890252E-3</v>
      </c>
      <c r="FF120" s="9">
        <f t="shared" si="33"/>
        <v>3.5220007225433592</v>
      </c>
      <c r="FG120" s="9">
        <f t="shared" si="28"/>
        <v>3.5260115606936484</v>
      </c>
      <c r="FH120" s="9">
        <f>(FE120*Table46[[#This Row],[qx (tau)]])/FG120</f>
        <v>6.0528203230468514E-4</v>
      </c>
      <c r="FI120" s="6">
        <f t="shared" si="29"/>
        <v>6</v>
      </c>
      <c r="FM120" s="15">
        <v>113</v>
      </c>
      <c r="FN120" s="9">
        <v>0.71639344262295135</v>
      </c>
      <c r="FO120" s="9">
        <v>7.0562543352601283E-3</v>
      </c>
      <c r="FP120" s="9">
        <v>3.518955306358388</v>
      </c>
      <c r="FQ120" s="9">
        <v>3.526011560693648</v>
      </c>
      <c r="FR120" s="9">
        <v>1.0648706839983613E-3</v>
      </c>
      <c r="FS120" s="6">
        <v>6</v>
      </c>
      <c r="FW120" s="15">
        <v>113</v>
      </c>
      <c r="FX120" s="9">
        <v>0.71639344262295135</v>
      </c>
      <c r="FY120" s="9">
        <v>5.8556473988439417E-3</v>
      </c>
      <c r="FZ120" s="9">
        <v>3.5201559132948046</v>
      </c>
      <c r="GA120" s="9">
        <v>3.5260115606936484</v>
      </c>
      <c r="GB120" s="9">
        <v>8.8368516136122261E-4</v>
      </c>
      <c r="GC120" s="6">
        <v>6</v>
      </c>
      <c r="GG120" s="15">
        <v>113</v>
      </c>
      <c r="GH120" s="9">
        <v>0.71639344262295135</v>
      </c>
      <c r="GI120" s="9">
        <v>6.1948497109826708E-3</v>
      </c>
      <c r="GJ120" s="9">
        <v>3.5198167109826657</v>
      </c>
      <c r="GK120" s="9">
        <v>3.5260115606936484</v>
      </c>
      <c r="GL120" s="9">
        <v>9.3487472752184738E-4</v>
      </c>
      <c r="GM120" s="6">
        <v>6</v>
      </c>
      <c r="GQ120" s="15">
        <v>113</v>
      </c>
      <c r="GR120" s="9">
        <v>0.71639344262295135</v>
      </c>
      <c r="GS120" s="9">
        <v>4.4286705202312218E-3</v>
      </c>
      <c r="GT120" s="9">
        <v>3.5215828901734167</v>
      </c>
      <c r="GU120" s="9">
        <v>3.526011560693648</v>
      </c>
      <c r="GV120" s="9">
        <v>6.6833778687884363E-4</v>
      </c>
      <c r="GW120" s="6">
        <v>6</v>
      </c>
      <c r="HA120" s="15">
        <v>113</v>
      </c>
      <c r="HB120" s="9">
        <v>0.71639344262295135</v>
      </c>
      <c r="HC120" s="9">
        <v>3.6677572254335327E-3</v>
      </c>
      <c r="HD120" s="9">
        <v>3.5223438034682144</v>
      </c>
      <c r="HE120" s="9">
        <v>3.526011560693648</v>
      </c>
      <c r="HF120" s="9">
        <v>5.5350713846446901E-4</v>
      </c>
      <c r="HG120" s="6">
        <v>6</v>
      </c>
      <c r="HK120" s="15">
        <v>113</v>
      </c>
      <c r="HL120" s="9">
        <v>0.71639344262295135</v>
      </c>
      <c r="HM120" s="9">
        <v>3.2044393063583873E-3</v>
      </c>
      <c r="HN120" s="9">
        <v>3.5228071213872898</v>
      </c>
      <c r="HO120" s="9">
        <v>3.5260115606936484</v>
      </c>
      <c r="HP120" s="9">
        <v>4.8358708655692119E-4</v>
      </c>
      <c r="HQ120" s="6">
        <v>6</v>
      </c>
      <c r="HU120" s="15">
        <v>113</v>
      </c>
      <c r="HV120" s="9">
        <v>0.71639344262295135</v>
      </c>
      <c r="HW120" s="9">
        <v>2.8599479768786182E-3</v>
      </c>
      <c r="HX120" s="9">
        <v>3.5231516127167697</v>
      </c>
      <c r="HY120" s="9">
        <v>3.5260115606936484</v>
      </c>
      <c r="HZ120" s="9">
        <v>4.3159934628776275E-4</v>
      </c>
      <c r="IA120" s="6">
        <v>6</v>
      </c>
      <c r="IE120" s="15">
        <v>113</v>
      </c>
      <c r="IF120" s="9">
        <v>0.71639344262295135</v>
      </c>
      <c r="IG120" s="9">
        <v>2.7252543352601212E-3</v>
      </c>
      <c r="IH120" s="9">
        <v>3.5232863063583881</v>
      </c>
      <c r="II120" s="9">
        <v>3.5260115606936484</v>
      </c>
      <c r="IJ120" s="9">
        <v>4.1127251232377251E-4</v>
      </c>
      <c r="IK120" s="6">
        <v>6</v>
      </c>
      <c r="IO120" s="15">
        <v>113</v>
      </c>
      <c r="IP120" s="9">
        <v>0.71639344262295135</v>
      </c>
      <c r="IQ120" s="9">
        <v>2.7562832369942246E-3</v>
      </c>
      <c r="IR120" s="9">
        <v>3.5232552774566539</v>
      </c>
      <c r="IS120" s="9">
        <v>3.526011560693648</v>
      </c>
      <c r="IT120" s="9">
        <v>4.1595513376050319E-4</v>
      </c>
      <c r="IU120" s="6">
        <v>6</v>
      </c>
      <c r="IY120" s="15">
        <v>113</v>
      </c>
      <c r="IZ120" s="9">
        <v>0.71639344262295135</v>
      </c>
      <c r="JA120" s="9">
        <v>3.2869479768786189E-3</v>
      </c>
      <c r="JB120" s="9">
        <v>3.5227246127167695</v>
      </c>
      <c r="JC120" s="9">
        <v>3.526011560693648</v>
      </c>
      <c r="JD120" s="9">
        <v>4.9603860265004626E-4</v>
      </c>
      <c r="JE120" s="6">
        <v>6</v>
      </c>
      <c r="JI120" s="15">
        <v>113</v>
      </c>
      <c r="JJ120" s="9">
        <v>0.71639344262295135</v>
      </c>
      <c r="JK120" s="9">
        <v>2.986884393063589E-3</v>
      </c>
      <c r="JL120" s="9">
        <v>3.5230246763005848</v>
      </c>
      <c r="JM120" s="9">
        <v>3.5260115606936484</v>
      </c>
      <c r="JN120" s="9">
        <v>4.5075552489257033E-4</v>
      </c>
      <c r="JO120" s="6">
        <v>6</v>
      </c>
      <c r="JS120" s="15">
        <v>113</v>
      </c>
      <c r="JT120" s="9">
        <v>0.71639344262295135</v>
      </c>
      <c r="JU120" s="9">
        <v>3.7745953757225507E-3</v>
      </c>
      <c r="JV120" s="9">
        <v>3.5222369653179255</v>
      </c>
      <c r="JW120" s="9">
        <v>3.526011560693648</v>
      </c>
      <c r="JX120" s="9">
        <v>5.6963025545684882E-4</v>
      </c>
      <c r="JY120" s="6">
        <v>6</v>
      </c>
      <c r="KC120" s="15">
        <v>113</v>
      </c>
      <c r="KD120" s="9">
        <v>0.71639344262295135</v>
      </c>
      <c r="KE120" s="9">
        <v>3.9258612716763083E-3</v>
      </c>
      <c r="KF120" s="9">
        <v>3.5220856994219716</v>
      </c>
      <c r="KG120" s="9">
        <v>3.526011560693648</v>
      </c>
      <c r="KH120" s="9">
        <v>5.9245803496091125E-4</v>
      </c>
      <c r="KI120" s="6">
        <v>6</v>
      </c>
      <c r="KM120" s="15">
        <v>113</v>
      </c>
      <c r="KN120" s="9">
        <v>0.71639344262295135</v>
      </c>
      <c r="KO120" s="9">
        <v>4.0291734104046318E-3</v>
      </c>
      <c r="KP120" s="9">
        <v>3.5219823872832432</v>
      </c>
      <c r="KQ120" s="9">
        <v>3.526011560693648</v>
      </c>
      <c r="KR120" s="9">
        <v>6.080490358809352E-4</v>
      </c>
      <c r="KS120" s="6">
        <v>6</v>
      </c>
      <c r="KW120" s="15">
        <v>113</v>
      </c>
      <c r="KX120" s="9">
        <v>0.71639344262295135</v>
      </c>
      <c r="KY120" s="9">
        <v>4.0108381502890252E-3</v>
      </c>
      <c r="KZ120" s="9">
        <v>3.5220007225433592</v>
      </c>
      <c r="LA120" s="9">
        <v>3.5260115606936484</v>
      </c>
      <c r="LB120" s="9">
        <v>6.0528203230468514E-4</v>
      </c>
      <c r="LC120" s="6">
        <v>6</v>
      </c>
    </row>
    <row r="121" spans="1:315">
      <c r="A121" s="6">
        <v>114</v>
      </c>
      <c r="B121" s="6">
        <v>0.53927274616927368</v>
      </c>
      <c r="C121" s="6">
        <f>1-Table46[[#This Row],[qx (tau)]]</f>
        <v>0.46072725383072632</v>
      </c>
      <c r="H121" s="15">
        <f t="shared" si="30"/>
        <v>114</v>
      </c>
      <c r="I121" s="9">
        <f t="shared" si="34"/>
        <v>0.73306010928961807</v>
      </c>
      <c r="J121" s="9" cm="1">
        <f t="array" ref="J121">VLOOKUP($G$13,'qx Malaria'!$B$1:$I$31,(N121),FALSE)/(1-angola!I121*INDEX($E$6:$G$11,N121,2))</f>
        <v>4.2612589559877269E-3</v>
      </c>
      <c r="K121" s="9">
        <f t="shared" si="32"/>
        <v>3.7419004605936621</v>
      </c>
      <c r="L121" s="9">
        <f t="shared" si="26"/>
        <v>3.7461617195496499</v>
      </c>
      <c r="M121" s="9">
        <f>(J121*Table46[[#This Row],[qx (tau)]])/L121</f>
        <v>6.134227487675488E-4</v>
      </c>
      <c r="N121" s="6">
        <f t="shared" si="27"/>
        <v>6</v>
      </c>
      <c r="S121" s="15">
        <v>114</v>
      </c>
      <c r="T121" s="9">
        <v>0.73306010928961807</v>
      </c>
      <c r="U121" s="9">
        <v>2.8935353121801494E-3</v>
      </c>
      <c r="V121" s="9">
        <v>3.7432681842374698</v>
      </c>
      <c r="W121" s="9">
        <v>3.7461617195496499</v>
      </c>
      <c r="X121" s="9">
        <v>4.165342691411469E-4</v>
      </c>
      <c r="Y121" s="6">
        <v>6</v>
      </c>
      <c r="AC121" s="15">
        <v>114</v>
      </c>
      <c r="AD121" s="9">
        <v>0.73306010928961807</v>
      </c>
      <c r="AE121" s="9">
        <v>3.1831136131013375E-3</v>
      </c>
      <c r="AF121" s="9">
        <v>3.7429786059365489</v>
      </c>
      <c r="AG121" s="9">
        <v>3.7461617195496504</v>
      </c>
      <c r="AH121" s="9">
        <v>4.5822005242003176E-4</v>
      </c>
      <c r="AI121" s="6">
        <v>6</v>
      </c>
      <c r="AM121" s="15">
        <v>114</v>
      </c>
      <c r="AN121" s="9">
        <v>0.73306010928961807</v>
      </c>
      <c r="AO121" s="9">
        <v>3.2977461617195569E-3</v>
      </c>
      <c r="AP121" s="9">
        <v>3.7428639733879305</v>
      </c>
      <c r="AQ121" s="9">
        <v>3.7461617195496499</v>
      </c>
      <c r="AR121" s="9">
        <v>4.7472179845281162E-4</v>
      </c>
      <c r="AS121" s="6">
        <v>6</v>
      </c>
      <c r="AW121" s="15">
        <v>114</v>
      </c>
      <c r="AX121" s="9">
        <v>0.73306010928961807</v>
      </c>
      <c r="AY121" s="9">
        <v>3.4397256908904883E-3</v>
      </c>
      <c r="AZ121" s="9">
        <v>3.7427219938587597</v>
      </c>
      <c r="BA121" s="9">
        <v>3.7461617195496504</v>
      </c>
      <c r="BB121" s="9">
        <v>4.9516023553262695E-4</v>
      </c>
      <c r="BC121" s="6">
        <v>6</v>
      </c>
      <c r="BG121" s="15">
        <v>114</v>
      </c>
      <c r="BH121" s="9">
        <v>0.73306010928961807</v>
      </c>
      <c r="BI121" s="9">
        <v>3.6157952917093218E-3</v>
      </c>
      <c r="BJ121" s="9">
        <v>3.7425459242579406</v>
      </c>
      <c r="BK121" s="9">
        <v>3.7461617195496499</v>
      </c>
      <c r="BL121" s="9">
        <v>5.2050605460258288E-4</v>
      </c>
      <c r="BM121" s="6">
        <v>6</v>
      </c>
      <c r="BQ121" s="15">
        <v>114</v>
      </c>
      <c r="BR121" s="9">
        <v>0.73306010928961807</v>
      </c>
      <c r="BS121" s="9">
        <v>3.7836233367451464E-3</v>
      </c>
      <c r="BT121" s="9">
        <v>3.7423780962129047</v>
      </c>
      <c r="BU121" s="9">
        <v>3.7461617195496499</v>
      </c>
      <c r="BV121" s="9">
        <v>5.4466547363096632E-4</v>
      </c>
      <c r="BW121" s="6">
        <v>6</v>
      </c>
      <c r="CA121" s="15">
        <v>114</v>
      </c>
      <c r="CB121" s="9">
        <v>0.73306010928961807</v>
      </c>
      <c r="CC121" s="9">
        <v>3.9634390992835293E-3</v>
      </c>
      <c r="CD121" s="9">
        <v>3.7421982804503662</v>
      </c>
      <c r="CE121" s="9">
        <v>3.7461617195496495</v>
      </c>
      <c r="CF121" s="9">
        <v>5.7055056544709157E-4</v>
      </c>
      <c r="CG121" s="6">
        <v>6</v>
      </c>
      <c r="CK121" s="15">
        <v>114</v>
      </c>
      <c r="CL121" s="9">
        <v>0.73306010928961807</v>
      </c>
      <c r="CM121" s="9">
        <v>4.211809621289672E-3</v>
      </c>
      <c r="CN121" s="9">
        <v>3.7419499099283602</v>
      </c>
      <c r="CO121" s="9">
        <v>3.7461617195496499</v>
      </c>
      <c r="CP121" s="9">
        <v>6.0630434851811454E-4</v>
      </c>
      <c r="CQ121" s="6">
        <v>6</v>
      </c>
      <c r="CU121" s="15">
        <v>114</v>
      </c>
      <c r="CV121" s="9">
        <v>0.73306010928961807</v>
      </c>
      <c r="CW121" s="9">
        <v>4.5077563971340938E-3</v>
      </c>
      <c r="CX121" s="9">
        <v>3.7416539631525159</v>
      </c>
      <c r="CY121" s="9">
        <v>3.7461617195496499</v>
      </c>
      <c r="CZ121" s="9">
        <v>6.4890689546548701E-4</v>
      </c>
      <c r="DA121" s="6">
        <v>6</v>
      </c>
      <c r="DE121" s="15">
        <v>114</v>
      </c>
      <c r="DF121" s="9">
        <v>0.73306010928961807</v>
      </c>
      <c r="DG121" s="9">
        <v>4.8160655066530299E-3</v>
      </c>
      <c r="DH121" s="9">
        <v>3.741345654042997</v>
      </c>
      <c r="DI121" s="9">
        <v>3.7461617195496499</v>
      </c>
      <c r="DJ121" s="9">
        <v>6.9328904247521826E-4</v>
      </c>
      <c r="DK121" s="6">
        <v>6</v>
      </c>
      <c r="DO121" s="15">
        <v>114</v>
      </c>
      <c r="DP121" s="9">
        <v>0.73306010928961807</v>
      </c>
      <c r="DQ121" s="9">
        <v>4.4223439099283614E-3</v>
      </c>
      <c r="DR121" s="9">
        <v>3.7417393756397215</v>
      </c>
      <c r="DS121" s="9">
        <v>3.7461617195496499</v>
      </c>
      <c r="DT121" s="9">
        <v>6.3661147685282755E-4</v>
      </c>
      <c r="DU121" s="6">
        <v>6</v>
      </c>
      <c r="DY121" s="15">
        <v>114</v>
      </c>
      <c r="DZ121" s="9">
        <v>0.73306010928961807</v>
      </c>
      <c r="EA121" s="9">
        <v>5.6158710337768803E-3</v>
      </c>
      <c r="EB121" s="9">
        <v>3.7405458485158731</v>
      </c>
      <c r="EC121" s="9">
        <v>3.7461617195496499</v>
      </c>
      <c r="ED121" s="9">
        <v>8.0842377378235824E-4</v>
      </c>
      <c r="EE121" s="6">
        <v>6</v>
      </c>
      <c r="EI121" s="15">
        <v>114</v>
      </c>
      <c r="EJ121" s="9">
        <v>0.73306010928961807</v>
      </c>
      <c r="EK121" s="9">
        <v>5.2184032753326628E-3</v>
      </c>
      <c r="EL121" s="9">
        <v>3.7409433162743175</v>
      </c>
      <c r="EM121" s="9">
        <v>3.7461617195496504</v>
      </c>
      <c r="EN121" s="9">
        <v>7.5120693541379821E-4</v>
      </c>
      <c r="EO121" s="6">
        <v>6</v>
      </c>
      <c r="ES121" s="15">
        <v>114</v>
      </c>
      <c r="ET121" s="9">
        <v>0.73306010928961807</v>
      </c>
      <c r="EU121" s="9">
        <v>6.7108741044012423E-3</v>
      </c>
      <c r="EV121" s="9">
        <v>3.7394508454452486</v>
      </c>
      <c r="EW121" s="9">
        <v>3.7461617195496499</v>
      </c>
      <c r="EX121" s="9">
        <v>9.6605319748763673E-4</v>
      </c>
      <c r="EY121" s="6">
        <v>6</v>
      </c>
      <c r="FC121" s="15">
        <f t="shared" si="31"/>
        <v>114</v>
      </c>
      <c r="FD121" s="9">
        <f t="shared" si="35"/>
        <v>0.73306010928961807</v>
      </c>
      <c r="FE121" s="9" cm="1">
        <f t="array" ref="FE121">VLOOKUP($G$13,'qx Malaria'!$B$1:$I$31,(FI121),FALSE)/(1-angola!FD121*INDEX($E$6:$G$11,FI121,2))</f>
        <v>4.2612589559877269E-3</v>
      </c>
      <c r="FF121" s="9">
        <f t="shared" si="33"/>
        <v>3.7419004605936621</v>
      </c>
      <c r="FG121" s="9">
        <f t="shared" si="28"/>
        <v>3.7461617195496499</v>
      </c>
      <c r="FH121" s="9">
        <f>(FE121*Table46[[#This Row],[qx (tau)]])/FG121</f>
        <v>6.134227487675488E-4</v>
      </c>
      <c r="FI121" s="6">
        <f t="shared" si="29"/>
        <v>6</v>
      </c>
      <c r="FM121" s="15">
        <v>114</v>
      </c>
      <c r="FN121" s="9">
        <v>0.73306010928961807</v>
      </c>
      <c r="FO121" s="9">
        <v>7.496818833162759E-3</v>
      </c>
      <c r="FP121" s="9">
        <v>3.7386649007164872</v>
      </c>
      <c r="FQ121" s="9">
        <v>3.7461617195496499</v>
      </c>
      <c r="FR121" s="9">
        <v>1.0791926196339504E-3</v>
      </c>
      <c r="FS121" s="6">
        <v>6</v>
      </c>
      <c r="FW121" s="15">
        <v>114</v>
      </c>
      <c r="FX121" s="9">
        <v>0.73306010928961807</v>
      </c>
      <c r="FY121" s="9">
        <v>6.2212507676561038E-3</v>
      </c>
      <c r="FZ121" s="9">
        <v>3.7399404687819939</v>
      </c>
      <c r="GA121" s="9">
        <v>3.7461617195496499</v>
      </c>
      <c r="GB121" s="9">
        <v>8.9557024956331277E-4</v>
      </c>
      <c r="GC121" s="6">
        <v>6</v>
      </c>
      <c r="GG121" s="15">
        <v>114</v>
      </c>
      <c r="GH121" s="9">
        <v>0.73306010928961807</v>
      </c>
      <c r="GI121" s="9">
        <v>6.5816315250767799E-3</v>
      </c>
      <c r="GJ121" s="9">
        <v>3.7395800880245735</v>
      </c>
      <c r="GK121" s="9">
        <v>3.7461617195496504</v>
      </c>
      <c r="GL121" s="9">
        <v>9.4744828774479689E-4</v>
      </c>
      <c r="GM121" s="6">
        <v>6</v>
      </c>
      <c r="GQ121" s="15">
        <v>114</v>
      </c>
      <c r="GR121" s="9">
        <v>0.73306010928961807</v>
      </c>
      <c r="GS121" s="9">
        <v>4.7051791197543604E-3</v>
      </c>
      <c r="GT121" s="9">
        <v>3.7414565404298954</v>
      </c>
      <c r="GU121" s="9">
        <v>3.7461617195496499</v>
      </c>
      <c r="GV121" s="9">
        <v>6.7732656918860772E-4</v>
      </c>
      <c r="GW121" s="6">
        <v>6</v>
      </c>
      <c r="HA121" s="15">
        <v>114</v>
      </c>
      <c r="HB121" s="9">
        <v>0.73306010928961807</v>
      </c>
      <c r="HC121" s="9">
        <v>3.8967574206755459E-3</v>
      </c>
      <c r="HD121" s="9">
        <v>3.7422649621289743</v>
      </c>
      <c r="HE121" s="9">
        <v>3.7461617195496499</v>
      </c>
      <c r="HF121" s="9">
        <v>5.6095151056527849E-4</v>
      </c>
      <c r="HG121" s="6">
        <v>6</v>
      </c>
      <c r="HK121" s="15">
        <v>114</v>
      </c>
      <c r="HL121" s="9">
        <v>0.73306010928961807</v>
      </c>
      <c r="HM121" s="9">
        <v>3.4045117707267218E-3</v>
      </c>
      <c r="HN121" s="9">
        <v>3.7427572077789231</v>
      </c>
      <c r="HO121" s="9">
        <v>3.7461617195496499</v>
      </c>
      <c r="HP121" s="9">
        <v>4.9009107171863592E-4</v>
      </c>
      <c r="HQ121" s="6">
        <v>6</v>
      </c>
      <c r="HU121" s="15">
        <v>114</v>
      </c>
      <c r="HV121" s="9">
        <v>0.73306010928961807</v>
      </c>
      <c r="HW121" s="9">
        <v>3.038511770726721E-3</v>
      </c>
      <c r="HX121" s="9">
        <v>3.7431232077789232</v>
      </c>
      <c r="HY121" s="9">
        <v>3.7461617195496499</v>
      </c>
      <c r="HZ121" s="9">
        <v>4.3740412441789787E-4</v>
      </c>
      <c r="IA121" s="6">
        <v>6</v>
      </c>
      <c r="IE121" s="15">
        <v>114</v>
      </c>
      <c r="IF121" s="9">
        <v>0.73306010928961807</v>
      </c>
      <c r="IG121" s="9">
        <v>2.8954083930399247E-3</v>
      </c>
      <c r="IH121" s="9">
        <v>3.74326631115661</v>
      </c>
      <c r="II121" s="9">
        <v>3.7461617195496499</v>
      </c>
      <c r="IJ121" s="9">
        <v>4.1680390551423167E-4</v>
      </c>
      <c r="IK121" s="6">
        <v>6</v>
      </c>
      <c r="IO121" s="15">
        <v>114</v>
      </c>
      <c r="IP121" s="9">
        <v>0.73306010928961807</v>
      </c>
      <c r="IQ121" s="9">
        <v>2.9283746161719612E-3</v>
      </c>
      <c r="IR121" s="9">
        <v>3.7432333449334778</v>
      </c>
      <c r="IS121" s="9">
        <v>3.7461617195496499</v>
      </c>
      <c r="IT121" s="9">
        <v>4.2154950568052118E-4</v>
      </c>
      <c r="IU121" s="6">
        <v>6</v>
      </c>
      <c r="IY121" s="15">
        <v>114</v>
      </c>
      <c r="IZ121" s="9">
        <v>0.73306010928961807</v>
      </c>
      <c r="JA121" s="9">
        <v>3.4921719549641838E-3</v>
      </c>
      <c r="JB121" s="9">
        <v>3.7426695475946854</v>
      </c>
      <c r="JC121" s="9">
        <v>3.7461617195496495</v>
      </c>
      <c r="JD121" s="9">
        <v>5.0271005397899702E-4</v>
      </c>
      <c r="JE121" s="6">
        <v>6</v>
      </c>
      <c r="JI121" s="15">
        <v>114</v>
      </c>
      <c r="JJ121" s="9">
        <v>0.73306010928961807</v>
      </c>
      <c r="JK121" s="9">
        <v>3.1733735926305082E-3</v>
      </c>
      <c r="JL121" s="9">
        <v>3.7429883459570195</v>
      </c>
      <c r="JM121" s="9">
        <v>3.7461617195496499</v>
      </c>
      <c r="JN121" s="9">
        <v>4.568179432799917E-4</v>
      </c>
      <c r="JO121" s="6">
        <v>6</v>
      </c>
      <c r="JS121" s="15">
        <v>114</v>
      </c>
      <c r="JT121" s="9">
        <v>0.73306010928961807</v>
      </c>
      <c r="JU121" s="9">
        <v>4.0102661207779E-3</v>
      </c>
      <c r="JV121" s="9">
        <v>3.742151453428872</v>
      </c>
      <c r="JW121" s="9">
        <v>3.7461617195496499</v>
      </c>
      <c r="JX121" s="9">
        <v>5.7729147477420743E-4</v>
      </c>
      <c r="JY121" s="6">
        <v>6</v>
      </c>
      <c r="KC121" s="15">
        <v>114</v>
      </c>
      <c r="KD121" s="9">
        <v>0.73306010928961807</v>
      </c>
      <c r="KE121" s="9">
        <v>4.1709764585465808E-3</v>
      </c>
      <c r="KF121" s="9">
        <v>3.7419907430911032</v>
      </c>
      <c r="KG121" s="9">
        <v>3.7461617195496499</v>
      </c>
      <c r="KH121" s="9">
        <v>6.0042627558486942E-4</v>
      </c>
      <c r="KI121" s="6">
        <v>6</v>
      </c>
      <c r="KM121" s="15">
        <v>114</v>
      </c>
      <c r="KN121" s="9">
        <v>0.73306010928961807</v>
      </c>
      <c r="KO121" s="9">
        <v>4.2807389969293846E-3</v>
      </c>
      <c r="KP121" s="9">
        <v>3.7418809805527204</v>
      </c>
      <c r="KQ121" s="9">
        <v>3.7461617195496499</v>
      </c>
      <c r="KR121" s="9">
        <v>6.1622696704762892E-4</v>
      </c>
      <c r="KS121" s="6">
        <v>6</v>
      </c>
      <c r="KW121" s="15">
        <v>114</v>
      </c>
      <c r="KX121" s="9">
        <v>0.73306010928961807</v>
      </c>
      <c r="KY121" s="9">
        <v>4.2612589559877269E-3</v>
      </c>
      <c r="KZ121" s="9">
        <v>3.7419004605936621</v>
      </c>
      <c r="LA121" s="9">
        <v>3.7461617195496499</v>
      </c>
      <c r="LB121" s="9">
        <v>6.134227487675488E-4</v>
      </c>
      <c r="LC121" s="6">
        <v>6</v>
      </c>
    </row>
    <row r="122" spans="1:315">
      <c r="A122" s="6">
        <v>115</v>
      </c>
      <c r="B122" s="6">
        <v>0.5460449776820453</v>
      </c>
      <c r="C122" s="6">
        <f>1-Table46[[#This Row],[qx (tau)]]</f>
        <v>0.4539550223179547</v>
      </c>
      <c r="H122" s="15">
        <f t="shared" si="30"/>
        <v>115</v>
      </c>
      <c r="I122" s="9">
        <f t="shared" si="34"/>
        <v>0.74972677595628479</v>
      </c>
      <c r="J122" s="9" cm="1">
        <f t="array" ref="J122">VLOOKUP($G$13,'qx Malaria'!$B$1:$I$31,(N122),FALSE)/(1-angola!I122*INDEX($E$6:$G$11,N122,2))</f>
        <v>4.5450327510917149E-3</v>
      </c>
      <c r="K122" s="9">
        <f t="shared" si="32"/>
        <v>3.9910881550218442</v>
      </c>
      <c r="L122" s="9">
        <f t="shared" si="26"/>
        <v>3.9956331877729361</v>
      </c>
      <c r="M122" s="9">
        <f>(J122*Table46[[#This Row],[qx (tau)]])/L122</f>
        <v>6.2112616211332651E-4</v>
      </c>
      <c r="N122" s="6">
        <f t="shared" si="27"/>
        <v>6</v>
      </c>
      <c r="S122" s="15">
        <v>115</v>
      </c>
      <c r="T122" s="9">
        <v>0.74972677595628479</v>
      </c>
      <c r="U122" s="9">
        <v>3.0862270742358154E-3</v>
      </c>
      <c r="V122" s="9">
        <v>3.9925469606987001</v>
      </c>
      <c r="W122" s="9">
        <v>3.9956331877729361</v>
      </c>
      <c r="X122" s="9">
        <v>4.2176514076161173E-4</v>
      </c>
      <c r="Y122" s="6">
        <v>6</v>
      </c>
      <c r="AC122" s="15">
        <v>115</v>
      </c>
      <c r="AD122" s="9">
        <v>0.74972677595628479</v>
      </c>
      <c r="AE122" s="9">
        <v>3.3950895196506637E-3</v>
      </c>
      <c r="AF122" s="9">
        <v>3.9922380982532855</v>
      </c>
      <c r="AG122" s="9">
        <v>3.9956331877729361</v>
      </c>
      <c r="AH122" s="9">
        <v>4.6397441753643389E-4</v>
      </c>
      <c r="AI122" s="6">
        <v>6</v>
      </c>
      <c r="AM122" s="15">
        <v>115</v>
      </c>
      <c r="AN122" s="9">
        <v>0.74972677595628479</v>
      </c>
      <c r="AO122" s="9">
        <v>3.5173558951965152E-3</v>
      </c>
      <c r="AP122" s="9">
        <v>3.9921158318777397</v>
      </c>
      <c r="AQ122" s="9">
        <v>3.9956331877729361</v>
      </c>
      <c r="AR122" s="9">
        <v>4.8068339385350442E-4</v>
      </c>
      <c r="AS122" s="6">
        <v>6</v>
      </c>
      <c r="AW122" s="15">
        <v>115</v>
      </c>
      <c r="AX122" s="9">
        <v>0.74972677595628479</v>
      </c>
      <c r="AY122" s="9">
        <v>3.6687903930131098E-3</v>
      </c>
      <c r="AZ122" s="9">
        <v>3.991964397379923</v>
      </c>
      <c r="BA122" s="9">
        <v>3.9956331877729361</v>
      </c>
      <c r="BB122" s="9">
        <v>5.0137849850765391E-4</v>
      </c>
      <c r="BC122" s="6">
        <v>6</v>
      </c>
      <c r="BG122" s="15">
        <v>115</v>
      </c>
      <c r="BH122" s="9">
        <v>0.74972677595628479</v>
      </c>
      <c r="BI122" s="9">
        <v>3.8565851528384373E-3</v>
      </c>
      <c r="BJ122" s="9">
        <v>3.9917766026200976</v>
      </c>
      <c r="BK122" s="9">
        <v>3.9956331877729361</v>
      </c>
      <c r="BL122" s="9">
        <v>5.2704261245871008E-4</v>
      </c>
      <c r="BM122" s="6">
        <v>6</v>
      </c>
      <c r="BQ122" s="15">
        <v>115</v>
      </c>
      <c r="BR122" s="9">
        <v>0.74972677595628479</v>
      </c>
      <c r="BS122" s="9">
        <v>4.0355895196506654E-3</v>
      </c>
      <c r="BT122" s="9">
        <v>3.9915975982532852</v>
      </c>
      <c r="BU122" s="9">
        <v>3.9956331877729361</v>
      </c>
      <c r="BV122" s="9">
        <v>5.5150542745886582E-4</v>
      </c>
      <c r="BW122" s="6">
        <v>6</v>
      </c>
      <c r="CA122" s="15">
        <v>115</v>
      </c>
      <c r="CB122" s="9">
        <v>0.74972677595628479</v>
      </c>
      <c r="CC122" s="9">
        <v>4.2273799126637656E-3</v>
      </c>
      <c r="CD122" s="9">
        <v>3.9914058078602719</v>
      </c>
      <c r="CE122" s="9">
        <v>3.9956331877729356</v>
      </c>
      <c r="CF122" s="9">
        <v>5.7771558638760386E-4</v>
      </c>
      <c r="CG122" s="6">
        <v>6</v>
      </c>
      <c r="CK122" s="15">
        <v>115</v>
      </c>
      <c r="CL122" s="9">
        <v>0.74972677595628479</v>
      </c>
      <c r="CM122" s="9">
        <v>4.4922903930131129E-3</v>
      </c>
      <c r="CN122" s="9">
        <v>3.9911408973799229</v>
      </c>
      <c r="CO122" s="9">
        <v>3.9956331877729361</v>
      </c>
      <c r="CP122" s="9">
        <v>6.1391836840792361E-4</v>
      </c>
      <c r="CQ122" s="6">
        <v>6</v>
      </c>
      <c r="CU122" s="15">
        <v>115</v>
      </c>
      <c r="CV122" s="9">
        <v>0.74972677595628479</v>
      </c>
      <c r="CW122" s="9">
        <v>4.8079454148471741E-3</v>
      </c>
      <c r="CX122" s="9">
        <v>3.9908252423580888</v>
      </c>
      <c r="CY122" s="9">
        <v>3.9956331877729361</v>
      </c>
      <c r="CZ122" s="9">
        <v>6.570559216448051E-4</v>
      </c>
      <c r="DA122" s="6">
        <v>6</v>
      </c>
      <c r="DE122" s="15">
        <v>115</v>
      </c>
      <c r="DF122" s="9">
        <v>0.74972677595628479</v>
      </c>
      <c r="DG122" s="9">
        <v>5.136786026200886E-3</v>
      </c>
      <c r="DH122" s="9">
        <v>3.9904964017467348</v>
      </c>
      <c r="DI122" s="9">
        <v>3.9956331877729356</v>
      </c>
      <c r="DJ122" s="9">
        <v>7.0199542330803735E-4</v>
      </c>
      <c r="DK122" s="6">
        <v>6</v>
      </c>
      <c r="DO122" s="15">
        <v>115</v>
      </c>
      <c r="DP122" s="9">
        <v>0.74972677595628479</v>
      </c>
      <c r="DQ122" s="9">
        <v>4.7168449781659506E-3</v>
      </c>
      <c r="DR122" s="9">
        <v>3.9909163427947698</v>
      </c>
      <c r="DS122" s="9">
        <v>3.9956331877729356</v>
      </c>
      <c r="DT122" s="9">
        <v>6.4460609615365452E-4</v>
      </c>
      <c r="DU122" s="6">
        <v>6</v>
      </c>
      <c r="DY122" s="15">
        <v>115</v>
      </c>
      <c r="DZ122" s="9">
        <v>0.74972677595628479</v>
      </c>
      <c r="EA122" s="9">
        <v>5.9898537117904077E-3</v>
      </c>
      <c r="EB122" s="9">
        <v>3.9896433340611455</v>
      </c>
      <c r="EC122" s="9">
        <v>3.9956331877729361</v>
      </c>
      <c r="ED122" s="9">
        <v>8.1857602604315407E-4</v>
      </c>
      <c r="EE122" s="6">
        <v>6</v>
      </c>
      <c r="EI122" s="15">
        <v>115</v>
      </c>
      <c r="EJ122" s="9">
        <v>0.74972677595628479</v>
      </c>
      <c r="EK122" s="9">
        <v>5.5659170305677004E-3</v>
      </c>
      <c r="EL122" s="9">
        <v>3.9900672707423683</v>
      </c>
      <c r="EM122" s="9">
        <v>3.9956331877729361</v>
      </c>
      <c r="EN122" s="9">
        <v>7.6064065391108916E-4</v>
      </c>
      <c r="EO122" s="6">
        <v>6</v>
      </c>
      <c r="ES122" s="15">
        <v>115</v>
      </c>
      <c r="ET122" s="9">
        <v>0.74972677595628479</v>
      </c>
      <c r="EU122" s="9">
        <v>7.1577772925764368E-3</v>
      </c>
      <c r="EV122" s="9">
        <v>3.9884754104803593</v>
      </c>
      <c r="EW122" s="9">
        <v>3.9956331877729356</v>
      </c>
      <c r="EX122" s="9">
        <v>9.7818497301961605E-4</v>
      </c>
      <c r="EY122" s="6">
        <v>6</v>
      </c>
      <c r="FC122" s="15">
        <f t="shared" si="31"/>
        <v>115</v>
      </c>
      <c r="FD122" s="9">
        <f t="shared" si="35"/>
        <v>0.74972677595628479</v>
      </c>
      <c r="FE122" s="9" cm="1">
        <f t="array" ref="FE122">VLOOKUP($G$13,'qx Malaria'!$B$1:$I$31,(FI122),FALSE)/(1-angola!FD122*INDEX($E$6:$G$11,FI122,2))</f>
        <v>4.5450327510917149E-3</v>
      </c>
      <c r="FF122" s="9">
        <f t="shared" si="33"/>
        <v>3.9910881550218442</v>
      </c>
      <c r="FG122" s="9">
        <f t="shared" si="28"/>
        <v>3.9956331877729361</v>
      </c>
      <c r="FH122" s="9">
        <f>(FE122*Table46[[#This Row],[qx (tau)]])/FG122</f>
        <v>6.2112616211332651E-4</v>
      </c>
      <c r="FI122" s="6">
        <f t="shared" si="29"/>
        <v>6</v>
      </c>
      <c r="FM122" s="15">
        <v>115</v>
      </c>
      <c r="FN122" s="9">
        <v>0.74972677595628479</v>
      </c>
      <c r="FO122" s="9">
        <v>7.9960611353711991E-3</v>
      </c>
      <c r="FP122" s="9">
        <v>3.9876371266375643</v>
      </c>
      <c r="FQ122" s="9">
        <v>3.9956331877729356</v>
      </c>
      <c r="FR122" s="9">
        <v>1.092745209337309E-3</v>
      </c>
      <c r="FS122" s="6">
        <v>6</v>
      </c>
      <c r="FW122" s="15">
        <v>115</v>
      </c>
      <c r="FX122" s="9">
        <v>0.74972677595628479</v>
      </c>
      <c r="FY122" s="9">
        <v>6.6355480349345143E-3</v>
      </c>
      <c r="FZ122" s="9">
        <v>3.9889976397380016</v>
      </c>
      <c r="GA122" s="9">
        <v>3.9956331877729361</v>
      </c>
      <c r="GB122" s="9">
        <v>9.0681689443657251E-4</v>
      </c>
      <c r="GC122" s="6">
        <v>6</v>
      </c>
      <c r="GG122" s="15">
        <v>115</v>
      </c>
      <c r="GH122" s="9">
        <v>0.74972677595628479</v>
      </c>
      <c r="GI122" s="9">
        <v>7.0199279475982711E-3</v>
      </c>
      <c r="GJ122" s="9">
        <v>3.9886132598253377</v>
      </c>
      <c r="GK122" s="9">
        <v>3.9956331877729361</v>
      </c>
      <c r="GL122" s="9">
        <v>9.5934642128958528E-4</v>
      </c>
      <c r="GM122" s="6">
        <v>6</v>
      </c>
      <c r="GQ122" s="15">
        <v>115</v>
      </c>
      <c r="GR122" s="9">
        <v>0.74972677595628479</v>
      </c>
      <c r="GS122" s="9">
        <v>5.0185152838428072E-3</v>
      </c>
      <c r="GT122" s="9">
        <v>3.9906146724890927</v>
      </c>
      <c r="GU122" s="9">
        <v>3.9956331877729356</v>
      </c>
      <c r="GV122" s="9">
        <v>6.8583249196864891E-4</v>
      </c>
      <c r="GW122" s="6">
        <v>6</v>
      </c>
      <c r="HA122" s="15">
        <v>115</v>
      </c>
      <c r="HB122" s="9">
        <v>0.74972677595628479</v>
      </c>
      <c r="HC122" s="9">
        <v>4.1562576419214084E-3</v>
      </c>
      <c r="HD122" s="9">
        <v>3.9914769301310145</v>
      </c>
      <c r="HE122" s="9">
        <v>3.9956331877729361</v>
      </c>
      <c r="HF122" s="9">
        <v>5.6799598578486364E-4</v>
      </c>
      <c r="HG122" s="6">
        <v>6</v>
      </c>
      <c r="HK122" s="15">
        <v>115</v>
      </c>
      <c r="HL122" s="9">
        <v>0.74972677595628479</v>
      </c>
      <c r="HM122" s="9">
        <v>3.631231441048044E-3</v>
      </c>
      <c r="HN122" s="9">
        <v>3.9920019563318876</v>
      </c>
      <c r="HO122" s="9">
        <v>3.9956331877729356</v>
      </c>
      <c r="HP122" s="9">
        <v>4.962456757174428E-4</v>
      </c>
      <c r="HQ122" s="6">
        <v>6</v>
      </c>
      <c r="HU122" s="15">
        <v>115</v>
      </c>
      <c r="HV122" s="9">
        <v>0.74972677595628479</v>
      </c>
      <c r="HW122" s="9">
        <v>3.2408580786026284E-3</v>
      </c>
      <c r="HX122" s="9">
        <v>3.9923923296943333</v>
      </c>
      <c r="HY122" s="9">
        <v>3.9956331877729361</v>
      </c>
      <c r="HZ122" s="9">
        <v>4.428970813979069E-4</v>
      </c>
      <c r="IA122" s="6">
        <v>6</v>
      </c>
      <c r="IE122" s="15">
        <v>115</v>
      </c>
      <c r="IF122" s="9">
        <v>0.74972677595628479</v>
      </c>
      <c r="IG122" s="9">
        <v>3.0882248908297026E-3</v>
      </c>
      <c r="IH122" s="9">
        <v>3.9925449628821061</v>
      </c>
      <c r="II122" s="9">
        <v>3.9956331877729356</v>
      </c>
      <c r="IJ122" s="9">
        <v>4.2203816325045288E-4</v>
      </c>
      <c r="IK122" s="6">
        <v>6</v>
      </c>
      <c r="IO122" s="15">
        <v>115</v>
      </c>
      <c r="IP122" s="9">
        <v>0.74972677595628479</v>
      </c>
      <c r="IQ122" s="9">
        <v>3.1233864628821039E-3</v>
      </c>
      <c r="IR122" s="9">
        <v>3.992509801310054</v>
      </c>
      <c r="IS122" s="9">
        <v>3.9956331877729361</v>
      </c>
      <c r="IT122" s="9">
        <v>4.2684335905405476E-4</v>
      </c>
      <c r="IU122" s="6">
        <v>6</v>
      </c>
      <c r="IY122" s="15">
        <v>115</v>
      </c>
      <c r="IZ122" s="9">
        <v>0.74972677595628479</v>
      </c>
      <c r="JA122" s="9">
        <v>3.7247292576419308E-3</v>
      </c>
      <c r="JB122" s="9">
        <v>3.9919084585152937</v>
      </c>
      <c r="JC122" s="9">
        <v>3.9956331877729356</v>
      </c>
      <c r="JD122" s="9">
        <v>5.0902312819520266E-4</v>
      </c>
      <c r="JE122" s="6">
        <v>6</v>
      </c>
      <c r="JI122" s="15">
        <v>115</v>
      </c>
      <c r="JJ122" s="9">
        <v>0.74972677595628479</v>
      </c>
      <c r="JK122" s="9">
        <v>3.3847008733624536E-3</v>
      </c>
      <c r="JL122" s="9">
        <v>3.9922484868995736</v>
      </c>
      <c r="JM122" s="9">
        <v>3.9956331877729361</v>
      </c>
      <c r="JN122" s="9">
        <v>4.6255470059446049E-4</v>
      </c>
      <c r="JO122" s="6">
        <v>6</v>
      </c>
      <c r="JS122" s="15">
        <v>115</v>
      </c>
      <c r="JT122" s="9">
        <v>0.74972677595628479</v>
      </c>
      <c r="JU122" s="9">
        <v>4.2773253275109283E-3</v>
      </c>
      <c r="JV122" s="9">
        <v>3.9913558624454248</v>
      </c>
      <c r="JW122" s="9">
        <v>3.9956331877729356</v>
      </c>
      <c r="JX122" s="9">
        <v>5.8454114860862958E-4</v>
      </c>
      <c r="JY122" s="6">
        <v>6</v>
      </c>
      <c r="KC122" s="15">
        <v>115</v>
      </c>
      <c r="KD122" s="9">
        <v>0.74972677595628479</v>
      </c>
      <c r="KE122" s="9">
        <v>4.448737991266387E-3</v>
      </c>
      <c r="KF122" s="9">
        <v>3.9911844497816693</v>
      </c>
      <c r="KG122" s="9">
        <v>3.9956331877729356</v>
      </c>
      <c r="KH122" s="9">
        <v>6.0796647815118936E-4</v>
      </c>
      <c r="KI122" s="6">
        <v>6</v>
      </c>
      <c r="KM122" s="15">
        <v>115</v>
      </c>
      <c r="KN122" s="9">
        <v>0.74972677595628479</v>
      </c>
      <c r="KO122" s="9">
        <v>4.5658100436681334E-3</v>
      </c>
      <c r="KP122" s="9">
        <v>3.9910673777292676</v>
      </c>
      <c r="KQ122" s="9">
        <v>3.9956331877729356</v>
      </c>
      <c r="KR122" s="9">
        <v>6.2396559599727311E-4</v>
      </c>
      <c r="KS122" s="6">
        <v>6</v>
      </c>
      <c r="KW122" s="15">
        <v>115</v>
      </c>
      <c r="KX122" s="9">
        <v>0.74972677595628479</v>
      </c>
      <c r="KY122" s="9">
        <v>4.5450327510917149E-3</v>
      </c>
      <c r="KZ122" s="9">
        <v>3.9910881550218442</v>
      </c>
      <c r="LA122" s="9">
        <v>3.9956331877729361</v>
      </c>
      <c r="LB122" s="9">
        <v>6.2112616211332651E-4</v>
      </c>
      <c r="LC122" s="6">
        <v>6</v>
      </c>
    </row>
    <row r="123" spans="1:315">
      <c r="A123" s="6">
        <v>116</v>
      </c>
      <c r="B123" s="6">
        <v>0.55244004724789686</v>
      </c>
      <c r="C123" s="6">
        <f>1-Table46[[#This Row],[qx (tau)]]</f>
        <v>0.44755995275210314</v>
      </c>
      <c r="H123" s="15">
        <f t="shared" si="30"/>
        <v>116</v>
      </c>
      <c r="I123" s="9">
        <f t="shared" si="34"/>
        <v>0.7663934426229515</v>
      </c>
      <c r="J123" s="9" cm="1">
        <f t="array" ref="J123">VLOOKUP($G$13,'qx Malaria'!$B$1:$I$31,(N123),FALSE)/(1-angola!I123*INDEX($E$6:$G$11,N123,2))</f>
        <v>4.8692982456140493E-3</v>
      </c>
      <c r="K123" s="9">
        <f t="shared" si="32"/>
        <v>4.2758324561403631</v>
      </c>
      <c r="L123" s="9">
        <f t="shared" si="26"/>
        <v>4.2807017543859773</v>
      </c>
      <c r="M123" s="9">
        <f>(J123*Table46[[#This Row],[qx (tau)]])/L123</f>
        <v>6.2840055374448265E-4</v>
      </c>
      <c r="N123" s="6">
        <f t="shared" si="27"/>
        <v>6</v>
      </c>
      <c r="S123" s="15">
        <v>116</v>
      </c>
      <c r="T123" s="9">
        <v>0.7663934426229515</v>
      </c>
      <c r="U123" s="9">
        <v>3.3064140350877284E-3</v>
      </c>
      <c r="V123" s="9">
        <v>4.27739534035089</v>
      </c>
      <c r="W123" s="9">
        <v>4.2807017543859773</v>
      </c>
      <c r="X123" s="9">
        <v>4.2670469249427549E-4</v>
      </c>
      <c r="Y123" s="6">
        <v>6</v>
      </c>
      <c r="AC123" s="15">
        <v>116</v>
      </c>
      <c r="AD123" s="9">
        <v>0.7663934426229515</v>
      </c>
      <c r="AE123" s="9">
        <v>3.637312280701765E-3</v>
      </c>
      <c r="AF123" s="9">
        <v>4.2770644421052761</v>
      </c>
      <c r="AG123" s="9">
        <v>4.2807017543859782</v>
      </c>
      <c r="AH123" s="9">
        <v>4.6940830814653784E-4</v>
      </c>
      <c r="AI123" s="6">
        <v>6</v>
      </c>
      <c r="AM123" s="15">
        <v>116</v>
      </c>
      <c r="AN123" s="9">
        <v>0.7663934426229515</v>
      </c>
      <c r="AO123" s="9">
        <v>3.7683017543859759E-3</v>
      </c>
      <c r="AP123" s="9">
        <v>4.2769334526315914</v>
      </c>
      <c r="AQ123" s="9">
        <v>4.2807017543859773</v>
      </c>
      <c r="AR123" s="9">
        <v>4.863129735923236E-4</v>
      </c>
      <c r="AS123" s="6">
        <v>6</v>
      </c>
      <c r="AW123" s="15">
        <v>116</v>
      </c>
      <c r="AX123" s="9">
        <v>0.7663934426229515</v>
      </c>
      <c r="AY123" s="9">
        <v>3.9305403508772046E-3</v>
      </c>
      <c r="AZ123" s="9">
        <v>4.2767712140351</v>
      </c>
      <c r="BA123" s="9">
        <v>4.2807017543859773</v>
      </c>
      <c r="BB123" s="9">
        <v>5.0725045138301896E-4</v>
      </c>
      <c r="BC123" s="6">
        <v>6</v>
      </c>
      <c r="BG123" s="15">
        <v>116</v>
      </c>
      <c r="BH123" s="9">
        <v>0.7663934426229515</v>
      </c>
      <c r="BI123" s="9">
        <v>4.1317333333333456E-3</v>
      </c>
      <c r="BJ123" s="9">
        <v>4.2765700210526445</v>
      </c>
      <c r="BK123" s="9">
        <v>4.2807017543859782</v>
      </c>
      <c r="BL123" s="9">
        <v>5.3321513360366998E-4</v>
      </c>
      <c r="BM123" s="6">
        <v>6</v>
      </c>
      <c r="BQ123" s="15">
        <v>116</v>
      </c>
      <c r="BR123" s="9">
        <v>0.7663934426229515</v>
      </c>
      <c r="BS123" s="9">
        <v>4.3235087719298371E-3</v>
      </c>
      <c r="BT123" s="9">
        <v>4.2763782456140476</v>
      </c>
      <c r="BU123" s="9">
        <v>4.2807017543859773</v>
      </c>
      <c r="BV123" s="9">
        <v>5.5796444772037584E-4</v>
      </c>
      <c r="BW123" s="6">
        <v>6</v>
      </c>
      <c r="CA123" s="15">
        <v>116</v>
      </c>
      <c r="CB123" s="9">
        <v>0.7663934426229515</v>
      </c>
      <c r="CC123" s="9">
        <v>4.5289824561403642E-3</v>
      </c>
      <c r="CD123" s="9">
        <v>4.2761727719298372</v>
      </c>
      <c r="CE123" s="9">
        <v>4.2807017543859773</v>
      </c>
      <c r="CF123" s="9">
        <v>5.8448156998827487E-4</v>
      </c>
      <c r="CG123" s="6">
        <v>6</v>
      </c>
      <c r="CK123" s="15">
        <v>116</v>
      </c>
      <c r="CL123" s="9">
        <v>0.7663934426229515</v>
      </c>
      <c r="CM123" s="9">
        <v>4.8127929824561553E-3</v>
      </c>
      <c r="CN123" s="9">
        <v>4.2758889614035214</v>
      </c>
      <c r="CO123" s="9">
        <v>4.2807017543859773</v>
      </c>
      <c r="CP123" s="9">
        <v>6.211083451208105E-4</v>
      </c>
      <c r="CQ123" s="6">
        <v>6</v>
      </c>
      <c r="CU123" s="15">
        <v>116</v>
      </c>
      <c r="CV123" s="9">
        <v>0.7663934426229515</v>
      </c>
      <c r="CW123" s="9">
        <v>5.1509684210526464E-3</v>
      </c>
      <c r="CX123" s="9">
        <v>4.2755507859649251</v>
      </c>
      <c r="CY123" s="9">
        <v>4.2807017543859773</v>
      </c>
      <c r="CZ123" s="9">
        <v>6.6475110885339428E-4</v>
      </c>
      <c r="DA123" s="6">
        <v>6</v>
      </c>
      <c r="DE123" s="15">
        <v>116</v>
      </c>
      <c r="DF123" s="9">
        <v>0.7663934426229515</v>
      </c>
      <c r="DG123" s="9">
        <v>5.5032701754386126E-3</v>
      </c>
      <c r="DH123" s="9">
        <v>4.2751984842105388</v>
      </c>
      <c r="DI123" s="9">
        <v>4.2807017543859773</v>
      </c>
      <c r="DJ123" s="9">
        <v>7.1021692474189629E-4</v>
      </c>
      <c r="DK123" s="6">
        <v>6</v>
      </c>
      <c r="DO123" s="15">
        <v>116</v>
      </c>
      <c r="DP123" s="9">
        <v>0.7663934426229515</v>
      </c>
      <c r="DQ123" s="9">
        <v>5.0533684210526458E-3</v>
      </c>
      <c r="DR123" s="9">
        <v>4.2756483859649244</v>
      </c>
      <c r="DS123" s="9">
        <v>4.2807017543859773</v>
      </c>
      <c r="DT123" s="9">
        <v>6.5215547577614219E-4</v>
      </c>
      <c r="DU123" s="6">
        <v>6</v>
      </c>
      <c r="DY123" s="15">
        <v>116</v>
      </c>
      <c r="DZ123" s="9">
        <v>0.7663934426229515</v>
      </c>
      <c r="EA123" s="9">
        <v>6.4172000000000187E-3</v>
      </c>
      <c r="EB123" s="9">
        <v>4.2742845543859778</v>
      </c>
      <c r="EC123" s="9">
        <v>4.2807017543859782</v>
      </c>
      <c r="ED123" s="9">
        <v>8.2816287482932196E-4</v>
      </c>
      <c r="EE123" s="6">
        <v>6</v>
      </c>
      <c r="EI123" s="15">
        <v>116</v>
      </c>
      <c r="EJ123" s="9">
        <v>0.7663934426229515</v>
      </c>
      <c r="EK123" s="9">
        <v>5.9630175438596675E-3</v>
      </c>
      <c r="EL123" s="9">
        <v>4.2747387368421181</v>
      </c>
      <c r="EM123" s="9">
        <v>4.2807017543859782</v>
      </c>
      <c r="EN123" s="9">
        <v>7.6954898581632028E-4</v>
      </c>
      <c r="EO123" s="6">
        <v>6</v>
      </c>
      <c r="ES123" s="15">
        <v>116</v>
      </c>
      <c r="ET123" s="9">
        <v>0.7663934426229515</v>
      </c>
      <c r="EU123" s="9">
        <v>7.6684491228070396E-3</v>
      </c>
      <c r="EV123" s="9">
        <v>4.2730333052631702</v>
      </c>
      <c r="EW123" s="9">
        <v>4.2807017543859773</v>
      </c>
      <c r="EX123" s="9">
        <v>9.8964110063988237E-4</v>
      </c>
      <c r="EY123" s="6">
        <v>6</v>
      </c>
      <c r="FC123" s="15">
        <f t="shared" si="31"/>
        <v>116</v>
      </c>
      <c r="FD123" s="9">
        <f t="shared" si="35"/>
        <v>0.7663934426229515</v>
      </c>
      <c r="FE123" s="9" cm="1">
        <f t="array" ref="FE123">VLOOKUP($G$13,'qx Malaria'!$B$1:$I$31,(FI123),FALSE)/(1-angola!FD123*INDEX($E$6:$G$11,FI123,2))</f>
        <v>4.8692982456140493E-3</v>
      </c>
      <c r="FF123" s="9">
        <f t="shared" si="33"/>
        <v>4.2758324561403631</v>
      </c>
      <c r="FG123" s="9">
        <f t="shared" si="28"/>
        <v>4.2807017543859773</v>
      </c>
      <c r="FH123" s="9">
        <f>(FE123*Table46[[#This Row],[qx (tau)]])/FG123</f>
        <v>6.2840055374448265E-4</v>
      </c>
      <c r="FI123" s="6">
        <f t="shared" si="29"/>
        <v>6</v>
      </c>
      <c r="FM123" s="15">
        <v>116</v>
      </c>
      <c r="FN123" s="9">
        <v>0.7663934426229515</v>
      </c>
      <c r="FO123" s="9">
        <v>8.5665403508772171E-3</v>
      </c>
      <c r="FP123" s="9">
        <v>4.2721352140351003</v>
      </c>
      <c r="FQ123" s="9">
        <v>4.2807017543859773</v>
      </c>
      <c r="FR123" s="9">
        <v>1.1055430225524912E-3</v>
      </c>
      <c r="FS123" s="6">
        <v>6</v>
      </c>
      <c r="FW123" s="15">
        <v>116</v>
      </c>
      <c r="FX123" s="9">
        <v>0.7663934426229515</v>
      </c>
      <c r="FY123" s="9">
        <v>7.1089614035087928E-3</v>
      </c>
      <c r="FZ123" s="9">
        <v>4.2735927929824689</v>
      </c>
      <c r="GA123" s="9">
        <v>4.2807017543859773</v>
      </c>
      <c r="GB123" s="9">
        <v>9.1743718646458228E-4</v>
      </c>
      <c r="GC123" s="6">
        <v>6</v>
      </c>
      <c r="GG123" s="15">
        <v>116</v>
      </c>
      <c r="GH123" s="9">
        <v>0.7663934426229515</v>
      </c>
      <c r="GI123" s="9">
        <v>7.5207649122807241E-3</v>
      </c>
      <c r="GJ123" s="9">
        <v>4.2731809894736967</v>
      </c>
      <c r="GK123" s="9">
        <v>4.2807017543859773</v>
      </c>
      <c r="GL123" s="9">
        <v>9.7058191900983013E-4</v>
      </c>
      <c r="GM123" s="6">
        <v>6</v>
      </c>
      <c r="GQ123" s="15">
        <v>116</v>
      </c>
      <c r="GR123" s="9">
        <v>0.7663934426229515</v>
      </c>
      <c r="GS123" s="9">
        <v>5.3765614035087873E-3</v>
      </c>
      <c r="GT123" s="9">
        <v>4.2753251929824687</v>
      </c>
      <c r="GU123" s="9">
        <v>4.2807017543859773</v>
      </c>
      <c r="GV123" s="9">
        <v>6.9386469934335849E-4</v>
      </c>
      <c r="GW123" s="6">
        <v>6</v>
      </c>
      <c r="HA123" s="15">
        <v>116</v>
      </c>
      <c r="HB123" s="9">
        <v>0.7663934426229515</v>
      </c>
      <c r="HC123" s="9">
        <v>4.4527859649122941E-3</v>
      </c>
      <c r="HD123" s="9">
        <v>4.2762489684210649</v>
      </c>
      <c r="HE123" s="9">
        <v>4.2807017543859773</v>
      </c>
      <c r="HF123" s="9">
        <v>5.7464813714726238E-4</v>
      </c>
      <c r="HG123" s="6">
        <v>6</v>
      </c>
      <c r="HK123" s="15">
        <v>116</v>
      </c>
      <c r="HL123" s="9">
        <v>0.7663934426229515</v>
      </c>
      <c r="HM123" s="9">
        <v>3.8903017543859761E-3</v>
      </c>
      <c r="HN123" s="9">
        <v>4.2768114526315912</v>
      </c>
      <c r="HO123" s="9">
        <v>4.2807017543859773</v>
      </c>
      <c r="HP123" s="9">
        <v>5.020575149388886E-4</v>
      </c>
      <c r="HQ123" s="6">
        <v>6</v>
      </c>
      <c r="HU123" s="15">
        <v>116</v>
      </c>
      <c r="HV123" s="9">
        <v>0.7663934426229515</v>
      </c>
      <c r="HW123" s="9">
        <v>3.4720771929824664E-3</v>
      </c>
      <c r="HX123" s="9">
        <v>4.2772296771929952</v>
      </c>
      <c r="HY123" s="9">
        <v>4.2807017543859773</v>
      </c>
      <c r="HZ123" s="9">
        <v>4.4808412232276917E-4</v>
      </c>
      <c r="IA123" s="6">
        <v>6</v>
      </c>
      <c r="IE123" s="15">
        <v>116</v>
      </c>
      <c r="IF123" s="9">
        <v>0.7663934426229515</v>
      </c>
      <c r="IG123" s="9">
        <v>3.3085543859649224E-3</v>
      </c>
      <c r="IH123" s="9">
        <v>4.277393200000013</v>
      </c>
      <c r="II123" s="9">
        <v>4.2807017543859782</v>
      </c>
      <c r="IJ123" s="9">
        <v>4.2698091251789944E-4</v>
      </c>
      <c r="IK123" s="6">
        <v>6</v>
      </c>
      <c r="IO123" s="15">
        <v>116</v>
      </c>
      <c r="IP123" s="9">
        <v>0.7663934426229515</v>
      </c>
      <c r="IQ123" s="9">
        <v>3.3462245614035184E-3</v>
      </c>
      <c r="IR123" s="9">
        <v>4.2773555298245736</v>
      </c>
      <c r="IS123" s="9">
        <v>4.2807017543859773</v>
      </c>
      <c r="IT123" s="9">
        <v>4.3184238493368095E-4</v>
      </c>
      <c r="IU123" s="6">
        <v>6</v>
      </c>
      <c r="IY123" s="15">
        <v>116</v>
      </c>
      <c r="IZ123" s="9">
        <v>0.7663934426229515</v>
      </c>
      <c r="JA123" s="9">
        <v>3.9904701754386084E-3</v>
      </c>
      <c r="JB123" s="9">
        <v>4.2767112842105384</v>
      </c>
      <c r="JC123" s="9">
        <v>4.2807017543859773</v>
      </c>
      <c r="JD123" s="9">
        <v>5.1498461204448954E-4</v>
      </c>
      <c r="JE123" s="6">
        <v>6</v>
      </c>
      <c r="JI123" s="15">
        <v>116</v>
      </c>
      <c r="JJ123" s="9">
        <v>0.7663934426229515</v>
      </c>
      <c r="JK123" s="9">
        <v>3.6261824561403611E-3</v>
      </c>
      <c r="JL123" s="9">
        <v>4.2770755719298368</v>
      </c>
      <c r="JM123" s="9">
        <v>4.2807017543859773</v>
      </c>
      <c r="JN123" s="9">
        <v>4.6797196402369336E-4</v>
      </c>
      <c r="JO123" s="6">
        <v>6</v>
      </c>
      <c r="JS123" s="15">
        <v>116</v>
      </c>
      <c r="JT123" s="9">
        <v>0.7663934426229515</v>
      </c>
      <c r="JU123" s="9">
        <v>4.5824912280701888E-3</v>
      </c>
      <c r="JV123" s="9">
        <v>4.2761192631579075</v>
      </c>
      <c r="JW123" s="9">
        <v>4.2807017543859773</v>
      </c>
      <c r="JX123" s="9">
        <v>5.9138707057887366E-4</v>
      </c>
      <c r="JY123" s="6">
        <v>6</v>
      </c>
      <c r="KC123" s="15">
        <v>116</v>
      </c>
      <c r="KD123" s="9">
        <v>0.7663934426229515</v>
      </c>
      <c r="KE123" s="9">
        <v>4.7661333333333476E-3</v>
      </c>
      <c r="KF123" s="9">
        <v>4.2759356210526436</v>
      </c>
      <c r="KG123" s="9">
        <v>4.2807017543859773</v>
      </c>
      <c r="KH123" s="9">
        <v>6.1508674860580846E-4</v>
      </c>
      <c r="KI123" s="6">
        <v>6</v>
      </c>
      <c r="KM123" s="15">
        <v>116</v>
      </c>
      <c r="KN123" s="9">
        <v>0.7663934426229515</v>
      </c>
      <c r="KO123" s="9">
        <v>4.8915578947368562E-3</v>
      </c>
      <c r="KP123" s="9">
        <v>4.2758101964912401</v>
      </c>
      <c r="KQ123" s="9">
        <v>4.2807017543859773</v>
      </c>
      <c r="KR123" s="9">
        <v>6.3127324199017173E-4</v>
      </c>
      <c r="KS123" s="6">
        <v>6</v>
      </c>
      <c r="KW123" s="15">
        <v>116</v>
      </c>
      <c r="KX123" s="9">
        <v>0.7663934426229515</v>
      </c>
      <c r="KY123" s="9">
        <v>4.8692982456140493E-3</v>
      </c>
      <c r="KZ123" s="9">
        <v>4.2758324561403631</v>
      </c>
      <c r="LA123" s="9">
        <v>4.2807017543859773</v>
      </c>
      <c r="LB123" s="9">
        <v>6.2840055374448265E-4</v>
      </c>
      <c r="LC123" s="6">
        <v>6</v>
      </c>
    </row>
    <row r="124" spans="1:315">
      <c r="A124" s="6">
        <v>117</v>
      </c>
      <c r="B124" s="6">
        <v>0.55846699333163707</v>
      </c>
      <c r="C124" s="6">
        <f>1-Table46[[#This Row],[qx (tau)]]</f>
        <v>0.44153300666836293</v>
      </c>
      <c r="H124" s="15">
        <f t="shared" si="30"/>
        <v>117</v>
      </c>
      <c r="I124" s="9">
        <f t="shared" si="34"/>
        <v>0.78306010928961822</v>
      </c>
      <c r="J124" s="9" cm="1">
        <f t="array" ref="J124">VLOOKUP($G$13,'qx Malaria'!$B$1:$I$31,(N124),FALSE)/(1-angola!I124*INDEX($E$6:$G$11,N124,2))</f>
        <v>5.2433879093199175E-3</v>
      </c>
      <c r="K124" s="9">
        <f t="shared" si="32"/>
        <v>4.6043284005037943</v>
      </c>
      <c r="L124" s="9">
        <f t="shared" si="26"/>
        <v>4.6095717884131142</v>
      </c>
      <c r="M124" s="9">
        <f>(J124*Table46[[#This Row],[qx (tau)]])/L124</f>
        <v>6.3525620491473715E-4</v>
      </c>
      <c r="N124" s="6">
        <f t="shared" si="27"/>
        <v>6</v>
      </c>
      <c r="S124" s="15">
        <v>117</v>
      </c>
      <c r="T124" s="9">
        <v>0.78306010928961822</v>
      </c>
      <c r="U124" s="9">
        <v>3.5604332493702887E-3</v>
      </c>
      <c r="V124" s="9">
        <v>4.6060113551637434</v>
      </c>
      <c r="W124" s="9">
        <v>4.6095717884131133</v>
      </c>
      <c r="X124" s="9">
        <v>4.3135990564935648E-4</v>
      </c>
      <c r="Y124" s="6">
        <v>6</v>
      </c>
      <c r="AC124" s="15">
        <v>117</v>
      </c>
      <c r="AD124" s="9">
        <v>0.78306010928961822</v>
      </c>
      <c r="AE124" s="9">
        <v>3.9167531486146226E-3</v>
      </c>
      <c r="AF124" s="9">
        <v>4.6056550352644994</v>
      </c>
      <c r="AG124" s="9">
        <v>4.6095717884131142</v>
      </c>
      <c r="AH124" s="9">
        <v>4.7452940423389197E-4</v>
      </c>
      <c r="AI124" s="6">
        <v>6</v>
      </c>
      <c r="AM124" s="15">
        <v>117</v>
      </c>
      <c r="AN124" s="9">
        <v>0.78306010928961822</v>
      </c>
      <c r="AO124" s="9">
        <v>4.0578060453400639E-3</v>
      </c>
      <c r="AP124" s="9">
        <v>4.605513982367774</v>
      </c>
      <c r="AQ124" s="9">
        <v>4.6095717884131142</v>
      </c>
      <c r="AR124" s="9">
        <v>4.9161849422984009E-4</v>
      </c>
      <c r="AS124" s="6">
        <v>6</v>
      </c>
      <c r="AW124" s="15">
        <v>117</v>
      </c>
      <c r="AX124" s="9">
        <v>0.78306010928961822</v>
      </c>
      <c r="AY124" s="9">
        <v>4.2325088161209211E-3</v>
      </c>
      <c r="AZ124" s="9">
        <v>4.6053392795969934</v>
      </c>
      <c r="BA124" s="9">
        <v>4.6095717884131142</v>
      </c>
      <c r="BB124" s="9">
        <v>5.1278439327710908E-4</v>
      </c>
      <c r="BC124" s="6">
        <v>6</v>
      </c>
      <c r="BG124" s="15">
        <v>117</v>
      </c>
      <c r="BH124" s="9">
        <v>0.78306010928961822</v>
      </c>
      <c r="BI124" s="9">
        <v>4.449158690176337E-3</v>
      </c>
      <c r="BJ124" s="9">
        <v>4.6051226297229375</v>
      </c>
      <c r="BK124" s="9">
        <v>4.6095717884131142</v>
      </c>
      <c r="BL124" s="9">
        <v>5.3903234196369602E-4</v>
      </c>
      <c r="BM124" s="6">
        <v>6</v>
      </c>
      <c r="BQ124" s="15">
        <v>117</v>
      </c>
      <c r="BR124" s="9">
        <v>0.78306010928961822</v>
      </c>
      <c r="BS124" s="9">
        <v>4.6556675062972451E-3</v>
      </c>
      <c r="BT124" s="9">
        <v>4.6049161209068172</v>
      </c>
      <c r="BU124" s="9">
        <v>4.6095717884131142</v>
      </c>
      <c r="BV124" s="9">
        <v>5.6405166326495336E-4</v>
      </c>
      <c r="BW124" s="6">
        <v>6</v>
      </c>
      <c r="CA124" s="15">
        <v>117</v>
      </c>
      <c r="CB124" s="9">
        <v>0.78306010928961822</v>
      </c>
      <c r="CC124" s="9">
        <v>4.8769269521410745E-3</v>
      </c>
      <c r="CD124" s="9">
        <v>4.6046948614609731</v>
      </c>
      <c r="CE124" s="9">
        <v>4.6095717884131142</v>
      </c>
      <c r="CF124" s="9">
        <v>5.90858078944872E-4</v>
      </c>
      <c r="CG124" s="6">
        <v>6</v>
      </c>
      <c r="CK124" s="15">
        <v>117</v>
      </c>
      <c r="CL124" s="9">
        <v>0.78306010928961822</v>
      </c>
      <c r="CM124" s="9">
        <v>5.1825415617128643E-3</v>
      </c>
      <c r="CN124" s="9">
        <v>4.6043892468514009</v>
      </c>
      <c r="CO124" s="9">
        <v>4.6095717884131142</v>
      </c>
      <c r="CP124" s="9">
        <v>6.2788444060275957E-4</v>
      </c>
      <c r="CQ124" s="6">
        <v>6</v>
      </c>
      <c r="CU124" s="15">
        <v>117</v>
      </c>
      <c r="CV124" s="9">
        <v>0.78306010928961822</v>
      </c>
      <c r="CW124" s="9">
        <v>5.5466977329975001E-3</v>
      </c>
      <c r="CX124" s="9">
        <v>4.6040250906801159</v>
      </c>
      <c r="CY124" s="9">
        <v>4.6095717884131133</v>
      </c>
      <c r="CZ124" s="9">
        <v>6.7200333307595897E-4</v>
      </c>
      <c r="DA124" s="6">
        <v>6</v>
      </c>
      <c r="DE124" s="15">
        <v>117</v>
      </c>
      <c r="DF124" s="9">
        <v>0.78306010928961822</v>
      </c>
      <c r="DG124" s="9">
        <v>5.9260654911838994E-3</v>
      </c>
      <c r="DH124" s="9">
        <v>4.6036457229219296</v>
      </c>
      <c r="DI124" s="9">
        <v>4.6095717884131133</v>
      </c>
      <c r="DJ124" s="9">
        <v>7.1796516662715271E-4</v>
      </c>
      <c r="DK124" s="6">
        <v>6</v>
      </c>
      <c r="DO124" s="15">
        <v>117</v>
      </c>
      <c r="DP124" s="9">
        <v>0.78306010928961822</v>
      </c>
      <c r="DQ124" s="9">
        <v>5.4415994962216802E-3</v>
      </c>
      <c r="DR124" s="9">
        <v>4.6041301889168924</v>
      </c>
      <c r="DS124" s="9">
        <v>4.6095717884131142</v>
      </c>
      <c r="DT124" s="9">
        <v>6.5927028562799738E-4</v>
      </c>
      <c r="DU124" s="6">
        <v>6</v>
      </c>
      <c r="DY124" s="15">
        <v>117</v>
      </c>
      <c r="DZ124" s="9">
        <v>0.78306010928961822</v>
      </c>
      <c r="EA124" s="9">
        <v>6.9102090680100989E-3</v>
      </c>
      <c r="EB124" s="9">
        <v>4.6026615793451038</v>
      </c>
      <c r="EC124" s="9">
        <v>4.6095717884131142</v>
      </c>
      <c r="ED124" s="9">
        <v>8.3719786970345707E-4</v>
      </c>
      <c r="EE124" s="6">
        <v>6</v>
      </c>
      <c r="EI124" s="15">
        <v>117</v>
      </c>
      <c r="EJ124" s="9">
        <v>0.78306010928961822</v>
      </c>
      <c r="EK124" s="9">
        <v>6.4211335012594687E-3</v>
      </c>
      <c r="EL124" s="9">
        <v>4.6031506549118548</v>
      </c>
      <c r="EM124" s="9">
        <v>4.6095717884131142</v>
      </c>
      <c r="EN124" s="9">
        <v>7.7794452171097046E-4</v>
      </c>
      <c r="EO124" s="6">
        <v>6</v>
      </c>
      <c r="ES124" s="15">
        <v>117</v>
      </c>
      <c r="ET124" s="9">
        <v>0.78306010928961822</v>
      </c>
      <c r="EU124" s="9">
        <v>8.2575869017632517E-3</v>
      </c>
      <c r="EV124" s="9">
        <v>4.6013142015113511</v>
      </c>
      <c r="EW124" s="9">
        <v>4.6095717884131142</v>
      </c>
      <c r="EX124" s="9">
        <v>1.0004377718542945E-3</v>
      </c>
      <c r="EY124" s="6">
        <v>6</v>
      </c>
      <c r="FC124" s="15">
        <f t="shared" si="31"/>
        <v>117</v>
      </c>
      <c r="FD124" s="9">
        <f t="shared" si="35"/>
        <v>0.78306010928961822</v>
      </c>
      <c r="FE124" s="9" cm="1">
        <f t="array" ref="FE124">VLOOKUP($G$13,'qx Malaria'!$B$1:$I$31,(FI124),FALSE)/(1-angola!FD124*INDEX($E$6:$G$11,FI124,2))</f>
        <v>5.2433879093199175E-3</v>
      </c>
      <c r="FF124" s="9">
        <f t="shared" si="33"/>
        <v>4.6043284005037943</v>
      </c>
      <c r="FG124" s="9">
        <f t="shared" si="28"/>
        <v>4.6095717884131142</v>
      </c>
      <c r="FH124" s="9">
        <f>(FE124*Table46[[#This Row],[qx (tau)]])/FG124</f>
        <v>6.3525620491473715E-4</v>
      </c>
      <c r="FI124" s="6">
        <f t="shared" si="29"/>
        <v>6</v>
      </c>
      <c r="FM124" s="15">
        <v>117</v>
      </c>
      <c r="FN124" s="9">
        <v>0.78306010928961822</v>
      </c>
      <c r="FO124" s="9">
        <v>9.2246750629723234E-3</v>
      </c>
      <c r="FP124" s="9">
        <v>4.600347113350141</v>
      </c>
      <c r="FQ124" s="9">
        <v>4.6095717884131133</v>
      </c>
      <c r="FR124" s="9">
        <v>1.1176041470552724E-3</v>
      </c>
      <c r="FS124" s="6">
        <v>6</v>
      </c>
      <c r="FW124" s="15">
        <v>117</v>
      </c>
      <c r="FX124" s="9">
        <v>0.78306010928961822</v>
      </c>
      <c r="FY124" s="9">
        <v>7.6551158690176578E-3</v>
      </c>
      <c r="FZ124" s="9">
        <v>4.6019166725440961</v>
      </c>
      <c r="GA124" s="9">
        <v>4.6095717884131133</v>
      </c>
      <c r="GB124" s="9">
        <v>9.2744613582584966E-4</v>
      </c>
      <c r="GC124" s="6">
        <v>6</v>
      </c>
      <c r="GG124" s="15">
        <v>117</v>
      </c>
      <c r="GH124" s="9">
        <v>0.78306010928961822</v>
      </c>
      <c r="GI124" s="9">
        <v>8.0985566750630001E-3</v>
      </c>
      <c r="GJ124" s="9">
        <v>4.6014732317380513</v>
      </c>
      <c r="GK124" s="9">
        <v>4.6095717884131142</v>
      </c>
      <c r="GL124" s="9">
        <v>9.8117066058435324E-4</v>
      </c>
      <c r="GM124" s="6">
        <v>6</v>
      </c>
      <c r="GQ124" s="15">
        <v>117</v>
      </c>
      <c r="GR124" s="9">
        <v>0.78306010928961822</v>
      </c>
      <c r="GS124" s="9">
        <v>5.7896221662468708E-3</v>
      </c>
      <c r="GT124" s="9">
        <v>4.6037821662468668</v>
      </c>
      <c r="GU124" s="9">
        <v>4.6095717884131133</v>
      </c>
      <c r="GV124" s="9">
        <v>7.0143454362453625E-4</v>
      </c>
      <c r="GW124" s="6">
        <v>6</v>
      </c>
      <c r="HA124" s="15">
        <v>117</v>
      </c>
      <c r="HB124" s="9">
        <v>0.78306010928961822</v>
      </c>
      <c r="HC124" s="9">
        <v>4.7948765743073213E-3</v>
      </c>
      <c r="HD124" s="9">
        <v>4.6047769118388064</v>
      </c>
      <c r="HE124" s="9">
        <v>4.6095717884131133</v>
      </c>
      <c r="HF124" s="9">
        <v>5.8091736646356893E-4</v>
      </c>
      <c r="HG124" s="6">
        <v>6</v>
      </c>
      <c r="HK124" s="15">
        <v>117</v>
      </c>
      <c r="HL124" s="9">
        <v>0.78306010928961822</v>
      </c>
      <c r="HM124" s="9">
        <v>4.1891788413098378E-3</v>
      </c>
      <c r="HN124" s="9">
        <v>4.6053826095718042</v>
      </c>
      <c r="HO124" s="9">
        <v>4.6095717884131142</v>
      </c>
      <c r="HP124" s="9">
        <v>5.0753480353979169E-4</v>
      </c>
      <c r="HQ124" s="6">
        <v>6</v>
      </c>
      <c r="HU124" s="15">
        <v>117</v>
      </c>
      <c r="HV124" s="9">
        <v>0.78306010928961822</v>
      </c>
      <c r="HW124" s="9">
        <v>3.738823677581877E-3</v>
      </c>
      <c r="HX124" s="9">
        <v>4.6058329647355318</v>
      </c>
      <c r="HY124" s="9">
        <v>4.6095717884131133</v>
      </c>
      <c r="HZ124" s="9">
        <v>4.5297257829129088E-4</v>
      </c>
      <c r="IA124" s="6">
        <v>6</v>
      </c>
      <c r="IE124" s="15">
        <v>117</v>
      </c>
      <c r="IF124" s="9">
        <v>0.78306010928961822</v>
      </c>
      <c r="IG124" s="9">
        <v>3.5627380352644959E-3</v>
      </c>
      <c r="IH124" s="9">
        <v>4.6060090503778497</v>
      </c>
      <c r="II124" s="9">
        <v>4.6095717884131142</v>
      </c>
      <c r="IJ124" s="9">
        <v>4.3163913914602222E-4</v>
      </c>
      <c r="IK124" s="6">
        <v>6</v>
      </c>
      <c r="IO124" s="15">
        <v>117</v>
      </c>
      <c r="IP124" s="9">
        <v>0.78306010928961822</v>
      </c>
      <c r="IQ124" s="9">
        <v>3.6033022670025308E-3</v>
      </c>
      <c r="IR124" s="9">
        <v>4.6059684861461117</v>
      </c>
      <c r="IS124" s="9">
        <v>4.6095717884131142</v>
      </c>
      <c r="IT124" s="9">
        <v>4.3655364868734061E-4</v>
      </c>
      <c r="IU124" s="6">
        <v>6</v>
      </c>
      <c r="IY124" s="15">
        <v>117</v>
      </c>
      <c r="IZ124" s="9">
        <v>0.78306010928961822</v>
      </c>
      <c r="JA124" s="9">
        <v>4.2970428211587045E-3</v>
      </c>
      <c r="JB124" s="9">
        <v>4.6052747455919549</v>
      </c>
      <c r="JC124" s="9">
        <v>4.6095717884131133</v>
      </c>
      <c r="JD124" s="9">
        <v>5.2060293118375218E-4</v>
      </c>
      <c r="JE124" s="6">
        <v>6</v>
      </c>
      <c r="JI124" s="15">
        <v>117</v>
      </c>
      <c r="JJ124" s="9">
        <v>0.78306010928961822</v>
      </c>
      <c r="JK124" s="9">
        <v>3.9047682619647484E-3</v>
      </c>
      <c r="JL124" s="9">
        <v>4.6056670201511496</v>
      </c>
      <c r="JM124" s="9">
        <v>4.6095717884131142</v>
      </c>
      <c r="JN124" s="9">
        <v>4.7307739005122962E-4</v>
      </c>
      <c r="JO124" s="6">
        <v>6</v>
      </c>
      <c r="JS124" s="15">
        <v>117</v>
      </c>
      <c r="JT124" s="9">
        <v>0.78306010928961822</v>
      </c>
      <c r="JU124" s="9">
        <v>4.9345465994962388E-3</v>
      </c>
      <c r="JV124" s="9">
        <v>4.6046372418136174</v>
      </c>
      <c r="JW124" s="9">
        <v>4.6095717884131133</v>
      </c>
      <c r="JX124" s="9">
        <v>5.9783891636151754E-4</v>
      </c>
      <c r="JY124" s="6">
        <v>6</v>
      </c>
      <c r="KC124" s="15">
        <v>117</v>
      </c>
      <c r="KD124" s="9">
        <v>0.78306010928961822</v>
      </c>
      <c r="KE124" s="9">
        <v>5.1322972292191611E-3</v>
      </c>
      <c r="KF124" s="9">
        <v>4.6044394911838946</v>
      </c>
      <c r="KG124" s="9">
        <v>4.6095717884131142</v>
      </c>
      <c r="KH124" s="9">
        <v>6.2179715037544473E-4</v>
      </c>
      <c r="KI124" s="6">
        <v>6</v>
      </c>
      <c r="KM124" s="15">
        <v>117</v>
      </c>
      <c r="KN124" s="9">
        <v>0.78306010928961822</v>
      </c>
      <c r="KO124" s="9">
        <v>5.2673576826196651E-3</v>
      </c>
      <c r="KP124" s="9">
        <v>4.6043044307304939</v>
      </c>
      <c r="KQ124" s="9">
        <v>4.6095717884131133</v>
      </c>
      <c r="KR124" s="9">
        <v>6.3816023328006175E-4</v>
      </c>
      <c r="KS124" s="6">
        <v>6</v>
      </c>
      <c r="KW124" s="15">
        <v>117</v>
      </c>
      <c r="KX124" s="9">
        <v>0.78306010928961822</v>
      </c>
      <c r="KY124" s="9">
        <v>5.2433879093199175E-3</v>
      </c>
      <c r="KZ124" s="9">
        <v>4.6043284005037943</v>
      </c>
      <c r="LA124" s="9">
        <v>4.6095717884131142</v>
      </c>
      <c r="LB124" s="9">
        <v>6.3525620491473715E-4</v>
      </c>
      <c r="LC124" s="6">
        <v>6</v>
      </c>
    </row>
    <row r="125" spans="1:315">
      <c r="A125" s="6">
        <v>118</v>
      </c>
      <c r="B125" s="6">
        <v>0.56413634142379621</v>
      </c>
      <c r="C125" s="6">
        <f>1-Table46[[#This Row],[qx (tau)]]</f>
        <v>0.43586365857620379</v>
      </c>
      <c r="H125" s="15">
        <f t="shared" si="30"/>
        <v>118</v>
      </c>
      <c r="I125" s="9">
        <f t="shared" si="34"/>
        <v>0.79972677595628494</v>
      </c>
      <c r="J125" s="9" cm="1">
        <f t="array" ref="J125">VLOOKUP($G$13,'qx Malaria'!$B$1:$I$31,(N125),FALSE)/(1-angola!I125*INDEX($E$6:$G$11,N125,2))</f>
        <v>5.6797407912687814E-3</v>
      </c>
      <c r="K125" s="9">
        <f t="shared" si="32"/>
        <v>4.9874989768076592</v>
      </c>
      <c r="L125" s="9">
        <f t="shared" si="26"/>
        <v>4.9931787175989282</v>
      </c>
      <c r="M125" s="9">
        <f>(J125*Table46[[#This Row],[qx (tau)]])/L125</f>
        <v>6.4170508836956829E-4</v>
      </c>
      <c r="N125" s="6">
        <f t="shared" si="27"/>
        <v>6</v>
      </c>
      <c r="S125" s="15">
        <v>118</v>
      </c>
      <c r="T125" s="9">
        <v>0.79972677595628494</v>
      </c>
      <c r="U125" s="9">
        <v>3.8567312414734115E-3</v>
      </c>
      <c r="V125" s="9">
        <v>4.9893219863574547</v>
      </c>
      <c r="W125" s="9">
        <v>4.9931787175989282</v>
      </c>
      <c r="X125" s="9">
        <v>4.3573891011574017E-4</v>
      </c>
      <c r="Y125" s="6">
        <v>6</v>
      </c>
      <c r="AC125" s="15">
        <v>118</v>
      </c>
      <c r="AD125" s="9">
        <v>0.79972677595628494</v>
      </c>
      <c r="AE125" s="9">
        <v>4.2427039563438093E-3</v>
      </c>
      <c r="AF125" s="9">
        <v>4.9889360136425847</v>
      </c>
      <c r="AG125" s="9">
        <v>4.9931787175989282</v>
      </c>
      <c r="AH125" s="9">
        <v>4.793466493077996E-4</v>
      </c>
      <c r="AI125" s="6">
        <v>6</v>
      </c>
      <c r="AM125" s="15">
        <v>118</v>
      </c>
      <c r="AN125" s="9">
        <v>0.79972677595628494</v>
      </c>
      <c r="AO125" s="9">
        <v>4.3954952251023362E-3</v>
      </c>
      <c r="AP125" s="9">
        <v>4.9887832223738258</v>
      </c>
      <c r="AQ125" s="9">
        <v>4.9931787175989282</v>
      </c>
      <c r="AR125" s="9">
        <v>4.9660922135536781E-4</v>
      </c>
      <c r="AS125" s="6">
        <v>6</v>
      </c>
      <c r="AW125" s="15">
        <v>118</v>
      </c>
      <c r="AX125" s="9">
        <v>0.79972677595628494</v>
      </c>
      <c r="AY125" s="9">
        <v>4.5847366984993355E-3</v>
      </c>
      <c r="AZ125" s="9">
        <v>4.9885939809004292</v>
      </c>
      <c r="BA125" s="9">
        <v>4.9931787175989282</v>
      </c>
      <c r="BB125" s="9">
        <v>5.1798998869532955E-4</v>
      </c>
      <c r="BC125" s="6">
        <v>6</v>
      </c>
      <c r="BG125" s="15">
        <v>118</v>
      </c>
      <c r="BH125" s="9">
        <v>0.79972677595628494</v>
      </c>
      <c r="BI125" s="9">
        <v>4.8194160982264851E-3</v>
      </c>
      <c r="BJ125" s="9">
        <v>4.9883593015007017</v>
      </c>
      <c r="BK125" s="9">
        <v>4.9931787175989282</v>
      </c>
      <c r="BL125" s="9">
        <v>5.4450439674224801E-4</v>
      </c>
      <c r="BM125" s="6">
        <v>6</v>
      </c>
      <c r="BQ125" s="15">
        <v>118</v>
      </c>
      <c r="BR125" s="9">
        <v>0.79972677595628494</v>
      </c>
      <c r="BS125" s="9">
        <v>5.043110504774918E-3</v>
      </c>
      <c r="BT125" s="9">
        <v>4.9881356070941534</v>
      </c>
      <c r="BU125" s="9">
        <v>4.9931787175989282</v>
      </c>
      <c r="BV125" s="9">
        <v>5.6977770483803423E-4</v>
      </c>
      <c r="BW125" s="6">
        <v>6</v>
      </c>
      <c r="CA125" s="15">
        <v>118</v>
      </c>
      <c r="CB125" s="9">
        <v>0.79972677595628494</v>
      </c>
      <c r="CC125" s="9">
        <v>5.2827830832196656E-3</v>
      </c>
      <c r="CD125" s="9">
        <v>4.9878959345157083</v>
      </c>
      <c r="CE125" s="9">
        <v>4.9931787175989282</v>
      </c>
      <c r="CF125" s="9">
        <v>5.968562492263764E-4</v>
      </c>
      <c r="CG125" s="6">
        <v>6</v>
      </c>
      <c r="CK125" s="15">
        <v>118</v>
      </c>
      <c r="CL125" s="9">
        <v>0.79972677595628494</v>
      </c>
      <c r="CM125" s="9">
        <v>5.613830832196476E-3</v>
      </c>
      <c r="CN125" s="9">
        <v>4.9875648867667319</v>
      </c>
      <c r="CO125" s="9">
        <v>4.9931787175989282</v>
      </c>
      <c r="CP125" s="9">
        <v>6.3425848866277416E-4</v>
      </c>
      <c r="CQ125" s="6">
        <v>6</v>
      </c>
      <c r="CU125" s="15">
        <v>118</v>
      </c>
      <c r="CV125" s="9">
        <v>0.79972677595628494</v>
      </c>
      <c r="CW125" s="9">
        <v>6.0082919508867901E-3</v>
      </c>
      <c r="CX125" s="9">
        <v>4.9871704256480411</v>
      </c>
      <c r="CY125" s="9">
        <v>4.9931787175989282</v>
      </c>
      <c r="CZ125" s="9">
        <v>6.7882525963525392E-4</v>
      </c>
      <c r="DA125" s="6">
        <v>6</v>
      </c>
      <c r="DE125" s="15">
        <v>118</v>
      </c>
      <c r="DF125" s="9">
        <v>0.79972677595628494</v>
      </c>
      <c r="DG125" s="9">
        <v>6.4192305593451819E-3</v>
      </c>
      <c r="DH125" s="9">
        <v>4.986759487039583</v>
      </c>
      <c r="DI125" s="9">
        <v>4.9931787175989282</v>
      </c>
      <c r="DJ125" s="9">
        <v>7.2525368053443244E-4</v>
      </c>
      <c r="DK125" s="6">
        <v>6</v>
      </c>
      <c r="DO125" s="15">
        <v>118</v>
      </c>
      <c r="DP125" s="9">
        <v>0.79972677595628494</v>
      </c>
      <c r="DQ125" s="9">
        <v>5.8944474761255345E-3</v>
      </c>
      <c r="DR125" s="9">
        <v>4.9872842701228022</v>
      </c>
      <c r="DS125" s="9">
        <v>4.9931787175989273</v>
      </c>
      <c r="DT125" s="9">
        <v>6.6596295105079159E-4</v>
      </c>
      <c r="DU125" s="6">
        <v>6</v>
      </c>
      <c r="DY125" s="15">
        <v>118</v>
      </c>
      <c r="DZ125" s="9">
        <v>0.79972677595628494</v>
      </c>
      <c r="EA125" s="9">
        <v>7.4852742155525533E-3</v>
      </c>
      <c r="EB125" s="9">
        <v>4.9856934433833757</v>
      </c>
      <c r="EC125" s="9">
        <v>4.9931787175989282</v>
      </c>
      <c r="ED125" s="9">
        <v>8.4569678942841289E-4</v>
      </c>
      <c r="EE125" s="6">
        <v>6</v>
      </c>
      <c r="EI125" s="15">
        <v>118</v>
      </c>
      <c r="EJ125" s="9">
        <v>0.79972677595628494</v>
      </c>
      <c r="EK125" s="9">
        <v>6.955497953615308E-3</v>
      </c>
      <c r="EL125" s="9">
        <v>4.9862232196453133</v>
      </c>
      <c r="EM125" s="9">
        <v>4.9931787175989291</v>
      </c>
      <c r="EN125" s="9">
        <v>7.8584192360334811E-4</v>
      </c>
      <c r="EO125" s="6">
        <v>6</v>
      </c>
      <c r="ES125" s="15">
        <v>118</v>
      </c>
      <c r="ET125" s="9">
        <v>0.79972677595628494</v>
      </c>
      <c r="EU125" s="9">
        <v>8.94478035470672E-3</v>
      </c>
      <c r="EV125" s="9">
        <v>4.9842339372442215</v>
      </c>
      <c r="EW125" s="9">
        <v>4.9931787175989282</v>
      </c>
      <c r="EX125" s="9">
        <v>1.0105938420265886E-3</v>
      </c>
      <c r="EY125" s="6">
        <v>6</v>
      </c>
      <c r="FC125" s="15">
        <f t="shared" si="31"/>
        <v>118</v>
      </c>
      <c r="FD125" s="9">
        <f t="shared" si="35"/>
        <v>0.79972677595628494</v>
      </c>
      <c r="FE125" s="9" cm="1">
        <f t="array" ref="FE125">VLOOKUP($G$13,'qx Malaria'!$B$1:$I$31,(FI125),FALSE)/(1-angola!FD125*INDEX($E$6:$G$11,FI125,2))</f>
        <v>5.6797407912687814E-3</v>
      </c>
      <c r="FF125" s="9">
        <f t="shared" si="33"/>
        <v>4.9874989768076592</v>
      </c>
      <c r="FG125" s="9">
        <f t="shared" si="28"/>
        <v>4.9931787175989282</v>
      </c>
      <c r="FH125" s="9">
        <f>(FE125*Table46[[#This Row],[qx (tau)]])/FG125</f>
        <v>6.4170508836956829E-4</v>
      </c>
      <c r="FI125" s="6">
        <f t="shared" si="29"/>
        <v>6</v>
      </c>
      <c r="FM125" s="15">
        <v>118</v>
      </c>
      <c r="FN125" s="9">
        <v>0.79972677595628494</v>
      </c>
      <c r="FO125" s="9">
        <v>9.9923492496589751E-3</v>
      </c>
      <c r="FP125" s="9">
        <v>4.9831863683492692</v>
      </c>
      <c r="FQ125" s="9">
        <v>4.9931787175989282</v>
      </c>
      <c r="FR125" s="9">
        <v>1.1289496464573011E-3</v>
      </c>
      <c r="FS125" s="6">
        <v>6</v>
      </c>
      <c r="FW125" s="15">
        <v>118</v>
      </c>
      <c r="FX125" s="9">
        <v>0.79972677595628494</v>
      </c>
      <c r="FY125" s="9">
        <v>8.2921718963165393E-3</v>
      </c>
      <c r="FZ125" s="9">
        <v>4.9848865457026115</v>
      </c>
      <c r="GA125" s="9">
        <v>4.9931787175989282</v>
      </c>
      <c r="GB125" s="9">
        <v>9.3686122220249825E-4</v>
      </c>
      <c r="GC125" s="6">
        <v>6</v>
      </c>
      <c r="GG125" s="15">
        <v>118</v>
      </c>
      <c r="GH125" s="9">
        <v>0.79972677595628494</v>
      </c>
      <c r="GI125" s="9">
        <v>8.772515688949557E-3</v>
      </c>
      <c r="GJ125" s="9">
        <v>4.9844062019099793</v>
      </c>
      <c r="GK125" s="9">
        <v>4.9931787175989291</v>
      </c>
      <c r="GL125" s="9">
        <v>9.9113113824746742E-4</v>
      </c>
      <c r="GM125" s="6">
        <v>6</v>
      </c>
      <c r="GQ125" s="15">
        <v>118</v>
      </c>
      <c r="GR125" s="9">
        <v>0.79972677595628494</v>
      </c>
      <c r="GS125" s="9">
        <v>6.2714324693042538E-3</v>
      </c>
      <c r="GT125" s="9">
        <v>4.9869072851296234</v>
      </c>
      <c r="GU125" s="9">
        <v>4.9931787175989273</v>
      </c>
      <c r="GV125" s="9">
        <v>7.085552448282881E-4</v>
      </c>
      <c r="GW125" s="6">
        <v>6</v>
      </c>
      <c r="HA125" s="15">
        <v>118</v>
      </c>
      <c r="HB125" s="9">
        <v>0.79972677595628494</v>
      </c>
      <c r="HC125" s="9">
        <v>5.1939045020464054E-3</v>
      </c>
      <c r="HD125" s="9">
        <v>4.9879848130968814</v>
      </c>
      <c r="HE125" s="9">
        <v>4.9931787175989282</v>
      </c>
      <c r="HF125" s="9">
        <v>5.8681462234903283E-4</v>
      </c>
      <c r="HG125" s="6">
        <v>6</v>
      </c>
      <c r="HK125" s="15">
        <v>118</v>
      </c>
      <c r="HL125" s="9">
        <v>0.79972677595628494</v>
      </c>
      <c r="HM125" s="9">
        <v>4.5378008185539059E-3</v>
      </c>
      <c r="HN125" s="9">
        <v>4.9886409167803745</v>
      </c>
      <c r="HO125" s="9">
        <v>4.9931787175989282</v>
      </c>
      <c r="HP125" s="9">
        <v>5.1268710708594597E-4</v>
      </c>
      <c r="HQ125" s="6">
        <v>6</v>
      </c>
      <c r="HU125" s="15">
        <v>118</v>
      </c>
      <c r="HV125" s="9">
        <v>0.79972677595628494</v>
      </c>
      <c r="HW125" s="9">
        <v>4.0499672578444912E-3</v>
      </c>
      <c r="HX125" s="9">
        <v>4.9891287503410844</v>
      </c>
      <c r="HY125" s="9">
        <v>4.9931787175989291</v>
      </c>
      <c r="HZ125" s="9">
        <v>4.5757098652884107E-4</v>
      </c>
      <c r="IA125" s="6">
        <v>6</v>
      </c>
      <c r="IE125" s="15">
        <v>118</v>
      </c>
      <c r="IF125" s="9">
        <v>0.79972677595628494</v>
      </c>
      <c r="IG125" s="9">
        <v>3.8592278308322119E-3</v>
      </c>
      <c r="IH125" s="9">
        <v>4.9893194897680964</v>
      </c>
      <c r="II125" s="9">
        <v>4.9931787175989282</v>
      </c>
      <c r="IJ125" s="9">
        <v>4.3602097828645213E-4</v>
      </c>
      <c r="IK125" s="6">
        <v>6</v>
      </c>
      <c r="IO125" s="15">
        <v>118</v>
      </c>
      <c r="IP125" s="9">
        <v>0.79972677595628494</v>
      </c>
      <c r="IQ125" s="9">
        <v>3.9031678035470821E-3</v>
      </c>
      <c r="IR125" s="9">
        <v>4.9892755497953809</v>
      </c>
      <c r="IS125" s="9">
        <v>4.9931787175989282</v>
      </c>
      <c r="IT125" s="9">
        <v>4.409853780909815E-4</v>
      </c>
      <c r="IU125" s="6">
        <v>6</v>
      </c>
      <c r="IY125" s="15">
        <v>118</v>
      </c>
      <c r="IZ125" s="9">
        <v>0.79972677595628494</v>
      </c>
      <c r="JA125" s="9">
        <v>4.6546412005457208E-3</v>
      </c>
      <c r="JB125" s="9">
        <v>4.9885240763983827</v>
      </c>
      <c r="JC125" s="9">
        <v>4.9931787175989282</v>
      </c>
      <c r="JD125" s="9">
        <v>5.2588789747526289E-4</v>
      </c>
      <c r="JE125" s="6">
        <v>6</v>
      </c>
      <c r="JI125" s="15">
        <v>118</v>
      </c>
      <c r="JJ125" s="9">
        <v>0.79972677595628494</v>
      </c>
      <c r="JK125" s="9">
        <v>4.2297216916780522E-3</v>
      </c>
      <c r="JL125" s="9">
        <v>4.9889489959072506</v>
      </c>
      <c r="JM125" s="9">
        <v>4.9931787175989291</v>
      </c>
      <c r="JN125" s="9">
        <v>4.7787989482009775E-4</v>
      </c>
      <c r="JO125" s="6">
        <v>6</v>
      </c>
      <c r="JS125" s="15">
        <v>118</v>
      </c>
      <c r="JT125" s="9">
        <v>0.79972677595628494</v>
      </c>
      <c r="JU125" s="9">
        <v>5.3451978171896531E-3</v>
      </c>
      <c r="JV125" s="9">
        <v>4.9878335197817387</v>
      </c>
      <c r="JW125" s="9">
        <v>4.9931787175989282</v>
      </c>
      <c r="JX125" s="9">
        <v>6.0390795349417391E-4</v>
      </c>
      <c r="JY125" s="6">
        <v>6</v>
      </c>
      <c r="KC125" s="15">
        <v>118</v>
      </c>
      <c r="KD125" s="9">
        <v>0.79972677595628494</v>
      </c>
      <c r="KE125" s="9">
        <v>5.5594051841746468E-3</v>
      </c>
      <c r="KF125" s="9">
        <v>4.9876193124147532</v>
      </c>
      <c r="KG125" s="9">
        <v>4.9931787175989282</v>
      </c>
      <c r="KH125" s="9">
        <v>6.2810940254125474E-4</v>
      </c>
      <c r="KI125" s="6">
        <v>6</v>
      </c>
      <c r="KM125" s="15">
        <v>118</v>
      </c>
      <c r="KN125" s="9">
        <v>0.79972677595628494</v>
      </c>
      <c r="KO125" s="9">
        <v>5.7057053206002947E-3</v>
      </c>
      <c r="KP125" s="9">
        <v>4.9874730122783273</v>
      </c>
      <c r="KQ125" s="9">
        <v>4.9931787175989273</v>
      </c>
      <c r="KR125" s="9">
        <v>6.4463859734497199E-4</v>
      </c>
      <c r="KS125" s="6">
        <v>6</v>
      </c>
      <c r="KW125" s="15">
        <v>118</v>
      </c>
      <c r="KX125" s="9">
        <v>0.79972677595628494</v>
      </c>
      <c r="KY125" s="9">
        <v>5.6797407912687814E-3</v>
      </c>
      <c r="KZ125" s="9">
        <v>4.9874989768076592</v>
      </c>
      <c r="LA125" s="9">
        <v>4.9931787175989282</v>
      </c>
      <c r="LB125" s="9">
        <v>6.4170508836956829E-4</v>
      </c>
      <c r="LC125" s="6">
        <v>6</v>
      </c>
    </row>
    <row r="126" spans="1:315">
      <c r="A126" s="6">
        <v>119</v>
      </c>
      <c r="B126" s="6">
        <v>0.56945984059796273</v>
      </c>
      <c r="C126" s="6">
        <f>1-Table46[[#This Row],[qx (tau)]]</f>
        <v>0.43054015940203727</v>
      </c>
      <c r="H126" s="15">
        <f t="shared" si="30"/>
        <v>119</v>
      </c>
      <c r="I126" s="9">
        <f t="shared" si="34"/>
        <v>0.81639344262295166</v>
      </c>
      <c r="J126" s="9" cm="1">
        <f t="array" ref="J126">VLOOKUP($G$13,'qx Malaria'!$B$1:$I$31,(N126),FALSE)/(1-angola!I126*INDEX($E$6:$G$11,N126,2))</f>
        <v>6.1953125000000289E-3</v>
      </c>
      <c r="K126" s="9">
        <f t="shared" si="32"/>
        <v>5.440233258928596</v>
      </c>
      <c r="L126" s="9">
        <f t="shared" si="26"/>
        <v>5.446428571428596</v>
      </c>
      <c r="M126" s="9">
        <f>(J126*Table46[[#This Row],[qx (tau)]])/L126</f>
        <v>6.4776056868018274E-4</v>
      </c>
      <c r="N126" s="6">
        <f t="shared" si="27"/>
        <v>6</v>
      </c>
      <c r="S126" s="15">
        <v>119</v>
      </c>
      <c r="T126" s="9">
        <v>0.81639344262295166</v>
      </c>
      <c r="U126" s="9">
        <v>4.2068214285714469E-3</v>
      </c>
      <c r="V126" s="9">
        <v>5.4422217500000247</v>
      </c>
      <c r="W126" s="9">
        <v>5.446428571428596</v>
      </c>
      <c r="X126" s="9">
        <v>4.3985078087786637E-4</v>
      </c>
      <c r="Y126" s="6">
        <v>6</v>
      </c>
      <c r="AC126" s="15">
        <v>119</v>
      </c>
      <c r="AD126" s="9">
        <v>0.81639344262295166</v>
      </c>
      <c r="AE126" s="9">
        <v>4.6278303571428781E-3</v>
      </c>
      <c r="AF126" s="9">
        <v>5.4418007410714537</v>
      </c>
      <c r="AG126" s="9">
        <v>5.4464285714285969</v>
      </c>
      <c r="AH126" s="9">
        <v>4.8387002655608883E-4</v>
      </c>
      <c r="AI126" s="6">
        <v>6</v>
      </c>
      <c r="AM126" s="15">
        <v>119</v>
      </c>
      <c r="AN126" s="9">
        <v>0.81639344262295166</v>
      </c>
      <c r="AO126" s="9">
        <v>4.7944910714285936E-3</v>
      </c>
      <c r="AP126" s="9">
        <v>5.4416340803571677</v>
      </c>
      <c r="AQ126" s="9">
        <v>5.446428571428596</v>
      </c>
      <c r="AR126" s="9">
        <v>5.0129549767838669E-4</v>
      </c>
      <c r="AS126" s="6">
        <v>6</v>
      </c>
      <c r="AW126" s="15">
        <v>119</v>
      </c>
      <c r="AX126" s="9">
        <v>0.81639344262295166</v>
      </c>
      <c r="AY126" s="9">
        <v>5.0009107142857372E-3</v>
      </c>
      <c r="AZ126" s="9">
        <v>5.4414276607143108</v>
      </c>
      <c r="BA126" s="9">
        <v>5.4464285714285969</v>
      </c>
      <c r="BB126" s="9">
        <v>5.228780256370494E-4</v>
      </c>
      <c r="BC126" s="6">
        <v>6</v>
      </c>
      <c r="BG126" s="15">
        <v>119</v>
      </c>
      <c r="BH126" s="9">
        <v>0.81639344262295166</v>
      </c>
      <c r="BI126" s="9">
        <v>5.256892857142881E-3</v>
      </c>
      <c r="BJ126" s="9">
        <v>5.4411716785714539</v>
      </c>
      <c r="BK126" s="9">
        <v>5.4464285714285969</v>
      </c>
      <c r="BL126" s="9">
        <v>5.4964263814515351E-4</v>
      </c>
      <c r="BM126" s="6">
        <v>6</v>
      </c>
      <c r="BQ126" s="15">
        <v>119</v>
      </c>
      <c r="BR126" s="9">
        <v>0.81639344262295166</v>
      </c>
      <c r="BS126" s="9">
        <v>5.5008928571428821E-3</v>
      </c>
      <c r="BT126" s="9">
        <v>5.4409276785714535</v>
      </c>
      <c r="BU126" s="9">
        <v>5.446428571428596</v>
      </c>
      <c r="BV126" s="9">
        <v>5.7515443900394239E-4</v>
      </c>
      <c r="BW126" s="6">
        <v>6</v>
      </c>
      <c r="CA126" s="15">
        <v>119</v>
      </c>
      <c r="CB126" s="9">
        <v>0.81639344262295166</v>
      </c>
      <c r="CC126" s="9">
        <v>5.7623214285714543E-3</v>
      </c>
      <c r="CD126" s="9">
        <v>5.4406662500000245</v>
      </c>
      <c r="CE126" s="9">
        <v>5.446428571428596</v>
      </c>
      <c r="CF126" s="9">
        <v>6.0248851135264456E-4</v>
      </c>
      <c r="CG126" s="6">
        <v>6</v>
      </c>
      <c r="CK126" s="15">
        <v>119</v>
      </c>
      <c r="CL126" s="9">
        <v>0.81639344262295166</v>
      </c>
      <c r="CM126" s="9">
        <v>6.1234196428571717E-3</v>
      </c>
      <c r="CN126" s="9">
        <v>5.440305151785739</v>
      </c>
      <c r="CO126" s="9">
        <v>5.446428571428596</v>
      </c>
      <c r="CP126" s="9">
        <v>6.4024369878428963E-4</v>
      </c>
      <c r="CQ126" s="6">
        <v>6</v>
      </c>
      <c r="CU126" s="15">
        <v>119</v>
      </c>
      <c r="CV126" s="9">
        <v>0.81639344262295166</v>
      </c>
      <c r="CW126" s="9">
        <v>6.55368750000003E-3</v>
      </c>
      <c r="CX126" s="9">
        <v>5.4398748839285966</v>
      </c>
      <c r="CY126" s="9">
        <v>5.4464285714285969</v>
      </c>
      <c r="CZ126" s="9">
        <v>6.8523102619152845E-4</v>
      </c>
      <c r="DA126" s="6">
        <v>6</v>
      </c>
      <c r="DE126" s="15">
        <v>119</v>
      </c>
      <c r="DF126" s="9">
        <v>0.81639344262295166</v>
      </c>
      <c r="DG126" s="9">
        <v>7.0019285714286034E-3</v>
      </c>
      <c r="DH126" s="9">
        <v>5.4394266428571676</v>
      </c>
      <c r="DI126" s="9">
        <v>5.446428571428596</v>
      </c>
      <c r="DJ126" s="9">
        <v>7.3209757107274098E-4</v>
      </c>
      <c r="DK126" s="6">
        <v>6</v>
      </c>
      <c r="DO126" s="15">
        <v>119</v>
      </c>
      <c r="DP126" s="9">
        <v>0.81639344262295166</v>
      </c>
      <c r="DQ126" s="9">
        <v>6.4295089285714572E-3</v>
      </c>
      <c r="DR126" s="9">
        <v>5.439999062500025</v>
      </c>
      <c r="DS126" s="9">
        <v>5.446428571428596</v>
      </c>
      <c r="DT126" s="9">
        <v>6.7224734182589501E-4</v>
      </c>
      <c r="DU126" s="6">
        <v>6</v>
      </c>
      <c r="DY126" s="15">
        <v>119</v>
      </c>
      <c r="DZ126" s="9">
        <v>0.81639344262295166</v>
      </c>
      <c r="EA126" s="9">
        <v>8.1647410714286092E-3</v>
      </c>
      <c r="EB126" s="9">
        <v>5.438263830357168</v>
      </c>
      <c r="EC126" s="9">
        <v>5.4464285714285969</v>
      </c>
      <c r="ED126" s="9">
        <v>8.5367724704040588E-4</v>
      </c>
      <c r="EE126" s="6">
        <v>6</v>
      </c>
      <c r="EI126" s="15">
        <v>119</v>
      </c>
      <c r="EJ126" s="9">
        <v>0.81639344262295166</v>
      </c>
      <c r="EK126" s="9">
        <v>7.5868750000000354E-3</v>
      </c>
      <c r="EL126" s="9">
        <v>5.4388416964285966</v>
      </c>
      <c r="EM126" s="9">
        <v>5.4464285714285969</v>
      </c>
      <c r="EN126" s="9">
        <v>7.9325755795296206E-4</v>
      </c>
      <c r="EO126" s="6">
        <v>6</v>
      </c>
      <c r="ES126" s="15">
        <v>119</v>
      </c>
      <c r="ET126" s="9">
        <v>0.81639344262295166</v>
      </c>
      <c r="EU126" s="9">
        <v>9.7567321428571867E-3</v>
      </c>
      <c r="EV126" s="9">
        <v>5.4366718392857392</v>
      </c>
      <c r="EW126" s="9">
        <v>5.446428571428596</v>
      </c>
      <c r="EX126" s="9">
        <v>1.0201303584471903E-3</v>
      </c>
      <c r="EY126" s="6">
        <v>6</v>
      </c>
      <c r="FC126" s="15">
        <f t="shared" si="31"/>
        <v>119</v>
      </c>
      <c r="FD126" s="9">
        <f t="shared" si="35"/>
        <v>0.81639344262295166</v>
      </c>
      <c r="FE126" s="9" cm="1">
        <f t="array" ref="FE126">VLOOKUP($G$13,'qx Malaria'!$B$1:$I$31,(FI126),FALSE)/(1-angola!FD126*INDEX($E$6:$G$11,FI126,2))</f>
        <v>6.1953125000000289E-3</v>
      </c>
      <c r="FF126" s="9">
        <f t="shared" si="33"/>
        <v>5.440233258928596</v>
      </c>
      <c r="FG126" s="9">
        <f t="shared" si="28"/>
        <v>5.446428571428596</v>
      </c>
      <c r="FH126" s="9">
        <f>(FE126*Table46[[#This Row],[qx (tau)]])/FG126</f>
        <v>6.4776056868018274E-4</v>
      </c>
      <c r="FI126" s="6">
        <f t="shared" si="29"/>
        <v>6</v>
      </c>
      <c r="FM126" s="15">
        <v>119</v>
      </c>
      <c r="FN126" s="9">
        <v>0.81639344262295166</v>
      </c>
      <c r="FO126" s="9">
        <v>1.0899392857142906E-2</v>
      </c>
      <c r="FP126" s="9">
        <v>5.4355291785714535</v>
      </c>
      <c r="FQ126" s="9">
        <v>5.446428571428596</v>
      </c>
      <c r="FR126" s="9">
        <v>1.139603033004643E-3</v>
      </c>
      <c r="FS126" s="6">
        <v>6</v>
      </c>
      <c r="FW126" s="15">
        <v>119</v>
      </c>
      <c r="FX126" s="9">
        <v>0.81639344262295166</v>
      </c>
      <c r="FY126" s="9">
        <v>9.0448839285714698E-3</v>
      </c>
      <c r="FZ126" s="9">
        <v>5.4373836875000254</v>
      </c>
      <c r="GA126" s="9">
        <v>5.4464285714285969</v>
      </c>
      <c r="GB126" s="9">
        <v>9.4570195728103652E-4</v>
      </c>
      <c r="GC126" s="6">
        <v>6</v>
      </c>
      <c r="GG126" s="15">
        <v>119</v>
      </c>
      <c r="GH126" s="9">
        <v>0.81639344262295166</v>
      </c>
      <c r="GI126" s="9">
        <v>9.5688303571429007E-3</v>
      </c>
      <c r="GJ126" s="9">
        <v>5.4368597410714541</v>
      </c>
      <c r="GK126" s="9">
        <v>5.4464285714285969</v>
      </c>
      <c r="GL126" s="9">
        <v>1.0004839939465606E-3</v>
      </c>
      <c r="GM126" s="6">
        <v>6</v>
      </c>
      <c r="GQ126" s="15">
        <v>119</v>
      </c>
      <c r="GR126" s="9">
        <v>0.81639344262295166</v>
      </c>
      <c r="GS126" s="9">
        <v>6.8407142857143171E-3</v>
      </c>
      <c r="GT126" s="9">
        <v>5.4395878571428815</v>
      </c>
      <c r="GU126" s="9">
        <v>5.446428571428596</v>
      </c>
      <c r="GV126" s="9">
        <v>7.1524155979104124E-4</v>
      </c>
      <c r="GW126" s="6">
        <v>6</v>
      </c>
      <c r="HA126" s="15">
        <v>119</v>
      </c>
      <c r="HB126" s="9">
        <v>0.81639344262295166</v>
      </c>
      <c r="HC126" s="9">
        <v>5.6653750000000263E-3</v>
      </c>
      <c r="HD126" s="9">
        <v>5.4407631964285956</v>
      </c>
      <c r="HE126" s="9">
        <v>5.446428571428596</v>
      </c>
      <c r="HF126" s="9">
        <v>5.9235212619000092E-4</v>
      </c>
      <c r="HG126" s="6">
        <v>6</v>
      </c>
      <c r="HK126" s="15">
        <v>119</v>
      </c>
      <c r="HL126" s="9">
        <v>0.81639344262295166</v>
      </c>
      <c r="HM126" s="9">
        <v>4.9497142857143081E-3</v>
      </c>
      <c r="HN126" s="9">
        <v>5.441478857142882</v>
      </c>
      <c r="HO126" s="9">
        <v>5.446428571428596</v>
      </c>
      <c r="HP126" s="9">
        <v>5.1752510313542849E-4</v>
      </c>
      <c r="HQ126" s="6">
        <v>6</v>
      </c>
      <c r="HU126" s="15">
        <v>119</v>
      </c>
      <c r="HV126" s="9">
        <v>0.81639344262295166</v>
      </c>
      <c r="HW126" s="9">
        <v>4.417598214285735E-3</v>
      </c>
      <c r="HX126" s="9">
        <v>5.4420109732143107</v>
      </c>
      <c r="HY126" s="9">
        <v>5.446428571428596</v>
      </c>
      <c r="HZ126" s="9">
        <v>4.6188887670900762E-4</v>
      </c>
      <c r="IA126" s="6">
        <v>6</v>
      </c>
      <c r="IE126" s="15">
        <v>119</v>
      </c>
      <c r="IF126" s="9">
        <v>0.81639344262295166</v>
      </c>
      <c r="IG126" s="9">
        <v>4.2095446428571624E-3</v>
      </c>
      <c r="IH126" s="9">
        <v>5.4422190267857395</v>
      </c>
      <c r="II126" s="9">
        <v>5.4464285714285969</v>
      </c>
      <c r="IJ126" s="9">
        <v>4.401355107981654E-4</v>
      </c>
      <c r="IK126" s="6">
        <v>6</v>
      </c>
      <c r="IO126" s="15">
        <v>119</v>
      </c>
      <c r="IP126" s="9">
        <v>0.81639344262295166</v>
      </c>
      <c r="IQ126" s="9">
        <v>4.2574732142857336E-3</v>
      </c>
      <c r="IR126" s="9">
        <v>5.4421710982143106</v>
      </c>
      <c r="IS126" s="9">
        <v>5.446428571428596</v>
      </c>
      <c r="IT126" s="9">
        <v>4.4514675739542751E-4</v>
      </c>
      <c r="IU126" s="6">
        <v>6</v>
      </c>
      <c r="IY126" s="15">
        <v>119</v>
      </c>
      <c r="IZ126" s="9">
        <v>0.81639344262295166</v>
      </c>
      <c r="JA126" s="9">
        <v>5.0771607142857372E-3</v>
      </c>
      <c r="JB126" s="9">
        <v>5.4413514107143106</v>
      </c>
      <c r="JC126" s="9">
        <v>5.446428571428596</v>
      </c>
      <c r="JD126" s="9">
        <v>5.3085046340542084E-4</v>
      </c>
      <c r="JE126" s="6">
        <v>6</v>
      </c>
      <c r="JI126" s="15">
        <v>119</v>
      </c>
      <c r="JJ126" s="9">
        <v>0.81639344262295166</v>
      </c>
      <c r="JK126" s="9">
        <v>4.6136696428571633E-3</v>
      </c>
      <c r="JL126" s="9">
        <v>5.4418149017857393</v>
      </c>
      <c r="JM126" s="9">
        <v>5.4464285714285969</v>
      </c>
      <c r="JN126" s="9">
        <v>4.8238943097053411E-4</v>
      </c>
      <c r="JO126" s="6">
        <v>6</v>
      </c>
      <c r="JS126" s="15">
        <v>119</v>
      </c>
      <c r="JT126" s="9">
        <v>0.81639344262295166</v>
      </c>
      <c r="JU126" s="9">
        <v>5.8304017857143129E-3</v>
      </c>
      <c r="JV126" s="9">
        <v>5.4405981696428825</v>
      </c>
      <c r="JW126" s="9">
        <v>5.4464285714285969</v>
      </c>
      <c r="JX126" s="9">
        <v>6.0960675936011911E-4</v>
      </c>
      <c r="JY126" s="6">
        <v>6</v>
      </c>
      <c r="KC126" s="15">
        <v>119</v>
      </c>
      <c r="KD126" s="9">
        <v>0.81639344262295166</v>
      </c>
      <c r="KE126" s="9">
        <v>6.0640535714285996E-3</v>
      </c>
      <c r="KF126" s="9">
        <v>5.4403645178571676</v>
      </c>
      <c r="KG126" s="9">
        <v>5.446428571428596</v>
      </c>
      <c r="KH126" s="9">
        <v>6.3403658652177184E-4</v>
      </c>
      <c r="KI126" s="6">
        <v>6</v>
      </c>
      <c r="KM126" s="15">
        <v>119</v>
      </c>
      <c r="KN126" s="9">
        <v>0.81639344262295166</v>
      </c>
      <c r="KO126" s="9">
        <v>6.2236339285714568E-3</v>
      </c>
      <c r="KP126" s="9">
        <v>5.4402049375000248</v>
      </c>
      <c r="KQ126" s="9">
        <v>5.446428571428596</v>
      </c>
      <c r="KR126" s="9">
        <v>6.5072175985129196E-4</v>
      </c>
      <c r="KS126" s="6">
        <v>6</v>
      </c>
      <c r="KW126" s="15">
        <v>119</v>
      </c>
      <c r="KX126" s="9">
        <v>0.81639344262295166</v>
      </c>
      <c r="KY126" s="9">
        <v>6.1953125000000289E-3</v>
      </c>
      <c r="KZ126" s="9">
        <v>5.440233258928596</v>
      </c>
      <c r="LA126" s="9">
        <v>5.446428571428596</v>
      </c>
      <c r="LB126" s="9">
        <v>6.4776056868018274E-4</v>
      </c>
      <c r="LC126" s="6">
        <v>6</v>
      </c>
    </row>
    <row r="127" spans="1:315">
      <c r="A127" s="6">
        <v>120</v>
      </c>
      <c r="B127" s="6">
        <v>0.57445021270550822</v>
      </c>
      <c r="C127" s="6">
        <f>1-Table46[[#This Row],[qx (tau)]]</f>
        <v>0.42554978729449178</v>
      </c>
      <c r="H127" s="15">
        <f t="shared" si="30"/>
        <v>120</v>
      </c>
      <c r="I127" s="9">
        <f t="shared" si="34"/>
        <v>0.83306010928961838</v>
      </c>
      <c r="J127" s="9" cm="1">
        <f t="array" ref="J127">VLOOKUP($G$13,'qx Malaria'!$B$1:$I$31,(N127),FALSE)/(1-angola!I127*INDEX($E$6:$G$11,N127,2))</f>
        <v>6.8138297872340796E-3</v>
      </c>
      <c r="K127" s="9">
        <f t="shared" si="32"/>
        <v>5.983366202946022</v>
      </c>
      <c r="L127" s="9">
        <f t="shared" si="26"/>
        <v>5.9901800327332557</v>
      </c>
      <c r="M127" s="9">
        <f>(J127*Table46[[#This Row],[qx (tau)]])/L127</f>
        <v>6.5343711695251569E-4</v>
      </c>
      <c r="N127" s="6">
        <f t="shared" si="27"/>
        <v>6</v>
      </c>
      <c r="S127" s="15">
        <v>120</v>
      </c>
      <c r="T127" s="9">
        <v>0.83306010928961838</v>
      </c>
      <c r="U127" s="9">
        <v>4.6268150572831663E-3</v>
      </c>
      <c r="V127" s="9">
        <v>5.9855532176759727</v>
      </c>
      <c r="W127" s="9">
        <v>5.9901800327332557</v>
      </c>
      <c r="X127" s="9">
        <v>4.4370534429373455E-4</v>
      </c>
      <c r="Y127" s="6">
        <v>6</v>
      </c>
      <c r="AC127" s="15">
        <v>120</v>
      </c>
      <c r="AD127" s="9">
        <v>0.83306010928961838</v>
      </c>
      <c r="AE127" s="9">
        <v>5.0898559738134482E-3</v>
      </c>
      <c r="AF127" s="9">
        <v>5.9850901767594431</v>
      </c>
      <c r="AG127" s="9">
        <v>5.9901800327332566</v>
      </c>
      <c r="AH127" s="9">
        <v>4.8811034573587037E-4</v>
      </c>
      <c r="AI127" s="6">
        <v>6</v>
      </c>
      <c r="AM127" s="15">
        <v>120</v>
      </c>
      <c r="AN127" s="9">
        <v>0.83306010928961838</v>
      </c>
      <c r="AO127" s="9">
        <v>5.2731554828150855E-3</v>
      </c>
      <c r="AP127" s="9">
        <v>5.9849068772504417</v>
      </c>
      <c r="AQ127" s="9">
        <v>5.9901800327332566</v>
      </c>
      <c r="AR127" s="9">
        <v>5.0568852224465888E-4</v>
      </c>
      <c r="AS127" s="6">
        <v>6</v>
      </c>
      <c r="AW127" s="15">
        <v>120</v>
      </c>
      <c r="AX127" s="9">
        <v>0.83306010928961838</v>
      </c>
      <c r="AY127" s="9">
        <v>5.5001833060556761E-3</v>
      </c>
      <c r="AZ127" s="9">
        <v>5.9846798494272004</v>
      </c>
      <c r="BA127" s="9">
        <v>5.9901800327332557</v>
      </c>
      <c r="BB127" s="9">
        <v>5.2746018530619768E-4</v>
      </c>
      <c r="BC127" s="6">
        <v>6</v>
      </c>
      <c r="BG127" s="15">
        <v>120</v>
      </c>
      <c r="BH127" s="9">
        <v>0.83306010928961838</v>
      </c>
      <c r="BI127" s="9">
        <v>5.7817217675941385E-3</v>
      </c>
      <c r="BJ127" s="9">
        <v>5.9843983109656618</v>
      </c>
      <c r="BK127" s="9">
        <v>5.9901800327332557</v>
      </c>
      <c r="BL127" s="9">
        <v>5.5445934530335653E-4</v>
      </c>
      <c r="BM127" s="6">
        <v>6</v>
      </c>
      <c r="BQ127" s="15">
        <v>120</v>
      </c>
      <c r="BR127" s="9">
        <v>0.83306010928961838</v>
      </c>
      <c r="BS127" s="9">
        <v>6.0500818330605889E-3</v>
      </c>
      <c r="BT127" s="9">
        <v>5.9841299509001962</v>
      </c>
      <c r="BU127" s="9">
        <v>5.9901800327332566</v>
      </c>
      <c r="BV127" s="9">
        <v>5.8019471483256328E-4</v>
      </c>
      <c r="BW127" s="6">
        <v>6</v>
      </c>
      <c r="CA127" s="15">
        <v>120</v>
      </c>
      <c r="CB127" s="9">
        <v>0.83306010928961838</v>
      </c>
      <c r="CC127" s="9">
        <v>6.3376104746317849E-3</v>
      </c>
      <c r="CD127" s="9">
        <v>5.9838424222586246</v>
      </c>
      <c r="CE127" s="9">
        <v>5.9901800327332566</v>
      </c>
      <c r="CF127" s="9">
        <v>6.0776832504242761E-4</v>
      </c>
      <c r="CG127" s="6">
        <v>6</v>
      </c>
      <c r="CK127" s="15">
        <v>120</v>
      </c>
      <c r="CL127" s="9">
        <v>0.83306010928961838</v>
      </c>
      <c r="CM127" s="9">
        <v>6.7347594108020008E-3</v>
      </c>
      <c r="CN127" s="9">
        <v>5.9834452733224541</v>
      </c>
      <c r="CO127" s="9">
        <v>5.9901800327332557</v>
      </c>
      <c r="CP127" s="9">
        <v>6.458543741448031E-4</v>
      </c>
      <c r="CQ127" s="6">
        <v>6</v>
      </c>
      <c r="CU127" s="15">
        <v>120</v>
      </c>
      <c r="CV127" s="9">
        <v>0.83306010928961838</v>
      </c>
      <c r="CW127" s="9">
        <v>7.2079836333879274E-3</v>
      </c>
      <c r="CX127" s="9">
        <v>5.9829720490998684</v>
      </c>
      <c r="CY127" s="9">
        <v>5.9901800327332566</v>
      </c>
      <c r="CZ127" s="9">
        <v>6.9123594094853795E-4</v>
      </c>
      <c r="DA127" s="6">
        <v>6</v>
      </c>
      <c r="DE127" s="15">
        <v>120</v>
      </c>
      <c r="DF127" s="9">
        <v>0.83306010928961838</v>
      </c>
      <c r="DG127" s="9">
        <v>7.7009754500818742E-3</v>
      </c>
      <c r="DH127" s="9">
        <v>5.9824790572831743</v>
      </c>
      <c r="DI127" s="9">
        <v>5.9901800327332566</v>
      </c>
      <c r="DJ127" s="9">
        <v>7.3851319345420133E-4</v>
      </c>
      <c r="DK127" s="6">
        <v>6</v>
      </c>
      <c r="DO127" s="15">
        <v>120</v>
      </c>
      <c r="DP127" s="9">
        <v>0.83306010928961838</v>
      </c>
      <c r="DQ127" s="9">
        <v>7.0714075286416088E-3</v>
      </c>
      <c r="DR127" s="9">
        <v>5.9831086252046148</v>
      </c>
      <c r="DS127" s="9">
        <v>5.9901800327332566</v>
      </c>
      <c r="DT127" s="9">
        <v>6.781384760988523E-4</v>
      </c>
      <c r="DU127" s="6">
        <v>6</v>
      </c>
      <c r="DY127" s="15">
        <v>120</v>
      </c>
      <c r="DZ127" s="9">
        <v>0.83306010928961838</v>
      </c>
      <c r="EA127" s="9">
        <v>8.9798788870704242E-3</v>
      </c>
      <c r="EB127" s="9">
        <v>5.9812001538461859</v>
      </c>
      <c r="EC127" s="9">
        <v>5.9901800327332566</v>
      </c>
      <c r="ED127" s="9">
        <v>8.6115831386682727E-4</v>
      </c>
      <c r="EE127" s="6">
        <v>6</v>
      </c>
      <c r="EI127" s="15">
        <v>120</v>
      </c>
      <c r="EJ127" s="9">
        <v>0.83306010928961838</v>
      </c>
      <c r="EK127" s="9">
        <v>8.3443207855974262E-3</v>
      </c>
      <c r="EL127" s="9">
        <v>5.9818357119476593</v>
      </c>
      <c r="EM127" s="9">
        <v>5.9901800327332566</v>
      </c>
      <c r="EN127" s="9">
        <v>8.0020914629877298E-4</v>
      </c>
      <c r="EO127" s="6">
        <v>6</v>
      </c>
      <c r="ES127" s="15">
        <v>120</v>
      </c>
      <c r="ET127" s="9">
        <v>0.83306010928961838</v>
      </c>
      <c r="EU127" s="9">
        <v>1.0730808510638354E-2</v>
      </c>
      <c r="EV127" s="9">
        <v>5.979449224222618</v>
      </c>
      <c r="EW127" s="9">
        <v>5.9901800327332566</v>
      </c>
      <c r="EX127" s="9">
        <v>1.0290701110406471E-3</v>
      </c>
      <c r="EY127" s="6">
        <v>6</v>
      </c>
      <c r="FC127" s="15">
        <f t="shared" si="31"/>
        <v>120</v>
      </c>
      <c r="FD127" s="9">
        <f t="shared" si="35"/>
        <v>0.83306010928961838</v>
      </c>
      <c r="FE127" s="9" cm="1">
        <f t="array" ref="FE127">VLOOKUP($G$13,'qx Malaria'!$B$1:$I$31,(FI127),FALSE)/(1-angola!FD127*INDEX($E$6:$G$11,FI127,2))</f>
        <v>6.8138297872340796E-3</v>
      </c>
      <c r="FF127" s="9">
        <f t="shared" si="33"/>
        <v>5.983366202946022</v>
      </c>
      <c r="FG127" s="9">
        <f t="shared" si="28"/>
        <v>5.9901800327332557</v>
      </c>
      <c r="FH127" s="9">
        <f>(FE127*Table46[[#This Row],[qx (tau)]])/FG127</f>
        <v>6.5343711695251569E-4</v>
      </c>
      <c r="FI127" s="6">
        <f t="shared" si="29"/>
        <v>6</v>
      </c>
      <c r="FM127" s="15">
        <v>120</v>
      </c>
      <c r="FN127" s="9">
        <v>0.83306010928961838</v>
      </c>
      <c r="FO127" s="9">
        <v>1.1987548281505792E-2</v>
      </c>
      <c r="FP127" s="9">
        <v>5.9781924844517498</v>
      </c>
      <c r="FQ127" s="9">
        <v>5.9901800327332557</v>
      </c>
      <c r="FR127" s="9">
        <v>1.1495897656662629E-3</v>
      </c>
      <c r="FS127" s="6">
        <v>6</v>
      </c>
      <c r="FW127" s="15">
        <v>120</v>
      </c>
      <c r="FX127" s="9">
        <v>0.83306010928961838</v>
      </c>
      <c r="FY127" s="9">
        <v>9.9478919803601181E-3</v>
      </c>
      <c r="FZ127" s="9">
        <v>5.9802321407528964</v>
      </c>
      <c r="GA127" s="9">
        <v>5.9901800327332566</v>
      </c>
      <c r="GB127" s="9">
        <v>9.5398946824003738E-4</v>
      </c>
      <c r="GC127" s="6">
        <v>6</v>
      </c>
      <c r="GG127" s="15">
        <v>120</v>
      </c>
      <c r="GH127" s="9">
        <v>0.83306010928961838</v>
      </c>
      <c r="GI127" s="9">
        <v>1.0524147299509058E-2</v>
      </c>
      <c r="GJ127" s="9">
        <v>5.9796558854337478</v>
      </c>
      <c r="GK127" s="9">
        <v>5.9901800327332566</v>
      </c>
      <c r="GL127" s="9">
        <v>1.0092515787023073E-3</v>
      </c>
      <c r="GM127" s="6">
        <v>6</v>
      </c>
      <c r="GQ127" s="15">
        <v>120</v>
      </c>
      <c r="GR127" s="9">
        <v>0.83306010928961838</v>
      </c>
      <c r="GS127" s="9">
        <v>7.5236661211129695E-3</v>
      </c>
      <c r="GT127" s="9">
        <v>5.9826563666121428</v>
      </c>
      <c r="GU127" s="9">
        <v>5.9901800327332557</v>
      </c>
      <c r="GV127" s="9">
        <v>7.2150946715811835E-4</v>
      </c>
      <c r="GW127" s="6">
        <v>6</v>
      </c>
      <c r="HA127" s="15">
        <v>120</v>
      </c>
      <c r="HB127" s="9">
        <v>0.83306010928961838</v>
      </c>
      <c r="HC127" s="9">
        <v>6.2309852700491329E-3</v>
      </c>
      <c r="HD127" s="9">
        <v>5.9839490474632067</v>
      </c>
      <c r="HE127" s="9">
        <v>5.9901800327332557</v>
      </c>
      <c r="HF127" s="9">
        <v>5.9754311125626968E-4</v>
      </c>
      <c r="HG127" s="6">
        <v>6</v>
      </c>
      <c r="HK127" s="15">
        <v>120</v>
      </c>
      <c r="HL127" s="9">
        <v>0.83306010928961838</v>
      </c>
      <c r="HM127" s="9">
        <v>5.4438756137479829E-3</v>
      </c>
      <c r="HN127" s="9">
        <v>5.9847361571195083</v>
      </c>
      <c r="HO127" s="9">
        <v>5.9901800327332566</v>
      </c>
      <c r="HP127" s="9">
        <v>5.2206035330676576E-4</v>
      </c>
      <c r="HQ127" s="6">
        <v>6</v>
      </c>
      <c r="HU127" s="15">
        <v>120</v>
      </c>
      <c r="HV127" s="9">
        <v>0.83306010928961838</v>
      </c>
      <c r="HW127" s="9">
        <v>4.8586350245499446E-3</v>
      </c>
      <c r="HX127" s="9">
        <v>5.9853213977087067</v>
      </c>
      <c r="HY127" s="9">
        <v>5.9901800327332566</v>
      </c>
      <c r="HZ127" s="9">
        <v>4.6593656752543774E-4</v>
      </c>
      <c r="IA127" s="6">
        <v>6</v>
      </c>
      <c r="IE127" s="15">
        <v>120</v>
      </c>
      <c r="IF127" s="9">
        <v>0.83306010928961838</v>
      </c>
      <c r="IG127" s="9">
        <v>4.6298101472995344E-3</v>
      </c>
      <c r="IH127" s="9">
        <v>5.9855502225859567</v>
      </c>
      <c r="II127" s="9">
        <v>5.9901800327332566</v>
      </c>
      <c r="IJ127" s="9">
        <v>4.4399256940008734E-4</v>
      </c>
      <c r="IK127" s="6">
        <v>6</v>
      </c>
      <c r="IO127" s="15">
        <v>120</v>
      </c>
      <c r="IP127" s="9">
        <v>0.83306010928961838</v>
      </c>
      <c r="IQ127" s="9">
        <v>4.6825237315875866E-3</v>
      </c>
      <c r="IR127" s="9">
        <v>5.9854975090016689</v>
      </c>
      <c r="IS127" s="9">
        <v>5.9901800327332566</v>
      </c>
      <c r="IT127" s="9">
        <v>4.4904773127189574E-4</v>
      </c>
      <c r="IU127" s="6">
        <v>6</v>
      </c>
      <c r="IY127" s="15">
        <v>120</v>
      </c>
      <c r="IZ127" s="9">
        <v>0.83306010928961838</v>
      </c>
      <c r="JA127" s="9">
        <v>5.5840458265139416E-3</v>
      </c>
      <c r="JB127" s="9">
        <v>5.9845959869067418</v>
      </c>
      <c r="JC127" s="9">
        <v>5.9901800327332557</v>
      </c>
      <c r="JD127" s="9">
        <v>5.3550248828407483E-4</v>
      </c>
      <c r="JE127" s="6">
        <v>6</v>
      </c>
      <c r="JI127" s="15">
        <v>120</v>
      </c>
      <c r="JJ127" s="9">
        <v>0.83306010928961838</v>
      </c>
      <c r="JK127" s="9">
        <v>5.0742815057283411E-3</v>
      </c>
      <c r="JL127" s="9">
        <v>5.9851057512275281</v>
      </c>
      <c r="JM127" s="9">
        <v>5.9901800327332566</v>
      </c>
      <c r="JN127" s="9">
        <v>4.8661677518283594E-4</v>
      </c>
      <c r="JO127" s="6">
        <v>6</v>
      </c>
      <c r="JS127" s="15">
        <v>120</v>
      </c>
      <c r="JT127" s="9">
        <v>0.83306010928961838</v>
      </c>
      <c r="JU127" s="9">
        <v>6.4124877250409515E-3</v>
      </c>
      <c r="JV127" s="9">
        <v>5.9837675450082157</v>
      </c>
      <c r="JW127" s="9">
        <v>5.9901800327332566</v>
      </c>
      <c r="JX127" s="9">
        <v>6.149489527012466E-4</v>
      </c>
      <c r="JY127" s="6">
        <v>6</v>
      </c>
      <c r="KC127" s="15">
        <v>120</v>
      </c>
      <c r="KD127" s="9">
        <v>0.83306010928961838</v>
      </c>
      <c r="KE127" s="9">
        <v>6.6694664484452078E-3</v>
      </c>
      <c r="KF127" s="9">
        <v>5.9835105662848109</v>
      </c>
      <c r="KG127" s="9">
        <v>5.9901800327332557</v>
      </c>
      <c r="KH127" s="9">
        <v>6.395928668263129E-4</v>
      </c>
      <c r="KI127" s="6">
        <v>6</v>
      </c>
      <c r="KM127" s="15">
        <v>120</v>
      </c>
      <c r="KN127" s="9">
        <v>0.83306010928961838</v>
      </c>
      <c r="KO127" s="9">
        <v>6.844978723404292E-3</v>
      </c>
      <c r="KP127" s="9">
        <v>5.983335054009852</v>
      </c>
      <c r="KQ127" s="9">
        <v>5.9901800327332566</v>
      </c>
      <c r="KR127" s="9">
        <v>6.5642425805858423E-4</v>
      </c>
      <c r="KS127" s="6">
        <v>6</v>
      </c>
      <c r="KW127" s="15">
        <v>120</v>
      </c>
      <c r="KX127" s="9">
        <v>0.83306010928961838</v>
      </c>
      <c r="KY127" s="9">
        <v>6.8138297872340796E-3</v>
      </c>
      <c r="KZ127" s="9">
        <v>5.983366202946022</v>
      </c>
      <c r="LA127" s="9">
        <v>5.9901800327332557</v>
      </c>
      <c r="LB127" s="9">
        <v>6.5343711695251569E-4</v>
      </c>
      <c r="LC127" s="6">
        <v>6</v>
      </c>
    </row>
    <row r="128" spans="1:315">
      <c r="A128" s="6">
        <v>121</v>
      </c>
      <c r="B128" s="6">
        <v>0.57912091800603782</v>
      </c>
      <c r="C128" s="6">
        <f>1-Table46[[#This Row],[qx (tau)]]</f>
        <v>0.42087908199396218</v>
      </c>
      <c r="H128" s="15">
        <f t="shared" si="30"/>
        <v>121</v>
      </c>
      <c r="I128" s="9">
        <f t="shared" si="34"/>
        <v>0.8497267759562851</v>
      </c>
      <c r="J128" s="9" cm="1">
        <f t="array" ref="J128">VLOOKUP($G$13,'qx Malaria'!$B$1:$I$31,(N128),FALSE)/(1-angola!I128*INDEX($E$6:$G$11,N128,2))</f>
        <v>7.5695454545455024E-3</v>
      </c>
      <c r="K128" s="9">
        <f t="shared" si="32"/>
        <v>6.6469759090909504</v>
      </c>
      <c r="L128" s="9">
        <f t="shared" si="26"/>
        <v>6.6545454545454961</v>
      </c>
      <c r="M128" s="9">
        <f>(J128*Table46[[#This Row],[qx (tau)]])/L128</f>
        <v>6.58750044231868E-4</v>
      </c>
      <c r="N128" s="6">
        <f t="shared" si="27"/>
        <v>6</v>
      </c>
      <c r="S128" s="15">
        <v>121</v>
      </c>
      <c r="T128" s="9">
        <v>0.8497267759562851</v>
      </c>
      <c r="U128" s="9">
        <v>5.1399709090909403E-3</v>
      </c>
      <c r="V128" s="9">
        <v>6.6494054836364054</v>
      </c>
      <c r="W128" s="9">
        <v>6.6545454545454961</v>
      </c>
      <c r="X128" s="9">
        <v>4.4731299706786355E-4</v>
      </c>
      <c r="Y128" s="6">
        <v>6</v>
      </c>
      <c r="AC128" s="15">
        <v>121</v>
      </c>
      <c r="AD128" s="9">
        <v>0.8497267759562851</v>
      </c>
      <c r="AE128" s="9">
        <v>5.6543672727273082E-3</v>
      </c>
      <c r="AF128" s="9">
        <v>6.6488910872727693</v>
      </c>
      <c r="AG128" s="9">
        <v>6.654545454545497</v>
      </c>
      <c r="AH128" s="9">
        <v>4.9207904402973025E-4</v>
      </c>
      <c r="AI128" s="6">
        <v>6</v>
      </c>
      <c r="AM128" s="15">
        <v>121</v>
      </c>
      <c r="AN128" s="9">
        <v>0.8497267759562851</v>
      </c>
      <c r="AO128" s="9">
        <v>5.8579963636364004E-3</v>
      </c>
      <c r="AP128" s="9">
        <v>6.6486874581818602</v>
      </c>
      <c r="AQ128" s="9">
        <v>6.654545454545497</v>
      </c>
      <c r="AR128" s="9">
        <v>5.0980014412071507E-4</v>
      </c>
      <c r="AS128" s="6">
        <v>6</v>
      </c>
      <c r="AW128" s="15">
        <v>121</v>
      </c>
      <c r="AX128" s="9">
        <v>0.8497267759562851</v>
      </c>
      <c r="AY128" s="9">
        <v>6.1102036363636742E-3</v>
      </c>
      <c r="AZ128" s="9">
        <v>6.6484352509091327</v>
      </c>
      <c r="BA128" s="9">
        <v>6.6545454545454961</v>
      </c>
      <c r="BB128" s="9">
        <v>5.3174882691314393E-4</v>
      </c>
      <c r="BC128" s="6">
        <v>6</v>
      </c>
      <c r="BG128" s="15">
        <v>121</v>
      </c>
      <c r="BH128" s="9">
        <v>0.8497267759562851</v>
      </c>
      <c r="BI128" s="9">
        <v>6.4229672727273129E-3</v>
      </c>
      <c r="BJ128" s="9">
        <v>6.6481224872727687</v>
      </c>
      <c r="BK128" s="9">
        <v>6.6545454545454961</v>
      </c>
      <c r="BL128" s="9">
        <v>5.5896751005942769E-4</v>
      </c>
      <c r="BM128" s="6">
        <v>6</v>
      </c>
      <c r="BQ128" s="15">
        <v>121</v>
      </c>
      <c r="BR128" s="9">
        <v>0.8497267759562851</v>
      </c>
      <c r="BS128" s="9">
        <v>6.7210909090909517E-3</v>
      </c>
      <c r="BT128" s="9">
        <v>6.6478243636364054</v>
      </c>
      <c r="BU128" s="9">
        <v>6.6545454545454961</v>
      </c>
      <c r="BV128" s="9">
        <v>5.8491212718609828E-4</v>
      </c>
      <c r="BW128" s="6">
        <v>6</v>
      </c>
      <c r="CA128" s="15">
        <v>121</v>
      </c>
      <c r="CB128" s="9">
        <v>0.8497267759562851</v>
      </c>
      <c r="CC128" s="9">
        <v>7.0405090909091347E-3</v>
      </c>
      <c r="CD128" s="9">
        <v>6.6475049454545871</v>
      </c>
      <c r="CE128" s="9">
        <v>6.6545454545454961</v>
      </c>
      <c r="CF128" s="9">
        <v>6.1270993125038802E-4</v>
      </c>
      <c r="CG128" s="6">
        <v>6</v>
      </c>
      <c r="CK128" s="15">
        <v>121</v>
      </c>
      <c r="CL128" s="9">
        <v>0.8497267759562851</v>
      </c>
      <c r="CM128" s="9">
        <v>7.4817054545455028E-3</v>
      </c>
      <c r="CN128" s="9">
        <v>6.6470637490909512</v>
      </c>
      <c r="CO128" s="9">
        <v>6.654545454545497</v>
      </c>
      <c r="CP128" s="9">
        <v>6.5110564811418832E-4</v>
      </c>
      <c r="CQ128" s="6">
        <v>6</v>
      </c>
      <c r="CU128" s="15">
        <v>121</v>
      </c>
      <c r="CV128" s="9">
        <v>0.8497267759562851</v>
      </c>
      <c r="CW128" s="9">
        <v>8.0074145454545956E-3</v>
      </c>
      <c r="CX128" s="9">
        <v>6.646538040000042</v>
      </c>
      <c r="CY128" s="9">
        <v>6.654545454545497</v>
      </c>
      <c r="CZ128" s="9">
        <v>6.968562006366652E-4</v>
      </c>
      <c r="DA128" s="6">
        <v>6</v>
      </c>
      <c r="DE128" s="15">
        <v>121</v>
      </c>
      <c r="DF128" s="9">
        <v>0.8497267759562851</v>
      </c>
      <c r="DG128" s="9">
        <v>8.5550836363636907E-3</v>
      </c>
      <c r="DH128" s="9">
        <v>6.645990370909133</v>
      </c>
      <c r="DI128" s="9">
        <v>6.654545454545497</v>
      </c>
      <c r="DJ128" s="9">
        <v>7.4451785218856222E-4</v>
      </c>
      <c r="DK128" s="6">
        <v>6</v>
      </c>
      <c r="DO128" s="15">
        <v>121</v>
      </c>
      <c r="DP128" s="9">
        <v>0.8497267759562851</v>
      </c>
      <c r="DQ128" s="9">
        <v>7.8556909090909573E-3</v>
      </c>
      <c r="DR128" s="9">
        <v>6.6466897636364051</v>
      </c>
      <c r="DS128" s="9">
        <v>6.6545454545454961</v>
      </c>
      <c r="DT128" s="9">
        <v>6.8365224370612752E-4</v>
      </c>
      <c r="DU128" s="6">
        <v>6</v>
      </c>
      <c r="DY128" s="15">
        <v>121</v>
      </c>
      <c r="DZ128" s="9">
        <v>0.8497267759562851</v>
      </c>
      <c r="EA128" s="9">
        <v>9.9758290909091538E-3</v>
      </c>
      <c r="EB128" s="9">
        <v>6.6445696254545874</v>
      </c>
      <c r="EC128" s="9">
        <v>6.654545454545497</v>
      </c>
      <c r="ED128" s="9">
        <v>8.6816016818285131E-4</v>
      </c>
      <c r="EE128" s="6">
        <v>6</v>
      </c>
      <c r="EI128" s="15">
        <v>121</v>
      </c>
      <c r="EJ128" s="9">
        <v>0.8497267759562851</v>
      </c>
      <c r="EK128" s="9">
        <v>9.2697818181818777E-3</v>
      </c>
      <c r="EL128" s="9">
        <v>6.6452756727273146</v>
      </c>
      <c r="EM128" s="9">
        <v>6.6545454545454961</v>
      </c>
      <c r="EN128" s="9">
        <v>8.0671543878241075E-4</v>
      </c>
      <c r="EO128" s="6">
        <v>6</v>
      </c>
      <c r="ES128" s="15">
        <v>121</v>
      </c>
      <c r="ET128" s="9">
        <v>0.8497267759562851</v>
      </c>
      <c r="EU128" s="9">
        <v>1.1920952727272801E-2</v>
      </c>
      <c r="EV128" s="9">
        <v>6.6426245018182239</v>
      </c>
      <c r="EW128" s="9">
        <v>6.654545454545497</v>
      </c>
      <c r="EX128" s="9">
        <v>1.0374372125160161E-3</v>
      </c>
      <c r="EY128" s="6">
        <v>6</v>
      </c>
      <c r="FC128" s="15">
        <f t="shared" si="31"/>
        <v>121</v>
      </c>
      <c r="FD128" s="9">
        <f t="shared" si="35"/>
        <v>0.8497267759562851</v>
      </c>
      <c r="FE128" s="9" cm="1">
        <f t="array" ref="FE128">VLOOKUP($G$13,'qx Malaria'!$B$1:$I$31,(FI128),FALSE)/(1-angola!FD128*INDEX($E$6:$G$11,FI128,2))</f>
        <v>7.5695454545455024E-3</v>
      </c>
      <c r="FF128" s="9">
        <f t="shared" si="33"/>
        <v>6.6469759090909504</v>
      </c>
      <c r="FG128" s="9">
        <f t="shared" si="28"/>
        <v>6.6545454545454961</v>
      </c>
      <c r="FH128" s="9">
        <f>(FE128*Table46[[#This Row],[qx (tau)]])/FG128</f>
        <v>6.58750044231868E-4</v>
      </c>
      <c r="FI128" s="6">
        <f t="shared" si="29"/>
        <v>6</v>
      </c>
      <c r="FM128" s="15">
        <v>121</v>
      </c>
      <c r="FN128" s="9">
        <v>0.8497267759562851</v>
      </c>
      <c r="FO128" s="9">
        <v>1.3317076363636446E-2</v>
      </c>
      <c r="FP128" s="9">
        <v>6.64122837818186</v>
      </c>
      <c r="FQ128" s="9">
        <v>6.6545454545454961</v>
      </c>
      <c r="FR128" s="9">
        <v>1.1589367811136828E-3</v>
      </c>
      <c r="FS128" s="6">
        <v>6</v>
      </c>
      <c r="FW128" s="15">
        <v>121</v>
      </c>
      <c r="FX128" s="9">
        <v>0.8497267759562851</v>
      </c>
      <c r="FY128" s="9">
        <v>1.1051203636363706E-2</v>
      </c>
      <c r="FZ128" s="9">
        <v>6.643494250909133</v>
      </c>
      <c r="GA128" s="9">
        <v>6.654545454545497</v>
      </c>
      <c r="GB128" s="9">
        <v>9.6174610853262687E-4</v>
      </c>
      <c r="GC128" s="6">
        <v>6</v>
      </c>
      <c r="GG128" s="15">
        <v>121</v>
      </c>
      <c r="GH128" s="9">
        <v>0.8497267759562851</v>
      </c>
      <c r="GI128" s="9">
        <v>1.1691370909090983E-2</v>
      </c>
      <c r="GJ128" s="9">
        <v>6.6428540836364061</v>
      </c>
      <c r="GK128" s="9">
        <v>6.654545454545497</v>
      </c>
      <c r="GL128" s="9">
        <v>1.0174575408448078E-3</v>
      </c>
      <c r="GM128" s="6">
        <v>6</v>
      </c>
      <c r="GQ128" s="15">
        <v>121</v>
      </c>
      <c r="GR128" s="9">
        <v>0.8497267759562851</v>
      </c>
      <c r="GS128" s="9">
        <v>8.3581090909091438E-3</v>
      </c>
      <c r="GT128" s="9">
        <v>6.646187345454587</v>
      </c>
      <c r="GU128" s="9">
        <v>6.6545454545454961</v>
      </c>
      <c r="GV128" s="9">
        <v>7.2737587301558348E-4</v>
      </c>
      <c r="GW128" s="6">
        <v>6</v>
      </c>
      <c r="HA128" s="15">
        <v>121</v>
      </c>
      <c r="HB128" s="9">
        <v>0.8497267759562851</v>
      </c>
      <c r="HC128" s="9">
        <v>6.9220581818182254E-3</v>
      </c>
      <c r="HD128" s="9">
        <v>6.6476233963636782</v>
      </c>
      <c r="HE128" s="9">
        <v>6.6545454545454961</v>
      </c>
      <c r="HF128" s="9">
        <v>6.0240157890988056E-4</v>
      </c>
      <c r="HG128" s="6">
        <v>6</v>
      </c>
      <c r="HK128" s="15">
        <v>121</v>
      </c>
      <c r="HL128" s="9">
        <v>0.8497267759562851</v>
      </c>
      <c r="HM128" s="9">
        <v>6.0476509090909465E-3</v>
      </c>
      <c r="HN128" s="9">
        <v>6.6484978036364053</v>
      </c>
      <c r="HO128" s="9">
        <v>6.6545454545454961</v>
      </c>
      <c r="HP128" s="9">
        <v>5.2630509028388716E-4</v>
      </c>
      <c r="HQ128" s="6">
        <v>6</v>
      </c>
      <c r="HU128" s="15">
        <v>121</v>
      </c>
      <c r="HV128" s="9">
        <v>0.8497267759562851</v>
      </c>
      <c r="HW128" s="9">
        <v>5.397501818181852E-3</v>
      </c>
      <c r="HX128" s="9">
        <v>6.649147952727315</v>
      </c>
      <c r="HY128" s="9">
        <v>6.654545454545497</v>
      </c>
      <c r="HZ128" s="9">
        <v>4.6972497659469723E-4</v>
      </c>
      <c r="IA128" s="6">
        <v>6</v>
      </c>
      <c r="IE128" s="15">
        <v>121</v>
      </c>
      <c r="IF128" s="9">
        <v>0.8497267759562851</v>
      </c>
      <c r="IG128" s="9">
        <v>5.1432981818182143E-3</v>
      </c>
      <c r="IH128" s="9">
        <v>6.6494021563636787</v>
      </c>
      <c r="II128" s="9">
        <v>6.654545454545497</v>
      </c>
      <c r="IJ128" s="9">
        <v>4.4760255752686665E-4</v>
      </c>
      <c r="IK128" s="6">
        <v>6</v>
      </c>
      <c r="IO128" s="15">
        <v>121</v>
      </c>
      <c r="IP128" s="9">
        <v>0.8497267759562851</v>
      </c>
      <c r="IQ128" s="9">
        <v>5.2018581818182143E-3</v>
      </c>
      <c r="IR128" s="9">
        <v>6.6493435963636784</v>
      </c>
      <c r="IS128" s="9">
        <v>6.654545454545497</v>
      </c>
      <c r="IT128" s="9">
        <v>4.5269882160531972E-4</v>
      </c>
      <c r="IU128" s="6">
        <v>6</v>
      </c>
      <c r="IY128" s="15">
        <v>121</v>
      </c>
      <c r="IZ128" s="9">
        <v>0.8497267759562851</v>
      </c>
      <c r="JA128" s="9">
        <v>6.2033672727273117E-3</v>
      </c>
      <c r="JB128" s="9">
        <v>6.648342087272769</v>
      </c>
      <c r="JC128" s="9">
        <v>6.6545454545454961</v>
      </c>
      <c r="JD128" s="9">
        <v>5.3985651976522849E-4</v>
      </c>
      <c r="JE128" s="6">
        <v>6</v>
      </c>
      <c r="JI128" s="15">
        <v>121</v>
      </c>
      <c r="JJ128" s="9">
        <v>0.8497267759562851</v>
      </c>
      <c r="JK128" s="9">
        <v>5.6370654545454899E-3</v>
      </c>
      <c r="JL128" s="9">
        <v>6.6489083890909511</v>
      </c>
      <c r="JM128" s="9">
        <v>6.654545454545497</v>
      </c>
      <c r="JN128" s="9">
        <v>4.9057332964291453E-4</v>
      </c>
      <c r="JO128" s="6">
        <v>6</v>
      </c>
      <c r="JS128" s="15">
        <v>121</v>
      </c>
      <c r="JT128" s="9">
        <v>0.8497267759562851</v>
      </c>
      <c r="JU128" s="9">
        <v>7.1236909090909538E-3</v>
      </c>
      <c r="JV128" s="9">
        <v>6.6474217636364052</v>
      </c>
      <c r="JW128" s="9">
        <v>6.6545454545454961</v>
      </c>
      <c r="JX128" s="9">
        <v>6.199489427254635E-4</v>
      </c>
      <c r="JY128" s="6">
        <v>6</v>
      </c>
      <c r="KC128" s="15">
        <v>121</v>
      </c>
      <c r="KD128" s="9">
        <v>0.8497267759562851</v>
      </c>
      <c r="KE128" s="9">
        <v>7.4091709090909558E-3</v>
      </c>
      <c r="KF128" s="9">
        <v>6.6471362836364047</v>
      </c>
      <c r="KG128" s="9">
        <v>6.6545454545454961</v>
      </c>
      <c r="KH128" s="9">
        <v>6.4479323010792258E-4</v>
      </c>
      <c r="KI128" s="6">
        <v>6</v>
      </c>
      <c r="KM128" s="15">
        <v>121</v>
      </c>
      <c r="KN128" s="9">
        <v>0.8497267759562851</v>
      </c>
      <c r="KO128" s="9">
        <v>7.604149090909138E-3</v>
      </c>
      <c r="KP128" s="9">
        <v>6.6469413054545869</v>
      </c>
      <c r="KQ128" s="9">
        <v>6.6545454545454961</v>
      </c>
      <c r="KR128" s="9">
        <v>6.6176147300549943E-4</v>
      </c>
      <c r="KS128" s="6">
        <v>6</v>
      </c>
      <c r="KW128" s="15">
        <v>121</v>
      </c>
      <c r="KX128" s="9">
        <v>0.8497267759562851</v>
      </c>
      <c r="KY128" s="9">
        <v>7.5695454545455024E-3</v>
      </c>
      <c r="KZ128" s="9">
        <v>6.6469759090909504</v>
      </c>
      <c r="LA128" s="9">
        <v>6.6545454545454961</v>
      </c>
      <c r="LB128" s="9">
        <v>6.58750044231868E-4</v>
      </c>
      <c r="LC128" s="6">
        <v>6</v>
      </c>
    </row>
    <row r="129" spans="1:315">
      <c r="A129" s="6">
        <v>122</v>
      </c>
      <c r="B129" s="6">
        <v>0.58348593990822684</v>
      </c>
      <c r="C129" s="6">
        <f>1-Table46[[#This Row],[qx (tau)]]</f>
        <v>0.41651406009177316</v>
      </c>
      <c r="H129" s="15">
        <f t="shared" si="30"/>
        <v>122</v>
      </c>
      <c r="I129" s="9">
        <f t="shared" si="34"/>
        <v>0.86639344262295181</v>
      </c>
      <c r="J129" s="9" cm="1">
        <f t="array" ref="J129">VLOOKUP($G$13,'qx Malaria'!$B$1:$I$31,(N129),FALSE)/(1-angola!I129*INDEX($E$6:$G$11,N129,2))</f>
        <v>8.5138036809816586E-3</v>
      </c>
      <c r="K129" s="9">
        <f t="shared" si="32"/>
        <v>7.4761487730061909</v>
      </c>
      <c r="L129" s="9">
        <f t="shared" si="26"/>
        <v>7.4846625766871728</v>
      </c>
      <c r="M129" s="9">
        <f>(J129*Table46[[#This Row],[qx (tau)]])/L129</f>
        <v>6.6371525664560803E-4</v>
      </c>
      <c r="N129" s="6">
        <f t="shared" si="27"/>
        <v>6</v>
      </c>
      <c r="S129" s="15">
        <v>122</v>
      </c>
      <c r="T129" s="9">
        <v>0.86639344262295181</v>
      </c>
      <c r="U129" s="9">
        <v>5.7811533742331712E-3</v>
      </c>
      <c r="V129" s="9">
        <v>7.4788814233129388</v>
      </c>
      <c r="W129" s="9">
        <v>7.4846625766871719</v>
      </c>
      <c r="X129" s="9">
        <v>4.5068453998511437E-4</v>
      </c>
      <c r="Y129" s="6">
        <v>6</v>
      </c>
      <c r="AC129" s="15">
        <v>122</v>
      </c>
      <c r="AD129" s="9">
        <v>0.86639344262295181</v>
      </c>
      <c r="AE129" s="9">
        <v>6.3597177914110903E-3</v>
      </c>
      <c r="AF129" s="9">
        <v>7.4783028588957619</v>
      </c>
      <c r="AG129" s="9">
        <v>7.4846625766871728</v>
      </c>
      <c r="AH129" s="9">
        <v>4.957880031400203E-4</v>
      </c>
      <c r="AI129" s="6">
        <v>6</v>
      </c>
      <c r="AM129" s="15">
        <v>122</v>
      </c>
      <c r="AN129" s="9">
        <v>0.86639344262295181</v>
      </c>
      <c r="AO129" s="9">
        <v>6.5887484662577175E-3</v>
      </c>
      <c r="AP129" s="9">
        <v>7.4780738282209152</v>
      </c>
      <c r="AQ129" s="9">
        <v>7.4846625766871728</v>
      </c>
      <c r="AR129" s="9">
        <v>5.1364267290121199E-4</v>
      </c>
      <c r="AS129" s="6">
        <v>6</v>
      </c>
      <c r="AW129" s="15">
        <v>122</v>
      </c>
      <c r="AX129" s="9">
        <v>0.86639344262295181</v>
      </c>
      <c r="AY129" s="9">
        <v>6.8724171779141613E-3</v>
      </c>
      <c r="AZ129" s="9">
        <v>7.477790159509258</v>
      </c>
      <c r="BA129" s="9">
        <v>7.4846625766871719</v>
      </c>
      <c r="BB129" s="9">
        <v>5.357567900237339E-4</v>
      </c>
      <c r="BC129" s="6">
        <v>6</v>
      </c>
      <c r="BG129" s="15">
        <v>122</v>
      </c>
      <c r="BH129" s="9">
        <v>0.86639344262295181</v>
      </c>
      <c r="BI129" s="9">
        <v>7.2241963190184579E-3</v>
      </c>
      <c r="BJ129" s="9">
        <v>7.4774383803681541</v>
      </c>
      <c r="BK129" s="9">
        <v>7.4846625766871728</v>
      </c>
      <c r="BL129" s="9">
        <v>5.6318062919942047E-4</v>
      </c>
      <c r="BM129" s="6">
        <v>6</v>
      </c>
      <c r="BQ129" s="15">
        <v>122</v>
      </c>
      <c r="BR129" s="9">
        <v>0.86639344262295181</v>
      </c>
      <c r="BS129" s="9">
        <v>7.5595092024540447E-3</v>
      </c>
      <c r="BT129" s="9">
        <v>7.4771030674847188</v>
      </c>
      <c r="BU129" s="9">
        <v>7.4846625766871728</v>
      </c>
      <c r="BV129" s="9">
        <v>5.8932079930730909E-4</v>
      </c>
      <c r="BW129" s="6">
        <v>6</v>
      </c>
      <c r="CA129" s="15">
        <v>122</v>
      </c>
      <c r="CB129" s="9">
        <v>0.86639344262295181</v>
      </c>
      <c r="CC129" s="9">
        <v>7.918773006135027E-3</v>
      </c>
      <c r="CD129" s="9">
        <v>7.4767438036810372</v>
      </c>
      <c r="CE129" s="9">
        <v>7.4846625766871719</v>
      </c>
      <c r="CF129" s="9">
        <v>6.1732812442290394E-4</v>
      </c>
      <c r="CG129" s="6">
        <v>6</v>
      </c>
      <c r="CK129" s="15">
        <v>122</v>
      </c>
      <c r="CL129" s="9">
        <v>0.86639344262295181</v>
      </c>
      <c r="CM129" s="9">
        <v>8.415006134969389E-3</v>
      </c>
      <c r="CN129" s="9">
        <v>7.4762475705522036</v>
      </c>
      <c r="CO129" s="9">
        <v>7.4846625766871728</v>
      </c>
      <c r="CP129" s="9">
        <v>6.5601324223881949E-4</v>
      </c>
      <c r="CQ129" s="6">
        <v>6</v>
      </c>
      <c r="CU129" s="15">
        <v>122</v>
      </c>
      <c r="CV129" s="9">
        <v>0.86639344262295181</v>
      </c>
      <c r="CW129" s="9">
        <v>9.0062944785276738E-3</v>
      </c>
      <c r="CX129" s="9">
        <v>7.4756562822086448</v>
      </c>
      <c r="CY129" s="9">
        <v>7.4846625766871728</v>
      </c>
      <c r="CZ129" s="9">
        <v>7.0210863149156922E-4</v>
      </c>
      <c r="DA129" s="6">
        <v>6</v>
      </c>
      <c r="DE129" s="15">
        <v>122</v>
      </c>
      <c r="DF129" s="9">
        <v>0.86639344262295181</v>
      </c>
      <c r="DG129" s="9">
        <v>9.6222822085890291E-3</v>
      </c>
      <c r="DH129" s="9">
        <v>7.4750402944785836</v>
      </c>
      <c r="DI129" s="9">
        <v>7.4846625766871728</v>
      </c>
      <c r="DJ129" s="9">
        <v>7.5012952434601646E-4</v>
      </c>
      <c r="DK129" s="6">
        <v>6</v>
      </c>
      <c r="DO129" s="15">
        <v>122</v>
      </c>
      <c r="DP129" s="9">
        <v>0.86639344262295181</v>
      </c>
      <c r="DQ129" s="9">
        <v>8.8356441717792056E-3</v>
      </c>
      <c r="DR129" s="9">
        <v>7.4758269325153925</v>
      </c>
      <c r="DS129" s="9">
        <v>7.4846625766871719</v>
      </c>
      <c r="DT129" s="9">
        <v>6.8880515206166167E-4</v>
      </c>
      <c r="DU129" s="6">
        <v>6</v>
      </c>
      <c r="DY129" s="15">
        <v>122</v>
      </c>
      <c r="DZ129" s="9">
        <v>0.86639344262295181</v>
      </c>
      <c r="EA129" s="9">
        <v>1.122025766871174E-2</v>
      </c>
      <c r="EB129" s="9">
        <v>7.4734423190184609</v>
      </c>
      <c r="EC129" s="9">
        <v>7.4846625766871728</v>
      </c>
      <c r="ED129" s="9">
        <v>8.7470377251642269E-4</v>
      </c>
      <c r="EE129" s="6">
        <v>6</v>
      </c>
      <c r="EI129" s="15">
        <v>122</v>
      </c>
      <c r="EJ129" s="9">
        <v>0.86639344262295181</v>
      </c>
      <c r="EK129" s="9">
        <v>1.0426134969325231E-2</v>
      </c>
      <c r="EL129" s="9">
        <v>7.4742364417178475</v>
      </c>
      <c r="EM129" s="9">
        <v>7.4846625766871728</v>
      </c>
      <c r="EN129" s="9">
        <v>8.1279591429215994E-4</v>
      </c>
      <c r="EO129" s="6">
        <v>6</v>
      </c>
      <c r="ES129" s="15">
        <v>122</v>
      </c>
      <c r="ET129" s="9">
        <v>0.86639344262295181</v>
      </c>
      <c r="EU129" s="9">
        <v>1.3408024539877399E-2</v>
      </c>
      <c r="EV129" s="9">
        <v>7.4712545521472951</v>
      </c>
      <c r="EW129" s="9">
        <v>7.4846625766871728</v>
      </c>
      <c r="EX129" s="9">
        <v>1.0452567127515974E-3</v>
      </c>
      <c r="EY129" s="6">
        <v>6</v>
      </c>
      <c r="FC129" s="15">
        <f t="shared" si="31"/>
        <v>122</v>
      </c>
      <c r="FD129" s="9">
        <f t="shared" si="35"/>
        <v>0.86639344262295181</v>
      </c>
      <c r="FE129" s="9" cm="1">
        <f t="array" ref="FE129">VLOOKUP($G$13,'qx Malaria'!$B$1:$I$31,(FI129),FALSE)/(1-angola!FD129*INDEX($E$6:$G$11,FI129,2))</f>
        <v>8.5138036809816586E-3</v>
      </c>
      <c r="FF129" s="9">
        <f t="shared" si="33"/>
        <v>7.4761487730061909</v>
      </c>
      <c r="FG129" s="9">
        <f t="shared" si="28"/>
        <v>7.4846625766871728</v>
      </c>
      <c r="FH129" s="9">
        <f>(FE129*Table46[[#This Row],[qx (tau)]])/FG129</f>
        <v>6.6371525664560803E-4</v>
      </c>
      <c r="FI129" s="6">
        <f t="shared" si="29"/>
        <v>6</v>
      </c>
      <c r="FM129" s="15">
        <v>122</v>
      </c>
      <c r="FN129" s="9">
        <v>0.86639344262295181</v>
      </c>
      <c r="FO129" s="9">
        <v>1.4978306748466369E-2</v>
      </c>
      <c r="FP129" s="9">
        <v>7.469684269938706</v>
      </c>
      <c r="FQ129" s="9">
        <v>7.4846625766871728</v>
      </c>
      <c r="FR129" s="9">
        <v>1.1676720629443433E-3</v>
      </c>
      <c r="FS129" s="6">
        <v>6</v>
      </c>
      <c r="FW129" s="15">
        <v>122</v>
      </c>
      <c r="FX129" s="9">
        <v>0.86639344262295181</v>
      </c>
      <c r="FY129" s="9">
        <v>1.2429779141104387E-2</v>
      </c>
      <c r="FZ129" s="9">
        <v>7.4722327975460683</v>
      </c>
      <c r="GA129" s="9">
        <v>7.4846625766871728</v>
      </c>
      <c r="GB129" s="9">
        <v>9.6899510040559232E-4</v>
      </c>
      <c r="GC129" s="6">
        <v>6</v>
      </c>
      <c r="GG129" s="15">
        <v>122</v>
      </c>
      <c r="GH129" s="9">
        <v>0.86639344262295181</v>
      </c>
      <c r="GI129" s="9">
        <v>1.3149803680981693E-2</v>
      </c>
      <c r="GJ129" s="9">
        <v>7.4715127730061912</v>
      </c>
      <c r="GK129" s="9">
        <v>7.4846625766871728</v>
      </c>
      <c r="GL129" s="9">
        <v>1.0251264478247637E-3</v>
      </c>
      <c r="GM129" s="6">
        <v>6</v>
      </c>
      <c r="GQ129" s="15">
        <v>122</v>
      </c>
      <c r="GR129" s="9">
        <v>0.86639344262295181</v>
      </c>
      <c r="GS129" s="9">
        <v>9.4007361963190875E-3</v>
      </c>
      <c r="GT129" s="9">
        <v>7.4752618404908526</v>
      </c>
      <c r="GU129" s="9">
        <v>7.4846625766871719</v>
      </c>
      <c r="GV129" s="9">
        <v>7.3285834052473284E-4</v>
      </c>
      <c r="GW129" s="6">
        <v>6</v>
      </c>
      <c r="HA129" s="15">
        <v>122</v>
      </c>
      <c r="HB129" s="9">
        <v>0.86639344262295181</v>
      </c>
      <c r="HC129" s="9">
        <v>7.7855460122699966E-3</v>
      </c>
      <c r="HD129" s="9">
        <v>7.4768770306749017</v>
      </c>
      <c r="HE129" s="9">
        <v>7.4846625766871719</v>
      </c>
      <c r="HF129" s="9">
        <v>6.069420746925376E-4</v>
      </c>
      <c r="HG129" s="6">
        <v>6</v>
      </c>
      <c r="HK129" s="15">
        <v>122</v>
      </c>
      <c r="HL129" s="9">
        <v>0.86639344262295181</v>
      </c>
      <c r="HM129" s="9">
        <v>6.802061349693302E-3</v>
      </c>
      <c r="HN129" s="9">
        <v>7.4778605153374791</v>
      </c>
      <c r="HO129" s="9">
        <v>7.4846625766871728</v>
      </c>
      <c r="HP129" s="9">
        <v>5.3027202218859648E-4</v>
      </c>
      <c r="HQ129" s="6">
        <v>6</v>
      </c>
      <c r="HU129" s="15">
        <v>122</v>
      </c>
      <c r="HV129" s="9">
        <v>0.86639344262295181</v>
      </c>
      <c r="HW129" s="9">
        <v>6.0708098159509656E-3</v>
      </c>
      <c r="HX129" s="9">
        <v>7.4785917668712214</v>
      </c>
      <c r="HY129" s="9">
        <v>7.4846625766871719</v>
      </c>
      <c r="HZ129" s="9">
        <v>4.7326544585956281E-4</v>
      </c>
      <c r="IA129" s="6">
        <v>6</v>
      </c>
      <c r="IE129" s="15">
        <v>122</v>
      </c>
      <c r="IF129" s="9">
        <v>0.86639344262295181</v>
      </c>
      <c r="IG129" s="9">
        <v>5.7848957055215162E-3</v>
      </c>
      <c r="IH129" s="9">
        <v>7.4788776809816513</v>
      </c>
      <c r="II129" s="9">
        <v>7.4846625766871728</v>
      </c>
      <c r="IJ129" s="9">
        <v>4.5097628295506857E-4</v>
      </c>
      <c r="IK129" s="6">
        <v>6</v>
      </c>
      <c r="IO129" s="15">
        <v>122</v>
      </c>
      <c r="IP129" s="9">
        <v>0.86639344262295181</v>
      </c>
      <c r="IQ129" s="9">
        <v>5.8507607361963625E-3</v>
      </c>
      <c r="IR129" s="9">
        <v>7.4788118159509756</v>
      </c>
      <c r="IS129" s="9">
        <v>7.4846625766871719</v>
      </c>
      <c r="IT129" s="9">
        <v>4.5611095922626094E-4</v>
      </c>
      <c r="IU129" s="6">
        <v>6</v>
      </c>
      <c r="IY129" s="15">
        <v>122</v>
      </c>
      <c r="IZ129" s="9">
        <v>0.86639344262295181</v>
      </c>
      <c r="JA129" s="9">
        <v>6.9772024539877823E-3</v>
      </c>
      <c r="JB129" s="9">
        <v>7.4776853742331841</v>
      </c>
      <c r="JC129" s="9">
        <v>7.4846625766871719</v>
      </c>
      <c r="JD129" s="9">
        <v>5.4392559318244913E-4</v>
      </c>
      <c r="JE129" s="6">
        <v>6</v>
      </c>
      <c r="JI129" s="15">
        <v>122</v>
      </c>
      <c r="JJ129" s="9">
        <v>0.86639344262295181</v>
      </c>
      <c r="JK129" s="9">
        <v>6.3402576687117034E-3</v>
      </c>
      <c r="JL129" s="9">
        <v>7.4783223190184609</v>
      </c>
      <c r="JM129" s="9">
        <v>7.4846625766871728</v>
      </c>
      <c r="JN129" s="9">
        <v>4.9427093969625895E-4</v>
      </c>
      <c r="JO129" s="6">
        <v>6</v>
      </c>
      <c r="JS129" s="15">
        <v>122</v>
      </c>
      <c r="JT129" s="9">
        <v>0.86639344262295181</v>
      </c>
      <c r="JU129" s="9">
        <v>8.0123312883436191E-3</v>
      </c>
      <c r="JV129" s="9">
        <v>7.4766502453988286</v>
      </c>
      <c r="JW129" s="9">
        <v>7.4846625766871719</v>
      </c>
      <c r="JX129" s="9">
        <v>6.2462169867175696E-4</v>
      </c>
      <c r="JY129" s="6">
        <v>6</v>
      </c>
      <c r="KC129" s="15">
        <v>122</v>
      </c>
      <c r="KD129" s="9">
        <v>0.86639344262295181</v>
      </c>
      <c r="KE129" s="9">
        <v>8.3334233128834981E-3</v>
      </c>
      <c r="KF129" s="9">
        <v>7.4763291533742882</v>
      </c>
      <c r="KG129" s="9">
        <v>7.4846625766871719</v>
      </c>
      <c r="KH129" s="9">
        <v>6.4965324549381975E-4</v>
      </c>
      <c r="KI129" s="6">
        <v>6</v>
      </c>
      <c r="KM129" s="15">
        <v>122</v>
      </c>
      <c r="KN129" s="9">
        <v>0.86639344262295181</v>
      </c>
      <c r="KO129" s="9">
        <v>8.5527239263804324E-3</v>
      </c>
      <c r="KP129" s="9">
        <v>7.4761098527607919</v>
      </c>
      <c r="KQ129" s="9">
        <v>7.4846625766871719</v>
      </c>
      <c r="KR129" s="9">
        <v>6.6674938353313094E-4</v>
      </c>
      <c r="KS129" s="6">
        <v>6</v>
      </c>
      <c r="KW129" s="15">
        <v>122</v>
      </c>
      <c r="KX129" s="9">
        <v>0.86639344262295181</v>
      </c>
      <c r="KY129" s="9">
        <v>8.5138036809816586E-3</v>
      </c>
      <c r="KZ129" s="9">
        <v>7.4761487730061909</v>
      </c>
      <c r="LA129" s="9">
        <v>7.4846625766871728</v>
      </c>
      <c r="LB129" s="9">
        <v>6.6371525664560803E-4</v>
      </c>
      <c r="LC129" s="6">
        <v>6</v>
      </c>
    </row>
    <row r="130" spans="1:315">
      <c r="A130" s="6">
        <v>123</v>
      </c>
      <c r="B130" s="6">
        <v>0.58755959048469353</v>
      </c>
      <c r="C130" s="6">
        <f>1-Table46[[#This Row],[qx (tau)]]</f>
        <v>0.41244040951530647</v>
      </c>
      <c r="H130" s="15">
        <f t="shared" si="30"/>
        <v>123</v>
      </c>
      <c r="I130" s="9">
        <f t="shared" si="34"/>
        <v>0.88306010928961853</v>
      </c>
      <c r="J130" s="9" cm="1">
        <f t="array" ref="J130">VLOOKUP($G$13,'qx Malaria'!$B$1:$I$31,(N130),FALSE)/(1-angola!I130*INDEX($E$6:$G$11,N130,2))</f>
        <v>9.7272196261683121E-3</v>
      </c>
      <c r="K130" s="9">
        <f t="shared" si="32"/>
        <v>8.5416746495327871</v>
      </c>
      <c r="L130" s="9">
        <f t="shared" si="26"/>
        <v>8.5514018691589548</v>
      </c>
      <c r="M130" s="9">
        <f>(J130*Table46[[#This Row],[qx (tau)]])/L130</f>
        <v>6.6834903417633889E-4</v>
      </c>
      <c r="N130" s="6">
        <f t="shared" si="27"/>
        <v>6</v>
      </c>
      <c r="S130" s="15">
        <v>123</v>
      </c>
      <c r="T130" s="9">
        <v>0.88306010928961853</v>
      </c>
      <c r="U130" s="9">
        <v>6.605102803738376E-3</v>
      </c>
      <c r="V130" s="9">
        <v>8.5447967663552173</v>
      </c>
      <c r="W130" s="9">
        <v>8.5514018691589548</v>
      </c>
      <c r="X130" s="9">
        <v>4.5383102769037725E-4</v>
      </c>
      <c r="Y130" s="6">
        <v>6</v>
      </c>
      <c r="AC130" s="15">
        <v>123</v>
      </c>
      <c r="AD130" s="9">
        <v>0.88306010928961853</v>
      </c>
      <c r="AE130" s="9">
        <v>7.2661261682243645E-3</v>
      </c>
      <c r="AF130" s="9">
        <v>8.544135742990731</v>
      </c>
      <c r="AG130" s="9">
        <v>8.5514018691589548</v>
      </c>
      <c r="AH130" s="9">
        <v>4.9924938403484418E-4</v>
      </c>
      <c r="AI130" s="6">
        <v>6</v>
      </c>
      <c r="AM130" s="15">
        <v>123</v>
      </c>
      <c r="AN130" s="9">
        <v>0.88306010928961853</v>
      </c>
      <c r="AO130" s="9">
        <v>7.5277990654206281E-3</v>
      </c>
      <c r="AP130" s="9">
        <v>8.5438740700935352</v>
      </c>
      <c r="AQ130" s="9">
        <v>8.5514018691589566</v>
      </c>
      <c r="AR130" s="9">
        <v>5.1722870750367566E-4</v>
      </c>
      <c r="AS130" s="6">
        <v>6</v>
      </c>
      <c r="AW130" s="15">
        <v>123</v>
      </c>
      <c r="AX130" s="9">
        <v>0.88306010928961853</v>
      </c>
      <c r="AY130" s="9">
        <v>7.8518971962617517E-3</v>
      </c>
      <c r="AZ130" s="9">
        <v>8.5435499719626939</v>
      </c>
      <c r="BA130" s="9">
        <v>8.5514018691589548</v>
      </c>
      <c r="BB130" s="9">
        <v>5.3949721598304558E-4</v>
      </c>
      <c r="BC130" s="6">
        <v>6</v>
      </c>
      <c r="BG130" s="15">
        <v>123</v>
      </c>
      <c r="BH130" s="9">
        <v>0.88306010928961853</v>
      </c>
      <c r="BI130" s="9">
        <v>8.2538130841122229E-3</v>
      </c>
      <c r="BJ130" s="9">
        <v>8.543148056074843</v>
      </c>
      <c r="BK130" s="9">
        <v>8.5514018691589548</v>
      </c>
      <c r="BL130" s="9">
        <v>5.6711251673582615E-4</v>
      </c>
      <c r="BM130" s="6">
        <v>6</v>
      </c>
      <c r="BQ130" s="15">
        <v>123</v>
      </c>
      <c r="BR130" s="9">
        <v>0.88306010928961853</v>
      </c>
      <c r="BS130" s="9">
        <v>8.636915887850545E-3</v>
      </c>
      <c r="BT130" s="9">
        <v>8.5427649532711047</v>
      </c>
      <c r="BU130" s="9">
        <v>8.5514018691589548</v>
      </c>
      <c r="BV130" s="9">
        <v>5.9343518638954043E-4</v>
      </c>
      <c r="BW130" s="6">
        <v>6</v>
      </c>
      <c r="CA130" s="15">
        <v>123</v>
      </c>
      <c r="CB130" s="9">
        <v>0.88306010928961853</v>
      </c>
      <c r="CC130" s="9">
        <v>9.047383177570173E-3</v>
      </c>
      <c r="CD130" s="9">
        <v>8.5423544859813845</v>
      </c>
      <c r="CE130" s="9">
        <v>8.5514018691589548</v>
      </c>
      <c r="CF130" s="9">
        <v>6.2163804673280565E-4</v>
      </c>
      <c r="CG130" s="6">
        <v>6</v>
      </c>
      <c r="CK130" s="15">
        <v>123</v>
      </c>
      <c r="CL130" s="9">
        <v>0.88306010928961853</v>
      </c>
      <c r="CM130" s="9">
        <v>9.6143411214954146E-3</v>
      </c>
      <c r="CN130" s="9">
        <v>8.5417875280374602</v>
      </c>
      <c r="CO130" s="9">
        <v>8.5514018691589548</v>
      </c>
      <c r="CP130" s="9">
        <v>6.6059324758194107E-4</v>
      </c>
      <c r="CQ130" s="6">
        <v>6</v>
      </c>
      <c r="CU130" s="15">
        <v>123</v>
      </c>
      <c r="CV130" s="9">
        <v>0.88306010928961853</v>
      </c>
      <c r="CW130" s="9">
        <v>1.0289901869158971E-2</v>
      </c>
      <c r="CX130" s="9">
        <v>8.5411119672897957</v>
      </c>
      <c r="CY130" s="9">
        <v>8.5514018691589548</v>
      </c>
      <c r="CZ130" s="9">
        <v>7.0701045523023187E-4</v>
      </c>
      <c r="DA130" s="6">
        <v>6</v>
      </c>
      <c r="DE130" s="15">
        <v>123</v>
      </c>
      <c r="DF130" s="9">
        <v>0.88306010928961853</v>
      </c>
      <c r="DG130" s="9">
        <v>1.0993682242990754E-2</v>
      </c>
      <c r="DH130" s="9">
        <v>8.5404081869159647</v>
      </c>
      <c r="DI130" s="9">
        <v>8.5514018691589548</v>
      </c>
      <c r="DJ130" s="9">
        <v>7.5536660952712207E-4</v>
      </c>
      <c r="DK130" s="6">
        <v>6</v>
      </c>
      <c r="DO130" s="15">
        <v>123</v>
      </c>
      <c r="DP130" s="9">
        <v>0.88306010928961853</v>
      </c>
      <c r="DQ130" s="9">
        <v>1.0094929906542146E-2</v>
      </c>
      <c r="DR130" s="9">
        <v>8.5413069392524132</v>
      </c>
      <c r="DS130" s="9">
        <v>8.5514018691589548</v>
      </c>
      <c r="DT130" s="9">
        <v>6.9361409656718063E-4</v>
      </c>
      <c r="DU130" s="6">
        <v>6</v>
      </c>
      <c r="DY130" s="15">
        <v>123</v>
      </c>
      <c r="DZ130" s="9">
        <v>0.88306010928961853</v>
      </c>
      <c r="EA130" s="9">
        <v>1.2819406542056188E-2</v>
      </c>
      <c r="EB130" s="9">
        <v>8.5385824626168993</v>
      </c>
      <c r="EC130" s="9">
        <v>8.5514018691589548</v>
      </c>
      <c r="ED130" s="9">
        <v>8.8081058209560402E-4</v>
      </c>
      <c r="EE130" s="6">
        <v>6</v>
      </c>
      <c r="EI130" s="15">
        <v>123</v>
      </c>
      <c r="EJ130" s="9">
        <v>0.88306010928961853</v>
      </c>
      <c r="EK130" s="9">
        <v>1.1912102803738426E-2</v>
      </c>
      <c r="EL130" s="9">
        <v>8.5394897663552172</v>
      </c>
      <c r="EM130" s="9">
        <v>8.5514018691589548</v>
      </c>
      <c r="EN130" s="9">
        <v>8.1847050954517815E-4</v>
      </c>
      <c r="EO130" s="6">
        <v>6</v>
      </c>
      <c r="ES130" s="15">
        <v>123</v>
      </c>
      <c r="ET130" s="9">
        <v>0.88306010928961853</v>
      </c>
      <c r="EU130" s="9">
        <v>1.5318981308411351E-2</v>
      </c>
      <c r="EV130" s="9">
        <v>8.5360828878505437</v>
      </c>
      <c r="EW130" s="9">
        <v>8.5514018691589548</v>
      </c>
      <c r="EX130" s="9">
        <v>1.05255425039428E-3</v>
      </c>
      <c r="EY130" s="6">
        <v>6</v>
      </c>
      <c r="FC130" s="15">
        <f t="shared" si="31"/>
        <v>123</v>
      </c>
      <c r="FD130" s="9">
        <f t="shared" si="35"/>
        <v>0.88306010928961853</v>
      </c>
      <c r="FE130" s="9" cm="1">
        <f t="array" ref="FE130">VLOOKUP($G$13,'qx Malaria'!$B$1:$I$31,(FI130),FALSE)/(1-angola!FD130*INDEX($E$6:$G$11,FI130,2))</f>
        <v>9.7272196261683121E-3</v>
      </c>
      <c r="FF130" s="9">
        <f t="shared" si="33"/>
        <v>8.5416746495327871</v>
      </c>
      <c r="FG130" s="9">
        <f t="shared" si="28"/>
        <v>8.5514018691589548</v>
      </c>
      <c r="FH130" s="9">
        <f>(FE130*Table46[[#This Row],[qx (tau)]])/FG130</f>
        <v>6.6834903417633889E-4</v>
      </c>
      <c r="FI130" s="6">
        <f t="shared" si="29"/>
        <v>6</v>
      </c>
      <c r="FM130" s="15">
        <v>123</v>
      </c>
      <c r="FN130" s="9">
        <v>0.88306010928961853</v>
      </c>
      <c r="FO130" s="9">
        <v>1.7113065420560899E-2</v>
      </c>
      <c r="FP130" s="9">
        <v>8.5342888037383933</v>
      </c>
      <c r="FQ130" s="9">
        <v>8.5514018691589548</v>
      </c>
      <c r="FR130" s="9">
        <v>1.1758242524779687E-3</v>
      </c>
      <c r="FS130" s="6">
        <v>6</v>
      </c>
      <c r="FW130" s="15">
        <v>123</v>
      </c>
      <c r="FX130" s="9">
        <v>0.88306010928961853</v>
      </c>
      <c r="FY130" s="9">
        <v>1.4201313084112276E-2</v>
      </c>
      <c r="FZ130" s="9">
        <v>8.5372005560748434</v>
      </c>
      <c r="GA130" s="9">
        <v>8.5514018691589548</v>
      </c>
      <c r="GB130" s="9">
        <v>9.7576021191793057E-4</v>
      </c>
      <c r="GC130" s="6">
        <v>6</v>
      </c>
      <c r="GG130" s="15">
        <v>123</v>
      </c>
      <c r="GH130" s="9">
        <v>0.88306010928961853</v>
      </c>
      <c r="GI130" s="9">
        <v>1.5023957943925368E-2</v>
      </c>
      <c r="GJ130" s="9">
        <v>8.5363779112150304</v>
      </c>
      <c r="GK130" s="9">
        <v>8.5514018691589566</v>
      </c>
      <c r="GL130" s="9">
        <v>1.0322834445225578E-3</v>
      </c>
      <c r="GM130" s="6">
        <v>6</v>
      </c>
      <c r="GQ130" s="15">
        <v>123</v>
      </c>
      <c r="GR130" s="9">
        <v>0.88306010928961853</v>
      </c>
      <c r="GS130" s="9">
        <v>1.0740560747663648E-2</v>
      </c>
      <c r="GT130" s="9">
        <v>8.5406613084112912</v>
      </c>
      <c r="GU130" s="9">
        <v>8.5514018691589548</v>
      </c>
      <c r="GV130" s="9">
        <v>7.3797484564877515E-4</v>
      </c>
      <c r="GW130" s="6">
        <v>6</v>
      </c>
      <c r="HA130" s="15">
        <v>123</v>
      </c>
      <c r="HB130" s="9">
        <v>0.88306010928961853</v>
      </c>
      <c r="HC130" s="9">
        <v>8.8951682242991454E-3</v>
      </c>
      <c r="HD130" s="9">
        <v>8.5425067009346556</v>
      </c>
      <c r="HE130" s="9">
        <v>8.5514018691589548</v>
      </c>
      <c r="HF130" s="9">
        <v>6.1117948602217834E-4</v>
      </c>
      <c r="HG130" s="6">
        <v>6</v>
      </c>
      <c r="HK130" s="15">
        <v>123</v>
      </c>
      <c r="HL130" s="9">
        <v>0.88306010928961853</v>
      </c>
      <c r="HM130" s="9">
        <v>7.7715140186916578E-3</v>
      </c>
      <c r="HN130" s="9">
        <v>8.5436303551402624</v>
      </c>
      <c r="HO130" s="9">
        <v>8.5514018691589548</v>
      </c>
      <c r="HP130" s="9">
        <v>5.3397415583248938E-4</v>
      </c>
      <c r="HQ130" s="6">
        <v>6</v>
      </c>
      <c r="HU130" s="15">
        <v>123</v>
      </c>
      <c r="HV130" s="9">
        <v>0.88306010928961853</v>
      </c>
      <c r="HW130" s="9">
        <v>6.9360420560748287E-3</v>
      </c>
      <c r="HX130" s="9">
        <v>8.5444658271028811</v>
      </c>
      <c r="HY130" s="9">
        <v>8.5514018691589566</v>
      </c>
      <c r="HZ130" s="9">
        <v>4.7656958384213483E-4</v>
      </c>
      <c r="IA130" s="6">
        <v>6</v>
      </c>
      <c r="IE130" s="15">
        <v>123</v>
      </c>
      <c r="IF130" s="9">
        <v>0.88306010928961853</v>
      </c>
      <c r="IG130" s="9">
        <v>6.609378504672957E-3</v>
      </c>
      <c r="IH130" s="9">
        <v>8.5447924906542827</v>
      </c>
      <c r="II130" s="9">
        <v>8.5514018691589548</v>
      </c>
      <c r="IJ130" s="9">
        <v>4.5412480748561969E-4</v>
      </c>
      <c r="IK130" s="6">
        <v>6</v>
      </c>
      <c r="IO130" s="15">
        <v>123</v>
      </c>
      <c r="IP130" s="9">
        <v>0.88306010928961853</v>
      </c>
      <c r="IQ130" s="9">
        <v>6.6846308411215548E-3</v>
      </c>
      <c r="IR130" s="9">
        <v>8.5447172383178334</v>
      </c>
      <c r="IS130" s="9">
        <v>8.5514018691589548</v>
      </c>
      <c r="IT130" s="9">
        <v>4.592953318818849E-4</v>
      </c>
      <c r="IU130" s="6">
        <v>6</v>
      </c>
      <c r="IY130" s="15">
        <v>123</v>
      </c>
      <c r="IZ130" s="9">
        <v>0.88306010928961853</v>
      </c>
      <c r="JA130" s="9">
        <v>7.9716168224299774E-3</v>
      </c>
      <c r="JB130" s="9">
        <v>8.543430252336524</v>
      </c>
      <c r="JC130" s="9">
        <v>8.5514018691589548</v>
      </c>
      <c r="JD130" s="9">
        <v>5.4772305024983127E-4</v>
      </c>
      <c r="JE130" s="6">
        <v>6</v>
      </c>
      <c r="JI130" s="15">
        <v>123</v>
      </c>
      <c r="JJ130" s="9">
        <v>0.88306010928961853</v>
      </c>
      <c r="JK130" s="9">
        <v>7.2438925233645505E-3</v>
      </c>
      <c r="JL130" s="9">
        <v>8.5441579766355904</v>
      </c>
      <c r="JM130" s="9">
        <v>8.5514018691589548</v>
      </c>
      <c r="JN130" s="9">
        <v>4.9772172909958389E-4</v>
      </c>
      <c r="JO130" s="6">
        <v>6</v>
      </c>
      <c r="JS130" s="15">
        <v>123</v>
      </c>
      <c r="JT130" s="9">
        <v>0.88306010928961853</v>
      </c>
      <c r="JU130" s="9">
        <v>9.1542757009346627E-3</v>
      </c>
      <c r="JV130" s="9">
        <v>8.5422475934580202</v>
      </c>
      <c r="JW130" s="9">
        <v>8.5514018691589548</v>
      </c>
      <c r="JX130" s="9">
        <v>6.2898254161386448E-4</v>
      </c>
      <c r="JY130" s="6">
        <v>6</v>
      </c>
      <c r="KC130" s="15">
        <v>123</v>
      </c>
      <c r="KD130" s="9">
        <v>0.88306010928961853</v>
      </c>
      <c r="KE130" s="9">
        <v>9.5211308411215813E-3</v>
      </c>
      <c r="KF130" s="9">
        <v>8.5418807383178326</v>
      </c>
      <c r="KG130" s="9">
        <v>8.5514018691589548</v>
      </c>
      <c r="KH130" s="9">
        <v>6.5418884804565789E-4</v>
      </c>
      <c r="KI130" s="6">
        <v>6</v>
      </c>
      <c r="KM130" s="15">
        <v>123</v>
      </c>
      <c r="KN130" s="9">
        <v>0.88306010928961853</v>
      </c>
      <c r="KO130" s="9">
        <v>9.7716869158879383E-3</v>
      </c>
      <c r="KP130" s="9">
        <v>8.5416301822430665</v>
      </c>
      <c r="KQ130" s="9">
        <v>8.5514018691589548</v>
      </c>
      <c r="KR130" s="9">
        <v>6.7140434404685937E-4</v>
      </c>
      <c r="KS130" s="6">
        <v>6</v>
      </c>
      <c r="KW130" s="15">
        <v>123</v>
      </c>
      <c r="KX130" s="9">
        <v>0.88306010928961853</v>
      </c>
      <c r="KY130" s="9">
        <v>9.7272196261683121E-3</v>
      </c>
      <c r="KZ130" s="9">
        <v>8.5416746495327871</v>
      </c>
      <c r="LA130" s="9">
        <v>8.5514018691589548</v>
      </c>
      <c r="LB130" s="9">
        <v>6.6834903417633889E-4</v>
      </c>
      <c r="LC130" s="6">
        <v>6</v>
      </c>
    </row>
    <row r="131" spans="1:315">
      <c r="A131" s="6">
        <v>124</v>
      </c>
      <c r="B131" s="6">
        <v>0.59135633755194705</v>
      </c>
      <c r="C131" s="6">
        <f>1-Table46[[#This Row],[qx (tau)]]</f>
        <v>0.40864366244805295</v>
      </c>
      <c r="H131" s="15">
        <f t="shared" si="30"/>
        <v>124</v>
      </c>
      <c r="I131" s="9">
        <f t="shared" si="34"/>
        <v>0.89972677595628525</v>
      </c>
      <c r="J131" s="9" cm="1">
        <f t="array" ref="J131">VLOOKUP($G$13,'qx Malaria'!$B$1:$I$31,(N131),FALSE)/(1-angola!I131*INDEX($E$6:$G$11,N131,2))</f>
        <v>1.1344005449591405E-2</v>
      </c>
      <c r="K131" s="9">
        <f t="shared" si="32"/>
        <v>9.9614080381472476</v>
      </c>
      <c r="L131" s="9">
        <f t="shared" si="26"/>
        <v>9.9727520435968398</v>
      </c>
      <c r="M131" s="9">
        <f>(J131*Table46[[#This Row],[qx (tau)]])/L131</f>
        <v>6.7266783396533977E-4</v>
      </c>
      <c r="N131" s="6">
        <f t="shared" si="27"/>
        <v>6</v>
      </c>
      <c r="S131" s="15">
        <v>124</v>
      </c>
      <c r="T131" s="9">
        <v>0.89972677595628525</v>
      </c>
      <c r="U131" s="9">
        <v>7.7029536784741981E-3</v>
      </c>
      <c r="V131" s="9">
        <v>9.9650490899183648</v>
      </c>
      <c r="W131" s="9">
        <v>9.9727520435968398</v>
      </c>
      <c r="X131" s="9">
        <v>4.5676363512512388E-4</v>
      </c>
      <c r="Y131" s="6">
        <v>6</v>
      </c>
      <c r="AC131" s="15">
        <v>124</v>
      </c>
      <c r="AD131" s="9">
        <v>0.89972677595628525</v>
      </c>
      <c r="AE131" s="9">
        <v>8.4738474114442342E-3</v>
      </c>
      <c r="AF131" s="9">
        <v>9.9642781961853952</v>
      </c>
      <c r="AG131" s="9">
        <v>9.9727520435968398</v>
      </c>
      <c r="AH131" s="9">
        <v>5.0247548001788943E-4</v>
      </c>
      <c r="AI131" s="6">
        <v>6</v>
      </c>
      <c r="AM131" s="15">
        <v>124</v>
      </c>
      <c r="AN131" s="9">
        <v>0.89972677595628525</v>
      </c>
      <c r="AO131" s="9">
        <v>8.7790136239782983E-3</v>
      </c>
      <c r="AP131" s="9">
        <v>9.9639730299728626</v>
      </c>
      <c r="AQ131" s="9">
        <v>9.9727520435968415</v>
      </c>
      <c r="AR131" s="9">
        <v>5.2057098394697895E-4</v>
      </c>
      <c r="AS131" s="6">
        <v>6</v>
      </c>
      <c r="AW131" s="15">
        <v>124</v>
      </c>
      <c r="AX131" s="9">
        <v>0.89972677595628525</v>
      </c>
      <c r="AY131" s="9">
        <v>9.1569809264306183E-3</v>
      </c>
      <c r="AZ131" s="9">
        <v>9.9635950626704091</v>
      </c>
      <c r="BA131" s="9">
        <v>9.9727520435968398</v>
      </c>
      <c r="BB131" s="9">
        <v>5.4298338914019785E-4</v>
      </c>
      <c r="BC131" s="6">
        <v>6</v>
      </c>
      <c r="BG131" s="15">
        <v>124</v>
      </c>
      <c r="BH131" s="9">
        <v>0.89972677595628525</v>
      </c>
      <c r="BI131" s="9">
        <v>9.6257002724796682E-3</v>
      </c>
      <c r="BJ131" s="9">
        <v>9.96312634332436</v>
      </c>
      <c r="BK131" s="9">
        <v>9.9727520435968398</v>
      </c>
      <c r="BL131" s="9">
        <v>5.7077713700513918E-4</v>
      </c>
      <c r="BM131" s="6">
        <v>6</v>
      </c>
      <c r="BQ131" s="15">
        <v>124</v>
      </c>
      <c r="BR131" s="9">
        <v>0.89972677595628525</v>
      </c>
      <c r="BS131" s="9">
        <v>1.0072479564032809E-2</v>
      </c>
      <c r="BT131" s="9">
        <v>9.9626795640328076</v>
      </c>
      <c r="BU131" s="9">
        <v>9.9727520435968398</v>
      </c>
      <c r="BV131" s="9">
        <v>5.9726990092746652E-4</v>
      </c>
      <c r="BW131" s="6">
        <v>6</v>
      </c>
      <c r="CA131" s="15">
        <v>124</v>
      </c>
      <c r="CB131" s="9">
        <v>0.89972677595628525</v>
      </c>
      <c r="CC131" s="9">
        <v>1.0551171662125455E-2</v>
      </c>
      <c r="CD131" s="9">
        <v>9.9622008719347139</v>
      </c>
      <c r="CE131" s="9">
        <v>9.9727520435968398</v>
      </c>
      <c r="CF131" s="9">
        <v>6.2565500512995996E-4</v>
      </c>
      <c r="CG131" s="6">
        <v>6</v>
      </c>
      <c r="CK131" s="15">
        <v>124</v>
      </c>
      <c r="CL131" s="9">
        <v>0.89972677595628525</v>
      </c>
      <c r="CM131" s="9">
        <v>1.1212365122615928E-2</v>
      </c>
      <c r="CN131" s="9">
        <v>9.9615396784742245</v>
      </c>
      <c r="CO131" s="9">
        <v>9.9727520435968398</v>
      </c>
      <c r="CP131" s="9">
        <v>6.6486193030965417E-4</v>
      </c>
      <c r="CQ131" s="6">
        <v>6</v>
      </c>
      <c r="CU131" s="15">
        <v>124</v>
      </c>
      <c r="CV131" s="9">
        <v>0.89972677595628525</v>
      </c>
      <c r="CW131" s="9">
        <v>1.2000212534060077E-2</v>
      </c>
      <c r="CX131" s="9">
        <v>9.9607518310627796</v>
      </c>
      <c r="CY131" s="9">
        <v>9.9727520435968398</v>
      </c>
      <c r="CZ131" s="9">
        <v>7.1157908097625787E-4</v>
      </c>
      <c r="DA131" s="6">
        <v>6</v>
      </c>
      <c r="DE131" s="15">
        <v>124</v>
      </c>
      <c r="DF131" s="9">
        <v>0.89972677595628525</v>
      </c>
      <c r="DG131" s="9">
        <v>1.2820970027248097E-2</v>
      </c>
      <c r="DH131" s="9">
        <v>9.9599310735695923</v>
      </c>
      <c r="DI131" s="9">
        <v>9.9727520435968398</v>
      </c>
      <c r="DJ131" s="9">
        <v>7.6024770755678305E-4</v>
      </c>
      <c r="DK131" s="6">
        <v>6</v>
      </c>
      <c r="DO131" s="15">
        <v>124</v>
      </c>
      <c r="DP131" s="9">
        <v>0.89972677595628525</v>
      </c>
      <c r="DQ131" s="9">
        <v>1.1772833787466068E-2</v>
      </c>
      <c r="DR131" s="9">
        <v>9.9609792098093735</v>
      </c>
      <c r="DS131" s="9">
        <v>9.9727520435968398</v>
      </c>
      <c r="DT131" s="9">
        <v>6.9809615648007341E-4</v>
      </c>
      <c r="DU131" s="6">
        <v>6</v>
      </c>
      <c r="DY131" s="15">
        <v>124</v>
      </c>
      <c r="DZ131" s="9">
        <v>0.89972677595628525</v>
      </c>
      <c r="EA131" s="9">
        <v>1.4950152588556021E-2</v>
      </c>
      <c r="EB131" s="9">
        <v>9.9578018910082839</v>
      </c>
      <c r="EC131" s="9">
        <v>9.9727520435968398</v>
      </c>
      <c r="ED131" s="9">
        <v>8.8650228562412369E-4</v>
      </c>
      <c r="EE131" s="6">
        <v>6</v>
      </c>
      <c r="EI131" s="15">
        <v>124</v>
      </c>
      <c r="EJ131" s="9">
        <v>0.89972677595628525</v>
      </c>
      <c r="EK131" s="9">
        <v>1.3892043596730399E-2</v>
      </c>
      <c r="EL131" s="9">
        <v>9.9588600000001097</v>
      </c>
      <c r="EM131" s="9">
        <v>9.9727520435968398</v>
      </c>
      <c r="EN131" s="9">
        <v>8.2375937820986238E-4</v>
      </c>
      <c r="EO131" s="6">
        <v>6</v>
      </c>
      <c r="ES131" s="15">
        <v>124</v>
      </c>
      <c r="ET131" s="9">
        <v>0.89972677595628525</v>
      </c>
      <c r="EU131" s="9">
        <v>1.7865188010899376E-2</v>
      </c>
      <c r="EV131" s="9">
        <v>9.95488685558594</v>
      </c>
      <c r="EW131" s="9">
        <v>9.9727520435968398</v>
      </c>
      <c r="EX131" s="9">
        <v>1.0593557430905577E-3</v>
      </c>
      <c r="EY131" s="6">
        <v>6</v>
      </c>
      <c r="FC131" s="15">
        <f t="shared" si="31"/>
        <v>124</v>
      </c>
      <c r="FD131" s="9">
        <f t="shared" si="35"/>
        <v>0.89972677595628525</v>
      </c>
      <c r="FE131" s="9" cm="1">
        <f t="array" ref="FE131">VLOOKUP($G$13,'qx Malaria'!$B$1:$I$31,(FI131),FALSE)/(1-angola!FD131*INDEX($E$6:$G$11,FI131,2))</f>
        <v>1.1344005449591405E-2</v>
      </c>
      <c r="FF131" s="9">
        <f t="shared" si="33"/>
        <v>9.9614080381472476</v>
      </c>
      <c r="FG131" s="9">
        <f t="shared" si="28"/>
        <v>9.9727520435968398</v>
      </c>
      <c r="FH131" s="9">
        <f>(FE131*Table46[[#This Row],[qx (tau)]])/FG131</f>
        <v>6.7266783396533977E-4</v>
      </c>
      <c r="FI131" s="6">
        <f t="shared" si="29"/>
        <v>6</v>
      </c>
      <c r="FM131" s="15">
        <v>124</v>
      </c>
      <c r="FN131" s="9">
        <v>0.89972677595628525</v>
      </c>
      <c r="FO131" s="9">
        <v>1.9957471389645993E-2</v>
      </c>
      <c r="FP131" s="9">
        <v>9.9527945722071927</v>
      </c>
      <c r="FQ131" s="9">
        <v>9.972752043596838</v>
      </c>
      <c r="FR131" s="9">
        <v>1.1834223027089566E-3</v>
      </c>
      <c r="FS131" s="6">
        <v>6</v>
      </c>
      <c r="FW131" s="15">
        <v>124</v>
      </c>
      <c r="FX131" s="9">
        <v>0.89972677595628525</v>
      </c>
      <c r="FY131" s="9">
        <v>1.6561749318801271E-2</v>
      </c>
      <c r="FZ131" s="9">
        <v>9.9561902942780378</v>
      </c>
      <c r="GA131" s="9">
        <v>9.9727520435968398</v>
      </c>
      <c r="GB131" s="9">
        <v>9.8206546977251848E-4</v>
      </c>
      <c r="GC131" s="6">
        <v>6</v>
      </c>
      <c r="GG131" s="15">
        <v>124</v>
      </c>
      <c r="GH131" s="9">
        <v>0.89972677595628525</v>
      </c>
      <c r="GI131" s="9">
        <v>1.7521128065395287E-2</v>
      </c>
      <c r="GJ131" s="9">
        <v>9.9552309155314447</v>
      </c>
      <c r="GK131" s="9">
        <v>9.9727520435968398</v>
      </c>
      <c r="GL131" s="9">
        <v>1.0389539494450157E-3</v>
      </c>
      <c r="GM131" s="6">
        <v>6</v>
      </c>
      <c r="GQ131" s="15">
        <v>124</v>
      </c>
      <c r="GR131" s="9">
        <v>0.89972677595628525</v>
      </c>
      <c r="GS131" s="9">
        <v>1.2525776566757629E-2</v>
      </c>
      <c r="GT131" s="9">
        <v>9.9602262670300821</v>
      </c>
      <c r="GU131" s="9">
        <v>9.9727520435968398</v>
      </c>
      <c r="GV131" s="9">
        <v>7.4274355996524542E-4</v>
      </c>
      <c r="GW131" s="6">
        <v>6</v>
      </c>
      <c r="HA131" s="15">
        <v>124</v>
      </c>
      <c r="HB131" s="9">
        <v>0.89972677595628525</v>
      </c>
      <c r="HC131" s="9">
        <v>1.0373656675749432E-2</v>
      </c>
      <c r="HD131" s="9">
        <v>9.96237838692109</v>
      </c>
      <c r="HE131" s="9">
        <v>9.9727520435968398</v>
      </c>
      <c r="HF131" s="9">
        <v>6.151288623215353E-4</v>
      </c>
      <c r="HG131" s="6">
        <v>6</v>
      </c>
      <c r="HK131" s="15">
        <v>124</v>
      </c>
      <c r="HL131" s="9">
        <v>0.89972677595628525</v>
      </c>
      <c r="HM131" s="9">
        <v>9.063237057220808E-3</v>
      </c>
      <c r="HN131" s="9">
        <v>9.9636888065396185</v>
      </c>
      <c r="HO131" s="9">
        <v>9.9727520435968398</v>
      </c>
      <c r="HP131" s="9">
        <v>5.3742463956720952E-4</v>
      </c>
      <c r="HQ131" s="6">
        <v>6</v>
      </c>
      <c r="HU131" s="15">
        <v>124</v>
      </c>
      <c r="HV131" s="9">
        <v>0.89972677595628525</v>
      </c>
      <c r="HW131" s="9">
        <v>8.0888991825613966E-3</v>
      </c>
      <c r="HX131" s="9">
        <v>9.9646631444142795</v>
      </c>
      <c r="HY131" s="9">
        <v>9.9727520435968415</v>
      </c>
      <c r="HZ131" s="9">
        <v>4.7964912538838415E-4</v>
      </c>
      <c r="IA131" s="6">
        <v>6</v>
      </c>
      <c r="IE131" s="15">
        <v>124</v>
      </c>
      <c r="IF131" s="9">
        <v>0.89972677595628525</v>
      </c>
      <c r="IG131" s="9">
        <v>7.7079400544959979E-3</v>
      </c>
      <c r="IH131" s="9">
        <v>9.9650441035423434</v>
      </c>
      <c r="II131" s="9">
        <v>9.9727520435968398</v>
      </c>
      <c r="IJ131" s="9">
        <v>4.5705931329389989E-4</v>
      </c>
      <c r="IK131" s="6">
        <v>6</v>
      </c>
      <c r="IO131" s="15">
        <v>124</v>
      </c>
      <c r="IP131" s="9">
        <v>0.89972677595628525</v>
      </c>
      <c r="IQ131" s="9">
        <v>7.7957002724796491E-3</v>
      </c>
      <c r="IR131" s="9">
        <v>9.96495634332436</v>
      </c>
      <c r="IS131" s="9">
        <v>9.9727520435968398</v>
      </c>
      <c r="IT131" s="9">
        <v>4.62263249064357E-4</v>
      </c>
      <c r="IU131" s="6">
        <v>6</v>
      </c>
      <c r="IY131" s="15">
        <v>124</v>
      </c>
      <c r="IZ131" s="9">
        <v>0.89972677595628525</v>
      </c>
      <c r="JA131" s="9">
        <v>9.2965994550409745E-3</v>
      </c>
      <c r="JB131" s="9">
        <v>9.9634554441417986</v>
      </c>
      <c r="JC131" s="9">
        <v>9.9727520435968398</v>
      </c>
      <c r="JD131" s="9">
        <v>5.5126237786592514E-4</v>
      </c>
      <c r="JE131" s="6">
        <v>6</v>
      </c>
      <c r="JI131" s="15">
        <v>124</v>
      </c>
      <c r="JJ131" s="9">
        <v>0.89972677595628525</v>
      </c>
      <c r="JK131" s="9">
        <v>8.4479182561308826E-3</v>
      </c>
      <c r="JL131" s="9">
        <v>9.9643041253407088</v>
      </c>
      <c r="JM131" s="9">
        <v>9.9727520435968398</v>
      </c>
      <c r="JN131" s="9">
        <v>5.0093795354025437E-4</v>
      </c>
      <c r="JO131" s="6">
        <v>6</v>
      </c>
      <c r="JS131" s="15">
        <v>124</v>
      </c>
      <c r="JT131" s="9">
        <v>0.89972677595628525</v>
      </c>
      <c r="JU131" s="9">
        <v>1.0675831062670418E-2</v>
      </c>
      <c r="JV131" s="9">
        <v>9.9620762125341695</v>
      </c>
      <c r="JW131" s="9">
        <v>9.9727520435968398</v>
      </c>
      <c r="JX131" s="9">
        <v>6.3304695934935935E-4</v>
      </c>
      <c r="JY131" s="6">
        <v>6</v>
      </c>
      <c r="KC131" s="15">
        <v>124</v>
      </c>
      <c r="KD131" s="9">
        <v>0.89972677595628525</v>
      </c>
      <c r="KE131" s="9">
        <v>1.1103662125340722E-2</v>
      </c>
      <c r="KF131" s="9">
        <v>9.9616483814714982</v>
      </c>
      <c r="KG131" s="9">
        <v>9.9727520435968398</v>
      </c>
      <c r="KH131" s="9">
        <v>6.5841614623033794E-4</v>
      </c>
      <c r="KI131" s="6">
        <v>6</v>
      </c>
      <c r="KM131" s="15">
        <v>124</v>
      </c>
      <c r="KN131" s="9">
        <v>0.89972677595628525</v>
      </c>
      <c r="KO131" s="9">
        <v>1.1395863760218108E-2</v>
      </c>
      <c r="KP131" s="9">
        <v>9.9613561798366206</v>
      </c>
      <c r="KQ131" s="9">
        <v>9.972752043596838</v>
      </c>
      <c r="KR131" s="9">
        <v>6.7574288692060988E-4</v>
      </c>
      <c r="KS131" s="6">
        <v>6</v>
      </c>
      <c r="KW131" s="15">
        <v>124</v>
      </c>
      <c r="KX131" s="9">
        <v>0.89972677595628525</v>
      </c>
      <c r="KY131" s="9">
        <v>1.1344005449591405E-2</v>
      </c>
      <c r="KZ131" s="9">
        <v>9.9614080381472476</v>
      </c>
      <c r="LA131" s="9">
        <v>9.9727520435968398</v>
      </c>
      <c r="LB131" s="9">
        <v>6.7266783396533977E-4</v>
      </c>
      <c r="LC131" s="6">
        <v>6</v>
      </c>
    </row>
    <row r="132" spans="1:315">
      <c r="A132" s="6">
        <v>125</v>
      </c>
      <c r="B132" s="6">
        <v>0.59489065337966629</v>
      </c>
      <c r="C132" s="6">
        <f>1-Table46[[#This Row],[qx (tau)]]</f>
        <v>0.40510934662033371</v>
      </c>
      <c r="H132" s="15">
        <f t="shared" si="30"/>
        <v>125</v>
      </c>
      <c r="I132" s="9">
        <f t="shared" si="34"/>
        <v>0.91639344262295197</v>
      </c>
      <c r="J132" s="9" cm="1">
        <f t="array" ref="J132">VLOOKUP($G$13,'qx Malaria'!$B$1:$I$31,(N132),FALSE)/(1-angola!I132*INDEX($E$6:$G$11,N132,2))</f>
        <v>1.3605392156862933E-2</v>
      </c>
      <c r="K132" s="9">
        <f t="shared" si="32"/>
        <v>11.947178921568792</v>
      </c>
      <c r="L132" s="9">
        <f t="shared" si="26"/>
        <v>11.960784313725656</v>
      </c>
      <c r="M132" s="9">
        <f>(J132*Table46[[#This Row],[qx (tau)]])/L132</f>
        <v>6.7668811821937032E-4</v>
      </c>
      <c r="N132" s="6">
        <f t="shared" si="27"/>
        <v>6</v>
      </c>
      <c r="S132" s="15">
        <v>125</v>
      </c>
      <c r="T132" s="9">
        <v>0.91639344262295197</v>
      </c>
      <c r="U132" s="9">
        <v>9.2385098039216955E-3</v>
      </c>
      <c r="V132" s="9">
        <v>11.951545803921732</v>
      </c>
      <c r="W132" s="9">
        <v>11.960784313725654</v>
      </c>
      <c r="X132" s="9">
        <v>4.5949354067045426E-4</v>
      </c>
      <c r="Y132" s="6">
        <v>6</v>
      </c>
      <c r="AC132" s="15">
        <v>125</v>
      </c>
      <c r="AD132" s="9">
        <v>0.91639344262295197</v>
      </c>
      <c r="AE132" s="9">
        <v>1.0163078431372688E-2</v>
      </c>
      <c r="AF132" s="9">
        <v>11.950621235294284</v>
      </c>
      <c r="AG132" s="9">
        <v>11.960784313725656</v>
      </c>
      <c r="AH132" s="9">
        <v>5.054785881767024E-4</v>
      </c>
      <c r="AI132" s="6">
        <v>6</v>
      </c>
      <c r="AM132" s="15">
        <v>125</v>
      </c>
      <c r="AN132" s="9">
        <v>0.91639344262295197</v>
      </c>
      <c r="AO132" s="9">
        <v>1.0529078431372694E-2</v>
      </c>
      <c r="AP132" s="9">
        <v>11.950255235294282</v>
      </c>
      <c r="AQ132" s="9">
        <v>11.960784313725656</v>
      </c>
      <c r="AR132" s="9">
        <v>5.2368224217012025E-4</v>
      </c>
      <c r="AS132" s="6">
        <v>6</v>
      </c>
      <c r="AW132" s="15">
        <v>125</v>
      </c>
      <c r="AX132" s="9">
        <v>0.91639344262295197</v>
      </c>
      <c r="AY132" s="9">
        <v>1.0982392156862896E-2</v>
      </c>
      <c r="AZ132" s="9">
        <v>11.949801921568792</v>
      </c>
      <c r="BA132" s="9">
        <v>11.960784313725656</v>
      </c>
      <c r="BB132" s="9">
        <v>5.4622859793320951E-4</v>
      </c>
      <c r="BC132" s="6">
        <v>6</v>
      </c>
      <c r="BG132" s="15">
        <v>125</v>
      </c>
      <c r="BH132" s="9">
        <v>0.91639344262295197</v>
      </c>
      <c r="BI132" s="9">
        <v>1.1544549019608E-2</v>
      </c>
      <c r="BJ132" s="9">
        <v>11.949239764706046</v>
      </c>
      <c r="BK132" s="9">
        <v>11.960784313725654</v>
      </c>
      <c r="BL132" s="9">
        <v>5.741884586420538E-4</v>
      </c>
      <c r="BM132" s="6">
        <v>6</v>
      </c>
      <c r="BQ132" s="15">
        <v>125</v>
      </c>
      <c r="BR132" s="9">
        <v>0.91639344262295197</v>
      </c>
      <c r="BS132" s="9">
        <v>1.2080392156862912E-2</v>
      </c>
      <c r="BT132" s="9">
        <v>11.948703921568793</v>
      </c>
      <c r="BU132" s="9">
        <v>11.960784313725656</v>
      </c>
      <c r="BV132" s="9">
        <v>6.0083955991346296E-4</v>
      </c>
      <c r="BW132" s="6">
        <v>6</v>
      </c>
      <c r="CA132" s="15">
        <v>125</v>
      </c>
      <c r="CB132" s="9">
        <v>0.91639344262295197</v>
      </c>
      <c r="CC132" s="9">
        <v>1.2654509803921741E-2</v>
      </c>
      <c r="CD132" s="9">
        <v>11.948129803921733</v>
      </c>
      <c r="CE132" s="9">
        <v>11.960784313725654</v>
      </c>
      <c r="CF132" s="9">
        <v>6.2939431127568689E-4</v>
      </c>
      <c r="CG132" s="6">
        <v>6</v>
      </c>
      <c r="CK132" s="15">
        <v>125</v>
      </c>
      <c r="CL132" s="9">
        <v>0.91639344262295197</v>
      </c>
      <c r="CM132" s="9">
        <v>1.3447509803921755E-2</v>
      </c>
      <c r="CN132" s="9">
        <v>11.947336803921733</v>
      </c>
      <c r="CO132" s="9">
        <v>11.960784313725654</v>
      </c>
      <c r="CP132" s="9">
        <v>6.6883556159475898E-4</v>
      </c>
      <c r="CQ132" s="6">
        <v>6</v>
      </c>
      <c r="CU132" s="15">
        <v>125</v>
      </c>
      <c r="CV132" s="9">
        <v>0.91639344262295197</v>
      </c>
      <c r="CW132" s="9">
        <v>1.439241176470608E-2</v>
      </c>
      <c r="CX132" s="9">
        <v>11.946391901960949</v>
      </c>
      <c r="CY132" s="9">
        <v>11.960784313725656</v>
      </c>
      <c r="CZ132" s="9">
        <v>7.1583192321175238E-4</v>
      </c>
      <c r="DA132" s="6">
        <v>6</v>
      </c>
      <c r="DE132" s="15">
        <v>125</v>
      </c>
      <c r="DF132" s="9">
        <v>0.91639344262295197</v>
      </c>
      <c r="DG132" s="9">
        <v>1.5376784313725703E-2</v>
      </c>
      <c r="DH132" s="9">
        <v>11.945407529411929</v>
      </c>
      <c r="DI132" s="9">
        <v>11.960784313725654</v>
      </c>
      <c r="DJ132" s="9">
        <v>7.6479142398489918E-4</v>
      </c>
      <c r="DK132" s="6">
        <v>6</v>
      </c>
      <c r="DO132" s="15">
        <v>125</v>
      </c>
      <c r="DP132" s="9">
        <v>0.91639344262295197</v>
      </c>
      <c r="DQ132" s="9">
        <v>1.4119705882353135E-2</v>
      </c>
      <c r="DR132" s="9">
        <v>11.946664607843301</v>
      </c>
      <c r="DS132" s="9">
        <v>11.960784313725654</v>
      </c>
      <c r="DT132" s="9">
        <v>7.0226841631469607E-4</v>
      </c>
      <c r="DU132" s="6">
        <v>6</v>
      </c>
      <c r="DY132" s="15">
        <v>125</v>
      </c>
      <c r="DZ132" s="9">
        <v>0.91639344262295197</v>
      </c>
      <c r="EA132" s="9">
        <v>1.7930411764706129E-2</v>
      </c>
      <c r="EB132" s="9">
        <v>11.942853901960948</v>
      </c>
      <c r="EC132" s="9">
        <v>11.960784313725654</v>
      </c>
      <c r="ED132" s="9">
        <v>8.9180057848145782E-4</v>
      </c>
      <c r="EE132" s="6">
        <v>6</v>
      </c>
      <c r="EI132" s="15">
        <v>125</v>
      </c>
      <c r="EJ132" s="9">
        <v>0.91639344262295197</v>
      </c>
      <c r="EK132" s="9">
        <v>1.6661372549019837E-2</v>
      </c>
      <c r="EL132" s="9">
        <v>11.944122941176635</v>
      </c>
      <c r="EM132" s="9">
        <v>11.960784313725656</v>
      </c>
      <c r="EN132" s="9">
        <v>8.2868268015787508E-4</v>
      </c>
      <c r="EO132" s="6">
        <v>6</v>
      </c>
      <c r="ES132" s="15">
        <v>125</v>
      </c>
      <c r="ET132" s="9">
        <v>0.91639344262295197</v>
      </c>
      <c r="EU132" s="9">
        <v>2.1426549019608138E-2</v>
      </c>
      <c r="EV132" s="9">
        <v>11.939357764706047</v>
      </c>
      <c r="EW132" s="9">
        <v>11.960784313725656</v>
      </c>
      <c r="EX132" s="9">
        <v>1.0656871164643341E-3</v>
      </c>
      <c r="EY132" s="6">
        <v>6</v>
      </c>
      <c r="FC132" s="15">
        <f t="shared" si="31"/>
        <v>125</v>
      </c>
      <c r="FD132" s="9">
        <f t="shared" si="35"/>
        <v>0.91639344262295197</v>
      </c>
      <c r="FE132" s="9" cm="1">
        <f t="array" ref="FE132">VLOOKUP($G$13,'qx Malaria'!$B$1:$I$31,(FI132),FALSE)/(1-angola!FD132*INDEX($E$6:$G$11,FI132,2))</f>
        <v>1.3605392156862933E-2</v>
      </c>
      <c r="FF132" s="9">
        <f t="shared" si="33"/>
        <v>11.947178921568792</v>
      </c>
      <c r="FG132" s="9">
        <f t="shared" si="28"/>
        <v>11.960784313725656</v>
      </c>
      <c r="FH132" s="9">
        <f>(FE132*Table46[[#This Row],[qx (tau)]])/FG132</f>
        <v>6.7668811821937032E-4</v>
      </c>
      <c r="FI132" s="6">
        <f t="shared" si="29"/>
        <v>6</v>
      </c>
      <c r="FM132" s="15">
        <v>125</v>
      </c>
      <c r="FN132" s="9">
        <v>0.91639344262295197</v>
      </c>
      <c r="FO132" s="9">
        <v>2.3935921568627779E-2</v>
      </c>
      <c r="FP132" s="9">
        <v>11.936848392157026</v>
      </c>
      <c r="FQ132" s="9">
        <v>11.960784313725654</v>
      </c>
      <c r="FR132" s="9">
        <v>1.1904951755433882E-3</v>
      </c>
      <c r="FS132" s="6">
        <v>6</v>
      </c>
      <c r="FW132" s="15">
        <v>125</v>
      </c>
      <c r="FX132" s="9">
        <v>0.91639344262295197</v>
      </c>
      <c r="FY132" s="9">
        <v>1.9863274509804196E-2</v>
      </c>
      <c r="FZ132" s="9">
        <v>11.940921039215851</v>
      </c>
      <c r="GA132" s="9">
        <v>11.960784313725656</v>
      </c>
      <c r="GB132" s="9">
        <v>9.8793490806761176E-4</v>
      </c>
      <c r="GC132" s="6">
        <v>6</v>
      </c>
      <c r="GG132" s="15">
        <v>125</v>
      </c>
      <c r="GH132" s="9">
        <v>0.91639344262295197</v>
      </c>
      <c r="GI132" s="9">
        <v>2.1013901960784603E-2</v>
      </c>
      <c r="GJ132" s="9">
        <v>11.93977041176487</v>
      </c>
      <c r="GK132" s="9">
        <v>11.960784313725656</v>
      </c>
      <c r="GL132" s="9">
        <v>1.0451633889227356E-3</v>
      </c>
      <c r="GM132" s="6">
        <v>6</v>
      </c>
      <c r="GQ132" s="15">
        <v>125</v>
      </c>
      <c r="GR132" s="9">
        <v>0.91639344262295197</v>
      </c>
      <c r="GS132" s="9">
        <v>1.5022745098039423E-2</v>
      </c>
      <c r="GT132" s="9">
        <v>11.945761568627615</v>
      </c>
      <c r="GU132" s="9">
        <v>11.960784313725656</v>
      </c>
      <c r="GV132" s="9">
        <v>7.4718266064486075E-4</v>
      </c>
      <c r="GW132" s="6">
        <v>6</v>
      </c>
      <c r="HA132" s="15">
        <v>125</v>
      </c>
      <c r="HB132" s="9">
        <v>0.91639344262295197</v>
      </c>
      <c r="HC132" s="9">
        <v>1.2441607843137427E-2</v>
      </c>
      <c r="HD132" s="9">
        <v>11.948342705882517</v>
      </c>
      <c r="HE132" s="9">
        <v>11.960784313725654</v>
      </c>
      <c r="HF132" s="9">
        <v>6.1880525764552898E-4</v>
      </c>
      <c r="HG132" s="6">
        <v>6</v>
      </c>
      <c r="HK132" s="15">
        <v>125</v>
      </c>
      <c r="HL132" s="9">
        <v>0.91639344262295197</v>
      </c>
      <c r="HM132" s="9">
        <v>1.0869960784313874E-2</v>
      </c>
      <c r="HN132" s="9">
        <v>11.94991435294134</v>
      </c>
      <c r="HO132" s="9">
        <v>11.960784313725654</v>
      </c>
      <c r="HP132" s="9">
        <v>5.4063662579144063E-4</v>
      </c>
      <c r="HQ132" s="6">
        <v>6</v>
      </c>
      <c r="HU132" s="15">
        <v>125</v>
      </c>
      <c r="HV132" s="9">
        <v>0.91639344262295197</v>
      </c>
      <c r="HW132" s="9">
        <v>9.7013921568628782E-3</v>
      </c>
      <c r="HX132" s="9">
        <v>11.951082921568792</v>
      </c>
      <c r="HY132" s="9">
        <v>11.960784313725656</v>
      </c>
      <c r="HZ132" s="9">
        <v>4.825158089562473E-4</v>
      </c>
      <c r="IA132" s="6">
        <v>6</v>
      </c>
      <c r="IE132" s="15">
        <v>125</v>
      </c>
      <c r="IF132" s="9">
        <v>0.91639344262295197</v>
      </c>
      <c r="IG132" s="9">
        <v>9.2444901960785589E-3</v>
      </c>
      <c r="IH132" s="9">
        <v>11.951539823529577</v>
      </c>
      <c r="II132" s="9">
        <v>11.960784313725656</v>
      </c>
      <c r="IJ132" s="9">
        <v>4.5979098599714408E-4</v>
      </c>
      <c r="IK132" s="6">
        <v>6</v>
      </c>
      <c r="IO132" s="15">
        <v>125</v>
      </c>
      <c r="IP132" s="9">
        <v>0.91639344262295197</v>
      </c>
      <c r="IQ132" s="9">
        <v>9.3497450980393436E-3</v>
      </c>
      <c r="IR132" s="9">
        <v>11.951434568627615</v>
      </c>
      <c r="IS132" s="9">
        <v>11.960784313725654</v>
      </c>
      <c r="IT132" s="9">
        <v>4.650260237468851E-4</v>
      </c>
      <c r="IU132" s="6">
        <v>6</v>
      </c>
      <c r="IY132" s="15">
        <v>125</v>
      </c>
      <c r="IZ132" s="9">
        <v>0.91639344262295197</v>
      </c>
      <c r="JA132" s="9">
        <v>1.1149843137255056E-2</v>
      </c>
      <c r="JB132" s="9">
        <v>11.9496344705884</v>
      </c>
      <c r="JC132" s="9">
        <v>11.960784313725656</v>
      </c>
      <c r="JD132" s="9">
        <v>5.5455706708052485E-4</v>
      </c>
      <c r="JE132" s="6">
        <v>6</v>
      </c>
      <c r="JI132" s="15">
        <v>125</v>
      </c>
      <c r="JJ132" s="9">
        <v>0.91639344262295197</v>
      </c>
      <c r="JK132" s="9">
        <v>1.0131980392157002E-2</v>
      </c>
      <c r="JL132" s="9">
        <v>11.950652333333498</v>
      </c>
      <c r="JM132" s="9">
        <v>11.960784313725654</v>
      </c>
      <c r="JN132" s="9">
        <v>5.0393187247791532E-4</v>
      </c>
      <c r="JO132" s="6">
        <v>6</v>
      </c>
      <c r="JS132" s="15">
        <v>125</v>
      </c>
      <c r="JT132" s="9">
        <v>0.91639344262295197</v>
      </c>
      <c r="JU132" s="9">
        <v>1.2804019607843314E-2</v>
      </c>
      <c r="JV132" s="9">
        <v>11.947980294117812</v>
      </c>
      <c r="JW132" s="9">
        <v>11.960784313725656</v>
      </c>
      <c r="JX132" s="9">
        <v>6.3683044444293277E-4</v>
      </c>
      <c r="JY132" s="6">
        <v>6</v>
      </c>
      <c r="KC132" s="15">
        <v>125</v>
      </c>
      <c r="KD132" s="9">
        <v>0.91639344262295197</v>
      </c>
      <c r="KE132" s="9">
        <v>1.3317137254902144E-2</v>
      </c>
      <c r="KF132" s="9">
        <v>11.947467176470752</v>
      </c>
      <c r="KG132" s="9">
        <v>11.960784313725654</v>
      </c>
      <c r="KH132" s="9">
        <v>6.6235125347292054E-4</v>
      </c>
      <c r="KI132" s="6">
        <v>6</v>
      </c>
      <c r="KM132" s="15">
        <v>125</v>
      </c>
      <c r="KN132" s="9">
        <v>0.91639344262295197</v>
      </c>
      <c r="KO132" s="9">
        <v>1.3667588235294304E-2</v>
      </c>
      <c r="KP132" s="9">
        <v>11.947116725490361</v>
      </c>
      <c r="KQ132" s="9">
        <v>11.960784313725656</v>
      </c>
      <c r="KR132" s="9">
        <v>6.7978154961694458E-4</v>
      </c>
      <c r="KS132" s="6">
        <v>6</v>
      </c>
      <c r="KW132" s="15">
        <v>125</v>
      </c>
      <c r="KX132" s="9">
        <v>0.91639344262295197</v>
      </c>
      <c r="KY132" s="9">
        <v>1.3605392156862933E-2</v>
      </c>
      <c r="KZ132" s="9">
        <v>11.947178921568792</v>
      </c>
      <c r="LA132" s="9">
        <v>11.960784313725656</v>
      </c>
      <c r="LB132" s="9">
        <v>6.7668811821937032E-4</v>
      </c>
      <c r="LC132" s="6">
        <v>6</v>
      </c>
    </row>
    <row r="133" spans="1:315">
      <c r="A133" s="6">
        <v>126</v>
      </c>
      <c r="B133" s="6">
        <v>0.59817688451318107</v>
      </c>
      <c r="C133" s="6">
        <f>1-Table46[[#This Row],[qx (tau)]]</f>
        <v>0.40182311548681893</v>
      </c>
      <c r="H133" s="15">
        <f t="shared" si="30"/>
        <v>126</v>
      </c>
      <c r="I133" s="9">
        <f t="shared" si="34"/>
        <v>0.93306010928961869</v>
      </c>
      <c r="J133" s="9" cm="1">
        <f t="array" ref="J133">VLOOKUP($G$13,'qx Malaria'!$B$1:$I$31,(N133),FALSE)/(1-angola!I133*INDEX($E$6:$G$11,N133,2))</f>
        <v>1.6992857142857448E-2</v>
      </c>
      <c r="K133" s="9">
        <f t="shared" si="32"/>
        <v>14.921782653061493</v>
      </c>
      <c r="L133" s="9">
        <f t="shared" si="26"/>
        <v>14.938775510204351</v>
      </c>
      <c r="M133" s="9">
        <f>(J133*Table46[[#This Row],[qx (tau)]])/L133</f>
        <v>6.8042620613374336E-4</v>
      </c>
      <c r="N133" s="6">
        <f t="shared" si="27"/>
        <v>6</v>
      </c>
      <c r="S133" s="15">
        <v>126</v>
      </c>
      <c r="T133" s="9">
        <v>0.93306010928961869</v>
      </c>
      <c r="U133" s="9">
        <v>1.1538710204081839E-2</v>
      </c>
      <c r="V133" s="9">
        <v>14.927236800000268</v>
      </c>
      <c r="W133" s="9">
        <v>14.93877551020435</v>
      </c>
      <c r="X133" s="9">
        <v>4.6203182559798105E-4</v>
      </c>
      <c r="Y133" s="6">
        <v>6</v>
      </c>
      <c r="AC133" s="15">
        <v>126</v>
      </c>
      <c r="AD133" s="9">
        <v>0.93306010928961869</v>
      </c>
      <c r="AE133" s="9">
        <v>1.2693477551020637E-2</v>
      </c>
      <c r="AF133" s="9">
        <v>14.92608203265333</v>
      </c>
      <c r="AG133" s="9">
        <v>14.938775510204351</v>
      </c>
      <c r="AH133" s="9">
        <v>5.0827089877084996E-4</v>
      </c>
      <c r="AI133" s="6">
        <v>6</v>
      </c>
      <c r="AM133" s="15">
        <v>126</v>
      </c>
      <c r="AN133" s="9">
        <v>0.93306010928961869</v>
      </c>
      <c r="AO133" s="9">
        <v>1.3150604081632889E-2</v>
      </c>
      <c r="AP133" s="9">
        <v>14.925624906122717</v>
      </c>
      <c r="AQ133" s="9">
        <v>14.93877551020435</v>
      </c>
      <c r="AR133" s="9">
        <v>5.2657511143695335E-4</v>
      </c>
      <c r="AS133" s="6">
        <v>6</v>
      </c>
      <c r="AW133" s="15">
        <v>126</v>
      </c>
      <c r="AX133" s="9">
        <v>0.93306010928961869</v>
      </c>
      <c r="AY133" s="9">
        <v>1.3716783673469634E-2</v>
      </c>
      <c r="AZ133" s="9">
        <v>14.92505872653088</v>
      </c>
      <c r="BA133" s="9">
        <v>14.93877551020435</v>
      </c>
      <c r="BB133" s="9">
        <v>5.4924601536000285E-4</v>
      </c>
      <c r="BC133" s="6">
        <v>6</v>
      </c>
      <c r="BG133" s="15">
        <v>126</v>
      </c>
      <c r="BH133" s="9">
        <v>0.93306010928961869</v>
      </c>
      <c r="BI133" s="9">
        <v>1.4418906122449237E-2</v>
      </c>
      <c r="BJ133" s="9">
        <v>14.9243566040819</v>
      </c>
      <c r="BK133" s="9">
        <v>14.93877551020435</v>
      </c>
      <c r="BL133" s="9">
        <v>5.7736032893212239E-4</v>
      </c>
      <c r="BM133" s="6">
        <v>6</v>
      </c>
      <c r="BQ133" s="15">
        <v>126</v>
      </c>
      <c r="BR133" s="9">
        <v>0.93306010928961869</v>
      </c>
      <c r="BS133" s="9">
        <v>1.5088163265306395E-2</v>
      </c>
      <c r="BT133" s="9">
        <v>14.923687346939044</v>
      </c>
      <c r="BU133" s="9">
        <v>14.93877551020435</v>
      </c>
      <c r="BV133" s="9">
        <v>6.0415865335831291E-4</v>
      </c>
      <c r="BW133" s="6">
        <v>6</v>
      </c>
      <c r="CA133" s="15">
        <v>126</v>
      </c>
      <c r="CB133" s="9">
        <v>0.93306010928961869</v>
      </c>
      <c r="CC133" s="9">
        <v>1.58052244897962E-2</v>
      </c>
      <c r="CD133" s="9">
        <v>14.922970285714554</v>
      </c>
      <c r="CE133" s="9">
        <v>14.93877551020435</v>
      </c>
      <c r="CF133" s="9">
        <v>6.3287114381494543E-4</v>
      </c>
      <c r="CG133" s="6">
        <v>6</v>
      </c>
      <c r="CK133" s="15">
        <v>126</v>
      </c>
      <c r="CL133" s="9">
        <v>0.93306010928961869</v>
      </c>
      <c r="CM133" s="9">
        <v>1.6795665306122753E-2</v>
      </c>
      <c r="CN133" s="9">
        <v>14.921979844898228</v>
      </c>
      <c r="CO133" s="9">
        <v>14.938775510204351</v>
      </c>
      <c r="CP133" s="9">
        <v>6.7253027125816953E-4</v>
      </c>
      <c r="CQ133" s="6">
        <v>6</v>
      </c>
      <c r="CU133" s="15">
        <v>126</v>
      </c>
      <c r="CV133" s="9">
        <v>0.93306010928961869</v>
      </c>
      <c r="CW133" s="9">
        <v>1.7975828571428893E-2</v>
      </c>
      <c r="CX133" s="9">
        <v>14.920799681632921</v>
      </c>
      <c r="CY133" s="9">
        <v>14.93877551020435</v>
      </c>
      <c r="CZ133" s="9">
        <v>7.1978624513471074E-4</v>
      </c>
      <c r="DA133" s="6">
        <v>6</v>
      </c>
      <c r="DE133" s="15">
        <v>126</v>
      </c>
      <c r="DF133" s="9">
        <v>0.93306010928961869</v>
      </c>
      <c r="DG133" s="9">
        <v>1.9205289795918713E-2</v>
      </c>
      <c r="DH133" s="9">
        <v>14.919570220408431</v>
      </c>
      <c r="DI133" s="9">
        <v>14.93877551020435</v>
      </c>
      <c r="DJ133" s="9">
        <v>7.6901620273014568E-4</v>
      </c>
      <c r="DK133" s="6">
        <v>6</v>
      </c>
      <c r="DO133" s="15">
        <v>126</v>
      </c>
      <c r="DP133" s="9">
        <v>0.93306010928961869</v>
      </c>
      <c r="DQ133" s="9">
        <v>1.7635224489796233E-2</v>
      </c>
      <c r="DR133" s="9">
        <v>14.921140285714554</v>
      </c>
      <c r="DS133" s="9">
        <v>14.93877551020435</v>
      </c>
      <c r="DT133" s="9">
        <v>7.0614781216781018E-4</v>
      </c>
      <c r="DU133" s="6">
        <v>6</v>
      </c>
      <c r="DY133" s="15">
        <v>126</v>
      </c>
      <c r="DZ133" s="9">
        <v>0.93306010928961869</v>
      </c>
      <c r="EA133" s="9">
        <v>2.2394718367347341E-2</v>
      </c>
      <c r="EB133" s="9">
        <v>14.916380791837003</v>
      </c>
      <c r="EC133" s="9">
        <v>14.938775510204351</v>
      </c>
      <c r="ED133" s="9">
        <v>8.9672696757370966E-4</v>
      </c>
      <c r="EE133" s="6">
        <v>6</v>
      </c>
      <c r="EI133" s="15">
        <v>126</v>
      </c>
      <c r="EJ133" s="9">
        <v>0.93306010928961869</v>
      </c>
      <c r="EK133" s="9">
        <v>2.080971428571466E-2</v>
      </c>
      <c r="EL133" s="9">
        <v>14.917965795918636</v>
      </c>
      <c r="EM133" s="9">
        <v>14.938775510204351</v>
      </c>
      <c r="EN133" s="9">
        <v>8.3326040012686117E-4</v>
      </c>
      <c r="EO133" s="6">
        <v>6</v>
      </c>
      <c r="ES133" s="15">
        <v>126</v>
      </c>
      <c r="ET133" s="9">
        <v>0.93306010928961869</v>
      </c>
      <c r="EU133" s="9">
        <v>2.6761322448980069E-2</v>
      </c>
      <c r="EV133" s="9">
        <v>14.91201418775537</v>
      </c>
      <c r="EW133" s="9">
        <v>14.93877551020435</v>
      </c>
      <c r="EX133" s="9">
        <v>1.0715740709169126E-3</v>
      </c>
      <c r="EY133" s="6">
        <v>6</v>
      </c>
      <c r="FC133" s="15">
        <f t="shared" si="31"/>
        <v>126</v>
      </c>
      <c r="FD133" s="9">
        <f t="shared" si="35"/>
        <v>0.93306010928961869</v>
      </c>
      <c r="FE133" s="9" cm="1">
        <f t="array" ref="FE133">VLOOKUP($G$13,'qx Malaria'!$B$1:$I$31,(FI133),FALSE)/(1-angola!FD133*INDEX($E$6:$G$11,FI133,2))</f>
        <v>1.6992857142857448E-2</v>
      </c>
      <c r="FF133" s="9">
        <f t="shared" si="33"/>
        <v>14.921782653061493</v>
      </c>
      <c r="FG133" s="9">
        <f t="shared" si="28"/>
        <v>14.938775510204351</v>
      </c>
      <c r="FH133" s="9">
        <f>(FE133*Table46[[#This Row],[qx (tau)]])/FG133</f>
        <v>6.8042620613374336E-4</v>
      </c>
      <c r="FI133" s="6">
        <f t="shared" si="29"/>
        <v>6</v>
      </c>
      <c r="FM133" s="15">
        <v>126</v>
      </c>
      <c r="FN133" s="9">
        <v>0.93306010928961869</v>
      </c>
      <c r="FO133" s="9">
        <v>2.9895477551020944E-2</v>
      </c>
      <c r="FP133" s="9">
        <v>14.908880032653329</v>
      </c>
      <c r="FQ133" s="9">
        <v>14.93877551020435</v>
      </c>
      <c r="FR133" s="9">
        <v>1.197071581287778E-3</v>
      </c>
      <c r="FS133" s="6">
        <v>6</v>
      </c>
      <c r="FW133" s="15">
        <v>126</v>
      </c>
      <c r="FX133" s="9">
        <v>0.93306010928961869</v>
      </c>
      <c r="FY133" s="9">
        <v>2.4808824489796363E-2</v>
      </c>
      <c r="FZ133" s="9">
        <v>14.913966685714554</v>
      </c>
      <c r="GA133" s="9">
        <v>14.93877551020435</v>
      </c>
      <c r="GB133" s="9">
        <v>9.9339235211103982E-4</v>
      </c>
      <c r="GC133" s="6">
        <v>6</v>
      </c>
      <c r="GG133" s="15">
        <v>126</v>
      </c>
      <c r="GH133" s="9">
        <v>0.93306010928961869</v>
      </c>
      <c r="GI133" s="9">
        <v>2.6245934693878023E-2</v>
      </c>
      <c r="GJ133" s="9">
        <v>14.912529575510472</v>
      </c>
      <c r="GK133" s="9">
        <v>14.93877551020435</v>
      </c>
      <c r="GL133" s="9">
        <v>1.0509369684012079E-3</v>
      </c>
      <c r="GM133" s="6">
        <v>6</v>
      </c>
      <c r="GQ133" s="15">
        <v>126</v>
      </c>
      <c r="GR133" s="9">
        <v>0.93306010928961869</v>
      </c>
      <c r="GS133" s="9">
        <v>1.8763102040816663E-2</v>
      </c>
      <c r="GT133" s="9">
        <v>14.920012408163533</v>
      </c>
      <c r="GU133" s="9">
        <v>14.93877551020435</v>
      </c>
      <c r="GV133" s="9">
        <v>7.5131016694855539E-4</v>
      </c>
      <c r="GW133" s="6">
        <v>6</v>
      </c>
      <c r="HA133" s="15">
        <v>126</v>
      </c>
      <c r="HB133" s="9">
        <v>0.93306010928961869</v>
      </c>
      <c r="HC133" s="9">
        <v>1.5539314285714565E-2</v>
      </c>
      <c r="HD133" s="9">
        <v>14.923236195918635</v>
      </c>
      <c r="HE133" s="9">
        <v>14.93877551020435</v>
      </c>
      <c r="HF133" s="9">
        <v>6.22223595270611E-4</v>
      </c>
      <c r="HG133" s="6">
        <v>6</v>
      </c>
      <c r="HK133" s="15">
        <v>126</v>
      </c>
      <c r="HL133" s="9">
        <v>0.93306010928961869</v>
      </c>
      <c r="HM133" s="9">
        <v>1.3576359183673713E-2</v>
      </c>
      <c r="HN133" s="9">
        <v>14.925199151020676</v>
      </c>
      <c r="HO133" s="9">
        <v>14.93877551020435</v>
      </c>
      <c r="HP133" s="9">
        <v>5.4362315264557903E-4</v>
      </c>
      <c r="HQ133" s="6">
        <v>6</v>
      </c>
      <c r="HU133" s="15">
        <v>126</v>
      </c>
      <c r="HV133" s="9">
        <v>0.93306010928961869</v>
      </c>
      <c r="HW133" s="9">
        <v>1.211684081632675E-2</v>
      </c>
      <c r="HX133" s="9">
        <v>14.926658669388024</v>
      </c>
      <c r="HY133" s="9">
        <v>14.938775510204351</v>
      </c>
      <c r="HZ133" s="9">
        <v>4.8518127102864116E-4</v>
      </c>
      <c r="IA133" s="6">
        <v>6</v>
      </c>
      <c r="IE133" s="15">
        <v>126</v>
      </c>
      <c r="IF133" s="9">
        <v>0.93306010928961869</v>
      </c>
      <c r="IG133" s="9">
        <v>1.1546179591836944E-2</v>
      </c>
      <c r="IH133" s="9">
        <v>14.927229330612514</v>
      </c>
      <c r="II133" s="9">
        <v>14.938775510204351</v>
      </c>
      <c r="IJ133" s="9">
        <v>4.623309140402377E-4</v>
      </c>
      <c r="IK133" s="6">
        <v>6</v>
      </c>
      <c r="IO133" s="15">
        <v>126</v>
      </c>
      <c r="IP133" s="9">
        <v>0.93306010928961869</v>
      </c>
      <c r="IQ133" s="9">
        <v>1.167764081632674E-2</v>
      </c>
      <c r="IR133" s="9">
        <v>14.927097869388023</v>
      </c>
      <c r="IS133" s="9">
        <v>14.93877551020435</v>
      </c>
      <c r="IT133" s="9">
        <v>4.6759487062395368E-4</v>
      </c>
      <c r="IU133" s="6">
        <v>6</v>
      </c>
      <c r="IY133" s="15">
        <v>126</v>
      </c>
      <c r="IZ133" s="9">
        <v>0.93306010928961869</v>
      </c>
      <c r="JA133" s="9">
        <v>1.3925926530612495E-2</v>
      </c>
      <c r="JB133" s="9">
        <v>14.924849583673737</v>
      </c>
      <c r="JC133" s="9">
        <v>14.93877551020435</v>
      </c>
      <c r="JD133" s="9">
        <v>5.5762049174318739E-4</v>
      </c>
      <c r="JE133" s="6">
        <v>6</v>
      </c>
      <c r="JI133" s="15">
        <v>126</v>
      </c>
      <c r="JJ133" s="9">
        <v>0.93306010928961869</v>
      </c>
      <c r="JK133" s="9">
        <v>1.2654636734694105E-2</v>
      </c>
      <c r="JL133" s="9">
        <v>14.926120873469657</v>
      </c>
      <c r="JM133" s="9">
        <v>14.938775510204351</v>
      </c>
      <c r="JN133" s="9">
        <v>5.0671563887111565E-4</v>
      </c>
      <c r="JO133" s="6">
        <v>6</v>
      </c>
      <c r="JS133" s="15">
        <v>126</v>
      </c>
      <c r="JT133" s="9">
        <v>0.93306010928961869</v>
      </c>
      <c r="JU133" s="9">
        <v>1.5991959183673757E-2</v>
      </c>
      <c r="JV133" s="9">
        <v>14.922783551020677</v>
      </c>
      <c r="JW133" s="9">
        <v>14.938775510204351</v>
      </c>
      <c r="JX133" s="9">
        <v>6.4034835487136027E-4</v>
      </c>
      <c r="JY133" s="6">
        <v>6</v>
      </c>
      <c r="KC133" s="15">
        <v>126</v>
      </c>
      <c r="KD133" s="9">
        <v>0.93306010928961869</v>
      </c>
      <c r="KE133" s="9">
        <v>1.6632832653061525E-2</v>
      </c>
      <c r="KF133" s="9">
        <v>14.922142677551287</v>
      </c>
      <c r="KG133" s="9">
        <v>14.938775510204348</v>
      </c>
      <c r="KH133" s="9">
        <v>6.660101432169759E-4</v>
      </c>
      <c r="KI133" s="6">
        <v>6</v>
      </c>
      <c r="KM133" s="15">
        <v>126</v>
      </c>
      <c r="KN133" s="9">
        <v>0.93306010928961869</v>
      </c>
      <c r="KO133" s="9">
        <v>1.707053877551051E-2</v>
      </c>
      <c r="KP133" s="9">
        <v>14.921704971428838</v>
      </c>
      <c r="KQ133" s="9">
        <v>14.938775510204348</v>
      </c>
      <c r="KR133" s="9">
        <v>6.8353672593321208E-4</v>
      </c>
      <c r="KS133" s="6">
        <v>6</v>
      </c>
      <c r="KW133" s="15">
        <v>126</v>
      </c>
      <c r="KX133" s="9">
        <v>0.93306010928961869</v>
      </c>
      <c r="KY133" s="9">
        <v>1.6992857142857448E-2</v>
      </c>
      <c r="KZ133" s="9">
        <v>14.921782653061493</v>
      </c>
      <c r="LA133" s="9">
        <v>14.938775510204351</v>
      </c>
      <c r="LB133" s="9">
        <v>6.8042620613374336E-4</v>
      </c>
      <c r="LC133" s="6">
        <v>6</v>
      </c>
    </row>
    <row r="134" spans="1:315">
      <c r="A134" s="6">
        <v>127</v>
      </c>
      <c r="B134" s="6">
        <v>0.60122914174977904</v>
      </c>
      <c r="C134" s="6">
        <f>1-Table46[[#This Row],[qx (tau)]]</f>
        <v>0.39877085825022096</v>
      </c>
      <c r="H134" s="15">
        <f t="shared" si="30"/>
        <v>127</v>
      </c>
      <c r="I134" s="9">
        <f t="shared" si="34"/>
        <v>0.94972677595628541</v>
      </c>
      <c r="J134" s="9" cm="1">
        <f t="array" ref="J134">VLOOKUP($G$13,'qx Malaria'!$B$1:$I$31,(N134),FALSE)/(1-angola!I134*INDEX($E$6:$G$11,N134,2))</f>
        <v>2.2626358695652739E-2</v>
      </c>
      <c r="K134" s="9">
        <f t="shared" si="32"/>
        <v>19.86867798913093</v>
      </c>
      <c r="L134" s="9">
        <f t="shared" si="26"/>
        <v>19.891304347826583</v>
      </c>
      <c r="M134" s="9">
        <f>(J134*Table46[[#This Row],[qx (tau)]])/L134</f>
        <v>6.838981487403737E-4</v>
      </c>
      <c r="N134" s="6">
        <f t="shared" si="27"/>
        <v>6</v>
      </c>
      <c r="S134" s="15">
        <v>127</v>
      </c>
      <c r="T134" s="9">
        <v>0.94972677595628541</v>
      </c>
      <c r="U134" s="9">
        <v>1.5364043478261251E-2</v>
      </c>
      <c r="V134" s="9">
        <v>19.875940304348322</v>
      </c>
      <c r="W134" s="9">
        <v>19.891304347826583</v>
      </c>
      <c r="X134" s="9">
        <v>4.6438938908752929E-4</v>
      </c>
      <c r="Y134" s="6">
        <v>6</v>
      </c>
      <c r="AC134" s="15">
        <v>127</v>
      </c>
      <c r="AD134" s="9">
        <v>0.94972677595628541</v>
      </c>
      <c r="AE134" s="9">
        <v>1.6901641304348246E-2</v>
      </c>
      <c r="AF134" s="9">
        <v>19.874402706522236</v>
      </c>
      <c r="AG134" s="9">
        <v>19.891304347826583</v>
      </c>
      <c r="AH134" s="9">
        <v>5.1086440174478716E-4</v>
      </c>
      <c r="AI134" s="6">
        <v>6</v>
      </c>
      <c r="AM134" s="15">
        <v>127</v>
      </c>
      <c r="AN134" s="9">
        <v>0.94972677595628541</v>
      </c>
      <c r="AO134" s="9">
        <v>1.7510315217391742E-2</v>
      </c>
      <c r="AP134" s="9">
        <v>19.873794032609194</v>
      </c>
      <c r="AQ134" s="9">
        <v>19.891304347826587</v>
      </c>
      <c r="AR134" s="9">
        <v>5.2926201348233034E-4</v>
      </c>
      <c r="AS134" s="6">
        <v>6</v>
      </c>
      <c r="AW134" s="15">
        <v>127</v>
      </c>
      <c r="AX134" s="9">
        <v>0.94972677595628541</v>
      </c>
      <c r="AY134" s="9">
        <v>1.8264195652174367E-2</v>
      </c>
      <c r="AZ134" s="9">
        <v>19.873040152174408</v>
      </c>
      <c r="BA134" s="9">
        <v>19.891304347826583</v>
      </c>
      <c r="BB134" s="9">
        <v>5.5204859795464703E-4</v>
      </c>
      <c r="BC134" s="6">
        <v>6</v>
      </c>
      <c r="BG134" s="15">
        <v>127</v>
      </c>
      <c r="BH134" s="9">
        <v>0.94972677595628541</v>
      </c>
      <c r="BI134" s="9">
        <v>1.9199086956522216E-2</v>
      </c>
      <c r="BJ134" s="9">
        <v>19.872105260870061</v>
      </c>
      <c r="BK134" s="9">
        <v>19.891304347826583</v>
      </c>
      <c r="BL134" s="9">
        <v>5.8030636761688674E-4</v>
      </c>
      <c r="BM134" s="6">
        <v>6</v>
      </c>
      <c r="BQ134" s="15">
        <v>127</v>
      </c>
      <c r="BR134" s="9">
        <v>0.94972677595628541</v>
      </c>
      <c r="BS134" s="9">
        <v>2.009021739130485E-2</v>
      </c>
      <c r="BT134" s="9">
        <v>19.871214130435281</v>
      </c>
      <c r="BU134" s="9">
        <v>19.891304347826587</v>
      </c>
      <c r="BV134" s="9">
        <v>6.072414331672768E-4</v>
      </c>
      <c r="BW134" s="6">
        <v>6</v>
      </c>
      <c r="CA134" s="15">
        <v>127</v>
      </c>
      <c r="CB134" s="9">
        <v>0.94972677595628541</v>
      </c>
      <c r="CC134" s="9">
        <v>2.1045000000000522E-2</v>
      </c>
      <c r="CD134" s="9">
        <v>19.870259347826583</v>
      </c>
      <c r="CE134" s="9">
        <v>19.891304347826583</v>
      </c>
      <c r="CF134" s="9">
        <v>6.3610043197126606E-4</v>
      </c>
      <c r="CG134" s="6">
        <v>6</v>
      </c>
      <c r="CK134" s="15">
        <v>127</v>
      </c>
      <c r="CL134" s="9">
        <v>0.94972677595628541</v>
      </c>
      <c r="CM134" s="9">
        <v>2.236379347826143E-2</v>
      </c>
      <c r="CN134" s="9">
        <v>19.868940554348324</v>
      </c>
      <c r="CO134" s="9">
        <v>19.891304347826587</v>
      </c>
      <c r="CP134" s="9">
        <v>6.7596192406927649E-4</v>
      </c>
      <c r="CQ134" s="6">
        <v>6</v>
      </c>
      <c r="CU134" s="15">
        <v>127</v>
      </c>
      <c r="CV134" s="9">
        <v>0.94972677595628541</v>
      </c>
      <c r="CW134" s="9">
        <v>2.3935206521739728E-2</v>
      </c>
      <c r="CX134" s="9">
        <v>19.867369141304842</v>
      </c>
      <c r="CY134" s="9">
        <v>19.89130434782658</v>
      </c>
      <c r="CZ134" s="9">
        <v>7.234590262675093E-4</v>
      </c>
      <c r="DA134" s="6">
        <v>6</v>
      </c>
      <c r="DE134" s="15">
        <v>127</v>
      </c>
      <c r="DF134" s="9">
        <v>0.94972677595628541</v>
      </c>
      <c r="DG134" s="9">
        <v>2.5572260869565856E-2</v>
      </c>
      <c r="DH134" s="9">
        <v>19.865732086957017</v>
      </c>
      <c r="DI134" s="9">
        <v>19.891304347826583</v>
      </c>
      <c r="DJ134" s="9">
        <v>7.7294018463351601E-4</v>
      </c>
      <c r="DK134" s="6">
        <v>6</v>
      </c>
      <c r="DO134" s="15">
        <v>127</v>
      </c>
      <c r="DP134" s="9">
        <v>0.94972677595628541</v>
      </c>
      <c r="DQ134" s="9">
        <v>2.3481684782609279E-2</v>
      </c>
      <c r="DR134" s="9">
        <v>19.867822663043974</v>
      </c>
      <c r="DS134" s="9">
        <v>19.891304347826583</v>
      </c>
      <c r="DT134" s="9">
        <v>7.0975100183561413E-4</v>
      </c>
      <c r="DU134" s="6">
        <v>6</v>
      </c>
      <c r="DY134" s="15">
        <v>127</v>
      </c>
      <c r="DZ134" s="9">
        <v>0.94972677595628541</v>
      </c>
      <c r="EA134" s="9">
        <v>2.9819054347826831E-2</v>
      </c>
      <c r="EB134" s="9">
        <v>19.861485293478758</v>
      </c>
      <c r="EC134" s="9">
        <v>19.891304347826583</v>
      </c>
      <c r="ED134" s="9">
        <v>9.0130260639709376E-4</v>
      </c>
      <c r="EE134" s="6">
        <v>6</v>
      </c>
      <c r="EI134" s="15">
        <v>127</v>
      </c>
      <c r="EJ134" s="9">
        <v>0.94972677595628541</v>
      </c>
      <c r="EK134" s="9">
        <v>2.7708586956522435E-2</v>
      </c>
      <c r="EL134" s="9">
        <v>19.863595760870062</v>
      </c>
      <c r="EM134" s="9">
        <v>19.891304347826583</v>
      </c>
      <c r="EN134" s="9">
        <v>8.3751219445744234E-4</v>
      </c>
      <c r="EO134" s="6">
        <v>6</v>
      </c>
      <c r="ES134" s="15">
        <v>127</v>
      </c>
      <c r="ET134" s="9">
        <v>0.94972677595628541</v>
      </c>
      <c r="EU134" s="9">
        <v>3.563328260869654E-2</v>
      </c>
      <c r="EV134" s="9">
        <v>19.855671065217887</v>
      </c>
      <c r="EW134" s="9">
        <v>19.891304347826583</v>
      </c>
      <c r="EX134" s="9">
        <v>1.0770418845305542E-3</v>
      </c>
      <c r="EY134" s="6">
        <v>6</v>
      </c>
      <c r="FC134" s="15">
        <f t="shared" si="31"/>
        <v>127</v>
      </c>
      <c r="FD134" s="9">
        <f t="shared" si="35"/>
        <v>0.94972677595628541</v>
      </c>
      <c r="FE134" s="9" cm="1">
        <f t="array" ref="FE134">VLOOKUP($G$13,'qx Malaria'!$B$1:$I$31,(FI134),FALSE)/(1-angola!FD134*INDEX($E$6:$G$11,FI134,2))</f>
        <v>2.2626358695652739E-2</v>
      </c>
      <c r="FF134" s="9">
        <f t="shared" si="33"/>
        <v>19.86867798913093</v>
      </c>
      <c r="FG134" s="9">
        <f t="shared" si="28"/>
        <v>19.891304347826583</v>
      </c>
      <c r="FH134" s="9">
        <f>(FE134*Table46[[#This Row],[qx (tau)]])/FG134</f>
        <v>6.838981487403737E-4</v>
      </c>
      <c r="FI134" s="6">
        <f t="shared" si="29"/>
        <v>6</v>
      </c>
      <c r="FM134" s="15">
        <v>127</v>
      </c>
      <c r="FN134" s="9">
        <v>0.94972677595628541</v>
      </c>
      <c r="FO134" s="9">
        <v>3.9806478260870554E-2</v>
      </c>
      <c r="FP134" s="9">
        <v>19.851497869565712</v>
      </c>
      <c r="FQ134" s="9">
        <v>19.891304347826583</v>
      </c>
      <c r="FR134" s="9">
        <v>1.2031797584696577E-3</v>
      </c>
      <c r="FS134" s="6">
        <v>6</v>
      </c>
      <c r="FW134" s="15">
        <v>127</v>
      </c>
      <c r="FX134" s="9">
        <v>0.94972677595628541</v>
      </c>
      <c r="FY134" s="9">
        <v>3.3033489130435606E-2</v>
      </c>
      <c r="FZ134" s="9">
        <v>19.858270858696148</v>
      </c>
      <c r="GA134" s="9">
        <v>19.891304347826583</v>
      </c>
      <c r="GB134" s="9">
        <v>9.9846123570385809E-4</v>
      </c>
      <c r="GC134" s="6">
        <v>6</v>
      </c>
      <c r="GG134" s="15">
        <v>127</v>
      </c>
      <c r="GH134" s="9">
        <v>0.94972677595628541</v>
      </c>
      <c r="GI134" s="9">
        <v>3.4947032608696527E-2</v>
      </c>
      <c r="GJ134" s="9">
        <v>19.856357315217888</v>
      </c>
      <c r="GK134" s="9">
        <v>19.891304347826583</v>
      </c>
      <c r="GL134" s="9">
        <v>1.0562994791401869E-3</v>
      </c>
      <c r="GM134" s="6">
        <v>6</v>
      </c>
      <c r="GQ134" s="15">
        <v>127</v>
      </c>
      <c r="GR134" s="9">
        <v>0.94972677595628541</v>
      </c>
      <c r="GS134" s="9">
        <v>2.4983478260870186E-2</v>
      </c>
      <c r="GT134" s="9">
        <v>19.866320869565712</v>
      </c>
      <c r="GU134" s="9">
        <v>19.891304347826583</v>
      </c>
      <c r="GV134" s="9">
        <v>7.5514380203772237E-4</v>
      </c>
      <c r="GW134" s="6">
        <v>6</v>
      </c>
      <c r="HA134" s="15">
        <v>127</v>
      </c>
      <c r="HB134" s="9">
        <v>0.94972677595628541</v>
      </c>
      <c r="HC134" s="9">
        <v>2.0690934782609211E-2</v>
      </c>
      <c r="HD134" s="9">
        <v>19.870613413043973</v>
      </c>
      <c r="HE134" s="9">
        <v>19.891304347826583</v>
      </c>
      <c r="HF134" s="9">
        <v>6.2539855324812016E-4</v>
      </c>
      <c r="HG134" s="6">
        <v>6</v>
      </c>
      <c r="HK134" s="15">
        <v>127</v>
      </c>
      <c r="HL134" s="9">
        <v>0.94972677595628541</v>
      </c>
      <c r="HM134" s="9">
        <v>1.8077217391304797E-2</v>
      </c>
      <c r="HN134" s="9">
        <v>19.873227130435279</v>
      </c>
      <c r="HO134" s="9">
        <v>19.891304347826583</v>
      </c>
      <c r="HP134" s="9">
        <v>5.4639704402219909E-4</v>
      </c>
      <c r="HQ134" s="6">
        <v>6</v>
      </c>
      <c r="HU134" s="15">
        <v>127</v>
      </c>
      <c r="HV134" s="9">
        <v>0.94972677595628541</v>
      </c>
      <c r="HW134" s="9">
        <v>1.6133836956522141E-2</v>
      </c>
      <c r="HX134" s="9">
        <v>19.875170510870063</v>
      </c>
      <c r="HY134" s="9">
        <v>19.891304347826587</v>
      </c>
      <c r="HZ134" s="9">
        <v>4.8765695687324573E-4</v>
      </c>
      <c r="IA134" s="6">
        <v>6</v>
      </c>
      <c r="IE134" s="15">
        <v>127</v>
      </c>
      <c r="IF134" s="9">
        <v>0.94972677595628541</v>
      </c>
      <c r="IG134" s="9">
        <v>1.5373989130435167E-2</v>
      </c>
      <c r="IH134" s="9">
        <v>19.875930358696149</v>
      </c>
      <c r="II134" s="9">
        <v>19.891304347826583</v>
      </c>
      <c r="IJ134" s="9">
        <v>4.6469000365840423E-4</v>
      </c>
      <c r="IK134" s="6">
        <v>6</v>
      </c>
      <c r="IO134" s="15">
        <v>127</v>
      </c>
      <c r="IP134" s="9">
        <v>0.94972677595628541</v>
      </c>
      <c r="IQ134" s="9">
        <v>1.5549032608696039E-2</v>
      </c>
      <c r="IR134" s="9">
        <v>19.875755315217887</v>
      </c>
      <c r="IS134" s="9">
        <v>19.891304347826583</v>
      </c>
      <c r="IT134" s="9">
        <v>4.6998082010580222E-4</v>
      </c>
      <c r="IU134" s="6">
        <v>6</v>
      </c>
      <c r="IY134" s="15">
        <v>127</v>
      </c>
      <c r="IZ134" s="9">
        <v>0.94972677595628541</v>
      </c>
      <c r="JA134" s="9">
        <v>1.8542673913043942E-2</v>
      </c>
      <c r="JB134" s="9">
        <v>19.872761673913537</v>
      </c>
      <c r="JC134" s="9">
        <v>19.89130434782658</v>
      </c>
      <c r="JD134" s="9">
        <v>5.6046580593914421E-4</v>
      </c>
      <c r="JE134" s="6">
        <v>6</v>
      </c>
      <c r="JI134" s="15">
        <v>127</v>
      </c>
      <c r="JJ134" s="9">
        <v>0.94972677595628541</v>
      </c>
      <c r="JK134" s="9">
        <v>1.6849923913043897E-2</v>
      </c>
      <c r="JL134" s="9">
        <v>19.874454423913541</v>
      </c>
      <c r="JM134" s="9">
        <v>19.891304347826583</v>
      </c>
      <c r="JN134" s="9">
        <v>5.0930120597623778E-4</v>
      </c>
      <c r="JO134" s="6">
        <v>6</v>
      </c>
      <c r="JS134" s="15">
        <v>127</v>
      </c>
      <c r="JT134" s="9">
        <v>0.94972677595628541</v>
      </c>
      <c r="JU134" s="9">
        <v>2.1293641304348358E-2</v>
      </c>
      <c r="JV134" s="9">
        <v>19.870010706522237</v>
      </c>
      <c r="JW134" s="9">
        <v>19.891304347826587</v>
      </c>
      <c r="JX134" s="9">
        <v>6.4361579624313831E-4</v>
      </c>
      <c r="JY134" s="6">
        <v>6</v>
      </c>
      <c r="KC134" s="15">
        <v>127</v>
      </c>
      <c r="KD134" s="9">
        <v>0.94972677595628541</v>
      </c>
      <c r="KE134" s="9">
        <v>2.2146978260870118E-2</v>
      </c>
      <c r="KF134" s="9">
        <v>19.869157369565713</v>
      </c>
      <c r="KG134" s="9">
        <v>19.891304347826583</v>
      </c>
      <c r="KH134" s="9">
        <v>6.6940852642420395E-4</v>
      </c>
      <c r="KI134" s="6">
        <v>6</v>
      </c>
      <c r="KM134" s="15">
        <v>127</v>
      </c>
      <c r="KN134" s="9">
        <v>0.94972677595628541</v>
      </c>
      <c r="KO134" s="9">
        <v>2.2729793478261436E-2</v>
      </c>
      <c r="KP134" s="9">
        <v>19.868574554348321</v>
      </c>
      <c r="KQ134" s="9">
        <v>19.891304347826583</v>
      </c>
      <c r="KR134" s="9">
        <v>6.8702454027747245E-4</v>
      </c>
      <c r="KS134" s="6">
        <v>6</v>
      </c>
      <c r="KW134" s="15">
        <v>127</v>
      </c>
      <c r="KX134" s="9">
        <v>0.94972677595628541</v>
      </c>
      <c r="KY134" s="9">
        <v>2.2626358695652739E-2</v>
      </c>
      <c r="KZ134" s="9">
        <v>19.86867798913093</v>
      </c>
      <c r="LA134" s="9">
        <v>19.891304347826583</v>
      </c>
      <c r="LB134" s="9">
        <v>6.838981487403737E-4</v>
      </c>
      <c r="LC134" s="6">
        <v>6</v>
      </c>
    </row>
    <row r="135" spans="1:315">
      <c r="A135" s="6">
        <v>128</v>
      </c>
      <c r="B135" s="6">
        <v>0.60406120898919913</v>
      </c>
      <c r="C135" s="6">
        <f>1-Table46[[#This Row],[qx (tau)]]</f>
        <v>0.39593879101080087</v>
      </c>
      <c r="H135" s="15">
        <f t="shared" si="30"/>
        <v>128</v>
      </c>
      <c r="I135" s="9">
        <f t="shared" si="34"/>
        <v>0.96639344262295213</v>
      </c>
      <c r="J135" s="9" cm="1">
        <f t="array" ref="J135">VLOOKUP($G$13,'qx Malaria'!$B$1:$I$31,(N135),FALSE)/(1-angola!I135*INDEX($E$6:$G$11,N135,2))</f>
        <v>3.384756097561107E-2</v>
      </c>
      <c r="K135" s="9">
        <f t="shared" si="32"/>
        <v>29.722250000001154</v>
      </c>
      <c r="L135" s="9">
        <f t="shared" si="26"/>
        <v>29.756097560976766</v>
      </c>
      <c r="M135" s="9">
        <f>(J135*Table46[[#This Row],[qx (tau)]])/L135</f>
        <v>6.8711962522521408E-4</v>
      </c>
      <c r="N135" s="6">
        <f t="shared" si="27"/>
        <v>6</v>
      </c>
      <c r="S135" s="15">
        <v>128</v>
      </c>
      <c r="T135" s="9">
        <v>0.96639344262295213</v>
      </c>
      <c r="U135" s="9">
        <v>2.298360975609845E-2</v>
      </c>
      <c r="V135" s="9">
        <v>29.733113951220666</v>
      </c>
      <c r="W135" s="9">
        <v>29.756097560976766</v>
      </c>
      <c r="X135" s="9">
        <v>4.6657687782325735E-4</v>
      </c>
      <c r="Y135" s="6">
        <v>6</v>
      </c>
      <c r="AC135" s="15">
        <v>128</v>
      </c>
      <c r="AD135" s="9">
        <v>0.96639344262295213</v>
      </c>
      <c r="AE135" s="9">
        <v>2.5283756097561959E-2</v>
      </c>
      <c r="AF135" s="9">
        <v>29.730813804879205</v>
      </c>
      <c r="AG135" s="9">
        <v>29.756097560976766</v>
      </c>
      <c r="AH135" s="9">
        <v>5.1327080927812251E-4</v>
      </c>
      <c r="AI135" s="6">
        <v>6</v>
      </c>
      <c r="AM135" s="15">
        <v>128</v>
      </c>
      <c r="AN135" s="9">
        <v>0.96639344262295213</v>
      </c>
      <c r="AO135" s="9">
        <v>2.6194292682927847E-2</v>
      </c>
      <c r="AP135" s="9">
        <v>29.729903268293839</v>
      </c>
      <c r="AQ135" s="9">
        <v>29.756097560976766</v>
      </c>
      <c r="AR135" s="9">
        <v>5.3175508227319202E-4</v>
      </c>
      <c r="AS135" s="6">
        <v>6</v>
      </c>
      <c r="AW135" s="15">
        <v>128</v>
      </c>
      <c r="AX135" s="9">
        <v>0.96639344262295213</v>
      </c>
      <c r="AY135" s="9">
        <v>2.7322048780488866E-2</v>
      </c>
      <c r="AZ135" s="9">
        <v>29.728775512196279</v>
      </c>
      <c r="BA135" s="9">
        <v>29.75609756097677</v>
      </c>
      <c r="BB135" s="9">
        <v>5.5464900209388263E-4</v>
      </c>
      <c r="BC135" s="6">
        <v>6</v>
      </c>
      <c r="BG135" s="15">
        <v>128</v>
      </c>
      <c r="BH135" s="9">
        <v>0.96639344262295213</v>
      </c>
      <c r="BI135" s="9">
        <v>2.8720585365854773E-2</v>
      </c>
      <c r="BJ135" s="9">
        <v>29.727376975610913</v>
      </c>
      <c r="BK135" s="9">
        <v>29.756097560976766</v>
      </c>
      <c r="BL135" s="9">
        <v>5.8303987891637505E-4</v>
      </c>
      <c r="BM135" s="6">
        <v>6</v>
      </c>
      <c r="BQ135" s="15">
        <v>128</v>
      </c>
      <c r="BR135" s="9">
        <v>0.96639344262295213</v>
      </c>
      <c r="BS135" s="9">
        <v>3.0053658536586536E-2</v>
      </c>
      <c r="BT135" s="9">
        <v>29.726043902440182</v>
      </c>
      <c r="BU135" s="9">
        <v>29.75609756097677</v>
      </c>
      <c r="BV135" s="9">
        <v>6.1010182107909105E-4</v>
      </c>
      <c r="BW135" s="6">
        <v>6</v>
      </c>
      <c r="CA135" s="15">
        <v>128</v>
      </c>
      <c r="CB135" s="9">
        <v>0.96639344262295213</v>
      </c>
      <c r="CC135" s="9">
        <v>3.1481951219513415E-2</v>
      </c>
      <c r="CD135" s="9">
        <v>29.724615609757251</v>
      </c>
      <c r="CE135" s="9">
        <v>29.756097560976766</v>
      </c>
      <c r="CF135" s="9">
        <v>6.390967591105726E-4</v>
      </c>
      <c r="CG135" s="6">
        <v>6</v>
      </c>
      <c r="CK135" s="15">
        <v>128</v>
      </c>
      <c r="CL135" s="9">
        <v>0.96639344262295213</v>
      </c>
      <c r="CM135" s="9">
        <v>3.3454780487806181E-2</v>
      </c>
      <c r="CN135" s="9">
        <v>29.722642780488961</v>
      </c>
      <c r="CO135" s="9">
        <v>29.756097560976766</v>
      </c>
      <c r="CP135" s="9">
        <v>6.7914601726655661E-4</v>
      </c>
      <c r="CQ135" s="6">
        <v>6</v>
      </c>
      <c r="CU135" s="15">
        <v>128</v>
      </c>
      <c r="CV135" s="9">
        <v>0.96639344262295213</v>
      </c>
      <c r="CW135" s="9">
        <v>3.5805512195123346E-2</v>
      </c>
      <c r="CX135" s="9">
        <v>29.720292048781641</v>
      </c>
      <c r="CY135" s="9">
        <v>29.756097560976762</v>
      </c>
      <c r="CZ135" s="9">
        <v>7.2686685277670348E-4</v>
      </c>
      <c r="DA135" s="6">
        <v>6</v>
      </c>
      <c r="DE135" s="15">
        <v>128</v>
      </c>
      <c r="DF135" s="9">
        <v>0.96639344262295213</v>
      </c>
      <c r="DG135" s="9">
        <v>3.8254439024391733E-2</v>
      </c>
      <c r="DH135" s="9">
        <v>29.717843121952374</v>
      </c>
      <c r="DI135" s="9">
        <v>29.756097560976766</v>
      </c>
      <c r="DJ135" s="9">
        <v>7.7658109027651449E-4</v>
      </c>
      <c r="DK135" s="6">
        <v>6</v>
      </c>
      <c r="DO135" s="15">
        <v>128</v>
      </c>
      <c r="DP135" s="9">
        <v>0.96639344262295213</v>
      </c>
      <c r="DQ135" s="9">
        <v>3.5127073170733068E-2</v>
      </c>
      <c r="DR135" s="9">
        <v>29.720970487806031</v>
      </c>
      <c r="DS135" s="9">
        <v>29.756097560976766</v>
      </c>
      <c r="DT135" s="9">
        <v>7.1309425721174946E-4</v>
      </c>
      <c r="DU135" s="6">
        <v>6</v>
      </c>
      <c r="DY135" s="15">
        <v>128</v>
      </c>
      <c r="DZ135" s="9">
        <v>0.96639344262295213</v>
      </c>
      <c r="EA135" s="9">
        <v>4.460736585366027E-2</v>
      </c>
      <c r="EB135" s="9">
        <v>29.711490195123108</v>
      </c>
      <c r="EC135" s="9">
        <v>29.75609756097677</v>
      </c>
      <c r="ED135" s="9">
        <v>9.0554815839570828E-4</v>
      </c>
      <c r="EE135" s="6">
        <v>6</v>
      </c>
      <c r="EI135" s="15">
        <v>128</v>
      </c>
      <c r="EJ135" s="9">
        <v>0.96639344262295213</v>
      </c>
      <c r="EK135" s="9">
        <v>4.1450243902440641E-2</v>
      </c>
      <c r="EL135" s="9">
        <v>29.714647317074327</v>
      </c>
      <c r="EM135" s="9">
        <v>29.756097560976766</v>
      </c>
      <c r="EN135" s="9">
        <v>8.4145726412195455E-4</v>
      </c>
      <c r="EO135" s="6">
        <v>6</v>
      </c>
      <c r="ES135" s="15">
        <v>128</v>
      </c>
      <c r="ET135" s="9">
        <v>0.96639344262295213</v>
      </c>
      <c r="EU135" s="9">
        <v>5.3305073170733776E-2</v>
      </c>
      <c r="EV135" s="9">
        <v>29.702792487806033</v>
      </c>
      <c r="EW135" s="9">
        <v>29.756097560976766</v>
      </c>
      <c r="EX135" s="9">
        <v>1.0821152497832514E-3</v>
      </c>
      <c r="EY135" s="6">
        <v>6</v>
      </c>
      <c r="FC135" s="15">
        <f t="shared" si="31"/>
        <v>128</v>
      </c>
      <c r="FD135" s="9">
        <f t="shared" si="35"/>
        <v>0.96639344262295213</v>
      </c>
      <c r="FE135" s="9" cm="1">
        <f t="array" ref="FE135">VLOOKUP($G$13,'qx Malaria'!$B$1:$I$31,(FI135),FALSE)/(1-angola!FD135*INDEX($E$6:$G$11,FI135,2))</f>
        <v>3.384756097561107E-2</v>
      </c>
      <c r="FF135" s="9">
        <f t="shared" si="33"/>
        <v>29.722250000001154</v>
      </c>
      <c r="FG135" s="9">
        <f t="shared" si="28"/>
        <v>29.756097560976766</v>
      </c>
      <c r="FH135" s="9">
        <f>(FE135*Table46[[#This Row],[qx (tau)]])/FG135</f>
        <v>6.8711962522521408E-4</v>
      </c>
      <c r="FI135" s="6">
        <f t="shared" si="29"/>
        <v>6</v>
      </c>
      <c r="FM135" s="15">
        <v>128</v>
      </c>
      <c r="FN135" s="9">
        <v>0.96639344262295213</v>
      </c>
      <c r="FO135" s="9">
        <v>5.9547902439026697E-2</v>
      </c>
      <c r="FP135" s="9">
        <v>29.696549658537737</v>
      </c>
      <c r="FQ135" s="9">
        <v>29.756097560976762</v>
      </c>
      <c r="FR135" s="9">
        <v>1.2088472914291851E-3</v>
      </c>
      <c r="FS135" s="6">
        <v>6</v>
      </c>
      <c r="FW135" s="15">
        <v>128</v>
      </c>
      <c r="FX135" s="9">
        <v>0.96639344262295213</v>
      </c>
      <c r="FY135" s="9">
        <v>4.9415951219514115E-2</v>
      </c>
      <c r="FZ135" s="9">
        <v>29.706681609757254</v>
      </c>
      <c r="GA135" s="9">
        <v>29.75609756097677</v>
      </c>
      <c r="GB135" s="9">
        <v>1.0031644497683629E-3</v>
      </c>
      <c r="GC135" s="6">
        <v>6</v>
      </c>
      <c r="GG135" s="15">
        <v>128</v>
      </c>
      <c r="GH135" s="9">
        <v>0.96639344262295213</v>
      </c>
      <c r="GI135" s="9">
        <v>5.2278487804880085E-2</v>
      </c>
      <c r="GJ135" s="9">
        <v>29.703819073171889</v>
      </c>
      <c r="GK135" s="9">
        <v>29.75609756097677</v>
      </c>
      <c r="GL135" s="9">
        <v>1.0612751380731239E-3</v>
      </c>
      <c r="GM135" s="6">
        <v>6</v>
      </c>
      <c r="GQ135" s="15">
        <v>128</v>
      </c>
      <c r="GR135" s="9">
        <v>0.96639344262295213</v>
      </c>
      <c r="GS135" s="9">
        <v>3.7373658536586814E-2</v>
      </c>
      <c r="GT135" s="9">
        <v>29.718723902440178</v>
      </c>
      <c r="GU135" s="9">
        <v>29.756097560976766</v>
      </c>
      <c r="GV135" s="9">
        <v>7.58700878490434E-4</v>
      </c>
      <c r="GW135" s="6">
        <v>6</v>
      </c>
      <c r="HA135" s="15">
        <v>128</v>
      </c>
      <c r="HB135" s="9">
        <v>0.96639344262295213</v>
      </c>
      <c r="HC135" s="9">
        <v>3.0952292682928033E-2</v>
      </c>
      <c r="HD135" s="9">
        <v>29.725145268293836</v>
      </c>
      <c r="HE135" s="9">
        <v>29.756097560976766</v>
      </c>
      <c r="HF135" s="9">
        <v>6.2834446959056497E-4</v>
      </c>
      <c r="HG135" s="6">
        <v>6</v>
      </c>
      <c r="HK135" s="15">
        <v>128</v>
      </c>
      <c r="HL135" s="9">
        <v>0.96639344262295213</v>
      </c>
      <c r="HM135" s="9">
        <v>2.7042341463415685E-2</v>
      </c>
      <c r="HN135" s="9">
        <v>29.729055219513349</v>
      </c>
      <c r="HO135" s="9">
        <v>29.756097560976766</v>
      </c>
      <c r="HP135" s="9">
        <v>5.4897082672938414E-4</v>
      </c>
      <c r="HQ135" s="6">
        <v>6</v>
      </c>
      <c r="HU135" s="15">
        <v>128</v>
      </c>
      <c r="HV135" s="9">
        <v>0.96639344262295213</v>
      </c>
      <c r="HW135" s="9">
        <v>2.4135170731708257E-2</v>
      </c>
      <c r="HX135" s="9">
        <v>29.731962390245059</v>
      </c>
      <c r="HY135" s="9">
        <v>29.756097560976766</v>
      </c>
      <c r="HZ135" s="9">
        <v>4.8995404661113945E-4</v>
      </c>
      <c r="IA135" s="6">
        <v>6</v>
      </c>
      <c r="IE135" s="15">
        <v>128</v>
      </c>
      <c r="IF135" s="9">
        <v>0.96639344262295213</v>
      </c>
      <c r="IG135" s="9">
        <v>2.2998487804878946E-2</v>
      </c>
      <c r="IH135" s="9">
        <v>29.733099073171889</v>
      </c>
      <c r="II135" s="9">
        <v>29.75609756097677</v>
      </c>
      <c r="IJ135" s="9">
        <v>4.6687890842775202E-4</v>
      </c>
      <c r="IK135" s="6">
        <v>6</v>
      </c>
      <c r="IO135" s="15">
        <v>128</v>
      </c>
      <c r="IP135" s="9">
        <v>0.96639344262295213</v>
      </c>
      <c r="IQ135" s="9">
        <v>2.3260341463415539E-2</v>
      </c>
      <c r="IR135" s="9">
        <v>29.73283721951335</v>
      </c>
      <c r="IS135" s="9">
        <v>29.756097560976766</v>
      </c>
      <c r="IT135" s="9">
        <v>4.7219464706685702E-4</v>
      </c>
      <c r="IU135" s="6">
        <v>6</v>
      </c>
      <c r="IY135" s="15">
        <v>128</v>
      </c>
      <c r="IZ135" s="9">
        <v>0.96639344262295213</v>
      </c>
      <c r="JA135" s="9">
        <v>2.773863414634254E-2</v>
      </c>
      <c r="JB135" s="9">
        <v>29.72835892683042</v>
      </c>
      <c r="JC135" s="9">
        <v>29.756097560976762</v>
      </c>
      <c r="JD135" s="9">
        <v>5.6310585901973148E-4</v>
      </c>
      <c r="JE135" s="6">
        <v>6</v>
      </c>
      <c r="JI135" s="15">
        <v>128</v>
      </c>
      <c r="JJ135" s="9">
        <v>0.96639344262295213</v>
      </c>
      <c r="JK135" s="9">
        <v>2.5206390243903417E-2</v>
      </c>
      <c r="JL135" s="9">
        <v>29.730891170732864</v>
      </c>
      <c r="JM135" s="9">
        <v>29.756097560976766</v>
      </c>
      <c r="JN135" s="9">
        <v>5.1170025013475061E-4</v>
      </c>
      <c r="JO135" s="6">
        <v>6</v>
      </c>
      <c r="JS135" s="15">
        <v>128</v>
      </c>
      <c r="JT135" s="9">
        <v>0.96639344262295213</v>
      </c>
      <c r="JU135" s="9">
        <v>3.1853902439025632E-2</v>
      </c>
      <c r="JV135" s="9">
        <v>29.724243658537741</v>
      </c>
      <c r="JW135" s="9">
        <v>29.756097560976766</v>
      </c>
      <c r="JX135" s="9">
        <v>6.4664752422293771E-4</v>
      </c>
      <c r="JY135" s="6">
        <v>6</v>
      </c>
      <c r="KC135" s="15">
        <v>128</v>
      </c>
      <c r="KD135" s="9">
        <v>0.96639344262295213</v>
      </c>
      <c r="KE135" s="9">
        <v>3.3130439024391535E-2</v>
      </c>
      <c r="KF135" s="9">
        <v>29.722967121952372</v>
      </c>
      <c r="KG135" s="9">
        <v>29.756097560976762</v>
      </c>
      <c r="KH135" s="9">
        <v>6.7256175008857438E-4</v>
      </c>
      <c r="KI135" s="6">
        <v>6</v>
      </c>
      <c r="KM135" s="15">
        <v>128</v>
      </c>
      <c r="KN135" s="9">
        <v>0.96639344262295213</v>
      </c>
      <c r="KO135" s="9">
        <v>3.4002292682928148E-2</v>
      </c>
      <c r="KP135" s="9">
        <v>29.722095268293838</v>
      </c>
      <c r="KQ135" s="9">
        <v>29.756097560976766</v>
      </c>
      <c r="KR135" s="9">
        <v>6.9026074351195778E-4</v>
      </c>
      <c r="KS135" s="6">
        <v>6</v>
      </c>
      <c r="KW135" s="15">
        <v>128</v>
      </c>
      <c r="KX135" s="9">
        <v>0.96639344262295213</v>
      </c>
      <c r="KY135" s="9">
        <v>3.384756097561107E-2</v>
      </c>
      <c r="KZ135" s="9">
        <v>29.722250000001154</v>
      </c>
      <c r="LA135" s="9">
        <v>29.756097560976766</v>
      </c>
      <c r="LB135" s="9">
        <v>6.8711962522521408E-4</v>
      </c>
      <c r="LC135" s="6">
        <v>6</v>
      </c>
    </row>
    <row r="136" spans="1:315">
      <c r="A136" s="6">
        <v>129</v>
      </c>
      <c r="B136" s="6">
        <v>0.60668646946564531</v>
      </c>
      <c r="C136" s="6">
        <f>1-Table46[[#This Row],[qx (tau)]]</f>
        <v>0.39331353053435469</v>
      </c>
      <c r="H136" s="15">
        <f t="shared" si="30"/>
        <v>129</v>
      </c>
      <c r="I136" s="9">
        <f t="shared" si="34"/>
        <v>0.98306010928961884</v>
      </c>
      <c r="J136" s="9" cm="1">
        <f t="array" ref="J136">VLOOKUP($G$13,'qx Malaria'!$B$1:$I$31,(N136),FALSE)/(1-angola!I136*INDEX($E$6:$G$11,N136,2))</f>
        <v>6.714919354839248E-2</v>
      </c>
      <c r="K136" s="9">
        <f t="shared" si="32"/>
        <v>58.965108870972465</v>
      </c>
      <c r="L136" s="9">
        <f t="shared" ref="L136:L137" si="36">K136+J136</f>
        <v>59.03225806452086</v>
      </c>
      <c r="M136" s="9">
        <f>(J136*Table46[[#This Row],[qx (tau)]])/L136</f>
        <v>6.9010585901717152E-4</v>
      </c>
      <c r="N136" s="6">
        <f t="shared" ref="N136:N137" si="37">IF(H136&gt;=70,6,IF(H136&gt;=50,5,IF(H136&gt;=15,4,IF(H136&gt;=5,3,2))))</f>
        <v>6</v>
      </c>
      <c r="S136" s="15">
        <v>129</v>
      </c>
      <c r="T136" s="9">
        <v>0.98306010928961884</v>
      </c>
      <c r="U136" s="9">
        <v>4.5596516129035911E-2</v>
      </c>
      <c r="V136" s="9">
        <v>58.986661548391822</v>
      </c>
      <c r="W136" s="9">
        <v>59.03225806452086</v>
      </c>
      <c r="X136" s="9">
        <v>4.6860462901526442E-4</v>
      </c>
      <c r="Y136" s="6">
        <v>6</v>
      </c>
      <c r="AC136" s="15">
        <v>129</v>
      </c>
      <c r="AD136" s="9">
        <v>0.98306010928961884</v>
      </c>
      <c r="AE136" s="9">
        <v>5.0159709677423378E-2</v>
      </c>
      <c r="AF136" s="9">
        <v>58.982098354843437</v>
      </c>
      <c r="AG136" s="9">
        <v>59.03225806452086</v>
      </c>
      <c r="AH136" s="9">
        <v>5.1550149310495891E-4</v>
      </c>
      <c r="AI136" s="6">
        <v>6</v>
      </c>
      <c r="AM136" s="15">
        <v>129</v>
      </c>
      <c r="AN136" s="9">
        <v>0.98306010928961884</v>
      </c>
      <c r="AO136" s="9">
        <v>5.1966096774197716E-2</v>
      </c>
      <c r="AP136" s="9">
        <v>58.980291967746666</v>
      </c>
      <c r="AQ136" s="9">
        <v>59.03225806452086</v>
      </c>
      <c r="AR136" s="9">
        <v>5.3406609907060754E-4</v>
      </c>
      <c r="AS136" s="6">
        <v>6</v>
      </c>
      <c r="AW136" s="15">
        <v>129</v>
      </c>
      <c r="AX136" s="9">
        <v>0.98306010928961884</v>
      </c>
      <c r="AY136" s="9">
        <v>5.4203419354843053E-2</v>
      </c>
      <c r="AZ136" s="9">
        <v>58.978054645166019</v>
      </c>
      <c r="BA136" s="9">
        <v>59.03225806452086</v>
      </c>
      <c r="BB136" s="9">
        <v>5.5705951626335546E-4</v>
      </c>
      <c r="BC136" s="6">
        <v>6</v>
      </c>
      <c r="BG136" s="15">
        <v>129</v>
      </c>
      <c r="BH136" s="9">
        <v>0.98306010928961884</v>
      </c>
      <c r="BI136" s="9">
        <v>5.697793548387553E-2</v>
      </c>
      <c r="BJ136" s="9">
        <v>58.975280129036989</v>
      </c>
      <c r="BK136" s="9">
        <v>59.032258064520867</v>
      </c>
      <c r="BL136" s="9">
        <v>5.8557378032824065E-4</v>
      </c>
      <c r="BM136" s="6">
        <v>6</v>
      </c>
      <c r="BQ136" s="15">
        <v>129</v>
      </c>
      <c r="BR136" s="9">
        <v>0.98306010928961884</v>
      </c>
      <c r="BS136" s="9">
        <v>5.9622580645166075E-2</v>
      </c>
      <c r="BT136" s="9">
        <v>58.972635483875699</v>
      </c>
      <c r="BU136" s="9">
        <v>59.032258064520867</v>
      </c>
      <c r="BV136" s="9">
        <v>6.127533341603017E-4</v>
      </c>
      <c r="BW136" s="6">
        <v>6</v>
      </c>
      <c r="CA136" s="15">
        <v>129</v>
      </c>
      <c r="CB136" s="9">
        <v>0.98306010928961884</v>
      </c>
      <c r="CC136" s="9">
        <v>6.2456129032263066E-2</v>
      </c>
      <c r="CD136" s="9">
        <v>58.969801935488597</v>
      </c>
      <c r="CE136" s="9">
        <v>59.03225806452086</v>
      </c>
      <c r="CF136" s="9">
        <v>6.4187428469465269E-4</v>
      </c>
      <c r="CG136" s="6">
        <v>6</v>
      </c>
      <c r="CK136" s="15">
        <v>129</v>
      </c>
      <c r="CL136" s="9">
        <v>0.98306010928961884</v>
      </c>
      <c r="CM136" s="9">
        <v>6.6369967741940816E-2</v>
      </c>
      <c r="CN136" s="9">
        <v>58.965888096778919</v>
      </c>
      <c r="CO136" s="9">
        <v>59.03225806452086</v>
      </c>
      <c r="CP136" s="9">
        <v>6.8209759762022522E-4</v>
      </c>
      <c r="CQ136" s="6">
        <v>6</v>
      </c>
      <c r="CU136" s="15">
        <v>129</v>
      </c>
      <c r="CV136" s="9">
        <v>0.98306010928961884</v>
      </c>
      <c r="CW136" s="9">
        <v>7.1033516129037952E-2</v>
      </c>
      <c r="CX136" s="9">
        <v>58.961224548391819</v>
      </c>
      <c r="CY136" s="9">
        <v>59.032258064520853</v>
      </c>
      <c r="CZ136" s="9">
        <v>7.300258287080111E-4</v>
      </c>
      <c r="DA136" s="6">
        <v>6</v>
      </c>
      <c r="DE136" s="15">
        <v>129</v>
      </c>
      <c r="DF136" s="9">
        <v>0.98306010928961884</v>
      </c>
      <c r="DG136" s="9">
        <v>7.5891870967748021E-2</v>
      </c>
      <c r="DH136" s="9">
        <v>58.956366193553116</v>
      </c>
      <c r="DI136" s="9">
        <v>59.03225806452086</v>
      </c>
      <c r="DJ136" s="9">
        <v>7.799561251450336E-4</v>
      </c>
      <c r="DK136" s="6">
        <v>6</v>
      </c>
      <c r="DO136" s="15">
        <v>129</v>
      </c>
      <c r="DP136" s="9">
        <v>0.98306010928961884</v>
      </c>
      <c r="DQ136" s="9">
        <v>6.9687580645166877E-2</v>
      </c>
      <c r="DR136" s="9">
        <v>58.962570483875695</v>
      </c>
      <c r="DS136" s="9">
        <v>59.03225806452086</v>
      </c>
      <c r="DT136" s="9">
        <v>7.1619337720419437E-4</v>
      </c>
      <c r="DU136" s="6">
        <v>6</v>
      </c>
      <c r="DY136" s="15">
        <v>129</v>
      </c>
      <c r="DZ136" s="9">
        <v>0.98306010928961884</v>
      </c>
      <c r="EA136" s="9">
        <v>8.8495258064523213E-2</v>
      </c>
      <c r="EB136" s="9">
        <v>58.943762806456341</v>
      </c>
      <c r="EC136" s="9">
        <v>59.032258064520867</v>
      </c>
      <c r="ED136" s="9">
        <v>9.0948368637594869E-4</v>
      </c>
      <c r="EE136" s="6">
        <v>6</v>
      </c>
      <c r="EI136" s="15">
        <v>129</v>
      </c>
      <c r="EJ136" s="9">
        <v>0.98306010928961884</v>
      </c>
      <c r="EK136" s="9">
        <v>8.2231935483877569E-2</v>
      </c>
      <c r="EL136" s="9">
        <v>58.950026129036985</v>
      </c>
      <c r="EM136" s="9">
        <v>59.03225806452086</v>
      </c>
      <c r="EN136" s="9">
        <v>8.4511425196564399E-4</v>
      </c>
      <c r="EO136" s="6">
        <v>6</v>
      </c>
      <c r="ES136" s="15">
        <v>129</v>
      </c>
      <c r="ET136" s="9">
        <v>0.98306010928961884</v>
      </c>
      <c r="EU136" s="9">
        <v>0.10575038709678267</v>
      </c>
      <c r="EV136" s="9">
        <v>58.926507677424077</v>
      </c>
      <c r="EW136" s="9">
        <v>59.03225806452086</v>
      </c>
      <c r="EX136" s="9">
        <v>1.086818141400757E-3</v>
      </c>
      <c r="EY136" s="6">
        <v>6</v>
      </c>
      <c r="FC136" s="15">
        <f t="shared" si="31"/>
        <v>129</v>
      </c>
      <c r="FD136" s="9">
        <f t="shared" si="35"/>
        <v>0.98306010928961884</v>
      </c>
      <c r="FE136" s="9" cm="1">
        <f t="array" ref="FE136">VLOOKUP($G$13,'qx Malaria'!$B$1:$I$31,(FI136),FALSE)/(1-angola!FD136*INDEX($E$6:$G$11,FI136,2))</f>
        <v>6.714919354839248E-2</v>
      </c>
      <c r="FF136" s="9">
        <f t="shared" si="33"/>
        <v>58.965108870972465</v>
      </c>
      <c r="FG136" s="9">
        <f t="shared" ref="FG136:FG137" si="38">FF136+FE136</f>
        <v>59.03225806452086</v>
      </c>
      <c r="FH136" s="9">
        <f>(FE136*Table46[[#This Row],[qx (tau)]])/FG136</f>
        <v>6.9010585901717152E-4</v>
      </c>
      <c r="FI136" s="6">
        <f t="shared" ref="FI136:FI137" si="39">IF(FC136&gt;=70,6,IF(FC136&gt;=50,5,IF(FC136&gt;=15,4,IF(FC136&gt;=5,3,2))))</f>
        <v>6</v>
      </c>
      <c r="FM136" s="15">
        <v>129</v>
      </c>
      <c r="FN136" s="9">
        <v>0.98306010928961884</v>
      </c>
      <c r="FO136" s="9">
        <v>0.11813535483871913</v>
      </c>
      <c r="FP136" s="9">
        <v>58.91412270968214</v>
      </c>
      <c r="FQ136" s="9">
        <v>59.03225806452086</v>
      </c>
      <c r="FR136" s="9">
        <v>1.2141009626946491E-3</v>
      </c>
      <c r="FS136" s="6">
        <v>6</v>
      </c>
      <c r="FW136" s="15">
        <v>129</v>
      </c>
      <c r="FX136" s="9">
        <v>0.98306010928961884</v>
      </c>
      <c r="FY136" s="9">
        <v>9.8034870967749793E-2</v>
      </c>
      <c r="FZ136" s="9">
        <v>58.934223193553116</v>
      </c>
      <c r="GA136" s="9">
        <v>59.032258064520867</v>
      </c>
      <c r="GB136" s="9">
        <v>1.0075242198415971E-3</v>
      </c>
      <c r="GC136" s="6">
        <v>6</v>
      </c>
      <c r="GG136" s="15">
        <v>129</v>
      </c>
      <c r="GH136" s="9">
        <v>0.98306010928961884</v>
      </c>
      <c r="GI136" s="9">
        <v>0.10371377419355671</v>
      </c>
      <c r="GJ136" s="9">
        <v>58.928544290327309</v>
      </c>
      <c r="GK136" s="9">
        <v>59.032258064520867</v>
      </c>
      <c r="GL136" s="9">
        <v>1.0658874582041922E-3</v>
      </c>
      <c r="GM136" s="6">
        <v>6</v>
      </c>
      <c r="GQ136" s="15">
        <v>129</v>
      </c>
      <c r="GR136" s="9">
        <v>0.98306010928961884</v>
      </c>
      <c r="GS136" s="9">
        <v>7.4144516129038204E-2</v>
      </c>
      <c r="GT136" s="9">
        <v>58.958113548391822</v>
      </c>
      <c r="GU136" s="9">
        <v>59.03225806452086</v>
      </c>
      <c r="GV136" s="9">
        <v>7.6199820564885055E-4</v>
      </c>
      <c r="GW136" s="6">
        <v>6</v>
      </c>
      <c r="HA136" s="15">
        <v>129</v>
      </c>
      <c r="HB136" s="9">
        <v>0.98306010928961884</v>
      </c>
      <c r="HC136" s="9">
        <v>6.14053548387146E-2</v>
      </c>
      <c r="HD136" s="9">
        <v>58.970852709682141</v>
      </c>
      <c r="HE136" s="9">
        <v>59.032258064520853</v>
      </c>
      <c r="HF136" s="9">
        <v>6.310752655381643E-4</v>
      </c>
      <c r="HG136" s="6">
        <v>6</v>
      </c>
      <c r="HK136" s="15">
        <v>129</v>
      </c>
      <c r="HL136" s="9">
        <v>0.98306010928961884</v>
      </c>
      <c r="HM136" s="9">
        <v>5.3648516129036559E-2</v>
      </c>
      <c r="HN136" s="9">
        <v>58.978609548391823</v>
      </c>
      <c r="HO136" s="9">
        <v>59.03225806452086</v>
      </c>
      <c r="HP136" s="9">
        <v>5.5135666345037843E-4</v>
      </c>
      <c r="HQ136" s="6">
        <v>6</v>
      </c>
      <c r="HU136" s="15">
        <v>129</v>
      </c>
      <c r="HV136" s="9">
        <v>0.98306010928961884</v>
      </c>
      <c r="HW136" s="9">
        <v>4.7881064516132874E-2</v>
      </c>
      <c r="HX136" s="9">
        <v>58.984377000004734</v>
      </c>
      <c r="HY136" s="9">
        <v>59.032258064520867</v>
      </c>
      <c r="HZ136" s="9">
        <v>4.9208339538358485E-4</v>
      </c>
      <c r="IA136" s="6">
        <v>6</v>
      </c>
      <c r="IE136" s="15">
        <v>129</v>
      </c>
      <c r="IF136" s="9">
        <v>0.98306010928961884</v>
      </c>
      <c r="IG136" s="9">
        <v>4.5626032258068182E-2</v>
      </c>
      <c r="IH136" s="9">
        <v>58.986632032262797</v>
      </c>
      <c r="II136" s="9">
        <v>59.032258064520867</v>
      </c>
      <c r="IJ136" s="9">
        <v>4.6890797224999727E-4</v>
      </c>
      <c r="IK136" s="6">
        <v>6</v>
      </c>
      <c r="IO136" s="15">
        <v>129</v>
      </c>
      <c r="IP136" s="9">
        <v>0.98306010928961884</v>
      </c>
      <c r="IQ136" s="9">
        <v>4.6145516129035953E-2</v>
      </c>
      <c r="IR136" s="9">
        <v>58.986112548391823</v>
      </c>
      <c r="IS136" s="9">
        <v>59.03225806452086</v>
      </c>
      <c r="IT136" s="9">
        <v>4.7424681318129487E-4</v>
      </c>
      <c r="IU136" s="6">
        <v>6</v>
      </c>
      <c r="IY136" s="15">
        <v>129</v>
      </c>
      <c r="IZ136" s="9">
        <v>0.98306010928961884</v>
      </c>
      <c r="JA136" s="9">
        <v>5.502987096774635E-2</v>
      </c>
      <c r="JB136" s="9">
        <v>58.97722819355311</v>
      </c>
      <c r="JC136" s="9">
        <v>59.032258064520853</v>
      </c>
      <c r="JD136" s="9">
        <v>5.6555312683587459E-4</v>
      </c>
      <c r="JE136" s="6">
        <v>6</v>
      </c>
      <c r="JI136" s="15">
        <v>129</v>
      </c>
      <c r="JJ136" s="9">
        <v>0.98306010928961884</v>
      </c>
      <c r="JK136" s="9">
        <v>5.0006225806455619E-2</v>
      </c>
      <c r="JL136" s="9">
        <v>58.982251838714404</v>
      </c>
      <c r="JM136" s="9">
        <v>59.03225806452086</v>
      </c>
      <c r="JN136" s="9">
        <v>5.1392410828434809E-4</v>
      </c>
      <c r="JO136" s="6">
        <v>6</v>
      </c>
      <c r="JS136" s="15">
        <v>129</v>
      </c>
      <c r="JT136" s="9">
        <v>0.98306010928961884</v>
      </c>
      <c r="JU136" s="9">
        <v>6.3194032258069591E-2</v>
      </c>
      <c r="JV136" s="9">
        <v>58.969064032262793</v>
      </c>
      <c r="JW136" s="9">
        <v>59.03225806452086</v>
      </c>
      <c r="JX136" s="9">
        <v>6.4945786556297339E-4</v>
      </c>
      <c r="JY136" s="6">
        <v>6</v>
      </c>
      <c r="KC136" s="15">
        <v>129</v>
      </c>
      <c r="KD136" s="9">
        <v>0.98306010928961884</v>
      </c>
      <c r="KE136" s="9">
        <v>6.5726516129037529E-2</v>
      </c>
      <c r="KF136" s="9">
        <v>58.966531548391821</v>
      </c>
      <c r="KG136" s="9">
        <v>59.03225806452086</v>
      </c>
      <c r="KH136" s="9">
        <v>6.7548471510304954E-4</v>
      </c>
      <c r="KI136" s="6">
        <v>6</v>
      </c>
      <c r="KM136" s="15">
        <v>129</v>
      </c>
      <c r="KN136" s="9">
        <v>0.98306010928961884</v>
      </c>
      <c r="KO136" s="9">
        <v>6.7456161290327984E-2</v>
      </c>
      <c r="KP136" s="9">
        <v>58.96480190323053</v>
      </c>
      <c r="KQ136" s="9">
        <v>59.03225806452086</v>
      </c>
      <c r="KR136" s="9">
        <v>6.9326062865839283E-4</v>
      </c>
      <c r="KS136" s="6">
        <v>6</v>
      </c>
      <c r="KW136" s="15">
        <v>129</v>
      </c>
      <c r="KX136" s="9">
        <v>0.98306010928961884</v>
      </c>
      <c r="KY136" s="9">
        <v>6.714919354839248E-2</v>
      </c>
      <c r="KZ136" s="9">
        <v>58.965108870972465</v>
      </c>
      <c r="LA136" s="9">
        <v>59.03225806452086</v>
      </c>
      <c r="LB136" s="9">
        <v>6.9010585901717152E-4</v>
      </c>
      <c r="LC136" s="6">
        <v>6</v>
      </c>
    </row>
    <row r="137" spans="1:315" ht="15" thickBot="1">
      <c r="A137" s="6">
        <v>130</v>
      </c>
      <c r="B137" s="6">
        <v>1</v>
      </c>
      <c r="C137" s="6">
        <f>1-Table46[[#This Row],[qx (tau)]]</f>
        <v>0</v>
      </c>
      <c r="H137" s="16">
        <f t="shared" ref="H137" si="40">H136+1</f>
        <v>130</v>
      </c>
      <c r="I137" s="10">
        <f t="shared" si="34"/>
        <v>0.99972677595628556</v>
      </c>
      <c r="J137" s="9" cm="1">
        <f t="array" ref="J137">VLOOKUP($G$13,'qx Malaria'!$B$1:$I$31,(N137),FALSE)/(1-angola!I137*INDEX($E$6:$G$11,N137,2))</f>
        <v>4.1632500000214803</v>
      </c>
      <c r="K137" s="10">
        <f t="shared" si="32"/>
        <v>3655.8367500188619</v>
      </c>
      <c r="L137" s="10">
        <f t="shared" si="36"/>
        <v>3660.0000000188834</v>
      </c>
      <c r="M137" s="10">
        <f>(J137*Table46[[#This Row],[qx (tau)]])/L137</f>
        <v>1.1375000000000001E-3</v>
      </c>
      <c r="N137" s="6">
        <f t="shared" si="37"/>
        <v>6</v>
      </c>
      <c r="S137" s="16">
        <v>130</v>
      </c>
      <c r="T137" s="10">
        <v>0.99972677595628556</v>
      </c>
      <c r="U137" s="9">
        <v>2.8269840000145852</v>
      </c>
      <c r="V137" s="10">
        <v>3657.173016018869</v>
      </c>
      <c r="W137" s="10">
        <v>3660.0000000188834</v>
      </c>
      <c r="X137" s="10">
        <v>7.7239999999999991E-4</v>
      </c>
      <c r="Y137" s="6">
        <v>6</v>
      </c>
      <c r="AC137" s="16">
        <v>130</v>
      </c>
      <c r="AD137" s="10">
        <v>0.99972677595628556</v>
      </c>
      <c r="AE137" s="9">
        <v>3.1099020000160453</v>
      </c>
      <c r="AF137" s="10">
        <v>3656.8900980188678</v>
      </c>
      <c r="AG137" s="10">
        <v>3660.0000000188838</v>
      </c>
      <c r="AH137" s="10">
        <v>8.4969999999999989E-4</v>
      </c>
      <c r="AI137" s="6">
        <v>6</v>
      </c>
      <c r="AM137" s="16">
        <v>130</v>
      </c>
      <c r="AN137" s="10">
        <v>0.99972677595628556</v>
      </c>
      <c r="AO137" s="9">
        <v>3.2218980000166231</v>
      </c>
      <c r="AP137" s="10">
        <v>3656.7781020188672</v>
      </c>
      <c r="AQ137" s="10">
        <v>3660.0000000188838</v>
      </c>
      <c r="AR137" s="10">
        <v>8.8029999999999988E-4</v>
      </c>
      <c r="AS137" s="6">
        <v>6</v>
      </c>
      <c r="AW137" s="16">
        <v>130</v>
      </c>
      <c r="AX137" s="10">
        <v>0.99972677595628556</v>
      </c>
      <c r="AY137" s="9">
        <v>3.3606120000173387</v>
      </c>
      <c r="AZ137" s="10">
        <v>3656.6393880188662</v>
      </c>
      <c r="BA137" s="10">
        <v>3660.0000000188834</v>
      </c>
      <c r="BB137" s="10">
        <v>9.1819999999999998E-4</v>
      </c>
      <c r="BC137" s="6">
        <v>6</v>
      </c>
      <c r="BG137" s="16">
        <v>130</v>
      </c>
      <c r="BH137" s="10">
        <v>0.99972677595628556</v>
      </c>
      <c r="BI137" s="9">
        <v>3.5326320000182263</v>
      </c>
      <c r="BJ137" s="10">
        <v>3656.4673680188653</v>
      </c>
      <c r="BK137" s="10">
        <v>3660.0000000188834</v>
      </c>
      <c r="BL137" s="10">
        <v>9.6520000000000004E-4</v>
      </c>
      <c r="BM137" s="6">
        <v>6</v>
      </c>
      <c r="BQ137" s="16">
        <v>130</v>
      </c>
      <c r="BR137" s="10">
        <v>0.99972677595628556</v>
      </c>
      <c r="BS137" s="9">
        <v>3.6966000000190724</v>
      </c>
      <c r="BT137" s="10">
        <v>3656.3034000188645</v>
      </c>
      <c r="BU137" s="10">
        <v>3660.0000000188834</v>
      </c>
      <c r="BV137" s="10">
        <v>1.01E-3</v>
      </c>
      <c r="BW137" s="6">
        <v>6</v>
      </c>
      <c r="CA137" s="16">
        <v>130</v>
      </c>
      <c r="CB137" s="10">
        <v>0.99972677595628556</v>
      </c>
      <c r="CC137" s="9">
        <v>3.8722800000199786</v>
      </c>
      <c r="CD137" s="10">
        <v>3656.1277200188633</v>
      </c>
      <c r="CE137" s="10">
        <v>3660.0000000188834</v>
      </c>
      <c r="CF137" s="10">
        <v>1.0579999999999999E-3</v>
      </c>
      <c r="CG137" s="6">
        <v>6</v>
      </c>
      <c r="CK137" s="16">
        <v>130</v>
      </c>
      <c r="CL137" s="10">
        <v>0.99972677595628556</v>
      </c>
      <c r="CM137" s="9">
        <v>4.1149380000212314</v>
      </c>
      <c r="CN137" s="10">
        <v>3655.8850620188623</v>
      </c>
      <c r="CO137" s="10">
        <v>3660.0000000188834</v>
      </c>
      <c r="CP137" s="10">
        <v>1.1243000000000002E-3</v>
      </c>
      <c r="CQ137" s="6">
        <v>6</v>
      </c>
      <c r="CU137" s="16">
        <v>130</v>
      </c>
      <c r="CV137" s="10">
        <v>0.99972677595628556</v>
      </c>
      <c r="CW137" s="9">
        <v>4.4040780000227224</v>
      </c>
      <c r="CX137" s="10">
        <v>3655.5959220188606</v>
      </c>
      <c r="CY137" s="10">
        <v>3660.0000000188834</v>
      </c>
      <c r="CZ137" s="10">
        <v>1.2033E-3</v>
      </c>
      <c r="DA137" s="6">
        <v>6</v>
      </c>
      <c r="DE137" s="16">
        <v>130</v>
      </c>
      <c r="DF137" s="10">
        <v>0.99972677595628556</v>
      </c>
      <c r="DG137" s="9">
        <v>4.7052960000242763</v>
      </c>
      <c r="DH137" s="10">
        <v>3655.2947040188592</v>
      </c>
      <c r="DI137" s="10">
        <v>3660.0000000188834</v>
      </c>
      <c r="DJ137" s="10">
        <v>1.2856E-3</v>
      </c>
      <c r="DK137" s="6">
        <v>6</v>
      </c>
      <c r="DO137" s="16">
        <v>130</v>
      </c>
      <c r="DP137" s="10">
        <v>0.99972677595628556</v>
      </c>
      <c r="DQ137" s="9">
        <v>4.3206300000222919</v>
      </c>
      <c r="DR137" s="10">
        <v>3655.6793700188609</v>
      </c>
      <c r="DS137" s="10">
        <v>3660.0000000188834</v>
      </c>
      <c r="DT137" s="10">
        <v>1.1805000000000001E-3</v>
      </c>
      <c r="DU137" s="6">
        <v>6</v>
      </c>
      <c r="DY137" s="16">
        <v>130</v>
      </c>
      <c r="DZ137" s="10">
        <v>0.99972677595628556</v>
      </c>
      <c r="EA137" s="9">
        <v>5.4867060000283079</v>
      </c>
      <c r="EB137" s="10">
        <v>3654.5132940188555</v>
      </c>
      <c r="EC137" s="10">
        <v>3660.0000000188838</v>
      </c>
      <c r="ED137" s="10">
        <v>1.4990999999999997E-3</v>
      </c>
      <c r="EE137" s="6">
        <v>6</v>
      </c>
      <c r="EI137" s="16">
        <v>130</v>
      </c>
      <c r="EJ137" s="10">
        <v>0.99972677595628556</v>
      </c>
      <c r="EK137" s="9">
        <v>5.0983800000263049</v>
      </c>
      <c r="EL137" s="10">
        <v>3654.9016200188571</v>
      </c>
      <c r="EM137" s="10">
        <v>3660.0000000188834</v>
      </c>
      <c r="EN137" s="10">
        <v>1.3930000000000001E-3</v>
      </c>
      <c r="EO137" s="6">
        <v>6</v>
      </c>
      <c r="ES137" s="16">
        <v>130</v>
      </c>
      <c r="ET137" s="10">
        <v>0.99972677595628556</v>
      </c>
      <c r="EU137" s="9">
        <v>6.5565240000338276</v>
      </c>
      <c r="EV137" s="10">
        <v>3653.4434760188497</v>
      </c>
      <c r="EW137" s="10">
        <v>3660.0000000188834</v>
      </c>
      <c r="EX137" s="10">
        <v>1.7914000000000001E-3</v>
      </c>
      <c r="EY137" s="6">
        <v>6</v>
      </c>
      <c r="FC137" s="16">
        <f t="shared" ref="FC137" si="41">FC136+1</f>
        <v>130</v>
      </c>
      <c r="FD137" s="10">
        <f t="shared" si="35"/>
        <v>0.99972677595628556</v>
      </c>
      <c r="FE137" s="9" cm="1">
        <f t="array" ref="FE137">VLOOKUP($G$13,'qx Malaria'!$B$1:$I$31,(FI137),FALSE)/(1-angola!FD137*INDEX($E$6:$G$11,FI137,2))</f>
        <v>4.1632500000214803</v>
      </c>
      <c r="FF137" s="10">
        <f t="shared" si="33"/>
        <v>3655.8367500188619</v>
      </c>
      <c r="FG137" s="10">
        <f t="shared" si="38"/>
        <v>3660.0000000188834</v>
      </c>
      <c r="FH137" s="10">
        <f>(FE137*Table46[[#This Row],[qx (tau)]])/FG137</f>
        <v>1.1375000000000001E-3</v>
      </c>
      <c r="FI137" s="6">
        <f t="shared" si="39"/>
        <v>6</v>
      </c>
      <c r="FM137" s="16">
        <v>130</v>
      </c>
      <c r="FN137" s="10">
        <v>0.99972677595628556</v>
      </c>
      <c r="FO137" s="9">
        <v>7.3243920000377889</v>
      </c>
      <c r="FP137" s="10">
        <v>3652.6756080188457</v>
      </c>
      <c r="FQ137" s="10">
        <v>3660.0000000188834</v>
      </c>
      <c r="FR137" s="10">
        <v>2.0011999999999999E-3</v>
      </c>
      <c r="FS137" s="6">
        <v>6</v>
      </c>
      <c r="FW137" s="16">
        <v>130</v>
      </c>
      <c r="FX137" s="10">
        <v>0.99972677595628556</v>
      </c>
      <c r="FY137" s="9">
        <v>6.0781620000313596</v>
      </c>
      <c r="FZ137" s="10">
        <v>3653.9218380188522</v>
      </c>
      <c r="GA137" s="10">
        <v>3660.0000000188834</v>
      </c>
      <c r="GB137" s="10">
        <v>1.6607E-3</v>
      </c>
      <c r="GC137" s="6">
        <v>6</v>
      </c>
      <c r="GG137" s="16">
        <v>130</v>
      </c>
      <c r="GH137" s="10">
        <v>0.99972677595628556</v>
      </c>
      <c r="GI137" s="9">
        <v>6.4302540000331767</v>
      </c>
      <c r="GJ137" s="10">
        <v>3653.5697460188503</v>
      </c>
      <c r="GK137" s="10">
        <v>3660.0000000188834</v>
      </c>
      <c r="GL137" s="10">
        <v>1.7569E-3</v>
      </c>
      <c r="GM137" s="6">
        <v>6</v>
      </c>
      <c r="GQ137" s="16">
        <v>130</v>
      </c>
      <c r="GR137" s="10">
        <v>0.99972677595628556</v>
      </c>
      <c r="GS137" s="9">
        <v>4.5969600000237172</v>
      </c>
      <c r="GT137" s="10">
        <v>3655.4030400188599</v>
      </c>
      <c r="GU137" s="10">
        <v>3660.0000000188834</v>
      </c>
      <c r="GV137" s="10">
        <v>1.256E-3</v>
      </c>
      <c r="GW137" s="6">
        <v>6</v>
      </c>
      <c r="HA137" s="16">
        <v>130</v>
      </c>
      <c r="HB137" s="10">
        <v>0.99972677595628556</v>
      </c>
      <c r="HC137" s="9">
        <v>3.8071320000196427</v>
      </c>
      <c r="HD137" s="10">
        <v>3656.1928680188639</v>
      </c>
      <c r="HE137" s="10">
        <v>3660.0000000188834</v>
      </c>
      <c r="HF137" s="10">
        <v>1.0402E-3</v>
      </c>
      <c r="HG137" s="6">
        <v>6</v>
      </c>
      <c r="HK137" s="16">
        <v>130</v>
      </c>
      <c r="HL137" s="10">
        <v>0.99972677595628556</v>
      </c>
      <c r="HM137" s="9">
        <v>3.3262080000171612</v>
      </c>
      <c r="HN137" s="10">
        <v>3656.6737920188662</v>
      </c>
      <c r="HO137" s="10">
        <v>3660.0000000188834</v>
      </c>
      <c r="HP137" s="10">
        <v>9.0879999999999997E-4</v>
      </c>
      <c r="HQ137" s="6">
        <v>6</v>
      </c>
      <c r="HU137" s="16">
        <v>130</v>
      </c>
      <c r="HV137" s="10">
        <v>0.99972677595628556</v>
      </c>
      <c r="HW137" s="9">
        <v>2.9686260000153166</v>
      </c>
      <c r="HX137" s="10">
        <v>3657.0313740188685</v>
      </c>
      <c r="HY137" s="10">
        <v>3660.0000000188838</v>
      </c>
      <c r="HZ137" s="10">
        <v>8.1110000000000004E-4</v>
      </c>
      <c r="IA137" s="6">
        <v>6</v>
      </c>
      <c r="IE137" s="16">
        <v>130</v>
      </c>
      <c r="IF137" s="10">
        <v>0.99972677595628556</v>
      </c>
      <c r="IG137" s="9">
        <v>2.8288140000145954</v>
      </c>
      <c r="IH137" s="10">
        <v>3657.1711860188689</v>
      </c>
      <c r="II137" s="10">
        <v>3660.0000000188834</v>
      </c>
      <c r="IJ137" s="10">
        <v>7.7290000000000008E-4</v>
      </c>
      <c r="IK137" s="6">
        <v>6</v>
      </c>
      <c r="IO137" s="16">
        <v>130</v>
      </c>
      <c r="IP137" s="10">
        <v>0.99972677595628556</v>
      </c>
      <c r="IQ137" s="9">
        <v>2.8610220000147613</v>
      </c>
      <c r="IR137" s="10">
        <v>3657.1389780188688</v>
      </c>
      <c r="IS137" s="10">
        <v>3660.0000000188834</v>
      </c>
      <c r="IT137" s="10">
        <v>7.8170000000000008E-4</v>
      </c>
      <c r="IU137" s="6">
        <v>6</v>
      </c>
      <c r="IY137" s="16">
        <v>130</v>
      </c>
      <c r="IZ137" s="10">
        <v>0.99972677595628556</v>
      </c>
      <c r="JA137" s="9">
        <v>3.4118520000176034</v>
      </c>
      <c r="JB137" s="10">
        <v>3656.5881480188659</v>
      </c>
      <c r="JC137" s="10">
        <v>3660.0000000188834</v>
      </c>
      <c r="JD137" s="10">
        <v>9.3220000000000011E-4</v>
      </c>
      <c r="JE137" s="6">
        <v>6</v>
      </c>
      <c r="JI137" s="16">
        <v>130</v>
      </c>
      <c r="JJ137" s="10">
        <v>0.99972677595628556</v>
      </c>
      <c r="JK137" s="9">
        <v>3.100386000015996</v>
      </c>
      <c r="JL137" s="10">
        <v>3656.8996140188674</v>
      </c>
      <c r="JM137" s="10">
        <v>3660.0000000188834</v>
      </c>
      <c r="JN137" s="10">
        <v>8.4709999999999994E-4</v>
      </c>
      <c r="JO137" s="6">
        <v>6</v>
      </c>
      <c r="JS137" s="16">
        <v>130</v>
      </c>
      <c r="JT137" s="10">
        <v>0.99972677595628556</v>
      </c>
      <c r="JU137" s="9">
        <v>3.9180300000202148</v>
      </c>
      <c r="JV137" s="10">
        <v>3656.0819700188636</v>
      </c>
      <c r="JW137" s="10">
        <v>3660.0000000188838</v>
      </c>
      <c r="JX137" s="10">
        <v>1.0704999999999998E-3</v>
      </c>
      <c r="JY137" s="6">
        <v>6</v>
      </c>
      <c r="KC137" s="16">
        <v>130</v>
      </c>
      <c r="KD137" s="10">
        <v>0.99972677595628556</v>
      </c>
      <c r="KE137" s="9">
        <v>4.0750440000210251</v>
      </c>
      <c r="KF137" s="10">
        <v>3655.9249560188623</v>
      </c>
      <c r="KG137" s="10">
        <v>3660.0000000188834</v>
      </c>
      <c r="KH137" s="10">
        <v>1.1134000000000001E-3</v>
      </c>
      <c r="KI137" s="6">
        <v>6</v>
      </c>
      <c r="KM137" s="16">
        <v>130</v>
      </c>
      <c r="KN137" s="10">
        <v>0.99972677595628556</v>
      </c>
      <c r="KO137" s="9">
        <v>4.1822820000215781</v>
      </c>
      <c r="KP137" s="10">
        <v>3655.8177180188618</v>
      </c>
      <c r="KQ137" s="10">
        <v>3660.0000000188834</v>
      </c>
      <c r="KR137" s="10">
        <v>1.1427E-3</v>
      </c>
      <c r="KS137" s="6">
        <v>6</v>
      </c>
      <c r="KW137" s="16">
        <v>130</v>
      </c>
      <c r="KX137" s="10">
        <v>0.99972677595628556</v>
      </c>
      <c r="KY137" s="9">
        <v>4.1632500000214803</v>
      </c>
      <c r="KZ137" s="10">
        <v>3655.8367500188619</v>
      </c>
      <c r="LA137" s="10">
        <v>3660.0000000188834</v>
      </c>
      <c r="LB137" s="10">
        <v>1.1375000000000001E-3</v>
      </c>
      <c r="LC137" s="6">
        <v>6</v>
      </c>
    </row>
    <row r="138" spans="1:315" ht="15" thickTop="1"/>
  </sheetData>
  <mergeCells count="31">
    <mergeCell ref="JI5:JN5"/>
    <mergeCell ref="JS5:JX5"/>
    <mergeCell ref="KC5:KH5"/>
    <mergeCell ref="KM5:KR5"/>
    <mergeCell ref="KW5:LB5"/>
    <mergeCell ref="HK5:HP5"/>
    <mergeCell ref="HU5:HZ5"/>
    <mergeCell ref="IE5:IJ5"/>
    <mergeCell ref="IO5:IT5"/>
    <mergeCell ref="IY5:JD5"/>
    <mergeCell ref="FW5:GB5"/>
    <mergeCell ref="GG5:GL5"/>
    <mergeCell ref="GQ5:GV5"/>
    <mergeCell ref="HA5:HF5"/>
    <mergeCell ref="DY5:ED5"/>
    <mergeCell ref="EI5:EN5"/>
    <mergeCell ref="ES5:EX5"/>
    <mergeCell ref="FC5:FH5"/>
    <mergeCell ref="FM5:FR5"/>
    <mergeCell ref="CK5:CP5"/>
    <mergeCell ref="CU5:CZ5"/>
    <mergeCell ref="DE5:DJ5"/>
    <mergeCell ref="DO5:DT5"/>
    <mergeCell ref="H5:M5"/>
    <mergeCell ref="S5:X5"/>
    <mergeCell ref="AC5:AH5"/>
    <mergeCell ref="AM5:AR5"/>
    <mergeCell ref="AW5:BB5"/>
    <mergeCell ref="BG5:BL5"/>
    <mergeCell ref="BQ5:BV5"/>
    <mergeCell ref="CA5:CF5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7"/>
  <dimension ref="A4:LC138"/>
  <sheetViews>
    <sheetView workbookViewId="0">
      <selection activeCell="U8" sqref="U8"/>
    </sheetView>
  </sheetViews>
  <sheetFormatPr defaultRowHeight="14.4"/>
  <cols>
    <col min="7" max="7" width="17.6640625" bestFit="1" customWidth="1"/>
    <col min="15" max="15" width="8.88671875" style="22"/>
  </cols>
  <sheetData>
    <row r="4" spans="1:315" ht="15" thickBot="1"/>
    <row r="5" spans="1:315" ht="15.6" thickTop="1" thickBot="1">
      <c r="E5" s="6"/>
      <c r="F5" s="6"/>
      <c r="G5" s="6"/>
      <c r="H5" s="40" t="s">
        <v>101</v>
      </c>
      <c r="I5" s="41"/>
      <c r="J5" s="41"/>
      <c r="K5" s="41"/>
      <c r="L5" s="41"/>
      <c r="M5" s="42"/>
      <c r="N5" s="6"/>
      <c r="P5" s="6"/>
      <c r="Q5" s="6"/>
      <c r="R5" s="6"/>
      <c r="S5" s="40" t="s">
        <v>41</v>
      </c>
      <c r="T5" s="41"/>
      <c r="U5" s="41"/>
      <c r="V5" s="41"/>
      <c r="W5" s="41"/>
      <c r="X5" s="42"/>
      <c r="Y5" s="6"/>
      <c r="Z5" s="6"/>
      <c r="AA5" s="6"/>
      <c r="AB5" s="6"/>
      <c r="AC5" s="40" t="s">
        <v>102</v>
      </c>
      <c r="AD5" s="41"/>
      <c r="AE5" s="41"/>
      <c r="AF5" s="41"/>
      <c r="AG5" s="41"/>
      <c r="AH5" s="42"/>
      <c r="AI5" s="6"/>
      <c r="AJ5" s="6"/>
      <c r="AK5" s="6"/>
      <c r="AL5" s="6"/>
      <c r="AM5" s="40" t="s">
        <v>103</v>
      </c>
      <c r="AN5" s="41"/>
      <c r="AO5" s="41"/>
      <c r="AP5" s="41"/>
      <c r="AQ5" s="41"/>
      <c r="AR5" s="42"/>
      <c r="AS5" s="6"/>
      <c r="AT5" s="6"/>
      <c r="AU5" s="6"/>
      <c r="AV5" s="6"/>
      <c r="AW5" s="40" t="s">
        <v>104</v>
      </c>
      <c r="AX5" s="41"/>
      <c r="AY5" s="41"/>
      <c r="AZ5" s="41"/>
      <c r="BA5" s="41"/>
      <c r="BB5" s="42"/>
      <c r="BC5" s="6"/>
      <c r="BD5" s="6"/>
      <c r="BE5" s="6"/>
      <c r="BF5" s="6"/>
      <c r="BG5" s="40" t="s">
        <v>105</v>
      </c>
      <c r="BH5" s="41"/>
      <c r="BI5" s="41"/>
      <c r="BJ5" s="41"/>
      <c r="BK5" s="41"/>
      <c r="BL5" s="42"/>
      <c r="BM5" s="6"/>
      <c r="BN5" s="6"/>
      <c r="BO5" s="6"/>
      <c r="BP5" s="6"/>
      <c r="BQ5" s="40" t="s">
        <v>106</v>
      </c>
      <c r="BR5" s="41"/>
      <c r="BS5" s="41"/>
      <c r="BT5" s="41"/>
      <c r="BU5" s="41"/>
      <c r="BV5" s="42"/>
      <c r="BW5" s="6"/>
      <c r="BX5" s="6"/>
      <c r="BY5" s="6"/>
      <c r="BZ5" s="6"/>
      <c r="CA5" s="40" t="s">
        <v>107</v>
      </c>
      <c r="CB5" s="41"/>
      <c r="CC5" s="41"/>
      <c r="CD5" s="41"/>
      <c r="CE5" s="41"/>
      <c r="CF5" s="42"/>
      <c r="CG5" s="6"/>
      <c r="CH5" s="6"/>
      <c r="CI5" s="6"/>
      <c r="CJ5" s="6"/>
      <c r="CK5" s="40" t="s">
        <v>108</v>
      </c>
      <c r="CL5" s="41"/>
      <c r="CM5" s="41"/>
      <c r="CN5" s="41"/>
      <c r="CO5" s="41"/>
      <c r="CP5" s="42"/>
      <c r="CQ5" s="6"/>
      <c r="CR5" s="6"/>
      <c r="CS5" s="6"/>
      <c r="CT5" s="6"/>
      <c r="CU5" s="40" t="s">
        <v>110</v>
      </c>
      <c r="CV5" s="41"/>
      <c r="CW5" s="41"/>
      <c r="CX5" s="41"/>
      <c r="CY5" s="41"/>
      <c r="CZ5" s="42"/>
      <c r="DA5" s="6"/>
      <c r="DB5" s="6"/>
      <c r="DC5" s="6"/>
      <c r="DD5" s="6"/>
      <c r="DE5" s="40" t="s">
        <v>109</v>
      </c>
      <c r="DF5" s="41"/>
      <c r="DG5" s="41"/>
      <c r="DH5" s="41"/>
      <c r="DI5" s="41"/>
      <c r="DJ5" s="42"/>
      <c r="DK5" s="6"/>
      <c r="DL5" s="6"/>
      <c r="DM5" s="6"/>
      <c r="DN5" s="6"/>
      <c r="DO5" s="40" t="s">
        <v>111</v>
      </c>
      <c r="DP5" s="41"/>
      <c r="DQ5" s="41"/>
      <c r="DR5" s="41"/>
      <c r="DS5" s="41"/>
      <c r="DT5" s="42"/>
      <c r="DU5" s="6"/>
      <c r="DV5" s="6"/>
      <c r="DW5" s="6"/>
      <c r="DX5" s="6"/>
      <c r="DY5" s="40" t="s">
        <v>112</v>
      </c>
      <c r="DZ5" s="41"/>
      <c r="EA5" s="41"/>
      <c r="EB5" s="41"/>
      <c r="EC5" s="41"/>
      <c r="ED5" s="42"/>
      <c r="EE5" s="6"/>
      <c r="EF5" s="6"/>
      <c r="EG5" s="6"/>
      <c r="EH5" s="6"/>
      <c r="EI5" s="40" t="s">
        <v>113</v>
      </c>
      <c r="EJ5" s="41"/>
      <c r="EK5" s="41"/>
      <c r="EL5" s="41"/>
      <c r="EM5" s="41"/>
      <c r="EN5" s="42"/>
      <c r="EO5" s="6"/>
      <c r="EP5" s="6"/>
      <c r="EQ5" s="6"/>
      <c r="ER5" s="6"/>
      <c r="ES5" s="40" t="s">
        <v>114</v>
      </c>
      <c r="ET5" s="41"/>
      <c r="EU5" s="41"/>
      <c r="EV5" s="41"/>
      <c r="EW5" s="41"/>
      <c r="EX5" s="42"/>
      <c r="EY5" s="6"/>
      <c r="EZ5" s="6"/>
      <c r="FA5" s="6"/>
      <c r="FB5" s="6"/>
      <c r="FC5" s="40" t="s">
        <v>115</v>
      </c>
      <c r="FD5" s="41"/>
      <c r="FE5" s="41"/>
      <c r="FF5" s="41"/>
      <c r="FG5" s="41"/>
      <c r="FH5" s="42"/>
      <c r="FI5" s="6"/>
      <c r="FJ5" s="6"/>
      <c r="FK5" s="6"/>
      <c r="FL5" s="6"/>
      <c r="FM5" s="40" t="s">
        <v>116</v>
      </c>
      <c r="FN5" s="41"/>
      <c r="FO5" s="41"/>
      <c r="FP5" s="41"/>
      <c r="FQ5" s="41"/>
      <c r="FR5" s="42"/>
      <c r="FS5" s="6"/>
      <c r="FT5" s="6"/>
      <c r="FU5" s="6"/>
      <c r="FV5" s="6"/>
      <c r="FW5" s="40" t="s">
        <v>117</v>
      </c>
      <c r="FX5" s="41"/>
      <c r="FY5" s="41"/>
      <c r="FZ5" s="41"/>
      <c r="GA5" s="41"/>
      <c r="GB5" s="42"/>
      <c r="GC5" s="6"/>
      <c r="GD5" s="6"/>
      <c r="GE5" s="6"/>
      <c r="GF5" s="6"/>
      <c r="GG5" s="40" t="s">
        <v>118</v>
      </c>
      <c r="GH5" s="41"/>
      <c r="GI5" s="41"/>
      <c r="GJ5" s="41"/>
      <c r="GK5" s="41"/>
      <c r="GL5" s="42"/>
      <c r="GM5" s="6"/>
      <c r="GN5" s="6"/>
      <c r="GO5" s="6"/>
      <c r="GP5" s="6"/>
      <c r="GQ5" s="40" t="s">
        <v>119</v>
      </c>
      <c r="GR5" s="41"/>
      <c r="GS5" s="41"/>
      <c r="GT5" s="41"/>
      <c r="GU5" s="41"/>
      <c r="GV5" s="42"/>
      <c r="GW5" s="6"/>
      <c r="GX5" s="6"/>
      <c r="GY5" s="6"/>
      <c r="GZ5" s="6"/>
      <c r="HA5" s="40" t="s">
        <v>120</v>
      </c>
      <c r="HB5" s="41"/>
      <c r="HC5" s="41"/>
      <c r="HD5" s="41"/>
      <c r="HE5" s="41"/>
      <c r="HF5" s="42"/>
      <c r="HG5" s="6"/>
      <c r="HH5" s="6"/>
      <c r="HI5" s="6"/>
      <c r="HJ5" s="6"/>
      <c r="HK5" s="40" t="s">
        <v>101</v>
      </c>
      <c r="HL5" s="41"/>
      <c r="HM5" s="41"/>
      <c r="HN5" s="41"/>
      <c r="HO5" s="41"/>
      <c r="HP5" s="42"/>
      <c r="HQ5" s="6"/>
      <c r="HR5" s="6"/>
      <c r="HS5" s="6"/>
      <c r="HT5" s="6"/>
      <c r="HU5" s="40" t="s">
        <v>121</v>
      </c>
      <c r="HV5" s="41"/>
      <c r="HW5" s="41"/>
      <c r="HX5" s="41"/>
      <c r="HY5" s="41"/>
      <c r="HZ5" s="42"/>
      <c r="IA5" s="6"/>
      <c r="IB5" s="6"/>
      <c r="IC5" s="6"/>
      <c r="ID5" s="6"/>
      <c r="IE5" s="40" t="s">
        <v>122</v>
      </c>
      <c r="IF5" s="41"/>
      <c r="IG5" s="41"/>
      <c r="IH5" s="41"/>
      <c r="II5" s="41"/>
      <c r="IJ5" s="42"/>
      <c r="IK5" s="6"/>
      <c r="IL5" s="6"/>
      <c r="IM5" s="6"/>
      <c r="IN5" s="6"/>
      <c r="IO5" s="40" t="s">
        <v>123</v>
      </c>
      <c r="IP5" s="41"/>
      <c r="IQ5" s="41"/>
      <c r="IR5" s="41"/>
      <c r="IS5" s="41"/>
      <c r="IT5" s="42"/>
      <c r="IU5" s="6"/>
      <c r="IV5" s="6"/>
      <c r="IW5" s="6"/>
      <c r="IX5" s="6"/>
      <c r="IY5" s="40" t="s">
        <v>124</v>
      </c>
      <c r="IZ5" s="41"/>
      <c r="JA5" s="41"/>
      <c r="JB5" s="41"/>
      <c r="JC5" s="41"/>
      <c r="JD5" s="42"/>
      <c r="JE5" s="6"/>
      <c r="JF5" s="6"/>
      <c r="JG5" s="6"/>
      <c r="JH5" s="6"/>
      <c r="JI5" s="40" t="s">
        <v>125</v>
      </c>
      <c r="JJ5" s="41"/>
      <c r="JK5" s="41"/>
      <c r="JL5" s="41"/>
      <c r="JM5" s="41"/>
      <c r="JN5" s="42"/>
      <c r="JO5" s="6"/>
      <c r="JP5" s="6"/>
      <c r="JQ5" s="6"/>
      <c r="JR5" s="6"/>
      <c r="JS5" s="40" t="s">
        <v>126</v>
      </c>
      <c r="JT5" s="41"/>
      <c r="JU5" s="41"/>
      <c r="JV5" s="41"/>
      <c r="JW5" s="41"/>
      <c r="JX5" s="42"/>
      <c r="JY5" s="6"/>
      <c r="JZ5" s="6"/>
      <c r="KA5" s="6"/>
      <c r="KB5" s="6"/>
      <c r="KC5" s="40" t="s">
        <v>127</v>
      </c>
      <c r="KD5" s="41"/>
      <c r="KE5" s="41"/>
      <c r="KF5" s="41"/>
      <c r="KG5" s="41"/>
      <c r="KH5" s="42"/>
      <c r="KI5" s="6"/>
      <c r="KJ5" s="6"/>
      <c r="KK5" s="6"/>
      <c r="KL5" s="6"/>
      <c r="KM5" s="40" t="s">
        <v>128</v>
      </c>
      <c r="KN5" s="41"/>
      <c r="KO5" s="41"/>
      <c r="KP5" s="41"/>
      <c r="KQ5" s="41"/>
      <c r="KR5" s="42"/>
      <c r="KS5" s="6"/>
      <c r="KT5" s="6"/>
      <c r="KU5" s="6"/>
      <c r="KV5" s="6"/>
      <c r="KW5" s="40" t="s">
        <v>129</v>
      </c>
      <c r="KX5" s="41"/>
      <c r="KY5" s="41"/>
      <c r="KZ5" s="41"/>
      <c r="LA5" s="41"/>
      <c r="LB5" s="42"/>
      <c r="LC5" s="6"/>
    </row>
    <row r="6" spans="1:315" ht="15.6" thickTop="1" thickBot="1">
      <c r="A6" s="6" t="s">
        <v>12</v>
      </c>
      <c r="B6" t="s">
        <v>13</v>
      </c>
      <c r="C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N6" s="6"/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Y6" s="6"/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I6" s="6"/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S6" s="6"/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C6" s="6"/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M6" s="6"/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W6" s="6"/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G6" s="6"/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Q6" s="6"/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A6" s="6"/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K6" s="6"/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U6" s="6"/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E6" s="6"/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O6" s="6"/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Y6" s="6"/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I6" s="6"/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S6" s="6"/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C6" s="6"/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M6" s="6"/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W6" s="6"/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G6" s="6"/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Q6" s="6"/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A6" s="6"/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K6" s="6"/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U6" s="6"/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E6" s="6"/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O6" s="6"/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Y6" s="6"/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I6" s="6"/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S6" s="6"/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  <c r="LC6" s="6"/>
    </row>
    <row r="7" spans="1:315" ht="15" thickTop="1">
      <c r="A7" s="6">
        <v>0</v>
      </c>
      <c r="B7">
        <v>0.27519576240407795</v>
      </c>
      <c r="C7">
        <f>1-Table4689[[#This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0.48476104537261389</v>
      </c>
      <c r="H7" s="15">
        <v>0</v>
      </c>
      <c r="I7" s="9">
        <v>0</v>
      </c>
      <c r="J7" s="9" cm="1">
        <f t="array" ref="J7">VLOOKUP($G$13,'qx Malaria'!$B$62:$I$91,(N7),FALSE)/(1-nigeria!I7*INDEX($E$6:$G$11,N7,2))</f>
        <v>2.8530000000000001E-3</v>
      </c>
      <c r="K7" s="12">
        <f>$G$7/(1-I7*$F$7)</f>
        <v>0.48476104537261389</v>
      </c>
      <c r="L7" s="9">
        <f>K7+J7</f>
        <v>0.48761404537261388</v>
      </c>
      <c r="M7" s="9">
        <f>(J7*Table4689[[#This Row],[qx (tau)]])/L7</f>
        <v>1.6101535991213478E-3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0.4811765453726139</v>
      </c>
      <c r="S7" s="15">
        <v>0</v>
      </c>
      <c r="T7" s="9">
        <v>0</v>
      </c>
      <c r="U7" s="9">
        <v>6.4374999999999996E-3</v>
      </c>
      <c r="V7" s="12">
        <v>0.4811765453726139</v>
      </c>
      <c r="W7" s="9">
        <v>0.48761404537261388</v>
      </c>
      <c r="X7" s="9">
        <v>3.6331453888340959E-3</v>
      </c>
      <c r="Y7" s="6">
        <v>2</v>
      </c>
      <c r="Z7" s="9" t="s">
        <v>14</v>
      </c>
      <c r="AA7" s="9">
        <v>0.48761404537261388</v>
      </c>
      <c r="AB7" s="18">
        <v>0.48102894537261387</v>
      </c>
      <c r="AC7" s="15">
        <v>0</v>
      </c>
      <c r="AD7" s="9">
        <v>0</v>
      </c>
      <c r="AE7" s="9">
        <v>6.5851E-3</v>
      </c>
      <c r="AF7" s="12">
        <v>0.48102894537261387</v>
      </c>
      <c r="AG7" s="9">
        <v>0.48761404537261388</v>
      </c>
      <c r="AH7" s="9">
        <v>3.7164467106813835E-3</v>
      </c>
      <c r="AI7" s="6">
        <v>2</v>
      </c>
      <c r="AJ7" s="9" t="s">
        <v>14</v>
      </c>
      <c r="AK7" s="9">
        <v>0.48761404537261388</v>
      </c>
      <c r="AL7" s="18">
        <v>0.48090714537261386</v>
      </c>
      <c r="AM7" s="15">
        <v>0</v>
      </c>
      <c r="AN7" s="9">
        <v>0</v>
      </c>
      <c r="AO7" s="9">
        <v>6.7069000000000009E-3</v>
      </c>
      <c r="AP7" s="12">
        <v>0.48090714537261386</v>
      </c>
      <c r="AQ7" s="9">
        <v>0.48761404537261388</v>
      </c>
      <c r="AR7" s="9">
        <v>3.785187232368373E-3</v>
      </c>
      <c r="AS7" s="6">
        <v>2</v>
      </c>
      <c r="AT7" s="9" t="s">
        <v>14</v>
      </c>
      <c r="AU7" s="9">
        <v>0.48761404537261388</v>
      </c>
      <c r="AV7" s="18">
        <v>0.48080144537261388</v>
      </c>
      <c r="AW7" s="15">
        <v>0</v>
      </c>
      <c r="AX7" s="9">
        <v>0</v>
      </c>
      <c r="AY7" s="9">
        <v>6.8126000000000003E-3</v>
      </c>
      <c r="AZ7" s="12">
        <v>0.48080144537261388</v>
      </c>
      <c r="BA7" s="9">
        <v>0.48761404537261388</v>
      </c>
      <c r="BB7" s="9">
        <v>3.8448413632576565E-3</v>
      </c>
      <c r="BC7" s="6">
        <v>2</v>
      </c>
      <c r="BD7" s="9" t="s">
        <v>14</v>
      </c>
      <c r="BE7" s="9">
        <v>0.48761404537261388</v>
      </c>
      <c r="BF7" s="18">
        <v>0.48075914537261388</v>
      </c>
      <c r="BG7" s="15">
        <v>0</v>
      </c>
      <c r="BH7" s="9">
        <v>0</v>
      </c>
      <c r="BI7" s="9">
        <v>6.8548999999999997E-3</v>
      </c>
      <c r="BJ7" s="12">
        <v>0.48075914537261388</v>
      </c>
      <c r="BK7" s="9">
        <v>0.48761404537261388</v>
      </c>
      <c r="BL7" s="9">
        <v>3.8687143030553543E-3</v>
      </c>
      <c r="BM7" s="6">
        <v>2</v>
      </c>
      <c r="BN7" s="9" t="s">
        <v>14</v>
      </c>
      <c r="BO7" s="9">
        <v>0.48761404537261388</v>
      </c>
      <c r="BP7" s="18">
        <v>0.48079164537261387</v>
      </c>
      <c r="BQ7" s="15">
        <v>0</v>
      </c>
      <c r="BR7" s="9">
        <v>0</v>
      </c>
      <c r="BS7" s="9">
        <v>6.8224000000000002E-3</v>
      </c>
      <c r="BT7" s="12">
        <v>0.48079164537261387</v>
      </c>
      <c r="BU7" s="9">
        <v>0.48761404537261388</v>
      </c>
      <c r="BV7" s="9">
        <v>3.8503722098301727E-3</v>
      </c>
      <c r="BW7" s="6">
        <v>2</v>
      </c>
      <c r="BX7" s="9" t="s">
        <v>14</v>
      </c>
      <c r="BY7" s="9">
        <v>0.48761404537261388</v>
      </c>
      <c r="BZ7" s="18">
        <v>0.48084884537261385</v>
      </c>
      <c r="CA7" s="15">
        <v>0</v>
      </c>
      <c r="CB7" s="9">
        <v>0</v>
      </c>
      <c r="CC7" s="9">
        <v>6.7651999999999999E-3</v>
      </c>
      <c r="CD7" s="12">
        <v>0.48084884537261385</v>
      </c>
      <c r="CE7" s="9">
        <v>0.48761404537261388</v>
      </c>
      <c r="CF7" s="9">
        <v>3.8180901257538528E-3</v>
      </c>
      <c r="CG7" s="6">
        <v>2</v>
      </c>
      <c r="CH7" s="9" t="s">
        <v>14</v>
      </c>
      <c r="CI7" s="9">
        <v>0.48761404537261388</v>
      </c>
      <c r="CJ7" s="18">
        <v>0.4808870453726139</v>
      </c>
      <c r="CK7" s="15">
        <v>0</v>
      </c>
      <c r="CL7" s="9">
        <v>0</v>
      </c>
      <c r="CM7" s="9">
        <v>6.7270000000000003E-3</v>
      </c>
      <c r="CN7" s="12">
        <v>0.4808870453726139</v>
      </c>
      <c r="CO7" s="9">
        <v>0.48761404537261388</v>
      </c>
      <c r="CP7" s="9">
        <v>3.7965311115630237E-3</v>
      </c>
      <c r="CQ7" s="6">
        <v>2</v>
      </c>
      <c r="CR7" s="9" t="s">
        <v>14</v>
      </c>
      <c r="CS7" s="9">
        <v>0.48761404537261388</v>
      </c>
      <c r="CT7" s="18">
        <v>0.48094924537261385</v>
      </c>
      <c r="CU7" s="15">
        <v>0</v>
      </c>
      <c r="CV7" s="9">
        <v>0</v>
      </c>
      <c r="CW7" s="9">
        <v>6.6648000000000002E-3</v>
      </c>
      <c r="CX7" s="12">
        <v>0.48094924537261385</v>
      </c>
      <c r="CY7" s="9">
        <v>0.48761404537261388</v>
      </c>
      <c r="CZ7" s="9">
        <v>3.7614271669905216E-3</v>
      </c>
      <c r="DA7" s="6">
        <v>2</v>
      </c>
      <c r="DB7" s="9" t="s">
        <v>14</v>
      </c>
      <c r="DC7" s="9">
        <v>0.48761404537261388</v>
      </c>
      <c r="DD7" s="18">
        <v>0.48104474537261388</v>
      </c>
      <c r="DE7" s="15">
        <v>0</v>
      </c>
      <c r="DF7" s="9">
        <v>0</v>
      </c>
      <c r="DG7" s="9">
        <v>6.5692999999999993E-3</v>
      </c>
      <c r="DH7" s="12">
        <v>0.48104474537261388</v>
      </c>
      <c r="DI7" s="9">
        <v>0.48761404537261388</v>
      </c>
      <c r="DJ7" s="9">
        <v>3.7075296315134485E-3</v>
      </c>
      <c r="DK7" s="6">
        <v>2</v>
      </c>
      <c r="DL7" s="9" t="s">
        <v>14</v>
      </c>
      <c r="DM7" s="9">
        <v>0.48761404537261388</v>
      </c>
      <c r="DN7" s="18">
        <v>0.48117194537261387</v>
      </c>
      <c r="DO7" s="15">
        <v>0</v>
      </c>
      <c r="DP7" s="9">
        <v>0</v>
      </c>
      <c r="DQ7" s="9">
        <v>6.4421000000000001E-3</v>
      </c>
      <c r="DR7" s="12">
        <v>0.48117194537261387</v>
      </c>
      <c r="DS7" s="9">
        <v>0.48761404537261388</v>
      </c>
      <c r="DT7" s="9">
        <v>3.6357415004905835E-3</v>
      </c>
      <c r="DU7" s="6">
        <v>2</v>
      </c>
      <c r="DV7" s="9" t="s">
        <v>14</v>
      </c>
      <c r="DW7" s="9">
        <v>0.48761404537261388</v>
      </c>
      <c r="DX7" s="18">
        <v>0.48118214537261389</v>
      </c>
      <c r="DY7" s="15">
        <v>0</v>
      </c>
      <c r="DZ7" s="9">
        <v>0</v>
      </c>
      <c r="EA7" s="9">
        <v>6.4319000000000008E-3</v>
      </c>
      <c r="EB7" s="12">
        <v>0.48118214537261389</v>
      </c>
      <c r="EC7" s="9">
        <v>0.48761404537261388</v>
      </c>
      <c r="ED7" s="9">
        <v>3.6299849050783727E-3</v>
      </c>
      <c r="EE7" s="6">
        <v>2</v>
      </c>
      <c r="EF7" s="9" t="s">
        <v>14</v>
      </c>
      <c r="EG7" s="9">
        <v>0.48761404537261388</v>
      </c>
      <c r="EH7" s="18">
        <v>0.48130384537261389</v>
      </c>
      <c r="EI7" s="15">
        <v>0</v>
      </c>
      <c r="EJ7" s="9">
        <v>0</v>
      </c>
      <c r="EK7" s="9">
        <v>6.3102000000000002E-3</v>
      </c>
      <c r="EL7" s="12">
        <v>0.48130384537261389</v>
      </c>
      <c r="EM7" s="9">
        <v>0.48761404537261388</v>
      </c>
      <c r="EN7" s="9">
        <v>3.5613008206013068E-3</v>
      </c>
      <c r="EO7" s="6">
        <v>2</v>
      </c>
      <c r="EP7" s="9" t="s">
        <v>14</v>
      </c>
      <c r="EQ7" s="9">
        <v>0.48761404537261388</v>
      </c>
      <c r="ER7" s="18">
        <v>0.48134014537261388</v>
      </c>
      <c r="ES7" s="15">
        <v>0</v>
      </c>
      <c r="ET7" s="9">
        <v>0</v>
      </c>
      <c r="EU7" s="9">
        <v>6.2738999999999998E-3</v>
      </c>
      <c r="EV7" s="12">
        <v>0.48134014537261388</v>
      </c>
      <c r="EW7" s="9">
        <v>0.48761404537261388</v>
      </c>
      <c r="EX7" s="9">
        <v>3.5408141133990265E-3</v>
      </c>
      <c r="EY7" s="6">
        <v>2</v>
      </c>
      <c r="EZ7" s="9" t="s">
        <v>14</v>
      </c>
      <c r="FA7" s="9">
        <v>0.48761404537261388</v>
      </c>
      <c r="FB7" s="18">
        <v>0.48156944537261387</v>
      </c>
      <c r="FC7" s="15">
        <v>0</v>
      </c>
      <c r="FD7" s="9">
        <v>0</v>
      </c>
      <c r="FE7" s="9">
        <v>6.0446000000000007E-3</v>
      </c>
      <c r="FF7" s="12">
        <v>0.48156944537261387</v>
      </c>
      <c r="FG7" s="9">
        <v>0.48761404537261388</v>
      </c>
      <c r="FH7" s="9">
        <v>3.4114035910441289E-3</v>
      </c>
      <c r="FI7" s="6">
        <v>2</v>
      </c>
      <c r="FJ7" s="9" t="s">
        <v>14</v>
      </c>
      <c r="FK7" s="9">
        <v>0.48761404537261388</v>
      </c>
      <c r="FL7" s="18">
        <v>0.48166994537261387</v>
      </c>
      <c r="FM7" s="15">
        <v>0</v>
      </c>
      <c r="FN7" s="9">
        <v>0</v>
      </c>
      <c r="FO7" s="9">
        <v>5.9440999999999999E-3</v>
      </c>
      <c r="FP7" s="12">
        <v>0.48166994537261387</v>
      </c>
      <c r="FQ7" s="9">
        <v>0.48761404537261388</v>
      </c>
      <c r="FR7" s="9">
        <v>3.3546841950708737E-3</v>
      </c>
      <c r="FS7" s="6">
        <v>2</v>
      </c>
      <c r="FT7" s="9" t="s">
        <v>14</v>
      </c>
      <c r="FU7" s="9">
        <v>0.48761404537261388</v>
      </c>
      <c r="FV7" s="18">
        <v>0.48150834537261389</v>
      </c>
      <c r="FW7" s="15">
        <v>0</v>
      </c>
      <c r="FX7" s="9">
        <v>0</v>
      </c>
      <c r="FY7" s="9">
        <v>6.1057000000000004E-3</v>
      </c>
      <c r="FZ7" s="12">
        <v>0.48150834537261389</v>
      </c>
      <c r="GA7" s="9">
        <v>0.48761404537261388</v>
      </c>
      <c r="GB7" s="9">
        <v>3.4458867263074703E-3</v>
      </c>
      <c r="GC7" s="6">
        <v>2</v>
      </c>
      <c r="GD7" s="9" t="s">
        <v>14</v>
      </c>
      <c r="GE7" s="9">
        <v>0.48761404537261388</v>
      </c>
      <c r="GF7" s="18">
        <v>0.48150084537261389</v>
      </c>
      <c r="GG7" s="15">
        <v>0</v>
      </c>
      <c r="GH7" s="9">
        <v>0</v>
      </c>
      <c r="GI7" s="9">
        <v>6.1132000000000009E-3</v>
      </c>
      <c r="GJ7" s="12">
        <v>0.48150084537261389</v>
      </c>
      <c r="GK7" s="9">
        <v>0.48761404537261388</v>
      </c>
      <c r="GL7" s="9">
        <v>3.4501195170517436E-3</v>
      </c>
      <c r="GM7" s="6">
        <v>2</v>
      </c>
      <c r="GN7" s="9" t="s">
        <v>14</v>
      </c>
      <c r="GO7" s="9">
        <v>0.48761404537261388</v>
      </c>
      <c r="GP7" s="18">
        <v>0.48138864537261389</v>
      </c>
      <c r="GQ7" s="15">
        <v>0</v>
      </c>
      <c r="GR7" s="9">
        <v>0</v>
      </c>
      <c r="GS7" s="9">
        <v>6.2253999999999999E-3</v>
      </c>
      <c r="GT7" s="12">
        <v>0.48138864537261389</v>
      </c>
      <c r="GU7" s="9">
        <v>0.48761404537261388</v>
      </c>
      <c r="GV7" s="9">
        <v>3.5134420665860634E-3</v>
      </c>
      <c r="GW7" s="6">
        <v>2</v>
      </c>
      <c r="GX7" s="9" t="s">
        <v>14</v>
      </c>
      <c r="GY7" s="9">
        <v>0.48761404537261388</v>
      </c>
      <c r="GZ7" s="18">
        <v>0.48159104537261388</v>
      </c>
      <c r="HA7" s="15">
        <v>0</v>
      </c>
      <c r="HB7" s="9">
        <v>0</v>
      </c>
      <c r="HC7" s="9">
        <v>6.0229999999999997E-3</v>
      </c>
      <c r="HD7" s="12">
        <v>0.48159104537261388</v>
      </c>
      <c r="HE7" s="9">
        <v>0.48761404537261388</v>
      </c>
      <c r="HF7" s="9">
        <v>3.3992131537006229E-3</v>
      </c>
      <c r="HG7" s="6">
        <v>2</v>
      </c>
      <c r="HH7" s="9" t="s">
        <v>14</v>
      </c>
      <c r="HI7" s="9">
        <v>0.48761404537261388</v>
      </c>
      <c r="HJ7" s="18">
        <v>0.48192994537261385</v>
      </c>
      <c r="HK7" s="15">
        <v>0</v>
      </c>
      <c r="HL7" s="9">
        <v>0</v>
      </c>
      <c r="HM7" s="9">
        <v>5.6841000000000001E-3</v>
      </c>
      <c r="HN7" s="12">
        <v>0.48192994537261385</v>
      </c>
      <c r="HO7" s="9">
        <v>0.48761404537261388</v>
      </c>
      <c r="HP7" s="9">
        <v>3.207947449269419E-3</v>
      </c>
      <c r="HQ7" s="6">
        <v>2</v>
      </c>
      <c r="HR7" s="9" t="s">
        <v>14</v>
      </c>
      <c r="HS7" s="9">
        <v>0.48761404537261388</v>
      </c>
      <c r="HT7" s="18">
        <v>0.48227624537261388</v>
      </c>
      <c r="HU7" s="15">
        <v>0</v>
      </c>
      <c r="HV7" s="9">
        <v>0</v>
      </c>
      <c r="HW7" s="9">
        <v>5.3377999999999993E-3</v>
      </c>
      <c r="HX7" s="12">
        <v>0.48227624537261388</v>
      </c>
      <c r="HY7" s="9">
        <v>0.48761404537261388</v>
      </c>
      <c r="HZ7" s="9">
        <v>3.012505391303866E-3</v>
      </c>
      <c r="IA7" s="6">
        <v>2</v>
      </c>
      <c r="IB7" s="9" t="s">
        <v>14</v>
      </c>
      <c r="IC7" s="9">
        <v>0.48761404537261388</v>
      </c>
      <c r="ID7" s="18">
        <v>0.48261774537261387</v>
      </c>
      <c r="IE7" s="15">
        <v>0</v>
      </c>
      <c r="IF7" s="9">
        <v>0</v>
      </c>
      <c r="IG7" s="9">
        <v>4.9962999999999995E-3</v>
      </c>
      <c r="IH7" s="12">
        <v>0.48261774537261387</v>
      </c>
      <c r="II7" s="9">
        <v>0.48761404537261388</v>
      </c>
      <c r="IJ7" s="9">
        <v>2.8197723194146474E-3</v>
      </c>
      <c r="IK7" s="6">
        <v>2</v>
      </c>
      <c r="IL7" s="9" t="s">
        <v>14</v>
      </c>
      <c r="IM7" s="9">
        <v>0.48761404537261388</v>
      </c>
      <c r="IN7" s="18">
        <v>0.48291774537261389</v>
      </c>
      <c r="IO7" s="15">
        <v>0</v>
      </c>
      <c r="IP7" s="9">
        <v>0</v>
      </c>
      <c r="IQ7" s="9">
        <v>4.6962999999999996E-3</v>
      </c>
      <c r="IR7" s="12">
        <v>0.48291774537261389</v>
      </c>
      <c r="IS7" s="9">
        <v>0.48761404537261388</v>
      </c>
      <c r="IT7" s="9">
        <v>2.6504606896437383E-3</v>
      </c>
      <c r="IU7" s="6">
        <v>2</v>
      </c>
      <c r="IV7" s="9" t="s">
        <v>14</v>
      </c>
      <c r="IW7" s="9">
        <v>0.48761404537261388</v>
      </c>
      <c r="IX7" s="18">
        <v>0.4832192453726139</v>
      </c>
      <c r="IY7" s="15">
        <v>0</v>
      </c>
      <c r="IZ7" s="9">
        <v>0</v>
      </c>
      <c r="JA7" s="9">
        <v>4.3947999999999999E-3</v>
      </c>
      <c r="JB7" s="12">
        <v>0.4832192453726139</v>
      </c>
      <c r="JC7" s="9">
        <v>0.48761404537261388</v>
      </c>
      <c r="JD7" s="9">
        <v>2.4803025017239746E-3</v>
      </c>
      <c r="JE7" s="6">
        <v>2</v>
      </c>
      <c r="JF7" s="9" t="s">
        <v>14</v>
      </c>
      <c r="JG7" s="9">
        <v>0.48761404537261388</v>
      </c>
      <c r="JH7" s="18">
        <v>0.48366774537261387</v>
      </c>
      <c r="JI7" s="15">
        <v>0</v>
      </c>
      <c r="JJ7" s="9">
        <v>0</v>
      </c>
      <c r="JK7" s="9">
        <v>3.9462999999999998E-3</v>
      </c>
      <c r="JL7" s="12">
        <v>0.48366774537261387</v>
      </c>
      <c r="JM7" s="9">
        <v>0.48761404537261388</v>
      </c>
      <c r="JN7" s="9">
        <v>2.2271816152164645E-3</v>
      </c>
      <c r="JO7" s="6">
        <v>2</v>
      </c>
      <c r="JP7" s="9" t="s">
        <v>14</v>
      </c>
      <c r="JQ7" s="9">
        <v>0.48761404537261388</v>
      </c>
      <c r="JR7" s="18">
        <v>0.48433194537261387</v>
      </c>
      <c r="JS7" s="15">
        <v>0</v>
      </c>
      <c r="JT7" s="9">
        <v>0</v>
      </c>
      <c r="JU7" s="9">
        <v>3.2820999999999996E-3</v>
      </c>
      <c r="JV7" s="12">
        <v>0.48433194537261387</v>
      </c>
      <c r="JW7" s="9">
        <v>0.48761404537261388</v>
      </c>
      <c r="JX7" s="9">
        <v>1.8523256669036713E-3</v>
      </c>
      <c r="JY7" s="6">
        <v>2</v>
      </c>
      <c r="JZ7" s="9" t="s">
        <v>14</v>
      </c>
      <c r="KA7" s="9">
        <v>0.48761404537261388</v>
      </c>
      <c r="KB7" s="18">
        <v>0.48475794537261385</v>
      </c>
      <c r="KC7" s="15">
        <v>0</v>
      </c>
      <c r="KD7" s="9">
        <v>0</v>
      </c>
      <c r="KE7" s="9">
        <v>2.8561000000000003E-3</v>
      </c>
      <c r="KF7" s="12">
        <v>0.48475794537261385</v>
      </c>
      <c r="KG7" s="9">
        <v>0.48761404537261388</v>
      </c>
      <c r="KH7" s="9">
        <v>1.6119031526289805E-3</v>
      </c>
      <c r="KI7" s="6">
        <v>2</v>
      </c>
      <c r="KJ7" s="9" t="s">
        <v>14</v>
      </c>
      <c r="KK7" s="9">
        <v>0.48761404537261388</v>
      </c>
      <c r="KL7" s="18">
        <v>0.48471154537261391</v>
      </c>
      <c r="KM7" s="15">
        <v>0</v>
      </c>
      <c r="KN7" s="9">
        <v>0</v>
      </c>
      <c r="KO7" s="9">
        <v>2.9025000000000001E-3</v>
      </c>
      <c r="KP7" s="12">
        <v>0.48471154537261391</v>
      </c>
      <c r="KQ7" s="9">
        <v>0.48761404537261388</v>
      </c>
      <c r="KR7" s="9">
        <v>1.6380900180335478E-3</v>
      </c>
      <c r="KS7" s="6">
        <v>2</v>
      </c>
      <c r="KT7" s="9" t="s">
        <v>14</v>
      </c>
      <c r="KU7" s="9">
        <v>0.48761404537261388</v>
      </c>
      <c r="KV7" s="18">
        <v>0.48476104537261389</v>
      </c>
      <c r="KW7" s="15">
        <v>0</v>
      </c>
      <c r="KX7" s="9">
        <v>0</v>
      </c>
      <c r="KY7" s="9">
        <v>2.8530000000000001E-3</v>
      </c>
      <c r="KZ7" s="12">
        <v>0.48476104537261389</v>
      </c>
      <c r="LA7" s="9">
        <v>0.48761404537261388</v>
      </c>
      <c r="LB7" s="9">
        <v>1.6101535991213478E-3</v>
      </c>
      <c r="LC7" s="6">
        <v>2</v>
      </c>
    </row>
    <row r="8" spans="1:315">
      <c r="A8" s="6">
        <v>1</v>
      </c>
      <c r="B8">
        <v>0.13821708733892901</v>
      </c>
      <c r="C8">
        <f>1-Table4689[[#This Row],[qx (tau)]]</f>
        <v>0.86178291266107099</v>
      </c>
      <c r="D8" s="6"/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0.15789824921077208</v>
      </c>
      <c r="H8" s="15">
        <f>H7+1</f>
        <v>1</v>
      </c>
      <c r="I8" s="9">
        <f>I7+0.2</f>
        <v>0.2</v>
      </c>
      <c r="J8" s="9" cm="1">
        <f t="array" ref="J8">VLOOKUP($G$13,'qx Malaria'!$B$62:$I$91,(N8),FALSE)/(1-nigeria!I8*INDEX($E$6:$G$11,N8,2))</f>
        <v>3.1612987327405916E-3</v>
      </c>
      <c r="K8" s="9">
        <f t="shared" ref="K8:K11" si="1">$G$7/(1-I8*$F$7)</f>
        <v>0.5371449275914647</v>
      </c>
      <c r="L8" s="9">
        <f t="shared" ref="L8:L71" si="2">K8+J8</f>
        <v>0.54030622632420533</v>
      </c>
      <c r="M8" s="9">
        <f>(J8*Table4689[[#This Row],[qx (tau)]])/L8</f>
        <v>8.0869973685157429E-4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0.15786614921077208</v>
      </c>
      <c r="S8" s="15">
        <v>1</v>
      </c>
      <c r="T8" s="9">
        <v>0.2</v>
      </c>
      <c r="U8" s="9">
        <v>7.1331442663924143E-3</v>
      </c>
      <c r="V8" s="9">
        <v>0.53317308205781289</v>
      </c>
      <c r="W8" s="9">
        <v>0.54030622632420533</v>
      </c>
      <c r="X8" s="9">
        <v>1.8247474784374375E-3</v>
      </c>
      <c r="Y8" s="6">
        <v>2</v>
      </c>
      <c r="Z8" s="12" t="s">
        <v>15</v>
      </c>
      <c r="AA8" s="13">
        <v>0.15805564921077209</v>
      </c>
      <c r="AB8" s="18">
        <v>0.15785704921077209</v>
      </c>
      <c r="AC8" s="15">
        <v>1</v>
      </c>
      <c r="AD8" s="9">
        <v>0.2</v>
      </c>
      <c r="AE8" s="9">
        <v>7.2966941061935048E-3</v>
      </c>
      <c r="AF8" s="9">
        <v>0.53300953221801173</v>
      </c>
      <c r="AG8" s="9">
        <v>0.54030622632420522</v>
      </c>
      <c r="AH8" s="9">
        <v>1.8665855720789704E-3</v>
      </c>
      <c r="AI8" s="6">
        <v>2</v>
      </c>
      <c r="AJ8" s="12" t="s">
        <v>15</v>
      </c>
      <c r="AK8" s="13">
        <v>0.15805564921077209</v>
      </c>
      <c r="AL8" s="18">
        <v>0.15784694921077208</v>
      </c>
      <c r="AM8" s="15">
        <v>1</v>
      </c>
      <c r="AN8" s="9">
        <v>0.2</v>
      </c>
      <c r="AO8" s="9">
        <v>7.4316559658667639E-3</v>
      </c>
      <c r="AP8" s="9">
        <v>0.53287457035833852</v>
      </c>
      <c r="AQ8" s="9">
        <v>0.54030622632420533</v>
      </c>
      <c r="AR8" s="9">
        <v>1.9011105030108039E-3</v>
      </c>
      <c r="AS8" s="6">
        <v>2</v>
      </c>
      <c r="AT8" s="12" t="s">
        <v>15</v>
      </c>
      <c r="AU8" s="13">
        <v>0.15805564921077209</v>
      </c>
      <c r="AV8" s="18">
        <v>0.15784334921077209</v>
      </c>
      <c r="AW8" s="15">
        <v>1</v>
      </c>
      <c r="AX8" s="9">
        <v>0.2</v>
      </c>
      <c r="AY8" s="9">
        <v>7.5487780394912565E-3</v>
      </c>
      <c r="AZ8" s="9">
        <v>0.53275744828471405</v>
      </c>
      <c r="BA8" s="9">
        <v>0.54030622632420533</v>
      </c>
      <c r="BB8" s="9">
        <v>1.9310717936470503E-3</v>
      </c>
      <c r="BC8" s="6">
        <v>2</v>
      </c>
      <c r="BD8" s="12" t="s">
        <v>15</v>
      </c>
      <c r="BE8" s="13">
        <v>0.15805564921077209</v>
      </c>
      <c r="BF8" s="18">
        <v>0.1578427492107721</v>
      </c>
      <c r="BG8" s="15">
        <v>1</v>
      </c>
      <c r="BH8" s="9">
        <v>0.2</v>
      </c>
      <c r="BI8" s="9">
        <v>7.5956490301659586E-3</v>
      </c>
      <c r="BJ8" s="9">
        <v>0.53271057729403926</v>
      </c>
      <c r="BK8" s="9">
        <v>0.54030622632420522</v>
      </c>
      <c r="BL8" s="9">
        <v>1.943061979019929E-3</v>
      </c>
      <c r="BM8" s="6">
        <v>2</v>
      </c>
      <c r="BN8" s="12" t="s">
        <v>15</v>
      </c>
      <c r="BO8" s="13">
        <v>0.15805564921077209</v>
      </c>
      <c r="BP8" s="18">
        <v>0.15784164921077209</v>
      </c>
      <c r="BQ8" s="15">
        <v>1</v>
      </c>
      <c r="BR8" s="9">
        <v>0.2</v>
      </c>
      <c r="BS8" s="9">
        <v>7.5596370396948517E-3</v>
      </c>
      <c r="BT8" s="9">
        <v>0.53274658928451035</v>
      </c>
      <c r="BU8" s="9">
        <v>0.54030622632420522</v>
      </c>
      <c r="BV8" s="9">
        <v>1.9338496616530601E-3</v>
      </c>
      <c r="BW8" s="6">
        <v>2</v>
      </c>
      <c r="BX8" s="12" t="s">
        <v>15</v>
      </c>
      <c r="BY8" s="13">
        <v>0.15805564921077209</v>
      </c>
      <c r="BZ8" s="18">
        <v>0.15784014921077208</v>
      </c>
      <c r="CA8" s="15">
        <v>1</v>
      </c>
      <c r="CB8" s="9">
        <v>0.2</v>
      </c>
      <c r="CC8" s="9">
        <v>7.496255936465703E-3</v>
      </c>
      <c r="CD8" s="9">
        <v>0.53280997038773958</v>
      </c>
      <c r="CE8" s="9">
        <v>0.54030622632420533</v>
      </c>
      <c r="CF8" s="9">
        <v>1.9176359830873713E-3</v>
      </c>
      <c r="CG8" s="6">
        <v>2</v>
      </c>
      <c r="CH8" s="12" t="s">
        <v>15</v>
      </c>
      <c r="CI8" s="13">
        <v>0.15805564921077209</v>
      </c>
      <c r="CJ8" s="18">
        <v>0.15783764921077209</v>
      </c>
      <c r="CK8" s="15">
        <v>1</v>
      </c>
      <c r="CL8" s="9">
        <v>0.2</v>
      </c>
      <c r="CM8" s="9">
        <v>7.4539279968965861E-3</v>
      </c>
      <c r="CN8" s="9">
        <v>0.53285229832730874</v>
      </c>
      <c r="CO8" s="9">
        <v>0.54030622632420533</v>
      </c>
      <c r="CP8" s="9">
        <v>1.9068079669823134E-3</v>
      </c>
      <c r="CQ8" s="6">
        <v>2</v>
      </c>
      <c r="CR8" s="12" t="s">
        <v>15</v>
      </c>
      <c r="CS8" s="13">
        <v>0.15805564921077209</v>
      </c>
      <c r="CT8" s="18">
        <v>0.15783524921077208</v>
      </c>
      <c r="CU8" s="15">
        <v>1</v>
      </c>
      <c r="CV8" s="9">
        <v>0.2</v>
      </c>
      <c r="CW8" s="9">
        <v>7.3850065874411135E-3</v>
      </c>
      <c r="CX8" s="9">
        <v>0.5329212197367641</v>
      </c>
      <c r="CY8" s="9">
        <v>0.54030622632420522</v>
      </c>
      <c r="CZ8" s="9">
        <v>1.8891770088217221E-3</v>
      </c>
      <c r="DA8" s="6">
        <v>2</v>
      </c>
      <c r="DB8" s="12" t="s">
        <v>15</v>
      </c>
      <c r="DC8" s="13">
        <v>0.15805564921077209</v>
      </c>
      <c r="DD8" s="18">
        <v>0.15783324921077208</v>
      </c>
      <c r="DE8" s="15">
        <v>1</v>
      </c>
      <c r="DF8" s="9">
        <v>0.2</v>
      </c>
      <c r="DG8" s="9">
        <v>7.2791867385183203E-3</v>
      </c>
      <c r="DH8" s="9">
        <v>0.53302703958568698</v>
      </c>
      <c r="DI8" s="9">
        <v>0.54030622632420533</v>
      </c>
      <c r="DJ8" s="9">
        <v>1.8621069685590768E-3</v>
      </c>
      <c r="DK8" s="6">
        <v>2</v>
      </c>
      <c r="DL8" s="12" t="s">
        <v>15</v>
      </c>
      <c r="DM8" s="13">
        <v>0.15805564921077209</v>
      </c>
      <c r="DN8" s="18">
        <v>0.15782804921077209</v>
      </c>
      <c r="DO8" s="15">
        <v>1</v>
      </c>
      <c r="DP8" s="9">
        <v>0.2</v>
      </c>
      <c r="DQ8" s="9">
        <v>7.138241348120633E-3</v>
      </c>
      <c r="DR8" s="9">
        <v>0.53316798497608464</v>
      </c>
      <c r="DS8" s="9">
        <v>0.54030622632420533</v>
      </c>
      <c r="DT8" s="9">
        <v>1.8260513756647482E-3</v>
      </c>
      <c r="DU8" s="6">
        <v>2</v>
      </c>
      <c r="DV8" s="12" t="s">
        <v>15</v>
      </c>
      <c r="DW8" s="13">
        <v>0.15805564921077209</v>
      </c>
      <c r="DX8" s="18">
        <v>0.15781684921077208</v>
      </c>
      <c r="DY8" s="15">
        <v>1</v>
      </c>
      <c r="DZ8" s="9">
        <v>0.2</v>
      </c>
      <c r="EA8" s="9">
        <v>7.1269391234189327E-3</v>
      </c>
      <c r="EB8" s="9">
        <v>0.53317928720078633</v>
      </c>
      <c r="EC8" s="9">
        <v>0.54030622632420522</v>
      </c>
      <c r="ED8" s="9">
        <v>1.8231601252911469E-3</v>
      </c>
      <c r="EE8" s="6">
        <v>2</v>
      </c>
      <c r="EF8" s="12" t="s">
        <v>15</v>
      </c>
      <c r="EG8" s="13">
        <v>0.15805564921077209</v>
      </c>
      <c r="EH8" s="18">
        <v>0.15781124921077208</v>
      </c>
      <c r="EI8" s="15">
        <v>1</v>
      </c>
      <c r="EJ8" s="9">
        <v>0.2</v>
      </c>
      <c r="EK8" s="9">
        <v>6.9920880698702004E-3</v>
      </c>
      <c r="EL8" s="9">
        <v>0.53331413825433505</v>
      </c>
      <c r="EM8" s="9">
        <v>0.54030622632420522</v>
      </c>
      <c r="EN8" s="9">
        <v>1.7886635399512109E-3</v>
      </c>
      <c r="EO8" s="6">
        <v>2</v>
      </c>
      <c r="EP8" s="12" t="s">
        <v>15</v>
      </c>
      <c r="EQ8" s="13">
        <v>0.15805564921077209</v>
      </c>
      <c r="ER8" s="18">
        <v>0.15780344921077208</v>
      </c>
      <c r="ES8" s="15">
        <v>1</v>
      </c>
      <c r="ET8" s="9">
        <v>0.2</v>
      </c>
      <c r="EU8" s="9">
        <v>6.9518654466670868E-3</v>
      </c>
      <c r="EV8" s="9">
        <v>0.53335436087753818</v>
      </c>
      <c r="EW8" s="9">
        <v>0.54030622632420522</v>
      </c>
      <c r="EX8" s="9">
        <v>1.7783740900922163E-3</v>
      </c>
      <c r="EY8" s="6">
        <v>2</v>
      </c>
      <c r="EZ8" s="12" t="s">
        <v>15</v>
      </c>
      <c r="FA8" s="13">
        <v>0.15805564921077209</v>
      </c>
      <c r="FB8" s="18">
        <v>0.15780544921077208</v>
      </c>
      <c r="FC8" s="15">
        <v>1</v>
      </c>
      <c r="FD8" s="9">
        <v>0.2</v>
      </c>
      <c r="FE8" s="9">
        <v>6.6977870031278593E-3</v>
      </c>
      <c r="FF8" s="9">
        <v>0.53360843932107738</v>
      </c>
      <c r="FG8" s="9">
        <v>0.54030622632420522</v>
      </c>
      <c r="FH8" s="9">
        <v>1.7133776478699709E-3</v>
      </c>
      <c r="FI8" s="6">
        <v>2</v>
      </c>
      <c r="FJ8" s="12" t="s">
        <v>15</v>
      </c>
      <c r="FK8" s="13">
        <v>0.15805564921077209</v>
      </c>
      <c r="FL8" s="18">
        <v>0.1578040492107721</v>
      </c>
      <c r="FM8" s="15">
        <v>1</v>
      </c>
      <c r="FN8" s="9">
        <v>0.2</v>
      </c>
      <c r="FO8" s="9">
        <v>6.5864268479787422E-3</v>
      </c>
      <c r="FP8" s="9">
        <v>0.5337197994762265</v>
      </c>
      <c r="FQ8" s="9">
        <v>0.54030622632420522</v>
      </c>
      <c r="FR8" s="9">
        <v>1.6848903280124233E-3</v>
      </c>
      <c r="FS8" s="6">
        <v>2</v>
      </c>
      <c r="FT8" s="12" t="s">
        <v>15</v>
      </c>
      <c r="FU8" s="13">
        <v>0.15805564921077209</v>
      </c>
      <c r="FV8" s="18">
        <v>0.15779094921077208</v>
      </c>
      <c r="FW8" s="15">
        <v>1</v>
      </c>
      <c r="FX8" s="9">
        <v>0.2</v>
      </c>
      <c r="FY8" s="9">
        <v>6.7654895452135405E-3</v>
      </c>
      <c r="FZ8" s="9">
        <v>0.53354073677899172</v>
      </c>
      <c r="GA8" s="9">
        <v>0.54030622632420522</v>
      </c>
      <c r="GB8" s="9">
        <v>1.7306968045196838E-3</v>
      </c>
      <c r="GC8" s="6">
        <v>2</v>
      </c>
      <c r="GD8" s="12" t="s">
        <v>15</v>
      </c>
      <c r="GE8" s="13">
        <v>0.15805564921077209</v>
      </c>
      <c r="GF8" s="18">
        <v>0.15778534921077209</v>
      </c>
      <c r="GG8" s="15">
        <v>1</v>
      </c>
      <c r="GH8" s="9">
        <v>0.2</v>
      </c>
      <c r="GI8" s="9">
        <v>6.7738000045530281E-3</v>
      </c>
      <c r="GJ8" s="9">
        <v>0.53353242631965225</v>
      </c>
      <c r="GK8" s="9">
        <v>0.54030622632420533</v>
      </c>
      <c r="GL8" s="9">
        <v>1.7328227239120381E-3</v>
      </c>
      <c r="GM8" s="6">
        <v>2</v>
      </c>
      <c r="GN8" s="12" t="s">
        <v>15</v>
      </c>
      <c r="GO8" s="13">
        <v>0.15805564921077209</v>
      </c>
      <c r="GP8" s="18">
        <v>0.15777824921077208</v>
      </c>
      <c r="GQ8" s="15">
        <v>1</v>
      </c>
      <c r="GR8" s="9">
        <v>0.2</v>
      </c>
      <c r="GS8" s="9">
        <v>6.8981244762717419E-3</v>
      </c>
      <c r="GT8" s="9">
        <v>0.53340810184793352</v>
      </c>
      <c r="GU8" s="9">
        <v>0.54030622632420522</v>
      </c>
      <c r="GV8" s="9">
        <v>1.7646264780216583E-3</v>
      </c>
      <c r="GW8" s="6">
        <v>2</v>
      </c>
      <c r="GX8" s="12" t="s">
        <v>15</v>
      </c>
      <c r="GY8" s="13">
        <v>0.15805564921077209</v>
      </c>
      <c r="GZ8" s="18">
        <v>0.15778914921077208</v>
      </c>
      <c r="HA8" s="15">
        <v>1</v>
      </c>
      <c r="HB8" s="9">
        <v>0.2</v>
      </c>
      <c r="HC8" s="9">
        <v>6.673852880230138E-3</v>
      </c>
      <c r="HD8" s="9">
        <v>0.53363237344397518</v>
      </c>
      <c r="HE8" s="9">
        <v>0.54030622632420533</v>
      </c>
      <c r="HF8" s="9">
        <v>1.7072550000199901E-3</v>
      </c>
      <c r="HG8" s="6">
        <v>2</v>
      </c>
      <c r="HH8" s="12" t="s">
        <v>15</v>
      </c>
      <c r="HI8" s="13">
        <v>0.15805564921077209</v>
      </c>
      <c r="HJ8" s="18">
        <v>0.15780534921077208</v>
      </c>
      <c r="HK8" s="15">
        <v>1</v>
      </c>
      <c r="HL8" s="9">
        <v>0.2</v>
      </c>
      <c r="HM8" s="9">
        <v>6.2983309242098835E-3</v>
      </c>
      <c r="HN8" s="9">
        <v>0.53400789539999538</v>
      </c>
      <c r="HO8" s="9">
        <v>0.54030622632420522</v>
      </c>
      <c r="HP8" s="9">
        <v>1.6111917890774743E-3</v>
      </c>
      <c r="HQ8" s="6">
        <v>2</v>
      </c>
      <c r="HR8" s="12" t="s">
        <v>15</v>
      </c>
      <c r="HS8" s="13">
        <v>0.15805564921077209</v>
      </c>
      <c r="HT8" s="18">
        <v>0.15782354921077207</v>
      </c>
      <c r="HU8" s="15">
        <v>1</v>
      </c>
      <c r="HV8" s="9">
        <v>0.2</v>
      </c>
      <c r="HW8" s="9">
        <v>5.9146093149746682E-3</v>
      </c>
      <c r="HX8" s="9">
        <v>0.53439161700923055</v>
      </c>
      <c r="HY8" s="9">
        <v>0.54030622632420522</v>
      </c>
      <c r="HZ8" s="9">
        <v>1.5130310043345017E-3</v>
      </c>
      <c r="IA8" s="6">
        <v>2</v>
      </c>
      <c r="IB8" s="12" t="s">
        <v>15</v>
      </c>
      <c r="IC8" s="13">
        <v>0.15805564921077209</v>
      </c>
      <c r="ID8" s="18">
        <v>0.15784204921077208</v>
      </c>
      <c r="IE8" s="15">
        <v>1</v>
      </c>
      <c r="IF8" s="9">
        <v>0.2</v>
      </c>
      <c r="IG8" s="9">
        <v>5.5362063997167251E-3</v>
      </c>
      <c r="IH8" s="9">
        <v>0.53477001992448858</v>
      </c>
      <c r="II8" s="9">
        <v>0.54030622632420533</v>
      </c>
      <c r="IJ8" s="9">
        <v>1.4162308080026358E-3</v>
      </c>
      <c r="IK8" s="6">
        <v>2</v>
      </c>
      <c r="IL8" s="12" t="s">
        <v>15</v>
      </c>
      <c r="IM8" s="13">
        <v>0.15805564921077209</v>
      </c>
      <c r="IN8" s="18">
        <v>0.15785804921077209</v>
      </c>
      <c r="IO8" s="15">
        <v>1</v>
      </c>
      <c r="IP8" s="9">
        <v>0.2</v>
      </c>
      <c r="IQ8" s="9">
        <v>5.2037880261372729E-3</v>
      </c>
      <c r="IR8" s="9">
        <v>0.53510243829806803</v>
      </c>
      <c r="IS8" s="9">
        <v>0.54030622632420533</v>
      </c>
      <c r="IT8" s="9">
        <v>1.331194032308464E-3</v>
      </c>
      <c r="IU8" s="6">
        <v>2</v>
      </c>
      <c r="IV8" s="12" t="s">
        <v>15</v>
      </c>
      <c r="IW8" s="13">
        <v>0.15805564921077209</v>
      </c>
      <c r="IX8" s="18">
        <v>0.1578688492107721</v>
      </c>
      <c r="IY8" s="15">
        <v>1</v>
      </c>
      <c r="IZ8" s="9">
        <v>0.2</v>
      </c>
      <c r="JA8" s="9">
        <v>4.8697075606899233E-3</v>
      </c>
      <c r="JB8" s="9">
        <v>0.53543651876351539</v>
      </c>
      <c r="JC8" s="9">
        <v>0.54030622632420533</v>
      </c>
      <c r="JD8" s="9">
        <v>1.2457320727358213E-3</v>
      </c>
      <c r="JE8" s="6">
        <v>2</v>
      </c>
      <c r="JF8" s="12" t="s">
        <v>15</v>
      </c>
      <c r="JG8" s="13">
        <v>0.15805564921077209</v>
      </c>
      <c r="JH8" s="18">
        <v>0.15788114921077209</v>
      </c>
      <c r="JI8" s="15">
        <v>1</v>
      </c>
      <c r="JJ8" s="9">
        <v>0.2</v>
      </c>
      <c r="JK8" s="9">
        <v>4.3727420921886419E-3</v>
      </c>
      <c r="JL8" s="9">
        <v>0.53593348423201659</v>
      </c>
      <c r="JM8" s="9">
        <v>0.54030622632420522</v>
      </c>
      <c r="JN8" s="9">
        <v>1.1186020930730345E-3</v>
      </c>
      <c r="JO8" s="6">
        <v>2</v>
      </c>
      <c r="JP8" s="12" t="s">
        <v>15</v>
      </c>
      <c r="JQ8" s="13">
        <v>0.15805564921077209</v>
      </c>
      <c r="JR8" s="18">
        <v>0.15789664921077209</v>
      </c>
      <c r="JS8" s="15">
        <v>1</v>
      </c>
      <c r="JT8" s="9">
        <v>0.2</v>
      </c>
      <c r="JU8" s="9">
        <v>3.6367678130837344E-3</v>
      </c>
      <c r="JV8" s="9">
        <v>0.53666945851112147</v>
      </c>
      <c r="JW8" s="9">
        <v>0.54030622632420522</v>
      </c>
      <c r="JX8" s="9">
        <v>9.3033067168613807E-4</v>
      </c>
      <c r="JY8" s="6">
        <v>2</v>
      </c>
      <c r="JZ8" s="12" t="s">
        <v>15</v>
      </c>
      <c r="KA8" s="13">
        <v>0.15805564921077209</v>
      </c>
      <c r="KB8" s="18">
        <v>0.15790584921077208</v>
      </c>
      <c r="KC8" s="15">
        <v>1</v>
      </c>
      <c r="KD8" s="9">
        <v>0.2</v>
      </c>
      <c r="KE8" s="9">
        <v>3.164733722600913E-3</v>
      </c>
      <c r="KF8" s="9">
        <v>0.53714149260160438</v>
      </c>
      <c r="KG8" s="9">
        <v>0.54030622632420533</v>
      </c>
      <c r="KH8" s="9">
        <v>8.0957845020041409E-4</v>
      </c>
      <c r="KI8" s="6">
        <v>2</v>
      </c>
      <c r="KJ8" s="12" t="s">
        <v>15</v>
      </c>
      <c r="KK8" s="13">
        <v>0.15805564921077209</v>
      </c>
      <c r="KL8" s="18">
        <v>0.15789854921077209</v>
      </c>
      <c r="KM8" s="15">
        <v>1</v>
      </c>
      <c r="KN8" s="9">
        <v>0.2</v>
      </c>
      <c r="KO8" s="9">
        <v>3.2161477643812015E-3</v>
      </c>
      <c r="KP8" s="9">
        <v>0.53709007855982405</v>
      </c>
      <c r="KQ8" s="9">
        <v>0.54030622632420522</v>
      </c>
      <c r="KR8" s="9">
        <v>8.2273080484111273E-4</v>
      </c>
      <c r="KS8" s="6">
        <v>2</v>
      </c>
      <c r="KT8" s="12" t="s">
        <v>15</v>
      </c>
      <c r="KU8" s="13">
        <v>0.15805564921077209</v>
      </c>
      <c r="KV8" s="18">
        <v>0.15789824921077208</v>
      </c>
      <c r="KW8" s="15">
        <v>1</v>
      </c>
      <c r="KX8" s="9">
        <v>0.2</v>
      </c>
      <c r="KY8" s="9">
        <v>3.1612987327405916E-3</v>
      </c>
      <c r="KZ8" s="9">
        <v>0.5371449275914647</v>
      </c>
      <c r="LA8" s="9">
        <v>0.54030622632420533</v>
      </c>
      <c r="LB8" s="9">
        <v>8.0869973685157429E-4</v>
      </c>
      <c r="LC8" s="6">
        <v>2</v>
      </c>
    </row>
    <row r="9" spans="1:315">
      <c r="A9" s="6">
        <v>2</v>
      </c>
      <c r="B9">
        <v>8.7213888771452627E-2</v>
      </c>
      <c r="C9">
        <f>1-Table4689[[#This Row],[qx (tau)]]</f>
        <v>0.91278611122854736</v>
      </c>
      <c r="D9" s="6"/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0.63812491211657951</v>
      </c>
      <c r="H9" s="15">
        <f t="shared" ref="H9:H72" si="4">H8+1</f>
        <v>2</v>
      </c>
      <c r="I9" s="9">
        <f t="shared" ref="I9:I11" si="5">I8+0.2</f>
        <v>0.4</v>
      </c>
      <c r="J9" s="9" cm="1">
        <f t="array" ref="J9">VLOOKUP($G$13,'qx Malaria'!$B$62:$I$91,(N9),FALSE)/(1-nigeria!I9*INDEX($E$6:$G$11,N9,2))</f>
        <v>3.5443002290883388E-3</v>
      </c>
      <c r="K9" s="9">
        <f t="shared" si="1"/>
        <v>0.60222176101200764</v>
      </c>
      <c r="L9" s="9">
        <f t="shared" si="2"/>
        <v>0.605766061241096</v>
      </c>
      <c r="M9" s="9">
        <f>(J9*Table4689[[#This Row],[qx (tau)]])/L9</f>
        <v>5.1028313689121846E-4</v>
      </c>
      <c r="N9" s="6">
        <f t="shared" si="3"/>
        <v>2</v>
      </c>
      <c r="P9" s="9" t="s">
        <v>16</v>
      </c>
      <c r="Q9" s="13">
        <v>0.6384719121165795</v>
      </c>
      <c r="R9" s="18">
        <v>0.63807141211657947</v>
      </c>
      <c r="S9" s="15">
        <v>2</v>
      </c>
      <c r="T9" s="9">
        <v>0.4</v>
      </c>
      <c r="U9" s="9">
        <v>7.9973476076958209E-3</v>
      </c>
      <c r="V9" s="9">
        <v>0.59776871363340023</v>
      </c>
      <c r="W9" s="9">
        <v>0.605766061241096</v>
      </c>
      <c r="X9" s="9">
        <v>1.1514012245836729E-3</v>
      </c>
      <c r="Y9" s="6">
        <v>2</v>
      </c>
      <c r="Z9" s="9" t="s">
        <v>16</v>
      </c>
      <c r="AA9" s="13">
        <v>0.6384719121165795</v>
      </c>
      <c r="AB9" s="18">
        <v>0.63806111211657945</v>
      </c>
      <c r="AC9" s="15">
        <v>2</v>
      </c>
      <c r="AD9" s="9">
        <v>0.4</v>
      </c>
      <c r="AE9" s="9">
        <v>8.1807120359514967E-3</v>
      </c>
      <c r="AF9" s="9">
        <v>0.5975853492051445</v>
      </c>
      <c r="AG9" s="9">
        <v>0.605766061241096</v>
      </c>
      <c r="AH9" s="9">
        <v>1.1778007307193701E-3</v>
      </c>
      <c r="AI9" s="6">
        <v>2</v>
      </c>
      <c r="AJ9" s="9" t="s">
        <v>16</v>
      </c>
      <c r="AK9" s="13">
        <v>0.6384719121165795</v>
      </c>
      <c r="AL9" s="18">
        <v>0.63804551211657945</v>
      </c>
      <c r="AM9" s="15">
        <v>2</v>
      </c>
      <c r="AN9" s="9">
        <v>0.4</v>
      </c>
      <c r="AO9" s="9">
        <v>8.3320249584551628E-3</v>
      </c>
      <c r="AP9" s="9">
        <v>0.5974340362826408</v>
      </c>
      <c r="AQ9" s="9">
        <v>0.605766061241096</v>
      </c>
      <c r="AR9" s="9">
        <v>1.1995856890346E-3</v>
      </c>
      <c r="AS9" s="6">
        <v>2</v>
      </c>
      <c r="AT9" s="9" t="s">
        <v>16</v>
      </c>
      <c r="AU9" s="13">
        <v>0.6384719121165795</v>
      </c>
      <c r="AV9" s="18">
        <v>0.63803691211657954</v>
      </c>
      <c r="AW9" s="15">
        <v>2</v>
      </c>
      <c r="AX9" s="9">
        <v>0.4</v>
      </c>
      <c r="AY9" s="9">
        <v>8.4633367475244366E-3</v>
      </c>
      <c r="AZ9" s="9">
        <v>0.59730272449357158</v>
      </c>
      <c r="BA9" s="9">
        <v>0.605766061241096</v>
      </c>
      <c r="BB9" s="9">
        <v>1.2184910264231039E-3</v>
      </c>
      <c r="BC9" s="6">
        <v>2</v>
      </c>
      <c r="BD9" s="9" t="s">
        <v>16</v>
      </c>
      <c r="BE9" s="13">
        <v>0.6384719121165795</v>
      </c>
      <c r="BF9" s="18">
        <v>0.63803121211657954</v>
      </c>
      <c r="BG9" s="15">
        <v>2</v>
      </c>
      <c r="BH9" s="9">
        <v>0.4</v>
      </c>
      <c r="BI9" s="9">
        <v>8.5158863092806344E-3</v>
      </c>
      <c r="BJ9" s="9">
        <v>0.59725017493181543</v>
      </c>
      <c r="BK9" s="9">
        <v>0.60576606124109611</v>
      </c>
      <c r="BL9" s="9">
        <v>1.2260567385473579E-3</v>
      </c>
      <c r="BM9" s="6">
        <v>2</v>
      </c>
      <c r="BN9" s="9" t="s">
        <v>16</v>
      </c>
      <c r="BO9" s="13">
        <v>0.6384719121165795</v>
      </c>
      <c r="BP9" s="18">
        <v>0.63802501211657947</v>
      </c>
      <c r="BQ9" s="15">
        <v>2</v>
      </c>
      <c r="BR9" s="9">
        <v>0.4</v>
      </c>
      <c r="BS9" s="9">
        <v>8.4755113504845006E-3</v>
      </c>
      <c r="BT9" s="9">
        <v>0.59729054989061148</v>
      </c>
      <c r="BU9" s="9">
        <v>0.605766061241096</v>
      </c>
      <c r="BV9" s="9">
        <v>1.2202438391611106E-3</v>
      </c>
      <c r="BW9" s="6">
        <v>2</v>
      </c>
      <c r="BX9" s="9" t="s">
        <v>16</v>
      </c>
      <c r="BY9" s="13">
        <v>0.6384719121165795</v>
      </c>
      <c r="BZ9" s="18">
        <v>0.63802151211657954</v>
      </c>
      <c r="CA9" s="15">
        <v>2</v>
      </c>
      <c r="CB9" s="9">
        <v>0.4</v>
      </c>
      <c r="CC9" s="9">
        <v>8.4044514230033045E-3</v>
      </c>
      <c r="CD9" s="9">
        <v>0.59736160981809272</v>
      </c>
      <c r="CE9" s="9">
        <v>0.605766061241096</v>
      </c>
      <c r="CF9" s="9">
        <v>1.2100131362413149E-3</v>
      </c>
      <c r="CG9" s="6">
        <v>2</v>
      </c>
      <c r="CH9" s="9" t="s">
        <v>16</v>
      </c>
      <c r="CI9" s="13">
        <v>0.6384719121165795</v>
      </c>
      <c r="CJ9" s="18">
        <v>0.63801601211657955</v>
      </c>
      <c r="CK9" s="15">
        <v>2</v>
      </c>
      <c r="CL9" s="9">
        <v>0.4</v>
      </c>
      <c r="CM9" s="9">
        <v>8.3569953175875421E-3</v>
      </c>
      <c r="CN9" s="9">
        <v>0.59740906592350851</v>
      </c>
      <c r="CO9" s="9">
        <v>0.605766061241096</v>
      </c>
      <c r="CP9" s="9">
        <v>1.2031807437319409E-3</v>
      </c>
      <c r="CQ9" s="6">
        <v>2</v>
      </c>
      <c r="CR9" s="9" t="s">
        <v>16</v>
      </c>
      <c r="CS9" s="13">
        <v>0.6384719121165795</v>
      </c>
      <c r="CT9" s="18">
        <v>0.63801321211657946</v>
      </c>
      <c r="CU9" s="15">
        <v>2</v>
      </c>
      <c r="CV9" s="9">
        <v>0.4</v>
      </c>
      <c r="CW9" s="9">
        <v>8.279723857983862E-3</v>
      </c>
      <c r="CX9" s="9">
        <v>0.59748633738311208</v>
      </c>
      <c r="CY9" s="9">
        <v>0.60576606124109589</v>
      </c>
      <c r="CZ9" s="9">
        <v>1.1920557485988761E-3</v>
      </c>
      <c r="DA9" s="6">
        <v>2</v>
      </c>
      <c r="DB9" s="9" t="s">
        <v>16</v>
      </c>
      <c r="DC9" s="13">
        <v>0.6384719121165795</v>
      </c>
      <c r="DD9" s="18">
        <v>0.63801121211657952</v>
      </c>
      <c r="DE9" s="15">
        <v>2</v>
      </c>
      <c r="DF9" s="9">
        <v>0.4</v>
      </c>
      <c r="DG9" s="9">
        <v>8.1610835944444515E-3</v>
      </c>
      <c r="DH9" s="9">
        <v>0.59760497764665155</v>
      </c>
      <c r="DI9" s="9">
        <v>0.605766061241096</v>
      </c>
      <c r="DJ9" s="9">
        <v>1.1749747673254402E-3</v>
      </c>
      <c r="DK9" s="6">
        <v>2</v>
      </c>
      <c r="DL9" s="9" t="s">
        <v>16</v>
      </c>
      <c r="DM9" s="13">
        <v>0.6384719121165795</v>
      </c>
      <c r="DN9" s="18">
        <v>0.6379912121165795</v>
      </c>
      <c r="DO9" s="15">
        <v>2</v>
      </c>
      <c r="DP9" s="9">
        <v>0.4</v>
      </c>
      <c r="DQ9" s="9">
        <v>8.0030622172485057E-3</v>
      </c>
      <c r="DR9" s="9">
        <v>0.59776299902384755</v>
      </c>
      <c r="DS9" s="9">
        <v>0.60576606124109611</v>
      </c>
      <c r="DT9" s="9">
        <v>1.1522239734198803E-3</v>
      </c>
      <c r="DU9" s="6">
        <v>2</v>
      </c>
      <c r="DV9" s="9" t="s">
        <v>16</v>
      </c>
      <c r="DW9" s="13">
        <v>0.6384719121165795</v>
      </c>
      <c r="DX9" s="18">
        <v>0.63798911211657949</v>
      </c>
      <c r="DY9" s="15">
        <v>2</v>
      </c>
      <c r="DZ9" s="9">
        <v>0.4</v>
      </c>
      <c r="EA9" s="9">
        <v>7.9903906917186424E-3</v>
      </c>
      <c r="EB9" s="9">
        <v>0.59777567054937741</v>
      </c>
      <c r="EC9" s="9">
        <v>0.60576606124109611</v>
      </c>
      <c r="ED9" s="9">
        <v>1.1503996173048117E-3</v>
      </c>
      <c r="EE9" s="6">
        <v>2</v>
      </c>
      <c r="EF9" s="9" t="s">
        <v>16</v>
      </c>
      <c r="EG9" s="13">
        <v>0.6384719121165795</v>
      </c>
      <c r="EH9" s="18">
        <v>0.63797031211657951</v>
      </c>
      <c r="EI9" s="15">
        <v>2</v>
      </c>
      <c r="EJ9" s="9">
        <v>0.4</v>
      </c>
      <c r="EK9" s="9">
        <v>7.8392019998574265E-3</v>
      </c>
      <c r="EL9" s="9">
        <v>0.59792685924123856</v>
      </c>
      <c r="EM9" s="9">
        <v>0.605766061241096</v>
      </c>
      <c r="EN9" s="9">
        <v>1.1286325448338476E-3</v>
      </c>
      <c r="EO9" s="6">
        <v>2</v>
      </c>
      <c r="EP9" s="9" t="s">
        <v>16</v>
      </c>
      <c r="EQ9" s="13">
        <v>0.6384719121165795</v>
      </c>
      <c r="ER9" s="18">
        <v>0.63796971211657949</v>
      </c>
      <c r="ES9" s="15">
        <v>2</v>
      </c>
      <c r="ET9" s="9">
        <v>0.4</v>
      </c>
      <c r="EU9" s="9">
        <v>7.7941062766482046E-3</v>
      </c>
      <c r="EV9" s="9">
        <v>0.59797195496444777</v>
      </c>
      <c r="EW9" s="9">
        <v>0.605766061241096</v>
      </c>
      <c r="EX9" s="9">
        <v>1.1221399833655154E-3</v>
      </c>
      <c r="EY9" s="6">
        <v>2</v>
      </c>
      <c r="EZ9" s="9" t="s">
        <v>16</v>
      </c>
      <c r="FA9" s="13">
        <v>0.6384719121165795</v>
      </c>
      <c r="FB9" s="18">
        <v>0.63797481211657947</v>
      </c>
      <c r="FC9" s="15">
        <v>2</v>
      </c>
      <c r="FD9" s="9">
        <v>0.4</v>
      </c>
      <c r="FE9" s="9">
        <v>7.5092454135111727E-3</v>
      </c>
      <c r="FF9" s="9">
        <v>0.59825681582758483</v>
      </c>
      <c r="FG9" s="9">
        <v>0.605766061241096</v>
      </c>
      <c r="FH9" s="9">
        <v>1.0811277424650051E-3</v>
      </c>
      <c r="FI9" s="6">
        <v>2</v>
      </c>
      <c r="FJ9" s="9" t="s">
        <v>16</v>
      </c>
      <c r="FK9" s="13">
        <v>0.6384719121165795</v>
      </c>
      <c r="FL9" s="18">
        <v>0.63796691211657952</v>
      </c>
      <c r="FM9" s="15">
        <v>2</v>
      </c>
      <c r="FN9" s="9">
        <v>0.4</v>
      </c>
      <c r="FO9" s="9">
        <v>7.3843936178492791E-3</v>
      </c>
      <c r="FP9" s="9">
        <v>0.59838166762324674</v>
      </c>
      <c r="FQ9" s="9">
        <v>0.605766061241096</v>
      </c>
      <c r="FR9" s="9">
        <v>1.0631524689783006E-3</v>
      </c>
      <c r="FS9" s="6">
        <v>2</v>
      </c>
      <c r="FT9" s="9" t="s">
        <v>16</v>
      </c>
      <c r="FU9" s="13">
        <v>0.6384719121165795</v>
      </c>
      <c r="FV9" s="18">
        <v>0.63794561211657952</v>
      </c>
      <c r="FW9" s="15">
        <v>2</v>
      </c>
      <c r="FX9" s="9">
        <v>0.4</v>
      </c>
      <c r="FY9" s="9">
        <v>7.5851503360479045E-3</v>
      </c>
      <c r="FZ9" s="9">
        <v>0.5981809109050481</v>
      </c>
      <c r="GA9" s="9">
        <v>0.605766061241096</v>
      </c>
      <c r="GB9" s="9">
        <v>1.0920559933111505E-3</v>
      </c>
      <c r="GC9" s="6">
        <v>2</v>
      </c>
      <c r="GD9" s="9" t="s">
        <v>16</v>
      </c>
      <c r="GE9" s="13">
        <v>0.6384719121165795</v>
      </c>
      <c r="GF9" s="18">
        <v>0.63795411211657949</v>
      </c>
      <c r="GG9" s="15">
        <v>2</v>
      </c>
      <c r="GH9" s="9">
        <v>0.4</v>
      </c>
      <c r="GI9" s="9">
        <v>7.5944676342316279E-3</v>
      </c>
      <c r="GJ9" s="9">
        <v>0.59817159360686445</v>
      </c>
      <c r="GK9" s="9">
        <v>0.60576606124109611</v>
      </c>
      <c r="GL9" s="9">
        <v>1.0933974316310539E-3</v>
      </c>
      <c r="GM9" s="6">
        <v>2</v>
      </c>
      <c r="GN9" s="9" t="s">
        <v>16</v>
      </c>
      <c r="GO9" s="13">
        <v>0.6384719121165795</v>
      </c>
      <c r="GP9" s="18">
        <v>0.63792511211657954</v>
      </c>
      <c r="GQ9" s="15">
        <v>2</v>
      </c>
      <c r="GR9" s="9">
        <v>0.4</v>
      </c>
      <c r="GS9" s="9">
        <v>7.733854415060127E-3</v>
      </c>
      <c r="GT9" s="9">
        <v>0.59803220682603586</v>
      </c>
      <c r="GU9" s="9">
        <v>0.605766061241096</v>
      </c>
      <c r="GV9" s="9">
        <v>1.1134653488968074E-3</v>
      </c>
      <c r="GW9" s="6">
        <v>2</v>
      </c>
      <c r="GX9" s="9" t="s">
        <v>16</v>
      </c>
      <c r="GY9" s="13">
        <v>0.6384719121165795</v>
      </c>
      <c r="GZ9" s="18">
        <v>0.63795441211657955</v>
      </c>
      <c r="HA9" s="15">
        <v>2</v>
      </c>
      <c r="HB9" s="9">
        <v>0.4</v>
      </c>
      <c r="HC9" s="9">
        <v>7.4824115947420477E-3</v>
      </c>
      <c r="HD9" s="9">
        <v>0.59828364964635394</v>
      </c>
      <c r="HE9" s="9">
        <v>0.605766061241096</v>
      </c>
      <c r="HF9" s="9">
        <v>1.0772644001036833E-3</v>
      </c>
      <c r="HG9" s="6">
        <v>2</v>
      </c>
      <c r="HH9" s="9" t="s">
        <v>16</v>
      </c>
      <c r="HI9" s="13">
        <v>0.6384719121165795</v>
      </c>
      <c r="HJ9" s="18">
        <v>0.63798811211657946</v>
      </c>
      <c r="HK9" s="15">
        <v>2</v>
      </c>
      <c r="HL9" s="9">
        <v>0.4</v>
      </c>
      <c r="HM9" s="9">
        <v>7.0613939474802054E-3</v>
      </c>
      <c r="HN9" s="9">
        <v>0.59870466729361582</v>
      </c>
      <c r="HO9" s="9">
        <v>0.605766061241096</v>
      </c>
      <c r="HP9" s="9">
        <v>1.0166492738883193E-3</v>
      </c>
      <c r="HQ9" s="6">
        <v>2</v>
      </c>
      <c r="HR9" s="9" t="s">
        <v>16</v>
      </c>
      <c r="HS9" s="13">
        <v>0.6384719121165795</v>
      </c>
      <c r="HT9" s="18">
        <v>0.63802611211657945</v>
      </c>
      <c r="HU9" s="15">
        <v>2</v>
      </c>
      <c r="HV9" s="9">
        <v>0.4</v>
      </c>
      <c r="HW9" s="9">
        <v>6.6311832326770882E-3</v>
      </c>
      <c r="HX9" s="9">
        <v>0.59913487800841891</v>
      </c>
      <c r="HY9" s="9">
        <v>0.605766061241096</v>
      </c>
      <c r="HZ9" s="9">
        <v>9.547105951973171E-4</v>
      </c>
      <c r="IA9" s="6">
        <v>2</v>
      </c>
      <c r="IB9" s="9" t="s">
        <v>16</v>
      </c>
      <c r="IC9" s="13">
        <v>0.6384719121165795</v>
      </c>
      <c r="ID9" s="18">
        <v>0.63806941211657953</v>
      </c>
      <c r="IE9" s="15">
        <v>2</v>
      </c>
      <c r="IF9" s="9">
        <v>0.4</v>
      </c>
      <c r="IG9" s="9">
        <v>6.2069355887115546E-3</v>
      </c>
      <c r="IH9" s="9">
        <v>0.59955912565238445</v>
      </c>
      <c r="II9" s="9">
        <v>0.605766061241096</v>
      </c>
      <c r="IJ9" s="9">
        <v>8.9363043703105324E-4</v>
      </c>
      <c r="IK9" s="6">
        <v>2</v>
      </c>
      <c r="IL9" s="9" t="s">
        <v>16</v>
      </c>
      <c r="IM9" s="13">
        <v>0.6384719121165795</v>
      </c>
      <c r="IN9" s="18">
        <v>0.63810631211657953</v>
      </c>
      <c r="IO9" s="15">
        <v>2</v>
      </c>
      <c r="IP9" s="9">
        <v>0.4</v>
      </c>
      <c r="IQ9" s="9">
        <v>5.8342436613626229E-3</v>
      </c>
      <c r="IR9" s="9">
        <v>0.59993181757973346</v>
      </c>
      <c r="IS9" s="9">
        <v>0.60576606124109611</v>
      </c>
      <c r="IT9" s="9">
        <v>8.3997290423492069E-4</v>
      </c>
      <c r="IU9" s="6">
        <v>2</v>
      </c>
      <c r="IV9" s="9" t="s">
        <v>16</v>
      </c>
      <c r="IW9" s="13">
        <v>0.6384719121165795</v>
      </c>
      <c r="IX9" s="18">
        <v>0.63813681211657947</v>
      </c>
      <c r="IY9" s="15">
        <v>2</v>
      </c>
      <c r="IZ9" s="9">
        <v>0.4</v>
      </c>
      <c r="JA9" s="9">
        <v>5.4596882743769472E-3</v>
      </c>
      <c r="JB9" s="9">
        <v>0.60030637296671907</v>
      </c>
      <c r="JC9" s="9">
        <v>0.605766061241096</v>
      </c>
      <c r="JD9" s="9">
        <v>7.8604708377480795E-4</v>
      </c>
      <c r="JE9" s="6">
        <v>2</v>
      </c>
      <c r="JF9" s="9" t="s">
        <v>16</v>
      </c>
      <c r="JG9" s="13">
        <v>0.6384719121165795</v>
      </c>
      <c r="JH9" s="18">
        <v>0.63813671211657952</v>
      </c>
      <c r="JI9" s="15">
        <v>2</v>
      </c>
      <c r="JJ9" s="9">
        <v>0.4</v>
      </c>
      <c r="JK9" s="9">
        <v>4.9025138429902946E-3</v>
      </c>
      <c r="JL9" s="9">
        <v>0.60086354739810577</v>
      </c>
      <c r="JM9" s="9">
        <v>0.60576606124109611</v>
      </c>
      <c r="JN9" s="9">
        <v>7.0582907224459002E-4</v>
      </c>
      <c r="JO9" s="6">
        <v>2</v>
      </c>
      <c r="JP9" s="9" t="s">
        <v>16</v>
      </c>
      <c r="JQ9" s="13">
        <v>0.6384719121165795</v>
      </c>
      <c r="JR9" s="18">
        <v>0.63815411211657946</v>
      </c>
      <c r="JS9" s="15">
        <v>2</v>
      </c>
      <c r="JT9" s="9">
        <v>0.4</v>
      </c>
      <c r="JU9" s="9">
        <v>4.0773739158397595E-3</v>
      </c>
      <c r="JV9" s="9">
        <v>0.60168868732525627</v>
      </c>
      <c r="JW9" s="9">
        <v>0.605766061241096</v>
      </c>
      <c r="JX9" s="9">
        <v>5.8703129463395299E-4</v>
      </c>
      <c r="JY9" s="6">
        <v>2</v>
      </c>
      <c r="JZ9" s="9" t="s">
        <v>16</v>
      </c>
      <c r="KA9" s="13">
        <v>0.6384719121165795</v>
      </c>
      <c r="KB9" s="18">
        <v>0.63815461211657953</v>
      </c>
      <c r="KC9" s="15">
        <v>2</v>
      </c>
      <c r="KD9" s="9">
        <v>0.4</v>
      </c>
      <c r="KE9" s="9">
        <v>3.5481513790042779E-3</v>
      </c>
      <c r="KF9" s="9">
        <v>0.60221790986209167</v>
      </c>
      <c r="KG9" s="9">
        <v>0.605766061241096</v>
      </c>
      <c r="KH9" s="9">
        <v>5.1083759806344522E-4</v>
      </c>
      <c r="KI9" s="6">
        <v>2</v>
      </c>
      <c r="KJ9" s="9" t="s">
        <v>16</v>
      </c>
      <c r="KK9" s="13">
        <v>0.6384719121165795</v>
      </c>
      <c r="KL9" s="18">
        <v>0.63813151211657948</v>
      </c>
      <c r="KM9" s="15">
        <v>2</v>
      </c>
      <c r="KN9" s="9">
        <v>0.4</v>
      </c>
      <c r="KO9" s="9">
        <v>3.6057943971009128E-3</v>
      </c>
      <c r="KP9" s="9">
        <v>0.60216026684399515</v>
      </c>
      <c r="KQ9" s="9">
        <v>0.60576606124109611</v>
      </c>
      <c r="KR9" s="9">
        <v>5.1913662980258032E-4</v>
      </c>
      <c r="KS9" s="6">
        <v>2</v>
      </c>
      <c r="KT9" s="9" t="s">
        <v>16</v>
      </c>
      <c r="KU9" s="13">
        <v>0.6384719121165795</v>
      </c>
      <c r="KV9" s="18">
        <v>0.63812491211657951</v>
      </c>
      <c r="KW9" s="15">
        <v>2</v>
      </c>
      <c r="KX9" s="9">
        <v>0.4</v>
      </c>
      <c r="KY9" s="9">
        <v>3.5443002290883388E-3</v>
      </c>
      <c r="KZ9" s="9">
        <v>0.60222176101200764</v>
      </c>
      <c r="LA9" s="9">
        <v>0.605766061241096</v>
      </c>
      <c r="LB9" s="9">
        <v>5.1028313689121846E-4</v>
      </c>
      <c r="LC9" s="6">
        <v>2</v>
      </c>
    </row>
    <row r="10" spans="1:315">
      <c r="A10" s="6">
        <v>3</v>
      </c>
      <c r="B10">
        <v>6.018130767777246E-2</v>
      </c>
      <c r="C10">
        <f>1-Table4689[[#This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0.72152723131569541</v>
      </c>
      <c r="H10" s="15">
        <f t="shared" si="4"/>
        <v>3</v>
      </c>
      <c r="I10" s="9">
        <f t="shared" si="5"/>
        <v>0.60000000000000009</v>
      </c>
      <c r="J10" s="9" cm="1">
        <f t="array" ref="J10">VLOOKUP($G$13,'qx Malaria'!$B$62:$I$91,(N10),FALSE)/(1-nigeria!I10*INDEX($E$6:$G$11,N10,2))</f>
        <v>4.0328988834961547E-3</v>
      </c>
      <c r="K10" s="9">
        <f t="shared" si="1"/>
        <v>0.68524089682637346</v>
      </c>
      <c r="L10" s="9">
        <f t="shared" si="2"/>
        <v>0.68927379570986957</v>
      </c>
      <c r="M10" s="9">
        <f>(J10*Table4689[[#This Row],[qx (tau)]])/L10</f>
        <v>3.5211715584090912E-4</v>
      </c>
      <c r="N10" s="6">
        <f t="shared" si="3"/>
        <v>2</v>
      </c>
      <c r="P10" s="9" t="s">
        <v>17</v>
      </c>
      <c r="Q10" s="9">
        <v>0.72358663131569545</v>
      </c>
      <c r="R10" s="18">
        <v>0.72131703131569547</v>
      </c>
      <c r="S10" s="15">
        <v>3</v>
      </c>
      <c r="T10" s="9">
        <v>0.60000000000000009</v>
      </c>
      <c r="U10" s="9">
        <v>9.0998200359293704E-3</v>
      </c>
      <c r="V10" s="9">
        <v>0.68017397567394022</v>
      </c>
      <c r="W10" s="9">
        <v>0.68927379570986957</v>
      </c>
      <c r="X10" s="9">
        <v>7.9451601497576324E-4</v>
      </c>
      <c r="Y10" s="6">
        <v>2</v>
      </c>
      <c r="Z10" s="9" t="s">
        <v>17</v>
      </c>
      <c r="AA10" s="9">
        <v>0.72358663131569545</v>
      </c>
      <c r="AB10" s="18">
        <v>0.72127713131569549</v>
      </c>
      <c r="AC10" s="15">
        <v>3</v>
      </c>
      <c r="AD10" s="9">
        <v>0.60000000000000009</v>
      </c>
      <c r="AE10" s="9">
        <v>9.3084621232774369E-3</v>
      </c>
      <c r="AF10" s="9">
        <v>0.67996533358659217</v>
      </c>
      <c r="AG10" s="9">
        <v>0.68927379570986957</v>
      </c>
      <c r="AH10" s="9">
        <v>8.1273280158709101E-4</v>
      </c>
      <c r="AI10" s="6">
        <v>2</v>
      </c>
      <c r="AJ10" s="9" t="s">
        <v>17</v>
      </c>
      <c r="AK10" s="9">
        <v>0.72358663131569545</v>
      </c>
      <c r="AL10" s="18">
        <v>0.72122863131569548</v>
      </c>
      <c r="AM10" s="15">
        <v>3</v>
      </c>
      <c r="AN10" s="9">
        <v>0.60000000000000009</v>
      </c>
      <c r="AO10" s="9">
        <v>9.4806342522679166E-3</v>
      </c>
      <c r="AP10" s="9">
        <v>0.6797931614576016</v>
      </c>
      <c r="AQ10" s="9">
        <v>0.68927379570986957</v>
      </c>
      <c r="AR10" s="9">
        <v>8.2776535314034146E-4</v>
      </c>
      <c r="AS10" s="6">
        <v>2</v>
      </c>
      <c r="AT10" s="9" t="s">
        <v>17</v>
      </c>
      <c r="AU10" s="9">
        <v>0.72358663131569545</v>
      </c>
      <c r="AV10" s="18">
        <v>0.7211815313156954</v>
      </c>
      <c r="AW10" s="15">
        <v>3</v>
      </c>
      <c r="AX10" s="9">
        <v>0.60000000000000009</v>
      </c>
      <c r="AY10" s="9">
        <v>9.6300479963918346E-3</v>
      </c>
      <c r="AZ10" s="9">
        <v>0.67964374771347769</v>
      </c>
      <c r="BA10" s="9">
        <v>0.68927379570986957</v>
      </c>
      <c r="BB10" s="9">
        <v>8.4081084328138016E-4</v>
      </c>
      <c r="BC10" s="6">
        <v>2</v>
      </c>
      <c r="BD10" s="9" t="s">
        <v>17</v>
      </c>
      <c r="BE10" s="9">
        <v>0.72358663131569545</v>
      </c>
      <c r="BF10" s="18">
        <v>0.72114093131569545</v>
      </c>
      <c r="BG10" s="15">
        <v>3</v>
      </c>
      <c r="BH10" s="9">
        <v>0.60000000000000009</v>
      </c>
      <c r="BI10" s="9">
        <v>9.6898417653269505E-3</v>
      </c>
      <c r="BJ10" s="9">
        <v>0.67958395394454263</v>
      </c>
      <c r="BK10" s="9">
        <v>0.68927379570986957</v>
      </c>
      <c r="BL10" s="9">
        <v>8.4603150773706563E-4</v>
      </c>
      <c r="BM10" s="6">
        <v>2</v>
      </c>
      <c r="BN10" s="9" t="s">
        <v>17</v>
      </c>
      <c r="BO10" s="9">
        <v>0.72358663131569545</v>
      </c>
      <c r="BP10" s="18">
        <v>0.72108443131569544</v>
      </c>
      <c r="BQ10" s="15">
        <v>3</v>
      </c>
      <c r="BR10" s="9">
        <v>0.60000000000000009</v>
      </c>
      <c r="BS10" s="9">
        <v>9.6439009263106085E-3</v>
      </c>
      <c r="BT10" s="9">
        <v>0.67962989478355895</v>
      </c>
      <c r="BU10" s="9">
        <v>0.68927379570986957</v>
      </c>
      <c r="BV10" s="9">
        <v>8.4202035892359567E-4</v>
      </c>
      <c r="BW10" s="6">
        <v>2</v>
      </c>
      <c r="BX10" s="9" t="s">
        <v>17</v>
      </c>
      <c r="BY10" s="9">
        <v>0.72358663131569545</v>
      </c>
      <c r="BZ10" s="18">
        <v>0.72103323131569541</v>
      </c>
      <c r="CA10" s="15">
        <v>3</v>
      </c>
      <c r="CB10" s="9">
        <v>0.60000000000000009</v>
      </c>
      <c r="CC10" s="9">
        <v>9.5630450496418454E-3</v>
      </c>
      <c r="CD10" s="9">
        <v>0.67971075066022768</v>
      </c>
      <c r="CE10" s="9">
        <v>0.68927379570986957</v>
      </c>
      <c r="CF10" s="9">
        <v>8.3496073701188874E-4</v>
      </c>
      <c r="CG10" s="6">
        <v>2</v>
      </c>
      <c r="CH10" s="9" t="s">
        <v>17</v>
      </c>
      <c r="CI10" s="9">
        <v>0.72358663131569545</v>
      </c>
      <c r="CJ10" s="18">
        <v>0.7209706313156955</v>
      </c>
      <c r="CK10" s="15">
        <v>3</v>
      </c>
      <c r="CL10" s="9">
        <v>0.60000000000000009</v>
      </c>
      <c r="CM10" s="9">
        <v>9.5090468942441771E-3</v>
      </c>
      <c r="CN10" s="9">
        <v>0.67976474881562543</v>
      </c>
      <c r="CO10" s="9">
        <v>0.68927379570986957</v>
      </c>
      <c r="CP10" s="9">
        <v>8.3024609440651817E-4</v>
      </c>
      <c r="CQ10" s="6">
        <v>2</v>
      </c>
      <c r="CR10" s="9" t="s">
        <v>17</v>
      </c>
      <c r="CS10" s="9">
        <v>0.72358663131569545</v>
      </c>
      <c r="CT10" s="18">
        <v>0.72091763131569542</v>
      </c>
      <c r="CU10" s="15">
        <v>3</v>
      </c>
      <c r="CV10" s="9">
        <v>0.60000000000000009</v>
      </c>
      <c r="CW10" s="9">
        <v>9.4211231961882844E-3</v>
      </c>
      <c r="CX10" s="9">
        <v>0.6798526725136812</v>
      </c>
      <c r="CY10" s="9">
        <v>0.68927379570986946</v>
      </c>
      <c r="CZ10" s="9">
        <v>8.2256937267735435E-4</v>
      </c>
      <c r="DA10" s="6">
        <v>2</v>
      </c>
      <c r="DB10" s="9" t="s">
        <v>17</v>
      </c>
      <c r="DC10" s="9">
        <v>0.72358663131569545</v>
      </c>
      <c r="DD10" s="18">
        <v>0.7208626313156955</v>
      </c>
      <c r="DE10" s="15">
        <v>3</v>
      </c>
      <c r="DF10" s="9">
        <v>0.60000000000000009</v>
      </c>
      <c r="DG10" s="9">
        <v>9.2861278076941077E-3</v>
      </c>
      <c r="DH10" s="9">
        <v>0.67998766790217546</v>
      </c>
      <c r="DI10" s="9">
        <v>0.68927379570986957</v>
      </c>
      <c r="DJ10" s="9">
        <v>8.1078276616392724E-4</v>
      </c>
      <c r="DK10" s="6">
        <v>2</v>
      </c>
      <c r="DL10" s="9" t="s">
        <v>17</v>
      </c>
      <c r="DM10" s="9">
        <v>0.72358663131569545</v>
      </c>
      <c r="DN10" s="18">
        <v>0.72075703131569546</v>
      </c>
      <c r="DO10" s="15">
        <v>3</v>
      </c>
      <c r="DP10" s="9">
        <v>0.60000000000000009</v>
      </c>
      <c r="DQ10" s="9">
        <v>9.1063224316055309E-3</v>
      </c>
      <c r="DR10" s="9">
        <v>0.68016747327826399</v>
      </c>
      <c r="DS10" s="9">
        <v>0.68927379570986957</v>
      </c>
      <c r="DT10" s="9">
        <v>7.9508374680782373E-4</v>
      </c>
      <c r="DU10" s="6">
        <v>2</v>
      </c>
      <c r="DV10" s="9" t="s">
        <v>17</v>
      </c>
      <c r="DW10" s="9">
        <v>0.72358663131569545</v>
      </c>
      <c r="DX10" s="18">
        <v>0.72070223131569544</v>
      </c>
      <c r="DY10" s="15">
        <v>3</v>
      </c>
      <c r="DZ10" s="9">
        <v>0.60000000000000009</v>
      </c>
      <c r="EA10" s="9">
        <v>9.0919040759757878E-3</v>
      </c>
      <c r="EB10" s="9">
        <v>0.68018189163389375</v>
      </c>
      <c r="EC10" s="9">
        <v>0.68927379570986957</v>
      </c>
      <c r="ED10" s="9">
        <v>7.9382486318021171E-4</v>
      </c>
      <c r="EE10" s="6">
        <v>2</v>
      </c>
      <c r="EF10" s="9" t="s">
        <v>17</v>
      </c>
      <c r="EG10" s="9">
        <v>0.72358663131569545</v>
      </c>
      <c r="EH10" s="18">
        <v>0.7205445313156954</v>
      </c>
      <c r="EI10" s="15">
        <v>3</v>
      </c>
      <c r="EJ10" s="9">
        <v>0.60000000000000009</v>
      </c>
      <c r="EK10" s="9">
        <v>8.9198733034130517E-3</v>
      </c>
      <c r="EL10" s="9">
        <v>0.68035392240645653</v>
      </c>
      <c r="EM10" s="9">
        <v>0.68927379570986957</v>
      </c>
      <c r="EN10" s="9">
        <v>7.7880465362331055E-4</v>
      </c>
      <c r="EO10" s="6">
        <v>2</v>
      </c>
      <c r="EP10" s="9" t="s">
        <v>17</v>
      </c>
      <c r="EQ10" s="9">
        <v>0.72358663131569545</v>
      </c>
      <c r="ER10" s="18">
        <v>0.72049723131569543</v>
      </c>
      <c r="ES10" s="15">
        <v>3</v>
      </c>
      <c r="ET10" s="9">
        <v>0.60000000000000009</v>
      </c>
      <c r="EU10" s="9">
        <v>8.868560920142491E-3</v>
      </c>
      <c r="EV10" s="9">
        <v>0.68040523478972703</v>
      </c>
      <c r="EW10" s="9">
        <v>0.68927379570986957</v>
      </c>
      <c r="EX10" s="9">
        <v>7.7432450894857345E-4</v>
      </c>
      <c r="EY10" s="6">
        <v>2</v>
      </c>
      <c r="EZ10" s="9" t="s">
        <v>17</v>
      </c>
      <c r="FA10" s="9">
        <v>0.72358663131569545</v>
      </c>
      <c r="FB10" s="18">
        <v>0.72050163131569545</v>
      </c>
      <c r="FC10" s="15">
        <v>3</v>
      </c>
      <c r="FD10" s="9">
        <v>0.60000000000000009</v>
      </c>
      <c r="FE10" s="9">
        <v>8.5444306313287276E-3</v>
      </c>
      <c r="FF10" s="9">
        <v>0.68072936507854087</v>
      </c>
      <c r="FG10" s="9">
        <v>0.68927379570986957</v>
      </c>
      <c r="FH10" s="9">
        <v>7.4602431131999992E-4</v>
      </c>
      <c r="FI10" s="6">
        <v>2</v>
      </c>
      <c r="FJ10" s="9" t="s">
        <v>17</v>
      </c>
      <c r="FK10" s="9">
        <v>0.72358663131569545</v>
      </c>
      <c r="FL10" s="18">
        <v>0.7204228313156954</v>
      </c>
      <c r="FM10" s="15">
        <v>3</v>
      </c>
      <c r="FN10" s="9">
        <v>0.60000000000000009</v>
      </c>
      <c r="FO10" s="9">
        <v>8.4023674214474212E-3</v>
      </c>
      <c r="FP10" s="9">
        <v>0.68087142828842218</v>
      </c>
      <c r="FQ10" s="9">
        <v>0.68927379570986957</v>
      </c>
      <c r="FR10" s="9">
        <v>7.3362060498911603E-4</v>
      </c>
      <c r="FS10" s="6">
        <v>2</v>
      </c>
      <c r="FT10" s="9" t="s">
        <v>17</v>
      </c>
      <c r="FU10" s="9">
        <v>0.72358663131569545</v>
      </c>
      <c r="FV10" s="18">
        <v>0.72028013131569546</v>
      </c>
      <c r="FW10" s="15">
        <v>3</v>
      </c>
      <c r="FX10" s="9">
        <v>0.60000000000000009</v>
      </c>
      <c r="FY10" s="9">
        <v>8.6307994086794512E-3</v>
      </c>
      <c r="FZ10" s="9">
        <v>0.68064299630119018</v>
      </c>
      <c r="GA10" s="9">
        <v>0.68927379570986969</v>
      </c>
      <c r="GB10" s="9">
        <v>7.5356527108932307E-4</v>
      </c>
      <c r="GC10" s="6">
        <v>2</v>
      </c>
      <c r="GD10" s="9" t="s">
        <v>17</v>
      </c>
      <c r="GE10" s="9">
        <v>0.72358663131569545</v>
      </c>
      <c r="GF10" s="18">
        <v>0.72034083131569548</v>
      </c>
      <c r="GG10" s="15">
        <v>3</v>
      </c>
      <c r="GH10" s="9">
        <v>0.60000000000000009</v>
      </c>
      <c r="GI10" s="9">
        <v>8.6414011407601465E-3</v>
      </c>
      <c r="GJ10" s="9">
        <v>0.6806323945691094</v>
      </c>
      <c r="GK10" s="9">
        <v>0.68927379570986957</v>
      </c>
      <c r="GL10" s="9">
        <v>7.5449092081550861E-4</v>
      </c>
      <c r="GM10" s="6">
        <v>2</v>
      </c>
      <c r="GN10" s="9" t="s">
        <v>17</v>
      </c>
      <c r="GO10" s="9">
        <v>0.72358663131569545</v>
      </c>
      <c r="GP10" s="18">
        <v>0.72016483131569542</v>
      </c>
      <c r="GQ10" s="15">
        <v>3</v>
      </c>
      <c r="GR10" s="9">
        <v>0.60000000000000009</v>
      </c>
      <c r="GS10" s="9">
        <v>8.8000030526873326E-3</v>
      </c>
      <c r="GT10" s="9">
        <v>0.68047379265718222</v>
      </c>
      <c r="GU10" s="9">
        <v>0.68927379570986957</v>
      </c>
      <c r="GV10" s="9">
        <v>7.6833864071924136E-4</v>
      </c>
      <c r="GW10" s="6">
        <v>2</v>
      </c>
      <c r="GX10" s="9" t="s">
        <v>17</v>
      </c>
      <c r="GY10" s="9">
        <v>0.72358663131569545</v>
      </c>
      <c r="GZ10" s="18">
        <v>0.72038063131569541</v>
      </c>
      <c r="HA10" s="15">
        <v>3</v>
      </c>
      <c r="HB10" s="9">
        <v>0.60000000000000009</v>
      </c>
      <c r="HC10" s="9">
        <v>8.5138976429363269E-3</v>
      </c>
      <c r="HD10" s="9">
        <v>0.68075989806693327</v>
      </c>
      <c r="HE10" s="9">
        <v>0.68927379570986957</v>
      </c>
      <c r="HF10" s="9">
        <v>7.4335844010858603E-4</v>
      </c>
      <c r="HG10" s="6">
        <v>2</v>
      </c>
      <c r="HH10" s="9" t="s">
        <v>17</v>
      </c>
      <c r="HI10" s="9">
        <v>0.72358663131569545</v>
      </c>
      <c r="HJ10" s="18">
        <v>0.72062733131569545</v>
      </c>
      <c r="HK10" s="15">
        <v>3</v>
      </c>
      <c r="HL10" s="9">
        <v>0.60000000000000009</v>
      </c>
      <c r="HM10" s="9">
        <v>8.0348407093166815E-3</v>
      </c>
      <c r="HN10" s="9">
        <v>0.68123895500055287</v>
      </c>
      <c r="HO10" s="9">
        <v>0.68927379570986957</v>
      </c>
      <c r="HP10" s="9">
        <v>7.0153141448135703E-4</v>
      </c>
      <c r="HQ10" s="6">
        <v>2</v>
      </c>
      <c r="HR10" s="9" t="s">
        <v>17</v>
      </c>
      <c r="HS10" s="9">
        <v>0.72358663131569545</v>
      </c>
      <c r="HT10" s="18">
        <v>0.72089823131569541</v>
      </c>
      <c r="HU10" s="15">
        <v>3</v>
      </c>
      <c r="HV10" s="9">
        <v>0.60000000000000009</v>
      </c>
      <c r="HW10" s="9">
        <v>7.5453234000440843E-3</v>
      </c>
      <c r="HX10" s="9">
        <v>0.68172847230982547</v>
      </c>
      <c r="HY10" s="9">
        <v>0.68927379570986957</v>
      </c>
      <c r="HZ10" s="9">
        <v>6.5879108112429179E-4</v>
      </c>
      <c r="IA10" s="6">
        <v>2</v>
      </c>
      <c r="IB10" s="9" t="s">
        <v>17</v>
      </c>
      <c r="IC10" s="9">
        <v>0.72358663131569545</v>
      </c>
      <c r="ID10" s="18">
        <v>0.72117613131569547</v>
      </c>
      <c r="IE10" s="15">
        <v>3</v>
      </c>
      <c r="IF10" s="9">
        <v>0.60000000000000009</v>
      </c>
      <c r="IG10" s="9">
        <v>7.0625911993031322E-3</v>
      </c>
      <c r="IH10" s="9">
        <v>0.68221120451056638</v>
      </c>
      <c r="II10" s="9">
        <v>0.68927379570986946</v>
      </c>
      <c r="IJ10" s="9">
        <v>6.1664316359198539E-4</v>
      </c>
      <c r="IK10" s="6">
        <v>2</v>
      </c>
      <c r="IL10" s="9" t="s">
        <v>17</v>
      </c>
      <c r="IM10" s="9">
        <v>0.72358663131569545</v>
      </c>
      <c r="IN10" s="18">
        <v>0.72141203131569542</v>
      </c>
      <c r="IO10" s="15">
        <v>3</v>
      </c>
      <c r="IP10" s="9">
        <v>0.60000000000000009</v>
      </c>
      <c r="IQ10" s="9">
        <v>6.6385219160753559E-3</v>
      </c>
      <c r="IR10" s="9">
        <v>0.68263527379379418</v>
      </c>
      <c r="IS10" s="9">
        <v>0.68927379570986957</v>
      </c>
      <c r="IT10" s="9">
        <v>5.7961717454457112E-4</v>
      </c>
      <c r="IU10" s="6">
        <v>2</v>
      </c>
      <c r="IV10" s="9" t="s">
        <v>17</v>
      </c>
      <c r="IW10" s="9">
        <v>0.72358663131569545</v>
      </c>
      <c r="IX10" s="18">
        <v>0.72160643131569546</v>
      </c>
      <c r="IY10" s="15">
        <v>3</v>
      </c>
      <c r="IZ10" s="9">
        <v>0.60000000000000009</v>
      </c>
      <c r="JA10" s="9">
        <v>6.2123322864314412E-3</v>
      </c>
      <c r="JB10" s="9">
        <v>0.68306146342343821</v>
      </c>
      <c r="JC10" s="9">
        <v>0.68927379570986969</v>
      </c>
      <c r="JD10" s="9">
        <v>5.4240605555191989E-4</v>
      </c>
      <c r="JE10" s="6">
        <v>2</v>
      </c>
      <c r="JF10" s="9" t="s">
        <v>17</v>
      </c>
      <c r="JG10" s="9">
        <v>0.72358663131569545</v>
      </c>
      <c r="JH10" s="18">
        <v>0.72160503131569542</v>
      </c>
      <c r="JI10" s="15">
        <v>3</v>
      </c>
      <c r="JJ10" s="9">
        <v>0.60000000000000009</v>
      </c>
      <c r="JK10" s="9">
        <v>5.5783487080059146E-3</v>
      </c>
      <c r="JL10" s="9">
        <v>0.68369544700186369</v>
      </c>
      <c r="JM10" s="9">
        <v>0.68927379570986957</v>
      </c>
      <c r="JN10" s="9">
        <v>4.8705220192603565E-4</v>
      </c>
      <c r="JO10" s="6">
        <v>2</v>
      </c>
      <c r="JP10" s="9" t="s">
        <v>17</v>
      </c>
      <c r="JQ10" s="9">
        <v>0.72358663131569545</v>
      </c>
      <c r="JR10" s="18">
        <v>0.72168983131569542</v>
      </c>
      <c r="JS10" s="15">
        <v>3</v>
      </c>
      <c r="JT10" s="9">
        <v>0.60000000000000009</v>
      </c>
      <c r="JU10" s="9">
        <v>4.6394593149396172E-3</v>
      </c>
      <c r="JV10" s="9">
        <v>0.68463433639492999</v>
      </c>
      <c r="JW10" s="9">
        <v>0.68927379570986957</v>
      </c>
      <c r="JX10" s="9">
        <v>4.0507666217506053E-4</v>
      </c>
      <c r="JY10" s="6">
        <v>2</v>
      </c>
      <c r="JZ10" s="9" t="s">
        <v>17</v>
      </c>
      <c r="KA10" s="9">
        <v>0.72358663131569545</v>
      </c>
      <c r="KB10" s="18">
        <v>0.72168133131569545</v>
      </c>
      <c r="KC10" s="15">
        <v>3</v>
      </c>
      <c r="KD10" s="9">
        <v>0.60000000000000009</v>
      </c>
      <c r="KE10" s="9">
        <v>4.037280932756176E-3</v>
      </c>
      <c r="KF10" s="9">
        <v>0.68523651477711334</v>
      </c>
      <c r="KG10" s="9">
        <v>0.68927379570986946</v>
      </c>
      <c r="KH10" s="9">
        <v>3.5249975772773254E-4</v>
      </c>
      <c r="KI10" s="6">
        <v>2</v>
      </c>
      <c r="KJ10" s="9" t="s">
        <v>17</v>
      </c>
      <c r="KK10" s="9">
        <v>0.72358663131569545</v>
      </c>
      <c r="KL10" s="18">
        <v>0.7215580313156954</v>
      </c>
      <c r="KM10" s="15">
        <v>3</v>
      </c>
      <c r="KN10" s="9">
        <v>0.60000000000000009</v>
      </c>
      <c r="KO10" s="9">
        <v>4.1028703152287379E-3</v>
      </c>
      <c r="KP10" s="9">
        <v>0.68517092539464086</v>
      </c>
      <c r="KQ10" s="9">
        <v>0.68927379570986957</v>
      </c>
      <c r="KR10" s="9">
        <v>3.5822644403373248E-4</v>
      </c>
      <c r="KS10" s="6">
        <v>2</v>
      </c>
      <c r="KT10" s="9" t="s">
        <v>17</v>
      </c>
      <c r="KU10" s="9">
        <v>0.72358663131569545</v>
      </c>
      <c r="KV10" s="18">
        <v>0.72152723131569541</v>
      </c>
      <c r="KW10" s="15">
        <v>3</v>
      </c>
      <c r="KX10" s="9">
        <v>0.60000000000000009</v>
      </c>
      <c r="KY10" s="9">
        <v>4.0328988834961547E-3</v>
      </c>
      <c r="KZ10" s="9">
        <v>0.68524089682637346</v>
      </c>
      <c r="LA10" s="9">
        <v>0.68927379570986957</v>
      </c>
      <c r="LB10" s="9">
        <v>3.5211715584090912E-4</v>
      </c>
      <c r="LC10" s="6">
        <v>2</v>
      </c>
    </row>
    <row r="11" spans="1:315" ht="15" thickBot="1">
      <c r="A11" s="6">
        <v>4</v>
      </c>
      <c r="B11">
        <v>4.3763070226481932E-2</v>
      </c>
      <c r="C11">
        <f>1-Table4689[[#This Row],[qx (tau)]]</f>
        <v>0.95623692977351804</v>
      </c>
      <c r="D11" s="6"/>
      <c r="E11" s="10" t="s">
        <v>18</v>
      </c>
      <c r="F11" s="10">
        <v>1</v>
      </c>
      <c r="G11" s="19">
        <f t="shared" si="0"/>
        <v>0.99527980000000005</v>
      </c>
      <c r="H11" s="15">
        <f t="shared" si="4"/>
        <v>4</v>
      </c>
      <c r="I11" s="9">
        <f t="shared" si="5"/>
        <v>0.8</v>
      </c>
      <c r="J11" s="9" cm="1">
        <f t="array" ref="J11">VLOOKUP($G$13,'qx Malaria'!$B$62:$I$91,(N11),FALSE)/(1-nigeria!I11*INDEX($E$6:$G$11,N11,2))</f>
        <v>4.6777488204684907E-3</v>
      </c>
      <c r="K11" s="9">
        <f t="shared" si="1"/>
        <v>0.79480911608861449</v>
      </c>
      <c r="L11" s="9">
        <f t="shared" si="2"/>
        <v>0.79948686490908294</v>
      </c>
      <c r="M11" s="9">
        <f>(J11*Table4689[[#This Row],[qx (tau)]])/L11</f>
        <v>2.5605505120498181E-4</v>
      </c>
      <c r="N11" s="6">
        <f t="shared" si="3"/>
        <v>2</v>
      </c>
      <c r="P11" s="10" t="s">
        <v>18</v>
      </c>
      <c r="Q11" s="10">
        <v>1</v>
      </c>
      <c r="R11" s="19">
        <v>0.99648239999999999</v>
      </c>
      <c r="S11" s="15">
        <v>4</v>
      </c>
      <c r="T11" s="9">
        <v>0.8</v>
      </c>
      <c r="U11" s="9">
        <v>1.0554857354281777E-2</v>
      </c>
      <c r="V11" s="9">
        <v>0.7889320075548012</v>
      </c>
      <c r="W11" s="9">
        <v>0.79948686490908294</v>
      </c>
      <c r="X11" s="9">
        <v>5.7776179184439896E-4</v>
      </c>
      <c r="Y11" s="6">
        <v>2</v>
      </c>
      <c r="Z11" s="10" t="s">
        <v>18</v>
      </c>
      <c r="AA11" s="10">
        <v>1</v>
      </c>
      <c r="AB11" s="19">
        <v>0.99607400000000001</v>
      </c>
      <c r="AC11" s="15">
        <v>4</v>
      </c>
      <c r="AD11" s="9">
        <v>0.8</v>
      </c>
      <c r="AE11" s="9">
        <v>1.0796860763290242E-2</v>
      </c>
      <c r="AF11" s="9">
        <v>0.78869000414579271</v>
      </c>
      <c r="AG11" s="9">
        <v>0.79948686490908294</v>
      </c>
      <c r="AH11" s="9">
        <v>5.9100880395721186E-4</v>
      </c>
      <c r="AI11" s="6">
        <v>2</v>
      </c>
      <c r="AJ11" s="10" t="s">
        <v>18</v>
      </c>
      <c r="AK11" s="10">
        <v>1</v>
      </c>
      <c r="AL11" s="19">
        <v>0.99605259999999995</v>
      </c>
      <c r="AM11" s="15">
        <v>4</v>
      </c>
      <c r="AN11" s="9">
        <v>0.8</v>
      </c>
      <c r="AO11" s="9">
        <v>1.0996562763406983E-2</v>
      </c>
      <c r="AP11" s="9">
        <v>0.78849030214567595</v>
      </c>
      <c r="AQ11" s="9">
        <v>0.79948686490908294</v>
      </c>
      <c r="AR11" s="9">
        <v>6.0194028143241939E-4</v>
      </c>
      <c r="AS11" s="6">
        <v>2</v>
      </c>
      <c r="AT11" s="10" t="s">
        <v>18</v>
      </c>
      <c r="AU11" s="10">
        <v>1</v>
      </c>
      <c r="AV11" s="19">
        <v>0.9960097</v>
      </c>
      <c r="AW11" s="15">
        <v>4</v>
      </c>
      <c r="AX11" s="9">
        <v>0.8</v>
      </c>
      <c r="AY11" s="9">
        <v>1.1169867372703694E-2</v>
      </c>
      <c r="AZ11" s="9">
        <v>0.78831699753637929</v>
      </c>
      <c r="BA11" s="9">
        <v>0.79948686490908294</v>
      </c>
      <c r="BB11" s="9">
        <v>6.1142679349423731E-4</v>
      </c>
      <c r="BC11" s="6">
        <v>2</v>
      </c>
      <c r="BD11" s="10" t="s">
        <v>18</v>
      </c>
      <c r="BE11" s="10">
        <v>1</v>
      </c>
      <c r="BF11" s="19">
        <v>0.99598790000000004</v>
      </c>
      <c r="BG11" s="15">
        <v>4</v>
      </c>
      <c r="BH11" s="9">
        <v>0.8</v>
      </c>
      <c r="BI11" s="9">
        <v>1.1239222008212217E-2</v>
      </c>
      <c r="BJ11" s="9">
        <v>0.78824764290087079</v>
      </c>
      <c r="BK11" s="9">
        <v>0.79948686490908305</v>
      </c>
      <c r="BL11" s="9">
        <v>6.152231933070555E-4</v>
      </c>
      <c r="BM11" s="6">
        <v>2</v>
      </c>
      <c r="BN11" s="10" t="s">
        <v>18</v>
      </c>
      <c r="BO11" s="10">
        <v>1</v>
      </c>
      <c r="BP11" s="19">
        <v>0.99595509999999998</v>
      </c>
      <c r="BQ11" s="15">
        <v>4</v>
      </c>
      <c r="BR11" s="9">
        <v>0.8</v>
      </c>
      <c r="BS11" s="9">
        <v>1.1185935349724582E-2</v>
      </c>
      <c r="BT11" s="9">
        <v>0.78830092955935838</v>
      </c>
      <c r="BU11" s="9">
        <v>0.79948686490908294</v>
      </c>
      <c r="BV11" s="9">
        <v>6.1230633765890904E-4</v>
      </c>
      <c r="BW11" s="6">
        <v>2</v>
      </c>
      <c r="BX11" s="10" t="s">
        <v>18</v>
      </c>
      <c r="BY11" s="10">
        <v>1</v>
      </c>
      <c r="BZ11" s="19">
        <v>0.9959268</v>
      </c>
      <c r="CA11" s="15">
        <v>4</v>
      </c>
      <c r="CB11" s="9">
        <v>0.8</v>
      </c>
      <c r="CC11" s="9">
        <v>1.1092150830786341E-2</v>
      </c>
      <c r="CD11" s="9">
        <v>0.78839471407829653</v>
      </c>
      <c r="CE11" s="9">
        <v>0.79948686490908283</v>
      </c>
      <c r="CF11" s="9">
        <v>6.0717267171817133E-4</v>
      </c>
      <c r="CG11" s="6">
        <v>2</v>
      </c>
      <c r="CH11" s="10" t="s">
        <v>18</v>
      </c>
      <c r="CI11" s="10">
        <v>1</v>
      </c>
      <c r="CJ11" s="19">
        <v>0.99587780000000004</v>
      </c>
      <c r="CK11" s="15">
        <v>4</v>
      </c>
      <c r="CL11" s="9">
        <v>0.8</v>
      </c>
      <c r="CM11" s="9">
        <v>1.1029518512194721E-2</v>
      </c>
      <c r="CN11" s="9">
        <v>0.78845734639688825</v>
      </c>
      <c r="CO11" s="9">
        <v>0.79948686490908294</v>
      </c>
      <c r="CP11" s="9">
        <v>6.0374424446404224E-4</v>
      </c>
      <c r="CQ11" s="6">
        <v>2</v>
      </c>
      <c r="CR11" s="10" t="s">
        <v>18</v>
      </c>
      <c r="CS11" s="10">
        <v>1</v>
      </c>
      <c r="CT11" s="19">
        <v>0.99585109999999999</v>
      </c>
      <c r="CU11" s="15">
        <v>4</v>
      </c>
      <c r="CV11" s="9">
        <v>0.8</v>
      </c>
      <c r="CW11" s="9">
        <v>1.0927536045796845E-2</v>
      </c>
      <c r="CX11" s="9">
        <v>0.78855932886328606</v>
      </c>
      <c r="CY11" s="9">
        <v>0.79948686490908294</v>
      </c>
      <c r="CZ11" s="9">
        <v>5.981618315005127E-4</v>
      </c>
      <c r="DA11" s="6">
        <v>2</v>
      </c>
      <c r="DB11" s="10" t="s">
        <v>18</v>
      </c>
      <c r="DC11" s="10">
        <v>1</v>
      </c>
      <c r="DD11" s="19">
        <v>0.99576790000000004</v>
      </c>
      <c r="DE11" s="15">
        <v>4</v>
      </c>
      <c r="DF11" s="9">
        <v>0.8</v>
      </c>
      <c r="DG11" s="9">
        <v>1.0770955249317789E-2</v>
      </c>
      <c r="DH11" s="9">
        <v>0.78871590965976524</v>
      </c>
      <c r="DI11" s="9">
        <v>0.79948686490908305</v>
      </c>
      <c r="DJ11" s="9">
        <v>5.8959076336518972E-4</v>
      </c>
      <c r="DK11" s="6">
        <v>2</v>
      </c>
      <c r="DL11" s="10" t="s">
        <v>18</v>
      </c>
      <c r="DM11" s="10">
        <v>1</v>
      </c>
      <c r="DN11" s="19">
        <v>0.99630030000000003</v>
      </c>
      <c r="DO11" s="15">
        <v>4</v>
      </c>
      <c r="DP11" s="9">
        <v>0.8</v>
      </c>
      <c r="DQ11" s="9">
        <v>1.0562399465944642E-2</v>
      </c>
      <c r="DR11" s="9">
        <v>0.78892446544313832</v>
      </c>
      <c r="DS11" s="9">
        <v>0.79948686490908294</v>
      </c>
      <c r="DT11" s="9">
        <v>5.7817463910536735E-4</v>
      </c>
      <c r="DU11" s="6">
        <v>2</v>
      </c>
      <c r="DV11" s="10" t="s">
        <v>18</v>
      </c>
      <c r="DW11" s="10">
        <v>1</v>
      </c>
      <c r="DX11" s="19">
        <v>0.99550320000000003</v>
      </c>
      <c r="DY11" s="15">
        <v>4</v>
      </c>
      <c r="DZ11" s="9">
        <v>0.8</v>
      </c>
      <c r="EA11" s="9">
        <v>1.0545675653126986E-2</v>
      </c>
      <c r="EB11" s="9">
        <v>0.78894118925595602</v>
      </c>
      <c r="EC11" s="9">
        <v>0.79948686490908305</v>
      </c>
      <c r="ED11" s="9">
        <v>5.7725919517887219E-4</v>
      </c>
      <c r="EE11" s="6">
        <v>2</v>
      </c>
      <c r="EF11" s="10" t="s">
        <v>18</v>
      </c>
      <c r="EG11" s="10">
        <v>1</v>
      </c>
      <c r="EH11" s="19">
        <v>0.99602329999999994</v>
      </c>
      <c r="EI11" s="15">
        <v>4</v>
      </c>
      <c r="EJ11" s="9">
        <v>0.8</v>
      </c>
      <c r="EK11" s="9">
        <v>1.0346137611959436E-2</v>
      </c>
      <c r="EL11" s="9">
        <v>0.78914072729712359</v>
      </c>
      <c r="EM11" s="9">
        <v>0.79948686490908305</v>
      </c>
      <c r="EN11" s="9">
        <v>5.6633669264412052E-4</v>
      </c>
      <c r="EO11" s="6">
        <v>2</v>
      </c>
      <c r="EP11" s="10" t="s">
        <v>18</v>
      </c>
      <c r="EQ11" s="10">
        <v>1</v>
      </c>
      <c r="ER11" s="19">
        <v>0.99514400000000003</v>
      </c>
      <c r="ES11" s="15">
        <v>4</v>
      </c>
      <c r="ET11" s="9">
        <v>0.8</v>
      </c>
      <c r="EU11" s="9">
        <v>1.0286620513402477E-2</v>
      </c>
      <c r="EV11" s="9">
        <v>0.78920024439568048</v>
      </c>
      <c r="EW11" s="9">
        <v>0.79948686490908294</v>
      </c>
      <c r="EX11" s="9">
        <v>5.6307878925865242E-4</v>
      </c>
      <c r="EY11" s="6">
        <v>2</v>
      </c>
      <c r="EZ11" s="10" t="s">
        <v>18</v>
      </c>
      <c r="FA11" s="10">
        <v>1</v>
      </c>
      <c r="FB11" s="19">
        <v>0.9949289</v>
      </c>
      <c r="FC11" s="15">
        <v>4</v>
      </c>
      <c r="FD11" s="9">
        <v>0.8</v>
      </c>
      <c r="FE11" s="9">
        <v>9.9106626429035557E-3</v>
      </c>
      <c r="FF11" s="9">
        <v>0.78957620226617942</v>
      </c>
      <c r="FG11" s="9">
        <v>0.79948686490908294</v>
      </c>
      <c r="FH11" s="9">
        <v>5.4249925079342205E-4</v>
      </c>
      <c r="FI11" s="6">
        <v>2</v>
      </c>
      <c r="FJ11" s="10" t="s">
        <v>18</v>
      </c>
      <c r="FK11" s="10">
        <v>1</v>
      </c>
      <c r="FL11" s="19">
        <v>0.99463520000000005</v>
      </c>
      <c r="FM11" s="15">
        <v>4</v>
      </c>
      <c r="FN11" s="9">
        <v>0.8</v>
      </c>
      <c r="FO11" s="9">
        <v>9.7458838989648629E-3</v>
      </c>
      <c r="FP11" s="9">
        <v>0.78974098101011814</v>
      </c>
      <c r="FQ11" s="9">
        <v>0.79948686490908305</v>
      </c>
      <c r="FR11" s="9">
        <v>5.3347943563530735E-4</v>
      </c>
      <c r="FS11" s="6">
        <v>2</v>
      </c>
      <c r="FT11" s="10" t="s">
        <v>18</v>
      </c>
      <c r="FU11" s="10">
        <v>1</v>
      </c>
      <c r="FV11" s="19">
        <v>0.99523010000000001</v>
      </c>
      <c r="FW11" s="15">
        <v>4</v>
      </c>
      <c r="FX11" s="9">
        <v>0.8</v>
      </c>
      <c r="FY11" s="9">
        <v>1.0010841560860311E-2</v>
      </c>
      <c r="FZ11" s="9">
        <v>0.78947602334822264</v>
      </c>
      <c r="GA11" s="9">
        <v>0.79948686490908294</v>
      </c>
      <c r="GB11" s="9">
        <v>5.4798293941193737E-4</v>
      </c>
      <c r="GC11" s="6">
        <v>2</v>
      </c>
      <c r="GD11" s="10" t="s">
        <v>18</v>
      </c>
      <c r="GE11" s="10">
        <v>1</v>
      </c>
      <c r="GF11" s="19">
        <v>0.99412140000000004</v>
      </c>
      <c r="GG11" s="15">
        <v>4</v>
      </c>
      <c r="GH11" s="9">
        <v>0.8</v>
      </c>
      <c r="GI11" s="9">
        <v>1.0023138482049766E-2</v>
      </c>
      <c r="GJ11" s="9">
        <v>0.78946372642703322</v>
      </c>
      <c r="GK11" s="9">
        <v>0.79948686490908294</v>
      </c>
      <c r="GL11" s="9">
        <v>5.4865605994612501E-4</v>
      </c>
      <c r="GM11" s="6">
        <v>2</v>
      </c>
      <c r="GN11" s="10" t="s">
        <v>18</v>
      </c>
      <c r="GO11" s="10">
        <v>1</v>
      </c>
      <c r="GP11" s="19">
        <v>0.99482579999999998</v>
      </c>
      <c r="GQ11" s="15">
        <v>4</v>
      </c>
      <c r="GR11" s="9">
        <v>0.8</v>
      </c>
      <c r="GS11" s="9">
        <v>1.0207100423044003E-2</v>
      </c>
      <c r="GT11" s="9">
        <v>0.78927976448603898</v>
      </c>
      <c r="GU11" s="9">
        <v>0.79948686490908294</v>
      </c>
      <c r="GV11" s="9">
        <v>5.5872594313757221E-4</v>
      </c>
      <c r="GW11" s="6">
        <v>2</v>
      </c>
      <c r="GX11" s="10" t="s">
        <v>18</v>
      </c>
      <c r="GY11" s="10">
        <v>1</v>
      </c>
      <c r="GZ11" s="19">
        <v>0.99495160000000005</v>
      </c>
      <c r="HA11" s="15">
        <v>4</v>
      </c>
      <c r="HB11" s="9">
        <v>0.8</v>
      </c>
      <c r="HC11" s="9">
        <v>9.8752475098779248E-3</v>
      </c>
      <c r="HD11" s="9">
        <v>0.78961161739920505</v>
      </c>
      <c r="HE11" s="9">
        <v>0.79948686490908294</v>
      </c>
      <c r="HF11" s="9">
        <v>5.4056066365496154E-4</v>
      </c>
      <c r="HG11" s="6">
        <v>2</v>
      </c>
      <c r="HH11" s="10" t="s">
        <v>18</v>
      </c>
      <c r="HI11" s="10">
        <v>1</v>
      </c>
      <c r="HJ11" s="19">
        <v>0.99516490000000002</v>
      </c>
      <c r="HK11" s="15">
        <v>4</v>
      </c>
      <c r="HL11" s="9">
        <v>0.8</v>
      </c>
      <c r="HM11" s="9">
        <v>9.319590631063775E-3</v>
      </c>
      <c r="HN11" s="9">
        <v>0.79016727427801914</v>
      </c>
      <c r="HO11" s="9">
        <v>0.79948686490908294</v>
      </c>
      <c r="HP11" s="9">
        <v>5.1014459045013564E-4</v>
      </c>
      <c r="HQ11" s="6">
        <v>2</v>
      </c>
      <c r="HR11" s="10" t="s">
        <v>18</v>
      </c>
      <c r="HS11" s="10">
        <v>1</v>
      </c>
      <c r="HT11" s="19">
        <v>0.99550950000000005</v>
      </c>
      <c r="HU11" s="15">
        <v>4</v>
      </c>
      <c r="HV11" s="9">
        <v>0.8</v>
      </c>
      <c r="HW11" s="9">
        <v>8.7518007900093606E-3</v>
      </c>
      <c r="HX11" s="9">
        <v>0.79073506411907357</v>
      </c>
      <c r="HY11" s="9">
        <v>0.79948686490908294</v>
      </c>
      <c r="HZ11" s="9">
        <v>4.7906437165157781E-4</v>
      </c>
      <c r="IA11" s="6">
        <v>2</v>
      </c>
      <c r="IB11" s="10" t="s">
        <v>18</v>
      </c>
      <c r="IC11" s="10">
        <v>1</v>
      </c>
      <c r="ID11" s="19">
        <v>0.99591859999999999</v>
      </c>
      <c r="IE11" s="15">
        <v>4</v>
      </c>
      <c r="IF11" s="9">
        <v>0.8</v>
      </c>
      <c r="IG11" s="9">
        <v>8.1918809785162007E-3</v>
      </c>
      <c r="IH11" s="9">
        <v>0.79129498393056674</v>
      </c>
      <c r="II11" s="9">
        <v>0.79948686490908294</v>
      </c>
      <c r="IJ11" s="9">
        <v>4.4841494999490024E-4</v>
      </c>
      <c r="IK11" s="6">
        <v>2</v>
      </c>
      <c r="IL11" s="10" t="s">
        <v>18</v>
      </c>
      <c r="IM11" s="10">
        <v>1</v>
      </c>
      <c r="IN11" s="19">
        <v>0.99628799999999995</v>
      </c>
      <c r="IO11" s="15">
        <v>4</v>
      </c>
      <c r="IP11" s="9">
        <v>0.8</v>
      </c>
      <c r="IQ11" s="9">
        <v>7.7000041309380199E-3</v>
      </c>
      <c r="IR11" s="9">
        <v>0.79178686077814497</v>
      </c>
      <c r="IS11" s="9">
        <v>0.79948686490908294</v>
      </c>
      <c r="IT11" s="9">
        <v>4.2149012862739428E-4</v>
      </c>
      <c r="IU11" s="6">
        <v>2</v>
      </c>
      <c r="IV11" s="10" t="s">
        <v>18</v>
      </c>
      <c r="IW11" s="10">
        <v>1</v>
      </c>
      <c r="IX11" s="19">
        <v>0.99560760000000004</v>
      </c>
      <c r="IY11" s="15">
        <v>4</v>
      </c>
      <c r="IZ11" s="9">
        <v>0.8</v>
      </c>
      <c r="JA11" s="9">
        <v>7.2056678991219494E-3</v>
      </c>
      <c r="JB11" s="9">
        <v>0.79228119700996102</v>
      </c>
      <c r="JC11" s="9">
        <v>0.79948686490908294</v>
      </c>
      <c r="JD11" s="9">
        <v>3.9443068315305081E-4</v>
      </c>
      <c r="JE11" s="6">
        <v>2</v>
      </c>
      <c r="JF11" s="10" t="s">
        <v>18</v>
      </c>
      <c r="JG11" s="10">
        <v>1</v>
      </c>
      <c r="JH11" s="19">
        <v>0.99657499999999999</v>
      </c>
      <c r="JI11" s="15">
        <v>4</v>
      </c>
      <c r="JJ11" s="9">
        <v>0.8</v>
      </c>
      <c r="JK11" s="9">
        <v>6.4703120119925708E-3</v>
      </c>
      <c r="JL11" s="9">
        <v>0.79301655289709039</v>
      </c>
      <c r="JM11" s="9">
        <v>0.79948686490908294</v>
      </c>
      <c r="JN11" s="9">
        <v>3.5417807520862933E-4</v>
      </c>
      <c r="JO11" s="6">
        <v>2</v>
      </c>
      <c r="JP11" s="10" t="s">
        <v>18</v>
      </c>
      <c r="JQ11" s="10">
        <v>1</v>
      </c>
      <c r="JR11" s="19">
        <v>0.99567470000000002</v>
      </c>
      <c r="JS11" s="15">
        <v>4</v>
      </c>
      <c r="JT11" s="9">
        <v>0.8</v>
      </c>
      <c r="JU11" s="9">
        <v>5.3812966714544804E-3</v>
      </c>
      <c r="JV11" s="9">
        <v>0.79410556823762846</v>
      </c>
      <c r="JW11" s="9">
        <v>0.79948686490908294</v>
      </c>
      <c r="JX11" s="9">
        <v>2.9456652070097112E-4</v>
      </c>
      <c r="JY11" s="6">
        <v>2</v>
      </c>
      <c r="JZ11" s="10" t="s">
        <v>18</v>
      </c>
      <c r="KA11" s="10">
        <v>1</v>
      </c>
      <c r="KB11" s="19">
        <v>0.99559819999999999</v>
      </c>
      <c r="KC11" s="15">
        <v>4</v>
      </c>
      <c r="KD11" s="9">
        <v>0.8</v>
      </c>
      <c r="KE11" s="9">
        <v>4.682831547893466E-3</v>
      </c>
      <c r="KF11" s="9">
        <v>0.79480403336118943</v>
      </c>
      <c r="KG11" s="9">
        <v>0.79948686490908294</v>
      </c>
      <c r="KH11" s="9">
        <v>2.5633327435911271E-4</v>
      </c>
      <c r="KI11" s="6">
        <v>2</v>
      </c>
      <c r="KJ11" s="10" t="s">
        <v>18</v>
      </c>
      <c r="KK11" s="10">
        <v>1</v>
      </c>
      <c r="KL11" s="19">
        <v>0.99536069999999999</v>
      </c>
      <c r="KM11" s="15">
        <v>4</v>
      </c>
      <c r="KN11" s="9">
        <v>0.8</v>
      </c>
      <c r="KO11" s="9">
        <v>4.7589085003188905E-3</v>
      </c>
      <c r="KP11" s="9">
        <v>0.79472795640876415</v>
      </c>
      <c r="KQ11" s="9">
        <v>0.79948686490908305</v>
      </c>
      <c r="KR11" s="9">
        <v>2.6049764673062023E-4</v>
      </c>
      <c r="KS11" s="6">
        <v>2</v>
      </c>
      <c r="KT11" s="10" t="s">
        <v>18</v>
      </c>
      <c r="KU11" s="10">
        <v>1</v>
      </c>
      <c r="KV11" s="19">
        <v>0.99527980000000005</v>
      </c>
      <c r="KW11" s="15">
        <v>4</v>
      </c>
      <c r="KX11" s="9">
        <v>0.8</v>
      </c>
      <c r="KY11" s="9">
        <v>4.6777488204684907E-3</v>
      </c>
      <c r="KZ11" s="9">
        <v>0.79480911608861449</v>
      </c>
      <c r="LA11" s="9">
        <v>0.79948686490908294</v>
      </c>
      <c r="LB11" s="9">
        <v>2.5605505120498181E-4</v>
      </c>
      <c r="LC11" s="6">
        <v>2</v>
      </c>
    </row>
    <row r="12" spans="1:315" ht="15" thickTop="1">
      <c r="A12" s="6">
        <v>5</v>
      </c>
      <c r="B12">
        <v>3.198325746702959E-2</v>
      </c>
      <c r="C12">
        <f>1-Table4689[[#This Row],[qx (tau)]]</f>
        <v>0.96801674253297043</v>
      </c>
      <c r="D12" s="6"/>
      <c r="E12" s="6"/>
      <c r="F12" s="6"/>
      <c r="G12" s="6"/>
      <c r="H12" s="15">
        <f t="shared" si="4"/>
        <v>5</v>
      </c>
      <c r="I12" s="9">
        <v>0</v>
      </c>
      <c r="J12" s="9" cm="1">
        <f t="array" ref="J12">VLOOKUP($G$13,'qx Malaria'!$B$62:$I$91,(N12),FALSE)/(1-nigeria!I12*INDEX($E$6:$G$11,N12,2))</f>
        <v>1.574E-4</v>
      </c>
      <c r="K12" s="9">
        <f>$G$8/(1-I12*$F$8)</f>
        <v>0.15789824921077208</v>
      </c>
      <c r="L12" s="9">
        <f t="shared" si="2"/>
        <v>0.15805564921077209</v>
      </c>
      <c r="M12" s="9">
        <f>(J12*Table4689[[#This Row],[qx (tau)]])/L12</f>
        <v>3.1850583958547684E-5</v>
      </c>
      <c r="N12" s="6">
        <f t="shared" si="3"/>
        <v>3</v>
      </c>
      <c r="P12" s="6"/>
      <c r="Q12" s="6"/>
      <c r="R12" s="6"/>
      <c r="S12" s="15">
        <v>5</v>
      </c>
      <c r="T12" s="9">
        <v>0</v>
      </c>
      <c r="U12" s="9">
        <v>1.895E-4</v>
      </c>
      <c r="V12" s="9">
        <v>0.15786614921077208</v>
      </c>
      <c r="W12" s="9">
        <v>0.15805564921077209</v>
      </c>
      <c r="X12" s="9">
        <v>3.8346160483766116E-5</v>
      </c>
      <c r="Y12" s="6">
        <v>3</v>
      </c>
      <c r="Z12" s="6"/>
      <c r="AA12" s="6"/>
      <c r="AB12" s="6"/>
      <c r="AC12" s="15">
        <v>5</v>
      </c>
      <c r="AD12" s="9">
        <v>0</v>
      </c>
      <c r="AE12" s="9">
        <v>1.986E-4</v>
      </c>
      <c r="AF12" s="9">
        <v>0.15785704921077209</v>
      </c>
      <c r="AG12" s="9">
        <v>0.15805564921077209</v>
      </c>
      <c r="AH12" s="9">
        <v>4.0187585604622425E-5</v>
      </c>
      <c r="AI12" s="6">
        <v>3</v>
      </c>
      <c r="AJ12" s="6"/>
      <c r="AK12" s="6"/>
      <c r="AL12" s="6"/>
      <c r="AM12" s="15">
        <v>5</v>
      </c>
      <c r="AN12" s="9">
        <v>0</v>
      </c>
      <c r="AO12" s="9">
        <v>2.087E-4</v>
      </c>
      <c r="AP12" s="9">
        <v>0.15784694921077208</v>
      </c>
      <c r="AQ12" s="9">
        <v>0.15805564921077209</v>
      </c>
      <c r="AR12" s="9">
        <v>4.2231365134364052E-5</v>
      </c>
      <c r="AS12" s="6">
        <v>3</v>
      </c>
      <c r="AT12" s="6"/>
      <c r="AU12" s="6"/>
      <c r="AV12" s="6"/>
      <c r="AW12" s="15">
        <v>5</v>
      </c>
      <c r="AX12" s="9">
        <v>0</v>
      </c>
      <c r="AY12" s="9">
        <v>2.1230000000000001E-4</v>
      </c>
      <c r="AZ12" s="9">
        <v>0.15784334921077209</v>
      </c>
      <c r="BA12" s="9">
        <v>0.15805564921077209</v>
      </c>
      <c r="BB12" s="9">
        <v>4.2959841006351169E-5</v>
      </c>
      <c r="BC12" s="6">
        <v>3</v>
      </c>
      <c r="BD12" s="6"/>
      <c r="BE12" s="6"/>
      <c r="BF12" s="6"/>
      <c r="BG12" s="15">
        <v>5</v>
      </c>
      <c r="BH12" s="9">
        <v>0</v>
      </c>
      <c r="BI12" s="9">
        <v>2.129E-4</v>
      </c>
      <c r="BJ12" s="9">
        <v>0.1578427492107721</v>
      </c>
      <c r="BK12" s="9">
        <v>0.15805564921077209</v>
      </c>
      <c r="BL12" s="9">
        <v>4.308125365168235E-5</v>
      </c>
      <c r="BM12" s="6">
        <v>3</v>
      </c>
      <c r="BN12" s="6"/>
      <c r="BO12" s="6"/>
      <c r="BP12" s="6"/>
      <c r="BQ12" s="15">
        <v>5</v>
      </c>
      <c r="BR12" s="9">
        <v>0</v>
      </c>
      <c r="BS12" s="9">
        <v>2.14E-4</v>
      </c>
      <c r="BT12" s="9">
        <v>0.15784164921077209</v>
      </c>
      <c r="BU12" s="9">
        <v>0.15805564921077209</v>
      </c>
      <c r="BV12" s="9">
        <v>4.3303843501456191E-5</v>
      </c>
      <c r="BW12" s="6">
        <v>3</v>
      </c>
      <c r="BX12" s="6"/>
      <c r="BY12" s="6"/>
      <c r="BZ12" s="6"/>
      <c r="CA12" s="15">
        <v>5</v>
      </c>
      <c r="CB12" s="9">
        <v>0</v>
      </c>
      <c r="CC12" s="9">
        <v>2.1550000000000001E-4</v>
      </c>
      <c r="CD12" s="9">
        <v>0.15784014921077208</v>
      </c>
      <c r="CE12" s="9">
        <v>0.15805564921077209</v>
      </c>
      <c r="CF12" s="9">
        <v>4.3607375114784156E-5</v>
      </c>
      <c r="CG12" s="6">
        <v>3</v>
      </c>
      <c r="CH12" s="6"/>
      <c r="CI12" s="6"/>
      <c r="CJ12" s="6"/>
      <c r="CK12" s="15">
        <v>5</v>
      </c>
      <c r="CL12" s="9">
        <v>0</v>
      </c>
      <c r="CM12" s="9">
        <v>2.1800000000000001E-4</v>
      </c>
      <c r="CN12" s="9">
        <v>0.15783764921077209</v>
      </c>
      <c r="CO12" s="9">
        <v>0.15805564921077209</v>
      </c>
      <c r="CP12" s="9">
        <v>4.4113261136997432E-5</v>
      </c>
      <c r="CQ12" s="6">
        <v>3</v>
      </c>
      <c r="CR12" s="6"/>
      <c r="CS12" s="6"/>
      <c r="CT12" s="6"/>
      <c r="CU12" s="15">
        <v>5</v>
      </c>
      <c r="CV12" s="9">
        <v>0</v>
      </c>
      <c r="CW12" s="9">
        <v>2.2039999999999999E-4</v>
      </c>
      <c r="CX12" s="9">
        <v>0.15783524921077208</v>
      </c>
      <c r="CY12" s="9">
        <v>0.15805564921077209</v>
      </c>
      <c r="CZ12" s="9">
        <v>4.4598911718322172E-5</v>
      </c>
      <c r="DA12" s="6">
        <v>3</v>
      </c>
      <c r="DB12" s="6"/>
      <c r="DC12" s="6"/>
      <c r="DD12" s="6"/>
      <c r="DE12" s="15">
        <v>5</v>
      </c>
      <c r="DF12" s="9">
        <v>0</v>
      </c>
      <c r="DG12" s="9">
        <v>2.2239999999999998E-4</v>
      </c>
      <c r="DH12" s="9">
        <v>0.15783324921077208</v>
      </c>
      <c r="DI12" s="9">
        <v>0.15805564921077209</v>
      </c>
      <c r="DJ12" s="9">
        <v>4.5003620536092782E-5</v>
      </c>
      <c r="DK12" s="6">
        <v>3</v>
      </c>
      <c r="DL12" s="6"/>
      <c r="DM12" s="6"/>
      <c r="DN12" s="6"/>
      <c r="DO12" s="15">
        <v>5</v>
      </c>
      <c r="DP12" s="9">
        <v>0</v>
      </c>
      <c r="DQ12" s="9">
        <v>2.276E-4</v>
      </c>
      <c r="DR12" s="9">
        <v>0.15782804921077209</v>
      </c>
      <c r="DS12" s="9">
        <v>0.15805564921077209</v>
      </c>
      <c r="DT12" s="9">
        <v>4.6055863462296399E-5</v>
      </c>
      <c r="DU12" s="6">
        <v>3</v>
      </c>
      <c r="DV12" s="6"/>
      <c r="DW12" s="6"/>
      <c r="DX12" s="6"/>
      <c r="DY12" s="15">
        <v>5</v>
      </c>
      <c r="DZ12" s="9">
        <v>0</v>
      </c>
      <c r="EA12" s="9">
        <v>2.3879999999999998E-4</v>
      </c>
      <c r="EB12" s="9">
        <v>0.15781684921077208</v>
      </c>
      <c r="EC12" s="9">
        <v>0.15805564921077209</v>
      </c>
      <c r="ED12" s="9">
        <v>4.8322232841811854E-5</v>
      </c>
      <c r="EE12" s="6">
        <v>3</v>
      </c>
      <c r="EF12" s="6"/>
      <c r="EG12" s="6"/>
      <c r="EH12" s="6"/>
      <c r="EI12" s="15">
        <v>5</v>
      </c>
      <c r="EJ12" s="9">
        <v>0</v>
      </c>
      <c r="EK12" s="9">
        <v>2.4440000000000003E-4</v>
      </c>
      <c r="EL12" s="9">
        <v>0.15781124921077208</v>
      </c>
      <c r="EM12" s="9">
        <v>0.15805564921077209</v>
      </c>
      <c r="EN12" s="9">
        <v>4.9455417531569601E-5</v>
      </c>
      <c r="EO12" s="6">
        <v>3</v>
      </c>
      <c r="EP12" s="6"/>
      <c r="EQ12" s="6"/>
      <c r="ER12" s="6"/>
      <c r="ES12" s="15">
        <v>5</v>
      </c>
      <c r="ET12" s="9">
        <v>0</v>
      </c>
      <c r="EU12" s="9">
        <v>2.522E-4</v>
      </c>
      <c r="EV12" s="9">
        <v>0.15780344921077208</v>
      </c>
      <c r="EW12" s="9">
        <v>0.15805564921077209</v>
      </c>
      <c r="EX12" s="9">
        <v>5.103378192087501E-5</v>
      </c>
      <c r="EY12" s="6">
        <v>3</v>
      </c>
      <c r="EZ12" s="6"/>
      <c r="FA12" s="6"/>
      <c r="FB12" s="6"/>
      <c r="FC12" s="15">
        <v>5</v>
      </c>
      <c r="FD12" s="9">
        <v>0</v>
      </c>
      <c r="FE12" s="9">
        <v>2.5020000000000001E-4</v>
      </c>
      <c r="FF12" s="9">
        <v>0.15780544921077208</v>
      </c>
      <c r="FG12" s="9">
        <v>0.15805564921077209</v>
      </c>
      <c r="FH12" s="9">
        <v>5.0629073103104386E-5</v>
      </c>
      <c r="FI12" s="6">
        <v>3</v>
      </c>
      <c r="FJ12" s="6"/>
      <c r="FK12" s="6"/>
      <c r="FL12" s="6"/>
      <c r="FM12" s="15">
        <v>5</v>
      </c>
      <c r="FN12" s="9">
        <v>0</v>
      </c>
      <c r="FO12" s="9">
        <v>2.5159999999999999E-4</v>
      </c>
      <c r="FP12" s="9">
        <v>0.1578040492107721</v>
      </c>
      <c r="FQ12" s="9">
        <v>0.15805564921077209</v>
      </c>
      <c r="FR12" s="9">
        <v>5.0912369275543822E-5</v>
      </c>
      <c r="FS12" s="6">
        <v>3</v>
      </c>
      <c r="FT12" s="6"/>
      <c r="FU12" s="6"/>
      <c r="FV12" s="6"/>
      <c r="FW12" s="15">
        <v>5</v>
      </c>
      <c r="FX12" s="9">
        <v>0</v>
      </c>
      <c r="FY12" s="9">
        <v>2.6469999999999998E-4</v>
      </c>
      <c r="FZ12" s="9">
        <v>0.15779094921077208</v>
      </c>
      <c r="GA12" s="9">
        <v>0.15805564921077209</v>
      </c>
      <c r="GB12" s="9">
        <v>5.3563212031941364E-5</v>
      </c>
      <c r="GC12" s="6">
        <v>3</v>
      </c>
      <c r="GD12" s="6"/>
      <c r="GE12" s="6"/>
      <c r="GF12" s="6"/>
      <c r="GG12" s="15">
        <v>5</v>
      </c>
      <c r="GH12" s="9">
        <v>0</v>
      </c>
      <c r="GI12" s="9">
        <v>2.7030000000000001E-4</v>
      </c>
      <c r="GJ12" s="9">
        <v>0.15778534921077209</v>
      </c>
      <c r="GK12" s="9">
        <v>0.15805564921077209</v>
      </c>
      <c r="GL12" s="9">
        <v>5.4696396721699104E-5</v>
      </c>
      <c r="GM12" s="6">
        <v>3</v>
      </c>
      <c r="GN12" s="6"/>
      <c r="GO12" s="6"/>
      <c r="GP12" s="6"/>
      <c r="GQ12" s="15">
        <v>5</v>
      </c>
      <c r="GR12" s="9">
        <v>0</v>
      </c>
      <c r="GS12" s="9">
        <v>2.7739999999999997E-4</v>
      </c>
      <c r="GT12" s="9">
        <v>0.15777824921077208</v>
      </c>
      <c r="GU12" s="9">
        <v>0.15805564921077209</v>
      </c>
      <c r="GV12" s="9">
        <v>5.6133113024784789E-5</v>
      </c>
      <c r="GW12" s="6">
        <v>3</v>
      </c>
      <c r="GX12" s="6"/>
      <c r="GY12" s="6"/>
      <c r="GZ12" s="6"/>
      <c r="HA12" s="15">
        <v>5</v>
      </c>
      <c r="HB12" s="9">
        <v>0</v>
      </c>
      <c r="HC12" s="9">
        <v>2.6649999999999997E-4</v>
      </c>
      <c r="HD12" s="9">
        <v>0.15778914921077208</v>
      </c>
      <c r="HE12" s="9">
        <v>0.15805564921077209</v>
      </c>
      <c r="HF12" s="9">
        <v>5.3927449967934929E-5</v>
      </c>
      <c r="HG12" s="6">
        <v>3</v>
      </c>
      <c r="HH12" s="6"/>
      <c r="HI12" s="6"/>
      <c r="HJ12" s="6"/>
      <c r="HK12" s="15">
        <v>5</v>
      </c>
      <c r="HL12" s="9">
        <v>0</v>
      </c>
      <c r="HM12" s="9">
        <v>2.5030000000000001E-4</v>
      </c>
      <c r="HN12" s="9">
        <v>0.15780534921077208</v>
      </c>
      <c r="HO12" s="9">
        <v>0.15805564921077209</v>
      </c>
      <c r="HP12" s="9">
        <v>5.0649308543992916E-5</v>
      </c>
      <c r="HQ12" s="6">
        <v>3</v>
      </c>
      <c r="HR12" s="6"/>
      <c r="HS12" s="6"/>
      <c r="HT12" s="6"/>
      <c r="HU12" s="15">
        <v>5</v>
      </c>
      <c r="HV12" s="9">
        <v>0</v>
      </c>
      <c r="HW12" s="9">
        <v>2.321E-4</v>
      </c>
      <c r="HX12" s="9">
        <v>0.15782354921077207</v>
      </c>
      <c r="HY12" s="9">
        <v>0.15805564921077209</v>
      </c>
      <c r="HZ12" s="9">
        <v>4.6966458302280292E-5</v>
      </c>
      <c r="IA12" s="6">
        <v>3</v>
      </c>
      <c r="IB12" s="6"/>
      <c r="IC12" s="6"/>
      <c r="ID12" s="6"/>
      <c r="IE12" s="15">
        <v>5</v>
      </c>
      <c r="IF12" s="9">
        <v>0</v>
      </c>
      <c r="IG12" s="9">
        <v>2.1359999999999999E-4</v>
      </c>
      <c r="IH12" s="9">
        <v>0.15784204921077208</v>
      </c>
      <c r="II12" s="9">
        <v>0.15805564921077209</v>
      </c>
      <c r="IJ12" s="9">
        <v>4.3222901737902061E-5</v>
      </c>
      <c r="IK12" s="6">
        <v>3</v>
      </c>
      <c r="IL12" s="6"/>
      <c r="IM12" s="6"/>
      <c r="IN12" s="6"/>
      <c r="IO12" s="15">
        <v>5</v>
      </c>
      <c r="IP12" s="9">
        <v>0</v>
      </c>
      <c r="IQ12" s="9">
        <v>1.9760000000000001E-4</v>
      </c>
      <c r="IR12" s="9">
        <v>0.15785804921077209</v>
      </c>
      <c r="IS12" s="9">
        <v>0.15805564921077209</v>
      </c>
      <c r="IT12" s="9">
        <v>3.998523119573712E-5</v>
      </c>
      <c r="IU12" s="6">
        <v>3</v>
      </c>
      <c r="IV12" s="6"/>
      <c r="IW12" s="6"/>
      <c r="IX12" s="6"/>
      <c r="IY12" s="15">
        <v>5</v>
      </c>
      <c r="IZ12" s="9">
        <v>0</v>
      </c>
      <c r="JA12" s="9">
        <v>1.8679999999999999E-4</v>
      </c>
      <c r="JB12" s="9">
        <v>0.1578688492107721</v>
      </c>
      <c r="JC12" s="9">
        <v>0.15805564921077209</v>
      </c>
      <c r="JD12" s="9">
        <v>3.7799803579775775E-5</v>
      </c>
      <c r="JE12" s="6">
        <v>3</v>
      </c>
      <c r="JF12" s="6"/>
      <c r="JG12" s="6"/>
      <c r="JH12" s="6"/>
      <c r="JI12" s="15">
        <v>5</v>
      </c>
      <c r="JJ12" s="9">
        <v>0</v>
      </c>
      <c r="JK12" s="9">
        <v>1.7449999999999999E-4</v>
      </c>
      <c r="JL12" s="9">
        <v>0.15788114921077209</v>
      </c>
      <c r="JM12" s="9">
        <v>0.15805564921077209</v>
      </c>
      <c r="JN12" s="9">
        <v>3.5310844350486466E-5</v>
      </c>
      <c r="JO12" s="6">
        <v>3</v>
      </c>
      <c r="JP12" s="6"/>
      <c r="JQ12" s="6"/>
      <c r="JR12" s="6"/>
      <c r="JS12" s="15">
        <v>5</v>
      </c>
      <c r="JT12" s="9">
        <v>0</v>
      </c>
      <c r="JU12" s="9">
        <v>1.5900000000000002E-4</v>
      </c>
      <c r="JV12" s="9">
        <v>0.15789664921077209</v>
      </c>
      <c r="JW12" s="9">
        <v>0.15805564921077209</v>
      </c>
      <c r="JX12" s="9">
        <v>3.2174351012764184E-5</v>
      </c>
      <c r="JY12" s="6">
        <v>3</v>
      </c>
      <c r="JZ12" s="6"/>
      <c r="KA12" s="6"/>
      <c r="KB12" s="6"/>
      <c r="KC12" s="15">
        <v>5</v>
      </c>
      <c r="KD12" s="9">
        <v>0</v>
      </c>
      <c r="KE12" s="9">
        <v>1.4980000000000001E-4</v>
      </c>
      <c r="KF12" s="9">
        <v>0.15790584921077208</v>
      </c>
      <c r="KG12" s="9">
        <v>0.15805564921077209</v>
      </c>
      <c r="KH12" s="9">
        <v>3.0312690451019333E-5</v>
      </c>
      <c r="KI12" s="6">
        <v>3</v>
      </c>
      <c r="KJ12" s="6"/>
      <c r="KK12" s="6"/>
      <c r="KL12" s="6"/>
      <c r="KM12" s="15">
        <v>5</v>
      </c>
      <c r="KN12" s="9">
        <v>0</v>
      </c>
      <c r="KO12" s="9">
        <v>1.571E-4</v>
      </c>
      <c r="KP12" s="9">
        <v>0.15789854921077209</v>
      </c>
      <c r="KQ12" s="9">
        <v>0.15805564921077209</v>
      </c>
      <c r="KR12" s="9">
        <v>3.178987763588209E-5</v>
      </c>
      <c r="KS12" s="6">
        <v>3</v>
      </c>
      <c r="KT12" s="6"/>
      <c r="KU12" s="6"/>
      <c r="KV12" s="6"/>
      <c r="KW12" s="15">
        <v>5</v>
      </c>
      <c r="KX12" s="9">
        <v>0</v>
      </c>
      <c r="KY12" s="9">
        <v>1.574E-4</v>
      </c>
      <c r="KZ12" s="9">
        <v>0.15789824921077208</v>
      </c>
      <c r="LA12" s="9">
        <v>0.15805564921077209</v>
      </c>
      <c r="LB12" s="9">
        <v>3.1850583958547684E-5</v>
      </c>
      <c r="LC12" s="6">
        <v>3</v>
      </c>
    </row>
    <row r="13" spans="1:315">
      <c r="A13" s="6">
        <v>6</v>
      </c>
      <c r="B13">
        <v>2.464829335392188E-2</v>
      </c>
      <c r="C13">
        <f>1-Table4689[[#This Row],[qx (tau)]]</f>
        <v>0.97535170664607818</v>
      </c>
      <c r="D13" s="6"/>
      <c r="E13" s="6"/>
      <c r="F13" s="6" t="s">
        <v>10</v>
      </c>
      <c r="G13" s="7">
        <v>2019</v>
      </c>
      <c r="H13" s="15">
        <f t="shared" si="4"/>
        <v>6</v>
      </c>
      <c r="I13" s="9">
        <f>I12+0.1</f>
        <v>0.1</v>
      </c>
      <c r="J13" s="9" cm="1">
        <f t="array" ref="J13">VLOOKUP($G$13,'qx Malaria'!$B$62:$I$91,(N13),FALSE)/(1-nigeria!I13*INDEX($E$6:$G$11,N13,2))</f>
        <v>1.5992774841017878E-4</v>
      </c>
      <c r="K13" s="9">
        <f t="shared" ref="K13:K21" si="6">$G$8/(1-I13*$F$8)</f>
        <v>0.16043399920068657</v>
      </c>
      <c r="L13" s="9">
        <f t="shared" si="2"/>
        <v>0.16059392694909674</v>
      </c>
      <c r="M13" s="9">
        <f>(J13*Table4689[[#This Row],[qx (tau)]])/L13</f>
        <v>2.4546046871970279E-5</v>
      </c>
      <c r="N13" s="6">
        <f t="shared" si="3"/>
        <v>3</v>
      </c>
      <c r="P13" s="6"/>
      <c r="Q13" s="6" t="s">
        <v>10</v>
      </c>
      <c r="R13" s="7">
        <v>1990</v>
      </c>
      <c r="S13" s="15">
        <v>6</v>
      </c>
      <c r="T13" s="9">
        <v>0.1</v>
      </c>
      <c r="U13" s="9">
        <v>1.9254325491568539E-4</v>
      </c>
      <c r="V13" s="9">
        <v>0.16040138369418108</v>
      </c>
      <c r="W13" s="9">
        <v>0.16059392694909677</v>
      </c>
      <c r="X13" s="9">
        <v>2.9551943343318725E-5</v>
      </c>
      <c r="Y13" s="6">
        <v>3</v>
      </c>
      <c r="Z13" s="6"/>
      <c r="AA13" s="6" t="s">
        <v>10</v>
      </c>
      <c r="AB13" s="7">
        <v>1991</v>
      </c>
      <c r="AC13" s="15">
        <v>6</v>
      </c>
      <c r="AD13" s="9">
        <v>0.1</v>
      </c>
      <c r="AE13" s="9">
        <v>2.0178939538920907E-4</v>
      </c>
      <c r="AF13" s="9">
        <v>0.16039213755370757</v>
      </c>
      <c r="AG13" s="9">
        <v>0.16059392694909677</v>
      </c>
      <c r="AH13" s="9">
        <v>3.0971060411520315E-5</v>
      </c>
      <c r="AI13" s="6">
        <v>3</v>
      </c>
      <c r="AJ13" s="6"/>
      <c r="AK13" s="6" t="s">
        <v>10</v>
      </c>
      <c r="AL13" s="7">
        <v>1992</v>
      </c>
      <c r="AM13" s="15">
        <v>6</v>
      </c>
      <c r="AN13" s="9">
        <v>0.1</v>
      </c>
      <c r="AO13" s="9">
        <v>2.1205159525542765E-4</v>
      </c>
      <c r="AP13" s="9">
        <v>0.16038187535384132</v>
      </c>
      <c r="AQ13" s="9">
        <v>0.16059392694909674</v>
      </c>
      <c r="AR13" s="9">
        <v>3.2546124410293506E-5</v>
      </c>
      <c r="AS13" s="6">
        <v>3</v>
      </c>
      <c r="AT13" s="6"/>
      <c r="AU13" s="6" t="s">
        <v>10</v>
      </c>
      <c r="AV13" s="7">
        <v>1993</v>
      </c>
      <c r="AW13" s="15">
        <v>6</v>
      </c>
      <c r="AX13" s="9">
        <v>0.1</v>
      </c>
      <c r="AY13" s="9">
        <v>2.1570940906912934E-4</v>
      </c>
      <c r="AZ13" s="9">
        <v>0.16037821754002765</v>
      </c>
      <c r="BA13" s="9">
        <v>0.16059392694909677</v>
      </c>
      <c r="BB13" s="9">
        <v>3.3107533360351273E-5</v>
      </c>
      <c r="BC13" s="6">
        <v>3</v>
      </c>
      <c r="BD13" s="6"/>
      <c r="BE13" s="6" t="s">
        <v>10</v>
      </c>
      <c r="BF13" s="7">
        <v>1994</v>
      </c>
      <c r="BG13" s="15">
        <v>6</v>
      </c>
      <c r="BH13" s="9">
        <v>0.1</v>
      </c>
      <c r="BI13" s="9">
        <v>2.1631904470474628E-4</v>
      </c>
      <c r="BJ13" s="9">
        <v>0.16037760790439204</v>
      </c>
      <c r="BK13" s="9">
        <v>0.16059392694909677</v>
      </c>
      <c r="BL13" s="9">
        <v>3.3201101518694238E-5</v>
      </c>
      <c r="BM13" s="6">
        <v>3</v>
      </c>
      <c r="BN13" s="6"/>
      <c r="BO13" s="6" t="s">
        <v>10</v>
      </c>
      <c r="BP13" s="7">
        <v>1995</v>
      </c>
      <c r="BQ13" s="15">
        <v>6</v>
      </c>
      <c r="BR13" s="9">
        <v>0.1</v>
      </c>
      <c r="BS13" s="9">
        <v>2.1743671003671066E-4</v>
      </c>
      <c r="BT13" s="9">
        <v>0.16037649023906006</v>
      </c>
      <c r="BU13" s="9">
        <v>0.16059392694909677</v>
      </c>
      <c r="BV13" s="9">
        <v>3.3372643142322993E-5</v>
      </c>
      <c r="BW13" s="6">
        <v>3</v>
      </c>
      <c r="BX13" s="6"/>
      <c r="BY13" s="6" t="s">
        <v>10</v>
      </c>
      <c r="BZ13" s="7">
        <v>1996</v>
      </c>
      <c r="CA13" s="15">
        <v>6</v>
      </c>
      <c r="CB13" s="9">
        <v>0.1</v>
      </c>
      <c r="CC13" s="9">
        <v>2.1896079912575304E-4</v>
      </c>
      <c r="CD13" s="9">
        <v>0.16037496614997102</v>
      </c>
      <c r="CE13" s="9">
        <v>0.16059392694909677</v>
      </c>
      <c r="CF13" s="9">
        <v>3.3606563538180398E-5</v>
      </c>
      <c r="CG13" s="6">
        <v>3</v>
      </c>
      <c r="CH13" s="6"/>
      <c r="CI13" s="6" t="s">
        <v>10</v>
      </c>
      <c r="CJ13" s="7">
        <v>1997</v>
      </c>
      <c r="CK13" s="15">
        <v>6</v>
      </c>
      <c r="CL13" s="9">
        <v>0.1</v>
      </c>
      <c r="CM13" s="9">
        <v>2.2150094760749032E-4</v>
      </c>
      <c r="CN13" s="9">
        <v>0.16037242600148929</v>
      </c>
      <c r="CO13" s="9">
        <v>0.16059392694909677</v>
      </c>
      <c r="CP13" s="9">
        <v>3.399643086460941E-5</v>
      </c>
      <c r="CQ13" s="6">
        <v>3</v>
      </c>
      <c r="CR13" s="6"/>
      <c r="CS13" s="6" t="s">
        <v>10</v>
      </c>
      <c r="CT13" s="7">
        <v>1998</v>
      </c>
      <c r="CU13" s="15">
        <v>6</v>
      </c>
      <c r="CV13" s="9">
        <v>0.1</v>
      </c>
      <c r="CW13" s="9">
        <v>2.239394901499581E-4</v>
      </c>
      <c r="CX13" s="9">
        <v>0.16036998745894679</v>
      </c>
      <c r="CY13" s="9">
        <v>0.16059392694909674</v>
      </c>
      <c r="CZ13" s="9">
        <v>3.4370703497981262E-5</v>
      </c>
      <c r="DA13" s="6">
        <v>3</v>
      </c>
      <c r="DB13" s="6"/>
      <c r="DC13" s="6" t="s">
        <v>10</v>
      </c>
      <c r="DD13" s="7">
        <v>1999</v>
      </c>
      <c r="DE13" s="15">
        <v>6</v>
      </c>
      <c r="DF13" s="9">
        <v>0.1</v>
      </c>
      <c r="DG13" s="9">
        <v>2.2597160893534789E-4</v>
      </c>
      <c r="DH13" s="9">
        <v>0.16036795534016141</v>
      </c>
      <c r="DI13" s="9">
        <v>0.16059392694909674</v>
      </c>
      <c r="DJ13" s="9">
        <v>3.4682597359124457E-5</v>
      </c>
      <c r="DK13" s="6">
        <v>3</v>
      </c>
      <c r="DL13" s="6"/>
      <c r="DM13" s="6" t="s">
        <v>10</v>
      </c>
      <c r="DN13" s="7">
        <v>2000</v>
      </c>
      <c r="DO13" s="15">
        <v>6</v>
      </c>
      <c r="DP13" s="9">
        <v>0.1</v>
      </c>
      <c r="DQ13" s="9">
        <v>2.3125511777736144E-4</v>
      </c>
      <c r="DR13" s="9">
        <v>0.16036267183131941</v>
      </c>
      <c r="DS13" s="9">
        <v>0.16059392694909677</v>
      </c>
      <c r="DT13" s="9">
        <v>3.549352139809679E-5</v>
      </c>
      <c r="DU13" s="6">
        <v>3</v>
      </c>
      <c r="DV13" s="6"/>
      <c r="DW13" s="6" t="s">
        <v>10</v>
      </c>
      <c r="DX13" s="7">
        <v>2001</v>
      </c>
      <c r="DY13" s="15">
        <v>6</v>
      </c>
      <c r="DZ13" s="9">
        <v>0.1</v>
      </c>
      <c r="EA13" s="9">
        <v>2.4263498297554439E-4</v>
      </c>
      <c r="EB13" s="9">
        <v>0.16035129196612122</v>
      </c>
      <c r="EC13" s="9">
        <v>0.16059392694909677</v>
      </c>
      <c r="ED13" s="9">
        <v>3.7240127020498743E-5</v>
      </c>
      <c r="EE13" s="6">
        <v>3</v>
      </c>
      <c r="EF13" s="6"/>
      <c r="EG13" s="6" t="s">
        <v>10</v>
      </c>
      <c r="EH13" s="7">
        <v>2002</v>
      </c>
      <c r="EI13" s="15">
        <v>6</v>
      </c>
      <c r="EJ13" s="9">
        <v>0.1</v>
      </c>
      <c r="EK13" s="9">
        <v>2.4832491557463598E-4</v>
      </c>
      <c r="EL13" s="9">
        <v>0.16034560203352213</v>
      </c>
      <c r="EM13" s="9">
        <v>0.16059392694909677</v>
      </c>
      <c r="EN13" s="9">
        <v>3.8113429831699726E-5</v>
      </c>
      <c r="EO13" s="6">
        <v>3</v>
      </c>
      <c r="EP13" s="6"/>
      <c r="EQ13" s="6" t="s">
        <v>10</v>
      </c>
      <c r="ER13" s="7">
        <v>2003</v>
      </c>
      <c r="ES13" s="15">
        <v>6</v>
      </c>
      <c r="ET13" s="9">
        <v>0.1</v>
      </c>
      <c r="EU13" s="9">
        <v>2.5625017883765624E-4</v>
      </c>
      <c r="EV13" s="9">
        <v>0.16033767677025909</v>
      </c>
      <c r="EW13" s="9">
        <v>0.16059392694909674</v>
      </c>
      <c r="EX13" s="9">
        <v>3.9329815890158232E-5</v>
      </c>
      <c r="EY13" s="6">
        <v>3</v>
      </c>
      <c r="EZ13" s="6"/>
      <c r="FA13" s="6" t="s">
        <v>10</v>
      </c>
      <c r="FB13" s="7">
        <v>2004</v>
      </c>
      <c r="FC13" s="15">
        <v>6</v>
      </c>
      <c r="FD13" s="9">
        <v>0.1</v>
      </c>
      <c r="FE13" s="9">
        <v>2.5421806005226639E-4</v>
      </c>
      <c r="FF13" s="9">
        <v>0.1603397088890445</v>
      </c>
      <c r="FG13" s="9">
        <v>0.16059392694909677</v>
      </c>
      <c r="FH13" s="9">
        <v>3.9017922029015017E-5</v>
      </c>
      <c r="FI13" s="6">
        <v>3</v>
      </c>
      <c r="FJ13" s="6"/>
      <c r="FK13" s="6" t="s">
        <v>10</v>
      </c>
      <c r="FL13" s="7">
        <v>2005</v>
      </c>
      <c r="FM13" s="15">
        <v>6</v>
      </c>
      <c r="FN13" s="9">
        <v>0.1</v>
      </c>
      <c r="FO13" s="9">
        <v>2.5564054320203924E-4</v>
      </c>
      <c r="FP13" s="9">
        <v>0.16033828640589473</v>
      </c>
      <c r="FQ13" s="9">
        <v>0.16059392694909677</v>
      </c>
      <c r="FR13" s="9">
        <v>3.9236247731815254E-5</v>
      </c>
      <c r="FS13" s="6">
        <v>3</v>
      </c>
      <c r="FT13" s="6"/>
      <c r="FU13" s="6" t="s">
        <v>10</v>
      </c>
      <c r="FV13" s="7">
        <v>2006</v>
      </c>
      <c r="FW13" s="15">
        <v>6</v>
      </c>
      <c r="FX13" s="9">
        <v>0.1</v>
      </c>
      <c r="FY13" s="9">
        <v>2.6895092124634256E-4</v>
      </c>
      <c r="FZ13" s="9">
        <v>0.16032497602785042</v>
      </c>
      <c r="GA13" s="9">
        <v>0.16059392694909677</v>
      </c>
      <c r="GB13" s="9">
        <v>4.1279152522303255E-5</v>
      </c>
      <c r="GC13" s="6">
        <v>3</v>
      </c>
      <c r="GD13" s="6"/>
      <c r="GE13" s="6" t="s">
        <v>10</v>
      </c>
      <c r="GF13" s="7">
        <v>2007</v>
      </c>
      <c r="GG13" s="15">
        <v>6</v>
      </c>
      <c r="GH13" s="9">
        <v>0.1</v>
      </c>
      <c r="GI13" s="9">
        <v>2.7464085384543412E-4</v>
      </c>
      <c r="GJ13" s="9">
        <v>0.16031928609525134</v>
      </c>
      <c r="GK13" s="9">
        <v>0.16059392694909677</v>
      </c>
      <c r="GL13" s="9">
        <v>4.2152455333504238E-5</v>
      </c>
      <c r="GM13" s="6">
        <v>3</v>
      </c>
      <c r="GN13" s="6"/>
      <c r="GO13" s="6" t="s">
        <v>10</v>
      </c>
      <c r="GP13" s="7">
        <v>2008</v>
      </c>
      <c r="GQ13" s="15">
        <v>6</v>
      </c>
      <c r="GR13" s="9">
        <v>0.1</v>
      </c>
      <c r="GS13" s="9">
        <v>2.818548755335679E-4</v>
      </c>
      <c r="GT13" s="9">
        <v>0.16031207207356318</v>
      </c>
      <c r="GU13" s="9">
        <v>0.16059392694909674</v>
      </c>
      <c r="GV13" s="9">
        <v>4.3259678540562612E-5</v>
      </c>
      <c r="GW13" s="6">
        <v>3</v>
      </c>
      <c r="GX13" s="6"/>
      <c r="GY13" s="6" t="s">
        <v>10</v>
      </c>
      <c r="GZ13" s="7">
        <v>2009</v>
      </c>
      <c r="HA13" s="15">
        <v>6</v>
      </c>
      <c r="HB13" s="9">
        <v>0.1</v>
      </c>
      <c r="HC13" s="9">
        <v>2.7077982815319339E-4</v>
      </c>
      <c r="HD13" s="9">
        <v>0.16032314712094356</v>
      </c>
      <c r="HE13" s="9">
        <v>0.16059392694909674</v>
      </c>
      <c r="HF13" s="9">
        <v>4.1559856997332142E-5</v>
      </c>
      <c r="HG13" s="6">
        <v>3</v>
      </c>
      <c r="HH13" s="6"/>
      <c r="HI13" s="6" t="s">
        <v>10</v>
      </c>
      <c r="HJ13" s="7">
        <v>2010</v>
      </c>
      <c r="HK13" s="15">
        <v>6</v>
      </c>
      <c r="HL13" s="9">
        <v>0.1</v>
      </c>
      <c r="HM13" s="9">
        <v>2.5431966599153593E-4</v>
      </c>
      <c r="HN13" s="9">
        <v>0.16033960728310523</v>
      </c>
      <c r="HO13" s="9">
        <v>0.16059392694909677</v>
      </c>
      <c r="HP13" s="9">
        <v>3.9033516722072184E-5</v>
      </c>
      <c r="HQ13" s="6">
        <v>3</v>
      </c>
      <c r="HR13" s="6"/>
      <c r="HS13" s="6" t="s">
        <v>10</v>
      </c>
      <c r="HT13" s="7">
        <v>2011</v>
      </c>
      <c r="HU13" s="15">
        <v>6</v>
      </c>
      <c r="HV13" s="9">
        <v>0.1</v>
      </c>
      <c r="HW13" s="9">
        <v>2.3582738504448854E-4</v>
      </c>
      <c r="HX13" s="9">
        <v>0.16035809956405225</v>
      </c>
      <c r="HY13" s="9">
        <v>0.16059392694909674</v>
      </c>
      <c r="HZ13" s="9">
        <v>3.6195282585669012E-5</v>
      </c>
      <c r="IA13" s="6">
        <v>3</v>
      </c>
      <c r="IB13" s="6"/>
      <c r="IC13" s="6" t="s">
        <v>10</v>
      </c>
      <c r="ID13" s="7">
        <v>2012</v>
      </c>
      <c r="IE13" s="15">
        <v>6</v>
      </c>
      <c r="IF13" s="9">
        <v>0.1</v>
      </c>
      <c r="IG13" s="9">
        <v>2.170302862796327E-4</v>
      </c>
      <c r="IH13" s="9">
        <v>0.16037689666281713</v>
      </c>
      <c r="II13" s="9">
        <v>0.16059392694909677</v>
      </c>
      <c r="IJ13" s="9">
        <v>3.3310264370094356E-5</v>
      </c>
      <c r="IK13" s="6">
        <v>3</v>
      </c>
      <c r="IL13" s="6"/>
      <c r="IM13" s="6" t="s">
        <v>10</v>
      </c>
      <c r="IN13" s="7">
        <v>2013</v>
      </c>
      <c r="IO13" s="15">
        <v>6</v>
      </c>
      <c r="IP13" s="9">
        <v>0.1</v>
      </c>
      <c r="IQ13" s="9">
        <v>2.0077333599651415E-4</v>
      </c>
      <c r="IR13" s="9">
        <v>0.16039315361310025</v>
      </c>
      <c r="IS13" s="9">
        <v>0.16059392694909677</v>
      </c>
      <c r="IT13" s="9">
        <v>3.0815113480948707E-5</v>
      </c>
      <c r="IU13" s="6">
        <v>3</v>
      </c>
      <c r="IV13" s="6"/>
      <c r="IW13" s="6" t="s">
        <v>10</v>
      </c>
      <c r="IX13" s="7">
        <v>2014</v>
      </c>
      <c r="IY13" s="15">
        <v>6</v>
      </c>
      <c r="IZ13" s="9">
        <v>0.1</v>
      </c>
      <c r="JA13" s="9">
        <v>1.8979989455540912E-4</v>
      </c>
      <c r="JB13" s="9">
        <v>0.16040412705454138</v>
      </c>
      <c r="JC13" s="9">
        <v>0.1605939269490968</v>
      </c>
      <c r="JD13" s="9">
        <v>2.9130886630775394E-5</v>
      </c>
      <c r="JE13" s="6">
        <v>3</v>
      </c>
      <c r="JF13" s="6"/>
      <c r="JG13" s="6" t="s">
        <v>10</v>
      </c>
      <c r="JH13" s="7">
        <v>2015</v>
      </c>
      <c r="JI13" s="15">
        <v>6</v>
      </c>
      <c r="JJ13" s="9">
        <v>0.1</v>
      </c>
      <c r="JK13" s="9">
        <v>1.7730236402526173E-4</v>
      </c>
      <c r="JL13" s="9">
        <v>0.1604166245850715</v>
      </c>
      <c r="JM13" s="9">
        <v>0.16059392694909677</v>
      </c>
      <c r="JN13" s="9">
        <v>2.7212739384744683E-5</v>
      </c>
      <c r="JO13" s="6">
        <v>3</v>
      </c>
      <c r="JP13" s="6"/>
      <c r="JQ13" s="6" t="s">
        <v>10</v>
      </c>
      <c r="JR13" s="7">
        <v>2016</v>
      </c>
      <c r="JS13" s="15">
        <v>6</v>
      </c>
      <c r="JT13" s="9">
        <v>0.1</v>
      </c>
      <c r="JU13" s="9">
        <v>1.6155344343849064E-4</v>
      </c>
      <c r="JV13" s="9">
        <v>0.16043237350565828</v>
      </c>
      <c r="JW13" s="9">
        <v>0.16059392694909677</v>
      </c>
      <c r="JX13" s="9">
        <v>2.4795561960884845E-5</v>
      </c>
      <c r="JY13" s="6">
        <v>3</v>
      </c>
      <c r="JZ13" s="6"/>
      <c r="KA13" s="6" t="s">
        <v>10</v>
      </c>
      <c r="KB13" s="7">
        <v>2017</v>
      </c>
      <c r="KC13" s="15">
        <v>6</v>
      </c>
      <c r="KD13" s="9">
        <v>0.1</v>
      </c>
      <c r="KE13" s="9">
        <v>1.5220569702569748E-4</v>
      </c>
      <c r="KF13" s="9">
        <v>0.16044172125207107</v>
      </c>
      <c r="KG13" s="9">
        <v>0.16059392694909677</v>
      </c>
      <c r="KH13" s="9">
        <v>2.3360850199626098E-5</v>
      </c>
      <c r="KI13" s="6">
        <v>3</v>
      </c>
      <c r="KJ13" s="6"/>
      <c r="KK13" s="6" t="s">
        <v>10</v>
      </c>
      <c r="KL13" s="7">
        <v>2018</v>
      </c>
      <c r="KM13" s="15">
        <v>6</v>
      </c>
      <c r="KN13" s="9">
        <v>0.1</v>
      </c>
      <c r="KO13" s="9">
        <v>1.596229305923703E-4</v>
      </c>
      <c r="KP13" s="9">
        <v>0.16043430401850439</v>
      </c>
      <c r="KQ13" s="9">
        <v>0.16059392694909677</v>
      </c>
      <c r="KR13" s="9">
        <v>2.44992627927988E-5</v>
      </c>
      <c r="KS13" s="6">
        <v>3</v>
      </c>
      <c r="KT13" s="6"/>
      <c r="KU13" s="6" t="s">
        <v>10</v>
      </c>
      <c r="KV13" s="7">
        <v>2019</v>
      </c>
      <c r="KW13" s="15">
        <v>6</v>
      </c>
      <c r="KX13" s="9">
        <v>0.1</v>
      </c>
      <c r="KY13" s="9">
        <v>1.5992774841017878E-4</v>
      </c>
      <c r="KZ13" s="9">
        <v>0.16043399920068657</v>
      </c>
      <c r="LA13" s="9">
        <v>0.16059392694909674</v>
      </c>
      <c r="LB13" s="9">
        <v>2.4546046871970279E-5</v>
      </c>
      <c r="LC13" s="6">
        <v>3</v>
      </c>
    </row>
    <row r="14" spans="1:315">
      <c r="A14" s="6">
        <v>7</v>
      </c>
      <c r="B14">
        <v>1.985881306814807E-2</v>
      </c>
      <c r="C14">
        <f>1-Table4689[[#This Row],[qx (tau)]]</f>
        <v>0.98014118693185193</v>
      </c>
      <c r="D14" s="6"/>
      <c r="E14" s="6"/>
      <c r="F14" s="6"/>
      <c r="G14" s="8"/>
      <c r="H14" s="15">
        <f t="shared" si="4"/>
        <v>7</v>
      </c>
      <c r="I14" s="9">
        <f t="shared" ref="I14:I21" si="7">I13+0.1</f>
        <v>0.2</v>
      </c>
      <c r="J14" s="9" cm="1">
        <f t="array" ref="J14">VLOOKUP($G$13,'qx Malaria'!$B$62:$I$91,(N14),FALSE)/(1-nigeria!I14*INDEX($E$6:$G$11,N14,2))</f>
        <v>1.6253801014291303E-4</v>
      </c>
      <c r="K14" s="9">
        <f t="shared" si="6"/>
        <v>0.16305252370882264</v>
      </c>
      <c r="L14" s="9">
        <f t="shared" si="2"/>
        <v>0.16321506171896555</v>
      </c>
      <c r="M14" s="9">
        <f>(J14*Table4689[[#This Row],[qx (tau)]])/L14</f>
        <v>1.9776434392156308E-5</v>
      </c>
      <c r="N14" s="6">
        <f t="shared" si="3"/>
        <v>3</v>
      </c>
      <c r="P14" s="6"/>
      <c r="Q14" s="6"/>
      <c r="R14" s="8"/>
      <c r="S14" s="15">
        <v>7</v>
      </c>
      <c r="T14" s="9">
        <v>0.2</v>
      </c>
      <c r="U14" s="9">
        <v>1.956858508391488E-4</v>
      </c>
      <c r="V14" s="9">
        <v>0.1630193758681264</v>
      </c>
      <c r="W14" s="9">
        <v>0.16321506171896555</v>
      </c>
      <c r="X14" s="9">
        <v>2.3809620821560489E-5</v>
      </c>
      <c r="Y14" s="6">
        <v>3</v>
      </c>
      <c r="Z14" s="6"/>
      <c r="AA14" s="6"/>
      <c r="AB14" s="8"/>
      <c r="AC14" s="15">
        <v>7</v>
      </c>
      <c r="AD14" s="9">
        <v>0.2</v>
      </c>
      <c r="AE14" s="9">
        <v>2.0508290225147732E-4</v>
      </c>
      <c r="AF14" s="9">
        <v>0.16300997881671409</v>
      </c>
      <c r="AG14" s="9">
        <v>0.16321506171896558</v>
      </c>
      <c r="AH14" s="9">
        <v>2.4952985198743601E-5</v>
      </c>
      <c r="AI14" s="6">
        <v>3</v>
      </c>
      <c r="AJ14" s="6"/>
      <c r="AK14" s="6"/>
      <c r="AL14" s="8"/>
      <c r="AM14" s="15">
        <v>7</v>
      </c>
      <c r="AN14" s="9">
        <v>0.2</v>
      </c>
      <c r="AO14" s="9">
        <v>2.1551259667614963E-4</v>
      </c>
      <c r="AP14" s="9">
        <v>0.16299954912228939</v>
      </c>
      <c r="AQ14" s="9">
        <v>0.16321506171896555</v>
      </c>
      <c r="AR14" s="9">
        <v>2.6221994012979808E-5</v>
      </c>
      <c r="AS14" s="6">
        <v>3</v>
      </c>
      <c r="AT14" s="6"/>
      <c r="AU14" s="6"/>
      <c r="AV14" s="8"/>
      <c r="AW14" s="15">
        <v>7</v>
      </c>
      <c r="AX14" s="9">
        <v>0.2</v>
      </c>
      <c r="AY14" s="9">
        <v>2.1923011152058728E-4</v>
      </c>
      <c r="AZ14" s="9">
        <v>0.16299583160744496</v>
      </c>
      <c r="BA14" s="9">
        <v>0.16321506171896555</v>
      </c>
      <c r="BB14" s="9">
        <v>2.667431398637093E-5</v>
      </c>
      <c r="BC14" s="6">
        <v>3</v>
      </c>
      <c r="BD14" s="6"/>
      <c r="BE14" s="6"/>
      <c r="BF14" s="8"/>
      <c r="BG14" s="15">
        <v>7</v>
      </c>
      <c r="BH14" s="9">
        <v>0.2</v>
      </c>
      <c r="BI14" s="9">
        <v>2.1984969732799354E-4</v>
      </c>
      <c r="BJ14" s="9">
        <v>0.16299521202163758</v>
      </c>
      <c r="BK14" s="9">
        <v>0.16321506171896558</v>
      </c>
      <c r="BL14" s="9">
        <v>2.6749700648602776E-5</v>
      </c>
      <c r="BM14" s="6">
        <v>3</v>
      </c>
      <c r="BN14" s="6"/>
      <c r="BO14" s="6"/>
      <c r="BP14" s="8"/>
      <c r="BQ14" s="15">
        <v>7</v>
      </c>
      <c r="BR14" s="9">
        <v>0.2</v>
      </c>
      <c r="BS14" s="9">
        <v>2.2098560464157171E-4</v>
      </c>
      <c r="BT14" s="9">
        <v>0.16299407611432398</v>
      </c>
      <c r="BU14" s="9">
        <v>0.16321506171896555</v>
      </c>
      <c r="BV14" s="9">
        <v>2.6887909529361181E-5</v>
      </c>
      <c r="BW14" s="6">
        <v>3</v>
      </c>
      <c r="BX14" s="6"/>
      <c r="BY14" s="6"/>
      <c r="BZ14" s="8"/>
      <c r="CA14" s="15">
        <v>7</v>
      </c>
      <c r="CB14" s="9">
        <v>0.2</v>
      </c>
      <c r="CC14" s="9">
        <v>2.2253456916008742E-4</v>
      </c>
      <c r="CD14" s="9">
        <v>0.16299252714980547</v>
      </c>
      <c r="CE14" s="9">
        <v>0.16321506171896555</v>
      </c>
      <c r="CF14" s="9">
        <v>2.7076376184940816E-5</v>
      </c>
      <c r="CG14" s="6">
        <v>3</v>
      </c>
      <c r="CH14" s="6"/>
      <c r="CI14" s="6"/>
      <c r="CJ14" s="8"/>
      <c r="CK14" s="15">
        <v>7</v>
      </c>
      <c r="CL14" s="9">
        <v>0.2</v>
      </c>
      <c r="CM14" s="9">
        <v>2.251161766909469E-4</v>
      </c>
      <c r="CN14" s="9">
        <v>0.16298994554227461</v>
      </c>
      <c r="CO14" s="9">
        <v>0.16321506171896555</v>
      </c>
      <c r="CP14" s="9">
        <v>2.7390487277573543E-5</v>
      </c>
      <c r="CQ14" s="6">
        <v>3</v>
      </c>
      <c r="CR14" s="6"/>
      <c r="CS14" s="6"/>
      <c r="CT14" s="8"/>
      <c r="CU14" s="15">
        <v>7</v>
      </c>
      <c r="CV14" s="9">
        <v>0.2</v>
      </c>
      <c r="CW14" s="9">
        <v>2.27594519920572E-4</v>
      </c>
      <c r="CX14" s="9">
        <v>0.16298746719904497</v>
      </c>
      <c r="CY14" s="9">
        <v>0.16321506171896555</v>
      </c>
      <c r="CZ14" s="9">
        <v>2.7692033926500957E-5</v>
      </c>
      <c r="DA14" s="6">
        <v>3</v>
      </c>
      <c r="DB14" s="6"/>
      <c r="DC14" s="6"/>
      <c r="DD14" s="8"/>
      <c r="DE14" s="15">
        <v>7</v>
      </c>
      <c r="DF14" s="9">
        <v>0.2</v>
      </c>
      <c r="DG14" s="9">
        <v>2.2965980594525956E-4</v>
      </c>
      <c r="DH14" s="9">
        <v>0.16298540191302027</v>
      </c>
      <c r="DI14" s="9">
        <v>0.16321506171896552</v>
      </c>
      <c r="DJ14" s="9">
        <v>2.7943322800607137E-5</v>
      </c>
      <c r="DK14" s="6">
        <v>3</v>
      </c>
      <c r="DL14" s="6"/>
      <c r="DM14" s="6"/>
      <c r="DN14" s="8"/>
      <c r="DO14" s="15">
        <v>7</v>
      </c>
      <c r="DP14" s="9">
        <v>0.2</v>
      </c>
      <c r="DQ14" s="9">
        <v>2.3502954960944732E-4</v>
      </c>
      <c r="DR14" s="9">
        <v>0.16298003216935611</v>
      </c>
      <c r="DS14" s="9">
        <v>0.16321506171896555</v>
      </c>
      <c r="DT14" s="9">
        <v>2.8596673873283203E-5</v>
      </c>
      <c r="DU14" s="6">
        <v>3</v>
      </c>
      <c r="DV14" s="6"/>
      <c r="DW14" s="6"/>
      <c r="DX14" s="8"/>
      <c r="DY14" s="15">
        <v>7</v>
      </c>
      <c r="DZ14" s="9">
        <v>0.2</v>
      </c>
      <c r="EA14" s="9">
        <v>2.4659515134769778E-4</v>
      </c>
      <c r="EB14" s="9">
        <v>0.16296846656761785</v>
      </c>
      <c r="EC14" s="9">
        <v>0.16321506171896555</v>
      </c>
      <c r="ED14" s="9">
        <v>3.0003891568277807E-5</v>
      </c>
      <c r="EE14" s="6">
        <v>3</v>
      </c>
      <c r="EF14" s="6"/>
      <c r="EG14" s="6"/>
      <c r="EH14" s="8"/>
      <c r="EI14" s="15">
        <v>7</v>
      </c>
      <c r="EJ14" s="9">
        <v>0.2</v>
      </c>
      <c r="EK14" s="9">
        <v>2.5237795221682305E-4</v>
      </c>
      <c r="EL14" s="9">
        <v>0.16296268376674872</v>
      </c>
      <c r="EM14" s="9">
        <v>0.16321506171896555</v>
      </c>
      <c r="EN14" s="9">
        <v>3.0707500415775111E-5</v>
      </c>
      <c r="EO14" s="6">
        <v>3</v>
      </c>
      <c r="EP14" s="6"/>
      <c r="EQ14" s="6"/>
      <c r="ER14" s="8"/>
      <c r="ES14" s="15">
        <v>7</v>
      </c>
      <c r="ET14" s="9">
        <v>0.2</v>
      </c>
      <c r="EU14" s="9">
        <v>2.6043256771310461E-4</v>
      </c>
      <c r="EV14" s="9">
        <v>0.16295462915125244</v>
      </c>
      <c r="EW14" s="9">
        <v>0.16321506171896555</v>
      </c>
      <c r="EX14" s="9">
        <v>3.168752702478921E-5</v>
      </c>
      <c r="EY14" s="6">
        <v>3</v>
      </c>
      <c r="EZ14" s="6"/>
      <c r="FA14" s="6"/>
      <c r="FB14" s="8"/>
      <c r="FC14" s="15">
        <v>7</v>
      </c>
      <c r="FD14" s="9">
        <v>0.2</v>
      </c>
      <c r="FE14" s="9">
        <v>2.5836728168841707E-4</v>
      </c>
      <c r="FF14" s="9">
        <v>0.16295669443727714</v>
      </c>
      <c r="FG14" s="9">
        <v>0.16321506171896555</v>
      </c>
      <c r="FH14" s="9">
        <v>3.1436238150683034E-5</v>
      </c>
      <c r="FI14" s="6">
        <v>3</v>
      </c>
      <c r="FJ14" s="6"/>
      <c r="FK14" s="6"/>
      <c r="FL14" s="8"/>
      <c r="FM14" s="15">
        <v>7</v>
      </c>
      <c r="FN14" s="9">
        <v>0.2</v>
      </c>
      <c r="FO14" s="9">
        <v>2.5981298190569835E-4</v>
      </c>
      <c r="FP14" s="9">
        <v>0.16295524873705985</v>
      </c>
      <c r="FQ14" s="9">
        <v>0.16321506171896555</v>
      </c>
      <c r="FR14" s="9">
        <v>3.1612140362557353E-5</v>
      </c>
      <c r="FS14" s="6">
        <v>3</v>
      </c>
      <c r="FT14" s="6"/>
      <c r="FU14" s="6"/>
      <c r="FV14" s="8"/>
      <c r="FW14" s="15">
        <v>7</v>
      </c>
      <c r="FX14" s="9">
        <v>0.2</v>
      </c>
      <c r="FY14" s="9">
        <v>2.7334060536740199E-4</v>
      </c>
      <c r="FZ14" s="9">
        <v>0.16294172111359814</v>
      </c>
      <c r="GA14" s="9">
        <v>0.16321506171896555</v>
      </c>
      <c r="GB14" s="9">
        <v>3.3258082487952821E-5</v>
      </c>
      <c r="GC14" s="6">
        <v>3</v>
      </c>
      <c r="GD14" s="6"/>
      <c r="GE14" s="6"/>
      <c r="GF14" s="8"/>
      <c r="GG14" s="15">
        <v>7</v>
      </c>
      <c r="GH14" s="9">
        <v>0.2</v>
      </c>
      <c r="GI14" s="9">
        <v>2.7912340623652726E-4</v>
      </c>
      <c r="GJ14" s="9">
        <v>0.16293593831272901</v>
      </c>
      <c r="GK14" s="9">
        <v>0.16321506171896555</v>
      </c>
      <c r="GL14" s="9">
        <v>3.3961691335450125E-5</v>
      </c>
      <c r="GM14" s="6">
        <v>3</v>
      </c>
      <c r="GN14" s="6"/>
      <c r="GO14" s="6"/>
      <c r="GP14" s="8"/>
      <c r="GQ14" s="15">
        <v>7</v>
      </c>
      <c r="GR14" s="9">
        <v>0.2</v>
      </c>
      <c r="GS14" s="9">
        <v>2.8645517162416819E-4</v>
      </c>
      <c r="GT14" s="9">
        <v>0.16292860654734137</v>
      </c>
      <c r="GU14" s="9">
        <v>0.16321506171896555</v>
      </c>
      <c r="GV14" s="9">
        <v>3.4853766838527065E-5</v>
      </c>
      <c r="GW14" s="6">
        <v>3</v>
      </c>
      <c r="GX14" s="6"/>
      <c r="GY14" s="6"/>
      <c r="GZ14" s="8"/>
      <c r="HA14" s="15">
        <v>7</v>
      </c>
      <c r="HB14" s="9">
        <v>0.2</v>
      </c>
      <c r="HC14" s="9">
        <v>2.7519936278962083E-4</v>
      </c>
      <c r="HD14" s="9">
        <v>0.16293986235617594</v>
      </c>
      <c r="HE14" s="9">
        <v>0.16321506171896555</v>
      </c>
      <c r="HF14" s="9">
        <v>3.3484242474648385E-5</v>
      </c>
      <c r="HG14" s="6">
        <v>3</v>
      </c>
      <c r="HH14" s="6"/>
      <c r="HI14" s="6"/>
      <c r="HJ14" s="8"/>
      <c r="HK14" s="15">
        <v>7</v>
      </c>
      <c r="HL14" s="9">
        <v>0.2</v>
      </c>
      <c r="HM14" s="9">
        <v>2.5847054598965145E-4</v>
      </c>
      <c r="HN14" s="9">
        <v>0.1629565911729759</v>
      </c>
      <c r="HO14" s="9">
        <v>0.16321506171896555</v>
      </c>
      <c r="HP14" s="9">
        <v>3.1448802594388337E-5</v>
      </c>
      <c r="HQ14" s="6">
        <v>3</v>
      </c>
      <c r="HR14" s="6"/>
      <c r="HS14" s="6"/>
      <c r="HT14" s="8"/>
      <c r="HU14" s="15">
        <v>7</v>
      </c>
      <c r="HV14" s="9">
        <v>0.2</v>
      </c>
      <c r="HW14" s="9">
        <v>2.3967644316499439E-4</v>
      </c>
      <c r="HX14" s="9">
        <v>0.16297538527580055</v>
      </c>
      <c r="HY14" s="9">
        <v>0.16321506171896555</v>
      </c>
      <c r="HZ14" s="9">
        <v>2.9162073840022106E-5</v>
      </c>
      <c r="IA14" s="6">
        <v>3</v>
      </c>
      <c r="IB14" s="6"/>
      <c r="IC14" s="6"/>
      <c r="ID14" s="8"/>
      <c r="IE14" s="15">
        <v>7</v>
      </c>
      <c r="IF14" s="9">
        <v>0.2</v>
      </c>
      <c r="IG14" s="9">
        <v>2.2057254743663421E-4</v>
      </c>
      <c r="IH14" s="9">
        <v>0.16299448917152892</v>
      </c>
      <c r="II14" s="9">
        <v>0.16321506171896555</v>
      </c>
      <c r="IJ14" s="9">
        <v>2.6837651754539946E-5</v>
      </c>
      <c r="IK14" s="6">
        <v>3</v>
      </c>
      <c r="IL14" s="6"/>
      <c r="IM14" s="6"/>
      <c r="IN14" s="8"/>
      <c r="IO14" s="15">
        <v>7</v>
      </c>
      <c r="IP14" s="9">
        <v>0.2</v>
      </c>
      <c r="IQ14" s="9">
        <v>2.0405025923913352E-4</v>
      </c>
      <c r="IR14" s="9">
        <v>0.16301101145972643</v>
      </c>
      <c r="IS14" s="9">
        <v>0.16321506171896558</v>
      </c>
      <c r="IT14" s="9">
        <v>2.482734076169051E-5</v>
      </c>
      <c r="IU14" s="6">
        <v>3</v>
      </c>
      <c r="IV14" s="6"/>
      <c r="IW14" s="6"/>
      <c r="IX14" s="8"/>
      <c r="IY14" s="15">
        <v>7</v>
      </c>
      <c r="IZ14" s="9">
        <v>0.2</v>
      </c>
      <c r="JA14" s="9">
        <v>1.9289771470582055E-4</v>
      </c>
      <c r="JB14" s="9">
        <v>0.16302216400425976</v>
      </c>
      <c r="JC14" s="9">
        <v>0.16321506171896558</v>
      </c>
      <c r="JD14" s="9">
        <v>2.347038084151714E-5</v>
      </c>
      <c r="JE14" s="6">
        <v>3</v>
      </c>
      <c r="JF14" s="6"/>
      <c r="JG14" s="6"/>
      <c r="JH14" s="8"/>
      <c r="JI14" s="15">
        <v>7</v>
      </c>
      <c r="JJ14" s="9">
        <v>0.2</v>
      </c>
      <c r="JK14" s="9">
        <v>1.8019620565399189E-4</v>
      </c>
      <c r="JL14" s="9">
        <v>0.16303486551331156</v>
      </c>
      <c r="JM14" s="9">
        <v>0.16321506171896555</v>
      </c>
      <c r="JN14" s="9">
        <v>2.1924954265764141E-5</v>
      </c>
      <c r="JO14" s="6">
        <v>3</v>
      </c>
      <c r="JP14" s="6"/>
      <c r="JQ14" s="6"/>
      <c r="JR14" s="8"/>
      <c r="JS14" s="15">
        <v>7</v>
      </c>
      <c r="JT14" s="9">
        <v>0.2</v>
      </c>
      <c r="JU14" s="9">
        <v>1.6419023896266312E-4</v>
      </c>
      <c r="JV14" s="9">
        <v>0.16305087148000288</v>
      </c>
      <c r="JW14" s="9">
        <v>0.16321506171896555</v>
      </c>
      <c r="JX14" s="9">
        <v>1.9977465491441256E-5</v>
      </c>
      <c r="JY14" s="6">
        <v>3</v>
      </c>
      <c r="JZ14" s="6"/>
      <c r="KA14" s="6"/>
      <c r="KB14" s="8"/>
      <c r="KC14" s="15">
        <v>7</v>
      </c>
      <c r="KD14" s="9">
        <v>0.2</v>
      </c>
      <c r="KE14" s="9">
        <v>1.5468992324910023E-4</v>
      </c>
      <c r="KF14" s="9">
        <v>0.16306037179571645</v>
      </c>
      <c r="KG14" s="9">
        <v>0.16321506171896555</v>
      </c>
      <c r="KH14" s="9">
        <v>1.8821536670552831E-5</v>
      </c>
      <c r="KI14" s="6">
        <v>3</v>
      </c>
      <c r="KJ14" s="6"/>
      <c r="KK14" s="6"/>
      <c r="KL14" s="8"/>
      <c r="KM14" s="15">
        <v>7</v>
      </c>
      <c r="KN14" s="9">
        <v>0.2</v>
      </c>
      <c r="KO14" s="9">
        <v>1.622282172392099E-4</v>
      </c>
      <c r="KP14" s="9">
        <v>0.16305283350172636</v>
      </c>
      <c r="KQ14" s="9">
        <v>0.16321506171896558</v>
      </c>
      <c r="KR14" s="9">
        <v>1.9738741061040379E-5</v>
      </c>
      <c r="KS14" s="6">
        <v>3</v>
      </c>
      <c r="KT14" s="6"/>
      <c r="KU14" s="6"/>
      <c r="KV14" s="8"/>
      <c r="KW14" s="15">
        <v>7</v>
      </c>
      <c r="KX14" s="9">
        <v>0.2</v>
      </c>
      <c r="KY14" s="9">
        <v>1.6253801014291303E-4</v>
      </c>
      <c r="KZ14" s="9">
        <v>0.16305252370882264</v>
      </c>
      <c r="LA14" s="9">
        <v>0.16321506171896555</v>
      </c>
      <c r="LB14" s="9">
        <v>1.9776434392156308E-5</v>
      </c>
      <c r="LC14" s="6">
        <v>3</v>
      </c>
    </row>
    <row r="15" spans="1:315">
      <c r="A15" s="6">
        <v>8</v>
      </c>
      <c r="B15">
        <v>1.6788440080185752E-2</v>
      </c>
      <c r="C15">
        <f>1-Table4689[[#This Row],[qx (tau)]]</f>
        <v>0.98321155991981424</v>
      </c>
      <c r="D15" s="6"/>
      <c r="E15" s="6">
        <v>1</v>
      </c>
      <c r="F15" s="6">
        <f>F7</f>
        <v>0.48761404537261388</v>
      </c>
      <c r="G15" s="20">
        <f>F15-VLOOKUP($G$13,'qx Malaria'!$B$62:$I$91,(1+nigeria!E15),FALSE)</f>
        <v>0.48476104537261389</v>
      </c>
      <c r="H15" s="15">
        <f t="shared" si="4"/>
        <v>8</v>
      </c>
      <c r="I15" s="9">
        <f t="shared" si="7"/>
        <v>0.30000000000000004</v>
      </c>
      <c r="J15" s="9" cm="1">
        <f t="array" ref="J15">VLOOKUP($G$13,'qx Malaria'!$B$62:$I$91,(N15),FALSE)/(1-nigeria!I15*INDEX($E$6:$G$11,N15,2))</f>
        <v>1.6523489246001179E-4</v>
      </c>
      <c r="K15" s="9">
        <f t="shared" si="6"/>
        <v>0.16575794299851376</v>
      </c>
      <c r="L15" s="9">
        <f t="shared" si="2"/>
        <v>0.16592317789097377</v>
      </c>
      <c r="M15" s="9">
        <f>(J15*Table4689[[#This Row],[qx (tau)]])/L15</f>
        <v>1.6718797979168601E-5</v>
      </c>
      <c r="N15" s="6">
        <f t="shared" si="3"/>
        <v>3</v>
      </c>
      <c r="P15" s="6">
        <v>1</v>
      </c>
      <c r="Q15" s="6">
        <v>0.48761404537261388</v>
      </c>
      <c r="R15" s="20">
        <v>0.4811765453726139</v>
      </c>
      <c r="S15" s="15">
        <v>8</v>
      </c>
      <c r="T15" s="9">
        <v>0.30000000000000004</v>
      </c>
      <c r="U15" s="9">
        <v>1.9893273266310184E-4</v>
      </c>
      <c r="V15" s="9">
        <v>0.16572424515831066</v>
      </c>
      <c r="W15" s="9">
        <v>0.16592317789097377</v>
      </c>
      <c r="X15" s="9">
        <v>2.0128413068948218E-5</v>
      </c>
      <c r="Y15" s="6">
        <v>3</v>
      </c>
      <c r="Z15" s="6">
        <v>1</v>
      </c>
      <c r="AA15" s="6">
        <v>0.48761404537261388</v>
      </c>
      <c r="AB15" s="20">
        <v>0.48102894537261387</v>
      </c>
      <c r="AC15" s="15">
        <v>8</v>
      </c>
      <c r="AD15" s="9">
        <v>0.30000000000000004</v>
      </c>
      <c r="AE15" s="9">
        <v>2.0848570293874422E-4</v>
      </c>
      <c r="AF15" s="9">
        <v>0.16571469218803503</v>
      </c>
      <c r="AG15" s="9">
        <v>0.16592317789097377</v>
      </c>
      <c r="AH15" s="9">
        <v>2.1095001770412224E-5</v>
      </c>
      <c r="AI15" s="6">
        <v>3</v>
      </c>
      <c r="AJ15" s="6">
        <v>1</v>
      </c>
      <c r="AK15" s="6">
        <v>0.48761404537261388</v>
      </c>
      <c r="AL15" s="20">
        <v>0.48090714537261386</v>
      </c>
      <c r="AM15" s="15">
        <v>8</v>
      </c>
      <c r="AN15" s="9">
        <v>0.30000000000000004</v>
      </c>
      <c r="AO15" s="9">
        <v>2.1908845016775386E-4</v>
      </c>
      <c r="AP15" s="9">
        <v>0.165704089440806</v>
      </c>
      <c r="AQ15" s="9">
        <v>0.16592317789097374</v>
      </c>
      <c r="AR15" s="9">
        <v>2.2167809010498647E-5</v>
      </c>
      <c r="AS15" s="6">
        <v>3</v>
      </c>
      <c r="AT15" s="6">
        <v>1</v>
      </c>
      <c r="AU15" s="6">
        <v>0.48761404537261388</v>
      </c>
      <c r="AV15" s="20">
        <v>0.48080144537261388</v>
      </c>
      <c r="AW15" s="15">
        <v>8</v>
      </c>
      <c r="AX15" s="9">
        <v>0.30000000000000004</v>
      </c>
      <c r="AY15" s="9">
        <v>2.2286764719987612E-4</v>
      </c>
      <c r="AZ15" s="9">
        <v>0.16570031024377391</v>
      </c>
      <c r="BA15" s="9">
        <v>0.16592317789097377</v>
      </c>
      <c r="BB15" s="9">
        <v>2.2550195749539349E-5</v>
      </c>
      <c r="BC15" s="6">
        <v>3</v>
      </c>
      <c r="BD15" s="6">
        <v>1</v>
      </c>
      <c r="BE15" s="6">
        <v>0.48761404537261388</v>
      </c>
      <c r="BF15" s="20">
        <v>0.48075914537261388</v>
      </c>
      <c r="BG15" s="15">
        <v>8</v>
      </c>
      <c r="BH15" s="9">
        <v>0.30000000000000004</v>
      </c>
      <c r="BI15" s="9">
        <v>2.234975133718965E-4</v>
      </c>
      <c r="BJ15" s="9">
        <v>0.16569968037760188</v>
      </c>
      <c r="BK15" s="9">
        <v>0.16592317789097377</v>
      </c>
      <c r="BL15" s="9">
        <v>2.2613926872712802E-5</v>
      </c>
      <c r="BM15" s="6">
        <v>3</v>
      </c>
      <c r="BN15" s="6">
        <v>1</v>
      </c>
      <c r="BO15" s="6">
        <v>0.48761404537261388</v>
      </c>
      <c r="BP15" s="20">
        <v>0.48079164537261387</v>
      </c>
      <c r="BQ15" s="15">
        <v>8</v>
      </c>
      <c r="BR15" s="9">
        <v>0.30000000000000004</v>
      </c>
      <c r="BS15" s="9">
        <v>2.2465226802060052E-4</v>
      </c>
      <c r="BT15" s="9">
        <v>0.16569852562295317</v>
      </c>
      <c r="BU15" s="9">
        <v>0.16592317789097377</v>
      </c>
      <c r="BV15" s="9">
        <v>2.2730767265197463E-5</v>
      </c>
      <c r="BW15" s="6">
        <v>3</v>
      </c>
      <c r="BX15" s="6">
        <v>1</v>
      </c>
      <c r="BY15" s="6">
        <v>0.48761404537261388</v>
      </c>
      <c r="BZ15" s="20">
        <v>0.48084884537261385</v>
      </c>
      <c r="CA15" s="15">
        <v>8</v>
      </c>
      <c r="CB15" s="9">
        <v>0.30000000000000004</v>
      </c>
      <c r="CC15" s="9">
        <v>2.2622693345065146E-4</v>
      </c>
      <c r="CD15" s="9">
        <v>0.16569695095752313</v>
      </c>
      <c r="CE15" s="9">
        <v>0.16592317789097377</v>
      </c>
      <c r="CF15" s="9">
        <v>2.2890095073131089E-5</v>
      </c>
      <c r="CG15" s="6">
        <v>3</v>
      </c>
      <c r="CH15" s="6">
        <v>1</v>
      </c>
      <c r="CI15" s="6">
        <v>0.48761404537261388</v>
      </c>
      <c r="CJ15" s="20">
        <v>0.4808870453726139</v>
      </c>
      <c r="CK15" s="15">
        <v>8</v>
      </c>
      <c r="CL15" s="9">
        <v>0.30000000000000004</v>
      </c>
      <c r="CM15" s="9">
        <v>2.288513758340697E-4</v>
      </c>
      <c r="CN15" s="9">
        <v>0.16569432651513971</v>
      </c>
      <c r="CO15" s="9">
        <v>0.16592317789097377</v>
      </c>
      <c r="CP15" s="9">
        <v>2.315564141968713E-5</v>
      </c>
      <c r="CQ15" s="6">
        <v>3</v>
      </c>
      <c r="CR15" s="6">
        <v>1</v>
      </c>
      <c r="CS15" s="6">
        <v>0.48761404537261388</v>
      </c>
      <c r="CT15" s="20">
        <v>0.48094924537261385</v>
      </c>
      <c r="CU15" s="15">
        <v>8</v>
      </c>
      <c r="CV15" s="9">
        <v>0.30000000000000004</v>
      </c>
      <c r="CW15" s="9">
        <v>2.3137084052215118E-4</v>
      </c>
      <c r="CX15" s="9">
        <v>0.16569180705045161</v>
      </c>
      <c r="CY15" s="9">
        <v>0.16592317789097377</v>
      </c>
      <c r="CZ15" s="9">
        <v>2.3410565912380933E-5</v>
      </c>
      <c r="DA15" s="6">
        <v>3</v>
      </c>
      <c r="DB15" s="6">
        <v>1</v>
      </c>
      <c r="DC15" s="6">
        <v>0.48761404537261388</v>
      </c>
      <c r="DD15" s="20">
        <v>0.48104474537261388</v>
      </c>
      <c r="DE15" s="15">
        <v>8</v>
      </c>
      <c r="DF15" s="9">
        <v>0.30000000000000004</v>
      </c>
      <c r="DG15" s="9">
        <v>2.3347039442888576E-4</v>
      </c>
      <c r="DH15" s="9">
        <v>0.16568970749654488</v>
      </c>
      <c r="DI15" s="9">
        <v>0.16592317789097377</v>
      </c>
      <c r="DJ15" s="9">
        <v>2.3623002989625773E-5</v>
      </c>
      <c r="DK15" s="6">
        <v>3</v>
      </c>
      <c r="DL15" s="6">
        <v>1</v>
      </c>
      <c r="DM15" s="6">
        <v>0.48761404537261388</v>
      </c>
      <c r="DN15" s="20">
        <v>0.48117194537261387</v>
      </c>
      <c r="DO15" s="15">
        <v>8</v>
      </c>
      <c r="DP15" s="9">
        <v>0.30000000000000004</v>
      </c>
      <c r="DQ15" s="9">
        <v>2.3892923458639569E-4</v>
      </c>
      <c r="DR15" s="9">
        <v>0.1656842486563874</v>
      </c>
      <c r="DS15" s="9">
        <v>0.1659231778909738</v>
      </c>
      <c r="DT15" s="9">
        <v>2.4175339390462343E-5</v>
      </c>
      <c r="DU15" s="6">
        <v>3</v>
      </c>
      <c r="DV15" s="6">
        <v>1</v>
      </c>
      <c r="DW15" s="6">
        <v>0.48761404537261388</v>
      </c>
      <c r="DX15" s="20">
        <v>0.48118214537261389</v>
      </c>
      <c r="DY15" s="15">
        <v>8</v>
      </c>
      <c r="DZ15" s="9">
        <v>0.30000000000000004</v>
      </c>
      <c r="EA15" s="9">
        <v>2.5068673646410933E-4</v>
      </c>
      <c r="EB15" s="9">
        <v>0.16567249115450966</v>
      </c>
      <c r="EC15" s="9">
        <v>0.16592317789097377</v>
      </c>
      <c r="ED15" s="9">
        <v>2.5364987023033428E-5</v>
      </c>
      <c r="EE15" s="6">
        <v>3</v>
      </c>
      <c r="EF15" s="6">
        <v>1</v>
      </c>
      <c r="EG15" s="6">
        <v>0.48761404537261388</v>
      </c>
      <c r="EH15" s="20">
        <v>0.48130384537261389</v>
      </c>
      <c r="EI15" s="15">
        <v>8</v>
      </c>
      <c r="EJ15" s="9">
        <v>0.30000000000000004</v>
      </c>
      <c r="EK15" s="9">
        <v>2.5656548740296623E-4</v>
      </c>
      <c r="EL15" s="9">
        <v>0.16566661240357081</v>
      </c>
      <c r="EM15" s="9">
        <v>0.16592317789097377</v>
      </c>
      <c r="EN15" s="9">
        <v>2.5959810839318973E-5</v>
      </c>
      <c r="EO15" s="6">
        <v>3</v>
      </c>
      <c r="EP15" s="6">
        <v>1</v>
      </c>
      <c r="EQ15" s="6">
        <v>0.48761404537261388</v>
      </c>
      <c r="ER15" s="20">
        <v>0.48134014537261388</v>
      </c>
      <c r="ES15" s="15">
        <v>8</v>
      </c>
      <c r="ET15" s="9">
        <v>0.30000000000000004</v>
      </c>
      <c r="EU15" s="9">
        <v>2.6475374763923107E-4</v>
      </c>
      <c r="EV15" s="9">
        <v>0.16565842414333454</v>
      </c>
      <c r="EW15" s="9">
        <v>0.16592317789097377</v>
      </c>
      <c r="EX15" s="9">
        <v>2.6788315440573827E-5</v>
      </c>
      <c r="EY15" s="6">
        <v>3</v>
      </c>
      <c r="EZ15" s="6">
        <v>1</v>
      </c>
      <c r="FA15" s="6">
        <v>0.48761404537261388</v>
      </c>
      <c r="FB15" s="20">
        <v>0.48156944537261387</v>
      </c>
      <c r="FC15" s="15">
        <v>8</v>
      </c>
      <c r="FD15" s="9">
        <v>0.30000000000000004</v>
      </c>
      <c r="FE15" s="9">
        <v>2.6265419373249649E-4</v>
      </c>
      <c r="FF15" s="9">
        <v>0.16566052369724127</v>
      </c>
      <c r="FG15" s="9">
        <v>0.16592317789097377</v>
      </c>
      <c r="FH15" s="9">
        <v>2.6575878363328993E-5</v>
      </c>
      <c r="FI15" s="6">
        <v>3</v>
      </c>
      <c r="FJ15" s="6">
        <v>1</v>
      </c>
      <c r="FK15" s="6">
        <v>0.48761404537261388</v>
      </c>
      <c r="FL15" s="20">
        <v>0.48166994537261387</v>
      </c>
      <c r="FM15" s="15">
        <v>8</v>
      </c>
      <c r="FN15" s="9">
        <v>0.30000000000000004</v>
      </c>
      <c r="FO15" s="9">
        <v>2.641238814672107E-4</v>
      </c>
      <c r="FP15" s="9">
        <v>0.16565905400950656</v>
      </c>
      <c r="FQ15" s="9">
        <v>0.16592317789097377</v>
      </c>
      <c r="FR15" s="9">
        <v>2.6724584317400377E-5</v>
      </c>
      <c r="FS15" s="6">
        <v>3</v>
      </c>
      <c r="FT15" s="6">
        <v>1</v>
      </c>
      <c r="FU15" s="6">
        <v>0.48761404537261388</v>
      </c>
      <c r="FV15" s="20">
        <v>0.48150834537261389</v>
      </c>
      <c r="FW15" s="15">
        <v>8</v>
      </c>
      <c r="FX15" s="9">
        <v>0.30000000000000004</v>
      </c>
      <c r="FY15" s="9">
        <v>2.7787595955632222E-4</v>
      </c>
      <c r="FZ15" s="9">
        <v>0.16564530193141744</v>
      </c>
      <c r="GA15" s="9">
        <v>0.16592317789097377</v>
      </c>
      <c r="GB15" s="9">
        <v>2.8116047173354053E-5</v>
      </c>
      <c r="GC15" s="6">
        <v>3</v>
      </c>
      <c r="GD15" s="6">
        <v>1</v>
      </c>
      <c r="GE15" s="6">
        <v>0.48761404537261388</v>
      </c>
      <c r="GF15" s="20">
        <v>0.48150084537261389</v>
      </c>
      <c r="GG15" s="15">
        <v>8</v>
      </c>
      <c r="GH15" s="9">
        <v>0.30000000000000004</v>
      </c>
      <c r="GI15" s="9">
        <v>2.8375471049517907E-4</v>
      </c>
      <c r="GJ15" s="9">
        <v>0.16563942318047858</v>
      </c>
      <c r="GK15" s="9">
        <v>0.16592317789097377</v>
      </c>
      <c r="GL15" s="9">
        <v>2.8710870989639595E-5</v>
      </c>
      <c r="GM15" s="6">
        <v>3</v>
      </c>
      <c r="GN15" s="6">
        <v>1</v>
      </c>
      <c r="GO15" s="6">
        <v>0.48761404537261388</v>
      </c>
      <c r="GP15" s="20">
        <v>0.48138864537261389</v>
      </c>
      <c r="GQ15" s="15">
        <v>8</v>
      </c>
      <c r="GR15" s="9">
        <v>0.30000000000000004</v>
      </c>
      <c r="GS15" s="9">
        <v>2.9120812686408678E-4</v>
      </c>
      <c r="GT15" s="9">
        <v>0.16563196976410968</v>
      </c>
      <c r="GU15" s="9">
        <v>0.16592317789097377</v>
      </c>
      <c r="GV15" s="9">
        <v>2.946502261385876E-5</v>
      </c>
      <c r="GW15" s="6">
        <v>3</v>
      </c>
      <c r="GX15" s="6">
        <v>1</v>
      </c>
      <c r="GY15" s="6">
        <v>0.48761404537261388</v>
      </c>
      <c r="GZ15" s="20">
        <v>0.48159104537261388</v>
      </c>
      <c r="HA15" s="15">
        <v>8</v>
      </c>
      <c r="HB15" s="9">
        <v>0.30000000000000004</v>
      </c>
      <c r="HC15" s="9">
        <v>2.797655580723833E-4</v>
      </c>
      <c r="HD15" s="9">
        <v>0.16564341233290139</v>
      </c>
      <c r="HE15" s="9">
        <v>0.16592317789097377</v>
      </c>
      <c r="HF15" s="9">
        <v>2.8307240542874405E-5</v>
      </c>
      <c r="HG15" s="6">
        <v>3</v>
      </c>
      <c r="HH15" s="6">
        <v>1</v>
      </c>
      <c r="HI15" s="6">
        <v>0.48761404537261388</v>
      </c>
      <c r="HJ15" s="20">
        <v>0.48192994537261385</v>
      </c>
      <c r="HK15" s="15">
        <v>8</v>
      </c>
      <c r="HL15" s="9">
        <v>0.30000000000000004</v>
      </c>
      <c r="HM15" s="9">
        <v>2.6275917142783324E-4</v>
      </c>
      <c r="HN15" s="9">
        <v>0.16566041871954593</v>
      </c>
      <c r="HO15" s="9">
        <v>0.16592317789097377</v>
      </c>
      <c r="HP15" s="9">
        <v>2.6586500217191235E-5</v>
      </c>
      <c r="HQ15" s="6">
        <v>3</v>
      </c>
      <c r="HR15" s="6">
        <v>1</v>
      </c>
      <c r="HS15" s="6">
        <v>0.48761404537261388</v>
      </c>
      <c r="HT15" s="20">
        <v>0.48227624537261388</v>
      </c>
      <c r="HU15" s="15">
        <v>8</v>
      </c>
      <c r="HV15" s="9">
        <v>0.30000000000000004</v>
      </c>
      <c r="HW15" s="9">
        <v>2.4365323087654852E-4</v>
      </c>
      <c r="HX15" s="9">
        <v>0.16567952466009722</v>
      </c>
      <c r="HY15" s="9">
        <v>0.16592317789097377</v>
      </c>
      <c r="HZ15" s="9">
        <v>2.4653322814263228E-5</v>
      </c>
      <c r="IA15" s="6">
        <v>3</v>
      </c>
      <c r="IB15" s="6">
        <v>1</v>
      </c>
      <c r="IC15" s="6">
        <v>0.48761404537261388</v>
      </c>
      <c r="ID15" s="20">
        <v>0.48261774537261387</v>
      </c>
      <c r="IE15" s="15">
        <v>8</v>
      </c>
      <c r="IF15" s="9">
        <v>0.30000000000000004</v>
      </c>
      <c r="IG15" s="9">
        <v>2.2423235723925358E-4</v>
      </c>
      <c r="IH15" s="9">
        <v>0.16569894553373452</v>
      </c>
      <c r="II15" s="9">
        <v>0.16592317789097377</v>
      </c>
      <c r="IJ15" s="9">
        <v>2.2688279849748491E-5</v>
      </c>
      <c r="IK15" s="6">
        <v>3</v>
      </c>
      <c r="IL15" s="6">
        <v>1</v>
      </c>
      <c r="IM15" s="6">
        <v>0.48761404537261388</v>
      </c>
      <c r="IN15" s="20">
        <v>0.48291774537261389</v>
      </c>
      <c r="IO15" s="15">
        <v>8</v>
      </c>
      <c r="IP15" s="9">
        <v>0.30000000000000004</v>
      </c>
      <c r="IQ15" s="9">
        <v>2.0743592598537693E-4</v>
      </c>
      <c r="IR15" s="9">
        <v>0.16571574196498839</v>
      </c>
      <c r="IS15" s="9">
        <v>0.16592317789097377</v>
      </c>
      <c r="IT15" s="9">
        <v>2.0988783231789805E-5</v>
      </c>
      <c r="IU15" s="6">
        <v>3</v>
      </c>
      <c r="IV15" s="6">
        <v>1</v>
      </c>
      <c r="IW15" s="6">
        <v>0.48761404537261388</v>
      </c>
      <c r="IX15" s="20">
        <v>0.4832192453726139</v>
      </c>
      <c r="IY15" s="15">
        <v>8</v>
      </c>
      <c r="IZ15" s="9">
        <v>0.30000000000000004</v>
      </c>
      <c r="JA15" s="9">
        <v>1.9609833488901015E-4</v>
      </c>
      <c r="JB15" s="9">
        <v>0.16572707955608479</v>
      </c>
      <c r="JC15" s="9">
        <v>0.1659231778909738</v>
      </c>
      <c r="JD15" s="9">
        <v>1.9841623014667683E-5</v>
      </c>
      <c r="JE15" s="6">
        <v>3</v>
      </c>
      <c r="JF15" s="6">
        <v>1</v>
      </c>
      <c r="JG15" s="6">
        <v>0.48761404537261388</v>
      </c>
      <c r="JH15" s="20">
        <v>0.48366774537261387</v>
      </c>
      <c r="JI15" s="15">
        <v>8</v>
      </c>
      <c r="JJ15" s="9">
        <v>0.30000000000000004</v>
      </c>
      <c r="JK15" s="9">
        <v>1.8318607836259246E-4</v>
      </c>
      <c r="JL15" s="9">
        <v>0.16573999181261118</v>
      </c>
      <c r="JM15" s="9">
        <v>0.16592317789097377</v>
      </c>
      <c r="JN15" s="9">
        <v>1.8535134989611948E-5</v>
      </c>
      <c r="JO15" s="6">
        <v>3</v>
      </c>
      <c r="JP15" s="6">
        <v>1</v>
      </c>
      <c r="JQ15" s="6">
        <v>0.48761404537261388</v>
      </c>
      <c r="JR15" s="20">
        <v>0.48433194537261387</v>
      </c>
      <c r="JS15" s="15">
        <v>8</v>
      </c>
      <c r="JT15" s="9">
        <v>0.30000000000000004</v>
      </c>
      <c r="JU15" s="9">
        <v>1.6691453558539946E-4</v>
      </c>
      <c r="JV15" s="9">
        <v>0.16575626335538837</v>
      </c>
      <c r="JW15" s="9">
        <v>0.16592317789097377</v>
      </c>
      <c r="JX15" s="9">
        <v>1.688874764096447E-5</v>
      </c>
      <c r="JY15" s="6">
        <v>3</v>
      </c>
      <c r="JZ15" s="6">
        <v>1</v>
      </c>
      <c r="KA15" s="6">
        <v>0.48761404537261388</v>
      </c>
      <c r="KB15" s="20">
        <v>0.48475794537261385</v>
      </c>
      <c r="KC15" s="15">
        <v>8</v>
      </c>
      <c r="KD15" s="9">
        <v>0.30000000000000004</v>
      </c>
      <c r="KE15" s="9">
        <v>1.5725658761442038E-4</v>
      </c>
      <c r="KF15" s="9">
        <v>0.16576592130335935</v>
      </c>
      <c r="KG15" s="9">
        <v>0.16592317789097377</v>
      </c>
      <c r="KH15" s="9">
        <v>1.5911537085638226E-5</v>
      </c>
      <c r="KI15" s="6">
        <v>3</v>
      </c>
      <c r="KJ15" s="6">
        <v>1</v>
      </c>
      <c r="KK15" s="6">
        <v>0.48761404537261388</v>
      </c>
      <c r="KL15" s="20">
        <v>0.48471154537261391</v>
      </c>
      <c r="KM15" s="15">
        <v>8</v>
      </c>
      <c r="KN15" s="9">
        <v>0.30000000000000004</v>
      </c>
      <c r="KO15" s="9">
        <v>1.649199593740016E-4</v>
      </c>
      <c r="KP15" s="9">
        <v>0.16575825793159979</v>
      </c>
      <c r="KQ15" s="9">
        <v>0.1659231778909738</v>
      </c>
      <c r="KR15" s="9">
        <v>1.6686932417581871E-5</v>
      </c>
      <c r="KS15" s="6">
        <v>3</v>
      </c>
      <c r="KT15" s="6">
        <v>1</v>
      </c>
      <c r="KU15" s="6">
        <v>0.48761404537261388</v>
      </c>
      <c r="KV15" s="20">
        <v>0.48476104537261389</v>
      </c>
      <c r="KW15" s="15">
        <v>8</v>
      </c>
      <c r="KX15" s="9">
        <v>0.30000000000000004</v>
      </c>
      <c r="KY15" s="9">
        <v>1.6523489246001179E-4</v>
      </c>
      <c r="KZ15" s="9">
        <v>0.16575794299851376</v>
      </c>
      <c r="LA15" s="9">
        <v>0.16592317789097377</v>
      </c>
      <c r="LB15" s="9">
        <v>1.6718797979168601E-5</v>
      </c>
      <c r="LC15" s="6">
        <v>3</v>
      </c>
    </row>
    <row r="16" spans="1:315">
      <c r="A16" s="6">
        <v>9</v>
      </c>
      <c r="B16">
        <v>1.4661891954756185E-2</v>
      </c>
      <c r="C16">
        <f>1-Table4689[[#This Row],[qx (tau)]]</f>
        <v>0.9853381080452438</v>
      </c>
      <c r="D16" s="6"/>
      <c r="E16" s="6">
        <v>2</v>
      </c>
      <c r="F16" s="6">
        <f t="shared" ref="F16:F19" si="8">F8</f>
        <v>0.15805564921077209</v>
      </c>
      <c r="G16" s="20">
        <f>F16-VLOOKUP($G$13,'qx Malaria'!$B$62:$I$91,(1+nigeria!E16),FALSE)</f>
        <v>0.15789824921077208</v>
      </c>
      <c r="H16" s="15">
        <f t="shared" si="4"/>
        <v>9</v>
      </c>
      <c r="I16" s="9">
        <f t="shared" si="7"/>
        <v>0.4</v>
      </c>
      <c r="J16" s="9" cm="1">
        <f t="array" ref="J16">VLOOKUP($G$13,'qx Malaria'!$B$62:$I$91,(N16),FALSE)/(1-nigeria!I16*INDEX($E$6:$G$11,N16,2))</f>
        <v>1.6802277981856902E-4</v>
      </c>
      <c r="K16" s="9">
        <f t="shared" si="6"/>
        <v>0.16855465540583925</v>
      </c>
      <c r="L16" s="9">
        <f t="shared" si="2"/>
        <v>0.16872267818565781</v>
      </c>
      <c r="M16" s="9">
        <f>(J16*Table4689[[#This Row],[qx (tau)]])/L16</f>
        <v>1.4601071237897517E-5</v>
      </c>
      <c r="N16" s="6">
        <f t="shared" si="3"/>
        <v>3</v>
      </c>
      <c r="P16" s="6">
        <v>2</v>
      </c>
      <c r="Q16" s="6">
        <v>0.15805564921077209</v>
      </c>
      <c r="R16" s="20">
        <v>0.15786614921077208</v>
      </c>
      <c r="S16" s="15">
        <v>9</v>
      </c>
      <c r="T16" s="9">
        <v>0.4</v>
      </c>
      <c r="U16" s="9">
        <v>2.0228917900647287E-4</v>
      </c>
      <c r="V16" s="9">
        <v>0.16852038900665134</v>
      </c>
      <c r="W16" s="9">
        <v>0.16872267818565781</v>
      </c>
      <c r="X16" s="9">
        <v>1.7578799234952858E-5</v>
      </c>
      <c r="Y16" s="6">
        <v>3</v>
      </c>
      <c r="Z16" s="6">
        <v>2</v>
      </c>
      <c r="AA16" s="6">
        <v>0.15805564921077209</v>
      </c>
      <c r="AB16" s="20">
        <v>0.15785704921077209</v>
      </c>
      <c r="AC16" s="15">
        <v>9</v>
      </c>
      <c r="AD16" s="9">
        <v>0.4</v>
      </c>
      <c r="AE16" s="9">
        <v>2.1200332955506867E-4</v>
      </c>
      <c r="AF16" s="9">
        <v>0.16851067485610274</v>
      </c>
      <c r="AG16" s="9">
        <v>0.16872267818565781</v>
      </c>
      <c r="AH16" s="9">
        <v>1.8422952654678824E-5</v>
      </c>
      <c r="AI16" s="6">
        <v>3</v>
      </c>
      <c r="AJ16" s="6">
        <v>2</v>
      </c>
      <c r="AK16" s="6">
        <v>0.15805564921077209</v>
      </c>
      <c r="AL16" s="20">
        <v>0.15784694921077208</v>
      </c>
      <c r="AM16" s="15">
        <v>9</v>
      </c>
      <c r="AN16" s="9">
        <v>0.4</v>
      </c>
      <c r="AO16" s="9">
        <v>2.2278496917493872E-4</v>
      </c>
      <c r="AP16" s="9">
        <v>0.16849989321648287</v>
      </c>
      <c r="AQ16" s="9">
        <v>0.16872267818565781</v>
      </c>
      <c r="AR16" s="9">
        <v>1.9359870186462593E-5</v>
      </c>
      <c r="AS16" s="6">
        <v>3</v>
      </c>
      <c r="AT16" s="6">
        <v>2</v>
      </c>
      <c r="AU16" s="6">
        <v>0.15805564921077209</v>
      </c>
      <c r="AV16" s="20">
        <v>0.15784334921077209</v>
      </c>
      <c r="AW16" s="15">
        <v>9</v>
      </c>
      <c r="AX16" s="9">
        <v>0.4</v>
      </c>
      <c r="AY16" s="9">
        <v>2.2662792983152606E-4</v>
      </c>
      <c r="AZ16" s="9">
        <v>0.16849605025582629</v>
      </c>
      <c r="BA16" s="9">
        <v>0.16872267818565781</v>
      </c>
      <c r="BB16" s="9">
        <v>1.9693820989870667E-5</v>
      </c>
      <c r="BC16" s="6">
        <v>3</v>
      </c>
      <c r="BD16" s="6">
        <v>2</v>
      </c>
      <c r="BE16" s="6">
        <v>0.15805564921077209</v>
      </c>
      <c r="BF16" s="20">
        <v>0.1578427492107721</v>
      </c>
      <c r="BG16" s="15">
        <v>9</v>
      </c>
      <c r="BH16" s="9">
        <v>0.4</v>
      </c>
      <c r="BI16" s="9">
        <v>2.2726842327429062E-4</v>
      </c>
      <c r="BJ16" s="9">
        <v>0.16849540976238353</v>
      </c>
      <c r="BK16" s="9">
        <v>0.16872267818565781</v>
      </c>
      <c r="BL16" s="9">
        <v>1.9749479457105345E-5</v>
      </c>
      <c r="BM16" s="6">
        <v>3</v>
      </c>
      <c r="BN16" s="6">
        <v>2</v>
      </c>
      <c r="BO16" s="6">
        <v>0.15805564921077209</v>
      </c>
      <c r="BP16" s="20">
        <v>0.15784164921077209</v>
      </c>
      <c r="BQ16" s="15">
        <v>9</v>
      </c>
      <c r="BR16" s="9">
        <v>0.4</v>
      </c>
      <c r="BS16" s="9">
        <v>2.2844266125269231E-4</v>
      </c>
      <c r="BT16" s="9">
        <v>0.16849423552440512</v>
      </c>
      <c r="BU16" s="9">
        <v>0.16872267818565781</v>
      </c>
      <c r="BV16" s="9">
        <v>1.9851519980368923E-5</v>
      </c>
      <c r="BW16" s="6">
        <v>3</v>
      </c>
      <c r="BX16" s="6">
        <v>2</v>
      </c>
      <c r="BY16" s="6">
        <v>0.15805564921077209</v>
      </c>
      <c r="BZ16" s="20">
        <v>0.15784014921077208</v>
      </c>
      <c r="CA16" s="15">
        <v>9</v>
      </c>
      <c r="CB16" s="9">
        <v>0.4</v>
      </c>
      <c r="CC16" s="9">
        <v>2.3004389485960371E-4</v>
      </c>
      <c r="CD16" s="9">
        <v>0.16849263429079819</v>
      </c>
      <c r="CE16" s="9">
        <v>0.16872267818565781</v>
      </c>
      <c r="CF16" s="9">
        <v>1.9990666148455621E-5</v>
      </c>
      <c r="CG16" s="6">
        <v>3</v>
      </c>
      <c r="CH16" s="6">
        <v>2</v>
      </c>
      <c r="CI16" s="6">
        <v>0.15805564921077209</v>
      </c>
      <c r="CJ16" s="20">
        <v>0.15783764921077209</v>
      </c>
      <c r="CK16" s="15">
        <v>9</v>
      </c>
      <c r="CL16" s="9">
        <v>0.4</v>
      </c>
      <c r="CM16" s="9">
        <v>2.3271261753778937E-4</v>
      </c>
      <c r="CN16" s="9">
        <v>0.16848996556812004</v>
      </c>
      <c r="CO16" s="9">
        <v>0.16872267818565784</v>
      </c>
      <c r="CP16" s="9">
        <v>2.0222576428600114E-5</v>
      </c>
      <c r="CQ16" s="6">
        <v>3</v>
      </c>
      <c r="CR16" s="6">
        <v>2</v>
      </c>
      <c r="CS16" s="6">
        <v>0.15805564921077209</v>
      </c>
      <c r="CT16" s="20">
        <v>0.15783524921077208</v>
      </c>
      <c r="CU16" s="15">
        <v>9</v>
      </c>
      <c r="CV16" s="9">
        <v>0.4</v>
      </c>
      <c r="CW16" s="9">
        <v>2.3527459130884759E-4</v>
      </c>
      <c r="CX16" s="9">
        <v>0.16848740359434897</v>
      </c>
      <c r="CY16" s="9">
        <v>0.16872267818565781</v>
      </c>
      <c r="CZ16" s="9">
        <v>2.0445210297538835E-5</v>
      </c>
      <c r="DA16" s="6">
        <v>3</v>
      </c>
      <c r="DB16" s="6">
        <v>2</v>
      </c>
      <c r="DC16" s="6">
        <v>0.15805564921077209</v>
      </c>
      <c r="DD16" s="20">
        <v>0.15783324921077208</v>
      </c>
      <c r="DE16" s="15">
        <v>9</v>
      </c>
      <c r="DF16" s="9">
        <v>0.4</v>
      </c>
      <c r="DG16" s="9">
        <v>2.3740956945139612E-4</v>
      </c>
      <c r="DH16" s="9">
        <v>0.16848526861620641</v>
      </c>
      <c r="DI16" s="9">
        <v>0.16872267818565781</v>
      </c>
      <c r="DJ16" s="9">
        <v>2.0630738521654432E-5</v>
      </c>
      <c r="DK16" s="6">
        <v>3</v>
      </c>
      <c r="DL16" s="6">
        <v>2</v>
      </c>
      <c r="DM16" s="6">
        <v>0.15805564921077209</v>
      </c>
      <c r="DN16" s="20">
        <v>0.15782804921077209</v>
      </c>
      <c r="DO16" s="15">
        <v>9</v>
      </c>
      <c r="DP16" s="9">
        <v>0.4</v>
      </c>
      <c r="DQ16" s="9">
        <v>2.429605126220223E-4</v>
      </c>
      <c r="DR16" s="9">
        <v>0.16847971767303579</v>
      </c>
      <c r="DS16" s="9">
        <v>0.16872267818565781</v>
      </c>
      <c r="DT16" s="9">
        <v>2.1113111904354987E-5</v>
      </c>
      <c r="DU16" s="6">
        <v>3</v>
      </c>
      <c r="DV16" s="6">
        <v>2</v>
      </c>
      <c r="DW16" s="6">
        <v>0.15805564921077209</v>
      </c>
      <c r="DX16" s="20">
        <v>0.15781684921077208</v>
      </c>
      <c r="DY16" s="15">
        <v>9</v>
      </c>
      <c r="DZ16" s="9">
        <v>0.4</v>
      </c>
      <c r="EA16" s="9">
        <v>2.5491639022029401E-4</v>
      </c>
      <c r="EB16" s="9">
        <v>0.16846776179543752</v>
      </c>
      <c r="EC16" s="9">
        <v>0.16872267818565781</v>
      </c>
      <c r="ED16" s="9">
        <v>2.215206995940233E-5</v>
      </c>
      <c r="EE16" s="6">
        <v>3</v>
      </c>
      <c r="EF16" s="6">
        <v>2</v>
      </c>
      <c r="EG16" s="6">
        <v>0.15805564921077209</v>
      </c>
      <c r="EH16" s="20">
        <v>0.15781124921077208</v>
      </c>
      <c r="EI16" s="15">
        <v>9</v>
      </c>
      <c r="EJ16" s="9">
        <v>0.4</v>
      </c>
      <c r="EK16" s="9">
        <v>2.6089432901942993E-4</v>
      </c>
      <c r="EL16" s="9">
        <v>0.16846178385663838</v>
      </c>
      <c r="EM16" s="9">
        <v>0.16872267818565781</v>
      </c>
      <c r="EN16" s="9">
        <v>2.2671548986926008E-5</v>
      </c>
      <c r="EO16" s="6">
        <v>3</v>
      </c>
      <c r="EP16" s="6">
        <v>2</v>
      </c>
      <c r="EQ16" s="6">
        <v>0.15805564921077209</v>
      </c>
      <c r="ER16" s="20">
        <v>0.15780344921077208</v>
      </c>
      <c r="ES16" s="15">
        <v>9</v>
      </c>
      <c r="ET16" s="9">
        <v>0.4</v>
      </c>
      <c r="EU16" s="9">
        <v>2.6922074377536918E-4</v>
      </c>
      <c r="EV16" s="9">
        <v>0.16845345744188245</v>
      </c>
      <c r="EW16" s="9">
        <v>0.16872267818565781</v>
      </c>
      <c r="EX16" s="9">
        <v>2.3395109060976838E-5</v>
      </c>
      <c r="EY16" s="6">
        <v>3</v>
      </c>
      <c r="EZ16" s="6">
        <v>2</v>
      </c>
      <c r="FA16" s="6">
        <v>0.15805564921077209</v>
      </c>
      <c r="FB16" s="20">
        <v>0.15780544921077208</v>
      </c>
      <c r="FC16" s="15">
        <v>9</v>
      </c>
      <c r="FD16" s="9">
        <v>0.4</v>
      </c>
      <c r="FE16" s="9">
        <v>2.6708576563282062E-4</v>
      </c>
      <c r="FF16" s="9">
        <v>0.16845559242002497</v>
      </c>
      <c r="FG16" s="9">
        <v>0.16872267818565778</v>
      </c>
      <c r="FH16" s="9">
        <v>2.3209580836861238E-5</v>
      </c>
      <c r="FI16" s="6">
        <v>3</v>
      </c>
      <c r="FJ16" s="6">
        <v>2</v>
      </c>
      <c r="FK16" s="6">
        <v>0.15805564921077209</v>
      </c>
      <c r="FL16" s="20">
        <v>0.1578040492107721</v>
      </c>
      <c r="FM16" s="15">
        <v>9</v>
      </c>
      <c r="FN16" s="9">
        <v>0.4</v>
      </c>
      <c r="FO16" s="9">
        <v>2.6858025033260461E-4</v>
      </c>
      <c r="FP16" s="9">
        <v>0.16845409793532523</v>
      </c>
      <c r="FQ16" s="9">
        <v>0.16872267818565784</v>
      </c>
      <c r="FR16" s="9">
        <v>2.3339450593742153E-5</v>
      </c>
      <c r="FS16" s="6">
        <v>3</v>
      </c>
      <c r="FT16" s="6">
        <v>2</v>
      </c>
      <c r="FU16" s="6">
        <v>0.15805564921077209</v>
      </c>
      <c r="FV16" s="20">
        <v>0.15779094921077208</v>
      </c>
      <c r="FW16" s="15">
        <v>9</v>
      </c>
      <c r="FX16" s="9">
        <v>0.4</v>
      </c>
      <c r="FY16" s="9">
        <v>2.8256435716629742E-4</v>
      </c>
      <c r="FZ16" s="9">
        <v>0.1684401138284915</v>
      </c>
      <c r="GA16" s="9">
        <v>0.16872267818565781</v>
      </c>
      <c r="GB16" s="9">
        <v>2.4554660461699317E-5</v>
      </c>
      <c r="GC16" s="6">
        <v>3</v>
      </c>
      <c r="GD16" s="6">
        <v>2</v>
      </c>
      <c r="GE16" s="6">
        <v>0.15805564921077209</v>
      </c>
      <c r="GF16" s="20">
        <v>0.15778534921077209</v>
      </c>
      <c r="GG16" s="15">
        <v>9</v>
      </c>
      <c r="GH16" s="9">
        <v>0.4</v>
      </c>
      <c r="GI16" s="9">
        <v>2.8854229596543334E-4</v>
      </c>
      <c r="GJ16" s="9">
        <v>0.16843413588969239</v>
      </c>
      <c r="GK16" s="9">
        <v>0.16872267818565781</v>
      </c>
      <c r="GL16" s="9">
        <v>2.5074139489222992E-5</v>
      </c>
      <c r="GM16" s="6">
        <v>3</v>
      </c>
      <c r="GN16" s="6">
        <v>2</v>
      </c>
      <c r="GO16" s="6">
        <v>0.15805564921077209</v>
      </c>
      <c r="GP16" s="20">
        <v>0.15777824921077208</v>
      </c>
      <c r="GQ16" s="15">
        <v>9</v>
      </c>
      <c r="GR16" s="9">
        <v>0.4</v>
      </c>
      <c r="GS16" s="9">
        <v>2.9612146837148054E-4</v>
      </c>
      <c r="GT16" s="9">
        <v>0.16842655671728632</v>
      </c>
      <c r="GU16" s="9">
        <v>0.16872267818565781</v>
      </c>
      <c r="GV16" s="9">
        <v>2.5732764684833355E-5</v>
      </c>
      <c r="GW16" s="6">
        <v>3</v>
      </c>
      <c r="GX16" s="6">
        <v>2</v>
      </c>
      <c r="GY16" s="6">
        <v>0.15805564921077209</v>
      </c>
      <c r="GZ16" s="20">
        <v>0.15778914921077208</v>
      </c>
      <c r="HA16" s="15">
        <v>9</v>
      </c>
      <c r="HB16" s="9">
        <v>0.4</v>
      </c>
      <c r="HC16" s="9">
        <v>2.844858374945911E-4</v>
      </c>
      <c r="HD16" s="9">
        <v>0.16843819234816321</v>
      </c>
      <c r="HE16" s="9">
        <v>0.16872267818565781</v>
      </c>
      <c r="HF16" s="9">
        <v>2.4721635863403353E-5</v>
      </c>
      <c r="HG16" s="6">
        <v>3</v>
      </c>
      <c r="HH16" s="6">
        <v>2</v>
      </c>
      <c r="HI16" s="6">
        <v>0.15805564921077209</v>
      </c>
      <c r="HJ16" s="20">
        <v>0.15780534921077208</v>
      </c>
      <c r="HK16" s="15">
        <v>9</v>
      </c>
      <c r="HL16" s="9">
        <v>0.4</v>
      </c>
      <c r="HM16" s="9">
        <v>2.6719251453994806E-4</v>
      </c>
      <c r="HN16" s="9">
        <v>0.16845548567111784</v>
      </c>
      <c r="HO16" s="9">
        <v>0.16872267818565778</v>
      </c>
      <c r="HP16" s="9">
        <v>2.321885724806702E-5</v>
      </c>
      <c r="HQ16" s="6">
        <v>3</v>
      </c>
      <c r="HR16" s="6">
        <v>2</v>
      </c>
      <c r="HS16" s="6">
        <v>0.15805564921077209</v>
      </c>
      <c r="HT16" s="20">
        <v>0.15782354921077207</v>
      </c>
      <c r="HU16" s="15">
        <v>9</v>
      </c>
      <c r="HV16" s="9">
        <v>0.4</v>
      </c>
      <c r="HW16" s="9">
        <v>2.4776421344275645E-4</v>
      </c>
      <c r="HX16" s="9">
        <v>0.16847491397221503</v>
      </c>
      <c r="HY16" s="9">
        <v>0.16872267818565778</v>
      </c>
      <c r="HZ16" s="9">
        <v>2.1530550408615084E-5</v>
      </c>
      <c r="IA16" s="6">
        <v>3</v>
      </c>
      <c r="IB16" s="6">
        <v>2</v>
      </c>
      <c r="IC16" s="6">
        <v>0.15805564921077209</v>
      </c>
      <c r="ID16" s="20">
        <v>0.15784204921077208</v>
      </c>
      <c r="IE16" s="15">
        <v>9</v>
      </c>
      <c r="IF16" s="9">
        <v>0.4</v>
      </c>
      <c r="IG16" s="9">
        <v>2.2801566562418259E-4</v>
      </c>
      <c r="IH16" s="9">
        <v>0.16849466252003362</v>
      </c>
      <c r="II16" s="9">
        <v>0.16872267818565781</v>
      </c>
      <c r="IJ16" s="9">
        <v>1.9814414335545803E-5</v>
      </c>
      <c r="IK16" s="6">
        <v>3</v>
      </c>
      <c r="IL16" s="6">
        <v>2</v>
      </c>
      <c r="IM16" s="6">
        <v>0.15805564921077209</v>
      </c>
      <c r="IN16" s="20">
        <v>0.15785804921077209</v>
      </c>
      <c r="IO16" s="15">
        <v>9</v>
      </c>
      <c r="IP16" s="9">
        <v>0.4</v>
      </c>
      <c r="IQ16" s="9">
        <v>2.1093584048379439E-4</v>
      </c>
      <c r="IR16" s="9">
        <v>0.16851174234517402</v>
      </c>
      <c r="IS16" s="9">
        <v>0.16872267818565781</v>
      </c>
      <c r="IT16" s="9">
        <v>1.8330188542621026E-5</v>
      </c>
      <c r="IU16" s="6">
        <v>3</v>
      </c>
      <c r="IV16" s="6">
        <v>2</v>
      </c>
      <c r="IW16" s="6">
        <v>0.15805564921077209</v>
      </c>
      <c r="IX16" s="20">
        <v>0.1578688492107721</v>
      </c>
      <c r="IY16" s="15">
        <v>9</v>
      </c>
      <c r="IZ16" s="9">
        <v>0.4</v>
      </c>
      <c r="JA16" s="9">
        <v>1.9940695851403234E-4</v>
      </c>
      <c r="JB16" s="9">
        <v>0.16852327122714381</v>
      </c>
      <c r="JC16" s="9">
        <v>0.16872267818565784</v>
      </c>
      <c r="JD16" s="9">
        <v>1.7328336132396796E-5</v>
      </c>
      <c r="JE16" s="6">
        <v>3</v>
      </c>
      <c r="JF16" s="6">
        <v>2</v>
      </c>
      <c r="JG16" s="6">
        <v>0.15805564921077209</v>
      </c>
      <c r="JH16" s="20">
        <v>0.15788114921077209</v>
      </c>
      <c r="JI16" s="15">
        <v>9</v>
      </c>
      <c r="JJ16" s="9">
        <v>0.4</v>
      </c>
      <c r="JK16" s="9">
        <v>1.8627684293735889E-4</v>
      </c>
      <c r="JL16" s="9">
        <v>0.16853640134272047</v>
      </c>
      <c r="JM16" s="9">
        <v>0.16872267818565784</v>
      </c>
      <c r="JN16" s="9">
        <v>1.6187337554085868E-5</v>
      </c>
      <c r="JO16" s="6">
        <v>3</v>
      </c>
      <c r="JP16" s="6">
        <v>2</v>
      </c>
      <c r="JQ16" s="6">
        <v>0.15805564921077209</v>
      </c>
      <c r="JR16" s="20">
        <v>0.15789664921077209</v>
      </c>
      <c r="JS16" s="15">
        <v>9</v>
      </c>
      <c r="JT16" s="9">
        <v>0.4</v>
      </c>
      <c r="JU16" s="9">
        <v>1.6973076233260786E-4</v>
      </c>
      <c r="JV16" s="9">
        <v>0.16855294742332522</v>
      </c>
      <c r="JW16" s="9">
        <v>0.16872267818565784</v>
      </c>
      <c r="JX16" s="9">
        <v>1.4749493817189995E-5</v>
      </c>
      <c r="JY16" s="6">
        <v>3</v>
      </c>
      <c r="JZ16" s="6">
        <v>2</v>
      </c>
      <c r="KA16" s="6">
        <v>0.15805564921077209</v>
      </c>
      <c r="KB16" s="20">
        <v>0.15790584921077208</v>
      </c>
      <c r="KC16" s="15">
        <v>9</v>
      </c>
      <c r="KD16" s="9">
        <v>0.4</v>
      </c>
      <c r="KE16" s="9">
        <v>1.5990986287688463E-4</v>
      </c>
      <c r="KF16" s="9">
        <v>0.16856276832278091</v>
      </c>
      <c r="KG16" s="9">
        <v>0.16872267818565781</v>
      </c>
      <c r="KH16" s="9">
        <v>1.3896063986258248E-5</v>
      </c>
      <c r="KI16" s="6">
        <v>3</v>
      </c>
      <c r="KJ16" s="6">
        <v>2</v>
      </c>
      <c r="KK16" s="6">
        <v>0.15805564921077209</v>
      </c>
      <c r="KL16" s="20">
        <v>0.15789854921077209</v>
      </c>
      <c r="KM16" s="15">
        <v>9</v>
      </c>
      <c r="KN16" s="9">
        <v>0.4</v>
      </c>
      <c r="KO16" s="9">
        <v>1.6770253309718674E-4</v>
      </c>
      <c r="KP16" s="9">
        <v>0.16855497565256064</v>
      </c>
      <c r="KQ16" s="9">
        <v>0.16872267818565784</v>
      </c>
      <c r="KR16" s="9">
        <v>1.4573242004280176E-5</v>
      </c>
      <c r="KS16" s="6">
        <v>3</v>
      </c>
      <c r="KT16" s="6">
        <v>2</v>
      </c>
      <c r="KU16" s="6">
        <v>0.15805564921077209</v>
      </c>
      <c r="KV16" s="20">
        <v>0.15789824921077208</v>
      </c>
      <c r="KW16" s="15">
        <v>9</v>
      </c>
      <c r="KX16" s="9">
        <v>0.4</v>
      </c>
      <c r="KY16" s="9">
        <v>1.6802277981856902E-4</v>
      </c>
      <c r="KZ16" s="9">
        <v>0.16855465540583925</v>
      </c>
      <c r="LA16" s="9">
        <v>0.16872267818565781</v>
      </c>
      <c r="LB16" s="9">
        <v>1.4601071237897517E-5</v>
      </c>
      <c r="LC16" s="6">
        <v>3</v>
      </c>
    </row>
    <row r="17" spans="1:315">
      <c r="A17" s="6">
        <v>10</v>
      </c>
      <c r="B17">
        <v>1.3024135453299864E-2</v>
      </c>
      <c r="C17">
        <f>1-Table4689[[#This Row],[qx (tau)]]</f>
        <v>0.98697586454670017</v>
      </c>
      <c r="D17" s="6"/>
      <c r="E17" s="6">
        <v>3</v>
      </c>
      <c r="F17" s="6">
        <f t="shared" si="8"/>
        <v>0.6384719121165795</v>
      </c>
      <c r="G17" s="20">
        <f>F17-VLOOKUP($G$13,'qx Malaria'!$B$62:$I$91,(1+nigeria!E17),FALSE)</f>
        <v>0.63812491211657951</v>
      </c>
      <c r="H17" s="15">
        <f t="shared" si="4"/>
        <v>10</v>
      </c>
      <c r="I17" s="9">
        <f t="shared" si="7"/>
        <v>0.5</v>
      </c>
      <c r="J17" s="9" cm="1">
        <f t="array" ref="J17">VLOOKUP($G$13,'qx Malaria'!$B$62:$I$91,(N17),FALSE)/(1-nigeria!I17*INDEX($E$6:$G$11,N17,2))</f>
        <v>1.7090635765685101E-4</v>
      </c>
      <c r="K17" s="9">
        <f t="shared" si="6"/>
        <v>0.17144736120080561</v>
      </c>
      <c r="L17" s="9">
        <f t="shared" si="2"/>
        <v>0.17161826755846246</v>
      </c>
      <c r="M17" s="9">
        <f>(J17*Table4689[[#This Row],[qx (tau)]])/L17</f>
        <v>1.2970108506628968E-5</v>
      </c>
      <c r="N17" s="6">
        <f t="shared" si="3"/>
        <v>3</v>
      </c>
      <c r="P17" s="6">
        <v>3</v>
      </c>
      <c r="Q17" s="6">
        <v>0.6384719121165795</v>
      </c>
      <c r="R17" s="20">
        <v>0.63807141211657947</v>
      </c>
      <c r="S17" s="15">
        <v>10</v>
      </c>
      <c r="T17" s="9">
        <v>0.5</v>
      </c>
      <c r="U17" s="9">
        <v>2.0576083085116433E-4</v>
      </c>
      <c r="V17" s="9">
        <v>0.1714125067276113</v>
      </c>
      <c r="W17" s="9">
        <v>0.17161826755846246</v>
      </c>
      <c r="X17" s="9">
        <v>1.5615219580725468E-5</v>
      </c>
      <c r="Y17" s="6">
        <v>3</v>
      </c>
      <c r="Z17" s="6">
        <v>3</v>
      </c>
      <c r="AA17" s="6">
        <v>0.6384719121165795</v>
      </c>
      <c r="AB17" s="20">
        <v>0.63806111211657945</v>
      </c>
      <c r="AC17" s="15">
        <v>10</v>
      </c>
      <c r="AD17" s="9">
        <v>0.5</v>
      </c>
      <c r="AE17" s="9">
        <v>2.1564169396855531E-4</v>
      </c>
      <c r="AF17" s="9">
        <v>0.17140262586449392</v>
      </c>
      <c r="AG17" s="9">
        <v>0.17161826755846249</v>
      </c>
      <c r="AH17" s="9">
        <v>1.6365079729456872E-5</v>
      </c>
      <c r="AI17" s="6">
        <v>3</v>
      </c>
      <c r="AJ17" s="6">
        <v>3</v>
      </c>
      <c r="AK17" s="6">
        <v>0.6384719121165795</v>
      </c>
      <c r="AL17" s="20">
        <v>0.63804551211657945</v>
      </c>
      <c r="AM17" s="15">
        <v>10</v>
      </c>
      <c r="AN17" s="9">
        <v>0.5</v>
      </c>
      <c r="AO17" s="9">
        <v>2.2660836621972558E-4</v>
      </c>
      <c r="AP17" s="9">
        <v>0.17139165919224275</v>
      </c>
      <c r="AQ17" s="9">
        <v>0.17161826755846249</v>
      </c>
      <c r="AR17" s="9">
        <v>1.7197342092334591E-5</v>
      </c>
      <c r="AS17" s="6">
        <v>3</v>
      </c>
      <c r="AT17" s="6">
        <v>3</v>
      </c>
      <c r="AU17" s="6">
        <v>0.6384719121165795</v>
      </c>
      <c r="AV17" s="20">
        <v>0.63803691211657954</v>
      </c>
      <c r="AW17" s="15">
        <v>10</v>
      </c>
      <c r="AX17" s="9">
        <v>0.5</v>
      </c>
      <c r="AY17" s="9">
        <v>2.3051727910133079E-4</v>
      </c>
      <c r="AZ17" s="9">
        <v>0.17138775027936115</v>
      </c>
      <c r="BA17" s="9">
        <v>0.17161826755846249</v>
      </c>
      <c r="BB17" s="9">
        <v>1.7493990063261301E-5</v>
      </c>
      <c r="BC17" s="6">
        <v>3</v>
      </c>
      <c r="BD17" s="6">
        <v>3</v>
      </c>
      <c r="BE17" s="6">
        <v>0.6384719121165795</v>
      </c>
      <c r="BF17" s="20">
        <v>0.63803121211657954</v>
      </c>
      <c r="BG17" s="15">
        <v>10</v>
      </c>
      <c r="BH17" s="9">
        <v>0.5</v>
      </c>
      <c r="BI17" s="9">
        <v>2.3116876458159833E-4</v>
      </c>
      <c r="BJ17" s="9">
        <v>0.17138709879388089</v>
      </c>
      <c r="BK17" s="9">
        <v>0.17161826755846249</v>
      </c>
      <c r="BL17" s="9">
        <v>1.7543431391749089E-5</v>
      </c>
      <c r="BM17" s="6">
        <v>3</v>
      </c>
      <c r="BN17" s="6">
        <v>3</v>
      </c>
      <c r="BO17" s="6">
        <v>0.6384719121165795</v>
      </c>
      <c r="BP17" s="20">
        <v>0.63802501211657947</v>
      </c>
      <c r="BQ17" s="15">
        <v>10</v>
      </c>
      <c r="BR17" s="9">
        <v>0.5</v>
      </c>
      <c r="BS17" s="9">
        <v>2.3236315462875549E-4</v>
      </c>
      <c r="BT17" s="9">
        <v>0.17138590440383372</v>
      </c>
      <c r="BU17" s="9">
        <v>0.17161826755846249</v>
      </c>
      <c r="BV17" s="9">
        <v>1.7634073827310026E-5</v>
      </c>
      <c r="BW17" s="6">
        <v>3</v>
      </c>
      <c r="BX17" s="6">
        <v>3</v>
      </c>
      <c r="BY17" s="6">
        <v>0.6384719121165795</v>
      </c>
      <c r="BZ17" s="20">
        <v>0.63802151211657954</v>
      </c>
      <c r="CA17" s="15">
        <v>10</v>
      </c>
      <c r="CB17" s="9">
        <v>0.5</v>
      </c>
      <c r="CC17" s="9">
        <v>2.3399186832942433E-4</v>
      </c>
      <c r="CD17" s="9">
        <v>0.17138427569013304</v>
      </c>
      <c r="CE17" s="9">
        <v>0.17161826755846246</v>
      </c>
      <c r="CF17" s="9">
        <v>1.7757677148529492E-5</v>
      </c>
      <c r="CG17" s="6">
        <v>3</v>
      </c>
      <c r="CH17" s="6">
        <v>3</v>
      </c>
      <c r="CI17" s="6">
        <v>0.6384719121165795</v>
      </c>
      <c r="CJ17" s="20">
        <v>0.63801601211657955</v>
      </c>
      <c r="CK17" s="15">
        <v>10</v>
      </c>
      <c r="CL17" s="9">
        <v>0.5</v>
      </c>
      <c r="CM17" s="9">
        <v>2.3670639116387242E-4</v>
      </c>
      <c r="CN17" s="9">
        <v>0.17138156116729861</v>
      </c>
      <c r="CO17" s="9">
        <v>0.17161826755846249</v>
      </c>
      <c r="CP17" s="9">
        <v>1.7963682683895258E-5</v>
      </c>
      <c r="CQ17" s="6">
        <v>3</v>
      </c>
      <c r="CR17" s="6">
        <v>3</v>
      </c>
      <c r="CS17" s="6">
        <v>0.6384719121165795</v>
      </c>
      <c r="CT17" s="20">
        <v>0.63801321211657946</v>
      </c>
      <c r="CU17" s="15">
        <v>10</v>
      </c>
      <c r="CV17" s="9">
        <v>0.5</v>
      </c>
      <c r="CW17" s="9">
        <v>2.3931233308494256E-4</v>
      </c>
      <c r="CX17" s="9">
        <v>0.17137895522537752</v>
      </c>
      <c r="CY17" s="9">
        <v>0.17161826755846246</v>
      </c>
      <c r="CZ17" s="9">
        <v>1.8161447997846405E-5</v>
      </c>
      <c r="DA17" s="6">
        <v>3</v>
      </c>
      <c r="DB17" s="6">
        <v>3</v>
      </c>
      <c r="DC17" s="6">
        <v>0.6384719121165795</v>
      </c>
      <c r="DD17" s="20">
        <v>0.63801121211657952</v>
      </c>
      <c r="DE17" s="15">
        <v>10</v>
      </c>
      <c r="DF17" s="9">
        <v>0.5</v>
      </c>
      <c r="DG17" s="9">
        <v>2.41483951352501E-4</v>
      </c>
      <c r="DH17" s="9">
        <v>0.17137678360710995</v>
      </c>
      <c r="DI17" s="9">
        <v>0.17161826755846246</v>
      </c>
      <c r="DJ17" s="9">
        <v>1.8326252426139019E-5</v>
      </c>
      <c r="DK17" s="6">
        <v>3</v>
      </c>
      <c r="DL17" s="6">
        <v>3</v>
      </c>
      <c r="DM17" s="6">
        <v>0.6384719121165795</v>
      </c>
      <c r="DN17" s="20">
        <v>0.6379912121165795</v>
      </c>
      <c r="DO17" s="15">
        <v>10</v>
      </c>
      <c r="DP17" s="9">
        <v>0.5</v>
      </c>
      <c r="DQ17" s="9">
        <v>2.4713015884815303E-4</v>
      </c>
      <c r="DR17" s="9">
        <v>0.17137113739961432</v>
      </c>
      <c r="DS17" s="9">
        <v>0.17161826755846246</v>
      </c>
      <c r="DT17" s="9">
        <v>1.8754743939699825E-5</v>
      </c>
      <c r="DU17" s="6">
        <v>3</v>
      </c>
      <c r="DV17" s="6">
        <v>3</v>
      </c>
      <c r="DW17" s="6">
        <v>0.6384719121165795</v>
      </c>
      <c r="DX17" s="20">
        <v>0.63798911211657949</v>
      </c>
      <c r="DY17" s="15">
        <v>10</v>
      </c>
      <c r="DZ17" s="9">
        <v>0.5</v>
      </c>
      <c r="EA17" s="9">
        <v>2.592912211464804E-4</v>
      </c>
      <c r="EB17" s="9">
        <v>0.17135897633731598</v>
      </c>
      <c r="EC17" s="9">
        <v>0.17161826755846246</v>
      </c>
      <c r="ED17" s="9">
        <v>1.967764873813848E-5</v>
      </c>
      <c r="EE17" s="6">
        <v>3</v>
      </c>
      <c r="EF17" s="6">
        <v>3</v>
      </c>
      <c r="EG17" s="6">
        <v>0.6384719121165795</v>
      </c>
      <c r="EH17" s="20">
        <v>0.63797031211657951</v>
      </c>
      <c r="EI17" s="15">
        <v>10</v>
      </c>
      <c r="EJ17" s="9">
        <v>0.5</v>
      </c>
      <c r="EK17" s="9">
        <v>2.6537175229564416E-4</v>
      </c>
      <c r="EL17" s="9">
        <v>0.17135289580616683</v>
      </c>
      <c r="EM17" s="9">
        <v>0.17161826755846249</v>
      </c>
      <c r="EN17" s="9">
        <v>2.0139101137357808E-5</v>
      </c>
      <c r="EO17" s="6">
        <v>3</v>
      </c>
      <c r="EP17" s="6">
        <v>3</v>
      </c>
      <c r="EQ17" s="6">
        <v>0.6384719121165795</v>
      </c>
      <c r="ER17" s="20">
        <v>0.63796971211657949</v>
      </c>
      <c r="ES17" s="15">
        <v>10</v>
      </c>
      <c r="ET17" s="9">
        <v>0.5</v>
      </c>
      <c r="EU17" s="9">
        <v>2.7384106353912213E-4</v>
      </c>
      <c r="EV17" s="9">
        <v>0.17134442649492335</v>
      </c>
      <c r="EW17" s="9">
        <v>0.17161826755846246</v>
      </c>
      <c r="EX17" s="9">
        <v>2.0781838407699016E-5</v>
      </c>
      <c r="EY17" s="6">
        <v>3</v>
      </c>
      <c r="EZ17" s="6">
        <v>3</v>
      </c>
      <c r="FA17" s="6">
        <v>0.6384719121165795</v>
      </c>
      <c r="FB17" s="20">
        <v>0.63797481211657947</v>
      </c>
      <c r="FC17" s="15">
        <v>10</v>
      </c>
      <c r="FD17" s="9">
        <v>0.5</v>
      </c>
      <c r="FE17" s="9">
        <v>2.7166944527156364E-4</v>
      </c>
      <c r="FF17" s="9">
        <v>0.17134659811319089</v>
      </c>
      <c r="FG17" s="9">
        <v>0.17161826755846246</v>
      </c>
      <c r="FH17" s="9">
        <v>2.0617033979406399E-5</v>
      </c>
      <c r="FI17" s="6">
        <v>3</v>
      </c>
      <c r="FJ17" s="6">
        <v>3</v>
      </c>
      <c r="FK17" s="6">
        <v>0.6384719121165795</v>
      </c>
      <c r="FL17" s="20">
        <v>0.63796691211657952</v>
      </c>
      <c r="FM17" s="15">
        <v>10</v>
      </c>
      <c r="FN17" s="9">
        <v>0.5</v>
      </c>
      <c r="FO17" s="9">
        <v>2.7318957805885454E-4</v>
      </c>
      <c r="FP17" s="9">
        <v>0.17134507798040363</v>
      </c>
      <c r="FQ17" s="9">
        <v>0.17161826755846249</v>
      </c>
      <c r="FR17" s="9">
        <v>2.0732397079211225E-5</v>
      </c>
      <c r="FS17" s="6">
        <v>3</v>
      </c>
      <c r="FT17" s="6">
        <v>3</v>
      </c>
      <c r="FU17" s="6">
        <v>0.6384719121165795</v>
      </c>
      <c r="FV17" s="20">
        <v>0.63794561211657952</v>
      </c>
      <c r="FW17" s="15">
        <v>10</v>
      </c>
      <c r="FX17" s="9">
        <v>0.5</v>
      </c>
      <c r="FY17" s="9">
        <v>2.8741367771136249E-4</v>
      </c>
      <c r="FZ17" s="9">
        <v>0.17133085388075112</v>
      </c>
      <c r="GA17" s="9">
        <v>0.17161826755846249</v>
      </c>
      <c r="GB17" s="9">
        <v>2.1811866084527868E-5</v>
      </c>
      <c r="GC17" s="6">
        <v>3</v>
      </c>
      <c r="GD17" s="6">
        <v>3</v>
      </c>
      <c r="GE17" s="6">
        <v>0.6384719121165795</v>
      </c>
      <c r="GF17" s="20">
        <v>0.63795411211657949</v>
      </c>
      <c r="GG17" s="15">
        <v>10</v>
      </c>
      <c r="GH17" s="9">
        <v>0.5</v>
      </c>
      <c r="GI17" s="9">
        <v>2.934942088605262E-4</v>
      </c>
      <c r="GJ17" s="9">
        <v>0.17132477334960194</v>
      </c>
      <c r="GK17" s="9">
        <v>0.17161826755846246</v>
      </c>
      <c r="GL17" s="9">
        <v>2.2273318483747199E-5</v>
      </c>
      <c r="GM17" s="6">
        <v>3</v>
      </c>
      <c r="GN17" s="6">
        <v>3</v>
      </c>
      <c r="GO17" s="6">
        <v>0.6384719121165795</v>
      </c>
      <c r="GP17" s="20">
        <v>0.63792511211657954</v>
      </c>
      <c r="GQ17" s="15">
        <v>10</v>
      </c>
      <c r="GR17" s="9">
        <v>0.5</v>
      </c>
      <c r="GS17" s="9">
        <v>3.0120345371035872E-4</v>
      </c>
      <c r="GT17" s="9">
        <v>0.17131706410475211</v>
      </c>
      <c r="GU17" s="9">
        <v>0.17161826755846246</v>
      </c>
      <c r="GV17" s="9">
        <v>2.2858374204185989E-5</v>
      </c>
      <c r="GW17" s="6">
        <v>3</v>
      </c>
      <c r="GX17" s="6">
        <v>3</v>
      </c>
      <c r="GY17" s="6">
        <v>0.6384719121165795</v>
      </c>
      <c r="GZ17" s="20">
        <v>0.63795441211657955</v>
      </c>
      <c r="HA17" s="15">
        <v>10</v>
      </c>
      <c r="HB17" s="9">
        <v>0.5</v>
      </c>
      <c r="HC17" s="9">
        <v>2.893681341521651E-4</v>
      </c>
      <c r="HD17" s="9">
        <v>0.17132889942431032</v>
      </c>
      <c r="HE17" s="9">
        <v>0.17161826755846249</v>
      </c>
      <c r="HF17" s="9">
        <v>2.1960190069991223E-5</v>
      </c>
      <c r="HG17" s="6">
        <v>3</v>
      </c>
      <c r="HH17" s="6">
        <v>3</v>
      </c>
      <c r="HI17" s="6">
        <v>0.6384719121165795</v>
      </c>
      <c r="HJ17" s="20">
        <v>0.63798811211657946</v>
      </c>
      <c r="HK17" s="15">
        <v>10</v>
      </c>
      <c r="HL17" s="9">
        <v>0.5</v>
      </c>
      <c r="HM17" s="9">
        <v>2.7177802618494161E-4</v>
      </c>
      <c r="HN17" s="9">
        <v>0.17134648953227752</v>
      </c>
      <c r="HO17" s="9">
        <v>0.17161826755846246</v>
      </c>
      <c r="HP17" s="9">
        <v>2.0625274200821032E-5</v>
      </c>
      <c r="HQ17" s="6">
        <v>3</v>
      </c>
      <c r="HR17" s="6">
        <v>3</v>
      </c>
      <c r="HS17" s="6">
        <v>0.6384719121165795</v>
      </c>
      <c r="HT17" s="20">
        <v>0.63802611211657945</v>
      </c>
      <c r="HU17" s="15">
        <v>10</v>
      </c>
      <c r="HV17" s="9">
        <v>0.5</v>
      </c>
      <c r="HW17" s="9">
        <v>2.5201629995015958E-4</v>
      </c>
      <c r="HX17" s="9">
        <v>0.17136625125851229</v>
      </c>
      <c r="HY17" s="9">
        <v>0.17161826755846246</v>
      </c>
      <c r="HZ17" s="9">
        <v>1.9125553903358216E-5</v>
      </c>
      <c r="IA17" s="6">
        <v>3</v>
      </c>
      <c r="IB17" s="6">
        <v>3</v>
      </c>
      <c r="IC17" s="6">
        <v>0.6384719121165795</v>
      </c>
      <c r="ID17" s="20">
        <v>0.63806941211657953</v>
      </c>
      <c r="IE17" s="15">
        <v>10</v>
      </c>
      <c r="IF17" s="9">
        <v>0.5</v>
      </c>
      <c r="IG17" s="9">
        <v>2.3192883097524378E-4</v>
      </c>
      <c r="IH17" s="9">
        <v>0.17138633872748721</v>
      </c>
      <c r="II17" s="9">
        <v>0.17161826755846246</v>
      </c>
      <c r="IJ17" s="9">
        <v>1.7601112941651504E-5</v>
      </c>
      <c r="IK17" s="6">
        <v>3</v>
      </c>
      <c r="IL17" s="6">
        <v>3</v>
      </c>
      <c r="IM17" s="6">
        <v>0.6384719121165795</v>
      </c>
      <c r="IN17" s="20">
        <v>0.63810631211657953</v>
      </c>
      <c r="IO17" s="15">
        <v>10</v>
      </c>
      <c r="IP17" s="9">
        <v>0.5</v>
      </c>
      <c r="IQ17" s="9">
        <v>2.145558848347761E-4</v>
      </c>
      <c r="IR17" s="9">
        <v>0.1714037116736277</v>
      </c>
      <c r="IS17" s="9">
        <v>0.17161826755846246</v>
      </c>
      <c r="IT17" s="9">
        <v>1.6282677515310569E-5</v>
      </c>
      <c r="IU17" s="6">
        <v>3</v>
      </c>
      <c r="IV17" s="6">
        <v>3</v>
      </c>
      <c r="IW17" s="6">
        <v>0.6384719121165795</v>
      </c>
      <c r="IX17" s="20">
        <v>0.63813681211657947</v>
      </c>
      <c r="IY17" s="15">
        <v>10</v>
      </c>
      <c r="IZ17" s="9">
        <v>0.5</v>
      </c>
      <c r="JA17" s="9">
        <v>2.0282914618996038E-4</v>
      </c>
      <c r="JB17" s="9">
        <v>0.17141543841227252</v>
      </c>
      <c r="JC17" s="9">
        <v>0.17161826755846249</v>
      </c>
      <c r="JD17" s="9">
        <v>1.5392733602530432E-5</v>
      </c>
      <c r="JE17" s="6">
        <v>3</v>
      </c>
      <c r="JF17" s="6">
        <v>3</v>
      </c>
      <c r="JG17" s="6">
        <v>0.6384719121165795</v>
      </c>
      <c r="JH17" s="20">
        <v>0.63813671211657952</v>
      </c>
      <c r="JI17" s="15">
        <v>10</v>
      </c>
      <c r="JJ17" s="9">
        <v>0.5</v>
      </c>
      <c r="JK17" s="9">
        <v>1.8947369384447583E-4</v>
      </c>
      <c r="JL17" s="9">
        <v>0.17142879386461801</v>
      </c>
      <c r="JM17" s="9">
        <v>0.17161826755846249</v>
      </c>
      <c r="JN17" s="9">
        <v>1.4379186368530838E-5</v>
      </c>
      <c r="JO17" s="6">
        <v>3</v>
      </c>
      <c r="JP17" s="6">
        <v>3</v>
      </c>
      <c r="JQ17" s="6">
        <v>0.6384719121165795</v>
      </c>
      <c r="JR17" s="20">
        <v>0.63815411211657946</v>
      </c>
      <c r="JS17" s="15">
        <v>10</v>
      </c>
      <c r="JT17" s="9">
        <v>0.5</v>
      </c>
      <c r="JU17" s="9">
        <v>1.726436522708978E-4</v>
      </c>
      <c r="JV17" s="9">
        <v>0.17144562390619159</v>
      </c>
      <c r="JW17" s="9">
        <v>0.17161826755846249</v>
      </c>
      <c r="JX17" s="9">
        <v>1.3101952049263058E-5</v>
      </c>
      <c r="JY17" s="6">
        <v>3</v>
      </c>
      <c r="JZ17" s="6">
        <v>3</v>
      </c>
      <c r="KA17" s="6">
        <v>0.6384719121165795</v>
      </c>
      <c r="KB17" s="20">
        <v>0.63815461211657953</v>
      </c>
      <c r="KC17" s="15">
        <v>10</v>
      </c>
      <c r="KD17" s="9">
        <v>0.5</v>
      </c>
      <c r="KE17" s="9">
        <v>1.6265420824012884E-4</v>
      </c>
      <c r="KF17" s="9">
        <v>0.17145561335022233</v>
      </c>
      <c r="KG17" s="9">
        <v>0.17161826755846246</v>
      </c>
      <c r="KH17" s="9">
        <v>1.234385167911702E-5</v>
      </c>
      <c r="KI17" s="6">
        <v>3</v>
      </c>
      <c r="KJ17" s="6">
        <v>3</v>
      </c>
      <c r="KK17" s="6">
        <v>0.6384719121165795</v>
      </c>
      <c r="KL17" s="20">
        <v>0.63813151211657948</v>
      </c>
      <c r="KM17" s="15">
        <v>10</v>
      </c>
      <c r="KN17" s="9">
        <v>0.5</v>
      </c>
      <c r="KO17" s="9">
        <v>1.7058061491671722E-4</v>
      </c>
      <c r="KP17" s="9">
        <v>0.17144768694354576</v>
      </c>
      <c r="KQ17" s="9">
        <v>0.17161826755846246</v>
      </c>
      <c r="KR17" s="9">
        <v>1.2945387842385073E-5</v>
      </c>
      <c r="KS17" s="6">
        <v>3</v>
      </c>
      <c r="KT17" s="6">
        <v>3</v>
      </c>
      <c r="KU17" s="6">
        <v>0.6384719121165795</v>
      </c>
      <c r="KV17" s="20">
        <v>0.63812491211657951</v>
      </c>
      <c r="KW17" s="15">
        <v>10</v>
      </c>
      <c r="KX17" s="9">
        <v>0.5</v>
      </c>
      <c r="KY17" s="9">
        <v>1.7090635765685101E-4</v>
      </c>
      <c r="KZ17" s="9">
        <v>0.17144736120080561</v>
      </c>
      <c r="LA17" s="9">
        <v>0.17161826755846246</v>
      </c>
      <c r="LB17" s="9">
        <v>1.2970108506628968E-5</v>
      </c>
      <c r="LC17" s="6">
        <v>3</v>
      </c>
    </row>
    <row r="18" spans="1:315">
      <c r="A18" s="6">
        <v>11</v>
      </c>
      <c r="B18">
        <v>1.202905912705971E-2</v>
      </c>
      <c r="C18">
        <f>1-Table4689[[#This Row],[qx (tau)]]</f>
        <v>0.98797094087294024</v>
      </c>
      <c r="D18" s="6"/>
      <c r="E18" s="6">
        <v>4</v>
      </c>
      <c r="F18" s="6">
        <f t="shared" si="8"/>
        <v>0.72358663131569545</v>
      </c>
      <c r="G18" s="20">
        <f>F18-VLOOKUP($G$13,'qx Malaria'!$B$62:$I$91,(1+nigeria!E18),FALSE)</f>
        <v>0.72152723131569541</v>
      </c>
      <c r="H18" s="15">
        <f t="shared" si="4"/>
        <v>11</v>
      </c>
      <c r="I18" s="9">
        <f t="shared" si="7"/>
        <v>0.6</v>
      </c>
      <c r="J18" s="9" cm="1">
        <f t="array" ref="J18">VLOOKUP($G$13,'qx Malaria'!$B$62:$I$91,(N18),FALSE)/(1-nigeria!I18*INDEX($E$6:$G$11,N18,2))</f>
        <v>1.7389063867220687E-4</v>
      </c>
      <c r="K18" s="9">
        <f t="shared" si="6"/>
        <v>0.1744410889484399</v>
      </c>
      <c r="L18" s="9">
        <f t="shared" si="2"/>
        <v>0.17461497958711211</v>
      </c>
      <c r="M18" s="9">
        <f>(J18*Table4689[[#This Row],[qx (tau)]])/L18</f>
        <v>1.1979159973423827E-5</v>
      </c>
      <c r="N18" s="6">
        <f t="shared" si="3"/>
        <v>3</v>
      </c>
      <c r="P18" s="6">
        <v>4</v>
      </c>
      <c r="Q18" s="6">
        <v>0.72358663131569545</v>
      </c>
      <c r="R18" s="20">
        <v>0.72131703131569547</v>
      </c>
      <c r="S18" s="15">
        <v>11</v>
      </c>
      <c r="T18" s="9">
        <v>0.6</v>
      </c>
      <c r="U18" s="9">
        <v>2.0935372317905466E-4</v>
      </c>
      <c r="V18" s="9">
        <v>0.17440562586393304</v>
      </c>
      <c r="W18" s="9">
        <v>0.17461497958711211</v>
      </c>
      <c r="X18" s="9">
        <v>1.4422177985792983E-5</v>
      </c>
      <c r="Y18" s="6">
        <v>3</v>
      </c>
      <c r="Z18" s="6">
        <v>4</v>
      </c>
      <c r="AA18" s="6">
        <v>0.72358663131569545</v>
      </c>
      <c r="AB18" s="20">
        <v>0.72127713131569549</v>
      </c>
      <c r="AC18" s="15">
        <v>11</v>
      </c>
      <c r="AD18" s="9">
        <v>0.6</v>
      </c>
      <c r="AE18" s="9">
        <v>2.1940712096760027E-4</v>
      </c>
      <c r="AF18" s="9">
        <v>0.17439557246614454</v>
      </c>
      <c r="AG18" s="9">
        <v>0.17461497958711214</v>
      </c>
      <c r="AH18" s="9">
        <v>1.5114746955031586E-5</v>
      </c>
      <c r="AI18" s="6">
        <v>3</v>
      </c>
      <c r="AJ18" s="6">
        <v>4</v>
      </c>
      <c r="AK18" s="6">
        <v>0.72358663131569545</v>
      </c>
      <c r="AL18" s="20">
        <v>0.72122863131569548</v>
      </c>
      <c r="AM18" s="15">
        <v>11</v>
      </c>
      <c r="AN18" s="9">
        <v>0.6</v>
      </c>
      <c r="AO18" s="9">
        <v>2.3056528774389819E-4</v>
      </c>
      <c r="AP18" s="9">
        <v>0.17438441429936821</v>
      </c>
      <c r="AQ18" s="9">
        <v>0.17461497958711211</v>
      </c>
      <c r="AR18" s="9">
        <v>1.588342240440631E-5</v>
      </c>
      <c r="AS18" s="6">
        <v>3</v>
      </c>
      <c r="AT18" s="6">
        <v>4</v>
      </c>
      <c r="AU18" s="6">
        <v>0.72358663131569545</v>
      </c>
      <c r="AV18" s="20">
        <v>0.7211815313156954</v>
      </c>
      <c r="AW18" s="15">
        <v>11</v>
      </c>
      <c r="AX18" s="9">
        <v>0.6</v>
      </c>
      <c r="AY18" s="9">
        <v>2.3454245609980635E-4</v>
      </c>
      <c r="AZ18" s="9">
        <v>0.17438043713101231</v>
      </c>
      <c r="BA18" s="9">
        <v>0.17461497958711211</v>
      </c>
      <c r="BB18" s="9">
        <v>1.6157405732896307E-5</v>
      </c>
      <c r="BC18" s="6">
        <v>3</v>
      </c>
      <c r="BD18" s="6">
        <v>4</v>
      </c>
      <c r="BE18" s="6">
        <v>0.72358663131569545</v>
      </c>
      <c r="BF18" s="20">
        <v>0.72114093131569545</v>
      </c>
      <c r="BG18" s="15">
        <v>11</v>
      </c>
      <c r="BH18" s="9">
        <v>0.6</v>
      </c>
      <c r="BI18" s="9">
        <v>2.3520531749245769E-4</v>
      </c>
      <c r="BJ18" s="9">
        <v>0.17437977426961968</v>
      </c>
      <c r="BK18" s="9">
        <v>0.17461497958711214</v>
      </c>
      <c r="BL18" s="9">
        <v>1.6203069620977969E-5</v>
      </c>
      <c r="BM18" s="6">
        <v>3</v>
      </c>
      <c r="BN18" s="6">
        <v>4</v>
      </c>
      <c r="BO18" s="6">
        <v>0.72358663131569545</v>
      </c>
      <c r="BP18" s="20">
        <v>0.72108443131569544</v>
      </c>
      <c r="BQ18" s="15">
        <v>11</v>
      </c>
      <c r="BR18" s="9">
        <v>0.6</v>
      </c>
      <c r="BS18" s="9">
        <v>2.3642056337898519E-4</v>
      </c>
      <c r="BT18" s="9">
        <v>0.17437855902373314</v>
      </c>
      <c r="BU18" s="9">
        <v>0.17461497958711214</v>
      </c>
      <c r="BV18" s="9">
        <v>1.6286786749127692E-5</v>
      </c>
      <c r="BW18" s="6">
        <v>3</v>
      </c>
      <c r="BX18" s="6">
        <v>4</v>
      </c>
      <c r="BY18" s="6">
        <v>0.72358663131569545</v>
      </c>
      <c r="BZ18" s="20">
        <v>0.72103323131569541</v>
      </c>
      <c r="CA18" s="15">
        <v>11</v>
      </c>
      <c r="CB18" s="9">
        <v>0.6</v>
      </c>
      <c r="CC18" s="9">
        <v>2.380777168606136E-4</v>
      </c>
      <c r="CD18" s="9">
        <v>0.17437690187025151</v>
      </c>
      <c r="CE18" s="9">
        <v>0.17461497958711211</v>
      </c>
      <c r="CF18" s="9">
        <v>1.6400946469331862E-5</v>
      </c>
      <c r="CG18" s="6">
        <v>3</v>
      </c>
      <c r="CH18" s="6">
        <v>4</v>
      </c>
      <c r="CI18" s="6">
        <v>0.72358663131569545</v>
      </c>
      <c r="CJ18" s="20">
        <v>0.7209706313156955</v>
      </c>
      <c r="CK18" s="15">
        <v>11</v>
      </c>
      <c r="CL18" s="9">
        <v>0.6</v>
      </c>
      <c r="CM18" s="9">
        <v>2.4083963932999429E-4</v>
      </c>
      <c r="CN18" s="9">
        <v>0.17437413994778214</v>
      </c>
      <c r="CO18" s="9">
        <v>0.17461497958711214</v>
      </c>
      <c r="CP18" s="9">
        <v>1.6591212669672136E-5</v>
      </c>
      <c r="CQ18" s="6">
        <v>3</v>
      </c>
      <c r="CR18" s="6">
        <v>4</v>
      </c>
      <c r="CS18" s="6">
        <v>0.72358663131569545</v>
      </c>
      <c r="CT18" s="20">
        <v>0.72091763131569542</v>
      </c>
      <c r="CU18" s="15">
        <v>11</v>
      </c>
      <c r="CV18" s="9">
        <v>0.6</v>
      </c>
      <c r="CW18" s="9">
        <v>2.4349108490059968E-4</v>
      </c>
      <c r="CX18" s="9">
        <v>0.17437148850221151</v>
      </c>
      <c r="CY18" s="9">
        <v>0.17461497958711211</v>
      </c>
      <c r="CZ18" s="9">
        <v>1.6773868221998802E-5</v>
      </c>
      <c r="DA18" s="6">
        <v>3</v>
      </c>
      <c r="DB18" s="6">
        <v>4</v>
      </c>
      <c r="DC18" s="6">
        <v>0.72358663131569545</v>
      </c>
      <c r="DD18" s="20">
        <v>0.7208626313156955</v>
      </c>
      <c r="DE18" s="15">
        <v>11</v>
      </c>
      <c r="DF18" s="9">
        <v>0.6</v>
      </c>
      <c r="DG18" s="9">
        <v>2.4570062287610422E-4</v>
      </c>
      <c r="DH18" s="9">
        <v>0.17436927896423601</v>
      </c>
      <c r="DI18" s="9">
        <v>0.17461497958711211</v>
      </c>
      <c r="DJ18" s="9">
        <v>1.6926081182271023E-5</v>
      </c>
      <c r="DK18" s="6">
        <v>3</v>
      </c>
      <c r="DL18" s="6">
        <v>4</v>
      </c>
      <c r="DM18" s="6">
        <v>0.72358663131569545</v>
      </c>
      <c r="DN18" s="20">
        <v>0.72075703131569546</v>
      </c>
      <c r="DO18" s="15">
        <v>11</v>
      </c>
      <c r="DP18" s="9">
        <v>0.6</v>
      </c>
      <c r="DQ18" s="9">
        <v>2.5144542161241603E-4</v>
      </c>
      <c r="DR18" s="9">
        <v>0.17436353416549971</v>
      </c>
      <c r="DS18" s="9">
        <v>0.17461497958711214</v>
      </c>
      <c r="DT18" s="9">
        <v>1.7321834878978799E-5</v>
      </c>
      <c r="DU18" s="6">
        <v>3</v>
      </c>
      <c r="DV18" s="6">
        <v>4</v>
      </c>
      <c r="DW18" s="6">
        <v>0.72358663131569545</v>
      </c>
      <c r="DX18" s="20">
        <v>0.72070223131569544</v>
      </c>
      <c r="DY18" s="15">
        <v>11</v>
      </c>
      <c r="DZ18" s="9">
        <v>0.6</v>
      </c>
      <c r="EA18" s="9">
        <v>2.6381883427524142E-4</v>
      </c>
      <c r="EB18" s="9">
        <v>0.17435116075283685</v>
      </c>
      <c r="EC18" s="9">
        <v>0.17461497958711208</v>
      </c>
      <c r="ED18" s="9">
        <v>1.8174227456503244E-5</v>
      </c>
      <c r="EE18" s="6">
        <v>3</v>
      </c>
      <c r="EF18" s="6">
        <v>4</v>
      </c>
      <c r="EG18" s="6">
        <v>0.72358663131569545</v>
      </c>
      <c r="EH18" s="20">
        <v>0.7205445313156954</v>
      </c>
      <c r="EI18" s="15">
        <v>11</v>
      </c>
      <c r="EJ18" s="9">
        <v>0.6</v>
      </c>
      <c r="EK18" s="9">
        <v>2.7000554060665414E-4</v>
      </c>
      <c r="EL18" s="9">
        <v>0.17434497404650545</v>
      </c>
      <c r="EM18" s="9">
        <v>0.17461497958711211</v>
      </c>
      <c r="EN18" s="9">
        <v>1.8600423745265461E-5</v>
      </c>
      <c r="EO18" s="6">
        <v>3</v>
      </c>
      <c r="EP18" s="6">
        <v>4</v>
      </c>
      <c r="EQ18" s="6">
        <v>0.72358663131569545</v>
      </c>
      <c r="ER18" s="20">
        <v>0.72049723131569543</v>
      </c>
      <c r="ES18" s="15">
        <v>11</v>
      </c>
      <c r="ET18" s="9">
        <v>0.6</v>
      </c>
      <c r="EU18" s="9">
        <v>2.786227387111218E-4</v>
      </c>
      <c r="EV18" s="9">
        <v>0.17433635684840099</v>
      </c>
      <c r="EW18" s="9">
        <v>0.17461497958711211</v>
      </c>
      <c r="EX18" s="9">
        <v>1.9194054290327123E-5</v>
      </c>
      <c r="EY18" s="6">
        <v>3</v>
      </c>
      <c r="EZ18" s="6">
        <v>4</v>
      </c>
      <c r="FA18" s="6">
        <v>0.72358663131569545</v>
      </c>
      <c r="FB18" s="20">
        <v>0.72050163131569545</v>
      </c>
      <c r="FC18" s="15">
        <v>11</v>
      </c>
      <c r="FD18" s="9">
        <v>0.6</v>
      </c>
      <c r="FE18" s="9">
        <v>2.7641320073561729E-4</v>
      </c>
      <c r="FF18" s="9">
        <v>0.17433856638637649</v>
      </c>
      <c r="FG18" s="9">
        <v>0.17461497958711211</v>
      </c>
      <c r="FH18" s="9">
        <v>1.9041841330054902E-5</v>
      </c>
      <c r="FI18" s="6">
        <v>3</v>
      </c>
      <c r="FJ18" s="6">
        <v>4</v>
      </c>
      <c r="FK18" s="6">
        <v>0.72358663131569545</v>
      </c>
      <c r="FL18" s="20">
        <v>0.7204228313156954</v>
      </c>
      <c r="FM18" s="15">
        <v>11</v>
      </c>
      <c r="FN18" s="9">
        <v>0.6</v>
      </c>
      <c r="FO18" s="9">
        <v>2.7795987731847041E-4</v>
      </c>
      <c r="FP18" s="9">
        <v>0.17433701970979365</v>
      </c>
      <c r="FQ18" s="9">
        <v>0.17461497958711211</v>
      </c>
      <c r="FR18" s="9">
        <v>1.9148390402245454E-5</v>
      </c>
      <c r="FS18" s="6">
        <v>3</v>
      </c>
      <c r="FT18" s="6">
        <v>4</v>
      </c>
      <c r="FU18" s="6">
        <v>0.72358663131569545</v>
      </c>
      <c r="FV18" s="20">
        <v>0.72028013131569546</v>
      </c>
      <c r="FW18" s="15">
        <v>11</v>
      </c>
      <c r="FX18" s="9">
        <v>0.6</v>
      </c>
      <c r="FY18" s="9">
        <v>2.9243235105802512E-4</v>
      </c>
      <c r="FZ18" s="9">
        <v>0.17432254723605409</v>
      </c>
      <c r="GA18" s="9">
        <v>0.17461497958711211</v>
      </c>
      <c r="GB18" s="9">
        <v>2.0145385292028508E-5</v>
      </c>
      <c r="GC18" s="6">
        <v>3</v>
      </c>
      <c r="GD18" s="6">
        <v>4</v>
      </c>
      <c r="GE18" s="6">
        <v>0.72358663131569545</v>
      </c>
      <c r="GF18" s="20">
        <v>0.72034083131569548</v>
      </c>
      <c r="GG18" s="15">
        <v>11</v>
      </c>
      <c r="GH18" s="9">
        <v>0.6</v>
      </c>
      <c r="GI18" s="9">
        <v>2.9861905738943784E-4</v>
      </c>
      <c r="GJ18" s="9">
        <v>0.17431636052972269</v>
      </c>
      <c r="GK18" s="9">
        <v>0.17461497958711211</v>
      </c>
      <c r="GL18" s="9">
        <v>2.0571581580790728E-5</v>
      </c>
      <c r="GM18" s="6">
        <v>3</v>
      </c>
      <c r="GN18" s="6">
        <v>4</v>
      </c>
      <c r="GO18" s="6">
        <v>0.72358663131569545</v>
      </c>
      <c r="GP18" s="20">
        <v>0.72016483131569542</v>
      </c>
      <c r="GQ18" s="15">
        <v>11</v>
      </c>
      <c r="GR18" s="9">
        <v>0.6</v>
      </c>
      <c r="GS18" s="9">
        <v>3.0646291720247892E-4</v>
      </c>
      <c r="GT18" s="9">
        <v>0.17430851666990962</v>
      </c>
      <c r="GU18" s="9">
        <v>0.17461497958711211</v>
      </c>
      <c r="GV18" s="9">
        <v>2.1111937589757113E-5</v>
      </c>
      <c r="GW18" s="6">
        <v>3</v>
      </c>
      <c r="GX18" s="6">
        <v>4</v>
      </c>
      <c r="GY18" s="6">
        <v>0.72358663131569545</v>
      </c>
      <c r="GZ18" s="20">
        <v>0.72038063131569541</v>
      </c>
      <c r="HA18" s="15">
        <v>11</v>
      </c>
      <c r="HB18" s="9">
        <v>0.6</v>
      </c>
      <c r="HC18" s="9">
        <v>2.944209352359792E-4</v>
      </c>
      <c r="HD18" s="9">
        <v>0.17432055865187615</v>
      </c>
      <c r="HE18" s="9">
        <v>0.17461497958711214</v>
      </c>
      <c r="HF18" s="9">
        <v>2.0282376956273501E-5</v>
      </c>
      <c r="HG18" s="6">
        <v>3</v>
      </c>
      <c r="HH18" s="6">
        <v>4</v>
      </c>
      <c r="HI18" s="6">
        <v>0.72358663131569545</v>
      </c>
      <c r="HJ18" s="20">
        <v>0.72062733131569545</v>
      </c>
      <c r="HK18" s="15">
        <v>11</v>
      </c>
      <c r="HL18" s="9">
        <v>0.6</v>
      </c>
      <c r="HM18" s="9">
        <v>2.7652367763439254E-4</v>
      </c>
      <c r="HN18" s="9">
        <v>0.17433845590947772</v>
      </c>
      <c r="HO18" s="9">
        <v>0.17461497958711211</v>
      </c>
      <c r="HP18" s="9">
        <v>1.9049451978068518E-5</v>
      </c>
      <c r="HQ18" s="6">
        <v>3</v>
      </c>
      <c r="HR18" s="6">
        <v>4</v>
      </c>
      <c r="HS18" s="6">
        <v>0.72358663131569545</v>
      </c>
      <c r="HT18" s="20">
        <v>0.72089823131569541</v>
      </c>
      <c r="HU18" s="15">
        <v>11</v>
      </c>
      <c r="HV18" s="9">
        <v>0.6</v>
      </c>
      <c r="HW18" s="9">
        <v>2.5641688205730126E-4</v>
      </c>
      <c r="HX18" s="9">
        <v>0.17435856270505481</v>
      </c>
      <c r="HY18" s="9">
        <v>0.17461497958711211</v>
      </c>
      <c r="HZ18" s="9">
        <v>1.76643140395913E-5</v>
      </c>
      <c r="IA18" s="6">
        <v>3</v>
      </c>
      <c r="IB18" s="6">
        <v>4</v>
      </c>
      <c r="IC18" s="6">
        <v>0.72358663131569545</v>
      </c>
      <c r="ID18" s="20">
        <v>0.72117613131569547</v>
      </c>
      <c r="IE18" s="15">
        <v>11</v>
      </c>
      <c r="IF18" s="9">
        <v>0.6</v>
      </c>
      <c r="IG18" s="9">
        <v>2.3597865578388428E-4</v>
      </c>
      <c r="IH18" s="9">
        <v>0.17437900093132822</v>
      </c>
      <c r="II18" s="9">
        <v>0.17461497958711211</v>
      </c>
      <c r="IJ18" s="9">
        <v>1.625634415707325E-5</v>
      </c>
      <c r="IK18" s="6">
        <v>3</v>
      </c>
      <c r="IL18" s="6">
        <v>4</v>
      </c>
      <c r="IM18" s="6">
        <v>0.72358663131569545</v>
      </c>
      <c r="IN18" s="20">
        <v>0.72141203131569542</v>
      </c>
      <c r="IO18" s="15">
        <v>11</v>
      </c>
      <c r="IP18" s="9">
        <v>0.6</v>
      </c>
      <c r="IQ18" s="9">
        <v>2.1830235197984802E-4</v>
      </c>
      <c r="IR18" s="9">
        <v>0.17439667723513227</v>
      </c>
      <c r="IS18" s="9">
        <v>0.17461497958711211</v>
      </c>
      <c r="IT18" s="9">
        <v>1.5038640474895479E-5</v>
      </c>
      <c r="IU18" s="6">
        <v>3</v>
      </c>
      <c r="IV18" s="6">
        <v>4</v>
      </c>
      <c r="IW18" s="6">
        <v>0.72358663131569545</v>
      </c>
      <c r="IX18" s="20">
        <v>0.72160643131569546</v>
      </c>
      <c r="IY18" s="15">
        <v>11</v>
      </c>
      <c r="IZ18" s="9">
        <v>0.6</v>
      </c>
      <c r="JA18" s="9">
        <v>2.0637084691212351E-4</v>
      </c>
      <c r="JB18" s="9">
        <v>0.17440860874020001</v>
      </c>
      <c r="JC18" s="9">
        <v>0.17461497958711214</v>
      </c>
      <c r="JD18" s="9">
        <v>1.4216690489425479E-5</v>
      </c>
      <c r="JE18" s="6">
        <v>3</v>
      </c>
      <c r="JF18" s="6">
        <v>4</v>
      </c>
      <c r="JG18" s="6">
        <v>0.72358663131569545</v>
      </c>
      <c r="JH18" s="20">
        <v>0.72160503131569542</v>
      </c>
      <c r="JI18" s="15">
        <v>11</v>
      </c>
      <c r="JJ18" s="9">
        <v>0.6</v>
      </c>
      <c r="JK18" s="9">
        <v>1.9278218836277062E-4</v>
      </c>
      <c r="JL18" s="9">
        <v>0.17442219739874937</v>
      </c>
      <c r="JM18" s="9">
        <v>0.17461497958711214</v>
      </c>
      <c r="JN18" s="9">
        <v>1.3280580783751317E-5</v>
      </c>
      <c r="JO18" s="6">
        <v>3</v>
      </c>
      <c r="JP18" s="6">
        <v>4</v>
      </c>
      <c r="JQ18" s="6">
        <v>0.72358663131569545</v>
      </c>
      <c r="JR18" s="20">
        <v>0.72168983131569542</v>
      </c>
      <c r="JS18" s="15">
        <v>11</v>
      </c>
      <c r="JT18" s="9">
        <v>0.6</v>
      </c>
      <c r="JU18" s="9">
        <v>1.7565826905261052E-4</v>
      </c>
      <c r="JV18" s="9">
        <v>0.17443932131805953</v>
      </c>
      <c r="JW18" s="9">
        <v>0.17461497958711214</v>
      </c>
      <c r="JX18" s="9">
        <v>1.2100930341641603E-5</v>
      </c>
      <c r="JY18" s="6">
        <v>3</v>
      </c>
      <c r="JZ18" s="6">
        <v>4</v>
      </c>
      <c r="KA18" s="6">
        <v>0.72358663131569545</v>
      </c>
      <c r="KB18" s="20">
        <v>0.72168133131569545</v>
      </c>
      <c r="KC18" s="15">
        <v>11</v>
      </c>
      <c r="KD18" s="9">
        <v>0.6</v>
      </c>
      <c r="KE18" s="9">
        <v>1.6549439436528964E-4</v>
      </c>
      <c r="KF18" s="9">
        <v>0.17444948519274683</v>
      </c>
      <c r="KG18" s="9">
        <v>0.17461497958711211</v>
      </c>
      <c r="KH18" s="9">
        <v>1.1400750724389388E-5</v>
      </c>
      <c r="KI18" s="6">
        <v>3</v>
      </c>
      <c r="KJ18" s="6">
        <v>4</v>
      </c>
      <c r="KK18" s="6">
        <v>0.72358663131569545</v>
      </c>
      <c r="KL18" s="20">
        <v>0.7215580313156954</v>
      </c>
      <c r="KM18" s="15">
        <v>11</v>
      </c>
      <c r="KN18" s="9">
        <v>0.6</v>
      </c>
      <c r="KO18" s="9">
        <v>1.735592079758812E-4</v>
      </c>
      <c r="KP18" s="9">
        <v>0.17444142037913624</v>
      </c>
      <c r="KQ18" s="9">
        <v>0.17461497958711211</v>
      </c>
      <c r="KR18" s="9">
        <v>1.1956328029382996E-5</v>
      </c>
      <c r="KS18" s="6">
        <v>3</v>
      </c>
      <c r="KT18" s="6">
        <v>4</v>
      </c>
      <c r="KU18" s="6">
        <v>0.72358663131569545</v>
      </c>
      <c r="KV18" s="20">
        <v>0.72152723131569541</v>
      </c>
      <c r="KW18" s="15">
        <v>11</v>
      </c>
      <c r="KX18" s="9">
        <v>0.6</v>
      </c>
      <c r="KY18" s="9">
        <v>1.7389063867220687E-4</v>
      </c>
      <c r="KZ18" s="9">
        <v>0.1744410889484399</v>
      </c>
      <c r="LA18" s="9">
        <v>0.17461497958711211</v>
      </c>
      <c r="LB18" s="9">
        <v>1.1979159973423827E-5</v>
      </c>
      <c r="LC18" s="6">
        <v>3</v>
      </c>
    </row>
    <row r="19" spans="1:315">
      <c r="A19" s="6">
        <v>12</v>
      </c>
      <c r="B19">
        <v>1.1697927256639011E-2</v>
      </c>
      <c r="C19">
        <f>1-Table4689[[#This Row],[qx (tau)]]</f>
        <v>0.98830207274336102</v>
      </c>
      <c r="D19" s="6"/>
      <c r="E19" s="6">
        <v>5</v>
      </c>
      <c r="F19" s="6">
        <f t="shared" si="8"/>
        <v>1</v>
      </c>
      <c r="G19" s="20">
        <f>F19-VLOOKUP($G$13,'qx Malaria'!$B$62:$I$91,(1+nigeria!E19),FALSE)</f>
        <v>0.99527980000000005</v>
      </c>
      <c r="H19" s="15">
        <f t="shared" si="4"/>
        <v>12</v>
      </c>
      <c r="I19" s="9">
        <f t="shared" si="7"/>
        <v>0.7</v>
      </c>
      <c r="J19" s="9" cm="1">
        <f t="array" ref="J19">VLOOKUP($G$13,'qx Malaria'!$B$62:$I$91,(N19),FALSE)/(1-nigeria!I19*INDEX($E$6:$G$11,N19,2))</f>
        <v>1.7698099190101716E-4</v>
      </c>
      <c r="K19" s="9">
        <f t="shared" si="6"/>
        <v>0.17754122468079062</v>
      </c>
      <c r="L19" s="9">
        <f t="shared" si="2"/>
        <v>0.17771820567269164</v>
      </c>
      <c r="M19" s="9">
        <f>(J19*Table4689[[#This Row],[qx (tau)]])/L19</f>
        <v>1.164940171002437E-5</v>
      </c>
      <c r="N19" s="6">
        <f t="shared" si="3"/>
        <v>3</v>
      </c>
      <c r="P19" s="6">
        <v>5</v>
      </c>
      <c r="Q19" s="6">
        <v>1</v>
      </c>
      <c r="R19" s="20">
        <v>0.99648239999999999</v>
      </c>
      <c r="S19" s="15">
        <v>12</v>
      </c>
      <c r="T19" s="9">
        <v>0.7</v>
      </c>
      <c r="U19" s="9">
        <v>2.1307431998248254E-4</v>
      </c>
      <c r="V19" s="9">
        <v>0.17750513135270915</v>
      </c>
      <c r="W19" s="9">
        <v>0.17771820567269164</v>
      </c>
      <c r="X19" s="9">
        <v>1.4025169148981055E-5</v>
      </c>
      <c r="Y19" s="6">
        <v>3</v>
      </c>
      <c r="Z19" s="6">
        <v>5</v>
      </c>
      <c r="AA19" s="6">
        <v>1</v>
      </c>
      <c r="AB19" s="20">
        <v>0.99607400000000001</v>
      </c>
      <c r="AC19" s="15">
        <v>12</v>
      </c>
      <c r="AD19" s="9">
        <v>0.7</v>
      </c>
      <c r="AE19" s="9">
        <v>2.233063849526176E-4</v>
      </c>
      <c r="AF19" s="9">
        <v>0.17749489928773904</v>
      </c>
      <c r="AG19" s="9">
        <v>0.17771820567269164</v>
      </c>
      <c r="AH19" s="9">
        <v>1.4698673313918933E-5</v>
      </c>
      <c r="AI19" s="6">
        <v>3</v>
      </c>
      <c r="AJ19" s="6">
        <v>5</v>
      </c>
      <c r="AK19" s="6">
        <v>1</v>
      </c>
      <c r="AL19" s="20">
        <v>0.99605259999999995</v>
      </c>
      <c r="AM19" s="15">
        <v>12</v>
      </c>
      <c r="AN19" s="9">
        <v>0.7</v>
      </c>
      <c r="AO19" s="9">
        <v>2.3466285266672353E-4</v>
      </c>
      <c r="AP19" s="9">
        <v>0.1774835428200249</v>
      </c>
      <c r="AQ19" s="9">
        <v>0.17771820567269161</v>
      </c>
      <c r="AR19" s="9">
        <v>1.5446188925553279E-5</v>
      </c>
      <c r="AS19" s="6">
        <v>3</v>
      </c>
      <c r="AT19" s="6">
        <v>5</v>
      </c>
      <c r="AU19" s="6">
        <v>1</v>
      </c>
      <c r="AV19" s="20">
        <v>0.9960097</v>
      </c>
      <c r="AW19" s="15">
        <v>12</v>
      </c>
      <c r="AX19" s="9">
        <v>0.7</v>
      </c>
      <c r="AY19" s="9">
        <v>2.3871070254501871E-4</v>
      </c>
      <c r="AZ19" s="9">
        <v>0.17747949497014662</v>
      </c>
      <c r="BA19" s="9">
        <v>0.17771820567269164</v>
      </c>
      <c r="BB19" s="9">
        <v>1.5712630133660571E-5</v>
      </c>
      <c r="BC19" s="6">
        <v>3</v>
      </c>
      <c r="BD19" s="6">
        <v>5</v>
      </c>
      <c r="BE19" s="6">
        <v>1</v>
      </c>
      <c r="BF19" s="20">
        <v>0.99598790000000004</v>
      </c>
      <c r="BG19" s="15">
        <v>12</v>
      </c>
      <c r="BH19" s="9">
        <v>0.7</v>
      </c>
      <c r="BI19" s="9">
        <v>2.3938534419140124E-4</v>
      </c>
      <c r="BJ19" s="9">
        <v>0.17747882032850026</v>
      </c>
      <c r="BK19" s="9">
        <v>0.17771820567269167</v>
      </c>
      <c r="BL19" s="9">
        <v>1.575703700167845E-5</v>
      </c>
      <c r="BM19" s="6">
        <v>3</v>
      </c>
      <c r="BN19" s="6">
        <v>5</v>
      </c>
      <c r="BO19" s="6">
        <v>1</v>
      </c>
      <c r="BP19" s="20">
        <v>0.99595509999999998</v>
      </c>
      <c r="BQ19" s="15">
        <v>12</v>
      </c>
      <c r="BR19" s="9">
        <v>0.7</v>
      </c>
      <c r="BS19" s="9">
        <v>2.4062218720976921E-4</v>
      </c>
      <c r="BT19" s="9">
        <v>0.17747758348548187</v>
      </c>
      <c r="BU19" s="9">
        <v>0.17771820567269164</v>
      </c>
      <c r="BV19" s="9">
        <v>1.583844959304457E-5</v>
      </c>
      <c r="BW19" s="6">
        <v>3</v>
      </c>
      <c r="BX19" s="6">
        <v>5</v>
      </c>
      <c r="BY19" s="6">
        <v>1</v>
      </c>
      <c r="BZ19" s="20">
        <v>0.9959268</v>
      </c>
      <c r="CA19" s="15">
        <v>12</v>
      </c>
      <c r="CB19" s="9">
        <v>0.7</v>
      </c>
      <c r="CC19" s="9">
        <v>2.4230879132572554E-4</v>
      </c>
      <c r="CD19" s="9">
        <v>0.17747589688136592</v>
      </c>
      <c r="CE19" s="9">
        <v>0.17771820567269164</v>
      </c>
      <c r="CF19" s="9">
        <v>1.5949466763089276E-5</v>
      </c>
      <c r="CG19" s="6">
        <v>3</v>
      </c>
      <c r="CH19" s="6">
        <v>5</v>
      </c>
      <c r="CI19" s="6">
        <v>1</v>
      </c>
      <c r="CJ19" s="20">
        <v>0.99587780000000004</v>
      </c>
      <c r="CK19" s="15">
        <v>12</v>
      </c>
      <c r="CL19" s="9">
        <v>0.7</v>
      </c>
      <c r="CM19" s="9">
        <v>2.4511979818565274E-4</v>
      </c>
      <c r="CN19" s="9">
        <v>0.177473085874506</v>
      </c>
      <c r="CO19" s="9">
        <v>0.17771820567269164</v>
      </c>
      <c r="CP19" s="9">
        <v>1.613449537983045E-5</v>
      </c>
      <c r="CQ19" s="6">
        <v>3</v>
      </c>
      <c r="CR19" s="6">
        <v>5</v>
      </c>
      <c r="CS19" s="6">
        <v>1</v>
      </c>
      <c r="CT19" s="20">
        <v>0.99585109999999999</v>
      </c>
      <c r="CU19" s="15">
        <v>12</v>
      </c>
      <c r="CV19" s="9">
        <v>0.7</v>
      </c>
      <c r="CW19" s="9">
        <v>2.4781836477118284E-4</v>
      </c>
      <c r="CX19" s="9">
        <v>0.17747038730792045</v>
      </c>
      <c r="CY19" s="9">
        <v>0.17771820567269164</v>
      </c>
      <c r="CZ19" s="9">
        <v>1.6312122851901973E-5</v>
      </c>
      <c r="DA19" s="6">
        <v>3</v>
      </c>
      <c r="DB19" s="6">
        <v>5</v>
      </c>
      <c r="DC19" s="6">
        <v>1</v>
      </c>
      <c r="DD19" s="20">
        <v>0.99576790000000004</v>
      </c>
      <c r="DE19" s="15">
        <v>12</v>
      </c>
      <c r="DF19" s="9">
        <v>0.7</v>
      </c>
      <c r="DG19" s="9">
        <v>2.5006717025912459E-4</v>
      </c>
      <c r="DH19" s="9">
        <v>0.17746813850243251</v>
      </c>
      <c r="DI19" s="9">
        <v>0.17771820567269164</v>
      </c>
      <c r="DJ19" s="9">
        <v>1.6460145745294914E-5</v>
      </c>
      <c r="DK19" s="6">
        <v>3</v>
      </c>
      <c r="DL19" s="6">
        <v>5</v>
      </c>
      <c r="DM19" s="6">
        <v>1</v>
      </c>
      <c r="DN19" s="20">
        <v>0.99630030000000003</v>
      </c>
      <c r="DO19" s="15">
        <v>12</v>
      </c>
      <c r="DP19" s="9">
        <v>0.7</v>
      </c>
      <c r="DQ19" s="9">
        <v>2.5591406452777325E-4</v>
      </c>
      <c r="DR19" s="9">
        <v>0.17746229160816387</v>
      </c>
      <c r="DS19" s="9">
        <v>0.17771820567269164</v>
      </c>
      <c r="DT19" s="9">
        <v>1.6845005268116559E-5</v>
      </c>
      <c r="DU19" s="6">
        <v>3</v>
      </c>
      <c r="DV19" s="6">
        <v>5</v>
      </c>
      <c r="DW19" s="6">
        <v>1</v>
      </c>
      <c r="DX19" s="20">
        <v>0.99550320000000003</v>
      </c>
      <c r="DY19" s="15">
        <v>12</v>
      </c>
      <c r="DZ19" s="9">
        <v>0.7</v>
      </c>
      <c r="EA19" s="9">
        <v>2.6850737526024711E-4</v>
      </c>
      <c r="EB19" s="9">
        <v>0.17744969829743137</v>
      </c>
      <c r="EC19" s="9">
        <v>0.17771820567269161</v>
      </c>
      <c r="ED19" s="9">
        <v>1.7673933471117026E-5</v>
      </c>
      <c r="EE19" s="6">
        <v>3</v>
      </c>
      <c r="EF19" s="6">
        <v>5</v>
      </c>
      <c r="EG19" s="6">
        <v>1</v>
      </c>
      <c r="EH19" s="20">
        <v>0.99602329999999994</v>
      </c>
      <c r="EI19" s="15">
        <v>12</v>
      </c>
      <c r="EJ19" s="9">
        <v>0.7</v>
      </c>
      <c r="EK19" s="9">
        <v>2.7480403062648412E-4</v>
      </c>
      <c r="EL19" s="9">
        <v>0.17744340164206515</v>
      </c>
      <c r="EM19" s="9">
        <v>0.17771820567269164</v>
      </c>
      <c r="EN19" s="9">
        <v>1.8088397572617257E-5</v>
      </c>
      <c r="EO19" s="6">
        <v>3</v>
      </c>
      <c r="EP19" s="6">
        <v>5</v>
      </c>
      <c r="EQ19" s="6">
        <v>1</v>
      </c>
      <c r="ER19" s="20">
        <v>0.99514400000000003</v>
      </c>
      <c r="ES19" s="15">
        <v>12</v>
      </c>
      <c r="ET19" s="9">
        <v>0.7</v>
      </c>
      <c r="EU19" s="9">
        <v>2.8357437202945697E-4</v>
      </c>
      <c r="EV19" s="9">
        <v>0.17743463130066217</v>
      </c>
      <c r="EW19" s="9">
        <v>0.17771820567269161</v>
      </c>
      <c r="EX19" s="9">
        <v>1.8665686856849722E-5</v>
      </c>
      <c r="EY19" s="6">
        <v>3</v>
      </c>
      <c r="EZ19" s="6">
        <v>5</v>
      </c>
      <c r="FA19" s="6">
        <v>1</v>
      </c>
      <c r="FB19" s="20">
        <v>0.9949289</v>
      </c>
      <c r="FC19" s="15">
        <v>12</v>
      </c>
      <c r="FD19" s="9">
        <v>0.7</v>
      </c>
      <c r="FE19" s="9">
        <v>2.8132556654151522E-4</v>
      </c>
      <c r="FF19" s="9">
        <v>0.17743688010615014</v>
      </c>
      <c r="FG19" s="9">
        <v>0.17771820567269164</v>
      </c>
      <c r="FH19" s="9">
        <v>1.8517663963456782E-5</v>
      </c>
      <c r="FI19" s="6">
        <v>3</v>
      </c>
      <c r="FJ19" s="6">
        <v>5</v>
      </c>
      <c r="FK19" s="6">
        <v>1</v>
      </c>
      <c r="FL19" s="20">
        <v>0.99463520000000005</v>
      </c>
      <c r="FM19" s="15">
        <v>12</v>
      </c>
      <c r="FN19" s="9">
        <v>0.7</v>
      </c>
      <c r="FO19" s="9">
        <v>2.8289973038307442E-4</v>
      </c>
      <c r="FP19" s="9">
        <v>0.17743530594230858</v>
      </c>
      <c r="FQ19" s="9">
        <v>0.17771820567269164</v>
      </c>
      <c r="FR19" s="9">
        <v>1.8621279988831836E-5</v>
      </c>
      <c r="FS19" s="6">
        <v>3</v>
      </c>
      <c r="FT19" s="6">
        <v>5</v>
      </c>
      <c r="FU19" s="6">
        <v>1</v>
      </c>
      <c r="FV19" s="20">
        <v>0.99523010000000001</v>
      </c>
      <c r="FW19" s="15">
        <v>12</v>
      </c>
      <c r="FX19" s="9">
        <v>0.7</v>
      </c>
      <c r="FY19" s="9">
        <v>2.9762940632909303E-4</v>
      </c>
      <c r="FZ19" s="9">
        <v>0.17742057626636254</v>
      </c>
      <c r="GA19" s="9">
        <v>0.17771820567269164</v>
      </c>
      <c r="GB19" s="9">
        <v>1.9590829940555595E-5</v>
      </c>
      <c r="GC19" s="6">
        <v>3</v>
      </c>
      <c r="GD19" s="6">
        <v>5</v>
      </c>
      <c r="GE19" s="6">
        <v>1</v>
      </c>
      <c r="GF19" s="20">
        <v>0.99412140000000004</v>
      </c>
      <c r="GG19" s="15">
        <v>12</v>
      </c>
      <c r="GH19" s="9">
        <v>0.7</v>
      </c>
      <c r="GI19" s="9">
        <v>3.0392606169532999E-4</v>
      </c>
      <c r="GJ19" s="9">
        <v>0.17741427961099632</v>
      </c>
      <c r="GK19" s="9">
        <v>0.17771820567269164</v>
      </c>
      <c r="GL19" s="9">
        <v>2.0005294042055826E-5</v>
      </c>
      <c r="GM19" s="6">
        <v>3</v>
      </c>
      <c r="GN19" s="6">
        <v>5</v>
      </c>
      <c r="GO19" s="6">
        <v>1</v>
      </c>
      <c r="GP19" s="20">
        <v>0.99482579999999998</v>
      </c>
      <c r="GQ19" s="15">
        <v>12</v>
      </c>
      <c r="GR19" s="9">
        <v>0.7</v>
      </c>
      <c r="GS19" s="9">
        <v>3.1190932117752324E-4</v>
      </c>
      <c r="GT19" s="9">
        <v>0.17740629635151411</v>
      </c>
      <c r="GU19" s="9">
        <v>0.17771820567269164</v>
      </c>
      <c r="GV19" s="9">
        <v>2.053077531360076E-5</v>
      </c>
      <c r="GW19" s="6">
        <v>3</v>
      </c>
      <c r="GX19" s="6">
        <v>5</v>
      </c>
      <c r="GY19" s="6">
        <v>1</v>
      </c>
      <c r="GZ19" s="20">
        <v>0.99495160000000005</v>
      </c>
      <c r="HA19" s="15">
        <v>12</v>
      </c>
      <c r="HB19" s="9">
        <v>0.7</v>
      </c>
      <c r="HC19" s="9">
        <v>2.9965333126824058E-4</v>
      </c>
      <c r="HD19" s="9">
        <v>0.1774185523414234</v>
      </c>
      <c r="HE19" s="9">
        <v>0.17771820567269164</v>
      </c>
      <c r="HF19" s="9">
        <v>1.9724050544609239E-5</v>
      </c>
      <c r="HG19" s="6">
        <v>3</v>
      </c>
      <c r="HH19" s="6">
        <v>5</v>
      </c>
      <c r="HI19" s="6">
        <v>1</v>
      </c>
      <c r="HJ19" s="20">
        <v>0.99516490000000002</v>
      </c>
      <c r="HK19" s="15">
        <v>12</v>
      </c>
      <c r="HL19" s="9">
        <v>0.7</v>
      </c>
      <c r="HM19" s="9">
        <v>2.8143800681591232E-4</v>
      </c>
      <c r="HN19" s="9">
        <v>0.17743676766587571</v>
      </c>
      <c r="HO19" s="9">
        <v>0.17771820567269161</v>
      </c>
      <c r="HP19" s="9">
        <v>1.8525065108126433E-5</v>
      </c>
      <c r="HQ19" s="6">
        <v>3</v>
      </c>
      <c r="HR19" s="6">
        <v>5</v>
      </c>
      <c r="HS19" s="6">
        <v>1</v>
      </c>
      <c r="HT19" s="20">
        <v>0.99550950000000005</v>
      </c>
      <c r="HU19" s="15">
        <v>12</v>
      </c>
      <c r="HV19" s="9">
        <v>0.7</v>
      </c>
      <c r="HW19" s="9">
        <v>2.609738768756422E-4</v>
      </c>
      <c r="HX19" s="9">
        <v>0.17745723179581599</v>
      </c>
      <c r="HY19" s="9">
        <v>0.17771820567269164</v>
      </c>
      <c r="HZ19" s="9">
        <v>1.7178056778250674E-5</v>
      </c>
      <c r="IA19" s="6">
        <v>3</v>
      </c>
      <c r="IB19" s="6">
        <v>5</v>
      </c>
      <c r="IC19" s="6">
        <v>1</v>
      </c>
      <c r="ID19" s="20">
        <v>0.99591859999999999</v>
      </c>
      <c r="IE19" s="15">
        <v>12</v>
      </c>
      <c r="IF19" s="9">
        <v>0.7</v>
      </c>
      <c r="IG19" s="9">
        <v>2.4017242611218084E-4</v>
      </c>
      <c r="IH19" s="9">
        <v>0.17747803324657946</v>
      </c>
      <c r="II19" s="9">
        <v>0.17771820567269164</v>
      </c>
      <c r="IJ19" s="9">
        <v>1.580884501436598E-5</v>
      </c>
      <c r="IK19" s="6">
        <v>3</v>
      </c>
      <c r="IL19" s="6">
        <v>5</v>
      </c>
      <c r="IM19" s="6">
        <v>1</v>
      </c>
      <c r="IN19" s="20">
        <v>0.99628799999999995</v>
      </c>
      <c r="IO19" s="15">
        <v>12</v>
      </c>
      <c r="IP19" s="9">
        <v>0.7</v>
      </c>
      <c r="IQ19" s="9">
        <v>2.2218198220864672E-4</v>
      </c>
      <c r="IR19" s="9">
        <v>0.17749602369048301</v>
      </c>
      <c r="IS19" s="9">
        <v>0.17771820567269164</v>
      </c>
      <c r="IT19" s="9">
        <v>1.4624661867222463E-5</v>
      </c>
      <c r="IU19" s="6">
        <v>3</v>
      </c>
      <c r="IV19" s="6">
        <v>5</v>
      </c>
      <c r="IW19" s="6">
        <v>1</v>
      </c>
      <c r="IX19" s="20">
        <v>0.99560760000000004</v>
      </c>
      <c r="IY19" s="15">
        <v>12</v>
      </c>
      <c r="IZ19" s="9">
        <v>0.7</v>
      </c>
      <c r="JA19" s="9">
        <v>2.1003843257376114E-4</v>
      </c>
      <c r="JB19" s="9">
        <v>0.17750816724011789</v>
      </c>
      <c r="JC19" s="9">
        <v>0.17771820567269164</v>
      </c>
      <c r="JD19" s="9">
        <v>1.3825338242900584E-5</v>
      </c>
      <c r="JE19" s="6">
        <v>3</v>
      </c>
      <c r="JF19" s="6">
        <v>5</v>
      </c>
      <c r="JG19" s="6">
        <v>1</v>
      </c>
      <c r="JH19" s="20">
        <v>0.99657499999999999</v>
      </c>
      <c r="JI19" s="15">
        <v>12</v>
      </c>
      <c r="JJ19" s="9">
        <v>0.7</v>
      </c>
      <c r="JK19" s="9">
        <v>1.9620827882291928E-4</v>
      </c>
      <c r="JL19" s="9">
        <v>0.17752199739386873</v>
      </c>
      <c r="JM19" s="9">
        <v>0.17771820567269164</v>
      </c>
      <c r="JN19" s="9">
        <v>1.2914997448534006E-5</v>
      </c>
      <c r="JO19" s="6">
        <v>3</v>
      </c>
      <c r="JP19" s="6">
        <v>5</v>
      </c>
      <c r="JQ19" s="6">
        <v>1</v>
      </c>
      <c r="JR19" s="20">
        <v>0.99567470000000002</v>
      </c>
      <c r="JS19" s="15">
        <v>12</v>
      </c>
      <c r="JT19" s="9">
        <v>0.7</v>
      </c>
      <c r="JU19" s="9">
        <v>1.7878003629137059E-4</v>
      </c>
      <c r="JV19" s="9">
        <v>0.17753942563640029</v>
      </c>
      <c r="JW19" s="9">
        <v>0.17771820567269167</v>
      </c>
      <c r="JX19" s="9">
        <v>1.1767820024738721E-5</v>
      </c>
      <c r="JY19" s="6">
        <v>3</v>
      </c>
      <c r="JZ19" s="6">
        <v>5</v>
      </c>
      <c r="KA19" s="6">
        <v>1</v>
      </c>
      <c r="KB19" s="20">
        <v>0.99559819999999999</v>
      </c>
      <c r="KC19" s="15">
        <v>12</v>
      </c>
      <c r="KD19" s="9">
        <v>0.7</v>
      </c>
      <c r="KE19" s="9">
        <v>1.6843553104683846E-4</v>
      </c>
      <c r="KF19" s="9">
        <v>0.1775497701416448</v>
      </c>
      <c r="KG19" s="9">
        <v>0.17771820567269164</v>
      </c>
      <c r="KH19" s="9">
        <v>1.10869147151312E-5</v>
      </c>
      <c r="KI19" s="6">
        <v>3</v>
      </c>
      <c r="KJ19" s="6">
        <v>5</v>
      </c>
      <c r="KK19" s="6">
        <v>1</v>
      </c>
      <c r="KL19" s="20">
        <v>0.99536069999999999</v>
      </c>
      <c r="KM19" s="15">
        <v>12</v>
      </c>
      <c r="KN19" s="9">
        <v>0.7</v>
      </c>
      <c r="KO19" s="9">
        <v>1.7664367107782589E-4</v>
      </c>
      <c r="KP19" s="9">
        <v>0.17754156200161383</v>
      </c>
      <c r="KQ19" s="9">
        <v>0.17771820567269167</v>
      </c>
      <c r="KR19" s="9">
        <v>1.1627198276015426E-5</v>
      </c>
      <c r="KS19" s="6">
        <v>3</v>
      </c>
      <c r="KT19" s="6">
        <v>5</v>
      </c>
      <c r="KU19" s="6">
        <v>1</v>
      </c>
      <c r="KV19" s="20">
        <v>0.99527980000000005</v>
      </c>
      <c r="KW19" s="15">
        <v>12</v>
      </c>
      <c r="KX19" s="9">
        <v>0.7</v>
      </c>
      <c r="KY19" s="9">
        <v>1.7698099190101716E-4</v>
      </c>
      <c r="KZ19" s="9">
        <v>0.17754122468079062</v>
      </c>
      <c r="LA19" s="9">
        <v>0.17771820567269164</v>
      </c>
      <c r="LB19" s="9">
        <v>1.164940171002437E-5</v>
      </c>
      <c r="LC19" s="6">
        <v>3</v>
      </c>
    </row>
    <row r="20" spans="1:315">
      <c r="A20" s="6">
        <v>13</v>
      </c>
      <c r="B20">
        <v>1.2193391982064648E-2</v>
      </c>
      <c r="C20">
        <f>1-Table4689[[#This Row],[qx (tau)]]</f>
        <v>0.98780660801793541</v>
      </c>
      <c r="D20" s="6"/>
      <c r="E20" s="6"/>
      <c r="F20" s="6"/>
      <c r="G20" s="6"/>
      <c r="H20" s="15">
        <f t="shared" si="4"/>
        <v>13</v>
      </c>
      <c r="I20" s="9">
        <f t="shared" si="7"/>
        <v>0.79999999999999993</v>
      </c>
      <c r="J20" s="9" cm="1">
        <f t="array" ref="J20">VLOOKUP($G$13,'qx Malaria'!$B$62:$I$91,(N20),FALSE)/(1-nigeria!I20*INDEX($E$6:$G$11,N20,2))</f>
        <v>1.8018317495556839E-4</v>
      </c>
      <c r="K20" s="9">
        <f t="shared" si="6"/>
        <v>0.18075354423584808</v>
      </c>
      <c r="L20" s="9">
        <f t="shared" si="2"/>
        <v>0.18093372741080366</v>
      </c>
      <c r="M20" s="9">
        <f>(J20*Table4689[[#This Row],[qx (tau)]])/L20</f>
        <v>1.2142811140003037E-5</v>
      </c>
      <c r="N20" s="6">
        <f t="shared" si="3"/>
        <v>3</v>
      </c>
      <c r="P20" s="6"/>
      <c r="Q20" s="6"/>
      <c r="R20" s="6"/>
      <c r="S20" s="15">
        <v>13</v>
      </c>
      <c r="T20" s="9">
        <v>0.79999999999999993</v>
      </c>
      <c r="U20" s="9">
        <v>2.1692955307547784E-4</v>
      </c>
      <c r="V20" s="9">
        <v>0.18071679785772815</v>
      </c>
      <c r="W20" s="9">
        <v>0.18093372741080363</v>
      </c>
      <c r="X20" s="9">
        <v>1.461920400908879E-5</v>
      </c>
      <c r="Y20" s="6">
        <v>3</v>
      </c>
      <c r="Z20" s="6"/>
      <c r="AA20" s="6"/>
      <c r="AB20" s="6"/>
      <c r="AC20" s="15">
        <v>13</v>
      </c>
      <c r="AD20" s="9">
        <v>0.79999999999999993</v>
      </c>
      <c r="AE20" s="9">
        <v>2.2734675061102848E-4</v>
      </c>
      <c r="AF20" s="9">
        <v>0.18070638066019262</v>
      </c>
      <c r="AG20" s="9">
        <v>0.18093372741080366</v>
      </c>
      <c r="AH20" s="9">
        <v>1.5321234386306243E-5</v>
      </c>
      <c r="AI20" s="6">
        <v>3</v>
      </c>
      <c r="AJ20" s="6"/>
      <c r="AK20" s="6"/>
      <c r="AL20" s="6"/>
      <c r="AM20" s="15">
        <v>13</v>
      </c>
      <c r="AN20" s="9">
        <v>0.79999999999999993</v>
      </c>
      <c r="AO20" s="9">
        <v>2.3890869512850778E-4</v>
      </c>
      <c r="AP20" s="9">
        <v>0.18069481871567511</v>
      </c>
      <c r="AQ20" s="9">
        <v>0.18093372741080363</v>
      </c>
      <c r="AR20" s="9">
        <v>1.6100410958822326E-5</v>
      </c>
      <c r="AS20" s="6">
        <v>3</v>
      </c>
      <c r="AT20" s="6"/>
      <c r="AU20" s="6"/>
      <c r="AV20" s="6"/>
      <c r="AW20" s="15">
        <v>13</v>
      </c>
      <c r="AX20" s="9">
        <v>0.79999999999999993</v>
      </c>
      <c r="AY20" s="9">
        <v>2.4302978426345091E-4</v>
      </c>
      <c r="AZ20" s="9">
        <v>0.18069069762654019</v>
      </c>
      <c r="BA20" s="9">
        <v>0.18093372741080363</v>
      </c>
      <c r="BB20" s="9">
        <v>1.6378137261897362E-5</v>
      </c>
      <c r="BC20" s="6">
        <v>3</v>
      </c>
      <c r="BD20" s="6"/>
      <c r="BE20" s="6"/>
      <c r="BF20" s="6"/>
      <c r="BG20" s="15">
        <v>13</v>
      </c>
      <c r="BH20" s="9">
        <v>0.79999999999999993</v>
      </c>
      <c r="BI20" s="9">
        <v>2.4371663245260808E-4</v>
      </c>
      <c r="BJ20" s="9">
        <v>0.18069001077835103</v>
      </c>
      <c r="BK20" s="9">
        <v>0.18093372741080363</v>
      </c>
      <c r="BL20" s="9">
        <v>1.6424424979076534E-5</v>
      </c>
      <c r="BM20" s="6">
        <v>3</v>
      </c>
      <c r="BN20" s="6"/>
      <c r="BO20" s="6"/>
      <c r="BP20" s="6"/>
      <c r="BQ20" s="15">
        <v>13</v>
      </c>
      <c r="BR20" s="9">
        <v>0.79999999999999993</v>
      </c>
      <c r="BS20" s="9">
        <v>2.4497585413272958E-4</v>
      </c>
      <c r="BT20" s="9">
        <v>0.18068875155667091</v>
      </c>
      <c r="BU20" s="9">
        <v>0.18093372741080363</v>
      </c>
      <c r="BV20" s="9">
        <v>1.6509285793905018E-5</v>
      </c>
      <c r="BW20" s="6">
        <v>3</v>
      </c>
      <c r="BX20" s="6"/>
      <c r="BY20" s="6"/>
      <c r="BZ20" s="6"/>
      <c r="CA20" s="15">
        <v>13</v>
      </c>
      <c r="CB20" s="9">
        <v>0.79999999999999993</v>
      </c>
      <c r="CC20" s="9">
        <v>2.4669297460562257E-4</v>
      </c>
      <c r="CD20" s="9">
        <v>0.18068703443619802</v>
      </c>
      <c r="CE20" s="9">
        <v>0.18093372741080363</v>
      </c>
      <c r="CF20" s="9">
        <v>1.6625005086852954E-5</v>
      </c>
      <c r="CG20" s="6">
        <v>3</v>
      </c>
      <c r="CH20" s="6"/>
      <c r="CI20" s="6"/>
      <c r="CJ20" s="6"/>
      <c r="CK20" s="15">
        <v>13</v>
      </c>
      <c r="CL20" s="9">
        <v>0.79999999999999993</v>
      </c>
      <c r="CM20" s="9">
        <v>2.4955484206044419E-4</v>
      </c>
      <c r="CN20" s="9">
        <v>0.1806841725687432</v>
      </c>
      <c r="CO20" s="9">
        <v>0.18093372741080363</v>
      </c>
      <c r="CP20" s="9">
        <v>1.6817870575099509E-5</v>
      </c>
      <c r="CQ20" s="6">
        <v>3</v>
      </c>
      <c r="CR20" s="6"/>
      <c r="CS20" s="6"/>
      <c r="CT20" s="6"/>
      <c r="CU20" s="15">
        <v>13</v>
      </c>
      <c r="CV20" s="9">
        <v>0.79999999999999993</v>
      </c>
      <c r="CW20" s="9">
        <v>2.5230223481707289E-4</v>
      </c>
      <c r="CX20" s="9">
        <v>0.18068142517598657</v>
      </c>
      <c r="CY20" s="9">
        <v>0.18093372741080363</v>
      </c>
      <c r="CZ20" s="9">
        <v>1.7003021443816198E-5</v>
      </c>
      <c r="DA20" s="6">
        <v>3</v>
      </c>
      <c r="DB20" s="6"/>
      <c r="DC20" s="6"/>
      <c r="DD20" s="6"/>
      <c r="DE20" s="15">
        <v>13</v>
      </c>
      <c r="DF20" s="9">
        <v>0.79999999999999993</v>
      </c>
      <c r="DG20" s="9">
        <v>2.5459172878093016E-4</v>
      </c>
      <c r="DH20" s="9">
        <v>0.18067913568202271</v>
      </c>
      <c r="DI20" s="9">
        <v>0.18093372741080363</v>
      </c>
      <c r="DJ20" s="9">
        <v>1.7157313834413439E-5</v>
      </c>
      <c r="DK20" s="6">
        <v>3</v>
      </c>
      <c r="DL20" s="6"/>
      <c r="DM20" s="6"/>
      <c r="DN20" s="6"/>
      <c r="DO20" s="15">
        <v>13</v>
      </c>
      <c r="DP20" s="9">
        <v>0.79999999999999993</v>
      </c>
      <c r="DQ20" s="9">
        <v>2.6054441308695915E-4</v>
      </c>
      <c r="DR20" s="9">
        <v>0.18067318299771667</v>
      </c>
      <c r="DS20" s="9">
        <v>0.18093372741080363</v>
      </c>
      <c r="DT20" s="9">
        <v>1.7558474049966274E-5</v>
      </c>
      <c r="DU20" s="6">
        <v>3</v>
      </c>
      <c r="DV20" s="6"/>
      <c r="DW20" s="6"/>
      <c r="DX20" s="6"/>
      <c r="DY20" s="15">
        <v>13</v>
      </c>
      <c r="DZ20" s="9">
        <v>0.79999999999999993</v>
      </c>
      <c r="EA20" s="9">
        <v>2.7336557928455991E-4</v>
      </c>
      <c r="EB20" s="9">
        <v>0.18066036183151907</v>
      </c>
      <c r="EC20" s="9">
        <v>0.18093372741080363</v>
      </c>
      <c r="ED20" s="9">
        <v>1.8422511437310834E-5</v>
      </c>
      <c r="EE20" s="6">
        <v>3</v>
      </c>
      <c r="EF20" s="6"/>
      <c r="EG20" s="6"/>
      <c r="EH20" s="6"/>
      <c r="EI20" s="15">
        <v>13</v>
      </c>
      <c r="EJ20" s="9">
        <v>0.79999999999999993</v>
      </c>
      <c r="EK20" s="9">
        <v>2.7977616238336037E-4</v>
      </c>
      <c r="EL20" s="9">
        <v>0.18065395124842026</v>
      </c>
      <c r="EM20" s="9">
        <v>0.18093372741080363</v>
      </c>
      <c r="EN20" s="9">
        <v>1.8854530130983118E-5</v>
      </c>
      <c r="EO20" s="6">
        <v>3</v>
      </c>
      <c r="EP20" s="6"/>
      <c r="EQ20" s="6"/>
      <c r="ER20" s="6"/>
      <c r="ES20" s="15">
        <v>13</v>
      </c>
      <c r="ET20" s="9">
        <v>0.79999999999999993</v>
      </c>
      <c r="EU20" s="9">
        <v>2.8870518884240373E-4</v>
      </c>
      <c r="EV20" s="9">
        <v>0.18064502222196122</v>
      </c>
      <c r="EW20" s="9">
        <v>0.18093372741080363</v>
      </c>
      <c r="EX20" s="9">
        <v>1.9456270454312366E-5</v>
      </c>
      <c r="EY20" s="6">
        <v>3</v>
      </c>
      <c r="EZ20" s="6"/>
      <c r="FA20" s="6"/>
      <c r="FB20" s="6"/>
      <c r="FC20" s="15">
        <v>13</v>
      </c>
      <c r="FD20" s="9">
        <v>0.79999999999999993</v>
      </c>
      <c r="FE20" s="9">
        <v>2.8641569487854646E-4</v>
      </c>
      <c r="FF20" s="9">
        <v>0.18064731171592507</v>
      </c>
      <c r="FG20" s="9">
        <v>0.18093372741080363</v>
      </c>
      <c r="FH20" s="9">
        <v>1.9301978063715122E-5</v>
      </c>
      <c r="FI20" s="6">
        <v>3</v>
      </c>
      <c r="FJ20" s="6"/>
      <c r="FK20" s="6"/>
      <c r="FL20" s="6"/>
      <c r="FM20" s="15">
        <v>13</v>
      </c>
      <c r="FN20" s="9">
        <v>0.79999999999999993</v>
      </c>
      <c r="FO20" s="9">
        <v>2.8801834065324657E-4</v>
      </c>
      <c r="FP20" s="9">
        <v>0.1806457090701504</v>
      </c>
      <c r="FQ20" s="9">
        <v>0.18093372741080366</v>
      </c>
      <c r="FR20" s="9">
        <v>1.940998273713319E-5</v>
      </c>
      <c r="FS20" s="6">
        <v>3</v>
      </c>
      <c r="FT20" s="6"/>
      <c r="FU20" s="6"/>
      <c r="FV20" s="6"/>
      <c r="FW20" s="15">
        <v>13</v>
      </c>
      <c r="FX20" s="9">
        <v>0.79999999999999993</v>
      </c>
      <c r="FY20" s="9">
        <v>3.0301452611651173E-4</v>
      </c>
      <c r="FZ20" s="9">
        <v>0.18063071288468713</v>
      </c>
      <c r="GA20" s="9">
        <v>0.18093372741080363</v>
      </c>
      <c r="GB20" s="9">
        <v>2.042059789554513E-5</v>
      </c>
      <c r="GC20" s="6">
        <v>3</v>
      </c>
      <c r="GD20" s="6"/>
      <c r="GE20" s="6"/>
      <c r="GF20" s="6"/>
      <c r="GG20" s="15">
        <v>13</v>
      </c>
      <c r="GH20" s="9">
        <v>0.79999999999999993</v>
      </c>
      <c r="GI20" s="9">
        <v>3.0942510921531219E-4</v>
      </c>
      <c r="GJ20" s="9">
        <v>0.18062430230158832</v>
      </c>
      <c r="GK20" s="9">
        <v>0.18093372741080363</v>
      </c>
      <c r="GL20" s="9">
        <v>2.0852616589217417E-5</v>
      </c>
      <c r="GM20" s="6">
        <v>3</v>
      </c>
      <c r="GN20" s="6"/>
      <c r="GO20" s="6"/>
      <c r="GP20" s="6"/>
      <c r="GQ20" s="15">
        <v>13</v>
      </c>
      <c r="GR20" s="9">
        <v>0.79999999999999993</v>
      </c>
      <c r="GS20" s="9">
        <v>3.1755281278700553E-4</v>
      </c>
      <c r="GT20" s="9">
        <v>0.18061617459801663</v>
      </c>
      <c r="GU20" s="9">
        <v>0.18093372741080363</v>
      </c>
      <c r="GV20" s="9">
        <v>2.1400354575837629E-5</v>
      </c>
      <c r="GW20" s="6">
        <v>3</v>
      </c>
      <c r="GX20" s="6"/>
      <c r="GY20" s="6"/>
      <c r="GZ20" s="6"/>
      <c r="HA20" s="15">
        <v>13</v>
      </c>
      <c r="HB20" s="9">
        <v>0.79999999999999993</v>
      </c>
      <c r="HC20" s="9">
        <v>3.0507507068398333E-4</v>
      </c>
      <c r="HD20" s="9">
        <v>0.18062865234011966</v>
      </c>
      <c r="HE20" s="9">
        <v>0.18093372741080363</v>
      </c>
      <c r="HF20" s="9">
        <v>2.0559461047082654E-5</v>
      </c>
      <c r="HG20" s="6">
        <v>3</v>
      </c>
      <c r="HH20" s="6"/>
      <c r="HI20" s="6"/>
      <c r="HJ20" s="6"/>
      <c r="HK20" s="15">
        <v>13</v>
      </c>
      <c r="HL20" s="9">
        <v>0.79999999999999993</v>
      </c>
      <c r="HM20" s="9">
        <v>2.8653016957673932E-4</v>
      </c>
      <c r="HN20" s="9">
        <v>0.18064719724122688</v>
      </c>
      <c r="HO20" s="9">
        <v>0.18093372741080363</v>
      </c>
      <c r="HP20" s="9">
        <v>1.9309692683244982E-5</v>
      </c>
      <c r="HQ20" s="6">
        <v>3</v>
      </c>
      <c r="HR20" s="6"/>
      <c r="HS20" s="6"/>
      <c r="HT20" s="6"/>
      <c r="HU20" s="15">
        <v>13</v>
      </c>
      <c r="HV20" s="9">
        <v>0.79999999999999993</v>
      </c>
      <c r="HW20" s="9">
        <v>2.6569577450563805E-4</v>
      </c>
      <c r="HX20" s="9">
        <v>0.18066803163629799</v>
      </c>
      <c r="HY20" s="9">
        <v>0.18093372741080363</v>
      </c>
      <c r="HZ20" s="9">
        <v>1.790563192881007E-5</v>
      </c>
      <c r="IA20" s="6">
        <v>3</v>
      </c>
      <c r="IB20" s="6"/>
      <c r="IC20" s="6"/>
      <c r="ID20" s="6"/>
      <c r="IE20" s="15">
        <v>13</v>
      </c>
      <c r="IF20" s="9">
        <v>0.79999999999999993</v>
      </c>
      <c r="IG20" s="9">
        <v>2.4451795533995811E-4</v>
      </c>
      <c r="IH20" s="9">
        <v>0.18068920945546366</v>
      </c>
      <c r="II20" s="9">
        <v>0.1809337274108036</v>
      </c>
      <c r="IJ20" s="9">
        <v>1.647842731578557E-5</v>
      </c>
      <c r="IK20" s="6">
        <v>3</v>
      </c>
      <c r="IL20" s="6"/>
      <c r="IM20" s="6"/>
      <c r="IN20" s="6"/>
      <c r="IO20" s="15">
        <v>13</v>
      </c>
      <c r="IP20" s="9">
        <v>0.79999999999999993</v>
      </c>
      <c r="IQ20" s="9">
        <v>2.2620200362909984E-4</v>
      </c>
      <c r="IR20" s="9">
        <v>0.18070752540717455</v>
      </c>
      <c r="IS20" s="9">
        <v>0.18093372741080366</v>
      </c>
      <c r="IT20" s="9">
        <v>1.5244088191007623E-5</v>
      </c>
      <c r="IU20" s="6">
        <v>3</v>
      </c>
      <c r="IV20" s="6"/>
      <c r="IW20" s="6"/>
      <c r="IX20" s="6"/>
      <c r="IY20" s="15">
        <v>13</v>
      </c>
      <c r="IZ20" s="9">
        <v>0.79999999999999993</v>
      </c>
      <c r="JA20" s="9">
        <v>2.1383873622427048E-4</v>
      </c>
      <c r="JB20" s="9">
        <v>0.18071988867457939</v>
      </c>
      <c r="JC20" s="9">
        <v>0.18093372741080366</v>
      </c>
      <c r="JD20" s="9">
        <v>1.4410909281782509E-5</v>
      </c>
      <c r="JE20" s="6">
        <v>3</v>
      </c>
      <c r="JF20" s="6"/>
      <c r="JG20" s="6"/>
      <c r="JH20" s="6"/>
      <c r="JI20" s="15">
        <v>13</v>
      </c>
      <c r="JJ20" s="9">
        <v>0.79999999999999993</v>
      </c>
      <c r="JK20" s="9">
        <v>1.9975834834654816E-4</v>
      </c>
      <c r="JL20" s="9">
        <v>0.18073396906245709</v>
      </c>
      <c r="JM20" s="9">
        <v>0.18093372741080363</v>
      </c>
      <c r="JN20" s="9">
        <v>1.3462011079609467E-5</v>
      </c>
      <c r="JO20" s="6">
        <v>3</v>
      </c>
      <c r="JP20" s="6"/>
      <c r="JQ20" s="6"/>
      <c r="JR20" s="6"/>
      <c r="JS20" s="15">
        <v>13</v>
      </c>
      <c r="JT20" s="9">
        <v>0.79999999999999993</v>
      </c>
      <c r="JU20" s="9">
        <v>1.8201477012665424E-4</v>
      </c>
      <c r="JV20" s="9">
        <v>0.18075171264067699</v>
      </c>
      <c r="JW20" s="9">
        <v>0.18093372741080366</v>
      </c>
      <c r="JX20" s="9">
        <v>1.2266245052480833E-5</v>
      </c>
      <c r="JY20" s="6">
        <v>3</v>
      </c>
      <c r="JZ20" s="6"/>
      <c r="KA20" s="6"/>
      <c r="KB20" s="6"/>
      <c r="KC20" s="15">
        <v>13</v>
      </c>
      <c r="KD20" s="9">
        <v>0.79999999999999993</v>
      </c>
      <c r="KE20" s="9">
        <v>1.7148309789291071E-4</v>
      </c>
      <c r="KF20" s="9">
        <v>0.18076224431291071</v>
      </c>
      <c r="KG20" s="9">
        <v>0.18093372741080363</v>
      </c>
      <c r="KH20" s="9">
        <v>1.1556500055733515E-5</v>
      </c>
      <c r="KI20" s="6">
        <v>3</v>
      </c>
      <c r="KJ20" s="6"/>
      <c r="KK20" s="6"/>
      <c r="KL20" s="6"/>
      <c r="KM20" s="15">
        <v>13</v>
      </c>
      <c r="KN20" s="9">
        <v>0.79999999999999993</v>
      </c>
      <c r="KO20" s="9">
        <v>1.7983975086098981E-4</v>
      </c>
      <c r="KP20" s="9">
        <v>0.18075388765994266</v>
      </c>
      <c r="KQ20" s="9">
        <v>0.18093372741080366</v>
      </c>
      <c r="KR20" s="9">
        <v>1.2119667281413451E-5</v>
      </c>
      <c r="KS20" s="6">
        <v>3</v>
      </c>
      <c r="KT20" s="6"/>
      <c r="KU20" s="6"/>
      <c r="KV20" s="6"/>
      <c r="KW20" s="15">
        <v>13</v>
      </c>
      <c r="KX20" s="9">
        <v>0.79999999999999993</v>
      </c>
      <c r="KY20" s="9">
        <v>1.8018317495556839E-4</v>
      </c>
      <c r="KZ20" s="9">
        <v>0.18075354423584808</v>
      </c>
      <c r="LA20" s="9">
        <v>0.18093372741080366</v>
      </c>
      <c r="LB20" s="9">
        <v>1.2142811140003037E-5</v>
      </c>
      <c r="LC20" s="6">
        <v>3</v>
      </c>
    </row>
    <row r="21" spans="1:315">
      <c r="A21" s="6">
        <v>14</v>
      </c>
      <c r="B21">
        <v>1.3479671879977303E-2</v>
      </c>
      <c r="C21">
        <f>1-Table4689[[#This Row],[qx (tau)]]</f>
        <v>0.98652032812002266</v>
      </c>
      <c r="D21" s="6"/>
      <c r="E21" s="6"/>
      <c r="F21" s="6"/>
      <c r="G21" s="6"/>
      <c r="H21" s="15">
        <f t="shared" si="4"/>
        <v>14</v>
      </c>
      <c r="I21" s="9">
        <f t="shared" si="7"/>
        <v>0.89999999999999991</v>
      </c>
      <c r="J21" s="9" cm="1">
        <f t="array" ref="J21">VLOOKUP($G$13,'qx Malaria'!$B$62:$I$91,(N21),FALSE)/(1-nigeria!I21*INDEX($E$6:$G$11,N21,2))</f>
        <v>1.8350336982505749E-4</v>
      </c>
      <c r="K21" s="9">
        <f t="shared" si="6"/>
        <v>0.18408424917187674</v>
      </c>
      <c r="L21" s="9">
        <f t="shared" si="2"/>
        <v>0.1842677525417018</v>
      </c>
      <c r="M21" s="9">
        <f>(J21*Table4689[[#This Row],[qx (tau)]])/L21</f>
        <v>1.3423755269127235E-5</v>
      </c>
      <c r="N21" s="6">
        <f t="shared" si="3"/>
        <v>3</v>
      </c>
      <c r="P21" s="6"/>
      <c r="Q21" s="6"/>
      <c r="R21" s="6"/>
      <c r="S21" s="15">
        <v>14</v>
      </c>
      <c r="T21" s="9">
        <v>0.89999999999999991</v>
      </c>
      <c r="U21" s="9">
        <v>2.2092686519598723E-4</v>
      </c>
      <c r="V21" s="9">
        <v>0.18404682567650582</v>
      </c>
      <c r="W21" s="9">
        <v>0.1842677525417018</v>
      </c>
      <c r="X21" s="9">
        <v>1.6161382614355848E-5</v>
      </c>
      <c r="Y21" s="6">
        <v>3</v>
      </c>
      <c r="Z21" s="6"/>
      <c r="AA21" s="6"/>
      <c r="AB21" s="6"/>
      <c r="AC21" s="15">
        <v>14</v>
      </c>
      <c r="AD21" s="9">
        <v>0.89999999999999991</v>
      </c>
      <c r="AE21" s="9">
        <v>2.3153601808930378E-4</v>
      </c>
      <c r="AF21" s="9">
        <v>0.18403621652361252</v>
      </c>
      <c r="AG21" s="9">
        <v>0.18426775254170183</v>
      </c>
      <c r="AH21" s="9">
        <v>1.6937470117208821E-5</v>
      </c>
      <c r="AI21" s="6">
        <v>3</v>
      </c>
      <c r="AJ21" s="6"/>
      <c r="AK21" s="6"/>
      <c r="AL21" s="6"/>
      <c r="AM21" s="15">
        <v>14</v>
      </c>
      <c r="AN21" s="9">
        <v>0.89999999999999991</v>
      </c>
      <c r="AO21" s="9">
        <v>2.4331101195990785E-4</v>
      </c>
      <c r="AP21" s="9">
        <v>0.1840244415297419</v>
      </c>
      <c r="AQ21" s="9">
        <v>0.1842677525417018</v>
      </c>
      <c r="AR21" s="9">
        <v>1.7798841961034649E-5</v>
      </c>
      <c r="AS21" s="6">
        <v>3</v>
      </c>
      <c r="AT21" s="6"/>
      <c r="AU21" s="6"/>
      <c r="AV21" s="6"/>
      <c r="AW21" s="15">
        <v>14</v>
      </c>
      <c r="AX21" s="9">
        <v>0.89999999999999991</v>
      </c>
      <c r="AY21" s="9">
        <v>2.4750803947814299E-4</v>
      </c>
      <c r="AZ21" s="9">
        <v>0.18402024450222368</v>
      </c>
      <c r="BA21" s="9">
        <v>0.18426775254170183</v>
      </c>
      <c r="BB21" s="9">
        <v>1.8105865588536923E-5</v>
      </c>
      <c r="BC21" s="6">
        <v>3</v>
      </c>
      <c r="BD21" s="6"/>
      <c r="BE21" s="6"/>
      <c r="BF21" s="6"/>
      <c r="BG21" s="15">
        <v>14</v>
      </c>
      <c r="BH21" s="9">
        <v>0.89999999999999991</v>
      </c>
      <c r="BI21" s="9">
        <v>2.4820754406451546E-4</v>
      </c>
      <c r="BJ21" s="9">
        <v>0.18401954499763731</v>
      </c>
      <c r="BK21" s="9">
        <v>0.18426775254170183</v>
      </c>
      <c r="BL21" s="9">
        <v>1.8157036193120633E-5</v>
      </c>
      <c r="BM21" s="6">
        <v>3</v>
      </c>
      <c r="BN21" s="6"/>
      <c r="BO21" s="6"/>
      <c r="BP21" s="6"/>
      <c r="BQ21" s="15">
        <v>14</v>
      </c>
      <c r="BR21" s="9">
        <v>0.89999999999999991</v>
      </c>
      <c r="BS21" s="9">
        <v>2.4948996913953179E-4</v>
      </c>
      <c r="BT21" s="9">
        <v>0.18401826257256229</v>
      </c>
      <c r="BU21" s="9">
        <v>0.18426775254170183</v>
      </c>
      <c r="BV21" s="9">
        <v>1.8250848968190778E-5</v>
      </c>
      <c r="BW21" s="6">
        <v>3</v>
      </c>
      <c r="BX21" s="6"/>
      <c r="BY21" s="6"/>
      <c r="BZ21" s="6"/>
      <c r="CA21" s="15">
        <v>14</v>
      </c>
      <c r="CB21" s="9">
        <v>0.89999999999999991</v>
      </c>
      <c r="CC21" s="9">
        <v>2.5123873060546305E-4</v>
      </c>
      <c r="CD21" s="9">
        <v>0.18401651381109632</v>
      </c>
      <c r="CE21" s="9">
        <v>0.18426775254170177</v>
      </c>
      <c r="CF21" s="9">
        <v>1.8378775479650058E-5</v>
      </c>
      <c r="CG21" s="6">
        <v>3</v>
      </c>
      <c r="CH21" s="6"/>
      <c r="CI21" s="6"/>
      <c r="CJ21" s="6"/>
      <c r="CK21" s="15">
        <v>14</v>
      </c>
      <c r="CL21" s="9">
        <v>0.89999999999999991</v>
      </c>
      <c r="CM21" s="9">
        <v>2.5415333304868191E-4</v>
      </c>
      <c r="CN21" s="9">
        <v>0.18401359920865312</v>
      </c>
      <c r="CO21" s="9">
        <v>0.1842677525417018</v>
      </c>
      <c r="CP21" s="9">
        <v>1.8591986332082194E-5</v>
      </c>
      <c r="CQ21" s="6">
        <v>3</v>
      </c>
      <c r="CR21" s="6"/>
      <c r="CS21" s="6"/>
      <c r="CT21" s="6"/>
      <c r="CU21" s="15">
        <v>14</v>
      </c>
      <c r="CV21" s="9">
        <v>0.89999999999999991</v>
      </c>
      <c r="CW21" s="9">
        <v>2.5695135139417195E-4</v>
      </c>
      <c r="CX21" s="9">
        <v>0.18401080119030763</v>
      </c>
      <c r="CY21" s="9">
        <v>0.1842677525417018</v>
      </c>
      <c r="CZ21" s="9">
        <v>1.879666875041704E-5</v>
      </c>
      <c r="DA21" s="6">
        <v>3</v>
      </c>
      <c r="DB21" s="6"/>
      <c r="DC21" s="6"/>
      <c r="DD21" s="6"/>
      <c r="DE21" s="15">
        <v>14</v>
      </c>
      <c r="DF21" s="9">
        <v>0.89999999999999991</v>
      </c>
      <c r="DG21" s="9">
        <v>2.5928303334874701E-4</v>
      </c>
      <c r="DH21" s="9">
        <v>0.18400846950835303</v>
      </c>
      <c r="DI21" s="9">
        <v>0.18426775254170177</v>
      </c>
      <c r="DJ21" s="9">
        <v>1.8967237432362752E-5</v>
      </c>
      <c r="DK21" s="6">
        <v>3</v>
      </c>
      <c r="DL21" s="6"/>
      <c r="DM21" s="6"/>
      <c r="DN21" s="6"/>
      <c r="DO21" s="15">
        <v>14</v>
      </c>
      <c r="DP21" s="9">
        <v>0.89999999999999991</v>
      </c>
      <c r="DQ21" s="9">
        <v>2.6534540643064218E-4</v>
      </c>
      <c r="DR21" s="9">
        <v>0.18400240713527116</v>
      </c>
      <c r="DS21" s="9">
        <v>0.1842677525417018</v>
      </c>
      <c r="DT21" s="9">
        <v>1.9410716005421591E-5</v>
      </c>
      <c r="DU21" s="6">
        <v>3</v>
      </c>
      <c r="DV21" s="6"/>
      <c r="DW21" s="6"/>
      <c r="DX21" s="6"/>
      <c r="DY21" s="15">
        <v>14</v>
      </c>
      <c r="DZ21" s="9">
        <v>0.89999999999999991</v>
      </c>
      <c r="EA21" s="9">
        <v>2.7840282537626253E-4</v>
      </c>
      <c r="EB21" s="9">
        <v>0.18398934971632552</v>
      </c>
      <c r="EC21" s="9">
        <v>0.18426775254170177</v>
      </c>
      <c r="ED21" s="9">
        <v>2.0365900624317558E-5</v>
      </c>
      <c r="EE21" s="6">
        <v>3</v>
      </c>
      <c r="EF21" s="6"/>
      <c r="EG21" s="6"/>
      <c r="EH21" s="6"/>
      <c r="EI21" s="15">
        <v>14</v>
      </c>
      <c r="EJ21" s="9">
        <v>0.89999999999999991</v>
      </c>
      <c r="EK21" s="9">
        <v>2.8493153484907279E-4</v>
      </c>
      <c r="EL21" s="9">
        <v>0.18398282100685273</v>
      </c>
      <c r="EM21" s="9">
        <v>0.1842677525417018</v>
      </c>
      <c r="EN21" s="9">
        <v>2.0843492933765543E-5</v>
      </c>
      <c r="EO21" s="6">
        <v>3</v>
      </c>
      <c r="EP21" s="6"/>
      <c r="EQ21" s="6"/>
      <c r="ER21" s="6"/>
      <c r="ES21" s="15">
        <v>14</v>
      </c>
      <c r="ET21" s="9">
        <v>0.89999999999999991</v>
      </c>
      <c r="EU21" s="9">
        <v>2.9402509447191548E-4</v>
      </c>
      <c r="EV21" s="9">
        <v>0.18397372744722987</v>
      </c>
      <c r="EW21" s="9">
        <v>0.18426775254170177</v>
      </c>
      <c r="EX21" s="9">
        <v>2.1508710793353807E-5</v>
      </c>
      <c r="EY21" s="6">
        <v>3</v>
      </c>
      <c r="EZ21" s="6"/>
      <c r="FA21" s="6"/>
      <c r="FB21" s="6"/>
      <c r="FC21" s="15">
        <v>14</v>
      </c>
      <c r="FD21" s="9">
        <v>0.89999999999999991</v>
      </c>
      <c r="FE21" s="9">
        <v>2.9169341251734042E-4</v>
      </c>
      <c r="FF21" s="9">
        <v>0.18397605912918447</v>
      </c>
      <c r="FG21" s="9">
        <v>0.1842677525417018</v>
      </c>
      <c r="FH21" s="9">
        <v>2.1338142111408095E-5</v>
      </c>
      <c r="FI21" s="6">
        <v>3</v>
      </c>
      <c r="FJ21" s="6"/>
      <c r="FK21" s="6"/>
      <c r="FL21" s="6"/>
      <c r="FM21" s="15">
        <v>14</v>
      </c>
      <c r="FN21" s="9">
        <v>0.89999999999999991</v>
      </c>
      <c r="FO21" s="9">
        <v>2.9332558988554296E-4</v>
      </c>
      <c r="FP21" s="9">
        <v>0.18397442695181626</v>
      </c>
      <c r="FQ21" s="9">
        <v>0.1842677525417018</v>
      </c>
      <c r="FR21" s="9">
        <v>2.145754018877009E-5</v>
      </c>
      <c r="FS21" s="6">
        <v>3</v>
      </c>
      <c r="FT21" s="6"/>
      <c r="FU21" s="6"/>
      <c r="FV21" s="6"/>
      <c r="FW21" s="15">
        <v>14</v>
      </c>
      <c r="FX21" s="9">
        <v>0.89999999999999991</v>
      </c>
      <c r="FY21" s="9">
        <v>3.085981066880096E-4</v>
      </c>
      <c r="FZ21" s="9">
        <v>0.18395915443501379</v>
      </c>
      <c r="GA21" s="9">
        <v>0.1842677525417018</v>
      </c>
      <c r="GB21" s="9">
        <v>2.2574765055514475E-5</v>
      </c>
      <c r="GC21" s="6">
        <v>3</v>
      </c>
      <c r="GD21" s="6"/>
      <c r="GE21" s="6"/>
      <c r="GF21" s="6"/>
      <c r="GG21" s="15">
        <v>14</v>
      </c>
      <c r="GH21" s="9">
        <v>0.89999999999999991</v>
      </c>
      <c r="GI21" s="9">
        <v>3.151268161608198E-4</v>
      </c>
      <c r="GJ21" s="9">
        <v>0.183952625725541</v>
      </c>
      <c r="GK21" s="9">
        <v>0.18426775254170183</v>
      </c>
      <c r="GL21" s="9">
        <v>2.3052357364962457E-5</v>
      </c>
      <c r="GM21" s="6">
        <v>3</v>
      </c>
      <c r="GN21" s="6"/>
      <c r="GO21" s="6"/>
      <c r="GP21" s="6"/>
      <c r="GQ21" s="15">
        <v>14</v>
      </c>
      <c r="GR21" s="9">
        <v>0.89999999999999991</v>
      </c>
      <c r="GS21" s="9">
        <v>3.2340428709956126E-4</v>
      </c>
      <c r="GT21" s="9">
        <v>0.18394434825460224</v>
      </c>
      <c r="GU21" s="9">
        <v>0.1842677525417018</v>
      </c>
      <c r="GV21" s="9">
        <v>2.3657876185869725E-5</v>
      </c>
      <c r="GW21" s="6">
        <v>3</v>
      </c>
      <c r="GX21" s="6"/>
      <c r="GY21" s="6"/>
      <c r="GZ21" s="6"/>
      <c r="HA21" s="15">
        <v>14</v>
      </c>
      <c r="HB21" s="9">
        <v>0.89999999999999991</v>
      </c>
      <c r="HC21" s="9">
        <v>3.1069662044712717E-4</v>
      </c>
      <c r="HD21" s="9">
        <v>0.18395705592125466</v>
      </c>
      <c r="HE21" s="9">
        <v>0.1842677525417018</v>
      </c>
      <c r="HF21" s="9">
        <v>2.2728276869265612E-5</v>
      </c>
      <c r="HG21" s="6">
        <v>3</v>
      </c>
      <c r="HH21" s="6"/>
      <c r="HI21" s="6"/>
      <c r="HJ21" s="6"/>
      <c r="HK21" s="15">
        <v>14</v>
      </c>
      <c r="HL21" s="9">
        <v>0.89999999999999991</v>
      </c>
      <c r="HM21" s="9">
        <v>2.918099966150692E-4</v>
      </c>
      <c r="HN21" s="9">
        <v>0.18397594254508673</v>
      </c>
      <c r="HO21" s="9">
        <v>0.1842677525417018</v>
      </c>
      <c r="HP21" s="9">
        <v>2.1346670545505381E-5</v>
      </c>
      <c r="HQ21" s="6">
        <v>3</v>
      </c>
      <c r="HR21" s="6"/>
      <c r="HS21" s="6"/>
      <c r="HT21" s="6"/>
      <c r="HU21" s="15">
        <v>14</v>
      </c>
      <c r="HV21" s="9">
        <v>0.89999999999999991</v>
      </c>
      <c r="HW21" s="9">
        <v>2.7059169082843611E-4</v>
      </c>
      <c r="HX21" s="9">
        <v>0.18399716085087336</v>
      </c>
      <c r="HY21" s="9">
        <v>0.1842677525417018</v>
      </c>
      <c r="HZ21" s="9">
        <v>1.9794495539799435E-5</v>
      </c>
      <c r="IA21" s="6">
        <v>3</v>
      </c>
      <c r="IB21" s="6"/>
      <c r="IC21" s="6"/>
      <c r="ID21" s="6"/>
      <c r="IE21" s="15">
        <v>14</v>
      </c>
      <c r="IF21" s="9">
        <v>0.89999999999999991</v>
      </c>
      <c r="IG21" s="9">
        <v>2.4902363274861676E-4</v>
      </c>
      <c r="IH21" s="9">
        <v>0.18401872890895318</v>
      </c>
      <c r="II21" s="9">
        <v>0.1842677525417018</v>
      </c>
      <c r="IJ21" s="9">
        <v>1.8216735231801635E-5</v>
      </c>
      <c r="IK21" s="6">
        <v>3</v>
      </c>
      <c r="IL21" s="6"/>
      <c r="IM21" s="6"/>
      <c r="IN21" s="6"/>
      <c r="IO21" s="15">
        <v>14</v>
      </c>
      <c r="IP21" s="9">
        <v>0.89999999999999991</v>
      </c>
      <c r="IQ21" s="9">
        <v>2.3037017711201625E-4</v>
      </c>
      <c r="IR21" s="9">
        <v>0.1840373823645898</v>
      </c>
      <c r="IS21" s="9">
        <v>0.18426775254170183</v>
      </c>
      <c r="IT21" s="9">
        <v>1.6852185776235968E-5</v>
      </c>
      <c r="IU21" s="6">
        <v>3</v>
      </c>
      <c r="IV21" s="6"/>
      <c r="IW21" s="6"/>
      <c r="IX21" s="6"/>
      <c r="IY21" s="15">
        <v>14</v>
      </c>
      <c r="IZ21" s="9">
        <v>0.89999999999999991</v>
      </c>
      <c r="JA21" s="9">
        <v>2.177790945573109E-4</v>
      </c>
      <c r="JB21" s="9">
        <v>0.18404997344714452</v>
      </c>
      <c r="JC21" s="9">
        <v>0.18426775254170183</v>
      </c>
      <c r="JD21" s="9">
        <v>1.5931114893729144E-5</v>
      </c>
      <c r="JE21" s="6">
        <v>3</v>
      </c>
      <c r="JF21" s="6"/>
      <c r="JG21" s="6"/>
      <c r="JH21" s="6"/>
      <c r="JI21" s="15">
        <v>14</v>
      </c>
      <c r="JJ21" s="9">
        <v>0.89999999999999991</v>
      </c>
      <c r="JK21" s="9">
        <v>2.0343925053667425E-4</v>
      </c>
      <c r="JL21" s="9">
        <v>0.18406431329116513</v>
      </c>
      <c r="JM21" s="9">
        <v>0.1842677525417018</v>
      </c>
      <c r="JN21" s="9">
        <v>1.4882117499763038E-5</v>
      </c>
      <c r="JO21" s="6">
        <v>3</v>
      </c>
      <c r="JP21" s="6"/>
      <c r="JQ21" s="6"/>
      <c r="JR21" s="6"/>
      <c r="JS21" s="15">
        <v>14</v>
      </c>
      <c r="JT21" s="9">
        <v>0.89999999999999991</v>
      </c>
      <c r="JU21" s="9">
        <v>1.8536871538871755E-4</v>
      </c>
      <c r="JV21" s="9">
        <v>0.18408238382631309</v>
      </c>
      <c r="JW21" s="9">
        <v>0.1842677525417018</v>
      </c>
      <c r="JX21" s="9">
        <v>1.3560210214683804E-5</v>
      </c>
      <c r="JY21" s="6">
        <v>3</v>
      </c>
      <c r="JZ21" s="6"/>
      <c r="KA21" s="6"/>
      <c r="KB21" s="6"/>
      <c r="KC21" s="15">
        <v>14</v>
      </c>
      <c r="KD21" s="9">
        <v>0.89999999999999991</v>
      </c>
      <c r="KE21" s="9">
        <v>1.7464297839767226E-4</v>
      </c>
      <c r="KF21" s="9">
        <v>0.18409310956330413</v>
      </c>
      <c r="KG21" s="9">
        <v>0.1842677525417018</v>
      </c>
      <c r="KH21" s="9">
        <v>1.2775594277733545E-5</v>
      </c>
      <c r="KI21" s="6">
        <v>3</v>
      </c>
      <c r="KJ21" s="6"/>
      <c r="KK21" s="6"/>
      <c r="KL21" s="6"/>
      <c r="KM21" s="15">
        <v>14</v>
      </c>
      <c r="KN21" s="9">
        <v>0.89999999999999991</v>
      </c>
      <c r="KO21" s="9">
        <v>1.8315361753187121E-4</v>
      </c>
      <c r="KP21" s="9">
        <v>0.18408459892416995</v>
      </c>
      <c r="KQ21" s="9">
        <v>0.18426775254170183</v>
      </c>
      <c r="KR21" s="9">
        <v>1.3398169966835377E-5</v>
      </c>
      <c r="KS21" s="6">
        <v>3</v>
      </c>
      <c r="KT21" s="6"/>
      <c r="KU21" s="6"/>
      <c r="KV21" s="6"/>
      <c r="KW21" s="15">
        <v>14</v>
      </c>
      <c r="KX21" s="9">
        <v>0.89999999999999991</v>
      </c>
      <c r="KY21" s="9">
        <v>1.8350336982505749E-4</v>
      </c>
      <c r="KZ21" s="9">
        <v>0.18408424917187674</v>
      </c>
      <c r="LA21" s="9">
        <v>0.1842677525417018</v>
      </c>
      <c r="LB21" s="9">
        <v>1.3423755269127235E-5</v>
      </c>
      <c r="LC21" s="6">
        <v>3</v>
      </c>
    </row>
    <row r="22" spans="1:315">
      <c r="A22" s="6">
        <v>15</v>
      </c>
      <c r="B22">
        <v>1.5288104149410956E-2</v>
      </c>
      <c r="C22">
        <f>1-Table4689[[#This Row],[qx (tau)]]</f>
        <v>0.98471189585058905</v>
      </c>
      <c r="D22" s="6"/>
      <c r="E22" s="6"/>
      <c r="F22" s="6"/>
      <c r="G22" s="6"/>
      <c r="H22" s="15">
        <f t="shared" si="4"/>
        <v>15</v>
      </c>
      <c r="I22" s="9">
        <v>0</v>
      </c>
      <c r="J22" s="9" cm="1">
        <f t="array" ref="J22">VLOOKUP($G$13,'qx Malaria'!$B$62:$I$91,(N22),FALSE)/(1-nigeria!I22*INDEX($E$6:$G$11,N22,2))</f>
        <v>3.4700000000000003E-4</v>
      </c>
      <c r="K22" s="9">
        <f>$G$9/(1-I22*$F$9)</f>
        <v>0.63812491211657951</v>
      </c>
      <c r="L22" s="9">
        <f t="shared" si="2"/>
        <v>0.6384719121165795</v>
      </c>
      <c r="M22" s="9">
        <f>(J22*Table4689[[#This Row],[qx (tau)]])/L22</f>
        <v>8.3088575067605475E-6</v>
      </c>
      <c r="N22" s="6">
        <f t="shared" si="3"/>
        <v>4</v>
      </c>
      <c r="P22" s="6"/>
      <c r="Q22" s="6"/>
      <c r="R22" s="6"/>
      <c r="S22" s="15">
        <v>15</v>
      </c>
      <c r="T22" s="9">
        <v>0</v>
      </c>
      <c r="U22" s="9">
        <v>4.0049999999999998E-4</v>
      </c>
      <c r="V22" s="9">
        <v>0.63807141211657947</v>
      </c>
      <c r="W22" s="9">
        <v>0.6384719121165795</v>
      </c>
      <c r="X22" s="9">
        <v>9.5899061425291033E-6</v>
      </c>
      <c r="Y22" s="6">
        <v>4</v>
      </c>
      <c r="Z22" s="6"/>
      <c r="AA22" s="6"/>
      <c r="AB22" s="6"/>
      <c r="AC22" s="15">
        <v>15</v>
      </c>
      <c r="AD22" s="9">
        <v>0</v>
      </c>
      <c r="AE22" s="9">
        <v>4.1079999999999996E-4</v>
      </c>
      <c r="AF22" s="9">
        <v>0.63806111211657945</v>
      </c>
      <c r="AG22" s="9">
        <v>0.6384719121165795</v>
      </c>
      <c r="AH22" s="9">
        <v>9.8365379359574418E-6</v>
      </c>
      <c r="AI22" s="6">
        <v>4</v>
      </c>
      <c r="AJ22" s="6"/>
      <c r="AK22" s="6"/>
      <c r="AL22" s="6"/>
      <c r="AM22" s="15">
        <v>15</v>
      </c>
      <c r="AN22" s="9">
        <v>0</v>
      </c>
      <c r="AO22" s="9">
        <v>4.2640000000000001E-4</v>
      </c>
      <c r="AP22" s="9">
        <v>0.63804551211657945</v>
      </c>
      <c r="AQ22" s="9">
        <v>0.6384719121165795</v>
      </c>
      <c r="AR22" s="9">
        <v>1.0210077351246966E-5</v>
      </c>
      <c r="AS22" s="6">
        <v>4</v>
      </c>
      <c r="AT22" s="6"/>
      <c r="AU22" s="6"/>
      <c r="AV22" s="6"/>
      <c r="AW22" s="15">
        <v>15</v>
      </c>
      <c r="AX22" s="9">
        <v>0</v>
      </c>
      <c r="AY22" s="9">
        <v>4.35E-4</v>
      </c>
      <c r="AZ22" s="9">
        <v>0.63803691211657954</v>
      </c>
      <c r="BA22" s="9">
        <v>0.6384719121165795</v>
      </c>
      <c r="BB22" s="9">
        <v>1.0416002926342472E-5</v>
      </c>
      <c r="BC22" s="6">
        <v>4</v>
      </c>
      <c r="BD22" s="6"/>
      <c r="BE22" s="6"/>
      <c r="BF22" s="6"/>
      <c r="BG22" s="15">
        <v>15</v>
      </c>
      <c r="BH22" s="9">
        <v>0</v>
      </c>
      <c r="BI22" s="9">
        <v>4.4069999999999998E-4</v>
      </c>
      <c r="BJ22" s="9">
        <v>0.63803121211657954</v>
      </c>
      <c r="BK22" s="9">
        <v>0.6384719121165795</v>
      </c>
      <c r="BL22" s="9">
        <v>1.0552488481929028E-5</v>
      </c>
      <c r="BM22" s="6">
        <v>4</v>
      </c>
      <c r="BN22" s="6"/>
      <c r="BO22" s="6"/>
      <c r="BP22" s="6"/>
      <c r="BQ22" s="15">
        <v>15</v>
      </c>
      <c r="BR22" s="9">
        <v>0</v>
      </c>
      <c r="BS22" s="9">
        <v>4.4689999999999997E-4</v>
      </c>
      <c r="BT22" s="9">
        <v>0.63802501211657947</v>
      </c>
      <c r="BU22" s="9">
        <v>0.6384719121165795</v>
      </c>
      <c r="BV22" s="9">
        <v>1.0700946454672301E-5</v>
      </c>
      <c r="BW22" s="6">
        <v>4</v>
      </c>
      <c r="BX22" s="6"/>
      <c r="BY22" s="6"/>
      <c r="BZ22" s="6"/>
      <c r="CA22" s="15">
        <v>15</v>
      </c>
      <c r="CB22" s="9">
        <v>0</v>
      </c>
      <c r="CC22" s="9">
        <v>4.504E-4</v>
      </c>
      <c r="CD22" s="9">
        <v>0.63802151211657954</v>
      </c>
      <c r="CE22" s="9">
        <v>0.6384719121165795</v>
      </c>
      <c r="CF22" s="9">
        <v>1.0784753374769309E-5</v>
      </c>
      <c r="CG22" s="6">
        <v>4</v>
      </c>
      <c r="CH22" s="6"/>
      <c r="CI22" s="6"/>
      <c r="CJ22" s="6"/>
      <c r="CK22" s="15">
        <v>15</v>
      </c>
      <c r="CL22" s="9">
        <v>0</v>
      </c>
      <c r="CM22" s="9">
        <v>4.5590000000000002E-4</v>
      </c>
      <c r="CN22" s="9">
        <v>0.63801601211657955</v>
      </c>
      <c r="CO22" s="9">
        <v>0.6384719121165795</v>
      </c>
      <c r="CP22" s="9">
        <v>1.0916449963493179E-5</v>
      </c>
      <c r="CQ22" s="6">
        <v>4</v>
      </c>
      <c r="CR22" s="6"/>
      <c r="CS22" s="6"/>
      <c r="CT22" s="6"/>
      <c r="CU22" s="15">
        <v>15</v>
      </c>
      <c r="CV22" s="9">
        <v>0</v>
      </c>
      <c r="CW22" s="9">
        <v>4.5869999999999998E-4</v>
      </c>
      <c r="CX22" s="9">
        <v>0.63801321211657946</v>
      </c>
      <c r="CY22" s="9">
        <v>0.6384719121165795</v>
      </c>
      <c r="CZ22" s="9">
        <v>1.0983495499570785E-5</v>
      </c>
      <c r="DA22" s="6">
        <v>4</v>
      </c>
      <c r="DB22" s="6"/>
      <c r="DC22" s="6"/>
      <c r="DD22" s="6"/>
      <c r="DE22" s="15">
        <v>15</v>
      </c>
      <c r="DF22" s="9">
        <v>0</v>
      </c>
      <c r="DG22" s="9">
        <v>4.6069999999999998E-4</v>
      </c>
      <c r="DH22" s="9">
        <v>0.63801121211657952</v>
      </c>
      <c r="DI22" s="9">
        <v>0.6384719121165795</v>
      </c>
      <c r="DJ22" s="9">
        <v>1.1031385168197648E-5</v>
      </c>
      <c r="DK22" s="6">
        <v>4</v>
      </c>
      <c r="DL22" s="6"/>
      <c r="DM22" s="6"/>
      <c r="DN22" s="6"/>
      <c r="DO22" s="15">
        <v>15</v>
      </c>
      <c r="DP22" s="9">
        <v>0</v>
      </c>
      <c r="DQ22" s="9">
        <v>4.8070000000000003E-4</v>
      </c>
      <c r="DR22" s="9">
        <v>0.6379912121165795</v>
      </c>
      <c r="DS22" s="9">
        <v>0.6384719121165795</v>
      </c>
      <c r="DT22" s="9">
        <v>1.1510281854466268E-5</v>
      </c>
      <c r="DU22" s="6">
        <v>4</v>
      </c>
      <c r="DV22" s="6"/>
      <c r="DW22" s="6"/>
      <c r="DX22" s="6"/>
      <c r="DY22" s="15">
        <v>15</v>
      </c>
      <c r="DZ22" s="9">
        <v>0</v>
      </c>
      <c r="EA22" s="9">
        <v>4.8280000000000003E-4</v>
      </c>
      <c r="EB22" s="9">
        <v>0.63798911211657949</v>
      </c>
      <c r="EC22" s="9">
        <v>0.6384719121165795</v>
      </c>
      <c r="ED22" s="9">
        <v>1.1560566006524474E-5</v>
      </c>
      <c r="EE22" s="6">
        <v>4</v>
      </c>
      <c r="EF22" s="6"/>
      <c r="EG22" s="6"/>
      <c r="EH22" s="6"/>
      <c r="EI22" s="15">
        <v>15</v>
      </c>
      <c r="EJ22" s="9">
        <v>0</v>
      </c>
      <c r="EK22" s="9">
        <v>5.0159999999999994E-4</v>
      </c>
      <c r="EL22" s="9">
        <v>0.63797031211657951</v>
      </c>
      <c r="EM22" s="9">
        <v>0.6384719121165795</v>
      </c>
      <c r="EN22" s="9">
        <v>1.2010728891616975E-5</v>
      </c>
      <c r="EO22" s="6">
        <v>4</v>
      </c>
      <c r="EP22" s="6"/>
      <c r="EQ22" s="6"/>
      <c r="ER22" s="6"/>
      <c r="ES22" s="15">
        <v>15</v>
      </c>
      <c r="ET22" s="9">
        <v>0</v>
      </c>
      <c r="EU22" s="9">
        <v>5.0219999999999996E-4</v>
      </c>
      <c r="EV22" s="9">
        <v>0.63796971211657949</v>
      </c>
      <c r="EW22" s="9">
        <v>0.6384719121165795</v>
      </c>
      <c r="EX22" s="9">
        <v>1.2025095792205034E-5</v>
      </c>
      <c r="EY22" s="6">
        <v>4</v>
      </c>
      <c r="EZ22" s="6"/>
      <c r="FA22" s="6"/>
      <c r="FB22" s="6"/>
      <c r="FC22" s="15">
        <v>15</v>
      </c>
      <c r="FD22" s="9">
        <v>0</v>
      </c>
      <c r="FE22" s="9">
        <v>4.9709999999999999E-4</v>
      </c>
      <c r="FF22" s="9">
        <v>0.63797481211657947</v>
      </c>
      <c r="FG22" s="9">
        <v>0.6384719121165795</v>
      </c>
      <c r="FH22" s="9">
        <v>1.1902977137206537E-5</v>
      </c>
      <c r="FI22" s="6">
        <v>4</v>
      </c>
      <c r="FJ22" s="6"/>
      <c r="FK22" s="6"/>
      <c r="FL22" s="6"/>
      <c r="FM22" s="15">
        <v>15</v>
      </c>
      <c r="FN22" s="9">
        <v>0</v>
      </c>
      <c r="FO22" s="9">
        <v>5.0500000000000002E-4</v>
      </c>
      <c r="FP22" s="9">
        <v>0.63796691211657952</v>
      </c>
      <c r="FQ22" s="9">
        <v>0.6384719121165795</v>
      </c>
      <c r="FR22" s="9">
        <v>1.2092141328282641E-5</v>
      </c>
      <c r="FS22" s="6">
        <v>4</v>
      </c>
      <c r="FT22" s="6"/>
      <c r="FU22" s="6"/>
      <c r="FV22" s="6"/>
      <c r="FW22" s="15">
        <v>15</v>
      </c>
      <c r="FX22" s="9">
        <v>0</v>
      </c>
      <c r="FY22" s="9">
        <v>5.2630000000000005E-4</v>
      </c>
      <c r="FZ22" s="9">
        <v>0.63794561211657952</v>
      </c>
      <c r="GA22" s="9">
        <v>0.6384719121165795</v>
      </c>
      <c r="GB22" s="9">
        <v>1.2602166299158721E-5</v>
      </c>
      <c r="GC22" s="6">
        <v>4</v>
      </c>
      <c r="GD22" s="6"/>
      <c r="GE22" s="6"/>
      <c r="GF22" s="6"/>
      <c r="GG22" s="15">
        <v>15</v>
      </c>
      <c r="GH22" s="9">
        <v>0</v>
      </c>
      <c r="GI22" s="9">
        <v>5.1780000000000001E-4</v>
      </c>
      <c r="GJ22" s="9">
        <v>0.63795411211657949</v>
      </c>
      <c r="GK22" s="9">
        <v>0.6384719121165795</v>
      </c>
      <c r="GL22" s="9">
        <v>1.2398635207494555E-5</v>
      </c>
      <c r="GM22" s="6">
        <v>4</v>
      </c>
      <c r="GN22" s="6"/>
      <c r="GO22" s="6"/>
      <c r="GP22" s="6"/>
      <c r="GQ22" s="15">
        <v>15</v>
      </c>
      <c r="GR22" s="9">
        <v>0</v>
      </c>
      <c r="GS22" s="9">
        <v>5.4679999999999996E-4</v>
      </c>
      <c r="GT22" s="9">
        <v>0.63792511211657954</v>
      </c>
      <c r="GU22" s="9">
        <v>0.6384719121165795</v>
      </c>
      <c r="GV22" s="9">
        <v>1.3093035402584054E-5</v>
      </c>
      <c r="GW22" s="6">
        <v>4</v>
      </c>
      <c r="GX22" s="6"/>
      <c r="GY22" s="6"/>
      <c r="GZ22" s="6"/>
      <c r="HA22" s="15">
        <v>15</v>
      </c>
      <c r="HB22" s="9">
        <v>0</v>
      </c>
      <c r="HC22" s="9">
        <v>5.1749999999999995E-4</v>
      </c>
      <c r="HD22" s="9">
        <v>0.63795441211657955</v>
      </c>
      <c r="HE22" s="9">
        <v>0.6384719121165795</v>
      </c>
      <c r="HF22" s="9">
        <v>1.2391451757200525E-5</v>
      </c>
      <c r="HG22" s="6">
        <v>4</v>
      </c>
      <c r="HH22" s="6"/>
      <c r="HI22" s="6"/>
      <c r="HJ22" s="6"/>
      <c r="HK22" s="15">
        <v>15</v>
      </c>
      <c r="HL22" s="9">
        <v>0</v>
      </c>
      <c r="HM22" s="9">
        <v>4.8380000000000005E-4</v>
      </c>
      <c r="HN22" s="9">
        <v>0.63798811211657946</v>
      </c>
      <c r="HO22" s="9">
        <v>0.6384719121165795</v>
      </c>
      <c r="HP22" s="9">
        <v>1.1584510840837905E-5</v>
      </c>
      <c r="HQ22" s="6">
        <v>4</v>
      </c>
      <c r="HR22" s="6"/>
      <c r="HS22" s="6"/>
      <c r="HT22" s="6"/>
      <c r="HU22" s="15">
        <v>15</v>
      </c>
      <c r="HV22" s="9">
        <v>0</v>
      </c>
      <c r="HW22" s="9">
        <v>4.4579999999999999E-4</v>
      </c>
      <c r="HX22" s="9">
        <v>0.63802611211657945</v>
      </c>
      <c r="HY22" s="9">
        <v>0.6384719121165795</v>
      </c>
      <c r="HZ22" s="9">
        <v>1.0674607136927526E-5</v>
      </c>
      <c r="IA22" s="6">
        <v>4</v>
      </c>
      <c r="IB22" s="6"/>
      <c r="IC22" s="6"/>
      <c r="ID22" s="6"/>
      <c r="IE22" s="15">
        <v>15</v>
      </c>
      <c r="IF22" s="9">
        <v>0</v>
      </c>
      <c r="IG22" s="9">
        <v>4.0250000000000003E-4</v>
      </c>
      <c r="IH22" s="9">
        <v>0.63806941211657953</v>
      </c>
      <c r="II22" s="9">
        <v>0.6384719121165795</v>
      </c>
      <c r="IJ22" s="9">
        <v>9.6377958111559663E-6</v>
      </c>
      <c r="IK22" s="6">
        <v>4</v>
      </c>
      <c r="IL22" s="6"/>
      <c r="IM22" s="6"/>
      <c r="IN22" s="6"/>
      <c r="IO22" s="15">
        <v>15</v>
      </c>
      <c r="IP22" s="9">
        <v>0</v>
      </c>
      <c r="IQ22" s="9">
        <v>3.656E-4</v>
      </c>
      <c r="IR22" s="9">
        <v>0.63810631211657953</v>
      </c>
      <c r="IS22" s="9">
        <v>0.6384719121165795</v>
      </c>
      <c r="IT22" s="9">
        <v>8.7542314249903632E-6</v>
      </c>
      <c r="IU22" s="6">
        <v>4</v>
      </c>
      <c r="IV22" s="6"/>
      <c r="IW22" s="6"/>
      <c r="IX22" s="6"/>
      <c r="IY22" s="15">
        <v>15</v>
      </c>
      <c r="IZ22" s="9">
        <v>0</v>
      </c>
      <c r="JA22" s="9">
        <v>3.3509999999999996E-4</v>
      </c>
      <c r="JB22" s="9">
        <v>0.63813681211657947</v>
      </c>
      <c r="JC22" s="9">
        <v>0.6384719121165795</v>
      </c>
      <c r="JD22" s="9">
        <v>8.0239139784307171E-6</v>
      </c>
      <c r="JE22" s="6">
        <v>4</v>
      </c>
      <c r="JF22" s="6"/>
      <c r="JG22" s="6"/>
      <c r="JH22" s="6"/>
      <c r="JI22" s="15">
        <v>15</v>
      </c>
      <c r="JJ22" s="9">
        <v>0</v>
      </c>
      <c r="JK22" s="9">
        <v>3.3520000000000002E-4</v>
      </c>
      <c r="JL22" s="9">
        <v>0.63813671211657952</v>
      </c>
      <c r="JM22" s="9">
        <v>0.6384719121165795</v>
      </c>
      <c r="JN22" s="9">
        <v>8.0263084618620617E-6</v>
      </c>
      <c r="JO22" s="6">
        <v>4</v>
      </c>
      <c r="JP22" s="6"/>
      <c r="JQ22" s="6"/>
      <c r="JR22" s="6"/>
      <c r="JS22" s="15">
        <v>15</v>
      </c>
      <c r="JT22" s="9">
        <v>0</v>
      </c>
      <c r="JU22" s="9">
        <v>3.1780000000000003E-4</v>
      </c>
      <c r="JV22" s="9">
        <v>0.63815411211657946</v>
      </c>
      <c r="JW22" s="9">
        <v>0.6384719121165795</v>
      </c>
      <c r="JX22" s="9">
        <v>7.609668344808363E-6</v>
      </c>
      <c r="JY22" s="6">
        <v>4</v>
      </c>
      <c r="JZ22" s="6"/>
      <c r="KA22" s="6"/>
      <c r="KB22" s="6"/>
      <c r="KC22" s="15">
        <v>15</v>
      </c>
      <c r="KD22" s="9">
        <v>0</v>
      </c>
      <c r="KE22" s="9">
        <v>3.1730000000000001E-4</v>
      </c>
      <c r="KF22" s="9">
        <v>0.63815461211657953</v>
      </c>
      <c r="KG22" s="9">
        <v>0.6384719121165795</v>
      </c>
      <c r="KH22" s="9">
        <v>7.5976959276516473E-6</v>
      </c>
      <c r="KI22" s="6">
        <v>4</v>
      </c>
      <c r="KJ22" s="6"/>
      <c r="KK22" s="6"/>
      <c r="KL22" s="6"/>
      <c r="KM22" s="15">
        <v>15</v>
      </c>
      <c r="KN22" s="9">
        <v>0</v>
      </c>
      <c r="KO22" s="9">
        <v>3.4039999999999998E-4</v>
      </c>
      <c r="KP22" s="9">
        <v>0.63813151211657948</v>
      </c>
      <c r="KQ22" s="9">
        <v>0.6384719121165795</v>
      </c>
      <c r="KR22" s="9">
        <v>8.1508216002919015E-6</v>
      </c>
      <c r="KS22" s="6">
        <v>4</v>
      </c>
      <c r="KT22" s="6"/>
      <c r="KU22" s="6"/>
      <c r="KV22" s="6"/>
      <c r="KW22" s="15">
        <v>15</v>
      </c>
      <c r="KX22" s="9">
        <v>0</v>
      </c>
      <c r="KY22" s="9">
        <v>3.4700000000000003E-4</v>
      </c>
      <c r="KZ22" s="9">
        <v>0.63812491211657951</v>
      </c>
      <c r="LA22" s="9">
        <v>0.6384719121165795</v>
      </c>
      <c r="LB22" s="9">
        <v>8.3088575067605475E-6</v>
      </c>
      <c r="LC22" s="6">
        <v>4</v>
      </c>
    </row>
    <row r="23" spans="1:315">
      <c r="A23" s="6">
        <v>16</v>
      </c>
      <c r="B23">
        <v>1.7112850743747521E-2</v>
      </c>
      <c r="C23">
        <f>1-Table4689[[#This Row],[qx (tau)]]</f>
        <v>0.98288714925625253</v>
      </c>
      <c r="D23" s="6"/>
      <c r="E23" s="6"/>
      <c r="F23" s="6"/>
      <c r="G23" s="6"/>
      <c r="H23" s="15">
        <f t="shared" si="4"/>
        <v>16</v>
      </c>
      <c r="I23" s="9">
        <f>I22+1/35</f>
        <v>2.8571428571428571E-2</v>
      </c>
      <c r="J23" s="9" cm="1">
        <f t="array" ref="J23">VLOOKUP($G$13,'qx Malaria'!$B$62:$I$91,(N23),FALSE)/(1-nigeria!I23*INDEX($E$6:$G$11,N23,2))</f>
        <v>3.5344761062249084E-4</v>
      </c>
      <c r="K23" s="9">
        <f t="shared" ref="K23:K56" si="9">$G$9/(1-I23*$F$9)</f>
        <v>0.6499819177702939</v>
      </c>
      <c r="L23" s="9">
        <f t="shared" si="2"/>
        <v>0.65033536538091641</v>
      </c>
      <c r="M23" s="9">
        <f>(J23*Table4689[[#This Row],[qx (tau)]])/L23</f>
        <v>9.3005801749288739E-6</v>
      </c>
      <c r="N23" s="6">
        <f t="shared" si="3"/>
        <v>4</v>
      </c>
      <c r="P23" s="6"/>
      <c r="Q23" s="6"/>
      <c r="R23" s="6"/>
      <c r="S23" s="15">
        <v>16</v>
      </c>
      <c r="T23" s="9">
        <v>2.8571428571428571E-2</v>
      </c>
      <c r="U23" s="9">
        <v>4.0794169468100162E-4</v>
      </c>
      <c r="V23" s="9">
        <v>0.64992742368623535</v>
      </c>
      <c r="W23" s="9">
        <v>0.6503353653809163</v>
      </c>
      <c r="X23" s="9">
        <v>1.0734531297000041E-5</v>
      </c>
      <c r="Y23" s="6">
        <v>4</v>
      </c>
      <c r="Z23" s="6"/>
      <c r="AA23" s="6"/>
      <c r="AB23" s="6"/>
      <c r="AC23" s="15">
        <v>16</v>
      </c>
      <c r="AD23" s="9">
        <v>2.8571428571428571E-2</v>
      </c>
      <c r="AE23" s="9">
        <v>4.18433079088528E-4</v>
      </c>
      <c r="AF23" s="9">
        <v>0.64991693230182779</v>
      </c>
      <c r="AG23" s="9">
        <v>0.6503353653809163</v>
      </c>
      <c r="AH23" s="9">
        <v>1.1010600391529629E-5</v>
      </c>
      <c r="AI23" s="6">
        <v>4</v>
      </c>
      <c r="AJ23" s="6"/>
      <c r="AK23" s="6"/>
      <c r="AL23" s="6"/>
      <c r="AM23" s="15">
        <v>16</v>
      </c>
      <c r="AN23" s="9">
        <v>2.8571428571428571E-2</v>
      </c>
      <c r="AO23" s="9">
        <v>4.3432294285138356E-4</v>
      </c>
      <c r="AP23" s="9">
        <v>0.6499010424380649</v>
      </c>
      <c r="AQ23" s="9">
        <v>0.6503353653809163</v>
      </c>
      <c r="AR23" s="9">
        <v>1.1428724457030757E-5</v>
      </c>
      <c r="AS23" s="6">
        <v>4</v>
      </c>
      <c r="AT23" s="6"/>
      <c r="AU23" s="6"/>
      <c r="AV23" s="6"/>
      <c r="AW23" s="15">
        <v>16</v>
      </c>
      <c r="AX23" s="9">
        <v>2.8571428571428571E-2</v>
      </c>
      <c r="AY23" s="9">
        <v>4.4308273954116282E-4</v>
      </c>
      <c r="AZ23" s="9">
        <v>0.64989228264137522</v>
      </c>
      <c r="BA23" s="9">
        <v>0.65033536538091641</v>
      </c>
      <c r="BB23" s="9">
        <v>1.1659228749550604E-5</v>
      </c>
      <c r="BC23" s="6">
        <v>4</v>
      </c>
      <c r="BD23" s="6"/>
      <c r="BE23" s="6"/>
      <c r="BF23" s="6"/>
      <c r="BG23" s="15">
        <v>16</v>
      </c>
      <c r="BH23" s="9">
        <v>2.8571428571428571E-2</v>
      </c>
      <c r="BI23" s="9">
        <v>4.4888865130066768E-4</v>
      </c>
      <c r="BJ23" s="9">
        <v>0.64988647672961575</v>
      </c>
      <c r="BK23" s="9">
        <v>0.65033536538091641</v>
      </c>
      <c r="BL23" s="9">
        <v>1.1812004850406784E-5</v>
      </c>
      <c r="BM23" s="6">
        <v>4</v>
      </c>
      <c r="BN23" s="6"/>
      <c r="BO23" s="6"/>
      <c r="BP23" s="6"/>
      <c r="BQ23" s="15">
        <v>16</v>
      </c>
      <c r="BR23" s="9">
        <v>2.8571428571428571E-2</v>
      </c>
      <c r="BS23" s="9">
        <v>4.552038535653923E-4</v>
      </c>
      <c r="BT23" s="9">
        <v>0.64988016152735095</v>
      </c>
      <c r="BU23" s="9">
        <v>0.6503353653809163</v>
      </c>
      <c r="BV23" s="9">
        <v>1.1978182363618772E-5</v>
      </c>
      <c r="BW23" s="6">
        <v>4</v>
      </c>
      <c r="BX23" s="6"/>
      <c r="BY23" s="6"/>
      <c r="BZ23" s="6"/>
      <c r="CA23" s="15">
        <v>16</v>
      </c>
      <c r="CB23" s="9">
        <v>2.8571428571428571E-2</v>
      </c>
      <c r="CC23" s="9">
        <v>4.5876888710193046E-4</v>
      </c>
      <c r="CD23" s="9">
        <v>0.64987659649381446</v>
      </c>
      <c r="CE23" s="9">
        <v>0.65033536538091641</v>
      </c>
      <c r="CF23" s="9">
        <v>1.2071992250109407E-5</v>
      </c>
      <c r="CG23" s="6">
        <v>4</v>
      </c>
      <c r="CH23" s="6"/>
      <c r="CI23" s="6"/>
      <c r="CJ23" s="6"/>
      <c r="CK23" s="15">
        <v>16</v>
      </c>
      <c r="CL23" s="9">
        <v>2.8571428571428571E-2</v>
      </c>
      <c r="CM23" s="9">
        <v>4.6437108265934746E-4</v>
      </c>
      <c r="CN23" s="9">
        <v>0.64987099429825701</v>
      </c>
      <c r="CO23" s="9">
        <v>0.65033536538091641</v>
      </c>
      <c r="CP23" s="9">
        <v>1.2219407786023266E-5</v>
      </c>
      <c r="CQ23" s="6">
        <v>4</v>
      </c>
      <c r="CR23" s="6"/>
      <c r="CS23" s="6"/>
      <c r="CT23" s="6"/>
      <c r="CU23" s="15">
        <v>16</v>
      </c>
      <c r="CV23" s="9">
        <v>2.8571428571428571E-2</v>
      </c>
      <c r="CW23" s="9">
        <v>4.6722310948857788E-4</v>
      </c>
      <c r="CX23" s="9">
        <v>0.64986814227142775</v>
      </c>
      <c r="CY23" s="9">
        <v>0.6503353653809163</v>
      </c>
      <c r="CZ23" s="9">
        <v>1.2294455695215777E-5</v>
      </c>
      <c r="DA23" s="6">
        <v>4</v>
      </c>
      <c r="DB23" s="6"/>
      <c r="DC23" s="6"/>
      <c r="DD23" s="6"/>
      <c r="DE23" s="15">
        <v>16</v>
      </c>
      <c r="DF23" s="9">
        <v>2.8571428571428571E-2</v>
      </c>
      <c r="DG23" s="9">
        <v>4.6926027150945678E-4</v>
      </c>
      <c r="DH23" s="9">
        <v>0.6498661051094069</v>
      </c>
      <c r="DI23" s="9">
        <v>0.65033536538091641</v>
      </c>
      <c r="DJ23" s="9">
        <v>1.2348061344638997E-5</v>
      </c>
      <c r="DK23" s="6">
        <v>4</v>
      </c>
      <c r="DL23" s="6"/>
      <c r="DM23" s="6"/>
      <c r="DN23" s="6"/>
      <c r="DO23" s="15">
        <v>16</v>
      </c>
      <c r="DP23" s="9">
        <v>2.8571428571428571E-2</v>
      </c>
      <c r="DQ23" s="9">
        <v>4.8963189171824593E-4</v>
      </c>
      <c r="DR23" s="9">
        <v>0.64984573348919805</v>
      </c>
      <c r="DS23" s="9">
        <v>0.6503353653809163</v>
      </c>
      <c r="DT23" s="9">
        <v>1.2884117838871211E-5</v>
      </c>
      <c r="DU23" s="6">
        <v>4</v>
      </c>
      <c r="DV23" s="6"/>
      <c r="DW23" s="6"/>
      <c r="DX23" s="6"/>
      <c r="DY23" s="15">
        <v>16</v>
      </c>
      <c r="DZ23" s="9">
        <v>2.8571428571428571E-2</v>
      </c>
      <c r="EA23" s="9">
        <v>4.9177091184016879E-4</v>
      </c>
      <c r="EB23" s="9">
        <v>0.64984359446907614</v>
      </c>
      <c r="EC23" s="9">
        <v>0.6503353653809163</v>
      </c>
      <c r="ED23" s="9">
        <v>1.2940403770765593E-5</v>
      </c>
      <c r="EE23" s="6">
        <v>4</v>
      </c>
      <c r="EF23" s="6"/>
      <c r="EG23" s="6"/>
      <c r="EH23" s="6"/>
      <c r="EI23" s="15">
        <v>16</v>
      </c>
      <c r="EJ23" s="9">
        <v>2.8571428571428571E-2</v>
      </c>
      <c r="EK23" s="9">
        <v>5.1092023483643046E-4</v>
      </c>
      <c r="EL23" s="9">
        <v>0.64982444514607995</v>
      </c>
      <c r="EM23" s="9">
        <v>0.65033536538091641</v>
      </c>
      <c r="EN23" s="9">
        <v>1.3444296875343867E-5</v>
      </c>
      <c r="EO23" s="6">
        <v>4</v>
      </c>
      <c r="EP23" s="6"/>
      <c r="EQ23" s="6"/>
      <c r="ER23" s="6"/>
      <c r="ES23" s="15">
        <v>16</v>
      </c>
      <c r="ET23" s="9">
        <v>2.8571428571428571E-2</v>
      </c>
      <c r="EU23" s="9">
        <v>5.1153138344269412E-4</v>
      </c>
      <c r="EV23" s="9">
        <v>0.64982383399747368</v>
      </c>
      <c r="EW23" s="9">
        <v>0.65033536538091641</v>
      </c>
      <c r="EX23" s="9">
        <v>1.3460378570170834E-5</v>
      </c>
      <c r="EY23" s="6">
        <v>4</v>
      </c>
      <c r="EZ23" s="6"/>
      <c r="FA23" s="6"/>
      <c r="FB23" s="6"/>
      <c r="FC23" s="15">
        <v>16</v>
      </c>
      <c r="FD23" s="9">
        <v>2.8571428571428571E-2</v>
      </c>
      <c r="FE23" s="9">
        <v>5.0633662028945297E-4</v>
      </c>
      <c r="FF23" s="9">
        <v>0.64982902876062687</v>
      </c>
      <c r="FG23" s="9">
        <v>0.6503353653809163</v>
      </c>
      <c r="FH23" s="9">
        <v>1.3323684164141623E-5</v>
      </c>
      <c r="FI23" s="6">
        <v>4</v>
      </c>
      <c r="FJ23" s="6"/>
      <c r="FK23" s="6"/>
      <c r="FL23" s="6"/>
      <c r="FM23" s="15">
        <v>16</v>
      </c>
      <c r="FN23" s="9">
        <v>2.8571428571428571E-2</v>
      </c>
      <c r="FO23" s="9">
        <v>5.1438341027192471E-4</v>
      </c>
      <c r="FP23" s="9">
        <v>0.64982098197064442</v>
      </c>
      <c r="FQ23" s="9">
        <v>0.6503353653809163</v>
      </c>
      <c r="FR23" s="9">
        <v>1.3535426479363348E-5</v>
      </c>
      <c r="FS23" s="6">
        <v>4</v>
      </c>
      <c r="FT23" s="6"/>
      <c r="FU23" s="6"/>
      <c r="FV23" s="6"/>
      <c r="FW23" s="15">
        <v>16</v>
      </c>
      <c r="FX23" s="9">
        <v>2.8571428571428571E-2</v>
      </c>
      <c r="FY23" s="9">
        <v>5.3607918579428508E-4</v>
      </c>
      <c r="FZ23" s="9">
        <v>0.64979928619512206</v>
      </c>
      <c r="GA23" s="9">
        <v>0.6503353653809163</v>
      </c>
      <c r="GB23" s="9">
        <v>1.4106326645720655E-5</v>
      </c>
      <c r="GC23" s="6">
        <v>4</v>
      </c>
      <c r="GD23" s="6"/>
      <c r="GE23" s="6"/>
      <c r="GF23" s="6"/>
      <c r="GG23" s="15">
        <v>16</v>
      </c>
      <c r="GH23" s="9">
        <v>2.8571428571428571E-2</v>
      </c>
      <c r="GI23" s="9">
        <v>5.2742124720554968E-4</v>
      </c>
      <c r="GJ23" s="9">
        <v>0.64980794413371079</v>
      </c>
      <c r="GK23" s="9">
        <v>0.6503353653809163</v>
      </c>
      <c r="GL23" s="9">
        <v>1.3878502635671962E-5</v>
      </c>
      <c r="GM23" s="6">
        <v>4</v>
      </c>
      <c r="GN23" s="6"/>
      <c r="GO23" s="6"/>
      <c r="GP23" s="6"/>
      <c r="GQ23" s="15">
        <v>16</v>
      </c>
      <c r="GR23" s="9">
        <v>2.8571428571428571E-2</v>
      </c>
      <c r="GS23" s="9">
        <v>5.5696009650829388E-4</v>
      </c>
      <c r="GT23" s="9">
        <v>0.64977840528440811</v>
      </c>
      <c r="GU23" s="9">
        <v>0.65033536538091641</v>
      </c>
      <c r="GV23" s="9">
        <v>1.4655784552308667E-5</v>
      </c>
      <c r="GW23" s="6">
        <v>4</v>
      </c>
      <c r="GX23" s="6"/>
      <c r="GY23" s="6"/>
      <c r="GZ23" s="6"/>
      <c r="HA23" s="15">
        <v>16</v>
      </c>
      <c r="HB23" s="9">
        <v>2.8571428571428571E-2</v>
      </c>
      <c r="HC23" s="9">
        <v>5.271156729024178E-4</v>
      </c>
      <c r="HD23" s="9">
        <v>0.64980824970801399</v>
      </c>
      <c r="HE23" s="9">
        <v>0.65033536538091641</v>
      </c>
      <c r="HF23" s="9">
        <v>1.3870461788258477E-5</v>
      </c>
      <c r="HG23" s="6">
        <v>4</v>
      </c>
      <c r="HH23" s="6"/>
      <c r="HI23" s="6"/>
      <c r="HJ23" s="6"/>
      <c r="HK23" s="15">
        <v>16</v>
      </c>
      <c r="HL23" s="9">
        <v>2.8571428571428571E-2</v>
      </c>
      <c r="HM23" s="9">
        <v>4.9278949285060829E-4</v>
      </c>
      <c r="HN23" s="9">
        <v>0.64984257588806571</v>
      </c>
      <c r="HO23" s="9">
        <v>0.6503353653809163</v>
      </c>
      <c r="HP23" s="9">
        <v>1.2967206595477206E-5</v>
      </c>
      <c r="HQ23" s="6">
        <v>4</v>
      </c>
      <c r="HR23" s="6"/>
      <c r="HS23" s="6"/>
      <c r="HT23" s="6"/>
      <c r="HU23" s="15">
        <v>16</v>
      </c>
      <c r="HV23" s="9">
        <v>2.8571428571428571E-2</v>
      </c>
      <c r="HW23" s="9">
        <v>4.5408341445390895E-4</v>
      </c>
      <c r="HX23" s="9">
        <v>0.64988128196646233</v>
      </c>
      <c r="HY23" s="9">
        <v>0.65033536538091619</v>
      </c>
      <c r="HZ23" s="9">
        <v>1.1948699256436003E-5</v>
      </c>
      <c r="IA23" s="6">
        <v>4</v>
      </c>
      <c r="IB23" s="6"/>
      <c r="IC23" s="6"/>
      <c r="ID23" s="6"/>
      <c r="IE23" s="15">
        <v>16</v>
      </c>
      <c r="IF23" s="9">
        <v>2.8571428571428571E-2</v>
      </c>
      <c r="IG23" s="9">
        <v>4.0997885670188058E-4</v>
      </c>
      <c r="IH23" s="9">
        <v>0.6499253865242145</v>
      </c>
      <c r="II23" s="9">
        <v>0.65033536538091641</v>
      </c>
      <c r="IJ23" s="9">
        <v>1.0788136946423261E-5</v>
      </c>
      <c r="IK23" s="6">
        <v>4</v>
      </c>
      <c r="IL23" s="6"/>
      <c r="IM23" s="6"/>
      <c r="IN23" s="6"/>
      <c r="IO23" s="15">
        <v>16</v>
      </c>
      <c r="IP23" s="9">
        <v>2.8571428571428571E-2</v>
      </c>
      <c r="IQ23" s="9">
        <v>3.7239321741666469E-4</v>
      </c>
      <c r="IR23" s="9">
        <v>0.64996297216349974</v>
      </c>
      <c r="IS23" s="9">
        <v>0.65033536538091641</v>
      </c>
      <c r="IT23" s="9">
        <v>9.7991127145648313E-6</v>
      </c>
      <c r="IU23" s="6">
        <v>4</v>
      </c>
      <c r="IV23" s="6"/>
      <c r="IW23" s="6"/>
      <c r="IX23" s="6"/>
      <c r="IY23" s="15">
        <v>16</v>
      </c>
      <c r="IZ23" s="9">
        <v>2.8571428571428571E-2</v>
      </c>
      <c r="JA23" s="9">
        <v>3.4132649659826124E-4</v>
      </c>
      <c r="JB23" s="9">
        <v>0.64999403888431806</v>
      </c>
      <c r="JC23" s="9">
        <v>0.6503353653809163</v>
      </c>
      <c r="JD23" s="9">
        <v>8.9816265608607061E-6</v>
      </c>
      <c r="JE23" s="6">
        <v>4</v>
      </c>
      <c r="JF23" s="6"/>
      <c r="JG23" s="6"/>
      <c r="JH23" s="6"/>
      <c r="JI23" s="15">
        <v>16</v>
      </c>
      <c r="JJ23" s="9">
        <v>2.8571428571428571E-2</v>
      </c>
      <c r="JK23" s="9">
        <v>3.4142835469930526E-4</v>
      </c>
      <c r="JL23" s="9">
        <v>0.64999393702621699</v>
      </c>
      <c r="JM23" s="9">
        <v>0.6503353653809163</v>
      </c>
      <c r="JN23" s="9">
        <v>8.9843068433318701E-6</v>
      </c>
      <c r="JO23" s="6">
        <v>4</v>
      </c>
      <c r="JP23" s="6"/>
      <c r="JQ23" s="6"/>
      <c r="JR23" s="6"/>
      <c r="JS23" s="15">
        <v>16</v>
      </c>
      <c r="JT23" s="9">
        <v>2.8571428571428571E-2</v>
      </c>
      <c r="JU23" s="9">
        <v>3.2370504511765877E-4</v>
      </c>
      <c r="JV23" s="9">
        <v>0.6500116603357986</v>
      </c>
      <c r="JW23" s="9">
        <v>0.6503353653809163</v>
      </c>
      <c r="JX23" s="9">
        <v>8.5179376933498454E-6</v>
      </c>
      <c r="JY23" s="6">
        <v>4</v>
      </c>
      <c r="JZ23" s="6"/>
      <c r="KA23" s="6"/>
      <c r="KB23" s="6"/>
      <c r="KC23" s="15">
        <v>16</v>
      </c>
      <c r="KD23" s="9">
        <v>2.8571428571428571E-2</v>
      </c>
      <c r="KE23" s="9">
        <v>3.2319575461243902E-4</v>
      </c>
      <c r="KF23" s="9">
        <v>0.65001216962630393</v>
      </c>
      <c r="KG23" s="9">
        <v>0.65033536538091641</v>
      </c>
      <c r="KH23" s="9">
        <v>8.5045362809940389E-6</v>
      </c>
      <c r="KI23" s="6">
        <v>4</v>
      </c>
      <c r="KJ23" s="6"/>
      <c r="KK23" s="6"/>
      <c r="KL23" s="6"/>
      <c r="KM23" s="15">
        <v>16</v>
      </c>
      <c r="KN23" s="9">
        <v>2.8571428571428571E-2</v>
      </c>
      <c r="KO23" s="9">
        <v>3.4672497595359037E-4</v>
      </c>
      <c r="KP23" s="9">
        <v>0.64998864040496274</v>
      </c>
      <c r="KQ23" s="9">
        <v>0.6503353653809163</v>
      </c>
      <c r="KR23" s="9">
        <v>9.1236815318322433E-6</v>
      </c>
      <c r="KS23" s="6">
        <v>4</v>
      </c>
      <c r="KT23" s="6"/>
      <c r="KU23" s="6"/>
      <c r="KV23" s="6"/>
      <c r="KW23" s="15">
        <v>16</v>
      </c>
      <c r="KX23" s="9">
        <v>2.8571428571428571E-2</v>
      </c>
      <c r="KY23" s="9">
        <v>3.5344761062249084E-4</v>
      </c>
      <c r="KZ23" s="9">
        <v>0.6499819177702939</v>
      </c>
      <c r="LA23" s="9">
        <v>0.65033536538091641</v>
      </c>
      <c r="LB23" s="9">
        <v>9.3005801749288739E-6</v>
      </c>
      <c r="LC23" s="6">
        <v>4</v>
      </c>
    </row>
    <row r="24" spans="1:315">
      <c r="A24" s="6">
        <v>17</v>
      </c>
      <c r="B24">
        <v>1.8788221361360005E-2</v>
      </c>
      <c r="C24">
        <f>1-Table4689[[#This Row],[qx (tau)]]</f>
        <v>0.98121177863863995</v>
      </c>
      <c r="D24" s="6"/>
      <c r="E24" s="6"/>
      <c r="F24" s="6"/>
      <c r="G24" s="6"/>
      <c r="H24" s="15">
        <f t="shared" si="4"/>
        <v>17</v>
      </c>
      <c r="I24" s="9">
        <f>I23+1/35</f>
        <v>5.7142857142857141E-2</v>
      </c>
      <c r="J24" s="9" cm="1">
        <f t="array" ref="J24">VLOOKUP($G$13,'qx Malaria'!$B$62:$I$91,(N24),FALSE)/(1-nigeria!I24*INDEX($E$6:$G$11,N24,2))</f>
        <v>3.6013936390282784E-4</v>
      </c>
      <c r="K24" s="9">
        <f t="shared" si="9"/>
        <v>0.66228789608130501</v>
      </c>
      <c r="L24" s="9">
        <f t="shared" si="2"/>
        <v>0.66264803544520778</v>
      </c>
      <c r="M24" s="9">
        <f>(J24*Table4689[[#This Row],[qx (tau)]])/L24</f>
        <v>1.0211119218665826E-5</v>
      </c>
      <c r="N24" s="6">
        <f t="shared" si="3"/>
        <v>4</v>
      </c>
      <c r="P24" s="6"/>
      <c r="Q24" s="6"/>
      <c r="R24" s="6"/>
      <c r="S24" s="15">
        <v>17</v>
      </c>
      <c r="T24" s="9">
        <v>5.7142857142857141E-2</v>
      </c>
      <c r="U24" s="9">
        <v>4.1566517361118886E-4</v>
      </c>
      <c r="V24" s="9">
        <v>0.66223237027159665</v>
      </c>
      <c r="W24" s="9">
        <v>0.66264803544520778</v>
      </c>
      <c r="X24" s="9">
        <v>1.1785456043445713E-5</v>
      </c>
      <c r="Y24" s="6">
        <v>4</v>
      </c>
      <c r="Z24" s="6"/>
      <c r="AA24" s="6"/>
      <c r="AB24" s="6"/>
      <c r="AC24" s="15">
        <v>17</v>
      </c>
      <c r="AD24" s="9">
        <v>5.7142857142857141E-2</v>
      </c>
      <c r="AE24" s="9">
        <v>4.2635518931205091E-4</v>
      </c>
      <c r="AF24" s="9">
        <v>0.66222168025589578</v>
      </c>
      <c r="AG24" s="9">
        <v>0.66264803544520778</v>
      </c>
      <c r="AH24" s="9">
        <v>1.2088552665786514E-5</v>
      </c>
      <c r="AI24" s="6">
        <v>4</v>
      </c>
      <c r="AJ24" s="6"/>
      <c r="AK24" s="6"/>
      <c r="AL24" s="6"/>
      <c r="AM24" s="15">
        <v>17</v>
      </c>
      <c r="AN24" s="9">
        <v>5.7142857142857141E-2</v>
      </c>
      <c r="AO24" s="9">
        <v>4.4254589270364779E-4</v>
      </c>
      <c r="AP24" s="9">
        <v>0.66220548955250413</v>
      </c>
      <c r="AQ24" s="9">
        <v>0.66264803544520778</v>
      </c>
      <c r="AR24" s="9">
        <v>1.2547611627778408E-5</v>
      </c>
      <c r="AS24" s="6">
        <v>4</v>
      </c>
      <c r="AT24" s="6"/>
      <c r="AU24" s="6"/>
      <c r="AV24" s="6"/>
      <c r="AW24" s="15">
        <v>17</v>
      </c>
      <c r="AX24" s="9">
        <v>5.7142857142857141E-2</v>
      </c>
      <c r="AY24" s="9">
        <v>4.5147153688106657E-4</v>
      </c>
      <c r="AZ24" s="9">
        <v>0.66219656390832682</v>
      </c>
      <c r="BA24" s="9">
        <v>0.66264803544520789</v>
      </c>
      <c r="BB24" s="9">
        <v>1.2800682594004706E-5</v>
      </c>
      <c r="BC24" s="6">
        <v>4</v>
      </c>
      <c r="BD24" s="6"/>
      <c r="BE24" s="6"/>
      <c r="BF24" s="6"/>
      <c r="BG24" s="15">
        <v>17</v>
      </c>
      <c r="BH24" s="9">
        <v>5.7142857142857141E-2</v>
      </c>
      <c r="BI24" s="9">
        <v>4.5738737081261159E-4</v>
      </c>
      <c r="BJ24" s="9">
        <v>0.66219064807439532</v>
      </c>
      <c r="BK24" s="9">
        <v>0.66264803544520789</v>
      </c>
      <c r="BL24" s="9">
        <v>1.2968415676270977E-5</v>
      </c>
      <c r="BM24" s="6">
        <v>4</v>
      </c>
      <c r="BN24" s="6"/>
      <c r="BO24" s="6"/>
      <c r="BP24" s="6"/>
      <c r="BQ24" s="15">
        <v>17</v>
      </c>
      <c r="BR24" s="9">
        <v>5.7142857142857141E-2</v>
      </c>
      <c r="BS24" s="9">
        <v>4.6382213754516928E-4</v>
      </c>
      <c r="BT24" s="9">
        <v>0.66218421330766264</v>
      </c>
      <c r="BU24" s="9">
        <v>0.66264803544520778</v>
      </c>
      <c r="BV24" s="9">
        <v>1.3150862186806217E-5</v>
      </c>
      <c r="BW24" s="6">
        <v>4</v>
      </c>
      <c r="BX24" s="6"/>
      <c r="BY24" s="6"/>
      <c r="BZ24" s="6"/>
      <c r="CA24" s="15">
        <v>17</v>
      </c>
      <c r="CB24" s="9">
        <v>5.7142857142857141E-2</v>
      </c>
      <c r="CC24" s="9">
        <v>4.6745466715225837E-4</v>
      </c>
      <c r="CD24" s="9">
        <v>0.66218058077805564</v>
      </c>
      <c r="CE24" s="9">
        <v>0.66264803544520789</v>
      </c>
      <c r="CF24" s="9">
        <v>1.325385618468901E-5</v>
      </c>
      <c r="CG24" s="6">
        <v>4</v>
      </c>
      <c r="CH24" s="6"/>
      <c r="CI24" s="6"/>
      <c r="CJ24" s="6"/>
      <c r="CK24" s="15">
        <v>17</v>
      </c>
      <c r="CL24" s="9">
        <v>5.7142857142857141E-2</v>
      </c>
      <c r="CM24" s="9">
        <v>4.731629279633983E-4</v>
      </c>
      <c r="CN24" s="9">
        <v>0.66217487251724449</v>
      </c>
      <c r="CO24" s="9">
        <v>0.66264803544520789</v>
      </c>
      <c r="CP24" s="9">
        <v>1.3415703895647693E-5</v>
      </c>
      <c r="CQ24" s="6">
        <v>4</v>
      </c>
      <c r="CR24" s="6"/>
      <c r="CS24" s="6"/>
      <c r="CT24" s="6"/>
      <c r="CU24" s="15">
        <v>17</v>
      </c>
      <c r="CV24" s="9">
        <v>5.7142857142857141E-2</v>
      </c>
      <c r="CW24" s="9">
        <v>4.7606895164906951E-4</v>
      </c>
      <c r="CX24" s="9">
        <v>0.66217196649355881</v>
      </c>
      <c r="CY24" s="9">
        <v>0.66264803544520789</v>
      </c>
      <c r="CZ24" s="9">
        <v>1.3498099093953929E-5</v>
      </c>
      <c r="DA24" s="6">
        <v>4</v>
      </c>
      <c r="DB24" s="6"/>
      <c r="DC24" s="6"/>
      <c r="DD24" s="6"/>
      <c r="DE24" s="15">
        <v>17</v>
      </c>
      <c r="DF24" s="9">
        <v>5.7142857142857141E-2</v>
      </c>
      <c r="DG24" s="9">
        <v>4.7814468285312036E-4</v>
      </c>
      <c r="DH24" s="9">
        <v>0.66216989076235477</v>
      </c>
      <c r="DI24" s="9">
        <v>0.66264803544520789</v>
      </c>
      <c r="DJ24" s="9">
        <v>1.3556952807029812E-5</v>
      </c>
      <c r="DK24" s="6">
        <v>4</v>
      </c>
      <c r="DL24" s="6"/>
      <c r="DM24" s="6"/>
      <c r="DN24" s="6"/>
      <c r="DO24" s="15">
        <v>17</v>
      </c>
      <c r="DP24" s="9">
        <v>5.7142857142857141E-2</v>
      </c>
      <c r="DQ24" s="9">
        <v>4.9890199489362923E-4</v>
      </c>
      <c r="DR24" s="9">
        <v>0.66214913345031423</v>
      </c>
      <c r="DS24" s="9">
        <v>0.66264803544520789</v>
      </c>
      <c r="DT24" s="9">
        <v>1.414548993778865E-5</v>
      </c>
      <c r="DU24" s="6">
        <v>4</v>
      </c>
      <c r="DV24" s="6"/>
      <c r="DW24" s="6"/>
      <c r="DX24" s="6"/>
      <c r="DY24" s="15">
        <v>17</v>
      </c>
      <c r="DZ24" s="9">
        <v>5.7142857142857141E-2</v>
      </c>
      <c r="EA24" s="9">
        <v>5.0108151265788263E-4</v>
      </c>
      <c r="EB24" s="9">
        <v>0.66214695393254996</v>
      </c>
      <c r="EC24" s="9">
        <v>0.66264803544520789</v>
      </c>
      <c r="ED24" s="9">
        <v>1.4207286336518326E-5</v>
      </c>
      <c r="EE24" s="6">
        <v>4</v>
      </c>
      <c r="EF24" s="6"/>
      <c r="EG24" s="6"/>
      <c r="EH24" s="6"/>
      <c r="EI24" s="15">
        <v>17</v>
      </c>
      <c r="EJ24" s="9">
        <v>5.7142857142857141E-2</v>
      </c>
      <c r="EK24" s="9">
        <v>5.205933859759609E-4</v>
      </c>
      <c r="EL24" s="9">
        <v>0.66212744205923191</v>
      </c>
      <c r="EM24" s="9">
        <v>0.66264803544520789</v>
      </c>
      <c r="EN24" s="9">
        <v>1.4760511239431634E-5</v>
      </c>
      <c r="EO24" s="6">
        <v>4</v>
      </c>
      <c r="EP24" s="6"/>
      <c r="EQ24" s="6"/>
      <c r="ER24" s="6"/>
      <c r="ES24" s="15">
        <v>17</v>
      </c>
      <c r="ET24" s="9">
        <v>5.7142857142857141E-2</v>
      </c>
      <c r="EU24" s="9">
        <v>5.2121610533717617E-4</v>
      </c>
      <c r="EV24" s="9">
        <v>0.66212681933987072</v>
      </c>
      <c r="EW24" s="9">
        <v>0.66264803544520789</v>
      </c>
      <c r="EX24" s="9">
        <v>1.47781673533544E-5</v>
      </c>
      <c r="EY24" s="6">
        <v>4</v>
      </c>
      <c r="EZ24" s="6"/>
      <c r="FA24" s="6"/>
      <c r="FB24" s="6"/>
      <c r="FC24" s="15">
        <v>17</v>
      </c>
      <c r="FD24" s="9">
        <v>5.7142857142857141E-2</v>
      </c>
      <c r="FE24" s="9">
        <v>5.1592299076684642E-4</v>
      </c>
      <c r="FF24" s="9">
        <v>0.66213211245444104</v>
      </c>
      <c r="FG24" s="9">
        <v>0.66264803544520789</v>
      </c>
      <c r="FH24" s="9">
        <v>1.4628090385010897E-5</v>
      </c>
      <c r="FI24" s="6">
        <v>4</v>
      </c>
      <c r="FJ24" s="6"/>
      <c r="FK24" s="6"/>
      <c r="FL24" s="6"/>
      <c r="FM24" s="15">
        <v>17</v>
      </c>
      <c r="FN24" s="9">
        <v>5.7142857142857141E-2</v>
      </c>
      <c r="FO24" s="9">
        <v>5.2412212902284744E-4</v>
      </c>
      <c r="FP24" s="9">
        <v>0.66212391331618503</v>
      </c>
      <c r="FQ24" s="9">
        <v>0.66264803544520789</v>
      </c>
      <c r="FR24" s="9">
        <v>1.4860562551660636E-5</v>
      </c>
      <c r="FS24" s="6">
        <v>4</v>
      </c>
      <c r="FT24" s="6"/>
      <c r="FU24" s="6"/>
      <c r="FV24" s="6"/>
      <c r="FW24" s="15">
        <v>17</v>
      </c>
      <c r="FX24" s="9">
        <v>5.7142857142857141E-2</v>
      </c>
      <c r="FY24" s="9">
        <v>5.462286663459894E-4</v>
      </c>
      <c r="FZ24" s="9">
        <v>0.66210180677886188</v>
      </c>
      <c r="GA24" s="9">
        <v>0.66264803544520789</v>
      </c>
      <c r="GB24" s="9">
        <v>1.5487354595918799E-5</v>
      </c>
      <c r="GC24" s="6">
        <v>4</v>
      </c>
      <c r="GD24" s="6"/>
      <c r="GE24" s="6"/>
      <c r="GF24" s="6"/>
      <c r="GG24" s="15">
        <v>17</v>
      </c>
      <c r="GH24" s="9">
        <v>5.7142857142857141E-2</v>
      </c>
      <c r="GI24" s="9">
        <v>5.3740680872877312E-4</v>
      </c>
      <c r="GJ24" s="9">
        <v>0.66211062863647907</v>
      </c>
      <c r="GK24" s="9">
        <v>0.66264803544520789</v>
      </c>
      <c r="GL24" s="9">
        <v>1.5237226315346294E-5</v>
      </c>
      <c r="GM24" s="6">
        <v>4</v>
      </c>
      <c r="GN24" s="6"/>
      <c r="GO24" s="6"/>
      <c r="GP24" s="6"/>
      <c r="GQ24" s="15">
        <v>17</v>
      </c>
      <c r="GR24" s="9">
        <v>5.7142857142857141E-2</v>
      </c>
      <c r="GS24" s="9">
        <v>5.6750491118751079E-4</v>
      </c>
      <c r="GT24" s="9">
        <v>0.66208053053402038</v>
      </c>
      <c r="GU24" s="9">
        <v>0.66264803544520789</v>
      </c>
      <c r="GV24" s="9">
        <v>1.6090605154946604E-5</v>
      </c>
      <c r="GW24" s="6">
        <v>4</v>
      </c>
      <c r="GX24" s="6"/>
      <c r="GY24" s="6"/>
      <c r="GZ24" s="6"/>
      <c r="HA24" s="15">
        <v>17</v>
      </c>
      <c r="HB24" s="9">
        <v>5.7142857142857141E-2</v>
      </c>
      <c r="HC24" s="9">
        <v>5.3709544904816532E-4</v>
      </c>
      <c r="HD24" s="9">
        <v>0.66211093999615978</v>
      </c>
      <c r="HE24" s="9">
        <v>0.66264803544520789</v>
      </c>
      <c r="HF24" s="9">
        <v>1.5228398258384906E-5</v>
      </c>
      <c r="HG24" s="6">
        <v>4</v>
      </c>
      <c r="HH24" s="6"/>
      <c r="HI24" s="6"/>
      <c r="HJ24" s="6"/>
      <c r="HK24" s="15">
        <v>17</v>
      </c>
      <c r="HL24" s="9">
        <v>5.7142857142857141E-2</v>
      </c>
      <c r="HM24" s="9">
        <v>5.0211937825990808E-4</v>
      </c>
      <c r="HN24" s="9">
        <v>0.66214591606694795</v>
      </c>
      <c r="HO24" s="9">
        <v>0.66264803544520789</v>
      </c>
      <c r="HP24" s="9">
        <v>1.423671319305627E-5</v>
      </c>
      <c r="HQ24" s="6">
        <v>4</v>
      </c>
      <c r="HR24" s="6"/>
      <c r="HS24" s="6"/>
      <c r="HT24" s="6"/>
      <c r="HU24" s="15">
        <v>17</v>
      </c>
      <c r="HV24" s="9">
        <v>5.7142857142857141E-2</v>
      </c>
      <c r="HW24" s="9">
        <v>4.6268048538294134E-4</v>
      </c>
      <c r="HX24" s="9">
        <v>0.66218535495982489</v>
      </c>
      <c r="HY24" s="9">
        <v>0.66264803544520778</v>
      </c>
      <c r="HZ24" s="9">
        <v>1.311849264461448E-5</v>
      </c>
      <c r="IA24" s="6">
        <v>4</v>
      </c>
      <c r="IB24" s="6"/>
      <c r="IC24" s="6"/>
      <c r="ID24" s="6"/>
      <c r="IE24" s="15">
        <v>17</v>
      </c>
      <c r="IF24" s="9">
        <v>5.7142857142857141E-2</v>
      </c>
      <c r="IG24" s="9">
        <v>4.1774090481523982E-4</v>
      </c>
      <c r="IH24" s="9">
        <v>0.66223029454039262</v>
      </c>
      <c r="II24" s="9">
        <v>0.66264803544520789</v>
      </c>
      <c r="IJ24" s="9">
        <v>1.1844309756521597E-5</v>
      </c>
      <c r="IK24" s="6">
        <v>4</v>
      </c>
      <c r="IL24" s="6"/>
      <c r="IM24" s="6"/>
      <c r="IN24" s="6"/>
      <c r="IO24" s="15">
        <v>17</v>
      </c>
      <c r="IP24" s="9">
        <v>5.7142857142857141E-2</v>
      </c>
      <c r="IQ24" s="9">
        <v>3.7944366410050102E-4</v>
      </c>
      <c r="IR24" s="9">
        <v>0.66226859178110742</v>
      </c>
      <c r="IS24" s="9">
        <v>0.66264803544520789</v>
      </c>
      <c r="IT24" s="9">
        <v>1.0758458750271541E-5</v>
      </c>
      <c r="IU24" s="6">
        <v>4</v>
      </c>
      <c r="IV24" s="6"/>
      <c r="IW24" s="6"/>
      <c r="IX24" s="6"/>
      <c r="IY24" s="15">
        <v>17</v>
      </c>
      <c r="IZ24" s="9">
        <v>5.7142857142857141E-2</v>
      </c>
      <c r="JA24" s="9">
        <v>3.4778876323872507E-4</v>
      </c>
      <c r="JB24" s="9">
        <v>0.66230024668196907</v>
      </c>
      <c r="JC24" s="9">
        <v>0.66264803544520778</v>
      </c>
      <c r="JD24" s="9">
        <v>9.8609396258643158E-6</v>
      </c>
      <c r="JE24" s="6">
        <v>4</v>
      </c>
      <c r="JF24" s="6"/>
      <c r="JG24" s="6"/>
      <c r="JH24" s="6"/>
      <c r="JI24" s="15">
        <v>17</v>
      </c>
      <c r="JJ24" s="9">
        <v>5.7142857142857141E-2</v>
      </c>
      <c r="JK24" s="9">
        <v>3.4789254979892767E-4</v>
      </c>
      <c r="JL24" s="9">
        <v>0.66230014289540895</v>
      </c>
      <c r="JM24" s="9">
        <v>0.66264803544520789</v>
      </c>
      <c r="JN24" s="9">
        <v>9.863882311518111E-6</v>
      </c>
      <c r="JO24" s="6">
        <v>4</v>
      </c>
      <c r="JP24" s="6"/>
      <c r="JQ24" s="6"/>
      <c r="JR24" s="6"/>
      <c r="JS24" s="15">
        <v>17</v>
      </c>
      <c r="JT24" s="9">
        <v>5.7142857142857141E-2</v>
      </c>
      <c r="JU24" s="9">
        <v>3.2983368832368502E-4</v>
      </c>
      <c r="JV24" s="9">
        <v>0.66231820175688416</v>
      </c>
      <c r="JW24" s="9">
        <v>0.66264803544520789</v>
      </c>
      <c r="JX24" s="9">
        <v>9.3518550077579218E-6</v>
      </c>
      <c r="JY24" s="6">
        <v>4</v>
      </c>
      <c r="JZ24" s="6"/>
      <c r="KA24" s="6"/>
      <c r="KB24" s="6"/>
      <c r="KC24" s="15">
        <v>17</v>
      </c>
      <c r="KD24" s="9">
        <v>5.7142857142857141E-2</v>
      </c>
      <c r="KE24" s="9">
        <v>3.2931475552267224E-4</v>
      </c>
      <c r="KF24" s="9">
        <v>0.66231872068968523</v>
      </c>
      <c r="KG24" s="9">
        <v>0.66264803544520789</v>
      </c>
      <c r="KH24" s="9">
        <v>9.3371415794889507E-6</v>
      </c>
      <c r="KI24" s="6">
        <v>4</v>
      </c>
      <c r="KJ24" s="6"/>
      <c r="KK24" s="6"/>
      <c r="KL24" s="6"/>
      <c r="KM24" s="15">
        <v>17</v>
      </c>
      <c r="KN24" s="9">
        <v>5.7142857142857141E-2</v>
      </c>
      <c r="KO24" s="9">
        <v>3.5328945092945991E-4</v>
      </c>
      <c r="KP24" s="9">
        <v>0.6622947459942784</v>
      </c>
      <c r="KQ24" s="9">
        <v>0.66264803544520789</v>
      </c>
      <c r="KR24" s="9">
        <v>1.0016901965515406E-5</v>
      </c>
      <c r="KS24" s="6">
        <v>4</v>
      </c>
      <c r="KT24" s="6"/>
      <c r="KU24" s="6"/>
      <c r="KV24" s="6"/>
      <c r="KW24" s="15">
        <v>17</v>
      </c>
      <c r="KX24" s="9">
        <v>5.7142857142857141E-2</v>
      </c>
      <c r="KY24" s="9">
        <v>3.6013936390282784E-4</v>
      </c>
      <c r="KZ24" s="9">
        <v>0.66228789608130501</v>
      </c>
      <c r="LA24" s="9">
        <v>0.66264803544520778</v>
      </c>
      <c r="LB24" s="9">
        <v>1.0211119218665826E-5</v>
      </c>
      <c r="LC24" s="6">
        <v>4</v>
      </c>
    </row>
    <row r="25" spans="1:315">
      <c r="A25" s="6">
        <v>18</v>
      </c>
      <c r="B25">
        <v>2.0413824719815434E-2</v>
      </c>
      <c r="C25">
        <f>1-Table4689[[#This Row],[qx (tau)]]</f>
        <v>0.97958617528018455</v>
      </c>
      <c r="D25" s="6"/>
      <c r="E25" s="6"/>
      <c r="F25" s="6"/>
      <c r="G25" s="6"/>
      <c r="H25" s="15">
        <f t="shared" si="4"/>
        <v>18</v>
      </c>
      <c r="I25" s="9">
        <f t="shared" ref="I25:I56" si="10">I24+1/35</f>
        <v>8.5714285714285715E-2</v>
      </c>
      <c r="J25" s="9" cm="1">
        <f t="array" ref="J25">VLOOKUP($G$13,'qx Malaria'!$B$62:$I$91,(N25),FALSE)/(1-nigeria!I25*INDEX($E$6:$G$11,N25,2))</f>
        <v>3.6708939436012818E-4</v>
      </c>
      <c r="K25" s="9">
        <f t="shared" si="9"/>
        <v>0.6750688401008218</v>
      </c>
      <c r="L25" s="9">
        <f t="shared" si="2"/>
        <v>0.67543592949518194</v>
      </c>
      <c r="M25" s="9">
        <f>(J25*Table4689[[#This Row],[qx (tau)]])/L25</f>
        <v>1.10946104963229E-5</v>
      </c>
      <c r="N25" s="6">
        <f t="shared" si="3"/>
        <v>4</v>
      </c>
      <c r="P25" s="6"/>
      <c r="Q25" s="6"/>
      <c r="R25" s="6"/>
      <c r="S25" s="15">
        <v>18</v>
      </c>
      <c r="T25" s="9">
        <v>8.5714285714285715E-2</v>
      </c>
      <c r="U25" s="9">
        <v>4.2368675055109886E-4</v>
      </c>
      <c r="V25" s="9">
        <v>0.67501224274463079</v>
      </c>
      <c r="W25" s="9">
        <v>0.67543592949518183</v>
      </c>
      <c r="X25" s="9">
        <v>1.2805162835093147E-5</v>
      </c>
      <c r="Y25" s="6">
        <v>4</v>
      </c>
      <c r="Z25" s="6"/>
      <c r="AA25" s="6"/>
      <c r="AB25" s="6"/>
      <c r="AC25" s="15">
        <v>18</v>
      </c>
      <c r="AD25" s="9">
        <v>8.5714285714285715E-2</v>
      </c>
      <c r="AE25" s="9">
        <v>4.3458306398599602E-4</v>
      </c>
      <c r="AF25" s="9">
        <v>0.67500134643119591</v>
      </c>
      <c r="AG25" s="9">
        <v>0.67543592949518194</v>
      </c>
      <c r="AH25" s="9">
        <v>1.3134484126482557E-5</v>
      </c>
      <c r="AI25" s="6">
        <v>4</v>
      </c>
      <c r="AJ25" s="6"/>
      <c r="AK25" s="6"/>
      <c r="AL25" s="6"/>
      <c r="AM25" s="15">
        <v>18</v>
      </c>
      <c r="AN25" s="9">
        <v>8.5714285714285715E-2</v>
      </c>
      <c r="AO25" s="9">
        <v>4.5108621831457823E-4</v>
      </c>
      <c r="AP25" s="9">
        <v>0.67498484327686725</v>
      </c>
      <c r="AQ25" s="9">
        <v>0.67543592949518183</v>
      </c>
      <c r="AR25" s="9">
        <v>1.3633262004703416E-5</v>
      </c>
      <c r="AS25" s="6">
        <v>4</v>
      </c>
      <c r="AT25" s="6"/>
      <c r="AU25" s="6"/>
      <c r="AV25" s="6"/>
      <c r="AW25" s="15">
        <v>18</v>
      </c>
      <c r="AX25" s="9">
        <v>8.5714285714285715E-2</v>
      </c>
      <c r="AY25" s="9">
        <v>4.6018411108546324E-4</v>
      </c>
      <c r="AZ25" s="9">
        <v>0.67497574538409644</v>
      </c>
      <c r="BA25" s="9">
        <v>0.67543592949518194</v>
      </c>
      <c r="BB25" s="9">
        <v>1.3908229296543115E-5</v>
      </c>
      <c r="BC25" s="6">
        <v>4</v>
      </c>
      <c r="BD25" s="6"/>
      <c r="BE25" s="6"/>
      <c r="BF25" s="6"/>
      <c r="BG25" s="15">
        <v>18</v>
      </c>
      <c r="BH25" s="9">
        <v>8.5714285714285715E-2</v>
      </c>
      <c r="BI25" s="9">
        <v>4.6621410978244513E-4</v>
      </c>
      <c r="BJ25" s="9">
        <v>0.67496971538539952</v>
      </c>
      <c r="BK25" s="9">
        <v>0.67543592949518194</v>
      </c>
      <c r="BL25" s="9">
        <v>1.4090475059739197E-5</v>
      </c>
      <c r="BM25" s="6">
        <v>4</v>
      </c>
      <c r="BN25" s="6"/>
      <c r="BO25" s="6"/>
      <c r="BP25" s="6"/>
      <c r="BQ25" s="15">
        <v>18</v>
      </c>
      <c r="BR25" s="9">
        <v>8.5714285714285715E-2</v>
      </c>
      <c r="BS25" s="9">
        <v>4.7277305573354826E-4</v>
      </c>
      <c r="BT25" s="9">
        <v>0.67496315643944838</v>
      </c>
      <c r="BU25" s="9">
        <v>0.67543592949518194</v>
      </c>
      <c r="BV25" s="9">
        <v>1.4288707293391076E-5</v>
      </c>
      <c r="BW25" s="6">
        <v>4</v>
      </c>
      <c r="BX25" s="6"/>
      <c r="BY25" s="6"/>
      <c r="BZ25" s="6"/>
      <c r="CA25" s="15">
        <v>18</v>
      </c>
      <c r="CB25" s="9">
        <v>8.5714285714285715E-2</v>
      </c>
      <c r="CC25" s="9">
        <v>4.7647568651239686E-4</v>
      </c>
      <c r="CD25" s="9">
        <v>0.67495945380866951</v>
      </c>
      <c r="CE25" s="9">
        <v>0.67543592949518194</v>
      </c>
      <c r="CF25" s="9">
        <v>1.4400612586581655E-5</v>
      </c>
      <c r="CG25" s="6">
        <v>4</v>
      </c>
      <c r="CH25" s="6"/>
      <c r="CI25" s="6"/>
      <c r="CJ25" s="6"/>
      <c r="CK25" s="15">
        <v>18</v>
      </c>
      <c r="CL25" s="9">
        <v>8.5714285714285715E-2</v>
      </c>
      <c r="CM25" s="9">
        <v>4.8229410630773033E-4</v>
      </c>
      <c r="CN25" s="9">
        <v>0.67495363538887421</v>
      </c>
      <c r="CO25" s="9">
        <v>0.67543592949518194</v>
      </c>
      <c r="CP25" s="9">
        <v>1.4576463761595418E-5</v>
      </c>
      <c r="CQ25" s="6">
        <v>4</v>
      </c>
      <c r="CR25" s="6"/>
      <c r="CS25" s="6"/>
      <c r="CT25" s="6"/>
      <c r="CU25" s="15">
        <v>18</v>
      </c>
      <c r="CV25" s="9">
        <v>8.5714285714285715E-2</v>
      </c>
      <c r="CW25" s="9">
        <v>4.8525621093080911E-4</v>
      </c>
      <c r="CX25" s="9">
        <v>0.67495067328425107</v>
      </c>
      <c r="CY25" s="9">
        <v>0.67543592949518183</v>
      </c>
      <c r="CZ25" s="9">
        <v>1.4665987996147883E-5</v>
      </c>
      <c r="DA25" s="6">
        <v>4</v>
      </c>
      <c r="DB25" s="6"/>
      <c r="DC25" s="6"/>
      <c r="DD25" s="6"/>
      <c r="DE25" s="15">
        <v>18</v>
      </c>
      <c r="DF25" s="9">
        <v>8.5714285714285715E-2</v>
      </c>
      <c r="DG25" s="9">
        <v>4.8737199994729403E-4</v>
      </c>
      <c r="DH25" s="9">
        <v>0.67494855749523464</v>
      </c>
      <c r="DI25" s="9">
        <v>0.67543592949518194</v>
      </c>
      <c r="DJ25" s="9">
        <v>1.4729933877971066E-5</v>
      </c>
      <c r="DK25" s="6">
        <v>4</v>
      </c>
      <c r="DL25" s="6"/>
      <c r="DM25" s="6"/>
      <c r="DN25" s="6"/>
      <c r="DO25" s="15">
        <v>18</v>
      </c>
      <c r="DP25" s="9">
        <v>8.5714285714285715E-2</v>
      </c>
      <c r="DQ25" s="9">
        <v>5.0852989011214292E-4</v>
      </c>
      <c r="DR25" s="9">
        <v>0.67492739960506976</v>
      </c>
      <c r="DS25" s="9">
        <v>0.67543592949518194</v>
      </c>
      <c r="DT25" s="9">
        <v>1.5369392696202933E-5</v>
      </c>
      <c r="DU25" s="6">
        <v>4</v>
      </c>
      <c r="DV25" s="6"/>
      <c r="DW25" s="6"/>
      <c r="DX25" s="6"/>
      <c r="DY25" s="15">
        <v>18</v>
      </c>
      <c r="DZ25" s="9">
        <v>8.5714285714285715E-2</v>
      </c>
      <c r="EA25" s="9">
        <v>5.1075146857945208E-4</v>
      </c>
      <c r="EB25" s="9">
        <v>0.67492517802660246</v>
      </c>
      <c r="EC25" s="9">
        <v>0.67543592949518194</v>
      </c>
      <c r="ED25" s="9">
        <v>1.5436535872117282E-5</v>
      </c>
      <c r="EE25" s="6">
        <v>4</v>
      </c>
      <c r="EF25" s="6"/>
      <c r="EG25" s="6"/>
      <c r="EH25" s="6"/>
      <c r="EI25" s="15">
        <v>18</v>
      </c>
      <c r="EJ25" s="9">
        <v>8.5714285714285715E-2</v>
      </c>
      <c r="EK25" s="9">
        <v>5.3063988533440991E-4</v>
      </c>
      <c r="EL25" s="9">
        <v>0.67490528960984753</v>
      </c>
      <c r="EM25" s="9">
        <v>0.67543592949518194</v>
      </c>
      <c r="EN25" s="9">
        <v>1.6037627161255233E-5</v>
      </c>
      <c r="EO25" s="6">
        <v>4</v>
      </c>
      <c r="EP25" s="6"/>
      <c r="EQ25" s="6"/>
      <c r="ER25" s="6"/>
      <c r="ES25" s="15">
        <v>18</v>
      </c>
      <c r="ET25" s="9">
        <v>8.5714285714285715E-2</v>
      </c>
      <c r="EU25" s="9">
        <v>5.3127462203935545E-4</v>
      </c>
      <c r="EV25" s="9">
        <v>0.67490465487314255</v>
      </c>
      <c r="EW25" s="9">
        <v>0.67543592949518194</v>
      </c>
      <c r="EX25" s="9">
        <v>1.6056810925802189E-5</v>
      </c>
      <c r="EY25" s="6">
        <v>4</v>
      </c>
      <c r="EZ25" s="6"/>
      <c r="FA25" s="6"/>
      <c r="FB25" s="6"/>
      <c r="FC25" s="15">
        <v>18</v>
      </c>
      <c r="FD25" s="9">
        <v>8.5714285714285715E-2</v>
      </c>
      <c r="FE25" s="9">
        <v>5.2587936004731904E-4</v>
      </c>
      <c r="FF25" s="9">
        <v>0.67491005013513461</v>
      </c>
      <c r="FG25" s="9">
        <v>0.67543592949518194</v>
      </c>
      <c r="FH25" s="9">
        <v>1.5893748927153067E-5</v>
      </c>
      <c r="FI25" s="6">
        <v>4</v>
      </c>
      <c r="FJ25" s="6"/>
      <c r="FK25" s="6"/>
      <c r="FL25" s="6"/>
      <c r="FM25" s="15">
        <v>18</v>
      </c>
      <c r="FN25" s="9">
        <v>8.5714285714285715E-2</v>
      </c>
      <c r="FO25" s="9">
        <v>5.3423672666243433E-4</v>
      </c>
      <c r="FP25" s="9">
        <v>0.67490169276851952</v>
      </c>
      <c r="FQ25" s="9">
        <v>0.67543592949518194</v>
      </c>
      <c r="FR25" s="9">
        <v>1.6146335160354651E-5</v>
      </c>
      <c r="FS25" s="6">
        <v>4</v>
      </c>
      <c r="FT25" s="6"/>
      <c r="FU25" s="6"/>
      <c r="FV25" s="6"/>
      <c r="FW25" s="15">
        <v>18</v>
      </c>
      <c r="FX25" s="9">
        <v>8.5714285714285715E-2</v>
      </c>
      <c r="FY25" s="9">
        <v>5.5676987968799848E-4</v>
      </c>
      <c r="FZ25" s="9">
        <v>0.67487915961549394</v>
      </c>
      <c r="GA25" s="9">
        <v>0.67543592949518194</v>
      </c>
      <c r="GB25" s="9">
        <v>1.6827358801771595E-5</v>
      </c>
      <c r="GC25" s="6">
        <v>4</v>
      </c>
      <c r="GD25" s="6"/>
      <c r="GE25" s="6"/>
      <c r="GF25" s="6"/>
      <c r="GG25" s="15">
        <v>18</v>
      </c>
      <c r="GH25" s="9">
        <v>8.5714285714285715E-2</v>
      </c>
      <c r="GI25" s="9">
        <v>5.4777777636793765E-4</v>
      </c>
      <c r="GJ25" s="9">
        <v>0.674888151718814</v>
      </c>
      <c r="GK25" s="9">
        <v>0.67543592949518194</v>
      </c>
      <c r="GL25" s="9">
        <v>1.6555588804023049E-5</v>
      </c>
      <c r="GM25" s="6">
        <v>4</v>
      </c>
      <c r="GN25" s="6"/>
      <c r="GO25" s="6"/>
      <c r="GP25" s="6"/>
      <c r="GQ25" s="15">
        <v>18</v>
      </c>
      <c r="GR25" s="9">
        <v>8.5714285714285715E-2</v>
      </c>
      <c r="GS25" s="9">
        <v>5.784567171069684E-4</v>
      </c>
      <c r="GT25" s="9">
        <v>0.67485747277807495</v>
      </c>
      <c r="GU25" s="9">
        <v>0.67543592949518194</v>
      </c>
      <c r="GV25" s="9">
        <v>1.7482804090459255E-5</v>
      </c>
      <c r="GW25" s="6">
        <v>4</v>
      </c>
      <c r="GX25" s="6"/>
      <c r="GY25" s="6"/>
      <c r="GZ25" s="6"/>
      <c r="HA25" s="15">
        <v>18</v>
      </c>
      <c r="HB25" s="9">
        <v>8.5714285714285715E-2</v>
      </c>
      <c r="HC25" s="9">
        <v>5.4746040801546478E-4</v>
      </c>
      <c r="HD25" s="9">
        <v>0.67488846908716649</v>
      </c>
      <c r="HE25" s="9">
        <v>0.67543592949518194</v>
      </c>
      <c r="HF25" s="9">
        <v>1.6545996921749567E-5</v>
      </c>
      <c r="HG25" s="6">
        <v>4</v>
      </c>
      <c r="HH25" s="6"/>
      <c r="HI25" s="6"/>
      <c r="HJ25" s="6"/>
      <c r="HK25" s="15">
        <v>18</v>
      </c>
      <c r="HL25" s="9">
        <v>8.5714285714285715E-2</v>
      </c>
      <c r="HM25" s="9">
        <v>5.1180936308769457E-4</v>
      </c>
      <c r="HN25" s="9">
        <v>0.67492412013209413</v>
      </c>
      <c r="HO25" s="9">
        <v>0.67543592949518183</v>
      </c>
      <c r="HP25" s="9">
        <v>1.5468508813028879E-5</v>
      </c>
      <c r="HQ25" s="6">
        <v>4</v>
      </c>
      <c r="HR25" s="6"/>
      <c r="HS25" s="6"/>
      <c r="HT25" s="6"/>
      <c r="HU25" s="15">
        <v>18</v>
      </c>
      <c r="HV25" s="9">
        <v>8.5714285714285715E-2</v>
      </c>
      <c r="HW25" s="9">
        <v>4.7160937177448159E-4</v>
      </c>
      <c r="HX25" s="9">
        <v>0.67496432012340735</v>
      </c>
      <c r="HY25" s="9">
        <v>0.67543592949518183</v>
      </c>
      <c r="HZ25" s="9">
        <v>1.4253537058388327E-5</v>
      </c>
      <c r="IA25" s="6">
        <v>4</v>
      </c>
      <c r="IB25" s="6"/>
      <c r="IC25" s="6"/>
      <c r="ID25" s="6"/>
      <c r="IE25" s="15">
        <v>18</v>
      </c>
      <c r="IF25" s="9">
        <v>8.5714285714285715E-2</v>
      </c>
      <c r="IG25" s="9">
        <v>4.2580253956758384E-4</v>
      </c>
      <c r="IH25" s="9">
        <v>0.67501012695561435</v>
      </c>
      <c r="II25" s="9">
        <v>0.67543592949518194</v>
      </c>
      <c r="IJ25" s="9">
        <v>1.2869108716916334E-5</v>
      </c>
      <c r="IK25" s="6">
        <v>4</v>
      </c>
      <c r="IL25" s="6"/>
      <c r="IM25" s="6"/>
      <c r="IN25" s="6"/>
      <c r="IO25" s="15">
        <v>18</v>
      </c>
      <c r="IP25" s="9">
        <v>8.5714285714285715E-2</v>
      </c>
      <c r="IQ25" s="9">
        <v>3.8676623221343758E-4</v>
      </c>
      <c r="IR25" s="9">
        <v>0.67504916326296849</v>
      </c>
      <c r="IS25" s="9">
        <v>0.67543592949518194</v>
      </c>
      <c r="IT25" s="9">
        <v>1.1689307197278535E-5</v>
      </c>
      <c r="IU25" s="6">
        <v>4</v>
      </c>
      <c r="IV25" s="6"/>
      <c r="IW25" s="6"/>
      <c r="IX25" s="6"/>
      <c r="IY25" s="15">
        <v>18</v>
      </c>
      <c r="IZ25" s="9">
        <v>8.5714285714285715E-2</v>
      </c>
      <c r="JA25" s="9">
        <v>3.5450044971204299E-4</v>
      </c>
      <c r="JB25" s="9">
        <v>0.67508142904546986</v>
      </c>
      <c r="JC25" s="9">
        <v>0.67543592949518194</v>
      </c>
      <c r="JD25" s="9">
        <v>1.0714132499474938E-5</v>
      </c>
      <c r="JE25" s="6">
        <v>4</v>
      </c>
      <c r="JF25" s="6"/>
      <c r="JG25" s="6"/>
      <c r="JH25" s="6"/>
      <c r="JI25" s="15">
        <v>18</v>
      </c>
      <c r="JJ25" s="9">
        <v>8.5714285714285715E-2</v>
      </c>
      <c r="JK25" s="9">
        <v>3.5460623916286728E-4</v>
      </c>
      <c r="JL25" s="9">
        <v>0.67508132325601911</v>
      </c>
      <c r="JM25" s="9">
        <v>0.67543592949518194</v>
      </c>
      <c r="JN25" s="9">
        <v>1.0717329793566099E-5</v>
      </c>
      <c r="JO25" s="6">
        <v>4</v>
      </c>
      <c r="JP25" s="6"/>
      <c r="JQ25" s="6"/>
      <c r="JR25" s="6"/>
      <c r="JS25" s="15">
        <v>18</v>
      </c>
      <c r="JT25" s="9">
        <v>8.5714285714285715E-2</v>
      </c>
      <c r="JU25" s="9">
        <v>3.3619887471944879E-4</v>
      </c>
      <c r="JV25" s="9">
        <v>0.67509973062046247</v>
      </c>
      <c r="JW25" s="9">
        <v>0.67543592949518194</v>
      </c>
      <c r="JX25" s="9">
        <v>1.0161000621704375E-5</v>
      </c>
      <c r="JY25" s="6">
        <v>4</v>
      </c>
      <c r="JZ25" s="6"/>
      <c r="KA25" s="6"/>
      <c r="KB25" s="6"/>
      <c r="KC25" s="15">
        <v>18</v>
      </c>
      <c r="KD25" s="9">
        <v>8.5714285714285715E-2</v>
      </c>
      <c r="KE25" s="9">
        <v>3.3566992746532755E-4</v>
      </c>
      <c r="KF25" s="9">
        <v>0.67510025956771658</v>
      </c>
      <c r="KG25" s="9">
        <v>0.67543592949518194</v>
      </c>
      <c r="KH25" s="9">
        <v>1.0145014151248577E-5</v>
      </c>
      <c r="KI25" s="6">
        <v>4</v>
      </c>
      <c r="KJ25" s="6"/>
      <c r="KK25" s="6"/>
      <c r="KL25" s="6"/>
      <c r="KM25" s="15">
        <v>18</v>
      </c>
      <c r="KN25" s="9">
        <v>8.5714285714285715E-2</v>
      </c>
      <c r="KO25" s="9">
        <v>3.6010729060572799E-4</v>
      </c>
      <c r="KP25" s="9">
        <v>0.67507582220457618</v>
      </c>
      <c r="KQ25" s="9">
        <v>0.67543592949518194</v>
      </c>
      <c r="KR25" s="9">
        <v>1.0883589086306384E-5</v>
      </c>
      <c r="KS25" s="6">
        <v>4</v>
      </c>
      <c r="KT25" s="6"/>
      <c r="KU25" s="6"/>
      <c r="KV25" s="6"/>
      <c r="KW25" s="15">
        <v>18</v>
      </c>
      <c r="KX25" s="9">
        <v>8.5714285714285715E-2</v>
      </c>
      <c r="KY25" s="9">
        <v>3.6708939436012818E-4</v>
      </c>
      <c r="KZ25" s="9">
        <v>0.6750688401008218</v>
      </c>
      <c r="LA25" s="9">
        <v>0.67543592949518194</v>
      </c>
      <c r="LB25" s="9">
        <v>1.10946104963229E-5</v>
      </c>
      <c r="LC25" s="6">
        <v>4</v>
      </c>
    </row>
    <row r="26" spans="1:315">
      <c r="A26" s="6">
        <v>19</v>
      </c>
      <c r="B26">
        <v>2.211015449300658E-2</v>
      </c>
      <c r="C26">
        <f>1-Table4689[[#This Row],[qx (tau)]]</f>
        <v>0.97788984550699343</v>
      </c>
      <c r="D26" s="6"/>
      <c r="E26" s="6"/>
      <c r="F26" s="6"/>
      <c r="G26" s="6"/>
      <c r="H26" s="15">
        <f t="shared" si="4"/>
        <v>19</v>
      </c>
      <c r="I26" s="9">
        <f t="shared" si="10"/>
        <v>0.11428571428571428</v>
      </c>
      <c r="J26" s="9" cm="1">
        <f t="array" ref="J26">VLOOKUP($G$13,'qx Malaria'!$B$62:$I$91,(N26),FALSE)/(1-nigeria!I26*INDEX($E$6:$G$11,N26,2))</f>
        <v>3.7431294906509574E-4</v>
      </c>
      <c r="K26" s="9">
        <f t="shared" si="9"/>
        <v>0.68835278883648965</v>
      </c>
      <c r="L26" s="9">
        <f t="shared" si="2"/>
        <v>0.68872710178555474</v>
      </c>
      <c r="M26" s="9">
        <f>(J26*Table4689[[#This Row],[qx (tau)]])/L26</f>
        <v>1.2016540529777293E-5</v>
      </c>
      <c r="N26" s="6">
        <f t="shared" si="3"/>
        <v>4</v>
      </c>
      <c r="P26" s="6"/>
      <c r="Q26" s="6"/>
      <c r="R26" s="6"/>
      <c r="S26" s="15">
        <v>19</v>
      </c>
      <c r="T26" s="9">
        <v>0.11428571428571428</v>
      </c>
      <c r="U26" s="9">
        <v>4.3202402334458449E-4</v>
      </c>
      <c r="V26" s="9">
        <v>0.68829507776221011</v>
      </c>
      <c r="W26" s="9">
        <v>0.68872710178555474</v>
      </c>
      <c r="X26" s="9">
        <v>1.3869234818950446E-5</v>
      </c>
      <c r="Y26" s="6">
        <v>4</v>
      </c>
      <c r="Z26" s="6"/>
      <c r="AA26" s="6"/>
      <c r="AB26" s="6"/>
      <c r="AC26" s="15">
        <v>19</v>
      </c>
      <c r="AD26" s="9">
        <v>0.11428571428571428</v>
      </c>
      <c r="AE26" s="9">
        <v>4.4313475353297205E-4</v>
      </c>
      <c r="AF26" s="9">
        <v>0.68828396703202166</v>
      </c>
      <c r="AG26" s="9">
        <v>0.68872710178555463</v>
      </c>
      <c r="AH26" s="9">
        <v>1.4225921756866029E-5</v>
      </c>
      <c r="AI26" s="6">
        <v>4</v>
      </c>
      <c r="AJ26" s="6"/>
      <c r="AK26" s="6"/>
      <c r="AL26" s="6"/>
      <c r="AM26" s="15">
        <v>19</v>
      </c>
      <c r="AN26" s="9">
        <v>0.11428571428571428</v>
      </c>
      <c r="AO26" s="9">
        <v>4.5996265556586978E-4</v>
      </c>
      <c r="AP26" s="9">
        <v>0.68826713912998871</v>
      </c>
      <c r="AQ26" s="9">
        <v>0.68872710178555463</v>
      </c>
      <c r="AR26" s="9">
        <v>1.4766146633709043E-5</v>
      </c>
      <c r="AS26" s="6">
        <v>4</v>
      </c>
      <c r="AT26" s="6"/>
      <c r="AU26" s="6"/>
      <c r="AV26" s="6"/>
      <c r="AW26" s="15">
        <v>19</v>
      </c>
      <c r="AX26" s="9">
        <v>0.11428571428571428</v>
      </c>
      <c r="AY26" s="9">
        <v>4.6923957591733898E-4</v>
      </c>
      <c r="AZ26" s="9">
        <v>0.68825786220963736</v>
      </c>
      <c r="BA26" s="9">
        <v>0.68872710178555474</v>
      </c>
      <c r="BB26" s="9">
        <v>1.5063962911968651E-5</v>
      </c>
      <c r="BC26" s="6">
        <v>4</v>
      </c>
      <c r="BD26" s="6"/>
      <c r="BE26" s="6"/>
      <c r="BF26" s="6"/>
      <c r="BG26" s="15">
        <v>19</v>
      </c>
      <c r="BH26" s="9">
        <v>0.11428571428571428</v>
      </c>
      <c r="BI26" s="9">
        <v>4.7538823242935927E-4</v>
      </c>
      <c r="BJ26" s="9">
        <v>0.68825171355312542</v>
      </c>
      <c r="BK26" s="9">
        <v>0.68872710178555474</v>
      </c>
      <c r="BL26" s="9">
        <v>1.5261352770815135E-5</v>
      </c>
      <c r="BM26" s="6">
        <v>4</v>
      </c>
      <c r="BN26" s="6"/>
      <c r="BO26" s="6"/>
      <c r="BP26" s="6"/>
      <c r="BQ26" s="15">
        <v>19</v>
      </c>
      <c r="BR26" s="9">
        <v>0.11428571428571428</v>
      </c>
      <c r="BS26" s="9">
        <v>4.8207624477576732E-4</v>
      </c>
      <c r="BT26" s="9">
        <v>0.68824502554077893</v>
      </c>
      <c r="BU26" s="9">
        <v>0.68872710178555474</v>
      </c>
      <c r="BV26" s="9">
        <v>1.5476057529560436E-5</v>
      </c>
      <c r="BW26" s="6">
        <v>4</v>
      </c>
      <c r="BX26" s="6"/>
      <c r="BY26" s="6"/>
      <c r="BZ26" s="6"/>
      <c r="CA26" s="15">
        <v>19</v>
      </c>
      <c r="CB26" s="9">
        <v>0.11428571428571428</v>
      </c>
      <c r="CC26" s="9">
        <v>4.8585173561648155E-4</v>
      </c>
      <c r="CD26" s="9">
        <v>0.6882412500499383</v>
      </c>
      <c r="CE26" s="9">
        <v>0.68872710178555474</v>
      </c>
      <c r="CF26" s="9">
        <v>1.5597261828852138E-5</v>
      </c>
      <c r="CG26" s="6">
        <v>4</v>
      </c>
      <c r="CH26" s="6"/>
      <c r="CI26" s="6"/>
      <c r="CJ26" s="6"/>
      <c r="CK26" s="15">
        <v>19</v>
      </c>
      <c r="CL26" s="9">
        <v>0.11428571428571428</v>
      </c>
      <c r="CM26" s="9">
        <v>4.9178464979474676E-4</v>
      </c>
      <c r="CN26" s="9">
        <v>0.68823531713576003</v>
      </c>
      <c r="CO26" s="9">
        <v>0.68872710178555474</v>
      </c>
      <c r="CP26" s="9">
        <v>1.5787725727739097E-5</v>
      </c>
      <c r="CQ26" s="6">
        <v>4</v>
      </c>
      <c r="CR26" s="6"/>
      <c r="CS26" s="6"/>
      <c r="CT26" s="6"/>
      <c r="CU26" s="15">
        <v>19</v>
      </c>
      <c r="CV26" s="9">
        <v>0.11428571428571428</v>
      </c>
      <c r="CW26" s="9">
        <v>4.9480504246731814E-4</v>
      </c>
      <c r="CX26" s="9">
        <v>0.68823229674308728</v>
      </c>
      <c r="CY26" s="9">
        <v>0.68872710178555463</v>
      </c>
      <c r="CZ26" s="9">
        <v>1.5884689167172463E-5</v>
      </c>
      <c r="DA26" s="6">
        <v>4</v>
      </c>
      <c r="DB26" s="6"/>
      <c r="DC26" s="6"/>
      <c r="DD26" s="6"/>
      <c r="DE26" s="15">
        <v>19</v>
      </c>
      <c r="DF26" s="9">
        <v>0.11428571428571428</v>
      </c>
      <c r="DG26" s="9">
        <v>4.9696246580486906E-4</v>
      </c>
      <c r="DH26" s="9">
        <v>0.68823013931974986</v>
      </c>
      <c r="DI26" s="9">
        <v>0.68872710178555474</v>
      </c>
      <c r="DJ26" s="9">
        <v>1.5953948766767717E-5</v>
      </c>
      <c r="DK26" s="6">
        <v>4</v>
      </c>
      <c r="DL26" s="6"/>
      <c r="DM26" s="6"/>
      <c r="DN26" s="6"/>
      <c r="DO26" s="15">
        <v>19</v>
      </c>
      <c r="DP26" s="9">
        <v>0.11428571428571428</v>
      </c>
      <c r="DQ26" s="9">
        <v>5.1853669918037896E-4</v>
      </c>
      <c r="DR26" s="9">
        <v>0.68820856508637429</v>
      </c>
      <c r="DS26" s="9">
        <v>0.68872710178555463</v>
      </c>
      <c r="DT26" s="9">
        <v>1.6646544762720302E-5</v>
      </c>
      <c r="DU26" s="6">
        <v>4</v>
      </c>
      <c r="DV26" s="6"/>
      <c r="DW26" s="6"/>
      <c r="DX26" s="6"/>
      <c r="DY26" s="15">
        <v>19</v>
      </c>
      <c r="DZ26" s="9">
        <v>0.11428571428571428</v>
      </c>
      <c r="EA26" s="9">
        <v>5.208019936848075E-4</v>
      </c>
      <c r="EB26" s="9">
        <v>0.68820629979186987</v>
      </c>
      <c r="EC26" s="9">
        <v>0.68872710178555463</v>
      </c>
      <c r="ED26" s="9">
        <v>1.6719267342295322E-5</v>
      </c>
      <c r="EE26" s="6">
        <v>4</v>
      </c>
      <c r="EF26" s="6"/>
      <c r="EG26" s="6"/>
      <c r="EH26" s="6"/>
      <c r="EI26" s="15">
        <v>19</v>
      </c>
      <c r="EJ26" s="9">
        <v>0.11428571428571428</v>
      </c>
      <c r="EK26" s="9">
        <v>5.4108177305778674E-4</v>
      </c>
      <c r="EL26" s="9">
        <v>0.68818602001249696</v>
      </c>
      <c r="EM26" s="9">
        <v>0.68872710178555474</v>
      </c>
      <c r="EN26" s="9">
        <v>1.7370307578490748E-5</v>
      </c>
      <c r="EO26" s="6">
        <v>4</v>
      </c>
      <c r="EP26" s="6"/>
      <c r="EQ26" s="6"/>
      <c r="ER26" s="6"/>
      <c r="ES26" s="15">
        <v>19</v>
      </c>
      <c r="ET26" s="9">
        <v>0.11428571428571428</v>
      </c>
      <c r="EU26" s="9">
        <v>5.4172900005905196E-4</v>
      </c>
      <c r="EV26" s="9">
        <v>0.68818537278549563</v>
      </c>
      <c r="EW26" s="9">
        <v>0.68872710178555463</v>
      </c>
      <c r="EX26" s="9">
        <v>1.7391085458369324E-5</v>
      </c>
      <c r="EY26" s="6">
        <v>4</v>
      </c>
      <c r="EZ26" s="6"/>
      <c r="FA26" s="6"/>
      <c r="FB26" s="6"/>
      <c r="FC26" s="15">
        <v>19</v>
      </c>
      <c r="FD26" s="9">
        <v>0.11428571428571428</v>
      </c>
      <c r="FE26" s="9">
        <v>5.3622757054829699E-4</v>
      </c>
      <c r="FF26" s="9">
        <v>0.68819087421500635</v>
      </c>
      <c r="FG26" s="9">
        <v>0.68872710178555463</v>
      </c>
      <c r="FH26" s="9">
        <v>1.7214473479401419E-5</v>
      </c>
      <c r="FI26" s="6">
        <v>4</v>
      </c>
      <c r="FJ26" s="6"/>
      <c r="FK26" s="6"/>
      <c r="FL26" s="6"/>
      <c r="FM26" s="15">
        <v>19</v>
      </c>
      <c r="FN26" s="9">
        <v>0.11428571428571428</v>
      </c>
      <c r="FO26" s="9">
        <v>5.4474939273162345E-4</v>
      </c>
      <c r="FP26" s="9">
        <v>0.6881823523928231</v>
      </c>
      <c r="FQ26" s="9">
        <v>0.68872710178555474</v>
      </c>
      <c r="FR26" s="9">
        <v>1.748804889780269E-5</v>
      </c>
      <c r="FS26" s="6">
        <v>4</v>
      </c>
      <c r="FT26" s="6"/>
      <c r="FU26" s="6"/>
      <c r="FV26" s="6"/>
      <c r="FW26" s="15">
        <v>19</v>
      </c>
      <c r="FX26" s="9">
        <v>0.11428571428571428</v>
      </c>
      <c r="FY26" s="9">
        <v>5.6772595127654142E-4</v>
      </c>
      <c r="FZ26" s="9">
        <v>0.68815937583427822</v>
      </c>
      <c r="GA26" s="9">
        <v>0.68872710178555474</v>
      </c>
      <c r="GB26" s="9">
        <v>1.8225663633492187E-5</v>
      </c>
      <c r="GC26" s="6">
        <v>4</v>
      </c>
      <c r="GD26" s="6"/>
      <c r="GE26" s="6"/>
      <c r="GF26" s="6"/>
      <c r="GG26" s="15">
        <v>19</v>
      </c>
      <c r="GH26" s="9">
        <v>0.11428571428571428</v>
      </c>
      <c r="GI26" s="9">
        <v>5.5855690209194973E-4</v>
      </c>
      <c r="GJ26" s="9">
        <v>0.68816854488346269</v>
      </c>
      <c r="GK26" s="9">
        <v>0.68872710178555463</v>
      </c>
      <c r="GL26" s="9">
        <v>1.7931310335212343E-5</v>
      </c>
      <c r="GM26" s="6">
        <v>4</v>
      </c>
      <c r="GN26" s="6"/>
      <c r="GO26" s="6"/>
      <c r="GP26" s="6"/>
      <c r="GQ26" s="15">
        <v>19</v>
      </c>
      <c r="GR26" s="9">
        <v>0.11428571428571428</v>
      </c>
      <c r="GS26" s="9">
        <v>5.898395404864389E-4</v>
      </c>
      <c r="GT26" s="9">
        <v>0.68813726224506833</v>
      </c>
      <c r="GU26" s="9">
        <v>0.68872710178555474</v>
      </c>
      <c r="GV26" s="9">
        <v>1.8935574529343578E-5</v>
      </c>
      <c r="GW26" s="6">
        <v>4</v>
      </c>
      <c r="GX26" s="6"/>
      <c r="GY26" s="6"/>
      <c r="GZ26" s="6"/>
      <c r="HA26" s="15">
        <v>19</v>
      </c>
      <c r="HB26" s="9">
        <v>0.11428571428571428</v>
      </c>
      <c r="HC26" s="9">
        <v>5.5823328859131696E-4</v>
      </c>
      <c r="HD26" s="9">
        <v>0.68816886849696346</v>
      </c>
      <c r="HE26" s="9">
        <v>0.68872710178555474</v>
      </c>
      <c r="HF26" s="9">
        <v>1.7920921395273048E-5</v>
      </c>
      <c r="HG26" s="6">
        <v>4</v>
      </c>
      <c r="HH26" s="6"/>
      <c r="HI26" s="6"/>
      <c r="HJ26" s="6"/>
      <c r="HK26" s="15">
        <v>19</v>
      </c>
      <c r="HL26" s="9">
        <v>0.11428571428571428</v>
      </c>
      <c r="HM26" s="9">
        <v>5.2188070535358301E-4</v>
      </c>
      <c r="HN26" s="9">
        <v>0.6882052210802011</v>
      </c>
      <c r="HO26" s="9">
        <v>0.68872710178555463</v>
      </c>
      <c r="HP26" s="9">
        <v>1.6753897142092952E-5</v>
      </c>
      <c r="HQ26" s="6">
        <v>4</v>
      </c>
      <c r="HR26" s="6"/>
      <c r="HS26" s="6"/>
      <c r="HT26" s="6"/>
      <c r="HU26" s="15">
        <v>19</v>
      </c>
      <c r="HV26" s="9">
        <v>0.11428571428571428</v>
      </c>
      <c r="HW26" s="9">
        <v>4.8088966194011429E-4</v>
      </c>
      <c r="HX26" s="9">
        <v>0.68824621212361448</v>
      </c>
      <c r="HY26" s="9">
        <v>0.68872710178555463</v>
      </c>
      <c r="HZ26" s="9">
        <v>1.5437964749783047E-5</v>
      </c>
      <c r="IA26" s="6">
        <v>4</v>
      </c>
      <c r="IB26" s="6"/>
      <c r="IC26" s="6"/>
      <c r="ID26" s="6"/>
      <c r="IE26" s="15">
        <v>19</v>
      </c>
      <c r="IF26" s="9">
        <v>0.11428571428571428</v>
      </c>
      <c r="IG26" s="9">
        <v>4.3418144668213552E-4</v>
      </c>
      <c r="IH26" s="9">
        <v>0.68829292033887257</v>
      </c>
      <c r="II26" s="9">
        <v>0.68872710178555474</v>
      </c>
      <c r="IJ26" s="9">
        <v>1.3938494418545706E-5</v>
      </c>
      <c r="IK26" s="6">
        <v>4</v>
      </c>
      <c r="IL26" s="6"/>
      <c r="IM26" s="6"/>
      <c r="IN26" s="6"/>
      <c r="IO26" s="15">
        <v>19</v>
      </c>
      <c r="IP26" s="9">
        <v>0.11428571428571428</v>
      </c>
      <c r="IQ26" s="9">
        <v>3.9437698610431983E-4</v>
      </c>
      <c r="IR26" s="9">
        <v>0.6883327247994504</v>
      </c>
      <c r="IS26" s="9">
        <v>0.68872710178555474</v>
      </c>
      <c r="IT26" s="9">
        <v>1.2660654806013191E-5</v>
      </c>
      <c r="IU26" s="6">
        <v>4</v>
      </c>
      <c r="IV26" s="6"/>
      <c r="IW26" s="6"/>
      <c r="IX26" s="6"/>
      <c r="IY26" s="15">
        <v>19</v>
      </c>
      <c r="IZ26" s="9">
        <v>0.11428571428571428</v>
      </c>
      <c r="JA26" s="9">
        <v>3.6147628020666728E-4</v>
      </c>
      <c r="JB26" s="9">
        <v>0.68836562550534797</v>
      </c>
      <c r="JC26" s="9">
        <v>0.68872710178555463</v>
      </c>
      <c r="JD26" s="9">
        <v>1.1604445912185507E-5</v>
      </c>
      <c r="JE26" s="6">
        <v>4</v>
      </c>
      <c r="JF26" s="6"/>
      <c r="JG26" s="6"/>
      <c r="JH26" s="6"/>
      <c r="JI26" s="15">
        <v>19</v>
      </c>
      <c r="JJ26" s="9">
        <v>0.11428571428571428</v>
      </c>
      <c r="JK26" s="9">
        <v>3.6158415137354491E-4</v>
      </c>
      <c r="JL26" s="9">
        <v>0.68836551763418119</v>
      </c>
      <c r="JM26" s="9">
        <v>0.68872710178555474</v>
      </c>
      <c r="JN26" s="9">
        <v>1.160790889216527E-5</v>
      </c>
      <c r="JO26" s="6">
        <v>4</v>
      </c>
      <c r="JP26" s="6"/>
      <c r="JQ26" s="6"/>
      <c r="JR26" s="6"/>
      <c r="JS26" s="15">
        <v>19</v>
      </c>
      <c r="JT26" s="9">
        <v>0.11428571428571428</v>
      </c>
      <c r="JU26" s="9">
        <v>3.4281456833685136E-4</v>
      </c>
      <c r="JV26" s="9">
        <v>0.68838428721721778</v>
      </c>
      <c r="JW26" s="9">
        <v>0.68872710178555463</v>
      </c>
      <c r="JX26" s="9">
        <v>1.1005350375686525E-5</v>
      </c>
      <c r="JY26" s="6">
        <v>4</v>
      </c>
      <c r="JZ26" s="6"/>
      <c r="KA26" s="6"/>
      <c r="KB26" s="6"/>
      <c r="KC26" s="15">
        <v>19</v>
      </c>
      <c r="KD26" s="9">
        <v>0.11428571428571428</v>
      </c>
      <c r="KE26" s="9">
        <v>3.4227521250246361E-4</v>
      </c>
      <c r="KF26" s="9">
        <v>0.68838482657305222</v>
      </c>
      <c r="KG26" s="9">
        <v>0.68872710178555474</v>
      </c>
      <c r="KH26" s="9">
        <v>1.0988035475787708E-5</v>
      </c>
      <c r="KI26" s="6">
        <v>4</v>
      </c>
      <c r="KJ26" s="6"/>
      <c r="KK26" s="6"/>
      <c r="KL26" s="6"/>
      <c r="KM26" s="15">
        <v>19</v>
      </c>
      <c r="KN26" s="9">
        <v>0.11428571428571428</v>
      </c>
      <c r="KO26" s="9">
        <v>3.6719345205117745E-4</v>
      </c>
      <c r="KP26" s="9">
        <v>0.68835990833350347</v>
      </c>
      <c r="KQ26" s="9">
        <v>0.68872710178555463</v>
      </c>
      <c r="KR26" s="9">
        <v>1.1787983851112942E-5</v>
      </c>
      <c r="KS26" s="6">
        <v>4</v>
      </c>
      <c r="KT26" s="6"/>
      <c r="KU26" s="6"/>
      <c r="KV26" s="6"/>
      <c r="KW26" s="15">
        <v>19</v>
      </c>
      <c r="KX26" s="9">
        <v>0.11428571428571428</v>
      </c>
      <c r="KY26" s="9">
        <v>3.7431294906509574E-4</v>
      </c>
      <c r="KZ26" s="9">
        <v>0.68835278883648965</v>
      </c>
      <c r="LA26" s="9">
        <v>0.68872710178555474</v>
      </c>
      <c r="LB26" s="9">
        <v>1.2016540529777293E-5</v>
      </c>
      <c r="LC26" s="6">
        <v>4</v>
      </c>
    </row>
    <row r="27" spans="1:315">
      <c r="A27" s="6">
        <v>20</v>
      </c>
      <c r="B27">
        <v>2.3808112394338415E-2</v>
      </c>
      <c r="C27">
        <f>1-Table4689[[#This Row],[qx (tau)]]</f>
        <v>0.97619188760566156</v>
      </c>
      <c r="D27" s="6"/>
      <c r="E27" s="6"/>
      <c r="F27" s="6"/>
      <c r="G27" s="6"/>
      <c r="H27" s="15">
        <f t="shared" si="4"/>
        <v>20</v>
      </c>
      <c r="I27" s="9">
        <f t="shared" si="10"/>
        <v>0.14285714285714285</v>
      </c>
      <c r="J27" s="9" cm="1">
        <f t="array" ref="J27">VLOOKUP($G$13,'qx Malaria'!$B$62:$I$91,(N27),FALSE)/(1-nigeria!I27*INDEX($E$6:$G$11,N27,2))</f>
        <v>3.8182649930076256E-4</v>
      </c>
      <c r="K27" s="9">
        <f t="shared" si="9"/>
        <v>0.70217003259389132</v>
      </c>
      <c r="L27" s="9">
        <f t="shared" si="2"/>
        <v>0.70255185909319207</v>
      </c>
      <c r="M27" s="9">
        <f>(J27*Table4689[[#This Row],[qx (tau)]])/L27</f>
        <v>1.2939355426690984E-5</v>
      </c>
      <c r="N27" s="6">
        <f t="shared" si="3"/>
        <v>4</v>
      </c>
      <c r="P27" s="6"/>
      <c r="Q27" s="6"/>
      <c r="R27" s="6"/>
      <c r="S27" s="15">
        <v>20</v>
      </c>
      <c r="T27" s="9">
        <v>0.14285714285714285</v>
      </c>
      <c r="U27" s="9">
        <v>4.4069600279526047E-4</v>
      </c>
      <c r="V27" s="9">
        <v>0.70211116309039678</v>
      </c>
      <c r="W27" s="9">
        <v>0.70255185909319207</v>
      </c>
      <c r="X27" s="9">
        <v>1.4934328093342184E-5</v>
      </c>
      <c r="Y27" s="6">
        <v>4</v>
      </c>
      <c r="Z27" s="6"/>
      <c r="AA27" s="6"/>
      <c r="AB27" s="6"/>
      <c r="AC27" s="15">
        <v>20</v>
      </c>
      <c r="AD27" s="9">
        <v>0.14285714285714285</v>
      </c>
      <c r="AE27" s="9">
        <v>4.5202975767364041E-4</v>
      </c>
      <c r="AF27" s="9">
        <v>0.7020998293355184</v>
      </c>
      <c r="AG27" s="9">
        <v>0.70255185909319207</v>
      </c>
      <c r="AH27" s="9">
        <v>1.5318406943183444E-5</v>
      </c>
      <c r="AI27" s="6">
        <v>4</v>
      </c>
      <c r="AJ27" s="6"/>
      <c r="AK27" s="6"/>
      <c r="AL27" s="6"/>
      <c r="AM27" s="15">
        <v>20</v>
      </c>
      <c r="AN27" s="9">
        <v>0.14285714285714285</v>
      </c>
      <c r="AO27" s="9">
        <v>4.6919544467390533E-4</v>
      </c>
      <c r="AP27" s="9">
        <v>0.70208266364851812</v>
      </c>
      <c r="AQ27" s="9">
        <v>0.70255185909319207</v>
      </c>
      <c r="AR27" s="9">
        <v>1.5900118599253702E-5</v>
      </c>
      <c r="AS27" s="6">
        <v>4</v>
      </c>
      <c r="AT27" s="6"/>
      <c r="AU27" s="6"/>
      <c r="AV27" s="6"/>
      <c r="AW27" s="15">
        <v>20</v>
      </c>
      <c r="AX27" s="9">
        <v>0.14285714285714285</v>
      </c>
      <c r="AY27" s="9">
        <v>4.7865857981507694E-4</v>
      </c>
      <c r="AZ27" s="9">
        <v>0.70207320051337707</v>
      </c>
      <c r="BA27" s="9">
        <v>0.70255185909319218</v>
      </c>
      <c r="BB27" s="9">
        <v>1.6220805794266792E-5</v>
      </c>
      <c r="BC27" s="6">
        <v>4</v>
      </c>
      <c r="BD27" s="6"/>
      <c r="BE27" s="6"/>
      <c r="BF27" s="6"/>
      <c r="BG27" s="15">
        <v>20</v>
      </c>
      <c r="BH27" s="9">
        <v>0.14285714285714285</v>
      </c>
      <c r="BI27" s="9">
        <v>4.8493065775748136E-4</v>
      </c>
      <c r="BJ27" s="9">
        <v>0.70206692843543461</v>
      </c>
      <c r="BK27" s="9">
        <v>0.70255185909319207</v>
      </c>
      <c r="BL27" s="9">
        <v>1.6433354283984768E-5</v>
      </c>
      <c r="BM27" s="6">
        <v>4</v>
      </c>
      <c r="BN27" s="6"/>
      <c r="BO27" s="6"/>
      <c r="BP27" s="6"/>
      <c r="BQ27" s="15">
        <v>20</v>
      </c>
      <c r="BR27" s="9">
        <v>0.14285714285714285</v>
      </c>
      <c r="BS27" s="9">
        <v>4.9175291797553535E-4</v>
      </c>
      <c r="BT27" s="9">
        <v>0.70206010617521653</v>
      </c>
      <c r="BU27" s="9">
        <v>0.70255185909319207</v>
      </c>
      <c r="BV27" s="9">
        <v>1.6664547378063976E-5</v>
      </c>
      <c r="BW27" s="6">
        <v>4</v>
      </c>
      <c r="BX27" s="6"/>
      <c r="BY27" s="6"/>
      <c r="BZ27" s="6"/>
      <c r="CA27" s="15">
        <v>20</v>
      </c>
      <c r="CB27" s="9">
        <v>0.14285714285714285</v>
      </c>
      <c r="CC27" s="9">
        <v>4.9560419390508195E-4</v>
      </c>
      <c r="CD27" s="9">
        <v>0.70205625489928702</v>
      </c>
      <c r="CE27" s="9">
        <v>0.70255185909319207</v>
      </c>
      <c r="CF27" s="9">
        <v>1.6795059608592558E-5</v>
      </c>
      <c r="CG27" s="6">
        <v>4</v>
      </c>
      <c r="CH27" s="6"/>
      <c r="CI27" s="6"/>
      <c r="CJ27" s="6"/>
      <c r="CK27" s="15">
        <v>20</v>
      </c>
      <c r="CL27" s="9">
        <v>0.14285714285714285</v>
      </c>
      <c r="CM27" s="9">
        <v>5.0165619893722667E-4</v>
      </c>
      <c r="CN27" s="9">
        <v>0.7020502028942549</v>
      </c>
      <c r="CO27" s="9">
        <v>0.70255185909319218</v>
      </c>
      <c r="CP27" s="9">
        <v>1.7000150256566046E-5</v>
      </c>
      <c r="CQ27" s="6">
        <v>4</v>
      </c>
      <c r="CR27" s="6"/>
      <c r="CS27" s="6"/>
      <c r="CT27" s="6"/>
      <c r="CU27" s="15">
        <v>20</v>
      </c>
      <c r="CV27" s="9">
        <v>0.14285714285714285</v>
      </c>
      <c r="CW27" s="9">
        <v>5.0473721968086389E-4</v>
      </c>
      <c r="CX27" s="9">
        <v>0.70204712187351115</v>
      </c>
      <c r="CY27" s="9">
        <v>0.70255185909319207</v>
      </c>
      <c r="CZ27" s="9">
        <v>1.7104560040988916E-5</v>
      </c>
      <c r="DA27" s="6">
        <v>4</v>
      </c>
      <c r="DB27" s="6"/>
      <c r="DC27" s="6"/>
      <c r="DD27" s="6"/>
      <c r="DE27" s="15">
        <v>20</v>
      </c>
      <c r="DF27" s="9">
        <v>0.14285714285714285</v>
      </c>
      <c r="DG27" s="9">
        <v>5.069379487834619E-4</v>
      </c>
      <c r="DH27" s="9">
        <v>0.70204492114440864</v>
      </c>
      <c r="DI27" s="9">
        <v>0.70255185909319207</v>
      </c>
      <c r="DJ27" s="9">
        <v>1.7179138458433818E-5</v>
      </c>
      <c r="DK27" s="6">
        <v>4</v>
      </c>
      <c r="DL27" s="6"/>
      <c r="DM27" s="6"/>
      <c r="DN27" s="6"/>
      <c r="DO27" s="15">
        <v>20</v>
      </c>
      <c r="DP27" s="9">
        <v>0.14285714285714285</v>
      </c>
      <c r="DQ27" s="9">
        <v>5.2894523980944255E-4</v>
      </c>
      <c r="DR27" s="9">
        <v>0.70202291385338267</v>
      </c>
      <c r="DS27" s="9">
        <v>0.70255185909319207</v>
      </c>
      <c r="DT27" s="9">
        <v>1.7924922632882868E-5</v>
      </c>
      <c r="DU27" s="6">
        <v>4</v>
      </c>
      <c r="DV27" s="6"/>
      <c r="DW27" s="6"/>
      <c r="DX27" s="6"/>
      <c r="DY27" s="15">
        <v>20</v>
      </c>
      <c r="DZ27" s="9">
        <v>0.14285714285714285</v>
      </c>
      <c r="EA27" s="9">
        <v>5.3125600536717049E-4</v>
      </c>
      <c r="EB27" s="9">
        <v>0.70202060308782488</v>
      </c>
      <c r="EC27" s="9">
        <v>0.70255185909319207</v>
      </c>
      <c r="ED27" s="9">
        <v>1.8003229971200019E-5</v>
      </c>
      <c r="EE27" s="6">
        <v>4</v>
      </c>
      <c r="EF27" s="6"/>
      <c r="EG27" s="6"/>
      <c r="EH27" s="6"/>
      <c r="EI27" s="15">
        <v>20</v>
      </c>
      <c r="EJ27" s="9">
        <v>0.14285714285714285</v>
      </c>
      <c r="EK27" s="9">
        <v>5.5194285893159212E-4</v>
      </c>
      <c r="EL27" s="9">
        <v>0.7019999162342605</v>
      </c>
      <c r="EM27" s="9">
        <v>0.70255185909319207</v>
      </c>
      <c r="EN27" s="9">
        <v>1.8704267095182118E-5</v>
      </c>
      <c r="EO27" s="6">
        <v>4</v>
      </c>
      <c r="EP27" s="6"/>
      <c r="EQ27" s="6"/>
      <c r="ER27" s="6"/>
      <c r="ES27" s="15">
        <v>20</v>
      </c>
      <c r="ET27" s="9">
        <v>0.14285714285714285</v>
      </c>
      <c r="EU27" s="9">
        <v>5.5260307766237158E-4</v>
      </c>
      <c r="EV27" s="9">
        <v>0.7019992560155297</v>
      </c>
      <c r="EW27" s="9">
        <v>0.70255185909319207</v>
      </c>
      <c r="EX27" s="9">
        <v>1.8726640620415592E-5</v>
      </c>
      <c r="EY27" s="6">
        <v>4</v>
      </c>
      <c r="EZ27" s="6"/>
      <c r="FA27" s="6"/>
      <c r="FB27" s="6"/>
      <c r="FC27" s="15">
        <v>20</v>
      </c>
      <c r="FD27" s="9">
        <v>0.14285714285714285</v>
      </c>
      <c r="FE27" s="9">
        <v>5.4699121845074657E-4</v>
      </c>
      <c r="FF27" s="9">
        <v>0.70200486787474126</v>
      </c>
      <c r="FG27" s="9">
        <v>0.70255185909319195</v>
      </c>
      <c r="FH27" s="9">
        <v>1.8536465655931092E-5</v>
      </c>
      <c r="FI27" s="6">
        <v>4</v>
      </c>
      <c r="FJ27" s="6"/>
      <c r="FK27" s="6"/>
      <c r="FL27" s="6"/>
      <c r="FM27" s="15">
        <v>20</v>
      </c>
      <c r="FN27" s="9">
        <v>0.14285714285714285</v>
      </c>
      <c r="FO27" s="9">
        <v>5.556840984060089E-4</v>
      </c>
      <c r="FP27" s="9">
        <v>0.70199617499478606</v>
      </c>
      <c r="FQ27" s="9">
        <v>0.70255185909319207</v>
      </c>
      <c r="FR27" s="9">
        <v>1.8831050404838462E-5</v>
      </c>
      <c r="FS27" s="6">
        <v>4</v>
      </c>
      <c r="FT27" s="6"/>
      <c r="FU27" s="6"/>
      <c r="FV27" s="6"/>
      <c r="FW27" s="15">
        <v>20</v>
      </c>
      <c r="FX27" s="9">
        <v>0.14285714285714285</v>
      </c>
      <c r="FY27" s="9">
        <v>5.7912186334867818E-4</v>
      </c>
      <c r="FZ27" s="9">
        <v>0.70197273722984344</v>
      </c>
      <c r="GA27" s="9">
        <v>0.70255185909319207</v>
      </c>
      <c r="GB27" s="9">
        <v>1.9625310550626697E-5</v>
      </c>
      <c r="GC27" s="6">
        <v>4</v>
      </c>
      <c r="GD27" s="6"/>
      <c r="GE27" s="6"/>
      <c r="GF27" s="6"/>
      <c r="GG27" s="15">
        <v>20</v>
      </c>
      <c r="GH27" s="9">
        <v>0.14285714285714285</v>
      </c>
      <c r="GI27" s="9">
        <v>5.6976876466263639E-4</v>
      </c>
      <c r="GJ27" s="9">
        <v>0.70198209032852943</v>
      </c>
      <c r="GK27" s="9">
        <v>0.70255185909319207</v>
      </c>
      <c r="GL27" s="9">
        <v>1.930835227648585E-5</v>
      </c>
      <c r="GM27" s="6">
        <v>4</v>
      </c>
      <c r="GN27" s="6"/>
      <c r="GO27" s="6"/>
      <c r="GP27" s="6"/>
      <c r="GQ27" s="15">
        <v>20</v>
      </c>
      <c r="GR27" s="9">
        <v>0.14285714285714285</v>
      </c>
      <c r="GS27" s="9">
        <v>6.0167933665030815E-4</v>
      </c>
      <c r="GT27" s="9">
        <v>0.70195017975654184</v>
      </c>
      <c r="GU27" s="9">
        <v>0.70255185909319218</v>
      </c>
      <c r="GV27" s="9">
        <v>2.0389739329436964E-5</v>
      </c>
      <c r="GW27" s="6">
        <v>4</v>
      </c>
      <c r="GX27" s="6"/>
      <c r="GY27" s="6"/>
      <c r="GZ27" s="6"/>
      <c r="HA27" s="15">
        <v>20</v>
      </c>
      <c r="HB27" s="9">
        <v>0.14285714285714285</v>
      </c>
      <c r="HC27" s="9">
        <v>5.6943865529724661E-4</v>
      </c>
      <c r="HD27" s="9">
        <v>0.70198242043789494</v>
      </c>
      <c r="HE27" s="9">
        <v>0.70255185909319218</v>
      </c>
      <c r="HF27" s="9">
        <v>1.9297165513869109E-5</v>
      </c>
      <c r="HG27" s="6">
        <v>4</v>
      </c>
      <c r="HH27" s="6"/>
      <c r="HI27" s="6"/>
      <c r="HJ27" s="6"/>
      <c r="HK27" s="15">
        <v>20</v>
      </c>
      <c r="HL27" s="9">
        <v>0.14285714285714285</v>
      </c>
      <c r="HM27" s="9">
        <v>5.3235636991846955E-4</v>
      </c>
      <c r="HN27" s="9">
        <v>0.70201950272327363</v>
      </c>
      <c r="HO27" s="9">
        <v>0.70255185909319207</v>
      </c>
      <c r="HP27" s="9">
        <v>1.8040519179922473E-5</v>
      </c>
      <c r="HQ27" s="6">
        <v>4</v>
      </c>
      <c r="HR27" s="6"/>
      <c r="HS27" s="6"/>
      <c r="HT27" s="6"/>
      <c r="HU27" s="15">
        <v>20</v>
      </c>
      <c r="HV27" s="9">
        <v>0.14285714285714285</v>
      </c>
      <c r="HW27" s="9">
        <v>4.9054251696910647E-4</v>
      </c>
      <c r="HX27" s="9">
        <v>0.70206131657622295</v>
      </c>
      <c r="HY27" s="9">
        <v>0.70255185909319207</v>
      </c>
      <c r="HZ27" s="9">
        <v>1.6623529248469282E-5</v>
      </c>
      <c r="IA27" s="6">
        <v>4</v>
      </c>
      <c r="IB27" s="6"/>
      <c r="IC27" s="6"/>
      <c r="ID27" s="6"/>
      <c r="IE27" s="15">
        <v>20</v>
      </c>
      <c r="IF27" s="9">
        <v>0.14285714285714285</v>
      </c>
      <c r="IG27" s="9">
        <v>4.4289673189785859E-4</v>
      </c>
      <c r="IH27" s="9">
        <v>0.70210896236129428</v>
      </c>
      <c r="II27" s="9">
        <v>0.70255185909319218</v>
      </c>
      <c r="IJ27" s="9">
        <v>1.5008906510787087E-5</v>
      </c>
      <c r="IK27" s="6">
        <v>4</v>
      </c>
      <c r="IL27" s="6"/>
      <c r="IM27" s="6"/>
      <c r="IN27" s="6"/>
      <c r="IO27" s="15">
        <v>20</v>
      </c>
      <c r="IP27" s="9">
        <v>0.14285714285714285</v>
      </c>
      <c r="IQ27" s="9">
        <v>4.0229327995492444E-4</v>
      </c>
      <c r="IR27" s="9">
        <v>0.70214956581323718</v>
      </c>
      <c r="IS27" s="9">
        <v>0.70255185909319207</v>
      </c>
      <c r="IT27" s="9">
        <v>1.3632934708928597E-5</v>
      </c>
      <c r="IU27" s="6">
        <v>4</v>
      </c>
      <c r="IV27" s="6"/>
      <c r="IW27" s="6"/>
      <c r="IX27" s="6"/>
      <c r="IY27" s="15">
        <v>20</v>
      </c>
      <c r="IZ27" s="9">
        <v>0.14285714285714285</v>
      </c>
      <c r="JA27" s="9">
        <v>3.6873216114030404E-4</v>
      </c>
      <c r="JB27" s="9">
        <v>0.70218312693205176</v>
      </c>
      <c r="JC27" s="9">
        <v>0.70255185909319207</v>
      </c>
      <c r="JD27" s="9">
        <v>1.2495613842893797E-5</v>
      </c>
      <c r="JE27" s="6">
        <v>4</v>
      </c>
      <c r="JF27" s="6"/>
      <c r="JG27" s="6"/>
      <c r="JH27" s="6"/>
      <c r="JI27" s="15">
        <v>20</v>
      </c>
      <c r="JJ27" s="9">
        <v>0.14285714285714285</v>
      </c>
      <c r="JK27" s="9">
        <v>3.6884219759543402E-4</v>
      </c>
      <c r="JL27" s="9">
        <v>0.7021830168955967</v>
      </c>
      <c r="JM27" s="9">
        <v>0.70255185909319218</v>
      </c>
      <c r="JN27" s="9">
        <v>1.2499342763766041E-5</v>
      </c>
      <c r="JO27" s="6">
        <v>4</v>
      </c>
      <c r="JP27" s="6"/>
      <c r="JQ27" s="6"/>
      <c r="JR27" s="6"/>
      <c r="JS27" s="15">
        <v>20</v>
      </c>
      <c r="JT27" s="9">
        <v>0.14285714285714285</v>
      </c>
      <c r="JU27" s="9">
        <v>3.4969585440283095E-4</v>
      </c>
      <c r="JV27" s="9">
        <v>0.70220216323878926</v>
      </c>
      <c r="JW27" s="9">
        <v>0.70255185909319207</v>
      </c>
      <c r="JX27" s="9">
        <v>1.1850510531995372E-5</v>
      </c>
      <c r="JY27" s="6">
        <v>4</v>
      </c>
      <c r="JZ27" s="6"/>
      <c r="KA27" s="6"/>
      <c r="KB27" s="6"/>
      <c r="KC27" s="15">
        <v>20</v>
      </c>
      <c r="KD27" s="9">
        <v>0.14285714285714285</v>
      </c>
      <c r="KE27" s="9">
        <v>3.4914567212718142E-4</v>
      </c>
      <c r="KF27" s="9">
        <v>0.70220271342106488</v>
      </c>
      <c r="KG27" s="9">
        <v>0.70255185909319207</v>
      </c>
      <c r="KH27" s="9">
        <v>1.1831865927634145E-5</v>
      </c>
      <c r="KI27" s="6">
        <v>4</v>
      </c>
      <c r="KJ27" s="6"/>
      <c r="KK27" s="6"/>
      <c r="KL27" s="6"/>
      <c r="KM27" s="15">
        <v>20</v>
      </c>
      <c r="KN27" s="9">
        <v>0.14285714285714285</v>
      </c>
      <c r="KO27" s="9">
        <v>3.7456409326218891E-4</v>
      </c>
      <c r="KP27" s="9">
        <v>0.70217729499992987</v>
      </c>
      <c r="KQ27" s="9">
        <v>0.70255185909319207</v>
      </c>
      <c r="KR27" s="9">
        <v>1.2693246649122794E-5</v>
      </c>
      <c r="KS27" s="6">
        <v>4</v>
      </c>
      <c r="KT27" s="6"/>
      <c r="KU27" s="6"/>
      <c r="KV27" s="6"/>
      <c r="KW27" s="15">
        <v>20</v>
      </c>
      <c r="KX27" s="9">
        <v>0.14285714285714285</v>
      </c>
      <c r="KY27" s="9">
        <v>3.8182649930076256E-4</v>
      </c>
      <c r="KZ27" s="9">
        <v>0.70217003259389132</v>
      </c>
      <c r="LA27" s="9">
        <v>0.70255185909319207</v>
      </c>
      <c r="LB27" s="9">
        <v>1.2939355426690984E-5</v>
      </c>
      <c r="LC27" s="6">
        <v>4</v>
      </c>
    </row>
    <row r="28" spans="1:315">
      <c r="A28" s="6">
        <v>21</v>
      </c>
      <c r="B28">
        <v>2.5199441268962113E-2</v>
      </c>
      <c r="C28">
        <f>1-Table4689[[#This Row],[qx (tau)]]</f>
        <v>0.97480055873103788</v>
      </c>
      <c r="D28" s="6"/>
      <c r="E28" s="6"/>
      <c r="F28" s="6"/>
      <c r="G28" s="6"/>
      <c r="H28" s="15">
        <f t="shared" si="4"/>
        <v>21</v>
      </c>
      <c r="I28" s="9">
        <f t="shared" si="10"/>
        <v>0.17142857142857143</v>
      </c>
      <c r="J28" s="9" cm="1">
        <f t="array" ref="J28">VLOOKUP($G$13,'qx Malaria'!$B$62:$I$91,(N28),FALSE)/(1-nigeria!I28*INDEX($E$6:$G$11,N28,2))</f>
        <v>3.8964786594683818E-4</v>
      </c>
      <c r="K28" s="9">
        <f t="shared" si="9"/>
        <v>0.71655334355544331</v>
      </c>
      <c r="L28" s="9">
        <f t="shared" si="2"/>
        <v>0.71694299142139017</v>
      </c>
      <c r="M28" s="9">
        <f>(J28*Table4689[[#This Row],[qx (tau)]])/L28</f>
        <v>1.3695522002435772E-5</v>
      </c>
      <c r="N28" s="6">
        <f t="shared" si="3"/>
        <v>4</v>
      </c>
      <c r="P28" s="6"/>
      <c r="Q28" s="6"/>
      <c r="R28" s="6"/>
      <c r="S28" s="15">
        <v>21</v>
      </c>
      <c r="T28" s="9">
        <v>0.17142857142857143</v>
      </c>
      <c r="U28" s="9">
        <v>4.4972325738244572E-4</v>
      </c>
      <c r="V28" s="9">
        <v>0.71649326816400771</v>
      </c>
      <c r="W28" s="9">
        <v>0.71694299142139017</v>
      </c>
      <c r="X28" s="9">
        <v>1.5807079429324283E-5</v>
      </c>
      <c r="Y28" s="6">
        <v>4</v>
      </c>
      <c r="Z28" s="6"/>
      <c r="AA28" s="6"/>
      <c r="AB28" s="6"/>
      <c r="AC28" s="15">
        <v>21</v>
      </c>
      <c r="AD28" s="9">
        <v>0.17142857142857143</v>
      </c>
      <c r="AE28" s="9">
        <v>4.6128917386444116E-4</v>
      </c>
      <c r="AF28" s="9">
        <v>0.71648170224752572</v>
      </c>
      <c r="AG28" s="9">
        <v>0.71694299142139017</v>
      </c>
      <c r="AH28" s="9">
        <v>1.6213603569454221E-5</v>
      </c>
      <c r="AI28" s="6">
        <v>4</v>
      </c>
      <c r="AJ28" s="6"/>
      <c r="AK28" s="6"/>
      <c r="AL28" s="6"/>
      <c r="AM28" s="15">
        <v>21</v>
      </c>
      <c r="AN28" s="9">
        <v>0.17142857142857143</v>
      </c>
      <c r="AO28" s="9">
        <v>4.7880648426435672E-4</v>
      </c>
      <c r="AP28" s="9">
        <v>0.71646418493712571</v>
      </c>
      <c r="AQ28" s="9">
        <v>0.71694299142139006</v>
      </c>
      <c r="AR28" s="9">
        <v>1.6829310034117043E-5</v>
      </c>
      <c r="AS28" s="6">
        <v>4</v>
      </c>
      <c r="AT28" s="6"/>
      <c r="AU28" s="6"/>
      <c r="AV28" s="6"/>
      <c r="AW28" s="15">
        <v>21</v>
      </c>
      <c r="AX28" s="9">
        <v>0.17142857142857143</v>
      </c>
      <c r="AY28" s="9">
        <v>4.884634630745665E-4</v>
      </c>
      <c r="AZ28" s="9">
        <v>0.71645452795831566</v>
      </c>
      <c r="BA28" s="9">
        <v>0.71694299142139017</v>
      </c>
      <c r="BB28" s="9">
        <v>1.7168737956943978E-5</v>
      </c>
      <c r="BC28" s="6">
        <v>4</v>
      </c>
      <c r="BD28" s="6"/>
      <c r="BE28" s="6"/>
      <c r="BF28" s="6"/>
      <c r="BG28" s="15">
        <v>21</v>
      </c>
      <c r="BH28" s="9">
        <v>0.17142857142857143</v>
      </c>
      <c r="BI28" s="9">
        <v>4.9486401879761258E-4</v>
      </c>
      <c r="BJ28" s="9">
        <v>0.71644812740259256</v>
      </c>
      <c r="BK28" s="9">
        <v>0.71694299142139017</v>
      </c>
      <c r="BL28" s="9">
        <v>1.7393707626724623E-5</v>
      </c>
      <c r="BM28" s="6">
        <v>4</v>
      </c>
      <c r="BN28" s="6"/>
      <c r="BO28" s="6"/>
      <c r="BP28" s="6"/>
      <c r="BQ28" s="15">
        <v>21</v>
      </c>
      <c r="BR28" s="9">
        <v>0.17142857142857143</v>
      </c>
      <c r="BS28" s="9">
        <v>5.0182602677706616E-4</v>
      </c>
      <c r="BT28" s="9">
        <v>0.71644116539461311</v>
      </c>
      <c r="BU28" s="9">
        <v>0.71694299142139017</v>
      </c>
      <c r="BV28" s="9">
        <v>1.7638411478064976E-5</v>
      </c>
      <c r="BW28" s="6">
        <v>4</v>
      </c>
      <c r="BX28" s="6"/>
      <c r="BY28" s="6"/>
      <c r="BZ28" s="6"/>
      <c r="CA28" s="15">
        <v>21</v>
      </c>
      <c r="CB28" s="9">
        <v>0.17142857142857143</v>
      </c>
      <c r="CC28" s="9">
        <v>5.0575619257191902E-4</v>
      </c>
      <c r="CD28" s="9">
        <v>0.7164372352288183</v>
      </c>
      <c r="CE28" s="9">
        <v>0.71694299142139017</v>
      </c>
      <c r="CF28" s="9">
        <v>1.7776550748982915E-5</v>
      </c>
      <c r="CG28" s="6">
        <v>4</v>
      </c>
      <c r="CH28" s="6"/>
      <c r="CI28" s="6"/>
      <c r="CJ28" s="6"/>
      <c r="CK28" s="15">
        <v>21</v>
      </c>
      <c r="CL28" s="9">
        <v>0.17142857142857143</v>
      </c>
      <c r="CM28" s="9">
        <v>5.1193216739240212E-4</v>
      </c>
      <c r="CN28" s="9">
        <v>0.71643105925399786</v>
      </c>
      <c r="CO28" s="9">
        <v>0.71694299142139029</v>
      </c>
      <c r="CP28" s="9">
        <v>1.7993626746139679E-5</v>
      </c>
      <c r="CQ28" s="6">
        <v>4</v>
      </c>
      <c r="CR28" s="6"/>
      <c r="CS28" s="6"/>
      <c r="CT28" s="6"/>
      <c r="CU28" s="15">
        <v>21</v>
      </c>
      <c r="CV28" s="9">
        <v>0.17142857142857143</v>
      </c>
      <c r="CW28" s="9">
        <v>5.1507630002828428E-4</v>
      </c>
      <c r="CX28" s="9">
        <v>0.71642791512136184</v>
      </c>
      <c r="CY28" s="9">
        <v>0.71694299142139017</v>
      </c>
      <c r="CZ28" s="9">
        <v>1.810413816287403E-5</v>
      </c>
      <c r="DA28" s="6">
        <v>4</v>
      </c>
      <c r="DB28" s="6"/>
      <c r="DC28" s="6"/>
      <c r="DD28" s="6"/>
      <c r="DE28" s="15">
        <v>21</v>
      </c>
      <c r="DF28" s="9">
        <v>0.17142857142857143</v>
      </c>
      <c r="DG28" s="9">
        <v>5.1732210905391452E-4</v>
      </c>
      <c r="DH28" s="9">
        <v>0.71642566931233631</v>
      </c>
      <c r="DI28" s="9">
        <v>0.71694299142139017</v>
      </c>
      <c r="DJ28" s="9">
        <v>1.8183074889112854E-5</v>
      </c>
      <c r="DK28" s="6">
        <v>4</v>
      </c>
      <c r="DL28" s="6"/>
      <c r="DM28" s="6"/>
      <c r="DN28" s="6"/>
      <c r="DO28" s="15">
        <v>21</v>
      </c>
      <c r="DP28" s="9">
        <v>0.17142857142857143</v>
      </c>
      <c r="DQ28" s="9">
        <v>5.3978019931021646E-4</v>
      </c>
      <c r="DR28" s="9">
        <v>0.71640321122207995</v>
      </c>
      <c r="DS28" s="9">
        <v>0.71694299142139017</v>
      </c>
      <c r="DT28" s="9">
        <v>1.8972442151501085E-5</v>
      </c>
      <c r="DU28" s="6">
        <v>4</v>
      </c>
      <c r="DV28" s="6"/>
      <c r="DW28" s="6"/>
      <c r="DX28" s="6"/>
      <c r="DY28" s="15">
        <v>21</v>
      </c>
      <c r="DZ28" s="9">
        <v>0.17142857142857143</v>
      </c>
      <c r="EA28" s="9">
        <v>5.4213829878712813E-4</v>
      </c>
      <c r="EB28" s="9">
        <v>0.71640085312260304</v>
      </c>
      <c r="EC28" s="9">
        <v>0.71694299142139017</v>
      </c>
      <c r="ED28" s="9">
        <v>1.9055325714051846E-5</v>
      </c>
      <c r="EE28" s="6">
        <v>4</v>
      </c>
      <c r="EF28" s="6"/>
      <c r="EG28" s="6"/>
      <c r="EH28" s="6"/>
      <c r="EI28" s="15">
        <v>21</v>
      </c>
      <c r="EJ28" s="9">
        <v>0.17142857142857143</v>
      </c>
      <c r="EK28" s="9">
        <v>5.6324890362805186E-4</v>
      </c>
      <c r="EL28" s="9">
        <v>0.71637974251776215</v>
      </c>
      <c r="EM28" s="9">
        <v>0.71694299142139017</v>
      </c>
      <c r="EN28" s="9">
        <v>1.979733094069678E-5</v>
      </c>
      <c r="EO28" s="6">
        <v>4</v>
      </c>
      <c r="EP28" s="6"/>
      <c r="EQ28" s="6"/>
      <c r="ER28" s="6"/>
      <c r="ES28" s="15">
        <v>21</v>
      </c>
      <c r="ET28" s="9">
        <v>0.17142857142857143</v>
      </c>
      <c r="EU28" s="9">
        <v>5.6392264633574091E-4</v>
      </c>
      <c r="EV28" s="9">
        <v>0.71637906877505442</v>
      </c>
      <c r="EW28" s="9">
        <v>0.71694299142139017</v>
      </c>
      <c r="EX28" s="9">
        <v>1.9821011958568429E-5</v>
      </c>
      <c r="EY28" s="6">
        <v>4</v>
      </c>
      <c r="EZ28" s="6"/>
      <c r="FA28" s="6"/>
      <c r="FB28" s="6"/>
      <c r="FC28" s="15">
        <v>21</v>
      </c>
      <c r="FD28" s="9">
        <v>0.17142857142857143</v>
      </c>
      <c r="FE28" s="9">
        <v>5.5819583332038399E-4</v>
      </c>
      <c r="FF28" s="9">
        <v>0.71638479558806978</v>
      </c>
      <c r="FG28" s="9">
        <v>0.71694299142139017</v>
      </c>
      <c r="FH28" s="9">
        <v>1.9619723306659433E-5</v>
      </c>
      <c r="FI28" s="6">
        <v>4</v>
      </c>
      <c r="FJ28" s="6"/>
      <c r="FK28" s="6"/>
      <c r="FL28" s="6"/>
      <c r="FM28" s="15">
        <v>21</v>
      </c>
      <c r="FN28" s="9">
        <v>0.17142857142857143</v>
      </c>
      <c r="FO28" s="9">
        <v>5.6706677897162328E-4</v>
      </c>
      <c r="FP28" s="9">
        <v>0.71637592464241862</v>
      </c>
      <c r="FQ28" s="9">
        <v>0.71694299142139029</v>
      </c>
      <c r="FR28" s="9">
        <v>1.9931523375302779E-5</v>
      </c>
      <c r="FS28" s="6">
        <v>4</v>
      </c>
      <c r="FT28" s="6"/>
      <c r="FU28" s="6"/>
      <c r="FV28" s="6"/>
      <c r="FW28" s="15">
        <v>21</v>
      </c>
      <c r="FX28" s="9">
        <v>0.17142857142857143</v>
      </c>
      <c r="FY28" s="9">
        <v>5.9098464509458487E-4</v>
      </c>
      <c r="FZ28" s="9">
        <v>0.71635200677629562</v>
      </c>
      <c r="GA28" s="9">
        <v>0.71694299142139017</v>
      </c>
      <c r="GB28" s="9">
        <v>2.0772199509746248E-5</v>
      </c>
      <c r="GC28" s="6">
        <v>4</v>
      </c>
      <c r="GD28" s="6"/>
      <c r="GE28" s="6"/>
      <c r="GF28" s="6"/>
      <c r="GG28" s="15">
        <v>21</v>
      </c>
      <c r="GH28" s="9">
        <v>0.17142857142857143</v>
      </c>
      <c r="GI28" s="9">
        <v>5.8143995673565641E-4</v>
      </c>
      <c r="GJ28" s="9">
        <v>0.71636155146465452</v>
      </c>
      <c r="GK28" s="9">
        <v>0.71694299142139017</v>
      </c>
      <c r="GL28" s="9">
        <v>2.0436718423231247E-5</v>
      </c>
      <c r="GM28" s="6">
        <v>4</v>
      </c>
      <c r="GN28" s="6"/>
      <c r="GO28" s="6"/>
      <c r="GP28" s="6"/>
      <c r="GQ28" s="15">
        <v>21</v>
      </c>
      <c r="GR28" s="9">
        <v>0.17142857142857143</v>
      </c>
      <c r="GS28" s="9">
        <v>6.140041876072942E-4</v>
      </c>
      <c r="GT28" s="9">
        <v>0.71632898723378291</v>
      </c>
      <c r="GU28" s="9">
        <v>0.71694299142139017</v>
      </c>
      <c r="GV28" s="9">
        <v>2.1581300953694178E-5</v>
      </c>
      <c r="GW28" s="6">
        <v>4</v>
      </c>
      <c r="GX28" s="6"/>
      <c r="GY28" s="6"/>
      <c r="GZ28" s="6"/>
      <c r="HA28" s="15">
        <v>21</v>
      </c>
      <c r="HB28" s="9">
        <v>0.17142857142857143</v>
      </c>
      <c r="HC28" s="9">
        <v>5.8110308538181189E-4</v>
      </c>
      <c r="HD28" s="9">
        <v>0.71636188833600845</v>
      </c>
      <c r="HE28" s="9">
        <v>0.71694299142139029</v>
      </c>
      <c r="HF28" s="9">
        <v>2.0424877914295419E-5</v>
      </c>
      <c r="HG28" s="6">
        <v>4</v>
      </c>
      <c r="HH28" s="6"/>
      <c r="HI28" s="6"/>
      <c r="HJ28" s="6"/>
      <c r="HK28" s="15">
        <v>21</v>
      </c>
      <c r="HL28" s="9">
        <v>0.17142857142857143</v>
      </c>
      <c r="HM28" s="9">
        <v>5.4326120329994325E-4</v>
      </c>
      <c r="HN28" s="9">
        <v>0.71639973021809022</v>
      </c>
      <c r="HO28" s="9">
        <v>0.71694299142139017</v>
      </c>
      <c r="HP28" s="9">
        <v>1.909479407717126E-5</v>
      </c>
      <c r="HQ28" s="6">
        <v>4</v>
      </c>
      <c r="HR28" s="6"/>
      <c r="HS28" s="6"/>
      <c r="HT28" s="6"/>
      <c r="HU28" s="15">
        <v>21</v>
      </c>
      <c r="HV28" s="9">
        <v>0.17142857142857143</v>
      </c>
      <c r="HW28" s="9">
        <v>5.0059083181296961E-4</v>
      </c>
      <c r="HX28" s="9">
        <v>0.7164424005895772</v>
      </c>
      <c r="HY28" s="9">
        <v>0.71694299142139017</v>
      </c>
      <c r="HZ28" s="9">
        <v>1.7594996278633625E-5</v>
      </c>
      <c r="IA28" s="6">
        <v>4</v>
      </c>
      <c r="IB28" s="6"/>
      <c r="IC28" s="6"/>
      <c r="ID28" s="6"/>
      <c r="IE28" s="15">
        <v>21</v>
      </c>
      <c r="IF28" s="9">
        <v>0.17142857142857143</v>
      </c>
      <c r="IG28" s="9">
        <v>4.5196906640807596E-4</v>
      </c>
      <c r="IH28" s="9">
        <v>0.71649102235498208</v>
      </c>
      <c r="II28" s="9">
        <v>0.71694299142139017</v>
      </c>
      <c r="IJ28" s="9">
        <v>1.5886016155563107E-5</v>
      </c>
      <c r="IK28" s="6">
        <v>4</v>
      </c>
      <c r="IL28" s="6"/>
      <c r="IM28" s="6"/>
      <c r="IN28" s="6"/>
      <c r="IO28" s="15">
        <v>21</v>
      </c>
      <c r="IP28" s="9">
        <v>0.17142857142857143</v>
      </c>
      <c r="IQ28" s="9">
        <v>4.1053388988519893E-4</v>
      </c>
      <c r="IR28" s="9">
        <v>0.71653245753150496</v>
      </c>
      <c r="IS28" s="9">
        <v>0.71694299142139017</v>
      </c>
      <c r="IT28" s="9">
        <v>1.4429633556456826E-5</v>
      </c>
      <c r="IU28" s="6">
        <v>4</v>
      </c>
      <c r="IV28" s="6"/>
      <c r="IW28" s="6"/>
      <c r="IX28" s="6"/>
      <c r="IY28" s="15">
        <v>21</v>
      </c>
      <c r="IZ28" s="9">
        <v>0.17142857142857143</v>
      </c>
      <c r="JA28" s="9">
        <v>3.7628530224433846E-4</v>
      </c>
      <c r="JB28" s="9">
        <v>0.71656670611914575</v>
      </c>
      <c r="JC28" s="9">
        <v>0.71694299142139006</v>
      </c>
      <c r="JD28" s="9">
        <v>1.3225848481314776E-5</v>
      </c>
      <c r="JE28" s="6">
        <v>4</v>
      </c>
      <c r="JF28" s="6"/>
      <c r="JG28" s="6"/>
      <c r="JH28" s="6"/>
      <c r="JI28" s="15">
        <v>21</v>
      </c>
      <c r="JJ28" s="9">
        <v>0.17142857142857143</v>
      </c>
      <c r="JK28" s="9">
        <v>3.7639759269562001E-4</v>
      </c>
      <c r="JL28" s="9">
        <v>0.71656659382869459</v>
      </c>
      <c r="JM28" s="9">
        <v>0.71694299142139017</v>
      </c>
      <c r="JN28" s="9">
        <v>1.3229795317626718E-5</v>
      </c>
      <c r="JO28" s="6">
        <v>4</v>
      </c>
      <c r="JP28" s="6"/>
      <c r="JQ28" s="6"/>
      <c r="JR28" s="6"/>
      <c r="JS28" s="15">
        <v>21</v>
      </c>
      <c r="JT28" s="9">
        <v>0.17142857142857143</v>
      </c>
      <c r="JU28" s="9">
        <v>3.5685905417263736E-4</v>
      </c>
      <c r="JV28" s="9">
        <v>0.71658613236721747</v>
      </c>
      <c r="JW28" s="9">
        <v>0.71694299142139006</v>
      </c>
      <c r="JX28" s="9">
        <v>1.254304579934896E-5</v>
      </c>
      <c r="JY28" s="6">
        <v>4</v>
      </c>
      <c r="JZ28" s="6"/>
      <c r="KA28" s="6"/>
      <c r="KB28" s="6"/>
      <c r="KC28" s="15">
        <v>21</v>
      </c>
      <c r="KD28" s="9">
        <v>0.17142857142857143</v>
      </c>
      <c r="KE28" s="9">
        <v>3.562976019162298E-4</v>
      </c>
      <c r="KF28" s="9">
        <v>0.71658669381947404</v>
      </c>
      <c r="KG28" s="9">
        <v>0.71694299142139029</v>
      </c>
      <c r="KH28" s="9">
        <v>1.2523311617789251E-5</v>
      </c>
      <c r="KI28" s="6">
        <v>4</v>
      </c>
      <c r="KJ28" s="6"/>
      <c r="KK28" s="6"/>
      <c r="KL28" s="6"/>
      <c r="KM28" s="15">
        <v>21</v>
      </c>
      <c r="KN28" s="9">
        <v>0.17142857142857143</v>
      </c>
      <c r="KO28" s="9">
        <v>3.8223669616225847E-4</v>
      </c>
      <c r="KP28" s="9">
        <v>0.71656075472522784</v>
      </c>
      <c r="KQ28" s="9">
        <v>0.71694299142139006</v>
      </c>
      <c r="KR28" s="9">
        <v>1.3435030805847657E-5</v>
      </c>
      <c r="KS28" s="6">
        <v>4</v>
      </c>
      <c r="KT28" s="6"/>
      <c r="KU28" s="6"/>
      <c r="KV28" s="6"/>
      <c r="KW28" s="15">
        <v>21</v>
      </c>
      <c r="KX28" s="9">
        <v>0.17142857142857143</v>
      </c>
      <c r="KY28" s="9">
        <v>3.8964786594683818E-4</v>
      </c>
      <c r="KZ28" s="9">
        <v>0.71655334355544331</v>
      </c>
      <c r="LA28" s="9">
        <v>0.71694299142139017</v>
      </c>
      <c r="LB28" s="9">
        <v>1.3695522002435772E-5</v>
      </c>
      <c r="LC28" s="6">
        <v>4</v>
      </c>
    </row>
    <row r="29" spans="1:315">
      <c r="A29" s="6">
        <v>22</v>
      </c>
      <c r="B29">
        <v>2.6117938008001641E-2</v>
      </c>
      <c r="C29">
        <f>1-Table4689[[#This Row],[qx (tau)]]</f>
        <v>0.97388206199199834</v>
      </c>
      <c r="D29" s="6"/>
      <c r="E29" s="6"/>
      <c r="F29" s="6"/>
      <c r="G29" s="6"/>
      <c r="H29" s="15">
        <f t="shared" si="4"/>
        <v>22</v>
      </c>
      <c r="I29" s="9">
        <f t="shared" si="10"/>
        <v>0.2</v>
      </c>
      <c r="J29" s="9" cm="1">
        <f t="array" ref="J29">VLOOKUP($G$13,'qx Malaria'!$B$62:$I$91,(N29),FALSE)/(1-nigeria!I29*INDEX($E$6:$G$11,N29,2))</f>
        <v>3.9779636059662928E-4</v>
      </c>
      <c r="K29" s="9">
        <f t="shared" si="9"/>
        <v>0.73153823529112161</v>
      </c>
      <c r="L29" s="9">
        <f t="shared" si="2"/>
        <v>0.73193603165171828</v>
      </c>
      <c r="M29" s="9">
        <f>(J29*Table4689[[#This Row],[qx (tau)]])/L29</f>
        <v>1.4194711336215769E-5</v>
      </c>
      <c r="N29" s="6">
        <f t="shared" si="3"/>
        <v>4</v>
      </c>
      <c r="P29" s="6"/>
      <c r="Q29" s="6"/>
      <c r="R29" s="6"/>
      <c r="S29" s="15">
        <v>22</v>
      </c>
      <c r="T29" s="9">
        <v>0.2</v>
      </c>
      <c r="U29" s="9">
        <v>4.591280761353026E-4</v>
      </c>
      <c r="V29" s="9">
        <v>0.73147690357558293</v>
      </c>
      <c r="W29" s="9">
        <v>0.73193603165171828</v>
      </c>
      <c r="X29" s="9">
        <v>1.6383233112836931E-5</v>
      </c>
      <c r="Y29" s="6">
        <v>4</v>
      </c>
      <c r="Z29" s="6"/>
      <c r="AA29" s="6"/>
      <c r="AB29" s="6"/>
      <c r="AC29" s="15">
        <v>22</v>
      </c>
      <c r="AD29" s="9">
        <v>0.2</v>
      </c>
      <c r="AE29" s="9">
        <v>4.7093586436050512E-4</v>
      </c>
      <c r="AF29" s="9">
        <v>0.73146509578735763</v>
      </c>
      <c r="AG29" s="9">
        <v>0.73193603165171817</v>
      </c>
      <c r="AH29" s="9">
        <v>1.6804574688522875E-5</v>
      </c>
      <c r="AI29" s="6">
        <v>4</v>
      </c>
      <c r="AJ29" s="6"/>
      <c r="AK29" s="6"/>
      <c r="AL29" s="6"/>
      <c r="AM29" s="15">
        <v>22</v>
      </c>
      <c r="AN29" s="9">
        <v>0.2</v>
      </c>
      <c r="AO29" s="9">
        <v>4.8881950477925858E-4</v>
      </c>
      <c r="AP29" s="9">
        <v>0.73144721214693897</v>
      </c>
      <c r="AQ29" s="9">
        <v>0.73193603165171828</v>
      </c>
      <c r="AR29" s="9">
        <v>1.7442723094416152E-5</v>
      </c>
      <c r="AS29" s="6">
        <v>4</v>
      </c>
      <c r="AT29" s="6"/>
      <c r="AU29" s="6"/>
      <c r="AV29" s="6"/>
      <c r="AW29" s="15">
        <v>22</v>
      </c>
      <c r="AX29" s="9">
        <v>0.2</v>
      </c>
      <c r="AY29" s="9">
        <v>4.9867843475369952E-4</v>
      </c>
      <c r="AZ29" s="9">
        <v>0.73143735321696457</v>
      </c>
      <c r="BA29" s="9">
        <v>0.73193603165171828</v>
      </c>
      <c r="BB29" s="9">
        <v>1.7794522856639365E-5</v>
      </c>
      <c r="BC29" s="6">
        <v>4</v>
      </c>
      <c r="BD29" s="6"/>
      <c r="BE29" s="6"/>
      <c r="BF29" s="6"/>
      <c r="BG29" s="15">
        <v>22</v>
      </c>
      <c r="BH29" s="9">
        <v>0.2</v>
      </c>
      <c r="BI29" s="9">
        <v>5.0521284182978242E-4</v>
      </c>
      <c r="BJ29" s="9">
        <v>0.73143081880988847</v>
      </c>
      <c r="BK29" s="9">
        <v>0.73193603165171828</v>
      </c>
      <c r="BL29" s="9">
        <v>1.8027692466484983E-5</v>
      </c>
      <c r="BM29" s="6">
        <v>4</v>
      </c>
      <c r="BN29" s="6"/>
      <c r="BO29" s="6"/>
      <c r="BP29" s="6"/>
      <c r="BQ29" s="15">
        <v>22</v>
      </c>
      <c r="BR29" s="9">
        <v>0.2</v>
      </c>
      <c r="BS29" s="9">
        <v>5.1232044250903053E-4</v>
      </c>
      <c r="BT29" s="9">
        <v>0.73142371120920913</v>
      </c>
      <c r="BU29" s="9">
        <v>0.73193603165171817</v>
      </c>
      <c r="BV29" s="9">
        <v>1.8281315550878467E-5</v>
      </c>
      <c r="BW29" s="6">
        <v>4</v>
      </c>
      <c r="BX29" s="6"/>
      <c r="BY29" s="6"/>
      <c r="BZ29" s="6"/>
      <c r="CA29" s="15">
        <v>22</v>
      </c>
      <c r="CB29" s="9">
        <v>0.2</v>
      </c>
      <c r="CC29" s="9">
        <v>5.1633279773118676E-4</v>
      </c>
      <c r="CD29" s="9">
        <v>0.73141969885398705</v>
      </c>
      <c r="CE29" s="9">
        <v>0.73193603165171828</v>
      </c>
      <c r="CF29" s="9">
        <v>1.8424489872713495E-5</v>
      </c>
      <c r="CG29" s="6">
        <v>4</v>
      </c>
      <c r="CH29" s="6"/>
      <c r="CI29" s="6"/>
      <c r="CJ29" s="6"/>
      <c r="CK29" s="15">
        <v>22</v>
      </c>
      <c r="CL29" s="9">
        <v>0.2</v>
      </c>
      <c r="CM29" s="9">
        <v>5.2263792736600371E-4</v>
      </c>
      <c r="CN29" s="9">
        <v>0.73141339372435232</v>
      </c>
      <c r="CO29" s="9">
        <v>0.73193603165171828</v>
      </c>
      <c r="CP29" s="9">
        <v>1.8649478092739972E-5</v>
      </c>
      <c r="CQ29" s="6">
        <v>4</v>
      </c>
      <c r="CR29" s="6"/>
      <c r="CS29" s="6"/>
      <c r="CT29" s="6"/>
      <c r="CU29" s="15">
        <v>22</v>
      </c>
      <c r="CV29" s="9">
        <v>0.2</v>
      </c>
      <c r="CW29" s="9">
        <v>5.2584781154372856E-4</v>
      </c>
      <c r="CX29" s="9">
        <v>0.73141018384017442</v>
      </c>
      <c r="CY29" s="9">
        <v>0.73193603165171817</v>
      </c>
      <c r="CZ29" s="9">
        <v>1.8764017550207993E-5</v>
      </c>
      <c r="DA29" s="6">
        <v>4</v>
      </c>
      <c r="DB29" s="6"/>
      <c r="DC29" s="6"/>
      <c r="DD29" s="6"/>
      <c r="DE29" s="15">
        <v>22</v>
      </c>
      <c r="DF29" s="9">
        <v>0.2</v>
      </c>
      <c r="DG29" s="9">
        <v>5.2814058595638928E-4</v>
      </c>
      <c r="DH29" s="9">
        <v>0.73140789106576187</v>
      </c>
      <c r="DI29" s="9">
        <v>0.73193603165171828</v>
      </c>
      <c r="DJ29" s="9">
        <v>1.8845831448399435E-5</v>
      </c>
      <c r="DK29" s="6">
        <v>4</v>
      </c>
      <c r="DL29" s="6"/>
      <c r="DM29" s="6"/>
      <c r="DN29" s="6"/>
      <c r="DO29" s="15">
        <v>22</v>
      </c>
      <c r="DP29" s="9">
        <v>0.2</v>
      </c>
      <c r="DQ29" s="9">
        <v>5.5106833008299624E-4</v>
      </c>
      <c r="DR29" s="9">
        <v>0.73138496332163527</v>
      </c>
      <c r="DS29" s="9">
        <v>0.73193603165171828</v>
      </c>
      <c r="DT29" s="9">
        <v>1.9663970430313894E-5</v>
      </c>
      <c r="DU29" s="6">
        <v>4</v>
      </c>
      <c r="DV29" s="6"/>
      <c r="DW29" s="6"/>
      <c r="DX29" s="6"/>
      <c r="DY29" s="15">
        <v>22</v>
      </c>
      <c r="DZ29" s="9">
        <v>0.2</v>
      </c>
      <c r="EA29" s="9">
        <v>5.5347574321628994E-4</v>
      </c>
      <c r="EB29" s="9">
        <v>0.73138255590850199</v>
      </c>
      <c r="EC29" s="9">
        <v>0.73193603165171828</v>
      </c>
      <c r="ED29" s="9">
        <v>1.9749875023414908E-5</v>
      </c>
      <c r="EE29" s="6">
        <v>4</v>
      </c>
      <c r="EF29" s="6"/>
      <c r="EG29" s="6"/>
      <c r="EH29" s="6"/>
      <c r="EI29" s="15">
        <v>22</v>
      </c>
      <c r="EJ29" s="9">
        <v>0.2</v>
      </c>
      <c r="EK29" s="9">
        <v>5.7502782269530032E-4</v>
      </c>
      <c r="EL29" s="9">
        <v>0.73136100382902292</v>
      </c>
      <c r="EM29" s="9">
        <v>0.73193603165171817</v>
      </c>
      <c r="EN29" s="9">
        <v>2.0518925666414497E-5</v>
      </c>
      <c r="EO29" s="6">
        <v>4</v>
      </c>
      <c r="EP29" s="6"/>
      <c r="EQ29" s="6"/>
      <c r="ER29" s="6"/>
      <c r="ES29" s="15">
        <v>22</v>
      </c>
      <c r="ET29" s="9">
        <v>0.2</v>
      </c>
      <c r="EU29" s="9">
        <v>5.757156550190985E-4</v>
      </c>
      <c r="EV29" s="9">
        <v>0.73136031599669915</v>
      </c>
      <c r="EW29" s="9">
        <v>0.73193603165171828</v>
      </c>
      <c r="EX29" s="9">
        <v>2.0543469835871925E-5</v>
      </c>
      <c r="EY29" s="6">
        <v>4</v>
      </c>
      <c r="EZ29" s="6"/>
      <c r="FA29" s="6"/>
      <c r="FB29" s="6"/>
      <c r="FC29" s="15">
        <v>22</v>
      </c>
      <c r="FD29" s="9">
        <v>0.2</v>
      </c>
      <c r="FE29" s="9">
        <v>5.6986908026681379E-4</v>
      </c>
      <c r="FF29" s="9">
        <v>0.73136616257145137</v>
      </c>
      <c r="FG29" s="9">
        <v>0.73193603165171817</v>
      </c>
      <c r="FH29" s="9">
        <v>2.0334844395483743E-5</v>
      </c>
      <c r="FI29" s="6">
        <v>4</v>
      </c>
      <c r="FJ29" s="6"/>
      <c r="FK29" s="6"/>
      <c r="FL29" s="6"/>
      <c r="FM29" s="15">
        <v>22</v>
      </c>
      <c r="FN29" s="9">
        <v>0.2</v>
      </c>
      <c r="FO29" s="9">
        <v>5.7892553919682357E-4</v>
      </c>
      <c r="FP29" s="9">
        <v>0.73135710611252147</v>
      </c>
      <c r="FQ29" s="9">
        <v>0.73193603165171828</v>
      </c>
      <c r="FR29" s="9">
        <v>2.0658009293339953E-5</v>
      </c>
      <c r="FS29" s="6">
        <v>4</v>
      </c>
      <c r="FT29" s="6"/>
      <c r="FU29" s="6"/>
      <c r="FV29" s="6"/>
      <c r="FW29" s="15">
        <v>22</v>
      </c>
      <c r="FX29" s="9">
        <v>0.2</v>
      </c>
      <c r="FY29" s="9">
        <v>6.0334358669165988E-4</v>
      </c>
      <c r="FZ29" s="9">
        <v>0.7313326880650266</v>
      </c>
      <c r="GA29" s="9">
        <v>0.73193603165171828</v>
      </c>
      <c r="GB29" s="9">
        <v>2.1529327309078844E-5</v>
      </c>
      <c r="GC29" s="6">
        <v>4</v>
      </c>
      <c r="GD29" s="6"/>
      <c r="GE29" s="6"/>
      <c r="GF29" s="6"/>
      <c r="GG29" s="15">
        <v>22</v>
      </c>
      <c r="GH29" s="9">
        <v>0.2</v>
      </c>
      <c r="GI29" s="9">
        <v>5.9359929543785191E-4</v>
      </c>
      <c r="GJ29" s="9">
        <v>0.73134243235628038</v>
      </c>
      <c r="GK29" s="9">
        <v>0.73193603165171828</v>
      </c>
      <c r="GL29" s="9">
        <v>2.1181618241765202E-5</v>
      </c>
      <c r="GM29" s="6">
        <v>4</v>
      </c>
      <c r="GN29" s="6"/>
      <c r="GO29" s="6"/>
      <c r="GP29" s="6"/>
      <c r="GQ29" s="15">
        <v>22</v>
      </c>
      <c r="GR29" s="9">
        <v>0.2</v>
      </c>
      <c r="GS29" s="9">
        <v>6.2684452442143183E-4</v>
      </c>
      <c r="GT29" s="9">
        <v>0.73130918712729687</v>
      </c>
      <c r="GU29" s="9">
        <v>0.73193603165171828</v>
      </c>
      <c r="GV29" s="9">
        <v>2.2367919765541159E-5</v>
      </c>
      <c r="GW29" s="6">
        <v>4</v>
      </c>
      <c r="GX29" s="6"/>
      <c r="GY29" s="6"/>
      <c r="GZ29" s="6"/>
      <c r="HA29" s="15">
        <v>22</v>
      </c>
      <c r="HB29" s="9">
        <v>0.2</v>
      </c>
      <c r="HC29" s="9">
        <v>5.9325537927595276E-4</v>
      </c>
      <c r="HD29" s="9">
        <v>0.73134277627244237</v>
      </c>
      <c r="HE29" s="9">
        <v>0.73193603165171828</v>
      </c>
      <c r="HF29" s="9">
        <v>2.1169346157036483E-5</v>
      </c>
      <c r="HG29" s="6">
        <v>4</v>
      </c>
      <c r="HH29" s="6"/>
      <c r="HI29" s="6"/>
      <c r="HJ29" s="6"/>
      <c r="HK29" s="15">
        <v>22</v>
      </c>
      <c r="HL29" s="9">
        <v>0.2</v>
      </c>
      <c r="HM29" s="9">
        <v>5.5462213042262035E-4</v>
      </c>
      <c r="HN29" s="9">
        <v>0.7313814095212956</v>
      </c>
      <c r="HO29" s="9">
        <v>0.73193603165171817</v>
      </c>
      <c r="HP29" s="9">
        <v>1.9790781972510638E-5</v>
      </c>
      <c r="HQ29" s="6">
        <v>4</v>
      </c>
      <c r="HR29" s="6"/>
      <c r="HS29" s="6"/>
      <c r="HT29" s="6"/>
      <c r="HU29" s="15">
        <v>22</v>
      </c>
      <c r="HV29" s="9">
        <v>0.2</v>
      </c>
      <c r="HW29" s="9">
        <v>5.1105941658206714E-4</v>
      </c>
      <c r="HX29" s="9">
        <v>0.73142497223513614</v>
      </c>
      <c r="HY29" s="9">
        <v>0.73193603165171817</v>
      </c>
      <c r="HZ29" s="9">
        <v>1.8236317906873172E-5</v>
      </c>
      <c r="IA29" s="6">
        <v>4</v>
      </c>
      <c r="IB29" s="6"/>
      <c r="IC29" s="6"/>
      <c r="ID29" s="6"/>
      <c r="IE29" s="15">
        <v>22</v>
      </c>
      <c r="IF29" s="9">
        <v>0.2</v>
      </c>
      <c r="IG29" s="9">
        <v>4.6142085054796332E-4</v>
      </c>
      <c r="IH29" s="9">
        <v>0.73147461080117027</v>
      </c>
      <c r="II29" s="9">
        <v>0.73193603165171828</v>
      </c>
      <c r="IJ29" s="9">
        <v>1.6465047011028377E-5</v>
      </c>
      <c r="IK29" s="6">
        <v>4</v>
      </c>
      <c r="IL29" s="6"/>
      <c r="IM29" s="6"/>
      <c r="IN29" s="6"/>
      <c r="IO29" s="15">
        <v>22</v>
      </c>
      <c r="IP29" s="9">
        <v>0.2</v>
      </c>
      <c r="IQ29" s="9">
        <v>4.191191626343736E-4</v>
      </c>
      <c r="IR29" s="9">
        <v>0.7315169124890839</v>
      </c>
      <c r="IS29" s="9">
        <v>0.73193603165171828</v>
      </c>
      <c r="IT29" s="9">
        <v>1.4955580589396209E-5</v>
      </c>
      <c r="IU29" s="6">
        <v>4</v>
      </c>
      <c r="IV29" s="6"/>
      <c r="IW29" s="6"/>
      <c r="IX29" s="6"/>
      <c r="IY29" s="15">
        <v>22</v>
      </c>
      <c r="IZ29" s="9">
        <v>0.2</v>
      </c>
      <c r="JA29" s="9">
        <v>3.8415435284129811E-4</v>
      </c>
      <c r="JB29" s="9">
        <v>0.73155187729887694</v>
      </c>
      <c r="JC29" s="9">
        <v>0.73193603165171828</v>
      </c>
      <c r="JD29" s="9">
        <v>1.3707918641976668E-5</v>
      </c>
      <c r="JE29" s="6">
        <v>4</v>
      </c>
      <c r="JF29" s="6"/>
      <c r="JG29" s="6"/>
      <c r="JH29" s="6"/>
      <c r="JI29" s="15">
        <v>22</v>
      </c>
      <c r="JJ29" s="9">
        <v>0.2</v>
      </c>
      <c r="JK29" s="9">
        <v>3.842689915619312E-4</v>
      </c>
      <c r="JL29" s="9">
        <v>0.73155176266015631</v>
      </c>
      <c r="JM29" s="9">
        <v>0.73193603165171828</v>
      </c>
      <c r="JN29" s="9">
        <v>1.3712009336886243E-5</v>
      </c>
      <c r="JO29" s="6">
        <v>4</v>
      </c>
      <c r="JP29" s="6"/>
      <c r="JQ29" s="6"/>
      <c r="JR29" s="6"/>
      <c r="JS29" s="15">
        <v>22</v>
      </c>
      <c r="JT29" s="9">
        <v>0.2</v>
      </c>
      <c r="JU29" s="9">
        <v>3.6432185417178324E-4</v>
      </c>
      <c r="JV29" s="9">
        <v>0.73157170979754638</v>
      </c>
      <c r="JW29" s="9">
        <v>0.73193603165171817</v>
      </c>
      <c r="JX29" s="9">
        <v>1.300022842262067E-5</v>
      </c>
      <c r="JY29" s="6">
        <v>4</v>
      </c>
      <c r="JZ29" s="6"/>
      <c r="KA29" s="6"/>
      <c r="KB29" s="6"/>
      <c r="KC29" s="15">
        <v>22</v>
      </c>
      <c r="KD29" s="9">
        <v>0.2</v>
      </c>
      <c r="KE29" s="9">
        <v>3.6374866056861804E-4</v>
      </c>
      <c r="KF29" s="9">
        <v>0.73157228299114962</v>
      </c>
      <c r="KG29" s="9">
        <v>0.73193603165171828</v>
      </c>
      <c r="KH29" s="9">
        <v>1.2979774948072807E-5</v>
      </c>
      <c r="KI29" s="6">
        <v>4</v>
      </c>
      <c r="KJ29" s="6"/>
      <c r="KK29" s="6"/>
      <c r="KL29" s="6"/>
      <c r="KM29" s="15">
        <v>22</v>
      </c>
      <c r="KN29" s="9">
        <v>0.2</v>
      </c>
      <c r="KO29" s="9">
        <v>3.9023020503484894E-4</v>
      </c>
      <c r="KP29" s="9">
        <v>0.73154580144668335</v>
      </c>
      <c r="KQ29" s="9">
        <v>0.73193603165171817</v>
      </c>
      <c r="KR29" s="9">
        <v>1.3924725472184001E-5</v>
      </c>
      <c r="KS29" s="6">
        <v>4</v>
      </c>
      <c r="KT29" s="6"/>
      <c r="KU29" s="6"/>
      <c r="KV29" s="6"/>
      <c r="KW29" s="15">
        <v>22</v>
      </c>
      <c r="KX29" s="9">
        <v>0.2</v>
      </c>
      <c r="KY29" s="9">
        <v>3.9779636059662928E-4</v>
      </c>
      <c r="KZ29" s="9">
        <v>0.73153823529112161</v>
      </c>
      <c r="LA29" s="9">
        <v>0.73193603165171828</v>
      </c>
      <c r="LB29" s="9">
        <v>1.4194711336215769E-5</v>
      </c>
      <c r="LC29" s="6">
        <v>4</v>
      </c>
    </row>
    <row r="30" spans="1:315">
      <c r="A30" s="6">
        <v>23</v>
      </c>
      <c r="B30">
        <v>2.6550469564823639E-2</v>
      </c>
      <c r="C30">
        <f>1-Table4689[[#This Row],[qx (tau)]]</f>
        <v>0.97344953043517635</v>
      </c>
      <c r="D30" s="6"/>
      <c r="E30" s="6"/>
      <c r="F30" s="6"/>
      <c r="G30" s="6"/>
      <c r="H30" s="15">
        <f t="shared" si="4"/>
        <v>23</v>
      </c>
      <c r="I30" s="9">
        <f t="shared" si="10"/>
        <v>0.22857142857142859</v>
      </c>
      <c r="J30" s="9" cm="1">
        <f t="array" ref="J30">VLOOKUP($G$13,'qx Malaria'!$B$62:$I$91,(N30),FALSE)/(1-nigeria!I30*INDEX($E$6:$G$11,N30,2))</f>
        <v>4.0629294475876709E-4</v>
      </c>
      <c r="K30" s="9">
        <f t="shared" si="9"/>
        <v>0.74716325552672769</v>
      </c>
      <c r="L30" s="9">
        <f t="shared" si="2"/>
        <v>0.74756954847148649</v>
      </c>
      <c r="M30" s="9">
        <f>(J30*Table4689[[#This Row],[qx (tau)]])/L30</f>
        <v>1.4429785812271702E-5</v>
      </c>
      <c r="N30" s="6">
        <f t="shared" si="3"/>
        <v>4</v>
      </c>
      <c r="P30" s="6"/>
      <c r="Q30" s="6"/>
      <c r="R30" s="6"/>
      <c r="S30" s="15">
        <v>23</v>
      </c>
      <c r="T30" s="9">
        <v>0.22857142857142859</v>
      </c>
      <c r="U30" s="9">
        <v>4.6893465238007548E-4</v>
      </c>
      <c r="V30" s="9">
        <v>0.74710061381910642</v>
      </c>
      <c r="W30" s="9">
        <v>0.74756954847148649</v>
      </c>
      <c r="X30" s="9">
        <v>1.6654551059985058E-5</v>
      </c>
      <c r="Y30" s="6">
        <v>4</v>
      </c>
      <c r="Z30" s="6"/>
      <c r="AA30" s="6"/>
      <c r="AB30" s="6"/>
      <c r="AC30" s="15">
        <v>23</v>
      </c>
      <c r="AD30" s="9">
        <v>0.22857142857142859</v>
      </c>
      <c r="AE30" s="9">
        <v>4.8099464468847692E-4</v>
      </c>
      <c r="AF30" s="9">
        <v>0.74708855382679795</v>
      </c>
      <c r="AG30" s="9">
        <v>0.74756954847148638</v>
      </c>
      <c r="AH30" s="9">
        <v>1.7082870350666324E-5</v>
      </c>
      <c r="AI30" s="6">
        <v>4</v>
      </c>
      <c r="AJ30" s="6"/>
      <c r="AK30" s="6"/>
      <c r="AL30" s="6"/>
      <c r="AM30" s="15">
        <v>23</v>
      </c>
      <c r="AN30" s="9">
        <v>0.22857142857142859</v>
      </c>
      <c r="AO30" s="9">
        <v>4.9926026410702668E-4</v>
      </c>
      <c r="AP30" s="9">
        <v>0.74707028820737942</v>
      </c>
      <c r="AQ30" s="9">
        <v>0.74756954847148649</v>
      </c>
      <c r="AR30" s="9">
        <v>1.7731586946261247E-5</v>
      </c>
      <c r="AS30" s="6">
        <v>4</v>
      </c>
      <c r="AT30" s="6"/>
      <c r="AU30" s="6"/>
      <c r="AV30" s="6"/>
      <c r="AW30" s="15">
        <v>23</v>
      </c>
      <c r="AX30" s="9">
        <v>0.22857142857142859</v>
      </c>
      <c r="AY30" s="9">
        <v>5.0932977224802214E-4</v>
      </c>
      <c r="AZ30" s="9">
        <v>0.74706021869923844</v>
      </c>
      <c r="BA30" s="9">
        <v>0.74756954847148649</v>
      </c>
      <c r="BB30" s="9">
        <v>1.8089212761781526E-5</v>
      </c>
      <c r="BC30" s="6">
        <v>4</v>
      </c>
      <c r="BD30" s="6"/>
      <c r="BE30" s="6"/>
      <c r="BF30" s="6"/>
      <c r="BG30" s="15">
        <v>23</v>
      </c>
      <c r="BH30" s="9">
        <v>0.22857142857142859</v>
      </c>
      <c r="BI30" s="9">
        <v>5.1600374857403068E-4</v>
      </c>
      <c r="BJ30" s="9">
        <v>0.74705354472291252</v>
      </c>
      <c r="BK30" s="9">
        <v>0.7475695484714866</v>
      </c>
      <c r="BL30" s="9">
        <v>1.8326243825556591E-5</v>
      </c>
      <c r="BM30" s="6">
        <v>4</v>
      </c>
      <c r="BN30" s="6"/>
      <c r="BO30" s="6"/>
      <c r="BP30" s="6"/>
      <c r="BQ30" s="15">
        <v>23</v>
      </c>
      <c r="BR30" s="9">
        <v>0.22857142857142859</v>
      </c>
      <c r="BS30" s="9">
        <v>5.232631614198645E-4</v>
      </c>
      <c r="BT30" s="9">
        <v>0.74704628531006656</v>
      </c>
      <c r="BU30" s="9">
        <v>0.74756954847148638</v>
      </c>
      <c r="BV30" s="9">
        <v>1.8584067087908424E-5</v>
      </c>
      <c r="BW30" s="6">
        <v>4</v>
      </c>
      <c r="BX30" s="6"/>
      <c r="BY30" s="6"/>
      <c r="BZ30" s="6"/>
      <c r="CA30" s="15">
        <v>23</v>
      </c>
      <c r="CB30" s="9">
        <v>0.22857142857142859</v>
      </c>
      <c r="CC30" s="9">
        <v>5.2736121705864174E-4</v>
      </c>
      <c r="CD30" s="9">
        <v>0.74704218725442784</v>
      </c>
      <c r="CE30" s="9">
        <v>0.74756954847148649</v>
      </c>
      <c r="CF30" s="9">
        <v>1.8729612477945747E-5</v>
      </c>
      <c r="CG30" s="6">
        <v>4</v>
      </c>
      <c r="CH30" s="6"/>
      <c r="CI30" s="6"/>
      <c r="CJ30" s="6"/>
      <c r="CK30" s="15">
        <v>23</v>
      </c>
      <c r="CL30" s="9">
        <v>0.22857142857142859</v>
      </c>
      <c r="CM30" s="9">
        <v>5.3380101877672018E-4</v>
      </c>
      <c r="CN30" s="9">
        <v>0.74703574745270984</v>
      </c>
      <c r="CO30" s="9">
        <v>0.7475695484714866</v>
      </c>
      <c r="CP30" s="9">
        <v>1.8958326662290107E-5</v>
      </c>
      <c r="CQ30" s="6">
        <v>4</v>
      </c>
      <c r="CR30" s="6"/>
      <c r="CS30" s="6"/>
      <c r="CT30" s="6"/>
      <c r="CU30" s="15">
        <v>23</v>
      </c>
      <c r="CV30" s="9">
        <v>0.22857142857142859</v>
      </c>
      <c r="CW30" s="9">
        <v>5.3707946328774192E-4</v>
      </c>
      <c r="CX30" s="9">
        <v>0.74703246900819864</v>
      </c>
      <c r="CY30" s="9">
        <v>0.74756954847148638</v>
      </c>
      <c r="CZ30" s="9">
        <v>1.9074762974319971E-5</v>
      </c>
      <c r="DA30" s="6">
        <v>4</v>
      </c>
      <c r="DB30" s="6"/>
      <c r="DC30" s="6"/>
      <c r="DD30" s="6"/>
      <c r="DE30" s="15">
        <v>23</v>
      </c>
      <c r="DF30" s="9">
        <v>0.22857142857142859</v>
      </c>
      <c r="DG30" s="9">
        <v>5.3942120936704312E-4</v>
      </c>
      <c r="DH30" s="9">
        <v>0.74703012726211948</v>
      </c>
      <c r="DI30" s="9">
        <v>0.74756954847148649</v>
      </c>
      <c r="DJ30" s="9">
        <v>1.9157931768627007E-5</v>
      </c>
      <c r="DK30" s="6">
        <v>4</v>
      </c>
      <c r="DL30" s="6"/>
      <c r="DM30" s="6"/>
      <c r="DN30" s="6"/>
      <c r="DO30" s="15">
        <v>23</v>
      </c>
      <c r="DP30" s="9">
        <v>0.22857142857142859</v>
      </c>
      <c r="DQ30" s="9">
        <v>5.6283867016005567E-4</v>
      </c>
      <c r="DR30" s="9">
        <v>0.74700670980132644</v>
      </c>
      <c r="DS30" s="9">
        <v>0.74756954847148649</v>
      </c>
      <c r="DT30" s="9">
        <v>1.9989619711697422E-5</v>
      </c>
      <c r="DU30" s="6">
        <v>4</v>
      </c>
      <c r="DV30" s="6"/>
      <c r="DW30" s="6"/>
      <c r="DX30" s="6"/>
      <c r="DY30" s="15">
        <v>23</v>
      </c>
      <c r="DZ30" s="9">
        <v>0.22857142857142859</v>
      </c>
      <c r="EA30" s="9">
        <v>5.6529750354332203E-4</v>
      </c>
      <c r="EB30" s="9">
        <v>0.7470042509679431</v>
      </c>
      <c r="EC30" s="9">
        <v>0.74756954847148638</v>
      </c>
      <c r="ED30" s="9">
        <v>2.0076946945719824E-5</v>
      </c>
      <c r="EE30" s="6">
        <v>4</v>
      </c>
      <c r="EF30" s="6"/>
      <c r="EG30" s="6"/>
      <c r="EH30" s="6"/>
      <c r="EI30" s="15">
        <v>23</v>
      </c>
      <c r="EJ30" s="9">
        <v>0.22857142857142859</v>
      </c>
      <c r="EK30" s="9">
        <v>5.8730991668875371E-4</v>
      </c>
      <c r="EL30" s="9">
        <v>0.74698223855479773</v>
      </c>
      <c r="EM30" s="9">
        <v>0.74756954847148649</v>
      </c>
      <c r="EN30" s="9">
        <v>2.0858733612206006E-5</v>
      </c>
      <c r="EO30" s="6">
        <v>4</v>
      </c>
      <c r="EP30" s="6"/>
      <c r="EQ30" s="6"/>
      <c r="ER30" s="6"/>
      <c r="ES30" s="15">
        <v>23</v>
      </c>
      <c r="ET30" s="9">
        <v>0.22857142857142859</v>
      </c>
      <c r="EU30" s="9">
        <v>5.8801244051254404E-4</v>
      </c>
      <c r="EV30" s="9">
        <v>0.74698153603097395</v>
      </c>
      <c r="EW30" s="9">
        <v>0.74756954847148649</v>
      </c>
      <c r="EX30" s="9">
        <v>2.0883684250498116E-5</v>
      </c>
      <c r="EY30" s="6">
        <v>4</v>
      </c>
      <c r="EZ30" s="6"/>
      <c r="FA30" s="6"/>
      <c r="FB30" s="6"/>
      <c r="FC30" s="15">
        <v>23</v>
      </c>
      <c r="FD30" s="9">
        <v>0.22857142857142859</v>
      </c>
      <c r="FE30" s="9">
        <v>5.8204098801032593E-4</v>
      </c>
      <c r="FF30" s="9">
        <v>0.74698750748347609</v>
      </c>
      <c r="FG30" s="9">
        <v>0.74756954847148638</v>
      </c>
      <c r="FH30" s="9">
        <v>2.0671603825015165E-5</v>
      </c>
      <c r="FI30" s="6">
        <v>4</v>
      </c>
      <c r="FJ30" s="6"/>
      <c r="FK30" s="6"/>
      <c r="FL30" s="6"/>
      <c r="FM30" s="15">
        <v>23</v>
      </c>
      <c r="FN30" s="9">
        <v>0.22857142857142859</v>
      </c>
      <c r="FO30" s="9">
        <v>5.9129088502356589E-4</v>
      </c>
      <c r="FP30" s="9">
        <v>0.74697825758646297</v>
      </c>
      <c r="FQ30" s="9">
        <v>0.74756954847148649</v>
      </c>
      <c r="FR30" s="9">
        <v>2.1000120562527977E-5</v>
      </c>
      <c r="FS30" s="6">
        <v>4</v>
      </c>
      <c r="FT30" s="6"/>
      <c r="FU30" s="6"/>
      <c r="FV30" s="6"/>
      <c r="FW30" s="15">
        <v>23</v>
      </c>
      <c r="FX30" s="9">
        <v>0.22857142857142859</v>
      </c>
      <c r="FY30" s="9">
        <v>6.1623048076812426E-4</v>
      </c>
      <c r="FZ30" s="9">
        <v>0.7469533179907184</v>
      </c>
      <c r="GA30" s="9">
        <v>0.74756954847148649</v>
      </c>
      <c r="GB30" s="9">
        <v>2.1885868221897972E-5</v>
      </c>
      <c r="GC30" s="6">
        <v>4</v>
      </c>
      <c r="GD30" s="6"/>
      <c r="GE30" s="6"/>
      <c r="GF30" s="6"/>
      <c r="GG30" s="15">
        <v>23</v>
      </c>
      <c r="GH30" s="9">
        <v>0.22857142857142859</v>
      </c>
      <c r="GI30" s="9">
        <v>6.0627805993109386E-4</v>
      </c>
      <c r="GJ30" s="9">
        <v>0.74696327041155541</v>
      </c>
      <c r="GK30" s="9">
        <v>0.74756954847148649</v>
      </c>
      <c r="GL30" s="9">
        <v>2.1532400846093046E-5</v>
      </c>
      <c r="GM30" s="6">
        <v>4</v>
      </c>
      <c r="GN30" s="6"/>
      <c r="GO30" s="6"/>
      <c r="GP30" s="6"/>
      <c r="GQ30" s="15">
        <v>23</v>
      </c>
      <c r="GR30" s="9">
        <v>0.22857142857142859</v>
      </c>
      <c r="GS30" s="9">
        <v>6.4023337808096197E-4</v>
      </c>
      <c r="GT30" s="9">
        <v>0.74692931509340554</v>
      </c>
      <c r="GU30" s="9">
        <v>0.74756954847148649</v>
      </c>
      <c r="GV30" s="9">
        <v>2.2738348363545145E-5</v>
      </c>
      <c r="GW30" s="6">
        <v>4</v>
      </c>
      <c r="GX30" s="6"/>
      <c r="GY30" s="6"/>
      <c r="GZ30" s="6"/>
      <c r="HA30" s="15">
        <v>23</v>
      </c>
      <c r="HB30" s="9">
        <v>0.22857142857142859</v>
      </c>
      <c r="HC30" s="9">
        <v>6.0592679801919859E-4</v>
      </c>
      <c r="HD30" s="9">
        <v>0.7469636216734673</v>
      </c>
      <c r="HE30" s="9">
        <v>0.74756954847148649</v>
      </c>
      <c r="HF30" s="9">
        <v>2.1519925526946981E-5</v>
      </c>
      <c r="HG30" s="6">
        <v>4</v>
      </c>
      <c r="HH30" s="6"/>
      <c r="HI30" s="6"/>
      <c r="HJ30" s="6"/>
      <c r="HK30" s="15">
        <v>23</v>
      </c>
      <c r="HL30" s="9">
        <v>0.22857142857142859</v>
      </c>
      <c r="HM30" s="9">
        <v>5.6646837658297269E-4</v>
      </c>
      <c r="HN30" s="9">
        <v>0.74700308009490346</v>
      </c>
      <c r="HO30" s="9">
        <v>0.74756954847148638</v>
      </c>
      <c r="HP30" s="9">
        <v>2.0118531342873345E-5</v>
      </c>
      <c r="HQ30" s="6">
        <v>4</v>
      </c>
      <c r="HR30" s="6"/>
      <c r="HS30" s="6"/>
      <c r="HT30" s="6"/>
      <c r="HU30" s="15">
        <v>23</v>
      </c>
      <c r="HV30" s="9">
        <v>0.22857142857142859</v>
      </c>
      <c r="HW30" s="9">
        <v>5.2197520107624879E-4</v>
      </c>
      <c r="HX30" s="9">
        <v>0.74704757327041016</v>
      </c>
      <c r="HY30" s="9">
        <v>0.74756954847148638</v>
      </c>
      <c r="HZ30" s="9">
        <v>1.8538324251039553E-5</v>
      </c>
      <c r="IA30" s="6">
        <v>4</v>
      </c>
      <c r="IB30" s="6"/>
      <c r="IC30" s="6"/>
      <c r="ID30" s="6"/>
      <c r="IE30" s="15">
        <v>23</v>
      </c>
      <c r="IF30" s="9">
        <v>0.22857142857142859</v>
      </c>
      <c r="IG30" s="9">
        <v>4.7127639845937679E-4</v>
      </c>
      <c r="IH30" s="9">
        <v>0.74709827207302715</v>
      </c>
      <c r="II30" s="9">
        <v>0.74756954847148649</v>
      </c>
      <c r="IJ30" s="9">
        <v>1.6737719854292104E-5</v>
      </c>
      <c r="IK30" s="6">
        <v>4</v>
      </c>
      <c r="IL30" s="6"/>
      <c r="IM30" s="6"/>
      <c r="IN30" s="6"/>
      <c r="IO30" s="15">
        <v>23</v>
      </c>
      <c r="IP30" s="9">
        <v>0.22857142857142859</v>
      </c>
      <c r="IQ30" s="9">
        <v>4.2807118329626865E-4</v>
      </c>
      <c r="IR30" s="9">
        <v>0.74714147728819025</v>
      </c>
      <c r="IS30" s="9">
        <v>0.74756954847148649</v>
      </c>
      <c r="IT30" s="9">
        <v>1.5203255599327184E-5</v>
      </c>
      <c r="IU30" s="6">
        <v>4</v>
      </c>
      <c r="IV30" s="6"/>
      <c r="IW30" s="6"/>
      <c r="IX30" s="6"/>
      <c r="IY30" s="15">
        <v>23</v>
      </c>
      <c r="IZ30" s="9">
        <v>0.22857142857142859</v>
      </c>
      <c r="JA30" s="9">
        <v>3.9235955558692456E-4</v>
      </c>
      <c r="JB30" s="9">
        <v>0.74717718891589946</v>
      </c>
      <c r="JC30" s="9">
        <v>0.74756954847148638</v>
      </c>
      <c r="JD30" s="9">
        <v>1.3934931486144803E-5</v>
      </c>
      <c r="JE30" s="6">
        <v>4</v>
      </c>
      <c r="JF30" s="6"/>
      <c r="JG30" s="6"/>
      <c r="JH30" s="6"/>
      <c r="JI30" s="15">
        <v>23</v>
      </c>
      <c r="JJ30" s="9">
        <v>0.22857142857142859</v>
      </c>
      <c r="JK30" s="9">
        <v>3.9247664289088967E-4</v>
      </c>
      <c r="JL30" s="9">
        <v>0.74717707182859561</v>
      </c>
      <c r="JM30" s="9">
        <v>0.74756954847148649</v>
      </c>
      <c r="JN30" s="9">
        <v>1.3939089925860156E-5</v>
      </c>
      <c r="JO30" s="6">
        <v>4</v>
      </c>
      <c r="JP30" s="6"/>
      <c r="JQ30" s="6"/>
      <c r="JR30" s="6"/>
      <c r="JS30" s="15">
        <v>23</v>
      </c>
      <c r="JT30" s="9">
        <v>0.22857142857142859</v>
      </c>
      <c r="JU30" s="9">
        <v>3.7210345200096881E-4</v>
      </c>
      <c r="JV30" s="9">
        <v>0.74719744501948548</v>
      </c>
      <c r="JW30" s="9">
        <v>0.74756954847148649</v>
      </c>
      <c r="JX30" s="9">
        <v>1.3215521415388896E-5</v>
      </c>
      <c r="JY30" s="6">
        <v>4</v>
      </c>
      <c r="JZ30" s="6"/>
      <c r="KA30" s="6"/>
      <c r="KB30" s="6"/>
      <c r="KC30" s="15">
        <v>23</v>
      </c>
      <c r="KD30" s="9">
        <v>0.22857142857142859</v>
      </c>
      <c r="KE30" s="9">
        <v>3.7151801548114348E-4</v>
      </c>
      <c r="KF30" s="9">
        <v>0.74719803045600541</v>
      </c>
      <c r="KG30" s="9">
        <v>0.7475695484714866</v>
      </c>
      <c r="KH30" s="9">
        <v>1.3194729216812132E-5</v>
      </c>
      <c r="KI30" s="6">
        <v>4</v>
      </c>
      <c r="KJ30" s="6"/>
      <c r="KK30" s="6"/>
      <c r="KL30" s="6"/>
      <c r="KM30" s="15">
        <v>23</v>
      </c>
      <c r="KN30" s="9">
        <v>0.22857142857142859</v>
      </c>
      <c r="KO30" s="9">
        <v>3.9856518269707289E-4</v>
      </c>
      <c r="KP30" s="9">
        <v>0.74717098328878939</v>
      </c>
      <c r="KQ30" s="9">
        <v>0.74756954847148649</v>
      </c>
      <c r="KR30" s="9">
        <v>1.4155328791058464E-5</v>
      </c>
      <c r="KS30" s="6">
        <v>4</v>
      </c>
      <c r="KT30" s="6"/>
      <c r="KU30" s="6"/>
      <c r="KV30" s="6"/>
      <c r="KW30" s="15">
        <v>23</v>
      </c>
      <c r="KX30" s="9">
        <v>0.22857142857142859</v>
      </c>
      <c r="KY30" s="9">
        <v>4.0629294475876709E-4</v>
      </c>
      <c r="KZ30" s="9">
        <v>0.74716325552672769</v>
      </c>
      <c r="LA30" s="9">
        <v>0.74756954847148649</v>
      </c>
      <c r="LB30" s="9">
        <v>1.4429785812271702E-5</v>
      </c>
      <c r="LC30" s="6">
        <v>4</v>
      </c>
    </row>
    <row r="31" spans="1:315">
      <c r="A31" s="6">
        <v>24</v>
      </c>
      <c r="B31">
        <v>2.6639098598909349E-2</v>
      </c>
      <c r="C31">
        <f>1-Table4689[[#This Row],[qx (tau)]]</f>
        <v>0.97336090140109066</v>
      </c>
      <c r="D31" s="6"/>
      <c r="E31" s="6"/>
      <c r="F31" s="6"/>
      <c r="G31" s="6"/>
      <c r="H31" s="15">
        <f t="shared" si="4"/>
        <v>24</v>
      </c>
      <c r="I31" s="9">
        <f t="shared" si="10"/>
        <v>0.25714285714285717</v>
      </c>
      <c r="J31" s="9" cm="1">
        <f t="array" ref="J31">VLOOKUP($G$13,'qx Malaria'!$B$62:$I$91,(N31),FALSE)/(1-nigeria!I31*INDEX($E$6:$G$11,N31,2))</f>
        <v>4.1516040990668653E-4</v>
      </c>
      <c r="K31" s="9">
        <f t="shared" si="9"/>
        <v>0.76347031725068426</v>
      </c>
      <c r="L31" s="9">
        <f t="shared" si="2"/>
        <v>0.76388547766059089</v>
      </c>
      <c r="M31" s="9">
        <f>(J31*Table4689[[#This Row],[qx (tau)]])/L31</f>
        <v>1.4477954375749757E-5</v>
      </c>
      <c r="N31" s="6">
        <f t="shared" si="3"/>
        <v>4</v>
      </c>
      <c r="P31" s="6"/>
      <c r="Q31" s="6"/>
      <c r="R31" s="6"/>
      <c r="S31" s="15">
        <v>24</v>
      </c>
      <c r="T31" s="9">
        <v>0.25714285714285717</v>
      </c>
      <c r="U31" s="9">
        <v>4.7916929154936E-4</v>
      </c>
      <c r="V31" s="9">
        <v>0.76340630836904155</v>
      </c>
      <c r="W31" s="9">
        <v>0.76388547766059089</v>
      </c>
      <c r="X31" s="9">
        <v>1.6710146188725578E-5</v>
      </c>
      <c r="Y31" s="6">
        <v>4</v>
      </c>
      <c r="Z31" s="6"/>
      <c r="AA31" s="6"/>
      <c r="AB31" s="6"/>
      <c r="AC31" s="15">
        <v>24</v>
      </c>
      <c r="AD31" s="9">
        <v>0.25714285714285717</v>
      </c>
      <c r="AE31" s="9">
        <v>4.914924968001924E-4</v>
      </c>
      <c r="AF31" s="9">
        <v>0.76339398516379064</v>
      </c>
      <c r="AG31" s="9">
        <v>0.76388547766059078</v>
      </c>
      <c r="AH31" s="9">
        <v>1.7139895266737747E-5</v>
      </c>
      <c r="AI31" s="6">
        <v>4</v>
      </c>
      <c r="AJ31" s="6"/>
      <c r="AK31" s="6"/>
      <c r="AL31" s="6"/>
      <c r="AM31" s="15">
        <v>24</v>
      </c>
      <c r="AN31" s="9">
        <v>0.25714285714285717</v>
      </c>
      <c r="AO31" s="9">
        <v>5.101567688305796E-4</v>
      </c>
      <c r="AP31" s="9">
        <v>0.7633753208917603</v>
      </c>
      <c r="AQ31" s="9">
        <v>0.76388547766059089</v>
      </c>
      <c r="AR31" s="9">
        <v>1.7790777365474628E-5</v>
      </c>
      <c r="AS31" s="6">
        <v>4</v>
      </c>
      <c r="AT31" s="6"/>
      <c r="AU31" s="6"/>
      <c r="AV31" s="6"/>
      <c r="AW31" s="15">
        <v>24</v>
      </c>
      <c r="AX31" s="9">
        <v>0.25714285714285717</v>
      </c>
      <c r="AY31" s="9">
        <v>5.2044604700117751E-4</v>
      </c>
      <c r="AZ31" s="9">
        <v>0.76336503161358982</v>
      </c>
      <c r="BA31" s="9">
        <v>0.76388547766059101</v>
      </c>
      <c r="BB31" s="9">
        <v>1.8149596984009053E-5</v>
      </c>
      <c r="BC31" s="6">
        <v>4</v>
      </c>
      <c r="BD31" s="6"/>
      <c r="BE31" s="6"/>
      <c r="BF31" s="6"/>
      <c r="BG31" s="15">
        <v>24</v>
      </c>
      <c r="BH31" s="9">
        <v>0.25714285714285717</v>
      </c>
      <c r="BI31" s="9">
        <v>5.2726568485843435E-4</v>
      </c>
      <c r="BJ31" s="9">
        <v>0.7633582119757325</v>
      </c>
      <c r="BK31" s="9">
        <v>0.76388547766059089</v>
      </c>
      <c r="BL31" s="9">
        <v>1.8387419289316763E-5</v>
      </c>
      <c r="BM31" s="6">
        <v>4</v>
      </c>
      <c r="BN31" s="6"/>
      <c r="BO31" s="6"/>
      <c r="BP31" s="6"/>
      <c r="BQ31" s="15">
        <v>24</v>
      </c>
      <c r="BR31" s="9">
        <v>0.25714285714285717</v>
      </c>
      <c r="BS31" s="9">
        <v>5.3468353656281891E-4</v>
      </c>
      <c r="BT31" s="9">
        <v>0.76335079412402806</v>
      </c>
      <c r="BU31" s="9">
        <v>0.76388547766059089</v>
      </c>
      <c r="BV31" s="9">
        <v>1.8646103200353208E-5</v>
      </c>
      <c r="BW31" s="6">
        <v>4</v>
      </c>
      <c r="BX31" s="6"/>
      <c r="BY31" s="6"/>
      <c r="BZ31" s="6"/>
      <c r="CA31" s="15">
        <v>24</v>
      </c>
      <c r="CB31" s="9">
        <v>0.25714285714285717</v>
      </c>
      <c r="CC31" s="9">
        <v>5.388710334927135E-4</v>
      </c>
      <c r="CD31" s="9">
        <v>0.76334660662709819</v>
      </c>
      <c r="CE31" s="9">
        <v>0.76388547766059089</v>
      </c>
      <c r="CF31" s="9">
        <v>1.8792134440454434E-5</v>
      </c>
      <c r="CG31" s="6">
        <v>4</v>
      </c>
      <c r="CH31" s="6"/>
      <c r="CI31" s="6"/>
      <c r="CJ31" s="6"/>
      <c r="CK31" s="15">
        <v>24</v>
      </c>
      <c r="CL31" s="9">
        <v>0.25714285714285717</v>
      </c>
      <c r="CM31" s="9">
        <v>5.4545138581111924E-4</v>
      </c>
      <c r="CN31" s="9">
        <v>0.76334002627477981</v>
      </c>
      <c r="CO31" s="9">
        <v>0.76388547766059089</v>
      </c>
      <c r="CP31" s="9">
        <v>1.9021612103470645E-5</v>
      </c>
      <c r="CQ31" s="6">
        <v>4</v>
      </c>
      <c r="CR31" s="6"/>
      <c r="CS31" s="6"/>
      <c r="CT31" s="6"/>
      <c r="CU31" s="15">
        <v>24</v>
      </c>
      <c r="CV31" s="9">
        <v>0.25714285714285717</v>
      </c>
      <c r="CW31" s="9">
        <v>5.488013833550348E-4</v>
      </c>
      <c r="CX31" s="9">
        <v>0.76333667627723578</v>
      </c>
      <c r="CY31" s="9">
        <v>0.76388547766059078</v>
      </c>
      <c r="CZ31" s="9">
        <v>1.9138437095551623E-5</v>
      </c>
      <c r="DA31" s="6">
        <v>4</v>
      </c>
      <c r="DB31" s="6"/>
      <c r="DC31" s="6"/>
      <c r="DD31" s="6"/>
      <c r="DE31" s="15">
        <v>24</v>
      </c>
      <c r="DF31" s="9">
        <v>0.25714285714285717</v>
      </c>
      <c r="DG31" s="9">
        <v>5.5119423874354595E-4</v>
      </c>
      <c r="DH31" s="9">
        <v>0.76333428342184739</v>
      </c>
      <c r="DI31" s="9">
        <v>0.76388547766059089</v>
      </c>
      <c r="DJ31" s="9">
        <v>1.9221883518466604E-5</v>
      </c>
      <c r="DK31" s="6">
        <v>4</v>
      </c>
      <c r="DL31" s="6"/>
      <c r="DM31" s="6"/>
      <c r="DN31" s="6"/>
      <c r="DO31" s="15">
        <v>24</v>
      </c>
      <c r="DP31" s="9">
        <v>0.25714285714285717</v>
      </c>
      <c r="DQ31" s="9">
        <v>5.7512279262865766E-4</v>
      </c>
      <c r="DR31" s="9">
        <v>0.76331035486796228</v>
      </c>
      <c r="DS31" s="9">
        <v>0.76388547766059089</v>
      </c>
      <c r="DT31" s="9">
        <v>2.0056347747616448E-5</v>
      </c>
      <c r="DU31" s="6">
        <v>4</v>
      </c>
      <c r="DV31" s="6"/>
      <c r="DW31" s="6"/>
      <c r="DX31" s="6"/>
      <c r="DY31" s="15">
        <v>24</v>
      </c>
      <c r="DZ31" s="9">
        <v>0.25714285714285717</v>
      </c>
      <c r="EA31" s="9">
        <v>5.776352907865943E-4</v>
      </c>
      <c r="EB31" s="9">
        <v>0.76330784236980431</v>
      </c>
      <c r="EC31" s="9">
        <v>0.76388547766059089</v>
      </c>
      <c r="ED31" s="9">
        <v>2.0143966491677177E-5</v>
      </c>
      <c r="EE31" s="6">
        <v>4</v>
      </c>
      <c r="EF31" s="6"/>
      <c r="EG31" s="6"/>
      <c r="EH31" s="6"/>
      <c r="EI31" s="15">
        <v>24</v>
      </c>
      <c r="EJ31" s="9">
        <v>0.25714285714285717</v>
      </c>
      <c r="EK31" s="9">
        <v>6.0012813143859917E-4</v>
      </c>
      <c r="EL31" s="9">
        <v>0.76328534952915228</v>
      </c>
      <c r="EM31" s="9">
        <v>0.76388547766059089</v>
      </c>
      <c r="EN31" s="9">
        <v>2.0928362867078026E-5</v>
      </c>
      <c r="EO31" s="6">
        <v>4</v>
      </c>
      <c r="EP31" s="6"/>
      <c r="EQ31" s="6"/>
      <c r="ER31" s="6"/>
      <c r="ES31" s="15">
        <v>24</v>
      </c>
      <c r="ET31" s="9">
        <v>0.25714285714285717</v>
      </c>
      <c r="EU31" s="9">
        <v>6.0084598805515248E-4</v>
      </c>
      <c r="EV31" s="9">
        <v>0.76328463167253568</v>
      </c>
      <c r="EW31" s="9">
        <v>0.76388547766059078</v>
      </c>
      <c r="EX31" s="9">
        <v>2.0953396793952524E-5</v>
      </c>
      <c r="EY31" s="6">
        <v>4</v>
      </c>
      <c r="EZ31" s="6"/>
      <c r="FA31" s="6"/>
      <c r="FB31" s="6"/>
      <c r="FC31" s="15">
        <v>24</v>
      </c>
      <c r="FD31" s="9">
        <v>0.25714285714285717</v>
      </c>
      <c r="FE31" s="9">
        <v>5.9474420681444916E-4</v>
      </c>
      <c r="FF31" s="9">
        <v>0.7632907334537764</v>
      </c>
      <c r="FG31" s="9">
        <v>0.76388547766059089</v>
      </c>
      <c r="FH31" s="9">
        <v>2.0740608415519318E-5</v>
      </c>
      <c r="FI31" s="6">
        <v>4</v>
      </c>
      <c r="FJ31" s="6"/>
      <c r="FK31" s="6"/>
      <c r="FL31" s="6"/>
      <c r="FM31" s="15">
        <v>24</v>
      </c>
      <c r="FN31" s="9">
        <v>0.25714285714285717</v>
      </c>
      <c r="FO31" s="9">
        <v>6.0419598559906826E-4</v>
      </c>
      <c r="FP31" s="9">
        <v>0.76328128167499187</v>
      </c>
      <c r="FQ31" s="9">
        <v>0.76388547766059089</v>
      </c>
      <c r="FR31" s="9">
        <v>2.1070221786033505E-5</v>
      </c>
      <c r="FS31" s="6">
        <v>4</v>
      </c>
      <c r="FT31" s="6"/>
      <c r="FU31" s="6"/>
      <c r="FV31" s="6"/>
      <c r="FW31" s="15">
        <v>24</v>
      </c>
      <c r="FX31" s="9">
        <v>0.25714285714285717</v>
      </c>
      <c r="FY31" s="9">
        <v>6.2967989548671209E-4</v>
      </c>
      <c r="FZ31" s="9">
        <v>0.76325579776510422</v>
      </c>
      <c r="GA31" s="9">
        <v>0.76388547766059089</v>
      </c>
      <c r="GB31" s="9">
        <v>2.1958926190078085E-5</v>
      </c>
      <c r="GC31" s="6">
        <v>4</v>
      </c>
      <c r="GD31" s="6"/>
      <c r="GE31" s="6"/>
      <c r="GF31" s="6"/>
      <c r="GG31" s="15">
        <v>24</v>
      </c>
      <c r="GH31" s="9">
        <v>0.25714285714285717</v>
      </c>
      <c r="GI31" s="9">
        <v>6.1951026008553968E-4</v>
      </c>
      <c r="GJ31" s="9">
        <v>0.76326596740050534</v>
      </c>
      <c r="GK31" s="9">
        <v>0.76388547766059089</v>
      </c>
      <c r="GL31" s="9">
        <v>2.1604278892689404E-5</v>
      </c>
      <c r="GM31" s="6">
        <v>4</v>
      </c>
      <c r="GN31" s="6"/>
      <c r="GO31" s="6"/>
      <c r="GP31" s="6"/>
      <c r="GQ31" s="15">
        <v>24</v>
      </c>
      <c r="GR31" s="9">
        <v>0.25714285714285717</v>
      </c>
      <c r="GS31" s="9">
        <v>6.5420666321895139E-4</v>
      </c>
      <c r="GT31" s="9">
        <v>0.76323127099737198</v>
      </c>
      <c r="GU31" s="9">
        <v>0.76388547766059089</v>
      </c>
      <c r="GV31" s="9">
        <v>2.2814252024956669E-5</v>
      </c>
      <c r="GW31" s="6">
        <v>4</v>
      </c>
      <c r="GX31" s="6"/>
      <c r="GY31" s="6"/>
      <c r="GZ31" s="6"/>
      <c r="HA31" s="15">
        <v>24</v>
      </c>
      <c r="HB31" s="9">
        <v>0.25714285714285717</v>
      </c>
      <c r="HC31" s="9">
        <v>6.1915133177726286E-4</v>
      </c>
      <c r="HD31" s="9">
        <v>0.76326632632881375</v>
      </c>
      <c r="HE31" s="9">
        <v>0.76388547766059101</v>
      </c>
      <c r="HF31" s="9">
        <v>2.1591761929252147E-5</v>
      </c>
      <c r="HG31" s="6">
        <v>4</v>
      </c>
      <c r="HH31" s="6"/>
      <c r="HI31" s="6"/>
      <c r="HJ31" s="6"/>
      <c r="HK31" s="15">
        <v>24</v>
      </c>
      <c r="HL31" s="9">
        <v>0.25714285714285717</v>
      </c>
      <c r="HM31" s="9">
        <v>5.7883171848084993E-4</v>
      </c>
      <c r="HN31" s="9">
        <v>0.76330664594211006</v>
      </c>
      <c r="HO31" s="9">
        <v>0.76388547766059089</v>
      </c>
      <c r="HP31" s="9">
        <v>2.0185689703134672E-5</v>
      </c>
      <c r="HQ31" s="6">
        <v>4</v>
      </c>
      <c r="HR31" s="6"/>
      <c r="HS31" s="6"/>
      <c r="HT31" s="6"/>
      <c r="HU31" s="15">
        <v>24</v>
      </c>
      <c r="HV31" s="9">
        <v>0.25714285714285717</v>
      </c>
      <c r="HW31" s="9">
        <v>5.3336746609913778E-4</v>
      </c>
      <c r="HX31" s="9">
        <v>0.76335211019449167</v>
      </c>
      <c r="HY31" s="9">
        <v>0.76388547766059078</v>
      </c>
      <c r="HZ31" s="9">
        <v>1.8600207667749972E-5</v>
      </c>
      <c r="IA31" s="6">
        <v>4</v>
      </c>
      <c r="IB31" s="6"/>
      <c r="IC31" s="6"/>
      <c r="ID31" s="6"/>
      <c r="IE31" s="15">
        <v>24</v>
      </c>
      <c r="IF31" s="9">
        <v>0.25714285714285717</v>
      </c>
      <c r="IG31" s="9">
        <v>4.8156214693787121E-4</v>
      </c>
      <c r="IH31" s="9">
        <v>0.76340391551365305</v>
      </c>
      <c r="II31" s="9">
        <v>0.76388547766059089</v>
      </c>
      <c r="IJ31" s="9">
        <v>1.6793592611640566E-5</v>
      </c>
      <c r="IK31" s="6">
        <v>4</v>
      </c>
      <c r="IL31" s="6"/>
      <c r="IM31" s="6"/>
      <c r="IN31" s="6"/>
      <c r="IO31" s="15">
        <v>24</v>
      </c>
      <c r="IP31" s="9">
        <v>0.25714285714285717</v>
      </c>
      <c r="IQ31" s="9">
        <v>4.3741396501984024E-4</v>
      </c>
      <c r="IR31" s="9">
        <v>0.76344806369557106</v>
      </c>
      <c r="IS31" s="9">
        <v>0.76388547766059089</v>
      </c>
      <c r="IT31" s="9">
        <v>1.5254006108859105E-5</v>
      </c>
      <c r="IU31" s="6">
        <v>4</v>
      </c>
      <c r="IV31" s="6"/>
      <c r="IW31" s="6"/>
      <c r="IX31" s="6"/>
      <c r="IY31" s="15">
        <v>24</v>
      </c>
      <c r="IZ31" s="9">
        <v>0.25714285714285717</v>
      </c>
      <c r="JA31" s="9">
        <v>4.0092292034504503E-4</v>
      </c>
      <c r="JB31" s="9">
        <v>0.76348455474024579</v>
      </c>
      <c r="JC31" s="9">
        <v>0.76388547766059078</v>
      </c>
      <c r="JD31" s="9">
        <v>1.39814481594056E-5</v>
      </c>
      <c r="JE31" s="6">
        <v>4</v>
      </c>
      <c r="JF31" s="6"/>
      <c r="JG31" s="6"/>
      <c r="JH31" s="6"/>
      <c r="JI31" s="15">
        <v>24</v>
      </c>
      <c r="JJ31" s="9">
        <v>0.25714285714285717</v>
      </c>
      <c r="JK31" s="9">
        <v>4.0104256311447063E-4</v>
      </c>
      <c r="JL31" s="9">
        <v>0.76348443509747643</v>
      </c>
      <c r="JM31" s="9">
        <v>0.76388547766059089</v>
      </c>
      <c r="JN31" s="9">
        <v>1.3985620480551347E-5</v>
      </c>
      <c r="JO31" s="6">
        <v>4</v>
      </c>
      <c r="JP31" s="6"/>
      <c r="JQ31" s="6"/>
      <c r="JR31" s="6"/>
      <c r="JS31" s="15">
        <v>24</v>
      </c>
      <c r="JT31" s="9">
        <v>0.25714285714285717</v>
      </c>
      <c r="JU31" s="9">
        <v>3.8022472123442355E-4</v>
      </c>
      <c r="JV31" s="9">
        <v>0.76350525293935645</v>
      </c>
      <c r="JW31" s="9">
        <v>0.76388547766059089</v>
      </c>
      <c r="JX31" s="9">
        <v>1.3259636601190985E-5</v>
      </c>
      <c r="JY31" s="6">
        <v>4</v>
      </c>
      <c r="JZ31" s="6"/>
      <c r="KA31" s="6"/>
      <c r="KB31" s="6"/>
      <c r="KC31" s="15">
        <v>24</v>
      </c>
      <c r="KD31" s="9">
        <v>0.25714285714285717</v>
      </c>
      <c r="KE31" s="9">
        <v>3.7962650738729574E-4</v>
      </c>
      <c r="KF31" s="9">
        <v>0.76350585115320369</v>
      </c>
      <c r="KG31" s="9">
        <v>0.76388547766059101</v>
      </c>
      <c r="KH31" s="9">
        <v>1.3238774995462239E-5</v>
      </c>
      <c r="KI31" s="6">
        <v>4</v>
      </c>
      <c r="KJ31" s="6"/>
      <c r="KK31" s="6"/>
      <c r="KL31" s="6"/>
      <c r="KM31" s="15">
        <v>24</v>
      </c>
      <c r="KN31" s="9">
        <v>0.25714285714285717</v>
      </c>
      <c r="KO31" s="9">
        <v>4.0726398712459961E-4</v>
      </c>
      <c r="KP31" s="9">
        <v>0.76347821367346624</v>
      </c>
      <c r="KQ31" s="9">
        <v>0.76388547766059089</v>
      </c>
      <c r="KR31" s="9">
        <v>1.4202581180130306E-5</v>
      </c>
      <c r="KS31" s="6">
        <v>4</v>
      </c>
      <c r="KT31" s="6"/>
      <c r="KU31" s="6"/>
      <c r="KV31" s="6"/>
      <c r="KW31" s="15">
        <v>24</v>
      </c>
      <c r="KX31" s="9">
        <v>0.25714285714285717</v>
      </c>
      <c r="KY31" s="9">
        <v>4.1516040990668653E-4</v>
      </c>
      <c r="KZ31" s="9">
        <v>0.76347031725068426</v>
      </c>
      <c r="LA31" s="9">
        <v>0.76388547766059089</v>
      </c>
      <c r="LB31" s="9">
        <v>1.4477954375749757E-5</v>
      </c>
      <c r="LC31" s="6">
        <v>4</v>
      </c>
    </row>
    <row r="32" spans="1:315">
      <c r="A32" s="6">
        <v>25</v>
      </c>
      <c r="B32">
        <v>2.6545068946131591E-2</v>
      </c>
      <c r="C32">
        <f>1-Table4689[[#This Row],[qx (tau)]]</f>
        <v>0.97345493105386838</v>
      </c>
      <c r="D32" s="6"/>
      <c r="E32" s="6"/>
      <c r="F32" s="6"/>
      <c r="G32" s="6"/>
      <c r="H32" s="15">
        <f t="shared" si="4"/>
        <v>25</v>
      </c>
      <c r="I32" s="9">
        <f t="shared" si="10"/>
        <v>0.28571428571428575</v>
      </c>
      <c r="J32" s="9" cm="1">
        <f t="array" ref="J32">VLOOKUP($G$13,'qx Malaria'!$B$62:$I$91,(N32),FALSE)/(1-nigeria!I32*INDEX($E$6:$G$11,N32,2))</f>
        <v>4.2442358163198265E-4</v>
      </c>
      <c r="K32" s="9">
        <f t="shared" si="9"/>
        <v>0.78050507414729919</v>
      </c>
      <c r="L32" s="9">
        <f t="shared" si="2"/>
        <v>0.78092949772893117</v>
      </c>
      <c r="M32" s="9">
        <f>(J32*Table4689[[#This Row],[qx (tau)]])/L32</f>
        <v>1.4426850656236522E-5</v>
      </c>
      <c r="N32" s="6">
        <f t="shared" si="3"/>
        <v>4</v>
      </c>
      <c r="P32" s="6"/>
      <c r="Q32" s="6"/>
      <c r="R32" s="6"/>
      <c r="S32" s="15">
        <v>25</v>
      </c>
      <c r="T32" s="9">
        <v>0.28571428571428575</v>
      </c>
      <c r="U32" s="9">
        <v>4.8986064681155338E-4</v>
      </c>
      <c r="V32" s="9">
        <v>0.7804396370821195</v>
      </c>
      <c r="W32" s="9">
        <v>0.78092949772893105</v>
      </c>
      <c r="X32" s="9">
        <v>1.6651163365483363E-5</v>
      </c>
      <c r="Y32" s="6">
        <v>4</v>
      </c>
      <c r="Z32" s="6"/>
      <c r="AA32" s="6"/>
      <c r="AB32" s="6"/>
      <c r="AC32" s="15">
        <v>25</v>
      </c>
      <c r="AD32" s="9">
        <v>0.28571428571428575</v>
      </c>
      <c r="AE32" s="9">
        <v>5.0245881076201276E-4</v>
      </c>
      <c r="AF32" s="9">
        <v>0.780427038918169</v>
      </c>
      <c r="AG32" s="9">
        <v>0.78092949772893105</v>
      </c>
      <c r="AH32" s="9">
        <v>1.7079395531936495E-5</v>
      </c>
      <c r="AI32" s="6">
        <v>4</v>
      </c>
      <c r="AJ32" s="6"/>
      <c r="AK32" s="6"/>
      <c r="AL32" s="6"/>
      <c r="AM32" s="15">
        <v>25</v>
      </c>
      <c r="AN32" s="9">
        <v>0.28571428571428575</v>
      </c>
      <c r="AO32" s="9">
        <v>5.2153952509474753E-4</v>
      </c>
      <c r="AP32" s="9">
        <v>0.78040795820383635</v>
      </c>
      <c r="AQ32" s="9">
        <v>0.78092949772893105</v>
      </c>
      <c r="AR32" s="9">
        <v>1.7727980172389781E-5</v>
      </c>
      <c r="AS32" s="6">
        <v>4</v>
      </c>
      <c r="AT32" s="6"/>
      <c r="AU32" s="6"/>
      <c r="AV32" s="6"/>
      <c r="AW32" s="15">
        <v>25</v>
      </c>
      <c r="AX32" s="9">
        <v>0.28571428571428575</v>
      </c>
      <c r="AY32" s="9">
        <v>5.3205838043202428E-4</v>
      </c>
      <c r="AZ32" s="9">
        <v>0.78039743934849914</v>
      </c>
      <c r="BA32" s="9">
        <v>0.78092949772893117</v>
      </c>
      <c r="BB32" s="9">
        <v>1.8085533243408895E-5</v>
      </c>
      <c r="BC32" s="6">
        <v>4</v>
      </c>
      <c r="BD32" s="6"/>
      <c r="BE32" s="6"/>
      <c r="BF32" s="6"/>
      <c r="BG32" s="15">
        <v>25</v>
      </c>
      <c r="BH32" s="9">
        <v>0.28571428571428575</v>
      </c>
      <c r="BI32" s="9">
        <v>5.3903017989975429E-4</v>
      </c>
      <c r="BJ32" s="9">
        <v>0.78039046754903141</v>
      </c>
      <c r="BK32" s="9">
        <v>0.78092949772893117</v>
      </c>
      <c r="BL32" s="9">
        <v>1.8322516092805287E-5</v>
      </c>
      <c r="BM32" s="6">
        <v>4</v>
      </c>
      <c r="BN32" s="6"/>
      <c r="BO32" s="6"/>
      <c r="BP32" s="6"/>
      <c r="BQ32" s="15">
        <v>25</v>
      </c>
      <c r="BR32" s="9">
        <v>0.28571428571428575</v>
      </c>
      <c r="BS32" s="9">
        <v>5.4661354072430262E-4</v>
      </c>
      <c r="BT32" s="9">
        <v>0.78038288418820678</v>
      </c>
      <c r="BU32" s="9">
        <v>0.78092949772893105</v>
      </c>
      <c r="BV32" s="9">
        <v>1.8580286911446981E-5</v>
      </c>
      <c r="BW32" s="6">
        <v>4</v>
      </c>
      <c r="BX32" s="6"/>
      <c r="BY32" s="6"/>
      <c r="BZ32" s="6"/>
      <c r="CA32" s="15">
        <v>25</v>
      </c>
      <c r="CB32" s="9">
        <v>0.28571428571428575</v>
      </c>
      <c r="CC32" s="9">
        <v>5.5089447022203157E-4</v>
      </c>
      <c r="CD32" s="9">
        <v>0.78037860325870911</v>
      </c>
      <c r="CE32" s="9">
        <v>0.78092949772893117</v>
      </c>
      <c r="CF32" s="9">
        <v>1.8725802696164062E-5</v>
      </c>
      <c r="CG32" s="6">
        <v>4</v>
      </c>
      <c r="CH32" s="6"/>
      <c r="CI32" s="6"/>
      <c r="CJ32" s="6"/>
      <c r="CK32" s="15">
        <v>25</v>
      </c>
      <c r="CL32" s="9">
        <v>0.28571428571428575</v>
      </c>
      <c r="CM32" s="9">
        <v>5.5762164514703422E-4</v>
      </c>
      <c r="CN32" s="9">
        <v>0.78037187608378411</v>
      </c>
      <c r="CO32" s="9">
        <v>0.78092949772893117</v>
      </c>
      <c r="CP32" s="9">
        <v>1.8954470357862337E-5</v>
      </c>
      <c r="CQ32" s="6">
        <v>4</v>
      </c>
      <c r="CR32" s="6"/>
      <c r="CS32" s="6"/>
      <c r="CT32" s="6"/>
      <c r="CU32" s="15">
        <v>25</v>
      </c>
      <c r="CV32" s="9">
        <v>0.28571428571428575</v>
      </c>
      <c r="CW32" s="9">
        <v>5.6104638874521727E-4</v>
      </c>
      <c r="CX32" s="9">
        <v>0.78036845134018584</v>
      </c>
      <c r="CY32" s="9">
        <v>0.78092949772893105</v>
      </c>
      <c r="CZ32" s="9">
        <v>1.9070882985636003E-5</v>
      </c>
      <c r="DA32" s="6">
        <v>4</v>
      </c>
      <c r="DB32" s="6"/>
      <c r="DC32" s="6"/>
      <c r="DD32" s="6"/>
      <c r="DE32" s="15">
        <v>25</v>
      </c>
      <c r="DF32" s="9">
        <v>0.28571428571428575</v>
      </c>
      <c r="DG32" s="9">
        <v>5.6349263417249096E-4</v>
      </c>
      <c r="DH32" s="9">
        <v>0.78036600509475862</v>
      </c>
      <c r="DI32" s="9">
        <v>0.78092949772893105</v>
      </c>
      <c r="DJ32" s="9">
        <v>1.9154034862617191E-5</v>
      </c>
      <c r="DK32" s="6">
        <v>4</v>
      </c>
      <c r="DL32" s="6"/>
      <c r="DM32" s="6"/>
      <c r="DN32" s="6"/>
      <c r="DO32" s="15">
        <v>25</v>
      </c>
      <c r="DP32" s="9">
        <v>0.28571428571428575</v>
      </c>
      <c r="DQ32" s="9">
        <v>5.8795508844522784E-4</v>
      </c>
      <c r="DR32" s="9">
        <v>0.78034154264048594</v>
      </c>
      <c r="DS32" s="9">
        <v>0.78092949772893117</v>
      </c>
      <c r="DT32" s="9">
        <v>1.9985553632429098E-5</v>
      </c>
      <c r="DU32" s="6">
        <v>4</v>
      </c>
      <c r="DV32" s="6"/>
      <c r="DW32" s="6"/>
      <c r="DX32" s="6"/>
      <c r="DY32" s="15">
        <v>25</v>
      </c>
      <c r="DZ32" s="9">
        <v>0.28571428571428575</v>
      </c>
      <c r="EA32" s="9">
        <v>5.9052364614386511E-4</v>
      </c>
      <c r="EB32" s="9">
        <v>0.7803389740827873</v>
      </c>
      <c r="EC32" s="9">
        <v>0.78092949772893117</v>
      </c>
      <c r="ED32" s="9">
        <v>2.0072863103259345E-5</v>
      </c>
      <c r="EE32" s="6">
        <v>4</v>
      </c>
      <c r="EF32" s="6"/>
      <c r="EG32" s="6"/>
      <c r="EH32" s="6"/>
      <c r="EI32" s="15">
        <v>25</v>
      </c>
      <c r="EJ32" s="9">
        <v>0.28571428571428575</v>
      </c>
      <c r="EK32" s="9">
        <v>6.1351835316023756E-4</v>
      </c>
      <c r="EL32" s="9">
        <v>0.78031597937577091</v>
      </c>
      <c r="EM32" s="9">
        <v>0.78092949772893117</v>
      </c>
      <c r="EN32" s="9">
        <v>2.085449074688253E-5</v>
      </c>
      <c r="EO32" s="6">
        <v>4</v>
      </c>
      <c r="EP32" s="6"/>
      <c r="EQ32" s="6"/>
      <c r="ER32" s="6"/>
      <c r="ES32" s="15">
        <v>25</v>
      </c>
      <c r="ET32" s="9">
        <v>0.28571428571428575</v>
      </c>
      <c r="EU32" s="9">
        <v>6.1425222678841967E-4</v>
      </c>
      <c r="EV32" s="9">
        <v>0.78031524550214271</v>
      </c>
      <c r="EW32" s="9">
        <v>0.78092949772893117</v>
      </c>
      <c r="EX32" s="9">
        <v>2.0879436309976888E-5</v>
      </c>
      <c r="EY32" s="6">
        <v>4</v>
      </c>
      <c r="EZ32" s="6"/>
      <c r="FA32" s="6"/>
      <c r="FB32" s="6"/>
      <c r="FC32" s="15">
        <v>25</v>
      </c>
      <c r="FD32" s="9">
        <v>0.28571428571428575</v>
      </c>
      <c r="FE32" s="9">
        <v>6.0801430094887187E-4</v>
      </c>
      <c r="FF32" s="9">
        <v>0.78032148342798224</v>
      </c>
      <c r="FG32" s="9">
        <v>0.78092949772893117</v>
      </c>
      <c r="FH32" s="9">
        <v>2.0667399023674857E-5</v>
      </c>
      <c r="FI32" s="6">
        <v>4</v>
      </c>
      <c r="FJ32" s="6"/>
      <c r="FK32" s="6"/>
      <c r="FL32" s="6"/>
      <c r="FM32" s="15">
        <v>25</v>
      </c>
      <c r="FN32" s="9">
        <v>0.28571428571428575</v>
      </c>
      <c r="FO32" s="9">
        <v>6.1767697038660294E-4</v>
      </c>
      <c r="FP32" s="9">
        <v>0.78031182075854455</v>
      </c>
      <c r="FQ32" s="9">
        <v>0.78092949772893117</v>
      </c>
      <c r="FR32" s="9">
        <v>2.0995848937750556E-5</v>
      </c>
      <c r="FS32" s="6">
        <v>4</v>
      </c>
      <c r="FT32" s="6"/>
      <c r="FU32" s="6"/>
      <c r="FV32" s="6"/>
      <c r="FW32" s="15">
        <v>25</v>
      </c>
      <c r="FX32" s="9">
        <v>0.28571428571428575</v>
      </c>
      <c r="FY32" s="9">
        <v>6.4372948418706761E-4</v>
      </c>
      <c r="FZ32" s="9">
        <v>0.78028576824474405</v>
      </c>
      <c r="GA32" s="9">
        <v>0.78092949772893117</v>
      </c>
      <c r="GB32" s="9">
        <v>2.1881416427600237E-5</v>
      </c>
      <c r="GC32" s="6">
        <v>4</v>
      </c>
      <c r="GD32" s="6"/>
      <c r="GE32" s="6"/>
      <c r="GF32" s="6"/>
      <c r="GG32" s="15">
        <v>25</v>
      </c>
      <c r="GH32" s="9">
        <v>0.28571428571428575</v>
      </c>
      <c r="GI32" s="9">
        <v>6.3333294112115444E-4</v>
      </c>
      <c r="GJ32" s="9">
        <v>0.78029616478780994</v>
      </c>
      <c r="GK32" s="9">
        <v>0.78092949772893105</v>
      </c>
      <c r="GL32" s="9">
        <v>2.1528020950430177E-5</v>
      </c>
      <c r="GM32" s="6">
        <v>4</v>
      </c>
      <c r="GN32" s="6"/>
      <c r="GO32" s="6"/>
      <c r="GP32" s="6"/>
      <c r="GQ32" s="15">
        <v>25</v>
      </c>
      <c r="GR32" s="9">
        <v>0.28571428571428575</v>
      </c>
      <c r="GS32" s="9">
        <v>6.688034998166227E-4</v>
      </c>
      <c r="GT32" s="9">
        <v>0.78026069422911459</v>
      </c>
      <c r="GU32" s="9">
        <v>0.78092949772893117</v>
      </c>
      <c r="GV32" s="9">
        <v>2.2733723166657431E-5</v>
      </c>
      <c r="GW32" s="6">
        <v>4</v>
      </c>
      <c r="GX32" s="6"/>
      <c r="GY32" s="6"/>
      <c r="GZ32" s="6"/>
      <c r="HA32" s="15">
        <v>25</v>
      </c>
      <c r="HB32" s="9">
        <v>0.28571428571428575</v>
      </c>
      <c r="HC32" s="9">
        <v>6.3296600430706328E-4</v>
      </c>
      <c r="HD32" s="9">
        <v>0.7802965317246241</v>
      </c>
      <c r="HE32" s="9">
        <v>0.78092949772893117</v>
      </c>
      <c r="HF32" s="9">
        <v>2.1515548168882993E-5</v>
      </c>
      <c r="HG32" s="6">
        <v>4</v>
      </c>
      <c r="HH32" s="6"/>
      <c r="HI32" s="6"/>
      <c r="HJ32" s="6"/>
      <c r="HK32" s="15">
        <v>25</v>
      </c>
      <c r="HL32" s="9">
        <v>0.28571428571428575</v>
      </c>
      <c r="HM32" s="9">
        <v>5.9174676885750206E-4</v>
      </c>
      <c r="HN32" s="9">
        <v>0.78033775096007363</v>
      </c>
      <c r="HO32" s="9">
        <v>0.78092949772893117</v>
      </c>
      <c r="HP32" s="9">
        <v>2.0114439041749944E-5</v>
      </c>
      <c r="HQ32" s="6">
        <v>4</v>
      </c>
      <c r="HR32" s="6"/>
      <c r="HS32" s="6"/>
      <c r="HT32" s="6"/>
      <c r="HU32" s="15">
        <v>25</v>
      </c>
      <c r="HV32" s="9">
        <v>0.28571428571428575</v>
      </c>
      <c r="HW32" s="9">
        <v>5.4526810573930209E-4</v>
      </c>
      <c r="HX32" s="9">
        <v>0.78038422962319176</v>
      </c>
      <c r="HY32" s="9">
        <v>0.78092949772893105</v>
      </c>
      <c r="HZ32" s="9">
        <v>1.8534553379107324E-5</v>
      </c>
      <c r="IA32" s="6">
        <v>4</v>
      </c>
      <c r="IB32" s="6"/>
      <c r="IC32" s="6"/>
      <c r="ID32" s="6"/>
      <c r="IE32" s="15">
        <v>25</v>
      </c>
      <c r="IF32" s="9">
        <v>0.28571428571428575</v>
      </c>
      <c r="IG32" s="9">
        <v>4.9230689223882706E-4</v>
      </c>
      <c r="IH32" s="9">
        <v>0.78043719083669227</v>
      </c>
      <c r="II32" s="9">
        <v>0.78092949772893105</v>
      </c>
      <c r="IJ32" s="9">
        <v>1.6734315242464554E-5</v>
      </c>
      <c r="IK32" s="6">
        <v>4</v>
      </c>
      <c r="IL32" s="6"/>
      <c r="IM32" s="6"/>
      <c r="IN32" s="6"/>
      <c r="IO32" s="15">
        <v>25</v>
      </c>
      <c r="IP32" s="9">
        <v>0.28571428571428575</v>
      </c>
      <c r="IQ32" s="9">
        <v>4.4717366410562779E-4</v>
      </c>
      <c r="IR32" s="9">
        <v>0.78048232406482554</v>
      </c>
      <c r="IS32" s="9">
        <v>0.78092949772893117</v>
      </c>
      <c r="IT32" s="9">
        <v>1.5200163112161592E-5</v>
      </c>
      <c r="IU32" s="6">
        <v>4</v>
      </c>
      <c r="IV32" s="6"/>
      <c r="IW32" s="6"/>
      <c r="IX32" s="6"/>
      <c r="IY32" s="15">
        <v>25</v>
      </c>
      <c r="IZ32" s="9">
        <v>0.28571428571428575</v>
      </c>
      <c r="JA32" s="9">
        <v>4.098684213397042E-4</v>
      </c>
      <c r="JB32" s="9">
        <v>0.78051962930759133</v>
      </c>
      <c r="JC32" s="9">
        <v>0.78092949772893105</v>
      </c>
      <c r="JD32" s="9">
        <v>1.3932096988198441E-5</v>
      </c>
      <c r="JE32" s="6">
        <v>4</v>
      </c>
      <c r="JF32" s="6"/>
      <c r="JG32" s="6"/>
      <c r="JH32" s="6"/>
      <c r="JI32" s="15">
        <v>25</v>
      </c>
      <c r="JJ32" s="9">
        <v>0.28571428571428575</v>
      </c>
      <c r="JK32" s="9">
        <v>4.0999073361106794E-4</v>
      </c>
      <c r="JL32" s="9">
        <v>0.78051950699532002</v>
      </c>
      <c r="JM32" s="9">
        <v>0.78092949772893105</v>
      </c>
      <c r="JN32" s="9">
        <v>1.3936254582047502E-5</v>
      </c>
      <c r="JO32" s="6">
        <v>4</v>
      </c>
      <c r="JP32" s="6"/>
      <c r="JQ32" s="6"/>
      <c r="JR32" s="6"/>
      <c r="JS32" s="15">
        <v>25</v>
      </c>
      <c r="JT32" s="9">
        <v>0.28571428571428575</v>
      </c>
      <c r="JU32" s="9">
        <v>3.8870839839378696E-4</v>
      </c>
      <c r="JV32" s="9">
        <v>0.78054078933053728</v>
      </c>
      <c r="JW32" s="9">
        <v>0.78092949772893105</v>
      </c>
      <c r="JX32" s="9">
        <v>1.3212833252311146E-5</v>
      </c>
      <c r="JY32" s="6">
        <v>4</v>
      </c>
      <c r="JZ32" s="6"/>
      <c r="KA32" s="6"/>
      <c r="KB32" s="6"/>
      <c r="KC32" s="15">
        <v>25</v>
      </c>
      <c r="KD32" s="9">
        <v>0.28571428571428575</v>
      </c>
      <c r="KE32" s="9">
        <v>3.8809683703696854E-4</v>
      </c>
      <c r="KF32" s="9">
        <v>0.78054140089189417</v>
      </c>
      <c r="KG32" s="9">
        <v>0.78092949772893117</v>
      </c>
      <c r="KH32" s="9">
        <v>1.3192045283065846E-5</v>
      </c>
      <c r="KI32" s="6">
        <v>4</v>
      </c>
      <c r="KJ32" s="6"/>
      <c r="KK32" s="6"/>
      <c r="KL32" s="6"/>
      <c r="KM32" s="15">
        <v>25</v>
      </c>
      <c r="KN32" s="9">
        <v>0.28571428571428575</v>
      </c>
      <c r="KO32" s="9">
        <v>4.1635097172197942E-4</v>
      </c>
      <c r="KP32" s="9">
        <v>0.78051314675720906</v>
      </c>
      <c r="KQ32" s="9">
        <v>0.78092949772893105</v>
      </c>
      <c r="KR32" s="9">
        <v>1.4152449462198592E-5</v>
      </c>
      <c r="KS32" s="6">
        <v>4</v>
      </c>
      <c r="KT32" s="6"/>
      <c r="KU32" s="6"/>
      <c r="KV32" s="6"/>
      <c r="KW32" s="15">
        <v>25</v>
      </c>
      <c r="KX32" s="9">
        <v>0.28571428571428575</v>
      </c>
      <c r="KY32" s="9">
        <v>4.2442358163198265E-4</v>
      </c>
      <c r="KZ32" s="9">
        <v>0.78050507414729919</v>
      </c>
      <c r="LA32" s="9">
        <v>0.78092949772893117</v>
      </c>
      <c r="LB32" s="9">
        <v>1.4426850656236522E-5</v>
      </c>
      <c r="LC32" s="6">
        <v>4</v>
      </c>
    </row>
    <row r="33" spans="1:315">
      <c r="A33" s="6">
        <v>26</v>
      </c>
      <c r="B33">
        <v>2.6601444958028363E-2</v>
      </c>
      <c r="C33">
        <f>1-Table4689[[#This Row],[qx (tau)]]</f>
        <v>0.97339855504197159</v>
      </c>
      <c r="D33" s="6"/>
      <c r="E33" s="6"/>
      <c r="F33" s="6"/>
      <c r="G33" s="6"/>
      <c r="H33" s="15">
        <f t="shared" si="4"/>
        <v>26</v>
      </c>
      <c r="I33" s="9">
        <f t="shared" si="10"/>
        <v>0.31428571428571433</v>
      </c>
      <c r="J33" s="9" cm="1">
        <f t="array" ref="J33">VLOOKUP($G$13,'qx Malaria'!$B$62:$I$91,(N33),FALSE)/(1-nigeria!I33*INDEX($E$6:$G$11,N33,2))</f>
        <v>4.341095517522459E-4</v>
      </c>
      <c r="K33" s="9">
        <f t="shared" si="9"/>
        <v>0.79831734743766458</v>
      </c>
      <c r="L33" s="9">
        <f t="shared" si="2"/>
        <v>0.79875145698941685</v>
      </c>
      <c r="M33" s="9">
        <f>(J33*Table4689[[#This Row],[qx (tau)]])/L33</f>
        <v>1.4457490181260151E-5</v>
      </c>
      <c r="N33" s="6">
        <f t="shared" si="3"/>
        <v>4</v>
      </c>
      <c r="P33" s="6"/>
      <c r="Q33" s="6"/>
      <c r="R33" s="6"/>
      <c r="S33" s="15">
        <v>26</v>
      </c>
      <c r="T33" s="9">
        <v>0.31428571428571433</v>
      </c>
      <c r="U33" s="9">
        <v>5.0103998696476783E-4</v>
      </c>
      <c r="V33" s="9">
        <v>0.79825041700245203</v>
      </c>
      <c r="W33" s="9">
        <v>0.79875145698941674</v>
      </c>
      <c r="X33" s="9">
        <v>1.6686526851857899E-5</v>
      </c>
      <c r="Y33" s="6">
        <v>4</v>
      </c>
      <c r="Z33" s="6"/>
      <c r="AA33" s="6"/>
      <c r="AB33" s="6"/>
      <c r="AC33" s="15">
        <v>26</v>
      </c>
      <c r="AD33" s="9">
        <v>0.31428571428571433</v>
      </c>
      <c r="AE33" s="9">
        <v>5.1392565953839355E-4</v>
      </c>
      <c r="AF33" s="9">
        <v>0.7982375313298784</v>
      </c>
      <c r="AG33" s="9">
        <v>0.79875145698941674</v>
      </c>
      <c r="AH33" s="9">
        <v>1.7115668491244004E-5</v>
      </c>
      <c r="AI33" s="6">
        <v>4</v>
      </c>
      <c r="AJ33" s="6"/>
      <c r="AK33" s="6"/>
      <c r="AL33" s="6"/>
      <c r="AM33" s="15">
        <v>26</v>
      </c>
      <c r="AN33" s="9">
        <v>0.31428571428571433</v>
      </c>
      <c r="AO33" s="9">
        <v>5.3344182382466176E-4</v>
      </c>
      <c r="AP33" s="9">
        <v>0.7982180151655921</v>
      </c>
      <c r="AQ33" s="9">
        <v>0.79875145698941674</v>
      </c>
      <c r="AR33" s="9">
        <v>1.776563058584821E-5</v>
      </c>
      <c r="AS33" s="6">
        <v>4</v>
      </c>
      <c r="AT33" s="6"/>
      <c r="AU33" s="6"/>
      <c r="AV33" s="6"/>
      <c r="AW33" s="15">
        <v>26</v>
      </c>
      <c r="AX33" s="9">
        <v>0.31428571428571433</v>
      </c>
      <c r="AY33" s="9">
        <v>5.4420073490555319E-4</v>
      </c>
      <c r="AZ33" s="9">
        <v>0.79820725625451128</v>
      </c>
      <c r="BA33" s="9">
        <v>0.79875145698941685</v>
      </c>
      <c r="BB33" s="9">
        <v>1.8123943022617191E-5</v>
      </c>
      <c r="BC33" s="6">
        <v>4</v>
      </c>
      <c r="BD33" s="6"/>
      <c r="BE33" s="6"/>
      <c r="BF33" s="6"/>
      <c r="BG33" s="15">
        <v>26</v>
      </c>
      <c r="BH33" s="9">
        <v>0.31428571428571433</v>
      </c>
      <c r="BI33" s="9">
        <v>5.5133164108707412E-4</v>
      </c>
      <c r="BJ33" s="9">
        <v>0.79820012534832974</v>
      </c>
      <c r="BK33" s="9">
        <v>0.79875145698941685</v>
      </c>
      <c r="BL33" s="9">
        <v>1.8361429172568725E-5</v>
      </c>
      <c r="BM33" s="6">
        <v>4</v>
      </c>
      <c r="BN33" s="6"/>
      <c r="BO33" s="6"/>
      <c r="BP33" s="6"/>
      <c r="BQ33" s="15">
        <v>26</v>
      </c>
      <c r="BR33" s="9">
        <v>0.31428571428571433</v>
      </c>
      <c r="BS33" s="9">
        <v>5.5908806535469356E-4</v>
      </c>
      <c r="BT33" s="9">
        <v>0.79819236892406209</v>
      </c>
      <c r="BU33" s="9">
        <v>0.79875145698941674</v>
      </c>
      <c r="BV33" s="9">
        <v>1.8619747440937064E-5</v>
      </c>
      <c r="BW33" s="6">
        <v>4</v>
      </c>
      <c r="BX33" s="6"/>
      <c r="BY33" s="6"/>
      <c r="BZ33" s="6"/>
      <c r="CA33" s="15">
        <v>26</v>
      </c>
      <c r="CB33" s="9">
        <v>0.31428571428571433</v>
      </c>
      <c r="CC33" s="9">
        <v>5.634666919573819E-4</v>
      </c>
      <c r="CD33" s="9">
        <v>0.79818799029745946</v>
      </c>
      <c r="CE33" s="9">
        <v>0.79875145698941685</v>
      </c>
      <c r="CF33" s="9">
        <v>1.8765572269854674E-5</v>
      </c>
      <c r="CG33" s="6">
        <v>4</v>
      </c>
      <c r="CH33" s="6"/>
      <c r="CI33" s="6"/>
      <c r="CJ33" s="6"/>
      <c r="CK33" s="15">
        <v>26</v>
      </c>
      <c r="CL33" s="9">
        <v>0.31428571428571433</v>
      </c>
      <c r="CM33" s="9">
        <v>5.7034739090446366E-4</v>
      </c>
      <c r="CN33" s="9">
        <v>0.79818110959851241</v>
      </c>
      <c r="CO33" s="9">
        <v>0.79875145698941685</v>
      </c>
      <c r="CP33" s="9">
        <v>1.8994725572439487E-5</v>
      </c>
      <c r="CQ33" s="6">
        <v>4</v>
      </c>
      <c r="CR33" s="6"/>
      <c r="CS33" s="6"/>
      <c r="CT33" s="6"/>
      <c r="CU33" s="15">
        <v>26</v>
      </c>
      <c r="CV33" s="9">
        <v>0.31428571428571433</v>
      </c>
      <c r="CW33" s="9">
        <v>5.738502921866143E-4</v>
      </c>
      <c r="CX33" s="9">
        <v>0.79817760669723015</v>
      </c>
      <c r="CY33" s="9">
        <v>0.79875145698941674</v>
      </c>
      <c r="CZ33" s="9">
        <v>1.9111385435573578E-5</v>
      </c>
      <c r="DA33" s="6">
        <v>4</v>
      </c>
      <c r="DB33" s="6"/>
      <c r="DC33" s="6"/>
      <c r="DD33" s="6"/>
      <c r="DE33" s="15">
        <v>26</v>
      </c>
      <c r="DF33" s="9">
        <v>0.31428571428571433</v>
      </c>
      <c r="DG33" s="9">
        <v>5.7635236453100762E-4</v>
      </c>
      <c r="DH33" s="9">
        <v>0.79817510462488583</v>
      </c>
      <c r="DI33" s="9">
        <v>0.79875145698941685</v>
      </c>
      <c r="DJ33" s="9">
        <v>1.9194713909240778E-5</v>
      </c>
      <c r="DK33" s="6">
        <v>4</v>
      </c>
      <c r="DL33" s="6"/>
      <c r="DM33" s="6"/>
      <c r="DN33" s="6"/>
      <c r="DO33" s="15">
        <v>26</v>
      </c>
      <c r="DP33" s="9">
        <v>0.31428571428571433</v>
      </c>
      <c r="DQ33" s="9">
        <v>6.0137308797494123E-4</v>
      </c>
      <c r="DR33" s="9">
        <v>0.79815008390144182</v>
      </c>
      <c r="DS33" s="9">
        <v>0.79875145698941674</v>
      </c>
      <c r="DT33" s="9">
        <v>2.0027998645912844E-5</v>
      </c>
      <c r="DU33" s="6">
        <v>4</v>
      </c>
      <c r="DV33" s="6"/>
      <c r="DW33" s="6"/>
      <c r="DX33" s="6"/>
      <c r="DY33" s="15">
        <v>26</v>
      </c>
      <c r="DZ33" s="9">
        <v>0.31428571428571433</v>
      </c>
      <c r="EA33" s="9">
        <v>6.0400026393655419E-4</v>
      </c>
      <c r="EB33" s="9">
        <v>0.79814745672548026</v>
      </c>
      <c r="EC33" s="9">
        <v>0.79875145698941685</v>
      </c>
      <c r="ED33" s="9">
        <v>2.0115493543263403E-5</v>
      </c>
      <c r="EE33" s="6">
        <v>4</v>
      </c>
      <c r="EF33" s="6"/>
      <c r="EG33" s="6"/>
      <c r="EH33" s="6"/>
      <c r="EI33" s="15">
        <v>26</v>
      </c>
      <c r="EJ33" s="9">
        <v>0.31428571428571433</v>
      </c>
      <c r="EK33" s="9">
        <v>6.2751974397385159E-4</v>
      </c>
      <c r="EL33" s="9">
        <v>0.79812393724544295</v>
      </c>
      <c r="EM33" s="9">
        <v>0.79875145698941685</v>
      </c>
      <c r="EN33" s="9">
        <v>2.0898781195735133E-5</v>
      </c>
      <c r="EO33" s="6">
        <v>4</v>
      </c>
      <c r="EP33" s="6"/>
      <c r="EQ33" s="6"/>
      <c r="ER33" s="6"/>
      <c r="ES33" s="15">
        <v>26</v>
      </c>
      <c r="ET33" s="9">
        <v>0.31428571428571433</v>
      </c>
      <c r="EU33" s="9">
        <v>6.2827036567716953E-4</v>
      </c>
      <c r="EV33" s="9">
        <v>0.7981231866237396</v>
      </c>
      <c r="EW33" s="9">
        <v>0.79875145698941674</v>
      </c>
      <c r="EX33" s="9">
        <v>2.0923779737835293E-5</v>
      </c>
      <c r="EY33" s="6">
        <v>4</v>
      </c>
      <c r="EZ33" s="6"/>
      <c r="FA33" s="6"/>
      <c r="FB33" s="6"/>
      <c r="FC33" s="15">
        <v>26</v>
      </c>
      <c r="FD33" s="9">
        <v>0.31428571428571433</v>
      </c>
      <c r="FE33" s="9">
        <v>6.2189008119896655E-4</v>
      </c>
      <c r="FF33" s="9">
        <v>0.79812956690821779</v>
      </c>
      <c r="FG33" s="9">
        <v>0.79875145698941674</v>
      </c>
      <c r="FH33" s="9">
        <v>2.0711292129983922E-5</v>
      </c>
      <c r="FI33" s="6">
        <v>4</v>
      </c>
      <c r="FJ33" s="6"/>
      <c r="FK33" s="6"/>
      <c r="FL33" s="6"/>
      <c r="FM33" s="15">
        <v>26</v>
      </c>
      <c r="FN33" s="9">
        <v>0.31428571428571433</v>
      </c>
      <c r="FO33" s="9">
        <v>6.317732669593204E-4</v>
      </c>
      <c r="FP33" s="9">
        <v>0.79811968372245745</v>
      </c>
      <c r="FQ33" s="9">
        <v>0.79875145698941674</v>
      </c>
      <c r="FR33" s="9">
        <v>2.1040439600969388E-5</v>
      </c>
      <c r="FS33" s="6">
        <v>4</v>
      </c>
      <c r="FT33" s="6"/>
      <c r="FU33" s="6"/>
      <c r="FV33" s="6"/>
      <c r="FW33" s="15">
        <v>26</v>
      </c>
      <c r="FX33" s="9">
        <v>0.31428571428571433</v>
      </c>
      <c r="FY33" s="9">
        <v>6.5842033742710953E-4</v>
      </c>
      <c r="FZ33" s="9">
        <v>0.79809303665198972</v>
      </c>
      <c r="GA33" s="9">
        <v>0.79875145698941685</v>
      </c>
      <c r="GB33" s="9">
        <v>2.1927887845525125E-5</v>
      </c>
      <c r="GC33" s="6">
        <v>4</v>
      </c>
      <c r="GD33" s="6"/>
      <c r="GE33" s="6"/>
      <c r="GF33" s="6"/>
      <c r="GG33" s="15">
        <v>26</v>
      </c>
      <c r="GH33" s="9">
        <v>0.31428571428571433</v>
      </c>
      <c r="GI33" s="9">
        <v>6.4778652996343774E-4</v>
      </c>
      <c r="GJ33" s="9">
        <v>0.7981036704594533</v>
      </c>
      <c r="GK33" s="9">
        <v>0.79875145698941674</v>
      </c>
      <c r="GL33" s="9">
        <v>2.15737418324395E-5</v>
      </c>
      <c r="GM33" s="6">
        <v>4</v>
      </c>
      <c r="GN33" s="6"/>
      <c r="GO33" s="6"/>
      <c r="GP33" s="6"/>
      <c r="GQ33" s="15">
        <v>26</v>
      </c>
      <c r="GR33" s="9">
        <v>0.31428571428571433</v>
      </c>
      <c r="GS33" s="9">
        <v>6.8406657895714123E-4</v>
      </c>
      <c r="GT33" s="9">
        <v>0.79806739041045971</v>
      </c>
      <c r="GU33" s="9">
        <v>0.79875145698941685</v>
      </c>
      <c r="GV33" s="9">
        <v>2.2782004700613975E-5</v>
      </c>
      <c r="GW33" s="6">
        <v>4</v>
      </c>
      <c r="GX33" s="6"/>
      <c r="GY33" s="6"/>
      <c r="GZ33" s="6"/>
      <c r="HA33" s="15">
        <v>26</v>
      </c>
      <c r="HB33" s="9">
        <v>0.31428571428571433</v>
      </c>
      <c r="HC33" s="9">
        <v>6.4741121911177871E-4</v>
      </c>
      <c r="HD33" s="9">
        <v>0.79810404577030514</v>
      </c>
      <c r="HE33" s="9">
        <v>0.79875145698941696</v>
      </c>
      <c r="HF33" s="9">
        <v>2.1561242561389413E-5</v>
      </c>
      <c r="HG33" s="6">
        <v>4</v>
      </c>
      <c r="HH33" s="6"/>
      <c r="HI33" s="6"/>
      <c r="HJ33" s="6"/>
      <c r="HK33" s="15">
        <v>26</v>
      </c>
      <c r="HL33" s="9">
        <v>0.31428571428571433</v>
      </c>
      <c r="HM33" s="9">
        <v>6.052513001087509E-4</v>
      </c>
      <c r="HN33" s="9">
        <v>0.79814620568930805</v>
      </c>
      <c r="HO33" s="9">
        <v>0.79875145698941685</v>
      </c>
      <c r="HP33" s="9">
        <v>2.0157157780097005E-5</v>
      </c>
      <c r="HQ33" s="6">
        <v>4</v>
      </c>
      <c r="HR33" s="6"/>
      <c r="HS33" s="6"/>
      <c r="HT33" s="6"/>
      <c r="HU33" s="15">
        <v>26</v>
      </c>
      <c r="HV33" s="9">
        <v>0.31428571428571433</v>
      </c>
      <c r="HW33" s="9">
        <v>5.5771192556527721E-4</v>
      </c>
      <c r="HX33" s="9">
        <v>0.79819374506385143</v>
      </c>
      <c r="HY33" s="9">
        <v>0.79875145698941674</v>
      </c>
      <c r="HZ33" s="9">
        <v>1.8573916780420103E-5</v>
      </c>
      <c r="IA33" s="6">
        <v>4</v>
      </c>
      <c r="IB33" s="6"/>
      <c r="IC33" s="6"/>
      <c r="ID33" s="6"/>
      <c r="IE33" s="15">
        <v>26</v>
      </c>
      <c r="IF33" s="9">
        <v>0.31428571428571433</v>
      </c>
      <c r="IG33" s="9">
        <v>5.0354205930916126E-4</v>
      </c>
      <c r="IH33" s="9">
        <v>0.79824791493010772</v>
      </c>
      <c r="II33" s="9">
        <v>0.79875145698941685</v>
      </c>
      <c r="IJ33" s="9">
        <v>1.6769855325525103E-5</v>
      </c>
      <c r="IK33" s="6">
        <v>4</v>
      </c>
      <c r="IL33" s="6"/>
      <c r="IM33" s="6"/>
      <c r="IN33" s="6"/>
      <c r="IO33" s="15">
        <v>26</v>
      </c>
      <c r="IP33" s="9">
        <v>0.31428571428571433</v>
      </c>
      <c r="IQ33" s="9">
        <v>4.5737882455510398E-4</v>
      </c>
      <c r="IR33" s="9">
        <v>0.79829407816486175</v>
      </c>
      <c r="IS33" s="9">
        <v>0.79875145698941685</v>
      </c>
      <c r="IT33" s="9">
        <v>1.5232444986365161E-5</v>
      </c>
      <c r="IU33" s="6">
        <v>4</v>
      </c>
      <c r="IV33" s="6"/>
      <c r="IW33" s="6"/>
      <c r="IX33" s="6"/>
      <c r="IY33" s="15">
        <v>26</v>
      </c>
      <c r="IZ33" s="9">
        <v>0.31428571428571433</v>
      </c>
      <c r="JA33" s="9">
        <v>4.1922222130310536E-4</v>
      </c>
      <c r="JB33" s="9">
        <v>0.79833223476811366</v>
      </c>
      <c r="JC33" s="9">
        <v>0.79875145698941674</v>
      </c>
      <c r="JD33" s="9">
        <v>1.3961685762940278E-5</v>
      </c>
      <c r="JE33" s="6">
        <v>4</v>
      </c>
      <c r="JF33" s="6"/>
      <c r="JG33" s="6"/>
      <c r="JH33" s="6"/>
      <c r="JI33" s="15">
        <v>26</v>
      </c>
      <c r="JJ33" s="9">
        <v>0.31428571428571433</v>
      </c>
      <c r="JK33" s="9">
        <v>4.1934732492032511E-4</v>
      </c>
      <c r="JL33" s="9">
        <v>0.79833210966449653</v>
      </c>
      <c r="JM33" s="9">
        <v>0.79875145698941685</v>
      </c>
      <c r="JN33" s="9">
        <v>1.3965852186623637E-5</v>
      </c>
      <c r="JO33" s="6">
        <v>4</v>
      </c>
      <c r="JP33" s="6"/>
      <c r="JQ33" s="6"/>
      <c r="JR33" s="6"/>
      <c r="JS33" s="15">
        <v>26</v>
      </c>
      <c r="JT33" s="9">
        <v>0.31428571428571433</v>
      </c>
      <c r="JU33" s="9">
        <v>3.9757929552410297E-4</v>
      </c>
      <c r="JV33" s="9">
        <v>0.79835387769389266</v>
      </c>
      <c r="JW33" s="9">
        <v>0.79875145698941674</v>
      </c>
      <c r="JX33" s="9">
        <v>1.3240894465718953E-5</v>
      </c>
      <c r="JY33" s="6">
        <v>4</v>
      </c>
      <c r="JZ33" s="6"/>
      <c r="KA33" s="6"/>
      <c r="KB33" s="6"/>
      <c r="KC33" s="15">
        <v>26</v>
      </c>
      <c r="KD33" s="9">
        <v>0.31428571428571433</v>
      </c>
      <c r="KE33" s="9">
        <v>3.9695377743800467E-4</v>
      </c>
      <c r="KF33" s="9">
        <v>0.79835450321197887</v>
      </c>
      <c r="KG33" s="9">
        <v>0.79875145698941685</v>
      </c>
      <c r="KH33" s="9">
        <v>1.322006234730215E-5</v>
      </c>
      <c r="KI33" s="6">
        <v>4</v>
      </c>
      <c r="KJ33" s="6"/>
      <c r="KK33" s="6"/>
      <c r="KL33" s="6"/>
      <c r="KM33" s="15">
        <v>26</v>
      </c>
      <c r="KN33" s="9">
        <v>0.31428571428571433</v>
      </c>
      <c r="KO33" s="9">
        <v>4.2585271301574779E-4</v>
      </c>
      <c r="KP33" s="9">
        <v>0.79832560427640098</v>
      </c>
      <c r="KQ33" s="9">
        <v>0.79875145698941674</v>
      </c>
      <c r="KR33" s="9">
        <v>1.4182506218158372E-5</v>
      </c>
      <c r="KS33" s="6">
        <v>4</v>
      </c>
      <c r="KT33" s="6"/>
      <c r="KU33" s="6"/>
      <c r="KV33" s="6"/>
      <c r="KW33" s="15">
        <v>26</v>
      </c>
      <c r="KX33" s="9">
        <v>0.31428571428571433</v>
      </c>
      <c r="KY33" s="9">
        <v>4.341095517522459E-4</v>
      </c>
      <c r="KZ33" s="9">
        <v>0.79831734743766458</v>
      </c>
      <c r="LA33" s="9">
        <v>0.79875145698941685</v>
      </c>
      <c r="LB33" s="9">
        <v>1.4457490181260151E-5</v>
      </c>
      <c r="LC33" s="6">
        <v>4</v>
      </c>
    </row>
    <row r="34" spans="1:315">
      <c r="A34" s="6">
        <v>27</v>
      </c>
      <c r="B34">
        <v>2.6877660972455041E-2</v>
      </c>
      <c r="C34">
        <f>1-Table4689[[#This Row],[qx (tau)]]</f>
        <v>0.97312233902754497</v>
      </c>
      <c r="D34" s="6"/>
      <c r="E34" s="6"/>
      <c r="F34" s="6"/>
      <c r="G34" s="6"/>
      <c r="H34" s="15">
        <f t="shared" si="4"/>
        <v>27</v>
      </c>
      <c r="I34" s="9">
        <f t="shared" si="10"/>
        <v>0.34285714285714292</v>
      </c>
      <c r="J34" s="9" cm="1">
        <f t="array" ref="J34">VLOOKUP($G$13,'qx Malaria'!$B$62:$I$91,(N34),FALSE)/(1-nigeria!I34*INDEX($E$6:$G$11,N34,2))</f>
        <v>4.442479429434058E-4</v>
      </c>
      <c r="K34" s="9">
        <f t="shared" si="9"/>
        <v>0.81696161253236899</v>
      </c>
      <c r="L34" s="9">
        <f t="shared" si="2"/>
        <v>0.81740586047531238</v>
      </c>
      <c r="M34" s="9">
        <f>(J34*Table4689[[#This Row],[qx (tau)]])/L34</f>
        <v>1.4607609482026755E-5</v>
      </c>
      <c r="N34" s="6">
        <f t="shared" si="3"/>
        <v>4</v>
      </c>
      <c r="P34" s="6"/>
      <c r="Q34" s="6"/>
      <c r="R34" s="6"/>
      <c r="S34" s="15">
        <v>27</v>
      </c>
      <c r="T34" s="9">
        <v>0.34285714285714292</v>
      </c>
      <c r="U34" s="9">
        <v>5.1274150186983859E-4</v>
      </c>
      <c r="V34" s="9">
        <v>0.81689311897344252</v>
      </c>
      <c r="W34" s="9">
        <v>0.81740586047531238</v>
      </c>
      <c r="X34" s="9">
        <v>1.6859791347411281E-5</v>
      </c>
      <c r="Y34" s="6">
        <v>4</v>
      </c>
      <c r="Z34" s="6"/>
      <c r="AA34" s="6"/>
      <c r="AB34" s="6"/>
      <c r="AC34" s="15">
        <v>27</v>
      </c>
      <c r="AD34" s="9">
        <v>0.34285714285714292</v>
      </c>
      <c r="AE34" s="9">
        <v>5.2592811227997432E-4</v>
      </c>
      <c r="AF34" s="9">
        <v>0.81687993236303236</v>
      </c>
      <c r="AG34" s="9">
        <v>0.81740586047531238</v>
      </c>
      <c r="AH34" s="9">
        <v>1.7293388977569425E-5</v>
      </c>
      <c r="AI34" s="6">
        <v>4</v>
      </c>
      <c r="AJ34" s="6"/>
      <c r="AK34" s="6"/>
      <c r="AL34" s="6"/>
      <c r="AM34" s="15">
        <v>27</v>
      </c>
      <c r="AN34" s="9">
        <v>0.34285714285714292</v>
      </c>
      <c r="AO34" s="9">
        <v>5.4590006591085944E-4</v>
      </c>
      <c r="AP34" s="9">
        <v>0.81685996040940145</v>
      </c>
      <c r="AQ34" s="9">
        <v>0.81740586047531227</v>
      </c>
      <c r="AR34" s="9">
        <v>1.7950099951401179E-5</v>
      </c>
      <c r="AS34" s="6">
        <v>4</v>
      </c>
      <c r="AT34" s="6"/>
      <c r="AU34" s="6"/>
      <c r="AV34" s="6"/>
      <c r="AW34" s="15">
        <v>27</v>
      </c>
      <c r="AX34" s="9">
        <v>0.34285714285714292</v>
      </c>
      <c r="AY34" s="9">
        <v>5.5691024547660376E-4</v>
      </c>
      <c r="AZ34" s="9">
        <v>0.81684895022983584</v>
      </c>
      <c r="BA34" s="9">
        <v>0.81740586047531238</v>
      </c>
      <c r="BB34" s="9">
        <v>1.8312132924154573E-5</v>
      </c>
      <c r="BC34" s="6">
        <v>4</v>
      </c>
      <c r="BD34" s="6"/>
      <c r="BE34" s="6"/>
      <c r="BF34" s="6"/>
      <c r="BG34" s="15">
        <v>27</v>
      </c>
      <c r="BH34" s="9">
        <v>0.34285714285714292</v>
      </c>
      <c r="BI34" s="9">
        <v>5.6420769007250408E-4</v>
      </c>
      <c r="BJ34" s="9">
        <v>0.8168416527852399</v>
      </c>
      <c r="BK34" s="9">
        <v>0.81740586047531238</v>
      </c>
      <c r="BL34" s="9">
        <v>1.8552085010746944E-5</v>
      </c>
      <c r="BM34" s="6">
        <v>4</v>
      </c>
      <c r="BN34" s="6"/>
      <c r="BO34" s="6"/>
      <c r="BP34" s="6"/>
      <c r="BQ34" s="15">
        <v>27</v>
      </c>
      <c r="BR34" s="9">
        <v>0.34285714285714292</v>
      </c>
      <c r="BS34" s="9">
        <v>5.7214526138734301E-4</v>
      </c>
      <c r="BT34" s="9">
        <v>0.816833715213925</v>
      </c>
      <c r="BU34" s="9">
        <v>0.81740586047531238</v>
      </c>
      <c r="BV34" s="9">
        <v>1.8813085525987772E-5</v>
      </c>
      <c r="BW34" s="6">
        <v>4</v>
      </c>
      <c r="BX34" s="6"/>
      <c r="BY34" s="6"/>
      <c r="BZ34" s="6"/>
      <c r="CA34" s="15">
        <v>27</v>
      </c>
      <c r="CB34" s="9">
        <v>0.34285714285714292</v>
      </c>
      <c r="CC34" s="9">
        <v>5.7662614841991341E-4</v>
      </c>
      <c r="CD34" s="9">
        <v>0.81682923432689247</v>
      </c>
      <c r="CE34" s="9">
        <v>0.81740586047531238</v>
      </c>
      <c r="CF34" s="9">
        <v>1.8960424526526943E-5</v>
      </c>
      <c r="CG34" s="6">
        <v>4</v>
      </c>
      <c r="CH34" s="6"/>
      <c r="CI34" s="6"/>
      <c r="CJ34" s="6"/>
      <c r="CK34" s="15">
        <v>27</v>
      </c>
      <c r="CL34" s="9">
        <v>0.34285714285714292</v>
      </c>
      <c r="CM34" s="9">
        <v>5.8366754232823837E-4</v>
      </c>
      <c r="CN34" s="9">
        <v>0.81682219293298419</v>
      </c>
      <c r="CO34" s="9">
        <v>0.81740586047531238</v>
      </c>
      <c r="CP34" s="9">
        <v>1.9191957241659937E-5</v>
      </c>
      <c r="CQ34" s="6">
        <v>4</v>
      </c>
      <c r="CR34" s="6"/>
      <c r="CS34" s="6"/>
      <c r="CT34" s="6"/>
      <c r="CU34" s="15">
        <v>27</v>
      </c>
      <c r="CV34" s="9">
        <v>0.34285714285714292</v>
      </c>
      <c r="CW34" s="9">
        <v>5.8725225195429458E-4</v>
      </c>
      <c r="CX34" s="9">
        <v>0.81681860822335806</v>
      </c>
      <c r="CY34" s="9">
        <v>0.81740586047531238</v>
      </c>
      <c r="CZ34" s="9">
        <v>1.9309828442091275E-5</v>
      </c>
      <c r="DA34" s="6">
        <v>4</v>
      </c>
      <c r="DB34" s="6"/>
      <c r="DC34" s="6"/>
      <c r="DD34" s="6"/>
      <c r="DE34" s="15">
        <v>27</v>
      </c>
      <c r="DF34" s="9">
        <v>0.34285714285714292</v>
      </c>
      <c r="DG34" s="9">
        <v>5.8981275883004903E-4</v>
      </c>
      <c r="DH34" s="9">
        <v>0.81681604771648231</v>
      </c>
      <c r="DI34" s="9">
        <v>0.81740586047531238</v>
      </c>
      <c r="DJ34" s="9">
        <v>1.9394022156685084E-5</v>
      </c>
      <c r="DK34" s="6">
        <v>4</v>
      </c>
      <c r="DL34" s="6"/>
      <c r="DM34" s="6"/>
      <c r="DN34" s="6"/>
      <c r="DO34" s="15">
        <v>27</v>
      </c>
      <c r="DP34" s="9">
        <v>0.34285714285714292</v>
      </c>
      <c r="DQ34" s="9">
        <v>6.154178275875941E-4</v>
      </c>
      <c r="DR34" s="9">
        <v>0.81679044264772482</v>
      </c>
      <c r="DS34" s="9">
        <v>0.81740586047531238</v>
      </c>
      <c r="DT34" s="9">
        <v>2.0235959302623231E-5</v>
      </c>
      <c r="DU34" s="6">
        <v>4</v>
      </c>
      <c r="DV34" s="6"/>
      <c r="DW34" s="6"/>
      <c r="DX34" s="6"/>
      <c r="DY34" s="15">
        <v>27</v>
      </c>
      <c r="DZ34" s="9">
        <v>0.34285714285714292</v>
      </c>
      <c r="EA34" s="9">
        <v>6.1810635980713634E-4</v>
      </c>
      <c r="EB34" s="9">
        <v>0.81678775411550519</v>
      </c>
      <c r="EC34" s="9">
        <v>0.81740586047531238</v>
      </c>
      <c r="ED34" s="9">
        <v>2.0324362702946735E-5</v>
      </c>
      <c r="EE34" s="6">
        <v>4</v>
      </c>
      <c r="EF34" s="6"/>
      <c r="EG34" s="6"/>
      <c r="EH34" s="6"/>
      <c r="EI34" s="15">
        <v>27</v>
      </c>
      <c r="EJ34" s="9">
        <v>0.34285714285714292</v>
      </c>
      <c r="EK34" s="9">
        <v>6.421751244392286E-4</v>
      </c>
      <c r="EL34" s="9">
        <v>0.81676368535087318</v>
      </c>
      <c r="EM34" s="9">
        <v>0.81740586047531238</v>
      </c>
      <c r="EN34" s="9">
        <v>2.1115783620128588E-5</v>
      </c>
      <c r="EO34" s="6">
        <v>4</v>
      </c>
      <c r="EP34" s="6"/>
      <c r="EQ34" s="6"/>
      <c r="ER34" s="6"/>
      <c r="ES34" s="15">
        <v>27</v>
      </c>
      <c r="ET34" s="9">
        <v>0.34285714285714292</v>
      </c>
      <c r="EU34" s="9">
        <v>6.4294327650195489E-4</v>
      </c>
      <c r="EV34" s="9">
        <v>0.81676291719881045</v>
      </c>
      <c r="EW34" s="9">
        <v>0.81740586047531238</v>
      </c>
      <c r="EX34" s="9">
        <v>2.114104173450673E-5</v>
      </c>
      <c r="EY34" s="6">
        <v>4</v>
      </c>
      <c r="EZ34" s="6"/>
      <c r="FA34" s="6"/>
      <c r="FB34" s="6"/>
      <c r="FC34" s="15">
        <v>27</v>
      </c>
      <c r="FD34" s="9">
        <v>0.34285714285714292</v>
      </c>
      <c r="FE34" s="9">
        <v>6.3641398396878097E-4</v>
      </c>
      <c r="FF34" s="9">
        <v>0.81676944649134353</v>
      </c>
      <c r="FG34" s="9">
        <v>0.81740586047531227</v>
      </c>
      <c r="FH34" s="9">
        <v>2.0926347762292507E-5</v>
      </c>
      <c r="FI34" s="6">
        <v>4</v>
      </c>
      <c r="FJ34" s="6"/>
      <c r="FK34" s="6"/>
      <c r="FL34" s="6"/>
      <c r="FM34" s="15">
        <v>27</v>
      </c>
      <c r="FN34" s="9">
        <v>0.34285714285714292</v>
      </c>
      <c r="FO34" s="9">
        <v>6.4652798612801132E-4</v>
      </c>
      <c r="FP34" s="9">
        <v>0.81675933248918442</v>
      </c>
      <c r="FQ34" s="9">
        <v>0.81740586047531238</v>
      </c>
      <c r="FR34" s="9">
        <v>2.1258912934938071E-5</v>
      </c>
      <c r="FS34" s="6">
        <v>4</v>
      </c>
      <c r="FT34" s="6"/>
      <c r="FU34" s="6"/>
      <c r="FV34" s="6"/>
      <c r="FW34" s="15">
        <v>27</v>
      </c>
      <c r="FX34" s="9">
        <v>0.34285714285714292</v>
      </c>
      <c r="FY34" s="9">
        <v>6.7379738435479676E-4</v>
      </c>
      <c r="FZ34" s="9">
        <v>0.81673206309095758</v>
      </c>
      <c r="GA34" s="9">
        <v>0.81740586047531238</v>
      </c>
      <c r="GB34" s="9">
        <v>2.2155575995362193E-5</v>
      </c>
      <c r="GC34" s="6">
        <v>4</v>
      </c>
      <c r="GD34" s="6"/>
      <c r="GE34" s="6"/>
      <c r="GF34" s="6"/>
      <c r="GG34" s="15">
        <v>27</v>
      </c>
      <c r="GH34" s="9">
        <v>0.34285714285714292</v>
      </c>
      <c r="GI34" s="9">
        <v>6.6291523013284012E-4</v>
      </c>
      <c r="GJ34" s="9">
        <v>0.81674294524517954</v>
      </c>
      <c r="GK34" s="9">
        <v>0.81740586047531238</v>
      </c>
      <c r="GL34" s="9">
        <v>2.179775270833848E-5</v>
      </c>
      <c r="GM34" s="6">
        <v>4</v>
      </c>
      <c r="GN34" s="6"/>
      <c r="GO34" s="6"/>
      <c r="GP34" s="6"/>
      <c r="GQ34" s="15">
        <v>27</v>
      </c>
      <c r="GR34" s="9">
        <v>0.34285714285714292</v>
      </c>
      <c r="GS34" s="9">
        <v>7.0004257983128032E-4</v>
      </c>
      <c r="GT34" s="9">
        <v>0.81670581789548113</v>
      </c>
      <c r="GU34" s="9">
        <v>0.81740586047531238</v>
      </c>
      <c r="GV34" s="9">
        <v>2.3018561569948789E-5</v>
      </c>
      <c r="GW34" s="6">
        <v>4</v>
      </c>
      <c r="GX34" s="6"/>
      <c r="GY34" s="6"/>
      <c r="GZ34" s="6"/>
      <c r="HA34" s="15">
        <v>27</v>
      </c>
      <c r="HB34" s="9">
        <v>0.34285714285714292</v>
      </c>
      <c r="HC34" s="9">
        <v>6.6253115410147686E-4</v>
      </c>
      <c r="HD34" s="9">
        <v>0.81674332932121096</v>
      </c>
      <c r="HE34" s="9">
        <v>0.8174058604753125</v>
      </c>
      <c r="HF34" s="9">
        <v>2.1785123651149408E-5</v>
      </c>
      <c r="HG34" s="6">
        <v>4</v>
      </c>
      <c r="HH34" s="6"/>
      <c r="HI34" s="6"/>
      <c r="HJ34" s="6"/>
      <c r="HK34" s="15">
        <v>27</v>
      </c>
      <c r="HL34" s="9">
        <v>0.34285714285714292</v>
      </c>
      <c r="HM34" s="9">
        <v>6.1938661324501367E-4</v>
      </c>
      <c r="HN34" s="9">
        <v>0.81678647386206737</v>
      </c>
      <c r="HO34" s="9">
        <v>0.81740586047531238</v>
      </c>
      <c r="HP34" s="9">
        <v>2.0366459560243644E-5</v>
      </c>
      <c r="HQ34" s="6">
        <v>4</v>
      </c>
      <c r="HR34" s="6"/>
      <c r="HS34" s="6"/>
      <c r="HT34" s="6"/>
      <c r="HU34" s="15">
        <v>27</v>
      </c>
      <c r="HV34" s="9">
        <v>0.34285714285714292</v>
      </c>
      <c r="HW34" s="9">
        <v>5.707369826056781E-4</v>
      </c>
      <c r="HX34" s="9">
        <v>0.81683512349270659</v>
      </c>
      <c r="HY34" s="9">
        <v>0.81740586047531227</v>
      </c>
      <c r="HZ34" s="9">
        <v>1.8766778982961177E-5</v>
      </c>
      <c r="IA34" s="6">
        <v>4</v>
      </c>
      <c r="IB34" s="6"/>
      <c r="IC34" s="6"/>
      <c r="ID34" s="6"/>
      <c r="IE34" s="15">
        <v>27</v>
      </c>
      <c r="IF34" s="9">
        <v>0.34285714285714292</v>
      </c>
      <c r="IG34" s="9">
        <v>5.1530200874559315E-4</v>
      </c>
      <c r="IH34" s="9">
        <v>0.81689055846656677</v>
      </c>
      <c r="II34" s="9">
        <v>0.81740586047531238</v>
      </c>
      <c r="IJ34" s="9">
        <v>1.6943985062005097E-5</v>
      </c>
      <c r="IK34" s="6">
        <v>4</v>
      </c>
      <c r="IL34" s="6"/>
      <c r="IM34" s="6"/>
      <c r="IN34" s="6"/>
      <c r="IO34" s="15">
        <v>27</v>
      </c>
      <c r="IP34" s="9">
        <v>0.34285714285714292</v>
      </c>
      <c r="IQ34" s="9">
        <v>4.680606568879226E-4</v>
      </c>
      <c r="IR34" s="9">
        <v>0.81693779981842451</v>
      </c>
      <c r="IS34" s="9">
        <v>0.81740586047531238</v>
      </c>
      <c r="IT34" s="9">
        <v>1.5390611027749224E-5</v>
      </c>
      <c r="IU34" s="6">
        <v>4</v>
      </c>
      <c r="IV34" s="6"/>
      <c r="IW34" s="6"/>
      <c r="IX34" s="6"/>
      <c r="IY34" s="15">
        <v>27</v>
      </c>
      <c r="IZ34" s="9">
        <v>0.34285714285714292</v>
      </c>
      <c r="JA34" s="9">
        <v>4.2901292703266644E-4</v>
      </c>
      <c r="JB34" s="9">
        <v>0.81697684754827971</v>
      </c>
      <c r="JC34" s="9">
        <v>0.81740586047531238</v>
      </c>
      <c r="JD34" s="9">
        <v>1.4106656880193558E-5</v>
      </c>
      <c r="JE34" s="6">
        <v>4</v>
      </c>
      <c r="JF34" s="6"/>
      <c r="JG34" s="6"/>
      <c r="JH34" s="6"/>
      <c r="JI34" s="15">
        <v>27</v>
      </c>
      <c r="JJ34" s="9">
        <v>0.34285714285714292</v>
      </c>
      <c r="JK34" s="9">
        <v>4.2914095237645423E-4</v>
      </c>
      <c r="JL34" s="9">
        <v>0.81697671952293593</v>
      </c>
      <c r="JM34" s="9">
        <v>0.81740586047531238</v>
      </c>
      <c r="JN34" s="9">
        <v>1.4110866565923252E-5</v>
      </c>
      <c r="JO34" s="6">
        <v>4</v>
      </c>
      <c r="JP34" s="6"/>
      <c r="JQ34" s="6"/>
      <c r="JR34" s="6"/>
      <c r="JS34" s="15">
        <v>27</v>
      </c>
      <c r="JT34" s="9">
        <v>0.34285714285714292</v>
      </c>
      <c r="JU34" s="9">
        <v>4.0686454255739013E-4</v>
      </c>
      <c r="JV34" s="9">
        <v>0.81699899593275493</v>
      </c>
      <c r="JW34" s="9">
        <v>0.81740586047531227</v>
      </c>
      <c r="JX34" s="9">
        <v>1.3378381248957071E-5</v>
      </c>
      <c r="JY34" s="6">
        <v>4</v>
      </c>
      <c r="JZ34" s="6"/>
      <c r="KA34" s="6"/>
      <c r="KB34" s="6"/>
      <c r="KC34" s="15">
        <v>27</v>
      </c>
      <c r="KD34" s="9">
        <v>0.34285714285714292</v>
      </c>
      <c r="KE34" s="9">
        <v>4.0622441583845146E-4</v>
      </c>
      <c r="KF34" s="9">
        <v>0.81699963605947401</v>
      </c>
      <c r="KG34" s="9">
        <v>0.8174058604753125</v>
      </c>
      <c r="KH34" s="9">
        <v>1.3357332820308613E-5</v>
      </c>
      <c r="KI34" s="6">
        <v>4</v>
      </c>
      <c r="KJ34" s="6"/>
      <c r="KK34" s="6"/>
      <c r="KL34" s="6"/>
      <c r="KM34" s="15">
        <v>27</v>
      </c>
      <c r="KN34" s="9">
        <v>0.34285714285714292</v>
      </c>
      <c r="KO34" s="9">
        <v>4.3579827025341588E-4</v>
      </c>
      <c r="KP34" s="9">
        <v>0.81697006220505897</v>
      </c>
      <c r="KQ34" s="9">
        <v>0.81740586047531238</v>
      </c>
      <c r="KR34" s="9">
        <v>1.4329770223867165E-5</v>
      </c>
      <c r="KS34" s="6">
        <v>4</v>
      </c>
      <c r="KT34" s="6"/>
      <c r="KU34" s="6"/>
      <c r="KV34" s="6"/>
      <c r="KW34" s="15">
        <v>27</v>
      </c>
      <c r="KX34" s="9">
        <v>0.34285714285714292</v>
      </c>
      <c r="KY34" s="9">
        <v>4.442479429434058E-4</v>
      </c>
      <c r="KZ34" s="9">
        <v>0.81696161253236899</v>
      </c>
      <c r="LA34" s="9">
        <v>0.81740586047531238</v>
      </c>
      <c r="LB34" s="9">
        <v>1.4607609482026755E-5</v>
      </c>
      <c r="LC34" s="6">
        <v>4</v>
      </c>
    </row>
    <row r="35" spans="1:315">
      <c r="A35" s="6">
        <v>28</v>
      </c>
      <c r="B35">
        <v>2.7405915352876471E-2</v>
      </c>
      <c r="C35">
        <f>1-Table4689[[#This Row],[qx (tau)]]</f>
        <v>0.97259408464712349</v>
      </c>
      <c r="D35" s="6"/>
      <c r="E35" s="6"/>
      <c r="F35" s="6"/>
      <c r="G35" s="6"/>
      <c r="H35" s="15">
        <f t="shared" si="4"/>
        <v>28</v>
      </c>
      <c r="I35" s="9">
        <f t="shared" si="10"/>
        <v>0.3714285714285715</v>
      </c>
      <c r="J35" s="9" cm="1">
        <f t="array" ref="J35">VLOOKUP($G$13,'qx Malaria'!$B$62:$I$91,(N35),FALSE)/(1-nigeria!I35*INDEX($E$6:$G$11,N35,2))</f>
        <v>4.5487121134087831E-4</v>
      </c>
      <c r="K35" s="9">
        <f t="shared" si="9"/>
        <v>0.8364975555079539</v>
      </c>
      <c r="L35" s="9">
        <f t="shared" si="2"/>
        <v>0.83695242671929482</v>
      </c>
      <c r="M35" s="9">
        <f>(J35*Table4689[[#This Row],[qx (tau)]])/L35</f>
        <v>1.4894707890786147E-5</v>
      </c>
      <c r="N35" s="6">
        <f t="shared" si="3"/>
        <v>4</v>
      </c>
      <c r="P35" s="6"/>
      <c r="Q35" s="6"/>
      <c r="R35" s="6"/>
      <c r="S35" s="15">
        <v>28</v>
      </c>
      <c r="T35" s="9">
        <v>0.3714285714285715</v>
      </c>
      <c r="U35" s="9">
        <v>5.2500265170611453E-4</v>
      </c>
      <c r="V35" s="9">
        <v>0.83642742406758863</v>
      </c>
      <c r="W35" s="9">
        <v>0.83695242671929471</v>
      </c>
      <c r="X35" s="9">
        <v>1.7191154208241647E-5</v>
      </c>
      <c r="Y35" s="6">
        <v>4</v>
      </c>
      <c r="Z35" s="6"/>
      <c r="AA35" s="6"/>
      <c r="AB35" s="6"/>
      <c r="AC35" s="15">
        <v>28</v>
      </c>
      <c r="AD35" s="9">
        <v>0.3714285714285715</v>
      </c>
      <c r="AE35" s="9">
        <v>5.3850459256147773E-4</v>
      </c>
      <c r="AF35" s="9">
        <v>0.83641392212673327</v>
      </c>
      <c r="AG35" s="9">
        <v>0.83695242671929471</v>
      </c>
      <c r="AH35" s="9">
        <v>1.763327377963962E-5</v>
      </c>
      <c r="AI35" s="6">
        <v>4</v>
      </c>
      <c r="AJ35" s="6"/>
      <c r="AK35" s="6"/>
      <c r="AL35" s="6"/>
      <c r="AM35" s="15">
        <v>28</v>
      </c>
      <c r="AN35" s="9">
        <v>0.3714285714285715</v>
      </c>
      <c r="AO35" s="9">
        <v>5.5895413405115414E-4</v>
      </c>
      <c r="AP35" s="9">
        <v>0.83639347258524355</v>
      </c>
      <c r="AQ35" s="9">
        <v>0.83695242671929471</v>
      </c>
      <c r="AR35" s="9">
        <v>1.8302891771271508E-5</v>
      </c>
      <c r="AS35" s="6">
        <v>4</v>
      </c>
      <c r="AT35" s="6"/>
      <c r="AU35" s="6"/>
      <c r="AV35" s="6"/>
      <c r="AW35" s="15">
        <v>28</v>
      </c>
      <c r="AX35" s="9">
        <v>0.3714285714285715</v>
      </c>
      <c r="AY35" s="9">
        <v>5.7022759923136036E-4</v>
      </c>
      <c r="AZ35" s="9">
        <v>0.8363821991200634</v>
      </c>
      <c r="BA35" s="9">
        <v>0.83695242671929471</v>
      </c>
      <c r="BB35" s="9">
        <v>1.8672040151273701E-5</v>
      </c>
      <c r="BC35" s="6">
        <v>4</v>
      </c>
      <c r="BD35" s="6"/>
      <c r="BE35" s="6"/>
      <c r="BF35" s="6"/>
      <c r="BG35" s="15">
        <v>28</v>
      </c>
      <c r="BH35" s="9">
        <v>0.3714285714285715</v>
      </c>
      <c r="BI35" s="9">
        <v>5.7769954708335744E-4</v>
      </c>
      <c r="BJ35" s="9">
        <v>0.83637472717221151</v>
      </c>
      <c r="BK35" s="9">
        <v>0.83695242671929482</v>
      </c>
      <c r="BL35" s="9">
        <v>1.8916708263600729E-5</v>
      </c>
      <c r="BM35" s="6">
        <v>4</v>
      </c>
      <c r="BN35" s="6"/>
      <c r="BO35" s="6"/>
      <c r="BP35" s="6"/>
      <c r="BQ35" s="15">
        <v>28</v>
      </c>
      <c r="BR35" s="9">
        <v>0.3714285714285715</v>
      </c>
      <c r="BS35" s="9">
        <v>5.8582692895745958E-4</v>
      </c>
      <c r="BT35" s="9">
        <v>0.83636659979033723</v>
      </c>
      <c r="BU35" s="9">
        <v>0.83695242671929471</v>
      </c>
      <c r="BV35" s="9">
        <v>1.9182838491044176E-5</v>
      </c>
      <c r="BW35" s="6">
        <v>4</v>
      </c>
      <c r="BX35" s="6"/>
      <c r="BY35" s="6"/>
      <c r="BZ35" s="6"/>
      <c r="CA35" s="15">
        <v>28</v>
      </c>
      <c r="CB35" s="9">
        <v>0.3714285714285715</v>
      </c>
      <c r="CC35" s="9">
        <v>5.9041496711219473E-4</v>
      </c>
      <c r="CD35" s="9">
        <v>0.83636201175218261</v>
      </c>
      <c r="CE35" s="9">
        <v>0.83695242671929482</v>
      </c>
      <c r="CF35" s="9">
        <v>1.9333073296859016E-5</v>
      </c>
      <c r="CG35" s="6">
        <v>4</v>
      </c>
      <c r="CH35" s="6"/>
      <c r="CI35" s="6"/>
      <c r="CJ35" s="6"/>
      <c r="CK35" s="15">
        <v>28</v>
      </c>
      <c r="CL35" s="9">
        <v>0.3714285714285715</v>
      </c>
      <c r="CM35" s="9">
        <v>5.9762474135534988E-4</v>
      </c>
      <c r="CN35" s="9">
        <v>0.83635480197793943</v>
      </c>
      <c r="CO35" s="9">
        <v>0.83695242671929482</v>
      </c>
      <c r="CP35" s="9">
        <v>1.9569156563139493E-5</v>
      </c>
      <c r="CQ35" s="6">
        <v>4</v>
      </c>
      <c r="CR35" s="6"/>
      <c r="CS35" s="6"/>
      <c r="CT35" s="6"/>
      <c r="CU35" s="15">
        <v>28</v>
      </c>
      <c r="CV35" s="9">
        <v>0.3714285714285715</v>
      </c>
      <c r="CW35" s="9">
        <v>6.0129517187913794E-4</v>
      </c>
      <c r="CX35" s="9">
        <v>0.83635113154741558</v>
      </c>
      <c r="CY35" s="9">
        <v>0.83695242671929471</v>
      </c>
      <c r="CZ35" s="9">
        <v>1.9689344407791373E-5</v>
      </c>
      <c r="DA35" s="6">
        <v>4</v>
      </c>
      <c r="DB35" s="6"/>
      <c r="DC35" s="6"/>
      <c r="DD35" s="6"/>
      <c r="DE35" s="15">
        <v>28</v>
      </c>
      <c r="DF35" s="9">
        <v>0.3714285714285715</v>
      </c>
      <c r="DG35" s="9">
        <v>6.0391690796755793E-4</v>
      </c>
      <c r="DH35" s="9">
        <v>0.83634850981132725</v>
      </c>
      <c r="DI35" s="9">
        <v>0.83695242671929482</v>
      </c>
      <c r="DJ35" s="9">
        <v>1.9775192868256996E-5</v>
      </c>
      <c r="DK35" s="6">
        <v>4</v>
      </c>
      <c r="DL35" s="6"/>
      <c r="DM35" s="6"/>
      <c r="DN35" s="6"/>
      <c r="DO35" s="15">
        <v>28</v>
      </c>
      <c r="DP35" s="9">
        <v>0.3714285714285715</v>
      </c>
      <c r="DQ35" s="9">
        <v>6.3013426885175853E-4</v>
      </c>
      <c r="DR35" s="9">
        <v>0.83632229245044298</v>
      </c>
      <c r="DS35" s="9">
        <v>0.83695242671929471</v>
      </c>
      <c r="DT35" s="9">
        <v>2.0633677472913262E-5</v>
      </c>
      <c r="DU35" s="6">
        <v>4</v>
      </c>
      <c r="DV35" s="6"/>
      <c r="DW35" s="6"/>
      <c r="DX35" s="6"/>
      <c r="DY35" s="15">
        <v>28</v>
      </c>
      <c r="DZ35" s="9">
        <v>0.3714285714285715</v>
      </c>
      <c r="EA35" s="9">
        <v>6.3288709174459949E-4</v>
      </c>
      <c r="EB35" s="9">
        <v>0.83631953962755012</v>
      </c>
      <c r="EC35" s="9">
        <v>0.83695242671929471</v>
      </c>
      <c r="ED35" s="9">
        <v>2.0723818356402169E-5</v>
      </c>
      <c r="EE35" s="6">
        <v>4</v>
      </c>
      <c r="EF35" s="6"/>
      <c r="EG35" s="6"/>
      <c r="EH35" s="6"/>
      <c r="EI35" s="15">
        <v>28</v>
      </c>
      <c r="EJ35" s="9">
        <v>0.3714285714285715</v>
      </c>
      <c r="EK35" s="9">
        <v>6.5753141097574784E-4</v>
      </c>
      <c r="EL35" s="9">
        <v>0.83629489530831902</v>
      </c>
      <c r="EM35" s="9">
        <v>0.83695242671929482</v>
      </c>
      <c r="EN35" s="9">
        <v>2.1530793884779044E-5</v>
      </c>
      <c r="EO35" s="6">
        <v>4</v>
      </c>
      <c r="EP35" s="6"/>
      <c r="EQ35" s="6"/>
      <c r="ER35" s="6"/>
      <c r="ES35" s="15">
        <v>28</v>
      </c>
      <c r="ET35" s="9">
        <v>0.3714285714285715</v>
      </c>
      <c r="EU35" s="9">
        <v>6.5831793180227386E-4</v>
      </c>
      <c r="EV35" s="9">
        <v>0.83629410878749244</v>
      </c>
      <c r="EW35" s="9">
        <v>0.83695242671929471</v>
      </c>
      <c r="EX35" s="9">
        <v>2.1556548422918737E-5</v>
      </c>
      <c r="EY35" s="6">
        <v>4</v>
      </c>
      <c r="EZ35" s="6"/>
      <c r="FA35" s="6"/>
      <c r="FB35" s="6"/>
      <c r="FC35" s="15">
        <v>28</v>
      </c>
      <c r="FD35" s="9">
        <v>0.3714285714285715</v>
      </c>
      <c r="FE35" s="9">
        <v>6.5163250477680279E-4</v>
      </c>
      <c r="FF35" s="9">
        <v>0.83630079421451797</v>
      </c>
      <c r="FG35" s="9">
        <v>0.83695242671929482</v>
      </c>
      <c r="FH35" s="9">
        <v>2.1337634848731391E-5</v>
      </c>
      <c r="FI35" s="6">
        <v>4</v>
      </c>
      <c r="FJ35" s="6"/>
      <c r="FK35" s="6"/>
      <c r="FL35" s="6"/>
      <c r="FM35" s="15">
        <v>28</v>
      </c>
      <c r="FN35" s="9">
        <v>0.3714285714285715</v>
      </c>
      <c r="FO35" s="9">
        <v>6.6198836232606202E-4</v>
      </c>
      <c r="FP35" s="9">
        <v>0.8362904383569687</v>
      </c>
      <c r="FQ35" s="9">
        <v>0.83695242671929482</v>
      </c>
      <c r="FR35" s="9">
        <v>2.1676736267570614E-5</v>
      </c>
      <c r="FS35" s="6">
        <v>4</v>
      </c>
      <c r="FT35" s="6"/>
      <c r="FU35" s="6"/>
      <c r="FV35" s="6"/>
      <c r="FW35" s="15">
        <v>28</v>
      </c>
      <c r="FX35" s="9">
        <v>0.3714285714285715</v>
      </c>
      <c r="FY35" s="9">
        <v>6.8990985166773563E-4</v>
      </c>
      <c r="FZ35" s="9">
        <v>0.83626251686762709</v>
      </c>
      <c r="GA35" s="9">
        <v>0.83695242671929482</v>
      </c>
      <c r="GB35" s="9">
        <v>2.2591022371529536E-5</v>
      </c>
      <c r="GC35" s="6">
        <v>4</v>
      </c>
      <c r="GD35" s="6"/>
      <c r="GE35" s="6"/>
      <c r="GF35" s="6"/>
      <c r="GG35" s="15">
        <v>28</v>
      </c>
      <c r="GH35" s="9">
        <v>0.3714285714285715</v>
      </c>
      <c r="GI35" s="9">
        <v>6.7876747329195038E-4</v>
      </c>
      <c r="GJ35" s="9">
        <v>0.83627365924600283</v>
      </c>
      <c r="GK35" s="9">
        <v>0.83695242671929482</v>
      </c>
      <c r="GL35" s="9">
        <v>2.2226166414550624E-5</v>
      </c>
      <c r="GM35" s="6">
        <v>4</v>
      </c>
      <c r="GN35" s="6"/>
      <c r="GO35" s="6"/>
      <c r="GP35" s="6"/>
      <c r="GQ35" s="15">
        <v>28</v>
      </c>
      <c r="GR35" s="9">
        <v>0.3714285714285715</v>
      </c>
      <c r="GS35" s="9">
        <v>7.1678264657404095E-4</v>
      </c>
      <c r="GT35" s="9">
        <v>0.83623564407272077</v>
      </c>
      <c r="GU35" s="9">
        <v>0.83695242671929482</v>
      </c>
      <c r="GV35" s="9">
        <v>2.3470969091302201E-5</v>
      </c>
      <c r="GW35" s="6">
        <v>4</v>
      </c>
      <c r="GX35" s="6"/>
      <c r="GY35" s="6"/>
      <c r="GZ35" s="6"/>
      <c r="HA35" s="15">
        <v>28</v>
      </c>
      <c r="HB35" s="9">
        <v>0.3714285714285715</v>
      </c>
      <c r="HC35" s="9">
        <v>6.7837421287868726E-4</v>
      </c>
      <c r="HD35" s="9">
        <v>0.83627405250641618</v>
      </c>
      <c r="HE35" s="9">
        <v>0.83695242671929482</v>
      </c>
      <c r="HF35" s="9">
        <v>2.2213289145480778E-5</v>
      </c>
      <c r="HG35" s="6">
        <v>4</v>
      </c>
      <c r="HH35" s="6"/>
      <c r="HI35" s="6"/>
      <c r="HJ35" s="6"/>
      <c r="HK35" s="15">
        <v>28</v>
      </c>
      <c r="HL35" s="9">
        <v>0.3714285714285715</v>
      </c>
      <c r="HM35" s="9">
        <v>6.341979597888096E-4</v>
      </c>
      <c r="HN35" s="9">
        <v>0.8363182287595059</v>
      </c>
      <c r="HO35" s="9">
        <v>0.83695242671929471</v>
      </c>
      <c r="HP35" s="9">
        <v>2.0766742586634982E-5</v>
      </c>
      <c r="HQ35" s="6">
        <v>4</v>
      </c>
      <c r="HR35" s="6"/>
      <c r="HS35" s="6"/>
      <c r="HT35" s="6"/>
      <c r="HU35" s="15">
        <v>28</v>
      </c>
      <c r="HV35" s="9">
        <v>0.3714285714285715</v>
      </c>
      <c r="HW35" s="9">
        <v>5.8438497410882861E-4</v>
      </c>
      <c r="HX35" s="9">
        <v>0.83636804174518586</v>
      </c>
      <c r="HY35" s="9">
        <v>0.83695242671929471</v>
      </c>
      <c r="HZ35" s="9">
        <v>1.9135621837788085E-5</v>
      </c>
      <c r="IA35" s="6">
        <v>4</v>
      </c>
      <c r="IB35" s="6"/>
      <c r="IC35" s="6"/>
      <c r="ID35" s="6"/>
      <c r="IE35" s="15">
        <v>28</v>
      </c>
      <c r="IF35" s="9">
        <v>0.3714285714285715</v>
      </c>
      <c r="IG35" s="9">
        <v>5.2762438779453463E-4</v>
      </c>
      <c r="IH35" s="9">
        <v>0.83642480233150029</v>
      </c>
      <c r="II35" s="9">
        <v>0.83695242671929482</v>
      </c>
      <c r="IJ35" s="9">
        <v>1.7277002668707273E-5</v>
      </c>
      <c r="IK35" s="6">
        <v>4</v>
      </c>
      <c r="IL35" s="6"/>
      <c r="IM35" s="6"/>
      <c r="IN35" s="6"/>
      <c r="IO35" s="15">
        <v>28</v>
      </c>
      <c r="IP35" s="9">
        <v>0.3714285714285715</v>
      </c>
      <c r="IQ35" s="9">
        <v>4.7925335696318472E-4</v>
      </c>
      <c r="IR35" s="9">
        <v>0.83647317336233162</v>
      </c>
      <c r="IS35" s="9">
        <v>0.83695242671929482</v>
      </c>
      <c r="IT35" s="9">
        <v>1.569309857311647E-5</v>
      </c>
      <c r="IU35" s="6">
        <v>4</v>
      </c>
      <c r="IV35" s="6"/>
      <c r="IW35" s="6"/>
      <c r="IX35" s="6"/>
      <c r="IY35" s="15">
        <v>28</v>
      </c>
      <c r="IZ35" s="9">
        <v>0.3714285714285715</v>
      </c>
      <c r="JA35" s="9">
        <v>4.3927188161477893E-4</v>
      </c>
      <c r="JB35" s="9">
        <v>0.83651315483767996</v>
      </c>
      <c r="JC35" s="9">
        <v>0.83695242671929471</v>
      </c>
      <c r="JD35" s="9">
        <v>1.438390955101567E-5</v>
      </c>
      <c r="JE35" s="6">
        <v>4</v>
      </c>
      <c r="JF35" s="6"/>
      <c r="JG35" s="6"/>
      <c r="JH35" s="6"/>
      <c r="JI35" s="15">
        <v>28</v>
      </c>
      <c r="JJ35" s="9">
        <v>0.3714285714285715</v>
      </c>
      <c r="JK35" s="9">
        <v>4.3940296841920001E-4</v>
      </c>
      <c r="JL35" s="9">
        <v>0.83651302375087555</v>
      </c>
      <c r="JM35" s="9">
        <v>0.83695242671929471</v>
      </c>
      <c r="JN35" s="9">
        <v>1.4388201974038953E-5</v>
      </c>
      <c r="JO35" s="6">
        <v>4</v>
      </c>
      <c r="JP35" s="6"/>
      <c r="JQ35" s="6"/>
      <c r="JR35" s="6"/>
      <c r="JS35" s="15">
        <v>28</v>
      </c>
      <c r="JT35" s="9">
        <v>0.3714285714285715</v>
      </c>
      <c r="JU35" s="9">
        <v>4.1659386444994559E-4</v>
      </c>
      <c r="JV35" s="9">
        <v>0.83653583285484479</v>
      </c>
      <c r="JW35" s="9">
        <v>0.83695242671929471</v>
      </c>
      <c r="JX35" s="9">
        <v>1.3641320367988005E-5</v>
      </c>
      <c r="JY35" s="6">
        <v>4</v>
      </c>
      <c r="JZ35" s="6"/>
      <c r="KA35" s="6"/>
      <c r="KB35" s="6"/>
      <c r="KC35" s="15">
        <v>28</v>
      </c>
      <c r="KD35" s="9">
        <v>0.3714285714285715</v>
      </c>
      <c r="KE35" s="9">
        <v>4.1593843042784059E-4</v>
      </c>
      <c r="KF35" s="9">
        <v>0.83653648828886695</v>
      </c>
      <c r="KG35" s="9">
        <v>0.83695242671929482</v>
      </c>
      <c r="KH35" s="9">
        <v>1.3619858252871598E-5</v>
      </c>
      <c r="KI35" s="6">
        <v>4</v>
      </c>
      <c r="KJ35" s="6"/>
      <c r="KK35" s="6"/>
      <c r="KL35" s="6"/>
      <c r="KM35" s="15">
        <v>28</v>
      </c>
      <c r="KN35" s="9">
        <v>0.3714285714285715</v>
      </c>
      <c r="KO35" s="9">
        <v>4.4621948224909209E-4</v>
      </c>
      <c r="KP35" s="9">
        <v>0.83650620723704561</v>
      </c>
      <c r="KQ35" s="9">
        <v>0.83695242671929471</v>
      </c>
      <c r="KR35" s="9">
        <v>1.4611407971249581E-5</v>
      </c>
      <c r="KS35" s="6">
        <v>4</v>
      </c>
      <c r="KT35" s="6"/>
      <c r="KU35" s="6"/>
      <c r="KV35" s="6"/>
      <c r="KW35" s="15">
        <v>28</v>
      </c>
      <c r="KX35" s="9">
        <v>0.3714285714285715</v>
      </c>
      <c r="KY35" s="9">
        <v>4.5487121134087831E-4</v>
      </c>
      <c r="KZ35" s="9">
        <v>0.8364975555079539</v>
      </c>
      <c r="LA35" s="9">
        <v>0.83695242671929482</v>
      </c>
      <c r="LB35" s="9">
        <v>1.4894707890786147E-5</v>
      </c>
      <c r="LC35" s="6">
        <v>4</v>
      </c>
    </row>
    <row r="36" spans="1:315">
      <c r="A36" s="6">
        <v>29</v>
      </c>
      <c r="B36">
        <v>2.8126432072191045E-2</v>
      </c>
      <c r="C36">
        <f>1-Table4689[[#This Row],[qx (tau)]]</f>
        <v>0.97187356792780899</v>
      </c>
      <c r="D36" s="6"/>
      <c r="E36" s="6"/>
      <c r="F36" s="6"/>
      <c r="G36" s="6"/>
      <c r="H36" s="15">
        <f t="shared" si="4"/>
        <v>29</v>
      </c>
      <c r="I36" s="9">
        <f t="shared" si="10"/>
        <v>0.40000000000000008</v>
      </c>
      <c r="J36" s="9" cm="1">
        <f t="array" ref="J36">VLOOKUP($G$13,'qx Malaria'!$B$62:$I$91,(N36),FALSE)/(1-nigeria!I36*INDEX($E$6:$G$11,N36,2))</f>
        <v>4.6601499362083649E-4</v>
      </c>
      <c r="K36" s="9">
        <f t="shared" si="9"/>
        <v>0.85699071138128136</v>
      </c>
      <c r="L36" s="9">
        <f t="shared" si="2"/>
        <v>0.85745672637490222</v>
      </c>
      <c r="M36" s="9">
        <f>(J36*Table4689[[#This Row],[qx (tau)]])/L36</f>
        <v>1.5286298024756683E-5</v>
      </c>
      <c r="N36" s="6">
        <f t="shared" si="3"/>
        <v>4</v>
      </c>
      <c r="P36" s="6"/>
      <c r="Q36" s="6"/>
      <c r="R36" s="6"/>
      <c r="S36" s="15">
        <v>29</v>
      </c>
      <c r="T36" s="9">
        <v>0.40000000000000008</v>
      </c>
      <c r="U36" s="9">
        <v>5.3786456756525932E-4</v>
      </c>
      <c r="V36" s="9">
        <v>0.8569188618073369</v>
      </c>
      <c r="W36" s="9">
        <v>0.85745672637490211</v>
      </c>
      <c r="X36" s="9">
        <v>1.7643119189956923E-5</v>
      </c>
      <c r="Y36" s="6">
        <v>4</v>
      </c>
      <c r="Z36" s="6"/>
      <c r="AA36" s="6"/>
      <c r="AB36" s="6"/>
      <c r="AC36" s="15">
        <v>29</v>
      </c>
      <c r="AD36" s="9">
        <v>0.40000000000000008</v>
      </c>
      <c r="AE36" s="9">
        <v>5.5169728927792385E-4</v>
      </c>
      <c r="AF36" s="9">
        <v>0.85690502908562416</v>
      </c>
      <c r="AG36" s="9">
        <v>0.85745672637490211</v>
      </c>
      <c r="AH36" s="9">
        <v>1.8096862330173042E-5</v>
      </c>
      <c r="AI36" s="6">
        <v>4</v>
      </c>
      <c r="AJ36" s="6"/>
      <c r="AK36" s="6"/>
      <c r="AL36" s="6"/>
      <c r="AM36" s="15">
        <v>29</v>
      </c>
      <c r="AN36" s="9">
        <v>0.40000000000000008</v>
      </c>
      <c r="AO36" s="9">
        <v>5.726478192505034E-4</v>
      </c>
      <c r="AP36" s="9">
        <v>0.85688407855565163</v>
      </c>
      <c r="AQ36" s="9">
        <v>0.85745672637490211</v>
      </c>
      <c r="AR36" s="9">
        <v>1.8784084950306201E-5</v>
      </c>
      <c r="AS36" s="6">
        <v>4</v>
      </c>
      <c r="AT36" s="6"/>
      <c r="AU36" s="6"/>
      <c r="AV36" s="6"/>
      <c r="AW36" s="15">
        <v>29</v>
      </c>
      <c r="AX36" s="9">
        <v>0.40000000000000008</v>
      </c>
      <c r="AY36" s="9">
        <v>5.8419747038923305E-4</v>
      </c>
      <c r="AZ36" s="9">
        <v>0.85687252890451293</v>
      </c>
      <c r="BA36" s="9">
        <v>0.85745672637490211</v>
      </c>
      <c r="BB36" s="9">
        <v>1.9162938446020631E-5</v>
      </c>
      <c r="BC36" s="6">
        <v>4</v>
      </c>
      <c r="BD36" s="6"/>
      <c r="BE36" s="6"/>
      <c r="BF36" s="6"/>
      <c r="BG36" s="15">
        <v>29</v>
      </c>
      <c r="BH36" s="9">
        <v>0.40000000000000008</v>
      </c>
      <c r="BI36" s="9">
        <v>5.9185247172536778E-4</v>
      </c>
      <c r="BJ36" s="9">
        <v>0.85686487390317678</v>
      </c>
      <c r="BK36" s="9">
        <v>0.85745672637490211</v>
      </c>
      <c r="BL36" s="9">
        <v>1.9414039018761587E-5</v>
      </c>
      <c r="BM36" s="6">
        <v>4</v>
      </c>
      <c r="BN36" s="6"/>
      <c r="BO36" s="6"/>
      <c r="BP36" s="6"/>
      <c r="BQ36" s="15">
        <v>29</v>
      </c>
      <c r="BR36" s="9">
        <v>0.40000000000000008</v>
      </c>
      <c r="BS36" s="9">
        <v>6.0017896440677746E-4</v>
      </c>
      <c r="BT36" s="9">
        <v>0.85685654741049533</v>
      </c>
      <c r="BU36" s="9">
        <v>0.85745672637490211</v>
      </c>
      <c r="BV36" s="9">
        <v>1.9687165957532452E-5</v>
      </c>
      <c r="BW36" s="6">
        <v>4</v>
      </c>
      <c r="BX36" s="6"/>
      <c r="BY36" s="6"/>
      <c r="BZ36" s="6"/>
      <c r="CA36" s="15">
        <v>29</v>
      </c>
      <c r="CB36" s="9">
        <v>0.40000000000000008</v>
      </c>
      <c r="CC36" s="9">
        <v>6.0487940382370246E-4</v>
      </c>
      <c r="CD36" s="9">
        <v>0.85685184697107852</v>
      </c>
      <c r="CE36" s="9">
        <v>0.85745672637490222</v>
      </c>
      <c r="CF36" s="9">
        <v>1.9841350519741818E-5</v>
      </c>
      <c r="CG36" s="6">
        <v>4</v>
      </c>
      <c r="CH36" s="6"/>
      <c r="CI36" s="6"/>
      <c r="CJ36" s="6"/>
      <c r="CK36" s="15">
        <v>29</v>
      </c>
      <c r="CL36" s="9">
        <v>0.40000000000000008</v>
      </c>
      <c r="CM36" s="9">
        <v>6.1226580862172727E-4</v>
      </c>
      <c r="CN36" s="9">
        <v>0.8568444605662805</v>
      </c>
      <c r="CO36" s="9">
        <v>0.85745672637490222</v>
      </c>
      <c r="CP36" s="9">
        <v>2.0083640546070816E-5</v>
      </c>
      <c r="CQ36" s="6">
        <v>4</v>
      </c>
      <c r="CR36" s="6"/>
      <c r="CS36" s="6"/>
      <c r="CT36" s="6"/>
      <c r="CU36" s="15">
        <v>29</v>
      </c>
      <c r="CV36" s="9">
        <v>0.40000000000000008</v>
      </c>
      <c r="CW36" s="9">
        <v>6.1602616015526707E-4</v>
      </c>
      <c r="CX36" s="9">
        <v>0.85684070021474679</v>
      </c>
      <c r="CY36" s="9">
        <v>0.857456726374902</v>
      </c>
      <c r="CZ36" s="9">
        <v>2.0206988195838305E-5</v>
      </c>
      <c r="DA36" s="6">
        <v>4</v>
      </c>
      <c r="DB36" s="6"/>
      <c r="DC36" s="6"/>
      <c r="DD36" s="6"/>
      <c r="DE36" s="15">
        <v>29</v>
      </c>
      <c r="DF36" s="9">
        <v>0.40000000000000008</v>
      </c>
      <c r="DG36" s="9">
        <v>6.18712125536367E-4</v>
      </c>
      <c r="DH36" s="9">
        <v>0.85683801424936579</v>
      </c>
      <c r="DI36" s="9">
        <v>0.85745672637490211</v>
      </c>
      <c r="DJ36" s="9">
        <v>2.0295093659957937E-5</v>
      </c>
      <c r="DK36" s="6">
        <v>4</v>
      </c>
      <c r="DL36" s="6"/>
      <c r="DM36" s="6"/>
      <c r="DN36" s="6"/>
      <c r="DO36" s="15">
        <v>29</v>
      </c>
      <c r="DP36" s="9">
        <v>0.40000000000000008</v>
      </c>
      <c r="DQ36" s="9">
        <v>6.4557177934736621E-4</v>
      </c>
      <c r="DR36" s="9">
        <v>0.85681115459555479</v>
      </c>
      <c r="DS36" s="9">
        <v>0.85745672637490211</v>
      </c>
      <c r="DT36" s="9">
        <v>2.1176148301154287E-5</v>
      </c>
      <c r="DU36" s="6">
        <v>4</v>
      </c>
      <c r="DV36" s="6"/>
      <c r="DW36" s="6"/>
      <c r="DX36" s="6"/>
      <c r="DY36" s="15">
        <v>29</v>
      </c>
      <c r="DZ36" s="9">
        <v>0.40000000000000008</v>
      </c>
      <c r="EA36" s="9">
        <v>6.4839204299752115E-4</v>
      </c>
      <c r="EB36" s="9">
        <v>0.85680833433190462</v>
      </c>
      <c r="EC36" s="9">
        <v>0.85745672637490211</v>
      </c>
      <c r="ED36" s="9">
        <v>2.1268659038479907E-5</v>
      </c>
      <c r="EE36" s="6">
        <v>4</v>
      </c>
      <c r="EF36" s="6"/>
      <c r="EG36" s="6"/>
      <c r="EH36" s="6"/>
      <c r="EI36" s="15">
        <v>29</v>
      </c>
      <c r="EJ36" s="9">
        <v>0.40000000000000008</v>
      </c>
      <c r="EK36" s="9">
        <v>6.7364011757986033E-4</v>
      </c>
      <c r="EL36" s="9">
        <v>0.85678308625732225</v>
      </c>
      <c r="EM36" s="9">
        <v>0.85745672637490211</v>
      </c>
      <c r="EN36" s="9">
        <v>2.2096850401204476E-5</v>
      </c>
      <c r="EO36" s="6">
        <v>4</v>
      </c>
      <c r="EP36" s="6"/>
      <c r="EQ36" s="6"/>
      <c r="ER36" s="6"/>
      <c r="ES36" s="15">
        <v>29</v>
      </c>
      <c r="ET36" s="9">
        <v>0.40000000000000008</v>
      </c>
      <c r="EU36" s="9">
        <v>6.7444590719419029E-4</v>
      </c>
      <c r="EV36" s="9">
        <v>0.85678228046770799</v>
      </c>
      <c r="EW36" s="9">
        <v>0.85745672637490222</v>
      </c>
      <c r="EX36" s="9">
        <v>2.2123282040440361E-5</v>
      </c>
      <c r="EY36" s="6">
        <v>4</v>
      </c>
      <c r="EZ36" s="6"/>
      <c r="FA36" s="6"/>
      <c r="FB36" s="6"/>
      <c r="FC36" s="15">
        <v>29</v>
      </c>
      <c r="FD36" s="9">
        <v>0.40000000000000008</v>
      </c>
      <c r="FE36" s="9">
        <v>6.6759669547238553E-4</v>
      </c>
      <c r="FF36" s="9">
        <v>0.85678912967942977</v>
      </c>
      <c r="FG36" s="9">
        <v>0.85745672637490211</v>
      </c>
      <c r="FH36" s="9">
        <v>2.1898613106935294E-5</v>
      </c>
      <c r="FI36" s="6">
        <v>4</v>
      </c>
      <c r="FJ36" s="6"/>
      <c r="FK36" s="6"/>
      <c r="FL36" s="6"/>
      <c r="FM36" s="15">
        <v>29</v>
      </c>
      <c r="FN36" s="9">
        <v>0.40000000000000008</v>
      </c>
      <c r="FO36" s="9">
        <v>6.7820625872773031E-4</v>
      </c>
      <c r="FP36" s="9">
        <v>0.85677852011617439</v>
      </c>
      <c r="FQ36" s="9">
        <v>0.85745672637490211</v>
      </c>
      <c r="FR36" s="9">
        <v>2.2246629690207857E-5</v>
      </c>
      <c r="FS36" s="6">
        <v>4</v>
      </c>
      <c r="FT36" s="6"/>
      <c r="FU36" s="6"/>
      <c r="FV36" s="6"/>
      <c r="FW36" s="15">
        <v>29</v>
      </c>
      <c r="FX36" s="9">
        <v>0.40000000000000008</v>
      </c>
      <c r="FY36" s="9">
        <v>7.0681179003644447E-4</v>
      </c>
      <c r="FZ36" s="9">
        <v>0.85674991458486571</v>
      </c>
      <c r="GA36" s="9">
        <v>0.85745672637490211</v>
      </c>
      <c r="GB36" s="9">
        <v>2.3184952883081969E-5</v>
      </c>
      <c r="GC36" s="6">
        <v>4</v>
      </c>
      <c r="GD36" s="6"/>
      <c r="GE36" s="6"/>
      <c r="GF36" s="6"/>
      <c r="GG36" s="15">
        <v>29</v>
      </c>
      <c r="GH36" s="9">
        <v>0.40000000000000008</v>
      </c>
      <c r="GI36" s="9">
        <v>6.9539643716676983E-4</v>
      </c>
      <c r="GJ36" s="9">
        <v>0.85676132993773535</v>
      </c>
      <c r="GK36" s="9">
        <v>0.85745672637490211</v>
      </c>
      <c r="GL36" s="9">
        <v>2.281050466057352E-5</v>
      </c>
      <c r="GM36" s="6">
        <v>4</v>
      </c>
      <c r="GN36" s="6"/>
      <c r="GO36" s="6"/>
      <c r="GP36" s="6"/>
      <c r="GQ36" s="15">
        <v>29</v>
      </c>
      <c r="GR36" s="9">
        <v>0.40000000000000008</v>
      </c>
      <c r="GS36" s="9">
        <v>7.3434293519271854E-4</v>
      </c>
      <c r="GT36" s="9">
        <v>0.85672238343970952</v>
      </c>
      <c r="GU36" s="9">
        <v>0.85745672637490222</v>
      </c>
      <c r="GV36" s="9">
        <v>2.4088033890308224E-5</v>
      </c>
      <c r="GW36" s="6">
        <v>4</v>
      </c>
      <c r="GX36" s="6"/>
      <c r="GY36" s="6"/>
      <c r="GZ36" s="6"/>
      <c r="HA36" s="15">
        <v>29</v>
      </c>
      <c r="HB36" s="9">
        <v>0.40000000000000008</v>
      </c>
      <c r="HC36" s="9">
        <v>6.9499354235960469E-4</v>
      </c>
      <c r="HD36" s="9">
        <v>0.85676173283254264</v>
      </c>
      <c r="HE36" s="9">
        <v>0.85745672637490222</v>
      </c>
      <c r="HF36" s="9">
        <v>2.2797288840955567E-5</v>
      </c>
      <c r="HG36" s="6">
        <v>4</v>
      </c>
      <c r="HH36" s="6"/>
      <c r="HI36" s="6"/>
      <c r="HJ36" s="6"/>
      <c r="HK36" s="15">
        <v>29</v>
      </c>
      <c r="HL36" s="9">
        <v>0.40000000000000008</v>
      </c>
      <c r="HM36" s="9">
        <v>6.4973502568807116E-4</v>
      </c>
      <c r="HN36" s="9">
        <v>0.85680699134921401</v>
      </c>
      <c r="HO36" s="9">
        <v>0.85745672637490211</v>
      </c>
      <c r="HP36" s="9">
        <v>2.1312711770539726E-5</v>
      </c>
      <c r="HQ36" s="6">
        <v>4</v>
      </c>
      <c r="HR36" s="6"/>
      <c r="HS36" s="6"/>
      <c r="HT36" s="6"/>
      <c r="HU36" s="15">
        <v>29</v>
      </c>
      <c r="HV36" s="9">
        <v>0.40000000000000008</v>
      </c>
      <c r="HW36" s="9">
        <v>5.9870168344717254E-4</v>
      </c>
      <c r="HX36" s="9">
        <v>0.85685802469145489</v>
      </c>
      <c r="HY36" s="9">
        <v>0.85745672637490211</v>
      </c>
      <c r="HZ36" s="9">
        <v>1.9638707952266655E-5</v>
      </c>
      <c r="IA36" s="6">
        <v>4</v>
      </c>
      <c r="IB36" s="6"/>
      <c r="IC36" s="6"/>
      <c r="ID36" s="6"/>
      <c r="IE36" s="15">
        <v>29</v>
      </c>
      <c r="IF36" s="9">
        <v>0.40000000000000008</v>
      </c>
      <c r="IG36" s="9">
        <v>5.4055053294635935E-4</v>
      </c>
      <c r="IH36" s="9">
        <v>0.85691617584195579</v>
      </c>
      <c r="II36" s="9">
        <v>0.85745672637490211</v>
      </c>
      <c r="IJ36" s="9">
        <v>1.7731224654076558E-5</v>
      </c>
      <c r="IK36" s="6">
        <v>4</v>
      </c>
      <c r="IL36" s="6"/>
      <c r="IM36" s="6"/>
      <c r="IN36" s="6"/>
      <c r="IO36" s="15">
        <v>29</v>
      </c>
      <c r="IP36" s="9">
        <v>0.40000000000000008</v>
      </c>
      <c r="IQ36" s="9">
        <v>4.9099447166506575E-4</v>
      </c>
      <c r="IR36" s="9">
        <v>0.8569657319032371</v>
      </c>
      <c r="IS36" s="9">
        <v>0.85745672637490222</v>
      </c>
      <c r="IT36" s="9">
        <v>1.610567884106929E-5</v>
      </c>
      <c r="IU36" s="6">
        <v>4</v>
      </c>
      <c r="IV36" s="6"/>
      <c r="IW36" s="6"/>
      <c r="IX36" s="6"/>
      <c r="IY36" s="15">
        <v>29</v>
      </c>
      <c r="IZ36" s="9">
        <v>0.40000000000000008</v>
      </c>
      <c r="JA36" s="9">
        <v>4.5003349960329186E-4</v>
      </c>
      <c r="JB36" s="9">
        <v>0.85700669287529885</v>
      </c>
      <c r="JC36" s="9">
        <v>0.85745672637490211</v>
      </c>
      <c r="JD36" s="9">
        <v>1.4762070513244856E-5</v>
      </c>
      <c r="JE36" s="6">
        <v>4</v>
      </c>
      <c r="JF36" s="6"/>
      <c r="JG36" s="6"/>
      <c r="JH36" s="6"/>
      <c r="JI36" s="15">
        <v>29</v>
      </c>
      <c r="JJ36" s="9">
        <v>0.40000000000000008</v>
      </c>
      <c r="JK36" s="9">
        <v>4.5016779787234693E-4</v>
      </c>
      <c r="JL36" s="9">
        <v>0.85700655857702979</v>
      </c>
      <c r="JM36" s="9">
        <v>0.85745672637490211</v>
      </c>
      <c r="JN36" s="9">
        <v>1.4766475786450838E-5</v>
      </c>
      <c r="JO36" s="6">
        <v>4</v>
      </c>
      <c r="JP36" s="6"/>
      <c r="JQ36" s="6"/>
      <c r="JR36" s="6"/>
      <c r="JS36" s="15">
        <v>29</v>
      </c>
      <c r="JT36" s="9">
        <v>0.40000000000000008</v>
      </c>
      <c r="JU36" s="9">
        <v>4.2679989905677765E-4</v>
      </c>
      <c r="JV36" s="9">
        <v>0.85702992647584531</v>
      </c>
      <c r="JW36" s="9">
        <v>0.85745672637490211</v>
      </c>
      <c r="JX36" s="9">
        <v>1.3999958248610014E-5</v>
      </c>
      <c r="JY36" s="6">
        <v>4</v>
      </c>
      <c r="JZ36" s="6"/>
      <c r="KA36" s="6"/>
      <c r="KB36" s="6"/>
      <c r="KC36" s="15">
        <v>29</v>
      </c>
      <c r="KD36" s="9">
        <v>0.40000000000000008</v>
      </c>
      <c r="KE36" s="9">
        <v>4.2612840771150264E-4</v>
      </c>
      <c r="KF36" s="9">
        <v>0.85703059796719072</v>
      </c>
      <c r="KG36" s="9">
        <v>0.85745672637490222</v>
      </c>
      <c r="KH36" s="9">
        <v>1.3977931882580103E-5</v>
      </c>
      <c r="KI36" s="6">
        <v>4</v>
      </c>
      <c r="KJ36" s="6"/>
      <c r="KK36" s="6"/>
      <c r="KL36" s="6"/>
      <c r="KM36" s="15">
        <v>29</v>
      </c>
      <c r="KN36" s="9">
        <v>0.40000000000000008</v>
      </c>
      <c r="KO36" s="9">
        <v>4.571513078632067E-4</v>
      </c>
      <c r="KP36" s="9">
        <v>0.85699957506703894</v>
      </c>
      <c r="KQ36" s="9">
        <v>0.85745672637490211</v>
      </c>
      <c r="KR36" s="9">
        <v>1.4995549993161889E-5</v>
      </c>
      <c r="KS36" s="6">
        <v>4</v>
      </c>
      <c r="KT36" s="6"/>
      <c r="KU36" s="6"/>
      <c r="KV36" s="6"/>
      <c r="KW36" s="15">
        <v>29</v>
      </c>
      <c r="KX36" s="9">
        <v>0.40000000000000008</v>
      </c>
      <c r="KY36" s="9">
        <v>4.6601499362083649E-4</v>
      </c>
      <c r="KZ36" s="9">
        <v>0.85699071138128136</v>
      </c>
      <c r="LA36" s="9">
        <v>0.85745672637490222</v>
      </c>
      <c r="LB36" s="9">
        <v>1.5286298024756683E-5</v>
      </c>
      <c r="LC36" s="6">
        <v>4</v>
      </c>
    </row>
    <row r="37" spans="1:315">
      <c r="A37" s="6">
        <v>30</v>
      </c>
      <c r="B37">
        <v>2.8960407203802011E-2</v>
      </c>
      <c r="C37">
        <f>1-Table4689[[#This Row],[qx (tau)]]</f>
        <v>0.971039592796198</v>
      </c>
      <c r="D37" s="6"/>
      <c r="E37" s="6"/>
      <c r="F37" s="6"/>
      <c r="G37" s="6"/>
      <c r="H37" s="15">
        <f t="shared" si="4"/>
        <v>30</v>
      </c>
      <c r="I37" s="9">
        <f t="shared" si="10"/>
        <v>0.42857142857142866</v>
      </c>
      <c r="J37" s="9" cm="1">
        <f t="array" ref="J37">VLOOKUP($G$13,'qx Malaria'!$B$62:$I$91,(N37),FALSE)/(1-nigeria!I37*INDEX($E$6:$G$11,N37,2))</f>
        <v>4.7771850638112998E-4</v>
      </c>
      <c r="K37" s="9">
        <f t="shared" si="9"/>
        <v>0.87851319856173538</v>
      </c>
      <c r="L37" s="9">
        <f t="shared" si="2"/>
        <v>0.8789909170681165</v>
      </c>
      <c r="M37" s="9">
        <f>(J37*Table4689[[#This Row],[qx (tau)]])/L37</f>
        <v>1.5739551120432669E-5</v>
      </c>
      <c r="N37" s="6">
        <f t="shared" si="3"/>
        <v>4</v>
      </c>
      <c r="P37" s="6"/>
      <c r="Q37" s="6"/>
      <c r="R37" s="6"/>
      <c r="S37" s="15">
        <v>30</v>
      </c>
      <c r="T37" s="9">
        <v>0.42857142857142866</v>
      </c>
      <c r="U37" s="9">
        <v>5.5137251240819178E-4</v>
      </c>
      <c r="V37" s="9">
        <v>0.87843954455570827</v>
      </c>
      <c r="W37" s="9">
        <v>0.8789909170681165</v>
      </c>
      <c r="X37" s="9">
        <v>1.8166254247069983E-5</v>
      </c>
      <c r="Y37" s="6">
        <v>4</v>
      </c>
      <c r="Z37" s="6"/>
      <c r="AA37" s="6"/>
      <c r="AB37" s="6"/>
      <c r="AC37" s="15">
        <v>30</v>
      </c>
      <c r="AD37" s="9">
        <v>0.42857142857142866</v>
      </c>
      <c r="AE37" s="9">
        <v>5.6555262945639237E-4</v>
      </c>
      <c r="AF37" s="9">
        <v>0.87842536443866004</v>
      </c>
      <c r="AG37" s="9">
        <v>0.87899091706811638</v>
      </c>
      <c r="AH37" s="9">
        <v>1.8633451297618846E-5</v>
      </c>
      <c r="AI37" s="6">
        <v>4</v>
      </c>
      <c r="AJ37" s="6"/>
      <c r="AK37" s="6"/>
      <c r="AL37" s="6"/>
      <c r="AM37" s="15">
        <v>30</v>
      </c>
      <c r="AN37" s="9">
        <v>0.42857142857142866</v>
      </c>
      <c r="AO37" s="9">
        <v>5.8702931158764792E-4</v>
      </c>
      <c r="AP37" s="9">
        <v>0.87840388775652878</v>
      </c>
      <c r="AQ37" s="9">
        <v>0.87899091706811638</v>
      </c>
      <c r="AR37" s="9">
        <v>1.9341050713984126E-5</v>
      </c>
      <c r="AS37" s="6">
        <v>4</v>
      </c>
      <c r="AT37" s="6"/>
      <c r="AU37" s="6"/>
      <c r="AV37" s="6"/>
      <c r="AW37" s="15">
        <v>30</v>
      </c>
      <c r="AX37" s="9">
        <v>0.42857142857142866</v>
      </c>
      <c r="AY37" s="9">
        <v>5.9886902096769896E-4</v>
      </c>
      <c r="AZ37" s="9">
        <v>0.87839204804714888</v>
      </c>
      <c r="BA37" s="9">
        <v>0.87899091706811661</v>
      </c>
      <c r="BB37" s="9">
        <v>1.9731137571723952E-5</v>
      </c>
      <c r="BC37" s="6">
        <v>4</v>
      </c>
      <c r="BD37" s="6"/>
      <c r="BE37" s="6"/>
      <c r="BF37" s="6"/>
      <c r="BG37" s="15">
        <v>30</v>
      </c>
      <c r="BH37" s="9">
        <v>0.42857142857142866</v>
      </c>
      <c r="BI37" s="9">
        <v>6.0671627020796525E-4</v>
      </c>
      <c r="BJ37" s="9">
        <v>0.87838420079790858</v>
      </c>
      <c r="BK37" s="9">
        <v>0.8789909170681165</v>
      </c>
      <c r="BL37" s="9">
        <v>1.9989683512318953E-5</v>
      </c>
      <c r="BM37" s="6">
        <v>4</v>
      </c>
      <c r="BN37" s="6"/>
      <c r="BO37" s="6"/>
      <c r="BP37" s="6"/>
      <c r="BQ37" s="15">
        <v>30</v>
      </c>
      <c r="BR37" s="9">
        <v>0.42857142857142866</v>
      </c>
      <c r="BS37" s="9">
        <v>6.1525187464474631E-4</v>
      </c>
      <c r="BT37" s="9">
        <v>0.87837566519347166</v>
      </c>
      <c r="BU37" s="9">
        <v>0.87899091706811638</v>
      </c>
      <c r="BV37" s="9">
        <v>2.0270908921387205E-5</v>
      </c>
      <c r="BW37" s="6">
        <v>4</v>
      </c>
      <c r="BX37" s="6"/>
      <c r="BY37" s="6"/>
      <c r="BZ37" s="6"/>
      <c r="CA37" s="15">
        <v>30</v>
      </c>
      <c r="CB37" s="9">
        <v>0.42857142857142866</v>
      </c>
      <c r="CC37" s="9">
        <v>6.2007036102034851E-4</v>
      </c>
      <c r="CD37" s="9">
        <v>0.8783708467070962</v>
      </c>
      <c r="CE37" s="9">
        <v>0.8789909170681165</v>
      </c>
      <c r="CF37" s="9">
        <v>2.0429665200699926E-5</v>
      </c>
      <c r="CG37" s="6">
        <v>4</v>
      </c>
      <c r="CH37" s="6"/>
      <c r="CI37" s="6"/>
      <c r="CJ37" s="6"/>
      <c r="CK37" s="15">
        <v>30</v>
      </c>
      <c r="CL37" s="9">
        <v>0.42857142857142866</v>
      </c>
      <c r="CM37" s="9">
        <v>6.2764226818200913E-4</v>
      </c>
      <c r="CN37" s="9">
        <v>0.87836327479993459</v>
      </c>
      <c r="CO37" s="9">
        <v>0.87899091706811661</v>
      </c>
      <c r="CP37" s="9">
        <v>2.0679139353905629E-5</v>
      </c>
      <c r="CQ37" s="6">
        <v>4</v>
      </c>
      <c r="CR37" s="6"/>
      <c r="CS37" s="6"/>
      <c r="CT37" s="6"/>
      <c r="CU37" s="15">
        <v>30</v>
      </c>
      <c r="CV37" s="9">
        <v>0.42857142857142866</v>
      </c>
      <c r="CW37" s="9">
        <v>6.3149705728249078E-4</v>
      </c>
      <c r="CX37" s="9">
        <v>0.878359420010834</v>
      </c>
      <c r="CY37" s="9">
        <v>0.8789909170681165</v>
      </c>
      <c r="CZ37" s="9">
        <v>2.0806144377355808E-5</v>
      </c>
      <c r="DA37" s="6">
        <v>4</v>
      </c>
      <c r="DB37" s="6"/>
      <c r="DC37" s="6"/>
      <c r="DD37" s="6"/>
      <c r="DE37" s="15">
        <v>30</v>
      </c>
      <c r="DF37" s="9">
        <v>0.42857142857142866</v>
      </c>
      <c r="DG37" s="9">
        <v>6.3425047806854921E-4</v>
      </c>
      <c r="DH37" s="9">
        <v>0.87835666659004796</v>
      </c>
      <c r="DI37" s="9">
        <v>0.8789909170681165</v>
      </c>
      <c r="DJ37" s="9">
        <v>2.0896862251248792E-5</v>
      </c>
      <c r="DK37" s="6">
        <v>4</v>
      </c>
      <c r="DL37" s="6"/>
      <c r="DM37" s="6"/>
      <c r="DN37" s="6"/>
      <c r="DO37" s="15">
        <v>30</v>
      </c>
      <c r="DP37" s="9">
        <v>0.42857142857142866</v>
      </c>
      <c r="DQ37" s="9">
        <v>6.6178468592913305E-4</v>
      </c>
      <c r="DR37" s="9">
        <v>0.87832913238218735</v>
      </c>
      <c r="DS37" s="9">
        <v>0.8789909170681165</v>
      </c>
      <c r="DT37" s="9">
        <v>2.1804040990178628E-5</v>
      </c>
      <c r="DU37" s="6">
        <v>4</v>
      </c>
      <c r="DV37" s="6"/>
      <c r="DW37" s="6"/>
      <c r="DX37" s="6"/>
      <c r="DY37" s="15">
        <v>30</v>
      </c>
      <c r="DZ37" s="9">
        <v>0.42857142857142866</v>
      </c>
      <c r="EA37" s="9">
        <v>6.6467577775449437E-4</v>
      </c>
      <c r="EB37" s="9">
        <v>0.87832624129036196</v>
      </c>
      <c r="EC37" s="9">
        <v>0.8789909170681165</v>
      </c>
      <c r="ED37" s="9">
        <v>2.1899294757766262E-5</v>
      </c>
      <c r="EE37" s="6">
        <v>4</v>
      </c>
      <c r="EF37" s="6"/>
      <c r="EG37" s="6"/>
      <c r="EH37" s="6"/>
      <c r="EI37" s="15">
        <v>30</v>
      </c>
      <c r="EJ37" s="9">
        <v>0.42857142857142866</v>
      </c>
      <c r="EK37" s="9">
        <v>6.9055793314344311E-4</v>
      </c>
      <c r="EL37" s="9">
        <v>0.87830035913497306</v>
      </c>
      <c r="EM37" s="9">
        <v>0.8789909170681165</v>
      </c>
      <c r="EN37" s="9">
        <v>2.2752042772360305E-5</v>
      </c>
      <c r="EO37" s="6">
        <v>4</v>
      </c>
      <c r="EP37" s="6"/>
      <c r="EQ37" s="6"/>
      <c r="ER37" s="6"/>
      <c r="ES37" s="15">
        <v>30</v>
      </c>
      <c r="ET37" s="9">
        <v>0.42857142857142866</v>
      </c>
      <c r="EU37" s="9">
        <v>6.9138395937926066E-4</v>
      </c>
      <c r="EV37" s="9">
        <v>0.87829953310873721</v>
      </c>
      <c r="EW37" s="9">
        <v>0.8789909170681165</v>
      </c>
      <c r="EX37" s="9">
        <v>2.2779258134528201E-5</v>
      </c>
      <c r="EY37" s="6">
        <v>4</v>
      </c>
      <c r="EZ37" s="6"/>
      <c r="FA37" s="6"/>
      <c r="FB37" s="6"/>
      <c r="FC37" s="15">
        <v>30</v>
      </c>
      <c r="FD37" s="9">
        <v>0.42857142857142866</v>
      </c>
      <c r="FE37" s="9">
        <v>6.8436273637481181E-4</v>
      </c>
      <c r="FF37" s="9">
        <v>0.87830655433174165</v>
      </c>
      <c r="FG37" s="9">
        <v>0.8789909170681165</v>
      </c>
      <c r="FH37" s="9">
        <v>2.2547927556101096E-5</v>
      </c>
      <c r="FI37" s="6">
        <v>4</v>
      </c>
      <c r="FJ37" s="6"/>
      <c r="FK37" s="6"/>
      <c r="FL37" s="6"/>
      <c r="FM37" s="15">
        <v>30</v>
      </c>
      <c r="FN37" s="9">
        <v>0.42857142857142866</v>
      </c>
      <c r="FO37" s="9">
        <v>6.9523874847974242E-4</v>
      </c>
      <c r="FP37" s="9">
        <v>0.87829567831963673</v>
      </c>
      <c r="FQ37" s="9">
        <v>0.8789909170681165</v>
      </c>
      <c r="FR37" s="9">
        <v>2.290626315797838E-5</v>
      </c>
      <c r="FS37" s="6">
        <v>4</v>
      </c>
      <c r="FT37" s="6"/>
      <c r="FU37" s="6"/>
      <c r="FV37" s="6"/>
      <c r="FW37" s="15">
        <v>30</v>
      </c>
      <c r="FX37" s="9">
        <v>0.42857142857142866</v>
      </c>
      <c r="FY37" s="9">
        <v>7.2456267985126436E-4</v>
      </c>
      <c r="FZ37" s="9">
        <v>0.87826635438826528</v>
      </c>
      <c r="GA37" s="9">
        <v>0.8789909170681165</v>
      </c>
      <c r="GB37" s="9">
        <v>2.3872408514938661E-5</v>
      </c>
      <c r="GC37" s="6">
        <v>4</v>
      </c>
      <c r="GD37" s="6"/>
      <c r="GE37" s="6"/>
      <c r="GF37" s="6"/>
      <c r="GG37" s="15">
        <v>30</v>
      </c>
      <c r="GH37" s="9">
        <v>0.42857142857142866</v>
      </c>
      <c r="GI37" s="9">
        <v>7.128606415105161E-4</v>
      </c>
      <c r="GJ37" s="9">
        <v>0.87827805642660595</v>
      </c>
      <c r="GK37" s="9">
        <v>0.8789909170681165</v>
      </c>
      <c r="GL37" s="9">
        <v>2.3486857550893474E-5</v>
      </c>
      <c r="GM37" s="6">
        <v>4</v>
      </c>
      <c r="GN37" s="6"/>
      <c r="GO37" s="6"/>
      <c r="GP37" s="6"/>
      <c r="GQ37" s="15">
        <v>30</v>
      </c>
      <c r="GR37" s="9">
        <v>0.42857142857142866</v>
      </c>
      <c r="GS37" s="9">
        <v>7.5278524290836265E-4</v>
      </c>
      <c r="GT37" s="9">
        <v>0.87823813182520816</v>
      </c>
      <c r="GU37" s="9">
        <v>0.8789909170681165</v>
      </c>
      <c r="GV37" s="9">
        <v>2.4802266722341737E-5</v>
      </c>
      <c r="GW37" s="6">
        <v>4</v>
      </c>
      <c r="GX37" s="6"/>
      <c r="GY37" s="6"/>
      <c r="GZ37" s="6"/>
      <c r="HA37" s="15">
        <v>30</v>
      </c>
      <c r="HB37" s="9">
        <v>0.42857142857142866</v>
      </c>
      <c r="HC37" s="9">
        <v>7.1244762839260732E-4</v>
      </c>
      <c r="HD37" s="9">
        <v>0.87827846943972399</v>
      </c>
      <c r="HE37" s="9">
        <v>0.87899091706811661</v>
      </c>
      <c r="HF37" s="9">
        <v>2.3473249869809522E-5</v>
      </c>
      <c r="HG37" s="6">
        <v>4</v>
      </c>
      <c r="HH37" s="6"/>
      <c r="HI37" s="6"/>
      <c r="HJ37" s="6"/>
      <c r="HK37" s="15">
        <v>30</v>
      </c>
      <c r="HL37" s="9">
        <v>0.42857142857142866</v>
      </c>
      <c r="HM37" s="9">
        <v>6.6605248814752358E-4</v>
      </c>
      <c r="HN37" s="9">
        <v>0.87832486457996894</v>
      </c>
      <c r="HO37" s="9">
        <v>0.8789909170681165</v>
      </c>
      <c r="HP37" s="9">
        <v>2.1944653694712755E-5</v>
      </c>
      <c r="HQ37" s="6">
        <v>4</v>
      </c>
      <c r="HR37" s="6"/>
      <c r="HS37" s="6"/>
      <c r="HT37" s="6"/>
      <c r="HU37" s="15">
        <v>30</v>
      </c>
      <c r="HV37" s="9">
        <v>0.42857142857142866</v>
      </c>
      <c r="HW37" s="9">
        <v>6.1373749321241421E-4</v>
      </c>
      <c r="HX37" s="9">
        <v>0.87837717957490402</v>
      </c>
      <c r="HY37" s="9">
        <v>0.87899091706811638</v>
      </c>
      <c r="HZ37" s="9">
        <v>2.0221014090746065E-5</v>
      </c>
      <c r="IA37" s="6">
        <v>4</v>
      </c>
      <c r="IB37" s="6"/>
      <c r="IC37" s="6"/>
      <c r="ID37" s="6"/>
      <c r="IE37" s="15">
        <v>30</v>
      </c>
      <c r="IF37" s="9">
        <v>0.42857142857142866</v>
      </c>
      <c r="IG37" s="9">
        <v>5.5412593319425021E-4</v>
      </c>
      <c r="IH37" s="9">
        <v>0.87843679113492223</v>
      </c>
      <c r="II37" s="9">
        <v>0.8789909170681165</v>
      </c>
      <c r="IJ37" s="9">
        <v>1.8256972120962968E-5</v>
      </c>
      <c r="IK37" s="6">
        <v>4</v>
      </c>
      <c r="IL37" s="6"/>
      <c r="IM37" s="6"/>
      <c r="IN37" s="6"/>
      <c r="IO37" s="15">
        <v>30</v>
      </c>
      <c r="IP37" s="9">
        <v>0.42857142857142866</v>
      </c>
      <c r="IQ37" s="9">
        <v>5.0332531969147294E-4</v>
      </c>
      <c r="IR37" s="9">
        <v>0.87848759174842506</v>
      </c>
      <c r="IS37" s="9">
        <v>0.8789909170681165</v>
      </c>
      <c r="IT37" s="9">
        <v>1.6583227347637417E-5</v>
      </c>
      <c r="IU37" s="6">
        <v>4</v>
      </c>
      <c r="IV37" s="6"/>
      <c r="IW37" s="6"/>
      <c r="IX37" s="6"/>
      <c r="IY37" s="15">
        <v>30</v>
      </c>
      <c r="IZ37" s="9">
        <v>0.42857142857142866</v>
      </c>
      <c r="JA37" s="9">
        <v>4.6133565270408251E-4</v>
      </c>
      <c r="JB37" s="9">
        <v>0.87852958141541238</v>
      </c>
      <c r="JC37" s="9">
        <v>0.8789909170681165</v>
      </c>
      <c r="JD37" s="9">
        <v>1.5199779770769415E-5</v>
      </c>
      <c r="JE37" s="6">
        <v>4</v>
      </c>
      <c r="JF37" s="6"/>
      <c r="JG37" s="6"/>
      <c r="JH37" s="6"/>
      <c r="JI37" s="15">
        <v>30</v>
      </c>
      <c r="JJ37" s="9">
        <v>0.42857142857142866</v>
      </c>
      <c r="JK37" s="9">
        <v>4.6147332374338551E-4</v>
      </c>
      <c r="JL37" s="9">
        <v>0.87852944374437314</v>
      </c>
      <c r="JM37" s="9">
        <v>0.8789909170681165</v>
      </c>
      <c r="JN37" s="9">
        <v>1.5204315664464068E-5</v>
      </c>
      <c r="JO37" s="6">
        <v>4</v>
      </c>
      <c r="JP37" s="6"/>
      <c r="JQ37" s="6"/>
      <c r="JR37" s="6"/>
      <c r="JS37" s="15">
        <v>30</v>
      </c>
      <c r="JT37" s="9">
        <v>0.42857142857142866</v>
      </c>
      <c r="JU37" s="9">
        <v>4.3751856290467754E-4</v>
      </c>
      <c r="JV37" s="9">
        <v>0.87855339850521175</v>
      </c>
      <c r="JW37" s="9">
        <v>0.87899091706811638</v>
      </c>
      <c r="JX37" s="9">
        <v>1.4415070161595111E-5</v>
      </c>
      <c r="JY37" s="6">
        <v>4</v>
      </c>
      <c r="JZ37" s="6"/>
      <c r="KA37" s="6"/>
      <c r="KB37" s="6"/>
      <c r="KC37" s="15">
        <v>30</v>
      </c>
      <c r="KD37" s="9">
        <v>0.42857142857142866</v>
      </c>
      <c r="KE37" s="9">
        <v>4.3683020770816293E-4</v>
      </c>
      <c r="KF37" s="9">
        <v>0.87855408686040837</v>
      </c>
      <c r="KG37" s="9">
        <v>0.8789909170681165</v>
      </c>
      <c r="KH37" s="9">
        <v>1.4392390693121862E-5</v>
      </c>
      <c r="KI37" s="6">
        <v>4</v>
      </c>
      <c r="KJ37" s="6"/>
      <c r="KK37" s="6"/>
      <c r="KL37" s="6"/>
      <c r="KM37" s="15">
        <v>30</v>
      </c>
      <c r="KN37" s="9">
        <v>0.42857142857142866</v>
      </c>
      <c r="KO37" s="9">
        <v>4.6863221778713725E-4</v>
      </c>
      <c r="KP37" s="9">
        <v>0.87852228485032935</v>
      </c>
      <c r="KQ37" s="9">
        <v>0.8789909170681165</v>
      </c>
      <c r="KR37" s="9">
        <v>1.5440182136585824E-5</v>
      </c>
      <c r="KS37" s="6">
        <v>4</v>
      </c>
      <c r="KT37" s="6"/>
      <c r="KU37" s="6"/>
      <c r="KV37" s="6"/>
      <c r="KW37" s="15">
        <v>30</v>
      </c>
      <c r="KX37" s="9">
        <v>0.42857142857142866</v>
      </c>
      <c r="KY37" s="9">
        <v>4.7771850638112998E-4</v>
      </c>
      <c r="KZ37" s="9">
        <v>0.87851319856173538</v>
      </c>
      <c r="LA37" s="9">
        <v>0.8789909170681165</v>
      </c>
      <c r="LB37" s="9">
        <v>1.5739551120432669E-5</v>
      </c>
      <c r="LC37" s="6">
        <v>4</v>
      </c>
    </row>
    <row r="38" spans="1:315">
      <c r="A38" s="6">
        <v>31</v>
      </c>
      <c r="B38">
        <v>2.9666190386343144E-2</v>
      </c>
      <c r="C38">
        <f>1-Table4689[[#This Row],[qx (tau)]]</f>
        <v>0.97033380961365689</v>
      </c>
      <c r="D38" s="6"/>
      <c r="E38" s="6"/>
      <c r="F38" s="6"/>
      <c r="G38" s="6"/>
      <c r="H38" s="15">
        <f t="shared" si="4"/>
        <v>31</v>
      </c>
      <c r="I38" s="9">
        <f t="shared" si="10"/>
        <v>0.45714285714285724</v>
      </c>
      <c r="J38" s="9" cm="1">
        <f t="array" ref="J38">VLOOKUP($G$13,'qx Malaria'!$B$62:$I$91,(N38),FALSE)/(1-nigeria!I38*INDEX($E$6:$G$11,N38,2))</f>
        <v>4.900250072528878E-4</v>
      </c>
      <c r="K38" s="9">
        <f t="shared" si="9"/>
        <v>0.90114456682471256</v>
      </c>
      <c r="L38" s="9">
        <f t="shared" si="2"/>
        <v>0.90163459183196548</v>
      </c>
      <c r="M38" s="9">
        <f>(J38*Table4689[[#This Row],[qx (tau)]])/L38</f>
        <v>1.6123133796027417E-5</v>
      </c>
      <c r="N38" s="6">
        <f t="shared" si="3"/>
        <v>4</v>
      </c>
      <c r="P38" s="6"/>
      <c r="Q38" s="6"/>
      <c r="R38" s="6"/>
      <c r="S38" s="15">
        <v>31</v>
      </c>
      <c r="T38" s="9">
        <v>0.45714285714285724</v>
      </c>
      <c r="U38" s="9">
        <v>5.6557641327026386E-4</v>
      </c>
      <c r="V38" s="9">
        <v>0.90106901541869511</v>
      </c>
      <c r="W38" s="9">
        <v>0.90163459183196537</v>
      </c>
      <c r="X38" s="9">
        <v>1.8608977191092166E-5</v>
      </c>
      <c r="Y38" s="6">
        <v>4</v>
      </c>
      <c r="Z38" s="6"/>
      <c r="AA38" s="6"/>
      <c r="AB38" s="6"/>
      <c r="AC38" s="15">
        <v>31</v>
      </c>
      <c r="AD38" s="9">
        <v>0.45714285714285724</v>
      </c>
      <c r="AE38" s="9">
        <v>5.8012182414837548E-4</v>
      </c>
      <c r="AF38" s="9">
        <v>0.90105447000781702</v>
      </c>
      <c r="AG38" s="9">
        <v>0.90163459183196537</v>
      </c>
      <c r="AH38" s="9">
        <v>1.9087560125095285E-5</v>
      </c>
      <c r="AI38" s="6">
        <v>4</v>
      </c>
      <c r="AJ38" s="6"/>
      <c r="AK38" s="6"/>
      <c r="AL38" s="6"/>
      <c r="AM38" s="15">
        <v>31</v>
      </c>
      <c r="AN38" s="9">
        <v>0.45714285714285724</v>
      </c>
      <c r="AO38" s="9">
        <v>6.0215176683755438E-4</v>
      </c>
      <c r="AP38" s="9">
        <v>0.90103244006512784</v>
      </c>
      <c r="AQ38" s="9">
        <v>0.90163459183196537</v>
      </c>
      <c r="AR38" s="9">
        <v>1.9812404180478653E-5</v>
      </c>
      <c r="AS38" s="6">
        <v>4</v>
      </c>
      <c r="AT38" s="6"/>
      <c r="AU38" s="6"/>
      <c r="AV38" s="6"/>
      <c r="AW38" s="15">
        <v>31</v>
      </c>
      <c r="AX38" s="9">
        <v>0.45714285714285724</v>
      </c>
      <c r="AY38" s="9">
        <v>6.1429647883287088E-4</v>
      </c>
      <c r="AZ38" s="9">
        <v>0.90102029535313266</v>
      </c>
      <c r="BA38" s="9">
        <v>0.90163459183196548</v>
      </c>
      <c r="BB38" s="9">
        <v>2.0211997698189991E-5</v>
      </c>
      <c r="BC38" s="6">
        <v>4</v>
      </c>
      <c r="BD38" s="6"/>
      <c r="BE38" s="6"/>
      <c r="BF38" s="6"/>
      <c r="BG38" s="15">
        <v>31</v>
      </c>
      <c r="BH38" s="9">
        <v>0.45714285714285724</v>
      </c>
      <c r="BI38" s="9">
        <v>6.2234588096930158E-4</v>
      </c>
      <c r="BJ38" s="9">
        <v>0.90101224595099616</v>
      </c>
      <c r="BK38" s="9">
        <v>0.90163459183196548</v>
      </c>
      <c r="BL38" s="9">
        <v>2.0476844564580067E-5</v>
      </c>
      <c r="BM38" s="6">
        <v>4</v>
      </c>
      <c r="BN38" s="6"/>
      <c r="BO38" s="6"/>
      <c r="BP38" s="6"/>
      <c r="BQ38" s="15">
        <v>31</v>
      </c>
      <c r="BR38" s="9">
        <v>0.45714285714285724</v>
      </c>
      <c r="BS38" s="9">
        <v>6.3110137101243672E-4</v>
      </c>
      <c r="BT38" s="9">
        <v>0.90100349046095296</v>
      </c>
      <c r="BU38" s="9">
        <v>0.90163459183196537</v>
      </c>
      <c r="BV38" s="9">
        <v>2.0764923612232431E-5</v>
      </c>
      <c r="BW38" s="6">
        <v>4</v>
      </c>
      <c r="BX38" s="6"/>
      <c r="BY38" s="6"/>
      <c r="BZ38" s="6"/>
      <c r="CA38" s="15">
        <v>31</v>
      </c>
      <c r="CB38" s="9">
        <v>0.45714285714285724</v>
      </c>
      <c r="CC38" s="9">
        <v>6.3604398635936786E-4</v>
      </c>
      <c r="CD38" s="9">
        <v>0.90099854784560618</v>
      </c>
      <c r="CE38" s="9">
        <v>0.90163459183196559</v>
      </c>
      <c r="CF38" s="9">
        <v>2.0927548881068439E-5</v>
      </c>
      <c r="CG38" s="6">
        <v>4</v>
      </c>
      <c r="CH38" s="6"/>
      <c r="CI38" s="6"/>
      <c r="CJ38" s="6"/>
      <c r="CK38" s="15">
        <v>31</v>
      </c>
      <c r="CL38" s="9">
        <v>0.45714285714285724</v>
      </c>
      <c r="CM38" s="9">
        <v>6.4381095333311685E-4</v>
      </c>
      <c r="CN38" s="9">
        <v>0.90099078087863238</v>
      </c>
      <c r="CO38" s="9">
        <v>0.90163459183196548</v>
      </c>
      <c r="CP38" s="9">
        <v>2.1183102874953602E-5</v>
      </c>
      <c r="CQ38" s="6">
        <v>4</v>
      </c>
      <c r="CR38" s="6"/>
      <c r="CS38" s="6"/>
      <c r="CT38" s="6"/>
      <c r="CU38" s="15">
        <v>31</v>
      </c>
      <c r="CV38" s="9">
        <v>0.45714285714285724</v>
      </c>
      <c r="CW38" s="9">
        <v>6.4776504561066175E-4</v>
      </c>
      <c r="CX38" s="9">
        <v>0.90098682678635478</v>
      </c>
      <c r="CY38" s="9">
        <v>0.90163459183196548</v>
      </c>
      <c r="CZ38" s="9">
        <v>2.131320309002241E-5</v>
      </c>
      <c r="DA38" s="6">
        <v>4</v>
      </c>
      <c r="DB38" s="6"/>
      <c r="DC38" s="6"/>
      <c r="DD38" s="6"/>
      <c r="DE38" s="15">
        <v>31</v>
      </c>
      <c r="DF38" s="9">
        <v>0.45714285714285724</v>
      </c>
      <c r="DG38" s="9">
        <v>6.5058939723747948E-4</v>
      </c>
      <c r="DH38" s="9">
        <v>0.90098400243472798</v>
      </c>
      <c r="DI38" s="9">
        <v>0.90163459183196548</v>
      </c>
      <c r="DJ38" s="9">
        <v>2.1406131815071558E-5</v>
      </c>
      <c r="DK38" s="6">
        <v>4</v>
      </c>
      <c r="DL38" s="6"/>
      <c r="DM38" s="6"/>
      <c r="DN38" s="6"/>
      <c r="DO38" s="15">
        <v>31</v>
      </c>
      <c r="DP38" s="9">
        <v>0.45714285714285724</v>
      </c>
      <c r="DQ38" s="9">
        <v>6.788329135056576E-4</v>
      </c>
      <c r="DR38" s="9">
        <v>0.9009557589184598</v>
      </c>
      <c r="DS38" s="9">
        <v>0.90163459183196548</v>
      </c>
      <c r="DT38" s="9">
        <v>2.2335419065563055E-5</v>
      </c>
      <c r="DU38" s="6">
        <v>4</v>
      </c>
      <c r="DV38" s="6"/>
      <c r="DW38" s="6"/>
      <c r="DX38" s="6"/>
      <c r="DY38" s="15">
        <v>31</v>
      </c>
      <c r="DZ38" s="9">
        <v>0.45714285714285724</v>
      </c>
      <c r="EA38" s="9">
        <v>6.8179848271381625E-4</v>
      </c>
      <c r="EB38" s="9">
        <v>0.9009527933492516</v>
      </c>
      <c r="EC38" s="9">
        <v>0.90163459183196537</v>
      </c>
      <c r="ED38" s="9">
        <v>2.2432994226864663E-5</v>
      </c>
      <c r="EE38" s="6">
        <v>4</v>
      </c>
      <c r="EF38" s="6"/>
      <c r="EG38" s="6"/>
      <c r="EH38" s="6"/>
      <c r="EI38" s="15">
        <v>31</v>
      </c>
      <c r="EJ38" s="9">
        <v>0.45714285714285724</v>
      </c>
      <c r="EK38" s="9">
        <v>7.0834738800590346E-4</v>
      </c>
      <c r="EL38" s="9">
        <v>0.90092624444395952</v>
      </c>
      <c r="EM38" s="9">
        <v>0.90163459183196548</v>
      </c>
      <c r="EN38" s="9">
        <v>2.3306524242326663E-5</v>
      </c>
      <c r="EO38" s="6">
        <v>4</v>
      </c>
      <c r="EP38" s="6"/>
      <c r="EQ38" s="6"/>
      <c r="ER38" s="6"/>
      <c r="ES38" s="15">
        <v>31</v>
      </c>
      <c r="ET38" s="9">
        <v>0.45714285714285724</v>
      </c>
      <c r="EU38" s="9">
        <v>7.091946934939488E-4</v>
      </c>
      <c r="EV38" s="9">
        <v>0.90092539713847153</v>
      </c>
      <c r="EW38" s="9">
        <v>0.90163459183196548</v>
      </c>
      <c r="EX38" s="9">
        <v>2.3334402859841407E-5</v>
      </c>
      <c r="EY38" s="6">
        <v>4</v>
      </c>
      <c r="EZ38" s="6"/>
      <c r="FA38" s="6"/>
      <c r="FB38" s="6"/>
      <c r="FC38" s="15">
        <v>31</v>
      </c>
      <c r="FD38" s="9">
        <v>0.45714285714285724</v>
      </c>
      <c r="FE38" s="9">
        <v>7.0199259684556345E-4</v>
      </c>
      <c r="FF38" s="9">
        <v>0.90093259923511981</v>
      </c>
      <c r="FG38" s="9">
        <v>0.90163459183196537</v>
      </c>
      <c r="FH38" s="9">
        <v>2.3097434610966081E-5</v>
      </c>
      <c r="FI38" s="6">
        <v>4</v>
      </c>
      <c r="FJ38" s="6"/>
      <c r="FK38" s="6"/>
      <c r="FL38" s="6"/>
      <c r="FM38" s="15">
        <v>31</v>
      </c>
      <c r="FN38" s="9">
        <v>0.45714285714285724</v>
      </c>
      <c r="FO38" s="9">
        <v>7.1314878577149381E-4</v>
      </c>
      <c r="FP38" s="9">
        <v>0.90092144304619404</v>
      </c>
      <c r="FQ38" s="9">
        <v>0.90163459183196548</v>
      </c>
      <c r="FR38" s="9">
        <v>2.3464503074910219E-5</v>
      </c>
      <c r="FS38" s="6">
        <v>4</v>
      </c>
      <c r="FT38" s="6"/>
      <c r="FU38" s="6"/>
      <c r="FV38" s="6"/>
      <c r="FW38" s="15">
        <v>31</v>
      </c>
      <c r="FX38" s="9">
        <v>0.45714285714285724</v>
      </c>
      <c r="FY38" s="9">
        <v>7.4322813059710341E-4</v>
      </c>
      <c r="FZ38" s="9">
        <v>0.90089136370136835</v>
      </c>
      <c r="GA38" s="9">
        <v>0.90163459183196548</v>
      </c>
      <c r="GB38" s="9">
        <v>2.4454193996683663E-5</v>
      </c>
      <c r="GC38" s="6">
        <v>4</v>
      </c>
      <c r="GD38" s="6"/>
      <c r="GE38" s="6"/>
      <c r="GF38" s="6"/>
      <c r="GG38" s="15">
        <v>31</v>
      </c>
      <c r="GH38" s="9">
        <v>0.45714285714285724</v>
      </c>
      <c r="GI38" s="9">
        <v>7.3122463618312771E-4</v>
      </c>
      <c r="GJ38" s="9">
        <v>0.90090336719578235</v>
      </c>
      <c r="GK38" s="9">
        <v>0.90163459183196548</v>
      </c>
      <c r="GL38" s="9">
        <v>2.4059246915224779E-5</v>
      </c>
      <c r="GM38" s="6">
        <v>4</v>
      </c>
      <c r="GN38" s="6"/>
      <c r="GO38" s="6"/>
      <c r="GP38" s="6"/>
      <c r="GQ38" s="15">
        <v>31</v>
      </c>
      <c r="GR38" s="9">
        <v>0.45714285714285724</v>
      </c>
      <c r="GS38" s="9">
        <v>7.7217773477198564E-4</v>
      </c>
      <c r="GT38" s="9">
        <v>0.90086241409719348</v>
      </c>
      <c r="GU38" s="9">
        <v>0.90163459183196548</v>
      </c>
      <c r="GV38" s="9">
        <v>2.5406713428437438E-5</v>
      </c>
      <c r="GW38" s="6">
        <v>4</v>
      </c>
      <c r="GX38" s="6"/>
      <c r="GY38" s="6"/>
      <c r="GZ38" s="6"/>
      <c r="HA38" s="15">
        <v>31</v>
      </c>
      <c r="HB38" s="9">
        <v>0.45714285714285724</v>
      </c>
      <c r="HC38" s="9">
        <v>7.3080098343910487E-4</v>
      </c>
      <c r="HD38" s="9">
        <v>0.90090379084852645</v>
      </c>
      <c r="HE38" s="9">
        <v>0.90163459183196559</v>
      </c>
      <c r="HF38" s="9">
        <v>2.4045307606467399E-5</v>
      </c>
      <c r="HG38" s="6">
        <v>4</v>
      </c>
      <c r="HH38" s="6"/>
      <c r="HI38" s="6"/>
      <c r="HJ38" s="6"/>
      <c r="HK38" s="15">
        <v>31</v>
      </c>
      <c r="HL38" s="9">
        <v>0.45714285714285724</v>
      </c>
      <c r="HM38" s="9">
        <v>6.8321065852722522E-4</v>
      </c>
      <c r="HN38" s="9">
        <v>0.9009513811734382</v>
      </c>
      <c r="HO38" s="9">
        <v>0.90163459183196548</v>
      </c>
      <c r="HP38" s="9">
        <v>2.2479458589389237E-5</v>
      </c>
      <c r="HQ38" s="6">
        <v>4</v>
      </c>
      <c r="HR38" s="6"/>
      <c r="HS38" s="6"/>
      <c r="HT38" s="6"/>
      <c r="HU38" s="15">
        <v>31</v>
      </c>
      <c r="HV38" s="9">
        <v>0.45714285714285724</v>
      </c>
      <c r="HW38" s="9">
        <v>6.2954797761768694E-4</v>
      </c>
      <c r="HX38" s="9">
        <v>0.90100504385434765</v>
      </c>
      <c r="HY38" s="9">
        <v>0.90163459183196537</v>
      </c>
      <c r="HZ38" s="9">
        <v>2.07138128134554E-5</v>
      </c>
      <c r="IA38" s="6">
        <v>4</v>
      </c>
      <c r="IB38" s="6"/>
      <c r="IC38" s="6"/>
      <c r="ID38" s="6"/>
      <c r="IE38" s="15">
        <v>31</v>
      </c>
      <c r="IF38" s="9">
        <v>0.45714285714285724</v>
      </c>
      <c r="IG38" s="9">
        <v>5.684007648970817E-4</v>
      </c>
      <c r="IH38" s="9">
        <v>0.90106619106706842</v>
      </c>
      <c r="II38" s="9">
        <v>0.90163459183196548</v>
      </c>
      <c r="IJ38" s="9">
        <v>1.8701905916141313E-5</v>
      </c>
      <c r="IK38" s="6">
        <v>4</v>
      </c>
      <c r="IL38" s="6"/>
      <c r="IM38" s="6"/>
      <c r="IN38" s="6"/>
      <c r="IO38" s="15">
        <v>31</v>
      </c>
      <c r="IP38" s="9">
        <v>0.45714285714285724</v>
      </c>
      <c r="IQ38" s="9">
        <v>5.162914773822933E-4</v>
      </c>
      <c r="IR38" s="9">
        <v>0.90111830035458318</v>
      </c>
      <c r="IS38" s="9">
        <v>0.90163459183196548</v>
      </c>
      <c r="IT38" s="9">
        <v>1.698737093898451E-5</v>
      </c>
      <c r="IU38" s="6">
        <v>4</v>
      </c>
      <c r="IV38" s="6"/>
      <c r="IW38" s="6"/>
      <c r="IX38" s="6"/>
      <c r="IY38" s="15">
        <v>31</v>
      </c>
      <c r="IZ38" s="9">
        <v>0.45714285714285724</v>
      </c>
      <c r="JA38" s="9">
        <v>4.7322011507332186E-4</v>
      </c>
      <c r="JB38" s="9">
        <v>0.90116137171689203</v>
      </c>
      <c r="JC38" s="9">
        <v>0.90163459183196537</v>
      </c>
      <c r="JD38" s="9">
        <v>1.557020788198498E-5</v>
      </c>
      <c r="JE38" s="6">
        <v>4</v>
      </c>
      <c r="JF38" s="6"/>
      <c r="JG38" s="6"/>
      <c r="JH38" s="6"/>
      <c r="JI38" s="15">
        <v>31</v>
      </c>
      <c r="JJ38" s="9">
        <v>0.45714285714285724</v>
      </c>
      <c r="JK38" s="9">
        <v>4.7336133265466282E-4</v>
      </c>
      <c r="JL38" s="9">
        <v>0.90116123049931085</v>
      </c>
      <c r="JM38" s="9">
        <v>0.90163459183196548</v>
      </c>
      <c r="JN38" s="9">
        <v>1.5574854318237437E-5</v>
      </c>
      <c r="JO38" s="6">
        <v>4</v>
      </c>
      <c r="JP38" s="6"/>
      <c r="JQ38" s="6"/>
      <c r="JR38" s="6"/>
      <c r="JS38" s="15">
        <v>31</v>
      </c>
      <c r="JT38" s="9">
        <v>0.45714285714285724</v>
      </c>
      <c r="JU38" s="9">
        <v>4.48789473501348E-4</v>
      </c>
      <c r="JV38" s="9">
        <v>0.90118580235846402</v>
      </c>
      <c r="JW38" s="9">
        <v>0.90163459183196537</v>
      </c>
      <c r="JX38" s="9">
        <v>1.4766374410309839E-5</v>
      </c>
      <c r="JY38" s="6">
        <v>4</v>
      </c>
      <c r="JZ38" s="6"/>
      <c r="KA38" s="6"/>
      <c r="KB38" s="6"/>
      <c r="KC38" s="15">
        <v>31</v>
      </c>
      <c r="KD38" s="9">
        <v>0.45714285714285724</v>
      </c>
      <c r="KE38" s="9">
        <v>4.4808338559464351E-4</v>
      </c>
      <c r="KF38" s="9">
        <v>0.90118650844637083</v>
      </c>
      <c r="KG38" s="9">
        <v>0.90163459183196548</v>
      </c>
      <c r="KH38" s="9">
        <v>1.4743142229047549E-5</v>
      </c>
      <c r="KI38" s="6">
        <v>4</v>
      </c>
      <c r="KJ38" s="6"/>
      <c r="KK38" s="6"/>
      <c r="KL38" s="6"/>
      <c r="KM38" s="15">
        <v>31</v>
      </c>
      <c r="KN38" s="9">
        <v>0.45714285714285724</v>
      </c>
      <c r="KO38" s="9">
        <v>4.8070464688438903E-4</v>
      </c>
      <c r="KP38" s="9">
        <v>0.90115388718508105</v>
      </c>
      <c r="KQ38" s="9">
        <v>0.90163459183196548</v>
      </c>
      <c r="KR38" s="9">
        <v>1.5816469003365223E-5</v>
      </c>
      <c r="KS38" s="6">
        <v>4</v>
      </c>
      <c r="KT38" s="6"/>
      <c r="KU38" s="6"/>
      <c r="KV38" s="6"/>
      <c r="KW38" s="15">
        <v>31</v>
      </c>
      <c r="KX38" s="9">
        <v>0.45714285714285724</v>
      </c>
      <c r="KY38" s="9">
        <v>4.900250072528878E-4</v>
      </c>
      <c r="KZ38" s="9">
        <v>0.90114456682471256</v>
      </c>
      <c r="LA38" s="9">
        <v>0.90163459183196548</v>
      </c>
      <c r="LB38" s="9">
        <v>1.6123133796027417E-5</v>
      </c>
      <c r="LC38" s="6">
        <v>4</v>
      </c>
    </row>
    <row r="39" spans="1:315">
      <c r="A39" s="6">
        <v>32</v>
      </c>
      <c r="B39">
        <v>3.0183253891073229E-2</v>
      </c>
      <c r="C39">
        <f>1-Table4689[[#This Row],[qx (tau)]]</f>
        <v>0.96981674610892676</v>
      </c>
      <c r="D39" s="6"/>
      <c r="E39" s="6"/>
      <c r="F39" s="6"/>
      <c r="G39" s="6"/>
      <c r="H39" s="15">
        <f t="shared" si="4"/>
        <v>32</v>
      </c>
      <c r="I39" s="9">
        <f t="shared" si="10"/>
        <v>0.48571428571428582</v>
      </c>
      <c r="J39" s="9" cm="1">
        <f t="array" ref="J39">VLOOKUP($G$13,'qx Malaria'!$B$62:$I$91,(N39),FALSE)/(1-nigeria!I39*INDEX($E$6:$G$11,N39,2))</f>
        <v>5.0298232916885506E-4</v>
      </c>
      <c r="K39" s="9">
        <f t="shared" si="9"/>
        <v>0.92497277981864001</v>
      </c>
      <c r="L39" s="9">
        <f t="shared" si="2"/>
        <v>0.92547576214780891</v>
      </c>
      <c r="M39" s="9">
        <f>(J39*Table4689[[#This Row],[qx (tau)]])/L39</f>
        <v>1.640415013008438E-5</v>
      </c>
      <c r="N39" s="6">
        <f t="shared" si="3"/>
        <v>4</v>
      </c>
      <c r="P39" s="6"/>
      <c r="Q39" s="6"/>
      <c r="R39" s="6"/>
      <c r="S39" s="15">
        <v>32</v>
      </c>
      <c r="T39" s="9">
        <v>0.48571428571428582</v>
      </c>
      <c r="U39" s="9">
        <v>5.8053147790238164E-4</v>
      </c>
      <c r="V39" s="9">
        <v>0.92489523066990642</v>
      </c>
      <c r="W39" s="9">
        <v>0.9254757621478088</v>
      </c>
      <c r="X39" s="9">
        <v>1.8933320251005171E-5</v>
      </c>
      <c r="Y39" s="6">
        <v>4</v>
      </c>
      <c r="Z39" s="6"/>
      <c r="AA39" s="6"/>
      <c r="AB39" s="6"/>
      <c r="AC39" s="15">
        <v>32</v>
      </c>
      <c r="AD39" s="9">
        <v>0.48571428571428582</v>
      </c>
      <c r="AE39" s="9">
        <v>5.9546150092958387E-4</v>
      </c>
      <c r="AF39" s="9">
        <v>0.92488030064687921</v>
      </c>
      <c r="AG39" s="9">
        <v>0.9254757621478088</v>
      </c>
      <c r="AH39" s="9">
        <v>1.9420244592042255E-5</v>
      </c>
      <c r="AI39" s="6">
        <v>4</v>
      </c>
      <c r="AJ39" s="6"/>
      <c r="AK39" s="6"/>
      <c r="AL39" s="6"/>
      <c r="AM39" s="15">
        <v>32</v>
      </c>
      <c r="AN39" s="9">
        <v>0.48571428571428582</v>
      </c>
      <c r="AO39" s="9">
        <v>6.1807396299020116E-4</v>
      </c>
      <c r="AP39" s="9">
        <v>0.92485768818481862</v>
      </c>
      <c r="AQ39" s="9">
        <v>0.9254757621478088</v>
      </c>
      <c r="AR39" s="9">
        <v>2.0157722234778043E-5</v>
      </c>
      <c r="AS39" s="6">
        <v>4</v>
      </c>
      <c r="AT39" s="6"/>
      <c r="AU39" s="6"/>
      <c r="AV39" s="6"/>
      <c r="AW39" s="15">
        <v>32</v>
      </c>
      <c r="AX39" s="9">
        <v>0.48571428571428582</v>
      </c>
      <c r="AY39" s="9">
        <v>6.3053980745951565E-4</v>
      </c>
      <c r="AZ39" s="9">
        <v>0.92484522234034938</v>
      </c>
      <c r="BA39" s="9">
        <v>0.92547576214780891</v>
      </c>
      <c r="BB39" s="9">
        <v>2.0564280422440072E-5</v>
      </c>
      <c r="BC39" s="6">
        <v>4</v>
      </c>
      <c r="BD39" s="6"/>
      <c r="BE39" s="6"/>
      <c r="BF39" s="6"/>
      <c r="BG39" s="15">
        <v>32</v>
      </c>
      <c r="BH39" s="9">
        <v>0.48571428571428582</v>
      </c>
      <c r="BI39" s="9">
        <v>6.3880205321243343E-4</v>
      </c>
      <c r="BJ39" s="9">
        <v>0.92483696009459648</v>
      </c>
      <c r="BK39" s="9">
        <v>0.92547576214780891</v>
      </c>
      <c r="BL39" s="9">
        <v>2.0833743407285836E-5</v>
      </c>
      <c r="BM39" s="6">
        <v>4</v>
      </c>
      <c r="BN39" s="6"/>
      <c r="BO39" s="6"/>
      <c r="BP39" s="6"/>
      <c r="BQ39" s="15">
        <v>32</v>
      </c>
      <c r="BR39" s="9">
        <v>0.48571428571428582</v>
      </c>
      <c r="BS39" s="9">
        <v>6.4778905736473001E-4</v>
      </c>
      <c r="BT39" s="9">
        <v>0.92482797309044407</v>
      </c>
      <c r="BU39" s="9">
        <v>0.9254757621478088</v>
      </c>
      <c r="BV39" s="9">
        <v>2.1126843496065445E-5</v>
      </c>
      <c r="BW39" s="6">
        <v>4</v>
      </c>
      <c r="BX39" s="6"/>
      <c r="BY39" s="6"/>
      <c r="BZ39" s="6"/>
      <c r="CA39" s="15">
        <v>32</v>
      </c>
      <c r="CB39" s="9">
        <v>0.48571428571428582</v>
      </c>
      <c r="CC39" s="9">
        <v>6.5286236616038124E-4</v>
      </c>
      <c r="CD39" s="9">
        <v>0.92482289978164856</v>
      </c>
      <c r="CE39" s="9">
        <v>0.92547576214780891</v>
      </c>
      <c r="CF39" s="9">
        <v>2.1292303223602316E-5</v>
      </c>
      <c r="CG39" s="6">
        <v>4</v>
      </c>
      <c r="CH39" s="6"/>
      <c r="CI39" s="6"/>
      <c r="CJ39" s="6"/>
      <c r="CK39" s="15">
        <v>32</v>
      </c>
      <c r="CL39" s="9">
        <v>0.48571428571428582</v>
      </c>
      <c r="CM39" s="9">
        <v>6.6083470855354755E-4</v>
      </c>
      <c r="CN39" s="9">
        <v>0.92481492743925531</v>
      </c>
      <c r="CO39" s="9">
        <v>0.9254757621478088</v>
      </c>
      <c r="CP39" s="9">
        <v>2.1552311366874551E-5</v>
      </c>
      <c r="CQ39" s="6">
        <v>4</v>
      </c>
      <c r="CR39" s="6"/>
      <c r="CS39" s="6"/>
      <c r="CT39" s="6"/>
      <c r="CU39" s="15">
        <v>32</v>
      </c>
      <c r="CV39" s="9">
        <v>0.48571428571428582</v>
      </c>
      <c r="CW39" s="9">
        <v>6.6489335559006852E-4</v>
      </c>
      <c r="CX39" s="9">
        <v>0.92481086879221874</v>
      </c>
      <c r="CY39" s="9">
        <v>0.9254757621478088</v>
      </c>
      <c r="CZ39" s="9">
        <v>2.168467914890405E-5</v>
      </c>
      <c r="DA39" s="6">
        <v>4</v>
      </c>
      <c r="DB39" s="6"/>
      <c r="DC39" s="6"/>
      <c r="DD39" s="6"/>
      <c r="DE39" s="15">
        <v>32</v>
      </c>
      <c r="DF39" s="9">
        <v>0.48571428571428582</v>
      </c>
      <c r="DG39" s="9">
        <v>6.6779238918758359E-4</v>
      </c>
      <c r="DH39" s="9">
        <v>0.92480796975862123</v>
      </c>
      <c r="DI39" s="9">
        <v>0.9254757621478088</v>
      </c>
      <c r="DJ39" s="9">
        <v>2.1779227564639407E-5</v>
      </c>
      <c r="DK39" s="6">
        <v>4</v>
      </c>
      <c r="DL39" s="6"/>
      <c r="DM39" s="6"/>
      <c r="DN39" s="6"/>
      <c r="DO39" s="15">
        <v>32</v>
      </c>
      <c r="DP39" s="9">
        <v>0.48571428571428582</v>
      </c>
      <c r="DQ39" s="9">
        <v>6.9678272516273375E-4</v>
      </c>
      <c r="DR39" s="9">
        <v>0.92477897942264609</v>
      </c>
      <c r="DS39" s="9">
        <v>0.9254757621478088</v>
      </c>
      <c r="DT39" s="9">
        <v>2.2724711721992971E-5</v>
      </c>
      <c r="DU39" s="6">
        <v>4</v>
      </c>
      <c r="DV39" s="6"/>
      <c r="DW39" s="6"/>
      <c r="DX39" s="6"/>
      <c r="DY39" s="15">
        <v>32</v>
      </c>
      <c r="DZ39" s="9">
        <v>0.48571428571428582</v>
      </c>
      <c r="EA39" s="9">
        <v>6.9982671044012455E-4</v>
      </c>
      <c r="EB39" s="9">
        <v>0.92477593543736869</v>
      </c>
      <c r="EC39" s="9">
        <v>0.9254757621478088</v>
      </c>
      <c r="ED39" s="9">
        <v>2.2823987558515099E-5</v>
      </c>
      <c r="EE39" s="6">
        <v>4</v>
      </c>
      <c r="EF39" s="6"/>
      <c r="EG39" s="6"/>
      <c r="EH39" s="6"/>
      <c r="EI39" s="15">
        <v>32</v>
      </c>
      <c r="EJ39" s="9">
        <v>0.48571428571428582</v>
      </c>
      <c r="EK39" s="9">
        <v>7.2707762625676554E-4</v>
      </c>
      <c r="EL39" s="9">
        <v>0.92474868452155212</v>
      </c>
      <c r="EM39" s="9">
        <v>0.92547576214780891</v>
      </c>
      <c r="EN39" s="9">
        <v>2.3712742666427446E-5</v>
      </c>
      <c r="EO39" s="6">
        <v>4</v>
      </c>
      <c r="EP39" s="6"/>
      <c r="EQ39" s="6"/>
      <c r="ER39" s="6"/>
      <c r="ES39" s="15">
        <v>32</v>
      </c>
      <c r="ET39" s="9">
        <v>0.48571428571428582</v>
      </c>
      <c r="EU39" s="9">
        <v>7.2794733633602007E-4</v>
      </c>
      <c r="EV39" s="9">
        <v>0.92474781481147283</v>
      </c>
      <c r="EW39" s="9">
        <v>0.9254757621478088</v>
      </c>
      <c r="EX39" s="9">
        <v>2.3741107191148056E-5</v>
      </c>
      <c r="EY39" s="6">
        <v>4</v>
      </c>
      <c r="EZ39" s="6"/>
      <c r="FA39" s="6"/>
      <c r="FB39" s="6"/>
      <c r="FC39" s="15">
        <v>32</v>
      </c>
      <c r="FD39" s="9">
        <v>0.48571428571428582</v>
      </c>
      <c r="FE39" s="9">
        <v>7.2055480066235682E-4</v>
      </c>
      <c r="FF39" s="9">
        <v>0.92475520734714645</v>
      </c>
      <c r="FG39" s="9">
        <v>0.9254757621478088</v>
      </c>
      <c r="FH39" s="9">
        <v>2.3500008731022895E-5</v>
      </c>
      <c r="FI39" s="6">
        <v>4</v>
      </c>
      <c r="FJ39" s="6"/>
      <c r="FK39" s="6"/>
      <c r="FL39" s="6"/>
      <c r="FM39" s="15">
        <v>32</v>
      </c>
      <c r="FN39" s="9">
        <v>0.48571428571428582</v>
      </c>
      <c r="FO39" s="9">
        <v>7.3200598337254126E-4</v>
      </c>
      <c r="FP39" s="9">
        <v>0.92474375616443638</v>
      </c>
      <c r="FQ39" s="9">
        <v>0.92547576214780891</v>
      </c>
      <c r="FR39" s="9">
        <v>2.3873474973177556E-5</v>
      </c>
      <c r="FS39" s="6">
        <v>4</v>
      </c>
      <c r="FT39" s="6"/>
      <c r="FU39" s="6"/>
      <c r="FV39" s="6"/>
      <c r="FW39" s="15">
        <v>32</v>
      </c>
      <c r="FX39" s="9">
        <v>0.48571428571428582</v>
      </c>
      <c r="FY39" s="9">
        <v>7.6288069118607611E-4</v>
      </c>
      <c r="FZ39" s="9">
        <v>0.92471288145662278</v>
      </c>
      <c r="GA39" s="9">
        <v>0.92547576214780891</v>
      </c>
      <c r="GB39" s="9">
        <v>2.4880415600759105E-5</v>
      </c>
      <c r="GC39" s="6">
        <v>4</v>
      </c>
      <c r="GD39" s="6"/>
      <c r="GE39" s="6"/>
      <c r="GF39" s="6"/>
      <c r="GG39" s="15">
        <v>32</v>
      </c>
      <c r="GH39" s="9">
        <v>0.48571428571428582</v>
      </c>
      <c r="GI39" s="9">
        <v>7.5055979839663725E-4</v>
      </c>
      <c r="GJ39" s="9">
        <v>0.92472520234941213</v>
      </c>
      <c r="GK39" s="9">
        <v>0.9254757621478088</v>
      </c>
      <c r="GL39" s="9">
        <v>2.4478584833883837E-5</v>
      </c>
      <c r="GM39" s="6">
        <v>4</v>
      </c>
      <c r="GN39" s="6"/>
      <c r="GO39" s="6"/>
      <c r="GP39" s="6"/>
      <c r="GQ39" s="15">
        <v>32</v>
      </c>
      <c r="GR39" s="9">
        <v>0.48571428571428582</v>
      </c>
      <c r="GS39" s="9">
        <v>7.9259578556060495E-4</v>
      </c>
      <c r="GT39" s="9">
        <v>0.92468316636224834</v>
      </c>
      <c r="GU39" s="9">
        <v>0.92547576214780891</v>
      </c>
      <c r="GV39" s="9">
        <v>2.584953686204651E-5</v>
      </c>
      <c r="GW39" s="6">
        <v>4</v>
      </c>
      <c r="GX39" s="6"/>
      <c r="GY39" s="6"/>
      <c r="GZ39" s="6"/>
      <c r="HA39" s="15">
        <v>32</v>
      </c>
      <c r="HB39" s="9">
        <v>0.48571428571428582</v>
      </c>
      <c r="HC39" s="9">
        <v>7.5012494335700993E-4</v>
      </c>
      <c r="HD39" s="9">
        <v>0.92472563720445189</v>
      </c>
      <c r="HE39" s="9">
        <v>0.92547576214780891</v>
      </c>
      <c r="HF39" s="9">
        <v>2.4464402571523532E-5</v>
      </c>
      <c r="HG39" s="6">
        <v>4</v>
      </c>
      <c r="HH39" s="6"/>
      <c r="HI39" s="6"/>
      <c r="HJ39" s="6"/>
      <c r="HK39" s="15">
        <v>32</v>
      </c>
      <c r="HL39" s="9">
        <v>0.48571428571428582</v>
      </c>
      <c r="HM39" s="9">
        <v>7.0127622723888214E-4</v>
      </c>
      <c r="HN39" s="9">
        <v>0.92477448592056988</v>
      </c>
      <c r="HO39" s="9">
        <v>0.9254757621478088</v>
      </c>
      <c r="HP39" s="9">
        <v>2.2871261766382782E-5</v>
      </c>
      <c r="HQ39" s="6">
        <v>4</v>
      </c>
      <c r="HR39" s="6"/>
      <c r="HS39" s="6"/>
      <c r="HT39" s="6"/>
      <c r="HU39" s="15">
        <v>32</v>
      </c>
      <c r="HV39" s="9">
        <v>0.48571428571428582</v>
      </c>
      <c r="HW39" s="9">
        <v>6.4619458888609679E-4</v>
      </c>
      <c r="HX39" s="9">
        <v>0.92482956755892265</v>
      </c>
      <c r="HY39" s="9">
        <v>0.9254757621478088</v>
      </c>
      <c r="HZ39" s="9">
        <v>2.1074841867411004E-5</v>
      </c>
      <c r="IA39" s="6">
        <v>4</v>
      </c>
      <c r="IB39" s="6"/>
      <c r="IC39" s="6"/>
      <c r="ID39" s="6"/>
      <c r="IE39" s="15">
        <v>32</v>
      </c>
      <c r="IF39" s="9">
        <v>0.48571428571428582</v>
      </c>
      <c r="IG39" s="9">
        <v>5.8343051149989671E-4</v>
      </c>
      <c r="IH39" s="9">
        <v>0.92489233163630902</v>
      </c>
      <c r="II39" s="9">
        <v>0.92547576214780891</v>
      </c>
      <c r="IJ39" s="9">
        <v>1.9027868666740528E-5</v>
      </c>
      <c r="IK39" s="6">
        <v>4</v>
      </c>
      <c r="IL39" s="6"/>
      <c r="IM39" s="6"/>
      <c r="IN39" s="6"/>
      <c r="IO39" s="15">
        <v>32</v>
      </c>
      <c r="IP39" s="9">
        <v>0.48571428571428582</v>
      </c>
      <c r="IQ39" s="9">
        <v>5.2994334162574468E-4</v>
      </c>
      <c r="IR39" s="9">
        <v>0.9249458188061831</v>
      </c>
      <c r="IS39" s="9">
        <v>0.9254757621478088</v>
      </c>
      <c r="IT39" s="9">
        <v>1.7283450396423198E-5</v>
      </c>
      <c r="IU39" s="6">
        <v>4</v>
      </c>
      <c r="IV39" s="6"/>
      <c r="IW39" s="6"/>
      <c r="IX39" s="6"/>
      <c r="IY39" s="15">
        <v>32</v>
      </c>
      <c r="IZ39" s="9">
        <v>0.48571428571428582</v>
      </c>
      <c r="JA39" s="9">
        <v>4.8573307926364065E-4</v>
      </c>
      <c r="JB39" s="9">
        <v>0.92499002906854511</v>
      </c>
      <c r="JC39" s="9">
        <v>0.9254757621478088</v>
      </c>
      <c r="JD39" s="9">
        <v>1.5841587056459007E-5</v>
      </c>
      <c r="JE39" s="6">
        <v>4</v>
      </c>
      <c r="JF39" s="6"/>
      <c r="JG39" s="6"/>
      <c r="JH39" s="6"/>
      <c r="JI39" s="15">
        <v>32</v>
      </c>
      <c r="JJ39" s="9">
        <v>0.48571428571428582</v>
      </c>
      <c r="JK39" s="9">
        <v>4.8587803094351644E-4</v>
      </c>
      <c r="JL39" s="9">
        <v>0.92498988411686534</v>
      </c>
      <c r="JM39" s="9">
        <v>0.9254757621478088</v>
      </c>
      <c r="JN39" s="9">
        <v>1.5846314477245775E-5</v>
      </c>
      <c r="JO39" s="6">
        <v>4</v>
      </c>
      <c r="JP39" s="6"/>
      <c r="JQ39" s="6"/>
      <c r="JR39" s="6"/>
      <c r="JS39" s="15">
        <v>32</v>
      </c>
      <c r="JT39" s="9">
        <v>0.48571428571428582</v>
      </c>
      <c r="JU39" s="9">
        <v>4.6065643864513583E-4</v>
      </c>
      <c r="JV39" s="9">
        <v>0.92501510570916368</v>
      </c>
      <c r="JW39" s="9">
        <v>0.9254757621478088</v>
      </c>
      <c r="JX39" s="9">
        <v>1.5023743260348174E-5</v>
      </c>
      <c r="JY39" s="6">
        <v>4</v>
      </c>
      <c r="JZ39" s="6"/>
      <c r="KA39" s="6"/>
      <c r="KB39" s="6"/>
      <c r="KC39" s="15">
        <v>32</v>
      </c>
      <c r="KD39" s="9">
        <v>0.48571428571428582</v>
      </c>
      <c r="KE39" s="9">
        <v>4.5993168024575709E-4</v>
      </c>
      <c r="KF39" s="9">
        <v>0.92501583046756308</v>
      </c>
      <c r="KG39" s="9">
        <v>0.9254757621478088</v>
      </c>
      <c r="KH39" s="9">
        <v>1.5000106156414336E-5</v>
      </c>
      <c r="KI39" s="6">
        <v>4</v>
      </c>
      <c r="KJ39" s="6"/>
      <c r="KK39" s="6"/>
      <c r="KL39" s="6"/>
      <c r="KM39" s="15">
        <v>32</v>
      </c>
      <c r="KN39" s="9">
        <v>0.48571428571428582</v>
      </c>
      <c r="KO39" s="9">
        <v>4.9341551829705543E-4</v>
      </c>
      <c r="KP39" s="9">
        <v>0.92498234662951173</v>
      </c>
      <c r="KQ39" s="9">
        <v>0.9254757621478088</v>
      </c>
      <c r="KR39" s="9">
        <v>1.6092140358157701E-5</v>
      </c>
      <c r="KS39" s="6">
        <v>4</v>
      </c>
      <c r="KT39" s="6"/>
      <c r="KU39" s="6"/>
      <c r="KV39" s="6"/>
      <c r="KW39" s="15">
        <v>32</v>
      </c>
      <c r="KX39" s="9">
        <v>0.48571428571428582</v>
      </c>
      <c r="KY39" s="9">
        <v>5.0298232916885506E-4</v>
      </c>
      <c r="KZ39" s="9">
        <v>0.92497277981864001</v>
      </c>
      <c r="LA39" s="9">
        <v>0.92547576214780891</v>
      </c>
      <c r="LB39" s="9">
        <v>1.640415013008438E-5</v>
      </c>
      <c r="LC39" s="6">
        <v>4</v>
      </c>
    </row>
    <row r="40" spans="1:315">
      <c r="A40" s="6">
        <v>33</v>
      </c>
      <c r="B40">
        <v>3.0500223944160049E-2</v>
      </c>
      <c r="C40">
        <f>1-Table4689[[#This Row],[qx (tau)]]</f>
        <v>0.96949977605583992</v>
      </c>
      <c r="D40" s="6"/>
      <c r="E40" s="6"/>
      <c r="F40" s="6"/>
      <c r="G40" s="6"/>
      <c r="H40" s="15">
        <f t="shared" si="4"/>
        <v>33</v>
      </c>
      <c r="I40" s="9">
        <f t="shared" si="10"/>
        <v>0.51428571428571435</v>
      </c>
      <c r="J40" s="9" cm="1">
        <f t="array" ref="J40">VLOOKUP($G$13,'qx Malaria'!$B$62:$I$91,(N40),FALSE)/(1-nigeria!I40*INDEX($E$6:$G$11,N40,2))</f>
        <v>5.1664350169719573E-4</v>
      </c>
      <c r="K40" s="9">
        <f t="shared" si="9"/>
        <v>0.95009535768335707</v>
      </c>
      <c r="L40" s="9">
        <f t="shared" si="2"/>
        <v>0.95061200118505429</v>
      </c>
      <c r="M40" s="9">
        <f>(J40*Table4689[[#This Row],[qx (tau)]])/L40</f>
        <v>1.6576418645478434E-5</v>
      </c>
      <c r="N40" s="6">
        <f t="shared" si="3"/>
        <v>4</v>
      </c>
      <c r="P40" s="6"/>
      <c r="Q40" s="6"/>
      <c r="R40" s="6"/>
      <c r="S40" s="15">
        <v>33</v>
      </c>
      <c r="T40" s="9">
        <v>0.51428571428571435</v>
      </c>
      <c r="U40" s="9">
        <v>5.9629891190123019E-4</v>
      </c>
      <c r="V40" s="9">
        <v>0.95001570227315291</v>
      </c>
      <c r="W40" s="9">
        <v>0.95061200118505418</v>
      </c>
      <c r="X40" s="9">
        <v>1.9132148897735198E-5</v>
      </c>
      <c r="Y40" s="6">
        <v>4</v>
      </c>
      <c r="Z40" s="6"/>
      <c r="AA40" s="6"/>
      <c r="AB40" s="6"/>
      <c r="AC40" s="15">
        <v>33</v>
      </c>
      <c r="AD40" s="9">
        <v>0.51428571428571435</v>
      </c>
      <c r="AE40" s="9">
        <v>6.1163443947322182E-4</v>
      </c>
      <c r="AF40" s="9">
        <v>0.95000036674558097</v>
      </c>
      <c r="AG40" s="9">
        <v>0.95061200118505418</v>
      </c>
      <c r="AH40" s="9">
        <v>1.9624186684618272E-5</v>
      </c>
      <c r="AI40" s="6">
        <v>4</v>
      </c>
      <c r="AJ40" s="6"/>
      <c r="AK40" s="6"/>
      <c r="AL40" s="6"/>
      <c r="AM40" s="15">
        <v>33</v>
      </c>
      <c r="AN40" s="9">
        <v>0.51428571428571435</v>
      </c>
      <c r="AO40" s="9">
        <v>6.3486106375701509E-4</v>
      </c>
      <c r="AP40" s="9">
        <v>0.94997714012129719</v>
      </c>
      <c r="AQ40" s="9">
        <v>0.95061200118505418</v>
      </c>
      <c r="AR40" s="9">
        <v>2.0369408963780993E-5</v>
      </c>
      <c r="AS40" s="6">
        <v>4</v>
      </c>
      <c r="AT40" s="6"/>
      <c r="AU40" s="6"/>
      <c r="AV40" s="6"/>
      <c r="AW40" s="15">
        <v>33</v>
      </c>
      <c r="AX40" s="9">
        <v>0.51428571428571435</v>
      </c>
      <c r="AY40" s="9">
        <v>6.4766548483654218E-4</v>
      </c>
      <c r="AZ40" s="9">
        <v>0.94996433570021777</v>
      </c>
      <c r="BA40" s="9">
        <v>0.95061200118505429</v>
      </c>
      <c r="BB40" s="9">
        <v>2.0780236630498905E-5</v>
      </c>
      <c r="BC40" s="6">
        <v>4</v>
      </c>
      <c r="BD40" s="6"/>
      <c r="BE40" s="6"/>
      <c r="BF40" s="6"/>
      <c r="BG40" s="15">
        <v>33</v>
      </c>
      <c r="BH40" s="9">
        <v>0.51428571428571435</v>
      </c>
      <c r="BI40" s="9">
        <v>6.5615213601715892E-4</v>
      </c>
      <c r="BJ40" s="9">
        <v>0.94995584904903718</v>
      </c>
      <c r="BK40" s="9">
        <v>0.95061200118505429</v>
      </c>
      <c r="BL40" s="9">
        <v>2.1052529386346819E-5</v>
      </c>
      <c r="BM40" s="6">
        <v>4</v>
      </c>
      <c r="BN40" s="6"/>
      <c r="BO40" s="6"/>
      <c r="BP40" s="6"/>
      <c r="BQ40" s="15">
        <v>33</v>
      </c>
      <c r="BR40" s="9">
        <v>0.51428571428571435</v>
      </c>
      <c r="BS40" s="9">
        <v>6.6538323028379461E-4</v>
      </c>
      <c r="BT40" s="9">
        <v>0.94994661795477042</v>
      </c>
      <c r="BU40" s="9">
        <v>0.95061200118505418</v>
      </c>
      <c r="BV40" s="9">
        <v>2.1348707471655077E-5</v>
      </c>
      <c r="BW40" s="6">
        <v>4</v>
      </c>
      <c r="BX40" s="6"/>
      <c r="BY40" s="6"/>
      <c r="BZ40" s="6"/>
      <c r="CA40" s="15">
        <v>33</v>
      </c>
      <c r="CB40" s="9">
        <v>0.51428571428571435</v>
      </c>
      <c r="CC40" s="9">
        <v>6.7059433188592775E-4</v>
      </c>
      <c r="CD40" s="9">
        <v>0.9499414068531683</v>
      </c>
      <c r="CE40" s="9">
        <v>0.95061200118505418</v>
      </c>
      <c r="CF40" s="9">
        <v>2.1515904777877484E-5</v>
      </c>
      <c r="CG40" s="6">
        <v>4</v>
      </c>
      <c r="CH40" s="6"/>
      <c r="CI40" s="6"/>
      <c r="CJ40" s="6"/>
      <c r="CK40" s="15">
        <v>33</v>
      </c>
      <c r="CL40" s="9">
        <v>0.51428571428571435</v>
      </c>
      <c r="CM40" s="9">
        <v>6.78783205832137E-4</v>
      </c>
      <c r="CN40" s="9">
        <v>0.94993321797922214</v>
      </c>
      <c r="CO40" s="9">
        <v>0.95061200118505429</v>
      </c>
      <c r="CP40" s="9">
        <v>2.1778643401941263E-5</v>
      </c>
      <c r="CQ40" s="6">
        <v>4</v>
      </c>
      <c r="CR40" s="6"/>
      <c r="CS40" s="6"/>
      <c r="CT40" s="6"/>
      <c r="CU40" s="15">
        <v>33</v>
      </c>
      <c r="CV40" s="9">
        <v>0.51428571428571435</v>
      </c>
      <c r="CW40" s="9">
        <v>6.8295208711384339E-4</v>
      </c>
      <c r="CX40" s="9">
        <v>0.94992904909794029</v>
      </c>
      <c r="CY40" s="9">
        <v>0.95061200118505418</v>
      </c>
      <c r="CZ40" s="9">
        <v>2.1912401246919188E-5</v>
      </c>
      <c r="DA40" s="6">
        <v>4</v>
      </c>
      <c r="DB40" s="6"/>
      <c r="DC40" s="6"/>
      <c r="DD40" s="6"/>
      <c r="DE40" s="15">
        <v>33</v>
      </c>
      <c r="DF40" s="9">
        <v>0.51428571428571435</v>
      </c>
      <c r="DG40" s="9">
        <v>6.8592985945791938E-4</v>
      </c>
      <c r="DH40" s="9">
        <v>0.94992607132559637</v>
      </c>
      <c r="DI40" s="9">
        <v>0.95061200118505429</v>
      </c>
      <c r="DJ40" s="9">
        <v>2.2007942564760557E-5</v>
      </c>
      <c r="DK40" s="6">
        <v>4</v>
      </c>
      <c r="DL40" s="6"/>
      <c r="DM40" s="6"/>
      <c r="DN40" s="6"/>
      <c r="DO40" s="15">
        <v>33</v>
      </c>
      <c r="DP40" s="9">
        <v>0.51428571428571435</v>
      </c>
      <c r="DQ40" s="9">
        <v>7.1570758289868006E-4</v>
      </c>
      <c r="DR40" s="9">
        <v>0.94989629360215555</v>
      </c>
      <c r="DS40" s="9">
        <v>0.95061200118505418</v>
      </c>
      <c r="DT40" s="9">
        <v>2.2963355743174305E-5</v>
      </c>
      <c r="DU40" s="6">
        <v>4</v>
      </c>
      <c r="DV40" s="6"/>
      <c r="DW40" s="6"/>
      <c r="DX40" s="6"/>
      <c r="DY40" s="15">
        <v>33</v>
      </c>
      <c r="DZ40" s="9">
        <v>0.51428571428571435</v>
      </c>
      <c r="EA40" s="9">
        <v>7.188342438599599E-4</v>
      </c>
      <c r="EB40" s="9">
        <v>0.9498931669411943</v>
      </c>
      <c r="EC40" s="9">
        <v>0.95061200118505429</v>
      </c>
      <c r="ED40" s="9">
        <v>2.3063674126907748E-5</v>
      </c>
      <c r="EE40" s="6">
        <v>4</v>
      </c>
      <c r="EF40" s="6"/>
      <c r="EG40" s="6"/>
      <c r="EH40" s="6"/>
      <c r="EI40" s="15">
        <v>33</v>
      </c>
      <c r="EJ40" s="9">
        <v>0.51428571428571435</v>
      </c>
      <c r="EK40" s="9">
        <v>7.4682530389427477E-4</v>
      </c>
      <c r="EL40" s="9">
        <v>0.94986517588115993</v>
      </c>
      <c r="EM40" s="9">
        <v>0.95061200118505418</v>
      </c>
      <c r="EN40" s="9">
        <v>2.3961762514616667E-5</v>
      </c>
      <c r="EO40" s="6">
        <v>4</v>
      </c>
      <c r="EP40" s="6"/>
      <c r="EQ40" s="6"/>
      <c r="ER40" s="6"/>
      <c r="ES40" s="15">
        <v>33</v>
      </c>
      <c r="ET40" s="9">
        <v>0.51428571428571435</v>
      </c>
      <c r="EU40" s="9">
        <v>7.4771863559749757E-4</v>
      </c>
      <c r="EV40" s="9">
        <v>0.94986428254945676</v>
      </c>
      <c r="EW40" s="9">
        <v>0.95061200118505429</v>
      </c>
      <c r="EX40" s="9">
        <v>2.3990424909969073E-5</v>
      </c>
      <c r="EY40" s="6">
        <v>4</v>
      </c>
      <c r="EZ40" s="6"/>
      <c r="FA40" s="6"/>
      <c r="FB40" s="6"/>
      <c r="FC40" s="15">
        <v>33</v>
      </c>
      <c r="FD40" s="9">
        <v>0.51428571428571435</v>
      </c>
      <c r="FE40" s="9">
        <v>7.4012531612010362E-4</v>
      </c>
      <c r="FF40" s="9">
        <v>0.94987187586893407</v>
      </c>
      <c r="FG40" s="9">
        <v>0.95061200118505418</v>
      </c>
      <c r="FH40" s="9">
        <v>2.3746794549473571E-5</v>
      </c>
      <c r="FI40" s="6">
        <v>4</v>
      </c>
      <c r="FJ40" s="6"/>
      <c r="FK40" s="6"/>
      <c r="FL40" s="6"/>
      <c r="FM40" s="15">
        <v>33</v>
      </c>
      <c r="FN40" s="9">
        <v>0.51428571428571435</v>
      </c>
      <c r="FO40" s="9">
        <v>7.5188751687920417E-4</v>
      </c>
      <c r="FP40" s="9">
        <v>0.94986011366817502</v>
      </c>
      <c r="FQ40" s="9">
        <v>0.95061200118505418</v>
      </c>
      <c r="FR40" s="9">
        <v>2.4124182754947004E-5</v>
      </c>
      <c r="FS40" s="6">
        <v>4</v>
      </c>
      <c r="FT40" s="6"/>
      <c r="FU40" s="6"/>
      <c r="FV40" s="6"/>
      <c r="FW40" s="15">
        <v>33</v>
      </c>
      <c r="FX40" s="9">
        <v>0.51428571428571435</v>
      </c>
      <c r="FY40" s="9">
        <v>7.8360079234361419E-4</v>
      </c>
      <c r="FZ40" s="9">
        <v>0.94982840039271066</v>
      </c>
      <c r="GA40" s="9">
        <v>0.95061200118505429</v>
      </c>
      <c r="GB40" s="9">
        <v>2.5141697789957637E-5</v>
      </c>
      <c r="GC40" s="6">
        <v>4</v>
      </c>
      <c r="GD40" s="6"/>
      <c r="GE40" s="6"/>
      <c r="GF40" s="6"/>
      <c r="GG40" s="15">
        <v>33</v>
      </c>
      <c r="GH40" s="9">
        <v>0.51428571428571435</v>
      </c>
      <c r="GI40" s="9">
        <v>7.7094525988129084E-4</v>
      </c>
      <c r="GJ40" s="9">
        <v>0.94984105592517287</v>
      </c>
      <c r="GK40" s="9">
        <v>0.95061200118505418</v>
      </c>
      <c r="GL40" s="9">
        <v>2.4735647189131797E-5</v>
      </c>
      <c r="GM40" s="6">
        <v>4</v>
      </c>
      <c r="GN40" s="6"/>
      <c r="GO40" s="6"/>
      <c r="GP40" s="6"/>
      <c r="GQ40" s="15">
        <v>33</v>
      </c>
      <c r="GR40" s="9">
        <v>0.51428571428571435</v>
      </c>
      <c r="GS40" s="9">
        <v>8.1412295887039359E-4</v>
      </c>
      <c r="GT40" s="9">
        <v>0.94979787822618389</v>
      </c>
      <c r="GU40" s="9">
        <v>0.95061200118505429</v>
      </c>
      <c r="GV40" s="9">
        <v>2.6120996297831721E-5</v>
      </c>
      <c r="GW40" s="6">
        <v>4</v>
      </c>
      <c r="GX40" s="6"/>
      <c r="GY40" s="6"/>
      <c r="GZ40" s="6"/>
      <c r="HA40" s="15">
        <v>33</v>
      </c>
      <c r="HB40" s="9">
        <v>0.51428571428571435</v>
      </c>
      <c r="HC40" s="9">
        <v>7.7049859402967939E-4</v>
      </c>
      <c r="HD40" s="9">
        <v>0.94984150259102462</v>
      </c>
      <c r="HE40" s="9">
        <v>0.95061200118505429</v>
      </c>
      <c r="HF40" s="9">
        <v>2.4721315991455589E-5</v>
      </c>
      <c r="HG40" s="6">
        <v>4</v>
      </c>
      <c r="HH40" s="6"/>
      <c r="HI40" s="6"/>
      <c r="HJ40" s="6"/>
      <c r="HK40" s="15">
        <v>33</v>
      </c>
      <c r="HL40" s="9">
        <v>0.51428571428571435</v>
      </c>
      <c r="HM40" s="9">
        <v>7.2032313003199801E-4</v>
      </c>
      <c r="HN40" s="9">
        <v>0.94989167805502217</v>
      </c>
      <c r="HO40" s="9">
        <v>0.95061200118505418</v>
      </c>
      <c r="HP40" s="9">
        <v>2.3111444785828441E-5</v>
      </c>
      <c r="HQ40" s="6">
        <v>4</v>
      </c>
      <c r="HR40" s="6"/>
      <c r="HS40" s="6"/>
      <c r="HT40" s="6"/>
      <c r="HU40" s="15">
        <v>33</v>
      </c>
      <c r="HV40" s="9">
        <v>0.51428571428571435</v>
      </c>
      <c r="HW40" s="9">
        <v>6.6374545549455286E-4</v>
      </c>
      <c r="HX40" s="9">
        <v>0.94994825572955954</v>
      </c>
      <c r="HY40" s="9">
        <v>0.95061200118505407</v>
      </c>
      <c r="HZ40" s="9">
        <v>2.1296159746842328E-5</v>
      </c>
      <c r="IA40" s="6">
        <v>4</v>
      </c>
      <c r="IB40" s="6"/>
      <c r="IC40" s="6"/>
      <c r="ID40" s="6"/>
      <c r="IE40" s="15">
        <v>33</v>
      </c>
      <c r="IF40" s="9">
        <v>0.51428571428571435</v>
      </c>
      <c r="IG40" s="9">
        <v>5.9927668424530629E-4</v>
      </c>
      <c r="IH40" s="9">
        <v>0.95001272450080898</v>
      </c>
      <c r="II40" s="9">
        <v>0.95061200118505429</v>
      </c>
      <c r="IJ40" s="9">
        <v>1.9227690215576571E-5</v>
      </c>
      <c r="IK40" s="6">
        <v>4</v>
      </c>
      <c r="IL40" s="6"/>
      <c r="IM40" s="6"/>
      <c r="IN40" s="6"/>
      <c r="IO40" s="15">
        <v>33</v>
      </c>
      <c r="IP40" s="9">
        <v>0.51428571428571435</v>
      </c>
      <c r="IQ40" s="9">
        <v>5.4433678449710299E-4</v>
      </c>
      <c r="IR40" s="9">
        <v>0.95006766440055712</v>
      </c>
      <c r="IS40" s="9">
        <v>0.95061200118505418</v>
      </c>
      <c r="IT40" s="9">
        <v>1.7464952901403218E-5</v>
      </c>
      <c r="IU40" s="6">
        <v>4</v>
      </c>
      <c r="IV40" s="6"/>
      <c r="IW40" s="6"/>
      <c r="IX40" s="6"/>
      <c r="IY40" s="15">
        <v>33</v>
      </c>
      <c r="IZ40" s="9">
        <v>0.51428571428571435</v>
      </c>
      <c r="JA40" s="9">
        <v>4.9892575624994309E-4</v>
      </c>
      <c r="JB40" s="9">
        <v>0.95011307542880419</v>
      </c>
      <c r="JC40" s="9">
        <v>0.95061200118505418</v>
      </c>
      <c r="JD40" s="9">
        <v>1.6007947804322258E-5</v>
      </c>
      <c r="JE40" s="6">
        <v>4</v>
      </c>
      <c r="JF40" s="6"/>
      <c r="JG40" s="6"/>
      <c r="JH40" s="6"/>
      <c r="JI40" s="15">
        <v>33</v>
      </c>
      <c r="JJ40" s="9">
        <v>0.51428571428571435</v>
      </c>
      <c r="JK40" s="9">
        <v>4.9907464486714694E-4</v>
      </c>
      <c r="JL40" s="9">
        <v>0.95011292654018709</v>
      </c>
      <c r="JM40" s="9">
        <v>0.95061200118505418</v>
      </c>
      <c r="JN40" s="9">
        <v>1.6012724870214327E-5</v>
      </c>
      <c r="JO40" s="6">
        <v>4</v>
      </c>
      <c r="JP40" s="6"/>
      <c r="JQ40" s="6"/>
      <c r="JR40" s="6"/>
      <c r="JS40" s="15">
        <v>33</v>
      </c>
      <c r="JT40" s="9">
        <v>0.51428571428571435</v>
      </c>
      <c r="JU40" s="9">
        <v>4.7316802547368533E-4</v>
      </c>
      <c r="JV40" s="9">
        <v>0.95013883315958048</v>
      </c>
      <c r="JW40" s="9">
        <v>0.95061200118505418</v>
      </c>
      <c r="JX40" s="9">
        <v>1.5181515404994372E-5</v>
      </c>
      <c r="JY40" s="6">
        <v>4</v>
      </c>
      <c r="JZ40" s="6"/>
      <c r="KA40" s="6"/>
      <c r="KB40" s="6"/>
      <c r="KC40" s="15">
        <v>33</v>
      </c>
      <c r="KD40" s="9">
        <v>0.51428571428571435</v>
      </c>
      <c r="KE40" s="9">
        <v>4.7242358238766628E-4</v>
      </c>
      <c r="KF40" s="9">
        <v>0.95013957760266665</v>
      </c>
      <c r="KG40" s="9">
        <v>0.95061200118505429</v>
      </c>
      <c r="KH40" s="9">
        <v>1.5157630075534027E-5</v>
      </c>
      <c r="KI40" s="6">
        <v>4</v>
      </c>
      <c r="KJ40" s="6"/>
      <c r="KK40" s="6"/>
      <c r="KL40" s="6"/>
      <c r="KM40" s="15">
        <v>33</v>
      </c>
      <c r="KN40" s="9">
        <v>0.51428571428571435</v>
      </c>
      <c r="KO40" s="9">
        <v>5.0681685296174463E-4</v>
      </c>
      <c r="KP40" s="9">
        <v>0.95010518433209246</v>
      </c>
      <c r="KQ40" s="9">
        <v>0.95061200118505418</v>
      </c>
      <c r="KR40" s="9">
        <v>1.6261132296601899E-5</v>
      </c>
      <c r="KS40" s="6">
        <v>4</v>
      </c>
      <c r="KT40" s="6"/>
      <c r="KU40" s="6"/>
      <c r="KV40" s="6"/>
      <c r="KW40" s="15">
        <v>33</v>
      </c>
      <c r="KX40" s="9">
        <v>0.51428571428571435</v>
      </c>
      <c r="KY40" s="9">
        <v>5.1664350169719573E-4</v>
      </c>
      <c r="KZ40" s="9">
        <v>0.95009535768335707</v>
      </c>
      <c r="LA40" s="9">
        <v>0.95061200118505429</v>
      </c>
      <c r="LB40" s="9">
        <v>1.6576418645478434E-5</v>
      </c>
      <c r="LC40" s="6">
        <v>4</v>
      </c>
    </row>
    <row r="41" spans="1:315">
      <c r="A41" s="6">
        <v>34</v>
      </c>
      <c r="B41">
        <v>3.0680108719419338E-2</v>
      </c>
      <c r="C41">
        <f>1-Table4689[[#This Row],[qx (tau)]]</f>
        <v>0.96931989128058071</v>
      </c>
      <c r="D41" s="6"/>
      <c r="E41" s="6"/>
      <c r="F41" s="6"/>
      <c r="G41" s="6"/>
      <c r="H41" s="15">
        <f t="shared" si="4"/>
        <v>34</v>
      </c>
      <c r="I41" s="9">
        <f t="shared" si="10"/>
        <v>0.54285714285714293</v>
      </c>
      <c r="J41" s="9" cm="1">
        <f t="array" ref="J41">VLOOKUP($G$13,'qx Malaria'!$B$62:$I$91,(N41),FALSE)/(1-nigeria!I41*INDEX($E$6:$G$11,N41,2))</f>
        <v>5.3106747645599963E-4</v>
      </c>
      <c r="K41" s="9">
        <f t="shared" si="9"/>
        <v>0.9766207110704852</v>
      </c>
      <c r="L41" s="9">
        <f t="shared" si="2"/>
        <v>0.97715177854694124</v>
      </c>
      <c r="M41" s="9">
        <f>(J41*Table4689[[#This Row],[qx (tau)]])/L41</f>
        <v>1.6674183348718156E-5</v>
      </c>
      <c r="N41" s="6">
        <f t="shared" si="3"/>
        <v>4</v>
      </c>
      <c r="P41" s="6"/>
      <c r="Q41" s="6"/>
      <c r="R41" s="6"/>
      <c r="S41" s="15">
        <v>34</v>
      </c>
      <c r="T41" s="9">
        <v>0.54285714285714293</v>
      </c>
      <c r="U41" s="9">
        <v>6.1294675596722714E-4</v>
      </c>
      <c r="V41" s="9">
        <v>0.976538831790974</v>
      </c>
      <c r="W41" s="9">
        <v>0.97715177854694124</v>
      </c>
      <c r="X41" s="9">
        <v>1.9244986833318791E-5</v>
      </c>
      <c r="Y41" s="6">
        <v>4</v>
      </c>
      <c r="Z41" s="6"/>
      <c r="AA41" s="6"/>
      <c r="AB41" s="6"/>
      <c r="AC41" s="15">
        <v>34</v>
      </c>
      <c r="AD41" s="9">
        <v>0.54285714285714293</v>
      </c>
      <c r="AE41" s="9">
        <v>6.2871043034041672E-4</v>
      </c>
      <c r="AF41" s="9">
        <v>0.97652306811660072</v>
      </c>
      <c r="AG41" s="9">
        <v>0.97715177854694113</v>
      </c>
      <c r="AH41" s="9">
        <v>1.9739926569606392E-5</v>
      </c>
      <c r="AI41" s="6">
        <v>4</v>
      </c>
      <c r="AJ41" s="6"/>
      <c r="AK41" s="6"/>
      <c r="AL41" s="6"/>
      <c r="AM41" s="15">
        <v>34</v>
      </c>
      <c r="AN41" s="9">
        <v>0.54285714285714293</v>
      </c>
      <c r="AO41" s="9">
        <v>6.5258550997359722E-4</v>
      </c>
      <c r="AP41" s="9">
        <v>0.97649919303696753</v>
      </c>
      <c r="AQ41" s="9">
        <v>0.97715177854694113</v>
      </c>
      <c r="AR41" s="9">
        <v>2.048954403427499E-5</v>
      </c>
      <c r="AS41" s="6">
        <v>4</v>
      </c>
      <c r="AT41" s="6"/>
      <c r="AU41" s="6"/>
      <c r="AV41" s="6"/>
      <c r="AW41" s="15">
        <v>34</v>
      </c>
      <c r="AX41" s="9">
        <v>0.54285714285714293</v>
      </c>
      <c r="AY41" s="9">
        <v>6.6574741284829912E-4</v>
      </c>
      <c r="AZ41" s="9">
        <v>0.97648603113409294</v>
      </c>
      <c r="BA41" s="9">
        <v>0.97715177854694124</v>
      </c>
      <c r="BB41" s="9">
        <v>2.0902794687874341E-5</v>
      </c>
      <c r="BC41" s="6">
        <v>4</v>
      </c>
      <c r="BD41" s="6"/>
      <c r="BE41" s="6"/>
      <c r="BF41" s="6"/>
      <c r="BG41" s="15">
        <v>34</v>
      </c>
      <c r="BH41" s="9">
        <v>0.54285714285714293</v>
      </c>
      <c r="BI41" s="9">
        <v>6.7447099963734581E-4</v>
      </c>
      <c r="BJ41" s="9">
        <v>0.976477307547304</v>
      </c>
      <c r="BK41" s="9">
        <v>0.97715177854694135</v>
      </c>
      <c r="BL41" s="9">
        <v>2.1176693376887866E-5</v>
      </c>
      <c r="BM41" s="6">
        <v>4</v>
      </c>
      <c r="BN41" s="6"/>
      <c r="BO41" s="6"/>
      <c r="BP41" s="6"/>
      <c r="BQ41" s="15">
        <v>34</v>
      </c>
      <c r="BR41" s="9">
        <v>0.54285714285714293</v>
      </c>
      <c r="BS41" s="9">
        <v>6.8395981333771233E-4</v>
      </c>
      <c r="BT41" s="9">
        <v>0.97646781873360344</v>
      </c>
      <c r="BU41" s="9">
        <v>0.97715177854694113</v>
      </c>
      <c r="BV41" s="9">
        <v>2.1474618266692052E-5</v>
      </c>
      <c r="BW41" s="6">
        <v>4</v>
      </c>
      <c r="BX41" s="6"/>
      <c r="BY41" s="6"/>
      <c r="BZ41" s="6"/>
      <c r="CA41" s="15">
        <v>34</v>
      </c>
      <c r="CB41" s="9">
        <v>0.54285714285714293</v>
      </c>
      <c r="CC41" s="9">
        <v>6.8931640171695163E-4</v>
      </c>
      <c r="CD41" s="9">
        <v>0.97646246214522436</v>
      </c>
      <c r="CE41" s="9">
        <v>0.97715177854694135</v>
      </c>
      <c r="CF41" s="9">
        <v>2.1642801672226673E-5</v>
      </c>
      <c r="CG41" s="6">
        <v>4</v>
      </c>
      <c r="CH41" s="6"/>
      <c r="CI41" s="6"/>
      <c r="CJ41" s="6"/>
      <c r="CK41" s="15">
        <v>34</v>
      </c>
      <c r="CL41" s="9">
        <v>0.54285714285714293</v>
      </c>
      <c r="CM41" s="9">
        <v>6.9773389774147032E-4</v>
      </c>
      <c r="CN41" s="9">
        <v>0.97645404464919983</v>
      </c>
      <c r="CO41" s="9">
        <v>0.97715177854694124</v>
      </c>
      <c r="CP41" s="9">
        <v>2.1907089880923934E-5</v>
      </c>
      <c r="CQ41" s="6">
        <v>4</v>
      </c>
      <c r="CR41" s="6"/>
      <c r="CS41" s="6"/>
      <c r="CT41" s="6"/>
      <c r="CU41" s="15">
        <v>34</v>
      </c>
      <c r="CV41" s="9">
        <v>0.54285714285714293</v>
      </c>
      <c r="CW41" s="9">
        <v>7.020191684448617E-4</v>
      </c>
      <c r="CX41" s="9">
        <v>0.97644975937849632</v>
      </c>
      <c r="CY41" s="9">
        <v>0.97715177854694113</v>
      </c>
      <c r="CZ41" s="9">
        <v>2.2041636605351636E-5</v>
      </c>
      <c r="DA41" s="6">
        <v>4</v>
      </c>
      <c r="DB41" s="6"/>
      <c r="DC41" s="6"/>
      <c r="DD41" s="6"/>
      <c r="DE41" s="15">
        <v>34</v>
      </c>
      <c r="DF41" s="9">
        <v>0.54285714285714293</v>
      </c>
      <c r="DG41" s="9">
        <v>7.0508007609014121E-4</v>
      </c>
      <c r="DH41" s="9">
        <v>0.97644669847085108</v>
      </c>
      <c r="DI41" s="9">
        <v>0.97715177854694124</v>
      </c>
      <c r="DJ41" s="9">
        <v>2.2137741408514272E-5</v>
      </c>
      <c r="DK41" s="6">
        <v>4</v>
      </c>
      <c r="DL41" s="6"/>
      <c r="DM41" s="6"/>
      <c r="DN41" s="6"/>
      <c r="DO41" s="15">
        <v>34</v>
      </c>
      <c r="DP41" s="9">
        <v>0.54285714285714293</v>
      </c>
      <c r="DQ41" s="9">
        <v>7.356891525429366E-4</v>
      </c>
      <c r="DR41" s="9">
        <v>0.97641608939439828</v>
      </c>
      <c r="DS41" s="9">
        <v>0.97715177854694124</v>
      </c>
      <c r="DT41" s="9">
        <v>2.3098789440140681E-5</v>
      </c>
      <c r="DU41" s="6">
        <v>4</v>
      </c>
      <c r="DV41" s="6"/>
      <c r="DW41" s="6"/>
      <c r="DX41" s="6"/>
      <c r="DY41" s="15">
        <v>34</v>
      </c>
      <c r="DZ41" s="9">
        <v>0.54285714285714293</v>
      </c>
      <c r="EA41" s="9">
        <v>7.3890310557048016E-4</v>
      </c>
      <c r="EB41" s="9">
        <v>0.97641287544137079</v>
      </c>
      <c r="EC41" s="9">
        <v>0.97715177854694124</v>
      </c>
      <c r="ED41" s="9">
        <v>2.3199699483461458E-5</v>
      </c>
      <c r="EE41" s="6">
        <v>4</v>
      </c>
      <c r="EF41" s="6"/>
      <c r="EG41" s="6"/>
      <c r="EH41" s="6"/>
      <c r="EI41" s="15">
        <v>34</v>
      </c>
      <c r="EJ41" s="9">
        <v>0.54285714285714293</v>
      </c>
      <c r="EK41" s="9">
        <v>7.6767563743610759E-4</v>
      </c>
      <c r="EL41" s="9">
        <v>0.97638410290950517</v>
      </c>
      <c r="EM41" s="9">
        <v>0.97715177854694124</v>
      </c>
      <c r="EN41" s="9">
        <v>2.4103084633190273E-5</v>
      </c>
      <c r="EO41" s="6">
        <v>4</v>
      </c>
      <c r="EP41" s="6"/>
      <c r="EQ41" s="6"/>
      <c r="ER41" s="6"/>
      <c r="ES41" s="15">
        <v>34</v>
      </c>
      <c r="ET41" s="9">
        <v>0.54285714285714293</v>
      </c>
      <c r="EU41" s="9">
        <v>7.6859390972969157E-4</v>
      </c>
      <c r="EV41" s="9">
        <v>0.97638318463721152</v>
      </c>
      <c r="EW41" s="9">
        <v>0.97715177854694124</v>
      </c>
      <c r="EX41" s="9">
        <v>2.4131916074139065E-5</v>
      </c>
      <c r="EY41" s="6">
        <v>4</v>
      </c>
      <c r="EZ41" s="6"/>
      <c r="FA41" s="6"/>
      <c r="FB41" s="6"/>
      <c r="FC41" s="15">
        <v>34</v>
      </c>
      <c r="FD41" s="9">
        <v>0.54285714285714293</v>
      </c>
      <c r="FE41" s="9">
        <v>7.6078859523422875E-4</v>
      </c>
      <c r="FF41" s="9">
        <v>0.97639098995170692</v>
      </c>
      <c r="FG41" s="9">
        <v>0.97715177854694113</v>
      </c>
      <c r="FH41" s="9">
        <v>2.3886848826074334E-5</v>
      </c>
      <c r="FI41" s="6">
        <v>4</v>
      </c>
      <c r="FJ41" s="6"/>
      <c r="FK41" s="6"/>
      <c r="FL41" s="6"/>
      <c r="FM41" s="15">
        <v>34</v>
      </c>
      <c r="FN41" s="9">
        <v>0.54285714285714293</v>
      </c>
      <c r="FO41" s="9">
        <v>7.7287918043308294E-4</v>
      </c>
      <c r="FP41" s="9">
        <v>0.97637889936650812</v>
      </c>
      <c r="FQ41" s="9">
        <v>0.97715177854694124</v>
      </c>
      <c r="FR41" s="9">
        <v>2.4266462798566764E-5</v>
      </c>
      <c r="FS41" s="6">
        <v>4</v>
      </c>
      <c r="FT41" s="6"/>
      <c r="FU41" s="6"/>
      <c r="FV41" s="6"/>
      <c r="FW41" s="15">
        <v>34</v>
      </c>
      <c r="FX41" s="9">
        <v>0.54285714285714293</v>
      </c>
      <c r="FY41" s="9">
        <v>8.0547784685531013E-4</v>
      </c>
      <c r="FZ41" s="9">
        <v>0.97634630070008599</v>
      </c>
      <c r="GA41" s="9">
        <v>0.97715177854694135</v>
      </c>
      <c r="GB41" s="9">
        <v>2.528997895224889E-5</v>
      </c>
      <c r="GC41" s="6">
        <v>4</v>
      </c>
      <c r="GD41" s="6"/>
      <c r="GE41" s="6"/>
      <c r="GF41" s="6"/>
      <c r="GG41" s="15">
        <v>34</v>
      </c>
      <c r="GH41" s="9">
        <v>0.54285714285714293</v>
      </c>
      <c r="GI41" s="9">
        <v>7.9246898936287196E-4</v>
      </c>
      <c r="GJ41" s="9">
        <v>0.97635930955757833</v>
      </c>
      <c r="GK41" s="9">
        <v>0.97715177854694124</v>
      </c>
      <c r="GL41" s="9">
        <v>2.4881533538807665E-5</v>
      </c>
      <c r="GM41" s="6">
        <v>4</v>
      </c>
      <c r="GN41" s="6"/>
      <c r="GO41" s="6"/>
      <c r="GP41" s="6"/>
      <c r="GQ41" s="15">
        <v>34</v>
      </c>
      <c r="GR41" s="9">
        <v>0.54285714285714293</v>
      </c>
      <c r="GS41" s="9">
        <v>8.3685215021942513E-4</v>
      </c>
      <c r="GT41" s="9">
        <v>0.9763149263967219</v>
      </c>
      <c r="GU41" s="9">
        <v>0.97715177854694135</v>
      </c>
      <c r="GV41" s="9">
        <v>2.6275053184665946E-5</v>
      </c>
      <c r="GW41" s="6">
        <v>4</v>
      </c>
      <c r="GX41" s="6"/>
      <c r="GY41" s="6"/>
      <c r="GZ41" s="6"/>
      <c r="HA41" s="15">
        <v>34</v>
      </c>
      <c r="HB41" s="9">
        <v>0.54285714285714293</v>
      </c>
      <c r="HC41" s="9">
        <v>7.9200985321607991E-4</v>
      </c>
      <c r="HD41" s="9">
        <v>0.97635976869372521</v>
      </c>
      <c r="HE41" s="9">
        <v>0.97715177854694124</v>
      </c>
      <c r="HF41" s="9">
        <v>2.4867117818333263E-5</v>
      </c>
      <c r="HG41" s="6">
        <v>4</v>
      </c>
      <c r="HH41" s="6"/>
      <c r="HI41" s="6"/>
      <c r="HJ41" s="6"/>
      <c r="HK41" s="15">
        <v>34</v>
      </c>
      <c r="HL41" s="9">
        <v>0.54285714285714293</v>
      </c>
      <c r="HM41" s="9">
        <v>7.4043355939311991E-4</v>
      </c>
      <c r="HN41" s="9">
        <v>0.976411344987548</v>
      </c>
      <c r="HO41" s="9">
        <v>0.97715177854694113</v>
      </c>
      <c r="HP41" s="9">
        <v>2.3247751885042779E-5</v>
      </c>
      <c r="HQ41" s="6">
        <v>4</v>
      </c>
      <c r="HR41" s="6"/>
      <c r="HS41" s="6"/>
      <c r="HT41" s="6"/>
      <c r="HU41" s="15">
        <v>34</v>
      </c>
      <c r="HV41" s="9">
        <v>0.54285714285714293</v>
      </c>
      <c r="HW41" s="9">
        <v>6.8227631413280863E-4</v>
      </c>
      <c r="HX41" s="9">
        <v>0.97646950223280837</v>
      </c>
      <c r="HY41" s="9">
        <v>0.97715177854694113</v>
      </c>
      <c r="HZ41" s="9">
        <v>2.1421760624952604E-5</v>
      </c>
      <c r="IA41" s="6">
        <v>4</v>
      </c>
      <c r="IB41" s="6"/>
      <c r="IC41" s="6"/>
      <c r="ID41" s="6"/>
      <c r="IE41" s="15">
        <v>34</v>
      </c>
      <c r="IF41" s="9">
        <v>0.54285714285714293</v>
      </c>
      <c r="IG41" s="9">
        <v>6.1600766361250676E-4</v>
      </c>
      <c r="IH41" s="9">
        <v>0.97653577088332877</v>
      </c>
      <c r="II41" s="9">
        <v>0.97715177854694124</v>
      </c>
      <c r="IJ41" s="9">
        <v>1.9341091636481433E-5</v>
      </c>
      <c r="IK41" s="6">
        <v>4</v>
      </c>
      <c r="IL41" s="6"/>
      <c r="IM41" s="6"/>
      <c r="IN41" s="6"/>
      <c r="IO41" s="15">
        <v>34</v>
      </c>
      <c r="IP41" s="9">
        <v>0.54285714285714293</v>
      </c>
      <c r="IQ41" s="9">
        <v>5.5953391755709928E-4</v>
      </c>
      <c r="IR41" s="9">
        <v>0.97659224462938421</v>
      </c>
      <c r="IS41" s="9">
        <v>0.97715177854694135</v>
      </c>
      <c r="IT41" s="9">
        <v>1.756795801813071E-5</v>
      </c>
      <c r="IU41" s="6">
        <v>4</v>
      </c>
      <c r="IV41" s="6"/>
      <c r="IW41" s="6"/>
      <c r="IX41" s="6"/>
      <c r="IY41" s="15">
        <v>34</v>
      </c>
      <c r="IZ41" s="9">
        <v>0.54285714285714293</v>
      </c>
      <c r="JA41" s="9">
        <v>5.1285507596658621E-4</v>
      </c>
      <c r="JB41" s="9">
        <v>0.97663892347097458</v>
      </c>
      <c r="JC41" s="9">
        <v>0.97715177854694113</v>
      </c>
      <c r="JD41" s="9">
        <v>1.6102359769900441E-5</v>
      </c>
      <c r="JE41" s="6">
        <v>4</v>
      </c>
      <c r="JF41" s="6"/>
      <c r="JG41" s="6"/>
      <c r="JH41" s="6"/>
      <c r="JI41" s="15">
        <v>34</v>
      </c>
      <c r="JJ41" s="9">
        <v>0.54285714285714293</v>
      </c>
      <c r="JK41" s="9">
        <v>5.1300812134885037E-4</v>
      </c>
      <c r="JL41" s="9">
        <v>0.97663877042559244</v>
      </c>
      <c r="JM41" s="9">
        <v>0.97715177854694124</v>
      </c>
      <c r="JN41" s="9">
        <v>1.6107165010058575E-5</v>
      </c>
      <c r="JO41" s="6">
        <v>4</v>
      </c>
      <c r="JP41" s="6"/>
      <c r="JQ41" s="6"/>
      <c r="JR41" s="6"/>
      <c r="JS41" s="15">
        <v>34</v>
      </c>
      <c r="JT41" s="9">
        <v>0.54285714285714293</v>
      </c>
      <c r="JU41" s="9">
        <v>4.8637822483491835E-4</v>
      </c>
      <c r="JV41" s="9">
        <v>0.97666540032210625</v>
      </c>
      <c r="JW41" s="9">
        <v>0.97715177854694113</v>
      </c>
      <c r="JX41" s="9">
        <v>1.5271053222543604E-5</v>
      </c>
      <c r="JY41" s="6">
        <v>4</v>
      </c>
      <c r="JZ41" s="6"/>
      <c r="KA41" s="6"/>
      <c r="KB41" s="6"/>
      <c r="KC41" s="15">
        <v>34</v>
      </c>
      <c r="KD41" s="9">
        <v>0.54285714285714293</v>
      </c>
      <c r="KE41" s="9">
        <v>4.8561299792359848E-4</v>
      </c>
      <c r="KF41" s="9">
        <v>0.97666616554901764</v>
      </c>
      <c r="KG41" s="9">
        <v>0.97715177854694124</v>
      </c>
      <c r="KH41" s="9">
        <v>1.524702702175294E-5</v>
      </c>
      <c r="KI41" s="6">
        <v>4</v>
      </c>
      <c r="KJ41" s="6"/>
      <c r="KK41" s="6"/>
      <c r="KL41" s="6"/>
      <c r="KM41" s="15">
        <v>34</v>
      </c>
      <c r="KN41" s="9">
        <v>0.54285714285714293</v>
      </c>
      <c r="KO41" s="9">
        <v>5.2096648122657702E-4</v>
      </c>
      <c r="KP41" s="9">
        <v>0.97663081206571467</v>
      </c>
      <c r="KQ41" s="9">
        <v>0.97715177854694124</v>
      </c>
      <c r="KR41" s="9">
        <v>1.6357037498281437E-5</v>
      </c>
      <c r="KS41" s="6">
        <v>4</v>
      </c>
      <c r="KT41" s="6"/>
      <c r="KU41" s="6"/>
      <c r="KV41" s="6"/>
      <c r="KW41" s="15">
        <v>34</v>
      </c>
      <c r="KX41" s="9">
        <v>0.54285714285714293</v>
      </c>
      <c r="KY41" s="9">
        <v>5.3106747645599963E-4</v>
      </c>
      <c r="KZ41" s="9">
        <v>0.9766207110704852</v>
      </c>
      <c r="LA41" s="9">
        <v>0.97715177854694124</v>
      </c>
      <c r="LB41" s="9">
        <v>1.6674183348718156E-5</v>
      </c>
      <c r="LC41" s="6">
        <v>4</v>
      </c>
    </row>
    <row r="42" spans="1:315">
      <c r="A42" s="6">
        <v>35</v>
      </c>
      <c r="B42">
        <v>3.0786171430964696E-2</v>
      </c>
      <c r="C42">
        <f>1-Table4689[[#This Row],[qx (tau)]]</f>
        <v>0.96921382856903526</v>
      </c>
      <c r="D42" s="6"/>
      <c r="E42" s="6"/>
      <c r="F42" s="6"/>
      <c r="G42" s="6"/>
      <c r="H42" s="15">
        <f t="shared" si="4"/>
        <v>35</v>
      </c>
      <c r="I42" s="9">
        <f t="shared" si="10"/>
        <v>0.57142857142857151</v>
      </c>
      <c r="J42" s="9" cm="1">
        <f t="array" ref="J42">VLOOKUP($G$13,'qx Malaria'!$B$62:$I$91,(N42),FALSE)/(1-nigeria!I42*INDEX($E$6:$G$11,N42,2))</f>
        <v>5.4631997753320811E-4</v>
      </c>
      <c r="K42" s="9">
        <f t="shared" si="9"/>
        <v>1.0046697050458504</v>
      </c>
      <c r="L42" s="9">
        <f t="shared" si="2"/>
        <v>1.0052160250233837</v>
      </c>
      <c r="M42" s="9">
        <f>(J42*Table4689[[#This Row],[qx (tau)]])/L42</f>
        <v>1.6731826856925478E-5</v>
      </c>
      <c r="N42" s="6">
        <f t="shared" si="3"/>
        <v>4</v>
      </c>
      <c r="P42" s="6"/>
      <c r="Q42" s="6"/>
      <c r="R42" s="6"/>
      <c r="S42" s="15">
        <v>35</v>
      </c>
      <c r="T42" s="9">
        <v>0.57142857142857151</v>
      </c>
      <c r="U42" s="9">
        <v>6.3055086744106571E-4</v>
      </c>
      <c r="V42" s="9">
        <v>1.0045854741559426</v>
      </c>
      <c r="W42" s="9">
        <v>1.0052160250233837</v>
      </c>
      <c r="X42" s="9">
        <v>1.9311517741206493E-5</v>
      </c>
      <c r="Y42" s="6">
        <v>4</v>
      </c>
      <c r="Z42" s="6"/>
      <c r="AA42" s="6"/>
      <c r="AB42" s="6"/>
      <c r="AC42" s="15">
        <v>35</v>
      </c>
      <c r="AD42" s="9">
        <v>0.57142857142857151</v>
      </c>
      <c r="AE42" s="9">
        <v>6.4676728175977482E-4</v>
      </c>
      <c r="AF42" s="9">
        <v>1.0045692577416236</v>
      </c>
      <c r="AG42" s="9">
        <v>1.0052160250233835</v>
      </c>
      <c r="AH42" s="9">
        <v>1.9808168509582096E-5</v>
      </c>
      <c r="AI42" s="6">
        <v>4</v>
      </c>
      <c r="AJ42" s="6"/>
      <c r="AK42" s="6"/>
      <c r="AL42" s="6"/>
      <c r="AM42" s="15">
        <v>35</v>
      </c>
      <c r="AN42" s="9">
        <v>0.57142857142857151</v>
      </c>
      <c r="AO42" s="9">
        <v>6.7132806461141193E-4</v>
      </c>
      <c r="AP42" s="9">
        <v>1.0045446969587721</v>
      </c>
      <c r="AQ42" s="9">
        <v>1.0052160250233835</v>
      </c>
      <c r="AR42" s="9">
        <v>2.0560377440325725E-5</v>
      </c>
      <c r="AS42" s="6">
        <v>4</v>
      </c>
      <c r="AT42" s="6"/>
      <c r="AU42" s="6"/>
      <c r="AV42" s="6"/>
      <c r="AW42" s="15">
        <v>35</v>
      </c>
      <c r="AX42" s="9">
        <v>0.57142857142857151</v>
      </c>
      <c r="AY42" s="9">
        <v>6.8486798336295533E-4</v>
      </c>
      <c r="AZ42" s="9">
        <v>1.0045311570400206</v>
      </c>
      <c r="BA42" s="9">
        <v>1.0052160250233835</v>
      </c>
      <c r="BB42" s="9">
        <v>2.0975056722658744E-5</v>
      </c>
      <c r="BC42" s="6">
        <v>4</v>
      </c>
      <c r="BD42" s="6"/>
      <c r="BE42" s="6"/>
      <c r="BF42" s="6"/>
      <c r="BG42" s="15">
        <v>35</v>
      </c>
      <c r="BH42" s="9">
        <v>0.57142857142857151</v>
      </c>
      <c r="BI42" s="9">
        <v>6.938421155587458E-4</v>
      </c>
      <c r="BJ42" s="9">
        <v>1.0045221829078248</v>
      </c>
      <c r="BK42" s="9">
        <v>1.0052160250233835</v>
      </c>
      <c r="BL42" s="9">
        <v>2.1249902293507375E-5</v>
      </c>
      <c r="BM42" s="6">
        <v>4</v>
      </c>
      <c r="BN42" s="6"/>
      <c r="BO42" s="6"/>
      <c r="BP42" s="6"/>
      <c r="BQ42" s="15">
        <v>35</v>
      </c>
      <c r="BR42" s="9">
        <v>0.57142857142857151</v>
      </c>
      <c r="BS42" s="9">
        <v>7.0360345233311434E-4</v>
      </c>
      <c r="BT42" s="9">
        <v>1.0045124215710504</v>
      </c>
      <c r="BU42" s="9">
        <v>1.0052160250233835</v>
      </c>
      <c r="BV42" s="9">
        <v>2.1548857124956766E-5</v>
      </c>
      <c r="BW42" s="6">
        <v>4</v>
      </c>
      <c r="BX42" s="6"/>
      <c r="BY42" s="6"/>
      <c r="BZ42" s="6"/>
      <c r="CA42" s="15">
        <v>35</v>
      </c>
      <c r="CB42" s="9">
        <v>0.57142857142857151</v>
      </c>
      <c r="CC42" s="9">
        <v>7.0911388438316114E-4</v>
      </c>
      <c r="CD42" s="9">
        <v>1.0045069111390004</v>
      </c>
      <c r="CE42" s="9">
        <v>1.0052160250233835</v>
      </c>
      <c r="CF42" s="9">
        <v>2.1717621949162065E-5</v>
      </c>
      <c r="CG42" s="6">
        <v>4</v>
      </c>
      <c r="CH42" s="6"/>
      <c r="CI42" s="6"/>
      <c r="CJ42" s="6"/>
      <c r="CK42" s="15">
        <v>35</v>
      </c>
      <c r="CL42" s="9">
        <v>0.57142857142857151</v>
      </c>
      <c r="CM42" s="9">
        <v>7.1777313474752033E-4</v>
      </c>
      <c r="CN42" s="9">
        <v>1.0044982518886361</v>
      </c>
      <c r="CO42" s="9">
        <v>1.0052160250233835</v>
      </c>
      <c r="CP42" s="9">
        <v>2.1982823815770396E-5</v>
      </c>
      <c r="CQ42" s="6">
        <v>4</v>
      </c>
      <c r="CR42" s="6"/>
      <c r="CS42" s="6"/>
      <c r="CT42" s="6"/>
      <c r="CU42" s="15">
        <v>35</v>
      </c>
      <c r="CV42" s="9">
        <v>0.57142857142857151</v>
      </c>
      <c r="CW42" s="9">
        <v>7.2218148038755777E-4</v>
      </c>
      <c r="CX42" s="9">
        <v>1.004493843542996</v>
      </c>
      <c r="CY42" s="9">
        <v>1.0052160250233835</v>
      </c>
      <c r="CZ42" s="9">
        <v>2.2117835675134633E-5</v>
      </c>
      <c r="DA42" s="6">
        <v>4</v>
      </c>
      <c r="DB42" s="6"/>
      <c r="DC42" s="6"/>
      <c r="DD42" s="6"/>
      <c r="DE42" s="15">
        <v>35</v>
      </c>
      <c r="DF42" s="9">
        <v>0.57142857142857151</v>
      </c>
      <c r="DG42" s="9">
        <v>7.2533029870187015E-4</v>
      </c>
      <c r="DH42" s="9">
        <v>1.0044906947246817</v>
      </c>
      <c r="DI42" s="9">
        <v>1.0052160250233835</v>
      </c>
      <c r="DJ42" s="9">
        <v>2.2214272717537661E-5</v>
      </c>
      <c r="DK42" s="6">
        <v>4</v>
      </c>
      <c r="DL42" s="6"/>
      <c r="DM42" s="6"/>
      <c r="DN42" s="6"/>
      <c r="DO42" s="15">
        <v>35</v>
      </c>
      <c r="DP42" s="9">
        <v>0.57142857142857151</v>
      </c>
      <c r="DQ42" s="9">
        <v>7.568184818449946E-4</v>
      </c>
      <c r="DR42" s="9">
        <v>1.0044592065415385</v>
      </c>
      <c r="DS42" s="9">
        <v>1.0052160250233835</v>
      </c>
      <c r="DT42" s="9">
        <v>2.3178643141567953E-5</v>
      </c>
      <c r="DU42" s="6">
        <v>4</v>
      </c>
      <c r="DV42" s="6"/>
      <c r="DW42" s="6"/>
      <c r="DX42" s="6"/>
      <c r="DY42" s="15">
        <v>35</v>
      </c>
      <c r="DZ42" s="9">
        <v>0.57142857142857151</v>
      </c>
      <c r="EA42" s="9">
        <v>7.6012474107502268E-4</v>
      </c>
      <c r="EB42" s="9">
        <v>1.0044559002823086</v>
      </c>
      <c r="EC42" s="9">
        <v>1.0052160250233837</v>
      </c>
      <c r="ED42" s="9">
        <v>2.3279902036091128E-5</v>
      </c>
      <c r="EE42" s="6">
        <v>4</v>
      </c>
      <c r="EF42" s="6"/>
      <c r="EG42" s="6"/>
      <c r="EH42" s="6"/>
      <c r="EI42" s="15">
        <v>35</v>
      </c>
      <c r="EJ42" s="9">
        <v>0.57142857142857151</v>
      </c>
      <c r="EK42" s="9">
        <v>7.8972363322955949E-4</v>
      </c>
      <c r="EL42" s="9">
        <v>1.004426301390154</v>
      </c>
      <c r="EM42" s="9">
        <v>1.0052160250233835</v>
      </c>
      <c r="EN42" s="9">
        <v>2.4186410234679599E-5</v>
      </c>
      <c r="EO42" s="6">
        <v>4</v>
      </c>
      <c r="EP42" s="6"/>
      <c r="EQ42" s="6"/>
      <c r="ER42" s="6"/>
      <c r="ES42" s="15">
        <v>35</v>
      </c>
      <c r="ET42" s="9">
        <v>0.57142857142857151</v>
      </c>
      <c r="EU42" s="9">
        <v>7.9066827872385326E-4</v>
      </c>
      <c r="EV42" s="9">
        <v>1.0044253567446597</v>
      </c>
      <c r="EW42" s="9">
        <v>1.0052160250233835</v>
      </c>
      <c r="EX42" s="9">
        <v>2.4215341347400508E-5</v>
      </c>
      <c r="EY42" s="6">
        <v>4</v>
      </c>
      <c r="EZ42" s="6"/>
      <c r="FA42" s="6"/>
      <c r="FB42" s="6"/>
      <c r="FC42" s="15">
        <v>35</v>
      </c>
      <c r="FD42" s="9">
        <v>0.57142857142857151</v>
      </c>
      <c r="FE42" s="9">
        <v>7.8263879202235655E-4</v>
      </c>
      <c r="FF42" s="9">
        <v>1.0044333862313612</v>
      </c>
      <c r="FG42" s="9">
        <v>1.0052160250233837</v>
      </c>
      <c r="FH42" s="9">
        <v>2.3969426889272779E-5</v>
      </c>
      <c r="FI42" s="6">
        <v>4</v>
      </c>
      <c r="FJ42" s="6"/>
      <c r="FK42" s="6"/>
      <c r="FL42" s="6"/>
      <c r="FM42" s="15">
        <v>35</v>
      </c>
      <c r="FN42" s="9">
        <v>0.57142857142857151</v>
      </c>
      <c r="FO42" s="9">
        <v>7.950766243638907E-4</v>
      </c>
      <c r="FP42" s="9">
        <v>1.0044209483990196</v>
      </c>
      <c r="FQ42" s="9">
        <v>1.0052160250233835</v>
      </c>
      <c r="FR42" s="9">
        <v>2.4350353206764748E-5</v>
      </c>
      <c r="FS42" s="6">
        <v>4</v>
      </c>
      <c r="FT42" s="6"/>
      <c r="FU42" s="6"/>
      <c r="FV42" s="6"/>
      <c r="FW42" s="15">
        <v>35</v>
      </c>
      <c r="FX42" s="9">
        <v>0.57142857142857151</v>
      </c>
      <c r="FY42" s="9">
        <v>8.2861153941131828E-4</v>
      </c>
      <c r="FZ42" s="9">
        <v>1.0043874134839723</v>
      </c>
      <c r="GA42" s="9">
        <v>1.0052160250233837</v>
      </c>
      <c r="GB42" s="9">
        <v>2.5377407708357002E-5</v>
      </c>
      <c r="GC42" s="6">
        <v>4</v>
      </c>
      <c r="GD42" s="6"/>
      <c r="GE42" s="6"/>
      <c r="GF42" s="6"/>
      <c r="GG42" s="15">
        <v>35</v>
      </c>
      <c r="GH42" s="9">
        <v>0.57142857142857151</v>
      </c>
      <c r="GI42" s="9">
        <v>8.1522906157549036E-4</v>
      </c>
      <c r="GJ42" s="9">
        <v>1.004400795961808</v>
      </c>
      <c r="GK42" s="9">
        <v>1.0052160250233835</v>
      </c>
      <c r="GL42" s="9">
        <v>2.4967550278144137E-5</v>
      </c>
      <c r="GM42" s="6">
        <v>4</v>
      </c>
      <c r="GN42" s="6"/>
      <c r="GO42" s="6"/>
      <c r="GP42" s="6"/>
      <c r="GQ42" s="15">
        <v>35</v>
      </c>
      <c r="GR42" s="9">
        <v>0.57142857142857151</v>
      </c>
      <c r="GS42" s="9">
        <v>8.6088692713302058E-4</v>
      </c>
      <c r="GT42" s="9">
        <v>1.0043551380962505</v>
      </c>
      <c r="GU42" s="9">
        <v>1.0052160250233835</v>
      </c>
      <c r="GV42" s="9">
        <v>2.6365887392988046E-5</v>
      </c>
      <c r="GW42" s="6">
        <v>4</v>
      </c>
      <c r="GX42" s="6"/>
      <c r="GY42" s="6"/>
      <c r="GZ42" s="6"/>
      <c r="HA42" s="15">
        <v>35</v>
      </c>
      <c r="HB42" s="9">
        <v>0.57142857142857151</v>
      </c>
      <c r="HC42" s="9">
        <v>8.1475673882834337E-4</v>
      </c>
      <c r="HD42" s="9">
        <v>1.0044012682845553</v>
      </c>
      <c r="HE42" s="9">
        <v>1.0052160250233837</v>
      </c>
      <c r="HF42" s="9">
        <v>2.4953084721783672E-5</v>
      </c>
      <c r="HG42" s="6">
        <v>4</v>
      </c>
      <c r="HH42" s="6"/>
      <c r="HI42" s="6"/>
      <c r="HJ42" s="6"/>
      <c r="HK42" s="15">
        <v>35</v>
      </c>
      <c r="HL42" s="9">
        <v>0.57142857142857151</v>
      </c>
      <c r="HM42" s="9">
        <v>7.6169915023217892E-4</v>
      </c>
      <c r="HN42" s="9">
        <v>1.0044543258731513</v>
      </c>
      <c r="HO42" s="9">
        <v>1.0052160250233835</v>
      </c>
      <c r="HP42" s="9">
        <v>2.3328120557292648E-5</v>
      </c>
      <c r="HQ42" s="6">
        <v>4</v>
      </c>
      <c r="HR42" s="6"/>
      <c r="HS42" s="6"/>
      <c r="HT42" s="6"/>
      <c r="HU42" s="15">
        <v>35</v>
      </c>
      <c r="HV42" s="9">
        <v>0.57142857142857151</v>
      </c>
      <c r="HW42" s="9">
        <v>7.0187160226024251E-4</v>
      </c>
      <c r="HX42" s="9">
        <v>1.0045141534211233</v>
      </c>
      <c r="HY42" s="9">
        <v>1.0052160250233835</v>
      </c>
      <c r="HZ42" s="9">
        <v>2.1495816751635098E-5</v>
      </c>
      <c r="IA42" s="6">
        <v>4</v>
      </c>
      <c r="IB42" s="6"/>
      <c r="IC42" s="6"/>
      <c r="ID42" s="6"/>
      <c r="IE42" s="15">
        <v>35</v>
      </c>
      <c r="IF42" s="9">
        <v>0.57142857142857151</v>
      </c>
      <c r="IG42" s="9">
        <v>6.3369968575537831E-4</v>
      </c>
      <c r="IH42" s="9">
        <v>1.0045823253376283</v>
      </c>
      <c r="II42" s="9">
        <v>1.0052160250233837</v>
      </c>
      <c r="IJ42" s="9">
        <v>1.9407954783609528E-5</v>
      </c>
      <c r="IK42" s="6">
        <v>4</v>
      </c>
      <c r="IL42" s="6"/>
      <c r="IM42" s="6"/>
      <c r="IN42" s="6"/>
      <c r="IO42" s="15">
        <v>35</v>
      </c>
      <c r="IP42" s="9">
        <v>0.57142857142857151</v>
      </c>
      <c r="IQ42" s="9">
        <v>5.7560398785631373E-4</v>
      </c>
      <c r="IR42" s="9">
        <v>1.0046404210355273</v>
      </c>
      <c r="IS42" s="9">
        <v>1.0052160250233837</v>
      </c>
      <c r="IT42" s="9">
        <v>1.7628691351273642E-5</v>
      </c>
      <c r="IU42" s="6">
        <v>4</v>
      </c>
      <c r="IV42" s="6"/>
      <c r="IW42" s="6"/>
      <c r="IX42" s="6"/>
      <c r="IY42" s="15">
        <v>35</v>
      </c>
      <c r="IZ42" s="9">
        <v>0.57142857142857151</v>
      </c>
      <c r="JA42" s="9">
        <v>5.2758450856304898E-4</v>
      </c>
      <c r="JB42" s="9">
        <v>1.0046884405148204</v>
      </c>
      <c r="JC42" s="9">
        <v>1.0052160250233835</v>
      </c>
      <c r="JD42" s="9">
        <v>1.6158026454627456E-5</v>
      </c>
      <c r="JE42" s="6">
        <v>4</v>
      </c>
      <c r="JF42" s="6"/>
      <c r="JG42" s="6"/>
      <c r="JH42" s="6"/>
      <c r="JI42" s="15">
        <v>35</v>
      </c>
      <c r="JJ42" s="9">
        <v>0.57142857142857151</v>
      </c>
      <c r="JK42" s="9">
        <v>5.2774194947876468E-4</v>
      </c>
      <c r="JL42" s="9">
        <v>1.0046882830739048</v>
      </c>
      <c r="JM42" s="9">
        <v>1.0052160250233835</v>
      </c>
      <c r="JN42" s="9">
        <v>1.6162848306747613E-5</v>
      </c>
      <c r="JO42" s="6">
        <v>4</v>
      </c>
      <c r="JP42" s="6"/>
      <c r="JQ42" s="6"/>
      <c r="JR42" s="6"/>
      <c r="JS42" s="15">
        <v>35</v>
      </c>
      <c r="JT42" s="9">
        <v>0.57142857142857151</v>
      </c>
      <c r="JU42" s="9">
        <v>5.0034723014424649E-4</v>
      </c>
      <c r="JV42" s="9">
        <v>1.0047156777932393</v>
      </c>
      <c r="JW42" s="9">
        <v>1.0052160250233835</v>
      </c>
      <c r="JX42" s="9">
        <v>1.5323846037841261E-5</v>
      </c>
      <c r="JY42" s="6">
        <v>4</v>
      </c>
      <c r="JZ42" s="6"/>
      <c r="KA42" s="6"/>
      <c r="KB42" s="6"/>
      <c r="KC42" s="15">
        <v>35</v>
      </c>
      <c r="KD42" s="9">
        <v>0.57142857142857151</v>
      </c>
      <c r="KE42" s="9">
        <v>4.9956002556566842E-4</v>
      </c>
      <c r="KF42" s="9">
        <v>1.004716464997818</v>
      </c>
      <c r="KG42" s="9">
        <v>1.0052160250233837</v>
      </c>
      <c r="KH42" s="9">
        <v>1.5299736777240506E-5</v>
      </c>
      <c r="KI42" s="6">
        <v>4</v>
      </c>
      <c r="KJ42" s="6"/>
      <c r="KK42" s="6"/>
      <c r="KL42" s="6"/>
      <c r="KM42" s="15">
        <v>35</v>
      </c>
      <c r="KN42" s="9">
        <v>0.57142857142857151</v>
      </c>
      <c r="KO42" s="9">
        <v>5.3592887709597698E-4</v>
      </c>
      <c r="KP42" s="9">
        <v>1.0046800961462876</v>
      </c>
      <c r="KQ42" s="9">
        <v>1.0052160250233837</v>
      </c>
      <c r="KR42" s="9">
        <v>1.6413584616995483E-5</v>
      </c>
      <c r="KS42" s="6">
        <v>4</v>
      </c>
      <c r="KT42" s="6"/>
      <c r="KU42" s="6"/>
      <c r="KV42" s="6"/>
      <c r="KW42" s="15">
        <v>35</v>
      </c>
      <c r="KX42" s="9">
        <v>0.57142857142857151</v>
      </c>
      <c r="KY42" s="9">
        <v>5.4631997753320811E-4</v>
      </c>
      <c r="KZ42" s="9">
        <v>1.0046697050458504</v>
      </c>
      <c r="LA42" s="9">
        <v>1.0052160250233837</v>
      </c>
      <c r="LB42" s="9">
        <v>1.6731826856925478E-5</v>
      </c>
      <c r="LC42" s="6">
        <v>4</v>
      </c>
    </row>
    <row r="43" spans="1:315">
      <c r="A43" s="6">
        <v>36</v>
      </c>
      <c r="B43">
        <v>3.0922698625714222E-2</v>
      </c>
      <c r="C43">
        <f>1-Table4689[[#This Row],[qx (tau)]]</f>
        <v>0.96907730137428583</v>
      </c>
      <c r="D43" s="6"/>
      <c r="E43" s="6"/>
      <c r="F43" s="6"/>
      <c r="G43" s="6"/>
      <c r="H43" s="15">
        <f t="shared" si="4"/>
        <v>36</v>
      </c>
      <c r="I43" s="9">
        <f t="shared" si="10"/>
        <v>0.60000000000000009</v>
      </c>
      <c r="J43" s="9" cm="1">
        <f t="array" ref="J43">VLOOKUP($G$13,'qx Malaria'!$B$62:$I$91,(N43),FALSE)/(1-nigeria!I43*INDEX($E$6:$G$11,N43,2))</f>
        <v>5.624745027865834E-4</v>
      </c>
      <c r="K43" s="9">
        <f t="shared" si="9"/>
        <v>1.0343775004567874</v>
      </c>
      <c r="L43" s="9">
        <f t="shared" si="2"/>
        <v>1.034939974959574</v>
      </c>
      <c r="M43" s="9">
        <f>(J43*Table4689[[#This Row],[qx (tau)]])/L43</f>
        <v>1.6806027359217015E-5</v>
      </c>
      <c r="N43" s="6">
        <f t="shared" si="3"/>
        <v>4</v>
      </c>
      <c r="P43" s="6"/>
      <c r="Q43" s="6"/>
      <c r="R43" s="6"/>
      <c r="S43" s="15">
        <v>36</v>
      </c>
      <c r="T43" s="9">
        <v>0.60000000000000009</v>
      </c>
      <c r="U43" s="9">
        <v>6.491960759827856E-4</v>
      </c>
      <c r="V43" s="9">
        <v>1.0342907788835911</v>
      </c>
      <c r="W43" s="9">
        <v>1.0349399749595738</v>
      </c>
      <c r="X43" s="9">
        <v>1.939715837857756E-5</v>
      </c>
      <c r="Y43" s="6">
        <v>4</v>
      </c>
      <c r="Z43" s="6"/>
      <c r="AA43" s="6"/>
      <c r="AB43" s="6"/>
      <c r="AC43" s="15">
        <v>36</v>
      </c>
      <c r="AD43" s="9">
        <v>0.60000000000000009</v>
      </c>
      <c r="AE43" s="9">
        <v>6.6589200502803578E-4</v>
      </c>
      <c r="AF43" s="9">
        <v>1.0342740829545458</v>
      </c>
      <c r="AG43" s="9">
        <v>1.0349399749595738</v>
      </c>
      <c r="AH43" s="9">
        <v>1.9896011640248848E-5</v>
      </c>
      <c r="AI43" s="6">
        <v>4</v>
      </c>
      <c r="AJ43" s="6"/>
      <c r="AK43" s="6"/>
      <c r="AL43" s="6"/>
      <c r="AM43" s="15">
        <v>36</v>
      </c>
      <c r="AN43" s="9">
        <v>0.60000000000000009</v>
      </c>
      <c r="AO43" s="9">
        <v>6.9117904319365752E-4</v>
      </c>
      <c r="AP43" s="9">
        <v>1.0342487959163802</v>
      </c>
      <c r="AQ43" s="9">
        <v>1.0349399749595738</v>
      </c>
      <c r="AR43" s="9">
        <v>2.0651556386081084E-5</v>
      </c>
      <c r="AS43" s="6">
        <v>4</v>
      </c>
      <c r="AT43" s="6"/>
      <c r="AU43" s="6"/>
      <c r="AV43" s="6"/>
      <c r="AW43" s="15">
        <v>36</v>
      </c>
      <c r="AX43" s="9">
        <v>0.60000000000000009</v>
      </c>
      <c r="AY43" s="9">
        <v>7.0511933346444891E-4</v>
      </c>
      <c r="AZ43" s="9">
        <v>1.0342348556261096</v>
      </c>
      <c r="BA43" s="9">
        <v>1.034939974959574</v>
      </c>
      <c r="BB43" s="9">
        <v>2.1068074643398849E-5</v>
      </c>
      <c r="BC43" s="6">
        <v>4</v>
      </c>
      <c r="BD43" s="6"/>
      <c r="BE43" s="6"/>
      <c r="BF43" s="6"/>
      <c r="BG43" s="15">
        <v>36</v>
      </c>
      <c r="BH43" s="9">
        <v>0.60000000000000009</v>
      </c>
      <c r="BI43" s="9">
        <v>7.1435882817881058E-4</v>
      </c>
      <c r="BJ43" s="9">
        <v>1.0342256161313952</v>
      </c>
      <c r="BK43" s="9">
        <v>1.034939974959574</v>
      </c>
      <c r="BL43" s="9">
        <v>2.1344139069760628E-5</v>
      </c>
      <c r="BM43" s="6">
        <v>4</v>
      </c>
      <c r="BN43" s="6"/>
      <c r="BO43" s="6"/>
      <c r="BP43" s="6"/>
      <c r="BQ43" s="15">
        <v>36</v>
      </c>
      <c r="BR43" s="9">
        <v>0.60000000000000009</v>
      </c>
      <c r="BS43" s="9">
        <v>7.2440880488566014E-4</v>
      </c>
      <c r="BT43" s="9">
        <v>1.0342155661546883</v>
      </c>
      <c r="BU43" s="9">
        <v>1.034939974959574</v>
      </c>
      <c r="BV43" s="9">
        <v>2.1644419673873437E-5</v>
      </c>
      <c r="BW43" s="6">
        <v>4</v>
      </c>
      <c r="BX43" s="6"/>
      <c r="BY43" s="6"/>
      <c r="BZ43" s="6"/>
      <c r="CA43" s="15">
        <v>36</v>
      </c>
      <c r="CB43" s="9">
        <v>0.60000000000000009</v>
      </c>
      <c r="CC43" s="9">
        <v>7.3008217883307536E-4</v>
      </c>
      <c r="CD43" s="9">
        <v>1.034209892780741</v>
      </c>
      <c r="CE43" s="9">
        <v>1.034939974959574</v>
      </c>
      <c r="CF43" s="9">
        <v>2.1813932918130672E-5</v>
      </c>
      <c r="CG43" s="6">
        <v>4</v>
      </c>
      <c r="CH43" s="6"/>
      <c r="CI43" s="6"/>
      <c r="CJ43" s="6"/>
      <c r="CK43" s="15">
        <v>36</v>
      </c>
      <c r="CL43" s="9">
        <v>0.60000000000000009</v>
      </c>
      <c r="CM43" s="9">
        <v>7.3899748075044198E-4</v>
      </c>
      <c r="CN43" s="9">
        <v>1.0342009774788237</v>
      </c>
      <c r="CO43" s="9">
        <v>1.034939974959574</v>
      </c>
      <c r="CP43" s="9">
        <v>2.2080310873392037E-5</v>
      </c>
      <c r="CQ43" s="6">
        <v>4</v>
      </c>
      <c r="CR43" s="6"/>
      <c r="CS43" s="6"/>
      <c r="CT43" s="6"/>
      <c r="CU43" s="15">
        <v>36</v>
      </c>
      <c r="CV43" s="9">
        <v>0.60000000000000009</v>
      </c>
      <c r="CW43" s="9">
        <v>7.4353617990837394E-4</v>
      </c>
      <c r="CX43" s="9">
        <v>1.0341964387796656</v>
      </c>
      <c r="CY43" s="9">
        <v>1.034939974959574</v>
      </c>
      <c r="CZ43" s="9">
        <v>2.2215921468797818E-5</v>
      </c>
      <c r="DA43" s="6">
        <v>4</v>
      </c>
      <c r="DB43" s="6"/>
      <c r="DC43" s="6"/>
      <c r="DD43" s="6"/>
      <c r="DE43" s="15">
        <v>36</v>
      </c>
      <c r="DF43" s="9">
        <v>0.60000000000000009</v>
      </c>
      <c r="DG43" s="9">
        <v>7.4677810787832544E-4</v>
      </c>
      <c r="DH43" s="9">
        <v>1.0341931968516958</v>
      </c>
      <c r="DI43" s="9">
        <v>1.034939974959574</v>
      </c>
      <c r="DJ43" s="9">
        <v>2.231278617980195E-5</v>
      </c>
      <c r="DK43" s="6">
        <v>4</v>
      </c>
      <c r="DL43" s="6"/>
      <c r="DM43" s="6"/>
      <c r="DN43" s="6"/>
      <c r="DO43" s="15">
        <v>36</v>
      </c>
      <c r="DP43" s="9">
        <v>0.60000000000000009</v>
      </c>
      <c r="DQ43" s="9">
        <v>7.791973875778404E-4</v>
      </c>
      <c r="DR43" s="9">
        <v>1.0341607775719961</v>
      </c>
      <c r="DS43" s="9">
        <v>1.034939974959574</v>
      </c>
      <c r="DT43" s="9">
        <v>2.3281433289843278E-5</v>
      </c>
      <c r="DU43" s="6">
        <v>4</v>
      </c>
      <c r="DV43" s="6"/>
      <c r="DW43" s="6"/>
      <c r="DX43" s="6"/>
      <c r="DY43" s="15">
        <v>36</v>
      </c>
      <c r="DZ43" s="9">
        <v>0.60000000000000009</v>
      </c>
      <c r="EA43" s="9">
        <v>7.8260141194628943E-4</v>
      </c>
      <c r="EB43" s="9">
        <v>1.0341573735476277</v>
      </c>
      <c r="EC43" s="9">
        <v>1.034939974959574</v>
      </c>
      <c r="ED43" s="9">
        <v>2.3383141236397617E-5</v>
      </c>
      <c r="EE43" s="6">
        <v>4</v>
      </c>
      <c r="EF43" s="6"/>
      <c r="EG43" s="6"/>
      <c r="EH43" s="6"/>
      <c r="EI43" s="15">
        <v>36</v>
      </c>
      <c r="EJ43" s="9">
        <v>0.60000000000000009</v>
      </c>
      <c r="EK43" s="9">
        <v>8.1307553486383336E-4</v>
      </c>
      <c r="EL43" s="9">
        <v>1.0341268994247101</v>
      </c>
      <c r="EM43" s="9">
        <v>1.034939974959574</v>
      </c>
      <c r="EN43" s="9">
        <v>2.4293669519836462E-5</v>
      </c>
      <c r="EO43" s="6">
        <v>4</v>
      </c>
      <c r="EP43" s="6"/>
      <c r="EQ43" s="6"/>
      <c r="ER43" s="6"/>
      <c r="ES43" s="15">
        <v>36</v>
      </c>
      <c r="ET43" s="9">
        <v>0.60000000000000009</v>
      </c>
      <c r="EU43" s="9">
        <v>8.1404811325481877E-4</v>
      </c>
      <c r="EV43" s="9">
        <v>1.0341259268463192</v>
      </c>
      <c r="EW43" s="9">
        <v>1.034939974959574</v>
      </c>
      <c r="EX43" s="9">
        <v>2.4322728933137702E-5</v>
      </c>
      <c r="EY43" s="6">
        <v>4</v>
      </c>
      <c r="EZ43" s="6"/>
      <c r="FA43" s="6"/>
      <c r="FB43" s="6"/>
      <c r="FC43" s="15">
        <v>36</v>
      </c>
      <c r="FD43" s="9">
        <v>0.60000000000000009</v>
      </c>
      <c r="FE43" s="9">
        <v>8.057811969314426E-4</v>
      </c>
      <c r="FF43" s="9">
        <v>1.0341341937626425</v>
      </c>
      <c r="FG43" s="9">
        <v>1.034939974959574</v>
      </c>
      <c r="FH43" s="9">
        <v>2.4075723920077169E-5</v>
      </c>
      <c r="FI43" s="6">
        <v>4</v>
      </c>
      <c r="FJ43" s="6"/>
      <c r="FK43" s="6"/>
      <c r="FL43" s="6"/>
      <c r="FM43" s="15">
        <v>36</v>
      </c>
      <c r="FN43" s="9">
        <v>0.60000000000000009</v>
      </c>
      <c r="FO43" s="9">
        <v>8.1858681241275106E-4</v>
      </c>
      <c r="FP43" s="9">
        <v>1.0341213881471614</v>
      </c>
      <c r="FQ43" s="9">
        <v>1.034939974959574</v>
      </c>
      <c r="FR43" s="9">
        <v>2.4458339528543493E-5</v>
      </c>
      <c r="FS43" s="6">
        <v>4</v>
      </c>
      <c r="FT43" s="6"/>
      <c r="FU43" s="6"/>
      <c r="FV43" s="6"/>
      <c r="FW43" s="15">
        <v>36</v>
      </c>
      <c r="FX43" s="9">
        <v>0.60000000000000009</v>
      </c>
      <c r="FY43" s="9">
        <v>8.5311334529273436E-4</v>
      </c>
      <c r="FZ43" s="9">
        <v>1.0340868616142813</v>
      </c>
      <c r="GA43" s="9">
        <v>1.034939974959574</v>
      </c>
      <c r="GB43" s="9">
        <v>2.5489948700737505E-5</v>
      </c>
      <c r="GC43" s="6">
        <v>4</v>
      </c>
      <c r="GD43" s="6"/>
      <c r="GE43" s="6"/>
      <c r="GF43" s="6"/>
      <c r="GG43" s="15">
        <v>36</v>
      </c>
      <c r="GH43" s="9">
        <v>0.60000000000000009</v>
      </c>
      <c r="GI43" s="9">
        <v>8.393351514204405E-4</v>
      </c>
      <c r="GJ43" s="9">
        <v>1.0341006398081536</v>
      </c>
      <c r="GK43" s="9">
        <v>1.034939974959574</v>
      </c>
      <c r="GL43" s="9">
        <v>2.5078273678969941E-5</v>
      </c>
      <c r="GM43" s="6">
        <v>4</v>
      </c>
      <c r="GN43" s="6"/>
      <c r="GO43" s="6"/>
      <c r="GP43" s="6"/>
      <c r="GQ43" s="15">
        <v>36</v>
      </c>
      <c r="GR43" s="9">
        <v>0.60000000000000009</v>
      </c>
      <c r="GS43" s="9">
        <v>8.8634310698473698E-4</v>
      </c>
      <c r="GT43" s="9">
        <v>1.0340536318525893</v>
      </c>
      <c r="GU43" s="9">
        <v>1.034939974959574</v>
      </c>
      <c r="GV43" s="9">
        <v>2.6482811988529862E-5</v>
      </c>
      <c r="GW43" s="6">
        <v>4</v>
      </c>
      <c r="GX43" s="6"/>
      <c r="GY43" s="6"/>
      <c r="GZ43" s="6"/>
      <c r="HA43" s="15">
        <v>36</v>
      </c>
      <c r="HB43" s="9">
        <v>0.60000000000000009</v>
      </c>
      <c r="HC43" s="9">
        <v>8.3884886222494769E-4</v>
      </c>
      <c r="HD43" s="9">
        <v>1.0341011260973492</v>
      </c>
      <c r="HE43" s="9">
        <v>1.034939974959574</v>
      </c>
      <c r="HF43" s="9">
        <v>2.5063743972319318E-5</v>
      </c>
      <c r="HG43" s="6">
        <v>4</v>
      </c>
      <c r="HH43" s="6"/>
      <c r="HI43" s="6"/>
      <c r="HJ43" s="6"/>
      <c r="HK43" s="15">
        <v>36</v>
      </c>
      <c r="HL43" s="9">
        <v>0.60000000000000009</v>
      </c>
      <c r="HM43" s="9">
        <v>7.8422237593126528E-4</v>
      </c>
      <c r="HN43" s="9">
        <v>1.0341557525836427</v>
      </c>
      <c r="HO43" s="9">
        <v>1.034939974959574</v>
      </c>
      <c r="HP43" s="9">
        <v>2.3431573591899689E-5</v>
      </c>
      <c r="HQ43" s="6">
        <v>4</v>
      </c>
      <c r="HR43" s="6"/>
      <c r="HS43" s="6"/>
      <c r="HT43" s="6"/>
      <c r="HU43" s="15">
        <v>36</v>
      </c>
      <c r="HV43" s="9">
        <v>0.60000000000000009</v>
      </c>
      <c r="HW43" s="9">
        <v>7.2262574450218686E-4</v>
      </c>
      <c r="HX43" s="9">
        <v>1.0342173492150717</v>
      </c>
      <c r="HY43" s="9">
        <v>1.0349399749595738</v>
      </c>
      <c r="HZ43" s="9">
        <v>2.1591144082821168E-5</v>
      </c>
      <c r="IA43" s="6">
        <v>4</v>
      </c>
      <c r="IB43" s="6"/>
      <c r="IC43" s="6"/>
      <c r="ID43" s="6"/>
      <c r="IE43" s="15">
        <v>36</v>
      </c>
      <c r="IF43" s="9">
        <v>0.60000000000000009</v>
      </c>
      <c r="IG43" s="9">
        <v>6.524380039527372E-4</v>
      </c>
      <c r="IH43" s="9">
        <v>1.0342875369556213</v>
      </c>
      <c r="II43" s="9">
        <v>1.034939974959574</v>
      </c>
      <c r="IJ43" s="9">
        <v>1.9494023089581693E-5</v>
      </c>
      <c r="IK43" s="6">
        <v>4</v>
      </c>
      <c r="IL43" s="6"/>
      <c r="IM43" s="6"/>
      <c r="IN43" s="6"/>
      <c r="IO43" s="15">
        <v>36</v>
      </c>
      <c r="IP43" s="9">
        <v>0.60000000000000009</v>
      </c>
      <c r="IQ43" s="9">
        <v>5.9262443290713216E-4</v>
      </c>
      <c r="IR43" s="9">
        <v>1.0343473505266669</v>
      </c>
      <c r="IS43" s="9">
        <v>1.034939974959574</v>
      </c>
      <c r="IT43" s="9">
        <v>1.7706869171555444E-5</v>
      </c>
      <c r="IU43" s="6">
        <v>4</v>
      </c>
      <c r="IV43" s="6"/>
      <c r="IW43" s="6"/>
      <c r="IX43" s="6"/>
      <c r="IY43" s="15">
        <v>36</v>
      </c>
      <c r="IZ43" s="9">
        <v>0.60000000000000009</v>
      </c>
      <c r="JA43" s="9">
        <v>5.4318503136537195E-4</v>
      </c>
      <c r="JB43" s="9">
        <v>1.0343967899282085</v>
      </c>
      <c r="JC43" s="9">
        <v>1.0349399749595738</v>
      </c>
      <c r="JD43" s="9">
        <v>1.6229682328742427E-5</v>
      </c>
      <c r="JE43" s="6">
        <v>4</v>
      </c>
      <c r="JF43" s="6"/>
      <c r="JG43" s="6"/>
      <c r="JH43" s="6"/>
      <c r="JI43" s="15">
        <v>36</v>
      </c>
      <c r="JJ43" s="9">
        <v>0.60000000000000009</v>
      </c>
      <c r="JK43" s="9">
        <v>5.4334712776386959E-4</v>
      </c>
      <c r="JL43" s="9">
        <v>1.0343966278318102</v>
      </c>
      <c r="JM43" s="9">
        <v>1.034939974959574</v>
      </c>
      <c r="JN43" s="9">
        <v>1.6234525564292631E-5</v>
      </c>
      <c r="JO43" s="6">
        <v>4</v>
      </c>
      <c r="JP43" s="6"/>
      <c r="JQ43" s="6"/>
      <c r="JR43" s="6"/>
      <c r="JS43" s="15">
        <v>36</v>
      </c>
      <c r="JT43" s="9">
        <v>0.60000000000000009</v>
      </c>
      <c r="JU43" s="9">
        <v>5.1514235442529164E-4</v>
      </c>
      <c r="JV43" s="9">
        <v>1.0344248326051486</v>
      </c>
      <c r="JW43" s="9">
        <v>1.034939974959574</v>
      </c>
      <c r="JX43" s="9">
        <v>1.5391802578556679E-5</v>
      </c>
      <c r="JY43" s="6">
        <v>4</v>
      </c>
      <c r="JZ43" s="6"/>
      <c r="KA43" s="6"/>
      <c r="KB43" s="6"/>
      <c r="KC43" s="15">
        <v>36</v>
      </c>
      <c r="KD43" s="9">
        <v>0.60000000000000009</v>
      </c>
      <c r="KE43" s="9">
        <v>5.1433187243280377E-4</v>
      </c>
      <c r="KF43" s="9">
        <v>1.0344256430871412</v>
      </c>
      <c r="KG43" s="9">
        <v>1.034939974959574</v>
      </c>
      <c r="KH43" s="9">
        <v>1.5367586400805643E-5</v>
      </c>
      <c r="KI43" s="6">
        <v>4</v>
      </c>
      <c r="KJ43" s="6"/>
      <c r="KK43" s="6"/>
      <c r="KL43" s="6"/>
      <c r="KM43" s="15">
        <v>36</v>
      </c>
      <c r="KN43" s="9">
        <v>0.60000000000000009</v>
      </c>
      <c r="KO43" s="9">
        <v>5.517761404857434E-4</v>
      </c>
      <c r="KP43" s="9">
        <v>1.0343881988190882</v>
      </c>
      <c r="KQ43" s="9">
        <v>1.034939974959574</v>
      </c>
      <c r="KR43" s="9">
        <v>1.6486373812903376E-5</v>
      </c>
      <c r="KS43" s="6">
        <v>4</v>
      </c>
      <c r="KT43" s="6"/>
      <c r="KU43" s="6"/>
      <c r="KV43" s="6"/>
      <c r="KW43" s="15">
        <v>36</v>
      </c>
      <c r="KX43" s="9">
        <v>0.60000000000000009</v>
      </c>
      <c r="KY43" s="9">
        <v>5.624745027865834E-4</v>
      </c>
      <c r="KZ43" s="9">
        <v>1.0343775004567874</v>
      </c>
      <c r="LA43" s="9">
        <v>1.034939974959574</v>
      </c>
      <c r="LB43" s="9">
        <v>1.6806027359217015E-5</v>
      </c>
      <c r="LC43" s="6">
        <v>4</v>
      </c>
    </row>
    <row r="44" spans="1:315">
      <c r="A44" s="6">
        <v>37</v>
      </c>
      <c r="B44">
        <v>3.1091395629994325E-2</v>
      </c>
      <c r="C44">
        <f>1-Table4689[[#This Row],[qx (tau)]]</f>
        <v>0.9689086043700057</v>
      </c>
      <c r="D44" s="6"/>
      <c r="E44" s="6"/>
      <c r="F44" s="6"/>
      <c r="G44" s="6"/>
      <c r="H44" s="15">
        <f t="shared" si="4"/>
        <v>37</v>
      </c>
      <c r="I44" s="9">
        <f t="shared" si="10"/>
        <v>0.62857142857142867</v>
      </c>
      <c r="J44" s="9" cm="1">
        <f t="array" ref="J44">VLOOKUP($G$13,'qx Malaria'!$B$62:$I$91,(N44),FALSE)/(1-nigeria!I44*INDEX($E$6:$G$11,N44,2))</f>
        <v>5.7961350820568704E-4</v>
      </c>
      <c r="K44" s="9">
        <f t="shared" si="9"/>
        <v>1.0658957319462141</v>
      </c>
      <c r="L44" s="9">
        <f t="shared" si="2"/>
        <v>1.0664753454544198</v>
      </c>
      <c r="M44" s="9">
        <f>(J44*Table4689[[#This Row],[qx (tau)]])/L44</f>
        <v>1.6897711675119245E-5</v>
      </c>
      <c r="N44" s="6">
        <f t="shared" si="3"/>
        <v>4</v>
      </c>
      <c r="P44" s="6"/>
      <c r="Q44" s="6"/>
      <c r="R44" s="6"/>
      <c r="S44" s="15">
        <v>37</v>
      </c>
      <c r="T44" s="9">
        <v>0.62857142857142867</v>
      </c>
      <c r="U44" s="9">
        <v>6.689775505371113E-4</v>
      </c>
      <c r="V44" s="9">
        <v>1.0658063679038827</v>
      </c>
      <c r="W44" s="9">
        <v>1.0664753454544198</v>
      </c>
      <c r="X44" s="9">
        <v>1.9502978460764428E-5</v>
      </c>
      <c r="Y44" s="6">
        <v>4</v>
      </c>
      <c r="Z44" s="6"/>
      <c r="AA44" s="6"/>
      <c r="AB44" s="6"/>
      <c r="AC44" s="15">
        <v>37</v>
      </c>
      <c r="AD44" s="9">
        <v>0.62857142857142867</v>
      </c>
      <c r="AE44" s="9">
        <v>6.8618221663082474E-4</v>
      </c>
      <c r="AF44" s="9">
        <v>1.0657891632377889</v>
      </c>
      <c r="AG44" s="9">
        <v>1.0664753454544198</v>
      </c>
      <c r="AH44" s="9">
        <v>2.0004553187720414E-5</v>
      </c>
      <c r="AI44" s="6">
        <v>4</v>
      </c>
      <c r="AJ44" s="6"/>
      <c r="AK44" s="6"/>
      <c r="AL44" s="6"/>
      <c r="AM44" s="15">
        <v>37</v>
      </c>
      <c r="AN44" s="9">
        <v>0.62857142857142867</v>
      </c>
      <c r="AO44" s="9">
        <v>7.122397691611093E-4</v>
      </c>
      <c r="AP44" s="9">
        <v>1.0657631056852586</v>
      </c>
      <c r="AQ44" s="9">
        <v>1.0664753454544196</v>
      </c>
      <c r="AR44" s="9">
        <v>2.0764219764469297E-5</v>
      </c>
      <c r="AS44" s="6">
        <v>4</v>
      </c>
      <c r="AT44" s="6"/>
      <c r="AU44" s="6"/>
      <c r="AV44" s="6"/>
      <c r="AW44" s="15">
        <v>37</v>
      </c>
      <c r="AX44" s="9">
        <v>0.62857142857142867</v>
      </c>
      <c r="AY44" s="9">
        <v>7.2660483017139425E-4</v>
      </c>
      <c r="AZ44" s="9">
        <v>1.0657487406242485</v>
      </c>
      <c r="BA44" s="9">
        <v>1.0664753454544198</v>
      </c>
      <c r="BB44" s="9">
        <v>2.1183010313189823E-5</v>
      </c>
      <c r="BC44" s="6">
        <v>4</v>
      </c>
      <c r="BD44" s="6"/>
      <c r="BE44" s="6"/>
      <c r="BF44" s="6"/>
      <c r="BG44" s="15">
        <v>37</v>
      </c>
      <c r="BH44" s="9">
        <v>0.62857142857142867</v>
      </c>
      <c r="BI44" s="9">
        <v>7.3612585898053667E-4</v>
      </c>
      <c r="BJ44" s="9">
        <v>1.0657392195954394</v>
      </c>
      <c r="BK44" s="9">
        <v>1.06647534545442</v>
      </c>
      <c r="BL44" s="9">
        <v>2.1460580793155758E-5</v>
      </c>
      <c r="BM44" s="6">
        <v>4</v>
      </c>
      <c r="BN44" s="6"/>
      <c r="BO44" s="6"/>
      <c r="BP44" s="6"/>
      <c r="BQ44" s="15">
        <v>37</v>
      </c>
      <c r="BR44" s="9">
        <v>0.62857142857142867</v>
      </c>
      <c r="BS44" s="9">
        <v>7.4648206575539334E-4</v>
      </c>
      <c r="BT44" s="9">
        <v>1.0657288633886643</v>
      </c>
      <c r="BU44" s="9">
        <v>1.0664753454544198</v>
      </c>
      <c r="BV44" s="9">
        <v>2.1762499560838008E-5</v>
      </c>
      <c r="BW44" s="6">
        <v>4</v>
      </c>
      <c r="BX44" s="6"/>
      <c r="BY44" s="6"/>
      <c r="BZ44" s="6"/>
      <c r="CA44" s="15">
        <v>37</v>
      </c>
      <c r="CB44" s="9">
        <v>0.62857142857142867</v>
      </c>
      <c r="CC44" s="9">
        <v>7.5232831151539304E-4</v>
      </c>
      <c r="CD44" s="9">
        <v>1.0657230171429044</v>
      </c>
      <c r="CE44" s="9">
        <v>1.0664753454544198</v>
      </c>
      <c r="CF44" s="9">
        <v>2.1932937574852177E-5</v>
      </c>
      <c r="CG44" s="6">
        <v>4</v>
      </c>
      <c r="CH44" s="6"/>
      <c r="CI44" s="6"/>
      <c r="CJ44" s="6"/>
      <c r="CK44" s="15">
        <v>37</v>
      </c>
      <c r="CL44" s="9">
        <v>0.62857142857142867</v>
      </c>
      <c r="CM44" s="9">
        <v>7.6151526913824982E-4</v>
      </c>
      <c r="CN44" s="9">
        <v>1.0657138301852818</v>
      </c>
      <c r="CO44" s="9">
        <v>1.06647534545442</v>
      </c>
      <c r="CP44" s="9">
        <v>2.2200768739731584E-5</v>
      </c>
      <c r="CQ44" s="6">
        <v>4</v>
      </c>
      <c r="CR44" s="6"/>
      <c r="CS44" s="6"/>
      <c r="CT44" s="6"/>
      <c r="CU44" s="15">
        <v>37</v>
      </c>
      <c r="CV44" s="9">
        <v>0.62857142857142867</v>
      </c>
      <c r="CW44" s="9">
        <v>7.6619226574624951E-4</v>
      </c>
      <c r="CX44" s="9">
        <v>1.0657091531886735</v>
      </c>
      <c r="CY44" s="9">
        <v>1.0664753454544198</v>
      </c>
      <c r="CZ44" s="9">
        <v>2.2337119150942923E-5</v>
      </c>
      <c r="DA44" s="6">
        <v>4</v>
      </c>
      <c r="DB44" s="6"/>
      <c r="DC44" s="6"/>
      <c r="DD44" s="6"/>
      <c r="DE44" s="15">
        <v>37</v>
      </c>
      <c r="DF44" s="9">
        <v>0.62857142857142867</v>
      </c>
      <c r="DG44" s="9">
        <v>7.6953297760910648E-4</v>
      </c>
      <c r="DH44" s="9">
        <v>1.0657058124768108</v>
      </c>
      <c r="DI44" s="9">
        <v>1.06647534545442</v>
      </c>
      <c r="DJ44" s="9">
        <v>2.2434512301808159E-5</v>
      </c>
      <c r="DK44" s="6">
        <v>4</v>
      </c>
      <c r="DL44" s="6"/>
      <c r="DM44" s="6"/>
      <c r="DN44" s="6"/>
      <c r="DO44" s="15">
        <v>37</v>
      </c>
      <c r="DP44" s="9">
        <v>0.62857142857142867</v>
      </c>
      <c r="DQ44" s="9">
        <v>8.029400962376765E-4</v>
      </c>
      <c r="DR44" s="9">
        <v>1.0656724053581821</v>
      </c>
      <c r="DS44" s="9">
        <v>1.0664753454544198</v>
      </c>
      <c r="DT44" s="9">
        <v>2.3408443810460577E-5</v>
      </c>
      <c r="DU44" s="6">
        <v>4</v>
      </c>
      <c r="DV44" s="6"/>
      <c r="DW44" s="6"/>
      <c r="DX44" s="6"/>
      <c r="DY44" s="15">
        <v>37</v>
      </c>
      <c r="DZ44" s="9">
        <v>0.62857142857142867</v>
      </c>
      <c r="EA44" s="9">
        <v>8.064478436936763E-4</v>
      </c>
      <c r="EB44" s="9">
        <v>1.065668897610726</v>
      </c>
      <c r="EC44" s="9">
        <v>1.0664753454544198</v>
      </c>
      <c r="ED44" s="9">
        <v>2.3510706618869076E-5</v>
      </c>
      <c r="EE44" s="6">
        <v>4</v>
      </c>
      <c r="EF44" s="6"/>
      <c r="EG44" s="6"/>
      <c r="EH44" s="6"/>
      <c r="EI44" s="15">
        <v>37</v>
      </c>
      <c r="EJ44" s="9">
        <v>0.62857142857142867</v>
      </c>
      <c r="EK44" s="9">
        <v>8.3785053520453174E-4</v>
      </c>
      <c r="EL44" s="9">
        <v>1.0656374949192153</v>
      </c>
      <c r="EM44" s="9">
        <v>1.0664753454544198</v>
      </c>
      <c r="EN44" s="9">
        <v>2.4426202237002331E-5</v>
      </c>
      <c r="EO44" s="6">
        <v>4</v>
      </c>
      <c r="EP44" s="6"/>
      <c r="EQ44" s="6"/>
      <c r="ER44" s="6"/>
      <c r="ES44" s="15">
        <v>37</v>
      </c>
      <c r="ET44" s="9">
        <v>0.62857142857142867</v>
      </c>
      <c r="EU44" s="9">
        <v>8.3885274876338892E-4</v>
      </c>
      <c r="EV44" s="9">
        <v>1.0656364927056565</v>
      </c>
      <c r="EW44" s="9">
        <v>1.06647534545442</v>
      </c>
      <c r="EX44" s="9">
        <v>2.4455420182261901E-5</v>
      </c>
      <c r="EY44" s="6">
        <v>4</v>
      </c>
      <c r="EZ44" s="6"/>
      <c r="FA44" s="6"/>
      <c r="FB44" s="6"/>
      <c r="FC44" s="15">
        <v>37</v>
      </c>
      <c r="FD44" s="9">
        <v>0.62857142857142867</v>
      </c>
      <c r="FE44" s="9">
        <v>8.3033393351310367E-4</v>
      </c>
      <c r="FF44" s="9">
        <v>1.0656450115209066</v>
      </c>
      <c r="FG44" s="9">
        <v>1.0664753454544198</v>
      </c>
      <c r="FH44" s="9">
        <v>2.4207067647555547E-5</v>
      </c>
      <c r="FI44" s="6">
        <v>4</v>
      </c>
      <c r="FJ44" s="6"/>
      <c r="FK44" s="6"/>
      <c r="FL44" s="6"/>
      <c r="FM44" s="15">
        <v>37</v>
      </c>
      <c r="FN44" s="9">
        <v>0.62857142857142867</v>
      </c>
      <c r="FO44" s="9">
        <v>8.4352974537138883E-4</v>
      </c>
      <c r="FP44" s="9">
        <v>1.0656318157090485</v>
      </c>
      <c r="FQ44" s="9">
        <v>1.06647534545442</v>
      </c>
      <c r="FR44" s="9">
        <v>2.4591770593473243E-5</v>
      </c>
      <c r="FS44" s="6">
        <v>4</v>
      </c>
      <c r="FT44" s="6"/>
      <c r="FU44" s="6"/>
      <c r="FV44" s="6"/>
      <c r="FW44" s="15">
        <v>37</v>
      </c>
      <c r="FX44" s="9">
        <v>0.62857142857142867</v>
      </c>
      <c r="FY44" s="9">
        <v>8.7910832671081571E-4</v>
      </c>
      <c r="FZ44" s="9">
        <v>1.065596237127709</v>
      </c>
      <c r="GA44" s="9">
        <v>1.0664753454544198</v>
      </c>
      <c r="GB44" s="9">
        <v>2.5629007650188061E-5</v>
      </c>
      <c r="GC44" s="6">
        <v>4</v>
      </c>
      <c r="GD44" s="6"/>
      <c r="GE44" s="6"/>
      <c r="GF44" s="6"/>
      <c r="GG44" s="15">
        <v>37</v>
      </c>
      <c r="GH44" s="9">
        <v>0.62857142857142867</v>
      </c>
      <c r="GI44" s="9">
        <v>8.6491030129367348E-4</v>
      </c>
      <c r="GJ44" s="9">
        <v>1.0656104351531261</v>
      </c>
      <c r="GK44" s="9">
        <v>1.0664753454544198</v>
      </c>
      <c r="GL44" s="9">
        <v>2.5215086759010788E-5</v>
      </c>
      <c r="GM44" s="6">
        <v>4</v>
      </c>
      <c r="GN44" s="6"/>
      <c r="GO44" s="6"/>
      <c r="GP44" s="6"/>
      <c r="GQ44" s="15">
        <v>37</v>
      </c>
      <c r="GR44" s="9">
        <v>0.62857142857142867</v>
      </c>
      <c r="GS44" s="9">
        <v>9.1335062330509965E-4</v>
      </c>
      <c r="GT44" s="9">
        <v>1.0655619948311148</v>
      </c>
      <c r="GU44" s="9">
        <v>1.0664753454544198</v>
      </c>
      <c r="GV44" s="9">
        <v>2.6627287446556772E-5</v>
      </c>
      <c r="GW44" s="6">
        <v>4</v>
      </c>
      <c r="GX44" s="6"/>
      <c r="GY44" s="6"/>
      <c r="GZ44" s="6"/>
      <c r="HA44" s="15">
        <v>37</v>
      </c>
      <c r="HB44" s="9">
        <v>0.62857142857142867</v>
      </c>
      <c r="HC44" s="9">
        <v>8.6440919451424489E-4</v>
      </c>
      <c r="HD44" s="9">
        <v>1.0656109362599058</v>
      </c>
      <c r="HE44" s="9">
        <v>1.06647534545442</v>
      </c>
      <c r="HF44" s="9">
        <v>2.5200477786380995E-5</v>
      </c>
      <c r="HG44" s="6">
        <v>4</v>
      </c>
      <c r="HH44" s="6"/>
      <c r="HI44" s="6"/>
      <c r="HJ44" s="6"/>
      <c r="HK44" s="15">
        <v>37</v>
      </c>
      <c r="HL44" s="9">
        <v>0.62857142857142867</v>
      </c>
      <c r="HM44" s="9">
        <v>8.0811819962510478E-4</v>
      </c>
      <c r="HN44" s="9">
        <v>1.0656672272547947</v>
      </c>
      <c r="HO44" s="9">
        <v>1.0664753454544198</v>
      </c>
      <c r="HP44" s="9">
        <v>2.3559403194301696E-5</v>
      </c>
      <c r="HQ44" s="6">
        <v>4</v>
      </c>
      <c r="HR44" s="6"/>
      <c r="HS44" s="6"/>
      <c r="HT44" s="6"/>
      <c r="HU44" s="15">
        <v>37</v>
      </c>
      <c r="HV44" s="9">
        <v>0.62857142857142867</v>
      </c>
      <c r="HW44" s="9">
        <v>7.4464467423082203E-4</v>
      </c>
      <c r="HX44" s="9">
        <v>1.0657307007801888</v>
      </c>
      <c r="HY44" s="9">
        <v>1.0664753454544196</v>
      </c>
      <c r="HZ44" s="9">
        <v>2.1708933327862129E-5</v>
      </c>
      <c r="IA44" s="6">
        <v>4</v>
      </c>
      <c r="IB44" s="6"/>
      <c r="IC44" s="6"/>
      <c r="ID44" s="6"/>
      <c r="IE44" s="15">
        <v>37</v>
      </c>
      <c r="IF44" s="9">
        <v>0.62857142857142867</v>
      </c>
      <c r="IG44" s="9">
        <v>6.7231826239996827E-4</v>
      </c>
      <c r="IH44" s="9">
        <v>1.0658030271920198</v>
      </c>
      <c r="II44" s="9">
        <v>1.0664753454544198</v>
      </c>
      <c r="IJ44" s="9">
        <v>1.9600371611629667E-5</v>
      </c>
      <c r="IK44" s="6">
        <v>4</v>
      </c>
      <c r="IL44" s="6"/>
      <c r="IM44" s="6"/>
      <c r="IN44" s="6"/>
      <c r="IO44" s="15">
        <v>37</v>
      </c>
      <c r="IP44" s="9">
        <v>0.62857142857142867</v>
      </c>
      <c r="IQ44" s="9">
        <v>6.1068212853025695E-4</v>
      </c>
      <c r="IR44" s="9">
        <v>1.0658646633258897</v>
      </c>
      <c r="IS44" s="9">
        <v>1.06647534545442</v>
      </c>
      <c r="IT44" s="9">
        <v>1.7803467978165973E-5</v>
      </c>
      <c r="IU44" s="6">
        <v>4</v>
      </c>
      <c r="IV44" s="6"/>
      <c r="IW44" s="6"/>
      <c r="IX44" s="6"/>
      <c r="IY44" s="15">
        <v>37</v>
      </c>
      <c r="IZ44" s="9">
        <v>0.62857142857142867</v>
      </c>
      <c r="JA44" s="9">
        <v>5.5973627262168783E-4</v>
      </c>
      <c r="JB44" s="9">
        <v>1.0659156091817981</v>
      </c>
      <c r="JC44" s="9">
        <v>1.0664753454544198</v>
      </c>
      <c r="JD44" s="9">
        <v>1.6318222427471056E-5</v>
      </c>
      <c r="JE44" s="6">
        <v>4</v>
      </c>
      <c r="JF44" s="6"/>
      <c r="JG44" s="6"/>
      <c r="JH44" s="6"/>
      <c r="JI44" s="15">
        <v>37</v>
      </c>
      <c r="JJ44" s="9">
        <v>0.62857142857142867</v>
      </c>
      <c r="JK44" s="9">
        <v>5.5990330821483077E-4</v>
      </c>
      <c r="JL44" s="9">
        <v>1.0659154421462049</v>
      </c>
      <c r="JM44" s="9">
        <v>1.0664753454544198</v>
      </c>
      <c r="JN44" s="9">
        <v>1.632309208501432E-5</v>
      </c>
      <c r="JO44" s="6">
        <v>4</v>
      </c>
      <c r="JP44" s="6"/>
      <c r="JQ44" s="6"/>
      <c r="JR44" s="6"/>
      <c r="JS44" s="15">
        <v>37</v>
      </c>
      <c r="JT44" s="9">
        <v>0.62857142857142867</v>
      </c>
      <c r="JU44" s="9">
        <v>5.30839115007975E-4</v>
      </c>
      <c r="JV44" s="9">
        <v>1.0659445063394117</v>
      </c>
      <c r="JW44" s="9">
        <v>1.0664753454544198</v>
      </c>
      <c r="JX44" s="9">
        <v>1.5475771672486727E-5</v>
      </c>
      <c r="JY44" s="6">
        <v>4</v>
      </c>
      <c r="JZ44" s="6"/>
      <c r="KA44" s="6"/>
      <c r="KB44" s="6"/>
      <c r="KC44" s="15">
        <v>37</v>
      </c>
      <c r="KD44" s="9">
        <v>0.62857142857142867</v>
      </c>
      <c r="KE44" s="9">
        <v>5.3000393704226076E-4</v>
      </c>
      <c r="KF44" s="9">
        <v>1.0659453415173776</v>
      </c>
      <c r="KG44" s="9">
        <v>1.0664753454544198</v>
      </c>
      <c r="KH44" s="9">
        <v>1.5451423384770421E-5</v>
      </c>
      <c r="KI44" s="6">
        <v>4</v>
      </c>
      <c r="KJ44" s="6"/>
      <c r="KK44" s="6"/>
      <c r="KL44" s="6"/>
      <c r="KM44" s="15">
        <v>37</v>
      </c>
      <c r="KN44" s="9">
        <v>0.62857142857142867</v>
      </c>
      <c r="KO44" s="9">
        <v>5.6858915905825885E-4</v>
      </c>
      <c r="KP44" s="9">
        <v>1.0659067562953615</v>
      </c>
      <c r="KQ44" s="9">
        <v>1.0664753454544198</v>
      </c>
      <c r="KR44" s="9">
        <v>1.6576314277263947E-5</v>
      </c>
      <c r="KS44" s="6">
        <v>4</v>
      </c>
      <c r="KT44" s="6"/>
      <c r="KU44" s="6"/>
      <c r="KV44" s="6"/>
      <c r="KW44" s="15">
        <v>37</v>
      </c>
      <c r="KX44" s="9">
        <v>0.62857142857142867</v>
      </c>
      <c r="KY44" s="9">
        <v>5.7961350820568704E-4</v>
      </c>
      <c r="KZ44" s="9">
        <v>1.0658957319462141</v>
      </c>
      <c r="LA44" s="9">
        <v>1.0664753454544198</v>
      </c>
      <c r="LB44" s="9">
        <v>1.6897711675119245E-5</v>
      </c>
      <c r="LC44" s="6">
        <v>4</v>
      </c>
    </row>
    <row r="45" spans="1:315">
      <c r="A45" s="6">
        <v>38</v>
      </c>
      <c r="B45">
        <v>3.126115099633206E-2</v>
      </c>
      <c r="C45">
        <f>1-Table4689[[#This Row],[qx (tau)]]</f>
        <v>0.96873884900366791</v>
      </c>
      <c r="D45" s="6"/>
      <c r="E45" s="6"/>
      <c r="F45" s="6"/>
      <c r="G45" s="6"/>
      <c r="H45" s="15">
        <f t="shared" si="4"/>
        <v>38</v>
      </c>
      <c r="I45" s="9">
        <f t="shared" si="10"/>
        <v>0.65714285714285725</v>
      </c>
      <c r="J45" s="9" cm="1">
        <f t="array" ref="J45">VLOOKUP($G$13,'qx Malaria'!$B$62:$I$91,(N45),FALSE)/(1-nigeria!I45*INDEX($E$6:$G$11,N45,2))</f>
        <v>5.9782981560925355E-4</v>
      </c>
      <c r="K45" s="9">
        <f t="shared" si="9"/>
        <v>1.0993950966752906</v>
      </c>
      <c r="L45" s="9">
        <f t="shared" si="2"/>
        <v>1.0999929264908999</v>
      </c>
      <c r="M45" s="9">
        <f>(J45*Table4689[[#This Row],[qx (tau)]])/L45</f>
        <v>1.6989971195078263E-5</v>
      </c>
      <c r="N45" s="6">
        <f t="shared" si="3"/>
        <v>4</v>
      </c>
      <c r="P45" s="6"/>
      <c r="Q45" s="6"/>
      <c r="R45" s="6"/>
      <c r="S45" s="15">
        <v>38</v>
      </c>
      <c r="T45" s="9">
        <v>0.65714285714285725</v>
      </c>
      <c r="U45" s="9">
        <v>6.9000242406774067E-4</v>
      </c>
      <c r="V45" s="9">
        <v>1.0993029240668319</v>
      </c>
      <c r="W45" s="9">
        <v>1.0999929264908996</v>
      </c>
      <c r="X45" s="9">
        <v>1.9609462431207043E-5</v>
      </c>
      <c r="Y45" s="6">
        <v>4</v>
      </c>
      <c r="Z45" s="6"/>
      <c r="AA45" s="6"/>
      <c r="AB45" s="6"/>
      <c r="AC45" s="15">
        <v>38</v>
      </c>
      <c r="AD45" s="9">
        <v>0.65714285714285725</v>
      </c>
      <c r="AE45" s="9">
        <v>7.0774780476161759E-4</v>
      </c>
      <c r="AF45" s="9">
        <v>1.099285178686138</v>
      </c>
      <c r="AG45" s="9">
        <v>1.0999929264908996</v>
      </c>
      <c r="AH45" s="9">
        <v>2.0113775697228098E-5</v>
      </c>
      <c r="AI45" s="6">
        <v>4</v>
      </c>
      <c r="AJ45" s="6"/>
      <c r="AK45" s="6"/>
      <c r="AL45" s="6"/>
      <c r="AM45" s="15">
        <v>38</v>
      </c>
      <c r="AN45" s="9">
        <v>0.65714285714285725</v>
      </c>
      <c r="AO45" s="9">
        <v>7.3462430367661577E-4</v>
      </c>
      <c r="AP45" s="9">
        <v>1.0992583021872231</v>
      </c>
      <c r="AQ45" s="9">
        <v>1.0999929264908996</v>
      </c>
      <c r="AR45" s="9">
        <v>2.0877589964211446E-5</v>
      </c>
      <c r="AS45" s="6">
        <v>4</v>
      </c>
      <c r="AT45" s="6"/>
      <c r="AU45" s="6"/>
      <c r="AV45" s="6"/>
      <c r="AW45" s="15">
        <v>38</v>
      </c>
      <c r="AX45" s="9">
        <v>0.65714285714285725</v>
      </c>
      <c r="AY45" s="9">
        <v>7.494408351297558E-4</v>
      </c>
      <c r="AZ45" s="9">
        <v>1.09924348565577</v>
      </c>
      <c r="BA45" s="9">
        <v>1.0999929264908999</v>
      </c>
      <c r="BB45" s="9">
        <v>2.1298667060112515E-5</v>
      </c>
      <c r="BC45" s="6">
        <v>4</v>
      </c>
      <c r="BD45" s="6"/>
      <c r="BE45" s="6"/>
      <c r="BF45" s="6"/>
      <c r="BG45" s="15">
        <v>38</v>
      </c>
      <c r="BH45" s="9">
        <v>0.65714285714285725</v>
      </c>
      <c r="BI45" s="9">
        <v>7.5926109434869737E-4</v>
      </c>
      <c r="BJ45" s="9">
        <v>1.0992336653965511</v>
      </c>
      <c r="BK45" s="9">
        <v>1.0999929264908999</v>
      </c>
      <c r="BL45" s="9">
        <v>2.1577753042279504E-5</v>
      </c>
      <c r="BM45" s="6">
        <v>4</v>
      </c>
      <c r="BN45" s="6"/>
      <c r="BO45" s="6"/>
      <c r="BP45" s="6"/>
      <c r="BQ45" s="15">
        <v>38</v>
      </c>
      <c r="BR45" s="9">
        <v>0.65714285714285725</v>
      </c>
      <c r="BS45" s="9">
        <v>7.699427798149146E-4</v>
      </c>
      <c r="BT45" s="9">
        <v>1.0992229837110847</v>
      </c>
      <c r="BU45" s="9">
        <v>1.0999929264908996</v>
      </c>
      <c r="BV45" s="9">
        <v>2.1881320250952377E-5</v>
      </c>
      <c r="BW45" s="6">
        <v>4</v>
      </c>
      <c r="BX45" s="6"/>
      <c r="BY45" s="6"/>
      <c r="BZ45" s="6"/>
      <c r="CA45" s="15">
        <v>38</v>
      </c>
      <c r="CB45" s="9">
        <v>0.65714285714285725</v>
      </c>
      <c r="CC45" s="9">
        <v>7.7597276354584373E-4</v>
      </c>
      <c r="CD45" s="9">
        <v>1.099216953727354</v>
      </c>
      <c r="CE45" s="9">
        <v>1.0999929264908999</v>
      </c>
      <c r="CF45" s="9">
        <v>2.2052688836493513E-5</v>
      </c>
      <c r="CG45" s="6">
        <v>4</v>
      </c>
      <c r="CH45" s="6"/>
      <c r="CI45" s="6"/>
      <c r="CJ45" s="6"/>
      <c r="CK45" s="15">
        <v>38</v>
      </c>
      <c r="CL45" s="9">
        <v>0.65714285714285725</v>
      </c>
      <c r="CM45" s="9">
        <v>7.8544845226587515E-4</v>
      </c>
      <c r="CN45" s="9">
        <v>1.0992074780386338</v>
      </c>
      <c r="CO45" s="9">
        <v>1.0999929264908996</v>
      </c>
      <c r="CP45" s="9">
        <v>2.2321982328058159E-5</v>
      </c>
      <c r="CQ45" s="6">
        <v>4</v>
      </c>
      <c r="CR45" s="6"/>
      <c r="CS45" s="6"/>
      <c r="CT45" s="6"/>
      <c r="CU45" s="15">
        <v>38</v>
      </c>
      <c r="CV45" s="9">
        <v>0.65714285714285725</v>
      </c>
      <c r="CW45" s="9">
        <v>7.9027243925061826E-4</v>
      </c>
      <c r="CX45" s="9">
        <v>1.0992026540516491</v>
      </c>
      <c r="CY45" s="9">
        <v>1.0999929264908996</v>
      </c>
      <c r="CZ45" s="9">
        <v>2.2459077196491061E-5</v>
      </c>
      <c r="DA45" s="6">
        <v>4</v>
      </c>
      <c r="DB45" s="6"/>
      <c r="DC45" s="6"/>
      <c r="DD45" s="6"/>
      <c r="DE45" s="15">
        <v>38</v>
      </c>
      <c r="DF45" s="9">
        <v>0.65714285714285725</v>
      </c>
      <c r="DG45" s="9">
        <v>7.9371814423972065E-4</v>
      </c>
      <c r="DH45" s="9">
        <v>1.09919920834666</v>
      </c>
      <c r="DI45" s="9">
        <v>1.0999929264908996</v>
      </c>
      <c r="DJ45" s="9">
        <v>2.2557002102514571E-5</v>
      </c>
      <c r="DK45" s="6">
        <v>4</v>
      </c>
      <c r="DL45" s="6"/>
      <c r="DM45" s="6"/>
      <c r="DN45" s="6"/>
      <c r="DO45" s="15">
        <v>38</v>
      </c>
      <c r="DP45" s="9">
        <v>0.65714285714285725</v>
      </c>
      <c r="DQ45" s="9">
        <v>8.2817519413074393E-4</v>
      </c>
      <c r="DR45" s="9">
        <v>1.099164751296769</v>
      </c>
      <c r="DS45" s="9">
        <v>1.0999929264908999</v>
      </c>
      <c r="DT45" s="9">
        <v>2.3536251162749622E-5</v>
      </c>
      <c r="DU45" s="6">
        <v>4</v>
      </c>
      <c r="DV45" s="6"/>
      <c r="DW45" s="6"/>
      <c r="DX45" s="6"/>
      <c r="DY45" s="15">
        <v>38</v>
      </c>
      <c r="DZ45" s="9">
        <v>0.65714285714285725</v>
      </c>
      <c r="EA45" s="9">
        <v>8.3179318436930145E-4</v>
      </c>
      <c r="EB45" s="9">
        <v>1.0991611333065303</v>
      </c>
      <c r="EC45" s="9">
        <v>1.0999929264908996</v>
      </c>
      <c r="ED45" s="9">
        <v>2.363907231407431E-5</v>
      </c>
      <c r="EE45" s="6">
        <v>4</v>
      </c>
      <c r="EF45" s="6"/>
      <c r="EG45" s="6"/>
      <c r="EH45" s="6"/>
      <c r="EI45" s="15">
        <v>38</v>
      </c>
      <c r="EJ45" s="9">
        <v>0.65714285714285725</v>
      </c>
      <c r="EK45" s="9">
        <v>8.6418281126686316E-4</v>
      </c>
      <c r="EL45" s="9">
        <v>1.0991287436796329</v>
      </c>
      <c r="EM45" s="9">
        <v>1.0999929264908996</v>
      </c>
      <c r="EN45" s="9">
        <v>2.4559566430695262E-5</v>
      </c>
      <c r="EO45" s="6">
        <v>4</v>
      </c>
      <c r="EP45" s="6"/>
      <c r="EQ45" s="6"/>
      <c r="ER45" s="6"/>
      <c r="ES45" s="15">
        <v>38</v>
      </c>
      <c r="ET45" s="9">
        <v>0.65714285714285725</v>
      </c>
      <c r="EU45" s="9">
        <v>8.6521652276359384E-4</v>
      </c>
      <c r="EV45" s="9">
        <v>1.099127709968136</v>
      </c>
      <c r="EW45" s="9">
        <v>1.0999929264908996</v>
      </c>
      <c r="EX45" s="9">
        <v>2.4588943902502315E-5</v>
      </c>
      <c r="EY45" s="6">
        <v>4</v>
      </c>
      <c r="EZ45" s="6"/>
      <c r="FA45" s="6"/>
      <c r="FB45" s="6"/>
      <c r="FC45" s="15">
        <v>38</v>
      </c>
      <c r="FD45" s="9">
        <v>0.65714285714285725</v>
      </c>
      <c r="FE45" s="9">
        <v>8.5642997504138294E-4</v>
      </c>
      <c r="FF45" s="9">
        <v>1.0991364965158583</v>
      </c>
      <c r="FG45" s="9">
        <v>1.0999929264908996</v>
      </c>
      <c r="FH45" s="9">
        <v>2.4339235392142375E-5</v>
      </c>
      <c r="FI45" s="6">
        <v>4</v>
      </c>
      <c r="FJ45" s="6"/>
      <c r="FK45" s="6"/>
      <c r="FL45" s="6"/>
      <c r="FM45" s="15">
        <v>38</v>
      </c>
      <c r="FN45" s="9">
        <v>0.65714285714285725</v>
      </c>
      <c r="FO45" s="9">
        <v>8.7004050974833717E-4</v>
      </c>
      <c r="FP45" s="9">
        <v>1.0991228859811515</v>
      </c>
      <c r="FQ45" s="9">
        <v>1.0999929264908999</v>
      </c>
      <c r="FR45" s="9">
        <v>2.472603877093522E-5</v>
      </c>
      <c r="FS45" s="6">
        <v>4</v>
      </c>
      <c r="FT45" s="6"/>
      <c r="FU45" s="6"/>
      <c r="FV45" s="6"/>
      <c r="FW45" s="15">
        <v>38</v>
      </c>
      <c r="FX45" s="9">
        <v>0.65714285714285725</v>
      </c>
      <c r="FY45" s="9">
        <v>9.0673726788227703E-4</v>
      </c>
      <c r="FZ45" s="9">
        <v>1.0990861892230175</v>
      </c>
      <c r="GA45" s="9">
        <v>1.0999929264908999</v>
      </c>
      <c r="GB45" s="9">
        <v>2.5768939020085557E-5</v>
      </c>
      <c r="GC45" s="6">
        <v>4</v>
      </c>
      <c r="GD45" s="6"/>
      <c r="GE45" s="6"/>
      <c r="GF45" s="6"/>
      <c r="GG45" s="15">
        <v>38</v>
      </c>
      <c r="GH45" s="9">
        <v>0.65714285714285725</v>
      </c>
      <c r="GI45" s="9">
        <v>8.9209302167859203E-4</v>
      </c>
      <c r="GJ45" s="9">
        <v>1.0991008334692212</v>
      </c>
      <c r="GK45" s="9">
        <v>1.0999929264908999</v>
      </c>
      <c r="GL45" s="9">
        <v>2.5352758169485656E-5</v>
      </c>
      <c r="GM45" s="6">
        <v>4</v>
      </c>
      <c r="GN45" s="6"/>
      <c r="GO45" s="6"/>
      <c r="GP45" s="6"/>
      <c r="GQ45" s="15">
        <v>38</v>
      </c>
      <c r="GR45" s="9">
        <v>0.65714285714285725</v>
      </c>
      <c r="GS45" s="9">
        <v>9.4205574402057575E-4</v>
      </c>
      <c r="GT45" s="9">
        <v>1.0990508707468791</v>
      </c>
      <c r="GU45" s="9">
        <v>1.0999929264908996</v>
      </c>
      <c r="GV45" s="9">
        <v>2.6772669306826495E-5</v>
      </c>
      <c r="GW45" s="6">
        <v>4</v>
      </c>
      <c r="GX45" s="6"/>
      <c r="GY45" s="6"/>
      <c r="GZ45" s="6"/>
      <c r="HA45" s="15">
        <v>38</v>
      </c>
      <c r="HB45" s="9">
        <v>0.65714285714285725</v>
      </c>
      <c r="HC45" s="9">
        <v>8.9157616593022663E-4</v>
      </c>
      <c r="HD45" s="9">
        <v>1.0991013503249696</v>
      </c>
      <c r="HE45" s="9">
        <v>1.0999929264908999</v>
      </c>
      <c r="HF45" s="9">
        <v>2.5338069433582128E-5</v>
      </c>
      <c r="HG45" s="6">
        <v>4</v>
      </c>
      <c r="HH45" s="6"/>
      <c r="HI45" s="6"/>
      <c r="HJ45" s="6"/>
      <c r="HK45" s="15">
        <v>38</v>
      </c>
      <c r="HL45" s="9">
        <v>0.65714285714285725</v>
      </c>
      <c r="HM45" s="9">
        <v>8.3351603686385265E-4</v>
      </c>
      <c r="HN45" s="9">
        <v>1.0991594104540359</v>
      </c>
      <c r="HO45" s="9">
        <v>1.0999929264908996</v>
      </c>
      <c r="HP45" s="9">
        <v>2.3688034767086065E-5</v>
      </c>
      <c r="HQ45" s="6">
        <v>4</v>
      </c>
      <c r="HR45" s="6"/>
      <c r="HS45" s="6"/>
      <c r="HT45" s="6"/>
      <c r="HU45" s="15">
        <v>38</v>
      </c>
      <c r="HV45" s="9">
        <v>0.65714285714285725</v>
      </c>
      <c r="HW45" s="9">
        <v>7.6804764207090838E-4</v>
      </c>
      <c r="HX45" s="9">
        <v>1.0992248788488288</v>
      </c>
      <c r="HY45" s="9">
        <v>1.0999929264908996</v>
      </c>
      <c r="HZ45" s="9">
        <v>2.1827461552639451E-5</v>
      </c>
      <c r="IA45" s="6">
        <v>4</v>
      </c>
      <c r="IB45" s="6"/>
      <c r="IC45" s="6"/>
      <c r="ID45" s="6"/>
      <c r="IE45" s="15">
        <v>38</v>
      </c>
      <c r="IF45" s="9">
        <v>0.65714285714285725</v>
      </c>
      <c r="IG45" s="9">
        <v>6.9344812905684306E-4</v>
      </c>
      <c r="IH45" s="9">
        <v>1.0992994783618428</v>
      </c>
      <c r="II45" s="9">
        <v>1.0999929264908996</v>
      </c>
      <c r="IJ45" s="9">
        <v>1.9707387337230554E-5</v>
      </c>
      <c r="IK45" s="6">
        <v>4</v>
      </c>
      <c r="IL45" s="6"/>
      <c r="IM45" s="6"/>
      <c r="IN45" s="6"/>
      <c r="IO45" s="15">
        <v>38</v>
      </c>
      <c r="IP45" s="9">
        <v>0.65714285714285725</v>
      </c>
      <c r="IQ45" s="9">
        <v>6.2987487200790511E-4</v>
      </c>
      <c r="IR45" s="9">
        <v>1.0993630516188919</v>
      </c>
      <c r="IS45" s="9">
        <v>1.0999929264908999</v>
      </c>
      <c r="IT45" s="9">
        <v>1.7900672821096862E-5</v>
      </c>
      <c r="IU45" s="6">
        <v>4</v>
      </c>
      <c r="IV45" s="6"/>
      <c r="IW45" s="6"/>
      <c r="IX45" s="6"/>
      <c r="IY45" s="15">
        <v>38</v>
      </c>
      <c r="IZ45" s="9">
        <v>0.65714285714285725</v>
      </c>
      <c r="JA45" s="9">
        <v>5.7732787092409454E-4</v>
      </c>
      <c r="JB45" s="9">
        <v>1.0994155986199756</v>
      </c>
      <c r="JC45" s="9">
        <v>1.0999929264908996</v>
      </c>
      <c r="JD45" s="9">
        <v>1.6407318004238401E-5</v>
      </c>
      <c r="JE45" s="6">
        <v>4</v>
      </c>
      <c r="JF45" s="6"/>
      <c r="JG45" s="6"/>
      <c r="JH45" s="6"/>
      <c r="JI45" s="15">
        <v>38</v>
      </c>
      <c r="JJ45" s="9">
        <v>0.65714285714285725</v>
      </c>
      <c r="JK45" s="9">
        <v>5.7750015617354978E-4</v>
      </c>
      <c r="JL45" s="9">
        <v>1.0994154263347262</v>
      </c>
      <c r="JM45" s="9">
        <v>1.0999929264908999</v>
      </c>
      <c r="JN45" s="9">
        <v>1.6412214249539576E-5</v>
      </c>
      <c r="JO45" s="6">
        <v>4</v>
      </c>
      <c r="JP45" s="6"/>
      <c r="JQ45" s="6"/>
      <c r="JR45" s="6"/>
      <c r="JS45" s="15">
        <v>38</v>
      </c>
      <c r="JT45" s="9">
        <v>0.65714285714285725</v>
      </c>
      <c r="JU45" s="9">
        <v>5.4752252276835957E-4</v>
      </c>
      <c r="JV45" s="9">
        <v>1.0994454039681314</v>
      </c>
      <c r="JW45" s="9">
        <v>1.0999929264908999</v>
      </c>
      <c r="JX45" s="9">
        <v>1.5560267567135078E-5</v>
      </c>
      <c r="JY45" s="6">
        <v>4</v>
      </c>
      <c r="JZ45" s="6"/>
      <c r="KA45" s="6"/>
      <c r="KB45" s="6"/>
      <c r="KC45" s="15">
        <v>38</v>
      </c>
      <c r="KD45" s="9">
        <v>0.65714285714285725</v>
      </c>
      <c r="KE45" s="9">
        <v>5.4666109652108392E-4</v>
      </c>
      <c r="KF45" s="9">
        <v>1.0994462653943786</v>
      </c>
      <c r="KG45" s="9">
        <v>1.0999929264908996</v>
      </c>
      <c r="KH45" s="9">
        <v>1.55357863406292E-5</v>
      </c>
      <c r="KI45" s="6">
        <v>4</v>
      </c>
      <c r="KJ45" s="6"/>
      <c r="KK45" s="6"/>
      <c r="KL45" s="6"/>
      <c r="KM45" s="15">
        <v>38</v>
      </c>
      <c r="KN45" s="9">
        <v>0.65714285714285725</v>
      </c>
      <c r="KO45" s="9">
        <v>5.864589891452157E-4</v>
      </c>
      <c r="KP45" s="9">
        <v>1.0994064675017545</v>
      </c>
      <c r="KQ45" s="9">
        <v>1.0999929264908996</v>
      </c>
      <c r="KR45" s="9">
        <v>1.6666819005200691E-5</v>
      </c>
      <c r="KS45" s="6">
        <v>4</v>
      </c>
      <c r="KT45" s="6"/>
      <c r="KU45" s="6"/>
      <c r="KV45" s="6"/>
      <c r="KW45" s="15">
        <v>38</v>
      </c>
      <c r="KX45" s="9">
        <v>0.65714285714285725</v>
      </c>
      <c r="KY45" s="9">
        <v>5.9782981560925355E-4</v>
      </c>
      <c r="KZ45" s="9">
        <v>1.0993950966752906</v>
      </c>
      <c r="LA45" s="9">
        <v>1.0999929264908999</v>
      </c>
      <c r="LB45" s="9">
        <v>1.6989971195078263E-5</v>
      </c>
      <c r="LC45" s="6">
        <v>4</v>
      </c>
    </row>
    <row r="46" spans="1:315">
      <c r="A46" s="6">
        <v>39</v>
      </c>
      <c r="B46">
        <v>3.1406007013921731E-2</v>
      </c>
      <c r="C46">
        <f>1-Table4689[[#This Row],[qx (tau)]]</f>
        <v>0.96859399298607829</v>
      </c>
      <c r="D46" s="6"/>
      <c r="E46" s="6"/>
      <c r="F46" s="6"/>
      <c r="G46" s="6"/>
      <c r="H46" s="15">
        <f t="shared" si="4"/>
        <v>39</v>
      </c>
      <c r="I46" s="9">
        <f t="shared" si="10"/>
        <v>0.68571428571428583</v>
      </c>
      <c r="J46" s="9" cm="1">
        <f t="array" ref="J46">VLOOKUP($G$13,'qx Malaria'!$B$62:$I$91,(N46),FALSE)/(1-nigeria!I46*INDEX($E$6:$G$11,N46,2))</f>
        <v>6.1722829440572023E-4</v>
      </c>
      <c r="K46" s="9">
        <f t="shared" si="9"/>
        <v>1.1350684470418342</v>
      </c>
      <c r="L46" s="9">
        <f t="shared" si="2"/>
        <v>1.1356856753362399</v>
      </c>
      <c r="M46" s="9">
        <f>(J46*Table4689[[#This Row],[qx (tau)]])/L46</f>
        <v>1.7068698288862205E-5</v>
      </c>
      <c r="N46" s="6">
        <f t="shared" si="3"/>
        <v>4</v>
      </c>
      <c r="P46" s="6"/>
      <c r="Q46" s="6"/>
      <c r="R46" s="6"/>
      <c r="S46" s="15">
        <v>39</v>
      </c>
      <c r="T46" s="9">
        <v>0.68571428571428583</v>
      </c>
      <c r="U46" s="9">
        <v>7.1239173460948396E-4</v>
      </c>
      <c r="V46" s="9">
        <v>1.1349732836016304</v>
      </c>
      <c r="W46" s="9">
        <v>1.1356856753362399</v>
      </c>
      <c r="X46" s="9">
        <v>1.970032756394615E-5</v>
      </c>
      <c r="Y46" s="6">
        <v>4</v>
      </c>
      <c r="Z46" s="6"/>
      <c r="AA46" s="6"/>
      <c r="AB46" s="6"/>
      <c r="AC46" s="15">
        <v>39</v>
      </c>
      <c r="AD46" s="9">
        <v>0.68571428571428583</v>
      </c>
      <c r="AE46" s="9">
        <v>7.3071292029357302E-4</v>
      </c>
      <c r="AF46" s="9">
        <v>1.1349549624159463</v>
      </c>
      <c r="AG46" s="9">
        <v>1.1356856753362399</v>
      </c>
      <c r="AH46" s="9">
        <v>2.0206977686065112E-5</v>
      </c>
      <c r="AI46" s="6">
        <v>4</v>
      </c>
      <c r="AJ46" s="6"/>
      <c r="AK46" s="6"/>
      <c r="AL46" s="6"/>
      <c r="AM46" s="15">
        <v>39</v>
      </c>
      <c r="AN46" s="9">
        <v>0.68571428571428583</v>
      </c>
      <c r="AO46" s="9">
        <v>7.5846151220345564E-4</v>
      </c>
      <c r="AP46" s="9">
        <v>1.1349272138240365</v>
      </c>
      <c r="AQ46" s="9">
        <v>1.1356856753362399</v>
      </c>
      <c r="AR46" s="9">
        <v>2.0974331269080244E-5</v>
      </c>
      <c r="AS46" s="6">
        <v>4</v>
      </c>
      <c r="AT46" s="6"/>
      <c r="AU46" s="6"/>
      <c r="AV46" s="6"/>
      <c r="AW46" s="15">
        <v>39</v>
      </c>
      <c r="AX46" s="9">
        <v>0.68571428571428583</v>
      </c>
      <c r="AY46" s="9">
        <v>7.7375881287172418E-4</v>
      </c>
      <c r="AZ46" s="9">
        <v>1.1349119165233683</v>
      </c>
      <c r="BA46" s="9">
        <v>1.1356856753362401</v>
      </c>
      <c r="BB46" s="9">
        <v>2.1397359526383455E-5</v>
      </c>
      <c r="BC46" s="6">
        <v>4</v>
      </c>
      <c r="BD46" s="6"/>
      <c r="BE46" s="6"/>
      <c r="BF46" s="6"/>
      <c r="BG46" s="15">
        <v>39</v>
      </c>
      <c r="BH46" s="9">
        <v>0.68571428571428583</v>
      </c>
      <c r="BI46" s="9">
        <v>7.8389772145418121E-4</v>
      </c>
      <c r="BJ46" s="9">
        <v>1.1349017776147858</v>
      </c>
      <c r="BK46" s="9">
        <v>1.1356856753362401</v>
      </c>
      <c r="BL46" s="9">
        <v>2.1677738720177439E-5</v>
      </c>
      <c r="BM46" s="6">
        <v>4</v>
      </c>
      <c r="BN46" s="6"/>
      <c r="BO46" s="6"/>
      <c r="BP46" s="6"/>
      <c r="BQ46" s="15">
        <v>39</v>
      </c>
      <c r="BR46" s="9">
        <v>0.68571428571428583</v>
      </c>
      <c r="BS46" s="9">
        <v>7.9492600798246782E-4</v>
      </c>
      <c r="BT46" s="9">
        <v>1.1348907493282574</v>
      </c>
      <c r="BU46" s="9">
        <v>1.1356856753362399</v>
      </c>
      <c r="BV46" s="9">
        <v>2.1982712580093717E-5</v>
      </c>
      <c r="BW46" s="6">
        <v>4</v>
      </c>
      <c r="BX46" s="6"/>
      <c r="BY46" s="6"/>
      <c r="BZ46" s="6"/>
      <c r="CA46" s="15">
        <v>39</v>
      </c>
      <c r="CB46" s="9">
        <v>0.68571428571428583</v>
      </c>
      <c r="CC46" s="9">
        <v>8.0115165360327486E-4</v>
      </c>
      <c r="CD46" s="9">
        <v>1.1348845236826368</v>
      </c>
      <c r="CE46" s="9">
        <v>1.1356856753362401</v>
      </c>
      <c r="CF46" s="9">
        <v>2.2154875242949671E-5</v>
      </c>
      <c r="CG46" s="6">
        <v>4</v>
      </c>
      <c r="CH46" s="6"/>
      <c r="CI46" s="6"/>
      <c r="CJ46" s="6"/>
      <c r="CK46" s="15">
        <v>39</v>
      </c>
      <c r="CL46" s="9">
        <v>0.68571428571428583</v>
      </c>
      <c r="CM46" s="9">
        <v>8.1093481100740015E-4</v>
      </c>
      <c r="CN46" s="9">
        <v>1.1348747405252326</v>
      </c>
      <c r="CO46" s="9">
        <v>1.1356856753362401</v>
      </c>
      <c r="CP46" s="9">
        <v>2.2425416570294752E-5</v>
      </c>
      <c r="CQ46" s="6">
        <v>4</v>
      </c>
      <c r="CR46" s="6"/>
      <c r="CS46" s="6"/>
      <c r="CT46" s="6"/>
      <c r="CU46" s="15">
        <v>39</v>
      </c>
      <c r="CV46" s="9">
        <v>0.68571428571428583</v>
      </c>
      <c r="CW46" s="9">
        <v>8.1591532750404565E-4</v>
      </c>
      <c r="CX46" s="9">
        <v>1.1348697600087359</v>
      </c>
      <c r="CY46" s="9">
        <v>1.1356856753362399</v>
      </c>
      <c r="CZ46" s="9">
        <v>2.2563146700579518E-5</v>
      </c>
      <c r="DA46" s="6">
        <v>4</v>
      </c>
      <c r="DB46" s="6"/>
      <c r="DC46" s="6"/>
      <c r="DD46" s="6"/>
      <c r="DE46" s="15">
        <v>39</v>
      </c>
      <c r="DF46" s="9">
        <v>0.68571428571428583</v>
      </c>
      <c r="DG46" s="9">
        <v>8.1947283928736391E-4</v>
      </c>
      <c r="DH46" s="9">
        <v>1.1348662024969527</v>
      </c>
      <c r="DI46" s="9">
        <v>1.1356856753362401</v>
      </c>
      <c r="DJ46" s="9">
        <v>2.2661525365068634E-5</v>
      </c>
      <c r="DK46" s="6">
        <v>4</v>
      </c>
      <c r="DL46" s="6"/>
      <c r="DM46" s="6"/>
      <c r="DN46" s="6"/>
      <c r="DO46" s="15">
        <v>39</v>
      </c>
      <c r="DP46" s="9">
        <v>0.68571428571428583</v>
      </c>
      <c r="DQ46" s="9">
        <v>8.5504795712054672E-4</v>
      </c>
      <c r="DR46" s="9">
        <v>1.1348306273791193</v>
      </c>
      <c r="DS46" s="9">
        <v>1.1356856753362399</v>
      </c>
      <c r="DT46" s="9">
        <v>2.3645312009959835E-5</v>
      </c>
      <c r="DU46" s="6">
        <v>4</v>
      </c>
      <c r="DV46" s="6"/>
      <c r="DW46" s="6"/>
      <c r="DX46" s="6"/>
      <c r="DY46" s="15">
        <v>39</v>
      </c>
      <c r="DZ46" s="9">
        <v>0.68571428571428583</v>
      </c>
      <c r="EA46" s="9">
        <v>8.587833444930309E-4</v>
      </c>
      <c r="EB46" s="9">
        <v>1.1348268919917468</v>
      </c>
      <c r="EC46" s="9">
        <v>1.1356856753362399</v>
      </c>
      <c r="ED46" s="9">
        <v>2.374860960767341E-5</v>
      </c>
      <c r="EE46" s="6">
        <v>4</v>
      </c>
      <c r="EF46" s="6"/>
      <c r="EG46" s="6"/>
      <c r="EH46" s="6"/>
      <c r="EI46" s="15">
        <v>39</v>
      </c>
      <c r="EJ46" s="9">
        <v>0.68571428571428583</v>
      </c>
      <c r="EK46" s="9">
        <v>8.9222395525622258E-4</v>
      </c>
      <c r="EL46" s="9">
        <v>1.1347934513809836</v>
      </c>
      <c r="EM46" s="9">
        <v>1.1356856753362399</v>
      </c>
      <c r="EN46" s="9">
        <v>2.4673369053871131E-5</v>
      </c>
      <c r="EO46" s="6">
        <v>4</v>
      </c>
      <c r="EP46" s="6"/>
      <c r="EQ46" s="6"/>
      <c r="ER46" s="6"/>
      <c r="ES46" s="15">
        <v>39</v>
      </c>
      <c r="ET46" s="9">
        <v>0.68571428571428583</v>
      </c>
      <c r="EU46" s="9">
        <v>8.9329120879121809E-4</v>
      </c>
      <c r="EV46" s="9">
        <v>1.1347923841274488</v>
      </c>
      <c r="EW46" s="9">
        <v>1.1356856753362399</v>
      </c>
      <c r="EX46" s="9">
        <v>2.4702882653217868E-5</v>
      </c>
      <c r="EY46" s="6">
        <v>4</v>
      </c>
      <c r="EZ46" s="6"/>
      <c r="FA46" s="6"/>
      <c r="FB46" s="6"/>
      <c r="FC46" s="15">
        <v>39</v>
      </c>
      <c r="FD46" s="9">
        <v>0.68571428571428583</v>
      </c>
      <c r="FE46" s="9">
        <v>8.8421955374375658E-4</v>
      </c>
      <c r="FF46" s="9">
        <v>1.1348014557824961</v>
      </c>
      <c r="FG46" s="9">
        <v>1.1356856753362399</v>
      </c>
      <c r="FH46" s="9">
        <v>2.4452017058770614E-5</v>
      </c>
      <c r="FI46" s="6">
        <v>4</v>
      </c>
      <c r="FJ46" s="6"/>
      <c r="FK46" s="6"/>
      <c r="FL46" s="6"/>
      <c r="FM46" s="15">
        <v>39</v>
      </c>
      <c r="FN46" s="9">
        <v>0.68571428571428583</v>
      </c>
      <c r="FO46" s="9">
        <v>8.982717252878638E-4</v>
      </c>
      <c r="FP46" s="9">
        <v>1.1347874036109522</v>
      </c>
      <c r="FQ46" s="9">
        <v>1.1356856753362401</v>
      </c>
      <c r="FR46" s="9">
        <v>2.484061278350263E-5</v>
      </c>
      <c r="FS46" s="6">
        <v>4</v>
      </c>
      <c r="FT46" s="6"/>
      <c r="FU46" s="6"/>
      <c r="FV46" s="6"/>
      <c r="FW46" s="15">
        <v>39</v>
      </c>
      <c r="FX46" s="9">
        <v>0.68571428571428583</v>
      </c>
      <c r="FY46" s="9">
        <v>9.3615922578020345E-4</v>
      </c>
      <c r="FZ46" s="9">
        <v>1.1347495161104597</v>
      </c>
      <c r="GA46" s="9">
        <v>1.1356856753362399</v>
      </c>
      <c r="GB46" s="9">
        <v>2.588834556031176E-5</v>
      </c>
      <c r="GC46" s="6">
        <v>4</v>
      </c>
      <c r="GD46" s="6"/>
      <c r="GE46" s="6"/>
      <c r="GF46" s="6"/>
      <c r="GG46" s="15">
        <v>39</v>
      </c>
      <c r="GH46" s="9">
        <v>0.68571428571428583</v>
      </c>
      <c r="GI46" s="9">
        <v>9.2103980070110071E-4</v>
      </c>
      <c r="GJ46" s="9">
        <v>1.1347646355355387</v>
      </c>
      <c r="GK46" s="9">
        <v>1.1356856753362399</v>
      </c>
      <c r="GL46" s="9">
        <v>2.5470236236232997E-5</v>
      </c>
      <c r="GM46" s="6">
        <v>4</v>
      </c>
      <c r="GN46" s="6"/>
      <c r="GO46" s="6"/>
      <c r="GP46" s="6"/>
      <c r="GQ46" s="15">
        <v>39</v>
      </c>
      <c r="GR46" s="9">
        <v>0.68571428571428583</v>
      </c>
      <c r="GS46" s="9">
        <v>9.7262372155921552E-4</v>
      </c>
      <c r="GT46" s="9">
        <v>1.1347130516146808</v>
      </c>
      <c r="GU46" s="9">
        <v>1.1356856753362401</v>
      </c>
      <c r="GV46" s="9">
        <v>2.6896726871325223E-5</v>
      </c>
      <c r="GW46" s="6">
        <v>4</v>
      </c>
      <c r="GX46" s="6"/>
      <c r="GY46" s="6"/>
      <c r="GZ46" s="6"/>
      <c r="HA46" s="15">
        <v>39</v>
      </c>
      <c r="HB46" s="9">
        <v>0.68571428571428583</v>
      </c>
      <c r="HC46" s="9">
        <v>9.2050617393360284E-4</v>
      </c>
      <c r="HD46" s="9">
        <v>1.1347651691623064</v>
      </c>
      <c r="HE46" s="9">
        <v>1.1356856753362401</v>
      </c>
      <c r="HF46" s="9">
        <v>2.5455479436559622E-5</v>
      </c>
      <c r="HG46" s="6">
        <v>4</v>
      </c>
      <c r="HH46" s="6"/>
      <c r="HI46" s="6"/>
      <c r="HJ46" s="6"/>
      <c r="HK46" s="15">
        <v>39</v>
      </c>
      <c r="HL46" s="9">
        <v>0.68571428571428583</v>
      </c>
      <c r="HM46" s="9">
        <v>8.6056210038469008E-4</v>
      </c>
      <c r="HN46" s="9">
        <v>1.1348251132358551</v>
      </c>
      <c r="HO46" s="9">
        <v>1.1356856753362399</v>
      </c>
      <c r="HP46" s="9">
        <v>2.3797798939917973E-5</v>
      </c>
      <c r="HQ46" s="6">
        <v>4</v>
      </c>
      <c r="HR46" s="6"/>
      <c r="HS46" s="6"/>
      <c r="HT46" s="6"/>
      <c r="HU46" s="15">
        <v>39</v>
      </c>
      <c r="HV46" s="9">
        <v>0.68571428571428583</v>
      </c>
      <c r="HW46" s="9">
        <v>7.9296937650164283E-4</v>
      </c>
      <c r="HX46" s="9">
        <v>1.1348927059597382</v>
      </c>
      <c r="HY46" s="9">
        <v>1.1356856753362399</v>
      </c>
      <c r="HZ46" s="9">
        <v>2.1928604314624699E-5</v>
      </c>
      <c r="IA46" s="6">
        <v>4</v>
      </c>
      <c r="IB46" s="6"/>
      <c r="IC46" s="6"/>
      <c r="ID46" s="6"/>
      <c r="IE46" s="15">
        <v>39</v>
      </c>
      <c r="IF46" s="9">
        <v>0.68571428571428583</v>
      </c>
      <c r="IG46" s="9">
        <v>7.1594924639280233E-4</v>
      </c>
      <c r="IH46" s="9">
        <v>1.1349697260898473</v>
      </c>
      <c r="II46" s="9">
        <v>1.1356856753362401</v>
      </c>
      <c r="IJ46" s="9">
        <v>1.9798706228435266E-5</v>
      </c>
      <c r="IK46" s="6">
        <v>4</v>
      </c>
      <c r="IL46" s="6"/>
      <c r="IM46" s="6"/>
      <c r="IN46" s="6"/>
      <c r="IO46" s="15">
        <v>39</v>
      </c>
      <c r="IP46" s="9">
        <v>0.68571428571428583</v>
      </c>
      <c r="IQ46" s="9">
        <v>6.5031315399058018E-4</v>
      </c>
      <c r="IR46" s="9">
        <v>1.1350353621822493</v>
      </c>
      <c r="IS46" s="9">
        <v>1.1356856753362399</v>
      </c>
      <c r="IT46" s="9">
        <v>1.7983619868611017E-5</v>
      </c>
      <c r="IU46" s="6">
        <v>4</v>
      </c>
      <c r="IV46" s="6"/>
      <c r="IW46" s="6"/>
      <c r="IX46" s="6"/>
      <c r="IY46" s="15">
        <v>39</v>
      </c>
      <c r="IZ46" s="9">
        <v>0.68571428571428583</v>
      </c>
      <c r="JA46" s="9">
        <v>5.9606109929497637E-4</v>
      </c>
      <c r="JB46" s="9">
        <v>1.1350896142369449</v>
      </c>
      <c r="JC46" s="9">
        <v>1.1356856753362399</v>
      </c>
      <c r="JD46" s="9">
        <v>1.6483345235151943E-5</v>
      </c>
      <c r="JE46" s="6">
        <v>4</v>
      </c>
      <c r="JF46" s="6"/>
      <c r="JG46" s="6"/>
      <c r="JH46" s="6"/>
      <c r="JI46" s="15">
        <v>39</v>
      </c>
      <c r="JJ46" s="9">
        <v>0.68571428571428583</v>
      </c>
      <c r="JK46" s="9">
        <v>5.962389748841424E-4</v>
      </c>
      <c r="JL46" s="9">
        <v>1.1350894363613557</v>
      </c>
      <c r="JM46" s="9">
        <v>1.1356856753362399</v>
      </c>
      <c r="JN46" s="9">
        <v>1.6488264168376402E-5</v>
      </c>
      <c r="JO46" s="6">
        <v>4</v>
      </c>
      <c r="JP46" s="6"/>
      <c r="JQ46" s="6"/>
      <c r="JR46" s="6"/>
      <c r="JS46" s="15">
        <v>39</v>
      </c>
      <c r="JT46" s="9">
        <v>0.68571428571428583</v>
      </c>
      <c r="JU46" s="9">
        <v>5.6528862236927347E-4</v>
      </c>
      <c r="JV46" s="9">
        <v>1.1351203867138706</v>
      </c>
      <c r="JW46" s="9">
        <v>1.1356856753362399</v>
      </c>
      <c r="JX46" s="9">
        <v>1.5632369787321063E-5</v>
      </c>
      <c r="JY46" s="6">
        <v>4</v>
      </c>
      <c r="JZ46" s="6"/>
      <c r="KA46" s="6"/>
      <c r="KB46" s="6"/>
      <c r="KC46" s="15">
        <v>39</v>
      </c>
      <c r="KD46" s="9">
        <v>0.68571428571428583</v>
      </c>
      <c r="KE46" s="9">
        <v>5.6439924442344388E-4</v>
      </c>
      <c r="KF46" s="9">
        <v>1.1351212760918166</v>
      </c>
      <c r="KG46" s="9">
        <v>1.1356856753362401</v>
      </c>
      <c r="KH46" s="9">
        <v>1.5607775121198781E-5</v>
      </c>
      <c r="KI46" s="6">
        <v>4</v>
      </c>
      <c r="KJ46" s="6"/>
      <c r="KK46" s="6"/>
      <c r="KL46" s="6"/>
      <c r="KM46" s="15">
        <v>39</v>
      </c>
      <c r="KN46" s="9">
        <v>0.68571428571428583</v>
      </c>
      <c r="KO46" s="9">
        <v>6.0548850552076983E-4</v>
      </c>
      <c r="KP46" s="9">
        <v>1.1350801868307192</v>
      </c>
      <c r="KQ46" s="9">
        <v>1.1356856753362399</v>
      </c>
      <c r="KR46" s="9">
        <v>1.674404869604811E-5</v>
      </c>
      <c r="KS46" s="6">
        <v>4</v>
      </c>
      <c r="KT46" s="6"/>
      <c r="KU46" s="6"/>
      <c r="KV46" s="6"/>
      <c r="KW46" s="15">
        <v>39</v>
      </c>
      <c r="KX46" s="9">
        <v>0.68571428571428583</v>
      </c>
      <c r="KY46" s="9">
        <v>6.1722829440572023E-4</v>
      </c>
      <c r="KZ46" s="9">
        <v>1.1350684470418342</v>
      </c>
      <c r="LA46" s="9">
        <v>1.1356856753362399</v>
      </c>
      <c r="LB46" s="9">
        <v>1.7068698288862205E-5</v>
      </c>
      <c r="LC46" s="6">
        <v>4</v>
      </c>
    </row>
    <row r="47" spans="1:315">
      <c r="A47" s="6">
        <v>40</v>
      </c>
      <c r="B47">
        <v>3.1555121055868537E-2</v>
      </c>
      <c r="C47">
        <f>1-Table4689[[#This Row],[qx (tau)]]</f>
        <v>0.96844487894413145</v>
      </c>
      <c r="D47" s="6"/>
      <c r="E47" s="6"/>
      <c r="F47" s="6"/>
      <c r="G47" s="6"/>
      <c r="H47" s="15">
        <f t="shared" si="4"/>
        <v>40</v>
      </c>
      <c r="I47" s="9">
        <f t="shared" si="10"/>
        <v>0.71428571428571441</v>
      </c>
      <c r="J47" s="9" cm="1">
        <f t="array" ref="J47">VLOOKUP($G$13,'qx Malaria'!$B$62:$I$91,(N47),FALSE)/(1-nigeria!I47*INDEX($E$6:$G$11,N47,2))</f>
        <v>6.3792788175446712E-4</v>
      </c>
      <c r="K47" s="9">
        <f t="shared" si="9"/>
        <v>1.1731345057097551</v>
      </c>
      <c r="L47" s="9">
        <f t="shared" si="2"/>
        <v>1.1737724335915096</v>
      </c>
      <c r="M47" s="9">
        <f>(J47*Table4689[[#This Row],[qx (tau)]])/L47</f>
        <v>1.7149739555633067E-5</v>
      </c>
      <c r="N47" s="6">
        <f t="shared" si="3"/>
        <v>4</v>
      </c>
      <c r="P47" s="6"/>
      <c r="Q47" s="6"/>
      <c r="R47" s="6"/>
      <c r="S47" s="15">
        <v>40</v>
      </c>
      <c r="T47" s="9">
        <v>0.71428571428571441</v>
      </c>
      <c r="U47" s="9">
        <v>7.3628275689528548E-4</v>
      </c>
      <c r="V47" s="9">
        <v>1.1730361508346143</v>
      </c>
      <c r="W47" s="9">
        <v>1.1737724335915096</v>
      </c>
      <c r="X47" s="9">
        <v>1.9793863665795512E-5</v>
      </c>
      <c r="Y47" s="6">
        <v>4</v>
      </c>
      <c r="Z47" s="6"/>
      <c r="AA47" s="6"/>
      <c r="AB47" s="6"/>
      <c r="AC47" s="15">
        <v>40</v>
      </c>
      <c r="AD47" s="9">
        <v>0.71428571428571441</v>
      </c>
      <c r="AE47" s="9">
        <v>7.552183683709944E-4</v>
      </c>
      <c r="AF47" s="9">
        <v>1.1730172152231386</v>
      </c>
      <c r="AG47" s="9">
        <v>1.1737724335915096</v>
      </c>
      <c r="AH47" s="9">
        <v>2.0302919335602487E-5</v>
      </c>
      <c r="AI47" s="6">
        <v>4</v>
      </c>
      <c r="AJ47" s="6"/>
      <c r="AK47" s="6"/>
      <c r="AL47" s="6"/>
      <c r="AM47" s="15">
        <v>40</v>
      </c>
      <c r="AN47" s="9">
        <v>0.71428571428571441</v>
      </c>
      <c r="AO47" s="9">
        <v>7.8389754691672846E-4</v>
      </c>
      <c r="AP47" s="9">
        <v>1.1729885360445929</v>
      </c>
      <c r="AQ47" s="9">
        <v>1.1737724335915096</v>
      </c>
      <c r="AR47" s="9">
        <v>2.1073916272397521E-5</v>
      </c>
      <c r="AS47" s="6">
        <v>4</v>
      </c>
      <c r="AT47" s="6"/>
      <c r="AU47" s="6"/>
      <c r="AV47" s="6"/>
      <c r="AW47" s="15">
        <v>40</v>
      </c>
      <c r="AX47" s="9">
        <v>0.71428571428571441</v>
      </c>
      <c r="AY47" s="9">
        <v>7.9970786329450487E-4</v>
      </c>
      <c r="AZ47" s="9">
        <v>1.1729727257282152</v>
      </c>
      <c r="BA47" s="9">
        <v>1.1737724335915096</v>
      </c>
      <c r="BB47" s="9">
        <v>2.1498953045246064E-5</v>
      </c>
      <c r="BC47" s="6">
        <v>4</v>
      </c>
      <c r="BD47" s="6"/>
      <c r="BE47" s="6"/>
      <c r="BF47" s="6"/>
      <c r="BG47" s="15">
        <v>40</v>
      </c>
      <c r="BH47" s="9">
        <v>0.71428571428571441</v>
      </c>
      <c r="BI47" s="9">
        <v>8.1018679391698452E-4</v>
      </c>
      <c r="BJ47" s="9">
        <v>1.1729622467975926</v>
      </c>
      <c r="BK47" s="9">
        <v>1.1737724335915096</v>
      </c>
      <c r="BL47" s="9">
        <v>2.1780663464459632E-5</v>
      </c>
      <c r="BM47" s="6">
        <v>4</v>
      </c>
      <c r="BN47" s="6"/>
      <c r="BO47" s="6"/>
      <c r="BP47" s="6"/>
      <c r="BQ47" s="15">
        <v>40</v>
      </c>
      <c r="BR47" s="9">
        <v>0.71428571428571441</v>
      </c>
      <c r="BS47" s="9">
        <v>8.2158492898003264E-4</v>
      </c>
      <c r="BT47" s="9">
        <v>1.1729508486625295</v>
      </c>
      <c r="BU47" s="9">
        <v>1.1737724335915096</v>
      </c>
      <c r="BV47" s="9">
        <v>2.2087085323955092E-5</v>
      </c>
      <c r="BW47" s="6">
        <v>4</v>
      </c>
      <c r="BX47" s="6"/>
      <c r="BY47" s="6"/>
      <c r="BZ47" s="6"/>
      <c r="CA47" s="15">
        <v>40</v>
      </c>
      <c r="CB47" s="9">
        <v>0.71428571428571441</v>
      </c>
      <c r="CC47" s="9">
        <v>8.2801936006401142E-4</v>
      </c>
      <c r="CD47" s="9">
        <v>1.1729444142314456</v>
      </c>
      <c r="CE47" s="9">
        <v>1.1737724335915096</v>
      </c>
      <c r="CF47" s="9">
        <v>2.2260065405928337E-5</v>
      </c>
      <c r="CG47" s="6">
        <v>4</v>
      </c>
      <c r="CH47" s="6"/>
      <c r="CI47" s="6"/>
      <c r="CJ47" s="6"/>
      <c r="CK47" s="15">
        <v>40</v>
      </c>
      <c r="CL47" s="9">
        <v>0.71428571428571441</v>
      </c>
      <c r="CM47" s="9">
        <v>8.3813060891026387E-4</v>
      </c>
      <c r="CN47" s="9">
        <v>1.1729343029825994</v>
      </c>
      <c r="CO47" s="9">
        <v>1.1737724335915096</v>
      </c>
      <c r="CP47" s="9">
        <v>2.2531891249029152E-5</v>
      </c>
      <c r="CQ47" s="6">
        <v>4</v>
      </c>
      <c r="CR47" s="6"/>
      <c r="CS47" s="6"/>
      <c r="CT47" s="6"/>
      <c r="CU47" s="15">
        <v>40</v>
      </c>
      <c r="CV47" s="9">
        <v>0.71428571428571441</v>
      </c>
      <c r="CW47" s="9">
        <v>8.4327815377744676E-4</v>
      </c>
      <c r="CX47" s="9">
        <v>1.1729291554377321</v>
      </c>
      <c r="CY47" s="9">
        <v>1.1737724335915096</v>
      </c>
      <c r="CZ47" s="9">
        <v>2.2670275314607742E-5</v>
      </c>
      <c r="DA47" s="6">
        <v>4</v>
      </c>
      <c r="DB47" s="6"/>
      <c r="DC47" s="6"/>
      <c r="DD47" s="6"/>
      <c r="DE47" s="15">
        <v>40</v>
      </c>
      <c r="DF47" s="9">
        <v>0.71428571428571441</v>
      </c>
      <c r="DG47" s="9">
        <v>8.4695497153972044E-4</v>
      </c>
      <c r="DH47" s="9">
        <v>1.1729254786199699</v>
      </c>
      <c r="DI47" s="9">
        <v>1.1737724335915096</v>
      </c>
      <c r="DJ47" s="9">
        <v>2.2769121075735312E-5</v>
      </c>
      <c r="DK47" s="6">
        <v>4</v>
      </c>
      <c r="DL47" s="6"/>
      <c r="DM47" s="6"/>
      <c r="DN47" s="6"/>
      <c r="DO47" s="15">
        <v>40</v>
      </c>
      <c r="DP47" s="9">
        <v>0.71428571428571441</v>
      </c>
      <c r="DQ47" s="9">
        <v>8.8372314916245636E-4</v>
      </c>
      <c r="DR47" s="9">
        <v>1.1728887104423471</v>
      </c>
      <c r="DS47" s="9">
        <v>1.1737724335915096</v>
      </c>
      <c r="DT47" s="9">
        <v>2.3757578687010996E-5</v>
      </c>
      <c r="DU47" s="6">
        <v>4</v>
      </c>
      <c r="DV47" s="6"/>
      <c r="DW47" s="6"/>
      <c r="DX47" s="6"/>
      <c r="DY47" s="15">
        <v>40</v>
      </c>
      <c r="DZ47" s="9">
        <v>0.71428571428571441</v>
      </c>
      <c r="EA47" s="9">
        <v>8.8758380781284358E-4</v>
      </c>
      <c r="EB47" s="9">
        <v>1.1728848497836968</v>
      </c>
      <c r="EC47" s="9">
        <v>1.1737724335915096</v>
      </c>
      <c r="ED47" s="9">
        <v>2.3861366736194941E-5</v>
      </c>
      <c r="EE47" s="6">
        <v>4</v>
      </c>
      <c r="EF47" s="6"/>
      <c r="EG47" s="6"/>
      <c r="EH47" s="6"/>
      <c r="EI47" s="15">
        <v>40</v>
      </c>
      <c r="EJ47" s="9">
        <v>0.71428571428571441</v>
      </c>
      <c r="EK47" s="9">
        <v>9.2214589477821515E-4</v>
      </c>
      <c r="EL47" s="9">
        <v>1.1728502876967315</v>
      </c>
      <c r="EM47" s="9">
        <v>1.1737724335915096</v>
      </c>
      <c r="EN47" s="9">
        <v>2.4790516890794077E-5</v>
      </c>
      <c r="EO47" s="6">
        <v>4</v>
      </c>
      <c r="EP47" s="6"/>
      <c r="EQ47" s="6"/>
      <c r="ER47" s="6"/>
      <c r="ES47" s="15">
        <v>40</v>
      </c>
      <c r="ET47" s="9">
        <v>0.71428571428571441</v>
      </c>
      <c r="EU47" s="9">
        <v>9.2324894010689727E-4</v>
      </c>
      <c r="EV47" s="9">
        <v>1.1728491846514026</v>
      </c>
      <c r="EW47" s="9">
        <v>1.1737724335915096</v>
      </c>
      <c r="EX47" s="9">
        <v>2.4820170619132351E-5</v>
      </c>
      <c r="EY47" s="6">
        <v>4</v>
      </c>
      <c r="EZ47" s="6"/>
      <c r="FA47" s="6"/>
      <c r="FB47" s="6"/>
      <c r="FC47" s="15">
        <v>40</v>
      </c>
      <c r="FD47" s="9">
        <v>0.71428571428571441</v>
      </c>
      <c r="FE47" s="9">
        <v>9.1387305481309964E-4</v>
      </c>
      <c r="FF47" s="9">
        <v>1.1728585605366963</v>
      </c>
      <c r="FG47" s="9">
        <v>1.1737724335915094</v>
      </c>
      <c r="FH47" s="9">
        <v>2.4568113928257056E-5</v>
      </c>
      <c r="FI47" s="6">
        <v>4</v>
      </c>
      <c r="FJ47" s="6"/>
      <c r="FK47" s="6"/>
      <c r="FL47" s="6"/>
      <c r="FM47" s="15">
        <v>40</v>
      </c>
      <c r="FN47" s="9">
        <v>0.71428571428571441</v>
      </c>
      <c r="FO47" s="9">
        <v>9.2839648497408038E-4</v>
      </c>
      <c r="FP47" s="9">
        <v>1.1728440371065356</v>
      </c>
      <c r="FQ47" s="9">
        <v>1.1737724335915096</v>
      </c>
      <c r="FR47" s="9">
        <v>2.4958554684710948E-5</v>
      </c>
      <c r="FS47" s="6">
        <v>4</v>
      </c>
      <c r="FT47" s="6"/>
      <c r="FU47" s="6"/>
      <c r="FV47" s="6"/>
      <c r="FW47" s="15">
        <v>40</v>
      </c>
      <c r="FX47" s="9">
        <v>0.71428571428571441</v>
      </c>
      <c r="FY47" s="9">
        <v>9.6755459414229409E-4</v>
      </c>
      <c r="FZ47" s="9">
        <v>1.1728048789973673</v>
      </c>
      <c r="GA47" s="9">
        <v>1.1737724335915096</v>
      </c>
      <c r="GB47" s="9">
        <v>2.6011262040719549E-5</v>
      </c>
      <c r="GC47" s="6">
        <v>4</v>
      </c>
      <c r="GD47" s="6"/>
      <c r="GE47" s="6"/>
      <c r="GF47" s="6"/>
      <c r="GG47" s="15">
        <v>40</v>
      </c>
      <c r="GH47" s="9">
        <v>0.71428571428571441</v>
      </c>
      <c r="GI47" s="9">
        <v>9.5192811865263134E-4</v>
      </c>
      <c r="GJ47" s="9">
        <v>1.1728205054728569</v>
      </c>
      <c r="GK47" s="9">
        <v>1.1737724335915094</v>
      </c>
      <c r="GL47" s="9">
        <v>2.5591167555927388E-5</v>
      </c>
      <c r="GM47" s="6">
        <v>4</v>
      </c>
      <c r="GN47" s="6"/>
      <c r="GO47" s="6"/>
      <c r="GP47" s="6"/>
      <c r="GQ47" s="15">
        <v>40</v>
      </c>
      <c r="GR47" s="9">
        <v>0.71428571428571441</v>
      </c>
      <c r="GS47" s="9">
        <v>1.0052419762055982E-3</v>
      </c>
      <c r="GT47" s="9">
        <v>1.1727671916153042</v>
      </c>
      <c r="GU47" s="9">
        <v>1.1737724335915098</v>
      </c>
      <c r="GV47" s="9">
        <v>2.7024431092277114E-5</v>
      </c>
      <c r="GW47" s="6">
        <v>4</v>
      </c>
      <c r="GX47" s="6"/>
      <c r="GY47" s="6"/>
      <c r="GZ47" s="6"/>
      <c r="HA47" s="15">
        <v>40</v>
      </c>
      <c r="HB47" s="9">
        <v>0.71428571428571441</v>
      </c>
      <c r="HC47" s="9">
        <v>9.5137659598829017E-4</v>
      </c>
      <c r="HD47" s="9">
        <v>1.1728210569955213</v>
      </c>
      <c r="HE47" s="9">
        <v>1.1737724335915096</v>
      </c>
      <c r="HF47" s="9">
        <v>2.5576340691758246E-5</v>
      </c>
      <c r="HG47" s="6">
        <v>4</v>
      </c>
      <c r="HH47" s="6"/>
      <c r="HI47" s="6"/>
      <c r="HJ47" s="6"/>
      <c r="HK47" s="15">
        <v>40</v>
      </c>
      <c r="HL47" s="9">
        <v>0.71428571428571441</v>
      </c>
      <c r="HM47" s="9">
        <v>8.8942221669398042E-4</v>
      </c>
      <c r="HN47" s="9">
        <v>1.1728830113748157</v>
      </c>
      <c r="HO47" s="9">
        <v>1.1737724335915096</v>
      </c>
      <c r="HP47" s="9">
        <v>2.3910789616758728E-5</v>
      </c>
      <c r="HQ47" s="6">
        <v>4</v>
      </c>
      <c r="HR47" s="6"/>
      <c r="HS47" s="6"/>
      <c r="HT47" s="6"/>
      <c r="HU47" s="15">
        <v>40</v>
      </c>
      <c r="HV47" s="9">
        <v>0.71428571428571441</v>
      </c>
      <c r="HW47" s="9">
        <v>8.1956267921078226E-4</v>
      </c>
      <c r="HX47" s="9">
        <v>1.1729528709122987</v>
      </c>
      <c r="HY47" s="9">
        <v>1.1737724335915094</v>
      </c>
      <c r="HZ47" s="9">
        <v>2.2032720155334938E-5</v>
      </c>
      <c r="IA47" s="6">
        <v>4</v>
      </c>
      <c r="IB47" s="6"/>
      <c r="IC47" s="6"/>
      <c r="ID47" s="6"/>
      <c r="IE47" s="15">
        <v>40</v>
      </c>
      <c r="IF47" s="9">
        <v>0.71428571428571441</v>
      </c>
      <c r="IG47" s="9">
        <v>7.3995957465755916E-4</v>
      </c>
      <c r="IH47" s="9">
        <v>1.1730324740168521</v>
      </c>
      <c r="II47" s="9">
        <v>1.1737724335915096</v>
      </c>
      <c r="IJ47" s="9">
        <v>1.9892709426923086E-5</v>
      </c>
      <c r="IK47" s="6">
        <v>4</v>
      </c>
      <c r="IL47" s="6"/>
      <c r="IM47" s="6"/>
      <c r="IN47" s="6"/>
      <c r="IO47" s="15">
        <v>40</v>
      </c>
      <c r="IP47" s="9">
        <v>0.71428571428571441</v>
      </c>
      <c r="IQ47" s="9">
        <v>6.7212228694361138E-4</v>
      </c>
      <c r="IR47" s="9">
        <v>1.1731003113045662</v>
      </c>
      <c r="IS47" s="9">
        <v>1.1737724335915098</v>
      </c>
      <c r="IT47" s="9">
        <v>1.8069005134119444E-5</v>
      </c>
      <c r="IU47" s="6">
        <v>4</v>
      </c>
      <c r="IV47" s="6"/>
      <c r="IW47" s="6"/>
      <c r="IX47" s="6"/>
      <c r="IY47" s="15">
        <v>40</v>
      </c>
      <c r="IZ47" s="9">
        <v>0.71428571428571441</v>
      </c>
      <c r="JA47" s="9">
        <v>6.1605081606893913E-4</v>
      </c>
      <c r="JB47" s="9">
        <v>1.1731563827754405</v>
      </c>
      <c r="JC47" s="9">
        <v>1.1737724335915094</v>
      </c>
      <c r="JD47" s="9">
        <v>1.6561607276924039E-5</v>
      </c>
      <c r="JE47" s="6">
        <v>4</v>
      </c>
      <c r="JF47" s="6"/>
      <c r="JG47" s="6"/>
      <c r="JH47" s="6"/>
      <c r="JI47" s="15">
        <v>40</v>
      </c>
      <c r="JJ47" s="9">
        <v>0.71428571428571441</v>
      </c>
      <c r="JK47" s="9">
        <v>6.16234656957053E-4</v>
      </c>
      <c r="JL47" s="9">
        <v>1.1731561989345527</v>
      </c>
      <c r="JM47" s="9">
        <v>1.1737724335915098</v>
      </c>
      <c r="JN47" s="9">
        <v>1.6566549564980414E-5</v>
      </c>
      <c r="JO47" s="6">
        <v>4</v>
      </c>
      <c r="JP47" s="6"/>
      <c r="JQ47" s="6"/>
      <c r="JR47" s="6"/>
      <c r="JS47" s="15">
        <v>40</v>
      </c>
      <c r="JT47" s="9">
        <v>0.71428571428571441</v>
      </c>
      <c r="JU47" s="9">
        <v>5.8424634242527278E-4</v>
      </c>
      <c r="JV47" s="9">
        <v>1.1731881872490844</v>
      </c>
      <c r="JW47" s="9">
        <v>1.1737724335915096</v>
      </c>
      <c r="JX47" s="9">
        <v>1.5706591443170574E-5</v>
      </c>
      <c r="JY47" s="6">
        <v>4</v>
      </c>
      <c r="JZ47" s="6"/>
      <c r="KA47" s="6"/>
      <c r="KB47" s="6"/>
      <c r="KC47" s="15">
        <v>40</v>
      </c>
      <c r="KD47" s="9">
        <v>0.71428571428571441</v>
      </c>
      <c r="KE47" s="9">
        <v>5.8332713798470441E-4</v>
      </c>
      <c r="KF47" s="9">
        <v>1.1731891064535249</v>
      </c>
      <c r="KG47" s="9">
        <v>1.1737724335915096</v>
      </c>
      <c r="KH47" s="9">
        <v>1.5681880002888682E-5</v>
      </c>
      <c r="KI47" s="6">
        <v>4</v>
      </c>
      <c r="KJ47" s="6"/>
      <c r="KK47" s="6"/>
      <c r="KL47" s="6"/>
      <c r="KM47" s="15">
        <v>40</v>
      </c>
      <c r="KN47" s="9">
        <v>0.71428571428571441</v>
      </c>
      <c r="KO47" s="9">
        <v>6.2579438313896418E-4</v>
      </c>
      <c r="KP47" s="9">
        <v>1.1731466392083707</v>
      </c>
      <c r="KQ47" s="9">
        <v>1.1737724335915096</v>
      </c>
      <c r="KR47" s="9">
        <v>1.6823548543912091E-5</v>
      </c>
      <c r="KS47" s="6">
        <v>4</v>
      </c>
      <c r="KT47" s="6"/>
      <c r="KU47" s="6"/>
      <c r="KV47" s="6"/>
      <c r="KW47" s="15">
        <v>40</v>
      </c>
      <c r="KX47" s="9">
        <v>0.71428571428571441</v>
      </c>
      <c r="KY47" s="9">
        <v>6.3792788175446712E-4</v>
      </c>
      <c r="KZ47" s="9">
        <v>1.1731345057097551</v>
      </c>
      <c r="LA47" s="9">
        <v>1.1737724335915096</v>
      </c>
      <c r="LB47" s="9">
        <v>1.7149739555633067E-5</v>
      </c>
      <c r="LC47" s="6">
        <v>4</v>
      </c>
    </row>
    <row r="48" spans="1:315">
      <c r="A48" s="6">
        <v>41</v>
      </c>
      <c r="B48">
        <v>3.1789391741991184E-2</v>
      </c>
      <c r="C48">
        <f>1-Table4689[[#This Row],[qx (tau)]]</f>
        <v>0.96821060825800886</v>
      </c>
      <c r="D48" s="6"/>
      <c r="E48" s="6"/>
      <c r="F48" s="6"/>
      <c r="G48" s="6"/>
      <c r="H48" s="15">
        <f t="shared" si="4"/>
        <v>41</v>
      </c>
      <c r="I48" s="9">
        <f t="shared" si="10"/>
        <v>0.74285714285714299</v>
      </c>
      <c r="J48" s="9" cm="1">
        <f t="array" ref="J48">VLOOKUP($G$13,'qx Malaria'!$B$62:$I$91,(N48),FALSE)/(1-nigeria!I48*INDEX($E$6:$G$11,N48,2))</f>
        <v>6.6006402332546518E-4</v>
      </c>
      <c r="K48" s="9">
        <f t="shared" si="9"/>
        <v>1.2138423541091594</v>
      </c>
      <c r="L48" s="9">
        <f t="shared" si="2"/>
        <v>1.2145024181324848</v>
      </c>
      <c r="M48" s="9">
        <f>(J48*Table4689[[#This Row],[qx (tau)]])/L48</f>
        <v>1.727706219354688E-5</v>
      </c>
      <c r="N48" s="6">
        <f t="shared" si="3"/>
        <v>4</v>
      </c>
      <c r="P48" s="6"/>
      <c r="Q48" s="6"/>
      <c r="R48" s="6"/>
      <c r="S48" s="15">
        <v>41</v>
      </c>
      <c r="T48" s="9">
        <v>0.74285714285714299</v>
      </c>
      <c r="U48" s="9">
        <v>7.6183181942895896E-4</v>
      </c>
      <c r="V48" s="9">
        <v>1.2137405863130559</v>
      </c>
      <c r="W48" s="9">
        <v>1.2145024181324848</v>
      </c>
      <c r="X48" s="9">
        <v>1.9940816739237821E-5</v>
      </c>
      <c r="Y48" s="6">
        <v>4</v>
      </c>
      <c r="Z48" s="6"/>
      <c r="AA48" s="6"/>
      <c r="AB48" s="6"/>
      <c r="AC48" s="15">
        <v>41</v>
      </c>
      <c r="AD48" s="9">
        <v>0.74285714285714299</v>
      </c>
      <c r="AE48" s="9">
        <v>7.8142449793112696E-4</v>
      </c>
      <c r="AF48" s="9">
        <v>1.2137209936345537</v>
      </c>
      <c r="AG48" s="9">
        <v>1.2145024181324848</v>
      </c>
      <c r="AH48" s="9">
        <v>2.0453651726539071E-5</v>
      </c>
      <c r="AI48" s="6">
        <v>4</v>
      </c>
      <c r="AJ48" s="6"/>
      <c r="AK48" s="6"/>
      <c r="AL48" s="6"/>
      <c r="AM48" s="15">
        <v>41</v>
      </c>
      <c r="AN48" s="9">
        <v>0.74285714285714299</v>
      </c>
      <c r="AO48" s="9">
        <v>8.1109884595382804E-4</v>
      </c>
      <c r="AP48" s="9">
        <v>1.2136913192865311</v>
      </c>
      <c r="AQ48" s="9">
        <v>1.2145024181324848</v>
      </c>
      <c r="AR48" s="9">
        <v>2.1230372678179795E-5</v>
      </c>
      <c r="AS48" s="6">
        <v>4</v>
      </c>
      <c r="AT48" s="6"/>
      <c r="AU48" s="6"/>
      <c r="AV48" s="6"/>
      <c r="AW48" s="15">
        <v>41</v>
      </c>
      <c r="AX48" s="9">
        <v>0.74285714285714299</v>
      </c>
      <c r="AY48" s="9">
        <v>8.274577814022402E-4</v>
      </c>
      <c r="AZ48" s="9">
        <v>1.2136749603510828</v>
      </c>
      <c r="BA48" s="9">
        <v>1.2145024181324851</v>
      </c>
      <c r="BB48" s="9">
        <v>2.1658564997674038E-5</v>
      </c>
      <c r="BC48" s="6">
        <v>4</v>
      </c>
      <c r="BD48" s="6"/>
      <c r="BE48" s="6"/>
      <c r="BF48" s="6"/>
      <c r="BG48" s="15">
        <v>41</v>
      </c>
      <c r="BH48" s="9">
        <v>0.74285714285714299</v>
      </c>
      <c r="BI48" s="9">
        <v>8.3830033164130398E-4</v>
      </c>
      <c r="BJ48" s="9">
        <v>1.2136641178008436</v>
      </c>
      <c r="BK48" s="9">
        <v>1.2145024181324848</v>
      </c>
      <c r="BL48" s="9">
        <v>2.194236688385046E-5</v>
      </c>
      <c r="BM48" s="6">
        <v>4</v>
      </c>
      <c r="BN48" s="6"/>
      <c r="BO48" s="6"/>
      <c r="BP48" s="6"/>
      <c r="BQ48" s="15">
        <v>41</v>
      </c>
      <c r="BR48" s="9">
        <v>0.74285714285714299</v>
      </c>
      <c r="BS48" s="9">
        <v>8.5009398277853131E-4</v>
      </c>
      <c r="BT48" s="9">
        <v>1.2136523241497064</v>
      </c>
      <c r="BU48" s="9">
        <v>1.2145024181324848</v>
      </c>
      <c r="BV48" s="9">
        <v>2.2251063672323057E-5</v>
      </c>
      <c r="BW48" s="6">
        <v>4</v>
      </c>
      <c r="BX48" s="6"/>
      <c r="BY48" s="6"/>
      <c r="BZ48" s="6"/>
      <c r="CA48" s="15">
        <v>41</v>
      </c>
      <c r="CB48" s="9">
        <v>0.74285714285714299</v>
      </c>
      <c r="CC48" s="9">
        <v>8.5675168906567583E-4</v>
      </c>
      <c r="CD48" s="9">
        <v>1.2136456664434192</v>
      </c>
      <c r="CE48" s="9">
        <v>1.2145024181324848</v>
      </c>
      <c r="CF48" s="9">
        <v>2.2425327988396296E-5</v>
      </c>
      <c r="CG48" s="6">
        <v>4</v>
      </c>
      <c r="CH48" s="6"/>
      <c r="CI48" s="6"/>
      <c r="CJ48" s="6"/>
      <c r="CK48" s="15">
        <v>41</v>
      </c>
      <c r="CL48" s="9">
        <v>0.74285714285714299</v>
      </c>
      <c r="CM48" s="9">
        <v>8.6721379894547426E-4</v>
      </c>
      <c r="CN48" s="9">
        <v>1.2136352043335394</v>
      </c>
      <c r="CO48" s="9">
        <v>1.2145024181324848</v>
      </c>
      <c r="CP48" s="9">
        <v>2.2699171913654245E-5</v>
      </c>
      <c r="CQ48" s="6">
        <v>4</v>
      </c>
      <c r="CR48" s="6"/>
      <c r="CS48" s="6"/>
      <c r="CT48" s="6"/>
      <c r="CU48" s="15">
        <v>41</v>
      </c>
      <c r="CV48" s="9">
        <v>0.74285714285714299</v>
      </c>
      <c r="CW48" s="9">
        <v>8.7253996397518979E-4</v>
      </c>
      <c r="CX48" s="9">
        <v>1.2136298781685095</v>
      </c>
      <c r="CY48" s="9">
        <v>1.2145024181324848</v>
      </c>
      <c r="CZ48" s="9">
        <v>2.2838583366512835E-5</v>
      </c>
      <c r="DA48" s="6">
        <v>4</v>
      </c>
      <c r="DB48" s="6"/>
      <c r="DC48" s="6"/>
      <c r="DD48" s="6"/>
      <c r="DE48" s="15">
        <v>41</v>
      </c>
      <c r="DF48" s="9">
        <v>0.74285714285714299</v>
      </c>
      <c r="DG48" s="9">
        <v>8.7634436756784371E-4</v>
      </c>
      <c r="DH48" s="9">
        <v>1.2136260737649172</v>
      </c>
      <c r="DI48" s="9">
        <v>1.2145024181324851</v>
      </c>
      <c r="DJ48" s="9">
        <v>2.2938162975697536E-5</v>
      </c>
      <c r="DK48" s="6">
        <v>4</v>
      </c>
      <c r="DL48" s="6"/>
      <c r="DM48" s="6"/>
      <c r="DN48" s="6"/>
      <c r="DO48" s="15">
        <v>41</v>
      </c>
      <c r="DP48" s="9">
        <v>0.74285714285714299</v>
      </c>
      <c r="DQ48" s="9">
        <v>9.1438840349438355E-4</v>
      </c>
      <c r="DR48" s="9">
        <v>1.2135880297289905</v>
      </c>
      <c r="DS48" s="9">
        <v>1.2145024181324848</v>
      </c>
      <c r="DT48" s="9">
        <v>2.3933959067544626E-5</v>
      </c>
      <c r="DU48" s="6">
        <v>4</v>
      </c>
      <c r="DV48" s="6"/>
      <c r="DW48" s="6"/>
      <c r="DX48" s="6"/>
      <c r="DY48" s="15">
        <v>41</v>
      </c>
      <c r="DZ48" s="9">
        <v>0.74285714285714299</v>
      </c>
      <c r="EA48" s="9">
        <v>9.183830272666703E-4</v>
      </c>
      <c r="EB48" s="9">
        <v>1.2135840351052183</v>
      </c>
      <c r="EC48" s="9">
        <v>1.2145024181324851</v>
      </c>
      <c r="ED48" s="9">
        <v>2.4038517657188568E-5</v>
      </c>
      <c r="EE48" s="6">
        <v>4</v>
      </c>
      <c r="EF48" s="6"/>
      <c r="EG48" s="6"/>
      <c r="EH48" s="6"/>
      <c r="EI48" s="15">
        <v>41</v>
      </c>
      <c r="EJ48" s="9">
        <v>0.74285714285714299</v>
      </c>
      <c r="EK48" s="9">
        <v>9.5414442103761751E-4</v>
      </c>
      <c r="EL48" s="9">
        <v>1.2135482737114474</v>
      </c>
      <c r="EM48" s="9">
        <v>1.2145024181324851</v>
      </c>
      <c r="EN48" s="9">
        <v>2.497456598352482E-5</v>
      </c>
      <c r="EO48" s="6">
        <v>4</v>
      </c>
      <c r="EP48" s="6"/>
      <c r="EQ48" s="6"/>
      <c r="ER48" s="6"/>
      <c r="ES48" s="15">
        <v>41</v>
      </c>
      <c r="ET48" s="9">
        <v>0.74285714285714299</v>
      </c>
      <c r="EU48" s="9">
        <v>9.5528574211541377E-4</v>
      </c>
      <c r="EV48" s="9">
        <v>1.2135471323903695</v>
      </c>
      <c r="EW48" s="9">
        <v>1.2145024181324848</v>
      </c>
      <c r="EX48" s="9">
        <v>2.5004439866280237E-5</v>
      </c>
      <c r="EY48" s="6">
        <v>4</v>
      </c>
      <c r="EZ48" s="6"/>
      <c r="FA48" s="6"/>
      <c r="FB48" s="6"/>
      <c r="FC48" s="15">
        <v>41</v>
      </c>
      <c r="FD48" s="9">
        <v>0.74285714285714299</v>
      </c>
      <c r="FE48" s="9">
        <v>9.4558451295414614E-4</v>
      </c>
      <c r="FF48" s="9">
        <v>1.2135568336195306</v>
      </c>
      <c r="FG48" s="9">
        <v>1.2145024181324848</v>
      </c>
      <c r="FH48" s="9">
        <v>2.4750511862859232E-5</v>
      </c>
      <c r="FI48" s="6">
        <v>4</v>
      </c>
      <c r="FJ48" s="6"/>
      <c r="FK48" s="6"/>
      <c r="FL48" s="6"/>
      <c r="FM48" s="15">
        <v>41</v>
      </c>
      <c r="FN48" s="9">
        <v>0.74285714285714299</v>
      </c>
      <c r="FO48" s="9">
        <v>9.6061190714512941E-4</v>
      </c>
      <c r="FP48" s="9">
        <v>1.2135418062253398</v>
      </c>
      <c r="FQ48" s="9">
        <v>1.2145024181324848</v>
      </c>
      <c r="FR48" s="9">
        <v>2.514385131913883E-5</v>
      </c>
      <c r="FS48" s="6">
        <v>4</v>
      </c>
      <c r="FT48" s="6"/>
      <c r="FU48" s="6"/>
      <c r="FV48" s="6"/>
      <c r="FW48" s="15">
        <v>41</v>
      </c>
      <c r="FX48" s="9">
        <v>0.74285714285714299</v>
      </c>
      <c r="FY48" s="9">
        <v>1.0011288054068944E-3</v>
      </c>
      <c r="FZ48" s="9">
        <v>1.213501289327078</v>
      </c>
      <c r="GA48" s="9">
        <v>1.2145024181324848</v>
      </c>
      <c r="GB48" s="9">
        <v>2.6204374156955979E-5</v>
      </c>
      <c r="GC48" s="6">
        <v>4</v>
      </c>
      <c r="GD48" s="6"/>
      <c r="GE48" s="6"/>
      <c r="GF48" s="6"/>
      <c r="GG48" s="15">
        <v>41</v>
      </c>
      <c r="GH48" s="9">
        <v>0.74285714285714299</v>
      </c>
      <c r="GI48" s="9">
        <v>9.8496009013811486E-4</v>
      </c>
      <c r="GJ48" s="9">
        <v>1.2135174580423467</v>
      </c>
      <c r="GK48" s="9">
        <v>1.2145024181324848</v>
      </c>
      <c r="GL48" s="9">
        <v>2.5781160817920964E-5</v>
      </c>
      <c r="GM48" s="6">
        <v>4</v>
      </c>
      <c r="GN48" s="6"/>
      <c r="GO48" s="6"/>
      <c r="GP48" s="6"/>
      <c r="GQ48" s="15">
        <v>41</v>
      </c>
      <c r="GR48" s="9">
        <v>0.74285714285714299</v>
      </c>
      <c r="GS48" s="9">
        <v>1.0401239422315974E-3</v>
      </c>
      <c r="GT48" s="9">
        <v>1.2134622941902533</v>
      </c>
      <c r="GU48" s="9">
        <v>1.2145024181324848</v>
      </c>
      <c r="GV48" s="9">
        <v>2.7225065151099232E-5</v>
      </c>
      <c r="GW48" s="6">
        <v>4</v>
      </c>
      <c r="GX48" s="6"/>
      <c r="GY48" s="6"/>
      <c r="GZ48" s="6"/>
      <c r="HA48" s="15">
        <v>41</v>
      </c>
      <c r="HB48" s="9">
        <v>0.74285714285714299</v>
      </c>
      <c r="HC48" s="9">
        <v>9.8438942959921667E-4</v>
      </c>
      <c r="HD48" s="9">
        <v>1.2135180287028857</v>
      </c>
      <c r="HE48" s="9">
        <v>1.2145024181324848</v>
      </c>
      <c r="HF48" s="9">
        <v>2.5766223876543254E-5</v>
      </c>
      <c r="HG48" s="6">
        <v>4</v>
      </c>
      <c r="HH48" s="6"/>
      <c r="HI48" s="6"/>
      <c r="HJ48" s="6"/>
      <c r="HK48" s="15">
        <v>41</v>
      </c>
      <c r="HL48" s="9">
        <v>0.74285714285714299</v>
      </c>
      <c r="HM48" s="9">
        <v>9.2028522906299726E-4</v>
      </c>
      <c r="HN48" s="9">
        <v>1.2135821329034218</v>
      </c>
      <c r="HO48" s="9">
        <v>1.2145024181324848</v>
      </c>
      <c r="HP48" s="9">
        <v>2.4088307461780926E-5</v>
      </c>
      <c r="HQ48" s="6">
        <v>4</v>
      </c>
      <c r="HR48" s="6"/>
      <c r="HS48" s="6"/>
      <c r="HT48" s="6"/>
      <c r="HU48" s="15">
        <v>41</v>
      </c>
      <c r="HV48" s="9">
        <v>0.74285714285714299</v>
      </c>
      <c r="HW48" s="9">
        <v>8.4800156080257162E-4</v>
      </c>
      <c r="HX48" s="9">
        <v>1.2136544165716823</v>
      </c>
      <c r="HY48" s="9">
        <v>1.2145024181324848</v>
      </c>
      <c r="HZ48" s="9">
        <v>2.2196294887271467E-5</v>
      </c>
      <c r="IA48" s="6">
        <v>4</v>
      </c>
      <c r="IB48" s="6"/>
      <c r="IC48" s="6"/>
      <c r="ID48" s="6"/>
      <c r="IE48" s="15">
        <v>41</v>
      </c>
      <c r="IF48" s="9">
        <v>0.74285714285714299</v>
      </c>
      <c r="IG48" s="9">
        <v>7.656362230216131E-4</v>
      </c>
      <c r="IH48" s="9">
        <v>1.2137367819094633</v>
      </c>
      <c r="II48" s="9">
        <v>1.2145024181324848</v>
      </c>
      <c r="IJ48" s="9">
        <v>2.0040396348422535E-5</v>
      </c>
      <c r="IK48" s="6">
        <v>4</v>
      </c>
      <c r="IL48" s="6"/>
      <c r="IM48" s="6"/>
      <c r="IN48" s="6"/>
      <c r="IO48" s="15">
        <v>41</v>
      </c>
      <c r="IP48" s="9">
        <v>0.74285714285714299</v>
      </c>
      <c r="IQ48" s="9">
        <v>6.9544497673714714E-4</v>
      </c>
      <c r="IR48" s="9">
        <v>1.2138069731557477</v>
      </c>
      <c r="IS48" s="9">
        <v>1.2145024181324848</v>
      </c>
      <c r="IT48" s="9">
        <v>1.8203152558964666E-5</v>
      </c>
      <c r="IU48" s="6">
        <v>4</v>
      </c>
      <c r="IV48" s="6"/>
      <c r="IW48" s="6"/>
      <c r="IX48" s="6"/>
      <c r="IY48" s="15">
        <v>41</v>
      </c>
      <c r="IZ48" s="9">
        <v>0.74285714285714299</v>
      </c>
      <c r="JA48" s="9">
        <v>6.3742782194917385E-4</v>
      </c>
      <c r="JB48" s="9">
        <v>1.2138649903105356</v>
      </c>
      <c r="JC48" s="9">
        <v>1.2145024181324848</v>
      </c>
      <c r="JD48" s="9">
        <v>1.6684563518897864E-5</v>
      </c>
      <c r="JE48" s="6">
        <v>4</v>
      </c>
      <c r="JF48" s="6"/>
      <c r="JG48" s="6"/>
      <c r="JH48" s="6"/>
      <c r="JI48" s="15">
        <v>41</v>
      </c>
      <c r="JJ48" s="9">
        <v>0.74285714285714299</v>
      </c>
      <c r="JK48" s="9">
        <v>6.3761804212880669E-4</v>
      </c>
      <c r="JL48" s="9">
        <v>1.213864800090356</v>
      </c>
      <c r="JM48" s="9">
        <v>1.2145024181324848</v>
      </c>
      <c r="JN48" s="9">
        <v>1.6689542499357102E-5</v>
      </c>
      <c r="JO48" s="6">
        <v>4</v>
      </c>
      <c r="JP48" s="6"/>
      <c r="JQ48" s="6"/>
      <c r="JR48" s="6"/>
      <c r="JS48" s="15">
        <v>41</v>
      </c>
      <c r="JT48" s="9">
        <v>0.74285714285714299</v>
      </c>
      <c r="JU48" s="9">
        <v>6.0451973087271714E-4</v>
      </c>
      <c r="JV48" s="9">
        <v>1.213897898401612</v>
      </c>
      <c r="JW48" s="9">
        <v>1.2145024181324846</v>
      </c>
      <c r="JX48" s="9">
        <v>1.5823199899450146E-5</v>
      </c>
      <c r="JY48" s="6">
        <v>4</v>
      </c>
      <c r="JZ48" s="6"/>
      <c r="KA48" s="6"/>
      <c r="KB48" s="6"/>
      <c r="KC48" s="15">
        <v>41</v>
      </c>
      <c r="KD48" s="9">
        <v>0.74285714285714299</v>
      </c>
      <c r="KE48" s="9">
        <v>6.0356862997455361E-4</v>
      </c>
      <c r="KF48" s="9">
        <v>1.2138988495025105</v>
      </c>
      <c r="KG48" s="9">
        <v>1.2145024181324851</v>
      </c>
      <c r="KH48" s="9">
        <v>1.579830499715396E-5</v>
      </c>
      <c r="KI48" s="6">
        <v>4</v>
      </c>
      <c r="KJ48" s="6"/>
      <c r="KK48" s="6"/>
      <c r="KL48" s="6"/>
      <c r="KM48" s="15">
        <v>41</v>
      </c>
      <c r="KN48" s="9">
        <v>0.74285714285714299</v>
      </c>
      <c r="KO48" s="9">
        <v>6.4750949146970694E-4</v>
      </c>
      <c r="KP48" s="9">
        <v>1.2138549086410151</v>
      </c>
      <c r="KQ48" s="9">
        <v>1.2145024181324848</v>
      </c>
      <c r="KR48" s="9">
        <v>1.6948449483237341E-5</v>
      </c>
      <c r="KS48" s="6">
        <v>4</v>
      </c>
      <c r="KT48" s="6"/>
      <c r="KU48" s="6"/>
      <c r="KV48" s="6"/>
      <c r="KW48" s="15">
        <v>41</v>
      </c>
      <c r="KX48" s="9">
        <v>0.74285714285714299</v>
      </c>
      <c r="KY48" s="9">
        <v>6.6006402332546518E-4</v>
      </c>
      <c r="KZ48" s="9">
        <v>1.2138423541091594</v>
      </c>
      <c r="LA48" s="9">
        <v>1.2145024181324848</v>
      </c>
      <c r="LB48" s="9">
        <v>1.727706219354688E-5</v>
      </c>
      <c r="LC48" s="6">
        <v>4</v>
      </c>
    </row>
    <row r="49" spans="1:315">
      <c r="A49" s="6">
        <v>42</v>
      </c>
      <c r="B49">
        <v>3.2153708181738017E-2</v>
      </c>
      <c r="C49">
        <f>1-Table4689[[#This Row],[qx (tau)]]</f>
        <v>0.96784629181826198</v>
      </c>
      <c r="D49" s="6"/>
      <c r="E49" s="6"/>
      <c r="F49" s="6"/>
      <c r="G49" s="6"/>
      <c r="H49" s="15">
        <f t="shared" si="4"/>
        <v>42</v>
      </c>
      <c r="I49" s="9">
        <f t="shared" si="10"/>
        <v>0.77142857142857157</v>
      </c>
      <c r="J49" s="9" cm="1">
        <f t="array" ref="J49">VLOOKUP($G$13,'qx Malaria'!$B$62:$I$91,(N49),FALSE)/(1-nigeria!I49*INDEX($E$6:$G$11,N49,2))</f>
        <v>6.8379164049340874E-4</v>
      </c>
      <c r="K49" s="9">
        <f t="shared" si="9"/>
        <v>1.2574768890371995</v>
      </c>
      <c r="L49" s="9">
        <f t="shared" si="2"/>
        <v>1.2581606806776928</v>
      </c>
      <c r="M49" s="9">
        <f>(J49*Table4689[[#This Row],[qx (tau)]])/L49</f>
        <v>1.7475062766779717E-5</v>
      </c>
      <c r="N49" s="6">
        <f t="shared" si="3"/>
        <v>4</v>
      </c>
      <c r="P49" s="6"/>
      <c r="Q49" s="6"/>
      <c r="R49" s="6"/>
      <c r="S49" s="15">
        <v>42</v>
      </c>
      <c r="T49" s="9">
        <v>0.77142857142857157</v>
      </c>
      <c r="U49" s="9">
        <v>7.8921772915737807E-4</v>
      </c>
      <c r="V49" s="9">
        <v>1.2573714629485353</v>
      </c>
      <c r="W49" s="9">
        <v>1.2581606806776926</v>
      </c>
      <c r="X49" s="9">
        <v>2.0169344778372559E-5</v>
      </c>
      <c r="Y49" s="6">
        <v>4</v>
      </c>
      <c r="Z49" s="6"/>
      <c r="AA49" s="6"/>
      <c r="AB49" s="6"/>
      <c r="AC49" s="15">
        <v>42</v>
      </c>
      <c r="AD49" s="9">
        <v>0.77142857142857157</v>
      </c>
      <c r="AE49" s="9">
        <v>8.095147144515628E-4</v>
      </c>
      <c r="AF49" s="9">
        <v>1.257351165963241</v>
      </c>
      <c r="AG49" s="9">
        <v>1.2581606806776926</v>
      </c>
      <c r="AH49" s="9">
        <v>2.0688057016118473E-5</v>
      </c>
      <c r="AI49" s="6">
        <v>4</v>
      </c>
      <c r="AJ49" s="6"/>
      <c r="AK49" s="6"/>
      <c r="AL49" s="6"/>
      <c r="AM49" s="15">
        <v>42</v>
      </c>
      <c r="AN49" s="9">
        <v>0.77142857142857157</v>
      </c>
      <c r="AO49" s="9">
        <v>8.4025577955731837E-4</v>
      </c>
      <c r="AP49" s="9">
        <v>1.2573204248981353</v>
      </c>
      <c r="AQ49" s="9">
        <v>1.2581606806776926</v>
      </c>
      <c r="AR49" s="9">
        <v>2.1473679434452082E-5</v>
      </c>
      <c r="AS49" s="6">
        <v>4</v>
      </c>
      <c r="AT49" s="6"/>
      <c r="AU49" s="6"/>
      <c r="AV49" s="6"/>
      <c r="AW49" s="15">
        <v>42</v>
      </c>
      <c r="AX49" s="9">
        <v>0.77142857142857157</v>
      </c>
      <c r="AY49" s="9">
        <v>8.5720277698741435E-4</v>
      </c>
      <c r="AZ49" s="9">
        <v>1.2573034779007053</v>
      </c>
      <c r="BA49" s="9">
        <v>1.2581606806776926</v>
      </c>
      <c r="BB49" s="9">
        <v>2.1906778972764202E-5</v>
      </c>
      <c r="BC49" s="6">
        <v>4</v>
      </c>
      <c r="BD49" s="6"/>
      <c r="BE49" s="6"/>
      <c r="BF49" s="6"/>
      <c r="BG49" s="15">
        <v>42</v>
      </c>
      <c r="BH49" s="9">
        <v>0.77142857142857157</v>
      </c>
      <c r="BI49" s="9">
        <v>8.6843508923759429E-4</v>
      </c>
      <c r="BJ49" s="9">
        <v>1.2572922455884552</v>
      </c>
      <c r="BK49" s="9">
        <v>1.2581606806776928</v>
      </c>
      <c r="BL49" s="9">
        <v>2.2193833317924558E-5</v>
      </c>
      <c r="BM49" s="6">
        <v>4</v>
      </c>
      <c r="BN49" s="6"/>
      <c r="BO49" s="6"/>
      <c r="BP49" s="6"/>
      <c r="BQ49" s="15">
        <v>42</v>
      </c>
      <c r="BR49" s="9">
        <v>0.77142857142857157</v>
      </c>
      <c r="BS49" s="9">
        <v>8.8065269203603557E-4</v>
      </c>
      <c r="BT49" s="9">
        <v>1.2572800279856566</v>
      </c>
      <c r="BU49" s="9">
        <v>1.2581606806776926</v>
      </c>
      <c r="BV49" s="9">
        <v>2.250606786880074E-5</v>
      </c>
      <c r="BW49" s="6">
        <v>4</v>
      </c>
      <c r="BX49" s="6"/>
      <c r="BY49" s="6"/>
      <c r="BZ49" s="6"/>
      <c r="CA49" s="15">
        <v>42</v>
      </c>
      <c r="CB49" s="9">
        <v>0.77142857142857157</v>
      </c>
      <c r="CC49" s="9">
        <v>8.8754972587386542E-4</v>
      </c>
      <c r="CD49" s="9">
        <v>1.257273130951819</v>
      </c>
      <c r="CE49" s="9">
        <v>1.2581606806776928</v>
      </c>
      <c r="CF49" s="9">
        <v>2.2682329308811486E-5</v>
      </c>
      <c r="CG49" s="6">
        <v>4</v>
      </c>
      <c r="CH49" s="6"/>
      <c r="CI49" s="6"/>
      <c r="CJ49" s="6"/>
      <c r="CK49" s="15">
        <v>42</v>
      </c>
      <c r="CL49" s="9">
        <v>0.77142857142857157</v>
      </c>
      <c r="CM49" s="9">
        <v>8.9838792190474076E-4</v>
      </c>
      <c r="CN49" s="9">
        <v>1.2572622927557882</v>
      </c>
      <c r="CO49" s="9">
        <v>1.2581606806776928</v>
      </c>
      <c r="CP49" s="9">
        <v>2.2959311571685513E-5</v>
      </c>
      <c r="CQ49" s="6">
        <v>4</v>
      </c>
      <c r="CR49" s="6"/>
      <c r="CS49" s="6"/>
      <c r="CT49" s="6"/>
      <c r="CU49" s="15">
        <v>42</v>
      </c>
      <c r="CV49" s="9">
        <v>0.77142857142857157</v>
      </c>
      <c r="CW49" s="9">
        <v>9.0390554897500455E-4</v>
      </c>
      <c r="CX49" s="9">
        <v>1.2572567751287176</v>
      </c>
      <c r="CY49" s="9">
        <v>1.2581606806776926</v>
      </c>
      <c r="CZ49" s="9">
        <v>2.3100320723694116E-5</v>
      </c>
      <c r="DA49" s="6">
        <v>4</v>
      </c>
      <c r="DB49" s="6"/>
      <c r="DC49" s="6"/>
      <c r="DD49" s="6"/>
      <c r="DE49" s="15">
        <v>42</v>
      </c>
      <c r="DF49" s="9">
        <v>0.77142857142857157</v>
      </c>
      <c r="DG49" s="9">
        <v>9.0784671116805014E-4</v>
      </c>
      <c r="DH49" s="9">
        <v>1.2572528339665248</v>
      </c>
      <c r="DI49" s="9">
        <v>1.2581606806776928</v>
      </c>
      <c r="DJ49" s="9">
        <v>2.3201041546557397E-5</v>
      </c>
      <c r="DK49" s="6">
        <v>4</v>
      </c>
      <c r="DL49" s="6"/>
      <c r="DM49" s="6"/>
      <c r="DN49" s="6"/>
      <c r="DO49" s="15">
        <v>42</v>
      </c>
      <c r="DP49" s="9">
        <v>0.77142857142857157</v>
      </c>
      <c r="DQ49" s="9">
        <v>9.47258333098506E-4</v>
      </c>
      <c r="DR49" s="9">
        <v>1.2572134223445943</v>
      </c>
      <c r="DS49" s="9">
        <v>1.2581606806776928</v>
      </c>
      <c r="DT49" s="9">
        <v>2.4208249775190232E-5</v>
      </c>
      <c r="DU49" s="6">
        <v>4</v>
      </c>
      <c r="DV49" s="6"/>
      <c r="DW49" s="6"/>
      <c r="DX49" s="6"/>
      <c r="DY49" s="15">
        <v>42</v>
      </c>
      <c r="DZ49" s="9">
        <v>0.77142857142857157</v>
      </c>
      <c r="EA49" s="9">
        <v>9.5139655340120385E-4</v>
      </c>
      <c r="EB49" s="9">
        <v>1.2572092841242914</v>
      </c>
      <c r="EC49" s="9">
        <v>1.2581606806776926</v>
      </c>
      <c r="ED49" s="9">
        <v>2.4314006639196688E-5</v>
      </c>
      <c r="EE49" s="6">
        <v>4</v>
      </c>
      <c r="EF49" s="6"/>
      <c r="EG49" s="6"/>
      <c r="EH49" s="6"/>
      <c r="EI49" s="15">
        <v>42</v>
      </c>
      <c r="EJ49" s="9">
        <v>0.77142857142857157</v>
      </c>
      <c r="EK49" s="9">
        <v>9.884434780158323E-4</v>
      </c>
      <c r="EL49" s="9">
        <v>1.257172237199677</v>
      </c>
      <c r="EM49" s="9">
        <v>1.2581606806776928</v>
      </c>
      <c r="EN49" s="9">
        <v>2.5260782374111547E-5</v>
      </c>
      <c r="EO49" s="6">
        <v>4</v>
      </c>
      <c r="EP49" s="6"/>
      <c r="EQ49" s="6"/>
      <c r="ER49" s="6"/>
      <c r="ES49" s="15">
        <v>42</v>
      </c>
      <c r="ET49" s="9">
        <v>0.77142857142857157</v>
      </c>
      <c r="EU49" s="9">
        <v>9.89625826673746E-4</v>
      </c>
      <c r="EV49" s="9">
        <v>1.2571710548510189</v>
      </c>
      <c r="EW49" s="9">
        <v>1.2581606806776926</v>
      </c>
      <c r="EX49" s="9">
        <v>2.529099862097054E-5</v>
      </c>
      <c r="EY49" s="6">
        <v>4</v>
      </c>
      <c r="EZ49" s="6"/>
      <c r="FA49" s="6"/>
      <c r="FB49" s="6"/>
      <c r="FC49" s="15">
        <v>42</v>
      </c>
      <c r="FD49" s="9">
        <v>0.77142857142857157</v>
      </c>
      <c r="FE49" s="9">
        <v>9.7957586308147966E-4</v>
      </c>
      <c r="FF49" s="9">
        <v>1.2571811048146111</v>
      </c>
      <c r="FG49" s="9">
        <v>1.2581606806776926</v>
      </c>
      <c r="FH49" s="9">
        <v>2.5034160522669163E-5</v>
      </c>
      <c r="FI49" s="6">
        <v>4</v>
      </c>
      <c r="FJ49" s="6"/>
      <c r="FK49" s="6"/>
      <c r="FL49" s="6"/>
      <c r="FM49" s="15">
        <v>42</v>
      </c>
      <c r="FN49" s="9">
        <v>0.77142857142857157</v>
      </c>
      <c r="FO49" s="9">
        <v>9.951434537440098E-4</v>
      </c>
      <c r="FP49" s="9">
        <v>1.2571655372239487</v>
      </c>
      <c r="FQ49" s="9">
        <v>1.2581606806776928</v>
      </c>
      <c r="FR49" s="9">
        <v>2.5432007772979129E-5</v>
      </c>
      <c r="FS49" s="6">
        <v>4</v>
      </c>
      <c r="FT49" s="6"/>
      <c r="FU49" s="6"/>
      <c r="FV49" s="6"/>
      <c r="FW49" s="15">
        <v>42</v>
      </c>
      <c r="FX49" s="9">
        <v>0.77142857142857157</v>
      </c>
      <c r="FY49" s="9">
        <v>1.0371168310999454E-3</v>
      </c>
      <c r="FZ49" s="9">
        <v>1.2571235638465927</v>
      </c>
      <c r="GA49" s="9">
        <v>1.2581606806776926</v>
      </c>
      <c r="GB49" s="9">
        <v>2.6504684536473111E-5</v>
      </c>
      <c r="GC49" s="6">
        <v>4</v>
      </c>
      <c r="GD49" s="6"/>
      <c r="GE49" s="6"/>
      <c r="GF49" s="6"/>
      <c r="GG49" s="15">
        <v>42</v>
      </c>
      <c r="GH49" s="9">
        <v>0.77142857142857157</v>
      </c>
      <c r="GI49" s="9">
        <v>1.0203668917795016E-3</v>
      </c>
      <c r="GJ49" s="9">
        <v>1.2571403137859132</v>
      </c>
      <c r="GK49" s="9">
        <v>1.2581606806776926</v>
      </c>
      <c r="GL49" s="9">
        <v>2.6076621039304149E-5</v>
      </c>
      <c r="GM49" s="6">
        <v>4</v>
      </c>
      <c r="GN49" s="6"/>
      <c r="GO49" s="6"/>
      <c r="GP49" s="6"/>
      <c r="GQ49" s="15">
        <v>42</v>
      </c>
      <c r="GR49" s="9">
        <v>0.77142857142857157</v>
      </c>
      <c r="GS49" s="9">
        <v>1.0775137435786624E-3</v>
      </c>
      <c r="GT49" s="9">
        <v>1.2570831669341143</v>
      </c>
      <c r="GU49" s="9">
        <v>1.2581606806776928</v>
      </c>
      <c r="GV49" s="9">
        <v>2.7537072970821755E-5</v>
      </c>
      <c r="GW49" s="6">
        <v>4</v>
      </c>
      <c r="GX49" s="6"/>
      <c r="GY49" s="6"/>
      <c r="GZ49" s="6"/>
      <c r="HA49" s="15">
        <v>42</v>
      </c>
      <c r="HB49" s="9">
        <v>0.77142857142857157</v>
      </c>
      <c r="HC49" s="9">
        <v>1.0197757174505446E-3</v>
      </c>
      <c r="HD49" s="9">
        <v>1.2571409049602422</v>
      </c>
      <c r="HE49" s="9">
        <v>1.2581606806776928</v>
      </c>
      <c r="HF49" s="9">
        <v>2.6061512915874649E-5</v>
      </c>
      <c r="HG49" s="6">
        <v>4</v>
      </c>
      <c r="HH49" s="6"/>
      <c r="HI49" s="6"/>
      <c r="HJ49" s="6"/>
      <c r="HK49" s="15">
        <v>42</v>
      </c>
      <c r="HL49" s="9">
        <v>0.77142857142857157</v>
      </c>
      <c r="HM49" s="9">
        <v>9.5336713449772675E-4</v>
      </c>
      <c r="HN49" s="9">
        <v>1.2572073135431949</v>
      </c>
      <c r="HO49" s="9">
        <v>1.2581606806776926</v>
      </c>
      <c r="HP49" s="9">
        <v>2.4364367050628331E-5</v>
      </c>
      <c r="HQ49" s="6">
        <v>4</v>
      </c>
      <c r="HR49" s="6"/>
      <c r="HS49" s="6"/>
      <c r="HT49" s="6"/>
      <c r="HU49" s="15">
        <v>42</v>
      </c>
      <c r="HV49" s="9">
        <v>0.77142857142857157</v>
      </c>
      <c r="HW49" s="9">
        <v>8.7848505282986052E-4</v>
      </c>
      <c r="HX49" s="9">
        <v>1.2572821956248628</v>
      </c>
      <c r="HY49" s="9">
        <v>1.2581606806776926</v>
      </c>
      <c r="HZ49" s="9">
        <v>2.2450671416225935E-5</v>
      </c>
      <c r="IA49" s="6">
        <v>4</v>
      </c>
      <c r="IB49" s="6"/>
      <c r="IC49" s="6"/>
      <c r="ID49" s="6"/>
      <c r="IE49" s="15">
        <v>42</v>
      </c>
      <c r="IF49" s="9">
        <v>0.77142857142857157</v>
      </c>
      <c r="IG49" s="9">
        <v>7.9315889135042367E-4</v>
      </c>
      <c r="IH49" s="9">
        <v>1.2573675217863423</v>
      </c>
      <c r="II49" s="9">
        <v>1.2581606806776926</v>
      </c>
      <c r="IJ49" s="9">
        <v>2.0270065601235843E-5</v>
      </c>
      <c r="IK49" s="6">
        <v>4</v>
      </c>
      <c r="IL49" s="6"/>
      <c r="IM49" s="6"/>
      <c r="IN49" s="6"/>
      <c r="IO49" s="15">
        <v>42</v>
      </c>
      <c r="IP49" s="9">
        <v>0.77142857142857157</v>
      </c>
      <c r="IQ49" s="9">
        <v>7.204444488887326E-4</v>
      </c>
      <c r="IR49" s="9">
        <v>1.257440236228804</v>
      </c>
      <c r="IS49" s="9">
        <v>1.2581606806776926</v>
      </c>
      <c r="IT49" s="9">
        <v>1.8411766419408258E-5</v>
      </c>
      <c r="IU49" s="6">
        <v>4</v>
      </c>
      <c r="IV49" s="6"/>
      <c r="IW49" s="6"/>
      <c r="IX49" s="6"/>
      <c r="IY49" s="15">
        <v>42</v>
      </c>
      <c r="IZ49" s="9">
        <v>0.77142857142857157</v>
      </c>
      <c r="JA49" s="9">
        <v>6.6034172544478741E-4</v>
      </c>
      <c r="JB49" s="9">
        <v>1.2575003389522479</v>
      </c>
      <c r="JC49" s="9">
        <v>1.2581606806776926</v>
      </c>
      <c r="JD49" s="9">
        <v>1.6875773870743183E-5</v>
      </c>
      <c r="JE49" s="6">
        <v>4</v>
      </c>
      <c r="JF49" s="6"/>
      <c r="JG49" s="6"/>
      <c r="JH49" s="6"/>
      <c r="JI49" s="15">
        <v>42</v>
      </c>
      <c r="JJ49" s="9">
        <v>0.77142857142857157</v>
      </c>
      <c r="JK49" s="9">
        <v>6.6053878355443977E-4</v>
      </c>
      <c r="JL49" s="9">
        <v>1.2575001418941383</v>
      </c>
      <c r="JM49" s="9">
        <v>1.2581606806776928</v>
      </c>
      <c r="JN49" s="9">
        <v>1.6880809911886344E-5</v>
      </c>
      <c r="JO49" s="6">
        <v>4</v>
      </c>
      <c r="JP49" s="6"/>
      <c r="JQ49" s="6"/>
      <c r="JR49" s="6"/>
      <c r="JS49" s="15">
        <v>42</v>
      </c>
      <c r="JT49" s="9">
        <v>0.77142857142857157</v>
      </c>
      <c r="JU49" s="9">
        <v>6.2625067247494321E-4</v>
      </c>
      <c r="JV49" s="9">
        <v>1.2575344300052178</v>
      </c>
      <c r="JW49" s="9">
        <v>1.2581606806776928</v>
      </c>
      <c r="JX49" s="9">
        <v>1.6004538752975776E-5</v>
      </c>
      <c r="JY49" s="6">
        <v>4</v>
      </c>
      <c r="JZ49" s="6"/>
      <c r="KA49" s="6"/>
      <c r="KB49" s="6"/>
      <c r="KC49" s="15">
        <v>42</v>
      </c>
      <c r="KD49" s="9">
        <v>0.77142857142857157</v>
      </c>
      <c r="KE49" s="9">
        <v>6.2526538192668186E-4</v>
      </c>
      <c r="KF49" s="9">
        <v>1.2575354152957661</v>
      </c>
      <c r="KG49" s="9">
        <v>1.2581606806776928</v>
      </c>
      <c r="KH49" s="9">
        <v>1.5979358547259957E-5</v>
      </c>
      <c r="KI49" s="6">
        <v>4</v>
      </c>
      <c r="KJ49" s="6"/>
      <c r="KK49" s="6"/>
      <c r="KL49" s="6"/>
      <c r="KM49" s="15">
        <v>42</v>
      </c>
      <c r="KN49" s="9">
        <v>0.77142857142857157</v>
      </c>
      <c r="KO49" s="9">
        <v>6.7078580525635825E-4</v>
      </c>
      <c r="KP49" s="9">
        <v>1.2574898948724362</v>
      </c>
      <c r="KQ49" s="9">
        <v>1.2581606806776926</v>
      </c>
      <c r="KR49" s="9">
        <v>1.7142684051330885E-5</v>
      </c>
      <c r="KS49" s="6">
        <v>4</v>
      </c>
      <c r="KT49" s="6"/>
      <c r="KU49" s="6"/>
      <c r="KV49" s="6"/>
      <c r="KW49" s="15">
        <v>42</v>
      </c>
      <c r="KX49" s="9">
        <v>0.77142857142857157</v>
      </c>
      <c r="KY49" s="9">
        <v>6.8379164049340874E-4</v>
      </c>
      <c r="KZ49" s="9">
        <v>1.2574768890371995</v>
      </c>
      <c r="LA49" s="9">
        <v>1.2581606806776928</v>
      </c>
      <c r="LB49" s="9">
        <v>1.7475062766779717E-5</v>
      </c>
      <c r="LC49" s="6">
        <v>4</v>
      </c>
    </row>
    <row r="50" spans="1:315">
      <c r="A50" s="6">
        <v>43</v>
      </c>
      <c r="B50">
        <v>3.2647421878650058E-2</v>
      </c>
      <c r="C50">
        <f>1-Table4689[[#This Row],[qx (tau)]]</f>
        <v>0.96735257812134989</v>
      </c>
      <c r="D50" s="6"/>
      <c r="E50" s="6"/>
      <c r="F50" s="6"/>
      <c r="G50" s="6"/>
      <c r="H50" s="15">
        <f t="shared" si="4"/>
        <v>43</v>
      </c>
      <c r="I50" s="9">
        <f t="shared" si="10"/>
        <v>0.80000000000000016</v>
      </c>
      <c r="J50" s="9" cm="1">
        <f t="array" ref="J50">VLOOKUP($G$13,'qx Malaria'!$B$62:$I$91,(N50),FALSE)/(1-nigeria!I50*INDEX($E$6:$G$11,N50,2))</f>
        <v>7.0928876137360466E-4</v>
      </c>
      <c r="K50" s="9">
        <f t="shared" si="9"/>
        <v>1.3043655000484407</v>
      </c>
      <c r="L50" s="9">
        <f t="shared" si="2"/>
        <v>1.3050747888098142</v>
      </c>
      <c r="M50" s="9">
        <f>(J50*Table4689[[#This Row],[qx (tau)]])/L50</f>
        <v>1.7743388827139285E-5</v>
      </c>
      <c r="N50" s="6">
        <f t="shared" si="3"/>
        <v>4</v>
      </c>
      <c r="P50" s="6"/>
      <c r="Q50" s="6"/>
      <c r="R50" s="6"/>
      <c r="S50" s="15">
        <v>43</v>
      </c>
      <c r="T50" s="9">
        <v>0.80000000000000016</v>
      </c>
      <c r="U50" s="9">
        <v>8.1864596233466454E-4</v>
      </c>
      <c r="V50" s="9">
        <v>1.3042561428474797</v>
      </c>
      <c r="W50" s="9">
        <v>1.3050747888098144</v>
      </c>
      <c r="X50" s="9">
        <v>2.0479040995012338E-5</v>
      </c>
      <c r="Y50" s="6">
        <v>4</v>
      </c>
      <c r="Z50" s="6"/>
      <c r="AA50" s="6"/>
      <c r="AB50" s="6"/>
      <c r="AC50" s="15">
        <v>43</v>
      </c>
      <c r="AD50" s="9">
        <v>0.80000000000000016</v>
      </c>
      <c r="AE50" s="9">
        <v>8.3969977859445742E-4</v>
      </c>
      <c r="AF50" s="9">
        <v>1.3042350890312198</v>
      </c>
      <c r="AG50" s="9">
        <v>1.3050747888098142</v>
      </c>
      <c r="AH50" s="9">
        <v>2.1005717954434632E-5</v>
      </c>
      <c r="AI50" s="6">
        <v>4</v>
      </c>
      <c r="AJ50" s="6"/>
      <c r="AK50" s="6"/>
      <c r="AL50" s="6"/>
      <c r="AM50" s="15">
        <v>43</v>
      </c>
      <c r="AN50" s="9">
        <v>0.80000000000000016</v>
      </c>
      <c r="AO50" s="9">
        <v>8.7158711195880405E-4</v>
      </c>
      <c r="AP50" s="9">
        <v>1.3042032016978555</v>
      </c>
      <c r="AQ50" s="9">
        <v>1.3050747888098144</v>
      </c>
      <c r="AR50" s="9">
        <v>2.1803403446375186E-5</v>
      </c>
      <c r="AS50" s="6">
        <v>4</v>
      </c>
      <c r="AT50" s="6"/>
      <c r="AU50" s="6"/>
      <c r="AV50" s="6"/>
      <c r="AW50" s="15">
        <v>43</v>
      </c>
      <c r="AX50" s="9">
        <v>0.80000000000000016</v>
      </c>
      <c r="AY50" s="9">
        <v>8.8916602650581549E-4</v>
      </c>
      <c r="AZ50" s="9">
        <v>1.3041856227833086</v>
      </c>
      <c r="BA50" s="9">
        <v>1.3050747888098144</v>
      </c>
      <c r="BB50" s="9">
        <v>2.2243153140650104E-5</v>
      </c>
      <c r="BC50" s="6">
        <v>4</v>
      </c>
      <c r="BD50" s="6"/>
      <c r="BE50" s="6"/>
      <c r="BF50" s="6"/>
      <c r="BG50" s="15">
        <v>43</v>
      </c>
      <c r="BH50" s="9">
        <v>0.80000000000000016</v>
      </c>
      <c r="BI50" s="9">
        <v>9.0081716754278817E-4</v>
      </c>
      <c r="BJ50" s="9">
        <v>1.3041739716422716</v>
      </c>
      <c r="BK50" s="9">
        <v>1.3050747888098144</v>
      </c>
      <c r="BL50" s="9">
        <v>2.253461514732069E-5</v>
      </c>
      <c r="BM50" s="6">
        <v>4</v>
      </c>
      <c r="BN50" s="6"/>
      <c r="BO50" s="6"/>
      <c r="BP50" s="6"/>
      <c r="BQ50" s="15">
        <v>43</v>
      </c>
      <c r="BR50" s="9">
        <v>0.80000000000000016</v>
      </c>
      <c r="BS50" s="9">
        <v>9.1349033849528485E-4</v>
      </c>
      <c r="BT50" s="9">
        <v>1.3041612984713189</v>
      </c>
      <c r="BU50" s="9">
        <v>1.3050747888098142</v>
      </c>
      <c r="BV50" s="9">
        <v>2.2851643996681684E-5</v>
      </c>
      <c r="BW50" s="6">
        <v>4</v>
      </c>
      <c r="BX50" s="6"/>
      <c r="BY50" s="6"/>
      <c r="BZ50" s="6"/>
      <c r="CA50" s="15">
        <v>43</v>
      </c>
      <c r="CB50" s="9">
        <v>0.80000000000000016</v>
      </c>
      <c r="CC50" s="9">
        <v>9.2064454790395244E-4</v>
      </c>
      <c r="CD50" s="9">
        <v>1.3041541442619105</v>
      </c>
      <c r="CE50" s="9">
        <v>1.3050747888098144</v>
      </c>
      <c r="CF50" s="9">
        <v>2.30306118955145E-5</v>
      </c>
      <c r="CG50" s="6">
        <v>4</v>
      </c>
      <c r="CH50" s="6"/>
      <c r="CI50" s="6"/>
      <c r="CJ50" s="6"/>
      <c r="CK50" s="15">
        <v>43</v>
      </c>
      <c r="CL50" s="9">
        <v>0.80000000000000016</v>
      </c>
      <c r="CM50" s="9">
        <v>9.3188687697471565E-4</v>
      </c>
      <c r="CN50" s="9">
        <v>1.3041429019328397</v>
      </c>
      <c r="CO50" s="9">
        <v>1.3050747888098144</v>
      </c>
      <c r="CP50" s="9">
        <v>2.3311847165108928E-5</v>
      </c>
      <c r="CQ50" s="6">
        <v>4</v>
      </c>
      <c r="CR50" s="6"/>
      <c r="CS50" s="6"/>
      <c r="CT50" s="6"/>
      <c r="CU50" s="15">
        <v>43</v>
      </c>
      <c r="CV50" s="9">
        <v>0.80000000000000016</v>
      </c>
      <c r="CW50" s="9">
        <v>9.3761024450164957E-4</v>
      </c>
      <c r="CX50" s="9">
        <v>1.3041371785653126</v>
      </c>
      <c r="CY50" s="9">
        <v>1.3050747888098142</v>
      </c>
      <c r="CZ50" s="9">
        <v>2.3455021484175182E-5</v>
      </c>
      <c r="DA50" s="6">
        <v>4</v>
      </c>
      <c r="DB50" s="6"/>
      <c r="DC50" s="6"/>
      <c r="DD50" s="6"/>
      <c r="DE50" s="15">
        <v>43</v>
      </c>
      <c r="DF50" s="9">
        <v>0.80000000000000016</v>
      </c>
      <c r="DG50" s="9">
        <v>9.416983641637452E-4</v>
      </c>
      <c r="DH50" s="9">
        <v>1.3041330904456507</v>
      </c>
      <c r="DI50" s="9">
        <v>1.3050747888098144</v>
      </c>
      <c r="DJ50" s="9">
        <v>2.3557288854936787E-5</v>
      </c>
      <c r="DK50" s="6">
        <v>4</v>
      </c>
      <c r="DL50" s="6"/>
      <c r="DM50" s="6"/>
      <c r="DN50" s="6"/>
      <c r="DO50" s="15">
        <v>43</v>
      </c>
      <c r="DP50" s="9">
        <v>0.80000000000000016</v>
      </c>
      <c r="DQ50" s="9">
        <v>9.8257956078470245E-4</v>
      </c>
      <c r="DR50" s="9">
        <v>1.3040922092490297</v>
      </c>
      <c r="DS50" s="9">
        <v>1.3050747888098144</v>
      </c>
      <c r="DT50" s="9">
        <v>2.4579962562552891E-5</v>
      </c>
      <c r="DU50" s="6">
        <v>4</v>
      </c>
      <c r="DV50" s="6"/>
      <c r="DW50" s="6"/>
      <c r="DX50" s="6"/>
      <c r="DY50" s="15">
        <v>43</v>
      </c>
      <c r="DZ50" s="9">
        <v>0.80000000000000016</v>
      </c>
      <c r="EA50" s="9">
        <v>9.8687208642990291E-4</v>
      </c>
      <c r="EB50" s="9">
        <v>1.3040879167233843</v>
      </c>
      <c r="EC50" s="9">
        <v>1.3050747888098142</v>
      </c>
      <c r="ED50" s="9">
        <v>2.4687343301852585E-5</v>
      </c>
      <c r="EE50" s="6">
        <v>4</v>
      </c>
      <c r="EF50" s="6"/>
      <c r="EG50" s="6"/>
      <c r="EH50" s="6"/>
      <c r="EI50" s="15">
        <v>43</v>
      </c>
      <c r="EJ50" s="9">
        <v>0.80000000000000016</v>
      </c>
      <c r="EK50" s="9">
        <v>1.0253004112536024E-3</v>
      </c>
      <c r="EL50" s="9">
        <v>1.3040494883985607</v>
      </c>
      <c r="EM50" s="9">
        <v>1.3050747888098144</v>
      </c>
      <c r="EN50" s="9">
        <v>2.5648656587011708E-5</v>
      </c>
      <c r="EO50" s="6">
        <v>4</v>
      </c>
      <c r="EP50" s="6"/>
      <c r="EQ50" s="6"/>
      <c r="ER50" s="6"/>
      <c r="ES50" s="15">
        <v>43</v>
      </c>
      <c r="ET50" s="9">
        <v>0.80000000000000016</v>
      </c>
      <c r="EU50" s="9">
        <v>1.026526847152231E-3</v>
      </c>
      <c r="EV50" s="9">
        <v>1.3040482619626621</v>
      </c>
      <c r="EW50" s="9">
        <v>1.3050747888098144</v>
      </c>
      <c r="EX50" s="9">
        <v>2.5679336798240185E-5</v>
      </c>
      <c r="EY50" s="6">
        <v>4</v>
      </c>
      <c r="EZ50" s="6"/>
      <c r="FA50" s="6"/>
      <c r="FB50" s="6"/>
      <c r="FC50" s="15">
        <v>43</v>
      </c>
      <c r="FD50" s="9">
        <v>0.80000000000000016</v>
      </c>
      <c r="FE50" s="9">
        <v>1.016102142013887E-3</v>
      </c>
      <c r="FF50" s="9">
        <v>1.3040586866678003</v>
      </c>
      <c r="FG50" s="9">
        <v>1.3050747888098142</v>
      </c>
      <c r="FH50" s="9">
        <v>2.5418555002798093E-5</v>
      </c>
      <c r="FI50" s="6">
        <v>4</v>
      </c>
      <c r="FJ50" s="6"/>
      <c r="FK50" s="6"/>
      <c r="FL50" s="6"/>
      <c r="FM50" s="15">
        <v>43</v>
      </c>
      <c r="FN50" s="9">
        <v>0.80000000000000016</v>
      </c>
      <c r="FO50" s="9">
        <v>1.0322502146791653E-3</v>
      </c>
      <c r="FP50" s="9">
        <v>1.3040425385951353</v>
      </c>
      <c r="FQ50" s="9">
        <v>1.3050747888098144</v>
      </c>
      <c r="FR50" s="9">
        <v>2.5822511117306446E-5</v>
      </c>
      <c r="FS50" s="6">
        <v>4</v>
      </c>
      <c r="FT50" s="6"/>
      <c r="FU50" s="6"/>
      <c r="FV50" s="6"/>
      <c r="FW50" s="15">
        <v>43</v>
      </c>
      <c r="FX50" s="9">
        <v>0.80000000000000016</v>
      </c>
      <c r="FY50" s="9">
        <v>1.0757886890804846E-3</v>
      </c>
      <c r="FZ50" s="9">
        <v>1.303999000120734</v>
      </c>
      <c r="GA50" s="9">
        <v>1.3050747888098144</v>
      </c>
      <c r="GB50" s="9">
        <v>2.6911658615917596E-5</v>
      </c>
      <c r="GC50" s="6">
        <v>4</v>
      </c>
      <c r="GD50" s="6"/>
      <c r="GE50" s="6"/>
      <c r="GF50" s="6"/>
      <c r="GG50" s="15">
        <v>43</v>
      </c>
      <c r="GH50" s="9">
        <v>0.80000000000000016</v>
      </c>
      <c r="GI50" s="9">
        <v>1.0584141805165777E-3</v>
      </c>
      <c r="GJ50" s="9">
        <v>1.3040163746292976</v>
      </c>
      <c r="GK50" s="9">
        <v>1.3050747888098142</v>
      </c>
      <c r="GL50" s="9">
        <v>2.6477022290180756E-5</v>
      </c>
      <c r="GM50" s="6">
        <v>4</v>
      </c>
      <c r="GN50" s="6"/>
      <c r="GO50" s="6"/>
      <c r="GP50" s="6"/>
      <c r="GQ50" s="15">
        <v>43</v>
      </c>
      <c r="GR50" s="9">
        <v>0.80000000000000016</v>
      </c>
      <c r="GS50" s="9">
        <v>1.1176919156169651E-3</v>
      </c>
      <c r="GT50" s="9">
        <v>1.3039570968941974</v>
      </c>
      <c r="GU50" s="9">
        <v>1.3050747888098144</v>
      </c>
      <c r="GV50" s="9">
        <v>2.7959899166224084E-5</v>
      </c>
      <c r="GW50" s="6">
        <v>4</v>
      </c>
      <c r="GX50" s="6"/>
      <c r="GY50" s="6"/>
      <c r="GZ50" s="6"/>
      <c r="HA50" s="15">
        <v>43</v>
      </c>
      <c r="HB50" s="9">
        <v>0.80000000000000016</v>
      </c>
      <c r="HC50" s="9">
        <v>1.0578009625672631E-3</v>
      </c>
      <c r="HD50" s="9">
        <v>1.3040169878472472</v>
      </c>
      <c r="HE50" s="9">
        <v>1.3050747888098144</v>
      </c>
      <c r="HF50" s="9">
        <v>2.6461682184566502E-5</v>
      </c>
      <c r="HG50" s="6">
        <v>4</v>
      </c>
      <c r="HH50" s="6"/>
      <c r="HI50" s="6"/>
      <c r="HJ50" s="6"/>
      <c r="HK50" s="15">
        <v>43</v>
      </c>
      <c r="HL50" s="9">
        <v>0.80000000000000016</v>
      </c>
      <c r="HM50" s="9">
        <v>9.8891614626095067E-4</v>
      </c>
      <c r="HN50" s="9">
        <v>1.3040858726635534</v>
      </c>
      <c r="HO50" s="9">
        <v>1.3050747888098142</v>
      </c>
      <c r="HP50" s="9">
        <v>2.4738476987233385E-5</v>
      </c>
      <c r="HQ50" s="6">
        <v>4</v>
      </c>
      <c r="HR50" s="6"/>
      <c r="HS50" s="6"/>
      <c r="HT50" s="6"/>
      <c r="HU50" s="15">
        <v>43</v>
      </c>
      <c r="HV50" s="9">
        <v>0.80000000000000016</v>
      </c>
      <c r="HW50" s="9">
        <v>9.1124187268113224E-4</v>
      </c>
      <c r="HX50" s="9">
        <v>1.3041635469371331</v>
      </c>
      <c r="HY50" s="9">
        <v>1.3050747888098142</v>
      </c>
      <c r="HZ50" s="9">
        <v>2.2795396942762803E-5</v>
      </c>
      <c r="IA50" s="6">
        <v>4</v>
      </c>
      <c r="IB50" s="6"/>
      <c r="IC50" s="6"/>
      <c r="ID50" s="6"/>
      <c r="IE50" s="15">
        <v>43</v>
      </c>
      <c r="IF50" s="9">
        <v>0.80000000000000016</v>
      </c>
      <c r="IG50" s="9">
        <v>8.2273408199676039E-4</v>
      </c>
      <c r="IH50" s="9">
        <v>1.3042520547278176</v>
      </c>
      <c r="II50" s="9">
        <v>1.3050747888098144</v>
      </c>
      <c r="IJ50" s="9">
        <v>2.058130836577395E-5</v>
      </c>
      <c r="IK50" s="6">
        <v>4</v>
      </c>
      <c r="IL50" s="6"/>
      <c r="IM50" s="6"/>
      <c r="IN50" s="6"/>
      <c r="IO50" s="15">
        <v>43</v>
      </c>
      <c r="IP50" s="9">
        <v>0.80000000000000016</v>
      </c>
      <c r="IQ50" s="9">
        <v>7.4730827423109456E-4</v>
      </c>
      <c r="IR50" s="9">
        <v>1.3043274805355833</v>
      </c>
      <c r="IS50" s="9">
        <v>1.3050747888098144</v>
      </c>
      <c r="IT50" s="9">
        <v>1.869447537522225E-5</v>
      </c>
      <c r="IU50" s="6">
        <v>4</v>
      </c>
      <c r="IV50" s="6"/>
      <c r="IW50" s="6"/>
      <c r="IX50" s="6"/>
      <c r="IY50" s="15">
        <v>43</v>
      </c>
      <c r="IZ50" s="9">
        <v>0.80000000000000016</v>
      </c>
      <c r="JA50" s="9">
        <v>6.8496444938413508E-4</v>
      </c>
      <c r="JB50" s="9">
        <v>1.3043898243604302</v>
      </c>
      <c r="JC50" s="9">
        <v>1.3050747888098142</v>
      </c>
      <c r="JD50" s="9">
        <v>1.7134897971107705E-5</v>
      </c>
      <c r="JE50" s="6">
        <v>4</v>
      </c>
      <c r="JF50" s="6"/>
      <c r="JG50" s="6"/>
      <c r="JH50" s="6"/>
      <c r="JI50" s="15">
        <v>43</v>
      </c>
      <c r="JJ50" s="9">
        <v>0.80000000000000016</v>
      </c>
      <c r="JK50" s="9">
        <v>6.8516885536723993E-4</v>
      </c>
      <c r="JL50" s="9">
        <v>1.3043896199544471</v>
      </c>
      <c r="JM50" s="9">
        <v>1.3050747888098144</v>
      </c>
      <c r="JN50" s="9">
        <v>1.7140011339645784E-5</v>
      </c>
      <c r="JO50" s="6">
        <v>4</v>
      </c>
      <c r="JP50" s="6"/>
      <c r="JQ50" s="6"/>
      <c r="JR50" s="6"/>
      <c r="JS50" s="15">
        <v>43</v>
      </c>
      <c r="JT50" s="9">
        <v>0.80000000000000016</v>
      </c>
      <c r="JU50" s="9">
        <v>6.4960221430700735E-4</v>
      </c>
      <c r="JV50" s="9">
        <v>1.3044251865955072</v>
      </c>
      <c r="JW50" s="9">
        <v>1.3050747888098142</v>
      </c>
      <c r="JX50" s="9">
        <v>1.6250285214019782E-5</v>
      </c>
      <c r="JY50" s="6">
        <v>4</v>
      </c>
      <c r="JZ50" s="6"/>
      <c r="KA50" s="6"/>
      <c r="KB50" s="6"/>
      <c r="KC50" s="15">
        <v>43</v>
      </c>
      <c r="KD50" s="9">
        <v>0.80000000000000016</v>
      </c>
      <c r="KE50" s="9">
        <v>6.4858018439148337E-4</v>
      </c>
      <c r="KF50" s="9">
        <v>1.304426208625423</v>
      </c>
      <c r="KG50" s="9">
        <v>1.3050747888098144</v>
      </c>
      <c r="KH50" s="9">
        <v>1.6224718371329378E-5</v>
      </c>
      <c r="KI50" s="6">
        <v>4</v>
      </c>
      <c r="KJ50" s="6"/>
      <c r="KK50" s="6"/>
      <c r="KL50" s="6"/>
      <c r="KM50" s="15">
        <v>43</v>
      </c>
      <c r="KN50" s="9">
        <v>0.80000000000000016</v>
      </c>
      <c r="KO50" s="9">
        <v>6.9579796648868873E-4</v>
      </c>
      <c r="KP50" s="9">
        <v>1.3043789908433256</v>
      </c>
      <c r="KQ50" s="9">
        <v>1.3050747888098144</v>
      </c>
      <c r="KR50" s="9">
        <v>1.7405906503625968E-5</v>
      </c>
      <c r="KS50" s="6">
        <v>4</v>
      </c>
      <c r="KT50" s="6"/>
      <c r="KU50" s="6"/>
      <c r="KV50" s="6"/>
      <c r="KW50" s="15">
        <v>43</v>
      </c>
      <c r="KX50" s="9">
        <v>0.80000000000000016</v>
      </c>
      <c r="KY50" s="9">
        <v>7.0928876137360466E-4</v>
      </c>
      <c r="KZ50" s="9">
        <v>1.3043655000484407</v>
      </c>
      <c r="LA50" s="9">
        <v>1.3050747888098142</v>
      </c>
      <c r="LB50" s="9">
        <v>1.7743388827139285E-5</v>
      </c>
      <c r="LC50" s="6">
        <v>4</v>
      </c>
    </row>
    <row r="51" spans="1:315">
      <c r="A51" s="6">
        <v>44</v>
      </c>
      <c r="B51">
        <v>3.323808901438375E-2</v>
      </c>
      <c r="C51">
        <f>1-Table4689[[#This Row],[qx (tau)]]</f>
        <v>0.96676191098561626</v>
      </c>
      <c r="D51" s="6"/>
      <c r="E51" s="6"/>
      <c r="F51" s="6"/>
      <c r="G51" s="6"/>
      <c r="H51" s="15">
        <f t="shared" si="4"/>
        <v>44</v>
      </c>
      <c r="I51" s="9">
        <f t="shared" si="10"/>
        <v>0.82857142857142874</v>
      </c>
      <c r="J51" s="9" cm="1">
        <f t="array" ref="J51">VLOOKUP($G$13,'qx Malaria'!$B$62:$I$91,(N51),FALSE)/(1-nigeria!I51*INDEX($E$6:$G$11,N51,2))</f>
        <v>7.3676099568345879E-4</v>
      </c>
      <c r="K51" s="9">
        <f t="shared" si="9"/>
        <v>1.3548862986208376</v>
      </c>
      <c r="L51" s="9">
        <f t="shared" si="2"/>
        <v>1.3556230596165211</v>
      </c>
      <c r="M51" s="9">
        <f>(J51*Table4689[[#This Row],[qx (tau)]])/L51</f>
        <v>1.8064407641295304E-5</v>
      </c>
      <c r="N51" s="6">
        <f t="shared" si="3"/>
        <v>4</v>
      </c>
      <c r="P51" s="6"/>
      <c r="Q51" s="6"/>
      <c r="R51" s="6"/>
      <c r="S51" s="15">
        <v>44</v>
      </c>
      <c r="T51" s="9">
        <v>0.82857142857142874</v>
      </c>
      <c r="U51" s="9">
        <v>8.5035382931188813E-4</v>
      </c>
      <c r="V51" s="9">
        <v>1.3547727057872092</v>
      </c>
      <c r="W51" s="9">
        <v>1.3556230596165211</v>
      </c>
      <c r="X51" s="9">
        <v>2.0849554064376854E-5</v>
      </c>
      <c r="Y51" s="6">
        <v>4</v>
      </c>
      <c r="Z51" s="6"/>
      <c r="AA51" s="6"/>
      <c r="AB51" s="6"/>
      <c r="AC51" s="15">
        <v>44</v>
      </c>
      <c r="AD51" s="9">
        <v>0.82857142857142874</v>
      </c>
      <c r="AE51" s="9">
        <v>8.7222310382352973E-4</v>
      </c>
      <c r="AF51" s="9">
        <v>1.3547508365126975</v>
      </c>
      <c r="AG51" s="9">
        <v>1.3556230596165211</v>
      </c>
      <c r="AH51" s="9">
        <v>2.1385759824334611E-5</v>
      </c>
      <c r="AI51" s="6">
        <v>4</v>
      </c>
      <c r="AJ51" s="6"/>
      <c r="AK51" s="6"/>
      <c r="AL51" s="6"/>
      <c r="AM51" s="15">
        <v>44</v>
      </c>
      <c r="AN51" s="9">
        <v>0.82857142857142874</v>
      </c>
      <c r="AO51" s="9">
        <v>9.0534550017125879E-4</v>
      </c>
      <c r="AP51" s="9">
        <v>1.3547177141163498</v>
      </c>
      <c r="AQ51" s="9">
        <v>1.3556230596165211</v>
      </c>
      <c r="AR51" s="9">
        <v>2.2197877286018205E-5</v>
      </c>
      <c r="AS51" s="6">
        <v>4</v>
      </c>
      <c r="AT51" s="6"/>
      <c r="AU51" s="6"/>
      <c r="AV51" s="6"/>
      <c r="AW51" s="15">
        <v>44</v>
      </c>
      <c r="AX51" s="9">
        <v>0.82857142857142874</v>
      </c>
      <c r="AY51" s="9">
        <v>9.2360528277321194E-4</v>
      </c>
      <c r="AZ51" s="9">
        <v>1.3546994543337481</v>
      </c>
      <c r="BA51" s="9">
        <v>1.3556230596165213</v>
      </c>
      <c r="BB51" s="9">
        <v>2.2645583066177104E-5</v>
      </c>
      <c r="BC51" s="6">
        <v>4</v>
      </c>
      <c r="BD51" s="6"/>
      <c r="BE51" s="6"/>
      <c r="BF51" s="6"/>
      <c r="BG51" s="15">
        <v>44</v>
      </c>
      <c r="BH51" s="9">
        <v>0.82857142857142874</v>
      </c>
      <c r="BI51" s="9">
        <v>9.3570769682334363E-4</v>
      </c>
      <c r="BJ51" s="9">
        <v>1.3546873519196978</v>
      </c>
      <c r="BK51" s="9">
        <v>1.3556230596165211</v>
      </c>
      <c r="BL51" s="9">
        <v>2.2942318292561502E-5</v>
      </c>
      <c r="BM51" s="6">
        <v>4</v>
      </c>
      <c r="BN51" s="6"/>
      <c r="BO51" s="6"/>
      <c r="BP51" s="6"/>
      <c r="BQ51" s="15">
        <v>44</v>
      </c>
      <c r="BR51" s="9">
        <v>0.82857142857142874</v>
      </c>
      <c r="BS51" s="9">
        <v>9.4887172614103077E-4</v>
      </c>
      <c r="BT51" s="9">
        <v>1.3546741878903801</v>
      </c>
      <c r="BU51" s="9">
        <v>1.3556230596165211</v>
      </c>
      <c r="BV51" s="9">
        <v>2.326508292476908E-5</v>
      </c>
      <c r="BW51" s="6">
        <v>4</v>
      </c>
      <c r="BX51" s="6"/>
      <c r="BY51" s="6"/>
      <c r="BZ51" s="6"/>
      <c r="CA51" s="15">
        <v>44</v>
      </c>
      <c r="CB51" s="9">
        <v>0.82857142857142874</v>
      </c>
      <c r="CC51" s="9">
        <v>9.5630303301391867E-4</v>
      </c>
      <c r="CD51" s="9">
        <v>1.3546667565835073</v>
      </c>
      <c r="CE51" s="9">
        <v>1.3556230596165213</v>
      </c>
      <c r="CF51" s="9">
        <v>2.3447288765531419E-5</v>
      </c>
      <c r="CG51" s="6">
        <v>4</v>
      </c>
      <c r="CH51" s="6"/>
      <c r="CI51" s="6"/>
      <c r="CJ51" s="6"/>
      <c r="CK51" s="15">
        <v>44</v>
      </c>
      <c r="CL51" s="9">
        <v>0.82857142857142874</v>
      </c>
      <c r="CM51" s="9">
        <v>9.6798080095702836E-4</v>
      </c>
      <c r="CN51" s="9">
        <v>1.3546550788155642</v>
      </c>
      <c r="CO51" s="9">
        <v>1.3556230596165213</v>
      </c>
      <c r="CP51" s="9">
        <v>2.3733612229586538E-5</v>
      </c>
      <c r="CQ51" s="6">
        <v>4</v>
      </c>
      <c r="CR51" s="6"/>
      <c r="CS51" s="6"/>
      <c r="CT51" s="6"/>
      <c r="CU51" s="15">
        <v>44</v>
      </c>
      <c r="CV51" s="9">
        <v>0.82857142857142874</v>
      </c>
      <c r="CW51" s="9">
        <v>9.739258464553386E-4</v>
      </c>
      <c r="CX51" s="9">
        <v>1.3546491337700657</v>
      </c>
      <c r="CY51" s="9">
        <v>1.3556230596165211</v>
      </c>
      <c r="CZ51" s="9">
        <v>2.3879376902196413E-5</v>
      </c>
      <c r="DA51" s="6">
        <v>4</v>
      </c>
      <c r="DB51" s="6"/>
      <c r="DC51" s="6"/>
      <c r="DD51" s="6"/>
      <c r="DE51" s="15">
        <v>44</v>
      </c>
      <c r="DF51" s="9">
        <v>0.82857142857142874</v>
      </c>
      <c r="DG51" s="9">
        <v>9.7817230752556016E-4</v>
      </c>
      <c r="DH51" s="9">
        <v>1.3546448873089956</v>
      </c>
      <c r="DI51" s="9">
        <v>1.3556230596165211</v>
      </c>
      <c r="DJ51" s="9">
        <v>2.3983494525489176E-5</v>
      </c>
      <c r="DK51" s="6">
        <v>4</v>
      </c>
      <c r="DL51" s="6"/>
      <c r="DM51" s="6"/>
      <c r="DN51" s="6"/>
      <c r="DO51" s="15">
        <v>44</v>
      </c>
      <c r="DP51" s="9">
        <v>0.82857142857142874</v>
      </c>
      <c r="DQ51" s="9">
        <v>1.0206369182277769E-3</v>
      </c>
      <c r="DR51" s="9">
        <v>1.3546024226982933</v>
      </c>
      <c r="DS51" s="9">
        <v>1.3556230596165211</v>
      </c>
      <c r="DT51" s="9">
        <v>2.5024670758416864E-5</v>
      </c>
      <c r="DU51" s="6">
        <v>4</v>
      </c>
      <c r="DV51" s="6"/>
      <c r="DW51" s="6"/>
      <c r="DX51" s="6"/>
      <c r="DY51" s="15">
        <v>44</v>
      </c>
      <c r="DZ51" s="9">
        <v>0.82857142857142874</v>
      </c>
      <c r="EA51" s="9">
        <v>1.0250957023515098E-3</v>
      </c>
      <c r="EB51" s="9">
        <v>1.3545979639141696</v>
      </c>
      <c r="EC51" s="9">
        <v>1.3556230596165211</v>
      </c>
      <c r="ED51" s="9">
        <v>2.5133994262874274E-5</v>
      </c>
      <c r="EE51" s="6">
        <v>4</v>
      </c>
      <c r="EF51" s="6"/>
      <c r="EG51" s="6"/>
      <c r="EH51" s="6"/>
      <c r="EI51" s="15">
        <v>44</v>
      </c>
      <c r="EJ51" s="9">
        <v>0.82857142857142874</v>
      </c>
      <c r="EK51" s="9">
        <v>1.0650124364115932E-3</v>
      </c>
      <c r="EL51" s="9">
        <v>1.3545580471801095</v>
      </c>
      <c r="EM51" s="9">
        <v>1.3556230596165211</v>
      </c>
      <c r="EN51" s="9">
        <v>2.6112699921826291E-5</v>
      </c>
      <c r="EO51" s="6">
        <v>4</v>
      </c>
      <c r="EP51" s="6"/>
      <c r="EQ51" s="6"/>
      <c r="ER51" s="6"/>
      <c r="ES51" s="15">
        <v>44</v>
      </c>
      <c r="ET51" s="9">
        <v>0.82857142857142874</v>
      </c>
      <c r="EU51" s="9">
        <v>1.0662863747326597E-3</v>
      </c>
      <c r="EV51" s="9">
        <v>1.3545567732417885</v>
      </c>
      <c r="EW51" s="9">
        <v>1.3556230596165211</v>
      </c>
      <c r="EX51" s="9">
        <v>2.6143935208814121E-5</v>
      </c>
      <c r="EY51" s="6">
        <v>4</v>
      </c>
      <c r="EZ51" s="6"/>
      <c r="FA51" s="6"/>
      <c r="FB51" s="6"/>
      <c r="FC51" s="15">
        <v>44</v>
      </c>
      <c r="FD51" s="9">
        <v>0.82857142857142874</v>
      </c>
      <c r="FE51" s="9">
        <v>1.0554578990035945E-3</v>
      </c>
      <c r="FF51" s="9">
        <v>1.3545676017175174</v>
      </c>
      <c r="FG51" s="9">
        <v>1.3556230596165211</v>
      </c>
      <c r="FH51" s="9">
        <v>2.5878435269417564E-5</v>
      </c>
      <c r="FI51" s="6">
        <v>4</v>
      </c>
      <c r="FJ51" s="6"/>
      <c r="FK51" s="6"/>
      <c r="FL51" s="6"/>
      <c r="FM51" s="15">
        <v>44</v>
      </c>
      <c r="FN51" s="9">
        <v>0.82857142857142874</v>
      </c>
      <c r="FO51" s="9">
        <v>1.0722314202309701E-3</v>
      </c>
      <c r="FP51" s="9">
        <v>1.3545508281962904</v>
      </c>
      <c r="FQ51" s="9">
        <v>1.3556230596165213</v>
      </c>
      <c r="FR51" s="9">
        <v>2.6289699881423993E-5</v>
      </c>
      <c r="FS51" s="6">
        <v>4</v>
      </c>
      <c r="FT51" s="6"/>
      <c r="FU51" s="6"/>
      <c r="FV51" s="6"/>
      <c r="FW51" s="15">
        <v>44</v>
      </c>
      <c r="FX51" s="9">
        <v>0.82857142857142874</v>
      </c>
      <c r="FY51" s="9">
        <v>1.1174562306288309E-3</v>
      </c>
      <c r="FZ51" s="9">
        <v>1.3545056033858924</v>
      </c>
      <c r="GA51" s="9">
        <v>1.3556230596165213</v>
      </c>
      <c r="GB51" s="9">
        <v>2.7398552569491978E-5</v>
      </c>
      <c r="GC51" s="6">
        <v>4</v>
      </c>
      <c r="GD51" s="6"/>
      <c r="GE51" s="6"/>
      <c r="GF51" s="6"/>
      <c r="GG51" s="15">
        <v>44</v>
      </c>
      <c r="GH51" s="9">
        <v>0.82857142857142874</v>
      </c>
      <c r="GI51" s="9">
        <v>1.0994087710803888E-3</v>
      </c>
      <c r="GJ51" s="9">
        <v>1.3545236508454408</v>
      </c>
      <c r="GK51" s="9">
        <v>1.3556230596165211</v>
      </c>
      <c r="GL51" s="9">
        <v>2.6956052670497718E-5</v>
      </c>
      <c r="GM51" s="6">
        <v>4</v>
      </c>
      <c r="GN51" s="6"/>
      <c r="GO51" s="6"/>
      <c r="GP51" s="6"/>
      <c r="GQ51" s="15">
        <v>44</v>
      </c>
      <c r="GR51" s="9">
        <v>0.82857142857142874</v>
      </c>
      <c r="GS51" s="9">
        <v>1.1609824565986028E-3</v>
      </c>
      <c r="GT51" s="9">
        <v>1.3544620771599227</v>
      </c>
      <c r="GU51" s="9">
        <v>1.3556230596165213</v>
      </c>
      <c r="GV51" s="9">
        <v>2.846575820824285E-5</v>
      </c>
      <c r="GW51" s="6">
        <v>4</v>
      </c>
      <c r="GX51" s="6"/>
      <c r="GY51" s="6"/>
      <c r="GZ51" s="6"/>
      <c r="HA51" s="15">
        <v>44</v>
      </c>
      <c r="HB51" s="9">
        <v>0.82857142857142874</v>
      </c>
      <c r="HC51" s="9">
        <v>1.0987718019198555E-3</v>
      </c>
      <c r="HD51" s="9">
        <v>1.3545242878146013</v>
      </c>
      <c r="HE51" s="9">
        <v>1.3556230596165211</v>
      </c>
      <c r="HF51" s="9">
        <v>2.6940435027003799E-5</v>
      </c>
      <c r="HG51" s="6">
        <v>4</v>
      </c>
      <c r="HH51" s="6"/>
      <c r="HI51" s="6"/>
      <c r="HJ51" s="6"/>
      <c r="HK51" s="15">
        <v>44</v>
      </c>
      <c r="HL51" s="9">
        <v>0.82857142857142874</v>
      </c>
      <c r="HM51" s="9">
        <v>1.0272189328866207E-3</v>
      </c>
      <c r="HN51" s="9">
        <v>1.3545958406836345</v>
      </c>
      <c r="HO51" s="9">
        <v>1.3556230596165211</v>
      </c>
      <c r="HP51" s="9">
        <v>2.5186053074520658E-5</v>
      </c>
      <c r="HQ51" s="6">
        <v>4</v>
      </c>
      <c r="HR51" s="6"/>
      <c r="HS51" s="6"/>
      <c r="HT51" s="6"/>
      <c r="HU51" s="15">
        <v>44</v>
      </c>
      <c r="HV51" s="9">
        <v>0.82857142857142874</v>
      </c>
      <c r="HW51" s="9">
        <v>9.4653617255240888E-4</v>
      </c>
      <c r="HX51" s="9">
        <v>1.3546765234439686</v>
      </c>
      <c r="HY51" s="9">
        <v>1.3556230596165211</v>
      </c>
      <c r="HZ51" s="9">
        <v>2.3207818231958059E-5</v>
      </c>
      <c r="IA51" s="6">
        <v>4</v>
      </c>
      <c r="IB51" s="6"/>
      <c r="IC51" s="6"/>
      <c r="ID51" s="6"/>
      <c r="IE51" s="15">
        <v>44</v>
      </c>
      <c r="IF51" s="9">
        <v>0.82857142857142874</v>
      </c>
      <c r="IG51" s="9">
        <v>8.5460029038210992E-4</v>
      </c>
      <c r="IH51" s="9">
        <v>1.3547684593261391</v>
      </c>
      <c r="II51" s="9">
        <v>1.3556230596165213</v>
      </c>
      <c r="IJ51" s="9">
        <v>2.0953671687669624E-5</v>
      </c>
      <c r="IK51" s="6">
        <v>4</v>
      </c>
      <c r="IL51" s="6"/>
      <c r="IM51" s="6"/>
      <c r="IN51" s="6"/>
      <c r="IO51" s="15">
        <v>44</v>
      </c>
      <c r="IP51" s="9">
        <v>0.82857142857142874</v>
      </c>
      <c r="IQ51" s="9">
        <v>7.762530836365202E-4</v>
      </c>
      <c r="IR51" s="9">
        <v>1.3548468065328847</v>
      </c>
      <c r="IS51" s="9">
        <v>1.3556230596165213</v>
      </c>
      <c r="IT51" s="9">
        <v>1.9032701537918046E-5</v>
      </c>
      <c r="IU51" s="6">
        <v>4</v>
      </c>
      <c r="IV51" s="6"/>
      <c r="IW51" s="6"/>
      <c r="IX51" s="6"/>
      <c r="IY51" s="15">
        <v>44</v>
      </c>
      <c r="IZ51" s="9">
        <v>0.82857142857142874</v>
      </c>
      <c r="JA51" s="9">
        <v>7.1149455231563974E-4</v>
      </c>
      <c r="JB51" s="9">
        <v>1.3549115650642054</v>
      </c>
      <c r="JC51" s="9">
        <v>1.3556230596165211</v>
      </c>
      <c r="JD51" s="9">
        <v>1.7444907782703331E-5</v>
      </c>
      <c r="JE51" s="6">
        <v>4</v>
      </c>
      <c r="JF51" s="6"/>
      <c r="JG51" s="6"/>
      <c r="JH51" s="6"/>
      <c r="JI51" s="15">
        <v>44</v>
      </c>
      <c r="JJ51" s="9">
        <v>0.82857142857142874</v>
      </c>
      <c r="JK51" s="9">
        <v>7.1170687536915086E-4</v>
      </c>
      <c r="JL51" s="9">
        <v>1.354911352741152</v>
      </c>
      <c r="JM51" s="9">
        <v>1.3556230596165213</v>
      </c>
      <c r="JN51" s="9">
        <v>1.7450113663867967E-5</v>
      </c>
      <c r="JO51" s="6">
        <v>4</v>
      </c>
      <c r="JP51" s="6"/>
      <c r="JQ51" s="6"/>
      <c r="JR51" s="6"/>
      <c r="JS51" s="15">
        <v>44</v>
      </c>
      <c r="JT51" s="9">
        <v>0.82857142857142874</v>
      </c>
      <c r="JU51" s="9">
        <v>6.7476266405822245E-4</v>
      </c>
      <c r="JV51" s="9">
        <v>1.3549482969524629</v>
      </c>
      <c r="JW51" s="9">
        <v>1.3556230596165211</v>
      </c>
      <c r="JX51" s="9">
        <v>1.6544290341220886E-5</v>
      </c>
      <c r="JY51" s="6">
        <v>4</v>
      </c>
      <c r="JZ51" s="6"/>
      <c r="KA51" s="6"/>
      <c r="KB51" s="6"/>
      <c r="KC51" s="15">
        <v>44</v>
      </c>
      <c r="KD51" s="9">
        <v>0.82857142857142874</v>
      </c>
      <c r="KE51" s="9">
        <v>6.73701048790667E-4</v>
      </c>
      <c r="KF51" s="9">
        <v>1.3549493585677306</v>
      </c>
      <c r="KG51" s="9">
        <v>1.3556230596165213</v>
      </c>
      <c r="KH51" s="9">
        <v>1.6518260935397692E-5</v>
      </c>
      <c r="KI51" s="6">
        <v>4</v>
      </c>
      <c r="KJ51" s="6"/>
      <c r="KK51" s="6"/>
      <c r="KL51" s="6"/>
      <c r="KM51" s="15">
        <v>44</v>
      </c>
      <c r="KN51" s="9">
        <v>0.82857142857142874</v>
      </c>
      <c r="KO51" s="9">
        <v>7.2274767415172721E-4</v>
      </c>
      <c r="KP51" s="9">
        <v>1.3549003119423695</v>
      </c>
      <c r="KQ51" s="9">
        <v>1.3556230596165213</v>
      </c>
      <c r="KR51" s="9">
        <v>1.7720819484429164E-5</v>
      </c>
      <c r="KS51" s="6">
        <v>4</v>
      </c>
      <c r="KT51" s="6"/>
      <c r="KU51" s="6"/>
      <c r="KV51" s="6"/>
      <c r="KW51" s="15">
        <v>44</v>
      </c>
      <c r="KX51" s="9">
        <v>0.82857142857142874</v>
      </c>
      <c r="KY51" s="9">
        <v>7.3676099568345879E-4</v>
      </c>
      <c r="KZ51" s="9">
        <v>1.3548862986208376</v>
      </c>
      <c r="LA51" s="9">
        <v>1.3556230596165211</v>
      </c>
      <c r="LB51" s="9">
        <v>1.8064407641295304E-5</v>
      </c>
      <c r="LC51" s="6">
        <v>4</v>
      </c>
    </row>
    <row r="52" spans="1:315">
      <c r="A52" s="6">
        <v>45</v>
      </c>
      <c r="B52">
        <v>3.3898747785340397E-2</v>
      </c>
      <c r="C52">
        <f>1-Table4689[[#This Row],[qx (tau)]]</f>
        <v>0.96610125221465959</v>
      </c>
      <c r="D52" s="6"/>
      <c r="E52" s="6"/>
      <c r="F52" s="6"/>
      <c r="G52" s="6"/>
      <c r="H52" s="15">
        <f t="shared" si="4"/>
        <v>45</v>
      </c>
      <c r="I52" s="9">
        <f t="shared" si="10"/>
        <v>0.85714285714285732</v>
      </c>
      <c r="J52" s="9" cm="1">
        <f t="array" ref="J52">VLOOKUP($G$13,'qx Malaria'!$B$62:$I$91,(N52),FALSE)/(1-nigeria!I52*INDEX($E$6:$G$11,N52,2))</f>
        <v>7.6644709142969028E-4</v>
      </c>
      <c r="K52" s="9">
        <f t="shared" si="9"/>
        <v>1.4094783367740029</v>
      </c>
      <c r="L52" s="9">
        <f t="shared" si="2"/>
        <v>1.4102447838654326</v>
      </c>
      <c r="M52" s="9">
        <f>(J52*Table4689[[#This Row],[qx (tau)]])/L52</f>
        <v>1.8423465869498299E-5</v>
      </c>
      <c r="N52" s="6">
        <f t="shared" si="3"/>
        <v>4</v>
      </c>
      <c r="P52" s="6"/>
      <c r="Q52" s="6"/>
      <c r="R52" s="6"/>
      <c r="S52" s="15">
        <v>45</v>
      </c>
      <c r="T52" s="9">
        <v>0.85714285714285732</v>
      </c>
      <c r="U52" s="9">
        <v>8.8461688794694781E-4</v>
      </c>
      <c r="V52" s="9">
        <v>1.4093601669774856</v>
      </c>
      <c r="W52" s="9">
        <v>1.4102447838654326</v>
      </c>
      <c r="X52" s="9">
        <v>2.1263971414219212E-5</v>
      </c>
      <c r="Y52" s="6">
        <v>4</v>
      </c>
      <c r="Z52" s="6"/>
      <c r="AA52" s="6"/>
      <c r="AB52" s="6"/>
      <c r="AC52" s="15">
        <v>45</v>
      </c>
      <c r="AD52" s="9">
        <v>0.85714285714285732</v>
      </c>
      <c r="AE52" s="9">
        <v>9.0736733475307407E-4</v>
      </c>
      <c r="AF52" s="9">
        <v>1.4093374165306796</v>
      </c>
      <c r="AG52" s="9">
        <v>1.4102447838654326</v>
      </c>
      <c r="AH52" s="9">
        <v>2.181083509852997E-5</v>
      </c>
      <c r="AI52" s="6">
        <v>4</v>
      </c>
      <c r="AJ52" s="6"/>
      <c r="AK52" s="6"/>
      <c r="AL52" s="6"/>
      <c r="AM52" s="15">
        <v>45</v>
      </c>
      <c r="AN52" s="9">
        <v>0.85714285714285732</v>
      </c>
      <c r="AO52" s="9">
        <v>9.4182432214876054E-4</v>
      </c>
      <c r="AP52" s="9">
        <v>1.4093029595432838</v>
      </c>
      <c r="AQ52" s="9">
        <v>1.4102447838654326</v>
      </c>
      <c r="AR52" s="9">
        <v>2.2639094659233639E-5</v>
      </c>
      <c r="AS52" s="6">
        <v>4</v>
      </c>
      <c r="AT52" s="6"/>
      <c r="AU52" s="6"/>
      <c r="AV52" s="6"/>
      <c r="AW52" s="15">
        <v>45</v>
      </c>
      <c r="AX52" s="9">
        <v>0.85714285714285732</v>
      </c>
      <c r="AY52" s="9">
        <v>9.6081984084125428E-4</v>
      </c>
      <c r="AZ52" s="9">
        <v>1.4092839640245916</v>
      </c>
      <c r="BA52" s="9">
        <v>1.4102447838654328</v>
      </c>
      <c r="BB52" s="9">
        <v>2.309569928885233E-5</v>
      </c>
      <c r="BC52" s="6">
        <v>4</v>
      </c>
      <c r="BD52" s="6"/>
      <c r="BE52" s="6"/>
      <c r="BF52" s="6"/>
      <c r="BG52" s="15">
        <v>45</v>
      </c>
      <c r="BH52" s="9">
        <v>0.85714285714285732</v>
      </c>
      <c r="BI52" s="9">
        <v>9.7340989392813969E-4</v>
      </c>
      <c r="BJ52" s="9">
        <v>1.4092713739715046</v>
      </c>
      <c r="BK52" s="9">
        <v>1.4102447838654328</v>
      </c>
      <c r="BL52" s="9">
        <v>2.3398332589878668E-5</v>
      </c>
      <c r="BM52" s="6">
        <v>4</v>
      </c>
      <c r="BN52" s="6"/>
      <c r="BO52" s="6"/>
      <c r="BP52" s="6"/>
      <c r="BQ52" s="15">
        <v>45</v>
      </c>
      <c r="BR52" s="9">
        <v>0.85714285714285732</v>
      </c>
      <c r="BS52" s="9">
        <v>9.8710433763668157E-4</v>
      </c>
      <c r="BT52" s="9">
        <v>1.409257679527796</v>
      </c>
      <c r="BU52" s="9">
        <v>1.4102447838654326</v>
      </c>
      <c r="BV52" s="9">
        <v>2.3727512671696794E-5</v>
      </c>
      <c r="BW52" s="6">
        <v>4</v>
      </c>
      <c r="BX52" s="6"/>
      <c r="BY52" s="6"/>
      <c r="BZ52" s="6"/>
      <c r="CA52" s="15">
        <v>45</v>
      </c>
      <c r="CB52" s="9">
        <v>0.85714285714285732</v>
      </c>
      <c r="CC52" s="9">
        <v>9.9483507198827809E-4</v>
      </c>
      <c r="CD52" s="9">
        <v>1.4092499487934445</v>
      </c>
      <c r="CE52" s="9">
        <v>1.4102447838654328</v>
      </c>
      <c r="CF52" s="9">
        <v>2.3913340137239283E-5</v>
      </c>
      <c r="CG52" s="6">
        <v>4</v>
      </c>
      <c r="CH52" s="6"/>
      <c r="CI52" s="6"/>
      <c r="CJ52" s="6"/>
      <c r="CK52" s="15">
        <v>45</v>
      </c>
      <c r="CL52" s="9">
        <v>0.85714285714285732</v>
      </c>
      <c r="CM52" s="9">
        <v>1.0069833688265007E-3</v>
      </c>
      <c r="CN52" s="9">
        <v>1.4092378004966062</v>
      </c>
      <c r="CO52" s="9">
        <v>1.4102447838654326</v>
      </c>
      <c r="CP52" s="9">
        <v>2.4205354725948911E-5</v>
      </c>
      <c r="CQ52" s="6">
        <v>4</v>
      </c>
      <c r="CR52" s="6"/>
      <c r="CS52" s="6"/>
      <c r="CT52" s="6"/>
      <c r="CU52" s="15">
        <v>45</v>
      </c>
      <c r="CV52" s="9">
        <v>0.85714285714285732</v>
      </c>
      <c r="CW52" s="9">
        <v>1.0131679563077777E-3</v>
      </c>
      <c r="CX52" s="9">
        <v>1.4092316159091247</v>
      </c>
      <c r="CY52" s="9">
        <v>1.4102447838654324</v>
      </c>
      <c r="CZ52" s="9">
        <v>2.4354016698382908E-5</v>
      </c>
      <c r="DA52" s="6">
        <v>4</v>
      </c>
      <c r="DB52" s="6"/>
      <c r="DC52" s="6"/>
      <c r="DD52" s="6"/>
      <c r="DE52" s="15">
        <v>45</v>
      </c>
      <c r="DF52" s="9">
        <v>0.85714285714285732</v>
      </c>
      <c r="DG52" s="9">
        <v>1.0175855187944042E-3</v>
      </c>
      <c r="DH52" s="9">
        <v>1.4092271983466382</v>
      </c>
      <c r="DI52" s="9">
        <v>1.4102447838654326</v>
      </c>
      <c r="DJ52" s="9">
        <v>2.4460203821550041E-5</v>
      </c>
      <c r="DK52" s="6">
        <v>4</v>
      </c>
      <c r="DL52" s="6"/>
      <c r="DM52" s="6"/>
      <c r="DN52" s="6"/>
      <c r="DO52" s="15">
        <v>45</v>
      </c>
      <c r="DP52" s="9">
        <v>0.85714285714285732</v>
      </c>
      <c r="DQ52" s="9">
        <v>1.0617611436606689E-3</v>
      </c>
      <c r="DR52" s="9">
        <v>1.4091830227217721</v>
      </c>
      <c r="DS52" s="9">
        <v>1.4102447838654328</v>
      </c>
      <c r="DT52" s="9">
        <v>2.5522075053221414E-5</v>
      </c>
      <c r="DU52" s="6">
        <v>4</v>
      </c>
      <c r="DV52" s="6"/>
      <c r="DW52" s="6"/>
      <c r="DX52" s="6"/>
      <c r="DY52" s="15">
        <v>45</v>
      </c>
      <c r="DZ52" s="9">
        <v>0.85714285714285732</v>
      </c>
      <c r="EA52" s="9">
        <v>1.0663995842716267E-3</v>
      </c>
      <c r="EB52" s="9">
        <v>1.4091783842811609</v>
      </c>
      <c r="EC52" s="9">
        <v>1.4102447838654326</v>
      </c>
      <c r="ED52" s="9">
        <v>2.5633571532546912E-5</v>
      </c>
      <c r="EE52" s="6">
        <v>4</v>
      </c>
      <c r="EF52" s="6"/>
      <c r="EG52" s="6"/>
      <c r="EH52" s="6"/>
      <c r="EI52" s="15">
        <v>45</v>
      </c>
      <c r="EJ52" s="9">
        <v>0.85714285714285732</v>
      </c>
      <c r="EK52" s="9">
        <v>1.1079246716459152E-3</v>
      </c>
      <c r="EL52" s="9">
        <v>1.4091368591937867</v>
      </c>
      <c r="EM52" s="9">
        <v>1.4102447838654326</v>
      </c>
      <c r="EN52" s="9">
        <v>2.6631730490317998E-5</v>
      </c>
      <c r="EO52" s="6">
        <v>4</v>
      </c>
      <c r="EP52" s="6"/>
      <c r="EQ52" s="6"/>
      <c r="ER52" s="6"/>
      <c r="ES52" s="15">
        <v>45</v>
      </c>
      <c r="ET52" s="9">
        <v>0.85714285714285732</v>
      </c>
      <c r="EU52" s="9">
        <v>1.1092499403919031E-3</v>
      </c>
      <c r="EV52" s="9">
        <v>1.4091355339250407</v>
      </c>
      <c r="EW52" s="9">
        <v>1.4102447838654326</v>
      </c>
      <c r="EX52" s="9">
        <v>2.6663586627268137E-5</v>
      </c>
      <c r="EY52" s="6">
        <v>4</v>
      </c>
      <c r="EZ52" s="6"/>
      <c r="FA52" s="6"/>
      <c r="FB52" s="6"/>
      <c r="FC52" s="15">
        <v>45</v>
      </c>
      <c r="FD52" s="9">
        <v>0.85714285714285732</v>
      </c>
      <c r="FE52" s="9">
        <v>1.0979851560510058E-3</v>
      </c>
      <c r="FF52" s="9">
        <v>1.4091467987093815</v>
      </c>
      <c r="FG52" s="9">
        <v>1.4102447838654326</v>
      </c>
      <c r="FH52" s="9">
        <v>2.6392809463191941E-5</v>
      </c>
      <c r="FI52" s="6">
        <v>4</v>
      </c>
      <c r="FJ52" s="6"/>
      <c r="FK52" s="6"/>
      <c r="FL52" s="6"/>
      <c r="FM52" s="15">
        <v>45</v>
      </c>
      <c r="FN52" s="9">
        <v>0.85714285714285732</v>
      </c>
      <c r="FO52" s="9">
        <v>1.1154345278731803E-3</v>
      </c>
      <c r="FP52" s="9">
        <v>1.4091293493375596</v>
      </c>
      <c r="FQ52" s="9">
        <v>1.4102447838654328</v>
      </c>
      <c r="FR52" s="9">
        <v>2.6812248599702131E-5</v>
      </c>
      <c r="FS52" s="6">
        <v>4</v>
      </c>
      <c r="FT52" s="6"/>
      <c r="FU52" s="6"/>
      <c r="FV52" s="6"/>
      <c r="FW52" s="15">
        <v>45</v>
      </c>
      <c r="FX52" s="9">
        <v>0.85714285714285732</v>
      </c>
      <c r="FY52" s="9">
        <v>1.1624815683557521E-3</v>
      </c>
      <c r="FZ52" s="9">
        <v>1.4090823022970769</v>
      </c>
      <c r="GA52" s="9">
        <v>1.4102447838654326</v>
      </c>
      <c r="GB52" s="9">
        <v>2.7943141461432144E-5</v>
      </c>
      <c r="GC52" s="6">
        <v>4</v>
      </c>
      <c r="GD52" s="6"/>
      <c r="GE52" s="6"/>
      <c r="GF52" s="6"/>
      <c r="GG52" s="15">
        <v>45</v>
      </c>
      <c r="GH52" s="9">
        <v>0.85714285714285732</v>
      </c>
      <c r="GI52" s="9">
        <v>1.1437069277875896E-3</v>
      </c>
      <c r="GJ52" s="9">
        <v>1.4091010769376451</v>
      </c>
      <c r="GK52" s="9">
        <v>1.4102447838654326</v>
      </c>
      <c r="GL52" s="9">
        <v>2.7491846187971809E-5</v>
      </c>
      <c r="GM52" s="6">
        <v>4</v>
      </c>
      <c r="GN52" s="6"/>
      <c r="GO52" s="6"/>
      <c r="GP52" s="6"/>
      <c r="GQ52" s="15">
        <v>45</v>
      </c>
      <c r="GR52" s="9">
        <v>0.85714285714285732</v>
      </c>
      <c r="GS52" s="9">
        <v>1.2077615838436732E-3</v>
      </c>
      <c r="GT52" s="9">
        <v>1.4090370222815891</v>
      </c>
      <c r="GU52" s="9">
        <v>1.4102447838654328</v>
      </c>
      <c r="GV52" s="9">
        <v>2.9031559473895292E-5</v>
      </c>
      <c r="GW52" s="6">
        <v>4</v>
      </c>
      <c r="GX52" s="6"/>
      <c r="GY52" s="6"/>
      <c r="GZ52" s="6"/>
      <c r="HA52" s="15">
        <v>45</v>
      </c>
      <c r="HB52" s="9">
        <v>0.85714285714285732</v>
      </c>
      <c r="HC52" s="9">
        <v>1.1430442934145955E-3</v>
      </c>
      <c r="HD52" s="9">
        <v>1.4091017395720182</v>
      </c>
      <c r="HE52" s="9">
        <v>1.4102447838654328</v>
      </c>
      <c r="HF52" s="9">
        <v>2.7475918119496733E-5</v>
      </c>
      <c r="HG52" s="6">
        <v>4</v>
      </c>
      <c r="HH52" s="6"/>
      <c r="HI52" s="6"/>
      <c r="HJ52" s="6"/>
      <c r="HK52" s="15">
        <v>45</v>
      </c>
      <c r="HL52" s="9">
        <v>0.85714285714285732</v>
      </c>
      <c r="HM52" s="9">
        <v>1.0686083655149399E-3</v>
      </c>
      <c r="HN52" s="9">
        <v>1.4091761754999177</v>
      </c>
      <c r="HO52" s="9">
        <v>1.4102447838654326</v>
      </c>
      <c r="HP52" s="9">
        <v>2.568666509413048E-5</v>
      </c>
      <c r="HQ52" s="6">
        <v>4</v>
      </c>
      <c r="HR52" s="6"/>
      <c r="HS52" s="6"/>
      <c r="HT52" s="6"/>
      <c r="HU52" s="15">
        <v>45</v>
      </c>
      <c r="HV52" s="9">
        <v>0.85714285714285732</v>
      </c>
      <c r="HW52" s="9">
        <v>9.8467467826903713E-4</v>
      </c>
      <c r="HX52" s="9">
        <v>1.4092601091871635</v>
      </c>
      <c r="HY52" s="9">
        <v>1.4102447838654326</v>
      </c>
      <c r="HZ52" s="9">
        <v>2.366910975395487E-5</v>
      </c>
      <c r="IA52" s="6">
        <v>4</v>
      </c>
      <c r="IB52" s="6"/>
      <c r="IC52" s="6"/>
      <c r="ID52" s="6"/>
      <c r="IE52" s="15">
        <v>45</v>
      </c>
      <c r="IF52" s="9">
        <v>0.85714285714285732</v>
      </c>
      <c r="IG52" s="9">
        <v>8.8903445043357447E-4</v>
      </c>
      <c r="IH52" s="9">
        <v>1.4093557494149991</v>
      </c>
      <c r="II52" s="9">
        <v>1.4102447838654326</v>
      </c>
      <c r="IJ52" s="9">
        <v>2.1370158537386354E-5</v>
      </c>
      <c r="IK52" s="6">
        <v>4</v>
      </c>
      <c r="IL52" s="6"/>
      <c r="IM52" s="6"/>
      <c r="IN52" s="6"/>
      <c r="IO52" s="15">
        <v>45</v>
      </c>
      <c r="IP52" s="9">
        <v>0.85714285714285732</v>
      </c>
      <c r="IQ52" s="9">
        <v>8.0753042255531625E-4</v>
      </c>
      <c r="IR52" s="9">
        <v>1.4094372534428774</v>
      </c>
      <c r="IS52" s="9">
        <v>1.4102447838654326</v>
      </c>
      <c r="IT52" s="9">
        <v>1.9411006114952672E-5</v>
      </c>
      <c r="IU52" s="6">
        <v>4</v>
      </c>
      <c r="IV52" s="6"/>
      <c r="IW52" s="6"/>
      <c r="IX52" s="6"/>
      <c r="IY52" s="15">
        <v>45</v>
      </c>
      <c r="IZ52" s="9">
        <v>0.85714285714285732</v>
      </c>
      <c r="JA52" s="9">
        <v>7.4016259463426267E-4</v>
      </c>
      <c r="JB52" s="9">
        <v>1.4095046212707982</v>
      </c>
      <c r="JC52" s="9">
        <v>1.4102447838654324</v>
      </c>
      <c r="JD52" s="9">
        <v>1.7791652486653832E-5</v>
      </c>
      <c r="JE52" s="6">
        <v>4</v>
      </c>
      <c r="JF52" s="6"/>
      <c r="JG52" s="6"/>
      <c r="JH52" s="6"/>
      <c r="JI52" s="15">
        <v>45</v>
      </c>
      <c r="JJ52" s="9">
        <v>0.85714285714285732</v>
      </c>
      <c r="JK52" s="9">
        <v>7.4038347275859416E-4</v>
      </c>
      <c r="JL52" s="9">
        <v>1.4095044003926742</v>
      </c>
      <c r="JM52" s="9">
        <v>1.4102447838654328</v>
      </c>
      <c r="JN52" s="9">
        <v>1.7796961842812185E-5</v>
      </c>
      <c r="JO52" s="6">
        <v>4</v>
      </c>
      <c r="JP52" s="6"/>
      <c r="JQ52" s="6"/>
      <c r="JR52" s="6"/>
      <c r="JS52" s="15">
        <v>45</v>
      </c>
      <c r="JT52" s="9">
        <v>0.85714285714285732</v>
      </c>
      <c r="JU52" s="9">
        <v>7.0195067912494401E-4</v>
      </c>
      <c r="JV52" s="9">
        <v>1.4095428331863076</v>
      </c>
      <c r="JW52" s="9">
        <v>1.4102447838654326</v>
      </c>
      <c r="JX52" s="9">
        <v>1.6873133871258096E-5</v>
      </c>
      <c r="JY52" s="6">
        <v>4</v>
      </c>
      <c r="JZ52" s="6"/>
      <c r="KA52" s="6"/>
      <c r="KB52" s="6"/>
      <c r="KC52" s="15">
        <v>45</v>
      </c>
      <c r="KD52" s="9">
        <v>0.85714285714285732</v>
      </c>
      <c r="KE52" s="9">
        <v>7.0084628850328732E-4</v>
      </c>
      <c r="KF52" s="9">
        <v>1.4095439375769294</v>
      </c>
      <c r="KG52" s="9">
        <v>1.4102447838654326</v>
      </c>
      <c r="KH52" s="9">
        <v>1.684658709046631E-5</v>
      </c>
      <c r="KI52" s="6">
        <v>4</v>
      </c>
      <c r="KJ52" s="6"/>
      <c r="KK52" s="6"/>
      <c r="KL52" s="6"/>
      <c r="KM52" s="15">
        <v>45</v>
      </c>
      <c r="KN52" s="9">
        <v>0.85714285714285732</v>
      </c>
      <c r="KO52" s="9">
        <v>7.5186913522382287E-4</v>
      </c>
      <c r="KP52" s="9">
        <v>1.4094929147302089</v>
      </c>
      <c r="KQ52" s="9">
        <v>1.4102447838654326</v>
      </c>
      <c r="KR52" s="9">
        <v>1.8073048363046743E-5</v>
      </c>
      <c r="KS52" s="6">
        <v>4</v>
      </c>
      <c r="KT52" s="6"/>
      <c r="KU52" s="6"/>
      <c r="KV52" s="6"/>
      <c r="KW52" s="15">
        <v>45</v>
      </c>
      <c r="KX52" s="9">
        <v>0.85714285714285732</v>
      </c>
      <c r="KY52" s="9">
        <v>7.6644709142969028E-4</v>
      </c>
      <c r="KZ52" s="9">
        <v>1.4094783367740029</v>
      </c>
      <c r="LA52" s="9">
        <v>1.4102447838654326</v>
      </c>
      <c r="LB52" s="9">
        <v>1.8423465869498299E-5</v>
      </c>
      <c r="LC52" s="6">
        <v>4</v>
      </c>
    </row>
    <row r="53" spans="1:315">
      <c r="A53" s="6">
        <v>46</v>
      </c>
      <c r="B53">
        <v>3.4621288336352612E-2</v>
      </c>
      <c r="C53">
        <f>1-Table4689[[#This Row],[qx (tau)]]</f>
        <v>0.96537871166364742</v>
      </c>
      <c r="D53" s="6"/>
      <c r="E53" s="6"/>
      <c r="F53" s="6"/>
      <c r="G53" s="6"/>
      <c r="H53" s="15">
        <f t="shared" si="4"/>
        <v>46</v>
      </c>
      <c r="I53" s="9">
        <f t="shared" si="10"/>
        <v>0.8857142857142859</v>
      </c>
      <c r="J53" s="9" cm="1">
        <f t="array" ref="J53">VLOOKUP($G$13,'qx Malaria'!$B$62:$I$91,(N53),FALSE)/(1-nigeria!I53*INDEX($E$6:$G$11,N53,2))</f>
        <v>7.9862589135968687E-4</v>
      </c>
      <c r="K53" s="9">
        <f t="shared" si="9"/>
        <v>1.4686543998211099</v>
      </c>
      <c r="L53" s="9">
        <f t="shared" si="2"/>
        <v>1.4694530257124696</v>
      </c>
      <c r="M53" s="9">
        <f>(J53*Table4689[[#This Row],[qx (tau)]])/L53</f>
        <v>1.8816155925933322E-5</v>
      </c>
      <c r="N53" s="6">
        <f t="shared" si="3"/>
        <v>4</v>
      </c>
      <c r="P53" s="6"/>
      <c r="Q53" s="6"/>
      <c r="R53" s="6"/>
      <c r="S53" s="15">
        <v>46</v>
      </c>
      <c r="T53" s="9">
        <v>0.8857142857142859</v>
      </c>
      <c r="U53" s="9">
        <v>9.2175697259237624E-4</v>
      </c>
      <c r="V53" s="9">
        <v>1.468531268739877</v>
      </c>
      <c r="W53" s="9">
        <v>1.4694530257124694</v>
      </c>
      <c r="X53" s="9">
        <v>2.1717205902986446E-5</v>
      </c>
      <c r="Y53" s="6">
        <v>4</v>
      </c>
      <c r="Z53" s="6"/>
      <c r="AA53" s="6"/>
      <c r="AB53" s="6"/>
      <c r="AC53" s="15">
        <v>46</v>
      </c>
      <c r="AD53" s="9">
        <v>0.8857142857142859</v>
      </c>
      <c r="AE53" s="9">
        <v>9.4546258262409024E-4</v>
      </c>
      <c r="AF53" s="9">
        <v>1.4685075631298454</v>
      </c>
      <c r="AG53" s="9">
        <v>1.4694530257124696</v>
      </c>
      <c r="AH53" s="9">
        <v>2.2275725805110687E-5</v>
      </c>
      <c r="AI53" s="6">
        <v>4</v>
      </c>
      <c r="AJ53" s="6"/>
      <c r="AK53" s="6"/>
      <c r="AL53" s="6"/>
      <c r="AM53" s="15">
        <v>46</v>
      </c>
      <c r="AN53" s="9">
        <v>0.8857142857142859</v>
      </c>
      <c r="AO53" s="9">
        <v>9.8136622500222042E-4</v>
      </c>
      <c r="AP53" s="9">
        <v>1.4684716594874672</v>
      </c>
      <c r="AQ53" s="9">
        <v>1.4694530257124694</v>
      </c>
      <c r="AR53" s="9">
        <v>2.3121639443279452E-5</v>
      </c>
      <c r="AS53" s="6">
        <v>4</v>
      </c>
      <c r="AT53" s="6"/>
      <c r="AU53" s="6"/>
      <c r="AV53" s="6"/>
      <c r="AW53" s="15">
        <v>46</v>
      </c>
      <c r="AX53" s="9">
        <v>0.8857142857142859</v>
      </c>
      <c r="AY53" s="9">
        <v>1.001159258620933E-3</v>
      </c>
      <c r="AZ53" s="9">
        <v>1.4684518664538488</v>
      </c>
      <c r="BA53" s="9">
        <v>1.4694530257124698</v>
      </c>
      <c r="BB53" s="9">
        <v>2.3587976448936579E-5</v>
      </c>
      <c r="BC53" s="6">
        <v>4</v>
      </c>
      <c r="BD53" s="6"/>
      <c r="BE53" s="6"/>
      <c r="BF53" s="6"/>
      <c r="BG53" s="15">
        <v>46</v>
      </c>
      <c r="BH53" s="9">
        <v>0.8857142857142859</v>
      </c>
      <c r="BI53" s="9">
        <v>1.0142778971821728E-3</v>
      </c>
      <c r="BJ53" s="9">
        <v>1.4684387478152876</v>
      </c>
      <c r="BK53" s="9">
        <v>1.4694530257124698</v>
      </c>
      <c r="BL53" s="9">
        <v>2.3897060278267473E-5</v>
      </c>
      <c r="BM53" s="6">
        <v>4</v>
      </c>
      <c r="BN53" s="6"/>
      <c r="BO53" s="6"/>
      <c r="BP53" s="6"/>
      <c r="BQ53" s="15">
        <v>46</v>
      </c>
      <c r="BR53" s="9">
        <v>0.8857142857142859</v>
      </c>
      <c r="BS53" s="9">
        <v>1.0285472935119425E-3</v>
      </c>
      <c r="BT53" s="9">
        <v>1.4684244784189575</v>
      </c>
      <c r="BU53" s="9">
        <v>1.4694530257124694</v>
      </c>
      <c r="BV53" s="9">
        <v>2.4233256724206346E-5</v>
      </c>
      <c r="BW53" s="6">
        <v>4</v>
      </c>
      <c r="BX53" s="6"/>
      <c r="BY53" s="6"/>
      <c r="BZ53" s="6"/>
      <c r="CA53" s="15">
        <v>46</v>
      </c>
      <c r="CB53" s="9">
        <v>0.8857142857142859</v>
      </c>
      <c r="CC53" s="9">
        <v>1.0366025978916511E-3</v>
      </c>
      <c r="CD53" s="9">
        <v>1.468416423114578</v>
      </c>
      <c r="CE53" s="9">
        <v>1.4694530257124696</v>
      </c>
      <c r="CF53" s="9">
        <v>2.4423045040462154E-5</v>
      </c>
      <c r="CG53" s="6">
        <v>4</v>
      </c>
      <c r="CH53" s="6"/>
      <c r="CI53" s="6"/>
      <c r="CJ53" s="6"/>
      <c r="CK53" s="15">
        <v>46</v>
      </c>
      <c r="CL53" s="9">
        <v>0.8857142857142859</v>
      </c>
      <c r="CM53" s="9">
        <v>1.049260933345479E-3</v>
      </c>
      <c r="CN53" s="9">
        <v>1.4684037647791242</v>
      </c>
      <c r="CO53" s="9">
        <v>1.4694530257124696</v>
      </c>
      <c r="CP53" s="9">
        <v>2.4721283823149861E-5</v>
      </c>
      <c r="CQ53" s="6">
        <v>4</v>
      </c>
      <c r="CR53" s="6"/>
      <c r="CS53" s="6"/>
      <c r="CT53" s="6"/>
      <c r="CU53" s="15">
        <v>46</v>
      </c>
      <c r="CV53" s="9">
        <v>0.8857142857142859</v>
      </c>
      <c r="CW53" s="9">
        <v>1.0557051768492458E-3</v>
      </c>
      <c r="CX53" s="9">
        <v>1.4683973205356202</v>
      </c>
      <c r="CY53" s="9">
        <v>1.4694530257124694</v>
      </c>
      <c r="CZ53" s="9">
        <v>2.4873114476154508E-5</v>
      </c>
      <c r="DA53" s="6">
        <v>4</v>
      </c>
      <c r="DB53" s="6"/>
      <c r="DC53" s="6"/>
      <c r="DD53" s="6"/>
      <c r="DE53" s="15">
        <v>46</v>
      </c>
      <c r="DF53" s="9">
        <v>0.8857142857142859</v>
      </c>
      <c r="DG53" s="9">
        <v>1.0603082079233652E-3</v>
      </c>
      <c r="DH53" s="9">
        <v>1.4683927175045464</v>
      </c>
      <c r="DI53" s="9">
        <v>1.4694530257124698</v>
      </c>
      <c r="DJ53" s="9">
        <v>2.4981564942586398E-5</v>
      </c>
      <c r="DK53" s="6">
        <v>4</v>
      </c>
      <c r="DL53" s="6"/>
      <c r="DM53" s="6"/>
      <c r="DN53" s="6"/>
      <c r="DO53" s="15">
        <v>46</v>
      </c>
      <c r="DP53" s="9">
        <v>0.8857142857142859</v>
      </c>
      <c r="DQ53" s="9">
        <v>1.1063385186645576E-3</v>
      </c>
      <c r="DR53" s="9">
        <v>1.4683466871938051</v>
      </c>
      <c r="DS53" s="9">
        <v>1.4694530257124696</v>
      </c>
      <c r="DT53" s="9">
        <v>2.6066069606905327E-5</v>
      </c>
      <c r="DU53" s="6">
        <v>4</v>
      </c>
      <c r="DV53" s="6"/>
      <c r="DW53" s="6"/>
      <c r="DX53" s="6"/>
      <c r="DY53" s="15">
        <v>46</v>
      </c>
      <c r="DZ53" s="9">
        <v>0.8857142857142859</v>
      </c>
      <c r="EA53" s="9">
        <v>1.1111717012923829E-3</v>
      </c>
      <c r="EB53" s="9">
        <v>1.4683418540111772</v>
      </c>
      <c r="EC53" s="9">
        <v>1.4694530257124696</v>
      </c>
      <c r="ED53" s="9">
        <v>2.6179942596658815E-5</v>
      </c>
      <c r="EE53" s="6">
        <v>4</v>
      </c>
      <c r="EF53" s="6"/>
      <c r="EG53" s="6"/>
      <c r="EH53" s="6"/>
      <c r="EI53" s="15">
        <v>46</v>
      </c>
      <c r="EJ53" s="9">
        <v>0.8857142857142859</v>
      </c>
      <c r="EK53" s="9">
        <v>1.1544401933891034E-3</v>
      </c>
      <c r="EL53" s="9">
        <v>1.4682985855190804</v>
      </c>
      <c r="EM53" s="9">
        <v>1.4694530257124696</v>
      </c>
      <c r="EN53" s="9">
        <v>2.7199376981118598E-5</v>
      </c>
      <c r="EO53" s="6">
        <v>4</v>
      </c>
      <c r="EP53" s="6"/>
      <c r="EQ53" s="6"/>
      <c r="ER53" s="6"/>
      <c r="ES53" s="15">
        <v>46</v>
      </c>
      <c r="ET53" s="9">
        <v>0.8857142857142859</v>
      </c>
      <c r="EU53" s="9">
        <v>1.1558211027113392E-3</v>
      </c>
      <c r="EV53" s="9">
        <v>1.4682972046097582</v>
      </c>
      <c r="EW53" s="9">
        <v>1.4694530257124696</v>
      </c>
      <c r="EX53" s="9">
        <v>2.7231912121048166E-5</v>
      </c>
      <c r="EY53" s="6">
        <v>4</v>
      </c>
      <c r="EZ53" s="6"/>
      <c r="FA53" s="6"/>
      <c r="FB53" s="6"/>
      <c r="FC53" s="15">
        <v>46</v>
      </c>
      <c r="FD53" s="9">
        <v>0.8857142857142859</v>
      </c>
      <c r="FE53" s="9">
        <v>1.1440833734723353E-3</v>
      </c>
      <c r="FF53" s="9">
        <v>1.4683089423389972</v>
      </c>
      <c r="FG53" s="9">
        <v>1.4694530257124696</v>
      </c>
      <c r="FH53" s="9">
        <v>2.6955363431646843E-5</v>
      </c>
      <c r="FI53" s="6">
        <v>4</v>
      </c>
      <c r="FJ53" s="6"/>
      <c r="FK53" s="6"/>
      <c r="FL53" s="6"/>
      <c r="FM53" s="15">
        <v>46</v>
      </c>
      <c r="FN53" s="9">
        <v>0.8857142857142859</v>
      </c>
      <c r="FO53" s="9">
        <v>1.1622653462151063E-3</v>
      </c>
      <c r="FP53" s="9">
        <v>1.4682907603662545</v>
      </c>
      <c r="FQ53" s="9">
        <v>1.4694530257124696</v>
      </c>
      <c r="FR53" s="9">
        <v>2.7383742774052821E-5</v>
      </c>
      <c r="FS53" s="6">
        <v>4</v>
      </c>
      <c r="FT53" s="6"/>
      <c r="FU53" s="6"/>
      <c r="FV53" s="6"/>
      <c r="FW53" s="15">
        <v>46</v>
      </c>
      <c r="FX53" s="9">
        <v>0.8857142857142859</v>
      </c>
      <c r="FY53" s="9">
        <v>1.2112876271544763E-3</v>
      </c>
      <c r="FZ53" s="9">
        <v>1.4682417380853152</v>
      </c>
      <c r="GA53" s="9">
        <v>1.4694530257124696</v>
      </c>
      <c r="GB53" s="9">
        <v>2.8538740241552473E-5</v>
      </c>
      <c r="GC53" s="6">
        <v>4</v>
      </c>
      <c r="GD53" s="6"/>
      <c r="GE53" s="6"/>
      <c r="GF53" s="6"/>
      <c r="GG53" s="15">
        <v>46</v>
      </c>
      <c r="GH53" s="9">
        <v>0.8857142857142859</v>
      </c>
      <c r="GI53" s="9">
        <v>1.1917247450894694E-3</v>
      </c>
      <c r="GJ53" s="9">
        <v>1.4682613009673802</v>
      </c>
      <c r="GK53" s="9">
        <v>1.4694530257124696</v>
      </c>
      <c r="GL53" s="9">
        <v>2.8077825759216931E-5</v>
      </c>
      <c r="GM53" s="6">
        <v>4</v>
      </c>
      <c r="GN53" s="6"/>
      <c r="GO53" s="6"/>
      <c r="GP53" s="6"/>
      <c r="GQ53" s="15">
        <v>46</v>
      </c>
      <c r="GR53" s="9">
        <v>0.8857142857142859</v>
      </c>
      <c r="GS53" s="9">
        <v>1.2584686956641981E-3</v>
      </c>
      <c r="GT53" s="9">
        <v>1.4681945570168056</v>
      </c>
      <c r="GU53" s="9">
        <v>1.4694530257124698</v>
      </c>
      <c r="GV53" s="9">
        <v>2.965035752247936E-5</v>
      </c>
      <c r="GW53" s="6">
        <v>4</v>
      </c>
      <c r="GX53" s="6"/>
      <c r="GY53" s="6"/>
      <c r="GZ53" s="6"/>
      <c r="HA53" s="15">
        <v>46</v>
      </c>
      <c r="HB53" s="9">
        <v>0.8857142857142859</v>
      </c>
      <c r="HC53" s="9">
        <v>1.1910342904283514E-3</v>
      </c>
      <c r="HD53" s="9">
        <v>1.4682619914220414</v>
      </c>
      <c r="HE53" s="9">
        <v>1.4694530257124698</v>
      </c>
      <c r="HF53" s="9">
        <v>2.8061558189252139E-5</v>
      </c>
      <c r="HG53" s="6">
        <v>4</v>
      </c>
      <c r="HH53" s="6"/>
      <c r="HI53" s="6"/>
      <c r="HJ53" s="6"/>
      <c r="HK53" s="15">
        <v>46</v>
      </c>
      <c r="HL53" s="9">
        <v>0.8857142857142859</v>
      </c>
      <c r="HM53" s="9">
        <v>1.1134732168294424E-3</v>
      </c>
      <c r="HN53" s="9">
        <v>1.46833955249564</v>
      </c>
      <c r="HO53" s="9">
        <v>1.4694530257124694</v>
      </c>
      <c r="HP53" s="9">
        <v>2.6234167829874764E-5</v>
      </c>
      <c r="HQ53" s="6">
        <v>4</v>
      </c>
      <c r="HR53" s="6"/>
      <c r="HS53" s="6"/>
      <c r="HT53" s="6"/>
      <c r="HU53" s="15">
        <v>46</v>
      </c>
      <c r="HV53" s="9">
        <v>0.8857142857142859</v>
      </c>
      <c r="HW53" s="9">
        <v>1.026015626421177E-3</v>
      </c>
      <c r="HX53" s="9">
        <v>1.4684270100860484</v>
      </c>
      <c r="HY53" s="9">
        <v>1.4694530257124696</v>
      </c>
      <c r="HZ53" s="9">
        <v>2.4173608967668806E-5</v>
      </c>
      <c r="IA53" s="6">
        <v>4</v>
      </c>
      <c r="IB53" s="6"/>
      <c r="IC53" s="6"/>
      <c r="ID53" s="6"/>
      <c r="IE53" s="15">
        <v>46</v>
      </c>
      <c r="IF53" s="9">
        <v>0.8857142857142859</v>
      </c>
      <c r="IG53" s="9">
        <v>9.2636000366649559E-4</v>
      </c>
      <c r="IH53" s="9">
        <v>1.4685266657088032</v>
      </c>
      <c r="II53" s="9">
        <v>1.4694530257124696</v>
      </c>
      <c r="IJ53" s="9">
        <v>2.1825656369418332E-5</v>
      </c>
      <c r="IK53" s="6">
        <v>4</v>
      </c>
      <c r="IL53" s="6"/>
      <c r="IM53" s="6"/>
      <c r="IN53" s="6"/>
      <c r="IO53" s="15">
        <v>46</v>
      </c>
      <c r="IP53" s="9">
        <v>0.8857142857142859</v>
      </c>
      <c r="IQ53" s="9">
        <v>8.4143408034899575E-4</v>
      </c>
      <c r="IR53" s="9">
        <v>1.4686115916321207</v>
      </c>
      <c r="IS53" s="9">
        <v>1.4694530257124698</v>
      </c>
      <c r="IT53" s="9">
        <v>1.9824745263749919E-5</v>
      </c>
      <c r="IU53" s="6">
        <v>4</v>
      </c>
      <c r="IV53" s="6"/>
      <c r="IW53" s="6"/>
      <c r="IX53" s="6"/>
      <c r="IY53" s="15">
        <v>46</v>
      </c>
      <c r="IZ53" s="9">
        <v>0.8857142857142859</v>
      </c>
      <c r="JA53" s="9">
        <v>7.7123785646867737E-4</v>
      </c>
      <c r="JB53" s="9">
        <v>1.4686817878560008</v>
      </c>
      <c r="JC53" s="9">
        <v>1.4694530257124694</v>
      </c>
      <c r="JD53" s="9">
        <v>1.8170875650663562E-5</v>
      </c>
      <c r="JE53" s="6">
        <v>4</v>
      </c>
      <c r="JF53" s="6"/>
      <c r="JG53" s="6"/>
      <c r="JH53" s="6"/>
      <c r="JI53" s="15">
        <v>46</v>
      </c>
      <c r="JJ53" s="9">
        <v>0.8857142857142859</v>
      </c>
      <c r="JK53" s="9">
        <v>7.7146800802238341E-4</v>
      </c>
      <c r="JL53" s="9">
        <v>1.4686815577044472</v>
      </c>
      <c r="JM53" s="9">
        <v>1.4694530257124696</v>
      </c>
      <c r="JN53" s="9">
        <v>1.8176298173985157E-5</v>
      </c>
      <c r="JO53" s="6">
        <v>4</v>
      </c>
      <c r="JP53" s="6"/>
      <c r="JQ53" s="6"/>
      <c r="JR53" s="6"/>
      <c r="JS53" s="15">
        <v>46</v>
      </c>
      <c r="JT53" s="9">
        <v>0.8857142857142859</v>
      </c>
      <c r="JU53" s="9">
        <v>7.3142163767754608E-4</v>
      </c>
      <c r="JV53" s="9">
        <v>1.4687216040747919</v>
      </c>
      <c r="JW53" s="9">
        <v>1.4694530257124694</v>
      </c>
      <c r="JX53" s="9">
        <v>1.7232779116027696E-5</v>
      </c>
      <c r="JY53" s="6">
        <v>4</v>
      </c>
      <c r="JZ53" s="6"/>
      <c r="KA53" s="6"/>
      <c r="KB53" s="6"/>
      <c r="KC53" s="15">
        <v>46</v>
      </c>
      <c r="KD53" s="9">
        <v>0.8857142857142859</v>
      </c>
      <c r="KE53" s="9">
        <v>7.3027087990901629E-4</v>
      </c>
      <c r="KF53" s="9">
        <v>1.4687227548325608</v>
      </c>
      <c r="KG53" s="9">
        <v>1.4694530257124698</v>
      </c>
      <c r="KH53" s="9">
        <v>1.720566649941972E-5</v>
      </c>
      <c r="KI53" s="6">
        <v>4</v>
      </c>
      <c r="KJ53" s="6"/>
      <c r="KK53" s="6"/>
      <c r="KL53" s="6"/>
      <c r="KM53" s="15">
        <v>46</v>
      </c>
      <c r="KN53" s="9">
        <v>0.8857142857142859</v>
      </c>
      <c r="KO53" s="9">
        <v>7.8343588881509333E-4</v>
      </c>
      <c r="KP53" s="9">
        <v>1.4686695898236544</v>
      </c>
      <c r="KQ53" s="9">
        <v>1.4694530257124694</v>
      </c>
      <c r="KR53" s="9">
        <v>1.8458269386708079E-5</v>
      </c>
      <c r="KS53" s="6">
        <v>4</v>
      </c>
      <c r="KT53" s="6"/>
      <c r="KU53" s="6"/>
      <c r="KV53" s="6"/>
      <c r="KW53" s="15">
        <v>46</v>
      </c>
      <c r="KX53" s="9">
        <v>0.8857142857142859</v>
      </c>
      <c r="KY53" s="9">
        <v>7.9862589135968687E-4</v>
      </c>
      <c r="KZ53" s="9">
        <v>1.4686543998211099</v>
      </c>
      <c r="LA53" s="9">
        <v>1.4694530257124696</v>
      </c>
      <c r="LB53" s="9">
        <v>1.8816155925933322E-5</v>
      </c>
      <c r="LC53" s="6">
        <v>4</v>
      </c>
    </row>
    <row r="54" spans="1:315">
      <c r="A54" s="6">
        <v>47</v>
      </c>
      <c r="B54">
        <v>3.5435850586691346E-2</v>
      </c>
      <c r="C54">
        <f>1-Table4689[[#This Row],[qx (tau)]]</f>
        <v>0.9645641494133087</v>
      </c>
      <c r="D54" s="6"/>
      <c r="E54" s="6"/>
      <c r="F54" s="6"/>
      <c r="G54" s="6"/>
      <c r="H54" s="15">
        <f t="shared" si="4"/>
        <v>47</v>
      </c>
      <c r="I54" s="9">
        <f t="shared" si="10"/>
        <v>0.91428571428571448</v>
      </c>
      <c r="J54" s="9" cm="1">
        <f t="array" ref="J54">VLOOKUP($G$13,'qx Malaria'!$B$62:$I$91,(N54),FALSE)/(1-nigeria!I54*INDEX($E$6:$G$11,N54,2))</f>
        <v>8.3362511858287307E-4</v>
      </c>
      <c r="K54" s="9">
        <f t="shared" si="9"/>
        <v>1.5330171629218126</v>
      </c>
      <c r="L54" s="9">
        <f t="shared" si="2"/>
        <v>1.5338507880403955</v>
      </c>
      <c r="M54" s="9">
        <f>(J54*Table4689[[#This Row],[qx (tau)]])/L54</f>
        <v>1.9258858409008149E-5</v>
      </c>
      <c r="N54" s="6">
        <f t="shared" si="3"/>
        <v>4</v>
      </c>
      <c r="P54" s="6"/>
      <c r="Q54" s="6"/>
      <c r="R54" s="6"/>
      <c r="S54" s="15">
        <v>47</v>
      </c>
      <c r="T54" s="9">
        <v>0.91428571428571448</v>
      </c>
      <c r="U54" s="9">
        <v>9.6215233427216309E-4</v>
      </c>
      <c r="V54" s="9">
        <v>1.5328886357061233</v>
      </c>
      <c r="W54" s="9">
        <v>1.5338507880403955</v>
      </c>
      <c r="X54" s="9">
        <v>2.2228163668033893E-5</v>
      </c>
      <c r="Y54" s="6">
        <v>4</v>
      </c>
      <c r="Z54" s="6"/>
      <c r="AA54" s="6"/>
      <c r="AB54" s="6"/>
      <c r="AC54" s="15">
        <v>47</v>
      </c>
      <c r="AD54" s="9">
        <v>0.91428571428571448</v>
      </c>
      <c r="AE54" s="9">
        <v>9.8689682626468072E-4</v>
      </c>
      <c r="AF54" s="9">
        <v>1.5328638912141308</v>
      </c>
      <c r="AG54" s="9">
        <v>1.5338507880403955</v>
      </c>
      <c r="AH54" s="9">
        <v>2.2799824306687452E-5</v>
      </c>
      <c r="AI54" s="6">
        <v>4</v>
      </c>
      <c r="AJ54" s="6"/>
      <c r="AK54" s="6"/>
      <c r="AL54" s="6"/>
      <c r="AM54" s="15">
        <v>47</v>
      </c>
      <c r="AN54" s="9">
        <v>0.91428571428571448</v>
      </c>
      <c r="AO54" s="9">
        <v>1.0243739209329597E-3</v>
      </c>
      <c r="AP54" s="9">
        <v>1.5328264141194625</v>
      </c>
      <c r="AQ54" s="9">
        <v>1.5338507880403955</v>
      </c>
      <c r="AR54" s="9">
        <v>2.3665640419599636E-5</v>
      </c>
      <c r="AS54" s="6">
        <v>4</v>
      </c>
      <c r="AT54" s="6"/>
      <c r="AU54" s="6"/>
      <c r="AV54" s="6"/>
      <c r="AW54" s="15">
        <v>47</v>
      </c>
      <c r="AX54" s="9">
        <v>0.91428571428571448</v>
      </c>
      <c r="AY54" s="9">
        <v>1.0450343705577802E-3</v>
      </c>
      <c r="AZ54" s="9">
        <v>1.5328057536698378</v>
      </c>
      <c r="BA54" s="9">
        <v>1.5338507880403955</v>
      </c>
      <c r="BB54" s="9">
        <v>2.4142949302358917E-5</v>
      </c>
      <c r="BC54" s="6">
        <v>4</v>
      </c>
      <c r="BD54" s="6"/>
      <c r="BE54" s="6"/>
      <c r="BF54" s="6"/>
      <c r="BG54" s="15">
        <v>47</v>
      </c>
      <c r="BH54" s="9">
        <v>0.91428571428571448</v>
      </c>
      <c r="BI54" s="9">
        <v>1.0587279243788822E-3</v>
      </c>
      <c r="BJ54" s="9">
        <v>1.5327920601160168</v>
      </c>
      <c r="BK54" s="9">
        <v>1.5338507880403955</v>
      </c>
      <c r="BL54" s="9">
        <v>2.4459305189769138E-5</v>
      </c>
      <c r="BM54" s="6">
        <v>4</v>
      </c>
      <c r="BN54" s="6"/>
      <c r="BO54" s="6"/>
      <c r="BP54" s="6"/>
      <c r="BQ54" s="15">
        <v>47</v>
      </c>
      <c r="BR54" s="9">
        <v>0.91428571428571448</v>
      </c>
      <c r="BS54" s="9">
        <v>1.0736226671316596E-3</v>
      </c>
      <c r="BT54" s="9">
        <v>1.5327771653732638</v>
      </c>
      <c r="BU54" s="9">
        <v>1.5338507880403955</v>
      </c>
      <c r="BV54" s="9">
        <v>2.4803411593618844E-5</v>
      </c>
      <c r="BW54" s="6">
        <v>4</v>
      </c>
      <c r="BX54" s="6"/>
      <c r="BY54" s="6"/>
      <c r="BZ54" s="6"/>
      <c r="CA54" s="15">
        <v>47</v>
      </c>
      <c r="CB54" s="9">
        <v>0.91428571428571448</v>
      </c>
      <c r="CC54" s="9">
        <v>1.0820309896533891E-3</v>
      </c>
      <c r="CD54" s="9">
        <v>1.5327687570507422</v>
      </c>
      <c r="CE54" s="9">
        <v>1.5338507880403955</v>
      </c>
      <c r="CF54" s="9">
        <v>2.4997665208695302E-5</v>
      </c>
      <c r="CG54" s="6">
        <v>4</v>
      </c>
      <c r="CH54" s="6"/>
      <c r="CI54" s="6"/>
      <c r="CJ54" s="6"/>
      <c r="CK54" s="15">
        <v>47</v>
      </c>
      <c r="CL54" s="9">
        <v>0.91428571428571448</v>
      </c>
      <c r="CM54" s="9">
        <v>1.0952440679018209E-3</v>
      </c>
      <c r="CN54" s="9">
        <v>1.5327555439724938</v>
      </c>
      <c r="CO54" s="9">
        <v>1.5338507880403955</v>
      </c>
      <c r="CP54" s="9">
        <v>2.5302920889529728E-5</v>
      </c>
      <c r="CQ54" s="6">
        <v>4</v>
      </c>
      <c r="CR54" s="6"/>
      <c r="CS54" s="6"/>
      <c r="CT54" s="6"/>
      <c r="CU54" s="15">
        <v>47</v>
      </c>
      <c r="CV54" s="9">
        <v>0.91428571428571448</v>
      </c>
      <c r="CW54" s="9">
        <v>1.1019707259192042E-3</v>
      </c>
      <c r="CX54" s="9">
        <v>1.5327488173144763</v>
      </c>
      <c r="CY54" s="9">
        <v>1.5338507880403955</v>
      </c>
      <c r="CZ54" s="9">
        <v>2.5458323781590883E-5</v>
      </c>
      <c r="DA54" s="6">
        <v>4</v>
      </c>
      <c r="DB54" s="6"/>
      <c r="DC54" s="6"/>
      <c r="DD54" s="6"/>
      <c r="DE54" s="15">
        <v>47</v>
      </c>
      <c r="DF54" s="9">
        <v>0.91428571428571448</v>
      </c>
      <c r="DG54" s="9">
        <v>1.1067754816459065E-3</v>
      </c>
      <c r="DH54" s="9">
        <v>1.5327440125587497</v>
      </c>
      <c r="DI54" s="9">
        <v>1.5338507880403955</v>
      </c>
      <c r="DJ54" s="9">
        <v>2.5569325847348854E-5</v>
      </c>
      <c r="DK54" s="6">
        <v>4</v>
      </c>
      <c r="DL54" s="6"/>
      <c r="DM54" s="6"/>
      <c r="DN54" s="6"/>
      <c r="DO54" s="15">
        <v>47</v>
      </c>
      <c r="DP54" s="9">
        <v>0.91428571428571448</v>
      </c>
      <c r="DQ54" s="9">
        <v>1.154823038912931E-3</v>
      </c>
      <c r="DR54" s="9">
        <v>1.5326959650014826</v>
      </c>
      <c r="DS54" s="9">
        <v>1.5338507880403955</v>
      </c>
      <c r="DT54" s="9">
        <v>2.6679346504928577E-5</v>
      </c>
      <c r="DU54" s="6">
        <v>4</v>
      </c>
      <c r="DV54" s="6"/>
      <c r="DW54" s="6"/>
      <c r="DX54" s="6"/>
      <c r="DY54" s="15">
        <v>47</v>
      </c>
      <c r="DZ54" s="9">
        <v>0.91428571428571448</v>
      </c>
      <c r="EA54" s="9">
        <v>1.1598680324259685E-3</v>
      </c>
      <c r="EB54" s="9">
        <v>1.5326909200079695</v>
      </c>
      <c r="EC54" s="9">
        <v>1.5338507880403955</v>
      </c>
      <c r="ED54" s="9">
        <v>2.6795898673974443E-5</v>
      </c>
      <c r="EE54" s="6">
        <v>4</v>
      </c>
      <c r="EF54" s="6"/>
      <c r="EG54" s="6"/>
      <c r="EH54" s="6"/>
      <c r="EI54" s="15">
        <v>47</v>
      </c>
      <c r="EJ54" s="9">
        <v>0.91428571428571448</v>
      </c>
      <c r="EK54" s="9">
        <v>1.2050327362569714E-3</v>
      </c>
      <c r="EL54" s="9">
        <v>1.5326457553041386</v>
      </c>
      <c r="EM54" s="9">
        <v>1.5338507880403955</v>
      </c>
      <c r="EN54" s="9">
        <v>2.7839318092099379E-5</v>
      </c>
      <c r="EO54" s="6">
        <v>4</v>
      </c>
      <c r="EP54" s="6"/>
      <c r="EQ54" s="6"/>
      <c r="ER54" s="6"/>
      <c r="ES54" s="15">
        <v>47</v>
      </c>
      <c r="ET54" s="9">
        <v>0.91428571428571448</v>
      </c>
      <c r="EU54" s="9">
        <v>1.2064741629749819E-3</v>
      </c>
      <c r="EV54" s="9">
        <v>1.5326443138774204</v>
      </c>
      <c r="EW54" s="9">
        <v>1.5338507880403953</v>
      </c>
      <c r="EX54" s="9">
        <v>2.7872618711826774E-5</v>
      </c>
      <c r="EY54" s="6">
        <v>4</v>
      </c>
      <c r="EZ54" s="6"/>
      <c r="FA54" s="6"/>
      <c r="FB54" s="6"/>
      <c r="FC54" s="15">
        <v>47</v>
      </c>
      <c r="FD54" s="9">
        <v>0.91428571428571448</v>
      </c>
      <c r="FE54" s="9">
        <v>1.194222035871891E-3</v>
      </c>
      <c r="FF54" s="9">
        <v>1.5326565660045235</v>
      </c>
      <c r="FG54" s="9">
        <v>1.5338507880403953</v>
      </c>
      <c r="FH54" s="9">
        <v>2.7589563444143948E-5</v>
      </c>
      <c r="FI54" s="6">
        <v>4</v>
      </c>
      <c r="FJ54" s="6"/>
      <c r="FK54" s="6"/>
      <c r="FL54" s="6"/>
      <c r="FM54" s="15">
        <v>47</v>
      </c>
      <c r="FN54" s="9">
        <v>0.91428571428571448</v>
      </c>
      <c r="FO54" s="9">
        <v>1.2132008209923657E-3</v>
      </c>
      <c r="FP54" s="9">
        <v>1.5326375872194031</v>
      </c>
      <c r="FQ54" s="9">
        <v>1.5338507880403955</v>
      </c>
      <c r="FR54" s="9">
        <v>2.8028021603887936E-5</v>
      </c>
      <c r="FS54" s="6">
        <v>4</v>
      </c>
      <c r="FT54" s="6"/>
      <c r="FU54" s="6"/>
      <c r="FV54" s="6"/>
      <c r="FW54" s="15">
        <v>47</v>
      </c>
      <c r="FX54" s="9">
        <v>0.91428571428571448</v>
      </c>
      <c r="FY54" s="9">
        <v>1.2643714694817467E-3</v>
      </c>
      <c r="FZ54" s="9">
        <v>1.5325864165709138</v>
      </c>
      <c r="GA54" s="9">
        <v>1.5338507880403955</v>
      </c>
      <c r="GB54" s="9">
        <v>2.9210193604210344E-5</v>
      </c>
      <c r="GC54" s="6">
        <v>4</v>
      </c>
      <c r="GD54" s="6"/>
      <c r="GE54" s="6"/>
      <c r="GF54" s="6"/>
      <c r="GG54" s="15">
        <v>47</v>
      </c>
      <c r="GH54" s="9">
        <v>0.91428571428571448</v>
      </c>
      <c r="GI54" s="9">
        <v>1.2439512576432612E-3</v>
      </c>
      <c r="GJ54" s="9">
        <v>1.5326068367827521</v>
      </c>
      <c r="GK54" s="9">
        <v>1.5338507880403953</v>
      </c>
      <c r="GL54" s="9">
        <v>2.8738434824738958E-5</v>
      </c>
      <c r="GM54" s="6">
        <v>4</v>
      </c>
      <c r="GN54" s="6"/>
      <c r="GO54" s="6"/>
      <c r="GP54" s="6"/>
      <c r="GQ54" s="15">
        <v>47</v>
      </c>
      <c r="GR54" s="9">
        <v>0.91428571428571448</v>
      </c>
      <c r="GS54" s="9">
        <v>1.3136202156804463E-3</v>
      </c>
      <c r="GT54" s="9">
        <v>1.5325371678247151</v>
      </c>
      <c r="GU54" s="9">
        <v>1.5338507880403955</v>
      </c>
      <c r="GV54" s="9">
        <v>3.0347964778229548E-5</v>
      </c>
      <c r="GW54" s="6">
        <v>4</v>
      </c>
      <c r="GX54" s="6"/>
      <c r="GY54" s="6"/>
      <c r="GZ54" s="6"/>
      <c r="HA54" s="15">
        <v>47</v>
      </c>
      <c r="HB54" s="9">
        <v>0.91428571428571448</v>
      </c>
      <c r="HC54" s="9">
        <v>1.2432305442842556E-3</v>
      </c>
      <c r="HD54" s="9">
        <v>1.5326075574961113</v>
      </c>
      <c r="HE54" s="9">
        <v>1.5338507880403955</v>
      </c>
      <c r="HF54" s="9">
        <v>2.8721784514875258E-5</v>
      </c>
      <c r="HG54" s="6">
        <v>4</v>
      </c>
      <c r="HH54" s="6"/>
      <c r="HI54" s="6"/>
      <c r="HJ54" s="6"/>
      <c r="HK54" s="15">
        <v>47</v>
      </c>
      <c r="HL54" s="9">
        <v>0.91428571428571448</v>
      </c>
      <c r="HM54" s="9">
        <v>1.1622704102893198E-3</v>
      </c>
      <c r="HN54" s="9">
        <v>1.5326885176301062</v>
      </c>
      <c r="HO54" s="9">
        <v>1.5338507880403955</v>
      </c>
      <c r="HP54" s="9">
        <v>2.6851399706853432E-5</v>
      </c>
      <c r="HQ54" s="6">
        <v>4</v>
      </c>
      <c r="HR54" s="6"/>
      <c r="HS54" s="6"/>
      <c r="HT54" s="6"/>
      <c r="HU54" s="15">
        <v>47</v>
      </c>
      <c r="HV54" s="9">
        <v>0.91428571428571448</v>
      </c>
      <c r="HW54" s="9">
        <v>1.0709800514819734E-3</v>
      </c>
      <c r="HX54" s="9">
        <v>1.5327798079889134</v>
      </c>
      <c r="HY54" s="9">
        <v>1.5338507880403953</v>
      </c>
      <c r="HZ54" s="9">
        <v>2.4742360457451967E-5</v>
      </c>
      <c r="IA54" s="6">
        <v>4</v>
      </c>
      <c r="IB54" s="6"/>
      <c r="IC54" s="6"/>
      <c r="ID54" s="6"/>
      <c r="IE54" s="15">
        <v>47</v>
      </c>
      <c r="IF54" s="9">
        <v>0.91428571428571448</v>
      </c>
      <c r="IG54" s="9">
        <v>9.6695708999886573E-4</v>
      </c>
      <c r="IH54" s="9">
        <v>1.5328838309503967</v>
      </c>
      <c r="II54" s="9">
        <v>1.5338507880403955</v>
      </c>
      <c r="IJ54" s="9">
        <v>2.2339165733791875E-5</v>
      </c>
      <c r="IK54" s="6">
        <v>4</v>
      </c>
      <c r="IL54" s="6"/>
      <c r="IM54" s="6"/>
      <c r="IN54" s="6"/>
      <c r="IO54" s="15">
        <v>47</v>
      </c>
      <c r="IP54" s="9">
        <v>0.91428571428571448</v>
      </c>
      <c r="IQ54" s="9">
        <v>8.7830934684120568E-4</v>
      </c>
      <c r="IR54" s="9">
        <v>1.5329724786935544</v>
      </c>
      <c r="IS54" s="9">
        <v>1.5338507880403955</v>
      </c>
      <c r="IT54" s="9">
        <v>2.029117762055729E-5</v>
      </c>
      <c r="IU54" s="6">
        <v>4</v>
      </c>
      <c r="IV54" s="6"/>
      <c r="IW54" s="6"/>
      <c r="IX54" s="6"/>
      <c r="IY54" s="15">
        <v>47</v>
      </c>
      <c r="IZ54" s="9">
        <v>0.91428571428571448</v>
      </c>
      <c r="JA54" s="9">
        <v>8.0503682200899339E-4</v>
      </c>
      <c r="JB54" s="9">
        <v>1.5330457512183864</v>
      </c>
      <c r="JC54" s="9">
        <v>1.5338507880403953</v>
      </c>
      <c r="JD54" s="9">
        <v>1.8598396117748212E-5</v>
      </c>
      <c r="JE54" s="6">
        <v>4</v>
      </c>
      <c r="JF54" s="6"/>
      <c r="JG54" s="6"/>
      <c r="JH54" s="6"/>
      <c r="JI54" s="15">
        <v>47</v>
      </c>
      <c r="JJ54" s="9">
        <v>0.91428571428571448</v>
      </c>
      <c r="JK54" s="9">
        <v>8.052770597953286E-4</v>
      </c>
      <c r="JL54" s="9">
        <v>1.5330455109806003</v>
      </c>
      <c r="JM54" s="9">
        <v>1.5338507880403955</v>
      </c>
      <c r="JN54" s="9">
        <v>1.860394622103611E-5</v>
      </c>
      <c r="JO54" s="6">
        <v>4</v>
      </c>
      <c r="JP54" s="6"/>
      <c r="JQ54" s="6"/>
      <c r="JR54" s="6"/>
      <c r="JS54" s="15">
        <v>47</v>
      </c>
      <c r="JT54" s="9">
        <v>0.91428571428571448</v>
      </c>
      <c r="JU54" s="9">
        <v>7.6347568497301744E-4</v>
      </c>
      <c r="JV54" s="9">
        <v>1.5330873123554225</v>
      </c>
      <c r="JW54" s="9">
        <v>1.5338507880403955</v>
      </c>
      <c r="JX54" s="9">
        <v>1.7638228248941757E-5</v>
      </c>
      <c r="JY54" s="6">
        <v>4</v>
      </c>
      <c r="JZ54" s="6"/>
      <c r="KA54" s="6"/>
      <c r="KB54" s="6"/>
      <c r="KC54" s="15">
        <v>47</v>
      </c>
      <c r="KD54" s="9">
        <v>0.91428571428571448</v>
      </c>
      <c r="KE54" s="9">
        <v>7.6227449604134186E-4</v>
      </c>
      <c r="KF54" s="9">
        <v>1.5330885135443542</v>
      </c>
      <c r="KG54" s="9">
        <v>1.5338507880403955</v>
      </c>
      <c r="KH54" s="9">
        <v>1.7610477732502262E-5</v>
      </c>
      <c r="KI54" s="6">
        <v>4</v>
      </c>
      <c r="KJ54" s="6"/>
      <c r="KK54" s="6"/>
      <c r="KL54" s="6"/>
      <c r="KM54" s="15">
        <v>47</v>
      </c>
      <c r="KN54" s="9">
        <v>0.91428571428571448</v>
      </c>
      <c r="KO54" s="9">
        <v>8.177694246847549E-4</v>
      </c>
      <c r="KP54" s="9">
        <v>1.5330330186157106</v>
      </c>
      <c r="KQ54" s="9">
        <v>1.5338507880403953</v>
      </c>
      <c r="KR54" s="9">
        <v>1.889255159200684E-5</v>
      </c>
      <c r="KS54" s="6">
        <v>4</v>
      </c>
      <c r="KT54" s="6"/>
      <c r="KU54" s="6"/>
      <c r="KV54" s="6"/>
      <c r="KW54" s="15">
        <v>47</v>
      </c>
      <c r="KX54" s="9">
        <v>0.91428571428571448</v>
      </c>
      <c r="KY54" s="9">
        <v>8.3362511858287307E-4</v>
      </c>
      <c r="KZ54" s="9">
        <v>1.5330171629218126</v>
      </c>
      <c r="LA54" s="9">
        <v>1.5338507880403955</v>
      </c>
      <c r="LB54" s="9">
        <v>1.9258858409008149E-5</v>
      </c>
      <c r="LC54" s="6">
        <v>4</v>
      </c>
    </row>
    <row r="55" spans="1:315">
      <c r="A55" s="6">
        <v>48</v>
      </c>
      <c r="B55">
        <v>3.6390068966627165E-2</v>
      </c>
      <c r="C55">
        <f>1-Table4689[[#This Row],[qx (tau)]]</f>
        <v>0.96360993103337278</v>
      </c>
      <c r="D55" s="6"/>
      <c r="E55" s="6"/>
      <c r="F55" s="6"/>
      <c r="G55" s="6"/>
      <c r="H55" s="15">
        <f t="shared" si="4"/>
        <v>48</v>
      </c>
      <c r="I55" s="9">
        <f t="shared" si="10"/>
        <v>0.94285714285714306</v>
      </c>
      <c r="J55" s="9" cm="1">
        <f t="array" ref="J55">VLOOKUP($G$13,'qx Malaria'!$B$62:$I$91,(N55),FALSE)/(1-nigeria!I55*INDEX($E$6:$G$11,N55,2))</f>
        <v>8.7183257821529662E-4</v>
      </c>
      <c r="K55" s="9">
        <f t="shared" si="9"/>
        <v>1.6032797906455534</v>
      </c>
      <c r="L55" s="9">
        <f t="shared" si="2"/>
        <v>1.6041516232237687</v>
      </c>
      <c r="M55" s="9">
        <f>(J55*Table4689[[#This Row],[qx (tau)]])/L55</f>
        <v>1.9777461923985126E-5</v>
      </c>
      <c r="N55" s="6">
        <f t="shared" si="3"/>
        <v>4</v>
      </c>
      <c r="P55" s="6"/>
      <c r="Q55" s="6"/>
      <c r="R55" s="6"/>
      <c r="S55" s="15">
        <v>48</v>
      </c>
      <c r="T55" s="9">
        <v>0.94285714285714306</v>
      </c>
      <c r="U55" s="9">
        <v>1.0062505693810555E-3</v>
      </c>
      <c r="V55" s="9">
        <v>1.6031453726543876</v>
      </c>
      <c r="W55" s="9">
        <v>1.6041516232237687</v>
      </c>
      <c r="X55" s="9">
        <v>2.2826724785464096E-5</v>
      </c>
      <c r="Y55" s="6">
        <v>4</v>
      </c>
      <c r="Z55" s="6"/>
      <c r="AA55" s="6"/>
      <c r="AB55" s="6"/>
      <c r="AC55" s="15">
        <v>48</v>
      </c>
      <c r="AD55" s="9">
        <v>0.94285714285714306</v>
      </c>
      <c r="AE55" s="9">
        <v>1.0321291732877343E-3</v>
      </c>
      <c r="AF55" s="9">
        <v>1.6031194940504809</v>
      </c>
      <c r="AG55" s="9">
        <v>1.6041516232237687</v>
      </c>
      <c r="AH55" s="9">
        <v>2.3413779130758179E-5</v>
      </c>
      <c r="AI55" s="6">
        <v>4</v>
      </c>
      <c r="AJ55" s="6"/>
      <c r="AK55" s="6"/>
      <c r="AL55" s="6"/>
      <c r="AM55" s="15">
        <v>48</v>
      </c>
      <c r="AN55" s="9">
        <v>0.94285714285714306</v>
      </c>
      <c r="AO55" s="9">
        <v>1.07132395202018E-3</v>
      </c>
      <c r="AP55" s="9">
        <v>1.6030802992717483</v>
      </c>
      <c r="AQ55" s="9">
        <v>1.6041516232237685</v>
      </c>
      <c r="AR55" s="9">
        <v>2.4302909983824952E-5</v>
      </c>
      <c r="AS55" s="6">
        <v>4</v>
      </c>
      <c r="AT55" s="6"/>
      <c r="AU55" s="6"/>
      <c r="AV55" s="6"/>
      <c r="AW55" s="15">
        <v>48</v>
      </c>
      <c r="AX55" s="9">
        <v>0.94285714285714306</v>
      </c>
      <c r="AY55" s="9">
        <v>1.0929313300393488E-3</v>
      </c>
      <c r="AZ55" s="9">
        <v>1.6030586918937295</v>
      </c>
      <c r="BA55" s="9">
        <v>1.6041516232237689</v>
      </c>
      <c r="BB55" s="9">
        <v>2.4793071864361753E-5</v>
      </c>
      <c r="BC55" s="6">
        <v>4</v>
      </c>
      <c r="BD55" s="6"/>
      <c r="BE55" s="6"/>
      <c r="BF55" s="6"/>
      <c r="BG55" s="15">
        <v>48</v>
      </c>
      <c r="BH55" s="9">
        <v>0.94285714285714306</v>
      </c>
      <c r="BI55" s="9">
        <v>1.1072524991915884E-3</v>
      </c>
      <c r="BJ55" s="9">
        <v>1.6030443707245772</v>
      </c>
      <c r="BK55" s="9">
        <v>1.6041516232237687</v>
      </c>
      <c r="BL55" s="9">
        <v>2.5117946599136149E-5</v>
      </c>
      <c r="BM55" s="6">
        <v>4</v>
      </c>
      <c r="BN55" s="6"/>
      <c r="BO55" s="6"/>
      <c r="BP55" s="6"/>
      <c r="BQ55" s="15">
        <v>48</v>
      </c>
      <c r="BR55" s="9">
        <v>0.94285714285714306</v>
      </c>
      <c r="BS55" s="9">
        <v>1.1228299112519193E-3</v>
      </c>
      <c r="BT55" s="9">
        <v>1.6030287933125167</v>
      </c>
      <c r="BU55" s="9">
        <v>1.6041516232237687</v>
      </c>
      <c r="BV55" s="9">
        <v>2.5471319117662681E-5</v>
      </c>
      <c r="BW55" s="6">
        <v>4</v>
      </c>
      <c r="BX55" s="6"/>
      <c r="BY55" s="6"/>
      <c r="BZ55" s="6"/>
      <c r="CA55" s="15">
        <v>48</v>
      </c>
      <c r="CB55" s="9">
        <v>0.94285714285714306</v>
      </c>
      <c r="CC55" s="9">
        <v>1.1316236116085579E-3</v>
      </c>
      <c r="CD55" s="9">
        <v>1.6030199996121604</v>
      </c>
      <c r="CE55" s="9">
        <v>1.6041516232237689</v>
      </c>
      <c r="CF55" s="9">
        <v>2.5670803603927661E-5</v>
      </c>
      <c r="CG55" s="6">
        <v>4</v>
      </c>
      <c r="CH55" s="6"/>
      <c r="CI55" s="6"/>
      <c r="CJ55" s="6"/>
      <c r="CK55" s="15">
        <v>48</v>
      </c>
      <c r="CL55" s="9">
        <v>0.94285714285714306</v>
      </c>
      <c r="CM55" s="9">
        <v>1.1454422835975612E-3</v>
      </c>
      <c r="CN55" s="9">
        <v>1.6030061809401712</v>
      </c>
      <c r="CO55" s="9">
        <v>1.6041516232237687</v>
      </c>
      <c r="CP55" s="9">
        <v>2.5984279225201206E-5</v>
      </c>
      <c r="CQ55" s="6">
        <v>4</v>
      </c>
      <c r="CR55" s="6"/>
      <c r="CS55" s="6"/>
      <c r="CT55" s="6"/>
      <c r="CU55" s="15">
        <v>48</v>
      </c>
      <c r="CV55" s="9">
        <v>0.94285714285714306</v>
      </c>
      <c r="CW55" s="9">
        <v>1.1524772438828719E-3</v>
      </c>
      <c r="CX55" s="9">
        <v>1.6029991459798858</v>
      </c>
      <c r="CY55" s="9">
        <v>1.6041516232237687</v>
      </c>
      <c r="CZ55" s="9">
        <v>2.6143866814213184E-5</v>
      </c>
      <c r="DA55" s="6">
        <v>4</v>
      </c>
      <c r="DB55" s="6"/>
      <c r="DC55" s="6"/>
      <c r="DD55" s="6"/>
      <c r="DE55" s="15">
        <v>48</v>
      </c>
      <c r="DF55" s="9">
        <v>0.94285714285714306</v>
      </c>
      <c r="DG55" s="9">
        <v>1.1575022155152367E-3</v>
      </c>
      <c r="DH55" s="9">
        <v>1.6029941210082534</v>
      </c>
      <c r="DI55" s="9">
        <v>1.6041516232237687</v>
      </c>
      <c r="DJ55" s="9">
        <v>2.6257857949221747E-5</v>
      </c>
      <c r="DK55" s="6">
        <v>4</v>
      </c>
      <c r="DL55" s="6"/>
      <c r="DM55" s="6"/>
      <c r="DN55" s="6"/>
      <c r="DO55" s="15">
        <v>48</v>
      </c>
      <c r="DP55" s="9">
        <v>0.94285714285714306</v>
      </c>
      <c r="DQ55" s="9">
        <v>1.2077519318388849E-3</v>
      </c>
      <c r="DR55" s="9">
        <v>1.6029438712919299</v>
      </c>
      <c r="DS55" s="9">
        <v>1.6041516232237689</v>
      </c>
      <c r="DT55" s="9">
        <v>2.7397769299307338E-5</v>
      </c>
      <c r="DU55" s="6">
        <v>4</v>
      </c>
      <c r="DV55" s="6"/>
      <c r="DW55" s="6"/>
      <c r="DX55" s="6"/>
      <c r="DY55" s="15">
        <v>48</v>
      </c>
      <c r="DZ55" s="9">
        <v>0.94285714285714306</v>
      </c>
      <c r="EA55" s="9">
        <v>1.213028152052868E-3</v>
      </c>
      <c r="EB55" s="9">
        <v>1.6029385950717159</v>
      </c>
      <c r="EC55" s="9">
        <v>1.6041516232237687</v>
      </c>
      <c r="ED55" s="9">
        <v>2.7517459991066333E-5</v>
      </c>
      <c r="EE55" s="6">
        <v>4</v>
      </c>
      <c r="EF55" s="6"/>
      <c r="EG55" s="6"/>
      <c r="EH55" s="6"/>
      <c r="EI55" s="15">
        <v>48</v>
      </c>
      <c r="EJ55" s="9">
        <v>0.94285714285714306</v>
      </c>
      <c r="EK55" s="9">
        <v>1.2602628853970971E-3</v>
      </c>
      <c r="EL55" s="9">
        <v>1.6028913603383717</v>
      </c>
      <c r="EM55" s="9">
        <v>1.6041516232237687</v>
      </c>
      <c r="EN55" s="9">
        <v>2.8588976660146791E-5</v>
      </c>
      <c r="EO55" s="6">
        <v>4</v>
      </c>
      <c r="EP55" s="6"/>
      <c r="EQ55" s="6"/>
      <c r="ER55" s="6"/>
      <c r="ES55" s="15">
        <v>48</v>
      </c>
      <c r="ET55" s="9">
        <v>0.94285714285714306</v>
      </c>
      <c r="EU55" s="9">
        <v>1.2617703768868067E-3</v>
      </c>
      <c r="EV55" s="9">
        <v>1.602889852846882</v>
      </c>
      <c r="EW55" s="9">
        <v>1.6041516232237689</v>
      </c>
      <c r="EX55" s="9">
        <v>2.8623174000649355E-5</v>
      </c>
      <c r="EY55" s="6">
        <v>4</v>
      </c>
      <c r="EZ55" s="6"/>
      <c r="FA55" s="6"/>
      <c r="FB55" s="6"/>
      <c r="FC55" s="15">
        <v>48</v>
      </c>
      <c r="FD55" s="9">
        <v>0.94285714285714306</v>
      </c>
      <c r="FE55" s="9">
        <v>1.2489566992242764E-3</v>
      </c>
      <c r="FF55" s="9">
        <v>1.6029026665245445</v>
      </c>
      <c r="FG55" s="9">
        <v>1.6041516232237687</v>
      </c>
      <c r="FH55" s="9">
        <v>2.8332496606377534E-5</v>
      </c>
      <c r="FI55" s="6">
        <v>4</v>
      </c>
      <c r="FJ55" s="6"/>
      <c r="FK55" s="6"/>
      <c r="FL55" s="6"/>
      <c r="FM55" s="15">
        <v>48</v>
      </c>
      <c r="FN55" s="9">
        <v>0.94285714285714306</v>
      </c>
      <c r="FO55" s="9">
        <v>1.2688053371721175E-3</v>
      </c>
      <c r="FP55" s="9">
        <v>1.6028828178865966</v>
      </c>
      <c r="FQ55" s="9">
        <v>1.6041516232237687</v>
      </c>
      <c r="FR55" s="9">
        <v>2.8782761589661347E-5</v>
      </c>
      <c r="FS55" s="6">
        <v>4</v>
      </c>
      <c r="FT55" s="6"/>
      <c r="FU55" s="6"/>
      <c r="FV55" s="6"/>
      <c r="FW55" s="15">
        <v>48</v>
      </c>
      <c r="FX55" s="9">
        <v>0.94285714285714306</v>
      </c>
      <c r="FY55" s="9">
        <v>1.322321285056803E-3</v>
      </c>
      <c r="FZ55" s="9">
        <v>1.6028293019387121</v>
      </c>
      <c r="GA55" s="9">
        <v>1.6041516232237689</v>
      </c>
      <c r="GB55" s="9">
        <v>2.999676717750251E-5</v>
      </c>
      <c r="GC55" s="6">
        <v>4</v>
      </c>
      <c r="GD55" s="6"/>
      <c r="GE55" s="6"/>
      <c r="GF55" s="6"/>
      <c r="GG55" s="15">
        <v>48</v>
      </c>
      <c r="GH55" s="9">
        <v>0.94285714285714306</v>
      </c>
      <c r="GI55" s="9">
        <v>1.3009651556192524E-3</v>
      </c>
      <c r="GJ55" s="9">
        <v>1.6028506580681494</v>
      </c>
      <c r="GK55" s="9">
        <v>1.6041516232237687</v>
      </c>
      <c r="GL55" s="9">
        <v>2.9512304853716128E-5</v>
      </c>
      <c r="GM55" s="6">
        <v>4</v>
      </c>
      <c r="GN55" s="6"/>
      <c r="GO55" s="6"/>
      <c r="GP55" s="6"/>
      <c r="GQ55" s="15">
        <v>48</v>
      </c>
      <c r="GR55" s="9">
        <v>0.94285714285714306</v>
      </c>
      <c r="GS55" s="9">
        <v>1.3738272442885421E-3</v>
      </c>
      <c r="GT55" s="9">
        <v>1.6027777959794802</v>
      </c>
      <c r="GU55" s="9">
        <v>1.6041516232237687</v>
      </c>
      <c r="GV55" s="9">
        <v>3.116517631134024E-5</v>
      </c>
      <c r="GW55" s="6">
        <v>4</v>
      </c>
      <c r="GX55" s="6"/>
      <c r="GY55" s="6"/>
      <c r="GZ55" s="6"/>
      <c r="HA55" s="15">
        <v>48</v>
      </c>
      <c r="HB55" s="9">
        <v>0.94285714285714306</v>
      </c>
      <c r="HC55" s="9">
        <v>1.3002114098743976E-3</v>
      </c>
      <c r="HD55" s="9">
        <v>1.6028514118138946</v>
      </c>
      <c r="HE55" s="9">
        <v>1.6041516232237689</v>
      </c>
      <c r="HF55" s="9">
        <v>2.9495206183464837E-5</v>
      </c>
      <c r="HG55" s="6">
        <v>4</v>
      </c>
      <c r="HH55" s="6"/>
      <c r="HI55" s="6"/>
      <c r="HJ55" s="6"/>
      <c r="HK55" s="15">
        <v>48</v>
      </c>
      <c r="HL55" s="9">
        <v>0.94285714285714306</v>
      </c>
      <c r="HM55" s="9">
        <v>1.2155406378690505E-3</v>
      </c>
      <c r="HN55" s="9">
        <v>1.6029360825858996</v>
      </c>
      <c r="HO55" s="9">
        <v>1.6041516232237687</v>
      </c>
      <c r="HP55" s="9">
        <v>2.7574455558570617E-5</v>
      </c>
      <c r="HQ55" s="6">
        <v>4</v>
      </c>
      <c r="HR55" s="6"/>
      <c r="HS55" s="6"/>
      <c r="HT55" s="6"/>
      <c r="HU55" s="15">
        <v>48</v>
      </c>
      <c r="HV55" s="9">
        <v>0.94285714285714306</v>
      </c>
      <c r="HW55" s="9">
        <v>1.1200661768541187E-3</v>
      </c>
      <c r="HX55" s="9">
        <v>1.6030315570469145</v>
      </c>
      <c r="HY55" s="9">
        <v>1.6041516232237687</v>
      </c>
      <c r="HZ55" s="9">
        <v>2.5408623993407975E-5</v>
      </c>
      <c r="IA55" s="6">
        <v>4</v>
      </c>
      <c r="IB55" s="6"/>
      <c r="IC55" s="6"/>
      <c r="ID55" s="6"/>
      <c r="IE55" s="15">
        <v>48</v>
      </c>
      <c r="IF55" s="9">
        <v>0.94285714285714306</v>
      </c>
      <c r="IG55" s="9">
        <v>1.0112755410134205E-3</v>
      </c>
      <c r="IH55" s="9">
        <v>1.6031403476827555</v>
      </c>
      <c r="II55" s="9">
        <v>1.6041516232237689</v>
      </c>
      <c r="IJ55" s="9">
        <v>2.2940715920472659E-5</v>
      </c>
      <c r="IK55" s="6">
        <v>4</v>
      </c>
      <c r="IL55" s="6"/>
      <c r="IM55" s="6"/>
      <c r="IN55" s="6"/>
      <c r="IO55" s="15">
        <v>48</v>
      </c>
      <c r="IP55" s="9">
        <v>0.94285714285714306</v>
      </c>
      <c r="IQ55" s="9">
        <v>9.1856481439628942E-4</v>
      </c>
      <c r="IR55" s="9">
        <v>1.6032330584093726</v>
      </c>
      <c r="IS55" s="9">
        <v>1.6041516232237689</v>
      </c>
      <c r="IT55" s="9">
        <v>2.0837579479564723E-5</v>
      </c>
      <c r="IU55" s="6">
        <v>4</v>
      </c>
      <c r="IV55" s="6"/>
      <c r="IW55" s="6"/>
      <c r="IX55" s="6"/>
      <c r="IY55" s="15">
        <v>48</v>
      </c>
      <c r="IZ55" s="9">
        <v>0.94285714285714306</v>
      </c>
      <c r="JA55" s="9">
        <v>8.4193399700272582E-4</v>
      </c>
      <c r="JB55" s="9">
        <v>1.603309689226766</v>
      </c>
      <c r="JC55" s="9">
        <v>1.6041516232237687</v>
      </c>
      <c r="JD55" s="9">
        <v>1.9099214670684188E-5</v>
      </c>
      <c r="JE55" s="6">
        <v>4</v>
      </c>
      <c r="JF55" s="6"/>
      <c r="JG55" s="6"/>
      <c r="JH55" s="6"/>
      <c r="JI55" s="15">
        <v>48</v>
      </c>
      <c r="JJ55" s="9">
        <v>0.94285714285714306</v>
      </c>
      <c r="JK55" s="9">
        <v>8.4218524558434416E-4</v>
      </c>
      <c r="JL55" s="9">
        <v>1.6033094379781845</v>
      </c>
      <c r="JM55" s="9">
        <v>1.6041516232237689</v>
      </c>
      <c r="JN55" s="9">
        <v>1.910491422743462E-5</v>
      </c>
      <c r="JO55" s="6">
        <v>4</v>
      </c>
      <c r="JP55" s="6"/>
      <c r="JQ55" s="6"/>
      <c r="JR55" s="6"/>
      <c r="JS55" s="15">
        <v>48</v>
      </c>
      <c r="JT55" s="9">
        <v>0.94285714285714306</v>
      </c>
      <c r="JU55" s="9">
        <v>7.9846799238277022E-4</v>
      </c>
      <c r="JV55" s="9">
        <v>1.6033531552313858</v>
      </c>
      <c r="JW55" s="9">
        <v>1.6041516232237685</v>
      </c>
      <c r="JX55" s="9">
        <v>1.8113191352860153E-5</v>
      </c>
      <c r="JY55" s="6">
        <v>4</v>
      </c>
      <c r="JZ55" s="6"/>
      <c r="KA55" s="6"/>
      <c r="KB55" s="6"/>
      <c r="KC55" s="15">
        <v>48</v>
      </c>
      <c r="KD55" s="9">
        <v>0.94285714285714306</v>
      </c>
      <c r="KE55" s="9">
        <v>7.9721174947467897E-4</v>
      </c>
      <c r="KF55" s="9">
        <v>1.6033544114742941</v>
      </c>
      <c r="KG55" s="9">
        <v>1.6041516232237689</v>
      </c>
      <c r="KH55" s="9">
        <v>1.8084693569108007E-5</v>
      </c>
      <c r="KI55" s="6">
        <v>4</v>
      </c>
      <c r="KJ55" s="6"/>
      <c r="KK55" s="6"/>
      <c r="KL55" s="6"/>
      <c r="KM55" s="15">
        <v>48</v>
      </c>
      <c r="KN55" s="9">
        <v>0.94285714285714306</v>
      </c>
      <c r="KO55" s="9">
        <v>8.5525017182849262E-4</v>
      </c>
      <c r="KP55" s="9">
        <v>1.6032963730519403</v>
      </c>
      <c r="KQ55" s="9">
        <v>1.6041516232237687</v>
      </c>
      <c r="KR55" s="9">
        <v>1.9401291178456874E-5</v>
      </c>
      <c r="KS55" s="6">
        <v>4</v>
      </c>
      <c r="KT55" s="6"/>
      <c r="KU55" s="6"/>
      <c r="KV55" s="6"/>
      <c r="KW55" s="15">
        <v>48</v>
      </c>
      <c r="KX55" s="9">
        <v>0.94285714285714306</v>
      </c>
      <c r="KY55" s="9">
        <v>8.7183257821529662E-4</v>
      </c>
      <c r="KZ55" s="9">
        <v>1.6032797906455534</v>
      </c>
      <c r="LA55" s="9">
        <v>1.6041516232237687</v>
      </c>
      <c r="LB55" s="9">
        <v>1.9777461923985126E-5</v>
      </c>
      <c r="LC55" s="6">
        <v>4</v>
      </c>
    </row>
    <row r="56" spans="1:315">
      <c r="A56" s="6">
        <v>49</v>
      </c>
      <c r="B56">
        <v>3.751567028796976E-2</v>
      </c>
      <c r="C56">
        <f>1-Table4689[[#This Row],[qx (tau)]]</f>
        <v>0.96248432971203024</v>
      </c>
      <c r="D56" s="6"/>
      <c r="E56" s="6"/>
      <c r="F56" s="6"/>
      <c r="G56" s="6"/>
      <c r="H56" s="15">
        <f t="shared" si="4"/>
        <v>49</v>
      </c>
      <c r="I56" s="9">
        <f t="shared" si="10"/>
        <v>0.97142857142857164</v>
      </c>
      <c r="J56" s="9" cm="1">
        <f t="array" ref="J56">VLOOKUP($G$13,'qx Malaria'!$B$62:$I$91,(N56),FALSE)/(1-nigeria!I56*INDEX($E$6:$G$11,N56,2))</f>
        <v>9.1371058741406875E-4</v>
      </c>
      <c r="K56" s="9">
        <f t="shared" si="9"/>
        <v>1.6802924734685616</v>
      </c>
      <c r="L56" s="9">
        <f t="shared" si="2"/>
        <v>1.6812061840559755</v>
      </c>
      <c r="M56" s="9">
        <f>(J56*Table4689[[#This Row],[qx (tau)]])/L56</f>
        <v>2.0389209521794192E-5</v>
      </c>
      <c r="N56" s="6">
        <f t="shared" si="3"/>
        <v>4</v>
      </c>
      <c r="P56" s="6"/>
      <c r="Q56" s="6"/>
      <c r="R56" s="6"/>
      <c r="S56" s="15">
        <v>49</v>
      </c>
      <c r="T56" s="9">
        <v>0.97142857142857164</v>
      </c>
      <c r="U56" s="9">
        <v>1.0545852745225779E-3</v>
      </c>
      <c r="V56" s="9">
        <v>1.6801515987814528</v>
      </c>
      <c r="W56" s="9">
        <v>1.6812061840559753</v>
      </c>
      <c r="X56" s="9">
        <v>2.3532790816941138E-5</v>
      </c>
      <c r="Y56" s="6">
        <v>4</v>
      </c>
      <c r="Z56" s="6"/>
      <c r="AA56" s="6"/>
      <c r="AB56" s="6"/>
      <c r="AC56" s="15">
        <v>49</v>
      </c>
      <c r="AD56" s="9">
        <v>0.97142857142857164</v>
      </c>
      <c r="AE56" s="9">
        <v>1.0817069432556179E-3</v>
      </c>
      <c r="AF56" s="9">
        <v>1.6801244771127197</v>
      </c>
      <c r="AG56" s="9">
        <v>1.6812061840559753</v>
      </c>
      <c r="AH56" s="9">
        <v>2.4138003664418027E-5</v>
      </c>
      <c r="AI56" s="6">
        <v>4</v>
      </c>
      <c r="AJ56" s="6"/>
      <c r="AK56" s="6"/>
      <c r="AL56" s="6"/>
      <c r="AM56" s="15">
        <v>49</v>
      </c>
      <c r="AN56" s="9">
        <v>0.97142857142857164</v>
      </c>
      <c r="AO56" s="9">
        <v>1.1227844221134262E-3</v>
      </c>
      <c r="AP56" s="9">
        <v>1.680083399633862</v>
      </c>
      <c r="AQ56" s="9">
        <v>1.6812061840559753</v>
      </c>
      <c r="AR56" s="9">
        <v>2.5054636714965543E-5</v>
      </c>
      <c r="AS56" s="6">
        <v>4</v>
      </c>
      <c r="AT56" s="6"/>
      <c r="AU56" s="6"/>
      <c r="AV56" s="6"/>
      <c r="AW56" s="15">
        <v>49</v>
      </c>
      <c r="AX56" s="9">
        <v>0.97142857142857164</v>
      </c>
      <c r="AY56" s="9">
        <v>1.1454296989196538E-3</v>
      </c>
      <c r="AZ56" s="9">
        <v>1.680060754357056</v>
      </c>
      <c r="BA56" s="9">
        <v>1.6812061840559758</v>
      </c>
      <c r="BB56" s="9">
        <v>2.5559960063344298E-5</v>
      </c>
      <c r="BC56" s="6">
        <v>4</v>
      </c>
      <c r="BD56" s="6"/>
      <c r="BE56" s="6"/>
      <c r="BF56" s="6"/>
      <c r="BG56" s="15">
        <v>49</v>
      </c>
      <c r="BH56" s="9">
        <v>0.97142857142857164</v>
      </c>
      <c r="BI56" s="9">
        <v>1.1604387777330838E-3</v>
      </c>
      <c r="BJ56" s="9">
        <v>1.6800457452782425</v>
      </c>
      <c r="BK56" s="9">
        <v>1.6812061840559755</v>
      </c>
      <c r="BL56" s="9">
        <v>2.5894883677967436E-5</v>
      </c>
      <c r="BM56" s="6">
        <v>4</v>
      </c>
      <c r="BN56" s="6"/>
      <c r="BO56" s="6"/>
      <c r="BP56" s="6"/>
      <c r="BQ56" s="15">
        <v>49</v>
      </c>
      <c r="BR56" s="9">
        <v>0.97142857142857164</v>
      </c>
      <c r="BS56" s="9">
        <v>1.1767644424073409E-3</v>
      </c>
      <c r="BT56" s="9">
        <v>1.6800294196135681</v>
      </c>
      <c r="BU56" s="9">
        <v>1.6812061840559755</v>
      </c>
      <c r="BV56" s="9">
        <v>2.625918655703119E-5</v>
      </c>
      <c r="BW56" s="6">
        <v>4</v>
      </c>
      <c r="BX56" s="6"/>
      <c r="BY56" s="6"/>
      <c r="BZ56" s="6"/>
      <c r="CA56" s="15">
        <v>49</v>
      </c>
      <c r="CB56" s="9">
        <v>0.97142857142857164</v>
      </c>
      <c r="CC56" s="9">
        <v>1.1859805434331313E-3</v>
      </c>
      <c r="CD56" s="9">
        <v>1.6800202035125424</v>
      </c>
      <c r="CE56" s="9">
        <v>1.6812061840559755</v>
      </c>
      <c r="CF56" s="9">
        <v>2.6464841408115571E-5</v>
      </c>
      <c r="CG56" s="6">
        <v>4</v>
      </c>
      <c r="CH56" s="6"/>
      <c r="CI56" s="6"/>
      <c r="CJ56" s="6"/>
      <c r="CK56" s="15">
        <v>49</v>
      </c>
      <c r="CL56" s="9">
        <v>0.97142857142857164</v>
      </c>
      <c r="CM56" s="9">
        <v>1.2004629879022303E-3</v>
      </c>
      <c r="CN56" s="9">
        <v>1.6800057210680734</v>
      </c>
      <c r="CO56" s="9">
        <v>1.6812061840559758</v>
      </c>
      <c r="CP56" s="9">
        <v>2.678801331696245E-5</v>
      </c>
      <c r="CQ56" s="6">
        <v>4</v>
      </c>
      <c r="CR56" s="6"/>
      <c r="CS56" s="6"/>
      <c r="CT56" s="6"/>
      <c r="CU56" s="15">
        <v>49</v>
      </c>
      <c r="CV56" s="9">
        <v>0.97142857142857164</v>
      </c>
      <c r="CW56" s="9">
        <v>1.2078358687228625E-3</v>
      </c>
      <c r="CX56" s="9">
        <v>1.6799983481872527</v>
      </c>
      <c r="CY56" s="9">
        <v>1.6812061840559755</v>
      </c>
      <c r="CZ56" s="9">
        <v>2.6952537197829953E-5</v>
      </c>
      <c r="DA56" s="6">
        <v>4</v>
      </c>
      <c r="DB56" s="6"/>
      <c r="DC56" s="6"/>
      <c r="DD56" s="6"/>
      <c r="DE56" s="15">
        <v>49</v>
      </c>
      <c r="DF56" s="9">
        <v>0.97142857142857164</v>
      </c>
      <c r="DG56" s="9">
        <v>1.2131022121661713E-3</v>
      </c>
      <c r="DH56" s="9">
        <v>1.6799930818438094</v>
      </c>
      <c r="DI56" s="9">
        <v>1.6812061840559755</v>
      </c>
      <c r="DJ56" s="9">
        <v>2.7070054255592457E-5</v>
      </c>
      <c r="DK56" s="6">
        <v>4</v>
      </c>
      <c r="DL56" s="6"/>
      <c r="DM56" s="6"/>
      <c r="DN56" s="6"/>
      <c r="DO56" s="15">
        <v>49</v>
      </c>
      <c r="DP56" s="9">
        <v>0.97142857142857164</v>
      </c>
      <c r="DQ56" s="9">
        <v>1.265765646599259E-3</v>
      </c>
      <c r="DR56" s="9">
        <v>1.6799404184093762</v>
      </c>
      <c r="DS56" s="9">
        <v>1.6812061840559755</v>
      </c>
      <c r="DT56" s="9">
        <v>2.8245224833217488E-5</v>
      </c>
      <c r="DU56" s="6">
        <v>4</v>
      </c>
      <c r="DV56" s="6"/>
      <c r="DW56" s="6"/>
      <c r="DX56" s="6"/>
      <c r="DY56" s="15">
        <v>49</v>
      </c>
      <c r="DZ56" s="9">
        <v>0.97142857142857164</v>
      </c>
      <c r="EA56" s="9">
        <v>1.2712953072147332E-3</v>
      </c>
      <c r="EB56" s="9">
        <v>1.6799348887487608</v>
      </c>
      <c r="EC56" s="9">
        <v>1.6812061840559755</v>
      </c>
      <c r="ED56" s="9">
        <v>2.8368617743868117E-5</v>
      </c>
      <c r="EE56" s="6">
        <v>4</v>
      </c>
      <c r="EF56" s="6"/>
      <c r="EG56" s="6"/>
      <c r="EH56" s="6"/>
      <c r="EI56" s="15">
        <v>49</v>
      </c>
      <c r="EJ56" s="9">
        <v>0.97142857142857164</v>
      </c>
      <c r="EK56" s="9">
        <v>1.3207989355818353E-3</v>
      </c>
      <c r="EL56" s="9">
        <v>1.6798853851203936</v>
      </c>
      <c r="EM56" s="9">
        <v>1.6812061840559755</v>
      </c>
      <c r="EN56" s="9">
        <v>2.9473278086835633E-5</v>
      </c>
      <c r="EO56" s="6">
        <v>4</v>
      </c>
      <c r="EP56" s="6"/>
      <c r="EQ56" s="6"/>
      <c r="ER56" s="6"/>
      <c r="ES56" s="15">
        <v>49</v>
      </c>
      <c r="ET56" s="9">
        <v>0.97142857142857164</v>
      </c>
      <c r="EU56" s="9">
        <v>1.3223788386148279E-3</v>
      </c>
      <c r="EV56" s="9">
        <v>1.6798838052173606</v>
      </c>
      <c r="EW56" s="9">
        <v>1.6812061840559753</v>
      </c>
      <c r="EX56" s="9">
        <v>2.9508533204164391E-5</v>
      </c>
      <c r="EY56" s="6">
        <v>4</v>
      </c>
      <c r="EZ56" s="6"/>
      <c r="FA56" s="6"/>
      <c r="FB56" s="6"/>
      <c r="FC56" s="15">
        <v>49</v>
      </c>
      <c r="FD56" s="9">
        <v>0.97142857142857164</v>
      </c>
      <c r="FE56" s="9">
        <v>1.3089496628343907E-3</v>
      </c>
      <c r="FF56" s="9">
        <v>1.6798972343931411</v>
      </c>
      <c r="FG56" s="9">
        <v>1.6812061840559755</v>
      </c>
      <c r="FH56" s="9">
        <v>2.920886470687001E-5</v>
      </c>
      <c r="FI56" s="6">
        <v>4</v>
      </c>
      <c r="FJ56" s="6"/>
      <c r="FK56" s="6"/>
      <c r="FL56" s="6"/>
      <c r="FM56" s="15">
        <v>49</v>
      </c>
      <c r="FN56" s="9">
        <v>0.97142857142857164</v>
      </c>
      <c r="FO56" s="9">
        <v>1.3297517194354603E-3</v>
      </c>
      <c r="FP56" s="9">
        <v>1.67987643233654</v>
      </c>
      <c r="FQ56" s="9">
        <v>1.6812061840559755</v>
      </c>
      <c r="FR56" s="9">
        <v>2.9673057085031894E-5</v>
      </c>
      <c r="FS56" s="6">
        <v>4</v>
      </c>
      <c r="FT56" s="6"/>
      <c r="FU56" s="6"/>
      <c r="FV56" s="6"/>
      <c r="FW56" s="15">
        <v>49</v>
      </c>
      <c r="FX56" s="9">
        <v>0.97142857142857164</v>
      </c>
      <c r="FY56" s="9">
        <v>1.3858382771066986E-3</v>
      </c>
      <c r="FZ56" s="9">
        <v>1.679820345778869</v>
      </c>
      <c r="GA56" s="9">
        <v>1.6812061840559755</v>
      </c>
      <c r="GB56" s="9">
        <v>3.0924613750202547E-5</v>
      </c>
      <c r="GC56" s="6">
        <v>4</v>
      </c>
      <c r="GD56" s="6"/>
      <c r="GE56" s="6"/>
      <c r="GF56" s="6"/>
      <c r="GG56" s="15">
        <v>49</v>
      </c>
      <c r="GH56" s="9">
        <v>0.97142857142857164</v>
      </c>
      <c r="GI56" s="9">
        <v>1.3634563174726364E-3</v>
      </c>
      <c r="GJ56" s="9">
        <v>1.6798427277385028</v>
      </c>
      <c r="GK56" s="9">
        <v>1.6812061840559755</v>
      </c>
      <c r="GL56" s="9">
        <v>3.0425166254711913E-5</v>
      </c>
      <c r="GM56" s="6">
        <v>4</v>
      </c>
      <c r="GN56" s="6"/>
      <c r="GO56" s="6"/>
      <c r="GP56" s="6"/>
      <c r="GQ56" s="15">
        <v>49</v>
      </c>
      <c r="GR56" s="9">
        <v>0.97142857142857164</v>
      </c>
      <c r="GS56" s="9">
        <v>1.4398182974006131E-3</v>
      </c>
      <c r="GT56" s="9">
        <v>1.6797663657585751</v>
      </c>
      <c r="GU56" s="9">
        <v>1.6812061840559758</v>
      </c>
      <c r="GV56" s="9">
        <v>3.2129163592268187E-5</v>
      </c>
      <c r="GW56" s="6">
        <v>4</v>
      </c>
      <c r="GX56" s="6"/>
      <c r="GY56" s="6"/>
      <c r="GZ56" s="6"/>
      <c r="HA56" s="15">
        <v>49</v>
      </c>
      <c r="HB56" s="9">
        <v>0.97142857142857164</v>
      </c>
      <c r="HC56" s="9">
        <v>1.3626663659561397E-3</v>
      </c>
      <c r="HD56" s="9">
        <v>1.6798435176900195</v>
      </c>
      <c r="HE56" s="9">
        <v>1.6812061840559755</v>
      </c>
      <c r="HF56" s="9">
        <v>3.0407538696047529E-5</v>
      </c>
      <c r="HG56" s="6">
        <v>4</v>
      </c>
      <c r="HH56" s="6"/>
      <c r="HI56" s="6"/>
      <c r="HJ56" s="6"/>
      <c r="HK56" s="15">
        <v>49</v>
      </c>
      <c r="HL56" s="9">
        <v>0.97142857142857164</v>
      </c>
      <c r="HM56" s="9">
        <v>1.2739284789363876E-3</v>
      </c>
      <c r="HN56" s="9">
        <v>1.6799322555770391</v>
      </c>
      <c r="HO56" s="9">
        <v>1.6812061840559755</v>
      </c>
      <c r="HP56" s="9">
        <v>2.8427376272749369E-5</v>
      </c>
      <c r="HQ56" s="6">
        <v>4</v>
      </c>
      <c r="HR56" s="6"/>
      <c r="HS56" s="6"/>
      <c r="HT56" s="6"/>
      <c r="HU56" s="15">
        <v>49</v>
      </c>
      <c r="HV56" s="9">
        <v>0.97142857142857164</v>
      </c>
      <c r="HW56" s="9">
        <v>1.1738679535135211E-3</v>
      </c>
      <c r="HX56" s="9">
        <v>1.680032316102462</v>
      </c>
      <c r="HY56" s="9">
        <v>1.6812061840559755</v>
      </c>
      <c r="HZ56" s="9">
        <v>2.6194552175261813E-5</v>
      </c>
      <c r="IA56" s="6">
        <v>4</v>
      </c>
      <c r="IB56" s="6"/>
      <c r="IC56" s="6"/>
      <c r="ID56" s="6"/>
      <c r="IE56" s="15">
        <v>49</v>
      </c>
      <c r="IF56" s="9">
        <v>0.97142857142857164</v>
      </c>
      <c r="IG56" s="9">
        <v>1.0598516179658867E-3</v>
      </c>
      <c r="IH56" s="9">
        <v>1.6801463324380097</v>
      </c>
      <c r="II56" s="9">
        <v>1.6812061840559755</v>
      </c>
      <c r="IJ56" s="9">
        <v>2.3650307874703639E-5</v>
      </c>
      <c r="IK56" s="6">
        <v>4</v>
      </c>
      <c r="IL56" s="6"/>
      <c r="IM56" s="6"/>
      <c r="IN56" s="6"/>
      <c r="IO56" s="15">
        <v>49</v>
      </c>
      <c r="IP56" s="9">
        <v>0.97142857142857164</v>
      </c>
      <c r="IQ56" s="9">
        <v>9.6268758143684013E-4</v>
      </c>
      <c r="IR56" s="9">
        <v>1.6802434964745387</v>
      </c>
      <c r="IS56" s="9">
        <v>1.6812061840559755</v>
      </c>
      <c r="IT56" s="9">
        <v>2.1482118158985463E-5</v>
      </c>
      <c r="IU56" s="6">
        <v>4</v>
      </c>
      <c r="IV56" s="6"/>
      <c r="IW56" s="6"/>
      <c r="IX56" s="6"/>
      <c r="IY56" s="15">
        <v>49</v>
      </c>
      <c r="IZ56" s="9">
        <v>0.97142857142857164</v>
      </c>
      <c r="JA56" s="9">
        <v>8.8237584392638149E-4</v>
      </c>
      <c r="JB56" s="9">
        <v>1.6803238082120491</v>
      </c>
      <c r="JC56" s="9">
        <v>1.6812061840559755</v>
      </c>
      <c r="JD56" s="9">
        <v>1.9689983028107301E-5</v>
      </c>
      <c r="JE56" s="6">
        <v>4</v>
      </c>
      <c r="JF56" s="6"/>
      <c r="JG56" s="6"/>
      <c r="JH56" s="6"/>
      <c r="JI56" s="15">
        <v>49</v>
      </c>
      <c r="JJ56" s="9">
        <v>0.97142857142857164</v>
      </c>
      <c r="JK56" s="9">
        <v>8.826391610985471E-4</v>
      </c>
      <c r="JL56" s="9">
        <v>1.680323544894877</v>
      </c>
      <c r="JM56" s="9">
        <v>1.6812061840559755</v>
      </c>
      <c r="JN56" s="9">
        <v>1.9695858880995425E-5</v>
      </c>
      <c r="JO56" s="6">
        <v>4</v>
      </c>
      <c r="JP56" s="6"/>
      <c r="JQ56" s="6"/>
      <c r="JR56" s="6"/>
      <c r="JS56" s="15">
        <v>49</v>
      </c>
      <c r="JT56" s="9">
        <v>0.97142857142857164</v>
      </c>
      <c r="JU56" s="9">
        <v>8.3682197314176104E-4</v>
      </c>
      <c r="JV56" s="9">
        <v>1.6803693620828337</v>
      </c>
      <c r="JW56" s="9">
        <v>1.6812061840559755</v>
      </c>
      <c r="JX56" s="9">
        <v>1.8673460478461655E-5</v>
      </c>
      <c r="JY56" s="6">
        <v>4</v>
      </c>
      <c r="JZ56" s="6"/>
      <c r="KA56" s="6"/>
      <c r="KB56" s="6"/>
      <c r="KC56" s="15">
        <v>49</v>
      </c>
      <c r="KD56" s="9">
        <v>0.97142857142857164</v>
      </c>
      <c r="KE56" s="9">
        <v>8.3550538728093373E-4</v>
      </c>
      <c r="KF56" s="9">
        <v>1.6803706786686947</v>
      </c>
      <c r="KG56" s="9">
        <v>1.6812061840559755</v>
      </c>
      <c r="KH56" s="9">
        <v>1.8644081214021029E-5</v>
      </c>
      <c r="KI56" s="6">
        <v>4</v>
      </c>
      <c r="KJ56" s="6"/>
      <c r="KK56" s="6"/>
      <c r="KL56" s="6"/>
      <c r="KM56" s="15">
        <v>49</v>
      </c>
      <c r="KN56" s="9">
        <v>0.97142857142857164</v>
      </c>
      <c r="KO56" s="9">
        <v>8.9633165405114982E-4</v>
      </c>
      <c r="KP56" s="9">
        <v>1.6803098524019244</v>
      </c>
      <c r="KQ56" s="9">
        <v>1.6812061840559755</v>
      </c>
      <c r="KR56" s="9">
        <v>2.000140323117793E-5</v>
      </c>
      <c r="KS56" s="6">
        <v>4</v>
      </c>
      <c r="KT56" s="6"/>
      <c r="KU56" s="6"/>
      <c r="KV56" s="6"/>
      <c r="KW56" s="15">
        <v>49</v>
      </c>
      <c r="KX56" s="9">
        <v>0.97142857142857164</v>
      </c>
      <c r="KY56" s="9">
        <v>9.1371058741406875E-4</v>
      </c>
      <c r="KZ56" s="9">
        <v>1.6802924734685616</v>
      </c>
      <c r="LA56" s="9">
        <v>1.6812061840559755</v>
      </c>
      <c r="LB56" s="9">
        <v>2.0389209521794192E-5</v>
      </c>
      <c r="LC56" s="6">
        <v>4</v>
      </c>
    </row>
    <row r="57" spans="1:315">
      <c r="A57" s="6">
        <v>50</v>
      </c>
      <c r="B57">
        <v>3.8842550821830961E-2</v>
      </c>
      <c r="C57">
        <f>1-Table4689[[#This Row],[qx (tau)]]</f>
        <v>0.96115744917816903</v>
      </c>
      <c r="D57" s="6"/>
      <c r="E57" s="6"/>
      <c r="F57" s="6"/>
      <c r="G57" s="6"/>
      <c r="H57" s="15">
        <f t="shared" si="4"/>
        <v>50</v>
      </c>
      <c r="I57" s="9">
        <v>0</v>
      </c>
      <c r="J57" s="9" cm="1">
        <f t="array" ref="J57">VLOOKUP($G$13,'qx Malaria'!$B$62:$I$91,(N57),FALSE)/(1-nigeria!I57*INDEX($E$6:$G$11,N57,2))</f>
        <v>2.0593999999999999E-3</v>
      </c>
      <c r="K57" s="9">
        <f>$G$10/(1-I57*$F$10)</f>
        <v>0.72152723131569541</v>
      </c>
      <c r="L57" s="9">
        <f t="shared" si="2"/>
        <v>0.72358663131569545</v>
      </c>
      <c r="M57" s="9">
        <f>(J57*Table4689[[#This Row],[qx (tau)]])/L57</f>
        <v>1.1054978865077818E-4</v>
      </c>
      <c r="N57" s="6">
        <f t="shared" si="3"/>
        <v>5</v>
      </c>
      <c r="P57" s="6"/>
      <c r="Q57" s="6"/>
      <c r="R57" s="6"/>
      <c r="S57" s="15">
        <v>50</v>
      </c>
      <c r="T57" s="9">
        <v>0</v>
      </c>
      <c r="U57" s="9">
        <v>2.2696000000000001E-3</v>
      </c>
      <c r="V57" s="9">
        <v>0.72131703131569547</v>
      </c>
      <c r="W57" s="9">
        <v>0.72358663131569545</v>
      </c>
      <c r="X57" s="9">
        <v>1.2183344679120432E-4</v>
      </c>
      <c r="Y57" s="6">
        <v>5</v>
      </c>
      <c r="Z57" s="6"/>
      <c r="AA57" s="6"/>
      <c r="AB57" s="6"/>
      <c r="AC57" s="15">
        <v>50</v>
      </c>
      <c r="AD57" s="9">
        <v>0</v>
      </c>
      <c r="AE57" s="9">
        <v>2.3094999999999999E-3</v>
      </c>
      <c r="AF57" s="9">
        <v>0.72127713131569549</v>
      </c>
      <c r="AG57" s="9">
        <v>0.72358663131569545</v>
      </c>
      <c r="AH57" s="9">
        <v>1.239753019758047E-4</v>
      </c>
      <c r="AI57" s="6">
        <v>5</v>
      </c>
      <c r="AJ57" s="6"/>
      <c r="AK57" s="6"/>
      <c r="AL57" s="6"/>
      <c r="AM57" s="15">
        <v>50</v>
      </c>
      <c r="AN57" s="9">
        <v>0</v>
      </c>
      <c r="AO57" s="9">
        <v>2.3580000000000003E-3</v>
      </c>
      <c r="AP57" s="9">
        <v>0.72122863131569548</v>
      </c>
      <c r="AQ57" s="9">
        <v>0.72358663131569545</v>
      </c>
      <c r="AR57" s="9">
        <v>1.2657881015758714E-4</v>
      </c>
      <c r="AS57" s="6">
        <v>5</v>
      </c>
      <c r="AT57" s="6"/>
      <c r="AU57" s="6"/>
      <c r="AV57" s="6"/>
      <c r="AW57" s="15">
        <v>50</v>
      </c>
      <c r="AX57" s="9">
        <v>0</v>
      </c>
      <c r="AY57" s="9">
        <v>2.4050999999999999E-3</v>
      </c>
      <c r="AZ57" s="9">
        <v>0.7211815313156954</v>
      </c>
      <c r="BA57" s="9">
        <v>0.72358663131569545</v>
      </c>
      <c r="BB57" s="9">
        <v>1.2910716552587482E-4</v>
      </c>
      <c r="BC57" s="6">
        <v>5</v>
      </c>
      <c r="BD57" s="6"/>
      <c r="BE57" s="6"/>
      <c r="BF57" s="6"/>
      <c r="BG57" s="15">
        <v>50</v>
      </c>
      <c r="BH57" s="9">
        <v>0</v>
      </c>
      <c r="BI57" s="9">
        <v>2.4456999999999999E-3</v>
      </c>
      <c r="BJ57" s="9">
        <v>0.72114093131569545</v>
      </c>
      <c r="BK57" s="9">
        <v>0.72358663131569545</v>
      </c>
      <c r="BL57" s="9">
        <v>1.3128659711722257E-4</v>
      </c>
      <c r="BM57" s="6">
        <v>5</v>
      </c>
      <c r="BN57" s="6"/>
      <c r="BO57" s="6"/>
      <c r="BP57" s="6"/>
      <c r="BQ57" s="15">
        <v>50</v>
      </c>
      <c r="BR57" s="9">
        <v>0</v>
      </c>
      <c r="BS57" s="9">
        <v>2.5022E-3</v>
      </c>
      <c r="BT57" s="9">
        <v>0.72108443131569544</v>
      </c>
      <c r="BU57" s="9">
        <v>0.72358663131569545</v>
      </c>
      <c r="BV57" s="9">
        <v>1.3431954994754645E-4</v>
      </c>
      <c r="BW57" s="6">
        <v>5</v>
      </c>
      <c r="BX57" s="6"/>
      <c r="BY57" s="6"/>
      <c r="BZ57" s="6"/>
      <c r="CA57" s="15">
        <v>50</v>
      </c>
      <c r="CB57" s="9">
        <v>0</v>
      </c>
      <c r="CC57" s="9">
        <v>2.5533999999999999E-3</v>
      </c>
      <c r="CD57" s="9">
        <v>0.72103323131569541</v>
      </c>
      <c r="CE57" s="9">
        <v>0.72358663131569545</v>
      </c>
      <c r="CF57" s="9">
        <v>1.3706799569821162E-4</v>
      </c>
      <c r="CG57" s="6">
        <v>5</v>
      </c>
      <c r="CH57" s="6"/>
      <c r="CI57" s="6"/>
      <c r="CJ57" s="6"/>
      <c r="CK57" s="15">
        <v>50</v>
      </c>
      <c r="CL57" s="9">
        <v>0</v>
      </c>
      <c r="CM57" s="9">
        <v>2.6160000000000003E-3</v>
      </c>
      <c r="CN57" s="9">
        <v>0.7209706313156955</v>
      </c>
      <c r="CO57" s="9">
        <v>0.72358663131569545</v>
      </c>
      <c r="CP57" s="9">
        <v>1.4042840007304834E-4</v>
      </c>
      <c r="CQ57" s="6">
        <v>5</v>
      </c>
      <c r="CR57" s="6"/>
      <c r="CS57" s="6"/>
      <c r="CT57" s="6"/>
      <c r="CU57" s="15">
        <v>50</v>
      </c>
      <c r="CV57" s="9">
        <v>0</v>
      </c>
      <c r="CW57" s="9">
        <v>2.6689999999999999E-3</v>
      </c>
      <c r="CX57" s="9">
        <v>0.72091763131569542</v>
      </c>
      <c r="CY57" s="9">
        <v>0.72358663131569545</v>
      </c>
      <c r="CZ57" s="9">
        <v>1.432734708696353E-4</v>
      </c>
      <c r="DA57" s="6">
        <v>5</v>
      </c>
      <c r="DB57" s="6"/>
      <c r="DC57" s="6"/>
      <c r="DD57" s="6"/>
      <c r="DE57" s="15">
        <v>50</v>
      </c>
      <c r="DF57" s="9">
        <v>0</v>
      </c>
      <c r="DG57" s="9">
        <v>2.7239999999999999E-3</v>
      </c>
      <c r="DH57" s="9">
        <v>0.7208626313156955</v>
      </c>
      <c r="DI57" s="9">
        <v>0.72358663131569545</v>
      </c>
      <c r="DJ57" s="9">
        <v>1.4622590282835764E-4</v>
      </c>
      <c r="DK57" s="6">
        <v>5</v>
      </c>
      <c r="DL57" s="6"/>
      <c r="DM57" s="6"/>
      <c r="DN57" s="6"/>
      <c r="DO57" s="15">
        <v>50</v>
      </c>
      <c r="DP57" s="9">
        <v>0</v>
      </c>
      <c r="DQ57" s="9">
        <v>2.8295999999999998E-3</v>
      </c>
      <c r="DR57" s="9">
        <v>0.72075703131569546</v>
      </c>
      <c r="DS57" s="9">
        <v>0.72358663131569545</v>
      </c>
      <c r="DT57" s="9">
        <v>1.5189457218910455E-4</v>
      </c>
      <c r="DU57" s="6">
        <v>5</v>
      </c>
      <c r="DV57" s="6"/>
      <c r="DW57" s="6"/>
      <c r="DX57" s="6"/>
      <c r="DY57" s="15">
        <v>50</v>
      </c>
      <c r="DZ57" s="9">
        <v>0</v>
      </c>
      <c r="EA57" s="9">
        <v>2.8844000000000001E-3</v>
      </c>
      <c r="EB57" s="9">
        <v>0.72070223131569544</v>
      </c>
      <c r="EC57" s="9">
        <v>0.72358663131569545</v>
      </c>
      <c r="ED57" s="9">
        <v>1.5483626803161336E-4</v>
      </c>
      <c r="EE57" s="6">
        <v>5</v>
      </c>
      <c r="EF57" s="6"/>
      <c r="EG57" s="6"/>
      <c r="EH57" s="6"/>
      <c r="EI57" s="15">
        <v>50</v>
      </c>
      <c r="EJ57" s="9">
        <v>0</v>
      </c>
      <c r="EK57" s="9">
        <v>3.0420999999999998E-3</v>
      </c>
      <c r="EL57" s="9">
        <v>0.7205445313156954</v>
      </c>
      <c r="EM57" s="9">
        <v>0.72358663131569545</v>
      </c>
      <c r="EN57" s="9">
        <v>1.6330169566598632E-4</v>
      </c>
      <c r="EO57" s="6">
        <v>5</v>
      </c>
      <c r="EP57" s="6"/>
      <c r="EQ57" s="6"/>
      <c r="ER57" s="6"/>
      <c r="ES57" s="15">
        <v>50</v>
      </c>
      <c r="ET57" s="9">
        <v>0</v>
      </c>
      <c r="EU57" s="9">
        <v>3.0894E-3</v>
      </c>
      <c r="EV57" s="9">
        <v>0.72049723131569543</v>
      </c>
      <c r="EW57" s="9">
        <v>0.72358663131569545</v>
      </c>
      <c r="EX57" s="9">
        <v>1.6584078715048756E-4</v>
      </c>
      <c r="EY57" s="6">
        <v>5</v>
      </c>
      <c r="EZ57" s="6"/>
      <c r="FA57" s="6"/>
      <c r="FB57" s="6"/>
      <c r="FC57" s="15">
        <v>50</v>
      </c>
      <c r="FD57" s="9">
        <v>0</v>
      </c>
      <c r="FE57" s="9">
        <v>3.0850000000000001E-3</v>
      </c>
      <c r="FF57" s="9">
        <v>0.72050163131569545</v>
      </c>
      <c r="FG57" s="9">
        <v>0.72358663131569545</v>
      </c>
      <c r="FH57" s="9">
        <v>1.6560459259378979E-4</v>
      </c>
      <c r="FI57" s="6">
        <v>5</v>
      </c>
      <c r="FJ57" s="6"/>
      <c r="FK57" s="6"/>
      <c r="FL57" s="6"/>
      <c r="FM57" s="15">
        <v>50</v>
      </c>
      <c r="FN57" s="9">
        <v>0</v>
      </c>
      <c r="FO57" s="9">
        <v>3.1638E-3</v>
      </c>
      <c r="FP57" s="9">
        <v>0.7204228313156954</v>
      </c>
      <c r="FQ57" s="9">
        <v>0.72358663131569545</v>
      </c>
      <c r="FR57" s="9">
        <v>1.6983462238192288E-4</v>
      </c>
      <c r="FS57" s="6">
        <v>5</v>
      </c>
      <c r="FT57" s="6"/>
      <c r="FU57" s="6"/>
      <c r="FV57" s="6"/>
      <c r="FW57" s="15">
        <v>50</v>
      </c>
      <c r="FX57" s="9">
        <v>0</v>
      </c>
      <c r="FY57" s="9">
        <v>3.3065E-3</v>
      </c>
      <c r="FZ57" s="9">
        <v>0.72028013131569546</v>
      </c>
      <c r="GA57" s="9">
        <v>0.72358663131569545</v>
      </c>
      <c r="GB57" s="9">
        <v>1.7749484130028068E-4</v>
      </c>
      <c r="GC57" s="6">
        <v>5</v>
      </c>
      <c r="GD57" s="6"/>
      <c r="GE57" s="6"/>
      <c r="GF57" s="6"/>
      <c r="GG57" s="15">
        <v>50</v>
      </c>
      <c r="GH57" s="9">
        <v>0</v>
      </c>
      <c r="GI57" s="9">
        <v>3.2457999999999996E-3</v>
      </c>
      <c r="GJ57" s="9">
        <v>0.72034083131569548</v>
      </c>
      <c r="GK57" s="9">
        <v>0.72358663131569545</v>
      </c>
      <c r="GL57" s="9">
        <v>1.7423643002947257E-4</v>
      </c>
      <c r="GM57" s="6">
        <v>5</v>
      </c>
      <c r="GN57" s="6"/>
      <c r="GO57" s="6"/>
      <c r="GP57" s="6"/>
      <c r="GQ57" s="15">
        <v>50</v>
      </c>
      <c r="GR57" s="9">
        <v>0</v>
      </c>
      <c r="GS57" s="9">
        <v>3.4218E-3</v>
      </c>
      <c r="GT57" s="9">
        <v>0.72016483131569542</v>
      </c>
      <c r="GU57" s="9">
        <v>0.72358663131569545</v>
      </c>
      <c r="GV57" s="9">
        <v>1.8368421229738406E-4</v>
      </c>
      <c r="GW57" s="6">
        <v>5</v>
      </c>
      <c r="GX57" s="6"/>
      <c r="GY57" s="6"/>
      <c r="GZ57" s="6"/>
      <c r="HA57" s="15">
        <v>50</v>
      </c>
      <c r="HB57" s="9">
        <v>0</v>
      </c>
      <c r="HC57" s="9">
        <v>3.2060000000000001E-3</v>
      </c>
      <c r="HD57" s="9">
        <v>0.72038063131569541</v>
      </c>
      <c r="HE57" s="9">
        <v>0.72358663131569545</v>
      </c>
      <c r="HF57" s="9">
        <v>1.7209994290297897E-4</v>
      </c>
      <c r="HG57" s="6">
        <v>5</v>
      </c>
      <c r="HH57" s="6"/>
      <c r="HI57" s="6"/>
      <c r="HJ57" s="6"/>
      <c r="HK57" s="15">
        <v>50</v>
      </c>
      <c r="HL57" s="9">
        <v>0</v>
      </c>
      <c r="HM57" s="9">
        <v>2.9593000000000002E-3</v>
      </c>
      <c r="HN57" s="9">
        <v>0.72062733131569545</v>
      </c>
      <c r="HO57" s="9">
        <v>0.72358663131569545</v>
      </c>
      <c r="HP57" s="9">
        <v>1.5885694355358254E-4</v>
      </c>
      <c r="HQ57" s="6">
        <v>5</v>
      </c>
      <c r="HR57" s="6"/>
      <c r="HS57" s="6"/>
      <c r="HT57" s="6"/>
      <c r="HU57" s="15">
        <v>50</v>
      </c>
      <c r="HV57" s="9">
        <v>0</v>
      </c>
      <c r="HW57" s="9">
        <v>2.6883999999999996E-3</v>
      </c>
      <c r="HX57" s="9">
        <v>0.72089823131569541</v>
      </c>
      <c r="HY57" s="9">
        <v>0.72358663131569545</v>
      </c>
      <c r="HZ57" s="9">
        <v>1.4431487414234826E-4</v>
      </c>
      <c r="IA57" s="6">
        <v>5</v>
      </c>
      <c r="IB57" s="6"/>
      <c r="IC57" s="6"/>
      <c r="ID57" s="6"/>
      <c r="IE57" s="15">
        <v>50</v>
      </c>
      <c r="IF57" s="9">
        <v>0</v>
      </c>
      <c r="IG57" s="9">
        <v>2.4105000000000003E-3</v>
      </c>
      <c r="IH57" s="9">
        <v>0.72117613131569547</v>
      </c>
      <c r="II57" s="9">
        <v>0.72358663131569545</v>
      </c>
      <c r="IJ57" s="9">
        <v>1.293970406636403E-4</v>
      </c>
      <c r="IK57" s="6">
        <v>5</v>
      </c>
      <c r="IL57" s="6"/>
      <c r="IM57" s="6"/>
      <c r="IN57" s="6"/>
      <c r="IO57" s="15">
        <v>50</v>
      </c>
      <c r="IP57" s="9">
        <v>0</v>
      </c>
      <c r="IQ57" s="9">
        <v>2.1746000000000001E-3</v>
      </c>
      <c r="IR57" s="9">
        <v>0.72141203131569542</v>
      </c>
      <c r="IS57" s="9">
        <v>0.72358663131569545</v>
      </c>
      <c r="IT57" s="9">
        <v>1.167337915897748E-4</v>
      </c>
      <c r="IU57" s="6">
        <v>5</v>
      </c>
      <c r="IV57" s="6"/>
      <c r="IW57" s="6"/>
      <c r="IX57" s="6"/>
      <c r="IY57" s="15">
        <v>50</v>
      </c>
      <c r="IZ57" s="9">
        <v>0</v>
      </c>
      <c r="JA57" s="9">
        <v>1.9802000000000001E-3</v>
      </c>
      <c r="JB57" s="9">
        <v>0.72160643131569546</v>
      </c>
      <c r="JC57" s="9">
        <v>0.72358663131569545</v>
      </c>
      <c r="JD57" s="9">
        <v>1.0629828663021801E-4</v>
      </c>
      <c r="JE57" s="6">
        <v>5</v>
      </c>
      <c r="JF57" s="6"/>
      <c r="JG57" s="6"/>
      <c r="JH57" s="6"/>
      <c r="JI57" s="15">
        <v>50</v>
      </c>
      <c r="JJ57" s="9">
        <v>0</v>
      </c>
      <c r="JK57" s="9">
        <v>1.9816E-3</v>
      </c>
      <c r="JL57" s="9">
        <v>0.72160503131569542</v>
      </c>
      <c r="JM57" s="9">
        <v>0.72358663131569545</v>
      </c>
      <c r="JN57" s="9">
        <v>1.0637343944371273E-4</v>
      </c>
      <c r="JO57" s="6">
        <v>5</v>
      </c>
      <c r="JP57" s="6"/>
      <c r="JQ57" s="6"/>
      <c r="JR57" s="6"/>
      <c r="JS57" s="15">
        <v>50</v>
      </c>
      <c r="JT57" s="9">
        <v>0</v>
      </c>
      <c r="JU57" s="9">
        <v>1.8968000000000001E-3</v>
      </c>
      <c r="JV57" s="9">
        <v>0.72168983131569542</v>
      </c>
      <c r="JW57" s="9">
        <v>0.72358663131569545</v>
      </c>
      <c r="JX57" s="9">
        <v>1.0182132616917357E-4</v>
      </c>
      <c r="JY57" s="6">
        <v>5</v>
      </c>
      <c r="JZ57" s="6"/>
      <c r="KA57" s="6"/>
      <c r="KB57" s="6"/>
      <c r="KC57" s="15">
        <v>50</v>
      </c>
      <c r="KD57" s="9">
        <v>0</v>
      </c>
      <c r="KE57" s="9">
        <v>1.9053E-3</v>
      </c>
      <c r="KF57" s="9">
        <v>0.72168133131569545</v>
      </c>
      <c r="KG57" s="9">
        <v>0.72358663131569545</v>
      </c>
      <c r="KH57" s="9">
        <v>1.0227761110824884E-4</v>
      </c>
      <c r="KI57" s="6">
        <v>5</v>
      </c>
      <c r="KJ57" s="6"/>
      <c r="KK57" s="6"/>
      <c r="KL57" s="6"/>
      <c r="KM57" s="15">
        <v>50</v>
      </c>
      <c r="KN57" s="9">
        <v>0</v>
      </c>
      <c r="KO57" s="9">
        <v>2.0286000000000002E-3</v>
      </c>
      <c r="KP57" s="9">
        <v>0.7215580313156954</v>
      </c>
      <c r="KQ57" s="9">
        <v>0.72358663131569545</v>
      </c>
      <c r="KR57" s="9">
        <v>1.0889642675389367E-4</v>
      </c>
      <c r="KS57" s="6">
        <v>5</v>
      </c>
      <c r="KT57" s="6"/>
      <c r="KU57" s="6"/>
      <c r="KV57" s="6"/>
      <c r="KW57" s="15">
        <v>50</v>
      </c>
      <c r="KX57" s="9">
        <v>0</v>
      </c>
      <c r="KY57" s="9">
        <v>2.0593999999999999E-3</v>
      </c>
      <c r="KZ57" s="9">
        <v>0.72152723131569541</v>
      </c>
      <c r="LA57" s="9">
        <v>0.72358663131569545</v>
      </c>
      <c r="LB57" s="9">
        <v>1.1054978865077818E-4</v>
      </c>
      <c r="LC57" s="6">
        <v>5</v>
      </c>
    </row>
    <row r="58" spans="1:315">
      <c r="A58" s="6">
        <v>51</v>
      </c>
      <c r="B58">
        <v>4.0258419111611855E-2</v>
      </c>
      <c r="C58">
        <f>1-Table4689[[#This Row],[qx (tau)]]</f>
        <v>0.95974158088838812</v>
      </c>
      <c r="D58" s="6"/>
      <c r="E58" s="6"/>
      <c r="F58" s="6"/>
      <c r="G58" s="6"/>
      <c r="H58" s="15">
        <f t="shared" si="4"/>
        <v>51</v>
      </c>
      <c r="I58" s="9">
        <f>I57+0.05</f>
        <v>0.05</v>
      </c>
      <c r="J58" s="9" cm="1">
        <f t="array" ref="J58">VLOOKUP($G$13,'qx Malaria'!$B$62:$I$91,(N58),FALSE)/(1-nigeria!I58*INDEX($E$6:$G$11,N58,2))</f>
        <v>2.1367045420862571E-3</v>
      </c>
      <c r="K58" s="9">
        <f t="shared" ref="K58:K76" si="11">$G$10/(1-I58*$F$10)</f>
        <v>0.7486114948000232</v>
      </c>
      <c r="L58" s="9">
        <f t="shared" si="2"/>
        <v>0.75074819934210946</v>
      </c>
      <c r="M58" s="9">
        <f>(J58*Table4689[[#This Row],[qx (tau)]])/L58</f>
        <v>1.145794915637147E-4</v>
      </c>
      <c r="N58" s="6">
        <f t="shared" si="3"/>
        <v>5</v>
      </c>
      <c r="P58" s="6"/>
      <c r="Q58" s="6"/>
      <c r="R58" s="6"/>
      <c r="S58" s="15">
        <v>51</v>
      </c>
      <c r="T58" s="9">
        <v>0.05</v>
      </c>
      <c r="U58" s="9">
        <v>2.3547949056613427E-3</v>
      </c>
      <c r="V58" s="9">
        <v>0.7483934044364482</v>
      </c>
      <c r="W58" s="9">
        <v>0.75074819934210957</v>
      </c>
      <c r="X58" s="9">
        <v>1.2627445569243803E-4</v>
      </c>
      <c r="Y58" s="6">
        <v>5</v>
      </c>
      <c r="Z58" s="6"/>
      <c r="AA58" s="6"/>
      <c r="AB58" s="6"/>
      <c r="AC58" s="15">
        <v>51</v>
      </c>
      <c r="AD58" s="9">
        <v>0.05</v>
      </c>
      <c r="AE58" s="9">
        <v>2.3961926483190301E-3</v>
      </c>
      <c r="AF58" s="9">
        <v>0.74835200669379054</v>
      </c>
      <c r="AG58" s="9">
        <v>0.75074819934210957</v>
      </c>
      <c r="AH58" s="9">
        <v>1.284943846588322E-4</v>
      </c>
      <c r="AI58" s="6">
        <v>5</v>
      </c>
      <c r="AJ58" s="6"/>
      <c r="AK58" s="6"/>
      <c r="AL58" s="6"/>
      <c r="AM58" s="15">
        <v>51</v>
      </c>
      <c r="AN58" s="9">
        <v>0.05</v>
      </c>
      <c r="AO58" s="9">
        <v>2.4465132127024351E-3</v>
      </c>
      <c r="AP58" s="9">
        <v>0.74830168612940717</v>
      </c>
      <c r="AQ58" s="9">
        <v>0.75074819934210957</v>
      </c>
      <c r="AR58" s="9">
        <v>1.3119279455532643E-4</v>
      </c>
      <c r="AS58" s="6">
        <v>5</v>
      </c>
      <c r="AT58" s="6"/>
      <c r="AU58" s="6"/>
      <c r="AV58" s="6"/>
      <c r="AW58" s="15">
        <v>51</v>
      </c>
      <c r="AX58" s="9">
        <v>0.05</v>
      </c>
      <c r="AY58" s="9">
        <v>2.4953812247118855E-3</v>
      </c>
      <c r="AZ58" s="9">
        <v>0.74825281811739763</v>
      </c>
      <c r="BA58" s="9">
        <v>0.75074819934210957</v>
      </c>
      <c r="BB58" s="9">
        <v>1.3381331220738575E-4</v>
      </c>
      <c r="BC58" s="6">
        <v>5</v>
      </c>
      <c r="BD58" s="6"/>
      <c r="BE58" s="6"/>
      <c r="BF58" s="6"/>
      <c r="BG58" s="15">
        <v>51</v>
      </c>
      <c r="BH58" s="9">
        <v>0.05</v>
      </c>
      <c r="BI58" s="9">
        <v>2.5375052435565497E-3</v>
      </c>
      <c r="BJ58" s="9">
        <v>0.74821069409855301</v>
      </c>
      <c r="BK58" s="9">
        <v>0.75074819934210957</v>
      </c>
      <c r="BL58" s="9">
        <v>1.3607218729599736E-4</v>
      </c>
      <c r="BM58" s="6">
        <v>5</v>
      </c>
      <c r="BN58" s="6"/>
      <c r="BO58" s="6"/>
      <c r="BP58" s="6"/>
      <c r="BQ58" s="15">
        <v>51</v>
      </c>
      <c r="BR58" s="9">
        <v>0.05</v>
      </c>
      <c r="BS58" s="9">
        <v>2.5961261072196913E-3</v>
      </c>
      <c r="BT58" s="9">
        <v>0.74815207323488986</v>
      </c>
      <c r="BU58" s="9">
        <v>0.75074819934210957</v>
      </c>
      <c r="BV58" s="9">
        <v>1.3921569573211947E-4</v>
      </c>
      <c r="BW58" s="6">
        <v>5</v>
      </c>
      <c r="BX58" s="6"/>
      <c r="BY58" s="6"/>
      <c r="BZ58" s="6"/>
      <c r="CA58" s="15">
        <v>51</v>
      </c>
      <c r="CB58" s="9">
        <v>0.05</v>
      </c>
      <c r="CC58" s="9">
        <v>2.6492480226100071E-3</v>
      </c>
      <c r="CD58" s="9">
        <v>0.74809895131949944</v>
      </c>
      <c r="CE58" s="9">
        <v>0.75074819934210946</v>
      </c>
      <c r="CF58" s="9">
        <v>1.4206432638573814E-4</v>
      </c>
      <c r="CG58" s="6">
        <v>5</v>
      </c>
      <c r="CH58" s="6"/>
      <c r="CI58" s="6"/>
      <c r="CJ58" s="6"/>
      <c r="CK58" s="15">
        <v>51</v>
      </c>
      <c r="CL58" s="9">
        <v>0.05</v>
      </c>
      <c r="CM58" s="9">
        <v>2.7141978644739484E-3</v>
      </c>
      <c r="CN58" s="9">
        <v>0.74803400147763566</v>
      </c>
      <c r="CO58" s="9">
        <v>0.75074819934210957</v>
      </c>
      <c r="CP58" s="9">
        <v>1.4554722245832652E-4</v>
      </c>
      <c r="CQ58" s="6">
        <v>5</v>
      </c>
      <c r="CR58" s="6"/>
      <c r="CS58" s="6"/>
      <c r="CT58" s="6"/>
      <c r="CU58" s="15">
        <v>51</v>
      </c>
      <c r="CV58" s="9">
        <v>0.05</v>
      </c>
      <c r="CW58" s="9">
        <v>2.7691873472022047E-3</v>
      </c>
      <c r="CX58" s="9">
        <v>0.74797901199490724</v>
      </c>
      <c r="CY58" s="9">
        <v>0.75074819934210946</v>
      </c>
      <c r="CZ58" s="9">
        <v>1.4849600028336144E-4</v>
      </c>
      <c r="DA58" s="6">
        <v>5</v>
      </c>
      <c r="DB58" s="6"/>
      <c r="DC58" s="6"/>
      <c r="DD58" s="6"/>
      <c r="DE58" s="15">
        <v>51</v>
      </c>
      <c r="DF58" s="9">
        <v>0.05</v>
      </c>
      <c r="DG58" s="9">
        <v>2.8262519047503954E-3</v>
      </c>
      <c r="DH58" s="9">
        <v>0.74792194743735918</v>
      </c>
      <c r="DI58" s="9">
        <v>0.75074819934210957</v>
      </c>
      <c r="DJ58" s="9">
        <v>1.5155605274330328E-4</v>
      </c>
      <c r="DK58" s="6">
        <v>5</v>
      </c>
      <c r="DL58" s="6"/>
      <c r="DM58" s="6"/>
      <c r="DN58" s="6"/>
      <c r="DO58" s="15">
        <v>51</v>
      </c>
      <c r="DP58" s="9">
        <v>0.05</v>
      </c>
      <c r="DQ58" s="9">
        <v>2.9358158552429217E-3</v>
      </c>
      <c r="DR58" s="9">
        <v>0.74781238348686663</v>
      </c>
      <c r="DS58" s="9">
        <v>0.75074819934210957</v>
      </c>
      <c r="DT58" s="9">
        <v>1.5743135346639169E-4</v>
      </c>
      <c r="DU58" s="6">
        <v>5</v>
      </c>
      <c r="DV58" s="6"/>
      <c r="DW58" s="6"/>
      <c r="DX58" s="6"/>
      <c r="DY58" s="15">
        <v>51</v>
      </c>
      <c r="DZ58" s="9">
        <v>0.05</v>
      </c>
      <c r="EA58" s="9">
        <v>2.9926729053091189E-3</v>
      </c>
      <c r="EB58" s="9">
        <v>0.74775552643680043</v>
      </c>
      <c r="EC58" s="9">
        <v>0.75074819934210957</v>
      </c>
      <c r="ED58" s="9">
        <v>1.6048027846284285E-4</v>
      </c>
      <c r="EE58" s="6">
        <v>5</v>
      </c>
      <c r="EF58" s="6"/>
      <c r="EG58" s="6"/>
      <c r="EH58" s="6"/>
      <c r="EI58" s="15">
        <v>51</v>
      </c>
      <c r="EJ58" s="9">
        <v>0.05</v>
      </c>
      <c r="EK58" s="9">
        <v>3.1562925548609313E-3</v>
      </c>
      <c r="EL58" s="9">
        <v>0.74759190678724852</v>
      </c>
      <c r="EM58" s="9">
        <v>0.75074819934210946</v>
      </c>
      <c r="EN58" s="9">
        <v>1.6925428342525807E-4</v>
      </c>
      <c r="EO58" s="6">
        <v>5</v>
      </c>
      <c r="EP58" s="6"/>
      <c r="EQ58" s="6"/>
      <c r="ER58" s="6"/>
      <c r="ES58" s="15">
        <v>51</v>
      </c>
      <c r="ET58" s="9">
        <v>0.05</v>
      </c>
      <c r="EU58" s="9">
        <v>3.2053680743523755E-3</v>
      </c>
      <c r="EV58" s="9">
        <v>0.74754283126775711</v>
      </c>
      <c r="EW58" s="9">
        <v>0.75074819934210946</v>
      </c>
      <c r="EX58" s="9">
        <v>1.7188592854080806E-4</v>
      </c>
      <c r="EY58" s="6">
        <v>5</v>
      </c>
      <c r="EZ58" s="6"/>
      <c r="FA58" s="6"/>
      <c r="FB58" s="6"/>
      <c r="FC58" s="15">
        <v>51</v>
      </c>
      <c r="FD58" s="9">
        <v>0.05</v>
      </c>
      <c r="FE58" s="9">
        <v>3.2008029097485204E-3</v>
      </c>
      <c r="FF58" s="9">
        <v>0.74754739643236101</v>
      </c>
      <c r="FG58" s="9">
        <v>0.75074819934210957</v>
      </c>
      <c r="FH58" s="9">
        <v>1.716411243440127E-4</v>
      </c>
      <c r="FI58" s="6">
        <v>5</v>
      </c>
      <c r="FJ58" s="6"/>
      <c r="FK58" s="6"/>
      <c r="FL58" s="6"/>
      <c r="FM58" s="15">
        <v>51</v>
      </c>
      <c r="FN58" s="9">
        <v>0.05</v>
      </c>
      <c r="FO58" s="9">
        <v>3.2825608576539283E-3</v>
      </c>
      <c r="FP58" s="9">
        <v>0.74746563848445557</v>
      </c>
      <c r="FQ58" s="9">
        <v>0.75074819934210946</v>
      </c>
      <c r="FR58" s="9">
        <v>1.7602534495934764E-4</v>
      </c>
      <c r="FS58" s="6">
        <v>5</v>
      </c>
      <c r="FT58" s="6"/>
      <c r="FU58" s="6"/>
      <c r="FV58" s="6"/>
      <c r="FW58" s="15">
        <v>51</v>
      </c>
      <c r="FX58" s="9">
        <v>0.05</v>
      </c>
      <c r="FY58" s="9">
        <v>3.4306174460562344E-3</v>
      </c>
      <c r="FZ58" s="9">
        <v>0.74731758189605335</v>
      </c>
      <c r="GA58" s="9">
        <v>0.75074819934210957</v>
      </c>
      <c r="GB58" s="9">
        <v>1.8396479015996047E-4</v>
      </c>
      <c r="GC58" s="6">
        <v>5</v>
      </c>
      <c r="GD58" s="6"/>
      <c r="GE58" s="6"/>
      <c r="GF58" s="6"/>
      <c r="GG58" s="15">
        <v>51</v>
      </c>
      <c r="GH58" s="9">
        <v>0.05</v>
      </c>
      <c r="GI58" s="9">
        <v>3.3676389252712308E-3</v>
      </c>
      <c r="GJ58" s="9">
        <v>0.74738056041683831</v>
      </c>
      <c r="GK58" s="9">
        <v>0.75074819934210957</v>
      </c>
      <c r="GL58" s="9">
        <v>1.805876049905337E-4</v>
      </c>
      <c r="GM58" s="6">
        <v>5</v>
      </c>
      <c r="GN58" s="6"/>
      <c r="GO58" s="6"/>
      <c r="GP58" s="6"/>
      <c r="GQ58" s="15">
        <v>51</v>
      </c>
      <c r="GR58" s="9">
        <v>0.05</v>
      </c>
      <c r="GS58" s="9">
        <v>3.5502455094254416E-3</v>
      </c>
      <c r="GT58" s="9">
        <v>0.74719795383268406</v>
      </c>
      <c r="GU58" s="9">
        <v>0.75074819934210946</v>
      </c>
      <c r="GV58" s="9">
        <v>1.9037977286234776E-4</v>
      </c>
      <c r="GW58" s="6">
        <v>5</v>
      </c>
      <c r="GX58" s="6"/>
      <c r="GY58" s="6"/>
      <c r="GZ58" s="6"/>
      <c r="HA58" s="15">
        <v>51</v>
      </c>
      <c r="HB58" s="9">
        <v>0.05</v>
      </c>
      <c r="HC58" s="9">
        <v>3.3263449363545401E-3</v>
      </c>
      <c r="HD58" s="9">
        <v>0.74742185440575493</v>
      </c>
      <c r="HE58" s="9">
        <v>0.75074819934210946</v>
      </c>
      <c r="HF58" s="9">
        <v>1.7837323975588489E-4</v>
      </c>
      <c r="HG58" s="6">
        <v>5</v>
      </c>
      <c r="HH58" s="6"/>
      <c r="HI58" s="6"/>
      <c r="HJ58" s="6"/>
      <c r="HK58" s="15">
        <v>51</v>
      </c>
      <c r="HL58" s="9">
        <v>0.05</v>
      </c>
      <c r="HM58" s="9">
        <v>3.0703844573156556E-3</v>
      </c>
      <c r="HN58" s="9">
        <v>0.7476778148847939</v>
      </c>
      <c r="HO58" s="9">
        <v>0.75074819934210957</v>
      </c>
      <c r="HP58" s="9">
        <v>1.646475135401092E-4</v>
      </c>
      <c r="HQ58" s="6">
        <v>5</v>
      </c>
      <c r="HR58" s="6"/>
      <c r="HS58" s="6"/>
      <c r="HT58" s="6"/>
      <c r="HU58" s="15">
        <v>51</v>
      </c>
      <c r="HV58" s="9">
        <v>0.05</v>
      </c>
      <c r="HW58" s="9">
        <v>2.7893155729555659E-3</v>
      </c>
      <c r="HX58" s="9">
        <v>0.74795888376915387</v>
      </c>
      <c r="HY58" s="9">
        <v>0.75074819934210946</v>
      </c>
      <c r="HZ58" s="9">
        <v>1.4957536424195909E-4</v>
      </c>
      <c r="IA58" s="6">
        <v>5</v>
      </c>
      <c r="IB58" s="6"/>
      <c r="IC58" s="6"/>
      <c r="ID58" s="6"/>
      <c r="IE58" s="15">
        <v>51</v>
      </c>
      <c r="IF58" s="9">
        <v>0.05</v>
      </c>
      <c r="IG58" s="9">
        <v>2.5009839267257079E-3</v>
      </c>
      <c r="IH58" s="9">
        <v>0.74824721541538386</v>
      </c>
      <c r="II58" s="9">
        <v>0.75074819934210957</v>
      </c>
      <c r="IJ58" s="9">
        <v>1.3411375372163458E-4</v>
      </c>
      <c r="IK58" s="6">
        <v>5</v>
      </c>
      <c r="IL58" s="6"/>
      <c r="IM58" s="6"/>
      <c r="IN58" s="6"/>
      <c r="IO58" s="15">
        <v>51</v>
      </c>
      <c r="IP58" s="9">
        <v>0.05</v>
      </c>
      <c r="IQ58" s="9">
        <v>2.2562288517144675E-3</v>
      </c>
      <c r="IR58" s="9">
        <v>0.74849197049039506</v>
      </c>
      <c r="IS58" s="9">
        <v>0.75074819934210957</v>
      </c>
      <c r="IT58" s="9">
        <v>1.2098891053435657E-4</v>
      </c>
      <c r="IU58" s="6">
        <v>5</v>
      </c>
      <c r="IV58" s="6"/>
      <c r="IW58" s="6"/>
      <c r="IX58" s="6"/>
      <c r="IY58" s="15">
        <v>51</v>
      </c>
      <c r="IZ58" s="9">
        <v>0.05</v>
      </c>
      <c r="JA58" s="9">
        <v>2.0545315792168625E-3</v>
      </c>
      <c r="JB58" s="9">
        <v>0.7486936677628927</v>
      </c>
      <c r="JC58" s="9">
        <v>0.75074819934210957</v>
      </c>
      <c r="JD58" s="9">
        <v>1.1017301602139838E-4</v>
      </c>
      <c r="JE58" s="6">
        <v>5</v>
      </c>
      <c r="JF58" s="6"/>
      <c r="JG58" s="6"/>
      <c r="JH58" s="6"/>
      <c r="JI58" s="15">
        <v>51</v>
      </c>
      <c r="JJ58" s="9">
        <v>0.05</v>
      </c>
      <c r="JK58" s="9">
        <v>2.0559841315908162E-3</v>
      </c>
      <c r="JL58" s="9">
        <v>0.74869221521051865</v>
      </c>
      <c r="JM58" s="9">
        <v>0.75074819934210946</v>
      </c>
      <c r="JN58" s="9">
        <v>1.1025090826583327E-4</v>
      </c>
      <c r="JO58" s="6">
        <v>5</v>
      </c>
      <c r="JP58" s="6"/>
      <c r="JQ58" s="6"/>
      <c r="JR58" s="6"/>
      <c r="JS58" s="15">
        <v>51</v>
      </c>
      <c r="JT58" s="9">
        <v>0.05</v>
      </c>
      <c r="JU58" s="9">
        <v>1.9680009592256058E-3</v>
      </c>
      <c r="JV58" s="9">
        <v>0.7487801983828839</v>
      </c>
      <c r="JW58" s="9">
        <v>0.75074819934210946</v>
      </c>
      <c r="JX58" s="9">
        <v>1.0553286374577744E-4</v>
      </c>
      <c r="JY58" s="6">
        <v>5</v>
      </c>
      <c r="JZ58" s="6"/>
      <c r="KA58" s="6"/>
      <c r="KB58" s="6"/>
      <c r="KC58" s="15">
        <v>51</v>
      </c>
      <c r="KD58" s="9">
        <v>0.05</v>
      </c>
      <c r="KE58" s="9">
        <v>1.9768200272103262E-3</v>
      </c>
      <c r="KF58" s="9">
        <v>0.74877137931489923</v>
      </c>
      <c r="KG58" s="9">
        <v>0.75074819934210957</v>
      </c>
      <c r="KH58" s="9">
        <v>1.0600578094413207E-4</v>
      </c>
      <c r="KI58" s="6">
        <v>5</v>
      </c>
      <c r="KJ58" s="6"/>
      <c r="KK58" s="6"/>
      <c r="KL58" s="6"/>
      <c r="KM58" s="15">
        <v>51</v>
      </c>
      <c r="KN58" s="9">
        <v>0.05</v>
      </c>
      <c r="KO58" s="9">
        <v>2.1047483898592703E-3</v>
      </c>
      <c r="KP58" s="9">
        <v>0.74864345095225016</v>
      </c>
      <c r="KQ58" s="9">
        <v>0.75074819934210946</v>
      </c>
      <c r="KR58" s="9">
        <v>1.1286586218614725E-4</v>
      </c>
      <c r="KS58" s="6">
        <v>5</v>
      </c>
      <c r="KT58" s="6"/>
      <c r="KU58" s="6"/>
      <c r="KV58" s="6"/>
      <c r="KW58" s="15">
        <v>51</v>
      </c>
      <c r="KX58" s="9">
        <v>0.05</v>
      </c>
      <c r="KY58" s="9">
        <v>2.1367045420862571E-3</v>
      </c>
      <c r="KZ58" s="9">
        <v>0.7486114948000232</v>
      </c>
      <c r="LA58" s="9">
        <v>0.75074819934210946</v>
      </c>
      <c r="LB58" s="9">
        <v>1.145794915637147E-4</v>
      </c>
      <c r="LC58" s="6">
        <v>5</v>
      </c>
    </row>
    <row r="59" spans="1:315">
      <c r="A59" s="6">
        <v>52</v>
      </c>
      <c r="B59">
        <v>4.1770335747475781E-2</v>
      </c>
      <c r="C59">
        <f>1-Table4689[[#This Row],[qx (tau)]]</f>
        <v>0.9582296642525242</v>
      </c>
      <c r="D59" s="6"/>
      <c r="E59" s="6"/>
      <c r="F59" s="6"/>
      <c r="G59" s="6"/>
      <c r="H59" s="15">
        <f t="shared" si="4"/>
        <v>52</v>
      </c>
      <c r="I59" s="9">
        <f t="shared" ref="I59:I76" si="12">I58+0.05</f>
        <v>0.1</v>
      </c>
      <c r="J59" s="9" cm="1">
        <f t="array" ref="J59">VLOOKUP($G$13,'qx Malaria'!$B$62:$I$91,(N59),FALSE)/(1-nigeria!I59*INDEX($E$6:$G$11,N59,2))</f>
        <v>2.2200390583630163E-3</v>
      </c>
      <c r="K59" s="9">
        <f t="shared" si="11"/>
        <v>0.77780840788257299</v>
      </c>
      <c r="L59" s="9">
        <f t="shared" si="2"/>
        <v>0.78002844694093598</v>
      </c>
      <c r="M59" s="9">
        <f>(J59*Table4689[[#This Row],[qx (tau)]])/L59</f>
        <v>1.1888255768620045E-4</v>
      </c>
      <c r="N59" s="6">
        <f t="shared" si="3"/>
        <v>5</v>
      </c>
      <c r="P59" s="6"/>
      <c r="Q59" s="6"/>
      <c r="R59" s="6"/>
      <c r="S59" s="15">
        <v>52</v>
      </c>
      <c r="T59" s="9">
        <v>0.1</v>
      </c>
      <c r="U59" s="9">
        <v>2.4466352563177148E-3</v>
      </c>
      <c r="V59" s="9">
        <v>0.77758181168461837</v>
      </c>
      <c r="W59" s="9">
        <v>0.78002844694093609</v>
      </c>
      <c r="X59" s="9">
        <v>1.3101672959337697E-4</v>
      </c>
      <c r="Y59" s="6">
        <v>5</v>
      </c>
      <c r="Z59" s="6"/>
      <c r="AA59" s="6"/>
      <c r="AB59" s="6"/>
      <c r="AC59" s="15">
        <v>52</v>
      </c>
      <c r="AD59" s="9">
        <v>0.1</v>
      </c>
      <c r="AE59" s="9">
        <v>2.4896475698210092E-3</v>
      </c>
      <c r="AF59" s="9">
        <v>0.77753879937111503</v>
      </c>
      <c r="AG59" s="9">
        <v>0.78002844694093609</v>
      </c>
      <c r="AH59" s="9">
        <v>1.3332002863760314E-4</v>
      </c>
      <c r="AI59" s="6">
        <v>5</v>
      </c>
      <c r="AJ59" s="6"/>
      <c r="AK59" s="6"/>
      <c r="AL59" s="6"/>
      <c r="AM59" s="15">
        <v>52</v>
      </c>
      <c r="AN59" s="9">
        <v>0.1</v>
      </c>
      <c r="AO59" s="9">
        <v>2.5419307077886731E-3</v>
      </c>
      <c r="AP59" s="9">
        <v>0.77748651623314735</v>
      </c>
      <c r="AQ59" s="9">
        <v>0.78002844694093598</v>
      </c>
      <c r="AR59" s="9">
        <v>1.3611977810238941E-4</v>
      </c>
      <c r="AS59" s="6">
        <v>5</v>
      </c>
      <c r="AT59" s="6"/>
      <c r="AU59" s="6"/>
      <c r="AV59" s="6"/>
      <c r="AW59" s="15">
        <v>52</v>
      </c>
      <c r="AX59" s="9">
        <v>0.1</v>
      </c>
      <c r="AY59" s="9">
        <v>2.5927046417737643E-3</v>
      </c>
      <c r="AZ59" s="9">
        <v>0.77743574229916224</v>
      </c>
      <c r="BA59" s="9">
        <v>0.78002844694093598</v>
      </c>
      <c r="BB59" s="9">
        <v>1.3883871005685185E-4</v>
      </c>
      <c r="BC59" s="6">
        <v>5</v>
      </c>
      <c r="BD59" s="6"/>
      <c r="BE59" s="6"/>
      <c r="BF59" s="6"/>
      <c r="BG59" s="15">
        <v>52</v>
      </c>
      <c r="BH59" s="9">
        <v>0.1</v>
      </c>
      <c r="BI59" s="9">
        <v>2.6364715572683448E-3</v>
      </c>
      <c r="BJ59" s="9">
        <v>0.77739197538366767</v>
      </c>
      <c r="BK59" s="9">
        <v>0.78002844694093598</v>
      </c>
      <c r="BL59" s="9">
        <v>1.411824178562399E-4</v>
      </c>
      <c r="BM59" s="6">
        <v>5</v>
      </c>
      <c r="BN59" s="6"/>
      <c r="BO59" s="6"/>
      <c r="BP59" s="6"/>
      <c r="BQ59" s="15">
        <v>52</v>
      </c>
      <c r="BR59" s="9">
        <v>0.1</v>
      </c>
      <c r="BS59" s="9">
        <v>2.6973787179935611E-3</v>
      </c>
      <c r="BT59" s="9">
        <v>0.77733106822294251</v>
      </c>
      <c r="BU59" s="9">
        <v>0.78002844694093609</v>
      </c>
      <c r="BV59" s="9">
        <v>1.4444398166573309E-4</v>
      </c>
      <c r="BW59" s="6">
        <v>5</v>
      </c>
      <c r="BX59" s="6"/>
      <c r="BY59" s="6"/>
      <c r="BZ59" s="6"/>
      <c r="CA59" s="15">
        <v>52</v>
      </c>
      <c r="CB59" s="9">
        <v>0.1</v>
      </c>
      <c r="CC59" s="9">
        <v>2.7525724636418987E-3</v>
      </c>
      <c r="CD59" s="9">
        <v>0.77727587447729407</v>
      </c>
      <c r="CE59" s="9">
        <v>0.78002844694093598</v>
      </c>
      <c r="CF59" s="9">
        <v>1.4739959347185796E-4</v>
      </c>
      <c r="CG59" s="6">
        <v>5</v>
      </c>
      <c r="CH59" s="6"/>
      <c r="CI59" s="6"/>
      <c r="CJ59" s="6"/>
      <c r="CK59" s="15">
        <v>52</v>
      </c>
      <c r="CL59" s="9">
        <v>0.1</v>
      </c>
      <c r="CM59" s="9">
        <v>2.8200554417197495E-3</v>
      </c>
      <c r="CN59" s="9">
        <v>0.77720839149921639</v>
      </c>
      <c r="CO59" s="9">
        <v>0.78002844694093609</v>
      </c>
      <c r="CP59" s="9">
        <v>1.5101329071919026E-4</v>
      </c>
      <c r="CQ59" s="6">
        <v>5</v>
      </c>
      <c r="CR59" s="6"/>
      <c r="CS59" s="6"/>
      <c r="CT59" s="6"/>
      <c r="CU59" s="15">
        <v>52</v>
      </c>
      <c r="CV59" s="9">
        <v>0.1</v>
      </c>
      <c r="CW59" s="9">
        <v>2.8771895924885357E-3</v>
      </c>
      <c r="CX59" s="9">
        <v>0.77715125734844748</v>
      </c>
      <c r="CY59" s="9">
        <v>0.78002844694093598</v>
      </c>
      <c r="CZ59" s="9">
        <v>1.5407281075287415E-4</v>
      </c>
      <c r="DA59" s="6">
        <v>5</v>
      </c>
      <c r="DB59" s="6"/>
      <c r="DC59" s="6"/>
      <c r="DD59" s="6"/>
      <c r="DE59" s="15">
        <v>52</v>
      </c>
      <c r="DF59" s="9">
        <v>0.1</v>
      </c>
      <c r="DG59" s="9">
        <v>2.9364797489467107E-3</v>
      </c>
      <c r="DH59" s="9">
        <v>0.77709196719198936</v>
      </c>
      <c r="DI59" s="9">
        <v>0.78002844694093609</v>
      </c>
      <c r="DJ59" s="9">
        <v>1.5724778437273477E-4</v>
      </c>
      <c r="DK59" s="6">
        <v>5</v>
      </c>
      <c r="DL59" s="6"/>
      <c r="DM59" s="6"/>
      <c r="DN59" s="6"/>
      <c r="DO59" s="15">
        <v>52</v>
      </c>
      <c r="DP59" s="9">
        <v>0.1</v>
      </c>
      <c r="DQ59" s="9">
        <v>3.050316849346407E-3</v>
      </c>
      <c r="DR59" s="9">
        <v>0.77697813009158967</v>
      </c>
      <c r="DS59" s="9">
        <v>0.78002844694093609</v>
      </c>
      <c r="DT59" s="9">
        <v>1.633437337228672E-4</v>
      </c>
      <c r="DU59" s="6">
        <v>5</v>
      </c>
      <c r="DV59" s="6"/>
      <c r="DW59" s="6"/>
      <c r="DX59" s="6"/>
      <c r="DY59" s="15">
        <v>52</v>
      </c>
      <c r="DZ59" s="9">
        <v>0.1</v>
      </c>
      <c r="EA59" s="9">
        <v>3.1093914052356436E-3</v>
      </c>
      <c r="EB59" s="9">
        <v>0.7769190555357004</v>
      </c>
      <c r="EC59" s="9">
        <v>0.78002844694093609</v>
      </c>
      <c r="ED59" s="9">
        <v>1.6650716198411022E-4</v>
      </c>
      <c r="EE59" s="6">
        <v>5</v>
      </c>
      <c r="EF59" s="6"/>
      <c r="EG59" s="6"/>
      <c r="EH59" s="6"/>
      <c r="EI59" s="15">
        <v>52</v>
      </c>
      <c r="EJ59" s="9">
        <v>0.1</v>
      </c>
      <c r="EK59" s="9">
        <v>3.279392453843902E-3</v>
      </c>
      <c r="EL59" s="9">
        <v>0.77674905448709208</v>
      </c>
      <c r="EM59" s="9">
        <v>0.78002844694093598</v>
      </c>
      <c r="EN59" s="9">
        <v>1.75610677254147E-4</v>
      </c>
      <c r="EO59" s="6">
        <v>5</v>
      </c>
      <c r="EP59" s="6"/>
      <c r="EQ59" s="6"/>
      <c r="ER59" s="6"/>
      <c r="ES59" s="15">
        <v>52</v>
      </c>
      <c r="ET59" s="9">
        <v>0.1</v>
      </c>
      <c r="EU59" s="9">
        <v>3.3303819883979328E-3</v>
      </c>
      <c r="EV59" s="9">
        <v>0.77669806495253813</v>
      </c>
      <c r="EW59" s="9">
        <v>0.78002844694093609</v>
      </c>
      <c r="EX59" s="9">
        <v>1.7834115456722717E-4</v>
      </c>
      <c r="EY59" s="6">
        <v>5</v>
      </c>
      <c r="EZ59" s="6"/>
      <c r="FA59" s="6"/>
      <c r="FB59" s="6"/>
      <c r="FC59" s="15">
        <v>52</v>
      </c>
      <c r="FD59" s="9">
        <v>0.1</v>
      </c>
      <c r="FE59" s="9">
        <v>3.325638775881279E-3</v>
      </c>
      <c r="FF59" s="9">
        <v>0.77670280816505477</v>
      </c>
      <c r="FG59" s="9">
        <v>0.78002844694093609</v>
      </c>
      <c r="FH59" s="9">
        <v>1.7808715667763834E-4</v>
      </c>
      <c r="FI59" s="6">
        <v>5</v>
      </c>
      <c r="FJ59" s="6"/>
      <c r="FK59" s="6"/>
      <c r="FL59" s="6"/>
      <c r="FM59" s="15">
        <v>52</v>
      </c>
      <c r="FN59" s="9">
        <v>0.1</v>
      </c>
      <c r="FO59" s="9">
        <v>3.4105854000431733E-3</v>
      </c>
      <c r="FP59" s="9">
        <v>0.77661786154089285</v>
      </c>
      <c r="FQ59" s="9">
        <v>0.78002844694093598</v>
      </c>
      <c r="FR59" s="9">
        <v>1.8263602797300232E-4</v>
      </c>
      <c r="FS59" s="6">
        <v>5</v>
      </c>
      <c r="FT59" s="6"/>
      <c r="FU59" s="6"/>
      <c r="FV59" s="6"/>
      <c r="FW59" s="15">
        <v>52</v>
      </c>
      <c r="FX59" s="9">
        <v>0.1</v>
      </c>
      <c r="FY59" s="9">
        <v>3.5644164059810204E-3</v>
      </c>
      <c r="FZ59" s="9">
        <v>0.77646403053495505</v>
      </c>
      <c r="GA59" s="9">
        <v>0.78002844694093609</v>
      </c>
      <c r="GB59" s="9">
        <v>1.9087364134671349E-4</v>
      </c>
      <c r="GC59" s="6">
        <v>5</v>
      </c>
      <c r="GD59" s="6"/>
      <c r="GE59" s="6"/>
      <c r="GF59" s="6"/>
      <c r="GG59" s="15">
        <v>52</v>
      </c>
      <c r="GH59" s="9">
        <v>0.1</v>
      </c>
      <c r="GI59" s="9">
        <v>3.4989816333080887E-3</v>
      </c>
      <c r="GJ59" s="9">
        <v>0.77652946530762801</v>
      </c>
      <c r="GK59" s="9">
        <v>0.78002844694093609</v>
      </c>
      <c r="GL59" s="9">
        <v>1.8736962500624907E-4</v>
      </c>
      <c r="GM59" s="6">
        <v>5</v>
      </c>
      <c r="GN59" s="6"/>
      <c r="GO59" s="6"/>
      <c r="GP59" s="6"/>
      <c r="GQ59" s="15">
        <v>52</v>
      </c>
      <c r="GR59" s="9">
        <v>0.1</v>
      </c>
      <c r="GS59" s="9">
        <v>3.6887101339742497E-3</v>
      </c>
      <c r="GT59" s="9">
        <v>0.77633973680696178</v>
      </c>
      <c r="GU59" s="9">
        <v>0.78002844694093598</v>
      </c>
      <c r="GV59" s="9">
        <v>1.9752954058980323E-4</v>
      </c>
      <c r="GW59" s="6">
        <v>5</v>
      </c>
      <c r="GX59" s="6"/>
      <c r="GY59" s="6"/>
      <c r="GZ59" s="6"/>
      <c r="HA59" s="15">
        <v>52</v>
      </c>
      <c r="HB59" s="9">
        <v>0.1</v>
      </c>
      <c r="HC59" s="9">
        <v>3.4560771200892642E-3</v>
      </c>
      <c r="HD59" s="9">
        <v>0.77657236982084676</v>
      </c>
      <c r="HE59" s="9">
        <v>0.78002844694093598</v>
      </c>
      <c r="HF59" s="9">
        <v>1.8507209864133178E-4</v>
      </c>
      <c r="HG59" s="6">
        <v>5</v>
      </c>
      <c r="HH59" s="6"/>
      <c r="HI59" s="6"/>
      <c r="HJ59" s="6"/>
      <c r="HK59" s="15">
        <v>52</v>
      </c>
      <c r="HL59" s="9">
        <v>0.1</v>
      </c>
      <c r="HM59" s="9">
        <v>3.1901338183032315E-3</v>
      </c>
      <c r="HN59" s="9">
        <v>0.77683831312263285</v>
      </c>
      <c r="HO59" s="9">
        <v>0.78002844694093609</v>
      </c>
      <c r="HP59" s="9">
        <v>1.7083089878642955E-4</v>
      </c>
      <c r="HQ59" s="6">
        <v>5</v>
      </c>
      <c r="HR59" s="6"/>
      <c r="HS59" s="6"/>
      <c r="HT59" s="6"/>
      <c r="HU59" s="15">
        <v>52</v>
      </c>
      <c r="HV59" s="9">
        <v>0.1</v>
      </c>
      <c r="HW59" s="9">
        <v>2.8981028476756008E-3</v>
      </c>
      <c r="HX59" s="9">
        <v>0.77713034409326043</v>
      </c>
      <c r="HY59" s="9">
        <v>0.78002844694093598</v>
      </c>
      <c r="HZ59" s="9">
        <v>1.551927105387886E-4</v>
      </c>
      <c r="IA59" s="6">
        <v>5</v>
      </c>
      <c r="IB59" s="6"/>
      <c r="IC59" s="6"/>
      <c r="ID59" s="6"/>
      <c r="IE59" s="15">
        <v>52</v>
      </c>
      <c r="IF59" s="9">
        <v>0.1</v>
      </c>
      <c r="IG59" s="9">
        <v>2.5985258571351129E-3</v>
      </c>
      <c r="IH59" s="9">
        <v>0.77742992108380093</v>
      </c>
      <c r="II59" s="9">
        <v>0.78002844694093609</v>
      </c>
      <c r="IJ59" s="9">
        <v>1.3915043473952907E-4</v>
      </c>
      <c r="IK59" s="6">
        <v>5</v>
      </c>
      <c r="IL59" s="6"/>
      <c r="IM59" s="6"/>
      <c r="IN59" s="6"/>
      <c r="IO59" s="15">
        <v>52</v>
      </c>
      <c r="IP59" s="9">
        <v>0.1</v>
      </c>
      <c r="IQ59" s="9">
        <v>2.3442249860717761E-3</v>
      </c>
      <c r="IR59" s="9">
        <v>0.7776842219548642</v>
      </c>
      <c r="IS59" s="9">
        <v>0.78002844694093598</v>
      </c>
      <c r="IT59" s="9">
        <v>1.2553268424998133E-4</v>
      </c>
      <c r="IU59" s="6">
        <v>5</v>
      </c>
      <c r="IV59" s="6"/>
      <c r="IW59" s="6"/>
      <c r="IX59" s="6"/>
      <c r="IY59" s="15">
        <v>52</v>
      </c>
      <c r="IZ59" s="9">
        <v>0.1</v>
      </c>
      <c r="JA59" s="9">
        <v>2.1346612330632444E-3</v>
      </c>
      <c r="JB59" s="9">
        <v>0.77789378570787282</v>
      </c>
      <c r="JC59" s="9">
        <v>0.78002844694093609</v>
      </c>
      <c r="JD59" s="9">
        <v>1.1431059567360112E-4</v>
      </c>
      <c r="JE59" s="6">
        <v>5</v>
      </c>
      <c r="JF59" s="6"/>
      <c r="JG59" s="6"/>
      <c r="JH59" s="6"/>
      <c r="JI59" s="15">
        <v>52</v>
      </c>
      <c r="JJ59" s="9">
        <v>0.1</v>
      </c>
      <c r="JK59" s="9">
        <v>2.1361704370458159E-3</v>
      </c>
      <c r="JL59" s="9">
        <v>0.77789227650389015</v>
      </c>
      <c r="JM59" s="9">
        <v>0.78002844694093598</v>
      </c>
      <c r="JN59" s="9">
        <v>1.1439141318392484E-4</v>
      </c>
      <c r="JO59" s="6">
        <v>5</v>
      </c>
      <c r="JP59" s="6"/>
      <c r="JQ59" s="6"/>
      <c r="JR59" s="6"/>
      <c r="JS59" s="15">
        <v>52</v>
      </c>
      <c r="JT59" s="9">
        <v>0.1</v>
      </c>
      <c r="JU59" s="9">
        <v>2.0447557958157571E-3</v>
      </c>
      <c r="JV59" s="9">
        <v>0.77798369114512023</v>
      </c>
      <c r="JW59" s="9">
        <v>0.78002844694093598</v>
      </c>
      <c r="JX59" s="9">
        <v>1.0949618113003062E-4</v>
      </c>
      <c r="JY59" s="6">
        <v>5</v>
      </c>
      <c r="JZ59" s="6"/>
      <c r="KA59" s="6"/>
      <c r="KB59" s="6"/>
      <c r="KC59" s="15">
        <v>52</v>
      </c>
      <c r="KD59" s="9">
        <v>0.1</v>
      </c>
      <c r="KE59" s="9">
        <v>2.0539188199956565E-3</v>
      </c>
      <c r="KF59" s="9">
        <v>0.77797452812094037</v>
      </c>
      <c r="KG59" s="9">
        <v>0.78002844694093598</v>
      </c>
      <c r="KH59" s="9">
        <v>1.0998685887128179E-4</v>
      </c>
      <c r="KI59" s="6">
        <v>5</v>
      </c>
      <c r="KJ59" s="6"/>
      <c r="KK59" s="6"/>
      <c r="KL59" s="6"/>
      <c r="KM59" s="15">
        <v>52</v>
      </c>
      <c r="KN59" s="9">
        <v>0.1</v>
      </c>
      <c r="KO59" s="9">
        <v>2.1868365707464386E-3</v>
      </c>
      <c r="KP59" s="9">
        <v>0.77784161037018951</v>
      </c>
      <c r="KQ59" s="9">
        <v>0.78002844694093598</v>
      </c>
      <c r="KR59" s="9">
        <v>1.1710457245907852E-4</v>
      </c>
      <c r="KS59" s="6">
        <v>5</v>
      </c>
      <c r="KT59" s="6"/>
      <c r="KU59" s="6"/>
      <c r="KV59" s="6"/>
      <c r="KW59" s="15">
        <v>52</v>
      </c>
      <c r="KX59" s="9">
        <v>0.1</v>
      </c>
      <c r="KY59" s="9">
        <v>2.2200390583630163E-3</v>
      </c>
      <c r="KZ59" s="9">
        <v>0.77780840788257299</v>
      </c>
      <c r="LA59" s="9">
        <v>0.78002844694093598</v>
      </c>
      <c r="LB59" s="9">
        <v>1.1888255768620045E-4</v>
      </c>
      <c r="LC59" s="6">
        <v>5</v>
      </c>
    </row>
    <row r="60" spans="1:315">
      <c r="A60" s="6">
        <v>53</v>
      </c>
      <c r="B60">
        <v>4.3376367794180117E-2</v>
      </c>
      <c r="C60">
        <f>1-Table4689[[#This Row],[qx (tau)]]</f>
        <v>0.95662363220581992</v>
      </c>
      <c r="D60" s="6"/>
      <c r="E60" s="6"/>
      <c r="F60" s="6"/>
      <c r="G60" s="6"/>
      <c r="H60" s="15">
        <f t="shared" si="4"/>
        <v>53</v>
      </c>
      <c r="I60" s="9">
        <f t="shared" si="12"/>
        <v>0.15000000000000002</v>
      </c>
      <c r="J60" s="9" cm="1">
        <f t="array" ref="J60">VLOOKUP($G$13,'qx Malaria'!$B$62:$I$91,(N60),FALSE)/(1-nigeria!I60*INDEX($E$6:$G$11,N60,2))</f>
        <v>2.3101377150682341E-3</v>
      </c>
      <c r="K60" s="9">
        <f t="shared" si="11"/>
        <v>0.80937519156606297</v>
      </c>
      <c r="L60" s="9">
        <f t="shared" si="2"/>
        <v>0.81168532928113124</v>
      </c>
      <c r="M60" s="9">
        <f>(J60*Table4689[[#This Row],[qx (tau)]])/L60</f>
        <v>1.2345348569100471E-4</v>
      </c>
      <c r="N60" s="6">
        <f t="shared" si="3"/>
        <v>5</v>
      </c>
      <c r="P60" s="6"/>
      <c r="Q60" s="6"/>
      <c r="R60" s="6"/>
      <c r="S60" s="15">
        <v>53</v>
      </c>
      <c r="T60" s="9">
        <v>0.15000000000000002</v>
      </c>
      <c r="U60" s="9">
        <v>2.5459301535004685E-3</v>
      </c>
      <c r="V60" s="9">
        <v>0.80913939912763078</v>
      </c>
      <c r="W60" s="9">
        <v>0.81168532928113124</v>
      </c>
      <c r="X60" s="9">
        <v>1.360542056542218E-4</v>
      </c>
      <c r="Y60" s="6">
        <v>5</v>
      </c>
      <c r="Z60" s="6"/>
      <c r="AA60" s="6"/>
      <c r="AB60" s="6"/>
      <c r="AC60" s="15">
        <v>53</v>
      </c>
      <c r="AD60" s="9">
        <v>0.15000000000000002</v>
      </c>
      <c r="AE60" s="9">
        <v>2.5906880901962158E-3</v>
      </c>
      <c r="AF60" s="9">
        <v>0.80909464119093499</v>
      </c>
      <c r="AG60" s="9">
        <v>0.81168532928113124</v>
      </c>
      <c r="AH60" s="9">
        <v>1.3844606448644043E-4</v>
      </c>
      <c r="AI60" s="6">
        <v>5</v>
      </c>
      <c r="AJ60" s="6"/>
      <c r="AK60" s="6"/>
      <c r="AL60" s="6"/>
      <c r="AM60" s="15">
        <v>53</v>
      </c>
      <c r="AN60" s="9">
        <v>0.15000000000000002</v>
      </c>
      <c r="AO60" s="9">
        <v>2.6450931009667365E-3</v>
      </c>
      <c r="AP60" s="9">
        <v>0.80904023618016452</v>
      </c>
      <c r="AQ60" s="9">
        <v>0.81168532928113124</v>
      </c>
      <c r="AR60" s="9">
        <v>1.4135346181382401E-4</v>
      </c>
      <c r="AS60" s="6">
        <v>5</v>
      </c>
      <c r="AT60" s="6"/>
      <c r="AU60" s="6"/>
      <c r="AV60" s="6"/>
      <c r="AW60" s="15">
        <v>53</v>
      </c>
      <c r="AX60" s="9">
        <v>0.15000000000000002</v>
      </c>
      <c r="AY60" s="9">
        <v>2.6979276578181074E-3</v>
      </c>
      <c r="AZ60" s="9">
        <v>0.80898740162331306</v>
      </c>
      <c r="BA60" s="9">
        <v>0.81168532928113113</v>
      </c>
      <c r="BB60" s="9">
        <v>1.4417693426990169E-4</v>
      </c>
      <c r="BC60" s="6">
        <v>5</v>
      </c>
      <c r="BD60" s="6"/>
      <c r="BE60" s="6"/>
      <c r="BF60" s="6"/>
      <c r="BG60" s="15">
        <v>53</v>
      </c>
      <c r="BH60" s="9">
        <v>0.15000000000000002</v>
      </c>
      <c r="BI60" s="9">
        <v>2.7434708214734292E-3</v>
      </c>
      <c r="BJ60" s="9">
        <v>0.80894185845965783</v>
      </c>
      <c r="BK60" s="9">
        <v>0.81168532928113124</v>
      </c>
      <c r="BL60" s="9">
        <v>1.4661075553777328E-4</v>
      </c>
      <c r="BM60" s="6">
        <v>5</v>
      </c>
      <c r="BN60" s="6"/>
      <c r="BO60" s="6"/>
      <c r="BP60" s="6"/>
      <c r="BQ60" s="15">
        <v>53</v>
      </c>
      <c r="BR60" s="9">
        <v>0.15000000000000002</v>
      </c>
      <c r="BS60" s="9">
        <v>2.8068498546390871E-3</v>
      </c>
      <c r="BT60" s="9">
        <v>0.80887847942649216</v>
      </c>
      <c r="BU60" s="9">
        <v>0.81168532928113124</v>
      </c>
      <c r="BV60" s="9">
        <v>1.4999772355833352E-4</v>
      </c>
      <c r="BW60" s="6">
        <v>5</v>
      </c>
      <c r="BX60" s="6"/>
      <c r="BY60" s="6"/>
      <c r="BZ60" s="6"/>
      <c r="CA60" s="15">
        <v>53</v>
      </c>
      <c r="CB60" s="9">
        <v>0.15000000000000002</v>
      </c>
      <c r="CC60" s="9">
        <v>2.864283597967966E-3</v>
      </c>
      <c r="CD60" s="9">
        <v>0.80882104568316315</v>
      </c>
      <c r="CE60" s="9">
        <v>0.81168532928113113</v>
      </c>
      <c r="CF60" s="9">
        <v>1.5306697599466423E-4</v>
      </c>
      <c r="CG60" s="6">
        <v>5</v>
      </c>
      <c r="CH60" s="6"/>
      <c r="CI60" s="6"/>
      <c r="CJ60" s="6"/>
      <c r="CK60" s="15">
        <v>53</v>
      </c>
      <c r="CL60" s="9">
        <v>0.15000000000000002</v>
      </c>
      <c r="CM60" s="9">
        <v>2.9345053232099163E-3</v>
      </c>
      <c r="CN60" s="9">
        <v>0.80875082395792131</v>
      </c>
      <c r="CO60" s="9">
        <v>0.81168532928113124</v>
      </c>
      <c r="CP60" s="9">
        <v>1.568196166687717E-4</v>
      </c>
      <c r="CQ60" s="6">
        <v>5</v>
      </c>
      <c r="CR60" s="6"/>
      <c r="CS60" s="6"/>
      <c r="CT60" s="6"/>
      <c r="CU60" s="15">
        <v>53</v>
      </c>
      <c r="CV60" s="9">
        <v>0.15000000000000002</v>
      </c>
      <c r="CW60" s="9">
        <v>2.9939582215777008E-3</v>
      </c>
      <c r="CX60" s="9">
        <v>0.80869137105955347</v>
      </c>
      <c r="CY60" s="9">
        <v>0.81168532928113113</v>
      </c>
      <c r="CZ60" s="9">
        <v>1.5999677251106714E-4</v>
      </c>
      <c r="DA60" s="6">
        <v>5</v>
      </c>
      <c r="DB60" s="6"/>
      <c r="DC60" s="6"/>
      <c r="DD60" s="6"/>
      <c r="DE60" s="15">
        <v>53</v>
      </c>
      <c r="DF60" s="9">
        <v>0.15000000000000002</v>
      </c>
      <c r="DG60" s="9">
        <v>3.0556546255442701E-3</v>
      </c>
      <c r="DH60" s="9">
        <v>0.80862967465558699</v>
      </c>
      <c r="DI60" s="9">
        <v>0.81168532928113124</v>
      </c>
      <c r="DJ60" s="9">
        <v>1.6329382102665672E-4</v>
      </c>
      <c r="DK60" s="6">
        <v>5</v>
      </c>
      <c r="DL60" s="6"/>
      <c r="DM60" s="6"/>
      <c r="DN60" s="6"/>
      <c r="DO60" s="15">
        <v>53</v>
      </c>
      <c r="DP60" s="9">
        <v>0.15000000000000002</v>
      </c>
      <c r="DQ60" s="9">
        <v>3.1741117211600833E-3</v>
      </c>
      <c r="DR60" s="9">
        <v>0.80851121755997113</v>
      </c>
      <c r="DS60" s="9">
        <v>0.81168532928113124</v>
      </c>
      <c r="DT60" s="9">
        <v>1.6962415417658879E-4</v>
      </c>
      <c r="DU60" s="6">
        <v>5</v>
      </c>
      <c r="DV60" s="6"/>
      <c r="DW60" s="6"/>
      <c r="DX60" s="6"/>
      <c r="DY60" s="15">
        <v>53</v>
      </c>
      <c r="DZ60" s="9">
        <v>0.15000000000000002</v>
      </c>
      <c r="EA60" s="9">
        <v>3.2355837745667746E-3</v>
      </c>
      <c r="EB60" s="9">
        <v>0.80844974550656445</v>
      </c>
      <c r="EC60" s="9">
        <v>0.81168532928113124</v>
      </c>
      <c r="ED60" s="9">
        <v>1.7290921342484904E-4</v>
      </c>
      <c r="EE60" s="6">
        <v>5</v>
      </c>
      <c r="EF60" s="6"/>
      <c r="EG60" s="6"/>
      <c r="EH60" s="6"/>
      <c r="EI60" s="15">
        <v>53</v>
      </c>
      <c r="EJ60" s="9">
        <v>0.15000000000000002</v>
      </c>
      <c r="EK60" s="9">
        <v>3.4124841910309193E-3</v>
      </c>
      <c r="EL60" s="9">
        <v>0.80827284509010022</v>
      </c>
      <c r="EM60" s="9">
        <v>0.81168532928113113</v>
      </c>
      <c r="EN60" s="9">
        <v>1.8236275071409417E-4</v>
      </c>
      <c r="EO60" s="6">
        <v>5</v>
      </c>
      <c r="EP60" s="6"/>
      <c r="EQ60" s="6"/>
      <c r="ER60" s="6"/>
      <c r="ES60" s="15">
        <v>53</v>
      </c>
      <c r="ET60" s="9">
        <v>0.15000000000000002</v>
      </c>
      <c r="EU60" s="9">
        <v>3.4655430984421691E-3</v>
      </c>
      <c r="EV60" s="9">
        <v>0.80821978618268897</v>
      </c>
      <c r="EW60" s="9">
        <v>0.81168532928113113</v>
      </c>
      <c r="EX60" s="9">
        <v>1.8519821243750126E-4</v>
      </c>
      <c r="EY60" s="6">
        <v>5</v>
      </c>
      <c r="EZ60" s="6"/>
      <c r="FA60" s="6"/>
      <c r="FB60" s="6"/>
      <c r="FC60" s="15">
        <v>53</v>
      </c>
      <c r="FD60" s="9">
        <v>0.15000000000000002</v>
      </c>
      <c r="FE60" s="9">
        <v>3.4606073861248436E-3</v>
      </c>
      <c r="FF60" s="9">
        <v>0.80822472189500638</v>
      </c>
      <c r="FG60" s="9">
        <v>0.81168532928113124</v>
      </c>
      <c r="FH60" s="9">
        <v>1.8493444855625406E-4</v>
      </c>
      <c r="FI60" s="6">
        <v>5</v>
      </c>
      <c r="FJ60" s="6"/>
      <c r="FK60" s="6"/>
      <c r="FL60" s="6"/>
      <c r="FM60" s="15">
        <v>53</v>
      </c>
      <c r="FN60" s="9">
        <v>0.15000000000000002</v>
      </c>
      <c r="FO60" s="9">
        <v>3.5490015067169466E-3</v>
      </c>
      <c r="FP60" s="9">
        <v>0.80813632777441424</v>
      </c>
      <c r="FQ60" s="9">
        <v>0.81168532928113124</v>
      </c>
      <c r="FR60" s="9">
        <v>1.8965821988404429E-4</v>
      </c>
      <c r="FS60" s="6">
        <v>5</v>
      </c>
      <c r="FT60" s="6"/>
      <c r="FU60" s="6"/>
      <c r="FV60" s="6"/>
      <c r="FW60" s="15">
        <v>53</v>
      </c>
      <c r="FX60" s="9">
        <v>0.15000000000000002</v>
      </c>
      <c r="FY60" s="9">
        <v>3.7090756311902091E-3</v>
      </c>
      <c r="FZ60" s="9">
        <v>0.80797625364994097</v>
      </c>
      <c r="GA60" s="9">
        <v>0.81168532928113113</v>
      </c>
      <c r="GB60" s="9">
        <v>1.9821256212358319E-4</v>
      </c>
      <c r="GC60" s="6">
        <v>5</v>
      </c>
      <c r="GD60" s="6"/>
      <c r="GE60" s="6"/>
      <c r="GF60" s="6"/>
      <c r="GG60" s="15">
        <v>53</v>
      </c>
      <c r="GH60" s="9">
        <v>0.15000000000000002</v>
      </c>
      <c r="GI60" s="9">
        <v>3.6409852362671042E-3</v>
      </c>
      <c r="GJ60" s="9">
        <v>0.80804434404486414</v>
      </c>
      <c r="GK60" s="9">
        <v>0.81168532928113124</v>
      </c>
      <c r="GL60" s="9">
        <v>1.9457381948910512E-4</v>
      </c>
      <c r="GM60" s="6">
        <v>5</v>
      </c>
      <c r="GN60" s="6"/>
      <c r="GO60" s="6"/>
      <c r="GP60" s="6"/>
      <c r="GQ60" s="15">
        <v>53</v>
      </c>
      <c r="GR60" s="9">
        <v>0.15000000000000002</v>
      </c>
      <c r="GS60" s="9">
        <v>3.8384137289601264E-3</v>
      </c>
      <c r="GT60" s="9">
        <v>0.80784691555217103</v>
      </c>
      <c r="GU60" s="9">
        <v>0.81168532928113113</v>
      </c>
      <c r="GV60" s="9">
        <v>2.0512437473899198E-4</v>
      </c>
      <c r="GW60" s="6">
        <v>5</v>
      </c>
      <c r="GX60" s="6"/>
      <c r="GY60" s="6"/>
      <c r="GZ60" s="6"/>
      <c r="HA60" s="15">
        <v>53</v>
      </c>
      <c r="HB60" s="9">
        <v>0.15000000000000002</v>
      </c>
      <c r="HC60" s="9">
        <v>3.5963394748512964E-3</v>
      </c>
      <c r="HD60" s="9">
        <v>0.80808898980627986</v>
      </c>
      <c r="HE60" s="9">
        <v>0.81168532928113113</v>
      </c>
      <c r="HF60" s="9">
        <v>1.9218795529055125E-4</v>
      </c>
      <c r="HG60" s="6">
        <v>5</v>
      </c>
      <c r="HH60" s="6"/>
      <c r="HI60" s="6"/>
      <c r="HJ60" s="6"/>
      <c r="HK60" s="15">
        <v>53</v>
      </c>
      <c r="HL60" s="9">
        <v>0.15000000000000002</v>
      </c>
      <c r="HM60" s="9">
        <v>3.3196030592412482E-3</v>
      </c>
      <c r="HN60" s="9">
        <v>0.80836572622188996</v>
      </c>
      <c r="HO60" s="9">
        <v>0.81168532928113124</v>
      </c>
      <c r="HP60" s="9">
        <v>1.7739919403971562E-4</v>
      </c>
      <c r="HQ60" s="6">
        <v>5</v>
      </c>
      <c r="HR60" s="6"/>
      <c r="HS60" s="6"/>
      <c r="HT60" s="6"/>
      <c r="HU60" s="15">
        <v>53</v>
      </c>
      <c r="HV60" s="9">
        <v>0.15000000000000002</v>
      </c>
      <c r="HW60" s="9">
        <v>3.0157202258859089E-3</v>
      </c>
      <c r="HX60" s="9">
        <v>0.80866960905524521</v>
      </c>
      <c r="HY60" s="9">
        <v>0.81168532928113113</v>
      </c>
      <c r="HZ60" s="9">
        <v>1.6115973144202055E-4</v>
      </c>
      <c r="IA60" s="6">
        <v>5</v>
      </c>
      <c r="IB60" s="6"/>
      <c r="IC60" s="6"/>
      <c r="ID60" s="6"/>
      <c r="IE60" s="15">
        <v>53</v>
      </c>
      <c r="IF60" s="9">
        <v>0.15000000000000002</v>
      </c>
      <c r="IG60" s="9">
        <v>2.7039851229348254E-3</v>
      </c>
      <c r="IH60" s="9">
        <v>0.80898134415819645</v>
      </c>
      <c r="II60" s="9">
        <v>0.81168532928113124</v>
      </c>
      <c r="IJ60" s="9">
        <v>1.4450064448779594E-4</v>
      </c>
      <c r="IK60" s="6">
        <v>5</v>
      </c>
      <c r="IL60" s="6"/>
      <c r="IM60" s="6"/>
      <c r="IN60" s="6"/>
      <c r="IO60" s="15">
        <v>53</v>
      </c>
      <c r="IP60" s="9">
        <v>0.15000000000000002</v>
      </c>
      <c r="IQ60" s="9">
        <v>2.4393636375582123E-3</v>
      </c>
      <c r="IR60" s="9">
        <v>0.80924596564357298</v>
      </c>
      <c r="IS60" s="9">
        <v>0.81168532928113124</v>
      </c>
      <c r="IT60" s="9">
        <v>1.3035930367274882E-4</v>
      </c>
      <c r="IU60" s="6">
        <v>5</v>
      </c>
      <c r="IV60" s="6"/>
      <c r="IW60" s="6"/>
      <c r="IX60" s="6"/>
      <c r="IY60" s="15">
        <v>53</v>
      </c>
      <c r="IZ60" s="9">
        <v>0.15000000000000002</v>
      </c>
      <c r="JA60" s="9">
        <v>2.2212948933563745E-3</v>
      </c>
      <c r="JB60" s="9">
        <v>0.80946403438777481</v>
      </c>
      <c r="JC60" s="9">
        <v>0.81168532928113124</v>
      </c>
      <c r="JD60" s="9">
        <v>1.1870573582855569E-4</v>
      </c>
      <c r="JE60" s="6">
        <v>5</v>
      </c>
      <c r="JF60" s="6"/>
      <c r="JG60" s="6"/>
      <c r="JH60" s="6"/>
      <c r="JI60" s="15">
        <v>53</v>
      </c>
      <c r="JJ60" s="9">
        <v>0.15000000000000002</v>
      </c>
      <c r="JK60" s="9">
        <v>2.2228653472755235E-3</v>
      </c>
      <c r="JL60" s="9">
        <v>0.80946246393385568</v>
      </c>
      <c r="JM60" s="9">
        <v>0.81168532928113124</v>
      </c>
      <c r="JN60" s="9">
        <v>1.1878966069986161E-4</v>
      </c>
      <c r="JO60" s="6">
        <v>5</v>
      </c>
      <c r="JP60" s="6"/>
      <c r="JQ60" s="6"/>
      <c r="JR60" s="6"/>
      <c r="JS60" s="15">
        <v>53</v>
      </c>
      <c r="JT60" s="9">
        <v>0.15000000000000002</v>
      </c>
      <c r="JU60" s="9">
        <v>2.1277407098870679E-3</v>
      </c>
      <c r="JV60" s="9">
        <v>0.80955758857124405</v>
      </c>
      <c r="JW60" s="9">
        <v>0.81168532928113113</v>
      </c>
      <c r="JX60" s="9">
        <v>1.1370621135218891E-4</v>
      </c>
      <c r="JY60" s="6">
        <v>5</v>
      </c>
      <c r="JZ60" s="6"/>
      <c r="KA60" s="6"/>
      <c r="KB60" s="6"/>
      <c r="KC60" s="15">
        <v>53</v>
      </c>
      <c r="KD60" s="9">
        <v>0.15000000000000002</v>
      </c>
      <c r="KE60" s="9">
        <v>2.137275608681901E-3</v>
      </c>
      <c r="KF60" s="9">
        <v>0.80954805367244931</v>
      </c>
      <c r="KG60" s="9">
        <v>0.81168532928113124</v>
      </c>
      <c r="KH60" s="9">
        <v>1.142157552136891E-4</v>
      </c>
      <c r="KI60" s="6">
        <v>5</v>
      </c>
      <c r="KJ60" s="6"/>
      <c r="KK60" s="6"/>
      <c r="KL60" s="6"/>
      <c r="KM60" s="15">
        <v>53</v>
      </c>
      <c r="KN60" s="9">
        <v>0.15000000000000002</v>
      </c>
      <c r="KO60" s="9">
        <v>2.2755877288469558E-3</v>
      </c>
      <c r="KP60" s="9">
        <v>0.80940974155228418</v>
      </c>
      <c r="KQ60" s="9">
        <v>0.81168532928113113</v>
      </c>
      <c r="KR60" s="9">
        <v>1.2160713852227457E-4</v>
      </c>
      <c r="KS60" s="6">
        <v>5</v>
      </c>
      <c r="KT60" s="6"/>
      <c r="KU60" s="6"/>
      <c r="KV60" s="6"/>
      <c r="KW60" s="15">
        <v>53</v>
      </c>
      <c r="KX60" s="9">
        <v>0.15000000000000002</v>
      </c>
      <c r="KY60" s="9">
        <v>2.3101377150682341E-3</v>
      </c>
      <c r="KZ60" s="9">
        <v>0.80937519156606297</v>
      </c>
      <c r="LA60" s="9">
        <v>0.81168532928113124</v>
      </c>
      <c r="LB60" s="9">
        <v>1.2345348569100471E-4</v>
      </c>
      <c r="LC60" s="6">
        <v>5</v>
      </c>
    </row>
    <row r="61" spans="1:315">
      <c r="A61" s="6">
        <v>54</v>
      </c>
      <c r="B61">
        <v>4.5098365457516471E-2</v>
      </c>
      <c r="C61">
        <f>1-Table4689[[#This Row],[qx (tau)]]</f>
        <v>0.95490163454248356</v>
      </c>
      <c r="D61" s="6"/>
      <c r="E61" s="6"/>
      <c r="F61" s="6"/>
      <c r="G61" s="6"/>
      <c r="H61" s="15">
        <f t="shared" si="4"/>
        <v>54</v>
      </c>
      <c r="I61" s="9">
        <f t="shared" si="12"/>
        <v>0.2</v>
      </c>
      <c r="J61" s="9" cm="1">
        <f t="array" ref="J61">VLOOKUP($G$13,'qx Malaria'!$B$62:$I$91,(N61),FALSE)/(1-nigeria!I61*INDEX($E$6:$G$11,N61,2))</f>
        <v>2.4078589023698634E-3</v>
      </c>
      <c r="K61" s="9">
        <f t="shared" si="11"/>
        <v>0.84361258969883324</v>
      </c>
      <c r="L61" s="9">
        <f t="shared" si="2"/>
        <v>0.84602044860120307</v>
      </c>
      <c r="M61" s="9">
        <f>(J61*Table4689[[#This Row],[qx (tau)]])/L61</f>
        <v>1.2835446345150686E-4</v>
      </c>
      <c r="N61" s="6">
        <f t="shared" si="3"/>
        <v>5</v>
      </c>
      <c r="P61" s="6"/>
      <c r="Q61" s="6"/>
      <c r="R61" s="6"/>
      <c r="S61" s="15">
        <v>54</v>
      </c>
      <c r="T61" s="9">
        <v>0.2</v>
      </c>
      <c r="U61" s="9">
        <v>2.6536256020290583E-3</v>
      </c>
      <c r="V61" s="9">
        <v>0.84336682299917409</v>
      </c>
      <c r="W61" s="9">
        <v>0.84602044860120318</v>
      </c>
      <c r="X61" s="9">
        <v>1.4145541917526464E-4</v>
      </c>
      <c r="Y61" s="6">
        <v>5</v>
      </c>
      <c r="Z61" s="6"/>
      <c r="AA61" s="6"/>
      <c r="AB61" s="6"/>
      <c r="AC61" s="15">
        <v>54</v>
      </c>
      <c r="AD61" s="9">
        <v>0.2</v>
      </c>
      <c r="AE61" s="9">
        <v>2.7002768452088956E-3</v>
      </c>
      <c r="AF61" s="9">
        <v>0.84332017175599427</v>
      </c>
      <c r="AG61" s="9">
        <v>0.84602044860120318</v>
      </c>
      <c r="AH61" s="9">
        <v>1.4394223236926051E-4</v>
      </c>
      <c r="AI61" s="6">
        <v>5</v>
      </c>
      <c r="AJ61" s="6"/>
      <c r="AK61" s="6"/>
      <c r="AL61" s="6"/>
      <c r="AM61" s="15">
        <v>54</v>
      </c>
      <c r="AN61" s="9">
        <v>0.2</v>
      </c>
      <c r="AO61" s="9">
        <v>2.7569832435603279E-3</v>
      </c>
      <c r="AP61" s="9">
        <v>0.84326346535764285</v>
      </c>
      <c r="AQ61" s="9">
        <v>0.84602044860120318</v>
      </c>
      <c r="AR61" s="9">
        <v>1.4696505041208763E-4</v>
      </c>
      <c r="AS61" s="6">
        <v>5</v>
      </c>
      <c r="AT61" s="6"/>
      <c r="AU61" s="6"/>
      <c r="AV61" s="6"/>
      <c r="AW61" s="15">
        <v>54</v>
      </c>
      <c r="AX61" s="9">
        <v>0.2</v>
      </c>
      <c r="AY61" s="9">
        <v>2.8120527561861508E-3</v>
      </c>
      <c r="AZ61" s="9">
        <v>0.84320839584501694</v>
      </c>
      <c r="BA61" s="9">
        <v>0.84602044860120307</v>
      </c>
      <c r="BB61" s="9">
        <v>1.4990061185161658E-4</v>
      </c>
      <c r="BC61" s="6">
        <v>5</v>
      </c>
      <c r="BD61" s="6"/>
      <c r="BE61" s="6"/>
      <c r="BF61" s="6"/>
      <c r="BG61" s="15">
        <v>54</v>
      </c>
      <c r="BH61" s="9">
        <v>0.2</v>
      </c>
      <c r="BI61" s="9">
        <v>2.8595224422287924E-3</v>
      </c>
      <c r="BJ61" s="9">
        <v>0.84316092615897431</v>
      </c>
      <c r="BK61" s="9">
        <v>0.84602044860120307</v>
      </c>
      <c r="BL61" s="9">
        <v>1.5243105334726152E-4</v>
      </c>
      <c r="BM61" s="6">
        <v>5</v>
      </c>
      <c r="BN61" s="6"/>
      <c r="BO61" s="6"/>
      <c r="BP61" s="6"/>
      <c r="BQ61" s="15">
        <v>54</v>
      </c>
      <c r="BR61" s="9">
        <v>0.2</v>
      </c>
      <c r="BS61" s="9">
        <v>2.9255824732979862E-3</v>
      </c>
      <c r="BT61" s="9">
        <v>0.84309486612790507</v>
      </c>
      <c r="BU61" s="9">
        <v>0.84602044860120307</v>
      </c>
      <c r="BV61" s="9">
        <v>1.5595248055179207E-4</v>
      </c>
      <c r="BW61" s="6">
        <v>5</v>
      </c>
      <c r="BX61" s="6"/>
      <c r="BY61" s="6"/>
      <c r="BZ61" s="6"/>
      <c r="CA61" s="15">
        <v>54</v>
      </c>
      <c r="CB61" s="9">
        <v>0.2</v>
      </c>
      <c r="CC61" s="9">
        <v>2.9854457226916624E-3</v>
      </c>
      <c r="CD61" s="9">
        <v>0.84303500287851141</v>
      </c>
      <c r="CE61" s="9">
        <v>0.84602044860120307</v>
      </c>
      <c r="CF61" s="9">
        <v>1.5914357918669401E-4</v>
      </c>
      <c r="CG61" s="6">
        <v>5</v>
      </c>
      <c r="CH61" s="6"/>
      <c r="CI61" s="6"/>
      <c r="CJ61" s="6"/>
      <c r="CK61" s="15">
        <v>54</v>
      </c>
      <c r="CL61" s="9">
        <v>0.2</v>
      </c>
      <c r="CM61" s="9">
        <v>3.0586378987081499E-3</v>
      </c>
      <c r="CN61" s="9">
        <v>0.84296181070249498</v>
      </c>
      <c r="CO61" s="9">
        <v>0.84602044860120318</v>
      </c>
      <c r="CP61" s="9">
        <v>1.630451958770234E-4</v>
      </c>
      <c r="CQ61" s="6">
        <v>5</v>
      </c>
      <c r="CR61" s="6"/>
      <c r="CS61" s="6"/>
      <c r="CT61" s="6"/>
      <c r="CU61" s="15">
        <v>54</v>
      </c>
      <c r="CV61" s="9">
        <v>0.2</v>
      </c>
      <c r="CW61" s="9">
        <v>3.1206057154633225E-3</v>
      </c>
      <c r="CX61" s="9">
        <v>0.84289984288573971</v>
      </c>
      <c r="CY61" s="9">
        <v>0.84602044860120307</v>
      </c>
      <c r="CZ61" s="9">
        <v>1.6634848157330868E-4</v>
      </c>
      <c r="DA61" s="6">
        <v>5</v>
      </c>
      <c r="DB61" s="6"/>
      <c r="DC61" s="6"/>
      <c r="DD61" s="6"/>
      <c r="DE61" s="15">
        <v>54</v>
      </c>
      <c r="DF61" s="9">
        <v>0.2</v>
      </c>
      <c r="DG61" s="9">
        <v>3.1849119403979356E-3</v>
      </c>
      <c r="DH61" s="9">
        <v>0.84283553666080524</v>
      </c>
      <c r="DI61" s="9">
        <v>0.84602044860120318</v>
      </c>
      <c r="DJ61" s="9">
        <v>1.6977641956001976E-4</v>
      </c>
      <c r="DK61" s="6">
        <v>5</v>
      </c>
      <c r="DL61" s="6"/>
      <c r="DM61" s="6"/>
      <c r="DN61" s="6"/>
      <c r="DO61" s="15">
        <v>54</v>
      </c>
      <c r="DP61" s="9">
        <v>0.2</v>
      </c>
      <c r="DQ61" s="9">
        <v>3.3083798922723929E-3</v>
      </c>
      <c r="DR61" s="9">
        <v>0.84271206870893078</v>
      </c>
      <c r="DS61" s="9">
        <v>0.84602044860120318</v>
      </c>
      <c r="DT61" s="9">
        <v>1.7635806049450512E-4</v>
      </c>
      <c r="DU61" s="6">
        <v>5</v>
      </c>
      <c r="DV61" s="6"/>
      <c r="DW61" s="6"/>
      <c r="DX61" s="6"/>
      <c r="DY61" s="15">
        <v>54</v>
      </c>
      <c r="DZ61" s="9">
        <v>0.2</v>
      </c>
      <c r="EA61" s="9">
        <v>3.3724522763890624E-3</v>
      </c>
      <c r="EB61" s="9">
        <v>0.84264799632481402</v>
      </c>
      <c r="EC61" s="9">
        <v>0.84602044860120307</v>
      </c>
      <c r="ED61" s="9">
        <v>1.7977353325217369E-4</v>
      </c>
      <c r="EE61" s="6">
        <v>5</v>
      </c>
      <c r="EF61" s="6"/>
      <c r="EG61" s="6"/>
      <c r="EH61" s="6"/>
      <c r="EI61" s="15">
        <v>54</v>
      </c>
      <c r="EJ61" s="9">
        <v>0.2</v>
      </c>
      <c r="EK61" s="9">
        <v>3.556835761337944E-3</v>
      </c>
      <c r="EL61" s="9">
        <v>0.84246361283986515</v>
      </c>
      <c r="EM61" s="9">
        <v>0.84602044860120307</v>
      </c>
      <c r="EN61" s="9">
        <v>1.8960236635225263E-4</v>
      </c>
      <c r="EO61" s="6">
        <v>5</v>
      </c>
      <c r="EP61" s="6"/>
      <c r="EQ61" s="6"/>
      <c r="ER61" s="6"/>
      <c r="ES61" s="15">
        <v>54</v>
      </c>
      <c r="ET61" s="9">
        <v>0.2</v>
      </c>
      <c r="EU61" s="9">
        <v>3.6121391147817114E-3</v>
      </c>
      <c r="EV61" s="9">
        <v>0.84240830948642142</v>
      </c>
      <c r="EW61" s="9">
        <v>0.84602044860120318</v>
      </c>
      <c r="EX61" s="9">
        <v>1.9255039302082418E-4</v>
      </c>
      <c r="EY61" s="6">
        <v>5</v>
      </c>
      <c r="EZ61" s="6"/>
      <c r="FA61" s="6"/>
      <c r="FB61" s="6"/>
      <c r="FC61" s="15">
        <v>54</v>
      </c>
      <c r="FD61" s="9">
        <v>0.2</v>
      </c>
      <c r="FE61" s="9">
        <v>3.6069946167869428E-3</v>
      </c>
      <c r="FF61" s="9">
        <v>0.84241345398441614</v>
      </c>
      <c r="FG61" s="9">
        <v>0.84602044860120307</v>
      </c>
      <c r="FH61" s="9">
        <v>1.9227615798188732E-4</v>
      </c>
      <c r="FI61" s="6">
        <v>5</v>
      </c>
      <c r="FJ61" s="6"/>
      <c r="FK61" s="6"/>
      <c r="FL61" s="6"/>
      <c r="FM61" s="15">
        <v>54</v>
      </c>
      <c r="FN61" s="9">
        <v>0.2</v>
      </c>
      <c r="FO61" s="9">
        <v>3.6991278990568975E-3</v>
      </c>
      <c r="FP61" s="9">
        <v>0.84232132070214616</v>
      </c>
      <c r="FQ61" s="9">
        <v>0.84602044860120307</v>
      </c>
      <c r="FR61" s="9">
        <v>1.9718745822466617E-4</v>
      </c>
      <c r="FS61" s="6">
        <v>5</v>
      </c>
      <c r="FT61" s="6"/>
      <c r="FU61" s="6"/>
      <c r="FV61" s="6"/>
      <c r="FW61" s="15">
        <v>54</v>
      </c>
      <c r="FX61" s="9">
        <v>0.2</v>
      </c>
      <c r="FY61" s="9">
        <v>3.865973322659976E-3</v>
      </c>
      <c r="FZ61" s="9">
        <v>0.84215447527854315</v>
      </c>
      <c r="GA61" s="9">
        <v>0.84602044860120307</v>
      </c>
      <c r="GB61" s="9">
        <v>2.0608139914655123E-4</v>
      </c>
      <c r="GC61" s="6">
        <v>5</v>
      </c>
      <c r="GD61" s="6"/>
      <c r="GE61" s="6"/>
      <c r="GF61" s="6"/>
      <c r="GG61" s="15">
        <v>54</v>
      </c>
      <c r="GH61" s="9">
        <v>0.2</v>
      </c>
      <c r="GI61" s="9">
        <v>3.7950026344139567E-3</v>
      </c>
      <c r="GJ61" s="9">
        <v>0.84222544596678917</v>
      </c>
      <c r="GK61" s="9">
        <v>0.84602044860120307</v>
      </c>
      <c r="GL61" s="9">
        <v>2.0229820213212634E-4</v>
      </c>
      <c r="GM61" s="6">
        <v>5</v>
      </c>
      <c r="GN61" s="6"/>
      <c r="GO61" s="6"/>
      <c r="GP61" s="6"/>
      <c r="GQ61" s="15">
        <v>54</v>
      </c>
      <c r="GR61" s="9">
        <v>0.2</v>
      </c>
      <c r="GS61" s="9">
        <v>4.0007825542047199E-3</v>
      </c>
      <c r="GT61" s="9">
        <v>0.84201966604699841</v>
      </c>
      <c r="GU61" s="9">
        <v>0.84602044860120318</v>
      </c>
      <c r="GV61" s="9">
        <v>2.1326760368960195E-4</v>
      </c>
      <c r="GW61" s="6">
        <v>5</v>
      </c>
      <c r="GX61" s="6"/>
      <c r="GY61" s="6"/>
      <c r="GZ61" s="6"/>
      <c r="HA61" s="15">
        <v>54</v>
      </c>
      <c r="HB61" s="9">
        <v>0.2</v>
      </c>
      <c r="HC61" s="9">
        <v>3.7484683116430916E-3</v>
      </c>
      <c r="HD61" s="9">
        <v>0.84227198028955996</v>
      </c>
      <c r="HE61" s="9">
        <v>0.84602044860120307</v>
      </c>
      <c r="HF61" s="9">
        <v>1.9981762155265177E-4</v>
      </c>
      <c r="HG61" s="6">
        <v>5</v>
      </c>
      <c r="HH61" s="6"/>
      <c r="HI61" s="6"/>
      <c r="HJ61" s="6"/>
      <c r="HK61" s="15">
        <v>54</v>
      </c>
      <c r="HL61" s="9">
        <v>0.2</v>
      </c>
      <c r="HM61" s="9">
        <v>3.4600256627091088E-3</v>
      </c>
      <c r="HN61" s="9">
        <v>0.84256042293849398</v>
      </c>
      <c r="HO61" s="9">
        <v>0.84602044860120307</v>
      </c>
      <c r="HP61" s="9">
        <v>1.8444176152862212E-4</v>
      </c>
      <c r="HQ61" s="6">
        <v>5</v>
      </c>
      <c r="HR61" s="6"/>
      <c r="HS61" s="6"/>
      <c r="HT61" s="6"/>
      <c r="HU61" s="15">
        <v>54</v>
      </c>
      <c r="HV61" s="9">
        <v>0.2</v>
      </c>
      <c r="HW61" s="9">
        <v>3.1432882748038946E-3</v>
      </c>
      <c r="HX61" s="9">
        <v>0.84287716032639914</v>
      </c>
      <c r="HY61" s="9">
        <v>0.84602044860120307</v>
      </c>
      <c r="HZ61" s="9">
        <v>1.6755760879043951E-4</v>
      </c>
      <c r="IA61" s="6">
        <v>5</v>
      </c>
      <c r="IB61" s="6"/>
      <c r="IC61" s="6"/>
      <c r="ID61" s="6"/>
      <c r="IE61" s="15">
        <v>54</v>
      </c>
      <c r="IF61" s="9">
        <v>0.2</v>
      </c>
      <c r="IG61" s="9">
        <v>2.8183664582706407E-3</v>
      </c>
      <c r="IH61" s="9">
        <v>0.84320208214293246</v>
      </c>
      <c r="II61" s="9">
        <v>0.84602044860120307</v>
      </c>
      <c r="IJ61" s="9">
        <v>1.5023717303576647E-4</v>
      </c>
      <c r="IK61" s="6">
        <v>5</v>
      </c>
      <c r="IL61" s="6"/>
      <c r="IM61" s="6"/>
      <c r="IN61" s="6"/>
      <c r="IO61" s="15">
        <v>54</v>
      </c>
      <c r="IP61" s="9">
        <v>0.2</v>
      </c>
      <c r="IQ61" s="9">
        <v>2.5425512135056356E-3</v>
      </c>
      <c r="IR61" s="9">
        <v>0.84347789738769741</v>
      </c>
      <c r="IS61" s="9">
        <v>0.84602044860120307</v>
      </c>
      <c r="IT61" s="9">
        <v>1.3553443538003637E-4</v>
      </c>
      <c r="IU61" s="6">
        <v>5</v>
      </c>
      <c r="IV61" s="6"/>
      <c r="IW61" s="6"/>
      <c r="IX61" s="6"/>
      <c r="IY61" s="15">
        <v>54</v>
      </c>
      <c r="IZ61" s="9">
        <v>0.2</v>
      </c>
      <c r="JA61" s="9">
        <v>2.3152579384640207E-3</v>
      </c>
      <c r="JB61" s="9">
        <v>0.84370519066273908</v>
      </c>
      <c r="JC61" s="9">
        <v>0.84602044860120307</v>
      </c>
      <c r="JD61" s="9">
        <v>1.234182327506429E-4</v>
      </c>
      <c r="JE61" s="6">
        <v>5</v>
      </c>
      <c r="JF61" s="6"/>
      <c r="JG61" s="6"/>
      <c r="JH61" s="6"/>
      <c r="JI61" s="15">
        <v>54</v>
      </c>
      <c r="JJ61" s="9">
        <v>0.2</v>
      </c>
      <c r="JK61" s="9">
        <v>2.3168948241896292E-3</v>
      </c>
      <c r="JL61" s="9">
        <v>0.84370355377701345</v>
      </c>
      <c r="JM61" s="9">
        <v>0.84602044860120307</v>
      </c>
      <c r="JN61" s="9">
        <v>1.2350548935394099E-4</v>
      </c>
      <c r="JO61" s="6">
        <v>5</v>
      </c>
      <c r="JP61" s="6"/>
      <c r="JQ61" s="6"/>
      <c r="JR61" s="6"/>
      <c r="JS61" s="15">
        <v>54</v>
      </c>
      <c r="JT61" s="9">
        <v>0.2</v>
      </c>
      <c r="JU61" s="9">
        <v>2.2177463173813526E-3</v>
      </c>
      <c r="JV61" s="9">
        <v>0.8438027022838217</v>
      </c>
      <c r="JW61" s="9">
        <v>0.84602044860120307</v>
      </c>
      <c r="JX61" s="9">
        <v>1.1822023223988457E-4</v>
      </c>
      <c r="JY61" s="6">
        <v>5</v>
      </c>
      <c r="JZ61" s="6"/>
      <c r="KA61" s="6"/>
      <c r="KB61" s="6"/>
      <c r="KC61" s="15">
        <v>54</v>
      </c>
      <c r="KD61" s="9">
        <v>0.2</v>
      </c>
      <c r="KE61" s="9">
        <v>2.2276845521439744E-3</v>
      </c>
      <c r="KF61" s="9">
        <v>0.84379276404905912</v>
      </c>
      <c r="KG61" s="9">
        <v>0.84602044860120307</v>
      </c>
      <c r="KH61" s="9">
        <v>1.1875000447419445E-4</v>
      </c>
      <c r="KI61" s="6">
        <v>5</v>
      </c>
      <c r="KJ61" s="6"/>
      <c r="KK61" s="6"/>
      <c r="KL61" s="6"/>
      <c r="KM61" s="15">
        <v>54</v>
      </c>
      <c r="KN61" s="9">
        <v>0.2</v>
      </c>
      <c r="KO61" s="9">
        <v>2.3718474164064803E-3</v>
      </c>
      <c r="KP61" s="9">
        <v>0.84364860118479656</v>
      </c>
      <c r="KQ61" s="9">
        <v>0.84602044860120307</v>
      </c>
      <c r="KR61" s="9">
        <v>1.2643481817894867E-4</v>
      </c>
      <c r="KS61" s="6">
        <v>5</v>
      </c>
      <c r="KT61" s="6"/>
      <c r="KU61" s="6"/>
      <c r="KV61" s="6"/>
      <c r="KW61" s="15">
        <v>54</v>
      </c>
      <c r="KX61" s="9">
        <v>0.2</v>
      </c>
      <c r="KY61" s="9">
        <v>2.4078589023698634E-3</v>
      </c>
      <c r="KZ61" s="9">
        <v>0.84361258969883324</v>
      </c>
      <c r="LA61" s="9">
        <v>0.84602044860120307</v>
      </c>
      <c r="LB61" s="9">
        <v>1.2835446345150686E-4</v>
      </c>
      <c r="LC61" s="6">
        <v>5</v>
      </c>
    </row>
    <row r="62" spans="1:315">
      <c r="A62" s="6">
        <v>55</v>
      </c>
      <c r="B62">
        <v>4.6962143759959579E-2</v>
      </c>
      <c r="C62">
        <f>1-Table4689[[#This Row],[qx (tau)]]</f>
        <v>0.95303785624004045</v>
      </c>
      <c r="D62" s="6"/>
      <c r="E62" s="6"/>
      <c r="F62" s="6"/>
      <c r="G62" s="6"/>
      <c r="H62" s="15">
        <f t="shared" si="4"/>
        <v>55</v>
      </c>
      <c r="I62" s="9">
        <f t="shared" si="12"/>
        <v>0.25</v>
      </c>
      <c r="J62" s="9" cm="1">
        <f t="array" ref="J62">VLOOKUP($G$13,'qx Malaria'!$B$62:$I$91,(N62),FALSE)/(1-nigeria!I62*INDEX($E$6:$G$11,N62,2))</f>
        <v>2.5142126688696602E-3</v>
      </c>
      <c r="K62" s="9">
        <f t="shared" si="11"/>
        <v>0.88087448087227893</v>
      </c>
      <c r="L62" s="9">
        <f t="shared" si="2"/>
        <v>0.88338869354114857</v>
      </c>
      <c r="M62" s="9">
        <f>(J62*Table4689[[#This Row],[qx (tau)]])/L62</f>
        <v>1.3365896310633363E-4</v>
      </c>
      <c r="N62" s="6">
        <f t="shared" si="3"/>
        <v>5</v>
      </c>
      <c r="P62" s="6"/>
      <c r="Q62" s="6"/>
      <c r="R62" s="6"/>
      <c r="S62" s="15">
        <v>55</v>
      </c>
      <c r="T62" s="9">
        <v>0.25</v>
      </c>
      <c r="U62" s="9">
        <v>2.7708347447152476E-3</v>
      </c>
      <c r="V62" s="9">
        <v>0.88061785879643351</v>
      </c>
      <c r="W62" s="9">
        <v>0.8833886935411488</v>
      </c>
      <c r="X62" s="9">
        <v>1.4730134149079088E-4</v>
      </c>
      <c r="Y62" s="6">
        <v>5</v>
      </c>
      <c r="Z62" s="6"/>
      <c r="AA62" s="6"/>
      <c r="AB62" s="6"/>
      <c r="AC62" s="15">
        <v>55</v>
      </c>
      <c r="AD62" s="9">
        <v>0.25</v>
      </c>
      <c r="AE62" s="9">
        <v>2.8195465469333207E-3</v>
      </c>
      <c r="AF62" s="9">
        <v>0.8805691469942154</v>
      </c>
      <c r="AG62" s="9">
        <v>0.88338869354114868</v>
      </c>
      <c r="AH62" s="9">
        <v>1.4989092711181775E-4</v>
      </c>
      <c r="AI62" s="6">
        <v>5</v>
      </c>
      <c r="AJ62" s="6"/>
      <c r="AK62" s="6"/>
      <c r="AL62" s="6"/>
      <c r="AM62" s="15">
        <v>55</v>
      </c>
      <c r="AN62" s="9">
        <v>0.25</v>
      </c>
      <c r="AO62" s="9">
        <v>2.8787576348425076E-3</v>
      </c>
      <c r="AP62" s="9">
        <v>0.88050993590630622</v>
      </c>
      <c r="AQ62" s="9">
        <v>0.88338869354114868</v>
      </c>
      <c r="AR62" s="9">
        <v>1.5303866903211357E-4</v>
      </c>
      <c r="AS62" s="6">
        <v>5</v>
      </c>
      <c r="AT62" s="6"/>
      <c r="AU62" s="6"/>
      <c r="AV62" s="6"/>
      <c r="AW62" s="15">
        <v>55</v>
      </c>
      <c r="AX62" s="9">
        <v>0.25</v>
      </c>
      <c r="AY62" s="9">
        <v>2.9362595367089538E-3</v>
      </c>
      <c r="AZ62" s="9">
        <v>0.88045243400443962</v>
      </c>
      <c r="BA62" s="9">
        <v>0.88338869354114857</v>
      </c>
      <c r="BB62" s="9">
        <v>1.5609554829903999E-4</v>
      </c>
      <c r="BC62" s="6">
        <v>5</v>
      </c>
      <c r="BD62" s="6"/>
      <c r="BE62" s="6"/>
      <c r="BF62" s="6"/>
      <c r="BG62" s="15">
        <v>55</v>
      </c>
      <c r="BH62" s="9">
        <v>0.25</v>
      </c>
      <c r="BI62" s="9">
        <v>2.9858259319483966E-3</v>
      </c>
      <c r="BJ62" s="9">
        <v>0.88040286760920028</v>
      </c>
      <c r="BK62" s="9">
        <v>0.88338869354114868</v>
      </c>
      <c r="BL62" s="9">
        <v>1.5873056524675152E-4</v>
      </c>
      <c r="BM62" s="6">
        <v>5</v>
      </c>
      <c r="BN62" s="6"/>
      <c r="BO62" s="6"/>
      <c r="BP62" s="6"/>
      <c r="BQ62" s="15">
        <v>55</v>
      </c>
      <c r="BR62" s="9">
        <v>0.25</v>
      </c>
      <c r="BS62" s="9">
        <v>3.0548037972446653E-3</v>
      </c>
      <c r="BT62" s="9">
        <v>0.88033388974390403</v>
      </c>
      <c r="BU62" s="9">
        <v>0.88338869354114868</v>
      </c>
      <c r="BV62" s="9">
        <v>1.6239752232915798E-4</v>
      </c>
      <c r="BW62" s="6">
        <v>5</v>
      </c>
      <c r="BX62" s="6"/>
      <c r="BY62" s="6"/>
      <c r="BZ62" s="6"/>
      <c r="CA62" s="15">
        <v>55</v>
      </c>
      <c r="CB62" s="9">
        <v>0.25</v>
      </c>
      <c r="CC62" s="9">
        <v>3.1173111725219921E-3</v>
      </c>
      <c r="CD62" s="9">
        <v>0.88027138236862668</v>
      </c>
      <c r="CE62" s="9">
        <v>0.88338869354114868</v>
      </c>
      <c r="CF62" s="9">
        <v>1.6572049936666613E-4</v>
      </c>
      <c r="CG62" s="6">
        <v>5</v>
      </c>
      <c r="CH62" s="6"/>
      <c r="CI62" s="6"/>
      <c r="CJ62" s="6"/>
      <c r="CK62" s="15">
        <v>55</v>
      </c>
      <c r="CL62" s="9">
        <v>0.25</v>
      </c>
      <c r="CM62" s="9">
        <v>3.1937362055759113E-3</v>
      </c>
      <c r="CN62" s="9">
        <v>0.88019495733557285</v>
      </c>
      <c r="CO62" s="9">
        <v>0.8833886935411488</v>
      </c>
      <c r="CP62" s="9">
        <v>1.6978335801018192E-4</v>
      </c>
      <c r="CQ62" s="6">
        <v>5</v>
      </c>
      <c r="CR62" s="6"/>
      <c r="CS62" s="6"/>
      <c r="CT62" s="6"/>
      <c r="CU62" s="15">
        <v>55</v>
      </c>
      <c r="CV62" s="9">
        <v>0.25</v>
      </c>
      <c r="CW62" s="9">
        <v>3.2584411057653313E-3</v>
      </c>
      <c r="CX62" s="9">
        <v>0.88013025243538334</v>
      </c>
      <c r="CY62" s="9">
        <v>0.88338869354114868</v>
      </c>
      <c r="CZ62" s="9">
        <v>1.73223158459165E-4</v>
      </c>
      <c r="DA62" s="6">
        <v>5</v>
      </c>
      <c r="DB62" s="6"/>
      <c r="DC62" s="6"/>
      <c r="DD62" s="6"/>
      <c r="DE62" s="15">
        <v>55</v>
      </c>
      <c r="DF62" s="9">
        <v>0.25</v>
      </c>
      <c r="DG62" s="9">
        <v>3.3255877003015221E-3</v>
      </c>
      <c r="DH62" s="9">
        <v>0.88006310584084724</v>
      </c>
      <c r="DI62" s="9">
        <v>0.8833886935411488</v>
      </c>
      <c r="DJ62" s="9">
        <v>1.7679276269867567E-4</v>
      </c>
      <c r="DK62" s="6">
        <v>5</v>
      </c>
      <c r="DL62" s="6"/>
      <c r="DM62" s="6"/>
      <c r="DN62" s="6"/>
      <c r="DO62" s="15">
        <v>55</v>
      </c>
      <c r="DP62" s="9">
        <v>0.25</v>
      </c>
      <c r="DQ62" s="9">
        <v>3.4545091618110083E-3</v>
      </c>
      <c r="DR62" s="9">
        <v>0.87993418437933768</v>
      </c>
      <c r="DS62" s="9">
        <v>0.88338869354114868</v>
      </c>
      <c r="DT62" s="9">
        <v>1.8364640283853625E-4</v>
      </c>
      <c r="DU62" s="6">
        <v>5</v>
      </c>
      <c r="DV62" s="6"/>
      <c r="DW62" s="6"/>
      <c r="DX62" s="6"/>
      <c r="DY62" s="15">
        <v>55</v>
      </c>
      <c r="DZ62" s="9">
        <v>0.25</v>
      </c>
      <c r="EA62" s="9">
        <v>3.5214115869125224E-3</v>
      </c>
      <c r="EB62" s="9">
        <v>0.87986728195423614</v>
      </c>
      <c r="EC62" s="9">
        <v>0.88338869354114868</v>
      </c>
      <c r="ED62" s="9">
        <v>1.8720302669899421E-4</v>
      </c>
      <c r="EE62" s="6">
        <v>5</v>
      </c>
      <c r="EF62" s="6"/>
      <c r="EG62" s="6"/>
      <c r="EH62" s="6"/>
      <c r="EI62" s="15">
        <v>55</v>
      </c>
      <c r="EJ62" s="9">
        <v>0.25</v>
      </c>
      <c r="EK62" s="9">
        <v>3.7139391861553818E-3</v>
      </c>
      <c r="EL62" s="9">
        <v>0.8796747543549932</v>
      </c>
      <c r="EM62" s="9">
        <v>0.88338869354114857</v>
      </c>
      <c r="EN62" s="9">
        <v>1.9743805558210037E-4</v>
      </c>
      <c r="EO62" s="6">
        <v>5</v>
      </c>
      <c r="EP62" s="6"/>
      <c r="EQ62" s="6"/>
      <c r="ER62" s="6"/>
      <c r="ES62" s="15">
        <v>55</v>
      </c>
      <c r="ET62" s="9">
        <v>0.25</v>
      </c>
      <c r="EU62" s="9">
        <v>3.7716852574565061E-3</v>
      </c>
      <c r="EV62" s="9">
        <v>0.87961700828369216</v>
      </c>
      <c r="EW62" s="9">
        <v>0.88338869354114868</v>
      </c>
      <c r="EX62" s="9">
        <v>2.0050791522807954E-4</v>
      </c>
      <c r="EY62" s="6">
        <v>5</v>
      </c>
      <c r="EZ62" s="6"/>
      <c r="FA62" s="6"/>
      <c r="FB62" s="6"/>
      <c r="FC62" s="15">
        <v>55</v>
      </c>
      <c r="FD62" s="9">
        <v>0.25</v>
      </c>
      <c r="FE62" s="9">
        <v>3.7663135298936111E-3</v>
      </c>
      <c r="FF62" s="9">
        <v>0.87962238001125503</v>
      </c>
      <c r="FG62" s="9">
        <v>0.88338869354114868</v>
      </c>
      <c r="FH62" s="9">
        <v>2.0022234688891872E-4</v>
      </c>
      <c r="FI62" s="6">
        <v>5</v>
      </c>
      <c r="FJ62" s="6"/>
      <c r="FK62" s="6"/>
      <c r="FL62" s="6"/>
      <c r="FM62" s="15">
        <v>55</v>
      </c>
      <c r="FN62" s="9">
        <v>0.25</v>
      </c>
      <c r="FO62" s="9">
        <v>3.8625162871563715E-3</v>
      </c>
      <c r="FP62" s="9">
        <v>0.87952617725399229</v>
      </c>
      <c r="FQ62" s="9">
        <v>0.88338869354114868</v>
      </c>
      <c r="FR62" s="9">
        <v>2.0533661623570859E-4</v>
      </c>
      <c r="FS62" s="6">
        <v>5</v>
      </c>
      <c r="FT62" s="6"/>
      <c r="FU62" s="6"/>
      <c r="FV62" s="6"/>
      <c r="FW62" s="15">
        <v>55</v>
      </c>
      <c r="FX62" s="9">
        <v>0.25</v>
      </c>
      <c r="FY62" s="9">
        <v>4.0367311787984517E-3</v>
      </c>
      <c r="FZ62" s="9">
        <v>0.87935196236235025</v>
      </c>
      <c r="GA62" s="9">
        <v>0.88338869354114868</v>
      </c>
      <c r="GB62" s="9">
        <v>2.1459811668985727E-4</v>
      </c>
      <c r="GC62" s="6">
        <v>5</v>
      </c>
      <c r="GD62" s="6"/>
      <c r="GE62" s="6"/>
      <c r="GF62" s="6"/>
      <c r="GG62" s="15">
        <v>55</v>
      </c>
      <c r="GH62" s="9">
        <v>0.25</v>
      </c>
      <c r="GI62" s="9">
        <v>3.9626257553739648E-3</v>
      </c>
      <c r="GJ62" s="9">
        <v>0.87942606778577481</v>
      </c>
      <c r="GK62" s="9">
        <v>0.8833886935411488</v>
      </c>
      <c r="GL62" s="9">
        <v>2.106585716473427E-4</v>
      </c>
      <c r="GM62" s="6">
        <v>5</v>
      </c>
      <c r="GN62" s="6"/>
      <c r="GO62" s="6"/>
      <c r="GP62" s="6"/>
      <c r="GQ62" s="15">
        <v>55</v>
      </c>
      <c r="GR62" s="9">
        <v>0.25</v>
      </c>
      <c r="GS62" s="9">
        <v>4.1774948578897752E-3</v>
      </c>
      <c r="GT62" s="9">
        <v>0.87921119868325892</v>
      </c>
      <c r="GU62" s="9">
        <v>0.88338869354114868</v>
      </c>
      <c r="GV62" s="9">
        <v>2.2208130521377697E-4</v>
      </c>
      <c r="GW62" s="6">
        <v>5</v>
      </c>
      <c r="GX62" s="6"/>
      <c r="GY62" s="6"/>
      <c r="GZ62" s="6"/>
      <c r="HA62" s="15">
        <v>55</v>
      </c>
      <c r="HB62" s="9">
        <v>0.25</v>
      </c>
      <c r="HC62" s="9">
        <v>3.9140360378732307E-3</v>
      </c>
      <c r="HD62" s="9">
        <v>0.87947465750327536</v>
      </c>
      <c r="HE62" s="9">
        <v>0.88338869354114857</v>
      </c>
      <c r="HF62" s="9">
        <v>2.0807547621584229E-4</v>
      </c>
      <c r="HG62" s="6">
        <v>5</v>
      </c>
      <c r="HH62" s="6"/>
      <c r="HI62" s="6"/>
      <c r="HJ62" s="6"/>
      <c r="HK62" s="15">
        <v>55</v>
      </c>
      <c r="HL62" s="9">
        <v>0.25</v>
      </c>
      <c r="HM62" s="9">
        <v>3.6128530401990807E-3</v>
      </c>
      <c r="HN62" s="9">
        <v>0.87977584050094959</v>
      </c>
      <c r="HO62" s="9">
        <v>0.88338869354114868</v>
      </c>
      <c r="HP62" s="9">
        <v>1.9206417865425519E-4</v>
      </c>
      <c r="HQ62" s="6">
        <v>5</v>
      </c>
      <c r="HR62" s="6"/>
      <c r="HS62" s="6"/>
      <c r="HT62" s="6"/>
      <c r="HU62" s="15">
        <v>55</v>
      </c>
      <c r="HV62" s="9">
        <v>0.25</v>
      </c>
      <c r="HW62" s="9">
        <v>3.2821255409290055E-3</v>
      </c>
      <c r="HX62" s="9">
        <v>0.88010656800021958</v>
      </c>
      <c r="HY62" s="9">
        <v>0.88338869354114857</v>
      </c>
      <c r="HZ62" s="9">
        <v>1.7448225522728335E-4</v>
      </c>
      <c r="IA62" s="6">
        <v>5</v>
      </c>
      <c r="IB62" s="6"/>
      <c r="IC62" s="6"/>
      <c r="ID62" s="6"/>
      <c r="IE62" s="15">
        <v>55</v>
      </c>
      <c r="IF62" s="9">
        <v>0.25</v>
      </c>
      <c r="IG62" s="9">
        <v>2.9428521114452351E-3</v>
      </c>
      <c r="IH62" s="9">
        <v>0.8804458414297035</v>
      </c>
      <c r="II62" s="9">
        <v>0.88338869354114868</v>
      </c>
      <c r="IJ62" s="9">
        <v>1.5644601853346469E-4</v>
      </c>
      <c r="IK62" s="6">
        <v>5</v>
      </c>
      <c r="IL62" s="6"/>
      <c r="IM62" s="6"/>
      <c r="IN62" s="6"/>
      <c r="IO62" s="15">
        <v>55</v>
      </c>
      <c r="IP62" s="9">
        <v>0.25</v>
      </c>
      <c r="IQ62" s="9">
        <v>2.6548542632436455E-3</v>
      </c>
      <c r="IR62" s="9">
        <v>0.88073383927790505</v>
      </c>
      <c r="IS62" s="9">
        <v>0.88338869354114868</v>
      </c>
      <c r="IT62" s="9">
        <v>1.4113566144072695E-4</v>
      </c>
      <c r="IU62" s="6">
        <v>5</v>
      </c>
      <c r="IV62" s="6"/>
      <c r="IW62" s="6"/>
      <c r="IX62" s="6"/>
      <c r="IY62" s="15">
        <v>55</v>
      </c>
      <c r="IZ62" s="9">
        <v>0.25</v>
      </c>
      <c r="JA62" s="9">
        <v>2.4175215727375459E-3</v>
      </c>
      <c r="JB62" s="9">
        <v>0.88097117196841113</v>
      </c>
      <c r="JC62" s="9">
        <v>0.88338869354114868</v>
      </c>
      <c r="JD62" s="9">
        <v>1.2851873300143821E-4</v>
      </c>
      <c r="JE62" s="6">
        <v>5</v>
      </c>
      <c r="JF62" s="6"/>
      <c r="JG62" s="6"/>
      <c r="JH62" s="6"/>
      <c r="JI62" s="15">
        <v>55</v>
      </c>
      <c r="JJ62" s="9">
        <v>0.25</v>
      </c>
      <c r="JK62" s="9">
        <v>2.4192307587802852E-3</v>
      </c>
      <c r="JL62" s="9">
        <v>0.88096946278236832</v>
      </c>
      <c r="JM62" s="9">
        <v>0.88338869354114857</v>
      </c>
      <c r="JN62" s="9">
        <v>1.2860959565480758E-4</v>
      </c>
      <c r="JO62" s="6">
        <v>5</v>
      </c>
      <c r="JP62" s="6"/>
      <c r="JQ62" s="6"/>
      <c r="JR62" s="6"/>
      <c r="JS62" s="15">
        <v>55</v>
      </c>
      <c r="JT62" s="9">
        <v>0.25</v>
      </c>
      <c r="JU62" s="9">
        <v>2.3157029184772129E-3</v>
      </c>
      <c r="JV62" s="9">
        <v>0.88107299062267141</v>
      </c>
      <c r="JW62" s="9">
        <v>0.88338869354114857</v>
      </c>
      <c r="JX62" s="9">
        <v>1.231059149364347E-4</v>
      </c>
      <c r="JY62" s="6">
        <v>5</v>
      </c>
      <c r="JZ62" s="6"/>
      <c r="KA62" s="6"/>
      <c r="KB62" s="6"/>
      <c r="KC62" s="15">
        <v>55</v>
      </c>
      <c r="KD62" s="9">
        <v>0.25</v>
      </c>
      <c r="KE62" s="9">
        <v>2.3260801194509876E-3</v>
      </c>
      <c r="KF62" s="9">
        <v>0.88106261342169767</v>
      </c>
      <c r="KG62" s="9">
        <v>0.88338869354114868</v>
      </c>
      <c r="KH62" s="9">
        <v>1.2365758104617726E-4</v>
      </c>
      <c r="KI62" s="6">
        <v>5</v>
      </c>
      <c r="KJ62" s="6"/>
      <c r="KK62" s="6"/>
      <c r="KL62" s="6"/>
      <c r="KM62" s="15">
        <v>55</v>
      </c>
      <c r="KN62" s="9">
        <v>0.25</v>
      </c>
      <c r="KO62" s="9">
        <v>2.4766105759293938E-3</v>
      </c>
      <c r="KP62" s="9">
        <v>0.88091208296521928</v>
      </c>
      <c r="KQ62" s="9">
        <v>0.88338869354114868</v>
      </c>
      <c r="KR62" s="9">
        <v>1.3165998473220762E-4</v>
      </c>
      <c r="KS62" s="6">
        <v>5</v>
      </c>
      <c r="KT62" s="6"/>
      <c r="KU62" s="6"/>
      <c r="KV62" s="6"/>
      <c r="KW62" s="15">
        <v>55</v>
      </c>
      <c r="KX62" s="9">
        <v>0.25</v>
      </c>
      <c r="KY62" s="9">
        <v>2.5142126688696602E-3</v>
      </c>
      <c r="KZ62" s="9">
        <v>0.88087448087227893</v>
      </c>
      <c r="LA62" s="9">
        <v>0.88338869354114857</v>
      </c>
      <c r="LB62" s="9">
        <v>1.3365896310633363E-4</v>
      </c>
      <c r="LC62" s="6">
        <v>5</v>
      </c>
    </row>
    <row r="63" spans="1:315">
      <c r="A63" s="6">
        <v>56</v>
      </c>
      <c r="B63">
        <v>4.9019800024433645E-2</v>
      </c>
      <c r="C63">
        <f>1-Table4689[[#This Row],[qx (tau)]]</f>
        <v>0.95098019997556638</v>
      </c>
      <c r="D63" s="6"/>
      <c r="E63" s="6"/>
      <c r="F63" s="6"/>
      <c r="G63" s="6"/>
      <c r="H63" s="15">
        <f t="shared" si="4"/>
        <v>56</v>
      </c>
      <c r="I63" s="9">
        <f t="shared" si="12"/>
        <v>0.3</v>
      </c>
      <c r="J63" s="9" cm="1">
        <f t="array" ref="J63">VLOOKUP($G$13,'qx Malaria'!$B$62:$I$91,(N63),FALSE)/(1-nigeria!I63*INDEX($E$6:$G$11,N63,2))</f>
        <v>2.6303957626843556E-3</v>
      </c>
      <c r="K63" s="9">
        <f t="shared" si="11"/>
        <v>0.92158015534339133</v>
      </c>
      <c r="L63" s="9">
        <f t="shared" si="2"/>
        <v>0.92421055110607564</v>
      </c>
      <c r="M63" s="9">
        <f>(J63*Table4689[[#This Row],[qx (tau)]])/L63</f>
        <v>1.3951525885263946E-4</v>
      </c>
      <c r="N63" s="6">
        <f t="shared" si="3"/>
        <v>5</v>
      </c>
      <c r="P63" s="6"/>
      <c r="Q63" s="6"/>
      <c r="R63" s="6"/>
      <c r="S63" s="15">
        <v>56</v>
      </c>
      <c r="T63" s="9">
        <v>0.3</v>
      </c>
      <c r="U63" s="9">
        <v>2.898876480037105E-3</v>
      </c>
      <c r="V63" s="9">
        <v>0.92131167462603869</v>
      </c>
      <c r="W63" s="9">
        <v>0.92421055110607575</v>
      </c>
      <c r="X63" s="9">
        <v>1.5375538093228639E-4</v>
      </c>
      <c r="Y63" s="6">
        <v>5</v>
      </c>
      <c r="Z63" s="6"/>
      <c r="AA63" s="6"/>
      <c r="AB63" s="6"/>
      <c r="AC63" s="15">
        <v>56</v>
      </c>
      <c r="AD63" s="9">
        <v>0.3</v>
      </c>
      <c r="AE63" s="9">
        <v>2.9498392803338444E-3</v>
      </c>
      <c r="AF63" s="9">
        <v>0.92126071182574198</v>
      </c>
      <c r="AG63" s="9">
        <v>0.92421055110607586</v>
      </c>
      <c r="AH63" s="9">
        <v>1.5645842979516888E-4</v>
      </c>
      <c r="AI63" s="6">
        <v>5</v>
      </c>
      <c r="AJ63" s="6"/>
      <c r="AK63" s="6"/>
      <c r="AL63" s="6"/>
      <c r="AM63" s="15">
        <v>56</v>
      </c>
      <c r="AN63" s="9">
        <v>0.3</v>
      </c>
      <c r="AO63" s="9">
        <v>3.0117865438524381E-3</v>
      </c>
      <c r="AP63" s="9">
        <v>0.92119876456222338</v>
      </c>
      <c r="AQ63" s="9">
        <v>0.92421055110607586</v>
      </c>
      <c r="AR63" s="9">
        <v>1.597440906936602E-4</v>
      </c>
      <c r="AS63" s="6">
        <v>5</v>
      </c>
      <c r="AT63" s="6"/>
      <c r="AU63" s="6"/>
      <c r="AV63" s="6"/>
      <c r="AW63" s="15">
        <v>56</v>
      </c>
      <c r="AX63" s="9">
        <v>0.3</v>
      </c>
      <c r="AY63" s="9">
        <v>3.0719456389395666E-3</v>
      </c>
      <c r="AZ63" s="9">
        <v>0.92113860546713611</v>
      </c>
      <c r="BA63" s="9">
        <v>0.92421055110607564</v>
      </c>
      <c r="BB63" s="9">
        <v>1.6293490777240127E-4</v>
      </c>
      <c r="BC63" s="6">
        <v>5</v>
      </c>
      <c r="BD63" s="6"/>
      <c r="BE63" s="6"/>
      <c r="BF63" s="6"/>
      <c r="BG63" s="15">
        <v>56</v>
      </c>
      <c r="BH63" s="9">
        <v>0.3</v>
      </c>
      <c r="BI63" s="9">
        <v>3.1238025234520388E-3</v>
      </c>
      <c r="BJ63" s="9">
        <v>0.92108674858262374</v>
      </c>
      <c r="BK63" s="9">
        <v>0.92421055110607575</v>
      </c>
      <c r="BL63" s="9">
        <v>1.6568537854515897E-4</v>
      </c>
      <c r="BM63" s="6">
        <v>5</v>
      </c>
      <c r="BN63" s="6"/>
      <c r="BO63" s="6"/>
      <c r="BP63" s="6"/>
      <c r="BQ63" s="15">
        <v>56</v>
      </c>
      <c r="BR63" s="9">
        <v>0.3</v>
      </c>
      <c r="BS63" s="9">
        <v>3.1959678922932866E-3</v>
      </c>
      <c r="BT63" s="9">
        <v>0.92101458321378249</v>
      </c>
      <c r="BU63" s="9">
        <v>0.92421055110607575</v>
      </c>
      <c r="BV63" s="9">
        <v>1.6951300412793748E-4</v>
      </c>
      <c r="BW63" s="6">
        <v>5</v>
      </c>
      <c r="BX63" s="6"/>
      <c r="BY63" s="6"/>
      <c r="BZ63" s="6"/>
      <c r="CA63" s="15">
        <v>56</v>
      </c>
      <c r="CB63" s="9">
        <v>0.3</v>
      </c>
      <c r="CC63" s="9">
        <v>3.2613637663582761E-3</v>
      </c>
      <c r="CD63" s="9">
        <v>0.92094918733971742</v>
      </c>
      <c r="CE63" s="9">
        <v>0.92421055110607575</v>
      </c>
      <c r="CF63" s="9">
        <v>1.7298157810737575E-4</v>
      </c>
      <c r="CG63" s="6">
        <v>5</v>
      </c>
      <c r="CH63" s="6"/>
      <c r="CI63" s="6"/>
      <c r="CJ63" s="6"/>
      <c r="CK63" s="15">
        <v>56</v>
      </c>
      <c r="CL63" s="9">
        <v>0.3</v>
      </c>
      <c r="CM63" s="9">
        <v>3.3413204405080485E-3</v>
      </c>
      <c r="CN63" s="9">
        <v>0.92086923066556781</v>
      </c>
      <c r="CO63" s="9">
        <v>0.92421055110607586</v>
      </c>
      <c r="CP63" s="9">
        <v>1.772224517619233E-4</v>
      </c>
      <c r="CQ63" s="6">
        <v>5</v>
      </c>
      <c r="CR63" s="6"/>
      <c r="CS63" s="6"/>
      <c r="CT63" s="6"/>
      <c r="CU63" s="15">
        <v>56</v>
      </c>
      <c r="CV63" s="9">
        <v>0.3</v>
      </c>
      <c r="CW63" s="9">
        <v>3.4090153882706349E-3</v>
      </c>
      <c r="CX63" s="9">
        <v>0.9208015357178051</v>
      </c>
      <c r="CY63" s="9">
        <v>0.92421055110607575</v>
      </c>
      <c r="CZ63" s="9">
        <v>1.8081296779532617E-4</v>
      </c>
      <c r="DA63" s="6">
        <v>5</v>
      </c>
      <c r="DB63" s="6"/>
      <c r="DC63" s="6"/>
      <c r="DD63" s="6"/>
      <c r="DE63" s="15">
        <v>56</v>
      </c>
      <c r="DF63" s="9">
        <v>0.3</v>
      </c>
      <c r="DG63" s="9">
        <v>3.4792648623638849E-3</v>
      </c>
      <c r="DH63" s="9">
        <v>0.92073128624371192</v>
      </c>
      <c r="DI63" s="9">
        <v>0.92421055110607586</v>
      </c>
      <c r="DJ63" s="9">
        <v>1.8453897499980083E-4</v>
      </c>
      <c r="DK63" s="6">
        <v>5</v>
      </c>
      <c r="DL63" s="6"/>
      <c r="DM63" s="6"/>
      <c r="DN63" s="6"/>
      <c r="DO63" s="15">
        <v>56</v>
      </c>
      <c r="DP63" s="9">
        <v>0.3</v>
      </c>
      <c r="DQ63" s="9">
        <v>3.6141438526229252E-3</v>
      </c>
      <c r="DR63" s="9">
        <v>0.92059640725345282</v>
      </c>
      <c r="DS63" s="9">
        <v>0.92421055110607575</v>
      </c>
      <c r="DT63" s="9">
        <v>1.9169290883239224E-4</v>
      </c>
      <c r="DU63" s="6">
        <v>5</v>
      </c>
      <c r="DV63" s="6"/>
      <c r="DW63" s="6"/>
      <c r="DX63" s="6"/>
      <c r="DY63" s="15">
        <v>56</v>
      </c>
      <c r="DZ63" s="9">
        <v>0.3</v>
      </c>
      <c r="EA63" s="9">
        <v>3.6841378740831094E-3</v>
      </c>
      <c r="EB63" s="9">
        <v>0.92052641323199269</v>
      </c>
      <c r="EC63" s="9">
        <v>0.92421055110607575</v>
      </c>
      <c r="ED63" s="9">
        <v>1.9540536691975977E-4</v>
      </c>
      <c r="EE63" s="6">
        <v>5</v>
      </c>
      <c r="EF63" s="6"/>
      <c r="EG63" s="6"/>
      <c r="EH63" s="6"/>
      <c r="EI63" s="15">
        <v>56</v>
      </c>
      <c r="EJ63" s="9">
        <v>0.3</v>
      </c>
      <c r="EK63" s="9">
        <v>3.8855622752559378E-3</v>
      </c>
      <c r="EL63" s="9">
        <v>0.92032498883081981</v>
      </c>
      <c r="EM63" s="9">
        <v>0.92421055110607575</v>
      </c>
      <c r="EN63" s="9">
        <v>2.0608884575877174E-4</v>
      </c>
      <c r="EO63" s="6">
        <v>5</v>
      </c>
      <c r="EP63" s="6"/>
      <c r="EQ63" s="6"/>
      <c r="ER63" s="6"/>
      <c r="ES63" s="15">
        <v>56</v>
      </c>
      <c r="ET63" s="9">
        <v>0.3</v>
      </c>
      <c r="EU63" s="9">
        <v>3.9459768229761329E-3</v>
      </c>
      <c r="EV63" s="9">
        <v>0.9202645742830996</v>
      </c>
      <c r="EW63" s="9">
        <v>0.92421055110607575</v>
      </c>
      <c r="EX63" s="9">
        <v>2.0929321195461994E-4</v>
      </c>
      <c r="EY63" s="6">
        <v>5</v>
      </c>
      <c r="EZ63" s="6"/>
      <c r="FA63" s="6"/>
      <c r="FB63" s="6"/>
      <c r="FC63" s="15">
        <v>56</v>
      </c>
      <c r="FD63" s="9">
        <v>0.3</v>
      </c>
      <c r="FE63" s="9">
        <v>3.9403568650486732E-3</v>
      </c>
      <c r="FF63" s="9">
        <v>0.92027019424102707</v>
      </c>
      <c r="FG63" s="9">
        <v>0.92421055110607575</v>
      </c>
      <c r="FH63" s="9">
        <v>2.0899513137826202E-4</v>
      </c>
      <c r="FI63" s="6">
        <v>5</v>
      </c>
      <c r="FJ63" s="6"/>
      <c r="FK63" s="6"/>
      <c r="FL63" s="6"/>
      <c r="FM63" s="15">
        <v>56</v>
      </c>
      <c r="FN63" s="9">
        <v>0.3</v>
      </c>
      <c r="FO63" s="9">
        <v>4.0410052024768203E-3</v>
      </c>
      <c r="FP63" s="9">
        <v>0.9201695459035989</v>
      </c>
      <c r="FQ63" s="9">
        <v>0.92421055110607575</v>
      </c>
      <c r="FR63" s="9">
        <v>2.1433348351849118E-4</v>
      </c>
      <c r="FS63" s="6">
        <v>5</v>
      </c>
      <c r="FT63" s="6"/>
      <c r="FU63" s="6"/>
      <c r="FV63" s="6"/>
      <c r="FW63" s="15">
        <v>56</v>
      </c>
      <c r="FX63" s="9">
        <v>0.3</v>
      </c>
      <c r="FY63" s="9">
        <v>4.2232706561696719E-3</v>
      </c>
      <c r="FZ63" s="9">
        <v>0.91998728044990608</v>
      </c>
      <c r="GA63" s="9">
        <v>0.92421055110607575</v>
      </c>
      <c r="GB63" s="9">
        <v>2.2400077857446461E-4</v>
      </c>
      <c r="GC63" s="6">
        <v>5</v>
      </c>
      <c r="GD63" s="6"/>
      <c r="GE63" s="6"/>
      <c r="GF63" s="6"/>
      <c r="GG63" s="15">
        <v>56</v>
      </c>
      <c r="GH63" s="9">
        <v>0.3</v>
      </c>
      <c r="GI63" s="9">
        <v>4.1457407820340297E-3</v>
      </c>
      <c r="GJ63" s="9">
        <v>0.92006481032404175</v>
      </c>
      <c r="GK63" s="9">
        <v>0.92421055110607575</v>
      </c>
      <c r="GL63" s="9">
        <v>2.1988862153243525E-4</v>
      </c>
      <c r="GM63" s="6">
        <v>5</v>
      </c>
      <c r="GN63" s="6"/>
      <c r="GO63" s="6"/>
      <c r="GP63" s="6"/>
      <c r="GQ63" s="15">
        <v>56</v>
      </c>
      <c r="GR63" s="9">
        <v>0.3</v>
      </c>
      <c r="GS63" s="9">
        <v>4.3705390991324311E-3</v>
      </c>
      <c r="GT63" s="9">
        <v>0.91984001200694332</v>
      </c>
      <c r="GU63" s="9">
        <v>0.92421055110607575</v>
      </c>
      <c r="GV63" s="9">
        <v>2.3181184458675427E-4</v>
      </c>
      <c r="GW63" s="6">
        <v>5</v>
      </c>
      <c r="GX63" s="6"/>
      <c r="GY63" s="6"/>
      <c r="GZ63" s="6"/>
      <c r="HA63" s="15">
        <v>56</v>
      </c>
      <c r="HB63" s="9">
        <v>0.3</v>
      </c>
      <c r="HC63" s="9">
        <v>4.0949057080538242E-3</v>
      </c>
      <c r="HD63" s="9">
        <v>0.92011564539802193</v>
      </c>
      <c r="HE63" s="9">
        <v>0.92421055110607575</v>
      </c>
      <c r="HF63" s="9">
        <v>2.1719234722810632E-4</v>
      </c>
      <c r="HG63" s="6">
        <v>5</v>
      </c>
      <c r="HH63" s="6"/>
      <c r="HI63" s="6"/>
      <c r="HJ63" s="6"/>
      <c r="HK63" s="15">
        <v>56</v>
      </c>
      <c r="HL63" s="9">
        <v>0.3</v>
      </c>
      <c r="HM63" s="9">
        <v>3.779804885166463E-3</v>
      </c>
      <c r="HN63" s="9">
        <v>0.92043074622090926</v>
      </c>
      <c r="HO63" s="9">
        <v>0.92421055110607575</v>
      </c>
      <c r="HP63" s="9">
        <v>2.0047951127639895E-4</v>
      </c>
      <c r="HQ63" s="6">
        <v>5</v>
      </c>
      <c r="HR63" s="6"/>
      <c r="HS63" s="6"/>
      <c r="HT63" s="6"/>
      <c r="HU63" s="15">
        <v>56</v>
      </c>
      <c r="HV63" s="9">
        <v>0.3</v>
      </c>
      <c r="HW63" s="9">
        <v>3.4337942936780719E-3</v>
      </c>
      <c r="HX63" s="9">
        <v>0.92077675681239768</v>
      </c>
      <c r="HY63" s="9">
        <v>0.92421055110607575</v>
      </c>
      <c r="HZ63" s="9">
        <v>1.8212723215472269E-4</v>
      </c>
      <c r="IA63" s="6">
        <v>5</v>
      </c>
      <c r="IB63" s="6"/>
      <c r="IC63" s="6"/>
      <c r="ID63" s="6"/>
      <c r="IE63" s="15">
        <v>56</v>
      </c>
      <c r="IF63" s="9">
        <v>0.3</v>
      </c>
      <c r="IG63" s="9">
        <v>3.0788428600323592E-3</v>
      </c>
      <c r="IH63" s="9">
        <v>0.9211317082460434</v>
      </c>
      <c r="II63" s="9">
        <v>0.92421055110607575</v>
      </c>
      <c r="IJ63" s="9">
        <v>1.6330073393429519E-4</v>
      </c>
      <c r="IK63" s="6">
        <v>5</v>
      </c>
      <c r="IL63" s="6"/>
      <c r="IM63" s="6"/>
      <c r="IN63" s="6"/>
      <c r="IO63" s="15">
        <v>56</v>
      </c>
      <c r="IP63" s="9">
        <v>0.3</v>
      </c>
      <c r="IQ63" s="9">
        <v>2.7775364793305819E-3</v>
      </c>
      <c r="IR63" s="9">
        <v>0.92143301462674509</v>
      </c>
      <c r="IS63" s="9">
        <v>0.92421055110607564</v>
      </c>
      <c r="IT63" s="9">
        <v>1.4731955030637559E-4</v>
      </c>
      <c r="IU63" s="6">
        <v>5</v>
      </c>
      <c r="IV63" s="6"/>
      <c r="IW63" s="6"/>
      <c r="IX63" s="6"/>
      <c r="IY63" s="15">
        <v>56</v>
      </c>
      <c r="IZ63" s="9">
        <v>0.3</v>
      </c>
      <c r="JA63" s="9">
        <v>2.5292365199900755E-3</v>
      </c>
      <c r="JB63" s="9">
        <v>0.92168131458608571</v>
      </c>
      <c r="JC63" s="9">
        <v>0.92421055110607575</v>
      </c>
      <c r="JD63" s="9">
        <v>1.3414980847819592E-4</v>
      </c>
      <c r="JE63" s="6">
        <v>5</v>
      </c>
      <c r="JF63" s="6"/>
      <c r="JG63" s="6"/>
      <c r="JH63" s="6"/>
      <c r="JI63" s="15">
        <v>56</v>
      </c>
      <c r="JJ63" s="9">
        <v>0.3</v>
      </c>
      <c r="JK63" s="9">
        <v>2.53102468842154E-3</v>
      </c>
      <c r="JL63" s="9">
        <v>0.92167952641765416</v>
      </c>
      <c r="JM63" s="9">
        <v>0.92421055110607575</v>
      </c>
      <c r="JN63" s="9">
        <v>1.3424465229794618E-4</v>
      </c>
      <c r="JO63" s="6">
        <v>5</v>
      </c>
      <c r="JP63" s="6"/>
      <c r="JQ63" s="6"/>
      <c r="JR63" s="6"/>
      <c r="JS63" s="15">
        <v>56</v>
      </c>
      <c r="JT63" s="9">
        <v>0.3</v>
      </c>
      <c r="JU63" s="9">
        <v>2.4227127720014017E-3</v>
      </c>
      <c r="JV63" s="9">
        <v>0.92178783833407429</v>
      </c>
      <c r="JW63" s="9">
        <v>0.92421055110607575</v>
      </c>
      <c r="JX63" s="9">
        <v>1.2849982664450159E-4</v>
      </c>
      <c r="JY63" s="6">
        <v>5</v>
      </c>
      <c r="JZ63" s="6"/>
      <c r="KA63" s="6"/>
      <c r="KB63" s="6"/>
      <c r="KC63" s="15">
        <v>56</v>
      </c>
      <c r="KD63" s="9">
        <v>0.3</v>
      </c>
      <c r="KE63" s="9">
        <v>2.4335695089067219E-3</v>
      </c>
      <c r="KF63" s="9">
        <v>0.92177698159716903</v>
      </c>
      <c r="KG63" s="9">
        <v>0.92421055110607575</v>
      </c>
      <c r="KH63" s="9">
        <v>1.2907566412155675E-4</v>
      </c>
      <c r="KI63" s="6">
        <v>5</v>
      </c>
      <c r="KJ63" s="6"/>
      <c r="KK63" s="6"/>
      <c r="KL63" s="6"/>
      <c r="KM63" s="15">
        <v>56</v>
      </c>
      <c r="KN63" s="9">
        <v>0.3</v>
      </c>
      <c r="KO63" s="9">
        <v>2.591056057192136E-3</v>
      </c>
      <c r="KP63" s="9">
        <v>0.92161949504888352</v>
      </c>
      <c r="KQ63" s="9">
        <v>0.92421055110607564</v>
      </c>
      <c r="KR63" s="9">
        <v>1.3742869481813368E-4</v>
      </c>
      <c r="KS63" s="6">
        <v>5</v>
      </c>
      <c r="KT63" s="6"/>
      <c r="KU63" s="6"/>
      <c r="KV63" s="6"/>
      <c r="KW63" s="15">
        <v>56</v>
      </c>
      <c r="KX63" s="9">
        <v>0.3</v>
      </c>
      <c r="KY63" s="9">
        <v>2.6303957626843556E-3</v>
      </c>
      <c r="KZ63" s="9">
        <v>0.92158015534339133</v>
      </c>
      <c r="LA63" s="9">
        <v>0.92421055110607564</v>
      </c>
      <c r="LB63" s="9">
        <v>1.3951525885263946E-4</v>
      </c>
      <c r="LC63" s="6">
        <v>5</v>
      </c>
    </row>
    <row r="64" spans="1:315">
      <c r="A64" s="6">
        <v>57</v>
      </c>
      <c r="B64">
        <v>5.1290938464918452E-2</v>
      </c>
      <c r="C64">
        <f>1-Table4689[[#This Row],[qx (tau)]]</f>
        <v>0.9487090615350815</v>
      </c>
      <c r="D64" s="6"/>
      <c r="E64" s="6"/>
      <c r="F64" s="6"/>
      <c r="G64" s="6"/>
      <c r="H64" s="15">
        <f t="shared" si="4"/>
        <v>57</v>
      </c>
      <c r="I64" s="9">
        <f t="shared" si="12"/>
        <v>0.35</v>
      </c>
      <c r="J64" s="9" cm="1">
        <f t="array" ref="J64">VLOOKUP($G$13,'qx Malaria'!$B$62:$I$91,(N64),FALSE)/(1-nigeria!I64*INDEX($E$6:$G$11,N64,2))</f>
        <v>2.7578368588429504E-3</v>
      </c>
      <c r="K64" s="9">
        <f t="shared" si="11"/>
        <v>0.96623016081447421</v>
      </c>
      <c r="L64" s="9">
        <f t="shared" si="2"/>
        <v>0.96898799767331711</v>
      </c>
      <c r="M64" s="9">
        <f>(J64*Table4689[[#This Row],[qx (tau)]])/L64</f>
        <v>1.4597914624623313E-4</v>
      </c>
      <c r="N64" s="6">
        <f t="shared" si="3"/>
        <v>5</v>
      </c>
      <c r="P64" s="6"/>
      <c r="Q64" s="6"/>
      <c r="R64" s="6"/>
      <c r="S64" s="15">
        <v>57</v>
      </c>
      <c r="T64" s="9">
        <v>0.35</v>
      </c>
      <c r="U64" s="9">
        <v>3.0393253058317764E-3</v>
      </c>
      <c r="V64" s="9">
        <v>0.96594867236748549</v>
      </c>
      <c r="W64" s="9">
        <v>0.96898799767331723</v>
      </c>
      <c r="X64" s="9">
        <v>1.608790280277997E-4</v>
      </c>
      <c r="Y64" s="6">
        <v>5</v>
      </c>
      <c r="Z64" s="6"/>
      <c r="AA64" s="6"/>
      <c r="AB64" s="6"/>
      <c r="AC64" s="15">
        <v>57</v>
      </c>
      <c r="AD64" s="9">
        <v>0.35</v>
      </c>
      <c r="AE64" s="9">
        <v>3.092757223219284E-3</v>
      </c>
      <c r="AF64" s="9">
        <v>0.965895240450098</v>
      </c>
      <c r="AG64" s="9">
        <v>0.96898799767331734</v>
      </c>
      <c r="AH64" s="9">
        <v>1.6370731196254992E-4</v>
      </c>
      <c r="AI64" s="6">
        <v>5</v>
      </c>
      <c r="AJ64" s="6"/>
      <c r="AK64" s="6"/>
      <c r="AL64" s="6"/>
      <c r="AM64" s="15">
        <v>57</v>
      </c>
      <c r="AN64" s="9">
        <v>0.35</v>
      </c>
      <c r="AO64" s="9">
        <v>3.157705794479789E-3</v>
      </c>
      <c r="AP64" s="9">
        <v>0.96583029187883751</v>
      </c>
      <c r="AQ64" s="9">
        <v>0.96898799767331734</v>
      </c>
      <c r="AR64" s="9">
        <v>1.6714520095591806E-4</v>
      </c>
      <c r="AS64" s="6">
        <v>5</v>
      </c>
      <c r="AT64" s="6"/>
      <c r="AU64" s="6"/>
      <c r="AV64" s="6"/>
      <c r="AW64" s="15">
        <v>57</v>
      </c>
      <c r="AX64" s="9">
        <v>0.35</v>
      </c>
      <c r="AY64" s="9">
        <v>3.2207795616214334E-3</v>
      </c>
      <c r="AZ64" s="9">
        <v>0.96576721811169575</v>
      </c>
      <c r="BA64" s="9">
        <v>0.96898799767331723</v>
      </c>
      <c r="BB64" s="9">
        <v>1.7048385191648793E-4</v>
      </c>
      <c r="BC64" s="6">
        <v>5</v>
      </c>
      <c r="BD64" s="6"/>
      <c r="BE64" s="6"/>
      <c r="BF64" s="6"/>
      <c r="BG64" s="15">
        <v>57</v>
      </c>
      <c r="BH64" s="9">
        <v>0.35</v>
      </c>
      <c r="BI64" s="9">
        <v>3.2751488810683709E-3</v>
      </c>
      <c r="BJ64" s="9">
        <v>0.96571284879224895</v>
      </c>
      <c r="BK64" s="9">
        <v>0.96898799767331734</v>
      </c>
      <c r="BL64" s="9">
        <v>1.7336175486763728E-4</v>
      </c>
      <c r="BM64" s="6">
        <v>5</v>
      </c>
      <c r="BN64" s="6"/>
      <c r="BO64" s="6"/>
      <c r="BP64" s="6"/>
      <c r="BQ64" s="15">
        <v>57</v>
      </c>
      <c r="BR64" s="9">
        <v>0.35</v>
      </c>
      <c r="BS64" s="9">
        <v>3.3508106187223612E-3</v>
      </c>
      <c r="BT64" s="9">
        <v>0.96563718705459489</v>
      </c>
      <c r="BU64" s="9">
        <v>0.96898799767331723</v>
      </c>
      <c r="BV64" s="9">
        <v>1.7736671833413833E-4</v>
      </c>
      <c r="BW64" s="6">
        <v>5</v>
      </c>
      <c r="BX64" s="6"/>
      <c r="BY64" s="6"/>
      <c r="BZ64" s="6"/>
      <c r="CA64" s="15">
        <v>57</v>
      </c>
      <c r="CB64" s="9">
        <v>0.35</v>
      </c>
      <c r="CC64" s="9">
        <v>3.4193748836406669E-3</v>
      </c>
      <c r="CD64" s="9">
        <v>0.96556862278967659</v>
      </c>
      <c r="CE64" s="9">
        <v>0.96898799767331723</v>
      </c>
      <c r="CF64" s="9">
        <v>1.8099599496218879E-4</v>
      </c>
      <c r="CG64" s="6">
        <v>5</v>
      </c>
      <c r="CH64" s="6"/>
      <c r="CI64" s="6"/>
      <c r="CJ64" s="6"/>
      <c r="CK64" s="15">
        <v>57</v>
      </c>
      <c r="CL64" s="9">
        <v>0.35</v>
      </c>
      <c r="CM64" s="9">
        <v>3.5032054106696898E-3</v>
      </c>
      <c r="CN64" s="9">
        <v>0.96548479226264761</v>
      </c>
      <c r="CO64" s="9">
        <v>0.96898799767331734</v>
      </c>
      <c r="CP64" s="9">
        <v>1.8543335271445363E-4</v>
      </c>
      <c r="CQ64" s="6">
        <v>5</v>
      </c>
      <c r="CR64" s="6"/>
      <c r="CS64" s="6"/>
      <c r="CT64" s="6"/>
      <c r="CU64" s="15">
        <v>57</v>
      </c>
      <c r="CV64" s="9">
        <v>0.35</v>
      </c>
      <c r="CW64" s="9">
        <v>3.5741801380265292E-3</v>
      </c>
      <c r="CX64" s="9">
        <v>0.96541381753529065</v>
      </c>
      <c r="CY64" s="9">
        <v>0.96898799767331723</v>
      </c>
      <c r="CZ64" s="9">
        <v>1.8919022109895899E-4</v>
      </c>
      <c r="DA64" s="6">
        <v>5</v>
      </c>
      <c r="DB64" s="6"/>
      <c r="DC64" s="6"/>
      <c r="DD64" s="6"/>
      <c r="DE64" s="15">
        <v>57</v>
      </c>
      <c r="DF64" s="9">
        <v>0.35</v>
      </c>
      <c r="DG64" s="9">
        <v>3.6478331569817406E-3</v>
      </c>
      <c r="DH64" s="9">
        <v>0.96534016451633553</v>
      </c>
      <c r="DI64" s="9">
        <v>0.96898799767331723</v>
      </c>
      <c r="DJ64" s="9">
        <v>1.9308885810174757E-4</v>
      </c>
      <c r="DK64" s="6">
        <v>5</v>
      </c>
      <c r="DL64" s="6"/>
      <c r="DM64" s="6"/>
      <c r="DN64" s="6"/>
      <c r="DO64" s="15">
        <v>57</v>
      </c>
      <c r="DP64" s="9">
        <v>0.35</v>
      </c>
      <c r="DQ64" s="9">
        <v>3.7892469533757464E-3</v>
      </c>
      <c r="DR64" s="9">
        <v>0.96519875071994155</v>
      </c>
      <c r="DS64" s="9">
        <v>0.96898799767331734</v>
      </c>
      <c r="DT64" s="9">
        <v>2.0057424114710166E-4</v>
      </c>
      <c r="DU64" s="6">
        <v>5</v>
      </c>
      <c r="DV64" s="6"/>
      <c r="DW64" s="6"/>
      <c r="DX64" s="6"/>
      <c r="DY64" s="15">
        <v>57</v>
      </c>
      <c r="DZ64" s="9">
        <v>0.35</v>
      </c>
      <c r="EA64" s="9">
        <v>3.8626321431711208E-3</v>
      </c>
      <c r="EB64" s="9">
        <v>0.96512536553014616</v>
      </c>
      <c r="EC64" s="9">
        <v>0.96898799767331734</v>
      </c>
      <c r="ED64" s="9">
        <v>2.0445870128806194E-4</v>
      </c>
      <c r="EE64" s="6">
        <v>5</v>
      </c>
      <c r="EF64" s="6"/>
      <c r="EG64" s="6"/>
      <c r="EH64" s="6"/>
      <c r="EI64" s="15">
        <v>57</v>
      </c>
      <c r="EJ64" s="9">
        <v>0.35</v>
      </c>
      <c r="EK64" s="9">
        <v>4.0738154357026993E-3</v>
      </c>
      <c r="EL64" s="9">
        <v>0.96491418223761449</v>
      </c>
      <c r="EM64" s="9">
        <v>0.96898799767331723</v>
      </c>
      <c r="EN64" s="9">
        <v>2.1563715683969395E-4</v>
      </c>
      <c r="EO64" s="6">
        <v>5</v>
      </c>
      <c r="EP64" s="6"/>
      <c r="EQ64" s="6"/>
      <c r="ER64" s="6"/>
      <c r="ES64" s="15">
        <v>57</v>
      </c>
      <c r="ET64" s="9">
        <v>0.35</v>
      </c>
      <c r="EU64" s="9">
        <v>4.1371570320041812E-3</v>
      </c>
      <c r="EV64" s="9">
        <v>0.9648508406413131</v>
      </c>
      <c r="EW64" s="9">
        <v>0.96898799767331734</v>
      </c>
      <c r="EX64" s="9">
        <v>2.1898998466209212E-4</v>
      </c>
      <c r="EY64" s="6">
        <v>5</v>
      </c>
      <c r="EZ64" s="6"/>
      <c r="FA64" s="6"/>
      <c r="FB64" s="6"/>
      <c r="FC64" s="15">
        <v>57</v>
      </c>
      <c r="FD64" s="9">
        <v>0.35</v>
      </c>
      <c r="FE64" s="9">
        <v>4.1312647904877646E-3</v>
      </c>
      <c r="FF64" s="9">
        <v>0.96485673288282947</v>
      </c>
      <c r="FG64" s="9">
        <v>0.96898799767331723</v>
      </c>
      <c r="FH64" s="9">
        <v>2.1867809370186905E-4</v>
      </c>
      <c r="FI64" s="6">
        <v>5</v>
      </c>
      <c r="FJ64" s="6"/>
      <c r="FK64" s="6"/>
      <c r="FL64" s="6"/>
      <c r="FM64" s="15">
        <v>57</v>
      </c>
      <c r="FN64" s="9">
        <v>0.35</v>
      </c>
      <c r="FO64" s="9">
        <v>4.2367894794635942E-3</v>
      </c>
      <c r="FP64" s="9">
        <v>0.96475120819385363</v>
      </c>
      <c r="FQ64" s="9">
        <v>0.96898799767331723</v>
      </c>
      <c r="FR64" s="9">
        <v>2.2426377726222796E-4</v>
      </c>
      <c r="FS64" s="6">
        <v>5</v>
      </c>
      <c r="FT64" s="6"/>
      <c r="FU64" s="6"/>
      <c r="FV64" s="6"/>
      <c r="FW64" s="15">
        <v>57</v>
      </c>
      <c r="FX64" s="9">
        <v>0.35</v>
      </c>
      <c r="FY64" s="9">
        <v>4.4278855850073883E-3</v>
      </c>
      <c r="FZ64" s="9">
        <v>0.96456011208830983</v>
      </c>
      <c r="GA64" s="9">
        <v>0.96898799767331723</v>
      </c>
      <c r="GB64" s="9">
        <v>2.3437896817673584E-4</v>
      </c>
      <c r="GC64" s="6">
        <v>5</v>
      </c>
      <c r="GD64" s="6"/>
      <c r="GE64" s="6"/>
      <c r="GF64" s="6"/>
      <c r="GG64" s="15">
        <v>57</v>
      </c>
      <c r="GH64" s="9">
        <v>0.35</v>
      </c>
      <c r="GI64" s="9">
        <v>4.3465994349968185E-3</v>
      </c>
      <c r="GJ64" s="9">
        <v>0.96464139823832051</v>
      </c>
      <c r="GK64" s="9">
        <v>0.96898799767331734</v>
      </c>
      <c r="GL64" s="9">
        <v>2.3007629061184002E-4</v>
      </c>
      <c r="GM64" s="6">
        <v>5</v>
      </c>
      <c r="GN64" s="6"/>
      <c r="GO64" s="6"/>
      <c r="GP64" s="6"/>
      <c r="GQ64" s="15">
        <v>57</v>
      </c>
      <c r="GR64" s="9">
        <v>0.35</v>
      </c>
      <c r="GS64" s="9">
        <v>4.5822890956534953E-3</v>
      </c>
      <c r="GT64" s="9">
        <v>0.96440570857766372</v>
      </c>
      <c r="GU64" s="9">
        <v>0.96898799767331723</v>
      </c>
      <c r="GV64" s="9">
        <v>2.4255192902076359E-4</v>
      </c>
      <c r="GW64" s="6">
        <v>5</v>
      </c>
      <c r="GX64" s="6"/>
      <c r="GY64" s="6"/>
      <c r="GZ64" s="6"/>
      <c r="HA64" s="15">
        <v>57</v>
      </c>
      <c r="HB64" s="9">
        <v>0.35</v>
      </c>
      <c r="HC64" s="9">
        <v>4.2933014321892291E-3</v>
      </c>
      <c r="HD64" s="9">
        <v>0.96469469624112802</v>
      </c>
      <c r="HE64" s="9">
        <v>0.96898799767331723</v>
      </c>
      <c r="HF64" s="9">
        <v>2.2725509510800396E-4</v>
      </c>
      <c r="HG64" s="6">
        <v>5</v>
      </c>
      <c r="HH64" s="6"/>
      <c r="HI64" s="6"/>
      <c r="HJ64" s="6"/>
      <c r="HK64" s="15">
        <v>57</v>
      </c>
      <c r="HL64" s="9">
        <v>0.35</v>
      </c>
      <c r="HM64" s="9">
        <v>3.9629341635301274E-3</v>
      </c>
      <c r="HN64" s="9">
        <v>0.96502506350978712</v>
      </c>
      <c r="HO64" s="9">
        <v>0.96898799767331723</v>
      </c>
      <c r="HP64" s="9">
        <v>2.0976793604276863E-4</v>
      </c>
      <c r="HQ64" s="6">
        <v>5</v>
      </c>
      <c r="HR64" s="6"/>
      <c r="HS64" s="6"/>
      <c r="HT64" s="6"/>
      <c r="HU64" s="15">
        <v>57</v>
      </c>
      <c r="HV64" s="9">
        <v>0.35</v>
      </c>
      <c r="HW64" s="9">
        <v>3.6001595665307307E-3</v>
      </c>
      <c r="HX64" s="9">
        <v>0.96538783810678652</v>
      </c>
      <c r="HY64" s="9">
        <v>0.96898799767331723</v>
      </c>
      <c r="HZ64" s="9">
        <v>1.9056537669630622E-4</v>
      </c>
      <c r="IA64" s="6">
        <v>5</v>
      </c>
      <c r="IB64" s="6"/>
      <c r="IC64" s="6"/>
      <c r="ID64" s="6"/>
      <c r="IE64" s="15">
        <v>57</v>
      </c>
      <c r="IF64" s="9">
        <v>0.35</v>
      </c>
      <c r="IG64" s="9">
        <v>3.2280109489370365E-3</v>
      </c>
      <c r="IH64" s="9">
        <v>0.96575998672438024</v>
      </c>
      <c r="II64" s="9">
        <v>0.96898799767331723</v>
      </c>
      <c r="IJ64" s="9">
        <v>1.7086662718585264E-4</v>
      </c>
      <c r="IK64" s="6">
        <v>5</v>
      </c>
      <c r="IL64" s="6"/>
      <c r="IM64" s="6"/>
      <c r="IN64" s="6"/>
      <c r="IO64" s="15">
        <v>57</v>
      </c>
      <c r="IP64" s="9">
        <v>0.35</v>
      </c>
      <c r="IQ64" s="9">
        <v>2.9121064549091384E-3</v>
      </c>
      <c r="IR64" s="9">
        <v>0.96607589121840809</v>
      </c>
      <c r="IS64" s="9">
        <v>0.96898799767331723</v>
      </c>
      <c r="IT64" s="9">
        <v>1.5414501865934667E-4</v>
      </c>
      <c r="IU64" s="6">
        <v>5</v>
      </c>
      <c r="IV64" s="6"/>
      <c r="IW64" s="6"/>
      <c r="IX64" s="6"/>
      <c r="IY64" s="15">
        <v>57</v>
      </c>
      <c r="IZ64" s="9">
        <v>0.35</v>
      </c>
      <c r="JA64" s="9">
        <v>2.6517765115474461E-3</v>
      </c>
      <c r="JB64" s="9">
        <v>0.96633622116176987</v>
      </c>
      <c r="JC64" s="9">
        <v>0.96898799767331734</v>
      </c>
      <c r="JD64" s="9">
        <v>1.4036510896221755E-4</v>
      </c>
      <c r="JE64" s="6">
        <v>5</v>
      </c>
      <c r="JF64" s="6"/>
      <c r="JG64" s="6"/>
      <c r="JH64" s="6"/>
      <c r="JI64" s="15">
        <v>57</v>
      </c>
      <c r="JJ64" s="9">
        <v>0.35</v>
      </c>
      <c r="JK64" s="9">
        <v>2.653651315666306E-3</v>
      </c>
      <c r="JL64" s="9">
        <v>0.96633434635765092</v>
      </c>
      <c r="JM64" s="9">
        <v>0.96898799767331723</v>
      </c>
      <c r="JN64" s="9">
        <v>1.4046434699501579E-4</v>
      </c>
      <c r="JO64" s="6">
        <v>5</v>
      </c>
      <c r="JP64" s="6"/>
      <c r="JQ64" s="6"/>
      <c r="JR64" s="6"/>
      <c r="JS64" s="15">
        <v>57</v>
      </c>
      <c r="JT64" s="9">
        <v>0.35</v>
      </c>
      <c r="JU64" s="9">
        <v>2.5400917518953619E-3</v>
      </c>
      <c r="JV64" s="9">
        <v>0.96644790592142182</v>
      </c>
      <c r="JW64" s="9">
        <v>0.96898799767331723</v>
      </c>
      <c r="JX64" s="9">
        <v>1.3445335757980719E-4</v>
      </c>
      <c r="JY64" s="6">
        <v>5</v>
      </c>
      <c r="JZ64" s="6"/>
      <c r="KA64" s="6"/>
      <c r="KB64" s="6"/>
      <c r="KC64" s="15">
        <v>57</v>
      </c>
      <c r="KD64" s="9">
        <v>0.35</v>
      </c>
      <c r="KE64" s="9">
        <v>2.5514744911884399E-3</v>
      </c>
      <c r="KF64" s="9">
        <v>0.9664365231821288</v>
      </c>
      <c r="KG64" s="9">
        <v>0.96898799767331723</v>
      </c>
      <c r="KH64" s="9">
        <v>1.3505587420751091E-4</v>
      </c>
      <c r="KI64" s="6">
        <v>5</v>
      </c>
      <c r="KJ64" s="6"/>
      <c r="KK64" s="6"/>
      <c r="KL64" s="6"/>
      <c r="KM64" s="15">
        <v>57</v>
      </c>
      <c r="KN64" s="9">
        <v>0.35</v>
      </c>
      <c r="KO64" s="9">
        <v>2.7165911682280322E-3</v>
      </c>
      <c r="KP64" s="9">
        <v>0.96627140650508914</v>
      </c>
      <c r="KQ64" s="9">
        <v>0.96898799767331711</v>
      </c>
      <c r="KR64" s="9">
        <v>1.4379590952467151E-4</v>
      </c>
      <c r="KS64" s="6">
        <v>5</v>
      </c>
      <c r="KT64" s="6"/>
      <c r="KU64" s="6"/>
      <c r="KV64" s="6"/>
      <c r="KW64" s="15">
        <v>57</v>
      </c>
      <c r="KX64" s="9">
        <v>0.35</v>
      </c>
      <c r="KY64" s="9">
        <v>2.7578368588429504E-3</v>
      </c>
      <c r="KZ64" s="9">
        <v>0.96623016081447421</v>
      </c>
      <c r="LA64" s="9">
        <v>0.96898799767331711</v>
      </c>
      <c r="LB64" s="9">
        <v>1.4597914624623313E-4</v>
      </c>
      <c r="LC64" s="6">
        <v>5</v>
      </c>
    </row>
    <row r="65" spans="1:315">
      <c r="A65" s="6">
        <v>58</v>
      </c>
      <c r="B65">
        <v>5.3790478420900782E-2</v>
      </c>
      <c r="C65">
        <f>1-Table4689[[#This Row],[qx (tau)]]</f>
        <v>0.94620952157909921</v>
      </c>
      <c r="D65" s="6"/>
      <c r="E65" s="6"/>
      <c r="F65" s="6"/>
      <c r="G65" s="6"/>
      <c r="H65" s="15">
        <f t="shared" si="4"/>
        <v>58</v>
      </c>
      <c r="I65" s="9">
        <f t="shared" si="12"/>
        <v>0.39999999999999997</v>
      </c>
      <c r="J65" s="9" cm="1">
        <f t="array" ref="J65">VLOOKUP($G$13,'qx Malaria'!$B$62:$I$91,(N65),FALSE)/(1-nigeria!I65*INDEX($E$6:$G$11,N65,2))</f>
        <v>2.898255603544135E-3</v>
      </c>
      <c r="K65" s="9">
        <f t="shared" si="11"/>
        <v>1.0154269890601144</v>
      </c>
      <c r="L65" s="9">
        <f t="shared" si="2"/>
        <v>1.0183252446636586</v>
      </c>
      <c r="M65" s="9">
        <f>(J65*Table4689[[#This Row],[qx (tau)]])/L65</f>
        <v>1.530930872210549E-4</v>
      </c>
      <c r="N65" s="6">
        <f t="shared" si="3"/>
        <v>5</v>
      </c>
      <c r="P65" s="6"/>
      <c r="Q65" s="6"/>
      <c r="R65" s="6"/>
      <c r="S65" s="15">
        <v>58</v>
      </c>
      <c r="T65" s="9">
        <v>0.39999999999999997</v>
      </c>
      <c r="U65" s="9">
        <v>3.1940763901154557E-3</v>
      </c>
      <c r="V65" s="9">
        <v>1.0151311682735431</v>
      </c>
      <c r="W65" s="9">
        <v>1.0183252446636586</v>
      </c>
      <c r="X65" s="9">
        <v>1.6871907873987875E-4</v>
      </c>
      <c r="Y65" s="6">
        <v>5</v>
      </c>
      <c r="Z65" s="6"/>
      <c r="AA65" s="6"/>
      <c r="AB65" s="6"/>
      <c r="AC65" s="15">
        <v>58</v>
      </c>
      <c r="AD65" s="9">
        <v>0.39999999999999997</v>
      </c>
      <c r="AE65" s="9">
        <v>3.2502288610202876E-3</v>
      </c>
      <c r="AF65" s="9">
        <v>1.0150750158026383</v>
      </c>
      <c r="AG65" s="9">
        <v>1.0183252446636586</v>
      </c>
      <c r="AH65" s="9">
        <v>1.7168519225843756E-4</v>
      </c>
      <c r="AI65" s="6">
        <v>5</v>
      </c>
      <c r="AJ65" s="6"/>
      <c r="AK65" s="6"/>
      <c r="AL65" s="6"/>
      <c r="AM65" s="15">
        <v>58</v>
      </c>
      <c r="AN65" s="9">
        <v>0.39999999999999997</v>
      </c>
      <c r="AO65" s="9">
        <v>3.3184843707667628E-3</v>
      </c>
      <c r="AP65" s="9">
        <v>1.0150067602928918</v>
      </c>
      <c r="AQ65" s="9">
        <v>1.0183252446636586</v>
      </c>
      <c r="AR65" s="9">
        <v>1.7529061846520712E-4</v>
      </c>
      <c r="AS65" s="6">
        <v>5</v>
      </c>
      <c r="AT65" s="6"/>
      <c r="AU65" s="6"/>
      <c r="AV65" s="6"/>
      <c r="AW65" s="15">
        <v>58</v>
      </c>
      <c r="AX65" s="9">
        <v>0.39999999999999997</v>
      </c>
      <c r="AY65" s="9">
        <v>3.3847696183762258E-3</v>
      </c>
      <c r="AZ65" s="9">
        <v>1.0149404750452824</v>
      </c>
      <c r="BA65" s="9">
        <v>1.0183252446636586</v>
      </c>
      <c r="BB65" s="9">
        <v>1.7879197051343072E-4</v>
      </c>
      <c r="BC65" s="6">
        <v>5</v>
      </c>
      <c r="BD65" s="6"/>
      <c r="BE65" s="6"/>
      <c r="BF65" s="6"/>
      <c r="BG65" s="15">
        <v>58</v>
      </c>
      <c r="BH65" s="9">
        <v>0.39999999999999997</v>
      </c>
      <c r="BI65" s="9">
        <v>3.4419072203495634E-3</v>
      </c>
      <c r="BJ65" s="9">
        <v>1.0148833374433091</v>
      </c>
      <c r="BK65" s="9">
        <v>1.0183252446636586</v>
      </c>
      <c r="BL65" s="9">
        <v>1.8181012111126251E-4</v>
      </c>
      <c r="BM65" s="6">
        <v>5</v>
      </c>
      <c r="BN65" s="6"/>
      <c r="BO65" s="6"/>
      <c r="BP65" s="6"/>
      <c r="BQ65" s="15">
        <v>58</v>
      </c>
      <c r="BR65" s="9">
        <v>0.39999999999999997</v>
      </c>
      <c r="BS65" s="9">
        <v>3.5214213708789624E-3</v>
      </c>
      <c r="BT65" s="9">
        <v>1.0148038232927796</v>
      </c>
      <c r="BU65" s="9">
        <v>1.0183252446636586</v>
      </c>
      <c r="BV65" s="9">
        <v>1.8601025679543731E-4</v>
      </c>
      <c r="BW65" s="6">
        <v>5</v>
      </c>
      <c r="BX65" s="6"/>
      <c r="BY65" s="6"/>
      <c r="BZ65" s="6"/>
      <c r="CA65" s="15">
        <v>58</v>
      </c>
      <c r="CB65" s="9">
        <v>0.39999999999999997</v>
      </c>
      <c r="CC65" s="9">
        <v>3.5934766718896741E-3</v>
      </c>
      <c r="CD65" s="9">
        <v>1.0147317679917689</v>
      </c>
      <c r="CE65" s="9">
        <v>1.0183252446636586</v>
      </c>
      <c r="CF65" s="9">
        <v>1.8981639745083113E-4</v>
      </c>
      <c r="CG65" s="6">
        <v>5</v>
      </c>
      <c r="CH65" s="6"/>
      <c r="CI65" s="6"/>
      <c r="CJ65" s="6"/>
      <c r="CK65" s="15">
        <v>58</v>
      </c>
      <c r="CL65" s="9">
        <v>0.39999999999999997</v>
      </c>
      <c r="CM65" s="9">
        <v>3.6815755360160526E-3</v>
      </c>
      <c r="CN65" s="9">
        <v>1.0146436691276426</v>
      </c>
      <c r="CO65" s="9">
        <v>1.0183252446636586</v>
      </c>
      <c r="CP65" s="9">
        <v>1.9446999911152752E-4</v>
      </c>
      <c r="CQ65" s="6">
        <v>5</v>
      </c>
      <c r="CR65" s="6"/>
      <c r="CS65" s="6"/>
      <c r="CT65" s="6"/>
      <c r="CU65" s="15">
        <v>58</v>
      </c>
      <c r="CV65" s="9">
        <v>0.39999999999999997</v>
      </c>
      <c r="CW65" s="9">
        <v>3.7561640312029215E-3</v>
      </c>
      <c r="CX65" s="9">
        <v>1.0145690806324557</v>
      </c>
      <c r="CY65" s="9">
        <v>1.0183252446636586</v>
      </c>
      <c r="CZ65" s="9">
        <v>1.9840994939933747E-4</v>
      </c>
      <c r="DA65" s="6">
        <v>5</v>
      </c>
      <c r="DB65" s="6"/>
      <c r="DC65" s="6"/>
      <c r="DD65" s="6"/>
      <c r="DE65" s="15">
        <v>58</v>
      </c>
      <c r="DF65" s="9">
        <v>0.39999999999999997</v>
      </c>
      <c r="DG65" s="9">
        <v>3.8335671865855217E-3</v>
      </c>
      <c r="DH65" s="9">
        <v>1.0144916774770731</v>
      </c>
      <c r="DI65" s="9">
        <v>1.0183252446636586</v>
      </c>
      <c r="DJ65" s="9">
        <v>2.0249857705649876E-4</v>
      </c>
      <c r="DK65" s="6">
        <v>5</v>
      </c>
      <c r="DL65" s="6"/>
      <c r="DM65" s="6"/>
      <c r="DN65" s="6"/>
      <c r="DO65" s="15">
        <v>58</v>
      </c>
      <c r="DP65" s="9">
        <v>0.39999999999999997</v>
      </c>
      <c r="DQ65" s="9">
        <v>3.982181244920115E-3</v>
      </c>
      <c r="DR65" s="9">
        <v>1.0143430634187385</v>
      </c>
      <c r="DS65" s="9">
        <v>1.0183252446636586</v>
      </c>
      <c r="DT65" s="9">
        <v>2.103487421582485E-4</v>
      </c>
      <c r="DU65" s="6">
        <v>5</v>
      </c>
      <c r="DV65" s="6"/>
      <c r="DW65" s="6"/>
      <c r="DX65" s="6"/>
      <c r="DY65" s="15">
        <v>58</v>
      </c>
      <c r="DZ65" s="9">
        <v>0.39999999999999997</v>
      </c>
      <c r="EA65" s="9">
        <v>4.0593029342831429E-3</v>
      </c>
      <c r="EB65" s="9">
        <v>1.0142659417293753</v>
      </c>
      <c r="EC65" s="9">
        <v>1.0183252446636586</v>
      </c>
      <c r="ED65" s="9">
        <v>2.1442250207847472E-4</v>
      </c>
      <c r="EE65" s="6">
        <v>5</v>
      </c>
      <c r="EF65" s="6"/>
      <c r="EG65" s="6"/>
      <c r="EH65" s="6"/>
      <c r="EI65" s="15">
        <v>58</v>
      </c>
      <c r="EJ65" s="9">
        <v>0.39999999999999997</v>
      </c>
      <c r="EK65" s="9">
        <v>4.2812388907165254E-3</v>
      </c>
      <c r="EL65" s="9">
        <v>1.0140440057729421</v>
      </c>
      <c r="EM65" s="9">
        <v>1.0183252446636586</v>
      </c>
      <c r="EN65" s="9">
        <v>2.261457126518263E-4</v>
      </c>
      <c r="EO65" s="6">
        <v>5</v>
      </c>
      <c r="EP65" s="6"/>
      <c r="EQ65" s="6"/>
      <c r="ER65" s="6"/>
      <c r="ES65" s="15">
        <v>58</v>
      </c>
      <c r="ET65" s="9">
        <v>0.39999999999999997</v>
      </c>
      <c r="EU65" s="9">
        <v>4.347805604345562E-3</v>
      </c>
      <c r="EV65" s="9">
        <v>1.013977439059313</v>
      </c>
      <c r="EW65" s="9">
        <v>1.0183252446636586</v>
      </c>
      <c r="EX65" s="9">
        <v>2.2966193243698505E-4</v>
      </c>
      <c r="EY65" s="6">
        <v>5</v>
      </c>
      <c r="EZ65" s="6"/>
      <c r="FA65" s="6"/>
      <c r="FB65" s="6"/>
      <c r="FC65" s="15">
        <v>58</v>
      </c>
      <c r="FD65" s="9">
        <v>0.39999999999999997</v>
      </c>
      <c r="FE65" s="9">
        <v>4.341613351914954E-3</v>
      </c>
      <c r="FF65" s="9">
        <v>1.0139836313117436</v>
      </c>
      <c r="FG65" s="9">
        <v>1.0183252446636586</v>
      </c>
      <c r="FH65" s="9">
        <v>2.2933484222441216E-4</v>
      </c>
      <c r="FI65" s="6">
        <v>5</v>
      </c>
      <c r="FJ65" s="6"/>
      <c r="FK65" s="6"/>
      <c r="FL65" s="6"/>
      <c r="FM65" s="15">
        <v>58</v>
      </c>
      <c r="FN65" s="9">
        <v>0.39999999999999997</v>
      </c>
      <c r="FO65" s="9">
        <v>4.4525109636267528E-3</v>
      </c>
      <c r="FP65" s="9">
        <v>1.0138727337000317</v>
      </c>
      <c r="FQ65" s="9">
        <v>1.0183252446636584</v>
      </c>
      <c r="FR65" s="9">
        <v>2.3519273057685426E-4</v>
      </c>
      <c r="FS65" s="6">
        <v>5</v>
      </c>
      <c r="FT65" s="6"/>
      <c r="FU65" s="6"/>
      <c r="FV65" s="6"/>
      <c r="FW65" s="15">
        <v>58</v>
      </c>
      <c r="FX65" s="9">
        <v>0.39999999999999997</v>
      </c>
      <c r="FY65" s="9">
        <v>4.6533369685921545E-3</v>
      </c>
      <c r="FZ65" s="9">
        <v>1.0136719076950664</v>
      </c>
      <c r="GA65" s="9">
        <v>1.0183252446636586</v>
      </c>
      <c r="GB65" s="9">
        <v>2.4580086088007096E-4</v>
      </c>
      <c r="GC65" s="6">
        <v>5</v>
      </c>
      <c r="GD65" s="6"/>
      <c r="GE65" s="6"/>
      <c r="GF65" s="6"/>
      <c r="GG65" s="15">
        <v>58</v>
      </c>
      <c r="GH65" s="9">
        <v>0.39999999999999997</v>
      </c>
      <c r="GI65" s="9">
        <v>4.5679120316517207E-3</v>
      </c>
      <c r="GJ65" s="9">
        <v>1.0137573326320068</v>
      </c>
      <c r="GK65" s="9">
        <v>1.0183252446636586</v>
      </c>
      <c r="GL65" s="9">
        <v>2.4128850272025836E-4</v>
      </c>
      <c r="GM65" s="6">
        <v>5</v>
      </c>
      <c r="GN65" s="6"/>
      <c r="GO65" s="6"/>
      <c r="GP65" s="6"/>
      <c r="GQ65" s="15">
        <v>58</v>
      </c>
      <c r="GR65" s="9">
        <v>0.39999999999999997</v>
      </c>
      <c r="GS65" s="9">
        <v>4.8156021288760422E-3</v>
      </c>
      <c r="GT65" s="9">
        <v>1.0135096425347825</v>
      </c>
      <c r="GU65" s="9">
        <v>1.0183252446636586</v>
      </c>
      <c r="GV65" s="9">
        <v>2.543721112231746E-4</v>
      </c>
      <c r="GW65" s="6">
        <v>5</v>
      </c>
      <c r="GX65" s="6"/>
      <c r="GY65" s="6"/>
      <c r="GZ65" s="6"/>
      <c r="HA65" s="15">
        <v>58</v>
      </c>
      <c r="HB65" s="9">
        <v>0.39999999999999997</v>
      </c>
      <c r="HC65" s="9">
        <v>4.5119002937566753E-3</v>
      </c>
      <c r="HD65" s="9">
        <v>1.0138133443699018</v>
      </c>
      <c r="HE65" s="9">
        <v>1.0183252446636584</v>
      </c>
      <c r="HF65" s="9">
        <v>2.3832982307016713E-4</v>
      </c>
      <c r="HG65" s="6">
        <v>5</v>
      </c>
      <c r="HH65" s="6"/>
      <c r="HI65" s="6"/>
      <c r="HJ65" s="6"/>
      <c r="HK65" s="15">
        <v>58</v>
      </c>
      <c r="HL65" s="9">
        <v>0.39999999999999997</v>
      </c>
      <c r="HM65" s="9">
        <v>4.1647119586132658E-3</v>
      </c>
      <c r="HN65" s="9">
        <v>1.0141605327050454</v>
      </c>
      <c r="HO65" s="9">
        <v>1.0183252446636586</v>
      </c>
      <c r="HP65" s="9">
        <v>2.1999046956068166E-4</v>
      </c>
      <c r="HQ65" s="6">
        <v>5</v>
      </c>
      <c r="HR65" s="6"/>
      <c r="HS65" s="6"/>
      <c r="HT65" s="6"/>
      <c r="HU65" s="15">
        <v>58</v>
      </c>
      <c r="HV65" s="9">
        <v>0.39999999999999997</v>
      </c>
      <c r="HW65" s="9">
        <v>3.7834662351015113E-3</v>
      </c>
      <c r="HX65" s="9">
        <v>1.0145417784285571</v>
      </c>
      <c r="HY65" s="9">
        <v>1.0183252446636586</v>
      </c>
      <c r="HZ65" s="9">
        <v>1.9985211988204527E-4</v>
      </c>
      <c r="IA65" s="6">
        <v>5</v>
      </c>
      <c r="IB65" s="6"/>
      <c r="IC65" s="6"/>
      <c r="ID65" s="6"/>
      <c r="IE65" s="15">
        <v>58</v>
      </c>
      <c r="IF65" s="9">
        <v>0.39999999999999997</v>
      </c>
      <c r="IG65" s="9">
        <v>3.3923692009046997E-3</v>
      </c>
      <c r="IH65" s="9">
        <v>1.014932875462754</v>
      </c>
      <c r="II65" s="9">
        <v>1.0183252446636588</v>
      </c>
      <c r="IJ65" s="9">
        <v>1.7919339941067924E-4</v>
      </c>
      <c r="IK65" s="6">
        <v>5</v>
      </c>
      <c r="IL65" s="6"/>
      <c r="IM65" s="6"/>
      <c r="IN65" s="6"/>
      <c r="IO65" s="15">
        <v>58</v>
      </c>
      <c r="IP65" s="9">
        <v>0.39999999999999997</v>
      </c>
      <c r="IQ65" s="9">
        <v>3.0603800308182365E-3</v>
      </c>
      <c r="IR65" s="9">
        <v>1.0152648646328404</v>
      </c>
      <c r="IS65" s="9">
        <v>1.0183252446636586</v>
      </c>
      <c r="IT65" s="9">
        <v>1.6165690369569099E-4</v>
      </c>
      <c r="IU65" s="6">
        <v>5</v>
      </c>
      <c r="IV65" s="6"/>
      <c r="IW65" s="6"/>
      <c r="IX65" s="6"/>
      <c r="IY65" s="15">
        <v>58</v>
      </c>
      <c r="IZ65" s="9">
        <v>0.39999999999999997</v>
      </c>
      <c r="JA65" s="9">
        <v>2.7867950597931907E-3</v>
      </c>
      <c r="JB65" s="9">
        <v>1.0155384496038655</v>
      </c>
      <c r="JC65" s="9">
        <v>1.0183252446636588</v>
      </c>
      <c r="JD65" s="9">
        <v>1.4720546339474261E-4</v>
      </c>
      <c r="JE65" s="6">
        <v>5</v>
      </c>
      <c r="JF65" s="6"/>
      <c r="JG65" s="6"/>
      <c r="JH65" s="6"/>
      <c r="JI65" s="15">
        <v>58</v>
      </c>
      <c r="JJ65" s="9">
        <v>0.39999999999999997</v>
      </c>
      <c r="JK65" s="9">
        <v>2.788765321930202E-3</v>
      </c>
      <c r="JL65" s="9">
        <v>1.0155364793417283</v>
      </c>
      <c r="JM65" s="9">
        <v>1.0183252446636586</v>
      </c>
      <c r="JN65" s="9">
        <v>1.4730953755328854E-4</v>
      </c>
      <c r="JO65" s="6">
        <v>5</v>
      </c>
      <c r="JP65" s="6"/>
      <c r="JQ65" s="6"/>
      <c r="JR65" s="6"/>
      <c r="JS65" s="15">
        <v>58</v>
      </c>
      <c r="JT65" s="9">
        <v>0.39999999999999997</v>
      </c>
      <c r="JU65" s="9">
        <v>2.6694237296312111E-3</v>
      </c>
      <c r="JV65" s="9">
        <v>1.0156558209340274</v>
      </c>
      <c r="JW65" s="9">
        <v>1.0183252446636586</v>
      </c>
      <c r="JX65" s="9">
        <v>1.4100561709279256E-4</v>
      </c>
      <c r="JY65" s="6">
        <v>5</v>
      </c>
      <c r="JZ65" s="6"/>
      <c r="KA65" s="6"/>
      <c r="KB65" s="6"/>
      <c r="KC65" s="15">
        <v>58</v>
      </c>
      <c r="KD65" s="9">
        <v>0.39999999999999997</v>
      </c>
      <c r="KE65" s="9">
        <v>2.6813860354630674E-3</v>
      </c>
      <c r="KF65" s="9">
        <v>1.0156438586281955</v>
      </c>
      <c r="KG65" s="9">
        <v>1.0183252446636586</v>
      </c>
      <c r="KH65" s="9">
        <v>1.4163749591253566E-4</v>
      </c>
      <c r="KI65" s="6">
        <v>5</v>
      </c>
      <c r="KJ65" s="6"/>
      <c r="KK65" s="6"/>
      <c r="KL65" s="6"/>
      <c r="KM65" s="15">
        <v>58</v>
      </c>
      <c r="KN65" s="9">
        <v>0.39999999999999997</v>
      </c>
      <c r="KO65" s="9">
        <v>2.8549098365298793E-3</v>
      </c>
      <c r="KP65" s="9">
        <v>1.0154703348271286</v>
      </c>
      <c r="KQ65" s="9">
        <v>1.0183252446636584</v>
      </c>
      <c r="KR65" s="9">
        <v>1.5080345573304464E-4</v>
      </c>
      <c r="KS65" s="6">
        <v>5</v>
      </c>
      <c r="KT65" s="6"/>
      <c r="KU65" s="6"/>
      <c r="KV65" s="6"/>
      <c r="KW65" s="15">
        <v>58</v>
      </c>
      <c r="KX65" s="9">
        <v>0.39999999999999997</v>
      </c>
      <c r="KY65" s="9">
        <v>2.898255603544135E-3</v>
      </c>
      <c r="KZ65" s="9">
        <v>1.0154269890601144</v>
      </c>
      <c r="LA65" s="9">
        <v>1.0183252446636586</v>
      </c>
      <c r="LB65" s="9">
        <v>1.530930872210549E-4</v>
      </c>
      <c r="LC65" s="6">
        <v>5</v>
      </c>
    </row>
    <row r="66" spans="1:315">
      <c r="A66" s="6">
        <v>59</v>
      </c>
      <c r="B66">
        <v>5.6523397193668182E-2</v>
      </c>
      <c r="C66">
        <f>1-Table4689[[#This Row],[qx (tau)]]</f>
        <v>0.94347660280633183</v>
      </c>
      <c r="D66" s="6"/>
      <c r="E66" s="6"/>
      <c r="F66" s="6"/>
      <c r="G66" s="6"/>
      <c r="H66" s="15">
        <f t="shared" si="4"/>
        <v>59</v>
      </c>
      <c r="I66" s="9">
        <f t="shared" si="12"/>
        <v>0.44999999999999996</v>
      </c>
      <c r="J66" s="9" cm="1">
        <f t="array" ref="J66">VLOOKUP($G$13,'qx Malaria'!$B$62:$I$91,(N66),FALSE)/(1-nigeria!I66*INDEX($E$6:$G$11,N66,2))</f>
        <v>3.0537406639836611E-3</v>
      </c>
      <c r="K66" s="9">
        <f t="shared" si="11"/>
        <v>1.0699024213073149</v>
      </c>
      <c r="L66" s="9">
        <f t="shared" si="2"/>
        <v>1.0729561619712986</v>
      </c>
      <c r="M66" s="9">
        <f>(J66*Table4689[[#This Row],[qx (tau)]])/L66</f>
        <v>1.6087124767490894E-4</v>
      </c>
      <c r="N66" s="6">
        <f t="shared" si="3"/>
        <v>5</v>
      </c>
      <c r="P66" s="6"/>
      <c r="Q66" s="6"/>
      <c r="R66" s="6"/>
      <c r="S66" s="15">
        <v>59</v>
      </c>
      <c r="T66" s="9">
        <v>0.44999999999999996</v>
      </c>
      <c r="U66" s="9">
        <v>3.3654315873445266E-3</v>
      </c>
      <c r="V66" s="9">
        <v>1.0695907303839542</v>
      </c>
      <c r="W66" s="9">
        <v>1.0729561619712988</v>
      </c>
      <c r="X66" s="9">
        <v>1.772911448591693E-4</v>
      </c>
      <c r="Y66" s="6">
        <v>5</v>
      </c>
      <c r="Z66" s="6"/>
      <c r="AA66" s="6"/>
      <c r="AB66" s="6"/>
      <c r="AC66" s="15">
        <v>59</v>
      </c>
      <c r="AD66" s="9">
        <v>0.44999999999999996</v>
      </c>
      <c r="AE66" s="9">
        <v>3.4245965152327213E-3</v>
      </c>
      <c r="AF66" s="9">
        <v>1.0695315654560662</v>
      </c>
      <c r="AG66" s="9">
        <v>1.0729561619712988</v>
      </c>
      <c r="AH66" s="9">
        <v>1.804079569317287E-4</v>
      </c>
      <c r="AI66" s="6">
        <v>5</v>
      </c>
      <c r="AJ66" s="6"/>
      <c r="AK66" s="6"/>
      <c r="AL66" s="6"/>
      <c r="AM66" s="15">
        <v>59</v>
      </c>
      <c r="AN66" s="9">
        <v>0.44999999999999996</v>
      </c>
      <c r="AO66" s="9">
        <v>3.4965137834677452E-3</v>
      </c>
      <c r="AP66" s="9">
        <v>1.0694596481878311</v>
      </c>
      <c r="AQ66" s="9">
        <v>1.0729561619712988</v>
      </c>
      <c r="AR66" s="9">
        <v>1.8419656308509043E-4</v>
      </c>
      <c r="AS66" s="6">
        <v>5</v>
      </c>
      <c r="AT66" s="6"/>
      <c r="AU66" s="6"/>
      <c r="AV66" s="6"/>
      <c r="AW66" s="15">
        <v>59</v>
      </c>
      <c r="AX66" s="9">
        <v>0.44999999999999996</v>
      </c>
      <c r="AY66" s="9">
        <v>3.5663550893207264E-3</v>
      </c>
      <c r="AZ66" s="9">
        <v>1.069389806881978</v>
      </c>
      <c r="BA66" s="9">
        <v>1.0729561619712988</v>
      </c>
      <c r="BB66" s="9">
        <v>1.8787580741134476E-4</v>
      </c>
      <c r="BC66" s="6">
        <v>5</v>
      </c>
      <c r="BD66" s="6"/>
      <c r="BE66" s="6"/>
      <c r="BF66" s="6"/>
      <c r="BG66" s="15">
        <v>59</v>
      </c>
      <c r="BH66" s="9">
        <v>0.44999999999999996</v>
      </c>
      <c r="BI66" s="9">
        <v>3.626557998399942E-3</v>
      </c>
      <c r="BJ66" s="9">
        <v>1.0693296039728988</v>
      </c>
      <c r="BK66" s="9">
        <v>1.0729561619712986</v>
      </c>
      <c r="BL66" s="9">
        <v>1.910473003974579E-4</v>
      </c>
      <c r="BM66" s="6">
        <v>5</v>
      </c>
      <c r="BN66" s="6"/>
      <c r="BO66" s="6"/>
      <c r="BP66" s="6"/>
      <c r="BQ66" s="15">
        <v>59</v>
      </c>
      <c r="BR66" s="9">
        <v>0.44999999999999996</v>
      </c>
      <c r="BS66" s="9">
        <v>3.7103379088180622E-3</v>
      </c>
      <c r="BT66" s="9">
        <v>1.0692458240624807</v>
      </c>
      <c r="BU66" s="9">
        <v>1.0729561619712988</v>
      </c>
      <c r="BV66" s="9">
        <v>1.9546083127714727E-4</v>
      </c>
      <c r="BW66" s="6">
        <v>5</v>
      </c>
      <c r="BX66" s="6"/>
      <c r="BY66" s="6"/>
      <c r="BZ66" s="6"/>
      <c r="CA66" s="15">
        <v>59</v>
      </c>
      <c r="CB66" s="9">
        <v>0.44999999999999996</v>
      </c>
      <c r="CC66" s="9">
        <v>3.7862588187898812E-3</v>
      </c>
      <c r="CD66" s="9">
        <v>1.0691699031525088</v>
      </c>
      <c r="CE66" s="9">
        <v>1.0729561619712986</v>
      </c>
      <c r="CF66" s="9">
        <v>1.9946034952564461E-4</v>
      </c>
      <c r="CG66" s="6">
        <v>5</v>
      </c>
      <c r="CH66" s="6"/>
      <c r="CI66" s="6"/>
      <c r="CJ66" s="6"/>
      <c r="CK66" s="15">
        <v>59</v>
      </c>
      <c r="CL66" s="9">
        <v>0.44999999999999996</v>
      </c>
      <c r="CM66" s="9">
        <v>3.8790839938726129E-3</v>
      </c>
      <c r="CN66" s="9">
        <v>1.0690770779774261</v>
      </c>
      <c r="CO66" s="9">
        <v>1.0729561619712988</v>
      </c>
      <c r="CP66" s="9">
        <v>2.0435038550915886E-4</v>
      </c>
      <c r="CQ66" s="6">
        <v>5</v>
      </c>
      <c r="CR66" s="6"/>
      <c r="CS66" s="6"/>
      <c r="CT66" s="6"/>
      <c r="CU66" s="15">
        <v>59</v>
      </c>
      <c r="CV66" s="9">
        <v>0.44999999999999996</v>
      </c>
      <c r="CW66" s="9">
        <v>3.9576739983356278E-3</v>
      </c>
      <c r="CX66" s="9">
        <v>1.068998487972963</v>
      </c>
      <c r="CY66" s="9">
        <v>1.0729561619712986</v>
      </c>
      <c r="CZ66" s="9">
        <v>2.0849051182107991E-4</v>
      </c>
      <c r="DA66" s="6">
        <v>5</v>
      </c>
      <c r="DB66" s="6"/>
      <c r="DC66" s="6"/>
      <c r="DD66" s="6"/>
      <c r="DE66" s="15">
        <v>59</v>
      </c>
      <c r="DF66" s="9">
        <v>0.44999999999999996</v>
      </c>
      <c r="DG66" s="9">
        <v>4.0392296633444177E-3</v>
      </c>
      <c r="DH66" s="9">
        <v>1.0689169323079544</v>
      </c>
      <c r="DI66" s="9">
        <v>1.0729561619712988</v>
      </c>
      <c r="DJ66" s="9">
        <v>2.1278686931458285E-4</v>
      </c>
      <c r="DK66" s="6">
        <v>5</v>
      </c>
      <c r="DL66" s="6"/>
      <c r="DM66" s="6"/>
      <c r="DN66" s="6"/>
      <c r="DO66" s="15">
        <v>59</v>
      </c>
      <c r="DP66" s="9">
        <v>0.44999999999999996</v>
      </c>
      <c r="DQ66" s="9">
        <v>4.1958165401612939E-3</v>
      </c>
      <c r="DR66" s="9">
        <v>1.0687603454311374</v>
      </c>
      <c r="DS66" s="9">
        <v>1.0729561619712986</v>
      </c>
      <c r="DT66" s="9">
        <v>2.2103587570210858E-4</v>
      </c>
      <c r="DU66" s="6">
        <v>5</v>
      </c>
      <c r="DV66" s="6"/>
      <c r="DW66" s="6"/>
      <c r="DX66" s="6"/>
      <c r="DY66" s="15">
        <v>59</v>
      </c>
      <c r="DZ66" s="9">
        <v>0.44999999999999996</v>
      </c>
      <c r="EA66" s="9">
        <v>4.2770756391155062E-3</v>
      </c>
      <c r="EB66" s="9">
        <v>1.0686790863321833</v>
      </c>
      <c r="EC66" s="9">
        <v>1.0729561619712988</v>
      </c>
      <c r="ED66" s="9">
        <v>2.2531661007745327E-4</v>
      </c>
      <c r="EE66" s="6">
        <v>5</v>
      </c>
      <c r="EF66" s="6"/>
      <c r="EG66" s="6"/>
      <c r="EH66" s="6"/>
      <c r="EI66" s="15">
        <v>59</v>
      </c>
      <c r="EJ66" s="9">
        <v>0.44999999999999996</v>
      </c>
      <c r="EK66" s="9">
        <v>4.5109179731497992E-3</v>
      </c>
      <c r="EL66" s="9">
        <v>1.0684452439981489</v>
      </c>
      <c r="EM66" s="9">
        <v>1.0729561619712986</v>
      </c>
      <c r="EN66" s="9">
        <v>2.3763543874518817E-4</v>
      </c>
      <c r="EO66" s="6">
        <v>5</v>
      </c>
      <c r="EP66" s="6"/>
      <c r="EQ66" s="6"/>
      <c r="ER66" s="6"/>
      <c r="ES66" s="15">
        <v>59</v>
      </c>
      <c r="ET66" s="9">
        <v>0.44999999999999996</v>
      </c>
      <c r="EU66" s="9">
        <v>4.581055845057358E-3</v>
      </c>
      <c r="EV66" s="9">
        <v>1.0683751061262414</v>
      </c>
      <c r="EW66" s="9">
        <v>1.0729561619712988</v>
      </c>
      <c r="EX66" s="9">
        <v>2.4133030618960066E-4</v>
      </c>
      <c r="EY66" s="6">
        <v>5</v>
      </c>
      <c r="EZ66" s="6"/>
      <c r="FA66" s="6"/>
      <c r="FB66" s="6"/>
      <c r="FC66" s="15">
        <v>59</v>
      </c>
      <c r="FD66" s="9">
        <v>0.44999999999999996</v>
      </c>
      <c r="FE66" s="9">
        <v>4.5745313918566554E-3</v>
      </c>
      <c r="FF66" s="9">
        <v>1.068381630579442</v>
      </c>
      <c r="FG66" s="9">
        <v>1.0729561619712986</v>
      </c>
      <c r="FH66" s="9">
        <v>2.4098659759012048E-4</v>
      </c>
      <c r="FI66" s="6">
        <v>5</v>
      </c>
      <c r="FJ66" s="6"/>
      <c r="FK66" s="6"/>
      <c r="FL66" s="6"/>
      <c r="FM66" s="15">
        <v>59</v>
      </c>
      <c r="FN66" s="9">
        <v>0.44999999999999996</v>
      </c>
      <c r="FO66" s="9">
        <v>4.6913784173601572E-3</v>
      </c>
      <c r="FP66" s="9">
        <v>1.0682647835539385</v>
      </c>
      <c r="FQ66" s="9">
        <v>1.0729561619712986</v>
      </c>
      <c r="FR66" s="9">
        <v>2.4714210614444837E-4</v>
      </c>
      <c r="FS66" s="6">
        <v>5</v>
      </c>
      <c r="FT66" s="6"/>
      <c r="FU66" s="6"/>
      <c r="FV66" s="6"/>
      <c r="FW66" s="15">
        <v>59</v>
      </c>
      <c r="FX66" s="9">
        <v>0.44999999999999996</v>
      </c>
      <c r="FY66" s="9">
        <v>4.9029782973011443E-3</v>
      </c>
      <c r="FZ66" s="9">
        <v>1.0680531836739977</v>
      </c>
      <c r="GA66" s="9">
        <v>1.0729561619712988</v>
      </c>
      <c r="GB66" s="9">
        <v>2.582892009503187E-4</v>
      </c>
      <c r="GC66" s="6">
        <v>5</v>
      </c>
      <c r="GD66" s="6"/>
      <c r="GE66" s="6"/>
      <c r="GF66" s="6"/>
      <c r="GG66" s="15">
        <v>59</v>
      </c>
      <c r="GH66" s="9">
        <v>0.44999999999999996</v>
      </c>
      <c r="GI66" s="9">
        <v>4.8129704997368974E-3</v>
      </c>
      <c r="GJ66" s="9">
        <v>1.068143191471562</v>
      </c>
      <c r="GK66" s="9">
        <v>1.0729561619712988</v>
      </c>
      <c r="GL66" s="9">
        <v>2.5354758458930721E-4</v>
      </c>
      <c r="GM66" s="6">
        <v>5</v>
      </c>
      <c r="GN66" s="6"/>
      <c r="GO66" s="6"/>
      <c r="GP66" s="6"/>
      <c r="GQ66" s="15">
        <v>59</v>
      </c>
      <c r="GR66" s="9">
        <v>0.44999999999999996</v>
      </c>
      <c r="GS66" s="9">
        <v>5.0739486277650249E-3</v>
      </c>
      <c r="GT66" s="9">
        <v>1.0678822133435337</v>
      </c>
      <c r="GU66" s="9">
        <v>1.0729561619712988</v>
      </c>
      <c r="GV66" s="9">
        <v>2.672959285685167E-4</v>
      </c>
      <c r="GW66" s="6">
        <v>5</v>
      </c>
      <c r="GX66" s="6"/>
      <c r="GY66" s="6"/>
      <c r="GZ66" s="6"/>
      <c r="HA66" s="15">
        <v>59</v>
      </c>
      <c r="HB66" s="9">
        <v>0.44999999999999996</v>
      </c>
      <c r="HC66" s="9">
        <v>4.7539538548759929E-3</v>
      </c>
      <c r="HD66" s="9">
        <v>1.0682022081164226</v>
      </c>
      <c r="HE66" s="9">
        <v>1.0729561619712986</v>
      </c>
      <c r="HF66" s="9">
        <v>2.50438584075827E-4</v>
      </c>
      <c r="HG66" s="6">
        <v>5</v>
      </c>
      <c r="HH66" s="6"/>
      <c r="HI66" s="6"/>
      <c r="HJ66" s="6"/>
      <c r="HK66" s="15">
        <v>59</v>
      </c>
      <c r="HL66" s="9">
        <v>0.44999999999999996</v>
      </c>
      <c r="HM66" s="9">
        <v>4.3881396265547492E-3</v>
      </c>
      <c r="HN66" s="9">
        <v>1.068568022344744</v>
      </c>
      <c r="HO66" s="9">
        <v>1.0729561619712988</v>
      </c>
      <c r="HP66" s="9">
        <v>2.311674678276964E-4</v>
      </c>
      <c r="HQ66" s="6">
        <v>5</v>
      </c>
      <c r="HR66" s="6"/>
      <c r="HS66" s="6"/>
      <c r="HT66" s="6"/>
      <c r="HU66" s="15">
        <v>59</v>
      </c>
      <c r="HV66" s="9">
        <v>0.44999999999999996</v>
      </c>
      <c r="HW66" s="9">
        <v>3.9864409056296372E-3</v>
      </c>
      <c r="HX66" s="9">
        <v>1.068969721065669</v>
      </c>
      <c r="HY66" s="9">
        <v>1.0729561619712986</v>
      </c>
      <c r="HZ66" s="9">
        <v>2.1000595428242457E-4</v>
      </c>
      <c r="IA66" s="6">
        <v>5</v>
      </c>
      <c r="IB66" s="6"/>
      <c r="IC66" s="6"/>
      <c r="ID66" s="6"/>
      <c r="IE66" s="15">
        <v>59</v>
      </c>
      <c r="IF66" s="9">
        <v>0.44999999999999996</v>
      </c>
      <c r="IG66" s="9">
        <v>3.5743623727943173E-3</v>
      </c>
      <c r="IH66" s="9">
        <v>1.0693817995985044</v>
      </c>
      <c r="II66" s="9">
        <v>1.0729561619712988</v>
      </c>
      <c r="IJ66" s="9">
        <v>1.8829763160161601E-4</v>
      </c>
      <c r="IK66" s="6">
        <v>5</v>
      </c>
      <c r="IL66" s="6"/>
      <c r="IM66" s="6"/>
      <c r="IN66" s="6"/>
      <c r="IO66" s="15">
        <v>59</v>
      </c>
      <c r="IP66" s="9">
        <v>0.44999999999999996</v>
      </c>
      <c r="IQ66" s="9">
        <v>3.2245627114202537E-3</v>
      </c>
      <c r="IR66" s="9">
        <v>1.0697315992598784</v>
      </c>
      <c r="IS66" s="9">
        <v>1.0729561619712986</v>
      </c>
      <c r="IT66" s="9">
        <v>1.6987016373402788E-4</v>
      </c>
      <c r="IU66" s="6">
        <v>5</v>
      </c>
      <c r="IV66" s="6"/>
      <c r="IW66" s="6"/>
      <c r="IX66" s="6"/>
      <c r="IY66" s="15">
        <v>59</v>
      </c>
      <c r="IZ66" s="9">
        <v>0.44999999999999996</v>
      </c>
      <c r="JA66" s="9">
        <v>2.9363005063710043E-3</v>
      </c>
      <c r="JB66" s="9">
        <v>1.0700198614649279</v>
      </c>
      <c r="JC66" s="9">
        <v>1.0729561619712988</v>
      </c>
      <c r="JD66" s="9">
        <v>1.5468449288426464E-4</v>
      </c>
      <c r="JE66" s="6">
        <v>5</v>
      </c>
      <c r="JF66" s="6"/>
      <c r="JG66" s="6"/>
      <c r="JH66" s="6"/>
      <c r="JI66" s="15">
        <v>59</v>
      </c>
      <c r="JJ66" s="9">
        <v>0.44999999999999996</v>
      </c>
      <c r="JK66" s="9">
        <v>2.9383764687530463E-3</v>
      </c>
      <c r="JL66" s="9">
        <v>1.0700177855025457</v>
      </c>
      <c r="JM66" s="9">
        <v>1.0729561619712986</v>
      </c>
      <c r="JN66" s="9">
        <v>1.5479385471137204E-4</v>
      </c>
      <c r="JO66" s="6">
        <v>5</v>
      </c>
      <c r="JP66" s="6"/>
      <c r="JQ66" s="6"/>
      <c r="JR66" s="6"/>
      <c r="JS66" s="15">
        <v>59</v>
      </c>
      <c r="JT66" s="9">
        <v>0.44999999999999996</v>
      </c>
      <c r="JU66" s="9">
        <v>2.8126324616122218E-3</v>
      </c>
      <c r="JV66" s="9">
        <v>1.0701435295096866</v>
      </c>
      <c r="JW66" s="9">
        <v>1.0729561619712988</v>
      </c>
      <c r="JX66" s="9">
        <v>1.4816965261229837E-4</v>
      </c>
      <c r="JY66" s="6">
        <v>5</v>
      </c>
      <c r="JZ66" s="6"/>
      <c r="KA66" s="6"/>
      <c r="KB66" s="6"/>
      <c r="KC66" s="15">
        <v>59</v>
      </c>
      <c r="KD66" s="9">
        <v>0.44999999999999996</v>
      </c>
      <c r="KE66" s="9">
        <v>2.8252365189317618E-3</v>
      </c>
      <c r="KF66" s="9">
        <v>1.070130925452367</v>
      </c>
      <c r="KG66" s="9">
        <v>1.0729561619712988</v>
      </c>
      <c r="KH66" s="9">
        <v>1.4883363513402154E-4</v>
      </c>
      <c r="KI66" s="6">
        <v>5</v>
      </c>
      <c r="KJ66" s="6"/>
      <c r="KK66" s="6"/>
      <c r="KL66" s="6"/>
      <c r="KM66" s="15">
        <v>59</v>
      </c>
      <c r="KN66" s="9">
        <v>0.44999999999999996</v>
      </c>
      <c r="KO66" s="9">
        <v>3.0080694915787395E-3</v>
      </c>
      <c r="KP66" s="9">
        <v>1.06994809247972</v>
      </c>
      <c r="KQ66" s="9">
        <v>1.0729561619712988</v>
      </c>
      <c r="KR66" s="9">
        <v>1.5846528747854726E-4</v>
      </c>
      <c r="KS66" s="6">
        <v>5</v>
      </c>
      <c r="KT66" s="6"/>
      <c r="KU66" s="6"/>
      <c r="KV66" s="6"/>
      <c r="KW66" s="15">
        <v>59</v>
      </c>
      <c r="KX66" s="9">
        <v>0.44999999999999996</v>
      </c>
      <c r="KY66" s="9">
        <v>3.0537406639836611E-3</v>
      </c>
      <c r="KZ66" s="9">
        <v>1.0699024213073149</v>
      </c>
      <c r="LA66" s="9">
        <v>1.0729561619712986</v>
      </c>
      <c r="LB66" s="9">
        <v>1.6087124767490894E-4</v>
      </c>
      <c r="LC66" s="6">
        <v>5</v>
      </c>
    </row>
    <row r="67" spans="1:315">
      <c r="A67" s="6">
        <v>60</v>
      </c>
      <c r="B67">
        <v>5.9496610270973693E-2</v>
      </c>
      <c r="C67">
        <f>1-Table4689[[#This Row],[qx (tau)]]</f>
        <v>0.94050338972902625</v>
      </c>
      <c r="D67" s="6"/>
      <c r="E67" s="6"/>
      <c r="F67" s="6"/>
      <c r="G67" s="6"/>
      <c r="H67" s="15">
        <f t="shared" si="4"/>
        <v>60</v>
      </c>
      <c r="I67" s="9">
        <f t="shared" si="12"/>
        <v>0.49999999999999994</v>
      </c>
      <c r="J67" s="9" cm="1">
        <f t="array" ref="J67">VLOOKUP($G$13,'qx Malaria'!$B$62:$I$91,(N67),FALSE)/(1-nigeria!I67*INDEX($E$6:$G$11,N67,2))</f>
        <v>3.2268543256057849E-3</v>
      </c>
      <c r="K67" s="9">
        <f t="shared" si="11"/>
        <v>1.1305541747175962</v>
      </c>
      <c r="L67" s="9">
        <f t="shared" si="2"/>
        <v>1.133781029043202</v>
      </c>
      <c r="M67" s="9">
        <f>(J67*Table4689[[#This Row],[qx (tau)]])/L67</f>
        <v>1.6933330977833596E-4</v>
      </c>
      <c r="N67" s="6">
        <f t="shared" si="3"/>
        <v>5</v>
      </c>
      <c r="P67" s="6"/>
      <c r="Q67" s="6"/>
      <c r="R67" s="6"/>
      <c r="S67" s="15">
        <v>60</v>
      </c>
      <c r="T67" s="9">
        <v>0.49999999999999994</v>
      </c>
      <c r="U67" s="9">
        <v>3.5562147117582255E-3</v>
      </c>
      <c r="V67" s="9">
        <v>1.1302248143314437</v>
      </c>
      <c r="W67" s="9">
        <v>1.133781029043202</v>
      </c>
      <c r="X67" s="9">
        <v>1.8661691748708909E-4</v>
      </c>
      <c r="Y67" s="6">
        <v>5</v>
      </c>
      <c r="Z67" s="6"/>
      <c r="AA67" s="6"/>
      <c r="AB67" s="6"/>
      <c r="AC67" s="15">
        <v>60</v>
      </c>
      <c r="AD67" s="9">
        <v>0.49999999999999994</v>
      </c>
      <c r="AE67" s="9">
        <v>3.618733643287637E-3</v>
      </c>
      <c r="AF67" s="9">
        <v>1.1301622953999144</v>
      </c>
      <c r="AG67" s="9">
        <v>1.133781029043202</v>
      </c>
      <c r="AH67" s="9">
        <v>1.898976784175327E-4</v>
      </c>
      <c r="AI67" s="6">
        <v>5</v>
      </c>
      <c r="AJ67" s="6"/>
      <c r="AK67" s="6"/>
      <c r="AL67" s="6"/>
      <c r="AM67" s="15">
        <v>60</v>
      </c>
      <c r="AN67" s="9">
        <v>0.49999999999999994</v>
      </c>
      <c r="AO67" s="9">
        <v>3.6947278332419352E-3</v>
      </c>
      <c r="AP67" s="9">
        <v>1.13008630120996</v>
      </c>
      <c r="AQ67" s="9">
        <v>1.133781029043202</v>
      </c>
      <c r="AR67" s="9">
        <v>1.9388557077659328E-4</v>
      </c>
      <c r="AS67" s="6">
        <v>5</v>
      </c>
      <c r="AT67" s="6"/>
      <c r="AU67" s="6"/>
      <c r="AV67" s="6"/>
      <c r="AW67" s="15">
        <v>60</v>
      </c>
      <c r="AX67" s="9">
        <v>0.49999999999999994</v>
      </c>
      <c r="AY67" s="9">
        <v>3.7685283764759023E-3</v>
      </c>
      <c r="AZ67" s="9">
        <v>1.1300125006667261</v>
      </c>
      <c r="BA67" s="9">
        <v>1.133781029043202</v>
      </c>
      <c r="BB67" s="9">
        <v>1.9775834871704176E-4</v>
      </c>
      <c r="BC67" s="6">
        <v>5</v>
      </c>
      <c r="BD67" s="6"/>
      <c r="BE67" s="6"/>
      <c r="BF67" s="6"/>
      <c r="BG67" s="15">
        <v>60</v>
      </c>
      <c r="BH67" s="9">
        <v>0.49999999999999994</v>
      </c>
      <c r="BI67" s="9">
        <v>3.8321441313654793E-3</v>
      </c>
      <c r="BJ67" s="9">
        <v>1.1299488849118364</v>
      </c>
      <c r="BK67" s="9">
        <v>1.133781029043202</v>
      </c>
      <c r="BL67" s="9">
        <v>2.0109666685679141E-4</v>
      </c>
      <c r="BM67" s="6">
        <v>5</v>
      </c>
      <c r="BN67" s="6"/>
      <c r="BO67" s="6"/>
      <c r="BP67" s="6"/>
      <c r="BQ67" s="15">
        <v>60</v>
      </c>
      <c r="BR67" s="9">
        <v>0.49999999999999994</v>
      </c>
      <c r="BS67" s="9">
        <v>3.9206734454359498E-3</v>
      </c>
      <c r="BT67" s="9">
        <v>1.129860355597766</v>
      </c>
      <c r="BU67" s="9">
        <v>1.133781029043202</v>
      </c>
      <c r="BV67" s="9">
        <v>2.0574235589363514E-4</v>
      </c>
      <c r="BW67" s="6">
        <v>5</v>
      </c>
      <c r="BX67" s="6"/>
      <c r="BY67" s="6"/>
      <c r="BZ67" s="6"/>
      <c r="CA67" s="15">
        <v>60</v>
      </c>
      <c r="CB67" s="9">
        <v>0.49999999999999994</v>
      </c>
      <c r="CC67" s="9">
        <v>4.000898239779456E-3</v>
      </c>
      <c r="CD67" s="9">
        <v>1.1297801308034225</v>
      </c>
      <c r="CE67" s="9">
        <v>1.133781029043202</v>
      </c>
      <c r="CF67" s="9">
        <v>2.0995225463144753E-4</v>
      </c>
      <c r="CG67" s="6">
        <v>5</v>
      </c>
      <c r="CH67" s="6"/>
      <c r="CI67" s="6"/>
      <c r="CJ67" s="6"/>
      <c r="CK67" s="15">
        <v>60</v>
      </c>
      <c r="CL67" s="9">
        <v>0.49999999999999994</v>
      </c>
      <c r="CM67" s="9">
        <v>4.098985585988508E-3</v>
      </c>
      <c r="CN67" s="9">
        <v>1.1296820434572135</v>
      </c>
      <c r="CO67" s="9">
        <v>1.133781029043202</v>
      </c>
      <c r="CP67" s="9">
        <v>2.1509951363510093E-4</v>
      </c>
      <c r="CQ67" s="6">
        <v>5</v>
      </c>
      <c r="CR67" s="6"/>
      <c r="CS67" s="6"/>
      <c r="CT67" s="6"/>
      <c r="CU67" s="15">
        <v>60</v>
      </c>
      <c r="CV67" s="9">
        <v>0.49999999999999994</v>
      </c>
      <c r="CW67" s="9">
        <v>4.1820307832581526E-3</v>
      </c>
      <c r="CX67" s="9">
        <v>1.1295989982599437</v>
      </c>
      <c r="CY67" s="9">
        <v>1.1337810290432018</v>
      </c>
      <c r="CZ67" s="9">
        <v>2.1945741662541453E-4</v>
      </c>
      <c r="DA67" s="6">
        <v>5</v>
      </c>
      <c r="DB67" s="6"/>
      <c r="DC67" s="6"/>
      <c r="DD67" s="6"/>
      <c r="DE67" s="15">
        <v>60</v>
      </c>
      <c r="DF67" s="9">
        <v>0.49999999999999994</v>
      </c>
      <c r="DG67" s="9">
        <v>4.2682097615568404E-3</v>
      </c>
      <c r="DH67" s="9">
        <v>1.1295128192816453</v>
      </c>
      <c r="DI67" s="9">
        <v>1.133781029043202</v>
      </c>
      <c r="DJ67" s="9">
        <v>2.2397976878517389E-4</v>
      </c>
      <c r="DK67" s="6">
        <v>5</v>
      </c>
      <c r="DL67" s="6"/>
      <c r="DM67" s="6"/>
      <c r="DN67" s="6"/>
      <c r="DO67" s="15">
        <v>60</v>
      </c>
      <c r="DP67" s="9">
        <v>0.49999999999999994</v>
      </c>
      <c r="DQ67" s="9">
        <v>4.4336733998903213E-3</v>
      </c>
      <c r="DR67" s="9">
        <v>1.1293473556433116</v>
      </c>
      <c r="DS67" s="9">
        <v>1.133781029043202</v>
      </c>
      <c r="DT67" s="9">
        <v>2.3266268493191188E-4</v>
      </c>
      <c r="DU67" s="6">
        <v>5</v>
      </c>
      <c r="DV67" s="6"/>
      <c r="DW67" s="6"/>
      <c r="DX67" s="6"/>
      <c r="DY67" s="15">
        <v>60</v>
      </c>
      <c r="DZ67" s="9">
        <v>0.49999999999999994</v>
      </c>
      <c r="EA67" s="9">
        <v>4.519539000086106E-3</v>
      </c>
      <c r="EB67" s="9">
        <v>1.1292614900431159</v>
      </c>
      <c r="EC67" s="9">
        <v>1.133781029043202</v>
      </c>
      <c r="ED67" s="9">
        <v>2.3716859217472671E-4</v>
      </c>
      <c r="EE67" s="6">
        <v>5</v>
      </c>
      <c r="EF67" s="6"/>
      <c r="EG67" s="6"/>
      <c r="EH67" s="6"/>
      <c r="EI67" s="15">
        <v>60</v>
      </c>
      <c r="EJ67" s="9">
        <v>0.49999999999999994</v>
      </c>
      <c r="EK67" s="9">
        <v>4.7666376342261618E-3</v>
      </c>
      <c r="EL67" s="9">
        <v>1.1290143914089756</v>
      </c>
      <c r="EM67" s="9">
        <v>1.1337810290432018</v>
      </c>
      <c r="EN67" s="9">
        <v>2.5013540918552776E-4</v>
      </c>
      <c r="EO67" s="6">
        <v>5</v>
      </c>
      <c r="EP67" s="6"/>
      <c r="EQ67" s="6"/>
      <c r="ER67" s="6"/>
      <c r="ES67" s="15">
        <v>60</v>
      </c>
      <c r="ET67" s="9">
        <v>0.49999999999999994</v>
      </c>
      <c r="EU67" s="9">
        <v>4.8407515555630339E-3</v>
      </c>
      <c r="EV67" s="9">
        <v>1.1289402774876389</v>
      </c>
      <c r="EW67" s="9">
        <v>1.133781029043202</v>
      </c>
      <c r="EX67" s="9">
        <v>2.5402463204292076E-4</v>
      </c>
      <c r="EY67" s="6">
        <v>5</v>
      </c>
      <c r="EZ67" s="6"/>
      <c r="FA67" s="6"/>
      <c r="FB67" s="6"/>
      <c r="FC67" s="15">
        <v>60</v>
      </c>
      <c r="FD67" s="9">
        <v>0.49999999999999994</v>
      </c>
      <c r="FE67" s="9">
        <v>4.8338572372991391E-3</v>
      </c>
      <c r="FF67" s="9">
        <v>1.1289471718059028</v>
      </c>
      <c r="FG67" s="9">
        <v>1.133781029043202</v>
      </c>
      <c r="FH67" s="9">
        <v>2.5366284387014004E-4</v>
      </c>
      <c r="FI67" s="6">
        <v>5</v>
      </c>
      <c r="FJ67" s="6"/>
      <c r="FK67" s="6"/>
      <c r="FL67" s="6"/>
      <c r="FM67" s="15">
        <v>60</v>
      </c>
      <c r="FN67" s="9">
        <v>0.49999999999999994</v>
      </c>
      <c r="FO67" s="9">
        <v>4.9573282098434408E-3</v>
      </c>
      <c r="FP67" s="9">
        <v>1.1288237008333584</v>
      </c>
      <c r="FQ67" s="9">
        <v>1.1337810290432018</v>
      </c>
      <c r="FR67" s="9">
        <v>2.6014214114630449E-4</v>
      </c>
      <c r="FS67" s="6">
        <v>5</v>
      </c>
      <c r="FT67" s="6"/>
      <c r="FU67" s="6"/>
      <c r="FV67" s="6"/>
      <c r="FW67" s="15">
        <v>60</v>
      </c>
      <c r="FX67" s="9">
        <v>0.49999999999999994</v>
      </c>
      <c r="FY67" s="9">
        <v>5.1809234862656732E-3</v>
      </c>
      <c r="FZ67" s="9">
        <v>1.1286001055569364</v>
      </c>
      <c r="GA67" s="9">
        <v>1.133781029043202</v>
      </c>
      <c r="GB67" s="9">
        <v>2.7187558938626194E-4</v>
      </c>
      <c r="GC67" s="6">
        <v>5</v>
      </c>
      <c r="GD67" s="6"/>
      <c r="GE67" s="6"/>
      <c r="GF67" s="6"/>
      <c r="GG67" s="15">
        <v>60</v>
      </c>
      <c r="GH67" s="9">
        <v>0.49999999999999994</v>
      </c>
      <c r="GI67" s="9">
        <v>5.0858132320342119E-3</v>
      </c>
      <c r="GJ67" s="9">
        <v>1.1286952158111678</v>
      </c>
      <c r="GK67" s="9">
        <v>1.133781029043202</v>
      </c>
      <c r="GL67" s="9">
        <v>2.6688455709358204E-4</v>
      </c>
      <c r="GM67" s="6">
        <v>5</v>
      </c>
      <c r="GN67" s="6"/>
      <c r="GO67" s="6"/>
      <c r="GP67" s="6"/>
      <c r="GQ67" s="15">
        <v>60</v>
      </c>
      <c r="GR67" s="9">
        <v>0.49999999999999994</v>
      </c>
      <c r="GS67" s="9">
        <v>5.3615859625900141E-3</v>
      </c>
      <c r="GT67" s="9">
        <v>1.1284194430806118</v>
      </c>
      <c r="GU67" s="9">
        <v>1.1337810290432018</v>
      </c>
      <c r="GV67" s="9">
        <v>2.8135608400481213E-4</v>
      </c>
      <c r="GW67" s="6">
        <v>5</v>
      </c>
      <c r="GX67" s="6"/>
      <c r="GY67" s="6"/>
      <c r="GZ67" s="6"/>
      <c r="HA67" s="15">
        <v>60</v>
      </c>
      <c r="HB67" s="9">
        <v>0.49999999999999994</v>
      </c>
      <c r="HC67" s="9">
        <v>5.0234509895562525E-3</v>
      </c>
      <c r="HD67" s="9">
        <v>1.1287575780536456</v>
      </c>
      <c r="HE67" s="9">
        <v>1.1337810290432018</v>
      </c>
      <c r="HF67" s="9">
        <v>2.6361201862161075E-4</v>
      </c>
      <c r="HG67" s="6">
        <v>5</v>
      </c>
      <c r="HH67" s="6"/>
      <c r="HI67" s="6"/>
      <c r="HJ67" s="6"/>
      <c r="HK67" s="15">
        <v>60</v>
      </c>
      <c r="HL67" s="9">
        <v>0.49999999999999994</v>
      </c>
      <c r="HM67" s="9">
        <v>4.6368990996237735E-3</v>
      </c>
      <c r="HN67" s="9">
        <v>1.1291441299435783</v>
      </c>
      <c r="HO67" s="9">
        <v>1.133781029043202</v>
      </c>
      <c r="HP67" s="9">
        <v>2.4332721357047177E-4</v>
      </c>
      <c r="HQ67" s="6">
        <v>5</v>
      </c>
      <c r="HR67" s="6"/>
      <c r="HS67" s="6"/>
      <c r="HT67" s="6"/>
      <c r="HU67" s="15">
        <v>60</v>
      </c>
      <c r="HV67" s="9">
        <v>0.49999999999999994</v>
      </c>
      <c r="HW67" s="9">
        <v>4.2124284592398717E-3</v>
      </c>
      <c r="HX67" s="9">
        <v>1.129568600583962</v>
      </c>
      <c r="HY67" s="9">
        <v>1.133781029043202</v>
      </c>
      <c r="HZ67" s="9">
        <v>2.2105257356903871E-4</v>
      </c>
      <c r="IA67" s="6">
        <v>5</v>
      </c>
      <c r="IB67" s="6"/>
      <c r="IC67" s="6"/>
      <c r="ID67" s="6"/>
      <c r="IE67" s="15">
        <v>60</v>
      </c>
      <c r="IF67" s="9">
        <v>0.49999999999999994</v>
      </c>
      <c r="IG67" s="9">
        <v>3.7769895852543195E-3</v>
      </c>
      <c r="IH67" s="9">
        <v>1.1300040394579476</v>
      </c>
      <c r="II67" s="9">
        <v>1.133781029043202</v>
      </c>
      <c r="IJ67" s="9">
        <v>1.9820236147454544E-4</v>
      </c>
      <c r="IK67" s="6">
        <v>5</v>
      </c>
      <c r="IL67" s="6"/>
      <c r="IM67" s="6"/>
      <c r="IN67" s="6"/>
      <c r="IO67" s="15">
        <v>60</v>
      </c>
      <c r="IP67" s="9">
        <v>0.49999999999999994</v>
      </c>
      <c r="IQ67" s="9">
        <v>3.4073601128786733E-3</v>
      </c>
      <c r="IR67" s="9">
        <v>1.1303736689303232</v>
      </c>
      <c r="IS67" s="9">
        <v>1.1337810290432018</v>
      </c>
      <c r="IT67" s="9">
        <v>1.7880558193841383E-4</v>
      </c>
      <c r="IU67" s="6">
        <v>5</v>
      </c>
      <c r="IV67" s="6"/>
      <c r="IW67" s="6"/>
      <c r="IX67" s="6"/>
      <c r="IY67" s="15">
        <v>60</v>
      </c>
      <c r="IZ67" s="9">
        <v>0.49999999999999994</v>
      </c>
      <c r="JA67" s="9">
        <v>3.1027565968556742E-3</v>
      </c>
      <c r="JB67" s="9">
        <v>1.1306782724463462</v>
      </c>
      <c r="JC67" s="9">
        <v>1.133781029043202</v>
      </c>
      <c r="JD67" s="9">
        <v>1.6282112266828244E-4</v>
      </c>
      <c r="JE67" s="6">
        <v>5</v>
      </c>
      <c r="JF67" s="6"/>
      <c r="JG67" s="6"/>
      <c r="JH67" s="6"/>
      <c r="JI67" s="15">
        <v>60</v>
      </c>
      <c r="JJ67" s="9">
        <v>0.49999999999999994</v>
      </c>
      <c r="JK67" s="9">
        <v>3.1049502435760044E-3</v>
      </c>
      <c r="JL67" s="9">
        <v>1.1306760787996259</v>
      </c>
      <c r="JM67" s="9">
        <v>1.133781029043202</v>
      </c>
      <c r="JN67" s="9">
        <v>1.629362370868945E-4</v>
      </c>
      <c r="JO67" s="6">
        <v>5</v>
      </c>
      <c r="JP67" s="6"/>
      <c r="JQ67" s="6"/>
      <c r="JR67" s="6"/>
      <c r="JS67" s="15">
        <v>60</v>
      </c>
      <c r="JT67" s="9">
        <v>0.49999999999999994</v>
      </c>
      <c r="JU67" s="9">
        <v>2.9720779279445728E-3</v>
      </c>
      <c r="JV67" s="9">
        <v>1.1308089511152573</v>
      </c>
      <c r="JW67" s="9">
        <v>1.1337810290432018</v>
      </c>
      <c r="JX67" s="9">
        <v>1.559635923023928E-4</v>
      </c>
      <c r="JY67" s="6">
        <v>5</v>
      </c>
      <c r="JZ67" s="6"/>
      <c r="KA67" s="6"/>
      <c r="KB67" s="6"/>
      <c r="KC67" s="15">
        <v>60</v>
      </c>
      <c r="KD67" s="9">
        <v>0.49999999999999994</v>
      </c>
      <c r="KE67" s="9">
        <v>2.9853964973180062E-3</v>
      </c>
      <c r="KF67" s="9">
        <v>1.1307956325458839</v>
      </c>
      <c r="KG67" s="9">
        <v>1.133781029043202</v>
      </c>
      <c r="KH67" s="9">
        <v>1.5666250127253738E-4</v>
      </c>
      <c r="KI67" s="6">
        <v>5</v>
      </c>
      <c r="KJ67" s="6"/>
      <c r="KK67" s="6"/>
      <c r="KL67" s="6"/>
      <c r="KM67" s="15">
        <v>60</v>
      </c>
      <c r="KN67" s="9">
        <v>0.49999999999999994</v>
      </c>
      <c r="KO67" s="9">
        <v>3.1785940977585199E-3</v>
      </c>
      <c r="KP67" s="9">
        <v>1.1306024349454433</v>
      </c>
      <c r="KQ67" s="9">
        <v>1.1337810290432018</v>
      </c>
      <c r="KR67" s="9">
        <v>1.6680079256887074E-4</v>
      </c>
      <c r="KS67" s="6">
        <v>5</v>
      </c>
      <c r="KT67" s="6"/>
      <c r="KU67" s="6"/>
      <c r="KV67" s="6"/>
      <c r="KW67" s="15">
        <v>60</v>
      </c>
      <c r="KX67" s="9">
        <v>0.49999999999999994</v>
      </c>
      <c r="KY67" s="9">
        <v>3.2268543256057849E-3</v>
      </c>
      <c r="KZ67" s="9">
        <v>1.1305541747175962</v>
      </c>
      <c r="LA67" s="9">
        <v>1.133781029043202</v>
      </c>
      <c r="LB67" s="9">
        <v>1.6933330977833596E-4</v>
      </c>
      <c r="LC67" s="6">
        <v>5</v>
      </c>
    </row>
    <row r="68" spans="1:315">
      <c r="A68" s="6">
        <v>61</v>
      </c>
      <c r="B68">
        <v>6.2717238769400357E-2</v>
      </c>
      <c r="C68">
        <f>1-Table4689[[#This Row],[qx (tau)]]</f>
        <v>0.93728276123059961</v>
      </c>
      <c r="D68" s="6"/>
      <c r="E68" s="6"/>
      <c r="F68" s="6"/>
      <c r="G68" s="6"/>
      <c r="H68" s="15">
        <f t="shared" si="4"/>
        <v>61</v>
      </c>
      <c r="I68" s="9">
        <f t="shared" si="12"/>
        <v>0.54999999999999993</v>
      </c>
      <c r="J68" s="9" cm="1">
        <f t="array" ref="J68">VLOOKUP($G$13,'qx Malaria'!$B$62:$I$91,(N68),FALSE)/(1-nigeria!I68*INDEX($E$6:$G$11,N68,2))</f>
        <v>3.4207748045045989E-3</v>
      </c>
      <c r="K68" s="9">
        <f t="shared" si="11"/>
        <v>1.1984957626729593</v>
      </c>
      <c r="L68" s="9">
        <f t="shared" si="2"/>
        <v>1.2019165374774639</v>
      </c>
      <c r="M68" s="9">
        <f>(J68*Table4689[[#This Row],[qx (tau)]])/L68</f>
        <v>1.7849954094211509E-4</v>
      </c>
      <c r="N68" s="6">
        <f t="shared" si="3"/>
        <v>5</v>
      </c>
      <c r="P68" s="6"/>
      <c r="Q68" s="6"/>
      <c r="R68" s="6"/>
      <c r="S68" s="15">
        <v>61</v>
      </c>
      <c r="T68" s="9">
        <v>0.54999999999999993</v>
      </c>
      <c r="U68" s="9">
        <v>3.769928375402369E-3</v>
      </c>
      <c r="V68" s="9">
        <v>1.1981466091020618</v>
      </c>
      <c r="W68" s="9">
        <v>1.2019165374774643</v>
      </c>
      <c r="X68" s="9">
        <v>1.9671873269992438E-4</v>
      </c>
      <c r="Y68" s="6">
        <v>5</v>
      </c>
      <c r="Z68" s="6"/>
      <c r="AA68" s="6"/>
      <c r="AB68" s="6"/>
      <c r="AC68" s="15">
        <v>61</v>
      </c>
      <c r="AD68" s="9">
        <v>0.54999999999999993</v>
      </c>
      <c r="AE68" s="9">
        <v>3.8362044338173117E-3</v>
      </c>
      <c r="AF68" s="9">
        <v>1.1980803330436469</v>
      </c>
      <c r="AG68" s="9">
        <v>1.2019165374774643</v>
      </c>
      <c r="AH68" s="9">
        <v>2.0017708546460846E-4</v>
      </c>
      <c r="AI68" s="6">
        <v>5</v>
      </c>
      <c r="AJ68" s="6"/>
      <c r="AK68" s="6"/>
      <c r="AL68" s="6"/>
      <c r="AM68" s="15">
        <v>61</v>
      </c>
      <c r="AN68" s="9">
        <v>0.54999999999999993</v>
      </c>
      <c r="AO68" s="9">
        <v>3.9167655574545235E-3</v>
      </c>
      <c r="AP68" s="9">
        <v>1.1979997719200095</v>
      </c>
      <c r="AQ68" s="9">
        <v>1.2019165374774641</v>
      </c>
      <c r="AR68" s="9">
        <v>2.0438084759711925E-4</v>
      </c>
      <c r="AS68" s="6">
        <v>5</v>
      </c>
      <c r="AT68" s="6"/>
      <c r="AU68" s="6"/>
      <c r="AV68" s="6"/>
      <c r="AW68" s="15">
        <v>61</v>
      </c>
      <c r="AX68" s="9">
        <v>0.54999999999999993</v>
      </c>
      <c r="AY68" s="9">
        <v>3.9950012053578763E-3</v>
      </c>
      <c r="AZ68" s="9">
        <v>1.1979215362721061</v>
      </c>
      <c r="BA68" s="9">
        <v>1.2019165374774639</v>
      </c>
      <c r="BB68" s="9">
        <v>2.0846326401858839E-4</v>
      </c>
      <c r="BC68" s="6">
        <v>5</v>
      </c>
      <c r="BD68" s="6"/>
      <c r="BE68" s="6"/>
      <c r="BF68" s="6"/>
      <c r="BG68" s="15">
        <v>61</v>
      </c>
      <c r="BH68" s="9">
        <v>0.54999999999999993</v>
      </c>
      <c r="BI68" s="9">
        <v>4.0624400016397479E-3</v>
      </c>
      <c r="BJ68" s="9">
        <v>1.1978540974758243</v>
      </c>
      <c r="BK68" s="9">
        <v>1.2019165374774641</v>
      </c>
      <c r="BL68" s="9">
        <v>2.1198228963879322E-4</v>
      </c>
      <c r="BM68" s="6">
        <v>5</v>
      </c>
      <c r="BN68" s="6"/>
      <c r="BO68" s="6"/>
      <c r="BP68" s="6"/>
      <c r="BQ68" s="15">
        <v>61</v>
      </c>
      <c r="BR68" s="9">
        <v>0.54999999999999993</v>
      </c>
      <c r="BS68" s="9">
        <v>4.1562895580418606E-3</v>
      </c>
      <c r="BT68" s="9">
        <v>1.1977602479194223</v>
      </c>
      <c r="BU68" s="9">
        <v>1.2019165374774641</v>
      </c>
      <c r="BV68" s="9">
        <v>2.168794558343985E-4</v>
      </c>
      <c r="BW68" s="6">
        <v>5</v>
      </c>
      <c r="BX68" s="6"/>
      <c r="BY68" s="6"/>
      <c r="BZ68" s="6"/>
      <c r="CA68" s="15">
        <v>61</v>
      </c>
      <c r="CB68" s="9">
        <v>0.54999999999999993</v>
      </c>
      <c r="CC68" s="9">
        <v>4.241335527737226E-3</v>
      </c>
      <c r="CD68" s="9">
        <v>1.1976752019497268</v>
      </c>
      <c r="CE68" s="9">
        <v>1.2019165374774641</v>
      </c>
      <c r="CF68" s="9">
        <v>2.2131724183820366E-4</v>
      </c>
      <c r="CG68" s="6">
        <v>5</v>
      </c>
      <c r="CH68" s="6"/>
      <c r="CI68" s="6"/>
      <c r="CJ68" s="6"/>
      <c r="CK68" s="15">
        <v>61</v>
      </c>
      <c r="CL68" s="9">
        <v>0.54999999999999993</v>
      </c>
      <c r="CM68" s="9">
        <v>4.3453175141225757E-3</v>
      </c>
      <c r="CN68" s="9">
        <v>1.1975712199633415</v>
      </c>
      <c r="CO68" s="9">
        <v>1.2019165374774641</v>
      </c>
      <c r="CP68" s="9">
        <v>2.2674312863191855E-4</v>
      </c>
      <c r="CQ68" s="6">
        <v>5</v>
      </c>
      <c r="CR68" s="6"/>
      <c r="CS68" s="6"/>
      <c r="CT68" s="6"/>
      <c r="CU68" s="15">
        <v>61</v>
      </c>
      <c r="CV68" s="9">
        <v>0.54999999999999993</v>
      </c>
      <c r="CW68" s="9">
        <v>4.4333533811900432E-3</v>
      </c>
      <c r="CX68" s="9">
        <v>1.1974831840962741</v>
      </c>
      <c r="CY68" s="9">
        <v>1.2019165374774641</v>
      </c>
      <c r="CZ68" s="9">
        <v>2.3133693054991995E-4</v>
      </c>
      <c r="DA68" s="6">
        <v>5</v>
      </c>
      <c r="DB68" s="6"/>
      <c r="DC68" s="6"/>
      <c r="DD68" s="6"/>
      <c r="DE68" s="15">
        <v>61</v>
      </c>
      <c r="DF68" s="9">
        <v>0.54999999999999993</v>
      </c>
      <c r="DG68" s="9">
        <v>4.5247113564487367E-3</v>
      </c>
      <c r="DH68" s="9">
        <v>1.1973918261210155</v>
      </c>
      <c r="DI68" s="9">
        <v>1.2019165374774643</v>
      </c>
      <c r="DJ68" s="9">
        <v>2.3610408348369495E-4</v>
      </c>
      <c r="DK68" s="6">
        <v>5</v>
      </c>
      <c r="DL68" s="6"/>
      <c r="DM68" s="6"/>
      <c r="DN68" s="6"/>
      <c r="DO68" s="15">
        <v>61</v>
      </c>
      <c r="DP68" s="9">
        <v>0.54999999999999993</v>
      </c>
      <c r="DQ68" s="9">
        <v>4.7001186689454274E-3</v>
      </c>
      <c r="DR68" s="9">
        <v>1.1972164188085186</v>
      </c>
      <c r="DS68" s="9">
        <v>1.2019165374774641</v>
      </c>
      <c r="DT68" s="9">
        <v>2.4525701711654302E-4</v>
      </c>
      <c r="DU68" s="6">
        <v>5</v>
      </c>
      <c r="DV68" s="6"/>
      <c r="DW68" s="6"/>
      <c r="DX68" s="6"/>
      <c r="DY68" s="15">
        <v>61</v>
      </c>
      <c r="DZ68" s="9">
        <v>0.54999999999999993</v>
      </c>
      <c r="EA68" s="9">
        <v>4.7911444333849987E-3</v>
      </c>
      <c r="EB68" s="9">
        <v>1.1971253930440791</v>
      </c>
      <c r="EC68" s="9">
        <v>1.2019165374774641</v>
      </c>
      <c r="ED68" s="9">
        <v>2.5000683494874078E-4</v>
      </c>
      <c r="EE68" s="6">
        <v>5</v>
      </c>
      <c r="EF68" s="6"/>
      <c r="EG68" s="6"/>
      <c r="EH68" s="6"/>
      <c r="EI68" s="15">
        <v>61</v>
      </c>
      <c r="EJ68" s="9">
        <v>0.54999999999999993</v>
      </c>
      <c r="EK68" s="9">
        <v>5.0530926642631058E-3</v>
      </c>
      <c r="EL68" s="9">
        <v>1.1968634448132009</v>
      </c>
      <c r="EM68" s="9">
        <v>1.2019165374774641</v>
      </c>
      <c r="EN68" s="9">
        <v>2.6367556254249208E-4</v>
      </c>
      <c r="EO68" s="6">
        <v>5</v>
      </c>
      <c r="EP68" s="6"/>
      <c r="EQ68" s="6"/>
      <c r="ER68" s="6"/>
      <c r="ES68" s="15">
        <v>61</v>
      </c>
      <c r="ET68" s="9">
        <v>0.54999999999999993</v>
      </c>
      <c r="EU68" s="9">
        <v>5.1316605229855825E-3</v>
      </c>
      <c r="EV68" s="9">
        <v>1.1967848769544784</v>
      </c>
      <c r="EW68" s="9">
        <v>1.2019165374774641</v>
      </c>
      <c r="EX68" s="9">
        <v>2.6777531406553865E-4</v>
      </c>
      <c r="EY68" s="6">
        <v>5</v>
      </c>
      <c r="EZ68" s="6"/>
      <c r="FA68" s="6"/>
      <c r="FB68" s="6"/>
      <c r="FC68" s="15">
        <v>61</v>
      </c>
      <c r="FD68" s="9">
        <v>0.54999999999999993</v>
      </c>
      <c r="FE68" s="9">
        <v>5.124351884964887E-3</v>
      </c>
      <c r="FF68" s="9">
        <v>1.1967921855924992</v>
      </c>
      <c r="FG68" s="9">
        <v>1.2019165374774641</v>
      </c>
      <c r="FH68" s="9">
        <v>2.6739394183083662E-4</v>
      </c>
      <c r="FI68" s="6">
        <v>5</v>
      </c>
      <c r="FJ68" s="6"/>
      <c r="FK68" s="6"/>
      <c r="FL68" s="6"/>
      <c r="FM68" s="15">
        <v>61</v>
      </c>
      <c r="FN68" s="9">
        <v>0.54999999999999993</v>
      </c>
      <c r="FO68" s="9">
        <v>5.2552429476991607E-3</v>
      </c>
      <c r="FP68" s="9">
        <v>1.1966612945297648</v>
      </c>
      <c r="FQ68" s="9">
        <v>1.2019165374774639</v>
      </c>
      <c r="FR68" s="9">
        <v>2.7422397185231806E-4</v>
      </c>
      <c r="FS68" s="6">
        <v>5</v>
      </c>
      <c r="FT68" s="6"/>
      <c r="FU68" s="6"/>
      <c r="FV68" s="6"/>
      <c r="FW68" s="15">
        <v>61</v>
      </c>
      <c r="FX68" s="9">
        <v>0.54999999999999993</v>
      </c>
      <c r="FY68" s="9">
        <v>5.4922753671430794E-3</v>
      </c>
      <c r="FZ68" s="9">
        <v>1.1964242621103209</v>
      </c>
      <c r="GA68" s="9">
        <v>1.2019165374774641</v>
      </c>
      <c r="GB68" s="9">
        <v>2.8659256682776708E-4</v>
      </c>
      <c r="GC68" s="6">
        <v>5</v>
      </c>
      <c r="GD68" s="6"/>
      <c r="GE68" s="6"/>
      <c r="GF68" s="6"/>
      <c r="GG68" s="15">
        <v>61</v>
      </c>
      <c r="GH68" s="9">
        <v>0.54999999999999993</v>
      </c>
      <c r="GI68" s="9">
        <v>5.3914493835393934E-3</v>
      </c>
      <c r="GJ68" s="9">
        <v>1.1965250880939247</v>
      </c>
      <c r="GK68" s="9">
        <v>1.2019165374774641</v>
      </c>
      <c r="GL68" s="9">
        <v>2.8133136349903708E-4</v>
      </c>
      <c r="GM68" s="6">
        <v>5</v>
      </c>
      <c r="GN68" s="6"/>
      <c r="GO68" s="6"/>
      <c r="GP68" s="6"/>
      <c r="GQ68" s="15">
        <v>61</v>
      </c>
      <c r="GR68" s="9">
        <v>0.54999999999999993</v>
      </c>
      <c r="GS68" s="9">
        <v>5.683794904367212E-3</v>
      </c>
      <c r="GT68" s="9">
        <v>1.1962327425730968</v>
      </c>
      <c r="GU68" s="9">
        <v>1.2019165374774641</v>
      </c>
      <c r="GV68" s="9">
        <v>2.9658625288711728E-4</v>
      </c>
      <c r="GW68" s="6">
        <v>5</v>
      </c>
      <c r="GX68" s="6"/>
      <c r="GY68" s="6"/>
      <c r="GZ68" s="6"/>
      <c r="HA68" s="15">
        <v>61</v>
      </c>
      <c r="HB68" s="9">
        <v>0.54999999999999993</v>
      </c>
      <c r="HC68" s="9">
        <v>5.3253394305340122E-3</v>
      </c>
      <c r="HD68" s="9">
        <v>1.1965911980469299</v>
      </c>
      <c r="HE68" s="9">
        <v>1.2019165374774639</v>
      </c>
      <c r="HF68" s="9">
        <v>2.7788167828514182E-4</v>
      </c>
      <c r="HG68" s="6">
        <v>5</v>
      </c>
      <c r="HH68" s="6"/>
      <c r="HI68" s="6"/>
      <c r="HJ68" s="6"/>
      <c r="HK68" s="15">
        <v>61</v>
      </c>
      <c r="HL68" s="9">
        <v>0.54999999999999993</v>
      </c>
      <c r="HM68" s="9">
        <v>4.9155573851463828E-3</v>
      </c>
      <c r="HN68" s="9">
        <v>1.1970009800923178</v>
      </c>
      <c r="HO68" s="9">
        <v>1.2019165374774643</v>
      </c>
      <c r="HP68" s="9">
        <v>2.5649883048946346E-4</v>
      </c>
      <c r="HQ68" s="6">
        <v>5</v>
      </c>
      <c r="HR68" s="6"/>
      <c r="HS68" s="6"/>
      <c r="HT68" s="6"/>
      <c r="HU68" s="15">
        <v>61</v>
      </c>
      <c r="HV68" s="9">
        <v>0.54999999999999993</v>
      </c>
      <c r="HW68" s="9">
        <v>4.4655778306449271E-3</v>
      </c>
      <c r="HX68" s="9">
        <v>1.197450959646819</v>
      </c>
      <c r="HY68" s="9">
        <v>1.2019165374774639</v>
      </c>
      <c r="HZ68" s="9">
        <v>2.330184354029242E-4</v>
      </c>
      <c r="IA68" s="6">
        <v>5</v>
      </c>
      <c r="IB68" s="6"/>
      <c r="IC68" s="6"/>
      <c r="ID68" s="6"/>
      <c r="IE68" s="15">
        <v>61</v>
      </c>
      <c r="IF68" s="9">
        <v>0.54999999999999993</v>
      </c>
      <c r="IG68" s="9">
        <v>4.0039708974741852E-3</v>
      </c>
      <c r="IH68" s="9">
        <v>1.1979125665799899</v>
      </c>
      <c r="II68" s="9">
        <v>1.2019165374774641</v>
      </c>
      <c r="IJ68" s="9">
        <v>2.0893131176117724E-4</v>
      </c>
      <c r="IK68" s="6">
        <v>5</v>
      </c>
      <c r="IL68" s="6"/>
      <c r="IM68" s="6"/>
      <c r="IN68" s="6"/>
      <c r="IO68" s="15">
        <v>61</v>
      </c>
      <c r="IP68" s="9">
        <v>0.54999999999999993</v>
      </c>
      <c r="IQ68" s="9">
        <v>3.6121282363191713E-3</v>
      </c>
      <c r="IR68" s="9">
        <v>1.1983044092411448</v>
      </c>
      <c r="IS68" s="9">
        <v>1.2019165374774639</v>
      </c>
      <c r="IT68" s="9">
        <v>1.8848455945067664E-4</v>
      </c>
      <c r="IU68" s="6">
        <v>5</v>
      </c>
      <c r="IV68" s="6"/>
      <c r="IW68" s="6"/>
      <c r="IX68" s="6"/>
      <c r="IY68" s="15">
        <v>61</v>
      </c>
      <c r="IZ68" s="9">
        <v>0.54999999999999993</v>
      </c>
      <c r="JA68" s="9">
        <v>3.2892193201320809E-3</v>
      </c>
      <c r="JB68" s="9">
        <v>1.1986273181573319</v>
      </c>
      <c r="JC68" s="9">
        <v>1.2019165374774641</v>
      </c>
      <c r="JD68" s="9">
        <v>1.7163484071747902E-4</v>
      </c>
      <c r="JE68" s="6">
        <v>5</v>
      </c>
      <c r="JF68" s="6"/>
      <c r="JG68" s="6"/>
      <c r="JH68" s="6"/>
      <c r="JI68" s="15">
        <v>61</v>
      </c>
      <c r="JJ68" s="9">
        <v>0.54999999999999993</v>
      </c>
      <c r="JK68" s="9">
        <v>3.2915447958659387E-3</v>
      </c>
      <c r="JL68" s="9">
        <v>1.1986249926815982</v>
      </c>
      <c r="JM68" s="9">
        <v>1.2019165374774641</v>
      </c>
      <c r="JN68" s="9">
        <v>1.7175618642852056E-4</v>
      </c>
      <c r="JO68" s="6">
        <v>5</v>
      </c>
      <c r="JP68" s="6"/>
      <c r="JQ68" s="6"/>
      <c r="JR68" s="6"/>
      <c r="JS68" s="15">
        <v>61</v>
      </c>
      <c r="JT68" s="9">
        <v>0.54999999999999993</v>
      </c>
      <c r="JU68" s="9">
        <v>3.1506874085579896E-3</v>
      </c>
      <c r="JV68" s="9">
        <v>1.198765850068906</v>
      </c>
      <c r="JW68" s="9">
        <v>1.2019165374774641</v>
      </c>
      <c r="JX68" s="9">
        <v>1.644061033597183E-4</v>
      </c>
      <c r="JY68" s="6">
        <v>5</v>
      </c>
      <c r="JZ68" s="6"/>
      <c r="KA68" s="6"/>
      <c r="KB68" s="6"/>
      <c r="KC68" s="15">
        <v>61</v>
      </c>
      <c r="KD68" s="9">
        <v>0.54999999999999993</v>
      </c>
      <c r="KE68" s="9">
        <v>3.1648063683706964E-3</v>
      </c>
      <c r="KF68" s="9">
        <v>1.1987517311090934</v>
      </c>
      <c r="KG68" s="9">
        <v>1.2019165374774641</v>
      </c>
      <c r="KH68" s="9">
        <v>1.6514284517675623E-4</v>
      </c>
      <c r="KI68" s="6">
        <v>5</v>
      </c>
      <c r="KJ68" s="6"/>
      <c r="KK68" s="6"/>
      <c r="KL68" s="6"/>
      <c r="KM68" s="15">
        <v>61</v>
      </c>
      <c r="KN68" s="9">
        <v>0.54999999999999993</v>
      </c>
      <c r="KO68" s="9">
        <v>3.3696143383597312E-3</v>
      </c>
      <c r="KP68" s="9">
        <v>1.1985469231391044</v>
      </c>
      <c r="KQ68" s="9">
        <v>1.2019165374774641</v>
      </c>
      <c r="KR68" s="9">
        <v>1.7582993529920106E-4</v>
      </c>
      <c r="KS68" s="6">
        <v>5</v>
      </c>
      <c r="KT68" s="6"/>
      <c r="KU68" s="6"/>
      <c r="KV68" s="6"/>
      <c r="KW68" s="15">
        <v>61</v>
      </c>
      <c r="KX68" s="9">
        <v>0.54999999999999993</v>
      </c>
      <c r="KY68" s="9">
        <v>3.4207748045045989E-3</v>
      </c>
      <c r="KZ68" s="9">
        <v>1.1984957626729593</v>
      </c>
      <c r="LA68" s="9">
        <v>1.2019165374774639</v>
      </c>
      <c r="LB68" s="9">
        <v>1.7849954094211509E-4</v>
      </c>
      <c r="LC68" s="6">
        <v>5</v>
      </c>
    </row>
    <row r="69" spans="1:315">
      <c r="A69" s="6">
        <v>62</v>
      </c>
      <c r="B69">
        <v>6.6203150414030826E-2</v>
      </c>
      <c r="C69">
        <f>1-Table4689[[#This Row],[qx (tau)]]</f>
        <v>0.9337968495859692</v>
      </c>
      <c r="D69" s="6"/>
      <c r="E69" s="6"/>
      <c r="F69" s="6"/>
      <c r="G69" s="6"/>
      <c r="H69" s="15">
        <f t="shared" si="4"/>
        <v>62</v>
      </c>
      <c r="I69" s="9">
        <f t="shared" si="12"/>
        <v>0.6</v>
      </c>
      <c r="J69" s="9" cm="1">
        <f t="array" ref="J69">VLOOKUP($G$13,'qx Malaria'!$B$62:$I$91,(N69),FALSE)/(1-nigeria!I69*INDEX($E$6:$G$11,N69,2))</f>
        <v>3.6394931550597139E-3</v>
      </c>
      <c r="K69" s="9">
        <f t="shared" si="11"/>
        <v>1.2751254829380696</v>
      </c>
      <c r="L69" s="9">
        <f t="shared" si="2"/>
        <v>1.2787649760931292</v>
      </c>
      <c r="M69" s="9">
        <f>(J69*Table4689[[#This Row],[qx (tau)]])/L69</f>
        <v>1.8842079450079213E-4</v>
      </c>
      <c r="N69" s="6">
        <f t="shared" si="3"/>
        <v>5</v>
      </c>
      <c r="P69" s="6"/>
      <c r="Q69" s="6"/>
      <c r="R69" s="6"/>
      <c r="S69" s="15">
        <v>62</v>
      </c>
      <c r="T69" s="9">
        <v>0.6</v>
      </c>
      <c r="U69" s="9">
        <v>4.0109709938445804E-3</v>
      </c>
      <c r="V69" s="9">
        <v>1.2747540050992849</v>
      </c>
      <c r="W69" s="9">
        <v>1.2787649760931294</v>
      </c>
      <c r="X69" s="9">
        <v>2.0765263435903558E-4</v>
      </c>
      <c r="Y69" s="6">
        <v>5</v>
      </c>
      <c r="Z69" s="6"/>
      <c r="AA69" s="6"/>
      <c r="AB69" s="6"/>
      <c r="AC69" s="15">
        <v>62</v>
      </c>
      <c r="AD69" s="9">
        <v>0.6</v>
      </c>
      <c r="AE69" s="9">
        <v>4.0814846273722494E-3</v>
      </c>
      <c r="AF69" s="9">
        <v>1.2746834914657572</v>
      </c>
      <c r="AG69" s="9">
        <v>1.2787649760931294</v>
      </c>
      <c r="AH69" s="9">
        <v>2.1130320719606652E-4</v>
      </c>
      <c r="AI69" s="6">
        <v>5</v>
      </c>
      <c r="AJ69" s="6"/>
      <c r="AK69" s="6"/>
      <c r="AL69" s="6"/>
      <c r="AM69" s="15">
        <v>62</v>
      </c>
      <c r="AN69" s="9">
        <v>0.6</v>
      </c>
      <c r="AO69" s="9">
        <v>4.1671966881765598E-3</v>
      </c>
      <c r="AP69" s="9">
        <v>1.274597779404953</v>
      </c>
      <c r="AQ69" s="9">
        <v>1.2787649760931297</v>
      </c>
      <c r="AR69" s="9">
        <v>2.157406202937107E-4</v>
      </c>
      <c r="AS69" s="6">
        <v>5</v>
      </c>
      <c r="AT69" s="6"/>
      <c r="AU69" s="6"/>
      <c r="AV69" s="6"/>
      <c r="AW69" s="15">
        <v>62</v>
      </c>
      <c r="AX69" s="9">
        <v>0.6</v>
      </c>
      <c r="AY69" s="9">
        <v>4.2504345864009512E-3</v>
      </c>
      <c r="AZ69" s="9">
        <v>1.2745145415067285</v>
      </c>
      <c r="BA69" s="9">
        <v>1.2787649760931294</v>
      </c>
      <c r="BB69" s="9">
        <v>2.2004994311637134E-4</v>
      </c>
      <c r="BC69" s="6">
        <v>5</v>
      </c>
      <c r="BD69" s="6"/>
      <c r="BE69" s="6"/>
      <c r="BF69" s="6"/>
      <c r="BG69" s="15">
        <v>62</v>
      </c>
      <c r="BH69" s="9">
        <v>0.6</v>
      </c>
      <c r="BI69" s="9">
        <v>4.3221853012185797E-3</v>
      </c>
      <c r="BJ69" s="9">
        <v>1.2744427907919109</v>
      </c>
      <c r="BK69" s="9">
        <v>1.2787649760931294</v>
      </c>
      <c r="BL69" s="9">
        <v>2.2376456109089406E-4</v>
      </c>
      <c r="BM69" s="6">
        <v>5</v>
      </c>
      <c r="BN69" s="6"/>
      <c r="BO69" s="6"/>
      <c r="BP69" s="6"/>
      <c r="BQ69" s="15">
        <v>62</v>
      </c>
      <c r="BR69" s="9">
        <v>0.6</v>
      </c>
      <c r="BS69" s="9">
        <v>4.4220354339081372E-3</v>
      </c>
      <c r="BT69" s="9">
        <v>1.2743429406592213</v>
      </c>
      <c r="BU69" s="9">
        <v>1.2787649760931294</v>
      </c>
      <c r="BV69" s="9">
        <v>2.2893391861701564E-4</v>
      </c>
      <c r="BW69" s="6">
        <v>5</v>
      </c>
      <c r="BX69" s="6"/>
      <c r="BY69" s="6"/>
      <c r="BZ69" s="6"/>
      <c r="CA69" s="15">
        <v>62</v>
      </c>
      <c r="CB69" s="9">
        <v>0.6</v>
      </c>
      <c r="CC69" s="9">
        <v>4.5125190939737181E-3</v>
      </c>
      <c r="CD69" s="9">
        <v>1.2742524569991556</v>
      </c>
      <c r="CE69" s="9">
        <v>1.2787649760931292</v>
      </c>
      <c r="CF69" s="9">
        <v>2.3361836295927098E-4</v>
      </c>
      <c r="CG69" s="6">
        <v>5</v>
      </c>
      <c r="CH69" s="6"/>
      <c r="CI69" s="6"/>
      <c r="CJ69" s="6"/>
      <c r="CK69" s="15">
        <v>62</v>
      </c>
      <c r="CL69" s="9">
        <v>0.6</v>
      </c>
      <c r="CM69" s="9">
        <v>4.6231495064757763E-3</v>
      </c>
      <c r="CN69" s="9">
        <v>1.2741418265866538</v>
      </c>
      <c r="CO69" s="9">
        <v>1.2787649760931294</v>
      </c>
      <c r="CP69" s="9">
        <v>2.3934582811210655E-4</v>
      </c>
      <c r="CQ69" s="6">
        <v>5</v>
      </c>
      <c r="CR69" s="6"/>
      <c r="CS69" s="6"/>
      <c r="CT69" s="6"/>
      <c r="CU69" s="15">
        <v>62</v>
      </c>
      <c r="CV69" s="9">
        <v>0.6</v>
      </c>
      <c r="CW69" s="9">
        <v>4.7168142327155375E-3</v>
      </c>
      <c r="CX69" s="9">
        <v>1.2740481618604138</v>
      </c>
      <c r="CY69" s="9">
        <v>1.2787649760931294</v>
      </c>
      <c r="CZ69" s="9">
        <v>2.4419495995076925E-4</v>
      </c>
      <c r="DA69" s="6">
        <v>5</v>
      </c>
      <c r="DB69" s="6"/>
      <c r="DC69" s="6"/>
      <c r="DD69" s="6"/>
      <c r="DE69" s="15">
        <v>62</v>
      </c>
      <c r="DF69" s="9">
        <v>0.6</v>
      </c>
      <c r="DG69" s="9">
        <v>4.81401347692661E-3</v>
      </c>
      <c r="DH69" s="9">
        <v>1.2739509626162029</v>
      </c>
      <c r="DI69" s="9">
        <v>1.2787649760931294</v>
      </c>
      <c r="DJ69" s="9">
        <v>2.4922707789655127E-4</v>
      </c>
      <c r="DK69" s="6">
        <v>5</v>
      </c>
      <c r="DL69" s="6"/>
      <c r="DM69" s="6"/>
      <c r="DN69" s="6"/>
      <c r="DO69" s="15">
        <v>62</v>
      </c>
      <c r="DP69" s="9">
        <v>0.6</v>
      </c>
      <c r="DQ69" s="9">
        <v>5.000636025811871E-3</v>
      </c>
      <c r="DR69" s="9">
        <v>1.2737643400673175</v>
      </c>
      <c r="DS69" s="9">
        <v>1.2787649760931294</v>
      </c>
      <c r="DT69" s="9">
        <v>2.5888874435245281E-4</v>
      </c>
      <c r="DU69" s="6">
        <v>5</v>
      </c>
      <c r="DV69" s="6"/>
      <c r="DW69" s="6"/>
      <c r="DX69" s="6"/>
      <c r="DY69" s="15">
        <v>62</v>
      </c>
      <c r="DZ69" s="9">
        <v>0.6</v>
      </c>
      <c r="EA69" s="9">
        <v>5.0974818182258136E-3</v>
      </c>
      <c r="EB69" s="9">
        <v>1.2736674942749036</v>
      </c>
      <c r="EC69" s="9">
        <v>1.2787649760931294</v>
      </c>
      <c r="ED69" s="9">
        <v>2.6390256368752298E-4</v>
      </c>
      <c r="EE69" s="6">
        <v>5</v>
      </c>
      <c r="EF69" s="6"/>
      <c r="EG69" s="6"/>
      <c r="EH69" s="6"/>
      <c r="EI69" s="15">
        <v>62</v>
      </c>
      <c r="EJ69" s="9">
        <v>0.6</v>
      </c>
      <c r="EK69" s="9">
        <v>5.3761785602637448E-3</v>
      </c>
      <c r="EL69" s="9">
        <v>1.2733887975328657</v>
      </c>
      <c r="EM69" s="9">
        <v>1.2787649760931294</v>
      </c>
      <c r="EN69" s="9">
        <v>2.7833101823388347E-4</v>
      </c>
      <c r="EO69" s="6">
        <v>5</v>
      </c>
      <c r="EP69" s="6"/>
      <c r="EQ69" s="6"/>
      <c r="ER69" s="6"/>
      <c r="ES69" s="15">
        <v>62</v>
      </c>
      <c r="ET69" s="9">
        <v>0.6</v>
      </c>
      <c r="EU69" s="9">
        <v>5.4597699102852679E-3</v>
      </c>
      <c r="EV69" s="9">
        <v>1.273305206182844</v>
      </c>
      <c r="EW69" s="9">
        <v>1.2787649760931292</v>
      </c>
      <c r="EX69" s="9">
        <v>2.826586396672561E-4</v>
      </c>
      <c r="EY69" s="6">
        <v>5</v>
      </c>
      <c r="EZ69" s="6"/>
      <c r="FA69" s="6"/>
      <c r="FB69" s="6"/>
      <c r="FC69" s="15">
        <v>62</v>
      </c>
      <c r="FD69" s="9">
        <v>0.6</v>
      </c>
      <c r="FE69" s="9">
        <v>5.4519939707483823E-3</v>
      </c>
      <c r="FF69" s="9">
        <v>1.273312982122381</v>
      </c>
      <c r="FG69" s="9">
        <v>1.2787649760931294</v>
      </c>
      <c r="FH69" s="9">
        <v>2.8225607023159348E-4</v>
      </c>
      <c r="FI69" s="6">
        <v>5</v>
      </c>
      <c r="FJ69" s="6"/>
      <c r="FK69" s="6"/>
      <c r="FL69" s="6"/>
      <c r="FM69" s="15">
        <v>62</v>
      </c>
      <c r="FN69" s="9">
        <v>0.6</v>
      </c>
      <c r="FO69" s="9">
        <v>5.5912539788180657E-3</v>
      </c>
      <c r="FP69" s="9">
        <v>1.2731737221143113</v>
      </c>
      <c r="FQ69" s="9">
        <v>1.2787649760931294</v>
      </c>
      <c r="FR69" s="9">
        <v>2.8946572285209581E-4</v>
      </c>
      <c r="FS69" s="6">
        <v>5</v>
      </c>
      <c r="FT69" s="6"/>
      <c r="FU69" s="6"/>
      <c r="FV69" s="6"/>
      <c r="FW69" s="15">
        <v>62</v>
      </c>
      <c r="FX69" s="9">
        <v>0.6</v>
      </c>
      <c r="FY69" s="9">
        <v>5.8434418360711589E-3</v>
      </c>
      <c r="FZ69" s="9">
        <v>1.2729215342570583</v>
      </c>
      <c r="GA69" s="9">
        <v>1.2787649760931294</v>
      </c>
      <c r="GB69" s="9">
        <v>3.0252178159506123E-4</v>
      </c>
      <c r="GC69" s="6">
        <v>5</v>
      </c>
      <c r="GD69" s="6"/>
      <c r="GE69" s="6"/>
      <c r="GF69" s="6"/>
      <c r="GG69" s="15">
        <v>62</v>
      </c>
      <c r="GH69" s="9">
        <v>0.6</v>
      </c>
      <c r="GI69" s="9">
        <v>5.7361692156418466E-3</v>
      </c>
      <c r="GJ69" s="9">
        <v>1.2730288068774875</v>
      </c>
      <c r="GK69" s="9">
        <v>1.2787649760931294</v>
      </c>
      <c r="GL69" s="9">
        <v>2.96968153243989E-4</v>
      </c>
      <c r="GM69" s="6">
        <v>5</v>
      </c>
      <c r="GN69" s="6"/>
      <c r="GO69" s="6"/>
      <c r="GP69" s="6"/>
      <c r="GQ69" s="15">
        <v>62</v>
      </c>
      <c r="GR69" s="9">
        <v>0.6</v>
      </c>
      <c r="GS69" s="9">
        <v>6.0472067971172822E-3</v>
      </c>
      <c r="GT69" s="9">
        <v>1.2727177692960121</v>
      </c>
      <c r="GU69" s="9">
        <v>1.2787649760931294</v>
      </c>
      <c r="GV69" s="9">
        <v>3.1307093067049161E-4</v>
      </c>
      <c r="GW69" s="6">
        <v>5</v>
      </c>
      <c r="GX69" s="6"/>
      <c r="GY69" s="6"/>
      <c r="GZ69" s="6"/>
      <c r="HA69" s="15">
        <v>62</v>
      </c>
      <c r="HB69" s="9">
        <v>0.6</v>
      </c>
      <c r="HC69" s="9">
        <v>5.6658323080127438E-3</v>
      </c>
      <c r="HD69" s="9">
        <v>1.2730991437851167</v>
      </c>
      <c r="HE69" s="9">
        <v>1.2787649760931294</v>
      </c>
      <c r="HF69" s="9">
        <v>2.9332672971231401E-4</v>
      </c>
      <c r="HG69" s="6">
        <v>5</v>
      </c>
      <c r="HH69" s="6"/>
      <c r="HI69" s="6"/>
      <c r="HJ69" s="6"/>
      <c r="HK69" s="15">
        <v>62</v>
      </c>
      <c r="HL69" s="9">
        <v>0.6</v>
      </c>
      <c r="HM69" s="9">
        <v>5.2298495162514391E-3</v>
      </c>
      <c r="HN69" s="9">
        <v>1.273535126576878</v>
      </c>
      <c r="HO69" s="9">
        <v>1.2787649760931294</v>
      </c>
      <c r="HP69" s="9">
        <v>2.7075539339914255E-4</v>
      </c>
      <c r="HQ69" s="6">
        <v>5</v>
      </c>
      <c r="HR69" s="6"/>
      <c r="HS69" s="6"/>
      <c r="HT69" s="6"/>
      <c r="HU69" s="15">
        <v>62</v>
      </c>
      <c r="HV69" s="9">
        <v>0.6</v>
      </c>
      <c r="HW69" s="9">
        <v>4.7510990570372611E-3</v>
      </c>
      <c r="HX69" s="9">
        <v>1.274013877036092</v>
      </c>
      <c r="HY69" s="9">
        <v>1.2787649760931292</v>
      </c>
      <c r="HZ69" s="9">
        <v>2.4596992518982695E-4</v>
      </c>
      <c r="IA69" s="6">
        <v>5</v>
      </c>
      <c r="IB69" s="6"/>
      <c r="IC69" s="6"/>
      <c r="ID69" s="6"/>
      <c r="IE69" s="15">
        <v>62</v>
      </c>
      <c r="IF69" s="9">
        <v>0.6</v>
      </c>
      <c r="IG69" s="9">
        <v>4.2599777849234933E-3</v>
      </c>
      <c r="IH69" s="9">
        <v>1.274504998308206</v>
      </c>
      <c r="II69" s="9">
        <v>1.2787649760931294</v>
      </c>
      <c r="IJ69" s="9">
        <v>2.2054400560559358E-4</v>
      </c>
      <c r="IK69" s="6">
        <v>5</v>
      </c>
      <c r="IL69" s="6"/>
      <c r="IM69" s="6"/>
      <c r="IN69" s="6"/>
      <c r="IO69" s="15">
        <v>62</v>
      </c>
      <c r="IP69" s="9">
        <v>0.6</v>
      </c>
      <c r="IQ69" s="9">
        <v>3.8430813902072714E-3</v>
      </c>
      <c r="IR69" s="9">
        <v>1.2749218947029222</v>
      </c>
      <c r="IS69" s="9">
        <v>1.2787649760931294</v>
      </c>
      <c r="IT69" s="9">
        <v>1.9896079427086653E-4</v>
      </c>
      <c r="IU69" s="6">
        <v>5</v>
      </c>
      <c r="IV69" s="6"/>
      <c r="IW69" s="6"/>
      <c r="IX69" s="6"/>
      <c r="IY69" s="15">
        <v>62</v>
      </c>
      <c r="IZ69" s="9">
        <v>0.6</v>
      </c>
      <c r="JA69" s="9">
        <v>3.499526243395769E-3</v>
      </c>
      <c r="JB69" s="9">
        <v>1.2752654498497338</v>
      </c>
      <c r="JC69" s="9">
        <v>1.2787649760931294</v>
      </c>
      <c r="JD69" s="9">
        <v>1.8117454465886598E-4</v>
      </c>
      <c r="JE69" s="6">
        <v>5</v>
      </c>
      <c r="JF69" s="6"/>
      <c r="JG69" s="6"/>
      <c r="JH69" s="6"/>
      <c r="JI69" s="15">
        <v>62</v>
      </c>
      <c r="JJ69" s="9">
        <v>0.6</v>
      </c>
      <c r="JK69" s="9">
        <v>3.502000405975687E-3</v>
      </c>
      <c r="JL69" s="9">
        <v>1.2752629756871536</v>
      </c>
      <c r="JM69" s="9">
        <v>1.2787649760931292</v>
      </c>
      <c r="JN69" s="9">
        <v>1.8130263493384952E-4</v>
      </c>
      <c r="JO69" s="6">
        <v>5</v>
      </c>
      <c r="JP69" s="6"/>
      <c r="JQ69" s="6"/>
      <c r="JR69" s="6"/>
      <c r="JS69" s="15">
        <v>62</v>
      </c>
      <c r="JT69" s="9">
        <v>0.6</v>
      </c>
      <c r="JU69" s="9">
        <v>3.3521368439920689E-3</v>
      </c>
      <c r="JV69" s="9">
        <v>1.2754128392491373</v>
      </c>
      <c r="JW69" s="9">
        <v>1.2787649760931294</v>
      </c>
      <c r="JX69" s="9">
        <v>1.7354402399198917E-4</v>
      </c>
      <c r="JY69" s="6">
        <v>5</v>
      </c>
      <c r="JZ69" s="6"/>
      <c r="KA69" s="6"/>
      <c r="KB69" s="6"/>
      <c r="KC69" s="15">
        <v>62</v>
      </c>
      <c r="KD69" s="9">
        <v>0.6</v>
      </c>
      <c r="KE69" s="9">
        <v>3.3671585453701434E-3</v>
      </c>
      <c r="KF69" s="9">
        <v>1.2753978175477594</v>
      </c>
      <c r="KG69" s="9">
        <v>1.2787649760931294</v>
      </c>
      <c r="KH69" s="9">
        <v>1.7432171494724638E-4</v>
      </c>
      <c r="KI69" s="6">
        <v>5</v>
      </c>
      <c r="KJ69" s="6"/>
      <c r="KK69" s="6"/>
      <c r="KL69" s="6"/>
      <c r="KM69" s="15">
        <v>62</v>
      </c>
      <c r="KN69" s="9">
        <v>0.6</v>
      </c>
      <c r="KO69" s="9">
        <v>3.5850615783015135E-3</v>
      </c>
      <c r="KP69" s="9">
        <v>1.2751799145148279</v>
      </c>
      <c r="KQ69" s="9">
        <v>1.2787649760931294</v>
      </c>
      <c r="KR69" s="9">
        <v>1.8560280845115418E-4</v>
      </c>
      <c r="KS69" s="6">
        <v>5</v>
      </c>
      <c r="KT69" s="6"/>
      <c r="KU69" s="6"/>
      <c r="KV69" s="6"/>
      <c r="KW69" s="15">
        <v>62</v>
      </c>
      <c r="KX69" s="9">
        <v>0.6</v>
      </c>
      <c r="KY69" s="9">
        <v>3.6394931550597139E-3</v>
      </c>
      <c r="KZ69" s="9">
        <v>1.2751254829380696</v>
      </c>
      <c r="LA69" s="9">
        <v>1.2787649760931292</v>
      </c>
      <c r="LB69" s="9">
        <v>1.8842079450079213E-4</v>
      </c>
      <c r="LC69" s="6">
        <v>5</v>
      </c>
    </row>
    <row r="70" spans="1:315">
      <c r="A70" s="6">
        <v>63</v>
      </c>
      <c r="B70">
        <v>6.9972754375223642E-2</v>
      </c>
      <c r="C70">
        <f>1-Table4689[[#This Row],[qx (tau)]]</f>
        <v>0.93002724562477634</v>
      </c>
      <c r="D70" s="6"/>
      <c r="E70" s="6"/>
      <c r="F70" s="6"/>
      <c r="G70" s="6"/>
      <c r="H70" s="15">
        <f t="shared" si="4"/>
        <v>63</v>
      </c>
      <c r="I70" s="9">
        <f t="shared" si="12"/>
        <v>0.65</v>
      </c>
      <c r="J70" s="9" cm="1">
        <f t="array" ref="J70">VLOOKUP($G$13,'qx Malaria'!$B$62:$I$91,(N70),FALSE)/(1-nigeria!I70*INDEX($E$6:$G$11,N70,2))</f>
        <v>3.8880908769235683E-3</v>
      </c>
      <c r="K70" s="9">
        <f t="shared" si="11"/>
        <v>1.3622236794845473</v>
      </c>
      <c r="L70" s="9">
        <f t="shared" si="2"/>
        <v>1.3661117703614709</v>
      </c>
      <c r="M70" s="9">
        <f>(J70*Table4689[[#This Row],[qx (tau)]])/L70</f>
        <v>1.9914946479637901E-4</v>
      </c>
      <c r="N70" s="6">
        <f t="shared" si="3"/>
        <v>5</v>
      </c>
      <c r="P70" s="6"/>
      <c r="Q70" s="6"/>
      <c r="R70" s="6"/>
      <c r="S70" s="15">
        <v>63</v>
      </c>
      <c r="T70" s="9">
        <v>0.65</v>
      </c>
      <c r="U70" s="9">
        <v>4.2849427281080564E-3</v>
      </c>
      <c r="V70" s="9">
        <v>1.3618268276333629</v>
      </c>
      <c r="W70" s="9">
        <v>1.3661117703614709</v>
      </c>
      <c r="X70" s="9">
        <v>2.1947636462166738E-4</v>
      </c>
      <c r="Y70" s="6">
        <v>5</v>
      </c>
      <c r="Z70" s="6"/>
      <c r="AA70" s="6"/>
      <c r="AB70" s="6"/>
      <c r="AC70" s="15">
        <v>63</v>
      </c>
      <c r="AD70" s="9">
        <v>0.65</v>
      </c>
      <c r="AE70" s="9">
        <v>4.3602728368723805E-3</v>
      </c>
      <c r="AF70" s="9">
        <v>1.3617514975245986</v>
      </c>
      <c r="AG70" s="9">
        <v>1.3661117703614709</v>
      </c>
      <c r="AH70" s="9">
        <v>2.2333480088726682E-4</v>
      </c>
      <c r="AI70" s="6">
        <v>5</v>
      </c>
      <c r="AJ70" s="6"/>
      <c r="AK70" s="6"/>
      <c r="AL70" s="6"/>
      <c r="AM70" s="15">
        <v>63</v>
      </c>
      <c r="AN70" s="9">
        <v>0.65</v>
      </c>
      <c r="AO70" s="9">
        <v>4.4518395104330274E-3</v>
      </c>
      <c r="AP70" s="9">
        <v>1.361659930851038</v>
      </c>
      <c r="AQ70" s="9">
        <v>1.3661117703614709</v>
      </c>
      <c r="AR70" s="9">
        <v>2.2802488005723112E-4</v>
      </c>
      <c r="AS70" s="6">
        <v>5</v>
      </c>
      <c r="AT70" s="6"/>
      <c r="AU70" s="6"/>
      <c r="AV70" s="6"/>
      <c r="AW70" s="15">
        <v>63</v>
      </c>
      <c r="AX70" s="9">
        <v>0.65</v>
      </c>
      <c r="AY70" s="9">
        <v>4.5407630222826425E-3</v>
      </c>
      <c r="AZ70" s="9">
        <v>1.3615710073391882</v>
      </c>
      <c r="BA70" s="9">
        <v>1.3661117703614709</v>
      </c>
      <c r="BB70" s="9">
        <v>2.3257957549857781E-4</v>
      </c>
      <c r="BC70" s="6">
        <v>5</v>
      </c>
      <c r="BD70" s="6"/>
      <c r="BE70" s="6"/>
      <c r="BF70" s="6"/>
      <c r="BG70" s="15">
        <v>63</v>
      </c>
      <c r="BH70" s="9">
        <v>0.65</v>
      </c>
      <c r="BI70" s="9">
        <v>4.6174147119024816E-3</v>
      </c>
      <c r="BJ70" s="9">
        <v>1.3614943556495684</v>
      </c>
      <c r="BK70" s="9">
        <v>1.3661117703614709</v>
      </c>
      <c r="BL70" s="9">
        <v>2.3650570362848604E-4</v>
      </c>
      <c r="BM70" s="6">
        <v>5</v>
      </c>
      <c r="BN70" s="6"/>
      <c r="BO70" s="6"/>
      <c r="BP70" s="6"/>
      <c r="BQ70" s="15">
        <v>63</v>
      </c>
      <c r="BR70" s="9">
        <v>0.65</v>
      </c>
      <c r="BS70" s="9">
        <v>4.724085166669007E-3</v>
      </c>
      <c r="BT70" s="9">
        <v>1.3613876851948019</v>
      </c>
      <c r="BU70" s="9">
        <v>1.3661117703614709</v>
      </c>
      <c r="BV70" s="9">
        <v>2.4196940410483613E-4</v>
      </c>
      <c r="BW70" s="6">
        <v>5</v>
      </c>
      <c r="BX70" s="6"/>
      <c r="BY70" s="6"/>
      <c r="BZ70" s="6"/>
      <c r="CA70" s="15">
        <v>63</v>
      </c>
      <c r="CB70" s="9">
        <v>0.65</v>
      </c>
      <c r="CC70" s="9">
        <v>4.8207493663866363E-3</v>
      </c>
      <c r="CD70" s="9">
        <v>1.3612910209950841</v>
      </c>
      <c r="CE70" s="9">
        <v>1.3661117703614707</v>
      </c>
      <c r="CF70" s="9">
        <v>2.4692058046570564E-4</v>
      </c>
      <c r="CG70" s="6">
        <v>5</v>
      </c>
      <c r="CH70" s="6"/>
      <c r="CI70" s="6"/>
      <c r="CJ70" s="6"/>
      <c r="CK70" s="15">
        <v>63</v>
      </c>
      <c r="CL70" s="9">
        <v>0.65</v>
      </c>
      <c r="CM70" s="9">
        <v>4.938936454322646E-3</v>
      </c>
      <c r="CN70" s="9">
        <v>1.3611728339071483</v>
      </c>
      <c r="CO70" s="9">
        <v>1.3661117703614709</v>
      </c>
      <c r="CP70" s="9">
        <v>2.5297416718817497E-4</v>
      </c>
      <c r="CQ70" s="6">
        <v>5</v>
      </c>
      <c r="CR70" s="6"/>
      <c r="CS70" s="6"/>
      <c r="CT70" s="6"/>
      <c r="CU70" s="15">
        <v>63</v>
      </c>
      <c r="CV70" s="9">
        <v>0.65</v>
      </c>
      <c r="CW70" s="9">
        <v>5.0389990048115979E-3</v>
      </c>
      <c r="CX70" s="9">
        <v>1.3610727713566593</v>
      </c>
      <c r="CY70" s="9">
        <v>1.3661117703614709</v>
      </c>
      <c r="CZ70" s="9">
        <v>2.5809940834298125E-4</v>
      </c>
      <c r="DA70" s="6">
        <v>5</v>
      </c>
      <c r="DB70" s="6"/>
      <c r="DC70" s="6"/>
      <c r="DD70" s="6"/>
      <c r="DE70" s="15">
        <v>63</v>
      </c>
      <c r="DF70" s="9">
        <v>0.65</v>
      </c>
      <c r="DG70" s="9">
        <v>5.1428375006020198E-3</v>
      </c>
      <c r="DH70" s="9">
        <v>1.360968932860869</v>
      </c>
      <c r="DI70" s="9">
        <v>1.3661117703614709</v>
      </c>
      <c r="DJ70" s="9">
        <v>2.6341805482438398E-4</v>
      </c>
      <c r="DK70" s="6">
        <v>5</v>
      </c>
      <c r="DL70" s="6"/>
      <c r="DM70" s="6"/>
      <c r="DN70" s="6"/>
      <c r="DO70" s="15">
        <v>63</v>
      </c>
      <c r="DP70" s="9">
        <v>0.65</v>
      </c>
      <c r="DQ70" s="9">
        <v>5.3422074125196312E-3</v>
      </c>
      <c r="DR70" s="9">
        <v>1.3607695629489514</v>
      </c>
      <c r="DS70" s="9">
        <v>1.3661117703614709</v>
      </c>
      <c r="DT70" s="9">
        <v>2.7362985606867727E-4</v>
      </c>
      <c r="DU70" s="6">
        <v>5</v>
      </c>
      <c r="DV70" s="6"/>
      <c r="DW70" s="6"/>
      <c r="DX70" s="6"/>
      <c r="DY70" s="15">
        <v>63</v>
      </c>
      <c r="DZ70" s="9">
        <v>0.65</v>
      </c>
      <c r="EA70" s="9">
        <v>5.4456683137799073E-3</v>
      </c>
      <c r="EB70" s="9">
        <v>1.3606661020476909</v>
      </c>
      <c r="EC70" s="9">
        <v>1.3661117703614709</v>
      </c>
      <c r="ED70" s="9">
        <v>2.7892916201742045E-4</v>
      </c>
      <c r="EE70" s="6">
        <v>5</v>
      </c>
      <c r="EF70" s="6"/>
      <c r="EG70" s="6"/>
      <c r="EH70" s="6"/>
      <c r="EI70" s="15">
        <v>63</v>
      </c>
      <c r="EJ70" s="9">
        <v>0.65</v>
      </c>
      <c r="EK70" s="9">
        <v>5.7434016008008097E-3</v>
      </c>
      <c r="EL70" s="9">
        <v>1.36036836876067</v>
      </c>
      <c r="EM70" s="9">
        <v>1.3661117703614709</v>
      </c>
      <c r="EN70" s="9">
        <v>2.9417917201955159E-4</v>
      </c>
      <c r="EO70" s="6">
        <v>5</v>
      </c>
      <c r="EP70" s="6"/>
      <c r="EQ70" s="6"/>
      <c r="ER70" s="6"/>
      <c r="ES70" s="15">
        <v>63</v>
      </c>
      <c r="ET70" s="9">
        <v>0.65</v>
      </c>
      <c r="EU70" s="9">
        <v>5.8327027071805732E-3</v>
      </c>
      <c r="EV70" s="9">
        <v>1.3602790676542904</v>
      </c>
      <c r="EW70" s="9">
        <v>1.3661117703614709</v>
      </c>
      <c r="EX70" s="9">
        <v>2.98753207993558E-4</v>
      </c>
      <c r="EY70" s="6">
        <v>5</v>
      </c>
      <c r="EZ70" s="6"/>
      <c r="FA70" s="6"/>
      <c r="FB70" s="6"/>
      <c r="FC70" s="15">
        <v>63</v>
      </c>
      <c r="FD70" s="9">
        <v>0.65</v>
      </c>
      <c r="FE70" s="9">
        <v>5.8243956275173397E-3</v>
      </c>
      <c r="FF70" s="9">
        <v>1.3602873747339537</v>
      </c>
      <c r="FG70" s="9">
        <v>1.3661117703614709</v>
      </c>
      <c r="FH70" s="9">
        <v>2.9832771627504576E-4</v>
      </c>
      <c r="FI70" s="6">
        <v>5</v>
      </c>
      <c r="FJ70" s="6"/>
      <c r="FK70" s="6"/>
      <c r="FL70" s="6"/>
      <c r="FM70" s="15">
        <v>63</v>
      </c>
      <c r="FN70" s="9">
        <v>0.65</v>
      </c>
      <c r="FO70" s="9">
        <v>5.9731678723952538E-3</v>
      </c>
      <c r="FP70" s="9">
        <v>1.3601386024890756</v>
      </c>
      <c r="FQ70" s="9">
        <v>1.3661117703614709</v>
      </c>
      <c r="FR70" s="9">
        <v>3.0594788614294645E-4</v>
      </c>
      <c r="FS70" s="6">
        <v>5</v>
      </c>
      <c r="FT70" s="6"/>
      <c r="FU70" s="6"/>
      <c r="FV70" s="6"/>
      <c r="FW70" s="15">
        <v>63</v>
      </c>
      <c r="FX70" s="9">
        <v>0.65</v>
      </c>
      <c r="FY70" s="9">
        <v>6.2425815696551326E-3</v>
      </c>
      <c r="FZ70" s="9">
        <v>1.3598691887918157</v>
      </c>
      <c r="GA70" s="9">
        <v>1.3661117703614709</v>
      </c>
      <c r="GB70" s="9">
        <v>3.1974735619560415E-4</v>
      </c>
      <c r="GC70" s="6">
        <v>5</v>
      </c>
      <c r="GD70" s="6"/>
      <c r="GE70" s="6"/>
      <c r="GF70" s="6"/>
      <c r="GG70" s="15">
        <v>63</v>
      </c>
      <c r="GH70" s="9">
        <v>0.65</v>
      </c>
      <c r="GI70" s="9">
        <v>6.1279816297555197E-3</v>
      </c>
      <c r="GJ70" s="9">
        <v>1.3599837887317154</v>
      </c>
      <c r="GK70" s="9">
        <v>1.3661117703614709</v>
      </c>
      <c r="GL70" s="9">
        <v>3.1387750453340144E-4</v>
      </c>
      <c r="GM70" s="6">
        <v>5</v>
      </c>
      <c r="GN70" s="6"/>
      <c r="GO70" s="6"/>
      <c r="GP70" s="6"/>
      <c r="GQ70" s="15">
        <v>63</v>
      </c>
      <c r="GR70" s="9">
        <v>0.65</v>
      </c>
      <c r="GS70" s="9">
        <v>6.4602648162848724E-3</v>
      </c>
      <c r="GT70" s="9">
        <v>1.3596515055451861</v>
      </c>
      <c r="GU70" s="9">
        <v>1.3661117703614709</v>
      </c>
      <c r="GV70" s="9">
        <v>3.3089717327389027E-4</v>
      </c>
      <c r="GW70" s="6">
        <v>5</v>
      </c>
      <c r="GX70" s="6"/>
      <c r="GY70" s="6"/>
      <c r="GZ70" s="6"/>
      <c r="HA70" s="15">
        <v>63</v>
      </c>
      <c r="HB70" s="9">
        <v>0.65</v>
      </c>
      <c r="HC70" s="9">
        <v>6.0528403182562697E-3</v>
      </c>
      <c r="HD70" s="9">
        <v>1.3600589300432147</v>
      </c>
      <c r="HE70" s="9">
        <v>1.3661117703614709</v>
      </c>
      <c r="HF70" s="9">
        <v>3.1002873853413186E-4</v>
      </c>
      <c r="HG70" s="6">
        <v>5</v>
      </c>
      <c r="HH70" s="6"/>
      <c r="HI70" s="6"/>
      <c r="HJ70" s="6"/>
      <c r="HK70" s="15">
        <v>63</v>
      </c>
      <c r="HL70" s="9">
        <v>0.65</v>
      </c>
      <c r="HM70" s="9">
        <v>5.5870774653199564E-3</v>
      </c>
      <c r="HN70" s="9">
        <v>1.360524692896151</v>
      </c>
      <c r="HO70" s="9">
        <v>1.3661117703614709</v>
      </c>
      <c r="HP70" s="9">
        <v>2.8617219149845805E-4</v>
      </c>
      <c r="HQ70" s="6">
        <v>5</v>
      </c>
      <c r="HR70" s="6"/>
      <c r="HS70" s="6"/>
      <c r="HT70" s="6"/>
      <c r="HU70" s="15">
        <v>63</v>
      </c>
      <c r="HV70" s="9">
        <v>0.65</v>
      </c>
      <c r="HW70" s="9">
        <v>5.0756256742358549E-3</v>
      </c>
      <c r="HX70" s="9">
        <v>1.361036144687235</v>
      </c>
      <c r="HY70" s="9">
        <v>1.3661117703614709</v>
      </c>
      <c r="HZ70" s="9">
        <v>2.5997544001096692E-4</v>
      </c>
      <c r="IA70" s="6">
        <v>5</v>
      </c>
      <c r="IB70" s="6"/>
      <c r="IC70" s="6"/>
      <c r="ID70" s="6"/>
      <c r="IE70" s="15">
        <v>63</v>
      </c>
      <c r="IF70" s="9">
        <v>0.65</v>
      </c>
      <c r="IG70" s="9">
        <v>4.5509580745966127E-3</v>
      </c>
      <c r="IH70" s="9">
        <v>1.3615608122868743</v>
      </c>
      <c r="II70" s="9">
        <v>1.3661117703614709</v>
      </c>
      <c r="IJ70" s="9">
        <v>2.331017698803883E-4</v>
      </c>
      <c r="IK70" s="6">
        <v>5</v>
      </c>
      <c r="IL70" s="6"/>
      <c r="IM70" s="6"/>
      <c r="IN70" s="6"/>
      <c r="IO70" s="15">
        <v>63</v>
      </c>
      <c r="IP70" s="9">
        <v>0.65</v>
      </c>
      <c r="IQ70" s="9">
        <v>4.1055853262882353E-3</v>
      </c>
      <c r="IR70" s="9">
        <v>1.3620061850351826</v>
      </c>
      <c r="IS70" s="9">
        <v>1.3661117703614707</v>
      </c>
      <c r="IT70" s="9">
        <v>2.1028961160833538E-4</v>
      </c>
      <c r="IU70" s="6">
        <v>5</v>
      </c>
      <c r="IV70" s="6"/>
      <c r="IW70" s="6"/>
      <c r="IX70" s="6"/>
      <c r="IY70" s="15">
        <v>63</v>
      </c>
      <c r="IZ70" s="9">
        <v>0.65</v>
      </c>
      <c r="JA70" s="9">
        <v>3.7385634429853601E-3</v>
      </c>
      <c r="JB70" s="9">
        <v>1.3623732069184855</v>
      </c>
      <c r="JC70" s="9">
        <v>1.3661117703614709</v>
      </c>
      <c r="JD70" s="9">
        <v>1.9149061386315903E-4</v>
      </c>
      <c r="JE70" s="6">
        <v>5</v>
      </c>
      <c r="JF70" s="6"/>
      <c r="JG70" s="6"/>
      <c r="JH70" s="6"/>
      <c r="JI70" s="15">
        <v>63</v>
      </c>
      <c r="JJ70" s="9">
        <v>0.65</v>
      </c>
      <c r="JK70" s="9">
        <v>3.7412066046963888E-3</v>
      </c>
      <c r="JL70" s="9">
        <v>1.3623705637567745</v>
      </c>
      <c r="JM70" s="9">
        <v>1.3661117703614709</v>
      </c>
      <c r="JN70" s="9">
        <v>1.9162599759177656E-4</v>
      </c>
      <c r="JO70" s="6">
        <v>5</v>
      </c>
      <c r="JP70" s="6"/>
      <c r="JQ70" s="6"/>
      <c r="JR70" s="6"/>
      <c r="JS70" s="15">
        <v>63</v>
      </c>
      <c r="JT70" s="9">
        <v>0.65</v>
      </c>
      <c r="JU70" s="9">
        <v>3.581106523914065E-3</v>
      </c>
      <c r="JV70" s="9">
        <v>1.3625306638375567</v>
      </c>
      <c r="JW70" s="9">
        <v>1.3661117703614707</v>
      </c>
      <c r="JX70" s="9">
        <v>1.8342561174408654E-4</v>
      </c>
      <c r="JY70" s="6">
        <v>5</v>
      </c>
      <c r="JZ70" s="6"/>
      <c r="KA70" s="6"/>
      <c r="KB70" s="6"/>
      <c r="KC70" s="15">
        <v>63</v>
      </c>
      <c r="KD70" s="9">
        <v>0.65</v>
      </c>
      <c r="KE70" s="9">
        <v>3.5971542914453119E-3</v>
      </c>
      <c r="KF70" s="9">
        <v>1.3625146160700257</v>
      </c>
      <c r="KG70" s="9">
        <v>1.3661117703614709</v>
      </c>
      <c r="KH70" s="9">
        <v>1.8424758438212143E-4</v>
      </c>
      <c r="KI70" s="6">
        <v>5</v>
      </c>
      <c r="KJ70" s="6"/>
      <c r="KK70" s="6"/>
      <c r="KL70" s="6"/>
      <c r="KM70" s="15">
        <v>63</v>
      </c>
      <c r="KN70" s="9">
        <v>0.65</v>
      </c>
      <c r="KO70" s="9">
        <v>3.8299413192809323E-3</v>
      </c>
      <c r="KP70" s="9">
        <v>1.3622818290421899</v>
      </c>
      <c r="KQ70" s="9">
        <v>1.3661117703614707</v>
      </c>
      <c r="KR70" s="9">
        <v>1.961710227667935E-4</v>
      </c>
      <c r="KS70" s="6">
        <v>5</v>
      </c>
      <c r="KT70" s="6"/>
      <c r="KU70" s="6"/>
      <c r="KV70" s="6"/>
      <c r="KW70" s="15">
        <v>63</v>
      </c>
      <c r="KX70" s="9">
        <v>0.65</v>
      </c>
      <c r="KY70" s="9">
        <v>3.8880908769235683E-3</v>
      </c>
      <c r="KZ70" s="9">
        <v>1.3622236794845473</v>
      </c>
      <c r="LA70" s="9">
        <v>1.3661117703614709</v>
      </c>
      <c r="LB70" s="9">
        <v>1.9914946479637901E-4</v>
      </c>
      <c r="LC70" s="6">
        <v>5</v>
      </c>
    </row>
    <row r="71" spans="1:315">
      <c r="A71" s="6">
        <v>64</v>
      </c>
      <c r="B71">
        <v>7.4038975112729097E-2</v>
      </c>
      <c r="C71">
        <f>1-Table4689[[#This Row],[qx (tau)]]</f>
        <v>0.92596102488727094</v>
      </c>
      <c r="D71" s="6"/>
      <c r="E71" s="6"/>
      <c r="F71" s="6"/>
      <c r="G71" s="6"/>
      <c r="H71" s="15">
        <f t="shared" si="4"/>
        <v>64</v>
      </c>
      <c r="I71" s="9">
        <f t="shared" si="12"/>
        <v>0.70000000000000007</v>
      </c>
      <c r="J71" s="9" cm="1">
        <f t="array" ref="J71">VLOOKUP($G$13,'qx Malaria'!$B$62:$I$91,(N71),FALSE)/(1-nigeria!I71*INDEX($E$6:$G$11,N71,2))</f>
        <v>4.1731396357087541E-3</v>
      </c>
      <c r="K71" s="9">
        <f t="shared" si="11"/>
        <v>1.4620927878249621</v>
      </c>
      <c r="L71" s="9">
        <f t="shared" si="2"/>
        <v>1.4662659274606709</v>
      </c>
      <c r="M71" s="9">
        <f>(J71*Table4689[[#This Row],[qx (tau)]])/L71</f>
        <v>2.1072233613535384E-4</v>
      </c>
      <c r="N71" s="6">
        <f t="shared" si="3"/>
        <v>5</v>
      </c>
      <c r="P71" s="6"/>
      <c r="Q71" s="6"/>
      <c r="R71" s="6"/>
      <c r="S71" s="15">
        <v>64</v>
      </c>
      <c r="T71" s="9">
        <v>0.70000000000000007</v>
      </c>
      <c r="U71" s="9">
        <v>4.5990860042753176E-3</v>
      </c>
      <c r="V71" s="9">
        <v>1.4616668414563958</v>
      </c>
      <c r="W71" s="9">
        <v>1.4662659274606711</v>
      </c>
      <c r="X71" s="9">
        <v>2.3223046231562542E-4</v>
      </c>
      <c r="Y71" s="6">
        <v>5</v>
      </c>
      <c r="Z71" s="6"/>
      <c r="AA71" s="6"/>
      <c r="AB71" s="6"/>
      <c r="AC71" s="15">
        <v>64</v>
      </c>
      <c r="AD71" s="9">
        <v>0.70000000000000007</v>
      </c>
      <c r="AE71" s="9">
        <v>4.679938811629294E-3</v>
      </c>
      <c r="AF71" s="9">
        <v>1.4615859886490419</v>
      </c>
      <c r="AG71" s="9">
        <v>1.4662659274606711</v>
      </c>
      <c r="AH71" s="9">
        <v>2.3631311804632398E-4</v>
      </c>
      <c r="AI71" s="6">
        <v>5</v>
      </c>
      <c r="AJ71" s="6"/>
      <c r="AK71" s="6"/>
      <c r="AL71" s="6"/>
      <c r="AM71" s="15">
        <v>64</v>
      </c>
      <c r="AN71" s="9">
        <v>0.70000000000000007</v>
      </c>
      <c r="AO71" s="9">
        <v>4.7782185398665845E-3</v>
      </c>
      <c r="AP71" s="9">
        <v>1.4614877089208045</v>
      </c>
      <c r="AQ71" s="9">
        <v>1.4662659274606711</v>
      </c>
      <c r="AR71" s="9">
        <v>2.412757446863962E-4</v>
      </c>
      <c r="AS71" s="6">
        <v>5</v>
      </c>
      <c r="AT71" s="6"/>
      <c r="AU71" s="6"/>
      <c r="AV71" s="6"/>
      <c r="AW71" s="15">
        <v>64</v>
      </c>
      <c r="AX71" s="9">
        <v>0.70000000000000007</v>
      </c>
      <c r="AY71" s="9">
        <v>4.8736613274949613E-3</v>
      </c>
      <c r="AZ71" s="9">
        <v>1.461392266133176</v>
      </c>
      <c r="BA71" s="9">
        <v>1.4662659274606709</v>
      </c>
      <c r="BB71" s="9">
        <v>2.4609512024819822E-4</v>
      </c>
      <c r="BC71" s="6">
        <v>5</v>
      </c>
      <c r="BD71" s="6"/>
      <c r="BE71" s="6"/>
      <c r="BF71" s="6"/>
      <c r="BG71" s="15">
        <v>64</v>
      </c>
      <c r="BH71" s="9">
        <v>0.70000000000000007</v>
      </c>
      <c r="BI71" s="9">
        <v>4.9559326051533941E-3</v>
      </c>
      <c r="BJ71" s="9">
        <v>1.4613099948555177</v>
      </c>
      <c r="BK71" s="9">
        <v>1.4662659274606711</v>
      </c>
      <c r="BL71" s="9">
        <v>2.5024940151803184E-4</v>
      </c>
      <c r="BM71" s="6">
        <v>5</v>
      </c>
      <c r="BN71" s="6"/>
      <c r="BO71" s="6"/>
      <c r="BP71" s="6"/>
      <c r="BQ71" s="15">
        <v>64</v>
      </c>
      <c r="BR71" s="9">
        <v>0.70000000000000007</v>
      </c>
      <c r="BS71" s="9">
        <v>5.0704234225844641E-3</v>
      </c>
      <c r="BT71" s="9">
        <v>1.4611955040380866</v>
      </c>
      <c r="BU71" s="9">
        <v>1.4662659274606711</v>
      </c>
      <c r="BV71" s="9">
        <v>2.5603060574821903E-4</v>
      </c>
      <c r="BW71" s="6">
        <v>5</v>
      </c>
      <c r="BX71" s="6"/>
      <c r="BY71" s="6"/>
      <c r="BZ71" s="6"/>
      <c r="CA71" s="15">
        <v>64</v>
      </c>
      <c r="CB71" s="9">
        <v>0.70000000000000007</v>
      </c>
      <c r="CC71" s="9">
        <v>5.1741743934246541E-3</v>
      </c>
      <c r="CD71" s="9">
        <v>1.4610917530672463</v>
      </c>
      <c r="CE71" s="9">
        <v>1.4662659274606709</v>
      </c>
      <c r="CF71" s="9">
        <v>2.6126950232495502E-4</v>
      </c>
      <c r="CG71" s="6">
        <v>5</v>
      </c>
      <c r="CH71" s="6"/>
      <c r="CI71" s="6"/>
      <c r="CJ71" s="6"/>
      <c r="CK71" s="15">
        <v>64</v>
      </c>
      <c r="CL71" s="9">
        <v>0.70000000000000007</v>
      </c>
      <c r="CM71" s="9">
        <v>5.3010261663659812E-3</v>
      </c>
      <c r="CN71" s="9">
        <v>1.4609649012943051</v>
      </c>
      <c r="CO71" s="9">
        <v>1.4662659274606711</v>
      </c>
      <c r="CP71" s="9">
        <v>2.6767487196760492E-4</v>
      </c>
      <c r="CQ71" s="6">
        <v>5</v>
      </c>
      <c r="CR71" s="6"/>
      <c r="CS71" s="6"/>
      <c r="CT71" s="6"/>
      <c r="CU71" s="15">
        <v>64</v>
      </c>
      <c r="CV71" s="9">
        <v>0.70000000000000007</v>
      </c>
      <c r="CW71" s="9">
        <v>5.4084246322747718E-3</v>
      </c>
      <c r="CX71" s="9">
        <v>1.4608575028283961</v>
      </c>
      <c r="CY71" s="9">
        <v>1.4662659274606709</v>
      </c>
      <c r="CZ71" s="9">
        <v>2.7309794850211678E-4</v>
      </c>
      <c r="DA71" s="6">
        <v>5</v>
      </c>
      <c r="DB71" s="6"/>
      <c r="DC71" s="6"/>
      <c r="DD71" s="6"/>
      <c r="DE71" s="15">
        <v>64</v>
      </c>
      <c r="DF71" s="9">
        <v>0.70000000000000007</v>
      </c>
      <c r="DG71" s="9">
        <v>5.5198758704820073E-3</v>
      </c>
      <c r="DH71" s="9">
        <v>1.4607460515901891</v>
      </c>
      <c r="DI71" s="9">
        <v>1.4662659274606711</v>
      </c>
      <c r="DJ71" s="9">
        <v>2.7872566943415737E-4</v>
      </c>
      <c r="DK71" s="6">
        <v>5</v>
      </c>
      <c r="DL71" s="6"/>
      <c r="DM71" s="6"/>
      <c r="DN71" s="6"/>
      <c r="DO71" s="15">
        <v>64</v>
      </c>
      <c r="DP71" s="9">
        <v>0.70000000000000007</v>
      </c>
      <c r="DQ71" s="9">
        <v>5.7338622478398998E-3</v>
      </c>
      <c r="DR71" s="9">
        <v>1.4605320652128311</v>
      </c>
      <c r="DS71" s="9">
        <v>1.4662659274606711</v>
      </c>
      <c r="DT71" s="9">
        <v>2.8953089362367536E-4</v>
      </c>
      <c r="DU71" s="6">
        <v>5</v>
      </c>
      <c r="DV71" s="6"/>
      <c r="DW71" s="6"/>
      <c r="DX71" s="6"/>
      <c r="DY71" s="15">
        <v>64</v>
      </c>
      <c r="DZ71" s="9">
        <v>0.70000000000000007</v>
      </c>
      <c r="EA71" s="9">
        <v>5.8449082088172918E-3</v>
      </c>
      <c r="EB71" s="9">
        <v>1.4604210192518536</v>
      </c>
      <c r="EC71" s="9">
        <v>1.4662659274606709</v>
      </c>
      <c r="ED71" s="9">
        <v>2.9513815011596319E-4</v>
      </c>
      <c r="EE71" s="6">
        <v>5</v>
      </c>
      <c r="EF71" s="6"/>
      <c r="EG71" s="6"/>
      <c r="EH71" s="6"/>
      <c r="EI71" s="15">
        <v>64</v>
      </c>
      <c r="EJ71" s="9">
        <v>0.70000000000000007</v>
      </c>
      <c r="EK71" s="9">
        <v>6.1644693045496751E-3</v>
      </c>
      <c r="EL71" s="9">
        <v>1.4601014581561214</v>
      </c>
      <c r="EM71" s="9">
        <v>1.4662659274606711</v>
      </c>
      <c r="EN71" s="9">
        <v>3.1127436086110505E-4</v>
      </c>
      <c r="EO71" s="6">
        <v>5</v>
      </c>
      <c r="EP71" s="6"/>
      <c r="EQ71" s="6"/>
      <c r="ER71" s="6"/>
      <c r="ES71" s="15">
        <v>64</v>
      </c>
      <c r="ET71" s="9">
        <v>0.70000000000000007</v>
      </c>
      <c r="EU71" s="9">
        <v>6.260317369407898E-3</v>
      </c>
      <c r="EV71" s="9">
        <v>1.4600056100912631</v>
      </c>
      <c r="EW71" s="9">
        <v>1.4662659274606709</v>
      </c>
      <c r="EX71" s="9">
        <v>3.1611420086266004E-4</v>
      </c>
      <c r="EY71" s="6">
        <v>5</v>
      </c>
      <c r="EZ71" s="6"/>
      <c r="FA71" s="6"/>
      <c r="FB71" s="6"/>
      <c r="FC71" s="15">
        <v>64</v>
      </c>
      <c r="FD71" s="9">
        <v>0.70000000000000007</v>
      </c>
      <c r="FE71" s="9">
        <v>6.2514012703513196E-3</v>
      </c>
      <c r="FF71" s="9">
        <v>1.4600145261903197</v>
      </c>
      <c r="FG71" s="9">
        <v>1.4662659274606711</v>
      </c>
      <c r="FH71" s="9">
        <v>3.1566398318809679E-4</v>
      </c>
      <c r="FI71" s="6">
        <v>5</v>
      </c>
      <c r="FJ71" s="6"/>
      <c r="FK71" s="6"/>
      <c r="FL71" s="6"/>
      <c r="FM71" s="15">
        <v>64</v>
      </c>
      <c r="FN71" s="9">
        <v>0.70000000000000007</v>
      </c>
      <c r="FO71" s="9">
        <v>6.41108049891005E-3</v>
      </c>
      <c r="FP71" s="9">
        <v>1.4598548469617609</v>
      </c>
      <c r="FQ71" s="9">
        <v>1.4662659274606711</v>
      </c>
      <c r="FR71" s="9">
        <v>3.2372697245072952E-4</v>
      </c>
      <c r="FS71" s="6">
        <v>5</v>
      </c>
      <c r="FT71" s="6"/>
      <c r="FU71" s="6"/>
      <c r="FV71" s="6"/>
      <c r="FW71" s="15">
        <v>64</v>
      </c>
      <c r="FX71" s="9">
        <v>0.70000000000000007</v>
      </c>
      <c r="FY71" s="9">
        <v>6.7002458024040959E-3</v>
      </c>
      <c r="FZ71" s="9">
        <v>1.4595656816582669</v>
      </c>
      <c r="GA71" s="9">
        <v>1.4662659274606711</v>
      </c>
      <c r="GB71" s="9">
        <v>3.3832835021440575E-4</v>
      </c>
      <c r="GC71" s="6">
        <v>5</v>
      </c>
      <c r="GD71" s="6"/>
      <c r="GE71" s="6"/>
      <c r="GF71" s="6"/>
      <c r="GG71" s="15">
        <v>64</v>
      </c>
      <c r="GH71" s="9">
        <v>0.70000000000000007</v>
      </c>
      <c r="GI71" s="9">
        <v>6.5772441631462919E-3</v>
      </c>
      <c r="GJ71" s="9">
        <v>1.4596886832975249</v>
      </c>
      <c r="GK71" s="9">
        <v>1.4662659274606711</v>
      </c>
      <c r="GL71" s="9">
        <v>3.3211739274940824E-4</v>
      </c>
      <c r="GM71" s="6">
        <v>5</v>
      </c>
      <c r="GN71" s="6"/>
      <c r="GO71" s="6"/>
      <c r="GP71" s="6"/>
      <c r="GQ71" s="15">
        <v>64</v>
      </c>
      <c r="GR71" s="9">
        <v>0.70000000000000007</v>
      </c>
      <c r="GS71" s="9">
        <v>6.9338881254094467E-3</v>
      </c>
      <c r="GT71" s="9">
        <v>1.4593320393352616</v>
      </c>
      <c r="GU71" s="9">
        <v>1.4662659274606711</v>
      </c>
      <c r="GV71" s="9">
        <v>3.5012609973193829E-4</v>
      </c>
      <c r="GW71" s="6">
        <v>5</v>
      </c>
      <c r="GX71" s="6"/>
      <c r="GY71" s="6"/>
      <c r="GZ71" s="6"/>
      <c r="HA71" s="15">
        <v>64</v>
      </c>
      <c r="HB71" s="9">
        <v>0.70000000000000007</v>
      </c>
      <c r="HC71" s="9">
        <v>6.4965939944072381E-3</v>
      </c>
      <c r="HD71" s="9">
        <v>1.4597693334662638</v>
      </c>
      <c r="HE71" s="9">
        <v>1.4662659274606711</v>
      </c>
      <c r="HF71" s="9">
        <v>3.2804496923858614E-4</v>
      </c>
      <c r="HG71" s="6">
        <v>5</v>
      </c>
      <c r="HH71" s="6"/>
      <c r="HI71" s="6"/>
      <c r="HJ71" s="6"/>
      <c r="HK71" s="15">
        <v>64</v>
      </c>
      <c r="HL71" s="9">
        <v>0.70000000000000007</v>
      </c>
      <c r="HM71" s="9">
        <v>5.996684531394055E-3</v>
      </c>
      <c r="HN71" s="9">
        <v>1.460269242929277</v>
      </c>
      <c r="HO71" s="9">
        <v>1.4662659274606711</v>
      </c>
      <c r="HP71" s="9">
        <v>3.0280208280341486E-4</v>
      </c>
      <c r="HQ71" s="6">
        <v>5</v>
      </c>
      <c r="HR71" s="6"/>
      <c r="HS71" s="6"/>
      <c r="HT71" s="6"/>
      <c r="HU71" s="15">
        <v>64</v>
      </c>
      <c r="HV71" s="9">
        <v>0.70000000000000007</v>
      </c>
      <c r="HW71" s="9">
        <v>5.4477365235696866E-3</v>
      </c>
      <c r="HX71" s="9">
        <v>1.4608181909371012</v>
      </c>
      <c r="HY71" s="9">
        <v>1.4662659274606709</v>
      </c>
      <c r="HZ71" s="9">
        <v>2.7508299915814566E-4</v>
      </c>
      <c r="IA71" s="6">
        <v>5</v>
      </c>
      <c r="IB71" s="6"/>
      <c r="IC71" s="6"/>
      <c r="ID71" s="6"/>
      <c r="IE71" s="15">
        <v>64</v>
      </c>
      <c r="IF71" s="9">
        <v>0.70000000000000007</v>
      </c>
      <c r="IG71" s="9">
        <v>4.8846038127007638E-3</v>
      </c>
      <c r="IH71" s="9">
        <v>1.4613813236479702</v>
      </c>
      <c r="II71" s="9">
        <v>1.4662659274606711</v>
      </c>
      <c r="IJ71" s="9">
        <v>2.4664766012152587E-4</v>
      </c>
      <c r="IK71" s="6">
        <v>5</v>
      </c>
      <c r="IL71" s="6"/>
      <c r="IM71" s="6"/>
      <c r="IN71" s="6"/>
      <c r="IO71" s="15">
        <v>64</v>
      </c>
      <c r="IP71" s="9">
        <v>0.70000000000000007</v>
      </c>
      <c r="IQ71" s="9">
        <v>4.4065793200991831E-3</v>
      </c>
      <c r="IR71" s="9">
        <v>1.4618593481405717</v>
      </c>
      <c r="IS71" s="9">
        <v>1.4662659274606709</v>
      </c>
      <c r="IT71" s="9">
        <v>2.2250985343300986E-4</v>
      </c>
      <c r="IU71" s="6">
        <v>5</v>
      </c>
      <c r="IV71" s="6"/>
      <c r="IW71" s="6"/>
      <c r="IX71" s="6"/>
      <c r="IY71" s="15">
        <v>64</v>
      </c>
      <c r="IZ71" s="9">
        <v>0.70000000000000007</v>
      </c>
      <c r="JA71" s="9">
        <v>4.0126498526903351E-3</v>
      </c>
      <c r="JB71" s="9">
        <v>1.4622532776079806</v>
      </c>
      <c r="JC71" s="9">
        <v>1.4662659274606709</v>
      </c>
      <c r="JD71" s="9">
        <v>2.0261841799321535E-4</v>
      </c>
      <c r="JE71" s="6">
        <v>5</v>
      </c>
      <c r="JF71" s="6"/>
      <c r="JG71" s="6"/>
      <c r="JH71" s="6"/>
      <c r="JI71" s="15">
        <v>64</v>
      </c>
      <c r="JJ71" s="9">
        <v>0.70000000000000007</v>
      </c>
      <c r="JK71" s="9">
        <v>4.0154867932992461E-3</v>
      </c>
      <c r="JL71" s="9">
        <v>1.4622504406673718</v>
      </c>
      <c r="JM71" s="9">
        <v>1.4662659274606711</v>
      </c>
      <c r="JN71" s="9">
        <v>2.0276166907148542E-4</v>
      </c>
      <c r="JO71" s="6">
        <v>5</v>
      </c>
      <c r="JP71" s="6"/>
      <c r="JQ71" s="6"/>
      <c r="JR71" s="6"/>
      <c r="JS71" s="15">
        <v>64</v>
      </c>
      <c r="JT71" s="9">
        <v>0.70000000000000007</v>
      </c>
      <c r="JU71" s="9">
        <v>3.8436492478451808E-3</v>
      </c>
      <c r="JV71" s="9">
        <v>1.4624222782128258</v>
      </c>
      <c r="JW71" s="9">
        <v>1.4662659274606709</v>
      </c>
      <c r="JX71" s="9">
        <v>1.9408474661626645E-4</v>
      </c>
      <c r="JY71" s="6">
        <v>5</v>
      </c>
      <c r="JZ71" s="6"/>
      <c r="KA71" s="6"/>
      <c r="KB71" s="6"/>
      <c r="KC71" s="15">
        <v>64</v>
      </c>
      <c r="KD71" s="9">
        <v>0.70000000000000007</v>
      </c>
      <c r="KE71" s="9">
        <v>3.8608735301135714E-3</v>
      </c>
      <c r="KF71" s="9">
        <v>1.4624050539305575</v>
      </c>
      <c r="KG71" s="9">
        <v>1.4662659274606711</v>
      </c>
      <c r="KH71" s="9">
        <v>1.949544853057636E-4</v>
      </c>
      <c r="KI71" s="6">
        <v>5</v>
      </c>
      <c r="KJ71" s="6"/>
      <c r="KK71" s="6"/>
      <c r="KL71" s="6"/>
      <c r="KM71" s="15">
        <v>64</v>
      </c>
      <c r="KN71" s="9">
        <v>0.70000000000000007</v>
      </c>
      <c r="KO71" s="9">
        <v>4.1107269423127021E-3</v>
      </c>
      <c r="KP71" s="9">
        <v>1.4621552005183582</v>
      </c>
      <c r="KQ71" s="9">
        <v>1.4662659274606709</v>
      </c>
      <c r="KR71" s="9">
        <v>2.0757081241341106E-4</v>
      </c>
      <c r="KS71" s="6">
        <v>5</v>
      </c>
      <c r="KT71" s="6"/>
      <c r="KU71" s="6"/>
      <c r="KV71" s="6"/>
      <c r="KW71" s="15">
        <v>64</v>
      </c>
      <c r="KX71" s="9">
        <v>0.70000000000000007</v>
      </c>
      <c r="KY71" s="9">
        <v>4.1731396357087541E-3</v>
      </c>
      <c r="KZ71" s="9">
        <v>1.4620927878249621</v>
      </c>
      <c r="LA71" s="9">
        <v>1.4662659274606709</v>
      </c>
      <c r="LB71" s="9">
        <v>2.1072233613535384E-4</v>
      </c>
      <c r="LC71" s="6">
        <v>5</v>
      </c>
    </row>
    <row r="72" spans="1:315">
      <c r="A72" s="6">
        <v>65</v>
      </c>
      <c r="B72">
        <v>7.8406372879731817E-2</v>
      </c>
      <c r="C72">
        <f>1-Table4689[[#This Row],[qx (tau)]]</f>
        <v>0.92159362712026816</v>
      </c>
      <c r="D72" s="6"/>
      <c r="E72" s="6"/>
      <c r="F72" s="6"/>
      <c r="G72" s="6"/>
      <c r="H72" s="15">
        <f t="shared" si="4"/>
        <v>65</v>
      </c>
      <c r="I72" s="9">
        <f t="shared" si="12"/>
        <v>0.75000000000000011</v>
      </c>
      <c r="J72" s="9" cm="1">
        <f t="array" ref="J72">VLOOKUP($G$13,'qx Malaria'!$B$62:$I$91,(N72),FALSE)/(1-nigeria!I72*INDEX($E$6:$G$11,N72,2))</f>
        <v>4.5032907231489019E-3</v>
      </c>
      <c r="K72" s="9">
        <f t="shared" si="11"/>
        <v>1.5777638570861821</v>
      </c>
      <c r="L72" s="9">
        <f t="shared" ref="L72:L135" si="13">K72+J72</f>
        <v>1.5822671478093309</v>
      </c>
      <c r="M72" s="9">
        <f>(J72*Table4689[[#This Row],[qx (tau)]])/L72</f>
        <v>2.2315238745486372E-4</v>
      </c>
      <c r="N72" s="6">
        <f t="shared" ref="N72:N135" si="14">IF(H72&gt;=70,6,IF(H72&gt;=50,5,IF(H72&gt;=15,4,IF(H72&gt;=5,3,2))))</f>
        <v>5</v>
      </c>
      <c r="P72" s="6"/>
      <c r="Q72" s="6"/>
      <c r="R72" s="6"/>
      <c r="S72" s="15">
        <v>65</v>
      </c>
      <c r="T72" s="9">
        <v>0.75000000000000011</v>
      </c>
      <c r="U72" s="9">
        <v>4.9629351390010441E-3</v>
      </c>
      <c r="V72" s="9">
        <v>1.5773042126703301</v>
      </c>
      <c r="W72" s="9">
        <v>1.5822671478093311</v>
      </c>
      <c r="X72" s="9">
        <v>2.4592923111952937E-4</v>
      </c>
      <c r="Y72" s="6">
        <v>5</v>
      </c>
      <c r="Z72" s="6"/>
      <c r="AA72" s="6"/>
      <c r="AB72" s="6"/>
      <c r="AC72" s="15">
        <v>65</v>
      </c>
      <c r="AD72" s="9">
        <v>0.75000000000000011</v>
      </c>
      <c r="AE72" s="9">
        <v>5.0501844833992374E-3</v>
      </c>
      <c r="AF72" s="9">
        <v>1.5772169633259319</v>
      </c>
      <c r="AG72" s="9">
        <v>1.5822671478093311</v>
      </c>
      <c r="AH72" s="9">
        <v>2.5025271381325033E-4</v>
      </c>
      <c r="AI72" s="6">
        <v>5</v>
      </c>
      <c r="AJ72" s="6"/>
      <c r="AK72" s="6"/>
      <c r="AL72" s="6"/>
      <c r="AM72" s="15">
        <v>65</v>
      </c>
      <c r="AN72" s="9">
        <v>0.75000000000000011</v>
      </c>
      <c r="AO72" s="9">
        <v>5.1562394509008028E-3</v>
      </c>
      <c r="AP72" s="9">
        <v>1.5771109083584303</v>
      </c>
      <c r="AQ72" s="9">
        <v>1.5822671478093311</v>
      </c>
      <c r="AR72" s="9">
        <v>2.5550807498230974E-4</v>
      </c>
      <c r="AS72" s="6">
        <v>5</v>
      </c>
      <c r="AT72" s="6"/>
      <c r="AU72" s="6"/>
      <c r="AV72" s="6"/>
      <c r="AW72" s="15">
        <v>65</v>
      </c>
      <c r="AX72" s="9">
        <v>0.75000000000000011</v>
      </c>
      <c r="AY72" s="9">
        <v>5.2592330378971666E-3</v>
      </c>
      <c r="AZ72" s="9">
        <v>1.5770079147714338</v>
      </c>
      <c r="BA72" s="9">
        <v>1.5822671478093309</v>
      </c>
      <c r="BB72" s="9">
        <v>2.6061173500422101E-4</v>
      </c>
      <c r="BC72" s="6">
        <v>5</v>
      </c>
      <c r="BD72" s="6"/>
      <c r="BE72" s="6"/>
      <c r="BF72" s="6"/>
      <c r="BG72" s="15">
        <v>65</v>
      </c>
      <c r="BH72" s="9">
        <v>0.75000000000000011</v>
      </c>
      <c r="BI72" s="9">
        <v>5.3480130725479602E-3</v>
      </c>
      <c r="BJ72" s="9">
        <v>1.576919134736783</v>
      </c>
      <c r="BK72" s="9">
        <v>1.5822671478093311</v>
      </c>
      <c r="BL72" s="9">
        <v>2.6501106827151605E-4</v>
      </c>
      <c r="BM72" s="6">
        <v>5</v>
      </c>
      <c r="BN72" s="6"/>
      <c r="BO72" s="6"/>
      <c r="BP72" s="6"/>
      <c r="BQ72" s="15">
        <v>65</v>
      </c>
      <c r="BR72" s="9">
        <v>0.75000000000000011</v>
      </c>
      <c r="BS72" s="9">
        <v>5.471561642936381E-3</v>
      </c>
      <c r="BT72" s="9">
        <v>1.5767955861663947</v>
      </c>
      <c r="BU72" s="9">
        <v>1.5822671478093311</v>
      </c>
      <c r="BV72" s="9">
        <v>2.7113329313856465E-4</v>
      </c>
      <c r="BW72" s="6">
        <v>5</v>
      </c>
      <c r="BX72" s="6"/>
      <c r="BY72" s="6"/>
      <c r="BZ72" s="6"/>
      <c r="CA72" s="15">
        <v>65</v>
      </c>
      <c r="CB72" s="9">
        <v>0.75000000000000011</v>
      </c>
      <c r="CC72" s="9">
        <v>5.5835207014122597E-3</v>
      </c>
      <c r="CD72" s="9">
        <v>1.5766836271079188</v>
      </c>
      <c r="CE72" s="9">
        <v>1.5822671478093311</v>
      </c>
      <c r="CF72" s="9">
        <v>2.7668122080569537E-4</v>
      </c>
      <c r="CG72" s="6">
        <v>5</v>
      </c>
      <c r="CH72" s="6"/>
      <c r="CI72" s="6"/>
      <c r="CJ72" s="6"/>
      <c r="CK72" s="15">
        <v>65</v>
      </c>
      <c r="CL72" s="9">
        <v>0.75000000000000011</v>
      </c>
      <c r="CM72" s="9">
        <v>5.7204081440019082E-3</v>
      </c>
      <c r="CN72" s="9">
        <v>1.5765467396653292</v>
      </c>
      <c r="CO72" s="9">
        <v>1.5822671478093311</v>
      </c>
      <c r="CP72" s="9">
        <v>2.8346442924246073E-4</v>
      </c>
      <c r="CQ72" s="6">
        <v>5</v>
      </c>
      <c r="CR72" s="6"/>
      <c r="CS72" s="6"/>
      <c r="CT72" s="6"/>
      <c r="CU72" s="15">
        <v>65</v>
      </c>
      <c r="CV72" s="9">
        <v>0.75000000000000011</v>
      </c>
      <c r="CW72" s="9">
        <v>5.8363032631273282E-3</v>
      </c>
      <c r="CX72" s="9">
        <v>1.5764308445462036</v>
      </c>
      <c r="CY72" s="9">
        <v>1.5822671478093309</v>
      </c>
      <c r="CZ72" s="9">
        <v>2.8920740124163897E-4</v>
      </c>
      <c r="DA72" s="6">
        <v>5</v>
      </c>
      <c r="DB72" s="6"/>
      <c r="DC72" s="6"/>
      <c r="DD72" s="6"/>
      <c r="DE72" s="15">
        <v>65</v>
      </c>
      <c r="DF72" s="9">
        <v>0.75000000000000011</v>
      </c>
      <c r="DG72" s="9">
        <v>5.956571782974463E-3</v>
      </c>
      <c r="DH72" s="9">
        <v>1.5763105760263567</v>
      </c>
      <c r="DI72" s="9">
        <v>1.5822671478093311</v>
      </c>
      <c r="DJ72" s="9">
        <v>2.9516708916531455E-4</v>
      </c>
      <c r="DK72" s="6">
        <v>5</v>
      </c>
      <c r="DL72" s="6"/>
      <c r="DM72" s="6"/>
      <c r="DN72" s="6"/>
      <c r="DO72" s="15">
        <v>65</v>
      </c>
      <c r="DP72" s="9">
        <v>0.75000000000000011</v>
      </c>
      <c r="DQ72" s="9">
        <v>6.1874873410809623E-3</v>
      </c>
      <c r="DR72" s="9">
        <v>1.5760796604682501</v>
      </c>
      <c r="DS72" s="9">
        <v>1.5822671478093311</v>
      </c>
      <c r="DT72" s="9">
        <v>3.0660968997877166E-4</v>
      </c>
      <c r="DU72" s="6">
        <v>5</v>
      </c>
      <c r="DV72" s="6"/>
      <c r="DW72" s="6"/>
      <c r="DX72" s="6"/>
      <c r="DY72" s="15">
        <v>65</v>
      </c>
      <c r="DZ72" s="9">
        <v>0.75000000000000011</v>
      </c>
      <c r="EA72" s="9">
        <v>6.3073185208559262E-3</v>
      </c>
      <c r="EB72" s="9">
        <v>1.5759598292884751</v>
      </c>
      <c r="EC72" s="9">
        <v>1.5822671478093311</v>
      </c>
      <c r="ED72" s="9">
        <v>3.1254770630999756E-4</v>
      </c>
      <c r="EE72" s="6">
        <v>5</v>
      </c>
      <c r="EF72" s="6"/>
      <c r="EG72" s="6"/>
      <c r="EH72" s="6"/>
      <c r="EI72" s="15">
        <v>65</v>
      </c>
      <c r="EJ72" s="9">
        <v>0.75000000000000011</v>
      </c>
      <c r="EK72" s="9">
        <v>6.6521611677630745E-3</v>
      </c>
      <c r="EL72" s="9">
        <v>1.5756149866415678</v>
      </c>
      <c r="EM72" s="9">
        <v>1.5822671478093309</v>
      </c>
      <c r="EN72" s="9">
        <v>3.2963575695660921E-4</v>
      </c>
      <c r="EO72" s="6">
        <v>5</v>
      </c>
      <c r="EP72" s="6"/>
      <c r="EQ72" s="6"/>
      <c r="ER72" s="6"/>
      <c r="ES72" s="15">
        <v>65</v>
      </c>
      <c r="ET72" s="9">
        <v>0.75000000000000011</v>
      </c>
      <c r="EU72" s="9">
        <v>6.7555920948316108E-3</v>
      </c>
      <c r="EV72" s="9">
        <v>1.5755115557144994</v>
      </c>
      <c r="EW72" s="9">
        <v>1.5822671478093311</v>
      </c>
      <c r="EX72" s="9">
        <v>3.3476108857097015E-4</v>
      </c>
      <c r="EY72" s="6">
        <v>5</v>
      </c>
      <c r="EZ72" s="6"/>
      <c r="FA72" s="6"/>
      <c r="FB72" s="6"/>
      <c r="FC72" s="15">
        <v>65</v>
      </c>
      <c r="FD72" s="9">
        <v>0.75000000000000011</v>
      </c>
      <c r="FE72" s="9">
        <v>6.7459706132438398E-3</v>
      </c>
      <c r="FF72" s="9">
        <v>1.5755211771960873</v>
      </c>
      <c r="FG72" s="9">
        <v>1.5822671478093311</v>
      </c>
      <c r="FH72" s="9">
        <v>3.3428431353707614E-4</v>
      </c>
      <c r="FI72" s="6">
        <v>5</v>
      </c>
      <c r="FJ72" s="6"/>
      <c r="FK72" s="6"/>
      <c r="FL72" s="6"/>
      <c r="FM72" s="15">
        <v>65</v>
      </c>
      <c r="FN72" s="9">
        <v>0.75000000000000011</v>
      </c>
      <c r="FO72" s="9">
        <v>6.9182826016793717E-3</v>
      </c>
      <c r="FP72" s="9">
        <v>1.5753488652076515</v>
      </c>
      <c r="FQ72" s="9">
        <v>1.5822671478093309</v>
      </c>
      <c r="FR72" s="9">
        <v>3.4282292096226956E-4</v>
      </c>
      <c r="FS72" s="6">
        <v>5</v>
      </c>
      <c r="FT72" s="6"/>
      <c r="FU72" s="6"/>
      <c r="FV72" s="6"/>
      <c r="FW72" s="15">
        <v>65</v>
      </c>
      <c r="FX72" s="9">
        <v>0.75000000000000011</v>
      </c>
      <c r="FY72" s="9">
        <v>7.2303247431736647E-3</v>
      </c>
      <c r="FZ72" s="9">
        <v>1.5750368230661573</v>
      </c>
      <c r="GA72" s="9">
        <v>1.5822671478093311</v>
      </c>
      <c r="GB72" s="9">
        <v>3.5828560217515145E-4</v>
      </c>
      <c r="GC72" s="6">
        <v>5</v>
      </c>
      <c r="GD72" s="6"/>
      <c r="GE72" s="6"/>
      <c r="GF72" s="6"/>
      <c r="GG72" s="15">
        <v>65</v>
      </c>
      <c r="GH72" s="9">
        <v>0.75000000000000011</v>
      </c>
      <c r="GI72" s="9">
        <v>7.0975920312696446E-3</v>
      </c>
      <c r="GJ72" s="9">
        <v>1.5751695557780616</v>
      </c>
      <c r="GK72" s="9">
        <v>1.5822671478093313</v>
      </c>
      <c r="GL72" s="9">
        <v>3.5170827386665852E-4</v>
      </c>
      <c r="GM72" s="6">
        <v>5</v>
      </c>
      <c r="GN72" s="6"/>
      <c r="GO72" s="6"/>
      <c r="GP72" s="6"/>
      <c r="GQ72" s="15">
        <v>65</v>
      </c>
      <c r="GR72" s="9">
        <v>0.75000000000000011</v>
      </c>
      <c r="GS72" s="9">
        <v>7.4824512947804771E-3</v>
      </c>
      <c r="GT72" s="9">
        <v>1.5747846965145504</v>
      </c>
      <c r="GU72" s="9">
        <v>1.5822671478093309</v>
      </c>
      <c r="GV72" s="9">
        <v>3.7077927522242049E-4</v>
      </c>
      <c r="GW72" s="6">
        <v>5</v>
      </c>
      <c r="GX72" s="6"/>
      <c r="GY72" s="6"/>
      <c r="GZ72" s="6"/>
      <c r="HA72" s="15">
        <v>65</v>
      </c>
      <c r="HB72" s="9">
        <v>0.75000000000000011</v>
      </c>
      <c r="HC72" s="9">
        <v>7.0105613569075367E-3</v>
      </c>
      <c r="HD72" s="9">
        <v>1.5752565864524235</v>
      </c>
      <c r="HE72" s="9">
        <v>1.5822671478093311</v>
      </c>
      <c r="HF72" s="9">
        <v>3.4739562696916242E-4</v>
      </c>
      <c r="HG72" s="6">
        <v>5</v>
      </c>
      <c r="HH72" s="6"/>
      <c r="HI72" s="6"/>
      <c r="HJ72" s="6"/>
      <c r="HK72" s="15">
        <v>65</v>
      </c>
      <c r="HL72" s="9">
        <v>0.75000000000000011</v>
      </c>
      <c r="HM72" s="9">
        <v>6.4711023778841158E-3</v>
      </c>
      <c r="HN72" s="9">
        <v>1.575796045431447</v>
      </c>
      <c r="HO72" s="9">
        <v>1.5822671478093311</v>
      </c>
      <c r="HP72" s="9">
        <v>3.206637176824212E-4</v>
      </c>
      <c r="HQ72" s="6">
        <v>5</v>
      </c>
      <c r="HR72" s="6"/>
      <c r="HS72" s="6"/>
      <c r="HT72" s="6"/>
      <c r="HU72" s="15">
        <v>65</v>
      </c>
      <c r="HV72" s="9">
        <v>0.75000000000000011</v>
      </c>
      <c r="HW72" s="9">
        <v>5.8787252501279535E-3</v>
      </c>
      <c r="HX72" s="9">
        <v>1.5763884225592031</v>
      </c>
      <c r="HY72" s="9">
        <v>1.5822671478093311</v>
      </c>
      <c r="HZ72" s="9">
        <v>2.9130954570926268E-4</v>
      </c>
      <c r="IA72" s="6">
        <v>5</v>
      </c>
      <c r="IB72" s="6"/>
      <c r="IC72" s="6"/>
      <c r="ID72" s="6"/>
      <c r="IE72" s="15">
        <v>65</v>
      </c>
      <c r="IF72" s="9">
        <v>0.75000000000000011</v>
      </c>
      <c r="IG72" s="9">
        <v>5.271041219845795E-3</v>
      </c>
      <c r="IH72" s="9">
        <v>1.5769961065894853</v>
      </c>
      <c r="II72" s="9">
        <v>1.5822671478093311</v>
      </c>
      <c r="IJ72" s="9">
        <v>2.6119686800036375E-4</v>
      </c>
      <c r="IK72" s="6">
        <v>5</v>
      </c>
      <c r="IL72" s="6"/>
      <c r="IM72" s="6"/>
      <c r="IN72" s="6"/>
      <c r="IO72" s="15">
        <v>65</v>
      </c>
      <c r="IP72" s="9">
        <v>0.75000000000000011</v>
      </c>
      <c r="IQ72" s="9">
        <v>4.7551986047196289E-3</v>
      </c>
      <c r="IR72" s="9">
        <v>1.5775119492046115</v>
      </c>
      <c r="IS72" s="9">
        <v>1.5822671478093311</v>
      </c>
      <c r="IT72" s="9">
        <v>2.356352247059079E-4</v>
      </c>
      <c r="IU72" s="6">
        <v>5</v>
      </c>
      <c r="IV72" s="6"/>
      <c r="IW72" s="6"/>
      <c r="IX72" s="6"/>
      <c r="IY72" s="15">
        <v>65</v>
      </c>
      <c r="IZ72" s="9">
        <v>0.75000000000000011</v>
      </c>
      <c r="JA72" s="9">
        <v>4.3301040545690285E-3</v>
      </c>
      <c r="JB72" s="9">
        <v>1.5779370437547622</v>
      </c>
      <c r="JC72" s="9">
        <v>1.5822671478093313</v>
      </c>
      <c r="JD72" s="9">
        <v>2.1457043684477089E-4</v>
      </c>
      <c r="JE72" s="6">
        <v>5</v>
      </c>
      <c r="JF72" s="6"/>
      <c r="JG72" s="6"/>
      <c r="JH72" s="6"/>
      <c r="JI72" s="15">
        <v>65</v>
      </c>
      <c r="JJ72" s="9">
        <v>0.75000000000000011</v>
      </c>
      <c r="JK72" s="9">
        <v>4.3331654350742283E-3</v>
      </c>
      <c r="JL72" s="9">
        <v>1.5779339823742569</v>
      </c>
      <c r="JM72" s="9">
        <v>1.5822671478093311</v>
      </c>
      <c r="JN72" s="9">
        <v>2.1472213799191901E-4</v>
      </c>
      <c r="JO72" s="6">
        <v>5</v>
      </c>
      <c r="JP72" s="6"/>
      <c r="JQ72" s="6"/>
      <c r="JR72" s="6"/>
      <c r="JS72" s="15">
        <v>65</v>
      </c>
      <c r="JT72" s="9">
        <v>0.75000000000000011</v>
      </c>
      <c r="JU72" s="9">
        <v>4.1477332444735549E-3</v>
      </c>
      <c r="JV72" s="9">
        <v>1.5781194145648574</v>
      </c>
      <c r="JW72" s="9">
        <v>1.5822671478093309</v>
      </c>
      <c r="JX72" s="9">
        <v>2.0553338279323376E-4</v>
      </c>
      <c r="JY72" s="6">
        <v>5</v>
      </c>
      <c r="JZ72" s="6"/>
      <c r="KA72" s="6"/>
      <c r="KB72" s="6"/>
      <c r="KC72" s="15">
        <v>65</v>
      </c>
      <c r="KD72" s="9">
        <v>0.75000000000000011</v>
      </c>
      <c r="KE72" s="9">
        <v>4.166320197540839E-3</v>
      </c>
      <c r="KF72" s="9">
        <v>1.5781008276117903</v>
      </c>
      <c r="KG72" s="9">
        <v>1.5822671478093311</v>
      </c>
      <c r="KH72" s="9">
        <v>2.0645442547234723E-4</v>
      </c>
      <c r="KI72" s="6">
        <v>5</v>
      </c>
      <c r="KJ72" s="6"/>
      <c r="KK72" s="6"/>
      <c r="KL72" s="6"/>
      <c r="KM72" s="15">
        <v>65</v>
      </c>
      <c r="KN72" s="9">
        <v>0.75000000000000011</v>
      </c>
      <c r="KO72" s="9">
        <v>4.4359403520345076E-3</v>
      </c>
      <c r="KP72" s="9">
        <v>1.5778312074572964</v>
      </c>
      <c r="KQ72" s="9">
        <v>1.5822671478093309</v>
      </c>
      <c r="KR72" s="9">
        <v>2.1981496221760546E-4</v>
      </c>
      <c r="KS72" s="6">
        <v>5</v>
      </c>
      <c r="KT72" s="6"/>
      <c r="KU72" s="6"/>
      <c r="KV72" s="6"/>
      <c r="KW72" s="15">
        <v>65</v>
      </c>
      <c r="KX72" s="9">
        <v>0.75000000000000011</v>
      </c>
      <c r="KY72" s="9">
        <v>4.5032907231489019E-3</v>
      </c>
      <c r="KZ72" s="9">
        <v>1.5777638570861821</v>
      </c>
      <c r="LA72" s="9">
        <v>1.5822671478093309</v>
      </c>
      <c r="LB72" s="9">
        <v>2.2315238745486372E-4</v>
      </c>
      <c r="LC72" s="6">
        <v>5</v>
      </c>
    </row>
    <row r="73" spans="1:315">
      <c r="A73" s="6">
        <v>66</v>
      </c>
      <c r="B73">
        <v>8.3092281128315001E-2</v>
      </c>
      <c r="C73">
        <f>1-Table4689[[#This Row],[qx (tau)]]</f>
        <v>0.91690771887168498</v>
      </c>
      <c r="D73" s="6"/>
      <c r="E73" s="6"/>
      <c r="F73" s="6"/>
      <c r="G73" s="6"/>
      <c r="H73" s="15">
        <f t="shared" ref="H73:H136" si="15">H72+1</f>
        <v>66</v>
      </c>
      <c r="I73" s="9">
        <f t="shared" si="12"/>
        <v>0.80000000000000016</v>
      </c>
      <c r="J73" s="9" cm="1">
        <f t="array" ref="J73">VLOOKUP($G$13,'qx Malaria'!$B$62:$I$91,(N73),FALSE)/(1-nigeria!I73*INDEX($E$6:$G$11,N73,2))</f>
        <v>4.8901683603400367E-3</v>
      </c>
      <c r="K73" s="9">
        <f t="shared" si="11"/>
        <v>1.7133095259317086</v>
      </c>
      <c r="L73" s="9">
        <f t="shared" si="13"/>
        <v>1.7181996942920486</v>
      </c>
      <c r="M73" s="9">
        <f>(J73*Table4689[[#This Row],[qx (tau)]])/L73</f>
        <v>2.3648895149500551E-4</v>
      </c>
      <c r="N73" s="6">
        <f t="shared" si="14"/>
        <v>5</v>
      </c>
      <c r="P73" s="6"/>
      <c r="Q73" s="6"/>
      <c r="R73" s="6"/>
      <c r="S73" s="15">
        <v>66</v>
      </c>
      <c r="T73" s="9">
        <v>0.80000000000000016</v>
      </c>
      <c r="U73" s="9">
        <v>5.3893008209321882E-3</v>
      </c>
      <c r="V73" s="9">
        <v>1.7128103934711167</v>
      </c>
      <c r="W73" s="9">
        <v>1.718199694292049</v>
      </c>
      <c r="X73" s="9">
        <v>2.6062703909539883E-4</v>
      </c>
      <c r="Y73" s="6">
        <v>5</v>
      </c>
      <c r="Z73" s="6"/>
      <c r="AA73" s="6"/>
      <c r="AB73" s="6"/>
      <c r="AC73" s="15">
        <v>66</v>
      </c>
      <c r="AD73" s="9">
        <v>0.80000000000000016</v>
      </c>
      <c r="AE73" s="9">
        <v>5.4840457551739901E-3</v>
      </c>
      <c r="AF73" s="9">
        <v>1.7127156485368749</v>
      </c>
      <c r="AG73" s="9">
        <v>1.7181996942920488</v>
      </c>
      <c r="AH73" s="9">
        <v>2.6520891205094455E-4</v>
      </c>
      <c r="AI73" s="6">
        <v>5</v>
      </c>
      <c r="AJ73" s="6"/>
      <c r="AK73" s="6"/>
      <c r="AL73" s="6"/>
      <c r="AM73" s="15">
        <v>66</v>
      </c>
      <c r="AN73" s="9">
        <v>0.80000000000000016</v>
      </c>
      <c r="AO73" s="9">
        <v>5.5992119033125226E-3</v>
      </c>
      <c r="AP73" s="9">
        <v>1.7126004823887364</v>
      </c>
      <c r="AQ73" s="9">
        <v>1.718199694292049</v>
      </c>
      <c r="AR73" s="9">
        <v>2.7077835662096871E-4</v>
      </c>
      <c r="AS73" s="6">
        <v>5</v>
      </c>
      <c r="AT73" s="6"/>
      <c r="AU73" s="6"/>
      <c r="AV73" s="6"/>
      <c r="AW73" s="15">
        <v>66</v>
      </c>
      <c r="AX73" s="9">
        <v>0.80000000000000016</v>
      </c>
      <c r="AY73" s="9">
        <v>5.7110536677934462E-3</v>
      </c>
      <c r="AZ73" s="9">
        <v>1.7124886406242552</v>
      </c>
      <c r="BA73" s="9">
        <v>1.7181996942920486</v>
      </c>
      <c r="BB73" s="9">
        <v>2.7618703371886847E-4</v>
      </c>
      <c r="BC73" s="6">
        <v>5</v>
      </c>
      <c r="BD73" s="6"/>
      <c r="BE73" s="6"/>
      <c r="BF73" s="6"/>
      <c r="BG73" s="15">
        <v>66</v>
      </c>
      <c r="BH73" s="9">
        <v>0.80000000000000016</v>
      </c>
      <c r="BI73" s="9">
        <v>5.8074607938640513E-3</v>
      </c>
      <c r="BJ73" s="9">
        <v>1.7123922334981847</v>
      </c>
      <c r="BK73" s="9">
        <v>1.7181996942920488</v>
      </c>
      <c r="BL73" s="9">
        <v>2.8084929041047627E-4</v>
      </c>
      <c r="BM73" s="6">
        <v>5</v>
      </c>
      <c r="BN73" s="6"/>
      <c r="BO73" s="6"/>
      <c r="BP73" s="6"/>
      <c r="BQ73" s="15">
        <v>66</v>
      </c>
      <c r="BR73" s="9">
        <v>0.80000000000000016</v>
      </c>
      <c r="BS73" s="9">
        <v>5.9416234200460527E-3</v>
      </c>
      <c r="BT73" s="9">
        <v>1.7122580708720028</v>
      </c>
      <c r="BU73" s="9">
        <v>1.7181996942920488</v>
      </c>
      <c r="BV73" s="9">
        <v>2.8733740624978281E-4</v>
      </c>
      <c r="BW73" s="6">
        <v>5</v>
      </c>
      <c r="BX73" s="6"/>
      <c r="BY73" s="6"/>
      <c r="BZ73" s="6"/>
      <c r="CA73" s="15">
        <v>66</v>
      </c>
      <c r="CB73" s="9">
        <v>0.80000000000000016</v>
      </c>
      <c r="CC73" s="9">
        <v>6.063200879524255E-3</v>
      </c>
      <c r="CD73" s="9">
        <v>1.7121364934125245</v>
      </c>
      <c r="CE73" s="9">
        <v>1.7181996942920488</v>
      </c>
      <c r="CF73" s="9">
        <v>2.9321690237318974E-4</v>
      </c>
      <c r="CG73" s="6">
        <v>5</v>
      </c>
      <c r="CH73" s="6"/>
      <c r="CI73" s="6"/>
      <c r="CJ73" s="6"/>
      <c r="CK73" s="15">
        <v>66</v>
      </c>
      <c r="CL73" s="9">
        <v>0.80000000000000016</v>
      </c>
      <c r="CM73" s="9">
        <v>6.2118483202144017E-3</v>
      </c>
      <c r="CN73" s="9">
        <v>1.7119878459718345</v>
      </c>
      <c r="CO73" s="9">
        <v>1.718199694292049</v>
      </c>
      <c r="CP73" s="9">
        <v>3.0040550505532407E-4</v>
      </c>
      <c r="CQ73" s="6">
        <v>5</v>
      </c>
      <c r="CR73" s="6"/>
      <c r="CS73" s="6"/>
      <c r="CT73" s="6"/>
      <c r="CU73" s="15">
        <v>66</v>
      </c>
      <c r="CV73" s="9">
        <v>0.80000000000000016</v>
      </c>
      <c r="CW73" s="9">
        <v>6.3376999872523836E-3</v>
      </c>
      <c r="CX73" s="9">
        <v>1.7118619943047964</v>
      </c>
      <c r="CY73" s="9">
        <v>1.7181996942920488</v>
      </c>
      <c r="CZ73" s="9">
        <v>3.0649170221431956E-4</v>
      </c>
      <c r="DA73" s="6">
        <v>5</v>
      </c>
      <c r="DB73" s="6"/>
      <c r="DC73" s="6"/>
      <c r="DD73" s="6"/>
      <c r="DE73" s="15">
        <v>66</v>
      </c>
      <c r="DF73" s="9">
        <v>0.80000000000000016</v>
      </c>
      <c r="DG73" s="9">
        <v>6.4683007738012338E-3</v>
      </c>
      <c r="DH73" s="9">
        <v>1.7117313935182477</v>
      </c>
      <c r="DI73" s="9">
        <v>1.718199694292049</v>
      </c>
      <c r="DJ73" s="9">
        <v>3.1280756719063551E-4</v>
      </c>
      <c r="DK73" s="6">
        <v>5</v>
      </c>
      <c r="DL73" s="6"/>
      <c r="DM73" s="6"/>
      <c r="DN73" s="6"/>
      <c r="DO73" s="15">
        <v>66</v>
      </c>
      <c r="DP73" s="9">
        <v>0.80000000000000016</v>
      </c>
      <c r="DQ73" s="9">
        <v>6.7190542839750253E-3</v>
      </c>
      <c r="DR73" s="9">
        <v>1.7114806400080738</v>
      </c>
      <c r="DS73" s="9">
        <v>1.7181996942920488</v>
      </c>
      <c r="DT73" s="9">
        <v>3.2493402794516244E-4</v>
      </c>
      <c r="DU73" s="6">
        <v>5</v>
      </c>
      <c r="DV73" s="6"/>
      <c r="DW73" s="6"/>
      <c r="DX73" s="6"/>
      <c r="DY73" s="15">
        <v>66</v>
      </c>
      <c r="DZ73" s="9">
        <v>0.80000000000000016</v>
      </c>
      <c r="EA73" s="9">
        <v>6.8491801585727893E-3</v>
      </c>
      <c r="EB73" s="9">
        <v>1.7113505141334759</v>
      </c>
      <c r="EC73" s="9">
        <v>1.7181996942920488</v>
      </c>
      <c r="ED73" s="9">
        <v>3.3122692613974644E-4</v>
      </c>
      <c r="EE73" s="6">
        <v>5</v>
      </c>
      <c r="EF73" s="6"/>
      <c r="EG73" s="6"/>
      <c r="EH73" s="6"/>
      <c r="EI73" s="15">
        <v>66</v>
      </c>
      <c r="EJ73" s="9">
        <v>0.80000000000000016</v>
      </c>
      <c r="EK73" s="9">
        <v>7.2236482320046742E-3</v>
      </c>
      <c r="EL73" s="9">
        <v>1.7109760460600441</v>
      </c>
      <c r="EM73" s="9">
        <v>1.7181996942920488</v>
      </c>
      <c r="EN73" s="9">
        <v>3.4933623353547449E-4</v>
      </c>
      <c r="EO73" s="6">
        <v>5</v>
      </c>
      <c r="EP73" s="6"/>
      <c r="EQ73" s="6"/>
      <c r="ER73" s="6"/>
      <c r="ES73" s="15">
        <v>66</v>
      </c>
      <c r="ET73" s="9">
        <v>0.80000000000000016</v>
      </c>
      <c r="EU73" s="9">
        <v>7.3359649084366856E-3</v>
      </c>
      <c r="EV73" s="9">
        <v>1.710863729383612</v>
      </c>
      <c r="EW73" s="9">
        <v>1.7181996942920486</v>
      </c>
      <c r="EX73" s="9">
        <v>3.5476787741510636E-4</v>
      </c>
      <c r="EY73" s="6">
        <v>5</v>
      </c>
      <c r="EZ73" s="6"/>
      <c r="FA73" s="6"/>
      <c r="FB73" s="6"/>
      <c r="FC73" s="15">
        <v>66</v>
      </c>
      <c r="FD73" s="9">
        <v>0.80000000000000016</v>
      </c>
      <c r="FE73" s="9">
        <v>7.3255168455127776E-3</v>
      </c>
      <c r="FF73" s="9">
        <v>1.7108741774465359</v>
      </c>
      <c r="FG73" s="9">
        <v>1.7181996942920488</v>
      </c>
      <c r="FH73" s="9">
        <v>3.5426260821700101E-4</v>
      </c>
      <c r="FI73" s="6">
        <v>5</v>
      </c>
      <c r="FJ73" s="6"/>
      <c r="FK73" s="6"/>
      <c r="FL73" s="6"/>
      <c r="FM73" s="15">
        <v>66</v>
      </c>
      <c r="FN73" s="9">
        <v>0.80000000000000016</v>
      </c>
      <c r="FO73" s="9">
        <v>7.5126321542409481E-3</v>
      </c>
      <c r="FP73" s="9">
        <v>1.7106870621378076</v>
      </c>
      <c r="FQ73" s="9">
        <v>1.7181996942920486</v>
      </c>
      <c r="FR73" s="9">
        <v>3.6331152021943204E-4</v>
      </c>
      <c r="FS73" s="6">
        <v>5</v>
      </c>
      <c r="FT73" s="6"/>
      <c r="FU73" s="6"/>
      <c r="FV73" s="6"/>
      <c r="FW73" s="15">
        <v>66</v>
      </c>
      <c r="FX73" s="9">
        <v>0.80000000000000016</v>
      </c>
      <c r="FY73" s="9">
        <v>7.8514818313413278E-3</v>
      </c>
      <c r="FZ73" s="9">
        <v>1.7103482124607075</v>
      </c>
      <c r="GA73" s="9">
        <v>1.7181996942920488</v>
      </c>
      <c r="GB73" s="9">
        <v>3.7969831898525567E-4</v>
      </c>
      <c r="GC73" s="6">
        <v>5</v>
      </c>
      <c r="GD73" s="6"/>
      <c r="GE73" s="6"/>
      <c r="GF73" s="6"/>
      <c r="GG73" s="15">
        <v>66</v>
      </c>
      <c r="GH73" s="9">
        <v>0.80000000000000016</v>
      </c>
      <c r="GI73" s="9">
        <v>7.7073460541865063E-3</v>
      </c>
      <c r="GJ73" s="9">
        <v>1.7104923482378624</v>
      </c>
      <c r="GK73" s="9">
        <v>1.718199694292049</v>
      </c>
      <c r="GL73" s="9">
        <v>3.7272790072957594E-4</v>
      </c>
      <c r="GM73" s="6">
        <v>5</v>
      </c>
      <c r="GN73" s="6"/>
      <c r="GO73" s="6"/>
      <c r="GP73" s="6"/>
      <c r="GQ73" s="15">
        <v>66</v>
      </c>
      <c r="GR73" s="9">
        <v>0.80000000000000016</v>
      </c>
      <c r="GS73" s="9">
        <v>8.1252685711428272E-3</v>
      </c>
      <c r="GT73" s="9">
        <v>1.710074425720906</v>
      </c>
      <c r="GU73" s="9">
        <v>1.7181996942920488</v>
      </c>
      <c r="GV73" s="9">
        <v>3.9293866865378741E-4</v>
      </c>
      <c r="GW73" s="6">
        <v>5</v>
      </c>
      <c r="GX73" s="6"/>
      <c r="GY73" s="6"/>
      <c r="GZ73" s="6"/>
      <c r="HA73" s="15">
        <v>66</v>
      </c>
      <c r="HB73" s="9">
        <v>0.80000000000000016</v>
      </c>
      <c r="HC73" s="9">
        <v>7.6128385759202484E-3</v>
      </c>
      <c r="HD73" s="9">
        <v>1.7105868557161283</v>
      </c>
      <c r="HE73" s="9">
        <v>1.7181996942920486</v>
      </c>
      <c r="HF73" s="9">
        <v>3.6815751116489647E-4</v>
      </c>
      <c r="HG73" s="6">
        <v>5</v>
      </c>
      <c r="HH73" s="6"/>
      <c r="HI73" s="6"/>
      <c r="HJ73" s="6"/>
      <c r="HK73" s="15">
        <v>66</v>
      </c>
      <c r="HL73" s="9">
        <v>0.80000000000000016</v>
      </c>
      <c r="HM73" s="9">
        <v>7.0270346842547697E-3</v>
      </c>
      <c r="HN73" s="9">
        <v>1.7111726596077941</v>
      </c>
      <c r="HO73" s="9">
        <v>1.7181996942920488</v>
      </c>
      <c r="HP73" s="9">
        <v>3.3982798589840232E-4</v>
      </c>
      <c r="HQ73" s="6">
        <v>5</v>
      </c>
      <c r="HR73" s="6"/>
      <c r="HS73" s="6"/>
      <c r="HT73" s="6"/>
      <c r="HU73" s="15">
        <v>66</v>
      </c>
      <c r="HV73" s="9">
        <v>0.80000000000000016</v>
      </c>
      <c r="HW73" s="9">
        <v>6.3837664465077951E-3</v>
      </c>
      <c r="HX73" s="9">
        <v>1.7118159278455409</v>
      </c>
      <c r="HY73" s="9">
        <v>1.7181996942920488</v>
      </c>
      <c r="HZ73" s="9">
        <v>3.0871948004232913E-4</v>
      </c>
      <c r="IA73" s="6">
        <v>5</v>
      </c>
      <c r="IB73" s="6"/>
      <c r="IC73" s="6"/>
      <c r="ID73" s="6"/>
      <c r="IE73" s="15">
        <v>66</v>
      </c>
      <c r="IF73" s="9">
        <v>0.80000000000000016</v>
      </c>
      <c r="IG73" s="9">
        <v>5.7238762904727883E-3</v>
      </c>
      <c r="IH73" s="9">
        <v>1.712475818001576</v>
      </c>
      <c r="II73" s="9">
        <v>1.7181996942920488</v>
      </c>
      <c r="IJ73" s="9">
        <v>2.7680713682563406E-4</v>
      </c>
      <c r="IK73" s="6">
        <v>5</v>
      </c>
      <c r="IL73" s="6"/>
      <c r="IM73" s="6"/>
      <c r="IN73" s="6"/>
      <c r="IO73" s="15">
        <v>66</v>
      </c>
      <c r="IP73" s="9">
        <v>0.80000000000000016</v>
      </c>
      <c r="IQ73" s="9">
        <v>5.1637176441659922E-3</v>
      </c>
      <c r="IR73" s="9">
        <v>1.7130359766478827</v>
      </c>
      <c r="IS73" s="9">
        <v>1.7181996942920486</v>
      </c>
      <c r="IT73" s="9">
        <v>2.4971781777267113E-4</v>
      </c>
      <c r="IU73" s="6">
        <v>5</v>
      </c>
      <c r="IV73" s="6"/>
      <c r="IW73" s="6"/>
      <c r="IX73" s="6"/>
      <c r="IY73" s="15">
        <v>66</v>
      </c>
      <c r="IZ73" s="9">
        <v>0.80000000000000016</v>
      </c>
      <c r="JA73" s="9">
        <v>4.7021032277096931E-3</v>
      </c>
      <c r="JB73" s="9">
        <v>1.7134975910643391</v>
      </c>
      <c r="JC73" s="9">
        <v>1.7181996942920488</v>
      </c>
      <c r="JD73" s="9">
        <v>2.2739410592911036E-4</v>
      </c>
      <c r="JE73" s="6">
        <v>5</v>
      </c>
      <c r="JF73" s="6"/>
      <c r="JG73" s="6"/>
      <c r="JH73" s="6"/>
      <c r="JI73" s="15">
        <v>66</v>
      </c>
      <c r="JJ73" s="9">
        <v>0.80000000000000016</v>
      </c>
      <c r="JK73" s="9">
        <v>4.7054276113672995E-3</v>
      </c>
      <c r="JL73" s="9">
        <v>1.7134942666806814</v>
      </c>
      <c r="JM73" s="9">
        <v>1.7181996942920488</v>
      </c>
      <c r="JN73" s="9">
        <v>2.2755487340123476E-4</v>
      </c>
      <c r="JO73" s="6">
        <v>5</v>
      </c>
      <c r="JP73" s="6"/>
      <c r="JQ73" s="6"/>
      <c r="JR73" s="6"/>
      <c r="JS73" s="15">
        <v>66</v>
      </c>
      <c r="JT73" s="9">
        <v>0.80000000000000016</v>
      </c>
      <c r="JU73" s="9">
        <v>4.5040649441065277E-3</v>
      </c>
      <c r="JV73" s="9">
        <v>1.7136956293479422</v>
      </c>
      <c r="JW73" s="9">
        <v>1.7181996942920488</v>
      </c>
      <c r="JX73" s="9">
        <v>2.1781695794684204E-4</v>
      </c>
      <c r="JY73" s="6">
        <v>5</v>
      </c>
      <c r="JZ73" s="6"/>
      <c r="KA73" s="6"/>
      <c r="KB73" s="6"/>
      <c r="KC73" s="15">
        <v>66</v>
      </c>
      <c r="KD73" s="9">
        <v>0.80000000000000016</v>
      </c>
      <c r="KE73" s="9">
        <v>4.5242487020277127E-3</v>
      </c>
      <c r="KF73" s="9">
        <v>1.7136754455900212</v>
      </c>
      <c r="KG73" s="9">
        <v>1.7181996942920488</v>
      </c>
      <c r="KH73" s="9">
        <v>2.1879304617045445E-4</v>
      </c>
      <c r="KI73" s="6">
        <v>5</v>
      </c>
      <c r="KJ73" s="6"/>
      <c r="KK73" s="6"/>
      <c r="KL73" s="6"/>
      <c r="KM73" s="15">
        <v>66</v>
      </c>
      <c r="KN73" s="9">
        <v>0.80000000000000016</v>
      </c>
      <c r="KO73" s="9">
        <v>4.8170319198726818E-3</v>
      </c>
      <c r="KP73" s="9">
        <v>1.713382662372176</v>
      </c>
      <c r="KQ73" s="9">
        <v>1.7181996942920486</v>
      </c>
      <c r="KR73" s="9">
        <v>2.3295206710826857E-4</v>
      </c>
      <c r="KS73" s="6">
        <v>5</v>
      </c>
      <c r="KT73" s="6"/>
      <c r="KU73" s="6"/>
      <c r="KV73" s="6"/>
      <c r="KW73" s="15">
        <v>66</v>
      </c>
      <c r="KX73" s="9">
        <v>0.80000000000000016</v>
      </c>
      <c r="KY73" s="9">
        <v>4.8901683603400367E-3</v>
      </c>
      <c r="KZ73" s="9">
        <v>1.7133095259317086</v>
      </c>
      <c r="LA73" s="9">
        <v>1.7181996942920486</v>
      </c>
      <c r="LB73" s="9">
        <v>2.3648895149500551E-4</v>
      </c>
      <c r="LC73" s="6">
        <v>5</v>
      </c>
    </row>
    <row r="74" spans="1:315">
      <c r="A74" s="6">
        <v>67</v>
      </c>
      <c r="B74">
        <v>8.8124246373439033E-2</v>
      </c>
      <c r="C74">
        <f>1-Table4689[[#This Row],[qx (tau)]]</f>
        <v>0.91187575362656093</v>
      </c>
      <c r="D74" s="6"/>
      <c r="E74" s="6"/>
      <c r="F74" s="6"/>
      <c r="G74" s="6"/>
      <c r="H74" s="15">
        <f t="shared" si="15"/>
        <v>67</v>
      </c>
      <c r="I74" s="9">
        <f t="shared" si="12"/>
        <v>0.8500000000000002</v>
      </c>
      <c r="J74" s="9" cm="1">
        <f t="array" ref="J74">VLOOKUP($G$13,'qx Malaria'!$B$62:$I$91,(N74),FALSE)/(1-nigeria!I74*INDEX($E$6:$G$11,N74,2))</f>
        <v>5.3497667391249502E-3</v>
      </c>
      <c r="K74" s="9">
        <f t="shared" si="11"/>
        <v>1.8743334871640387</v>
      </c>
      <c r="L74" s="9">
        <f t="shared" si="13"/>
        <v>1.8796832539031636</v>
      </c>
      <c r="M74" s="9">
        <f>(J74*Table4689[[#This Row],[qx (tau)]])/L74</f>
        <v>2.5081042839538125E-4</v>
      </c>
      <c r="N74" s="6">
        <f t="shared" si="14"/>
        <v>5</v>
      </c>
      <c r="P74" s="6"/>
      <c r="Q74" s="6"/>
      <c r="R74" s="6"/>
      <c r="S74" s="15">
        <v>67</v>
      </c>
      <c r="T74" s="9">
        <v>0.8500000000000002</v>
      </c>
      <c r="U74" s="9">
        <v>5.8958097460998287E-3</v>
      </c>
      <c r="V74" s="9">
        <v>1.8737874441570641</v>
      </c>
      <c r="W74" s="9">
        <v>1.879683253903164</v>
      </c>
      <c r="X74" s="9">
        <v>2.7641028857247607E-4</v>
      </c>
      <c r="Y74" s="6">
        <v>5</v>
      </c>
      <c r="Z74" s="6"/>
      <c r="AA74" s="6"/>
      <c r="AB74" s="6"/>
      <c r="AC74" s="15">
        <v>67</v>
      </c>
      <c r="AD74" s="9">
        <v>0.8500000000000002</v>
      </c>
      <c r="AE74" s="9">
        <v>5.9994592036559545E-3</v>
      </c>
      <c r="AF74" s="9">
        <v>1.873683794699508</v>
      </c>
      <c r="AG74" s="9">
        <v>1.8796832539031638</v>
      </c>
      <c r="AH74" s="9">
        <v>2.8126963405804262E-4</v>
      </c>
      <c r="AI74" s="6">
        <v>5</v>
      </c>
      <c r="AJ74" s="6"/>
      <c r="AK74" s="6"/>
      <c r="AL74" s="6"/>
      <c r="AM74" s="15">
        <v>67</v>
      </c>
      <c r="AN74" s="9">
        <v>0.8500000000000002</v>
      </c>
      <c r="AO74" s="9">
        <v>6.125449145798113E-3</v>
      </c>
      <c r="AP74" s="9">
        <v>1.8735578047573658</v>
      </c>
      <c r="AQ74" s="9">
        <v>1.8796832539031638</v>
      </c>
      <c r="AR74" s="9">
        <v>2.8717635726731522E-4</v>
      </c>
      <c r="AS74" s="6">
        <v>5</v>
      </c>
      <c r="AT74" s="6"/>
      <c r="AU74" s="6"/>
      <c r="AV74" s="6"/>
      <c r="AW74" s="15">
        <v>67</v>
      </c>
      <c r="AX74" s="9">
        <v>0.8500000000000002</v>
      </c>
      <c r="AY74" s="9">
        <v>6.247802264868125E-3</v>
      </c>
      <c r="AZ74" s="9">
        <v>1.8734354516382956</v>
      </c>
      <c r="BA74" s="9">
        <v>1.8796832539031638</v>
      </c>
      <c r="BB74" s="9">
        <v>2.9291257712621698E-4</v>
      </c>
      <c r="BC74" s="6">
        <v>5</v>
      </c>
      <c r="BD74" s="6"/>
      <c r="BE74" s="6"/>
      <c r="BF74" s="6"/>
      <c r="BG74" s="15">
        <v>67</v>
      </c>
      <c r="BH74" s="9">
        <v>0.8500000000000002</v>
      </c>
      <c r="BI74" s="9">
        <v>6.3532701339603231E-3</v>
      </c>
      <c r="BJ74" s="9">
        <v>1.8733299837692035</v>
      </c>
      <c r="BK74" s="9">
        <v>1.8796832539031638</v>
      </c>
      <c r="BL74" s="9">
        <v>2.9785717428696892E-4</v>
      </c>
      <c r="BM74" s="6">
        <v>5</v>
      </c>
      <c r="BN74" s="6"/>
      <c r="BO74" s="6"/>
      <c r="BP74" s="6"/>
      <c r="BQ74" s="15">
        <v>67</v>
      </c>
      <c r="BR74" s="9">
        <v>0.8500000000000002</v>
      </c>
      <c r="BS74" s="9">
        <v>6.500041922229023E-3</v>
      </c>
      <c r="BT74" s="9">
        <v>1.8731832119809348</v>
      </c>
      <c r="BU74" s="9">
        <v>1.8796832539031638</v>
      </c>
      <c r="BV74" s="9">
        <v>3.04738202355503E-4</v>
      </c>
      <c r="BW74" s="6">
        <v>5</v>
      </c>
      <c r="BX74" s="6"/>
      <c r="BY74" s="6"/>
      <c r="BZ74" s="6"/>
      <c r="CA74" s="15">
        <v>67</v>
      </c>
      <c r="CB74" s="9">
        <v>0.8500000000000002</v>
      </c>
      <c r="CC74" s="9">
        <v>6.6330457374388883E-3</v>
      </c>
      <c r="CD74" s="9">
        <v>1.8730502081657248</v>
      </c>
      <c r="CE74" s="9">
        <v>1.8796832539031636</v>
      </c>
      <c r="CF74" s="9">
        <v>3.1097375345477636E-4</v>
      </c>
      <c r="CG74" s="6">
        <v>5</v>
      </c>
      <c r="CH74" s="6"/>
      <c r="CI74" s="6"/>
      <c r="CJ74" s="6"/>
      <c r="CK74" s="15">
        <v>67</v>
      </c>
      <c r="CL74" s="9">
        <v>0.8500000000000002</v>
      </c>
      <c r="CM74" s="9">
        <v>6.7956636833790768E-3</v>
      </c>
      <c r="CN74" s="9">
        <v>1.8728875902197848</v>
      </c>
      <c r="CO74" s="9">
        <v>1.8796832539031638</v>
      </c>
      <c r="CP74" s="9">
        <v>3.185976889784973E-4</v>
      </c>
      <c r="CQ74" s="6">
        <v>5</v>
      </c>
      <c r="CR74" s="6"/>
      <c r="CS74" s="6"/>
      <c r="CT74" s="6"/>
      <c r="CU74" s="15">
        <v>67</v>
      </c>
      <c r="CV74" s="9">
        <v>0.8500000000000002</v>
      </c>
      <c r="CW74" s="9">
        <v>6.933343413967414E-3</v>
      </c>
      <c r="CX74" s="9">
        <v>1.8727499104891963</v>
      </c>
      <c r="CY74" s="9">
        <v>1.8796832539031636</v>
      </c>
      <c r="CZ74" s="9">
        <v>3.2505245867110451E-4</v>
      </c>
      <c r="DA74" s="6">
        <v>5</v>
      </c>
      <c r="DB74" s="6"/>
      <c r="DC74" s="6"/>
      <c r="DD74" s="6"/>
      <c r="DE74" s="15">
        <v>67</v>
      </c>
      <c r="DF74" s="9">
        <v>0.8500000000000002</v>
      </c>
      <c r="DG74" s="9">
        <v>7.0762186060873864E-3</v>
      </c>
      <c r="DH74" s="9">
        <v>1.8726070352970765</v>
      </c>
      <c r="DI74" s="9">
        <v>1.8796832539031638</v>
      </c>
      <c r="DJ74" s="9">
        <v>3.3175080457852697E-4</v>
      </c>
      <c r="DK74" s="6">
        <v>5</v>
      </c>
      <c r="DL74" s="6"/>
      <c r="DM74" s="6"/>
      <c r="DN74" s="6"/>
      <c r="DO74" s="15">
        <v>67</v>
      </c>
      <c r="DP74" s="9">
        <v>0.8500000000000002</v>
      </c>
      <c r="DQ74" s="9">
        <v>7.3505389749577345E-3</v>
      </c>
      <c r="DR74" s="9">
        <v>1.8723327149282061</v>
      </c>
      <c r="DS74" s="9">
        <v>1.8796832539031638</v>
      </c>
      <c r="DT74" s="9">
        <v>3.4461162872077822E-4</v>
      </c>
      <c r="DU74" s="6">
        <v>5</v>
      </c>
      <c r="DV74" s="6"/>
      <c r="DW74" s="6"/>
      <c r="DX74" s="6"/>
      <c r="DY74" s="15">
        <v>67</v>
      </c>
      <c r="DZ74" s="9">
        <v>0.8500000000000002</v>
      </c>
      <c r="EA74" s="9">
        <v>7.4928946209245444E-3</v>
      </c>
      <c r="EB74" s="9">
        <v>1.8721903592822393</v>
      </c>
      <c r="EC74" s="9">
        <v>1.8796832539031638</v>
      </c>
      <c r="ED74" s="9">
        <v>3.5128561700671922E-4</v>
      </c>
      <c r="EE74" s="6">
        <v>5</v>
      </c>
      <c r="EF74" s="6"/>
      <c r="EG74" s="6"/>
      <c r="EH74" s="6"/>
      <c r="EI74" s="15">
        <v>67</v>
      </c>
      <c r="EJ74" s="9">
        <v>0.8500000000000002</v>
      </c>
      <c r="EK74" s="9">
        <v>7.9025567626939928E-3</v>
      </c>
      <c r="EL74" s="9">
        <v>1.8717806971404698</v>
      </c>
      <c r="EM74" s="9">
        <v>1.8796832539031638</v>
      </c>
      <c r="EN74" s="9">
        <v>3.704916015449107E-4</v>
      </c>
      <c r="EO74" s="6">
        <v>5</v>
      </c>
      <c r="EP74" s="6"/>
      <c r="EQ74" s="6"/>
      <c r="ER74" s="6"/>
      <c r="ES74" s="15">
        <v>67</v>
      </c>
      <c r="ET74" s="9">
        <v>0.8500000000000002</v>
      </c>
      <c r="EU74" s="9">
        <v>8.025429427917171E-3</v>
      </c>
      <c r="EV74" s="9">
        <v>1.8716578244752466</v>
      </c>
      <c r="EW74" s="9">
        <v>1.8796832539031638</v>
      </c>
      <c r="EX74" s="9">
        <v>3.7625217902529414E-4</v>
      </c>
      <c r="EY74" s="6">
        <v>5</v>
      </c>
      <c r="EZ74" s="6"/>
      <c r="FA74" s="6"/>
      <c r="FB74" s="6"/>
      <c r="FC74" s="15">
        <v>67</v>
      </c>
      <c r="FD74" s="9">
        <v>0.8500000000000002</v>
      </c>
      <c r="FE74" s="9">
        <v>8.0139994125475733E-3</v>
      </c>
      <c r="FF74" s="9">
        <v>1.8716692544906162</v>
      </c>
      <c r="FG74" s="9">
        <v>1.8796832539031638</v>
      </c>
      <c r="FH74" s="9">
        <v>3.7571631135270035E-4</v>
      </c>
      <c r="FI74" s="6">
        <v>5</v>
      </c>
      <c r="FJ74" s="6"/>
      <c r="FK74" s="6"/>
      <c r="FL74" s="6"/>
      <c r="FM74" s="15">
        <v>67</v>
      </c>
      <c r="FN74" s="9">
        <v>0.8500000000000002</v>
      </c>
      <c r="FO74" s="9">
        <v>8.2187005968940071E-3</v>
      </c>
      <c r="FP74" s="9">
        <v>1.8714645533062697</v>
      </c>
      <c r="FQ74" s="9">
        <v>1.8796832539031638</v>
      </c>
      <c r="FR74" s="9">
        <v>3.8531321421642577E-4</v>
      </c>
      <c r="FS74" s="6">
        <v>5</v>
      </c>
      <c r="FT74" s="6"/>
      <c r="FU74" s="6"/>
      <c r="FV74" s="6"/>
      <c r="FW74" s="15">
        <v>67</v>
      </c>
      <c r="FX74" s="9">
        <v>0.8500000000000002</v>
      </c>
      <c r="FY74" s="9">
        <v>8.5893967771761906E-3</v>
      </c>
      <c r="FZ74" s="9">
        <v>1.8710938571259876</v>
      </c>
      <c r="GA74" s="9">
        <v>1.8796832539031638</v>
      </c>
      <c r="GB74" s="9">
        <v>4.0269237714350199E-4</v>
      </c>
      <c r="GC74" s="6">
        <v>5</v>
      </c>
      <c r="GD74" s="6"/>
      <c r="GE74" s="6"/>
      <c r="GF74" s="6"/>
      <c r="GG74" s="15">
        <v>67</v>
      </c>
      <c r="GH74" s="9">
        <v>0.8500000000000002</v>
      </c>
      <c r="GI74" s="9">
        <v>8.4317145196910557E-3</v>
      </c>
      <c r="GJ74" s="9">
        <v>1.8712515393834728</v>
      </c>
      <c r="GK74" s="9">
        <v>1.8796832539031638</v>
      </c>
      <c r="GL74" s="9">
        <v>3.952998390238556E-4</v>
      </c>
      <c r="GM74" s="6">
        <v>5</v>
      </c>
      <c r="GN74" s="6"/>
      <c r="GO74" s="6"/>
      <c r="GP74" s="6"/>
      <c r="GQ74" s="15">
        <v>67</v>
      </c>
      <c r="GR74" s="9">
        <v>0.8500000000000002</v>
      </c>
      <c r="GS74" s="9">
        <v>8.8889151344749701E-3</v>
      </c>
      <c r="GT74" s="9">
        <v>1.8707943387686887</v>
      </c>
      <c r="GU74" s="9">
        <v>1.8796832539031636</v>
      </c>
      <c r="GV74" s="9">
        <v>4.1673454592760785E-4</v>
      </c>
      <c r="GW74" s="6">
        <v>5</v>
      </c>
      <c r="GX74" s="6"/>
      <c r="GY74" s="6"/>
      <c r="GZ74" s="6"/>
      <c r="HA74" s="15">
        <v>67</v>
      </c>
      <c r="HB74" s="9">
        <v>0.8500000000000002</v>
      </c>
      <c r="HC74" s="9">
        <v>8.3283248352115126E-3</v>
      </c>
      <c r="HD74" s="9">
        <v>1.8713549290679523</v>
      </c>
      <c r="HE74" s="9">
        <v>1.8796832539031638</v>
      </c>
      <c r="HF74" s="9">
        <v>3.9045267234902987E-4</v>
      </c>
      <c r="HG74" s="6">
        <v>5</v>
      </c>
      <c r="HH74" s="6"/>
      <c r="HI74" s="6"/>
      <c r="HJ74" s="6"/>
      <c r="HK74" s="15">
        <v>67</v>
      </c>
      <c r="HL74" s="9">
        <v>0.8500000000000002</v>
      </c>
      <c r="HM74" s="9">
        <v>7.6874646552842901E-3</v>
      </c>
      <c r="HN74" s="9">
        <v>1.8719957892478796</v>
      </c>
      <c r="HO74" s="9">
        <v>1.8796832539031638</v>
      </c>
      <c r="HP74" s="9">
        <v>3.6040754625155471E-4</v>
      </c>
      <c r="HQ74" s="6">
        <v>5</v>
      </c>
      <c r="HR74" s="6"/>
      <c r="HS74" s="6"/>
      <c r="HT74" s="6"/>
      <c r="HU74" s="15">
        <v>67</v>
      </c>
      <c r="HV74" s="9">
        <v>0.8500000000000002</v>
      </c>
      <c r="HW74" s="9">
        <v>6.9837393908242758E-3</v>
      </c>
      <c r="HX74" s="9">
        <v>1.8726995145123395</v>
      </c>
      <c r="HY74" s="9">
        <v>1.8796832539031638</v>
      </c>
      <c r="HZ74" s="9">
        <v>3.2741514795481345E-4</v>
      </c>
      <c r="IA74" s="6">
        <v>5</v>
      </c>
      <c r="IB74" s="6"/>
      <c r="IC74" s="6"/>
      <c r="ID74" s="6"/>
      <c r="IE74" s="15">
        <v>67</v>
      </c>
      <c r="IF74" s="9">
        <v>0.8500000000000002</v>
      </c>
      <c r="IG74" s="9">
        <v>6.2618300110035422E-3</v>
      </c>
      <c r="IH74" s="9">
        <v>1.8734214238921603</v>
      </c>
      <c r="II74" s="9">
        <v>1.8796832539031638</v>
      </c>
      <c r="IJ74" s="9">
        <v>2.9357023290621861E-4</v>
      </c>
      <c r="IK74" s="6">
        <v>5</v>
      </c>
      <c r="IL74" s="6"/>
      <c r="IM74" s="6"/>
      <c r="IN74" s="6"/>
      <c r="IO74" s="15">
        <v>67</v>
      </c>
      <c r="IP74" s="9">
        <v>0.8500000000000002</v>
      </c>
      <c r="IQ74" s="9">
        <v>5.6490253233471479E-3</v>
      </c>
      <c r="IR74" s="9">
        <v>1.8740342285798166</v>
      </c>
      <c r="IS74" s="9">
        <v>1.8796832539031638</v>
      </c>
      <c r="IT74" s="9">
        <v>2.6484041836874624E-4</v>
      </c>
      <c r="IU74" s="6">
        <v>5</v>
      </c>
      <c r="IV74" s="6"/>
      <c r="IW74" s="6"/>
      <c r="IX74" s="6"/>
      <c r="IY74" s="15">
        <v>67</v>
      </c>
      <c r="IZ74" s="9">
        <v>0.8500000000000002</v>
      </c>
      <c r="JA74" s="9">
        <v>5.1440264624721893E-3</v>
      </c>
      <c r="JB74" s="9">
        <v>1.8745392274406918</v>
      </c>
      <c r="JC74" s="9">
        <v>1.879683253903164</v>
      </c>
      <c r="JD74" s="9">
        <v>2.4116481028869273E-4</v>
      </c>
      <c r="JE74" s="6">
        <v>5</v>
      </c>
      <c r="JF74" s="6"/>
      <c r="JG74" s="6"/>
      <c r="JH74" s="6"/>
      <c r="JI74" s="15">
        <v>67</v>
      </c>
      <c r="JJ74" s="9">
        <v>0.8500000000000002</v>
      </c>
      <c r="JK74" s="9">
        <v>5.1476632855443341E-3</v>
      </c>
      <c r="JL74" s="9">
        <v>1.8745355906176195</v>
      </c>
      <c r="JM74" s="9">
        <v>1.8796832539031638</v>
      </c>
      <c r="JN74" s="9">
        <v>2.4133531363906355E-4</v>
      </c>
      <c r="JO74" s="6">
        <v>5</v>
      </c>
      <c r="JP74" s="6"/>
      <c r="JQ74" s="6"/>
      <c r="JR74" s="6"/>
      <c r="JS74" s="15">
        <v>67</v>
      </c>
      <c r="JT74" s="9">
        <v>0.8500000000000002</v>
      </c>
      <c r="JU74" s="9">
        <v>4.9273757166029943E-3</v>
      </c>
      <c r="JV74" s="9">
        <v>1.8747558781865608</v>
      </c>
      <c r="JW74" s="9">
        <v>1.8796832539031638</v>
      </c>
      <c r="JX74" s="9">
        <v>2.3100768213089209E-4</v>
      </c>
      <c r="JY74" s="6">
        <v>5</v>
      </c>
      <c r="JZ74" s="6"/>
      <c r="KA74" s="6"/>
      <c r="KB74" s="6"/>
      <c r="KC74" s="15">
        <v>67</v>
      </c>
      <c r="KD74" s="9">
        <v>0.8500000000000002</v>
      </c>
      <c r="KE74" s="9">
        <v>4.9494564281124444E-3</v>
      </c>
      <c r="KF74" s="9">
        <v>1.8747337974750513</v>
      </c>
      <c r="KG74" s="9">
        <v>1.8796832539031638</v>
      </c>
      <c r="KH74" s="9">
        <v>2.3204288104385738E-4</v>
      </c>
      <c r="KI74" s="6">
        <v>5</v>
      </c>
      <c r="KJ74" s="6"/>
      <c r="KK74" s="6"/>
      <c r="KL74" s="6"/>
      <c r="KM74" s="15">
        <v>67</v>
      </c>
      <c r="KN74" s="9">
        <v>0.8500000000000002</v>
      </c>
      <c r="KO74" s="9">
        <v>5.2697566315377661E-3</v>
      </c>
      <c r="KP74" s="9">
        <v>1.874413497271626</v>
      </c>
      <c r="KQ74" s="9">
        <v>1.8796832539031638</v>
      </c>
      <c r="KR74" s="9">
        <v>2.4705935468722463E-4</v>
      </c>
      <c r="KS74" s="6">
        <v>5</v>
      </c>
      <c r="KT74" s="6"/>
      <c r="KU74" s="6"/>
      <c r="KV74" s="6"/>
      <c r="KW74" s="15">
        <v>67</v>
      </c>
      <c r="KX74" s="9">
        <v>0.8500000000000002</v>
      </c>
      <c r="KY74" s="9">
        <v>5.3497667391249502E-3</v>
      </c>
      <c r="KZ74" s="9">
        <v>1.8743334871640387</v>
      </c>
      <c r="LA74" s="9">
        <v>1.8796832539031636</v>
      </c>
      <c r="LB74" s="9">
        <v>2.5081042839538125E-4</v>
      </c>
      <c r="LC74" s="6">
        <v>5</v>
      </c>
    </row>
    <row r="75" spans="1:315">
      <c r="A75" s="6">
        <v>68</v>
      </c>
      <c r="B75">
        <v>9.3525776580464251E-2</v>
      </c>
      <c r="C75">
        <f>1-Table4689[[#This Row],[qx (tau)]]</f>
        <v>0.90647422341953576</v>
      </c>
      <c r="D75" s="6"/>
      <c r="E75" s="6"/>
      <c r="F75" s="6"/>
      <c r="G75" s="6"/>
      <c r="H75" s="15">
        <f t="shared" si="15"/>
        <v>68</v>
      </c>
      <c r="I75" s="9">
        <f t="shared" si="12"/>
        <v>0.90000000000000024</v>
      </c>
      <c r="J75" s="9" cm="1">
        <f t="array" ref="J75">VLOOKUP($G$13,'qx Malaria'!$B$62:$I$91,(N75),FALSE)/(1-nigeria!I75*INDEX($E$6:$G$11,N75,2))</f>
        <v>5.9047165831439498E-3</v>
      </c>
      <c r="K75" s="9">
        <f t="shared" si="11"/>
        <v>2.0687645954839891</v>
      </c>
      <c r="L75" s="9">
        <f t="shared" si="13"/>
        <v>2.0746693120671331</v>
      </c>
      <c r="M75" s="9">
        <f>(J75*Table4689[[#This Row],[qx (tau)]])/L75</f>
        <v>2.6618372417908185E-4</v>
      </c>
      <c r="N75" s="6">
        <f t="shared" si="14"/>
        <v>5</v>
      </c>
      <c r="P75" s="6"/>
      <c r="Q75" s="6"/>
      <c r="R75" s="6"/>
      <c r="S75" s="15">
        <v>68</v>
      </c>
      <c r="T75" s="9">
        <v>0.90000000000000024</v>
      </c>
      <c r="U75" s="9">
        <v>6.507402523600811E-3</v>
      </c>
      <c r="V75" s="9">
        <v>2.0681619095435324</v>
      </c>
      <c r="W75" s="9">
        <v>2.0746693120671331</v>
      </c>
      <c r="X75" s="9">
        <v>2.9335271457552894E-4</v>
      </c>
      <c r="Y75" s="6">
        <v>5</v>
      </c>
      <c r="Z75" s="6"/>
      <c r="AA75" s="6"/>
      <c r="AB75" s="6"/>
      <c r="AC75" s="15">
        <v>68</v>
      </c>
      <c r="AD75" s="9">
        <v>0.90000000000000024</v>
      </c>
      <c r="AE75" s="9">
        <v>6.621803898597141E-3</v>
      </c>
      <c r="AF75" s="9">
        <v>2.0680475081685361</v>
      </c>
      <c r="AG75" s="9">
        <v>2.0746693120671331</v>
      </c>
      <c r="AH75" s="9">
        <v>2.9850991113508283E-4</v>
      </c>
      <c r="AI75" s="6">
        <v>5</v>
      </c>
      <c r="AJ75" s="6"/>
      <c r="AK75" s="6"/>
      <c r="AL75" s="6"/>
      <c r="AM75" s="15">
        <v>68</v>
      </c>
      <c r="AN75" s="9">
        <v>0.90000000000000024</v>
      </c>
      <c r="AO75" s="9">
        <v>6.7608632140688726E-3</v>
      </c>
      <c r="AP75" s="9">
        <v>2.0679084488530646</v>
      </c>
      <c r="AQ75" s="9">
        <v>2.0746693120671336</v>
      </c>
      <c r="AR75" s="9">
        <v>3.047786838954429E-4</v>
      </c>
      <c r="AS75" s="6">
        <v>5</v>
      </c>
      <c r="AT75" s="6"/>
      <c r="AU75" s="6"/>
      <c r="AV75" s="6"/>
      <c r="AW75" s="15">
        <v>68</v>
      </c>
      <c r="AX75" s="9">
        <v>0.90000000000000024</v>
      </c>
      <c r="AY75" s="9">
        <v>6.8959084462073966E-3</v>
      </c>
      <c r="AZ75" s="9">
        <v>2.0677734036209259</v>
      </c>
      <c r="BA75" s="9">
        <v>2.0746693120671331</v>
      </c>
      <c r="BB75" s="9">
        <v>3.108665023905554E-4</v>
      </c>
      <c r="BC75" s="6">
        <v>5</v>
      </c>
      <c r="BD75" s="6"/>
      <c r="BE75" s="6"/>
      <c r="BF75" s="6"/>
      <c r="BG75" s="15">
        <v>68</v>
      </c>
      <c r="BH75" s="9">
        <v>0.90000000000000024</v>
      </c>
      <c r="BI75" s="9">
        <v>7.0123168628703301E-3</v>
      </c>
      <c r="BJ75" s="9">
        <v>2.0676569952042629</v>
      </c>
      <c r="BK75" s="9">
        <v>2.0746693120671331</v>
      </c>
      <c r="BL75" s="9">
        <v>3.1611417608273307E-4</v>
      </c>
      <c r="BM75" s="6">
        <v>5</v>
      </c>
      <c r="BN75" s="6"/>
      <c r="BO75" s="6"/>
      <c r="BP75" s="6"/>
      <c r="BQ75" s="15">
        <v>68</v>
      </c>
      <c r="BR75" s="9">
        <v>0.90000000000000024</v>
      </c>
      <c r="BS75" s="9">
        <v>7.1743137973889438E-3</v>
      </c>
      <c r="BT75" s="9">
        <v>2.0674949982697441</v>
      </c>
      <c r="BU75" s="9">
        <v>2.0746693120671331</v>
      </c>
      <c r="BV75" s="9">
        <v>3.2341697321593604E-4</v>
      </c>
      <c r="BW75" s="6">
        <v>5</v>
      </c>
      <c r="BX75" s="6"/>
      <c r="BY75" s="6"/>
      <c r="BZ75" s="6"/>
      <c r="CA75" s="15">
        <v>68</v>
      </c>
      <c r="CB75" s="9">
        <v>0.90000000000000024</v>
      </c>
      <c r="CC75" s="9">
        <v>7.321114559288998E-3</v>
      </c>
      <c r="CD75" s="9">
        <v>2.0673481975078443</v>
      </c>
      <c r="CE75" s="9">
        <v>2.0746693120671331</v>
      </c>
      <c r="CF75" s="9">
        <v>3.3003472920213058E-4</v>
      </c>
      <c r="CG75" s="6">
        <v>5</v>
      </c>
      <c r="CH75" s="6"/>
      <c r="CI75" s="6"/>
      <c r="CJ75" s="6"/>
      <c r="CK75" s="15">
        <v>68</v>
      </c>
      <c r="CL75" s="9">
        <v>0.90000000000000024</v>
      </c>
      <c r="CM75" s="9">
        <v>7.5006014283308612E-3</v>
      </c>
      <c r="CN75" s="9">
        <v>2.0671687106388026</v>
      </c>
      <c r="CO75" s="9">
        <v>2.0746693120671336</v>
      </c>
      <c r="CP75" s="9">
        <v>3.3812596991962622E-4</v>
      </c>
      <c r="CQ75" s="6">
        <v>5</v>
      </c>
      <c r="CR75" s="6"/>
      <c r="CS75" s="6"/>
      <c r="CT75" s="6"/>
      <c r="CU75" s="15">
        <v>68</v>
      </c>
      <c r="CV75" s="9">
        <v>0.90000000000000024</v>
      </c>
      <c r="CW75" s="9">
        <v>7.6525631545164624E-3</v>
      </c>
      <c r="CX75" s="9">
        <v>2.0670167489126166</v>
      </c>
      <c r="CY75" s="9">
        <v>2.0746693120671331</v>
      </c>
      <c r="CZ75" s="9">
        <v>3.4497638138971038E-4</v>
      </c>
      <c r="DA75" s="6">
        <v>5</v>
      </c>
      <c r="DB75" s="6"/>
      <c r="DC75" s="6"/>
      <c r="DD75" s="6"/>
      <c r="DE75" s="15">
        <v>68</v>
      </c>
      <c r="DF75" s="9">
        <v>0.90000000000000024</v>
      </c>
      <c r="DG75" s="9">
        <v>7.8102592854637854E-3</v>
      </c>
      <c r="DH75" s="9">
        <v>2.0668590527816697</v>
      </c>
      <c r="DI75" s="9">
        <v>2.0746693120671336</v>
      </c>
      <c r="DJ75" s="9">
        <v>3.5208529895300517E-4</v>
      </c>
      <c r="DK75" s="6">
        <v>5</v>
      </c>
      <c r="DL75" s="6"/>
      <c r="DM75" s="6"/>
      <c r="DN75" s="6"/>
      <c r="DO75" s="15">
        <v>68</v>
      </c>
      <c r="DP75" s="9">
        <v>0.90000000000000024</v>
      </c>
      <c r="DQ75" s="9">
        <v>8.1130358568826458E-3</v>
      </c>
      <c r="DR75" s="9">
        <v>2.0665562762102505</v>
      </c>
      <c r="DS75" s="9">
        <v>2.0746693120671331</v>
      </c>
      <c r="DT75" s="9">
        <v>3.657344206745315E-4</v>
      </c>
      <c r="DU75" s="6">
        <v>5</v>
      </c>
      <c r="DV75" s="6"/>
      <c r="DW75" s="6"/>
      <c r="DX75" s="6"/>
      <c r="DY75" s="15">
        <v>68</v>
      </c>
      <c r="DZ75" s="9">
        <v>0.90000000000000024</v>
      </c>
      <c r="EA75" s="9">
        <v>8.2701585473537974E-3</v>
      </c>
      <c r="EB75" s="9">
        <v>2.0663991535197797</v>
      </c>
      <c r="EC75" s="9">
        <v>2.0746693120671336</v>
      </c>
      <c r="ED75" s="9">
        <v>3.7281748762850523E-4</v>
      </c>
      <c r="EE75" s="6">
        <v>5</v>
      </c>
      <c r="EF75" s="6"/>
      <c r="EG75" s="6"/>
      <c r="EH75" s="6"/>
      <c r="EI75" s="15">
        <v>68</v>
      </c>
      <c r="EJ75" s="9">
        <v>0.90000000000000024</v>
      </c>
      <c r="EK75" s="9">
        <v>8.722316362815485E-3</v>
      </c>
      <c r="EL75" s="9">
        <v>2.0659469957043175</v>
      </c>
      <c r="EM75" s="9">
        <v>2.0746693120671331</v>
      </c>
      <c r="EN75" s="9">
        <v>3.9320069307817083E-4</v>
      </c>
      <c r="EO75" s="6">
        <v>5</v>
      </c>
      <c r="EP75" s="6"/>
      <c r="EQ75" s="6"/>
      <c r="ER75" s="6"/>
      <c r="ES75" s="15">
        <v>68</v>
      </c>
      <c r="ET75" s="9">
        <v>0.90000000000000024</v>
      </c>
      <c r="EU75" s="9">
        <v>8.8579350354301839E-3</v>
      </c>
      <c r="EV75" s="9">
        <v>2.0658113770317033</v>
      </c>
      <c r="EW75" s="9">
        <v>2.0746693120671336</v>
      </c>
      <c r="EX75" s="9">
        <v>3.9931436218260439E-4</v>
      </c>
      <c r="EY75" s="6">
        <v>5</v>
      </c>
      <c r="EZ75" s="6"/>
      <c r="FA75" s="6"/>
      <c r="FB75" s="6"/>
      <c r="FC75" s="15">
        <v>68</v>
      </c>
      <c r="FD75" s="9">
        <v>0.90000000000000024</v>
      </c>
      <c r="FE75" s="9">
        <v>8.8453193449543974E-3</v>
      </c>
      <c r="FF75" s="9">
        <v>2.0658239927221791</v>
      </c>
      <c r="FG75" s="9">
        <v>2.0746693120671336</v>
      </c>
      <c r="FH75" s="9">
        <v>3.987456487775408E-4</v>
      </c>
      <c r="FI75" s="6">
        <v>5</v>
      </c>
      <c r="FJ75" s="6"/>
      <c r="FK75" s="6"/>
      <c r="FL75" s="6"/>
      <c r="FM75" s="15">
        <v>68</v>
      </c>
      <c r="FN75" s="9">
        <v>0.90000000000000024</v>
      </c>
      <c r="FO75" s="9">
        <v>9.0712548925661989E-3</v>
      </c>
      <c r="FP75" s="9">
        <v>2.0655980571745669</v>
      </c>
      <c r="FQ75" s="9">
        <v>2.0746693120671331</v>
      </c>
      <c r="FR75" s="9">
        <v>4.089307888500434E-4</v>
      </c>
      <c r="FS75" s="6">
        <v>5</v>
      </c>
      <c r="FT75" s="6"/>
      <c r="FU75" s="6"/>
      <c r="FV75" s="6"/>
      <c r="FW75" s="15">
        <v>68</v>
      </c>
      <c r="FX75" s="9">
        <v>0.90000000000000024</v>
      </c>
      <c r="FY75" s="9">
        <v>9.480404672314981E-3</v>
      </c>
      <c r="FZ75" s="9">
        <v>2.0651889073948184</v>
      </c>
      <c r="GA75" s="9">
        <v>2.0746693120671336</v>
      </c>
      <c r="GB75" s="9">
        <v>4.2737519860062842E-4</v>
      </c>
      <c r="GC75" s="6">
        <v>5</v>
      </c>
      <c r="GD75" s="6"/>
      <c r="GE75" s="6"/>
      <c r="GF75" s="6"/>
      <c r="GG75" s="15">
        <v>68</v>
      </c>
      <c r="GH75" s="9">
        <v>0.90000000000000024</v>
      </c>
      <c r="GI75" s="9">
        <v>9.3063654877967514E-3</v>
      </c>
      <c r="GJ75" s="9">
        <v>2.0653629465793366</v>
      </c>
      <c r="GK75" s="9">
        <v>2.0746693120671336</v>
      </c>
      <c r="GL75" s="9">
        <v>4.1952953867168281E-4</v>
      </c>
      <c r="GM75" s="6">
        <v>5</v>
      </c>
      <c r="GN75" s="6"/>
      <c r="GO75" s="6"/>
      <c r="GP75" s="6"/>
      <c r="GQ75" s="15">
        <v>68</v>
      </c>
      <c r="GR75" s="9">
        <v>0.90000000000000024</v>
      </c>
      <c r="GS75" s="9">
        <v>9.8109931068281874E-3</v>
      </c>
      <c r="GT75" s="9">
        <v>2.0648583189603049</v>
      </c>
      <c r="GU75" s="9">
        <v>2.0746693120671331</v>
      </c>
      <c r="GV75" s="9">
        <v>4.4227807487422666E-4</v>
      </c>
      <c r="GW75" s="6">
        <v>5</v>
      </c>
      <c r="GX75" s="6"/>
      <c r="GY75" s="6"/>
      <c r="GZ75" s="6"/>
      <c r="HA75" s="15">
        <v>68</v>
      </c>
      <c r="HB75" s="9">
        <v>0.90000000000000024</v>
      </c>
      <c r="HC75" s="9">
        <v>9.1922508330385087E-3</v>
      </c>
      <c r="HD75" s="9">
        <v>2.0654770612340947</v>
      </c>
      <c r="HE75" s="9">
        <v>2.0746693120671331</v>
      </c>
      <c r="HF75" s="9">
        <v>4.1438526741678964E-4</v>
      </c>
      <c r="HG75" s="6">
        <v>5</v>
      </c>
      <c r="HH75" s="6"/>
      <c r="HI75" s="6"/>
      <c r="HJ75" s="6"/>
      <c r="HK75" s="15">
        <v>68</v>
      </c>
      <c r="HL75" s="9">
        <v>0.90000000000000024</v>
      </c>
      <c r="HM75" s="9">
        <v>8.4849120056802434E-3</v>
      </c>
      <c r="HN75" s="9">
        <v>2.0661844000614531</v>
      </c>
      <c r="HO75" s="9">
        <v>2.0746693120671331</v>
      </c>
      <c r="HP75" s="9">
        <v>3.8249854081924691E-4</v>
      </c>
      <c r="HQ75" s="6">
        <v>5</v>
      </c>
      <c r="HR75" s="6"/>
      <c r="HS75" s="6"/>
      <c r="HT75" s="6"/>
      <c r="HU75" s="15">
        <v>68</v>
      </c>
      <c r="HV75" s="9">
        <v>0.90000000000000024</v>
      </c>
      <c r="HW75" s="9">
        <v>7.7081868807051535E-3</v>
      </c>
      <c r="HX75" s="9">
        <v>2.0669611251864279</v>
      </c>
      <c r="HY75" s="9">
        <v>2.0746693120671331</v>
      </c>
      <c r="HZ75" s="9">
        <v>3.4748389049385432E-4</v>
      </c>
      <c r="IA75" s="6">
        <v>5</v>
      </c>
      <c r="IB75" s="6"/>
      <c r="IC75" s="6"/>
      <c r="ID75" s="6"/>
      <c r="IE75" s="15">
        <v>68</v>
      </c>
      <c r="IF75" s="9">
        <v>0.90000000000000024</v>
      </c>
      <c r="IG75" s="9">
        <v>6.9113913390640444E-3</v>
      </c>
      <c r="IH75" s="9">
        <v>2.0677579207280692</v>
      </c>
      <c r="II75" s="9">
        <v>2.0746693120671331</v>
      </c>
      <c r="IJ75" s="9">
        <v>3.1156446884222444E-4</v>
      </c>
      <c r="IK75" s="6">
        <v>5</v>
      </c>
      <c r="IL75" s="6"/>
      <c r="IM75" s="6"/>
      <c r="IN75" s="6"/>
      <c r="IO75" s="15">
        <v>68</v>
      </c>
      <c r="IP75" s="9">
        <v>0.90000000000000024</v>
      </c>
      <c r="IQ75" s="9">
        <v>6.2350182974190704E-3</v>
      </c>
      <c r="IR75" s="9">
        <v>2.0684342937697142</v>
      </c>
      <c r="IS75" s="9">
        <v>2.0746693120671331</v>
      </c>
      <c r="IT75" s="9">
        <v>2.8107367514801953E-4</v>
      </c>
      <c r="IU75" s="6">
        <v>5</v>
      </c>
      <c r="IV75" s="6"/>
      <c r="IW75" s="6"/>
      <c r="IX75" s="6"/>
      <c r="IY75" s="15">
        <v>68</v>
      </c>
      <c r="IZ75" s="9">
        <v>0.90000000000000024</v>
      </c>
      <c r="JA75" s="9">
        <v>5.6776341545798047E-3</v>
      </c>
      <c r="JB75" s="9">
        <v>2.0689916779125537</v>
      </c>
      <c r="JC75" s="9">
        <v>2.0746693120671336</v>
      </c>
      <c r="JD75" s="9">
        <v>2.5594688288793714E-4</v>
      </c>
      <c r="JE75" s="6">
        <v>5</v>
      </c>
      <c r="JF75" s="6"/>
      <c r="JG75" s="6"/>
      <c r="JH75" s="6"/>
      <c r="JI75" s="15">
        <v>68</v>
      </c>
      <c r="JJ75" s="9">
        <v>0.90000000000000024</v>
      </c>
      <c r="JK75" s="9">
        <v>5.6816482379130097E-3</v>
      </c>
      <c r="JL75" s="9">
        <v>2.0689876638292204</v>
      </c>
      <c r="JM75" s="9">
        <v>2.0746693120671336</v>
      </c>
      <c r="JN75" s="9">
        <v>2.561278371531847E-4</v>
      </c>
      <c r="JO75" s="6">
        <v>5</v>
      </c>
      <c r="JP75" s="6"/>
      <c r="JQ75" s="6"/>
      <c r="JR75" s="6"/>
      <c r="JS75" s="15">
        <v>68</v>
      </c>
      <c r="JT75" s="9">
        <v>0.90000000000000024</v>
      </c>
      <c r="JU75" s="9">
        <v>5.4385094760160462E-3</v>
      </c>
      <c r="JV75" s="9">
        <v>2.0692308025911172</v>
      </c>
      <c r="JW75" s="9">
        <v>2.0746693120671331</v>
      </c>
      <c r="JX75" s="9">
        <v>2.451671788010501E-4</v>
      </c>
      <c r="JY75" s="6">
        <v>5</v>
      </c>
      <c r="JZ75" s="6"/>
      <c r="KA75" s="6"/>
      <c r="KB75" s="6"/>
      <c r="KC75" s="15">
        <v>68</v>
      </c>
      <c r="KD75" s="9">
        <v>0.90000000000000024</v>
      </c>
      <c r="KE75" s="9">
        <v>5.4628806962533595E-3</v>
      </c>
      <c r="KF75" s="9">
        <v>2.0692064313708798</v>
      </c>
      <c r="KG75" s="9">
        <v>2.0746693120671331</v>
      </c>
      <c r="KH75" s="9">
        <v>2.4626582969719567E-4</v>
      </c>
      <c r="KI75" s="6">
        <v>5</v>
      </c>
      <c r="KJ75" s="6"/>
      <c r="KK75" s="6"/>
      <c r="KL75" s="6"/>
      <c r="KM75" s="15">
        <v>68</v>
      </c>
      <c r="KN75" s="9">
        <v>0.90000000000000024</v>
      </c>
      <c r="KO75" s="9">
        <v>5.8164067498134497E-3</v>
      </c>
      <c r="KP75" s="9">
        <v>2.0688529053173199</v>
      </c>
      <c r="KQ75" s="9">
        <v>2.0746693120671336</v>
      </c>
      <c r="KR75" s="9">
        <v>2.6220273034363676E-4</v>
      </c>
      <c r="KS75" s="6">
        <v>5</v>
      </c>
      <c r="KT75" s="6"/>
      <c r="KU75" s="6"/>
      <c r="KV75" s="6"/>
      <c r="KW75" s="15">
        <v>68</v>
      </c>
      <c r="KX75" s="9">
        <v>0.90000000000000024</v>
      </c>
      <c r="KY75" s="9">
        <v>5.9047165831439498E-3</v>
      </c>
      <c r="KZ75" s="9">
        <v>2.0687645954839891</v>
      </c>
      <c r="LA75" s="9">
        <v>2.0746693120671331</v>
      </c>
      <c r="LB75" s="9">
        <v>2.6618372417908185E-4</v>
      </c>
      <c r="LC75" s="6">
        <v>5</v>
      </c>
    </row>
    <row r="76" spans="1:315">
      <c r="A76" s="6">
        <v>69</v>
      </c>
      <c r="B76">
        <v>9.930091247235924E-2</v>
      </c>
      <c r="C76">
        <f>1-Table4689[[#This Row],[qx (tau)]]</f>
        <v>0.90069908752764072</v>
      </c>
      <c r="D76" s="6"/>
      <c r="E76" s="6"/>
      <c r="F76" s="6"/>
      <c r="G76" s="6"/>
      <c r="H76" s="15">
        <f t="shared" si="15"/>
        <v>69</v>
      </c>
      <c r="I76" s="9">
        <f t="shared" si="12"/>
        <v>0.95000000000000029</v>
      </c>
      <c r="J76" s="9" cm="1">
        <f t="array" ref="J76">VLOOKUP($G$13,'qx Malaria'!$B$62:$I$91,(N76),FALSE)/(1-nigeria!I76*INDEX($E$6:$G$11,N76,2))</f>
        <v>6.5881256931220123E-3</v>
      </c>
      <c r="K76" s="9">
        <f t="shared" si="11"/>
        <v>2.3082024331932227</v>
      </c>
      <c r="L76" s="9">
        <f t="shared" si="13"/>
        <v>2.3147905588863447</v>
      </c>
      <c r="M76" s="9">
        <f>(J76*Table4689[[#This Row],[qx (tau)]])/L76</f>
        <v>2.826203391482431E-4</v>
      </c>
      <c r="N76" s="6">
        <f t="shared" si="14"/>
        <v>5</v>
      </c>
      <c r="P76" s="6"/>
      <c r="Q76" s="6"/>
      <c r="R76" s="6"/>
      <c r="S76" s="15">
        <v>69</v>
      </c>
      <c r="T76" s="9">
        <v>0.95000000000000029</v>
      </c>
      <c r="U76" s="9">
        <v>7.2605662198260276E-3</v>
      </c>
      <c r="V76" s="9">
        <v>2.3075299926665189</v>
      </c>
      <c r="W76" s="9">
        <v>2.3147905588863451</v>
      </c>
      <c r="X76" s="9">
        <v>3.1146699122601369E-4</v>
      </c>
      <c r="Y76" s="6">
        <v>5</v>
      </c>
      <c r="Z76" s="6"/>
      <c r="AA76" s="6"/>
      <c r="AB76" s="6"/>
      <c r="AC76" s="15">
        <v>69</v>
      </c>
      <c r="AD76" s="9">
        <v>0.95000000000000029</v>
      </c>
      <c r="AE76" s="9">
        <v>7.3882083559606137E-3</v>
      </c>
      <c r="AF76" s="9">
        <v>2.3074023505303844</v>
      </c>
      <c r="AG76" s="9">
        <v>2.3147905588863451</v>
      </c>
      <c r="AH76" s="9">
        <v>3.1694264021698914E-4</v>
      </c>
      <c r="AI76" s="6">
        <v>5</v>
      </c>
      <c r="AJ76" s="6"/>
      <c r="AK76" s="6"/>
      <c r="AL76" s="6"/>
      <c r="AM76" s="15">
        <v>69</v>
      </c>
      <c r="AN76" s="9">
        <v>0.95000000000000029</v>
      </c>
      <c r="AO76" s="9">
        <v>7.5433623309613031E-3</v>
      </c>
      <c r="AP76" s="9">
        <v>2.3072471965553838</v>
      </c>
      <c r="AQ76" s="9">
        <v>2.3147905588863451</v>
      </c>
      <c r="AR76" s="9">
        <v>3.2359850427870124E-4</v>
      </c>
      <c r="AS76" s="6">
        <v>5</v>
      </c>
      <c r="AT76" s="6"/>
      <c r="AU76" s="6"/>
      <c r="AV76" s="6"/>
      <c r="AW76" s="15">
        <v>69</v>
      </c>
      <c r="AX76" s="9">
        <v>0.95000000000000029</v>
      </c>
      <c r="AY76" s="9">
        <v>7.6940376345186719E-3</v>
      </c>
      <c r="AZ76" s="9">
        <v>2.3070965212518262</v>
      </c>
      <c r="BA76" s="9">
        <v>2.3147905588863447</v>
      </c>
      <c r="BB76" s="9">
        <v>3.3006224030564225E-4</v>
      </c>
      <c r="BC76" s="6">
        <v>5</v>
      </c>
      <c r="BD76" s="6"/>
      <c r="BE76" s="6"/>
      <c r="BF76" s="6"/>
      <c r="BG76" s="15">
        <v>69</v>
      </c>
      <c r="BH76" s="9">
        <v>0.95000000000000029</v>
      </c>
      <c r="BI76" s="9">
        <v>7.8239191063749179E-3</v>
      </c>
      <c r="BJ76" s="9">
        <v>2.30696663977997</v>
      </c>
      <c r="BK76" s="9">
        <v>2.3147905588863447</v>
      </c>
      <c r="BL76" s="9">
        <v>3.3563395331400326E-4</v>
      </c>
      <c r="BM76" s="6">
        <v>5</v>
      </c>
      <c r="BN76" s="6"/>
      <c r="BO76" s="6"/>
      <c r="BP76" s="6"/>
      <c r="BQ76" s="15">
        <v>69</v>
      </c>
      <c r="BR76" s="9">
        <v>0.95000000000000029</v>
      </c>
      <c r="BS76" s="9">
        <v>8.0046654896231435E-3</v>
      </c>
      <c r="BT76" s="9">
        <v>2.3067858933967216</v>
      </c>
      <c r="BU76" s="9">
        <v>2.3147905588863447</v>
      </c>
      <c r="BV76" s="9">
        <v>3.4338769186012145E-4</v>
      </c>
      <c r="BW76" s="6">
        <v>5</v>
      </c>
      <c r="BX76" s="6"/>
      <c r="BY76" s="6"/>
      <c r="BZ76" s="6"/>
      <c r="CA76" s="15">
        <v>69</v>
      </c>
      <c r="CB76" s="9">
        <v>0.95000000000000029</v>
      </c>
      <c r="CC76" s="9">
        <v>8.1684569024073755E-3</v>
      </c>
      <c r="CD76" s="9">
        <v>2.3066221019839372</v>
      </c>
      <c r="CE76" s="9">
        <v>2.3147905588863447</v>
      </c>
      <c r="CF76" s="9">
        <v>3.5041408856032055E-4</v>
      </c>
      <c r="CG76" s="6">
        <v>5</v>
      </c>
      <c r="CH76" s="6"/>
      <c r="CI76" s="6"/>
      <c r="CJ76" s="6"/>
      <c r="CK76" s="15">
        <v>69</v>
      </c>
      <c r="CL76" s="9">
        <v>0.95000000000000029</v>
      </c>
      <c r="CM76" s="9">
        <v>8.3687174969443463E-3</v>
      </c>
      <c r="CN76" s="9">
        <v>2.3064218413894007</v>
      </c>
      <c r="CO76" s="9">
        <v>2.3147905588863451</v>
      </c>
      <c r="CP76" s="9">
        <v>3.590049564007983E-4</v>
      </c>
      <c r="CQ76" s="6">
        <v>5</v>
      </c>
      <c r="CR76" s="6"/>
      <c r="CS76" s="6"/>
      <c r="CT76" s="6"/>
      <c r="CU76" s="15">
        <v>69</v>
      </c>
      <c r="CV76" s="9">
        <v>0.95000000000000029</v>
      </c>
      <c r="CW76" s="9">
        <v>8.538267201584274E-3</v>
      </c>
      <c r="CX76" s="9">
        <v>2.3062522916847605</v>
      </c>
      <c r="CY76" s="9">
        <v>2.3147905588863447</v>
      </c>
      <c r="CZ76" s="9">
        <v>3.6627837485998885E-4</v>
      </c>
      <c r="DA76" s="6">
        <v>5</v>
      </c>
      <c r="DB76" s="6"/>
      <c r="DC76" s="6"/>
      <c r="DD76" s="6"/>
      <c r="DE76" s="15">
        <v>69</v>
      </c>
      <c r="DF76" s="9">
        <v>0.95000000000000029</v>
      </c>
      <c r="DG76" s="9">
        <v>8.7142150082860845E-3</v>
      </c>
      <c r="DH76" s="9">
        <v>2.3060763438780589</v>
      </c>
      <c r="DI76" s="9">
        <v>2.3147905588863451</v>
      </c>
      <c r="DJ76" s="9">
        <v>3.7382626194028073E-4</v>
      </c>
      <c r="DK76" s="6">
        <v>5</v>
      </c>
      <c r="DL76" s="6"/>
      <c r="DM76" s="6"/>
      <c r="DN76" s="6"/>
      <c r="DO76" s="15">
        <v>69</v>
      </c>
      <c r="DP76" s="9">
        <v>0.95000000000000029</v>
      </c>
      <c r="DQ76" s="9">
        <v>9.0520347971535624E-3</v>
      </c>
      <c r="DR76" s="9">
        <v>2.3057385240891914</v>
      </c>
      <c r="DS76" s="9">
        <v>2.3147905588863451</v>
      </c>
      <c r="DT76" s="9">
        <v>3.8831820513444141E-4</v>
      </c>
      <c r="DU76" s="6">
        <v>5</v>
      </c>
      <c r="DV76" s="6"/>
      <c r="DW76" s="6"/>
      <c r="DX76" s="6"/>
      <c r="DY76" s="15">
        <v>69</v>
      </c>
      <c r="DZ76" s="9">
        <v>0.95000000000000029</v>
      </c>
      <c r="EA76" s="9">
        <v>9.2273427936491858E-3</v>
      </c>
      <c r="EB76" s="9">
        <v>2.3055632160926955</v>
      </c>
      <c r="EC76" s="9">
        <v>2.3147905588863447</v>
      </c>
      <c r="ED76" s="9">
        <v>3.9583864535262336E-4</v>
      </c>
      <c r="EE76" s="6">
        <v>5</v>
      </c>
      <c r="EF76" s="6"/>
      <c r="EG76" s="6"/>
      <c r="EH76" s="6"/>
      <c r="EI76" s="15">
        <v>69</v>
      </c>
      <c r="EJ76" s="9">
        <v>0.95000000000000029</v>
      </c>
      <c r="EK76" s="9">
        <v>9.7318331412287427E-3</v>
      </c>
      <c r="EL76" s="9">
        <v>2.3050587257451158</v>
      </c>
      <c r="EM76" s="9">
        <v>2.3147905588863447</v>
      </c>
      <c r="EN76" s="9">
        <v>4.1748049612647879E-4</v>
      </c>
      <c r="EO76" s="6">
        <v>5</v>
      </c>
      <c r="EP76" s="6"/>
      <c r="EQ76" s="6"/>
      <c r="ER76" s="6"/>
      <c r="ES76" s="15">
        <v>69</v>
      </c>
      <c r="ET76" s="9">
        <v>0.95000000000000029</v>
      </c>
      <c r="EU76" s="9">
        <v>9.8831482549923012E-3</v>
      </c>
      <c r="EV76" s="9">
        <v>2.3049074106313525</v>
      </c>
      <c r="EW76" s="9">
        <v>2.3147905588863447</v>
      </c>
      <c r="EX76" s="9">
        <v>4.2397167901552993E-4</v>
      </c>
      <c r="EY76" s="6">
        <v>5</v>
      </c>
      <c r="EZ76" s="6"/>
      <c r="FA76" s="6"/>
      <c r="FB76" s="6"/>
      <c r="FC76" s="15">
        <v>69</v>
      </c>
      <c r="FD76" s="9">
        <v>0.95000000000000029</v>
      </c>
      <c r="FE76" s="9">
        <v>9.8690724304561581E-3</v>
      </c>
      <c r="FF76" s="9">
        <v>2.3049214864558887</v>
      </c>
      <c r="FG76" s="9">
        <v>2.3147905588863447</v>
      </c>
      <c r="FH76" s="9">
        <v>4.2336784804910659E-4</v>
      </c>
      <c r="FI76" s="6">
        <v>5</v>
      </c>
      <c r="FJ76" s="6"/>
      <c r="FK76" s="6"/>
      <c r="FL76" s="6"/>
      <c r="FM76" s="15">
        <v>69</v>
      </c>
      <c r="FN76" s="9">
        <v>0.95000000000000029</v>
      </c>
      <c r="FO76" s="9">
        <v>1.012115765169439E-2</v>
      </c>
      <c r="FP76" s="9">
        <v>2.3046694012346505</v>
      </c>
      <c r="FQ76" s="9">
        <v>2.3147905588863447</v>
      </c>
      <c r="FR76" s="9">
        <v>4.3418191172050683E-4</v>
      </c>
      <c r="FS76" s="6">
        <v>5</v>
      </c>
      <c r="FT76" s="6"/>
      <c r="FU76" s="6"/>
      <c r="FV76" s="6"/>
      <c r="FW76" s="15">
        <v>69</v>
      </c>
      <c r="FX76" s="9">
        <v>0.95000000000000029</v>
      </c>
      <c r="FY76" s="9">
        <v>1.0577662233809817E-2</v>
      </c>
      <c r="FZ76" s="9">
        <v>2.304212896652535</v>
      </c>
      <c r="GA76" s="9">
        <v>2.3147905588863447</v>
      </c>
      <c r="GB76" s="9">
        <v>4.5376524783610083E-4</v>
      </c>
      <c r="GC76" s="6">
        <v>5</v>
      </c>
      <c r="GD76" s="6"/>
      <c r="GE76" s="6"/>
      <c r="GF76" s="6"/>
      <c r="GG76" s="15">
        <v>69</v>
      </c>
      <c r="GH76" s="9">
        <v>0.95000000000000029</v>
      </c>
      <c r="GI76" s="9">
        <v>1.0383479836231634E-2</v>
      </c>
      <c r="GJ76" s="9">
        <v>2.3044070790501134</v>
      </c>
      <c r="GK76" s="9">
        <v>2.3147905588863451</v>
      </c>
      <c r="GL76" s="9">
        <v>4.4543512518566933E-4</v>
      </c>
      <c r="GM76" s="6">
        <v>5</v>
      </c>
      <c r="GN76" s="6"/>
      <c r="GO76" s="6"/>
      <c r="GP76" s="6"/>
      <c r="GQ76" s="15">
        <v>69</v>
      </c>
      <c r="GR76" s="9">
        <v>0.95000000000000029</v>
      </c>
      <c r="GS76" s="9">
        <v>1.0946512817677433E-2</v>
      </c>
      <c r="GT76" s="9">
        <v>2.3038440460686673</v>
      </c>
      <c r="GU76" s="9">
        <v>2.3147905588863447</v>
      </c>
      <c r="GV76" s="9">
        <v>4.6958836384260394E-4</v>
      </c>
      <c r="GW76" s="6">
        <v>5</v>
      </c>
      <c r="GX76" s="6"/>
      <c r="GY76" s="6"/>
      <c r="GZ76" s="6"/>
      <c r="HA76" s="15">
        <v>69</v>
      </c>
      <c r="HB76" s="9">
        <v>0.95000000000000029</v>
      </c>
      <c r="HC76" s="9">
        <v>1.0256157605200144E-2</v>
      </c>
      <c r="HD76" s="9">
        <v>2.3045344012811446</v>
      </c>
      <c r="HE76" s="9">
        <v>2.3147905588863447</v>
      </c>
      <c r="HF76" s="9">
        <v>4.3997319962574911E-4</v>
      </c>
      <c r="HG76" s="6">
        <v>5</v>
      </c>
      <c r="HH76" s="6"/>
      <c r="HI76" s="6"/>
      <c r="HJ76" s="6"/>
      <c r="HK76" s="15">
        <v>69</v>
      </c>
      <c r="HL76" s="9">
        <v>0.95000000000000029</v>
      </c>
      <c r="HM76" s="9">
        <v>9.4669517158667456E-3</v>
      </c>
      <c r="HN76" s="9">
        <v>2.3053236071704779</v>
      </c>
      <c r="HO76" s="9">
        <v>2.3147905588863447</v>
      </c>
      <c r="HP76" s="9">
        <v>4.0611749521287564E-4</v>
      </c>
      <c r="HQ76" s="6">
        <v>5</v>
      </c>
      <c r="HR76" s="6"/>
      <c r="HS76" s="6"/>
      <c r="HT76" s="6"/>
      <c r="HU76" s="15">
        <v>69</v>
      </c>
      <c r="HV76" s="9">
        <v>0.95000000000000029</v>
      </c>
      <c r="HW76" s="9">
        <v>8.600328791584547E-3</v>
      </c>
      <c r="HX76" s="9">
        <v>2.3061902300947601</v>
      </c>
      <c r="HY76" s="9">
        <v>2.3147905588863447</v>
      </c>
      <c r="HZ76" s="9">
        <v>3.6894072048467355E-4</v>
      </c>
      <c r="IA76" s="6">
        <v>5</v>
      </c>
      <c r="IB76" s="6"/>
      <c r="IC76" s="6"/>
      <c r="ID76" s="6"/>
      <c r="IE76" s="15">
        <v>69</v>
      </c>
      <c r="IF76" s="9">
        <v>0.95000000000000029</v>
      </c>
      <c r="IG76" s="9">
        <v>7.7113125100857598E-3</v>
      </c>
      <c r="IH76" s="9">
        <v>2.3070792463762593</v>
      </c>
      <c r="II76" s="9">
        <v>2.3147905588863451</v>
      </c>
      <c r="IJ76" s="9">
        <v>3.308033055826163E-4</v>
      </c>
      <c r="IK76" s="6">
        <v>5</v>
      </c>
      <c r="IL76" s="6"/>
      <c r="IM76" s="6"/>
      <c r="IN76" s="6"/>
      <c r="IO76" s="15">
        <v>69</v>
      </c>
      <c r="IP76" s="9">
        <v>0.95000000000000029</v>
      </c>
      <c r="IQ76" s="9">
        <v>6.9566563718865349E-3</v>
      </c>
      <c r="IR76" s="9">
        <v>2.3078339025144583</v>
      </c>
      <c r="IS76" s="9">
        <v>2.3147905588863447</v>
      </c>
      <c r="IT76" s="9">
        <v>2.984297317236912E-4</v>
      </c>
      <c r="IU76" s="6">
        <v>5</v>
      </c>
      <c r="IV76" s="6"/>
      <c r="IW76" s="6"/>
      <c r="IX76" s="6"/>
      <c r="IY76" s="15">
        <v>69</v>
      </c>
      <c r="IZ76" s="9">
        <v>0.95000000000000029</v>
      </c>
      <c r="JA76" s="9">
        <v>6.3347608514714047E-3</v>
      </c>
      <c r="JB76" s="9">
        <v>2.3084557980348737</v>
      </c>
      <c r="JC76" s="9">
        <v>2.3147905588863451</v>
      </c>
      <c r="JD76" s="9">
        <v>2.7175138175262266E-4</v>
      </c>
      <c r="JE76" s="6">
        <v>5</v>
      </c>
      <c r="JF76" s="6"/>
      <c r="JG76" s="6"/>
      <c r="JH76" s="6"/>
      <c r="JI76" s="15">
        <v>69</v>
      </c>
      <c r="JJ76" s="9">
        <v>0.95000000000000029</v>
      </c>
      <c r="JK76" s="9">
        <v>6.3392395229147237E-3</v>
      </c>
      <c r="JL76" s="9">
        <v>2.3084513193634302</v>
      </c>
      <c r="JM76" s="9">
        <v>2.3147905588863451</v>
      </c>
      <c r="JN76" s="9">
        <v>2.7194350978739369E-4</v>
      </c>
      <c r="JO76" s="6">
        <v>5</v>
      </c>
      <c r="JP76" s="6"/>
      <c r="JQ76" s="6"/>
      <c r="JR76" s="6"/>
      <c r="JS76" s="15">
        <v>69</v>
      </c>
      <c r="JT76" s="9">
        <v>0.95000000000000029</v>
      </c>
      <c r="JU76" s="9">
        <v>6.0679599954908394E-3</v>
      </c>
      <c r="JV76" s="9">
        <v>2.3087225988908537</v>
      </c>
      <c r="JW76" s="9">
        <v>2.3147905588863447</v>
      </c>
      <c r="JX76" s="9">
        <v>2.6030604025268896E-4</v>
      </c>
      <c r="JY76" s="6">
        <v>5</v>
      </c>
      <c r="JZ76" s="6"/>
      <c r="KA76" s="6"/>
      <c r="KB76" s="6"/>
      <c r="KC76" s="15">
        <v>69</v>
      </c>
      <c r="KD76" s="9">
        <v>0.95000000000000029</v>
      </c>
      <c r="KE76" s="9">
        <v>6.0951519292538467E-3</v>
      </c>
      <c r="KF76" s="9">
        <v>2.3086954069570909</v>
      </c>
      <c r="KG76" s="9">
        <v>2.3147905588863447</v>
      </c>
      <c r="KH76" s="9">
        <v>2.6147253189237043E-4</v>
      </c>
      <c r="KI76" s="6">
        <v>5</v>
      </c>
      <c r="KJ76" s="6"/>
      <c r="KK76" s="6"/>
      <c r="KL76" s="6"/>
      <c r="KM76" s="15">
        <v>69</v>
      </c>
      <c r="KN76" s="9">
        <v>0.95000000000000029</v>
      </c>
      <c r="KO76" s="9">
        <v>6.4895949213689989E-3</v>
      </c>
      <c r="KP76" s="9">
        <v>2.3083009639649759</v>
      </c>
      <c r="KQ76" s="9">
        <v>2.3147905588863447</v>
      </c>
      <c r="KR76" s="9">
        <v>2.7839352238327963E-4</v>
      </c>
      <c r="KS76" s="6">
        <v>5</v>
      </c>
      <c r="KT76" s="6"/>
      <c r="KU76" s="6"/>
      <c r="KV76" s="6"/>
      <c r="KW76" s="15">
        <v>69</v>
      </c>
      <c r="KX76" s="9">
        <v>0.95000000000000029</v>
      </c>
      <c r="KY76" s="9">
        <v>6.5881256931220123E-3</v>
      </c>
      <c r="KZ76" s="9">
        <v>2.3082024331932227</v>
      </c>
      <c r="LA76" s="9">
        <v>2.3147905588863447</v>
      </c>
      <c r="LB76" s="9">
        <v>2.826203391482431E-4</v>
      </c>
      <c r="LC76" s="6">
        <v>5</v>
      </c>
    </row>
    <row r="77" spans="1:315">
      <c r="A77" s="6">
        <v>70</v>
      </c>
      <c r="B77">
        <v>0.10539390825484284</v>
      </c>
      <c r="C77">
        <f>1-Table4689[[#This Row],[qx (tau)]]</f>
        <v>0.89460609174515715</v>
      </c>
      <c r="D77" s="6"/>
      <c r="E77" s="6"/>
      <c r="F77" s="6"/>
      <c r="G77" s="6"/>
      <c r="H77" s="15">
        <f t="shared" si="15"/>
        <v>70</v>
      </c>
      <c r="I77" s="9">
        <v>0</v>
      </c>
      <c r="J77" s="9" cm="1">
        <f t="array" ref="J77">VLOOKUP($G$13,'qx Malaria'!$B$62:$I$91,(N77),FALSE)/(1-nigeria!I77*INDEX($E$6:$G$11,N77,2))</f>
        <v>4.7201999999999999E-3</v>
      </c>
      <c r="K77" s="9">
        <f>$G$11/(1-I77*$F$11)</f>
        <v>0.99527980000000005</v>
      </c>
      <c r="L77" s="9">
        <f t="shared" si="13"/>
        <v>1</v>
      </c>
      <c r="M77" s="9">
        <f>(J77*Table4689[[#This Row],[qx (tau)]])/L77</f>
        <v>4.9748032574450918E-4</v>
      </c>
      <c r="N77" s="6">
        <f t="shared" si="14"/>
        <v>6</v>
      </c>
      <c r="P77" s="6"/>
      <c r="Q77" s="6"/>
      <c r="R77" s="6"/>
      <c r="S77" s="15">
        <v>70</v>
      </c>
      <c r="T77" s="9">
        <v>0</v>
      </c>
      <c r="U77" s="9">
        <v>3.5176000000000001E-3</v>
      </c>
      <c r="V77" s="9">
        <v>0.99648239999999999</v>
      </c>
      <c r="W77" s="9">
        <v>1</v>
      </c>
      <c r="X77" s="9">
        <v>3.7073361167723516E-4</v>
      </c>
      <c r="Y77" s="6">
        <v>6</v>
      </c>
      <c r="Z77" s="6"/>
      <c r="AA77" s="6"/>
      <c r="AB77" s="6"/>
      <c r="AC77" s="15">
        <v>70</v>
      </c>
      <c r="AD77" s="9">
        <v>0</v>
      </c>
      <c r="AE77" s="9">
        <v>3.9259999999999998E-3</v>
      </c>
      <c r="AF77" s="9">
        <v>0.99607400000000001</v>
      </c>
      <c r="AG77" s="9">
        <v>1</v>
      </c>
      <c r="AH77" s="9">
        <v>4.1377648380851298E-4</v>
      </c>
      <c r="AI77" s="6">
        <v>6</v>
      </c>
      <c r="AJ77" s="6"/>
      <c r="AK77" s="6"/>
      <c r="AL77" s="6"/>
      <c r="AM77" s="15">
        <v>70</v>
      </c>
      <c r="AN77" s="9">
        <v>0</v>
      </c>
      <c r="AO77" s="9">
        <v>3.9474000000000002E-3</v>
      </c>
      <c r="AP77" s="9">
        <v>0.99605259999999995</v>
      </c>
      <c r="AQ77" s="9">
        <v>1</v>
      </c>
      <c r="AR77" s="9">
        <v>4.1603191344516665E-4</v>
      </c>
      <c r="AS77" s="6">
        <v>6</v>
      </c>
      <c r="AT77" s="6"/>
      <c r="AU77" s="6"/>
      <c r="AV77" s="6"/>
      <c r="AW77" s="15">
        <v>70</v>
      </c>
      <c r="AX77" s="9">
        <v>0</v>
      </c>
      <c r="AY77" s="9">
        <v>3.9902999999999996E-3</v>
      </c>
      <c r="AZ77" s="9">
        <v>0.9960097</v>
      </c>
      <c r="BA77" s="9">
        <v>1</v>
      </c>
      <c r="BB77" s="9">
        <v>4.2055331210929934E-4</v>
      </c>
      <c r="BC77" s="6">
        <v>6</v>
      </c>
      <c r="BD77" s="6"/>
      <c r="BE77" s="6"/>
      <c r="BF77" s="6"/>
      <c r="BG77" s="15">
        <v>70</v>
      </c>
      <c r="BH77" s="9">
        <v>0</v>
      </c>
      <c r="BI77" s="9">
        <v>4.0121000000000002E-3</v>
      </c>
      <c r="BJ77" s="9">
        <v>0.99598790000000004</v>
      </c>
      <c r="BK77" s="9">
        <v>1</v>
      </c>
      <c r="BL77" s="9">
        <v>4.2285089930925495E-4</v>
      </c>
      <c r="BM77" s="6">
        <v>6</v>
      </c>
      <c r="BN77" s="6"/>
      <c r="BO77" s="6"/>
      <c r="BP77" s="6"/>
      <c r="BQ77" s="15">
        <v>70</v>
      </c>
      <c r="BR77" s="9">
        <v>0</v>
      </c>
      <c r="BS77" s="9">
        <v>4.0448999999999997E-3</v>
      </c>
      <c r="BT77" s="9">
        <v>0.99595509999999998</v>
      </c>
      <c r="BU77" s="9">
        <v>1</v>
      </c>
      <c r="BV77" s="9">
        <v>4.2630781950001376E-4</v>
      </c>
      <c r="BW77" s="6">
        <v>6</v>
      </c>
      <c r="BX77" s="6"/>
      <c r="BY77" s="6"/>
      <c r="BZ77" s="6"/>
      <c r="CA77" s="15">
        <v>70</v>
      </c>
      <c r="CB77" s="9">
        <v>0</v>
      </c>
      <c r="CC77" s="9">
        <v>4.0731999999999999E-3</v>
      </c>
      <c r="CD77" s="9">
        <v>0.9959268</v>
      </c>
      <c r="CE77" s="9">
        <v>1</v>
      </c>
      <c r="CF77" s="9">
        <v>4.2929046710362583E-4</v>
      </c>
      <c r="CG77" s="6">
        <v>6</v>
      </c>
      <c r="CH77" s="6"/>
      <c r="CI77" s="6"/>
      <c r="CJ77" s="6"/>
      <c r="CK77" s="15">
        <v>70</v>
      </c>
      <c r="CL77" s="9">
        <v>0</v>
      </c>
      <c r="CM77" s="9">
        <v>4.1222000000000003E-3</v>
      </c>
      <c r="CN77" s="9">
        <v>0.99587780000000004</v>
      </c>
      <c r="CO77" s="9">
        <v>1</v>
      </c>
      <c r="CP77" s="9">
        <v>4.3445476860811316E-4</v>
      </c>
      <c r="CQ77" s="6">
        <v>6</v>
      </c>
      <c r="CR77" s="6"/>
      <c r="CS77" s="6"/>
      <c r="CT77" s="6"/>
      <c r="CU77" s="15">
        <v>70</v>
      </c>
      <c r="CV77" s="9">
        <v>0</v>
      </c>
      <c r="CW77" s="9">
        <v>4.1488999999999996E-3</v>
      </c>
      <c r="CX77" s="9">
        <v>0.99585109999999999</v>
      </c>
      <c r="CY77" s="9">
        <v>1</v>
      </c>
      <c r="CZ77" s="9">
        <v>4.3726878595851739E-4</v>
      </c>
      <c r="DA77" s="6">
        <v>6</v>
      </c>
      <c r="DB77" s="6"/>
      <c r="DC77" s="6"/>
      <c r="DD77" s="6"/>
      <c r="DE77" s="15">
        <v>70</v>
      </c>
      <c r="DF77" s="9">
        <v>0</v>
      </c>
      <c r="DG77" s="9">
        <v>4.2320999999999999E-3</v>
      </c>
      <c r="DH77" s="9">
        <v>0.99576790000000004</v>
      </c>
      <c r="DI77" s="9">
        <v>1</v>
      </c>
      <c r="DJ77" s="9">
        <v>4.4603755912532036E-4</v>
      </c>
      <c r="DK77" s="6">
        <v>6</v>
      </c>
      <c r="DL77" s="6"/>
      <c r="DM77" s="6"/>
      <c r="DN77" s="6"/>
      <c r="DO77" s="15">
        <v>70</v>
      </c>
      <c r="DP77" s="9">
        <v>0</v>
      </c>
      <c r="DQ77" s="9">
        <v>3.6997000000000002E-3</v>
      </c>
      <c r="DR77" s="9">
        <v>0.99630030000000003</v>
      </c>
      <c r="DS77" s="9">
        <v>1</v>
      </c>
      <c r="DT77" s="9">
        <v>3.8992584237044207E-4</v>
      </c>
      <c r="DU77" s="6">
        <v>6</v>
      </c>
      <c r="DV77" s="6"/>
      <c r="DW77" s="6"/>
      <c r="DX77" s="6"/>
      <c r="DY77" s="15">
        <v>70</v>
      </c>
      <c r="DZ77" s="9">
        <v>0</v>
      </c>
      <c r="EA77" s="9">
        <v>4.4968000000000004E-3</v>
      </c>
      <c r="EB77" s="9">
        <v>0.99550320000000003</v>
      </c>
      <c r="EC77" s="9">
        <v>1</v>
      </c>
      <c r="ED77" s="9">
        <v>4.7393532664037733E-4</v>
      </c>
      <c r="EE77" s="6">
        <v>6</v>
      </c>
      <c r="EF77" s="6"/>
      <c r="EG77" s="6"/>
      <c r="EH77" s="6"/>
      <c r="EI77" s="15">
        <v>70</v>
      </c>
      <c r="EJ77" s="9">
        <v>0</v>
      </c>
      <c r="EK77" s="9">
        <v>3.9767000000000005E-3</v>
      </c>
      <c r="EL77" s="9">
        <v>0.99602329999999994</v>
      </c>
      <c r="EM77" s="9">
        <v>1</v>
      </c>
      <c r="EN77" s="9">
        <v>4.1911995495703356E-4</v>
      </c>
      <c r="EO77" s="6">
        <v>6</v>
      </c>
      <c r="EP77" s="6"/>
      <c r="EQ77" s="6"/>
      <c r="ER77" s="6"/>
      <c r="ES77" s="15">
        <v>70</v>
      </c>
      <c r="ET77" s="9">
        <v>0</v>
      </c>
      <c r="EU77" s="9">
        <v>4.8560000000000001E-3</v>
      </c>
      <c r="EV77" s="9">
        <v>0.99514400000000003</v>
      </c>
      <c r="EW77" s="9">
        <v>1</v>
      </c>
      <c r="EX77" s="9">
        <v>5.1179281848551684E-4</v>
      </c>
      <c r="EY77" s="6">
        <v>6</v>
      </c>
      <c r="EZ77" s="6"/>
      <c r="FA77" s="6"/>
      <c r="FB77" s="6"/>
      <c r="FC77" s="15">
        <v>70</v>
      </c>
      <c r="FD77" s="9">
        <v>0</v>
      </c>
      <c r="FE77" s="9">
        <v>5.0711000000000003E-3</v>
      </c>
      <c r="FF77" s="9">
        <v>0.9949289</v>
      </c>
      <c r="FG77" s="9">
        <v>1</v>
      </c>
      <c r="FH77" s="9">
        <v>5.3446304815113357E-4</v>
      </c>
      <c r="FI77" s="6">
        <v>6</v>
      </c>
      <c r="FJ77" s="6"/>
      <c r="FK77" s="6"/>
      <c r="FL77" s="6"/>
      <c r="FM77" s="15">
        <v>70</v>
      </c>
      <c r="FN77" s="9">
        <v>0</v>
      </c>
      <c r="FO77" s="9">
        <v>5.3648000000000003E-3</v>
      </c>
      <c r="FP77" s="9">
        <v>0.99463520000000005</v>
      </c>
      <c r="FQ77" s="9">
        <v>1</v>
      </c>
      <c r="FR77" s="9">
        <v>5.6541723900558087E-4</v>
      </c>
      <c r="FS77" s="6">
        <v>6</v>
      </c>
      <c r="FT77" s="6"/>
      <c r="FU77" s="6"/>
      <c r="FV77" s="6"/>
      <c r="FW77" s="15">
        <v>70</v>
      </c>
      <c r="FX77" s="9">
        <v>0</v>
      </c>
      <c r="FY77" s="9">
        <v>4.7698999999999997E-3</v>
      </c>
      <c r="FZ77" s="9">
        <v>0.99523010000000001</v>
      </c>
      <c r="GA77" s="9">
        <v>1</v>
      </c>
      <c r="GB77" s="9">
        <v>5.0271840298477476E-4</v>
      </c>
      <c r="GC77" s="6">
        <v>6</v>
      </c>
      <c r="GD77" s="6"/>
      <c r="GE77" s="6"/>
      <c r="GF77" s="6"/>
      <c r="GG77" s="15">
        <v>70</v>
      </c>
      <c r="GH77" s="9">
        <v>0</v>
      </c>
      <c r="GI77" s="9">
        <v>5.8786000000000003E-3</v>
      </c>
      <c r="GJ77" s="9">
        <v>0.99412140000000004</v>
      </c>
      <c r="GK77" s="9">
        <v>1</v>
      </c>
      <c r="GL77" s="9">
        <v>6.1956862906691914E-4</v>
      </c>
      <c r="GM77" s="6">
        <v>6</v>
      </c>
      <c r="GN77" s="6"/>
      <c r="GO77" s="6"/>
      <c r="GP77" s="6"/>
      <c r="GQ77" s="15">
        <v>70</v>
      </c>
      <c r="GR77" s="9">
        <v>0</v>
      </c>
      <c r="GS77" s="9">
        <v>5.1741999999999995E-3</v>
      </c>
      <c r="GT77" s="9">
        <v>0.99482579999999998</v>
      </c>
      <c r="GU77" s="9">
        <v>1</v>
      </c>
      <c r="GV77" s="9">
        <v>5.4532916009220772E-4</v>
      </c>
      <c r="GW77" s="6">
        <v>6</v>
      </c>
      <c r="GX77" s="6"/>
      <c r="GY77" s="6"/>
      <c r="GZ77" s="6"/>
      <c r="HA77" s="15">
        <v>70</v>
      </c>
      <c r="HB77" s="9">
        <v>0</v>
      </c>
      <c r="HC77" s="9">
        <v>5.0483999999999998E-3</v>
      </c>
      <c r="HD77" s="9">
        <v>0.99495160000000005</v>
      </c>
      <c r="HE77" s="9">
        <v>1</v>
      </c>
      <c r="HF77" s="9">
        <v>5.3207060643374853E-4</v>
      </c>
      <c r="HG77" s="6">
        <v>6</v>
      </c>
      <c r="HH77" s="6"/>
      <c r="HI77" s="6"/>
      <c r="HJ77" s="6"/>
      <c r="HK77" s="15">
        <v>70</v>
      </c>
      <c r="HL77" s="9">
        <v>0</v>
      </c>
      <c r="HM77" s="9">
        <v>4.8351000000000002E-3</v>
      </c>
      <c r="HN77" s="9">
        <v>0.99516490000000002</v>
      </c>
      <c r="HO77" s="9">
        <v>1</v>
      </c>
      <c r="HP77" s="9">
        <v>5.0959008580299056E-4</v>
      </c>
      <c r="HQ77" s="6">
        <v>6</v>
      </c>
      <c r="HR77" s="6"/>
      <c r="HS77" s="6"/>
      <c r="HT77" s="6"/>
      <c r="HU77" s="15">
        <v>70</v>
      </c>
      <c r="HV77" s="9">
        <v>0</v>
      </c>
      <c r="HW77" s="9">
        <v>4.4904999999999997E-3</v>
      </c>
      <c r="HX77" s="9">
        <v>0.99550950000000005</v>
      </c>
      <c r="HY77" s="9">
        <v>1</v>
      </c>
      <c r="HZ77" s="9">
        <v>4.7327134501837172E-4</v>
      </c>
      <c r="IA77" s="6">
        <v>6</v>
      </c>
      <c r="IB77" s="6"/>
      <c r="IC77" s="6"/>
      <c r="ID77" s="6"/>
      <c r="IE77" s="15">
        <v>70</v>
      </c>
      <c r="IF77" s="9">
        <v>0</v>
      </c>
      <c r="IG77" s="9">
        <v>4.0813999999999998E-3</v>
      </c>
      <c r="IH77" s="9">
        <v>0.99591859999999999</v>
      </c>
      <c r="II77" s="9">
        <v>1</v>
      </c>
      <c r="IJ77" s="9">
        <v>4.3015469715131555E-4</v>
      </c>
      <c r="IK77" s="6">
        <v>6</v>
      </c>
      <c r="IL77" s="6"/>
      <c r="IM77" s="6"/>
      <c r="IN77" s="6"/>
      <c r="IO77" s="15">
        <v>70</v>
      </c>
      <c r="IP77" s="9">
        <v>0</v>
      </c>
      <c r="IQ77" s="9">
        <v>3.712E-3</v>
      </c>
      <c r="IR77" s="9">
        <v>0.99628799999999995</v>
      </c>
      <c r="IS77" s="9">
        <v>1</v>
      </c>
      <c r="IT77" s="9">
        <v>3.9122218744197659E-4</v>
      </c>
      <c r="IU77" s="6">
        <v>6</v>
      </c>
      <c r="IV77" s="6"/>
      <c r="IW77" s="6"/>
      <c r="IX77" s="6"/>
      <c r="IY77" s="15">
        <v>70</v>
      </c>
      <c r="IZ77" s="9">
        <v>0</v>
      </c>
      <c r="JA77" s="9">
        <v>4.3924000000000003E-3</v>
      </c>
      <c r="JB77" s="9">
        <v>0.99560760000000004</v>
      </c>
      <c r="JC77" s="9">
        <v>1</v>
      </c>
      <c r="JD77" s="9">
        <v>4.6293220261857171E-4</v>
      </c>
      <c r="JE77" s="6">
        <v>6</v>
      </c>
      <c r="JF77" s="6"/>
      <c r="JG77" s="6"/>
      <c r="JH77" s="6"/>
      <c r="JI77" s="15">
        <v>70</v>
      </c>
      <c r="JJ77" s="9">
        <v>0</v>
      </c>
      <c r="JK77" s="9">
        <v>3.4250000000000001E-3</v>
      </c>
      <c r="JL77" s="9">
        <v>0.99657499999999999</v>
      </c>
      <c r="JM77" s="9">
        <v>1</v>
      </c>
      <c r="JN77" s="9">
        <v>3.6097413577283673E-4</v>
      </c>
      <c r="JO77" s="6">
        <v>6</v>
      </c>
      <c r="JP77" s="6"/>
      <c r="JQ77" s="6"/>
      <c r="JR77" s="6"/>
      <c r="JS77" s="15">
        <v>70</v>
      </c>
      <c r="JT77" s="9">
        <v>0</v>
      </c>
      <c r="JU77" s="9">
        <v>4.3252999999999998E-3</v>
      </c>
      <c r="JV77" s="9">
        <v>0.99567470000000002</v>
      </c>
      <c r="JW77" s="9">
        <v>1</v>
      </c>
      <c r="JX77" s="9">
        <v>4.5586027137467169E-4</v>
      </c>
      <c r="JY77" s="6">
        <v>6</v>
      </c>
      <c r="JZ77" s="6"/>
      <c r="KA77" s="6"/>
      <c r="KB77" s="6"/>
      <c r="KC77" s="15">
        <v>70</v>
      </c>
      <c r="KD77" s="9">
        <v>0</v>
      </c>
      <c r="KE77" s="9">
        <v>4.4018E-3</v>
      </c>
      <c r="KF77" s="9">
        <v>0.99559819999999999</v>
      </c>
      <c r="KG77" s="9">
        <v>1</v>
      </c>
      <c r="KH77" s="9">
        <v>4.6392290535616717E-4</v>
      </c>
      <c r="KI77" s="6">
        <v>6</v>
      </c>
      <c r="KJ77" s="6"/>
      <c r="KK77" s="6"/>
      <c r="KL77" s="6"/>
      <c r="KM77" s="15">
        <v>70</v>
      </c>
      <c r="KN77" s="9">
        <v>0</v>
      </c>
      <c r="KO77" s="9">
        <v>4.6392999999999998E-3</v>
      </c>
      <c r="KP77" s="9">
        <v>0.99536069999999999</v>
      </c>
      <c r="KQ77" s="9">
        <v>1</v>
      </c>
      <c r="KR77" s="9">
        <v>4.8895395856669236E-4</v>
      </c>
      <c r="KS77" s="6">
        <v>6</v>
      </c>
      <c r="KT77" s="6"/>
      <c r="KU77" s="6"/>
      <c r="KV77" s="6"/>
      <c r="KW77" s="15">
        <v>70</v>
      </c>
      <c r="KX77" s="9">
        <v>0</v>
      </c>
      <c r="KY77" s="9">
        <v>4.7201999999999999E-3</v>
      </c>
      <c r="KZ77" s="9">
        <v>0.99527980000000005</v>
      </c>
      <c r="LA77" s="9">
        <v>1</v>
      </c>
      <c r="LB77" s="9">
        <v>4.9748032574450918E-4</v>
      </c>
      <c r="LC77" s="6">
        <v>6</v>
      </c>
    </row>
    <row r="78" spans="1:315">
      <c r="A78" s="6">
        <v>71</v>
      </c>
      <c r="B78">
        <v>0.11184141319571428</v>
      </c>
      <c r="C78">
        <f>1-Table4689[[#This Row],[qx (tau)]]</f>
        <v>0.88815858680428572</v>
      </c>
      <c r="D78" s="6"/>
      <c r="E78" s="6"/>
      <c r="F78" s="6"/>
      <c r="G78" s="6"/>
      <c r="H78" s="15">
        <f t="shared" si="15"/>
        <v>71</v>
      </c>
      <c r="I78" s="9">
        <f>I77+1/61</f>
        <v>1.6393442622950821E-2</v>
      </c>
      <c r="J78" s="9" cm="1">
        <f t="array" ref="J78">VLOOKUP($G$13,'qx Malaria'!$B$62:$I$91,(N78),FALSE)/(1-nigeria!I78*INDEX($E$6:$G$11,N78,2))</f>
        <v>4.7988700000000002E-3</v>
      </c>
      <c r="K78" s="9">
        <f t="shared" ref="K78:K137" si="16">$G$11/(1-I78*$F$11)</f>
        <v>1.0118677966666667</v>
      </c>
      <c r="L78" s="9">
        <f t="shared" si="13"/>
        <v>1.0166666666666666</v>
      </c>
      <c r="M78" s="9">
        <f>(J78*Table4689[[#This Row],[qx (tau)]])/L78</f>
        <v>5.2791383856641062E-4</v>
      </c>
      <c r="N78" s="6">
        <f t="shared" si="14"/>
        <v>6</v>
      </c>
      <c r="P78" s="6"/>
      <c r="Q78" s="6"/>
      <c r="R78" s="6"/>
      <c r="S78" s="15">
        <v>71</v>
      </c>
      <c r="T78" s="9">
        <v>1.6393442622950821E-2</v>
      </c>
      <c r="U78" s="9">
        <v>3.5762266666666668E-3</v>
      </c>
      <c r="V78" s="9">
        <v>1.01309044</v>
      </c>
      <c r="W78" s="9">
        <v>1.0166666666666666</v>
      </c>
      <c r="X78" s="9">
        <v>3.9341335505724457E-4</v>
      </c>
      <c r="Y78" s="6">
        <v>6</v>
      </c>
      <c r="Z78" s="6"/>
      <c r="AA78" s="6"/>
      <c r="AB78" s="6"/>
      <c r="AC78" s="15">
        <v>71</v>
      </c>
      <c r="AD78" s="9">
        <v>1.6393442622950821E-2</v>
      </c>
      <c r="AE78" s="9">
        <v>3.9914333333333331E-3</v>
      </c>
      <c r="AF78" s="9">
        <v>1.0126752333333333</v>
      </c>
      <c r="AG78" s="9">
        <v>1.0166666666666666</v>
      </c>
      <c r="AH78" s="9">
        <v>4.3908938820637426E-4</v>
      </c>
      <c r="AI78" s="6">
        <v>6</v>
      </c>
      <c r="AJ78" s="6"/>
      <c r="AK78" s="6"/>
      <c r="AL78" s="6"/>
      <c r="AM78" s="15">
        <v>71</v>
      </c>
      <c r="AN78" s="9">
        <v>1.6393442622950821E-2</v>
      </c>
      <c r="AO78" s="9">
        <v>4.0131900000000007E-3</v>
      </c>
      <c r="AP78" s="9">
        <v>1.0126534766666666</v>
      </c>
      <c r="AQ78" s="9">
        <v>1.0166666666666666</v>
      </c>
      <c r="AR78" s="9">
        <v>4.4148279444876262E-4</v>
      </c>
      <c r="AS78" s="6">
        <v>6</v>
      </c>
      <c r="AT78" s="6"/>
      <c r="AU78" s="6"/>
      <c r="AV78" s="6"/>
      <c r="AW78" s="15">
        <v>71</v>
      </c>
      <c r="AX78" s="9">
        <v>1.6393442622950821E-2</v>
      </c>
      <c r="AY78" s="9">
        <v>4.0568049999999993E-3</v>
      </c>
      <c r="AZ78" s="9">
        <v>1.0126098616666668</v>
      </c>
      <c r="BA78" s="9">
        <v>1.0166666666666668</v>
      </c>
      <c r="BB78" s="9">
        <v>4.4628079107485852E-4</v>
      </c>
      <c r="BC78" s="6">
        <v>6</v>
      </c>
      <c r="BD78" s="6"/>
      <c r="BE78" s="6"/>
      <c r="BF78" s="6"/>
      <c r="BG78" s="15">
        <v>71</v>
      </c>
      <c r="BH78" s="9">
        <v>1.6393442622950821E-2</v>
      </c>
      <c r="BI78" s="9">
        <v>4.0789683333333337E-3</v>
      </c>
      <c r="BJ78" s="9">
        <v>1.0125876983333333</v>
      </c>
      <c r="BK78" s="9">
        <v>1.0166666666666666</v>
      </c>
      <c r="BL78" s="9">
        <v>4.4871893388252532E-4</v>
      </c>
      <c r="BM78" s="6">
        <v>6</v>
      </c>
      <c r="BN78" s="6"/>
      <c r="BO78" s="6"/>
      <c r="BP78" s="6"/>
      <c r="BQ78" s="15">
        <v>71</v>
      </c>
      <c r="BR78" s="9">
        <v>1.6393442622950821E-2</v>
      </c>
      <c r="BS78" s="9">
        <v>4.1123150000000001E-3</v>
      </c>
      <c r="BT78" s="9">
        <v>1.0125543516666666</v>
      </c>
      <c r="BU78" s="9">
        <v>1.0166666666666666</v>
      </c>
      <c r="BV78" s="9">
        <v>4.5238733223534471E-4</v>
      </c>
      <c r="BW78" s="6">
        <v>6</v>
      </c>
      <c r="BX78" s="6"/>
      <c r="BY78" s="6"/>
      <c r="BZ78" s="6"/>
      <c r="CA78" s="15">
        <v>71</v>
      </c>
      <c r="CB78" s="9">
        <v>1.6393442622950821E-2</v>
      </c>
      <c r="CC78" s="9">
        <v>4.1410866666666667E-3</v>
      </c>
      <c r="CD78" s="9">
        <v>1.0125255799999999</v>
      </c>
      <c r="CE78" s="9">
        <v>1.0166666666666666</v>
      </c>
      <c r="CF78" s="9">
        <v>4.5555244422878344E-4</v>
      </c>
      <c r="CG78" s="6">
        <v>6</v>
      </c>
      <c r="CH78" s="6"/>
      <c r="CI78" s="6"/>
      <c r="CJ78" s="6"/>
      <c r="CK78" s="15">
        <v>71</v>
      </c>
      <c r="CL78" s="9">
        <v>1.6393442622950821E-2</v>
      </c>
      <c r="CM78" s="9">
        <v>4.1909033333333342E-3</v>
      </c>
      <c r="CN78" s="9">
        <v>1.0124757633333334</v>
      </c>
      <c r="CO78" s="9">
        <v>1.0166666666666668</v>
      </c>
      <c r="CP78" s="9">
        <v>4.610326734753734E-4</v>
      </c>
      <c r="CQ78" s="6">
        <v>6</v>
      </c>
      <c r="CR78" s="6"/>
      <c r="CS78" s="6"/>
      <c r="CT78" s="6"/>
      <c r="CU78" s="15">
        <v>71</v>
      </c>
      <c r="CV78" s="9">
        <v>1.6393442622950821E-2</v>
      </c>
      <c r="CW78" s="9">
        <v>4.2180483333333334E-3</v>
      </c>
      <c r="CX78" s="9">
        <v>1.0124486183333334</v>
      </c>
      <c r="CY78" s="9">
        <v>1.0166666666666668</v>
      </c>
      <c r="CZ78" s="9">
        <v>4.640188392076989E-4</v>
      </c>
      <c r="DA78" s="6">
        <v>6</v>
      </c>
      <c r="DB78" s="6"/>
      <c r="DC78" s="6"/>
      <c r="DD78" s="6"/>
      <c r="DE78" s="15">
        <v>71</v>
      </c>
      <c r="DF78" s="9">
        <v>1.6393442622950821E-2</v>
      </c>
      <c r="DG78" s="9">
        <v>4.302635E-3</v>
      </c>
      <c r="DH78" s="9">
        <v>1.0123640316666667</v>
      </c>
      <c r="DI78" s="9">
        <v>1.0166666666666666</v>
      </c>
      <c r="DJ78" s="9">
        <v>4.7332404478558243E-4</v>
      </c>
      <c r="DK78" s="6">
        <v>6</v>
      </c>
      <c r="DL78" s="6"/>
      <c r="DM78" s="6"/>
      <c r="DN78" s="6"/>
      <c r="DO78" s="15">
        <v>71</v>
      </c>
      <c r="DP78" s="9">
        <v>1.6393442622950821E-2</v>
      </c>
      <c r="DQ78" s="9">
        <v>3.7613616666666671E-3</v>
      </c>
      <c r="DR78" s="9">
        <v>1.0129053050000001</v>
      </c>
      <c r="DS78" s="9">
        <v>1.0166666666666668</v>
      </c>
      <c r="DT78" s="9">
        <v>4.1377967640018415E-4</v>
      </c>
      <c r="DU78" s="6">
        <v>6</v>
      </c>
      <c r="DV78" s="6"/>
      <c r="DW78" s="6"/>
      <c r="DX78" s="6"/>
      <c r="DY78" s="15">
        <v>71</v>
      </c>
      <c r="DZ78" s="9">
        <v>1.6393442622950821E-2</v>
      </c>
      <c r="EA78" s="9">
        <v>4.571746666666667E-3</v>
      </c>
      <c r="EB78" s="9">
        <v>1.01209492</v>
      </c>
      <c r="EC78" s="9">
        <v>1.0166666666666666</v>
      </c>
      <c r="ED78" s="9">
        <v>5.0292846685848799E-4</v>
      </c>
      <c r="EE78" s="6">
        <v>6</v>
      </c>
      <c r="EF78" s="6"/>
      <c r="EG78" s="6"/>
      <c r="EH78" s="6"/>
      <c r="EI78" s="15">
        <v>71</v>
      </c>
      <c r="EJ78" s="9">
        <v>1.6393442622950821E-2</v>
      </c>
      <c r="EK78" s="9">
        <v>4.042978333333334E-3</v>
      </c>
      <c r="EL78" s="9">
        <v>1.0126236883333333</v>
      </c>
      <c r="EM78" s="9">
        <v>1.0166666666666666</v>
      </c>
      <c r="EN78" s="9">
        <v>4.4475974785539705E-4</v>
      </c>
      <c r="EO78" s="6">
        <v>6</v>
      </c>
      <c r="EP78" s="6"/>
      <c r="EQ78" s="6"/>
      <c r="ER78" s="6"/>
      <c r="ES78" s="15">
        <v>71</v>
      </c>
      <c r="ET78" s="9">
        <v>1.6393442622950821E-2</v>
      </c>
      <c r="EU78" s="9">
        <v>4.9369333333333333E-3</v>
      </c>
      <c r="EV78" s="9">
        <v>1.0117297333333335</v>
      </c>
      <c r="EW78" s="9">
        <v>1.0166666666666668</v>
      </c>
      <c r="EX78" s="9">
        <v>5.4310190247838851E-4</v>
      </c>
      <c r="EY78" s="6">
        <v>6</v>
      </c>
      <c r="EZ78" s="6"/>
      <c r="FA78" s="6"/>
      <c r="FB78" s="6"/>
      <c r="FC78" s="15">
        <v>71</v>
      </c>
      <c r="FD78" s="9">
        <v>1.6393442622950821E-2</v>
      </c>
      <c r="FE78" s="9">
        <v>5.1556183333333339E-3</v>
      </c>
      <c r="FF78" s="9">
        <v>1.0115110483333334</v>
      </c>
      <c r="FG78" s="9">
        <v>1.0166666666666666</v>
      </c>
      <c r="FH78" s="9">
        <v>5.671589904567868E-4</v>
      </c>
      <c r="FI78" s="6">
        <v>6</v>
      </c>
      <c r="FJ78" s="6"/>
      <c r="FK78" s="6"/>
      <c r="FL78" s="6"/>
      <c r="FM78" s="15">
        <v>71</v>
      </c>
      <c r="FN78" s="9">
        <v>1.6393442622950821E-2</v>
      </c>
      <c r="FO78" s="9">
        <v>5.4542133333333334E-3</v>
      </c>
      <c r="FP78" s="9">
        <v>1.0112124533333333</v>
      </c>
      <c r="FQ78" s="9">
        <v>1.0166666666666666</v>
      </c>
      <c r="FR78" s="9">
        <v>6.0000681351236797E-4</v>
      </c>
      <c r="FS78" s="6">
        <v>6</v>
      </c>
      <c r="FT78" s="6"/>
      <c r="FU78" s="6"/>
      <c r="FV78" s="6"/>
      <c r="FW78" s="15">
        <v>71</v>
      </c>
      <c r="FX78" s="9">
        <v>1.6393442622950821E-2</v>
      </c>
      <c r="FY78" s="9">
        <v>4.8493983333333327E-3</v>
      </c>
      <c r="FZ78" s="9">
        <v>1.0118172683333333</v>
      </c>
      <c r="GA78" s="9">
        <v>1.0166666666666666</v>
      </c>
      <c r="GB78" s="9">
        <v>5.334723568022375E-4</v>
      </c>
      <c r="GC78" s="6">
        <v>6</v>
      </c>
      <c r="GD78" s="6"/>
      <c r="GE78" s="6"/>
      <c r="GF78" s="6"/>
      <c r="GG78" s="15">
        <v>71</v>
      </c>
      <c r="GH78" s="9">
        <v>1.6393442622950821E-2</v>
      </c>
      <c r="GI78" s="9">
        <v>5.9765766666666671E-3</v>
      </c>
      <c r="GJ78" s="9">
        <v>1.01069009</v>
      </c>
      <c r="GK78" s="9">
        <v>1.0166666666666666</v>
      </c>
      <c r="GL78" s="9">
        <v>6.5747093161232608E-4</v>
      </c>
      <c r="GM78" s="6">
        <v>6</v>
      </c>
      <c r="GN78" s="6"/>
      <c r="GO78" s="6"/>
      <c r="GP78" s="6"/>
      <c r="GQ78" s="15">
        <v>71</v>
      </c>
      <c r="GR78" s="9">
        <v>1.6393442622950821E-2</v>
      </c>
      <c r="GS78" s="9">
        <v>5.2604366666666666E-3</v>
      </c>
      <c r="GT78" s="9">
        <v>1.01140623</v>
      </c>
      <c r="GU78" s="9">
        <v>1.0166666666666666</v>
      </c>
      <c r="GV78" s="9">
        <v>5.7868984015726479E-4</v>
      </c>
      <c r="GW78" s="6">
        <v>6</v>
      </c>
      <c r="GX78" s="6"/>
      <c r="GY78" s="6"/>
      <c r="GZ78" s="6"/>
      <c r="HA78" s="15">
        <v>71</v>
      </c>
      <c r="HB78" s="9">
        <v>1.6393442622950821E-2</v>
      </c>
      <c r="HC78" s="9">
        <v>5.1325399999999997E-3</v>
      </c>
      <c r="HD78" s="9">
        <v>1.0115341266666666</v>
      </c>
      <c r="HE78" s="9">
        <v>1.0166666666666666</v>
      </c>
      <c r="HF78" s="9">
        <v>5.6462019037724386E-4</v>
      </c>
      <c r="HG78" s="6">
        <v>6</v>
      </c>
      <c r="HH78" s="6"/>
      <c r="HI78" s="6"/>
      <c r="HJ78" s="6"/>
      <c r="HK78" s="15">
        <v>71</v>
      </c>
      <c r="HL78" s="9">
        <v>1.6393442622950821E-2</v>
      </c>
      <c r="HM78" s="9">
        <v>4.9156850000000004E-3</v>
      </c>
      <c r="HN78" s="9">
        <v>1.0117509816666668</v>
      </c>
      <c r="HO78" s="9">
        <v>1.0166666666666668</v>
      </c>
      <c r="HP78" s="9">
        <v>5.4076441694259807E-4</v>
      </c>
      <c r="HQ78" s="6">
        <v>6</v>
      </c>
      <c r="HR78" s="6"/>
      <c r="HS78" s="6"/>
      <c r="HT78" s="6"/>
      <c r="HU78" s="15">
        <v>71</v>
      </c>
      <c r="HV78" s="9">
        <v>1.6393442622950821E-2</v>
      </c>
      <c r="HW78" s="9">
        <v>4.5653416666666669E-3</v>
      </c>
      <c r="HX78" s="9">
        <v>1.0121013250000002</v>
      </c>
      <c r="HY78" s="9">
        <v>1.0166666666666668</v>
      </c>
      <c r="HZ78" s="9">
        <v>5.0222386595535483E-4</v>
      </c>
      <c r="IA78" s="6">
        <v>6</v>
      </c>
      <c r="IB78" s="6"/>
      <c r="IC78" s="6"/>
      <c r="ID78" s="6"/>
      <c r="IE78" s="15">
        <v>71</v>
      </c>
      <c r="IF78" s="9">
        <v>1.6393442622950821E-2</v>
      </c>
      <c r="IG78" s="9">
        <v>4.1494233333333333E-3</v>
      </c>
      <c r="IH78" s="9">
        <v>1.0125172433333334</v>
      </c>
      <c r="II78" s="9">
        <v>1.0166666666666666</v>
      </c>
      <c r="IJ78" s="9">
        <v>4.5646954381698828E-4</v>
      </c>
      <c r="IK78" s="6">
        <v>6</v>
      </c>
      <c r="IL78" s="6"/>
      <c r="IM78" s="6"/>
      <c r="IN78" s="6"/>
      <c r="IO78" s="15">
        <v>71</v>
      </c>
      <c r="IP78" s="9">
        <v>1.6393442622950821E-2</v>
      </c>
      <c r="IQ78" s="9">
        <v>3.7738666666666666E-3</v>
      </c>
      <c r="IR78" s="9">
        <v>1.0128927999999999</v>
      </c>
      <c r="IS78" s="9">
        <v>1.0166666666666666</v>
      </c>
      <c r="IT78" s="9">
        <v>4.1515532578249143E-4</v>
      </c>
      <c r="IU78" s="6">
        <v>6</v>
      </c>
      <c r="IV78" s="6"/>
      <c r="IW78" s="6"/>
      <c r="IX78" s="6"/>
      <c r="IY78" s="15">
        <v>71</v>
      </c>
      <c r="IZ78" s="9">
        <v>1.6393442622950821E-2</v>
      </c>
      <c r="JA78" s="9">
        <v>4.4656066666666668E-3</v>
      </c>
      <c r="JB78" s="9">
        <v>1.01220106</v>
      </c>
      <c r="JC78" s="9">
        <v>1.0166666666666666</v>
      </c>
      <c r="JD78" s="9">
        <v>4.9125222332085548E-4</v>
      </c>
      <c r="JE78" s="6">
        <v>6</v>
      </c>
      <c r="JF78" s="6"/>
      <c r="JG78" s="6"/>
      <c r="JH78" s="6"/>
      <c r="JI78" s="15">
        <v>71</v>
      </c>
      <c r="JJ78" s="9">
        <v>1.6393442622950821E-2</v>
      </c>
      <c r="JK78" s="9">
        <v>3.4820833333333336E-3</v>
      </c>
      <c r="JL78" s="9">
        <v>1.0131845833333333</v>
      </c>
      <c r="JM78" s="9">
        <v>1.0166666666666666</v>
      </c>
      <c r="JN78" s="9">
        <v>3.8305684019532147E-4</v>
      </c>
      <c r="JO78" s="6">
        <v>6</v>
      </c>
      <c r="JP78" s="6"/>
      <c r="JQ78" s="6"/>
      <c r="JR78" s="6"/>
      <c r="JS78" s="15">
        <v>71</v>
      </c>
      <c r="JT78" s="9">
        <v>1.6393442622950821E-2</v>
      </c>
      <c r="JU78" s="9">
        <v>4.3973883333333335E-3</v>
      </c>
      <c r="JV78" s="9">
        <v>1.0122692783333334</v>
      </c>
      <c r="JW78" s="9">
        <v>1.0166666666666666</v>
      </c>
      <c r="JX78" s="9">
        <v>4.8374766449542307E-4</v>
      </c>
      <c r="JY78" s="6">
        <v>6</v>
      </c>
      <c r="JZ78" s="6"/>
      <c r="KA78" s="6"/>
      <c r="KB78" s="6"/>
      <c r="KC78" s="15">
        <v>71</v>
      </c>
      <c r="KD78" s="9">
        <v>1.6393442622950821E-2</v>
      </c>
      <c r="KE78" s="9">
        <v>4.475163333333333E-3</v>
      </c>
      <c r="KF78" s="9">
        <v>1.0121915033333333</v>
      </c>
      <c r="KG78" s="9">
        <v>1.0166666666666666</v>
      </c>
      <c r="KH78" s="9">
        <v>4.9230353260489512E-4</v>
      </c>
      <c r="KI78" s="6">
        <v>6</v>
      </c>
      <c r="KJ78" s="6"/>
      <c r="KK78" s="6"/>
      <c r="KL78" s="6"/>
      <c r="KM78" s="15">
        <v>71</v>
      </c>
      <c r="KN78" s="9">
        <v>1.6393442622950821E-2</v>
      </c>
      <c r="KO78" s="9">
        <v>4.716621666666667E-3</v>
      </c>
      <c r="KP78" s="9">
        <v>1.0119500450000001</v>
      </c>
      <c r="KQ78" s="9">
        <v>1.0166666666666668</v>
      </c>
      <c r="KR78" s="9">
        <v>5.1886586823887725E-4</v>
      </c>
      <c r="KS78" s="6">
        <v>6</v>
      </c>
      <c r="KT78" s="6"/>
      <c r="KU78" s="6"/>
      <c r="KV78" s="6"/>
      <c r="KW78" s="15">
        <v>71</v>
      </c>
      <c r="KX78" s="9">
        <v>1.6393442622950821E-2</v>
      </c>
      <c r="KY78" s="9">
        <v>4.7988700000000002E-3</v>
      </c>
      <c r="KZ78" s="9">
        <v>1.0118677966666667</v>
      </c>
      <c r="LA78" s="9">
        <v>1.0166666666666666</v>
      </c>
      <c r="LB78" s="9">
        <v>5.2791383856641062E-4</v>
      </c>
      <c r="LC78" s="6">
        <v>6</v>
      </c>
    </row>
    <row r="79" spans="1:315">
      <c r="A79" s="6">
        <v>72</v>
      </c>
      <c r="B79">
        <v>0.11867201326452505</v>
      </c>
      <c r="C79">
        <f>1-Table4689[[#This Row],[qx (tau)]]</f>
        <v>0.88132798673547497</v>
      </c>
      <c r="D79" s="6"/>
      <c r="E79" s="6"/>
      <c r="F79" s="6"/>
      <c r="G79" s="6"/>
      <c r="H79" s="15">
        <f t="shared" si="15"/>
        <v>72</v>
      </c>
      <c r="I79" s="9">
        <f t="shared" ref="I79:I137" si="17">I78+1/60</f>
        <v>3.3060109289617487E-2</v>
      </c>
      <c r="J79" s="9" cm="1">
        <f t="array" ref="J79">VLOOKUP($G$13,'qx Malaria'!$B$62:$I$91,(N79),FALSE)/(1-nigeria!I79*INDEX($E$6:$G$11,N79,2))</f>
        <v>4.8815857586888946E-3</v>
      </c>
      <c r="K79" s="9">
        <f t="shared" si="16"/>
        <v>1.0293088635207686</v>
      </c>
      <c r="L79" s="9">
        <f t="shared" si="13"/>
        <v>1.0341904492794574</v>
      </c>
      <c r="M79" s="9">
        <f>(J79*Table4689[[#This Row],[qx (tau)]])/L79</f>
        <v>5.6015563701121115E-4</v>
      </c>
      <c r="N79" s="6">
        <f t="shared" si="14"/>
        <v>6</v>
      </c>
      <c r="P79" s="6"/>
      <c r="Q79" s="6"/>
      <c r="R79" s="6"/>
      <c r="S79" s="15">
        <v>72</v>
      </c>
      <c r="T79" s="9">
        <v>3.3060109289617487E-2</v>
      </c>
      <c r="U79" s="9">
        <v>3.6378683243854194E-3</v>
      </c>
      <c r="V79" s="9">
        <v>1.030552580955072</v>
      </c>
      <c r="W79" s="9">
        <v>1.0341904492794574</v>
      </c>
      <c r="X79" s="9">
        <v>4.1744067385929333E-4</v>
      </c>
      <c r="Y79" s="6">
        <v>6</v>
      </c>
      <c r="Z79" s="6"/>
      <c r="AA79" s="6"/>
      <c r="AB79" s="6"/>
      <c r="AC79" s="15">
        <v>72</v>
      </c>
      <c r="AD79" s="9">
        <v>3.3060109289617487E-2</v>
      </c>
      <c r="AE79" s="9">
        <v>4.0602317038711498E-3</v>
      </c>
      <c r="AF79" s="9">
        <v>1.0301302175755862</v>
      </c>
      <c r="AG79" s="9">
        <v>1.0341904492794574</v>
      </c>
      <c r="AH79" s="9">
        <v>4.6590632407652536E-4</v>
      </c>
      <c r="AI79" s="6">
        <v>6</v>
      </c>
      <c r="AJ79" s="6"/>
      <c r="AK79" s="6"/>
      <c r="AL79" s="6"/>
      <c r="AM79" s="15">
        <v>72</v>
      </c>
      <c r="AN79" s="9">
        <v>3.3060109289617487E-2</v>
      </c>
      <c r="AO79" s="9">
        <v>4.0823633794857305E-3</v>
      </c>
      <c r="AP79" s="9">
        <v>1.0301080858999716</v>
      </c>
      <c r="AQ79" s="9">
        <v>1.0341904492794574</v>
      </c>
      <c r="AR79" s="9">
        <v>4.6844590516038621E-4</v>
      </c>
      <c r="AS79" s="6">
        <v>6</v>
      </c>
      <c r="AT79" s="6"/>
      <c r="AU79" s="6"/>
      <c r="AV79" s="6"/>
      <c r="AW79" s="15">
        <v>72</v>
      </c>
      <c r="AX79" s="9">
        <v>3.3060109289617487E-2</v>
      </c>
      <c r="AY79" s="9">
        <v>4.1267301497598186E-3</v>
      </c>
      <c r="AZ79" s="9">
        <v>1.0300637191296975</v>
      </c>
      <c r="BA79" s="9">
        <v>1.0341904492794574</v>
      </c>
      <c r="BB79" s="9">
        <v>4.7353693452943429E-4</v>
      </c>
      <c r="BC79" s="6">
        <v>6</v>
      </c>
      <c r="BD79" s="6"/>
      <c r="BE79" s="6"/>
      <c r="BF79" s="6"/>
      <c r="BG79" s="15">
        <v>72</v>
      </c>
      <c r="BH79" s="9">
        <v>3.3060109289617487E-2</v>
      </c>
      <c r="BI79" s="9">
        <v>4.1492755015541116E-3</v>
      </c>
      <c r="BJ79" s="9">
        <v>1.0300411737779034</v>
      </c>
      <c r="BK79" s="9">
        <v>1.0341904492794576</v>
      </c>
      <c r="BL79" s="9">
        <v>4.7612398441860095E-4</v>
      </c>
      <c r="BM79" s="6">
        <v>6</v>
      </c>
      <c r="BN79" s="6"/>
      <c r="BO79" s="6"/>
      <c r="BP79" s="6"/>
      <c r="BQ79" s="15">
        <v>72</v>
      </c>
      <c r="BR79" s="9">
        <v>3.3060109289617487E-2</v>
      </c>
      <c r="BS79" s="9">
        <v>4.1831969482904767E-3</v>
      </c>
      <c r="BT79" s="9">
        <v>1.030007252331167</v>
      </c>
      <c r="BU79" s="9">
        <v>1.0341904492794574</v>
      </c>
      <c r="BV79" s="9">
        <v>4.8001642645367732E-4</v>
      </c>
      <c r="BW79" s="6">
        <v>6</v>
      </c>
      <c r="BX79" s="6"/>
      <c r="BY79" s="6"/>
      <c r="BZ79" s="6"/>
      <c r="CA79" s="15">
        <v>72</v>
      </c>
      <c r="CB79" s="9">
        <v>3.3060109289617487E-2</v>
      </c>
      <c r="CC79" s="9">
        <v>4.2124645380050858E-3</v>
      </c>
      <c r="CD79" s="9">
        <v>1.0299779847414523</v>
      </c>
      <c r="CE79" s="9">
        <v>1.0341904492794574</v>
      </c>
      <c r="CF79" s="9">
        <v>4.8337484442906341E-4</v>
      </c>
      <c r="CG79" s="6">
        <v>6</v>
      </c>
      <c r="CH79" s="6"/>
      <c r="CI79" s="6"/>
      <c r="CJ79" s="6"/>
      <c r="CK79" s="15">
        <v>72</v>
      </c>
      <c r="CL79" s="9">
        <v>3.3060109289617487E-2</v>
      </c>
      <c r="CM79" s="9">
        <v>4.2631398700197802E-3</v>
      </c>
      <c r="CN79" s="9">
        <v>1.0299273094094377</v>
      </c>
      <c r="CO79" s="9">
        <v>1.0341904492794574</v>
      </c>
      <c r="CP79" s="9">
        <v>4.8918977307902528E-4</v>
      </c>
      <c r="CQ79" s="6">
        <v>6</v>
      </c>
      <c r="CR79" s="6"/>
      <c r="CS79" s="6"/>
      <c r="CT79" s="6"/>
      <c r="CU79" s="15">
        <v>72</v>
      </c>
      <c r="CV79" s="9">
        <v>3.3060109289617487E-2</v>
      </c>
      <c r="CW79" s="9">
        <v>4.2907527550155406E-3</v>
      </c>
      <c r="CX79" s="9">
        <v>1.0298996965244418</v>
      </c>
      <c r="CY79" s="9">
        <v>1.0341904492794574</v>
      </c>
      <c r="CZ79" s="9">
        <v>4.9235831583318798E-4</v>
      </c>
      <c r="DA79" s="6">
        <v>6</v>
      </c>
      <c r="DB79" s="6"/>
      <c r="DC79" s="6"/>
      <c r="DD79" s="6"/>
      <c r="DE79" s="15">
        <v>72</v>
      </c>
      <c r="DF79" s="9">
        <v>3.3060109289617487E-2</v>
      </c>
      <c r="DG79" s="9">
        <v>4.3767974003955917E-3</v>
      </c>
      <c r="DH79" s="9">
        <v>1.0298136518790619</v>
      </c>
      <c r="DI79" s="9">
        <v>1.0341904492794576</v>
      </c>
      <c r="DJ79" s="9">
        <v>5.022318273367963E-4</v>
      </c>
      <c r="DK79" s="6">
        <v>6</v>
      </c>
      <c r="DL79" s="6"/>
      <c r="DM79" s="6"/>
      <c r="DN79" s="6"/>
      <c r="DO79" s="15">
        <v>72</v>
      </c>
      <c r="DP79" s="9">
        <v>3.3060109289617487E-2</v>
      </c>
      <c r="DQ79" s="9">
        <v>3.826194405199209E-3</v>
      </c>
      <c r="DR79" s="9">
        <v>1.0303642548742582</v>
      </c>
      <c r="DS79" s="9">
        <v>1.0341904492794574</v>
      </c>
      <c r="DT79" s="9">
        <v>4.390508474747634E-4</v>
      </c>
      <c r="DU79" s="6">
        <v>6</v>
      </c>
      <c r="DV79" s="6"/>
      <c r="DW79" s="6"/>
      <c r="DX79" s="6"/>
      <c r="DY79" s="15">
        <v>72</v>
      </c>
      <c r="DZ79" s="9">
        <v>3.3060109289617487E-2</v>
      </c>
      <c r="EA79" s="9">
        <v>4.6505476123198646E-3</v>
      </c>
      <c r="EB79" s="9">
        <v>1.0295399016671376</v>
      </c>
      <c r="EC79" s="9">
        <v>1.0341904492794574</v>
      </c>
      <c r="ED79" s="9">
        <v>5.3364430924791634E-4</v>
      </c>
      <c r="EE79" s="6">
        <v>6</v>
      </c>
      <c r="EF79" s="6"/>
      <c r="EG79" s="6"/>
      <c r="EH79" s="6"/>
      <c r="EI79" s="15">
        <v>72</v>
      </c>
      <c r="EJ79" s="9">
        <v>3.3060109289617487E-2</v>
      </c>
      <c r="EK79" s="9">
        <v>4.1126651596496188E-3</v>
      </c>
      <c r="EL79" s="9">
        <v>1.0300777841198077</v>
      </c>
      <c r="EM79" s="9">
        <v>1.0341904492794574</v>
      </c>
      <c r="EN79" s="9">
        <v>4.719229951490368E-4</v>
      </c>
      <c r="EO79" s="6">
        <v>6</v>
      </c>
      <c r="EP79" s="6"/>
      <c r="EQ79" s="6"/>
      <c r="ER79" s="6"/>
      <c r="ES79" s="15">
        <v>72</v>
      </c>
      <c r="ET79" s="9">
        <v>3.3060109289617487E-2</v>
      </c>
      <c r="EU79" s="9">
        <v>5.0220288217010453E-3</v>
      </c>
      <c r="EV79" s="9">
        <v>1.0291684204577565</v>
      </c>
      <c r="EW79" s="9">
        <v>1.0341904492794576</v>
      </c>
      <c r="EX79" s="9">
        <v>5.7627129641253357E-4</v>
      </c>
      <c r="EY79" s="6">
        <v>6</v>
      </c>
      <c r="EZ79" s="6"/>
      <c r="FA79" s="6"/>
      <c r="FB79" s="6"/>
      <c r="FC79" s="15">
        <v>72</v>
      </c>
      <c r="FD79" s="9">
        <v>3.3060109289617487E-2</v>
      </c>
      <c r="FE79" s="9">
        <v>5.244483187341057E-3</v>
      </c>
      <c r="FF79" s="9">
        <v>1.0289459660921163</v>
      </c>
      <c r="FG79" s="9">
        <v>1.0341904492794574</v>
      </c>
      <c r="FH79" s="9">
        <v>6.017976464657331E-4</v>
      </c>
      <c r="FI79" s="6">
        <v>6</v>
      </c>
      <c r="FJ79" s="6"/>
      <c r="FK79" s="6"/>
      <c r="FL79" s="6"/>
      <c r="FM79" s="15">
        <v>72</v>
      </c>
      <c r="FN79" s="9">
        <v>3.3060109289617487E-2</v>
      </c>
      <c r="FO79" s="9">
        <v>5.5482249222944336E-3</v>
      </c>
      <c r="FP79" s="9">
        <v>1.0286422243571631</v>
      </c>
      <c r="FQ79" s="9">
        <v>1.0341904492794576</v>
      </c>
      <c r="FR79" s="9">
        <v>6.3665161676152392E-4</v>
      </c>
      <c r="FS79" s="6">
        <v>6</v>
      </c>
      <c r="FT79" s="6"/>
      <c r="FU79" s="6"/>
      <c r="FV79" s="6"/>
      <c r="FW79" s="15">
        <v>72</v>
      </c>
      <c r="FX79" s="9">
        <v>3.3060109289617487E-2</v>
      </c>
      <c r="FY79" s="9">
        <v>4.9329850240180835E-3</v>
      </c>
      <c r="FZ79" s="9">
        <v>1.0292574642554393</v>
      </c>
      <c r="GA79" s="9">
        <v>1.0341904492794574</v>
      </c>
      <c r="GB79" s="9">
        <v>5.6605363607045798E-4</v>
      </c>
      <c r="GC79" s="6">
        <v>6</v>
      </c>
      <c r="GD79" s="6"/>
      <c r="GE79" s="6"/>
      <c r="GF79" s="6"/>
      <c r="GG79" s="15">
        <v>72</v>
      </c>
      <c r="GH79" s="9">
        <v>3.3060109289617487E-2</v>
      </c>
      <c r="GI79" s="9">
        <v>6.0795919751342187E-3</v>
      </c>
      <c r="GJ79" s="9">
        <v>1.0281108573043232</v>
      </c>
      <c r="GK79" s="9">
        <v>1.0341904492794574</v>
      </c>
      <c r="GL79" s="9">
        <v>6.9762529717683696E-4</v>
      </c>
      <c r="GM79" s="6">
        <v>6</v>
      </c>
      <c r="GN79" s="6"/>
      <c r="GO79" s="6"/>
      <c r="GP79" s="6"/>
      <c r="GQ79" s="15">
        <v>72</v>
      </c>
      <c r="GR79" s="9">
        <v>3.3060109289617487E-2</v>
      </c>
      <c r="GS79" s="9">
        <v>5.3511082226617677E-3</v>
      </c>
      <c r="GT79" s="9">
        <v>1.0288393410567958</v>
      </c>
      <c r="GU79" s="9">
        <v>1.0341904492794576</v>
      </c>
      <c r="GV79" s="9">
        <v>6.1403273103330532E-4</v>
      </c>
      <c r="GW79" s="6">
        <v>6</v>
      </c>
      <c r="GX79" s="6"/>
      <c r="GY79" s="6"/>
      <c r="GZ79" s="6"/>
      <c r="HA79" s="15">
        <v>72</v>
      </c>
      <c r="HB79" s="9">
        <v>3.3060109289617487E-2</v>
      </c>
      <c r="HC79" s="9">
        <v>5.2210070641424125E-3</v>
      </c>
      <c r="HD79" s="9">
        <v>1.0289694422153151</v>
      </c>
      <c r="HE79" s="9">
        <v>1.0341904492794574</v>
      </c>
      <c r="HF79" s="9">
        <v>5.9910379176462828E-4</v>
      </c>
      <c r="HG79" s="6">
        <v>6</v>
      </c>
      <c r="HH79" s="6"/>
      <c r="HI79" s="6"/>
      <c r="HJ79" s="6"/>
      <c r="HK79" s="15">
        <v>72</v>
      </c>
      <c r="HL79" s="9">
        <v>3.3060109289617487E-2</v>
      </c>
      <c r="HM79" s="9">
        <v>5.0004142413111047E-3</v>
      </c>
      <c r="HN79" s="9">
        <v>1.0291900350381464</v>
      </c>
      <c r="HO79" s="9">
        <v>1.0341904492794576</v>
      </c>
      <c r="HP79" s="9">
        <v>5.7379105133530497E-4</v>
      </c>
      <c r="HQ79" s="6">
        <v>6</v>
      </c>
      <c r="HR79" s="6"/>
      <c r="HS79" s="6"/>
      <c r="HT79" s="6"/>
      <c r="HU79" s="15">
        <v>72</v>
      </c>
      <c r="HV79" s="9">
        <v>3.3060109289617487E-2</v>
      </c>
      <c r="HW79" s="9">
        <v>4.644032212489403E-3</v>
      </c>
      <c r="HX79" s="9">
        <v>1.0295464170669681</v>
      </c>
      <c r="HY79" s="9">
        <v>1.0341904492794576</v>
      </c>
      <c r="HZ79" s="9">
        <v>5.3289667556434962E-4</v>
      </c>
      <c r="IA79" s="6">
        <v>6</v>
      </c>
      <c r="IB79" s="6"/>
      <c r="IC79" s="6"/>
      <c r="ID79" s="6"/>
      <c r="IE79" s="15">
        <v>72</v>
      </c>
      <c r="IF79" s="9">
        <v>3.3060109289617487E-2</v>
      </c>
      <c r="IG79" s="9">
        <v>4.2209448996891772E-3</v>
      </c>
      <c r="IH79" s="9">
        <v>1.0299695043797683</v>
      </c>
      <c r="II79" s="9">
        <v>1.0341904492794576</v>
      </c>
      <c r="IJ79" s="9">
        <v>4.8434795493783247E-4</v>
      </c>
      <c r="IK79" s="6">
        <v>6</v>
      </c>
      <c r="IL79" s="6"/>
      <c r="IM79" s="6"/>
      <c r="IN79" s="6"/>
      <c r="IO79" s="15">
        <v>72</v>
      </c>
      <c r="IP79" s="9">
        <v>3.3060109289617487E-2</v>
      </c>
      <c r="IQ79" s="9">
        <v>3.8389149477253458E-3</v>
      </c>
      <c r="IR79" s="9">
        <v>1.030351534331732</v>
      </c>
      <c r="IS79" s="9">
        <v>1.0341904492794574</v>
      </c>
      <c r="IT79" s="9">
        <v>4.4051051323791698E-4</v>
      </c>
      <c r="IU79" s="6">
        <v>6</v>
      </c>
      <c r="IV79" s="6"/>
      <c r="IW79" s="6"/>
      <c r="IX79" s="6"/>
      <c r="IY79" s="15">
        <v>72</v>
      </c>
      <c r="IZ79" s="9">
        <v>3.3060109289617487E-2</v>
      </c>
      <c r="JA79" s="9">
        <v>4.5425781294150891E-3</v>
      </c>
      <c r="JB79" s="9">
        <v>1.0296478711500423</v>
      </c>
      <c r="JC79" s="9">
        <v>1.0341904492794574</v>
      </c>
      <c r="JD79" s="9">
        <v>5.2125495106309988E-4</v>
      </c>
      <c r="JE79" s="6">
        <v>6</v>
      </c>
      <c r="JF79" s="6"/>
      <c r="JG79" s="6"/>
      <c r="JH79" s="6"/>
      <c r="JI79" s="15">
        <v>72</v>
      </c>
      <c r="JJ79" s="9">
        <v>3.3060109289617487E-2</v>
      </c>
      <c r="JK79" s="9">
        <v>3.542102288782142E-3</v>
      </c>
      <c r="JL79" s="9">
        <v>1.0306483469906753</v>
      </c>
      <c r="JM79" s="9">
        <v>1.0341904492794574</v>
      </c>
      <c r="JN79" s="9">
        <v>4.0645164543099836E-4</v>
      </c>
      <c r="JO79" s="6">
        <v>6</v>
      </c>
      <c r="JP79" s="6"/>
      <c r="JQ79" s="6"/>
      <c r="JR79" s="6"/>
      <c r="JS79" s="15">
        <v>72</v>
      </c>
      <c r="JT79" s="9">
        <v>3.3060109289617487E-2</v>
      </c>
      <c r="JU79" s="9">
        <v>4.4731839502684372E-3</v>
      </c>
      <c r="JV79" s="9">
        <v>1.0297172653291891</v>
      </c>
      <c r="JW79" s="9">
        <v>1.0341904492794576</v>
      </c>
      <c r="JX79" s="9">
        <v>5.1329205897305012E-4</v>
      </c>
      <c r="JY79" s="6">
        <v>6</v>
      </c>
      <c r="JZ79" s="6"/>
      <c r="KA79" s="6"/>
      <c r="KB79" s="6"/>
      <c r="KC79" s="15">
        <v>72</v>
      </c>
      <c r="KD79" s="9">
        <v>3.3060109289617487E-2</v>
      </c>
      <c r="KE79" s="9">
        <v>4.552299519638316E-3</v>
      </c>
      <c r="KF79" s="9">
        <v>1.029638149759819</v>
      </c>
      <c r="KG79" s="9">
        <v>1.0341904492794574</v>
      </c>
      <c r="KH79" s="9">
        <v>5.2237046798778641E-4</v>
      </c>
      <c r="KI79" s="6">
        <v>6</v>
      </c>
      <c r="KJ79" s="6"/>
      <c r="KK79" s="6"/>
      <c r="KL79" s="6"/>
      <c r="KM79" s="15">
        <v>72</v>
      </c>
      <c r="KN79" s="9">
        <v>3.3060109289617487E-2</v>
      </c>
      <c r="KO79" s="9">
        <v>4.7979197513421867E-3</v>
      </c>
      <c r="KP79" s="9">
        <v>1.0293925295281152</v>
      </c>
      <c r="KQ79" s="9">
        <v>1.0341904492794574</v>
      </c>
      <c r="KR79" s="9">
        <v>5.5055507113811113E-4</v>
      </c>
      <c r="KS79" s="6">
        <v>6</v>
      </c>
      <c r="KT79" s="6"/>
      <c r="KU79" s="6"/>
      <c r="KV79" s="6"/>
      <c r="KW79" s="15">
        <v>72</v>
      </c>
      <c r="KX79" s="9">
        <v>3.3060109289617487E-2</v>
      </c>
      <c r="KY79" s="9">
        <v>4.8815857586888946E-3</v>
      </c>
      <c r="KZ79" s="9">
        <v>1.0293088635207686</v>
      </c>
      <c r="LA79" s="9">
        <v>1.0341904492794574</v>
      </c>
      <c r="LB79" s="9">
        <v>5.6015563701121115E-4</v>
      </c>
      <c r="LC79" s="6">
        <v>6</v>
      </c>
    </row>
    <row r="80" spans="1:315">
      <c r="A80" s="6">
        <v>73</v>
      </c>
      <c r="B80">
        <v>0.12603625901236748</v>
      </c>
      <c r="C80">
        <f>1-Table4689[[#This Row],[qx (tau)]]</f>
        <v>0.87396374098763252</v>
      </c>
      <c r="D80" s="6"/>
      <c r="E80" s="6"/>
      <c r="F80" s="6"/>
      <c r="G80" s="6"/>
      <c r="H80" s="15">
        <f t="shared" si="15"/>
        <v>73</v>
      </c>
      <c r="I80" s="9">
        <f t="shared" si="17"/>
        <v>4.972677595628415E-2</v>
      </c>
      <c r="J80" s="9" cm="1">
        <f t="array" ref="J80">VLOOKUP($G$13,'qx Malaria'!$B$62:$I$91,(N80),FALSE)/(1-nigeria!I80*INDEX($E$6:$G$11,N80,2))</f>
        <v>4.9672029902242667E-3</v>
      </c>
      <c r="K80" s="9">
        <f t="shared" si="16"/>
        <v>1.047361721679126</v>
      </c>
      <c r="L80" s="9">
        <f t="shared" si="13"/>
        <v>1.0523289246693504</v>
      </c>
      <c r="M80" s="9">
        <f>(J80*Table4689[[#This Row],[qx (tau)]])/L80</f>
        <v>5.9491634979017688E-4</v>
      </c>
      <c r="N80" s="6">
        <f t="shared" si="14"/>
        <v>6</v>
      </c>
      <c r="P80" s="6"/>
      <c r="Q80" s="6"/>
      <c r="R80" s="6"/>
      <c r="S80" s="15">
        <v>73</v>
      </c>
      <c r="T80" s="9">
        <v>4.972677595628415E-2</v>
      </c>
      <c r="U80" s="9">
        <v>3.7016722254169065E-3</v>
      </c>
      <c r="V80" s="9">
        <v>1.0486272524439333</v>
      </c>
      <c r="W80" s="9">
        <v>1.0523289246693501</v>
      </c>
      <c r="X80" s="9">
        <v>4.4334514470190388E-4</v>
      </c>
      <c r="Y80" s="6">
        <v>6</v>
      </c>
      <c r="Z80" s="6"/>
      <c r="AA80" s="6"/>
      <c r="AB80" s="6"/>
      <c r="AC80" s="15">
        <v>73</v>
      </c>
      <c r="AD80" s="9">
        <v>4.972677595628415E-2</v>
      </c>
      <c r="AE80" s="9">
        <v>4.1314433582518685E-3</v>
      </c>
      <c r="AF80" s="9">
        <v>1.0481974813110984</v>
      </c>
      <c r="AG80" s="9">
        <v>1.0523289246693501</v>
      </c>
      <c r="AH80" s="9">
        <v>4.9481835288255472E-4</v>
      </c>
      <c r="AI80" s="6">
        <v>6</v>
      </c>
      <c r="AJ80" s="6"/>
      <c r="AK80" s="6"/>
      <c r="AL80" s="6"/>
      <c r="AM80" s="15">
        <v>73</v>
      </c>
      <c r="AN80" s="9">
        <v>4.972677595628415E-2</v>
      </c>
      <c r="AO80" s="9">
        <v>4.1539631972397932E-3</v>
      </c>
      <c r="AP80" s="9">
        <v>1.0481749614721103</v>
      </c>
      <c r="AQ80" s="9">
        <v>1.0523289246693501</v>
      </c>
      <c r="AR80" s="9">
        <v>4.9751552882541946E-4</v>
      </c>
      <c r="AS80" s="6">
        <v>6</v>
      </c>
      <c r="AT80" s="6"/>
      <c r="AU80" s="6"/>
      <c r="AV80" s="6"/>
      <c r="AW80" s="15">
        <v>73</v>
      </c>
      <c r="AX80" s="9">
        <v>4.972677595628415E-2</v>
      </c>
      <c r="AY80" s="9">
        <v>4.1991081081081075E-3</v>
      </c>
      <c r="AZ80" s="9">
        <v>1.048129816561242</v>
      </c>
      <c r="BA80" s="9">
        <v>1.0523289246693501</v>
      </c>
      <c r="BB80" s="9">
        <v>5.029224843370499E-4</v>
      </c>
      <c r="BC80" s="6">
        <v>6</v>
      </c>
      <c r="BD80" s="6"/>
      <c r="BE80" s="6"/>
      <c r="BF80" s="6"/>
      <c r="BG80" s="15">
        <v>73</v>
      </c>
      <c r="BH80" s="9">
        <v>4.972677595628415E-2</v>
      </c>
      <c r="BI80" s="9">
        <v>4.2220488786659004E-3</v>
      </c>
      <c r="BJ80" s="9">
        <v>1.0481068757906844</v>
      </c>
      <c r="BK80" s="9">
        <v>1.0523289246693504</v>
      </c>
      <c r="BL80" s="9">
        <v>5.0567007478351949E-4</v>
      </c>
      <c r="BM80" s="6">
        <v>6</v>
      </c>
      <c r="BN80" s="6"/>
      <c r="BO80" s="6"/>
      <c r="BP80" s="6"/>
      <c r="BQ80" s="15">
        <v>73</v>
      </c>
      <c r="BR80" s="9">
        <v>4.972677595628415E-2</v>
      </c>
      <c r="BS80" s="9">
        <v>4.2565652673950544E-3</v>
      </c>
      <c r="BT80" s="9">
        <v>1.0480723594019552</v>
      </c>
      <c r="BU80" s="9">
        <v>1.0523289246693504</v>
      </c>
      <c r="BV80" s="9">
        <v>5.0980406407912502E-4</v>
      </c>
      <c r="BW80" s="6">
        <v>6</v>
      </c>
      <c r="BX80" s="6"/>
      <c r="BY80" s="6"/>
      <c r="BZ80" s="6"/>
      <c r="CA80" s="15">
        <v>73</v>
      </c>
      <c r="CB80" s="9">
        <v>4.972677595628415E-2</v>
      </c>
      <c r="CC80" s="9">
        <v>4.286346175963197E-3</v>
      </c>
      <c r="CD80" s="9">
        <v>1.0480425784933871</v>
      </c>
      <c r="CE80" s="9">
        <v>1.0523289246693504</v>
      </c>
      <c r="CF80" s="9">
        <v>5.1337089020917512E-4</v>
      </c>
      <c r="CG80" s="6">
        <v>6</v>
      </c>
      <c r="CH80" s="6"/>
      <c r="CI80" s="6"/>
      <c r="CJ80" s="6"/>
      <c r="CK80" s="15">
        <v>73</v>
      </c>
      <c r="CL80" s="9">
        <v>4.972677595628415E-2</v>
      </c>
      <c r="CM80" s="9">
        <v>4.3379102932719956E-3</v>
      </c>
      <c r="CN80" s="9">
        <v>1.0479910143760782</v>
      </c>
      <c r="CO80" s="9">
        <v>1.0523289246693501</v>
      </c>
      <c r="CP80" s="9">
        <v>5.1954666690078131E-4</v>
      </c>
      <c r="CQ80" s="6">
        <v>6</v>
      </c>
      <c r="CR80" s="6"/>
      <c r="CS80" s="6"/>
      <c r="CT80" s="6"/>
      <c r="CU80" s="15">
        <v>73</v>
      </c>
      <c r="CV80" s="9">
        <v>4.972677595628415E-2</v>
      </c>
      <c r="CW80" s="9">
        <v>4.3660074755606671E-3</v>
      </c>
      <c r="CX80" s="9">
        <v>1.0479629171937896</v>
      </c>
      <c r="CY80" s="9">
        <v>1.0523289246693504</v>
      </c>
      <c r="CZ80" s="9">
        <v>5.229118350164113E-4</v>
      </c>
      <c r="DA80" s="6">
        <v>6</v>
      </c>
      <c r="DB80" s="6"/>
      <c r="DC80" s="6"/>
      <c r="DD80" s="6"/>
      <c r="DE80" s="15">
        <v>73</v>
      </c>
      <c r="DF80" s="9">
        <v>4.972677595628415E-2</v>
      </c>
      <c r="DG80" s="9">
        <v>4.4535612420931571E-3</v>
      </c>
      <c r="DH80" s="9">
        <v>1.0478753634272571</v>
      </c>
      <c r="DI80" s="9">
        <v>1.0523289246693501</v>
      </c>
      <c r="DJ80" s="9">
        <v>5.3339805176624041E-4</v>
      </c>
      <c r="DK80" s="6">
        <v>6</v>
      </c>
      <c r="DL80" s="6"/>
      <c r="DM80" s="6"/>
      <c r="DN80" s="6"/>
      <c r="DO80" s="15">
        <v>73</v>
      </c>
      <c r="DP80" s="9">
        <v>4.972677595628415E-2</v>
      </c>
      <c r="DQ80" s="9">
        <v>3.8933013225991952E-3</v>
      </c>
      <c r="DR80" s="9">
        <v>1.0484356233467511</v>
      </c>
      <c r="DS80" s="9">
        <v>1.0523289246693504</v>
      </c>
      <c r="DT80" s="9">
        <v>4.662963474680559E-4</v>
      </c>
      <c r="DU80" s="6">
        <v>6</v>
      </c>
      <c r="DV80" s="6"/>
      <c r="DW80" s="6"/>
      <c r="DX80" s="6"/>
      <c r="DY80" s="15">
        <v>73</v>
      </c>
      <c r="DZ80" s="9">
        <v>4.972677595628415E-2</v>
      </c>
      <c r="EA80" s="9">
        <v>4.7321127084531348E-3</v>
      </c>
      <c r="EB80" s="9">
        <v>1.0475968119608972</v>
      </c>
      <c r="EC80" s="9">
        <v>1.0523289246693504</v>
      </c>
      <c r="ED80" s="9">
        <v>5.6675984952681403E-4</v>
      </c>
      <c r="EE80" s="6">
        <v>6</v>
      </c>
      <c r="EF80" s="6"/>
      <c r="EG80" s="6"/>
      <c r="EH80" s="6"/>
      <c r="EI80" s="15">
        <v>73</v>
      </c>
      <c r="EJ80" s="9">
        <v>4.972677595628415E-2</v>
      </c>
      <c r="EK80" s="9">
        <v>4.184796434732606E-3</v>
      </c>
      <c r="EL80" s="9">
        <v>1.0481441282346176</v>
      </c>
      <c r="EM80" s="9">
        <v>1.0523289246693501</v>
      </c>
      <c r="EN80" s="9">
        <v>5.0120839121448198E-4</v>
      </c>
      <c r="EO80" s="6">
        <v>6</v>
      </c>
      <c r="EP80" s="6"/>
      <c r="EQ80" s="6"/>
      <c r="ER80" s="6"/>
      <c r="ES80" s="15">
        <v>73</v>
      </c>
      <c r="ET80" s="9">
        <v>4.972677595628415E-2</v>
      </c>
      <c r="EU80" s="9">
        <v>5.110109258194365E-3</v>
      </c>
      <c r="EV80" s="9">
        <v>1.0472188154111559</v>
      </c>
      <c r="EW80" s="9">
        <v>1.0523289246693504</v>
      </c>
      <c r="EX80" s="9">
        <v>6.1203207376405648E-4</v>
      </c>
      <c r="EY80" s="6">
        <v>6</v>
      </c>
      <c r="EZ80" s="6"/>
      <c r="FA80" s="6"/>
      <c r="FB80" s="6"/>
      <c r="FC80" s="15">
        <v>73</v>
      </c>
      <c r="FD80" s="9">
        <v>4.972677595628415E-2</v>
      </c>
      <c r="FE80" s="9">
        <v>5.3364652098907422E-3</v>
      </c>
      <c r="FF80" s="9">
        <v>1.0469924594594595</v>
      </c>
      <c r="FG80" s="9">
        <v>1.0523289246693504</v>
      </c>
      <c r="FH80" s="9">
        <v>6.3914247307761678E-4</v>
      </c>
      <c r="FI80" s="6">
        <v>6</v>
      </c>
      <c r="FJ80" s="6"/>
      <c r="FK80" s="6"/>
      <c r="FL80" s="6"/>
      <c r="FM80" s="15">
        <v>73</v>
      </c>
      <c r="FN80" s="9">
        <v>4.972677595628415E-2</v>
      </c>
      <c r="FO80" s="9">
        <v>5.6455342150661305E-3</v>
      </c>
      <c r="FP80" s="9">
        <v>1.046683390454284</v>
      </c>
      <c r="FQ80" s="9">
        <v>1.0523289246693501</v>
      </c>
      <c r="FR80" s="9">
        <v>6.7615932234954914E-4</v>
      </c>
      <c r="FS80" s="6">
        <v>6</v>
      </c>
      <c r="FT80" s="6"/>
      <c r="FU80" s="6"/>
      <c r="FV80" s="6"/>
      <c r="FW80" s="15">
        <v>73</v>
      </c>
      <c r="FX80" s="9">
        <v>4.972677595628415E-2</v>
      </c>
      <c r="FY80" s="9">
        <v>5.0195037377803332E-3</v>
      </c>
      <c r="FZ80" s="9">
        <v>1.0473094209315699</v>
      </c>
      <c r="GA80" s="9">
        <v>1.0523289246693501</v>
      </c>
      <c r="GB80" s="9">
        <v>6.011803518630916E-4</v>
      </c>
      <c r="GC80" s="6">
        <v>6</v>
      </c>
      <c r="GD80" s="6"/>
      <c r="GE80" s="6"/>
      <c r="GF80" s="6"/>
      <c r="GG80" s="15">
        <v>73</v>
      </c>
      <c r="GH80" s="9">
        <v>4.972677595628415E-2</v>
      </c>
      <c r="GI80" s="9">
        <v>6.1862208165612423E-3</v>
      </c>
      <c r="GJ80" s="9">
        <v>1.0461427038527891</v>
      </c>
      <c r="GK80" s="9">
        <v>1.0523289246693504</v>
      </c>
      <c r="GL80" s="9">
        <v>7.4091675223010329E-4</v>
      </c>
      <c r="GM80" s="6">
        <v>6</v>
      </c>
      <c r="GN80" s="6"/>
      <c r="GO80" s="6"/>
      <c r="GP80" s="6"/>
      <c r="GQ80" s="15">
        <v>73</v>
      </c>
      <c r="GR80" s="9">
        <v>4.972677595628415E-2</v>
      </c>
      <c r="GS80" s="9">
        <v>5.4449603220241517E-3</v>
      </c>
      <c r="GT80" s="9">
        <v>1.046883964347326</v>
      </c>
      <c r="GU80" s="9">
        <v>1.0523289246693501</v>
      </c>
      <c r="GV80" s="9">
        <v>6.5213681138179182E-4</v>
      </c>
      <c r="GW80" s="6">
        <v>6</v>
      </c>
      <c r="GX80" s="6"/>
      <c r="GY80" s="6"/>
      <c r="GZ80" s="6"/>
      <c r="HA80" s="15">
        <v>73</v>
      </c>
      <c r="HB80" s="9">
        <v>4.972677595628415E-2</v>
      </c>
      <c r="HC80" s="9">
        <v>5.312577343300747E-3</v>
      </c>
      <c r="HD80" s="9">
        <v>1.0470163473260494</v>
      </c>
      <c r="HE80" s="9">
        <v>1.0523289246693501</v>
      </c>
      <c r="HF80" s="9">
        <v>6.3628144999803595E-4</v>
      </c>
      <c r="HG80" s="6">
        <v>6</v>
      </c>
      <c r="HH80" s="6"/>
      <c r="HI80" s="6"/>
      <c r="HJ80" s="6"/>
      <c r="HK80" s="15">
        <v>73</v>
      </c>
      <c r="HL80" s="9">
        <v>4.972677595628415E-2</v>
      </c>
      <c r="HM80" s="9">
        <v>5.0881155836687755E-3</v>
      </c>
      <c r="HN80" s="9">
        <v>1.0472408090856815</v>
      </c>
      <c r="HO80" s="9">
        <v>1.0523289246693504</v>
      </c>
      <c r="HP80" s="9">
        <v>6.093979159506979E-4</v>
      </c>
      <c r="HQ80" s="6">
        <v>6</v>
      </c>
      <c r="HR80" s="6"/>
      <c r="HS80" s="6"/>
      <c r="HT80" s="6"/>
      <c r="HU80" s="15">
        <v>73</v>
      </c>
      <c r="HV80" s="9">
        <v>4.972677595628415E-2</v>
      </c>
      <c r="HW80" s="9">
        <v>4.7254830362277169E-3</v>
      </c>
      <c r="HX80" s="9">
        <v>1.0476034416331226</v>
      </c>
      <c r="HY80" s="9">
        <v>1.0523289246693504</v>
      </c>
      <c r="HZ80" s="9">
        <v>5.6596582109503613E-4</v>
      </c>
      <c r="IA80" s="6">
        <v>6</v>
      </c>
      <c r="IB80" s="6"/>
      <c r="IC80" s="6"/>
      <c r="ID80" s="6"/>
      <c r="IE80" s="15">
        <v>73</v>
      </c>
      <c r="IF80" s="9">
        <v>4.972677595628415E-2</v>
      </c>
      <c r="IG80" s="9">
        <v>4.2949752731454858E-3</v>
      </c>
      <c r="IH80" s="9">
        <v>1.0480339493962048</v>
      </c>
      <c r="II80" s="9">
        <v>1.0523289246693504</v>
      </c>
      <c r="IJ80" s="9">
        <v>5.1440438753307647E-4</v>
      </c>
      <c r="IK80" s="6">
        <v>6</v>
      </c>
      <c r="IL80" s="6"/>
      <c r="IM80" s="6"/>
      <c r="IN80" s="6"/>
      <c r="IO80" s="15">
        <v>73</v>
      </c>
      <c r="IP80" s="9">
        <v>4.972677595628415E-2</v>
      </c>
      <c r="IQ80" s="9">
        <v>3.9062449683726279E-3</v>
      </c>
      <c r="IR80" s="9">
        <v>1.0484226797009775</v>
      </c>
      <c r="IS80" s="9">
        <v>1.0523289246693501</v>
      </c>
      <c r="IT80" s="9">
        <v>4.6784659345390809E-4</v>
      </c>
      <c r="IU80" s="6">
        <v>6</v>
      </c>
      <c r="IV80" s="6"/>
      <c r="IW80" s="6"/>
      <c r="IX80" s="6"/>
      <c r="IY80" s="15">
        <v>73</v>
      </c>
      <c r="IZ80" s="9">
        <v>4.972677595628415E-2</v>
      </c>
      <c r="JA80" s="9">
        <v>4.6222495687176538E-3</v>
      </c>
      <c r="JB80" s="9">
        <v>1.0477066751006325</v>
      </c>
      <c r="JC80" s="9">
        <v>1.0523289246693501</v>
      </c>
      <c r="JD80" s="9">
        <v>5.53601664085923E-4</v>
      </c>
      <c r="JE80" s="6">
        <v>6</v>
      </c>
      <c r="JF80" s="6"/>
      <c r="JG80" s="6"/>
      <c r="JH80" s="6"/>
      <c r="JI80" s="15">
        <v>73</v>
      </c>
      <c r="JJ80" s="9">
        <v>4.972677595628415E-2</v>
      </c>
      <c r="JK80" s="9">
        <v>3.6042265669925244E-3</v>
      </c>
      <c r="JL80" s="9">
        <v>1.0487246981023577</v>
      </c>
      <c r="JM80" s="9">
        <v>1.0523289246693501</v>
      </c>
      <c r="JN80" s="9">
        <v>4.3167418711735866E-4</v>
      </c>
      <c r="JO80" s="6">
        <v>6</v>
      </c>
      <c r="JP80" s="6"/>
      <c r="JQ80" s="6"/>
      <c r="JR80" s="6"/>
      <c r="JS80" s="15">
        <v>73</v>
      </c>
      <c r="JT80" s="9">
        <v>4.972677595628415E-2</v>
      </c>
      <c r="JU80" s="9">
        <v>4.5516382978723399E-3</v>
      </c>
      <c r="JV80" s="9">
        <v>1.0477772863714778</v>
      </c>
      <c r="JW80" s="9">
        <v>1.0523289246693501</v>
      </c>
      <c r="JX80" s="9">
        <v>5.4514463110619303E-4</v>
      </c>
      <c r="JY80" s="6">
        <v>6</v>
      </c>
      <c r="JZ80" s="6"/>
      <c r="KA80" s="6"/>
      <c r="KB80" s="6"/>
      <c r="KC80" s="15">
        <v>73</v>
      </c>
      <c r="KD80" s="9">
        <v>4.972677595628415E-2</v>
      </c>
      <c r="KE80" s="9">
        <v>4.6321414606095455E-3</v>
      </c>
      <c r="KF80" s="9">
        <v>1.0476967832087407</v>
      </c>
      <c r="KG80" s="9">
        <v>1.0523289246693504</v>
      </c>
      <c r="KH80" s="9">
        <v>5.5478640492063905E-4</v>
      </c>
      <c r="KI80" s="6">
        <v>6</v>
      </c>
      <c r="KJ80" s="6"/>
      <c r="KK80" s="6"/>
      <c r="KL80" s="6"/>
      <c r="KM80" s="15">
        <v>73</v>
      </c>
      <c r="KN80" s="9">
        <v>4.972677595628415E-2</v>
      </c>
      <c r="KO80" s="9">
        <v>4.8820695802185166E-3</v>
      </c>
      <c r="KP80" s="9">
        <v>1.0474468550891316</v>
      </c>
      <c r="KQ80" s="9">
        <v>1.0523289246693501</v>
      </c>
      <c r="KR80" s="9">
        <v>5.8472001643607651E-4</v>
      </c>
      <c r="KS80" s="6">
        <v>6</v>
      </c>
      <c r="KT80" s="6"/>
      <c r="KU80" s="6"/>
      <c r="KV80" s="6"/>
      <c r="KW80" s="15">
        <v>73</v>
      </c>
      <c r="KX80" s="9">
        <v>4.972677595628415E-2</v>
      </c>
      <c r="KY80" s="9">
        <v>4.9672029902242667E-3</v>
      </c>
      <c r="KZ80" s="9">
        <v>1.047361721679126</v>
      </c>
      <c r="LA80" s="9">
        <v>1.0523289246693504</v>
      </c>
      <c r="LB80" s="9">
        <v>5.9491634979017688E-4</v>
      </c>
      <c r="LC80" s="6">
        <v>6</v>
      </c>
    </row>
    <row r="81" spans="1:315">
      <c r="A81" s="6">
        <v>74</v>
      </c>
      <c r="B81">
        <v>0.13398910595697189</v>
      </c>
      <c r="C81">
        <f>1-Table4689[[#This Row],[qx (tau)]]</f>
        <v>0.86601089404302811</v>
      </c>
      <c r="D81" s="6"/>
      <c r="E81" s="6"/>
      <c r="F81" s="6"/>
      <c r="G81" s="6"/>
      <c r="H81" s="15">
        <f t="shared" si="15"/>
        <v>74</v>
      </c>
      <c r="I81" s="9">
        <f t="shared" si="17"/>
        <v>6.6393442622950813E-2</v>
      </c>
      <c r="J81" s="9" cm="1">
        <f t="array" ref="J81">VLOOKUP($G$13,'qx Malaria'!$B$62:$I$91,(N81),FALSE)/(1-nigeria!I81*INDEX($E$6:$G$11,N81,2))</f>
        <v>5.0558770851624225E-3</v>
      </c>
      <c r="K81" s="9">
        <f t="shared" si="16"/>
        <v>1.0660591360842844</v>
      </c>
      <c r="L81" s="9">
        <f t="shared" si="13"/>
        <v>1.0711150131694469</v>
      </c>
      <c r="M81" s="9">
        <f>(J81*Table4689[[#This Row],[qx (tau)]])/L81</f>
        <v>6.3245537793809854E-4</v>
      </c>
      <c r="N81" s="6">
        <f t="shared" si="14"/>
        <v>6</v>
      </c>
      <c r="P81" s="6"/>
      <c r="Q81" s="6"/>
      <c r="R81" s="6"/>
      <c r="S81" s="15">
        <v>74</v>
      </c>
      <c r="T81" s="9">
        <v>6.6393442622950813E-2</v>
      </c>
      <c r="U81" s="9">
        <v>3.7677541703248461E-3</v>
      </c>
      <c r="V81" s="9">
        <v>1.067347258999122</v>
      </c>
      <c r="W81" s="9">
        <v>1.0711150131694469</v>
      </c>
      <c r="X81" s="9">
        <v>4.7132007911424424E-4</v>
      </c>
      <c r="Y81" s="6">
        <v>6</v>
      </c>
      <c r="Z81" s="6"/>
      <c r="AA81" s="6"/>
      <c r="AB81" s="6"/>
      <c r="AC81" s="15">
        <v>74</v>
      </c>
      <c r="AD81" s="9">
        <v>6.6393442622950813E-2</v>
      </c>
      <c r="AE81" s="9">
        <v>4.2051975417032482E-3</v>
      </c>
      <c r="AF81" s="9">
        <v>1.0669098156277437</v>
      </c>
      <c r="AG81" s="9">
        <v>1.0711150131694469</v>
      </c>
      <c r="AH81" s="9">
        <v>5.2604122998707158E-4</v>
      </c>
      <c r="AI81" s="6">
        <v>6</v>
      </c>
      <c r="AJ81" s="6"/>
      <c r="AK81" s="6"/>
      <c r="AL81" s="6"/>
      <c r="AM81" s="15">
        <v>74</v>
      </c>
      <c r="AN81" s="9">
        <v>6.6393442622950813E-2</v>
      </c>
      <c r="AO81" s="9">
        <v>4.2281194029850748E-3</v>
      </c>
      <c r="AP81" s="9">
        <v>1.0668868937664617</v>
      </c>
      <c r="AQ81" s="9">
        <v>1.0711150131694469</v>
      </c>
      <c r="AR81" s="9">
        <v>5.2890859685455083E-4</v>
      </c>
      <c r="AS81" s="6">
        <v>6</v>
      </c>
      <c r="AT81" s="6"/>
      <c r="AU81" s="6"/>
      <c r="AV81" s="6"/>
      <c r="AW81" s="15">
        <v>74</v>
      </c>
      <c r="AX81" s="9">
        <v>6.6393442622950813E-2</v>
      </c>
      <c r="AY81" s="9">
        <v>4.2740702370500433E-3</v>
      </c>
      <c r="AZ81" s="9">
        <v>1.0668409429323968</v>
      </c>
      <c r="BA81" s="9">
        <v>1.0711150131694469</v>
      </c>
      <c r="BB81" s="9">
        <v>5.3465672950010485E-4</v>
      </c>
      <c r="BC81" s="6">
        <v>6</v>
      </c>
      <c r="BD81" s="6"/>
      <c r="BE81" s="6"/>
      <c r="BF81" s="6"/>
      <c r="BG81" s="15">
        <v>74</v>
      </c>
      <c r="BH81" s="9">
        <v>6.6393442622950813E-2</v>
      </c>
      <c r="BI81" s="9">
        <v>4.2974205443371376E-3</v>
      </c>
      <c r="BJ81" s="9">
        <v>1.0668175926251098</v>
      </c>
      <c r="BK81" s="9">
        <v>1.0711150131694469</v>
      </c>
      <c r="BL81" s="9">
        <v>5.3757769200996693E-4</v>
      </c>
      <c r="BM81" s="6">
        <v>6</v>
      </c>
      <c r="BN81" s="6"/>
      <c r="BO81" s="6"/>
      <c r="BP81" s="6"/>
      <c r="BQ81" s="15">
        <v>74</v>
      </c>
      <c r="BR81" s="9">
        <v>6.6393442622950813E-2</v>
      </c>
      <c r="BS81" s="9">
        <v>4.3325531167690955E-3</v>
      </c>
      <c r="BT81" s="9">
        <v>1.0667824600526776</v>
      </c>
      <c r="BU81" s="9">
        <v>1.0711150131694467</v>
      </c>
      <c r="BV81" s="9">
        <v>5.4197253468535572E-4</v>
      </c>
      <c r="BW81" s="6">
        <v>6</v>
      </c>
      <c r="BX81" s="6"/>
      <c r="BY81" s="6"/>
      <c r="BZ81" s="6"/>
      <c r="CA81" s="15">
        <v>74</v>
      </c>
      <c r="CB81" s="9">
        <v>6.6393442622950813E-2</v>
      </c>
      <c r="CC81" s="9">
        <v>4.3628656716417904E-3</v>
      </c>
      <c r="CD81" s="9">
        <v>1.066752147497805</v>
      </c>
      <c r="CE81" s="9">
        <v>1.0711150131694467</v>
      </c>
      <c r="CF81" s="9">
        <v>5.4576442638393794E-4</v>
      </c>
      <c r="CG81" s="6">
        <v>6</v>
      </c>
      <c r="CH81" s="6"/>
      <c r="CI81" s="6"/>
      <c r="CJ81" s="6"/>
      <c r="CK81" s="15">
        <v>74</v>
      </c>
      <c r="CL81" s="9">
        <v>6.6393442622950813E-2</v>
      </c>
      <c r="CM81" s="9">
        <v>4.4153503072870944E-3</v>
      </c>
      <c r="CN81" s="9">
        <v>1.0666996628621597</v>
      </c>
      <c r="CO81" s="9">
        <v>1.0711150131694467</v>
      </c>
      <c r="CP81" s="9">
        <v>5.5232989257582971E-4</v>
      </c>
      <c r="CQ81" s="6">
        <v>6</v>
      </c>
      <c r="CR81" s="6"/>
      <c r="CS81" s="6"/>
      <c r="CT81" s="6"/>
      <c r="CU81" s="15">
        <v>74</v>
      </c>
      <c r="CV81" s="9">
        <v>6.6393442622950813E-2</v>
      </c>
      <c r="CW81" s="9">
        <v>4.4439490781387177E-3</v>
      </c>
      <c r="CX81" s="9">
        <v>1.0666710640913082</v>
      </c>
      <c r="CY81" s="9">
        <v>1.0711150131694469</v>
      </c>
      <c r="CZ81" s="9">
        <v>5.5590740170488064E-4</v>
      </c>
      <c r="DA81" s="6">
        <v>6</v>
      </c>
      <c r="DB81" s="6"/>
      <c r="DC81" s="6"/>
      <c r="DD81" s="6"/>
      <c r="DE81" s="15">
        <v>74</v>
      </c>
      <c r="DF81" s="9">
        <v>6.6393442622950813E-2</v>
      </c>
      <c r="DG81" s="9">
        <v>4.5330658472344156E-3</v>
      </c>
      <c r="DH81" s="9">
        <v>1.0665819473222125</v>
      </c>
      <c r="DI81" s="9">
        <v>1.0711150131694469</v>
      </c>
      <c r="DJ81" s="9">
        <v>5.670552953205007E-4</v>
      </c>
      <c r="DK81" s="6">
        <v>6</v>
      </c>
      <c r="DL81" s="6"/>
      <c r="DM81" s="6"/>
      <c r="DN81" s="6"/>
      <c r="DO81" s="15">
        <v>74</v>
      </c>
      <c r="DP81" s="9">
        <v>6.6393442622950813E-2</v>
      </c>
      <c r="DQ81" s="9">
        <v>3.9628042142230025E-3</v>
      </c>
      <c r="DR81" s="9">
        <v>1.0671522089552239</v>
      </c>
      <c r="DS81" s="9">
        <v>1.0711150131694469</v>
      </c>
      <c r="DT81" s="9">
        <v>4.9571949530900891E-4</v>
      </c>
      <c r="DU81" s="6">
        <v>6</v>
      </c>
      <c r="DV81" s="6"/>
      <c r="DW81" s="6"/>
      <c r="DX81" s="6"/>
      <c r="DY81" s="15">
        <v>74</v>
      </c>
      <c r="DZ81" s="9">
        <v>6.6393442622950813E-2</v>
      </c>
      <c r="EA81" s="9">
        <v>4.8165899912203693E-3</v>
      </c>
      <c r="EB81" s="9">
        <v>1.0662984231782264</v>
      </c>
      <c r="EC81" s="9">
        <v>1.0711150131694469</v>
      </c>
      <c r="ED81" s="9">
        <v>6.0252221166731126E-4</v>
      </c>
      <c r="EE81" s="6">
        <v>6</v>
      </c>
      <c r="EF81" s="6"/>
      <c r="EG81" s="6"/>
      <c r="EH81" s="6"/>
      <c r="EI81" s="15">
        <v>74</v>
      </c>
      <c r="EJ81" s="9">
        <v>6.6393442622950813E-2</v>
      </c>
      <c r="EK81" s="9">
        <v>4.2595030728709397E-3</v>
      </c>
      <c r="EL81" s="9">
        <v>1.0668555100965758</v>
      </c>
      <c r="EM81" s="9">
        <v>1.0711150131694467</v>
      </c>
      <c r="EN81" s="9">
        <v>5.3283447765909027E-4</v>
      </c>
      <c r="EO81" s="6">
        <v>6</v>
      </c>
      <c r="EP81" s="6"/>
      <c r="EQ81" s="6"/>
      <c r="ER81" s="6"/>
      <c r="ES81" s="15">
        <v>74</v>
      </c>
      <c r="ET81" s="9">
        <v>6.6393442622950813E-2</v>
      </c>
      <c r="EU81" s="9">
        <v>5.2013345039508335E-3</v>
      </c>
      <c r="EV81" s="9">
        <v>1.0659136786654961</v>
      </c>
      <c r="EW81" s="9">
        <v>1.0711150131694469</v>
      </c>
      <c r="EX81" s="9">
        <v>6.5065109852705547E-4</v>
      </c>
      <c r="EY81" s="6">
        <v>6</v>
      </c>
      <c r="EZ81" s="6"/>
      <c r="FA81" s="6"/>
      <c r="FB81" s="6"/>
      <c r="FC81" s="15">
        <v>74</v>
      </c>
      <c r="FD81" s="9">
        <v>6.6393442622950813E-2</v>
      </c>
      <c r="FE81" s="9">
        <v>5.4317313432835817E-3</v>
      </c>
      <c r="FF81" s="9">
        <v>1.0656832818261632</v>
      </c>
      <c r="FG81" s="9">
        <v>1.0711150131694469</v>
      </c>
      <c r="FH81" s="9">
        <v>6.7947215521840007E-4</v>
      </c>
      <c r="FI81" s="6">
        <v>6</v>
      </c>
      <c r="FJ81" s="6"/>
      <c r="FK81" s="6"/>
      <c r="FL81" s="6"/>
      <c r="FM81" s="15">
        <v>74</v>
      </c>
      <c r="FN81" s="9">
        <v>6.6393442622950813E-2</v>
      </c>
      <c r="FO81" s="9">
        <v>5.7463178226514486E-3</v>
      </c>
      <c r="FP81" s="9">
        <v>1.0653686953467953</v>
      </c>
      <c r="FQ81" s="9">
        <v>1.0711150131694469</v>
      </c>
      <c r="FR81" s="9">
        <v>7.1882475563796275E-4</v>
      </c>
      <c r="FS81" s="6">
        <v>6</v>
      </c>
      <c r="FT81" s="6"/>
      <c r="FU81" s="6"/>
      <c r="FV81" s="6"/>
      <c r="FW81" s="15">
        <v>74</v>
      </c>
      <c r="FX81" s="9">
        <v>6.6393442622950813E-2</v>
      </c>
      <c r="FY81" s="9">
        <v>5.1091115013169441E-3</v>
      </c>
      <c r="FZ81" s="9">
        <v>1.0660059016681298</v>
      </c>
      <c r="GA81" s="9">
        <v>1.0711150131694467</v>
      </c>
      <c r="GB81" s="9">
        <v>6.3911463650416023E-4</v>
      </c>
      <c r="GC81" s="6">
        <v>6</v>
      </c>
      <c r="GD81" s="6"/>
      <c r="GE81" s="6"/>
      <c r="GF81" s="6"/>
      <c r="GG81" s="15">
        <v>74</v>
      </c>
      <c r="GH81" s="9">
        <v>6.6393442622950813E-2</v>
      </c>
      <c r="GI81" s="9">
        <v>6.2966567164179105E-3</v>
      </c>
      <c r="GJ81" s="9">
        <v>1.0648183564530289</v>
      </c>
      <c r="GK81" s="9">
        <v>1.0711150131694469</v>
      </c>
      <c r="GL81" s="9">
        <v>7.8766835827865495E-4</v>
      </c>
      <c r="GM81" s="6">
        <v>6</v>
      </c>
      <c r="GN81" s="6"/>
      <c r="GO81" s="6"/>
      <c r="GP81" s="6"/>
      <c r="GQ81" s="15">
        <v>74</v>
      </c>
      <c r="GR81" s="9">
        <v>6.6393442622950813E-2</v>
      </c>
      <c r="GS81" s="9">
        <v>5.5421633011413516E-3</v>
      </c>
      <c r="GT81" s="9">
        <v>1.0655728498683055</v>
      </c>
      <c r="GU81" s="9">
        <v>1.0711150131694469</v>
      </c>
      <c r="GV81" s="9">
        <v>6.9328643204256382E-4</v>
      </c>
      <c r="GW81" s="6">
        <v>6</v>
      </c>
      <c r="GX81" s="6"/>
      <c r="GY81" s="6"/>
      <c r="GZ81" s="6"/>
      <c r="HA81" s="15">
        <v>74</v>
      </c>
      <c r="HB81" s="9">
        <v>6.6393442622950813E-2</v>
      </c>
      <c r="HC81" s="9">
        <v>5.4074170324846351E-3</v>
      </c>
      <c r="HD81" s="9">
        <v>1.0657075961369622</v>
      </c>
      <c r="HE81" s="9">
        <v>1.0711150131694469</v>
      </c>
      <c r="HF81" s="9">
        <v>6.7643060251317672E-4</v>
      </c>
      <c r="HG81" s="6">
        <v>6</v>
      </c>
      <c r="HH81" s="6"/>
      <c r="HI81" s="6"/>
      <c r="HJ81" s="6"/>
      <c r="HK81" s="15">
        <v>74</v>
      </c>
      <c r="HL81" s="9">
        <v>6.6393442622950813E-2</v>
      </c>
      <c r="HM81" s="9">
        <v>5.1789482001755923E-3</v>
      </c>
      <c r="HN81" s="9">
        <v>1.0659360649692713</v>
      </c>
      <c r="HO81" s="9">
        <v>1.0711150131694469</v>
      </c>
      <c r="HP81" s="9">
        <v>6.4785072621255477E-4</v>
      </c>
      <c r="HQ81" s="6">
        <v>6</v>
      </c>
      <c r="HR81" s="6"/>
      <c r="HS81" s="6"/>
      <c r="HT81" s="6"/>
      <c r="HU81" s="15">
        <v>74</v>
      </c>
      <c r="HV81" s="9">
        <v>6.6393442622950813E-2</v>
      </c>
      <c r="HW81" s="9">
        <v>4.8098419666374008E-3</v>
      </c>
      <c r="HX81" s="9">
        <v>1.0663051712028095</v>
      </c>
      <c r="HY81" s="9">
        <v>1.0711150131694469</v>
      </c>
      <c r="HZ81" s="9">
        <v>6.0167808029978225E-4</v>
      </c>
      <c r="IA81" s="6">
        <v>6</v>
      </c>
      <c r="IB81" s="6"/>
      <c r="IC81" s="6"/>
      <c r="ID81" s="6"/>
      <c r="IE81" s="15">
        <v>74</v>
      </c>
      <c r="IF81" s="9">
        <v>6.6393442622950813E-2</v>
      </c>
      <c r="IG81" s="9">
        <v>4.3716488147497803E-3</v>
      </c>
      <c r="IH81" s="9">
        <v>1.0667433643546971</v>
      </c>
      <c r="II81" s="9">
        <v>1.0711150131694469</v>
      </c>
      <c r="IJ81" s="9">
        <v>5.4686313705278511E-4</v>
      </c>
      <c r="IK81" s="6">
        <v>6</v>
      </c>
      <c r="IL81" s="6"/>
      <c r="IM81" s="6"/>
      <c r="IN81" s="6"/>
      <c r="IO81" s="15">
        <v>74</v>
      </c>
      <c r="IP81" s="9">
        <v>6.6393442622950813E-2</v>
      </c>
      <c r="IQ81" s="9">
        <v>3.975978928884987E-3</v>
      </c>
      <c r="IR81" s="9">
        <v>1.0671390342405618</v>
      </c>
      <c r="IS81" s="9">
        <v>1.0711150131694467</v>
      </c>
      <c r="IT81" s="9">
        <v>4.9736756131227972E-4</v>
      </c>
      <c r="IU81" s="6">
        <v>6</v>
      </c>
      <c r="IV81" s="6"/>
      <c r="IW81" s="6"/>
      <c r="IX81" s="6"/>
      <c r="IY81" s="15">
        <v>74</v>
      </c>
      <c r="IZ81" s="9">
        <v>6.6393442622950813E-2</v>
      </c>
      <c r="JA81" s="9">
        <v>4.7047655838454785E-3</v>
      </c>
      <c r="JB81" s="9">
        <v>1.0664102475856014</v>
      </c>
      <c r="JC81" s="9">
        <v>1.0711150131694469</v>
      </c>
      <c r="JD81" s="9">
        <v>5.885337490054033E-4</v>
      </c>
      <c r="JE81" s="6">
        <v>6</v>
      </c>
      <c r="JF81" s="6"/>
      <c r="JG81" s="6"/>
      <c r="JH81" s="6"/>
      <c r="JI81" s="15">
        <v>74</v>
      </c>
      <c r="JJ81" s="9">
        <v>6.6393442622950813E-2</v>
      </c>
      <c r="JK81" s="9">
        <v>3.6685689201053553E-3</v>
      </c>
      <c r="JL81" s="9">
        <v>1.0674464442493414</v>
      </c>
      <c r="JM81" s="9">
        <v>1.0711150131694467</v>
      </c>
      <c r="JN81" s="9">
        <v>4.5891268790262875E-4</v>
      </c>
      <c r="JO81" s="6">
        <v>6</v>
      </c>
      <c r="JP81" s="6"/>
      <c r="JQ81" s="6"/>
      <c r="JR81" s="6"/>
      <c r="JS81" s="15">
        <v>74</v>
      </c>
      <c r="JT81" s="9">
        <v>6.6393442622950813E-2</v>
      </c>
      <c r="JU81" s="9">
        <v>4.632893766461808E-3</v>
      </c>
      <c r="JV81" s="9">
        <v>1.066482119402985</v>
      </c>
      <c r="JW81" s="9">
        <v>1.0711150131694467</v>
      </c>
      <c r="JX81" s="9">
        <v>5.7954307999569059E-4</v>
      </c>
      <c r="JY81" s="6">
        <v>6</v>
      </c>
      <c r="JZ81" s="6"/>
      <c r="KA81" s="6"/>
      <c r="KB81" s="6"/>
      <c r="KC81" s="15">
        <v>74</v>
      </c>
      <c r="KD81" s="9">
        <v>6.6393442622950813E-2</v>
      </c>
      <c r="KE81" s="9">
        <v>4.7148340649692706E-3</v>
      </c>
      <c r="KF81" s="9">
        <v>1.0664001791044775</v>
      </c>
      <c r="KG81" s="9">
        <v>1.0711150131694467</v>
      </c>
      <c r="KH81" s="9">
        <v>5.8979324660139894E-4</v>
      </c>
      <c r="KI81" s="6">
        <v>6</v>
      </c>
      <c r="KJ81" s="6"/>
      <c r="KK81" s="6"/>
      <c r="KL81" s="6"/>
      <c r="KM81" s="15">
        <v>74</v>
      </c>
      <c r="KN81" s="9">
        <v>6.6393442622950813E-2</v>
      </c>
      <c r="KO81" s="9">
        <v>4.9692238805970146E-3</v>
      </c>
      <c r="KP81" s="9">
        <v>1.0661457892888497</v>
      </c>
      <c r="KQ81" s="9">
        <v>1.0711150131694467</v>
      </c>
      <c r="KR81" s="9">
        <v>6.2161565926617979E-4</v>
      </c>
      <c r="KS81" s="6">
        <v>6</v>
      </c>
      <c r="KT81" s="6"/>
      <c r="KU81" s="6"/>
      <c r="KV81" s="6"/>
      <c r="KW81" s="15">
        <v>74</v>
      </c>
      <c r="KX81" s="9">
        <v>6.6393442622950813E-2</v>
      </c>
      <c r="KY81" s="9">
        <v>5.0558770851624225E-3</v>
      </c>
      <c r="KZ81" s="9">
        <v>1.0660591360842844</v>
      </c>
      <c r="LA81" s="9">
        <v>1.0711150131694469</v>
      </c>
      <c r="LB81" s="9">
        <v>6.3245537793809854E-4</v>
      </c>
      <c r="LC81" s="6">
        <v>6</v>
      </c>
    </row>
    <row r="82" spans="1:315">
      <c r="A82" s="6">
        <v>75</v>
      </c>
      <c r="B82">
        <v>0.14243603456150386</v>
      </c>
      <c r="C82">
        <f>1-Table4689[[#This Row],[qx (tau)]]</f>
        <v>0.85756396543849611</v>
      </c>
      <c r="D82" s="6"/>
      <c r="E82" s="6"/>
      <c r="F82" s="6"/>
      <c r="G82" s="6"/>
      <c r="H82" s="15">
        <f t="shared" si="15"/>
        <v>75</v>
      </c>
      <c r="I82" s="9">
        <f t="shared" si="17"/>
        <v>8.3060109289617476E-2</v>
      </c>
      <c r="J82" s="9" cm="1">
        <f t="array" ref="J82">VLOOKUP($G$13,'qx Malaria'!$B$62:$I$91,(N82),FALSE)/(1-nigeria!I82*INDEX($E$6:$G$11,N82,2))</f>
        <v>5.147774731823599E-3</v>
      </c>
      <c r="K82" s="9">
        <f t="shared" si="16"/>
        <v>1.0854362538736593</v>
      </c>
      <c r="L82" s="9">
        <f t="shared" si="13"/>
        <v>1.0905840286054829</v>
      </c>
      <c r="M82" s="9">
        <f>(J82*Table4689[[#This Row],[qx (tau)]])/L82</f>
        <v>6.723265703372104E-4</v>
      </c>
      <c r="N82" s="6">
        <f t="shared" si="14"/>
        <v>6</v>
      </c>
      <c r="P82" s="6"/>
      <c r="Q82" s="6"/>
      <c r="R82" s="6"/>
      <c r="S82" s="15">
        <v>75</v>
      </c>
      <c r="T82" s="9">
        <v>8.3060109289617476E-2</v>
      </c>
      <c r="U82" s="9">
        <v>3.8362383790226462E-3</v>
      </c>
      <c r="V82" s="9">
        <v>1.0867477902264602</v>
      </c>
      <c r="W82" s="9">
        <v>1.0905840286054829</v>
      </c>
      <c r="X82" s="9">
        <v>5.01032995173546E-4</v>
      </c>
      <c r="Y82" s="6">
        <v>6</v>
      </c>
      <c r="Z82" s="6"/>
      <c r="AA82" s="6"/>
      <c r="AB82" s="6"/>
      <c r="AC82" s="15">
        <v>75</v>
      </c>
      <c r="AD82" s="9">
        <v>8.3060109289617476E-2</v>
      </c>
      <c r="AE82" s="9">
        <v>4.2816328963051252E-3</v>
      </c>
      <c r="AF82" s="9">
        <v>1.0863023957091775</v>
      </c>
      <c r="AG82" s="9">
        <v>1.0905840286054826</v>
      </c>
      <c r="AH82" s="9">
        <v>5.5920387168846412E-4</v>
      </c>
      <c r="AI82" s="6">
        <v>6</v>
      </c>
      <c r="AJ82" s="6"/>
      <c r="AK82" s="6"/>
      <c r="AL82" s="6"/>
      <c r="AM82" s="15">
        <v>75</v>
      </c>
      <c r="AN82" s="9">
        <v>8.3060109289617476E-2</v>
      </c>
      <c r="AO82" s="9">
        <v>4.3049713945172829E-3</v>
      </c>
      <c r="AP82" s="9">
        <v>1.0862790572109653</v>
      </c>
      <c r="AQ82" s="9">
        <v>1.0905840286054826</v>
      </c>
      <c r="AR82" s="9">
        <v>5.622520028280805E-4</v>
      </c>
      <c r="AS82" s="6">
        <v>6</v>
      </c>
      <c r="AT82" s="6"/>
      <c r="AU82" s="6"/>
      <c r="AV82" s="6"/>
      <c r="AW82" s="15">
        <v>75</v>
      </c>
      <c r="AX82" s="9">
        <v>8.3060109289617476E-2</v>
      </c>
      <c r="AY82" s="9">
        <v>4.351757449344457E-3</v>
      </c>
      <c r="AZ82" s="9">
        <v>1.0862322711561383</v>
      </c>
      <c r="BA82" s="9">
        <v>1.0905840286054826</v>
      </c>
      <c r="BB82" s="9">
        <v>5.6836250871076881E-4</v>
      </c>
      <c r="BC82" s="6">
        <v>6</v>
      </c>
      <c r="BD82" s="6"/>
      <c r="BE82" s="6"/>
      <c r="BF82" s="6"/>
      <c r="BG82" s="15">
        <v>75</v>
      </c>
      <c r="BH82" s="9">
        <v>8.3060109289617476E-2</v>
      </c>
      <c r="BI82" s="9">
        <v>4.3755321811680577E-3</v>
      </c>
      <c r="BJ82" s="9">
        <v>1.0862084964243146</v>
      </c>
      <c r="BK82" s="9">
        <v>1.0905840286054826</v>
      </c>
      <c r="BL82" s="9">
        <v>5.7146761426420968E-4</v>
      </c>
      <c r="BM82" s="6">
        <v>6</v>
      </c>
      <c r="BN82" s="6"/>
      <c r="BO82" s="6"/>
      <c r="BP82" s="6"/>
      <c r="BQ82" s="15">
        <v>75</v>
      </c>
      <c r="BR82" s="9">
        <v>8.3060109289617476E-2</v>
      </c>
      <c r="BS82" s="9">
        <v>4.4113033373063167E-3</v>
      </c>
      <c r="BT82" s="9">
        <v>1.0861727252681763</v>
      </c>
      <c r="BU82" s="9">
        <v>1.0905840286054826</v>
      </c>
      <c r="BV82" s="9">
        <v>5.7613951619782692E-4</v>
      </c>
      <c r="BW82" s="6">
        <v>6</v>
      </c>
      <c r="BX82" s="6"/>
      <c r="BY82" s="6"/>
      <c r="BZ82" s="6"/>
      <c r="CA82" s="15">
        <v>75</v>
      </c>
      <c r="CB82" s="9">
        <v>8.3060109289617476E-2</v>
      </c>
      <c r="CC82" s="9">
        <v>4.442166865315852E-3</v>
      </c>
      <c r="CD82" s="9">
        <v>1.0861418617401668</v>
      </c>
      <c r="CE82" s="9">
        <v>1.0905840286054826</v>
      </c>
      <c r="CF82" s="9">
        <v>5.8017045597591758E-4</v>
      </c>
      <c r="CG82" s="6">
        <v>6</v>
      </c>
      <c r="CH82" s="6"/>
      <c r="CI82" s="6"/>
      <c r="CJ82" s="6"/>
      <c r="CK82" s="15">
        <v>75</v>
      </c>
      <c r="CL82" s="9">
        <v>8.3060109289617476E-2</v>
      </c>
      <c r="CM82" s="9">
        <v>4.4956054827175211E-3</v>
      </c>
      <c r="CN82" s="9">
        <v>1.0860884231227652</v>
      </c>
      <c r="CO82" s="9">
        <v>1.0905840286054826</v>
      </c>
      <c r="CP82" s="9">
        <v>5.8714982166943131E-4</v>
      </c>
      <c r="CQ82" s="6">
        <v>6</v>
      </c>
      <c r="CR82" s="6"/>
      <c r="CS82" s="6"/>
      <c r="CT82" s="6"/>
      <c r="CU82" s="15">
        <v>75</v>
      </c>
      <c r="CV82" s="9">
        <v>8.3060109289617476E-2</v>
      </c>
      <c r="CW82" s="9">
        <v>4.5247240762812868E-3</v>
      </c>
      <c r="CX82" s="9">
        <v>1.0860593045292015</v>
      </c>
      <c r="CY82" s="9">
        <v>1.0905840286054829</v>
      </c>
      <c r="CZ82" s="9">
        <v>5.9095286379222324E-4</v>
      </c>
      <c r="DA82" s="6">
        <v>6</v>
      </c>
      <c r="DB82" s="6"/>
      <c r="DC82" s="6"/>
      <c r="DD82" s="6"/>
      <c r="DE82" s="15">
        <v>75</v>
      </c>
      <c r="DF82" s="9">
        <v>8.3060109289617476E-2</v>
      </c>
      <c r="DG82" s="9">
        <v>4.6154606674612634E-3</v>
      </c>
      <c r="DH82" s="9">
        <v>1.0859685679380215</v>
      </c>
      <c r="DI82" s="9">
        <v>1.0905840286054829</v>
      </c>
      <c r="DJ82" s="9">
        <v>6.0280354186774041E-4</v>
      </c>
      <c r="DK82" s="6">
        <v>6</v>
      </c>
      <c r="DL82" s="6"/>
      <c r="DM82" s="6"/>
      <c r="DN82" s="6"/>
      <c r="DO82" s="15">
        <v>75</v>
      </c>
      <c r="DP82" s="9">
        <v>8.3060109289617476E-2</v>
      </c>
      <c r="DQ82" s="9">
        <v>4.0348337306317043E-3</v>
      </c>
      <c r="DR82" s="9">
        <v>1.0865491948748511</v>
      </c>
      <c r="DS82" s="9">
        <v>1.0905840286054829</v>
      </c>
      <c r="DT82" s="9">
        <v>5.2697059706719579E-4</v>
      </c>
      <c r="DU82" s="6">
        <v>6</v>
      </c>
      <c r="DV82" s="6"/>
      <c r="DW82" s="6"/>
      <c r="DX82" s="6"/>
      <c r="DY82" s="15">
        <v>75</v>
      </c>
      <c r="DZ82" s="9">
        <v>8.3060109289617476E-2</v>
      </c>
      <c r="EA82" s="9">
        <v>4.9041382598331348E-3</v>
      </c>
      <c r="EB82" s="9">
        <v>1.0856798903456497</v>
      </c>
      <c r="EC82" s="9">
        <v>1.0905840286054829</v>
      </c>
      <c r="ED82" s="9">
        <v>6.4050636021617047E-4</v>
      </c>
      <c r="EE82" s="6">
        <v>6</v>
      </c>
      <c r="EF82" s="6"/>
      <c r="EG82" s="6"/>
      <c r="EH82" s="6"/>
      <c r="EI82" s="15">
        <v>75</v>
      </c>
      <c r="EJ82" s="9">
        <v>8.3060109289617476E-2</v>
      </c>
      <c r="EK82" s="9">
        <v>4.3369255065554236E-3</v>
      </c>
      <c r="EL82" s="9">
        <v>1.0862471030989271</v>
      </c>
      <c r="EM82" s="9">
        <v>1.0905840286054826</v>
      </c>
      <c r="EN82" s="9">
        <v>5.6642537864073255E-4</v>
      </c>
      <c r="EO82" s="6">
        <v>6</v>
      </c>
      <c r="EP82" s="6"/>
      <c r="EQ82" s="6"/>
      <c r="ER82" s="6"/>
      <c r="ES82" s="15">
        <v>75</v>
      </c>
      <c r="ET82" s="9">
        <v>8.3060109289617476E-2</v>
      </c>
      <c r="EU82" s="9">
        <v>5.2958760429082244E-3</v>
      </c>
      <c r="EV82" s="9">
        <v>1.0852881525625746</v>
      </c>
      <c r="EW82" s="9">
        <v>1.0905840286054829</v>
      </c>
      <c r="EX82" s="9">
        <v>6.9166938383066268E-4</v>
      </c>
      <c r="EY82" s="6">
        <v>6</v>
      </c>
      <c r="EZ82" s="6"/>
      <c r="FA82" s="6"/>
      <c r="FB82" s="6"/>
      <c r="FC82" s="15">
        <v>75</v>
      </c>
      <c r="FD82" s="9">
        <v>8.3060109289617476E-2</v>
      </c>
      <c r="FE82" s="9">
        <v>5.5304606674612634E-3</v>
      </c>
      <c r="FF82" s="9">
        <v>1.0850535679380215</v>
      </c>
      <c r="FG82" s="9">
        <v>1.0905840286054829</v>
      </c>
      <c r="FH82" s="9">
        <v>7.2230737486484212E-4</v>
      </c>
      <c r="FI82" s="6">
        <v>6</v>
      </c>
      <c r="FJ82" s="6"/>
      <c r="FK82" s="6"/>
      <c r="FL82" s="6"/>
      <c r="FM82" s="15">
        <v>75</v>
      </c>
      <c r="FN82" s="9">
        <v>8.3060109289617476E-2</v>
      </c>
      <c r="FO82" s="9">
        <v>5.8507651966626939E-3</v>
      </c>
      <c r="FP82" s="9">
        <v>1.08473326340882</v>
      </c>
      <c r="FQ82" s="9">
        <v>1.0905840286054826</v>
      </c>
      <c r="FR82" s="9">
        <v>7.6414083821555595E-4</v>
      </c>
      <c r="FS82" s="6">
        <v>6</v>
      </c>
      <c r="FT82" s="6"/>
      <c r="FU82" s="6"/>
      <c r="FV82" s="6"/>
      <c r="FW82" s="15">
        <v>75</v>
      </c>
      <c r="FX82" s="9">
        <v>8.3060109289617476E-2</v>
      </c>
      <c r="FY82" s="9">
        <v>5.201976758045292E-3</v>
      </c>
      <c r="FZ82" s="9">
        <v>1.0853820518474375</v>
      </c>
      <c r="GA82" s="9">
        <v>1.0905840286054829</v>
      </c>
      <c r="GB82" s="9">
        <v>6.7940564125491712E-4</v>
      </c>
      <c r="GC82" s="6">
        <v>6</v>
      </c>
      <c r="GD82" s="6"/>
      <c r="GE82" s="6"/>
      <c r="GF82" s="6"/>
      <c r="GG82" s="15">
        <v>75</v>
      </c>
      <c r="GH82" s="9">
        <v>8.3060109289617476E-2</v>
      </c>
      <c r="GI82" s="9">
        <v>6.4111072705601907E-3</v>
      </c>
      <c r="GJ82" s="9">
        <v>1.0841729213349225</v>
      </c>
      <c r="GK82" s="9">
        <v>1.0905840286054826</v>
      </c>
      <c r="GL82" s="9">
        <v>8.3732447277325671E-4</v>
      </c>
      <c r="GM82" s="6">
        <v>6</v>
      </c>
      <c r="GN82" s="6"/>
      <c r="GO82" s="6"/>
      <c r="GP82" s="6"/>
      <c r="GQ82" s="15">
        <v>75</v>
      </c>
      <c r="GR82" s="9">
        <v>8.3060109289617476E-2</v>
      </c>
      <c r="GS82" s="9">
        <v>5.6428998808104877E-3</v>
      </c>
      <c r="GT82" s="9">
        <v>1.0849411287246722</v>
      </c>
      <c r="GU82" s="9">
        <v>1.0905840286054826</v>
      </c>
      <c r="GV82" s="9">
        <v>7.3699253002813315E-4</v>
      </c>
      <c r="GW82" s="6">
        <v>6</v>
      </c>
      <c r="GX82" s="6"/>
      <c r="GY82" s="6"/>
      <c r="GZ82" s="6"/>
      <c r="HA82" s="15">
        <v>75</v>
      </c>
      <c r="HB82" s="9">
        <v>8.3060109289617476E-2</v>
      </c>
      <c r="HC82" s="9">
        <v>5.5057044100119187E-3</v>
      </c>
      <c r="HD82" s="9">
        <v>1.0850783241954709</v>
      </c>
      <c r="HE82" s="9">
        <v>1.0905840286054829</v>
      </c>
      <c r="HF82" s="9">
        <v>7.1907407688029596E-4</v>
      </c>
      <c r="HG82" s="6">
        <v>6</v>
      </c>
      <c r="HH82" s="6"/>
      <c r="HI82" s="6"/>
      <c r="HJ82" s="6"/>
      <c r="HK82" s="15">
        <v>75</v>
      </c>
      <c r="HL82" s="9">
        <v>8.3060109289617476E-2</v>
      </c>
      <c r="HM82" s="9">
        <v>5.2730828367103695E-3</v>
      </c>
      <c r="HN82" s="9">
        <v>1.0853109457687724</v>
      </c>
      <c r="HO82" s="9">
        <v>1.0905840286054829</v>
      </c>
      <c r="HP82" s="9">
        <v>6.8869247070832721E-4</v>
      </c>
      <c r="HQ82" s="6">
        <v>6</v>
      </c>
      <c r="HR82" s="6"/>
      <c r="HS82" s="6"/>
      <c r="HT82" s="6"/>
      <c r="HU82" s="15">
        <v>75</v>
      </c>
      <c r="HV82" s="9">
        <v>8.3060109289617476E-2</v>
      </c>
      <c r="HW82" s="9">
        <v>4.8972675804529195E-3</v>
      </c>
      <c r="HX82" s="9">
        <v>1.0856867610250298</v>
      </c>
      <c r="HY82" s="9">
        <v>1.0905840286054826</v>
      </c>
      <c r="HZ82" s="9">
        <v>6.3960901319843298E-4</v>
      </c>
      <c r="IA82" s="6">
        <v>6</v>
      </c>
      <c r="IB82" s="6"/>
      <c r="IC82" s="6"/>
      <c r="ID82" s="6"/>
      <c r="IE82" s="15">
        <v>75</v>
      </c>
      <c r="IF82" s="9">
        <v>8.3060109289617476E-2</v>
      </c>
      <c r="IG82" s="9">
        <v>4.4511096543504167E-3</v>
      </c>
      <c r="IH82" s="9">
        <v>1.0861329189511324</v>
      </c>
      <c r="II82" s="9">
        <v>1.0905840286054829</v>
      </c>
      <c r="IJ82" s="9">
        <v>5.8133843145932165E-4</v>
      </c>
      <c r="IK82" s="6">
        <v>6</v>
      </c>
      <c r="IL82" s="6"/>
      <c r="IM82" s="6"/>
      <c r="IN82" s="6"/>
      <c r="IO82" s="15">
        <v>75</v>
      </c>
      <c r="IP82" s="9">
        <v>8.3060109289617476E-2</v>
      </c>
      <c r="IQ82" s="9">
        <v>4.0482479141835523E-3</v>
      </c>
      <c r="IR82" s="9">
        <v>1.0865357806912992</v>
      </c>
      <c r="IS82" s="9">
        <v>1.0905840286054826</v>
      </c>
      <c r="IT82" s="9">
        <v>5.2872256029230238E-4</v>
      </c>
      <c r="IU82" s="6">
        <v>6</v>
      </c>
      <c r="IV82" s="6"/>
      <c r="IW82" s="6"/>
      <c r="IX82" s="6"/>
      <c r="IY82" s="15">
        <v>75</v>
      </c>
      <c r="IZ82" s="9">
        <v>8.3060109289617476E-2</v>
      </c>
      <c r="JA82" s="9">
        <v>4.7902812872467225E-3</v>
      </c>
      <c r="JB82" s="9">
        <v>1.085793747318236</v>
      </c>
      <c r="JC82" s="9">
        <v>1.0905840286054826</v>
      </c>
      <c r="JD82" s="9">
        <v>6.2563603820794955E-4</v>
      </c>
      <c r="JE82" s="6">
        <v>6</v>
      </c>
      <c r="JF82" s="6"/>
      <c r="JG82" s="6"/>
      <c r="JH82" s="6"/>
      <c r="JI82" s="15">
        <v>75</v>
      </c>
      <c r="JJ82" s="9">
        <v>8.3060109289617476E-2</v>
      </c>
      <c r="JK82" s="9">
        <v>3.7352502979737783E-3</v>
      </c>
      <c r="JL82" s="9">
        <v>1.0868487783075089</v>
      </c>
      <c r="JM82" s="9">
        <v>1.0905840286054826</v>
      </c>
      <c r="JN82" s="9">
        <v>4.878434183731507E-4</v>
      </c>
      <c r="JO82" s="6">
        <v>6</v>
      </c>
      <c r="JP82" s="6"/>
      <c r="JQ82" s="6"/>
      <c r="JR82" s="6"/>
      <c r="JS82" s="15">
        <v>75</v>
      </c>
      <c r="JT82" s="9">
        <v>8.3060109289617476E-2</v>
      </c>
      <c r="JU82" s="9">
        <v>4.7171030989272946E-3</v>
      </c>
      <c r="JV82" s="9">
        <v>1.0858669255065554</v>
      </c>
      <c r="JW82" s="9">
        <v>1.0905840286054826</v>
      </c>
      <c r="JX82" s="9">
        <v>6.1607858028887266E-4</v>
      </c>
      <c r="JY82" s="6">
        <v>6</v>
      </c>
      <c r="JZ82" s="6"/>
      <c r="KA82" s="6"/>
      <c r="KB82" s="6"/>
      <c r="KC82" s="15">
        <v>75</v>
      </c>
      <c r="KD82" s="9">
        <v>8.3060109289617476E-2</v>
      </c>
      <c r="KE82" s="9">
        <v>4.8005327771156138E-3</v>
      </c>
      <c r="KF82" s="9">
        <v>1.0857834958283672</v>
      </c>
      <c r="KG82" s="9">
        <v>1.0905840286054829</v>
      </c>
      <c r="KH82" s="9">
        <v>6.2697493693282763E-4</v>
      </c>
      <c r="KI82" s="6">
        <v>6</v>
      </c>
      <c r="KJ82" s="6"/>
      <c r="KK82" s="6"/>
      <c r="KL82" s="6"/>
      <c r="KM82" s="15">
        <v>75</v>
      </c>
      <c r="KN82" s="9">
        <v>8.3060109289617476E-2</v>
      </c>
      <c r="KO82" s="9">
        <v>5.0595464839094158E-3</v>
      </c>
      <c r="KP82" s="9">
        <v>1.0855244821215733</v>
      </c>
      <c r="KQ82" s="9">
        <v>1.0905840286054826</v>
      </c>
      <c r="KR82" s="9">
        <v>6.6080349514118495E-4</v>
      </c>
      <c r="KS82" s="6">
        <v>6</v>
      </c>
      <c r="KT82" s="6"/>
      <c r="KU82" s="6"/>
      <c r="KV82" s="6"/>
      <c r="KW82" s="15">
        <v>75</v>
      </c>
      <c r="KX82" s="9">
        <v>8.3060109289617476E-2</v>
      </c>
      <c r="KY82" s="9">
        <v>5.147774731823599E-3</v>
      </c>
      <c r="KZ82" s="9">
        <v>1.0854362538736593</v>
      </c>
      <c r="LA82" s="9">
        <v>1.0905840286054829</v>
      </c>
      <c r="LB82" s="9">
        <v>6.723265703372104E-4</v>
      </c>
      <c r="LC82" s="6">
        <v>6</v>
      </c>
    </row>
    <row r="83" spans="1:315">
      <c r="A83" s="6">
        <v>76</v>
      </c>
      <c r="B83">
        <v>0.15078765712294701</v>
      </c>
      <c r="C83">
        <f>1-Table4689[[#This Row],[qx (tau)]]</f>
        <v>0.84921234287705305</v>
      </c>
      <c r="D83" s="6"/>
      <c r="E83" s="6"/>
      <c r="F83" s="6"/>
      <c r="G83" s="6"/>
      <c r="H83" s="15">
        <f t="shared" si="15"/>
        <v>76</v>
      </c>
      <c r="I83" s="9">
        <f t="shared" si="17"/>
        <v>9.9726775956284139E-2</v>
      </c>
      <c r="J83" s="9" cm="1">
        <f t="array" ref="J83">VLOOKUP($G$13,'qx Malaria'!$B$62:$I$91,(N83),FALSE)/(1-nigeria!I83*INDEX($E$6:$G$11,N83,2))</f>
        <v>5.2430749620637328E-3</v>
      </c>
      <c r="K83" s="9">
        <f t="shared" si="16"/>
        <v>1.1055308248861913</v>
      </c>
      <c r="L83" s="9">
        <f t="shared" si="13"/>
        <v>1.110773899848255</v>
      </c>
      <c r="M83" s="9">
        <f>(J83*Table4689[[#This Row],[qx (tau)]])/L83</f>
        <v>7.1174789915173439E-4</v>
      </c>
      <c r="N83" s="6">
        <f t="shared" si="14"/>
        <v>6</v>
      </c>
      <c r="P83" s="6"/>
      <c r="Q83" s="6"/>
      <c r="R83" s="6"/>
      <c r="S83" s="15">
        <v>76</v>
      </c>
      <c r="T83" s="9">
        <v>9.9726775956284139E-2</v>
      </c>
      <c r="U83" s="9">
        <v>3.9072582701062215E-3</v>
      </c>
      <c r="V83" s="9">
        <v>1.1068666415781487</v>
      </c>
      <c r="W83" s="9">
        <v>1.110773899848255</v>
      </c>
      <c r="X83" s="9">
        <v>5.3041066269567832E-4</v>
      </c>
      <c r="Y83" s="6">
        <v>6</v>
      </c>
      <c r="Z83" s="6"/>
      <c r="AA83" s="6"/>
      <c r="AB83" s="6"/>
      <c r="AC83" s="15">
        <v>76</v>
      </c>
      <c r="AD83" s="9">
        <v>9.9726775956284139E-2</v>
      </c>
      <c r="AE83" s="9">
        <v>4.3608983308042488E-3</v>
      </c>
      <c r="AF83" s="9">
        <v>1.1064130015174507</v>
      </c>
      <c r="AG83" s="9">
        <v>1.110773899848255</v>
      </c>
      <c r="AH83" s="9">
        <v>5.9199234186468983E-4</v>
      </c>
      <c r="AI83" s="6">
        <v>6</v>
      </c>
      <c r="AJ83" s="6"/>
      <c r="AK83" s="6"/>
      <c r="AL83" s="6"/>
      <c r="AM83" s="15">
        <v>76</v>
      </c>
      <c r="AN83" s="9">
        <v>9.9726775956284139E-2</v>
      </c>
      <c r="AO83" s="9">
        <v>4.3846688922610016E-3</v>
      </c>
      <c r="AP83" s="9">
        <v>1.1063892309559937</v>
      </c>
      <c r="AQ83" s="9">
        <v>1.1107738998482548</v>
      </c>
      <c r="AR83" s="9">
        <v>5.9521919772712105E-4</v>
      </c>
      <c r="AS83" s="6">
        <v>6</v>
      </c>
      <c r="AT83" s="6"/>
      <c r="AU83" s="6"/>
      <c r="AV83" s="6"/>
      <c r="AW83" s="15">
        <v>76</v>
      </c>
      <c r="AX83" s="9">
        <v>9.9726775956284139E-2</v>
      </c>
      <c r="AY83" s="9">
        <v>4.4323210925644911E-3</v>
      </c>
      <c r="AZ83" s="9">
        <v>1.1063415787556903</v>
      </c>
      <c r="BA83" s="9">
        <v>1.1107738998482548</v>
      </c>
      <c r="BB83" s="9">
        <v>6.0168798821769545E-4</v>
      </c>
      <c r="BC83" s="6">
        <v>6</v>
      </c>
      <c r="BD83" s="6"/>
      <c r="BE83" s="6"/>
      <c r="BF83" s="6"/>
      <c r="BG83" s="15">
        <v>76</v>
      </c>
      <c r="BH83" s="9">
        <v>9.9726775956284139E-2</v>
      </c>
      <c r="BI83" s="9">
        <v>4.4565359635811838E-3</v>
      </c>
      <c r="BJ83" s="9">
        <v>1.1063173638846737</v>
      </c>
      <c r="BK83" s="9">
        <v>1.1107738998482548</v>
      </c>
      <c r="BL83" s="9">
        <v>6.0497515914297582E-4</v>
      </c>
      <c r="BM83" s="6">
        <v>6</v>
      </c>
      <c r="BN83" s="6"/>
      <c r="BO83" s="6"/>
      <c r="BP83" s="6"/>
      <c r="BQ83" s="15">
        <v>76</v>
      </c>
      <c r="BR83" s="9">
        <v>9.9726775956284139E-2</v>
      </c>
      <c r="BS83" s="9">
        <v>4.4929693474962057E-3</v>
      </c>
      <c r="BT83" s="9">
        <v>1.1062809305007586</v>
      </c>
      <c r="BU83" s="9">
        <v>1.1107738998482548</v>
      </c>
      <c r="BV83" s="9">
        <v>6.0992099429660828E-4</v>
      </c>
      <c r="BW83" s="6">
        <v>6</v>
      </c>
      <c r="BX83" s="6"/>
      <c r="BY83" s="6"/>
      <c r="BZ83" s="6"/>
      <c r="CA83" s="15">
        <v>76</v>
      </c>
      <c r="CB83" s="9">
        <v>9.9726775956284139E-2</v>
      </c>
      <c r="CC83" s="9">
        <v>4.5244042488619112E-3</v>
      </c>
      <c r="CD83" s="9">
        <v>1.1062494955993929</v>
      </c>
      <c r="CE83" s="9">
        <v>1.1107738998482548</v>
      </c>
      <c r="CF83" s="9">
        <v>6.1418828499318779E-4</v>
      </c>
      <c r="CG83" s="6">
        <v>6</v>
      </c>
      <c r="CH83" s="6"/>
      <c r="CI83" s="6"/>
      <c r="CJ83" s="6"/>
      <c r="CK83" s="15">
        <v>76</v>
      </c>
      <c r="CL83" s="9">
        <v>9.9726775956284139E-2</v>
      </c>
      <c r="CM83" s="9">
        <v>4.5788321699544764E-3</v>
      </c>
      <c r="CN83" s="9">
        <v>1.1061950676783003</v>
      </c>
      <c r="CO83" s="9">
        <v>1.1107738998482548</v>
      </c>
      <c r="CP83" s="9">
        <v>6.2157688019221218E-4</v>
      </c>
      <c r="CQ83" s="6">
        <v>6</v>
      </c>
      <c r="CR83" s="6"/>
      <c r="CS83" s="6"/>
      <c r="CT83" s="6"/>
      <c r="CU83" s="15">
        <v>76</v>
      </c>
      <c r="CV83" s="9">
        <v>9.9726775956284139E-2</v>
      </c>
      <c r="CW83" s="9">
        <v>4.6084898330804244E-3</v>
      </c>
      <c r="CX83" s="9">
        <v>1.1061654100151743</v>
      </c>
      <c r="CY83" s="9">
        <v>1.1107738998482548</v>
      </c>
      <c r="CZ83" s="9">
        <v>6.2560291063739487E-4</v>
      </c>
      <c r="DA83" s="6">
        <v>6</v>
      </c>
      <c r="DB83" s="6"/>
      <c r="DC83" s="6"/>
      <c r="DD83" s="6"/>
      <c r="DE83" s="15">
        <v>76</v>
      </c>
      <c r="DF83" s="9">
        <v>9.9726775956284139E-2</v>
      </c>
      <c r="DG83" s="9">
        <v>4.7009062215477996E-3</v>
      </c>
      <c r="DH83" s="9">
        <v>1.1060729936267071</v>
      </c>
      <c r="DI83" s="9">
        <v>1.1107738998482548</v>
      </c>
      <c r="DJ83" s="9">
        <v>6.3814844371002408E-4</v>
      </c>
      <c r="DK83" s="6">
        <v>6</v>
      </c>
      <c r="DL83" s="6"/>
      <c r="DM83" s="6"/>
      <c r="DN83" s="6"/>
      <c r="DO83" s="15">
        <v>76</v>
      </c>
      <c r="DP83" s="9">
        <v>9.9726775956284139E-2</v>
      </c>
      <c r="DQ83" s="9">
        <v>4.1095301972685887E-3</v>
      </c>
      <c r="DR83" s="9">
        <v>1.1066643696509864</v>
      </c>
      <c r="DS83" s="9">
        <v>1.110773899848255</v>
      </c>
      <c r="DT83" s="9">
        <v>5.578690950577669E-4</v>
      </c>
      <c r="DU83" s="6">
        <v>6</v>
      </c>
      <c r="DV83" s="6"/>
      <c r="DW83" s="6"/>
      <c r="DX83" s="6"/>
      <c r="DY83" s="15">
        <v>76</v>
      </c>
      <c r="DZ83" s="9">
        <v>9.9726775956284139E-2</v>
      </c>
      <c r="EA83" s="9">
        <v>4.9949280728376327E-3</v>
      </c>
      <c r="EB83" s="9">
        <v>1.1057789717754172</v>
      </c>
      <c r="EC83" s="9">
        <v>1.1107738998482548</v>
      </c>
      <c r="ED83" s="9">
        <v>6.7806193655046813E-4</v>
      </c>
      <c r="EE83" s="6">
        <v>6</v>
      </c>
      <c r="EF83" s="6"/>
      <c r="EG83" s="6"/>
      <c r="EH83" s="6"/>
      <c r="EI83" s="15">
        <v>76</v>
      </c>
      <c r="EJ83" s="9">
        <v>9.9726775956284139E-2</v>
      </c>
      <c r="EK83" s="9">
        <v>4.4172145675265553E-3</v>
      </c>
      <c r="EL83" s="9">
        <v>1.1063566852807283</v>
      </c>
      <c r="EM83" s="9">
        <v>1.1107738998482548</v>
      </c>
      <c r="EN83" s="9">
        <v>5.9963727608082344E-4</v>
      </c>
      <c r="EO83" s="6">
        <v>6</v>
      </c>
      <c r="EP83" s="6"/>
      <c r="EQ83" s="6"/>
      <c r="ER83" s="6"/>
      <c r="ES83" s="15">
        <v>76</v>
      </c>
      <c r="ET83" s="9">
        <v>9.9726775956284139E-2</v>
      </c>
      <c r="EU83" s="9">
        <v>5.3939180576631253E-3</v>
      </c>
      <c r="EV83" s="9">
        <v>1.1053799817905918</v>
      </c>
      <c r="EW83" s="9">
        <v>1.110773899848255</v>
      </c>
      <c r="EX83" s="9">
        <v>7.3222486298903046E-4</v>
      </c>
      <c r="EY83" s="6">
        <v>6</v>
      </c>
      <c r="EZ83" s="6"/>
      <c r="FA83" s="6"/>
      <c r="FB83" s="6"/>
      <c r="FC83" s="15">
        <v>76</v>
      </c>
      <c r="FD83" s="9">
        <v>9.9726775956284139E-2</v>
      </c>
      <c r="FE83" s="9">
        <v>5.6328455235204857E-3</v>
      </c>
      <c r="FF83" s="9">
        <v>1.1051410543247344</v>
      </c>
      <c r="FG83" s="9">
        <v>1.1107738998482548</v>
      </c>
      <c r="FH83" s="9">
        <v>7.6465928803617661E-4</v>
      </c>
      <c r="FI83" s="6">
        <v>6</v>
      </c>
      <c r="FJ83" s="6"/>
      <c r="FK83" s="6"/>
      <c r="FL83" s="6"/>
      <c r="FM83" s="15">
        <v>76</v>
      </c>
      <c r="FN83" s="9">
        <v>9.9726775956284139E-2</v>
      </c>
      <c r="FO83" s="9">
        <v>5.9590798179059183E-3</v>
      </c>
      <c r="FP83" s="9">
        <v>1.1048148200303489</v>
      </c>
      <c r="FQ83" s="9">
        <v>1.1107738998482548</v>
      </c>
      <c r="FR83" s="9">
        <v>8.089456229331862E-4</v>
      </c>
      <c r="FS83" s="6">
        <v>6</v>
      </c>
      <c r="FT83" s="6"/>
      <c r="FU83" s="6"/>
      <c r="FV83" s="6"/>
      <c r="FW83" s="15">
        <v>76</v>
      </c>
      <c r="FX83" s="9">
        <v>9.9726775956284139E-2</v>
      </c>
      <c r="FY83" s="9">
        <v>5.2982804248861903E-3</v>
      </c>
      <c r="FZ83" s="9">
        <v>1.1054756194233686</v>
      </c>
      <c r="GA83" s="9">
        <v>1.1107738998482548</v>
      </c>
      <c r="GB83" s="9">
        <v>7.192420457107449E-4</v>
      </c>
      <c r="GC83" s="6">
        <v>6</v>
      </c>
      <c r="GD83" s="6"/>
      <c r="GE83" s="6"/>
      <c r="GF83" s="6"/>
      <c r="GG83" s="15">
        <v>76</v>
      </c>
      <c r="GH83" s="9">
        <v>9.9726775956284139E-2</v>
      </c>
      <c r="GI83" s="9">
        <v>6.5297954476479514E-3</v>
      </c>
      <c r="GJ83" s="9">
        <v>1.1042441044006071</v>
      </c>
      <c r="GK83" s="9">
        <v>1.110773899848255</v>
      </c>
      <c r="GL83" s="9">
        <v>8.8642032116295622E-4</v>
      </c>
      <c r="GM83" s="6">
        <v>6</v>
      </c>
      <c r="GN83" s="6"/>
      <c r="GO83" s="6"/>
      <c r="GP83" s="6"/>
      <c r="GQ83" s="15">
        <v>76</v>
      </c>
      <c r="GR83" s="9">
        <v>9.9726775956284139E-2</v>
      </c>
      <c r="GS83" s="9">
        <v>5.7473663125948401E-3</v>
      </c>
      <c r="GT83" s="9">
        <v>1.1050265335356599</v>
      </c>
      <c r="GU83" s="9">
        <v>1.1107738998482548</v>
      </c>
      <c r="GV83" s="9">
        <v>7.802054954855524E-4</v>
      </c>
      <c r="GW83" s="6">
        <v>6</v>
      </c>
      <c r="GX83" s="6"/>
      <c r="GY83" s="6"/>
      <c r="GZ83" s="6"/>
      <c r="HA83" s="15">
        <v>76</v>
      </c>
      <c r="HB83" s="9">
        <v>9.9726775956284139E-2</v>
      </c>
      <c r="HC83" s="9">
        <v>5.6076309559939296E-3</v>
      </c>
      <c r="HD83" s="9">
        <v>1.105166268892261</v>
      </c>
      <c r="HE83" s="9">
        <v>1.110773899848255</v>
      </c>
      <c r="HF83" s="9">
        <v>7.6123640821948544E-4</v>
      </c>
      <c r="HG83" s="6">
        <v>6</v>
      </c>
      <c r="HH83" s="6"/>
      <c r="HI83" s="6"/>
      <c r="HJ83" s="6"/>
      <c r="HK83" s="15">
        <v>76</v>
      </c>
      <c r="HL83" s="9">
        <v>9.9726775956284139E-2</v>
      </c>
      <c r="HM83" s="9">
        <v>5.370702883156297E-3</v>
      </c>
      <c r="HN83" s="9">
        <v>1.1054031969650986</v>
      </c>
      <c r="HO83" s="9">
        <v>1.1107738998482548</v>
      </c>
      <c r="HP83" s="9">
        <v>7.29073400955161E-4</v>
      </c>
      <c r="HQ83" s="6">
        <v>6</v>
      </c>
      <c r="HR83" s="6"/>
      <c r="HS83" s="6"/>
      <c r="HT83" s="6"/>
      <c r="HU83" s="15">
        <v>76</v>
      </c>
      <c r="HV83" s="9">
        <v>9.9726775956284139E-2</v>
      </c>
      <c r="HW83" s="9">
        <v>4.9879301972685884E-3</v>
      </c>
      <c r="HX83" s="9">
        <v>1.1057859696509864</v>
      </c>
      <c r="HY83" s="9">
        <v>1.110773899848255</v>
      </c>
      <c r="HZ83" s="9">
        <v>6.7711197431059346E-4</v>
      </c>
      <c r="IA83" s="6">
        <v>6</v>
      </c>
      <c r="IB83" s="6"/>
      <c r="IC83" s="6"/>
      <c r="ID83" s="6"/>
      <c r="IE83" s="15">
        <v>76</v>
      </c>
      <c r="IF83" s="9">
        <v>9.9726775956284139E-2</v>
      </c>
      <c r="IG83" s="9">
        <v>4.5335125948406671E-3</v>
      </c>
      <c r="IH83" s="9">
        <v>1.1062403872534141</v>
      </c>
      <c r="II83" s="9">
        <v>1.1107738998482548</v>
      </c>
      <c r="IJ83" s="9">
        <v>6.1542474378159593E-4</v>
      </c>
      <c r="IK83" s="6">
        <v>6</v>
      </c>
      <c r="IL83" s="6"/>
      <c r="IM83" s="6"/>
      <c r="IN83" s="6"/>
      <c r="IO83" s="15">
        <v>76</v>
      </c>
      <c r="IP83" s="9">
        <v>9.9726775956284139E-2</v>
      </c>
      <c r="IQ83" s="9">
        <v>4.1231927162367222E-3</v>
      </c>
      <c r="IR83" s="9">
        <v>1.1066507071320182</v>
      </c>
      <c r="IS83" s="9">
        <v>1.1107738998482548</v>
      </c>
      <c r="IT83" s="9">
        <v>5.5972378324037938E-4</v>
      </c>
      <c r="IU83" s="6">
        <v>6</v>
      </c>
      <c r="IV83" s="6"/>
      <c r="IW83" s="6"/>
      <c r="IX83" s="6"/>
      <c r="IY83" s="15">
        <v>76</v>
      </c>
      <c r="IZ83" s="9">
        <v>9.9726775956284139E-2</v>
      </c>
      <c r="JA83" s="9">
        <v>4.878963277693475E-3</v>
      </c>
      <c r="JB83" s="9">
        <v>1.1058949365705615</v>
      </c>
      <c r="JC83" s="9">
        <v>1.110773899848255</v>
      </c>
      <c r="JD83" s="9">
        <v>6.6231970514683239E-4</v>
      </c>
      <c r="JE83" s="6">
        <v>6</v>
      </c>
      <c r="JF83" s="6"/>
      <c r="JG83" s="6"/>
      <c r="JH83" s="6"/>
      <c r="JI83" s="15">
        <v>76</v>
      </c>
      <c r="JJ83" s="9">
        <v>9.9726775956284139E-2</v>
      </c>
      <c r="JK83" s="9">
        <v>3.8044006069802732E-3</v>
      </c>
      <c r="JL83" s="9">
        <v>1.1069694992412746</v>
      </c>
      <c r="JM83" s="9">
        <v>1.1107738998482548</v>
      </c>
      <c r="JN83" s="9">
        <v>5.1644772564609352E-4</v>
      </c>
      <c r="JO83" s="6">
        <v>6</v>
      </c>
      <c r="JP83" s="6"/>
      <c r="JQ83" s="6"/>
      <c r="JR83" s="6"/>
      <c r="JS83" s="15">
        <v>76</v>
      </c>
      <c r="JT83" s="9">
        <v>9.9726775956284139E-2</v>
      </c>
      <c r="JU83" s="9">
        <v>4.8044303490136567E-3</v>
      </c>
      <c r="JV83" s="9">
        <v>1.1059694694992412</v>
      </c>
      <c r="JW83" s="9">
        <v>1.1107738998482548</v>
      </c>
      <c r="JX83" s="9">
        <v>6.5220185335388271E-4</v>
      </c>
      <c r="JY83" s="6">
        <v>6</v>
      </c>
      <c r="JZ83" s="6"/>
      <c r="KA83" s="6"/>
      <c r="KB83" s="6"/>
      <c r="KC83" s="15">
        <v>76</v>
      </c>
      <c r="KD83" s="9">
        <v>9.9726775956284139E-2</v>
      </c>
      <c r="KE83" s="9">
        <v>4.8894045523520486E-3</v>
      </c>
      <c r="KF83" s="9">
        <v>1.1058844952959028</v>
      </c>
      <c r="KG83" s="9">
        <v>1.1107738998482548</v>
      </c>
      <c r="KH83" s="9">
        <v>6.637371091237882E-4</v>
      </c>
      <c r="KI83" s="6">
        <v>6</v>
      </c>
      <c r="KJ83" s="6"/>
      <c r="KK83" s="6"/>
      <c r="KL83" s="6"/>
      <c r="KM83" s="15">
        <v>76</v>
      </c>
      <c r="KN83" s="9">
        <v>9.9726775956284139E-2</v>
      </c>
      <c r="KO83" s="9">
        <v>5.1532133535660083E-3</v>
      </c>
      <c r="KP83" s="9">
        <v>1.1056206864946889</v>
      </c>
      <c r="KQ83" s="9">
        <v>1.110773899848255</v>
      </c>
      <c r="KR83" s="9">
        <v>6.9954917769048781E-4</v>
      </c>
      <c r="KS83" s="6">
        <v>6</v>
      </c>
      <c r="KT83" s="6"/>
      <c r="KU83" s="6"/>
      <c r="KV83" s="6"/>
      <c r="KW83" s="15">
        <v>76</v>
      </c>
      <c r="KX83" s="9">
        <v>9.9726775956284139E-2</v>
      </c>
      <c r="KY83" s="9">
        <v>5.2430749620637328E-3</v>
      </c>
      <c r="KZ83" s="9">
        <v>1.1055308248861913</v>
      </c>
      <c r="LA83" s="9">
        <v>1.110773899848255</v>
      </c>
      <c r="LB83" s="9">
        <v>7.1174789915173439E-4</v>
      </c>
      <c r="LC83" s="6">
        <v>6</v>
      </c>
    </row>
    <row r="84" spans="1:315">
      <c r="A84" s="6">
        <v>77</v>
      </c>
      <c r="B84">
        <v>0.15877222631960131</v>
      </c>
      <c r="C84">
        <f>1-Table4689[[#This Row],[qx (tau)]]</f>
        <v>0.84122777368039869</v>
      </c>
      <c r="D84" s="6"/>
      <c r="E84" s="6"/>
      <c r="F84" s="6"/>
      <c r="G84" s="6"/>
      <c r="H84" s="15">
        <f t="shared" si="15"/>
        <v>77</v>
      </c>
      <c r="I84" s="9">
        <f t="shared" si="17"/>
        <v>0.1163934426229508</v>
      </c>
      <c r="J84" s="9" cm="1">
        <f t="array" ref="J84">VLOOKUP($G$13,'qx Malaria'!$B$62:$I$91,(N84),FALSE)/(1-nigeria!I84*INDEX($E$6:$G$11,N84,2))</f>
        <v>5.3419703153988864E-3</v>
      </c>
      <c r="K84" s="9">
        <f t="shared" si="16"/>
        <v>1.1263834471243044</v>
      </c>
      <c r="L84" s="9">
        <f t="shared" si="13"/>
        <v>1.1317254174397033</v>
      </c>
      <c r="M84" s="9">
        <f>(J84*Table4689[[#This Row],[qx (tau)]])/L84</f>
        <v>7.4943666267378187E-4</v>
      </c>
      <c r="N84" s="6">
        <f t="shared" si="14"/>
        <v>6</v>
      </c>
      <c r="P84" s="6"/>
      <c r="Q84" s="6"/>
      <c r="R84" s="6"/>
      <c r="S84" s="15">
        <v>77</v>
      </c>
      <c r="T84" s="9">
        <v>0.1163934426229508</v>
      </c>
      <c r="U84" s="9">
        <v>3.9809573283858994E-3</v>
      </c>
      <c r="V84" s="9">
        <v>1.1277444601113173</v>
      </c>
      <c r="W84" s="9">
        <v>1.1317254174397033</v>
      </c>
      <c r="X84" s="9">
        <v>5.5849718330182937E-4</v>
      </c>
      <c r="Y84" s="6">
        <v>6</v>
      </c>
      <c r="Z84" s="6"/>
      <c r="AA84" s="6"/>
      <c r="AB84" s="6"/>
      <c r="AC84" s="15">
        <v>77</v>
      </c>
      <c r="AD84" s="9">
        <v>0.1163934426229508</v>
      </c>
      <c r="AE84" s="9">
        <v>4.4431539888682746E-3</v>
      </c>
      <c r="AF84" s="9">
        <v>1.1272822634508348</v>
      </c>
      <c r="AG84" s="9">
        <v>1.1317254174397031</v>
      </c>
      <c r="AH84" s="9">
        <v>6.2333976053075479E-4</v>
      </c>
      <c r="AI84" s="6">
        <v>6</v>
      </c>
      <c r="AJ84" s="6"/>
      <c r="AK84" s="6"/>
      <c r="AL84" s="6"/>
      <c r="AM84" s="15">
        <v>77</v>
      </c>
      <c r="AN84" s="9">
        <v>0.1163934426229508</v>
      </c>
      <c r="AO84" s="9">
        <v>4.4673729128014844E-3</v>
      </c>
      <c r="AP84" s="9">
        <v>1.1272580445269016</v>
      </c>
      <c r="AQ84" s="9">
        <v>1.1317254174397031</v>
      </c>
      <c r="AR84" s="9">
        <v>6.2673748617399422E-4</v>
      </c>
      <c r="AS84" s="6">
        <v>6</v>
      </c>
      <c r="AT84" s="6"/>
      <c r="AU84" s="6"/>
      <c r="AV84" s="6"/>
      <c r="AW84" s="15">
        <v>77</v>
      </c>
      <c r="AX84" s="9">
        <v>0.1163934426229508</v>
      </c>
      <c r="AY84" s="9">
        <v>4.5159239332096474E-3</v>
      </c>
      <c r="AZ84" s="9">
        <v>1.1272094935064936</v>
      </c>
      <c r="BA84" s="9">
        <v>1.1317254174397031</v>
      </c>
      <c r="BB84" s="9">
        <v>6.335488146831051E-4</v>
      </c>
      <c r="BC84" s="6">
        <v>6</v>
      </c>
      <c r="BD84" s="6"/>
      <c r="BE84" s="6"/>
      <c r="BF84" s="6"/>
      <c r="BG84" s="15">
        <v>77</v>
      </c>
      <c r="BH84" s="9">
        <v>0.1163934426229508</v>
      </c>
      <c r="BI84" s="9">
        <v>4.5405955473098334E-3</v>
      </c>
      <c r="BJ84" s="9">
        <v>1.1271848218923934</v>
      </c>
      <c r="BK84" s="9">
        <v>1.1317254174397033</v>
      </c>
      <c r="BL84" s="9">
        <v>6.3701004921687236E-4</v>
      </c>
      <c r="BM84" s="6">
        <v>6</v>
      </c>
      <c r="BN84" s="6"/>
      <c r="BO84" s="6"/>
      <c r="BP84" s="6"/>
      <c r="BQ84" s="15">
        <v>77</v>
      </c>
      <c r="BR84" s="9">
        <v>0.1163934426229508</v>
      </c>
      <c r="BS84" s="9">
        <v>4.5777161410018551E-3</v>
      </c>
      <c r="BT84" s="9">
        <v>1.1271477012987012</v>
      </c>
      <c r="BU84" s="9">
        <v>1.1317254174397031</v>
      </c>
      <c r="BV84" s="9">
        <v>6.4221777824015531E-4</v>
      </c>
      <c r="BW84" s="6">
        <v>6</v>
      </c>
      <c r="BX84" s="6"/>
      <c r="BY84" s="6"/>
      <c r="BZ84" s="6"/>
      <c r="CA84" s="15">
        <v>77</v>
      </c>
      <c r="CB84" s="9">
        <v>0.1163934426229508</v>
      </c>
      <c r="CC84" s="9">
        <v>4.6097439703153987E-3</v>
      </c>
      <c r="CD84" s="9">
        <v>1.1271156734693877</v>
      </c>
      <c r="CE84" s="9">
        <v>1.1317254174397031</v>
      </c>
      <c r="CF84" s="9">
        <v>6.4671103224499997E-4</v>
      </c>
      <c r="CG84" s="6">
        <v>6</v>
      </c>
      <c r="CH84" s="6"/>
      <c r="CI84" s="6"/>
      <c r="CJ84" s="6"/>
      <c r="CK84" s="15">
        <v>77</v>
      </c>
      <c r="CL84" s="9">
        <v>0.1163934426229508</v>
      </c>
      <c r="CM84" s="9">
        <v>4.6651985157699447E-3</v>
      </c>
      <c r="CN84" s="9">
        <v>1.1270602189239332</v>
      </c>
      <c r="CO84" s="9">
        <v>1.1317254174397031</v>
      </c>
      <c r="CP84" s="9">
        <v>6.5449087133466054E-4</v>
      </c>
      <c r="CQ84" s="6">
        <v>6</v>
      </c>
      <c r="CR84" s="6"/>
      <c r="CS84" s="6"/>
      <c r="CT84" s="6"/>
      <c r="CU84" s="15">
        <v>77</v>
      </c>
      <c r="CV84" s="9">
        <v>0.1163934426229508</v>
      </c>
      <c r="CW84" s="9">
        <v>4.6954155844155842E-3</v>
      </c>
      <c r="CX84" s="9">
        <v>1.1270300018552875</v>
      </c>
      <c r="CY84" s="9">
        <v>1.1317254174397031</v>
      </c>
      <c r="CZ84" s="9">
        <v>6.5873008977739391E-4</v>
      </c>
      <c r="DA84" s="6">
        <v>6</v>
      </c>
      <c r="DB84" s="6"/>
      <c r="DC84" s="6"/>
      <c r="DD84" s="6"/>
      <c r="DE84" s="15">
        <v>77</v>
      </c>
      <c r="DF84" s="9">
        <v>0.1163934426229508</v>
      </c>
      <c r="DG84" s="9">
        <v>4.7895751391465674E-3</v>
      </c>
      <c r="DH84" s="9">
        <v>1.1269358423005567</v>
      </c>
      <c r="DI84" s="9">
        <v>1.1317254174397031</v>
      </c>
      <c r="DJ84" s="9">
        <v>6.7193993900718459E-4</v>
      </c>
      <c r="DK84" s="6">
        <v>6</v>
      </c>
      <c r="DL84" s="6"/>
      <c r="DM84" s="6"/>
      <c r="DN84" s="6"/>
      <c r="DO84" s="15">
        <v>77</v>
      </c>
      <c r="DP84" s="9">
        <v>0.1163934426229508</v>
      </c>
      <c r="DQ84" s="9">
        <v>4.1870445269016699E-3</v>
      </c>
      <c r="DR84" s="9">
        <v>1.1275383729128015</v>
      </c>
      <c r="DS84" s="9">
        <v>1.1317254174397031</v>
      </c>
      <c r="DT84" s="9">
        <v>5.8740960571462895E-4</v>
      </c>
      <c r="DU84" s="6">
        <v>6</v>
      </c>
      <c r="DV84" s="6"/>
      <c r="DW84" s="6"/>
      <c r="DX84" s="6"/>
      <c r="DY84" s="15">
        <v>77</v>
      </c>
      <c r="DZ84" s="9">
        <v>0.1163934426229508</v>
      </c>
      <c r="EA84" s="9">
        <v>5.0891428571428581E-3</v>
      </c>
      <c r="EB84" s="9">
        <v>1.1266362745825604</v>
      </c>
      <c r="EC84" s="9">
        <v>1.1317254174397033</v>
      </c>
      <c r="ED84" s="9">
        <v>7.1396694731398324E-4</v>
      </c>
      <c r="EE84" s="6">
        <v>6</v>
      </c>
      <c r="EF84" s="6"/>
      <c r="EG84" s="6"/>
      <c r="EH84" s="6"/>
      <c r="EI84" s="15">
        <v>77</v>
      </c>
      <c r="EJ84" s="9">
        <v>0.1163934426229508</v>
      </c>
      <c r="EK84" s="9">
        <v>4.5005324675324683E-3</v>
      </c>
      <c r="EL84" s="9">
        <v>1.1272248849721707</v>
      </c>
      <c r="EM84" s="9">
        <v>1.1317254174397031</v>
      </c>
      <c r="EN84" s="9">
        <v>6.3138951240515866E-4</v>
      </c>
      <c r="EO84" s="6">
        <v>6</v>
      </c>
      <c r="EP84" s="6"/>
      <c r="EQ84" s="6"/>
      <c r="ER84" s="6"/>
      <c r="ES84" s="15">
        <v>77</v>
      </c>
      <c r="ET84" s="9">
        <v>0.1163934426229508</v>
      </c>
      <c r="EU84" s="9">
        <v>5.4956586270871986E-3</v>
      </c>
      <c r="EV84" s="9">
        <v>1.126229758812616</v>
      </c>
      <c r="EW84" s="9">
        <v>1.1317254174397031</v>
      </c>
      <c r="EX84" s="9">
        <v>7.7099793100798397E-4</v>
      </c>
      <c r="EY84" s="6">
        <v>6</v>
      </c>
      <c r="EZ84" s="6"/>
      <c r="FA84" s="6"/>
      <c r="FB84" s="6"/>
      <c r="FC84" s="15">
        <v>77</v>
      </c>
      <c r="FD84" s="9">
        <v>0.1163934426229508</v>
      </c>
      <c r="FE84" s="9">
        <v>5.7390927643784792E-3</v>
      </c>
      <c r="FF84" s="9">
        <v>1.1259863246753248</v>
      </c>
      <c r="FG84" s="9">
        <v>1.1317254174397033</v>
      </c>
      <c r="FH84" s="9">
        <v>8.0514983688933009E-4</v>
      </c>
      <c r="FI84" s="6">
        <v>6</v>
      </c>
      <c r="FJ84" s="6"/>
      <c r="FK84" s="6"/>
      <c r="FL84" s="6"/>
      <c r="FM84" s="15">
        <v>77</v>
      </c>
      <c r="FN84" s="9">
        <v>0.1163934426229508</v>
      </c>
      <c r="FO84" s="9">
        <v>6.07148051948052E-3</v>
      </c>
      <c r="FP84" s="9">
        <v>1.1256539369202228</v>
      </c>
      <c r="FQ84" s="9">
        <v>1.1317254174397033</v>
      </c>
      <c r="FR84" s="9">
        <v>8.5178123975939704E-4</v>
      </c>
      <c r="FS84" s="6">
        <v>6</v>
      </c>
      <c r="FT84" s="6"/>
      <c r="FU84" s="6"/>
      <c r="FV84" s="6"/>
      <c r="FW84" s="15">
        <v>77</v>
      </c>
      <c r="FX84" s="9">
        <v>0.1163934426229508</v>
      </c>
      <c r="FY84" s="9">
        <v>5.3982170686456398E-3</v>
      </c>
      <c r="FZ84" s="9">
        <v>1.1263272003710576</v>
      </c>
      <c r="GA84" s="9">
        <v>1.1317254174397033</v>
      </c>
      <c r="GB84" s="9">
        <v>7.5732764232186607E-4</v>
      </c>
      <c r="GC84" s="6">
        <v>6</v>
      </c>
      <c r="GD84" s="6"/>
      <c r="GE84" s="6"/>
      <c r="GF84" s="6"/>
      <c r="GG84" s="15">
        <v>77</v>
      </c>
      <c r="GH84" s="9">
        <v>0.1163934426229508</v>
      </c>
      <c r="GI84" s="9">
        <v>6.652961038961039E-3</v>
      </c>
      <c r="GJ84" s="9">
        <v>1.1250724564007422</v>
      </c>
      <c r="GK84" s="9">
        <v>1.1317254174397031</v>
      </c>
      <c r="GL84" s="9">
        <v>9.3335840964240823E-4</v>
      </c>
      <c r="GM84" s="6">
        <v>6</v>
      </c>
      <c r="GN84" s="6"/>
      <c r="GO84" s="6"/>
      <c r="GP84" s="6"/>
      <c r="GQ84" s="15">
        <v>77</v>
      </c>
      <c r="GR84" s="9">
        <v>0.1163934426229508</v>
      </c>
      <c r="GS84" s="9">
        <v>5.8557736549165115E-3</v>
      </c>
      <c r="GT84" s="9">
        <v>1.1258696437847866</v>
      </c>
      <c r="GU84" s="9">
        <v>1.1317254174397031</v>
      </c>
      <c r="GV84" s="9">
        <v>8.2151925342288103E-4</v>
      </c>
      <c r="GW84" s="6">
        <v>6</v>
      </c>
      <c r="GX84" s="6"/>
      <c r="GY84" s="6"/>
      <c r="GZ84" s="6"/>
      <c r="HA84" s="15">
        <v>77</v>
      </c>
      <c r="HB84" s="9">
        <v>0.1163934426229508</v>
      </c>
      <c r="HC84" s="9">
        <v>5.7134025974025972E-3</v>
      </c>
      <c r="HD84" s="9">
        <v>1.1260120148423005</v>
      </c>
      <c r="HE84" s="9">
        <v>1.1317254174397031</v>
      </c>
      <c r="HF84" s="9">
        <v>8.0154570735187529E-4</v>
      </c>
      <c r="HG84" s="6">
        <v>6</v>
      </c>
      <c r="HH84" s="6"/>
      <c r="HI84" s="6"/>
      <c r="HJ84" s="6"/>
      <c r="HK84" s="15">
        <v>77</v>
      </c>
      <c r="HL84" s="9">
        <v>0.1163934426229508</v>
      </c>
      <c r="HM84" s="9">
        <v>5.4720055658627085E-3</v>
      </c>
      <c r="HN84" s="9">
        <v>1.1262534118738405</v>
      </c>
      <c r="HO84" s="9">
        <v>1.1317254174397033</v>
      </c>
      <c r="HP84" s="9">
        <v>7.6767959147790415E-4</v>
      </c>
      <c r="HQ84" s="6">
        <v>6</v>
      </c>
      <c r="HR84" s="6"/>
      <c r="HS84" s="6"/>
      <c r="HT84" s="6"/>
      <c r="HU84" s="15">
        <v>77</v>
      </c>
      <c r="HV84" s="9">
        <v>0.1163934426229508</v>
      </c>
      <c r="HW84" s="9">
        <v>5.0820129870129864E-3</v>
      </c>
      <c r="HX84" s="9">
        <v>1.1266434044526903</v>
      </c>
      <c r="HY84" s="9">
        <v>1.1317254174397033</v>
      </c>
      <c r="HZ84" s="9">
        <v>7.1296668228816942E-4</v>
      </c>
      <c r="IA84" s="6">
        <v>6</v>
      </c>
      <c r="IB84" s="6"/>
      <c r="IC84" s="6"/>
      <c r="ID84" s="6"/>
      <c r="IE84" s="15">
        <v>77</v>
      </c>
      <c r="IF84" s="9">
        <v>0.1163934426229508</v>
      </c>
      <c r="IG84" s="9">
        <v>4.6190241187384039E-3</v>
      </c>
      <c r="IH84" s="9">
        <v>1.1271063933209646</v>
      </c>
      <c r="II84" s="9">
        <v>1.1317254174397031</v>
      </c>
      <c r="IJ84" s="9">
        <v>6.4801296450082079E-4</v>
      </c>
      <c r="IK84" s="6">
        <v>6</v>
      </c>
      <c r="IL84" s="6"/>
      <c r="IM84" s="6"/>
      <c r="IN84" s="6"/>
      <c r="IO84" s="15">
        <v>77</v>
      </c>
      <c r="IP84" s="9">
        <v>0.1163934426229508</v>
      </c>
      <c r="IQ84" s="9">
        <v>4.2009647495361785E-3</v>
      </c>
      <c r="IR84" s="9">
        <v>1.1275244526901669</v>
      </c>
      <c r="IS84" s="9">
        <v>1.1317254174397031</v>
      </c>
      <c r="IT84" s="9">
        <v>5.8936250409836013E-4</v>
      </c>
      <c r="IU84" s="6">
        <v>6</v>
      </c>
      <c r="IV84" s="6"/>
      <c r="IW84" s="6"/>
      <c r="IX84" s="6"/>
      <c r="IY84" s="15">
        <v>77</v>
      </c>
      <c r="IZ84" s="9">
        <v>0.1163934426229508</v>
      </c>
      <c r="JA84" s="9">
        <v>4.9709907235621527E-3</v>
      </c>
      <c r="JB84" s="9">
        <v>1.1267544267161411</v>
      </c>
      <c r="JC84" s="9">
        <v>1.1317254174397033</v>
      </c>
      <c r="JD84" s="9">
        <v>6.9739112688621682E-4</v>
      </c>
      <c r="JE84" s="6">
        <v>6</v>
      </c>
      <c r="JF84" s="6"/>
      <c r="JG84" s="6"/>
      <c r="JH84" s="6"/>
      <c r="JI84" s="15">
        <v>77</v>
      </c>
      <c r="JJ84" s="9">
        <v>0.1163934426229508</v>
      </c>
      <c r="JK84" s="9">
        <v>3.8761595547309835E-3</v>
      </c>
      <c r="JL84" s="9">
        <v>1.1278492578849721</v>
      </c>
      <c r="JM84" s="9">
        <v>1.1317254174397031</v>
      </c>
      <c r="JN84" s="9">
        <v>5.4379487514463461E-4</v>
      </c>
      <c r="JO84" s="6">
        <v>6</v>
      </c>
      <c r="JP84" s="6"/>
      <c r="JQ84" s="6"/>
      <c r="JR84" s="6"/>
      <c r="JS84" s="15">
        <v>77</v>
      </c>
      <c r="JT84" s="9">
        <v>0.1163934426229508</v>
      </c>
      <c r="JU84" s="9">
        <v>4.8950519480519478E-3</v>
      </c>
      <c r="JV84" s="9">
        <v>1.1268303654916512</v>
      </c>
      <c r="JW84" s="9">
        <v>1.1317254174397031</v>
      </c>
      <c r="JX84" s="9">
        <v>6.8673751050017152E-4</v>
      </c>
      <c r="JY84" s="6">
        <v>6</v>
      </c>
      <c r="JZ84" s="6"/>
      <c r="KA84" s="6"/>
      <c r="KB84" s="6"/>
      <c r="KC84" s="15">
        <v>77</v>
      </c>
      <c r="KD84" s="9">
        <v>0.1163934426229508</v>
      </c>
      <c r="KE84" s="9">
        <v>4.9816289424860849E-3</v>
      </c>
      <c r="KF84" s="9">
        <v>1.1267437884972171</v>
      </c>
      <c r="KG84" s="9">
        <v>1.1317254174397031</v>
      </c>
      <c r="KH84" s="9">
        <v>6.98883585813621E-4</v>
      </c>
      <c r="KI84" s="6">
        <v>6</v>
      </c>
      <c r="KJ84" s="6"/>
      <c r="KK84" s="6"/>
      <c r="KL84" s="6"/>
      <c r="KM84" s="15">
        <v>77</v>
      </c>
      <c r="KN84" s="9">
        <v>0.1163934426229508</v>
      </c>
      <c r="KO84" s="9">
        <v>5.2504137291280147E-3</v>
      </c>
      <c r="KP84" s="9">
        <v>1.1264750037105751</v>
      </c>
      <c r="KQ84" s="9">
        <v>1.1317254174397031</v>
      </c>
      <c r="KR84" s="9">
        <v>7.3659198956452644E-4</v>
      </c>
      <c r="KS84" s="6">
        <v>6</v>
      </c>
      <c r="KT84" s="6"/>
      <c r="KU84" s="6"/>
      <c r="KV84" s="6"/>
      <c r="KW84" s="15">
        <v>77</v>
      </c>
      <c r="KX84" s="9">
        <v>0.1163934426229508</v>
      </c>
      <c r="KY84" s="9">
        <v>5.3419703153988864E-3</v>
      </c>
      <c r="KZ84" s="9">
        <v>1.1263834471243044</v>
      </c>
      <c r="LA84" s="9">
        <v>1.1317254174397033</v>
      </c>
      <c r="LB84" s="9">
        <v>7.4943666267378187E-4</v>
      </c>
      <c r="LC84" s="6">
        <v>6</v>
      </c>
    </row>
    <row r="85" spans="1:315">
      <c r="A85" s="6">
        <v>78</v>
      </c>
      <c r="B85">
        <v>0.16619322278521911</v>
      </c>
      <c r="C85">
        <f>1-Table4689[[#This Row],[qx (tau)]]</f>
        <v>0.83380677721478091</v>
      </c>
      <c r="D85" s="6"/>
      <c r="E85" s="6"/>
      <c r="F85" s="6"/>
      <c r="G85" s="6"/>
      <c r="H85" s="15">
        <f t="shared" si="15"/>
        <v>78</v>
      </c>
      <c r="I85" s="9">
        <f t="shared" si="17"/>
        <v>0.13306010928961748</v>
      </c>
      <c r="J85" s="9" cm="1">
        <f t="array" ref="J85">VLOOKUP($G$13,'qx Malaria'!$B$62:$I$91,(N85),FALSE)/(1-nigeria!I85*INDEX($E$6:$G$11,N85,2))</f>
        <v>5.4446681374093918E-3</v>
      </c>
      <c r="K85" s="9">
        <f t="shared" si="16"/>
        <v>1.1480378405294676</v>
      </c>
      <c r="L85" s="9">
        <f t="shared" si="13"/>
        <v>1.153482508666877</v>
      </c>
      <c r="M85" s="9">
        <f>(J85*Table4689[[#This Row],[qx (tau)]])/L85</f>
        <v>7.8446525019079119E-4</v>
      </c>
      <c r="N85" s="6">
        <f t="shared" si="14"/>
        <v>6</v>
      </c>
      <c r="P85" s="6"/>
      <c r="Q85" s="6"/>
      <c r="R85" s="6"/>
      <c r="S85" s="15">
        <v>78</v>
      </c>
      <c r="T85" s="9">
        <v>0.13306010928961748</v>
      </c>
      <c r="U85" s="9">
        <v>4.0574900724866057E-3</v>
      </c>
      <c r="V85" s="9">
        <v>1.1494250185943902</v>
      </c>
      <c r="W85" s="9">
        <v>1.1534825086668767</v>
      </c>
      <c r="X85" s="9">
        <v>5.8460128046928671E-4</v>
      </c>
      <c r="Y85" s="6">
        <v>6</v>
      </c>
      <c r="Z85" s="6"/>
      <c r="AA85" s="6"/>
      <c r="AB85" s="6"/>
      <c r="AC85" s="15">
        <v>78</v>
      </c>
      <c r="AD85" s="9">
        <v>0.13306010928961748</v>
      </c>
      <c r="AE85" s="9">
        <v>4.5285723290261586E-3</v>
      </c>
      <c r="AF85" s="9">
        <v>1.1489539363378507</v>
      </c>
      <c r="AG85" s="9">
        <v>1.153482508666877</v>
      </c>
      <c r="AH85" s="9">
        <v>6.524745926547702E-4</v>
      </c>
      <c r="AI85" s="6">
        <v>6</v>
      </c>
      <c r="AJ85" s="6"/>
      <c r="AK85" s="6"/>
      <c r="AL85" s="6"/>
      <c r="AM85" s="15">
        <v>78</v>
      </c>
      <c r="AN85" s="9">
        <v>0.13306010928961748</v>
      </c>
      <c r="AO85" s="9">
        <v>4.5532568547116299E-3</v>
      </c>
      <c r="AP85" s="9">
        <v>1.1489292518121652</v>
      </c>
      <c r="AQ85" s="9">
        <v>1.1534825086668767</v>
      </c>
      <c r="AR85" s="9">
        <v>6.560311276223741E-4</v>
      </c>
      <c r="AS85" s="6">
        <v>6</v>
      </c>
      <c r="AT85" s="6"/>
      <c r="AU85" s="6"/>
      <c r="AV85" s="6"/>
      <c r="AW85" s="15">
        <v>78</v>
      </c>
      <c r="AX85" s="9">
        <v>0.13306010928961748</v>
      </c>
      <c r="AY85" s="9">
        <v>4.6027412543334385E-3</v>
      </c>
      <c r="AZ85" s="9">
        <v>1.1488797674125435</v>
      </c>
      <c r="BA85" s="9">
        <v>1.153482508666877</v>
      </c>
      <c r="BB85" s="9">
        <v>6.6316081687985975E-4</v>
      </c>
      <c r="BC85" s="6">
        <v>6</v>
      </c>
      <c r="BD85" s="6"/>
      <c r="BE85" s="6"/>
      <c r="BF85" s="6"/>
      <c r="BG85" s="15">
        <v>78</v>
      </c>
      <c r="BH85" s="9">
        <v>0.13306010928961748</v>
      </c>
      <c r="BI85" s="9">
        <v>4.6278871730223766E-3</v>
      </c>
      <c r="BJ85" s="9">
        <v>1.1488546214938544</v>
      </c>
      <c r="BK85" s="9">
        <v>1.1534825086668767</v>
      </c>
      <c r="BL85" s="9">
        <v>6.6678382913657776E-4</v>
      </c>
      <c r="BM85" s="6">
        <v>6</v>
      </c>
      <c r="BN85" s="6"/>
      <c r="BO85" s="6"/>
      <c r="BP85" s="6"/>
      <c r="BQ85" s="15">
        <v>78</v>
      </c>
      <c r="BR85" s="9">
        <v>0.13306010928961748</v>
      </c>
      <c r="BS85" s="9">
        <v>4.6657213993066497E-3</v>
      </c>
      <c r="BT85" s="9">
        <v>1.1488167872675701</v>
      </c>
      <c r="BU85" s="9">
        <v>1.1534825086668767</v>
      </c>
      <c r="BV85" s="9">
        <v>6.7223496684393278E-4</v>
      </c>
      <c r="BW85" s="6">
        <v>6</v>
      </c>
      <c r="BX85" s="6"/>
      <c r="BY85" s="6"/>
      <c r="BZ85" s="6"/>
      <c r="CA85" s="15">
        <v>78</v>
      </c>
      <c r="CB85" s="9">
        <v>0.13306010928961748</v>
      </c>
      <c r="CC85" s="9">
        <v>4.6983649543019222E-3</v>
      </c>
      <c r="CD85" s="9">
        <v>1.148784143712575</v>
      </c>
      <c r="CE85" s="9">
        <v>1.153482508666877</v>
      </c>
      <c r="CF85" s="9">
        <v>6.7693823504875431E-4</v>
      </c>
      <c r="CG85" s="6">
        <v>6</v>
      </c>
      <c r="CH85" s="6"/>
      <c r="CI85" s="6"/>
      <c r="CJ85" s="6"/>
      <c r="CK85" s="15">
        <v>78</v>
      </c>
      <c r="CL85" s="9">
        <v>0.13306010928961748</v>
      </c>
      <c r="CM85" s="9">
        <v>4.7548855972266001E-3</v>
      </c>
      <c r="CN85" s="9">
        <v>1.1487276230696504</v>
      </c>
      <c r="CO85" s="9">
        <v>1.153482508666877</v>
      </c>
      <c r="CP85" s="9">
        <v>6.8508170296523022E-4</v>
      </c>
      <c r="CQ85" s="6">
        <v>6</v>
      </c>
      <c r="CR85" s="6"/>
      <c r="CS85" s="6"/>
      <c r="CT85" s="6"/>
      <c r="CU85" s="15">
        <v>78</v>
      </c>
      <c r="CV85" s="9">
        <v>0.13306010928961748</v>
      </c>
      <c r="CW85" s="9">
        <v>4.7856835802080047E-3</v>
      </c>
      <c r="CX85" s="9">
        <v>1.1486968250866689</v>
      </c>
      <c r="CY85" s="9">
        <v>1.153482508666877</v>
      </c>
      <c r="CZ85" s="9">
        <v>6.8951906201359541E-4</v>
      </c>
      <c r="DA85" s="6">
        <v>6</v>
      </c>
      <c r="DB85" s="6"/>
      <c r="DC85" s="6"/>
      <c r="DD85" s="6"/>
      <c r="DE85" s="15">
        <v>78</v>
      </c>
      <c r="DF85" s="9">
        <v>0.13306010928961748</v>
      </c>
      <c r="DG85" s="9">
        <v>4.8816533249290894E-3</v>
      </c>
      <c r="DH85" s="9">
        <v>1.1486008553419478</v>
      </c>
      <c r="DI85" s="9">
        <v>1.153482508666877</v>
      </c>
      <c r="DJ85" s="9">
        <v>7.0334633814932569E-4</v>
      </c>
      <c r="DK85" s="6">
        <v>6</v>
      </c>
      <c r="DL85" s="6"/>
      <c r="DM85" s="6"/>
      <c r="DN85" s="6"/>
      <c r="DO85" s="15">
        <v>78</v>
      </c>
      <c r="DP85" s="9">
        <v>0.13306010928961748</v>
      </c>
      <c r="DQ85" s="9">
        <v>4.2675392373148447E-3</v>
      </c>
      <c r="DR85" s="9">
        <v>1.1492149694295619</v>
      </c>
      <c r="DS85" s="9">
        <v>1.1534825086668767</v>
      </c>
      <c r="DT85" s="9">
        <v>6.1486506633847522E-4</v>
      </c>
      <c r="DU85" s="6">
        <v>6</v>
      </c>
      <c r="DV85" s="6"/>
      <c r="DW85" s="6"/>
      <c r="DX85" s="6"/>
      <c r="DY85" s="15">
        <v>78</v>
      </c>
      <c r="DZ85" s="9">
        <v>0.13306010928961748</v>
      </c>
      <c r="EA85" s="9">
        <v>5.1869801449732121E-3</v>
      </c>
      <c r="EB85" s="9">
        <v>1.1482955285219036</v>
      </c>
      <c r="EC85" s="9">
        <v>1.153482508666877</v>
      </c>
      <c r="ED85" s="9">
        <v>7.4733768422057326E-4</v>
      </c>
      <c r="EE85" s="6">
        <v>6</v>
      </c>
      <c r="EF85" s="6"/>
      <c r="EG85" s="6"/>
      <c r="EH85" s="6"/>
      <c r="EI85" s="15">
        <v>78</v>
      </c>
      <c r="EJ85" s="9">
        <v>0.13306010928961748</v>
      </c>
      <c r="EK85" s="9">
        <v>4.5870538922155694E-3</v>
      </c>
      <c r="EL85" s="9">
        <v>1.1488954547746613</v>
      </c>
      <c r="EM85" s="9">
        <v>1.1534825086668767</v>
      </c>
      <c r="EN85" s="9">
        <v>6.6090058904998096E-4</v>
      </c>
      <c r="EO85" s="6">
        <v>6</v>
      </c>
      <c r="EP85" s="6"/>
      <c r="EQ85" s="6"/>
      <c r="ER85" s="6"/>
      <c r="ES85" s="15">
        <v>78</v>
      </c>
      <c r="ET85" s="9">
        <v>0.13306010928961748</v>
      </c>
      <c r="EU85" s="9">
        <v>5.6013110620863537E-3</v>
      </c>
      <c r="EV85" s="9">
        <v>1.1478811976047905</v>
      </c>
      <c r="EW85" s="9">
        <v>1.1534825086668767</v>
      </c>
      <c r="EX85" s="9">
        <v>8.0703428984502405E-4</v>
      </c>
      <c r="EY85" s="6">
        <v>6</v>
      </c>
      <c r="EZ85" s="6"/>
      <c r="FA85" s="6"/>
      <c r="FB85" s="6"/>
      <c r="FC85" s="15">
        <v>78</v>
      </c>
      <c r="FD85" s="9">
        <v>0.13306010928961748</v>
      </c>
      <c r="FE85" s="9">
        <v>5.8494251497005992E-3</v>
      </c>
      <c r="FF85" s="9">
        <v>1.1476330835171762</v>
      </c>
      <c r="FG85" s="9">
        <v>1.1534825086668767</v>
      </c>
      <c r="FH85" s="9">
        <v>8.427824520661247E-4</v>
      </c>
      <c r="FI85" s="6">
        <v>6</v>
      </c>
      <c r="FJ85" s="6"/>
      <c r="FK85" s="6"/>
      <c r="FL85" s="6"/>
      <c r="FM85" s="15">
        <v>78</v>
      </c>
      <c r="FN85" s="9">
        <v>0.13306010928961748</v>
      </c>
      <c r="FO85" s="9">
        <v>6.1882029624960614E-3</v>
      </c>
      <c r="FP85" s="9">
        <v>1.1472943057043807</v>
      </c>
      <c r="FQ85" s="9">
        <v>1.1534825086668767</v>
      </c>
      <c r="FR85" s="9">
        <v>8.9159340159814372E-4</v>
      </c>
      <c r="FS85" s="6">
        <v>6</v>
      </c>
      <c r="FT85" s="6"/>
      <c r="FU85" s="6"/>
      <c r="FV85" s="6"/>
      <c r="FW85" s="15">
        <v>78</v>
      </c>
      <c r="FX85" s="9">
        <v>0.13306010928961748</v>
      </c>
      <c r="FY85" s="9">
        <v>5.5019962180901357E-3</v>
      </c>
      <c r="FZ85" s="9">
        <v>1.1479805124487867</v>
      </c>
      <c r="GA85" s="9">
        <v>1.153482508666877</v>
      </c>
      <c r="GB85" s="9">
        <v>7.9272505336321661E-4</v>
      </c>
      <c r="GC85" s="6">
        <v>6</v>
      </c>
      <c r="GD85" s="6"/>
      <c r="GE85" s="6"/>
      <c r="GF85" s="6"/>
      <c r="GG85" s="15">
        <v>78</v>
      </c>
      <c r="GH85" s="9">
        <v>0.13306010928961748</v>
      </c>
      <c r="GI85" s="9">
        <v>6.7808622754491022E-3</v>
      </c>
      <c r="GJ85" s="9">
        <v>1.1467016463914277</v>
      </c>
      <c r="GK85" s="9">
        <v>1.1534825086668767</v>
      </c>
      <c r="GL85" s="9">
        <v>9.7698347946518918E-4</v>
      </c>
      <c r="GM85" s="6">
        <v>6</v>
      </c>
      <c r="GN85" s="6"/>
      <c r="GO85" s="6"/>
      <c r="GP85" s="6"/>
      <c r="GQ85" s="15">
        <v>78</v>
      </c>
      <c r="GR85" s="9">
        <v>0.13306010928961748</v>
      </c>
      <c r="GS85" s="9">
        <v>5.9683491963441531E-3</v>
      </c>
      <c r="GT85" s="9">
        <v>1.1475141594705327</v>
      </c>
      <c r="GU85" s="9">
        <v>1.153482508666877</v>
      </c>
      <c r="GV85" s="9">
        <v>8.599169733352805E-4</v>
      </c>
      <c r="GW85" s="6">
        <v>6</v>
      </c>
      <c r="GX85" s="6"/>
      <c r="GY85" s="6"/>
      <c r="GZ85" s="6"/>
      <c r="HA85" s="15">
        <v>78</v>
      </c>
      <c r="HB85" s="9">
        <v>0.13306010928961748</v>
      </c>
      <c r="HC85" s="9">
        <v>5.8232410967538608E-3</v>
      </c>
      <c r="HD85" s="9">
        <v>1.1476592675701229</v>
      </c>
      <c r="HE85" s="9">
        <v>1.1534825086668767</v>
      </c>
      <c r="HF85" s="9">
        <v>8.3900986590890018E-4</v>
      </c>
      <c r="HG85" s="6">
        <v>6</v>
      </c>
      <c r="HH85" s="6"/>
      <c r="HI85" s="6"/>
      <c r="HJ85" s="6"/>
      <c r="HK85" s="15">
        <v>78</v>
      </c>
      <c r="HL85" s="9">
        <v>0.13306010928961748</v>
      </c>
      <c r="HM85" s="9">
        <v>5.5772032776552167E-3</v>
      </c>
      <c r="HN85" s="9">
        <v>1.1479053053892216</v>
      </c>
      <c r="HO85" s="9">
        <v>1.153482508666877</v>
      </c>
      <c r="HP85" s="9">
        <v>8.0356085148881287E-4</v>
      </c>
      <c r="HQ85" s="6">
        <v>6</v>
      </c>
      <c r="HR85" s="6"/>
      <c r="HS85" s="6"/>
      <c r="HT85" s="6"/>
      <c r="HU85" s="15">
        <v>78</v>
      </c>
      <c r="HV85" s="9">
        <v>0.13306010928961748</v>
      </c>
      <c r="HW85" s="9">
        <v>5.1797132051686103E-3</v>
      </c>
      <c r="HX85" s="9">
        <v>1.1483027954617082</v>
      </c>
      <c r="HY85" s="9">
        <v>1.1534825086668767</v>
      </c>
      <c r="HZ85" s="9">
        <v>7.4629066691702642E-4</v>
      </c>
      <c r="IA85" s="6">
        <v>6</v>
      </c>
      <c r="IB85" s="6"/>
      <c r="IC85" s="6"/>
      <c r="ID85" s="6"/>
      <c r="IE85" s="15">
        <v>78</v>
      </c>
      <c r="IF85" s="9">
        <v>0.13306010928961748</v>
      </c>
      <c r="IG85" s="9">
        <v>4.7078235108729905E-3</v>
      </c>
      <c r="IH85" s="9">
        <v>1.1487746851560039</v>
      </c>
      <c r="II85" s="9">
        <v>1.153482508666877</v>
      </c>
      <c r="IJ85" s="9">
        <v>6.783010194755932E-4</v>
      </c>
      <c r="IK85" s="6">
        <v>6</v>
      </c>
      <c r="IL85" s="6"/>
      <c r="IM85" s="6"/>
      <c r="IN85" s="6"/>
      <c r="IO85" s="15">
        <v>78</v>
      </c>
      <c r="IP85" s="9">
        <v>0.13306010928961748</v>
      </c>
      <c r="IQ85" s="9">
        <v>4.2817270721714467E-3</v>
      </c>
      <c r="IR85" s="9">
        <v>1.1492007815947054</v>
      </c>
      <c r="IS85" s="9">
        <v>1.1534825086668767</v>
      </c>
      <c r="IT85" s="9">
        <v>6.1690924297873339E-4</v>
      </c>
      <c r="IU85" s="6">
        <v>6</v>
      </c>
      <c r="IV85" s="6"/>
      <c r="IW85" s="6"/>
      <c r="IX85" s="6"/>
      <c r="IY85" s="15">
        <v>78</v>
      </c>
      <c r="IZ85" s="9">
        <v>0.13306010928961748</v>
      </c>
      <c r="JA85" s="9">
        <v>5.0665565710683903E-3</v>
      </c>
      <c r="JB85" s="9">
        <v>1.1484159520958084</v>
      </c>
      <c r="JC85" s="9">
        <v>1.1534825086668767</v>
      </c>
      <c r="JD85" s="9">
        <v>7.2998711176179662E-4</v>
      </c>
      <c r="JE85" s="6">
        <v>6</v>
      </c>
      <c r="JF85" s="6"/>
      <c r="JG85" s="6"/>
      <c r="JH85" s="6"/>
      <c r="JI85" s="15">
        <v>78</v>
      </c>
      <c r="JJ85" s="9">
        <v>0.13306010928961748</v>
      </c>
      <c r="JK85" s="9">
        <v>3.9506775921840532E-3</v>
      </c>
      <c r="JL85" s="9">
        <v>1.1495318310746927</v>
      </c>
      <c r="JM85" s="9">
        <v>1.1534825086668767</v>
      </c>
      <c r="JN85" s="9">
        <v>5.6921178803937553E-4</v>
      </c>
      <c r="JO85" s="6">
        <v>6</v>
      </c>
      <c r="JP85" s="6"/>
      <c r="JQ85" s="6"/>
      <c r="JR85" s="6"/>
      <c r="JS85" s="15">
        <v>78</v>
      </c>
      <c r="JT85" s="9">
        <v>0.13306010928961748</v>
      </c>
      <c r="JU85" s="9">
        <v>4.989157894736842E-3</v>
      </c>
      <c r="JV85" s="9">
        <v>1.14849335077214</v>
      </c>
      <c r="JW85" s="9">
        <v>1.1534825086668767</v>
      </c>
      <c r="JX85" s="9">
        <v>7.188355465129082E-4</v>
      </c>
      <c r="JY85" s="6">
        <v>6</v>
      </c>
      <c r="JZ85" s="6"/>
      <c r="KA85" s="6"/>
      <c r="KB85" s="6"/>
      <c r="KC85" s="15">
        <v>78</v>
      </c>
      <c r="KD85" s="9">
        <v>0.13306010928961748</v>
      </c>
      <c r="KE85" s="9">
        <v>5.0773993066498581E-3</v>
      </c>
      <c r="KF85" s="9">
        <v>1.148405109360227</v>
      </c>
      <c r="KG85" s="9">
        <v>1.153482508666877</v>
      </c>
      <c r="KH85" s="9">
        <v>7.3154932805597741E-4</v>
      </c>
      <c r="KI85" s="6">
        <v>6</v>
      </c>
      <c r="KJ85" s="6"/>
      <c r="KK85" s="6"/>
      <c r="KL85" s="6"/>
      <c r="KM85" s="15">
        <v>78</v>
      </c>
      <c r="KN85" s="9">
        <v>0.13306010928961748</v>
      </c>
      <c r="KO85" s="9">
        <v>5.3513514024582419E-3</v>
      </c>
      <c r="KP85" s="9">
        <v>1.1481311572644186</v>
      </c>
      <c r="KQ85" s="9">
        <v>1.153482508666877</v>
      </c>
      <c r="KR85" s="9">
        <v>7.7102021846746696E-4</v>
      </c>
      <c r="KS85" s="6">
        <v>6</v>
      </c>
      <c r="KT85" s="6"/>
      <c r="KU85" s="6"/>
      <c r="KV85" s="6"/>
      <c r="KW85" s="15">
        <v>78</v>
      </c>
      <c r="KX85" s="9">
        <v>0.13306010928961748</v>
      </c>
      <c r="KY85" s="9">
        <v>5.4446681374093918E-3</v>
      </c>
      <c r="KZ85" s="9">
        <v>1.1480378405294676</v>
      </c>
      <c r="LA85" s="9">
        <v>1.153482508666877</v>
      </c>
      <c r="LB85" s="9">
        <v>7.8446525019079119E-4</v>
      </c>
      <c r="LC85" s="6">
        <v>6</v>
      </c>
    </row>
    <row r="86" spans="1:315">
      <c r="A86" s="6">
        <v>79</v>
      </c>
      <c r="B86">
        <v>0.1731595132425468</v>
      </c>
      <c r="C86">
        <f>1-Table4689[[#This Row],[qx (tau)]]</f>
        <v>0.82684048675745325</v>
      </c>
      <c r="D86" s="6"/>
      <c r="E86" s="6"/>
      <c r="F86" s="6"/>
      <c r="G86" s="6"/>
      <c r="H86" s="15">
        <f t="shared" si="15"/>
        <v>79</v>
      </c>
      <c r="I86" s="9">
        <f t="shared" si="17"/>
        <v>0.14972677595628414</v>
      </c>
      <c r="J86" s="9" cm="1">
        <f t="array" ref="J86">VLOOKUP($G$13,'qx Malaria'!$B$62:$I$91,(N86),FALSE)/(1-nigeria!I86*INDEX($E$6:$G$11,N86,2))</f>
        <v>5.5513920308483287E-3</v>
      </c>
      <c r="K86" s="9">
        <f t="shared" si="16"/>
        <v>1.1705411529562983</v>
      </c>
      <c r="L86" s="9">
        <f t="shared" si="13"/>
        <v>1.1760925449871467</v>
      </c>
      <c r="M86" s="9">
        <f>(J86*Table4689[[#This Row],[qx (tau)]])/L86</f>
        <v>8.1734753440746929E-4</v>
      </c>
      <c r="N86" s="6">
        <f t="shared" si="14"/>
        <v>6</v>
      </c>
      <c r="P86" s="6"/>
      <c r="Q86" s="6"/>
      <c r="R86" s="6"/>
      <c r="S86" s="15">
        <v>79</v>
      </c>
      <c r="T86" s="9">
        <v>0.14972677595628414</v>
      </c>
      <c r="U86" s="9">
        <v>4.1370231362467865E-3</v>
      </c>
      <c r="V86" s="9">
        <v>1.1719555218508997</v>
      </c>
      <c r="W86" s="9">
        <v>1.1760925449871464</v>
      </c>
      <c r="X86" s="9">
        <v>6.0910590378198261E-4</v>
      </c>
      <c r="Y86" s="6">
        <v>6</v>
      </c>
      <c r="Z86" s="6"/>
      <c r="AA86" s="6"/>
      <c r="AB86" s="6"/>
      <c r="AC86" s="15">
        <v>79</v>
      </c>
      <c r="AD86" s="9">
        <v>0.14972677595628414</v>
      </c>
      <c r="AE86" s="9">
        <v>4.6173393316195372E-3</v>
      </c>
      <c r="AF86" s="9">
        <v>1.1714752056555271</v>
      </c>
      <c r="AG86" s="9">
        <v>1.1760925449871467</v>
      </c>
      <c r="AH86" s="9">
        <v>6.7982424899023868E-4</v>
      </c>
      <c r="AI86" s="6">
        <v>6</v>
      </c>
      <c r="AJ86" s="6"/>
      <c r="AK86" s="6"/>
      <c r="AL86" s="6"/>
      <c r="AM86" s="15">
        <v>79</v>
      </c>
      <c r="AN86" s="9">
        <v>0.14972677595628414</v>
      </c>
      <c r="AO86" s="9">
        <v>4.6425077120822627E-3</v>
      </c>
      <c r="AP86" s="9">
        <v>1.1714500372750642</v>
      </c>
      <c r="AQ86" s="9">
        <v>1.1760925449871464</v>
      </c>
      <c r="AR86" s="9">
        <v>6.8352986257362938E-4</v>
      </c>
      <c r="AS86" s="6">
        <v>6</v>
      </c>
      <c r="AT86" s="6"/>
      <c r="AU86" s="6"/>
      <c r="AV86" s="6"/>
      <c r="AW86" s="15">
        <v>79</v>
      </c>
      <c r="AX86" s="9">
        <v>0.14972677595628414</v>
      </c>
      <c r="AY86" s="9">
        <v>4.6929620822622102E-3</v>
      </c>
      <c r="AZ86" s="9">
        <v>1.1713995829048842</v>
      </c>
      <c r="BA86" s="9">
        <v>1.1760925449871464</v>
      </c>
      <c r="BB86" s="9">
        <v>6.9095840569173453E-4</v>
      </c>
      <c r="BC86" s="6">
        <v>6</v>
      </c>
      <c r="BD86" s="6"/>
      <c r="BE86" s="6"/>
      <c r="BF86" s="6"/>
      <c r="BG86" s="15">
        <v>79</v>
      </c>
      <c r="BH86" s="9">
        <v>0.14972677595628414</v>
      </c>
      <c r="BI86" s="9">
        <v>4.7186008997429311E-3</v>
      </c>
      <c r="BJ86" s="9">
        <v>1.1713739440874036</v>
      </c>
      <c r="BK86" s="9">
        <v>1.1760925449871464</v>
      </c>
      <c r="BL86" s="9">
        <v>6.9473328308042217E-4</v>
      </c>
      <c r="BM86" s="6">
        <v>6</v>
      </c>
      <c r="BN86" s="6"/>
      <c r="BO86" s="6"/>
      <c r="BP86" s="6"/>
      <c r="BQ86" s="15">
        <v>79</v>
      </c>
      <c r="BR86" s="9">
        <v>0.14972677595628414</v>
      </c>
      <c r="BS86" s="9">
        <v>4.7571767352185086E-3</v>
      </c>
      <c r="BT86" s="9">
        <v>1.1713353682519281</v>
      </c>
      <c r="BU86" s="9">
        <v>1.1760925449871467</v>
      </c>
      <c r="BV86" s="9">
        <v>7.0041291511477733E-4</v>
      </c>
      <c r="BW86" s="6">
        <v>6</v>
      </c>
      <c r="BX86" s="6"/>
      <c r="BY86" s="6"/>
      <c r="BZ86" s="6"/>
      <c r="CA86" s="15">
        <v>79</v>
      </c>
      <c r="CB86" s="9">
        <v>0.14972677595628414</v>
      </c>
      <c r="CC86" s="9">
        <v>4.7904601542416454E-3</v>
      </c>
      <c r="CD86" s="9">
        <v>1.1713020848329048</v>
      </c>
      <c r="CE86" s="9">
        <v>1.1760925449871464</v>
      </c>
      <c r="CF86" s="9">
        <v>7.053133293395417E-4</v>
      </c>
      <c r="CG86" s="6">
        <v>6</v>
      </c>
      <c r="CH86" s="6"/>
      <c r="CI86" s="6"/>
      <c r="CJ86" s="6"/>
      <c r="CK86" s="15">
        <v>79</v>
      </c>
      <c r="CL86" s="9">
        <v>0.14972677595628414</v>
      </c>
      <c r="CM86" s="9">
        <v>4.8480886889460161E-3</v>
      </c>
      <c r="CN86" s="9">
        <v>1.1712444562982005</v>
      </c>
      <c r="CO86" s="9">
        <v>1.1760925449871464</v>
      </c>
      <c r="CP86" s="9">
        <v>7.1379814548842662E-4</v>
      </c>
      <c r="CQ86" s="6">
        <v>6</v>
      </c>
      <c r="CR86" s="6"/>
      <c r="CS86" s="6"/>
      <c r="CT86" s="6"/>
      <c r="CU86" s="15">
        <v>79</v>
      </c>
      <c r="CV86" s="9">
        <v>0.14972677595628414</v>
      </c>
      <c r="CW86" s="9">
        <v>4.8794903598971722E-3</v>
      </c>
      <c r="CX86" s="9">
        <v>1.1712130546272492</v>
      </c>
      <c r="CY86" s="9">
        <v>1.1760925449871464</v>
      </c>
      <c r="CZ86" s="9">
        <v>7.1842150449200244E-4</v>
      </c>
      <c r="DA86" s="6">
        <v>6</v>
      </c>
      <c r="DB86" s="6"/>
      <c r="DC86" s="6"/>
      <c r="DD86" s="6"/>
      <c r="DE86" s="15">
        <v>79</v>
      </c>
      <c r="DF86" s="9">
        <v>0.14972677595628414</v>
      </c>
      <c r="DG86" s="9">
        <v>4.9773412596401025E-3</v>
      </c>
      <c r="DH86" s="9">
        <v>1.1711152037275065</v>
      </c>
      <c r="DI86" s="9">
        <v>1.1760925449871467</v>
      </c>
      <c r="DJ86" s="9">
        <v>7.3282837599378226E-4</v>
      </c>
      <c r="DK86" s="6">
        <v>6</v>
      </c>
      <c r="DL86" s="6"/>
      <c r="DM86" s="6"/>
      <c r="DN86" s="6"/>
      <c r="DO86" s="15">
        <v>79</v>
      </c>
      <c r="DP86" s="9">
        <v>0.14972677595628414</v>
      </c>
      <c r="DQ86" s="9">
        <v>4.3511895886889458E-3</v>
      </c>
      <c r="DR86" s="9">
        <v>1.1717413553984577</v>
      </c>
      <c r="DS86" s="9">
        <v>1.1760925449871467</v>
      </c>
      <c r="DT86" s="9">
        <v>6.4063825114345034E-4</v>
      </c>
      <c r="DU86" s="6">
        <v>6</v>
      </c>
      <c r="DV86" s="6"/>
      <c r="DW86" s="6"/>
      <c r="DX86" s="6"/>
      <c r="DY86" s="15">
        <v>79</v>
      </c>
      <c r="DZ86" s="9">
        <v>0.14972677595628414</v>
      </c>
      <c r="EA86" s="9">
        <v>5.2886529562982008E-3</v>
      </c>
      <c r="EB86" s="9">
        <v>1.1708038920308483</v>
      </c>
      <c r="EC86" s="9">
        <v>1.1760925449871464</v>
      </c>
      <c r="ED86" s="9">
        <v>7.7866369914908462E-4</v>
      </c>
      <c r="EE86" s="6">
        <v>6</v>
      </c>
      <c r="EF86" s="6"/>
      <c r="EG86" s="6"/>
      <c r="EH86" s="6"/>
      <c r="EI86" s="15">
        <v>79</v>
      </c>
      <c r="EJ86" s="9">
        <v>0.14972677595628414</v>
      </c>
      <c r="EK86" s="9">
        <v>4.6769672236503862E-3</v>
      </c>
      <c r="EL86" s="9">
        <v>1.171415577763496</v>
      </c>
      <c r="EM86" s="9">
        <v>1.1760925449871464</v>
      </c>
      <c r="EN86" s="9">
        <v>6.88603436311636E-4</v>
      </c>
      <c r="EO86" s="6">
        <v>6</v>
      </c>
      <c r="EP86" s="6"/>
      <c r="EQ86" s="6"/>
      <c r="ER86" s="6"/>
      <c r="ES86" s="15">
        <v>79</v>
      </c>
      <c r="ET86" s="9">
        <v>0.14972677595628414</v>
      </c>
      <c r="EU86" s="9">
        <v>5.7111053984575839E-3</v>
      </c>
      <c r="EV86" s="9">
        <v>1.1703814395886889</v>
      </c>
      <c r="EW86" s="9">
        <v>1.1760925449871464</v>
      </c>
      <c r="EX86" s="9">
        <v>8.4086259630580741E-4</v>
      </c>
      <c r="EY86" s="6">
        <v>6</v>
      </c>
      <c r="EZ86" s="6"/>
      <c r="FA86" s="6"/>
      <c r="FB86" s="6"/>
      <c r="FC86" s="15">
        <v>79</v>
      </c>
      <c r="FD86" s="9">
        <v>0.14972677595628414</v>
      </c>
      <c r="FE86" s="9">
        <v>5.9640829048843193E-3</v>
      </c>
      <c r="FF86" s="9">
        <v>1.1701284620822623</v>
      </c>
      <c r="FG86" s="9">
        <v>1.1760925449871467</v>
      </c>
      <c r="FH86" s="9">
        <v>8.7810920760427911E-4</v>
      </c>
      <c r="FI86" s="6">
        <v>6</v>
      </c>
      <c r="FJ86" s="6"/>
      <c r="FK86" s="6"/>
      <c r="FL86" s="6"/>
      <c r="FM86" s="15">
        <v>79</v>
      </c>
      <c r="FN86" s="9">
        <v>0.14972677595628414</v>
      </c>
      <c r="FO86" s="9">
        <v>6.3095012853470441E-3</v>
      </c>
      <c r="FP86" s="9">
        <v>1.1697830437017995</v>
      </c>
      <c r="FQ86" s="9">
        <v>1.1760925449871467</v>
      </c>
      <c r="FR86" s="9">
        <v>9.28966156643615E-4</v>
      </c>
      <c r="FS86" s="6">
        <v>6</v>
      </c>
      <c r="FT86" s="6"/>
      <c r="FU86" s="6"/>
      <c r="FV86" s="6"/>
      <c r="FW86" s="15">
        <v>79</v>
      </c>
      <c r="FX86" s="9">
        <v>0.14972677595628414</v>
      </c>
      <c r="FY86" s="9">
        <v>5.6098438303341901E-3</v>
      </c>
      <c r="FZ86" s="9">
        <v>1.1704827011568124</v>
      </c>
      <c r="GA86" s="9">
        <v>1.1760925449871467</v>
      </c>
      <c r="GB86" s="9">
        <v>8.2595356221562381E-4</v>
      </c>
      <c r="GC86" s="6">
        <v>6</v>
      </c>
      <c r="GD86" s="6"/>
      <c r="GE86" s="6"/>
      <c r="GF86" s="6"/>
      <c r="GG86" s="15">
        <v>79</v>
      </c>
      <c r="GH86" s="9">
        <v>0.14972677595628414</v>
      </c>
      <c r="GI86" s="9">
        <v>6.9137776349614396E-3</v>
      </c>
      <c r="GJ86" s="9">
        <v>1.1691787673521852</v>
      </c>
      <c r="GK86" s="9">
        <v>1.1760925449871467</v>
      </c>
      <c r="GL86" s="9">
        <v>1.0179355145476356E-3</v>
      </c>
      <c r="GM86" s="6">
        <v>6</v>
      </c>
      <c r="GN86" s="6"/>
      <c r="GO86" s="6"/>
      <c r="GP86" s="6"/>
      <c r="GQ86" s="15">
        <v>79</v>
      </c>
      <c r="GR86" s="9">
        <v>0.14972677595628414</v>
      </c>
      <c r="GS86" s="9">
        <v>6.0853380462724928E-3</v>
      </c>
      <c r="GT86" s="9">
        <v>1.170007206940874</v>
      </c>
      <c r="GU86" s="9">
        <v>1.1760925449871464</v>
      </c>
      <c r="GV86" s="9">
        <v>8.959619534195856E-4</v>
      </c>
      <c r="GW86" s="6">
        <v>6</v>
      </c>
      <c r="GX86" s="6"/>
      <c r="GY86" s="6"/>
      <c r="GZ86" s="6"/>
      <c r="HA86" s="15">
        <v>79</v>
      </c>
      <c r="HB86" s="9">
        <v>0.14972677595628414</v>
      </c>
      <c r="HC86" s="9">
        <v>5.9373856041131101E-3</v>
      </c>
      <c r="HD86" s="9">
        <v>1.1701551593830335</v>
      </c>
      <c r="HE86" s="9">
        <v>1.1760925449871467</v>
      </c>
      <c r="HF86" s="9">
        <v>8.7417848665367307E-4</v>
      </c>
      <c r="HG86" s="6">
        <v>6</v>
      </c>
      <c r="HH86" s="6"/>
      <c r="HI86" s="6"/>
      <c r="HJ86" s="6"/>
      <c r="HK86" s="15">
        <v>79</v>
      </c>
      <c r="HL86" s="9">
        <v>0.14972677595628414</v>
      </c>
      <c r="HM86" s="9">
        <v>5.6865250642673523E-3</v>
      </c>
      <c r="HN86" s="9">
        <v>1.1704060199228792</v>
      </c>
      <c r="HO86" s="9">
        <v>1.1760925449871464</v>
      </c>
      <c r="HP86" s="9">
        <v>8.3724356247903806E-4</v>
      </c>
      <c r="HQ86" s="6">
        <v>6</v>
      </c>
      <c r="HR86" s="6"/>
      <c r="HS86" s="6"/>
      <c r="HT86" s="6"/>
      <c r="HU86" s="15">
        <v>79</v>
      </c>
      <c r="HV86" s="9">
        <v>0.14972677595628414</v>
      </c>
      <c r="HW86" s="9">
        <v>5.2812435732647808E-3</v>
      </c>
      <c r="HX86" s="9">
        <v>1.1708113014138817</v>
      </c>
      <c r="HY86" s="9">
        <v>1.1760925449871464</v>
      </c>
      <c r="HZ86" s="9">
        <v>7.7757279421565638E-4</v>
      </c>
      <c r="IA86" s="6">
        <v>6</v>
      </c>
      <c r="IB86" s="6"/>
      <c r="IC86" s="6"/>
      <c r="ID86" s="6"/>
      <c r="IE86" s="15">
        <v>79</v>
      </c>
      <c r="IF86" s="9">
        <v>0.14972677595628414</v>
      </c>
      <c r="IG86" s="9">
        <v>4.8001041131105395E-3</v>
      </c>
      <c r="IH86" s="9">
        <v>1.1712924408740359</v>
      </c>
      <c r="II86" s="9">
        <v>1.1760925449871464</v>
      </c>
      <c r="IJ86" s="9">
        <v>7.0673323734813059E-4</v>
      </c>
      <c r="IK86" s="6">
        <v>6</v>
      </c>
      <c r="IL86" s="6"/>
      <c r="IM86" s="6"/>
      <c r="IN86" s="6"/>
      <c r="IO86" s="15">
        <v>79</v>
      </c>
      <c r="IP86" s="9">
        <v>0.14972677595628414</v>
      </c>
      <c r="IQ86" s="9">
        <v>4.3656555269922879E-3</v>
      </c>
      <c r="IR86" s="9">
        <v>1.1717268894601542</v>
      </c>
      <c r="IS86" s="9">
        <v>1.1760925449871464</v>
      </c>
      <c r="IT86" s="9">
        <v>6.4276811315633375E-4</v>
      </c>
      <c r="IU86" s="6">
        <v>6</v>
      </c>
      <c r="IV86" s="6"/>
      <c r="IW86" s="6"/>
      <c r="IX86" s="6"/>
      <c r="IY86" s="15">
        <v>79</v>
      </c>
      <c r="IZ86" s="9">
        <v>0.14972677595628414</v>
      </c>
      <c r="JA86" s="9">
        <v>5.1658688946015427E-3</v>
      </c>
      <c r="JB86" s="9">
        <v>1.170926676092545</v>
      </c>
      <c r="JC86" s="9">
        <v>1.1760925449871464</v>
      </c>
      <c r="JD86" s="9">
        <v>7.6058584596656268E-4</v>
      </c>
      <c r="JE86" s="6">
        <v>6</v>
      </c>
      <c r="JF86" s="6"/>
      <c r="JG86" s="6"/>
      <c r="JH86" s="6"/>
      <c r="JI86" s="15">
        <v>79</v>
      </c>
      <c r="JJ86" s="9">
        <v>0.14972677595628414</v>
      </c>
      <c r="JK86" s="9">
        <v>4.0281169665809767E-3</v>
      </c>
      <c r="JL86" s="9">
        <v>1.1720644280205654</v>
      </c>
      <c r="JM86" s="9">
        <v>1.1760925449871464</v>
      </c>
      <c r="JN86" s="9">
        <v>5.9307133285572283E-4</v>
      </c>
      <c r="JO86" s="6">
        <v>6</v>
      </c>
      <c r="JP86" s="6"/>
      <c r="JQ86" s="6"/>
      <c r="JR86" s="6"/>
      <c r="JS86" s="15">
        <v>79</v>
      </c>
      <c r="JT86" s="9">
        <v>0.14972677595628414</v>
      </c>
      <c r="JU86" s="9">
        <v>5.0869530848329046E-3</v>
      </c>
      <c r="JV86" s="9">
        <v>1.1710055919023137</v>
      </c>
      <c r="JW86" s="9">
        <v>1.1760925449871467</v>
      </c>
      <c r="JX86" s="9">
        <v>7.4896684262798757E-4</v>
      </c>
      <c r="JY86" s="6">
        <v>6</v>
      </c>
      <c r="JZ86" s="6"/>
      <c r="KA86" s="6"/>
      <c r="KB86" s="6"/>
      <c r="KC86" s="15">
        <v>79</v>
      </c>
      <c r="KD86" s="9">
        <v>0.14972677595628414</v>
      </c>
      <c r="KE86" s="9">
        <v>5.1769241645244213E-3</v>
      </c>
      <c r="KF86" s="9">
        <v>1.1709156208226221</v>
      </c>
      <c r="KG86" s="9">
        <v>1.1760925449871467</v>
      </c>
      <c r="KH86" s="9">
        <v>7.6221354539104242E-4</v>
      </c>
      <c r="KI86" s="6">
        <v>6</v>
      </c>
      <c r="KJ86" s="6"/>
      <c r="KK86" s="6"/>
      <c r="KL86" s="6"/>
      <c r="KM86" s="15">
        <v>79</v>
      </c>
      <c r="KN86" s="9">
        <v>0.14972677595628414</v>
      </c>
      <c r="KO86" s="9">
        <v>5.4562461439588688E-3</v>
      </c>
      <c r="KP86" s="9">
        <v>1.1706362988431875</v>
      </c>
      <c r="KQ86" s="9">
        <v>1.1760925449871464</v>
      </c>
      <c r="KR86" s="9">
        <v>8.033389297861475E-4</v>
      </c>
      <c r="KS86" s="6">
        <v>6</v>
      </c>
      <c r="KT86" s="6"/>
      <c r="KU86" s="6"/>
      <c r="KV86" s="6"/>
      <c r="KW86" s="15">
        <v>79</v>
      </c>
      <c r="KX86" s="9">
        <v>0.14972677595628414</v>
      </c>
      <c r="KY86" s="9">
        <v>5.5513920308483287E-3</v>
      </c>
      <c r="KZ86" s="9">
        <v>1.1705411529562983</v>
      </c>
      <c r="LA86" s="9">
        <v>1.1760925449871467</v>
      </c>
      <c r="LB86" s="9">
        <v>8.1734753440746929E-4</v>
      </c>
      <c r="LC86" s="6">
        <v>6</v>
      </c>
    </row>
    <row r="87" spans="1:315">
      <c r="A87" s="6">
        <v>80</v>
      </c>
      <c r="B87">
        <v>0.17786998617604083</v>
      </c>
      <c r="C87">
        <f>1-Table4689[[#This Row],[qx (tau)]]</f>
        <v>0.82213001382395912</v>
      </c>
      <c r="D87" s="6"/>
      <c r="E87" s="6"/>
      <c r="F87" s="6"/>
      <c r="G87" s="6"/>
      <c r="H87" s="15">
        <f t="shared" si="15"/>
        <v>80</v>
      </c>
      <c r="I87" s="9">
        <f t="shared" si="17"/>
        <v>0.1663934426229508</v>
      </c>
      <c r="J87" s="9" cm="1">
        <f t="array" ref="J87">VLOOKUP($G$13,'qx Malaria'!$B$62:$I$91,(N87),FALSE)/(1-nigeria!I87*INDEX($E$6:$G$11,N87,2))</f>
        <v>5.662383480825958E-3</v>
      </c>
      <c r="K87" s="9">
        <f t="shared" si="16"/>
        <v>1.193944302851524</v>
      </c>
      <c r="L87" s="9">
        <f t="shared" si="13"/>
        <v>1.19960668633235</v>
      </c>
      <c r="M87" s="9">
        <f>(J87*Table4689[[#This Row],[qx (tau)]])/L87</f>
        <v>8.3958190874814786E-4</v>
      </c>
      <c r="N87" s="6">
        <f t="shared" si="14"/>
        <v>6</v>
      </c>
      <c r="P87" s="6"/>
      <c r="Q87" s="6"/>
      <c r="R87" s="6"/>
      <c r="S87" s="15">
        <v>80</v>
      </c>
      <c r="T87" s="9">
        <v>0.1663934426229508</v>
      </c>
      <c r="U87" s="9">
        <v>4.2197364798426742E-3</v>
      </c>
      <c r="V87" s="9">
        <v>1.1953869498525072</v>
      </c>
      <c r="W87" s="9">
        <v>1.1996066863323498</v>
      </c>
      <c r="X87" s="9">
        <v>6.2567546337284131E-4</v>
      </c>
      <c r="Y87" s="6">
        <v>6</v>
      </c>
      <c r="Z87" s="6"/>
      <c r="AA87" s="6"/>
      <c r="AB87" s="6"/>
      <c r="AC87" s="15">
        <v>80</v>
      </c>
      <c r="AD87" s="9">
        <v>0.1663934426229508</v>
      </c>
      <c r="AE87" s="9">
        <v>4.7096558505408054E-3</v>
      </c>
      <c r="AF87" s="9">
        <v>1.1948970304818092</v>
      </c>
      <c r="AG87" s="9">
        <v>1.19960668633235</v>
      </c>
      <c r="AH87" s="9">
        <v>6.983175657271362E-4</v>
      </c>
      <c r="AI87" s="6">
        <v>6</v>
      </c>
      <c r="AJ87" s="6"/>
      <c r="AK87" s="6"/>
      <c r="AL87" s="6"/>
      <c r="AM87" s="15">
        <v>80</v>
      </c>
      <c r="AN87" s="9">
        <v>0.1663934426229508</v>
      </c>
      <c r="AO87" s="9">
        <v>4.7353274336283183E-3</v>
      </c>
      <c r="AP87" s="9">
        <v>1.1948713588987216</v>
      </c>
      <c r="AQ87" s="9">
        <v>1.19960668633235</v>
      </c>
      <c r="AR87" s="9">
        <v>7.0212398343130354E-4</v>
      </c>
      <c r="AS87" s="6">
        <v>6</v>
      </c>
      <c r="AT87" s="6"/>
      <c r="AU87" s="6"/>
      <c r="AV87" s="6"/>
      <c r="AW87" s="15">
        <v>80</v>
      </c>
      <c r="AX87" s="9">
        <v>0.1663934426229508</v>
      </c>
      <c r="AY87" s="9">
        <v>4.7867905604719752E-3</v>
      </c>
      <c r="AZ87" s="9">
        <v>1.1948198957718779</v>
      </c>
      <c r="BA87" s="9">
        <v>1.1996066863323498</v>
      </c>
      <c r="BB87" s="9">
        <v>7.097546058382557E-4</v>
      </c>
      <c r="BC87" s="6">
        <v>6</v>
      </c>
      <c r="BD87" s="6"/>
      <c r="BE87" s="6"/>
      <c r="BF87" s="6"/>
      <c r="BG87" s="15">
        <v>80</v>
      </c>
      <c r="BH87" s="9">
        <v>0.1663934426229508</v>
      </c>
      <c r="BI87" s="9">
        <v>4.8129419862340218E-3</v>
      </c>
      <c r="BJ87" s="9">
        <v>1.1947937443461161</v>
      </c>
      <c r="BK87" s="9">
        <v>1.19960668633235</v>
      </c>
      <c r="BL87" s="9">
        <v>7.1363217153689348E-4</v>
      </c>
      <c r="BM87" s="6">
        <v>6</v>
      </c>
      <c r="BN87" s="6"/>
      <c r="BO87" s="6"/>
      <c r="BP87" s="6"/>
      <c r="BQ87" s="15">
        <v>80</v>
      </c>
      <c r="BR87" s="9">
        <v>0.1663934426229508</v>
      </c>
      <c r="BS87" s="9">
        <v>4.8522890855457216E-3</v>
      </c>
      <c r="BT87" s="9">
        <v>1.1947543972468042</v>
      </c>
      <c r="BU87" s="9">
        <v>1.19960668633235</v>
      </c>
      <c r="BV87" s="9">
        <v>7.1946630708346747E-4</v>
      </c>
      <c r="BW87" s="6">
        <v>6</v>
      </c>
      <c r="BX87" s="6"/>
      <c r="BY87" s="6"/>
      <c r="BZ87" s="6"/>
      <c r="CA87" s="15">
        <v>80</v>
      </c>
      <c r="CB87" s="9">
        <v>0.1663934426229508</v>
      </c>
      <c r="CC87" s="9">
        <v>4.8862379547689279E-3</v>
      </c>
      <c r="CD87" s="9">
        <v>1.1947204483775811</v>
      </c>
      <c r="CE87" s="9">
        <v>1.19960668633235</v>
      </c>
      <c r="CF87" s="9">
        <v>7.2450002769224953E-4</v>
      </c>
      <c r="CG87" s="6">
        <v>6</v>
      </c>
      <c r="CH87" s="6"/>
      <c r="CI87" s="6"/>
      <c r="CJ87" s="6"/>
      <c r="CK87" s="15">
        <v>80</v>
      </c>
      <c r="CL87" s="9">
        <v>0.1663934426229508</v>
      </c>
      <c r="CM87" s="9">
        <v>4.9450186823992133E-3</v>
      </c>
      <c r="CN87" s="9">
        <v>1.1946616676499509</v>
      </c>
      <c r="CO87" s="9">
        <v>1.19960668633235</v>
      </c>
      <c r="CP87" s="9">
        <v>7.3321565701487551E-4</v>
      </c>
      <c r="CQ87" s="6">
        <v>6</v>
      </c>
      <c r="CR87" s="6"/>
      <c r="CS87" s="6"/>
      <c r="CT87" s="6"/>
      <c r="CU87" s="15">
        <v>80</v>
      </c>
      <c r="CV87" s="9">
        <v>0.1663934426229508</v>
      </c>
      <c r="CW87" s="9">
        <v>4.9770481809242864E-3</v>
      </c>
      <c r="CX87" s="9">
        <v>1.1946296381514256</v>
      </c>
      <c r="CY87" s="9">
        <v>1.19960668633235</v>
      </c>
      <c r="CZ87" s="9">
        <v>7.3796478564577567E-4</v>
      </c>
      <c r="DA87" s="6">
        <v>6</v>
      </c>
      <c r="DB87" s="6"/>
      <c r="DC87" s="6"/>
      <c r="DD87" s="6"/>
      <c r="DE87" s="15">
        <v>80</v>
      </c>
      <c r="DF87" s="9">
        <v>0.1663934426229508</v>
      </c>
      <c r="DG87" s="9">
        <v>5.076855457227138E-3</v>
      </c>
      <c r="DH87" s="9">
        <v>1.1945298308751229</v>
      </c>
      <c r="DI87" s="9">
        <v>1.19960668633235</v>
      </c>
      <c r="DJ87" s="9">
        <v>7.5276356849562237E-4</v>
      </c>
      <c r="DK87" s="6">
        <v>6</v>
      </c>
      <c r="DL87" s="6"/>
      <c r="DM87" s="6"/>
      <c r="DN87" s="6"/>
      <c r="DO87" s="15">
        <v>80</v>
      </c>
      <c r="DP87" s="9">
        <v>0.1663934426229508</v>
      </c>
      <c r="DQ87" s="9">
        <v>4.4381848574237956E-3</v>
      </c>
      <c r="DR87" s="9">
        <v>1.1951685014749263</v>
      </c>
      <c r="DS87" s="9">
        <v>1.19960668633235</v>
      </c>
      <c r="DT87" s="9">
        <v>6.5806558785549832E-4</v>
      </c>
      <c r="DU87" s="6">
        <v>6</v>
      </c>
      <c r="DV87" s="6"/>
      <c r="DW87" s="6"/>
      <c r="DX87" s="6"/>
      <c r="DY87" s="15">
        <v>80</v>
      </c>
      <c r="DZ87" s="9">
        <v>0.1663934426229508</v>
      </c>
      <c r="EA87" s="9">
        <v>5.3943913470993121E-3</v>
      </c>
      <c r="EB87" s="9">
        <v>1.1942122949852507</v>
      </c>
      <c r="EC87" s="9">
        <v>1.19960668633235</v>
      </c>
      <c r="ED87" s="9">
        <v>7.9984575383642046E-4</v>
      </c>
      <c r="EE87" s="6">
        <v>6</v>
      </c>
      <c r="EF87" s="6"/>
      <c r="EG87" s="6"/>
      <c r="EH87" s="6"/>
      <c r="EI87" s="15">
        <v>80</v>
      </c>
      <c r="EJ87" s="9">
        <v>0.1663934426229508</v>
      </c>
      <c r="EK87" s="9">
        <v>4.7704759095378571E-3</v>
      </c>
      <c r="EL87" s="9">
        <v>1.1948362104228121</v>
      </c>
      <c r="EM87" s="9">
        <v>1.19960668633235</v>
      </c>
      <c r="EN87" s="9">
        <v>7.0733557402626165E-4</v>
      </c>
      <c r="EO87" s="6">
        <v>6</v>
      </c>
      <c r="EP87" s="6"/>
      <c r="EQ87" s="6"/>
      <c r="ER87" s="6"/>
      <c r="ES87" s="15">
        <v>80</v>
      </c>
      <c r="ET87" s="9">
        <v>0.1663934426229508</v>
      </c>
      <c r="EU87" s="9">
        <v>5.8252900688298918E-3</v>
      </c>
      <c r="EV87" s="9">
        <v>1.1937813962635202</v>
      </c>
      <c r="EW87" s="9">
        <v>1.19960668633235</v>
      </c>
      <c r="EX87" s="9">
        <v>8.6373665287085431E-4</v>
      </c>
      <c r="EY87" s="6">
        <v>6</v>
      </c>
      <c r="EZ87" s="6"/>
      <c r="FA87" s="6"/>
      <c r="FB87" s="6"/>
      <c r="FC87" s="15">
        <v>80</v>
      </c>
      <c r="FD87" s="9">
        <v>0.1663934426229508</v>
      </c>
      <c r="FE87" s="9">
        <v>6.0833254670599798E-3</v>
      </c>
      <c r="FF87" s="9">
        <v>1.19352336086529</v>
      </c>
      <c r="FG87" s="9">
        <v>1.19960668633235</v>
      </c>
      <c r="FH87" s="9">
        <v>9.0199648689732049E-4</v>
      </c>
      <c r="FI87" s="6">
        <v>6</v>
      </c>
      <c r="FJ87" s="6"/>
      <c r="FK87" s="6"/>
      <c r="FL87" s="6"/>
      <c r="FM87" s="15">
        <v>80</v>
      </c>
      <c r="FN87" s="9">
        <v>0.1663934426229508</v>
      </c>
      <c r="FO87" s="9">
        <v>6.4356499508357911E-3</v>
      </c>
      <c r="FP87" s="9">
        <v>1.1931710363815142</v>
      </c>
      <c r="FQ87" s="9">
        <v>1.19960668633235</v>
      </c>
      <c r="FR87" s="9">
        <v>9.5423690183722373E-4</v>
      </c>
      <c r="FS87" s="6">
        <v>6</v>
      </c>
      <c r="FT87" s="6"/>
      <c r="FU87" s="6"/>
      <c r="FV87" s="6"/>
      <c r="FW87" s="15">
        <v>80</v>
      </c>
      <c r="FX87" s="9">
        <v>0.1663934426229508</v>
      </c>
      <c r="FY87" s="9">
        <v>5.7220039331366754E-3</v>
      </c>
      <c r="FZ87" s="9">
        <v>1.1938846823992133</v>
      </c>
      <c r="GA87" s="9">
        <v>1.19960668633235</v>
      </c>
      <c r="GB87" s="9">
        <v>8.4842204706109703E-4</v>
      </c>
      <c r="GC87" s="6">
        <v>6</v>
      </c>
      <c r="GD87" s="6"/>
      <c r="GE87" s="6"/>
      <c r="GF87" s="6"/>
      <c r="GG87" s="15">
        <v>80</v>
      </c>
      <c r="GH87" s="9">
        <v>0.1663934426229508</v>
      </c>
      <c r="GI87" s="9">
        <v>7.0520078662733524E-3</v>
      </c>
      <c r="GJ87" s="9">
        <v>1.1925546784660765</v>
      </c>
      <c r="GK87" s="9">
        <v>1.1996066863323498</v>
      </c>
      <c r="GL87" s="9">
        <v>1.0456265007344737E-3</v>
      </c>
      <c r="GM87" s="6">
        <v>6</v>
      </c>
      <c r="GN87" s="6"/>
      <c r="GO87" s="6"/>
      <c r="GP87" s="6"/>
      <c r="GQ87" s="15">
        <v>80</v>
      </c>
      <c r="GR87" s="9">
        <v>0.1663934426229508</v>
      </c>
      <c r="GS87" s="9">
        <v>6.2070049164208441E-3</v>
      </c>
      <c r="GT87" s="9">
        <v>1.1933996814159291</v>
      </c>
      <c r="GU87" s="9">
        <v>1.19960668633235</v>
      </c>
      <c r="GV87" s="9">
        <v>9.2033488247207033E-4</v>
      </c>
      <c r="GW87" s="6">
        <v>6</v>
      </c>
      <c r="GX87" s="6"/>
      <c r="GY87" s="6"/>
      <c r="GZ87" s="6"/>
      <c r="HA87" s="15">
        <v>80</v>
      </c>
      <c r="HB87" s="9">
        <v>0.1663934426229508</v>
      </c>
      <c r="HC87" s="9">
        <v>6.0560943952802353E-3</v>
      </c>
      <c r="HD87" s="9">
        <v>1.1935505919370697</v>
      </c>
      <c r="HE87" s="9">
        <v>1.19960668633235</v>
      </c>
      <c r="HF87" s="9">
        <v>8.9795883821112445E-4</v>
      </c>
      <c r="HG87" s="6">
        <v>6</v>
      </c>
      <c r="HH87" s="6"/>
      <c r="HI87" s="6"/>
      <c r="HJ87" s="6"/>
      <c r="HK87" s="15">
        <v>80</v>
      </c>
      <c r="HL87" s="9">
        <v>0.1663934426229508</v>
      </c>
      <c r="HM87" s="9">
        <v>5.8002182890855456E-3</v>
      </c>
      <c r="HN87" s="9">
        <v>1.1938064680432645</v>
      </c>
      <c r="HO87" s="9">
        <v>1.19960668633235</v>
      </c>
      <c r="HP87" s="9">
        <v>8.60019170159775E-4</v>
      </c>
      <c r="HQ87" s="6">
        <v>6</v>
      </c>
      <c r="HR87" s="6"/>
      <c r="HS87" s="6"/>
      <c r="HT87" s="6"/>
      <c r="HU87" s="15">
        <v>80</v>
      </c>
      <c r="HV87" s="9">
        <v>0.1663934426229508</v>
      </c>
      <c r="HW87" s="9">
        <v>5.3868338249754167E-3</v>
      </c>
      <c r="HX87" s="9">
        <v>1.1942198525073746</v>
      </c>
      <c r="HY87" s="9">
        <v>1.19960668633235</v>
      </c>
      <c r="HZ87" s="9">
        <v>7.9872517292351125E-4</v>
      </c>
      <c r="IA87" s="6">
        <v>6</v>
      </c>
      <c r="IB87" s="6"/>
      <c r="IC87" s="6"/>
      <c r="ID87" s="6"/>
      <c r="IE87" s="15">
        <v>80</v>
      </c>
      <c r="IF87" s="9">
        <v>0.1663934426229508</v>
      </c>
      <c r="IG87" s="9">
        <v>4.8960747295968528E-3</v>
      </c>
      <c r="IH87" s="9">
        <v>1.194710611602753</v>
      </c>
      <c r="II87" s="9">
        <v>1.1996066863323498</v>
      </c>
      <c r="IJ87" s="9">
        <v>7.2595856157889305E-4</v>
      </c>
      <c r="IK87" s="6">
        <v>6</v>
      </c>
      <c r="IL87" s="6"/>
      <c r="IM87" s="6"/>
      <c r="IN87" s="6"/>
      <c r="IO87" s="15">
        <v>80</v>
      </c>
      <c r="IP87" s="9">
        <v>0.1663934426229508</v>
      </c>
      <c r="IQ87" s="9">
        <v>4.452940019665683E-3</v>
      </c>
      <c r="IR87" s="9">
        <v>1.1951537463126842</v>
      </c>
      <c r="IS87" s="9">
        <v>1.19960668633235</v>
      </c>
      <c r="IT87" s="9">
        <v>6.6025338868546356E-4</v>
      </c>
      <c r="IU87" s="6">
        <v>6</v>
      </c>
      <c r="IV87" s="6"/>
      <c r="IW87" s="6"/>
      <c r="IX87" s="6"/>
      <c r="IY87" s="15">
        <v>80</v>
      </c>
      <c r="IZ87" s="9">
        <v>0.1663934426229508</v>
      </c>
      <c r="JA87" s="9">
        <v>5.2691524090462145E-3</v>
      </c>
      <c r="JB87" s="9">
        <v>1.1943375339233038</v>
      </c>
      <c r="JC87" s="9">
        <v>1.19960668633235</v>
      </c>
      <c r="JD87" s="9">
        <v>7.8127612727964181E-4</v>
      </c>
      <c r="JE87" s="6">
        <v>6</v>
      </c>
      <c r="JF87" s="6"/>
      <c r="JG87" s="6"/>
      <c r="JH87" s="6"/>
      <c r="JI87" s="15">
        <v>80</v>
      </c>
      <c r="JJ87" s="9">
        <v>0.1663934426229508</v>
      </c>
      <c r="JK87" s="9">
        <v>4.1086529006882991E-3</v>
      </c>
      <c r="JL87" s="9">
        <v>1.1954980334316616</v>
      </c>
      <c r="JM87" s="9">
        <v>1.19960668633235</v>
      </c>
      <c r="JN87" s="9">
        <v>6.0920470265293986E-4</v>
      </c>
      <c r="JO87" s="6">
        <v>6</v>
      </c>
      <c r="JP87" s="6"/>
      <c r="JQ87" s="6"/>
      <c r="JR87" s="6"/>
      <c r="JS87" s="15">
        <v>80</v>
      </c>
      <c r="JT87" s="9">
        <v>0.1663934426229508</v>
      </c>
      <c r="JU87" s="9">
        <v>5.1886588003933129E-3</v>
      </c>
      <c r="JV87" s="9">
        <v>1.1944180275319567</v>
      </c>
      <c r="JW87" s="9">
        <v>1.19960668633235</v>
      </c>
      <c r="JX87" s="9">
        <v>7.6934105120722931E-4</v>
      </c>
      <c r="JY87" s="6">
        <v>6</v>
      </c>
      <c r="JZ87" s="6"/>
      <c r="KA87" s="6"/>
      <c r="KB87" s="6"/>
      <c r="KC87" s="15">
        <v>80</v>
      </c>
      <c r="KD87" s="9">
        <v>0.1663934426229508</v>
      </c>
      <c r="KE87" s="9">
        <v>5.280428711897738E-3</v>
      </c>
      <c r="KF87" s="9">
        <v>1.1943262576204523</v>
      </c>
      <c r="KG87" s="9">
        <v>1.19960668633235</v>
      </c>
      <c r="KH87" s="9">
        <v>7.8294810514969646E-4</v>
      </c>
      <c r="KI87" s="6">
        <v>6</v>
      </c>
      <c r="KJ87" s="6"/>
      <c r="KK87" s="6"/>
      <c r="KL87" s="6"/>
      <c r="KM87" s="15">
        <v>80</v>
      </c>
      <c r="KN87" s="9">
        <v>0.1663934426229508</v>
      </c>
      <c r="KO87" s="9">
        <v>5.5653352999016706E-3</v>
      </c>
      <c r="KP87" s="9">
        <v>1.1940413510324484</v>
      </c>
      <c r="KQ87" s="9">
        <v>1.19960668633235</v>
      </c>
      <c r="KR87" s="9">
        <v>8.2519222686650614E-4</v>
      </c>
      <c r="KS87" s="6">
        <v>6</v>
      </c>
      <c r="KT87" s="6"/>
      <c r="KU87" s="6"/>
      <c r="KV87" s="6"/>
      <c r="KW87" s="15">
        <v>80</v>
      </c>
      <c r="KX87" s="9">
        <v>0.1663934426229508</v>
      </c>
      <c r="KY87" s="9">
        <v>5.662383480825958E-3</v>
      </c>
      <c r="KZ87" s="9">
        <v>1.193944302851524</v>
      </c>
      <c r="LA87" s="9">
        <v>1.19960668633235</v>
      </c>
      <c r="LB87" s="9">
        <v>8.3958190874814786E-4</v>
      </c>
      <c r="LC87" s="6">
        <v>6</v>
      </c>
    </row>
    <row r="88" spans="1:315">
      <c r="A88" s="6">
        <v>81</v>
      </c>
      <c r="B88">
        <v>0.1871079659171864</v>
      </c>
      <c r="C88">
        <f>1-Table4689[[#This Row],[qx (tau)]]</f>
        <v>0.81289203408281363</v>
      </c>
      <c r="D88" s="6"/>
      <c r="E88" s="6"/>
      <c r="F88" s="6"/>
      <c r="G88" s="6"/>
      <c r="H88" s="15">
        <f t="shared" si="15"/>
        <v>81</v>
      </c>
      <c r="I88" s="9">
        <f t="shared" si="17"/>
        <v>0.18306010928961747</v>
      </c>
      <c r="J88" s="9" cm="1">
        <f t="array" ref="J88">VLOOKUP($G$13,'qx Malaria'!$B$62:$I$91,(N88),FALSE)/(1-nigeria!I88*INDEX($E$6:$G$11,N88,2))</f>
        <v>5.7779036789297657E-3</v>
      </c>
      <c r="K88" s="9">
        <f t="shared" si="16"/>
        <v>1.2183023638795987</v>
      </c>
      <c r="L88" s="9">
        <f t="shared" si="13"/>
        <v>1.2240802675585285</v>
      </c>
      <c r="M88" s="9">
        <f>(J88*Table4689[[#This Row],[qx (tau)]])/L88</f>
        <v>8.8318702072230323E-4</v>
      </c>
      <c r="N88" s="6">
        <f t="shared" si="14"/>
        <v>6</v>
      </c>
      <c r="P88" s="6"/>
      <c r="Q88" s="6"/>
      <c r="R88" s="6"/>
      <c r="S88" s="15">
        <v>81</v>
      </c>
      <c r="T88" s="9">
        <v>0.18306010928961747</v>
      </c>
      <c r="U88" s="9">
        <v>4.30582474916388E-3</v>
      </c>
      <c r="V88" s="9">
        <v>1.2197744428093644</v>
      </c>
      <c r="W88" s="9">
        <v>1.2240802675585283</v>
      </c>
      <c r="X88" s="9">
        <v>6.5817098091029496E-4</v>
      </c>
      <c r="Y88" s="6">
        <v>6</v>
      </c>
      <c r="Z88" s="6"/>
      <c r="AA88" s="6"/>
      <c r="AB88" s="6"/>
      <c r="AC88" s="15">
        <v>81</v>
      </c>
      <c r="AD88" s="9">
        <v>0.18306010928961747</v>
      </c>
      <c r="AE88" s="9">
        <v>4.8057391304347826E-3</v>
      </c>
      <c r="AF88" s="9">
        <v>1.2192745284280937</v>
      </c>
      <c r="AG88" s="9">
        <v>1.2240802675585285</v>
      </c>
      <c r="AH88" s="9">
        <v>7.3458587419087372E-4</v>
      </c>
      <c r="AI88" s="6">
        <v>6</v>
      </c>
      <c r="AJ88" s="6"/>
      <c r="AK88" s="6"/>
      <c r="AL88" s="6"/>
      <c r="AM88" s="15">
        <v>81</v>
      </c>
      <c r="AN88" s="9">
        <v>0.18306010928961747</v>
      </c>
      <c r="AO88" s="9">
        <v>4.8319344481605351E-3</v>
      </c>
      <c r="AP88" s="9">
        <v>1.2192483331103678</v>
      </c>
      <c r="AQ88" s="9">
        <v>1.2240802675585283</v>
      </c>
      <c r="AR88" s="9">
        <v>7.3858998466150175E-4</v>
      </c>
      <c r="AS88" s="6">
        <v>6</v>
      </c>
      <c r="AT88" s="6"/>
      <c r="AU88" s="6"/>
      <c r="AV88" s="6"/>
      <c r="AW88" s="15">
        <v>81</v>
      </c>
      <c r="AX88" s="9">
        <v>0.18306010928961747</v>
      </c>
      <c r="AY88" s="9">
        <v>4.8844474916387957E-3</v>
      </c>
      <c r="AZ88" s="9">
        <v>1.2191958200668895</v>
      </c>
      <c r="BA88" s="9">
        <v>1.2240802675585283</v>
      </c>
      <c r="BB88" s="9">
        <v>7.4661691639934895E-4</v>
      </c>
      <c r="BC88" s="6">
        <v>6</v>
      </c>
      <c r="BD88" s="6"/>
      <c r="BE88" s="6"/>
      <c r="BF88" s="6"/>
      <c r="BG88" s="15">
        <v>81</v>
      </c>
      <c r="BH88" s="9">
        <v>0.18306010928961747</v>
      </c>
      <c r="BI88" s="9">
        <v>4.9111324414715723E-3</v>
      </c>
      <c r="BJ88" s="9">
        <v>1.2191691351170568</v>
      </c>
      <c r="BK88" s="9">
        <v>1.2240802675585285</v>
      </c>
      <c r="BL88" s="9">
        <v>7.506958700563436E-4</v>
      </c>
      <c r="BM88" s="6">
        <v>6</v>
      </c>
      <c r="BN88" s="6"/>
      <c r="BO88" s="6"/>
      <c r="BP88" s="6"/>
      <c r="BQ88" s="15">
        <v>81</v>
      </c>
      <c r="BR88" s="9">
        <v>0.18306010928961747</v>
      </c>
      <c r="BS88" s="9">
        <v>4.9512822742474915E-3</v>
      </c>
      <c r="BT88" s="9">
        <v>1.2191289852842808</v>
      </c>
      <c r="BU88" s="9">
        <v>1.2240802675585283</v>
      </c>
      <c r="BV88" s="9">
        <v>7.5683301133842732E-4</v>
      </c>
      <c r="BW88" s="6">
        <v>6</v>
      </c>
      <c r="BX88" s="6"/>
      <c r="BY88" s="6"/>
      <c r="BZ88" s="6"/>
      <c r="CA88" s="15">
        <v>81</v>
      </c>
      <c r="CB88" s="9">
        <v>0.18306010928961747</v>
      </c>
      <c r="CC88" s="9">
        <v>4.9859237458193982E-3</v>
      </c>
      <c r="CD88" s="9">
        <v>1.2190943438127091</v>
      </c>
      <c r="CE88" s="9">
        <v>1.2240802675585285</v>
      </c>
      <c r="CF88" s="9">
        <v>7.6212816677388359E-4</v>
      </c>
      <c r="CG88" s="6">
        <v>6</v>
      </c>
      <c r="CH88" s="6"/>
      <c r="CI88" s="6"/>
      <c r="CJ88" s="6"/>
      <c r="CK88" s="15">
        <v>81</v>
      </c>
      <c r="CL88" s="9">
        <v>0.18306010928961747</v>
      </c>
      <c r="CM88" s="9">
        <v>5.0459036789297666E-3</v>
      </c>
      <c r="CN88" s="9">
        <v>1.2190343638795986</v>
      </c>
      <c r="CO88" s="9">
        <v>1.2240802675585285</v>
      </c>
      <c r="CP88" s="9">
        <v>7.712964571038258E-4</v>
      </c>
      <c r="CQ88" s="6">
        <v>6</v>
      </c>
      <c r="CR88" s="6"/>
      <c r="CS88" s="6"/>
      <c r="CT88" s="6"/>
      <c r="CU88" s="15">
        <v>81</v>
      </c>
      <c r="CV88" s="9">
        <v>0.18306010928961747</v>
      </c>
      <c r="CW88" s="9">
        <v>5.0785866220735779E-3</v>
      </c>
      <c r="CX88" s="9">
        <v>1.2190016809364548</v>
      </c>
      <c r="CY88" s="9">
        <v>1.2240802675585283</v>
      </c>
      <c r="CZ88" s="9">
        <v>7.7629223979381462E-4</v>
      </c>
      <c r="DA88" s="6">
        <v>6</v>
      </c>
      <c r="DB88" s="6"/>
      <c r="DC88" s="6"/>
      <c r="DD88" s="6"/>
      <c r="DE88" s="15">
        <v>81</v>
      </c>
      <c r="DF88" s="9">
        <v>0.18306010928961747</v>
      </c>
      <c r="DG88" s="9">
        <v>5.180430100334448E-3</v>
      </c>
      <c r="DH88" s="9">
        <v>1.2188998374581941</v>
      </c>
      <c r="DI88" s="9">
        <v>1.2240802675585285</v>
      </c>
      <c r="DJ88" s="9">
        <v>7.9185962255812453E-4</v>
      </c>
      <c r="DK88" s="6">
        <v>6</v>
      </c>
      <c r="DL88" s="6"/>
      <c r="DM88" s="6"/>
      <c r="DN88" s="6"/>
      <c r="DO88" s="15">
        <v>81</v>
      </c>
      <c r="DP88" s="9">
        <v>0.18306010928961747</v>
      </c>
      <c r="DQ88" s="9">
        <v>4.528729765886288E-3</v>
      </c>
      <c r="DR88" s="9">
        <v>1.2195515377926422</v>
      </c>
      <c r="DS88" s="9">
        <v>1.2240802675585285</v>
      </c>
      <c r="DT88" s="9">
        <v>6.9224334150381453E-4</v>
      </c>
      <c r="DU88" s="6">
        <v>6</v>
      </c>
      <c r="DV88" s="6"/>
      <c r="DW88" s="6"/>
      <c r="DX88" s="6"/>
      <c r="DY88" s="15">
        <v>81</v>
      </c>
      <c r="DZ88" s="9">
        <v>0.18306010928961747</v>
      </c>
      <c r="EA88" s="9">
        <v>5.5044441471571908E-3</v>
      </c>
      <c r="EB88" s="9">
        <v>1.2185758234113713</v>
      </c>
      <c r="EC88" s="9">
        <v>1.2240802675585285</v>
      </c>
      <c r="ED88" s="9">
        <v>8.4138710113640369E-4</v>
      </c>
      <c r="EE88" s="6">
        <v>6</v>
      </c>
      <c r="EF88" s="6"/>
      <c r="EG88" s="6"/>
      <c r="EH88" s="6"/>
      <c r="EI88" s="15">
        <v>81</v>
      </c>
      <c r="EJ88" s="9">
        <v>0.18306010928961747</v>
      </c>
      <c r="EK88" s="9">
        <v>4.8678000000000003E-3</v>
      </c>
      <c r="EL88" s="9">
        <v>1.2192124675585283</v>
      </c>
      <c r="EM88" s="9">
        <v>1.2240802675585283</v>
      </c>
      <c r="EN88" s="9">
        <v>7.4407224806287528E-4</v>
      </c>
      <c r="EO88" s="6">
        <v>6</v>
      </c>
      <c r="EP88" s="6"/>
      <c r="EQ88" s="6"/>
      <c r="ER88" s="6"/>
      <c r="ES88" s="15">
        <v>81</v>
      </c>
      <c r="ET88" s="9">
        <v>0.18306010928961747</v>
      </c>
      <c r="EU88" s="9">
        <v>5.9441337792642138E-3</v>
      </c>
      <c r="EV88" s="9">
        <v>1.2181361337792642</v>
      </c>
      <c r="EW88" s="9">
        <v>1.2240802675585285</v>
      </c>
      <c r="EX88" s="9">
        <v>9.085962824938571E-4</v>
      </c>
      <c r="EY88" s="6">
        <v>6</v>
      </c>
      <c r="EZ88" s="6"/>
      <c r="FA88" s="6"/>
      <c r="FB88" s="6"/>
      <c r="FC88" s="15">
        <v>81</v>
      </c>
      <c r="FD88" s="9">
        <v>0.18306010928961747</v>
      </c>
      <c r="FE88" s="9">
        <v>6.2074334448160538E-3</v>
      </c>
      <c r="FF88" s="9">
        <v>1.2178728341137124</v>
      </c>
      <c r="FG88" s="9">
        <v>1.2240802675585285</v>
      </c>
      <c r="FH88" s="9">
        <v>9.4884320596264396E-4</v>
      </c>
      <c r="FI88" s="6">
        <v>6</v>
      </c>
      <c r="FJ88" s="6"/>
      <c r="FK88" s="6"/>
      <c r="FL88" s="6"/>
      <c r="FM88" s="15">
        <v>81</v>
      </c>
      <c r="FN88" s="9">
        <v>0.18306010928961747</v>
      </c>
      <c r="FO88" s="9">
        <v>6.5669458193979933E-3</v>
      </c>
      <c r="FP88" s="9">
        <v>1.2175133217391305</v>
      </c>
      <c r="FQ88" s="9">
        <v>1.2240802675585285</v>
      </c>
      <c r="FR88" s="9">
        <v>1.0037968155525215E-3</v>
      </c>
      <c r="FS88" s="6">
        <v>6</v>
      </c>
      <c r="FT88" s="6"/>
      <c r="FU88" s="6"/>
      <c r="FV88" s="6"/>
      <c r="FW88" s="15">
        <v>81</v>
      </c>
      <c r="FX88" s="9">
        <v>0.18306010928961747</v>
      </c>
      <c r="FY88" s="9">
        <v>5.8387404682274241E-3</v>
      </c>
      <c r="FZ88" s="9">
        <v>1.2182415270903011</v>
      </c>
      <c r="GA88" s="9">
        <v>1.2240802675585285</v>
      </c>
      <c r="GB88" s="9">
        <v>8.9248628662838721E-4</v>
      </c>
      <c r="GC88" s="6">
        <v>6</v>
      </c>
      <c r="GD88" s="6"/>
      <c r="GE88" s="6"/>
      <c r="GF88" s="6"/>
      <c r="GG88" s="15">
        <v>81</v>
      </c>
      <c r="GH88" s="9">
        <v>0.18306010928961747</v>
      </c>
      <c r="GI88" s="9">
        <v>7.1958782608695657E-3</v>
      </c>
      <c r="GJ88" s="9">
        <v>1.2168843892976589</v>
      </c>
      <c r="GK88" s="9">
        <v>1.2240802675585285</v>
      </c>
      <c r="GL88" s="9">
        <v>1.099932888440772E-3</v>
      </c>
      <c r="GM88" s="6">
        <v>6</v>
      </c>
      <c r="GN88" s="6"/>
      <c r="GO88" s="6"/>
      <c r="GP88" s="6"/>
      <c r="GQ88" s="15">
        <v>81</v>
      </c>
      <c r="GR88" s="9">
        <v>0.18306010928961747</v>
      </c>
      <c r="GS88" s="9">
        <v>6.3336361204013366E-3</v>
      </c>
      <c r="GT88" s="9">
        <v>1.2177466314381271</v>
      </c>
      <c r="GU88" s="9">
        <v>1.2240802675585285</v>
      </c>
      <c r="GV88" s="9">
        <v>9.6813403724870558E-4</v>
      </c>
      <c r="GW88" s="6">
        <v>6</v>
      </c>
      <c r="GX88" s="6"/>
      <c r="GY88" s="6"/>
      <c r="GZ88" s="6"/>
      <c r="HA88" s="15">
        <v>81</v>
      </c>
      <c r="HB88" s="9">
        <v>0.18306010928961747</v>
      </c>
      <c r="HC88" s="9">
        <v>6.1796468227424744E-3</v>
      </c>
      <c r="HD88" s="9">
        <v>1.2179006207357861</v>
      </c>
      <c r="HE88" s="9">
        <v>1.2240802675585285</v>
      </c>
      <c r="HF88" s="9">
        <v>9.4459585513632363E-4</v>
      </c>
      <c r="HG88" s="6">
        <v>6</v>
      </c>
      <c r="HH88" s="6"/>
      <c r="HI88" s="6"/>
      <c r="HJ88" s="6"/>
      <c r="HK88" s="15">
        <v>81</v>
      </c>
      <c r="HL88" s="9">
        <v>0.18306010928961747</v>
      </c>
      <c r="HM88" s="9">
        <v>5.9185505016722409E-3</v>
      </c>
      <c r="HN88" s="9">
        <v>1.2181617170568562</v>
      </c>
      <c r="HO88" s="9">
        <v>1.2240802675585285</v>
      </c>
      <c r="HP88" s="9">
        <v>9.0468572600618791E-4</v>
      </c>
      <c r="HQ88" s="6">
        <v>6</v>
      </c>
      <c r="HR88" s="6"/>
      <c r="HS88" s="6"/>
      <c r="HT88" s="6"/>
      <c r="HU88" s="15">
        <v>81</v>
      </c>
      <c r="HV88" s="9">
        <v>0.18306010928961747</v>
      </c>
      <c r="HW88" s="9">
        <v>5.4967324414715718E-3</v>
      </c>
      <c r="HX88" s="9">
        <v>1.2185835351170569</v>
      </c>
      <c r="HY88" s="9">
        <v>1.2240802675585285</v>
      </c>
      <c r="HZ88" s="9">
        <v>8.4020832095112554E-4</v>
      </c>
      <c r="IA88" s="6">
        <v>6</v>
      </c>
      <c r="IB88" s="6"/>
      <c r="IC88" s="6"/>
      <c r="ID88" s="6"/>
      <c r="IE88" s="15">
        <v>81</v>
      </c>
      <c r="IF88" s="9">
        <v>0.18306010928961747</v>
      </c>
      <c r="IG88" s="9">
        <v>4.9959612040133775E-3</v>
      </c>
      <c r="IH88" s="9">
        <v>1.2190843063545149</v>
      </c>
      <c r="II88" s="9">
        <v>1.2240802675585283</v>
      </c>
      <c r="IJ88" s="9">
        <v>7.6366245209440458E-4</v>
      </c>
      <c r="IK88" s="6">
        <v>6</v>
      </c>
      <c r="IL88" s="6"/>
      <c r="IM88" s="6"/>
      <c r="IN88" s="6"/>
      <c r="IO88" s="15">
        <v>81</v>
      </c>
      <c r="IP88" s="9">
        <v>0.18306010928961747</v>
      </c>
      <c r="IQ88" s="9">
        <v>4.5437859531772574E-3</v>
      </c>
      <c r="IR88" s="9">
        <v>1.2195364816053511</v>
      </c>
      <c r="IS88" s="9">
        <v>1.2240802675585283</v>
      </c>
      <c r="IT88" s="9">
        <v>6.9454476948459601E-4</v>
      </c>
      <c r="IU88" s="6">
        <v>6</v>
      </c>
      <c r="IV88" s="6"/>
      <c r="IW88" s="6"/>
      <c r="IX88" s="6"/>
      <c r="IY88" s="15">
        <v>81</v>
      </c>
      <c r="IZ88" s="9">
        <v>0.18306010928961747</v>
      </c>
      <c r="JA88" s="9">
        <v>5.3766501672240802E-3</v>
      </c>
      <c r="JB88" s="9">
        <v>1.2187036173913044</v>
      </c>
      <c r="JC88" s="9">
        <v>1.2240802675585285</v>
      </c>
      <c r="JD88" s="9">
        <v>8.2185302949464955E-4</v>
      </c>
      <c r="JE88" s="6">
        <v>6</v>
      </c>
      <c r="JF88" s="6"/>
      <c r="JG88" s="6"/>
      <c r="JH88" s="6"/>
      <c r="JI88" s="15">
        <v>81</v>
      </c>
      <c r="JJ88" s="9">
        <v>0.18306010928961747</v>
      </c>
      <c r="JK88" s="9">
        <v>4.1924749163879602E-3</v>
      </c>
      <c r="JL88" s="9">
        <v>1.2198877926421405</v>
      </c>
      <c r="JM88" s="9">
        <v>1.2240802675585285</v>
      </c>
      <c r="JN88" s="9">
        <v>6.4084478326636345E-4</v>
      </c>
      <c r="JO88" s="6">
        <v>6</v>
      </c>
      <c r="JP88" s="6"/>
      <c r="JQ88" s="6"/>
      <c r="JR88" s="6"/>
      <c r="JS88" s="15">
        <v>81</v>
      </c>
      <c r="JT88" s="9">
        <v>0.18306010928961747</v>
      </c>
      <c r="JU88" s="9">
        <v>5.294514381270903E-3</v>
      </c>
      <c r="JV88" s="9">
        <v>1.2187857531772575</v>
      </c>
      <c r="JW88" s="9">
        <v>1.2240802675585283</v>
      </c>
      <c r="JX88" s="9">
        <v>8.0929808498160635E-4</v>
      </c>
      <c r="JY88" s="6">
        <v>6</v>
      </c>
      <c r="JZ88" s="6"/>
      <c r="KA88" s="6"/>
      <c r="KB88" s="6"/>
      <c r="KC88" s="15">
        <v>81</v>
      </c>
      <c r="KD88" s="9">
        <v>0.18306010928961747</v>
      </c>
      <c r="KE88" s="9">
        <v>5.38815652173913E-3</v>
      </c>
      <c r="KF88" s="9">
        <v>1.2186921110367892</v>
      </c>
      <c r="KG88" s="9">
        <v>1.2240802675585283</v>
      </c>
      <c r="KH88" s="9">
        <v>8.2361184437427116E-4</v>
      </c>
      <c r="KI88" s="6">
        <v>6</v>
      </c>
      <c r="KJ88" s="6"/>
      <c r="KK88" s="6"/>
      <c r="KL88" s="6"/>
      <c r="KM88" s="15">
        <v>81</v>
      </c>
      <c r="KN88" s="9">
        <v>0.18306010928961747</v>
      </c>
      <c r="KO88" s="9">
        <v>5.678875585284281E-3</v>
      </c>
      <c r="KP88" s="9">
        <v>1.2184013919732442</v>
      </c>
      <c r="KQ88" s="9">
        <v>1.2240802675585285</v>
      </c>
      <c r="KR88" s="9">
        <v>8.6804998627960277E-4</v>
      </c>
      <c r="KS88" s="6">
        <v>6</v>
      </c>
      <c r="KT88" s="6"/>
      <c r="KU88" s="6"/>
      <c r="KV88" s="6"/>
      <c r="KW88" s="15">
        <v>81</v>
      </c>
      <c r="KX88" s="9">
        <v>0.18306010928961747</v>
      </c>
      <c r="KY88" s="9">
        <v>5.7779036789297657E-3</v>
      </c>
      <c r="KZ88" s="9">
        <v>1.2183023638795987</v>
      </c>
      <c r="LA88" s="9">
        <v>1.2240802675585285</v>
      </c>
      <c r="LB88" s="9">
        <v>8.8318702072230323E-4</v>
      </c>
      <c r="LC88" s="6">
        <v>6</v>
      </c>
    </row>
    <row r="89" spans="1:315">
      <c r="A89" s="6">
        <v>82</v>
      </c>
      <c r="B89">
        <v>0.19670222973720031</v>
      </c>
      <c r="C89">
        <f>1-Table4689[[#This Row],[qx (tau)]]</f>
        <v>0.80329777026279969</v>
      </c>
      <c r="D89" s="6"/>
      <c r="E89" s="6"/>
      <c r="F89" s="6"/>
      <c r="G89" s="6"/>
      <c r="H89" s="15">
        <f t="shared" si="15"/>
        <v>82</v>
      </c>
      <c r="I89" s="9">
        <f t="shared" si="17"/>
        <v>0.19972677595628413</v>
      </c>
      <c r="J89" s="9" cm="1">
        <f t="array" ref="J89">VLOOKUP($G$13,'qx Malaria'!$B$62:$I$91,(N89),FALSE)/(1-nigeria!I89*INDEX($E$6:$G$11,N89,2))</f>
        <v>5.898235575281666E-3</v>
      </c>
      <c r="K89" s="9">
        <f t="shared" si="16"/>
        <v>1.243674997610106</v>
      </c>
      <c r="L89" s="9">
        <f t="shared" si="13"/>
        <v>1.2495732331853877</v>
      </c>
      <c r="M89" s="9">
        <f>(J89*Table4689[[#This Row],[qx (tau)]])/L89</f>
        <v>9.2847386480553271E-4</v>
      </c>
      <c r="N89" s="6">
        <f t="shared" si="14"/>
        <v>6</v>
      </c>
      <c r="P89" s="6"/>
      <c r="Q89" s="6"/>
      <c r="R89" s="6"/>
      <c r="S89" s="15">
        <v>82</v>
      </c>
      <c r="T89" s="9">
        <v>0.19972677595628413</v>
      </c>
      <c r="U89" s="9">
        <v>4.3954988050529196E-3</v>
      </c>
      <c r="V89" s="9">
        <v>1.2451777343803345</v>
      </c>
      <c r="W89" s="9">
        <v>1.2495732331853875</v>
      </c>
      <c r="X89" s="9">
        <v>6.9191976332357594E-4</v>
      </c>
      <c r="Y89" s="6">
        <v>6</v>
      </c>
      <c r="Z89" s="6"/>
      <c r="AA89" s="6"/>
      <c r="AB89" s="6"/>
      <c r="AC89" s="15">
        <v>82</v>
      </c>
      <c r="AD89" s="9">
        <v>0.19972677595628413</v>
      </c>
      <c r="AE89" s="9">
        <v>4.9058245134858316E-3</v>
      </c>
      <c r="AF89" s="9">
        <v>1.2446674086719018</v>
      </c>
      <c r="AG89" s="9">
        <v>1.2495732331853877</v>
      </c>
      <c r="AH89" s="9">
        <v>7.7225295394824838E-4</v>
      </c>
      <c r="AI89" s="6">
        <v>6</v>
      </c>
      <c r="AJ89" s="6"/>
      <c r="AK89" s="6"/>
      <c r="AL89" s="6"/>
      <c r="AM89" s="15">
        <v>82</v>
      </c>
      <c r="AN89" s="9">
        <v>0.19972677595628413</v>
      </c>
      <c r="AO89" s="9">
        <v>4.9325653806759993E-3</v>
      </c>
      <c r="AP89" s="9">
        <v>1.2446406678047115</v>
      </c>
      <c r="AQ89" s="9">
        <v>1.2495732331853875</v>
      </c>
      <c r="AR89" s="9">
        <v>7.7646238166462461E-4</v>
      </c>
      <c r="AS89" s="6">
        <v>6</v>
      </c>
      <c r="AT89" s="6"/>
      <c r="AU89" s="6"/>
      <c r="AV89" s="6"/>
      <c r="AW89" s="15">
        <v>82</v>
      </c>
      <c r="AX89" s="9">
        <v>0.19972677595628413</v>
      </c>
      <c r="AY89" s="9">
        <v>4.9861720723796514E-3</v>
      </c>
      <c r="AZ89" s="9">
        <v>1.2445870611130079</v>
      </c>
      <c r="BA89" s="9">
        <v>1.2495732331853875</v>
      </c>
      <c r="BB89" s="9">
        <v>7.849009073203503E-4</v>
      </c>
      <c r="BC89" s="6">
        <v>6</v>
      </c>
      <c r="BD89" s="6"/>
      <c r="BE89" s="6"/>
      <c r="BF89" s="6"/>
      <c r="BG89" s="15">
        <v>82</v>
      </c>
      <c r="BH89" s="9">
        <v>0.19972677595628413</v>
      </c>
      <c r="BI89" s="9">
        <v>5.0134127688630939E-3</v>
      </c>
      <c r="BJ89" s="9">
        <v>1.2445598204165245</v>
      </c>
      <c r="BK89" s="9">
        <v>1.2495732331853875</v>
      </c>
      <c r="BL89" s="9">
        <v>7.8918901592862141E-4</v>
      </c>
      <c r="BM89" s="6">
        <v>6</v>
      </c>
      <c r="BN89" s="6"/>
      <c r="BO89" s="6"/>
      <c r="BP89" s="6"/>
      <c r="BQ89" s="15">
        <v>82</v>
      </c>
      <c r="BR89" s="9">
        <v>0.19972677595628413</v>
      </c>
      <c r="BS89" s="9">
        <v>5.054398770911574E-3</v>
      </c>
      <c r="BT89" s="9">
        <v>1.244518834414476</v>
      </c>
      <c r="BU89" s="9">
        <v>1.2495732331853875</v>
      </c>
      <c r="BV89" s="9">
        <v>7.9564084906400163E-4</v>
      </c>
      <c r="BW89" s="6">
        <v>6</v>
      </c>
      <c r="BX89" s="6"/>
      <c r="BY89" s="6"/>
      <c r="BZ89" s="6"/>
      <c r="CA89" s="15">
        <v>82</v>
      </c>
      <c r="CB89" s="9">
        <v>0.19972677595628413</v>
      </c>
      <c r="CC89" s="9">
        <v>5.0897616934107203E-3</v>
      </c>
      <c r="CD89" s="9">
        <v>1.2444834714919768</v>
      </c>
      <c r="CE89" s="9">
        <v>1.2495732331853875</v>
      </c>
      <c r="CF89" s="9">
        <v>8.0120752216556433E-4</v>
      </c>
      <c r="CG89" s="6">
        <v>6</v>
      </c>
      <c r="CH89" s="6"/>
      <c r="CI89" s="6"/>
      <c r="CJ89" s="6"/>
      <c r="CK89" s="15">
        <v>82</v>
      </c>
      <c r="CL89" s="9">
        <v>0.19972677595628413</v>
      </c>
      <c r="CM89" s="9">
        <v>5.1509907818368048E-3</v>
      </c>
      <c r="CN89" s="9">
        <v>1.2444222424035507</v>
      </c>
      <c r="CO89" s="9">
        <v>1.2495732331853875</v>
      </c>
      <c r="CP89" s="9">
        <v>8.1084593142268717E-4</v>
      </c>
      <c r="CQ89" s="6">
        <v>6</v>
      </c>
      <c r="CR89" s="6"/>
      <c r="CS89" s="6"/>
      <c r="CT89" s="6"/>
      <c r="CU89" s="15">
        <v>82</v>
      </c>
      <c r="CV89" s="9">
        <v>0.19972677595628413</v>
      </c>
      <c r="CW89" s="9">
        <v>5.1843543871628543E-3</v>
      </c>
      <c r="CX89" s="9">
        <v>1.2443888787982247</v>
      </c>
      <c r="CY89" s="9">
        <v>1.2495732331853875</v>
      </c>
      <c r="CZ89" s="9">
        <v>8.1609788095667035E-4</v>
      </c>
      <c r="DA89" s="6">
        <v>6</v>
      </c>
      <c r="DB89" s="6"/>
      <c r="DC89" s="6"/>
      <c r="DD89" s="6"/>
      <c r="DE89" s="15">
        <v>82</v>
      </c>
      <c r="DF89" s="9">
        <v>0.19972677595628413</v>
      </c>
      <c r="DG89" s="9">
        <v>5.2883188801638786E-3</v>
      </c>
      <c r="DH89" s="9">
        <v>1.2442849143052237</v>
      </c>
      <c r="DI89" s="9">
        <v>1.2495732331853875</v>
      </c>
      <c r="DJ89" s="9">
        <v>8.3246350647080548E-4</v>
      </c>
      <c r="DK89" s="6">
        <v>6</v>
      </c>
      <c r="DL89" s="6"/>
      <c r="DM89" s="6"/>
      <c r="DN89" s="6"/>
      <c r="DO89" s="15">
        <v>82</v>
      </c>
      <c r="DP89" s="9">
        <v>0.19972677595628413</v>
      </c>
      <c r="DQ89" s="9">
        <v>4.6230460908159784E-3</v>
      </c>
      <c r="DR89" s="9">
        <v>1.2449501870945716</v>
      </c>
      <c r="DS89" s="9">
        <v>1.2495732331853875</v>
      </c>
      <c r="DT89" s="9">
        <v>7.2773923935872005E-4</v>
      </c>
      <c r="DU89" s="6">
        <v>6</v>
      </c>
      <c r="DV89" s="6"/>
      <c r="DW89" s="6"/>
      <c r="DX89" s="6"/>
      <c r="DY89" s="15">
        <v>82</v>
      </c>
      <c r="DZ89" s="9">
        <v>0.19972677595628413</v>
      </c>
      <c r="EA89" s="9">
        <v>5.6190809149880517E-3</v>
      </c>
      <c r="EB89" s="9">
        <v>1.2439541522703996</v>
      </c>
      <c r="EC89" s="9">
        <v>1.2495732331853877</v>
      </c>
      <c r="ED89" s="9">
        <v>8.8453058668224241E-4</v>
      </c>
      <c r="EE89" s="6">
        <v>6</v>
      </c>
      <c r="EF89" s="6"/>
      <c r="EG89" s="6"/>
      <c r="EH89" s="6"/>
      <c r="EI89" s="15">
        <v>82</v>
      </c>
      <c r="EJ89" s="9">
        <v>0.19972677595628413</v>
      </c>
      <c r="EK89" s="9">
        <v>4.9691778764083313E-3</v>
      </c>
      <c r="EL89" s="9">
        <v>1.2446040553089792</v>
      </c>
      <c r="EM89" s="9">
        <v>1.2495732331853875</v>
      </c>
      <c r="EN89" s="9">
        <v>7.822257569959246E-4</v>
      </c>
      <c r="EO89" s="6">
        <v>6</v>
      </c>
      <c r="EP89" s="6"/>
      <c r="EQ89" s="6"/>
      <c r="ER89" s="6"/>
      <c r="ES89" s="15">
        <v>82</v>
      </c>
      <c r="ET89" s="9">
        <v>0.19972677595628413</v>
      </c>
      <c r="EU89" s="9">
        <v>6.0679276203482423E-3</v>
      </c>
      <c r="EV89" s="9">
        <v>1.2435053055650394</v>
      </c>
      <c r="EW89" s="9">
        <v>1.2495732331853875</v>
      </c>
      <c r="EX89" s="9">
        <v>9.5518602760384479E-4</v>
      </c>
      <c r="EY89" s="6">
        <v>6</v>
      </c>
      <c r="EZ89" s="6"/>
      <c r="FA89" s="6"/>
      <c r="FB89" s="6"/>
      <c r="FC89" s="15">
        <v>82</v>
      </c>
      <c r="FD89" s="9">
        <v>0.19972677595628413</v>
      </c>
      <c r="FE89" s="9">
        <v>6.3367108228064191E-3</v>
      </c>
      <c r="FF89" s="9">
        <v>1.2432365223625812</v>
      </c>
      <c r="FG89" s="9">
        <v>1.2495732331853877</v>
      </c>
      <c r="FH89" s="9">
        <v>9.9749667722031634E-4</v>
      </c>
      <c r="FI89" s="6">
        <v>6</v>
      </c>
      <c r="FJ89" s="6"/>
      <c r="FK89" s="6"/>
      <c r="FL89" s="6"/>
      <c r="FM89" s="15">
        <v>82</v>
      </c>
      <c r="FN89" s="9">
        <v>0.19972677595628413</v>
      </c>
      <c r="FO89" s="9">
        <v>6.7037104813929679E-3</v>
      </c>
      <c r="FP89" s="9">
        <v>1.2428695227039948</v>
      </c>
      <c r="FQ89" s="9">
        <v>1.2495732331853877</v>
      </c>
      <c r="FR89" s="9">
        <v>1.0552681220941322E-3</v>
      </c>
      <c r="FS89" s="6">
        <v>6</v>
      </c>
      <c r="FT89" s="6"/>
      <c r="FU89" s="6"/>
      <c r="FV89" s="6"/>
      <c r="FW89" s="15">
        <v>82</v>
      </c>
      <c r="FX89" s="9">
        <v>0.19972677595628413</v>
      </c>
      <c r="FY89" s="9">
        <v>5.9603393649709799E-3</v>
      </c>
      <c r="FZ89" s="9">
        <v>1.2436128938204165</v>
      </c>
      <c r="GA89" s="9">
        <v>1.2495732331853875</v>
      </c>
      <c r="GB89" s="9">
        <v>9.3824996562347175E-4</v>
      </c>
      <c r="GC89" s="6">
        <v>6</v>
      </c>
      <c r="GD89" s="6"/>
      <c r="GE89" s="6"/>
      <c r="GF89" s="6"/>
      <c r="GG89" s="15">
        <v>82</v>
      </c>
      <c r="GH89" s="9">
        <v>0.19972677595628413</v>
      </c>
      <c r="GI89" s="9">
        <v>7.3457412086036199E-3</v>
      </c>
      <c r="GJ89" s="9">
        <v>1.2422274919767839</v>
      </c>
      <c r="GK89" s="9">
        <v>1.2495732331853875</v>
      </c>
      <c r="GL89" s="9">
        <v>1.156333727733106E-3</v>
      </c>
      <c r="GM89" s="6">
        <v>6</v>
      </c>
      <c r="GN89" s="6"/>
      <c r="GO89" s="6"/>
      <c r="GP89" s="6"/>
      <c r="GQ89" s="15">
        <v>82</v>
      </c>
      <c r="GR89" s="9">
        <v>0.19972677595628413</v>
      </c>
      <c r="GS89" s="9">
        <v>6.465541823147832E-3</v>
      </c>
      <c r="GT89" s="9">
        <v>1.2431076913622396</v>
      </c>
      <c r="GU89" s="9">
        <v>1.2495732331853875</v>
      </c>
      <c r="GV89" s="9">
        <v>1.0177766771062218E-3</v>
      </c>
      <c r="GW89" s="6">
        <v>6</v>
      </c>
      <c r="GX89" s="6"/>
      <c r="GY89" s="6"/>
      <c r="GZ89" s="6"/>
      <c r="HA89" s="15">
        <v>82</v>
      </c>
      <c r="HB89" s="9">
        <v>0.19972677595628413</v>
      </c>
      <c r="HC89" s="9">
        <v>6.3083455104131101E-3</v>
      </c>
      <c r="HD89" s="9">
        <v>1.2432648876749746</v>
      </c>
      <c r="HE89" s="9">
        <v>1.2495732331853877</v>
      </c>
      <c r="HF89" s="9">
        <v>9.9303153660528182E-4</v>
      </c>
      <c r="HG89" s="6">
        <v>6</v>
      </c>
      <c r="HH89" s="6"/>
      <c r="HI89" s="6"/>
      <c r="HJ89" s="6"/>
      <c r="HK89" s="15">
        <v>82</v>
      </c>
      <c r="HL89" s="9">
        <v>0.19972677595628413</v>
      </c>
      <c r="HM89" s="9">
        <v>6.0418115397746679E-3</v>
      </c>
      <c r="HN89" s="9">
        <v>1.2435314216456128</v>
      </c>
      <c r="HO89" s="9">
        <v>1.2495732331853875</v>
      </c>
      <c r="HP89" s="9">
        <v>9.5107495100233731E-4</v>
      </c>
      <c r="HQ89" s="6">
        <v>6</v>
      </c>
      <c r="HR89" s="6"/>
      <c r="HS89" s="6"/>
      <c r="HT89" s="6"/>
      <c r="HU89" s="15">
        <v>82</v>
      </c>
      <c r="HV89" s="9">
        <v>0.19972677595628413</v>
      </c>
      <c r="HW89" s="9">
        <v>5.6112086036189824E-3</v>
      </c>
      <c r="HX89" s="9">
        <v>1.2439620245817686</v>
      </c>
      <c r="HY89" s="9">
        <v>1.2495732331853877</v>
      </c>
      <c r="HZ89" s="9">
        <v>8.8329136263489772E-4</v>
      </c>
      <c r="IA89" s="6">
        <v>6</v>
      </c>
      <c r="IB89" s="6"/>
      <c r="IC89" s="6"/>
      <c r="ID89" s="6"/>
      <c r="IE89" s="15">
        <v>82</v>
      </c>
      <c r="IF89" s="9">
        <v>0.19972677595628413</v>
      </c>
      <c r="IG89" s="9">
        <v>5.1000081939228401E-3</v>
      </c>
      <c r="IH89" s="9">
        <v>1.2444732249914647</v>
      </c>
      <c r="II89" s="9">
        <v>1.2495732331853875</v>
      </c>
      <c r="IJ89" s="9">
        <v>8.0282048044940919E-4</v>
      </c>
      <c r="IK89" s="6">
        <v>6</v>
      </c>
      <c r="IL89" s="6"/>
      <c r="IM89" s="6"/>
      <c r="IN89" s="6"/>
      <c r="IO89" s="15">
        <v>82</v>
      </c>
      <c r="IP89" s="9">
        <v>0.19972677595628413</v>
      </c>
      <c r="IQ89" s="9">
        <v>4.638415841584159E-3</v>
      </c>
      <c r="IR89" s="9">
        <v>1.2449348173438033</v>
      </c>
      <c r="IS89" s="9">
        <v>1.2495732331853875</v>
      </c>
      <c r="IT89" s="9">
        <v>7.3015867678448768E-4</v>
      </c>
      <c r="IU89" s="6">
        <v>6</v>
      </c>
      <c r="IV89" s="6"/>
      <c r="IW89" s="6"/>
      <c r="IX89" s="6"/>
      <c r="IY89" s="15">
        <v>82</v>
      </c>
      <c r="IZ89" s="9">
        <v>0.19972677595628413</v>
      </c>
      <c r="JA89" s="9">
        <v>5.4886254694434967E-3</v>
      </c>
      <c r="JB89" s="9">
        <v>1.2440846077159442</v>
      </c>
      <c r="JC89" s="9">
        <v>1.2495732331853877</v>
      </c>
      <c r="JD89" s="9">
        <v>8.639948738976786E-4</v>
      </c>
      <c r="JE89" s="6">
        <v>6</v>
      </c>
      <c r="JF89" s="6"/>
      <c r="JG89" s="6"/>
      <c r="JH89" s="6"/>
      <c r="JI89" s="15">
        <v>82</v>
      </c>
      <c r="JJ89" s="9">
        <v>0.19972677595628413</v>
      </c>
      <c r="JK89" s="9">
        <v>4.2797883236599527E-3</v>
      </c>
      <c r="JL89" s="9">
        <v>1.2452934448617277</v>
      </c>
      <c r="JM89" s="9">
        <v>1.2495732331853877</v>
      </c>
      <c r="JN89" s="9">
        <v>6.7370513684991099E-4</v>
      </c>
      <c r="JO89" s="6">
        <v>6</v>
      </c>
      <c r="JP89" s="6"/>
      <c r="JQ89" s="6"/>
      <c r="JR89" s="6"/>
      <c r="JS89" s="15">
        <v>82</v>
      </c>
      <c r="JT89" s="9">
        <v>0.19972677595628413</v>
      </c>
      <c r="JU89" s="9">
        <v>5.4047791054967565E-3</v>
      </c>
      <c r="JV89" s="9">
        <v>1.2441684540798907</v>
      </c>
      <c r="JW89" s="9">
        <v>1.2495732331853875</v>
      </c>
      <c r="JX89" s="9">
        <v>8.5079615428231253E-4</v>
      </c>
      <c r="JY89" s="6">
        <v>6</v>
      </c>
      <c r="JZ89" s="6"/>
      <c r="KA89" s="6"/>
      <c r="KB89" s="6"/>
      <c r="KC89" s="15">
        <v>82</v>
      </c>
      <c r="KD89" s="9">
        <v>0.19972677595628413</v>
      </c>
      <c r="KE89" s="9">
        <v>5.5003714578354393E-3</v>
      </c>
      <c r="KF89" s="9">
        <v>1.244072861727552</v>
      </c>
      <c r="KG89" s="9">
        <v>1.2495732331853875</v>
      </c>
      <c r="KH89" s="9">
        <v>8.6584387485720842E-4</v>
      </c>
      <c r="KI89" s="6">
        <v>6</v>
      </c>
      <c r="KJ89" s="6"/>
      <c r="KK89" s="6"/>
      <c r="KL89" s="6"/>
      <c r="KM89" s="15">
        <v>82</v>
      </c>
      <c r="KN89" s="9">
        <v>0.19972677595628413</v>
      </c>
      <c r="KO89" s="9">
        <v>5.7971451007169687E-3</v>
      </c>
      <c r="KP89" s="9">
        <v>1.2437760880846707</v>
      </c>
      <c r="KQ89" s="9">
        <v>1.2495732331853877</v>
      </c>
      <c r="KR89" s="9">
        <v>9.1256065441979329E-4</v>
      </c>
      <c r="KS89" s="6">
        <v>6</v>
      </c>
      <c r="KT89" s="6"/>
      <c r="KU89" s="6"/>
      <c r="KV89" s="6"/>
      <c r="KW89" s="15">
        <v>82</v>
      </c>
      <c r="KX89" s="9">
        <v>0.19972677595628413</v>
      </c>
      <c r="KY89" s="9">
        <v>5.898235575281666E-3</v>
      </c>
      <c r="KZ89" s="9">
        <v>1.243674997610106</v>
      </c>
      <c r="LA89" s="9">
        <v>1.2495732331853877</v>
      </c>
      <c r="LB89" s="9">
        <v>9.2847386480553271E-4</v>
      </c>
      <c r="LC89" s="6">
        <v>6</v>
      </c>
    </row>
    <row r="90" spans="1:315">
      <c r="A90" s="6">
        <v>83</v>
      </c>
      <c r="B90">
        <v>0.20664108739723469</v>
      </c>
      <c r="C90">
        <f>1-Table4689[[#This Row],[qx (tau)]]</f>
        <v>0.79335891260276536</v>
      </c>
      <c r="D90" s="6"/>
      <c r="E90" s="6"/>
      <c r="F90" s="6"/>
      <c r="G90" s="6"/>
      <c r="H90" s="15">
        <f t="shared" si="15"/>
        <v>83</v>
      </c>
      <c r="I90" s="9">
        <f t="shared" si="17"/>
        <v>0.21639344262295079</v>
      </c>
      <c r="J90" s="9" cm="1">
        <f t="array" ref="J90">VLOOKUP($G$13,'qx Malaria'!$B$62:$I$91,(N90),FALSE)/(1-nigeria!I90*INDEX($E$6:$G$11,N90,2))</f>
        <v>6.0236861924686186E-3</v>
      </c>
      <c r="K90" s="9">
        <f t="shared" si="16"/>
        <v>1.2701269414225942</v>
      </c>
      <c r="L90" s="9">
        <f t="shared" si="13"/>
        <v>1.2761506276150627</v>
      </c>
      <c r="M90" s="9">
        <f>(J90*Table4689[[#This Row],[qx (tau)]])/L90</f>
        <v>9.7538726073242716E-4</v>
      </c>
      <c r="N90" s="6">
        <f t="shared" si="14"/>
        <v>6</v>
      </c>
      <c r="P90" s="6"/>
      <c r="Q90" s="6"/>
      <c r="R90" s="6"/>
      <c r="S90" s="15">
        <v>83</v>
      </c>
      <c r="T90" s="9">
        <v>0.21639344262295079</v>
      </c>
      <c r="U90" s="9">
        <v>4.4889874476987451E-3</v>
      </c>
      <c r="V90" s="9">
        <v>1.2716616401673639</v>
      </c>
      <c r="W90" s="9">
        <v>1.2761506276150627</v>
      </c>
      <c r="X90" s="9">
        <v>7.268806890285128E-4</v>
      </c>
      <c r="Y90" s="6">
        <v>6</v>
      </c>
      <c r="Z90" s="6"/>
      <c r="AA90" s="6"/>
      <c r="AB90" s="6"/>
      <c r="AC90" s="15">
        <v>83</v>
      </c>
      <c r="AD90" s="9">
        <v>0.21639344262295079</v>
      </c>
      <c r="AE90" s="9">
        <v>5.0101673640167363E-3</v>
      </c>
      <c r="AF90" s="9">
        <v>1.2711404602510461</v>
      </c>
      <c r="AG90" s="9">
        <v>1.2761506276150629</v>
      </c>
      <c r="AH90" s="9">
        <v>8.1127290912154327E-4</v>
      </c>
      <c r="AI90" s="6">
        <v>6</v>
      </c>
      <c r="AJ90" s="6"/>
      <c r="AK90" s="6"/>
      <c r="AL90" s="6"/>
      <c r="AM90" s="15">
        <v>83</v>
      </c>
      <c r="AN90" s="9">
        <v>0.21639344262295079</v>
      </c>
      <c r="AO90" s="9">
        <v>5.0374769874476991E-3</v>
      </c>
      <c r="AP90" s="9">
        <v>1.271113150627615</v>
      </c>
      <c r="AQ90" s="9">
        <v>1.2761506276150627</v>
      </c>
      <c r="AR90" s="9">
        <v>8.1569502839184428E-4</v>
      </c>
      <c r="AS90" s="6">
        <v>6</v>
      </c>
      <c r="AT90" s="6"/>
      <c r="AU90" s="6"/>
      <c r="AV90" s="6"/>
      <c r="AW90" s="15">
        <v>83</v>
      </c>
      <c r="AX90" s="9">
        <v>0.21639344262295079</v>
      </c>
      <c r="AY90" s="9">
        <v>5.0922238493723839E-3</v>
      </c>
      <c r="AZ90" s="9">
        <v>1.2710584037656902</v>
      </c>
      <c r="BA90" s="9">
        <v>1.2761506276150627</v>
      </c>
      <c r="BB90" s="9">
        <v>8.2455993104118544E-4</v>
      </c>
      <c r="BC90" s="6">
        <v>6</v>
      </c>
      <c r="BD90" s="6"/>
      <c r="BE90" s="6"/>
      <c r="BF90" s="6"/>
      <c r="BG90" s="15">
        <v>83</v>
      </c>
      <c r="BH90" s="9">
        <v>0.21639344262295079</v>
      </c>
      <c r="BI90" s="9">
        <v>5.1200439330543936E-3</v>
      </c>
      <c r="BJ90" s="9">
        <v>1.2710305836820084</v>
      </c>
      <c r="BK90" s="9">
        <v>1.2761506276150627</v>
      </c>
      <c r="BL90" s="9">
        <v>8.2906470674644535E-4</v>
      </c>
      <c r="BM90" s="6">
        <v>6</v>
      </c>
      <c r="BN90" s="6"/>
      <c r="BO90" s="6"/>
      <c r="BP90" s="6"/>
      <c r="BQ90" s="15">
        <v>83</v>
      </c>
      <c r="BR90" s="9">
        <v>0.21639344262295079</v>
      </c>
      <c r="BS90" s="9">
        <v>5.1619016736401671E-3</v>
      </c>
      <c r="BT90" s="9">
        <v>1.2709887259414225</v>
      </c>
      <c r="BU90" s="9">
        <v>1.2761506276150627</v>
      </c>
      <c r="BV90" s="9">
        <v>8.3584253441307461E-4</v>
      </c>
      <c r="BW90" s="6">
        <v>6</v>
      </c>
      <c r="BX90" s="6"/>
      <c r="BY90" s="6"/>
      <c r="BZ90" s="6"/>
      <c r="CA90" s="15">
        <v>83</v>
      </c>
      <c r="CB90" s="9">
        <v>0.21639344262295079</v>
      </c>
      <c r="CC90" s="9">
        <v>5.1980167364016738E-3</v>
      </c>
      <c r="CD90" s="9">
        <v>1.2709526108786611</v>
      </c>
      <c r="CE90" s="9">
        <v>1.2761506276150627</v>
      </c>
      <c r="CF90" s="9">
        <v>8.4169047718641633E-4</v>
      </c>
      <c r="CG90" s="6">
        <v>6</v>
      </c>
      <c r="CH90" s="6"/>
      <c r="CI90" s="6"/>
      <c r="CJ90" s="6"/>
      <c r="CK90" s="15">
        <v>83</v>
      </c>
      <c r="CL90" s="9">
        <v>0.21639344262295079</v>
      </c>
      <c r="CM90" s="9">
        <v>5.2605481171548122E-3</v>
      </c>
      <c r="CN90" s="9">
        <v>1.2708900794979079</v>
      </c>
      <c r="CO90" s="9">
        <v>1.2761506276150627</v>
      </c>
      <c r="CP90" s="9">
        <v>8.5181589046888094E-4</v>
      </c>
      <c r="CQ90" s="6">
        <v>6</v>
      </c>
      <c r="CR90" s="6"/>
      <c r="CS90" s="6"/>
      <c r="CT90" s="6"/>
      <c r="CU90" s="15">
        <v>83</v>
      </c>
      <c r="CV90" s="9">
        <v>0.21639344262295079</v>
      </c>
      <c r="CW90" s="9">
        <v>5.294621338912133E-3</v>
      </c>
      <c r="CX90" s="9">
        <v>1.2708560062761505</v>
      </c>
      <c r="CY90" s="9">
        <v>1.2761506276150627</v>
      </c>
      <c r="CZ90" s="9">
        <v>8.5733320750238685E-4</v>
      </c>
      <c r="DA90" s="6">
        <v>6</v>
      </c>
      <c r="DB90" s="6"/>
      <c r="DC90" s="6"/>
      <c r="DD90" s="6"/>
      <c r="DE90" s="15">
        <v>83</v>
      </c>
      <c r="DF90" s="9">
        <v>0.21639344262295079</v>
      </c>
      <c r="DG90" s="9">
        <v>5.4007970711297069E-3</v>
      </c>
      <c r="DH90" s="9">
        <v>1.2707498305439331</v>
      </c>
      <c r="DI90" s="9">
        <v>1.2761506276150627</v>
      </c>
      <c r="DJ90" s="9">
        <v>8.7452574597383687E-4</v>
      </c>
      <c r="DK90" s="6">
        <v>6</v>
      </c>
      <c r="DL90" s="6"/>
      <c r="DM90" s="6"/>
      <c r="DN90" s="6"/>
      <c r="DO90" s="15">
        <v>83</v>
      </c>
      <c r="DP90" s="9">
        <v>0.21639344262295079</v>
      </c>
      <c r="DQ90" s="9">
        <v>4.7213744769874482E-3</v>
      </c>
      <c r="DR90" s="9">
        <v>1.2714292531380753</v>
      </c>
      <c r="DS90" s="9">
        <v>1.2761506276150627</v>
      </c>
      <c r="DT90" s="9">
        <v>7.6451003104354928E-4</v>
      </c>
      <c r="DU90" s="6">
        <v>6</v>
      </c>
      <c r="DV90" s="6"/>
      <c r="DW90" s="6"/>
      <c r="DX90" s="6"/>
      <c r="DY90" s="15">
        <v>83</v>
      </c>
      <c r="DZ90" s="9">
        <v>0.21639344262295079</v>
      </c>
      <c r="EA90" s="9">
        <v>5.7385941422594148E-3</v>
      </c>
      <c r="EB90" s="9">
        <v>1.2704120334728033</v>
      </c>
      <c r="EC90" s="9">
        <v>1.2761506276150627</v>
      </c>
      <c r="ED90" s="9">
        <v>9.2922364180788512E-4</v>
      </c>
      <c r="EE90" s="6">
        <v>6</v>
      </c>
      <c r="EF90" s="6"/>
      <c r="EG90" s="6"/>
      <c r="EH90" s="6"/>
      <c r="EI90" s="15">
        <v>83</v>
      </c>
      <c r="EJ90" s="9">
        <v>0.21639344262295079</v>
      </c>
      <c r="EK90" s="9">
        <v>5.0748682008368209E-3</v>
      </c>
      <c r="EL90" s="9">
        <v>1.2710757594142259</v>
      </c>
      <c r="EM90" s="9">
        <v>1.2761506276150627</v>
      </c>
      <c r="EN90" s="9">
        <v>8.2174961225258336E-4</v>
      </c>
      <c r="EO90" s="6">
        <v>6</v>
      </c>
      <c r="EP90" s="6"/>
      <c r="EQ90" s="6"/>
      <c r="ER90" s="6"/>
      <c r="ES90" s="15">
        <v>83</v>
      </c>
      <c r="ET90" s="9">
        <v>0.21639344262295079</v>
      </c>
      <c r="EU90" s="9">
        <v>6.1969874476987446E-3</v>
      </c>
      <c r="EV90" s="9">
        <v>1.2699536401673641</v>
      </c>
      <c r="EW90" s="9">
        <v>1.2761506276150629</v>
      </c>
      <c r="EX90" s="9">
        <v>1.0034491204009715E-3</v>
      </c>
      <c r="EY90" s="6">
        <v>6</v>
      </c>
      <c r="EZ90" s="6"/>
      <c r="FA90" s="6"/>
      <c r="FB90" s="6"/>
      <c r="FC90" s="15">
        <v>83</v>
      </c>
      <c r="FD90" s="9">
        <v>0.21639344262295079</v>
      </c>
      <c r="FE90" s="9">
        <v>6.471487447698745E-3</v>
      </c>
      <c r="FF90" s="9">
        <v>1.2696791401673639</v>
      </c>
      <c r="FG90" s="9">
        <v>1.2761506276150627</v>
      </c>
      <c r="FH90" s="9">
        <v>1.0478976183001169E-3</v>
      </c>
      <c r="FI90" s="6">
        <v>6</v>
      </c>
      <c r="FJ90" s="6"/>
      <c r="FK90" s="6"/>
      <c r="FL90" s="6"/>
      <c r="FM90" s="15">
        <v>83</v>
      </c>
      <c r="FN90" s="9">
        <v>0.21639344262295079</v>
      </c>
      <c r="FO90" s="9">
        <v>6.8462928870292889E-3</v>
      </c>
      <c r="FP90" s="9">
        <v>1.2693043347280335</v>
      </c>
      <c r="FQ90" s="9">
        <v>1.2761506276150627</v>
      </c>
      <c r="FR90" s="9">
        <v>1.1085881056686847E-3</v>
      </c>
      <c r="FS90" s="6">
        <v>6</v>
      </c>
      <c r="FT90" s="6"/>
      <c r="FU90" s="6"/>
      <c r="FV90" s="6"/>
      <c r="FW90" s="15">
        <v>83</v>
      </c>
      <c r="FX90" s="9">
        <v>0.21639344262295079</v>
      </c>
      <c r="FY90" s="9">
        <v>6.0871108786610872E-3</v>
      </c>
      <c r="FZ90" s="9">
        <v>1.2700635167364016</v>
      </c>
      <c r="GA90" s="9">
        <v>1.2761506276150627</v>
      </c>
      <c r="GB90" s="9">
        <v>9.8565732277606957E-4</v>
      </c>
      <c r="GC90" s="6">
        <v>6</v>
      </c>
      <c r="GD90" s="6"/>
      <c r="GE90" s="6"/>
      <c r="GF90" s="6"/>
      <c r="GG90" s="15">
        <v>83</v>
      </c>
      <c r="GH90" s="9">
        <v>0.21639344262295079</v>
      </c>
      <c r="GI90" s="9">
        <v>7.501979079497908E-3</v>
      </c>
      <c r="GJ90" s="9">
        <v>1.2686486485355648</v>
      </c>
      <c r="GK90" s="9">
        <v>1.2761506276150627</v>
      </c>
      <c r="GL90" s="9">
        <v>1.214760296373384E-3</v>
      </c>
      <c r="GM90" s="6">
        <v>6</v>
      </c>
      <c r="GN90" s="6"/>
      <c r="GO90" s="6"/>
      <c r="GP90" s="6"/>
      <c r="GQ90" s="15">
        <v>83</v>
      </c>
      <c r="GR90" s="9">
        <v>0.21639344262295079</v>
      </c>
      <c r="GS90" s="9">
        <v>6.6030585774058568E-3</v>
      </c>
      <c r="GT90" s="9">
        <v>1.2695475690376568</v>
      </c>
      <c r="GU90" s="9">
        <v>1.2761506276150627</v>
      </c>
      <c r="GV90" s="9">
        <v>1.0692023144107717E-3</v>
      </c>
      <c r="GW90" s="6">
        <v>6</v>
      </c>
      <c r="GX90" s="6"/>
      <c r="GY90" s="6"/>
      <c r="GZ90" s="6"/>
      <c r="HA90" s="15">
        <v>83</v>
      </c>
      <c r="HB90" s="9">
        <v>0.21639344262295079</v>
      </c>
      <c r="HC90" s="9">
        <v>6.4425188284518821E-3</v>
      </c>
      <c r="HD90" s="9">
        <v>1.2697081087866109</v>
      </c>
      <c r="HE90" s="9">
        <v>1.2761506276150627</v>
      </c>
      <c r="HF90" s="9">
        <v>1.0432068656161995E-3</v>
      </c>
      <c r="HG90" s="6">
        <v>6</v>
      </c>
      <c r="HH90" s="6"/>
      <c r="HI90" s="6"/>
      <c r="HJ90" s="6"/>
      <c r="HK90" s="15">
        <v>83</v>
      </c>
      <c r="HL90" s="9">
        <v>0.21639344262295079</v>
      </c>
      <c r="HM90" s="9">
        <v>6.1703158995815898E-3</v>
      </c>
      <c r="HN90" s="9">
        <v>1.2699803117154811</v>
      </c>
      <c r="HO90" s="9">
        <v>1.2761506276150627</v>
      </c>
      <c r="HP90" s="9">
        <v>9.9913032167436942E-4</v>
      </c>
      <c r="HQ90" s="6">
        <v>6</v>
      </c>
      <c r="HR90" s="6"/>
      <c r="HS90" s="6"/>
      <c r="HT90" s="6"/>
      <c r="HU90" s="15">
        <v>83</v>
      </c>
      <c r="HV90" s="9">
        <v>0.21639344262295079</v>
      </c>
      <c r="HW90" s="9">
        <v>5.7305543933054391E-3</v>
      </c>
      <c r="HX90" s="9">
        <v>1.2704200732217574</v>
      </c>
      <c r="HY90" s="9">
        <v>1.2761506276150629</v>
      </c>
      <c r="HZ90" s="9">
        <v>9.2792180295728232E-4</v>
      </c>
      <c r="IA90" s="6">
        <v>6</v>
      </c>
      <c r="IB90" s="6"/>
      <c r="IC90" s="6"/>
      <c r="ID90" s="6"/>
      <c r="IE90" s="15">
        <v>83</v>
      </c>
      <c r="IF90" s="9">
        <v>0.21639344262295079</v>
      </c>
      <c r="IG90" s="9">
        <v>5.2084811715481169E-3</v>
      </c>
      <c r="IH90" s="9">
        <v>1.2709421464435147</v>
      </c>
      <c r="II90" s="9">
        <v>1.2761506276150627</v>
      </c>
      <c r="IJ90" s="9">
        <v>8.4338493410307362E-4</v>
      </c>
      <c r="IK90" s="6">
        <v>6</v>
      </c>
      <c r="IL90" s="6"/>
      <c r="IM90" s="6"/>
      <c r="IN90" s="6"/>
      <c r="IO90" s="15">
        <v>83</v>
      </c>
      <c r="IP90" s="9">
        <v>0.21639344262295079</v>
      </c>
      <c r="IQ90" s="9">
        <v>4.7370711297071129E-3</v>
      </c>
      <c r="IR90" s="9">
        <v>1.2714135564853555</v>
      </c>
      <c r="IS90" s="9">
        <v>1.2761506276150625</v>
      </c>
      <c r="IT90" s="9">
        <v>7.6705171641853532E-4</v>
      </c>
      <c r="IU90" s="6">
        <v>6</v>
      </c>
      <c r="IV90" s="6"/>
      <c r="IW90" s="6"/>
      <c r="IX90" s="6"/>
      <c r="IY90" s="15">
        <v>83</v>
      </c>
      <c r="IZ90" s="9">
        <v>0.21639344262295079</v>
      </c>
      <c r="JA90" s="9">
        <v>5.605364016736402E-3</v>
      </c>
      <c r="JB90" s="9">
        <v>1.2705452635983263</v>
      </c>
      <c r="JC90" s="9">
        <v>1.2761506276150627</v>
      </c>
      <c r="JD90" s="9">
        <v>9.0765031228361376E-4</v>
      </c>
      <c r="JE90" s="6">
        <v>6</v>
      </c>
      <c r="JF90" s="6"/>
      <c r="JG90" s="6"/>
      <c r="JH90" s="6"/>
      <c r="JI90" s="15">
        <v>83</v>
      </c>
      <c r="JJ90" s="9">
        <v>0.21639344262295079</v>
      </c>
      <c r="JK90" s="9">
        <v>4.3708158995815899E-3</v>
      </c>
      <c r="JL90" s="9">
        <v>1.271779811715481</v>
      </c>
      <c r="JM90" s="9">
        <v>1.2761506276150627</v>
      </c>
      <c r="JN90" s="9">
        <v>7.0774572433552881E-4</v>
      </c>
      <c r="JO90" s="6">
        <v>6</v>
      </c>
      <c r="JP90" s="6"/>
      <c r="JQ90" s="6"/>
      <c r="JR90" s="6"/>
      <c r="JS90" s="15">
        <v>83</v>
      </c>
      <c r="JT90" s="9">
        <v>0.21639344262295079</v>
      </c>
      <c r="JU90" s="9">
        <v>5.5197343096234303E-3</v>
      </c>
      <c r="JV90" s="9">
        <v>1.2706308933054393</v>
      </c>
      <c r="JW90" s="9">
        <v>1.2761506276150627</v>
      </c>
      <c r="JX90" s="9">
        <v>8.937846953192591E-4</v>
      </c>
      <c r="JY90" s="6">
        <v>6</v>
      </c>
      <c r="JZ90" s="6"/>
      <c r="KA90" s="6"/>
      <c r="KB90" s="6"/>
      <c r="KC90" s="15">
        <v>83</v>
      </c>
      <c r="KD90" s="9">
        <v>0.21639344262295079</v>
      </c>
      <c r="KE90" s="9">
        <v>5.6173598326359833E-3</v>
      </c>
      <c r="KF90" s="9">
        <v>1.2705332677824268</v>
      </c>
      <c r="KG90" s="9">
        <v>1.2761506276150627</v>
      </c>
      <c r="KH90" s="9">
        <v>9.0959273850514774E-4</v>
      </c>
      <c r="KI90" s="6">
        <v>6</v>
      </c>
      <c r="KJ90" s="6"/>
      <c r="KK90" s="6"/>
      <c r="KL90" s="6"/>
      <c r="KM90" s="15">
        <v>83</v>
      </c>
      <c r="KN90" s="9">
        <v>0.21639344262295079</v>
      </c>
      <c r="KO90" s="9">
        <v>5.9204456066945599E-3</v>
      </c>
      <c r="KP90" s="9">
        <v>1.2702301820083681</v>
      </c>
      <c r="KQ90" s="9">
        <v>1.2761506276150627</v>
      </c>
      <c r="KR90" s="9">
        <v>9.5866999676199086E-4</v>
      </c>
      <c r="KS90" s="6">
        <v>6</v>
      </c>
      <c r="KT90" s="6"/>
      <c r="KU90" s="6"/>
      <c r="KV90" s="6"/>
      <c r="KW90" s="15">
        <v>83</v>
      </c>
      <c r="KX90" s="9">
        <v>0.21639344262295079</v>
      </c>
      <c r="KY90" s="9">
        <v>6.0236861924686186E-3</v>
      </c>
      <c r="KZ90" s="9">
        <v>1.2701269414225942</v>
      </c>
      <c r="LA90" s="9">
        <v>1.2761506276150627</v>
      </c>
      <c r="LB90" s="9">
        <v>9.7538726073242716E-4</v>
      </c>
      <c r="LC90" s="6">
        <v>6</v>
      </c>
    </row>
    <row r="91" spans="1:315">
      <c r="A91" s="6">
        <v>84</v>
      </c>
      <c r="B91">
        <v>0.21691024639643541</v>
      </c>
      <c r="C91">
        <f>1-Table4689[[#This Row],[qx (tau)]]</f>
        <v>0.78308975360356459</v>
      </c>
      <c r="D91" s="6"/>
      <c r="E91" s="6"/>
      <c r="F91" s="6"/>
      <c r="G91" s="6"/>
      <c r="H91" s="15">
        <f t="shared" si="15"/>
        <v>84</v>
      </c>
      <c r="I91" s="9">
        <f t="shared" si="17"/>
        <v>0.23306010928961746</v>
      </c>
      <c r="J91" s="9" cm="1">
        <f t="array" ref="J91">VLOOKUP($G$13,'qx Malaria'!$B$62:$I$91,(N91),FALSE)/(1-nigeria!I91*INDEX($E$6:$G$11,N91,2))</f>
        <v>6.1545892411827563E-3</v>
      </c>
      <c r="K91" s="9">
        <f t="shared" si="16"/>
        <v>1.2977285600285</v>
      </c>
      <c r="L91" s="9">
        <f t="shared" si="13"/>
        <v>1.3038831492696827</v>
      </c>
      <c r="M91" s="9">
        <f>(J91*Table4689[[#This Row],[qx (tau)]])/L91</f>
        <v>1.0238597450404545E-3</v>
      </c>
      <c r="N91" s="6">
        <f t="shared" si="14"/>
        <v>6</v>
      </c>
      <c r="P91" s="6"/>
      <c r="Q91" s="6"/>
      <c r="R91" s="6"/>
      <c r="S91" s="15">
        <v>84</v>
      </c>
      <c r="T91" s="9">
        <v>0.23306010928961746</v>
      </c>
      <c r="U91" s="9">
        <v>4.5865393658710363E-3</v>
      </c>
      <c r="V91" s="9">
        <v>1.2992966099038117</v>
      </c>
      <c r="W91" s="9">
        <v>1.3038831492696827</v>
      </c>
      <c r="X91" s="9">
        <v>7.6300348272410131E-4</v>
      </c>
      <c r="Y91" s="6">
        <v>6</v>
      </c>
      <c r="Z91" s="6"/>
      <c r="AA91" s="6"/>
      <c r="AB91" s="6"/>
      <c r="AC91" s="15">
        <v>84</v>
      </c>
      <c r="AD91" s="9">
        <v>0.23306010928961746</v>
      </c>
      <c r="AE91" s="9">
        <v>5.119045244032774E-3</v>
      </c>
      <c r="AF91" s="9">
        <v>1.2987641040256501</v>
      </c>
      <c r="AG91" s="9">
        <v>1.303883149269683</v>
      </c>
      <c r="AH91" s="9">
        <v>8.5158962735240519E-4</v>
      </c>
      <c r="AI91" s="6">
        <v>6</v>
      </c>
      <c r="AJ91" s="6"/>
      <c r="AK91" s="6"/>
      <c r="AL91" s="6"/>
      <c r="AM91" s="15">
        <v>84</v>
      </c>
      <c r="AN91" s="9">
        <v>0.23306010928961746</v>
      </c>
      <c r="AO91" s="9">
        <v>5.1469483434271462E-3</v>
      </c>
      <c r="AP91" s="9">
        <v>1.2987362009262555</v>
      </c>
      <c r="AQ91" s="9">
        <v>1.3038831492696827</v>
      </c>
      <c r="AR91" s="9">
        <v>8.5623150662528919E-4</v>
      </c>
      <c r="AS91" s="6">
        <v>6</v>
      </c>
      <c r="AT91" s="6"/>
      <c r="AU91" s="6"/>
      <c r="AV91" s="6"/>
      <c r="AW91" s="15">
        <v>84</v>
      </c>
      <c r="AX91" s="9">
        <v>0.23306010928961746</v>
      </c>
      <c r="AY91" s="9">
        <v>5.2028849305308144E-3</v>
      </c>
      <c r="AZ91" s="9">
        <v>1.298680264339152</v>
      </c>
      <c r="BA91" s="9">
        <v>1.3038831492696827</v>
      </c>
      <c r="BB91" s="9">
        <v>8.6553695619569606E-4</v>
      </c>
      <c r="BC91" s="6">
        <v>6</v>
      </c>
      <c r="BD91" s="6"/>
      <c r="BE91" s="6"/>
      <c r="BF91" s="6"/>
      <c r="BG91" s="15">
        <v>84</v>
      </c>
      <c r="BH91" s="9">
        <v>0.23306010928961746</v>
      </c>
      <c r="BI91" s="9">
        <v>5.2313095831848944E-3</v>
      </c>
      <c r="BJ91" s="9">
        <v>1.2986518396864979</v>
      </c>
      <c r="BK91" s="9">
        <v>1.3038831492696827</v>
      </c>
      <c r="BL91" s="9">
        <v>8.7026559956713851E-4</v>
      </c>
      <c r="BM91" s="6">
        <v>6</v>
      </c>
      <c r="BN91" s="6"/>
      <c r="BO91" s="6"/>
      <c r="BP91" s="6"/>
      <c r="BQ91" s="15">
        <v>84</v>
      </c>
      <c r="BR91" s="9">
        <v>0.23306010928961746</v>
      </c>
      <c r="BS91" s="9">
        <v>5.2740769504809396E-3</v>
      </c>
      <c r="BT91" s="9">
        <v>1.2986090723192019</v>
      </c>
      <c r="BU91" s="9">
        <v>1.3038831492696827</v>
      </c>
      <c r="BV91" s="9">
        <v>8.7738025564894166E-4</v>
      </c>
      <c r="BW91" s="6">
        <v>6</v>
      </c>
      <c r="BX91" s="6"/>
      <c r="BY91" s="6"/>
      <c r="BZ91" s="6"/>
      <c r="CA91" s="15">
        <v>84</v>
      </c>
      <c r="CB91" s="9">
        <v>0.23306010928961746</v>
      </c>
      <c r="CC91" s="9">
        <v>5.3109768436052718E-3</v>
      </c>
      <c r="CD91" s="9">
        <v>1.2985721724260775</v>
      </c>
      <c r="CE91" s="9">
        <v>1.3038831492696827</v>
      </c>
      <c r="CF91" s="9">
        <v>8.8351881562196072E-4</v>
      </c>
      <c r="CG91" s="6">
        <v>6</v>
      </c>
      <c r="CH91" s="6"/>
      <c r="CI91" s="6"/>
      <c r="CJ91" s="6"/>
      <c r="CK91" s="15">
        <v>84</v>
      </c>
      <c r="CL91" s="9">
        <v>0.23306010928961746</v>
      </c>
      <c r="CM91" s="9">
        <v>5.3748671179194869E-3</v>
      </c>
      <c r="CN91" s="9">
        <v>1.2985082821517633</v>
      </c>
      <c r="CO91" s="9">
        <v>1.3038831492696827</v>
      </c>
      <c r="CP91" s="9">
        <v>8.9414741769538607E-4</v>
      </c>
      <c r="CQ91" s="6">
        <v>6</v>
      </c>
      <c r="CR91" s="6"/>
      <c r="CS91" s="6"/>
      <c r="CT91" s="6"/>
      <c r="CU91" s="15">
        <v>84</v>
      </c>
      <c r="CV91" s="9">
        <v>0.23306010928961746</v>
      </c>
      <c r="CW91" s="9">
        <v>5.4096807980049868E-3</v>
      </c>
      <c r="CX91" s="9">
        <v>1.2984734684716779</v>
      </c>
      <c r="CY91" s="9">
        <v>1.303883149269683</v>
      </c>
      <c r="CZ91" s="9">
        <v>8.9993892127417064E-4</v>
      </c>
      <c r="DA91" s="6">
        <v>6</v>
      </c>
      <c r="DB91" s="6"/>
      <c r="DC91" s="6"/>
      <c r="DD91" s="6"/>
      <c r="DE91" s="15">
        <v>84</v>
      </c>
      <c r="DF91" s="9">
        <v>0.23306010928961746</v>
      </c>
      <c r="DG91" s="9">
        <v>5.5181638760242241E-3</v>
      </c>
      <c r="DH91" s="9">
        <v>1.2983649853936585</v>
      </c>
      <c r="DI91" s="9">
        <v>1.3038831492696827</v>
      </c>
      <c r="DJ91" s="9">
        <v>9.1798585377435423E-4</v>
      </c>
      <c r="DK91" s="6">
        <v>6</v>
      </c>
      <c r="DL91" s="6"/>
      <c r="DM91" s="6"/>
      <c r="DN91" s="6"/>
      <c r="DO91" s="15">
        <v>84</v>
      </c>
      <c r="DP91" s="9">
        <v>0.23306010928961746</v>
      </c>
      <c r="DQ91" s="9">
        <v>4.8239764873530457E-3</v>
      </c>
      <c r="DR91" s="9">
        <v>1.2990591727823297</v>
      </c>
      <c r="DS91" s="9">
        <v>1.3038831492696827</v>
      </c>
      <c r="DT91" s="9">
        <v>8.0250283859289214E-4</v>
      </c>
      <c r="DU91" s="6">
        <v>6</v>
      </c>
      <c r="DV91" s="6"/>
      <c r="DW91" s="6"/>
      <c r="DX91" s="6"/>
      <c r="DY91" s="15">
        <v>84</v>
      </c>
      <c r="DZ91" s="9">
        <v>0.23306010928961746</v>
      </c>
      <c r="EA91" s="9">
        <v>5.8633017456359102E-3</v>
      </c>
      <c r="EB91" s="9">
        <v>1.298019847524047</v>
      </c>
      <c r="EC91" s="9">
        <v>1.303883149269683</v>
      </c>
      <c r="ED91" s="9">
        <v>9.7540199599549071E-4</v>
      </c>
      <c r="EE91" s="6">
        <v>6</v>
      </c>
      <c r="EF91" s="6"/>
      <c r="EG91" s="6"/>
      <c r="EH91" s="6"/>
      <c r="EI91" s="15">
        <v>84</v>
      </c>
      <c r="EJ91" s="9">
        <v>0.23306010928961746</v>
      </c>
      <c r="EK91" s="9">
        <v>5.1851521197007486E-3</v>
      </c>
      <c r="EL91" s="9">
        <v>1.2986979971499819</v>
      </c>
      <c r="EM91" s="9">
        <v>1.3038831492696827</v>
      </c>
      <c r="EN91" s="9">
        <v>8.6258697684470488E-4</v>
      </c>
      <c r="EO91" s="6">
        <v>6</v>
      </c>
      <c r="EP91" s="6"/>
      <c r="EQ91" s="6"/>
      <c r="ER91" s="6"/>
      <c r="ES91" s="15">
        <v>84</v>
      </c>
      <c r="ET91" s="9">
        <v>0.23306010928961746</v>
      </c>
      <c r="EU91" s="9">
        <v>6.3316565728535794E-3</v>
      </c>
      <c r="EV91" s="9">
        <v>1.2975514926968292</v>
      </c>
      <c r="EW91" s="9">
        <v>1.3038831492696827</v>
      </c>
      <c r="EX91" s="9">
        <v>1.0533161565010904E-3</v>
      </c>
      <c r="EY91" s="6">
        <v>6</v>
      </c>
      <c r="EZ91" s="6"/>
      <c r="FA91" s="6"/>
      <c r="FB91" s="6"/>
      <c r="FC91" s="15">
        <v>84</v>
      </c>
      <c r="FD91" s="9">
        <v>0.23306010928961746</v>
      </c>
      <c r="FE91" s="9">
        <v>6.6121218382614883E-3</v>
      </c>
      <c r="FF91" s="9">
        <v>1.2972710274314212</v>
      </c>
      <c r="FG91" s="9">
        <v>1.3038831492696827</v>
      </c>
      <c r="FH91" s="9">
        <v>1.0999735505009638E-3</v>
      </c>
      <c r="FI91" s="6">
        <v>6</v>
      </c>
      <c r="FJ91" s="6"/>
      <c r="FK91" s="6"/>
      <c r="FL91" s="6"/>
      <c r="FM91" s="15">
        <v>84</v>
      </c>
      <c r="FN91" s="9">
        <v>0.23306010928961746</v>
      </c>
      <c r="FO91" s="9">
        <v>6.9950723192019944E-3</v>
      </c>
      <c r="FP91" s="9">
        <v>1.2968880769504809</v>
      </c>
      <c r="FQ91" s="9">
        <v>1.303883149269683</v>
      </c>
      <c r="FR91" s="9">
        <v>1.1636800898675967E-3</v>
      </c>
      <c r="FS91" s="6">
        <v>6</v>
      </c>
      <c r="FT91" s="6"/>
      <c r="FU91" s="6"/>
      <c r="FV91" s="6"/>
      <c r="FW91" s="15">
        <v>84</v>
      </c>
      <c r="FX91" s="9">
        <v>0.23306010928961746</v>
      </c>
      <c r="FY91" s="9">
        <v>6.2193922337014599E-3</v>
      </c>
      <c r="FZ91" s="9">
        <v>1.2976637570359812</v>
      </c>
      <c r="GA91" s="9">
        <v>1.3038831492696827</v>
      </c>
      <c r="GB91" s="9">
        <v>1.0346401842863573E-3</v>
      </c>
      <c r="GC91" s="6">
        <v>6</v>
      </c>
      <c r="GD91" s="6"/>
      <c r="GE91" s="6"/>
      <c r="GF91" s="6"/>
      <c r="GG91" s="15">
        <v>84</v>
      </c>
      <c r="GH91" s="9">
        <v>0.23306010928961746</v>
      </c>
      <c r="GI91" s="9">
        <v>7.6650074812967574E-3</v>
      </c>
      <c r="GJ91" s="9">
        <v>1.296218141788386</v>
      </c>
      <c r="GK91" s="9">
        <v>1.3038831492696827</v>
      </c>
      <c r="GL91" s="9">
        <v>1.2751285744660853E-3</v>
      </c>
      <c r="GM91" s="6">
        <v>6</v>
      </c>
      <c r="GN91" s="6"/>
      <c r="GO91" s="6"/>
      <c r="GP91" s="6"/>
      <c r="GQ91" s="15">
        <v>84</v>
      </c>
      <c r="GR91" s="9">
        <v>0.23306010928961746</v>
      </c>
      <c r="GS91" s="9">
        <v>6.7465521909511918E-3</v>
      </c>
      <c r="GT91" s="9">
        <v>1.2971365970787316</v>
      </c>
      <c r="GU91" s="9">
        <v>1.3038831492696827</v>
      </c>
      <c r="GV91" s="9">
        <v>1.122336996904436E-3</v>
      </c>
      <c r="GW91" s="6">
        <v>6</v>
      </c>
      <c r="GX91" s="6"/>
      <c r="GY91" s="6"/>
      <c r="GZ91" s="6"/>
      <c r="HA91" s="15">
        <v>84</v>
      </c>
      <c r="HB91" s="9">
        <v>0.23306010928961746</v>
      </c>
      <c r="HC91" s="9">
        <v>6.5825236907730662E-3</v>
      </c>
      <c r="HD91" s="9">
        <v>1.2973006255789097</v>
      </c>
      <c r="HE91" s="9">
        <v>1.3038831492696827</v>
      </c>
      <c r="HF91" s="9">
        <v>1.0950496879077645E-3</v>
      </c>
      <c r="HG91" s="6">
        <v>6</v>
      </c>
      <c r="HH91" s="6"/>
      <c r="HI91" s="6"/>
      <c r="HJ91" s="6"/>
      <c r="HK91" s="15">
        <v>84</v>
      </c>
      <c r="HL91" s="9">
        <v>0.23306010928961746</v>
      </c>
      <c r="HM91" s="9">
        <v>6.3044054150338431E-3</v>
      </c>
      <c r="HN91" s="9">
        <v>1.2975787438546489</v>
      </c>
      <c r="HO91" s="9">
        <v>1.3038831492696827</v>
      </c>
      <c r="HP91" s="9">
        <v>1.0487827323514048E-3</v>
      </c>
      <c r="HQ91" s="6">
        <v>6</v>
      </c>
      <c r="HR91" s="6"/>
      <c r="HS91" s="6"/>
      <c r="HT91" s="6"/>
      <c r="HU91" s="15">
        <v>84</v>
      </c>
      <c r="HV91" s="9">
        <v>0.23306010928961746</v>
      </c>
      <c r="HW91" s="9">
        <v>5.8550872817955098E-3</v>
      </c>
      <c r="HX91" s="9">
        <v>1.2980280619878874</v>
      </c>
      <c r="HY91" s="9">
        <v>1.303883149269683</v>
      </c>
      <c r="HZ91" s="9">
        <v>9.7403546144319295E-4</v>
      </c>
      <c r="IA91" s="6">
        <v>6</v>
      </c>
      <c r="IB91" s="6"/>
      <c r="IC91" s="6"/>
      <c r="ID91" s="6"/>
      <c r="IE91" s="15">
        <v>84</v>
      </c>
      <c r="IF91" s="9">
        <v>0.23306010928961746</v>
      </c>
      <c r="IG91" s="9">
        <v>5.3216686854292827E-3</v>
      </c>
      <c r="IH91" s="9">
        <v>1.2985614805842536</v>
      </c>
      <c r="II91" s="9">
        <v>1.303883149269683</v>
      </c>
      <c r="IJ91" s="9">
        <v>8.8529747964241135E-4</v>
      </c>
      <c r="IK91" s="6">
        <v>6</v>
      </c>
      <c r="IL91" s="6"/>
      <c r="IM91" s="6"/>
      <c r="IN91" s="6"/>
      <c r="IO91" s="15">
        <v>84</v>
      </c>
      <c r="IP91" s="9">
        <v>0.23306010928961746</v>
      </c>
      <c r="IQ91" s="9">
        <v>4.8400142500890624E-3</v>
      </c>
      <c r="IR91" s="9">
        <v>1.2990431350195937</v>
      </c>
      <c r="IS91" s="9">
        <v>1.3038831492696827</v>
      </c>
      <c r="IT91" s="9">
        <v>8.051708346235683E-4</v>
      </c>
      <c r="IU91" s="6">
        <v>6</v>
      </c>
      <c r="IV91" s="6"/>
      <c r="IW91" s="6"/>
      <c r="IX91" s="6"/>
      <c r="IY91" s="15">
        <v>84</v>
      </c>
      <c r="IZ91" s="9">
        <v>0.23306010928961746</v>
      </c>
      <c r="JA91" s="9">
        <v>5.7271763448521551E-3</v>
      </c>
      <c r="JB91" s="9">
        <v>1.2981559729248306</v>
      </c>
      <c r="JC91" s="9">
        <v>1.3038831492696827</v>
      </c>
      <c r="JD91" s="9">
        <v>9.5275656627170295E-4</v>
      </c>
      <c r="JE91" s="6">
        <v>6</v>
      </c>
      <c r="JF91" s="6"/>
      <c r="JG91" s="6"/>
      <c r="JH91" s="6"/>
      <c r="JI91" s="15">
        <v>84</v>
      </c>
      <c r="JJ91" s="9">
        <v>0.23306010928961746</v>
      </c>
      <c r="JK91" s="9">
        <v>4.4657997862486637E-3</v>
      </c>
      <c r="JL91" s="9">
        <v>1.299417349483434</v>
      </c>
      <c r="JM91" s="9">
        <v>1.3038831492696827</v>
      </c>
      <c r="JN91" s="9">
        <v>7.4291759390779128E-4</v>
      </c>
      <c r="JO91" s="6">
        <v>6</v>
      </c>
      <c r="JP91" s="6"/>
      <c r="JQ91" s="6"/>
      <c r="JR91" s="6"/>
      <c r="JS91" s="15">
        <v>84</v>
      </c>
      <c r="JT91" s="9">
        <v>0.23306010928961746</v>
      </c>
      <c r="JU91" s="9">
        <v>5.6396857855361589E-3</v>
      </c>
      <c r="JV91" s="9">
        <v>1.2982434634841467</v>
      </c>
      <c r="JW91" s="9">
        <v>1.3038831492696827</v>
      </c>
      <c r="JX91" s="9">
        <v>9.3820188873850222E-4</v>
      </c>
      <c r="JY91" s="6">
        <v>6</v>
      </c>
      <c r="JZ91" s="6"/>
      <c r="KA91" s="6"/>
      <c r="KB91" s="6"/>
      <c r="KC91" s="15">
        <v>84</v>
      </c>
      <c r="KD91" s="9">
        <v>0.23306010928961746</v>
      </c>
      <c r="KE91" s="9">
        <v>5.7394328464552896E-3</v>
      </c>
      <c r="KF91" s="9">
        <v>1.2981437164232275</v>
      </c>
      <c r="KG91" s="9">
        <v>1.3038831492696827</v>
      </c>
      <c r="KH91" s="9">
        <v>9.5479552258782949E-4</v>
      </c>
      <c r="KI91" s="6">
        <v>6</v>
      </c>
      <c r="KJ91" s="6"/>
      <c r="KK91" s="6"/>
      <c r="KL91" s="6"/>
      <c r="KM91" s="15">
        <v>84</v>
      </c>
      <c r="KN91" s="9">
        <v>0.23306010928961746</v>
      </c>
      <c r="KO91" s="9">
        <v>6.0491050944068391E-3</v>
      </c>
      <c r="KP91" s="9">
        <v>1.297834044175276</v>
      </c>
      <c r="KQ91" s="9">
        <v>1.303883149269683</v>
      </c>
      <c r="KR91" s="9">
        <v>1.0063117061069827E-3</v>
      </c>
      <c r="KS91" s="6">
        <v>6</v>
      </c>
      <c r="KT91" s="6"/>
      <c r="KU91" s="6"/>
      <c r="KV91" s="6"/>
      <c r="KW91" s="15">
        <v>84</v>
      </c>
      <c r="KX91" s="9">
        <v>0.23306010928961746</v>
      </c>
      <c r="KY91" s="9">
        <v>6.1545892411827563E-3</v>
      </c>
      <c r="KZ91" s="9">
        <v>1.2977285600285</v>
      </c>
      <c r="LA91" s="9">
        <v>1.3038831492696827</v>
      </c>
      <c r="LB91" s="9">
        <v>1.0238597450404545E-3</v>
      </c>
      <c r="LC91" s="6">
        <v>6</v>
      </c>
    </row>
    <row r="92" spans="1:315">
      <c r="A92" s="6">
        <v>85</v>
      </c>
      <c r="B92">
        <v>0.22749279421618085</v>
      </c>
      <c r="C92">
        <f>1-Table4689[[#This Row],[qx (tau)]]</f>
        <v>0.77250720578381915</v>
      </c>
      <c r="D92" s="6"/>
      <c r="E92" s="6"/>
      <c r="F92" s="6"/>
      <c r="G92" s="6"/>
      <c r="H92" s="15">
        <f t="shared" si="15"/>
        <v>85</v>
      </c>
      <c r="I92" s="9">
        <f t="shared" si="17"/>
        <v>0.24972677595628412</v>
      </c>
      <c r="J92" s="9" cm="1">
        <f t="array" ref="J92">VLOOKUP($G$13,'qx Malaria'!$B$62:$I$91,(N92),FALSE)/(1-nigeria!I92*INDEX($E$6:$G$11,N92,2))</f>
        <v>6.2913080844865252E-3</v>
      </c>
      <c r="K92" s="9">
        <f t="shared" si="16"/>
        <v>1.3265564705025492</v>
      </c>
      <c r="L92" s="9">
        <f t="shared" si="13"/>
        <v>1.3328477785870358</v>
      </c>
      <c r="M92" s="9">
        <f>(J92*Table4689[[#This Row],[qx (tau)]])/L92</f>
        <v>1.0738114872592167E-3</v>
      </c>
      <c r="N92" s="6">
        <f t="shared" si="14"/>
        <v>6</v>
      </c>
      <c r="P92" s="6"/>
      <c r="Q92" s="6"/>
      <c r="R92" s="6"/>
      <c r="S92" s="15">
        <v>85</v>
      </c>
      <c r="T92" s="9">
        <v>0.24972677595628412</v>
      </c>
      <c r="U92" s="9">
        <v>4.6884253459577568E-3</v>
      </c>
      <c r="V92" s="9">
        <v>1.3281593532410778</v>
      </c>
      <c r="W92" s="9">
        <v>1.3328477785870356</v>
      </c>
      <c r="X92" s="9">
        <v>8.0022865293483787E-4</v>
      </c>
      <c r="Y92" s="6">
        <v>6</v>
      </c>
      <c r="Z92" s="6"/>
      <c r="AA92" s="6"/>
      <c r="AB92" s="6"/>
      <c r="AC92" s="15">
        <v>85</v>
      </c>
      <c r="AD92" s="9">
        <v>0.24972677595628412</v>
      </c>
      <c r="AE92" s="9">
        <v>5.2327603787327018E-3</v>
      </c>
      <c r="AF92" s="9">
        <v>1.3276150182083029</v>
      </c>
      <c r="AG92" s="9">
        <v>1.3328477785870356</v>
      </c>
      <c r="AH92" s="9">
        <v>8.9313671009272604E-4</v>
      </c>
      <c r="AI92" s="6">
        <v>6</v>
      </c>
      <c r="AJ92" s="6"/>
      <c r="AK92" s="6"/>
      <c r="AL92" s="6"/>
      <c r="AM92" s="15">
        <v>85</v>
      </c>
      <c r="AN92" s="9">
        <v>0.24972677595628412</v>
      </c>
      <c r="AO92" s="9">
        <v>5.2612833211944645E-3</v>
      </c>
      <c r="AP92" s="9">
        <v>1.3275864952658412</v>
      </c>
      <c r="AQ92" s="9">
        <v>1.3328477785870356</v>
      </c>
      <c r="AR92" s="9">
        <v>8.9800505588895233E-4</v>
      </c>
      <c r="AS92" s="6">
        <v>6</v>
      </c>
      <c r="AT92" s="6"/>
      <c r="AU92" s="6"/>
      <c r="AV92" s="6"/>
      <c r="AW92" s="15">
        <v>85</v>
      </c>
      <c r="AX92" s="9">
        <v>0.24972677595628412</v>
      </c>
      <c r="AY92" s="9">
        <v>5.3184624908958478E-3</v>
      </c>
      <c r="AZ92" s="9">
        <v>1.3275293160961397</v>
      </c>
      <c r="BA92" s="9">
        <v>1.3328477785870354</v>
      </c>
      <c r="BB92" s="9">
        <v>9.0776449676082652E-4</v>
      </c>
      <c r="BC92" s="6">
        <v>6</v>
      </c>
      <c r="BD92" s="6"/>
      <c r="BE92" s="6"/>
      <c r="BF92" s="6"/>
      <c r="BG92" s="15">
        <v>85</v>
      </c>
      <c r="BH92" s="9">
        <v>0.24972677595628412</v>
      </c>
      <c r="BI92" s="9">
        <v>5.347518572469046E-3</v>
      </c>
      <c r="BJ92" s="9">
        <v>1.3275002600145667</v>
      </c>
      <c r="BK92" s="9">
        <v>1.3328477785870356</v>
      </c>
      <c r="BL92" s="9">
        <v>9.1272383967473929E-4</v>
      </c>
      <c r="BM92" s="6">
        <v>6</v>
      </c>
      <c r="BN92" s="6"/>
      <c r="BO92" s="6"/>
      <c r="BP92" s="6"/>
      <c r="BQ92" s="15">
        <v>85</v>
      </c>
      <c r="BR92" s="9">
        <v>0.24972677595628412</v>
      </c>
      <c r="BS92" s="9">
        <v>5.3912359796066999E-3</v>
      </c>
      <c r="BT92" s="9">
        <v>1.327456542607429</v>
      </c>
      <c r="BU92" s="9">
        <v>1.3328477785870356</v>
      </c>
      <c r="BV92" s="9">
        <v>9.2018560332502981E-4</v>
      </c>
      <c r="BW92" s="6">
        <v>6</v>
      </c>
      <c r="BX92" s="6"/>
      <c r="BY92" s="6"/>
      <c r="BZ92" s="6"/>
      <c r="CA92" s="15">
        <v>85</v>
      </c>
      <c r="CB92" s="9">
        <v>0.24972677595628412</v>
      </c>
      <c r="CC92" s="9">
        <v>5.428955571740713E-3</v>
      </c>
      <c r="CD92" s="9">
        <v>1.327418823015295</v>
      </c>
      <c r="CE92" s="9">
        <v>1.3328477785870356</v>
      </c>
      <c r="CF92" s="9">
        <v>9.266236494013477E-4</v>
      </c>
      <c r="CG92" s="6">
        <v>6</v>
      </c>
      <c r="CH92" s="6"/>
      <c r="CI92" s="6"/>
      <c r="CJ92" s="6"/>
      <c r="CK92" s="15">
        <v>85</v>
      </c>
      <c r="CL92" s="9">
        <v>0.24972677595628412</v>
      </c>
      <c r="CM92" s="9">
        <v>5.4942651128914791E-3</v>
      </c>
      <c r="CN92" s="9">
        <v>1.3273535134741441</v>
      </c>
      <c r="CO92" s="9">
        <v>1.3328477785870356</v>
      </c>
      <c r="CP92" s="9">
        <v>9.3777079631794083E-4</v>
      </c>
      <c r="CQ92" s="6">
        <v>6</v>
      </c>
      <c r="CR92" s="6"/>
      <c r="CS92" s="6"/>
      <c r="CT92" s="6"/>
      <c r="CU92" s="15">
        <v>85</v>
      </c>
      <c r="CV92" s="9">
        <v>0.24972677595628412</v>
      </c>
      <c r="CW92" s="9">
        <v>5.5298521485797518E-3</v>
      </c>
      <c r="CX92" s="9">
        <v>1.3273179264384558</v>
      </c>
      <c r="CY92" s="9">
        <v>1.3328477785870356</v>
      </c>
      <c r="CZ92" s="9">
        <v>9.4384485392351263E-4</v>
      </c>
      <c r="DA92" s="6">
        <v>6</v>
      </c>
      <c r="DB92" s="6"/>
      <c r="DC92" s="6"/>
      <c r="DD92" s="6"/>
      <c r="DE92" s="15">
        <v>85</v>
      </c>
      <c r="DF92" s="9">
        <v>0.24972677595628412</v>
      </c>
      <c r="DG92" s="9">
        <v>5.6407450837581931E-3</v>
      </c>
      <c r="DH92" s="9">
        <v>1.3272070335032775</v>
      </c>
      <c r="DI92" s="9">
        <v>1.3328477785870356</v>
      </c>
      <c r="DJ92" s="9">
        <v>9.627722544022989E-4</v>
      </c>
      <c r="DK92" s="6">
        <v>6</v>
      </c>
      <c r="DL92" s="6"/>
      <c r="DM92" s="6"/>
      <c r="DN92" s="6"/>
      <c r="DO92" s="15">
        <v>85</v>
      </c>
      <c r="DP92" s="9">
        <v>0.24972677595628412</v>
      </c>
      <c r="DQ92" s="9">
        <v>4.9311369264384564E-3</v>
      </c>
      <c r="DR92" s="9">
        <v>1.3279166416605972</v>
      </c>
      <c r="DS92" s="9">
        <v>1.3328477785870356</v>
      </c>
      <c r="DT92" s="9">
        <v>8.4165509076160436E-4</v>
      </c>
      <c r="DU92" s="6">
        <v>6</v>
      </c>
      <c r="DV92" s="6"/>
      <c r="DW92" s="6"/>
      <c r="DX92" s="6"/>
      <c r="DY92" s="15">
        <v>85</v>
      </c>
      <c r="DZ92" s="9">
        <v>0.24972677595628412</v>
      </c>
      <c r="EA92" s="9">
        <v>5.9935498907501827E-3</v>
      </c>
      <c r="EB92" s="9">
        <v>1.3268542286962854</v>
      </c>
      <c r="EC92" s="9">
        <v>1.3328477785870356</v>
      </c>
      <c r="ED92" s="9">
        <v>1.0229895970313221E-3</v>
      </c>
      <c r="EE92" s="6">
        <v>6</v>
      </c>
      <c r="EF92" s="6"/>
      <c r="EG92" s="6"/>
      <c r="EH92" s="6"/>
      <c r="EI92" s="15">
        <v>85</v>
      </c>
      <c r="EJ92" s="9">
        <v>0.24972677595628412</v>
      </c>
      <c r="EK92" s="9">
        <v>5.3003357611070652E-3</v>
      </c>
      <c r="EL92" s="9">
        <v>1.3275474428259284</v>
      </c>
      <c r="EM92" s="9">
        <v>1.3328477785870354</v>
      </c>
      <c r="EN92" s="9">
        <v>9.0467059475948656E-4</v>
      </c>
      <c r="EO92" s="6">
        <v>6</v>
      </c>
      <c r="EP92" s="6"/>
      <c r="EQ92" s="6"/>
      <c r="ER92" s="6"/>
      <c r="ES92" s="15">
        <v>85</v>
      </c>
      <c r="ET92" s="9">
        <v>0.24972677595628412</v>
      </c>
      <c r="EU92" s="9">
        <v>6.4723088128186453E-3</v>
      </c>
      <c r="EV92" s="9">
        <v>1.3263754697742169</v>
      </c>
      <c r="EW92" s="9">
        <v>1.3328477785870356</v>
      </c>
      <c r="EX92" s="9">
        <v>1.1047050087137744E-3</v>
      </c>
      <c r="EY92" s="6">
        <v>6</v>
      </c>
      <c r="EZ92" s="6"/>
      <c r="FA92" s="6"/>
      <c r="FB92" s="6"/>
      <c r="FC92" s="15">
        <v>85</v>
      </c>
      <c r="FD92" s="9">
        <v>0.24972677595628412</v>
      </c>
      <c r="FE92" s="9">
        <v>6.7590043699927169E-3</v>
      </c>
      <c r="FF92" s="9">
        <v>1.3260887742170429</v>
      </c>
      <c r="FG92" s="9">
        <v>1.3328477785870356</v>
      </c>
      <c r="FH92" s="9">
        <v>1.1536387087496749E-3</v>
      </c>
      <c r="FI92" s="6">
        <v>6</v>
      </c>
      <c r="FJ92" s="6"/>
      <c r="FK92" s="6"/>
      <c r="FL92" s="6"/>
      <c r="FM92" s="15">
        <v>85</v>
      </c>
      <c r="FN92" s="9">
        <v>0.24972677595628412</v>
      </c>
      <c r="FO92" s="9">
        <v>7.1504617625637295E-3</v>
      </c>
      <c r="FP92" s="9">
        <v>1.3256973168244719</v>
      </c>
      <c r="FQ92" s="9">
        <v>1.3328477785870356</v>
      </c>
      <c r="FR92" s="9">
        <v>1.2204533424109672E-3</v>
      </c>
      <c r="FS92" s="6">
        <v>6</v>
      </c>
      <c r="FT92" s="6"/>
      <c r="FU92" s="6"/>
      <c r="FV92" s="6"/>
      <c r="FW92" s="15">
        <v>85</v>
      </c>
      <c r="FX92" s="9">
        <v>0.24972677595628412</v>
      </c>
      <c r="FY92" s="9">
        <v>6.3575506190823011E-3</v>
      </c>
      <c r="FZ92" s="9">
        <v>1.3264902279679534</v>
      </c>
      <c r="GA92" s="9">
        <v>1.3328477785870356</v>
      </c>
      <c r="GB92" s="9">
        <v>1.0851178791317611E-3</v>
      </c>
      <c r="GC92" s="6">
        <v>6</v>
      </c>
      <c r="GD92" s="6"/>
      <c r="GE92" s="6"/>
      <c r="GF92" s="6"/>
      <c r="GG92" s="15">
        <v>85</v>
      </c>
      <c r="GH92" s="9">
        <v>0.24972677595628412</v>
      </c>
      <c r="GI92" s="9">
        <v>7.8352789512017487E-3</v>
      </c>
      <c r="GJ92" s="9">
        <v>1.3250124996358339</v>
      </c>
      <c r="GK92" s="9">
        <v>1.3328477785870356</v>
      </c>
      <c r="GL92" s="9">
        <v>1.3373391400792408E-3</v>
      </c>
      <c r="GM92" s="6">
        <v>6</v>
      </c>
      <c r="GN92" s="6"/>
      <c r="GO92" s="6"/>
      <c r="GP92" s="6"/>
      <c r="GQ92" s="15">
        <v>85</v>
      </c>
      <c r="GR92" s="9">
        <v>0.24972677595628412</v>
      </c>
      <c r="GS92" s="9">
        <v>6.8964209759650391E-3</v>
      </c>
      <c r="GT92" s="9">
        <v>1.3259513576110706</v>
      </c>
      <c r="GU92" s="9">
        <v>1.3328477785870356</v>
      </c>
      <c r="GV92" s="9">
        <v>1.1770932158333628E-3</v>
      </c>
      <c r="GW92" s="6">
        <v>6</v>
      </c>
      <c r="GX92" s="6"/>
      <c r="GY92" s="6"/>
      <c r="GZ92" s="6"/>
      <c r="HA92" s="15">
        <v>85</v>
      </c>
      <c r="HB92" s="9">
        <v>0.24972677595628412</v>
      </c>
      <c r="HC92" s="9">
        <v>6.7287487254187907E-3</v>
      </c>
      <c r="HD92" s="9">
        <v>1.326119029861617</v>
      </c>
      <c r="HE92" s="9">
        <v>1.3328477785870358</v>
      </c>
      <c r="HF92" s="9">
        <v>1.1484746223209671E-3</v>
      </c>
      <c r="HG92" s="6">
        <v>6</v>
      </c>
      <c r="HH92" s="6"/>
      <c r="HI92" s="6"/>
      <c r="HJ92" s="6"/>
      <c r="HK92" s="15">
        <v>85</v>
      </c>
      <c r="HL92" s="9">
        <v>0.24972677595628412</v>
      </c>
      <c r="HM92" s="9">
        <v>6.4444522942461759E-3</v>
      </c>
      <c r="HN92" s="9">
        <v>1.3264033262927895</v>
      </c>
      <c r="HO92" s="9">
        <v>1.3328477785870356</v>
      </c>
      <c r="HP92" s="9">
        <v>1.0999504093146561E-3</v>
      </c>
      <c r="HQ92" s="6">
        <v>6</v>
      </c>
      <c r="HR92" s="6"/>
      <c r="HS92" s="6"/>
      <c r="HT92" s="6"/>
      <c r="HU92" s="15">
        <v>85</v>
      </c>
      <c r="HV92" s="9">
        <v>0.24972677595628412</v>
      </c>
      <c r="HW92" s="9">
        <v>5.9851529497450835E-3</v>
      </c>
      <c r="HX92" s="9">
        <v>1.3268626256372906</v>
      </c>
      <c r="HY92" s="9">
        <v>1.3328477785870356</v>
      </c>
      <c r="HZ92" s="9">
        <v>1.0215563924277601E-3</v>
      </c>
      <c r="IA92" s="6">
        <v>6</v>
      </c>
      <c r="IB92" s="6"/>
      <c r="IC92" s="6"/>
      <c r="ID92" s="6"/>
      <c r="IE92" s="15">
        <v>85</v>
      </c>
      <c r="IF92" s="9">
        <v>0.24972677595628412</v>
      </c>
      <c r="IG92" s="9">
        <v>5.4398849235251269E-3</v>
      </c>
      <c r="IH92" s="9">
        <v>1.3274078936635105</v>
      </c>
      <c r="II92" s="9">
        <v>1.3328477785870356</v>
      </c>
      <c r="IJ92" s="9">
        <v>9.2848909031392052E-4</v>
      </c>
      <c r="IK92" s="6">
        <v>6</v>
      </c>
      <c r="IL92" s="6"/>
      <c r="IM92" s="6"/>
      <c r="IN92" s="6"/>
      <c r="IO92" s="15">
        <v>85</v>
      </c>
      <c r="IP92" s="9">
        <v>0.24972677595628412</v>
      </c>
      <c r="IQ92" s="9">
        <v>4.9475309541150763E-3</v>
      </c>
      <c r="IR92" s="9">
        <v>1.3279002476329205</v>
      </c>
      <c r="IS92" s="9">
        <v>1.3328477785870356</v>
      </c>
      <c r="IT92" s="9">
        <v>8.4445325213046332E-4</v>
      </c>
      <c r="IU92" s="6">
        <v>6</v>
      </c>
      <c r="IV92" s="6"/>
      <c r="IW92" s="6"/>
      <c r="IX92" s="6"/>
      <c r="IY92" s="15">
        <v>85</v>
      </c>
      <c r="IZ92" s="9">
        <v>0.24972677595628412</v>
      </c>
      <c r="JA92" s="9">
        <v>5.8544005826656953E-3</v>
      </c>
      <c r="JB92" s="9">
        <v>1.3269933780043699</v>
      </c>
      <c r="JC92" s="9">
        <v>1.3328477785870356</v>
      </c>
      <c r="JD92" s="9">
        <v>9.9923934931515261E-4</v>
      </c>
      <c r="JE92" s="6">
        <v>6</v>
      </c>
      <c r="JF92" s="6"/>
      <c r="JG92" s="6"/>
      <c r="JH92" s="6"/>
      <c r="JI92" s="15">
        <v>85</v>
      </c>
      <c r="JJ92" s="9">
        <v>0.24972677595628412</v>
      </c>
      <c r="JK92" s="9">
        <v>4.5650036416605968E-3</v>
      </c>
      <c r="JL92" s="9">
        <v>1.3282827749453749</v>
      </c>
      <c r="JM92" s="9">
        <v>1.3328477785870356</v>
      </c>
      <c r="JN92" s="9">
        <v>7.791628201904194E-4</v>
      </c>
      <c r="JO92" s="6">
        <v>6</v>
      </c>
      <c r="JP92" s="6"/>
      <c r="JQ92" s="6"/>
      <c r="JR92" s="6"/>
      <c r="JS92" s="15">
        <v>85</v>
      </c>
      <c r="JT92" s="9">
        <v>0.24972677595628412</v>
      </c>
      <c r="JU92" s="9">
        <v>5.764966496722505E-3</v>
      </c>
      <c r="JV92" s="9">
        <v>1.3270828120903131</v>
      </c>
      <c r="JW92" s="9">
        <v>1.3328477785870356</v>
      </c>
      <c r="JX92" s="9">
        <v>9.83974582823247E-4</v>
      </c>
      <c r="JY92" s="6">
        <v>6</v>
      </c>
      <c r="JZ92" s="6"/>
      <c r="KA92" s="6"/>
      <c r="KB92" s="6"/>
      <c r="KC92" s="15">
        <v>85</v>
      </c>
      <c r="KD92" s="9">
        <v>0.24972677595628412</v>
      </c>
      <c r="KE92" s="9">
        <v>5.8669293517844131E-3</v>
      </c>
      <c r="KF92" s="9">
        <v>1.3269808492352513</v>
      </c>
      <c r="KG92" s="9">
        <v>1.3328477785870356</v>
      </c>
      <c r="KH92" s="9">
        <v>1.0013777815807848E-3</v>
      </c>
      <c r="KI92" s="6">
        <v>6</v>
      </c>
      <c r="KJ92" s="6"/>
      <c r="KK92" s="6"/>
      <c r="KL92" s="6"/>
      <c r="KM92" s="15">
        <v>85</v>
      </c>
      <c r="KN92" s="9">
        <v>0.24972677595628412</v>
      </c>
      <c r="KO92" s="9">
        <v>6.1834806991988341E-3</v>
      </c>
      <c r="KP92" s="9">
        <v>1.3266642978878367</v>
      </c>
      <c r="KQ92" s="9">
        <v>1.3328477785870356</v>
      </c>
      <c r="KR92" s="9">
        <v>1.0554073202071277E-3</v>
      </c>
      <c r="KS92" s="6">
        <v>6</v>
      </c>
      <c r="KT92" s="6"/>
      <c r="KU92" s="6"/>
      <c r="KV92" s="6"/>
      <c r="KW92" s="15">
        <v>85</v>
      </c>
      <c r="KX92" s="9">
        <v>0.24972677595628412</v>
      </c>
      <c r="KY92" s="9">
        <v>6.2913080844865252E-3</v>
      </c>
      <c r="KZ92" s="9">
        <v>1.3265564705025492</v>
      </c>
      <c r="LA92" s="9">
        <v>1.3328477785870358</v>
      </c>
      <c r="LB92" s="9">
        <v>1.0738114872592167E-3</v>
      </c>
      <c r="LC92" s="6">
        <v>6</v>
      </c>
    </row>
    <row r="93" spans="1:315">
      <c r="A93" s="6">
        <v>86</v>
      </c>
      <c r="B93">
        <v>0.23836921288018928</v>
      </c>
      <c r="C93">
        <f>1-Table4689[[#This Row],[qx (tau)]]</f>
        <v>0.76163078711981069</v>
      </c>
      <c r="D93" s="6"/>
      <c r="E93" s="6"/>
      <c r="F93" s="6"/>
      <c r="G93" s="6"/>
      <c r="H93" s="15">
        <f t="shared" si="15"/>
        <v>86</v>
      </c>
      <c r="I93" s="9">
        <f t="shared" si="17"/>
        <v>0.26639344262295078</v>
      </c>
      <c r="J93" s="9" cm="1">
        <f t="array" ref="J93">VLOOKUP($G$13,'qx Malaria'!$B$62:$I$91,(N93),FALSE)/(1-nigeria!I93*INDEX($E$6:$G$11,N93,2))</f>
        <v>6.434239106145251E-3</v>
      </c>
      <c r="K93" s="9">
        <f t="shared" si="16"/>
        <v>1.3566942525139665</v>
      </c>
      <c r="L93" s="9">
        <f t="shared" si="13"/>
        <v>1.3631284916201116</v>
      </c>
      <c r="M93" s="9">
        <f>(J93*Table4689[[#This Row],[qx (tau)]])/L93</f>
        <v>1.1251503586370696E-3</v>
      </c>
      <c r="N93" s="6">
        <f t="shared" si="14"/>
        <v>6</v>
      </c>
      <c r="P93" s="6"/>
      <c r="Q93" s="6"/>
      <c r="R93" s="6"/>
      <c r="S93" s="15">
        <v>86</v>
      </c>
      <c r="T93" s="9">
        <v>0.26639344262295078</v>
      </c>
      <c r="U93" s="9">
        <v>4.7949407821229056E-3</v>
      </c>
      <c r="V93" s="9">
        <v>1.3583335508379888</v>
      </c>
      <c r="W93" s="9">
        <v>1.3631284916201116</v>
      </c>
      <c r="X93" s="9">
        <v>8.3848754322735401E-4</v>
      </c>
      <c r="Y93" s="6">
        <v>6</v>
      </c>
      <c r="Z93" s="6"/>
      <c r="AA93" s="6"/>
      <c r="AB93" s="6"/>
      <c r="AC93" s="15">
        <v>86</v>
      </c>
      <c r="AD93" s="9">
        <v>0.26639344262295078</v>
      </c>
      <c r="AE93" s="9">
        <v>5.3516424581005586E-3</v>
      </c>
      <c r="AF93" s="9">
        <v>1.3577768491620112</v>
      </c>
      <c r="AG93" s="9">
        <v>1.3631284916201118</v>
      </c>
      <c r="AH93" s="9">
        <v>9.3583752976762302E-4</v>
      </c>
      <c r="AI93" s="6">
        <v>6</v>
      </c>
      <c r="AJ93" s="6"/>
      <c r="AK93" s="6"/>
      <c r="AL93" s="6"/>
      <c r="AM93" s="15">
        <v>86</v>
      </c>
      <c r="AN93" s="9">
        <v>0.26639344262295078</v>
      </c>
      <c r="AO93" s="9">
        <v>5.3808134078212298E-3</v>
      </c>
      <c r="AP93" s="9">
        <v>1.3577476782122904</v>
      </c>
      <c r="AQ93" s="9">
        <v>1.3631284916201116</v>
      </c>
      <c r="AR93" s="9">
        <v>9.4093863092325949E-4</v>
      </c>
      <c r="AS93" s="6">
        <v>6</v>
      </c>
      <c r="AT93" s="6"/>
      <c r="AU93" s="6"/>
      <c r="AV93" s="6"/>
      <c r="AW93" s="15">
        <v>86</v>
      </c>
      <c r="AX93" s="9">
        <v>0.26639344262295078</v>
      </c>
      <c r="AY93" s="9">
        <v>5.4392916201117317E-3</v>
      </c>
      <c r="AZ93" s="9">
        <v>1.3576892</v>
      </c>
      <c r="BA93" s="9">
        <v>1.3631284916201118</v>
      </c>
      <c r="BB93" s="9">
        <v>9.5116467015581919E-4</v>
      </c>
      <c r="BC93" s="6">
        <v>6</v>
      </c>
      <c r="BD93" s="6"/>
      <c r="BE93" s="6"/>
      <c r="BF93" s="6"/>
      <c r="BG93" s="15">
        <v>86</v>
      </c>
      <c r="BH93" s="9">
        <v>0.26639344262295078</v>
      </c>
      <c r="BI93" s="9">
        <v>5.4690078212290506E-3</v>
      </c>
      <c r="BJ93" s="9">
        <v>1.3576594837988827</v>
      </c>
      <c r="BK93" s="9">
        <v>1.3631284916201116</v>
      </c>
      <c r="BL93" s="9">
        <v>9.5636111899660746E-4</v>
      </c>
      <c r="BM93" s="6">
        <v>6</v>
      </c>
      <c r="BN93" s="6"/>
      <c r="BO93" s="6"/>
      <c r="BP93" s="6"/>
      <c r="BQ93" s="15">
        <v>86</v>
      </c>
      <c r="BR93" s="9">
        <v>0.26639344262295078</v>
      </c>
      <c r="BS93" s="9">
        <v>5.5137184357541896E-3</v>
      </c>
      <c r="BT93" s="9">
        <v>1.3576147731843575</v>
      </c>
      <c r="BU93" s="9">
        <v>1.3631284916201116</v>
      </c>
      <c r="BV93" s="9">
        <v>9.6417962917907767E-4</v>
      </c>
      <c r="BW93" s="6">
        <v>6</v>
      </c>
      <c r="BX93" s="6"/>
      <c r="BY93" s="6"/>
      <c r="BZ93" s="6"/>
      <c r="CA93" s="15">
        <v>86</v>
      </c>
      <c r="CB93" s="9">
        <v>0.26639344262295078</v>
      </c>
      <c r="CC93" s="9">
        <v>5.552294972067039E-3</v>
      </c>
      <c r="CD93" s="9">
        <v>1.3575761966480446</v>
      </c>
      <c r="CE93" s="9">
        <v>1.3631284916201116</v>
      </c>
      <c r="CF93" s="9">
        <v>9.7092547790358702E-4</v>
      </c>
      <c r="CG93" s="6">
        <v>6</v>
      </c>
      <c r="CH93" s="6"/>
      <c r="CI93" s="6"/>
      <c r="CJ93" s="6"/>
      <c r="CK93" s="15">
        <v>86</v>
      </c>
      <c r="CL93" s="9">
        <v>0.26639344262295078</v>
      </c>
      <c r="CM93" s="9">
        <v>5.6190882681564254E-3</v>
      </c>
      <c r="CN93" s="9">
        <v>1.3575094033519555</v>
      </c>
      <c r="CO93" s="9">
        <v>1.3631284916201118</v>
      </c>
      <c r="CP93" s="9">
        <v>9.826055693347162E-4</v>
      </c>
      <c r="CQ93" s="6">
        <v>6</v>
      </c>
      <c r="CR93" s="6"/>
      <c r="CS93" s="6"/>
      <c r="CT93" s="6"/>
      <c r="CU93" s="15">
        <v>86</v>
      </c>
      <c r="CV93" s="9">
        <v>0.26639344262295078</v>
      </c>
      <c r="CW93" s="9">
        <v>5.6554837988826816E-3</v>
      </c>
      <c r="CX93" s="9">
        <v>1.3574730078212291</v>
      </c>
      <c r="CY93" s="9">
        <v>1.3631284916201118</v>
      </c>
      <c r="CZ93" s="9">
        <v>9.8897002731861724E-4</v>
      </c>
      <c r="DA93" s="6">
        <v>6</v>
      </c>
      <c r="DB93" s="6"/>
      <c r="DC93" s="6"/>
      <c r="DD93" s="6"/>
      <c r="DE93" s="15">
        <v>86</v>
      </c>
      <c r="DF93" s="9">
        <v>0.26639344262295078</v>
      </c>
      <c r="DG93" s="9">
        <v>5.7688960893854746E-3</v>
      </c>
      <c r="DH93" s="9">
        <v>1.3573595955307263</v>
      </c>
      <c r="DI93" s="9">
        <v>1.3631284916201118</v>
      </c>
      <c r="DJ93" s="9">
        <v>1.0088023458302488E-3</v>
      </c>
      <c r="DK93" s="6">
        <v>6</v>
      </c>
      <c r="DL93" s="6"/>
      <c r="DM93" s="6"/>
      <c r="DN93" s="6"/>
      <c r="DO93" s="15">
        <v>86</v>
      </c>
      <c r="DP93" s="9">
        <v>0.26639344262295078</v>
      </c>
      <c r="DQ93" s="9">
        <v>5.0431664804469279E-3</v>
      </c>
      <c r="DR93" s="9">
        <v>1.358085325139665</v>
      </c>
      <c r="DS93" s="9">
        <v>1.3631284916201118</v>
      </c>
      <c r="DT93" s="9">
        <v>8.8189457689283638E-4</v>
      </c>
      <c r="DU93" s="6">
        <v>6</v>
      </c>
      <c r="DV93" s="6"/>
      <c r="DW93" s="6"/>
      <c r="DX93" s="6"/>
      <c r="DY93" s="15">
        <v>86</v>
      </c>
      <c r="DZ93" s="9">
        <v>0.26639344262295078</v>
      </c>
      <c r="EA93" s="9">
        <v>6.1297162011173193E-3</v>
      </c>
      <c r="EB93" s="9">
        <v>1.3569987754189945</v>
      </c>
      <c r="EC93" s="9">
        <v>1.3631284916201118</v>
      </c>
      <c r="ED93" s="9">
        <v>1.0718986764796353E-3</v>
      </c>
      <c r="EE93" s="6">
        <v>6</v>
      </c>
      <c r="EF93" s="6"/>
      <c r="EG93" s="6"/>
      <c r="EH93" s="6"/>
      <c r="EI93" s="15">
        <v>86</v>
      </c>
      <c r="EJ93" s="9">
        <v>0.26639344262295078</v>
      </c>
      <c r="EK93" s="9">
        <v>5.4207530726256992E-3</v>
      </c>
      <c r="EL93" s="9">
        <v>1.3577077385474861</v>
      </c>
      <c r="EM93" s="9">
        <v>1.3631284916201118</v>
      </c>
      <c r="EN93" s="9">
        <v>9.4792284886064879E-4</v>
      </c>
      <c r="EO93" s="6">
        <v>6</v>
      </c>
      <c r="EP93" s="6"/>
      <c r="EQ93" s="6"/>
      <c r="ER93" s="6"/>
      <c r="ES93" s="15">
        <v>86</v>
      </c>
      <c r="ET93" s="9">
        <v>0.26639344262295078</v>
      </c>
      <c r="EU93" s="9">
        <v>6.6193519553072629E-3</v>
      </c>
      <c r="EV93" s="9">
        <v>1.3565091396648046</v>
      </c>
      <c r="EW93" s="9">
        <v>1.3631284916201118</v>
      </c>
      <c r="EX93" s="9">
        <v>1.1575208977461992E-3</v>
      </c>
      <c r="EY93" s="6">
        <v>6</v>
      </c>
      <c r="EZ93" s="6"/>
      <c r="FA93" s="6"/>
      <c r="FB93" s="6"/>
      <c r="FC93" s="15">
        <v>86</v>
      </c>
      <c r="FD93" s="9">
        <v>0.26639344262295078</v>
      </c>
      <c r="FE93" s="9">
        <v>6.9125608938547488E-3</v>
      </c>
      <c r="FF93" s="9">
        <v>1.3562159307262571</v>
      </c>
      <c r="FG93" s="9">
        <v>1.3631284916201118</v>
      </c>
      <c r="FH93" s="9">
        <v>1.2087941154367279E-3</v>
      </c>
      <c r="FI93" s="6">
        <v>6</v>
      </c>
      <c r="FJ93" s="6"/>
      <c r="FK93" s="6"/>
      <c r="FL93" s="6"/>
      <c r="FM93" s="15">
        <v>86</v>
      </c>
      <c r="FN93" s="9">
        <v>0.26639344262295078</v>
      </c>
      <c r="FO93" s="9">
        <v>7.3129117318435763E-3</v>
      </c>
      <c r="FP93" s="9">
        <v>1.3558155798882683</v>
      </c>
      <c r="FQ93" s="9">
        <v>1.3631284916201118</v>
      </c>
      <c r="FR93" s="9">
        <v>1.2788031532596394E-3</v>
      </c>
      <c r="FS93" s="6">
        <v>6</v>
      </c>
      <c r="FT93" s="6"/>
      <c r="FU93" s="6"/>
      <c r="FV93" s="6"/>
      <c r="FW93" s="15">
        <v>86</v>
      </c>
      <c r="FX93" s="9">
        <v>0.26639344262295078</v>
      </c>
      <c r="FY93" s="9">
        <v>6.5019865921787708E-3</v>
      </c>
      <c r="FZ93" s="9">
        <v>1.3566265050279329</v>
      </c>
      <c r="GA93" s="9">
        <v>1.3631284916201116</v>
      </c>
      <c r="GB93" s="9">
        <v>1.1369973085172149E-3</v>
      </c>
      <c r="GC93" s="6">
        <v>6</v>
      </c>
      <c r="GD93" s="6"/>
      <c r="GE93" s="6"/>
      <c r="GF93" s="6"/>
      <c r="GG93" s="15">
        <v>86</v>
      </c>
      <c r="GH93" s="9">
        <v>0.26639344262295078</v>
      </c>
      <c r="GI93" s="9">
        <v>8.0132871508379888E-3</v>
      </c>
      <c r="GJ93" s="9">
        <v>1.3551152044692738</v>
      </c>
      <c r="GK93" s="9">
        <v>1.3631284916201118</v>
      </c>
      <c r="GL93" s="9">
        <v>1.4012772548374806E-3</v>
      </c>
      <c r="GM93" s="6">
        <v>6</v>
      </c>
      <c r="GN93" s="6"/>
      <c r="GO93" s="6"/>
      <c r="GP93" s="6"/>
      <c r="GQ93" s="15">
        <v>86</v>
      </c>
      <c r="GR93" s="9">
        <v>0.26639344262295078</v>
      </c>
      <c r="GS93" s="9">
        <v>7.0530994413407818E-3</v>
      </c>
      <c r="GT93" s="9">
        <v>1.3560753921787709</v>
      </c>
      <c r="GU93" s="9">
        <v>1.3631284916201116</v>
      </c>
      <c r="GV93" s="9">
        <v>1.2333699812846755E-3</v>
      </c>
      <c r="GW93" s="6">
        <v>6</v>
      </c>
      <c r="GX93" s="6"/>
      <c r="GY93" s="6"/>
      <c r="GZ93" s="6"/>
      <c r="HA93" s="15">
        <v>86</v>
      </c>
      <c r="HB93" s="9">
        <v>0.26639344262295078</v>
      </c>
      <c r="HC93" s="9">
        <v>6.8816178770949718E-3</v>
      </c>
      <c r="HD93" s="9">
        <v>1.3562468737430169</v>
      </c>
      <c r="HE93" s="9">
        <v>1.3631284916201118</v>
      </c>
      <c r="HF93" s="9">
        <v>1.2033831343043473E-3</v>
      </c>
      <c r="HG93" s="6">
        <v>6</v>
      </c>
      <c r="HH93" s="6"/>
      <c r="HI93" s="6"/>
      <c r="HJ93" s="6"/>
      <c r="HK93" s="15">
        <v>86</v>
      </c>
      <c r="HL93" s="9">
        <v>0.26639344262295078</v>
      </c>
      <c r="HM93" s="9">
        <v>6.5908625698324029E-3</v>
      </c>
      <c r="HN93" s="9">
        <v>1.3565376290502793</v>
      </c>
      <c r="HO93" s="9">
        <v>1.3631284916201116</v>
      </c>
      <c r="HP93" s="9">
        <v>1.1525389811970035E-3</v>
      </c>
      <c r="HQ93" s="6">
        <v>6</v>
      </c>
      <c r="HR93" s="6"/>
      <c r="HS93" s="6"/>
      <c r="HT93" s="6"/>
      <c r="HU93" s="15">
        <v>86</v>
      </c>
      <c r="HV93" s="9">
        <v>0.26639344262295078</v>
      </c>
      <c r="HW93" s="9">
        <v>6.1211284916201118E-3</v>
      </c>
      <c r="HX93" s="9">
        <v>1.3570073631284918</v>
      </c>
      <c r="HY93" s="9">
        <v>1.3631284916201118</v>
      </c>
      <c r="HZ93" s="9">
        <v>1.07039695043849E-3</v>
      </c>
      <c r="IA93" s="6">
        <v>6</v>
      </c>
      <c r="IB93" s="6"/>
      <c r="IC93" s="6"/>
      <c r="ID93" s="6"/>
      <c r="IE93" s="15">
        <v>86</v>
      </c>
      <c r="IF93" s="9">
        <v>0.26639344262295078</v>
      </c>
      <c r="IG93" s="9">
        <v>5.5634726256983237E-3</v>
      </c>
      <c r="IH93" s="9">
        <v>1.3575650189944135</v>
      </c>
      <c r="II93" s="9">
        <v>1.3631284916201118</v>
      </c>
      <c r="IJ93" s="9">
        <v>9.7288010544920435E-4</v>
      </c>
      <c r="IK93" s="6">
        <v>6</v>
      </c>
      <c r="IL93" s="6"/>
      <c r="IM93" s="6"/>
      <c r="IN93" s="6"/>
      <c r="IO93" s="15">
        <v>86</v>
      </c>
      <c r="IP93" s="9">
        <v>0.26639344262295078</v>
      </c>
      <c r="IQ93" s="9">
        <v>5.0599329608938546E-3</v>
      </c>
      <c r="IR93" s="9">
        <v>1.3580685586592178</v>
      </c>
      <c r="IS93" s="9">
        <v>1.3631284916201116</v>
      </c>
      <c r="IT93" s="9">
        <v>8.8482651821126265E-4</v>
      </c>
      <c r="IU93" s="6">
        <v>6</v>
      </c>
      <c r="IV93" s="6"/>
      <c r="IW93" s="6"/>
      <c r="IX93" s="6"/>
      <c r="IY93" s="15">
        <v>86</v>
      </c>
      <c r="IZ93" s="9">
        <v>0.26639344262295078</v>
      </c>
      <c r="JA93" s="9">
        <v>5.9874055865921797E-3</v>
      </c>
      <c r="JB93" s="9">
        <v>1.3571410860335196</v>
      </c>
      <c r="JC93" s="9">
        <v>1.3631284916201118</v>
      </c>
      <c r="JD93" s="9">
        <v>1.0470129306549435E-3</v>
      </c>
      <c r="JE93" s="6">
        <v>6</v>
      </c>
      <c r="JF93" s="6"/>
      <c r="JG93" s="6"/>
      <c r="JH93" s="6"/>
      <c r="JI93" s="15">
        <v>86</v>
      </c>
      <c r="JJ93" s="9">
        <v>0.26639344262295078</v>
      </c>
      <c r="JK93" s="9">
        <v>4.6687150837988831E-3</v>
      </c>
      <c r="JL93" s="9">
        <v>1.3584597765363129</v>
      </c>
      <c r="JM93" s="9">
        <v>1.3631284916201118</v>
      </c>
      <c r="JN93" s="9">
        <v>8.1641455411464838E-4</v>
      </c>
      <c r="JO93" s="6">
        <v>6</v>
      </c>
      <c r="JP93" s="6"/>
      <c r="JQ93" s="6"/>
      <c r="JR93" s="6"/>
      <c r="JS93" s="15">
        <v>86</v>
      </c>
      <c r="JT93" s="9">
        <v>0.26639344262295078</v>
      </c>
      <c r="JU93" s="9">
        <v>5.8959396648044695E-3</v>
      </c>
      <c r="JV93" s="9">
        <v>1.3572325519553072</v>
      </c>
      <c r="JW93" s="9">
        <v>1.3631284916201116</v>
      </c>
      <c r="JX93" s="9">
        <v>1.0310183564706829E-3</v>
      </c>
      <c r="JY93" s="6">
        <v>6</v>
      </c>
      <c r="JZ93" s="6"/>
      <c r="KA93" s="6"/>
      <c r="KB93" s="6"/>
      <c r="KC93" s="15">
        <v>86</v>
      </c>
      <c r="KD93" s="9">
        <v>0.26639344262295078</v>
      </c>
      <c r="KE93" s="9">
        <v>6.0002189944134083E-3</v>
      </c>
      <c r="KF93" s="9">
        <v>1.3571282726256984</v>
      </c>
      <c r="KG93" s="9">
        <v>1.3631284916201118</v>
      </c>
      <c r="KH93" s="9">
        <v>1.0492536012560172E-3</v>
      </c>
      <c r="KI93" s="6">
        <v>6</v>
      </c>
      <c r="KJ93" s="6"/>
      <c r="KK93" s="6"/>
      <c r="KL93" s="6"/>
      <c r="KM93" s="15">
        <v>86</v>
      </c>
      <c r="KN93" s="9">
        <v>0.26639344262295078</v>
      </c>
      <c r="KO93" s="9">
        <v>6.3239620111731846E-3</v>
      </c>
      <c r="KP93" s="9">
        <v>1.3568045296089386</v>
      </c>
      <c r="KQ93" s="9">
        <v>1.3631284916201118</v>
      </c>
      <c r="KR93" s="9">
        <v>1.1058662893150622E-3</v>
      </c>
      <c r="KS93" s="6">
        <v>6</v>
      </c>
      <c r="KT93" s="6"/>
      <c r="KU93" s="6"/>
      <c r="KV93" s="6"/>
      <c r="KW93" s="15">
        <v>86</v>
      </c>
      <c r="KX93" s="9">
        <v>0.26639344262295078</v>
      </c>
      <c r="KY93" s="9">
        <v>6.434239106145251E-3</v>
      </c>
      <c r="KZ93" s="9">
        <v>1.3566942525139665</v>
      </c>
      <c r="LA93" s="9">
        <v>1.3631284916201116</v>
      </c>
      <c r="LB93" s="9">
        <v>1.1251503586370696E-3</v>
      </c>
      <c r="LC93" s="6">
        <v>6</v>
      </c>
    </row>
    <row r="94" spans="1:315">
      <c r="A94" s="6">
        <v>87</v>
      </c>
      <c r="B94">
        <v>0.24951742723696721</v>
      </c>
      <c r="C94">
        <f>1-Table4689[[#This Row],[qx (tau)]]</f>
        <v>0.75048257276303276</v>
      </c>
      <c r="D94" s="6"/>
      <c r="E94" s="6"/>
      <c r="F94" s="6"/>
      <c r="G94" s="6"/>
      <c r="H94" s="15">
        <f t="shared" si="15"/>
        <v>87</v>
      </c>
      <c r="I94" s="9">
        <f t="shared" si="17"/>
        <v>0.28306010928961745</v>
      </c>
      <c r="J94" s="9" cm="1">
        <f t="array" ref="J94">VLOOKUP($G$13,'qx Malaria'!$B$62:$I$91,(N94),FALSE)/(1-nigeria!I94*INDEX($E$6:$G$11,N94,2))</f>
        <v>6.583815548780487E-3</v>
      </c>
      <c r="K94" s="9">
        <f t="shared" si="16"/>
        <v>1.3882332576219512</v>
      </c>
      <c r="L94" s="9">
        <f t="shared" si="13"/>
        <v>1.3948170731707317</v>
      </c>
      <c r="M94" s="9">
        <f>(J94*Table4689[[#This Row],[qx (tau)]])/L94</f>
        <v>1.1777721600439324E-3</v>
      </c>
      <c r="N94" s="6">
        <f t="shared" si="14"/>
        <v>6</v>
      </c>
      <c r="P94" s="6"/>
      <c r="Q94" s="6"/>
      <c r="R94" s="6"/>
      <c r="S94" s="15">
        <v>87</v>
      </c>
      <c r="T94" s="9">
        <v>0.28306010928961745</v>
      </c>
      <c r="U94" s="9">
        <v>4.9064085365853657E-3</v>
      </c>
      <c r="V94" s="9">
        <v>1.3899106646341461</v>
      </c>
      <c r="W94" s="9">
        <v>1.3948170731707314</v>
      </c>
      <c r="X94" s="9">
        <v>8.7770250204875593E-4</v>
      </c>
      <c r="Y94" s="6">
        <v>6</v>
      </c>
      <c r="Z94" s="6"/>
      <c r="AA94" s="6"/>
      <c r="AB94" s="6"/>
      <c r="AC94" s="15">
        <v>87</v>
      </c>
      <c r="AD94" s="9">
        <v>0.28306010928961745</v>
      </c>
      <c r="AE94" s="9">
        <v>5.4760518292682921E-3</v>
      </c>
      <c r="AF94" s="9">
        <v>1.3893410213414634</v>
      </c>
      <c r="AG94" s="9">
        <v>1.3948170731707317</v>
      </c>
      <c r="AH94" s="9">
        <v>9.7960541933233311E-4</v>
      </c>
      <c r="AI94" s="6">
        <v>6</v>
      </c>
      <c r="AJ94" s="6"/>
      <c r="AK94" s="6"/>
      <c r="AL94" s="6"/>
      <c r="AM94" s="15">
        <v>87</v>
      </c>
      <c r="AN94" s="9">
        <v>0.28306010928961745</v>
      </c>
      <c r="AO94" s="9">
        <v>5.5059009146341464E-3</v>
      </c>
      <c r="AP94" s="9">
        <v>1.3893111722560973</v>
      </c>
      <c r="AQ94" s="9">
        <v>1.3948170731707314</v>
      </c>
      <c r="AR94" s="9">
        <v>9.849450922752045E-4</v>
      </c>
      <c r="AS94" s="6">
        <v>6</v>
      </c>
      <c r="AT94" s="6"/>
      <c r="AU94" s="6"/>
      <c r="AV94" s="6"/>
      <c r="AW94" s="15">
        <v>87</v>
      </c>
      <c r="AX94" s="9">
        <v>0.28306010928961745</v>
      </c>
      <c r="AY94" s="9">
        <v>5.5657385670731694E-3</v>
      </c>
      <c r="AZ94" s="9">
        <v>1.3892513346036583</v>
      </c>
      <c r="BA94" s="9">
        <v>1.3948170731707314</v>
      </c>
      <c r="BB94" s="9">
        <v>9.9564938990367026E-4</v>
      </c>
      <c r="BC94" s="6">
        <v>6</v>
      </c>
      <c r="BD94" s="6"/>
      <c r="BE94" s="6"/>
      <c r="BF94" s="6"/>
      <c r="BG94" s="15">
        <v>87</v>
      </c>
      <c r="BH94" s="9">
        <v>0.28306010928961745</v>
      </c>
      <c r="BI94" s="9">
        <v>5.5961455792682925E-3</v>
      </c>
      <c r="BJ94" s="9">
        <v>1.3892209275914633</v>
      </c>
      <c r="BK94" s="9">
        <v>1.3948170731707317</v>
      </c>
      <c r="BL94" s="9">
        <v>1.001088869817436E-3</v>
      </c>
      <c r="BM94" s="6">
        <v>6</v>
      </c>
      <c r="BN94" s="6"/>
      <c r="BO94" s="6"/>
      <c r="BP94" s="6"/>
      <c r="BQ94" s="15">
        <v>87</v>
      </c>
      <c r="BR94" s="9">
        <v>0.28306010928961745</v>
      </c>
      <c r="BS94" s="9">
        <v>5.6418955792682923E-3</v>
      </c>
      <c r="BT94" s="9">
        <v>1.3891751775914634</v>
      </c>
      <c r="BU94" s="9">
        <v>1.3948170731707317</v>
      </c>
      <c r="BV94" s="9">
        <v>1.0092730414308086E-3</v>
      </c>
      <c r="BW94" s="6">
        <v>6</v>
      </c>
      <c r="BX94" s="6"/>
      <c r="BY94" s="6"/>
      <c r="BZ94" s="6"/>
      <c r="CA94" s="15">
        <v>87</v>
      </c>
      <c r="CB94" s="9">
        <v>0.28306010928961745</v>
      </c>
      <c r="CC94" s="9">
        <v>5.6813689024390237E-3</v>
      </c>
      <c r="CD94" s="9">
        <v>1.3891357042682926</v>
      </c>
      <c r="CE94" s="9">
        <v>1.3948170731707317</v>
      </c>
      <c r="CF94" s="9">
        <v>1.0163343846216148E-3</v>
      </c>
      <c r="CG94" s="6">
        <v>6</v>
      </c>
      <c r="CH94" s="6"/>
      <c r="CI94" s="6"/>
      <c r="CJ94" s="6"/>
      <c r="CK94" s="15">
        <v>87</v>
      </c>
      <c r="CL94" s="9">
        <v>0.28306010928961745</v>
      </c>
      <c r="CM94" s="9">
        <v>5.7497149390243908E-3</v>
      </c>
      <c r="CN94" s="9">
        <v>1.3890673582317072</v>
      </c>
      <c r="CO94" s="9">
        <v>1.3948170731707317</v>
      </c>
      <c r="CP94" s="9">
        <v>1.0285607385562264E-3</v>
      </c>
      <c r="CQ94" s="6">
        <v>6</v>
      </c>
      <c r="CR94" s="6"/>
      <c r="CS94" s="6"/>
      <c r="CT94" s="6"/>
      <c r="CU94" s="15">
        <v>87</v>
      </c>
      <c r="CV94" s="9">
        <v>0.28306010928961745</v>
      </c>
      <c r="CW94" s="9">
        <v>5.7869565548780482E-3</v>
      </c>
      <c r="CX94" s="9">
        <v>1.3890301166158536</v>
      </c>
      <c r="CY94" s="9">
        <v>1.3948170731707317</v>
      </c>
      <c r="CZ94" s="9">
        <v>1.0352228538634532E-3</v>
      </c>
      <c r="DA94" s="6">
        <v>6</v>
      </c>
      <c r="DB94" s="6"/>
      <c r="DC94" s="6"/>
      <c r="DD94" s="6"/>
      <c r="DE94" s="15">
        <v>87</v>
      </c>
      <c r="DF94" s="9">
        <v>0.28306010928961745</v>
      </c>
      <c r="DG94" s="9">
        <v>5.9030053353658534E-3</v>
      </c>
      <c r="DH94" s="9">
        <v>1.3889140678353658</v>
      </c>
      <c r="DI94" s="9">
        <v>1.3948170731707317</v>
      </c>
      <c r="DJ94" s="9">
        <v>1.0559827038095688E-3</v>
      </c>
      <c r="DK94" s="6">
        <v>6</v>
      </c>
      <c r="DL94" s="6"/>
      <c r="DM94" s="6"/>
      <c r="DN94" s="6"/>
      <c r="DO94" s="15">
        <v>87</v>
      </c>
      <c r="DP94" s="9">
        <v>0.28306010928961745</v>
      </c>
      <c r="DQ94" s="9">
        <v>5.1604047256097558E-3</v>
      </c>
      <c r="DR94" s="9">
        <v>1.3896566684451219</v>
      </c>
      <c r="DS94" s="9">
        <v>1.3948170731707317</v>
      </c>
      <c r="DT94" s="9">
        <v>9.231396255486075E-4</v>
      </c>
      <c r="DU94" s="6">
        <v>6</v>
      </c>
      <c r="DV94" s="6"/>
      <c r="DW94" s="6"/>
      <c r="DX94" s="6"/>
      <c r="DY94" s="15">
        <v>87</v>
      </c>
      <c r="DZ94" s="9">
        <v>0.28306010928961745</v>
      </c>
      <c r="EA94" s="9">
        <v>6.2722134146341469E-3</v>
      </c>
      <c r="EB94" s="9">
        <v>1.3885448597560974</v>
      </c>
      <c r="EC94" s="9">
        <v>1.3948170731707317</v>
      </c>
      <c r="ED94" s="9">
        <v>1.1220299667991942E-3</v>
      </c>
      <c r="EE94" s="6">
        <v>6</v>
      </c>
      <c r="EF94" s="6"/>
      <c r="EG94" s="6"/>
      <c r="EH94" s="6"/>
      <c r="EI94" s="15">
        <v>87</v>
      </c>
      <c r="EJ94" s="9">
        <v>0.28306010928961745</v>
      </c>
      <c r="EK94" s="9">
        <v>5.5467690548780492E-3</v>
      </c>
      <c r="EL94" s="9">
        <v>1.3892703041158534</v>
      </c>
      <c r="EM94" s="9">
        <v>1.3948170731707314</v>
      </c>
      <c r="EN94" s="9">
        <v>9.9225595289324786E-4</v>
      </c>
      <c r="EO94" s="6">
        <v>6</v>
      </c>
      <c r="EP94" s="6"/>
      <c r="EQ94" s="6"/>
      <c r="ER94" s="6"/>
      <c r="ES94" s="15">
        <v>87</v>
      </c>
      <c r="ET94" s="9">
        <v>0.28306010928961745</v>
      </c>
      <c r="EU94" s="9">
        <v>6.7732317073170732E-3</v>
      </c>
      <c r="EV94" s="9">
        <v>1.3880438414634146</v>
      </c>
      <c r="EW94" s="9">
        <v>1.3948170731707317</v>
      </c>
      <c r="EX94" s="9">
        <v>1.2116566266627128E-3</v>
      </c>
      <c r="EY94" s="6">
        <v>6</v>
      </c>
      <c r="EZ94" s="6"/>
      <c r="FA94" s="6"/>
      <c r="FB94" s="6"/>
      <c r="FC94" s="15">
        <v>87</v>
      </c>
      <c r="FD94" s="9">
        <v>0.28306010928961745</v>
      </c>
      <c r="FE94" s="9">
        <v>7.0732568597560979E-3</v>
      </c>
      <c r="FF94" s="9">
        <v>1.3877438163109754</v>
      </c>
      <c r="FG94" s="9">
        <v>1.3948170731707314</v>
      </c>
      <c r="FH94" s="9">
        <v>1.2653278252613847E-3</v>
      </c>
      <c r="FI94" s="6">
        <v>6</v>
      </c>
      <c r="FJ94" s="6"/>
      <c r="FK94" s="6"/>
      <c r="FL94" s="6"/>
      <c r="FM94" s="15">
        <v>87</v>
      </c>
      <c r="FN94" s="9">
        <v>0.28306010928961745</v>
      </c>
      <c r="FO94" s="9">
        <v>7.4829146341463416E-3</v>
      </c>
      <c r="FP94" s="9">
        <v>1.3873341585365853</v>
      </c>
      <c r="FQ94" s="9">
        <v>1.3948170731707317</v>
      </c>
      <c r="FR94" s="9">
        <v>1.3386110936408817E-3</v>
      </c>
      <c r="FS94" s="6">
        <v>6</v>
      </c>
      <c r="FT94" s="6"/>
      <c r="FU94" s="6"/>
      <c r="FV94" s="6"/>
      <c r="FW94" s="15">
        <v>87</v>
      </c>
      <c r="FX94" s="9">
        <v>0.28306010928961745</v>
      </c>
      <c r="FY94" s="9">
        <v>6.6531379573170719E-3</v>
      </c>
      <c r="FZ94" s="9">
        <v>1.3881639352134145</v>
      </c>
      <c r="GA94" s="9">
        <v>1.3948170731707317</v>
      </c>
      <c r="GB94" s="9">
        <v>1.1901731761776097E-3</v>
      </c>
      <c r="GC94" s="6">
        <v>6</v>
      </c>
      <c r="GD94" s="6"/>
      <c r="GE94" s="6"/>
      <c r="GF94" s="6"/>
      <c r="GG94" s="15">
        <v>87</v>
      </c>
      <c r="GH94" s="9">
        <v>0.28306010928961745</v>
      </c>
      <c r="GI94" s="9">
        <v>8.199571646341464E-3</v>
      </c>
      <c r="GJ94" s="9">
        <v>1.3866175015243902</v>
      </c>
      <c r="GK94" s="9">
        <v>1.3948170731707317</v>
      </c>
      <c r="GL94" s="9">
        <v>1.4668131477552358E-3</v>
      </c>
      <c r="GM94" s="6">
        <v>6</v>
      </c>
      <c r="GN94" s="6"/>
      <c r="GO94" s="6"/>
      <c r="GP94" s="6"/>
      <c r="GQ94" s="15">
        <v>87</v>
      </c>
      <c r="GR94" s="9">
        <v>0.28306010928961745</v>
      </c>
      <c r="GS94" s="9">
        <v>7.2170624999999987E-3</v>
      </c>
      <c r="GT94" s="9">
        <v>1.3876000106707316</v>
      </c>
      <c r="GU94" s="9">
        <v>1.3948170731707317</v>
      </c>
      <c r="GV94" s="9">
        <v>1.2910530720095157E-3</v>
      </c>
      <c r="GW94" s="6">
        <v>6</v>
      </c>
      <c r="GX94" s="6"/>
      <c r="GY94" s="6"/>
      <c r="GZ94" s="6"/>
      <c r="HA94" s="15">
        <v>87</v>
      </c>
      <c r="HB94" s="9">
        <v>0.28306010928961745</v>
      </c>
      <c r="HC94" s="9">
        <v>7.0415945121951214E-3</v>
      </c>
      <c r="HD94" s="9">
        <v>1.3877754786585366</v>
      </c>
      <c r="HE94" s="9">
        <v>1.3948170731707317</v>
      </c>
      <c r="HF94" s="9">
        <v>1.2596637796631052E-3</v>
      </c>
      <c r="HG94" s="6">
        <v>6</v>
      </c>
      <c r="HH94" s="6"/>
      <c r="HI94" s="6"/>
      <c r="HJ94" s="6"/>
      <c r="HK94" s="15">
        <v>87</v>
      </c>
      <c r="HL94" s="9">
        <v>0.28306010928961745</v>
      </c>
      <c r="HM94" s="9">
        <v>6.7440800304878045E-3</v>
      </c>
      <c r="HN94" s="9">
        <v>1.3880729931402438</v>
      </c>
      <c r="HO94" s="9">
        <v>1.3948170731707317</v>
      </c>
      <c r="HP94" s="9">
        <v>1.2064417124334603E-3</v>
      </c>
      <c r="HQ94" s="6">
        <v>6</v>
      </c>
      <c r="HR94" s="6"/>
      <c r="HS94" s="6"/>
      <c r="HT94" s="6"/>
      <c r="HU94" s="15">
        <v>87</v>
      </c>
      <c r="HV94" s="9">
        <v>0.28306010928961745</v>
      </c>
      <c r="HW94" s="9">
        <v>6.2634260670731698E-3</v>
      </c>
      <c r="HX94" s="9">
        <v>1.3885536471036586</v>
      </c>
      <c r="HY94" s="9">
        <v>1.3948170731707317</v>
      </c>
      <c r="HZ94" s="9">
        <v>1.1204580070076011E-3</v>
      </c>
      <c r="IA94" s="6">
        <v>6</v>
      </c>
      <c r="IB94" s="6"/>
      <c r="IC94" s="6"/>
      <c r="ID94" s="6"/>
      <c r="IE94" s="15">
        <v>87</v>
      </c>
      <c r="IF94" s="9">
        <v>0.28306010928961745</v>
      </c>
      <c r="IG94" s="9">
        <v>5.6928064024390239E-3</v>
      </c>
      <c r="IH94" s="9">
        <v>1.3891242667682926</v>
      </c>
      <c r="II94" s="9">
        <v>1.3948170731707317</v>
      </c>
      <c r="IJ94" s="9">
        <v>1.0183804275249579E-3</v>
      </c>
      <c r="IK94" s="6">
        <v>6</v>
      </c>
      <c r="IL94" s="6"/>
      <c r="IM94" s="6"/>
      <c r="IN94" s="6"/>
      <c r="IO94" s="15">
        <v>87</v>
      </c>
      <c r="IP94" s="9">
        <v>0.28306010928961745</v>
      </c>
      <c r="IQ94" s="9">
        <v>5.1775609756097556E-3</v>
      </c>
      <c r="IR94" s="9">
        <v>1.3896395121951217</v>
      </c>
      <c r="IS94" s="9">
        <v>1.3948170731707314</v>
      </c>
      <c r="IT94" s="9">
        <v>9.2620868990362238E-4</v>
      </c>
      <c r="IU94" s="6">
        <v>6</v>
      </c>
      <c r="IV94" s="6"/>
      <c r="IW94" s="6"/>
      <c r="IX94" s="6"/>
      <c r="IY94" s="15">
        <v>87</v>
      </c>
      <c r="IZ94" s="9">
        <v>0.28306010928961745</v>
      </c>
      <c r="JA94" s="9">
        <v>6.1265945121951222E-3</v>
      </c>
      <c r="JB94" s="9">
        <v>1.3886904786585366</v>
      </c>
      <c r="JC94" s="9">
        <v>1.3948170731707317</v>
      </c>
      <c r="JD94" s="9">
        <v>1.0959803473956549E-3</v>
      </c>
      <c r="JE94" s="6">
        <v>6</v>
      </c>
      <c r="JF94" s="6"/>
      <c r="JG94" s="6"/>
      <c r="JH94" s="6"/>
      <c r="JI94" s="15">
        <v>87</v>
      </c>
      <c r="JJ94" s="9">
        <v>0.28306010928961745</v>
      </c>
      <c r="JK94" s="9">
        <v>4.777248475609756E-3</v>
      </c>
      <c r="JL94" s="9">
        <v>1.3900398246951218</v>
      </c>
      <c r="JM94" s="9">
        <v>1.3948170731707314</v>
      </c>
      <c r="JN94" s="9">
        <v>8.5459718828661288E-4</v>
      </c>
      <c r="JO94" s="6">
        <v>6</v>
      </c>
      <c r="JP94" s="6"/>
      <c r="JQ94" s="6"/>
      <c r="JR94" s="6"/>
      <c r="JS94" s="15">
        <v>87</v>
      </c>
      <c r="JT94" s="9">
        <v>0.28306010928961745</v>
      </c>
      <c r="JU94" s="9">
        <v>6.0330022865853657E-3</v>
      </c>
      <c r="JV94" s="9">
        <v>1.3887840708841463</v>
      </c>
      <c r="JW94" s="9">
        <v>1.3948170731707317</v>
      </c>
      <c r="JX94" s="9">
        <v>1.0792377280280541E-3</v>
      </c>
      <c r="JY94" s="6">
        <v>6</v>
      </c>
      <c r="JZ94" s="6"/>
      <c r="KA94" s="6"/>
      <c r="KB94" s="6"/>
      <c r="KC94" s="15">
        <v>87</v>
      </c>
      <c r="KD94" s="9">
        <v>0.28306010928961745</v>
      </c>
      <c r="KE94" s="9">
        <v>6.1397057926829268E-3</v>
      </c>
      <c r="KF94" s="9">
        <v>1.3886773673780486</v>
      </c>
      <c r="KG94" s="9">
        <v>1.3948170731707314</v>
      </c>
      <c r="KH94" s="9">
        <v>1.0983258112116825E-3</v>
      </c>
      <c r="KI94" s="6">
        <v>6</v>
      </c>
      <c r="KJ94" s="6"/>
      <c r="KK94" s="6"/>
      <c r="KL94" s="6"/>
      <c r="KM94" s="15">
        <v>87</v>
      </c>
      <c r="KN94" s="9">
        <v>0.28306010928961745</v>
      </c>
      <c r="KO94" s="9">
        <v>6.4709748475609754E-3</v>
      </c>
      <c r="KP94" s="9">
        <v>1.3883460983231706</v>
      </c>
      <c r="KQ94" s="9">
        <v>1.3948170731707314</v>
      </c>
      <c r="KR94" s="9">
        <v>1.1575862001804622E-3</v>
      </c>
      <c r="KS94" s="6">
        <v>6</v>
      </c>
      <c r="KT94" s="6"/>
      <c r="KU94" s="6"/>
      <c r="KV94" s="6"/>
      <c r="KW94" s="15">
        <v>87</v>
      </c>
      <c r="KX94" s="9">
        <v>0.28306010928961745</v>
      </c>
      <c r="KY94" s="9">
        <v>6.583815548780487E-3</v>
      </c>
      <c r="KZ94" s="9">
        <v>1.3882332576219512</v>
      </c>
      <c r="LA94" s="9">
        <v>1.3948170731707317</v>
      </c>
      <c r="LB94" s="9">
        <v>1.1777721600439324E-3</v>
      </c>
      <c r="LC94" s="6">
        <v>6</v>
      </c>
    </row>
    <row r="95" spans="1:315">
      <c r="A95" s="6">
        <v>88</v>
      </c>
      <c r="B95">
        <v>0.26091288790784178</v>
      </c>
      <c r="C95">
        <f>1-Table4689[[#This Row],[qx (tau)]]</f>
        <v>0.73908711209215827</v>
      </c>
      <c r="D95" s="6"/>
      <c r="E95" s="6"/>
      <c r="F95" s="6"/>
      <c r="G95" s="6"/>
      <c r="H95" s="15">
        <f t="shared" si="15"/>
        <v>88</v>
      </c>
      <c r="I95" s="9">
        <f t="shared" si="17"/>
        <v>0.29972677595628411</v>
      </c>
      <c r="J95" s="9" cm="1">
        <f t="array" ref="J95">VLOOKUP($G$13,'qx Malaria'!$B$62:$I$91,(N95),FALSE)/(1-nigeria!I95*INDEX($E$6:$G$11,N95,2))</f>
        <v>6.7405119001170489E-3</v>
      </c>
      <c r="K95" s="9">
        <f t="shared" si="16"/>
        <v>1.4212735341396798</v>
      </c>
      <c r="L95" s="9">
        <f t="shared" si="13"/>
        <v>1.428014046039797</v>
      </c>
      <c r="M95" s="9">
        <f>(J95*Table4689[[#This Row],[qx (tau)]])/L95</f>
        <v>1.2315610135025946E-3</v>
      </c>
      <c r="N95" s="6">
        <f t="shared" si="14"/>
        <v>6</v>
      </c>
      <c r="P95" s="6"/>
      <c r="Q95" s="6"/>
      <c r="R95" s="6"/>
      <c r="S95" s="15">
        <v>88</v>
      </c>
      <c r="T95" s="9">
        <v>0.29972677595628411</v>
      </c>
      <c r="U95" s="9">
        <v>5.0231822083495895E-3</v>
      </c>
      <c r="V95" s="9">
        <v>1.4229908638314472</v>
      </c>
      <c r="W95" s="9">
        <v>1.4280140460397968</v>
      </c>
      <c r="X95" s="9">
        <v>9.1778717450462439E-4</v>
      </c>
      <c r="Y95" s="6">
        <v>6</v>
      </c>
      <c r="Z95" s="6"/>
      <c r="AA95" s="6"/>
      <c r="AB95" s="6"/>
      <c r="AC95" s="15">
        <v>88</v>
      </c>
      <c r="AD95" s="9">
        <v>0.29972677595628411</v>
      </c>
      <c r="AE95" s="9">
        <v>5.6063831447522427E-3</v>
      </c>
      <c r="AF95" s="9">
        <v>1.4224076628950446</v>
      </c>
      <c r="AG95" s="9">
        <v>1.4280140460397968</v>
      </c>
      <c r="AH95" s="9">
        <v>1.024343997926187E-3</v>
      </c>
      <c r="AI95" s="6">
        <v>6</v>
      </c>
      <c r="AJ95" s="6"/>
      <c r="AK95" s="6"/>
      <c r="AL95" s="6"/>
      <c r="AM95" s="15">
        <v>88</v>
      </c>
      <c r="AN95" s="9">
        <v>0.29972677595628411</v>
      </c>
      <c r="AO95" s="9">
        <v>5.6369426453374942E-3</v>
      </c>
      <c r="AP95" s="9">
        <v>1.4223771033944594</v>
      </c>
      <c r="AQ95" s="9">
        <v>1.428014046039797</v>
      </c>
      <c r="AR95" s="9">
        <v>1.0299275337274146E-3</v>
      </c>
      <c r="AS95" s="6">
        <v>6</v>
      </c>
      <c r="AT95" s="6"/>
      <c r="AU95" s="6"/>
      <c r="AV95" s="6"/>
      <c r="AW95" s="15">
        <v>88</v>
      </c>
      <c r="AX95" s="9">
        <v>0.29972677595628411</v>
      </c>
      <c r="AY95" s="9">
        <v>5.6982044479126012E-3</v>
      </c>
      <c r="AZ95" s="9">
        <v>1.4223158415918844</v>
      </c>
      <c r="BA95" s="9">
        <v>1.428014046039797</v>
      </c>
      <c r="BB95" s="9">
        <v>1.041120696618661E-3</v>
      </c>
      <c r="BC95" s="6">
        <v>6</v>
      </c>
      <c r="BD95" s="6"/>
      <c r="BE95" s="6"/>
      <c r="BF95" s="6"/>
      <c r="BG95" s="15">
        <v>88</v>
      </c>
      <c r="BH95" s="9">
        <v>0.29972677595628411</v>
      </c>
      <c r="BI95" s="9">
        <v>5.7293351541162696E-3</v>
      </c>
      <c r="BJ95" s="9">
        <v>1.4222847108856806</v>
      </c>
      <c r="BK95" s="9">
        <v>1.428014046039797</v>
      </c>
      <c r="BL95" s="9">
        <v>1.0468085975750521E-3</v>
      </c>
      <c r="BM95" s="6">
        <v>6</v>
      </c>
      <c r="BN95" s="6"/>
      <c r="BO95" s="6"/>
      <c r="BP95" s="6"/>
      <c r="BQ95" s="15">
        <v>88</v>
      </c>
      <c r="BR95" s="9">
        <v>0.29972677595628411</v>
      </c>
      <c r="BS95" s="9">
        <v>5.7761740148263739E-3</v>
      </c>
      <c r="BT95" s="9">
        <v>1.4222378720249704</v>
      </c>
      <c r="BU95" s="9">
        <v>1.4280140460397968</v>
      </c>
      <c r="BV95" s="9">
        <v>1.0553665402984291E-3</v>
      </c>
      <c r="BW95" s="6">
        <v>6</v>
      </c>
      <c r="BX95" s="6"/>
      <c r="BY95" s="6"/>
      <c r="BZ95" s="6"/>
      <c r="CA95" s="15">
        <v>88</v>
      </c>
      <c r="CB95" s="9">
        <v>0.29972677595628411</v>
      </c>
      <c r="CC95" s="9">
        <v>5.8165868123293005E-3</v>
      </c>
      <c r="CD95" s="9">
        <v>1.4221974592274675</v>
      </c>
      <c r="CE95" s="9">
        <v>1.4280140460397968</v>
      </c>
      <c r="CF95" s="9">
        <v>1.0627503750262211E-3</v>
      </c>
      <c r="CG95" s="6">
        <v>6</v>
      </c>
      <c r="CH95" s="6"/>
      <c r="CI95" s="6"/>
      <c r="CJ95" s="6"/>
      <c r="CK95" s="15">
        <v>88</v>
      </c>
      <c r="CL95" s="9">
        <v>0.29972677595628411</v>
      </c>
      <c r="CM95" s="9">
        <v>5.8865595005852516E-3</v>
      </c>
      <c r="CN95" s="9">
        <v>1.4221274865392117</v>
      </c>
      <c r="CO95" s="9">
        <v>1.428014046039797</v>
      </c>
      <c r="CP95" s="9">
        <v>1.0755351065337055E-3</v>
      </c>
      <c r="CQ95" s="6">
        <v>6</v>
      </c>
      <c r="CR95" s="6"/>
      <c r="CS95" s="6"/>
      <c r="CT95" s="6"/>
      <c r="CU95" s="15">
        <v>88</v>
      </c>
      <c r="CV95" s="9">
        <v>0.29972677595628411</v>
      </c>
      <c r="CW95" s="9">
        <v>5.9246874756145127E-3</v>
      </c>
      <c r="CX95" s="9">
        <v>1.4220893585641823</v>
      </c>
      <c r="CY95" s="9">
        <v>1.4280140460397968</v>
      </c>
      <c r="CZ95" s="9">
        <v>1.0825014806408447E-3</v>
      </c>
      <c r="DA95" s="6">
        <v>6</v>
      </c>
      <c r="DB95" s="6"/>
      <c r="DC95" s="6"/>
      <c r="DD95" s="6"/>
      <c r="DE95" s="15">
        <v>88</v>
      </c>
      <c r="DF95" s="9">
        <v>0.29972677595628411</v>
      </c>
      <c r="DG95" s="9">
        <v>6.043498244245024E-3</v>
      </c>
      <c r="DH95" s="9">
        <v>1.421970547795552</v>
      </c>
      <c r="DI95" s="9">
        <v>1.428014046039797</v>
      </c>
      <c r="DJ95" s="9">
        <v>1.104209432914777E-3</v>
      </c>
      <c r="DK95" s="6">
        <v>6</v>
      </c>
      <c r="DL95" s="6"/>
      <c r="DM95" s="6"/>
      <c r="DN95" s="6"/>
      <c r="DO95" s="15">
        <v>88</v>
      </c>
      <c r="DP95" s="9">
        <v>0.29972677595628411</v>
      </c>
      <c r="DQ95" s="9">
        <v>5.2832235661334371E-3</v>
      </c>
      <c r="DR95" s="9">
        <v>1.4227308224736634</v>
      </c>
      <c r="DS95" s="9">
        <v>1.428014046039797</v>
      </c>
      <c r="DT95" s="9">
        <v>9.6529941139264237E-4</v>
      </c>
      <c r="DU95" s="6">
        <v>6</v>
      </c>
      <c r="DV95" s="6"/>
      <c r="DW95" s="6"/>
      <c r="DX95" s="6"/>
      <c r="DY95" s="15">
        <v>88</v>
      </c>
      <c r="DZ95" s="9">
        <v>0.29972677595628411</v>
      </c>
      <c r="EA95" s="9">
        <v>6.4214935622317598E-3</v>
      </c>
      <c r="EB95" s="9">
        <v>1.4215925524775652</v>
      </c>
      <c r="EC95" s="9">
        <v>1.428014046039797</v>
      </c>
      <c r="ED95" s="9">
        <v>1.1732730743439831E-3</v>
      </c>
      <c r="EE95" s="6">
        <v>6</v>
      </c>
      <c r="EF95" s="6"/>
      <c r="EG95" s="6"/>
      <c r="EH95" s="6"/>
      <c r="EI95" s="15">
        <v>88</v>
      </c>
      <c r="EJ95" s="9">
        <v>0.29972677595628411</v>
      </c>
      <c r="EK95" s="9">
        <v>5.6787834568864616E-3</v>
      </c>
      <c r="EL95" s="9">
        <v>1.4223352625829104</v>
      </c>
      <c r="EM95" s="9">
        <v>1.428014046039797</v>
      </c>
      <c r="EN95" s="9">
        <v>1.0375722813431147E-3</v>
      </c>
      <c r="EO95" s="6">
        <v>6</v>
      </c>
      <c r="EP95" s="6"/>
      <c r="EQ95" s="6"/>
      <c r="ER95" s="6"/>
      <c r="ES95" s="15">
        <v>88</v>
      </c>
      <c r="ET95" s="9">
        <v>0.29972677595628411</v>
      </c>
      <c r="EU95" s="9">
        <v>6.9344362075692539E-3</v>
      </c>
      <c r="EV95" s="9">
        <v>1.4210796098322276</v>
      </c>
      <c r="EW95" s="9">
        <v>1.4280140460397968</v>
      </c>
      <c r="EX95" s="9">
        <v>1.2669929836804799E-3</v>
      </c>
      <c r="EY95" s="6">
        <v>6</v>
      </c>
      <c r="EZ95" s="6"/>
      <c r="FA95" s="6"/>
      <c r="FB95" s="6"/>
      <c r="FC95" s="15">
        <v>88</v>
      </c>
      <c r="FD95" s="9">
        <v>0.29972677595628411</v>
      </c>
      <c r="FE95" s="9">
        <v>7.2416020288724146E-3</v>
      </c>
      <c r="FF95" s="9">
        <v>1.4207724440109244</v>
      </c>
      <c r="FG95" s="9">
        <v>1.4280140460397968</v>
      </c>
      <c r="FH95" s="9">
        <v>1.3231153458694567E-3</v>
      </c>
      <c r="FI95" s="6">
        <v>6</v>
      </c>
      <c r="FJ95" s="6"/>
      <c r="FK95" s="6"/>
      <c r="FL95" s="6"/>
      <c r="FM95" s="15">
        <v>88</v>
      </c>
      <c r="FN95" s="9">
        <v>0.29972677595628411</v>
      </c>
      <c r="FO95" s="9">
        <v>7.6610097541943032E-3</v>
      </c>
      <c r="FP95" s="9">
        <v>1.4203530362856027</v>
      </c>
      <c r="FQ95" s="9">
        <v>1.428014046039797</v>
      </c>
      <c r="FR95" s="9">
        <v>1.3997454610479895E-3</v>
      </c>
      <c r="FS95" s="6">
        <v>6</v>
      </c>
      <c r="FT95" s="6"/>
      <c r="FU95" s="6"/>
      <c r="FV95" s="6"/>
      <c r="FW95" s="15">
        <v>88</v>
      </c>
      <c r="FX95" s="9">
        <v>0.29972677595628411</v>
      </c>
      <c r="FY95" s="9">
        <v>6.811484198205227E-3</v>
      </c>
      <c r="FZ95" s="9">
        <v>1.4212025618415918</v>
      </c>
      <c r="GA95" s="9">
        <v>1.428014046039797</v>
      </c>
      <c r="GB95" s="9">
        <v>1.2445283840316144E-3</v>
      </c>
      <c r="GC95" s="6">
        <v>6</v>
      </c>
      <c r="GD95" s="6"/>
      <c r="GE95" s="6"/>
      <c r="GF95" s="6"/>
      <c r="GG95" s="15">
        <v>88</v>
      </c>
      <c r="GH95" s="9">
        <v>0.29972677595628411</v>
      </c>
      <c r="GI95" s="9">
        <v>8.3947233710495502E-3</v>
      </c>
      <c r="GJ95" s="9">
        <v>1.4196193226687475</v>
      </c>
      <c r="GK95" s="9">
        <v>1.428014046039797</v>
      </c>
      <c r="GL95" s="9">
        <v>1.5338025028550386E-3</v>
      </c>
      <c r="GM95" s="6">
        <v>6</v>
      </c>
      <c r="GN95" s="6"/>
      <c r="GO95" s="6"/>
      <c r="GP95" s="6"/>
      <c r="GQ95" s="15">
        <v>88</v>
      </c>
      <c r="GR95" s="9">
        <v>0.29972677595628411</v>
      </c>
      <c r="GS95" s="9">
        <v>7.3888302770191167E-3</v>
      </c>
      <c r="GT95" s="9">
        <v>1.4206252157627777</v>
      </c>
      <c r="GU95" s="9">
        <v>1.4280140460397968</v>
      </c>
      <c r="GV95" s="9">
        <v>1.3500154646127549E-3</v>
      </c>
      <c r="GW95" s="6">
        <v>6</v>
      </c>
      <c r="GX95" s="6"/>
      <c r="GY95" s="6"/>
      <c r="GZ95" s="6"/>
      <c r="HA95" s="15">
        <v>88</v>
      </c>
      <c r="HB95" s="9">
        <v>0.29972677595628411</v>
      </c>
      <c r="HC95" s="9">
        <v>7.2091861100273104E-3</v>
      </c>
      <c r="HD95" s="9">
        <v>1.4208048599297696</v>
      </c>
      <c r="HE95" s="9">
        <v>1.428014046039797</v>
      </c>
      <c r="HF95" s="9">
        <v>1.3171926233139484E-3</v>
      </c>
      <c r="HG95" s="6">
        <v>6</v>
      </c>
      <c r="HH95" s="6"/>
      <c r="HI95" s="6"/>
      <c r="HJ95" s="6"/>
      <c r="HK95" s="15">
        <v>88</v>
      </c>
      <c r="HL95" s="9">
        <v>0.29972677595628411</v>
      </c>
      <c r="HM95" s="9">
        <v>6.9045907140070223E-3</v>
      </c>
      <c r="HN95" s="9">
        <v>1.4211094553257899</v>
      </c>
      <c r="HO95" s="9">
        <v>1.428014046039797</v>
      </c>
      <c r="HP95" s="9">
        <v>1.2615399043232058E-3</v>
      </c>
      <c r="HQ95" s="6">
        <v>6</v>
      </c>
      <c r="HR95" s="6"/>
      <c r="HS95" s="6"/>
      <c r="HT95" s="6"/>
      <c r="HU95" s="15">
        <v>88</v>
      </c>
      <c r="HV95" s="9">
        <v>0.29972677595628411</v>
      </c>
      <c r="HW95" s="9">
        <v>6.4124970737417077E-3</v>
      </c>
      <c r="HX95" s="9">
        <v>1.4216015489660552</v>
      </c>
      <c r="HY95" s="9">
        <v>1.428014046039797</v>
      </c>
      <c r="HZ95" s="9">
        <v>1.1716293231501633E-3</v>
      </c>
      <c r="IA95" s="6">
        <v>6</v>
      </c>
      <c r="IB95" s="6"/>
      <c r="IC95" s="6"/>
      <c r="ID95" s="6"/>
      <c r="IE95" s="15">
        <v>88</v>
      </c>
      <c r="IF95" s="9">
        <v>0.29972677595628411</v>
      </c>
      <c r="IG95" s="9">
        <v>5.8282965275068266E-3</v>
      </c>
      <c r="IH95" s="9">
        <v>1.42218574951229</v>
      </c>
      <c r="II95" s="9">
        <v>1.428014046039797</v>
      </c>
      <c r="IJ95" s="9">
        <v>1.0648898607070652E-3</v>
      </c>
      <c r="IK95" s="6">
        <v>6</v>
      </c>
      <c r="IL95" s="6"/>
      <c r="IM95" s="6"/>
      <c r="IN95" s="6"/>
      <c r="IO95" s="15">
        <v>88</v>
      </c>
      <c r="IP95" s="9">
        <v>0.29972677595628411</v>
      </c>
      <c r="IQ95" s="9">
        <v>5.3007881388997258E-3</v>
      </c>
      <c r="IR95" s="9">
        <v>1.4227132579008972</v>
      </c>
      <c r="IS95" s="9">
        <v>1.428014046039797</v>
      </c>
      <c r="IT95" s="9">
        <v>9.6850863991390862E-4</v>
      </c>
      <c r="IU95" s="6">
        <v>6</v>
      </c>
      <c r="IV95" s="6"/>
      <c r="IW95" s="6"/>
      <c r="IX95" s="6"/>
      <c r="IY95" s="15">
        <v>88</v>
      </c>
      <c r="IZ95" s="9">
        <v>0.29972677595628411</v>
      </c>
      <c r="JA95" s="9">
        <v>6.2724088958252041E-3</v>
      </c>
      <c r="JB95" s="9">
        <v>1.4217416371439717</v>
      </c>
      <c r="JC95" s="9">
        <v>1.428014046039797</v>
      </c>
      <c r="JD95" s="9">
        <v>1.1460337688464042E-3</v>
      </c>
      <c r="JE95" s="6">
        <v>6</v>
      </c>
      <c r="JF95" s="6"/>
      <c r="JG95" s="6"/>
      <c r="JH95" s="6"/>
      <c r="JI95" s="15">
        <v>88</v>
      </c>
      <c r="JJ95" s="9">
        <v>0.29972677595628411</v>
      </c>
      <c r="JK95" s="9">
        <v>4.8909481076863043E-3</v>
      </c>
      <c r="JL95" s="9">
        <v>1.4231230979321106</v>
      </c>
      <c r="JM95" s="9">
        <v>1.4280140460397968</v>
      </c>
      <c r="JN95" s="9">
        <v>8.9362664108435814E-4</v>
      </c>
      <c r="JO95" s="6">
        <v>6</v>
      </c>
      <c r="JP95" s="6"/>
      <c r="JQ95" s="6"/>
      <c r="JR95" s="6"/>
      <c r="JS95" s="15">
        <v>88</v>
      </c>
      <c r="JT95" s="9">
        <v>0.29972677595628411</v>
      </c>
      <c r="JU95" s="9">
        <v>6.1765891533359331E-3</v>
      </c>
      <c r="JV95" s="9">
        <v>1.4218374568864609</v>
      </c>
      <c r="JW95" s="9">
        <v>1.4280140460397968</v>
      </c>
      <c r="JX95" s="9">
        <v>1.128526514067788E-3</v>
      </c>
      <c r="JY95" s="6">
        <v>6</v>
      </c>
      <c r="JZ95" s="6"/>
      <c r="KA95" s="6"/>
      <c r="KB95" s="6"/>
      <c r="KC95" s="15">
        <v>88</v>
      </c>
      <c r="KD95" s="9">
        <v>0.29972677595628411</v>
      </c>
      <c r="KE95" s="9">
        <v>6.285832227857978E-3</v>
      </c>
      <c r="KF95" s="9">
        <v>1.4217282138119389</v>
      </c>
      <c r="KG95" s="9">
        <v>1.428014046039797</v>
      </c>
      <c r="KH95" s="9">
        <v>1.1484863499927379E-3</v>
      </c>
      <c r="KI95" s="6">
        <v>6</v>
      </c>
      <c r="KJ95" s="6"/>
      <c r="KK95" s="6"/>
      <c r="KL95" s="6"/>
      <c r="KM95" s="15">
        <v>88</v>
      </c>
      <c r="KN95" s="9">
        <v>0.29972677595628411</v>
      </c>
      <c r="KO95" s="9">
        <v>6.6249855637924293E-3</v>
      </c>
      <c r="KP95" s="9">
        <v>1.4213890604760044</v>
      </c>
      <c r="KQ95" s="9">
        <v>1.428014046039797</v>
      </c>
      <c r="KR95" s="9">
        <v>1.2104531608708503E-3</v>
      </c>
      <c r="KS95" s="6">
        <v>6</v>
      </c>
      <c r="KT95" s="6"/>
      <c r="KU95" s="6"/>
      <c r="KV95" s="6"/>
      <c r="KW95" s="15">
        <v>88</v>
      </c>
      <c r="KX95" s="9">
        <v>0.29972677595628411</v>
      </c>
      <c r="KY95" s="9">
        <v>6.7405119001170489E-3</v>
      </c>
      <c r="KZ95" s="9">
        <v>1.4212735341396798</v>
      </c>
      <c r="LA95" s="9">
        <v>1.428014046039797</v>
      </c>
      <c r="LB95" s="9">
        <v>1.2315610135025946E-3</v>
      </c>
      <c r="LC95" s="6">
        <v>6</v>
      </c>
    </row>
    <row r="96" spans="1:315">
      <c r="A96" s="6">
        <v>89</v>
      </c>
      <c r="B96">
        <v>0.27252868946208469</v>
      </c>
      <c r="C96">
        <f>1-Table4689[[#This Row],[qx (tau)]]</f>
        <v>0.72747131053791536</v>
      </c>
      <c r="D96" s="6"/>
      <c r="E96" s="6"/>
      <c r="F96" s="6"/>
      <c r="G96" s="6"/>
      <c r="H96" s="15">
        <f t="shared" si="15"/>
        <v>89</v>
      </c>
      <c r="I96" s="9">
        <f t="shared" si="17"/>
        <v>0.31639344262295077</v>
      </c>
      <c r="J96" s="9" cm="1">
        <f t="array" ref="J96">VLOOKUP($G$13,'qx Malaria'!$B$62:$I$91,(N96),FALSE)/(1-nigeria!I96*INDEX($E$6:$G$11,N96,2))</f>
        <v>6.9048489208633091E-3</v>
      </c>
      <c r="K96" s="9">
        <f t="shared" si="16"/>
        <v>1.4559248872901678</v>
      </c>
      <c r="L96" s="9">
        <f t="shared" si="13"/>
        <v>1.4628297362110312</v>
      </c>
      <c r="M96" s="9">
        <f>(J96*Table4689[[#This Row],[qx (tau)]])/L96</f>
        <v>1.286389919998932E-3</v>
      </c>
      <c r="N96" s="6">
        <f t="shared" si="14"/>
        <v>6</v>
      </c>
      <c r="P96" s="6"/>
      <c r="Q96" s="6"/>
      <c r="R96" s="6"/>
      <c r="S96" s="15">
        <v>89</v>
      </c>
      <c r="T96" s="9">
        <v>0.31639344262295077</v>
      </c>
      <c r="U96" s="9">
        <v>5.1456498800959228E-3</v>
      </c>
      <c r="V96" s="9">
        <v>1.457684086330935</v>
      </c>
      <c r="W96" s="9">
        <v>1.462829736211031</v>
      </c>
      <c r="X96" s="9">
        <v>9.5864691805182917E-4</v>
      </c>
      <c r="Y96" s="6">
        <v>6</v>
      </c>
      <c r="Z96" s="6"/>
      <c r="AA96" s="6"/>
      <c r="AB96" s="6"/>
      <c r="AC96" s="15">
        <v>89</v>
      </c>
      <c r="AD96" s="9">
        <v>0.31639344262295077</v>
      </c>
      <c r="AE96" s="9">
        <v>5.7430695443645074E-3</v>
      </c>
      <c r="AF96" s="9">
        <v>1.4570866666666666</v>
      </c>
      <c r="AG96" s="9">
        <v>1.4628297362110312</v>
      </c>
      <c r="AH96" s="9">
        <v>1.0699476348281442E-3</v>
      </c>
      <c r="AI96" s="6">
        <v>6</v>
      </c>
      <c r="AJ96" s="6"/>
      <c r="AK96" s="6"/>
      <c r="AL96" s="6"/>
      <c r="AM96" s="15">
        <v>89</v>
      </c>
      <c r="AN96" s="9">
        <v>0.31639344262295077</v>
      </c>
      <c r="AO96" s="9">
        <v>5.7743741007194246E-3</v>
      </c>
      <c r="AP96" s="9">
        <v>1.4570553621103115</v>
      </c>
      <c r="AQ96" s="9">
        <v>1.462829736211031</v>
      </c>
      <c r="AR96" s="9">
        <v>1.0757797487826334E-3</v>
      </c>
      <c r="AS96" s="6">
        <v>6</v>
      </c>
      <c r="AT96" s="6"/>
      <c r="AU96" s="6"/>
      <c r="AV96" s="6"/>
      <c r="AW96" s="15">
        <v>89</v>
      </c>
      <c r="AX96" s="9">
        <v>0.31639344262295077</v>
      </c>
      <c r="AY96" s="9">
        <v>5.8371294964028771E-3</v>
      </c>
      <c r="AZ96" s="9">
        <v>1.4569926067146282</v>
      </c>
      <c r="BA96" s="9">
        <v>1.462829736211031</v>
      </c>
      <c r="BB96" s="9">
        <v>1.0874712295605566E-3</v>
      </c>
      <c r="BC96" s="6">
        <v>6</v>
      </c>
      <c r="BD96" s="6"/>
      <c r="BE96" s="6"/>
      <c r="BF96" s="6"/>
      <c r="BG96" s="15">
        <v>89</v>
      </c>
      <c r="BH96" s="9">
        <v>0.31639344262295077</v>
      </c>
      <c r="BI96" s="9">
        <v>5.8690191846522783E-3</v>
      </c>
      <c r="BJ96" s="9">
        <v>1.4569607170263787</v>
      </c>
      <c r="BK96" s="9">
        <v>1.462829736211031</v>
      </c>
      <c r="BL96" s="9">
        <v>1.0934123549908301E-3</v>
      </c>
      <c r="BM96" s="6">
        <v>6</v>
      </c>
      <c r="BN96" s="6"/>
      <c r="BO96" s="6"/>
      <c r="BP96" s="6"/>
      <c r="BQ96" s="15">
        <v>89</v>
      </c>
      <c r="BR96" s="9">
        <v>0.31639344262295077</v>
      </c>
      <c r="BS96" s="9">
        <v>5.9169999999999995E-3</v>
      </c>
      <c r="BT96" s="9">
        <v>1.456912736211031</v>
      </c>
      <c r="BU96" s="9">
        <v>1.462829736211031</v>
      </c>
      <c r="BV96" s="9">
        <v>1.1023512960051864E-3</v>
      </c>
      <c r="BW96" s="6">
        <v>6</v>
      </c>
      <c r="BX96" s="6"/>
      <c r="BY96" s="6"/>
      <c r="BZ96" s="6"/>
      <c r="CA96" s="15">
        <v>89</v>
      </c>
      <c r="CB96" s="9">
        <v>0.31639344262295077</v>
      </c>
      <c r="CC96" s="9">
        <v>5.9583980815347713E-3</v>
      </c>
      <c r="CD96" s="9">
        <v>1.4568713381294962</v>
      </c>
      <c r="CE96" s="9">
        <v>1.462829736211031</v>
      </c>
      <c r="CF96" s="9">
        <v>1.1100638579169633E-3</v>
      </c>
      <c r="CG96" s="6">
        <v>6</v>
      </c>
      <c r="CH96" s="6"/>
      <c r="CI96" s="6"/>
      <c r="CJ96" s="6"/>
      <c r="CK96" s="15">
        <v>89</v>
      </c>
      <c r="CL96" s="9">
        <v>0.31639344262295077</v>
      </c>
      <c r="CM96" s="9">
        <v>6.0300767386091128E-3</v>
      </c>
      <c r="CN96" s="9">
        <v>1.456799659472422</v>
      </c>
      <c r="CO96" s="9">
        <v>1.462829736211031</v>
      </c>
      <c r="CP96" s="9">
        <v>1.1234177637006056E-3</v>
      </c>
      <c r="CQ96" s="6">
        <v>6</v>
      </c>
      <c r="CR96" s="6"/>
      <c r="CS96" s="6"/>
      <c r="CT96" s="6"/>
      <c r="CU96" s="15">
        <v>89</v>
      </c>
      <c r="CV96" s="9">
        <v>0.31639344262295077</v>
      </c>
      <c r="CW96" s="9">
        <v>6.0691342925659466E-3</v>
      </c>
      <c r="CX96" s="9">
        <v>1.4567606019184651</v>
      </c>
      <c r="CY96" s="9">
        <v>1.462829736211031</v>
      </c>
      <c r="CZ96" s="9">
        <v>1.1306942797092432E-3</v>
      </c>
      <c r="DA96" s="6">
        <v>6</v>
      </c>
      <c r="DB96" s="6"/>
      <c r="DC96" s="6"/>
      <c r="DD96" s="6"/>
      <c r="DE96" s="15">
        <v>89</v>
      </c>
      <c r="DF96" s="9">
        <v>0.31639344262295077</v>
      </c>
      <c r="DG96" s="9">
        <v>6.1908417266187043E-3</v>
      </c>
      <c r="DH96" s="9">
        <v>1.4566388944844124</v>
      </c>
      <c r="DI96" s="9">
        <v>1.4628297362110312</v>
      </c>
      <c r="DJ96" s="9">
        <v>1.1533686666724886E-3</v>
      </c>
      <c r="DK96" s="6">
        <v>6</v>
      </c>
      <c r="DL96" s="6"/>
      <c r="DM96" s="6"/>
      <c r="DN96" s="6"/>
      <c r="DO96" s="15">
        <v>89</v>
      </c>
      <c r="DP96" s="9">
        <v>0.31639344262295077</v>
      </c>
      <c r="DQ96" s="9">
        <v>5.4120311750599521E-3</v>
      </c>
      <c r="DR96" s="9">
        <v>1.4574177050359711</v>
      </c>
      <c r="DS96" s="9">
        <v>1.4628297362110312</v>
      </c>
      <c r="DT96" s="9">
        <v>1.0082743924028747E-3</v>
      </c>
      <c r="DU96" s="6">
        <v>6</v>
      </c>
      <c r="DV96" s="6"/>
      <c r="DW96" s="6"/>
      <c r="DX96" s="6"/>
      <c r="DY96" s="15">
        <v>89</v>
      </c>
      <c r="DZ96" s="9">
        <v>0.31639344262295077</v>
      </c>
      <c r="EA96" s="9">
        <v>6.5780527577937653E-3</v>
      </c>
      <c r="EB96" s="9">
        <v>1.4562516834532373</v>
      </c>
      <c r="EC96" s="9">
        <v>1.462829736211031</v>
      </c>
      <c r="ED96" s="9">
        <v>1.2255070107731027E-3</v>
      </c>
      <c r="EE96" s="6">
        <v>6</v>
      </c>
      <c r="EF96" s="6"/>
      <c r="EG96" s="6"/>
      <c r="EH96" s="6"/>
      <c r="EI96" s="15">
        <v>89</v>
      </c>
      <c r="EJ96" s="9">
        <v>0.31639344262295077</v>
      </c>
      <c r="EK96" s="9">
        <v>5.8172350119904083E-3</v>
      </c>
      <c r="EL96" s="9">
        <v>1.4570125011990407</v>
      </c>
      <c r="EM96" s="9">
        <v>1.4628297362110312</v>
      </c>
      <c r="EN96" s="9">
        <v>1.0837648393838724E-3</v>
      </c>
      <c r="EO96" s="6">
        <v>6</v>
      </c>
      <c r="EP96" s="6"/>
      <c r="EQ96" s="6"/>
      <c r="ER96" s="6"/>
      <c r="ES96" s="15">
        <v>89</v>
      </c>
      <c r="ET96" s="9">
        <v>0.31639344262295077</v>
      </c>
      <c r="EU96" s="9">
        <v>7.1035011990407673E-3</v>
      </c>
      <c r="EV96" s="9">
        <v>1.4557262350119904</v>
      </c>
      <c r="EW96" s="9">
        <v>1.4628297362110312</v>
      </c>
      <c r="EX96" s="9">
        <v>1.3233993160278832E-3</v>
      </c>
      <c r="EY96" s="6">
        <v>6</v>
      </c>
      <c r="EZ96" s="6"/>
      <c r="FA96" s="6"/>
      <c r="FB96" s="6"/>
      <c r="FC96" s="15">
        <v>89</v>
      </c>
      <c r="FD96" s="9">
        <v>0.31639344262295077</v>
      </c>
      <c r="FE96" s="9">
        <v>7.4181558752997598E-3</v>
      </c>
      <c r="FF96" s="9">
        <v>1.4554115803357313</v>
      </c>
      <c r="FG96" s="9">
        <v>1.462829736211031</v>
      </c>
      <c r="FH96" s="9">
        <v>1.3820202371311778E-3</v>
      </c>
      <c r="FI96" s="6">
        <v>6</v>
      </c>
      <c r="FJ96" s="6"/>
      <c r="FK96" s="6"/>
      <c r="FL96" s="6"/>
      <c r="FM96" s="15">
        <v>89</v>
      </c>
      <c r="FN96" s="9">
        <v>0.31639344262295077</v>
      </c>
      <c r="FO96" s="9">
        <v>7.8477889688249401E-3</v>
      </c>
      <c r="FP96" s="9">
        <v>1.4549819472422063</v>
      </c>
      <c r="FQ96" s="9">
        <v>1.4628297362110312</v>
      </c>
      <c r="FR96" s="9">
        <v>1.4620619132261921E-3</v>
      </c>
      <c r="FS96" s="6">
        <v>6</v>
      </c>
      <c r="FT96" s="6"/>
      <c r="FU96" s="6"/>
      <c r="FV96" s="6"/>
      <c r="FW96" s="15">
        <v>89</v>
      </c>
      <c r="FX96" s="9">
        <v>0.31639344262295077</v>
      </c>
      <c r="FY96" s="9">
        <v>6.9775515587529964E-3</v>
      </c>
      <c r="FZ96" s="9">
        <v>1.4558521846522781</v>
      </c>
      <c r="GA96" s="9">
        <v>1.462829736211031</v>
      </c>
      <c r="GB96" s="9">
        <v>1.2999345958651977E-3</v>
      </c>
      <c r="GC96" s="6">
        <v>6</v>
      </c>
      <c r="GD96" s="6"/>
      <c r="GE96" s="6"/>
      <c r="GF96" s="6"/>
      <c r="GG96" s="15">
        <v>89</v>
      </c>
      <c r="GH96" s="9">
        <v>0.31639344262295077</v>
      </c>
      <c r="GI96" s="9">
        <v>8.5993908872901686E-3</v>
      </c>
      <c r="GJ96" s="9">
        <v>1.4542303453237411</v>
      </c>
      <c r="GK96" s="9">
        <v>1.4628297362110312</v>
      </c>
      <c r="GL96" s="9">
        <v>1.6020871538718112E-3</v>
      </c>
      <c r="GM96" s="6">
        <v>6</v>
      </c>
      <c r="GN96" s="6"/>
      <c r="GO96" s="6"/>
      <c r="GP96" s="6"/>
      <c r="GQ96" s="15">
        <v>89</v>
      </c>
      <c r="GR96" s="9">
        <v>0.31639344262295077</v>
      </c>
      <c r="GS96" s="9">
        <v>7.5689736211031165E-3</v>
      </c>
      <c r="GT96" s="9">
        <v>1.4552607625899279</v>
      </c>
      <c r="GU96" s="9">
        <v>1.462829736211031</v>
      </c>
      <c r="GV96" s="9">
        <v>1.4101179450147186E-3</v>
      </c>
      <c r="GW96" s="6">
        <v>6</v>
      </c>
      <c r="GX96" s="6"/>
      <c r="GY96" s="6"/>
      <c r="GZ96" s="6"/>
      <c r="HA96" s="15">
        <v>89</v>
      </c>
      <c r="HB96" s="9">
        <v>0.31639344262295077</v>
      </c>
      <c r="HC96" s="9">
        <v>7.384949640287769E-3</v>
      </c>
      <c r="HD96" s="9">
        <v>1.4554447865707434</v>
      </c>
      <c r="HE96" s="9">
        <v>1.4628297362110312</v>
      </c>
      <c r="HF96" s="9">
        <v>1.3758338358803883E-3</v>
      </c>
      <c r="HG96" s="6">
        <v>6</v>
      </c>
      <c r="HH96" s="6"/>
      <c r="HI96" s="6"/>
      <c r="HJ96" s="6"/>
      <c r="HK96" s="15">
        <v>89</v>
      </c>
      <c r="HL96" s="9">
        <v>0.31639344262295077</v>
      </c>
      <c r="HM96" s="9">
        <v>7.0729280575539564E-3</v>
      </c>
      <c r="HN96" s="9">
        <v>1.4557568081534771</v>
      </c>
      <c r="HO96" s="9">
        <v>1.462829736211031</v>
      </c>
      <c r="HP96" s="9">
        <v>1.3177034664181258E-3</v>
      </c>
      <c r="HQ96" s="6">
        <v>6</v>
      </c>
      <c r="HR96" s="6"/>
      <c r="HS96" s="6"/>
      <c r="HT96" s="6"/>
      <c r="HU96" s="15">
        <v>89</v>
      </c>
      <c r="HV96" s="9">
        <v>0.31639344262295077</v>
      </c>
      <c r="HW96" s="9">
        <v>6.5688369304556342E-3</v>
      </c>
      <c r="HX96" s="9">
        <v>1.4562608992805754</v>
      </c>
      <c r="HY96" s="9">
        <v>1.4628297362110312</v>
      </c>
      <c r="HZ96" s="9">
        <v>1.2237900800294911E-3</v>
      </c>
      <c r="IA96" s="6">
        <v>6</v>
      </c>
      <c r="IB96" s="6"/>
      <c r="IC96" s="6"/>
      <c r="ID96" s="6"/>
      <c r="IE96" s="15">
        <v>89</v>
      </c>
      <c r="IF96" s="9">
        <v>0.31639344262295077</v>
      </c>
      <c r="IG96" s="9">
        <v>5.970393285371702E-3</v>
      </c>
      <c r="IH96" s="9">
        <v>1.4568593429256593</v>
      </c>
      <c r="II96" s="9">
        <v>1.462829736211031</v>
      </c>
      <c r="IJ96" s="9">
        <v>1.1122985931705525E-3</v>
      </c>
      <c r="IK96" s="6">
        <v>6</v>
      </c>
      <c r="IL96" s="6"/>
      <c r="IM96" s="6"/>
      <c r="IN96" s="6"/>
      <c r="IO96" s="15">
        <v>89</v>
      </c>
      <c r="IP96" s="9">
        <v>0.31639344262295077</v>
      </c>
      <c r="IQ96" s="9">
        <v>5.4300239808153473E-3</v>
      </c>
      <c r="IR96" s="9">
        <v>1.4573997122302156</v>
      </c>
      <c r="IS96" s="9">
        <v>1.462829736211031</v>
      </c>
      <c r="IT96" s="9">
        <v>1.0116264952832585E-3</v>
      </c>
      <c r="IU96" s="6">
        <v>6</v>
      </c>
      <c r="IV96" s="6"/>
      <c r="IW96" s="6"/>
      <c r="IX96" s="6"/>
      <c r="IY96" s="15">
        <v>89</v>
      </c>
      <c r="IZ96" s="9">
        <v>0.31639344262295077</v>
      </c>
      <c r="JA96" s="9">
        <v>6.4253333333333332E-3</v>
      </c>
      <c r="JB96" s="9">
        <v>1.4564044028776979</v>
      </c>
      <c r="JC96" s="9">
        <v>1.4628297362110312</v>
      </c>
      <c r="JD96" s="9">
        <v>1.1970550155932607E-3</v>
      </c>
      <c r="JE96" s="6">
        <v>6</v>
      </c>
      <c r="JF96" s="6"/>
      <c r="JG96" s="6"/>
      <c r="JH96" s="6"/>
      <c r="JI96" s="15">
        <v>89</v>
      </c>
      <c r="JJ96" s="9">
        <v>0.31639344262295077</v>
      </c>
      <c r="JK96" s="9">
        <v>5.0101918465227813E-3</v>
      </c>
      <c r="JL96" s="9">
        <v>1.4578195443645083</v>
      </c>
      <c r="JM96" s="9">
        <v>1.4628297362110312</v>
      </c>
      <c r="JN96" s="9">
        <v>9.3341076140764003E-4</v>
      </c>
      <c r="JO96" s="6">
        <v>6</v>
      </c>
      <c r="JP96" s="6"/>
      <c r="JQ96" s="6"/>
      <c r="JR96" s="6"/>
      <c r="JS96" s="15">
        <v>89</v>
      </c>
      <c r="JT96" s="9">
        <v>0.31639344262295077</v>
      </c>
      <c r="JU96" s="9">
        <v>6.3271774580335727E-3</v>
      </c>
      <c r="JV96" s="9">
        <v>1.4565025587529976</v>
      </c>
      <c r="JW96" s="9">
        <v>1.4628297362110312</v>
      </c>
      <c r="JX96" s="9">
        <v>1.178768340530355E-3</v>
      </c>
      <c r="JY96" s="6">
        <v>6</v>
      </c>
      <c r="JZ96" s="6"/>
      <c r="KA96" s="6"/>
      <c r="KB96" s="6"/>
      <c r="KC96" s="15">
        <v>89</v>
      </c>
      <c r="KD96" s="9">
        <v>0.31639344262295077</v>
      </c>
      <c r="KE96" s="9">
        <v>6.439083932853717E-3</v>
      </c>
      <c r="KF96" s="9">
        <v>1.4563906522781773</v>
      </c>
      <c r="KG96" s="9">
        <v>1.462829736211031</v>
      </c>
      <c r="KH96" s="9">
        <v>1.1996167852742047E-3</v>
      </c>
      <c r="KI96" s="6">
        <v>6</v>
      </c>
      <c r="KJ96" s="6"/>
      <c r="KK96" s="6"/>
      <c r="KL96" s="6"/>
      <c r="KM96" s="15">
        <v>89</v>
      </c>
      <c r="KN96" s="9">
        <v>0.31639344262295077</v>
      </c>
      <c r="KO96" s="9">
        <v>6.786505995203836E-3</v>
      </c>
      <c r="KP96" s="9">
        <v>1.4560432302158273</v>
      </c>
      <c r="KQ96" s="9">
        <v>1.4628297362110312</v>
      </c>
      <c r="KR96" s="9">
        <v>1.2643423490214494E-3</v>
      </c>
      <c r="KS96" s="6">
        <v>6</v>
      </c>
      <c r="KT96" s="6"/>
      <c r="KU96" s="6"/>
      <c r="KV96" s="6"/>
      <c r="KW96" s="15">
        <v>89</v>
      </c>
      <c r="KX96" s="9">
        <v>0.31639344262295077</v>
      </c>
      <c r="KY96" s="9">
        <v>6.9048489208633091E-3</v>
      </c>
      <c r="KZ96" s="9">
        <v>1.4559248872901678</v>
      </c>
      <c r="LA96" s="9">
        <v>1.4628297362110312</v>
      </c>
      <c r="LB96" s="9">
        <v>1.286389919998932E-3</v>
      </c>
      <c r="LC96" s="6">
        <v>6</v>
      </c>
    </row>
    <row r="97" spans="1:315">
      <c r="A97" s="6">
        <v>90</v>
      </c>
      <c r="B97">
        <v>0.28433572408683622</v>
      </c>
      <c r="C97">
        <f>1-Table4689[[#This Row],[qx (tau)]]</f>
        <v>0.71566427591316373</v>
      </c>
      <c r="D97" s="6"/>
      <c r="E97" s="6"/>
      <c r="F97" s="6"/>
      <c r="G97" s="6"/>
      <c r="H97" s="15">
        <f t="shared" si="15"/>
        <v>90</v>
      </c>
      <c r="I97" s="9">
        <f t="shared" si="17"/>
        <v>0.33306010928961743</v>
      </c>
      <c r="J97" s="9" cm="1">
        <f t="array" ref="J97">VLOOKUP($G$13,'qx Malaria'!$B$62:$I$91,(N97),FALSE)/(1-nigeria!I97*INDEX($E$6:$G$11,N97,2))</f>
        <v>7.077399426464564E-3</v>
      </c>
      <c r="K97" s="9">
        <f t="shared" si="16"/>
        <v>1.4923080983203605</v>
      </c>
      <c r="L97" s="9">
        <f t="shared" si="13"/>
        <v>1.4993854977468251</v>
      </c>
      <c r="M97" s="9">
        <f>(J97*Table4689[[#This Row],[qx (tau)]])/L97</f>
        <v>1.3421214848346845E-3</v>
      </c>
      <c r="N97" s="6">
        <f t="shared" si="14"/>
        <v>6</v>
      </c>
      <c r="P97" s="6"/>
      <c r="Q97" s="6"/>
      <c r="R97" s="6"/>
      <c r="S97" s="15">
        <v>90</v>
      </c>
      <c r="T97" s="9">
        <v>0.33306010928961743</v>
      </c>
      <c r="U97" s="9">
        <v>5.2742384268742318E-3</v>
      </c>
      <c r="V97" s="9">
        <v>1.4941112593199508</v>
      </c>
      <c r="W97" s="9">
        <v>1.4993854977468251</v>
      </c>
      <c r="X97" s="9">
        <v>1.000179343047855E-3</v>
      </c>
      <c r="Y97" s="6">
        <v>6</v>
      </c>
      <c r="Z97" s="6"/>
      <c r="AA97" s="6"/>
      <c r="AB97" s="6"/>
      <c r="AC97" s="15">
        <v>90</v>
      </c>
      <c r="AD97" s="9">
        <v>0.33306010928961743</v>
      </c>
      <c r="AE97" s="9">
        <v>5.8865874641540351E-3</v>
      </c>
      <c r="AF97" s="9">
        <v>1.493498910282671</v>
      </c>
      <c r="AG97" s="9">
        <v>1.4993854977468251</v>
      </c>
      <c r="AH97" s="9">
        <v>1.116302052764919E-3</v>
      </c>
      <c r="AI97" s="6">
        <v>6</v>
      </c>
      <c r="AJ97" s="6"/>
      <c r="AK97" s="6"/>
      <c r="AL97" s="6"/>
      <c r="AM97" s="15">
        <v>90</v>
      </c>
      <c r="AN97" s="9">
        <v>0.33306010928961743</v>
      </c>
      <c r="AO97" s="9">
        <v>5.9186743138058178E-3</v>
      </c>
      <c r="AP97" s="9">
        <v>1.4934668234330193</v>
      </c>
      <c r="AQ97" s="9">
        <v>1.4993854977468251</v>
      </c>
      <c r="AR97" s="9">
        <v>1.1223868372603775E-3</v>
      </c>
      <c r="AS97" s="6">
        <v>6</v>
      </c>
      <c r="AT97" s="6"/>
      <c r="AU97" s="6"/>
      <c r="AV97" s="6"/>
      <c r="AW97" s="15">
        <v>90</v>
      </c>
      <c r="AX97" s="9">
        <v>0.33306010928961743</v>
      </c>
      <c r="AY97" s="9">
        <v>5.9829979516591554E-3</v>
      </c>
      <c r="AZ97" s="9">
        <v>1.4934024997951658</v>
      </c>
      <c r="BA97" s="9">
        <v>1.4993854977468251</v>
      </c>
      <c r="BB97" s="9">
        <v>1.1345848398237024E-3</v>
      </c>
      <c r="BC97" s="6">
        <v>6</v>
      </c>
      <c r="BD97" s="6"/>
      <c r="BE97" s="6"/>
      <c r="BF97" s="6"/>
      <c r="BG97" s="15">
        <v>90</v>
      </c>
      <c r="BH97" s="9">
        <v>0.33306010928961743</v>
      </c>
      <c r="BI97" s="9">
        <v>6.0156845555100376E-3</v>
      </c>
      <c r="BJ97" s="9">
        <v>1.4933698131913151</v>
      </c>
      <c r="BK97" s="9">
        <v>1.4993854977468251</v>
      </c>
      <c r="BL97" s="9">
        <v>1.1407833586087957E-3</v>
      </c>
      <c r="BM97" s="6">
        <v>6</v>
      </c>
      <c r="BN97" s="6"/>
      <c r="BO97" s="6"/>
      <c r="BP97" s="6"/>
      <c r="BQ97" s="15">
        <v>90</v>
      </c>
      <c r="BR97" s="9">
        <v>0.33306010928961743</v>
      </c>
      <c r="BS97" s="9">
        <v>6.0648643998361326E-3</v>
      </c>
      <c r="BT97" s="9">
        <v>1.4933206333469888</v>
      </c>
      <c r="BU97" s="9">
        <v>1.4993854977468251</v>
      </c>
      <c r="BV97" s="9">
        <v>1.1501095703588438E-3</v>
      </c>
      <c r="BW97" s="6">
        <v>6</v>
      </c>
      <c r="BX97" s="6"/>
      <c r="BY97" s="6"/>
      <c r="BZ97" s="6"/>
      <c r="CA97" s="15">
        <v>90</v>
      </c>
      <c r="CB97" s="9">
        <v>0.33306010928961743</v>
      </c>
      <c r="CC97" s="9">
        <v>6.1072970094223676E-3</v>
      </c>
      <c r="CD97" s="9">
        <v>1.4932782007374028</v>
      </c>
      <c r="CE97" s="9">
        <v>1.4993854977468253</v>
      </c>
      <c r="CF97" s="9">
        <v>1.1581562713505011E-3</v>
      </c>
      <c r="CG97" s="6">
        <v>6</v>
      </c>
      <c r="CH97" s="6"/>
      <c r="CI97" s="6"/>
      <c r="CJ97" s="6"/>
      <c r="CK97" s="15">
        <v>90</v>
      </c>
      <c r="CL97" s="9">
        <v>0.33306010928961743</v>
      </c>
      <c r="CM97" s="9">
        <v>6.1807668988119631E-3</v>
      </c>
      <c r="CN97" s="9">
        <v>1.4932047308480132</v>
      </c>
      <c r="CO97" s="9">
        <v>1.4993854977468251</v>
      </c>
      <c r="CP97" s="9">
        <v>1.1720887218307564E-3</v>
      </c>
      <c r="CQ97" s="6">
        <v>6</v>
      </c>
      <c r="CR97" s="6"/>
      <c r="CS97" s="6"/>
      <c r="CT97" s="6"/>
      <c r="CU97" s="15">
        <v>90</v>
      </c>
      <c r="CV97" s="9">
        <v>0.33306010928961743</v>
      </c>
      <c r="CW97" s="9">
        <v>6.2208004916018021E-3</v>
      </c>
      <c r="CX97" s="9">
        <v>1.4931646972552233</v>
      </c>
      <c r="CY97" s="9">
        <v>1.4993854977468251</v>
      </c>
      <c r="CZ97" s="9">
        <v>1.1796804856638748E-3</v>
      </c>
      <c r="DA97" s="6">
        <v>6</v>
      </c>
      <c r="DB97" s="6"/>
      <c r="DC97" s="6"/>
      <c r="DD97" s="6"/>
      <c r="DE97" s="15">
        <v>90</v>
      </c>
      <c r="DF97" s="9">
        <v>0.33306010928961743</v>
      </c>
      <c r="DG97" s="9">
        <v>6.345549365014338E-3</v>
      </c>
      <c r="DH97" s="9">
        <v>1.4930399483818109</v>
      </c>
      <c r="DI97" s="9">
        <v>1.4993854977468253</v>
      </c>
      <c r="DJ97" s="9">
        <v>1.2033372179078993E-3</v>
      </c>
      <c r="DK97" s="6">
        <v>6</v>
      </c>
      <c r="DL97" s="6"/>
      <c r="DM97" s="6"/>
      <c r="DN97" s="6"/>
      <c r="DO97" s="15">
        <v>90</v>
      </c>
      <c r="DP97" s="9">
        <v>0.33306010928961743</v>
      </c>
      <c r="DQ97" s="9">
        <v>5.5472765260139289E-3</v>
      </c>
      <c r="DR97" s="9">
        <v>1.4938382212208112</v>
      </c>
      <c r="DS97" s="9">
        <v>1.4993854977468251</v>
      </c>
      <c r="DT97" s="9">
        <v>1.051956878404068E-3</v>
      </c>
      <c r="DU97" s="6">
        <v>6</v>
      </c>
      <c r="DV97" s="6"/>
      <c r="DW97" s="6"/>
      <c r="DX97" s="6"/>
      <c r="DY97" s="15">
        <v>90</v>
      </c>
      <c r="DZ97" s="9">
        <v>0.33306010928961743</v>
      </c>
      <c r="EA97" s="9">
        <v>6.7424367062679236E-3</v>
      </c>
      <c r="EB97" s="9">
        <v>1.4926430610405572</v>
      </c>
      <c r="EC97" s="9">
        <v>1.4993854977468251</v>
      </c>
      <c r="ED97" s="9">
        <v>1.2786008840736853E-3</v>
      </c>
      <c r="EE97" s="6">
        <v>6</v>
      </c>
      <c r="EF97" s="6"/>
      <c r="EG97" s="6"/>
      <c r="EH97" s="6"/>
      <c r="EI97" s="15">
        <v>90</v>
      </c>
      <c r="EJ97" s="9">
        <v>0.33306010928961743</v>
      </c>
      <c r="EK97" s="9">
        <v>5.9626063088898005E-3</v>
      </c>
      <c r="EL97" s="9">
        <v>1.4934228914379353</v>
      </c>
      <c r="EM97" s="9">
        <v>1.4993854977468251</v>
      </c>
      <c r="EN97" s="9">
        <v>1.1307178739761218E-3</v>
      </c>
      <c r="EO97" s="6">
        <v>6</v>
      </c>
      <c r="EP97" s="6"/>
      <c r="EQ97" s="6"/>
      <c r="ER97" s="6"/>
      <c r="ES97" s="15">
        <v>90</v>
      </c>
      <c r="ET97" s="9">
        <v>0.33306010928961743</v>
      </c>
      <c r="EU97" s="9">
        <v>7.2810159770585825E-3</v>
      </c>
      <c r="EV97" s="9">
        <v>1.4921044817697666</v>
      </c>
      <c r="EW97" s="9">
        <v>1.4993854977468253</v>
      </c>
      <c r="EX97" s="9">
        <v>1.3807342761656765E-3</v>
      </c>
      <c r="EY97" s="6">
        <v>6</v>
      </c>
      <c r="EZ97" s="6"/>
      <c r="FA97" s="6"/>
      <c r="FB97" s="6"/>
      <c r="FC97" s="15">
        <v>90</v>
      </c>
      <c r="FD97" s="9">
        <v>0.33306010928961743</v>
      </c>
      <c r="FE97" s="9">
        <v>7.6035337976239252E-3</v>
      </c>
      <c r="FF97" s="9">
        <v>1.4917819639492012</v>
      </c>
      <c r="FG97" s="9">
        <v>1.4993854977468251</v>
      </c>
      <c r="FH97" s="9">
        <v>1.4418948904167555E-3</v>
      </c>
      <c r="FI97" s="6">
        <v>6</v>
      </c>
      <c r="FJ97" s="6"/>
      <c r="FK97" s="6"/>
      <c r="FL97" s="6"/>
      <c r="FM97" s="15">
        <v>90</v>
      </c>
      <c r="FN97" s="9">
        <v>0.33306010928961743</v>
      </c>
      <c r="FO97" s="9">
        <v>8.0439033183121681E-3</v>
      </c>
      <c r="FP97" s="9">
        <v>1.4913415944285129</v>
      </c>
      <c r="FQ97" s="9">
        <v>1.4993854977468251</v>
      </c>
      <c r="FR97" s="9">
        <v>1.5254042925810592E-3</v>
      </c>
      <c r="FS97" s="6">
        <v>6</v>
      </c>
      <c r="FT97" s="6"/>
      <c r="FU97" s="6"/>
      <c r="FV97" s="6"/>
      <c r="FW97" s="15">
        <v>90</v>
      </c>
      <c r="FX97" s="9">
        <v>0.33306010928961743</v>
      </c>
      <c r="FY97" s="9">
        <v>7.15191888570258E-3</v>
      </c>
      <c r="FZ97" s="9">
        <v>1.4922335788611225</v>
      </c>
      <c r="GA97" s="9">
        <v>1.4993854977468251</v>
      </c>
      <c r="GB97" s="9">
        <v>1.3562529703217998E-3</v>
      </c>
      <c r="GC97" s="6">
        <v>6</v>
      </c>
      <c r="GD97" s="6"/>
      <c r="GE97" s="6"/>
      <c r="GF97" s="6"/>
      <c r="GG97" s="15">
        <v>90</v>
      </c>
      <c r="GH97" s="9">
        <v>0.33306010928961743</v>
      </c>
      <c r="GI97" s="9">
        <v>8.8142875870544871E-3</v>
      </c>
      <c r="GJ97" s="9">
        <v>1.4905712101597706</v>
      </c>
      <c r="GK97" s="9">
        <v>1.4993854977468251</v>
      </c>
      <c r="GL97" s="9">
        <v>1.6714959876168757E-3</v>
      </c>
      <c r="GM97" s="6">
        <v>6</v>
      </c>
      <c r="GN97" s="6"/>
      <c r="GO97" s="6"/>
      <c r="GP97" s="6"/>
      <c r="GQ97" s="15">
        <v>90</v>
      </c>
      <c r="GR97" s="9">
        <v>0.33306010928961743</v>
      </c>
      <c r="GS97" s="9">
        <v>7.7581204424416218E-3</v>
      </c>
      <c r="GT97" s="9">
        <v>1.4916273773043833</v>
      </c>
      <c r="GU97" s="9">
        <v>1.4993854977468251</v>
      </c>
      <c r="GV97" s="9">
        <v>1.4712099035701079E-3</v>
      </c>
      <c r="GW97" s="6">
        <v>6</v>
      </c>
      <c r="GX97" s="6"/>
      <c r="GY97" s="6"/>
      <c r="GZ97" s="6"/>
      <c r="HA97" s="15">
        <v>90</v>
      </c>
      <c r="HB97" s="9">
        <v>0.33306010928961743</v>
      </c>
      <c r="HC97" s="9">
        <v>7.5694977468250711E-3</v>
      </c>
      <c r="HD97" s="9">
        <v>1.491816</v>
      </c>
      <c r="HE97" s="9">
        <v>1.4993854977468251</v>
      </c>
      <c r="HF97" s="9">
        <v>1.435440469479984E-3</v>
      </c>
      <c r="HG97" s="6">
        <v>6</v>
      </c>
      <c r="HH97" s="6"/>
      <c r="HI97" s="6"/>
      <c r="HJ97" s="6"/>
      <c r="HK97" s="15">
        <v>90</v>
      </c>
      <c r="HL97" s="9">
        <v>0.33306010928961743</v>
      </c>
      <c r="HM97" s="9">
        <v>7.2496788201556741E-3</v>
      </c>
      <c r="HN97" s="9">
        <v>1.4921358189266694</v>
      </c>
      <c r="HO97" s="9">
        <v>1.4993854977468251</v>
      </c>
      <c r="HP97" s="9">
        <v>1.3747916595322619E-3</v>
      </c>
      <c r="HQ97" s="6">
        <v>6</v>
      </c>
      <c r="HR97" s="6"/>
      <c r="HS97" s="6"/>
      <c r="HT97" s="6"/>
      <c r="HU97" s="15">
        <v>90</v>
      </c>
      <c r="HV97" s="9">
        <v>0.33306010928961743</v>
      </c>
      <c r="HW97" s="9">
        <v>6.7329905776321178E-3</v>
      </c>
      <c r="HX97" s="9">
        <v>1.492652507169193</v>
      </c>
      <c r="HY97" s="9">
        <v>1.4993854977468251</v>
      </c>
      <c r="HZ97" s="9">
        <v>1.2768095690119379E-3</v>
      </c>
      <c r="IA97" s="6">
        <v>6</v>
      </c>
      <c r="IB97" s="6"/>
      <c r="IC97" s="6"/>
      <c r="ID97" s="6"/>
      <c r="IE97" s="15">
        <v>90</v>
      </c>
      <c r="IF97" s="9">
        <v>0.33306010928961743</v>
      </c>
      <c r="IG97" s="9">
        <v>6.1195919705038914E-3</v>
      </c>
      <c r="IH97" s="9">
        <v>1.4932659057763211</v>
      </c>
      <c r="II97" s="9">
        <v>1.4993854977468251</v>
      </c>
      <c r="IJ97" s="9">
        <v>1.1604878242880133E-3</v>
      </c>
      <c r="IK97" s="6">
        <v>6</v>
      </c>
      <c r="IL97" s="6"/>
      <c r="IM97" s="6"/>
      <c r="IN97" s="6"/>
      <c r="IO97" s="15">
        <v>90</v>
      </c>
      <c r="IP97" s="9">
        <v>0.33306010928961743</v>
      </c>
      <c r="IQ97" s="9">
        <v>5.565718967636215E-3</v>
      </c>
      <c r="IR97" s="9">
        <v>1.4938197787791887</v>
      </c>
      <c r="IS97" s="9">
        <v>1.4993854977468248</v>
      </c>
      <c r="IT97" s="9">
        <v>1.0554542078103362E-3</v>
      </c>
      <c r="IU97" s="6">
        <v>6</v>
      </c>
      <c r="IV97" s="6"/>
      <c r="IW97" s="6"/>
      <c r="IX97" s="6"/>
      <c r="IY97" s="15">
        <v>90</v>
      </c>
      <c r="IZ97" s="9">
        <v>0.33306010928961743</v>
      </c>
      <c r="JA97" s="9">
        <v>6.5859008603031547E-3</v>
      </c>
      <c r="JB97" s="9">
        <v>1.492799596886522</v>
      </c>
      <c r="JC97" s="9">
        <v>1.4993854977468251</v>
      </c>
      <c r="JD97" s="9">
        <v>1.2489162344790194E-3</v>
      </c>
      <c r="JE97" s="6">
        <v>6</v>
      </c>
      <c r="JF97" s="6"/>
      <c r="JG97" s="6"/>
      <c r="JH97" s="6"/>
      <c r="JI97" s="15">
        <v>90</v>
      </c>
      <c r="JJ97" s="9">
        <v>0.33306010928961743</v>
      </c>
      <c r="JK97" s="9">
        <v>5.1353953297828764E-3</v>
      </c>
      <c r="JL97" s="9">
        <v>1.4942501024170423</v>
      </c>
      <c r="JM97" s="9">
        <v>1.4993854977468251</v>
      </c>
      <c r="JN97" s="9">
        <v>9.7384985499741417E-4</v>
      </c>
      <c r="JO97" s="6">
        <v>6</v>
      </c>
      <c r="JP97" s="6"/>
      <c r="JQ97" s="6"/>
      <c r="JR97" s="6"/>
      <c r="JS97" s="15">
        <v>90</v>
      </c>
      <c r="JT97" s="9">
        <v>0.33306010928961743</v>
      </c>
      <c r="JU97" s="9">
        <v>6.4852920934043426E-3</v>
      </c>
      <c r="JV97" s="9">
        <v>1.4929002056534209</v>
      </c>
      <c r="JW97" s="9">
        <v>1.4993854977468253</v>
      </c>
      <c r="JX97" s="9">
        <v>1.2298373073927925E-3</v>
      </c>
      <c r="JY97" s="6">
        <v>6</v>
      </c>
      <c r="JZ97" s="6"/>
      <c r="KA97" s="6"/>
      <c r="KB97" s="6"/>
      <c r="KC97" s="15">
        <v>90</v>
      </c>
      <c r="KD97" s="9">
        <v>0.33306010928961743</v>
      </c>
      <c r="KE97" s="9">
        <v>6.599995083981975E-3</v>
      </c>
      <c r="KF97" s="9">
        <v>1.4927855026628432</v>
      </c>
      <c r="KG97" s="9">
        <v>1.4993854977468251</v>
      </c>
      <c r="KH97" s="9">
        <v>1.2515889902854358E-3</v>
      </c>
      <c r="KI97" s="6">
        <v>6</v>
      </c>
      <c r="KJ97" s="6"/>
      <c r="KK97" s="6"/>
      <c r="KL97" s="6"/>
      <c r="KM97" s="15">
        <v>90</v>
      </c>
      <c r="KN97" s="9">
        <v>0.33306010928961743</v>
      </c>
      <c r="KO97" s="9">
        <v>6.9560991396968455E-3</v>
      </c>
      <c r="KP97" s="9">
        <v>1.4924293986071282</v>
      </c>
      <c r="KQ97" s="9">
        <v>1.4993854977468251</v>
      </c>
      <c r="KR97" s="9">
        <v>1.3191187247560592E-3</v>
      </c>
      <c r="KS97" s="6">
        <v>6</v>
      </c>
      <c r="KT97" s="6"/>
      <c r="KU97" s="6"/>
      <c r="KV97" s="6"/>
      <c r="KW97" s="15">
        <v>90</v>
      </c>
      <c r="KX97" s="9">
        <v>0.33306010928961743</v>
      </c>
      <c r="KY97" s="9">
        <v>7.077399426464564E-3</v>
      </c>
      <c r="KZ97" s="9">
        <v>1.4923080983203605</v>
      </c>
      <c r="LA97" s="9">
        <v>1.4993854977468251</v>
      </c>
      <c r="LB97" s="9">
        <v>1.3421214848346845E-3</v>
      </c>
      <c r="LC97" s="6">
        <v>6</v>
      </c>
    </row>
    <row r="98" spans="1:315">
      <c r="A98" s="6">
        <v>91</v>
      </c>
      <c r="B98">
        <v>0.29630287079001516</v>
      </c>
      <c r="C98">
        <f>1-Table4689[[#This Row],[qx (tau)]]</f>
        <v>0.70369712920998484</v>
      </c>
      <c r="D98" s="6"/>
      <c r="E98" s="6"/>
      <c r="F98" s="6"/>
      <c r="G98" s="6"/>
      <c r="H98" s="15">
        <f t="shared" si="15"/>
        <v>91</v>
      </c>
      <c r="I98" s="9">
        <f t="shared" si="17"/>
        <v>0.3497267759562841</v>
      </c>
      <c r="J98" s="9" cm="1">
        <f t="array" ref="J98">VLOOKUP($G$13,'qx Malaria'!$B$62:$I$91,(N98),FALSE)/(1-nigeria!I98*INDEX($E$6:$G$11,N98,2))</f>
        <v>7.2587949579831926E-3</v>
      </c>
      <c r="K98" s="9">
        <f t="shared" si="16"/>
        <v>1.5305563310924368</v>
      </c>
      <c r="L98" s="9">
        <f t="shared" si="13"/>
        <v>1.53781512605042</v>
      </c>
      <c r="M98" s="9">
        <f>(J98*Table4689[[#This Row],[qx (tau)]])/L98</f>
        <v>1.3986088107030296E-3</v>
      </c>
      <c r="N98" s="6">
        <f t="shared" si="14"/>
        <v>6</v>
      </c>
      <c r="P98" s="6"/>
      <c r="Q98" s="6"/>
      <c r="R98" s="6"/>
      <c r="S98" s="15">
        <v>91</v>
      </c>
      <c r="T98" s="9">
        <v>0.3497267759562841</v>
      </c>
      <c r="U98" s="9">
        <v>5.4094184873949578E-3</v>
      </c>
      <c r="V98" s="9">
        <v>1.5324057075630251</v>
      </c>
      <c r="W98" s="9">
        <v>1.53781512605042</v>
      </c>
      <c r="X98" s="9">
        <v>1.0422749782909575E-3</v>
      </c>
      <c r="Y98" s="6">
        <v>6</v>
      </c>
      <c r="Z98" s="6"/>
      <c r="AA98" s="6"/>
      <c r="AB98" s="6"/>
      <c r="AC98" s="15">
        <v>91</v>
      </c>
      <c r="AD98" s="9">
        <v>0.3497267759562841</v>
      </c>
      <c r="AE98" s="9">
        <v>6.037462184873949E-3</v>
      </c>
      <c r="AF98" s="9">
        <v>1.531777663865546</v>
      </c>
      <c r="AG98" s="9">
        <v>1.53781512605042</v>
      </c>
      <c r="AH98" s="9">
        <v>1.1632850707215996E-3</v>
      </c>
      <c r="AI98" s="6">
        <v>6</v>
      </c>
      <c r="AJ98" s="6"/>
      <c r="AK98" s="6"/>
      <c r="AL98" s="6"/>
      <c r="AM98" s="15">
        <v>91</v>
      </c>
      <c r="AN98" s="9">
        <v>0.3497267759562841</v>
      </c>
      <c r="AO98" s="9">
        <v>6.0703714285714281E-3</v>
      </c>
      <c r="AP98" s="9">
        <v>1.5317447546218486</v>
      </c>
      <c r="AQ98" s="9">
        <v>1.53781512605042</v>
      </c>
      <c r="AR98" s="9">
        <v>1.1696259521565059E-3</v>
      </c>
      <c r="AS98" s="6">
        <v>6</v>
      </c>
      <c r="AT98" s="6"/>
      <c r="AU98" s="6"/>
      <c r="AV98" s="6"/>
      <c r="AW98" s="15">
        <v>91</v>
      </c>
      <c r="AX98" s="9">
        <v>0.3497267759562841</v>
      </c>
      <c r="AY98" s="9">
        <v>6.1363436974789902E-3</v>
      </c>
      <c r="AZ98" s="9">
        <v>1.531678782352941</v>
      </c>
      <c r="BA98" s="9">
        <v>1.53781512605042</v>
      </c>
      <c r="BB98" s="9">
        <v>1.1823373453133973E-3</v>
      </c>
      <c r="BC98" s="6">
        <v>6</v>
      </c>
      <c r="BD98" s="6"/>
      <c r="BE98" s="6"/>
      <c r="BF98" s="6"/>
      <c r="BG98" s="15">
        <v>91</v>
      </c>
      <c r="BH98" s="9">
        <v>0.3497267759562841</v>
      </c>
      <c r="BI98" s="9">
        <v>6.1698680672268909E-3</v>
      </c>
      <c r="BJ98" s="9">
        <v>1.5316452579831932</v>
      </c>
      <c r="BK98" s="9">
        <v>1.53781512605042</v>
      </c>
      <c r="BL98" s="9">
        <v>1.1887967478966201E-3</v>
      </c>
      <c r="BM98" s="6">
        <v>6</v>
      </c>
      <c r="BN98" s="6"/>
      <c r="BO98" s="6"/>
      <c r="BP98" s="6"/>
      <c r="BQ98" s="15">
        <v>91</v>
      </c>
      <c r="BR98" s="9">
        <v>0.3497267759562841</v>
      </c>
      <c r="BS98" s="9">
        <v>6.2203084033613434E-3</v>
      </c>
      <c r="BT98" s="9">
        <v>1.5315948176470586</v>
      </c>
      <c r="BU98" s="9">
        <v>1.53781512605042</v>
      </c>
      <c r="BV98" s="9">
        <v>1.1985154820585322E-3</v>
      </c>
      <c r="BW98" s="6">
        <v>6</v>
      </c>
      <c r="BX98" s="6"/>
      <c r="BY98" s="6"/>
      <c r="BZ98" s="6"/>
      <c r="CA98" s="15">
        <v>91</v>
      </c>
      <c r="CB98" s="9">
        <v>0.3497267759562841</v>
      </c>
      <c r="CC98" s="9">
        <v>6.2638285714285711E-3</v>
      </c>
      <c r="CD98" s="9">
        <v>1.5315512974789915</v>
      </c>
      <c r="CE98" s="9">
        <v>1.53781512605042</v>
      </c>
      <c r="CF98" s="9">
        <v>1.2069008533018898E-3</v>
      </c>
      <c r="CG98" s="6">
        <v>6</v>
      </c>
      <c r="CH98" s="6"/>
      <c r="CI98" s="6"/>
      <c r="CJ98" s="6"/>
      <c r="CK98" s="15">
        <v>91</v>
      </c>
      <c r="CL98" s="9">
        <v>0.3497267759562841</v>
      </c>
      <c r="CM98" s="9">
        <v>6.3391815126050419E-3</v>
      </c>
      <c r="CN98" s="9">
        <v>1.531475944537815</v>
      </c>
      <c r="CO98" s="9">
        <v>1.53781512605042</v>
      </c>
      <c r="CP98" s="9">
        <v>1.2214196939706007E-3</v>
      </c>
      <c r="CQ98" s="6">
        <v>6</v>
      </c>
      <c r="CR98" s="6"/>
      <c r="CS98" s="6"/>
      <c r="CT98" s="6"/>
      <c r="CU98" s="15">
        <v>91</v>
      </c>
      <c r="CV98" s="9">
        <v>0.3497267759562841</v>
      </c>
      <c r="CW98" s="9">
        <v>6.3802411764705873E-3</v>
      </c>
      <c r="CX98" s="9">
        <v>1.5314348848739494</v>
      </c>
      <c r="CY98" s="9">
        <v>1.53781512605042</v>
      </c>
      <c r="CZ98" s="9">
        <v>1.2293309806206939E-3</v>
      </c>
      <c r="DA98" s="6">
        <v>6</v>
      </c>
      <c r="DB98" s="6"/>
      <c r="DC98" s="6"/>
      <c r="DD98" s="6"/>
      <c r="DE98" s="15">
        <v>91</v>
      </c>
      <c r="DF98" s="9">
        <v>0.3497267759562841</v>
      </c>
      <c r="DG98" s="9">
        <v>6.5081873949579825E-3</v>
      </c>
      <c r="DH98" s="9">
        <v>1.5313069386554621</v>
      </c>
      <c r="DI98" s="9">
        <v>1.53781512605042</v>
      </c>
      <c r="DJ98" s="9">
        <v>1.2539833794704231E-3</v>
      </c>
      <c r="DK98" s="6">
        <v>6</v>
      </c>
      <c r="DL98" s="6"/>
      <c r="DM98" s="6"/>
      <c r="DN98" s="6"/>
      <c r="DO98" s="15">
        <v>91</v>
      </c>
      <c r="DP98" s="9">
        <v>0.3497267759562841</v>
      </c>
      <c r="DQ98" s="9">
        <v>5.6894546218487392E-3</v>
      </c>
      <c r="DR98" s="9">
        <v>1.5321256714285714</v>
      </c>
      <c r="DS98" s="9">
        <v>1.53781512605042</v>
      </c>
      <c r="DT98" s="9">
        <v>1.0962317310618192E-3</v>
      </c>
      <c r="DU98" s="6">
        <v>6</v>
      </c>
      <c r="DV98" s="6"/>
      <c r="DW98" s="6"/>
      <c r="DX98" s="6"/>
      <c r="DY98" s="15">
        <v>91</v>
      </c>
      <c r="DZ98" s="9">
        <v>0.3497267759562841</v>
      </c>
      <c r="EA98" s="9">
        <v>6.9152470588235296E-3</v>
      </c>
      <c r="EB98" s="9">
        <v>1.5308998789915966</v>
      </c>
      <c r="EC98" s="9">
        <v>1.5378151260504203</v>
      </c>
      <c r="ED98" s="9">
        <v>1.3324147493685402E-3</v>
      </c>
      <c r="EE98" s="6">
        <v>6</v>
      </c>
      <c r="EF98" s="6"/>
      <c r="EG98" s="6"/>
      <c r="EH98" s="6"/>
      <c r="EI98" s="15">
        <v>91</v>
      </c>
      <c r="EJ98" s="9">
        <v>0.3497267759562841</v>
      </c>
      <c r="EK98" s="9">
        <v>6.115429411764706E-3</v>
      </c>
      <c r="EL98" s="9">
        <v>1.5316996966386554</v>
      </c>
      <c r="EM98" s="9">
        <v>1.53781512605042</v>
      </c>
      <c r="EN98" s="9">
        <v>1.1783076262706534E-3</v>
      </c>
      <c r="EO98" s="6">
        <v>6</v>
      </c>
      <c r="EP98" s="6"/>
      <c r="EQ98" s="6"/>
      <c r="ER98" s="6"/>
      <c r="ES98" s="15">
        <v>91</v>
      </c>
      <c r="ET98" s="9">
        <v>0.3497267759562841</v>
      </c>
      <c r="EU98" s="9">
        <v>7.4676302521008396E-3</v>
      </c>
      <c r="EV98" s="9">
        <v>1.5303474957983192</v>
      </c>
      <c r="EW98" s="9">
        <v>1.53781512605042</v>
      </c>
      <c r="EX98" s="9">
        <v>1.4388467405563137E-3</v>
      </c>
      <c r="EY98" s="6">
        <v>6</v>
      </c>
      <c r="EZ98" s="6"/>
      <c r="FA98" s="6"/>
      <c r="FB98" s="6"/>
      <c r="FC98" s="15">
        <v>91</v>
      </c>
      <c r="FD98" s="9">
        <v>0.3497267759562841</v>
      </c>
      <c r="FE98" s="9">
        <v>7.7984142857142856E-3</v>
      </c>
      <c r="FF98" s="9">
        <v>1.5300167117647057</v>
      </c>
      <c r="FG98" s="9">
        <v>1.53781512605042</v>
      </c>
      <c r="FH98" s="9">
        <v>1.5025814880632461E-3</v>
      </c>
      <c r="FI98" s="6">
        <v>6</v>
      </c>
      <c r="FJ98" s="6"/>
      <c r="FK98" s="6"/>
      <c r="FL98" s="6"/>
      <c r="FM98" s="15">
        <v>91</v>
      </c>
      <c r="FN98" s="9">
        <v>0.3497267759562841</v>
      </c>
      <c r="FO98" s="9">
        <v>8.2500705882352938E-3</v>
      </c>
      <c r="FP98" s="9">
        <v>1.5295650554621849</v>
      </c>
      <c r="FQ98" s="9">
        <v>1.5378151260504203</v>
      </c>
      <c r="FR98" s="9">
        <v>1.5896056412142731E-3</v>
      </c>
      <c r="FS98" s="6">
        <v>6</v>
      </c>
      <c r="FT98" s="6"/>
      <c r="FU98" s="6"/>
      <c r="FV98" s="6"/>
      <c r="FW98" s="15">
        <v>91</v>
      </c>
      <c r="FX98" s="9">
        <v>0.3497267759562841</v>
      </c>
      <c r="FY98" s="9">
        <v>7.3352243697478977E-3</v>
      </c>
      <c r="FZ98" s="9">
        <v>1.5304799016806721</v>
      </c>
      <c r="GA98" s="9">
        <v>1.53781512605042</v>
      </c>
      <c r="GB98" s="9">
        <v>1.4133350633812932E-3</v>
      </c>
      <c r="GC98" s="6">
        <v>6</v>
      </c>
      <c r="GD98" s="6"/>
      <c r="GE98" s="6"/>
      <c r="GF98" s="6"/>
      <c r="GG98" s="15">
        <v>91</v>
      </c>
      <c r="GH98" s="9">
        <v>0.3497267759562841</v>
      </c>
      <c r="GI98" s="9">
        <v>9.0402E-3</v>
      </c>
      <c r="GJ98" s="9">
        <v>1.5287749260504202</v>
      </c>
      <c r="GK98" s="9">
        <v>1.5378151260504203</v>
      </c>
      <c r="GL98" s="9">
        <v>1.7418460562261828E-3</v>
      </c>
      <c r="GM98" s="6">
        <v>6</v>
      </c>
      <c r="GN98" s="6"/>
      <c r="GO98" s="6"/>
      <c r="GP98" s="6"/>
      <c r="GQ98" s="15">
        <v>91</v>
      </c>
      <c r="GR98" s="9">
        <v>0.3497267759562841</v>
      </c>
      <c r="GS98" s="9">
        <v>7.9569630252100832E-3</v>
      </c>
      <c r="GT98" s="9">
        <v>1.5298581630252099</v>
      </c>
      <c r="GU98" s="9">
        <v>1.53781512605042</v>
      </c>
      <c r="GV98" s="9">
        <v>1.5331303140416965E-3</v>
      </c>
      <c r="GW98" s="6">
        <v>6</v>
      </c>
      <c r="GX98" s="6"/>
      <c r="GY98" s="6"/>
      <c r="GZ98" s="6"/>
      <c r="HA98" s="15">
        <v>91</v>
      </c>
      <c r="HB98" s="9">
        <v>0.3497267759562841</v>
      </c>
      <c r="HC98" s="9">
        <v>7.7635058823529403E-3</v>
      </c>
      <c r="HD98" s="9">
        <v>1.5300516201680672</v>
      </c>
      <c r="HE98" s="9">
        <v>1.53781512605042</v>
      </c>
      <c r="HF98" s="9">
        <v>1.4958554128963123E-3</v>
      </c>
      <c r="HG98" s="6">
        <v>6</v>
      </c>
      <c r="HH98" s="6"/>
      <c r="HI98" s="6"/>
      <c r="HJ98" s="6"/>
      <c r="HK98" s="15">
        <v>91</v>
      </c>
      <c r="HL98" s="9">
        <v>0.3497267759562841</v>
      </c>
      <c r="HM98" s="9">
        <v>7.4354899159663861E-3</v>
      </c>
      <c r="HN98" s="9">
        <v>1.5303796361344537</v>
      </c>
      <c r="HO98" s="9">
        <v>1.53781512605042</v>
      </c>
      <c r="HP98" s="9">
        <v>1.4326540105568022E-3</v>
      </c>
      <c r="HQ98" s="6">
        <v>6</v>
      </c>
      <c r="HR98" s="6"/>
      <c r="HS98" s="6"/>
      <c r="HT98" s="6"/>
      <c r="HU98" s="15">
        <v>91</v>
      </c>
      <c r="HV98" s="9">
        <v>0.3497267759562841</v>
      </c>
      <c r="HW98" s="9">
        <v>6.9055588235294105E-3</v>
      </c>
      <c r="HX98" s="9">
        <v>1.5309095672268906</v>
      </c>
      <c r="HY98" s="9">
        <v>1.53781512605042</v>
      </c>
      <c r="HZ98" s="9">
        <v>1.3305480412825628E-3</v>
      </c>
      <c r="IA98" s="6">
        <v>6</v>
      </c>
      <c r="IB98" s="6"/>
      <c r="IC98" s="6"/>
      <c r="ID98" s="6"/>
      <c r="IE98" s="15">
        <v>91</v>
      </c>
      <c r="IF98" s="9">
        <v>0.3497267759562841</v>
      </c>
      <c r="IG98" s="9">
        <v>6.2764386554621842E-3</v>
      </c>
      <c r="IH98" s="9">
        <v>1.5315386873949579</v>
      </c>
      <c r="II98" s="9">
        <v>1.53781512605042</v>
      </c>
      <c r="IJ98" s="9">
        <v>1.2093305368423679E-3</v>
      </c>
      <c r="IK98" s="6">
        <v>6</v>
      </c>
      <c r="IL98" s="6"/>
      <c r="IM98" s="6"/>
      <c r="IN98" s="6"/>
      <c r="IO98" s="15">
        <v>91</v>
      </c>
      <c r="IP98" s="9">
        <v>0.3497267759562841</v>
      </c>
      <c r="IQ98" s="9">
        <v>5.7083697478991589E-3</v>
      </c>
      <c r="IR98" s="9">
        <v>1.5321067563025208</v>
      </c>
      <c r="IS98" s="9">
        <v>1.53781512605042</v>
      </c>
      <c r="IT98" s="9">
        <v>1.0998762563725363E-3</v>
      </c>
      <c r="IU98" s="6">
        <v>6</v>
      </c>
      <c r="IV98" s="6"/>
      <c r="IW98" s="6"/>
      <c r="IX98" s="6"/>
      <c r="IY98" s="15">
        <v>91</v>
      </c>
      <c r="IZ98" s="9">
        <v>0.3497267759562841</v>
      </c>
      <c r="JA98" s="9">
        <v>6.7546991596638658E-3</v>
      </c>
      <c r="JB98" s="9">
        <v>1.5310604268907562</v>
      </c>
      <c r="JC98" s="9">
        <v>1.53781512605042</v>
      </c>
      <c r="JD98" s="9">
        <v>1.3014807296580627E-3</v>
      </c>
      <c r="JE98" s="6">
        <v>6</v>
      </c>
      <c r="JF98" s="6"/>
      <c r="JG98" s="6"/>
      <c r="JH98" s="6"/>
      <c r="JI98" s="15">
        <v>91</v>
      </c>
      <c r="JJ98" s="9">
        <v>0.3497267759562841</v>
      </c>
      <c r="JK98" s="9">
        <v>5.2670168067226889E-3</v>
      </c>
      <c r="JL98" s="9">
        <v>1.5325481092436972</v>
      </c>
      <c r="JM98" s="9">
        <v>1.5378151260504198</v>
      </c>
      <c r="JN98" s="9">
        <v>1.014837332455802E-3</v>
      </c>
      <c r="JO98" s="6">
        <v>6</v>
      </c>
      <c r="JP98" s="6"/>
      <c r="JQ98" s="6"/>
      <c r="JR98" s="6"/>
      <c r="JS98" s="15">
        <v>91</v>
      </c>
      <c r="JT98" s="9">
        <v>0.3497267759562841</v>
      </c>
      <c r="JU98" s="9">
        <v>6.6515117647058817E-3</v>
      </c>
      <c r="JV98" s="9">
        <v>1.5311636142857141</v>
      </c>
      <c r="JW98" s="9">
        <v>1.53781512605042</v>
      </c>
      <c r="JX98" s="9">
        <v>1.2815988070280526E-3</v>
      </c>
      <c r="JY98" s="6">
        <v>6</v>
      </c>
      <c r="JZ98" s="6"/>
      <c r="KA98" s="6"/>
      <c r="KB98" s="6"/>
      <c r="KC98" s="15">
        <v>91</v>
      </c>
      <c r="KD98" s="9">
        <v>0.3497267759562841</v>
      </c>
      <c r="KE98" s="9">
        <v>6.7691546218487386E-3</v>
      </c>
      <c r="KF98" s="9">
        <v>1.5310459714285714</v>
      </c>
      <c r="KG98" s="9">
        <v>1.53781512605042</v>
      </c>
      <c r="KH98" s="9">
        <v>1.3042659766434887E-3</v>
      </c>
      <c r="KI98" s="6">
        <v>6</v>
      </c>
      <c r="KJ98" s="6"/>
      <c r="KK98" s="6"/>
      <c r="KL98" s="6"/>
      <c r="KM98" s="15">
        <v>91</v>
      </c>
      <c r="KN98" s="9">
        <v>0.3497267759562841</v>
      </c>
      <c r="KO98" s="9">
        <v>7.1343857142857131E-3</v>
      </c>
      <c r="KP98" s="9">
        <v>1.5306807403361342</v>
      </c>
      <c r="KQ98" s="9">
        <v>1.53781512605042</v>
      </c>
      <c r="KR98" s="9">
        <v>1.3746379084561171E-3</v>
      </c>
      <c r="KS98" s="6">
        <v>6</v>
      </c>
      <c r="KT98" s="6"/>
      <c r="KU98" s="6"/>
      <c r="KV98" s="6"/>
      <c r="KW98" s="15">
        <v>91</v>
      </c>
      <c r="KX98" s="9">
        <v>0.3497267759562841</v>
      </c>
      <c r="KY98" s="9">
        <v>7.2587949579831926E-3</v>
      </c>
      <c r="KZ98" s="9">
        <v>1.5305563310924368</v>
      </c>
      <c r="LA98" s="9">
        <v>1.53781512605042</v>
      </c>
      <c r="LB98" s="9">
        <v>1.3986088107030296E-3</v>
      </c>
      <c r="LC98" s="6">
        <v>6</v>
      </c>
    </row>
    <row r="99" spans="1:315">
      <c r="A99" s="6">
        <v>92</v>
      </c>
      <c r="B99">
        <v>0.30839721995368169</v>
      </c>
      <c r="C99">
        <f>1-Table4689[[#This Row],[qx (tau)]]</f>
        <v>0.69160278004631826</v>
      </c>
      <c r="D99" s="6"/>
      <c r="E99" s="6"/>
      <c r="F99" s="6"/>
      <c r="G99" s="6"/>
      <c r="H99" s="15">
        <f t="shared" si="15"/>
        <v>92</v>
      </c>
      <c r="I99" s="9">
        <f t="shared" si="17"/>
        <v>0.36639344262295076</v>
      </c>
      <c r="J99" s="9" cm="1">
        <f t="array" ref="J99">VLOOKUP($G$13,'qx Malaria'!$B$62:$I$91,(N99),FALSE)/(1-nigeria!I99*INDEX($E$6:$G$11,N99,2))</f>
        <v>7.4497335058214733E-3</v>
      </c>
      <c r="K99" s="9">
        <f t="shared" si="16"/>
        <v>1.5708167606727035</v>
      </c>
      <c r="L99" s="9">
        <f t="shared" si="13"/>
        <v>1.5782664941785249</v>
      </c>
      <c r="M99" s="9">
        <f>(J99*Table4689[[#This Row],[qx (tau)]])/L99</f>
        <v>1.4556965576253682E-3</v>
      </c>
      <c r="N99" s="6">
        <f t="shared" si="14"/>
        <v>6</v>
      </c>
      <c r="P99" s="6"/>
      <c r="Q99" s="6"/>
      <c r="R99" s="6"/>
      <c r="S99" s="15">
        <v>92</v>
      </c>
      <c r="T99" s="9">
        <v>0.36639344262295076</v>
      </c>
      <c r="U99" s="9">
        <v>5.5517102199223794E-3</v>
      </c>
      <c r="V99" s="9">
        <v>1.5727147839586026</v>
      </c>
      <c r="W99" s="9">
        <v>1.5782664941785249</v>
      </c>
      <c r="X99" s="9">
        <v>1.0848180609090707E-3</v>
      </c>
      <c r="Y99" s="6">
        <v>6</v>
      </c>
      <c r="Z99" s="6"/>
      <c r="AA99" s="6"/>
      <c r="AB99" s="6"/>
      <c r="AC99" s="15">
        <v>92</v>
      </c>
      <c r="AD99" s="9">
        <v>0.36639344262295076</v>
      </c>
      <c r="AE99" s="9">
        <v>6.196274256144889E-3</v>
      </c>
      <c r="AF99" s="9">
        <v>1.5720702199223802</v>
      </c>
      <c r="AG99" s="9">
        <v>1.5782664941785252</v>
      </c>
      <c r="AH99" s="9">
        <v>1.2107674855381541E-3</v>
      </c>
      <c r="AI99" s="6">
        <v>6</v>
      </c>
      <c r="AJ99" s="6"/>
      <c r="AK99" s="6"/>
      <c r="AL99" s="6"/>
      <c r="AM99" s="15">
        <v>92</v>
      </c>
      <c r="AN99" s="9">
        <v>0.36639344262295076</v>
      </c>
      <c r="AO99" s="9">
        <v>6.2300491591203095E-3</v>
      </c>
      <c r="AP99" s="9">
        <v>1.5720364450194046</v>
      </c>
      <c r="AQ99" s="9">
        <v>1.5782664941785249</v>
      </c>
      <c r="AR99" s="9">
        <v>1.217367186045163E-3</v>
      </c>
      <c r="AS99" s="6">
        <v>6</v>
      </c>
      <c r="AT99" s="6"/>
      <c r="AU99" s="6"/>
      <c r="AV99" s="6"/>
      <c r="AW99" s="15">
        <v>92</v>
      </c>
      <c r="AX99" s="9">
        <v>0.36639344262295076</v>
      </c>
      <c r="AY99" s="9">
        <v>6.2977567917205674E-3</v>
      </c>
      <c r="AZ99" s="9">
        <v>1.5719687373868043</v>
      </c>
      <c r="BA99" s="9">
        <v>1.5782664941785249</v>
      </c>
      <c r="BB99" s="9">
        <v>1.2305974267811759E-3</v>
      </c>
      <c r="BC99" s="6">
        <v>6</v>
      </c>
      <c r="BD99" s="6"/>
      <c r="BE99" s="6"/>
      <c r="BF99" s="6"/>
      <c r="BG99" s="15">
        <v>92</v>
      </c>
      <c r="BH99" s="9">
        <v>0.36639344262295076</v>
      </c>
      <c r="BI99" s="9">
        <v>6.3321630012936605E-3</v>
      </c>
      <c r="BJ99" s="9">
        <v>1.5719343311772314</v>
      </c>
      <c r="BK99" s="9">
        <v>1.5782664941785249</v>
      </c>
      <c r="BL99" s="9">
        <v>1.2373204861761665E-3</v>
      </c>
      <c r="BM99" s="6">
        <v>6</v>
      </c>
      <c r="BN99" s="6"/>
      <c r="BO99" s="6"/>
      <c r="BP99" s="6"/>
      <c r="BQ99" s="15">
        <v>92</v>
      </c>
      <c r="BR99" s="9">
        <v>0.36639344262295076</v>
      </c>
      <c r="BS99" s="9">
        <v>6.3839301423027151E-3</v>
      </c>
      <c r="BT99" s="9">
        <v>1.5718825640362222</v>
      </c>
      <c r="BU99" s="9">
        <v>1.5782664941785249</v>
      </c>
      <c r="BV99" s="9">
        <v>1.2474359149906469E-3</v>
      </c>
      <c r="BW99" s="6">
        <v>6</v>
      </c>
      <c r="BX99" s="6"/>
      <c r="BY99" s="6"/>
      <c r="BZ99" s="6"/>
      <c r="CA99" s="15">
        <v>92</v>
      </c>
      <c r="CB99" s="9">
        <v>0.36639344262295076</v>
      </c>
      <c r="CC99" s="9">
        <v>6.428595084087968E-3</v>
      </c>
      <c r="CD99" s="9">
        <v>1.5718378990944371</v>
      </c>
      <c r="CE99" s="9">
        <v>1.5782664941785249</v>
      </c>
      <c r="CF99" s="9">
        <v>1.2561635563153365E-3</v>
      </c>
      <c r="CG99" s="6">
        <v>6</v>
      </c>
      <c r="CH99" s="6"/>
      <c r="CI99" s="6"/>
      <c r="CJ99" s="6"/>
      <c r="CK99" s="15">
        <v>92</v>
      </c>
      <c r="CL99" s="9">
        <v>0.36639344262295076</v>
      </c>
      <c r="CM99" s="9">
        <v>6.5059301423027157E-3</v>
      </c>
      <c r="CN99" s="9">
        <v>1.5717605640362222</v>
      </c>
      <c r="CO99" s="9">
        <v>1.5782664941785249</v>
      </c>
      <c r="CP99" s="9">
        <v>1.2712750200930666E-3</v>
      </c>
      <c r="CQ99" s="6">
        <v>6</v>
      </c>
      <c r="CR99" s="6"/>
      <c r="CS99" s="6"/>
      <c r="CT99" s="6"/>
      <c r="CU99" s="15">
        <v>92</v>
      </c>
      <c r="CV99" s="9">
        <v>0.36639344262295076</v>
      </c>
      <c r="CW99" s="9">
        <v>6.5480698576972814E-3</v>
      </c>
      <c r="CX99" s="9">
        <v>1.5717184243208275</v>
      </c>
      <c r="CY99" s="9">
        <v>1.5782664941785247</v>
      </c>
      <c r="CZ99" s="9">
        <v>1.27950922586583E-3</v>
      </c>
      <c r="DA99" s="6">
        <v>6</v>
      </c>
      <c r="DB99" s="6"/>
      <c r="DC99" s="6"/>
      <c r="DD99" s="6"/>
      <c r="DE99" s="15">
        <v>92</v>
      </c>
      <c r="DF99" s="9">
        <v>0.36639344262295076</v>
      </c>
      <c r="DG99" s="9">
        <v>6.6793816300129349E-3</v>
      </c>
      <c r="DH99" s="9">
        <v>1.5715871125485121</v>
      </c>
      <c r="DI99" s="9">
        <v>1.5782664941785252</v>
      </c>
      <c r="DJ99" s="9">
        <v>1.3051678745659762E-3</v>
      </c>
      <c r="DK99" s="6">
        <v>6</v>
      </c>
      <c r="DL99" s="6"/>
      <c r="DM99" s="6"/>
      <c r="DN99" s="6"/>
      <c r="DO99" s="15">
        <v>92</v>
      </c>
      <c r="DP99" s="9">
        <v>0.36639344262295076</v>
      </c>
      <c r="DQ99" s="9">
        <v>5.839112548512289E-3</v>
      </c>
      <c r="DR99" s="9">
        <v>1.5724273816300127</v>
      </c>
      <c r="DS99" s="9">
        <v>1.5782664941785249</v>
      </c>
      <c r="DT99" s="9">
        <v>1.1409771946626363E-3</v>
      </c>
      <c r="DU99" s="6">
        <v>6</v>
      </c>
      <c r="DV99" s="6"/>
      <c r="DW99" s="6"/>
      <c r="DX99" s="6"/>
      <c r="DY99" s="15">
        <v>92</v>
      </c>
      <c r="DZ99" s="9">
        <v>0.36639344262295076</v>
      </c>
      <c r="EA99" s="9">
        <v>7.0971487710219921E-3</v>
      </c>
      <c r="EB99" s="9">
        <v>1.5711693454075031</v>
      </c>
      <c r="EC99" s="9">
        <v>1.5782664941785252</v>
      </c>
      <c r="ED99" s="9">
        <v>1.386800618687716E-3</v>
      </c>
      <c r="EE99" s="6">
        <v>6</v>
      </c>
      <c r="EF99" s="6"/>
      <c r="EG99" s="6"/>
      <c r="EH99" s="6"/>
      <c r="EI99" s="15">
        <v>92</v>
      </c>
      <c r="EJ99" s="9">
        <v>0.36639344262295076</v>
      </c>
      <c r="EK99" s="9">
        <v>6.276292367399741E-3</v>
      </c>
      <c r="EL99" s="9">
        <v>1.5719902018111251</v>
      </c>
      <c r="EM99" s="9">
        <v>1.5782664941785249</v>
      </c>
      <c r="EN99" s="9">
        <v>1.226403224589806E-3</v>
      </c>
      <c r="EO99" s="6">
        <v>6</v>
      </c>
      <c r="EP99" s="6"/>
      <c r="EQ99" s="6"/>
      <c r="ER99" s="6"/>
      <c r="ES99" s="15">
        <v>92</v>
      </c>
      <c r="ET99" s="9">
        <v>0.36639344262295076</v>
      </c>
      <c r="EU99" s="9">
        <v>7.6640620957309172E-3</v>
      </c>
      <c r="EV99" s="9">
        <v>1.570602432082794</v>
      </c>
      <c r="EW99" s="9">
        <v>1.5782664941785249</v>
      </c>
      <c r="EX99" s="9">
        <v>1.4975769000950781E-3</v>
      </c>
      <c r="EY99" s="6">
        <v>6</v>
      </c>
      <c r="EZ99" s="6"/>
      <c r="FA99" s="6"/>
      <c r="FB99" s="6"/>
      <c r="FC99" s="15">
        <v>92</v>
      </c>
      <c r="FD99" s="9">
        <v>0.36639344262295076</v>
      </c>
      <c r="FE99" s="9">
        <v>8.003547218628719E-3</v>
      </c>
      <c r="FF99" s="9">
        <v>1.5702629469598963</v>
      </c>
      <c r="FG99" s="9">
        <v>1.5782664941785249</v>
      </c>
      <c r="FH99" s="9">
        <v>1.5639131421071155E-3</v>
      </c>
      <c r="FI99" s="6">
        <v>6</v>
      </c>
      <c r="FJ99" s="6"/>
      <c r="FK99" s="6"/>
      <c r="FL99" s="6"/>
      <c r="FM99" s="15">
        <v>92</v>
      </c>
      <c r="FN99" s="9">
        <v>0.36639344262295076</v>
      </c>
      <c r="FO99" s="9">
        <v>8.4670840879689513E-3</v>
      </c>
      <c r="FP99" s="9">
        <v>1.5697994100905561</v>
      </c>
      <c r="FQ99" s="9">
        <v>1.5782664941785252</v>
      </c>
      <c r="FR99" s="9">
        <v>1.6544894056075114E-3</v>
      </c>
      <c r="FS99" s="6">
        <v>6</v>
      </c>
      <c r="FT99" s="6"/>
      <c r="FU99" s="6"/>
      <c r="FV99" s="6"/>
      <c r="FW99" s="15">
        <v>92</v>
      </c>
      <c r="FX99" s="9">
        <v>0.36639344262295076</v>
      </c>
      <c r="FY99" s="9">
        <v>7.5281733505821458E-3</v>
      </c>
      <c r="FZ99" s="9">
        <v>1.5707383208279428</v>
      </c>
      <c r="GA99" s="9">
        <v>1.5782664941785249</v>
      </c>
      <c r="GB99" s="9">
        <v>1.471023899457066E-3</v>
      </c>
      <c r="GC99" s="6">
        <v>6</v>
      </c>
      <c r="GD99" s="6"/>
      <c r="GE99" s="6"/>
      <c r="GF99" s="6"/>
      <c r="GG99" s="15">
        <v>92</v>
      </c>
      <c r="GH99" s="9">
        <v>0.36639344262295076</v>
      </c>
      <c r="GI99" s="9">
        <v>9.2779974126778776E-3</v>
      </c>
      <c r="GJ99" s="9">
        <v>1.5689884967658472</v>
      </c>
      <c r="GK99" s="9">
        <v>1.5782664941785252</v>
      </c>
      <c r="GL99" s="9">
        <v>1.8129438972197133E-3</v>
      </c>
      <c r="GM99" s="6">
        <v>6</v>
      </c>
      <c r="GN99" s="6"/>
      <c r="GO99" s="6"/>
      <c r="GP99" s="6"/>
      <c r="GQ99" s="15">
        <v>92</v>
      </c>
      <c r="GR99" s="9">
        <v>0.36639344262295076</v>
      </c>
      <c r="GS99" s="9">
        <v>8.1662664941785229E-3</v>
      </c>
      <c r="GT99" s="9">
        <v>1.5701002276843463</v>
      </c>
      <c r="GU99" s="9">
        <v>1.5782664941785249</v>
      </c>
      <c r="GV99" s="9">
        <v>1.5957088954843396E-3</v>
      </c>
      <c r="GW99" s="6">
        <v>6</v>
      </c>
      <c r="GX99" s="6"/>
      <c r="GY99" s="6"/>
      <c r="GZ99" s="6"/>
      <c r="HA99" s="15">
        <v>92</v>
      </c>
      <c r="HB99" s="9">
        <v>0.36639344262295076</v>
      </c>
      <c r="HC99" s="9">
        <v>7.9677205692108653E-3</v>
      </c>
      <c r="HD99" s="9">
        <v>1.5702987736093141</v>
      </c>
      <c r="HE99" s="9">
        <v>1.5782664941785249</v>
      </c>
      <c r="HF99" s="9">
        <v>1.5569125252141666E-3</v>
      </c>
      <c r="HG99" s="6">
        <v>6</v>
      </c>
      <c r="HH99" s="6"/>
      <c r="HI99" s="6"/>
      <c r="HJ99" s="6"/>
      <c r="HK99" s="15">
        <v>92</v>
      </c>
      <c r="HL99" s="9">
        <v>0.36639344262295076</v>
      </c>
      <c r="HM99" s="9">
        <v>7.6310763260025866E-3</v>
      </c>
      <c r="HN99" s="9">
        <v>1.5706354178525224</v>
      </c>
      <c r="HO99" s="9">
        <v>1.5782664941785249</v>
      </c>
      <c r="HP99" s="9">
        <v>1.4911313981980465E-3</v>
      </c>
      <c r="HQ99" s="6">
        <v>6</v>
      </c>
      <c r="HR99" s="6"/>
      <c r="HS99" s="6"/>
      <c r="HT99" s="6"/>
      <c r="HU99" s="15">
        <v>92</v>
      </c>
      <c r="HV99" s="9">
        <v>0.36639344262295076</v>
      </c>
      <c r="HW99" s="9">
        <v>7.0872056921086656E-3</v>
      </c>
      <c r="HX99" s="9">
        <v>1.5711792884864164</v>
      </c>
      <c r="HY99" s="9">
        <v>1.5782664941785252</v>
      </c>
      <c r="HZ99" s="9">
        <v>1.3848577162020072E-3</v>
      </c>
      <c r="IA99" s="6">
        <v>6</v>
      </c>
      <c r="IB99" s="6"/>
      <c r="IC99" s="6"/>
      <c r="ID99" s="6"/>
      <c r="IE99" s="15">
        <v>92</v>
      </c>
      <c r="IF99" s="9">
        <v>0.36639344262295076</v>
      </c>
      <c r="IG99" s="9">
        <v>6.4415368693402312E-3</v>
      </c>
      <c r="IH99" s="9">
        <v>1.5718249573091847</v>
      </c>
      <c r="II99" s="9">
        <v>1.5782664941785249</v>
      </c>
      <c r="IJ99" s="9">
        <v>1.2586924135189563E-3</v>
      </c>
      <c r="IK99" s="6">
        <v>6</v>
      </c>
      <c r="IL99" s="6"/>
      <c r="IM99" s="6"/>
      <c r="IN99" s="6"/>
      <c r="IO99" s="15">
        <v>92</v>
      </c>
      <c r="IP99" s="9">
        <v>0.36639344262295076</v>
      </c>
      <c r="IQ99" s="9">
        <v>5.8585252263906847E-3</v>
      </c>
      <c r="IR99" s="9">
        <v>1.5724079689521342</v>
      </c>
      <c r="IS99" s="9">
        <v>1.5782664941785249</v>
      </c>
      <c r="IT99" s="9">
        <v>1.1447704804680664E-3</v>
      </c>
      <c r="IU99" s="6">
        <v>6</v>
      </c>
      <c r="IV99" s="6"/>
      <c r="IW99" s="6"/>
      <c r="IX99" s="6"/>
      <c r="IY99" s="15">
        <v>92</v>
      </c>
      <c r="IZ99" s="9">
        <v>0.36639344262295076</v>
      </c>
      <c r="JA99" s="9">
        <v>6.9323777490297531E-3</v>
      </c>
      <c r="JB99" s="9">
        <v>1.5713341164294952</v>
      </c>
      <c r="JC99" s="9">
        <v>1.5782664941785249</v>
      </c>
      <c r="JD99" s="9">
        <v>1.3546039489245516E-3</v>
      </c>
      <c r="JE99" s="6">
        <v>6</v>
      </c>
      <c r="JF99" s="6"/>
      <c r="JG99" s="6"/>
      <c r="JH99" s="6"/>
      <c r="JI99" s="15">
        <v>92</v>
      </c>
      <c r="JJ99" s="9">
        <v>0.36639344262295076</v>
      </c>
      <c r="JK99" s="9">
        <v>5.4055627425614481E-3</v>
      </c>
      <c r="JL99" s="9">
        <v>1.5728609314359634</v>
      </c>
      <c r="JM99" s="9">
        <v>1.5782664941785249</v>
      </c>
      <c r="JN99" s="9">
        <v>1.0562604783413598E-3</v>
      </c>
      <c r="JO99" s="6">
        <v>6</v>
      </c>
      <c r="JP99" s="6"/>
      <c r="JQ99" s="6"/>
      <c r="JR99" s="6"/>
      <c r="JS99" s="15">
        <v>92</v>
      </c>
      <c r="JT99" s="9">
        <v>0.36639344262295076</v>
      </c>
      <c r="JU99" s="9">
        <v>6.8264760672703739E-3</v>
      </c>
      <c r="JV99" s="9">
        <v>1.5714400181112547</v>
      </c>
      <c r="JW99" s="9">
        <v>1.5782664941785249</v>
      </c>
      <c r="JX99" s="9">
        <v>1.3339104954656594E-3</v>
      </c>
      <c r="JY99" s="6">
        <v>6</v>
      </c>
      <c r="JZ99" s="6"/>
      <c r="KA99" s="6"/>
      <c r="KB99" s="6"/>
      <c r="KC99" s="15">
        <v>92</v>
      </c>
      <c r="KD99" s="9">
        <v>0.36639344262295076</v>
      </c>
      <c r="KE99" s="9">
        <v>6.9472134540750309E-3</v>
      </c>
      <c r="KF99" s="9">
        <v>1.5713192807244498</v>
      </c>
      <c r="KG99" s="9">
        <v>1.5782664941785249</v>
      </c>
      <c r="KH99" s="9">
        <v>1.3575028827921159E-3</v>
      </c>
      <c r="KI99" s="6">
        <v>6</v>
      </c>
      <c r="KJ99" s="6"/>
      <c r="KK99" s="6"/>
      <c r="KL99" s="6"/>
      <c r="KM99" s="15">
        <v>92</v>
      </c>
      <c r="KN99" s="9">
        <v>0.36639344262295076</v>
      </c>
      <c r="KO99" s="9">
        <v>7.3220517464424309E-3</v>
      </c>
      <c r="KP99" s="9">
        <v>1.5709444424320824</v>
      </c>
      <c r="KQ99" s="9">
        <v>1.5782664941785249</v>
      </c>
      <c r="KR99" s="9">
        <v>1.4307472225311155E-3</v>
      </c>
      <c r="KS99" s="6">
        <v>6</v>
      </c>
      <c r="KT99" s="6"/>
      <c r="KU99" s="6"/>
      <c r="KV99" s="6"/>
      <c r="KW99" s="15">
        <v>92</v>
      </c>
      <c r="KX99" s="9">
        <v>0.36639344262295076</v>
      </c>
      <c r="KY99" s="9">
        <v>7.4497335058214733E-3</v>
      </c>
      <c r="KZ99" s="9">
        <v>1.5708167606727035</v>
      </c>
      <c r="LA99" s="9">
        <v>1.5782664941785249</v>
      </c>
      <c r="LB99" s="9">
        <v>1.4556965576253682E-3</v>
      </c>
      <c r="LC99" s="6">
        <v>6</v>
      </c>
    </row>
    <row r="100" spans="1:315">
      <c r="A100" s="6">
        <v>93</v>
      </c>
      <c r="B100">
        <v>0.32058433276324555</v>
      </c>
      <c r="C100">
        <f>1-Table4689[[#This Row],[qx (tau)]]</f>
        <v>0.67941566723675439</v>
      </c>
      <c r="D100" s="6"/>
      <c r="E100" s="6"/>
      <c r="F100" s="6"/>
      <c r="G100" s="6"/>
      <c r="H100" s="15">
        <f t="shared" si="15"/>
        <v>93</v>
      </c>
      <c r="I100" s="9">
        <f t="shared" si="17"/>
        <v>0.38306010928961742</v>
      </c>
      <c r="J100" s="9" cm="1">
        <f t="array" ref="J100">VLOOKUP($G$13,'qx Malaria'!$B$62:$I$91,(N100),FALSE)/(1-nigeria!I100*INDEX($E$6:$G$11,N100,2))</f>
        <v>7.6509884853852954E-3</v>
      </c>
      <c r="K100" s="9">
        <f t="shared" si="16"/>
        <v>1.6132524658990255</v>
      </c>
      <c r="L100" s="9">
        <f t="shared" si="13"/>
        <v>1.6209034543844107</v>
      </c>
      <c r="M100" s="9">
        <f>(J100*Table4689[[#This Row],[qx (tau)]])/L100</f>
        <v>1.5132221675090715E-3</v>
      </c>
      <c r="N100" s="6">
        <f t="shared" si="14"/>
        <v>6</v>
      </c>
      <c r="P100" s="6"/>
      <c r="Q100" s="6"/>
      <c r="R100" s="6"/>
      <c r="S100" s="15">
        <v>93</v>
      </c>
      <c r="T100" s="9">
        <v>0.38306010928961742</v>
      </c>
      <c r="U100" s="9">
        <v>5.701689991142604E-3</v>
      </c>
      <c r="V100" s="9">
        <v>1.6152017643932681</v>
      </c>
      <c r="W100" s="9">
        <v>1.6209034543844107</v>
      </c>
      <c r="X100" s="9">
        <v>1.1276874489279927E-3</v>
      </c>
      <c r="Y100" s="6">
        <v>6</v>
      </c>
      <c r="Z100" s="6"/>
      <c r="AA100" s="6"/>
      <c r="AB100" s="6"/>
      <c r="AC100" s="15">
        <v>93</v>
      </c>
      <c r="AD100" s="9">
        <v>0.38306010928961742</v>
      </c>
      <c r="AE100" s="9">
        <v>6.3636669619131963E-3</v>
      </c>
      <c r="AF100" s="9">
        <v>1.6145397874224976</v>
      </c>
      <c r="AG100" s="9">
        <v>1.6209034543844107</v>
      </c>
      <c r="AH100" s="9">
        <v>1.2586140904285021E-3</v>
      </c>
      <c r="AI100" s="6">
        <v>6</v>
      </c>
      <c r="AJ100" s="6"/>
      <c r="AK100" s="6"/>
      <c r="AL100" s="6"/>
      <c r="AM100" s="15">
        <v>93</v>
      </c>
      <c r="AN100" s="9">
        <v>0.38306010928961742</v>
      </c>
      <c r="AO100" s="9">
        <v>6.3983542958370235E-3</v>
      </c>
      <c r="AP100" s="9">
        <v>1.6145051000885737</v>
      </c>
      <c r="AQ100" s="9">
        <v>1.6209034543844107</v>
      </c>
      <c r="AR100" s="9">
        <v>1.2654745951496357E-3</v>
      </c>
      <c r="AS100" s="6">
        <v>6</v>
      </c>
      <c r="AT100" s="6"/>
      <c r="AU100" s="6"/>
      <c r="AV100" s="6"/>
      <c r="AW100" s="15">
        <v>93</v>
      </c>
      <c r="AX100" s="9">
        <v>0.38306010928961742</v>
      </c>
      <c r="AY100" s="9">
        <v>6.4678910540301136E-3</v>
      </c>
      <c r="AZ100" s="9">
        <v>1.6144355633303806</v>
      </c>
      <c r="BA100" s="9">
        <v>1.6209034543844107</v>
      </c>
      <c r="BB100" s="9">
        <v>1.2792276630251788E-3</v>
      </c>
      <c r="BC100" s="6">
        <v>6</v>
      </c>
      <c r="BD100" s="6"/>
      <c r="BE100" s="6"/>
      <c r="BF100" s="6"/>
      <c r="BG100" s="15">
        <v>93</v>
      </c>
      <c r="BH100" s="9">
        <v>0.38306010928961742</v>
      </c>
      <c r="BI100" s="9">
        <v>6.503226749335695E-3</v>
      </c>
      <c r="BJ100" s="9">
        <v>1.6144002276350753</v>
      </c>
      <c r="BK100" s="9">
        <v>1.620903454384411</v>
      </c>
      <c r="BL100" s="9">
        <v>1.2862164014794174E-3</v>
      </c>
      <c r="BM100" s="6">
        <v>6</v>
      </c>
      <c r="BN100" s="6"/>
      <c r="BO100" s="6"/>
      <c r="BP100" s="6"/>
      <c r="BQ100" s="15">
        <v>93</v>
      </c>
      <c r="BR100" s="9">
        <v>0.38306010928961742</v>
      </c>
      <c r="BS100" s="9">
        <v>6.5563923826395028E-3</v>
      </c>
      <c r="BT100" s="9">
        <v>1.6143470620017712</v>
      </c>
      <c r="BU100" s="9">
        <v>1.6209034543844107</v>
      </c>
      <c r="BV100" s="9">
        <v>1.296731567594052E-3</v>
      </c>
      <c r="BW100" s="6">
        <v>6</v>
      </c>
      <c r="BX100" s="6"/>
      <c r="BY100" s="6"/>
      <c r="BZ100" s="6"/>
      <c r="CA100" s="15">
        <v>93</v>
      </c>
      <c r="CB100" s="9">
        <v>0.38306010928961742</v>
      </c>
      <c r="CC100" s="9">
        <v>6.6022639503985816E-3</v>
      </c>
      <c r="CD100" s="9">
        <v>1.6143011904340123</v>
      </c>
      <c r="CE100" s="9">
        <v>1.620903454384411</v>
      </c>
      <c r="CF100" s="9">
        <v>1.3058041042112514E-3</v>
      </c>
      <c r="CG100" s="6">
        <v>6</v>
      </c>
      <c r="CH100" s="6"/>
      <c r="CI100" s="6"/>
      <c r="CJ100" s="6"/>
      <c r="CK100" s="15">
        <v>93</v>
      </c>
      <c r="CL100" s="9">
        <v>0.38306010928961742</v>
      </c>
      <c r="CM100" s="9">
        <v>6.6816882196634184E-3</v>
      </c>
      <c r="CN100" s="9">
        <v>1.6142217661647476</v>
      </c>
      <c r="CO100" s="9">
        <v>1.620903454384411</v>
      </c>
      <c r="CP100" s="9">
        <v>1.3215127365166506E-3</v>
      </c>
      <c r="CQ100" s="6">
        <v>6</v>
      </c>
      <c r="CR100" s="6"/>
      <c r="CS100" s="6"/>
      <c r="CT100" s="6"/>
      <c r="CU100" s="15">
        <v>93</v>
      </c>
      <c r="CV100" s="9">
        <v>0.38306010928961742</v>
      </c>
      <c r="CW100" s="9">
        <v>6.7249663418954813E-3</v>
      </c>
      <c r="CX100" s="9">
        <v>1.6141784880425154</v>
      </c>
      <c r="CY100" s="9">
        <v>1.620903454384411</v>
      </c>
      <c r="CZ100" s="9">
        <v>1.3300723382014292E-3</v>
      </c>
      <c r="DA100" s="6">
        <v>6</v>
      </c>
      <c r="DB100" s="6"/>
      <c r="DC100" s="6"/>
      <c r="DD100" s="6"/>
      <c r="DE100" s="15">
        <v>93</v>
      </c>
      <c r="DF100" s="9">
        <v>0.38306010928961742</v>
      </c>
      <c r="DG100" s="9">
        <v>6.8598255093002651E-3</v>
      </c>
      <c r="DH100" s="9">
        <v>1.6140436288751105</v>
      </c>
      <c r="DI100" s="9">
        <v>1.6209034543844107</v>
      </c>
      <c r="DJ100" s="9">
        <v>1.3567449546873316E-3</v>
      </c>
      <c r="DK100" s="6">
        <v>6</v>
      </c>
      <c r="DL100" s="6"/>
      <c r="DM100" s="6"/>
      <c r="DN100" s="6"/>
      <c r="DO100" s="15">
        <v>93</v>
      </c>
      <c r="DP100" s="9">
        <v>0.38306010928961742</v>
      </c>
      <c r="DQ100" s="9">
        <v>5.9968565101860046E-3</v>
      </c>
      <c r="DR100" s="9">
        <v>1.6149065978742247</v>
      </c>
      <c r="DS100" s="9">
        <v>1.6209034543844107</v>
      </c>
      <c r="DT100" s="9">
        <v>1.1860658559241797E-3</v>
      </c>
      <c r="DU100" s="6">
        <v>6</v>
      </c>
      <c r="DV100" s="6"/>
      <c r="DW100" s="6"/>
      <c r="DX100" s="6"/>
      <c r="DY100" s="15">
        <v>93</v>
      </c>
      <c r="DZ100" s="9">
        <v>0.38306010928961742</v>
      </c>
      <c r="EA100" s="9">
        <v>7.2888786536758196E-3</v>
      </c>
      <c r="EB100" s="9">
        <v>1.613614575730735</v>
      </c>
      <c r="EC100" s="9">
        <v>1.6209034543844107</v>
      </c>
      <c r="ED100" s="9">
        <v>1.4416036275697629E-3</v>
      </c>
      <c r="EE100" s="6">
        <v>6</v>
      </c>
      <c r="EF100" s="6"/>
      <c r="EG100" s="6"/>
      <c r="EH100" s="6"/>
      <c r="EI100" s="15">
        <v>93</v>
      </c>
      <c r="EJ100" s="9">
        <v>0.38306010928961742</v>
      </c>
      <c r="EK100" s="9">
        <v>6.4458467670504872E-3</v>
      </c>
      <c r="EL100" s="9">
        <v>1.6144576076173602</v>
      </c>
      <c r="EM100" s="9">
        <v>1.6209034543844107</v>
      </c>
      <c r="EN100" s="9">
        <v>1.2748677160995987E-3</v>
      </c>
      <c r="EO100" s="6">
        <v>6</v>
      </c>
      <c r="EP100" s="6"/>
      <c r="EQ100" s="6"/>
      <c r="ER100" s="6"/>
      <c r="ES100" s="15">
        <v>93</v>
      </c>
      <c r="ET100" s="9">
        <v>0.38306010928961742</v>
      </c>
      <c r="EU100" s="9">
        <v>7.8711071744906984E-3</v>
      </c>
      <c r="EV100" s="9">
        <v>1.6130323472099202</v>
      </c>
      <c r="EW100" s="9">
        <v>1.620903454384411</v>
      </c>
      <c r="EX100" s="9">
        <v>1.5567575198983203E-3</v>
      </c>
      <c r="EY100" s="6">
        <v>6</v>
      </c>
      <c r="EZ100" s="6"/>
      <c r="FA100" s="6"/>
      <c r="FB100" s="6"/>
      <c r="FC100" s="15">
        <v>93</v>
      </c>
      <c r="FD100" s="9">
        <v>0.38306010928961742</v>
      </c>
      <c r="FE100" s="9">
        <v>8.2197635075287861E-3</v>
      </c>
      <c r="FF100" s="9">
        <v>1.612683690876882</v>
      </c>
      <c r="FG100" s="9">
        <v>1.6209034543844107</v>
      </c>
      <c r="FH100" s="9">
        <v>1.6257152098756945E-3</v>
      </c>
      <c r="FI100" s="6">
        <v>6</v>
      </c>
      <c r="FJ100" s="6"/>
      <c r="FK100" s="6"/>
      <c r="FL100" s="6"/>
      <c r="FM100" s="15">
        <v>93</v>
      </c>
      <c r="FN100" s="9">
        <v>0.38306010928961742</v>
      </c>
      <c r="FO100" s="9">
        <v>8.6958228520814876E-3</v>
      </c>
      <c r="FP100" s="9">
        <v>1.6122076315323295</v>
      </c>
      <c r="FQ100" s="9">
        <v>1.620903454384411</v>
      </c>
      <c r="FR100" s="9">
        <v>1.7198708284082598E-3</v>
      </c>
      <c r="FS100" s="6">
        <v>6</v>
      </c>
      <c r="FT100" s="6"/>
      <c r="FU100" s="6"/>
      <c r="FV100" s="6"/>
      <c r="FW100" s="15">
        <v>93</v>
      </c>
      <c r="FX100" s="9">
        <v>0.38306010928961742</v>
      </c>
      <c r="FY100" s="9">
        <v>7.7315473870682005E-3</v>
      </c>
      <c r="FZ100" s="9">
        <v>1.6131719069973427</v>
      </c>
      <c r="GA100" s="9">
        <v>1.620903454384411</v>
      </c>
      <c r="GB100" s="9">
        <v>1.5291552088474048E-3</v>
      </c>
      <c r="GC100" s="6">
        <v>6</v>
      </c>
      <c r="GD100" s="6"/>
      <c r="GE100" s="6"/>
      <c r="GF100" s="6"/>
      <c r="GG100" s="15">
        <v>93</v>
      </c>
      <c r="GH100" s="9">
        <v>0.38306010928961742</v>
      </c>
      <c r="GI100" s="9">
        <v>9.5286430469441984E-3</v>
      </c>
      <c r="GJ100" s="9">
        <v>1.6113748113374666</v>
      </c>
      <c r="GK100" s="9">
        <v>1.6209034543844107</v>
      </c>
      <c r="GL100" s="9">
        <v>1.8845870585820156E-3</v>
      </c>
      <c r="GM100" s="6">
        <v>6</v>
      </c>
      <c r="GN100" s="6"/>
      <c r="GO100" s="6"/>
      <c r="GP100" s="6"/>
      <c r="GQ100" s="15">
        <v>93</v>
      </c>
      <c r="GR100" s="9">
        <v>0.38306010928961742</v>
      </c>
      <c r="GS100" s="9">
        <v>8.386878653675817E-3</v>
      </c>
      <c r="GT100" s="9">
        <v>1.6125165757307349</v>
      </c>
      <c r="GU100" s="9">
        <v>1.6209034543844107</v>
      </c>
      <c r="GV100" s="9">
        <v>1.6587674545835848E-3</v>
      </c>
      <c r="GW100" s="6">
        <v>6</v>
      </c>
      <c r="GX100" s="6"/>
      <c r="GY100" s="6"/>
      <c r="GZ100" s="6"/>
      <c r="HA100" s="15">
        <v>93</v>
      </c>
      <c r="HB100" s="9">
        <v>0.38306010928961742</v>
      </c>
      <c r="HC100" s="9">
        <v>8.1829689991142589E-3</v>
      </c>
      <c r="HD100" s="9">
        <v>1.6127204853852966</v>
      </c>
      <c r="HE100" s="9">
        <v>1.6209034543844107</v>
      </c>
      <c r="HF100" s="9">
        <v>1.6184379455219688E-3</v>
      </c>
      <c r="HG100" s="6">
        <v>6</v>
      </c>
      <c r="HH100" s="6"/>
      <c r="HI100" s="6"/>
      <c r="HJ100" s="6"/>
      <c r="HK100" s="15">
        <v>93</v>
      </c>
      <c r="HL100" s="9">
        <v>0.38306010928961742</v>
      </c>
      <c r="HM100" s="9">
        <v>7.8372302922940645E-3</v>
      </c>
      <c r="HN100" s="9">
        <v>1.6130662240921168</v>
      </c>
      <c r="HO100" s="9">
        <v>1.6209034543844107</v>
      </c>
      <c r="HP100" s="9">
        <v>1.5500573073435686E-3</v>
      </c>
      <c r="HQ100" s="6">
        <v>6</v>
      </c>
      <c r="HR100" s="6"/>
      <c r="HS100" s="6"/>
      <c r="HT100" s="6"/>
      <c r="HU100" s="15">
        <v>93</v>
      </c>
      <c r="HV100" s="9">
        <v>0.38306010928961742</v>
      </c>
      <c r="HW100" s="9">
        <v>7.2786669619131963E-3</v>
      </c>
      <c r="HX100" s="9">
        <v>1.6136247874224976</v>
      </c>
      <c r="HY100" s="9">
        <v>1.6209034543844107</v>
      </c>
      <c r="HZ100" s="9">
        <v>1.4395839462733541E-3</v>
      </c>
      <c r="IA100" s="6">
        <v>6</v>
      </c>
      <c r="IB100" s="6"/>
      <c r="IC100" s="6"/>
      <c r="ID100" s="6"/>
      <c r="IE100" s="15">
        <v>93</v>
      </c>
      <c r="IF100" s="9">
        <v>0.38306010928961742</v>
      </c>
      <c r="IG100" s="9">
        <v>6.615555358724534E-3</v>
      </c>
      <c r="IH100" s="9">
        <v>1.6142878990256864</v>
      </c>
      <c r="II100" s="9">
        <v>1.620903454384411</v>
      </c>
      <c r="IJ100" s="9">
        <v>1.3084328957399102E-3</v>
      </c>
      <c r="IK100" s="6">
        <v>6</v>
      </c>
      <c r="IL100" s="6"/>
      <c r="IM100" s="6"/>
      <c r="IN100" s="6"/>
      <c r="IO100" s="15">
        <v>93</v>
      </c>
      <c r="IP100" s="9">
        <v>0.38306010928961742</v>
      </c>
      <c r="IQ100" s="9">
        <v>6.0167936226749328E-3</v>
      </c>
      <c r="IR100" s="9">
        <v>1.6148866607617358</v>
      </c>
      <c r="IS100" s="9">
        <v>1.6209034543844107</v>
      </c>
      <c r="IT100" s="9">
        <v>1.1900090432171674E-3</v>
      </c>
      <c r="IU100" s="6">
        <v>6</v>
      </c>
      <c r="IV100" s="6"/>
      <c r="IW100" s="6"/>
      <c r="IX100" s="6"/>
      <c r="IY100" s="15">
        <v>93</v>
      </c>
      <c r="IZ100" s="9">
        <v>0.38306010928961742</v>
      </c>
      <c r="JA100" s="9">
        <v>7.1196563330380869E-3</v>
      </c>
      <c r="JB100" s="9">
        <v>1.6137837980513727</v>
      </c>
      <c r="JC100" s="9">
        <v>1.6209034543844107</v>
      </c>
      <c r="JD100" s="9">
        <v>1.4081346232292802E-3</v>
      </c>
      <c r="JE100" s="6">
        <v>6</v>
      </c>
      <c r="JF100" s="6"/>
      <c r="JG100" s="6"/>
      <c r="JH100" s="6"/>
      <c r="JI100" s="15">
        <v>93</v>
      </c>
      <c r="JJ100" s="9">
        <v>0.38306010928961742</v>
      </c>
      <c r="JK100" s="9">
        <v>5.551594331266607E-3</v>
      </c>
      <c r="JL100" s="9">
        <v>1.6153518600531442</v>
      </c>
      <c r="JM100" s="9">
        <v>1.6209034543844107</v>
      </c>
      <c r="JN100" s="9">
        <v>1.0980013397141161E-3</v>
      </c>
      <c r="JO100" s="6">
        <v>6</v>
      </c>
      <c r="JP100" s="6"/>
      <c r="JQ100" s="6"/>
      <c r="JR100" s="6"/>
      <c r="JS100" s="15">
        <v>93</v>
      </c>
      <c r="JT100" s="9">
        <v>0.38306010928961742</v>
      </c>
      <c r="JU100" s="9">
        <v>7.0108937112488921E-3</v>
      </c>
      <c r="JV100" s="9">
        <v>1.613892560673162</v>
      </c>
      <c r="JW100" s="9">
        <v>1.620903454384411</v>
      </c>
      <c r="JX100" s="9">
        <v>1.3866234145008659E-3</v>
      </c>
      <c r="JY100" s="6">
        <v>6</v>
      </c>
      <c r="JZ100" s="6"/>
      <c r="KA100" s="6"/>
      <c r="KB100" s="6"/>
      <c r="KC100" s="15">
        <v>93</v>
      </c>
      <c r="KD100" s="9">
        <v>0.38306010928961742</v>
      </c>
      <c r="KE100" s="9">
        <v>7.1348928255092993E-3</v>
      </c>
      <c r="KF100" s="9">
        <v>1.6137685615589015</v>
      </c>
      <c r="KG100" s="9">
        <v>1.6209034543844107</v>
      </c>
      <c r="KH100" s="9">
        <v>1.4111481159572543E-3</v>
      </c>
      <c r="KI100" s="6">
        <v>6</v>
      </c>
      <c r="KJ100" s="6"/>
      <c r="KK100" s="6"/>
      <c r="KL100" s="6"/>
      <c r="KM100" s="15">
        <v>93</v>
      </c>
      <c r="KN100" s="9">
        <v>0.38306010928961742</v>
      </c>
      <c r="KO100" s="9">
        <v>7.5198573959255966E-3</v>
      </c>
      <c r="KP100" s="9">
        <v>1.6133835969884851</v>
      </c>
      <c r="KQ100" s="9">
        <v>1.6209034543844107</v>
      </c>
      <c r="KR100" s="9">
        <v>1.4872868949885249E-3</v>
      </c>
      <c r="KS100" s="6">
        <v>6</v>
      </c>
      <c r="KT100" s="6"/>
      <c r="KU100" s="6"/>
      <c r="KV100" s="6"/>
      <c r="KW100" s="15">
        <v>93</v>
      </c>
      <c r="KX100" s="9">
        <v>0.38306010928961742</v>
      </c>
      <c r="KY100" s="9">
        <v>7.6509884853852954E-3</v>
      </c>
      <c r="KZ100" s="9">
        <v>1.6132524658990255</v>
      </c>
      <c r="LA100" s="9">
        <v>1.6209034543844107</v>
      </c>
      <c r="LB100" s="9">
        <v>1.5132221675090715E-3</v>
      </c>
      <c r="LC100" s="6">
        <v>6</v>
      </c>
    </row>
    <row r="101" spans="1:315">
      <c r="A101" s="6">
        <v>94</v>
      </c>
      <c r="B101">
        <v>0.33282853457981498</v>
      </c>
      <c r="C101">
        <f>1-Table4689[[#This Row],[qx (tau)]]</f>
        <v>0.66717146542018502</v>
      </c>
      <c r="D101" s="6"/>
      <c r="E101" s="6"/>
      <c r="F101" s="6"/>
      <c r="G101" s="6"/>
      <c r="H101" s="15">
        <f t="shared" si="15"/>
        <v>94</v>
      </c>
      <c r="I101" s="9">
        <f t="shared" si="17"/>
        <v>0.39972677595628409</v>
      </c>
      <c r="J101" s="9" cm="1">
        <f t="array" ref="J101">VLOOKUP($G$13,'qx Malaria'!$B$62:$I$91,(N101),FALSE)/(1-nigeria!I101*INDEX($E$6:$G$11,N101,2))</f>
        <v>7.8634192080109244E-3</v>
      </c>
      <c r="K101" s="9">
        <f t="shared" si="16"/>
        <v>1.6580446372325899</v>
      </c>
      <c r="L101" s="9">
        <f t="shared" si="13"/>
        <v>1.6659080564406008</v>
      </c>
      <c r="M101" s="9">
        <f>(J101*Table4689[[#This Row],[qx (tau)]])/L101</f>
        <v>1.5710172489236428E-3</v>
      </c>
      <c r="N101" s="6">
        <f t="shared" si="14"/>
        <v>6</v>
      </c>
      <c r="P101" s="6"/>
      <c r="Q101" s="6"/>
      <c r="R101" s="6"/>
      <c r="S101" s="15">
        <v>94</v>
      </c>
      <c r="T101" s="9">
        <v>0.39972677595628409</v>
      </c>
      <c r="U101" s="9">
        <v>5.859998179335457E-3</v>
      </c>
      <c r="V101" s="9">
        <v>1.6600480582612653</v>
      </c>
      <c r="W101" s="9">
        <v>1.6659080564406008</v>
      </c>
      <c r="X101" s="9">
        <v>1.1707576532379571E-3</v>
      </c>
      <c r="Y101" s="6">
        <v>6</v>
      </c>
      <c r="Z101" s="6"/>
      <c r="AA101" s="6"/>
      <c r="AB101" s="6"/>
      <c r="AC101" s="15">
        <v>94</v>
      </c>
      <c r="AD101" s="9">
        <v>0.39972677595628409</v>
      </c>
      <c r="AE101" s="9">
        <v>6.5403550295857985E-3</v>
      </c>
      <c r="AF101" s="9">
        <v>1.6593677014110151</v>
      </c>
      <c r="AG101" s="9">
        <v>1.6659080564406008</v>
      </c>
      <c r="AH101" s="9">
        <v>1.3066848267603536E-3</v>
      </c>
      <c r="AI101" s="6">
        <v>6</v>
      </c>
      <c r="AJ101" s="6"/>
      <c r="AK101" s="6"/>
      <c r="AL101" s="6"/>
      <c r="AM101" s="15">
        <v>94</v>
      </c>
      <c r="AN101" s="9">
        <v>0.39972677595628409</v>
      </c>
      <c r="AO101" s="9">
        <v>6.5760054619936276E-3</v>
      </c>
      <c r="AP101" s="9">
        <v>1.6593320509786071</v>
      </c>
      <c r="AQ101" s="9">
        <v>1.6659080564406008</v>
      </c>
      <c r="AR101" s="9">
        <v>1.3138073574003616E-3</v>
      </c>
      <c r="AS101" s="6">
        <v>6</v>
      </c>
      <c r="AT101" s="6"/>
      <c r="AU101" s="6"/>
      <c r="AV101" s="6"/>
      <c r="AW101" s="15">
        <v>94</v>
      </c>
      <c r="AX101" s="9">
        <v>0.39972677595628409</v>
      </c>
      <c r="AY101" s="9">
        <v>6.6474729176149282E-3</v>
      </c>
      <c r="AZ101" s="9">
        <v>1.6592605835229859</v>
      </c>
      <c r="BA101" s="9">
        <v>1.6659080564406008</v>
      </c>
      <c r="BB101" s="9">
        <v>1.3280857015338355E-3</v>
      </c>
      <c r="BC101" s="6">
        <v>6</v>
      </c>
      <c r="BD101" s="6"/>
      <c r="BE101" s="6"/>
      <c r="BF101" s="6"/>
      <c r="BG101" s="15">
        <v>94</v>
      </c>
      <c r="BH101" s="9">
        <v>0.39972677595628409</v>
      </c>
      <c r="BI101" s="9">
        <v>6.6837897132453351E-3</v>
      </c>
      <c r="BJ101" s="9">
        <v>1.6592242667273556</v>
      </c>
      <c r="BK101" s="9">
        <v>1.6659080564406008</v>
      </c>
      <c r="BL101" s="9">
        <v>1.3353413635876759E-3</v>
      </c>
      <c r="BM101" s="6">
        <v>6</v>
      </c>
      <c r="BN101" s="6"/>
      <c r="BO101" s="6"/>
      <c r="BP101" s="6"/>
      <c r="BQ101" s="15">
        <v>94</v>
      </c>
      <c r="BR101" s="9">
        <v>0.39972677595628409</v>
      </c>
      <c r="BS101" s="9">
        <v>6.738431497496586E-3</v>
      </c>
      <c r="BT101" s="9">
        <v>1.6591696249431043</v>
      </c>
      <c r="BU101" s="9">
        <v>1.6659080564406008</v>
      </c>
      <c r="BV101" s="9">
        <v>1.3462581395218935E-3</v>
      </c>
      <c r="BW101" s="6">
        <v>6</v>
      </c>
      <c r="BX101" s="6"/>
      <c r="BY101" s="6"/>
      <c r="BZ101" s="6"/>
      <c r="CA101" s="15">
        <v>94</v>
      </c>
      <c r="CB101" s="9">
        <v>0.39972677595628409</v>
      </c>
      <c r="CC101" s="9">
        <v>6.785576695493855E-3</v>
      </c>
      <c r="CD101" s="9">
        <v>1.659122479745107</v>
      </c>
      <c r="CE101" s="9">
        <v>1.6659080564406008</v>
      </c>
      <c r="CF101" s="9">
        <v>1.3556771870505023E-3</v>
      </c>
      <c r="CG101" s="6">
        <v>6</v>
      </c>
      <c r="CH101" s="6"/>
      <c r="CI101" s="6"/>
      <c r="CJ101" s="6"/>
      <c r="CK101" s="15">
        <v>94</v>
      </c>
      <c r="CL101" s="9">
        <v>0.39972677595628409</v>
      </c>
      <c r="CM101" s="9">
        <v>6.8672061902594452E-3</v>
      </c>
      <c r="CN101" s="9">
        <v>1.6590408502503413</v>
      </c>
      <c r="CO101" s="9">
        <v>1.6659080564406008</v>
      </c>
      <c r="CP101" s="9">
        <v>1.3719857852449134E-3</v>
      </c>
      <c r="CQ101" s="6">
        <v>6</v>
      </c>
      <c r="CR101" s="6"/>
      <c r="CS101" s="6"/>
      <c r="CT101" s="6"/>
      <c r="CU101" s="15">
        <v>94</v>
      </c>
      <c r="CV101" s="9">
        <v>0.39972677595628409</v>
      </c>
      <c r="CW101" s="9">
        <v>6.9116859353664083E-3</v>
      </c>
      <c r="CX101" s="9">
        <v>1.6589963705052344</v>
      </c>
      <c r="CY101" s="9">
        <v>1.6659080564406008</v>
      </c>
      <c r="CZ101" s="9">
        <v>1.3808723071181944E-3</v>
      </c>
      <c r="DA101" s="6">
        <v>6</v>
      </c>
      <c r="DB101" s="6"/>
      <c r="DC101" s="6"/>
      <c r="DD101" s="6"/>
      <c r="DE101" s="15">
        <v>94</v>
      </c>
      <c r="DF101" s="9">
        <v>0.39972677595628409</v>
      </c>
      <c r="DG101" s="9">
        <v>7.0502894856622669E-3</v>
      </c>
      <c r="DH101" s="9">
        <v>1.6588577669549387</v>
      </c>
      <c r="DI101" s="9">
        <v>1.665908056440601</v>
      </c>
      <c r="DJ101" s="9">
        <v>1.4085636411952348E-3</v>
      </c>
      <c r="DK101" s="6">
        <v>6</v>
      </c>
      <c r="DL101" s="6"/>
      <c r="DM101" s="6"/>
      <c r="DN101" s="6"/>
      <c r="DO101" s="15">
        <v>94</v>
      </c>
      <c r="DP101" s="9">
        <v>0.39972677595628409</v>
      </c>
      <c r="DQ101" s="9">
        <v>6.1633600364132913E-3</v>
      </c>
      <c r="DR101" s="9">
        <v>1.6597446964041875</v>
      </c>
      <c r="DS101" s="9">
        <v>1.6659080564406008</v>
      </c>
      <c r="DT101" s="9">
        <v>1.2313657293849414E-3</v>
      </c>
      <c r="DU101" s="6">
        <v>6</v>
      </c>
      <c r="DV101" s="6"/>
      <c r="DW101" s="6"/>
      <c r="DX101" s="6"/>
      <c r="DY101" s="15">
        <v>94</v>
      </c>
      <c r="DZ101" s="9">
        <v>0.39972677595628409</v>
      </c>
      <c r="EA101" s="9">
        <v>7.4912553482020944E-3</v>
      </c>
      <c r="EB101" s="9">
        <v>1.6584168010923988</v>
      </c>
      <c r="EC101" s="9">
        <v>1.6659080564406008</v>
      </c>
      <c r="ED101" s="9">
        <v>1.4966633542985123E-3</v>
      </c>
      <c r="EE101" s="6">
        <v>6</v>
      </c>
      <c r="EF101" s="6"/>
      <c r="EG101" s="6"/>
      <c r="EH101" s="6"/>
      <c r="EI101" s="15">
        <v>94</v>
      </c>
      <c r="EJ101" s="9">
        <v>0.39972677595628409</v>
      </c>
      <c r="EK101" s="9">
        <v>6.6248165680473379E-3</v>
      </c>
      <c r="EL101" s="9">
        <v>1.6592832398725534</v>
      </c>
      <c r="EM101" s="9">
        <v>1.6659080564406008</v>
      </c>
      <c r="EN101" s="9">
        <v>1.3235592334635503E-3</v>
      </c>
      <c r="EO101" s="6">
        <v>6</v>
      </c>
      <c r="EP101" s="6"/>
      <c r="EQ101" s="6"/>
      <c r="ER101" s="6"/>
      <c r="ES101" s="15">
        <v>94</v>
      </c>
      <c r="ET101" s="9">
        <v>0.39972677595628409</v>
      </c>
      <c r="EU101" s="9">
        <v>8.0896495220755572E-3</v>
      </c>
      <c r="EV101" s="9">
        <v>1.6578184069185253</v>
      </c>
      <c r="EW101" s="9">
        <v>1.6659080564406008</v>
      </c>
      <c r="EX101" s="9">
        <v>1.6162153639195816E-3</v>
      </c>
      <c r="EY101" s="6">
        <v>6</v>
      </c>
      <c r="EZ101" s="6"/>
      <c r="FA101" s="6"/>
      <c r="FB101" s="6"/>
      <c r="FC101" s="15">
        <v>94</v>
      </c>
      <c r="FD101" s="9">
        <v>0.39972677595628409</v>
      </c>
      <c r="FE101" s="9">
        <v>8.4479863450159318E-3</v>
      </c>
      <c r="FF101" s="9">
        <v>1.6574600700955848</v>
      </c>
      <c r="FG101" s="9">
        <v>1.6659080564406008</v>
      </c>
      <c r="FH101" s="9">
        <v>1.6878067817077001E-3</v>
      </c>
      <c r="FI101" s="6">
        <v>6</v>
      </c>
      <c r="FJ101" s="6"/>
      <c r="FK101" s="6"/>
      <c r="FL101" s="6"/>
      <c r="FM101" s="15">
        <v>94</v>
      </c>
      <c r="FN101" s="9">
        <v>0.39972677595628409</v>
      </c>
      <c r="FO101" s="9">
        <v>8.9372635411925361E-3</v>
      </c>
      <c r="FP101" s="9">
        <v>1.6569707928994084</v>
      </c>
      <c r="FQ101" s="9">
        <v>1.665908056440601</v>
      </c>
      <c r="FR101" s="9">
        <v>1.7855585223137912E-3</v>
      </c>
      <c r="FS101" s="6">
        <v>6</v>
      </c>
      <c r="FT101" s="6"/>
      <c r="FU101" s="6"/>
      <c r="FV101" s="6"/>
      <c r="FW101" s="15">
        <v>94</v>
      </c>
      <c r="FX101" s="9">
        <v>0.39972677595628409</v>
      </c>
      <c r="FY101" s="9">
        <v>7.9462148384160207E-3</v>
      </c>
      <c r="FZ101" s="9">
        <v>1.6579618416021848</v>
      </c>
      <c r="GA101" s="9">
        <v>1.6659080564406008</v>
      </c>
      <c r="GB101" s="9">
        <v>1.5875588270922595E-3</v>
      </c>
      <c r="GC101" s="6">
        <v>6</v>
      </c>
      <c r="GD101" s="6"/>
      <c r="GE101" s="6"/>
      <c r="GF101" s="6"/>
      <c r="GG101" s="15">
        <v>94</v>
      </c>
      <c r="GH101" s="9">
        <v>0.39972677595628409</v>
      </c>
      <c r="GI101" s="9">
        <v>9.7932071005917155E-3</v>
      </c>
      <c r="GJ101" s="9">
        <v>1.6561148493400091</v>
      </c>
      <c r="GK101" s="9">
        <v>1.6659080564406008</v>
      </c>
      <c r="GL101" s="9">
        <v>1.9565658233809003E-3</v>
      </c>
      <c r="GM101" s="6">
        <v>6</v>
      </c>
      <c r="GN101" s="6"/>
      <c r="GO101" s="6"/>
      <c r="GP101" s="6"/>
      <c r="GQ101" s="15">
        <v>94</v>
      </c>
      <c r="GR101" s="9">
        <v>0.39972677595628409</v>
      </c>
      <c r="GS101" s="9">
        <v>8.6197414656349561E-3</v>
      </c>
      <c r="GT101" s="9">
        <v>1.6572883149749658</v>
      </c>
      <c r="GU101" s="9">
        <v>1.6659080564406008</v>
      </c>
      <c r="GV101" s="9">
        <v>1.7221214036228787E-3</v>
      </c>
      <c r="GW101" s="6">
        <v>6</v>
      </c>
      <c r="GX101" s="6"/>
      <c r="GY101" s="6"/>
      <c r="GZ101" s="6"/>
      <c r="HA101" s="15">
        <v>94</v>
      </c>
      <c r="HB101" s="9">
        <v>0.39972677595628409</v>
      </c>
      <c r="HC101" s="9">
        <v>8.4101702321347279E-3</v>
      </c>
      <c r="HD101" s="9">
        <v>1.6574978862084662</v>
      </c>
      <c r="HE101" s="9">
        <v>1.6659080564406008</v>
      </c>
      <c r="HF101" s="9">
        <v>1.6802515739727376E-3</v>
      </c>
      <c r="HG101" s="6">
        <v>6</v>
      </c>
      <c r="HH101" s="6"/>
      <c r="HI101" s="6"/>
      <c r="HJ101" s="6"/>
      <c r="HK101" s="15">
        <v>94</v>
      </c>
      <c r="HL101" s="9">
        <v>0.39972677595628409</v>
      </c>
      <c r="HM101" s="9">
        <v>8.0548320436959493E-3</v>
      </c>
      <c r="HN101" s="9">
        <v>1.6578532243969049</v>
      </c>
      <c r="HO101" s="9">
        <v>1.6659080564406008</v>
      </c>
      <c r="HP101" s="9">
        <v>1.6092592475468637E-3</v>
      </c>
      <c r="HQ101" s="6">
        <v>6</v>
      </c>
      <c r="HR101" s="6"/>
      <c r="HS101" s="6"/>
      <c r="HT101" s="6"/>
      <c r="HU101" s="15">
        <v>94</v>
      </c>
      <c r="HV101" s="9">
        <v>0.39972677595628409</v>
      </c>
      <c r="HW101" s="9">
        <v>7.4807601274465172E-3</v>
      </c>
      <c r="HX101" s="9">
        <v>1.6584272963131543</v>
      </c>
      <c r="HY101" s="9">
        <v>1.6659080564406008</v>
      </c>
      <c r="HZ101" s="9">
        <v>1.4945665345306592E-3</v>
      </c>
      <c r="IA101" s="6">
        <v>6</v>
      </c>
      <c r="IB101" s="6"/>
      <c r="IC101" s="6"/>
      <c r="ID101" s="6"/>
      <c r="IE101" s="15">
        <v>94</v>
      </c>
      <c r="IF101" s="9">
        <v>0.39972677595628409</v>
      </c>
      <c r="IG101" s="9">
        <v>6.7992371415566679E-3</v>
      </c>
      <c r="IH101" s="9">
        <v>1.6591088192990442</v>
      </c>
      <c r="II101" s="9">
        <v>1.6659080564406008</v>
      </c>
      <c r="IJ101" s="9">
        <v>1.3584063810340569E-3</v>
      </c>
      <c r="IK101" s="6">
        <v>6</v>
      </c>
      <c r="IL101" s="6"/>
      <c r="IM101" s="6"/>
      <c r="IN101" s="6"/>
      <c r="IO101" s="15">
        <v>94</v>
      </c>
      <c r="IP101" s="9">
        <v>0.39972677595628409</v>
      </c>
      <c r="IQ101" s="9">
        <v>6.1838507055075103E-3</v>
      </c>
      <c r="IR101" s="9">
        <v>1.6597242057350932</v>
      </c>
      <c r="IS101" s="9">
        <v>1.6659080564406006</v>
      </c>
      <c r="IT101" s="9">
        <v>1.2354595203602733E-3</v>
      </c>
      <c r="IU101" s="6">
        <v>6</v>
      </c>
      <c r="IV101" s="6"/>
      <c r="IW101" s="6"/>
      <c r="IX101" s="6"/>
      <c r="IY101" s="15">
        <v>94</v>
      </c>
      <c r="IZ101" s="9">
        <v>0.39972677595628409</v>
      </c>
      <c r="JA101" s="9">
        <v>7.3173345471096952E-3</v>
      </c>
      <c r="JB101" s="9">
        <v>1.6585907218934912</v>
      </c>
      <c r="JC101" s="9">
        <v>1.6659080564406008</v>
      </c>
      <c r="JD101" s="9">
        <v>1.4619160552883793E-3</v>
      </c>
      <c r="JE101" s="6">
        <v>6</v>
      </c>
      <c r="JF101" s="6"/>
      <c r="JG101" s="6"/>
      <c r="JH101" s="6"/>
      <c r="JI101" s="15">
        <v>94</v>
      </c>
      <c r="JJ101" s="9">
        <v>0.39972677595628409</v>
      </c>
      <c r="JK101" s="9">
        <v>5.7057350933090575E-3</v>
      </c>
      <c r="JL101" s="9">
        <v>1.6602023213472916</v>
      </c>
      <c r="JM101" s="9">
        <v>1.6659080564406006</v>
      </c>
      <c r="JN101" s="9">
        <v>1.1399377309358665E-3</v>
      </c>
      <c r="JO101" s="6">
        <v>6</v>
      </c>
      <c r="JP101" s="6"/>
      <c r="JQ101" s="6"/>
      <c r="JR101" s="6"/>
      <c r="JS101" s="15">
        <v>94</v>
      </c>
      <c r="JT101" s="9">
        <v>0.39972677595628409</v>
      </c>
      <c r="JU101" s="9">
        <v>7.20555211652253E-3</v>
      </c>
      <c r="JV101" s="9">
        <v>1.6587025043240784</v>
      </c>
      <c r="JW101" s="9">
        <v>1.665908056440601</v>
      </c>
      <c r="JX101" s="9">
        <v>1.4395832606180735E-3</v>
      </c>
      <c r="JY101" s="6">
        <v>6</v>
      </c>
      <c r="JZ101" s="6"/>
      <c r="KA101" s="6"/>
      <c r="KB101" s="6"/>
      <c r="KC101" s="15">
        <v>94</v>
      </c>
      <c r="KD101" s="9">
        <v>0.39972677595628409</v>
      </c>
      <c r="KE101" s="9">
        <v>7.3329940828402362E-3</v>
      </c>
      <c r="KF101" s="9">
        <v>1.6585750623577606</v>
      </c>
      <c r="KG101" s="9">
        <v>1.6659080564406008</v>
      </c>
      <c r="KH101" s="9">
        <v>1.4650446435134296E-3</v>
      </c>
      <c r="KI101" s="6">
        <v>6</v>
      </c>
      <c r="KJ101" s="6"/>
      <c r="KK101" s="6"/>
      <c r="KL101" s="6"/>
      <c r="KM101" s="15">
        <v>94</v>
      </c>
      <c r="KN101" s="9">
        <v>0.39972677595628409</v>
      </c>
      <c r="KO101" s="9">
        <v>7.7286472462448786E-3</v>
      </c>
      <c r="KP101" s="9">
        <v>1.6581794091943558</v>
      </c>
      <c r="KQ101" s="9">
        <v>1.6659080564406006</v>
      </c>
      <c r="KR101" s="9">
        <v>1.5440914204761357E-3</v>
      </c>
      <c r="KS101" s="6">
        <v>6</v>
      </c>
      <c r="KT101" s="6"/>
      <c r="KU101" s="6"/>
      <c r="KV101" s="6"/>
      <c r="KW101" s="15">
        <v>94</v>
      </c>
      <c r="KX101" s="9">
        <v>0.39972677595628409</v>
      </c>
      <c r="KY101" s="9">
        <v>7.8634192080109244E-3</v>
      </c>
      <c r="KZ101" s="9">
        <v>1.6580446372325899</v>
      </c>
      <c r="LA101" s="9">
        <v>1.6659080564406008</v>
      </c>
      <c r="LB101" s="9">
        <v>1.5710172489236428E-3</v>
      </c>
      <c r="LC101" s="6">
        <v>6</v>
      </c>
    </row>
    <row r="102" spans="1:315">
      <c r="A102" s="6">
        <v>95</v>
      </c>
      <c r="B102">
        <v>0.34509324061176722</v>
      </c>
      <c r="C102">
        <f>1-Table4689[[#This Row],[qx (tau)]]</f>
        <v>0.65490675938823273</v>
      </c>
      <c r="D102" s="6"/>
      <c r="E102" s="6"/>
      <c r="F102" s="6"/>
      <c r="G102" s="6"/>
      <c r="H102" s="15">
        <f t="shared" si="15"/>
        <v>95</v>
      </c>
      <c r="I102" s="9">
        <f t="shared" si="17"/>
        <v>0.41639344262295075</v>
      </c>
      <c r="J102" s="9" cm="1">
        <f t="array" ref="J102">VLOOKUP($G$13,'qx Malaria'!$B$62:$I$91,(N102),FALSE)/(1-nigeria!I102*INDEX($E$6:$G$11,N102,2))</f>
        <v>8.0879831460674151E-3</v>
      </c>
      <c r="K102" s="9">
        <f t="shared" si="16"/>
        <v>1.7053951629213482</v>
      </c>
      <c r="L102" s="9">
        <f t="shared" si="13"/>
        <v>1.7134831460674156</v>
      </c>
      <c r="M102" s="9">
        <f>(J102*Table4689[[#This Row],[qx (tau)]])/L102</f>
        <v>1.6289091143356638E-3</v>
      </c>
      <c r="N102" s="6">
        <f t="shared" si="14"/>
        <v>6</v>
      </c>
      <c r="P102" s="6"/>
      <c r="Q102" s="6"/>
      <c r="R102" s="6"/>
      <c r="S102" s="15">
        <v>95</v>
      </c>
      <c r="T102" s="9">
        <v>0.41639344262295075</v>
      </c>
      <c r="U102" s="9">
        <v>6.0273483146067409E-3</v>
      </c>
      <c r="V102" s="9">
        <v>1.7074557977528089</v>
      </c>
      <c r="W102" s="9">
        <v>1.7134831460674156</v>
      </c>
      <c r="X102" s="9">
        <v>1.2138999831759524E-3</v>
      </c>
      <c r="Y102" s="6">
        <v>6</v>
      </c>
      <c r="Z102" s="6"/>
      <c r="AA102" s="6"/>
      <c r="AB102" s="6"/>
      <c r="AC102" s="15">
        <v>95</v>
      </c>
      <c r="AD102" s="9">
        <v>0.41639344262295075</v>
      </c>
      <c r="AE102" s="9">
        <v>6.7271348314606729E-3</v>
      </c>
      <c r="AF102" s="9">
        <v>1.7067560112359548</v>
      </c>
      <c r="AG102" s="9">
        <v>1.7134831460674154</v>
      </c>
      <c r="AH102" s="9">
        <v>1.3548360626417983E-3</v>
      </c>
      <c r="AI102" s="6">
        <v>6</v>
      </c>
      <c r="AJ102" s="6"/>
      <c r="AK102" s="6"/>
      <c r="AL102" s="6"/>
      <c r="AM102" s="15">
        <v>95</v>
      </c>
      <c r="AN102" s="9">
        <v>0.41639344262295075</v>
      </c>
      <c r="AO102" s="9">
        <v>6.7638033707865166E-3</v>
      </c>
      <c r="AP102" s="9">
        <v>1.7067193426966289</v>
      </c>
      <c r="AQ102" s="9">
        <v>1.7134831460674154</v>
      </c>
      <c r="AR102" s="9">
        <v>1.3622210579908901E-3</v>
      </c>
      <c r="AS102" s="6">
        <v>6</v>
      </c>
      <c r="AT102" s="6"/>
      <c r="AU102" s="6"/>
      <c r="AV102" s="6"/>
      <c r="AW102" s="15">
        <v>95</v>
      </c>
      <c r="AX102" s="9">
        <v>0.41639344262295075</v>
      </c>
      <c r="AY102" s="9">
        <v>6.8373117977528078E-3</v>
      </c>
      <c r="AZ102" s="9">
        <v>1.7066458342696627</v>
      </c>
      <c r="BA102" s="9">
        <v>1.7134831460674154</v>
      </c>
      <c r="BB102" s="9">
        <v>1.3770255580131349E-3</v>
      </c>
      <c r="BC102" s="6">
        <v>6</v>
      </c>
      <c r="BD102" s="6"/>
      <c r="BE102" s="6"/>
      <c r="BF102" s="6"/>
      <c r="BG102" s="15">
        <v>95</v>
      </c>
      <c r="BH102" s="9">
        <v>0.41639344262295075</v>
      </c>
      <c r="BI102" s="9">
        <v>6.8746657303370784E-3</v>
      </c>
      <c r="BJ102" s="9">
        <v>1.7066084803370785</v>
      </c>
      <c r="BK102" s="9">
        <v>1.7134831460674156</v>
      </c>
      <c r="BL102" s="9">
        <v>1.3845485906584713E-3</v>
      </c>
      <c r="BM102" s="6">
        <v>6</v>
      </c>
      <c r="BN102" s="6"/>
      <c r="BO102" s="6"/>
      <c r="BP102" s="6"/>
      <c r="BQ102" s="15">
        <v>95</v>
      </c>
      <c r="BR102" s="9">
        <v>0.41639344262295075</v>
      </c>
      <c r="BS102" s="9">
        <v>6.9308679775280883E-3</v>
      </c>
      <c r="BT102" s="9">
        <v>1.7065522780898874</v>
      </c>
      <c r="BU102" s="9">
        <v>1.7134831460674156</v>
      </c>
      <c r="BV102" s="9">
        <v>1.3958676489505368E-3</v>
      </c>
      <c r="BW102" s="6">
        <v>6</v>
      </c>
      <c r="BX102" s="6"/>
      <c r="BY102" s="6"/>
      <c r="BZ102" s="6"/>
      <c r="CA102" s="15">
        <v>95</v>
      </c>
      <c r="CB102" s="9">
        <v>0.41639344262295075</v>
      </c>
      <c r="CC102" s="9">
        <v>6.9793595505617968E-3</v>
      </c>
      <c r="CD102" s="9">
        <v>1.7065037865168537</v>
      </c>
      <c r="CE102" s="9">
        <v>1.7134831460674156</v>
      </c>
      <c r="CF102" s="9">
        <v>1.4056337876598502E-3</v>
      </c>
      <c r="CG102" s="6">
        <v>6</v>
      </c>
      <c r="CH102" s="6"/>
      <c r="CI102" s="6"/>
      <c r="CJ102" s="6"/>
      <c r="CK102" s="15">
        <v>95</v>
      </c>
      <c r="CL102" s="9">
        <v>0.41639344262295075</v>
      </c>
      <c r="CM102" s="9">
        <v>7.0633202247191006E-3</v>
      </c>
      <c r="CN102" s="9">
        <v>1.7064198258426966</v>
      </c>
      <c r="CO102" s="9">
        <v>1.7134831460674156</v>
      </c>
      <c r="CP102" s="9">
        <v>1.4225433564498268E-3</v>
      </c>
      <c r="CQ102" s="6">
        <v>6</v>
      </c>
      <c r="CR102" s="6"/>
      <c r="CS102" s="6"/>
      <c r="CT102" s="6"/>
      <c r="CU102" s="15">
        <v>95</v>
      </c>
      <c r="CV102" s="9">
        <v>0.41639344262295075</v>
      </c>
      <c r="CW102" s="9">
        <v>7.1090702247190996E-3</v>
      </c>
      <c r="CX102" s="9">
        <v>1.7063740758426964</v>
      </c>
      <c r="CY102" s="9">
        <v>1.7134831460674156</v>
      </c>
      <c r="CZ102" s="9">
        <v>1.4317573459741609E-3</v>
      </c>
      <c r="DA102" s="6">
        <v>6</v>
      </c>
      <c r="DB102" s="6"/>
      <c r="DC102" s="6"/>
      <c r="DD102" s="6"/>
      <c r="DE102" s="15">
        <v>95</v>
      </c>
      <c r="DF102" s="9">
        <v>0.41639344262295075</v>
      </c>
      <c r="DG102" s="9">
        <v>7.2516320224719089E-3</v>
      </c>
      <c r="DH102" s="9">
        <v>1.7062315140449438</v>
      </c>
      <c r="DI102" s="9">
        <v>1.7134831460674156</v>
      </c>
      <c r="DJ102" s="9">
        <v>1.46046910359306E-3</v>
      </c>
      <c r="DK102" s="6">
        <v>6</v>
      </c>
      <c r="DL102" s="6"/>
      <c r="DM102" s="6"/>
      <c r="DN102" s="6"/>
      <c r="DO102" s="15">
        <v>95</v>
      </c>
      <c r="DP102" s="9">
        <v>0.41639344262295075</v>
      </c>
      <c r="DQ102" s="9">
        <v>6.3393735955056176E-3</v>
      </c>
      <c r="DR102" s="9">
        <v>1.7071437724719098</v>
      </c>
      <c r="DS102" s="9">
        <v>1.7134831460674154</v>
      </c>
      <c r="DT102" s="9">
        <v>1.2767414622913554E-3</v>
      </c>
      <c r="DU102" s="6">
        <v>6</v>
      </c>
      <c r="DV102" s="6"/>
      <c r="DW102" s="6"/>
      <c r="DX102" s="6"/>
      <c r="DY102" s="15">
        <v>95</v>
      </c>
      <c r="DZ102" s="9">
        <v>0.41639344262295075</v>
      </c>
      <c r="EA102" s="9">
        <v>7.705191011235955E-3</v>
      </c>
      <c r="EB102" s="9">
        <v>1.7057779550561796</v>
      </c>
      <c r="EC102" s="9">
        <v>1.7134831460674156</v>
      </c>
      <c r="ED102" s="9">
        <v>1.551815284382995E-3</v>
      </c>
      <c r="EE102" s="6">
        <v>6</v>
      </c>
      <c r="EF102" s="6"/>
      <c r="EG102" s="6"/>
      <c r="EH102" s="6"/>
      <c r="EI102" s="15">
        <v>95</v>
      </c>
      <c r="EJ102" s="9">
        <v>0.41639344262295075</v>
      </c>
      <c r="EK102" s="9">
        <v>6.8140084269662921E-3</v>
      </c>
      <c r="EL102" s="9">
        <v>1.706669137640449</v>
      </c>
      <c r="EM102" s="9">
        <v>1.7134831460674154</v>
      </c>
      <c r="EN102" s="9">
        <v>1.3723322899408148E-3</v>
      </c>
      <c r="EO102" s="6">
        <v>6</v>
      </c>
      <c r="EP102" s="6"/>
      <c r="EQ102" s="6"/>
      <c r="ER102" s="6"/>
      <c r="ES102" s="15">
        <v>95</v>
      </c>
      <c r="ET102" s="9">
        <v>0.41639344262295075</v>
      </c>
      <c r="EU102" s="9">
        <v>8.3206741573033701E-3</v>
      </c>
      <c r="EV102" s="9">
        <v>1.7051624719101122</v>
      </c>
      <c r="EW102" s="9">
        <v>1.7134831460674156</v>
      </c>
      <c r="EX102" s="9">
        <v>1.6757727764107415E-3</v>
      </c>
      <c r="EY102" s="6">
        <v>6</v>
      </c>
      <c r="EZ102" s="6"/>
      <c r="FA102" s="6"/>
      <c r="FB102" s="6"/>
      <c r="FC102" s="15">
        <v>95</v>
      </c>
      <c r="FD102" s="9">
        <v>0.41639344262295075</v>
      </c>
      <c r="FE102" s="9">
        <v>8.6892443820224714E-3</v>
      </c>
      <c r="FF102" s="9">
        <v>1.704793901685393</v>
      </c>
      <c r="FG102" s="9">
        <v>1.7134831460674156</v>
      </c>
      <c r="FH102" s="9">
        <v>1.7500023324663327E-3</v>
      </c>
      <c r="FI102" s="6">
        <v>6</v>
      </c>
      <c r="FJ102" s="6"/>
      <c r="FK102" s="6"/>
      <c r="FL102" s="6"/>
      <c r="FM102" s="15">
        <v>95</v>
      </c>
      <c r="FN102" s="9">
        <v>0.41639344262295075</v>
      </c>
      <c r="FO102" s="9">
        <v>9.1924943820224717E-3</v>
      </c>
      <c r="FP102" s="9">
        <v>1.7042906516853931</v>
      </c>
      <c r="FQ102" s="9">
        <v>1.7134831460674156</v>
      </c>
      <c r="FR102" s="9">
        <v>1.8513562172340087E-3</v>
      </c>
      <c r="FS102" s="6">
        <v>6</v>
      </c>
      <c r="FT102" s="6"/>
      <c r="FU102" s="6"/>
      <c r="FV102" s="6"/>
      <c r="FW102" s="15">
        <v>95</v>
      </c>
      <c r="FX102" s="9">
        <v>0.41639344262295075</v>
      </c>
      <c r="FY102" s="9">
        <v>8.1731432584269646E-3</v>
      </c>
      <c r="FZ102" s="9">
        <v>1.7053100028089885</v>
      </c>
      <c r="GA102" s="9">
        <v>1.7134831460674154</v>
      </c>
      <c r="GB102" s="9">
        <v>1.6460602483940685E-3</v>
      </c>
      <c r="GC102" s="6">
        <v>6</v>
      </c>
      <c r="GD102" s="6"/>
      <c r="GE102" s="6"/>
      <c r="GF102" s="6"/>
      <c r="GG102" s="15">
        <v>95</v>
      </c>
      <c r="GH102" s="9">
        <v>0.41639344262295075</v>
      </c>
      <c r="GI102" s="9">
        <v>1.007288202247191E-2</v>
      </c>
      <c r="GJ102" s="9">
        <v>1.7034102640449438</v>
      </c>
      <c r="GK102" s="9">
        <v>1.7134831460674156</v>
      </c>
      <c r="GL102" s="9">
        <v>2.0286651242603349E-3</v>
      </c>
      <c r="GM102" s="6">
        <v>6</v>
      </c>
      <c r="GN102" s="6"/>
      <c r="GO102" s="6"/>
      <c r="GP102" s="6"/>
      <c r="GQ102" s="15">
        <v>95</v>
      </c>
      <c r="GR102" s="9">
        <v>0.41639344262295075</v>
      </c>
      <c r="GS102" s="9">
        <v>8.8659044943820205E-3</v>
      </c>
      <c r="GT102" s="9">
        <v>1.7046172415730334</v>
      </c>
      <c r="GU102" s="9">
        <v>1.7134831460674154</v>
      </c>
      <c r="GV102" s="9">
        <v>1.7855814455734059E-3</v>
      </c>
      <c r="GW102" s="6">
        <v>6</v>
      </c>
      <c r="GX102" s="6"/>
      <c r="GY102" s="6"/>
      <c r="GZ102" s="6"/>
      <c r="HA102" s="15">
        <v>95</v>
      </c>
      <c r="HB102" s="9">
        <v>0.41639344262295075</v>
      </c>
      <c r="HC102" s="9">
        <v>8.6503483146067404E-3</v>
      </c>
      <c r="HD102" s="9">
        <v>1.7048327977528088</v>
      </c>
      <c r="HE102" s="9">
        <v>1.7134831460674156</v>
      </c>
      <c r="HF102" s="9">
        <v>1.7421687159044456E-3</v>
      </c>
      <c r="HG102" s="6">
        <v>6</v>
      </c>
      <c r="HH102" s="6"/>
      <c r="HI102" s="6"/>
      <c r="HJ102" s="6"/>
      <c r="HK102" s="15">
        <v>95</v>
      </c>
      <c r="HL102" s="9">
        <v>0.41639344262295075</v>
      </c>
      <c r="HM102" s="9">
        <v>8.2848623595505617E-3</v>
      </c>
      <c r="HN102" s="9">
        <v>1.705198283707865</v>
      </c>
      <c r="HO102" s="9">
        <v>1.7134831460674156</v>
      </c>
      <c r="HP102" s="9">
        <v>1.6685603276819557E-3</v>
      </c>
      <c r="HQ102" s="6">
        <v>6</v>
      </c>
      <c r="HR102" s="6"/>
      <c r="HS102" s="6"/>
      <c r="HT102" s="6"/>
      <c r="HU102" s="15">
        <v>95</v>
      </c>
      <c r="HV102" s="9">
        <v>0.41639344262295075</v>
      </c>
      <c r="HW102" s="9">
        <v>7.6943960674157293E-3</v>
      </c>
      <c r="HX102" s="9">
        <v>1.70578875</v>
      </c>
      <c r="HY102" s="9">
        <v>1.7134831460674156</v>
      </c>
      <c r="HZ102" s="9">
        <v>1.5496411969671406E-3</v>
      </c>
      <c r="IA102" s="6">
        <v>6</v>
      </c>
      <c r="IB102" s="6"/>
      <c r="IC102" s="6"/>
      <c r="ID102" s="6"/>
      <c r="IE102" s="15">
        <v>95</v>
      </c>
      <c r="IF102" s="9">
        <v>0.41639344262295075</v>
      </c>
      <c r="IG102" s="9">
        <v>6.993410112359549E-3</v>
      </c>
      <c r="IH102" s="9">
        <v>1.7064897359550559</v>
      </c>
      <c r="II102" s="9">
        <v>1.7134831460674156</v>
      </c>
      <c r="IJ102" s="9">
        <v>1.4084635522328664E-3</v>
      </c>
      <c r="IK102" s="6">
        <v>6</v>
      </c>
      <c r="IL102" s="6"/>
      <c r="IM102" s="6"/>
      <c r="IN102" s="6"/>
      <c r="IO102" s="15">
        <v>95</v>
      </c>
      <c r="IP102" s="9">
        <v>0.41639344262295075</v>
      </c>
      <c r="IQ102" s="9">
        <v>6.3604494382022468E-3</v>
      </c>
      <c r="IR102" s="9">
        <v>1.7071226966292132</v>
      </c>
      <c r="IS102" s="9">
        <v>1.7134831460674156</v>
      </c>
      <c r="IT102" s="9">
        <v>1.2809861091508798E-3</v>
      </c>
      <c r="IU102" s="6">
        <v>6</v>
      </c>
      <c r="IV102" s="6"/>
      <c r="IW102" s="6"/>
      <c r="IX102" s="6"/>
      <c r="IY102" s="15">
        <v>95</v>
      </c>
      <c r="IZ102" s="9">
        <v>0.41639344262295075</v>
      </c>
      <c r="JA102" s="9">
        <v>7.5263033707865168E-3</v>
      </c>
      <c r="JB102" s="9">
        <v>1.7059568426966292</v>
      </c>
      <c r="JC102" s="9">
        <v>1.7134831460674156</v>
      </c>
      <c r="JD102" s="9">
        <v>1.5157875500631266E-3</v>
      </c>
      <c r="JE102" s="6">
        <v>6</v>
      </c>
      <c r="JF102" s="6"/>
      <c r="JG102" s="6"/>
      <c r="JH102" s="6"/>
      <c r="JI102" s="15">
        <v>95</v>
      </c>
      <c r="JJ102" s="9">
        <v>0.41639344262295075</v>
      </c>
      <c r="JK102" s="9">
        <v>5.8686797752808984E-3</v>
      </c>
      <c r="JL102" s="9">
        <v>1.7076144662921346</v>
      </c>
      <c r="JM102" s="9">
        <v>1.7134831460674156</v>
      </c>
      <c r="JN102" s="9">
        <v>1.1819443490953027E-3</v>
      </c>
      <c r="JO102" s="6">
        <v>6</v>
      </c>
      <c r="JP102" s="6"/>
      <c r="JQ102" s="6"/>
      <c r="JR102" s="6"/>
      <c r="JS102" s="15">
        <v>95</v>
      </c>
      <c r="JT102" s="9">
        <v>0.41639344262295075</v>
      </c>
      <c r="JU102" s="9">
        <v>7.4113286516853923E-3</v>
      </c>
      <c r="JV102" s="9">
        <v>1.7060718174157301</v>
      </c>
      <c r="JW102" s="9">
        <v>1.7134831460674156</v>
      </c>
      <c r="JX102" s="9">
        <v>1.4926317936180765E-3</v>
      </c>
      <c r="JY102" s="6">
        <v>6</v>
      </c>
      <c r="JZ102" s="6"/>
      <c r="KA102" s="6"/>
      <c r="KB102" s="6"/>
      <c r="KC102" s="15">
        <v>95</v>
      </c>
      <c r="KD102" s="9">
        <v>0.41639344262295075</v>
      </c>
      <c r="KE102" s="9">
        <v>7.5424101123595499E-3</v>
      </c>
      <c r="KF102" s="9">
        <v>1.705940735955056</v>
      </c>
      <c r="KG102" s="9">
        <v>1.7134831460674156</v>
      </c>
      <c r="KH102" s="9">
        <v>1.5190314265248769E-3</v>
      </c>
      <c r="KI102" s="6">
        <v>6</v>
      </c>
      <c r="KJ102" s="6"/>
      <c r="KK102" s="6"/>
      <c r="KL102" s="6"/>
      <c r="KM102" s="15">
        <v>95</v>
      </c>
      <c r="KN102" s="9">
        <v>0.41639344262295075</v>
      </c>
      <c r="KO102" s="9">
        <v>7.9493623595505609E-3</v>
      </c>
      <c r="KP102" s="9">
        <v>1.705533783707865</v>
      </c>
      <c r="KQ102" s="9">
        <v>1.7134831460674156</v>
      </c>
      <c r="KR102" s="9">
        <v>1.6009910711701717E-3</v>
      </c>
      <c r="KS102" s="6">
        <v>6</v>
      </c>
      <c r="KT102" s="6"/>
      <c r="KU102" s="6"/>
      <c r="KV102" s="6"/>
      <c r="KW102" s="15">
        <v>95</v>
      </c>
      <c r="KX102" s="9">
        <v>0.41639344262295075</v>
      </c>
      <c r="KY102" s="9">
        <v>8.0879831460674151E-3</v>
      </c>
      <c r="KZ102" s="9">
        <v>1.7053951629213482</v>
      </c>
      <c r="LA102" s="9">
        <v>1.7134831460674156</v>
      </c>
      <c r="LB102" s="9">
        <v>1.6289091143356638E-3</v>
      </c>
      <c r="LC102" s="6">
        <v>6</v>
      </c>
    </row>
    <row r="103" spans="1:315">
      <c r="A103" s="6">
        <v>96</v>
      </c>
      <c r="B103">
        <v>0.35734131122000518</v>
      </c>
      <c r="C103">
        <f>1-Table4689[[#This Row],[qx (tau)]]</f>
        <v>0.64265868877999477</v>
      </c>
      <c r="D103" s="6"/>
      <c r="E103" s="6"/>
      <c r="F103" s="6"/>
      <c r="G103" s="6"/>
      <c r="H103" s="15">
        <f t="shared" si="15"/>
        <v>96</v>
      </c>
      <c r="I103" s="9">
        <f t="shared" si="17"/>
        <v>0.43306010928961741</v>
      </c>
      <c r="J103" s="9" cm="1">
        <f t="array" ref="J103">VLOOKUP($G$13,'qx Malaria'!$B$62:$I$91,(N103),FALSE)/(1-nigeria!I103*INDEX($E$6:$G$11,N103,2))</f>
        <v>8.3257503614457811E-3</v>
      </c>
      <c r="K103" s="9">
        <f t="shared" si="16"/>
        <v>1.7555296713253008</v>
      </c>
      <c r="L103" s="9">
        <f t="shared" si="13"/>
        <v>1.7638554216867466</v>
      </c>
      <c r="M103" s="9">
        <f>(J103*Table4689[[#This Row],[qx (tau)]])/L103</f>
        <v>1.6867224572206683E-3</v>
      </c>
      <c r="N103" s="6">
        <f t="shared" si="14"/>
        <v>6</v>
      </c>
      <c r="P103" s="6"/>
      <c r="Q103" s="6"/>
      <c r="R103" s="6"/>
      <c r="S103" s="15">
        <v>96</v>
      </c>
      <c r="T103" s="9">
        <v>0.43306010928961741</v>
      </c>
      <c r="U103" s="9">
        <v>6.2045378313252998E-3</v>
      </c>
      <c r="V103" s="9">
        <v>1.7576508838554212</v>
      </c>
      <c r="W103" s="9">
        <v>1.7638554216867466</v>
      </c>
      <c r="X103" s="9">
        <v>1.25698379634749E-3</v>
      </c>
      <c r="Y103" s="6">
        <v>6</v>
      </c>
      <c r="Z103" s="6"/>
      <c r="AA103" s="6"/>
      <c r="AB103" s="6"/>
      <c r="AC103" s="15">
        <v>96</v>
      </c>
      <c r="AD103" s="9">
        <v>0.43306010928961741</v>
      </c>
      <c r="AE103" s="9">
        <v>6.9248963855421666E-3</v>
      </c>
      <c r="AF103" s="9">
        <v>1.7569305253012044</v>
      </c>
      <c r="AG103" s="9">
        <v>1.7638554216867466</v>
      </c>
      <c r="AH103" s="9">
        <v>1.4029219878497403E-3</v>
      </c>
      <c r="AI103" s="6">
        <v>6</v>
      </c>
      <c r="AJ103" s="6"/>
      <c r="AK103" s="6"/>
      <c r="AL103" s="6"/>
      <c r="AM103" s="15">
        <v>96</v>
      </c>
      <c r="AN103" s="9">
        <v>0.43306010928961741</v>
      </c>
      <c r="AO103" s="9">
        <v>6.9626428915662642E-3</v>
      </c>
      <c r="AP103" s="9">
        <v>1.7568927787951802</v>
      </c>
      <c r="AQ103" s="9">
        <v>1.7638554216867466</v>
      </c>
      <c r="AR103" s="9">
        <v>1.4105690919098484E-3</v>
      </c>
      <c r="AS103" s="6">
        <v>6</v>
      </c>
      <c r="AT103" s="6"/>
      <c r="AU103" s="6"/>
      <c r="AV103" s="6"/>
      <c r="AW103" s="15">
        <v>96</v>
      </c>
      <c r="AX103" s="9">
        <v>0.43306010928961741</v>
      </c>
      <c r="AY103" s="9">
        <v>7.0383122891566246E-3</v>
      </c>
      <c r="AZ103" s="9">
        <v>1.7568171093975899</v>
      </c>
      <c r="BA103" s="9">
        <v>1.7638554216867466</v>
      </c>
      <c r="BB103" s="9">
        <v>1.4258990341611865E-3</v>
      </c>
      <c r="BC103" s="6">
        <v>6</v>
      </c>
      <c r="BD103" s="6"/>
      <c r="BE103" s="6"/>
      <c r="BF103" s="6"/>
      <c r="BG103" s="15">
        <v>96</v>
      </c>
      <c r="BH103" s="9">
        <v>0.43306010928961741</v>
      </c>
      <c r="BI103" s="9">
        <v>7.076764337349396E-3</v>
      </c>
      <c r="BJ103" s="9">
        <v>1.7567786573493973</v>
      </c>
      <c r="BK103" s="9">
        <v>1.7638554216867468</v>
      </c>
      <c r="BL103" s="9">
        <v>1.4336890747457826E-3</v>
      </c>
      <c r="BM103" s="6">
        <v>6</v>
      </c>
      <c r="BN103" s="6"/>
      <c r="BO103" s="6"/>
      <c r="BP103" s="6"/>
      <c r="BQ103" s="15">
        <v>96</v>
      </c>
      <c r="BR103" s="9">
        <v>0.43306010928961741</v>
      </c>
      <c r="BS103" s="9">
        <v>7.1346187951807204E-3</v>
      </c>
      <c r="BT103" s="9">
        <v>1.7567208028915657</v>
      </c>
      <c r="BU103" s="9">
        <v>1.7638554216867464</v>
      </c>
      <c r="BV103" s="9">
        <v>1.4454098697537989E-3</v>
      </c>
      <c r="BW103" s="6">
        <v>6</v>
      </c>
      <c r="BX103" s="6"/>
      <c r="BY103" s="6"/>
      <c r="BZ103" s="6"/>
      <c r="CA103" s="15">
        <v>96</v>
      </c>
      <c r="CB103" s="9">
        <v>0.43306010928961741</v>
      </c>
      <c r="CC103" s="9">
        <v>7.1845359036144564E-3</v>
      </c>
      <c r="CD103" s="9">
        <v>1.7566708857831321</v>
      </c>
      <c r="CE103" s="9">
        <v>1.7638554216867466</v>
      </c>
      <c r="CF103" s="9">
        <v>1.4555226288613251E-3</v>
      </c>
      <c r="CG103" s="6">
        <v>6</v>
      </c>
      <c r="CH103" s="6"/>
      <c r="CI103" s="6"/>
      <c r="CJ103" s="6"/>
      <c r="CK103" s="15">
        <v>96</v>
      </c>
      <c r="CL103" s="9">
        <v>0.43306010928961741</v>
      </c>
      <c r="CM103" s="9">
        <v>7.2709648192771075E-3</v>
      </c>
      <c r="CN103" s="9">
        <v>1.7565844568674696</v>
      </c>
      <c r="CO103" s="9">
        <v>1.7638554216867466</v>
      </c>
      <c r="CP103" s="9">
        <v>1.4730323531111054E-3</v>
      </c>
      <c r="CQ103" s="6">
        <v>6</v>
      </c>
      <c r="CR103" s="6"/>
      <c r="CS103" s="6"/>
      <c r="CT103" s="6"/>
      <c r="CU103" s="15">
        <v>96</v>
      </c>
      <c r="CV103" s="9">
        <v>0.43306010928961741</v>
      </c>
      <c r="CW103" s="9">
        <v>7.3180597590361421E-3</v>
      </c>
      <c r="CX103" s="9">
        <v>1.7565373619277105</v>
      </c>
      <c r="CY103" s="9">
        <v>1.7638554216867466</v>
      </c>
      <c r="CZ103" s="9">
        <v>1.4825733661206794E-3</v>
      </c>
      <c r="DA103" s="6">
        <v>6</v>
      </c>
      <c r="DB103" s="6"/>
      <c r="DC103" s="6"/>
      <c r="DD103" s="6"/>
      <c r="DE103" s="15">
        <v>96</v>
      </c>
      <c r="DF103" s="9">
        <v>0.43306010928961741</v>
      </c>
      <c r="DG103" s="9">
        <v>7.46481253012048E-3</v>
      </c>
      <c r="DH103" s="9">
        <v>1.7563906091566261</v>
      </c>
      <c r="DI103" s="9">
        <v>1.7638554216867466</v>
      </c>
      <c r="DJ103" s="9">
        <v>1.5123041632141838E-3</v>
      </c>
      <c r="DK103" s="6">
        <v>6</v>
      </c>
      <c r="DL103" s="6"/>
      <c r="DM103" s="6"/>
      <c r="DN103" s="6"/>
      <c r="DO103" s="15">
        <v>96</v>
      </c>
      <c r="DP103" s="9">
        <v>0.43306010928961741</v>
      </c>
      <c r="DQ103" s="9">
        <v>6.5257359036144571E-3</v>
      </c>
      <c r="DR103" s="9">
        <v>1.7573296857831322</v>
      </c>
      <c r="DS103" s="9">
        <v>1.7638554216867466</v>
      </c>
      <c r="DT103" s="9">
        <v>1.3220556491206534E-3</v>
      </c>
      <c r="DU103" s="6">
        <v>6</v>
      </c>
      <c r="DV103" s="6"/>
      <c r="DW103" s="6"/>
      <c r="DX103" s="6"/>
      <c r="DY103" s="15">
        <v>96</v>
      </c>
      <c r="DZ103" s="9">
        <v>0.43306010928961741</v>
      </c>
      <c r="EA103" s="9">
        <v>7.9317050602409622E-3</v>
      </c>
      <c r="EB103" s="9">
        <v>1.7559237166265056</v>
      </c>
      <c r="EC103" s="9">
        <v>1.7638554216867466</v>
      </c>
      <c r="ED103" s="9">
        <v>1.6068924082941194E-3</v>
      </c>
      <c r="EE103" s="6">
        <v>6</v>
      </c>
      <c r="EF103" s="6"/>
      <c r="EG103" s="6"/>
      <c r="EH103" s="6"/>
      <c r="EI103" s="15">
        <v>96</v>
      </c>
      <c r="EJ103" s="9">
        <v>0.43306010928961741</v>
      </c>
      <c r="EK103" s="9">
        <v>7.014323855421686E-3</v>
      </c>
      <c r="EL103" s="9">
        <v>1.7568410978313247</v>
      </c>
      <c r="EM103" s="9">
        <v>1.7638554216867464</v>
      </c>
      <c r="EN103" s="9">
        <v>1.4210391923285949E-3</v>
      </c>
      <c r="EO103" s="6">
        <v>6</v>
      </c>
      <c r="EP103" s="6"/>
      <c r="EQ103" s="6"/>
      <c r="ER103" s="6"/>
      <c r="ES103" s="15">
        <v>96</v>
      </c>
      <c r="ET103" s="9">
        <v>0.43306010928961741</v>
      </c>
      <c r="EU103" s="9">
        <v>8.5652819277108414E-3</v>
      </c>
      <c r="EV103" s="9">
        <v>1.7552901397590357</v>
      </c>
      <c r="EW103" s="9">
        <v>1.7638554216867466</v>
      </c>
      <c r="EX103" s="9">
        <v>1.7352494072843453E-3</v>
      </c>
      <c r="EY103" s="6">
        <v>6</v>
      </c>
      <c r="EZ103" s="6"/>
      <c r="FA103" s="6"/>
      <c r="FB103" s="6"/>
      <c r="FC103" s="15">
        <v>96</v>
      </c>
      <c r="FD103" s="9">
        <v>0.43306010928961741</v>
      </c>
      <c r="FE103" s="9">
        <v>8.9446872289156605E-3</v>
      </c>
      <c r="FF103" s="9">
        <v>1.754910734457831</v>
      </c>
      <c r="FG103" s="9">
        <v>1.7638554216867466</v>
      </c>
      <c r="FH103" s="9">
        <v>1.8121135233277682E-3</v>
      </c>
      <c r="FI103" s="6">
        <v>6</v>
      </c>
      <c r="FJ103" s="6"/>
      <c r="FK103" s="6"/>
      <c r="FL103" s="6"/>
      <c r="FM103" s="15">
        <v>96</v>
      </c>
      <c r="FN103" s="9">
        <v>0.43306010928961741</v>
      </c>
      <c r="FO103" s="9">
        <v>9.4627315662650594E-3</v>
      </c>
      <c r="FP103" s="9">
        <v>1.7543926901204816</v>
      </c>
      <c r="FQ103" s="9">
        <v>1.7638554216867466</v>
      </c>
      <c r="FR103" s="9">
        <v>1.9170646664330841E-3</v>
      </c>
      <c r="FS103" s="6">
        <v>6</v>
      </c>
      <c r="FT103" s="6"/>
      <c r="FU103" s="6"/>
      <c r="FV103" s="6"/>
      <c r="FW103" s="15">
        <v>96</v>
      </c>
      <c r="FX103" s="9">
        <v>0.43306010928961741</v>
      </c>
      <c r="FY103" s="9">
        <v>8.4134139759036112E-3</v>
      </c>
      <c r="FZ103" s="9">
        <v>1.755442007710843</v>
      </c>
      <c r="GA103" s="9">
        <v>1.7638554216867466</v>
      </c>
      <c r="GB103" s="9">
        <v>1.7044823203883025E-3</v>
      </c>
      <c r="GC103" s="6">
        <v>6</v>
      </c>
      <c r="GD103" s="6"/>
      <c r="GE103" s="6"/>
      <c r="GF103" s="6"/>
      <c r="GG103" s="15">
        <v>96</v>
      </c>
      <c r="GH103" s="9">
        <v>0.43306010928961741</v>
      </c>
      <c r="GI103" s="9">
        <v>1.0369000481927709E-2</v>
      </c>
      <c r="GJ103" s="9">
        <v>1.7534864212048189</v>
      </c>
      <c r="GK103" s="9">
        <v>1.7638554216867466</v>
      </c>
      <c r="GL103" s="9">
        <v>2.1006666321379225E-3</v>
      </c>
      <c r="GM103" s="6">
        <v>6</v>
      </c>
      <c r="GN103" s="6"/>
      <c r="GO103" s="6"/>
      <c r="GP103" s="6"/>
      <c r="GQ103" s="15">
        <v>96</v>
      </c>
      <c r="GR103" s="9">
        <v>0.43306010928961741</v>
      </c>
      <c r="GS103" s="9">
        <v>9.1265407228915633E-3</v>
      </c>
      <c r="GT103" s="9">
        <v>1.754728880963855</v>
      </c>
      <c r="GU103" s="9">
        <v>1.7638554216867466</v>
      </c>
      <c r="GV103" s="9">
        <v>1.8489554125145505E-3</v>
      </c>
      <c r="GW103" s="6">
        <v>6</v>
      </c>
      <c r="GX103" s="6"/>
      <c r="GY103" s="6"/>
      <c r="GZ103" s="6"/>
      <c r="HA103" s="15">
        <v>96</v>
      </c>
      <c r="HB103" s="9">
        <v>0.43306010928961741</v>
      </c>
      <c r="HC103" s="9">
        <v>8.9046477108433702E-3</v>
      </c>
      <c r="HD103" s="9">
        <v>1.7549507739759034</v>
      </c>
      <c r="HE103" s="9">
        <v>1.7638554216867468</v>
      </c>
      <c r="HF103" s="9">
        <v>1.8040018755630736E-3</v>
      </c>
      <c r="HG103" s="6">
        <v>6</v>
      </c>
      <c r="HH103" s="6"/>
      <c r="HI103" s="6"/>
      <c r="HJ103" s="6"/>
      <c r="HK103" s="15">
        <v>96</v>
      </c>
      <c r="HL103" s="9">
        <v>0.43306010928961741</v>
      </c>
      <c r="HM103" s="9">
        <v>8.5284173493975889E-3</v>
      </c>
      <c r="HN103" s="9">
        <v>1.755327004337349</v>
      </c>
      <c r="HO103" s="9">
        <v>1.7638554216867466</v>
      </c>
      <c r="HP103" s="9">
        <v>1.7277809738798471E-3</v>
      </c>
      <c r="HQ103" s="6">
        <v>6</v>
      </c>
      <c r="HR103" s="6"/>
      <c r="HS103" s="6"/>
      <c r="HT103" s="6"/>
      <c r="HU103" s="15">
        <v>96</v>
      </c>
      <c r="HV103" s="9">
        <v>0.43306010928961741</v>
      </c>
      <c r="HW103" s="9">
        <v>7.9205927710843341E-3</v>
      </c>
      <c r="HX103" s="9">
        <v>1.7559348289156624</v>
      </c>
      <c r="HY103" s="9">
        <v>1.7638554216867468</v>
      </c>
      <c r="HZ103" s="9">
        <v>1.6046411580334327E-3</v>
      </c>
      <c r="IA103" s="6">
        <v>6</v>
      </c>
      <c r="IB103" s="6"/>
      <c r="IC103" s="6"/>
      <c r="ID103" s="6"/>
      <c r="IE103" s="15">
        <v>96</v>
      </c>
      <c r="IF103" s="9">
        <v>0.43306010928961741</v>
      </c>
      <c r="IG103" s="9">
        <v>7.1989995180722875E-3</v>
      </c>
      <c r="IH103" s="9">
        <v>1.7566564221686742</v>
      </c>
      <c r="II103" s="9">
        <v>1.7638554216867466</v>
      </c>
      <c r="IJ103" s="9">
        <v>1.4584528276133291E-3</v>
      </c>
      <c r="IK103" s="6">
        <v>6</v>
      </c>
      <c r="IL103" s="6"/>
      <c r="IM103" s="6"/>
      <c r="IN103" s="6"/>
      <c r="IO103" s="15">
        <v>96</v>
      </c>
      <c r="IP103" s="9">
        <v>0.43306010928961741</v>
      </c>
      <c r="IQ103" s="9">
        <v>6.5474313253012038E-3</v>
      </c>
      <c r="IR103" s="9">
        <v>1.7573079903614452</v>
      </c>
      <c r="IS103" s="9">
        <v>1.7638554216867464</v>
      </c>
      <c r="IT103" s="9">
        <v>1.3264509472486596E-3</v>
      </c>
      <c r="IU103" s="6">
        <v>6</v>
      </c>
      <c r="IV103" s="6"/>
      <c r="IW103" s="6"/>
      <c r="IX103" s="6"/>
      <c r="IY103" s="15">
        <v>96</v>
      </c>
      <c r="IZ103" s="9">
        <v>0.43306010928961741</v>
      </c>
      <c r="JA103" s="9">
        <v>7.7475585542168659E-3</v>
      </c>
      <c r="JB103" s="9">
        <v>1.7561078631325298</v>
      </c>
      <c r="JC103" s="9">
        <v>1.7638554216867466</v>
      </c>
      <c r="JD103" s="9">
        <v>1.5695859754027508E-3</v>
      </c>
      <c r="JE103" s="6">
        <v>6</v>
      </c>
      <c r="JF103" s="6"/>
      <c r="JG103" s="6"/>
      <c r="JH103" s="6"/>
      <c r="JI103" s="15">
        <v>96</v>
      </c>
      <c r="JJ103" s="9">
        <v>0.43306010928961741</v>
      </c>
      <c r="JK103" s="9">
        <v>6.0412048192771076E-3</v>
      </c>
      <c r="JL103" s="9">
        <v>1.7578142168674695</v>
      </c>
      <c r="JM103" s="9">
        <v>1.7638554216867466</v>
      </c>
      <c r="JN103" s="9">
        <v>1.2238939909285178E-3</v>
      </c>
      <c r="JO103" s="6">
        <v>6</v>
      </c>
      <c r="JP103" s="6"/>
      <c r="JQ103" s="6"/>
      <c r="JR103" s="6"/>
      <c r="JS103" s="15">
        <v>96</v>
      </c>
      <c r="JT103" s="9">
        <v>0.43306010928961741</v>
      </c>
      <c r="JU103" s="9">
        <v>7.6292038554216851E-3</v>
      </c>
      <c r="JV103" s="9">
        <v>1.756226217831325</v>
      </c>
      <c r="JW103" s="9">
        <v>1.7638554216867468</v>
      </c>
      <c r="JX103" s="9">
        <v>1.5456083734198881E-3</v>
      </c>
      <c r="JY103" s="6">
        <v>6</v>
      </c>
      <c r="JZ103" s="6"/>
      <c r="KA103" s="6"/>
      <c r="KB103" s="6"/>
      <c r="KC103" s="15">
        <v>96</v>
      </c>
      <c r="KD103" s="9">
        <v>0.43306010928961741</v>
      </c>
      <c r="KE103" s="9">
        <v>7.764138795180721E-3</v>
      </c>
      <c r="KF103" s="9">
        <v>1.7560912828915658</v>
      </c>
      <c r="KG103" s="9">
        <v>1.7638554216867466</v>
      </c>
      <c r="KH103" s="9">
        <v>1.5729449837282188E-3</v>
      </c>
      <c r="KI103" s="6">
        <v>6</v>
      </c>
      <c r="KJ103" s="6"/>
      <c r="KK103" s="6"/>
      <c r="KL103" s="6"/>
      <c r="KM103" s="15">
        <v>96</v>
      </c>
      <c r="KN103" s="9">
        <v>0.43306010928961741</v>
      </c>
      <c r="KO103" s="9">
        <v>8.1830544578313236E-3</v>
      </c>
      <c r="KP103" s="9">
        <v>1.7556723672289152</v>
      </c>
      <c r="KQ103" s="9">
        <v>1.7638554216867466</v>
      </c>
      <c r="KR103" s="9">
        <v>1.65781354514297E-3</v>
      </c>
      <c r="KS103" s="6">
        <v>6</v>
      </c>
      <c r="KT103" s="6"/>
      <c r="KU103" s="6"/>
      <c r="KV103" s="6"/>
      <c r="KW103" s="15">
        <v>96</v>
      </c>
      <c r="KX103" s="9">
        <v>0.43306010928961741</v>
      </c>
      <c r="KY103" s="9">
        <v>8.3257503614457811E-3</v>
      </c>
      <c r="KZ103" s="9">
        <v>1.7555296713253008</v>
      </c>
      <c r="LA103" s="9">
        <v>1.7638554216867466</v>
      </c>
      <c r="LB103" s="9">
        <v>1.6867224572206683E-3</v>
      </c>
      <c r="LC103" s="6">
        <v>6</v>
      </c>
    </row>
    <row r="104" spans="1:315">
      <c r="A104" s="6">
        <v>97</v>
      </c>
      <c r="B104">
        <v>0.36953543285214069</v>
      </c>
      <c r="C104">
        <f>1-Table4689[[#This Row],[qx (tau)]]</f>
        <v>0.63046456714785926</v>
      </c>
      <c r="D104" s="6"/>
      <c r="E104" s="6"/>
      <c r="F104" s="6"/>
      <c r="G104" s="6"/>
      <c r="H104" s="15">
        <f t="shared" si="15"/>
        <v>97</v>
      </c>
      <c r="I104" s="9">
        <f t="shared" si="17"/>
        <v>0.44972677595628407</v>
      </c>
      <c r="J104" s="9" cm="1">
        <f t="array" ref="J104">VLOOKUP($G$13,'qx Malaria'!$B$62:$I$91,(N104),FALSE)/(1-nigeria!I104*INDEX($E$6:$G$11,N104,2))</f>
        <v>8.5779205561072481E-3</v>
      </c>
      <c r="K104" s="9">
        <f t="shared" si="16"/>
        <v>1.8087011261171795</v>
      </c>
      <c r="L104" s="9">
        <f t="shared" si="13"/>
        <v>1.8172790466732867</v>
      </c>
      <c r="M104" s="9">
        <f>(J104*Table4689[[#This Row],[qx (tau)]])/L104</f>
        <v>1.7442811501486746E-3</v>
      </c>
      <c r="N104" s="6">
        <f t="shared" si="14"/>
        <v>6</v>
      </c>
      <c r="P104" s="6"/>
      <c r="Q104" s="6"/>
      <c r="R104" s="6"/>
      <c r="S104" s="15">
        <v>97</v>
      </c>
      <c r="T104" s="9">
        <v>0.44972677595628407</v>
      </c>
      <c r="U104" s="9">
        <v>6.3924607745779538E-3</v>
      </c>
      <c r="V104" s="9">
        <v>1.8108865858987087</v>
      </c>
      <c r="W104" s="9">
        <v>1.8172790466732867</v>
      </c>
      <c r="X104" s="9">
        <v>1.29987783860069E-3</v>
      </c>
      <c r="Y104" s="6">
        <v>6</v>
      </c>
      <c r="Z104" s="6"/>
      <c r="AA104" s="6"/>
      <c r="AB104" s="6"/>
      <c r="AC104" s="15">
        <v>97</v>
      </c>
      <c r="AD104" s="9">
        <v>0.44972677595628407</v>
      </c>
      <c r="AE104" s="9">
        <v>7.1346375372393234E-3</v>
      </c>
      <c r="AF104" s="9">
        <v>1.8101444091360475</v>
      </c>
      <c r="AG104" s="9">
        <v>1.8172790466732869</v>
      </c>
      <c r="AH104" s="9">
        <v>1.4507961093775041E-3</v>
      </c>
      <c r="AI104" s="6">
        <v>6</v>
      </c>
      <c r="AJ104" s="6"/>
      <c r="AK104" s="6"/>
      <c r="AL104" s="6"/>
      <c r="AM104" s="15">
        <v>97</v>
      </c>
      <c r="AN104" s="9">
        <v>0.44972677595628407</v>
      </c>
      <c r="AO104" s="9">
        <v>7.1735273088381329E-3</v>
      </c>
      <c r="AP104" s="9">
        <v>1.8101055193644484</v>
      </c>
      <c r="AQ104" s="9">
        <v>1.8172790466732864</v>
      </c>
      <c r="AR104" s="9">
        <v>1.4587041676405407E-3</v>
      </c>
      <c r="AS104" s="6">
        <v>6</v>
      </c>
      <c r="AT104" s="6"/>
      <c r="AU104" s="6"/>
      <c r="AV104" s="6"/>
      <c r="AW104" s="15">
        <v>97</v>
      </c>
      <c r="AX104" s="9">
        <v>0.44972677595628407</v>
      </c>
      <c r="AY104" s="9">
        <v>7.2514885799404155E-3</v>
      </c>
      <c r="AZ104" s="9">
        <v>1.8100275580933463</v>
      </c>
      <c r="BA104" s="9">
        <v>1.8172790466732867</v>
      </c>
      <c r="BB104" s="9">
        <v>1.4745572377098969E-3</v>
      </c>
      <c r="BC104" s="6">
        <v>6</v>
      </c>
      <c r="BD104" s="6"/>
      <c r="BE104" s="6"/>
      <c r="BF104" s="6"/>
      <c r="BG104" s="15">
        <v>97</v>
      </c>
      <c r="BH104" s="9">
        <v>0.44972677595628407</v>
      </c>
      <c r="BI104" s="9">
        <v>7.2911052631578939E-3</v>
      </c>
      <c r="BJ104" s="9">
        <v>1.809987941410129</v>
      </c>
      <c r="BK104" s="9">
        <v>1.8172790466732869</v>
      </c>
      <c r="BL104" s="9">
        <v>1.4826131101460737E-3</v>
      </c>
      <c r="BM104" s="6">
        <v>6</v>
      </c>
      <c r="BN104" s="6"/>
      <c r="BO104" s="6"/>
      <c r="BP104" s="6"/>
      <c r="BQ104" s="15">
        <v>97</v>
      </c>
      <c r="BR104" s="9">
        <v>0.44972677595628407</v>
      </c>
      <c r="BS104" s="9">
        <v>7.350712015888777E-3</v>
      </c>
      <c r="BT104" s="9">
        <v>1.809928334657398</v>
      </c>
      <c r="BU104" s="9">
        <v>1.8172790466732869</v>
      </c>
      <c r="BV104" s="9">
        <v>1.4947338723436236E-3</v>
      </c>
      <c r="BW104" s="6">
        <v>6</v>
      </c>
      <c r="BX104" s="6"/>
      <c r="BY104" s="6"/>
      <c r="BZ104" s="6"/>
      <c r="CA104" s="15">
        <v>97</v>
      </c>
      <c r="CB104" s="9">
        <v>0.44972677595628407</v>
      </c>
      <c r="CC104" s="9">
        <v>7.4021410129096309E-3</v>
      </c>
      <c r="CD104" s="9">
        <v>1.8098769056603772</v>
      </c>
      <c r="CE104" s="9">
        <v>1.8172790466732869</v>
      </c>
      <c r="CF104" s="9">
        <v>1.5051917250933392E-3</v>
      </c>
      <c r="CG104" s="6">
        <v>6</v>
      </c>
      <c r="CH104" s="6"/>
      <c r="CI104" s="6"/>
      <c r="CJ104" s="6"/>
      <c r="CK104" s="15">
        <v>97</v>
      </c>
      <c r="CL104" s="9">
        <v>0.44972677595628407</v>
      </c>
      <c r="CM104" s="9">
        <v>7.4911876861966228E-3</v>
      </c>
      <c r="CN104" s="9">
        <v>1.8097878589870902</v>
      </c>
      <c r="CO104" s="9">
        <v>1.8172790466732869</v>
      </c>
      <c r="CP104" s="9">
        <v>1.5232989613030942E-3</v>
      </c>
      <c r="CQ104" s="6">
        <v>6</v>
      </c>
      <c r="CR104" s="6"/>
      <c r="CS104" s="6"/>
      <c r="CT104" s="6"/>
      <c r="CU104" s="15">
        <v>97</v>
      </c>
      <c r="CV104" s="9">
        <v>0.44972677595628407</v>
      </c>
      <c r="CW104" s="9">
        <v>7.5397090367427984E-3</v>
      </c>
      <c r="CX104" s="9">
        <v>1.8097393376365438</v>
      </c>
      <c r="CY104" s="9">
        <v>1.8172790466732867</v>
      </c>
      <c r="CZ104" s="9">
        <v>1.5331655573602465E-3</v>
      </c>
      <c r="DA104" s="6">
        <v>6</v>
      </c>
      <c r="DB104" s="6"/>
      <c r="DC104" s="6"/>
      <c r="DD104" s="6"/>
      <c r="DE104" s="15">
        <v>97</v>
      </c>
      <c r="DF104" s="9">
        <v>0.44972677595628407</v>
      </c>
      <c r="DG104" s="9">
        <v>7.6909066534260164E-3</v>
      </c>
      <c r="DH104" s="9">
        <v>1.8095881400198608</v>
      </c>
      <c r="DI104" s="9">
        <v>1.8172790466732869</v>
      </c>
      <c r="DJ104" s="9">
        <v>1.5639109053735443E-3</v>
      </c>
      <c r="DK104" s="6">
        <v>6</v>
      </c>
      <c r="DL104" s="6"/>
      <c r="DM104" s="6"/>
      <c r="DN104" s="6"/>
      <c r="DO104" s="15">
        <v>97</v>
      </c>
      <c r="DP104" s="9">
        <v>0.44972677595628407</v>
      </c>
      <c r="DQ104" s="9">
        <v>6.723387288977159E-3</v>
      </c>
      <c r="DR104" s="9">
        <v>1.8105556593843097</v>
      </c>
      <c r="DS104" s="9">
        <v>1.8172790466732869</v>
      </c>
      <c r="DT104" s="9">
        <v>1.3671702409230649E-3</v>
      </c>
      <c r="DU104" s="6">
        <v>6</v>
      </c>
      <c r="DV104" s="6"/>
      <c r="DW104" s="6"/>
      <c r="DX104" s="6"/>
      <c r="DY104" s="15">
        <v>97</v>
      </c>
      <c r="DZ104" s="9">
        <v>0.44972677595628407</v>
      </c>
      <c r="EA104" s="9">
        <v>8.171940417080437E-3</v>
      </c>
      <c r="EB104" s="9">
        <v>1.8091071062562063</v>
      </c>
      <c r="EC104" s="9">
        <v>1.8172790466732867</v>
      </c>
      <c r="ED104" s="9">
        <v>1.6617269344495066E-3</v>
      </c>
      <c r="EE104" s="6">
        <v>6</v>
      </c>
      <c r="EF104" s="6"/>
      <c r="EG104" s="6"/>
      <c r="EH104" s="6"/>
      <c r="EI104" s="15">
        <v>97</v>
      </c>
      <c r="EJ104" s="9">
        <v>0.44972677595628407</v>
      </c>
      <c r="EK104" s="9">
        <v>7.2267735849056601E-3</v>
      </c>
      <c r="EL104" s="9">
        <v>1.810052273088381</v>
      </c>
      <c r="EM104" s="9">
        <v>1.8172790466732867</v>
      </c>
      <c r="EN104" s="9">
        <v>1.4695315558231081E-3</v>
      </c>
      <c r="EO104" s="6">
        <v>6</v>
      </c>
      <c r="EP104" s="6"/>
      <c r="EQ104" s="6"/>
      <c r="ER104" s="6"/>
      <c r="ES104" s="15">
        <v>97</v>
      </c>
      <c r="ET104" s="9">
        <v>0.44972677595628407</v>
      </c>
      <c r="EU104" s="9">
        <v>8.8247070506454802E-3</v>
      </c>
      <c r="EV104" s="9">
        <v>1.8084543396226413</v>
      </c>
      <c r="EW104" s="9">
        <v>1.8172790466732869</v>
      </c>
      <c r="EX104" s="9">
        <v>1.7944640619299949E-3</v>
      </c>
      <c r="EY104" s="6">
        <v>6</v>
      </c>
      <c r="EZ104" s="6"/>
      <c r="FA104" s="6"/>
      <c r="FB104" s="6"/>
      <c r="FC104" s="15">
        <v>97</v>
      </c>
      <c r="FD104" s="9">
        <v>0.44972677595628407</v>
      </c>
      <c r="FE104" s="9">
        <v>9.2156037735849055E-3</v>
      </c>
      <c r="FF104" s="9">
        <v>1.8080634428997018</v>
      </c>
      <c r="FG104" s="9">
        <v>1.8172790466732867</v>
      </c>
      <c r="FH104" s="9">
        <v>1.8739511335364909E-3</v>
      </c>
      <c r="FI104" s="6">
        <v>6</v>
      </c>
      <c r="FJ104" s="6"/>
      <c r="FK104" s="6"/>
      <c r="FL104" s="6"/>
      <c r="FM104" s="15">
        <v>97</v>
      </c>
      <c r="FN104" s="9">
        <v>0.44972677595628407</v>
      </c>
      <c r="FO104" s="9">
        <v>9.7493386295928498E-3</v>
      </c>
      <c r="FP104" s="9">
        <v>1.8075297080436941</v>
      </c>
      <c r="FQ104" s="9">
        <v>1.8172790466732869</v>
      </c>
      <c r="FR104" s="9">
        <v>1.9824836901651643E-3</v>
      </c>
      <c r="FS104" s="6">
        <v>6</v>
      </c>
      <c r="FT104" s="6"/>
      <c r="FU104" s="6"/>
      <c r="FV104" s="6"/>
      <c r="FW104" s="15">
        <v>97</v>
      </c>
      <c r="FX104" s="9">
        <v>0.44972677595628407</v>
      </c>
      <c r="FY104" s="9">
        <v>8.6682393247269098E-3</v>
      </c>
      <c r="FZ104" s="9">
        <v>1.8086108073485598</v>
      </c>
      <c r="GA104" s="9">
        <v>1.8172790466732867</v>
      </c>
      <c r="GB104" s="9">
        <v>1.7626470611614257E-3</v>
      </c>
      <c r="GC104" s="6">
        <v>6</v>
      </c>
      <c r="GD104" s="6"/>
      <c r="GE104" s="6"/>
      <c r="GF104" s="6"/>
      <c r="GG104" s="15">
        <v>97</v>
      </c>
      <c r="GH104" s="9">
        <v>0.44972677595628407</v>
      </c>
      <c r="GI104" s="9">
        <v>1.0683056603773585E-2</v>
      </c>
      <c r="GJ104" s="9">
        <v>1.8065959900695132</v>
      </c>
      <c r="GK104" s="9">
        <v>1.8172790466732869</v>
      </c>
      <c r="GL104" s="9">
        <v>2.1723509955645943E-3</v>
      </c>
      <c r="GM104" s="6">
        <v>6</v>
      </c>
      <c r="GN104" s="6"/>
      <c r="GO104" s="6"/>
      <c r="GP104" s="6"/>
      <c r="GQ104" s="15">
        <v>97</v>
      </c>
      <c r="GR104" s="9">
        <v>0.44972677595628407</v>
      </c>
      <c r="GS104" s="9">
        <v>9.40296524329692E-3</v>
      </c>
      <c r="GT104" s="9">
        <v>1.8078760814299897</v>
      </c>
      <c r="GU104" s="9">
        <v>1.8172790466732867</v>
      </c>
      <c r="GV104" s="9">
        <v>1.9120502366635464E-3</v>
      </c>
      <c r="GW104" s="6">
        <v>6</v>
      </c>
      <c r="GX104" s="6"/>
      <c r="GY104" s="6"/>
      <c r="GZ104" s="6"/>
      <c r="HA104" s="15">
        <v>97</v>
      </c>
      <c r="HB104" s="9">
        <v>0.44972677595628407</v>
      </c>
      <c r="HC104" s="9">
        <v>9.1743515392254203E-3</v>
      </c>
      <c r="HD104" s="9">
        <v>1.8081046951340614</v>
      </c>
      <c r="HE104" s="9">
        <v>1.8172790466732869</v>
      </c>
      <c r="HF104" s="9">
        <v>1.865562679210747E-3</v>
      </c>
      <c r="HG104" s="6">
        <v>6</v>
      </c>
      <c r="HH104" s="6"/>
      <c r="HI104" s="6"/>
      <c r="HJ104" s="6"/>
      <c r="HK104" s="15">
        <v>97</v>
      </c>
      <c r="HL104" s="9">
        <v>0.44972677595628407</v>
      </c>
      <c r="HM104" s="9">
        <v>8.7867259185700087E-3</v>
      </c>
      <c r="HN104" s="9">
        <v>1.8084923207547168</v>
      </c>
      <c r="HO104" s="9">
        <v>1.8172790466732869</v>
      </c>
      <c r="HP104" s="9">
        <v>1.7867407713833851E-3</v>
      </c>
      <c r="HQ104" s="6">
        <v>6</v>
      </c>
      <c r="HR104" s="6"/>
      <c r="HS104" s="6"/>
      <c r="HT104" s="6"/>
      <c r="HU104" s="15">
        <v>97</v>
      </c>
      <c r="HV104" s="9">
        <v>0.44972677595628407</v>
      </c>
      <c r="HW104" s="9">
        <v>8.1604915590863941E-3</v>
      </c>
      <c r="HX104" s="9">
        <v>1.8091185551142004</v>
      </c>
      <c r="HY104" s="9">
        <v>1.8172790466732869</v>
      </c>
      <c r="HZ104" s="9">
        <v>1.6593988612225376E-3</v>
      </c>
      <c r="IA104" s="6">
        <v>6</v>
      </c>
      <c r="IB104" s="6"/>
      <c r="IC104" s="6"/>
      <c r="ID104" s="6"/>
      <c r="IE104" s="15">
        <v>97</v>
      </c>
      <c r="IF104" s="9">
        <v>0.44972677595628407</v>
      </c>
      <c r="IG104" s="9">
        <v>7.4170427010923521E-3</v>
      </c>
      <c r="IH104" s="9">
        <v>1.8098620039721944</v>
      </c>
      <c r="II104" s="9">
        <v>1.8172790466732869</v>
      </c>
      <c r="IJ104" s="9">
        <v>1.5082219156427267E-3</v>
      </c>
      <c r="IK104" s="6">
        <v>6</v>
      </c>
      <c r="IL104" s="6"/>
      <c r="IM104" s="6"/>
      <c r="IN104" s="6"/>
      <c r="IO104" s="15">
        <v>97</v>
      </c>
      <c r="IP104" s="9">
        <v>0.44972677595628407</v>
      </c>
      <c r="IQ104" s="9">
        <v>6.7457398212512404E-3</v>
      </c>
      <c r="IR104" s="9">
        <v>1.8105333068520355</v>
      </c>
      <c r="IS104" s="9">
        <v>1.8172790466732867</v>
      </c>
      <c r="IT104" s="9">
        <v>1.3717155267471462E-3</v>
      </c>
      <c r="IU104" s="6">
        <v>6</v>
      </c>
      <c r="IV104" s="6"/>
      <c r="IW104" s="6"/>
      <c r="IX104" s="6"/>
      <c r="IY104" s="15">
        <v>97</v>
      </c>
      <c r="IZ104" s="9">
        <v>0.44972677595628407</v>
      </c>
      <c r="JA104" s="9">
        <v>7.9822164846077449E-3</v>
      </c>
      <c r="JB104" s="9">
        <v>1.8092968301886792</v>
      </c>
      <c r="JC104" s="9">
        <v>1.8172790466732869</v>
      </c>
      <c r="JD104" s="9">
        <v>1.6231474352597427E-3</v>
      </c>
      <c r="JE104" s="6">
        <v>6</v>
      </c>
      <c r="JF104" s="6"/>
      <c r="JG104" s="6"/>
      <c r="JH104" s="6"/>
      <c r="JI104" s="15">
        <v>97</v>
      </c>
      <c r="JJ104" s="9">
        <v>0.44972677595628407</v>
      </c>
      <c r="JK104" s="9">
        <v>6.2241807348560069E-3</v>
      </c>
      <c r="JL104" s="9">
        <v>1.8110548659384307</v>
      </c>
      <c r="JM104" s="9">
        <v>1.8172790466732867</v>
      </c>
      <c r="JN104" s="9">
        <v>1.265658857518582E-3</v>
      </c>
      <c r="JO104" s="6">
        <v>6</v>
      </c>
      <c r="JP104" s="6"/>
      <c r="JQ104" s="6"/>
      <c r="JR104" s="6"/>
      <c r="JS104" s="15">
        <v>97</v>
      </c>
      <c r="JT104" s="9">
        <v>0.44972677595628407</v>
      </c>
      <c r="JU104" s="9">
        <v>7.8602770605759667E-3</v>
      </c>
      <c r="JV104" s="9">
        <v>1.8094187696127109</v>
      </c>
      <c r="JW104" s="9">
        <v>1.8172790466732869</v>
      </c>
      <c r="JX104" s="9">
        <v>1.598351607715364E-3</v>
      </c>
      <c r="JY104" s="6">
        <v>6</v>
      </c>
      <c r="JZ104" s="6"/>
      <c r="KA104" s="6"/>
      <c r="KB104" s="6"/>
      <c r="KC104" s="15">
        <v>97</v>
      </c>
      <c r="KD104" s="9">
        <v>0.44972677595628407</v>
      </c>
      <c r="KE104" s="9">
        <v>7.9992989076464738E-3</v>
      </c>
      <c r="KF104" s="9">
        <v>1.8092797477656402</v>
      </c>
      <c r="KG104" s="9">
        <v>1.8172790466732867</v>
      </c>
      <c r="KH104" s="9">
        <v>1.6266210683285529E-3</v>
      </c>
      <c r="KI104" s="6">
        <v>6</v>
      </c>
      <c r="KJ104" s="6"/>
      <c r="KK104" s="6"/>
      <c r="KL104" s="6"/>
      <c r="KM104" s="15">
        <v>97</v>
      </c>
      <c r="KN104" s="9">
        <v>0.44972677595628407</v>
      </c>
      <c r="KO104" s="9">
        <v>8.4309026812313791E-3</v>
      </c>
      <c r="KP104" s="9">
        <v>1.8088481439920554</v>
      </c>
      <c r="KQ104" s="9">
        <v>1.8172790466732869</v>
      </c>
      <c r="KR104" s="9">
        <v>1.7143857336309361E-3</v>
      </c>
      <c r="KS104" s="6">
        <v>6</v>
      </c>
      <c r="KT104" s="6"/>
      <c r="KU104" s="6"/>
      <c r="KV104" s="6"/>
      <c r="KW104" s="15">
        <v>97</v>
      </c>
      <c r="KX104" s="9">
        <v>0.44972677595628407</v>
      </c>
      <c r="KY104" s="9">
        <v>8.5779205561072481E-3</v>
      </c>
      <c r="KZ104" s="9">
        <v>1.8087011261171795</v>
      </c>
      <c r="LA104" s="9">
        <v>1.8172790466732867</v>
      </c>
      <c r="LB104" s="9">
        <v>1.7442811501486746E-3</v>
      </c>
      <c r="LC104" s="6">
        <v>6</v>
      </c>
    </row>
    <row r="105" spans="1:315">
      <c r="A105" s="6">
        <v>98</v>
      </c>
      <c r="B105">
        <v>0.38163851900371049</v>
      </c>
      <c r="C105">
        <f>1-Table4689[[#This Row],[qx (tau)]]</f>
        <v>0.61836148099628951</v>
      </c>
      <c r="D105" s="6"/>
      <c r="E105" s="6"/>
      <c r="F105" s="6"/>
      <c r="G105" s="6"/>
      <c r="H105" s="15">
        <f t="shared" si="15"/>
        <v>98</v>
      </c>
      <c r="I105" s="9">
        <f t="shared" si="17"/>
        <v>0.46639344262295074</v>
      </c>
      <c r="J105" s="9" cm="1">
        <f t="array" ref="J105">VLOOKUP($G$13,'qx Malaria'!$B$62:$I$91,(N105),FALSE)/(1-nigeria!I105*INDEX($E$6:$G$11,N105,2))</f>
        <v>8.8458433179723489E-3</v>
      </c>
      <c r="K105" s="9">
        <f t="shared" si="16"/>
        <v>1.8651940952380952</v>
      </c>
      <c r="L105" s="9">
        <f t="shared" si="13"/>
        <v>1.8740399385560675</v>
      </c>
      <c r="M105" s="9">
        <f>(J105*Table4689[[#This Row],[qx (tau)]])/L105</f>
        <v>1.8014101374013141E-3</v>
      </c>
      <c r="N105" s="6">
        <f t="shared" si="14"/>
        <v>6</v>
      </c>
      <c r="P105" s="6"/>
      <c r="Q105" s="6"/>
      <c r="R105" s="6"/>
      <c r="S105" s="15">
        <v>98</v>
      </c>
      <c r="T105" s="9">
        <v>0.46639344262295074</v>
      </c>
      <c r="U105" s="9">
        <v>6.5921228878648231E-3</v>
      </c>
      <c r="V105" s="9">
        <v>1.8674478156682026</v>
      </c>
      <c r="W105" s="9">
        <v>1.8740399385560675</v>
      </c>
      <c r="X105" s="9">
        <v>1.3424516544474519E-3</v>
      </c>
      <c r="Y105" s="6">
        <v>6</v>
      </c>
      <c r="Z105" s="6"/>
      <c r="AA105" s="6"/>
      <c r="AB105" s="6"/>
      <c r="AC105" s="15">
        <v>98</v>
      </c>
      <c r="AD105" s="9">
        <v>0.46639344262295074</v>
      </c>
      <c r="AE105" s="9">
        <v>7.3574807987711209E-3</v>
      </c>
      <c r="AF105" s="9">
        <v>1.8666824577572965</v>
      </c>
      <c r="AG105" s="9">
        <v>1.8740399385560675</v>
      </c>
      <c r="AH105" s="9">
        <v>1.4983128256085673E-3</v>
      </c>
      <c r="AI105" s="6">
        <v>6</v>
      </c>
      <c r="AJ105" s="6"/>
      <c r="AK105" s="6"/>
      <c r="AL105" s="6"/>
      <c r="AM105" s="15">
        <v>98</v>
      </c>
      <c r="AN105" s="9">
        <v>0.46639344262295074</v>
      </c>
      <c r="AO105" s="9">
        <v>7.3975852534562212E-3</v>
      </c>
      <c r="AP105" s="9">
        <v>1.8666423533026113</v>
      </c>
      <c r="AQ105" s="9">
        <v>1.8740399385560675</v>
      </c>
      <c r="AR105" s="9">
        <v>1.5064798899152468E-3</v>
      </c>
      <c r="AS105" s="6">
        <v>6</v>
      </c>
      <c r="AT105" s="6"/>
      <c r="AU105" s="6"/>
      <c r="AV105" s="6"/>
      <c r="AW105" s="15">
        <v>98</v>
      </c>
      <c r="AX105" s="9">
        <v>0.46639344262295074</v>
      </c>
      <c r="AY105" s="9">
        <v>7.4779815668202755E-3</v>
      </c>
      <c r="AZ105" s="9">
        <v>1.8665619569892473</v>
      </c>
      <c r="BA105" s="9">
        <v>1.8740399385560675</v>
      </c>
      <c r="BB105" s="9">
        <v>1.5228521823805058E-3</v>
      </c>
      <c r="BC105" s="6">
        <v>6</v>
      </c>
      <c r="BD105" s="6"/>
      <c r="BE105" s="6"/>
      <c r="BF105" s="6"/>
      <c r="BG105" s="15">
        <v>98</v>
      </c>
      <c r="BH105" s="9">
        <v>0.46639344262295074</v>
      </c>
      <c r="BI105" s="9">
        <v>7.5188356374807988E-3</v>
      </c>
      <c r="BJ105" s="9">
        <v>1.8665211029185869</v>
      </c>
      <c r="BK105" s="9">
        <v>1.8740399385560678</v>
      </c>
      <c r="BL105" s="9">
        <v>1.5311719020947867E-3</v>
      </c>
      <c r="BM105" s="6">
        <v>6</v>
      </c>
      <c r="BN105" s="6"/>
      <c r="BO105" s="6"/>
      <c r="BP105" s="6"/>
      <c r="BQ105" s="15">
        <v>98</v>
      </c>
      <c r="BR105" s="9">
        <v>0.46639344262295074</v>
      </c>
      <c r="BS105" s="9">
        <v>7.5803041474654369E-3</v>
      </c>
      <c r="BT105" s="9">
        <v>1.866459634408602</v>
      </c>
      <c r="BU105" s="9">
        <v>1.8740399385560673</v>
      </c>
      <c r="BV105" s="9">
        <v>1.5436896455181086E-3</v>
      </c>
      <c r="BW105" s="6">
        <v>6</v>
      </c>
      <c r="BX105" s="6"/>
      <c r="BY105" s="6"/>
      <c r="BZ105" s="6"/>
      <c r="CA105" s="15">
        <v>98</v>
      </c>
      <c r="CB105" s="9">
        <v>0.46639344262295074</v>
      </c>
      <c r="CC105" s="9">
        <v>7.6333394777265738E-3</v>
      </c>
      <c r="CD105" s="9">
        <v>1.8664065990783409</v>
      </c>
      <c r="CE105" s="9">
        <v>1.8740399385560675</v>
      </c>
      <c r="CF105" s="9">
        <v>1.5544900156059134E-3</v>
      </c>
      <c r="CG105" s="6">
        <v>6</v>
      </c>
      <c r="CH105" s="6"/>
      <c r="CI105" s="6"/>
      <c r="CJ105" s="6"/>
      <c r="CK105" s="15">
        <v>98</v>
      </c>
      <c r="CL105" s="9">
        <v>0.46639344262295074</v>
      </c>
      <c r="CM105" s="9">
        <v>7.7251674347158222E-3</v>
      </c>
      <c r="CN105" s="9">
        <v>1.8663147711213517</v>
      </c>
      <c r="CO105" s="9">
        <v>1.8740399385560675</v>
      </c>
      <c r="CP105" s="9">
        <v>1.5731903030370953E-3</v>
      </c>
      <c r="CQ105" s="6">
        <v>6</v>
      </c>
      <c r="CR105" s="6"/>
      <c r="CS105" s="6"/>
      <c r="CT105" s="6"/>
      <c r="CU105" s="15">
        <v>98</v>
      </c>
      <c r="CV105" s="9">
        <v>0.46639344262295074</v>
      </c>
      <c r="CW105" s="9">
        <v>7.775204301075268E-3</v>
      </c>
      <c r="CX105" s="9">
        <v>1.8662647342549923</v>
      </c>
      <c r="CY105" s="9">
        <v>1.8740399385560675</v>
      </c>
      <c r="CZ105" s="9">
        <v>1.5833800514944943E-3</v>
      </c>
      <c r="DA105" s="6">
        <v>6</v>
      </c>
      <c r="DB105" s="6"/>
      <c r="DC105" s="6"/>
      <c r="DD105" s="6"/>
      <c r="DE105" s="15">
        <v>98</v>
      </c>
      <c r="DF105" s="9">
        <v>0.46639344262295074</v>
      </c>
      <c r="DG105" s="9">
        <v>7.9311244239631332E-3</v>
      </c>
      <c r="DH105" s="9">
        <v>1.8661088141321045</v>
      </c>
      <c r="DI105" s="9">
        <v>1.8740399385560675</v>
      </c>
      <c r="DJ105" s="9">
        <v>1.6151323762756031E-3</v>
      </c>
      <c r="DK105" s="6">
        <v>6</v>
      </c>
      <c r="DL105" s="6"/>
      <c r="DM105" s="6"/>
      <c r="DN105" s="6"/>
      <c r="DO105" s="15">
        <v>98</v>
      </c>
      <c r="DP105" s="9">
        <v>0.46639344262295074</v>
      </c>
      <c r="DQ105" s="9">
        <v>6.9333855606758836E-3</v>
      </c>
      <c r="DR105" s="9">
        <v>1.8671065529953916</v>
      </c>
      <c r="DS105" s="9">
        <v>1.8740399385560675</v>
      </c>
      <c r="DT105" s="9">
        <v>1.4119480287580278E-3</v>
      </c>
      <c r="DU105" s="6">
        <v>6</v>
      </c>
      <c r="DV105" s="6"/>
      <c r="DW105" s="6"/>
      <c r="DX105" s="6"/>
      <c r="DY105" s="15">
        <v>98</v>
      </c>
      <c r="DZ105" s="9">
        <v>0.46639344262295074</v>
      </c>
      <c r="EA105" s="9">
        <v>8.4271827956989252E-3</v>
      </c>
      <c r="EB105" s="9">
        <v>1.8656127557603686</v>
      </c>
      <c r="EC105" s="9">
        <v>1.8740399385560675</v>
      </c>
      <c r="ED105" s="9">
        <v>1.7161520922558855E-3</v>
      </c>
      <c r="EE105" s="6">
        <v>6</v>
      </c>
      <c r="EF105" s="6"/>
      <c r="EG105" s="6"/>
      <c r="EH105" s="6"/>
      <c r="EI105" s="15">
        <v>98</v>
      </c>
      <c r="EJ105" s="9">
        <v>0.46639344262295074</v>
      </c>
      <c r="EK105" s="9">
        <v>7.4524946236559147E-3</v>
      </c>
      <c r="EL105" s="9">
        <v>1.8665874439324115</v>
      </c>
      <c r="EM105" s="9">
        <v>1.8740399385560673</v>
      </c>
      <c r="EN105" s="9">
        <v>1.5176618985220558E-3</v>
      </c>
      <c r="EO105" s="6">
        <v>6</v>
      </c>
      <c r="EP105" s="6"/>
      <c r="EQ105" s="6"/>
      <c r="ER105" s="6"/>
      <c r="ES105" s="15">
        <v>98</v>
      </c>
      <c r="ET105" s="9">
        <v>0.46639344262295074</v>
      </c>
      <c r="EU105" s="9">
        <v>9.1003379416282632E-3</v>
      </c>
      <c r="EV105" s="9">
        <v>1.8649396006144392</v>
      </c>
      <c r="EW105" s="9">
        <v>1.8740399385560675</v>
      </c>
      <c r="EX105" s="9">
        <v>1.853236648282018E-3</v>
      </c>
      <c r="EY105" s="6">
        <v>6</v>
      </c>
      <c r="EZ105" s="6"/>
      <c r="FA105" s="6"/>
      <c r="FB105" s="6"/>
      <c r="FC105" s="15">
        <v>98</v>
      </c>
      <c r="FD105" s="9">
        <v>0.46639344262295074</v>
      </c>
      <c r="FE105" s="9">
        <v>9.5034439324116742E-3</v>
      </c>
      <c r="FF105" s="9">
        <v>1.8645364946236558</v>
      </c>
      <c r="FG105" s="9">
        <v>1.8740399385560675</v>
      </c>
      <c r="FH105" s="9">
        <v>1.9353270937197162E-3</v>
      </c>
      <c r="FI105" s="6">
        <v>6</v>
      </c>
      <c r="FJ105" s="6"/>
      <c r="FK105" s="6"/>
      <c r="FL105" s="6"/>
      <c r="FM105" s="15">
        <v>98</v>
      </c>
      <c r="FN105" s="9">
        <v>0.46639344262295074</v>
      </c>
      <c r="FO105" s="9">
        <v>1.0053849462365592E-2</v>
      </c>
      <c r="FP105" s="9">
        <v>1.8639860890937021</v>
      </c>
      <c r="FQ105" s="9">
        <v>1.8740399385560678</v>
      </c>
      <c r="FR105" s="9">
        <v>2.0474143267511058E-3</v>
      </c>
      <c r="FS105" s="6">
        <v>6</v>
      </c>
      <c r="FT105" s="6"/>
      <c r="FU105" s="6"/>
      <c r="FV105" s="6"/>
      <c r="FW105" s="15">
        <v>98</v>
      </c>
      <c r="FX105" s="9">
        <v>0.46639344262295074</v>
      </c>
      <c r="FY105" s="9">
        <v>8.9389831029185862E-3</v>
      </c>
      <c r="FZ105" s="9">
        <v>1.865100955453149</v>
      </c>
      <c r="GA105" s="9">
        <v>1.8740399385560675</v>
      </c>
      <c r="GB105" s="9">
        <v>1.8203775717957986E-3</v>
      </c>
      <c r="GC105" s="6">
        <v>6</v>
      </c>
      <c r="GD105" s="6"/>
      <c r="GE105" s="6"/>
      <c r="GF105" s="6"/>
      <c r="GG105" s="15">
        <v>98</v>
      </c>
      <c r="GH105" s="9">
        <v>0.46639344262295074</v>
      </c>
      <c r="GI105" s="9">
        <v>1.1016731182795699E-2</v>
      </c>
      <c r="GJ105" s="9">
        <v>1.863023207373272</v>
      </c>
      <c r="GK105" s="9">
        <v>1.8740399385560678</v>
      </c>
      <c r="GL105" s="9">
        <v>2.243500197815212E-3</v>
      </c>
      <c r="GM105" s="6">
        <v>6</v>
      </c>
      <c r="GN105" s="6"/>
      <c r="GO105" s="6"/>
      <c r="GP105" s="6"/>
      <c r="GQ105" s="15">
        <v>98</v>
      </c>
      <c r="GR105" s="9">
        <v>0.46639344262295074</v>
      </c>
      <c r="GS105" s="9">
        <v>9.6966574500768031E-3</v>
      </c>
      <c r="GT105" s="9">
        <v>1.8643432811059906</v>
      </c>
      <c r="GU105" s="9">
        <v>1.8740399385560673</v>
      </c>
      <c r="GV105" s="9">
        <v>1.9746740250289985E-3</v>
      </c>
      <c r="GW105" s="6">
        <v>6</v>
      </c>
      <c r="GX105" s="6"/>
      <c r="GY105" s="6"/>
      <c r="GZ105" s="6"/>
      <c r="HA105" s="15">
        <v>98</v>
      </c>
      <c r="HB105" s="9">
        <v>0.46639344262295074</v>
      </c>
      <c r="HC105" s="9">
        <v>9.4609032258064513E-3</v>
      </c>
      <c r="HD105" s="9">
        <v>1.8645790353302611</v>
      </c>
      <c r="HE105" s="9">
        <v>1.8740399385560675</v>
      </c>
      <c r="HF105" s="9">
        <v>1.926663899338332E-3</v>
      </c>
      <c r="HG105" s="6">
        <v>6</v>
      </c>
      <c r="HH105" s="6"/>
      <c r="HI105" s="6"/>
      <c r="HJ105" s="6"/>
      <c r="HK105" s="15">
        <v>98</v>
      </c>
      <c r="HL105" s="9">
        <v>0.46639344262295074</v>
      </c>
      <c r="HM105" s="9">
        <v>9.0611705069124429E-3</v>
      </c>
      <c r="HN105" s="9">
        <v>1.8649787680491552</v>
      </c>
      <c r="HO105" s="9">
        <v>1.8740399385560675</v>
      </c>
      <c r="HP105" s="9">
        <v>1.8452604032348407E-3</v>
      </c>
      <c r="HQ105" s="6">
        <v>6</v>
      </c>
      <c r="HR105" s="6"/>
      <c r="HS105" s="6"/>
      <c r="HT105" s="6"/>
      <c r="HU105" s="15">
        <v>98</v>
      </c>
      <c r="HV105" s="9">
        <v>0.46639344262295074</v>
      </c>
      <c r="HW105" s="9">
        <v>8.4153763440860205E-3</v>
      </c>
      <c r="HX105" s="9">
        <v>1.8656245622119816</v>
      </c>
      <c r="HY105" s="9">
        <v>1.8740399385560675</v>
      </c>
      <c r="HZ105" s="9">
        <v>1.7137477695861618E-3</v>
      </c>
      <c r="IA105" s="6">
        <v>6</v>
      </c>
      <c r="IB105" s="6"/>
      <c r="IC105" s="6"/>
      <c r="ID105" s="6"/>
      <c r="IE105" s="15">
        <v>98</v>
      </c>
      <c r="IF105" s="9">
        <v>0.46639344262295074</v>
      </c>
      <c r="IG105" s="9">
        <v>7.6487066052227338E-3</v>
      </c>
      <c r="IH105" s="9">
        <v>1.8663912319508447</v>
      </c>
      <c r="II105" s="9">
        <v>1.8740399385560673</v>
      </c>
      <c r="IJ105" s="9">
        <v>1.557619451461744E-3</v>
      </c>
      <c r="IK105" s="6">
        <v>6</v>
      </c>
      <c r="IL105" s="6"/>
      <c r="IM105" s="6"/>
      <c r="IN105" s="6"/>
      <c r="IO105" s="15">
        <v>98</v>
      </c>
      <c r="IP105" s="9">
        <v>0.46639344262295074</v>
      </c>
      <c r="IQ105" s="9">
        <v>6.9564362519201227E-3</v>
      </c>
      <c r="IR105" s="9">
        <v>1.8670835023041472</v>
      </c>
      <c r="IS105" s="9">
        <v>1.8740399385560673</v>
      </c>
      <c r="IT105" s="9">
        <v>1.4166421825417734E-3</v>
      </c>
      <c r="IU105" s="6">
        <v>6</v>
      </c>
      <c r="IV105" s="6"/>
      <c r="IW105" s="6"/>
      <c r="IX105" s="6"/>
      <c r="IY105" s="15">
        <v>98</v>
      </c>
      <c r="IZ105" s="9">
        <v>0.46639344262295074</v>
      </c>
      <c r="JA105" s="9">
        <v>8.2315330261136712E-3</v>
      </c>
      <c r="JB105" s="9">
        <v>1.865808405529954</v>
      </c>
      <c r="JC105" s="9">
        <v>1.8740399385560675</v>
      </c>
      <c r="JD105" s="9">
        <v>1.6763090308718979E-3</v>
      </c>
      <c r="JE105" s="6">
        <v>6</v>
      </c>
      <c r="JF105" s="6"/>
      <c r="JG105" s="6"/>
      <c r="JH105" s="6"/>
      <c r="JI105" s="15">
        <v>98</v>
      </c>
      <c r="JJ105" s="9">
        <v>0.46639344262295074</v>
      </c>
      <c r="JK105" s="9">
        <v>6.4185867895545316E-3</v>
      </c>
      <c r="JL105" s="9">
        <v>1.867621351766513</v>
      </c>
      <c r="JM105" s="9">
        <v>1.8740399385560675</v>
      </c>
      <c r="JN105" s="9">
        <v>1.3071119275877086E-3</v>
      </c>
      <c r="JO105" s="6">
        <v>6</v>
      </c>
      <c r="JP105" s="6"/>
      <c r="JQ105" s="6"/>
      <c r="JR105" s="6"/>
      <c r="JS105" s="15">
        <v>98</v>
      </c>
      <c r="JT105" s="9">
        <v>0.46639344262295074</v>
      </c>
      <c r="JU105" s="9">
        <v>8.1057849462365592E-3</v>
      </c>
      <c r="JV105" s="9">
        <v>1.8659341536098311</v>
      </c>
      <c r="JW105" s="9">
        <v>1.8740399385560675</v>
      </c>
      <c r="JX105" s="9">
        <v>1.6507010862467492E-3</v>
      </c>
      <c r="JY105" s="6">
        <v>6</v>
      </c>
      <c r="JZ105" s="6"/>
      <c r="KA105" s="6"/>
      <c r="KB105" s="6"/>
      <c r="KC105" s="15">
        <v>98</v>
      </c>
      <c r="KD105" s="9">
        <v>0.46639344262295074</v>
      </c>
      <c r="KE105" s="9">
        <v>8.2491490015360984E-3</v>
      </c>
      <c r="KF105" s="9">
        <v>1.8657907895545314</v>
      </c>
      <c r="KG105" s="9">
        <v>1.8740399385560675</v>
      </c>
      <c r="KH105" s="9">
        <v>1.6798964329505328E-3</v>
      </c>
      <c r="KI105" s="6">
        <v>6</v>
      </c>
      <c r="KJ105" s="6"/>
      <c r="KK105" s="6"/>
      <c r="KL105" s="6"/>
      <c r="KM105" s="15">
        <v>98</v>
      </c>
      <c r="KN105" s="9">
        <v>0.46639344262295074</v>
      </c>
      <c r="KO105" s="9">
        <v>8.6942334869431637E-3</v>
      </c>
      <c r="KP105" s="9">
        <v>1.8653457050691242</v>
      </c>
      <c r="KQ105" s="9">
        <v>1.8740399385560673</v>
      </c>
      <c r="KR105" s="9">
        <v>1.7705355812139142E-3</v>
      </c>
      <c r="KS105" s="6">
        <v>6</v>
      </c>
      <c r="KT105" s="6"/>
      <c r="KU105" s="6"/>
      <c r="KV105" s="6"/>
      <c r="KW105" s="15">
        <v>98</v>
      </c>
      <c r="KX105" s="9">
        <v>0.46639344262295074</v>
      </c>
      <c r="KY105" s="9">
        <v>8.8458433179723489E-3</v>
      </c>
      <c r="KZ105" s="9">
        <v>1.8651940952380952</v>
      </c>
      <c r="LA105" s="9">
        <v>1.8740399385560675</v>
      </c>
      <c r="LB105" s="9">
        <v>1.8014101374013141E-3</v>
      </c>
      <c r="LC105" s="6">
        <v>6</v>
      </c>
    </row>
    <row r="106" spans="1:315">
      <c r="A106" s="6">
        <v>99</v>
      </c>
      <c r="B106">
        <v>0.39361412387653699</v>
      </c>
      <c r="C106">
        <f>1-Table4689[[#This Row],[qx (tau)]]</f>
        <v>0.60638587612346306</v>
      </c>
      <c r="D106" s="6"/>
      <c r="E106" s="6"/>
      <c r="F106" s="6"/>
      <c r="G106" s="6"/>
      <c r="H106" s="15">
        <f t="shared" si="15"/>
        <v>99</v>
      </c>
      <c r="I106" s="9">
        <f t="shared" si="17"/>
        <v>0.4830601092896174</v>
      </c>
      <c r="J106" s="9" cm="1">
        <f t="array" ref="J106">VLOOKUP($G$13,'qx Malaria'!$B$62:$I$91,(N106),FALSE)/(1-nigeria!I106*INDEX($E$6:$G$11,N106,2))</f>
        <v>9.1310422832980957E-3</v>
      </c>
      <c r="K106" s="9">
        <f t="shared" si="16"/>
        <v>1.9253298456659618</v>
      </c>
      <c r="L106" s="9">
        <f t="shared" si="13"/>
        <v>1.93446088794926</v>
      </c>
      <c r="M106" s="9">
        <f>(J106*Table4689[[#This Row],[qx (tau)]])/L106</f>
        <v>1.8579373875220297E-3</v>
      </c>
      <c r="N106" s="6">
        <f t="shared" si="14"/>
        <v>6</v>
      </c>
      <c r="P106" s="6"/>
      <c r="Q106" s="6"/>
      <c r="R106" s="6"/>
      <c r="S106" s="15">
        <v>99</v>
      </c>
      <c r="T106" s="9">
        <v>0.4830601092896174</v>
      </c>
      <c r="U106" s="9">
        <v>6.8046596194503159E-3</v>
      </c>
      <c r="V106" s="9">
        <v>1.9276562283298093</v>
      </c>
      <c r="W106" s="9">
        <v>1.9344608879492597</v>
      </c>
      <c r="X106" s="9">
        <v>1.3845770421481063E-3</v>
      </c>
      <c r="Y106" s="6">
        <v>6</v>
      </c>
      <c r="Z106" s="6"/>
      <c r="AA106" s="6"/>
      <c r="AB106" s="6"/>
      <c r="AC106" s="15">
        <v>99</v>
      </c>
      <c r="AD106" s="9">
        <v>0.4830601092896174</v>
      </c>
      <c r="AE106" s="9">
        <v>7.5946934460887931E-3</v>
      </c>
      <c r="AF106" s="9">
        <v>1.9268661945031709</v>
      </c>
      <c r="AG106" s="9">
        <v>1.9344608879492597</v>
      </c>
      <c r="AH106" s="9">
        <v>1.545329050339284E-3</v>
      </c>
      <c r="AI106" s="6">
        <v>6</v>
      </c>
      <c r="AJ106" s="6"/>
      <c r="AK106" s="6"/>
      <c r="AL106" s="6"/>
      <c r="AM106" s="15">
        <v>99</v>
      </c>
      <c r="AN106" s="9">
        <v>0.4830601092896174</v>
      </c>
      <c r="AO106" s="9">
        <v>7.6360909090909083E-3</v>
      </c>
      <c r="AP106" s="9">
        <v>1.9268247970401686</v>
      </c>
      <c r="AQ106" s="9">
        <v>1.9344608879492595</v>
      </c>
      <c r="AR106" s="9">
        <v>1.5537523925902425E-3</v>
      </c>
      <c r="AS106" s="6">
        <v>6</v>
      </c>
      <c r="AT106" s="6"/>
      <c r="AU106" s="6"/>
      <c r="AV106" s="6"/>
      <c r="AW106" s="15">
        <v>99</v>
      </c>
      <c r="AX106" s="9">
        <v>0.4830601092896174</v>
      </c>
      <c r="AY106" s="9">
        <v>7.7190792811839305E-3</v>
      </c>
      <c r="AZ106" s="9">
        <v>1.9267418086680759</v>
      </c>
      <c r="BA106" s="9">
        <v>1.9344608879492597</v>
      </c>
      <c r="BB106" s="9">
        <v>1.5706384385045452E-3</v>
      </c>
      <c r="BC106" s="6">
        <v>6</v>
      </c>
      <c r="BD106" s="6"/>
      <c r="BE106" s="6"/>
      <c r="BF106" s="6"/>
      <c r="BG106" s="15">
        <v>99</v>
      </c>
      <c r="BH106" s="9">
        <v>0.4830601092896174</v>
      </c>
      <c r="BI106" s="9">
        <v>7.7612505285412255E-3</v>
      </c>
      <c r="BJ106" s="9">
        <v>1.9266996374207186</v>
      </c>
      <c r="BK106" s="9">
        <v>1.9344608879492597</v>
      </c>
      <c r="BL106" s="9">
        <v>1.579219226405054E-3</v>
      </c>
      <c r="BM106" s="6">
        <v>6</v>
      </c>
      <c r="BN106" s="6"/>
      <c r="BO106" s="6"/>
      <c r="BP106" s="6"/>
      <c r="BQ106" s="15">
        <v>99</v>
      </c>
      <c r="BR106" s="9">
        <v>0.4830601092896174</v>
      </c>
      <c r="BS106" s="9">
        <v>7.8247008456659595E-3</v>
      </c>
      <c r="BT106" s="9">
        <v>1.9266361871035937</v>
      </c>
      <c r="BU106" s="9">
        <v>1.9344608879492597</v>
      </c>
      <c r="BV106" s="9">
        <v>1.5921297696682042E-3</v>
      </c>
      <c r="BW106" s="6">
        <v>6</v>
      </c>
      <c r="BX106" s="6"/>
      <c r="BY106" s="6"/>
      <c r="BZ106" s="6"/>
      <c r="CA106" s="15">
        <v>99</v>
      </c>
      <c r="CB106" s="9">
        <v>0.4830601092896174</v>
      </c>
      <c r="CC106" s="9">
        <v>7.8794460887949246E-3</v>
      </c>
      <c r="CD106" s="9">
        <v>1.9265814418604648</v>
      </c>
      <c r="CE106" s="9">
        <v>1.9344608879492597</v>
      </c>
      <c r="CF106" s="9">
        <v>1.6032690493739104E-3</v>
      </c>
      <c r="CG106" s="6">
        <v>6</v>
      </c>
      <c r="CH106" s="6"/>
      <c r="CI106" s="6"/>
      <c r="CJ106" s="6"/>
      <c r="CK106" s="15">
        <v>99</v>
      </c>
      <c r="CL106" s="9">
        <v>0.4830601092896174</v>
      </c>
      <c r="CM106" s="9">
        <v>7.9742346723044397E-3</v>
      </c>
      <c r="CN106" s="9">
        <v>1.9264866532769553</v>
      </c>
      <c r="CO106" s="9">
        <v>1.9344608879492597</v>
      </c>
      <c r="CP106" s="9">
        <v>1.6225561414438612E-3</v>
      </c>
      <c r="CQ106" s="6">
        <v>6</v>
      </c>
      <c r="CR106" s="6"/>
      <c r="CS106" s="6"/>
      <c r="CT106" s="6"/>
      <c r="CU106" s="15">
        <v>99</v>
      </c>
      <c r="CV106" s="9">
        <v>0.4830601092896174</v>
      </c>
      <c r="CW106" s="9">
        <v>8.0258847780126825E-3</v>
      </c>
      <c r="CX106" s="9">
        <v>1.9264350031712469</v>
      </c>
      <c r="CY106" s="9">
        <v>1.9344608879492595</v>
      </c>
      <c r="CZ106" s="9">
        <v>1.6330656385513643E-3</v>
      </c>
      <c r="DA106" s="6">
        <v>6</v>
      </c>
      <c r="DB106" s="6"/>
      <c r="DC106" s="6"/>
      <c r="DD106" s="6"/>
      <c r="DE106" s="15">
        <v>99</v>
      </c>
      <c r="DF106" s="9">
        <v>0.4830601092896174</v>
      </c>
      <c r="DG106" s="9">
        <v>8.186831923890062E-3</v>
      </c>
      <c r="DH106" s="9">
        <v>1.9262740560253697</v>
      </c>
      <c r="DI106" s="9">
        <v>1.9344608879492597</v>
      </c>
      <c r="DJ106" s="9">
        <v>1.6658143336578922E-3</v>
      </c>
      <c r="DK106" s="6">
        <v>6</v>
      </c>
      <c r="DL106" s="6"/>
      <c r="DM106" s="6"/>
      <c r="DN106" s="6"/>
      <c r="DO106" s="15">
        <v>99</v>
      </c>
      <c r="DP106" s="9">
        <v>0.4830601092896174</v>
      </c>
      <c r="DQ106" s="9">
        <v>7.1569249471458768E-3</v>
      </c>
      <c r="DR106" s="9">
        <v>1.9273039630021138</v>
      </c>
      <c r="DS106" s="9">
        <v>1.9344608879492597</v>
      </c>
      <c r="DT106" s="9">
        <v>1.456254174106024E-3</v>
      </c>
      <c r="DU106" s="6">
        <v>6</v>
      </c>
      <c r="DV106" s="6"/>
      <c r="DW106" s="6"/>
      <c r="DX106" s="6"/>
      <c r="DY106" s="15">
        <v>99</v>
      </c>
      <c r="DZ106" s="9">
        <v>0.4830601092896174</v>
      </c>
      <c r="EA106" s="9">
        <v>8.6988837209302314E-3</v>
      </c>
      <c r="EB106" s="9">
        <v>1.9257620042283297</v>
      </c>
      <c r="EC106" s="9">
        <v>1.93446088794926</v>
      </c>
      <c r="ED106" s="9">
        <v>1.7700039922480114E-3</v>
      </c>
      <c r="EE106" s="6">
        <v>6</v>
      </c>
      <c r="EF106" s="6"/>
      <c r="EG106" s="6"/>
      <c r="EH106" s="6"/>
      <c r="EI106" s="15">
        <v>99</v>
      </c>
      <c r="EJ106" s="9">
        <v>0.4830601092896174</v>
      </c>
      <c r="EK106" s="9">
        <v>7.6927706131078221E-3</v>
      </c>
      <c r="EL106" s="9">
        <v>1.9267681173361517</v>
      </c>
      <c r="EM106" s="9">
        <v>1.9344608879492595</v>
      </c>
      <c r="EN106" s="9">
        <v>1.565285286419825E-3</v>
      </c>
      <c r="EO106" s="6">
        <v>6</v>
      </c>
      <c r="EP106" s="6"/>
      <c r="EQ106" s="6"/>
      <c r="ER106" s="6"/>
      <c r="ES106" s="15">
        <v>99</v>
      </c>
      <c r="ET106" s="9">
        <v>0.4830601092896174</v>
      </c>
      <c r="EU106" s="9">
        <v>9.3937420718816049E-3</v>
      </c>
      <c r="EV106" s="9">
        <v>1.9250671458773783</v>
      </c>
      <c r="EW106" s="9">
        <v>1.93446088794926</v>
      </c>
      <c r="EX106" s="9">
        <v>1.9113901855444633E-3</v>
      </c>
      <c r="EY106" s="6">
        <v>6</v>
      </c>
      <c r="EZ106" s="6"/>
      <c r="FA106" s="6"/>
      <c r="FB106" s="6"/>
      <c r="FC106" s="15">
        <v>99</v>
      </c>
      <c r="FD106" s="9">
        <v>0.4830601092896174</v>
      </c>
      <c r="FE106" s="9">
        <v>9.8098446088794918E-3</v>
      </c>
      <c r="FF106" s="9">
        <v>1.9246510433403803</v>
      </c>
      <c r="FG106" s="9">
        <v>1.9344608879492597</v>
      </c>
      <c r="FH106" s="9">
        <v>1.9960565835903067E-3</v>
      </c>
      <c r="FI106" s="6">
        <v>6</v>
      </c>
      <c r="FJ106" s="6"/>
      <c r="FK106" s="6"/>
      <c r="FL106" s="6"/>
      <c r="FM106" s="15">
        <v>99</v>
      </c>
      <c r="FN106" s="9">
        <v>0.4830601092896174</v>
      </c>
      <c r="FO106" s="9">
        <v>1.0377995771670189E-2</v>
      </c>
      <c r="FP106" s="9">
        <v>1.9240828921775897</v>
      </c>
      <c r="FQ106" s="9">
        <v>1.9344608879492597</v>
      </c>
      <c r="FR106" s="9">
        <v>2.1116610517728459E-3</v>
      </c>
      <c r="FS106" s="6">
        <v>6</v>
      </c>
      <c r="FT106" s="6"/>
      <c r="FU106" s="6"/>
      <c r="FV106" s="6"/>
      <c r="FW106" s="15">
        <v>99</v>
      </c>
      <c r="FX106" s="9">
        <v>0.4830601092896174</v>
      </c>
      <c r="FY106" s="9">
        <v>9.2271849894291734E-3</v>
      </c>
      <c r="FZ106" s="9">
        <v>1.9252337029598305</v>
      </c>
      <c r="GA106" s="9">
        <v>1.9344608879492597</v>
      </c>
      <c r="GB106" s="9">
        <v>1.8775000094786937E-3</v>
      </c>
      <c r="GC106" s="6">
        <v>6</v>
      </c>
      <c r="GD106" s="6"/>
      <c r="GE106" s="6"/>
      <c r="GF106" s="6"/>
      <c r="GG106" s="15">
        <v>99</v>
      </c>
      <c r="GH106" s="9">
        <v>0.4830601092896174</v>
      </c>
      <c r="GI106" s="9">
        <v>1.1371921775898519E-2</v>
      </c>
      <c r="GJ106" s="9">
        <v>1.9230889661733612</v>
      </c>
      <c r="GK106" s="9">
        <v>1.9344608879492597</v>
      </c>
      <c r="GL106" s="9">
        <v>2.3138999886206102E-3</v>
      </c>
      <c r="GM106" s="6">
        <v>6</v>
      </c>
      <c r="GN106" s="6"/>
      <c r="GO106" s="6"/>
      <c r="GP106" s="6"/>
      <c r="GQ106" s="15">
        <v>99</v>
      </c>
      <c r="GR106" s="9">
        <v>0.4830601092896174</v>
      </c>
      <c r="GS106" s="9">
        <v>1.0009287526427059E-2</v>
      </c>
      <c r="GT106" s="9">
        <v>1.9244516004228327</v>
      </c>
      <c r="GU106" s="9">
        <v>1.9344608879492597</v>
      </c>
      <c r="GV106" s="9">
        <v>2.0366381997619777E-3</v>
      </c>
      <c r="GW106" s="6">
        <v>6</v>
      </c>
      <c r="GX106" s="6"/>
      <c r="GY106" s="6"/>
      <c r="GZ106" s="6"/>
      <c r="HA106" s="15">
        <v>99</v>
      </c>
      <c r="HB106" s="9">
        <v>0.4830601092896174</v>
      </c>
      <c r="HC106" s="9">
        <v>9.7659323467230424E-3</v>
      </c>
      <c r="HD106" s="9">
        <v>1.9246949556025368</v>
      </c>
      <c r="HE106" s="9">
        <v>1.9344608879492597</v>
      </c>
      <c r="HF106" s="9">
        <v>1.9871215429783091E-3</v>
      </c>
      <c r="HG106" s="6">
        <v>6</v>
      </c>
      <c r="HH106" s="6"/>
      <c r="HI106" s="6"/>
      <c r="HJ106" s="6"/>
      <c r="HK106" s="15">
        <v>99</v>
      </c>
      <c r="HL106" s="9">
        <v>0.4830601092896174</v>
      </c>
      <c r="HM106" s="9">
        <v>9.3533118393234662E-3</v>
      </c>
      <c r="HN106" s="9">
        <v>1.9251075761099363</v>
      </c>
      <c r="HO106" s="9">
        <v>1.9344608879492597</v>
      </c>
      <c r="HP106" s="9">
        <v>1.9031636503554442E-3</v>
      </c>
      <c r="HQ106" s="6">
        <v>6</v>
      </c>
      <c r="HR106" s="6"/>
      <c r="HS106" s="6"/>
      <c r="HT106" s="6"/>
      <c r="HU106" s="15">
        <v>99</v>
      </c>
      <c r="HV106" s="9">
        <v>0.4830601092896174</v>
      </c>
      <c r="HW106" s="9">
        <v>8.6866966173361499E-3</v>
      </c>
      <c r="HX106" s="9">
        <v>1.9257741913319237</v>
      </c>
      <c r="HY106" s="9">
        <v>1.93446088794926</v>
      </c>
      <c r="HZ106" s="9">
        <v>1.767524223267589E-3</v>
      </c>
      <c r="IA106" s="6">
        <v>6</v>
      </c>
      <c r="IB106" s="6"/>
      <c r="IC106" s="6"/>
      <c r="ID106" s="6"/>
      <c r="IE106" s="15">
        <v>99</v>
      </c>
      <c r="IF106" s="9">
        <v>0.4830601092896174</v>
      </c>
      <c r="IG106" s="9">
        <v>7.8953086680761085E-3</v>
      </c>
      <c r="IH106" s="9">
        <v>1.9265655792811835</v>
      </c>
      <c r="II106" s="9">
        <v>1.9344608879492597</v>
      </c>
      <c r="IJ106" s="9">
        <v>1.6064966851896982E-3</v>
      </c>
      <c r="IK106" s="6">
        <v>6</v>
      </c>
      <c r="IL106" s="6"/>
      <c r="IM106" s="6"/>
      <c r="IN106" s="6"/>
      <c r="IO106" s="15">
        <v>99</v>
      </c>
      <c r="IP106" s="9">
        <v>0.4830601092896174</v>
      </c>
      <c r="IQ106" s="9">
        <v>7.1807188160676518E-3</v>
      </c>
      <c r="IR106" s="9">
        <v>1.927280169133192</v>
      </c>
      <c r="IS106" s="9">
        <v>1.9344608879492597</v>
      </c>
      <c r="IT106" s="9">
        <v>1.4610956278297053E-3</v>
      </c>
      <c r="IU106" s="6">
        <v>6</v>
      </c>
      <c r="IV106" s="6"/>
      <c r="IW106" s="6"/>
      <c r="IX106" s="6"/>
      <c r="IY106" s="15">
        <v>99</v>
      </c>
      <c r="IZ106" s="9">
        <v>0.4830601092896174</v>
      </c>
      <c r="JA106" s="9">
        <v>8.4969260042283296E-3</v>
      </c>
      <c r="JB106" s="9">
        <v>1.9259639619450315</v>
      </c>
      <c r="JC106" s="9">
        <v>1.9344608879492597</v>
      </c>
      <c r="JD106" s="9">
        <v>1.7289106777153014E-3</v>
      </c>
      <c r="JE106" s="6">
        <v>6</v>
      </c>
      <c r="JF106" s="6"/>
      <c r="JG106" s="6"/>
      <c r="JH106" s="6"/>
      <c r="JI106" s="15">
        <v>99</v>
      </c>
      <c r="JJ106" s="9">
        <v>0.4830601092896174</v>
      </c>
      <c r="JK106" s="9">
        <v>6.6255285412262143E-3</v>
      </c>
      <c r="JL106" s="9">
        <v>1.9278353594080335</v>
      </c>
      <c r="JM106" s="9">
        <v>1.9344608879492597</v>
      </c>
      <c r="JN106" s="9">
        <v>1.3481283742771391E-3</v>
      </c>
      <c r="JO106" s="6">
        <v>6</v>
      </c>
      <c r="JP106" s="6"/>
      <c r="JQ106" s="6"/>
      <c r="JR106" s="6"/>
      <c r="JS106" s="15">
        <v>99</v>
      </c>
      <c r="JT106" s="9">
        <v>0.4830601092896174</v>
      </c>
      <c r="JU106" s="9">
        <v>8.3671236786469327E-3</v>
      </c>
      <c r="JV106" s="9">
        <v>1.9260937642706129</v>
      </c>
      <c r="JW106" s="9">
        <v>1.9344608879492597</v>
      </c>
      <c r="JX106" s="9">
        <v>1.7024991700031853E-3</v>
      </c>
      <c r="JY106" s="6">
        <v>6</v>
      </c>
      <c r="JZ106" s="6"/>
      <c r="KA106" s="6"/>
      <c r="KB106" s="6"/>
      <c r="KC106" s="15">
        <v>99</v>
      </c>
      <c r="KD106" s="9">
        <v>0.4830601092896174</v>
      </c>
      <c r="KE106" s="9">
        <v>8.5151099365750518E-3</v>
      </c>
      <c r="KF106" s="9">
        <v>1.9259457780126847</v>
      </c>
      <c r="KG106" s="9">
        <v>1.9344608879492597</v>
      </c>
      <c r="KH106" s="9">
        <v>1.7326106504797407E-3</v>
      </c>
      <c r="KI106" s="6">
        <v>6</v>
      </c>
      <c r="KJ106" s="6"/>
      <c r="KK106" s="6"/>
      <c r="KL106" s="6"/>
      <c r="KM106" s="15">
        <v>99</v>
      </c>
      <c r="KN106" s="9">
        <v>0.4830601092896174</v>
      </c>
      <c r="KO106" s="9">
        <v>8.974544397463001E-3</v>
      </c>
      <c r="KP106" s="9">
        <v>1.9254863435517966</v>
      </c>
      <c r="KQ106" s="9">
        <v>1.9344608879492595</v>
      </c>
      <c r="KR106" s="9">
        <v>1.8260940049004183E-3</v>
      </c>
      <c r="KS106" s="6">
        <v>6</v>
      </c>
      <c r="KT106" s="6"/>
      <c r="KU106" s="6"/>
      <c r="KV106" s="6"/>
      <c r="KW106" s="15">
        <v>99</v>
      </c>
      <c r="KX106" s="9">
        <v>0.4830601092896174</v>
      </c>
      <c r="KY106" s="9">
        <v>9.1310422832980957E-3</v>
      </c>
      <c r="KZ106" s="9">
        <v>1.9253298456659618</v>
      </c>
      <c r="LA106" s="9">
        <v>1.93446088794926</v>
      </c>
      <c r="LB106" s="9">
        <v>1.8579373875220297E-3</v>
      </c>
      <c r="LC106" s="6">
        <v>6</v>
      </c>
    </row>
    <row r="107" spans="1:315">
      <c r="A107" s="6">
        <v>100</v>
      </c>
      <c r="B107">
        <v>0.40542685972984044</v>
      </c>
      <c r="C107">
        <f>1-Table4689[[#This Row],[qx (tau)]]</f>
        <v>0.59457314027015951</v>
      </c>
      <c r="D107" s="6"/>
      <c r="E107" s="6"/>
      <c r="F107" s="6"/>
      <c r="G107" s="6"/>
      <c r="H107" s="15">
        <f t="shared" si="15"/>
        <v>100</v>
      </c>
      <c r="I107" s="9">
        <f t="shared" si="17"/>
        <v>0.49972677595628406</v>
      </c>
      <c r="J107" s="9" cm="1">
        <f t="array" ref="J107">VLOOKUP($G$13,'qx Malaria'!$B$62:$I$91,(N107),FALSE)/(1-nigeria!I107*INDEX($E$6:$G$11,N107,2))</f>
        <v>9.4352441288913132E-3</v>
      </c>
      <c r="K107" s="9">
        <f t="shared" si="16"/>
        <v>1.9894724565811028</v>
      </c>
      <c r="L107" s="9">
        <f t="shared" si="13"/>
        <v>1.9989077007099942</v>
      </c>
      <c r="M107" s="9">
        <f>(J107*Table4689[[#This Row],[qx (tau)]])/L107</f>
        <v>1.9136958632967925E-3</v>
      </c>
      <c r="N107" s="6">
        <f t="shared" si="14"/>
        <v>6</v>
      </c>
      <c r="P107" s="6"/>
      <c r="Q107" s="6"/>
      <c r="R107" s="6"/>
      <c r="S107" s="15">
        <v>100</v>
      </c>
      <c r="T107" s="9">
        <v>0.49972677595628406</v>
      </c>
      <c r="U107" s="9">
        <v>7.0313577280174747E-3</v>
      </c>
      <c r="V107" s="9">
        <v>1.9918763429819766</v>
      </c>
      <c r="W107" s="9">
        <v>1.998907700709994</v>
      </c>
      <c r="X107" s="9">
        <v>1.4261295217856866E-3</v>
      </c>
      <c r="Y107" s="6">
        <v>6</v>
      </c>
      <c r="Z107" s="6"/>
      <c r="AA107" s="6"/>
      <c r="AB107" s="6"/>
      <c r="AC107" s="15">
        <v>100</v>
      </c>
      <c r="AD107" s="9">
        <v>0.49972677595628406</v>
      </c>
      <c r="AE107" s="9">
        <v>7.8477116329874353E-3</v>
      </c>
      <c r="AF107" s="9">
        <v>1.9910599890770067</v>
      </c>
      <c r="AG107" s="9">
        <v>1.998907700709994</v>
      </c>
      <c r="AH107" s="9">
        <v>1.5917058512993534E-3</v>
      </c>
      <c r="AI107" s="6">
        <v>6</v>
      </c>
      <c r="AJ107" s="6"/>
      <c r="AK107" s="6"/>
      <c r="AL107" s="6"/>
      <c r="AM107" s="15">
        <v>100</v>
      </c>
      <c r="AN107" s="9">
        <v>0.49972677595628406</v>
      </c>
      <c r="AO107" s="9">
        <v>7.8904882577826314E-3</v>
      </c>
      <c r="AP107" s="9">
        <v>1.9910172124522112</v>
      </c>
      <c r="AQ107" s="9">
        <v>1.9989077007099938</v>
      </c>
      <c r="AR107" s="9">
        <v>1.6003819860975726E-3</v>
      </c>
      <c r="AS107" s="6">
        <v>6</v>
      </c>
      <c r="AT107" s="6"/>
      <c r="AU107" s="6"/>
      <c r="AV107" s="6"/>
      <c r="AW107" s="15">
        <v>100</v>
      </c>
      <c r="AX107" s="9">
        <v>0.49972677595628406</v>
      </c>
      <c r="AY107" s="9">
        <v>7.9762413981430882E-3</v>
      </c>
      <c r="AZ107" s="9">
        <v>1.9909314593118508</v>
      </c>
      <c r="BA107" s="9">
        <v>1.9989077007099938</v>
      </c>
      <c r="BB107" s="9">
        <v>1.6177747983799823E-3</v>
      </c>
      <c r="BC107" s="6">
        <v>6</v>
      </c>
      <c r="BD107" s="6"/>
      <c r="BE107" s="6"/>
      <c r="BF107" s="6"/>
      <c r="BG107" s="15">
        <v>100</v>
      </c>
      <c r="BH107" s="9">
        <v>0.49972677595628406</v>
      </c>
      <c r="BI107" s="9">
        <v>8.0198175860185673E-3</v>
      </c>
      <c r="BJ107" s="9">
        <v>1.9908878831239756</v>
      </c>
      <c r="BK107" s="9">
        <v>1.9989077007099942</v>
      </c>
      <c r="BL107" s="9">
        <v>1.6266131039220926E-3</v>
      </c>
      <c r="BM107" s="6">
        <v>6</v>
      </c>
      <c r="BN107" s="6"/>
      <c r="BO107" s="6"/>
      <c r="BP107" s="6"/>
      <c r="BQ107" s="15">
        <v>100</v>
      </c>
      <c r="BR107" s="9">
        <v>0.49972677595628406</v>
      </c>
      <c r="BS107" s="9">
        <v>8.0853817586018541E-3</v>
      </c>
      <c r="BT107" s="9">
        <v>1.9908223189513921</v>
      </c>
      <c r="BU107" s="9">
        <v>1.998907700709994</v>
      </c>
      <c r="BV107" s="9">
        <v>1.6399111049212316E-3</v>
      </c>
      <c r="BW107" s="6">
        <v>6</v>
      </c>
      <c r="BX107" s="6"/>
      <c r="BY107" s="6"/>
      <c r="BZ107" s="6"/>
      <c r="CA107" s="15">
        <v>100</v>
      </c>
      <c r="CB107" s="9">
        <v>0.49972677595628406</v>
      </c>
      <c r="CC107" s="9">
        <v>8.1419508465319472E-3</v>
      </c>
      <c r="CD107" s="9">
        <v>1.9907657498634621</v>
      </c>
      <c r="CE107" s="9">
        <v>1.998907700709994</v>
      </c>
      <c r="CF107" s="9">
        <v>1.6513846850515859E-3</v>
      </c>
      <c r="CG107" s="6">
        <v>6</v>
      </c>
      <c r="CH107" s="6"/>
      <c r="CI107" s="6"/>
      <c r="CJ107" s="6"/>
      <c r="CK107" s="15">
        <v>100</v>
      </c>
      <c r="CL107" s="9">
        <v>0.49972677595628406</v>
      </c>
      <c r="CM107" s="9">
        <v>8.2398973238667385E-3</v>
      </c>
      <c r="CN107" s="9">
        <v>1.9906678033861274</v>
      </c>
      <c r="CO107" s="9">
        <v>1.998907700709994</v>
      </c>
      <c r="CP107" s="9">
        <v>1.6712506011783486E-3</v>
      </c>
      <c r="CQ107" s="6">
        <v>6</v>
      </c>
      <c r="CR107" s="6"/>
      <c r="CS107" s="6"/>
      <c r="CT107" s="6"/>
      <c r="CU107" s="15">
        <v>100</v>
      </c>
      <c r="CV107" s="9">
        <v>0.49972677595628406</v>
      </c>
      <c r="CW107" s="9">
        <v>8.2932681594756925E-3</v>
      </c>
      <c r="CX107" s="9">
        <v>1.9906144325505182</v>
      </c>
      <c r="CY107" s="9">
        <v>1.9989077007099938</v>
      </c>
      <c r="CZ107" s="9">
        <v>1.6820754983331348E-3</v>
      </c>
      <c r="DA107" s="6">
        <v>6</v>
      </c>
      <c r="DB107" s="6"/>
      <c r="DC107" s="6"/>
      <c r="DD107" s="6"/>
      <c r="DE107" s="15">
        <v>100</v>
      </c>
      <c r="DF107" s="9">
        <v>0.49972677595628406</v>
      </c>
      <c r="DG107" s="9">
        <v>8.4595772801747647E-3</v>
      </c>
      <c r="DH107" s="9">
        <v>1.9904481234298192</v>
      </c>
      <c r="DI107" s="9">
        <v>1.998907700709994</v>
      </c>
      <c r="DJ107" s="9">
        <v>1.7158070130626575E-3</v>
      </c>
      <c r="DK107" s="6">
        <v>6</v>
      </c>
      <c r="DL107" s="6"/>
      <c r="DM107" s="6"/>
      <c r="DN107" s="6"/>
      <c r="DO107" s="15">
        <v>100</v>
      </c>
      <c r="DP107" s="9">
        <v>0.49972677595628406</v>
      </c>
      <c r="DQ107" s="9">
        <v>7.3953588203167653E-3</v>
      </c>
      <c r="DR107" s="9">
        <v>1.9915123418896772</v>
      </c>
      <c r="DS107" s="9">
        <v>1.998907700709994</v>
      </c>
      <c r="DT107" s="9">
        <v>1.4999577529424908E-3</v>
      </c>
      <c r="DU107" s="6">
        <v>6</v>
      </c>
      <c r="DV107" s="6"/>
      <c r="DW107" s="6"/>
      <c r="DX107" s="6"/>
      <c r="DY107" s="15">
        <v>100</v>
      </c>
      <c r="DZ107" s="9">
        <v>0.49972677595628406</v>
      </c>
      <c r="EA107" s="9">
        <v>8.9886881485527013E-3</v>
      </c>
      <c r="EB107" s="9">
        <v>1.9899190125614412</v>
      </c>
      <c r="EC107" s="9">
        <v>1.998907700709994</v>
      </c>
      <c r="ED107" s="9">
        <v>1.8231235028331465E-3</v>
      </c>
      <c r="EE107" s="6">
        <v>6</v>
      </c>
      <c r="EF107" s="6"/>
      <c r="EG107" s="6"/>
      <c r="EH107" s="6"/>
      <c r="EI107" s="15">
        <v>100</v>
      </c>
      <c r="EJ107" s="9">
        <v>0.49972677595628406</v>
      </c>
      <c r="EK107" s="9">
        <v>7.9490562534134338E-3</v>
      </c>
      <c r="EL107" s="9">
        <v>1.9909586444565803</v>
      </c>
      <c r="EM107" s="9">
        <v>1.9989077007099938</v>
      </c>
      <c r="EN107" s="9">
        <v>1.6122609930876567E-3</v>
      </c>
      <c r="EO107" s="6">
        <v>6</v>
      </c>
      <c r="EP107" s="6"/>
      <c r="EQ107" s="6"/>
      <c r="ER107" s="6"/>
      <c r="ES107" s="15">
        <v>100</v>
      </c>
      <c r="ET107" s="9">
        <v>0.49972677595628406</v>
      </c>
      <c r="EU107" s="9">
        <v>9.7066957946477309E-3</v>
      </c>
      <c r="EV107" s="9">
        <v>1.9892010049153463</v>
      </c>
      <c r="EW107" s="9">
        <v>1.998907700709994</v>
      </c>
      <c r="EX107" s="9">
        <v>1.9687528308481054E-3</v>
      </c>
      <c r="EY107" s="6">
        <v>6</v>
      </c>
      <c r="EZ107" s="6"/>
      <c r="FA107" s="6"/>
      <c r="FB107" s="6"/>
      <c r="FC107" s="15">
        <v>100</v>
      </c>
      <c r="FD107" s="9">
        <v>0.49972677595628406</v>
      </c>
      <c r="FE107" s="9">
        <v>1.0136660841070452E-2</v>
      </c>
      <c r="FF107" s="9">
        <v>1.9887710398689236</v>
      </c>
      <c r="FG107" s="9">
        <v>1.998907700709994</v>
      </c>
      <c r="FH107" s="9">
        <v>2.0559601483759941E-3</v>
      </c>
      <c r="FI107" s="6">
        <v>6</v>
      </c>
      <c r="FJ107" s="6"/>
      <c r="FK107" s="6"/>
      <c r="FL107" s="6"/>
      <c r="FM107" s="15">
        <v>100</v>
      </c>
      <c r="FN107" s="9">
        <v>0.49972677595628406</v>
      </c>
      <c r="FO107" s="9">
        <v>1.0723740032768976E-2</v>
      </c>
      <c r="FP107" s="9">
        <v>1.9881839606772251</v>
      </c>
      <c r="FQ107" s="9">
        <v>1.998907700709994</v>
      </c>
      <c r="FR107" s="9">
        <v>2.1750340170786481E-3</v>
      </c>
      <c r="FS107" s="6">
        <v>6</v>
      </c>
      <c r="FT107" s="6"/>
      <c r="FU107" s="6"/>
      <c r="FV107" s="6"/>
      <c r="FW107" s="15">
        <v>100</v>
      </c>
      <c r="FX107" s="9">
        <v>0.49972677595628406</v>
      </c>
      <c r="FY107" s="9">
        <v>9.5345898416165989E-3</v>
      </c>
      <c r="FZ107" s="9">
        <v>1.9893731108683774</v>
      </c>
      <c r="GA107" s="9">
        <v>1.998907700709994</v>
      </c>
      <c r="GB107" s="9">
        <v>1.9338455782253656E-3</v>
      </c>
      <c r="GC107" s="6">
        <v>6</v>
      </c>
      <c r="GD107" s="6"/>
      <c r="GE107" s="6"/>
      <c r="GF107" s="6"/>
      <c r="GG107" s="15">
        <v>100</v>
      </c>
      <c r="GH107" s="9">
        <v>0.49972677595628406</v>
      </c>
      <c r="GI107" s="9">
        <v>1.1750778809393771E-2</v>
      </c>
      <c r="GJ107" s="9">
        <v>1.9871569219006002</v>
      </c>
      <c r="GK107" s="9">
        <v>1.998907700709994</v>
      </c>
      <c r="GL107" s="9">
        <v>2.3833423376078402E-3</v>
      </c>
      <c r="GM107" s="6">
        <v>6</v>
      </c>
      <c r="GN107" s="6"/>
      <c r="GO107" s="6"/>
      <c r="GP107" s="6"/>
      <c r="GQ107" s="15">
        <v>100</v>
      </c>
      <c r="GR107" s="9">
        <v>0.49972677595628406</v>
      </c>
      <c r="GS107" s="9">
        <v>1.0342748225013649E-2</v>
      </c>
      <c r="GT107" s="9">
        <v>1.9885649524849802</v>
      </c>
      <c r="GU107" s="9">
        <v>1.9989077007099938</v>
      </c>
      <c r="GV107" s="9">
        <v>2.09775965761414E-3</v>
      </c>
      <c r="GW107" s="6">
        <v>6</v>
      </c>
      <c r="GX107" s="6"/>
      <c r="GY107" s="6"/>
      <c r="GZ107" s="6"/>
      <c r="HA107" s="15">
        <v>100</v>
      </c>
      <c r="HB107" s="9">
        <v>0.49972677595628406</v>
      </c>
      <c r="HC107" s="9">
        <v>1.0091285636264333E-2</v>
      </c>
      <c r="HD107" s="9">
        <v>1.9888164150737297</v>
      </c>
      <c r="HE107" s="9">
        <v>1.998907700709994</v>
      </c>
      <c r="HF107" s="9">
        <v>2.0467569586601264E-3</v>
      </c>
      <c r="HG107" s="6">
        <v>6</v>
      </c>
      <c r="HH107" s="6"/>
      <c r="HI107" s="6"/>
      <c r="HJ107" s="6"/>
      <c r="HK107" s="15">
        <v>100</v>
      </c>
      <c r="HL107" s="9">
        <v>0.49972677595628406</v>
      </c>
      <c r="HM107" s="9">
        <v>9.6649186237028929E-3</v>
      </c>
      <c r="HN107" s="9">
        <v>1.989242782086291</v>
      </c>
      <c r="HO107" s="9">
        <v>1.998907700709994</v>
      </c>
      <c r="HP107" s="9">
        <v>1.9602794094797514E-3</v>
      </c>
      <c r="HQ107" s="6">
        <v>6</v>
      </c>
      <c r="HR107" s="6"/>
      <c r="HS107" s="6"/>
      <c r="HT107" s="6"/>
      <c r="HU107" s="15">
        <v>100</v>
      </c>
      <c r="HV107" s="9">
        <v>0.49972677595628406</v>
      </c>
      <c r="HW107" s="9">
        <v>8.976095030038227E-3</v>
      </c>
      <c r="HX107" s="9">
        <v>1.9899316056799559</v>
      </c>
      <c r="HY107" s="9">
        <v>1.998907700709994</v>
      </c>
      <c r="HZ107" s="9">
        <v>1.8205693136168482E-3</v>
      </c>
      <c r="IA107" s="6">
        <v>6</v>
      </c>
      <c r="IB107" s="6"/>
      <c r="IC107" s="6"/>
      <c r="ID107" s="6"/>
      <c r="IE107" s="15">
        <v>100</v>
      </c>
      <c r="IF107" s="9">
        <v>0.49972677595628406</v>
      </c>
      <c r="IG107" s="9">
        <v>8.1583418896777685E-3</v>
      </c>
      <c r="IH107" s="9">
        <v>1.9907493588203162</v>
      </c>
      <c r="II107" s="9">
        <v>1.998907700709994</v>
      </c>
      <c r="IJ107" s="9">
        <v>1.6547091853013705E-3</v>
      </c>
      <c r="IK107" s="6">
        <v>6</v>
      </c>
      <c r="IL107" s="6"/>
      <c r="IM107" s="6"/>
      <c r="IN107" s="6"/>
      <c r="IO107" s="15">
        <v>100</v>
      </c>
      <c r="IP107" s="9">
        <v>0.49972677595628406</v>
      </c>
      <c r="IQ107" s="9">
        <v>7.4199453850354972E-3</v>
      </c>
      <c r="IR107" s="9">
        <v>1.9914877553249584</v>
      </c>
      <c r="IS107" s="9">
        <v>1.9989077007099938</v>
      </c>
      <c r="IT107" s="9">
        <v>1.5049445033171677E-3</v>
      </c>
      <c r="IU107" s="6">
        <v>6</v>
      </c>
      <c r="IV107" s="6"/>
      <c r="IW107" s="6"/>
      <c r="IX107" s="6"/>
      <c r="IY107" s="15">
        <v>100</v>
      </c>
      <c r="IZ107" s="9">
        <v>0.49972677595628406</v>
      </c>
      <c r="JA107" s="9">
        <v>8.780002184598578E-3</v>
      </c>
      <c r="JB107" s="9">
        <v>1.9901276985253955</v>
      </c>
      <c r="JC107" s="9">
        <v>1.998907700709994</v>
      </c>
      <c r="JD107" s="9">
        <v>1.7807969386773512E-3</v>
      </c>
      <c r="JE107" s="6">
        <v>6</v>
      </c>
      <c r="JF107" s="6"/>
      <c r="JG107" s="6"/>
      <c r="JH107" s="6"/>
      <c r="JI107" s="15">
        <v>100</v>
      </c>
      <c r="JJ107" s="9">
        <v>0.49972677595628406</v>
      </c>
      <c r="JK107" s="9">
        <v>6.8462588749317295E-3</v>
      </c>
      <c r="JL107" s="9">
        <v>1.9920614418350622</v>
      </c>
      <c r="JM107" s="9">
        <v>1.9989077007099938</v>
      </c>
      <c r="JN107" s="9">
        <v>1.3885869945747037E-3</v>
      </c>
      <c r="JO107" s="6">
        <v>6</v>
      </c>
      <c r="JP107" s="6"/>
      <c r="JQ107" s="6"/>
      <c r="JR107" s="6"/>
      <c r="JS107" s="15">
        <v>100</v>
      </c>
      <c r="JT107" s="9">
        <v>0.49972677595628406</v>
      </c>
      <c r="JU107" s="9">
        <v>8.645875477880937E-3</v>
      </c>
      <c r="JV107" s="9">
        <v>1.9902618252321131</v>
      </c>
      <c r="JW107" s="9">
        <v>1.998907700709994</v>
      </c>
      <c r="JX107" s="9">
        <v>1.7535927963894787E-3</v>
      </c>
      <c r="JY107" s="6">
        <v>6</v>
      </c>
      <c r="JZ107" s="6"/>
      <c r="KA107" s="6"/>
      <c r="KB107" s="6"/>
      <c r="KC107" s="15">
        <v>100</v>
      </c>
      <c r="KD107" s="9">
        <v>0.49972677595628406</v>
      </c>
      <c r="KE107" s="9">
        <v>8.7987919169852519E-3</v>
      </c>
      <c r="KF107" s="9">
        <v>1.9901089087930086</v>
      </c>
      <c r="KG107" s="9">
        <v>1.9989077007099938</v>
      </c>
      <c r="KH107" s="9">
        <v>1.7846079511588118E-3</v>
      </c>
      <c r="KI107" s="6">
        <v>6</v>
      </c>
      <c r="KJ107" s="6"/>
      <c r="KK107" s="6"/>
      <c r="KL107" s="6"/>
      <c r="KM107" s="15">
        <v>100</v>
      </c>
      <c r="KN107" s="9">
        <v>0.49972677595628406</v>
      </c>
      <c r="KO107" s="9">
        <v>9.2735324959038745E-3</v>
      </c>
      <c r="KP107" s="9">
        <v>1.9896341682140901</v>
      </c>
      <c r="KQ107" s="9">
        <v>1.998907700709994</v>
      </c>
      <c r="KR107" s="9">
        <v>1.8808968303446487E-3</v>
      </c>
      <c r="KS107" s="6">
        <v>6</v>
      </c>
      <c r="KT107" s="6"/>
      <c r="KU107" s="6"/>
      <c r="KV107" s="6"/>
      <c r="KW107" s="15">
        <v>100</v>
      </c>
      <c r="KX107" s="9">
        <v>0.49972677595628406</v>
      </c>
      <c r="KY107" s="9">
        <v>9.4352441288913132E-3</v>
      </c>
      <c r="KZ107" s="9">
        <v>1.9894724565811028</v>
      </c>
      <c r="LA107" s="9">
        <v>1.9989077007099942</v>
      </c>
      <c r="LB107" s="9">
        <v>1.9136958632967925E-3</v>
      </c>
      <c r="LC107" s="6">
        <v>6</v>
      </c>
    </row>
    <row r="108" spans="1:315">
      <c r="A108" s="6">
        <v>101</v>
      </c>
      <c r="B108">
        <v>0.41704280751459916</v>
      </c>
      <c r="C108">
        <f>1-Table4689[[#This Row],[qx (tau)]]</f>
        <v>0.5829571924854009</v>
      </c>
      <c r="D108" s="6"/>
      <c r="E108" s="6"/>
      <c r="F108" s="6"/>
      <c r="G108" s="6"/>
      <c r="H108" s="15">
        <f t="shared" si="15"/>
        <v>101</v>
      </c>
      <c r="I108" s="9">
        <f t="shared" si="17"/>
        <v>0.51639344262295073</v>
      </c>
      <c r="J108" s="9" cm="1">
        <f t="array" ref="J108">VLOOKUP($G$13,'qx Malaria'!$B$62:$I$91,(N108),FALSE)/(1-nigeria!I108*INDEX($E$6:$G$11,N108,2))</f>
        <v>9.7604135593220322E-3</v>
      </c>
      <c r="K108" s="9">
        <f t="shared" si="16"/>
        <v>2.058036196610169</v>
      </c>
      <c r="L108" s="9">
        <f t="shared" si="13"/>
        <v>2.0677966101694909</v>
      </c>
      <c r="M108" s="9">
        <f>(J108*Table4689[[#This Row],[qx (tau)]])/L108</f>
        <v>1.9685254600304109E-3</v>
      </c>
      <c r="N108" s="6">
        <f t="shared" si="14"/>
        <v>6</v>
      </c>
      <c r="P108" s="6"/>
      <c r="Q108" s="6"/>
      <c r="R108" s="6"/>
      <c r="S108" s="15">
        <v>101</v>
      </c>
      <c r="T108" s="9">
        <v>0.51639344262295073</v>
      </c>
      <c r="U108" s="9">
        <v>7.2736813559322018E-3</v>
      </c>
      <c r="V108" s="9">
        <v>2.0605229288135587</v>
      </c>
      <c r="W108" s="9">
        <v>2.0677966101694909</v>
      </c>
      <c r="X108" s="9">
        <v>1.4669897797133541E-3</v>
      </c>
      <c r="Y108" s="6">
        <v>6</v>
      </c>
      <c r="Z108" s="6"/>
      <c r="AA108" s="6"/>
      <c r="AB108" s="6"/>
      <c r="AC108" s="15">
        <v>101</v>
      </c>
      <c r="AD108" s="9">
        <v>0.51639344262295073</v>
      </c>
      <c r="AE108" s="9">
        <v>8.1181694915254225E-3</v>
      </c>
      <c r="AF108" s="9">
        <v>2.0596784406779656</v>
      </c>
      <c r="AG108" s="9">
        <v>2.0677966101694909</v>
      </c>
      <c r="AH108" s="9">
        <v>1.6373100623023164E-3</v>
      </c>
      <c r="AI108" s="6">
        <v>6</v>
      </c>
      <c r="AJ108" s="6"/>
      <c r="AK108" s="6"/>
      <c r="AL108" s="6"/>
      <c r="AM108" s="15">
        <v>101</v>
      </c>
      <c r="AN108" s="9">
        <v>0.51639344262295073</v>
      </c>
      <c r="AO108" s="9">
        <v>8.1624203389830501E-3</v>
      </c>
      <c r="AP108" s="9">
        <v>2.0596341898305082</v>
      </c>
      <c r="AQ108" s="9">
        <v>2.0677966101694913</v>
      </c>
      <c r="AR108" s="9">
        <v>1.6462347783831287E-3</v>
      </c>
      <c r="AS108" s="6">
        <v>6</v>
      </c>
      <c r="AT108" s="6"/>
      <c r="AU108" s="6"/>
      <c r="AV108" s="6"/>
      <c r="AW108" s="15">
        <v>101</v>
      </c>
      <c r="AX108" s="9">
        <v>0.51639344262295073</v>
      </c>
      <c r="AY108" s="9">
        <v>8.2511288135593188E-3</v>
      </c>
      <c r="AZ108" s="9">
        <v>2.059545481355932</v>
      </c>
      <c r="BA108" s="9">
        <v>2.0677966101694913</v>
      </c>
      <c r="BB108" s="9">
        <v>1.6641259148255044E-3</v>
      </c>
      <c r="BC108" s="6">
        <v>6</v>
      </c>
      <c r="BD108" s="6"/>
      <c r="BE108" s="6"/>
      <c r="BF108" s="6"/>
      <c r="BG108" s="15">
        <v>101</v>
      </c>
      <c r="BH108" s="9">
        <v>0.51639344262295073</v>
      </c>
      <c r="BI108" s="9">
        <v>8.296206779661015E-3</v>
      </c>
      <c r="BJ108" s="9">
        <v>2.0595004033898303</v>
      </c>
      <c r="BK108" s="9">
        <v>2.0677966101694913</v>
      </c>
      <c r="BL108" s="9">
        <v>1.6732174480293229E-3</v>
      </c>
      <c r="BM108" s="6">
        <v>6</v>
      </c>
      <c r="BN108" s="6"/>
      <c r="BO108" s="6"/>
      <c r="BP108" s="6"/>
      <c r="BQ108" s="15">
        <v>101</v>
      </c>
      <c r="BR108" s="9">
        <v>0.51639344262295073</v>
      </c>
      <c r="BS108" s="9">
        <v>8.3640305084745747E-3</v>
      </c>
      <c r="BT108" s="9">
        <v>2.0594325796610167</v>
      </c>
      <c r="BU108" s="9">
        <v>2.0677966101694913</v>
      </c>
      <c r="BV108" s="9">
        <v>1.6868964521158021E-3</v>
      </c>
      <c r="BW108" s="6">
        <v>6</v>
      </c>
      <c r="BX108" s="6"/>
      <c r="BY108" s="6"/>
      <c r="BZ108" s="6"/>
      <c r="CA108" s="15">
        <v>101</v>
      </c>
      <c r="CB108" s="9">
        <v>0.51639344262295073</v>
      </c>
      <c r="CC108" s="9">
        <v>8.4225491525423708E-3</v>
      </c>
      <c r="CD108" s="9">
        <v>2.0593740610169489</v>
      </c>
      <c r="CE108" s="9">
        <v>2.0677966101694913</v>
      </c>
      <c r="CF108" s="9">
        <v>1.698698763568465E-3</v>
      </c>
      <c r="CG108" s="6">
        <v>6</v>
      </c>
      <c r="CH108" s="6"/>
      <c r="CI108" s="6"/>
      <c r="CJ108" s="6"/>
      <c r="CK108" s="15">
        <v>101</v>
      </c>
      <c r="CL108" s="9">
        <v>0.51639344262295073</v>
      </c>
      <c r="CM108" s="9">
        <v>8.5238711864406777E-3</v>
      </c>
      <c r="CN108" s="9">
        <v>2.0592727389830507</v>
      </c>
      <c r="CO108" s="9">
        <v>2.0677966101694913</v>
      </c>
      <c r="CP108" s="9">
        <v>1.7191338611366807E-3</v>
      </c>
      <c r="CQ108" s="6">
        <v>6</v>
      </c>
      <c r="CR108" s="6"/>
      <c r="CS108" s="6"/>
      <c r="CT108" s="6"/>
      <c r="CU108" s="15">
        <v>101</v>
      </c>
      <c r="CV108" s="9">
        <v>0.51639344262295073</v>
      </c>
      <c r="CW108" s="9">
        <v>8.5790813559322009E-3</v>
      </c>
      <c r="CX108" s="9">
        <v>2.059217528813559</v>
      </c>
      <c r="CY108" s="9">
        <v>2.0677966101694913</v>
      </c>
      <c r="CZ108" s="9">
        <v>1.7302689040973201E-3</v>
      </c>
      <c r="DA108" s="6">
        <v>6</v>
      </c>
      <c r="DB108" s="6"/>
      <c r="DC108" s="6"/>
      <c r="DD108" s="6"/>
      <c r="DE108" s="15">
        <v>101</v>
      </c>
      <c r="DF108" s="9">
        <v>0.51639344262295073</v>
      </c>
      <c r="DG108" s="9">
        <v>8.7511220338983026E-3</v>
      </c>
      <c r="DH108" s="9">
        <v>2.0590454881355931</v>
      </c>
      <c r="DI108" s="9">
        <v>2.0677966101694913</v>
      </c>
      <c r="DJ108" s="9">
        <v>1.7649668656825347E-3</v>
      </c>
      <c r="DK108" s="6">
        <v>6</v>
      </c>
      <c r="DL108" s="6"/>
      <c r="DM108" s="6"/>
      <c r="DN108" s="6"/>
      <c r="DO108" s="15">
        <v>101</v>
      </c>
      <c r="DP108" s="9">
        <v>0.51639344262295073</v>
      </c>
      <c r="DQ108" s="9">
        <v>7.6502271186440667E-3</v>
      </c>
      <c r="DR108" s="9">
        <v>2.0601463830508471</v>
      </c>
      <c r="DS108" s="9">
        <v>2.0677966101694913</v>
      </c>
      <c r="DT108" s="9">
        <v>1.5429332749617624E-3</v>
      </c>
      <c r="DU108" s="6">
        <v>6</v>
      </c>
      <c r="DV108" s="6"/>
      <c r="DW108" s="6"/>
      <c r="DX108" s="6"/>
      <c r="DY108" s="15">
        <v>101</v>
      </c>
      <c r="DZ108" s="9">
        <v>0.51639344262295073</v>
      </c>
      <c r="EA108" s="9">
        <v>9.298467796610168E-3</v>
      </c>
      <c r="EB108" s="9">
        <v>2.0584981423728812</v>
      </c>
      <c r="EC108" s="9">
        <v>2.0677966101694913</v>
      </c>
      <c r="ED108" s="9">
        <v>1.8753580968316494E-3</v>
      </c>
      <c r="EE108" s="6">
        <v>6</v>
      </c>
      <c r="EF108" s="6"/>
      <c r="EG108" s="6"/>
      <c r="EH108" s="6"/>
      <c r="EI108" s="15">
        <v>101</v>
      </c>
      <c r="EJ108" s="9">
        <v>0.51639344262295073</v>
      </c>
      <c r="EK108" s="9">
        <v>8.223006779661016E-3</v>
      </c>
      <c r="EL108" s="9">
        <v>2.05957360338983</v>
      </c>
      <c r="EM108" s="9">
        <v>2.0677966101694909</v>
      </c>
      <c r="EN108" s="9">
        <v>1.6584541326433069E-3</v>
      </c>
      <c r="EO108" s="6">
        <v>6</v>
      </c>
      <c r="EP108" s="6"/>
      <c r="EQ108" s="6"/>
      <c r="ER108" s="6"/>
      <c r="ES108" s="15">
        <v>101</v>
      </c>
      <c r="ET108" s="9">
        <v>0.51639344262295073</v>
      </c>
      <c r="EU108" s="9">
        <v>1.0041220338983048E-2</v>
      </c>
      <c r="EV108" s="9">
        <v>2.0577553898305081</v>
      </c>
      <c r="EW108" s="9">
        <v>2.0677966101694913</v>
      </c>
      <c r="EX108" s="9">
        <v>2.0251598732908935E-3</v>
      </c>
      <c r="EY108" s="6">
        <v>6</v>
      </c>
      <c r="EZ108" s="6"/>
      <c r="FA108" s="6"/>
      <c r="FB108" s="6"/>
      <c r="FC108" s="15">
        <v>101</v>
      </c>
      <c r="FD108" s="9">
        <v>0.51639344262295073</v>
      </c>
      <c r="FE108" s="9">
        <v>1.0486003389830507E-2</v>
      </c>
      <c r="FF108" s="9">
        <v>2.0573106067796605</v>
      </c>
      <c r="FG108" s="9">
        <v>2.0677966101694909</v>
      </c>
      <c r="FH108" s="9">
        <v>2.1148657811872842E-3</v>
      </c>
      <c r="FI108" s="6">
        <v>6</v>
      </c>
      <c r="FJ108" s="6"/>
      <c r="FK108" s="6"/>
      <c r="FL108" s="6"/>
      <c r="FM108" s="15">
        <v>101</v>
      </c>
      <c r="FN108" s="9">
        <v>0.51639344262295073</v>
      </c>
      <c r="FO108" s="9">
        <v>1.1093315254237287E-2</v>
      </c>
      <c r="FP108" s="9">
        <v>2.0567032949152542</v>
      </c>
      <c r="FQ108" s="9">
        <v>2.0677966101694913</v>
      </c>
      <c r="FR108" s="9">
        <v>2.2373512537543216E-3</v>
      </c>
      <c r="FS108" s="6">
        <v>6</v>
      </c>
      <c r="FT108" s="6"/>
      <c r="FU108" s="6"/>
      <c r="FV108" s="6"/>
      <c r="FW108" s="15">
        <v>101</v>
      </c>
      <c r="FX108" s="9">
        <v>0.51639344262295073</v>
      </c>
      <c r="FY108" s="9">
        <v>9.8631830508474558E-3</v>
      </c>
      <c r="FZ108" s="9">
        <v>2.0579334271186438</v>
      </c>
      <c r="GA108" s="9">
        <v>2.0677966101694913</v>
      </c>
      <c r="GB108" s="9">
        <v>1.9892524875638863E-3</v>
      </c>
      <c r="GC108" s="6">
        <v>6</v>
      </c>
      <c r="GD108" s="6"/>
      <c r="GE108" s="6"/>
      <c r="GF108" s="6"/>
      <c r="GG108" s="15">
        <v>101</v>
      </c>
      <c r="GH108" s="9">
        <v>0.51639344262295073</v>
      </c>
      <c r="GI108" s="9">
        <v>1.2155749152542372E-2</v>
      </c>
      <c r="GJ108" s="9">
        <v>2.0556408610169488</v>
      </c>
      <c r="GK108" s="9">
        <v>2.0677966101694913</v>
      </c>
      <c r="GL108" s="9">
        <v>2.4516278482553224E-3</v>
      </c>
      <c r="GM108" s="6">
        <v>6</v>
      </c>
      <c r="GN108" s="6"/>
      <c r="GO108" s="6"/>
      <c r="GP108" s="6"/>
      <c r="GQ108" s="15">
        <v>101</v>
      </c>
      <c r="GR108" s="9">
        <v>0.51639344262295073</v>
      </c>
      <c r="GS108" s="9">
        <v>1.0699193220338981E-2</v>
      </c>
      <c r="GT108" s="9">
        <v>2.0570974169491523</v>
      </c>
      <c r="GU108" s="9">
        <v>2.0677966101694913</v>
      </c>
      <c r="GV108" s="9">
        <v>2.1578628946420384E-3</v>
      </c>
      <c r="GW108" s="6">
        <v>6</v>
      </c>
      <c r="GX108" s="6"/>
      <c r="GY108" s="6"/>
      <c r="GZ108" s="6"/>
      <c r="HA108" s="15">
        <v>101</v>
      </c>
      <c r="HB108" s="9">
        <v>0.51639344262295073</v>
      </c>
      <c r="HC108" s="9">
        <v>1.0439064406779658E-2</v>
      </c>
      <c r="HD108" s="9">
        <v>2.0573575457627116</v>
      </c>
      <c r="HE108" s="9">
        <v>2.0677966101694913</v>
      </c>
      <c r="HF108" s="9">
        <v>2.1053989094567023E-3</v>
      </c>
      <c r="HG108" s="6">
        <v>6</v>
      </c>
      <c r="HH108" s="6"/>
      <c r="HI108" s="6"/>
      <c r="HJ108" s="6"/>
      <c r="HK108" s="15">
        <v>101</v>
      </c>
      <c r="HL108" s="9">
        <v>0.51639344262295073</v>
      </c>
      <c r="HM108" s="9">
        <v>9.9980033898305065E-3</v>
      </c>
      <c r="HN108" s="9">
        <v>2.0577986067796608</v>
      </c>
      <c r="HO108" s="9">
        <v>2.0677966101694913</v>
      </c>
      <c r="HP108" s="9">
        <v>2.016443678613838E-3</v>
      </c>
      <c r="HQ108" s="6">
        <v>6</v>
      </c>
      <c r="HR108" s="6"/>
      <c r="HS108" s="6"/>
      <c r="HT108" s="6"/>
      <c r="HU108" s="15">
        <v>101</v>
      </c>
      <c r="HV108" s="9">
        <v>0.51639344262295073</v>
      </c>
      <c r="HW108" s="9">
        <v>9.2854406779660989E-3</v>
      </c>
      <c r="HX108" s="9">
        <v>2.058511169491525</v>
      </c>
      <c r="HY108" s="9">
        <v>2.0677966101694909</v>
      </c>
      <c r="HZ108" s="9">
        <v>1.8727307271443074E-3</v>
      </c>
      <c r="IA108" s="6">
        <v>6</v>
      </c>
      <c r="IB108" s="6"/>
      <c r="IC108" s="6"/>
      <c r="ID108" s="6"/>
      <c r="IE108" s="15">
        <v>101</v>
      </c>
      <c r="IF108" s="9">
        <v>0.51639344262295073</v>
      </c>
      <c r="IG108" s="9">
        <v>8.4395050847457607E-3</v>
      </c>
      <c r="IH108" s="9">
        <v>2.0593571050847452</v>
      </c>
      <c r="II108" s="9">
        <v>2.0677966101694909</v>
      </c>
      <c r="IJ108" s="9">
        <v>1.702118514590085E-3</v>
      </c>
      <c r="IK108" s="6">
        <v>6</v>
      </c>
      <c r="IL108" s="6"/>
      <c r="IM108" s="6"/>
      <c r="IN108" s="6"/>
      <c r="IO108" s="15">
        <v>101</v>
      </c>
      <c r="IP108" s="9">
        <v>0.51639344262295073</v>
      </c>
      <c r="IQ108" s="9">
        <v>7.6756610169491507E-3</v>
      </c>
      <c r="IR108" s="9">
        <v>2.0601209491525418</v>
      </c>
      <c r="IS108" s="9">
        <v>2.0677966101694909</v>
      </c>
      <c r="IT108" s="9">
        <v>1.548062901494192E-3</v>
      </c>
      <c r="IU108" s="6">
        <v>6</v>
      </c>
      <c r="IV108" s="6"/>
      <c r="IW108" s="6"/>
      <c r="IX108" s="6"/>
      <c r="IY108" s="15">
        <v>101</v>
      </c>
      <c r="IZ108" s="9">
        <v>0.51639344262295073</v>
      </c>
      <c r="JA108" s="9">
        <v>9.082589830508473E-3</v>
      </c>
      <c r="JB108" s="9">
        <v>2.0587140203389827</v>
      </c>
      <c r="JC108" s="9">
        <v>2.0677966101694913</v>
      </c>
      <c r="JD108" s="9">
        <v>1.8318188277271252E-3</v>
      </c>
      <c r="JE108" s="6">
        <v>6</v>
      </c>
      <c r="JF108" s="6"/>
      <c r="JG108" s="6"/>
      <c r="JH108" s="6"/>
      <c r="JI108" s="15">
        <v>101</v>
      </c>
      <c r="JJ108" s="9">
        <v>0.51639344262295073</v>
      </c>
      <c r="JK108" s="9">
        <v>7.0822033898305077E-3</v>
      </c>
      <c r="JL108" s="9">
        <v>2.0607144067796606</v>
      </c>
      <c r="JM108" s="9">
        <v>2.0677966101694909</v>
      </c>
      <c r="JN108" s="9">
        <v>1.4283716157375023E-3</v>
      </c>
      <c r="JO108" s="6">
        <v>6</v>
      </c>
      <c r="JP108" s="6"/>
      <c r="JQ108" s="6"/>
      <c r="JR108" s="6"/>
      <c r="JS108" s="15">
        <v>101</v>
      </c>
      <c r="JT108" s="9">
        <v>0.51639344262295073</v>
      </c>
      <c r="JU108" s="9">
        <v>8.9438406779660997E-3</v>
      </c>
      <c r="JV108" s="9">
        <v>2.0588527694915251</v>
      </c>
      <c r="JW108" s="9">
        <v>2.0677966101694913</v>
      </c>
      <c r="JX108" s="9">
        <v>1.8038352553428954E-3</v>
      </c>
      <c r="JY108" s="6">
        <v>6</v>
      </c>
      <c r="JZ108" s="6"/>
      <c r="KA108" s="6"/>
      <c r="KB108" s="6"/>
      <c r="KC108" s="15">
        <v>101</v>
      </c>
      <c r="KD108" s="9">
        <v>0.51639344262295073</v>
      </c>
      <c r="KE108" s="9">
        <v>9.1020271186440654E-3</v>
      </c>
      <c r="KF108" s="9">
        <v>2.0586945830508472</v>
      </c>
      <c r="KG108" s="9">
        <v>2.0677966101694913</v>
      </c>
      <c r="KH108" s="9">
        <v>1.8357390301177623E-3</v>
      </c>
      <c r="KI108" s="6">
        <v>6</v>
      </c>
      <c r="KJ108" s="6"/>
      <c r="KK108" s="6"/>
      <c r="KL108" s="6"/>
      <c r="KM108" s="15">
        <v>101</v>
      </c>
      <c r="KN108" s="9">
        <v>0.51639344262295073</v>
      </c>
      <c r="KO108" s="9">
        <v>9.59312881355932E-3</v>
      </c>
      <c r="KP108" s="9">
        <v>2.0582034813559318</v>
      </c>
      <c r="KQ108" s="9">
        <v>2.0677966101694909</v>
      </c>
      <c r="KR108" s="9">
        <v>1.9347866969024801E-3</v>
      </c>
      <c r="KS108" s="6">
        <v>6</v>
      </c>
      <c r="KT108" s="6"/>
      <c r="KU108" s="6"/>
      <c r="KV108" s="6"/>
      <c r="KW108" s="15">
        <v>101</v>
      </c>
      <c r="KX108" s="9">
        <v>0.51639344262295073</v>
      </c>
      <c r="KY108" s="9">
        <v>9.7604135593220322E-3</v>
      </c>
      <c r="KZ108" s="9">
        <v>2.058036196610169</v>
      </c>
      <c r="LA108" s="9">
        <v>2.0677966101694909</v>
      </c>
      <c r="LB108" s="9">
        <v>1.9685254600304109E-3</v>
      </c>
      <c r="LC108" s="6">
        <v>6</v>
      </c>
    </row>
    <row r="109" spans="1:315">
      <c r="A109" s="6">
        <v>102</v>
      </c>
      <c r="B109">
        <v>0.42842990945883791</v>
      </c>
      <c r="C109">
        <f>1-Table4689[[#This Row],[qx (tau)]]</f>
        <v>0.57157009054116203</v>
      </c>
      <c r="D109" s="6"/>
      <c r="E109" s="6"/>
      <c r="F109" s="6"/>
      <c r="G109" s="6"/>
      <c r="H109" s="15">
        <f t="shared" si="15"/>
        <v>102</v>
      </c>
      <c r="I109" s="9">
        <f t="shared" si="17"/>
        <v>0.53306010928961745</v>
      </c>
      <c r="J109" s="9" cm="1">
        <f t="array" ref="J109">VLOOKUP($G$13,'qx Malaria'!$B$62:$I$91,(N109),FALSE)/(1-nigeria!I109*INDEX($E$6:$G$11,N109,2))</f>
        <v>1.0108795787009947E-2</v>
      </c>
      <c r="K109" s="9">
        <f t="shared" si="16"/>
        <v>2.1314944809830307</v>
      </c>
      <c r="L109" s="9">
        <f t="shared" si="13"/>
        <v>2.1416032767700406</v>
      </c>
      <c r="M109" s="9">
        <f>(J109*Table4689[[#This Row],[qx (tau)]])/L109</f>
        <v>2.0222748586276071E-3</v>
      </c>
      <c r="N109" s="6">
        <f t="shared" si="14"/>
        <v>6</v>
      </c>
      <c r="P109" s="6"/>
      <c r="Q109" s="6"/>
      <c r="R109" s="6"/>
      <c r="S109" s="15">
        <v>102</v>
      </c>
      <c r="T109" s="9">
        <v>0.53306010928961745</v>
      </c>
      <c r="U109" s="9">
        <v>7.5333036863662953E-3</v>
      </c>
      <c r="V109" s="9">
        <v>2.1340699730836743</v>
      </c>
      <c r="W109" s="9">
        <v>2.1416032767700406</v>
      </c>
      <c r="X109" s="9">
        <v>1.5070450495124083E-3</v>
      </c>
      <c r="Y109" s="6">
        <v>6</v>
      </c>
      <c r="Z109" s="6"/>
      <c r="AA109" s="6"/>
      <c r="AB109" s="6"/>
      <c r="AC109" s="15">
        <v>102</v>
      </c>
      <c r="AD109" s="9">
        <v>0.53306010928961745</v>
      </c>
      <c r="AE109" s="9">
        <v>8.4079344645991792E-3</v>
      </c>
      <c r="AF109" s="9">
        <v>2.1331953423054415</v>
      </c>
      <c r="AG109" s="9">
        <v>2.1416032767700406</v>
      </c>
      <c r="AH109" s="9">
        <v>1.6820158245353977E-3</v>
      </c>
      <c r="AI109" s="6">
        <v>6</v>
      </c>
      <c r="AJ109" s="6"/>
      <c r="AK109" s="6"/>
      <c r="AL109" s="6"/>
      <c r="AM109" s="15">
        <v>102</v>
      </c>
      <c r="AN109" s="9">
        <v>0.53306010928961745</v>
      </c>
      <c r="AO109" s="9">
        <v>8.4537647747220598E-3</v>
      </c>
      <c r="AP109" s="9">
        <v>2.1331495119953185</v>
      </c>
      <c r="AQ109" s="9">
        <v>2.1416032767700406</v>
      </c>
      <c r="AR109" s="9">
        <v>1.6911842245978172E-3</v>
      </c>
      <c r="AS109" s="6">
        <v>6</v>
      </c>
      <c r="AT109" s="6"/>
      <c r="AU109" s="6"/>
      <c r="AV109" s="6"/>
      <c r="AW109" s="15">
        <v>102</v>
      </c>
      <c r="AX109" s="9">
        <v>0.53306010928961745</v>
      </c>
      <c r="AY109" s="9">
        <v>8.5456395552954926E-3</v>
      </c>
      <c r="AZ109" s="9">
        <v>2.1330576372147454</v>
      </c>
      <c r="BA109" s="9">
        <v>2.141603276770041</v>
      </c>
      <c r="BB109" s="9">
        <v>1.7095638677136005E-3</v>
      </c>
      <c r="BC109" s="6">
        <v>6</v>
      </c>
      <c r="BD109" s="6"/>
      <c r="BE109" s="6"/>
      <c r="BF109" s="6"/>
      <c r="BG109" s="15">
        <v>102</v>
      </c>
      <c r="BH109" s="9">
        <v>0.53306010928961745</v>
      </c>
      <c r="BI109" s="9">
        <v>8.5923265067290814E-3</v>
      </c>
      <c r="BJ109" s="9">
        <v>2.1330109502633117</v>
      </c>
      <c r="BK109" s="9">
        <v>2.1416032767700406</v>
      </c>
      <c r="BL109" s="9">
        <v>1.7189036397398038E-3</v>
      </c>
      <c r="BM109" s="6">
        <v>6</v>
      </c>
      <c r="BN109" s="6"/>
      <c r="BO109" s="6"/>
      <c r="BP109" s="6"/>
      <c r="BQ109" s="15">
        <v>102</v>
      </c>
      <c r="BR109" s="9">
        <v>0.53306010928961745</v>
      </c>
      <c r="BS109" s="9">
        <v>8.6625710942071377E-3</v>
      </c>
      <c r="BT109" s="9">
        <v>2.1329407056758334</v>
      </c>
      <c r="BU109" s="9">
        <v>2.1416032767700406</v>
      </c>
      <c r="BV109" s="9">
        <v>1.7329561407700535E-3</v>
      </c>
      <c r="BW109" s="6">
        <v>6</v>
      </c>
      <c r="BX109" s="6"/>
      <c r="BY109" s="6"/>
      <c r="BZ109" s="6"/>
      <c r="CA109" s="15">
        <v>102</v>
      </c>
      <c r="CB109" s="9">
        <v>0.53306010928961745</v>
      </c>
      <c r="CC109" s="9">
        <v>8.7231784669397298E-3</v>
      </c>
      <c r="CD109" s="9">
        <v>2.1328800983031009</v>
      </c>
      <c r="CE109" s="9">
        <v>2.1416032767700406</v>
      </c>
      <c r="CF109" s="9">
        <v>1.7450807072077385E-3</v>
      </c>
      <c r="CG109" s="6">
        <v>6</v>
      </c>
      <c r="CH109" s="6"/>
      <c r="CI109" s="6"/>
      <c r="CJ109" s="6"/>
      <c r="CK109" s="15">
        <v>102</v>
      </c>
      <c r="CL109" s="9">
        <v>0.53306010928961745</v>
      </c>
      <c r="CM109" s="9">
        <v>8.8281170275014628E-3</v>
      </c>
      <c r="CN109" s="9">
        <v>2.1327751597425393</v>
      </c>
      <c r="CO109" s="9">
        <v>2.1416032767700406</v>
      </c>
      <c r="CP109" s="9">
        <v>1.766073772771222E-3</v>
      </c>
      <c r="CQ109" s="6">
        <v>6</v>
      </c>
      <c r="CR109" s="6"/>
      <c r="CS109" s="6"/>
      <c r="CT109" s="6"/>
      <c r="CU109" s="15">
        <v>102</v>
      </c>
      <c r="CV109" s="9">
        <v>0.53306010928961745</v>
      </c>
      <c r="CW109" s="9">
        <v>8.8852978349912206E-3</v>
      </c>
      <c r="CX109" s="9">
        <v>2.1327179789350494</v>
      </c>
      <c r="CY109" s="9">
        <v>2.1416032767700406</v>
      </c>
      <c r="CZ109" s="9">
        <v>1.7775128513537724E-3</v>
      </c>
      <c r="DA109" s="6">
        <v>6</v>
      </c>
      <c r="DB109" s="6"/>
      <c r="DC109" s="6"/>
      <c r="DD109" s="6"/>
      <c r="DE109" s="15">
        <v>102</v>
      </c>
      <c r="DF109" s="9">
        <v>0.53306010928961745</v>
      </c>
      <c r="DG109" s="9">
        <v>9.0634792276184893E-3</v>
      </c>
      <c r="DH109" s="9">
        <v>2.1325397975424223</v>
      </c>
      <c r="DI109" s="9">
        <v>2.1416032767700406</v>
      </c>
      <c r="DJ109" s="9">
        <v>1.813158219820748E-3</v>
      </c>
      <c r="DK109" s="6">
        <v>6</v>
      </c>
      <c r="DL109" s="6"/>
      <c r="DM109" s="6"/>
      <c r="DN109" s="6"/>
      <c r="DO109" s="15">
        <v>102</v>
      </c>
      <c r="DP109" s="9">
        <v>0.53306010928961745</v>
      </c>
      <c r="DQ109" s="9">
        <v>7.9232896430661195E-3</v>
      </c>
      <c r="DR109" s="9">
        <v>2.1336799871269747</v>
      </c>
      <c r="DS109" s="9">
        <v>2.141603276770041</v>
      </c>
      <c r="DT109" s="9">
        <v>1.5850621360248623E-3</v>
      </c>
      <c r="DU109" s="6">
        <v>6</v>
      </c>
      <c r="DV109" s="6"/>
      <c r="DW109" s="6"/>
      <c r="DX109" s="6"/>
      <c r="DY109" s="15">
        <v>102</v>
      </c>
      <c r="DZ109" s="9">
        <v>0.53306010928961745</v>
      </c>
      <c r="EA109" s="9">
        <v>9.6303616149795209E-3</v>
      </c>
      <c r="EB109" s="9">
        <v>2.1319729151550613</v>
      </c>
      <c r="EC109" s="9">
        <v>2.1416032767700406</v>
      </c>
      <c r="ED109" s="9">
        <v>1.9265636168545029E-3</v>
      </c>
      <c r="EE109" s="6">
        <v>6</v>
      </c>
      <c r="EF109" s="6"/>
      <c r="EG109" s="6"/>
      <c r="EH109" s="6"/>
      <c r="EI109" s="15">
        <v>102</v>
      </c>
      <c r="EJ109" s="9">
        <v>0.53306010928961745</v>
      </c>
      <c r="EK109" s="9">
        <v>8.5165137507314231E-3</v>
      </c>
      <c r="EL109" s="9">
        <v>2.1330867630193091</v>
      </c>
      <c r="EM109" s="9">
        <v>2.1416032767700406</v>
      </c>
      <c r="EN109" s="9">
        <v>1.7037372209449612E-3</v>
      </c>
      <c r="EO109" s="6">
        <v>6</v>
      </c>
      <c r="EP109" s="6"/>
      <c r="EQ109" s="6"/>
      <c r="ER109" s="6"/>
      <c r="ES109" s="15">
        <v>102</v>
      </c>
      <c r="ET109" s="9">
        <v>0.53306010928961745</v>
      </c>
      <c r="EU109" s="9">
        <v>1.0399625511995319E-2</v>
      </c>
      <c r="EV109" s="9">
        <v>2.1312036512580455</v>
      </c>
      <c r="EW109" s="9">
        <v>2.1416032767700406</v>
      </c>
      <c r="EX109" s="9">
        <v>2.0804556403321173E-3</v>
      </c>
      <c r="EY109" s="6">
        <v>6</v>
      </c>
      <c r="EZ109" s="6"/>
      <c r="FA109" s="6"/>
      <c r="FB109" s="6"/>
      <c r="FC109" s="15">
        <v>102</v>
      </c>
      <c r="FD109" s="9">
        <v>0.53306010928961745</v>
      </c>
      <c r="FE109" s="9">
        <v>1.0860284376828554E-2</v>
      </c>
      <c r="FF109" s="9">
        <v>2.1307429923932122</v>
      </c>
      <c r="FG109" s="9">
        <v>2.1416032767700406</v>
      </c>
      <c r="FH109" s="9">
        <v>2.1726109138567131E-3</v>
      </c>
      <c r="FI109" s="6">
        <v>6</v>
      </c>
      <c r="FJ109" s="6"/>
      <c r="FK109" s="6"/>
      <c r="FL109" s="6"/>
      <c r="FM109" s="15">
        <v>102</v>
      </c>
      <c r="FN109" s="9">
        <v>0.53306010928961745</v>
      </c>
      <c r="FO109" s="9">
        <v>1.1489273259215916E-2</v>
      </c>
      <c r="FP109" s="9">
        <v>2.1301140035108248</v>
      </c>
      <c r="FQ109" s="9">
        <v>2.1416032767700406</v>
      </c>
      <c r="FR109" s="9">
        <v>2.2984407782647739E-3</v>
      </c>
      <c r="FS109" s="6">
        <v>6</v>
      </c>
      <c r="FT109" s="6"/>
      <c r="FU109" s="6"/>
      <c r="FV109" s="6"/>
      <c r="FW109" s="15">
        <v>102</v>
      </c>
      <c r="FX109" s="9">
        <v>0.53306010928961745</v>
      </c>
      <c r="FY109" s="9">
        <v>1.0215233469865416E-2</v>
      </c>
      <c r="FZ109" s="9">
        <v>2.1313880433001753</v>
      </c>
      <c r="GA109" s="9">
        <v>2.1416032767700406</v>
      </c>
      <c r="GB109" s="9">
        <v>2.043567825127711E-3</v>
      </c>
      <c r="GC109" s="6">
        <v>6</v>
      </c>
      <c r="GD109" s="6"/>
      <c r="GE109" s="6"/>
      <c r="GF109" s="6"/>
      <c r="GG109" s="15">
        <v>102</v>
      </c>
      <c r="GH109" s="9">
        <v>0.53306010928961745</v>
      </c>
      <c r="GI109" s="9">
        <v>1.2589629022820362E-2</v>
      </c>
      <c r="GJ109" s="9">
        <v>2.1290136477472204</v>
      </c>
      <c r="GK109" s="9">
        <v>2.1416032767700406</v>
      </c>
      <c r="GL109" s="9">
        <v>2.5185680657447249E-3</v>
      </c>
      <c r="GM109" s="6">
        <v>6</v>
      </c>
      <c r="GN109" s="6"/>
      <c r="GO109" s="6"/>
      <c r="GP109" s="6"/>
      <c r="GQ109" s="15">
        <v>102</v>
      </c>
      <c r="GR109" s="9">
        <v>0.53306010928961745</v>
      </c>
      <c r="GS109" s="9">
        <v>1.1081083674663544E-2</v>
      </c>
      <c r="GT109" s="9">
        <v>2.130522193095377</v>
      </c>
      <c r="GU109" s="9">
        <v>2.1416032767700406</v>
      </c>
      <c r="GV109" s="9">
        <v>2.2167820375219192E-3</v>
      </c>
      <c r="GW109" s="6">
        <v>6</v>
      </c>
      <c r="GX109" s="6"/>
      <c r="GY109" s="6"/>
      <c r="GZ109" s="6"/>
      <c r="HA109" s="15">
        <v>102</v>
      </c>
      <c r="HB109" s="9">
        <v>0.53306010928961745</v>
      </c>
      <c r="HC109" s="9">
        <v>1.0811669982445874E-2</v>
      </c>
      <c r="HD109" s="9">
        <v>2.1307916067875952</v>
      </c>
      <c r="HE109" s="9">
        <v>2.141603276770041</v>
      </c>
      <c r="HF109" s="9">
        <v>2.1628855549119972E-3</v>
      </c>
      <c r="HG109" s="6">
        <v>6</v>
      </c>
      <c r="HH109" s="6"/>
      <c r="HI109" s="6"/>
      <c r="HJ109" s="6"/>
      <c r="HK109" s="15">
        <v>102</v>
      </c>
      <c r="HL109" s="9">
        <v>0.53306010928961745</v>
      </c>
      <c r="HM109" s="9">
        <v>1.0354866003510824E-2</v>
      </c>
      <c r="HN109" s="9">
        <v>2.1312484107665299</v>
      </c>
      <c r="HO109" s="9">
        <v>2.1416032767700406</v>
      </c>
      <c r="HP109" s="9">
        <v>2.0715014552244271E-3</v>
      </c>
      <c r="HQ109" s="6">
        <v>6</v>
      </c>
      <c r="HR109" s="6"/>
      <c r="HS109" s="6"/>
      <c r="HT109" s="6"/>
      <c r="HU109" s="15">
        <v>102</v>
      </c>
      <c r="HV109" s="9">
        <v>0.53306010928961745</v>
      </c>
      <c r="HW109" s="9">
        <v>9.6168695143358674E-3</v>
      </c>
      <c r="HX109" s="9">
        <v>2.1319864072557051</v>
      </c>
      <c r="HY109" s="9">
        <v>2.141603276770041</v>
      </c>
      <c r="HZ109" s="9">
        <v>1.9238645084249111E-3</v>
      </c>
      <c r="IA109" s="6">
        <v>6</v>
      </c>
      <c r="IB109" s="6"/>
      <c r="IC109" s="6"/>
      <c r="ID109" s="6"/>
      <c r="IE109" s="15">
        <v>102</v>
      </c>
      <c r="IF109" s="9">
        <v>0.53306010928961745</v>
      </c>
      <c r="IG109" s="9">
        <v>8.7407396138092439E-3</v>
      </c>
      <c r="IH109" s="9">
        <v>2.1328625371562313</v>
      </c>
      <c r="II109" s="9">
        <v>2.1416032767700406</v>
      </c>
      <c r="IJ109" s="9">
        <v>1.748593832465301E-3</v>
      </c>
      <c r="IK109" s="6">
        <v>6</v>
      </c>
      <c r="IL109" s="6"/>
      <c r="IM109" s="6"/>
      <c r="IN109" s="6"/>
      <c r="IO109" s="15">
        <v>102</v>
      </c>
      <c r="IP109" s="9">
        <v>0.53306010928961745</v>
      </c>
      <c r="IQ109" s="9">
        <v>7.9496313633703915E-3</v>
      </c>
      <c r="IR109" s="9">
        <v>2.1336536454066701</v>
      </c>
      <c r="IS109" s="9">
        <v>2.1416032767700406</v>
      </c>
      <c r="IT109" s="9">
        <v>1.5903318239112066E-3</v>
      </c>
      <c r="IU109" s="6">
        <v>6</v>
      </c>
      <c r="IV109" s="6"/>
      <c r="IW109" s="6"/>
      <c r="IX109" s="6"/>
      <c r="IY109" s="15">
        <v>102</v>
      </c>
      <c r="IZ109" s="9">
        <v>0.53306010928961745</v>
      </c>
      <c r="JA109" s="9">
        <v>9.4067782328847282E-3</v>
      </c>
      <c r="JB109" s="9">
        <v>2.132196498537156</v>
      </c>
      <c r="JC109" s="9">
        <v>2.1416032767700406</v>
      </c>
      <c r="JD109" s="9">
        <v>1.8818355343069998E-3</v>
      </c>
      <c r="JE109" s="6">
        <v>6</v>
      </c>
      <c r="JF109" s="6"/>
      <c r="JG109" s="6"/>
      <c r="JH109" s="6"/>
      <c r="JI109" s="15">
        <v>102</v>
      </c>
      <c r="JJ109" s="9">
        <v>0.53306010928961745</v>
      </c>
      <c r="JK109" s="9">
        <v>7.3349912229373898E-3</v>
      </c>
      <c r="JL109" s="9">
        <v>2.1342682855471033</v>
      </c>
      <c r="JM109" s="9">
        <v>2.1416032767700406</v>
      </c>
      <c r="JN109" s="9">
        <v>1.46737243989652E-3</v>
      </c>
      <c r="JO109" s="6">
        <v>6</v>
      </c>
      <c r="JP109" s="6"/>
      <c r="JQ109" s="6"/>
      <c r="JR109" s="6"/>
      <c r="JS109" s="15">
        <v>102</v>
      </c>
      <c r="JT109" s="9">
        <v>0.53306010928961745</v>
      </c>
      <c r="JU109" s="9">
        <v>9.2630766530134561E-3</v>
      </c>
      <c r="JV109" s="9">
        <v>2.1323402001170275</v>
      </c>
      <c r="JW109" s="9">
        <v>2.141603276770041</v>
      </c>
      <c r="JX109" s="9">
        <v>1.8530878873823113E-3</v>
      </c>
      <c r="JY109" s="6">
        <v>6</v>
      </c>
      <c r="JZ109" s="6"/>
      <c r="KA109" s="6"/>
      <c r="KB109" s="6"/>
      <c r="KC109" s="15">
        <v>102</v>
      </c>
      <c r="KD109" s="9">
        <v>0.53306010928961745</v>
      </c>
      <c r="KE109" s="9">
        <v>9.4269093036863649E-3</v>
      </c>
      <c r="KF109" s="9">
        <v>2.1321763674663545</v>
      </c>
      <c r="KG109" s="9">
        <v>2.141603276770041</v>
      </c>
      <c r="KH109" s="9">
        <v>1.8858627754559125E-3</v>
      </c>
      <c r="KI109" s="6">
        <v>6</v>
      </c>
      <c r="KJ109" s="6"/>
      <c r="KK109" s="6"/>
      <c r="KL109" s="6"/>
      <c r="KM109" s="15">
        <v>102</v>
      </c>
      <c r="KN109" s="9">
        <v>0.53306010928961745</v>
      </c>
      <c r="KO109" s="9">
        <v>9.9355400819192505E-3</v>
      </c>
      <c r="KP109" s="9">
        <v>2.1316677366881214</v>
      </c>
      <c r="KQ109" s="9">
        <v>2.1416032767700406</v>
      </c>
      <c r="KR109" s="9">
        <v>1.987614878952387E-3</v>
      </c>
      <c r="KS109" s="6">
        <v>6</v>
      </c>
      <c r="KT109" s="6"/>
      <c r="KU109" s="6"/>
      <c r="KV109" s="6"/>
      <c r="KW109" s="15">
        <v>102</v>
      </c>
      <c r="KX109" s="9">
        <v>0.53306010928961745</v>
      </c>
      <c r="KY109" s="9">
        <v>1.0108795787009947E-2</v>
      </c>
      <c r="KZ109" s="9">
        <v>2.1314944809830307</v>
      </c>
      <c r="LA109" s="9">
        <v>2.1416032767700406</v>
      </c>
      <c r="LB109" s="9">
        <v>2.0222748586276071E-3</v>
      </c>
      <c r="LC109" s="6">
        <v>6</v>
      </c>
    </row>
    <row r="110" spans="1:315">
      <c r="A110" s="6">
        <v>103</v>
      </c>
      <c r="B110">
        <v>0.43955833200574845</v>
      </c>
      <c r="C110">
        <f>1-Table4689[[#This Row],[qx (tau)]]</f>
        <v>0.56044166799425155</v>
      </c>
      <c r="D110" s="6"/>
      <c r="E110" s="6"/>
      <c r="F110" s="6"/>
      <c r="G110" s="6"/>
      <c r="H110" s="15">
        <f t="shared" si="15"/>
        <v>103</v>
      </c>
      <c r="I110" s="9">
        <f t="shared" si="17"/>
        <v>0.54972677595628416</v>
      </c>
      <c r="J110" s="9" cm="1">
        <f t="array" ref="J110">VLOOKUP($G$13,'qx Malaria'!$B$62:$I$91,(N110),FALSE)/(1-nigeria!I110*INDEX($E$6:$G$11,N110,2))</f>
        <v>1.0482968446601942E-2</v>
      </c>
      <c r="K110" s="9">
        <f t="shared" si="16"/>
        <v>2.2103908179611653</v>
      </c>
      <c r="L110" s="9">
        <f t="shared" si="13"/>
        <v>2.2208737864077674</v>
      </c>
      <c r="M110" s="9">
        <f>(J110*Table4689[[#This Row],[qx (tau)]])/L110</f>
        <v>2.0748032387335334E-3</v>
      </c>
      <c r="N110" s="6">
        <f t="shared" si="14"/>
        <v>6</v>
      </c>
      <c r="P110" s="6"/>
      <c r="Q110" s="6"/>
      <c r="R110" s="6"/>
      <c r="S110" s="15">
        <v>103</v>
      </c>
      <c r="T110" s="9">
        <v>0.54972677595628416</v>
      </c>
      <c r="U110" s="9">
        <v>7.8121456310679613E-3</v>
      </c>
      <c r="V110" s="9">
        <v>2.213061640776699</v>
      </c>
      <c r="W110" s="9">
        <v>2.220873786407767</v>
      </c>
      <c r="X110" s="9">
        <v>1.5461903886634207E-3</v>
      </c>
      <c r="Y110" s="6">
        <v>6</v>
      </c>
      <c r="Z110" s="6"/>
      <c r="AA110" s="6"/>
      <c r="AB110" s="6"/>
      <c r="AC110" s="15">
        <v>103</v>
      </c>
      <c r="AD110" s="9">
        <v>0.54972677595628416</v>
      </c>
      <c r="AE110" s="9">
        <v>8.7191504854368922E-3</v>
      </c>
      <c r="AF110" s="9">
        <v>2.2121546359223303</v>
      </c>
      <c r="AG110" s="9">
        <v>2.220873786407767</v>
      </c>
      <c r="AH110" s="9">
        <v>1.7257060114545682E-3</v>
      </c>
      <c r="AI110" s="6">
        <v>6</v>
      </c>
      <c r="AJ110" s="6"/>
      <c r="AK110" s="6"/>
      <c r="AL110" s="6"/>
      <c r="AM110" s="15">
        <v>103</v>
      </c>
      <c r="AN110" s="9">
        <v>0.54972677595628416</v>
      </c>
      <c r="AO110" s="9">
        <v>8.7666771844660193E-3</v>
      </c>
      <c r="AP110" s="9">
        <v>2.2121071092233011</v>
      </c>
      <c r="AQ110" s="9">
        <v>2.220873786407767</v>
      </c>
      <c r="AR110" s="9">
        <v>1.7351125597594914E-3</v>
      </c>
      <c r="AS110" s="6">
        <v>6</v>
      </c>
      <c r="AT110" s="6"/>
      <c r="AU110" s="6"/>
      <c r="AV110" s="6"/>
      <c r="AW110" s="15">
        <v>103</v>
      </c>
      <c r="AX110" s="9">
        <v>0.54972677595628416</v>
      </c>
      <c r="AY110" s="9">
        <v>8.861952669902912E-3</v>
      </c>
      <c r="AZ110" s="9">
        <v>2.212011833737864</v>
      </c>
      <c r="BA110" s="9">
        <v>2.220873786407767</v>
      </c>
      <c r="BB110" s="9">
        <v>1.753969612202538E-3</v>
      </c>
      <c r="BC110" s="6">
        <v>6</v>
      </c>
      <c r="BD110" s="6"/>
      <c r="BE110" s="6"/>
      <c r="BF110" s="6"/>
      <c r="BG110" s="15">
        <v>103</v>
      </c>
      <c r="BH110" s="9">
        <v>0.54972677595628416</v>
      </c>
      <c r="BI110" s="9">
        <v>8.9103677184466032E-3</v>
      </c>
      <c r="BJ110" s="9">
        <v>2.2119634186893204</v>
      </c>
      <c r="BK110" s="9">
        <v>2.220873786407767</v>
      </c>
      <c r="BL110" s="9">
        <v>1.7635519838402635E-3</v>
      </c>
      <c r="BM110" s="6">
        <v>6</v>
      </c>
      <c r="BN110" s="6"/>
      <c r="BO110" s="6"/>
      <c r="BP110" s="6"/>
      <c r="BQ110" s="15">
        <v>103</v>
      </c>
      <c r="BR110" s="9">
        <v>0.54972677595628416</v>
      </c>
      <c r="BS110" s="9">
        <v>8.9832123786407758E-3</v>
      </c>
      <c r="BT110" s="9">
        <v>2.2118905740291264</v>
      </c>
      <c r="BU110" s="9">
        <v>2.220873786407767</v>
      </c>
      <c r="BV110" s="9">
        <v>1.7779694971300519E-3</v>
      </c>
      <c r="BW110" s="6">
        <v>6</v>
      </c>
      <c r="BX110" s="6"/>
      <c r="BY110" s="6"/>
      <c r="BZ110" s="6"/>
      <c r="CA110" s="15">
        <v>103</v>
      </c>
      <c r="CB110" s="9">
        <v>0.54972677595628416</v>
      </c>
      <c r="CC110" s="9">
        <v>9.0460631067961171E-3</v>
      </c>
      <c r="CD110" s="9">
        <v>2.2118277233009711</v>
      </c>
      <c r="CE110" s="9">
        <v>2.220873786407767</v>
      </c>
      <c r="CF110" s="9">
        <v>1.7904089979258147E-3</v>
      </c>
      <c r="CG110" s="6">
        <v>6</v>
      </c>
      <c r="CH110" s="6"/>
      <c r="CI110" s="6"/>
      <c r="CJ110" s="6"/>
      <c r="CK110" s="15">
        <v>103</v>
      </c>
      <c r="CL110" s="9">
        <v>0.54972677595628416</v>
      </c>
      <c r="CM110" s="9">
        <v>9.1548859223300975E-3</v>
      </c>
      <c r="CN110" s="9">
        <v>2.2117189004854372</v>
      </c>
      <c r="CO110" s="9">
        <v>2.2208737864077674</v>
      </c>
      <c r="CP110" s="9">
        <v>1.8119473561940961E-3</v>
      </c>
      <c r="CQ110" s="6">
        <v>6</v>
      </c>
      <c r="CR110" s="6"/>
      <c r="CS110" s="6"/>
      <c r="CT110" s="6"/>
      <c r="CU110" s="15">
        <v>103</v>
      </c>
      <c r="CV110" s="9">
        <v>0.54972677595628416</v>
      </c>
      <c r="CW110" s="9">
        <v>9.2141832524271841E-3</v>
      </c>
      <c r="CX110" s="9">
        <v>2.2116596031553399</v>
      </c>
      <c r="CY110" s="9">
        <v>2.220873786407767</v>
      </c>
      <c r="CZ110" s="9">
        <v>1.8236835636586499E-3</v>
      </c>
      <c r="DA110" s="6">
        <v>6</v>
      </c>
      <c r="DB110" s="6"/>
      <c r="DC110" s="6"/>
      <c r="DD110" s="6"/>
      <c r="DE110" s="15">
        <v>103</v>
      </c>
      <c r="DF110" s="9">
        <v>0.54972677595628416</v>
      </c>
      <c r="DG110" s="9">
        <v>9.3989599514563114E-3</v>
      </c>
      <c r="DH110" s="9">
        <v>2.2114748264563109</v>
      </c>
      <c r="DI110" s="9">
        <v>2.220873786407767</v>
      </c>
      <c r="DJ110" s="9">
        <v>1.8602548168815283E-3</v>
      </c>
      <c r="DK110" s="6">
        <v>6</v>
      </c>
      <c r="DL110" s="6"/>
      <c r="DM110" s="6"/>
      <c r="DN110" s="6"/>
      <c r="DO110" s="15">
        <v>103</v>
      </c>
      <c r="DP110" s="9">
        <v>0.54972677595628416</v>
      </c>
      <c r="DQ110" s="9">
        <v>8.216566747572816E-3</v>
      </c>
      <c r="DR110" s="9">
        <v>2.2126572196601941</v>
      </c>
      <c r="DS110" s="9">
        <v>2.220873786407767</v>
      </c>
      <c r="DT110" s="9">
        <v>1.6262339609216677E-3</v>
      </c>
      <c r="DU110" s="6">
        <v>6</v>
      </c>
      <c r="DV110" s="6"/>
      <c r="DW110" s="6"/>
      <c r="DX110" s="6"/>
      <c r="DY110" s="15">
        <v>103</v>
      </c>
      <c r="DZ110" s="9">
        <v>0.54972677595628416</v>
      </c>
      <c r="EA110" s="9">
        <v>9.9868252427184473E-3</v>
      </c>
      <c r="EB110" s="9">
        <v>2.2108869611650488</v>
      </c>
      <c r="EC110" s="9">
        <v>2.2208737864077674</v>
      </c>
      <c r="ED110" s="9">
        <v>1.9766059073634493E-3</v>
      </c>
      <c r="EE110" s="6">
        <v>6</v>
      </c>
      <c r="EF110" s="6"/>
      <c r="EG110" s="6"/>
      <c r="EH110" s="6"/>
      <c r="EI110" s="15">
        <v>103</v>
      </c>
      <c r="EJ110" s="9">
        <v>0.54972677595628416</v>
      </c>
      <c r="EK110" s="9">
        <v>8.8317487864077691E-3</v>
      </c>
      <c r="EL110" s="9">
        <v>2.2120420376213592</v>
      </c>
      <c r="EM110" s="9">
        <v>2.220873786407767</v>
      </c>
      <c r="EN110" s="9">
        <v>1.7479916188872604E-3</v>
      </c>
      <c r="EO110" s="6">
        <v>6</v>
      </c>
      <c r="EP110" s="6"/>
      <c r="EQ110" s="6"/>
      <c r="ER110" s="6"/>
      <c r="ES110" s="15">
        <v>103</v>
      </c>
      <c r="ET110" s="9">
        <v>0.54972677595628416</v>
      </c>
      <c r="EU110" s="9">
        <v>1.0784563106796118E-2</v>
      </c>
      <c r="EV110" s="9">
        <v>2.210089223300971</v>
      </c>
      <c r="EW110" s="9">
        <v>2.220873786407767</v>
      </c>
      <c r="EX110" s="9">
        <v>2.1344952602199148E-3</v>
      </c>
      <c r="EY110" s="6">
        <v>6</v>
      </c>
      <c r="EZ110" s="6"/>
      <c r="FA110" s="6"/>
      <c r="FB110" s="6"/>
      <c r="FC110" s="15">
        <v>103</v>
      </c>
      <c r="FD110" s="9">
        <v>0.54972677595628416</v>
      </c>
      <c r="FE110" s="9">
        <v>1.1262273058252429E-2</v>
      </c>
      <c r="FF110" s="9">
        <v>2.2096115133495147</v>
      </c>
      <c r="FG110" s="9">
        <v>2.220873786407767</v>
      </c>
      <c r="FH110" s="9">
        <v>2.2290442574343511E-3</v>
      </c>
      <c r="FI110" s="6">
        <v>6</v>
      </c>
      <c r="FJ110" s="6"/>
      <c r="FK110" s="6"/>
      <c r="FL110" s="6"/>
      <c r="FM110" s="15">
        <v>103</v>
      </c>
      <c r="FN110" s="9">
        <v>0.54972677595628416</v>
      </c>
      <c r="FO110" s="9">
        <v>1.1914543689320389E-2</v>
      </c>
      <c r="FP110" s="9">
        <v>2.2089592427184468</v>
      </c>
      <c r="FQ110" s="9">
        <v>2.220873786407767</v>
      </c>
      <c r="FR110" s="9">
        <v>2.3581425395444392E-3</v>
      </c>
      <c r="FS110" s="6">
        <v>6</v>
      </c>
      <c r="FT110" s="6"/>
      <c r="FU110" s="6"/>
      <c r="FV110" s="6"/>
      <c r="FW110" s="15">
        <v>103</v>
      </c>
      <c r="FX110" s="9">
        <v>0.54972677595628416</v>
      </c>
      <c r="FY110" s="9">
        <v>1.0593345873786407E-2</v>
      </c>
      <c r="FZ110" s="9">
        <v>2.2102804405339804</v>
      </c>
      <c r="GA110" s="9">
        <v>2.220873786407767</v>
      </c>
      <c r="GB110" s="9">
        <v>2.0966492878342195E-3</v>
      </c>
      <c r="GC110" s="6">
        <v>6</v>
      </c>
      <c r="GD110" s="6"/>
      <c r="GE110" s="6"/>
      <c r="GF110" s="6"/>
      <c r="GG110" s="15">
        <v>103</v>
      </c>
      <c r="GH110" s="9">
        <v>0.54972677595628416</v>
      </c>
      <c r="GI110" s="9">
        <v>1.30556286407767E-2</v>
      </c>
      <c r="GJ110" s="9">
        <v>2.2078181577669906</v>
      </c>
      <c r="GK110" s="9">
        <v>2.2208737864077674</v>
      </c>
      <c r="GL110" s="9">
        <v>2.5839876105289926E-3</v>
      </c>
      <c r="GM110" s="6">
        <v>6</v>
      </c>
      <c r="GN110" s="6"/>
      <c r="GO110" s="6"/>
      <c r="GP110" s="6"/>
      <c r="GQ110" s="15">
        <v>103</v>
      </c>
      <c r="GR110" s="9">
        <v>0.54972677595628416</v>
      </c>
      <c r="GS110" s="9">
        <v>1.1491245145631067E-2</v>
      </c>
      <c r="GT110" s="9">
        <v>2.2093825412621357</v>
      </c>
      <c r="GU110" s="9">
        <v>2.220873786407767</v>
      </c>
      <c r="GV110" s="9">
        <v>2.2743627214641435E-3</v>
      </c>
      <c r="GW110" s="6">
        <v>6</v>
      </c>
      <c r="GX110" s="6"/>
      <c r="GY110" s="6"/>
      <c r="GZ110" s="6"/>
      <c r="HA110" s="15">
        <v>103</v>
      </c>
      <c r="HB110" s="9">
        <v>0.54972677595628416</v>
      </c>
      <c r="HC110" s="9">
        <v>1.1211859223300971E-2</v>
      </c>
      <c r="HD110" s="9">
        <v>2.2096619271844662</v>
      </c>
      <c r="HE110" s="9">
        <v>2.220873786407767</v>
      </c>
      <c r="HF110" s="9">
        <v>2.2190662832978205E-3</v>
      </c>
      <c r="HG110" s="6">
        <v>6</v>
      </c>
      <c r="HH110" s="6"/>
      <c r="HI110" s="6"/>
      <c r="HJ110" s="6"/>
      <c r="HK110" s="15">
        <v>103</v>
      </c>
      <c r="HL110" s="9">
        <v>0.54972677595628416</v>
      </c>
      <c r="HM110" s="9">
        <v>1.0738146844660195E-2</v>
      </c>
      <c r="HN110" s="9">
        <v>2.2101356395631071</v>
      </c>
      <c r="HO110" s="9">
        <v>2.2208737864077674</v>
      </c>
      <c r="HP110" s="9">
        <v>2.1253084910809942E-3</v>
      </c>
      <c r="HQ110" s="6">
        <v>6</v>
      </c>
      <c r="HR110" s="6"/>
      <c r="HS110" s="6"/>
      <c r="HT110" s="6"/>
      <c r="HU110" s="15">
        <v>103</v>
      </c>
      <c r="HV110" s="9">
        <v>0.54972677595628416</v>
      </c>
      <c r="HW110" s="9">
        <v>9.9728337378640775E-3</v>
      </c>
      <c r="HX110" s="9">
        <v>2.2109009526699031</v>
      </c>
      <c r="HY110" s="9">
        <v>2.220873786407767</v>
      </c>
      <c r="HZ110" s="9">
        <v>1.9738366898718134E-3</v>
      </c>
      <c r="IA110" s="6">
        <v>6</v>
      </c>
      <c r="IB110" s="6"/>
      <c r="IC110" s="6"/>
      <c r="ID110" s="6"/>
      <c r="IE110" s="15">
        <v>103</v>
      </c>
      <c r="IF110" s="9">
        <v>0.54972677595628416</v>
      </c>
      <c r="IG110" s="9">
        <v>9.0642742718446603E-3</v>
      </c>
      <c r="IH110" s="9">
        <v>2.2118095121359223</v>
      </c>
      <c r="II110" s="9">
        <v>2.220873786407767</v>
      </c>
      <c r="IJ110" s="9">
        <v>1.7940133762482616E-3</v>
      </c>
      <c r="IK110" s="6">
        <v>6</v>
      </c>
      <c r="IL110" s="6"/>
      <c r="IM110" s="6"/>
      <c r="IN110" s="6"/>
      <c r="IO110" s="15">
        <v>103</v>
      </c>
      <c r="IP110" s="9">
        <v>0.54972677595628416</v>
      </c>
      <c r="IQ110" s="9">
        <v>8.2438834951456316E-3</v>
      </c>
      <c r="IR110" s="9">
        <v>2.2126299029126213</v>
      </c>
      <c r="IS110" s="9">
        <v>2.220873786407767</v>
      </c>
      <c r="IT110" s="9">
        <v>1.6316405284053385E-3</v>
      </c>
      <c r="IU110" s="6">
        <v>6</v>
      </c>
      <c r="IV110" s="6"/>
      <c r="IW110" s="6"/>
      <c r="IX110" s="6"/>
      <c r="IY110" s="15">
        <v>103</v>
      </c>
      <c r="IZ110" s="9">
        <v>0.54972677595628416</v>
      </c>
      <c r="JA110" s="9">
        <v>9.7549660194174766E-3</v>
      </c>
      <c r="JB110" s="9">
        <v>2.2111188203883496</v>
      </c>
      <c r="JC110" s="9">
        <v>2.220873786407767</v>
      </c>
      <c r="JD110" s="9">
        <v>1.9307160175020498E-3</v>
      </c>
      <c r="JE110" s="6">
        <v>6</v>
      </c>
      <c r="JF110" s="6"/>
      <c r="JG110" s="6"/>
      <c r="JH110" s="6"/>
      <c r="JI110" s="15">
        <v>103</v>
      </c>
      <c r="JJ110" s="9">
        <v>0.54972677595628416</v>
      </c>
      <c r="JK110" s="9">
        <v>7.606492718446602E-3</v>
      </c>
      <c r="JL110" s="9">
        <v>2.2132672936893205</v>
      </c>
      <c r="JM110" s="9">
        <v>2.220873786407767</v>
      </c>
      <c r="JN110" s="9">
        <v>1.5054872871196885E-3</v>
      </c>
      <c r="JO110" s="6">
        <v>6</v>
      </c>
      <c r="JP110" s="6"/>
      <c r="JQ110" s="6"/>
      <c r="JR110" s="6"/>
      <c r="JS110" s="15">
        <v>103</v>
      </c>
      <c r="JT110" s="9">
        <v>0.54972677595628416</v>
      </c>
      <c r="JU110" s="9">
        <v>9.6059453883495152E-3</v>
      </c>
      <c r="JV110" s="9">
        <v>2.2112678410194175</v>
      </c>
      <c r="JW110" s="9">
        <v>2.220873786407767</v>
      </c>
      <c r="JX110" s="9">
        <v>1.9012216534244641E-3</v>
      </c>
      <c r="JY110" s="6">
        <v>6</v>
      </c>
      <c r="JZ110" s="6"/>
      <c r="KA110" s="6"/>
      <c r="KB110" s="6"/>
      <c r="KC110" s="15">
        <v>103</v>
      </c>
      <c r="KD110" s="9">
        <v>0.54972677595628416</v>
      </c>
      <c r="KE110" s="9">
        <v>9.7758422330097086E-3</v>
      </c>
      <c r="KF110" s="9">
        <v>2.2110979441747571</v>
      </c>
      <c r="KG110" s="9">
        <v>2.220873786407767</v>
      </c>
      <c r="KH110" s="9">
        <v>1.9348478658229038E-3</v>
      </c>
      <c r="KI110" s="6">
        <v>6</v>
      </c>
      <c r="KJ110" s="6"/>
      <c r="KK110" s="6"/>
      <c r="KL110" s="6"/>
      <c r="KM110" s="15">
        <v>103</v>
      </c>
      <c r="KN110" s="9">
        <v>0.54972677595628416</v>
      </c>
      <c r="KO110" s="9">
        <v>1.0303299757281554E-2</v>
      </c>
      <c r="KP110" s="9">
        <v>2.2105704866504854</v>
      </c>
      <c r="KQ110" s="9">
        <v>2.220873786407767</v>
      </c>
      <c r="KR110" s="9">
        <v>2.0392429696742685E-3</v>
      </c>
      <c r="KS110" s="6">
        <v>6</v>
      </c>
      <c r="KT110" s="6"/>
      <c r="KU110" s="6"/>
      <c r="KV110" s="6"/>
      <c r="KW110" s="15">
        <v>103</v>
      </c>
      <c r="KX110" s="9">
        <v>0.54972677595628416</v>
      </c>
      <c r="KY110" s="9">
        <v>1.0482968446601942E-2</v>
      </c>
      <c r="KZ110" s="9">
        <v>2.2103908179611653</v>
      </c>
      <c r="LA110" s="9">
        <v>2.2208737864077674</v>
      </c>
      <c r="LB110" s="9">
        <v>2.0748032387335334E-3</v>
      </c>
      <c r="LC110" s="6">
        <v>6</v>
      </c>
    </row>
    <row r="111" spans="1:315">
      <c r="A111" s="6">
        <v>104</v>
      </c>
      <c r="B111">
        <v>0.45040078800042155</v>
      </c>
      <c r="C111">
        <f>1-Table4689[[#This Row],[qx (tau)]]</f>
        <v>0.54959921199957851</v>
      </c>
      <c r="D111" s="6"/>
      <c r="E111" s="6"/>
      <c r="F111" s="6"/>
      <c r="G111" s="6"/>
      <c r="H111" s="15">
        <f t="shared" si="15"/>
        <v>104</v>
      </c>
      <c r="I111" s="9">
        <f t="shared" si="17"/>
        <v>0.56639344262295088</v>
      </c>
      <c r="J111" s="9" cm="1">
        <f t="array" ref="J111">VLOOKUP($G$13,'qx Malaria'!$B$62:$I$91,(N111),FALSE)/(1-nigeria!I111*INDEX($E$6:$G$11,N111,2))</f>
        <v>1.0885905482041588E-2</v>
      </c>
      <c r="K111" s="9">
        <f t="shared" si="16"/>
        <v>2.2953522797731574</v>
      </c>
      <c r="L111" s="9">
        <f t="shared" si="13"/>
        <v>2.3062381852551987</v>
      </c>
      <c r="M111" s="9">
        <f>(J111*Table4689[[#This Row],[qx (tau)]])/L111</f>
        <v>2.1259817995195897E-3</v>
      </c>
      <c r="N111" s="6">
        <f t="shared" si="14"/>
        <v>6</v>
      </c>
      <c r="P111" s="6"/>
      <c r="Q111" s="6"/>
      <c r="R111" s="6"/>
      <c r="S111" s="15">
        <v>104</v>
      </c>
      <c r="T111" s="9">
        <v>0.56639344262295088</v>
      </c>
      <c r="U111" s="9">
        <v>8.112423440453688E-3</v>
      </c>
      <c r="V111" s="9">
        <v>2.2981257618147453</v>
      </c>
      <c r="W111" s="9">
        <v>2.3062381852551987</v>
      </c>
      <c r="X111" s="9">
        <v>1.584329811870283E-3</v>
      </c>
      <c r="Y111" s="6">
        <v>6</v>
      </c>
      <c r="Z111" s="6"/>
      <c r="AA111" s="6"/>
      <c r="AB111" s="6"/>
      <c r="AC111" s="15">
        <v>104</v>
      </c>
      <c r="AD111" s="9">
        <v>0.56639344262295088</v>
      </c>
      <c r="AE111" s="9">
        <v>9.0542911153119101E-3</v>
      </c>
      <c r="AF111" s="9">
        <v>2.297183894139887</v>
      </c>
      <c r="AG111" s="9">
        <v>2.3062381852551987</v>
      </c>
      <c r="AH111" s="9">
        <v>1.768273493689655E-3</v>
      </c>
      <c r="AI111" s="6">
        <v>6</v>
      </c>
      <c r="AJ111" s="6"/>
      <c r="AK111" s="6"/>
      <c r="AL111" s="6"/>
      <c r="AM111" s="15">
        <v>104</v>
      </c>
      <c r="AN111" s="9">
        <v>0.56639344262295088</v>
      </c>
      <c r="AO111" s="9">
        <v>9.1036446124763727E-3</v>
      </c>
      <c r="AP111" s="9">
        <v>2.2971345406427224</v>
      </c>
      <c r="AQ111" s="9">
        <v>2.3062381852551987</v>
      </c>
      <c r="AR111" s="9">
        <v>1.7779120705528643E-3</v>
      </c>
      <c r="AS111" s="6">
        <v>6</v>
      </c>
      <c r="AT111" s="6"/>
      <c r="AU111" s="6"/>
      <c r="AV111" s="6"/>
      <c r="AW111" s="15">
        <v>104</v>
      </c>
      <c r="AX111" s="9">
        <v>0.56639344262295088</v>
      </c>
      <c r="AY111" s="9">
        <v>9.2025822306238195E-3</v>
      </c>
      <c r="AZ111" s="9">
        <v>2.2970356030245749</v>
      </c>
      <c r="BA111" s="9">
        <v>2.3062381852551987</v>
      </c>
      <c r="BB111" s="9">
        <v>1.7972342643580823E-3</v>
      </c>
      <c r="BC111" s="6">
        <v>6</v>
      </c>
      <c r="BD111" s="6"/>
      <c r="BE111" s="6"/>
      <c r="BF111" s="6"/>
      <c r="BG111" s="15">
        <v>104</v>
      </c>
      <c r="BH111" s="9">
        <v>0.56639344262295088</v>
      </c>
      <c r="BI111" s="9">
        <v>9.2528582230623838E-3</v>
      </c>
      <c r="BJ111" s="9">
        <v>2.2969853270321363</v>
      </c>
      <c r="BK111" s="9">
        <v>2.3062381852551987</v>
      </c>
      <c r="BL111" s="9">
        <v>1.8070530015364915E-3</v>
      </c>
      <c r="BM111" s="6">
        <v>6</v>
      </c>
      <c r="BN111" s="6"/>
      <c r="BO111" s="6"/>
      <c r="BP111" s="6"/>
      <c r="BQ111" s="15">
        <v>104</v>
      </c>
      <c r="BR111" s="9">
        <v>0.56639344262295088</v>
      </c>
      <c r="BS111" s="9">
        <v>9.3285028355387534E-3</v>
      </c>
      <c r="BT111" s="9">
        <v>2.2969096824196602</v>
      </c>
      <c r="BU111" s="9">
        <v>2.3062381852551987</v>
      </c>
      <c r="BV111" s="9">
        <v>1.8218261473829051E-3</v>
      </c>
      <c r="BW111" s="6">
        <v>6</v>
      </c>
      <c r="BX111" s="6"/>
      <c r="BY111" s="6"/>
      <c r="BZ111" s="6"/>
      <c r="CA111" s="15">
        <v>104</v>
      </c>
      <c r="CB111" s="9">
        <v>0.56639344262295088</v>
      </c>
      <c r="CC111" s="9">
        <v>9.3937693761814763E-3</v>
      </c>
      <c r="CD111" s="9">
        <v>2.2968444158790176</v>
      </c>
      <c r="CE111" s="9">
        <v>2.3062381852551992</v>
      </c>
      <c r="CF111" s="9">
        <v>1.8345724896833169E-3</v>
      </c>
      <c r="CG111" s="6">
        <v>6</v>
      </c>
      <c r="CH111" s="6"/>
      <c r="CI111" s="6"/>
      <c r="CJ111" s="6"/>
      <c r="CK111" s="15">
        <v>104</v>
      </c>
      <c r="CL111" s="9">
        <v>0.56639344262295088</v>
      </c>
      <c r="CM111" s="9">
        <v>9.5067750472589817E-3</v>
      </c>
      <c r="CN111" s="9">
        <v>2.2967314102079399</v>
      </c>
      <c r="CO111" s="9">
        <v>2.3062381852551987</v>
      </c>
      <c r="CP111" s="9">
        <v>1.856642128295338E-3</v>
      </c>
      <c r="CQ111" s="6">
        <v>6</v>
      </c>
      <c r="CR111" s="6"/>
      <c r="CS111" s="6"/>
      <c r="CT111" s="6"/>
      <c r="CU111" s="15">
        <v>104</v>
      </c>
      <c r="CV111" s="9">
        <v>0.56639344262295088</v>
      </c>
      <c r="CW111" s="9">
        <v>9.5683516068052928E-3</v>
      </c>
      <c r="CX111" s="9">
        <v>2.2966698336483935</v>
      </c>
      <c r="CY111" s="9">
        <v>2.3062381852551987</v>
      </c>
      <c r="CZ111" s="9">
        <v>1.8686678293349487E-3</v>
      </c>
      <c r="DA111" s="6">
        <v>6</v>
      </c>
      <c r="DB111" s="6"/>
      <c r="DC111" s="6"/>
      <c r="DD111" s="6"/>
      <c r="DE111" s="15">
        <v>104</v>
      </c>
      <c r="DF111" s="9">
        <v>0.56639344262295088</v>
      </c>
      <c r="DG111" s="9">
        <v>9.7602306238185263E-3</v>
      </c>
      <c r="DH111" s="9">
        <v>2.2964779546313805</v>
      </c>
      <c r="DI111" s="9">
        <v>2.3062381852551992</v>
      </c>
      <c r="DJ111" s="9">
        <v>1.9061411748965834E-3</v>
      </c>
      <c r="DK111" s="6">
        <v>6</v>
      </c>
      <c r="DL111" s="6"/>
      <c r="DM111" s="6"/>
      <c r="DN111" s="6"/>
      <c r="DO111" s="15">
        <v>104</v>
      </c>
      <c r="DP111" s="9">
        <v>0.56639344262295088</v>
      </c>
      <c r="DQ111" s="9">
        <v>8.5323894139886589E-3</v>
      </c>
      <c r="DR111" s="9">
        <v>2.2977057958412104</v>
      </c>
      <c r="DS111" s="9">
        <v>2.3062381852551992</v>
      </c>
      <c r="DT111" s="9">
        <v>1.6663477953651595E-3</v>
      </c>
      <c r="DU111" s="6">
        <v>6</v>
      </c>
      <c r="DV111" s="6"/>
      <c r="DW111" s="6"/>
      <c r="DX111" s="6"/>
      <c r="DY111" s="15">
        <v>104</v>
      </c>
      <c r="DZ111" s="9">
        <v>0.56639344262295088</v>
      </c>
      <c r="EA111" s="9">
        <v>1.0370691871455579E-2</v>
      </c>
      <c r="EB111" s="9">
        <v>2.2958674933837435</v>
      </c>
      <c r="EC111" s="9">
        <v>2.3062381852551992</v>
      </c>
      <c r="ED111" s="9">
        <v>2.0253622634802955E-3</v>
      </c>
      <c r="EE111" s="6">
        <v>6</v>
      </c>
      <c r="EF111" s="6"/>
      <c r="EG111" s="6"/>
      <c r="EH111" s="6"/>
      <c r="EI111" s="15">
        <v>104</v>
      </c>
      <c r="EJ111" s="9">
        <v>0.56639344262295088</v>
      </c>
      <c r="EK111" s="9">
        <v>9.1712173913043506E-3</v>
      </c>
      <c r="EL111" s="9">
        <v>2.2970669678638944</v>
      </c>
      <c r="EM111" s="9">
        <v>2.3062381852551987</v>
      </c>
      <c r="EN111" s="9">
        <v>1.7911088136412766E-3</v>
      </c>
      <c r="EO111" s="6">
        <v>6</v>
      </c>
      <c r="EP111" s="6"/>
      <c r="EQ111" s="6"/>
      <c r="ER111" s="6"/>
      <c r="ES111" s="15">
        <v>104</v>
      </c>
      <c r="ET111" s="9">
        <v>0.56639344262295088</v>
      </c>
      <c r="EU111" s="9">
        <v>1.1199092627599246E-2</v>
      </c>
      <c r="EV111" s="9">
        <v>2.2950390926275994</v>
      </c>
      <c r="EW111" s="9">
        <v>2.3062381852551987</v>
      </c>
      <c r="EX111" s="9">
        <v>2.1871462265300474E-3</v>
      </c>
      <c r="EY111" s="6">
        <v>6</v>
      </c>
      <c r="EZ111" s="6"/>
      <c r="FA111" s="6"/>
      <c r="FB111" s="6"/>
      <c r="FC111" s="15">
        <v>104</v>
      </c>
      <c r="FD111" s="9">
        <v>0.56639344262295088</v>
      </c>
      <c r="FE111" s="9">
        <v>1.169516446124764E-2</v>
      </c>
      <c r="FF111" s="9">
        <v>2.294543020793951</v>
      </c>
      <c r="FG111" s="9">
        <v>2.3062381852551987</v>
      </c>
      <c r="FH111" s="9">
        <v>2.2840274360289379E-3</v>
      </c>
      <c r="FI111" s="6">
        <v>6</v>
      </c>
      <c r="FJ111" s="6"/>
      <c r="FK111" s="6"/>
      <c r="FL111" s="6"/>
      <c r="FM111" s="15">
        <v>104</v>
      </c>
      <c r="FN111" s="9">
        <v>0.56639344262295088</v>
      </c>
      <c r="FO111" s="9">
        <v>1.2372506616257091E-2</v>
      </c>
      <c r="FP111" s="9">
        <v>2.2938656786389418</v>
      </c>
      <c r="FQ111" s="9">
        <v>2.3062381852551987</v>
      </c>
      <c r="FR111" s="9">
        <v>2.4163101474646612E-3</v>
      </c>
      <c r="FS111" s="6">
        <v>6</v>
      </c>
      <c r="FT111" s="6"/>
      <c r="FU111" s="6"/>
      <c r="FV111" s="6"/>
      <c r="FW111" s="15">
        <v>104</v>
      </c>
      <c r="FX111" s="9">
        <v>0.56639344262295088</v>
      </c>
      <c r="FY111" s="9">
        <v>1.1000525519848772E-2</v>
      </c>
      <c r="FZ111" s="9">
        <v>2.2952376597353501</v>
      </c>
      <c r="GA111" s="9">
        <v>2.3062381852551987</v>
      </c>
      <c r="GB111" s="9">
        <v>2.1483667186832107E-3</v>
      </c>
      <c r="GC111" s="6">
        <v>6</v>
      </c>
      <c r="GD111" s="6"/>
      <c r="GE111" s="6"/>
      <c r="GF111" s="6"/>
      <c r="GG111" s="15">
        <v>104</v>
      </c>
      <c r="GH111" s="9">
        <v>0.56639344262295088</v>
      </c>
      <c r="GI111" s="9">
        <v>1.3557451795841212E-2</v>
      </c>
      <c r="GJ111" s="9">
        <v>2.2926807334593575</v>
      </c>
      <c r="GK111" s="9">
        <v>2.3062381852551987</v>
      </c>
      <c r="GL111" s="9">
        <v>2.6477260723392782E-3</v>
      </c>
      <c r="GM111" s="6">
        <v>6</v>
      </c>
      <c r="GN111" s="6"/>
      <c r="GO111" s="6"/>
      <c r="GP111" s="6"/>
      <c r="GQ111" s="15">
        <v>104</v>
      </c>
      <c r="GR111" s="9">
        <v>0.56639344262295088</v>
      </c>
      <c r="GS111" s="9">
        <v>1.1932937618147449E-2</v>
      </c>
      <c r="GT111" s="9">
        <v>2.2943052476370513</v>
      </c>
      <c r="GU111" s="9">
        <v>2.3062381852551987</v>
      </c>
      <c r="GV111" s="9">
        <v>2.3304637572717814E-3</v>
      </c>
      <c r="GW111" s="6">
        <v>6</v>
      </c>
      <c r="GX111" s="6"/>
      <c r="GY111" s="6"/>
      <c r="GZ111" s="6"/>
      <c r="HA111" s="15">
        <v>104</v>
      </c>
      <c r="HB111" s="9">
        <v>0.56639344262295088</v>
      </c>
      <c r="HC111" s="9">
        <v>1.1642812854442346E-2</v>
      </c>
      <c r="HD111" s="9">
        <v>2.2945953724007566</v>
      </c>
      <c r="HE111" s="9">
        <v>2.3062381852551987</v>
      </c>
      <c r="HF111" s="9">
        <v>2.2738033381413279E-3</v>
      </c>
      <c r="HG111" s="6">
        <v>6</v>
      </c>
      <c r="HH111" s="6"/>
      <c r="HI111" s="6"/>
      <c r="HJ111" s="6"/>
      <c r="HK111" s="15">
        <v>104</v>
      </c>
      <c r="HL111" s="9">
        <v>0.56639344262295088</v>
      </c>
      <c r="HM111" s="9">
        <v>1.1150892249527412E-2</v>
      </c>
      <c r="HN111" s="9">
        <v>2.2950872930056714</v>
      </c>
      <c r="HO111" s="9">
        <v>2.3062381852551987</v>
      </c>
      <c r="HP111" s="9">
        <v>2.1777328500608385E-3</v>
      </c>
      <c r="HQ111" s="6">
        <v>6</v>
      </c>
      <c r="HR111" s="6"/>
      <c r="HS111" s="6"/>
      <c r="HT111" s="6"/>
      <c r="HU111" s="15">
        <v>104</v>
      </c>
      <c r="HV111" s="9">
        <v>0.56639344262295088</v>
      </c>
      <c r="HW111" s="9">
        <v>1.0356162570888469E-2</v>
      </c>
      <c r="HX111" s="9">
        <v>2.2958820226843106</v>
      </c>
      <c r="HY111" s="9">
        <v>2.3062381852551992</v>
      </c>
      <c r="HZ111" s="9">
        <v>2.0225247385158925E-3</v>
      </c>
      <c r="IA111" s="6">
        <v>6</v>
      </c>
      <c r="IB111" s="6"/>
      <c r="IC111" s="6"/>
      <c r="ID111" s="6"/>
      <c r="IE111" s="15">
        <v>104</v>
      </c>
      <c r="IF111" s="9">
        <v>0.56639344262295088</v>
      </c>
      <c r="IG111" s="9">
        <v>9.4126805293005683E-3</v>
      </c>
      <c r="IH111" s="9">
        <v>2.2968255047258981</v>
      </c>
      <c r="II111" s="9">
        <v>2.3062381852551987</v>
      </c>
      <c r="IJ111" s="9">
        <v>1.8382657761449204E-3</v>
      </c>
      <c r="IK111" s="6">
        <v>6</v>
      </c>
      <c r="IL111" s="6"/>
      <c r="IM111" s="6"/>
      <c r="IN111" s="6"/>
      <c r="IO111" s="15">
        <v>104</v>
      </c>
      <c r="IP111" s="9">
        <v>0.56639344262295088</v>
      </c>
      <c r="IQ111" s="9">
        <v>8.5607561436672978E-3</v>
      </c>
      <c r="IR111" s="9">
        <v>2.2976774291115314</v>
      </c>
      <c r="IS111" s="9">
        <v>2.3062381852551987</v>
      </c>
      <c r="IT111" s="9">
        <v>1.6718877250575647E-3</v>
      </c>
      <c r="IU111" s="6">
        <v>6</v>
      </c>
      <c r="IV111" s="6"/>
      <c r="IW111" s="6"/>
      <c r="IX111" s="6"/>
      <c r="IY111" s="15">
        <v>104</v>
      </c>
      <c r="IZ111" s="9">
        <v>0.56639344262295088</v>
      </c>
      <c r="JA111" s="9">
        <v>1.0129920604914936E-2</v>
      </c>
      <c r="JB111" s="9">
        <v>2.2961082646502842</v>
      </c>
      <c r="JC111" s="9">
        <v>2.3062381852551992</v>
      </c>
      <c r="JD111" s="9">
        <v>1.9783404212130517E-3</v>
      </c>
      <c r="JE111" s="6">
        <v>6</v>
      </c>
      <c r="JF111" s="6"/>
      <c r="JG111" s="6"/>
      <c r="JH111" s="6"/>
      <c r="JI111" s="15">
        <v>104</v>
      </c>
      <c r="JJ111" s="9">
        <v>0.56639344262295088</v>
      </c>
      <c r="JK111" s="9">
        <v>7.8988657844990557E-3</v>
      </c>
      <c r="JL111" s="9">
        <v>2.2983393194706996</v>
      </c>
      <c r="JM111" s="9">
        <v>2.3062381852551987</v>
      </c>
      <c r="JN111" s="9">
        <v>1.5426226989014439E-3</v>
      </c>
      <c r="JO111" s="6">
        <v>6</v>
      </c>
      <c r="JP111" s="6"/>
      <c r="JQ111" s="6"/>
      <c r="JR111" s="6"/>
      <c r="JS111" s="15">
        <v>104</v>
      </c>
      <c r="JT111" s="9">
        <v>0.56639344262295088</v>
      </c>
      <c r="JU111" s="9">
        <v>9.9751720226843102E-3</v>
      </c>
      <c r="JV111" s="9">
        <v>2.2962630132325144</v>
      </c>
      <c r="JW111" s="9">
        <v>2.3062381852551987</v>
      </c>
      <c r="JX111" s="9">
        <v>1.9481185283382232E-3</v>
      </c>
      <c r="JY111" s="6">
        <v>6</v>
      </c>
      <c r="JZ111" s="6"/>
      <c r="KA111" s="6"/>
      <c r="KB111" s="6"/>
      <c r="KC111" s="15">
        <v>104</v>
      </c>
      <c r="KD111" s="9">
        <v>0.56639344262295088</v>
      </c>
      <c r="KE111" s="9">
        <v>1.0151599243856333E-2</v>
      </c>
      <c r="KF111" s="9">
        <v>2.2960865860113424</v>
      </c>
      <c r="KG111" s="9">
        <v>2.3062381852551987</v>
      </c>
      <c r="KH111" s="9">
        <v>1.9825741886202557E-3</v>
      </c>
      <c r="KI111" s="6">
        <v>6</v>
      </c>
      <c r="KJ111" s="6"/>
      <c r="KK111" s="6"/>
      <c r="KL111" s="6"/>
      <c r="KM111" s="15">
        <v>104</v>
      </c>
      <c r="KN111" s="9">
        <v>0.56639344262295088</v>
      </c>
      <c r="KO111" s="9">
        <v>1.0699330812854443E-2</v>
      </c>
      <c r="KP111" s="9">
        <v>2.2955388544423445</v>
      </c>
      <c r="KQ111" s="9">
        <v>2.3062381852551987</v>
      </c>
      <c r="KR111" s="9">
        <v>2.0895443757703558E-3</v>
      </c>
      <c r="KS111" s="6">
        <v>6</v>
      </c>
      <c r="KT111" s="6"/>
      <c r="KU111" s="6"/>
      <c r="KV111" s="6"/>
      <c r="KW111" s="15">
        <v>104</v>
      </c>
      <c r="KX111" s="9">
        <v>0.56639344262295088</v>
      </c>
      <c r="KY111" s="9">
        <v>1.0885905482041588E-2</v>
      </c>
      <c r="KZ111" s="9">
        <v>2.2953522797731574</v>
      </c>
      <c r="LA111" s="9">
        <v>2.3062381852551987</v>
      </c>
      <c r="LB111" s="9">
        <v>2.1259817995195897E-3</v>
      </c>
      <c r="LC111" s="6">
        <v>6</v>
      </c>
    </row>
    <row r="112" spans="1:315">
      <c r="A112" s="6">
        <v>105</v>
      </c>
      <c r="B112">
        <v>0.46093280828831207</v>
      </c>
      <c r="C112">
        <f>1-Table4689[[#This Row],[qx (tau)]]</f>
        <v>0.53906719171168793</v>
      </c>
      <c r="D112" s="6"/>
      <c r="E112" s="6"/>
      <c r="F112" s="6"/>
      <c r="G112" s="6"/>
      <c r="H112" s="15">
        <f t="shared" si="15"/>
        <v>105</v>
      </c>
      <c r="I112" s="9">
        <f t="shared" si="17"/>
        <v>0.5830601092896176</v>
      </c>
      <c r="J112" s="9" cm="1">
        <f t="array" ref="J112">VLOOKUP($G$13,'qx Malaria'!$B$62:$I$91,(N112),FALSE)/(1-nigeria!I112*INDEX($E$6:$G$11,N112,2))</f>
        <v>1.1321056356487552E-2</v>
      </c>
      <c r="K112" s="9">
        <f t="shared" si="16"/>
        <v>2.3871062044560953</v>
      </c>
      <c r="L112" s="9">
        <f t="shared" si="13"/>
        <v>2.398427260812583</v>
      </c>
      <c r="M112" s="9">
        <f>(J112*Table4689[[#This Row],[qx (tau)]])/L112</f>
        <v>2.1756950416824904E-3</v>
      </c>
      <c r="N112" s="6">
        <f t="shared" si="14"/>
        <v>6</v>
      </c>
      <c r="P112" s="6"/>
      <c r="Q112" s="6"/>
      <c r="R112" s="6"/>
      <c r="S112" s="15">
        <v>105</v>
      </c>
      <c r="T112" s="9">
        <v>0.5830601092896176</v>
      </c>
      <c r="U112" s="9">
        <v>8.4367077326343402E-3</v>
      </c>
      <c r="V112" s="9">
        <v>2.3899905530799481</v>
      </c>
      <c r="W112" s="9">
        <v>2.3984272608125825</v>
      </c>
      <c r="X112" s="9">
        <v>1.6213772464349664E-3</v>
      </c>
      <c r="Y112" s="6">
        <v>6</v>
      </c>
      <c r="Z112" s="6"/>
      <c r="AA112" s="6"/>
      <c r="AB112" s="6"/>
      <c r="AC112" s="15">
        <v>105</v>
      </c>
      <c r="AD112" s="9">
        <v>0.5830601092896176</v>
      </c>
      <c r="AE112" s="9">
        <v>9.416225425950199E-3</v>
      </c>
      <c r="AF112" s="9">
        <v>2.3890110353866323</v>
      </c>
      <c r="AG112" s="9">
        <v>2.3984272608125825</v>
      </c>
      <c r="AH112" s="9">
        <v>1.8096222053399131E-3</v>
      </c>
      <c r="AI112" s="6">
        <v>6</v>
      </c>
      <c r="AJ112" s="6"/>
      <c r="AK112" s="6"/>
      <c r="AL112" s="6"/>
      <c r="AM112" s="15">
        <v>105</v>
      </c>
      <c r="AN112" s="9">
        <v>0.5830601092896176</v>
      </c>
      <c r="AO112" s="9">
        <v>9.4675517693315892E-3</v>
      </c>
      <c r="AP112" s="9">
        <v>2.3889597090432511</v>
      </c>
      <c r="AQ112" s="9">
        <v>2.3984272608125825</v>
      </c>
      <c r="AR112" s="9">
        <v>1.8194861674372832E-3</v>
      </c>
      <c r="AS112" s="6">
        <v>6</v>
      </c>
      <c r="AT112" s="6"/>
      <c r="AU112" s="6"/>
      <c r="AV112" s="6"/>
      <c r="AW112" s="15">
        <v>105</v>
      </c>
      <c r="AX112" s="9">
        <v>0.5830601092896176</v>
      </c>
      <c r="AY112" s="9">
        <v>9.5704442988204467E-3</v>
      </c>
      <c r="AZ112" s="9">
        <v>2.388856816513762</v>
      </c>
      <c r="BA112" s="9">
        <v>2.3984272608125825</v>
      </c>
      <c r="BB112" s="9">
        <v>1.8392601849128512E-3</v>
      </c>
      <c r="BC112" s="6">
        <v>6</v>
      </c>
      <c r="BD112" s="6"/>
      <c r="BE112" s="6"/>
      <c r="BF112" s="6"/>
      <c r="BG112" s="15">
        <v>105</v>
      </c>
      <c r="BH112" s="9">
        <v>0.5830601092896176</v>
      </c>
      <c r="BI112" s="9">
        <v>9.6227300131061632E-3</v>
      </c>
      <c r="BJ112" s="9">
        <v>2.3888045307994763</v>
      </c>
      <c r="BK112" s="9">
        <v>2.3984272608125825</v>
      </c>
      <c r="BL112" s="9">
        <v>1.8493085201335372E-3</v>
      </c>
      <c r="BM112" s="6">
        <v>6</v>
      </c>
      <c r="BN112" s="6"/>
      <c r="BO112" s="6"/>
      <c r="BP112" s="6"/>
      <c r="BQ112" s="15">
        <v>105</v>
      </c>
      <c r="BR112" s="9">
        <v>0.5830601092896176</v>
      </c>
      <c r="BS112" s="9">
        <v>9.7013984272608152E-3</v>
      </c>
      <c r="BT112" s="9">
        <v>2.3887258623853218</v>
      </c>
      <c r="BU112" s="9">
        <v>2.3984272608125825</v>
      </c>
      <c r="BV112" s="9">
        <v>1.8644271162453936E-3</v>
      </c>
      <c r="BW112" s="6">
        <v>6</v>
      </c>
      <c r="BX112" s="6"/>
      <c r="BY112" s="6"/>
      <c r="BZ112" s="6"/>
      <c r="CA112" s="15">
        <v>105</v>
      </c>
      <c r="CB112" s="9">
        <v>0.5830601092896176</v>
      </c>
      <c r="CC112" s="9">
        <v>9.7692739187418103E-3</v>
      </c>
      <c r="CD112" s="9">
        <v>2.3886579868938407</v>
      </c>
      <c r="CE112" s="9">
        <v>2.3984272608125825</v>
      </c>
      <c r="CF112" s="9">
        <v>1.8774715147199526E-3</v>
      </c>
      <c r="CG112" s="6">
        <v>6</v>
      </c>
      <c r="CH112" s="6"/>
      <c r="CI112" s="6"/>
      <c r="CJ112" s="6"/>
      <c r="CK112" s="15">
        <v>105</v>
      </c>
      <c r="CL112" s="9">
        <v>0.5830601092896176</v>
      </c>
      <c r="CM112" s="9">
        <v>9.8867968545216286E-3</v>
      </c>
      <c r="CN112" s="9">
        <v>2.3885404639580612</v>
      </c>
      <c r="CO112" s="9">
        <v>2.398427260812583</v>
      </c>
      <c r="CP112" s="9">
        <v>1.9000572223260798E-3</v>
      </c>
      <c r="CQ112" s="6">
        <v>6</v>
      </c>
      <c r="CR112" s="6"/>
      <c r="CS112" s="6"/>
      <c r="CT112" s="6"/>
      <c r="CU112" s="15">
        <v>105</v>
      </c>
      <c r="CV112" s="9">
        <v>0.5830601092896176</v>
      </c>
      <c r="CW112" s="9">
        <v>9.9508348623853233E-3</v>
      </c>
      <c r="CX112" s="9">
        <v>2.3884764259501972</v>
      </c>
      <c r="CY112" s="9">
        <v>2.3984272608125825</v>
      </c>
      <c r="CZ112" s="9">
        <v>1.9123641283073779E-3</v>
      </c>
      <c r="DA112" s="6">
        <v>6</v>
      </c>
      <c r="DB112" s="6"/>
      <c r="DC112" s="6"/>
      <c r="DD112" s="6"/>
      <c r="DE112" s="15">
        <v>105</v>
      </c>
      <c r="DF112" s="9">
        <v>0.5830601092896176</v>
      </c>
      <c r="DG112" s="9">
        <v>1.0150384010484931E-2</v>
      </c>
      <c r="DH112" s="9">
        <v>2.3882768768020979</v>
      </c>
      <c r="DI112" s="9">
        <v>2.398427260812583</v>
      </c>
      <c r="DJ112" s="9">
        <v>1.9507137379569653E-3</v>
      </c>
      <c r="DK112" s="6">
        <v>6</v>
      </c>
      <c r="DL112" s="6"/>
      <c r="DM112" s="6"/>
      <c r="DN112" s="6"/>
      <c r="DO112" s="15">
        <v>105</v>
      </c>
      <c r="DP112" s="9">
        <v>0.5830601092896176</v>
      </c>
      <c r="DQ112" s="9">
        <v>8.8734613368283127E-3</v>
      </c>
      <c r="DR112" s="9">
        <v>2.3895537994757543</v>
      </c>
      <c r="DS112" s="9">
        <v>2.3984272608125825</v>
      </c>
      <c r="DT112" s="9">
        <v>1.7053131108242683E-3</v>
      </c>
      <c r="DU112" s="6">
        <v>6</v>
      </c>
      <c r="DV112" s="6"/>
      <c r="DW112" s="6"/>
      <c r="DX112" s="6"/>
      <c r="DY112" s="15">
        <v>105</v>
      </c>
      <c r="DZ112" s="9">
        <v>0.5830601092896176</v>
      </c>
      <c r="EA112" s="9">
        <v>1.0785247706422023E-2</v>
      </c>
      <c r="EB112" s="9">
        <v>2.3876420131061606</v>
      </c>
      <c r="EC112" s="9">
        <v>2.3984272608125825</v>
      </c>
      <c r="ED112" s="9">
        <v>2.0727226523108823E-3</v>
      </c>
      <c r="EE112" s="6">
        <v>6</v>
      </c>
      <c r="EF112" s="6"/>
      <c r="EG112" s="6"/>
      <c r="EH112" s="6"/>
      <c r="EI112" s="15">
        <v>105</v>
      </c>
      <c r="EJ112" s="9">
        <v>0.5830601092896176</v>
      </c>
      <c r="EK112" s="9">
        <v>9.5378256880733984E-3</v>
      </c>
      <c r="EL112" s="9">
        <v>2.3888894351245091</v>
      </c>
      <c r="EM112" s="9">
        <v>2.3984272608125825</v>
      </c>
      <c r="EN112" s="9">
        <v>1.8329914987201307E-3</v>
      </c>
      <c r="EO112" s="6">
        <v>6</v>
      </c>
      <c r="EP112" s="6"/>
      <c r="EQ112" s="6"/>
      <c r="ER112" s="6"/>
      <c r="ES112" s="15">
        <v>105</v>
      </c>
      <c r="ET112" s="9">
        <v>0.5830601092896176</v>
      </c>
      <c r="EU112" s="9">
        <v>1.1646762778505902E-2</v>
      </c>
      <c r="EV112" s="9">
        <v>2.3867804980340765</v>
      </c>
      <c r="EW112" s="9">
        <v>2.3984272608125825</v>
      </c>
      <c r="EX112" s="9">
        <v>2.2382897170480434E-3</v>
      </c>
      <c r="EY112" s="6">
        <v>6</v>
      </c>
      <c r="EZ112" s="6"/>
      <c r="FA112" s="6"/>
      <c r="FB112" s="6"/>
      <c r="FC112" s="15">
        <v>105</v>
      </c>
      <c r="FD112" s="9">
        <v>0.5830601092896176</v>
      </c>
      <c r="FE112" s="9">
        <v>1.2162664482306688E-2</v>
      </c>
      <c r="FF112" s="9">
        <v>2.386264596330276</v>
      </c>
      <c r="FG112" s="9">
        <v>2.3984272608125825</v>
      </c>
      <c r="FH112" s="9">
        <v>2.3374363641108595E-3</v>
      </c>
      <c r="FI112" s="6">
        <v>6</v>
      </c>
      <c r="FJ112" s="6"/>
      <c r="FK112" s="6"/>
      <c r="FL112" s="6"/>
      <c r="FM112" s="15">
        <v>105</v>
      </c>
      <c r="FN112" s="9">
        <v>0.5830601092896176</v>
      </c>
      <c r="FO112" s="9">
        <v>1.2867082568807343E-2</v>
      </c>
      <c r="FP112" s="9">
        <v>2.3855601782437752</v>
      </c>
      <c r="FQ112" s="9">
        <v>2.3984272608125825</v>
      </c>
      <c r="FR112" s="9">
        <v>2.4728123299051366E-3</v>
      </c>
      <c r="FS112" s="6">
        <v>6</v>
      </c>
      <c r="FT112" s="6"/>
      <c r="FU112" s="6"/>
      <c r="FV112" s="6"/>
      <c r="FW112" s="15">
        <v>105</v>
      </c>
      <c r="FX112" s="9">
        <v>0.5830601092896176</v>
      </c>
      <c r="FY112" s="9">
        <v>1.1440258191349938E-2</v>
      </c>
      <c r="FZ112" s="9">
        <v>2.3869870026212325</v>
      </c>
      <c r="GA112" s="9">
        <v>2.3984272608125825</v>
      </c>
      <c r="GB112" s="9">
        <v>2.1986034022544198E-3</v>
      </c>
      <c r="GC112" s="6">
        <v>6</v>
      </c>
      <c r="GD112" s="6"/>
      <c r="GE112" s="6"/>
      <c r="GF112" s="6"/>
      <c r="GG112" s="15">
        <v>105</v>
      </c>
      <c r="GH112" s="9">
        <v>0.5830601092896176</v>
      </c>
      <c r="GI112" s="9">
        <v>1.4099394495412849E-2</v>
      </c>
      <c r="GJ112" s="9">
        <v>2.3843278663171699</v>
      </c>
      <c r="GK112" s="9">
        <v>2.3984272608125825</v>
      </c>
      <c r="GL112" s="9">
        <v>2.7096396068036713E-3</v>
      </c>
      <c r="GM112" s="6">
        <v>6</v>
      </c>
      <c r="GN112" s="6"/>
      <c r="GO112" s="6"/>
      <c r="GP112" s="6"/>
      <c r="GQ112" s="15">
        <v>105</v>
      </c>
      <c r="GR112" s="9">
        <v>0.5830601092896176</v>
      </c>
      <c r="GS112" s="9">
        <v>1.2409942332896464E-2</v>
      </c>
      <c r="GT112" s="9">
        <v>2.386017318479686</v>
      </c>
      <c r="GU112" s="9">
        <v>2.3984272608125825</v>
      </c>
      <c r="GV112" s="9">
        <v>2.3849585366453839E-3</v>
      </c>
      <c r="GW112" s="6">
        <v>6</v>
      </c>
      <c r="GX112" s="6"/>
      <c r="GY112" s="6"/>
      <c r="GZ112" s="6"/>
      <c r="HA112" s="15">
        <v>105</v>
      </c>
      <c r="HB112" s="9">
        <v>0.5830601092896176</v>
      </c>
      <c r="HC112" s="9">
        <v>1.2108220183486241E-2</v>
      </c>
      <c r="HD112" s="9">
        <v>2.3863190406290964</v>
      </c>
      <c r="HE112" s="9">
        <v>2.3984272608125825</v>
      </c>
      <c r="HF112" s="9">
        <v>2.3269731893627147E-3</v>
      </c>
      <c r="HG112" s="6">
        <v>6</v>
      </c>
      <c r="HH112" s="6"/>
      <c r="HI112" s="6"/>
      <c r="HJ112" s="6"/>
      <c r="HK112" s="15">
        <v>105</v>
      </c>
      <c r="HL112" s="9">
        <v>0.5830601092896176</v>
      </c>
      <c r="HM112" s="9">
        <v>1.1596635648754919E-2</v>
      </c>
      <c r="HN112" s="9">
        <v>2.3868306251638276</v>
      </c>
      <c r="HO112" s="9">
        <v>2.3984272608125825</v>
      </c>
      <c r="HP112" s="9">
        <v>2.228656221354818E-3</v>
      </c>
      <c r="HQ112" s="6">
        <v>6</v>
      </c>
      <c r="HR112" s="6"/>
      <c r="HS112" s="6"/>
      <c r="HT112" s="6"/>
      <c r="HU112" s="15">
        <v>105</v>
      </c>
      <c r="HV112" s="9">
        <v>0.5830601092896176</v>
      </c>
      <c r="HW112" s="9">
        <v>1.0770137614678901E-2</v>
      </c>
      <c r="HX112" s="9">
        <v>2.3876571231979038</v>
      </c>
      <c r="HY112" s="9">
        <v>2.3984272608125825</v>
      </c>
      <c r="HZ112" s="9">
        <v>2.069818775618665E-3</v>
      </c>
      <c r="IA112" s="6">
        <v>6</v>
      </c>
      <c r="IB112" s="6"/>
      <c r="IC112" s="6"/>
      <c r="ID112" s="6"/>
      <c r="IE112" s="15">
        <v>105</v>
      </c>
      <c r="IF112" s="9">
        <v>0.5830601092896176</v>
      </c>
      <c r="IG112" s="9">
        <v>9.7889410222804733E-3</v>
      </c>
      <c r="IH112" s="9">
        <v>2.3886383197903021</v>
      </c>
      <c r="II112" s="9">
        <v>2.3984272608125825</v>
      </c>
      <c r="IJ112" s="9">
        <v>1.8812511637479165E-3</v>
      </c>
      <c r="IK112" s="6">
        <v>6</v>
      </c>
      <c r="IL112" s="6"/>
      <c r="IM112" s="6"/>
      <c r="IN112" s="6"/>
      <c r="IO112" s="15">
        <v>105</v>
      </c>
      <c r="IP112" s="9">
        <v>0.5830601092896176</v>
      </c>
      <c r="IQ112" s="9">
        <v>8.9029619921363063E-3</v>
      </c>
      <c r="IR112" s="9">
        <v>2.3895242988204464</v>
      </c>
      <c r="IS112" s="9">
        <v>2.3984272608125825</v>
      </c>
      <c r="IT112" s="9">
        <v>1.7109825843662145E-3</v>
      </c>
      <c r="IU112" s="6">
        <v>6</v>
      </c>
      <c r="IV112" s="6"/>
      <c r="IW112" s="6"/>
      <c r="IX112" s="6"/>
      <c r="IY112" s="15">
        <v>105</v>
      </c>
      <c r="IZ112" s="9">
        <v>0.5830601092896176</v>
      </c>
      <c r="JA112" s="9">
        <v>1.0534851900393188E-2</v>
      </c>
      <c r="JB112" s="9">
        <v>2.3878924089121893</v>
      </c>
      <c r="JC112" s="9">
        <v>2.3984272608125825</v>
      </c>
      <c r="JD112" s="9">
        <v>2.0246012671255825E-3</v>
      </c>
      <c r="JE112" s="6">
        <v>6</v>
      </c>
      <c r="JF112" s="6"/>
      <c r="JG112" s="6"/>
      <c r="JH112" s="6"/>
      <c r="JI112" s="15">
        <v>105</v>
      </c>
      <c r="JJ112" s="9">
        <v>0.5830601092896176</v>
      </c>
      <c r="JK112" s="9">
        <v>8.2146133682830958E-3</v>
      </c>
      <c r="JL112" s="9">
        <v>2.3902126474442995</v>
      </c>
      <c r="JM112" s="9">
        <v>2.3984272608125825</v>
      </c>
      <c r="JN112" s="9">
        <v>1.578694868387469E-3</v>
      </c>
      <c r="JO112" s="6">
        <v>6</v>
      </c>
      <c r="JP112" s="6"/>
      <c r="JQ112" s="6"/>
      <c r="JR112" s="6"/>
      <c r="JS112" s="15">
        <v>105</v>
      </c>
      <c r="JT112" s="9">
        <v>0.5830601092896176</v>
      </c>
      <c r="JU112" s="9">
        <v>1.0373917431192663E-2</v>
      </c>
      <c r="JV112" s="9">
        <v>2.3880533433813897</v>
      </c>
      <c r="JW112" s="9">
        <v>2.3984272608125825</v>
      </c>
      <c r="JX112" s="9">
        <v>1.9936726756894364E-3</v>
      </c>
      <c r="JY112" s="6">
        <v>6</v>
      </c>
      <c r="JZ112" s="6"/>
      <c r="KA112" s="6"/>
      <c r="KB112" s="6"/>
      <c r="KC112" s="15">
        <v>105</v>
      </c>
      <c r="KD112" s="9">
        <v>0.5830601092896176</v>
      </c>
      <c r="KE112" s="9">
        <v>1.0557397116644825E-2</v>
      </c>
      <c r="KF112" s="9">
        <v>2.3878698636959377</v>
      </c>
      <c r="KG112" s="9">
        <v>2.3984272608125825</v>
      </c>
      <c r="KH112" s="9">
        <v>2.0289340355234922E-3</v>
      </c>
      <c r="KI112" s="6">
        <v>6</v>
      </c>
      <c r="KJ112" s="6"/>
      <c r="KK112" s="6"/>
      <c r="KL112" s="6"/>
      <c r="KM112" s="15">
        <v>105</v>
      </c>
      <c r="KN112" s="9">
        <v>0.5830601092896176</v>
      </c>
      <c r="KO112" s="9">
        <v>1.1127023591087814E-2</v>
      </c>
      <c r="KP112" s="9">
        <v>2.3873002372214946</v>
      </c>
      <c r="KQ112" s="9">
        <v>2.3984272608125825</v>
      </c>
      <c r="KR112" s="9">
        <v>2.138405577491966E-3</v>
      </c>
      <c r="KS112" s="6">
        <v>6</v>
      </c>
      <c r="KT112" s="6"/>
      <c r="KU112" s="6"/>
      <c r="KV112" s="6"/>
      <c r="KW112" s="15">
        <v>105</v>
      </c>
      <c r="KX112" s="9">
        <v>0.5830601092896176</v>
      </c>
      <c r="KY112" s="9">
        <v>1.1321056356487552E-2</v>
      </c>
      <c r="KZ112" s="9">
        <v>2.3871062044560953</v>
      </c>
      <c r="LA112" s="9">
        <v>2.398427260812583</v>
      </c>
      <c r="LB112" s="9">
        <v>2.1756950416824904E-3</v>
      </c>
      <c r="LC112" s="6">
        <v>6</v>
      </c>
    </row>
    <row r="113" spans="1:315">
      <c r="A113" s="6">
        <v>106</v>
      </c>
      <c r="B113">
        <v>0.47113295484957624</v>
      </c>
      <c r="C113">
        <f>1-Table4689[[#This Row],[qx (tau)]]</f>
        <v>0.52886704515042382</v>
      </c>
      <c r="D113" s="6"/>
      <c r="E113" s="6"/>
      <c r="F113" s="6"/>
      <c r="G113" s="6"/>
      <c r="H113" s="15">
        <f t="shared" si="15"/>
        <v>106</v>
      </c>
      <c r="I113" s="9">
        <f t="shared" si="17"/>
        <v>0.59972677595628432</v>
      </c>
      <c r="J113" s="9" cm="1">
        <f t="array" ref="J113">VLOOKUP($G$13,'qx Malaria'!$B$62:$I$91,(N113),FALSE)/(1-nigeria!I113*INDEX($E$6:$G$11,N113,2))</f>
        <v>1.1792445051194544E-2</v>
      </c>
      <c r="K113" s="9">
        <f t="shared" si="16"/>
        <v>2.4865010703071686</v>
      </c>
      <c r="L113" s="9">
        <f t="shared" si="13"/>
        <v>2.498293515358363</v>
      </c>
      <c r="M113" s="9">
        <f>(J113*Table4689[[#This Row],[qx (tau)]])/L113</f>
        <v>2.2238417734809697E-3</v>
      </c>
      <c r="N113" s="6">
        <f t="shared" si="14"/>
        <v>6</v>
      </c>
      <c r="P113" s="6"/>
      <c r="Q113" s="6"/>
      <c r="R113" s="6"/>
      <c r="S113" s="15">
        <v>106</v>
      </c>
      <c r="T113" s="9">
        <v>0.59972677595628432</v>
      </c>
      <c r="U113" s="9">
        <v>8.7879972696245767E-3</v>
      </c>
      <c r="V113" s="9">
        <v>2.489505518088738</v>
      </c>
      <c r="W113" s="9">
        <v>2.4982935153583625</v>
      </c>
      <c r="X113" s="9">
        <v>1.6572572819788694E-3</v>
      </c>
      <c r="Y113" s="6">
        <v>6</v>
      </c>
      <c r="Z113" s="6"/>
      <c r="AA113" s="6"/>
      <c r="AB113" s="6"/>
      <c r="AC113" s="15">
        <v>106</v>
      </c>
      <c r="AD113" s="9">
        <v>0.59972677595628432</v>
      </c>
      <c r="AE113" s="9">
        <v>9.8083003412969324E-3</v>
      </c>
      <c r="AF113" s="9">
        <v>2.4884852150170658</v>
      </c>
      <c r="AG113" s="9">
        <v>2.4982935153583625</v>
      </c>
      <c r="AH113" s="9">
        <v>1.8496679807394366E-3</v>
      </c>
      <c r="AI113" s="6">
        <v>6</v>
      </c>
      <c r="AJ113" s="6"/>
      <c r="AK113" s="6"/>
      <c r="AL113" s="6"/>
      <c r="AM113" s="15">
        <v>106</v>
      </c>
      <c r="AN113" s="9">
        <v>0.59972677595628432</v>
      </c>
      <c r="AO113" s="9">
        <v>9.8617638225256023E-3</v>
      </c>
      <c r="AP113" s="9">
        <v>2.488431751535837</v>
      </c>
      <c r="AQ113" s="9">
        <v>2.4982935153583625</v>
      </c>
      <c r="AR113" s="9">
        <v>1.8597502259732174E-3</v>
      </c>
      <c r="AS113" s="6">
        <v>6</v>
      </c>
      <c r="AT113" s="6"/>
      <c r="AU113" s="6"/>
      <c r="AV113" s="6"/>
      <c r="AW113" s="15">
        <v>106</v>
      </c>
      <c r="AX113" s="9">
        <v>0.59972677595628432</v>
      </c>
      <c r="AY113" s="9">
        <v>9.9689406143344747E-3</v>
      </c>
      <c r="AZ113" s="9">
        <v>2.4883245747440284</v>
      </c>
      <c r="BA113" s="9">
        <v>2.498293515358363</v>
      </c>
      <c r="BB113" s="9">
        <v>1.8799618297362639E-3</v>
      </c>
      <c r="BC113" s="6">
        <v>6</v>
      </c>
      <c r="BD113" s="6"/>
      <c r="BE113" s="6"/>
      <c r="BF113" s="6"/>
      <c r="BG113" s="15">
        <v>106</v>
      </c>
      <c r="BH113" s="9">
        <v>0.59972677595628432</v>
      </c>
      <c r="BI113" s="9">
        <v>1.0023403412969287E-2</v>
      </c>
      <c r="BJ113" s="9">
        <v>2.4882701119453938</v>
      </c>
      <c r="BK113" s="9">
        <v>2.498293515358363</v>
      </c>
      <c r="BL113" s="9">
        <v>1.8902325281519848E-3</v>
      </c>
      <c r="BM113" s="6">
        <v>6</v>
      </c>
      <c r="BN113" s="6"/>
      <c r="BO113" s="6"/>
      <c r="BP113" s="6"/>
      <c r="BQ113" s="15">
        <v>106</v>
      </c>
      <c r="BR113" s="9">
        <v>0.59972677595628432</v>
      </c>
      <c r="BS113" s="9">
        <v>1.0105347440273041E-2</v>
      </c>
      <c r="BT113" s="9">
        <v>2.4881881679180897</v>
      </c>
      <c r="BU113" s="9">
        <v>2.498293515358363</v>
      </c>
      <c r="BV113" s="9">
        <v>1.9056856890710505E-3</v>
      </c>
      <c r="BW113" s="6">
        <v>6</v>
      </c>
      <c r="BX113" s="6"/>
      <c r="BY113" s="6"/>
      <c r="BZ113" s="6"/>
      <c r="CA113" s="15">
        <v>106</v>
      </c>
      <c r="CB113" s="9">
        <v>0.59972677595628432</v>
      </c>
      <c r="CC113" s="9">
        <v>1.0176049146757684E-2</v>
      </c>
      <c r="CD113" s="9">
        <v>2.4881174662116052</v>
      </c>
      <c r="CE113" s="9">
        <v>2.498293515358363</v>
      </c>
      <c r="CF113" s="9">
        <v>1.919018751693294E-3</v>
      </c>
      <c r="CG113" s="6">
        <v>6</v>
      </c>
      <c r="CH113" s="6"/>
      <c r="CI113" s="6"/>
      <c r="CJ113" s="6"/>
      <c r="CK113" s="15">
        <v>106</v>
      </c>
      <c r="CL113" s="9">
        <v>0.59972677595628432</v>
      </c>
      <c r="CM113" s="9">
        <v>1.0298465529010243E-2</v>
      </c>
      <c r="CN113" s="9">
        <v>2.4879950498293528</v>
      </c>
      <c r="CO113" s="9">
        <v>2.498293515358363</v>
      </c>
      <c r="CP113" s="9">
        <v>1.9421042664809229E-3</v>
      </c>
      <c r="CQ113" s="6">
        <v>6</v>
      </c>
      <c r="CR113" s="6"/>
      <c r="CS113" s="6"/>
      <c r="CT113" s="6"/>
      <c r="CU113" s="15">
        <v>106</v>
      </c>
      <c r="CV113" s="9">
        <v>0.59972677595628432</v>
      </c>
      <c r="CW113" s="9">
        <v>1.0365169965870311E-2</v>
      </c>
      <c r="CX113" s="9">
        <v>2.4879283453924925</v>
      </c>
      <c r="CY113" s="9">
        <v>2.498293515358363</v>
      </c>
      <c r="CZ113" s="9">
        <v>1.9546835163754069E-3</v>
      </c>
      <c r="DA113" s="6">
        <v>6</v>
      </c>
      <c r="DB113" s="6"/>
      <c r="DC113" s="6"/>
      <c r="DD113" s="6"/>
      <c r="DE113" s="15">
        <v>106</v>
      </c>
      <c r="DF113" s="9">
        <v>0.59972677595628432</v>
      </c>
      <c r="DG113" s="9">
        <v>1.0573027986348127E-2</v>
      </c>
      <c r="DH113" s="9">
        <v>2.4877204873720147</v>
      </c>
      <c r="DI113" s="9">
        <v>2.498293515358363</v>
      </c>
      <c r="DJ113" s="9">
        <v>1.9938817782188915E-3</v>
      </c>
      <c r="DK113" s="6">
        <v>6</v>
      </c>
      <c r="DL113" s="6"/>
      <c r="DM113" s="6"/>
      <c r="DN113" s="6"/>
      <c r="DO113" s="15">
        <v>106</v>
      </c>
      <c r="DP113" s="9">
        <v>0.59972677595628432</v>
      </c>
      <c r="DQ113" s="9">
        <v>9.2429365187713351E-3</v>
      </c>
      <c r="DR113" s="9">
        <v>2.4890505788395916</v>
      </c>
      <c r="DS113" s="9">
        <v>2.498293515358363</v>
      </c>
      <c r="DT113" s="9">
        <v>1.7430505930569771E-3</v>
      </c>
      <c r="DU113" s="6">
        <v>6</v>
      </c>
      <c r="DV113" s="6"/>
      <c r="DW113" s="6"/>
      <c r="DX113" s="6"/>
      <c r="DY113" s="15">
        <v>106</v>
      </c>
      <c r="DZ113" s="9">
        <v>0.59972677595628432</v>
      </c>
      <c r="EA113" s="9">
        <v>1.1234326279863488E-2</v>
      </c>
      <c r="EB113" s="9">
        <v>2.4870591890784994</v>
      </c>
      <c r="EC113" s="9">
        <v>2.498293515358363</v>
      </c>
      <c r="ED113" s="9">
        <v>2.1185906713675744E-3</v>
      </c>
      <c r="EE113" s="6">
        <v>6</v>
      </c>
      <c r="EF113" s="6"/>
      <c r="EG113" s="6"/>
      <c r="EH113" s="6"/>
      <c r="EI113" s="15">
        <v>106</v>
      </c>
      <c r="EJ113" s="9">
        <v>0.59972677595628432</v>
      </c>
      <c r="EK113" s="9">
        <v>9.934963822525603E-3</v>
      </c>
      <c r="EL113" s="9">
        <v>2.4883585515358373</v>
      </c>
      <c r="EM113" s="9">
        <v>2.498293515358363</v>
      </c>
      <c r="EN113" s="9">
        <v>1.87355442155031E-3</v>
      </c>
      <c r="EO113" s="6">
        <v>6</v>
      </c>
      <c r="EP113" s="6"/>
      <c r="EQ113" s="6"/>
      <c r="ER113" s="6"/>
      <c r="ES113" s="15">
        <v>106</v>
      </c>
      <c r="ET113" s="9">
        <v>0.59972677595628432</v>
      </c>
      <c r="EU113" s="9">
        <v>1.213171331058021E-2</v>
      </c>
      <c r="EV113" s="9">
        <v>2.4861618020477825</v>
      </c>
      <c r="EW113" s="9">
        <v>2.4982935153583625</v>
      </c>
      <c r="EX113" s="9">
        <v>2.2878216287495427E-3</v>
      </c>
      <c r="EY113" s="6">
        <v>6</v>
      </c>
      <c r="EZ113" s="6"/>
      <c r="FA113" s="6"/>
      <c r="FB113" s="6"/>
      <c r="FC113" s="15">
        <v>106</v>
      </c>
      <c r="FD113" s="9">
        <v>0.59972677595628432</v>
      </c>
      <c r="FE113" s="9">
        <v>1.2669096245733794E-2</v>
      </c>
      <c r="FF113" s="9">
        <v>2.4856244191126291</v>
      </c>
      <c r="FG113" s="9">
        <v>2.498293515358363</v>
      </c>
      <c r="FH113" s="9">
        <v>2.3891623273376858E-3</v>
      </c>
      <c r="FI113" s="6">
        <v>6</v>
      </c>
      <c r="FJ113" s="6"/>
      <c r="FK113" s="6"/>
      <c r="FL113" s="6"/>
      <c r="FM113" s="15">
        <v>106</v>
      </c>
      <c r="FN113" s="9">
        <v>0.59972677595628432</v>
      </c>
      <c r="FO113" s="9">
        <v>1.3402845051194545E-2</v>
      </c>
      <c r="FP113" s="9">
        <v>2.4848906703071685</v>
      </c>
      <c r="FQ113" s="9">
        <v>2.498293515358363</v>
      </c>
      <c r="FR113" s="9">
        <v>2.5275340761770067E-3</v>
      </c>
      <c r="FS113" s="6">
        <v>6</v>
      </c>
      <c r="FT113" s="6"/>
      <c r="FU113" s="6"/>
      <c r="FV113" s="6"/>
      <c r="FW113" s="15">
        <v>106</v>
      </c>
      <c r="FX113" s="9">
        <v>0.59972677595628432</v>
      </c>
      <c r="FY113" s="9">
        <v>1.1916610238907855E-2</v>
      </c>
      <c r="FZ113" s="9">
        <v>2.4863769051194549</v>
      </c>
      <c r="GA113" s="9">
        <v>2.4982935153583625</v>
      </c>
      <c r="GB113" s="9">
        <v>2.2472570813369939E-3</v>
      </c>
      <c r="GC113" s="6">
        <v>6</v>
      </c>
      <c r="GD113" s="6"/>
      <c r="GE113" s="6"/>
      <c r="GF113" s="6"/>
      <c r="GG113" s="15">
        <v>106</v>
      </c>
      <c r="GH113" s="9">
        <v>0.59972677595628432</v>
      </c>
      <c r="GI113" s="9">
        <v>1.4686468259385672E-2</v>
      </c>
      <c r="GJ113" s="9">
        <v>2.4836070470989773</v>
      </c>
      <c r="GK113" s="9">
        <v>2.498293515358363</v>
      </c>
      <c r="GL113" s="9">
        <v>2.7696021883787188E-3</v>
      </c>
      <c r="GM113" s="6">
        <v>6</v>
      </c>
      <c r="GN113" s="6"/>
      <c r="GO113" s="6"/>
      <c r="GP113" s="6"/>
      <c r="GQ113" s="15">
        <v>106</v>
      </c>
      <c r="GR113" s="9">
        <v>0.59972677595628432</v>
      </c>
      <c r="GS113" s="9">
        <v>1.2926670307167239E-2</v>
      </c>
      <c r="GT113" s="9">
        <v>2.4853668450511957</v>
      </c>
      <c r="GU113" s="9">
        <v>2.498293515358363</v>
      </c>
      <c r="GV113" s="9">
        <v>2.4377361349826768E-3</v>
      </c>
      <c r="GW113" s="6">
        <v>6</v>
      </c>
      <c r="GX113" s="6"/>
      <c r="GY113" s="6"/>
      <c r="GZ113" s="6"/>
      <c r="HA113" s="15">
        <v>106</v>
      </c>
      <c r="HB113" s="9">
        <v>0.59972677595628432</v>
      </c>
      <c r="HC113" s="9">
        <v>1.2612384982935158E-2</v>
      </c>
      <c r="HD113" s="9">
        <v>2.4856811303754278</v>
      </c>
      <c r="HE113" s="9">
        <v>2.498293515358363</v>
      </c>
      <c r="HF113" s="9">
        <v>2.3784676092626004E-3</v>
      </c>
      <c r="HG113" s="6">
        <v>6</v>
      </c>
      <c r="HH113" s="6"/>
      <c r="HI113" s="6"/>
      <c r="HJ113" s="6"/>
      <c r="HK113" s="15">
        <v>106</v>
      </c>
      <c r="HL113" s="9">
        <v>0.59972677595628432</v>
      </c>
      <c r="HM113" s="9">
        <v>1.2079498976109221E-2</v>
      </c>
      <c r="HN113" s="9">
        <v>2.4862140163822537</v>
      </c>
      <c r="HO113" s="9">
        <v>2.498293515358363</v>
      </c>
      <c r="HP113" s="9">
        <v>2.277974949993186E-3</v>
      </c>
      <c r="HQ113" s="6">
        <v>6</v>
      </c>
      <c r="HR113" s="6"/>
      <c r="HS113" s="6"/>
      <c r="HT113" s="6"/>
      <c r="HU113" s="15">
        <v>106</v>
      </c>
      <c r="HV113" s="9">
        <v>0.59972677595628432</v>
      </c>
      <c r="HW113" s="9">
        <v>1.1218587030716728E-2</v>
      </c>
      <c r="HX113" s="9">
        <v>2.4870749283276461</v>
      </c>
      <c r="HY113" s="9">
        <v>2.498293515358363</v>
      </c>
      <c r="HZ113" s="9">
        <v>2.1156225337520219E-3</v>
      </c>
      <c r="IA113" s="6">
        <v>6</v>
      </c>
      <c r="IB113" s="6"/>
      <c r="IC113" s="6"/>
      <c r="ID113" s="6"/>
      <c r="IE113" s="15">
        <v>106</v>
      </c>
      <c r="IF113" s="9">
        <v>0.59972677595628432</v>
      </c>
      <c r="IG113" s="9">
        <v>1.0196535153583621E-2</v>
      </c>
      <c r="IH113" s="9">
        <v>2.4880969802047792</v>
      </c>
      <c r="II113" s="9">
        <v>2.498293515358363</v>
      </c>
      <c r="IJ113" s="9">
        <v>1.9228820419230604E-3</v>
      </c>
      <c r="IK113" s="6">
        <v>6</v>
      </c>
      <c r="IL113" s="6"/>
      <c r="IM113" s="6"/>
      <c r="IN113" s="6"/>
      <c r="IO113" s="15">
        <v>106</v>
      </c>
      <c r="IP113" s="9">
        <v>0.59972677595628432</v>
      </c>
      <c r="IQ113" s="9">
        <v>9.2736655290102422E-3</v>
      </c>
      <c r="IR113" s="9">
        <v>2.4890198498293525</v>
      </c>
      <c r="IS113" s="9">
        <v>2.498293515358363</v>
      </c>
      <c r="IT113" s="9">
        <v>1.7488455284016269E-3</v>
      </c>
      <c r="IU113" s="6">
        <v>6</v>
      </c>
      <c r="IV113" s="6"/>
      <c r="IW113" s="6"/>
      <c r="IX113" s="6"/>
      <c r="IY113" s="15">
        <v>106</v>
      </c>
      <c r="IZ113" s="9">
        <v>0.59972677595628432</v>
      </c>
      <c r="JA113" s="9">
        <v>1.0973504436860074E-2</v>
      </c>
      <c r="JB113" s="9">
        <v>2.4873200109215028</v>
      </c>
      <c r="JC113" s="9">
        <v>2.498293515358363</v>
      </c>
      <c r="JD113" s="9">
        <v>2.0694043908812791E-3</v>
      </c>
      <c r="JE113" s="6">
        <v>6</v>
      </c>
      <c r="JF113" s="6"/>
      <c r="JG113" s="6"/>
      <c r="JH113" s="6"/>
      <c r="JI113" s="15">
        <v>106</v>
      </c>
      <c r="JJ113" s="9">
        <v>0.59972677595628432</v>
      </c>
      <c r="JK113" s="9">
        <v>8.5566552901023933E-3</v>
      </c>
      <c r="JL113" s="9">
        <v>2.4897368600682603</v>
      </c>
      <c r="JM113" s="9">
        <v>2.4982935153583625</v>
      </c>
      <c r="JN113" s="9">
        <v>1.6136303703597988E-3</v>
      </c>
      <c r="JO113" s="6">
        <v>6</v>
      </c>
      <c r="JP113" s="6"/>
      <c r="JQ113" s="6"/>
      <c r="JR113" s="6"/>
      <c r="JS113" s="15">
        <v>106</v>
      </c>
      <c r="JT113" s="9">
        <v>0.59972677595628432</v>
      </c>
      <c r="JU113" s="9">
        <v>1.0805868941979525E-2</v>
      </c>
      <c r="JV113" s="9">
        <v>2.4874876464163833</v>
      </c>
      <c r="JW113" s="9">
        <v>2.498293515358363</v>
      </c>
      <c r="JX113" s="9">
        <v>2.037791369610872E-3</v>
      </c>
      <c r="JY113" s="6">
        <v>6</v>
      </c>
      <c r="JZ113" s="6"/>
      <c r="KA113" s="6"/>
      <c r="KB113" s="6"/>
      <c r="KC113" s="15">
        <v>106</v>
      </c>
      <c r="KD113" s="9">
        <v>0.59972677595628432</v>
      </c>
      <c r="KE113" s="9">
        <v>1.0996988395904442E-2</v>
      </c>
      <c r="KF113" s="9">
        <v>2.4872965269624583</v>
      </c>
      <c r="KG113" s="9">
        <v>2.4982935153583625</v>
      </c>
      <c r="KH113" s="9">
        <v>2.0738330406568652E-3</v>
      </c>
      <c r="KI113" s="6">
        <v>6</v>
      </c>
      <c r="KJ113" s="6"/>
      <c r="KK113" s="6"/>
      <c r="KL113" s="6"/>
      <c r="KM113" s="15">
        <v>106</v>
      </c>
      <c r="KN113" s="9">
        <v>0.59972677595628432</v>
      </c>
      <c r="KO113" s="9">
        <v>1.1590333105802052E-2</v>
      </c>
      <c r="KP113" s="9">
        <v>2.4867031822525609</v>
      </c>
      <c r="KQ113" s="9">
        <v>2.498293515358363</v>
      </c>
      <c r="KR113" s="9">
        <v>2.1857271174336389E-3</v>
      </c>
      <c r="KS113" s="6">
        <v>6</v>
      </c>
      <c r="KT113" s="6"/>
      <c r="KU113" s="6"/>
      <c r="KV113" s="6"/>
      <c r="KW113" s="15">
        <v>106</v>
      </c>
      <c r="KX113" s="9">
        <v>0.59972677595628432</v>
      </c>
      <c r="KY113" s="9">
        <v>1.1792445051194544E-2</v>
      </c>
      <c r="KZ113" s="9">
        <v>2.4865010703071686</v>
      </c>
      <c r="LA113" s="9">
        <v>2.498293515358363</v>
      </c>
      <c r="LB113" s="9">
        <v>2.2238417734809697E-3</v>
      </c>
      <c r="LC113" s="6">
        <v>6</v>
      </c>
    </row>
    <row r="114" spans="1:315">
      <c r="A114" s="6">
        <v>107</v>
      </c>
      <c r="B114">
        <v>0.48098297008611834</v>
      </c>
      <c r="C114">
        <f>1-Table4689[[#This Row],[qx (tau)]]</f>
        <v>0.51901702991388166</v>
      </c>
      <c r="D114" s="6"/>
      <c r="E114" s="6"/>
      <c r="F114" s="6"/>
      <c r="G114" s="6"/>
      <c r="H114" s="15">
        <f t="shared" si="15"/>
        <v>107</v>
      </c>
      <c r="I114" s="9">
        <f t="shared" si="17"/>
        <v>0.61639344262295104</v>
      </c>
      <c r="J114" s="9" cm="1">
        <f t="array" ref="J114">VLOOKUP($G$13,'qx Malaria'!$B$62:$I$91,(N114),FALSE)/(1-nigeria!I114*INDEX($E$6:$G$11,N114,2))</f>
        <v>1.2304794871794878E-2</v>
      </c>
      <c r="K114" s="9">
        <f t="shared" si="16"/>
        <v>2.5945328119658138</v>
      </c>
      <c r="L114" s="9">
        <f t="shared" si="13"/>
        <v>2.6068376068376087</v>
      </c>
      <c r="M114" s="9">
        <f>(J114*Table4689[[#This Row],[qx (tau)]])/L114</f>
        <v>2.2703358154004954E-3</v>
      </c>
      <c r="N114" s="6">
        <f t="shared" si="14"/>
        <v>6</v>
      </c>
      <c r="P114" s="6"/>
      <c r="Q114" s="6"/>
      <c r="R114" s="6"/>
      <c r="S114" s="15">
        <v>107</v>
      </c>
      <c r="T114" s="9">
        <v>0.61639344262295104</v>
      </c>
      <c r="U114" s="9">
        <v>9.169811965811972E-3</v>
      </c>
      <c r="V114" s="9">
        <v>2.5976677948717963</v>
      </c>
      <c r="W114" s="9">
        <v>2.6068376068376082</v>
      </c>
      <c r="X114" s="9">
        <v>1.6919056955749302E-3</v>
      </c>
      <c r="Y114" s="6">
        <v>6</v>
      </c>
      <c r="Z114" s="6"/>
      <c r="AA114" s="6"/>
      <c r="AB114" s="6"/>
      <c r="AC114" s="15">
        <v>107</v>
      </c>
      <c r="AD114" s="9">
        <v>0.61639344262295104</v>
      </c>
      <c r="AE114" s="9">
        <v>1.0234444444444451E-2</v>
      </c>
      <c r="AF114" s="9">
        <v>2.5966031623931638</v>
      </c>
      <c r="AG114" s="9">
        <v>2.6068376068376082</v>
      </c>
      <c r="AH114" s="9">
        <v>1.8883391405581007E-3</v>
      </c>
      <c r="AI114" s="6">
        <v>6</v>
      </c>
      <c r="AJ114" s="6"/>
      <c r="AK114" s="6"/>
      <c r="AL114" s="6"/>
      <c r="AM114" s="15">
        <v>107</v>
      </c>
      <c r="AN114" s="9">
        <v>0.61639344262295104</v>
      </c>
      <c r="AO114" s="9">
        <v>1.0290230769230775E-2</v>
      </c>
      <c r="AP114" s="9">
        <v>2.5965473760683775</v>
      </c>
      <c r="AQ114" s="9">
        <v>2.6068376068376082</v>
      </c>
      <c r="AR114" s="9">
        <v>1.8986321761179435E-3</v>
      </c>
      <c r="AS114" s="6">
        <v>6</v>
      </c>
      <c r="AT114" s="6"/>
      <c r="AU114" s="6"/>
      <c r="AV114" s="6"/>
      <c r="AW114" s="15">
        <v>107</v>
      </c>
      <c r="AX114" s="9">
        <v>0.61639344262295104</v>
      </c>
      <c r="AY114" s="9">
        <v>1.0402064102564107E-2</v>
      </c>
      <c r="AZ114" s="9">
        <v>2.5964355427350441</v>
      </c>
      <c r="BA114" s="9">
        <v>2.6068376068376082</v>
      </c>
      <c r="BB114" s="9">
        <v>1.9192663455346378E-3</v>
      </c>
      <c r="BC114" s="6">
        <v>6</v>
      </c>
      <c r="BD114" s="6"/>
      <c r="BE114" s="6"/>
      <c r="BF114" s="6"/>
      <c r="BG114" s="15">
        <v>107</v>
      </c>
      <c r="BH114" s="9">
        <v>0.61639344262295104</v>
      </c>
      <c r="BI114" s="9">
        <v>1.0458893162393169E-2</v>
      </c>
      <c r="BJ114" s="9">
        <v>2.5963787136752154</v>
      </c>
      <c r="BK114" s="9">
        <v>2.6068376068376087</v>
      </c>
      <c r="BL114" s="9">
        <v>1.9297517742825154E-3</v>
      </c>
      <c r="BM114" s="6">
        <v>6</v>
      </c>
      <c r="BN114" s="6"/>
      <c r="BO114" s="6"/>
      <c r="BP114" s="6"/>
      <c r="BQ114" s="15">
        <v>107</v>
      </c>
      <c r="BR114" s="9">
        <v>0.61639344262295104</v>
      </c>
      <c r="BS114" s="9">
        <v>1.0544397435897442E-2</v>
      </c>
      <c r="BT114" s="9">
        <v>2.5962932094017108</v>
      </c>
      <c r="BU114" s="9">
        <v>2.6068376068376082</v>
      </c>
      <c r="BV114" s="9">
        <v>1.9455280157013402E-3</v>
      </c>
      <c r="BW114" s="6">
        <v>6</v>
      </c>
      <c r="BX114" s="6"/>
      <c r="BY114" s="6"/>
      <c r="BZ114" s="6"/>
      <c r="CA114" s="15">
        <v>107</v>
      </c>
      <c r="CB114" s="9">
        <v>0.61639344262295104</v>
      </c>
      <c r="CC114" s="9">
        <v>1.0618170940170946E-2</v>
      </c>
      <c r="CD114" s="9">
        <v>2.5962194358974373</v>
      </c>
      <c r="CE114" s="9">
        <v>2.6068376068376082</v>
      </c>
      <c r="CF114" s="9">
        <v>1.959139833754777E-3</v>
      </c>
      <c r="CG114" s="6">
        <v>6</v>
      </c>
      <c r="CH114" s="6"/>
      <c r="CI114" s="6"/>
      <c r="CJ114" s="6"/>
      <c r="CK114" s="15">
        <v>107</v>
      </c>
      <c r="CL114" s="9">
        <v>0.61639344262295104</v>
      </c>
      <c r="CM114" s="9">
        <v>1.0745905982905989E-2</v>
      </c>
      <c r="CN114" s="9">
        <v>2.5960917008547026</v>
      </c>
      <c r="CO114" s="9">
        <v>2.6068376068376087</v>
      </c>
      <c r="CP114" s="9">
        <v>1.9827079992889968E-3</v>
      </c>
      <c r="CQ114" s="6">
        <v>6</v>
      </c>
      <c r="CR114" s="6"/>
      <c r="CS114" s="6"/>
      <c r="CT114" s="6"/>
      <c r="CU114" s="15">
        <v>107</v>
      </c>
      <c r="CV114" s="9">
        <v>0.61639344262295104</v>
      </c>
      <c r="CW114" s="9">
        <v>1.0815508547008553E-2</v>
      </c>
      <c r="CX114" s="9">
        <v>2.5960220982905997</v>
      </c>
      <c r="CY114" s="9">
        <v>2.6068376068376082</v>
      </c>
      <c r="CZ114" s="9">
        <v>1.9955502445902964E-3</v>
      </c>
      <c r="DA114" s="6">
        <v>6</v>
      </c>
      <c r="DB114" s="6"/>
      <c r="DC114" s="6"/>
      <c r="DD114" s="6"/>
      <c r="DE114" s="15">
        <v>107</v>
      </c>
      <c r="DF114" s="9">
        <v>0.61639344262295104</v>
      </c>
      <c r="DG114" s="9">
        <v>1.1032397435897442E-2</v>
      </c>
      <c r="DH114" s="9">
        <v>2.595805209401711</v>
      </c>
      <c r="DI114" s="9">
        <v>2.6068376068376082</v>
      </c>
      <c r="DJ114" s="9">
        <v>2.0355680277014615E-3</v>
      </c>
      <c r="DK114" s="6">
        <v>6</v>
      </c>
      <c r="DL114" s="6"/>
      <c r="DM114" s="6"/>
      <c r="DN114" s="6"/>
      <c r="DO114" s="15">
        <v>107</v>
      </c>
      <c r="DP114" s="9">
        <v>0.61639344262295104</v>
      </c>
      <c r="DQ114" s="9">
        <v>9.6445170940170997E-3</v>
      </c>
      <c r="DR114" s="9">
        <v>2.5971930897435911</v>
      </c>
      <c r="DS114" s="9">
        <v>2.6068376068376082</v>
      </c>
      <c r="DT114" s="9">
        <v>1.7794926944276123E-3</v>
      </c>
      <c r="DU114" s="6">
        <v>6</v>
      </c>
      <c r="DV114" s="6"/>
      <c r="DW114" s="6"/>
      <c r="DX114" s="6"/>
      <c r="DY114" s="15">
        <v>107</v>
      </c>
      <c r="DZ114" s="9">
        <v>0.61639344262295104</v>
      </c>
      <c r="EA114" s="9">
        <v>1.1722427350427358E-2</v>
      </c>
      <c r="EB114" s="9">
        <v>2.595115179487181</v>
      </c>
      <c r="EC114" s="9">
        <v>2.6068376068376082</v>
      </c>
      <c r="ED114" s="9">
        <v>2.1628842198832573E-3</v>
      </c>
      <c r="EE114" s="6">
        <v>6</v>
      </c>
      <c r="EF114" s="6"/>
      <c r="EG114" s="6"/>
      <c r="EH114" s="6"/>
      <c r="EI114" s="15">
        <v>107</v>
      </c>
      <c r="EJ114" s="9">
        <v>0.61639344262295104</v>
      </c>
      <c r="EK114" s="9">
        <v>1.0366611111111118E-2</v>
      </c>
      <c r="EL114" s="9">
        <v>2.5964709957264969</v>
      </c>
      <c r="EM114" s="9">
        <v>2.6068376068376078</v>
      </c>
      <c r="EN114" s="9">
        <v>1.9127249771414675E-3</v>
      </c>
      <c r="EO114" s="6">
        <v>6</v>
      </c>
      <c r="EP114" s="6"/>
      <c r="EQ114" s="6"/>
      <c r="ER114" s="6"/>
      <c r="ES114" s="15">
        <v>107</v>
      </c>
      <c r="ET114" s="9">
        <v>0.61639344262295104</v>
      </c>
      <c r="EU114" s="9">
        <v>1.2658803418803426E-2</v>
      </c>
      <c r="EV114" s="9">
        <v>2.5941788034188051</v>
      </c>
      <c r="EW114" s="9">
        <v>2.6068376068376087</v>
      </c>
      <c r="EX114" s="9">
        <v>2.3356533027381905E-3</v>
      </c>
      <c r="EY114" s="6">
        <v>6</v>
      </c>
      <c r="EZ114" s="6"/>
      <c r="FA114" s="6"/>
      <c r="FB114" s="6"/>
      <c r="FC114" s="15">
        <v>107</v>
      </c>
      <c r="FD114" s="9">
        <v>0.61639344262295104</v>
      </c>
      <c r="FE114" s="9">
        <v>1.3219534188034196E-2</v>
      </c>
      <c r="FF114" s="9">
        <v>2.5936180726495741</v>
      </c>
      <c r="FG114" s="9">
        <v>2.6068376068376082</v>
      </c>
      <c r="FH114" s="9">
        <v>2.4391127396037149E-3</v>
      </c>
      <c r="FI114" s="6">
        <v>6</v>
      </c>
      <c r="FJ114" s="6"/>
      <c r="FK114" s="6"/>
      <c r="FL114" s="6"/>
      <c r="FM114" s="15">
        <v>107</v>
      </c>
      <c r="FN114" s="9">
        <v>0.61639344262295104</v>
      </c>
      <c r="FO114" s="9">
        <v>1.3985162393162403E-2</v>
      </c>
      <c r="FP114" s="9">
        <v>2.5928524444444458</v>
      </c>
      <c r="FQ114" s="9">
        <v>2.6068376068376082</v>
      </c>
      <c r="FR114" s="9">
        <v>2.5803774379180079E-3</v>
      </c>
      <c r="FS114" s="6">
        <v>6</v>
      </c>
      <c r="FT114" s="6"/>
      <c r="FU114" s="6"/>
      <c r="FV114" s="6"/>
      <c r="FW114" s="15">
        <v>107</v>
      </c>
      <c r="FX114" s="9">
        <v>0.61639344262295104</v>
      </c>
      <c r="FY114" s="9">
        <v>1.2434354700854707E-2</v>
      </c>
      <c r="FZ114" s="9">
        <v>2.5944032521367535</v>
      </c>
      <c r="GA114" s="9">
        <v>2.6068376068376082</v>
      </c>
      <c r="GB114" s="9">
        <v>2.2942406690137761E-3</v>
      </c>
      <c r="GC114" s="6">
        <v>6</v>
      </c>
      <c r="GD114" s="6"/>
      <c r="GE114" s="6"/>
      <c r="GF114" s="6"/>
      <c r="GG114" s="15">
        <v>107</v>
      </c>
      <c r="GH114" s="9">
        <v>0.61639344262295104</v>
      </c>
      <c r="GI114" s="9">
        <v>1.5324555555555565E-2</v>
      </c>
      <c r="GJ114" s="9">
        <v>2.5915130512820528</v>
      </c>
      <c r="GK114" s="9">
        <v>2.6068376068376082</v>
      </c>
      <c r="GL114" s="9">
        <v>2.8275064879482556E-3</v>
      </c>
      <c r="GM114" s="6">
        <v>6</v>
      </c>
      <c r="GN114" s="6"/>
      <c r="GO114" s="6"/>
      <c r="GP114" s="6"/>
      <c r="GQ114" s="15">
        <v>107</v>
      </c>
      <c r="GR114" s="9">
        <v>0.61639344262295104</v>
      </c>
      <c r="GS114" s="9">
        <v>1.3488299145299152E-2</v>
      </c>
      <c r="GT114" s="9">
        <v>2.5933493076923093</v>
      </c>
      <c r="GU114" s="9">
        <v>2.6068376068376087</v>
      </c>
      <c r="GV114" s="9">
        <v>2.4887020838195929E-3</v>
      </c>
      <c r="GW114" s="6">
        <v>6</v>
      </c>
      <c r="GX114" s="6"/>
      <c r="GY114" s="6"/>
      <c r="GZ114" s="6"/>
      <c r="HA114" s="15">
        <v>107</v>
      </c>
      <c r="HB114" s="9">
        <v>0.61639344262295104</v>
      </c>
      <c r="HC114" s="9">
        <v>1.3160358974358981E-2</v>
      </c>
      <c r="HD114" s="9">
        <v>2.5936772478632495</v>
      </c>
      <c r="HE114" s="9">
        <v>2.6068376068376087</v>
      </c>
      <c r="HF114" s="9">
        <v>2.4281944261827595E-3</v>
      </c>
      <c r="HG114" s="6">
        <v>6</v>
      </c>
      <c r="HH114" s="6"/>
      <c r="HI114" s="6"/>
      <c r="HJ114" s="6"/>
      <c r="HK114" s="15">
        <v>107</v>
      </c>
      <c r="HL114" s="9">
        <v>0.61639344262295104</v>
      </c>
      <c r="HM114" s="9">
        <v>1.2604320512820521E-2</v>
      </c>
      <c r="HN114" s="9">
        <v>2.5942332863247879</v>
      </c>
      <c r="HO114" s="9">
        <v>2.6068376068376082</v>
      </c>
      <c r="HP114" s="9">
        <v>2.3256007586633909E-3</v>
      </c>
      <c r="HQ114" s="6">
        <v>6</v>
      </c>
      <c r="HR114" s="6"/>
      <c r="HS114" s="6"/>
      <c r="HT114" s="6"/>
      <c r="HU114" s="15">
        <v>107</v>
      </c>
      <c r="HV114" s="9">
        <v>0.61639344262295104</v>
      </c>
      <c r="HW114" s="9">
        <v>1.1706004273504279E-2</v>
      </c>
      <c r="HX114" s="9">
        <v>2.5951316025641042</v>
      </c>
      <c r="HY114" s="9">
        <v>2.6068376068376087</v>
      </c>
      <c r="HZ114" s="9">
        <v>2.1598540271717138E-3</v>
      </c>
      <c r="IA114" s="6">
        <v>6</v>
      </c>
      <c r="IB114" s="6"/>
      <c r="IC114" s="6"/>
      <c r="ID114" s="6"/>
      <c r="IE114" s="15">
        <v>107</v>
      </c>
      <c r="IF114" s="9">
        <v>0.61639344262295104</v>
      </c>
      <c r="IG114" s="9">
        <v>1.0639547008547015E-2</v>
      </c>
      <c r="IH114" s="9">
        <v>2.5961980598290615</v>
      </c>
      <c r="II114" s="9">
        <v>2.6068376068376087</v>
      </c>
      <c r="IJ114" s="9">
        <v>1.9630838941094831E-3</v>
      </c>
      <c r="IK114" s="6">
        <v>6</v>
      </c>
      <c r="IL114" s="6"/>
      <c r="IM114" s="6"/>
      <c r="IN114" s="6"/>
      <c r="IO114" s="15">
        <v>107</v>
      </c>
      <c r="IP114" s="9">
        <v>0.61639344262295104</v>
      </c>
      <c r="IQ114" s="9">
        <v>9.6765811965812028E-3</v>
      </c>
      <c r="IR114" s="9">
        <v>2.5971610256410269</v>
      </c>
      <c r="IS114" s="9">
        <v>2.6068376068376082</v>
      </c>
      <c r="IT114" s="9">
        <v>1.7854087849596715E-3</v>
      </c>
      <c r="IU114" s="6">
        <v>6</v>
      </c>
      <c r="IV114" s="6"/>
      <c r="IW114" s="6"/>
      <c r="IX114" s="6"/>
      <c r="IY114" s="15">
        <v>107</v>
      </c>
      <c r="IZ114" s="9">
        <v>0.61639344262295104</v>
      </c>
      <c r="JA114" s="9">
        <v>1.1450273504273512E-2</v>
      </c>
      <c r="JB114" s="9">
        <v>2.5953873333333348</v>
      </c>
      <c r="JC114" s="9">
        <v>2.6068376068376082</v>
      </c>
      <c r="JD114" s="9">
        <v>2.1126695978062665E-3</v>
      </c>
      <c r="JE114" s="6">
        <v>6</v>
      </c>
      <c r="JF114" s="6"/>
      <c r="JG114" s="6"/>
      <c r="JH114" s="6"/>
      <c r="JI114" s="15">
        <v>107</v>
      </c>
      <c r="JJ114" s="9">
        <v>0.61639344262295104</v>
      </c>
      <c r="JK114" s="9">
        <v>8.9284188034188094E-3</v>
      </c>
      <c r="JL114" s="9">
        <v>2.5979091880341896</v>
      </c>
      <c r="JM114" s="9">
        <v>2.6068376068376082</v>
      </c>
      <c r="JN114" s="9">
        <v>1.6473666725449556E-3</v>
      </c>
      <c r="JO114" s="6">
        <v>6</v>
      </c>
      <c r="JP114" s="6"/>
      <c r="JQ114" s="6"/>
      <c r="JR114" s="6"/>
      <c r="JS114" s="15">
        <v>107</v>
      </c>
      <c r="JT114" s="9">
        <v>0.61639344262295104</v>
      </c>
      <c r="JU114" s="9">
        <v>1.1275354700854707E-2</v>
      </c>
      <c r="JV114" s="9">
        <v>2.5955622521367538</v>
      </c>
      <c r="JW114" s="9">
        <v>2.6068376068376087</v>
      </c>
      <c r="JX114" s="9">
        <v>2.0803956405134874E-3</v>
      </c>
      <c r="JY114" s="6">
        <v>6</v>
      </c>
      <c r="JZ114" s="6"/>
      <c r="KA114" s="6"/>
      <c r="KB114" s="6"/>
      <c r="KC114" s="15">
        <v>107</v>
      </c>
      <c r="KD114" s="9">
        <v>0.61639344262295104</v>
      </c>
      <c r="KE114" s="9">
        <v>1.1474777777777783E-2</v>
      </c>
      <c r="KF114" s="9">
        <v>2.5953628290598303</v>
      </c>
      <c r="KG114" s="9">
        <v>2.6068376068376082</v>
      </c>
      <c r="KH114" s="9">
        <v>2.1171908377250756E-3</v>
      </c>
      <c r="KI114" s="6">
        <v>6</v>
      </c>
      <c r="KJ114" s="6"/>
      <c r="KK114" s="6"/>
      <c r="KL114" s="6"/>
      <c r="KM114" s="15">
        <v>107</v>
      </c>
      <c r="KN114" s="9">
        <v>0.61639344262295104</v>
      </c>
      <c r="KO114" s="9">
        <v>1.2093901709401715E-2</v>
      </c>
      <c r="KP114" s="9">
        <v>2.5947437051282067</v>
      </c>
      <c r="KQ114" s="9">
        <v>2.6068376068376082</v>
      </c>
      <c r="KR114" s="9">
        <v>2.2314242931205284E-3</v>
      </c>
      <c r="KS114" s="6">
        <v>6</v>
      </c>
      <c r="KT114" s="6"/>
      <c r="KU114" s="6"/>
      <c r="KV114" s="6"/>
      <c r="KW114" s="15">
        <v>107</v>
      </c>
      <c r="KX114" s="9">
        <v>0.61639344262295104</v>
      </c>
      <c r="KY114" s="9">
        <v>1.2304794871794878E-2</v>
      </c>
      <c r="KZ114" s="9">
        <v>2.5945328119658138</v>
      </c>
      <c r="LA114" s="9">
        <v>2.6068376068376087</v>
      </c>
      <c r="LB114" s="9">
        <v>2.2703358154004954E-3</v>
      </c>
      <c r="LC114" s="6">
        <v>6</v>
      </c>
    </row>
    <row r="115" spans="1:315">
      <c r="A115" s="6">
        <v>108</v>
      </c>
      <c r="B115">
        <v>0.49046785968542345</v>
      </c>
      <c r="C115">
        <f>1-Table4689[[#This Row],[qx (tau)]]</f>
        <v>0.5095321403145765</v>
      </c>
      <c r="D115" s="6"/>
      <c r="E115" s="6"/>
      <c r="F115" s="6"/>
      <c r="G115" s="6"/>
      <c r="H115" s="15">
        <f t="shared" si="15"/>
        <v>108</v>
      </c>
      <c r="I115" s="9">
        <f t="shared" si="17"/>
        <v>0.63306010928961776</v>
      </c>
      <c r="J115" s="9" cm="1">
        <f t="array" ref="J115">VLOOKUP($G$13,'qx Malaria'!$B$62:$I$91,(N115),FALSE)/(1-nigeria!I115*INDEX($E$6:$G$11,N115,2))</f>
        <v>1.2863687267311998E-2</v>
      </c>
      <c r="K115" s="9">
        <f t="shared" si="16"/>
        <v>2.7123783082650803</v>
      </c>
      <c r="L115" s="9">
        <f t="shared" si="13"/>
        <v>2.7252419955323921</v>
      </c>
      <c r="M115" s="9">
        <f>(J115*Table4689[[#This Row],[qx (tau)]])/L115</f>
        <v>2.3151063912871359E-3</v>
      </c>
      <c r="N115" s="6">
        <f t="shared" si="14"/>
        <v>6</v>
      </c>
      <c r="P115" s="6"/>
      <c r="Q115" s="6"/>
      <c r="R115" s="6"/>
      <c r="S115" s="15">
        <v>108</v>
      </c>
      <c r="T115" s="9">
        <v>0.63306010928961776</v>
      </c>
      <c r="U115" s="9">
        <v>9.5863112434847429E-3</v>
      </c>
      <c r="V115" s="9">
        <v>2.7156556842889072</v>
      </c>
      <c r="W115" s="9">
        <v>2.7252419955323921</v>
      </c>
      <c r="X115" s="9">
        <v>1.7252697432294456E-3</v>
      </c>
      <c r="Y115" s="6">
        <v>6</v>
      </c>
      <c r="Z115" s="6"/>
      <c r="AA115" s="6"/>
      <c r="AB115" s="6"/>
      <c r="AC115" s="15">
        <v>108</v>
      </c>
      <c r="AD115" s="9">
        <v>0.63306010928961776</v>
      </c>
      <c r="AE115" s="9">
        <v>1.0699300074460171E-2</v>
      </c>
      <c r="AF115" s="9">
        <v>2.7145426954579319</v>
      </c>
      <c r="AG115" s="9">
        <v>2.7252419955323921</v>
      </c>
      <c r="AH115" s="9">
        <v>1.9255768171249723E-3</v>
      </c>
      <c r="AI115" s="6">
        <v>6</v>
      </c>
      <c r="AJ115" s="6"/>
      <c r="AK115" s="6"/>
      <c r="AL115" s="6"/>
      <c r="AM115" s="15">
        <v>108</v>
      </c>
      <c r="AN115" s="9">
        <v>0.63306010928961776</v>
      </c>
      <c r="AO115" s="9">
        <v>1.0757620253164565E-2</v>
      </c>
      <c r="AP115" s="9">
        <v>2.7144843752792274</v>
      </c>
      <c r="AQ115" s="9">
        <v>2.7252419955323921</v>
      </c>
      <c r="AR115" s="9">
        <v>1.9360728293222405E-3</v>
      </c>
      <c r="AS115" s="6">
        <v>6</v>
      </c>
      <c r="AT115" s="6"/>
      <c r="AU115" s="6"/>
      <c r="AV115" s="6"/>
      <c r="AW115" s="15">
        <v>108</v>
      </c>
      <c r="AX115" s="9">
        <v>0.63306010928961776</v>
      </c>
      <c r="AY115" s="9">
        <v>1.0874533134772903E-2</v>
      </c>
      <c r="AZ115" s="9">
        <v>2.7143674623976191</v>
      </c>
      <c r="BA115" s="9">
        <v>2.7252419955323921</v>
      </c>
      <c r="BB115" s="9">
        <v>1.9571139005027452E-3</v>
      </c>
      <c r="BC115" s="6">
        <v>6</v>
      </c>
      <c r="BD115" s="6"/>
      <c r="BE115" s="6"/>
      <c r="BF115" s="6"/>
      <c r="BG115" s="15">
        <v>108</v>
      </c>
      <c r="BH115" s="9">
        <v>0.63306010928961776</v>
      </c>
      <c r="BI115" s="9">
        <v>1.0933943410275511E-2</v>
      </c>
      <c r="BJ115" s="9">
        <v>2.7143080521221168</v>
      </c>
      <c r="BK115" s="9">
        <v>2.7252419955323921</v>
      </c>
      <c r="BL115" s="9">
        <v>1.9678060998438878E-3</v>
      </c>
      <c r="BM115" s="6">
        <v>6</v>
      </c>
      <c r="BN115" s="6"/>
      <c r="BO115" s="6"/>
      <c r="BP115" s="6"/>
      <c r="BQ115" s="15">
        <v>108</v>
      </c>
      <c r="BR115" s="9">
        <v>0.63306010928961776</v>
      </c>
      <c r="BS115" s="9">
        <v>1.1023331347728973E-2</v>
      </c>
      <c r="BT115" s="9">
        <v>2.7142186641846631</v>
      </c>
      <c r="BU115" s="9">
        <v>2.7252419955323921</v>
      </c>
      <c r="BV115" s="9">
        <v>1.9838934456415697E-3</v>
      </c>
      <c r="BW115" s="6">
        <v>6</v>
      </c>
      <c r="BX115" s="6"/>
      <c r="BY115" s="6"/>
      <c r="BZ115" s="6"/>
      <c r="CA115" s="15">
        <v>108</v>
      </c>
      <c r="CB115" s="9">
        <v>0.63306010928961776</v>
      </c>
      <c r="CC115" s="9">
        <v>1.1100455696202539E-2</v>
      </c>
      <c r="CD115" s="9">
        <v>2.7141415398361897</v>
      </c>
      <c r="CE115" s="9">
        <v>2.7252419955323921</v>
      </c>
      <c r="CF115" s="9">
        <v>1.9977736860706664E-3</v>
      </c>
      <c r="CG115" s="6">
        <v>6</v>
      </c>
      <c r="CH115" s="6"/>
      <c r="CI115" s="6"/>
      <c r="CJ115" s="6"/>
      <c r="CK115" s="15">
        <v>108</v>
      </c>
      <c r="CL115" s="9">
        <v>0.63306010928961776</v>
      </c>
      <c r="CM115" s="9">
        <v>1.1233992553983628E-2</v>
      </c>
      <c r="CN115" s="9">
        <v>2.7140080029784088</v>
      </c>
      <c r="CO115" s="9">
        <v>2.7252419955323925</v>
      </c>
      <c r="CP115" s="9">
        <v>2.0218066111952525E-3</v>
      </c>
      <c r="CQ115" s="6">
        <v>6</v>
      </c>
      <c r="CR115" s="6"/>
      <c r="CS115" s="6"/>
      <c r="CT115" s="6"/>
      <c r="CU115" s="15">
        <v>108</v>
      </c>
      <c r="CV115" s="9">
        <v>0.63306010928961776</v>
      </c>
      <c r="CW115" s="9">
        <v>1.1306756515264341E-2</v>
      </c>
      <c r="CX115" s="9">
        <v>2.7139352390171276</v>
      </c>
      <c r="CY115" s="9">
        <v>2.7252419955323921</v>
      </c>
      <c r="CZ115" s="9">
        <v>2.0349021030488532E-3</v>
      </c>
      <c r="DA115" s="6">
        <v>6</v>
      </c>
      <c r="DB115" s="6"/>
      <c r="DC115" s="6"/>
      <c r="DD115" s="6"/>
      <c r="DE115" s="15">
        <v>108</v>
      </c>
      <c r="DF115" s="9">
        <v>0.63306010928961776</v>
      </c>
      <c r="DG115" s="9">
        <v>1.1533496649292636E-2</v>
      </c>
      <c r="DH115" s="9">
        <v>2.7137084988830997</v>
      </c>
      <c r="DI115" s="9">
        <v>2.7252419955323925</v>
      </c>
      <c r="DJ115" s="9">
        <v>2.0757090289746801E-3</v>
      </c>
      <c r="DK115" s="6">
        <v>6</v>
      </c>
      <c r="DL115" s="6"/>
      <c r="DM115" s="6"/>
      <c r="DN115" s="6"/>
      <c r="DO115" s="15">
        <v>108</v>
      </c>
      <c r="DP115" s="9">
        <v>0.63306010928961776</v>
      </c>
      <c r="DQ115" s="9">
        <v>1.0082577810871192E-2</v>
      </c>
      <c r="DR115" s="9">
        <v>2.7151594177215213</v>
      </c>
      <c r="DS115" s="9">
        <v>2.7252419955323925</v>
      </c>
      <c r="DT115" s="9">
        <v>1.8145839404781609E-3</v>
      </c>
      <c r="DU115" s="6">
        <v>6</v>
      </c>
      <c r="DV115" s="6"/>
      <c r="DW115" s="6"/>
      <c r="DX115" s="6"/>
      <c r="DY115" s="15">
        <v>108</v>
      </c>
      <c r="DZ115" s="9">
        <v>0.63306010928961776</v>
      </c>
      <c r="EA115" s="9">
        <v>1.2254868205510062E-2</v>
      </c>
      <c r="EB115" s="9">
        <v>2.7129871273268824</v>
      </c>
      <c r="EC115" s="9">
        <v>2.7252419955323925</v>
      </c>
      <c r="ED115" s="9">
        <v>2.2055358714334122E-3</v>
      </c>
      <c r="EE115" s="6">
        <v>6</v>
      </c>
      <c r="EF115" s="6"/>
      <c r="EG115" s="6"/>
      <c r="EH115" s="6"/>
      <c r="EI115" s="15">
        <v>108</v>
      </c>
      <c r="EJ115" s="9">
        <v>0.63306010928961776</v>
      </c>
      <c r="EK115" s="9">
        <v>1.0837469843633665E-2</v>
      </c>
      <c r="EL115" s="9">
        <v>2.7144045256887583</v>
      </c>
      <c r="EM115" s="9">
        <v>2.7252419955323921</v>
      </c>
      <c r="EN115" s="9">
        <v>1.9504435376110239E-3</v>
      </c>
      <c r="EO115" s="6">
        <v>6</v>
      </c>
      <c r="EP115" s="6"/>
      <c r="EQ115" s="6"/>
      <c r="ER115" s="6"/>
      <c r="ES115" s="15">
        <v>108</v>
      </c>
      <c r="ET115" s="9">
        <v>0.63306010928961776</v>
      </c>
      <c r="EU115" s="9">
        <v>1.3233775130305296E-2</v>
      </c>
      <c r="EV115" s="9">
        <v>2.7120082204020868</v>
      </c>
      <c r="EW115" s="9">
        <v>2.7252419955323921</v>
      </c>
      <c r="EX115" s="9">
        <v>2.3817119266324161E-3</v>
      </c>
      <c r="EY115" s="6">
        <v>6</v>
      </c>
      <c r="EZ115" s="6"/>
      <c r="FA115" s="6"/>
      <c r="FB115" s="6"/>
      <c r="FC115" s="15">
        <v>108</v>
      </c>
      <c r="FD115" s="9">
        <v>0.63306010928961776</v>
      </c>
      <c r="FE115" s="9">
        <v>1.3819974683544315E-2</v>
      </c>
      <c r="FF115" s="9">
        <v>2.7114220208488478</v>
      </c>
      <c r="FG115" s="9">
        <v>2.7252419955323921</v>
      </c>
      <c r="FH115" s="9">
        <v>2.4872115632507512E-3</v>
      </c>
      <c r="FI115" s="6">
        <v>6</v>
      </c>
      <c r="FJ115" s="6"/>
      <c r="FK115" s="6"/>
      <c r="FL115" s="6"/>
      <c r="FM115" s="15">
        <v>108</v>
      </c>
      <c r="FN115" s="9">
        <v>0.63306010928961776</v>
      </c>
      <c r="FO115" s="9">
        <v>1.4620378257632178E-2</v>
      </c>
      <c r="FP115" s="9">
        <v>2.7106216172747599</v>
      </c>
      <c r="FQ115" s="9">
        <v>2.7252419955323921</v>
      </c>
      <c r="FR115" s="9">
        <v>2.6312619736403595E-3</v>
      </c>
      <c r="FS115" s="6">
        <v>6</v>
      </c>
      <c r="FT115" s="6"/>
      <c r="FU115" s="6"/>
      <c r="FV115" s="6"/>
      <c r="FW115" s="15">
        <v>108</v>
      </c>
      <c r="FX115" s="9">
        <v>0.63306010928961776</v>
      </c>
      <c r="FY115" s="9">
        <v>1.2999131794489957E-2</v>
      </c>
      <c r="FZ115" s="9">
        <v>2.7122428637379024</v>
      </c>
      <c r="GA115" s="9">
        <v>2.7252419955323921</v>
      </c>
      <c r="GB115" s="9">
        <v>2.339482643913501E-3</v>
      </c>
      <c r="GC115" s="6">
        <v>6</v>
      </c>
      <c r="GD115" s="6"/>
      <c r="GE115" s="6"/>
      <c r="GF115" s="6"/>
      <c r="GG115" s="15">
        <v>108</v>
      </c>
      <c r="GH115" s="9">
        <v>0.63306010928961776</v>
      </c>
      <c r="GI115" s="9">
        <v>1.6020607594936721E-2</v>
      </c>
      <c r="GJ115" s="9">
        <v>2.7092213879374554</v>
      </c>
      <c r="GK115" s="9">
        <v>2.7252419955323921</v>
      </c>
      <c r="GL115" s="9">
        <v>2.8832643599467299E-3</v>
      </c>
      <c r="GM115" s="6">
        <v>6</v>
      </c>
      <c r="GN115" s="6"/>
      <c r="GO115" s="6"/>
      <c r="GP115" s="6"/>
      <c r="GQ115" s="15">
        <v>108</v>
      </c>
      <c r="GR115" s="9">
        <v>0.63306010928961776</v>
      </c>
      <c r="GS115" s="9">
        <v>1.4100947133283703E-2</v>
      </c>
      <c r="GT115" s="9">
        <v>2.7111410483991083</v>
      </c>
      <c r="GU115" s="9">
        <v>2.7252419955323921</v>
      </c>
      <c r="GV115" s="9">
        <v>2.5377787995843177E-3</v>
      </c>
      <c r="GW115" s="6">
        <v>6</v>
      </c>
      <c r="GX115" s="6"/>
      <c r="GY115" s="6"/>
      <c r="GZ115" s="6"/>
      <c r="HA115" s="15">
        <v>108</v>
      </c>
      <c r="HB115" s="9">
        <v>0.63306010928961776</v>
      </c>
      <c r="HC115" s="9">
        <v>1.3758111690245729E-2</v>
      </c>
      <c r="HD115" s="9">
        <v>2.7114838838421464</v>
      </c>
      <c r="HE115" s="9">
        <v>2.7252419955323921</v>
      </c>
      <c r="HF115" s="9">
        <v>2.4760779428358915E-3</v>
      </c>
      <c r="HG115" s="6">
        <v>6</v>
      </c>
      <c r="HH115" s="6"/>
      <c r="HI115" s="6"/>
      <c r="HJ115" s="6"/>
      <c r="HK115" s="15">
        <v>108</v>
      </c>
      <c r="HL115" s="9">
        <v>0.63306010928961776</v>
      </c>
      <c r="HM115" s="9">
        <v>1.317681757259867E-2</v>
      </c>
      <c r="HN115" s="9">
        <v>2.7120651779597935</v>
      </c>
      <c r="HO115" s="9">
        <v>2.7252419955323921</v>
      </c>
      <c r="HP115" s="9">
        <v>2.3714611483649909E-3</v>
      </c>
      <c r="HQ115" s="6">
        <v>6</v>
      </c>
      <c r="HR115" s="6"/>
      <c r="HS115" s="6"/>
      <c r="HT115" s="6"/>
      <c r="HU115" s="15">
        <v>108</v>
      </c>
      <c r="HV115" s="9">
        <v>0.63306010928961776</v>
      </c>
      <c r="HW115" s="9">
        <v>1.2237699180938207E-2</v>
      </c>
      <c r="HX115" s="9">
        <v>2.7130042963514542</v>
      </c>
      <c r="HY115" s="9">
        <v>2.7252419955323925</v>
      </c>
      <c r="HZ115" s="9">
        <v>2.2024459239173935E-3</v>
      </c>
      <c r="IA115" s="6">
        <v>6</v>
      </c>
      <c r="IB115" s="6"/>
      <c r="IC115" s="6"/>
      <c r="ID115" s="6"/>
      <c r="IE115" s="15">
        <v>108</v>
      </c>
      <c r="IF115" s="9">
        <v>0.63306010928961776</v>
      </c>
      <c r="IG115" s="9">
        <v>1.1122802680565905E-2</v>
      </c>
      <c r="IH115" s="9">
        <v>2.7141191928518262</v>
      </c>
      <c r="II115" s="9">
        <v>2.7252419955323921</v>
      </c>
      <c r="IJ115" s="9">
        <v>2.0017955225200869E-3</v>
      </c>
      <c r="IK115" s="6">
        <v>6</v>
      </c>
      <c r="IL115" s="6"/>
      <c r="IM115" s="6"/>
      <c r="IN115" s="6"/>
      <c r="IO115" s="15">
        <v>108</v>
      </c>
      <c r="IP115" s="9">
        <v>0.63306010928961776</v>
      </c>
      <c r="IQ115" s="9">
        <v>1.0116098287416241E-2</v>
      </c>
      <c r="IR115" s="9">
        <v>2.7151258972449757</v>
      </c>
      <c r="IS115" s="9">
        <v>2.7252419955323921</v>
      </c>
      <c r="IT115" s="9">
        <v>1.820616695152292E-3</v>
      </c>
      <c r="IU115" s="6">
        <v>6</v>
      </c>
      <c r="IV115" s="6"/>
      <c r="IW115" s="6"/>
      <c r="IX115" s="6"/>
      <c r="IY115" s="15">
        <v>108</v>
      </c>
      <c r="IZ115" s="9">
        <v>0.63306010928961776</v>
      </c>
      <c r="JA115" s="9">
        <v>1.1970352941176481E-2</v>
      </c>
      <c r="JB115" s="9">
        <v>2.713271642591216</v>
      </c>
      <c r="JC115" s="9">
        <v>2.7252419955323925</v>
      </c>
      <c r="JD115" s="9">
        <v>2.154331026882254E-3</v>
      </c>
      <c r="JE115" s="6">
        <v>6</v>
      </c>
      <c r="JF115" s="6"/>
      <c r="JG115" s="6"/>
      <c r="JH115" s="6"/>
      <c r="JI115" s="15">
        <v>108</v>
      </c>
      <c r="JJ115" s="9">
        <v>0.63306010928961776</v>
      </c>
      <c r="JK115" s="9">
        <v>9.333953834698443E-3</v>
      </c>
      <c r="JL115" s="9">
        <v>2.7159080416976935</v>
      </c>
      <c r="JM115" s="9">
        <v>2.7252419955323921</v>
      </c>
      <c r="JN115" s="9">
        <v>1.6798524194225751E-3</v>
      </c>
      <c r="JO115" s="6">
        <v>6</v>
      </c>
      <c r="JP115" s="6"/>
      <c r="JQ115" s="6"/>
      <c r="JR115" s="6"/>
      <c r="JS115" s="15">
        <v>108</v>
      </c>
      <c r="JT115" s="9">
        <v>0.63306010928961776</v>
      </c>
      <c r="JU115" s="9">
        <v>1.1787489203276255E-2</v>
      </c>
      <c r="JV115" s="9">
        <v>2.713454506329116</v>
      </c>
      <c r="JW115" s="9">
        <v>2.7252419955323921</v>
      </c>
      <c r="JX115" s="9">
        <v>2.1214206334973619E-3</v>
      </c>
      <c r="JY115" s="6">
        <v>6</v>
      </c>
      <c r="JZ115" s="6"/>
      <c r="KA115" s="6"/>
      <c r="KB115" s="6"/>
      <c r="KC115" s="15">
        <v>108</v>
      </c>
      <c r="KD115" s="9">
        <v>0.63306010928961776</v>
      </c>
      <c r="KE115" s="9">
        <v>1.1995970215934484E-2</v>
      </c>
      <c r="KF115" s="9">
        <v>2.7132460253164576</v>
      </c>
      <c r="KG115" s="9">
        <v>2.7252419955323921</v>
      </c>
      <c r="KH115" s="9">
        <v>2.1589414247632972E-3</v>
      </c>
      <c r="KI115" s="6">
        <v>6</v>
      </c>
      <c r="KJ115" s="6"/>
      <c r="KK115" s="6"/>
      <c r="KL115" s="6"/>
      <c r="KM115" s="15">
        <v>108</v>
      </c>
      <c r="KN115" s="9">
        <v>0.63306010928961776</v>
      </c>
      <c r="KO115" s="9">
        <v>1.2643215189873427E-2</v>
      </c>
      <c r="KP115" s="9">
        <v>2.7125987803425189</v>
      </c>
      <c r="KQ115" s="9">
        <v>2.7252419955323921</v>
      </c>
      <c r="KR115" s="9">
        <v>2.2754275414385849E-3</v>
      </c>
      <c r="KS115" s="6">
        <v>6</v>
      </c>
      <c r="KT115" s="6"/>
      <c r="KU115" s="6"/>
      <c r="KV115" s="6"/>
      <c r="KW115" s="15">
        <v>108</v>
      </c>
      <c r="KX115" s="9">
        <v>0.63306010928961776</v>
      </c>
      <c r="KY115" s="9">
        <v>1.2863687267311998E-2</v>
      </c>
      <c r="KZ115" s="9">
        <v>2.7123783082650803</v>
      </c>
      <c r="LA115" s="9">
        <v>2.7252419955323921</v>
      </c>
      <c r="LB115" s="9">
        <v>2.3151063912871359E-3</v>
      </c>
      <c r="LC115" s="6">
        <v>6</v>
      </c>
    </row>
    <row r="116" spans="1:315">
      <c r="A116" s="6">
        <v>109</v>
      </c>
      <c r="B116">
        <v>0.4995759093656989</v>
      </c>
      <c r="C116">
        <f>1-Table4689[[#This Row],[qx (tau)]]</f>
        <v>0.50042409063430116</v>
      </c>
      <c r="D116" s="6"/>
      <c r="E116" s="6"/>
      <c r="F116" s="6"/>
      <c r="G116" s="6"/>
      <c r="H116" s="15">
        <f t="shared" si="15"/>
        <v>109</v>
      </c>
      <c r="I116" s="9">
        <f t="shared" si="17"/>
        <v>0.64972677595628447</v>
      </c>
      <c r="J116" s="9" cm="1">
        <f t="array" ref="J116">VLOOKUP($G$13,'qx Malaria'!$B$62:$I$91,(N116),FALSE)/(1-nigeria!I116*INDEX($E$6:$G$11,N116,2))</f>
        <v>1.3475765990639637E-2</v>
      </c>
      <c r="K116" s="9">
        <f t="shared" si="16"/>
        <v>2.841438430577226</v>
      </c>
      <c r="L116" s="9">
        <f t="shared" si="13"/>
        <v>2.8549141965678655</v>
      </c>
      <c r="M116" s="9">
        <f>(J116*Table4689[[#This Row],[qx (tau)]])/L116</f>
        <v>2.3580982073879717E-3</v>
      </c>
      <c r="N116" s="6">
        <f t="shared" si="14"/>
        <v>6</v>
      </c>
      <c r="P116" s="6"/>
      <c r="Q116" s="6"/>
      <c r="R116" s="6"/>
      <c r="S116" s="15">
        <v>109</v>
      </c>
      <c r="T116" s="9">
        <v>0.64972677595628447</v>
      </c>
      <c r="U116" s="9">
        <v>1.0042446177847122E-2</v>
      </c>
      <c r="V116" s="9">
        <v>2.8448717503900181</v>
      </c>
      <c r="W116" s="9">
        <v>2.854914196567865</v>
      </c>
      <c r="X116" s="9">
        <v>1.7573082187847824E-3</v>
      </c>
      <c r="Y116" s="6">
        <v>6</v>
      </c>
      <c r="Z116" s="6"/>
      <c r="AA116" s="6"/>
      <c r="AB116" s="6"/>
      <c r="AC116" s="15">
        <v>109</v>
      </c>
      <c r="AD116" s="9">
        <v>0.64972677595628447</v>
      </c>
      <c r="AE116" s="9">
        <v>1.1208393135725438E-2</v>
      </c>
      <c r="AF116" s="9">
        <v>2.8437058034321399</v>
      </c>
      <c r="AG116" s="9">
        <v>2.8549141965678655</v>
      </c>
      <c r="AH116" s="9">
        <v>1.9613350201697333E-3</v>
      </c>
      <c r="AI116" s="6">
        <v>6</v>
      </c>
      <c r="AJ116" s="6"/>
      <c r="AK116" s="6"/>
      <c r="AL116" s="6"/>
      <c r="AM116" s="15">
        <v>109</v>
      </c>
      <c r="AN116" s="9">
        <v>0.64972677595628447</v>
      </c>
      <c r="AO116" s="9">
        <v>1.1269488299531992E-2</v>
      </c>
      <c r="AP116" s="9">
        <v>2.8436447082683332</v>
      </c>
      <c r="AQ116" s="9">
        <v>2.854914196567865</v>
      </c>
      <c r="AR116" s="9">
        <v>1.9720259446301602E-3</v>
      </c>
      <c r="AS116" s="6">
        <v>6</v>
      </c>
      <c r="AT116" s="6"/>
      <c r="AU116" s="6"/>
      <c r="AV116" s="6"/>
      <c r="AW116" s="15">
        <v>109</v>
      </c>
      <c r="AX116" s="9">
        <v>0.64972677595628447</v>
      </c>
      <c r="AY116" s="9">
        <v>1.1391964118564751E-2</v>
      </c>
      <c r="AZ116" s="9">
        <v>2.8435222324493004</v>
      </c>
      <c r="BA116" s="9">
        <v>2.854914196567865</v>
      </c>
      <c r="BB116" s="9">
        <v>1.9934577511419482E-3</v>
      </c>
      <c r="BC116" s="6">
        <v>6</v>
      </c>
      <c r="BD116" s="6"/>
      <c r="BE116" s="6"/>
      <c r="BF116" s="6"/>
      <c r="BG116" s="15">
        <v>109</v>
      </c>
      <c r="BH116" s="9">
        <v>0.64972677595628447</v>
      </c>
      <c r="BI116" s="9">
        <v>1.1454201248049934E-2</v>
      </c>
      <c r="BJ116" s="9">
        <v>2.8434599953198156</v>
      </c>
      <c r="BK116" s="9">
        <v>2.8549141965678655</v>
      </c>
      <c r="BL116" s="9">
        <v>2.004348505966121E-3</v>
      </c>
      <c r="BM116" s="6">
        <v>6</v>
      </c>
      <c r="BN116" s="6"/>
      <c r="BO116" s="6"/>
      <c r="BP116" s="6"/>
      <c r="BQ116" s="15">
        <v>109</v>
      </c>
      <c r="BR116" s="9">
        <v>0.64972677595628447</v>
      </c>
      <c r="BS116" s="9">
        <v>1.1547842433697358E-2</v>
      </c>
      <c r="BT116" s="9">
        <v>2.8433663541341678</v>
      </c>
      <c r="BU116" s="9">
        <v>2.854914196567865</v>
      </c>
      <c r="BV116" s="9">
        <v>2.0207345957933154E-3</v>
      </c>
      <c r="BW116" s="6">
        <v>6</v>
      </c>
      <c r="BX116" s="6"/>
      <c r="BY116" s="6"/>
      <c r="BZ116" s="6"/>
      <c r="CA116" s="15">
        <v>109</v>
      </c>
      <c r="CB116" s="9">
        <v>0.64972677595628447</v>
      </c>
      <c r="CC116" s="9">
        <v>1.1628636505460229E-2</v>
      </c>
      <c r="CD116" s="9">
        <v>2.8432855600624052</v>
      </c>
      <c r="CE116" s="9">
        <v>2.8549141965678655</v>
      </c>
      <c r="CF116" s="9">
        <v>2.0348725940283648E-3</v>
      </c>
      <c r="CG116" s="6">
        <v>6</v>
      </c>
      <c r="CH116" s="6"/>
      <c r="CI116" s="6"/>
      <c r="CJ116" s="6"/>
      <c r="CK116" s="15">
        <v>109</v>
      </c>
      <c r="CL116" s="9">
        <v>0.64972677595628447</v>
      </c>
      <c r="CM116" s="9">
        <v>1.1768527301092055E-2</v>
      </c>
      <c r="CN116" s="9">
        <v>2.8431456692667734</v>
      </c>
      <c r="CO116" s="9">
        <v>2.8549141965678655</v>
      </c>
      <c r="CP116" s="9">
        <v>2.059351813587284E-3</v>
      </c>
      <c r="CQ116" s="6">
        <v>6</v>
      </c>
      <c r="CR116" s="6"/>
      <c r="CS116" s="6"/>
      <c r="CT116" s="6"/>
      <c r="CU116" s="15">
        <v>109</v>
      </c>
      <c r="CV116" s="9">
        <v>0.64972677595628447</v>
      </c>
      <c r="CW116" s="9">
        <v>1.1844753510140416E-2</v>
      </c>
      <c r="CX116" s="9">
        <v>2.843069443057725</v>
      </c>
      <c r="CY116" s="9">
        <v>2.8549141965678655</v>
      </c>
      <c r="CZ116" s="9">
        <v>2.0726904903673482E-3</v>
      </c>
      <c r="DA116" s="6">
        <v>6</v>
      </c>
      <c r="DB116" s="6"/>
      <c r="DC116" s="6"/>
      <c r="DD116" s="6"/>
      <c r="DE116" s="15">
        <v>109</v>
      </c>
      <c r="DF116" s="9">
        <v>0.64972677595628447</v>
      </c>
      <c r="DG116" s="9">
        <v>1.2082282371294863E-2</v>
      </c>
      <c r="DH116" s="9">
        <v>2.8428319141965708</v>
      </c>
      <c r="DI116" s="9">
        <v>2.8549141965678655</v>
      </c>
      <c r="DJ116" s="9">
        <v>2.1142552060265741E-3</v>
      </c>
      <c r="DK116" s="6">
        <v>6</v>
      </c>
      <c r="DL116" s="6"/>
      <c r="DM116" s="6"/>
      <c r="DN116" s="6"/>
      <c r="DO116" s="15">
        <v>109</v>
      </c>
      <c r="DP116" s="9">
        <v>0.64972677595628447</v>
      </c>
      <c r="DQ116" s="9">
        <v>1.0562326053042132E-2</v>
      </c>
      <c r="DR116" s="9">
        <v>2.8443518705148234</v>
      </c>
      <c r="DS116" s="9">
        <v>2.8549141965678655</v>
      </c>
      <c r="DT116" s="9">
        <v>1.8482809918802764E-3</v>
      </c>
      <c r="DU116" s="6">
        <v>6</v>
      </c>
      <c r="DV116" s="6"/>
      <c r="DW116" s="6"/>
      <c r="DX116" s="6"/>
      <c r="DY116" s="15">
        <v>109</v>
      </c>
      <c r="DZ116" s="9">
        <v>0.64972677595628447</v>
      </c>
      <c r="EA116" s="9">
        <v>1.2837978159126379E-2</v>
      </c>
      <c r="EB116" s="9">
        <v>2.8420762184087391</v>
      </c>
      <c r="EC116" s="9">
        <v>2.8549141965678655</v>
      </c>
      <c r="ED116" s="9">
        <v>2.246492949235675E-3</v>
      </c>
      <c r="EE116" s="6">
        <v>6</v>
      </c>
      <c r="EF116" s="6"/>
      <c r="EG116" s="6"/>
      <c r="EH116" s="6"/>
      <c r="EI116" s="15">
        <v>109</v>
      </c>
      <c r="EJ116" s="9">
        <v>0.64972677595628447</v>
      </c>
      <c r="EK116" s="9">
        <v>1.1353137285491432E-2</v>
      </c>
      <c r="EL116" s="9">
        <v>2.8435610592823739</v>
      </c>
      <c r="EM116" s="9">
        <v>2.8549141965678655</v>
      </c>
      <c r="EN116" s="9">
        <v>1.986663518774575E-3</v>
      </c>
      <c r="EO116" s="6">
        <v>6</v>
      </c>
      <c r="EP116" s="6"/>
      <c r="EQ116" s="6"/>
      <c r="ER116" s="6"/>
      <c r="ES116" s="15">
        <v>109</v>
      </c>
      <c r="ET116" s="9">
        <v>0.64972677595628447</v>
      </c>
      <c r="EU116" s="9">
        <v>1.3863463338533555E-2</v>
      </c>
      <c r="EV116" s="9">
        <v>2.841050733229332</v>
      </c>
      <c r="EW116" s="9">
        <v>2.8549141965678655</v>
      </c>
      <c r="EX116" s="9">
        <v>2.4259406158798338E-3</v>
      </c>
      <c r="EY116" s="6">
        <v>6</v>
      </c>
      <c r="EZ116" s="6"/>
      <c r="FA116" s="6"/>
      <c r="FB116" s="6"/>
      <c r="FC116" s="15">
        <v>109</v>
      </c>
      <c r="FD116" s="9">
        <v>0.64972677595628447</v>
      </c>
      <c r="FE116" s="9">
        <v>1.4477555382215302E-2</v>
      </c>
      <c r="FF116" s="9">
        <v>2.8404366411856499</v>
      </c>
      <c r="FG116" s="9">
        <v>2.854914196567865</v>
      </c>
      <c r="FH116" s="9">
        <v>2.5333993939843963E-3</v>
      </c>
      <c r="FI116" s="6">
        <v>6</v>
      </c>
      <c r="FJ116" s="6"/>
      <c r="FK116" s="6"/>
      <c r="FL116" s="6"/>
      <c r="FM116" s="15">
        <v>109</v>
      </c>
      <c r="FN116" s="9">
        <v>0.64972677595628447</v>
      </c>
      <c r="FO116" s="9">
        <v>1.5316043681747285E-2</v>
      </c>
      <c r="FP116" s="9">
        <v>2.8395981528861181</v>
      </c>
      <c r="FQ116" s="9">
        <v>2.8549141965678655</v>
      </c>
      <c r="FR116" s="9">
        <v>2.6801248385651013E-3</v>
      </c>
      <c r="FS116" s="6">
        <v>6</v>
      </c>
      <c r="FT116" s="6"/>
      <c r="FU116" s="6"/>
      <c r="FV116" s="6"/>
      <c r="FW116" s="15">
        <v>109</v>
      </c>
      <c r="FX116" s="9">
        <v>0.64972677595628447</v>
      </c>
      <c r="FY116" s="9">
        <v>1.361765522620906E-2</v>
      </c>
      <c r="FZ116" s="9">
        <v>2.8412965413416562</v>
      </c>
      <c r="GA116" s="9">
        <v>2.8549141965678655</v>
      </c>
      <c r="GB116" s="9">
        <v>2.3829271300834466E-3</v>
      </c>
      <c r="GC116" s="6">
        <v>6</v>
      </c>
      <c r="GD116" s="6"/>
      <c r="GE116" s="6"/>
      <c r="GF116" s="6"/>
      <c r="GG116" s="15">
        <v>109</v>
      </c>
      <c r="GH116" s="9">
        <v>0.64972677595628447</v>
      </c>
      <c r="GI116" s="9">
        <v>1.6782898595943854E-2</v>
      </c>
      <c r="GJ116" s="9">
        <v>2.8381312979719215</v>
      </c>
      <c r="GK116" s="9">
        <v>2.8549141965678655</v>
      </c>
      <c r="GL116" s="9">
        <v>2.9368069407971977E-3</v>
      </c>
      <c r="GM116" s="6">
        <v>6</v>
      </c>
      <c r="GN116" s="6"/>
      <c r="GO116" s="6"/>
      <c r="GP116" s="6"/>
      <c r="GQ116" s="15">
        <v>109</v>
      </c>
      <c r="GR116" s="9">
        <v>0.64972677595628447</v>
      </c>
      <c r="GS116" s="9">
        <v>1.4771897035881448E-2</v>
      </c>
      <c r="GT116" s="9">
        <v>2.8401422995319838</v>
      </c>
      <c r="GU116" s="9">
        <v>2.8549141965678655</v>
      </c>
      <c r="GV116" s="9">
        <v>2.5849056702399987E-3</v>
      </c>
      <c r="GW116" s="6">
        <v>6</v>
      </c>
      <c r="GX116" s="6"/>
      <c r="GY116" s="6"/>
      <c r="GZ116" s="6"/>
      <c r="HA116" s="15">
        <v>109</v>
      </c>
      <c r="HB116" s="9">
        <v>0.64972677595628447</v>
      </c>
      <c r="HC116" s="9">
        <v>1.441274882995321E-2</v>
      </c>
      <c r="HD116" s="9">
        <v>2.8405014477379122</v>
      </c>
      <c r="HE116" s="9">
        <v>2.8549141965678655</v>
      </c>
      <c r="HF116" s="9">
        <v>2.5220590208417937E-3</v>
      </c>
      <c r="HG116" s="6">
        <v>6</v>
      </c>
      <c r="HH116" s="6"/>
      <c r="HI116" s="6"/>
      <c r="HJ116" s="6"/>
      <c r="HK116" s="15">
        <v>109</v>
      </c>
      <c r="HL116" s="9">
        <v>0.64972677595628447</v>
      </c>
      <c r="HM116" s="9">
        <v>1.3803795631825285E-2</v>
      </c>
      <c r="HN116" s="9">
        <v>2.8411104009360399</v>
      </c>
      <c r="HO116" s="9">
        <v>2.854914196567865</v>
      </c>
      <c r="HP116" s="9">
        <v>2.415499479374091E-3</v>
      </c>
      <c r="HQ116" s="6">
        <v>6</v>
      </c>
      <c r="HR116" s="6"/>
      <c r="HS116" s="6"/>
      <c r="HT116" s="6"/>
      <c r="HU116" s="15">
        <v>109</v>
      </c>
      <c r="HV116" s="9">
        <v>0.64972677595628447</v>
      </c>
      <c r="HW116" s="9">
        <v>1.2819992199687998E-2</v>
      </c>
      <c r="HX116" s="9">
        <v>2.8420942043681774</v>
      </c>
      <c r="HY116" s="9">
        <v>2.8549141965678655</v>
      </c>
      <c r="HZ116" s="9">
        <v>2.2433456210066705E-3</v>
      </c>
      <c r="IA116" s="6">
        <v>6</v>
      </c>
      <c r="IB116" s="6"/>
      <c r="IC116" s="6"/>
      <c r="ID116" s="6"/>
      <c r="IE116" s="15">
        <v>109</v>
      </c>
      <c r="IF116" s="9">
        <v>0.64972677595628447</v>
      </c>
      <c r="IG116" s="9">
        <v>1.1652046801872085E-2</v>
      </c>
      <c r="IH116" s="9">
        <v>2.8432621497659931</v>
      </c>
      <c r="II116" s="9">
        <v>2.854914196567865</v>
      </c>
      <c r="IJ116" s="9">
        <v>2.0389691164851638E-3</v>
      </c>
      <c r="IK116" s="6">
        <v>6</v>
      </c>
      <c r="IL116" s="6"/>
      <c r="IM116" s="6"/>
      <c r="IN116" s="6"/>
      <c r="IO116" s="15">
        <v>109</v>
      </c>
      <c r="IP116" s="9">
        <v>0.64972677595628447</v>
      </c>
      <c r="IQ116" s="9">
        <v>1.0597441497659916E-2</v>
      </c>
      <c r="IR116" s="9">
        <v>2.8443167550702051</v>
      </c>
      <c r="IS116" s="9">
        <v>2.854914196567865</v>
      </c>
      <c r="IT116" s="9">
        <v>1.8544257755654745E-3</v>
      </c>
      <c r="IU116" s="6">
        <v>6</v>
      </c>
      <c r="IV116" s="6"/>
      <c r="IW116" s="6"/>
      <c r="IX116" s="6"/>
      <c r="IY116" s="15">
        <v>109</v>
      </c>
      <c r="IZ116" s="9">
        <v>0.64972677595628447</v>
      </c>
      <c r="JA116" s="9">
        <v>1.2539925117004693E-2</v>
      </c>
      <c r="JB116" s="9">
        <v>2.8423742714508609</v>
      </c>
      <c r="JC116" s="9">
        <v>2.8549141965678655</v>
      </c>
      <c r="JD116" s="9">
        <v>2.194337224297896E-3</v>
      </c>
      <c r="JE116" s="6">
        <v>6</v>
      </c>
      <c r="JF116" s="6"/>
      <c r="JG116" s="6"/>
      <c r="JH116" s="6"/>
      <c r="JI116" s="15">
        <v>109</v>
      </c>
      <c r="JJ116" s="9">
        <v>0.64972677595628447</v>
      </c>
      <c r="JK116" s="9">
        <v>9.7780811232449395E-3</v>
      </c>
      <c r="JL116" s="9">
        <v>2.8451361154446202</v>
      </c>
      <c r="JM116" s="9">
        <v>2.854914196567865</v>
      </c>
      <c r="JN116" s="9">
        <v>1.7110474895775192E-3</v>
      </c>
      <c r="JO116" s="6">
        <v>6</v>
      </c>
      <c r="JP116" s="6"/>
      <c r="JQ116" s="6"/>
      <c r="JR116" s="6"/>
      <c r="JS116" s="15">
        <v>109</v>
      </c>
      <c r="JT116" s="9">
        <v>0.64972677595628447</v>
      </c>
      <c r="JU116" s="9">
        <v>1.2348360374414988E-2</v>
      </c>
      <c r="JV116" s="9">
        <v>2.8425658361934505</v>
      </c>
      <c r="JW116" s="9">
        <v>2.8549141965678655</v>
      </c>
      <c r="JX116" s="9">
        <v>2.1608156807794571E-3</v>
      </c>
      <c r="JY116" s="6">
        <v>6</v>
      </c>
      <c r="JZ116" s="6"/>
      <c r="KA116" s="6"/>
      <c r="KB116" s="6"/>
      <c r="KC116" s="15">
        <v>109</v>
      </c>
      <c r="KD116" s="9">
        <v>0.64972677595628447</v>
      </c>
      <c r="KE116" s="9">
        <v>1.256676131045243E-2</v>
      </c>
      <c r="KF116" s="9">
        <v>2.842347435257413</v>
      </c>
      <c r="KG116" s="9">
        <v>2.8549141965678655</v>
      </c>
      <c r="KH116" s="9">
        <v>2.1990332378459335E-3</v>
      </c>
      <c r="KI116" s="6">
        <v>6</v>
      </c>
      <c r="KJ116" s="6"/>
      <c r="KK116" s="6"/>
      <c r="KL116" s="6"/>
      <c r="KM116" s="15">
        <v>109</v>
      </c>
      <c r="KN116" s="9">
        <v>0.64972677595628447</v>
      </c>
      <c r="KO116" s="9">
        <v>1.3244803432137298E-2</v>
      </c>
      <c r="KP116" s="9">
        <v>2.841669393135728</v>
      </c>
      <c r="KQ116" s="9">
        <v>2.854914196567865</v>
      </c>
      <c r="KR116" s="9">
        <v>2.317682516320287E-3</v>
      </c>
      <c r="KS116" s="6">
        <v>6</v>
      </c>
      <c r="KT116" s="6"/>
      <c r="KU116" s="6"/>
      <c r="KV116" s="6"/>
      <c r="KW116" s="15">
        <v>109</v>
      </c>
      <c r="KX116" s="9">
        <v>0.64972677595628447</v>
      </c>
      <c r="KY116" s="9">
        <v>1.3475765990639637E-2</v>
      </c>
      <c r="KZ116" s="9">
        <v>2.841438430577226</v>
      </c>
      <c r="LA116" s="9">
        <v>2.8549141965678655</v>
      </c>
      <c r="LB116" s="9">
        <v>2.3580982073879717E-3</v>
      </c>
      <c r="LC116" s="6">
        <v>6</v>
      </c>
    </row>
    <row r="117" spans="1:315">
      <c r="A117" s="6">
        <v>110</v>
      </c>
      <c r="B117">
        <v>0.5082986385270214</v>
      </c>
      <c r="C117">
        <f>1-Table4689[[#This Row],[qx (tau)]]</f>
        <v>0.4917013614729786</v>
      </c>
      <c r="D117" s="6"/>
      <c r="E117" s="6"/>
      <c r="F117" s="6"/>
      <c r="G117" s="6"/>
      <c r="H117" s="15">
        <f t="shared" si="15"/>
        <v>110</v>
      </c>
      <c r="I117" s="9">
        <f t="shared" si="17"/>
        <v>0.66639344262295119</v>
      </c>
      <c r="J117" s="9" cm="1">
        <f t="array" ref="J117">VLOOKUP($G$13,'qx Malaria'!$B$62:$I$91,(N117),FALSE)/(1-nigeria!I117*INDEX($E$6:$G$11,N117,2))</f>
        <v>1.4149002457002473E-2</v>
      </c>
      <c r="K117" s="9">
        <f t="shared" si="16"/>
        <v>2.9833939950859985</v>
      </c>
      <c r="L117" s="9">
        <f t="shared" si="13"/>
        <v>2.9975429975430008</v>
      </c>
      <c r="M117" s="9">
        <f>(J117*Table4689[[#This Row],[qx (tau)]])/L117</f>
        <v>2.3992712335752465E-3</v>
      </c>
      <c r="N117" s="6">
        <f t="shared" si="14"/>
        <v>6</v>
      </c>
      <c r="P117" s="6"/>
      <c r="Q117" s="6"/>
      <c r="R117" s="6"/>
      <c r="S117" s="15">
        <v>110</v>
      </c>
      <c r="T117" s="9">
        <v>0.66639344262295119</v>
      </c>
      <c r="U117" s="9">
        <v>1.0544157248157261E-2</v>
      </c>
      <c r="V117" s="9">
        <v>2.9869988402948437</v>
      </c>
      <c r="W117" s="9">
        <v>2.9975429975430008</v>
      </c>
      <c r="X117" s="9">
        <v>1.7879912908826505E-3</v>
      </c>
      <c r="Y117" s="6">
        <v>6</v>
      </c>
      <c r="Z117" s="6"/>
      <c r="AA117" s="6"/>
      <c r="AB117" s="6"/>
      <c r="AC117" s="15">
        <v>110</v>
      </c>
      <c r="AD117" s="9">
        <v>0.66639344262295119</v>
      </c>
      <c r="AE117" s="9">
        <v>1.176835380835382E-2</v>
      </c>
      <c r="AF117" s="9">
        <v>2.9857746437346471</v>
      </c>
      <c r="AG117" s="9">
        <v>2.9975429975430008</v>
      </c>
      <c r="AH117" s="9">
        <v>1.9955804548570859E-3</v>
      </c>
      <c r="AI117" s="6">
        <v>6</v>
      </c>
      <c r="AJ117" s="6"/>
      <c r="AK117" s="6"/>
      <c r="AL117" s="6"/>
      <c r="AM117" s="15">
        <v>110</v>
      </c>
      <c r="AN117" s="9">
        <v>0.66639344262295119</v>
      </c>
      <c r="AO117" s="9">
        <v>1.1832501228501243E-2</v>
      </c>
      <c r="AP117" s="9">
        <v>2.9857104963144994</v>
      </c>
      <c r="AQ117" s="9">
        <v>2.9975429975430008</v>
      </c>
      <c r="AR117" s="9">
        <v>2.0064580457215646E-3</v>
      </c>
      <c r="AS117" s="6">
        <v>6</v>
      </c>
      <c r="AT117" s="6"/>
      <c r="AU117" s="6"/>
      <c r="AV117" s="6"/>
      <c r="AW117" s="15">
        <v>110</v>
      </c>
      <c r="AX117" s="9">
        <v>0.66639344262295119</v>
      </c>
      <c r="AY117" s="9">
        <v>1.1961095823095836E-2</v>
      </c>
      <c r="AZ117" s="9">
        <v>2.9855819017199052</v>
      </c>
      <c r="BA117" s="9">
        <v>2.9975429975430012</v>
      </c>
      <c r="BB117" s="9">
        <v>2.0282640573143734E-3</v>
      </c>
      <c r="BC117" s="6">
        <v>6</v>
      </c>
      <c r="BD117" s="6"/>
      <c r="BE117" s="6"/>
      <c r="BF117" s="6"/>
      <c r="BG117" s="15">
        <v>110</v>
      </c>
      <c r="BH117" s="9">
        <v>0.66639344262295119</v>
      </c>
      <c r="BI117" s="9">
        <v>1.2026442260442274E-2</v>
      </c>
      <c r="BJ117" s="9">
        <v>2.9855165552825587</v>
      </c>
      <c r="BK117" s="9">
        <v>2.9975429975430008</v>
      </c>
      <c r="BL117" s="9">
        <v>2.0393449676342624E-3</v>
      </c>
      <c r="BM117" s="6">
        <v>6</v>
      </c>
      <c r="BN117" s="6"/>
      <c r="BO117" s="6"/>
      <c r="BP117" s="6"/>
      <c r="BQ117" s="15">
        <v>110</v>
      </c>
      <c r="BR117" s="9">
        <v>0.66639344262295119</v>
      </c>
      <c r="BS117" s="9">
        <v>1.2124761670761684E-2</v>
      </c>
      <c r="BT117" s="9">
        <v>2.9854182358722392</v>
      </c>
      <c r="BU117" s="9">
        <v>2.9975429975430008</v>
      </c>
      <c r="BV117" s="9">
        <v>2.0560171629779487E-3</v>
      </c>
      <c r="BW117" s="6">
        <v>6</v>
      </c>
      <c r="BX117" s="6"/>
      <c r="BY117" s="6"/>
      <c r="BZ117" s="6"/>
      <c r="CA117" s="15">
        <v>110</v>
      </c>
      <c r="CB117" s="9">
        <v>0.66639344262295119</v>
      </c>
      <c r="CC117" s="9">
        <v>1.2209592137592151E-2</v>
      </c>
      <c r="CD117" s="9">
        <v>2.9853334054054086</v>
      </c>
      <c r="CE117" s="9">
        <v>2.9975429975430008</v>
      </c>
      <c r="CF117" s="9">
        <v>2.0704020144482636E-3</v>
      </c>
      <c r="CG117" s="6">
        <v>6</v>
      </c>
      <c r="CH117" s="6"/>
      <c r="CI117" s="6"/>
      <c r="CJ117" s="6"/>
      <c r="CK117" s="15">
        <v>110</v>
      </c>
      <c r="CL117" s="9">
        <v>0.66639344262295119</v>
      </c>
      <c r="CM117" s="9">
        <v>1.2356471744471759E-2</v>
      </c>
      <c r="CN117" s="9">
        <v>2.9851865257985293</v>
      </c>
      <c r="CO117" s="9">
        <v>2.9975429975430012</v>
      </c>
      <c r="CP117" s="9">
        <v>2.0953086477360876E-3</v>
      </c>
      <c r="CQ117" s="6">
        <v>6</v>
      </c>
      <c r="CR117" s="6"/>
      <c r="CS117" s="6"/>
      <c r="CT117" s="6"/>
      <c r="CU117" s="15">
        <v>110</v>
      </c>
      <c r="CV117" s="9">
        <v>0.66639344262295119</v>
      </c>
      <c r="CW117" s="9">
        <v>1.2436506142506156E-2</v>
      </c>
      <c r="CX117" s="9">
        <v>2.9851064914004946</v>
      </c>
      <c r="CY117" s="9">
        <v>2.9975429975430008</v>
      </c>
      <c r="CZ117" s="9">
        <v>2.1088802213847591E-3</v>
      </c>
      <c r="DA117" s="6">
        <v>6</v>
      </c>
      <c r="DB117" s="6"/>
      <c r="DC117" s="6"/>
      <c r="DD117" s="6"/>
      <c r="DE117" s="15">
        <v>110</v>
      </c>
      <c r="DF117" s="9">
        <v>0.66639344262295119</v>
      </c>
      <c r="DG117" s="9">
        <v>1.2685901719901733E-2</v>
      </c>
      <c r="DH117" s="9">
        <v>2.9848570958230991</v>
      </c>
      <c r="DI117" s="9">
        <v>2.9975429975430008</v>
      </c>
      <c r="DJ117" s="9">
        <v>2.1511706681102073E-3</v>
      </c>
      <c r="DK117" s="6">
        <v>6</v>
      </c>
      <c r="DL117" s="6"/>
      <c r="DM117" s="6"/>
      <c r="DN117" s="6"/>
      <c r="DO117" s="15">
        <v>110</v>
      </c>
      <c r="DP117" s="9">
        <v>0.66639344262295119</v>
      </c>
      <c r="DQ117" s="9">
        <v>1.1090009828009841E-2</v>
      </c>
      <c r="DR117" s="9">
        <v>2.986452987714991</v>
      </c>
      <c r="DS117" s="9">
        <v>2.9975429975430008</v>
      </c>
      <c r="DT117" s="9">
        <v>1.8805524729584213E-3</v>
      </c>
      <c r="DU117" s="6">
        <v>6</v>
      </c>
      <c r="DV117" s="6"/>
      <c r="DW117" s="6"/>
      <c r="DX117" s="6"/>
      <c r="DY117" s="15">
        <v>110</v>
      </c>
      <c r="DZ117" s="9">
        <v>0.66639344262295119</v>
      </c>
      <c r="EA117" s="9">
        <v>1.3479351351351367E-2</v>
      </c>
      <c r="EB117" s="9">
        <v>2.9840636461916494</v>
      </c>
      <c r="EC117" s="9">
        <v>2.9975429975430008</v>
      </c>
      <c r="ED117" s="9">
        <v>2.2857173177283099E-3</v>
      </c>
      <c r="EE117" s="6">
        <v>6</v>
      </c>
      <c r="EF117" s="6"/>
      <c r="EG117" s="6"/>
      <c r="EH117" s="6"/>
      <c r="EI117" s="15">
        <v>110</v>
      </c>
      <c r="EJ117" s="9">
        <v>0.66639344262295119</v>
      </c>
      <c r="EK117" s="9">
        <v>1.1920329238329253E-2</v>
      </c>
      <c r="EL117" s="9">
        <v>2.9856226683046714</v>
      </c>
      <c r="EM117" s="9">
        <v>2.9975429975430008</v>
      </c>
      <c r="EN117" s="9">
        <v>2.0213511958304064E-3</v>
      </c>
      <c r="EO117" s="6">
        <v>6</v>
      </c>
      <c r="EP117" s="6"/>
      <c r="EQ117" s="6"/>
      <c r="ER117" s="6"/>
      <c r="ES117" s="15">
        <v>110</v>
      </c>
      <c r="ET117" s="9">
        <v>0.66639344262295119</v>
      </c>
      <c r="EU117" s="9">
        <v>1.4556068796068813E-2</v>
      </c>
      <c r="EV117" s="9">
        <v>2.9829869287469322</v>
      </c>
      <c r="EW117" s="9">
        <v>2.9975429975430008</v>
      </c>
      <c r="EX117" s="9">
        <v>2.4682981886872163E-3</v>
      </c>
      <c r="EY117" s="6">
        <v>6</v>
      </c>
      <c r="EZ117" s="6"/>
      <c r="FA117" s="6"/>
      <c r="FB117" s="6"/>
      <c r="FC117" s="15">
        <v>110</v>
      </c>
      <c r="FD117" s="9">
        <v>0.66639344262295119</v>
      </c>
      <c r="FE117" s="9">
        <v>1.5200840294840312E-2</v>
      </c>
      <c r="FF117" s="9">
        <v>2.9823421572481608</v>
      </c>
      <c r="FG117" s="9">
        <v>2.9975429975430012</v>
      </c>
      <c r="FH117" s="9">
        <v>2.5776332258343779E-3</v>
      </c>
      <c r="FI117" s="6">
        <v>6</v>
      </c>
      <c r="FJ117" s="6"/>
      <c r="FK117" s="6"/>
      <c r="FL117" s="6"/>
      <c r="FM117" s="15">
        <v>110</v>
      </c>
      <c r="FN117" s="9">
        <v>0.66639344262295119</v>
      </c>
      <c r="FO117" s="9">
        <v>1.608121867321869E-2</v>
      </c>
      <c r="FP117" s="9">
        <v>2.9814617788697824</v>
      </c>
      <c r="FQ117" s="9">
        <v>2.9975429975430012</v>
      </c>
      <c r="FR117" s="9">
        <v>2.7269205359697641E-3</v>
      </c>
      <c r="FS117" s="6">
        <v>6</v>
      </c>
      <c r="FT117" s="6"/>
      <c r="FU117" s="6"/>
      <c r="FV117" s="6"/>
      <c r="FW117" s="15">
        <v>110</v>
      </c>
      <c r="FX117" s="9">
        <v>0.66639344262295119</v>
      </c>
      <c r="FY117" s="9">
        <v>1.4297980343980358E-2</v>
      </c>
      <c r="FZ117" s="9">
        <v>2.9832450171990206</v>
      </c>
      <c r="GA117" s="9">
        <v>2.9975429975430008</v>
      </c>
      <c r="GB117" s="9">
        <v>2.4245336759100389E-3</v>
      </c>
      <c r="GC117" s="6">
        <v>6</v>
      </c>
      <c r="GD117" s="6"/>
      <c r="GE117" s="6"/>
      <c r="GF117" s="6"/>
      <c r="GG117" s="15">
        <v>110</v>
      </c>
      <c r="GH117" s="9">
        <v>0.66639344262295119</v>
      </c>
      <c r="GI117" s="9">
        <v>1.7621356265356287E-2</v>
      </c>
      <c r="GJ117" s="9">
        <v>2.9799216412776448</v>
      </c>
      <c r="GK117" s="9">
        <v>2.9975429975430012</v>
      </c>
      <c r="GL117" s="9">
        <v>2.9880843764449484E-3</v>
      </c>
      <c r="GM117" s="6">
        <v>6</v>
      </c>
      <c r="GN117" s="6"/>
      <c r="GO117" s="6"/>
      <c r="GP117" s="6"/>
      <c r="GQ117" s="15">
        <v>110</v>
      </c>
      <c r="GR117" s="9">
        <v>0.66639344262295119</v>
      </c>
      <c r="GS117" s="9">
        <v>1.5509886977886994E-2</v>
      </c>
      <c r="GT117" s="9">
        <v>2.9820331105651139</v>
      </c>
      <c r="GU117" s="9">
        <v>2.9975429975430008</v>
      </c>
      <c r="GV117" s="9">
        <v>2.6300388154665141E-3</v>
      </c>
      <c r="GW117" s="6">
        <v>6</v>
      </c>
      <c r="GX117" s="6"/>
      <c r="GY117" s="6"/>
      <c r="GZ117" s="6"/>
      <c r="HA117" s="15">
        <v>110</v>
      </c>
      <c r="HB117" s="9">
        <v>0.66639344262295119</v>
      </c>
      <c r="HC117" s="9">
        <v>1.5132796068796086E-2</v>
      </c>
      <c r="HD117" s="9">
        <v>2.9824102014742051</v>
      </c>
      <c r="HE117" s="9">
        <v>2.9975429975430012</v>
      </c>
      <c r="HF117" s="9">
        <v>2.5660948467398142E-3</v>
      </c>
      <c r="HG117" s="6">
        <v>6</v>
      </c>
      <c r="HH117" s="6"/>
      <c r="HI117" s="6"/>
      <c r="HJ117" s="6"/>
      <c r="HK117" s="15">
        <v>110</v>
      </c>
      <c r="HL117" s="9">
        <v>0.66639344262295119</v>
      </c>
      <c r="HM117" s="9">
        <v>1.4493420147420165E-2</v>
      </c>
      <c r="HN117" s="9">
        <v>2.983049577395581</v>
      </c>
      <c r="HO117" s="9">
        <v>2.9975429975430012</v>
      </c>
      <c r="HP117" s="9">
        <v>2.457674747142001E-3</v>
      </c>
      <c r="HQ117" s="6">
        <v>6</v>
      </c>
      <c r="HR117" s="6"/>
      <c r="HS117" s="6"/>
      <c r="HT117" s="6"/>
      <c r="HU117" s="15">
        <v>110</v>
      </c>
      <c r="HV117" s="9">
        <v>0.66639344262295119</v>
      </c>
      <c r="HW117" s="9">
        <v>1.3460466830466845E-2</v>
      </c>
      <c r="HX117" s="9">
        <v>2.9840825307125343</v>
      </c>
      <c r="HY117" s="9">
        <v>2.9975429975430012</v>
      </c>
      <c r="HZ117" s="9">
        <v>2.2825150363055893E-3</v>
      </c>
      <c r="IA117" s="6">
        <v>6</v>
      </c>
      <c r="IB117" s="6"/>
      <c r="IC117" s="6"/>
      <c r="ID117" s="6"/>
      <c r="IE117" s="15">
        <v>110</v>
      </c>
      <c r="IF117" s="9">
        <v>0.66639344262295119</v>
      </c>
      <c r="IG117" s="9">
        <v>1.2234171990172004E-2</v>
      </c>
      <c r="IH117" s="9">
        <v>2.9853088255528291</v>
      </c>
      <c r="II117" s="9">
        <v>2.9975429975430012</v>
      </c>
      <c r="IJ117" s="9">
        <v>2.0745700632841847E-3</v>
      </c>
      <c r="IK117" s="6">
        <v>6</v>
      </c>
      <c r="IL117" s="6"/>
      <c r="IM117" s="6"/>
      <c r="IN117" s="6"/>
      <c r="IO117" s="15">
        <v>110</v>
      </c>
      <c r="IP117" s="9">
        <v>0.66639344262295119</v>
      </c>
      <c r="IQ117" s="9">
        <v>1.1126879606879619E-2</v>
      </c>
      <c r="IR117" s="9">
        <v>2.9864161179361211</v>
      </c>
      <c r="IS117" s="9">
        <v>2.9975429975430008</v>
      </c>
      <c r="IT117" s="9">
        <v>1.8868045462123034E-3</v>
      </c>
      <c r="IU117" s="6">
        <v>6</v>
      </c>
      <c r="IV117" s="6"/>
      <c r="IW117" s="6"/>
      <c r="IX117" s="6"/>
      <c r="IY117" s="15">
        <v>110</v>
      </c>
      <c r="IZ117" s="9">
        <v>0.66639344262295119</v>
      </c>
      <c r="JA117" s="9">
        <v>1.3166407862407878E-2</v>
      </c>
      <c r="JB117" s="9">
        <v>2.9843765896805929</v>
      </c>
      <c r="JC117" s="9">
        <v>2.9975429975430008</v>
      </c>
      <c r="JD117" s="9">
        <v>2.2326509398660891E-3</v>
      </c>
      <c r="JE117" s="6">
        <v>6</v>
      </c>
      <c r="JF117" s="6"/>
      <c r="JG117" s="6"/>
      <c r="JH117" s="6"/>
      <c r="JI117" s="15">
        <v>110</v>
      </c>
      <c r="JJ117" s="9">
        <v>0.66639344262295119</v>
      </c>
      <c r="JK117" s="9">
        <v>1.0266584766584779E-2</v>
      </c>
      <c r="JL117" s="9">
        <v>2.9872764127764162</v>
      </c>
      <c r="JM117" s="9">
        <v>2.9975429975430008</v>
      </c>
      <c r="JN117" s="9">
        <v>1.7409228369550485E-3</v>
      </c>
      <c r="JO117" s="6">
        <v>6</v>
      </c>
      <c r="JP117" s="6"/>
      <c r="JQ117" s="6"/>
      <c r="JR117" s="6"/>
      <c r="JS117" s="15">
        <v>110</v>
      </c>
      <c r="JT117" s="9">
        <v>0.66639344262295119</v>
      </c>
      <c r="JU117" s="9">
        <v>1.2965272727272742E-2</v>
      </c>
      <c r="JV117" s="9">
        <v>2.9845777248157281</v>
      </c>
      <c r="JW117" s="9">
        <v>2.9975429975430008</v>
      </c>
      <c r="JX117" s="9">
        <v>2.1985441012209259E-3</v>
      </c>
      <c r="JY117" s="6">
        <v>6</v>
      </c>
      <c r="JZ117" s="6"/>
      <c r="KA117" s="6"/>
      <c r="KB117" s="6"/>
      <c r="KC117" s="15">
        <v>110</v>
      </c>
      <c r="KD117" s="9">
        <v>0.66639344262295119</v>
      </c>
      <c r="KE117" s="9">
        <v>1.3194584766584781E-2</v>
      </c>
      <c r="KF117" s="9">
        <v>2.9843484127764159</v>
      </c>
      <c r="KG117" s="9">
        <v>2.9975429975430008</v>
      </c>
      <c r="KH117" s="9">
        <v>2.2374289470682429E-3</v>
      </c>
      <c r="KI117" s="6">
        <v>6</v>
      </c>
      <c r="KJ117" s="6"/>
      <c r="KK117" s="6"/>
      <c r="KL117" s="6"/>
      <c r="KM117" s="15">
        <v>110</v>
      </c>
      <c r="KN117" s="9">
        <v>0.66639344262295119</v>
      </c>
      <c r="KO117" s="9">
        <v>1.3906501228501244E-2</v>
      </c>
      <c r="KP117" s="9">
        <v>2.9836364963144995</v>
      </c>
      <c r="KQ117" s="9">
        <v>2.9975429975430008</v>
      </c>
      <c r="KR117" s="9">
        <v>2.3581498737184105E-3</v>
      </c>
      <c r="KS117" s="6">
        <v>6</v>
      </c>
      <c r="KT117" s="6"/>
      <c r="KU117" s="6"/>
      <c r="KV117" s="6"/>
      <c r="KW117" s="15">
        <v>110</v>
      </c>
      <c r="KX117" s="9">
        <v>0.66639344262295119</v>
      </c>
      <c r="KY117" s="9">
        <v>1.4149002457002473E-2</v>
      </c>
      <c r="KZ117" s="9">
        <v>2.9833939950859985</v>
      </c>
      <c r="LA117" s="9">
        <v>2.9975429975430008</v>
      </c>
      <c r="LB117" s="9">
        <v>2.3992712335752465E-3</v>
      </c>
      <c r="LC117" s="6">
        <v>6</v>
      </c>
    </row>
    <row r="118" spans="1:315">
      <c r="A118" s="6">
        <v>111</v>
      </c>
      <c r="B118">
        <v>0.51663069619662005</v>
      </c>
      <c r="C118">
        <f>1-Table4689[[#This Row],[qx (tau)]]</f>
        <v>0.48336930380337995</v>
      </c>
      <c r="D118" s="6"/>
      <c r="E118" s="6"/>
      <c r="F118" s="6"/>
      <c r="G118" s="6"/>
      <c r="H118" s="15">
        <f t="shared" si="15"/>
        <v>111</v>
      </c>
      <c r="I118" s="9">
        <f t="shared" si="17"/>
        <v>0.68306010928961791</v>
      </c>
      <c r="J118" s="9" cm="1">
        <f t="array" ref="J118">VLOOKUP($G$13,'qx Malaria'!$B$62:$I$91,(N118),FALSE)/(1-nigeria!I118*INDEX($E$6:$G$11,N118,2))</f>
        <v>1.4893044827586226E-2</v>
      </c>
      <c r="K118" s="9">
        <f t="shared" si="16"/>
        <v>3.1402793689655217</v>
      </c>
      <c r="L118" s="9">
        <f t="shared" si="13"/>
        <v>3.1551724137931081</v>
      </c>
      <c r="M118" s="9">
        <f>(J118*Table4689[[#This Row],[qx (tau)]])/L118</f>
        <v>2.4386002121872855E-3</v>
      </c>
      <c r="N118" s="6">
        <f t="shared" si="14"/>
        <v>6</v>
      </c>
      <c r="P118" s="6"/>
      <c r="Q118" s="6"/>
      <c r="R118" s="6"/>
      <c r="S118" s="15">
        <v>111</v>
      </c>
      <c r="T118" s="9">
        <v>0.68306010928961791</v>
      </c>
      <c r="U118" s="9">
        <v>1.1098634482758636E-2</v>
      </c>
      <c r="V118" s="9">
        <v>3.1440737793103488</v>
      </c>
      <c r="W118" s="9">
        <v>3.1551724137931076</v>
      </c>
      <c r="X118" s="9">
        <v>1.8173001369412309E-3</v>
      </c>
      <c r="Y118" s="6">
        <v>6</v>
      </c>
      <c r="Z118" s="6"/>
      <c r="AA118" s="6"/>
      <c r="AB118" s="6"/>
      <c r="AC118" s="15">
        <v>111</v>
      </c>
      <c r="AD118" s="9">
        <v>0.68306010928961791</v>
      </c>
      <c r="AE118" s="9">
        <v>1.238720689655174E-2</v>
      </c>
      <c r="AF118" s="9">
        <v>3.1427852068965558</v>
      </c>
      <c r="AG118" s="9">
        <v>3.1551724137931076</v>
      </c>
      <c r="AH118" s="9">
        <v>2.0282921132679303E-3</v>
      </c>
      <c r="AI118" s="6">
        <v>6</v>
      </c>
      <c r="AJ118" s="6"/>
      <c r="AK118" s="6"/>
      <c r="AL118" s="6"/>
      <c r="AM118" s="15">
        <v>111</v>
      </c>
      <c r="AN118" s="9">
        <v>0.68306010928961791</v>
      </c>
      <c r="AO118" s="9">
        <v>1.2454727586206913E-2</v>
      </c>
      <c r="AP118" s="9">
        <v>3.1427176862069008</v>
      </c>
      <c r="AQ118" s="9">
        <v>3.1551724137931076</v>
      </c>
      <c r="AR118" s="9">
        <v>2.039348010166538E-3</v>
      </c>
      <c r="AS118" s="6">
        <v>6</v>
      </c>
      <c r="AT118" s="6"/>
      <c r="AU118" s="6"/>
      <c r="AV118" s="6"/>
      <c r="AW118" s="15">
        <v>111</v>
      </c>
      <c r="AX118" s="9">
        <v>0.68306010928961791</v>
      </c>
      <c r="AY118" s="9">
        <v>1.2590084482758637E-2</v>
      </c>
      <c r="AZ118" s="9">
        <v>3.1425823293103492</v>
      </c>
      <c r="BA118" s="9">
        <v>3.1551724137931076</v>
      </c>
      <c r="BB118" s="9">
        <v>2.0615114670333727E-3</v>
      </c>
      <c r="BC118" s="6">
        <v>6</v>
      </c>
      <c r="BD118" s="6"/>
      <c r="BE118" s="6"/>
      <c r="BF118" s="6"/>
      <c r="BG118" s="15">
        <v>111</v>
      </c>
      <c r="BH118" s="9">
        <v>0.68306010928961791</v>
      </c>
      <c r="BI118" s="9">
        <v>1.2658867241379329E-2</v>
      </c>
      <c r="BJ118" s="9">
        <v>3.1425135465517284</v>
      </c>
      <c r="BK118" s="9">
        <v>3.1551724137931076</v>
      </c>
      <c r="BL118" s="9">
        <v>2.0727740162104595E-3</v>
      </c>
      <c r="BM118" s="6">
        <v>6</v>
      </c>
      <c r="BN118" s="6"/>
      <c r="BO118" s="6"/>
      <c r="BP118" s="6"/>
      <c r="BQ118" s="15">
        <v>111</v>
      </c>
      <c r="BR118" s="9">
        <v>0.68306010928961791</v>
      </c>
      <c r="BS118" s="9">
        <v>1.276235689655174E-2</v>
      </c>
      <c r="BT118" s="9">
        <v>3.1424100568965558</v>
      </c>
      <c r="BU118" s="9">
        <v>3.1551724137931076</v>
      </c>
      <c r="BV118" s="9">
        <v>2.0897195030457083E-3</v>
      </c>
      <c r="BW118" s="6">
        <v>6</v>
      </c>
      <c r="BX118" s="6"/>
      <c r="BY118" s="6"/>
      <c r="BZ118" s="6"/>
      <c r="CA118" s="15">
        <v>111</v>
      </c>
      <c r="CB118" s="9">
        <v>0.68306010928961791</v>
      </c>
      <c r="CC118" s="9">
        <v>1.2851648275862085E-2</v>
      </c>
      <c r="CD118" s="9">
        <v>3.1423207655172458</v>
      </c>
      <c r="CE118" s="9">
        <v>3.1551724137931081</v>
      </c>
      <c r="CF118" s="9">
        <v>2.1043401517480726E-3</v>
      </c>
      <c r="CG118" s="6">
        <v>6</v>
      </c>
      <c r="CH118" s="6"/>
      <c r="CI118" s="6"/>
      <c r="CJ118" s="6"/>
      <c r="CK118" s="15">
        <v>111</v>
      </c>
      <c r="CL118" s="9">
        <v>0.68306010928961791</v>
      </c>
      <c r="CM118" s="9">
        <v>1.3006251724137949E-2</v>
      </c>
      <c r="CN118" s="9">
        <v>3.1421661620689698</v>
      </c>
      <c r="CO118" s="9">
        <v>3.1551724137931076</v>
      </c>
      <c r="CP118" s="9">
        <v>2.129655055861707E-3</v>
      </c>
      <c r="CQ118" s="6">
        <v>6</v>
      </c>
      <c r="CR118" s="6"/>
      <c r="CS118" s="6"/>
      <c r="CT118" s="6"/>
      <c r="CU118" s="15">
        <v>111</v>
      </c>
      <c r="CV118" s="9">
        <v>0.68306010928961791</v>
      </c>
      <c r="CW118" s="9">
        <v>1.3090494827586223E-2</v>
      </c>
      <c r="CX118" s="9">
        <v>3.1420819189655216</v>
      </c>
      <c r="CY118" s="9">
        <v>3.1551724137931076</v>
      </c>
      <c r="CZ118" s="9">
        <v>2.1434490954501564E-3</v>
      </c>
      <c r="DA118" s="6">
        <v>6</v>
      </c>
      <c r="DB118" s="6"/>
      <c r="DC118" s="6"/>
      <c r="DD118" s="6"/>
      <c r="DE118" s="15">
        <v>111</v>
      </c>
      <c r="DF118" s="9">
        <v>0.68306010928961791</v>
      </c>
      <c r="DG118" s="9">
        <v>1.335300517241381E-2</v>
      </c>
      <c r="DH118" s="9">
        <v>3.1418194086206941</v>
      </c>
      <c r="DI118" s="9">
        <v>3.1551724137931081</v>
      </c>
      <c r="DJ118" s="9">
        <v>2.1864327693737152E-3</v>
      </c>
      <c r="DK118" s="6">
        <v>6</v>
      </c>
      <c r="DL118" s="6"/>
      <c r="DM118" s="6"/>
      <c r="DN118" s="6"/>
      <c r="DO118" s="15">
        <v>111</v>
      </c>
      <c r="DP118" s="9">
        <v>0.68306010928961791</v>
      </c>
      <c r="DQ118" s="9">
        <v>1.167319137931036E-2</v>
      </c>
      <c r="DR118" s="9">
        <v>3.1434992224137974</v>
      </c>
      <c r="DS118" s="9">
        <v>3.1551724137931076</v>
      </c>
      <c r="DT118" s="9">
        <v>1.9113785867186353E-3</v>
      </c>
      <c r="DU118" s="6">
        <v>6</v>
      </c>
      <c r="DV118" s="6"/>
      <c r="DW118" s="6"/>
      <c r="DX118" s="6"/>
      <c r="DY118" s="15">
        <v>111</v>
      </c>
      <c r="DZ118" s="9">
        <v>0.68306010928961791</v>
      </c>
      <c r="EA118" s="9">
        <v>1.4188179310344847E-2</v>
      </c>
      <c r="EB118" s="9">
        <v>3.140984234482763</v>
      </c>
      <c r="EC118" s="9">
        <v>3.1551724137931076</v>
      </c>
      <c r="ED118" s="9">
        <v>2.3231849146569611E-3</v>
      </c>
      <c r="EE118" s="6">
        <v>6</v>
      </c>
      <c r="EF118" s="6"/>
      <c r="EG118" s="6"/>
      <c r="EH118" s="6"/>
      <c r="EI118" s="15">
        <v>111</v>
      </c>
      <c r="EJ118" s="9">
        <v>0.68306010928961791</v>
      </c>
      <c r="EK118" s="9">
        <v>1.2547174137931053E-2</v>
      </c>
      <c r="EL118" s="9">
        <v>3.1426252396551764</v>
      </c>
      <c r="EM118" s="9">
        <v>3.1551724137931076</v>
      </c>
      <c r="EN118" s="9">
        <v>2.0544852895650993E-3</v>
      </c>
      <c r="EO118" s="6">
        <v>6</v>
      </c>
      <c r="EP118" s="6"/>
      <c r="EQ118" s="6"/>
      <c r="ER118" s="6"/>
      <c r="ES118" s="15">
        <v>111</v>
      </c>
      <c r="ET118" s="9">
        <v>0.68306010928961791</v>
      </c>
      <c r="EU118" s="9">
        <v>1.5321517241379331E-2</v>
      </c>
      <c r="EV118" s="9">
        <v>3.1398508965517284</v>
      </c>
      <c r="EW118" s="9">
        <v>3.1551724137931076</v>
      </c>
      <c r="EX118" s="9">
        <v>2.5087586607307872E-3</v>
      </c>
      <c r="EY118" s="6">
        <v>6</v>
      </c>
      <c r="EZ118" s="6"/>
      <c r="FA118" s="6"/>
      <c r="FB118" s="6"/>
      <c r="FC118" s="15">
        <v>111</v>
      </c>
      <c r="FD118" s="9">
        <v>0.68306010928961791</v>
      </c>
      <c r="FE118" s="9">
        <v>1.6000194827586228E-2</v>
      </c>
      <c r="FF118" s="9">
        <v>3.1391722189655216</v>
      </c>
      <c r="FG118" s="9">
        <v>3.1551724137931076</v>
      </c>
      <c r="FH118" s="9">
        <v>2.6198859234826798E-3</v>
      </c>
      <c r="FI118" s="6">
        <v>6</v>
      </c>
      <c r="FJ118" s="6"/>
      <c r="FK118" s="6"/>
      <c r="FL118" s="6"/>
      <c r="FM118" s="15">
        <v>111</v>
      </c>
      <c r="FN118" s="9">
        <v>0.68306010928961791</v>
      </c>
      <c r="FO118" s="9">
        <v>1.6926868965517265E-2</v>
      </c>
      <c r="FP118" s="9">
        <v>3.1382455448275905</v>
      </c>
      <c r="FQ118" s="9">
        <v>3.1551724137931076</v>
      </c>
      <c r="FR118" s="9">
        <v>2.7716203589556272E-3</v>
      </c>
      <c r="FS118" s="6">
        <v>6</v>
      </c>
      <c r="FT118" s="6"/>
      <c r="FU118" s="6"/>
      <c r="FV118" s="6"/>
      <c r="FW118" s="15">
        <v>111</v>
      </c>
      <c r="FX118" s="9">
        <v>0.68306010928961791</v>
      </c>
      <c r="FY118" s="9">
        <v>1.5049856896551743E-2</v>
      </c>
      <c r="FZ118" s="9">
        <v>3.1401225568965558</v>
      </c>
      <c r="GA118" s="9">
        <v>3.1551724137931076</v>
      </c>
      <c r="GB118" s="9">
        <v>2.4642767577882575E-3</v>
      </c>
      <c r="GC118" s="6">
        <v>6</v>
      </c>
      <c r="GD118" s="6"/>
      <c r="GE118" s="6"/>
      <c r="GF118" s="6"/>
      <c r="GG118" s="15">
        <v>111</v>
      </c>
      <c r="GH118" s="9">
        <v>0.68306010928961791</v>
      </c>
      <c r="GI118" s="9">
        <v>1.8547996551724164E-2</v>
      </c>
      <c r="GJ118" s="9">
        <v>3.1366244172413835</v>
      </c>
      <c r="GK118" s="9">
        <v>3.1551724137931076</v>
      </c>
      <c r="GL118" s="9">
        <v>3.0370652106614512E-3</v>
      </c>
      <c r="GM118" s="6">
        <v>6</v>
      </c>
      <c r="GN118" s="6"/>
      <c r="GO118" s="6"/>
      <c r="GP118" s="6"/>
      <c r="GQ118" s="15">
        <v>111</v>
      </c>
      <c r="GR118" s="9">
        <v>0.68306010928961791</v>
      </c>
      <c r="GS118" s="9">
        <v>1.6325493103448295E-2</v>
      </c>
      <c r="GT118" s="9">
        <v>3.1388469206896592</v>
      </c>
      <c r="GU118" s="9">
        <v>3.1551724137931076</v>
      </c>
      <c r="GV118" s="9">
        <v>2.6731505482605511E-3</v>
      </c>
      <c r="GW118" s="6">
        <v>6</v>
      </c>
      <c r="GX118" s="6"/>
      <c r="GY118" s="6"/>
      <c r="GZ118" s="6"/>
      <c r="HA118" s="15">
        <v>111</v>
      </c>
      <c r="HB118" s="9">
        <v>0.68306010928961791</v>
      </c>
      <c r="HC118" s="9">
        <v>1.5928572413793123E-2</v>
      </c>
      <c r="HD118" s="9">
        <v>3.1392438413793147</v>
      </c>
      <c r="HE118" s="9">
        <v>3.1551724137931076</v>
      </c>
      <c r="HF118" s="9">
        <v>2.6081584066790162E-3</v>
      </c>
      <c r="HG118" s="6">
        <v>6</v>
      </c>
      <c r="HH118" s="6"/>
      <c r="HI118" s="6"/>
      <c r="HJ118" s="6"/>
      <c r="HK118" s="15">
        <v>111</v>
      </c>
      <c r="HL118" s="9">
        <v>0.68306010928961791</v>
      </c>
      <c r="HM118" s="9">
        <v>1.5255574137931055E-2</v>
      </c>
      <c r="HN118" s="9">
        <v>3.1399168396551769</v>
      </c>
      <c r="HO118" s="9">
        <v>3.1551724137931081</v>
      </c>
      <c r="HP118" s="9">
        <v>2.4979610791802773E-3</v>
      </c>
      <c r="HQ118" s="6">
        <v>6</v>
      </c>
      <c r="HR118" s="6"/>
      <c r="HS118" s="6"/>
      <c r="HT118" s="6"/>
      <c r="HU118" s="15">
        <v>111</v>
      </c>
      <c r="HV118" s="9">
        <v>0.68306010928961791</v>
      </c>
      <c r="HW118" s="9">
        <v>1.4168301724137949E-2</v>
      </c>
      <c r="HX118" s="9">
        <v>3.1410041120689698</v>
      </c>
      <c r="HY118" s="9">
        <v>3.1551724137931076</v>
      </c>
      <c r="HZ118" s="9">
        <v>2.319930141270922E-3</v>
      </c>
      <c r="IA118" s="6">
        <v>6</v>
      </c>
      <c r="IB118" s="6"/>
      <c r="IC118" s="6"/>
      <c r="ID118" s="6"/>
      <c r="IE118" s="15">
        <v>111</v>
      </c>
      <c r="IF118" s="9">
        <v>0.68306010928961791</v>
      </c>
      <c r="IG118" s="9">
        <v>1.2877520689655189E-2</v>
      </c>
      <c r="IH118" s="9">
        <v>3.1422948931034527</v>
      </c>
      <c r="II118" s="9">
        <v>3.1551724137931076</v>
      </c>
      <c r="IJ118" s="9">
        <v>2.1085765234568851E-3</v>
      </c>
      <c r="IK118" s="6">
        <v>6</v>
      </c>
      <c r="IL118" s="6"/>
      <c r="IM118" s="6"/>
      <c r="IN118" s="6"/>
      <c r="IO118" s="15">
        <v>111</v>
      </c>
      <c r="IP118" s="9">
        <v>0.68306010928961791</v>
      </c>
      <c r="IQ118" s="9">
        <v>1.1712000000000016E-2</v>
      </c>
      <c r="IR118" s="9">
        <v>3.1434604137931075</v>
      </c>
      <c r="IS118" s="9">
        <v>3.1551724137931076</v>
      </c>
      <c r="IT118" s="9">
        <v>1.9177331442818536E-3</v>
      </c>
      <c r="IU118" s="6">
        <v>6</v>
      </c>
      <c r="IV118" s="6"/>
      <c r="IW118" s="6"/>
      <c r="IX118" s="6"/>
      <c r="IY118" s="15">
        <v>111</v>
      </c>
      <c r="IZ118" s="9">
        <v>0.68306010928961791</v>
      </c>
      <c r="JA118" s="9">
        <v>1.3858779310344847E-2</v>
      </c>
      <c r="JB118" s="9">
        <v>3.141313634482763</v>
      </c>
      <c r="JC118" s="9">
        <v>3.1551724137931076</v>
      </c>
      <c r="JD118" s="9">
        <v>2.2692486699740343E-3</v>
      </c>
      <c r="JE118" s="6">
        <v>6</v>
      </c>
      <c r="JF118" s="6"/>
      <c r="JG118" s="6"/>
      <c r="JH118" s="6"/>
      <c r="JI118" s="15">
        <v>111</v>
      </c>
      <c r="JJ118" s="9">
        <v>0.68306010928961791</v>
      </c>
      <c r="JK118" s="9">
        <v>1.0806465517241393E-2</v>
      </c>
      <c r="JL118" s="9">
        <v>3.1443659482758664</v>
      </c>
      <c r="JM118" s="9">
        <v>3.1551724137931076</v>
      </c>
      <c r="JN118" s="9">
        <v>1.7694601344734235E-3</v>
      </c>
      <c r="JO118" s="6">
        <v>6</v>
      </c>
      <c r="JP118" s="6"/>
      <c r="JQ118" s="6"/>
      <c r="JR118" s="6"/>
      <c r="JS118" s="15">
        <v>111</v>
      </c>
      <c r="JT118" s="9">
        <v>0.68306010928961791</v>
      </c>
      <c r="JU118" s="9">
        <v>1.3647067241379329E-2</v>
      </c>
      <c r="JV118" s="9">
        <v>3.1415253465517283</v>
      </c>
      <c r="JW118" s="9">
        <v>3.1551724137931076</v>
      </c>
      <c r="JX118" s="9">
        <v>2.2345827502592407E-3</v>
      </c>
      <c r="JY118" s="6">
        <v>6</v>
      </c>
      <c r="JZ118" s="6"/>
      <c r="KA118" s="6"/>
      <c r="KB118" s="6"/>
      <c r="KC118" s="15">
        <v>111</v>
      </c>
      <c r="KD118" s="9">
        <v>0.68306010928961791</v>
      </c>
      <c r="KE118" s="9">
        <v>1.3888437931034501E-2</v>
      </c>
      <c r="KF118" s="9">
        <v>3.141283975862073</v>
      </c>
      <c r="KG118" s="9">
        <v>3.1551724137931076</v>
      </c>
      <c r="KH118" s="9">
        <v>2.2741049985182823E-3</v>
      </c>
      <c r="KI118" s="6">
        <v>6</v>
      </c>
      <c r="KJ118" s="6"/>
      <c r="KK118" s="6"/>
      <c r="KL118" s="6"/>
      <c r="KM118" s="15">
        <v>111</v>
      </c>
      <c r="KN118" s="9">
        <v>0.68306010928961791</v>
      </c>
      <c r="KO118" s="9">
        <v>1.4637791379310363E-2</v>
      </c>
      <c r="KP118" s="9">
        <v>3.1405346224137971</v>
      </c>
      <c r="KQ118" s="9">
        <v>3.1551724137931076</v>
      </c>
      <c r="KR118" s="9">
        <v>2.3968047888649792E-3</v>
      </c>
      <c r="KS118" s="6">
        <v>6</v>
      </c>
      <c r="KT118" s="6"/>
      <c r="KU118" s="6"/>
      <c r="KV118" s="6"/>
      <c r="KW118" s="15">
        <v>111</v>
      </c>
      <c r="KX118" s="9">
        <v>0.68306010928961791</v>
      </c>
      <c r="KY118" s="9">
        <v>1.4893044827586226E-2</v>
      </c>
      <c r="KZ118" s="9">
        <v>3.1402793689655217</v>
      </c>
      <c r="LA118" s="9">
        <v>3.1551724137931081</v>
      </c>
      <c r="LB118" s="9">
        <v>2.4386002121872855E-3</v>
      </c>
      <c r="LC118" s="6">
        <v>6</v>
      </c>
    </row>
    <row r="119" spans="1:315">
      <c r="A119" s="6">
        <v>112</v>
      </c>
      <c r="B119">
        <v>0.5245697065221343</v>
      </c>
      <c r="C119">
        <f>1-Table4689[[#This Row],[qx (tau)]]</f>
        <v>0.4754302934778657</v>
      </c>
      <c r="D119" s="6"/>
      <c r="E119" s="6"/>
      <c r="F119" s="6"/>
      <c r="G119" s="6"/>
      <c r="H119" s="15">
        <f t="shared" si="15"/>
        <v>112</v>
      </c>
      <c r="I119" s="9">
        <f t="shared" si="17"/>
        <v>0.69972677595628463</v>
      </c>
      <c r="J119" s="9" cm="1">
        <f t="array" ref="J119">VLOOKUP($G$13,'qx Malaria'!$B$62:$I$91,(N119),FALSE)/(1-nigeria!I119*INDEX($E$6:$G$11,N119,2))</f>
        <v>1.5719683348498659E-2</v>
      </c>
      <c r="K119" s="9">
        <f t="shared" si="16"/>
        <v>3.3145805896269391</v>
      </c>
      <c r="L119" s="9">
        <f t="shared" si="13"/>
        <v>3.3303002729754376</v>
      </c>
      <c r="M119" s="9">
        <f>(J119*Table4689[[#This Row],[qx (tau)]])/L119</f>
        <v>2.4760739287257782E-3</v>
      </c>
      <c r="N119" s="6">
        <f t="shared" si="14"/>
        <v>6</v>
      </c>
      <c r="P119" s="6"/>
      <c r="Q119" s="6"/>
      <c r="R119" s="6"/>
      <c r="S119" s="15">
        <v>112</v>
      </c>
      <c r="T119" s="9">
        <v>0.69972677595628463</v>
      </c>
      <c r="U119" s="9">
        <v>1.1714664240218399E-2</v>
      </c>
      <c r="V119" s="9">
        <v>3.3185856087352192</v>
      </c>
      <c r="W119" s="9">
        <v>3.3303002729754376</v>
      </c>
      <c r="X119" s="9">
        <v>1.8452263996622594E-3</v>
      </c>
      <c r="Y119" s="6">
        <v>6</v>
      </c>
      <c r="Z119" s="6"/>
      <c r="AA119" s="6"/>
      <c r="AB119" s="6"/>
      <c r="AC119" s="15">
        <v>112</v>
      </c>
      <c r="AD119" s="9">
        <v>0.69972677595628463</v>
      </c>
      <c r="AE119" s="9">
        <v>1.3074758871701567E-2</v>
      </c>
      <c r="AF119" s="9">
        <v>3.3172255141037361</v>
      </c>
      <c r="AG119" s="9">
        <v>3.3303002729754376</v>
      </c>
      <c r="AH119" s="9">
        <v>2.0594606678058991E-3</v>
      </c>
      <c r="AI119" s="6">
        <v>6</v>
      </c>
      <c r="AJ119" s="6"/>
      <c r="AK119" s="6"/>
      <c r="AL119" s="6"/>
      <c r="AM119" s="15">
        <v>112</v>
      </c>
      <c r="AN119" s="9">
        <v>0.69972677595628463</v>
      </c>
      <c r="AO119" s="9">
        <v>1.3146027297543243E-2</v>
      </c>
      <c r="AP119" s="9">
        <v>3.317154245677894</v>
      </c>
      <c r="AQ119" s="9">
        <v>3.3303002729754372</v>
      </c>
      <c r="AR119" s="9">
        <v>2.0706864595254732E-3</v>
      </c>
      <c r="AS119" s="6">
        <v>6</v>
      </c>
      <c r="AT119" s="6"/>
      <c r="AU119" s="6"/>
      <c r="AV119" s="6"/>
      <c r="AW119" s="15">
        <v>112</v>
      </c>
      <c r="AX119" s="9">
        <v>0.69972677595628463</v>
      </c>
      <c r="AY119" s="9">
        <v>1.3288897179253887E-2</v>
      </c>
      <c r="AZ119" s="9">
        <v>3.3170113757961834</v>
      </c>
      <c r="BA119" s="9">
        <v>3.3303002729754372</v>
      </c>
      <c r="BB119" s="9">
        <v>2.0931904999352724E-3</v>
      </c>
      <c r="BC119" s="6">
        <v>6</v>
      </c>
      <c r="BD119" s="6"/>
      <c r="BE119" s="6"/>
      <c r="BF119" s="6"/>
      <c r="BG119" s="15">
        <v>112</v>
      </c>
      <c r="BH119" s="9">
        <v>0.69972677595628463</v>
      </c>
      <c r="BI119" s="9">
        <v>1.3361497725204754E-2</v>
      </c>
      <c r="BJ119" s="9">
        <v>3.3169387752502328</v>
      </c>
      <c r="BK119" s="9">
        <v>3.3303002729754376</v>
      </c>
      <c r="BL119" s="9">
        <v>2.1046261195374551E-3</v>
      </c>
      <c r="BM119" s="6">
        <v>6</v>
      </c>
      <c r="BN119" s="6"/>
      <c r="BO119" s="6"/>
      <c r="BP119" s="6"/>
      <c r="BQ119" s="15">
        <v>112</v>
      </c>
      <c r="BR119" s="9">
        <v>0.69972677595628463</v>
      </c>
      <c r="BS119" s="9">
        <v>1.3470731574158346E-2</v>
      </c>
      <c r="BT119" s="9">
        <v>3.3168295414012792</v>
      </c>
      <c r="BU119" s="9">
        <v>3.3303002729754376</v>
      </c>
      <c r="BV119" s="9">
        <v>2.1218320059113809E-3</v>
      </c>
      <c r="BW119" s="6">
        <v>6</v>
      </c>
      <c r="BX119" s="6"/>
      <c r="BY119" s="6"/>
      <c r="BZ119" s="6"/>
      <c r="CA119" s="15">
        <v>112</v>
      </c>
      <c r="CB119" s="9">
        <v>0.69972677595628463</v>
      </c>
      <c r="CC119" s="9">
        <v>1.3564979071883553E-2</v>
      </c>
      <c r="CD119" s="9">
        <v>3.3167352939035539</v>
      </c>
      <c r="CE119" s="9">
        <v>3.3303002729754376</v>
      </c>
      <c r="CF119" s="9">
        <v>2.1366773286059576E-3</v>
      </c>
      <c r="CG119" s="6">
        <v>6</v>
      </c>
      <c r="CH119" s="6"/>
      <c r="CI119" s="6"/>
      <c r="CJ119" s="6"/>
      <c r="CK119" s="15">
        <v>112</v>
      </c>
      <c r="CL119" s="9">
        <v>0.69972677595628463</v>
      </c>
      <c r="CM119" s="9">
        <v>1.372816378525935E-2</v>
      </c>
      <c r="CN119" s="9">
        <v>3.3165721091901781</v>
      </c>
      <c r="CO119" s="9">
        <v>3.3303002729754376</v>
      </c>
      <c r="CP119" s="9">
        <v>2.1623812442255422E-3</v>
      </c>
      <c r="CQ119" s="6">
        <v>6</v>
      </c>
      <c r="CR119" s="6"/>
      <c r="CS119" s="6"/>
      <c r="CT119" s="6"/>
      <c r="CU119" s="15">
        <v>112</v>
      </c>
      <c r="CV119" s="9">
        <v>0.69972677595628463</v>
      </c>
      <c r="CW119" s="9">
        <v>1.3817082802547792E-2</v>
      </c>
      <c r="CX119" s="9">
        <v>3.3164831901728897</v>
      </c>
      <c r="CY119" s="9">
        <v>3.3303002729754376</v>
      </c>
      <c r="CZ119" s="9">
        <v>2.176387255389683E-3</v>
      </c>
      <c r="DA119" s="6">
        <v>6</v>
      </c>
      <c r="DB119" s="6"/>
      <c r="DC119" s="6"/>
      <c r="DD119" s="6"/>
      <c r="DE119" s="15">
        <v>112</v>
      </c>
      <c r="DF119" s="9">
        <v>0.69972677595628463</v>
      </c>
      <c r="DG119" s="9">
        <v>1.4094163785259349E-2</v>
      </c>
      <c r="DH119" s="9">
        <v>3.3162061091901784</v>
      </c>
      <c r="DI119" s="9">
        <v>3.3303002729754376</v>
      </c>
      <c r="DJ119" s="9">
        <v>2.2200314549723245E-3</v>
      </c>
      <c r="DK119" s="6">
        <v>6</v>
      </c>
      <c r="DL119" s="6"/>
      <c r="DM119" s="6"/>
      <c r="DN119" s="6"/>
      <c r="DO119" s="15">
        <v>112</v>
      </c>
      <c r="DP119" s="9">
        <v>0.69972677595628463</v>
      </c>
      <c r="DQ119" s="9">
        <v>1.2321111919927227E-2</v>
      </c>
      <c r="DR119" s="9">
        <v>3.3179791610555105</v>
      </c>
      <c r="DS119" s="9">
        <v>3.3303002729754376</v>
      </c>
      <c r="DT119" s="9">
        <v>1.9407505432199404E-3</v>
      </c>
      <c r="DU119" s="6">
        <v>6</v>
      </c>
      <c r="DV119" s="6"/>
      <c r="DW119" s="6"/>
      <c r="DX119" s="6"/>
      <c r="DY119" s="15">
        <v>112</v>
      </c>
      <c r="DZ119" s="9">
        <v>0.69972677595628463</v>
      </c>
      <c r="EA119" s="9">
        <v>1.4975694267515948E-2</v>
      </c>
      <c r="EB119" s="9">
        <v>3.3153245787079215</v>
      </c>
      <c r="EC119" s="9">
        <v>3.3303002729754376</v>
      </c>
      <c r="ED119" s="9">
        <v>2.3588850562887335E-3</v>
      </c>
      <c r="EE119" s="6">
        <v>6</v>
      </c>
      <c r="EF119" s="6"/>
      <c r="EG119" s="6"/>
      <c r="EH119" s="6"/>
      <c r="EI119" s="15">
        <v>112</v>
      </c>
      <c r="EJ119" s="9">
        <v>0.69972677595628463</v>
      </c>
      <c r="EK119" s="9">
        <v>1.3243605095541424E-2</v>
      </c>
      <c r="EL119" s="9">
        <v>3.3170566678798958</v>
      </c>
      <c r="EM119" s="9">
        <v>3.3303002729754372</v>
      </c>
      <c r="EN119" s="9">
        <v>2.0860563519265718E-3</v>
      </c>
      <c r="EO119" s="6">
        <v>6</v>
      </c>
      <c r="EP119" s="6"/>
      <c r="EQ119" s="6"/>
      <c r="ER119" s="6"/>
      <c r="ES119" s="15">
        <v>112</v>
      </c>
      <c r="ET119" s="9">
        <v>0.69972677595628463</v>
      </c>
      <c r="EU119" s="9">
        <v>1.6171938125568726E-2</v>
      </c>
      <c r="EV119" s="9">
        <v>3.3141283348498689</v>
      </c>
      <c r="EW119" s="9">
        <v>3.3303002729754376</v>
      </c>
      <c r="EX119" s="9">
        <v>2.5473104948714842E-3</v>
      </c>
      <c r="EY119" s="6">
        <v>6</v>
      </c>
      <c r="EZ119" s="6"/>
      <c r="FA119" s="6"/>
      <c r="FB119" s="6"/>
      <c r="FC119" s="15">
        <v>112</v>
      </c>
      <c r="FD119" s="9">
        <v>0.69972677595628463</v>
      </c>
      <c r="FE119" s="9">
        <v>1.6888285714285741E-2</v>
      </c>
      <c r="FF119" s="9">
        <v>3.3134119872611518</v>
      </c>
      <c r="FG119" s="9">
        <v>3.3303002729754376</v>
      </c>
      <c r="FH119" s="9">
        <v>2.6601454387443955E-3</v>
      </c>
      <c r="FI119" s="6">
        <v>6</v>
      </c>
      <c r="FJ119" s="6"/>
      <c r="FK119" s="6"/>
      <c r="FL119" s="6"/>
      <c r="FM119" s="15">
        <v>112</v>
      </c>
      <c r="FN119" s="9">
        <v>0.69972677595628463</v>
      </c>
      <c r="FO119" s="9">
        <v>1.7866394904458627E-2</v>
      </c>
      <c r="FP119" s="9">
        <v>3.312433878070979</v>
      </c>
      <c r="FQ119" s="9">
        <v>3.3303002729754376</v>
      </c>
      <c r="FR119" s="9">
        <v>2.8142115615499459E-3</v>
      </c>
      <c r="FS119" s="6">
        <v>6</v>
      </c>
      <c r="FT119" s="6"/>
      <c r="FU119" s="6"/>
      <c r="FV119" s="6"/>
      <c r="FW119" s="15">
        <v>112</v>
      </c>
      <c r="FX119" s="9">
        <v>0.69972677595628463</v>
      </c>
      <c r="FY119" s="9">
        <v>1.5885199272065539E-2</v>
      </c>
      <c r="FZ119" s="9">
        <v>3.3144150737033722</v>
      </c>
      <c r="GA119" s="9">
        <v>3.3303002729754376</v>
      </c>
      <c r="GB119" s="9">
        <v>2.5021450431399282E-3</v>
      </c>
      <c r="GC119" s="6">
        <v>6</v>
      </c>
      <c r="GD119" s="6"/>
      <c r="GE119" s="6"/>
      <c r="GF119" s="6"/>
      <c r="GG119" s="15">
        <v>112</v>
      </c>
      <c r="GH119" s="9">
        <v>0.69972677595628463</v>
      </c>
      <c r="GI119" s="9">
        <v>1.9577503184713407E-2</v>
      </c>
      <c r="GJ119" s="9">
        <v>3.3107227697907242</v>
      </c>
      <c r="GK119" s="9">
        <v>3.3303002729754376</v>
      </c>
      <c r="GL119" s="9">
        <v>3.0837354767610189E-3</v>
      </c>
      <c r="GM119" s="6">
        <v>6</v>
      </c>
      <c r="GN119" s="6"/>
      <c r="GO119" s="6"/>
      <c r="GP119" s="6"/>
      <c r="GQ119" s="15">
        <v>112</v>
      </c>
      <c r="GR119" s="9">
        <v>0.69972677595628463</v>
      </c>
      <c r="GS119" s="9">
        <v>1.7231639672429508E-2</v>
      </c>
      <c r="GT119" s="9">
        <v>3.3130686333030077</v>
      </c>
      <c r="GU119" s="9">
        <v>3.3303002729754372</v>
      </c>
      <c r="GV119" s="9">
        <v>2.7142285754868274E-3</v>
      </c>
      <c r="GW119" s="6">
        <v>6</v>
      </c>
      <c r="GX119" s="6"/>
      <c r="GY119" s="6"/>
      <c r="GZ119" s="6"/>
      <c r="HA119" s="15">
        <v>112</v>
      </c>
      <c r="HB119" s="9">
        <v>0.69972677595628463</v>
      </c>
      <c r="HC119" s="9">
        <v>1.6812687898089197E-2</v>
      </c>
      <c r="HD119" s="9">
        <v>3.3134875850773486</v>
      </c>
      <c r="HE119" s="9">
        <v>3.3303002729754376</v>
      </c>
      <c r="HF119" s="9">
        <v>2.6482377064063426E-3</v>
      </c>
      <c r="HG119" s="6">
        <v>6</v>
      </c>
      <c r="HH119" s="6"/>
      <c r="HI119" s="6"/>
      <c r="HJ119" s="6"/>
      <c r="HK119" s="15">
        <v>112</v>
      </c>
      <c r="HL119" s="9">
        <v>0.69972677595628463</v>
      </c>
      <c r="HM119" s="9">
        <v>1.610233484986354E-2</v>
      </c>
      <c r="HN119" s="9">
        <v>3.3141979381255742</v>
      </c>
      <c r="HO119" s="9">
        <v>3.3303002729754376</v>
      </c>
      <c r="HP119" s="9">
        <v>2.5363469880051717E-3</v>
      </c>
      <c r="HQ119" s="6">
        <v>6</v>
      </c>
      <c r="HR119" s="6"/>
      <c r="HS119" s="6"/>
      <c r="HT119" s="6"/>
      <c r="HU119" s="15">
        <v>112</v>
      </c>
      <c r="HV119" s="9">
        <v>0.69972677595628463</v>
      </c>
      <c r="HW119" s="9">
        <v>1.4954713375796201E-2</v>
      </c>
      <c r="HX119" s="9">
        <v>3.3153455595996415</v>
      </c>
      <c r="HY119" s="9">
        <v>3.3303002729754376</v>
      </c>
      <c r="HZ119" s="9">
        <v>2.355580267137644E-3</v>
      </c>
      <c r="IA119" s="6">
        <v>6</v>
      </c>
      <c r="IB119" s="6"/>
      <c r="IC119" s="6"/>
      <c r="ID119" s="6"/>
      <c r="IE119" s="15">
        <v>112</v>
      </c>
      <c r="IF119" s="9">
        <v>0.69972677595628463</v>
      </c>
      <c r="IG119" s="9">
        <v>1.359228753412195E-2</v>
      </c>
      <c r="IH119" s="9">
        <v>3.3167079854413153</v>
      </c>
      <c r="II119" s="9">
        <v>3.3303002729754372</v>
      </c>
      <c r="IJ119" s="9">
        <v>2.1409788001994392E-3</v>
      </c>
      <c r="IK119" s="6">
        <v>6</v>
      </c>
      <c r="IL119" s="6"/>
      <c r="IM119" s="6"/>
      <c r="IN119" s="6"/>
      <c r="IO119" s="15">
        <v>112</v>
      </c>
      <c r="IP119" s="9">
        <v>0.69972677595628463</v>
      </c>
      <c r="IQ119" s="9">
        <v>1.2362074613284825E-2</v>
      </c>
      <c r="IR119" s="9">
        <v>3.3179381983621523</v>
      </c>
      <c r="IS119" s="9">
        <v>3.3303002729754372</v>
      </c>
      <c r="IT119" s="9">
        <v>1.9472027506101629E-3</v>
      </c>
      <c r="IU119" s="6">
        <v>6</v>
      </c>
      <c r="IV119" s="6"/>
      <c r="IW119" s="6"/>
      <c r="IX119" s="6"/>
      <c r="IY119" s="15">
        <v>112</v>
      </c>
      <c r="IZ119" s="9">
        <v>0.69972677595628463</v>
      </c>
      <c r="JA119" s="9">
        <v>1.4628010919017312E-2</v>
      </c>
      <c r="JB119" s="9">
        <v>3.3156722620564203</v>
      </c>
      <c r="JC119" s="9">
        <v>3.3303002729754376</v>
      </c>
      <c r="JD119" s="9">
        <v>2.3041199789278228E-3</v>
      </c>
      <c r="JE119" s="6">
        <v>6</v>
      </c>
      <c r="JF119" s="6"/>
      <c r="JG119" s="6"/>
      <c r="JH119" s="6"/>
      <c r="JI119" s="15">
        <v>112</v>
      </c>
      <c r="JJ119" s="9">
        <v>0.69972677595628463</v>
      </c>
      <c r="JK119" s="9">
        <v>1.1406278434940874E-2</v>
      </c>
      <c r="JL119" s="9">
        <v>3.3188939945404967</v>
      </c>
      <c r="JM119" s="9">
        <v>3.3303002729754376</v>
      </c>
      <c r="JN119" s="9">
        <v>1.79665124483831E-3</v>
      </c>
      <c r="JO119" s="6">
        <v>6</v>
      </c>
      <c r="JP119" s="6"/>
      <c r="JQ119" s="6"/>
      <c r="JR119" s="6"/>
      <c r="JS119" s="15">
        <v>112</v>
      </c>
      <c r="JT119" s="9">
        <v>0.69972677595628463</v>
      </c>
      <c r="JU119" s="9">
        <v>1.440454777070066E-2</v>
      </c>
      <c r="JV119" s="9">
        <v>3.315895725204737</v>
      </c>
      <c r="JW119" s="9">
        <v>3.3303002729754376</v>
      </c>
      <c r="JX119" s="9">
        <v>2.2689213516201875E-3</v>
      </c>
      <c r="JY119" s="6">
        <v>6</v>
      </c>
      <c r="JZ119" s="6"/>
      <c r="KA119" s="6"/>
      <c r="KB119" s="6"/>
      <c r="KC119" s="15">
        <v>112</v>
      </c>
      <c r="KD119" s="9">
        <v>0.69972677595628463</v>
      </c>
      <c r="KE119" s="9">
        <v>1.465931574158328E-2</v>
      </c>
      <c r="KF119" s="9">
        <v>3.3156409572338541</v>
      </c>
      <c r="KG119" s="9">
        <v>3.3303002729754372</v>
      </c>
      <c r="KH119" s="9">
        <v>2.3090509341691309E-3</v>
      </c>
      <c r="KI119" s="6">
        <v>6</v>
      </c>
      <c r="KJ119" s="6"/>
      <c r="KK119" s="6"/>
      <c r="KL119" s="6"/>
      <c r="KM119" s="15">
        <v>112</v>
      </c>
      <c r="KN119" s="9">
        <v>0.69972677595628463</v>
      </c>
      <c r="KO119" s="9">
        <v>1.5450262056414947E-2</v>
      </c>
      <c r="KP119" s="9">
        <v>3.3148500109190224</v>
      </c>
      <c r="KQ119" s="9">
        <v>3.3303002729754372</v>
      </c>
      <c r="KR119" s="9">
        <v>2.4336362394681379E-3</v>
      </c>
      <c r="KS119" s="6">
        <v>6</v>
      </c>
      <c r="KT119" s="6"/>
      <c r="KU119" s="6"/>
      <c r="KV119" s="6"/>
      <c r="KW119" s="15">
        <v>112</v>
      </c>
      <c r="KX119" s="9">
        <v>0.69972677595628463</v>
      </c>
      <c r="KY119" s="9">
        <v>1.5719683348498659E-2</v>
      </c>
      <c r="KZ119" s="9">
        <v>3.3145805896269391</v>
      </c>
      <c r="LA119" s="9">
        <v>3.3303002729754376</v>
      </c>
      <c r="LB119" s="9">
        <v>2.4760739287257782E-3</v>
      </c>
      <c r="LC119" s="6">
        <v>6</v>
      </c>
    </row>
    <row r="120" spans="1:315">
      <c r="A120" s="6">
        <v>113</v>
      </c>
      <c r="B120">
        <v>0.53211607235576719</v>
      </c>
      <c r="C120">
        <f>1-Table4689[[#This Row],[qx (tau)]]</f>
        <v>0.46788392764423281</v>
      </c>
      <c r="D120" s="6"/>
      <c r="E120" s="6"/>
      <c r="F120" s="6"/>
      <c r="G120" s="6"/>
      <c r="H120" s="15">
        <f t="shared" si="15"/>
        <v>113</v>
      </c>
      <c r="I120" s="9">
        <f t="shared" si="17"/>
        <v>0.71639344262295135</v>
      </c>
      <c r="J120" s="9" cm="1">
        <f t="array" ref="J120">VLOOKUP($G$13,'qx Malaria'!$B$62:$I$91,(N120),FALSE)/(1-nigeria!I120*INDEX($E$6:$G$11,N120,2))</f>
        <v>1.6643479768786159E-2</v>
      </c>
      <c r="K120" s="9">
        <f t="shared" si="16"/>
        <v>3.5093680809248622</v>
      </c>
      <c r="L120" s="9">
        <f t="shared" si="13"/>
        <v>3.5260115606936484</v>
      </c>
      <c r="M120" s="9">
        <f>(J120*Table4689[[#This Row],[qx (tau)]])/L120</f>
        <v>2.5116942847336924E-3</v>
      </c>
      <c r="N120" s="6">
        <f t="shared" si="14"/>
        <v>6</v>
      </c>
      <c r="P120" s="6"/>
      <c r="Q120" s="6"/>
      <c r="R120" s="6"/>
      <c r="S120" s="15">
        <v>113</v>
      </c>
      <c r="T120" s="9">
        <v>0.71639344262295135</v>
      </c>
      <c r="U120" s="9">
        <v>1.2403098265895977E-2</v>
      </c>
      <c r="V120" s="9">
        <v>3.5136084624277522</v>
      </c>
      <c r="W120" s="9">
        <v>3.526011560693648</v>
      </c>
      <c r="X120" s="9">
        <v>1.8717714961186468E-3</v>
      </c>
      <c r="Y120" s="6">
        <v>6</v>
      </c>
      <c r="Z120" s="6"/>
      <c r="AA120" s="6"/>
      <c r="AB120" s="6"/>
      <c r="AC120" s="15">
        <v>113</v>
      </c>
      <c r="AD120" s="9">
        <v>0.71639344262295135</v>
      </c>
      <c r="AE120" s="9">
        <v>1.3843121387283263E-2</v>
      </c>
      <c r="AF120" s="9">
        <v>3.512168439306365</v>
      </c>
      <c r="AG120" s="9">
        <v>3.5260115606936484</v>
      </c>
      <c r="AH120" s="9">
        <v>2.089087700068742E-3</v>
      </c>
      <c r="AI120" s="6">
        <v>6</v>
      </c>
      <c r="AJ120" s="6"/>
      <c r="AK120" s="6"/>
      <c r="AL120" s="6"/>
      <c r="AM120" s="15">
        <v>113</v>
      </c>
      <c r="AN120" s="9">
        <v>0.71639344262295135</v>
      </c>
      <c r="AO120" s="9">
        <v>1.3918578034682107E-2</v>
      </c>
      <c r="AP120" s="9">
        <v>3.5120929826589657</v>
      </c>
      <c r="AQ120" s="9">
        <v>3.526011560693648</v>
      </c>
      <c r="AR120" s="9">
        <v>2.1004749840171557E-3</v>
      </c>
      <c r="AS120" s="6">
        <v>6</v>
      </c>
      <c r="AT120" s="6"/>
      <c r="AU120" s="6"/>
      <c r="AV120" s="6"/>
      <c r="AW120" s="15">
        <v>113</v>
      </c>
      <c r="AX120" s="9">
        <v>0.71639344262295135</v>
      </c>
      <c r="AY120" s="9">
        <v>1.4069843930635862E-2</v>
      </c>
      <c r="AZ120" s="9">
        <v>3.5119417167630123</v>
      </c>
      <c r="BA120" s="9">
        <v>3.526011560693648</v>
      </c>
      <c r="BB120" s="9">
        <v>2.1233027635212177E-3</v>
      </c>
      <c r="BC120" s="6">
        <v>6</v>
      </c>
      <c r="BD120" s="6"/>
      <c r="BE120" s="6"/>
      <c r="BF120" s="6"/>
      <c r="BG120" s="15">
        <v>113</v>
      </c>
      <c r="BH120" s="9">
        <v>0.71639344262295135</v>
      </c>
      <c r="BI120" s="9">
        <v>1.4146710982658987E-2</v>
      </c>
      <c r="BJ120" s="9">
        <v>3.5118648497109892</v>
      </c>
      <c r="BK120" s="9">
        <v>3.5260115606936484</v>
      </c>
      <c r="BL120" s="9">
        <v>2.1349028938985734E-3</v>
      </c>
      <c r="BM120" s="6">
        <v>6</v>
      </c>
      <c r="BN120" s="6"/>
      <c r="BO120" s="6"/>
      <c r="BP120" s="6"/>
      <c r="BQ120" s="15">
        <v>113</v>
      </c>
      <c r="BR120" s="9">
        <v>0.71639344262295135</v>
      </c>
      <c r="BS120" s="9">
        <v>1.4262364161849736E-2</v>
      </c>
      <c r="BT120" s="9">
        <v>3.5117491965317984</v>
      </c>
      <c r="BU120" s="9">
        <v>3.526011560693648</v>
      </c>
      <c r="BV120" s="9">
        <v>2.1523563010718426E-3</v>
      </c>
      <c r="BW120" s="6">
        <v>6</v>
      </c>
      <c r="BX120" s="6"/>
      <c r="BY120" s="6"/>
      <c r="BZ120" s="6"/>
      <c r="CA120" s="15">
        <v>113</v>
      </c>
      <c r="CB120" s="9">
        <v>0.71639344262295135</v>
      </c>
      <c r="CC120" s="9">
        <v>1.4362150289017368E-2</v>
      </c>
      <c r="CD120" s="9">
        <v>3.511649410404631</v>
      </c>
      <c r="CE120" s="9">
        <v>3.5260115606936484</v>
      </c>
      <c r="CF120" s="9">
        <v>2.1674151859195109E-3</v>
      </c>
      <c r="CG120" s="6">
        <v>6</v>
      </c>
      <c r="CH120" s="6"/>
      <c r="CI120" s="6"/>
      <c r="CJ120" s="6"/>
      <c r="CK120" s="15">
        <v>113</v>
      </c>
      <c r="CL120" s="9">
        <v>0.71639344262295135</v>
      </c>
      <c r="CM120" s="9">
        <v>1.4534924855491358E-2</v>
      </c>
      <c r="CN120" s="9">
        <v>3.5114766358381568</v>
      </c>
      <c r="CO120" s="9">
        <v>3.5260115606936484</v>
      </c>
      <c r="CP120" s="9">
        <v>2.1934888734649436E-3</v>
      </c>
      <c r="CQ120" s="6">
        <v>6</v>
      </c>
      <c r="CR120" s="6"/>
      <c r="CS120" s="6"/>
      <c r="CT120" s="6"/>
      <c r="CU120" s="15">
        <v>113</v>
      </c>
      <c r="CV120" s="9">
        <v>0.71639344262295135</v>
      </c>
      <c r="CW120" s="9">
        <v>1.4629069364161876E-2</v>
      </c>
      <c r="CX120" s="9">
        <v>3.5113824913294862</v>
      </c>
      <c r="CY120" s="9">
        <v>3.526011560693648</v>
      </c>
      <c r="CZ120" s="9">
        <v>2.2076963725968426E-3</v>
      </c>
      <c r="DA120" s="6">
        <v>6</v>
      </c>
      <c r="DB120" s="6"/>
      <c r="DC120" s="6"/>
      <c r="DD120" s="6"/>
      <c r="DE120" s="15">
        <v>113</v>
      </c>
      <c r="DF120" s="9">
        <v>0.71639344262295135</v>
      </c>
      <c r="DG120" s="9">
        <v>1.4922433526011589E-2</v>
      </c>
      <c r="DH120" s="9">
        <v>3.5110891271676365</v>
      </c>
      <c r="DI120" s="9">
        <v>3.526011560693648</v>
      </c>
      <c r="DJ120" s="9">
        <v>2.2519684298168423E-3</v>
      </c>
      <c r="DK120" s="6">
        <v>6</v>
      </c>
      <c r="DL120" s="6"/>
      <c r="DM120" s="6"/>
      <c r="DN120" s="6"/>
      <c r="DO120" s="15">
        <v>113</v>
      </c>
      <c r="DP120" s="9">
        <v>0.71639344262295135</v>
      </c>
      <c r="DQ120" s="9">
        <v>1.3045184971098292E-2</v>
      </c>
      <c r="DR120" s="9">
        <v>3.51296637572255</v>
      </c>
      <c r="DS120" s="9">
        <v>3.5260115606936484</v>
      </c>
      <c r="DT120" s="9">
        <v>1.9686698328946319E-3</v>
      </c>
      <c r="DU120" s="6">
        <v>6</v>
      </c>
      <c r="DV120" s="6"/>
      <c r="DW120" s="6"/>
      <c r="DX120" s="6"/>
      <c r="DY120" s="15">
        <v>113</v>
      </c>
      <c r="DZ120" s="9">
        <v>0.71639344262295135</v>
      </c>
      <c r="EA120" s="9">
        <v>1.5855768786127197E-2</v>
      </c>
      <c r="EB120" s="9">
        <v>3.510155791907521</v>
      </c>
      <c r="EC120" s="9">
        <v>3.5260115606936484</v>
      </c>
      <c r="ED120" s="9">
        <v>2.3928195541694139E-3</v>
      </c>
      <c r="EE120" s="6">
        <v>6</v>
      </c>
      <c r="EF120" s="6"/>
      <c r="EG120" s="6"/>
      <c r="EH120" s="6"/>
      <c r="EI120" s="15">
        <v>113</v>
      </c>
      <c r="EJ120" s="9">
        <v>0.71639344262295135</v>
      </c>
      <c r="EK120" s="9">
        <v>1.4021890173410432E-2</v>
      </c>
      <c r="EL120" s="9">
        <v>3.5119896705202374</v>
      </c>
      <c r="EM120" s="9">
        <v>3.526011560693648</v>
      </c>
      <c r="EN120" s="9">
        <v>2.1160659849371799E-3</v>
      </c>
      <c r="EO120" s="6">
        <v>6</v>
      </c>
      <c r="EP120" s="6"/>
      <c r="EQ120" s="6"/>
      <c r="ER120" s="6"/>
      <c r="ES120" s="15">
        <v>113</v>
      </c>
      <c r="ET120" s="9">
        <v>0.71639344262295135</v>
      </c>
      <c r="EU120" s="9">
        <v>1.7122312138728356E-2</v>
      </c>
      <c r="EV120" s="9">
        <v>3.5088892485549201</v>
      </c>
      <c r="EW120" s="9">
        <v>3.5260115606936484</v>
      </c>
      <c r="EX120" s="9">
        <v>2.5839556473596049E-3</v>
      </c>
      <c r="EY120" s="6">
        <v>6</v>
      </c>
      <c r="EZ120" s="6"/>
      <c r="FA120" s="6"/>
      <c r="FB120" s="6"/>
      <c r="FC120" s="15">
        <v>113</v>
      </c>
      <c r="FD120" s="9">
        <v>0.71639344262295135</v>
      </c>
      <c r="FE120" s="9">
        <v>1.7880757225433561E-2</v>
      </c>
      <c r="FF120" s="9">
        <v>3.5081308034682146</v>
      </c>
      <c r="FG120" s="9">
        <v>3.526011560693648</v>
      </c>
      <c r="FH120" s="9">
        <v>2.6984138145233314E-3</v>
      </c>
      <c r="FI120" s="6">
        <v>6</v>
      </c>
      <c r="FJ120" s="6"/>
      <c r="FK120" s="6"/>
      <c r="FL120" s="6"/>
      <c r="FM120" s="15">
        <v>113</v>
      </c>
      <c r="FN120" s="9">
        <v>0.71639344262295135</v>
      </c>
      <c r="FO120" s="9">
        <v>1.8916346820809286E-2</v>
      </c>
      <c r="FP120" s="9">
        <v>3.5070952138728391</v>
      </c>
      <c r="FQ120" s="9">
        <v>3.5260115606936484</v>
      </c>
      <c r="FR120" s="9">
        <v>2.8546963049742198E-3</v>
      </c>
      <c r="FS120" s="6">
        <v>6</v>
      </c>
      <c r="FT120" s="6"/>
      <c r="FU120" s="6"/>
      <c r="FV120" s="6"/>
      <c r="FW120" s="15">
        <v>113</v>
      </c>
      <c r="FX120" s="9">
        <v>0.71639344262295135</v>
      </c>
      <c r="FY120" s="9">
        <v>1.6818722543352631E-2</v>
      </c>
      <c r="FZ120" s="9">
        <v>3.5091928381502955</v>
      </c>
      <c r="GA120" s="9">
        <v>3.526011560693648</v>
      </c>
      <c r="GB120" s="9">
        <v>2.538140453529774E-3</v>
      </c>
      <c r="GC120" s="6">
        <v>6</v>
      </c>
      <c r="GD120" s="6"/>
      <c r="GE120" s="6"/>
      <c r="GF120" s="6"/>
      <c r="GG120" s="15">
        <v>113</v>
      </c>
      <c r="GH120" s="9">
        <v>0.71639344262295135</v>
      </c>
      <c r="GI120" s="9">
        <v>2.072801156069368E-2</v>
      </c>
      <c r="GJ120" s="9">
        <v>3.5052835491329546</v>
      </c>
      <c r="GK120" s="9">
        <v>3.5260115606936484</v>
      </c>
      <c r="GL120" s="9">
        <v>3.1280975429506127E-3</v>
      </c>
      <c r="GM120" s="6">
        <v>6</v>
      </c>
      <c r="GN120" s="6"/>
      <c r="GO120" s="6"/>
      <c r="GP120" s="6"/>
      <c r="GQ120" s="15">
        <v>113</v>
      </c>
      <c r="GR120" s="9">
        <v>0.71639344262295135</v>
      </c>
      <c r="GS120" s="9">
        <v>1.8244289017341073E-2</v>
      </c>
      <c r="GT120" s="9">
        <v>3.5077672716763071</v>
      </c>
      <c r="GU120" s="9">
        <v>3.526011560693648</v>
      </c>
      <c r="GV120" s="9">
        <v>2.7532749815832105E-3</v>
      </c>
      <c r="GW120" s="6">
        <v>6</v>
      </c>
      <c r="GX120" s="6"/>
      <c r="GY120" s="6"/>
      <c r="GZ120" s="6"/>
      <c r="HA120" s="15">
        <v>113</v>
      </c>
      <c r="HB120" s="9">
        <v>0.71639344262295135</v>
      </c>
      <c r="HC120" s="9">
        <v>1.7800716763005812E-2</v>
      </c>
      <c r="HD120" s="9">
        <v>3.5082108439306428</v>
      </c>
      <c r="HE120" s="9">
        <v>3.5260115606936484</v>
      </c>
      <c r="HF120" s="9">
        <v>2.6863347796808549E-3</v>
      </c>
      <c r="HG120" s="6">
        <v>6</v>
      </c>
      <c r="HH120" s="6"/>
      <c r="HI120" s="6"/>
      <c r="HJ120" s="6"/>
      <c r="HK120" s="15">
        <v>113</v>
      </c>
      <c r="HL120" s="9">
        <v>0.71639344262295135</v>
      </c>
      <c r="HM120" s="9">
        <v>1.7048618497109858E-2</v>
      </c>
      <c r="HN120" s="9">
        <v>3.5089629421965385</v>
      </c>
      <c r="HO120" s="9">
        <v>3.5260115606936484</v>
      </c>
      <c r="HP120" s="9">
        <v>2.5728344214473696E-3</v>
      </c>
      <c r="HQ120" s="6">
        <v>6</v>
      </c>
      <c r="HR120" s="6"/>
      <c r="HS120" s="6"/>
      <c r="HT120" s="6"/>
      <c r="HU120" s="15">
        <v>113</v>
      </c>
      <c r="HV120" s="9">
        <v>0.71639344262295135</v>
      </c>
      <c r="HW120" s="9">
        <v>1.5833554913294825E-2</v>
      </c>
      <c r="HX120" s="9">
        <v>3.5101780057803533</v>
      </c>
      <c r="HY120" s="9">
        <v>3.526011560693648</v>
      </c>
      <c r="HZ120" s="9">
        <v>2.3894672229135723E-3</v>
      </c>
      <c r="IA120" s="6">
        <v>6</v>
      </c>
      <c r="IB120" s="6"/>
      <c r="IC120" s="6"/>
      <c r="ID120" s="6"/>
      <c r="IE120" s="15">
        <v>113</v>
      </c>
      <c r="IF120" s="9">
        <v>0.71639344262295135</v>
      </c>
      <c r="IG120" s="9">
        <v>1.4391063583815054E-2</v>
      </c>
      <c r="IH120" s="9">
        <v>3.511620497109833</v>
      </c>
      <c r="II120" s="9">
        <v>3.526011560693648</v>
      </c>
      <c r="IJ120" s="9">
        <v>2.1717785377128279E-3</v>
      </c>
      <c r="IK120" s="6">
        <v>6</v>
      </c>
      <c r="IL120" s="6"/>
      <c r="IM120" s="6"/>
      <c r="IN120" s="6"/>
      <c r="IO120" s="15">
        <v>113</v>
      </c>
      <c r="IP120" s="9">
        <v>0.71639344262295135</v>
      </c>
      <c r="IQ120" s="9">
        <v>1.3088554913294822E-2</v>
      </c>
      <c r="IR120" s="9">
        <v>3.5129230057803533</v>
      </c>
      <c r="IS120" s="9">
        <v>3.526011560693648</v>
      </c>
      <c r="IT120" s="9">
        <v>1.9752148605846078E-3</v>
      </c>
      <c r="IU120" s="6">
        <v>6</v>
      </c>
      <c r="IV120" s="6"/>
      <c r="IW120" s="6"/>
      <c r="IX120" s="6"/>
      <c r="IY120" s="15">
        <v>113</v>
      </c>
      <c r="IZ120" s="9">
        <v>0.71639344262295135</v>
      </c>
      <c r="JA120" s="9">
        <v>1.5487653179190781E-2</v>
      </c>
      <c r="JB120" s="9">
        <v>3.5105239075144574</v>
      </c>
      <c r="JC120" s="9">
        <v>3.5260115606936484</v>
      </c>
      <c r="JD120" s="9">
        <v>2.337266636215472E-3</v>
      </c>
      <c r="JE120" s="6">
        <v>6</v>
      </c>
      <c r="JF120" s="6"/>
      <c r="JG120" s="6"/>
      <c r="JH120" s="6"/>
      <c r="JI120" s="15">
        <v>113</v>
      </c>
      <c r="JJ120" s="9">
        <v>0.71639344262295135</v>
      </c>
      <c r="JK120" s="9">
        <v>1.2076589595375746E-2</v>
      </c>
      <c r="JL120" s="9">
        <v>3.5139349710982724</v>
      </c>
      <c r="JM120" s="9">
        <v>3.526011560693648</v>
      </c>
      <c r="JN120" s="9">
        <v>1.822497547818503E-3</v>
      </c>
      <c r="JO120" s="6">
        <v>6</v>
      </c>
      <c r="JP120" s="6"/>
      <c r="JQ120" s="6"/>
      <c r="JR120" s="6"/>
      <c r="JS120" s="15">
        <v>113</v>
      </c>
      <c r="JT120" s="9">
        <v>0.71639344262295135</v>
      </c>
      <c r="JU120" s="9">
        <v>1.5251057803468237E-2</v>
      </c>
      <c r="JV120" s="9">
        <v>3.51076050289018</v>
      </c>
      <c r="JW120" s="9">
        <v>3.5260115606936484</v>
      </c>
      <c r="JX120" s="9">
        <v>2.3015616477603997E-3</v>
      </c>
      <c r="JY120" s="6">
        <v>6</v>
      </c>
      <c r="JZ120" s="6"/>
      <c r="KA120" s="6"/>
      <c r="KB120" s="6"/>
      <c r="KC120" s="15">
        <v>113</v>
      </c>
      <c r="KD120" s="9">
        <v>0.71639344262295135</v>
      </c>
      <c r="KE120" s="9">
        <v>1.55207976878613E-2</v>
      </c>
      <c r="KF120" s="9">
        <v>3.5104907630057869</v>
      </c>
      <c r="KG120" s="9">
        <v>3.5260115606936484</v>
      </c>
      <c r="KH120" s="9">
        <v>2.3422685272956158E-3</v>
      </c>
      <c r="KI120" s="6">
        <v>6</v>
      </c>
      <c r="KJ120" s="6"/>
      <c r="KK120" s="6"/>
      <c r="KL120" s="6"/>
      <c r="KM120" s="15">
        <v>113</v>
      </c>
      <c r="KN120" s="9">
        <v>0.71639344262295135</v>
      </c>
      <c r="KO120" s="9">
        <v>1.6358225433526042E-2</v>
      </c>
      <c r="KP120" s="9">
        <v>3.509653335260122</v>
      </c>
      <c r="KQ120" s="9">
        <v>3.526011560693648</v>
      </c>
      <c r="KR120" s="9">
        <v>2.4686460944801109E-3</v>
      </c>
      <c r="KS120" s="6">
        <v>6</v>
      </c>
      <c r="KT120" s="6"/>
      <c r="KU120" s="6"/>
      <c r="KV120" s="6"/>
      <c r="KW120" s="15">
        <v>113</v>
      </c>
      <c r="KX120" s="9">
        <v>0.71639344262295135</v>
      </c>
      <c r="KY120" s="9">
        <v>1.6643479768786159E-2</v>
      </c>
      <c r="KZ120" s="9">
        <v>3.5093680809248622</v>
      </c>
      <c r="LA120" s="9">
        <v>3.5260115606936484</v>
      </c>
      <c r="LB120" s="9">
        <v>2.5116942847336924E-3</v>
      </c>
      <c r="LC120" s="6">
        <v>6</v>
      </c>
    </row>
    <row r="121" spans="1:315">
      <c r="A121" s="6">
        <v>114</v>
      </c>
      <c r="B121">
        <v>0.53927274616927368</v>
      </c>
      <c r="C121">
        <f>1-Table4689[[#This Row],[qx (tau)]]</f>
        <v>0.46072725383072632</v>
      </c>
      <c r="D121" s="6"/>
      <c r="E121" s="6"/>
      <c r="F121" s="6"/>
      <c r="G121" s="6"/>
      <c r="H121" s="15">
        <f t="shared" si="15"/>
        <v>114</v>
      </c>
      <c r="I121" s="9">
        <f t="shared" si="17"/>
        <v>0.73306010928961807</v>
      </c>
      <c r="J121" s="9" cm="1">
        <f t="array" ref="J121">VLOOKUP($G$13,'qx Malaria'!$B$62:$I$91,(N121),FALSE)/(1-nigeria!I121*INDEX($E$6:$G$11,N121,2))</f>
        <v>1.7682632548618259E-2</v>
      </c>
      <c r="K121" s="9">
        <f t="shared" si="16"/>
        <v>3.7284790870010318</v>
      </c>
      <c r="L121" s="9">
        <f t="shared" si="13"/>
        <v>3.7461617195496499</v>
      </c>
      <c r="M121" s="9">
        <f>(J121*Table4689[[#This Row],[qx (tau)]])/L121</f>
        <v>2.5454752164682059E-3</v>
      </c>
      <c r="N121" s="6">
        <f t="shared" si="14"/>
        <v>6</v>
      </c>
      <c r="P121" s="6"/>
      <c r="Q121" s="6"/>
      <c r="R121" s="6"/>
      <c r="S121" s="15">
        <v>114</v>
      </c>
      <c r="T121" s="9">
        <v>0.73306010928961807</v>
      </c>
      <c r="U121" s="9">
        <v>1.3177498464687848E-2</v>
      </c>
      <c r="V121" s="9">
        <v>3.732984221084962</v>
      </c>
      <c r="W121" s="9">
        <v>3.7461617195496499</v>
      </c>
      <c r="X121" s="9">
        <v>1.8969458119250371E-3</v>
      </c>
      <c r="Y121" s="6">
        <v>6</v>
      </c>
      <c r="Z121" s="6"/>
      <c r="AA121" s="6"/>
      <c r="AB121" s="6"/>
      <c r="AC121" s="15">
        <v>114</v>
      </c>
      <c r="AD121" s="9">
        <v>0.73306010928961807</v>
      </c>
      <c r="AE121" s="9">
        <v>1.4707430910951926E-2</v>
      </c>
      <c r="AF121" s="9">
        <v>3.7314542886386981</v>
      </c>
      <c r="AG121" s="9">
        <v>3.7461617195496499</v>
      </c>
      <c r="AH121" s="9">
        <v>2.1171848014605683E-3</v>
      </c>
      <c r="AI121" s="6">
        <v>6</v>
      </c>
      <c r="AJ121" s="6"/>
      <c r="AK121" s="6"/>
      <c r="AL121" s="6"/>
      <c r="AM121" s="15">
        <v>114</v>
      </c>
      <c r="AN121" s="9">
        <v>0.73306010928961807</v>
      </c>
      <c r="AO121" s="9">
        <v>1.4787598771750289E-2</v>
      </c>
      <c r="AP121" s="9">
        <v>3.7313741207778994</v>
      </c>
      <c r="AQ121" s="9">
        <v>3.7461617195496499</v>
      </c>
      <c r="AR121" s="9">
        <v>2.1287252382285911E-3</v>
      </c>
      <c r="AS121" s="6">
        <v>6</v>
      </c>
      <c r="AT121" s="6"/>
      <c r="AU121" s="6"/>
      <c r="AV121" s="6"/>
      <c r="AW121" s="15">
        <v>114</v>
      </c>
      <c r="AX121" s="9">
        <v>0.73306010928961807</v>
      </c>
      <c r="AY121" s="9">
        <v>1.4948309109518967E-2</v>
      </c>
      <c r="AZ121" s="9">
        <v>3.7312134104401311</v>
      </c>
      <c r="BA121" s="9">
        <v>3.7461617195496499</v>
      </c>
      <c r="BB121" s="9">
        <v>2.1518600390392525E-3</v>
      </c>
      <c r="BC121" s="6">
        <v>6</v>
      </c>
      <c r="BD121" s="6"/>
      <c r="BE121" s="6"/>
      <c r="BF121" s="6"/>
      <c r="BG121" s="15">
        <v>114</v>
      </c>
      <c r="BH121" s="9">
        <v>0.73306010928961807</v>
      </c>
      <c r="BI121" s="9">
        <v>1.5029975435005151E-2</v>
      </c>
      <c r="BJ121" s="9">
        <v>3.731131744114645</v>
      </c>
      <c r="BK121" s="9">
        <v>3.7461617195496499</v>
      </c>
      <c r="BL121" s="9">
        <v>2.1636161849057428E-3</v>
      </c>
      <c r="BM121" s="6">
        <v>6</v>
      </c>
      <c r="BN121" s="6"/>
      <c r="BO121" s="6"/>
      <c r="BP121" s="6"/>
      <c r="BQ121" s="15">
        <v>114</v>
      </c>
      <c r="BR121" s="9">
        <v>0.73306010928961807</v>
      </c>
      <c r="BS121" s="9">
        <v>1.5152849539406378E-2</v>
      </c>
      <c r="BT121" s="9">
        <v>3.7310088700102435</v>
      </c>
      <c r="BU121" s="9">
        <v>3.7461617195496499</v>
      </c>
      <c r="BV121" s="9">
        <v>2.1813043309800947E-3</v>
      </c>
      <c r="BW121" s="6">
        <v>6</v>
      </c>
      <c r="BX121" s="6"/>
      <c r="BY121" s="6"/>
      <c r="BZ121" s="6"/>
      <c r="CA121" s="15">
        <v>114</v>
      </c>
      <c r="CB121" s="9">
        <v>0.73306010928961807</v>
      </c>
      <c r="CC121" s="9">
        <v>1.5258865916069633E-2</v>
      </c>
      <c r="CD121" s="9">
        <v>3.7309028536335802</v>
      </c>
      <c r="CE121" s="9">
        <v>3.7461617195496499</v>
      </c>
      <c r="CF121" s="9">
        <v>2.1965657496966855E-3</v>
      </c>
      <c r="CG121" s="6">
        <v>6</v>
      </c>
      <c r="CH121" s="6"/>
      <c r="CI121" s="6"/>
      <c r="CJ121" s="6"/>
      <c r="CK121" s="15">
        <v>114</v>
      </c>
      <c r="CL121" s="9">
        <v>0.73306010928961807</v>
      </c>
      <c r="CM121" s="9">
        <v>1.5442427840327568E-2</v>
      </c>
      <c r="CN121" s="9">
        <v>3.7307192917093226</v>
      </c>
      <c r="CO121" s="9">
        <v>3.7461617195496504</v>
      </c>
      <c r="CP121" s="9">
        <v>2.2229901142589801E-3</v>
      </c>
      <c r="CQ121" s="6">
        <v>6</v>
      </c>
      <c r="CR121" s="6"/>
      <c r="CS121" s="6"/>
      <c r="CT121" s="6"/>
      <c r="CU121" s="15">
        <v>114</v>
      </c>
      <c r="CV121" s="9">
        <v>0.73306010928961807</v>
      </c>
      <c r="CW121" s="9">
        <v>1.5542450358239542E-2</v>
      </c>
      <c r="CX121" s="9">
        <v>3.7306192691914104</v>
      </c>
      <c r="CY121" s="9">
        <v>3.7461617195496499</v>
      </c>
      <c r="CZ121" s="9">
        <v>2.2373886965816993E-3</v>
      </c>
      <c r="DA121" s="6">
        <v>6</v>
      </c>
      <c r="DB121" s="6"/>
      <c r="DC121" s="6"/>
      <c r="DD121" s="6"/>
      <c r="DE121" s="15">
        <v>114</v>
      </c>
      <c r="DF121" s="9">
        <v>0.73306010928961807</v>
      </c>
      <c r="DG121" s="9">
        <v>1.5854131013306072E-2</v>
      </c>
      <c r="DH121" s="9">
        <v>3.7303075885363439</v>
      </c>
      <c r="DI121" s="9">
        <v>3.7461617195496499</v>
      </c>
      <c r="DJ121" s="9">
        <v>2.282256189062983E-3</v>
      </c>
      <c r="DK121" s="6">
        <v>6</v>
      </c>
      <c r="DL121" s="6"/>
      <c r="DM121" s="6"/>
      <c r="DN121" s="6"/>
      <c r="DO121" s="15">
        <v>114</v>
      </c>
      <c r="DP121" s="9">
        <v>0.73306010928961807</v>
      </c>
      <c r="DQ121" s="9">
        <v>1.3859674513817841E-2</v>
      </c>
      <c r="DR121" s="9">
        <v>3.7323020450358322</v>
      </c>
      <c r="DS121" s="9">
        <v>3.7461617195496499</v>
      </c>
      <c r="DT121" s="9">
        <v>1.9951473790024623E-3</v>
      </c>
      <c r="DU121" s="6">
        <v>6</v>
      </c>
      <c r="DV121" s="6"/>
      <c r="DW121" s="6"/>
      <c r="DX121" s="6"/>
      <c r="DY121" s="15">
        <v>114</v>
      </c>
      <c r="DZ121" s="9">
        <v>0.73306010928961807</v>
      </c>
      <c r="EA121" s="9">
        <v>1.6845740020470866E-2</v>
      </c>
      <c r="EB121" s="9">
        <v>3.7293159795291793</v>
      </c>
      <c r="EC121" s="9">
        <v>3.7461617195496499</v>
      </c>
      <c r="ED121" s="9">
        <v>2.4250016849739903E-3</v>
      </c>
      <c r="EE121" s="6">
        <v>6</v>
      </c>
      <c r="EF121" s="6"/>
      <c r="EG121" s="6"/>
      <c r="EH121" s="6"/>
      <c r="EI121" s="15">
        <v>114</v>
      </c>
      <c r="EJ121" s="9">
        <v>0.73306010928961807</v>
      </c>
      <c r="EK121" s="9">
        <v>1.4897361310133094E-2</v>
      </c>
      <c r="EL121" s="9">
        <v>3.7312643582395166</v>
      </c>
      <c r="EM121" s="9">
        <v>3.7461617195496499</v>
      </c>
      <c r="EN121" s="9">
        <v>2.1445259296913508E-3</v>
      </c>
      <c r="EO121" s="6">
        <v>6</v>
      </c>
      <c r="EP121" s="6"/>
      <c r="EQ121" s="6"/>
      <c r="ER121" s="6"/>
      <c r="ES121" s="15">
        <v>114</v>
      </c>
      <c r="ET121" s="9">
        <v>0.73306010928961807</v>
      </c>
      <c r="EU121" s="9">
        <v>1.8191361310133099E-2</v>
      </c>
      <c r="EV121" s="9">
        <v>3.7279703582395167</v>
      </c>
      <c r="EW121" s="9">
        <v>3.7461617195496499</v>
      </c>
      <c r="EX121" s="9">
        <v>2.6187084553979927E-3</v>
      </c>
      <c r="EY121" s="6">
        <v>6</v>
      </c>
      <c r="EZ121" s="6"/>
      <c r="FA121" s="6"/>
      <c r="FB121" s="6"/>
      <c r="FC121" s="15">
        <v>114</v>
      </c>
      <c r="FD121" s="9">
        <v>0.73306010928961807</v>
      </c>
      <c r="FE121" s="9">
        <v>1.8997160696008229E-2</v>
      </c>
      <c r="FF121" s="9">
        <v>3.7271645588536417</v>
      </c>
      <c r="FG121" s="9">
        <v>3.7461617195496499</v>
      </c>
      <c r="FH121" s="9">
        <v>2.7347060230990036E-3</v>
      </c>
      <c r="FI121" s="6">
        <v>6</v>
      </c>
      <c r="FJ121" s="6"/>
      <c r="FK121" s="6"/>
      <c r="FL121" s="6"/>
      <c r="FM121" s="15">
        <v>114</v>
      </c>
      <c r="FN121" s="9">
        <v>0.73306010928961807</v>
      </c>
      <c r="FO121" s="9">
        <v>2.0097408393039962E-2</v>
      </c>
      <c r="FP121" s="9">
        <v>3.7260643111566103</v>
      </c>
      <c r="FQ121" s="9">
        <v>3.7461617195496504</v>
      </c>
      <c r="FR121" s="9">
        <v>2.8930904286489194E-3</v>
      </c>
      <c r="FS121" s="6">
        <v>6</v>
      </c>
      <c r="FT121" s="6"/>
      <c r="FU121" s="6"/>
      <c r="FV121" s="6"/>
      <c r="FW121" s="15">
        <v>114</v>
      </c>
      <c r="FX121" s="9">
        <v>0.73306010928961807</v>
      </c>
      <c r="FY121" s="9">
        <v>1.7868816786079874E-2</v>
      </c>
      <c r="FZ121" s="9">
        <v>3.7282929027635698</v>
      </c>
      <c r="GA121" s="9">
        <v>3.7461617195496495</v>
      </c>
      <c r="GB121" s="9">
        <v>2.5722770719528187E-3</v>
      </c>
      <c r="GC121" s="6">
        <v>6</v>
      </c>
      <c r="GD121" s="6"/>
      <c r="GE121" s="6"/>
      <c r="GF121" s="6"/>
      <c r="GG121" s="15">
        <v>114</v>
      </c>
      <c r="GH121" s="9">
        <v>0.73306010928961807</v>
      </c>
      <c r="GI121" s="9">
        <v>2.2022186284544575E-2</v>
      </c>
      <c r="GJ121" s="9">
        <v>3.7241395332651055</v>
      </c>
      <c r="GK121" s="9">
        <v>3.7461617195496499</v>
      </c>
      <c r="GL121" s="9">
        <v>3.1701687656306926E-3</v>
      </c>
      <c r="GM121" s="6">
        <v>6</v>
      </c>
      <c r="GN121" s="6"/>
      <c r="GO121" s="6"/>
      <c r="GP121" s="6"/>
      <c r="GQ121" s="15">
        <v>114</v>
      </c>
      <c r="GR121" s="9">
        <v>0.73306010928961807</v>
      </c>
      <c r="GS121" s="9">
        <v>1.9383389969293795E-2</v>
      </c>
      <c r="GT121" s="9">
        <v>3.7267783295803563</v>
      </c>
      <c r="GU121" s="9">
        <v>3.7461617195496499</v>
      </c>
      <c r="GV121" s="9">
        <v>2.7903050432290552E-3</v>
      </c>
      <c r="GW121" s="6">
        <v>6</v>
      </c>
      <c r="GX121" s="6"/>
      <c r="GY121" s="6"/>
      <c r="GZ121" s="6"/>
      <c r="HA121" s="15">
        <v>114</v>
      </c>
      <c r="HB121" s="9">
        <v>0.73306010928961807</v>
      </c>
      <c r="HC121" s="9">
        <v>1.8912122824974453E-2</v>
      </c>
      <c r="HD121" s="9">
        <v>3.7272495967246755</v>
      </c>
      <c r="HE121" s="9">
        <v>3.7461617195496499</v>
      </c>
      <c r="HF121" s="9">
        <v>2.7224645317609612E-3</v>
      </c>
      <c r="HG121" s="6">
        <v>6</v>
      </c>
      <c r="HH121" s="6"/>
      <c r="HI121" s="6"/>
      <c r="HJ121" s="6"/>
      <c r="HK121" s="15">
        <v>114</v>
      </c>
      <c r="HL121" s="9">
        <v>0.73306010928961807</v>
      </c>
      <c r="HM121" s="9">
        <v>1.8113066530194514E-2</v>
      </c>
      <c r="HN121" s="9">
        <v>3.7280486530194556</v>
      </c>
      <c r="HO121" s="9">
        <v>3.7461617195496504</v>
      </c>
      <c r="HP121" s="9">
        <v>2.607437655003055E-3</v>
      </c>
      <c r="HQ121" s="6">
        <v>6</v>
      </c>
      <c r="HR121" s="6"/>
      <c r="HS121" s="6"/>
      <c r="HT121" s="6"/>
      <c r="HU121" s="15">
        <v>114</v>
      </c>
      <c r="HV121" s="9">
        <v>0.73306010928961807</v>
      </c>
      <c r="HW121" s="9">
        <v>1.6822139201637703E-2</v>
      </c>
      <c r="HX121" s="9">
        <v>3.7293395803480123</v>
      </c>
      <c r="HY121" s="9">
        <v>3.7461617195496499</v>
      </c>
      <c r="HZ121" s="9">
        <v>2.4216042666731236E-3</v>
      </c>
      <c r="IA121" s="6">
        <v>6</v>
      </c>
      <c r="IB121" s="6"/>
      <c r="IC121" s="6"/>
      <c r="ID121" s="6"/>
      <c r="IE121" s="15">
        <v>114</v>
      </c>
      <c r="IF121" s="9">
        <v>0.73306010928961807</v>
      </c>
      <c r="IG121" s="9">
        <v>1.528958444216994E-2</v>
      </c>
      <c r="IH121" s="9">
        <v>3.7308721351074801</v>
      </c>
      <c r="II121" s="9">
        <v>3.7461617195496499</v>
      </c>
      <c r="IJ121" s="9">
        <v>2.2009877862152732E-3</v>
      </c>
      <c r="IK121" s="6">
        <v>6</v>
      </c>
      <c r="IL121" s="6"/>
      <c r="IM121" s="6"/>
      <c r="IN121" s="6"/>
      <c r="IO121" s="15">
        <v>114</v>
      </c>
      <c r="IP121" s="9">
        <v>0.73306010928961807</v>
      </c>
      <c r="IQ121" s="9">
        <v>1.39057523029683E-2</v>
      </c>
      <c r="IR121" s="9">
        <v>3.7322559672466813</v>
      </c>
      <c r="IS121" s="9">
        <v>3.7461617195496495</v>
      </c>
      <c r="IT121" s="9">
        <v>2.001780433780344E-3</v>
      </c>
      <c r="IU121" s="6">
        <v>6</v>
      </c>
      <c r="IV121" s="6"/>
      <c r="IW121" s="6"/>
      <c r="IX121" s="6"/>
      <c r="IY121" s="15">
        <v>114</v>
      </c>
      <c r="IZ121" s="9">
        <v>0.73306010928961807</v>
      </c>
      <c r="JA121" s="9">
        <v>1.6454640736949883E-2</v>
      </c>
      <c r="JB121" s="9">
        <v>3.7297070788127002</v>
      </c>
      <c r="JC121" s="9">
        <v>3.7461617195496499</v>
      </c>
      <c r="JD121" s="9">
        <v>2.3687016102739177E-3</v>
      </c>
      <c r="JE121" s="6">
        <v>6</v>
      </c>
      <c r="JF121" s="6"/>
      <c r="JG121" s="6"/>
      <c r="JH121" s="6"/>
      <c r="JI121" s="15">
        <v>114</v>
      </c>
      <c r="JJ121" s="9">
        <v>0.73306010928961807</v>
      </c>
      <c r="JK121" s="9">
        <v>1.283060388945755E-2</v>
      </c>
      <c r="JL121" s="9">
        <v>3.7333311156601923</v>
      </c>
      <c r="JM121" s="9">
        <v>3.7461617195496499</v>
      </c>
      <c r="JN121" s="9">
        <v>1.8470091556297623E-3</v>
      </c>
      <c r="JO121" s="6">
        <v>6</v>
      </c>
      <c r="JP121" s="6"/>
      <c r="JQ121" s="6"/>
      <c r="JR121" s="6"/>
      <c r="JS121" s="15">
        <v>114</v>
      </c>
      <c r="JT121" s="9">
        <v>0.73306010928961807</v>
      </c>
      <c r="JU121" s="9">
        <v>1.6203273285568101E-2</v>
      </c>
      <c r="JV121" s="9">
        <v>3.729958446264082</v>
      </c>
      <c r="JW121" s="9">
        <v>3.7461617195496499</v>
      </c>
      <c r="JX121" s="9">
        <v>2.3325164090059595E-3</v>
      </c>
      <c r="JY121" s="6">
        <v>6</v>
      </c>
      <c r="JZ121" s="6"/>
      <c r="KA121" s="6"/>
      <c r="KB121" s="6"/>
      <c r="KC121" s="15">
        <v>114</v>
      </c>
      <c r="KD121" s="9">
        <v>0.73306010928961807</v>
      </c>
      <c r="KE121" s="9">
        <v>1.648985465711365E-2</v>
      </c>
      <c r="KF121" s="9">
        <v>3.7296718648925364</v>
      </c>
      <c r="KG121" s="9">
        <v>3.7461617195496499</v>
      </c>
      <c r="KH121" s="9">
        <v>2.3737707740879087E-3</v>
      </c>
      <c r="KI121" s="6">
        <v>6</v>
      </c>
      <c r="KJ121" s="6"/>
      <c r="KK121" s="6"/>
      <c r="KL121" s="6"/>
      <c r="KM121" s="15">
        <v>114</v>
      </c>
      <c r="KN121" s="9">
        <v>0.73306010928961807</v>
      </c>
      <c r="KO121" s="9">
        <v>1.7379568065506692E-2</v>
      </c>
      <c r="KP121" s="9">
        <v>3.7287821514841433</v>
      </c>
      <c r="KQ121" s="9">
        <v>3.7461617195496499</v>
      </c>
      <c r="KR121" s="9">
        <v>2.5018480513031116E-3</v>
      </c>
      <c r="KS121" s="6">
        <v>6</v>
      </c>
      <c r="KT121" s="6"/>
      <c r="KU121" s="6"/>
      <c r="KV121" s="6"/>
      <c r="KW121" s="15">
        <v>114</v>
      </c>
      <c r="KX121" s="9">
        <v>0.73306010928961807</v>
      </c>
      <c r="KY121" s="9">
        <v>1.7682632548618259E-2</v>
      </c>
      <c r="KZ121" s="9">
        <v>3.7284790870010318</v>
      </c>
      <c r="LA121" s="9">
        <v>3.7461617195496499</v>
      </c>
      <c r="LB121" s="9">
        <v>2.5454752164682059E-3</v>
      </c>
      <c r="LC121" s="6">
        <v>6</v>
      </c>
    </row>
    <row r="122" spans="1:315">
      <c r="A122" s="6">
        <v>115</v>
      </c>
      <c r="B122">
        <v>0.5460449776820453</v>
      </c>
      <c r="C122">
        <f>1-Table4689[[#This Row],[qx (tau)]]</f>
        <v>0.4539550223179547</v>
      </c>
      <c r="D122" s="6"/>
      <c r="E122" s="6"/>
      <c r="F122" s="6"/>
      <c r="G122" s="6"/>
      <c r="H122" s="15">
        <f t="shared" si="15"/>
        <v>115</v>
      </c>
      <c r="I122" s="9">
        <f t="shared" si="17"/>
        <v>0.74972677595628479</v>
      </c>
      <c r="J122" s="9" cm="1">
        <f t="array" ref="J122">VLOOKUP($G$13,'qx Malaria'!$B$62:$I$91,(N122),FALSE)/(1-nigeria!I122*INDEX($E$6:$G$11,N122,2))</f>
        <v>1.8860187772925811E-2</v>
      </c>
      <c r="K122" s="9">
        <f t="shared" si="16"/>
        <v>3.9767730000000103</v>
      </c>
      <c r="L122" s="9">
        <f t="shared" si="13"/>
        <v>3.9956331877729361</v>
      </c>
      <c r="M122" s="9">
        <f>(J122*Table4689[[#This Row],[qx (tau)]])/L122</f>
        <v>2.5774415036547895E-3</v>
      </c>
      <c r="N122" s="6">
        <f t="shared" si="14"/>
        <v>6</v>
      </c>
      <c r="P122" s="6"/>
      <c r="Q122" s="6"/>
      <c r="R122" s="6"/>
      <c r="S122" s="15">
        <v>115</v>
      </c>
      <c r="T122" s="9">
        <v>0.74972677595628479</v>
      </c>
      <c r="U122" s="9">
        <v>1.4055039301310079E-2</v>
      </c>
      <c r="V122" s="9">
        <v>3.9815781484716259</v>
      </c>
      <c r="W122" s="9">
        <v>3.9956331877729361</v>
      </c>
      <c r="X122" s="9">
        <v>1.9207678134943625E-3</v>
      </c>
      <c r="Y122" s="6">
        <v>6</v>
      </c>
      <c r="Z122" s="6"/>
      <c r="AA122" s="6"/>
      <c r="AB122" s="6"/>
      <c r="AC122" s="15">
        <v>115</v>
      </c>
      <c r="AD122" s="9">
        <v>0.74972677595628479</v>
      </c>
      <c r="AE122" s="9">
        <v>1.5686855895196545E-2</v>
      </c>
      <c r="AF122" s="9">
        <v>3.9799463318777395</v>
      </c>
      <c r="AG122" s="9">
        <v>3.9956331877729361</v>
      </c>
      <c r="AH122" s="9">
        <v>2.1437725823797095E-3</v>
      </c>
      <c r="AI122" s="6">
        <v>6</v>
      </c>
      <c r="AJ122" s="6"/>
      <c r="AK122" s="6"/>
      <c r="AL122" s="6"/>
      <c r="AM122" s="15">
        <v>115</v>
      </c>
      <c r="AN122" s="9">
        <v>0.74972677595628479</v>
      </c>
      <c r="AO122" s="9">
        <v>1.5772362445414887E-2</v>
      </c>
      <c r="AP122" s="9">
        <v>3.9798608253275209</v>
      </c>
      <c r="AQ122" s="9">
        <v>3.9956331877729356</v>
      </c>
      <c r="AR122" s="9">
        <v>2.1554579449021057E-3</v>
      </c>
      <c r="AS122" s="6">
        <v>6</v>
      </c>
      <c r="AT122" s="6"/>
      <c r="AU122" s="6"/>
      <c r="AV122" s="6"/>
      <c r="AW122" s="15">
        <v>115</v>
      </c>
      <c r="AX122" s="9">
        <v>0.74972677595628479</v>
      </c>
      <c r="AY122" s="9">
        <v>1.5943775109170343E-2</v>
      </c>
      <c r="AZ122" s="9">
        <v>3.9796894126637654</v>
      </c>
      <c r="BA122" s="9">
        <v>3.9956331877729356</v>
      </c>
      <c r="BB122" s="9">
        <v>2.1788832744446649E-3</v>
      </c>
      <c r="BC122" s="6">
        <v>6</v>
      </c>
      <c r="BD122" s="6"/>
      <c r="BE122" s="6"/>
      <c r="BF122" s="6"/>
      <c r="BG122" s="15">
        <v>115</v>
      </c>
      <c r="BH122" s="9">
        <v>0.74972677595628479</v>
      </c>
      <c r="BI122" s="9">
        <v>1.6030879912663797E-2</v>
      </c>
      <c r="BJ122" s="9">
        <v>3.9796023078602722</v>
      </c>
      <c r="BK122" s="9">
        <v>3.9956331877729361</v>
      </c>
      <c r="BL122" s="9">
        <v>2.1907870549581336E-3</v>
      </c>
      <c r="BM122" s="6">
        <v>6</v>
      </c>
      <c r="BN122" s="6"/>
      <c r="BO122" s="6"/>
      <c r="BP122" s="6"/>
      <c r="BQ122" s="15">
        <v>115</v>
      </c>
      <c r="BR122" s="9">
        <v>0.74972677595628479</v>
      </c>
      <c r="BS122" s="9">
        <v>1.6161936681222747E-2</v>
      </c>
      <c r="BT122" s="9">
        <v>3.979471251091713</v>
      </c>
      <c r="BU122" s="9">
        <v>3.9956331877729356</v>
      </c>
      <c r="BV122" s="9">
        <v>2.2086973302261051E-3</v>
      </c>
      <c r="BW122" s="6">
        <v>6</v>
      </c>
      <c r="BX122" s="6"/>
      <c r="BY122" s="6"/>
      <c r="BZ122" s="6"/>
      <c r="CA122" s="15">
        <v>115</v>
      </c>
      <c r="CB122" s="9">
        <v>0.74972677595628479</v>
      </c>
      <c r="CC122" s="9">
        <v>1.6275013100436723E-2</v>
      </c>
      <c r="CD122" s="9">
        <v>3.9793581746724991</v>
      </c>
      <c r="CE122" s="9">
        <v>3.9956331877729356</v>
      </c>
      <c r="CF122" s="9">
        <v>2.2241504030945068E-3</v>
      </c>
      <c r="CG122" s="6">
        <v>6</v>
      </c>
      <c r="CH122" s="6"/>
      <c r="CI122" s="6"/>
      <c r="CJ122" s="6"/>
      <c r="CK122" s="15">
        <v>115</v>
      </c>
      <c r="CL122" s="9">
        <v>0.74972677595628479</v>
      </c>
      <c r="CM122" s="9">
        <v>1.6470799126637597E-2</v>
      </c>
      <c r="CN122" s="9">
        <v>3.9791623886462983</v>
      </c>
      <c r="CO122" s="9">
        <v>3.9956331877729361</v>
      </c>
      <c r="CP122" s="9">
        <v>2.2509066070009274E-3</v>
      </c>
      <c r="CQ122" s="6">
        <v>6</v>
      </c>
      <c r="CR122" s="6"/>
      <c r="CS122" s="6"/>
      <c r="CT122" s="6"/>
      <c r="CU122" s="15">
        <v>115</v>
      </c>
      <c r="CV122" s="9">
        <v>0.74972677595628479</v>
      </c>
      <c r="CW122" s="9">
        <v>1.6577482532751132E-2</v>
      </c>
      <c r="CX122" s="9">
        <v>3.9790557052401847</v>
      </c>
      <c r="CY122" s="9">
        <v>3.9956331877729356</v>
      </c>
      <c r="CZ122" s="9">
        <v>2.2654860079050379E-3</v>
      </c>
      <c r="DA122" s="6">
        <v>6</v>
      </c>
      <c r="DB122" s="6"/>
      <c r="DC122" s="6"/>
      <c r="DD122" s="6"/>
      <c r="DE122" s="15">
        <v>115</v>
      </c>
      <c r="DF122" s="9">
        <v>0.74972677595628479</v>
      </c>
      <c r="DG122" s="9">
        <v>1.6909919213973841E-2</v>
      </c>
      <c r="DH122" s="9">
        <v>3.9787232685589622</v>
      </c>
      <c r="DI122" s="9">
        <v>3.9956331877729361</v>
      </c>
      <c r="DJ122" s="9">
        <v>2.3109169500481839E-3</v>
      </c>
      <c r="DK122" s="6">
        <v>6</v>
      </c>
      <c r="DL122" s="6"/>
      <c r="DM122" s="6"/>
      <c r="DN122" s="6"/>
      <c r="DO122" s="15">
        <v>115</v>
      </c>
      <c r="DP122" s="9">
        <v>0.74972677595628479</v>
      </c>
      <c r="DQ122" s="9">
        <v>1.4782644104803531E-2</v>
      </c>
      <c r="DR122" s="9">
        <v>3.9808505436681325</v>
      </c>
      <c r="DS122" s="9">
        <v>3.9956331877729361</v>
      </c>
      <c r="DT122" s="9">
        <v>2.020202603930263E-3</v>
      </c>
      <c r="DU122" s="6">
        <v>6</v>
      </c>
      <c r="DV122" s="6"/>
      <c r="DW122" s="6"/>
      <c r="DX122" s="6"/>
      <c r="DY122" s="15">
        <v>115</v>
      </c>
      <c r="DZ122" s="9">
        <v>0.74972677595628479</v>
      </c>
      <c r="EA122" s="9">
        <v>1.796756331877734E-2</v>
      </c>
      <c r="EB122" s="9">
        <v>3.9776656244541586</v>
      </c>
      <c r="EC122" s="9">
        <v>3.9956331877729361</v>
      </c>
      <c r="ED122" s="9">
        <v>2.4554550556406211E-3</v>
      </c>
      <c r="EE122" s="6">
        <v>6</v>
      </c>
      <c r="EF122" s="6"/>
      <c r="EG122" s="6"/>
      <c r="EH122" s="6"/>
      <c r="EI122" s="15">
        <v>115</v>
      </c>
      <c r="EJ122" s="9">
        <v>0.74972677595628479</v>
      </c>
      <c r="EK122" s="9">
        <v>1.5889434497816636E-2</v>
      </c>
      <c r="EL122" s="9">
        <v>3.9797437532751192</v>
      </c>
      <c r="EM122" s="9">
        <v>3.9956331877729356</v>
      </c>
      <c r="EN122" s="9">
        <v>2.1714570627481902E-3</v>
      </c>
      <c r="EO122" s="6">
        <v>6</v>
      </c>
      <c r="EP122" s="6"/>
      <c r="EQ122" s="6"/>
      <c r="ER122" s="6"/>
      <c r="ES122" s="15">
        <v>115</v>
      </c>
      <c r="ET122" s="9">
        <v>0.74972677595628479</v>
      </c>
      <c r="EU122" s="9">
        <v>1.9402794759825377E-2</v>
      </c>
      <c r="EV122" s="9">
        <v>3.9762303930131107</v>
      </c>
      <c r="EW122" s="9">
        <v>3.9956331877729361</v>
      </c>
      <c r="EX122" s="9">
        <v>2.651594411624012E-3</v>
      </c>
      <c r="EY122" s="6">
        <v>6</v>
      </c>
      <c r="EZ122" s="6"/>
      <c r="FA122" s="6"/>
      <c r="FB122" s="6"/>
      <c r="FC122" s="15">
        <v>115</v>
      </c>
      <c r="FD122" s="9">
        <v>0.74972677595628479</v>
      </c>
      <c r="FE122" s="9">
        <v>2.0262255458515337E-2</v>
      </c>
      <c r="FF122" s="9">
        <v>3.9753709323144206</v>
      </c>
      <c r="FG122" s="9">
        <v>3.9956331877729361</v>
      </c>
      <c r="FH122" s="9">
        <v>2.7690486863234196E-3</v>
      </c>
      <c r="FI122" s="6">
        <v>6</v>
      </c>
      <c r="FJ122" s="6"/>
      <c r="FK122" s="6"/>
      <c r="FL122" s="6"/>
      <c r="FM122" s="15">
        <v>115</v>
      </c>
      <c r="FN122" s="9">
        <v>0.74972677595628479</v>
      </c>
      <c r="FO122" s="9">
        <v>2.1435772925764249E-2</v>
      </c>
      <c r="FP122" s="9">
        <v>3.9741974148471719</v>
      </c>
      <c r="FQ122" s="9">
        <v>3.9956331877729361</v>
      </c>
      <c r="FR122" s="9">
        <v>2.9294220962686368E-3</v>
      </c>
      <c r="FS122" s="6">
        <v>6</v>
      </c>
      <c r="FT122" s="6"/>
      <c r="FU122" s="6"/>
      <c r="FV122" s="6"/>
      <c r="FW122" s="15">
        <v>115</v>
      </c>
      <c r="FX122" s="9">
        <v>0.74972677595628479</v>
      </c>
      <c r="FY122" s="9">
        <v>1.9058770742358126E-2</v>
      </c>
      <c r="FZ122" s="9">
        <v>3.9765744170305779</v>
      </c>
      <c r="GA122" s="9">
        <v>3.9956331877729361</v>
      </c>
      <c r="GB122" s="9">
        <v>2.6045799390455875E-3</v>
      </c>
      <c r="GC122" s="6">
        <v>6</v>
      </c>
      <c r="GD122" s="6"/>
      <c r="GE122" s="6"/>
      <c r="GF122" s="6"/>
      <c r="GG122" s="15">
        <v>115</v>
      </c>
      <c r="GH122" s="9">
        <v>0.74972677595628479</v>
      </c>
      <c r="GI122" s="9">
        <v>2.3488729257641981E-2</v>
      </c>
      <c r="GJ122" s="9">
        <v>3.9721444585152939</v>
      </c>
      <c r="GK122" s="9">
        <v>3.9956331877729356</v>
      </c>
      <c r="GL122" s="9">
        <v>3.2099800058016715E-3</v>
      </c>
      <c r="GM122" s="6">
        <v>6</v>
      </c>
      <c r="GN122" s="6"/>
      <c r="GO122" s="6"/>
      <c r="GP122" s="6"/>
      <c r="GQ122" s="15">
        <v>115</v>
      </c>
      <c r="GR122" s="9">
        <v>0.74972677595628479</v>
      </c>
      <c r="GS122" s="9">
        <v>2.0674205240174721E-2</v>
      </c>
      <c r="GT122" s="9">
        <v>3.9749589825327609</v>
      </c>
      <c r="GU122" s="9">
        <v>3.9956331877729356</v>
      </c>
      <c r="GV122" s="9">
        <v>2.8253459235224386E-3</v>
      </c>
      <c r="GW122" s="6">
        <v>6</v>
      </c>
      <c r="GX122" s="6"/>
      <c r="GY122" s="6"/>
      <c r="GZ122" s="6"/>
      <c r="HA122" s="15">
        <v>115</v>
      </c>
      <c r="HB122" s="9">
        <v>0.74972677595628479</v>
      </c>
      <c r="HC122" s="9">
        <v>2.0171554585152889E-2</v>
      </c>
      <c r="HD122" s="9">
        <v>3.9754616331877832</v>
      </c>
      <c r="HE122" s="9">
        <v>3.9956331877729361</v>
      </c>
      <c r="HF122" s="9">
        <v>2.7566534653300371E-3</v>
      </c>
      <c r="HG122" s="6">
        <v>6</v>
      </c>
      <c r="HH122" s="6"/>
      <c r="HI122" s="6"/>
      <c r="HJ122" s="6"/>
      <c r="HK122" s="15">
        <v>115</v>
      </c>
      <c r="HL122" s="9">
        <v>0.74972677595628479</v>
      </c>
      <c r="HM122" s="9">
        <v>1.9319286026200921E-2</v>
      </c>
      <c r="HN122" s="9">
        <v>3.9763139017467348</v>
      </c>
      <c r="HO122" s="9">
        <v>3.9956331877729356</v>
      </c>
      <c r="HP122" s="9">
        <v>2.6401820715904571E-3</v>
      </c>
      <c r="HQ122" s="6">
        <v>6</v>
      </c>
      <c r="HR122" s="6"/>
      <c r="HS122" s="6"/>
      <c r="HT122" s="6"/>
      <c r="HU122" s="15">
        <v>115</v>
      </c>
      <c r="HV122" s="9">
        <v>0.74972677595628479</v>
      </c>
      <c r="HW122" s="9">
        <v>1.7942390829694368E-2</v>
      </c>
      <c r="HX122" s="9">
        <v>3.9776907969432416</v>
      </c>
      <c r="HY122" s="9">
        <v>3.9956331877729361</v>
      </c>
      <c r="HZ122" s="9">
        <v>2.452014972281224E-3</v>
      </c>
      <c r="IA122" s="6">
        <v>6</v>
      </c>
      <c r="IB122" s="6"/>
      <c r="IC122" s="6"/>
      <c r="ID122" s="6"/>
      <c r="IE122" s="15">
        <v>115</v>
      </c>
      <c r="IF122" s="9">
        <v>0.74972677595628479</v>
      </c>
      <c r="IG122" s="9">
        <v>1.6307777292576459E-2</v>
      </c>
      <c r="IH122" s="9">
        <v>3.9793254104803593</v>
      </c>
      <c r="II122" s="9">
        <v>3.9956331877729356</v>
      </c>
      <c r="IJ122" s="9">
        <v>2.2286279719114996E-3</v>
      </c>
      <c r="IK122" s="6">
        <v>6</v>
      </c>
      <c r="IL122" s="6"/>
      <c r="IM122" s="6"/>
      <c r="IN122" s="6"/>
      <c r="IO122" s="15">
        <v>115</v>
      </c>
      <c r="IP122" s="9">
        <v>0.74972677595628479</v>
      </c>
      <c r="IQ122" s="9">
        <v>1.4831790393013139E-2</v>
      </c>
      <c r="IR122" s="9">
        <v>3.9808013973799223</v>
      </c>
      <c r="IS122" s="9">
        <v>3.9956331877729356</v>
      </c>
      <c r="IT122" s="9">
        <v>2.0269189571557526E-3</v>
      </c>
      <c r="IU122" s="6">
        <v>6</v>
      </c>
      <c r="IV122" s="6"/>
      <c r="IW122" s="6"/>
      <c r="IX122" s="6"/>
      <c r="IY122" s="15">
        <v>115</v>
      </c>
      <c r="IZ122" s="9">
        <v>0.74972677595628479</v>
      </c>
      <c r="JA122" s="9">
        <v>1.7550419213973843E-2</v>
      </c>
      <c r="JB122" s="9">
        <v>3.9780827685589624</v>
      </c>
      <c r="JC122" s="9">
        <v>3.9956331877729361</v>
      </c>
      <c r="JD122" s="9">
        <v>2.3984479599706158E-3</v>
      </c>
      <c r="JE122" s="6">
        <v>6</v>
      </c>
      <c r="JF122" s="6"/>
      <c r="JG122" s="6"/>
      <c r="JH122" s="6"/>
      <c r="JI122" s="15">
        <v>115</v>
      </c>
      <c r="JJ122" s="9">
        <v>0.74972677595628479</v>
      </c>
      <c r="JK122" s="9">
        <v>1.3685043668122305E-2</v>
      </c>
      <c r="JL122" s="9">
        <v>3.9819481441048135</v>
      </c>
      <c r="JM122" s="9">
        <v>3.9956331877729356</v>
      </c>
      <c r="JN122" s="9">
        <v>1.8702040485610051E-3</v>
      </c>
      <c r="JO122" s="6">
        <v>6</v>
      </c>
      <c r="JP122" s="6"/>
      <c r="JQ122" s="6"/>
      <c r="JR122" s="6"/>
      <c r="JS122" s="15">
        <v>115</v>
      </c>
      <c r="JT122" s="9">
        <v>0.74972677595628479</v>
      </c>
      <c r="JU122" s="9">
        <v>1.7282312227074277E-2</v>
      </c>
      <c r="JV122" s="9">
        <v>3.9783508755458619</v>
      </c>
      <c r="JW122" s="9">
        <v>3.9956331877729361</v>
      </c>
      <c r="JX122" s="9">
        <v>2.3618083419681499E-3</v>
      </c>
      <c r="JY122" s="6">
        <v>6</v>
      </c>
      <c r="JZ122" s="6"/>
      <c r="KA122" s="6"/>
      <c r="KB122" s="6"/>
      <c r="KC122" s="15">
        <v>115</v>
      </c>
      <c r="KD122" s="9">
        <v>0.74972677595628479</v>
      </c>
      <c r="KE122" s="9">
        <v>1.7587978165938909E-2</v>
      </c>
      <c r="KF122" s="9">
        <v>3.9780452096069969</v>
      </c>
      <c r="KG122" s="9">
        <v>3.9956331877729356</v>
      </c>
      <c r="KH122" s="9">
        <v>2.4035807827608269E-3</v>
      </c>
      <c r="KI122" s="6">
        <v>6</v>
      </c>
      <c r="KJ122" s="6"/>
      <c r="KK122" s="6"/>
      <c r="KL122" s="6"/>
      <c r="KM122" s="15">
        <v>115</v>
      </c>
      <c r="KN122" s="9">
        <v>0.74972677595628479</v>
      </c>
      <c r="KO122" s="9">
        <v>1.853694104803498E-2</v>
      </c>
      <c r="KP122" s="9">
        <v>3.9770962467249009</v>
      </c>
      <c r="KQ122" s="9">
        <v>3.9956331877729361</v>
      </c>
      <c r="KR122" s="9">
        <v>2.5332664649603126E-3</v>
      </c>
      <c r="KS122" s="6">
        <v>6</v>
      </c>
      <c r="KT122" s="6"/>
      <c r="KU122" s="6"/>
      <c r="KV122" s="6"/>
      <c r="KW122" s="15">
        <v>115</v>
      </c>
      <c r="KX122" s="9">
        <v>0.74972677595628479</v>
      </c>
      <c r="KY122" s="9">
        <v>1.8860187772925811E-2</v>
      </c>
      <c r="KZ122" s="9">
        <v>3.9767730000000103</v>
      </c>
      <c r="LA122" s="9">
        <v>3.9956331877729361</v>
      </c>
      <c r="LB122" s="9">
        <v>2.5774415036547895E-3</v>
      </c>
      <c r="LC122" s="6">
        <v>6</v>
      </c>
    </row>
    <row r="123" spans="1:315">
      <c r="A123" s="6">
        <v>116</v>
      </c>
      <c r="B123">
        <v>0.55244004724789686</v>
      </c>
      <c r="C123">
        <f>1-Table4689[[#This Row],[qx (tau)]]</f>
        <v>0.44755995275210314</v>
      </c>
      <c r="D123" s="6"/>
      <c r="E123" s="6"/>
      <c r="F123" s="6"/>
      <c r="G123" s="6"/>
      <c r="H123" s="15">
        <f t="shared" si="15"/>
        <v>116</v>
      </c>
      <c r="I123" s="9">
        <f t="shared" si="17"/>
        <v>0.7663934426229515</v>
      </c>
      <c r="J123" s="9" cm="1">
        <f t="array" ref="J123">VLOOKUP($G$13,'qx Malaria'!$B$62:$I$91,(N123),FALSE)/(1-nigeria!I123*INDEX($E$6:$G$11,N123,2))</f>
        <v>2.0205768421052692E-2</v>
      </c>
      <c r="K123" s="9">
        <f t="shared" si="16"/>
        <v>4.2604959859649254</v>
      </c>
      <c r="L123" s="9">
        <f t="shared" si="13"/>
        <v>4.2807017543859782</v>
      </c>
      <c r="M123" s="9">
        <f>(J123*Table4689[[#This Row],[qx (tau)]])/L123</f>
        <v>2.6076275110195222E-3</v>
      </c>
      <c r="N123" s="6">
        <f t="shared" si="14"/>
        <v>6</v>
      </c>
      <c r="P123" s="6"/>
      <c r="Q123" s="6"/>
      <c r="R123" s="6"/>
      <c r="S123" s="15">
        <v>116</v>
      </c>
      <c r="T123" s="9">
        <v>0.7663934426229515</v>
      </c>
      <c r="U123" s="9">
        <v>1.5057796491228114E-2</v>
      </c>
      <c r="V123" s="9">
        <v>4.2656439578947491</v>
      </c>
      <c r="W123" s="9">
        <v>4.2807017543859773</v>
      </c>
      <c r="X123" s="9">
        <v>1.943263110199202E-3</v>
      </c>
      <c r="Y123" s="6">
        <v>6</v>
      </c>
      <c r="Z123" s="6"/>
      <c r="AA123" s="6"/>
      <c r="AB123" s="6"/>
      <c r="AC123" s="15">
        <v>116</v>
      </c>
      <c r="AD123" s="9">
        <v>0.7663934426229515</v>
      </c>
      <c r="AE123" s="9">
        <v>1.6806035087719346E-2</v>
      </c>
      <c r="AF123" s="9">
        <v>4.2638957192982581</v>
      </c>
      <c r="AG123" s="9">
        <v>4.2807017543859773</v>
      </c>
      <c r="AH123" s="9">
        <v>2.1688796254952427E-3</v>
      </c>
      <c r="AI123" s="6">
        <v>6</v>
      </c>
      <c r="AJ123" s="6"/>
      <c r="AK123" s="6"/>
      <c r="AL123" s="6"/>
      <c r="AM123" s="15">
        <v>116</v>
      </c>
      <c r="AN123" s="9">
        <v>0.7663934426229515</v>
      </c>
      <c r="AO123" s="9">
        <v>1.6897642105263209E-2</v>
      </c>
      <c r="AP123" s="9">
        <v>4.263804112280714</v>
      </c>
      <c r="AQ123" s="9">
        <v>4.2807017543859773</v>
      </c>
      <c r="AR123" s="9">
        <v>2.1807018425063483E-3</v>
      </c>
      <c r="AS123" s="6">
        <v>6</v>
      </c>
      <c r="AT123" s="6"/>
      <c r="AU123" s="6"/>
      <c r="AV123" s="6"/>
      <c r="AW123" s="15">
        <v>116</v>
      </c>
      <c r="AX123" s="9">
        <v>0.7663934426229515</v>
      </c>
      <c r="AY123" s="9">
        <v>1.7081284210526362E-2</v>
      </c>
      <c r="AZ123" s="9">
        <v>4.263620470175451</v>
      </c>
      <c r="BA123" s="9">
        <v>4.2807017543859773</v>
      </c>
      <c r="BB123" s="9">
        <v>2.2044015205332826E-3</v>
      </c>
      <c r="BC123" s="6">
        <v>6</v>
      </c>
      <c r="BD123" s="6"/>
      <c r="BE123" s="6"/>
      <c r="BF123" s="6"/>
      <c r="BG123" s="15">
        <v>116</v>
      </c>
      <c r="BH123" s="9">
        <v>0.7663934426229515</v>
      </c>
      <c r="BI123" s="9">
        <v>1.7174603508771979E-2</v>
      </c>
      <c r="BJ123" s="9">
        <v>4.2635271508772057</v>
      </c>
      <c r="BK123" s="9">
        <v>4.2807017543859773</v>
      </c>
      <c r="BL123" s="9">
        <v>2.2164447135632872E-3</v>
      </c>
      <c r="BM123" s="6">
        <v>6</v>
      </c>
      <c r="BN123" s="6"/>
      <c r="BO123" s="6"/>
      <c r="BP123" s="6"/>
      <c r="BQ123" s="15">
        <v>116</v>
      </c>
      <c r="BR123" s="9">
        <v>0.7663934426229515</v>
      </c>
      <c r="BS123" s="9">
        <v>1.731501052631584E-2</v>
      </c>
      <c r="BT123" s="9">
        <v>4.2633867438596615</v>
      </c>
      <c r="BU123" s="9">
        <v>4.2807017543859773</v>
      </c>
      <c r="BV123" s="9">
        <v>2.2345647471130178E-3</v>
      </c>
      <c r="BW123" s="6">
        <v>6</v>
      </c>
      <c r="BX123" s="6"/>
      <c r="BY123" s="6"/>
      <c r="BZ123" s="6"/>
      <c r="CA123" s="15">
        <v>116</v>
      </c>
      <c r="CB123" s="9">
        <v>0.7663934426229515</v>
      </c>
      <c r="CC123" s="9">
        <v>1.7436154385964964E-2</v>
      </c>
      <c r="CD123" s="9">
        <v>4.2632656000000129</v>
      </c>
      <c r="CE123" s="9">
        <v>4.2807017543859782</v>
      </c>
      <c r="CF123" s="9">
        <v>2.250198800450133E-3</v>
      </c>
      <c r="CG123" s="6">
        <v>6</v>
      </c>
      <c r="CH123" s="6"/>
      <c r="CI123" s="6"/>
      <c r="CJ123" s="6"/>
      <c r="CK123" s="15">
        <v>116</v>
      </c>
      <c r="CL123" s="9">
        <v>0.7663934426229515</v>
      </c>
      <c r="CM123" s="9">
        <v>1.7645908771929876E-2</v>
      </c>
      <c r="CN123" s="9">
        <v>4.2630558456140477</v>
      </c>
      <c r="CO123" s="9">
        <v>4.2807017543859773</v>
      </c>
      <c r="CP123" s="9">
        <v>2.2772683627652807E-3</v>
      </c>
      <c r="CQ123" s="6">
        <v>6</v>
      </c>
      <c r="CR123" s="6"/>
      <c r="CS123" s="6"/>
      <c r="CT123" s="6"/>
      <c r="CU123" s="15">
        <v>116</v>
      </c>
      <c r="CV123" s="9">
        <v>0.7663934426229515</v>
      </c>
      <c r="CW123" s="9">
        <v>1.7760203508771982E-2</v>
      </c>
      <c r="CX123" s="9">
        <v>4.2629415508772057</v>
      </c>
      <c r="CY123" s="9">
        <v>4.2807017543859773</v>
      </c>
      <c r="CZ123" s="9">
        <v>2.2920185120267993E-3</v>
      </c>
      <c r="DA123" s="6">
        <v>6</v>
      </c>
      <c r="DB123" s="6"/>
      <c r="DC123" s="6"/>
      <c r="DD123" s="6"/>
      <c r="DE123" s="15">
        <v>116</v>
      </c>
      <c r="DF123" s="9">
        <v>0.7663934426229515</v>
      </c>
      <c r="DG123" s="9">
        <v>1.8116357894736895E-2</v>
      </c>
      <c r="DH123" s="9">
        <v>4.2625853964912404</v>
      </c>
      <c r="DI123" s="9">
        <v>4.2807017543859773</v>
      </c>
      <c r="DJ123" s="9">
        <v>2.3379815239578244E-3</v>
      </c>
      <c r="DK123" s="6">
        <v>6</v>
      </c>
      <c r="DL123" s="6"/>
      <c r="DM123" s="6"/>
      <c r="DN123" s="6"/>
      <c r="DO123" s="15">
        <v>116</v>
      </c>
      <c r="DP123" s="9">
        <v>0.7663934426229515</v>
      </c>
      <c r="DQ123" s="9">
        <v>1.5837312280701801E-2</v>
      </c>
      <c r="DR123" s="9">
        <v>4.2648644421052762</v>
      </c>
      <c r="DS123" s="9">
        <v>4.2807017543859782</v>
      </c>
      <c r="DT123" s="9">
        <v>2.0438624428030438E-3</v>
      </c>
      <c r="DU123" s="6">
        <v>6</v>
      </c>
      <c r="DV123" s="6"/>
      <c r="DW123" s="6"/>
      <c r="DX123" s="6"/>
      <c r="DY123" s="15">
        <v>116</v>
      </c>
      <c r="DZ123" s="9">
        <v>0.7663934426229515</v>
      </c>
      <c r="EA123" s="9">
        <v>1.9249459649122867E-2</v>
      </c>
      <c r="EB123" s="9">
        <v>4.2614522947368547</v>
      </c>
      <c r="EC123" s="9">
        <v>4.2807017543859773</v>
      </c>
      <c r="ED123" s="9">
        <v>2.4842124044643431E-3</v>
      </c>
      <c r="EE123" s="6">
        <v>6</v>
      </c>
      <c r="EF123" s="6"/>
      <c r="EG123" s="6"/>
      <c r="EH123" s="6"/>
      <c r="EI123" s="15">
        <v>116</v>
      </c>
      <c r="EJ123" s="9">
        <v>0.7663934426229515</v>
      </c>
      <c r="EK123" s="9">
        <v>1.7023066666666718E-2</v>
      </c>
      <c r="EL123" s="9">
        <v>4.2636786877193105</v>
      </c>
      <c r="EM123" s="9">
        <v>4.2807017543859773</v>
      </c>
      <c r="EN123" s="9">
        <v>2.1968883358907117E-3</v>
      </c>
      <c r="EO123" s="6">
        <v>6</v>
      </c>
      <c r="EP123" s="6"/>
      <c r="EQ123" s="6"/>
      <c r="ER123" s="6"/>
      <c r="ES123" s="15">
        <v>116</v>
      </c>
      <c r="ET123" s="9">
        <v>0.7663934426229515</v>
      </c>
      <c r="EU123" s="9">
        <v>2.0787087719298308E-2</v>
      </c>
      <c r="EV123" s="9">
        <v>4.2599146666666794</v>
      </c>
      <c r="EW123" s="9">
        <v>4.2807017543859773</v>
      </c>
      <c r="EX123" s="9">
        <v>2.6826488694357874E-3</v>
      </c>
      <c r="EY123" s="6">
        <v>6</v>
      </c>
      <c r="EZ123" s="6"/>
      <c r="FA123" s="6"/>
      <c r="FB123" s="6"/>
      <c r="FC123" s="15">
        <v>116</v>
      </c>
      <c r="FD123" s="9">
        <v>0.7663934426229515</v>
      </c>
      <c r="FE123" s="9">
        <v>2.1707866666666732E-2</v>
      </c>
      <c r="FF123" s="9">
        <v>4.2589938877193108</v>
      </c>
      <c r="FG123" s="9">
        <v>4.2807017543859773</v>
      </c>
      <c r="FH123" s="9">
        <v>2.8014787235988103E-3</v>
      </c>
      <c r="FI123" s="6">
        <v>6</v>
      </c>
      <c r="FJ123" s="6"/>
      <c r="FK123" s="6"/>
      <c r="FL123" s="6"/>
      <c r="FM123" s="15">
        <v>116</v>
      </c>
      <c r="FN123" s="9">
        <v>0.7663934426229515</v>
      </c>
      <c r="FO123" s="9">
        <v>2.2965108771929893E-2</v>
      </c>
      <c r="FP123" s="9">
        <v>4.257736645614048</v>
      </c>
      <c r="FQ123" s="9">
        <v>4.2807017543859782</v>
      </c>
      <c r="FR123" s="9">
        <v>2.963730365475517E-3</v>
      </c>
      <c r="FS123" s="6">
        <v>6</v>
      </c>
      <c r="FT123" s="6"/>
      <c r="FU123" s="6"/>
      <c r="FV123" s="6"/>
      <c r="FW123" s="15">
        <v>116</v>
      </c>
      <c r="FX123" s="9">
        <v>0.7663934426229515</v>
      </c>
      <c r="FY123" s="9">
        <v>2.0418519298245671E-2</v>
      </c>
      <c r="FZ123" s="9">
        <v>4.2602832350877318</v>
      </c>
      <c r="GA123" s="9">
        <v>4.2807017543859773</v>
      </c>
      <c r="GB123" s="9">
        <v>2.6350837813677429E-3</v>
      </c>
      <c r="GC123" s="6">
        <v>6</v>
      </c>
      <c r="GD123" s="6"/>
      <c r="GE123" s="6"/>
      <c r="GF123" s="6"/>
      <c r="GG123" s="15">
        <v>116</v>
      </c>
      <c r="GH123" s="9">
        <v>0.7663934426229515</v>
      </c>
      <c r="GI123" s="9">
        <v>2.5164533333333409E-2</v>
      </c>
      <c r="GJ123" s="9">
        <v>4.2555372210526441</v>
      </c>
      <c r="GK123" s="9">
        <v>4.2807017543859773</v>
      </c>
      <c r="GL123" s="9">
        <v>3.2475740617514868E-3</v>
      </c>
      <c r="GM123" s="6">
        <v>6</v>
      </c>
      <c r="GN123" s="6"/>
      <c r="GO123" s="6"/>
      <c r="GP123" s="6"/>
      <c r="GQ123" s="15">
        <v>116</v>
      </c>
      <c r="GR123" s="9">
        <v>0.7663934426229515</v>
      </c>
      <c r="GS123" s="9">
        <v>2.2149207017543922E-2</v>
      </c>
      <c r="GT123" s="9">
        <v>4.2585525473684331</v>
      </c>
      <c r="GU123" s="9">
        <v>4.2807017543859773</v>
      </c>
      <c r="GV123" s="9">
        <v>2.8584352924700676E-3</v>
      </c>
      <c r="GW123" s="6">
        <v>6</v>
      </c>
      <c r="GX123" s="6"/>
      <c r="GY123" s="6"/>
      <c r="GZ123" s="6"/>
      <c r="HA123" s="15">
        <v>116</v>
      </c>
      <c r="HB123" s="9">
        <v>0.7663934426229515</v>
      </c>
      <c r="HC123" s="9">
        <v>2.1610694736842167E-2</v>
      </c>
      <c r="HD123" s="9">
        <v>4.2590910596491351</v>
      </c>
      <c r="HE123" s="9">
        <v>4.2807017543859773</v>
      </c>
      <c r="HF123" s="9">
        <v>2.7889383345262825E-3</v>
      </c>
      <c r="HG123" s="6">
        <v>6</v>
      </c>
      <c r="HH123" s="6"/>
      <c r="HI123" s="6"/>
      <c r="HJ123" s="6"/>
      <c r="HK123" s="15">
        <v>116</v>
      </c>
      <c r="HL123" s="9">
        <v>0.7663934426229515</v>
      </c>
      <c r="HM123" s="9">
        <v>2.0697621052631641E-2</v>
      </c>
      <c r="HN123" s="9">
        <v>4.2600041333333456</v>
      </c>
      <c r="HO123" s="9">
        <v>4.2807017543859773</v>
      </c>
      <c r="HP123" s="9">
        <v>2.6711028724483066E-3</v>
      </c>
      <c r="HQ123" s="6">
        <v>6</v>
      </c>
      <c r="HR123" s="6"/>
      <c r="HS123" s="6"/>
      <c r="HT123" s="6"/>
      <c r="HU123" s="15">
        <v>116</v>
      </c>
      <c r="HV123" s="9">
        <v>0.7663934426229515</v>
      </c>
      <c r="HW123" s="9">
        <v>1.9222491228070231E-2</v>
      </c>
      <c r="HX123" s="9">
        <v>4.2614792631579075</v>
      </c>
      <c r="HY123" s="9">
        <v>4.2807017543859773</v>
      </c>
      <c r="HZ123" s="9">
        <v>2.4807320321666806E-3</v>
      </c>
      <c r="IA123" s="6">
        <v>6</v>
      </c>
      <c r="IB123" s="6"/>
      <c r="IC123" s="6"/>
      <c r="ID123" s="6"/>
      <c r="IE123" s="15">
        <v>116</v>
      </c>
      <c r="IF123" s="9">
        <v>0.7663934426229515</v>
      </c>
      <c r="IG123" s="9">
        <v>1.7471256140350926E-2</v>
      </c>
      <c r="IH123" s="9">
        <v>4.2632304982456262</v>
      </c>
      <c r="II123" s="9">
        <v>4.2807017543859773</v>
      </c>
      <c r="IJ123" s="9">
        <v>2.254728808837566E-3</v>
      </c>
      <c r="IK123" s="6">
        <v>6</v>
      </c>
      <c r="IL123" s="6"/>
      <c r="IM123" s="6"/>
      <c r="IN123" s="6"/>
      <c r="IO123" s="15">
        <v>116</v>
      </c>
      <c r="IP123" s="9">
        <v>0.7663934426229515</v>
      </c>
      <c r="IQ123" s="9">
        <v>1.5889964912280747E-2</v>
      </c>
      <c r="IR123" s="9">
        <v>4.2648117894736961</v>
      </c>
      <c r="IS123" s="9">
        <v>4.2807017543859764</v>
      </c>
      <c r="IT123" s="9">
        <v>2.0506574553841935E-3</v>
      </c>
      <c r="IU123" s="6">
        <v>6</v>
      </c>
      <c r="IV123" s="6"/>
      <c r="IW123" s="6"/>
      <c r="IX123" s="6"/>
      <c r="IY123" s="15">
        <v>116</v>
      </c>
      <c r="IZ123" s="9">
        <v>0.7663934426229515</v>
      </c>
      <c r="JA123" s="9">
        <v>1.8802554385964967E-2</v>
      </c>
      <c r="JB123" s="9">
        <v>4.2618992000000127</v>
      </c>
      <c r="JC123" s="9">
        <v>4.2807017543859773</v>
      </c>
      <c r="JD123" s="9">
        <v>2.4265376635316622E-3</v>
      </c>
      <c r="JE123" s="6">
        <v>6</v>
      </c>
      <c r="JF123" s="6"/>
      <c r="JG123" s="6"/>
      <c r="JH123" s="6"/>
      <c r="JI123" s="15">
        <v>116</v>
      </c>
      <c r="JJ123" s="9">
        <v>0.7663934426229515</v>
      </c>
      <c r="JK123" s="9">
        <v>1.4661403508771972E-2</v>
      </c>
      <c r="JL123" s="9">
        <v>4.2660403508772058</v>
      </c>
      <c r="JM123" s="9">
        <v>4.2807017543859773</v>
      </c>
      <c r="JN123" s="9">
        <v>1.8921071618240466E-3</v>
      </c>
      <c r="JO123" s="6">
        <v>6</v>
      </c>
      <c r="JP123" s="6"/>
      <c r="JQ123" s="6"/>
      <c r="JR123" s="6"/>
      <c r="JS123" s="15">
        <v>116</v>
      </c>
      <c r="JT123" s="9">
        <v>0.7663934426229515</v>
      </c>
      <c r="JU123" s="9">
        <v>1.8515319298245667E-2</v>
      </c>
      <c r="JV123" s="9">
        <v>4.2621864350877319</v>
      </c>
      <c r="JW123" s="9">
        <v>4.2807017543859773</v>
      </c>
      <c r="JX123" s="9">
        <v>2.3894689363613279E-3</v>
      </c>
      <c r="JY123" s="6">
        <v>6</v>
      </c>
      <c r="JZ123" s="6"/>
      <c r="KA123" s="6"/>
      <c r="KB123" s="6"/>
      <c r="KC123" s="15">
        <v>116</v>
      </c>
      <c r="KD123" s="9">
        <v>0.7663934426229515</v>
      </c>
      <c r="KE123" s="9">
        <v>1.8842792982456197E-2</v>
      </c>
      <c r="KF123" s="9">
        <v>4.2618589614035214</v>
      </c>
      <c r="KG123" s="9">
        <v>4.2807017543859773</v>
      </c>
      <c r="KH123" s="9">
        <v>2.431730599975793E-3</v>
      </c>
      <c r="KI123" s="6">
        <v>6</v>
      </c>
      <c r="KJ123" s="6"/>
      <c r="KK123" s="6"/>
      <c r="KL123" s="6"/>
      <c r="KM123" s="15">
        <v>116</v>
      </c>
      <c r="KN123" s="9">
        <v>0.7663934426229515</v>
      </c>
      <c r="KO123" s="9">
        <v>1.9859459649122866E-2</v>
      </c>
      <c r="KP123" s="9">
        <v>4.2608422947368547</v>
      </c>
      <c r="KQ123" s="9">
        <v>4.2807017543859773</v>
      </c>
      <c r="KR123" s="9">
        <v>2.5629351111971679E-3</v>
      </c>
      <c r="KS123" s="6">
        <v>6</v>
      </c>
      <c r="KT123" s="6"/>
      <c r="KU123" s="6"/>
      <c r="KV123" s="6"/>
      <c r="KW123" s="15">
        <v>116</v>
      </c>
      <c r="KX123" s="9">
        <v>0.7663934426229515</v>
      </c>
      <c r="KY123" s="9">
        <v>2.0205768421052692E-2</v>
      </c>
      <c r="KZ123" s="9">
        <v>4.2604959859649254</v>
      </c>
      <c r="LA123" s="9">
        <v>4.2807017543859782</v>
      </c>
      <c r="LB123" s="9">
        <v>2.6076275110195222E-3</v>
      </c>
      <c r="LC123" s="6">
        <v>6</v>
      </c>
    </row>
    <row r="124" spans="1:315">
      <c r="A124" s="6">
        <v>117</v>
      </c>
      <c r="B124">
        <v>0.55846699333163707</v>
      </c>
      <c r="C124">
        <f>1-Table4689[[#This Row],[qx (tau)]]</f>
        <v>0.44153300666836293</v>
      </c>
      <c r="D124" s="6"/>
      <c r="E124" s="6"/>
      <c r="F124" s="6"/>
      <c r="G124" s="6"/>
      <c r="H124" s="15">
        <f t="shared" si="15"/>
        <v>117</v>
      </c>
      <c r="I124" s="9">
        <f t="shared" si="17"/>
        <v>0.78306010928961822</v>
      </c>
      <c r="J124" s="9" cm="1">
        <f t="array" ref="J124">VLOOKUP($G$13,'qx Malaria'!$B$62:$I$91,(N124),FALSE)/(1-nigeria!I124*INDEX($E$6:$G$11,N124,2))</f>
        <v>2.175810075566758E-2</v>
      </c>
      <c r="K124" s="9">
        <f t="shared" si="16"/>
        <v>4.5878136876574462</v>
      </c>
      <c r="L124" s="9">
        <f t="shared" si="13"/>
        <v>4.6095717884131142</v>
      </c>
      <c r="M124" s="9">
        <f>(J124*Table4689[[#This Row],[qx (tau)]])/L124</f>
        <v>2.6360759019239933E-3</v>
      </c>
      <c r="N124" s="6">
        <f t="shared" si="14"/>
        <v>6</v>
      </c>
      <c r="P124" s="6"/>
      <c r="Q124" s="6"/>
      <c r="R124" s="6"/>
      <c r="S124" s="15">
        <v>117</v>
      </c>
      <c r="T124" s="9">
        <v>0.78306010928961822</v>
      </c>
      <c r="U124" s="9">
        <v>1.621462972292197E-2</v>
      </c>
      <c r="V124" s="9">
        <v>4.5933571586901918</v>
      </c>
      <c r="W124" s="9">
        <v>4.6095717884131133</v>
      </c>
      <c r="X124" s="9">
        <v>1.964463495743367E-3</v>
      </c>
      <c r="Y124" s="6">
        <v>6</v>
      </c>
      <c r="Z124" s="6"/>
      <c r="AA124" s="6"/>
      <c r="AB124" s="6"/>
      <c r="AC124" s="15">
        <v>117</v>
      </c>
      <c r="AD124" s="9">
        <v>0.78306010928961822</v>
      </c>
      <c r="AE124" s="9">
        <v>1.8097178841309885E-2</v>
      </c>
      <c r="AF124" s="9">
        <v>4.5914746095718044</v>
      </c>
      <c r="AG124" s="9">
        <v>4.6095717884131142</v>
      </c>
      <c r="AH124" s="9">
        <v>2.192541415820007E-3</v>
      </c>
      <c r="AI124" s="6">
        <v>6</v>
      </c>
      <c r="AJ124" s="6"/>
      <c r="AK124" s="6"/>
      <c r="AL124" s="6"/>
      <c r="AM124" s="15">
        <v>117</v>
      </c>
      <c r="AN124" s="9">
        <v>0.78306010928961822</v>
      </c>
      <c r="AO124" s="9">
        <v>1.8195823677581928E-2</v>
      </c>
      <c r="AP124" s="9">
        <v>4.5913759647355317</v>
      </c>
      <c r="AQ124" s="9">
        <v>4.6095717884131133</v>
      </c>
      <c r="AR124" s="9">
        <v>2.2044926094773047E-3</v>
      </c>
      <c r="AS124" s="6">
        <v>6</v>
      </c>
      <c r="AT124" s="6"/>
      <c r="AU124" s="6"/>
      <c r="AV124" s="6"/>
      <c r="AW124" s="15">
        <v>117</v>
      </c>
      <c r="AX124" s="9">
        <v>0.78306010928961822</v>
      </c>
      <c r="AY124" s="9">
        <v>1.8393574307304848E-2</v>
      </c>
      <c r="AZ124" s="9">
        <v>4.5911782141058088</v>
      </c>
      <c r="BA124" s="9">
        <v>4.6095717884131133</v>
      </c>
      <c r="BB124" s="9">
        <v>2.2284508434912316E-3</v>
      </c>
      <c r="BC124" s="6">
        <v>6</v>
      </c>
      <c r="BD124" s="6"/>
      <c r="BE124" s="6"/>
      <c r="BF124" s="6"/>
      <c r="BG124" s="15">
        <v>117</v>
      </c>
      <c r="BH124" s="9">
        <v>0.78306010928961822</v>
      </c>
      <c r="BI124" s="9">
        <v>1.8494062972292256E-2</v>
      </c>
      <c r="BJ124" s="9">
        <v>4.5910777254408215</v>
      </c>
      <c r="BK124" s="9">
        <v>4.6095717884131133</v>
      </c>
      <c r="BL124" s="9">
        <v>2.2406254239458615E-3</v>
      </c>
      <c r="BM124" s="6">
        <v>6</v>
      </c>
      <c r="BN124" s="6"/>
      <c r="BO124" s="6"/>
      <c r="BP124" s="6"/>
      <c r="BQ124" s="15">
        <v>117</v>
      </c>
      <c r="BR124" s="9">
        <v>0.78306010928961822</v>
      </c>
      <c r="BS124" s="9">
        <v>1.8645256926952201E-2</v>
      </c>
      <c r="BT124" s="9">
        <v>4.5909265314861614</v>
      </c>
      <c r="BU124" s="9">
        <v>4.6095717884131133</v>
      </c>
      <c r="BV124" s="9">
        <v>2.2589431413271386E-3</v>
      </c>
      <c r="BW124" s="6">
        <v>6</v>
      </c>
      <c r="BX124" s="6"/>
      <c r="BY124" s="6"/>
      <c r="BZ124" s="6"/>
      <c r="CA124" s="15">
        <v>117</v>
      </c>
      <c r="CB124" s="9">
        <v>0.78306010928961822</v>
      </c>
      <c r="CC124" s="9">
        <v>1.8775707808564294E-2</v>
      </c>
      <c r="CD124" s="9">
        <v>4.5907960806045498</v>
      </c>
      <c r="CE124" s="9">
        <v>4.6095717884131142</v>
      </c>
      <c r="CF124" s="9">
        <v>2.274747757238424E-3</v>
      </c>
      <c r="CG124" s="6">
        <v>6</v>
      </c>
      <c r="CH124" s="6"/>
      <c r="CI124" s="6"/>
      <c r="CJ124" s="6"/>
      <c r="CK124" s="15">
        <v>117</v>
      </c>
      <c r="CL124" s="9">
        <v>0.78306010928961822</v>
      </c>
      <c r="CM124" s="9">
        <v>1.9001576826196541E-2</v>
      </c>
      <c r="CN124" s="9">
        <v>4.5905702115869174</v>
      </c>
      <c r="CO124" s="9">
        <v>4.6095717884131142</v>
      </c>
      <c r="CP124" s="9">
        <v>2.3021126399116743E-3</v>
      </c>
      <c r="CQ124" s="6">
        <v>6</v>
      </c>
      <c r="CR124" s="6"/>
      <c r="CS124" s="6"/>
      <c r="CT124" s="6"/>
      <c r="CU124" s="15">
        <v>117</v>
      </c>
      <c r="CV124" s="9">
        <v>0.78306010928961822</v>
      </c>
      <c r="CW124" s="9">
        <v>1.9124652392947167E-2</v>
      </c>
      <c r="CX124" s="9">
        <v>4.5904471360201669</v>
      </c>
      <c r="CY124" s="9">
        <v>4.6095717884131142</v>
      </c>
      <c r="CZ124" s="9">
        <v>2.3170237086336289E-3</v>
      </c>
      <c r="DA124" s="6">
        <v>6</v>
      </c>
      <c r="DB124" s="6"/>
      <c r="DC124" s="6"/>
      <c r="DD124" s="6"/>
      <c r="DE124" s="15">
        <v>117</v>
      </c>
      <c r="DF124" s="9">
        <v>0.78306010928961822</v>
      </c>
      <c r="DG124" s="9">
        <v>1.9508168765743138E-2</v>
      </c>
      <c r="DH124" s="9">
        <v>4.5900636196473705</v>
      </c>
      <c r="DI124" s="9">
        <v>4.6095717884131133</v>
      </c>
      <c r="DJ124" s="9">
        <v>2.3634881624788216E-3</v>
      </c>
      <c r="DK124" s="6">
        <v>6</v>
      </c>
      <c r="DL124" s="6"/>
      <c r="DM124" s="6"/>
      <c r="DN124" s="6"/>
      <c r="DO124" s="15">
        <v>117</v>
      </c>
      <c r="DP124" s="9">
        <v>0.78306010928961822</v>
      </c>
      <c r="DQ124" s="9">
        <v>1.7054032745591998E-2</v>
      </c>
      <c r="DR124" s="9">
        <v>4.5925177556675223</v>
      </c>
      <c r="DS124" s="9">
        <v>4.6095717884131142</v>
      </c>
      <c r="DT124" s="9">
        <v>2.0661603352290577E-3</v>
      </c>
      <c r="DU124" s="6">
        <v>6</v>
      </c>
      <c r="DV124" s="6"/>
      <c r="DW124" s="6"/>
      <c r="DX124" s="6"/>
      <c r="DY124" s="15">
        <v>117</v>
      </c>
      <c r="DZ124" s="9">
        <v>0.78306010928961822</v>
      </c>
      <c r="EA124" s="9">
        <v>2.0728322418136092E-2</v>
      </c>
      <c r="EB124" s="9">
        <v>4.5888434659949775</v>
      </c>
      <c r="EC124" s="9">
        <v>4.6095717884131133</v>
      </c>
      <c r="ED124" s="9">
        <v>2.5113143756137061E-3</v>
      </c>
      <c r="EE124" s="6">
        <v>6</v>
      </c>
      <c r="EF124" s="6"/>
      <c r="EG124" s="6"/>
      <c r="EH124" s="6"/>
      <c r="EI124" s="15">
        <v>117</v>
      </c>
      <c r="EJ124" s="9">
        <v>0.78306010928961822</v>
      </c>
      <c r="EK124" s="9">
        <v>1.8330884130982432E-2</v>
      </c>
      <c r="EL124" s="9">
        <v>4.5912409042821309</v>
      </c>
      <c r="EM124" s="9">
        <v>4.6095717884131133</v>
      </c>
      <c r="EN124" s="9">
        <v>2.2208556923819216E-3</v>
      </c>
      <c r="EO124" s="6">
        <v>6</v>
      </c>
      <c r="EP124" s="6"/>
      <c r="EQ124" s="6"/>
      <c r="ER124" s="6"/>
      <c r="ES124" s="15">
        <v>117</v>
      </c>
      <c r="ET124" s="9">
        <v>0.78306010928961822</v>
      </c>
      <c r="EU124" s="9">
        <v>2.238408060453408E-2</v>
      </c>
      <c r="EV124" s="9">
        <v>4.5871877078085799</v>
      </c>
      <c r="EW124" s="9">
        <v>4.6095717884131142</v>
      </c>
      <c r="EX124" s="9">
        <v>2.7119157196184292E-3</v>
      </c>
      <c r="EY124" s="6">
        <v>6</v>
      </c>
      <c r="EZ124" s="6"/>
      <c r="FA124" s="6"/>
      <c r="FB124" s="6"/>
      <c r="FC124" s="15">
        <v>117</v>
      </c>
      <c r="FD124" s="9">
        <v>0.78306010928961822</v>
      </c>
      <c r="FE124" s="9">
        <v>2.3375599496221745E-2</v>
      </c>
      <c r="FF124" s="9">
        <v>4.5861961889168921</v>
      </c>
      <c r="FG124" s="9">
        <v>4.6095717884131142</v>
      </c>
      <c r="FH124" s="9">
        <v>2.832041969884065E-3</v>
      </c>
      <c r="FI124" s="6">
        <v>6</v>
      </c>
      <c r="FJ124" s="6"/>
      <c r="FK124" s="6"/>
      <c r="FL124" s="6"/>
      <c r="FM124" s="15">
        <v>117</v>
      </c>
      <c r="FN124" s="9">
        <v>0.78306010928961822</v>
      </c>
      <c r="FO124" s="9">
        <v>2.4729430730478674E-2</v>
      </c>
      <c r="FP124" s="9">
        <v>4.5848423576826356</v>
      </c>
      <c r="FQ124" s="9">
        <v>4.6095717884131142</v>
      </c>
      <c r="FR124" s="9">
        <v>2.9960637258255665E-3</v>
      </c>
      <c r="FS124" s="6">
        <v>6</v>
      </c>
      <c r="FT124" s="6"/>
      <c r="FU124" s="6"/>
      <c r="FV124" s="6"/>
      <c r="FW124" s="15">
        <v>117</v>
      </c>
      <c r="FX124" s="9">
        <v>0.78306010928961822</v>
      </c>
      <c r="FY124" s="9">
        <v>2.1987196473551709E-2</v>
      </c>
      <c r="FZ124" s="9">
        <v>4.5875845919395619</v>
      </c>
      <c r="GA124" s="9">
        <v>4.6095717884131133</v>
      </c>
      <c r="GB124" s="9">
        <v>2.6638317114925755E-3</v>
      </c>
      <c r="GC124" s="6">
        <v>6</v>
      </c>
      <c r="GD124" s="6"/>
      <c r="GE124" s="6"/>
      <c r="GF124" s="6"/>
      <c r="GG124" s="15">
        <v>117</v>
      </c>
      <c r="GH124" s="9">
        <v>0.78306010928961822</v>
      </c>
      <c r="GI124" s="9">
        <v>2.7097828715365334E-2</v>
      </c>
      <c r="GJ124" s="9">
        <v>4.5824739596977491</v>
      </c>
      <c r="GK124" s="9">
        <v>4.6095717884131142</v>
      </c>
      <c r="GL124" s="9">
        <v>3.2830040669993617E-3</v>
      </c>
      <c r="GM124" s="6">
        <v>6</v>
      </c>
      <c r="GN124" s="6"/>
      <c r="GO124" s="6"/>
      <c r="GP124" s="6"/>
      <c r="GQ124" s="15">
        <v>117</v>
      </c>
      <c r="GR124" s="9">
        <v>0.78306010928961822</v>
      </c>
      <c r="GS124" s="9">
        <v>2.3850846347607133E-2</v>
      </c>
      <c r="GT124" s="9">
        <v>4.5857209420655067</v>
      </c>
      <c r="GU124" s="9">
        <v>4.6095717884131142</v>
      </c>
      <c r="GV124" s="9">
        <v>2.889619916896556E-3</v>
      </c>
      <c r="GW124" s="6">
        <v>6</v>
      </c>
      <c r="GX124" s="6"/>
      <c r="GY124" s="6"/>
      <c r="GZ124" s="6"/>
      <c r="HA124" s="15">
        <v>117</v>
      </c>
      <c r="HB124" s="9">
        <v>0.78306010928961822</v>
      </c>
      <c r="HC124" s="9">
        <v>2.3270962216624762E-2</v>
      </c>
      <c r="HD124" s="9">
        <v>4.5863008261964895</v>
      </c>
      <c r="HE124" s="9">
        <v>4.6095717884131142</v>
      </c>
      <c r="HF124" s="9">
        <v>2.8193647691354363E-3</v>
      </c>
      <c r="HG124" s="6">
        <v>6</v>
      </c>
      <c r="HH124" s="6"/>
      <c r="HI124" s="6"/>
      <c r="HJ124" s="6"/>
      <c r="HK124" s="15">
        <v>117</v>
      </c>
      <c r="HL124" s="9">
        <v>0.78306010928961822</v>
      </c>
      <c r="HM124" s="9">
        <v>2.2287740554156249E-2</v>
      </c>
      <c r="HN124" s="9">
        <v>4.587284047858958</v>
      </c>
      <c r="HO124" s="9">
        <v>4.6095717884131142</v>
      </c>
      <c r="HP124" s="9">
        <v>2.7002437594577985E-3</v>
      </c>
      <c r="HQ124" s="6">
        <v>6</v>
      </c>
      <c r="HR124" s="6"/>
      <c r="HS124" s="6"/>
      <c r="HT124" s="6"/>
      <c r="HU124" s="15">
        <v>117</v>
      </c>
      <c r="HV124" s="9">
        <v>0.78306010928961822</v>
      </c>
      <c r="HW124" s="9">
        <v>2.0699282115869088E-2</v>
      </c>
      <c r="HX124" s="9">
        <v>4.5888725062972453</v>
      </c>
      <c r="HY124" s="9">
        <v>4.6095717884131142</v>
      </c>
      <c r="HZ124" s="9">
        <v>2.507796033555716E-3</v>
      </c>
      <c r="IA124" s="6">
        <v>6</v>
      </c>
      <c r="IB124" s="6"/>
      <c r="IC124" s="6"/>
      <c r="ID124" s="6"/>
      <c r="IE124" s="15">
        <v>117</v>
      </c>
      <c r="IF124" s="9">
        <v>0.78306010928961822</v>
      </c>
      <c r="IG124" s="9">
        <v>1.8813506297229284E-2</v>
      </c>
      <c r="IH124" s="9">
        <v>4.5907582821158845</v>
      </c>
      <c r="II124" s="9">
        <v>4.6095717884131142</v>
      </c>
      <c r="IJ124" s="9">
        <v>2.2793271865837435E-3</v>
      </c>
      <c r="IK124" s="6">
        <v>6</v>
      </c>
      <c r="IL124" s="6"/>
      <c r="IM124" s="6"/>
      <c r="IN124" s="6"/>
      <c r="IO124" s="15">
        <v>117</v>
      </c>
      <c r="IP124" s="9">
        <v>0.78306010928961822</v>
      </c>
      <c r="IQ124" s="9">
        <v>1.7110730478589478E-2</v>
      </c>
      <c r="IR124" s="9">
        <v>4.592461057934524</v>
      </c>
      <c r="IS124" s="9">
        <v>4.6095717884131133</v>
      </c>
      <c r="IT124" s="9">
        <v>2.0730294792470367E-3</v>
      </c>
      <c r="IU124" s="6">
        <v>6</v>
      </c>
      <c r="IV124" s="6"/>
      <c r="IW124" s="6"/>
      <c r="IX124" s="6"/>
      <c r="IY124" s="15">
        <v>117</v>
      </c>
      <c r="IZ124" s="9">
        <v>0.78306010928961822</v>
      </c>
      <c r="JA124" s="9">
        <v>2.0247083123425762E-2</v>
      </c>
      <c r="JB124" s="9">
        <v>4.5893247052896884</v>
      </c>
      <c r="JC124" s="9">
        <v>4.6095717884131142</v>
      </c>
      <c r="JD124" s="9">
        <v>2.4530104215098828E-3</v>
      </c>
      <c r="JE124" s="6">
        <v>6</v>
      </c>
      <c r="JF124" s="6"/>
      <c r="JG124" s="6"/>
      <c r="JH124" s="6"/>
      <c r="JI124" s="15">
        <v>117</v>
      </c>
      <c r="JJ124" s="9">
        <v>0.78306010928961822</v>
      </c>
      <c r="JK124" s="9">
        <v>1.5787783375314914E-2</v>
      </c>
      <c r="JL124" s="9">
        <v>4.5937840050377989</v>
      </c>
      <c r="JM124" s="9">
        <v>4.6095717884131142</v>
      </c>
      <c r="JN124" s="9">
        <v>1.912749452160857E-3</v>
      </c>
      <c r="JO124" s="6">
        <v>6</v>
      </c>
      <c r="JP124" s="6"/>
      <c r="JQ124" s="6"/>
      <c r="JR124" s="6"/>
      <c r="JS124" s="15">
        <v>117</v>
      </c>
      <c r="JT124" s="9">
        <v>0.78306010928961822</v>
      </c>
      <c r="JU124" s="9">
        <v>1.993778085642324E-2</v>
      </c>
      <c r="JV124" s="9">
        <v>4.5896340075566906</v>
      </c>
      <c r="JW124" s="9">
        <v>4.6095717884131142</v>
      </c>
      <c r="JX124" s="9">
        <v>2.4155372862573296E-3</v>
      </c>
      <c r="JY124" s="6">
        <v>6</v>
      </c>
      <c r="JZ124" s="6"/>
      <c r="KA124" s="6"/>
      <c r="KB124" s="6"/>
      <c r="KC124" s="15">
        <v>117</v>
      </c>
      <c r="KD124" s="9">
        <v>0.78306010928961822</v>
      </c>
      <c r="KE124" s="9">
        <v>2.0290413098236846E-2</v>
      </c>
      <c r="KF124" s="9">
        <v>4.5892813753148767</v>
      </c>
      <c r="KG124" s="9">
        <v>4.6095717884131133</v>
      </c>
      <c r="KH124" s="9">
        <v>2.4582600112472005E-3</v>
      </c>
      <c r="KI124" s="6">
        <v>6</v>
      </c>
      <c r="KJ124" s="6"/>
      <c r="KK124" s="6"/>
      <c r="KL124" s="6"/>
      <c r="KM124" s="15">
        <v>117</v>
      </c>
      <c r="KN124" s="9">
        <v>0.78306010928961822</v>
      </c>
      <c r="KO124" s="9">
        <v>2.1385186397984958E-2</v>
      </c>
      <c r="KP124" s="9">
        <v>4.5881866020151287</v>
      </c>
      <c r="KQ124" s="9">
        <v>4.6095717884131133</v>
      </c>
      <c r="KR124" s="9">
        <v>2.5908959221634638E-3</v>
      </c>
      <c r="KS124" s="6">
        <v>6</v>
      </c>
      <c r="KT124" s="6"/>
      <c r="KU124" s="6"/>
      <c r="KV124" s="6"/>
      <c r="KW124" s="15">
        <v>117</v>
      </c>
      <c r="KX124" s="9">
        <v>0.78306010928961822</v>
      </c>
      <c r="KY124" s="9">
        <v>2.175810075566758E-2</v>
      </c>
      <c r="KZ124" s="9">
        <v>4.5878136876574462</v>
      </c>
      <c r="LA124" s="9">
        <v>4.6095717884131142</v>
      </c>
      <c r="LB124" s="9">
        <v>2.6360759019239933E-3</v>
      </c>
      <c r="LC124" s="6">
        <v>6</v>
      </c>
    </row>
    <row r="125" spans="1:315">
      <c r="A125" s="6">
        <v>118</v>
      </c>
      <c r="B125">
        <v>0.56413634142379621</v>
      </c>
      <c r="C125">
        <f>1-Table4689[[#This Row],[qx (tau)]]</f>
        <v>0.43586365857620379</v>
      </c>
      <c r="D125" s="6"/>
      <c r="E125" s="6"/>
      <c r="F125" s="6"/>
      <c r="G125" s="6"/>
      <c r="H125" s="15">
        <f t="shared" si="15"/>
        <v>118</v>
      </c>
      <c r="I125" s="9">
        <f t="shared" si="17"/>
        <v>0.79972677595628494</v>
      </c>
      <c r="J125" s="9" cm="1">
        <f t="array" ref="J125">VLOOKUP($G$13,'qx Malaria'!$B$62:$I$91,(N125),FALSE)/(1-nigeria!I125*INDEX($E$6:$G$11,N125,2))</f>
        <v>2.3568802182810461E-2</v>
      </c>
      <c r="K125" s="9">
        <f t="shared" si="16"/>
        <v>4.9696099154161182</v>
      </c>
      <c r="L125" s="9">
        <f t="shared" si="13"/>
        <v>4.9931787175989291</v>
      </c>
      <c r="M125" s="9">
        <f>(J125*Table4689[[#This Row],[qx (tau)]])/L125</f>
        <v>2.6628363587886021E-3</v>
      </c>
      <c r="N125" s="6">
        <f t="shared" si="14"/>
        <v>6</v>
      </c>
      <c r="P125" s="6"/>
      <c r="Q125" s="6"/>
      <c r="R125" s="6"/>
      <c r="S125" s="15">
        <v>118</v>
      </c>
      <c r="T125" s="9">
        <v>0.79972677595628494</v>
      </c>
      <c r="U125" s="9">
        <v>1.7564005457025991E-2</v>
      </c>
      <c r="V125" s="9">
        <v>4.9756147121419021</v>
      </c>
      <c r="W125" s="9">
        <v>4.9931787175989282</v>
      </c>
      <c r="X125" s="9">
        <v>1.9844059945923458E-3</v>
      </c>
      <c r="Y125" s="6">
        <v>6</v>
      </c>
      <c r="Z125" s="6"/>
      <c r="AA125" s="6"/>
      <c r="AB125" s="6"/>
      <c r="AC125" s="15">
        <v>118</v>
      </c>
      <c r="AD125" s="9">
        <v>0.79972677595628494</v>
      </c>
      <c r="AE125" s="9">
        <v>1.960321964529339E-2</v>
      </c>
      <c r="AF125" s="9">
        <v>4.9735754979536351</v>
      </c>
      <c r="AG125" s="9">
        <v>4.9931787175989282</v>
      </c>
      <c r="AH125" s="9">
        <v>2.2147992764298234E-3</v>
      </c>
      <c r="AI125" s="6">
        <v>6</v>
      </c>
      <c r="AJ125" s="6"/>
      <c r="AK125" s="6"/>
      <c r="AL125" s="6"/>
      <c r="AM125" s="15">
        <v>118</v>
      </c>
      <c r="AN125" s="9">
        <v>0.79972677595628494</v>
      </c>
      <c r="AO125" s="9">
        <v>1.971007366985001E-2</v>
      </c>
      <c r="AP125" s="9">
        <v>4.9734686439290776</v>
      </c>
      <c r="AQ125" s="9">
        <v>4.9931787175989273</v>
      </c>
      <c r="AR125" s="9">
        <v>2.2268717941362937E-3</v>
      </c>
      <c r="AS125" s="6">
        <v>6</v>
      </c>
      <c r="AT125" s="6"/>
      <c r="AU125" s="6"/>
      <c r="AV125" s="6"/>
      <c r="AW125" s="15">
        <v>118</v>
      </c>
      <c r="AX125" s="9">
        <v>0.79972677595628494</v>
      </c>
      <c r="AY125" s="9">
        <v>1.9924281036835002E-2</v>
      </c>
      <c r="AZ125" s="9">
        <v>4.973254436562093</v>
      </c>
      <c r="BA125" s="9">
        <v>4.9931787175989282</v>
      </c>
      <c r="BB125" s="9">
        <v>2.2510732431833737E-3</v>
      </c>
      <c r="BC125" s="6">
        <v>6</v>
      </c>
      <c r="BD125" s="6"/>
      <c r="BE125" s="6"/>
      <c r="BF125" s="6"/>
      <c r="BG125" s="15">
        <v>118</v>
      </c>
      <c r="BH125" s="9">
        <v>0.79972677595628494</v>
      </c>
      <c r="BI125" s="9">
        <v>2.0033132332878661E-2</v>
      </c>
      <c r="BJ125" s="9">
        <v>4.9731455852660496</v>
      </c>
      <c r="BK125" s="9">
        <v>4.9931787175989282</v>
      </c>
      <c r="BL125" s="9">
        <v>2.263371415426413E-3</v>
      </c>
      <c r="BM125" s="6">
        <v>6</v>
      </c>
      <c r="BN125" s="6"/>
      <c r="BO125" s="6"/>
      <c r="BP125" s="6"/>
      <c r="BQ125" s="15">
        <v>118</v>
      </c>
      <c r="BR125" s="9">
        <v>0.79972677595628494</v>
      </c>
      <c r="BS125" s="9">
        <v>2.0196908594815904E-2</v>
      </c>
      <c r="BT125" s="9">
        <v>4.9729818090041125</v>
      </c>
      <c r="BU125" s="9">
        <v>4.9931787175989282</v>
      </c>
      <c r="BV125" s="9">
        <v>2.2818750874251132E-3</v>
      </c>
      <c r="BW125" s="6">
        <v>6</v>
      </c>
      <c r="BX125" s="6"/>
      <c r="BY125" s="6"/>
      <c r="BZ125" s="6"/>
      <c r="CA125" s="15">
        <v>118</v>
      </c>
      <c r="CB125" s="9">
        <v>0.79972677595628494</v>
      </c>
      <c r="CC125" s="9">
        <v>2.0338215552523953E-2</v>
      </c>
      <c r="CD125" s="9">
        <v>4.9728405020464042</v>
      </c>
      <c r="CE125" s="9">
        <v>4.9931787175989282</v>
      </c>
      <c r="CF125" s="9">
        <v>2.2978401458874065E-3</v>
      </c>
      <c r="CG125" s="6">
        <v>6</v>
      </c>
      <c r="CH125" s="6"/>
      <c r="CI125" s="6"/>
      <c r="CJ125" s="6"/>
      <c r="CK125" s="15">
        <v>118</v>
      </c>
      <c r="CL125" s="9">
        <v>0.79972677595628494</v>
      </c>
      <c r="CM125" s="9">
        <v>2.0582881309686305E-2</v>
      </c>
      <c r="CN125" s="9">
        <v>4.9725958362892424</v>
      </c>
      <c r="CO125" s="9">
        <v>4.9931787175989291</v>
      </c>
      <c r="CP125" s="9">
        <v>2.3254828266171725E-3</v>
      </c>
      <c r="CQ125" s="6">
        <v>6</v>
      </c>
      <c r="CR125" s="6"/>
      <c r="CS125" s="6"/>
      <c r="CT125" s="6"/>
      <c r="CU125" s="15">
        <v>118</v>
      </c>
      <c r="CV125" s="9">
        <v>0.79972677595628494</v>
      </c>
      <c r="CW125" s="9">
        <v>2.0716199181446193E-2</v>
      </c>
      <c r="CX125" s="9">
        <v>4.9724625184174824</v>
      </c>
      <c r="CY125" s="9">
        <v>4.9931787175989291</v>
      </c>
      <c r="CZ125" s="9">
        <v>2.3405452669331877E-3</v>
      </c>
      <c r="DA125" s="6">
        <v>6</v>
      </c>
      <c r="DB125" s="6"/>
      <c r="DC125" s="6"/>
      <c r="DD125" s="6"/>
      <c r="DE125" s="15">
        <v>118</v>
      </c>
      <c r="DF125" s="9">
        <v>0.79972677595628494</v>
      </c>
      <c r="DG125" s="9">
        <v>2.1131631650750424E-2</v>
      </c>
      <c r="DH125" s="9">
        <v>4.9720470859481782</v>
      </c>
      <c r="DI125" s="9">
        <v>4.9931787175989291</v>
      </c>
      <c r="DJ125" s="9">
        <v>2.3874814105396473E-3</v>
      </c>
      <c r="DK125" s="6">
        <v>6</v>
      </c>
      <c r="DL125" s="6"/>
      <c r="DM125" s="6"/>
      <c r="DN125" s="6"/>
      <c r="DO125" s="15">
        <v>118</v>
      </c>
      <c r="DP125" s="9">
        <v>0.79972677595628494</v>
      </c>
      <c r="DQ125" s="9">
        <v>1.8473263301500755E-2</v>
      </c>
      <c r="DR125" s="9">
        <v>4.9747054542974274</v>
      </c>
      <c r="DS125" s="9">
        <v>4.9931787175989282</v>
      </c>
      <c r="DT125" s="9">
        <v>2.0871352223656189E-3</v>
      </c>
      <c r="DU125" s="6">
        <v>6</v>
      </c>
      <c r="DV125" s="6"/>
      <c r="DW125" s="6"/>
      <c r="DX125" s="6"/>
      <c r="DY125" s="15">
        <v>118</v>
      </c>
      <c r="DZ125" s="9">
        <v>0.79972677595628494</v>
      </c>
      <c r="EA125" s="9">
        <v>2.2453326057298863E-2</v>
      </c>
      <c r="EB125" s="9">
        <v>4.9707253915416292</v>
      </c>
      <c r="EC125" s="9">
        <v>4.9931787175989282</v>
      </c>
      <c r="ED125" s="9">
        <v>2.5368083001145268E-3</v>
      </c>
      <c r="EE125" s="6">
        <v>6</v>
      </c>
      <c r="EF125" s="6"/>
      <c r="EG125" s="6"/>
      <c r="EH125" s="6"/>
      <c r="EI125" s="15">
        <v>118</v>
      </c>
      <c r="EJ125" s="9">
        <v>0.79972677595628494</v>
      </c>
      <c r="EK125" s="9">
        <v>1.9856373806275661E-2</v>
      </c>
      <c r="EL125" s="9">
        <v>4.9733223437926526</v>
      </c>
      <c r="EM125" s="9">
        <v>4.9931787175989282</v>
      </c>
      <c r="EN125" s="9">
        <v>2.2434009889400106E-3</v>
      </c>
      <c r="EO125" s="6">
        <v>6</v>
      </c>
      <c r="EP125" s="6"/>
      <c r="EQ125" s="6"/>
      <c r="ER125" s="6"/>
      <c r="ES125" s="15">
        <v>118</v>
      </c>
      <c r="ET125" s="9">
        <v>0.79972677595628494</v>
      </c>
      <c r="EU125" s="9">
        <v>2.4246875852660395E-2</v>
      </c>
      <c r="EV125" s="9">
        <v>4.9689318417462678</v>
      </c>
      <c r="EW125" s="9">
        <v>4.9931787175989282</v>
      </c>
      <c r="EX125" s="9">
        <v>2.7394460739539545E-3</v>
      </c>
      <c r="EY125" s="6">
        <v>6</v>
      </c>
      <c r="EZ125" s="6"/>
      <c r="FA125" s="6"/>
      <c r="FB125" s="6"/>
      <c r="FC125" s="15">
        <v>118</v>
      </c>
      <c r="FD125" s="9">
        <v>0.79972677595628494</v>
      </c>
      <c r="FE125" s="9">
        <v>2.5320908594815925E-2</v>
      </c>
      <c r="FF125" s="9">
        <v>4.9678578090041121</v>
      </c>
      <c r="FG125" s="9">
        <v>4.9931787175989282</v>
      </c>
      <c r="FH125" s="9">
        <v>2.8607918009942129E-3</v>
      </c>
      <c r="FI125" s="6">
        <v>6</v>
      </c>
      <c r="FJ125" s="6"/>
      <c r="FK125" s="6"/>
      <c r="FL125" s="6"/>
      <c r="FM125" s="15">
        <v>118</v>
      </c>
      <c r="FN125" s="9">
        <v>0.79972677595628494</v>
      </c>
      <c r="FO125" s="9">
        <v>2.6787405184174731E-2</v>
      </c>
      <c r="FP125" s="9">
        <v>4.9663913124147534</v>
      </c>
      <c r="FQ125" s="9">
        <v>4.9931787175989282</v>
      </c>
      <c r="FR125" s="9">
        <v>3.026478644470382E-3</v>
      </c>
      <c r="FS125" s="6">
        <v>6</v>
      </c>
      <c r="FT125" s="6"/>
      <c r="FU125" s="6"/>
      <c r="FV125" s="6"/>
      <c r="FW125" s="15">
        <v>118</v>
      </c>
      <c r="FX125" s="9">
        <v>0.79972677595628494</v>
      </c>
      <c r="FY125" s="9">
        <v>2.3816963165075127E-2</v>
      </c>
      <c r="FZ125" s="9">
        <v>4.9693617544338533</v>
      </c>
      <c r="GA125" s="9">
        <v>4.9931787175989282</v>
      </c>
      <c r="GB125" s="9">
        <v>2.6908739349573653E-3</v>
      </c>
      <c r="GC125" s="6">
        <v>6</v>
      </c>
      <c r="GD125" s="6"/>
      <c r="GE125" s="6"/>
      <c r="GF125" s="6"/>
      <c r="GG125" s="15">
        <v>118</v>
      </c>
      <c r="GH125" s="9">
        <v>0.79972677595628494</v>
      </c>
      <c r="GI125" s="9">
        <v>2.9352900409277061E-2</v>
      </c>
      <c r="GJ125" s="9">
        <v>4.963825817189651</v>
      </c>
      <c r="GK125" s="9">
        <v>4.9931787175989282</v>
      </c>
      <c r="GL125" s="9">
        <v>3.3163318966939284E-3</v>
      </c>
      <c r="GM125" s="6">
        <v>6</v>
      </c>
      <c r="GN125" s="6"/>
      <c r="GO125" s="6"/>
      <c r="GP125" s="6"/>
      <c r="GQ125" s="15">
        <v>118</v>
      </c>
      <c r="GR125" s="9">
        <v>0.79972677595628494</v>
      </c>
      <c r="GS125" s="9">
        <v>2.5835705320600373E-2</v>
      </c>
      <c r="GT125" s="9">
        <v>4.9673430122783282</v>
      </c>
      <c r="GU125" s="9">
        <v>4.9931787175989282</v>
      </c>
      <c r="GV125" s="9">
        <v>2.9189542577950059E-3</v>
      </c>
      <c r="GW125" s="6">
        <v>6</v>
      </c>
      <c r="GX125" s="6"/>
      <c r="GY125" s="6"/>
      <c r="GZ125" s="6"/>
      <c r="HA125" s="15">
        <v>118</v>
      </c>
      <c r="HB125" s="9">
        <v>0.79972677595628494</v>
      </c>
      <c r="HC125" s="9">
        <v>2.5207563437926427E-2</v>
      </c>
      <c r="HD125" s="9">
        <v>4.9679711541610017</v>
      </c>
      <c r="HE125" s="9">
        <v>4.9931787175989282</v>
      </c>
      <c r="HF125" s="9">
        <v>2.8479859060438922E-3</v>
      </c>
      <c r="HG125" s="6">
        <v>6</v>
      </c>
      <c r="HH125" s="6"/>
      <c r="HI125" s="6"/>
      <c r="HJ125" s="6"/>
      <c r="HK125" s="15">
        <v>118</v>
      </c>
      <c r="HL125" s="9">
        <v>0.79972677595628494</v>
      </c>
      <c r="HM125" s="9">
        <v>2.414251841746258E-2</v>
      </c>
      <c r="HN125" s="9">
        <v>4.969036199181466</v>
      </c>
      <c r="HO125" s="9">
        <v>4.9931787175989282</v>
      </c>
      <c r="HP125" s="9">
        <v>2.7276556244181975E-3</v>
      </c>
      <c r="HQ125" s="6">
        <v>6</v>
      </c>
      <c r="HR125" s="6"/>
      <c r="HS125" s="6"/>
      <c r="HT125" s="6"/>
      <c r="HU125" s="15">
        <v>118</v>
      </c>
      <c r="HV125" s="9">
        <v>0.79972677595628494</v>
      </c>
      <c r="HW125" s="9">
        <v>2.2421869031377984E-2</v>
      </c>
      <c r="HX125" s="9">
        <v>4.9707568485675502</v>
      </c>
      <c r="HY125" s="9">
        <v>4.9931787175989282</v>
      </c>
      <c r="HZ125" s="9">
        <v>2.5332542411635565E-3</v>
      </c>
      <c r="IA125" s="6">
        <v>6</v>
      </c>
      <c r="IB125" s="6"/>
      <c r="IC125" s="6"/>
      <c r="ID125" s="6"/>
      <c r="IE125" s="15">
        <v>118</v>
      </c>
      <c r="IF125" s="9">
        <v>0.79972677595628494</v>
      </c>
      <c r="IG125" s="9">
        <v>2.0379159618008263E-2</v>
      </c>
      <c r="IH125" s="9">
        <v>4.9727995579809203</v>
      </c>
      <c r="II125" s="9">
        <v>4.9931787175989282</v>
      </c>
      <c r="IJ125" s="9">
        <v>2.3024660638870818E-3</v>
      </c>
      <c r="IK125" s="6">
        <v>6</v>
      </c>
      <c r="IL125" s="6"/>
      <c r="IM125" s="6"/>
      <c r="IN125" s="6"/>
      <c r="IO125" s="15">
        <v>118</v>
      </c>
      <c r="IP125" s="9">
        <v>0.79972677595628494</v>
      </c>
      <c r="IQ125" s="9">
        <v>1.8534679399727222E-2</v>
      </c>
      <c r="IR125" s="9">
        <v>4.9746440381992008</v>
      </c>
      <c r="IS125" s="9">
        <v>4.9931787175989282</v>
      </c>
      <c r="IT125" s="9">
        <v>2.0940740993651316E-3</v>
      </c>
      <c r="IU125" s="6">
        <v>6</v>
      </c>
      <c r="IV125" s="6"/>
      <c r="IW125" s="6"/>
      <c r="IX125" s="6"/>
      <c r="IY125" s="15">
        <v>118</v>
      </c>
      <c r="IZ125" s="9">
        <v>0.79972677595628494</v>
      </c>
      <c r="JA125" s="9">
        <v>2.1932038199181533E-2</v>
      </c>
      <c r="JB125" s="9">
        <v>4.971246679399747</v>
      </c>
      <c r="JC125" s="9">
        <v>4.9931787175989282</v>
      </c>
      <c r="JD125" s="9">
        <v>2.4779124660698824E-3</v>
      </c>
      <c r="JE125" s="6">
        <v>6</v>
      </c>
      <c r="JF125" s="6"/>
      <c r="JG125" s="6"/>
      <c r="JH125" s="6"/>
      <c r="JI125" s="15">
        <v>118</v>
      </c>
      <c r="JJ125" s="9">
        <v>0.79972677595628494</v>
      </c>
      <c r="JK125" s="9">
        <v>1.7101637107776329E-2</v>
      </c>
      <c r="JL125" s="9">
        <v>4.9760770804911516</v>
      </c>
      <c r="JM125" s="9">
        <v>4.9931787175989282</v>
      </c>
      <c r="JN125" s="9">
        <v>1.9321669693765017E-3</v>
      </c>
      <c r="JO125" s="6">
        <v>6</v>
      </c>
      <c r="JP125" s="6"/>
      <c r="JQ125" s="6"/>
      <c r="JR125" s="6"/>
      <c r="JS125" s="15">
        <v>118</v>
      </c>
      <c r="JT125" s="9">
        <v>0.79972677595628494</v>
      </c>
      <c r="JU125" s="9">
        <v>2.1596995907230642E-2</v>
      </c>
      <c r="JV125" s="9">
        <v>4.971581721691698</v>
      </c>
      <c r="JW125" s="9">
        <v>4.9931787175989291</v>
      </c>
      <c r="JX125" s="9">
        <v>2.4400589175603451E-3</v>
      </c>
      <c r="JY125" s="6">
        <v>6</v>
      </c>
      <c r="JZ125" s="6"/>
      <c r="KA125" s="6"/>
      <c r="KB125" s="6"/>
      <c r="KC125" s="15">
        <v>118</v>
      </c>
      <c r="KD125" s="9">
        <v>0.79972677595628494</v>
      </c>
      <c r="KE125" s="9">
        <v>2.1978974079126964E-2</v>
      </c>
      <c r="KF125" s="9">
        <v>4.9711997435198017</v>
      </c>
      <c r="KG125" s="9">
        <v>4.9931787175989282</v>
      </c>
      <c r="KH125" s="9">
        <v>2.483215347679266E-3</v>
      </c>
      <c r="KI125" s="6">
        <v>6</v>
      </c>
      <c r="KJ125" s="6"/>
      <c r="KK125" s="6"/>
      <c r="KL125" s="6"/>
      <c r="KM125" s="15">
        <v>118</v>
      </c>
      <c r="KN125" s="9">
        <v>0.79972677595628494</v>
      </c>
      <c r="KO125" s="9">
        <v>2.3164854024556706E-2</v>
      </c>
      <c r="KP125" s="9">
        <v>4.9700138635743718</v>
      </c>
      <c r="KQ125" s="9">
        <v>4.9931787175989282</v>
      </c>
      <c r="KR125" s="9">
        <v>2.6171977287674174E-3</v>
      </c>
      <c r="KS125" s="6">
        <v>6</v>
      </c>
      <c r="KT125" s="6"/>
      <c r="KU125" s="6"/>
      <c r="KV125" s="6"/>
      <c r="KW125" s="15">
        <v>118</v>
      </c>
      <c r="KX125" s="9">
        <v>0.79972677595628494</v>
      </c>
      <c r="KY125" s="9">
        <v>2.3568802182810461E-2</v>
      </c>
      <c r="KZ125" s="9">
        <v>4.9696099154161182</v>
      </c>
      <c r="LA125" s="9">
        <v>4.9931787175989291</v>
      </c>
      <c r="LB125" s="9">
        <v>2.6628363587886021E-3</v>
      </c>
      <c r="LC125" s="6">
        <v>6</v>
      </c>
    </row>
    <row r="126" spans="1:315">
      <c r="A126" s="6">
        <v>119</v>
      </c>
      <c r="B126">
        <v>0.56945984059796273</v>
      </c>
      <c r="C126">
        <f>1-Table4689[[#This Row],[qx (tau)]]</f>
        <v>0.43054015940203727</v>
      </c>
      <c r="D126" s="6"/>
      <c r="E126" s="6"/>
      <c r="F126" s="6"/>
      <c r="G126" s="6"/>
      <c r="H126" s="15">
        <f t="shared" si="15"/>
        <v>119</v>
      </c>
      <c r="I126" s="9">
        <f t="shared" si="17"/>
        <v>0.81639344262295166</v>
      </c>
      <c r="J126" s="9" cm="1">
        <f t="array" ref="J126">VLOOKUP($G$13,'qx Malaria'!$B$62:$I$91,(N126),FALSE)/(1-nigeria!I126*INDEX($E$6:$G$11,N126,2))</f>
        <v>2.5708232142857258E-2</v>
      </c>
      <c r="K126" s="9">
        <f t="shared" si="16"/>
        <v>5.4207203392857393</v>
      </c>
      <c r="L126" s="9">
        <f t="shared" si="13"/>
        <v>5.4464285714285969</v>
      </c>
      <c r="M126" s="9">
        <f>(J126*Table4689[[#This Row],[qx (tau)]])/L126</f>
        <v>2.687964339590503E-3</v>
      </c>
      <c r="N126" s="6">
        <f t="shared" si="14"/>
        <v>6</v>
      </c>
      <c r="P126" s="6"/>
      <c r="Q126" s="6"/>
      <c r="R126" s="6"/>
      <c r="S126" s="15">
        <v>119</v>
      </c>
      <c r="T126" s="9">
        <v>0.81639344262295166</v>
      </c>
      <c r="U126" s="9">
        <v>1.915835714285723E-2</v>
      </c>
      <c r="V126" s="9">
        <v>5.4272702142857394</v>
      </c>
      <c r="W126" s="9">
        <v>5.4464285714285969</v>
      </c>
      <c r="X126" s="9">
        <v>2.0031319352873935E-3</v>
      </c>
      <c r="Y126" s="6">
        <v>6</v>
      </c>
      <c r="Z126" s="6"/>
      <c r="AA126" s="6"/>
      <c r="AB126" s="6"/>
      <c r="AC126" s="15">
        <v>119</v>
      </c>
      <c r="AD126" s="9">
        <v>0.81639344262295166</v>
      </c>
      <c r="AE126" s="9">
        <v>2.1382678571428667E-2</v>
      </c>
      <c r="AF126" s="9">
        <v>5.4250458928571677</v>
      </c>
      <c r="AG126" s="9">
        <v>5.446428571428596</v>
      </c>
      <c r="AH126" s="9">
        <v>2.2356993341876015E-3</v>
      </c>
      <c r="AI126" s="6">
        <v>6</v>
      </c>
      <c r="AJ126" s="6"/>
      <c r="AK126" s="6"/>
      <c r="AL126" s="6"/>
      <c r="AM126" s="15">
        <v>119</v>
      </c>
      <c r="AN126" s="9">
        <v>0.81639344262295166</v>
      </c>
      <c r="AO126" s="9">
        <v>2.1499232142857243E-2</v>
      </c>
      <c r="AP126" s="9">
        <v>5.4249293392857387</v>
      </c>
      <c r="AQ126" s="9">
        <v>5.446428571428596</v>
      </c>
      <c r="AR126" s="9">
        <v>2.2478857747763982E-3</v>
      </c>
      <c r="AS126" s="6">
        <v>6</v>
      </c>
      <c r="AT126" s="6"/>
      <c r="AU126" s="6"/>
      <c r="AV126" s="6"/>
      <c r="AW126" s="15">
        <v>119</v>
      </c>
      <c r="AX126" s="9">
        <v>0.81639344262295166</v>
      </c>
      <c r="AY126" s="9">
        <v>2.1732883928571527E-2</v>
      </c>
      <c r="AZ126" s="9">
        <v>5.4246956875000247</v>
      </c>
      <c r="BA126" s="9">
        <v>5.446428571428596</v>
      </c>
      <c r="BB126" s="9">
        <v>2.2723156019380506E-3</v>
      </c>
      <c r="BC126" s="6">
        <v>6</v>
      </c>
      <c r="BD126" s="6"/>
      <c r="BE126" s="6"/>
      <c r="BF126" s="6"/>
      <c r="BG126" s="15">
        <v>119</v>
      </c>
      <c r="BH126" s="9">
        <v>0.81639344262295166</v>
      </c>
      <c r="BI126" s="9">
        <v>2.1851616071428673E-2</v>
      </c>
      <c r="BJ126" s="9">
        <v>5.4245769553571677</v>
      </c>
      <c r="BK126" s="9">
        <v>5.446428571428596</v>
      </c>
      <c r="BL126" s="9">
        <v>2.2847298264630864E-3</v>
      </c>
      <c r="BM126" s="6">
        <v>6</v>
      </c>
      <c r="BN126" s="6"/>
      <c r="BO126" s="6"/>
      <c r="BP126" s="6"/>
      <c r="BQ126" s="15">
        <v>119</v>
      </c>
      <c r="BR126" s="9">
        <v>0.81639344262295166</v>
      </c>
      <c r="BS126" s="9">
        <v>2.2030258928571529E-2</v>
      </c>
      <c r="BT126" s="9">
        <v>5.424398312500025</v>
      </c>
      <c r="BU126" s="9">
        <v>5.4464285714285969</v>
      </c>
      <c r="BV126" s="9">
        <v>2.3034081092346993E-3</v>
      </c>
      <c r="BW126" s="6">
        <v>6</v>
      </c>
      <c r="BX126" s="6"/>
      <c r="BY126" s="6"/>
      <c r="BZ126" s="6"/>
      <c r="CA126" s="15">
        <v>119</v>
      </c>
      <c r="CB126" s="9">
        <v>0.81639344262295166</v>
      </c>
      <c r="CC126" s="9">
        <v>2.2184392857142958E-2</v>
      </c>
      <c r="CD126" s="9">
        <v>5.4242441785714535</v>
      </c>
      <c r="CE126" s="9">
        <v>5.446428571428596</v>
      </c>
      <c r="CF126" s="9">
        <v>2.3195238227236219E-3</v>
      </c>
      <c r="CG126" s="6">
        <v>6</v>
      </c>
      <c r="CH126" s="6"/>
      <c r="CI126" s="6"/>
      <c r="CJ126" s="6"/>
      <c r="CK126" s="15">
        <v>119</v>
      </c>
      <c r="CL126" s="9">
        <v>0.81639344262295166</v>
      </c>
      <c r="CM126" s="9">
        <v>2.2451267857142961E-2</v>
      </c>
      <c r="CN126" s="9">
        <v>5.4239773035714531</v>
      </c>
      <c r="CO126" s="9">
        <v>5.446428571428596</v>
      </c>
      <c r="CP126" s="9">
        <v>2.3474273549129224E-3</v>
      </c>
      <c r="CQ126" s="6">
        <v>6</v>
      </c>
      <c r="CR126" s="6"/>
      <c r="CS126" s="6"/>
      <c r="CT126" s="6"/>
      <c r="CU126" s="15">
        <v>119</v>
      </c>
      <c r="CV126" s="9">
        <v>0.81639344262295166</v>
      </c>
      <c r="CW126" s="9">
        <v>2.2596687500000101E-2</v>
      </c>
      <c r="CX126" s="9">
        <v>5.4238318839285959</v>
      </c>
      <c r="CY126" s="9">
        <v>5.446428571428596</v>
      </c>
      <c r="CZ126" s="9">
        <v>2.3626319326568875E-3</v>
      </c>
      <c r="DA126" s="6">
        <v>6</v>
      </c>
      <c r="DB126" s="6"/>
      <c r="DC126" s="6"/>
      <c r="DD126" s="6"/>
      <c r="DE126" s="15">
        <v>119</v>
      </c>
      <c r="DF126" s="9">
        <v>0.81639344262295166</v>
      </c>
      <c r="DG126" s="9">
        <v>2.3049830357142961E-2</v>
      </c>
      <c r="DH126" s="9">
        <v>5.4233787410714536</v>
      </c>
      <c r="DI126" s="9">
        <v>5.4464285714285969</v>
      </c>
      <c r="DJ126" s="9">
        <v>2.4100109913946376E-3</v>
      </c>
      <c r="DK126" s="6">
        <v>6</v>
      </c>
      <c r="DL126" s="6"/>
      <c r="DM126" s="6"/>
      <c r="DN126" s="6"/>
      <c r="DO126" s="15">
        <v>119</v>
      </c>
      <c r="DP126" s="9">
        <v>0.81639344262295166</v>
      </c>
      <c r="DQ126" s="9">
        <v>2.0150151785714381E-2</v>
      </c>
      <c r="DR126" s="9">
        <v>5.4262784196428822</v>
      </c>
      <c r="DS126" s="9">
        <v>5.4464285714285969</v>
      </c>
      <c r="DT126" s="9">
        <v>2.1068305722602826E-3</v>
      </c>
      <c r="DU126" s="6">
        <v>6</v>
      </c>
      <c r="DV126" s="6"/>
      <c r="DW126" s="6"/>
      <c r="DX126" s="6"/>
      <c r="DY126" s="15">
        <v>119</v>
      </c>
      <c r="DZ126" s="9">
        <v>0.81639344262295166</v>
      </c>
      <c r="EA126" s="9">
        <v>2.4491500000000114E-2</v>
      </c>
      <c r="EB126" s="9">
        <v>5.4219370714285962</v>
      </c>
      <c r="EC126" s="9">
        <v>5.446428571428596</v>
      </c>
      <c r="ED126" s="9">
        <v>2.560747011200919E-3</v>
      </c>
      <c r="EE126" s="6">
        <v>6</v>
      </c>
      <c r="EF126" s="6"/>
      <c r="EG126" s="6"/>
      <c r="EH126" s="6"/>
      <c r="EI126" s="15">
        <v>119</v>
      </c>
      <c r="EJ126" s="9">
        <v>0.81639344262295166</v>
      </c>
      <c r="EK126" s="9">
        <v>2.1658812500000103E-2</v>
      </c>
      <c r="EL126" s="9">
        <v>5.4247697589285959</v>
      </c>
      <c r="EM126" s="9">
        <v>5.446428571428596</v>
      </c>
      <c r="EN126" s="9">
        <v>2.2645709481059189E-3</v>
      </c>
      <c r="EO126" s="6">
        <v>6</v>
      </c>
      <c r="EP126" s="6"/>
      <c r="EQ126" s="6"/>
      <c r="ER126" s="6"/>
      <c r="ES126" s="15">
        <v>119</v>
      </c>
      <c r="ET126" s="9">
        <v>0.81639344262295166</v>
      </c>
      <c r="EU126" s="9">
        <v>2.6447857142857266E-2</v>
      </c>
      <c r="EV126" s="9">
        <v>5.4199807142857388</v>
      </c>
      <c r="EW126" s="9">
        <v>5.446428571428596</v>
      </c>
      <c r="EX126" s="9">
        <v>2.7652969859437077E-3</v>
      </c>
      <c r="EY126" s="6">
        <v>6</v>
      </c>
      <c r="EZ126" s="6"/>
      <c r="FA126" s="6"/>
      <c r="FB126" s="6"/>
      <c r="FC126" s="15">
        <v>119</v>
      </c>
      <c r="FD126" s="9">
        <v>0.81639344262295166</v>
      </c>
      <c r="FE126" s="9">
        <v>2.7619383928571557E-2</v>
      </c>
      <c r="FF126" s="9">
        <v>5.4188091875000248</v>
      </c>
      <c r="FG126" s="9">
        <v>5.446428571428596</v>
      </c>
      <c r="FH126" s="9">
        <v>2.8877877976563292E-3</v>
      </c>
      <c r="FI126" s="6">
        <v>6</v>
      </c>
      <c r="FJ126" s="6"/>
      <c r="FK126" s="6"/>
      <c r="FL126" s="6"/>
      <c r="FM126" s="15">
        <v>119</v>
      </c>
      <c r="FN126" s="9">
        <v>0.81639344262295166</v>
      </c>
      <c r="FO126" s="9">
        <v>2.9219000000000134E-2</v>
      </c>
      <c r="FP126" s="9">
        <v>5.4172095714285966</v>
      </c>
      <c r="FQ126" s="9">
        <v>5.4464285714285969</v>
      </c>
      <c r="FR126" s="9">
        <v>3.0550381528399503E-3</v>
      </c>
      <c r="FS126" s="6">
        <v>6</v>
      </c>
      <c r="FT126" s="6"/>
      <c r="FU126" s="6"/>
      <c r="FV126" s="6"/>
      <c r="FW126" s="15">
        <v>119</v>
      </c>
      <c r="FX126" s="9">
        <v>0.81639344262295166</v>
      </c>
      <c r="FY126" s="9">
        <v>2.597891964285726E-2</v>
      </c>
      <c r="FZ126" s="9">
        <v>5.4204496517857388</v>
      </c>
      <c r="GA126" s="9">
        <v>5.446428571428596</v>
      </c>
      <c r="GB126" s="9">
        <v>2.7162664936682224E-3</v>
      </c>
      <c r="GC126" s="6">
        <v>6</v>
      </c>
      <c r="GD126" s="6"/>
      <c r="GE126" s="6"/>
      <c r="GF126" s="6"/>
      <c r="GG126" s="15">
        <v>119</v>
      </c>
      <c r="GH126" s="9">
        <v>0.81639344262295166</v>
      </c>
      <c r="GI126" s="9">
        <v>3.2017375000000146E-2</v>
      </c>
      <c r="GJ126" s="9">
        <v>5.4144111964285964</v>
      </c>
      <c r="GK126" s="9">
        <v>5.4464285714285969</v>
      </c>
      <c r="GL126" s="9">
        <v>3.3476266189391836E-3</v>
      </c>
      <c r="GM126" s="6">
        <v>6</v>
      </c>
      <c r="GN126" s="6"/>
      <c r="GO126" s="6"/>
      <c r="GP126" s="6"/>
      <c r="GQ126" s="15">
        <v>119</v>
      </c>
      <c r="GR126" s="9">
        <v>0.81639344262295166</v>
      </c>
      <c r="GS126" s="9">
        <v>2.8180910714285839E-2</v>
      </c>
      <c r="GT126" s="9">
        <v>5.41824766071431</v>
      </c>
      <c r="GU126" s="9">
        <v>5.446428571428596</v>
      </c>
      <c r="GV126" s="9">
        <v>2.9464991072219787E-3</v>
      </c>
      <c r="GW126" s="6">
        <v>6</v>
      </c>
      <c r="GX126" s="6"/>
      <c r="GY126" s="6"/>
      <c r="GZ126" s="6"/>
      <c r="HA126" s="15">
        <v>119</v>
      </c>
      <c r="HB126" s="9">
        <v>0.81639344262295166</v>
      </c>
      <c r="HC126" s="9">
        <v>2.7495750000000124E-2</v>
      </c>
      <c r="HD126" s="9">
        <v>5.4189328214285961</v>
      </c>
      <c r="HE126" s="9">
        <v>5.446428571428596</v>
      </c>
      <c r="HF126" s="9">
        <v>2.8748610592747551E-3</v>
      </c>
      <c r="HG126" s="6">
        <v>6</v>
      </c>
      <c r="HH126" s="6"/>
      <c r="HI126" s="6"/>
      <c r="HJ126" s="6"/>
      <c r="HK126" s="15">
        <v>119</v>
      </c>
      <c r="HL126" s="9">
        <v>0.81639344262295166</v>
      </c>
      <c r="HM126" s="9">
        <v>2.6334026785714407E-2</v>
      </c>
      <c r="HN126" s="9">
        <v>5.4200945446428817</v>
      </c>
      <c r="HO126" s="9">
        <v>5.446428571428596</v>
      </c>
      <c r="HP126" s="9">
        <v>2.7533952752752098E-3</v>
      </c>
      <c r="HQ126" s="6">
        <v>6</v>
      </c>
      <c r="HR126" s="6"/>
      <c r="HS126" s="6"/>
      <c r="HT126" s="6"/>
      <c r="HU126" s="15">
        <v>119</v>
      </c>
      <c r="HV126" s="9">
        <v>0.81639344262295166</v>
      </c>
      <c r="HW126" s="9">
        <v>2.4457187500000109E-2</v>
      </c>
      <c r="HX126" s="9">
        <v>5.4219713839285966</v>
      </c>
      <c r="HY126" s="9">
        <v>5.4464285714285969</v>
      </c>
      <c r="HZ126" s="9">
        <v>2.5571594142051509E-3</v>
      </c>
      <c r="IA126" s="6">
        <v>6</v>
      </c>
      <c r="IB126" s="6"/>
      <c r="IC126" s="6"/>
      <c r="ID126" s="6"/>
      <c r="IE126" s="15">
        <v>119</v>
      </c>
      <c r="IF126" s="9">
        <v>0.81639344262295166</v>
      </c>
      <c r="IG126" s="9">
        <v>2.222905357142867E-2</v>
      </c>
      <c r="IH126" s="9">
        <v>5.4241995178571676</v>
      </c>
      <c r="II126" s="9">
        <v>5.446428571428596</v>
      </c>
      <c r="IJ126" s="9">
        <v>2.3241933934165251E-3</v>
      </c>
      <c r="IK126" s="6">
        <v>6</v>
      </c>
      <c r="IL126" s="6"/>
      <c r="IM126" s="6"/>
      <c r="IN126" s="6"/>
      <c r="IO126" s="15">
        <v>119</v>
      </c>
      <c r="IP126" s="9">
        <v>0.81639344262295166</v>
      </c>
      <c r="IQ126" s="9">
        <v>2.0217142857142951E-2</v>
      </c>
      <c r="IR126" s="9">
        <v>5.4262114285714533</v>
      </c>
      <c r="IS126" s="9">
        <v>5.446428571428596</v>
      </c>
      <c r="IT126" s="9">
        <v>2.1138349282996379E-3</v>
      </c>
      <c r="IU126" s="6">
        <v>6</v>
      </c>
      <c r="IV126" s="6"/>
      <c r="IW126" s="6"/>
      <c r="IX126" s="6"/>
      <c r="IY126" s="15">
        <v>119</v>
      </c>
      <c r="IZ126" s="9">
        <v>0.81639344262295166</v>
      </c>
      <c r="JA126" s="9">
        <v>2.3922892857142969E-2</v>
      </c>
      <c r="JB126" s="9">
        <v>5.4225056785714534</v>
      </c>
      <c r="JC126" s="9">
        <v>5.446428571428596</v>
      </c>
      <c r="JD126" s="9">
        <v>2.5012954038424922E-3</v>
      </c>
      <c r="JE126" s="6">
        <v>6</v>
      </c>
      <c r="JF126" s="6"/>
      <c r="JG126" s="6"/>
      <c r="JH126" s="6"/>
      <c r="JI126" s="15">
        <v>119</v>
      </c>
      <c r="JJ126" s="9">
        <v>0.81639344262295166</v>
      </c>
      <c r="JK126" s="9">
        <v>1.8654017857142942E-2</v>
      </c>
      <c r="JL126" s="9">
        <v>5.427774553571453</v>
      </c>
      <c r="JM126" s="9">
        <v>5.446428571428596</v>
      </c>
      <c r="JN126" s="9">
        <v>1.9503999540480225E-3</v>
      </c>
      <c r="JO126" s="6">
        <v>6</v>
      </c>
      <c r="JP126" s="6"/>
      <c r="JQ126" s="6"/>
      <c r="JR126" s="6"/>
      <c r="JS126" s="15">
        <v>119</v>
      </c>
      <c r="JT126" s="9">
        <v>0.81639344262295166</v>
      </c>
      <c r="JU126" s="9">
        <v>2.3557437500000108E-2</v>
      </c>
      <c r="JV126" s="9">
        <v>5.422871133928596</v>
      </c>
      <c r="JW126" s="9">
        <v>5.446428571428596</v>
      </c>
      <c r="JX126" s="9">
        <v>2.4630846485383683E-3</v>
      </c>
      <c r="JY126" s="6">
        <v>6</v>
      </c>
      <c r="JZ126" s="6"/>
      <c r="KA126" s="6"/>
      <c r="KB126" s="6"/>
      <c r="KC126" s="15">
        <v>119</v>
      </c>
      <c r="KD126" s="9">
        <v>0.81639344262295166</v>
      </c>
      <c r="KE126" s="9">
        <v>2.3974089285714394E-2</v>
      </c>
      <c r="KF126" s="9">
        <v>5.4224544821428822</v>
      </c>
      <c r="KG126" s="9">
        <v>5.4464285714285969</v>
      </c>
      <c r="KH126" s="9">
        <v>2.5066483263441117E-3</v>
      </c>
      <c r="KI126" s="6">
        <v>6</v>
      </c>
      <c r="KJ126" s="6"/>
      <c r="KK126" s="6"/>
      <c r="KL126" s="6"/>
      <c r="KM126" s="15">
        <v>119</v>
      </c>
      <c r="KN126" s="9">
        <v>0.81639344262295166</v>
      </c>
      <c r="KO126" s="9">
        <v>2.5267616071428686E-2</v>
      </c>
      <c r="KP126" s="9">
        <v>5.421160955357168</v>
      </c>
      <c r="KQ126" s="9">
        <v>5.4464285714285969</v>
      </c>
      <c r="KR126" s="9">
        <v>2.6418950384861284E-3</v>
      </c>
      <c r="KS126" s="6">
        <v>6</v>
      </c>
      <c r="KT126" s="6"/>
      <c r="KU126" s="6"/>
      <c r="KV126" s="6"/>
      <c r="KW126" s="15">
        <v>119</v>
      </c>
      <c r="KX126" s="9">
        <v>0.81639344262295166</v>
      </c>
      <c r="KY126" s="9">
        <v>2.5708232142857258E-2</v>
      </c>
      <c r="KZ126" s="9">
        <v>5.4207203392857393</v>
      </c>
      <c r="LA126" s="9">
        <v>5.4464285714285969</v>
      </c>
      <c r="LB126" s="9">
        <v>2.687964339590503E-3</v>
      </c>
      <c r="LC126" s="6">
        <v>6</v>
      </c>
    </row>
    <row r="127" spans="1:315">
      <c r="A127" s="6">
        <v>120</v>
      </c>
      <c r="B127">
        <v>0.57445021270550822</v>
      </c>
      <c r="C127">
        <f>1-Table4689[[#This Row],[qx (tau)]]</f>
        <v>0.42554978729449178</v>
      </c>
      <c r="D127" s="6"/>
      <c r="E127" s="6"/>
      <c r="F127" s="6"/>
      <c r="G127" s="6"/>
      <c r="H127" s="15">
        <f t="shared" si="15"/>
        <v>120</v>
      </c>
      <c r="I127" s="9">
        <f t="shared" si="17"/>
        <v>0.83306010928961838</v>
      </c>
      <c r="J127" s="9" cm="1">
        <f t="array" ref="J127">VLOOKUP($G$13,'qx Malaria'!$B$62:$I$91,(N127),FALSE)/(1-nigeria!I127*INDEX($E$6:$G$11,N127,2))</f>
        <v>2.8274847790507516E-2</v>
      </c>
      <c r="K127" s="9">
        <f t="shared" si="16"/>
        <v>5.9619051849427489</v>
      </c>
      <c r="L127" s="9">
        <f t="shared" si="13"/>
        <v>5.9901800327332566</v>
      </c>
      <c r="M127" s="9">
        <f>(J127*Table4689[[#This Row],[qx (tau)]])/L127</f>
        <v>2.7115198940125397E-3</v>
      </c>
      <c r="N127" s="6">
        <f t="shared" si="14"/>
        <v>6</v>
      </c>
      <c r="P127" s="6"/>
      <c r="Q127" s="6"/>
      <c r="R127" s="6"/>
      <c r="S127" s="15">
        <v>120</v>
      </c>
      <c r="T127" s="9">
        <v>0.83306010928961838</v>
      </c>
      <c r="U127" s="9">
        <v>2.1071057283142503E-2</v>
      </c>
      <c r="V127" s="9">
        <v>5.9691089754501139</v>
      </c>
      <c r="W127" s="9">
        <v>5.9901800327332566</v>
      </c>
      <c r="X127" s="9">
        <v>2.0206860682128957E-3</v>
      </c>
      <c r="Y127" s="6">
        <v>6</v>
      </c>
      <c r="Z127" s="6"/>
      <c r="AA127" s="6"/>
      <c r="AB127" s="6"/>
      <c r="AC127" s="15">
        <v>120</v>
      </c>
      <c r="AD127" s="9">
        <v>0.83306010928961838</v>
      </c>
      <c r="AE127" s="9">
        <v>2.3517446808510763E-2</v>
      </c>
      <c r="AF127" s="9">
        <v>5.9666625859247455</v>
      </c>
      <c r="AG127" s="9">
        <v>5.9901800327332566</v>
      </c>
      <c r="AH127" s="9">
        <v>2.2552915350818252E-3</v>
      </c>
      <c r="AI127" s="6">
        <v>6</v>
      </c>
      <c r="AJ127" s="6"/>
      <c r="AK127" s="6"/>
      <c r="AL127" s="6"/>
      <c r="AM127" s="15">
        <v>120</v>
      </c>
      <c r="AN127" s="9">
        <v>0.83306010928961838</v>
      </c>
      <c r="AO127" s="9">
        <v>2.3645636661211257E-2</v>
      </c>
      <c r="AP127" s="9">
        <v>5.9665343960720447</v>
      </c>
      <c r="AQ127" s="9">
        <v>5.9901800327332557</v>
      </c>
      <c r="AR127" s="9">
        <v>2.2675847696337235E-3</v>
      </c>
      <c r="AS127" s="6">
        <v>6</v>
      </c>
      <c r="AT127" s="6"/>
      <c r="AU127" s="6"/>
      <c r="AV127" s="6"/>
      <c r="AW127" s="15">
        <v>120</v>
      </c>
      <c r="AX127" s="9">
        <v>0.83306010928961838</v>
      </c>
      <c r="AY127" s="9">
        <v>2.3902615384615508E-2</v>
      </c>
      <c r="AZ127" s="9">
        <v>5.9662774173486408</v>
      </c>
      <c r="BA127" s="9">
        <v>5.9901800327332566</v>
      </c>
      <c r="BB127" s="9">
        <v>2.2922286837587891E-3</v>
      </c>
      <c r="BC127" s="6">
        <v>6</v>
      </c>
      <c r="BD127" s="6"/>
      <c r="BE127" s="6"/>
      <c r="BF127" s="6"/>
      <c r="BG127" s="15">
        <v>120</v>
      </c>
      <c r="BH127" s="9">
        <v>0.83306010928961838</v>
      </c>
      <c r="BI127" s="9">
        <v>2.4033201309329098E-2</v>
      </c>
      <c r="BJ127" s="9">
        <v>5.9661468314239272</v>
      </c>
      <c r="BK127" s="9">
        <v>5.9901800327332566</v>
      </c>
      <c r="BL127" s="9">
        <v>2.3047516983957694E-3</v>
      </c>
      <c r="BM127" s="6">
        <v>6</v>
      </c>
      <c r="BN127" s="6"/>
      <c r="BO127" s="6"/>
      <c r="BP127" s="6"/>
      <c r="BQ127" s="15">
        <v>120</v>
      </c>
      <c r="BR127" s="9">
        <v>0.83306010928961838</v>
      </c>
      <c r="BS127" s="9">
        <v>2.4229679214402746E-2</v>
      </c>
      <c r="BT127" s="9">
        <v>5.9659503535188536</v>
      </c>
      <c r="BU127" s="9">
        <v>5.9901800327332566</v>
      </c>
      <c r="BV127" s="9">
        <v>2.3235936653725098E-3</v>
      </c>
      <c r="BW127" s="6">
        <v>6</v>
      </c>
      <c r="BX127" s="6"/>
      <c r="BY127" s="6"/>
      <c r="BZ127" s="6"/>
      <c r="CA127" s="15">
        <v>120</v>
      </c>
      <c r="CB127" s="9">
        <v>0.83306010928961838</v>
      </c>
      <c r="CC127" s="9">
        <v>2.4399201309329099E-2</v>
      </c>
      <c r="CD127" s="9">
        <v>5.9657808314239267</v>
      </c>
      <c r="CE127" s="9">
        <v>5.9901800327332557</v>
      </c>
      <c r="CF127" s="9">
        <v>2.3398506063920764E-3</v>
      </c>
      <c r="CG127" s="6">
        <v>6</v>
      </c>
      <c r="CH127" s="6"/>
      <c r="CI127" s="6"/>
      <c r="CJ127" s="6"/>
      <c r="CK127" s="15">
        <v>120</v>
      </c>
      <c r="CL127" s="9">
        <v>0.83306010928961838</v>
      </c>
      <c r="CM127" s="9">
        <v>2.469272013093303E-2</v>
      </c>
      <c r="CN127" s="9">
        <v>5.9654873126023231</v>
      </c>
      <c r="CO127" s="9">
        <v>5.9901800327332557</v>
      </c>
      <c r="CP127" s="9">
        <v>2.3679986668146461E-3</v>
      </c>
      <c r="CQ127" s="6">
        <v>6</v>
      </c>
      <c r="CR127" s="6"/>
      <c r="CS127" s="6"/>
      <c r="CT127" s="6"/>
      <c r="CU127" s="15">
        <v>120</v>
      </c>
      <c r="CV127" s="9">
        <v>0.83306010928961838</v>
      </c>
      <c r="CW127" s="9">
        <v>2.4852657937807006E-2</v>
      </c>
      <c r="CX127" s="9">
        <v>5.9653273747954492</v>
      </c>
      <c r="CY127" s="9">
        <v>5.9901800327332566</v>
      </c>
      <c r="CZ127" s="9">
        <v>2.3833364874938827E-3</v>
      </c>
      <c r="DA127" s="6">
        <v>6</v>
      </c>
      <c r="DB127" s="6"/>
      <c r="DC127" s="6"/>
      <c r="DD127" s="6"/>
      <c r="DE127" s="15">
        <v>120</v>
      </c>
      <c r="DF127" s="9">
        <v>0.83306010928961838</v>
      </c>
      <c r="DG127" s="9">
        <v>2.5351040916530412E-2</v>
      </c>
      <c r="DH127" s="9">
        <v>5.9648289918167263</v>
      </c>
      <c r="DI127" s="9">
        <v>5.9901800327332566</v>
      </c>
      <c r="DJ127" s="9">
        <v>2.4311307451909811E-3</v>
      </c>
      <c r="DK127" s="6">
        <v>6</v>
      </c>
      <c r="DL127" s="6"/>
      <c r="DM127" s="6"/>
      <c r="DN127" s="6"/>
      <c r="DO127" s="15">
        <v>120</v>
      </c>
      <c r="DP127" s="9">
        <v>0.83306010928961838</v>
      </c>
      <c r="DQ127" s="9">
        <v>2.216186906710323E-2</v>
      </c>
      <c r="DR127" s="9">
        <v>5.9680181636661533</v>
      </c>
      <c r="DS127" s="9">
        <v>5.9901800327332566</v>
      </c>
      <c r="DT127" s="9">
        <v>2.125293451946569E-3</v>
      </c>
      <c r="DU127" s="6">
        <v>6</v>
      </c>
      <c r="DV127" s="6"/>
      <c r="DW127" s="6"/>
      <c r="DX127" s="6"/>
      <c r="DY127" s="15">
        <v>120</v>
      </c>
      <c r="DZ127" s="9">
        <v>0.83306010928961838</v>
      </c>
      <c r="EA127" s="9">
        <v>2.6936641571194908E-2</v>
      </c>
      <c r="EB127" s="9">
        <v>5.9632433911620613</v>
      </c>
      <c r="EC127" s="9">
        <v>5.9901800327332566</v>
      </c>
      <c r="ED127" s="9">
        <v>2.5831877164941295E-3</v>
      </c>
      <c r="EE127" s="6">
        <v>6</v>
      </c>
      <c r="EF127" s="6"/>
      <c r="EG127" s="6"/>
      <c r="EH127" s="6"/>
      <c r="EI127" s="15">
        <v>120</v>
      </c>
      <c r="EJ127" s="9">
        <v>0.83306010928961838</v>
      </c>
      <c r="EK127" s="9">
        <v>2.3821148936170343E-2</v>
      </c>
      <c r="EL127" s="9">
        <v>5.9663588837970858</v>
      </c>
      <c r="EM127" s="9">
        <v>5.9901800327332557</v>
      </c>
      <c r="EN127" s="9">
        <v>2.2844161608659951E-3</v>
      </c>
      <c r="EO127" s="6">
        <v>6</v>
      </c>
      <c r="EP127" s="6"/>
      <c r="EQ127" s="6"/>
      <c r="ER127" s="6"/>
      <c r="ES127" s="15">
        <v>120</v>
      </c>
      <c r="ET127" s="9">
        <v>0.83306010928961838</v>
      </c>
      <c r="EU127" s="9">
        <v>2.9088314238952691E-2</v>
      </c>
      <c r="EV127" s="9">
        <v>5.9610917184943037</v>
      </c>
      <c r="EW127" s="9">
        <v>5.9901800327332566</v>
      </c>
      <c r="EX127" s="9">
        <v>2.7895302328979476E-3</v>
      </c>
      <c r="EY127" s="6">
        <v>6</v>
      </c>
      <c r="EZ127" s="6"/>
      <c r="FA127" s="6"/>
      <c r="FB127" s="6"/>
      <c r="FC127" s="15">
        <v>120</v>
      </c>
      <c r="FD127" s="9">
        <v>0.83306010928961838</v>
      </c>
      <c r="FE127" s="9">
        <v>3.0376801963993616E-2</v>
      </c>
      <c r="FF127" s="9">
        <v>5.9598032307692623</v>
      </c>
      <c r="FG127" s="9">
        <v>5.9901800327332557</v>
      </c>
      <c r="FH127" s="9">
        <v>2.913094473650903E-3</v>
      </c>
      <c r="FI127" s="6">
        <v>6</v>
      </c>
      <c r="FJ127" s="6"/>
      <c r="FK127" s="6"/>
      <c r="FL127" s="6"/>
      <c r="FM127" s="15">
        <v>120</v>
      </c>
      <c r="FN127" s="9">
        <v>0.83306010928961838</v>
      </c>
      <c r="FO127" s="9">
        <v>3.2136117839607375E-2</v>
      </c>
      <c r="FP127" s="9">
        <v>5.9580439148936488</v>
      </c>
      <c r="FQ127" s="9">
        <v>5.9901800327332566</v>
      </c>
      <c r="FR127" s="9">
        <v>3.0818105011225106E-3</v>
      </c>
      <c r="FS127" s="6">
        <v>6</v>
      </c>
      <c r="FT127" s="6"/>
      <c r="FU127" s="6"/>
      <c r="FV127" s="6"/>
      <c r="FW127" s="15">
        <v>120</v>
      </c>
      <c r="FX127" s="9">
        <v>0.83306010928961838</v>
      </c>
      <c r="FY127" s="9">
        <v>2.8572559738134357E-2</v>
      </c>
      <c r="FZ127" s="9">
        <v>5.9616074729951221</v>
      </c>
      <c r="GA127" s="9">
        <v>5.9901800327332566</v>
      </c>
      <c r="GB127" s="9">
        <v>2.7400700695840033E-3</v>
      </c>
      <c r="GC127" s="6">
        <v>6</v>
      </c>
      <c r="GD127" s="6"/>
      <c r="GE127" s="6"/>
      <c r="GF127" s="6"/>
      <c r="GG127" s="15">
        <v>120</v>
      </c>
      <c r="GH127" s="9">
        <v>0.83306010928961838</v>
      </c>
      <c r="GI127" s="9">
        <v>3.5213872340425723E-2</v>
      </c>
      <c r="GJ127" s="9">
        <v>5.9549661603928303</v>
      </c>
      <c r="GK127" s="9">
        <v>5.9901800327332557</v>
      </c>
      <c r="GL127" s="9">
        <v>3.3769630204106013E-3</v>
      </c>
      <c r="GM127" s="6">
        <v>6</v>
      </c>
      <c r="GN127" s="6"/>
      <c r="GO127" s="6"/>
      <c r="GP127" s="6"/>
      <c r="GQ127" s="15">
        <v>120</v>
      </c>
      <c r="GR127" s="9">
        <v>0.83306010928961838</v>
      </c>
      <c r="GS127" s="9">
        <v>3.0994389525368413E-2</v>
      </c>
      <c r="GT127" s="9">
        <v>5.9591856432078876</v>
      </c>
      <c r="GU127" s="9">
        <v>5.9901800327332557</v>
      </c>
      <c r="GV127" s="9">
        <v>2.9723202905808412E-3</v>
      </c>
      <c r="GW127" s="6">
        <v>6</v>
      </c>
      <c r="GX127" s="6"/>
      <c r="GY127" s="6"/>
      <c r="GZ127" s="6"/>
      <c r="HA127" s="15">
        <v>120</v>
      </c>
      <c r="HB127" s="9">
        <v>0.83306010928961838</v>
      </c>
      <c r="HC127" s="9">
        <v>3.024082487725057E-2</v>
      </c>
      <c r="HD127" s="9">
        <v>5.9599392078560056</v>
      </c>
      <c r="HE127" s="9">
        <v>5.9901800327332566</v>
      </c>
      <c r="HF127" s="9">
        <v>2.9000544538224874E-3</v>
      </c>
      <c r="HG127" s="6">
        <v>6</v>
      </c>
      <c r="HH127" s="6"/>
      <c r="HI127" s="6"/>
      <c r="HJ127" s="6"/>
      <c r="HK127" s="15">
        <v>120</v>
      </c>
      <c r="HL127" s="9">
        <v>0.83306010928961838</v>
      </c>
      <c r="HM127" s="9">
        <v>2.8963119476268569E-2</v>
      </c>
      <c r="HN127" s="9">
        <v>5.9612169132569877</v>
      </c>
      <c r="HO127" s="9">
        <v>5.9901800327332566</v>
      </c>
      <c r="HP127" s="9">
        <v>2.7775242234524024E-3</v>
      </c>
      <c r="HQ127" s="6">
        <v>6</v>
      </c>
      <c r="HR127" s="6"/>
      <c r="HS127" s="6"/>
      <c r="HT127" s="6"/>
      <c r="HU127" s="15">
        <v>120</v>
      </c>
      <c r="HV127" s="9">
        <v>0.83306010928961838</v>
      </c>
      <c r="HW127" s="9">
        <v>2.6898903436988687E-2</v>
      </c>
      <c r="HX127" s="9">
        <v>5.9632811292962682</v>
      </c>
      <c r="HY127" s="9">
        <v>5.9901800327332566</v>
      </c>
      <c r="HZ127" s="9">
        <v>2.5795686801540845E-3</v>
      </c>
      <c r="IA127" s="6">
        <v>6</v>
      </c>
      <c r="IB127" s="6"/>
      <c r="IC127" s="6"/>
      <c r="ID127" s="6"/>
      <c r="IE127" s="15">
        <v>120</v>
      </c>
      <c r="IF127" s="9">
        <v>0.83306010928961838</v>
      </c>
      <c r="IG127" s="9">
        <v>2.444832078559751E-2</v>
      </c>
      <c r="IH127" s="9">
        <v>5.9657317119476589</v>
      </c>
      <c r="II127" s="9">
        <v>5.9901800327332566</v>
      </c>
      <c r="IJ127" s="9">
        <v>2.3445610981362606E-3</v>
      </c>
      <c r="IK127" s="6">
        <v>6</v>
      </c>
      <c r="IL127" s="6"/>
      <c r="IM127" s="6"/>
      <c r="IN127" s="6"/>
      <c r="IO127" s="15">
        <v>120</v>
      </c>
      <c r="IP127" s="9">
        <v>0.83306010928961838</v>
      </c>
      <c r="IQ127" s="9">
        <v>2.2235548281505847E-2</v>
      </c>
      <c r="IR127" s="9">
        <v>5.96794448445175</v>
      </c>
      <c r="IS127" s="9">
        <v>5.9901800327332557</v>
      </c>
      <c r="IT127" s="9">
        <v>2.1323591895628467E-3</v>
      </c>
      <c r="IU127" s="6">
        <v>6</v>
      </c>
      <c r="IV127" s="6"/>
      <c r="IW127" s="6"/>
      <c r="IX127" s="6"/>
      <c r="IY127" s="15">
        <v>120</v>
      </c>
      <c r="IZ127" s="9">
        <v>0.83306010928961838</v>
      </c>
      <c r="JA127" s="9">
        <v>2.6311266775777557E-2</v>
      </c>
      <c r="JB127" s="9">
        <v>5.9638687659574785</v>
      </c>
      <c r="JC127" s="9">
        <v>5.9901800327332557</v>
      </c>
      <c r="JD127" s="9">
        <v>2.5232151142876749E-3</v>
      </c>
      <c r="JE127" s="6">
        <v>6</v>
      </c>
      <c r="JF127" s="6"/>
      <c r="JG127" s="6"/>
      <c r="JH127" s="6"/>
      <c r="JI127" s="15">
        <v>120</v>
      </c>
      <c r="JJ127" s="9">
        <v>0.83306010928961838</v>
      </c>
      <c r="JK127" s="9">
        <v>2.0516366612111404E-2</v>
      </c>
      <c r="JL127" s="9">
        <v>5.9696636661211446</v>
      </c>
      <c r="JM127" s="9">
        <v>5.9901800327332557</v>
      </c>
      <c r="JN127" s="9">
        <v>1.9674919785163661E-3</v>
      </c>
      <c r="JO127" s="6">
        <v>6</v>
      </c>
      <c r="JP127" s="6"/>
      <c r="JQ127" s="6"/>
      <c r="JR127" s="6"/>
      <c r="JS127" s="15">
        <v>120</v>
      </c>
      <c r="JT127" s="9">
        <v>0.83306010928961838</v>
      </c>
      <c r="JU127" s="9">
        <v>2.5909325695581152E-2</v>
      </c>
      <c r="JV127" s="9">
        <v>5.9642707070376755</v>
      </c>
      <c r="JW127" s="9">
        <v>5.9901800327332566</v>
      </c>
      <c r="JX127" s="9">
        <v>2.4846695050151344E-3</v>
      </c>
      <c r="JY127" s="6">
        <v>6</v>
      </c>
      <c r="JZ127" s="6"/>
      <c r="KA127" s="6"/>
      <c r="KB127" s="6"/>
      <c r="KC127" s="15">
        <v>120</v>
      </c>
      <c r="KD127" s="9">
        <v>0.83306010928961838</v>
      </c>
      <c r="KE127" s="9">
        <v>2.6367574468085245E-2</v>
      </c>
      <c r="KF127" s="9">
        <v>5.9638124582651706</v>
      </c>
      <c r="KG127" s="9">
        <v>5.9901800327332557</v>
      </c>
      <c r="KH127" s="9">
        <v>2.5286149462871062E-3</v>
      </c>
      <c r="KI127" s="6">
        <v>6</v>
      </c>
      <c r="KJ127" s="6"/>
      <c r="KK127" s="6"/>
      <c r="KL127" s="6"/>
      <c r="KM127" s="15">
        <v>120</v>
      </c>
      <c r="KN127" s="9">
        <v>0.83306010928961838</v>
      </c>
      <c r="KO127" s="9">
        <v>2.7790242225859393E-2</v>
      </c>
      <c r="KP127" s="9">
        <v>5.9623897905073964</v>
      </c>
      <c r="KQ127" s="9">
        <v>5.9901800327332557</v>
      </c>
      <c r="KR127" s="9">
        <v>2.6650468718046644E-3</v>
      </c>
      <c r="KS127" s="6">
        <v>6</v>
      </c>
      <c r="KT127" s="6"/>
      <c r="KU127" s="6"/>
      <c r="KV127" s="6"/>
      <c r="KW127" s="15">
        <v>120</v>
      </c>
      <c r="KX127" s="9">
        <v>0.83306010928961838</v>
      </c>
      <c r="KY127" s="9">
        <v>2.8274847790507516E-2</v>
      </c>
      <c r="KZ127" s="9">
        <v>5.9619051849427489</v>
      </c>
      <c r="LA127" s="9">
        <v>5.9901800327332566</v>
      </c>
      <c r="LB127" s="9">
        <v>2.7115198940125397E-3</v>
      </c>
      <c r="LC127" s="6">
        <v>6</v>
      </c>
    </row>
    <row r="128" spans="1:315">
      <c r="A128" s="6">
        <v>121</v>
      </c>
      <c r="B128">
        <v>0.57912091800603782</v>
      </c>
      <c r="C128">
        <f>1-Table4689[[#This Row],[qx (tau)]]</f>
        <v>0.42087908199396218</v>
      </c>
      <c r="D128" s="6"/>
      <c r="E128" s="6"/>
      <c r="F128" s="6"/>
      <c r="G128" s="6"/>
      <c r="H128" s="15">
        <f t="shared" si="15"/>
        <v>121</v>
      </c>
      <c r="I128" s="9">
        <f t="shared" si="17"/>
        <v>0.8497267759562851</v>
      </c>
      <c r="J128" s="9" cm="1">
        <f t="array" ref="J128">VLOOKUP($G$13,'qx Malaria'!$B$62:$I$91,(N128),FALSE)/(1-nigeria!I128*INDEX($E$6:$G$11,N128,2))</f>
        <v>3.1410785454545648E-2</v>
      </c>
      <c r="K128" s="9">
        <f t="shared" si="16"/>
        <v>6.6231346690909509</v>
      </c>
      <c r="L128" s="9">
        <f t="shared" si="13"/>
        <v>6.654545454545497</v>
      </c>
      <c r="M128" s="9">
        <f>(J128*Table4689[[#This Row],[qx (tau)]])/L128</f>
        <v>2.733566557172099E-3</v>
      </c>
      <c r="N128" s="6">
        <f t="shared" si="14"/>
        <v>6</v>
      </c>
      <c r="P128" s="6"/>
      <c r="Q128" s="6"/>
      <c r="R128" s="6"/>
      <c r="S128" s="15">
        <v>121</v>
      </c>
      <c r="T128" s="9">
        <v>0.8497267759562851</v>
      </c>
      <c r="U128" s="9">
        <v>2.3408029090909239E-2</v>
      </c>
      <c r="V128" s="9">
        <v>6.631137425454587</v>
      </c>
      <c r="W128" s="9">
        <v>6.6545454545454961</v>
      </c>
      <c r="X128" s="9">
        <v>2.0371157411780386E-3</v>
      </c>
      <c r="Y128" s="6">
        <v>6</v>
      </c>
      <c r="Z128" s="6"/>
      <c r="AA128" s="6"/>
      <c r="AB128" s="6"/>
      <c r="AC128" s="15">
        <v>121</v>
      </c>
      <c r="AD128" s="9">
        <v>0.8497267759562851</v>
      </c>
      <c r="AE128" s="9">
        <v>2.6125745454545619E-2</v>
      </c>
      <c r="AF128" s="9">
        <v>6.6284197090909505</v>
      </c>
      <c r="AG128" s="9">
        <v>6.6545454545454961</v>
      </c>
      <c r="AH128" s="9">
        <v>2.2736287240917043E-3</v>
      </c>
      <c r="AI128" s="6">
        <v>6</v>
      </c>
      <c r="AJ128" s="6"/>
      <c r="AK128" s="6"/>
      <c r="AL128" s="6"/>
      <c r="AM128" s="15">
        <v>121</v>
      </c>
      <c r="AN128" s="9">
        <v>0.8497267759562851</v>
      </c>
      <c r="AO128" s="9">
        <v>2.6268152727272894E-2</v>
      </c>
      <c r="AP128" s="9">
        <v>6.6282773018182235</v>
      </c>
      <c r="AQ128" s="9">
        <v>6.6545454545454961</v>
      </c>
      <c r="AR128" s="9">
        <v>2.286021911737034E-3</v>
      </c>
      <c r="AS128" s="6">
        <v>6</v>
      </c>
      <c r="AT128" s="6"/>
      <c r="AU128" s="6"/>
      <c r="AV128" s="6"/>
      <c r="AW128" s="15">
        <v>121</v>
      </c>
      <c r="AX128" s="9">
        <v>0.8497267759562851</v>
      </c>
      <c r="AY128" s="9">
        <v>2.6553632727272892E-2</v>
      </c>
      <c r="AZ128" s="9">
        <v>6.627991821818223</v>
      </c>
      <c r="BA128" s="9">
        <v>6.6545454545454961</v>
      </c>
      <c r="BB128" s="9">
        <v>2.3108661991194926E-3</v>
      </c>
      <c r="BC128" s="6">
        <v>6</v>
      </c>
      <c r="BD128" s="6"/>
      <c r="BE128" s="6"/>
      <c r="BF128" s="6"/>
      <c r="BG128" s="15">
        <v>121</v>
      </c>
      <c r="BH128" s="9">
        <v>0.8497267759562851</v>
      </c>
      <c r="BI128" s="9">
        <v>2.6698701818181986E-2</v>
      </c>
      <c r="BJ128" s="9">
        <v>6.6278467527273142</v>
      </c>
      <c r="BK128" s="9">
        <v>6.6545454545454961</v>
      </c>
      <c r="BL128" s="9">
        <v>2.3234910351320245E-3</v>
      </c>
      <c r="BM128" s="6">
        <v>6</v>
      </c>
      <c r="BN128" s="6"/>
      <c r="BO128" s="6"/>
      <c r="BP128" s="6"/>
      <c r="BQ128" s="15">
        <v>121</v>
      </c>
      <c r="BR128" s="9">
        <v>0.8497267759562851</v>
      </c>
      <c r="BS128" s="9">
        <v>2.6916970909091075E-2</v>
      </c>
      <c r="BT128" s="9">
        <v>6.6276284836364052</v>
      </c>
      <c r="BU128" s="9">
        <v>6.6545454545454961</v>
      </c>
      <c r="BV128" s="9">
        <v>2.3424862012426224E-3</v>
      </c>
      <c r="BW128" s="6">
        <v>6</v>
      </c>
      <c r="BX128" s="6"/>
      <c r="BY128" s="6"/>
      <c r="BZ128" s="6"/>
      <c r="CA128" s="15">
        <v>121</v>
      </c>
      <c r="CB128" s="9">
        <v>0.8497267759562851</v>
      </c>
      <c r="CC128" s="9">
        <v>2.7105294545454715E-2</v>
      </c>
      <c r="CD128" s="9">
        <v>6.6274401600000417</v>
      </c>
      <c r="CE128" s="9">
        <v>6.6545454545454961</v>
      </c>
      <c r="CF128" s="9">
        <v>2.3588753232221932E-3</v>
      </c>
      <c r="CG128" s="6">
        <v>6</v>
      </c>
      <c r="CH128" s="6"/>
      <c r="CI128" s="6"/>
      <c r="CJ128" s="6"/>
      <c r="CK128" s="15">
        <v>121</v>
      </c>
      <c r="CL128" s="9">
        <v>0.8497267759562851</v>
      </c>
      <c r="CM128" s="9">
        <v>2.7431367272727446E-2</v>
      </c>
      <c r="CN128" s="9">
        <v>6.6271140872727692</v>
      </c>
      <c r="CO128" s="9">
        <v>6.654545454545497</v>
      </c>
      <c r="CP128" s="9">
        <v>2.3872522482044889E-3</v>
      </c>
      <c r="CQ128" s="6">
        <v>6</v>
      </c>
      <c r="CR128" s="6"/>
      <c r="CS128" s="6"/>
      <c r="CT128" s="6"/>
      <c r="CU128" s="15">
        <v>121</v>
      </c>
      <c r="CV128" s="9">
        <v>0.8497267759562851</v>
      </c>
      <c r="CW128" s="9">
        <v>2.7609043636363809E-2</v>
      </c>
      <c r="CX128" s="9">
        <v>6.6269364109091322</v>
      </c>
      <c r="CY128" s="9">
        <v>6.6545454545454961</v>
      </c>
      <c r="CZ128" s="9">
        <v>2.4027147767152501E-3</v>
      </c>
      <c r="DA128" s="6">
        <v>6</v>
      </c>
      <c r="DB128" s="6"/>
      <c r="DC128" s="6"/>
      <c r="DD128" s="6"/>
      <c r="DE128" s="15">
        <v>121</v>
      </c>
      <c r="DF128" s="9">
        <v>0.8497267759562851</v>
      </c>
      <c r="DG128" s="9">
        <v>2.8162701818181996E-2</v>
      </c>
      <c r="DH128" s="9">
        <v>6.6263827527273147</v>
      </c>
      <c r="DI128" s="9">
        <v>6.654545454545497</v>
      </c>
      <c r="DJ128" s="9">
        <v>2.4508976370933521E-3</v>
      </c>
      <c r="DK128" s="6">
        <v>6</v>
      </c>
      <c r="DL128" s="6"/>
      <c r="DM128" s="6"/>
      <c r="DN128" s="6"/>
      <c r="DO128" s="15">
        <v>121</v>
      </c>
      <c r="DP128" s="9">
        <v>0.8497267759562851</v>
      </c>
      <c r="DQ128" s="9">
        <v>2.4619821818181974E-2</v>
      </c>
      <c r="DR128" s="9">
        <v>6.6299256327273142</v>
      </c>
      <c r="DS128" s="9">
        <v>6.6545454545454961</v>
      </c>
      <c r="DT128" s="9">
        <v>2.1425736603469382E-3</v>
      </c>
      <c r="DU128" s="6">
        <v>6</v>
      </c>
      <c r="DV128" s="6"/>
      <c r="DW128" s="6"/>
      <c r="DX128" s="6"/>
      <c r="DY128" s="15">
        <v>121</v>
      </c>
      <c r="DZ128" s="9">
        <v>0.8497267759562851</v>
      </c>
      <c r="EA128" s="9">
        <v>2.9924160000000193E-2</v>
      </c>
      <c r="EB128" s="9">
        <v>6.6246212945454968</v>
      </c>
      <c r="EC128" s="9">
        <v>6.654545454545497</v>
      </c>
      <c r="ED128" s="9">
        <v>2.604190944089551E-3</v>
      </c>
      <c r="EE128" s="6">
        <v>6</v>
      </c>
      <c r="EF128" s="6"/>
      <c r="EG128" s="6"/>
      <c r="EH128" s="6"/>
      <c r="EI128" s="15">
        <v>121</v>
      </c>
      <c r="EJ128" s="9">
        <v>0.8497267759562851</v>
      </c>
      <c r="EK128" s="9">
        <v>2.6463130909091078E-2</v>
      </c>
      <c r="EL128" s="9">
        <v>6.6280823236364048</v>
      </c>
      <c r="EM128" s="9">
        <v>6.6545454545454961</v>
      </c>
      <c r="EN128" s="9">
        <v>2.3029901546346111E-3</v>
      </c>
      <c r="EO128" s="6">
        <v>6</v>
      </c>
      <c r="EP128" s="6"/>
      <c r="EQ128" s="6"/>
      <c r="ER128" s="6"/>
      <c r="ES128" s="15">
        <v>121</v>
      </c>
      <c r="ET128" s="9">
        <v>0.8497267759562851</v>
      </c>
      <c r="EU128" s="9">
        <v>3.2314472727272933E-2</v>
      </c>
      <c r="EV128" s="9">
        <v>6.6222309818182232</v>
      </c>
      <c r="EW128" s="9">
        <v>6.6545454545454961</v>
      </c>
      <c r="EX128" s="9">
        <v>2.8122111778373202E-3</v>
      </c>
      <c r="EY128" s="6">
        <v>6</v>
      </c>
      <c r="EZ128" s="6"/>
      <c r="FA128" s="6"/>
      <c r="FB128" s="6"/>
      <c r="FC128" s="15">
        <v>121</v>
      </c>
      <c r="FD128" s="9">
        <v>0.8497267759562851</v>
      </c>
      <c r="FE128" s="9">
        <v>3.3745865454545665E-2</v>
      </c>
      <c r="FF128" s="9">
        <v>6.620799589090951</v>
      </c>
      <c r="FG128" s="9">
        <v>6.654545454545497</v>
      </c>
      <c r="FH128" s="9">
        <v>2.9367800873004177E-3</v>
      </c>
      <c r="FI128" s="6">
        <v>6</v>
      </c>
      <c r="FJ128" s="6"/>
      <c r="FK128" s="6"/>
      <c r="FL128" s="6"/>
      <c r="FM128" s="15">
        <v>121</v>
      </c>
      <c r="FN128" s="9">
        <v>0.8497267759562851</v>
      </c>
      <c r="FO128" s="9">
        <v>3.570030545454568E-2</v>
      </c>
      <c r="FP128" s="9">
        <v>6.6188451490909506</v>
      </c>
      <c r="FQ128" s="9">
        <v>6.6545454545454961</v>
      </c>
      <c r="FR128" s="9">
        <v>3.106867900918792E-3</v>
      </c>
      <c r="FS128" s="6">
        <v>6</v>
      </c>
      <c r="FT128" s="6"/>
      <c r="FU128" s="6"/>
      <c r="FV128" s="6"/>
      <c r="FW128" s="15">
        <v>121</v>
      </c>
      <c r="FX128" s="9">
        <v>0.8497267759562851</v>
      </c>
      <c r="FY128" s="9">
        <v>3.1741516363636563E-2</v>
      </c>
      <c r="FZ128" s="9">
        <v>6.6228039381818595</v>
      </c>
      <c r="GA128" s="9">
        <v>6.6545454545454961</v>
      </c>
      <c r="GB128" s="9">
        <v>2.762348866797E-3</v>
      </c>
      <c r="GC128" s="6">
        <v>6</v>
      </c>
      <c r="GD128" s="6"/>
      <c r="GE128" s="6"/>
      <c r="GF128" s="6"/>
      <c r="GG128" s="15">
        <v>121</v>
      </c>
      <c r="GH128" s="9">
        <v>0.8497267759562851</v>
      </c>
      <c r="GI128" s="9">
        <v>3.9119410909091157E-2</v>
      </c>
      <c r="GJ128" s="9">
        <v>6.6154260436364059</v>
      </c>
      <c r="GK128" s="9">
        <v>6.654545454545497</v>
      </c>
      <c r="GL128" s="9">
        <v>3.4044202285902934E-3</v>
      </c>
      <c r="GM128" s="6">
        <v>6</v>
      </c>
      <c r="GN128" s="6"/>
      <c r="GO128" s="6"/>
      <c r="GP128" s="6"/>
      <c r="GQ128" s="15">
        <v>121</v>
      </c>
      <c r="GR128" s="9">
        <v>0.8497267759562851</v>
      </c>
      <c r="GS128" s="9">
        <v>3.4431949090909304E-2</v>
      </c>
      <c r="GT128" s="9">
        <v>6.6201135054545865</v>
      </c>
      <c r="GU128" s="9">
        <v>6.6545454545454961</v>
      </c>
      <c r="GV128" s="9">
        <v>2.9964874539468406E-3</v>
      </c>
      <c r="GW128" s="6">
        <v>6</v>
      </c>
      <c r="GX128" s="6"/>
      <c r="GY128" s="6"/>
      <c r="GZ128" s="6"/>
      <c r="HA128" s="15">
        <v>121</v>
      </c>
      <c r="HB128" s="9">
        <v>0.8497267759562851</v>
      </c>
      <c r="HC128" s="9">
        <v>3.3594807272727484E-2</v>
      </c>
      <c r="HD128" s="9">
        <v>6.6209506472727693</v>
      </c>
      <c r="HE128" s="9">
        <v>6.654545454545497</v>
      </c>
      <c r="HF128" s="9">
        <v>2.9236340424616809E-3</v>
      </c>
      <c r="HG128" s="6">
        <v>6</v>
      </c>
      <c r="HH128" s="6"/>
      <c r="HI128" s="6"/>
      <c r="HJ128" s="6"/>
      <c r="HK128" s="15">
        <v>121</v>
      </c>
      <c r="HL128" s="9">
        <v>0.8497267759562851</v>
      </c>
      <c r="HM128" s="9">
        <v>3.2175392727272933E-2</v>
      </c>
      <c r="HN128" s="9">
        <v>6.6223700618182235</v>
      </c>
      <c r="HO128" s="9">
        <v>6.6545454545454961</v>
      </c>
      <c r="HP128" s="9">
        <v>2.800107550650994E-3</v>
      </c>
      <c r="HQ128" s="6">
        <v>6</v>
      </c>
      <c r="HR128" s="6"/>
      <c r="HS128" s="6"/>
      <c r="HT128" s="6"/>
      <c r="HU128" s="15">
        <v>121</v>
      </c>
      <c r="HV128" s="9">
        <v>0.8497267759562851</v>
      </c>
      <c r="HW128" s="9">
        <v>2.9882236363636551E-2</v>
      </c>
      <c r="HX128" s="9">
        <v>6.6246632181818601</v>
      </c>
      <c r="HY128" s="9">
        <v>6.654545454545497</v>
      </c>
      <c r="HZ128" s="9">
        <v>2.6005424823061125E-3</v>
      </c>
      <c r="IA128" s="6">
        <v>6</v>
      </c>
      <c r="IB128" s="6"/>
      <c r="IC128" s="6"/>
      <c r="ID128" s="6"/>
      <c r="IE128" s="15">
        <v>121</v>
      </c>
      <c r="IF128" s="9">
        <v>0.8497267759562851</v>
      </c>
      <c r="IG128" s="9">
        <v>2.7159861818181988E-2</v>
      </c>
      <c r="IH128" s="9">
        <v>6.6273855927273146</v>
      </c>
      <c r="II128" s="9">
        <v>6.654545454545497</v>
      </c>
      <c r="IJ128" s="9">
        <v>2.3636241147498424E-3</v>
      </c>
      <c r="IK128" s="6">
        <v>6</v>
      </c>
      <c r="IL128" s="6"/>
      <c r="IM128" s="6"/>
      <c r="IN128" s="6"/>
      <c r="IO128" s="15">
        <v>121</v>
      </c>
      <c r="IP128" s="9">
        <v>0.8497267759562851</v>
      </c>
      <c r="IQ128" s="9">
        <v>2.4701672727272882E-2</v>
      </c>
      <c r="IR128" s="9">
        <v>6.6298437818182228</v>
      </c>
      <c r="IS128" s="9">
        <v>6.6545454545454961</v>
      </c>
      <c r="IT128" s="9">
        <v>2.1496968476384126E-3</v>
      </c>
      <c r="IU128" s="6">
        <v>6</v>
      </c>
      <c r="IV128" s="6"/>
      <c r="IW128" s="6"/>
      <c r="IX128" s="6"/>
      <c r="IY128" s="15">
        <v>121</v>
      </c>
      <c r="IZ128" s="9">
        <v>0.8497267759562851</v>
      </c>
      <c r="JA128" s="9">
        <v>2.9229425454545641E-2</v>
      </c>
      <c r="JB128" s="9">
        <v>6.6253160290909507</v>
      </c>
      <c r="JC128" s="9">
        <v>6.6545454545454961</v>
      </c>
      <c r="JD128" s="9">
        <v>2.5437307202497211E-3</v>
      </c>
      <c r="JE128" s="6">
        <v>6</v>
      </c>
      <c r="JF128" s="6"/>
      <c r="JG128" s="6"/>
      <c r="JH128" s="6"/>
      <c r="JI128" s="15">
        <v>121</v>
      </c>
      <c r="JJ128" s="9">
        <v>0.8497267759562851</v>
      </c>
      <c r="JK128" s="9">
        <v>2.2791818181818326E-2</v>
      </c>
      <c r="JL128" s="9">
        <v>6.631753636363678</v>
      </c>
      <c r="JM128" s="9">
        <v>6.6545454545454961</v>
      </c>
      <c r="JN128" s="9">
        <v>1.9834891441706799E-3</v>
      </c>
      <c r="JO128" s="6">
        <v>6</v>
      </c>
      <c r="JP128" s="6"/>
      <c r="JQ128" s="6"/>
      <c r="JR128" s="6"/>
      <c r="JS128" s="15">
        <v>121</v>
      </c>
      <c r="JT128" s="9">
        <v>0.8497267759562851</v>
      </c>
      <c r="JU128" s="9">
        <v>2.8782905454545635E-2</v>
      </c>
      <c r="JV128" s="9">
        <v>6.6257625490909504</v>
      </c>
      <c r="JW128" s="9">
        <v>6.6545454545454961</v>
      </c>
      <c r="JX128" s="9">
        <v>2.5048717066515156E-3</v>
      </c>
      <c r="JY128" s="6">
        <v>6</v>
      </c>
      <c r="JZ128" s="6"/>
      <c r="KA128" s="6"/>
      <c r="KB128" s="6"/>
      <c r="KC128" s="15">
        <v>121</v>
      </c>
      <c r="KD128" s="9">
        <v>0.8497267759562851</v>
      </c>
      <c r="KE128" s="9">
        <v>2.9291978181818366E-2</v>
      </c>
      <c r="KF128" s="9">
        <v>6.6252534763636781</v>
      </c>
      <c r="KG128" s="9">
        <v>6.6545454545454961</v>
      </c>
      <c r="KH128" s="9">
        <v>2.5491744568789773E-3</v>
      </c>
      <c r="KI128" s="6">
        <v>6</v>
      </c>
      <c r="KJ128" s="6"/>
      <c r="KK128" s="6"/>
      <c r="KL128" s="6"/>
      <c r="KM128" s="15">
        <v>121</v>
      </c>
      <c r="KN128" s="9">
        <v>0.8497267759562851</v>
      </c>
      <c r="KO128" s="9">
        <v>3.0872432727272921E-2</v>
      </c>
      <c r="KP128" s="9">
        <v>6.6236730218182229</v>
      </c>
      <c r="KQ128" s="9">
        <v>6.6545454545454961</v>
      </c>
      <c r="KR128" s="9">
        <v>2.6867156749054116E-3</v>
      </c>
      <c r="KS128" s="6">
        <v>6</v>
      </c>
      <c r="KT128" s="6"/>
      <c r="KU128" s="6"/>
      <c r="KV128" s="6"/>
      <c r="KW128" s="15">
        <v>121</v>
      </c>
      <c r="KX128" s="9">
        <v>0.8497267759562851</v>
      </c>
      <c r="KY128" s="9">
        <v>3.1410785454545648E-2</v>
      </c>
      <c r="KZ128" s="9">
        <v>6.6231346690909509</v>
      </c>
      <c r="LA128" s="9">
        <v>6.654545454545497</v>
      </c>
      <c r="LB128" s="9">
        <v>2.733566557172099E-3</v>
      </c>
      <c r="LC128" s="6">
        <v>6</v>
      </c>
    </row>
    <row r="129" spans="1:315">
      <c r="A129" s="6">
        <v>122</v>
      </c>
      <c r="B129">
        <v>0.58348593990822684</v>
      </c>
      <c r="C129">
        <f>1-Table4689[[#This Row],[qx (tau)]]</f>
        <v>0.41651406009177316</v>
      </c>
      <c r="D129" s="6"/>
      <c r="E129" s="6"/>
      <c r="F129" s="6"/>
      <c r="G129" s="6"/>
      <c r="H129" s="15">
        <f t="shared" si="15"/>
        <v>122</v>
      </c>
      <c r="I129" s="9">
        <f t="shared" si="17"/>
        <v>0.86639344262295181</v>
      </c>
      <c r="J129" s="9" cm="1">
        <f t="array" ref="J129">VLOOKUP($G$13,'qx Malaria'!$B$62:$I$91,(N129),FALSE)/(1-nigeria!I129*INDEX($E$6:$G$11,N129,2))</f>
        <v>3.5329104294478789E-2</v>
      </c>
      <c r="K129" s="9">
        <f t="shared" si="16"/>
        <v>7.4493334723926941</v>
      </c>
      <c r="L129" s="9">
        <f t="shared" si="13"/>
        <v>7.4846625766871728</v>
      </c>
      <c r="M129" s="9">
        <f>(J129*Table4689[[#This Row],[qx (tau)]])/L129</f>
        <v>2.754170333554812E-3</v>
      </c>
      <c r="N129" s="6">
        <f t="shared" si="14"/>
        <v>6</v>
      </c>
      <c r="P129" s="6"/>
      <c r="Q129" s="6"/>
      <c r="R129" s="6"/>
      <c r="S129" s="15">
        <v>122</v>
      </c>
      <c r="T129" s="9">
        <v>0.86639344262295181</v>
      </c>
      <c r="U129" s="9">
        <v>2.6328049079754799E-2</v>
      </c>
      <c r="V129" s="9">
        <v>7.4583345276074171</v>
      </c>
      <c r="W129" s="9">
        <v>7.4846625766871719</v>
      </c>
      <c r="X129" s="9">
        <v>2.0524701422211791E-3</v>
      </c>
      <c r="Y129" s="6">
        <v>6</v>
      </c>
      <c r="Z129" s="6"/>
      <c r="AA129" s="6"/>
      <c r="AB129" s="6"/>
      <c r="AC129" s="15">
        <v>122</v>
      </c>
      <c r="AD129" s="9">
        <v>0.86639344262295181</v>
      </c>
      <c r="AE129" s="9">
        <v>2.9384785276073837E-2</v>
      </c>
      <c r="AF129" s="9">
        <v>7.455277791411099</v>
      </c>
      <c r="AG129" s="9">
        <v>7.4846625766871728</v>
      </c>
      <c r="AH129" s="9">
        <v>2.2907658000796984E-3</v>
      </c>
      <c r="AI129" s="6">
        <v>6</v>
      </c>
      <c r="AJ129" s="6"/>
      <c r="AK129" s="6"/>
      <c r="AL129" s="6"/>
      <c r="AM129" s="15">
        <v>122</v>
      </c>
      <c r="AN129" s="9">
        <v>0.86639344262295181</v>
      </c>
      <c r="AO129" s="9">
        <v>2.9544957055214944E-2</v>
      </c>
      <c r="AP129" s="9">
        <v>7.4551176196319568</v>
      </c>
      <c r="AQ129" s="9">
        <v>7.4846625766871719</v>
      </c>
      <c r="AR129" s="9">
        <v>2.3032523991937345E-3</v>
      </c>
      <c r="AS129" s="6">
        <v>6</v>
      </c>
      <c r="AT129" s="6"/>
      <c r="AU129" s="6"/>
      <c r="AV129" s="6"/>
      <c r="AW129" s="15">
        <v>122</v>
      </c>
      <c r="AX129" s="9">
        <v>0.86639344262295181</v>
      </c>
      <c r="AY129" s="9">
        <v>2.9866049079754819E-2</v>
      </c>
      <c r="AZ129" s="9">
        <v>7.4547965276074173</v>
      </c>
      <c r="BA129" s="9">
        <v>7.4846625766871719</v>
      </c>
      <c r="BB129" s="9">
        <v>2.3282839460157974E-3</v>
      </c>
      <c r="BC129" s="6">
        <v>6</v>
      </c>
      <c r="BD129" s="6"/>
      <c r="BE129" s="6"/>
      <c r="BF129" s="6"/>
      <c r="BG129" s="15">
        <v>122</v>
      </c>
      <c r="BH129" s="9">
        <v>0.86639344262295181</v>
      </c>
      <c r="BI129" s="9">
        <v>3.0029214723926605E-2</v>
      </c>
      <c r="BJ129" s="9">
        <v>7.4546333619632463</v>
      </c>
      <c r="BK129" s="9">
        <v>7.4846625766871728</v>
      </c>
      <c r="BL129" s="9">
        <v>2.3410039395057969E-3</v>
      </c>
      <c r="BM129" s="6">
        <v>6</v>
      </c>
      <c r="BN129" s="6"/>
      <c r="BO129" s="6"/>
      <c r="BP129" s="6"/>
      <c r="BQ129" s="15">
        <v>122</v>
      </c>
      <c r="BR129" s="9">
        <v>0.86639344262295181</v>
      </c>
      <c r="BS129" s="9">
        <v>3.0274711656441942E-2</v>
      </c>
      <c r="BT129" s="9">
        <v>7.4543878650307303</v>
      </c>
      <c r="BU129" s="9">
        <v>7.4846625766871719</v>
      </c>
      <c r="BV129" s="9">
        <v>2.3601422783347866E-3</v>
      </c>
      <c r="BW129" s="6">
        <v>6</v>
      </c>
      <c r="BX129" s="6"/>
      <c r="BY129" s="6"/>
      <c r="BZ129" s="6"/>
      <c r="CA129" s="15">
        <v>122</v>
      </c>
      <c r="CB129" s="9">
        <v>0.86639344262295181</v>
      </c>
      <c r="CC129" s="9">
        <v>3.0486527607362191E-2</v>
      </c>
      <c r="CD129" s="9">
        <v>7.4541760490798099</v>
      </c>
      <c r="CE129" s="9">
        <v>7.4846625766871719</v>
      </c>
      <c r="CF129" s="9">
        <v>2.3766549304341895E-3</v>
      </c>
      <c r="CG129" s="6">
        <v>6</v>
      </c>
      <c r="CH129" s="6"/>
      <c r="CI129" s="6"/>
      <c r="CJ129" s="6"/>
      <c r="CK129" s="15">
        <v>122</v>
      </c>
      <c r="CL129" s="9">
        <v>0.86639344262295181</v>
      </c>
      <c r="CM129" s="9">
        <v>3.0853276073619863E-2</v>
      </c>
      <c r="CN129" s="9">
        <v>7.4538093006135524</v>
      </c>
      <c r="CO129" s="9">
        <v>7.4846625766871719</v>
      </c>
      <c r="CP129" s="9">
        <v>2.4052457414896929E-3</v>
      </c>
      <c r="CQ129" s="6">
        <v>6</v>
      </c>
      <c r="CR129" s="6"/>
      <c r="CS129" s="6"/>
      <c r="CT129" s="6"/>
      <c r="CU129" s="15">
        <v>122</v>
      </c>
      <c r="CV129" s="9">
        <v>0.86639344262295181</v>
      </c>
      <c r="CW129" s="9">
        <v>3.1053116564417407E-2</v>
      </c>
      <c r="CX129" s="9">
        <v>7.4536094601227552</v>
      </c>
      <c r="CY129" s="9">
        <v>7.4846625766871728</v>
      </c>
      <c r="CZ129" s="9">
        <v>2.4208248160852422E-3</v>
      </c>
      <c r="DA129" s="6">
        <v>6</v>
      </c>
      <c r="DB129" s="6"/>
      <c r="DC129" s="6"/>
      <c r="DD129" s="6"/>
      <c r="DE129" s="15">
        <v>122</v>
      </c>
      <c r="DF129" s="9">
        <v>0.86639344262295181</v>
      </c>
      <c r="DG129" s="9">
        <v>3.1675840490797781E-2</v>
      </c>
      <c r="DH129" s="9">
        <v>7.4529867361963751</v>
      </c>
      <c r="DI129" s="9">
        <v>7.4846625766871728</v>
      </c>
      <c r="DJ129" s="9">
        <v>2.4693708462856065E-3</v>
      </c>
      <c r="DK129" s="6">
        <v>6</v>
      </c>
      <c r="DL129" s="6"/>
      <c r="DM129" s="6"/>
      <c r="DN129" s="6"/>
      <c r="DO129" s="15">
        <v>122</v>
      </c>
      <c r="DP129" s="9">
        <v>0.86639344262295181</v>
      </c>
      <c r="DQ129" s="9">
        <v>2.7691006134969533E-2</v>
      </c>
      <c r="DR129" s="9">
        <v>7.4569715705522031</v>
      </c>
      <c r="DS129" s="9">
        <v>7.4846625766871728</v>
      </c>
      <c r="DT129" s="9">
        <v>2.1587229318784668E-3</v>
      </c>
      <c r="DU129" s="6">
        <v>6</v>
      </c>
      <c r="DV129" s="6"/>
      <c r="DW129" s="6"/>
      <c r="DX129" s="6"/>
      <c r="DY129" s="15">
        <v>122</v>
      </c>
      <c r="DZ129" s="9">
        <v>0.86639344262295181</v>
      </c>
      <c r="EA129" s="9">
        <v>3.3657030674846877E-2</v>
      </c>
      <c r="EB129" s="9">
        <v>7.4510055460123255</v>
      </c>
      <c r="EC129" s="9">
        <v>7.4846625766871719</v>
      </c>
      <c r="ED129" s="9">
        <v>2.6238195745793146E-3</v>
      </c>
      <c r="EE129" s="6">
        <v>6</v>
      </c>
      <c r="EF129" s="6"/>
      <c r="EG129" s="6"/>
      <c r="EH129" s="6"/>
      <c r="EI129" s="15">
        <v>122</v>
      </c>
      <c r="EJ129" s="9">
        <v>0.86639344262295181</v>
      </c>
      <c r="EK129" s="9">
        <v>2.9764257668711883E-2</v>
      </c>
      <c r="EL129" s="9">
        <v>7.4548983190184597</v>
      </c>
      <c r="EM129" s="9">
        <v>7.4846625766871719</v>
      </c>
      <c r="EN129" s="9">
        <v>2.3203485372330461E-3</v>
      </c>
      <c r="EO129" s="6">
        <v>6</v>
      </c>
      <c r="EP129" s="6"/>
      <c r="EQ129" s="6"/>
      <c r="ER129" s="6"/>
      <c r="ES129" s="15">
        <v>122</v>
      </c>
      <c r="ET129" s="9">
        <v>0.86639344262295181</v>
      </c>
      <c r="EU129" s="9">
        <v>3.6345521472392908E-2</v>
      </c>
      <c r="EV129" s="9">
        <v>7.4483170552147797</v>
      </c>
      <c r="EW129" s="9">
        <v>7.4846625766871728</v>
      </c>
      <c r="EX129" s="9">
        <v>2.833407724194349E-3</v>
      </c>
      <c r="EY129" s="6">
        <v>6</v>
      </c>
      <c r="EZ129" s="6"/>
      <c r="FA129" s="6"/>
      <c r="FB129" s="6"/>
      <c r="FC129" s="15">
        <v>122</v>
      </c>
      <c r="FD129" s="9">
        <v>0.86639344262295181</v>
      </c>
      <c r="FE129" s="9">
        <v>3.7955472392638322E-2</v>
      </c>
      <c r="FF129" s="9">
        <v>7.4467071042945339</v>
      </c>
      <c r="FG129" s="9">
        <v>7.4846625766871719</v>
      </c>
      <c r="FH129" s="9">
        <v>2.9589155498686093E-3</v>
      </c>
      <c r="FI129" s="6">
        <v>6</v>
      </c>
      <c r="FJ129" s="6"/>
      <c r="FK129" s="6"/>
      <c r="FL129" s="6"/>
      <c r="FM129" s="15">
        <v>122</v>
      </c>
      <c r="FN129" s="9">
        <v>0.86639344262295181</v>
      </c>
      <c r="FO129" s="9">
        <v>4.0153717791411345E-2</v>
      </c>
      <c r="FP129" s="9">
        <v>7.4445088588957615</v>
      </c>
      <c r="FQ129" s="9">
        <v>7.4846625766871728</v>
      </c>
      <c r="FR129" s="9">
        <v>3.1302853704196555E-3</v>
      </c>
      <c r="FS129" s="6">
        <v>6</v>
      </c>
      <c r="FT129" s="6"/>
      <c r="FU129" s="6"/>
      <c r="FV129" s="6"/>
      <c r="FW129" s="15">
        <v>122</v>
      </c>
      <c r="FX129" s="9">
        <v>0.86639344262295181</v>
      </c>
      <c r="FY129" s="9">
        <v>3.5701092024540138E-2</v>
      </c>
      <c r="FZ129" s="9">
        <v>7.4489614846626324</v>
      </c>
      <c r="GA129" s="9">
        <v>7.4846625766871728</v>
      </c>
      <c r="GB129" s="9">
        <v>2.7831695847682501E-3</v>
      </c>
      <c r="GC129" s="6">
        <v>6</v>
      </c>
      <c r="GD129" s="6"/>
      <c r="GE129" s="6"/>
      <c r="GF129" s="6"/>
      <c r="GG129" s="15">
        <v>122</v>
      </c>
      <c r="GH129" s="9">
        <v>0.86639344262295181</v>
      </c>
      <c r="GI129" s="9">
        <v>4.399933742331321E-2</v>
      </c>
      <c r="GJ129" s="9">
        <v>7.4406632392638592</v>
      </c>
      <c r="GK129" s="9">
        <v>7.4846625766871728</v>
      </c>
      <c r="GL129" s="9">
        <v>3.430080446344502E-3</v>
      </c>
      <c r="GM129" s="6">
        <v>6</v>
      </c>
      <c r="GN129" s="6"/>
      <c r="GO129" s="6"/>
      <c r="GP129" s="6"/>
      <c r="GQ129" s="15">
        <v>122</v>
      </c>
      <c r="GR129" s="9">
        <v>0.86639344262295181</v>
      </c>
      <c r="GS129" s="9">
        <v>3.872714110429476E-2</v>
      </c>
      <c r="GT129" s="9">
        <v>7.4459354355828777</v>
      </c>
      <c r="GU129" s="9">
        <v>7.4846625766871728</v>
      </c>
      <c r="GV129" s="9">
        <v>3.0190729502731464E-3</v>
      </c>
      <c r="GW129" s="6">
        <v>6</v>
      </c>
      <c r="GX129" s="6"/>
      <c r="GY129" s="6"/>
      <c r="GZ129" s="6"/>
      <c r="HA129" s="15">
        <v>122</v>
      </c>
      <c r="HB129" s="9">
        <v>0.86639344262295181</v>
      </c>
      <c r="HC129" s="9">
        <v>3.778557055214752E-2</v>
      </c>
      <c r="HD129" s="9">
        <v>7.4468770061350256</v>
      </c>
      <c r="HE129" s="9">
        <v>7.4846625766871728</v>
      </c>
      <c r="HF129" s="9">
        <v>2.9456704190326923E-3</v>
      </c>
      <c r="HG129" s="6">
        <v>6</v>
      </c>
      <c r="HH129" s="6"/>
      <c r="HI129" s="6"/>
      <c r="HJ129" s="6"/>
      <c r="HK129" s="15">
        <v>122</v>
      </c>
      <c r="HL129" s="9">
        <v>0.86639344262295181</v>
      </c>
      <c r="HM129" s="9">
        <v>3.6189092024540147E-2</v>
      </c>
      <c r="HN129" s="9">
        <v>7.4484734846626326</v>
      </c>
      <c r="HO129" s="9">
        <v>7.4846625766871728</v>
      </c>
      <c r="HP129" s="9">
        <v>2.8212128680502675E-3</v>
      </c>
      <c r="HQ129" s="6">
        <v>6</v>
      </c>
      <c r="HR129" s="6"/>
      <c r="HS129" s="6"/>
      <c r="HT129" s="6"/>
      <c r="HU129" s="15">
        <v>122</v>
      </c>
      <c r="HV129" s="9">
        <v>0.86639344262295181</v>
      </c>
      <c r="HW129" s="9">
        <v>3.3609877300613746E-2</v>
      </c>
      <c r="HX129" s="9">
        <v>7.4510526993865591</v>
      </c>
      <c r="HY129" s="9">
        <v>7.4846625766871728</v>
      </c>
      <c r="HZ129" s="9">
        <v>2.6201436131578922E-3</v>
      </c>
      <c r="IA129" s="6">
        <v>6</v>
      </c>
      <c r="IB129" s="6"/>
      <c r="IC129" s="6"/>
      <c r="ID129" s="6"/>
      <c r="IE129" s="15">
        <v>122</v>
      </c>
      <c r="IF129" s="9">
        <v>0.86639344262295181</v>
      </c>
      <c r="IG129" s="9">
        <v>3.0547901840491023E-2</v>
      </c>
      <c r="IH129" s="9">
        <v>7.4541146748466813</v>
      </c>
      <c r="II129" s="9">
        <v>7.4846625766871719</v>
      </c>
      <c r="IJ129" s="9">
        <v>2.3814395151414373E-3</v>
      </c>
      <c r="IK129" s="6">
        <v>6</v>
      </c>
      <c r="IL129" s="6"/>
      <c r="IM129" s="6"/>
      <c r="IN129" s="6"/>
      <c r="IO129" s="15">
        <v>122</v>
      </c>
      <c r="IP129" s="9">
        <v>0.86639344262295181</v>
      </c>
      <c r="IQ129" s="9">
        <v>2.7783067484662784E-2</v>
      </c>
      <c r="IR129" s="9">
        <v>7.4568795092025093</v>
      </c>
      <c r="IS129" s="9">
        <v>7.4846625766871719</v>
      </c>
      <c r="IT129" s="9">
        <v>2.1658998089393385E-3</v>
      </c>
      <c r="IU129" s="6">
        <v>6</v>
      </c>
      <c r="IV129" s="6"/>
      <c r="IW129" s="6"/>
      <c r="IX129" s="6"/>
      <c r="IY129" s="15">
        <v>122</v>
      </c>
      <c r="IZ129" s="9">
        <v>0.86639344262295181</v>
      </c>
      <c r="JA129" s="9">
        <v>3.2875631901840736E-2</v>
      </c>
      <c r="JB129" s="9">
        <v>7.451786944785332</v>
      </c>
      <c r="JC129" s="9">
        <v>7.4846625766871728</v>
      </c>
      <c r="JD129" s="9">
        <v>2.5629036424528952E-3</v>
      </c>
      <c r="JE129" s="6">
        <v>6</v>
      </c>
      <c r="JF129" s="6"/>
      <c r="JG129" s="6"/>
      <c r="JH129" s="6"/>
      <c r="JI129" s="15">
        <v>122</v>
      </c>
      <c r="JJ129" s="9">
        <v>0.86639344262295181</v>
      </c>
      <c r="JK129" s="9">
        <v>2.5634969325153564E-2</v>
      </c>
      <c r="JL129" s="9">
        <v>7.4590276073620183</v>
      </c>
      <c r="JM129" s="9">
        <v>7.4846625766871719</v>
      </c>
      <c r="JN129" s="9">
        <v>1.9984393441856772E-3</v>
      </c>
      <c r="JO129" s="6">
        <v>6</v>
      </c>
      <c r="JP129" s="6"/>
      <c r="JQ129" s="6"/>
      <c r="JR129" s="6"/>
      <c r="JS129" s="15">
        <v>122</v>
      </c>
      <c r="JT129" s="9">
        <v>0.86639344262295181</v>
      </c>
      <c r="JU129" s="9">
        <v>3.2373411042945027E-2</v>
      </c>
      <c r="JV129" s="9">
        <v>7.4522891656442276</v>
      </c>
      <c r="JW129" s="9">
        <v>7.4846625766871728</v>
      </c>
      <c r="JX129" s="9">
        <v>2.5237517358850533E-3</v>
      </c>
      <c r="JY129" s="6">
        <v>6</v>
      </c>
      <c r="JZ129" s="6"/>
      <c r="KA129" s="6"/>
      <c r="KB129" s="6"/>
      <c r="KC129" s="15">
        <v>122</v>
      </c>
      <c r="KD129" s="9">
        <v>0.86639344262295181</v>
      </c>
      <c r="KE129" s="9">
        <v>3.2945987730061597E-2</v>
      </c>
      <c r="KF129" s="9">
        <v>7.4517165889571109</v>
      </c>
      <c r="KG129" s="9">
        <v>7.4846625766871728</v>
      </c>
      <c r="KH129" s="9">
        <v>2.5683884102880327E-3</v>
      </c>
      <c r="KI129" s="6">
        <v>6</v>
      </c>
      <c r="KJ129" s="6"/>
      <c r="KK129" s="6"/>
      <c r="KL129" s="6"/>
      <c r="KM129" s="15">
        <v>122</v>
      </c>
      <c r="KN129" s="9">
        <v>0.86639344262295181</v>
      </c>
      <c r="KO129" s="9">
        <v>3.47235950920248E-2</v>
      </c>
      <c r="KP129" s="9">
        <v>7.4499389815951478</v>
      </c>
      <c r="KQ129" s="9">
        <v>7.4846625766871728</v>
      </c>
      <c r="KR129" s="9">
        <v>2.7069663210162369E-3</v>
      </c>
      <c r="KS129" s="6">
        <v>6</v>
      </c>
      <c r="KT129" s="6"/>
      <c r="KU129" s="6"/>
      <c r="KV129" s="6"/>
      <c r="KW129" s="15">
        <v>122</v>
      </c>
      <c r="KX129" s="9">
        <v>0.86639344262295181</v>
      </c>
      <c r="KY129" s="9">
        <v>3.5329104294478789E-2</v>
      </c>
      <c r="KZ129" s="9">
        <v>7.4493334723926941</v>
      </c>
      <c r="LA129" s="9">
        <v>7.4846625766871728</v>
      </c>
      <c r="LB129" s="9">
        <v>2.754170333554812E-3</v>
      </c>
      <c r="LC129" s="6">
        <v>6</v>
      </c>
    </row>
    <row r="130" spans="1:315">
      <c r="A130" s="6">
        <v>123</v>
      </c>
      <c r="B130">
        <v>0.58755959048469353</v>
      </c>
      <c r="C130">
        <f>1-Table4689[[#This Row],[qx (tau)]]</f>
        <v>0.41244040951530647</v>
      </c>
      <c r="D130" s="6"/>
      <c r="E130" s="6"/>
      <c r="F130" s="6"/>
      <c r="G130" s="6"/>
      <c r="H130" s="15">
        <f t="shared" si="15"/>
        <v>123</v>
      </c>
      <c r="I130" s="9">
        <f t="shared" si="17"/>
        <v>0.88306010928961853</v>
      </c>
      <c r="J130" s="9" cm="1">
        <f t="array" ref="J130">VLOOKUP($G$13,'qx Malaria'!$B$62:$I$91,(N130),FALSE)/(1-nigeria!I130*INDEX($E$6:$G$11,N130,2))</f>
        <v>4.0364327102804097E-2</v>
      </c>
      <c r="K130" s="9">
        <f t="shared" si="16"/>
        <v>8.511037542056151</v>
      </c>
      <c r="L130" s="9">
        <f t="shared" si="13"/>
        <v>8.5514018691589548</v>
      </c>
      <c r="M130" s="9">
        <f>(J130*Table4689[[#This Row],[qx (tau)]])/L130</f>
        <v>2.7733987790058505E-3</v>
      </c>
      <c r="N130" s="6">
        <f t="shared" si="14"/>
        <v>6</v>
      </c>
      <c r="P130" s="6"/>
      <c r="Q130" s="6"/>
      <c r="R130" s="6"/>
      <c r="S130" s="15">
        <v>123</v>
      </c>
      <c r="T130" s="9">
        <v>0.88306010928961853</v>
      </c>
      <c r="U130" s="9">
        <v>3.0080411214953542E-2</v>
      </c>
      <c r="V130" s="9">
        <v>8.5213214579440013</v>
      </c>
      <c r="W130" s="9">
        <v>8.5514018691589548</v>
      </c>
      <c r="X130" s="9">
        <v>2.0667996154889582E-3</v>
      </c>
      <c r="Y130" s="6">
        <v>6</v>
      </c>
      <c r="Z130" s="6"/>
      <c r="AA130" s="6"/>
      <c r="AB130" s="6"/>
      <c r="AC130" s="15">
        <v>123</v>
      </c>
      <c r="AD130" s="9">
        <v>0.88306010928961853</v>
      </c>
      <c r="AE130" s="9">
        <v>3.3572803738318058E-2</v>
      </c>
      <c r="AF130" s="9">
        <v>8.5178290654206368</v>
      </c>
      <c r="AG130" s="9">
        <v>8.5514018691589548</v>
      </c>
      <c r="AH130" s="9">
        <v>2.3067589522429068E-3</v>
      </c>
      <c r="AI130" s="6">
        <v>6</v>
      </c>
      <c r="AJ130" s="6"/>
      <c r="AK130" s="6"/>
      <c r="AL130" s="6"/>
      <c r="AM130" s="15">
        <v>123</v>
      </c>
      <c r="AN130" s="9">
        <v>0.88306010928961853</v>
      </c>
      <c r="AO130" s="9">
        <v>3.375580373831806E-2</v>
      </c>
      <c r="AP130" s="9">
        <v>8.517646065420637</v>
      </c>
      <c r="AQ130" s="9">
        <v>8.5514018691589548</v>
      </c>
      <c r="AR130" s="9">
        <v>2.3193327274792794E-3</v>
      </c>
      <c r="AS130" s="6">
        <v>6</v>
      </c>
      <c r="AT130" s="6"/>
      <c r="AU130" s="6"/>
      <c r="AV130" s="6"/>
      <c r="AW130" s="15">
        <v>123</v>
      </c>
      <c r="AX130" s="9">
        <v>0.88306010928961853</v>
      </c>
      <c r="AY130" s="9">
        <v>3.4122658878504977E-2</v>
      </c>
      <c r="AZ130" s="9">
        <v>8.5172792102804493</v>
      </c>
      <c r="BA130" s="9">
        <v>8.5514018691589548</v>
      </c>
      <c r="BB130" s="9">
        <v>2.3445390339110728E-3</v>
      </c>
      <c r="BC130" s="6">
        <v>6</v>
      </c>
      <c r="BD130" s="6"/>
      <c r="BE130" s="6"/>
      <c r="BF130" s="6"/>
      <c r="BG130" s="15">
        <v>123</v>
      </c>
      <c r="BH130" s="9">
        <v>0.88306010928961853</v>
      </c>
      <c r="BI130" s="9">
        <v>3.4309079439252647E-2</v>
      </c>
      <c r="BJ130" s="9">
        <v>8.5170927897197028</v>
      </c>
      <c r="BK130" s="9">
        <v>8.5514018691589548</v>
      </c>
      <c r="BL130" s="9">
        <v>2.3573478329836392E-3</v>
      </c>
      <c r="BM130" s="6">
        <v>6</v>
      </c>
      <c r="BN130" s="6"/>
      <c r="BO130" s="6"/>
      <c r="BP130" s="6"/>
      <c r="BQ130" s="15">
        <v>123</v>
      </c>
      <c r="BR130" s="9">
        <v>0.88306010928961853</v>
      </c>
      <c r="BS130" s="9">
        <v>3.4589565420561054E-2</v>
      </c>
      <c r="BT130" s="9">
        <v>8.5168123037383943</v>
      </c>
      <c r="BU130" s="9">
        <v>8.5514018691589548</v>
      </c>
      <c r="BV130" s="9">
        <v>2.3766197875515365E-3</v>
      </c>
      <c r="BW130" s="6">
        <v>6</v>
      </c>
      <c r="BX130" s="6"/>
      <c r="BY130" s="6"/>
      <c r="BZ130" s="6"/>
      <c r="CA130" s="15">
        <v>123</v>
      </c>
      <c r="CB130" s="9">
        <v>0.88306010928961853</v>
      </c>
      <c r="CC130" s="9">
        <v>3.4831570093458254E-2</v>
      </c>
      <c r="CD130" s="9">
        <v>8.5165702990654975</v>
      </c>
      <c r="CE130" s="9">
        <v>8.5514018691589548</v>
      </c>
      <c r="CF130" s="9">
        <v>2.3932477239622537E-3</v>
      </c>
      <c r="CG130" s="6">
        <v>6</v>
      </c>
      <c r="CH130" s="6"/>
      <c r="CI130" s="6"/>
      <c r="CJ130" s="6"/>
      <c r="CK130" s="15">
        <v>123</v>
      </c>
      <c r="CL130" s="9">
        <v>0.88306010928961853</v>
      </c>
      <c r="CM130" s="9">
        <v>3.5250588785047048E-2</v>
      </c>
      <c r="CN130" s="9">
        <v>8.5161512803739079</v>
      </c>
      <c r="CO130" s="9">
        <v>8.5514018691589548</v>
      </c>
      <c r="CP130" s="9">
        <v>2.4220381438960041E-3</v>
      </c>
      <c r="CQ130" s="6">
        <v>6</v>
      </c>
      <c r="CR130" s="6"/>
      <c r="CS130" s="6"/>
      <c r="CT130" s="6"/>
      <c r="CU130" s="15">
        <v>123</v>
      </c>
      <c r="CV130" s="9">
        <v>0.88306010928961853</v>
      </c>
      <c r="CW130" s="9">
        <v>3.5478911214953585E-2</v>
      </c>
      <c r="CX130" s="9">
        <v>8.5159229579440012</v>
      </c>
      <c r="CY130" s="9">
        <v>8.5514018691589548</v>
      </c>
      <c r="CZ130" s="9">
        <v>2.4377259849619444E-3</v>
      </c>
      <c r="DA130" s="6">
        <v>6</v>
      </c>
      <c r="DB130" s="6"/>
      <c r="DC130" s="6"/>
      <c r="DD130" s="6"/>
      <c r="DE130" s="15">
        <v>123</v>
      </c>
      <c r="DF130" s="9">
        <v>0.88306010928961853</v>
      </c>
      <c r="DG130" s="9">
        <v>3.619038785046761E-2</v>
      </c>
      <c r="DH130" s="9">
        <v>8.5152114813084872</v>
      </c>
      <c r="DI130" s="9">
        <v>8.5514018691589548</v>
      </c>
      <c r="DJ130" s="9">
        <v>2.4866109428902713E-3</v>
      </c>
      <c r="DK130" s="6">
        <v>6</v>
      </c>
      <c r="DL130" s="6"/>
      <c r="DM130" s="6"/>
      <c r="DN130" s="6"/>
      <c r="DO130" s="15">
        <v>123</v>
      </c>
      <c r="DP130" s="9">
        <v>0.88306010928961853</v>
      </c>
      <c r="DQ130" s="9">
        <v>3.1637621495327388E-2</v>
      </c>
      <c r="DR130" s="9">
        <v>8.5197642476636286</v>
      </c>
      <c r="DS130" s="9">
        <v>8.5514018691589566</v>
      </c>
      <c r="DT130" s="9">
        <v>2.1737942169162204E-3</v>
      </c>
      <c r="DU130" s="6">
        <v>6</v>
      </c>
      <c r="DV130" s="6"/>
      <c r="DW130" s="6"/>
      <c r="DX130" s="6"/>
      <c r="DY130" s="15">
        <v>123</v>
      </c>
      <c r="DZ130" s="9">
        <v>0.88306010928961853</v>
      </c>
      <c r="EA130" s="9">
        <v>3.8453943925233991E-2</v>
      </c>
      <c r="EB130" s="9">
        <v>8.5129479252337212</v>
      </c>
      <c r="EC130" s="9">
        <v>8.5514018691589548</v>
      </c>
      <c r="ED130" s="9">
        <v>2.6421379664915701E-3</v>
      </c>
      <c r="EE130" s="6">
        <v>6</v>
      </c>
      <c r="EF130" s="6"/>
      <c r="EG130" s="6"/>
      <c r="EH130" s="6"/>
      <c r="EI130" s="15">
        <v>123</v>
      </c>
      <c r="EJ130" s="9">
        <v>0.88306010928961853</v>
      </c>
      <c r="EK130" s="9">
        <v>3.4006359813084419E-2</v>
      </c>
      <c r="EL130" s="9">
        <v>8.5173955093458709</v>
      </c>
      <c r="EM130" s="9">
        <v>8.5514018691589548</v>
      </c>
      <c r="EN130" s="9">
        <v>2.336548223480481E-3</v>
      </c>
      <c r="EO130" s="6">
        <v>6</v>
      </c>
      <c r="EP130" s="6"/>
      <c r="EQ130" s="6"/>
      <c r="ER130" s="6"/>
      <c r="ES130" s="15">
        <v>123</v>
      </c>
      <c r="ET130" s="9">
        <v>0.88306010928961853</v>
      </c>
      <c r="EU130" s="9">
        <v>4.152560747663589E-2</v>
      </c>
      <c r="EV130" s="9">
        <v>8.5098762616823187</v>
      </c>
      <c r="EW130" s="9">
        <v>8.5514018691589548</v>
      </c>
      <c r="EX130" s="9">
        <v>2.8531893713936722E-3</v>
      </c>
      <c r="EY130" s="6">
        <v>6</v>
      </c>
      <c r="EZ130" s="6"/>
      <c r="FA130" s="6"/>
      <c r="FB130" s="6"/>
      <c r="FC130" s="15">
        <v>123</v>
      </c>
      <c r="FD130" s="9">
        <v>0.88306010928961853</v>
      </c>
      <c r="FE130" s="9">
        <v>4.3365014018691979E-2</v>
      </c>
      <c r="FF130" s="9">
        <v>8.5080368551402632</v>
      </c>
      <c r="FG130" s="9">
        <v>8.5514018691589548</v>
      </c>
      <c r="FH130" s="9">
        <v>2.9795734393069295E-3</v>
      </c>
      <c r="FI130" s="6">
        <v>6</v>
      </c>
      <c r="FJ130" s="6"/>
      <c r="FK130" s="6"/>
      <c r="FL130" s="6"/>
      <c r="FM130" s="15">
        <v>123</v>
      </c>
      <c r="FN130" s="9">
        <v>0.88306010928961853</v>
      </c>
      <c r="FO130" s="9">
        <v>4.5876560747663962E-2</v>
      </c>
      <c r="FP130" s="9">
        <v>8.5055253084112916</v>
      </c>
      <c r="FQ130" s="9">
        <v>8.5514018691589548</v>
      </c>
      <c r="FR130" s="9">
        <v>3.1521396910322839E-3</v>
      </c>
      <c r="FS130" s="6">
        <v>6</v>
      </c>
      <c r="FT130" s="6"/>
      <c r="FU130" s="6"/>
      <c r="FV130" s="6"/>
      <c r="FW130" s="15">
        <v>123</v>
      </c>
      <c r="FX130" s="9">
        <v>0.88306010928961853</v>
      </c>
      <c r="FY130" s="9">
        <v>4.07893317757013E-2</v>
      </c>
      <c r="FZ130" s="9">
        <v>8.5106125373832544</v>
      </c>
      <c r="GA130" s="9">
        <v>8.5514018691589548</v>
      </c>
      <c r="GB130" s="9">
        <v>2.8026004906529394E-3</v>
      </c>
      <c r="GC130" s="6">
        <v>6</v>
      </c>
      <c r="GD130" s="6"/>
      <c r="GE130" s="6"/>
      <c r="GF130" s="6"/>
      <c r="GG130" s="15">
        <v>123</v>
      </c>
      <c r="GH130" s="9">
        <v>0.88306010928961853</v>
      </c>
      <c r="GI130" s="9">
        <v>5.0270271028037834E-2</v>
      </c>
      <c r="GJ130" s="9">
        <v>8.5011315981309181</v>
      </c>
      <c r="GK130" s="9">
        <v>8.5514018691589566</v>
      </c>
      <c r="GL130" s="9">
        <v>3.4540278086233186E-3</v>
      </c>
      <c r="GM130" s="6">
        <v>6</v>
      </c>
      <c r="GN130" s="6"/>
      <c r="GO130" s="6"/>
      <c r="GP130" s="6"/>
      <c r="GQ130" s="15">
        <v>123</v>
      </c>
      <c r="GR130" s="9">
        <v>0.88306010928961853</v>
      </c>
      <c r="GS130" s="9">
        <v>4.4246663551402263E-2</v>
      </c>
      <c r="GT130" s="9">
        <v>8.5071552056075532</v>
      </c>
      <c r="GU130" s="9">
        <v>8.5514018691589548</v>
      </c>
      <c r="GV130" s="9">
        <v>3.0401508330859012E-3</v>
      </c>
      <c r="GW130" s="6">
        <v>6</v>
      </c>
      <c r="GX130" s="6"/>
      <c r="GY130" s="6"/>
      <c r="GZ130" s="6"/>
      <c r="HA130" s="15">
        <v>123</v>
      </c>
      <c r="HB130" s="9">
        <v>0.88306010928961853</v>
      </c>
      <c r="HC130" s="9">
        <v>4.3170897196262069E-2</v>
      </c>
      <c r="HD130" s="9">
        <v>8.5082309719626927</v>
      </c>
      <c r="HE130" s="9">
        <v>8.5514018691589548</v>
      </c>
      <c r="HF130" s="9">
        <v>2.9662358366029269E-3</v>
      </c>
      <c r="HG130" s="6">
        <v>6</v>
      </c>
      <c r="HH130" s="6"/>
      <c r="HI130" s="6"/>
      <c r="HJ130" s="6"/>
      <c r="HK130" s="15">
        <v>123</v>
      </c>
      <c r="HL130" s="9">
        <v>0.88306010928961853</v>
      </c>
      <c r="HM130" s="9">
        <v>4.1346883177570466E-2</v>
      </c>
      <c r="HN130" s="9">
        <v>8.5100549859813839</v>
      </c>
      <c r="HO130" s="9">
        <v>8.5514018691589548</v>
      </c>
      <c r="HP130" s="9">
        <v>2.8409093759525421E-3</v>
      </c>
      <c r="HQ130" s="6">
        <v>6</v>
      </c>
      <c r="HR130" s="6"/>
      <c r="HS130" s="6"/>
      <c r="HT130" s="6"/>
      <c r="HU130" s="15">
        <v>123</v>
      </c>
      <c r="HV130" s="9">
        <v>0.88306010928961853</v>
      </c>
      <c r="HW130" s="9">
        <v>3.8400070093458284E-2</v>
      </c>
      <c r="HX130" s="9">
        <v>8.5130017990654974</v>
      </c>
      <c r="HY130" s="9">
        <v>8.5514018691589548</v>
      </c>
      <c r="HZ130" s="9">
        <v>2.6384363410715162E-3</v>
      </c>
      <c r="IA130" s="6">
        <v>6</v>
      </c>
      <c r="IB130" s="6"/>
      <c r="IC130" s="6"/>
      <c r="ID130" s="6"/>
      <c r="IE130" s="15">
        <v>123</v>
      </c>
      <c r="IF130" s="9">
        <v>0.88306010928961853</v>
      </c>
      <c r="IG130" s="9">
        <v>3.4901691588785359E-2</v>
      </c>
      <c r="IH130" s="9">
        <v>8.516500177570169</v>
      </c>
      <c r="II130" s="9">
        <v>8.5514018691589548</v>
      </c>
      <c r="IJ130" s="9">
        <v>2.3980657126042282E-3</v>
      </c>
      <c r="IK130" s="6">
        <v>6</v>
      </c>
      <c r="IL130" s="6"/>
      <c r="IM130" s="6"/>
      <c r="IN130" s="6"/>
      <c r="IO130" s="15">
        <v>123</v>
      </c>
      <c r="IP130" s="9">
        <v>0.88306010928961853</v>
      </c>
      <c r="IQ130" s="9">
        <v>3.1742803738318039E-2</v>
      </c>
      <c r="IR130" s="9">
        <v>8.5196590654206368</v>
      </c>
      <c r="IS130" s="9">
        <v>8.5514018691589548</v>
      </c>
      <c r="IT130" s="9">
        <v>2.1810211998791822E-3</v>
      </c>
      <c r="IU130" s="6">
        <v>6</v>
      </c>
      <c r="IV130" s="6"/>
      <c r="IW130" s="6"/>
      <c r="IX130" s="6"/>
      <c r="IY130" s="15">
        <v>123</v>
      </c>
      <c r="IZ130" s="9">
        <v>0.88306010928961853</v>
      </c>
      <c r="JA130" s="9">
        <v>3.75611775700938E-2</v>
      </c>
      <c r="JB130" s="9">
        <v>8.5138406915888609</v>
      </c>
      <c r="JC130" s="9">
        <v>8.5514018691589548</v>
      </c>
      <c r="JD130" s="9">
        <v>2.5807967452449684E-3</v>
      </c>
      <c r="JE130" s="6">
        <v>6</v>
      </c>
      <c r="JF130" s="6"/>
      <c r="JG130" s="6"/>
      <c r="JH130" s="6"/>
      <c r="JI130" s="15">
        <v>123</v>
      </c>
      <c r="JJ130" s="9">
        <v>0.88306010928961853</v>
      </c>
      <c r="JK130" s="9">
        <v>2.9288551401869423E-2</v>
      </c>
      <c r="JL130" s="9">
        <v>8.5221133177570856</v>
      </c>
      <c r="JM130" s="9">
        <v>8.5514018691589548</v>
      </c>
      <c r="JN130" s="9">
        <v>2.0123915974100755E-3</v>
      </c>
      <c r="JO130" s="6">
        <v>6</v>
      </c>
      <c r="JP130" s="6"/>
      <c r="JQ130" s="6"/>
      <c r="JR130" s="6"/>
      <c r="JS130" s="15">
        <v>123</v>
      </c>
      <c r="JT130" s="9">
        <v>0.88306010928961853</v>
      </c>
      <c r="JU130" s="9">
        <v>3.6987378504673228E-2</v>
      </c>
      <c r="JV130" s="9">
        <v>8.514414490654282</v>
      </c>
      <c r="JW130" s="9">
        <v>8.5514018691589548</v>
      </c>
      <c r="JX130" s="9">
        <v>2.5413714967234451E-3</v>
      </c>
      <c r="JY130" s="6">
        <v>6</v>
      </c>
      <c r="JZ130" s="6"/>
      <c r="KA130" s="6"/>
      <c r="KB130" s="6"/>
      <c r="KC130" s="15">
        <v>123</v>
      </c>
      <c r="KD130" s="9">
        <v>0.88306010928961853</v>
      </c>
      <c r="KE130" s="9">
        <v>3.7641560747663887E-2</v>
      </c>
      <c r="KF130" s="9">
        <v>8.5137603084112907</v>
      </c>
      <c r="KG130" s="9">
        <v>8.5514018691589548</v>
      </c>
      <c r="KH130" s="9">
        <v>2.5863198053955238E-3</v>
      </c>
      <c r="KI130" s="6">
        <v>6</v>
      </c>
      <c r="KJ130" s="6"/>
      <c r="KK130" s="6"/>
      <c r="KL130" s="6"/>
      <c r="KM130" s="15">
        <v>123</v>
      </c>
      <c r="KN130" s="9">
        <v>0.88306010928961853</v>
      </c>
      <c r="KO130" s="9">
        <v>3.9672518691589137E-2</v>
      </c>
      <c r="KP130" s="9">
        <v>8.5117293504673661</v>
      </c>
      <c r="KQ130" s="9">
        <v>8.5514018691589548</v>
      </c>
      <c r="KR130" s="9">
        <v>2.7258652081356386E-3</v>
      </c>
      <c r="KS130" s="6">
        <v>6</v>
      </c>
      <c r="KT130" s="6"/>
      <c r="KU130" s="6"/>
      <c r="KV130" s="6"/>
      <c r="KW130" s="15">
        <v>123</v>
      </c>
      <c r="KX130" s="9">
        <v>0.88306010928961853</v>
      </c>
      <c r="KY130" s="9">
        <v>4.0364327102804097E-2</v>
      </c>
      <c r="KZ130" s="9">
        <v>8.511037542056151</v>
      </c>
      <c r="LA130" s="9">
        <v>8.5514018691589548</v>
      </c>
      <c r="LB130" s="9">
        <v>2.7733987790058505E-3</v>
      </c>
      <c r="LC130" s="6">
        <v>6</v>
      </c>
    </row>
    <row r="131" spans="1:315">
      <c r="A131" s="6">
        <v>124</v>
      </c>
      <c r="B131">
        <v>0.59135633755194705</v>
      </c>
      <c r="C131">
        <f>1-Table4689[[#This Row],[qx (tau)]]</f>
        <v>0.40864366244805295</v>
      </c>
      <c r="D131" s="6"/>
      <c r="E131" s="6"/>
      <c r="F131" s="6"/>
      <c r="G131" s="6"/>
      <c r="H131" s="15">
        <f t="shared" si="15"/>
        <v>124</v>
      </c>
      <c r="I131" s="9">
        <f t="shared" si="17"/>
        <v>0.89972677595628525</v>
      </c>
      <c r="J131" s="9" cm="1">
        <f t="array" ref="J131">VLOOKUP($G$13,'qx Malaria'!$B$62:$I$91,(N131),FALSE)/(1-nigeria!I131*INDEX($E$6:$G$11,N131,2))</f>
        <v>4.70733841961858E-2</v>
      </c>
      <c r="K131" s="9">
        <f t="shared" si="16"/>
        <v>9.9256786594006545</v>
      </c>
      <c r="L131" s="9">
        <f t="shared" si="13"/>
        <v>9.9727520435968398</v>
      </c>
      <c r="M131" s="9">
        <f>(J131*Table4689[[#This Row],[qx (tau)]])/L131</f>
        <v>2.7913201845127002E-3</v>
      </c>
      <c r="N131" s="6">
        <f t="shared" si="14"/>
        <v>6</v>
      </c>
      <c r="P131" s="6"/>
      <c r="Q131" s="6"/>
      <c r="R131" s="6"/>
      <c r="S131" s="15">
        <v>124</v>
      </c>
      <c r="T131" s="9">
        <v>0.89972677595628525</v>
      </c>
      <c r="U131" s="9">
        <v>3.5080152588556242E-2</v>
      </c>
      <c r="V131" s="9">
        <v>9.937671891008284</v>
      </c>
      <c r="W131" s="9">
        <v>9.9727520435968398</v>
      </c>
      <c r="X131" s="9">
        <v>2.0801550529727288E-3</v>
      </c>
      <c r="Y131" s="6">
        <v>6</v>
      </c>
      <c r="Z131" s="6"/>
      <c r="AA131" s="6"/>
      <c r="AB131" s="6"/>
      <c r="AC131" s="15">
        <v>124</v>
      </c>
      <c r="AD131" s="9">
        <v>0.89972677595628525</v>
      </c>
      <c r="AE131" s="9">
        <v>3.915302452316119E-2</v>
      </c>
      <c r="AF131" s="9">
        <v>9.9335990190736787</v>
      </c>
      <c r="AG131" s="9">
        <v>9.9727520435968398</v>
      </c>
      <c r="AH131" s="9">
        <v>2.3216649812289438E-3</v>
      </c>
      <c r="AI131" s="6">
        <v>6</v>
      </c>
      <c r="AJ131" s="6"/>
      <c r="AK131" s="6"/>
      <c r="AL131" s="6"/>
      <c r="AM131" s="15">
        <v>124</v>
      </c>
      <c r="AN131" s="9">
        <v>0.89972677595628525</v>
      </c>
      <c r="AO131" s="9">
        <v>3.9366441416894167E-2</v>
      </c>
      <c r="AP131" s="9">
        <v>9.9333856021799445</v>
      </c>
      <c r="AQ131" s="9">
        <v>9.972752043596838</v>
      </c>
      <c r="AR131" s="9">
        <v>2.3343200068525567E-3</v>
      </c>
      <c r="AS131" s="6">
        <v>6</v>
      </c>
      <c r="AT131" s="6"/>
      <c r="AU131" s="6"/>
      <c r="AV131" s="6"/>
      <c r="AW131" s="15">
        <v>124</v>
      </c>
      <c r="AX131" s="9">
        <v>0.89972677595628525</v>
      </c>
      <c r="AY131" s="9">
        <v>3.9794272479564463E-2</v>
      </c>
      <c r="AZ131" s="9">
        <v>9.932957771117275</v>
      </c>
      <c r="BA131" s="9">
        <v>9.9727520435968398</v>
      </c>
      <c r="BB131" s="9">
        <v>2.3596891937335339E-3</v>
      </c>
      <c r="BC131" s="6">
        <v>6</v>
      </c>
      <c r="BD131" s="6"/>
      <c r="BE131" s="6"/>
      <c r="BF131" s="6"/>
      <c r="BG131" s="15">
        <v>124</v>
      </c>
      <c r="BH131" s="9">
        <v>0.89972677595628525</v>
      </c>
      <c r="BI131" s="9">
        <v>4.0011678474114881E-2</v>
      </c>
      <c r="BJ131" s="9">
        <v>9.9327403651227257</v>
      </c>
      <c r="BK131" s="9">
        <v>9.9727520435968398</v>
      </c>
      <c r="BL131" s="9">
        <v>2.372580761892167E-3</v>
      </c>
      <c r="BM131" s="6">
        <v>6</v>
      </c>
      <c r="BN131" s="6"/>
      <c r="BO131" s="6"/>
      <c r="BP131" s="6"/>
      <c r="BQ131" s="15">
        <v>124</v>
      </c>
      <c r="BR131" s="9">
        <v>0.89972677595628525</v>
      </c>
      <c r="BS131" s="9">
        <v>4.0338784741144856E-2</v>
      </c>
      <c r="BT131" s="9">
        <v>9.9324132588556946</v>
      </c>
      <c r="BU131" s="9">
        <v>9.9727520435968398</v>
      </c>
      <c r="BV131" s="9">
        <v>2.3919772497638706E-3</v>
      </c>
      <c r="BW131" s="6">
        <v>6</v>
      </c>
      <c r="BX131" s="6"/>
      <c r="BY131" s="6"/>
      <c r="BZ131" s="6"/>
      <c r="CA131" s="15">
        <v>124</v>
      </c>
      <c r="CB131" s="9">
        <v>0.89972677595628525</v>
      </c>
      <c r="CC131" s="9">
        <v>4.0621013623978644E-2</v>
      </c>
      <c r="CD131" s="9">
        <v>9.9321310299728616</v>
      </c>
      <c r="CE131" s="9">
        <v>9.9727520435968398</v>
      </c>
      <c r="CF131" s="9">
        <v>2.4087126341165903E-3</v>
      </c>
      <c r="CG131" s="6">
        <v>6</v>
      </c>
      <c r="CH131" s="6"/>
      <c r="CI131" s="6"/>
      <c r="CJ131" s="6"/>
      <c r="CK131" s="15">
        <v>124</v>
      </c>
      <c r="CL131" s="9">
        <v>0.89972677595628525</v>
      </c>
      <c r="CM131" s="9">
        <v>4.1109678474114897E-2</v>
      </c>
      <c r="CN131" s="9">
        <v>9.931642365122725</v>
      </c>
      <c r="CO131" s="9">
        <v>9.9727520435968398</v>
      </c>
      <c r="CP131" s="9">
        <v>2.4376890946566365E-3</v>
      </c>
      <c r="CQ131" s="6">
        <v>6</v>
      </c>
      <c r="CR131" s="6"/>
      <c r="CS131" s="6"/>
      <c r="CT131" s="6"/>
      <c r="CU131" s="15">
        <v>124</v>
      </c>
      <c r="CV131" s="9">
        <v>0.89972677595628525</v>
      </c>
      <c r="CW131" s="9">
        <v>4.1375950953678922E-2</v>
      </c>
      <c r="CX131" s="9">
        <v>9.9313760926431609</v>
      </c>
      <c r="CY131" s="9">
        <v>9.9727520435968398</v>
      </c>
      <c r="CZ131" s="9">
        <v>2.4534783088692729E-3</v>
      </c>
      <c r="DA131" s="6">
        <v>6</v>
      </c>
      <c r="DB131" s="6"/>
      <c r="DC131" s="6"/>
      <c r="DD131" s="6"/>
      <c r="DE131" s="15">
        <v>124</v>
      </c>
      <c r="DF131" s="9">
        <v>0.89972677595628525</v>
      </c>
      <c r="DG131" s="9">
        <v>4.2205683923706182E-2</v>
      </c>
      <c r="DH131" s="9">
        <v>9.9305463596731336</v>
      </c>
      <c r="DI131" s="9">
        <v>9.9727520435968398</v>
      </c>
      <c r="DJ131" s="9">
        <v>2.5026791561535947E-3</v>
      </c>
      <c r="DK131" s="6">
        <v>6</v>
      </c>
      <c r="DL131" s="6"/>
      <c r="DM131" s="6"/>
      <c r="DN131" s="6"/>
      <c r="DO131" s="15">
        <v>124</v>
      </c>
      <c r="DP131" s="9">
        <v>0.89972677595628525</v>
      </c>
      <c r="DQ131" s="9">
        <v>3.6896190735695229E-2</v>
      </c>
      <c r="DR131" s="9">
        <v>9.9358558528611454</v>
      </c>
      <c r="DS131" s="9">
        <v>9.9727520435968398</v>
      </c>
      <c r="DT131" s="9">
        <v>2.1878410420409387E-3</v>
      </c>
      <c r="DU131" s="6">
        <v>6</v>
      </c>
      <c r="DV131" s="6"/>
      <c r="DW131" s="6"/>
      <c r="DX131" s="6"/>
      <c r="DY131" s="15">
        <v>124</v>
      </c>
      <c r="DZ131" s="9">
        <v>0.89972677595628525</v>
      </c>
      <c r="EA131" s="9">
        <v>4.4845471389646271E-2</v>
      </c>
      <c r="EB131" s="9">
        <v>9.9279065722071937</v>
      </c>
      <c r="EC131" s="9">
        <v>9.9727520435968398</v>
      </c>
      <c r="ED131" s="9">
        <v>2.6592111787035956E-3</v>
      </c>
      <c r="EE131" s="6">
        <v>6</v>
      </c>
      <c r="EF131" s="6"/>
      <c r="EG131" s="6"/>
      <c r="EH131" s="6"/>
      <c r="EI131" s="15">
        <v>124</v>
      </c>
      <c r="EJ131" s="9">
        <v>0.89972677595628525</v>
      </c>
      <c r="EK131" s="9">
        <v>3.965864305177156E-2</v>
      </c>
      <c r="EL131" s="9">
        <v>9.9330934005450668</v>
      </c>
      <c r="EM131" s="9">
        <v>9.972752043596838</v>
      </c>
      <c r="EN131" s="9">
        <v>2.3516467475428286E-3</v>
      </c>
      <c r="EO131" s="6">
        <v>6</v>
      </c>
      <c r="EP131" s="6"/>
      <c r="EQ131" s="6"/>
      <c r="ER131" s="6"/>
      <c r="ES131" s="15">
        <v>124</v>
      </c>
      <c r="ET131" s="9">
        <v>0.89972677595628525</v>
      </c>
      <c r="EU131" s="9">
        <v>4.8427683923706256E-2</v>
      </c>
      <c r="EV131" s="9">
        <v>9.9243243596731343</v>
      </c>
      <c r="EW131" s="9">
        <v>9.9727520435968398</v>
      </c>
      <c r="EX131" s="9">
        <v>2.8716263751522551E-3</v>
      </c>
      <c r="EY131" s="6">
        <v>6</v>
      </c>
      <c r="EZ131" s="6"/>
      <c r="FA131" s="6"/>
      <c r="FB131" s="6"/>
      <c r="FC131" s="15">
        <v>124</v>
      </c>
      <c r="FD131" s="9">
        <v>0.89972677595628525</v>
      </c>
      <c r="FE131" s="9">
        <v>5.0572822888283936E-2</v>
      </c>
      <c r="FF131" s="9">
        <v>9.9221792207085553</v>
      </c>
      <c r="FG131" s="9">
        <v>9.9727520435968398</v>
      </c>
      <c r="FH131" s="9">
        <v>2.9988271233596787E-3</v>
      </c>
      <c r="FI131" s="6">
        <v>6</v>
      </c>
      <c r="FJ131" s="6"/>
      <c r="FK131" s="6"/>
      <c r="FL131" s="6"/>
      <c r="FM131" s="15">
        <v>124</v>
      </c>
      <c r="FN131" s="9">
        <v>0.89972677595628525</v>
      </c>
      <c r="FO131" s="9">
        <v>5.3501820163488326E-2</v>
      </c>
      <c r="FP131" s="9">
        <v>9.9192502234333517</v>
      </c>
      <c r="FQ131" s="9">
        <v>9.9727520435968398</v>
      </c>
      <c r="FR131" s="9">
        <v>3.1725084796986858E-3</v>
      </c>
      <c r="FS131" s="6">
        <v>6</v>
      </c>
      <c r="FT131" s="6"/>
      <c r="FU131" s="6"/>
      <c r="FV131" s="6"/>
      <c r="FW131" s="15">
        <v>124</v>
      </c>
      <c r="FX131" s="9">
        <v>0.89972677595628525</v>
      </c>
      <c r="FY131" s="9">
        <v>4.7569029972752565E-2</v>
      </c>
      <c r="FZ131" s="9">
        <v>9.9251830136240873</v>
      </c>
      <c r="GA131" s="9">
        <v>9.9727520435968398</v>
      </c>
      <c r="GB131" s="9">
        <v>2.8207105944890319E-3</v>
      </c>
      <c r="GC131" s="6">
        <v>6</v>
      </c>
      <c r="GD131" s="6"/>
      <c r="GE131" s="6"/>
      <c r="GF131" s="6"/>
      <c r="GG131" s="15">
        <v>124</v>
      </c>
      <c r="GH131" s="9">
        <v>0.89972677595628525</v>
      </c>
      <c r="GI131" s="9">
        <v>5.8625820163488385E-2</v>
      </c>
      <c r="GJ131" s="9">
        <v>9.9141262234333514</v>
      </c>
      <c r="GK131" s="9">
        <v>9.9727520435968398</v>
      </c>
      <c r="GL131" s="9">
        <v>3.4763473659328763E-3</v>
      </c>
      <c r="GM131" s="6">
        <v>6</v>
      </c>
      <c r="GN131" s="6"/>
      <c r="GO131" s="6"/>
      <c r="GP131" s="6"/>
      <c r="GQ131" s="15">
        <v>124</v>
      </c>
      <c r="GR131" s="9">
        <v>0.89972677595628525</v>
      </c>
      <c r="GS131" s="9">
        <v>5.1601013623978759E-2</v>
      </c>
      <c r="GT131" s="9">
        <v>9.9211510299728598</v>
      </c>
      <c r="GU131" s="9">
        <v>9.972752043596838</v>
      </c>
      <c r="GV131" s="9">
        <v>3.0597959617612845E-3</v>
      </c>
      <c r="GW131" s="6">
        <v>6</v>
      </c>
      <c r="GX131" s="6"/>
      <c r="GY131" s="6"/>
      <c r="GZ131" s="6"/>
      <c r="HA131" s="15">
        <v>124</v>
      </c>
      <c r="HB131" s="9">
        <v>0.89972677595628525</v>
      </c>
      <c r="HC131" s="9">
        <v>5.0346441416894282E-2</v>
      </c>
      <c r="HD131" s="9">
        <v>9.9224056021799463</v>
      </c>
      <c r="HE131" s="9">
        <v>9.9727520435968398</v>
      </c>
      <c r="HF131" s="9">
        <v>2.9854033344972495E-3</v>
      </c>
      <c r="HG131" s="6">
        <v>6</v>
      </c>
      <c r="HH131" s="6"/>
      <c r="HI131" s="6"/>
      <c r="HJ131" s="6"/>
      <c r="HK131" s="15">
        <v>124</v>
      </c>
      <c r="HL131" s="9">
        <v>0.89972677595628525</v>
      </c>
      <c r="HM131" s="9">
        <v>4.8219253405995081E-2</v>
      </c>
      <c r="HN131" s="9">
        <v>9.9245327901908453</v>
      </c>
      <c r="HO131" s="9">
        <v>9.9727520435968398</v>
      </c>
      <c r="HP131" s="9">
        <v>2.8592670276974194E-3</v>
      </c>
      <c r="HQ131" s="6">
        <v>6</v>
      </c>
      <c r="HR131" s="6"/>
      <c r="HS131" s="6"/>
      <c r="HT131" s="6"/>
      <c r="HU131" s="15">
        <v>124</v>
      </c>
      <c r="HV131" s="9">
        <v>0.89972677595628525</v>
      </c>
      <c r="HW131" s="9">
        <v>4.4782643051771605E-2</v>
      </c>
      <c r="HX131" s="9">
        <v>9.9279694005450683</v>
      </c>
      <c r="HY131" s="9">
        <v>9.9727520435968398</v>
      </c>
      <c r="HZ131" s="9">
        <v>2.6554856337770178E-3</v>
      </c>
      <c r="IA131" s="6">
        <v>6</v>
      </c>
      <c r="IB131" s="6"/>
      <c r="IC131" s="6"/>
      <c r="ID131" s="6"/>
      <c r="IE131" s="15">
        <v>124</v>
      </c>
      <c r="IF131" s="9">
        <v>0.89972677595628525</v>
      </c>
      <c r="IG131" s="9">
        <v>4.0702790190736138E-2</v>
      </c>
      <c r="IH131" s="9">
        <v>9.9320492534061025</v>
      </c>
      <c r="II131" s="9">
        <v>9.972752043596838</v>
      </c>
      <c r="IJ131" s="9">
        <v>2.4135617560845169E-3</v>
      </c>
      <c r="IK131" s="6">
        <v>6</v>
      </c>
      <c r="IL131" s="6"/>
      <c r="IM131" s="6"/>
      <c r="IN131" s="6"/>
      <c r="IO131" s="15">
        <v>124</v>
      </c>
      <c r="IP131" s="9">
        <v>0.89972677595628525</v>
      </c>
      <c r="IQ131" s="9">
        <v>3.701885558583147E-2</v>
      </c>
      <c r="IR131" s="9">
        <v>9.9357331880110067</v>
      </c>
      <c r="IS131" s="9">
        <v>9.972752043596838</v>
      </c>
      <c r="IT131" s="9">
        <v>2.1951147249928281E-3</v>
      </c>
      <c r="IU131" s="6">
        <v>6</v>
      </c>
      <c r="IV131" s="6"/>
      <c r="IW131" s="6"/>
      <c r="IX131" s="6"/>
      <c r="IY131" s="15">
        <v>124</v>
      </c>
      <c r="IZ131" s="9">
        <v>0.89972677595628525</v>
      </c>
      <c r="JA131" s="9">
        <v>4.3804316076294758E-2</v>
      </c>
      <c r="JB131" s="9">
        <v>9.928947727520546</v>
      </c>
      <c r="JC131" s="9">
        <v>9.9727520435968415</v>
      </c>
      <c r="JD131" s="9">
        <v>2.5974735770631714E-3</v>
      </c>
      <c r="JE131" s="6">
        <v>6</v>
      </c>
      <c r="JF131" s="6"/>
      <c r="JG131" s="6"/>
      <c r="JH131" s="6"/>
      <c r="JI131" s="15">
        <v>124</v>
      </c>
      <c r="JJ131" s="9">
        <v>0.89972677595628525</v>
      </c>
      <c r="JK131" s="9">
        <v>3.4156675749319174E-2</v>
      </c>
      <c r="JL131" s="9">
        <v>9.9385953678475207</v>
      </c>
      <c r="JM131" s="9">
        <v>9.9727520435968398</v>
      </c>
      <c r="JN131" s="9">
        <v>2.0253954561154186E-3</v>
      </c>
      <c r="JO131" s="6">
        <v>6</v>
      </c>
      <c r="JP131" s="6"/>
      <c r="JQ131" s="6"/>
      <c r="JR131" s="6"/>
      <c r="JS131" s="15">
        <v>124</v>
      </c>
      <c r="JT131" s="9">
        <v>0.89972677595628525</v>
      </c>
      <c r="JU131" s="9">
        <v>4.3135144414169407E-2</v>
      </c>
      <c r="JV131" s="9">
        <v>9.9296168991826708</v>
      </c>
      <c r="JW131" s="9">
        <v>9.9727520435968398</v>
      </c>
      <c r="JX131" s="9">
        <v>2.5577935668134365E-3</v>
      </c>
      <c r="JY131" s="6">
        <v>6</v>
      </c>
      <c r="JZ131" s="6"/>
      <c r="KA131" s="6"/>
      <c r="KB131" s="6"/>
      <c r="KC131" s="15">
        <v>124</v>
      </c>
      <c r="KD131" s="9">
        <v>0.89972677595628525</v>
      </c>
      <c r="KE131" s="9">
        <v>4.3898059945504567E-2</v>
      </c>
      <c r="KF131" s="9">
        <v>9.9288539836513348</v>
      </c>
      <c r="KG131" s="9">
        <v>9.9727520435968398</v>
      </c>
      <c r="KH131" s="9">
        <v>2.6030323266361603E-3</v>
      </c>
      <c r="KI131" s="6">
        <v>6</v>
      </c>
      <c r="KJ131" s="6"/>
      <c r="KK131" s="6"/>
      <c r="KL131" s="6"/>
      <c r="KM131" s="15">
        <v>124</v>
      </c>
      <c r="KN131" s="9">
        <v>0.89972677595628525</v>
      </c>
      <c r="KO131" s="9">
        <v>4.6266588555858815E-2</v>
      </c>
      <c r="KP131" s="9">
        <v>9.9264854550409805</v>
      </c>
      <c r="KQ131" s="9">
        <v>9.9727520435968398</v>
      </c>
      <c r="KR131" s="9">
        <v>2.7434794568047477E-3</v>
      </c>
      <c r="KS131" s="6">
        <v>6</v>
      </c>
      <c r="KT131" s="6"/>
      <c r="KU131" s="6"/>
      <c r="KV131" s="6"/>
      <c r="KW131" s="15">
        <v>124</v>
      </c>
      <c r="KX131" s="9">
        <v>0.89972677595628525</v>
      </c>
      <c r="KY131" s="9">
        <v>4.70733841961858E-2</v>
      </c>
      <c r="KZ131" s="9">
        <v>9.9256786594006545</v>
      </c>
      <c r="LA131" s="9">
        <v>9.9727520435968398</v>
      </c>
      <c r="LB131" s="9">
        <v>2.7913201845127002E-3</v>
      </c>
      <c r="LC131" s="6">
        <v>6</v>
      </c>
    </row>
    <row r="132" spans="1:315">
      <c r="A132" s="6">
        <v>125</v>
      </c>
      <c r="B132">
        <v>0.59489065337966629</v>
      </c>
      <c r="C132">
        <f>1-Table4689[[#This Row],[qx (tau)]]</f>
        <v>0.40510934662033371</v>
      </c>
      <c r="D132" s="6"/>
      <c r="E132" s="6"/>
      <c r="F132" s="6"/>
      <c r="G132" s="6"/>
      <c r="H132" s="15">
        <f t="shared" si="15"/>
        <v>125</v>
      </c>
      <c r="I132" s="9">
        <f t="shared" si="17"/>
        <v>0.91639344262295197</v>
      </c>
      <c r="J132" s="9" cm="1">
        <f t="array" ref="J132">VLOOKUP($G$13,'qx Malaria'!$B$62:$I$91,(N132),FALSE)/(1-nigeria!I132*INDEX($E$6:$G$11,N132,2))</f>
        <v>5.6457294117647834E-2</v>
      </c>
      <c r="K132" s="9">
        <f t="shared" si="16"/>
        <v>11.904327019608008</v>
      </c>
      <c r="L132" s="9">
        <f t="shared" si="13"/>
        <v>11.960784313725656</v>
      </c>
      <c r="M132" s="9">
        <f>(J132*Table4689[[#This Row],[qx (tau)]])/L132</f>
        <v>2.8080028620827008E-3</v>
      </c>
      <c r="N132" s="6">
        <f t="shared" si="14"/>
        <v>6</v>
      </c>
      <c r="P132" s="6"/>
      <c r="Q132" s="6"/>
      <c r="R132" s="6"/>
      <c r="S132" s="15">
        <v>125</v>
      </c>
      <c r="T132" s="9">
        <v>0.91639344262295197</v>
      </c>
      <c r="U132" s="9">
        <v>4.2073254901961364E-2</v>
      </c>
      <c r="V132" s="9">
        <v>11.918711058823693</v>
      </c>
      <c r="W132" s="9">
        <v>11.960784313725654</v>
      </c>
      <c r="X132" s="9">
        <v>2.0925873623283144E-3</v>
      </c>
      <c r="Y132" s="6">
        <v>6</v>
      </c>
      <c r="Z132" s="6"/>
      <c r="AA132" s="6"/>
      <c r="AB132" s="6"/>
      <c r="AC132" s="15">
        <v>125</v>
      </c>
      <c r="AD132" s="9">
        <v>0.91639344262295197</v>
      </c>
      <c r="AE132" s="9">
        <v>4.695803921568692E-2</v>
      </c>
      <c r="AF132" s="9">
        <v>11.913826274509969</v>
      </c>
      <c r="AG132" s="9">
        <v>11.960784313725656</v>
      </c>
      <c r="AH132" s="9">
        <v>2.3355407051685699E-3</v>
      </c>
      <c r="AI132" s="6">
        <v>6</v>
      </c>
      <c r="AJ132" s="6"/>
      <c r="AK132" s="6"/>
      <c r="AL132" s="6"/>
      <c r="AM132" s="15">
        <v>125</v>
      </c>
      <c r="AN132" s="9">
        <v>0.91639344262295197</v>
      </c>
      <c r="AO132" s="9">
        <v>4.7214000000000651E-2</v>
      </c>
      <c r="AP132" s="9">
        <v>11.913570313725653</v>
      </c>
      <c r="AQ132" s="9">
        <v>11.960784313725654</v>
      </c>
      <c r="AR132" s="9">
        <v>2.3482713651508951E-3</v>
      </c>
      <c r="AS132" s="6">
        <v>6</v>
      </c>
      <c r="AT132" s="6"/>
      <c r="AU132" s="6"/>
      <c r="AV132" s="6"/>
      <c r="AW132" s="15">
        <v>125</v>
      </c>
      <c r="AX132" s="9">
        <v>0.91639344262295197</v>
      </c>
      <c r="AY132" s="9">
        <v>4.7727117647059475E-2</v>
      </c>
      <c r="AZ132" s="9">
        <v>11.913057196078595</v>
      </c>
      <c r="BA132" s="9">
        <v>11.960784313725656</v>
      </c>
      <c r="BB132" s="9">
        <v>2.373792174180882E-3</v>
      </c>
      <c r="BC132" s="6">
        <v>6</v>
      </c>
      <c r="BD132" s="6"/>
      <c r="BE132" s="6"/>
      <c r="BF132" s="6"/>
      <c r="BG132" s="15">
        <v>125</v>
      </c>
      <c r="BH132" s="9">
        <v>0.91639344262295197</v>
      </c>
      <c r="BI132" s="9">
        <v>4.7987862745098704E-2</v>
      </c>
      <c r="BJ132" s="9">
        <v>11.912796450980556</v>
      </c>
      <c r="BK132" s="9">
        <v>11.960784313725656</v>
      </c>
      <c r="BL132" s="9">
        <v>2.3867607904245591E-3</v>
      </c>
      <c r="BM132" s="6">
        <v>6</v>
      </c>
      <c r="BN132" s="6"/>
      <c r="BO132" s="6"/>
      <c r="BP132" s="6"/>
      <c r="BQ132" s="15">
        <v>125</v>
      </c>
      <c r="BR132" s="9">
        <v>0.91639344262295197</v>
      </c>
      <c r="BS132" s="9">
        <v>4.8380176470588898E-2</v>
      </c>
      <c r="BT132" s="9">
        <v>11.912404137255066</v>
      </c>
      <c r="BU132" s="9">
        <v>11.960784313725656</v>
      </c>
      <c r="BV132" s="9">
        <v>2.4062732038554117E-3</v>
      </c>
      <c r="BW132" s="6">
        <v>6</v>
      </c>
      <c r="BX132" s="6"/>
      <c r="BY132" s="6"/>
      <c r="BZ132" s="6"/>
      <c r="CA132" s="15">
        <v>125</v>
      </c>
      <c r="CB132" s="9">
        <v>0.91639344262295197</v>
      </c>
      <c r="CC132" s="9">
        <v>4.8718666666667333E-2</v>
      </c>
      <c r="CD132" s="9">
        <v>11.912065647058988</v>
      </c>
      <c r="CE132" s="9">
        <v>11.960784313725656</v>
      </c>
      <c r="CF132" s="9">
        <v>2.4231086093460565E-3</v>
      </c>
      <c r="CG132" s="6">
        <v>6</v>
      </c>
      <c r="CH132" s="6"/>
      <c r="CI132" s="6"/>
      <c r="CJ132" s="6"/>
      <c r="CK132" s="15">
        <v>125</v>
      </c>
      <c r="CL132" s="9">
        <v>0.91639344262295197</v>
      </c>
      <c r="CM132" s="9">
        <v>4.93047450980399E-2</v>
      </c>
      <c r="CN132" s="9">
        <v>11.911479568627616</v>
      </c>
      <c r="CO132" s="9">
        <v>11.960784313725656</v>
      </c>
      <c r="CP132" s="9">
        <v>2.4522582513616608E-3</v>
      </c>
      <c r="CQ132" s="6">
        <v>6</v>
      </c>
      <c r="CR132" s="6"/>
      <c r="CS132" s="6"/>
      <c r="CT132" s="6"/>
      <c r="CU132" s="15">
        <v>125</v>
      </c>
      <c r="CV132" s="9">
        <v>0.91639344262295197</v>
      </c>
      <c r="CW132" s="9">
        <v>4.9624098039216365E-2</v>
      </c>
      <c r="CX132" s="9">
        <v>11.911160215686438</v>
      </c>
      <c r="CY132" s="9">
        <v>11.960784313725654</v>
      </c>
      <c r="CZ132" s="9">
        <v>2.4681418318068973E-3</v>
      </c>
      <c r="DA132" s="6">
        <v>6</v>
      </c>
      <c r="DB132" s="6"/>
      <c r="DC132" s="6"/>
      <c r="DD132" s="6"/>
      <c r="DE132" s="15">
        <v>125</v>
      </c>
      <c r="DF132" s="9">
        <v>0.91639344262295197</v>
      </c>
      <c r="DG132" s="9">
        <v>5.0619235294118339E-2</v>
      </c>
      <c r="DH132" s="9">
        <v>11.910165078431536</v>
      </c>
      <c r="DI132" s="9">
        <v>11.960784313725654</v>
      </c>
      <c r="DJ132" s="9">
        <v>2.5176367341680859E-3</v>
      </c>
      <c r="DK132" s="6">
        <v>6</v>
      </c>
      <c r="DL132" s="6"/>
      <c r="DM132" s="6"/>
      <c r="DN132" s="6"/>
      <c r="DO132" s="15">
        <v>125</v>
      </c>
      <c r="DP132" s="9">
        <v>0.91639344262295197</v>
      </c>
      <c r="DQ132" s="9">
        <v>4.4251313725490807E-2</v>
      </c>
      <c r="DR132" s="9">
        <v>11.916533000000165</v>
      </c>
      <c r="DS132" s="9">
        <v>11.960784313725656</v>
      </c>
      <c r="DT132" s="9">
        <v>2.2009169503087512E-3</v>
      </c>
      <c r="DU132" s="6">
        <v>6</v>
      </c>
      <c r="DV132" s="6"/>
      <c r="DW132" s="6"/>
      <c r="DX132" s="6"/>
      <c r="DY132" s="15">
        <v>125</v>
      </c>
      <c r="DZ132" s="9">
        <v>0.91639344262295197</v>
      </c>
      <c r="EA132" s="9">
        <v>5.3785254901961531E-2</v>
      </c>
      <c r="EB132" s="9">
        <v>11.906999058823693</v>
      </c>
      <c r="EC132" s="9">
        <v>11.960784313725656</v>
      </c>
      <c r="ED132" s="9">
        <v>2.6751042901176835E-3</v>
      </c>
      <c r="EE132" s="6">
        <v>6</v>
      </c>
      <c r="EF132" s="6"/>
      <c r="EG132" s="6"/>
      <c r="EH132" s="6"/>
      <c r="EI132" s="15">
        <v>125</v>
      </c>
      <c r="EJ132" s="9">
        <v>0.91639344262295197</v>
      </c>
      <c r="EK132" s="9">
        <v>4.7564450980392817E-2</v>
      </c>
      <c r="EL132" s="9">
        <v>11.913219862745262</v>
      </c>
      <c r="EM132" s="9">
        <v>11.960784313725654</v>
      </c>
      <c r="EN132" s="9">
        <v>2.3657016612949194E-3</v>
      </c>
      <c r="EO132" s="6">
        <v>6</v>
      </c>
      <c r="EP132" s="6"/>
      <c r="EQ132" s="6"/>
      <c r="ER132" s="6"/>
      <c r="ES132" s="15">
        <v>125</v>
      </c>
      <c r="ET132" s="9">
        <v>0.91639344262295197</v>
      </c>
      <c r="EU132" s="9">
        <v>5.8081568627451778E-2</v>
      </c>
      <c r="EV132" s="9">
        <v>11.902702745098203</v>
      </c>
      <c r="EW132" s="9">
        <v>11.960784313725656</v>
      </c>
      <c r="EX132" s="9">
        <v>2.8887890128116594E-3</v>
      </c>
      <c r="EY132" s="6">
        <v>6</v>
      </c>
      <c r="EZ132" s="6"/>
      <c r="FA132" s="6"/>
      <c r="FB132" s="6"/>
      <c r="FC132" s="15">
        <v>125</v>
      </c>
      <c r="FD132" s="9">
        <v>0.91639344262295197</v>
      </c>
      <c r="FE132" s="9">
        <v>6.0654333333334171E-2</v>
      </c>
      <c r="FF132" s="9">
        <v>11.90012998039232</v>
      </c>
      <c r="FG132" s="9">
        <v>11.960784313725654</v>
      </c>
      <c r="FH132" s="9">
        <v>3.0167499923536259E-3</v>
      </c>
      <c r="FI132" s="6">
        <v>6</v>
      </c>
      <c r="FJ132" s="6"/>
      <c r="FK132" s="6"/>
      <c r="FL132" s="6"/>
      <c r="FM132" s="15">
        <v>125</v>
      </c>
      <c r="FN132" s="9">
        <v>0.91639344262295197</v>
      </c>
      <c r="FO132" s="9">
        <v>6.4167215686275397E-2</v>
      </c>
      <c r="FP132" s="9">
        <v>11.89661709803938</v>
      </c>
      <c r="FQ132" s="9">
        <v>11.960784313725656</v>
      </c>
      <c r="FR132" s="9">
        <v>3.1914693772512335E-3</v>
      </c>
      <c r="FS132" s="6">
        <v>6</v>
      </c>
      <c r="FT132" s="6"/>
      <c r="FU132" s="6"/>
      <c r="FV132" s="6"/>
      <c r="FW132" s="15">
        <v>125</v>
      </c>
      <c r="FX132" s="9">
        <v>0.91639344262295197</v>
      </c>
      <c r="FY132" s="9">
        <v>5.7051745098039994E-2</v>
      </c>
      <c r="FZ132" s="9">
        <v>11.903732568627614</v>
      </c>
      <c r="GA132" s="9">
        <v>11.960784313725654</v>
      </c>
      <c r="GB132" s="9">
        <v>2.8375689275556702E-3</v>
      </c>
      <c r="GC132" s="6">
        <v>6</v>
      </c>
      <c r="GD132" s="6"/>
      <c r="GE132" s="6"/>
      <c r="GF132" s="6"/>
      <c r="GG132" s="15">
        <v>125</v>
      </c>
      <c r="GH132" s="9">
        <v>0.91639344262295197</v>
      </c>
      <c r="GI132" s="9">
        <v>7.0312666666667634E-2</v>
      </c>
      <c r="GJ132" s="9">
        <v>11.890471647058988</v>
      </c>
      <c r="GK132" s="9">
        <v>11.960784313725656</v>
      </c>
      <c r="GL132" s="9">
        <v>3.4971241949577057E-3</v>
      </c>
      <c r="GM132" s="6">
        <v>6</v>
      </c>
      <c r="GN132" s="6"/>
      <c r="GO132" s="6"/>
      <c r="GP132" s="6"/>
      <c r="GQ132" s="15">
        <v>125</v>
      </c>
      <c r="GR132" s="9">
        <v>0.91639344262295197</v>
      </c>
      <c r="GS132" s="9">
        <v>6.1887490196079274E-2</v>
      </c>
      <c r="GT132" s="9">
        <v>11.898896823529576</v>
      </c>
      <c r="GU132" s="9">
        <v>11.960784313725656</v>
      </c>
      <c r="GV132" s="9">
        <v>3.0780832187170689E-3</v>
      </c>
      <c r="GW132" s="6">
        <v>6</v>
      </c>
      <c r="GX132" s="6"/>
      <c r="GY132" s="6"/>
      <c r="GZ132" s="6"/>
      <c r="HA132" s="15">
        <v>125</v>
      </c>
      <c r="HB132" s="9">
        <v>0.91639344262295197</v>
      </c>
      <c r="HC132" s="9">
        <v>6.0382823529412592E-2</v>
      </c>
      <c r="HD132" s="9">
        <v>11.900401490196243</v>
      </c>
      <c r="HE132" s="9">
        <v>11.960784313725656</v>
      </c>
      <c r="HF132" s="9">
        <v>3.0032459745219071E-3</v>
      </c>
      <c r="HG132" s="6">
        <v>6</v>
      </c>
      <c r="HH132" s="6"/>
      <c r="HI132" s="6"/>
      <c r="HJ132" s="6"/>
      <c r="HK132" s="15">
        <v>125</v>
      </c>
      <c r="HL132" s="9">
        <v>0.91639344262295197</v>
      </c>
      <c r="HM132" s="9">
        <v>5.7831588235294919E-2</v>
      </c>
      <c r="HN132" s="9">
        <v>11.90295272549036</v>
      </c>
      <c r="HO132" s="9">
        <v>11.960784313725656</v>
      </c>
      <c r="HP132" s="9">
        <v>2.8763557981560245E-3</v>
      </c>
      <c r="HQ132" s="6">
        <v>6</v>
      </c>
      <c r="HR132" s="6"/>
      <c r="HS132" s="6"/>
      <c r="HT132" s="6"/>
      <c r="HU132" s="15">
        <v>125</v>
      </c>
      <c r="HV132" s="9">
        <v>0.91639344262295197</v>
      </c>
      <c r="HW132" s="9">
        <v>5.3709901960785046E-2</v>
      </c>
      <c r="HX132" s="9">
        <v>11.907074411764871</v>
      </c>
      <c r="HY132" s="9">
        <v>11.960784313725656</v>
      </c>
      <c r="HZ132" s="9">
        <v>2.6713564790013908E-3</v>
      </c>
      <c r="IA132" s="6">
        <v>6</v>
      </c>
      <c r="IB132" s="6"/>
      <c r="IC132" s="6"/>
      <c r="ID132" s="6"/>
      <c r="IE132" s="15">
        <v>125</v>
      </c>
      <c r="IF132" s="9">
        <v>0.91639344262295197</v>
      </c>
      <c r="IG132" s="9">
        <v>4.8816745098039883E-2</v>
      </c>
      <c r="IH132" s="9">
        <v>11.911967568627615</v>
      </c>
      <c r="II132" s="9">
        <v>11.960784313725656</v>
      </c>
      <c r="IJ132" s="9">
        <v>2.4279867127037697E-3</v>
      </c>
      <c r="IK132" s="6">
        <v>6</v>
      </c>
      <c r="IL132" s="6"/>
      <c r="IM132" s="6"/>
      <c r="IN132" s="6"/>
      <c r="IO132" s="15">
        <v>125</v>
      </c>
      <c r="IP132" s="9">
        <v>0.91639344262295197</v>
      </c>
      <c r="IQ132" s="9">
        <v>4.4398431372549632E-2</v>
      </c>
      <c r="IR132" s="9">
        <v>11.916385882353104</v>
      </c>
      <c r="IS132" s="9">
        <v>11.960784313725654</v>
      </c>
      <c r="IT132" s="9">
        <v>2.2082341053453213E-3</v>
      </c>
      <c r="IU132" s="6">
        <v>6</v>
      </c>
      <c r="IV132" s="6"/>
      <c r="IW132" s="6"/>
      <c r="IX132" s="6"/>
      <c r="IY132" s="15">
        <v>125</v>
      </c>
      <c r="IZ132" s="9">
        <v>0.91639344262295197</v>
      </c>
      <c r="JA132" s="9">
        <v>5.2536549019608567E-2</v>
      </c>
      <c r="JB132" s="9">
        <v>11.908247764706047</v>
      </c>
      <c r="JC132" s="9">
        <v>11.960784313725656</v>
      </c>
      <c r="JD132" s="9">
        <v>2.612997705904846E-3</v>
      </c>
      <c r="JE132" s="6">
        <v>6</v>
      </c>
      <c r="JF132" s="6"/>
      <c r="JG132" s="6"/>
      <c r="JH132" s="6"/>
      <c r="JI132" s="15">
        <v>125</v>
      </c>
      <c r="JJ132" s="9">
        <v>0.91639344262295197</v>
      </c>
      <c r="JK132" s="9">
        <v>4.0965686274510367E-2</v>
      </c>
      <c r="JL132" s="9">
        <v>11.919818627451145</v>
      </c>
      <c r="JM132" s="9">
        <v>11.960784313725656</v>
      </c>
      <c r="JN132" s="9">
        <v>2.0375004878253567E-3</v>
      </c>
      <c r="JO132" s="6">
        <v>6</v>
      </c>
      <c r="JP132" s="6"/>
      <c r="JQ132" s="6"/>
      <c r="JR132" s="6"/>
      <c r="JS132" s="15">
        <v>125</v>
      </c>
      <c r="JT132" s="9">
        <v>0.91639344262295197</v>
      </c>
      <c r="JU132" s="9">
        <v>5.1733980392157569E-2</v>
      </c>
      <c r="JV132" s="9">
        <v>11.909050333333498</v>
      </c>
      <c r="JW132" s="9">
        <v>11.960784313725656</v>
      </c>
      <c r="JX132" s="9">
        <v>2.5730805430630704E-3</v>
      </c>
      <c r="JY132" s="6">
        <v>6</v>
      </c>
      <c r="JZ132" s="6"/>
      <c r="KA132" s="6"/>
      <c r="KB132" s="6"/>
      <c r="KC132" s="15">
        <v>125</v>
      </c>
      <c r="KD132" s="9">
        <v>0.91639344262295197</v>
      </c>
      <c r="KE132" s="9">
        <v>5.2648980392157589E-2</v>
      </c>
      <c r="KF132" s="9">
        <v>11.908135333333497</v>
      </c>
      <c r="KG132" s="9">
        <v>11.960784313725656</v>
      </c>
      <c r="KH132" s="9">
        <v>2.6185896780466147E-3</v>
      </c>
      <c r="KI132" s="6">
        <v>6</v>
      </c>
      <c r="KJ132" s="6"/>
      <c r="KK132" s="6"/>
      <c r="KL132" s="6"/>
      <c r="KM132" s="15">
        <v>125</v>
      </c>
      <c r="KN132" s="9">
        <v>0.91639344262295197</v>
      </c>
      <c r="KO132" s="9">
        <v>5.548966666666743E-2</v>
      </c>
      <c r="KP132" s="9">
        <v>11.905294647058987</v>
      </c>
      <c r="KQ132" s="9">
        <v>11.960784313725656</v>
      </c>
      <c r="KR132" s="9">
        <v>2.7598762082242856E-3</v>
      </c>
      <c r="KS132" s="6">
        <v>6</v>
      </c>
      <c r="KT132" s="6"/>
      <c r="KU132" s="6"/>
      <c r="KV132" s="6"/>
      <c r="KW132" s="15">
        <v>125</v>
      </c>
      <c r="KX132" s="9">
        <v>0.91639344262295197</v>
      </c>
      <c r="KY132" s="9">
        <v>5.6457294117647834E-2</v>
      </c>
      <c r="KZ132" s="9">
        <v>11.904327019608008</v>
      </c>
      <c r="LA132" s="9">
        <v>11.960784313725656</v>
      </c>
      <c r="LB132" s="9">
        <v>2.8080028620827008E-3</v>
      </c>
      <c r="LC132" s="6">
        <v>6</v>
      </c>
    </row>
    <row r="133" spans="1:315">
      <c r="A133" s="6">
        <v>126</v>
      </c>
      <c r="B133">
        <v>0.59817688451318107</v>
      </c>
      <c r="C133">
        <f>1-Table4689[[#This Row],[qx (tau)]]</f>
        <v>0.40182311548681893</v>
      </c>
      <c r="D133" s="6"/>
      <c r="E133" s="6"/>
      <c r="F133" s="6"/>
      <c r="G133" s="6"/>
      <c r="H133" s="15">
        <f t="shared" si="15"/>
        <v>126</v>
      </c>
      <c r="I133" s="9">
        <f t="shared" si="17"/>
        <v>0.93306010928961869</v>
      </c>
      <c r="J133" s="9" cm="1">
        <f t="array" ref="J133">VLOOKUP($G$13,'qx Malaria'!$B$62:$I$91,(N133),FALSE)/(1-nigeria!I133*INDEX($E$6:$G$11,N133,2))</f>
        <v>7.051400816326657E-2</v>
      </c>
      <c r="K133" s="9">
        <f t="shared" si="16"/>
        <v>14.868261502041085</v>
      </c>
      <c r="L133" s="9">
        <f t="shared" si="13"/>
        <v>14.938775510204351</v>
      </c>
      <c r="M133" s="9">
        <f>(J133*Table4689[[#This Row],[qx (tau)]])/L133</f>
        <v>2.8235145302791171E-3</v>
      </c>
      <c r="N133" s="6">
        <f t="shared" si="14"/>
        <v>6</v>
      </c>
      <c r="P133" s="6"/>
      <c r="Q133" s="6"/>
      <c r="R133" s="6"/>
      <c r="S133" s="15">
        <v>126</v>
      </c>
      <c r="T133" s="9">
        <v>0.93306010928961869</v>
      </c>
      <c r="U133" s="9">
        <v>5.2548636734694822E-2</v>
      </c>
      <c r="V133" s="9">
        <v>14.886226873469655</v>
      </c>
      <c r="W133" s="9">
        <v>14.93877551020435</v>
      </c>
      <c r="X133" s="9">
        <v>2.1041470089635658E-3</v>
      </c>
      <c r="Y133" s="6">
        <v>6</v>
      </c>
      <c r="Z133" s="6"/>
      <c r="AA133" s="6"/>
      <c r="AB133" s="6"/>
      <c r="AC133" s="15">
        <v>126</v>
      </c>
      <c r="AD133" s="9">
        <v>0.93306010928961869</v>
      </c>
      <c r="AE133" s="9">
        <v>5.8649632653062278E-2</v>
      </c>
      <c r="AF133" s="9">
        <v>14.880125877551288</v>
      </c>
      <c r="AG133" s="9">
        <v>14.93877551020435</v>
      </c>
      <c r="AH133" s="9">
        <v>2.3484424485987489E-3</v>
      </c>
      <c r="AI133" s="6">
        <v>6</v>
      </c>
      <c r="AJ133" s="6"/>
      <c r="AK133" s="6"/>
      <c r="AL133" s="6"/>
      <c r="AM133" s="15">
        <v>126</v>
      </c>
      <c r="AN133" s="9">
        <v>0.93306010928961869</v>
      </c>
      <c r="AO133" s="9">
        <v>5.8969322448980656E-2</v>
      </c>
      <c r="AP133" s="9">
        <v>14.879806187755369</v>
      </c>
      <c r="AQ133" s="9">
        <v>14.93877551020435</v>
      </c>
      <c r="AR133" s="9">
        <v>2.3612434339273314E-3</v>
      </c>
      <c r="AS133" s="6">
        <v>6</v>
      </c>
      <c r="AT133" s="6"/>
      <c r="AU133" s="6"/>
      <c r="AV133" s="6"/>
      <c r="AW133" s="15">
        <v>126</v>
      </c>
      <c r="AX133" s="9">
        <v>0.93306010928961869</v>
      </c>
      <c r="AY133" s="9">
        <v>5.9610195918368414E-2</v>
      </c>
      <c r="AZ133" s="9">
        <v>14.879165314285981</v>
      </c>
      <c r="BA133" s="9">
        <v>14.93877551020435</v>
      </c>
      <c r="BB133" s="9">
        <v>2.3869052222729461E-3</v>
      </c>
      <c r="BC133" s="6">
        <v>6</v>
      </c>
      <c r="BD133" s="6"/>
      <c r="BE133" s="6"/>
      <c r="BF133" s="6"/>
      <c r="BG133" s="15">
        <v>126</v>
      </c>
      <c r="BH133" s="9">
        <v>0.93306010928961869</v>
      </c>
      <c r="BI133" s="9">
        <v>5.9935861224490877E-2</v>
      </c>
      <c r="BJ133" s="9">
        <v>14.878839648979859</v>
      </c>
      <c r="BK133" s="9">
        <v>14.93877551020435</v>
      </c>
      <c r="BL133" s="9">
        <v>2.3999454783553338E-3</v>
      </c>
      <c r="BM133" s="6">
        <v>6</v>
      </c>
      <c r="BN133" s="6"/>
      <c r="BO133" s="6"/>
      <c r="BP133" s="6"/>
      <c r="BQ133" s="15">
        <v>126</v>
      </c>
      <c r="BR133" s="9">
        <v>0.93306010928961869</v>
      </c>
      <c r="BS133" s="9">
        <v>6.0425853061225568E-2</v>
      </c>
      <c r="BT133" s="9">
        <v>14.878349657143124</v>
      </c>
      <c r="BU133" s="9">
        <v>14.93877551020435</v>
      </c>
      <c r="BV133" s="9">
        <v>2.4195656801673658E-3</v>
      </c>
      <c r="BW133" s="6">
        <v>6</v>
      </c>
      <c r="BX133" s="6"/>
      <c r="BY133" s="6"/>
      <c r="BZ133" s="6"/>
      <c r="CA133" s="15">
        <v>126</v>
      </c>
      <c r="CB133" s="9">
        <v>0.93306010928961869</v>
      </c>
      <c r="CC133" s="9">
        <v>6.0848620408164356E-2</v>
      </c>
      <c r="CD133" s="9">
        <v>14.877926889796186</v>
      </c>
      <c r="CE133" s="9">
        <v>14.93877551020435</v>
      </c>
      <c r="CF133" s="9">
        <v>2.4364940859990893E-3</v>
      </c>
      <c r="CG133" s="6">
        <v>6</v>
      </c>
      <c r="CH133" s="6"/>
      <c r="CI133" s="6"/>
      <c r="CJ133" s="6"/>
      <c r="CK133" s="15">
        <v>126</v>
      </c>
      <c r="CL133" s="9">
        <v>0.93306010928961869</v>
      </c>
      <c r="CM133" s="9">
        <v>6.158062040816438E-2</v>
      </c>
      <c r="CN133" s="9">
        <v>14.877194889796186</v>
      </c>
      <c r="CO133" s="9">
        <v>14.938775510204351</v>
      </c>
      <c r="CP133" s="9">
        <v>2.4658047533402351E-3</v>
      </c>
      <c r="CQ133" s="6">
        <v>6</v>
      </c>
      <c r="CR133" s="6"/>
      <c r="CS133" s="6"/>
      <c r="CT133" s="6"/>
      <c r="CU133" s="15">
        <v>126</v>
      </c>
      <c r="CV133" s="9">
        <v>0.93306010928961869</v>
      </c>
      <c r="CW133" s="9">
        <v>6.1979485714286825E-2</v>
      </c>
      <c r="CX133" s="9">
        <v>14.876796024490062</v>
      </c>
      <c r="CY133" s="9">
        <v>14.93877551020435</v>
      </c>
      <c r="CZ133" s="9">
        <v>2.4817760761567369E-3</v>
      </c>
      <c r="DA133" s="6">
        <v>6</v>
      </c>
      <c r="DB133" s="6"/>
      <c r="DC133" s="6"/>
      <c r="DD133" s="6"/>
      <c r="DE133" s="15">
        <v>126</v>
      </c>
      <c r="DF133" s="9">
        <v>0.93306010928961869</v>
      </c>
      <c r="DG133" s="9">
        <v>6.3222391836735822E-2</v>
      </c>
      <c r="DH133" s="9">
        <v>14.875553118367614</v>
      </c>
      <c r="DI133" s="9">
        <v>14.93877551020435</v>
      </c>
      <c r="DJ133" s="9">
        <v>2.5315443929482331E-3</v>
      </c>
      <c r="DK133" s="6">
        <v>6</v>
      </c>
      <c r="DL133" s="6"/>
      <c r="DM133" s="6"/>
      <c r="DN133" s="6"/>
      <c r="DO133" s="15">
        <v>126</v>
      </c>
      <c r="DP133" s="9">
        <v>0.93306010928961869</v>
      </c>
      <c r="DQ133" s="9">
        <v>5.5268987755103034E-2</v>
      </c>
      <c r="DR133" s="9">
        <v>14.883506522449247</v>
      </c>
      <c r="DS133" s="9">
        <v>14.93877551020435</v>
      </c>
      <c r="DT133" s="9">
        <v>2.2130750196334161E-3</v>
      </c>
      <c r="DU133" s="6">
        <v>6</v>
      </c>
      <c r="DV133" s="6"/>
      <c r="DW133" s="6"/>
      <c r="DX133" s="6"/>
      <c r="DY133" s="15">
        <v>126</v>
      </c>
      <c r="DZ133" s="9">
        <v>0.93306010928961869</v>
      </c>
      <c r="EA133" s="9">
        <v>6.7176685714286921E-2</v>
      </c>
      <c r="EB133" s="9">
        <v>14.871598824490064</v>
      </c>
      <c r="EC133" s="9">
        <v>14.938775510204351</v>
      </c>
      <c r="ED133" s="9">
        <v>2.6898818142788725E-3</v>
      </c>
      <c r="EE133" s="6">
        <v>6</v>
      </c>
      <c r="EF133" s="6"/>
      <c r="EG133" s="6"/>
      <c r="EH133" s="6"/>
      <c r="EI133" s="15">
        <v>126</v>
      </c>
      <c r="EJ133" s="9">
        <v>0.93306010928961869</v>
      </c>
      <c r="EK133" s="9">
        <v>5.9407028571429647E-2</v>
      </c>
      <c r="EL133" s="9">
        <v>14.87936848163292</v>
      </c>
      <c r="EM133" s="9">
        <v>14.93877551020435</v>
      </c>
      <c r="EN133" s="9">
        <v>2.3787700166435673E-3</v>
      </c>
      <c r="EO133" s="6">
        <v>6</v>
      </c>
      <c r="EP133" s="6"/>
      <c r="EQ133" s="6"/>
      <c r="ER133" s="6"/>
      <c r="ES133" s="15">
        <v>126</v>
      </c>
      <c r="ET133" s="9">
        <v>0.93306010928961869</v>
      </c>
      <c r="EU133" s="9">
        <v>7.2542693877552328E-2</v>
      </c>
      <c r="EV133" s="9">
        <v>14.866232816326798</v>
      </c>
      <c r="EW133" s="9">
        <v>14.938775510204351</v>
      </c>
      <c r="EX133" s="9">
        <v>2.9047469511960071E-3</v>
      </c>
      <c r="EY133" s="6">
        <v>6</v>
      </c>
      <c r="EZ133" s="6"/>
      <c r="FA133" s="6"/>
      <c r="FB133" s="6"/>
      <c r="FC133" s="15">
        <v>126</v>
      </c>
      <c r="FD133" s="9">
        <v>0.93306010928961869</v>
      </c>
      <c r="FE133" s="9">
        <v>7.5756024489797277E-2</v>
      </c>
      <c r="FF133" s="9">
        <v>14.863019485714553</v>
      </c>
      <c r="FG133" s="9">
        <v>14.93877551020435</v>
      </c>
      <c r="FH133" s="9">
        <v>3.0334147990547927E-3</v>
      </c>
      <c r="FI133" s="6">
        <v>6</v>
      </c>
      <c r="FJ133" s="6"/>
      <c r="FK133" s="6"/>
      <c r="FL133" s="6"/>
      <c r="FM133" s="15">
        <v>126</v>
      </c>
      <c r="FN133" s="9">
        <v>0.93306010928961869</v>
      </c>
      <c r="FO133" s="9">
        <v>8.0143542857144298E-2</v>
      </c>
      <c r="FP133" s="9">
        <v>14.858631967347206</v>
      </c>
      <c r="FQ133" s="9">
        <v>14.93877551020435</v>
      </c>
      <c r="FR133" s="9">
        <v>3.2090993500363137E-3</v>
      </c>
      <c r="FS133" s="6">
        <v>6</v>
      </c>
      <c r="FT133" s="6"/>
      <c r="FU133" s="6"/>
      <c r="FV133" s="6"/>
      <c r="FW133" s="15">
        <v>126</v>
      </c>
      <c r="FX133" s="9">
        <v>0.93306010928961869</v>
      </c>
      <c r="FY133" s="9">
        <v>7.1256465306123729E-2</v>
      </c>
      <c r="FZ133" s="9">
        <v>14.867519044898227</v>
      </c>
      <c r="GA133" s="9">
        <v>14.938775510204351</v>
      </c>
      <c r="GB133" s="9">
        <v>2.8532439214394223E-3</v>
      </c>
      <c r="GC133" s="6">
        <v>6</v>
      </c>
      <c r="GD133" s="6"/>
      <c r="GE133" s="6"/>
      <c r="GF133" s="6"/>
      <c r="GG133" s="15">
        <v>126</v>
      </c>
      <c r="GH133" s="9">
        <v>0.93306010928961869</v>
      </c>
      <c r="GI133" s="9">
        <v>8.7819085714287301E-2</v>
      </c>
      <c r="GJ133" s="9">
        <v>14.850956424490063</v>
      </c>
      <c r="GK133" s="9">
        <v>14.93877551020435</v>
      </c>
      <c r="GL133" s="9">
        <v>3.5164426332991864E-3</v>
      </c>
      <c r="GM133" s="6">
        <v>6</v>
      </c>
      <c r="GN133" s="6"/>
      <c r="GO133" s="6"/>
      <c r="GP133" s="6"/>
      <c r="GQ133" s="15">
        <v>126</v>
      </c>
      <c r="GR133" s="9">
        <v>0.93306010928961869</v>
      </c>
      <c r="GS133" s="9">
        <v>7.729621224489934E-2</v>
      </c>
      <c r="GT133" s="9">
        <v>14.86147929795945</v>
      </c>
      <c r="GU133" s="9">
        <v>14.93877551020435</v>
      </c>
      <c r="GV133" s="9">
        <v>3.0950868358481012E-3</v>
      </c>
      <c r="GW133" s="6">
        <v>6</v>
      </c>
      <c r="GX133" s="6"/>
      <c r="GY133" s="6"/>
      <c r="GZ133" s="6"/>
      <c r="HA133" s="15">
        <v>126</v>
      </c>
      <c r="HB133" s="9">
        <v>0.93306010928961869</v>
      </c>
      <c r="HC133" s="9">
        <v>7.5416914285715633E-2</v>
      </c>
      <c r="HD133" s="9">
        <v>14.863358595918635</v>
      </c>
      <c r="HE133" s="9">
        <v>14.938775510204351</v>
      </c>
      <c r="HF133" s="9">
        <v>3.0198361837763428E-3</v>
      </c>
      <c r="HG133" s="6">
        <v>6</v>
      </c>
      <c r="HH133" s="6"/>
      <c r="HI133" s="6"/>
      <c r="HJ133" s="6"/>
      <c r="HK133" s="15">
        <v>126</v>
      </c>
      <c r="HL133" s="9">
        <v>0.93306010928961869</v>
      </c>
      <c r="HM133" s="9">
        <v>7.2230473469389059E-2</v>
      </c>
      <c r="HN133" s="9">
        <v>14.866545036734962</v>
      </c>
      <c r="HO133" s="9">
        <v>14.938775510204351</v>
      </c>
      <c r="HP133" s="9">
        <v>2.8922450543096821E-3</v>
      </c>
      <c r="HQ133" s="6">
        <v>6</v>
      </c>
      <c r="HR133" s="6"/>
      <c r="HS133" s="6"/>
      <c r="HT133" s="6"/>
      <c r="HU133" s="15">
        <v>126</v>
      </c>
      <c r="HV133" s="9">
        <v>0.93306010928961869</v>
      </c>
      <c r="HW133" s="9">
        <v>6.7082571428572629E-2</v>
      </c>
      <c r="HX133" s="9">
        <v>14.871692938775778</v>
      </c>
      <c r="HY133" s="9">
        <v>14.938775510204351</v>
      </c>
      <c r="HZ133" s="9">
        <v>2.6861132999064395E-3</v>
      </c>
      <c r="IA133" s="6">
        <v>6</v>
      </c>
      <c r="IB133" s="6"/>
      <c r="IC133" s="6"/>
      <c r="ID133" s="6"/>
      <c r="IE133" s="15">
        <v>126</v>
      </c>
      <c r="IF133" s="9">
        <v>0.93306010928961869</v>
      </c>
      <c r="IG133" s="9">
        <v>6.0971118367348032E-2</v>
      </c>
      <c r="IH133" s="9">
        <v>14.877804391837001</v>
      </c>
      <c r="II133" s="9">
        <v>14.93877551020435</v>
      </c>
      <c r="IJ133" s="9">
        <v>2.4413991364520974E-3</v>
      </c>
      <c r="IK133" s="6">
        <v>6</v>
      </c>
      <c r="IL133" s="6"/>
      <c r="IM133" s="6"/>
      <c r="IN133" s="6"/>
      <c r="IO133" s="15">
        <v>126</v>
      </c>
      <c r="IP133" s="9">
        <v>0.93306010928961869</v>
      </c>
      <c r="IQ133" s="9">
        <v>5.5452734693878548E-2</v>
      </c>
      <c r="IR133" s="9">
        <v>14.883322775510472</v>
      </c>
      <c r="IS133" s="9">
        <v>14.93877551020435</v>
      </c>
      <c r="IT133" s="9">
        <v>2.2204325953129283E-3</v>
      </c>
      <c r="IU133" s="6">
        <v>6</v>
      </c>
      <c r="IV133" s="6"/>
      <c r="IW133" s="6"/>
      <c r="IX133" s="6"/>
      <c r="IY133" s="15">
        <v>126</v>
      </c>
      <c r="IZ133" s="9">
        <v>0.93306010928961869</v>
      </c>
      <c r="JA133" s="9">
        <v>6.5617077551021585E-2</v>
      </c>
      <c r="JB133" s="9">
        <v>14.873158432653328</v>
      </c>
      <c r="JC133" s="9">
        <v>14.93877551020435</v>
      </c>
      <c r="JD133" s="9">
        <v>2.6274321475356966E-3</v>
      </c>
      <c r="JE133" s="6">
        <v>6</v>
      </c>
      <c r="JF133" s="6"/>
      <c r="JG133" s="6"/>
      <c r="JH133" s="6"/>
      <c r="JI133" s="15">
        <v>126</v>
      </c>
      <c r="JJ133" s="9">
        <v>0.93306010928961869</v>
      </c>
      <c r="JK133" s="9">
        <v>5.1165306122449898E-2</v>
      </c>
      <c r="JL133" s="9">
        <v>14.8876102040819</v>
      </c>
      <c r="JM133" s="9">
        <v>14.93877551020435</v>
      </c>
      <c r="JN133" s="9">
        <v>2.0487558294576451E-3</v>
      </c>
      <c r="JO133" s="6">
        <v>6</v>
      </c>
      <c r="JP133" s="6"/>
      <c r="JQ133" s="6"/>
      <c r="JR133" s="6"/>
      <c r="JS133" s="15">
        <v>126</v>
      </c>
      <c r="JT133" s="9">
        <v>0.93306010928961869</v>
      </c>
      <c r="JU133" s="9">
        <v>6.4614685714286871E-2</v>
      </c>
      <c r="JV133" s="9">
        <v>14.874160824490064</v>
      </c>
      <c r="JW133" s="9">
        <v>14.938775510204351</v>
      </c>
      <c r="JX133" s="9">
        <v>2.5872944785848614E-3</v>
      </c>
      <c r="JY133" s="6">
        <v>6</v>
      </c>
      <c r="JZ133" s="6"/>
      <c r="KA133" s="6"/>
      <c r="KB133" s="6"/>
      <c r="KC133" s="15">
        <v>126</v>
      </c>
      <c r="KD133" s="9">
        <v>0.93306010928961869</v>
      </c>
      <c r="KE133" s="9">
        <v>6.5757502040817511E-2</v>
      </c>
      <c r="KF133" s="9">
        <v>14.873018008163532</v>
      </c>
      <c r="KG133" s="9">
        <v>14.93877551020435</v>
      </c>
      <c r="KH133" s="9">
        <v>2.6330550102501207E-3</v>
      </c>
      <c r="KI133" s="6">
        <v>6</v>
      </c>
      <c r="KJ133" s="6"/>
      <c r="KK133" s="6"/>
      <c r="KL133" s="6"/>
      <c r="KM133" s="15">
        <v>126</v>
      </c>
      <c r="KN133" s="9">
        <v>0.93306010928961869</v>
      </c>
      <c r="KO133" s="9">
        <v>6.9305461224491036E-2</v>
      </c>
      <c r="KP133" s="9">
        <v>14.869470048979858</v>
      </c>
      <c r="KQ133" s="9">
        <v>14.93877551020435</v>
      </c>
      <c r="KR133" s="9">
        <v>2.7751220203220007E-3</v>
      </c>
      <c r="KS133" s="6">
        <v>6</v>
      </c>
      <c r="KT133" s="6"/>
      <c r="KU133" s="6"/>
      <c r="KV133" s="6"/>
      <c r="KW133" s="15">
        <v>126</v>
      </c>
      <c r="KX133" s="9">
        <v>0.93306010928961869</v>
      </c>
      <c r="KY133" s="9">
        <v>7.051400816326657E-2</v>
      </c>
      <c r="KZ133" s="9">
        <v>14.868261502041085</v>
      </c>
      <c r="LA133" s="9">
        <v>14.938775510204351</v>
      </c>
      <c r="LB133" s="9">
        <v>2.8235145302791171E-3</v>
      </c>
      <c r="LC133" s="6">
        <v>6</v>
      </c>
    </row>
    <row r="134" spans="1:315">
      <c r="A134" s="6">
        <v>127</v>
      </c>
      <c r="B134">
        <v>0.60122914174977904</v>
      </c>
      <c r="C134">
        <f>1-Table4689[[#This Row],[qx (tau)]]</f>
        <v>0.39877085825022096</v>
      </c>
      <c r="D134" s="6"/>
      <c r="E134" s="6"/>
      <c r="F134" s="6"/>
      <c r="G134" s="6"/>
      <c r="H134" s="15">
        <f t="shared" si="15"/>
        <v>127</v>
      </c>
      <c r="I134" s="9">
        <f t="shared" si="17"/>
        <v>0.94972677595628541</v>
      </c>
      <c r="J134" s="9" cm="1">
        <f t="array" ref="J134">VLOOKUP($G$13,'qx Malaria'!$B$62:$I$91,(N134),FALSE)/(1-nigeria!I134*INDEX($E$6:$G$11,N134,2))</f>
        <v>9.3890934782611041E-2</v>
      </c>
      <c r="K134" s="9">
        <f t="shared" si="16"/>
        <v>19.797413413043973</v>
      </c>
      <c r="L134" s="9">
        <f t="shared" si="13"/>
        <v>19.891304347826583</v>
      </c>
      <c r="M134" s="9">
        <f>(J134*Table4689[[#This Row],[qx (tau)]])/L134</f>
        <v>2.8379217948873072E-3</v>
      </c>
      <c r="N134" s="6">
        <f t="shared" si="14"/>
        <v>6</v>
      </c>
      <c r="P134" s="6"/>
      <c r="Q134" s="6"/>
      <c r="R134" s="6"/>
      <c r="S134" s="15">
        <v>127</v>
      </c>
      <c r="T134" s="9">
        <v>0.94972677595628541</v>
      </c>
      <c r="U134" s="9">
        <v>6.9969652173914793E-2</v>
      </c>
      <c r="V134" s="9">
        <v>19.82133469565267</v>
      </c>
      <c r="W134" s="9">
        <v>19.891304347826583</v>
      </c>
      <c r="X134" s="9">
        <v>2.1148836290190228E-3</v>
      </c>
      <c r="Y134" s="6">
        <v>6</v>
      </c>
      <c r="Z134" s="6"/>
      <c r="AA134" s="6"/>
      <c r="AB134" s="6"/>
      <c r="AC134" s="15">
        <v>127</v>
      </c>
      <c r="AD134" s="9">
        <v>0.94972677595628541</v>
      </c>
      <c r="AE134" s="9">
        <v>7.8093260869567166E-2</v>
      </c>
      <c r="AF134" s="9">
        <v>19.813211086957015</v>
      </c>
      <c r="AG134" s="9">
        <v>19.891304347826583</v>
      </c>
      <c r="AH134" s="9">
        <v>2.3604256105096326E-3</v>
      </c>
      <c r="AI134" s="6">
        <v>6</v>
      </c>
      <c r="AJ134" s="6"/>
      <c r="AK134" s="6"/>
      <c r="AL134" s="6"/>
      <c r="AM134" s="15">
        <v>127</v>
      </c>
      <c r="AN134" s="9">
        <v>0.94972677595628541</v>
      </c>
      <c r="AO134" s="9">
        <v>7.8518934782610655E-2</v>
      </c>
      <c r="AP134" s="9">
        <v>19.812785413043972</v>
      </c>
      <c r="AQ134" s="9">
        <v>19.891304347826583</v>
      </c>
      <c r="AR134" s="9">
        <v>2.3732919141430777E-3</v>
      </c>
      <c r="AS134" s="6">
        <v>6</v>
      </c>
      <c r="AT134" s="6"/>
      <c r="AU134" s="6"/>
      <c r="AV134" s="6"/>
      <c r="AW134" s="15">
        <v>127</v>
      </c>
      <c r="AX134" s="9">
        <v>0.94972677595628541</v>
      </c>
      <c r="AY134" s="9">
        <v>7.9372271739132402E-2</v>
      </c>
      <c r="AZ134" s="9">
        <v>19.811932076087452</v>
      </c>
      <c r="BA134" s="9">
        <v>19.891304347826583</v>
      </c>
      <c r="BB134" s="9">
        <v>2.3990846443241428E-3</v>
      </c>
      <c r="BC134" s="6">
        <v>6</v>
      </c>
      <c r="BD134" s="6"/>
      <c r="BE134" s="6"/>
      <c r="BF134" s="6"/>
      <c r="BG134" s="15">
        <v>127</v>
      </c>
      <c r="BH134" s="9">
        <v>0.94972677595628541</v>
      </c>
      <c r="BI134" s="9">
        <v>7.9805902173915033E-2</v>
      </c>
      <c r="BJ134" s="9">
        <v>19.811498445652671</v>
      </c>
      <c r="BK134" s="9">
        <v>19.891304347826587</v>
      </c>
      <c r="BL134" s="9">
        <v>2.4121914396142878E-3</v>
      </c>
      <c r="BM134" s="6">
        <v>6</v>
      </c>
      <c r="BN134" s="6"/>
      <c r="BO134" s="6"/>
      <c r="BP134" s="6"/>
      <c r="BQ134" s="15">
        <v>127</v>
      </c>
      <c r="BR134" s="9">
        <v>0.94972677595628541</v>
      </c>
      <c r="BS134" s="9">
        <v>8.0458336956523741E-2</v>
      </c>
      <c r="BT134" s="9">
        <v>19.810846010870058</v>
      </c>
      <c r="BU134" s="9">
        <v>19.891304347826583</v>
      </c>
      <c r="BV134" s="9">
        <v>2.4319117554636809E-3</v>
      </c>
      <c r="BW134" s="6">
        <v>6</v>
      </c>
      <c r="BX134" s="6"/>
      <c r="BY134" s="6"/>
      <c r="BZ134" s="6"/>
      <c r="CA134" s="15">
        <v>127</v>
      </c>
      <c r="CB134" s="9">
        <v>0.94972677595628541</v>
      </c>
      <c r="CC134" s="9">
        <v>8.1021260869567235E-2</v>
      </c>
      <c r="CD134" s="9">
        <v>19.810283086957018</v>
      </c>
      <c r="CE134" s="9">
        <v>19.891304347826583</v>
      </c>
      <c r="CF134" s="9">
        <v>2.4489265401751999E-3</v>
      </c>
      <c r="CG134" s="6">
        <v>6</v>
      </c>
      <c r="CH134" s="6"/>
      <c r="CI134" s="6"/>
      <c r="CJ134" s="6"/>
      <c r="CK134" s="15">
        <v>127</v>
      </c>
      <c r="CL134" s="9">
        <v>0.94972677595628541</v>
      </c>
      <c r="CM134" s="9">
        <v>8.1995934782610747E-2</v>
      </c>
      <c r="CN134" s="9">
        <v>19.809308413043972</v>
      </c>
      <c r="CO134" s="9">
        <v>19.891304347826583</v>
      </c>
      <c r="CP134" s="9">
        <v>2.4783867681209392E-3</v>
      </c>
      <c r="CQ134" s="6">
        <v>6</v>
      </c>
      <c r="CR134" s="6"/>
      <c r="CS134" s="6"/>
      <c r="CT134" s="6"/>
      <c r="CU134" s="15">
        <v>127</v>
      </c>
      <c r="CV134" s="9">
        <v>0.94972677595628541</v>
      </c>
      <c r="CW134" s="9">
        <v>8.2527032608697704E-2</v>
      </c>
      <c r="CX134" s="9">
        <v>19.808777315217885</v>
      </c>
      <c r="CY134" s="9">
        <v>19.891304347826583</v>
      </c>
      <c r="CZ134" s="9">
        <v>2.494439586205658E-3</v>
      </c>
      <c r="DA134" s="6">
        <v>6</v>
      </c>
      <c r="DB134" s="6"/>
      <c r="DC134" s="6"/>
      <c r="DD134" s="6"/>
      <c r="DE134" s="15">
        <v>127</v>
      </c>
      <c r="DF134" s="9">
        <v>0.94972677595628541</v>
      </c>
      <c r="DG134" s="9">
        <v>8.4181989130436882E-2</v>
      </c>
      <c r="DH134" s="9">
        <v>19.807122358696148</v>
      </c>
      <c r="DI134" s="9">
        <v>19.891304347826583</v>
      </c>
      <c r="DJ134" s="9">
        <v>2.5444618507992397E-3</v>
      </c>
      <c r="DK134" s="6">
        <v>6</v>
      </c>
      <c r="DL134" s="6"/>
      <c r="DM134" s="6"/>
      <c r="DN134" s="6"/>
      <c r="DO134" s="15">
        <v>127</v>
      </c>
      <c r="DP134" s="9">
        <v>0.94972677595628541</v>
      </c>
      <c r="DQ134" s="9">
        <v>7.3591858695654017E-2</v>
      </c>
      <c r="DR134" s="9">
        <v>19.81771248913093</v>
      </c>
      <c r="DS134" s="9">
        <v>19.891304347826583</v>
      </c>
      <c r="DT134" s="9">
        <v>2.2243674557316578E-3</v>
      </c>
      <c r="DU134" s="6">
        <v>6</v>
      </c>
      <c r="DV134" s="6"/>
      <c r="DW134" s="6"/>
      <c r="DX134" s="6"/>
      <c r="DY134" s="15">
        <v>127</v>
      </c>
      <c r="DZ134" s="9">
        <v>0.94972677595628541</v>
      </c>
      <c r="EA134" s="9">
        <v>8.9447217391306594E-2</v>
      </c>
      <c r="EB134" s="9">
        <v>19.801857130435277</v>
      </c>
      <c r="EC134" s="9">
        <v>19.891304347826583</v>
      </c>
      <c r="ED134" s="9">
        <v>2.7036072046204068E-3</v>
      </c>
      <c r="EE134" s="6">
        <v>6</v>
      </c>
      <c r="EF134" s="6"/>
      <c r="EG134" s="6"/>
      <c r="EH134" s="6"/>
      <c r="EI134" s="15">
        <v>127</v>
      </c>
      <c r="EJ134" s="9">
        <v>0.94972677595628541</v>
      </c>
      <c r="EK134" s="9">
        <v>7.9101750000001983E-2</v>
      </c>
      <c r="EL134" s="9">
        <v>19.81220259782658</v>
      </c>
      <c r="EM134" s="9">
        <v>19.891304347826583</v>
      </c>
      <c r="EN134" s="9">
        <v>2.3909079279963467E-3</v>
      </c>
      <c r="EO134" s="6">
        <v>6</v>
      </c>
      <c r="EP134" s="6"/>
      <c r="EQ134" s="6"/>
      <c r="ER134" s="6"/>
      <c r="ES134" s="15">
        <v>127</v>
      </c>
      <c r="ET134" s="9">
        <v>0.94972677595628541</v>
      </c>
      <c r="EU134" s="9">
        <v>9.6592173913045892E-2</v>
      </c>
      <c r="EV134" s="9">
        <v>19.794712173913538</v>
      </c>
      <c r="EW134" s="9">
        <v>19.891304347826583</v>
      </c>
      <c r="EX134" s="9">
        <v>2.9195687123369268E-3</v>
      </c>
      <c r="EY134" s="6">
        <v>6</v>
      </c>
      <c r="EZ134" s="6"/>
      <c r="FA134" s="6"/>
      <c r="FB134" s="6"/>
      <c r="FC134" s="15">
        <v>127</v>
      </c>
      <c r="FD134" s="9">
        <v>0.94972677595628541</v>
      </c>
      <c r="FE134" s="9">
        <v>0.10087079347826339</v>
      </c>
      <c r="FF134" s="9">
        <v>19.790433554348319</v>
      </c>
      <c r="FG134" s="9">
        <v>19.891304347826583</v>
      </c>
      <c r="FH134" s="9">
        <v>3.0488931007273045E-3</v>
      </c>
      <c r="FI134" s="6">
        <v>6</v>
      </c>
      <c r="FJ134" s="6"/>
      <c r="FK134" s="6"/>
      <c r="FL134" s="6"/>
      <c r="FM134" s="15">
        <v>127</v>
      </c>
      <c r="FN134" s="9">
        <v>0.94972677595628541</v>
      </c>
      <c r="FO134" s="9">
        <v>0.10671286956522005</v>
      </c>
      <c r="FP134" s="9">
        <v>19.784591478261365</v>
      </c>
      <c r="FQ134" s="9">
        <v>19.891304347826587</v>
      </c>
      <c r="FR134" s="9">
        <v>3.2254740996592139E-3</v>
      </c>
      <c r="FS134" s="6">
        <v>6</v>
      </c>
      <c r="FT134" s="6"/>
      <c r="FU134" s="6"/>
      <c r="FV134" s="6"/>
      <c r="FW134" s="15">
        <v>127</v>
      </c>
      <c r="FX134" s="9">
        <v>0.94972677595628541</v>
      </c>
      <c r="FY134" s="9">
        <v>9.4879532608698011E-2</v>
      </c>
      <c r="FZ134" s="9">
        <v>19.796424815217886</v>
      </c>
      <c r="GA134" s="9">
        <v>19.891304347826583</v>
      </c>
      <c r="GB134" s="9">
        <v>2.8678028832322708E-3</v>
      </c>
      <c r="GC134" s="6">
        <v>6</v>
      </c>
      <c r="GD134" s="6"/>
      <c r="GE134" s="6"/>
      <c r="GF134" s="6"/>
      <c r="GG134" s="15">
        <v>127</v>
      </c>
      <c r="GH134" s="9">
        <v>0.94972677595628541</v>
      </c>
      <c r="GI134" s="9">
        <v>0.11693302173913336</v>
      </c>
      <c r="GJ134" s="9">
        <v>19.774371326087451</v>
      </c>
      <c r="GK134" s="9">
        <v>19.891304347826583</v>
      </c>
      <c r="GL134" s="9">
        <v>3.534385632690251E-3</v>
      </c>
      <c r="GM134" s="6">
        <v>6</v>
      </c>
      <c r="GN134" s="6"/>
      <c r="GO134" s="6"/>
      <c r="GP134" s="6"/>
      <c r="GQ134" s="15">
        <v>127</v>
      </c>
      <c r="GR134" s="9">
        <v>0.94972677595628541</v>
      </c>
      <c r="GS134" s="9">
        <v>0.1029215869565243</v>
      </c>
      <c r="GT134" s="9">
        <v>19.788382760870057</v>
      </c>
      <c r="GU134" s="9">
        <v>19.89130434782658</v>
      </c>
      <c r="GV134" s="9">
        <v>3.110879825241707E-3</v>
      </c>
      <c r="GW134" s="6">
        <v>6</v>
      </c>
      <c r="GX134" s="6"/>
      <c r="GY134" s="6"/>
      <c r="GZ134" s="6"/>
      <c r="HA134" s="15">
        <v>127</v>
      </c>
      <c r="HB134" s="9">
        <v>0.94972677595628541</v>
      </c>
      <c r="HC134" s="9">
        <v>0.10041926086956772</v>
      </c>
      <c r="HD134" s="9">
        <v>19.790885086957015</v>
      </c>
      <c r="HE134" s="9">
        <v>19.891304347826583</v>
      </c>
      <c r="HF134" s="9">
        <v>3.0352451992095844E-3</v>
      </c>
      <c r="HG134" s="6">
        <v>6</v>
      </c>
      <c r="HH134" s="6"/>
      <c r="HI134" s="6"/>
      <c r="HJ134" s="6"/>
      <c r="HK134" s="15">
        <v>127</v>
      </c>
      <c r="HL134" s="9">
        <v>0.94972677595628541</v>
      </c>
      <c r="HM134" s="9">
        <v>9.6176445652176312E-2</v>
      </c>
      <c r="HN134" s="9">
        <v>19.795127902174407</v>
      </c>
      <c r="HO134" s="9">
        <v>19.891304347826583</v>
      </c>
      <c r="HP134" s="9">
        <v>2.9070030232743569E-3</v>
      </c>
      <c r="HQ134" s="6">
        <v>6</v>
      </c>
      <c r="HR134" s="6"/>
      <c r="HS134" s="6"/>
      <c r="HT134" s="6"/>
      <c r="HU134" s="15">
        <v>127</v>
      </c>
      <c r="HV134" s="9">
        <v>0.94972677595628541</v>
      </c>
      <c r="HW134" s="9">
        <v>8.9321902173915266E-2</v>
      </c>
      <c r="HX134" s="9">
        <v>19.801982445652669</v>
      </c>
      <c r="HY134" s="9">
        <v>19.891304347826583</v>
      </c>
      <c r="HZ134" s="9">
        <v>2.6998194610273829E-3</v>
      </c>
      <c r="IA134" s="6">
        <v>6</v>
      </c>
      <c r="IB134" s="6"/>
      <c r="IC134" s="6"/>
      <c r="ID134" s="6"/>
      <c r="IE134" s="15">
        <v>127</v>
      </c>
      <c r="IF134" s="9">
        <v>0.94972677595628541</v>
      </c>
      <c r="IG134" s="9">
        <v>8.1184369565219419E-2</v>
      </c>
      <c r="IH134" s="9">
        <v>19.810119978261362</v>
      </c>
      <c r="II134" s="9">
        <v>19.89130434782658</v>
      </c>
      <c r="IJ134" s="9">
        <v>2.4538566191375484E-3</v>
      </c>
      <c r="IK134" s="6">
        <v>6</v>
      </c>
      <c r="IL134" s="6"/>
      <c r="IM134" s="6"/>
      <c r="IN134" s="6"/>
      <c r="IO134" s="15">
        <v>127</v>
      </c>
      <c r="IP134" s="9">
        <v>0.94972677595628541</v>
      </c>
      <c r="IQ134" s="9">
        <v>7.3836521739132271E-2</v>
      </c>
      <c r="IR134" s="9">
        <v>19.817467826087451</v>
      </c>
      <c r="IS134" s="9">
        <v>19.891304347826583</v>
      </c>
      <c r="IT134" s="9">
        <v>2.2317625741751796E-3</v>
      </c>
      <c r="IU134" s="6">
        <v>6</v>
      </c>
      <c r="IV134" s="6"/>
      <c r="IW134" s="6"/>
      <c r="IX134" s="6"/>
      <c r="IY134" s="15">
        <v>127</v>
      </c>
      <c r="IZ134" s="9">
        <v>0.94972677595628541</v>
      </c>
      <c r="JA134" s="9">
        <v>8.7370565217393489E-2</v>
      </c>
      <c r="JB134" s="9">
        <v>19.803933782609189</v>
      </c>
      <c r="JC134" s="9">
        <v>19.891304347826583</v>
      </c>
      <c r="JD134" s="9">
        <v>2.6408388822217297E-3</v>
      </c>
      <c r="JE134" s="6">
        <v>6</v>
      </c>
      <c r="JF134" s="6"/>
      <c r="JG134" s="6"/>
      <c r="JH134" s="6"/>
      <c r="JI134" s="15">
        <v>127</v>
      </c>
      <c r="JJ134" s="9">
        <v>0.94972677595628541</v>
      </c>
      <c r="JK134" s="9">
        <v>6.8127717391306047E-2</v>
      </c>
      <c r="JL134" s="9">
        <v>19.823176630435277</v>
      </c>
      <c r="JM134" s="9">
        <v>19.891304347826583</v>
      </c>
      <c r="JN134" s="9">
        <v>2.0592098104929932E-3</v>
      </c>
      <c r="JO134" s="6">
        <v>6</v>
      </c>
      <c r="JP134" s="6"/>
      <c r="JQ134" s="6"/>
      <c r="JR134" s="6"/>
      <c r="JS134" s="15">
        <v>127</v>
      </c>
      <c r="JT134" s="9">
        <v>0.94972677595628541</v>
      </c>
      <c r="JU134" s="9">
        <v>8.6035858695654319E-2</v>
      </c>
      <c r="JV134" s="9">
        <v>19.805268489130928</v>
      </c>
      <c r="JW134" s="9">
        <v>19.891304347826583</v>
      </c>
      <c r="JX134" s="9">
        <v>2.6004964068103193E-3</v>
      </c>
      <c r="JY134" s="6">
        <v>6</v>
      </c>
      <c r="JZ134" s="6"/>
      <c r="KA134" s="6"/>
      <c r="KB134" s="6"/>
      <c r="KC134" s="15">
        <v>127</v>
      </c>
      <c r="KD134" s="9">
        <v>0.94972677595628541</v>
      </c>
      <c r="KE134" s="9">
        <v>8.7557543478263056E-2</v>
      </c>
      <c r="KF134" s="9">
        <v>19.803746804348322</v>
      </c>
      <c r="KG134" s="9">
        <v>19.891304347826583</v>
      </c>
      <c r="KH134" s="9">
        <v>2.6464904361541775E-3</v>
      </c>
      <c r="KI134" s="6">
        <v>6</v>
      </c>
      <c r="KJ134" s="6"/>
      <c r="KK134" s="6"/>
      <c r="KL134" s="6"/>
      <c r="KM134" s="15">
        <v>127</v>
      </c>
      <c r="KN134" s="9">
        <v>0.94972677595628541</v>
      </c>
      <c r="KO134" s="9">
        <v>9.2281728260871859E-2</v>
      </c>
      <c r="KP134" s="9">
        <v>19.799022619565712</v>
      </c>
      <c r="KQ134" s="9">
        <v>19.891304347826583</v>
      </c>
      <c r="KR134" s="9">
        <v>2.7892823573197494E-3</v>
      </c>
      <c r="KS134" s="6">
        <v>6</v>
      </c>
      <c r="KT134" s="6"/>
      <c r="KU134" s="6"/>
      <c r="KV134" s="6"/>
      <c r="KW134" s="15">
        <v>127</v>
      </c>
      <c r="KX134" s="9">
        <v>0.94972677595628541</v>
      </c>
      <c r="KY134" s="9">
        <v>9.3890934782611041E-2</v>
      </c>
      <c r="KZ134" s="9">
        <v>19.797413413043973</v>
      </c>
      <c r="LA134" s="9">
        <v>19.891304347826583</v>
      </c>
      <c r="LB134" s="9">
        <v>2.8379217948873072E-3</v>
      </c>
      <c r="LC134" s="6">
        <v>6</v>
      </c>
    </row>
    <row r="135" spans="1:315">
      <c r="A135" s="6">
        <v>128</v>
      </c>
      <c r="B135">
        <v>0.60406120898919913</v>
      </c>
      <c r="C135">
        <f>1-Table4689[[#This Row],[qx (tau)]]</f>
        <v>0.39593879101080087</v>
      </c>
      <c r="D135" s="6"/>
      <c r="E135" s="6"/>
      <c r="F135" s="6"/>
      <c r="G135" s="6"/>
      <c r="H135" s="15">
        <f t="shared" si="15"/>
        <v>128</v>
      </c>
      <c r="I135" s="9">
        <f t="shared" si="17"/>
        <v>0.96639344262295213</v>
      </c>
      <c r="J135" s="9" cm="1">
        <f t="array" ref="J135">VLOOKUP($G$13,'qx Malaria'!$B$62:$I$91,(N135),FALSE)/(1-nigeria!I135*INDEX($E$6:$G$11,N135,2))</f>
        <v>0.14045473170732253</v>
      </c>
      <c r="K135" s="9">
        <f t="shared" si="16"/>
        <v>29.615642829269444</v>
      </c>
      <c r="L135" s="9">
        <f t="shared" si="13"/>
        <v>29.756097560976766</v>
      </c>
      <c r="M135" s="9">
        <f>(J135*Table4689[[#This Row],[qx (tau)]])/L135</f>
        <v>2.8512897186708176E-3</v>
      </c>
      <c r="N135" s="6">
        <f t="shared" si="14"/>
        <v>6</v>
      </c>
      <c r="P135" s="6"/>
      <c r="Q135" s="6"/>
      <c r="R135" s="6"/>
      <c r="S135" s="15">
        <v>128</v>
      </c>
      <c r="T135" s="9">
        <v>0.96639344262295213</v>
      </c>
      <c r="U135" s="9">
        <v>0.10467004878049188</v>
      </c>
      <c r="V135" s="9">
        <v>29.651427512196275</v>
      </c>
      <c r="W135" s="9">
        <v>29.756097560976766</v>
      </c>
      <c r="X135" s="9">
        <v>2.1248457087404073E-3</v>
      </c>
      <c r="Y135" s="6">
        <v>6</v>
      </c>
      <c r="Z135" s="6"/>
      <c r="AA135" s="6"/>
      <c r="AB135" s="6"/>
      <c r="AC135" s="15">
        <v>128</v>
      </c>
      <c r="AD135" s="9">
        <v>0.96639344262295213</v>
      </c>
      <c r="AE135" s="9">
        <v>0.11682243902439478</v>
      </c>
      <c r="AF135" s="9">
        <v>29.639275121952373</v>
      </c>
      <c r="AG135" s="9">
        <v>29.75609756097677</v>
      </c>
      <c r="AH135" s="9">
        <v>2.3715443064915953E-3</v>
      </c>
      <c r="AI135" s="6">
        <v>6</v>
      </c>
      <c r="AJ135" s="6"/>
      <c r="AK135" s="6"/>
      <c r="AL135" s="6"/>
      <c r="AM135" s="15">
        <v>128</v>
      </c>
      <c r="AN135" s="9">
        <v>0.96639344262295213</v>
      </c>
      <c r="AO135" s="9">
        <v>0.11745921951219969</v>
      </c>
      <c r="AP135" s="9">
        <v>29.638638341464564</v>
      </c>
      <c r="AQ135" s="9">
        <v>29.756097560976762</v>
      </c>
      <c r="AR135" s="9">
        <v>2.3844712163639649E-3</v>
      </c>
      <c r="AS135" s="6">
        <v>6</v>
      </c>
      <c r="AT135" s="6"/>
      <c r="AU135" s="6"/>
      <c r="AV135" s="6"/>
      <c r="AW135" s="15">
        <v>128</v>
      </c>
      <c r="AX135" s="9">
        <v>0.96639344262295213</v>
      </c>
      <c r="AY135" s="9">
        <v>0.11873575609756558</v>
      </c>
      <c r="AZ135" s="9">
        <v>29.637361804879202</v>
      </c>
      <c r="BA135" s="9">
        <v>29.756097560976766</v>
      </c>
      <c r="BB135" s="9">
        <v>2.4103854422296012E-3</v>
      </c>
      <c r="BC135" s="6">
        <v>6</v>
      </c>
      <c r="BD135" s="6"/>
      <c r="BE135" s="6"/>
      <c r="BF135" s="6"/>
      <c r="BG135" s="15">
        <v>128</v>
      </c>
      <c r="BH135" s="9">
        <v>0.96639344262295213</v>
      </c>
      <c r="BI135" s="9">
        <v>0.11938443902439488</v>
      </c>
      <c r="BJ135" s="9">
        <v>29.636713121952372</v>
      </c>
      <c r="BK135" s="9">
        <v>29.756097560976766</v>
      </c>
      <c r="BL135" s="9">
        <v>2.4235539765855656E-3</v>
      </c>
      <c r="BM135" s="6">
        <v>6</v>
      </c>
      <c r="BN135" s="6"/>
      <c r="BO135" s="6"/>
      <c r="BP135" s="6"/>
      <c r="BQ135" s="15">
        <v>128</v>
      </c>
      <c r="BR135" s="9">
        <v>0.96639344262295213</v>
      </c>
      <c r="BS135" s="9">
        <v>0.12036043902439492</v>
      </c>
      <c r="BT135" s="9">
        <v>29.635737121952371</v>
      </c>
      <c r="BU135" s="9">
        <v>29.756097560976766</v>
      </c>
      <c r="BV135" s="9">
        <v>2.4433671842404112E-3</v>
      </c>
      <c r="BW135" s="6">
        <v>6</v>
      </c>
      <c r="BX135" s="6"/>
      <c r="BY135" s="6"/>
      <c r="BZ135" s="6"/>
      <c r="CA135" s="15">
        <v>128</v>
      </c>
      <c r="CB135" s="9">
        <v>0.96639344262295213</v>
      </c>
      <c r="CC135" s="9">
        <v>0.12120253658537056</v>
      </c>
      <c r="CD135" s="9">
        <v>29.634895024391394</v>
      </c>
      <c r="CE135" s="9">
        <v>29.756097560976766</v>
      </c>
      <c r="CF135" s="9">
        <v>2.4604621164548059E-3</v>
      </c>
      <c r="CG135" s="6">
        <v>6</v>
      </c>
      <c r="CH135" s="6"/>
      <c r="CI135" s="6"/>
      <c r="CJ135" s="6"/>
      <c r="CK135" s="15">
        <v>128</v>
      </c>
      <c r="CL135" s="9">
        <v>0.96639344262295213</v>
      </c>
      <c r="CM135" s="9">
        <v>0.12266058536585843</v>
      </c>
      <c r="CN135" s="9">
        <v>29.633436975610909</v>
      </c>
      <c r="CO135" s="9">
        <v>29.756097560976766</v>
      </c>
      <c r="CP135" s="9">
        <v>2.4900611156952767E-3</v>
      </c>
      <c r="CQ135" s="6">
        <v>6</v>
      </c>
      <c r="CR135" s="6"/>
      <c r="CS135" s="6"/>
      <c r="CT135" s="6"/>
      <c r="CU135" s="15">
        <v>128</v>
      </c>
      <c r="CV135" s="9">
        <v>0.96639344262295213</v>
      </c>
      <c r="CW135" s="9">
        <v>0.12345507317073649</v>
      </c>
      <c r="CX135" s="9">
        <v>29.632642487806031</v>
      </c>
      <c r="CY135" s="9">
        <v>29.756097560976766</v>
      </c>
      <c r="CZ135" s="9">
        <v>2.5061895499752878E-3</v>
      </c>
      <c r="DA135" s="6">
        <v>6</v>
      </c>
      <c r="DB135" s="6"/>
      <c r="DC135" s="6"/>
      <c r="DD135" s="6"/>
      <c r="DE135" s="15">
        <v>128</v>
      </c>
      <c r="DF135" s="9">
        <v>0.96639344262295213</v>
      </c>
      <c r="DG135" s="9">
        <v>0.12593078048780976</v>
      </c>
      <c r="DH135" s="9">
        <v>29.630166780488956</v>
      </c>
      <c r="DI135" s="9">
        <v>29.756097560976766</v>
      </c>
      <c r="DJ135" s="9">
        <v>2.5564474425631895E-3</v>
      </c>
      <c r="DK135" s="6">
        <v>6</v>
      </c>
      <c r="DL135" s="6"/>
      <c r="DM135" s="6"/>
      <c r="DN135" s="6"/>
      <c r="DO135" s="15">
        <v>128</v>
      </c>
      <c r="DP135" s="9">
        <v>0.96639344262295213</v>
      </c>
      <c r="DQ135" s="9">
        <v>0.11008863414634575</v>
      </c>
      <c r="DR135" s="9">
        <v>29.646008926830422</v>
      </c>
      <c r="DS135" s="9">
        <v>29.75609756097677</v>
      </c>
      <c r="DT135" s="9">
        <v>2.2348452548973398E-3</v>
      </c>
      <c r="DU135" s="6">
        <v>6</v>
      </c>
      <c r="DV135" s="6"/>
      <c r="DW135" s="6"/>
      <c r="DX135" s="6"/>
      <c r="DY135" s="15">
        <v>128</v>
      </c>
      <c r="DZ135" s="9">
        <v>0.96639344262295213</v>
      </c>
      <c r="EA135" s="9">
        <v>0.13380721951220034</v>
      </c>
      <c r="EB135" s="9">
        <v>29.622290341464566</v>
      </c>
      <c r="EC135" s="9">
        <v>29.756097560976766</v>
      </c>
      <c r="ED135" s="9">
        <v>2.7163424445826312E-3</v>
      </c>
      <c r="EE135" s="6">
        <v>6</v>
      </c>
      <c r="EF135" s="6"/>
      <c r="EG135" s="6"/>
      <c r="EH135" s="6"/>
      <c r="EI135" s="15">
        <v>128</v>
      </c>
      <c r="EJ135" s="9">
        <v>0.96639344262295213</v>
      </c>
      <c r="EK135" s="9">
        <v>0.11833107317073632</v>
      </c>
      <c r="EL135" s="9">
        <v>29.637766487806029</v>
      </c>
      <c r="EM135" s="9">
        <v>29.756097560976766</v>
      </c>
      <c r="EN135" s="9">
        <v>2.4021702097873484E-3</v>
      </c>
      <c r="EO135" s="6">
        <v>6</v>
      </c>
      <c r="EP135" s="6"/>
      <c r="EQ135" s="6"/>
      <c r="ER135" s="6"/>
      <c r="ES135" s="15">
        <v>128</v>
      </c>
      <c r="ET135" s="9">
        <v>0.96639344262295213</v>
      </c>
      <c r="EU135" s="9">
        <v>0.14449560975610318</v>
      </c>
      <c r="EV135" s="9">
        <v>29.611601951220663</v>
      </c>
      <c r="EW135" s="9">
        <v>29.756097560976766</v>
      </c>
      <c r="EX135" s="9">
        <v>2.933321230851551E-3</v>
      </c>
      <c r="EY135" s="6">
        <v>6</v>
      </c>
      <c r="EZ135" s="6"/>
      <c r="FA135" s="6"/>
      <c r="FB135" s="6"/>
      <c r="FC135" s="15">
        <v>128</v>
      </c>
      <c r="FD135" s="9">
        <v>0.96639344262295213</v>
      </c>
      <c r="FE135" s="9">
        <v>0.15089614634146928</v>
      </c>
      <c r="FF135" s="9">
        <v>29.605201414635296</v>
      </c>
      <c r="FG135" s="9">
        <v>29.756097560976766</v>
      </c>
      <c r="FH135" s="9">
        <v>3.0632547969051279E-3</v>
      </c>
      <c r="FI135" s="6">
        <v>6</v>
      </c>
      <c r="FJ135" s="6"/>
      <c r="FK135" s="6"/>
      <c r="FL135" s="6"/>
      <c r="FM135" s="15">
        <v>128</v>
      </c>
      <c r="FN135" s="9">
        <v>0.96639344262295213</v>
      </c>
      <c r="FO135" s="9">
        <v>0.15963551219512817</v>
      </c>
      <c r="FP135" s="9">
        <v>29.596462048781639</v>
      </c>
      <c r="FQ135" s="9">
        <v>29.756097560976766</v>
      </c>
      <c r="FR135" s="9">
        <v>3.2406675739852556E-3</v>
      </c>
      <c r="FS135" s="6">
        <v>6</v>
      </c>
      <c r="FT135" s="6"/>
      <c r="FU135" s="6"/>
      <c r="FV135" s="6"/>
      <c r="FW135" s="15">
        <v>128</v>
      </c>
      <c r="FX135" s="9">
        <v>0.96639344262295213</v>
      </c>
      <c r="FY135" s="9">
        <v>0.14193360975610306</v>
      </c>
      <c r="FZ135" s="9">
        <v>29.614163951220664</v>
      </c>
      <c r="GA135" s="9">
        <v>29.756097560976766</v>
      </c>
      <c r="GB135" s="9">
        <v>2.8813115607575802E-3</v>
      </c>
      <c r="GC135" s="6">
        <v>6</v>
      </c>
      <c r="GD135" s="6"/>
      <c r="GE135" s="6"/>
      <c r="GF135" s="6"/>
      <c r="GG135" s="15">
        <v>128</v>
      </c>
      <c r="GH135" s="9">
        <v>0.96639344262295213</v>
      </c>
      <c r="GI135" s="9">
        <v>0.17492419512195803</v>
      </c>
      <c r="GJ135" s="9">
        <v>29.581173365854809</v>
      </c>
      <c r="GK135" s="9">
        <v>29.756097560976766</v>
      </c>
      <c r="GL135" s="9">
        <v>3.5510342231639064E-3</v>
      </c>
      <c r="GM135" s="6">
        <v>6</v>
      </c>
      <c r="GN135" s="6"/>
      <c r="GO135" s="6"/>
      <c r="GP135" s="6"/>
      <c r="GQ135" s="15">
        <v>128</v>
      </c>
      <c r="GR135" s="9">
        <v>0.96639344262295213</v>
      </c>
      <c r="GS135" s="9">
        <v>0.15396400000000596</v>
      </c>
      <c r="GT135" s="9">
        <v>29.60213356097676</v>
      </c>
      <c r="GU135" s="9">
        <v>29.756097560976766</v>
      </c>
      <c r="GV135" s="9">
        <v>3.1255335075519139E-3</v>
      </c>
      <c r="GW135" s="6">
        <v>6</v>
      </c>
      <c r="GX135" s="6"/>
      <c r="GY135" s="6"/>
      <c r="GZ135" s="6"/>
      <c r="HA135" s="15">
        <v>128</v>
      </c>
      <c r="HB135" s="9">
        <v>0.96639344262295213</v>
      </c>
      <c r="HC135" s="9">
        <v>0.1502206829268351</v>
      </c>
      <c r="HD135" s="9">
        <v>29.605876878049934</v>
      </c>
      <c r="HE135" s="9">
        <v>29.75609756097677</v>
      </c>
      <c r="HF135" s="9">
        <v>3.0495426074610725E-3</v>
      </c>
      <c r="HG135" s="6">
        <v>6</v>
      </c>
      <c r="HH135" s="6"/>
      <c r="HI135" s="6"/>
      <c r="HJ135" s="6"/>
      <c r="HK135" s="15">
        <v>128</v>
      </c>
      <c r="HL135" s="9">
        <v>0.96639344262295213</v>
      </c>
      <c r="HM135" s="9">
        <v>0.14387370731707877</v>
      </c>
      <c r="HN135" s="9">
        <v>29.612223853659689</v>
      </c>
      <c r="HO135" s="9">
        <v>29.756097560976766</v>
      </c>
      <c r="HP135" s="9">
        <v>2.9206963515836771E-3</v>
      </c>
      <c r="HQ135" s="6">
        <v>6</v>
      </c>
      <c r="HR135" s="6"/>
      <c r="HS135" s="6"/>
      <c r="HT135" s="6"/>
      <c r="HU135" s="15">
        <v>128</v>
      </c>
      <c r="HV135" s="9">
        <v>0.96639344262295213</v>
      </c>
      <c r="HW135" s="9">
        <v>0.13361975609756616</v>
      </c>
      <c r="HX135" s="9">
        <v>29.6224778048792</v>
      </c>
      <c r="HY135" s="9">
        <v>29.756097560976766</v>
      </c>
      <c r="HZ135" s="9">
        <v>2.7125368589659984E-3</v>
      </c>
      <c r="IA135" s="6">
        <v>6</v>
      </c>
      <c r="IB135" s="6"/>
      <c r="IC135" s="6"/>
      <c r="ID135" s="6"/>
      <c r="IE135" s="15">
        <v>128</v>
      </c>
      <c r="IF135" s="9">
        <v>0.96639344262295213</v>
      </c>
      <c r="IG135" s="9">
        <v>0.12144653658537057</v>
      </c>
      <c r="IH135" s="9">
        <v>29.634651024391395</v>
      </c>
      <c r="II135" s="9">
        <v>29.756097560976766</v>
      </c>
      <c r="IJ135" s="9">
        <v>2.4654154183685172E-3</v>
      </c>
      <c r="IK135" s="6">
        <v>6</v>
      </c>
      <c r="IL135" s="6"/>
      <c r="IM135" s="6"/>
      <c r="IN135" s="6"/>
      <c r="IO135" s="15">
        <v>128</v>
      </c>
      <c r="IP135" s="9">
        <v>0.96639344262295213</v>
      </c>
      <c r="IQ135" s="9">
        <v>0.11045463414634575</v>
      </c>
      <c r="IR135" s="9">
        <v>29.645642926830419</v>
      </c>
      <c r="IS135" s="9">
        <v>29.756097560976766</v>
      </c>
      <c r="IT135" s="9">
        <v>2.2422752077679068E-3</v>
      </c>
      <c r="IU135" s="6">
        <v>6</v>
      </c>
      <c r="IV135" s="6"/>
      <c r="IW135" s="6"/>
      <c r="IX135" s="6"/>
      <c r="IY135" s="15">
        <v>128</v>
      </c>
      <c r="IZ135" s="9">
        <v>0.96639344262295213</v>
      </c>
      <c r="JA135" s="9">
        <v>0.13070068292683434</v>
      </c>
      <c r="JB135" s="9">
        <v>29.625396878049933</v>
      </c>
      <c r="JC135" s="9">
        <v>29.75609756097677</v>
      </c>
      <c r="JD135" s="9">
        <v>2.6532784543641581E-3</v>
      </c>
      <c r="JE135" s="6">
        <v>6</v>
      </c>
      <c r="JF135" s="6"/>
      <c r="JG135" s="6"/>
      <c r="JH135" s="6"/>
      <c r="JI135" s="15">
        <v>128</v>
      </c>
      <c r="JJ135" s="9">
        <v>0.96639344262295213</v>
      </c>
      <c r="JK135" s="9">
        <v>0.10191463414634543</v>
      </c>
      <c r="JL135" s="9">
        <v>29.654182926830419</v>
      </c>
      <c r="JM135" s="9">
        <v>29.756097560976766</v>
      </c>
      <c r="JN135" s="9">
        <v>2.0689096407880071E-3</v>
      </c>
      <c r="JO135" s="6">
        <v>6</v>
      </c>
      <c r="JP135" s="6"/>
      <c r="JQ135" s="6"/>
      <c r="JR135" s="6"/>
      <c r="JS135" s="15">
        <v>128</v>
      </c>
      <c r="JT135" s="9">
        <v>0.96639344262295213</v>
      </c>
      <c r="JU135" s="9">
        <v>0.1287040487804928</v>
      </c>
      <c r="JV135" s="9">
        <v>29.627393512196274</v>
      </c>
      <c r="JW135" s="9">
        <v>29.756097560976766</v>
      </c>
      <c r="JX135" s="9">
        <v>2.6127459472409828E-3</v>
      </c>
      <c r="JY135" s="6">
        <v>6</v>
      </c>
      <c r="JZ135" s="6"/>
      <c r="KA135" s="6"/>
      <c r="KB135" s="6"/>
      <c r="KC135" s="15">
        <v>128</v>
      </c>
      <c r="KD135" s="9">
        <v>0.96639344262295213</v>
      </c>
      <c r="KE135" s="9">
        <v>0.13098039024390754</v>
      </c>
      <c r="KF135" s="9">
        <v>29.625117170732857</v>
      </c>
      <c r="KG135" s="9">
        <v>29.756097560976766</v>
      </c>
      <c r="KH135" s="9">
        <v>2.6589566297286569E-3</v>
      </c>
      <c r="KI135" s="6">
        <v>6</v>
      </c>
      <c r="KJ135" s="6"/>
      <c r="KK135" s="6"/>
      <c r="KL135" s="6"/>
      <c r="KM135" s="15">
        <v>128</v>
      </c>
      <c r="KN135" s="9">
        <v>0.96639344262295213</v>
      </c>
      <c r="KO135" s="9">
        <v>0.1380474634146395</v>
      </c>
      <c r="KP135" s="9">
        <v>29.618050097562126</v>
      </c>
      <c r="KQ135" s="9">
        <v>29.756097560976766</v>
      </c>
      <c r="KR135" s="9">
        <v>2.8024211668635913E-3</v>
      </c>
      <c r="KS135" s="6">
        <v>6</v>
      </c>
      <c r="KT135" s="6"/>
      <c r="KU135" s="6"/>
      <c r="KV135" s="6"/>
      <c r="KW135" s="15">
        <v>128</v>
      </c>
      <c r="KX135" s="9">
        <v>0.96639344262295213</v>
      </c>
      <c r="KY135" s="9">
        <v>0.14045473170732253</v>
      </c>
      <c r="KZ135" s="9">
        <v>29.615642829269444</v>
      </c>
      <c r="LA135" s="9">
        <v>29.756097560976766</v>
      </c>
      <c r="LB135" s="9">
        <v>2.8512897186708176E-3</v>
      </c>
      <c r="LC135" s="6">
        <v>6</v>
      </c>
    </row>
    <row r="136" spans="1:315">
      <c r="A136" s="6">
        <v>129</v>
      </c>
      <c r="B136">
        <v>0.60668646946564531</v>
      </c>
      <c r="C136">
        <f>1-Table4689[[#This Row],[qx (tau)]]</f>
        <v>0.39331353053435469</v>
      </c>
      <c r="D136" s="6"/>
      <c r="E136" s="6"/>
      <c r="F136" s="6"/>
      <c r="G136" s="6"/>
      <c r="H136" s="15">
        <f t="shared" si="15"/>
        <v>129</v>
      </c>
      <c r="I136" s="9">
        <f t="shared" si="17"/>
        <v>0.98306010928961884</v>
      </c>
      <c r="J136" s="9" cm="1">
        <f t="array" ref="J136">VLOOKUP($G$13,'qx Malaria'!$B$62:$I$91,(N136),FALSE)/(1-nigeria!I136*INDEX($E$6:$G$11,N136,2))</f>
        <v>0.27864406451615137</v>
      </c>
      <c r="K136" s="9">
        <f t="shared" si="16"/>
        <v>58.75361400000471</v>
      </c>
      <c r="L136" s="9">
        <f t="shared" ref="L136:L137" si="18">K136+J136</f>
        <v>59.03225806452086</v>
      </c>
      <c r="M136" s="9">
        <f>(J136*Table4689[[#This Row],[qx (tau)]])/L136</f>
        <v>2.8636814731717391E-3</v>
      </c>
      <c r="N136" s="6">
        <f t="shared" ref="N136:N137" si="19">IF(H136&gt;=70,6,IF(H136&gt;=50,5,IF(H136&gt;=15,4,IF(H136&gt;=5,3,2))))</f>
        <v>6</v>
      </c>
      <c r="P136" s="6"/>
      <c r="Q136" s="6"/>
      <c r="R136" s="6"/>
      <c r="S136" s="15">
        <v>129</v>
      </c>
      <c r="T136" s="9">
        <v>0.98306010928961884</v>
      </c>
      <c r="U136" s="9">
        <v>0.20765187096775858</v>
      </c>
      <c r="V136" s="9">
        <v>58.824606193553102</v>
      </c>
      <c r="W136" s="9">
        <v>59.03225806452086</v>
      </c>
      <c r="X136" s="9">
        <v>2.1340803249923542E-3</v>
      </c>
      <c r="Y136" s="6">
        <v>6</v>
      </c>
      <c r="Z136" s="6"/>
      <c r="AA136" s="6"/>
      <c r="AB136" s="6"/>
      <c r="AC136" s="15">
        <v>129</v>
      </c>
      <c r="AD136" s="9">
        <v>0.98306010928961884</v>
      </c>
      <c r="AE136" s="9">
        <v>0.2317606451613089</v>
      </c>
      <c r="AF136" s="9">
        <v>58.800497419359552</v>
      </c>
      <c r="AG136" s="9">
        <v>59.03225806452086</v>
      </c>
      <c r="AH136" s="9">
        <v>2.3818510791221237E-3</v>
      </c>
      <c r="AI136" s="6">
        <v>6</v>
      </c>
      <c r="AJ136" s="6"/>
      <c r="AK136" s="6"/>
      <c r="AL136" s="6"/>
      <c r="AM136" s="15">
        <v>129</v>
      </c>
      <c r="AN136" s="9">
        <v>0.98306010928961884</v>
      </c>
      <c r="AO136" s="9">
        <v>0.23302393548388967</v>
      </c>
      <c r="AP136" s="9">
        <v>58.799234129036968</v>
      </c>
      <c r="AQ136" s="9">
        <v>59.03225806452086</v>
      </c>
      <c r="AR136" s="9">
        <v>2.3948341695686883E-3</v>
      </c>
      <c r="AS136" s="6">
        <v>6</v>
      </c>
      <c r="AT136" s="6"/>
      <c r="AU136" s="6"/>
      <c r="AV136" s="6"/>
      <c r="AW136" s="15">
        <v>129</v>
      </c>
      <c r="AX136" s="9">
        <v>0.98306010928961884</v>
      </c>
      <c r="AY136" s="9">
        <v>0.23555641935485758</v>
      </c>
      <c r="AZ136" s="9">
        <v>58.796701645166003</v>
      </c>
      <c r="BA136" s="9">
        <v>59.03225806452086</v>
      </c>
      <c r="BB136" s="9">
        <v>2.4208610191087643E-3</v>
      </c>
      <c r="BC136" s="6">
        <v>6</v>
      </c>
      <c r="BD136" s="6"/>
      <c r="BE136" s="6"/>
      <c r="BF136" s="6"/>
      <c r="BG136" s="15">
        <v>129</v>
      </c>
      <c r="BH136" s="9">
        <v>0.98306010928961884</v>
      </c>
      <c r="BI136" s="9">
        <v>0.23684332258066415</v>
      </c>
      <c r="BJ136" s="9">
        <v>58.795414741940199</v>
      </c>
      <c r="BK136" s="9">
        <v>59.03225806452086</v>
      </c>
      <c r="BL136" s="9">
        <v>2.4340867841431157E-3</v>
      </c>
      <c r="BM136" s="6">
        <v>6</v>
      </c>
      <c r="BN136" s="6"/>
      <c r="BO136" s="6"/>
      <c r="BP136" s="6"/>
      <c r="BQ136" s="15">
        <v>129</v>
      </c>
      <c r="BR136" s="9">
        <v>0.98306010928961884</v>
      </c>
      <c r="BS136" s="9">
        <v>0.2387795806451804</v>
      </c>
      <c r="BT136" s="9">
        <v>58.793478483875681</v>
      </c>
      <c r="BU136" s="9">
        <v>59.03225806452086</v>
      </c>
      <c r="BV136" s="9">
        <v>2.4539861003415884E-3</v>
      </c>
      <c r="BW136" s="6">
        <v>6</v>
      </c>
      <c r="BX136" s="6"/>
      <c r="BY136" s="6"/>
      <c r="BZ136" s="6"/>
      <c r="CA136" s="15">
        <v>129</v>
      </c>
      <c r="CB136" s="9">
        <v>0.98306010928961884</v>
      </c>
      <c r="CC136" s="9">
        <v>0.24045019354840635</v>
      </c>
      <c r="CD136" s="9">
        <v>58.791807870972455</v>
      </c>
      <c r="CE136" s="9">
        <v>59.03225806452086</v>
      </c>
      <c r="CF136" s="9">
        <v>2.4711553274274663E-3</v>
      </c>
      <c r="CG136" s="6">
        <v>6</v>
      </c>
      <c r="CH136" s="6"/>
      <c r="CI136" s="6"/>
      <c r="CJ136" s="6"/>
      <c r="CK136" s="15">
        <v>129</v>
      </c>
      <c r="CL136" s="9">
        <v>0.98306010928961884</v>
      </c>
      <c r="CM136" s="9">
        <v>0.24334277419356792</v>
      </c>
      <c r="CN136" s="9">
        <v>58.788915290327296</v>
      </c>
      <c r="CO136" s="9">
        <v>59.03225806452086</v>
      </c>
      <c r="CP136" s="9">
        <v>2.5008829644312834E-3</v>
      </c>
      <c r="CQ136" s="6">
        <v>6</v>
      </c>
      <c r="CR136" s="6"/>
      <c r="CS136" s="6"/>
      <c r="CT136" s="6"/>
      <c r="CU136" s="15">
        <v>129</v>
      </c>
      <c r="CV136" s="9">
        <v>0.98306010928961884</v>
      </c>
      <c r="CW136" s="9">
        <v>0.24491893548389057</v>
      </c>
      <c r="CX136" s="9">
        <v>58.787339129036972</v>
      </c>
      <c r="CY136" s="9">
        <v>59.03225806452086</v>
      </c>
      <c r="CZ136" s="9">
        <v>2.5170814931660154E-3</v>
      </c>
      <c r="DA136" s="6">
        <v>6</v>
      </c>
      <c r="DB136" s="6"/>
      <c r="DC136" s="6"/>
      <c r="DD136" s="6"/>
      <c r="DE136" s="15">
        <v>129</v>
      </c>
      <c r="DF136" s="9">
        <v>0.98306010928961884</v>
      </c>
      <c r="DG136" s="9">
        <v>0.24983041935485872</v>
      </c>
      <c r="DH136" s="9">
        <v>58.782427645166003</v>
      </c>
      <c r="DI136" s="9">
        <v>59.03225806452086</v>
      </c>
      <c r="DJ136" s="9">
        <v>2.5675578074255577E-3</v>
      </c>
      <c r="DK136" s="6">
        <v>6</v>
      </c>
      <c r="DL136" s="6"/>
      <c r="DM136" s="6"/>
      <c r="DN136" s="6"/>
      <c r="DO136" s="15">
        <v>129</v>
      </c>
      <c r="DP136" s="9">
        <v>0.98306010928961884</v>
      </c>
      <c r="DQ136" s="9">
        <v>0.21840164516130783</v>
      </c>
      <c r="DR136" s="9">
        <v>58.813856419359553</v>
      </c>
      <c r="DS136" s="9">
        <v>59.03225806452086</v>
      </c>
      <c r="DT136" s="9">
        <v>2.2445579310820477E-3</v>
      </c>
      <c r="DU136" s="6">
        <v>6</v>
      </c>
      <c r="DV136" s="6"/>
      <c r="DW136" s="6"/>
      <c r="DX136" s="6"/>
      <c r="DY136" s="15">
        <v>129</v>
      </c>
      <c r="DZ136" s="9">
        <v>0.98306010928961884</v>
      </c>
      <c r="EA136" s="9">
        <v>0.26545625806453743</v>
      </c>
      <c r="EB136" s="9">
        <v>58.766801806456328</v>
      </c>
      <c r="EC136" s="9">
        <v>59.032258064520867</v>
      </c>
      <c r="ED136" s="9">
        <v>2.7281477158931141E-3</v>
      </c>
      <c r="EE136" s="6">
        <v>6</v>
      </c>
      <c r="EF136" s="6"/>
      <c r="EG136" s="6"/>
      <c r="EH136" s="6"/>
      <c r="EI136" s="15">
        <v>129</v>
      </c>
      <c r="EJ136" s="9">
        <v>0.98306010928961884</v>
      </c>
      <c r="EK136" s="9">
        <v>0.23475358064518015</v>
      </c>
      <c r="EL136" s="9">
        <v>58.797504483875677</v>
      </c>
      <c r="EM136" s="9">
        <v>59.03225806452086</v>
      </c>
      <c r="EN136" s="9">
        <v>2.4126100831240319E-3</v>
      </c>
      <c r="EO136" s="6">
        <v>6</v>
      </c>
      <c r="EP136" s="6"/>
      <c r="EQ136" s="6"/>
      <c r="ER136" s="6"/>
      <c r="ES136" s="15">
        <v>129</v>
      </c>
      <c r="ET136" s="9">
        <v>0.98306010928961884</v>
      </c>
      <c r="EU136" s="9">
        <v>0.28666064516131329</v>
      </c>
      <c r="EV136" s="9">
        <v>58.745597419359548</v>
      </c>
      <c r="EW136" s="9">
        <v>59.03225806452086</v>
      </c>
      <c r="EX136" s="9">
        <v>2.9460694957251735E-3</v>
      </c>
      <c r="EY136" s="6">
        <v>6</v>
      </c>
      <c r="EZ136" s="6"/>
      <c r="FA136" s="6"/>
      <c r="FB136" s="6"/>
      <c r="FC136" s="15">
        <v>129</v>
      </c>
      <c r="FD136" s="9">
        <v>0.98306010928961884</v>
      </c>
      <c r="FE136" s="9">
        <v>0.29935848387099173</v>
      </c>
      <c r="FF136" s="9">
        <v>58.732899580649871</v>
      </c>
      <c r="FG136" s="9">
        <v>59.03225806452086</v>
      </c>
      <c r="FH136" s="9">
        <v>3.076567755307234E-3</v>
      </c>
      <c r="FI136" s="6">
        <v>6</v>
      </c>
      <c r="FJ136" s="6"/>
      <c r="FK136" s="6"/>
      <c r="FL136" s="6"/>
      <c r="FM136" s="15">
        <v>129</v>
      </c>
      <c r="FN136" s="9">
        <v>0.98306010928961884</v>
      </c>
      <c r="FO136" s="9">
        <v>0.31669625806454155</v>
      </c>
      <c r="FP136" s="9">
        <v>58.715561806456321</v>
      </c>
      <c r="FQ136" s="9">
        <v>59.03225806452086</v>
      </c>
      <c r="FR136" s="9">
        <v>3.2547515713892941E-3</v>
      </c>
      <c r="FS136" s="6">
        <v>6</v>
      </c>
      <c r="FT136" s="6"/>
      <c r="FU136" s="6"/>
      <c r="FV136" s="6"/>
      <c r="FW136" s="15">
        <v>129</v>
      </c>
      <c r="FX136" s="9">
        <v>0.98306010928961884</v>
      </c>
      <c r="FY136" s="9">
        <v>0.28157796774195804</v>
      </c>
      <c r="FZ136" s="9">
        <v>58.7506800967789</v>
      </c>
      <c r="GA136" s="9">
        <v>59.03225806452086</v>
      </c>
      <c r="GB136" s="9">
        <v>2.8938337907041811E-3</v>
      </c>
      <c r="GC136" s="6">
        <v>6</v>
      </c>
      <c r="GD136" s="6"/>
      <c r="GE136" s="6"/>
      <c r="GF136" s="6"/>
      <c r="GG136" s="15">
        <v>129</v>
      </c>
      <c r="GH136" s="9">
        <v>0.98306010928961884</v>
      </c>
      <c r="GI136" s="9">
        <v>0.34702703225809234</v>
      </c>
      <c r="GJ136" s="9">
        <v>58.68523103226277</v>
      </c>
      <c r="GK136" s="9">
        <v>59.03225806452086</v>
      </c>
      <c r="GL136" s="9">
        <v>3.5664670794007427E-3</v>
      </c>
      <c r="GM136" s="6">
        <v>6</v>
      </c>
      <c r="GN136" s="6"/>
      <c r="GO136" s="6"/>
      <c r="GP136" s="6"/>
      <c r="GQ136" s="15">
        <v>129</v>
      </c>
      <c r="GR136" s="9">
        <v>0.98306010928961884</v>
      </c>
      <c r="GS136" s="9">
        <v>0.3054447096774438</v>
      </c>
      <c r="GT136" s="9">
        <v>58.726813354843415</v>
      </c>
      <c r="GU136" s="9">
        <v>59.03225806452086</v>
      </c>
      <c r="GV136" s="9">
        <v>3.1391171303091418E-3</v>
      </c>
      <c r="GW136" s="6">
        <v>6</v>
      </c>
      <c r="GX136" s="6"/>
      <c r="GY136" s="6"/>
      <c r="GZ136" s="6"/>
      <c r="HA136" s="15">
        <v>129</v>
      </c>
      <c r="HB136" s="9">
        <v>0.98306010928961884</v>
      </c>
      <c r="HC136" s="9">
        <v>0.29801845161292712</v>
      </c>
      <c r="HD136" s="9">
        <v>58.734239612907935</v>
      </c>
      <c r="HE136" s="9">
        <v>59.03225806452086</v>
      </c>
      <c r="HF136" s="9">
        <v>3.0627959724503638E-3</v>
      </c>
      <c r="HG136" s="6">
        <v>6</v>
      </c>
      <c r="HH136" s="6"/>
      <c r="HI136" s="6"/>
      <c r="HJ136" s="6"/>
      <c r="HK136" s="15">
        <v>129</v>
      </c>
      <c r="HL136" s="9">
        <v>0.98306010928961884</v>
      </c>
      <c r="HM136" s="9">
        <v>0.28542687096776481</v>
      </c>
      <c r="HN136" s="9">
        <v>58.746831193553099</v>
      </c>
      <c r="HO136" s="9">
        <v>59.032258064520867</v>
      </c>
      <c r="HP136" s="9">
        <v>2.9333897485133414E-3</v>
      </c>
      <c r="HQ136" s="6">
        <v>6</v>
      </c>
      <c r="HR136" s="6"/>
      <c r="HS136" s="6"/>
      <c r="HT136" s="6"/>
      <c r="HU136" s="15">
        <v>129</v>
      </c>
      <c r="HV136" s="9">
        <v>0.98306010928961884</v>
      </c>
      <c r="HW136" s="9">
        <v>0.26508435483873088</v>
      </c>
      <c r="HX136" s="9">
        <v>58.767173709682133</v>
      </c>
      <c r="HY136" s="9">
        <v>59.032258064520867</v>
      </c>
      <c r="HZ136" s="9">
        <v>2.7243255911354796E-3</v>
      </c>
      <c r="IA136" s="6">
        <v>6</v>
      </c>
      <c r="IB136" s="6"/>
      <c r="IC136" s="6"/>
      <c r="ID136" s="6"/>
      <c r="IE136" s="15">
        <v>129</v>
      </c>
      <c r="IF136" s="9">
        <v>0.98306010928961884</v>
      </c>
      <c r="IG136" s="9">
        <v>0.24093425806453542</v>
      </c>
      <c r="IH136" s="9">
        <v>58.791323806456326</v>
      </c>
      <c r="II136" s="9">
        <v>59.03225806452086</v>
      </c>
      <c r="IJ136" s="9">
        <v>2.4761301564770843E-3</v>
      </c>
      <c r="IK136" s="6">
        <v>6</v>
      </c>
      <c r="IL136" s="6"/>
      <c r="IM136" s="6"/>
      <c r="IN136" s="6"/>
      <c r="IO136" s="15">
        <v>129</v>
      </c>
      <c r="IP136" s="9">
        <v>0.98306010928961884</v>
      </c>
      <c r="IQ136" s="9">
        <v>0.21912774193550144</v>
      </c>
      <c r="IR136" s="9">
        <v>58.813130322585359</v>
      </c>
      <c r="IS136" s="9">
        <v>59.03225806452086</v>
      </c>
      <c r="IT136" s="9">
        <v>2.2520201746564755E-3</v>
      </c>
      <c r="IU136" s="6">
        <v>6</v>
      </c>
      <c r="IV136" s="6"/>
      <c r="IW136" s="6"/>
      <c r="IX136" s="6"/>
      <c r="IY136" s="15">
        <v>129</v>
      </c>
      <c r="IZ136" s="9">
        <v>0.98306010928961884</v>
      </c>
      <c r="JA136" s="9">
        <v>0.25929329032260146</v>
      </c>
      <c r="JB136" s="9">
        <v>58.772964774198265</v>
      </c>
      <c r="JC136" s="9">
        <v>59.032258064520867</v>
      </c>
      <c r="JD136" s="9">
        <v>2.6648096484809007E-3</v>
      </c>
      <c r="JE136" s="6">
        <v>6</v>
      </c>
      <c r="JF136" s="6"/>
      <c r="JG136" s="6"/>
      <c r="JH136" s="6"/>
      <c r="JI136" s="15">
        <v>129</v>
      </c>
      <c r="JJ136" s="9">
        <v>0.98306010928961884</v>
      </c>
      <c r="JK136" s="9">
        <v>0.20218548387098395</v>
      </c>
      <c r="JL136" s="9">
        <v>58.830072580649876</v>
      </c>
      <c r="JM136" s="9">
        <v>59.03225806452086</v>
      </c>
      <c r="JN136" s="9">
        <v>2.0779011579198352E-3</v>
      </c>
      <c r="JO136" s="6">
        <v>6</v>
      </c>
      <c r="JP136" s="6"/>
      <c r="JQ136" s="6"/>
      <c r="JR136" s="6"/>
      <c r="JS136" s="15">
        <v>129</v>
      </c>
      <c r="JT136" s="9">
        <v>0.98306010928961884</v>
      </c>
      <c r="JU136" s="9">
        <v>0.25533222580647208</v>
      </c>
      <c r="JV136" s="9">
        <v>58.776925838714391</v>
      </c>
      <c r="JW136" s="9">
        <v>59.03225806452086</v>
      </c>
      <c r="JX136" s="9">
        <v>2.624100986379756E-3</v>
      </c>
      <c r="JY136" s="6">
        <v>6</v>
      </c>
      <c r="JZ136" s="6"/>
      <c r="KA136" s="6"/>
      <c r="KB136" s="6"/>
      <c r="KC136" s="15">
        <v>129</v>
      </c>
      <c r="KD136" s="9">
        <v>0.98306010928961884</v>
      </c>
      <c r="KE136" s="9">
        <v>0.25984819354840794</v>
      </c>
      <c r="KF136" s="9">
        <v>58.772409870972453</v>
      </c>
      <c r="KG136" s="9">
        <v>59.03225806452086</v>
      </c>
      <c r="KH136" s="9">
        <v>2.6705125012938778E-3</v>
      </c>
      <c r="KI136" s="6">
        <v>6</v>
      </c>
      <c r="KJ136" s="6"/>
      <c r="KK136" s="6"/>
      <c r="KL136" s="6"/>
      <c r="KM136" s="15">
        <v>129</v>
      </c>
      <c r="KN136" s="9">
        <v>0.98306010928961884</v>
      </c>
      <c r="KO136" s="9">
        <v>0.27386835483873162</v>
      </c>
      <c r="KP136" s="9">
        <v>58.758389709682127</v>
      </c>
      <c r="KQ136" s="9">
        <v>59.03225806452086</v>
      </c>
      <c r="KR136" s="9">
        <v>2.8146005377919681E-3</v>
      </c>
      <c r="KS136" s="6">
        <v>6</v>
      </c>
      <c r="KT136" s="6"/>
      <c r="KU136" s="6"/>
      <c r="KV136" s="6"/>
      <c r="KW136" s="15">
        <v>129</v>
      </c>
      <c r="KX136" s="9">
        <v>0.98306010928961884</v>
      </c>
      <c r="KY136" s="9">
        <v>0.27864406451615137</v>
      </c>
      <c r="KZ136" s="9">
        <v>58.75361400000471</v>
      </c>
      <c r="LA136" s="9">
        <v>59.03225806452086</v>
      </c>
      <c r="LB136" s="9">
        <v>2.8636814731717391E-3</v>
      </c>
      <c r="LC136" s="6">
        <v>6</v>
      </c>
    </row>
    <row r="137" spans="1:315" ht="15" thickBot="1">
      <c r="A137" s="6">
        <v>130</v>
      </c>
      <c r="B137">
        <v>1</v>
      </c>
      <c r="C137">
        <f>1-Table4689[[#This Row],[qx (tau)]]</f>
        <v>0</v>
      </c>
      <c r="D137" s="6"/>
      <c r="E137" s="6"/>
      <c r="F137" s="6"/>
      <c r="G137" s="6"/>
      <c r="H137" s="16">
        <f t="shared" ref="H137" si="20">H136+1</f>
        <v>130</v>
      </c>
      <c r="I137" s="10">
        <f t="shared" si="17"/>
        <v>0.99972677595628556</v>
      </c>
      <c r="J137" s="10" cm="1">
        <f t="array" ref="J137">VLOOKUP($G$13,'qx Malaria'!$B$62:$I$91,(N137),FALSE)/(1-nigeria!I137*INDEX($E$6:$G$11,N137,2))</f>
        <v>17.275932000089135</v>
      </c>
      <c r="K137" s="10">
        <f t="shared" si="16"/>
        <v>3642.7240680187947</v>
      </c>
      <c r="L137" s="10">
        <f t="shared" si="18"/>
        <v>3660.0000000188838</v>
      </c>
      <c r="M137" s="10">
        <f>(J137*Table4689[[#This Row],[qx (tau)]])/L137</f>
        <v>4.7201999999999999E-3</v>
      </c>
      <c r="N137" s="6">
        <f t="shared" si="19"/>
        <v>6</v>
      </c>
      <c r="P137" s="6"/>
      <c r="Q137" s="6"/>
      <c r="R137" s="6"/>
      <c r="S137" s="16">
        <v>130</v>
      </c>
      <c r="T137" s="10">
        <v>0.99972677595628556</v>
      </c>
      <c r="U137" s="10">
        <v>12.874416000066425</v>
      </c>
      <c r="V137" s="10">
        <v>3647.1255840188169</v>
      </c>
      <c r="W137" s="10">
        <v>3660.0000000188834</v>
      </c>
      <c r="X137" s="10">
        <v>3.5176000000000001E-3</v>
      </c>
      <c r="Y137" s="6">
        <v>6</v>
      </c>
      <c r="Z137" s="6"/>
      <c r="AA137" s="6"/>
      <c r="AB137" s="6"/>
      <c r="AC137" s="16">
        <v>130</v>
      </c>
      <c r="AD137" s="10">
        <v>0.99972677595628556</v>
      </c>
      <c r="AE137" s="10">
        <v>14.369160000074135</v>
      </c>
      <c r="AF137" s="10">
        <v>3645.6308400188095</v>
      </c>
      <c r="AG137" s="10">
        <v>3660.0000000188838</v>
      </c>
      <c r="AH137" s="10">
        <v>3.9259999999999989E-3</v>
      </c>
      <c r="AI137" s="6">
        <v>6</v>
      </c>
      <c r="AJ137" s="6"/>
      <c r="AK137" s="6"/>
      <c r="AL137" s="6"/>
      <c r="AM137" s="16">
        <v>130</v>
      </c>
      <c r="AN137" s="10">
        <v>0.99972677595628556</v>
      </c>
      <c r="AO137" s="10">
        <v>14.447484000074542</v>
      </c>
      <c r="AP137" s="10">
        <v>3645.552516018809</v>
      </c>
      <c r="AQ137" s="10">
        <v>3660.0000000188834</v>
      </c>
      <c r="AR137" s="10">
        <v>3.9474000000000002E-3</v>
      </c>
      <c r="AS137" s="6">
        <v>6</v>
      </c>
      <c r="AT137" s="6"/>
      <c r="AU137" s="6"/>
      <c r="AV137" s="6"/>
      <c r="AW137" s="16">
        <v>130</v>
      </c>
      <c r="AX137" s="10">
        <v>0.99972677595628556</v>
      </c>
      <c r="AY137" s="10">
        <v>14.604498000075349</v>
      </c>
      <c r="AZ137" s="10">
        <v>3645.3955020188082</v>
      </c>
      <c r="BA137" s="10">
        <v>3660.0000000188834</v>
      </c>
      <c r="BB137" s="10">
        <v>3.9902999999999996E-3</v>
      </c>
      <c r="BC137" s="6">
        <v>6</v>
      </c>
      <c r="BD137" s="6"/>
      <c r="BE137" s="6"/>
      <c r="BF137" s="6"/>
      <c r="BG137" s="16">
        <v>130</v>
      </c>
      <c r="BH137" s="10">
        <v>0.99972677595628556</v>
      </c>
      <c r="BI137" s="10">
        <v>14.684286000075764</v>
      </c>
      <c r="BJ137" s="10">
        <v>3645.3157140188077</v>
      </c>
      <c r="BK137" s="10">
        <v>3660.0000000188834</v>
      </c>
      <c r="BL137" s="10">
        <v>4.0121000000000002E-3</v>
      </c>
      <c r="BM137" s="6">
        <v>6</v>
      </c>
      <c r="BN137" s="6"/>
      <c r="BO137" s="6"/>
      <c r="BP137" s="6"/>
      <c r="BQ137" s="16">
        <v>130</v>
      </c>
      <c r="BR137" s="10">
        <v>0.99972677595628556</v>
      </c>
      <c r="BS137" s="10">
        <v>14.804334000076381</v>
      </c>
      <c r="BT137" s="10">
        <v>3645.1956660188071</v>
      </c>
      <c r="BU137" s="10">
        <v>3660.0000000188834</v>
      </c>
      <c r="BV137" s="10">
        <v>4.0448999999999997E-3</v>
      </c>
      <c r="BW137" s="6">
        <v>6</v>
      </c>
      <c r="BX137" s="6"/>
      <c r="BY137" s="6"/>
      <c r="BZ137" s="6"/>
      <c r="CA137" s="16">
        <v>130</v>
      </c>
      <c r="CB137" s="10">
        <v>0.99972677595628556</v>
      </c>
      <c r="CC137" s="10">
        <v>14.907912000076916</v>
      </c>
      <c r="CD137" s="10">
        <v>3645.0920880188064</v>
      </c>
      <c r="CE137" s="10">
        <v>3660.0000000188834</v>
      </c>
      <c r="CF137" s="10">
        <v>4.0731999999999999E-3</v>
      </c>
      <c r="CG137" s="6">
        <v>6</v>
      </c>
      <c r="CH137" s="6"/>
      <c r="CI137" s="6"/>
      <c r="CJ137" s="6"/>
      <c r="CK137" s="16">
        <v>130</v>
      </c>
      <c r="CL137" s="10">
        <v>0.99972677595628556</v>
      </c>
      <c r="CM137" s="10">
        <v>15.087252000077843</v>
      </c>
      <c r="CN137" s="10">
        <v>3644.9127480188058</v>
      </c>
      <c r="CO137" s="10">
        <v>3660.0000000188838</v>
      </c>
      <c r="CP137" s="10">
        <v>4.1222000000000003E-3</v>
      </c>
      <c r="CQ137" s="6">
        <v>6</v>
      </c>
      <c r="CR137" s="6"/>
      <c r="CS137" s="6"/>
      <c r="CT137" s="6"/>
      <c r="CU137" s="16">
        <v>130</v>
      </c>
      <c r="CV137" s="10">
        <v>0.99972677595628556</v>
      </c>
      <c r="CW137" s="10">
        <v>15.184974000078345</v>
      </c>
      <c r="CX137" s="10">
        <v>3644.8150260188049</v>
      </c>
      <c r="CY137" s="10">
        <v>3660.0000000188834</v>
      </c>
      <c r="CZ137" s="10">
        <v>4.1488999999999996E-3</v>
      </c>
      <c r="DA137" s="6">
        <v>6</v>
      </c>
      <c r="DB137" s="6"/>
      <c r="DC137" s="6"/>
      <c r="DD137" s="6"/>
      <c r="DE137" s="16">
        <v>130</v>
      </c>
      <c r="DF137" s="10">
        <v>0.99972677595628556</v>
      </c>
      <c r="DG137" s="10">
        <v>15.489486000079916</v>
      </c>
      <c r="DH137" s="10">
        <v>3644.5105140188039</v>
      </c>
      <c r="DI137" s="10">
        <v>3660.0000000188838</v>
      </c>
      <c r="DJ137" s="10">
        <v>4.2320999999999991E-3</v>
      </c>
      <c r="DK137" s="6">
        <v>6</v>
      </c>
      <c r="DL137" s="6"/>
      <c r="DM137" s="6"/>
      <c r="DN137" s="6"/>
      <c r="DO137" s="16">
        <v>130</v>
      </c>
      <c r="DP137" s="10">
        <v>0.99972677595628556</v>
      </c>
      <c r="DQ137" s="10">
        <v>13.540902000069863</v>
      </c>
      <c r="DR137" s="10">
        <v>3646.4590980188136</v>
      </c>
      <c r="DS137" s="10">
        <v>3660.0000000188834</v>
      </c>
      <c r="DT137" s="10">
        <v>3.6997000000000002E-3</v>
      </c>
      <c r="DU137" s="6">
        <v>6</v>
      </c>
      <c r="DV137" s="6"/>
      <c r="DW137" s="6"/>
      <c r="DX137" s="6"/>
      <c r="DY137" s="16">
        <v>130</v>
      </c>
      <c r="DZ137" s="10">
        <v>0.99972677595628556</v>
      </c>
      <c r="EA137" s="10">
        <v>16.458288000084917</v>
      </c>
      <c r="EB137" s="10">
        <v>3643.5417120187985</v>
      </c>
      <c r="EC137" s="10">
        <v>3660.0000000188834</v>
      </c>
      <c r="ED137" s="10">
        <v>4.4968000000000004E-3</v>
      </c>
      <c r="EE137" s="6">
        <v>6</v>
      </c>
      <c r="EF137" s="6"/>
      <c r="EG137" s="6"/>
      <c r="EH137" s="6"/>
      <c r="EI137" s="16">
        <v>130</v>
      </c>
      <c r="EJ137" s="10">
        <v>0.99972677595628556</v>
      </c>
      <c r="EK137" s="10">
        <v>14.554722000075095</v>
      </c>
      <c r="EL137" s="10">
        <v>3645.445278018808</v>
      </c>
      <c r="EM137" s="10">
        <v>3660.0000000188829</v>
      </c>
      <c r="EN137" s="10">
        <v>3.9767000000000014E-3</v>
      </c>
      <c r="EO137" s="6">
        <v>6</v>
      </c>
      <c r="EP137" s="6"/>
      <c r="EQ137" s="6"/>
      <c r="ER137" s="6"/>
      <c r="ES137" s="16">
        <v>130</v>
      </c>
      <c r="ET137" s="10">
        <v>0.99972677595628556</v>
      </c>
      <c r="EU137" s="10">
        <v>17.7729600000917</v>
      </c>
      <c r="EV137" s="10">
        <v>3642.2270400187917</v>
      </c>
      <c r="EW137" s="10">
        <v>3660.0000000188834</v>
      </c>
      <c r="EX137" s="10">
        <v>4.8560000000000009E-3</v>
      </c>
      <c r="EY137" s="6">
        <v>6</v>
      </c>
      <c r="EZ137" s="6"/>
      <c r="FA137" s="6"/>
      <c r="FB137" s="6"/>
      <c r="FC137" s="16">
        <v>130</v>
      </c>
      <c r="FD137" s="10">
        <v>0.99972677595628556</v>
      </c>
      <c r="FE137" s="10">
        <v>18.56022600009576</v>
      </c>
      <c r="FF137" s="10">
        <v>3641.4397740187878</v>
      </c>
      <c r="FG137" s="10">
        <v>3660.0000000188834</v>
      </c>
      <c r="FH137" s="10">
        <v>5.0711000000000003E-3</v>
      </c>
      <c r="FI137" s="6">
        <v>6</v>
      </c>
      <c r="FJ137" s="6"/>
      <c r="FK137" s="6"/>
      <c r="FL137" s="6"/>
      <c r="FM137" s="16">
        <v>130</v>
      </c>
      <c r="FN137" s="10">
        <v>0.99972677595628556</v>
      </c>
      <c r="FO137" s="10">
        <v>19.635168000101306</v>
      </c>
      <c r="FP137" s="10">
        <v>3640.3648320187822</v>
      </c>
      <c r="FQ137" s="10">
        <v>3660.0000000188834</v>
      </c>
      <c r="FR137" s="10">
        <v>5.3648000000000003E-3</v>
      </c>
      <c r="FS137" s="6">
        <v>6</v>
      </c>
      <c r="FT137" s="6"/>
      <c r="FU137" s="6"/>
      <c r="FV137" s="6"/>
      <c r="FW137" s="16">
        <v>130</v>
      </c>
      <c r="FX137" s="10">
        <v>0.99972677595628556</v>
      </c>
      <c r="FY137" s="10">
        <v>17.45783400009007</v>
      </c>
      <c r="FZ137" s="10">
        <v>3642.5421660187935</v>
      </c>
      <c r="GA137" s="10">
        <v>3660.0000000188834</v>
      </c>
      <c r="GB137" s="10">
        <v>4.7698999999999997E-3</v>
      </c>
      <c r="GC137" s="6">
        <v>6</v>
      </c>
      <c r="GD137" s="6"/>
      <c r="GE137" s="6"/>
      <c r="GF137" s="6"/>
      <c r="GG137" s="16">
        <v>130</v>
      </c>
      <c r="GH137" s="10">
        <v>0.99972677595628556</v>
      </c>
      <c r="GI137" s="10">
        <v>21.515676000111011</v>
      </c>
      <c r="GJ137" s="10">
        <v>3638.4843240187724</v>
      </c>
      <c r="GK137" s="10">
        <v>3660.0000000188834</v>
      </c>
      <c r="GL137" s="10">
        <v>5.8786000000000012E-3</v>
      </c>
      <c r="GM137" s="6">
        <v>6</v>
      </c>
      <c r="GN137" s="6"/>
      <c r="GO137" s="6"/>
      <c r="GP137" s="6"/>
      <c r="GQ137" s="16">
        <v>130</v>
      </c>
      <c r="GR137" s="10">
        <v>0.99972677595628556</v>
      </c>
      <c r="GS137" s="10">
        <v>18.937572000097706</v>
      </c>
      <c r="GT137" s="10">
        <v>3641.0624280187858</v>
      </c>
      <c r="GU137" s="10">
        <v>3660.0000000188834</v>
      </c>
      <c r="GV137" s="10">
        <v>5.1742000000000003E-3</v>
      </c>
      <c r="GW137" s="6">
        <v>6</v>
      </c>
      <c r="GX137" s="6"/>
      <c r="GY137" s="6"/>
      <c r="GZ137" s="6"/>
      <c r="HA137" s="16">
        <v>130</v>
      </c>
      <c r="HB137" s="10">
        <v>0.99972677595628556</v>
      </c>
      <c r="HC137" s="10">
        <v>18.477144000095329</v>
      </c>
      <c r="HD137" s="10">
        <v>3641.5228560187884</v>
      </c>
      <c r="HE137" s="10">
        <v>3660.0000000188838</v>
      </c>
      <c r="HF137" s="10">
        <v>5.0483999999999989E-3</v>
      </c>
      <c r="HG137" s="6">
        <v>6</v>
      </c>
      <c r="HH137" s="6"/>
      <c r="HI137" s="6"/>
      <c r="HJ137" s="6"/>
      <c r="HK137" s="16">
        <v>130</v>
      </c>
      <c r="HL137" s="10">
        <v>0.99972677595628556</v>
      </c>
      <c r="HM137" s="10">
        <v>17.696466000091306</v>
      </c>
      <c r="HN137" s="10">
        <v>3642.3035340187921</v>
      </c>
      <c r="HO137" s="10">
        <v>3660.0000000188834</v>
      </c>
      <c r="HP137" s="10">
        <v>4.835100000000001E-3</v>
      </c>
      <c r="HQ137" s="6">
        <v>6</v>
      </c>
      <c r="HR137" s="6"/>
      <c r="HS137" s="6"/>
      <c r="HT137" s="6"/>
      <c r="HU137" s="16">
        <v>130</v>
      </c>
      <c r="HV137" s="10">
        <v>0.99972677595628556</v>
      </c>
      <c r="HW137" s="10">
        <v>16.435230000084797</v>
      </c>
      <c r="HX137" s="10">
        <v>3643.5647700187988</v>
      </c>
      <c r="HY137" s="10">
        <v>3660.0000000188834</v>
      </c>
      <c r="HZ137" s="10">
        <v>4.4905000000000006E-3</v>
      </c>
      <c r="IA137" s="6">
        <v>6</v>
      </c>
      <c r="IB137" s="6"/>
      <c r="IC137" s="6"/>
      <c r="ID137" s="6"/>
      <c r="IE137" s="16">
        <v>130</v>
      </c>
      <c r="IF137" s="10">
        <v>0.99972677595628556</v>
      </c>
      <c r="IG137" s="10">
        <v>14.93792400007707</v>
      </c>
      <c r="IH137" s="10">
        <v>3645.0620760188062</v>
      </c>
      <c r="II137" s="10">
        <v>3660.0000000188834</v>
      </c>
      <c r="IJ137" s="10">
        <v>4.0813999999999998E-3</v>
      </c>
      <c r="IK137" s="6">
        <v>6</v>
      </c>
      <c r="IL137" s="6"/>
      <c r="IM137" s="6"/>
      <c r="IN137" s="6"/>
      <c r="IO137" s="16">
        <v>130</v>
      </c>
      <c r="IP137" s="10">
        <v>0.99972677595628556</v>
      </c>
      <c r="IQ137" s="10">
        <v>13.585920000070095</v>
      </c>
      <c r="IR137" s="10">
        <v>3646.4140800188134</v>
      </c>
      <c r="IS137" s="10">
        <v>3660.0000000188834</v>
      </c>
      <c r="IT137" s="10">
        <v>3.712E-3</v>
      </c>
      <c r="IU137" s="6">
        <v>6</v>
      </c>
      <c r="IV137" s="6"/>
      <c r="IW137" s="6"/>
      <c r="IX137" s="6"/>
      <c r="IY137" s="16">
        <v>130</v>
      </c>
      <c r="IZ137" s="10">
        <v>0.99972677595628556</v>
      </c>
      <c r="JA137" s="10">
        <v>16.076184000082947</v>
      </c>
      <c r="JB137" s="10">
        <v>3643.9238160188006</v>
      </c>
      <c r="JC137" s="10">
        <v>3660.0000000188834</v>
      </c>
      <c r="JD137" s="10">
        <v>4.3924000000000012E-3</v>
      </c>
      <c r="JE137" s="6">
        <v>6</v>
      </c>
      <c r="JF137" s="6"/>
      <c r="JG137" s="6"/>
      <c r="JH137" s="6"/>
      <c r="JI137" s="16">
        <v>130</v>
      </c>
      <c r="JJ137" s="10">
        <v>0.99972677595628556</v>
      </c>
      <c r="JK137" s="10">
        <v>12.535500000064676</v>
      </c>
      <c r="JL137" s="10">
        <v>3647.4645000188189</v>
      </c>
      <c r="JM137" s="10">
        <v>3660.0000000188834</v>
      </c>
      <c r="JN137" s="10">
        <v>3.4250000000000001E-3</v>
      </c>
      <c r="JO137" s="6">
        <v>6</v>
      </c>
      <c r="JP137" s="6"/>
      <c r="JQ137" s="6"/>
      <c r="JR137" s="6"/>
      <c r="JS137" s="16">
        <v>130</v>
      </c>
      <c r="JT137" s="10">
        <v>0.99972677595628556</v>
      </c>
      <c r="JU137" s="10">
        <v>15.830598000081675</v>
      </c>
      <c r="JV137" s="10">
        <v>3644.169402018802</v>
      </c>
      <c r="JW137" s="10">
        <v>3660.0000000188838</v>
      </c>
      <c r="JX137" s="10">
        <v>4.3252999999999989E-3</v>
      </c>
      <c r="JY137" s="6">
        <v>6</v>
      </c>
      <c r="JZ137" s="6"/>
      <c r="KA137" s="6"/>
      <c r="KB137" s="6"/>
      <c r="KC137" s="16">
        <v>130</v>
      </c>
      <c r="KD137" s="10">
        <v>0.99972677595628556</v>
      </c>
      <c r="KE137" s="10">
        <v>16.110588000083123</v>
      </c>
      <c r="KF137" s="10">
        <v>3643.8894120188002</v>
      </c>
      <c r="KG137" s="10">
        <v>3660.0000000188834</v>
      </c>
      <c r="KH137" s="10">
        <v>4.4018000000000009E-3</v>
      </c>
      <c r="KI137" s="6">
        <v>6</v>
      </c>
      <c r="KJ137" s="6"/>
      <c r="KK137" s="6"/>
      <c r="KL137" s="6"/>
      <c r="KM137" s="16">
        <v>130</v>
      </c>
      <c r="KN137" s="10">
        <v>0.99972677595628556</v>
      </c>
      <c r="KO137" s="10">
        <v>16.979838000087607</v>
      </c>
      <c r="KP137" s="10">
        <v>3643.0201620187959</v>
      </c>
      <c r="KQ137" s="10">
        <v>3660.0000000188834</v>
      </c>
      <c r="KR137" s="10">
        <v>4.6393000000000007E-3</v>
      </c>
      <c r="KS137" s="6">
        <v>6</v>
      </c>
      <c r="KT137" s="6"/>
      <c r="KU137" s="6"/>
      <c r="KV137" s="6"/>
      <c r="KW137" s="16">
        <v>130</v>
      </c>
      <c r="KX137" s="10">
        <v>0.99972677595628556</v>
      </c>
      <c r="KY137" s="10">
        <v>17.275932000089135</v>
      </c>
      <c r="KZ137" s="10">
        <v>3642.7240680187947</v>
      </c>
      <c r="LA137" s="10">
        <v>3660.0000000188838</v>
      </c>
      <c r="LB137" s="10">
        <v>4.7201999999999999E-3</v>
      </c>
      <c r="LC137" s="6">
        <v>6</v>
      </c>
    </row>
    <row r="138" spans="1:315" ht="15" thickTop="1"/>
  </sheetData>
  <mergeCells count="31">
    <mergeCell ref="KW5:LB5"/>
    <mergeCell ref="IO5:IT5"/>
    <mergeCell ref="IY5:JD5"/>
    <mergeCell ref="JI5:JN5"/>
    <mergeCell ref="JS5:JX5"/>
    <mergeCell ref="KC5:KH5"/>
    <mergeCell ref="HA5:HF5"/>
    <mergeCell ref="HK5:HP5"/>
    <mergeCell ref="HU5:HZ5"/>
    <mergeCell ref="IE5:IJ5"/>
    <mergeCell ref="KM5:KR5"/>
    <mergeCell ref="FC5:FH5"/>
    <mergeCell ref="FM5:FR5"/>
    <mergeCell ref="FW5:GB5"/>
    <mergeCell ref="GG5:GL5"/>
    <mergeCell ref="GQ5:GV5"/>
    <mergeCell ref="DE5:DJ5"/>
    <mergeCell ref="DO5:DT5"/>
    <mergeCell ref="DY5:ED5"/>
    <mergeCell ref="EI5:EN5"/>
    <mergeCell ref="ES5:EX5"/>
    <mergeCell ref="BG5:BL5"/>
    <mergeCell ref="BQ5:BV5"/>
    <mergeCell ref="CA5:CF5"/>
    <mergeCell ref="CK5:CP5"/>
    <mergeCell ref="CU5:CZ5"/>
    <mergeCell ref="H5:M5"/>
    <mergeCell ref="S5:X5"/>
    <mergeCell ref="AC5:AH5"/>
    <mergeCell ref="AM5:AR5"/>
    <mergeCell ref="AW5:BB5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"/>
  <dimension ref="A1:BR136"/>
  <sheetViews>
    <sheetView zoomScale="106" workbookViewId="0">
      <selection activeCell="AB143" sqref="AB143"/>
    </sheetView>
  </sheetViews>
  <sheetFormatPr defaultRowHeight="14.4"/>
  <cols>
    <col min="1" max="1" width="9" bestFit="1" customWidth="1"/>
    <col min="2" max="31" width="12.33203125" bestFit="1" customWidth="1"/>
    <col min="33" max="33" width="9" bestFit="1" customWidth="1"/>
    <col min="34" max="36" width="15.6640625" bestFit="1" customWidth="1"/>
    <col min="37" max="37" width="9.109375" customWidth="1"/>
    <col min="38" max="38" width="15.6640625" customWidth="1"/>
    <col min="39" max="65" width="15.6640625" bestFit="1" customWidth="1"/>
  </cols>
  <sheetData>
    <row r="1" spans="1:70" ht="15.6" thickTop="1" thickBot="1">
      <c r="AG1" s="11" t="s">
        <v>21</v>
      </c>
      <c r="AH1" s="11">
        <v>0.06</v>
      </c>
    </row>
    <row r="2" spans="1:70" ht="15.6" thickTop="1" thickBot="1">
      <c r="AG2" s="11" t="s">
        <v>22</v>
      </c>
      <c r="AH2" s="11">
        <f>(1+AH1)^-1</f>
        <v>0.94339622641509424</v>
      </c>
      <c r="AN2" s="6"/>
      <c r="AO2" s="6" t="s">
        <v>33</v>
      </c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</row>
    <row r="3" spans="1:70" ht="15.6" thickTop="1" thickBot="1">
      <c r="A3" s="23"/>
      <c r="B3" s="43" t="s">
        <v>38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L3" s="6" t="s">
        <v>132</v>
      </c>
      <c r="AN3" s="23"/>
      <c r="AO3" s="44" t="s">
        <v>131</v>
      </c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</row>
    <row r="4" spans="1:70" ht="15.6" thickTop="1" thickBot="1">
      <c r="A4" s="11" t="s">
        <v>26</v>
      </c>
      <c r="B4" s="11">
        <v>1990</v>
      </c>
      <c r="C4" s="11">
        <f>B4+1</f>
        <v>1991</v>
      </c>
      <c r="D4" s="11">
        <f t="shared" ref="D4:AE4" si="0">C4+1</f>
        <v>1992</v>
      </c>
      <c r="E4" s="11">
        <f t="shared" si="0"/>
        <v>1993</v>
      </c>
      <c r="F4" s="11">
        <f t="shared" si="0"/>
        <v>1994</v>
      </c>
      <c r="G4" s="11">
        <f t="shared" si="0"/>
        <v>1995</v>
      </c>
      <c r="H4" s="11">
        <f t="shared" si="0"/>
        <v>1996</v>
      </c>
      <c r="I4" s="11">
        <f t="shared" si="0"/>
        <v>1997</v>
      </c>
      <c r="J4" s="11">
        <f t="shared" si="0"/>
        <v>1998</v>
      </c>
      <c r="K4" s="11">
        <f t="shared" si="0"/>
        <v>1999</v>
      </c>
      <c r="L4" s="11">
        <f t="shared" si="0"/>
        <v>2000</v>
      </c>
      <c r="M4" s="11">
        <f t="shared" si="0"/>
        <v>2001</v>
      </c>
      <c r="N4" s="11">
        <f t="shared" si="0"/>
        <v>2002</v>
      </c>
      <c r="O4" s="11">
        <f t="shared" si="0"/>
        <v>2003</v>
      </c>
      <c r="P4" s="11">
        <f>O4+1</f>
        <v>2004</v>
      </c>
      <c r="Q4" s="11">
        <f t="shared" si="0"/>
        <v>2005</v>
      </c>
      <c r="R4" s="11">
        <f t="shared" si="0"/>
        <v>2006</v>
      </c>
      <c r="S4" s="11">
        <f t="shared" si="0"/>
        <v>2007</v>
      </c>
      <c r="T4" s="11">
        <f t="shared" si="0"/>
        <v>2008</v>
      </c>
      <c r="U4" s="11">
        <f t="shared" si="0"/>
        <v>2009</v>
      </c>
      <c r="V4" s="11">
        <f t="shared" si="0"/>
        <v>2010</v>
      </c>
      <c r="W4" s="11">
        <f t="shared" si="0"/>
        <v>2011</v>
      </c>
      <c r="X4" s="11">
        <f t="shared" si="0"/>
        <v>2012</v>
      </c>
      <c r="Y4" s="11">
        <f>X4+1</f>
        <v>2013</v>
      </c>
      <c r="Z4" s="11">
        <f t="shared" si="0"/>
        <v>2014</v>
      </c>
      <c r="AA4" s="11">
        <f t="shared" si="0"/>
        <v>2015</v>
      </c>
      <c r="AB4" s="11">
        <f t="shared" si="0"/>
        <v>2016</v>
      </c>
      <c r="AC4" s="11">
        <f t="shared" si="0"/>
        <v>2017</v>
      </c>
      <c r="AD4" s="11">
        <f>AC4+1</f>
        <v>2018</v>
      </c>
      <c r="AE4" s="11">
        <f t="shared" si="0"/>
        <v>2019</v>
      </c>
      <c r="AG4" s="11" t="s">
        <v>26</v>
      </c>
      <c r="AH4" s="11" t="s">
        <v>13</v>
      </c>
      <c r="AI4" s="11" t="s">
        <v>34</v>
      </c>
      <c r="AJ4" s="11" t="s">
        <v>130</v>
      </c>
      <c r="AK4" s="11" t="s">
        <v>27</v>
      </c>
      <c r="AL4" s="11" t="s">
        <v>28</v>
      </c>
      <c r="AN4" s="11" t="s">
        <v>27</v>
      </c>
      <c r="AO4" s="11">
        <v>1990</v>
      </c>
      <c r="AP4" s="11">
        <f>AO4+1</f>
        <v>1991</v>
      </c>
      <c r="AQ4" s="11">
        <f t="shared" ref="AQ4" si="1">AP4+1</f>
        <v>1992</v>
      </c>
      <c r="AR4" s="11">
        <f t="shared" ref="AR4" si="2">AQ4+1</f>
        <v>1993</v>
      </c>
      <c r="AS4" s="11">
        <f t="shared" ref="AS4" si="3">AR4+1</f>
        <v>1994</v>
      </c>
      <c r="AT4" s="11">
        <f t="shared" ref="AT4" si="4">AS4+1</f>
        <v>1995</v>
      </c>
      <c r="AU4" s="11">
        <f t="shared" ref="AU4" si="5">AT4+1</f>
        <v>1996</v>
      </c>
      <c r="AV4" s="11">
        <f t="shared" ref="AV4" si="6">AU4+1</f>
        <v>1997</v>
      </c>
      <c r="AW4" s="11">
        <f t="shared" ref="AW4" si="7">AV4+1</f>
        <v>1998</v>
      </c>
      <c r="AX4" s="11">
        <f t="shared" ref="AX4" si="8">AW4+1</f>
        <v>1999</v>
      </c>
      <c r="AY4" s="11">
        <f t="shared" ref="AY4" si="9">AX4+1</f>
        <v>2000</v>
      </c>
      <c r="AZ4" s="11">
        <f t="shared" ref="AZ4" si="10">AY4+1</f>
        <v>2001</v>
      </c>
      <c r="BA4" s="11">
        <f t="shared" ref="BA4" si="11">AZ4+1</f>
        <v>2002</v>
      </c>
      <c r="BB4" s="11">
        <f t="shared" ref="BB4" si="12">BA4+1</f>
        <v>2003</v>
      </c>
      <c r="BC4" s="11">
        <f>BB4+1</f>
        <v>2004</v>
      </c>
      <c r="BD4" s="11">
        <f t="shared" ref="BD4" si="13">BC4+1</f>
        <v>2005</v>
      </c>
      <c r="BE4" s="11">
        <f t="shared" ref="BE4" si="14">BD4+1</f>
        <v>2006</v>
      </c>
      <c r="BF4" s="11">
        <f t="shared" ref="BF4" si="15">BE4+1</f>
        <v>2007</v>
      </c>
      <c r="BG4" s="11">
        <f t="shared" ref="BG4" si="16">BF4+1</f>
        <v>2008</v>
      </c>
      <c r="BH4" s="11">
        <f t="shared" ref="BH4" si="17">BG4+1</f>
        <v>2009</v>
      </c>
      <c r="BI4" s="11">
        <f t="shared" ref="BI4" si="18">BH4+1</f>
        <v>2010</v>
      </c>
      <c r="BJ4" s="11">
        <f t="shared" ref="BJ4" si="19">BI4+1</f>
        <v>2011</v>
      </c>
      <c r="BK4" s="11">
        <f t="shared" ref="BK4" si="20">BJ4+1</f>
        <v>2012</v>
      </c>
      <c r="BL4" s="11">
        <f>BK4+1</f>
        <v>2013</v>
      </c>
      <c r="BM4" s="11">
        <f t="shared" ref="BM4" si="21">BL4+1</f>
        <v>2014</v>
      </c>
      <c r="BN4" s="11">
        <f t="shared" ref="BN4" si="22">BM4+1</f>
        <v>2015</v>
      </c>
      <c r="BO4" s="11">
        <f t="shared" ref="BO4" si="23">BN4+1</f>
        <v>2016</v>
      </c>
      <c r="BP4" s="11">
        <f t="shared" ref="BP4" si="24">BO4+1</f>
        <v>2017</v>
      </c>
      <c r="BQ4" s="11">
        <f>BP4+1</f>
        <v>2018</v>
      </c>
      <c r="BR4" s="11">
        <f t="shared" ref="BR4" si="25">BQ4+1</f>
        <v>2019</v>
      </c>
    </row>
    <row r="5" spans="1:70" ht="15" thickTop="1">
      <c r="A5" s="9">
        <v>0</v>
      </c>
      <c r="B5" s="9">
        <f>cambodia!X7</f>
        <v>7.7036791545763761E-5</v>
      </c>
      <c r="C5" s="9">
        <f>cambodia!AH7</f>
        <v>6.3378986744243716E-5</v>
      </c>
      <c r="D5" s="9">
        <f>cambodia!AR7</f>
        <v>5.6042149454170986E-5</v>
      </c>
      <c r="E5" s="9">
        <f>cambodia!BB7</f>
        <v>6.3548298374014632E-5</v>
      </c>
      <c r="F5" s="9">
        <f>cambodia!BL7</f>
        <v>5.6211461083941902E-5</v>
      </c>
      <c r="G5" s="9">
        <f>cambodia!BV7</f>
        <v>5.1301423820585522E-5</v>
      </c>
      <c r="H5" s="9">
        <f>cambodia!CF7</f>
        <v>4.8592437744250975E-5</v>
      </c>
      <c r="I5" s="9">
        <f>cambodia!CP7</f>
        <v>5.6775833183178264E-5</v>
      </c>
      <c r="J5" s="9">
        <f>cambodia!CZ7</f>
        <v>4.2553656282421884E-5</v>
      </c>
      <c r="K5" s="9">
        <f>cambodia!DJ7</f>
        <v>4.2779405122116428E-5</v>
      </c>
      <c r="L5" s="9">
        <f>cambodia!DT7</f>
        <v>9.1992652175527405E-5</v>
      </c>
      <c r="M5" s="9">
        <f>cambodia!ED7</f>
        <v>5.8581823900734624E-5</v>
      </c>
      <c r="N5" s="9">
        <f>cambodia!EN7</f>
        <v>6.2645303015236445E-5</v>
      </c>
      <c r="O5" s="9">
        <f>cambodia!EX7</f>
        <v>9.0130224248047397E-5</v>
      </c>
      <c r="P5" s="9">
        <f>cambodia!FH7</f>
        <v>7.2521814751872827E-5</v>
      </c>
      <c r="Q5" s="9">
        <f>cambodia!FR7</f>
        <v>4.6617135396923705E-5</v>
      </c>
      <c r="R5" s="9">
        <f>cambodia!GB7</f>
        <v>7.5061489198436471E-5</v>
      </c>
      <c r="S5" s="9">
        <f>cambodia!GL7</f>
        <v>3.8546614377843698E-5</v>
      </c>
      <c r="T5" s="9">
        <f>cambodia!GV7</f>
        <v>4.1594223713720057E-5</v>
      </c>
      <c r="U5" s="9">
        <f>cambodia!HF7</f>
        <v>4.8366688904556438E-5</v>
      </c>
      <c r="V5" s="9">
        <f>cambodia!HP7</f>
        <v>2.5961116564872762E-5</v>
      </c>
      <c r="W5" s="9">
        <f>cambodia!HZ7</f>
        <v>2.3195693278614581E-5</v>
      </c>
      <c r="X5" s="9">
        <f>cambodia!IJ7</f>
        <v>1.0610195465643652E-5</v>
      </c>
      <c r="Y5" s="9">
        <f>cambodia!IT7</f>
        <v>5.8130326221345538E-6</v>
      </c>
      <c r="Z5" s="9">
        <f>cambodia!JD7</f>
        <v>8.0140838091563751E-6</v>
      </c>
      <c r="AA5" s="9">
        <f>cambodia!JN7</f>
        <v>9.1992652175527412E-6</v>
      </c>
      <c r="AB5" s="9">
        <f>cambodia!JX7</f>
        <v>6.0952186717527355E-6</v>
      </c>
      <c r="AC5" s="9">
        <f>cambodia!KH7</f>
        <v>9.4814512671709204E-6</v>
      </c>
      <c r="AD5" s="9">
        <f>cambodia!KR7</f>
        <v>4.0634791145018242E-6</v>
      </c>
      <c r="AE5" s="9">
        <f>cambodia!LB7</f>
        <v>3.4426698053418228E-6</v>
      </c>
      <c r="AG5" s="9">
        <v>0</v>
      </c>
      <c r="AH5" s="9" t="e">
        <f>#REF!</f>
        <v>#REF!</v>
      </c>
      <c r="AI5" s="9" t="e">
        <f>1-AH5</f>
        <v>#REF!</v>
      </c>
      <c r="AJ5" s="9">
        <f t="shared" ref="AJ5:AJ36" si="26">$AH$2^AG5</f>
        <v>1</v>
      </c>
      <c r="AK5" s="9">
        <v>0</v>
      </c>
      <c r="AL5" s="9">
        <v>1</v>
      </c>
      <c r="AN5" s="9">
        <v>0</v>
      </c>
      <c r="AO5" s="9">
        <f>$AL5*B5</f>
        <v>7.7036791545763761E-5</v>
      </c>
      <c r="AP5" s="9">
        <f>$AL5*C5</f>
        <v>6.3378986744243716E-5</v>
      </c>
      <c r="AQ5" s="9">
        <f t="shared" ref="AQ5:BR5" si="27">$AL5*D5</f>
        <v>5.6042149454170986E-5</v>
      </c>
      <c r="AR5" s="9">
        <f t="shared" si="27"/>
        <v>6.3548298374014632E-5</v>
      </c>
      <c r="AS5" s="9">
        <f t="shared" si="27"/>
        <v>5.6211461083941902E-5</v>
      </c>
      <c r="AT5" s="9">
        <f t="shared" si="27"/>
        <v>5.1301423820585522E-5</v>
      </c>
      <c r="AU5" s="9">
        <f t="shared" si="27"/>
        <v>4.8592437744250975E-5</v>
      </c>
      <c r="AV5" s="9">
        <f t="shared" si="27"/>
        <v>5.6775833183178264E-5</v>
      </c>
      <c r="AW5" s="9">
        <f t="shared" si="27"/>
        <v>4.2553656282421884E-5</v>
      </c>
      <c r="AX5" s="9">
        <f t="shared" si="27"/>
        <v>4.2779405122116428E-5</v>
      </c>
      <c r="AY5" s="9">
        <f t="shared" si="27"/>
        <v>9.1992652175527405E-5</v>
      </c>
      <c r="AZ5" s="9">
        <f t="shared" si="27"/>
        <v>5.8581823900734624E-5</v>
      </c>
      <c r="BA5" s="9">
        <f t="shared" si="27"/>
        <v>6.2645303015236445E-5</v>
      </c>
      <c r="BB5" s="9">
        <f t="shared" si="27"/>
        <v>9.0130224248047397E-5</v>
      </c>
      <c r="BC5" s="9">
        <f t="shared" si="27"/>
        <v>7.2521814751872827E-5</v>
      </c>
      <c r="BD5" s="9">
        <f t="shared" si="27"/>
        <v>4.6617135396923705E-5</v>
      </c>
      <c r="BE5" s="9">
        <f t="shared" si="27"/>
        <v>7.5061489198436471E-5</v>
      </c>
      <c r="BF5" s="9">
        <f t="shared" si="27"/>
        <v>3.8546614377843698E-5</v>
      </c>
      <c r="BG5" s="9">
        <f t="shared" si="27"/>
        <v>4.1594223713720057E-5</v>
      </c>
      <c r="BH5" s="9">
        <f t="shared" si="27"/>
        <v>4.8366688904556438E-5</v>
      </c>
      <c r="BI5" s="9">
        <f t="shared" si="27"/>
        <v>2.5961116564872762E-5</v>
      </c>
      <c r="BJ5" s="9">
        <f t="shared" si="27"/>
        <v>2.3195693278614581E-5</v>
      </c>
      <c r="BK5" s="9">
        <f t="shared" si="27"/>
        <v>1.0610195465643652E-5</v>
      </c>
      <c r="BL5" s="9">
        <f t="shared" si="27"/>
        <v>5.8130326221345538E-6</v>
      </c>
      <c r="BM5" s="9">
        <f t="shared" si="27"/>
        <v>8.0140838091563751E-6</v>
      </c>
      <c r="BN5" s="9">
        <f t="shared" si="27"/>
        <v>9.1992652175527412E-6</v>
      </c>
      <c r="BO5" s="9">
        <f t="shared" si="27"/>
        <v>6.0952186717527355E-6</v>
      </c>
      <c r="BP5" s="9">
        <f t="shared" si="27"/>
        <v>9.4814512671709204E-6</v>
      </c>
      <c r="BQ5" s="9">
        <f t="shared" si="27"/>
        <v>4.0634791145018242E-6</v>
      </c>
      <c r="BR5" s="9">
        <f t="shared" si="27"/>
        <v>3.4426698053418228E-6</v>
      </c>
    </row>
    <row r="6" spans="1:70">
      <c r="A6" s="9">
        <f>A5+1</f>
        <v>1</v>
      </c>
      <c r="B6" s="9">
        <f>cambodia!X8</f>
        <v>3.8691732940848191E-5</v>
      </c>
      <c r="C6" s="9">
        <f>cambodia!AH8</f>
        <v>3.1832099701518339E-5</v>
      </c>
      <c r="D6" s="9">
        <f>cambodia!AR8</f>
        <v>2.814717275477089E-5</v>
      </c>
      <c r="E6" s="9">
        <f>cambodia!BB8</f>
        <v>3.1917136477212513E-5</v>
      </c>
      <c r="F6" s="9">
        <f>cambodia!BL8</f>
        <v>2.8232209530465054E-5</v>
      </c>
      <c r="G6" s="9">
        <f>cambodia!BV8</f>
        <v>2.5766143035334072E-5</v>
      </c>
      <c r="H6" s="9">
        <f>cambodia!CF8</f>
        <v>2.4405554624227317E-5</v>
      </c>
      <c r="I6" s="9">
        <f>cambodia!CP8</f>
        <v>2.8515665449445632E-5</v>
      </c>
      <c r="J6" s="9">
        <f>cambodia!CZ8</f>
        <v>2.1372576291135192E-5</v>
      </c>
      <c r="K6" s="9">
        <f>cambodia!DJ8</f>
        <v>2.1485958658727425E-5</v>
      </c>
      <c r="L6" s="9">
        <f>cambodia!DT8</f>
        <v>4.6203314793833386E-5</v>
      </c>
      <c r="M6" s="9">
        <f>cambodia!ED8</f>
        <v>2.9422724390183462E-5</v>
      </c>
      <c r="N6" s="9">
        <f>cambodia!EN8</f>
        <v>3.146360700684358E-5</v>
      </c>
      <c r="O6" s="9">
        <f>cambodia!EX8</f>
        <v>4.5267910261197491E-5</v>
      </c>
      <c r="P6" s="9">
        <f>cambodia!FH8</f>
        <v>3.6424085589003606E-5</v>
      </c>
      <c r="Q6" s="9">
        <f>cambodia!FR8</f>
        <v>2.341345890779532E-5</v>
      </c>
      <c r="R6" s="9">
        <f>cambodia!GB8</f>
        <v>3.7699637224416197E-5</v>
      </c>
      <c r="S6" s="9">
        <f>cambodia!GL8</f>
        <v>1.9360039266373123E-5</v>
      </c>
      <c r="T6" s="9">
        <f>cambodia!GV8</f>
        <v>2.0890701228868224E-5</v>
      </c>
      <c r="U6" s="9">
        <f>cambodia!HF8</f>
        <v>2.4292172256635097E-5</v>
      </c>
      <c r="V6" s="9">
        <f>cambodia!HP8</f>
        <v>1.3038972273106346E-5</v>
      </c>
      <c r="W6" s="9">
        <f>cambodia!HZ8</f>
        <v>1.1650038270101545E-5</v>
      </c>
      <c r="X6" s="9">
        <f>cambodia!IJ8</f>
        <v>5.3289712768347693E-6</v>
      </c>
      <c r="Y6" s="9">
        <f>cambodia!IT8</f>
        <v>2.9195959654999003E-6</v>
      </c>
      <c r="Z6" s="9">
        <f>cambodia!JD8</f>
        <v>4.0250740495241347E-6</v>
      </c>
      <c r="AA6" s="9">
        <f>cambodia!JN8</f>
        <v>4.6203314793833366E-6</v>
      </c>
      <c r="AB6" s="9">
        <f>cambodia!JX8</f>
        <v>3.0613239249901864E-6</v>
      </c>
      <c r="AC6" s="9">
        <f>cambodia!KH8</f>
        <v>4.7620594388736232E-6</v>
      </c>
      <c r="AD6" s="9">
        <f>cambodia!KR8</f>
        <v>2.0408826166601244E-6</v>
      </c>
      <c r="AE6" s="9">
        <f>cambodia!LB8</f>
        <v>1.7290811057814943E-6</v>
      </c>
      <c r="AG6" s="9">
        <f>AG5+1</f>
        <v>1</v>
      </c>
      <c r="AH6" s="9" t="e">
        <f>#REF!</f>
        <v>#REF!</v>
      </c>
      <c r="AI6" s="9" t="e">
        <f t="shared" ref="AI6:AI69" si="28">1-AH6</f>
        <v>#REF!</v>
      </c>
      <c r="AJ6" s="9">
        <f t="shared" si="26"/>
        <v>0.94339622641509424</v>
      </c>
      <c r="AK6" s="9">
        <f>AK5+1</f>
        <v>1</v>
      </c>
      <c r="AL6" s="9" t="e">
        <f>AI5</f>
        <v>#REF!</v>
      </c>
      <c r="AN6" s="9">
        <f>AN5+1</f>
        <v>1</v>
      </c>
      <c r="AO6" s="9" t="e">
        <f t="shared" ref="AO6:AO69" si="29">$AL6*B6</f>
        <v>#REF!</v>
      </c>
      <c r="AP6" s="9" t="e">
        <f t="shared" ref="AP6:AP69" si="30">$AL6*C6</f>
        <v>#REF!</v>
      </c>
      <c r="AQ6" s="9" t="e">
        <f t="shared" ref="AQ6:AQ69" si="31">$AL6*D6</f>
        <v>#REF!</v>
      </c>
      <c r="AR6" s="9" t="e">
        <f t="shared" ref="AR6:AR69" si="32">$AL6*E6</f>
        <v>#REF!</v>
      </c>
      <c r="AS6" s="9" t="e">
        <f t="shared" ref="AS6:AS69" si="33">$AL6*F6</f>
        <v>#REF!</v>
      </c>
      <c r="AT6" s="9" t="e">
        <f t="shared" ref="AT6:AT69" si="34">$AL6*G6</f>
        <v>#REF!</v>
      </c>
      <c r="AU6" s="9" t="e">
        <f t="shared" ref="AU6:AU69" si="35">$AL6*H6</f>
        <v>#REF!</v>
      </c>
      <c r="AV6" s="9" t="e">
        <f t="shared" ref="AV6:AV69" si="36">$AL6*I6</f>
        <v>#REF!</v>
      </c>
      <c r="AW6" s="9" t="e">
        <f t="shared" ref="AW6:AW69" si="37">$AL6*J6</f>
        <v>#REF!</v>
      </c>
      <c r="AX6" s="9" t="e">
        <f t="shared" ref="AX6:AX69" si="38">$AL6*K6</f>
        <v>#REF!</v>
      </c>
      <c r="AY6" s="9" t="e">
        <f t="shared" ref="AY6:AY69" si="39">$AL6*L6</f>
        <v>#REF!</v>
      </c>
      <c r="AZ6" s="9" t="e">
        <f t="shared" ref="AZ6:AZ69" si="40">$AL6*M6</f>
        <v>#REF!</v>
      </c>
      <c r="BA6" s="9" t="e">
        <f t="shared" ref="BA6:BA69" si="41">$AL6*N6</f>
        <v>#REF!</v>
      </c>
      <c r="BB6" s="9" t="e">
        <f t="shared" ref="BB6:BB69" si="42">$AL6*O6</f>
        <v>#REF!</v>
      </c>
      <c r="BC6" s="9" t="e">
        <f t="shared" ref="BC6:BC69" si="43">$AL6*P6</f>
        <v>#REF!</v>
      </c>
      <c r="BD6" s="9" t="e">
        <f t="shared" ref="BD6:BD69" si="44">$AL6*Q6</f>
        <v>#REF!</v>
      </c>
      <c r="BE6" s="9" t="e">
        <f t="shared" ref="BE6:BE69" si="45">$AL6*R6</f>
        <v>#REF!</v>
      </c>
      <c r="BF6" s="9" t="e">
        <f t="shared" ref="BF6:BF69" si="46">$AL6*S6</f>
        <v>#REF!</v>
      </c>
      <c r="BG6" s="9" t="e">
        <f t="shared" ref="BG6:BG69" si="47">$AL6*T6</f>
        <v>#REF!</v>
      </c>
      <c r="BH6" s="9" t="e">
        <f t="shared" ref="BH6:BH69" si="48">$AL6*U6</f>
        <v>#REF!</v>
      </c>
      <c r="BI6" s="9" t="e">
        <f t="shared" ref="BI6:BI69" si="49">$AL6*V6</f>
        <v>#REF!</v>
      </c>
      <c r="BJ6" s="9" t="e">
        <f t="shared" ref="BJ6:BJ69" si="50">$AL6*W6</f>
        <v>#REF!</v>
      </c>
      <c r="BK6" s="9" t="e">
        <f t="shared" ref="BK6:BK69" si="51">$AL6*X6</f>
        <v>#REF!</v>
      </c>
      <c r="BL6" s="9" t="e">
        <f t="shared" ref="BL6:BL69" si="52">$AL6*Y6</f>
        <v>#REF!</v>
      </c>
      <c r="BM6" s="9" t="e">
        <f t="shared" ref="BM6:BM69" si="53">$AL6*Z6</f>
        <v>#REF!</v>
      </c>
      <c r="BN6" s="9" t="e">
        <f t="shared" ref="BN6:BN69" si="54">$AL6*AA6</f>
        <v>#REF!</v>
      </c>
      <c r="BO6" s="9" t="e">
        <f t="shared" ref="BO6:BO69" si="55">$AL6*AB6</f>
        <v>#REF!</v>
      </c>
      <c r="BP6" s="9" t="e">
        <f t="shared" ref="BP6:BP69" si="56">$AL6*AC6</f>
        <v>#REF!</v>
      </c>
      <c r="BQ6" s="9" t="e">
        <f t="shared" ref="BQ6:BQ69" si="57">$AL6*AD6</f>
        <v>#REF!</v>
      </c>
      <c r="BR6" s="9" t="e">
        <f t="shared" ref="BR6:BR69" si="58">$AL6*AE6</f>
        <v>#REF!</v>
      </c>
    </row>
    <row r="7" spans="1:70">
      <c r="A7" s="9">
        <f t="shared" ref="A7:A70" si="59">A6+1</f>
        <v>2</v>
      </c>
      <c r="B7" s="9">
        <f>cambodia!X9</f>
        <v>2.441417742224021E-5</v>
      </c>
      <c r="C7" s="9">
        <f>cambodia!AH9</f>
        <v>2.0085803110018875E-5</v>
      </c>
      <c r="D7" s="9">
        <f>cambodia!AR9</f>
        <v>1.7760643355519801E-5</v>
      </c>
      <c r="E7" s="9">
        <f>cambodia!BB9</f>
        <v>2.0139460642815004E-5</v>
      </c>
      <c r="F7" s="9">
        <f>cambodia!BL9</f>
        <v>1.7814300888315937E-5</v>
      </c>
      <c r="G7" s="9">
        <f>cambodia!BV9</f>
        <v>1.6258232437228098E-5</v>
      </c>
      <c r="H7" s="9">
        <f>cambodia!CF9</f>
        <v>1.5399711912489981E-5</v>
      </c>
      <c r="I7" s="9">
        <f>cambodia!CP9</f>
        <v>1.7993159330969712E-5</v>
      </c>
      <c r="J7" s="9">
        <f>cambodia!CZ9</f>
        <v>1.3485926576094592E-5</v>
      </c>
      <c r="K7" s="9">
        <f>cambodia!DJ9</f>
        <v>1.3557469953156103E-5</v>
      </c>
      <c r="L7" s="9">
        <f>cambodia!DT9</f>
        <v>2.9153926152565233E-5</v>
      </c>
      <c r="M7" s="9">
        <f>cambodia!ED9</f>
        <v>1.8565506347461785E-5</v>
      </c>
      <c r="N7" s="9">
        <f>cambodia!EN9</f>
        <v>1.9853287134568964E-5</v>
      </c>
      <c r="O7" s="9">
        <f>cambodia!EX9</f>
        <v>2.8563693291807776E-5</v>
      </c>
      <c r="P7" s="9">
        <f>cambodia!FH9</f>
        <v>2.2983309881010012E-5</v>
      </c>
      <c r="Q7" s="9">
        <f>cambodia!FR9</f>
        <v>1.4773707363201769E-5</v>
      </c>
      <c r="R7" s="9">
        <f>cambodia!GB9</f>
        <v>2.3788172872951997E-5</v>
      </c>
      <c r="S7" s="9">
        <f>cambodia!GL9</f>
        <v>1.2216031633252796E-5</v>
      </c>
      <c r="T7" s="9">
        <f>cambodia!GV9</f>
        <v>1.3181867223583176E-5</v>
      </c>
      <c r="U7" s="9">
        <f>cambodia!HF9</f>
        <v>1.5328168535428472E-5</v>
      </c>
      <c r="V7" s="9">
        <f>cambodia!HP9</f>
        <v>8.2274883620736211E-6</v>
      </c>
      <c r="W7" s="9">
        <f>cambodia!HZ9</f>
        <v>7.351081993070131E-6</v>
      </c>
      <c r="X7" s="9">
        <f>cambodia!IJ9</f>
        <v>3.3625387218909594E-6</v>
      </c>
      <c r="Y7" s="9">
        <f>cambodia!IT9</f>
        <v>1.8422419593338769E-6</v>
      </c>
      <c r="Z7" s="9">
        <f>cambodia!JD9</f>
        <v>2.5397898856835974E-6</v>
      </c>
      <c r="AA7" s="9">
        <f>cambodia!JN9</f>
        <v>2.9153926152565236E-6</v>
      </c>
      <c r="AB7" s="9">
        <f>cambodia!JX9</f>
        <v>1.9316711806607638E-6</v>
      </c>
      <c r="AC7" s="9">
        <f>cambodia!KH9</f>
        <v>3.0048218365834096E-6</v>
      </c>
      <c r="AD7" s="9">
        <f>cambodia!KR9</f>
        <v>1.287780787107176E-6</v>
      </c>
      <c r="AE7" s="9">
        <f>cambodia!LB9</f>
        <v>1.0910365001880242E-6</v>
      </c>
      <c r="AG7" s="9">
        <f t="shared" ref="AG7:AG70" si="60">AG6+1</f>
        <v>2</v>
      </c>
      <c r="AH7" s="9" t="e">
        <f>#REF!</f>
        <v>#REF!</v>
      </c>
      <c r="AI7" s="9" t="e">
        <f t="shared" si="28"/>
        <v>#REF!</v>
      </c>
      <c r="AJ7" s="9">
        <f t="shared" si="26"/>
        <v>0.88999644001423972</v>
      </c>
      <c r="AK7" s="9">
        <f t="shared" ref="AK7:AK70" si="61">AK6+1</f>
        <v>2</v>
      </c>
      <c r="AL7" s="9" t="e">
        <f>AL6*AI6</f>
        <v>#REF!</v>
      </c>
      <c r="AN7" s="9">
        <f t="shared" ref="AN7:AN70" si="62">AN6+1</f>
        <v>2</v>
      </c>
      <c r="AO7" s="9" t="e">
        <f t="shared" si="29"/>
        <v>#REF!</v>
      </c>
      <c r="AP7" s="9" t="e">
        <f t="shared" si="30"/>
        <v>#REF!</v>
      </c>
      <c r="AQ7" s="9" t="e">
        <f t="shared" si="31"/>
        <v>#REF!</v>
      </c>
      <c r="AR7" s="9" t="e">
        <f t="shared" si="32"/>
        <v>#REF!</v>
      </c>
      <c r="AS7" s="9" t="e">
        <f t="shared" si="33"/>
        <v>#REF!</v>
      </c>
      <c r="AT7" s="9" t="e">
        <f t="shared" si="34"/>
        <v>#REF!</v>
      </c>
      <c r="AU7" s="9" t="e">
        <f t="shared" si="35"/>
        <v>#REF!</v>
      </c>
      <c r="AV7" s="9" t="e">
        <f t="shared" si="36"/>
        <v>#REF!</v>
      </c>
      <c r="AW7" s="9" t="e">
        <f t="shared" si="37"/>
        <v>#REF!</v>
      </c>
      <c r="AX7" s="9" t="e">
        <f t="shared" si="38"/>
        <v>#REF!</v>
      </c>
      <c r="AY7" s="9" t="e">
        <f t="shared" si="39"/>
        <v>#REF!</v>
      </c>
      <c r="AZ7" s="9" t="e">
        <f t="shared" si="40"/>
        <v>#REF!</v>
      </c>
      <c r="BA7" s="9" t="e">
        <f t="shared" si="41"/>
        <v>#REF!</v>
      </c>
      <c r="BB7" s="9" t="e">
        <f t="shared" si="42"/>
        <v>#REF!</v>
      </c>
      <c r="BC7" s="9" t="e">
        <f t="shared" si="43"/>
        <v>#REF!</v>
      </c>
      <c r="BD7" s="9" t="e">
        <f t="shared" si="44"/>
        <v>#REF!</v>
      </c>
      <c r="BE7" s="9" t="e">
        <f t="shared" si="45"/>
        <v>#REF!</v>
      </c>
      <c r="BF7" s="9" t="e">
        <f t="shared" si="46"/>
        <v>#REF!</v>
      </c>
      <c r="BG7" s="9" t="e">
        <f t="shared" si="47"/>
        <v>#REF!</v>
      </c>
      <c r="BH7" s="9" t="e">
        <f t="shared" si="48"/>
        <v>#REF!</v>
      </c>
      <c r="BI7" s="9" t="e">
        <f t="shared" si="49"/>
        <v>#REF!</v>
      </c>
      <c r="BJ7" s="9" t="e">
        <f t="shared" si="50"/>
        <v>#REF!</v>
      </c>
      <c r="BK7" s="9" t="e">
        <f t="shared" si="51"/>
        <v>#REF!</v>
      </c>
      <c r="BL7" s="9" t="e">
        <f t="shared" si="52"/>
        <v>#REF!</v>
      </c>
      <c r="BM7" s="9" t="e">
        <f t="shared" si="53"/>
        <v>#REF!</v>
      </c>
      <c r="BN7" s="9" t="e">
        <f t="shared" si="54"/>
        <v>#REF!</v>
      </c>
      <c r="BO7" s="9" t="e">
        <f t="shared" si="55"/>
        <v>#REF!</v>
      </c>
      <c r="BP7" s="9" t="e">
        <f t="shared" si="56"/>
        <v>#REF!</v>
      </c>
      <c r="BQ7" s="9" t="e">
        <f t="shared" si="57"/>
        <v>#REF!</v>
      </c>
      <c r="BR7" s="9" t="e">
        <f t="shared" si="58"/>
        <v>#REF!</v>
      </c>
    </row>
    <row r="8" spans="1:70">
      <c r="A8" s="9">
        <f t="shared" si="59"/>
        <v>3</v>
      </c>
      <c r="B8" s="9">
        <f>cambodia!X10</f>
        <v>1.6846825016573468E-5</v>
      </c>
      <c r="C8" s="9">
        <f>cambodia!AH10</f>
        <v>1.3860061900082056E-5</v>
      </c>
      <c r="D8" s="9">
        <f>cambodia!AR10</f>
        <v>1.2255602374694105E-5</v>
      </c>
      <c r="E8" s="9">
        <f>cambodia!BB10</f>
        <v>1.3897087889129467E-5</v>
      </c>
      <c r="F8" s="9">
        <f>cambodia!BL10</f>
        <v>1.2292628363741519E-5</v>
      </c>
      <c r="G8" s="9">
        <f>cambodia!BV10</f>
        <v>1.1218874681366505E-5</v>
      </c>
      <c r="H8" s="9">
        <f>cambodia!CF10</f>
        <v>1.0626458856607878E-5</v>
      </c>
      <c r="I8" s="9">
        <f>cambodia!CP10</f>
        <v>1.2416048327232901E-5</v>
      </c>
      <c r="J8" s="9">
        <f>cambodia!CZ10</f>
        <v>9.3058652472501042E-6</v>
      </c>
      <c r="K8" s="9">
        <f>cambodia!DJ10</f>
        <v>9.3552332326466572E-6</v>
      </c>
      <c r="L8" s="9">
        <f>cambodia!DT10</f>
        <v>2.0117454049095055E-5</v>
      </c>
      <c r="M8" s="9">
        <f>cambodia!ED10</f>
        <v>1.2810992210405316E-5</v>
      </c>
      <c r="N8" s="9">
        <f>cambodia!EN10</f>
        <v>1.3699615947543255E-5</v>
      </c>
      <c r="O8" s="9">
        <f>cambodia!EX10</f>
        <v>1.9710168169573494E-5</v>
      </c>
      <c r="P8" s="9">
        <f>cambodia!FH10</f>
        <v>1.5859465308642421E-5</v>
      </c>
      <c r="Q8" s="9">
        <f>cambodia!FR10</f>
        <v>1.0194488984388046E-5</v>
      </c>
      <c r="R8" s="9">
        <f>cambodia!GB10</f>
        <v>1.6414855144353633E-5</v>
      </c>
      <c r="S8" s="9">
        <f>cambodia!GL10</f>
        <v>8.4295835064613041E-6</v>
      </c>
      <c r="T8" s="9">
        <f>cambodia!GV10</f>
        <v>9.0960513093147586E-6</v>
      </c>
      <c r="U8" s="9">
        <f>cambodia!HF10</f>
        <v>1.0577090871211328E-5</v>
      </c>
      <c r="V8" s="9">
        <f>cambodia!HP10</f>
        <v>5.6773183206035112E-6</v>
      </c>
      <c r="W8" s="9">
        <f>cambodia!HZ10</f>
        <v>5.0725604994957467E-6</v>
      </c>
      <c r="X8" s="9">
        <f>cambodia!IJ10</f>
        <v>2.3202953136379571E-6</v>
      </c>
      <c r="Y8" s="9">
        <f>cambodia!IT10</f>
        <v>1.2712256239612216E-6</v>
      </c>
      <c r="Z8" s="9">
        <f>cambodia!JD10</f>
        <v>1.7525634815776063E-6</v>
      </c>
      <c r="AA8" s="9">
        <f>cambodia!JN10</f>
        <v>2.0117454049095055E-6</v>
      </c>
      <c r="AB8" s="9">
        <f>cambodia!JX10</f>
        <v>1.3329356057069115E-6</v>
      </c>
      <c r="AC8" s="9">
        <f>cambodia!KH10</f>
        <v>2.0734553866551955E-6</v>
      </c>
      <c r="AD8" s="9">
        <f>cambodia!KR10</f>
        <v>8.8862373713794099E-7</v>
      </c>
      <c r="AE8" s="9">
        <f>cambodia!LB10</f>
        <v>7.5286177729742235E-7</v>
      </c>
      <c r="AG8" s="9">
        <f t="shared" si="60"/>
        <v>3</v>
      </c>
      <c r="AH8" s="9" t="e">
        <f>#REF!</f>
        <v>#REF!</v>
      </c>
      <c r="AI8" s="9" t="e">
        <f t="shared" si="28"/>
        <v>#REF!</v>
      </c>
      <c r="AJ8" s="9">
        <f t="shared" si="26"/>
        <v>0.83961928303230149</v>
      </c>
      <c r="AK8" s="9">
        <f t="shared" si="61"/>
        <v>3</v>
      </c>
      <c r="AL8" s="9" t="e">
        <f t="shared" ref="AL8:AL71" si="63">AL7*AI7</f>
        <v>#REF!</v>
      </c>
      <c r="AN8" s="9">
        <f t="shared" si="62"/>
        <v>3</v>
      </c>
      <c r="AO8" s="9" t="e">
        <f t="shared" si="29"/>
        <v>#REF!</v>
      </c>
      <c r="AP8" s="9" t="e">
        <f t="shared" si="30"/>
        <v>#REF!</v>
      </c>
      <c r="AQ8" s="9" t="e">
        <f t="shared" si="31"/>
        <v>#REF!</v>
      </c>
      <c r="AR8" s="9" t="e">
        <f t="shared" si="32"/>
        <v>#REF!</v>
      </c>
      <c r="AS8" s="9" t="e">
        <f t="shared" si="33"/>
        <v>#REF!</v>
      </c>
      <c r="AT8" s="9" t="e">
        <f t="shared" si="34"/>
        <v>#REF!</v>
      </c>
      <c r="AU8" s="9" t="e">
        <f t="shared" si="35"/>
        <v>#REF!</v>
      </c>
      <c r="AV8" s="9" t="e">
        <f t="shared" si="36"/>
        <v>#REF!</v>
      </c>
      <c r="AW8" s="9" t="e">
        <f t="shared" si="37"/>
        <v>#REF!</v>
      </c>
      <c r="AX8" s="9" t="e">
        <f t="shared" si="38"/>
        <v>#REF!</v>
      </c>
      <c r="AY8" s="9" t="e">
        <f t="shared" si="39"/>
        <v>#REF!</v>
      </c>
      <c r="AZ8" s="9" t="e">
        <f t="shared" si="40"/>
        <v>#REF!</v>
      </c>
      <c r="BA8" s="9" t="e">
        <f t="shared" si="41"/>
        <v>#REF!</v>
      </c>
      <c r="BB8" s="9" t="e">
        <f t="shared" si="42"/>
        <v>#REF!</v>
      </c>
      <c r="BC8" s="9" t="e">
        <f t="shared" si="43"/>
        <v>#REF!</v>
      </c>
      <c r="BD8" s="9" t="e">
        <f t="shared" si="44"/>
        <v>#REF!</v>
      </c>
      <c r="BE8" s="9" t="e">
        <f t="shared" si="45"/>
        <v>#REF!</v>
      </c>
      <c r="BF8" s="9" t="e">
        <f t="shared" si="46"/>
        <v>#REF!</v>
      </c>
      <c r="BG8" s="9" t="e">
        <f t="shared" si="47"/>
        <v>#REF!</v>
      </c>
      <c r="BH8" s="9" t="e">
        <f t="shared" si="48"/>
        <v>#REF!</v>
      </c>
      <c r="BI8" s="9" t="e">
        <f t="shared" si="49"/>
        <v>#REF!</v>
      </c>
      <c r="BJ8" s="9" t="e">
        <f t="shared" si="50"/>
        <v>#REF!</v>
      </c>
      <c r="BK8" s="9" t="e">
        <f t="shared" si="51"/>
        <v>#REF!</v>
      </c>
      <c r="BL8" s="9" t="e">
        <f t="shared" si="52"/>
        <v>#REF!</v>
      </c>
      <c r="BM8" s="9" t="e">
        <f t="shared" si="53"/>
        <v>#REF!</v>
      </c>
      <c r="BN8" s="9" t="e">
        <f t="shared" si="54"/>
        <v>#REF!</v>
      </c>
      <c r="BO8" s="9" t="e">
        <f t="shared" si="55"/>
        <v>#REF!</v>
      </c>
      <c r="BP8" s="9" t="e">
        <f t="shared" si="56"/>
        <v>#REF!</v>
      </c>
      <c r="BQ8" s="9" t="e">
        <f t="shared" si="57"/>
        <v>#REF!</v>
      </c>
      <c r="BR8" s="9" t="e">
        <f t="shared" si="58"/>
        <v>#REF!</v>
      </c>
    </row>
    <row r="9" spans="1:70">
      <c r="A9" s="9">
        <f t="shared" si="59"/>
        <v>4</v>
      </c>
      <c r="B9" s="9">
        <f>cambodia!X11</f>
        <v>1.2250793722215218E-5</v>
      </c>
      <c r="C9" s="9">
        <f>cambodia!AH11</f>
        <v>1.007885813190307E-5</v>
      </c>
      <c r="D9" s="9">
        <f>cambodia!AR11</f>
        <v>8.9121158726444775E-6</v>
      </c>
      <c r="E9" s="9">
        <f>cambodia!BB11</f>
        <v>1.0105782953270574E-5</v>
      </c>
      <c r="F9" s="9">
        <f>cambodia!BL11</f>
        <v>8.9390406940119812E-6</v>
      </c>
      <c r="G9" s="9">
        <f>cambodia!BV11</f>
        <v>8.158220874354309E-6</v>
      </c>
      <c r="H9" s="9">
        <f>cambodia!CF11</f>
        <v>7.7274237324742106E-6</v>
      </c>
      <c r="I9" s="9">
        <f>cambodia!CP11</f>
        <v>9.0287900985703354E-6</v>
      </c>
      <c r="J9" s="9">
        <f>cambodia!CZ11</f>
        <v>6.7671051036998334E-6</v>
      </c>
      <c r="K9" s="9">
        <f>cambodia!DJ11</f>
        <v>6.8030048655231751E-6</v>
      </c>
      <c r="L9" s="9">
        <f>cambodia!DT11</f>
        <v>1.4629152943011576E-5</v>
      </c>
      <c r="M9" s="9">
        <f>cambodia!ED11</f>
        <v>9.3159881931570654E-6</v>
      </c>
      <c r="N9" s="9">
        <f>cambodia!EN11</f>
        <v>9.9621839059772105E-6</v>
      </c>
      <c r="O9" s="9">
        <f>cambodia!EX11</f>
        <v>1.4332979907969012E-5</v>
      </c>
      <c r="P9" s="9">
        <f>cambodia!FH11</f>
        <v>1.1532798485748391E-5</v>
      </c>
      <c r="Q9" s="9">
        <f>cambodia!FR11</f>
        <v>7.4133008165199768E-6</v>
      </c>
      <c r="R9" s="9">
        <f>cambodia!GB11</f>
        <v>1.1936670806260981E-5</v>
      </c>
      <c r="S9" s="9">
        <f>cambodia!GL11</f>
        <v>6.1298843313355262E-6</v>
      </c>
      <c r="T9" s="9">
        <f>cambodia!GV11</f>
        <v>6.6145311159506347E-6</v>
      </c>
      <c r="U9" s="9">
        <f>cambodia!HF11</f>
        <v>7.691523970650874E-6</v>
      </c>
      <c r="V9" s="9">
        <f>cambodia!HP11</f>
        <v>4.128472609684248E-6</v>
      </c>
      <c r="W9" s="9">
        <f>cambodia!HZ11</f>
        <v>3.688700527348318E-6</v>
      </c>
      <c r="X9" s="9">
        <f>cambodia!IJ11</f>
        <v>1.6872888056970404E-6</v>
      </c>
      <c r="Y9" s="9">
        <f>cambodia!IT11</f>
        <v>9.2441886695103825E-7</v>
      </c>
      <c r="Z9" s="9">
        <f>cambodia!JD11</f>
        <v>1.274441544728616E-6</v>
      </c>
      <c r="AA9" s="9">
        <f>cambodia!JN11</f>
        <v>1.4629152943011579E-6</v>
      </c>
      <c r="AB9" s="9">
        <f>cambodia!JX11</f>
        <v>9.6929356923021492E-7</v>
      </c>
      <c r="AC9" s="9">
        <f>cambodia!KH11</f>
        <v>1.5077899965803342E-6</v>
      </c>
      <c r="AD9" s="9">
        <f>cambodia!KR11</f>
        <v>6.4619571282014332E-7</v>
      </c>
      <c r="AE9" s="9">
        <f>cambodia!LB11</f>
        <v>5.4747136780595466E-7</v>
      </c>
      <c r="AG9" s="9">
        <f t="shared" si="60"/>
        <v>4</v>
      </c>
      <c r="AH9" s="9" t="e">
        <f>#REF!</f>
        <v>#REF!</v>
      </c>
      <c r="AI9" s="9" t="e">
        <f t="shared" si="28"/>
        <v>#REF!</v>
      </c>
      <c r="AJ9" s="9">
        <f t="shared" si="26"/>
        <v>0.79209366323802022</v>
      </c>
      <c r="AK9" s="9">
        <f t="shared" si="61"/>
        <v>4</v>
      </c>
      <c r="AL9" s="9" t="e">
        <f t="shared" si="63"/>
        <v>#REF!</v>
      </c>
      <c r="AN9" s="9">
        <f t="shared" si="62"/>
        <v>4</v>
      </c>
      <c r="AO9" s="9" t="e">
        <f t="shared" si="29"/>
        <v>#REF!</v>
      </c>
      <c r="AP9" s="9" t="e">
        <f t="shared" si="30"/>
        <v>#REF!</v>
      </c>
      <c r="AQ9" s="9" t="e">
        <f t="shared" si="31"/>
        <v>#REF!</v>
      </c>
      <c r="AR9" s="9" t="e">
        <f t="shared" si="32"/>
        <v>#REF!</v>
      </c>
      <c r="AS9" s="9" t="e">
        <f t="shared" si="33"/>
        <v>#REF!</v>
      </c>
      <c r="AT9" s="9" t="e">
        <f t="shared" si="34"/>
        <v>#REF!</v>
      </c>
      <c r="AU9" s="9" t="e">
        <f t="shared" si="35"/>
        <v>#REF!</v>
      </c>
      <c r="AV9" s="9" t="e">
        <f t="shared" si="36"/>
        <v>#REF!</v>
      </c>
      <c r="AW9" s="9" t="e">
        <f t="shared" si="37"/>
        <v>#REF!</v>
      </c>
      <c r="AX9" s="9" t="e">
        <f t="shared" si="38"/>
        <v>#REF!</v>
      </c>
      <c r="AY9" s="9" t="e">
        <f t="shared" si="39"/>
        <v>#REF!</v>
      </c>
      <c r="AZ9" s="9" t="e">
        <f t="shared" si="40"/>
        <v>#REF!</v>
      </c>
      <c r="BA9" s="9" t="e">
        <f t="shared" si="41"/>
        <v>#REF!</v>
      </c>
      <c r="BB9" s="9" t="e">
        <f t="shared" si="42"/>
        <v>#REF!</v>
      </c>
      <c r="BC9" s="9" t="e">
        <f t="shared" si="43"/>
        <v>#REF!</v>
      </c>
      <c r="BD9" s="9" t="e">
        <f t="shared" si="44"/>
        <v>#REF!</v>
      </c>
      <c r="BE9" s="9" t="e">
        <f t="shared" si="45"/>
        <v>#REF!</v>
      </c>
      <c r="BF9" s="9" t="e">
        <f t="shared" si="46"/>
        <v>#REF!</v>
      </c>
      <c r="BG9" s="9" t="e">
        <f t="shared" si="47"/>
        <v>#REF!</v>
      </c>
      <c r="BH9" s="9" t="e">
        <f t="shared" si="48"/>
        <v>#REF!</v>
      </c>
      <c r="BI9" s="9" t="e">
        <f t="shared" si="49"/>
        <v>#REF!</v>
      </c>
      <c r="BJ9" s="9" t="e">
        <f t="shared" si="50"/>
        <v>#REF!</v>
      </c>
      <c r="BK9" s="9" t="e">
        <f t="shared" si="51"/>
        <v>#REF!</v>
      </c>
      <c r="BL9" s="9" t="e">
        <f t="shared" si="52"/>
        <v>#REF!</v>
      </c>
      <c r="BM9" s="9" t="e">
        <f t="shared" si="53"/>
        <v>#REF!</v>
      </c>
      <c r="BN9" s="9" t="e">
        <f t="shared" si="54"/>
        <v>#REF!</v>
      </c>
      <c r="BO9" s="9" t="e">
        <f t="shared" si="55"/>
        <v>#REF!</v>
      </c>
      <c r="BP9" s="9" t="e">
        <f t="shared" si="56"/>
        <v>#REF!</v>
      </c>
      <c r="BQ9" s="9" t="e">
        <f t="shared" si="57"/>
        <v>#REF!</v>
      </c>
      <c r="BR9" s="9" t="e">
        <f t="shared" si="58"/>
        <v>#REF!</v>
      </c>
    </row>
    <row r="10" spans="1:70">
      <c r="A10" s="9">
        <f t="shared" si="59"/>
        <v>5</v>
      </c>
      <c r="B10" s="9">
        <f>cambodia!X12</f>
        <v>6.6979309341037383E-6</v>
      </c>
      <c r="C10" s="9">
        <f>cambodia!AH12</f>
        <v>5.3623918354606968E-6</v>
      </c>
      <c r="D10" s="9">
        <f>cambodia!AR12</f>
        <v>4.8565058132474241E-6</v>
      </c>
      <c r="E10" s="9">
        <f>cambodia!BB12</f>
        <v>5.5849816852345361E-6</v>
      </c>
      <c r="F10" s="9">
        <f>cambodia!BL12</f>
        <v>5.0588602221327325E-6</v>
      </c>
      <c r="G10" s="9">
        <f>cambodia!BV12</f>
        <v>4.6136805225850523E-6</v>
      </c>
      <c r="H10" s="9">
        <f>cambodia!CF12</f>
        <v>4.4315615545882738E-6</v>
      </c>
      <c r="I10" s="9">
        <f>cambodia!CP12</f>
        <v>5.1600374265753875E-6</v>
      </c>
      <c r="J10" s="9">
        <f>cambodia!CZ12</f>
        <v>3.8852046505979386E-6</v>
      </c>
      <c r="K10" s="9">
        <f>cambodia!DJ12</f>
        <v>3.9054400914864694E-6</v>
      </c>
      <c r="L10" s="9">
        <f>cambodia!DT12</f>
        <v>8.6202978185141759E-6</v>
      </c>
      <c r="M10" s="9">
        <f>cambodia!ED12</f>
        <v>5.3623918354606968E-6</v>
      </c>
      <c r="N10" s="9">
        <f>cambodia!EN12</f>
        <v>5.6254525670115977E-6</v>
      </c>
      <c r="O10" s="9">
        <f>cambodia!EX12</f>
        <v>7.9120573874155947E-6</v>
      </c>
      <c r="P10" s="9">
        <f>cambodia!FH12</f>
        <v>6.2932221163331189E-6</v>
      </c>
      <c r="Q10" s="9">
        <f>cambodia!FR12</f>
        <v>3.9661464141520628E-6</v>
      </c>
      <c r="R10" s="9">
        <f>cambodia!GB12</f>
        <v>6.414634761664304E-6</v>
      </c>
      <c r="S10" s="9">
        <f>cambodia!GL12</f>
        <v>3.3388477466076029E-6</v>
      </c>
      <c r="T10" s="9">
        <f>cambodia!GV12</f>
        <v>3.5007312737158509E-6</v>
      </c>
      <c r="U10" s="9">
        <f>cambodia!HF12</f>
        <v>4.0470881777061862E-6</v>
      </c>
      <c r="V10" s="9">
        <f>cambodia!HP12</f>
        <v>2.1247212932957477E-6</v>
      </c>
      <c r="W10" s="9">
        <f>cambodia!HZ12</f>
        <v>1.8414251208563149E-6</v>
      </c>
      <c r="X10" s="9">
        <f>cambodia!IJ12</f>
        <v>8.0941763554123727E-7</v>
      </c>
      <c r="Y10" s="9">
        <f>cambodia!IT12</f>
        <v>4.4517969954768048E-7</v>
      </c>
      <c r="Z10" s="9">
        <f>cambodia!JD12</f>
        <v>5.8682778576739685E-7</v>
      </c>
      <c r="AA10" s="9">
        <f>cambodia!JN12</f>
        <v>6.6776954932152075E-7</v>
      </c>
      <c r="AB10" s="9">
        <f>cambodia!JX12</f>
        <v>4.4517969954768048E-7</v>
      </c>
      <c r="AC10" s="9">
        <f>cambodia!KH12</f>
        <v>6.8800499021005169E-7</v>
      </c>
      <c r="AD10" s="9">
        <f>cambodia!KR12</f>
        <v>3.03531613327964E-7</v>
      </c>
      <c r="AE10" s="9">
        <f>cambodia!LB12</f>
        <v>2.4282529066237116E-7</v>
      </c>
      <c r="AG10" s="9">
        <f t="shared" si="60"/>
        <v>5</v>
      </c>
      <c r="AH10" s="9" t="e">
        <f>#REF!</f>
        <v>#REF!</v>
      </c>
      <c r="AI10" s="9" t="e">
        <f t="shared" si="28"/>
        <v>#REF!</v>
      </c>
      <c r="AJ10" s="9">
        <f t="shared" si="26"/>
        <v>0.74725817286605678</v>
      </c>
      <c r="AK10" s="9">
        <f t="shared" si="61"/>
        <v>5</v>
      </c>
      <c r="AL10" s="9" t="e">
        <f t="shared" si="63"/>
        <v>#REF!</v>
      </c>
      <c r="AN10" s="9">
        <f t="shared" si="62"/>
        <v>5</v>
      </c>
      <c r="AO10" s="9" t="e">
        <f t="shared" si="29"/>
        <v>#REF!</v>
      </c>
      <c r="AP10" s="9" t="e">
        <f t="shared" si="30"/>
        <v>#REF!</v>
      </c>
      <c r="AQ10" s="9" t="e">
        <f t="shared" si="31"/>
        <v>#REF!</v>
      </c>
      <c r="AR10" s="9" t="e">
        <f t="shared" si="32"/>
        <v>#REF!</v>
      </c>
      <c r="AS10" s="9" t="e">
        <f t="shared" si="33"/>
        <v>#REF!</v>
      </c>
      <c r="AT10" s="9" t="e">
        <f t="shared" si="34"/>
        <v>#REF!</v>
      </c>
      <c r="AU10" s="9" t="e">
        <f t="shared" si="35"/>
        <v>#REF!</v>
      </c>
      <c r="AV10" s="9" t="e">
        <f t="shared" si="36"/>
        <v>#REF!</v>
      </c>
      <c r="AW10" s="9" t="e">
        <f t="shared" si="37"/>
        <v>#REF!</v>
      </c>
      <c r="AX10" s="9" t="e">
        <f t="shared" si="38"/>
        <v>#REF!</v>
      </c>
      <c r="AY10" s="9" t="e">
        <f t="shared" si="39"/>
        <v>#REF!</v>
      </c>
      <c r="AZ10" s="9" t="e">
        <f t="shared" si="40"/>
        <v>#REF!</v>
      </c>
      <c r="BA10" s="9" t="e">
        <f t="shared" si="41"/>
        <v>#REF!</v>
      </c>
      <c r="BB10" s="9" t="e">
        <f t="shared" si="42"/>
        <v>#REF!</v>
      </c>
      <c r="BC10" s="9" t="e">
        <f t="shared" si="43"/>
        <v>#REF!</v>
      </c>
      <c r="BD10" s="9" t="e">
        <f t="shared" si="44"/>
        <v>#REF!</v>
      </c>
      <c r="BE10" s="9" t="e">
        <f t="shared" si="45"/>
        <v>#REF!</v>
      </c>
      <c r="BF10" s="9" t="e">
        <f t="shared" si="46"/>
        <v>#REF!</v>
      </c>
      <c r="BG10" s="9" t="e">
        <f t="shared" si="47"/>
        <v>#REF!</v>
      </c>
      <c r="BH10" s="9" t="e">
        <f t="shared" si="48"/>
        <v>#REF!</v>
      </c>
      <c r="BI10" s="9" t="e">
        <f t="shared" si="49"/>
        <v>#REF!</v>
      </c>
      <c r="BJ10" s="9" t="e">
        <f t="shared" si="50"/>
        <v>#REF!</v>
      </c>
      <c r="BK10" s="9" t="e">
        <f t="shared" si="51"/>
        <v>#REF!</v>
      </c>
      <c r="BL10" s="9" t="e">
        <f t="shared" si="52"/>
        <v>#REF!</v>
      </c>
      <c r="BM10" s="9" t="e">
        <f t="shared" si="53"/>
        <v>#REF!</v>
      </c>
      <c r="BN10" s="9" t="e">
        <f t="shared" si="54"/>
        <v>#REF!</v>
      </c>
      <c r="BO10" s="9" t="e">
        <f t="shared" si="55"/>
        <v>#REF!</v>
      </c>
      <c r="BP10" s="9" t="e">
        <f t="shared" si="56"/>
        <v>#REF!</v>
      </c>
      <c r="BQ10" s="9" t="e">
        <f t="shared" si="57"/>
        <v>#REF!</v>
      </c>
      <c r="BR10" s="9" t="e">
        <f t="shared" si="58"/>
        <v>#REF!</v>
      </c>
    </row>
    <row r="11" spans="1:70">
      <c r="A11" s="9">
        <f t="shared" si="59"/>
        <v>6</v>
      </c>
      <c r="B11" s="9">
        <f>cambodia!X13</f>
        <v>5.1618434019200519E-6</v>
      </c>
      <c r="C11" s="9">
        <f>cambodia!AH13</f>
        <v>4.1325936601474747E-6</v>
      </c>
      <c r="D11" s="9">
        <f>cambodia!AR13</f>
        <v>3.7427263337184668E-6</v>
      </c>
      <c r="E11" s="9">
        <f>cambodia!BB13</f>
        <v>4.3041352837762364E-6</v>
      </c>
      <c r="F11" s="9">
        <f>cambodia!BL13</f>
        <v>3.8986732642900699E-6</v>
      </c>
      <c r="G11" s="9">
        <f>cambodia!BV13</f>
        <v>3.555590017032543E-6</v>
      </c>
      <c r="H11" s="9">
        <f>cambodia!CF13</f>
        <v>3.4152377795181011E-6</v>
      </c>
      <c r="I11" s="9">
        <f>cambodia!CP13</f>
        <v>3.9766467295758712E-6</v>
      </c>
      <c r="J11" s="9">
        <f>cambodia!CZ13</f>
        <v>2.9941810669747742E-6</v>
      </c>
      <c r="K11" s="9">
        <f>cambodia!DJ13</f>
        <v>3.0097757600319333E-6</v>
      </c>
      <c r="L11" s="9">
        <f>cambodia!DT13</f>
        <v>6.6433392423502797E-6</v>
      </c>
      <c r="M11" s="9">
        <f>cambodia!ED13</f>
        <v>4.1325936601474747E-6</v>
      </c>
      <c r="N11" s="9">
        <f>cambodia!EN13</f>
        <v>4.3353246698905563E-6</v>
      </c>
      <c r="O11" s="9">
        <f>cambodia!EX13</f>
        <v>6.0975249853496687E-6</v>
      </c>
      <c r="P11" s="9">
        <f>cambodia!FH13</f>
        <v>4.8499495407768457E-6</v>
      </c>
      <c r="Q11" s="9">
        <f>cambodia!FR13</f>
        <v>3.0565598392034147E-6</v>
      </c>
      <c r="R11" s="9">
        <f>cambodia!GB13</f>
        <v>4.9435176991198079E-6</v>
      </c>
      <c r="S11" s="9">
        <f>cambodia!GL13</f>
        <v>2.5731243544314456E-6</v>
      </c>
      <c r="T11" s="9">
        <f>cambodia!GV13</f>
        <v>2.6978818988887284E-6</v>
      </c>
      <c r="U11" s="9">
        <f>cambodia!HF13</f>
        <v>3.1189386114320561E-6</v>
      </c>
      <c r="V11" s="9">
        <f>cambodia!HP13</f>
        <v>1.6374427710018298E-6</v>
      </c>
      <c r="W11" s="9">
        <f>cambodia!HZ13</f>
        <v>1.4191170682015858E-6</v>
      </c>
      <c r="X11" s="9">
        <f>cambodia!IJ13</f>
        <v>6.2378772228641117E-7</v>
      </c>
      <c r="Y11" s="9">
        <f>cambodia!IT13</f>
        <v>3.4308324725752613E-7</v>
      </c>
      <c r="Z11" s="9">
        <f>cambodia!JD13</f>
        <v>4.52246098657648E-7</v>
      </c>
      <c r="AA11" s="9">
        <f>cambodia!JN13</f>
        <v>5.1462487088628924E-7</v>
      </c>
      <c r="AB11" s="9">
        <f>cambodia!JX13</f>
        <v>3.4308324725752613E-7</v>
      </c>
      <c r="AC11" s="9">
        <f>cambodia!KH13</f>
        <v>5.3021956394344938E-7</v>
      </c>
      <c r="AD11" s="9">
        <f>cambodia!KR13</f>
        <v>2.3392039585740417E-7</v>
      </c>
      <c r="AE11" s="9">
        <f>cambodia!LB13</f>
        <v>1.8713631668592339E-7</v>
      </c>
      <c r="AG11" s="9">
        <f t="shared" si="60"/>
        <v>6</v>
      </c>
      <c r="AH11" s="9" t="e">
        <f>#REF!</f>
        <v>#REF!</v>
      </c>
      <c r="AI11" s="9" t="e">
        <f t="shared" si="28"/>
        <v>#REF!</v>
      </c>
      <c r="AJ11" s="9">
        <f t="shared" si="26"/>
        <v>0.70496054043967604</v>
      </c>
      <c r="AK11" s="9">
        <f t="shared" si="61"/>
        <v>6</v>
      </c>
      <c r="AL11" s="9" t="e">
        <f t="shared" si="63"/>
        <v>#REF!</v>
      </c>
      <c r="AN11" s="9">
        <f t="shared" si="62"/>
        <v>6</v>
      </c>
      <c r="AO11" s="9" t="e">
        <f t="shared" si="29"/>
        <v>#REF!</v>
      </c>
      <c r="AP11" s="9" t="e">
        <f t="shared" si="30"/>
        <v>#REF!</v>
      </c>
      <c r="AQ11" s="9" t="e">
        <f t="shared" si="31"/>
        <v>#REF!</v>
      </c>
      <c r="AR11" s="9" t="e">
        <f t="shared" si="32"/>
        <v>#REF!</v>
      </c>
      <c r="AS11" s="9" t="e">
        <f t="shared" si="33"/>
        <v>#REF!</v>
      </c>
      <c r="AT11" s="9" t="e">
        <f t="shared" si="34"/>
        <v>#REF!</v>
      </c>
      <c r="AU11" s="9" t="e">
        <f t="shared" si="35"/>
        <v>#REF!</v>
      </c>
      <c r="AV11" s="9" t="e">
        <f t="shared" si="36"/>
        <v>#REF!</v>
      </c>
      <c r="AW11" s="9" t="e">
        <f t="shared" si="37"/>
        <v>#REF!</v>
      </c>
      <c r="AX11" s="9" t="e">
        <f t="shared" si="38"/>
        <v>#REF!</v>
      </c>
      <c r="AY11" s="9" t="e">
        <f t="shared" si="39"/>
        <v>#REF!</v>
      </c>
      <c r="AZ11" s="9" t="e">
        <f t="shared" si="40"/>
        <v>#REF!</v>
      </c>
      <c r="BA11" s="9" t="e">
        <f t="shared" si="41"/>
        <v>#REF!</v>
      </c>
      <c r="BB11" s="9" t="e">
        <f t="shared" si="42"/>
        <v>#REF!</v>
      </c>
      <c r="BC11" s="9" t="e">
        <f t="shared" si="43"/>
        <v>#REF!</v>
      </c>
      <c r="BD11" s="9" t="e">
        <f t="shared" si="44"/>
        <v>#REF!</v>
      </c>
      <c r="BE11" s="9" t="e">
        <f t="shared" si="45"/>
        <v>#REF!</v>
      </c>
      <c r="BF11" s="9" t="e">
        <f t="shared" si="46"/>
        <v>#REF!</v>
      </c>
      <c r="BG11" s="9" t="e">
        <f t="shared" si="47"/>
        <v>#REF!</v>
      </c>
      <c r="BH11" s="9" t="e">
        <f t="shared" si="48"/>
        <v>#REF!</v>
      </c>
      <c r="BI11" s="9" t="e">
        <f t="shared" si="49"/>
        <v>#REF!</v>
      </c>
      <c r="BJ11" s="9" t="e">
        <f t="shared" si="50"/>
        <v>#REF!</v>
      </c>
      <c r="BK11" s="9" t="e">
        <f t="shared" si="51"/>
        <v>#REF!</v>
      </c>
      <c r="BL11" s="9" t="e">
        <f t="shared" si="52"/>
        <v>#REF!</v>
      </c>
      <c r="BM11" s="9" t="e">
        <f t="shared" si="53"/>
        <v>#REF!</v>
      </c>
      <c r="BN11" s="9" t="e">
        <f t="shared" si="54"/>
        <v>#REF!</v>
      </c>
      <c r="BO11" s="9" t="e">
        <f t="shared" si="55"/>
        <v>#REF!</v>
      </c>
      <c r="BP11" s="9" t="e">
        <f t="shared" si="56"/>
        <v>#REF!</v>
      </c>
      <c r="BQ11" s="9" t="e">
        <f t="shared" si="57"/>
        <v>#REF!</v>
      </c>
      <c r="BR11" s="9" t="e">
        <f t="shared" si="58"/>
        <v>#REF!</v>
      </c>
    </row>
    <row r="12" spans="1:70">
      <c r="A12" s="9">
        <f t="shared" si="59"/>
        <v>7</v>
      </c>
      <c r="B12" s="9">
        <f>cambodia!X14</f>
        <v>4.158830866457268E-6</v>
      </c>
      <c r="C12" s="9">
        <f>cambodia!AH14</f>
        <v>3.3295775819068756E-6</v>
      </c>
      <c r="D12" s="9">
        <f>cambodia!AR14</f>
        <v>3.0154664892741516E-6</v>
      </c>
      <c r="E12" s="9">
        <f>cambodia!BB14</f>
        <v>3.4677864626652731E-6</v>
      </c>
      <c r="F12" s="9">
        <f>cambodia!BL14</f>
        <v>3.1411109263272405E-6</v>
      </c>
      <c r="G12" s="9">
        <f>cambodia!BV14</f>
        <v>2.8646931648104437E-6</v>
      </c>
      <c r="H12" s="9">
        <f>cambodia!CF14</f>
        <v>2.7516131714626626E-6</v>
      </c>
      <c r="I12" s="9">
        <f>cambodia!CP14</f>
        <v>3.2039331448537854E-6</v>
      </c>
      <c r="J12" s="9">
        <f>cambodia!CZ14</f>
        <v>2.4123731914193209E-6</v>
      </c>
      <c r="K12" s="9">
        <f>cambodia!DJ14</f>
        <v>2.42493763512463E-6</v>
      </c>
      <c r="L12" s="9">
        <f>cambodia!DT14</f>
        <v>5.3524530184616182E-6</v>
      </c>
      <c r="M12" s="9">
        <f>cambodia!ED14</f>
        <v>3.3295775819068756E-6</v>
      </c>
      <c r="N12" s="9">
        <f>cambodia!EN14</f>
        <v>3.4929153500758916E-6</v>
      </c>
      <c r="O12" s="9">
        <f>cambodia!EX14</f>
        <v>4.912697488775804E-6</v>
      </c>
      <c r="P12" s="9">
        <f>cambodia!FH14</f>
        <v>3.9075419923510868E-6</v>
      </c>
      <c r="Q12" s="9">
        <f>cambodia!FR14</f>
        <v>2.4626309662405568E-6</v>
      </c>
      <c r="R12" s="9">
        <f>cambodia!GB14</f>
        <v>3.9829286545829412E-6</v>
      </c>
      <c r="S12" s="9">
        <f>cambodia!GL14</f>
        <v>2.0731332113759789E-6</v>
      </c>
      <c r="T12" s="9">
        <f>cambodia!GV14</f>
        <v>2.1736487610184509E-6</v>
      </c>
      <c r="U12" s="9">
        <f>cambodia!HF14</f>
        <v>2.5128887410617926E-6</v>
      </c>
      <c r="V12" s="9">
        <f>cambodia!HP14</f>
        <v>1.3192665890574414E-6</v>
      </c>
      <c r="W12" s="9">
        <f>cambodia!HZ14</f>
        <v>1.1433643771831158E-6</v>
      </c>
      <c r="X12" s="9">
        <f>cambodia!IJ14</f>
        <v>5.025777482123586E-7</v>
      </c>
      <c r="Y12" s="9">
        <f>cambodia!IT14</f>
        <v>2.7641776151679721E-7</v>
      </c>
      <c r="Z12" s="9">
        <f>cambodia!JD14</f>
        <v>3.6436886745395994E-7</v>
      </c>
      <c r="AA12" s="9">
        <f>cambodia!JN14</f>
        <v>4.1462664227519581E-7</v>
      </c>
      <c r="AB12" s="9">
        <f>cambodia!JX14</f>
        <v>2.7641776151679721E-7</v>
      </c>
      <c r="AC12" s="9">
        <f>cambodia!KH14</f>
        <v>4.2719108598050477E-7</v>
      </c>
      <c r="AD12" s="9">
        <f>cambodia!KR14</f>
        <v>1.8846665557963447E-7</v>
      </c>
      <c r="AE12" s="9">
        <f>cambodia!LB14</f>
        <v>1.5077332446370756E-7</v>
      </c>
      <c r="AG12" s="9">
        <f t="shared" si="60"/>
        <v>7</v>
      </c>
      <c r="AH12" s="9" t="e">
        <f>#REF!</f>
        <v>#REF!</v>
      </c>
      <c r="AI12" s="9" t="e">
        <f t="shared" si="28"/>
        <v>#REF!</v>
      </c>
      <c r="AJ12" s="9">
        <f t="shared" si="26"/>
        <v>0.66505711362233577</v>
      </c>
      <c r="AK12" s="9">
        <f t="shared" si="61"/>
        <v>7</v>
      </c>
      <c r="AL12" s="9" t="e">
        <f t="shared" si="63"/>
        <v>#REF!</v>
      </c>
      <c r="AN12" s="9">
        <f t="shared" si="62"/>
        <v>7</v>
      </c>
      <c r="AO12" s="9" t="e">
        <f t="shared" si="29"/>
        <v>#REF!</v>
      </c>
      <c r="AP12" s="9" t="e">
        <f t="shared" si="30"/>
        <v>#REF!</v>
      </c>
      <c r="AQ12" s="9" t="e">
        <f t="shared" si="31"/>
        <v>#REF!</v>
      </c>
      <c r="AR12" s="9" t="e">
        <f t="shared" si="32"/>
        <v>#REF!</v>
      </c>
      <c r="AS12" s="9" t="e">
        <f t="shared" si="33"/>
        <v>#REF!</v>
      </c>
      <c r="AT12" s="9" t="e">
        <f t="shared" si="34"/>
        <v>#REF!</v>
      </c>
      <c r="AU12" s="9" t="e">
        <f t="shared" si="35"/>
        <v>#REF!</v>
      </c>
      <c r="AV12" s="9" t="e">
        <f t="shared" si="36"/>
        <v>#REF!</v>
      </c>
      <c r="AW12" s="9" t="e">
        <f t="shared" si="37"/>
        <v>#REF!</v>
      </c>
      <c r="AX12" s="9" t="e">
        <f t="shared" si="38"/>
        <v>#REF!</v>
      </c>
      <c r="AY12" s="9" t="e">
        <f t="shared" si="39"/>
        <v>#REF!</v>
      </c>
      <c r="AZ12" s="9" t="e">
        <f t="shared" si="40"/>
        <v>#REF!</v>
      </c>
      <c r="BA12" s="9" t="e">
        <f t="shared" si="41"/>
        <v>#REF!</v>
      </c>
      <c r="BB12" s="9" t="e">
        <f t="shared" si="42"/>
        <v>#REF!</v>
      </c>
      <c r="BC12" s="9" t="e">
        <f t="shared" si="43"/>
        <v>#REF!</v>
      </c>
      <c r="BD12" s="9" t="e">
        <f t="shared" si="44"/>
        <v>#REF!</v>
      </c>
      <c r="BE12" s="9" t="e">
        <f t="shared" si="45"/>
        <v>#REF!</v>
      </c>
      <c r="BF12" s="9" t="e">
        <f t="shared" si="46"/>
        <v>#REF!</v>
      </c>
      <c r="BG12" s="9" t="e">
        <f t="shared" si="47"/>
        <v>#REF!</v>
      </c>
      <c r="BH12" s="9" t="e">
        <f t="shared" si="48"/>
        <v>#REF!</v>
      </c>
      <c r="BI12" s="9" t="e">
        <f t="shared" si="49"/>
        <v>#REF!</v>
      </c>
      <c r="BJ12" s="9" t="e">
        <f t="shared" si="50"/>
        <v>#REF!</v>
      </c>
      <c r="BK12" s="9" t="e">
        <f t="shared" si="51"/>
        <v>#REF!</v>
      </c>
      <c r="BL12" s="9" t="e">
        <f t="shared" si="52"/>
        <v>#REF!</v>
      </c>
      <c r="BM12" s="9" t="e">
        <f t="shared" si="53"/>
        <v>#REF!</v>
      </c>
      <c r="BN12" s="9" t="e">
        <f t="shared" si="54"/>
        <v>#REF!</v>
      </c>
      <c r="BO12" s="9" t="e">
        <f t="shared" si="55"/>
        <v>#REF!</v>
      </c>
      <c r="BP12" s="9" t="e">
        <f t="shared" si="56"/>
        <v>#REF!</v>
      </c>
      <c r="BQ12" s="9" t="e">
        <f t="shared" si="57"/>
        <v>#REF!</v>
      </c>
      <c r="BR12" s="9" t="e">
        <f t="shared" si="58"/>
        <v>#REF!</v>
      </c>
    </row>
    <row r="13" spans="1:70">
      <c r="A13" s="9">
        <f t="shared" si="59"/>
        <v>8</v>
      </c>
      <c r="B13" s="9">
        <f>cambodia!X15</f>
        <v>3.5158336284020364E-6</v>
      </c>
      <c r="C13" s="9">
        <f>cambodia!AH15</f>
        <v>2.8147912734940783E-6</v>
      </c>
      <c r="D13" s="9">
        <f>cambodia!AR15</f>
        <v>2.5492449269380329E-6</v>
      </c>
      <c r="E13" s="9">
        <f>cambodia!BB15</f>
        <v>2.9316316659787373E-6</v>
      </c>
      <c r="F13" s="9">
        <f>cambodia!BL15</f>
        <v>2.6554634655604509E-6</v>
      </c>
      <c r="G13" s="9">
        <f>cambodia!BV15</f>
        <v>2.4217826805911309E-6</v>
      </c>
      <c r="H13" s="9">
        <f>cambodia!CF15</f>
        <v>2.3261859958309554E-6</v>
      </c>
      <c r="I13" s="9">
        <f>cambodia!CP15</f>
        <v>2.7085727348716602E-6</v>
      </c>
      <c r="J13" s="9">
        <f>cambodia!CZ15</f>
        <v>2.0393959415504265E-6</v>
      </c>
      <c r="K13" s="9">
        <f>cambodia!DJ15</f>
        <v>2.0500177954126678E-6</v>
      </c>
      <c r="L13" s="9">
        <f>cambodia!DT15</f>
        <v>4.5249097453150088E-6</v>
      </c>
      <c r="M13" s="9">
        <f>cambodia!ED15</f>
        <v>2.8147912734940783E-6</v>
      </c>
      <c r="N13" s="9">
        <f>cambodia!EN15</f>
        <v>2.9528753737032216E-6</v>
      </c>
      <c r="O13" s="9">
        <f>cambodia!EX15</f>
        <v>4.1531448601365449E-6</v>
      </c>
      <c r="P13" s="9">
        <f>cambodia!FH15</f>
        <v>3.3033965511572007E-6</v>
      </c>
      <c r="Q13" s="9">
        <f>cambodia!FR15</f>
        <v>2.0818833569993931E-6</v>
      </c>
      <c r="R13" s="9">
        <f>cambodia!GB15</f>
        <v>3.3671276743306517E-6</v>
      </c>
      <c r="S13" s="9">
        <f>cambodia!GL15</f>
        <v>1.7526058872698973E-6</v>
      </c>
      <c r="T13" s="9">
        <f>cambodia!GV15</f>
        <v>1.8375807181678321E-6</v>
      </c>
      <c r="U13" s="9">
        <f>cambodia!HF15</f>
        <v>2.124370772448361E-6</v>
      </c>
      <c r="V13" s="9">
        <f>cambodia!HP15</f>
        <v>1.1152946555353893E-6</v>
      </c>
      <c r="W13" s="9">
        <f>cambodia!HZ15</f>
        <v>9.6658870146400441E-7</v>
      </c>
      <c r="X13" s="9">
        <f>cambodia!IJ15</f>
        <v>4.2487415448967218E-7</v>
      </c>
      <c r="Y13" s="9">
        <f>cambodia!IT15</f>
        <v>2.336807849693197E-7</v>
      </c>
      <c r="Z13" s="9">
        <f>cambodia!JD15</f>
        <v>3.0803376200501229E-7</v>
      </c>
      <c r="AA13" s="9">
        <f>cambodia!JN15</f>
        <v>3.5052117745397956E-7</v>
      </c>
      <c r="AB13" s="9">
        <f>cambodia!JX15</f>
        <v>2.336807849693197E-7</v>
      </c>
      <c r="AC13" s="9">
        <f>cambodia!KH15</f>
        <v>3.6114303131622133E-7</v>
      </c>
      <c r="AD13" s="9">
        <f>cambodia!KR15</f>
        <v>1.5932780793362705E-7</v>
      </c>
      <c r="AE13" s="9">
        <f>cambodia!LB15</f>
        <v>1.2746224634690165E-7</v>
      </c>
      <c r="AG13" s="9">
        <f t="shared" si="60"/>
        <v>8</v>
      </c>
      <c r="AH13" s="9" t="e">
        <f>#REF!</f>
        <v>#REF!</v>
      </c>
      <c r="AI13" s="9" t="e">
        <f t="shared" si="28"/>
        <v>#REF!</v>
      </c>
      <c r="AJ13" s="9">
        <f t="shared" si="26"/>
        <v>0.62741237134182615</v>
      </c>
      <c r="AK13" s="9">
        <f t="shared" si="61"/>
        <v>8</v>
      </c>
      <c r="AL13" s="9" t="e">
        <f t="shared" si="63"/>
        <v>#REF!</v>
      </c>
      <c r="AN13" s="9">
        <f t="shared" si="62"/>
        <v>8</v>
      </c>
      <c r="AO13" s="9" t="e">
        <f t="shared" si="29"/>
        <v>#REF!</v>
      </c>
      <c r="AP13" s="9" t="e">
        <f t="shared" si="30"/>
        <v>#REF!</v>
      </c>
      <c r="AQ13" s="9" t="e">
        <f t="shared" si="31"/>
        <v>#REF!</v>
      </c>
      <c r="AR13" s="9" t="e">
        <f t="shared" si="32"/>
        <v>#REF!</v>
      </c>
      <c r="AS13" s="9" t="e">
        <f t="shared" si="33"/>
        <v>#REF!</v>
      </c>
      <c r="AT13" s="9" t="e">
        <f t="shared" si="34"/>
        <v>#REF!</v>
      </c>
      <c r="AU13" s="9" t="e">
        <f t="shared" si="35"/>
        <v>#REF!</v>
      </c>
      <c r="AV13" s="9" t="e">
        <f t="shared" si="36"/>
        <v>#REF!</v>
      </c>
      <c r="AW13" s="9" t="e">
        <f t="shared" si="37"/>
        <v>#REF!</v>
      </c>
      <c r="AX13" s="9" t="e">
        <f t="shared" si="38"/>
        <v>#REF!</v>
      </c>
      <c r="AY13" s="9" t="e">
        <f t="shared" si="39"/>
        <v>#REF!</v>
      </c>
      <c r="AZ13" s="9" t="e">
        <f t="shared" si="40"/>
        <v>#REF!</v>
      </c>
      <c r="BA13" s="9" t="e">
        <f t="shared" si="41"/>
        <v>#REF!</v>
      </c>
      <c r="BB13" s="9" t="e">
        <f t="shared" si="42"/>
        <v>#REF!</v>
      </c>
      <c r="BC13" s="9" t="e">
        <f t="shared" si="43"/>
        <v>#REF!</v>
      </c>
      <c r="BD13" s="9" t="e">
        <f t="shared" si="44"/>
        <v>#REF!</v>
      </c>
      <c r="BE13" s="9" t="e">
        <f t="shared" si="45"/>
        <v>#REF!</v>
      </c>
      <c r="BF13" s="9" t="e">
        <f t="shared" si="46"/>
        <v>#REF!</v>
      </c>
      <c r="BG13" s="9" t="e">
        <f t="shared" si="47"/>
        <v>#REF!</v>
      </c>
      <c r="BH13" s="9" t="e">
        <f t="shared" si="48"/>
        <v>#REF!</v>
      </c>
      <c r="BI13" s="9" t="e">
        <f t="shared" si="49"/>
        <v>#REF!</v>
      </c>
      <c r="BJ13" s="9" t="e">
        <f t="shared" si="50"/>
        <v>#REF!</v>
      </c>
      <c r="BK13" s="9" t="e">
        <f t="shared" si="51"/>
        <v>#REF!</v>
      </c>
      <c r="BL13" s="9" t="e">
        <f t="shared" si="52"/>
        <v>#REF!</v>
      </c>
      <c r="BM13" s="9" t="e">
        <f t="shared" si="53"/>
        <v>#REF!</v>
      </c>
      <c r="BN13" s="9" t="e">
        <f t="shared" si="54"/>
        <v>#REF!</v>
      </c>
      <c r="BO13" s="9" t="e">
        <f t="shared" si="55"/>
        <v>#REF!</v>
      </c>
      <c r="BP13" s="9" t="e">
        <f t="shared" si="56"/>
        <v>#REF!</v>
      </c>
      <c r="BQ13" s="9" t="e">
        <f t="shared" si="57"/>
        <v>#REF!</v>
      </c>
      <c r="BR13" s="9" t="e">
        <f t="shared" si="58"/>
        <v>#REF!</v>
      </c>
    </row>
    <row r="14" spans="1:70">
      <c r="A14" s="9">
        <f t="shared" si="59"/>
        <v>9</v>
      </c>
      <c r="B14" s="9">
        <f>cambodia!X16</f>
        <v>3.0704921091131371E-6</v>
      </c>
      <c r="C14" s="9">
        <f>cambodia!AH16</f>
        <v>2.4582489695316657E-6</v>
      </c>
      <c r="D14" s="9">
        <f>cambodia!AR16</f>
        <v>2.2263386893871688E-6</v>
      </c>
      <c r="E14" s="9">
        <f>cambodia!BB16</f>
        <v>2.5602894927952435E-6</v>
      </c>
      <c r="F14" s="9">
        <f>cambodia!BL16</f>
        <v>2.3191028014449674E-6</v>
      </c>
      <c r="G14" s="9">
        <f>cambodia!BV16</f>
        <v>2.1150217549178102E-6</v>
      </c>
      <c r="H14" s="9">
        <f>cambodia!CF16</f>
        <v>2.0315340540657916E-6</v>
      </c>
      <c r="I14" s="9">
        <f>cambodia!CP16</f>
        <v>2.3654848574738667E-6</v>
      </c>
      <c r="J14" s="9">
        <f>cambodia!CZ16</f>
        <v>1.7810709515097351E-6</v>
      </c>
      <c r="K14" s="9">
        <f>cambodia!DJ16</f>
        <v>1.7903473627155151E-6</v>
      </c>
      <c r="L14" s="9">
        <f>cambodia!DT16</f>
        <v>3.9517511736622246E-6</v>
      </c>
      <c r="M14" s="9">
        <f>cambodia!ED16</f>
        <v>2.4582489695316657E-6</v>
      </c>
      <c r="N14" s="9">
        <f>cambodia!EN16</f>
        <v>2.578842315206804E-6</v>
      </c>
      <c r="O14" s="9">
        <f>cambodia!EX16</f>
        <v>3.6270767814599295E-6</v>
      </c>
      <c r="P14" s="9">
        <f>cambodia!FH16</f>
        <v>2.884963884997539E-6</v>
      </c>
      <c r="Q14" s="9">
        <f>cambodia!FR16</f>
        <v>1.8181765963328548E-6</v>
      </c>
      <c r="R14" s="9">
        <f>cambodia!GB16</f>
        <v>2.9406223522322192E-6</v>
      </c>
      <c r="S14" s="9">
        <f>cambodia!GL16</f>
        <v>1.5306078489536785E-6</v>
      </c>
      <c r="T14" s="9">
        <f>cambodia!GV16</f>
        <v>1.6048191385999177E-6</v>
      </c>
      <c r="U14" s="9">
        <f>cambodia!HF16</f>
        <v>1.8552822411559742E-6</v>
      </c>
      <c r="V14" s="9">
        <f>cambodia!HP16</f>
        <v>9.7402317660688652E-7</v>
      </c>
      <c r="W14" s="9">
        <f>cambodia!HZ16</f>
        <v>8.4415341972596824E-7</v>
      </c>
      <c r="X14" s="9">
        <f>cambodia!IJ16</f>
        <v>3.7105644823119486E-7</v>
      </c>
      <c r="Y14" s="9">
        <f>cambodia!IT16</f>
        <v>2.0408104652715717E-7</v>
      </c>
      <c r="Z14" s="9">
        <f>cambodia!JD16</f>
        <v>2.6901592496761623E-7</v>
      </c>
      <c r="AA14" s="9">
        <f>cambodia!JN16</f>
        <v>3.0612156979073582E-7</v>
      </c>
      <c r="AB14" s="9">
        <f>cambodia!JX16</f>
        <v>2.0408104652715717E-7</v>
      </c>
      <c r="AC14" s="9">
        <f>cambodia!KH16</f>
        <v>3.1539798099651558E-7</v>
      </c>
      <c r="AD14" s="9">
        <f>cambodia!KR16</f>
        <v>1.3914616808669808E-7</v>
      </c>
      <c r="AE14" s="9">
        <f>cambodia!LB16</f>
        <v>1.1131693446935844E-7</v>
      </c>
      <c r="AG14" s="9">
        <f t="shared" si="60"/>
        <v>9</v>
      </c>
      <c r="AH14" s="9" t="e">
        <f>#REF!</f>
        <v>#REF!</v>
      </c>
      <c r="AI14" s="9" t="e">
        <f t="shared" si="28"/>
        <v>#REF!</v>
      </c>
      <c r="AJ14" s="9">
        <f t="shared" si="26"/>
        <v>0.59189846353002462</v>
      </c>
      <c r="AK14" s="9">
        <f t="shared" si="61"/>
        <v>9</v>
      </c>
      <c r="AL14" s="9" t="e">
        <f t="shared" si="63"/>
        <v>#REF!</v>
      </c>
      <c r="AN14" s="9">
        <f t="shared" si="62"/>
        <v>9</v>
      </c>
      <c r="AO14" s="9" t="e">
        <f t="shared" si="29"/>
        <v>#REF!</v>
      </c>
      <c r="AP14" s="9" t="e">
        <f t="shared" si="30"/>
        <v>#REF!</v>
      </c>
      <c r="AQ14" s="9" t="e">
        <f t="shared" si="31"/>
        <v>#REF!</v>
      </c>
      <c r="AR14" s="9" t="e">
        <f t="shared" si="32"/>
        <v>#REF!</v>
      </c>
      <c r="AS14" s="9" t="e">
        <f t="shared" si="33"/>
        <v>#REF!</v>
      </c>
      <c r="AT14" s="9" t="e">
        <f t="shared" si="34"/>
        <v>#REF!</v>
      </c>
      <c r="AU14" s="9" t="e">
        <f t="shared" si="35"/>
        <v>#REF!</v>
      </c>
      <c r="AV14" s="9" t="e">
        <f t="shared" si="36"/>
        <v>#REF!</v>
      </c>
      <c r="AW14" s="9" t="e">
        <f t="shared" si="37"/>
        <v>#REF!</v>
      </c>
      <c r="AX14" s="9" t="e">
        <f t="shared" si="38"/>
        <v>#REF!</v>
      </c>
      <c r="AY14" s="9" t="e">
        <f t="shared" si="39"/>
        <v>#REF!</v>
      </c>
      <c r="AZ14" s="9" t="e">
        <f t="shared" si="40"/>
        <v>#REF!</v>
      </c>
      <c r="BA14" s="9" t="e">
        <f t="shared" si="41"/>
        <v>#REF!</v>
      </c>
      <c r="BB14" s="9" t="e">
        <f t="shared" si="42"/>
        <v>#REF!</v>
      </c>
      <c r="BC14" s="9" t="e">
        <f t="shared" si="43"/>
        <v>#REF!</v>
      </c>
      <c r="BD14" s="9" t="e">
        <f t="shared" si="44"/>
        <v>#REF!</v>
      </c>
      <c r="BE14" s="9" t="e">
        <f t="shared" si="45"/>
        <v>#REF!</v>
      </c>
      <c r="BF14" s="9" t="e">
        <f t="shared" si="46"/>
        <v>#REF!</v>
      </c>
      <c r="BG14" s="9" t="e">
        <f t="shared" si="47"/>
        <v>#REF!</v>
      </c>
      <c r="BH14" s="9" t="e">
        <f t="shared" si="48"/>
        <v>#REF!</v>
      </c>
      <c r="BI14" s="9" t="e">
        <f t="shared" si="49"/>
        <v>#REF!</v>
      </c>
      <c r="BJ14" s="9" t="e">
        <f t="shared" si="50"/>
        <v>#REF!</v>
      </c>
      <c r="BK14" s="9" t="e">
        <f t="shared" si="51"/>
        <v>#REF!</v>
      </c>
      <c r="BL14" s="9" t="e">
        <f t="shared" si="52"/>
        <v>#REF!</v>
      </c>
      <c r="BM14" s="9" t="e">
        <f t="shared" si="53"/>
        <v>#REF!</v>
      </c>
      <c r="BN14" s="9" t="e">
        <f t="shared" si="54"/>
        <v>#REF!</v>
      </c>
      <c r="BO14" s="9" t="e">
        <f t="shared" si="55"/>
        <v>#REF!</v>
      </c>
      <c r="BP14" s="9" t="e">
        <f t="shared" si="56"/>
        <v>#REF!</v>
      </c>
      <c r="BQ14" s="9" t="e">
        <f t="shared" si="57"/>
        <v>#REF!</v>
      </c>
      <c r="BR14" s="9" t="e">
        <f t="shared" si="58"/>
        <v>#REF!</v>
      </c>
    </row>
    <row r="15" spans="1:70">
      <c r="A15" s="9">
        <f t="shared" si="59"/>
        <v>10</v>
      </c>
      <c r="B15" s="9">
        <f>cambodia!X17</f>
        <v>2.7275132882428126E-6</v>
      </c>
      <c r="C15" s="9">
        <f>cambodia!AH17</f>
        <v>2.1836586748771765E-6</v>
      </c>
      <c r="D15" s="9">
        <f>cambodia!AR17</f>
        <v>1.9776531395114051E-6</v>
      </c>
      <c r="E15" s="9">
        <f>cambodia!BB17</f>
        <v>2.2743011104381151E-6</v>
      </c>
      <c r="F15" s="9">
        <f>cambodia!BL17</f>
        <v>2.0600553536577136E-6</v>
      </c>
      <c r="G15" s="9">
        <f>cambodia!BV17</f>
        <v>1.8787704825358343E-6</v>
      </c>
      <c r="H15" s="9">
        <f>cambodia!CF17</f>
        <v>1.8046084898041568E-6</v>
      </c>
      <c r="I15" s="9">
        <f>cambodia!CP17</f>
        <v>2.1012564607308676E-6</v>
      </c>
      <c r="J15" s="9">
        <f>cambodia!CZ17</f>
        <v>1.5821225116091237E-6</v>
      </c>
      <c r="K15" s="9">
        <f>cambodia!DJ17</f>
        <v>1.5903627330237543E-6</v>
      </c>
      <c r="L15" s="9">
        <f>cambodia!DT17</f>
        <v>3.5103343226327428E-6</v>
      </c>
      <c r="M15" s="9">
        <f>cambodia!ED17</f>
        <v>2.1836586748771765E-6</v>
      </c>
      <c r="N15" s="9">
        <f>cambodia!EN17</f>
        <v>2.290781553267377E-6</v>
      </c>
      <c r="O15" s="9">
        <f>cambodia!EX17</f>
        <v>3.2219265731206634E-6</v>
      </c>
      <c r="P15" s="9">
        <f>cambodia!FH17</f>
        <v>2.5627088599501949E-6</v>
      </c>
      <c r="Q15" s="9">
        <f>cambodia!FR17</f>
        <v>1.6150833972676476E-6</v>
      </c>
      <c r="R15" s="9">
        <f>cambodia!GB17</f>
        <v>2.6121501884379803E-6</v>
      </c>
      <c r="S15" s="9">
        <f>cambodia!GL17</f>
        <v>1.3596365334140906E-6</v>
      </c>
      <c r="T15" s="9">
        <f>cambodia!GV17</f>
        <v>1.425558304731138E-6</v>
      </c>
      <c r="U15" s="9">
        <f>cambodia!HF17</f>
        <v>1.6480442829261711E-6</v>
      </c>
      <c r="V15" s="9">
        <f>cambodia!HP17</f>
        <v>8.6522324853623977E-7</v>
      </c>
      <c r="W15" s="9">
        <f>cambodia!HZ17</f>
        <v>7.4986014873140784E-7</v>
      </c>
      <c r="X15" s="9">
        <f>cambodia!IJ17</f>
        <v>3.2960885658523415E-7</v>
      </c>
      <c r="Y15" s="9">
        <f>cambodia!IT17</f>
        <v>1.8128487112187878E-7</v>
      </c>
      <c r="Z15" s="9">
        <f>cambodia!JD17</f>
        <v>2.3896642102429472E-7</v>
      </c>
      <c r="AA15" s="9">
        <f>cambodia!JN17</f>
        <v>2.7192730668281824E-7</v>
      </c>
      <c r="AB15" s="9">
        <f>cambodia!JX17</f>
        <v>1.8128487112187878E-7</v>
      </c>
      <c r="AC15" s="9">
        <f>cambodia!KH17</f>
        <v>2.80167528097449E-7</v>
      </c>
      <c r="AD15" s="9">
        <f>cambodia!KR17</f>
        <v>1.2360332121946282E-7</v>
      </c>
      <c r="AE15" s="9">
        <f>cambodia!LB17</f>
        <v>9.8882656975570246E-8</v>
      </c>
      <c r="AG15" s="9">
        <f t="shared" si="60"/>
        <v>10</v>
      </c>
      <c r="AH15" s="9" t="e">
        <f>#REF!</f>
        <v>#REF!</v>
      </c>
      <c r="AI15" s="9" t="e">
        <f t="shared" si="28"/>
        <v>#REF!</v>
      </c>
      <c r="AJ15" s="9">
        <f t="shared" si="26"/>
        <v>0.55839477691511752</v>
      </c>
      <c r="AK15" s="9">
        <f t="shared" si="61"/>
        <v>10</v>
      </c>
      <c r="AL15" s="9" t="e">
        <f t="shared" si="63"/>
        <v>#REF!</v>
      </c>
      <c r="AN15" s="9">
        <f t="shared" si="62"/>
        <v>10</v>
      </c>
      <c r="AO15" s="9" t="e">
        <f t="shared" si="29"/>
        <v>#REF!</v>
      </c>
      <c r="AP15" s="9" t="e">
        <f t="shared" si="30"/>
        <v>#REF!</v>
      </c>
      <c r="AQ15" s="9" t="e">
        <f t="shared" si="31"/>
        <v>#REF!</v>
      </c>
      <c r="AR15" s="9" t="e">
        <f t="shared" si="32"/>
        <v>#REF!</v>
      </c>
      <c r="AS15" s="9" t="e">
        <f t="shared" si="33"/>
        <v>#REF!</v>
      </c>
      <c r="AT15" s="9" t="e">
        <f t="shared" si="34"/>
        <v>#REF!</v>
      </c>
      <c r="AU15" s="9" t="e">
        <f t="shared" si="35"/>
        <v>#REF!</v>
      </c>
      <c r="AV15" s="9" t="e">
        <f t="shared" si="36"/>
        <v>#REF!</v>
      </c>
      <c r="AW15" s="9" t="e">
        <f t="shared" si="37"/>
        <v>#REF!</v>
      </c>
      <c r="AX15" s="9" t="e">
        <f t="shared" si="38"/>
        <v>#REF!</v>
      </c>
      <c r="AY15" s="9" t="e">
        <f t="shared" si="39"/>
        <v>#REF!</v>
      </c>
      <c r="AZ15" s="9" t="e">
        <f t="shared" si="40"/>
        <v>#REF!</v>
      </c>
      <c r="BA15" s="9" t="e">
        <f t="shared" si="41"/>
        <v>#REF!</v>
      </c>
      <c r="BB15" s="9" t="e">
        <f t="shared" si="42"/>
        <v>#REF!</v>
      </c>
      <c r="BC15" s="9" t="e">
        <f t="shared" si="43"/>
        <v>#REF!</v>
      </c>
      <c r="BD15" s="9" t="e">
        <f t="shared" si="44"/>
        <v>#REF!</v>
      </c>
      <c r="BE15" s="9" t="e">
        <f t="shared" si="45"/>
        <v>#REF!</v>
      </c>
      <c r="BF15" s="9" t="e">
        <f t="shared" si="46"/>
        <v>#REF!</v>
      </c>
      <c r="BG15" s="9" t="e">
        <f t="shared" si="47"/>
        <v>#REF!</v>
      </c>
      <c r="BH15" s="9" t="e">
        <f t="shared" si="48"/>
        <v>#REF!</v>
      </c>
      <c r="BI15" s="9" t="e">
        <f t="shared" si="49"/>
        <v>#REF!</v>
      </c>
      <c r="BJ15" s="9" t="e">
        <f t="shared" si="50"/>
        <v>#REF!</v>
      </c>
      <c r="BK15" s="9" t="e">
        <f t="shared" si="51"/>
        <v>#REF!</v>
      </c>
      <c r="BL15" s="9" t="e">
        <f t="shared" si="52"/>
        <v>#REF!</v>
      </c>
      <c r="BM15" s="9" t="e">
        <f t="shared" si="53"/>
        <v>#REF!</v>
      </c>
      <c r="BN15" s="9" t="e">
        <f t="shared" si="54"/>
        <v>#REF!</v>
      </c>
      <c r="BO15" s="9" t="e">
        <f t="shared" si="55"/>
        <v>#REF!</v>
      </c>
      <c r="BP15" s="9" t="e">
        <f t="shared" si="56"/>
        <v>#REF!</v>
      </c>
      <c r="BQ15" s="9" t="e">
        <f t="shared" si="57"/>
        <v>#REF!</v>
      </c>
      <c r="BR15" s="9" t="e">
        <f t="shared" si="58"/>
        <v>#REF!</v>
      </c>
    </row>
    <row r="16" spans="1:70">
      <c r="A16" s="9">
        <f t="shared" si="59"/>
        <v>11</v>
      </c>
      <c r="B16" s="9">
        <f>cambodia!X18</f>
        <v>2.519124492505265E-6</v>
      </c>
      <c r="C16" s="9">
        <f>cambodia!AH18</f>
        <v>2.0168217236069343E-6</v>
      </c>
      <c r="D16" s="9">
        <f>cambodia!AR18</f>
        <v>1.8265555232666571E-6</v>
      </c>
      <c r="E16" s="9">
        <f>cambodia!BB18</f>
        <v>2.1005388517566554E-6</v>
      </c>
      <c r="F16" s="9">
        <f>cambodia!BL18</f>
        <v>1.9026620034027681E-6</v>
      </c>
      <c r="G16" s="9">
        <f>cambodia!BV18</f>
        <v>1.7352277471033239E-6</v>
      </c>
      <c r="H16" s="9">
        <f>cambodia!CF18</f>
        <v>1.666731914980825E-6</v>
      </c>
      <c r="I16" s="9">
        <f>cambodia!CP18</f>
        <v>1.9407152434708231E-6</v>
      </c>
      <c r="J16" s="9">
        <f>cambodia!CZ18</f>
        <v>1.4612444186133258E-6</v>
      </c>
      <c r="K16" s="9">
        <f>cambodia!DJ18</f>
        <v>1.4688550666269366E-6</v>
      </c>
      <c r="L16" s="9">
        <f>cambodia!DT18</f>
        <v>3.2421360537983163E-6</v>
      </c>
      <c r="M16" s="9">
        <f>cambodia!ED18</f>
        <v>2.0168217236069343E-6</v>
      </c>
      <c r="N16" s="9">
        <f>cambodia!EN18</f>
        <v>2.1157601477838774E-6</v>
      </c>
      <c r="O16" s="9">
        <f>cambodia!EX18</f>
        <v>2.9757633733219292E-6</v>
      </c>
      <c r="P16" s="9">
        <f>cambodia!FH18</f>
        <v>2.366911532233043E-6</v>
      </c>
      <c r="Q16" s="9">
        <f>cambodia!FR18</f>
        <v>1.49168701066777E-6</v>
      </c>
      <c r="R16" s="9">
        <f>cambodia!GB18</f>
        <v>2.4125754203147094E-6</v>
      </c>
      <c r="S16" s="9">
        <f>cambodia!GL18</f>
        <v>1.2557569222458269E-6</v>
      </c>
      <c r="T16" s="9">
        <f>cambodia!GV18</f>
        <v>1.3166421063547152E-6</v>
      </c>
      <c r="U16" s="9">
        <f>cambodia!HF18</f>
        <v>1.5221296027222146E-6</v>
      </c>
      <c r="V16" s="9">
        <f>cambodia!HP18</f>
        <v>7.991180414291626E-7</v>
      </c>
      <c r="W16" s="9">
        <f>cambodia!HZ18</f>
        <v>6.9256896923860784E-7</v>
      </c>
      <c r="X16" s="9">
        <f>cambodia!IJ18</f>
        <v>3.0442592054444287E-7</v>
      </c>
      <c r="Y16" s="9">
        <f>cambodia!IT18</f>
        <v>1.6743425629944361E-7</v>
      </c>
      <c r="Z16" s="9">
        <f>cambodia!JD18</f>
        <v>2.2070879239472109E-7</v>
      </c>
      <c r="AA16" s="9">
        <f>cambodia!JN18</f>
        <v>2.5115138444916544E-7</v>
      </c>
      <c r="AB16" s="9">
        <f>cambodia!JX18</f>
        <v>1.6743425629944361E-7</v>
      </c>
      <c r="AC16" s="9">
        <f>cambodia!KH18</f>
        <v>2.5876203246277638E-7</v>
      </c>
      <c r="AD16" s="9">
        <f>cambodia!KR18</f>
        <v>1.1415972020416607E-7</v>
      </c>
      <c r="AE16" s="9">
        <f>cambodia!LB18</f>
        <v>9.1327776163332864E-8</v>
      </c>
      <c r="AG16" s="9">
        <f t="shared" si="60"/>
        <v>11</v>
      </c>
      <c r="AH16" s="9" t="e">
        <f>#REF!</f>
        <v>#REF!</v>
      </c>
      <c r="AI16" s="9" t="e">
        <f t="shared" si="28"/>
        <v>#REF!</v>
      </c>
      <c r="AJ16" s="9">
        <f t="shared" si="26"/>
        <v>0.52678752539162021</v>
      </c>
      <c r="AK16" s="9">
        <f t="shared" si="61"/>
        <v>11</v>
      </c>
      <c r="AL16" s="9" t="e">
        <f t="shared" si="63"/>
        <v>#REF!</v>
      </c>
      <c r="AN16" s="9">
        <f t="shared" si="62"/>
        <v>11</v>
      </c>
      <c r="AO16" s="9" t="e">
        <f t="shared" si="29"/>
        <v>#REF!</v>
      </c>
      <c r="AP16" s="9" t="e">
        <f t="shared" si="30"/>
        <v>#REF!</v>
      </c>
      <c r="AQ16" s="9" t="e">
        <f t="shared" si="31"/>
        <v>#REF!</v>
      </c>
      <c r="AR16" s="9" t="e">
        <f t="shared" si="32"/>
        <v>#REF!</v>
      </c>
      <c r="AS16" s="9" t="e">
        <f t="shared" si="33"/>
        <v>#REF!</v>
      </c>
      <c r="AT16" s="9" t="e">
        <f t="shared" si="34"/>
        <v>#REF!</v>
      </c>
      <c r="AU16" s="9" t="e">
        <f t="shared" si="35"/>
        <v>#REF!</v>
      </c>
      <c r="AV16" s="9" t="e">
        <f t="shared" si="36"/>
        <v>#REF!</v>
      </c>
      <c r="AW16" s="9" t="e">
        <f t="shared" si="37"/>
        <v>#REF!</v>
      </c>
      <c r="AX16" s="9" t="e">
        <f t="shared" si="38"/>
        <v>#REF!</v>
      </c>
      <c r="AY16" s="9" t="e">
        <f t="shared" si="39"/>
        <v>#REF!</v>
      </c>
      <c r="AZ16" s="9" t="e">
        <f t="shared" si="40"/>
        <v>#REF!</v>
      </c>
      <c r="BA16" s="9" t="e">
        <f t="shared" si="41"/>
        <v>#REF!</v>
      </c>
      <c r="BB16" s="9" t="e">
        <f t="shared" si="42"/>
        <v>#REF!</v>
      </c>
      <c r="BC16" s="9" t="e">
        <f t="shared" si="43"/>
        <v>#REF!</v>
      </c>
      <c r="BD16" s="9" t="e">
        <f t="shared" si="44"/>
        <v>#REF!</v>
      </c>
      <c r="BE16" s="9" t="e">
        <f t="shared" si="45"/>
        <v>#REF!</v>
      </c>
      <c r="BF16" s="9" t="e">
        <f t="shared" si="46"/>
        <v>#REF!</v>
      </c>
      <c r="BG16" s="9" t="e">
        <f t="shared" si="47"/>
        <v>#REF!</v>
      </c>
      <c r="BH16" s="9" t="e">
        <f t="shared" si="48"/>
        <v>#REF!</v>
      </c>
      <c r="BI16" s="9" t="e">
        <f t="shared" si="49"/>
        <v>#REF!</v>
      </c>
      <c r="BJ16" s="9" t="e">
        <f t="shared" si="50"/>
        <v>#REF!</v>
      </c>
      <c r="BK16" s="9" t="e">
        <f t="shared" si="51"/>
        <v>#REF!</v>
      </c>
      <c r="BL16" s="9" t="e">
        <f t="shared" si="52"/>
        <v>#REF!</v>
      </c>
      <c r="BM16" s="9" t="e">
        <f t="shared" si="53"/>
        <v>#REF!</v>
      </c>
      <c r="BN16" s="9" t="e">
        <f t="shared" si="54"/>
        <v>#REF!</v>
      </c>
      <c r="BO16" s="9" t="e">
        <f t="shared" si="55"/>
        <v>#REF!</v>
      </c>
      <c r="BP16" s="9" t="e">
        <f t="shared" si="56"/>
        <v>#REF!</v>
      </c>
      <c r="BQ16" s="9" t="e">
        <f t="shared" si="57"/>
        <v>#REF!</v>
      </c>
      <c r="BR16" s="9" t="e">
        <f t="shared" si="58"/>
        <v>#REF!</v>
      </c>
    </row>
    <row r="17" spans="1:70">
      <c r="A17" s="9">
        <f t="shared" si="59"/>
        <v>12</v>
      </c>
      <c r="B17" s="9">
        <f>cambodia!X19</f>
        <v>2.4497788856531554E-6</v>
      </c>
      <c r="C17" s="9">
        <f>cambodia!AH19</f>
        <v>1.9613033374564537E-6</v>
      </c>
      <c r="D17" s="9">
        <f>cambodia!AR19</f>
        <v>1.7762747207152787E-6</v>
      </c>
      <c r="E17" s="9">
        <f>cambodia!BB19</f>
        <v>2.0427159288225699E-6</v>
      </c>
      <c r="F17" s="9">
        <f>cambodia!BL19</f>
        <v>1.8502861674117489E-6</v>
      </c>
      <c r="G17" s="9">
        <f>cambodia!BV19</f>
        <v>1.6874609846795149E-6</v>
      </c>
      <c r="H17" s="9">
        <f>cambodia!CF19</f>
        <v>1.6208506826526919E-6</v>
      </c>
      <c r="I17" s="9">
        <f>cambodia!CP19</f>
        <v>1.8872918907599839E-6</v>
      </c>
      <c r="J17" s="9">
        <f>cambodia!CZ19</f>
        <v>1.421019776572223E-6</v>
      </c>
      <c r="K17" s="9">
        <f>cambodia!DJ19</f>
        <v>1.42842092124187E-6</v>
      </c>
      <c r="L17" s="9">
        <f>cambodia!DT19</f>
        <v>3.1528876292696197E-6</v>
      </c>
      <c r="M17" s="9">
        <f>cambodia!ED19</f>
        <v>1.9613033374564537E-6</v>
      </c>
      <c r="N17" s="9">
        <f>cambodia!EN19</f>
        <v>2.0575182181618642E-6</v>
      </c>
      <c r="O17" s="9">
        <f>cambodia!EX19</f>
        <v>2.8938475658319746E-6</v>
      </c>
      <c r="P17" s="9">
        <f>cambodia!FH19</f>
        <v>2.3017559922602155E-6</v>
      </c>
      <c r="Q17" s="9">
        <f>cambodia!FR19</f>
        <v>1.4506243552508108E-6</v>
      </c>
      <c r="R17" s="9">
        <f>cambodia!GB19</f>
        <v>2.3461628602780975E-6</v>
      </c>
      <c r="S17" s="9">
        <f>cambodia!GL19</f>
        <v>1.221188870491754E-6</v>
      </c>
      <c r="T17" s="9">
        <f>cambodia!GV19</f>
        <v>1.2803980278489301E-6</v>
      </c>
      <c r="U17" s="9">
        <f>cambodia!HF19</f>
        <v>1.4802289339293989E-6</v>
      </c>
      <c r="V17" s="9">
        <f>cambodia!HP19</f>
        <v>7.7712019031293443E-7</v>
      </c>
      <c r="W17" s="9">
        <f>cambodia!HZ19</f>
        <v>6.7350416493787655E-7</v>
      </c>
      <c r="X17" s="9">
        <f>cambodia!IJ19</f>
        <v>2.9604578678587978E-7</v>
      </c>
      <c r="Y17" s="9">
        <f>cambodia!IT19</f>
        <v>1.6282518273223389E-7</v>
      </c>
      <c r="Z17" s="9">
        <f>cambodia!JD19</f>
        <v>2.1463319541976283E-7</v>
      </c>
      <c r="AA17" s="9">
        <f>cambodia!JN19</f>
        <v>2.4423777409835084E-7</v>
      </c>
      <c r="AB17" s="9">
        <f>cambodia!JX19</f>
        <v>1.6282518273223389E-7</v>
      </c>
      <c r="AC17" s="9">
        <f>cambodia!KH19</f>
        <v>2.5163891876799783E-7</v>
      </c>
      <c r="AD17" s="9">
        <f>cambodia!KR19</f>
        <v>1.1101717004470492E-7</v>
      </c>
      <c r="AE17" s="9">
        <f>cambodia!LB19</f>
        <v>8.881373603576394E-8</v>
      </c>
      <c r="AG17" s="9">
        <f t="shared" si="60"/>
        <v>12</v>
      </c>
      <c r="AH17" s="9" t="e">
        <f>#REF!</f>
        <v>#REF!</v>
      </c>
      <c r="AI17" s="9" t="e">
        <f t="shared" si="28"/>
        <v>#REF!</v>
      </c>
      <c r="AJ17" s="9">
        <f t="shared" si="26"/>
        <v>0.49696936357700011</v>
      </c>
      <c r="AK17" s="9">
        <f t="shared" si="61"/>
        <v>12</v>
      </c>
      <c r="AL17" s="9" t="e">
        <f t="shared" si="63"/>
        <v>#REF!</v>
      </c>
      <c r="AN17" s="9">
        <f t="shared" si="62"/>
        <v>12</v>
      </c>
      <c r="AO17" s="9" t="e">
        <f t="shared" si="29"/>
        <v>#REF!</v>
      </c>
      <c r="AP17" s="9" t="e">
        <f t="shared" si="30"/>
        <v>#REF!</v>
      </c>
      <c r="AQ17" s="9" t="e">
        <f t="shared" si="31"/>
        <v>#REF!</v>
      </c>
      <c r="AR17" s="9" t="e">
        <f t="shared" si="32"/>
        <v>#REF!</v>
      </c>
      <c r="AS17" s="9" t="e">
        <f t="shared" si="33"/>
        <v>#REF!</v>
      </c>
      <c r="AT17" s="9" t="e">
        <f t="shared" si="34"/>
        <v>#REF!</v>
      </c>
      <c r="AU17" s="9" t="e">
        <f t="shared" si="35"/>
        <v>#REF!</v>
      </c>
      <c r="AV17" s="9" t="e">
        <f t="shared" si="36"/>
        <v>#REF!</v>
      </c>
      <c r="AW17" s="9" t="e">
        <f t="shared" si="37"/>
        <v>#REF!</v>
      </c>
      <c r="AX17" s="9" t="e">
        <f t="shared" si="38"/>
        <v>#REF!</v>
      </c>
      <c r="AY17" s="9" t="e">
        <f t="shared" si="39"/>
        <v>#REF!</v>
      </c>
      <c r="AZ17" s="9" t="e">
        <f t="shared" si="40"/>
        <v>#REF!</v>
      </c>
      <c r="BA17" s="9" t="e">
        <f t="shared" si="41"/>
        <v>#REF!</v>
      </c>
      <c r="BB17" s="9" t="e">
        <f t="shared" si="42"/>
        <v>#REF!</v>
      </c>
      <c r="BC17" s="9" t="e">
        <f t="shared" si="43"/>
        <v>#REF!</v>
      </c>
      <c r="BD17" s="9" t="e">
        <f t="shared" si="44"/>
        <v>#REF!</v>
      </c>
      <c r="BE17" s="9" t="e">
        <f t="shared" si="45"/>
        <v>#REF!</v>
      </c>
      <c r="BF17" s="9" t="e">
        <f t="shared" si="46"/>
        <v>#REF!</v>
      </c>
      <c r="BG17" s="9" t="e">
        <f t="shared" si="47"/>
        <v>#REF!</v>
      </c>
      <c r="BH17" s="9" t="e">
        <f t="shared" si="48"/>
        <v>#REF!</v>
      </c>
      <c r="BI17" s="9" t="e">
        <f t="shared" si="49"/>
        <v>#REF!</v>
      </c>
      <c r="BJ17" s="9" t="e">
        <f t="shared" si="50"/>
        <v>#REF!</v>
      </c>
      <c r="BK17" s="9" t="e">
        <f t="shared" si="51"/>
        <v>#REF!</v>
      </c>
      <c r="BL17" s="9" t="e">
        <f t="shared" si="52"/>
        <v>#REF!</v>
      </c>
      <c r="BM17" s="9" t="e">
        <f t="shared" si="53"/>
        <v>#REF!</v>
      </c>
      <c r="BN17" s="9" t="e">
        <f t="shared" si="54"/>
        <v>#REF!</v>
      </c>
      <c r="BO17" s="9" t="e">
        <f t="shared" si="55"/>
        <v>#REF!</v>
      </c>
      <c r="BP17" s="9" t="e">
        <f t="shared" si="56"/>
        <v>#REF!</v>
      </c>
      <c r="BQ17" s="9" t="e">
        <f t="shared" si="57"/>
        <v>#REF!</v>
      </c>
      <c r="BR17" s="9" t="e">
        <f t="shared" si="58"/>
        <v>#REF!</v>
      </c>
    </row>
    <row r="18" spans="1:70">
      <c r="A18" s="9">
        <f t="shared" si="59"/>
        <v>13</v>
      </c>
      <c r="B18" s="9">
        <f>cambodia!X20</f>
        <v>2.5535390643843743E-6</v>
      </c>
      <c r="C18" s="9">
        <f>cambodia!AH20</f>
        <v>2.0443741754134727E-6</v>
      </c>
      <c r="D18" s="9">
        <f>cambodia!AR20</f>
        <v>1.851508687166918E-6</v>
      </c>
      <c r="E18" s="9">
        <f>cambodia!BB20</f>
        <v>2.1292349902419553E-6</v>
      </c>
      <c r="F18" s="9">
        <f>cambodia!BL20</f>
        <v>1.9286548824655398E-6</v>
      </c>
      <c r="G18" s="9">
        <f>cambodia!BV20</f>
        <v>1.7589332528085719E-6</v>
      </c>
      <c r="H18" s="9">
        <f>cambodia!CF20</f>
        <v>1.6895016770398126E-6</v>
      </c>
      <c r="I18" s="9">
        <f>cambodia!CP20</f>
        <v>1.9672279801148507E-6</v>
      </c>
      <c r="J18" s="9">
        <f>cambodia!CZ20</f>
        <v>1.4812069497335341E-6</v>
      </c>
      <c r="K18" s="9">
        <f>cambodia!DJ20</f>
        <v>1.4889215692633964E-6</v>
      </c>
      <c r="L18" s="9">
        <f>cambodia!DT20</f>
        <v>3.2864279197212792E-6</v>
      </c>
      <c r="M18" s="9">
        <f>cambodia!ED20</f>
        <v>2.0443741754134727E-6</v>
      </c>
      <c r="N18" s="9">
        <f>cambodia!EN20</f>
        <v>2.1446642293016798E-6</v>
      </c>
      <c r="O18" s="9">
        <f>cambodia!EX20</f>
        <v>3.0164162361761037E-6</v>
      </c>
      <c r="P18" s="9">
        <f>cambodia!FH20</f>
        <v>2.3992466737871312E-6</v>
      </c>
      <c r="Q18" s="9">
        <f>cambodia!FR20</f>
        <v>1.5120654278529831E-6</v>
      </c>
      <c r="R18" s="9">
        <f>cambodia!GB20</f>
        <v>2.4455343909663042E-6</v>
      </c>
      <c r="S18" s="9">
        <f>cambodia!GL20</f>
        <v>1.2729122224272559E-6</v>
      </c>
      <c r="T18" s="9">
        <f>cambodia!GV20</f>
        <v>1.3346291786661534E-6</v>
      </c>
      <c r="U18" s="9">
        <f>cambodia!HF20</f>
        <v>1.5429239059724318E-6</v>
      </c>
      <c r="V18" s="9">
        <f>cambodia!HP20</f>
        <v>8.1003505063552666E-7</v>
      </c>
      <c r="W18" s="9">
        <f>cambodia!HZ20</f>
        <v>7.0203037721745642E-7</v>
      </c>
      <c r="X18" s="9">
        <f>cambodia!IJ20</f>
        <v>3.0858478119448629E-7</v>
      </c>
      <c r="Y18" s="9">
        <f>cambodia!IT20</f>
        <v>1.6972162965696751E-7</v>
      </c>
      <c r="Z18" s="9">
        <f>cambodia!JD20</f>
        <v>2.237239663660026E-7</v>
      </c>
      <c r="AA18" s="9">
        <f>cambodia!JN20</f>
        <v>2.5458244448545128E-7</v>
      </c>
      <c r="AB18" s="9">
        <f>cambodia!JX20</f>
        <v>1.6972162965696751E-7</v>
      </c>
      <c r="AC18" s="9">
        <f>cambodia!KH20</f>
        <v>2.6229706401531335E-7</v>
      </c>
      <c r="AD18" s="9">
        <f>cambodia!KR20</f>
        <v>1.1571929294793236E-7</v>
      </c>
      <c r="AE18" s="9">
        <f>cambodia!LB20</f>
        <v>9.2575434358345897E-8</v>
      </c>
      <c r="AG18" s="9">
        <f t="shared" si="60"/>
        <v>13</v>
      </c>
      <c r="AH18" s="9" t="e">
        <f>#REF!</f>
        <v>#REF!</v>
      </c>
      <c r="AI18" s="9" t="e">
        <f t="shared" si="28"/>
        <v>#REF!</v>
      </c>
      <c r="AJ18" s="9">
        <f t="shared" si="26"/>
        <v>0.46883902224245294</v>
      </c>
      <c r="AK18" s="9">
        <f t="shared" si="61"/>
        <v>13</v>
      </c>
      <c r="AL18" s="9" t="e">
        <f t="shared" si="63"/>
        <v>#REF!</v>
      </c>
      <c r="AN18" s="9">
        <f t="shared" si="62"/>
        <v>13</v>
      </c>
      <c r="AO18" s="9" t="e">
        <f t="shared" si="29"/>
        <v>#REF!</v>
      </c>
      <c r="AP18" s="9" t="e">
        <f t="shared" si="30"/>
        <v>#REF!</v>
      </c>
      <c r="AQ18" s="9" t="e">
        <f t="shared" si="31"/>
        <v>#REF!</v>
      </c>
      <c r="AR18" s="9" t="e">
        <f t="shared" si="32"/>
        <v>#REF!</v>
      </c>
      <c r="AS18" s="9" t="e">
        <f t="shared" si="33"/>
        <v>#REF!</v>
      </c>
      <c r="AT18" s="9" t="e">
        <f t="shared" si="34"/>
        <v>#REF!</v>
      </c>
      <c r="AU18" s="9" t="e">
        <f t="shared" si="35"/>
        <v>#REF!</v>
      </c>
      <c r="AV18" s="9" t="e">
        <f t="shared" si="36"/>
        <v>#REF!</v>
      </c>
      <c r="AW18" s="9" t="e">
        <f t="shared" si="37"/>
        <v>#REF!</v>
      </c>
      <c r="AX18" s="9" t="e">
        <f t="shared" si="38"/>
        <v>#REF!</v>
      </c>
      <c r="AY18" s="9" t="e">
        <f t="shared" si="39"/>
        <v>#REF!</v>
      </c>
      <c r="AZ18" s="9" t="e">
        <f t="shared" si="40"/>
        <v>#REF!</v>
      </c>
      <c r="BA18" s="9" t="e">
        <f t="shared" si="41"/>
        <v>#REF!</v>
      </c>
      <c r="BB18" s="9" t="e">
        <f t="shared" si="42"/>
        <v>#REF!</v>
      </c>
      <c r="BC18" s="9" t="e">
        <f t="shared" si="43"/>
        <v>#REF!</v>
      </c>
      <c r="BD18" s="9" t="e">
        <f t="shared" si="44"/>
        <v>#REF!</v>
      </c>
      <c r="BE18" s="9" t="e">
        <f t="shared" si="45"/>
        <v>#REF!</v>
      </c>
      <c r="BF18" s="9" t="e">
        <f t="shared" si="46"/>
        <v>#REF!</v>
      </c>
      <c r="BG18" s="9" t="e">
        <f t="shared" si="47"/>
        <v>#REF!</v>
      </c>
      <c r="BH18" s="9" t="e">
        <f t="shared" si="48"/>
        <v>#REF!</v>
      </c>
      <c r="BI18" s="9" t="e">
        <f t="shared" si="49"/>
        <v>#REF!</v>
      </c>
      <c r="BJ18" s="9" t="e">
        <f t="shared" si="50"/>
        <v>#REF!</v>
      </c>
      <c r="BK18" s="9" t="e">
        <f t="shared" si="51"/>
        <v>#REF!</v>
      </c>
      <c r="BL18" s="9" t="e">
        <f t="shared" si="52"/>
        <v>#REF!</v>
      </c>
      <c r="BM18" s="9" t="e">
        <f t="shared" si="53"/>
        <v>#REF!</v>
      </c>
      <c r="BN18" s="9" t="e">
        <f t="shared" si="54"/>
        <v>#REF!</v>
      </c>
      <c r="BO18" s="9" t="e">
        <f t="shared" si="55"/>
        <v>#REF!</v>
      </c>
      <c r="BP18" s="9" t="e">
        <f t="shared" si="56"/>
        <v>#REF!</v>
      </c>
      <c r="BQ18" s="9" t="e">
        <f t="shared" si="57"/>
        <v>#REF!</v>
      </c>
      <c r="BR18" s="9" t="e">
        <f t="shared" si="58"/>
        <v>#REF!</v>
      </c>
    </row>
    <row r="19" spans="1:70">
      <c r="A19" s="9">
        <f t="shared" si="59"/>
        <v>14</v>
      </c>
      <c r="B19" s="9">
        <f>cambodia!X21</f>
        <v>2.822911686201471E-6</v>
      </c>
      <c r="C19" s="9">
        <f>cambodia!AH21</f>
        <v>2.2600350357806337E-6</v>
      </c>
      <c r="D19" s="9">
        <f>cambodia!AR21</f>
        <v>2.0468241833484979E-6</v>
      </c>
      <c r="E19" s="9">
        <f>cambodia!BB21</f>
        <v>2.3538478108507724E-6</v>
      </c>
      <c r="F19" s="9">
        <f>cambodia!BL21</f>
        <v>2.1321085243213523E-6</v>
      </c>
      <c r="G19" s="9">
        <f>cambodia!BV21</f>
        <v>1.9444829741810728E-6</v>
      </c>
      <c r="H19" s="9">
        <f>cambodia!CF21</f>
        <v>1.8677270673055046E-6</v>
      </c>
      <c r="I19" s="9">
        <f>cambodia!CP21</f>
        <v>2.1747506948077793E-6</v>
      </c>
      <c r="J19" s="9">
        <f>cambodia!CZ21</f>
        <v>1.6374593466787983E-6</v>
      </c>
      <c r="K19" s="9">
        <f>cambodia!DJ21</f>
        <v>1.6459877807760839E-6</v>
      </c>
      <c r="L19" s="9">
        <f>cambodia!DT21</f>
        <v>3.6331129254435846E-6</v>
      </c>
      <c r="M19" s="9">
        <f>cambodia!ED21</f>
        <v>2.2600350357806337E-6</v>
      </c>
      <c r="N19" s="9">
        <f>cambodia!EN21</f>
        <v>2.3709046790453435E-6</v>
      </c>
      <c r="O19" s="9">
        <f>cambodia!EX21</f>
        <v>3.3346177320385948E-6</v>
      </c>
      <c r="P19" s="9">
        <f>cambodia!FH21</f>
        <v>2.6523430042557622E-6</v>
      </c>
      <c r="Q19" s="9">
        <f>cambodia!FR21</f>
        <v>1.6715730830679402E-6</v>
      </c>
      <c r="R19" s="9">
        <f>cambodia!GB21</f>
        <v>2.7035136088394743E-6</v>
      </c>
      <c r="S19" s="9">
        <f>cambodia!GL21</f>
        <v>1.4071916260520923E-6</v>
      </c>
      <c r="T19" s="9">
        <f>cambodia!GV21</f>
        <v>1.4754190988303757E-6</v>
      </c>
      <c r="U19" s="9">
        <f>cambodia!HF21</f>
        <v>1.7056868194570818E-6</v>
      </c>
      <c r="V19" s="9">
        <f>cambodia!HP21</f>
        <v>8.95485580214968E-7</v>
      </c>
      <c r="W19" s="9">
        <f>cambodia!HZ21</f>
        <v>7.760875028529724E-7</v>
      </c>
      <c r="X19" s="9">
        <f>cambodia!IJ21</f>
        <v>3.4113736389141632E-7</v>
      </c>
      <c r="Y19" s="9">
        <f>cambodia!IT21</f>
        <v>1.8762555014027903E-7</v>
      </c>
      <c r="Z19" s="9">
        <f>cambodia!JD21</f>
        <v>2.4732458882127683E-7</v>
      </c>
      <c r="AA19" s="9">
        <f>cambodia!JN21</f>
        <v>2.8143832521041857E-7</v>
      </c>
      <c r="AB19" s="9">
        <f>cambodia!JX21</f>
        <v>1.8762555014027903E-7</v>
      </c>
      <c r="AC19" s="9">
        <f>cambodia!KH21</f>
        <v>2.8996675930770387E-7</v>
      </c>
      <c r="AD19" s="9">
        <f>cambodia!KR21</f>
        <v>1.2792651145928112E-7</v>
      </c>
      <c r="AE19" s="9">
        <f>cambodia!LB21</f>
        <v>1.0234120916742491E-7</v>
      </c>
      <c r="AG19" s="9">
        <f t="shared" si="60"/>
        <v>14</v>
      </c>
      <c r="AH19" s="9" t="e">
        <f>#REF!</f>
        <v>#REF!</v>
      </c>
      <c r="AI19" s="9" t="e">
        <f t="shared" si="28"/>
        <v>#REF!</v>
      </c>
      <c r="AJ19" s="9">
        <f t="shared" si="26"/>
        <v>0.44230096437967248</v>
      </c>
      <c r="AK19" s="9">
        <f t="shared" si="61"/>
        <v>14</v>
      </c>
      <c r="AL19" s="9" t="e">
        <f t="shared" si="63"/>
        <v>#REF!</v>
      </c>
      <c r="AN19" s="9">
        <f t="shared" si="62"/>
        <v>14</v>
      </c>
      <c r="AO19" s="9" t="e">
        <f t="shared" si="29"/>
        <v>#REF!</v>
      </c>
      <c r="AP19" s="9" t="e">
        <f t="shared" si="30"/>
        <v>#REF!</v>
      </c>
      <c r="AQ19" s="9" t="e">
        <f t="shared" si="31"/>
        <v>#REF!</v>
      </c>
      <c r="AR19" s="9" t="e">
        <f t="shared" si="32"/>
        <v>#REF!</v>
      </c>
      <c r="AS19" s="9" t="e">
        <f t="shared" si="33"/>
        <v>#REF!</v>
      </c>
      <c r="AT19" s="9" t="e">
        <f t="shared" si="34"/>
        <v>#REF!</v>
      </c>
      <c r="AU19" s="9" t="e">
        <f t="shared" si="35"/>
        <v>#REF!</v>
      </c>
      <c r="AV19" s="9" t="e">
        <f t="shared" si="36"/>
        <v>#REF!</v>
      </c>
      <c r="AW19" s="9" t="e">
        <f t="shared" si="37"/>
        <v>#REF!</v>
      </c>
      <c r="AX19" s="9" t="e">
        <f t="shared" si="38"/>
        <v>#REF!</v>
      </c>
      <c r="AY19" s="9" t="e">
        <f t="shared" si="39"/>
        <v>#REF!</v>
      </c>
      <c r="AZ19" s="9" t="e">
        <f t="shared" si="40"/>
        <v>#REF!</v>
      </c>
      <c r="BA19" s="9" t="e">
        <f t="shared" si="41"/>
        <v>#REF!</v>
      </c>
      <c r="BB19" s="9" t="e">
        <f t="shared" si="42"/>
        <v>#REF!</v>
      </c>
      <c r="BC19" s="9" t="e">
        <f t="shared" si="43"/>
        <v>#REF!</v>
      </c>
      <c r="BD19" s="9" t="e">
        <f t="shared" si="44"/>
        <v>#REF!</v>
      </c>
      <c r="BE19" s="9" t="e">
        <f t="shared" si="45"/>
        <v>#REF!</v>
      </c>
      <c r="BF19" s="9" t="e">
        <f t="shared" si="46"/>
        <v>#REF!</v>
      </c>
      <c r="BG19" s="9" t="e">
        <f t="shared" si="47"/>
        <v>#REF!</v>
      </c>
      <c r="BH19" s="9" t="e">
        <f t="shared" si="48"/>
        <v>#REF!</v>
      </c>
      <c r="BI19" s="9" t="e">
        <f t="shared" si="49"/>
        <v>#REF!</v>
      </c>
      <c r="BJ19" s="9" t="e">
        <f t="shared" si="50"/>
        <v>#REF!</v>
      </c>
      <c r="BK19" s="9" t="e">
        <f t="shared" si="51"/>
        <v>#REF!</v>
      </c>
      <c r="BL19" s="9" t="e">
        <f t="shared" si="52"/>
        <v>#REF!</v>
      </c>
      <c r="BM19" s="9" t="e">
        <f t="shared" si="53"/>
        <v>#REF!</v>
      </c>
      <c r="BN19" s="9" t="e">
        <f t="shared" si="54"/>
        <v>#REF!</v>
      </c>
      <c r="BO19" s="9" t="e">
        <f t="shared" si="55"/>
        <v>#REF!</v>
      </c>
      <c r="BP19" s="9" t="e">
        <f t="shared" si="56"/>
        <v>#REF!</v>
      </c>
      <c r="BQ19" s="9" t="e">
        <f t="shared" si="57"/>
        <v>#REF!</v>
      </c>
      <c r="BR19" s="9" t="e">
        <f t="shared" si="58"/>
        <v>#REF!</v>
      </c>
    </row>
    <row r="20" spans="1:70">
      <c r="A20" s="9">
        <f t="shared" si="59"/>
        <v>15</v>
      </c>
      <c r="B20" s="9">
        <f>cambodia!X22</f>
        <v>1.261892768317812E-6</v>
      </c>
      <c r="C20" s="9">
        <f>cambodia!AH22</f>
        <v>1.0032885577327577E-6</v>
      </c>
      <c r="D20" s="9">
        <f>cambodia!AR22</f>
        <v>8.9553680332231841E-7</v>
      </c>
      <c r="E20" s="9">
        <f>cambodia!BB22</f>
        <v>1.0176554583208163E-6</v>
      </c>
      <c r="F20" s="9">
        <f>cambodia!BL22</f>
        <v>8.9553680332231841E-7</v>
      </c>
      <c r="G20" s="9">
        <f>cambodia!BV22</f>
        <v>7.9975746606859434E-7</v>
      </c>
      <c r="H20" s="9">
        <f>cambodia!CF22</f>
        <v>7.6144573116710489E-7</v>
      </c>
      <c r="I20" s="9">
        <f>cambodia!CP22</f>
        <v>8.8356438616560286E-7</v>
      </c>
      <c r="J20" s="9">
        <f>cambodia!CZ22</f>
        <v>6.5608846018800862E-7</v>
      </c>
      <c r="K20" s="9">
        <f>cambodia!DJ22</f>
        <v>6.632719104820379E-7</v>
      </c>
      <c r="L20" s="9">
        <f>cambodia!DT22</f>
        <v>1.5133135286088375E-6</v>
      </c>
      <c r="M20" s="9">
        <f>cambodia!ED22</f>
        <v>9.2187612106709243E-7</v>
      </c>
      <c r="N20" s="9">
        <f>cambodia!EN22</f>
        <v>9.3145405479246484E-7</v>
      </c>
      <c r="O20" s="9">
        <f>cambodia!EX22</f>
        <v>1.3145714038073603E-6</v>
      </c>
      <c r="P20" s="9">
        <f>cambodia!FH22</f>
        <v>1.060756160084992E-6</v>
      </c>
      <c r="Q20" s="9">
        <f>cambodia!FR22</f>
        <v>6.8961122822681192E-7</v>
      </c>
      <c r="R20" s="9">
        <f>cambodia!GB22</f>
        <v>1.1756913647894606E-6</v>
      </c>
      <c r="S20" s="9">
        <f>cambodia!GL22</f>
        <v>6.2735465901189147E-7</v>
      </c>
      <c r="T20" s="9">
        <f>cambodia!GV22</f>
        <v>6.9440019508949818E-7</v>
      </c>
      <c r="U20" s="9">
        <f>cambodia!HF22</f>
        <v>8.5243610155814248E-7</v>
      </c>
      <c r="V20" s="9">
        <f>cambodia!HP22</f>
        <v>4.717132359745902E-7</v>
      </c>
      <c r="W20" s="9">
        <f>cambodia!HZ22</f>
        <v>4.5255736852384531E-7</v>
      </c>
      <c r="X20" s="9">
        <f>cambodia!IJ22</f>
        <v>2.0592557509550636E-7</v>
      </c>
      <c r="Y20" s="9">
        <f>cambodia!IT22</f>
        <v>1.1732968813581174E-7</v>
      </c>
      <c r="Z20" s="9">
        <f>cambodia!JD22</f>
        <v>1.5803590646864441E-7</v>
      </c>
      <c r="AA20" s="9">
        <f>cambodia!JN22</f>
        <v>1.843752242134185E-7</v>
      </c>
      <c r="AB20" s="9">
        <f>cambodia!JX22</f>
        <v>1.1972417156715487E-7</v>
      </c>
      <c r="AC20" s="9">
        <f>cambodia!KH22</f>
        <v>1.9155867450744776E-7</v>
      </c>
      <c r="AD20" s="9">
        <f>cambodia!KR22</f>
        <v>8.1412436665665308E-8</v>
      </c>
      <c r="AE20" s="9">
        <f>cambodia!LB22</f>
        <v>6.9440019508949813E-8</v>
      </c>
      <c r="AG20" s="9">
        <f t="shared" si="60"/>
        <v>15</v>
      </c>
      <c r="AH20" s="9" t="e">
        <f>#REF!</f>
        <v>#REF!</v>
      </c>
      <c r="AI20" s="9" t="e">
        <f t="shared" si="28"/>
        <v>#REF!</v>
      </c>
      <c r="AJ20" s="9">
        <f t="shared" si="26"/>
        <v>0.41726506073553998</v>
      </c>
      <c r="AK20" s="9">
        <f t="shared" si="61"/>
        <v>15</v>
      </c>
      <c r="AL20" s="9" t="e">
        <f t="shared" si="63"/>
        <v>#REF!</v>
      </c>
      <c r="AN20" s="9">
        <f t="shared" si="62"/>
        <v>15</v>
      </c>
      <c r="AO20" s="9" t="e">
        <f t="shared" si="29"/>
        <v>#REF!</v>
      </c>
      <c r="AP20" s="9" t="e">
        <f t="shared" si="30"/>
        <v>#REF!</v>
      </c>
      <c r="AQ20" s="9" t="e">
        <f t="shared" si="31"/>
        <v>#REF!</v>
      </c>
      <c r="AR20" s="9" t="e">
        <f t="shared" si="32"/>
        <v>#REF!</v>
      </c>
      <c r="AS20" s="9" t="e">
        <f t="shared" si="33"/>
        <v>#REF!</v>
      </c>
      <c r="AT20" s="9" t="e">
        <f t="shared" si="34"/>
        <v>#REF!</v>
      </c>
      <c r="AU20" s="9" t="e">
        <f t="shared" si="35"/>
        <v>#REF!</v>
      </c>
      <c r="AV20" s="9" t="e">
        <f t="shared" si="36"/>
        <v>#REF!</v>
      </c>
      <c r="AW20" s="9" t="e">
        <f t="shared" si="37"/>
        <v>#REF!</v>
      </c>
      <c r="AX20" s="9" t="e">
        <f t="shared" si="38"/>
        <v>#REF!</v>
      </c>
      <c r="AY20" s="9" t="e">
        <f t="shared" si="39"/>
        <v>#REF!</v>
      </c>
      <c r="AZ20" s="9" t="e">
        <f t="shared" si="40"/>
        <v>#REF!</v>
      </c>
      <c r="BA20" s="9" t="e">
        <f t="shared" si="41"/>
        <v>#REF!</v>
      </c>
      <c r="BB20" s="9" t="e">
        <f t="shared" si="42"/>
        <v>#REF!</v>
      </c>
      <c r="BC20" s="9" t="e">
        <f t="shared" si="43"/>
        <v>#REF!</v>
      </c>
      <c r="BD20" s="9" t="e">
        <f t="shared" si="44"/>
        <v>#REF!</v>
      </c>
      <c r="BE20" s="9" t="e">
        <f t="shared" si="45"/>
        <v>#REF!</v>
      </c>
      <c r="BF20" s="9" t="e">
        <f t="shared" si="46"/>
        <v>#REF!</v>
      </c>
      <c r="BG20" s="9" t="e">
        <f t="shared" si="47"/>
        <v>#REF!</v>
      </c>
      <c r="BH20" s="9" t="e">
        <f t="shared" si="48"/>
        <v>#REF!</v>
      </c>
      <c r="BI20" s="9" t="e">
        <f t="shared" si="49"/>
        <v>#REF!</v>
      </c>
      <c r="BJ20" s="9" t="e">
        <f t="shared" si="50"/>
        <v>#REF!</v>
      </c>
      <c r="BK20" s="9" t="e">
        <f t="shared" si="51"/>
        <v>#REF!</v>
      </c>
      <c r="BL20" s="9" t="e">
        <f t="shared" si="52"/>
        <v>#REF!</v>
      </c>
      <c r="BM20" s="9" t="e">
        <f t="shared" si="53"/>
        <v>#REF!</v>
      </c>
      <c r="BN20" s="9" t="e">
        <f t="shared" si="54"/>
        <v>#REF!</v>
      </c>
      <c r="BO20" s="9" t="e">
        <f t="shared" si="55"/>
        <v>#REF!</v>
      </c>
      <c r="BP20" s="9" t="e">
        <f t="shared" si="56"/>
        <v>#REF!</v>
      </c>
      <c r="BQ20" s="9" t="e">
        <f t="shared" si="57"/>
        <v>#REF!</v>
      </c>
      <c r="BR20" s="9" t="e">
        <f t="shared" si="58"/>
        <v>#REF!</v>
      </c>
    </row>
    <row r="21" spans="1:70">
      <c r="A21" s="9">
        <f t="shared" si="59"/>
        <v>16</v>
      </c>
      <c r="B21" s="9">
        <f>cambodia!X23</f>
        <v>1.4125088623018779E-6</v>
      </c>
      <c r="C21" s="9">
        <f>cambodia!AH23</f>
        <v>1.1230383554164838E-6</v>
      </c>
      <c r="D21" s="9">
        <f>cambodia!AR23</f>
        <v>1.0024256442142358E-6</v>
      </c>
      <c r="E21" s="9">
        <f>cambodia!BB23</f>
        <v>1.1391200502434499E-6</v>
      </c>
      <c r="F21" s="9">
        <f>cambodia!BL23</f>
        <v>1.0024256442142358E-6</v>
      </c>
      <c r="G21" s="9">
        <f>cambodia!BV23</f>
        <v>8.9521434536779364E-7</v>
      </c>
      <c r="H21" s="9">
        <f>cambodia!CF23</f>
        <v>8.5232982582921673E-7</v>
      </c>
      <c r="I21" s="9">
        <f>cambodia!CP23</f>
        <v>9.8902423185843093E-7</v>
      </c>
      <c r="J21" s="9">
        <f>cambodia!CZ23</f>
        <v>7.3439739709813014E-7</v>
      </c>
      <c r="K21" s="9">
        <f>cambodia!DJ23</f>
        <v>7.424382445116132E-7</v>
      </c>
      <c r="L21" s="9">
        <f>cambodia!DT23</f>
        <v>1.6939385217737897E-6</v>
      </c>
      <c r="M21" s="9">
        <f>cambodia!ED23</f>
        <v>1.0319087513970078E-6</v>
      </c>
      <c r="N21" s="9">
        <f>cambodia!EN23</f>
        <v>1.0426298812816519E-6</v>
      </c>
      <c r="O21" s="9">
        <f>cambodia!EX23</f>
        <v>1.4714750766674209E-6</v>
      </c>
      <c r="P21" s="9">
        <f>cambodia!FH23</f>
        <v>1.1873651347243491E-6</v>
      </c>
      <c r="Q21" s="9">
        <f>cambodia!FR23</f>
        <v>7.7192135169438503E-7</v>
      </c>
      <c r="R21" s="9">
        <f>cambodia!GB23</f>
        <v>1.31601869334008E-6</v>
      </c>
      <c r="S21" s="9">
        <f>cambodia!GL23</f>
        <v>7.0223400744419735E-7</v>
      </c>
      <c r="T21" s="9">
        <f>cambodia!GV23</f>
        <v>7.7728191663670694E-7</v>
      </c>
      <c r="U21" s="9">
        <f>cambodia!HF23</f>
        <v>9.5418055973333699E-7</v>
      </c>
      <c r="V21" s="9">
        <f>cambodia!HP23</f>
        <v>5.2801564681872857E-7</v>
      </c>
      <c r="W21" s="9">
        <f>cambodia!HZ23</f>
        <v>5.0657338704944022E-7</v>
      </c>
      <c r="X21" s="9">
        <f>cambodia!IJ23</f>
        <v>2.3050429251985105E-7</v>
      </c>
      <c r="Y21" s="9">
        <f>cambodia!IT23</f>
        <v>1.3133384108689185E-7</v>
      </c>
      <c r="Z21" s="9">
        <f>cambodia!JD23</f>
        <v>1.7689864309662987E-7</v>
      </c>
      <c r="AA21" s="9">
        <f>cambodia!JN23</f>
        <v>2.0638175027940157E-7</v>
      </c>
      <c r="AB21" s="9">
        <f>cambodia!JX23</f>
        <v>1.3401412355805296E-7</v>
      </c>
      <c r="AC21" s="9">
        <f>cambodia!KH23</f>
        <v>2.1442259769288468E-7</v>
      </c>
      <c r="AD21" s="9">
        <f>cambodia!KR23</f>
        <v>9.112960401947599E-8</v>
      </c>
      <c r="AE21" s="9">
        <f>cambodia!LB23</f>
        <v>7.7728191663670707E-8</v>
      </c>
      <c r="AG21" s="9">
        <f t="shared" si="60"/>
        <v>16</v>
      </c>
      <c r="AH21" s="9" t="e">
        <f>#REF!</f>
        <v>#REF!</v>
      </c>
      <c r="AI21" s="9" t="e">
        <f t="shared" si="28"/>
        <v>#REF!</v>
      </c>
      <c r="AJ21" s="9">
        <f t="shared" si="26"/>
        <v>0.39364628371277355</v>
      </c>
      <c r="AK21" s="9">
        <f t="shared" si="61"/>
        <v>16</v>
      </c>
      <c r="AL21" s="9" t="e">
        <f t="shared" si="63"/>
        <v>#REF!</v>
      </c>
      <c r="AN21" s="9">
        <f t="shared" si="62"/>
        <v>16</v>
      </c>
      <c r="AO21" s="9" t="e">
        <f t="shared" si="29"/>
        <v>#REF!</v>
      </c>
      <c r="AP21" s="9" t="e">
        <f t="shared" si="30"/>
        <v>#REF!</v>
      </c>
      <c r="AQ21" s="9" t="e">
        <f t="shared" si="31"/>
        <v>#REF!</v>
      </c>
      <c r="AR21" s="9" t="e">
        <f t="shared" si="32"/>
        <v>#REF!</v>
      </c>
      <c r="AS21" s="9" t="e">
        <f t="shared" si="33"/>
        <v>#REF!</v>
      </c>
      <c r="AT21" s="9" t="e">
        <f t="shared" si="34"/>
        <v>#REF!</v>
      </c>
      <c r="AU21" s="9" t="e">
        <f t="shared" si="35"/>
        <v>#REF!</v>
      </c>
      <c r="AV21" s="9" t="e">
        <f t="shared" si="36"/>
        <v>#REF!</v>
      </c>
      <c r="AW21" s="9" t="e">
        <f t="shared" si="37"/>
        <v>#REF!</v>
      </c>
      <c r="AX21" s="9" t="e">
        <f t="shared" si="38"/>
        <v>#REF!</v>
      </c>
      <c r="AY21" s="9" t="e">
        <f t="shared" si="39"/>
        <v>#REF!</v>
      </c>
      <c r="AZ21" s="9" t="e">
        <f t="shared" si="40"/>
        <v>#REF!</v>
      </c>
      <c r="BA21" s="9" t="e">
        <f t="shared" si="41"/>
        <v>#REF!</v>
      </c>
      <c r="BB21" s="9" t="e">
        <f t="shared" si="42"/>
        <v>#REF!</v>
      </c>
      <c r="BC21" s="9" t="e">
        <f t="shared" si="43"/>
        <v>#REF!</v>
      </c>
      <c r="BD21" s="9" t="e">
        <f t="shared" si="44"/>
        <v>#REF!</v>
      </c>
      <c r="BE21" s="9" t="e">
        <f t="shared" si="45"/>
        <v>#REF!</v>
      </c>
      <c r="BF21" s="9" t="e">
        <f t="shared" si="46"/>
        <v>#REF!</v>
      </c>
      <c r="BG21" s="9" t="e">
        <f t="shared" si="47"/>
        <v>#REF!</v>
      </c>
      <c r="BH21" s="9" t="e">
        <f t="shared" si="48"/>
        <v>#REF!</v>
      </c>
      <c r="BI21" s="9" t="e">
        <f t="shared" si="49"/>
        <v>#REF!</v>
      </c>
      <c r="BJ21" s="9" t="e">
        <f t="shared" si="50"/>
        <v>#REF!</v>
      </c>
      <c r="BK21" s="9" t="e">
        <f t="shared" si="51"/>
        <v>#REF!</v>
      </c>
      <c r="BL21" s="9" t="e">
        <f t="shared" si="52"/>
        <v>#REF!</v>
      </c>
      <c r="BM21" s="9" t="e">
        <f t="shared" si="53"/>
        <v>#REF!</v>
      </c>
      <c r="BN21" s="9" t="e">
        <f t="shared" si="54"/>
        <v>#REF!</v>
      </c>
      <c r="BO21" s="9" t="e">
        <f t="shared" si="55"/>
        <v>#REF!</v>
      </c>
      <c r="BP21" s="9" t="e">
        <f t="shared" si="56"/>
        <v>#REF!</v>
      </c>
      <c r="BQ21" s="9" t="e">
        <f t="shared" si="57"/>
        <v>#REF!</v>
      </c>
      <c r="BR21" s="9" t="e">
        <f t="shared" si="58"/>
        <v>#REF!</v>
      </c>
    </row>
    <row r="22" spans="1:70">
      <c r="A22" s="9">
        <f t="shared" si="59"/>
        <v>17</v>
      </c>
      <c r="B22" s="9">
        <f>cambodia!X24</f>
        <v>1.5507953395495357E-6</v>
      </c>
      <c r="C22" s="9">
        <f>cambodia!AH24</f>
        <v>1.2329852889397639E-6</v>
      </c>
      <c r="D22" s="9">
        <f>cambodia!AR24</f>
        <v>1.1005644345190252E-6</v>
      </c>
      <c r="E22" s="9">
        <f>cambodia!BB24</f>
        <v>1.250641402862529E-6</v>
      </c>
      <c r="F22" s="9">
        <f>cambodia!BL24</f>
        <v>1.1005644345190252E-6</v>
      </c>
      <c r="G22" s="9">
        <f>cambodia!BV24</f>
        <v>9.8285700836725766E-7</v>
      </c>
      <c r="H22" s="9">
        <f>cambodia!CF24</f>
        <v>9.3577403790655104E-7</v>
      </c>
      <c r="I22" s="9">
        <f>cambodia!CP24</f>
        <v>1.0858510062500547E-6</v>
      </c>
      <c r="J22" s="9">
        <f>cambodia!CZ24</f>
        <v>8.0629586913960697E-7</v>
      </c>
      <c r="K22" s="9">
        <f>cambodia!DJ24</f>
        <v>8.1512392610098942E-7</v>
      </c>
      <c r="L22" s="9">
        <f>cambodia!DT24</f>
        <v>1.8597773331979253E-6</v>
      </c>
      <c r="M22" s="9">
        <f>cambodia!ED24</f>
        <v>1.1329339767107614E-6</v>
      </c>
      <c r="N22" s="9">
        <f>cambodia!EN24</f>
        <v>1.1447047193259382E-6</v>
      </c>
      <c r="O22" s="9">
        <f>cambodia!EX24</f>
        <v>1.6155344239330077E-6</v>
      </c>
      <c r="P22" s="9">
        <f>cambodia!FH24</f>
        <v>1.3036097446308241E-6</v>
      </c>
      <c r="Q22" s="9">
        <f>cambodia!FR24</f>
        <v>8.4749346829272544E-7</v>
      </c>
      <c r="R22" s="9">
        <f>cambodia!GB24</f>
        <v>1.4448586560129451E-6</v>
      </c>
      <c r="S22" s="9">
        <f>cambodia!GL24</f>
        <v>7.7098364129407656E-7</v>
      </c>
      <c r="T22" s="9">
        <f>cambodia!GV24</f>
        <v>8.533788396003138E-7</v>
      </c>
      <c r="U22" s="9">
        <f>cambodia!HF24</f>
        <v>1.0475960927507303E-6</v>
      </c>
      <c r="V22" s="9">
        <f>cambodia!HP24</f>
        <v>5.7970907379745443E-7</v>
      </c>
      <c r="W22" s="9">
        <f>cambodia!HZ24</f>
        <v>5.5616758856710107E-7</v>
      </c>
      <c r="X22" s="9">
        <f>cambodia!IJ24</f>
        <v>2.5307096622629993E-7</v>
      </c>
      <c r="Y22" s="9">
        <f>cambodia!IT24</f>
        <v>1.4419159703591506E-7</v>
      </c>
      <c r="Z22" s="9">
        <f>cambodia!JD24</f>
        <v>1.9421725315041623E-7</v>
      </c>
      <c r="AA22" s="9">
        <f>cambodia!JN24</f>
        <v>2.265867953421523E-7</v>
      </c>
      <c r="AB22" s="9">
        <f>cambodia!JX24</f>
        <v>1.4713428268970933E-7</v>
      </c>
      <c r="AC22" s="9">
        <f>cambodia!KH24</f>
        <v>2.3541485230353485E-7</v>
      </c>
      <c r="AD22" s="9">
        <f>cambodia!KR24</f>
        <v>1.000513122290023E-7</v>
      </c>
      <c r="AE22" s="9">
        <f>cambodia!LB24</f>
        <v>8.533788396003137E-8</v>
      </c>
      <c r="AG22" s="9">
        <f t="shared" si="60"/>
        <v>17</v>
      </c>
      <c r="AH22" s="9" t="e">
        <f>#REF!</f>
        <v>#REF!</v>
      </c>
      <c r="AI22" s="9" t="e">
        <f t="shared" si="28"/>
        <v>#REF!</v>
      </c>
      <c r="AJ22" s="9">
        <f t="shared" si="26"/>
        <v>0.37136441859695613</v>
      </c>
      <c r="AK22" s="9">
        <f t="shared" si="61"/>
        <v>17</v>
      </c>
      <c r="AL22" s="9" t="e">
        <f t="shared" si="63"/>
        <v>#REF!</v>
      </c>
      <c r="AN22" s="9">
        <f t="shared" si="62"/>
        <v>17</v>
      </c>
      <c r="AO22" s="9" t="e">
        <f t="shared" si="29"/>
        <v>#REF!</v>
      </c>
      <c r="AP22" s="9" t="e">
        <f t="shared" si="30"/>
        <v>#REF!</v>
      </c>
      <c r="AQ22" s="9" t="e">
        <f t="shared" si="31"/>
        <v>#REF!</v>
      </c>
      <c r="AR22" s="9" t="e">
        <f t="shared" si="32"/>
        <v>#REF!</v>
      </c>
      <c r="AS22" s="9" t="e">
        <f t="shared" si="33"/>
        <v>#REF!</v>
      </c>
      <c r="AT22" s="9" t="e">
        <f t="shared" si="34"/>
        <v>#REF!</v>
      </c>
      <c r="AU22" s="9" t="e">
        <f t="shared" si="35"/>
        <v>#REF!</v>
      </c>
      <c r="AV22" s="9" t="e">
        <f t="shared" si="36"/>
        <v>#REF!</v>
      </c>
      <c r="AW22" s="9" t="e">
        <f t="shared" si="37"/>
        <v>#REF!</v>
      </c>
      <c r="AX22" s="9" t="e">
        <f t="shared" si="38"/>
        <v>#REF!</v>
      </c>
      <c r="AY22" s="9" t="e">
        <f t="shared" si="39"/>
        <v>#REF!</v>
      </c>
      <c r="AZ22" s="9" t="e">
        <f t="shared" si="40"/>
        <v>#REF!</v>
      </c>
      <c r="BA22" s="9" t="e">
        <f t="shared" si="41"/>
        <v>#REF!</v>
      </c>
      <c r="BB22" s="9" t="e">
        <f t="shared" si="42"/>
        <v>#REF!</v>
      </c>
      <c r="BC22" s="9" t="e">
        <f t="shared" si="43"/>
        <v>#REF!</v>
      </c>
      <c r="BD22" s="9" t="e">
        <f t="shared" si="44"/>
        <v>#REF!</v>
      </c>
      <c r="BE22" s="9" t="e">
        <f t="shared" si="45"/>
        <v>#REF!</v>
      </c>
      <c r="BF22" s="9" t="e">
        <f t="shared" si="46"/>
        <v>#REF!</v>
      </c>
      <c r="BG22" s="9" t="e">
        <f t="shared" si="47"/>
        <v>#REF!</v>
      </c>
      <c r="BH22" s="9" t="e">
        <f t="shared" si="48"/>
        <v>#REF!</v>
      </c>
      <c r="BI22" s="9" t="e">
        <f t="shared" si="49"/>
        <v>#REF!</v>
      </c>
      <c r="BJ22" s="9" t="e">
        <f t="shared" si="50"/>
        <v>#REF!</v>
      </c>
      <c r="BK22" s="9" t="e">
        <f t="shared" si="51"/>
        <v>#REF!</v>
      </c>
      <c r="BL22" s="9" t="e">
        <f t="shared" si="52"/>
        <v>#REF!</v>
      </c>
      <c r="BM22" s="9" t="e">
        <f t="shared" si="53"/>
        <v>#REF!</v>
      </c>
      <c r="BN22" s="9" t="e">
        <f t="shared" si="54"/>
        <v>#REF!</v>
      </c>
      <c r="BO22" s="9" t="e">
        <f t="shared" si="55"/>
        <v>#REF!</v>
      </c>
      <c r="BP22" s="9" t="e">
        <f t="shared" si="56"/>
        <v>#REF!</v>
      </c>
      <c r="BQ22" s="9" t="e">
        <f t="shared" si="57"/>
        <v>#REF!</v>
      </c>
      <c r="BR22" s="9" t="e">
        <f t="shared" si="58"/>
        <v>#REF!</v>
      </c>
    </row>
    <row r="23" spans="1:70">
      <c r="A23" s="9">
        <f t="shared" si="59"/>
        <v>18</v>
      </c>
      <c r="B23" s="9">
        <f>cambodia!X25</f>
        <v>1.6849739860409706E-6</v>
      </c>
      <c r="C23" s="9">
        <f>cambodia!AH25</f>
        <v>1.3396662241957626E-6</v>
      </c>
      <c r="D23" s="9">
        <f>cambodia!AR25</f>
        <v>1.1957879900935922E-6</v>
      </c>
      <c r="E23" s="9">
        <f>cambodia!BB25</f>
        <v>1.3588499887427184E-6</v>
      </c>
      <c r="F23" s="9">
        <f>cambodia!BL25</f>
        <v>1.1957879900935922E-6</v>
      </c>
      <c r="G23" s="9">
        <f>cambodia!BV25</f>
        <v>1.0678962264472186E-6</v>
      </c>
      <c r="H23" s="9">
        <f>cambodia!CF25</f>
        <v>1.0167395209886693E-6</v>
      </c>
      <c r="I23" s="9">
        <f>cambodia!CP25</f>
        <v>1.1798015196377955E-6</v>
      </c>
      <c r="J23" s="9">
        <f>cambodia!CZ25</f>
        <v>8.7605858097765851E-7</v>
      </c>
      <c r="K23" s="9">
        <f>cambodia!DJ25</f>
        <v>8.8565046325113641E-7</v>
      </c>
      <c r="L23" s="9">
        <f>cambodia!DT25</f>
        <v>2.0206898656127021E-6</v>
      </c>
      <c r="M23" s="9">
        <f>cambodia!ED25</f>
        <v>1.230958225096345E-6</v>
      </c>
      <c r="N23" s="9">
        <f>cambodia!EN25</f>
        <v>1.243747401460982E-6</v>
      </c>
      <c r="O23" s="9">
        <f>cambodia!EX25</f>
        <v>1.7553144560464761E-6</v>
      </c>
      <c r="P23" s="9">
        <f>cambodia!FH25</f>
        <v>1.4164012823835866E-6</v>
      </c>
      <c r="Q23" s="9">
        <f>cambodia!FR25</f>
        <v>9.2082069825388907E-7</v>
      </c>
      <c r="R23" s="9">
        <f>cambodia!GB25</f>
        <v>1.5698713987592348E-6</v>
      </c>
      <c r="S23" s="9">
        <f>cambodia!GL25</f>
        <v>8.376910518837463E-7</v>
      </c>
      <c r="T23" s="9">
        <f>cambodia!GV25</f>
        <v>9.2721528643620785E-7</v>
      </c>
      <c r="U23" s="9">
        <f>cambodia!HF25</f>
        <v>1.1382366964527242E-6</v>
      </c>
      <c r="V23" s="9">
        <f>cambodia!HP25</f>
        <v>6.2986693595838952E-7</v>
      </c>
      <c r="W23" s="9">
        <f>cambodia!HZ25</f>
        <v>6.0428858322911486E-7</v>
      </c>
      <c r="X23" s="9">
        <f>cambodia!IJ25</f>
        <v>2.7496729183970304E-7</v>
      </c>
      <c r="Y23" s="9">
        <f>cambodia!IT25</f>
        <v>1.5666741046680752E-7</v>
      </c>
      <c r="Z23" s="9">
        <f>cambodia!JD25</f>
        <v>2.1102141001651624E-7</v>
      </c>
      <c r="AA23" s="9">
        <f>cambodia!JN25</f>
        <v>2.4619164501926904E-7</v>
      </c>
      <c r="AB23" s="9">
        <f>cambodia!JX25</f>
        <v>1.5986470455796691E-7</v>
      </c>
      <c r="AC23" s="9">
        <f>cambodia!KH25</f>
        <v>2.5578352729274699E-7</v>
      </c>
      <c r="AD23" s="9">
        <f>cambodia!KR25</f>
        <v>1.0870799909941747E-7</v>
      </c>
      <c r="AE23" s="9">
        <f>cambodia!LB25</f>
        <v>9.2721528643620787E-8</v>
      </c>
      <c r="AG23" s="9">
        <f t="shared" si="60"/>
        <v>18</v>
      </c>
      <c r="AH23" s="9" t="e">
        <f>#REF!</f>
        <v>#REF!</v>
      </c>
      <c r="AI23" s="9" t="e">
        <f t="shared" si="28"/>
        <v>#REF!</v>
      </c>
      <c r="AJ23" s="9">
        <f t="shared" si="26"/>
        <v>0.35034379112920383</v>
      </c>
      <c r="AK23" s="9">
        <f t="shared" si="61"/>
        <v>18</v>
      </c>
      <c r="AL23" s="9" t="e">
        <f t="shared" si="63"/>
        <v>#REF!</v>
      </c>
      <c r="AN23" s="9">
        <f t="shared" si="62"/>
        <v>18</v>
      </c>
      <c r="AO23" s="9" t="e">
        <f t="shared" si="29"/>
        <v>#REF!</v>
      </c>
      <c r="AP23" s="9" t="e">
        <f t="shared" si="30"/>
        <v>#REF!</v>
      </c>
      <c r="AQ23" s="9" t="e">
        <f t="shared" si="31"/>
        <v>#REF!</v>
      </c>
      <c r="AR23" s="9" t="e">
        <f t="shared" si="32"/>
        <v>#REF!</v>
      </c>
      <c r="AS23" s="9" t="e">
        <f t="shared" si="33"/>
        <v>#REF!</v>
      </c>
      <c r="AT23" s="9" t="e">
        <f t="shared" si="34"/>
        <v>#REF!</v>
      </c>
      <c r="AU23" s="9" t="e">
        <f t="shared" si="35"/>
        <v>#REF!</v>
      </c>
      <c r="AV23" s="9" t="e">
        <f t="shared" si="36"/>
        <v>#REF!</v>
      </c>
      <c r="AW23" s="9" t="e">
        <f t="shared" si="37"/>
        <v>#REF!</v>
      </c>
      <c r="AX23" s="9" t="e">
        <f t="shared" si="38"/>
        <v>#REF!</v>
      </c>
      <c r="AY23" s="9" t="e">
        <f t="shared" si="39"/>
        <v>#REF!</v>
      </c>
      <c r="AZ23" s="9" t="e">
        <f t="shared" si="40"/>
        <v>#REF!</v>
      </c>
      <c r="BA23" s="9" t="e">
        <f t="shared" si="41"/>
        <v>#REF!</v>
      </c>
      <c r="BB23" s="9" t="e">
        <f t="shared" si="42"/>
        <v>#REF!</v>
      </c>
      <c r="BC23" s="9" t="e">
        <f t="shared" si="43"/>
        <v>#REF!</v>
      </c>
      <c r="BD23" s="9" t="e">
        <f t="shared" si="44"/>
        <v>#REF!</v>
      </c>
      <c r="BE23" s="9" t="e">
        <f t="shared" si="45"/>
        <v>#REF!</v>
      </c>
      <c r="BF23" s="9" t="e">
        <f t="shared" si="46"/>
        <v>#REF!</v>
      </c>
      <c r="BG23" s="9" t="e">
        <f t="shared" si="47"/>
        <v>#REF!</v>
      </c>
      <c r="BH23" s="9" t="e">
        <f t="shared" si="48"/>
        <v>#REF!</v>
      </c>
      <c r="BI23" s="9" t="e">
        <f t="shared" si="49"/>
        <v>#REF!</v>
      </c>
      <c r="BJ23" s="9" t="e">
        <f t="shared" si="50"/>
        <v>#REF!</v>
      </c>
      <c r="BK23" s="9" t="e">
        <f t="shared" si="51"/>
        <v>#REF!</v>
      </c>
      <c r="BL23" s="9" t="e">
        <f t="shared" si="52"/>
        <v>#REF!</v>
      </c>
      <c r="BM23" s="9" t="e">
        <f t="shared" si="53"/>
        <v>#REF!</v>
      </c>
      <c r="BN23" s="9" t="e">
        <f t="shared" si="54"/>
        <v>#REF!</v>
      </c>
      <c r="BO23" s="9" t="e">
        <f t="shared" si="55"/>
        <v>#REF!</v>
      </c>
      <c r="BP23" s="9" t="e">
        <f t="shared" si="56"/>
        <v>#REF!</v>
      </c>
      <c r="BQ23" s="9" t="e">
        <f t="shared" si="57"/>
        <v>#REF!</v>
      </c>
      <c r="BR23" s="9" t="e">
        <f t="shared" si="58"/>
        <v>#REF!</v>
      </c>
    </row>
    <row r="24" spans="1:70">
      <c r="A24" s="9">
        <f t="shared" si="59"/>
        <v>19</v>
      </c>
      <c r="B24" s="9">
        <f>cambodia!X26</f>
        <v>1.8249904493350526E-6</v>
      </c>
      <c r="C24" s="9">
        <f>cambodia!AH26</f>
        <v>1.4509886115206589E-6</v>
      </c>
      <c r="D24" s="9">
        <f>cambodia!AR26</f>
        <v>1.2951545124313281E-6</v>
      </c>
      <c r="E24" s="9">
        <f>cambodia!BB26</f>
        <v>1.4717664913992362E-6</v>
      </c>
      <c r="F24" s="9">
        <f>cambodia!BL26</f>
        <v>1.2951545124313281E-6</v>
      </c>
      <c r="G24" s="9">
        <f>cambodia!BV26</f>
        <v>1.1566353132408112E-6</v>
      </c>
      <c r="H24" s="9">
        <f>cambodia!CF26</f>
        <v>1.1012276335646048E-6</v>
      </c>
      <c r="I24" s="9">
        <f>cambodia!CP26</f>
        <v>1.2778396125325131E-6</v>
      </c>
      <c r="J24" s="9">
        <f>cambodia!CZ26</f>
        <v>9.4885651445503684E-7</v>
      </c>
      <c r="K24" s="9">
        <f>cambodia!DJ26</f>
        <v>9.5924545439432538E-7</v>
      </c>
      <c r="L24" s="9">
        <f>cambodia!DT26</f>
        <v>2.1886033472101583E-6</v>
      </c>
      <c r="M24" s="9">
        <f>cambodia!ED26</f>
        <v>1.33324729220872E-6</v>
      </c>
      <c r="N24" s="9">
        <f>cambodia!EN26</f>
        <v>1.3470992121277716E-6</v>
      </c>
      <c r="O24" s="9">
        <f>cambodia!EX26</f>
        <v>1.9011760088898366E-6</v>
      </c>
      <c r="P24" s="9">
        <f>cambodia!FH26</f>
        <v>1.5341001310349683E-6</v>
      </c>
      <c r="Q24" s="9">
        <f>cambodia!FR26</f>
        <v>9.9733823417171789E-7</v>
      </c>
      <c r="R24" s="9">
        <f>cambodia!GB26</f>
        <v>1.7003231700635879E-6</v>
      </c>
      <c r="S24" s="9">
        <f>cambodia!GL26</f>
        <v>9.0730075469788195E-7</v>
      </c>
      <c r="T24" s="9">
        <f>cambodia!GV26</f>
        <v>1.0042641941312435E-6</v>
      </c>
      <c r="U24" s="9">
        <f>cambodia!HF26</f>
        <v>1.2328208727955956E-6</v>
      </c>
      <c r="V24" s="9">
        <f>cambodia!HP26</f>
        <v>6.82207056013293E-7</v>
      </c>
      <c r="W24" s="9">
        <f>cambodia!HZ26</f>
        <v>6.5450321617518956E-7</v>
      </c>
      <c r="X24" s="9">
        <f>cambodia!IJ26</f>
        <v>2.978162782596102E-7</v>
      </c>
      <c r="Y24" s="9">
        <f>cambodia!IT26</f>
        <v>1.6968601900838249E-7</v>
      </c>
      <c r="Z24" s="9">
        <f>cambodia!JD26</f>
        <v>2.2855667866435197E-7</v>
      </c>
      <c r="AA24" s="9">
        <f>cambodia!JN26</f>
        <v>2.66649458441744E-7</v>
      </c>
      <c r="AB24" s="9">
        <f>cambodia!JX26</f>
        <v>1.7314899898814546E-7</v>
      </c>
      <c r="AC24" s="9">
        <f>cambodia!KH26</f>
        <v>2.7703839838103265E-7</v>
      </c>
      <c r="AD24" s="9">
        <f>cambodia!KR26</f>
        <v>1.1774131931193888E-7</v>
      </c>
      <c r="AE24" s="9">
        <f>cambodia!LB26</f>
        <v>1.0042641941312435E-7</v>
      </c>
      <c r="AG24" s="9">
        <f t="shared" si="60"/>
        <v>19</v>
      </c>
      <c r="AH24" s="9" t="e">
        <f>#REF!</f>
        <v>#REF!</v>
      </c>
      <c r="AI24" s="9" t="e">
        <f t="shared" si="28"/>
        <v>#REF!</v>
      </c>
      <c r="AJ24" s="9">
        <f t="shared" si="26"/>
        <v>0.33051301049924886</v>
      </c>
      <c r="AK24" s="9">
        <f t="shared" si="61"/>
        <v>19</v>
      </c>
      <c r="AL24" s="9" t="e">
        <f t="shared" si="63"/>
        <v>#REF!</v>
      </c>
      <c r="AN24" s="9">
        <f t="shared" si="62"/>
        <v>19</v>
      </c>
      <c r="AO24" s="9" t="e">
        <f t="shared" si="29"/>
        <v>#REF!</v>
      </c>
      <c r="AP24" s="9" t="e">
        <f t="shared" si="30"/>
        <v>#REF!</v>
      </c>
      <c r="AQ24" s="9" t="e">
        <f t="shared" si="31"/>
        <v>#REF!</v>
      </c>
      <c r="AR24" s="9" t="e">
        <f t="shared" si="32"/>
        <v>#REF!</v>
      </c>
      <c r="AS24" s="9" t="e">
        <f t="shared" si="33"/>
        <v>#REF!</v>
      </c>
      <c r="AT24" s="9" t="e">
        <f t="shared" si="34"/>
        <v>#REF!</v>
      </c>
      <c r="AU24" s="9" t="e">
        <f t="shared" si="35"/>
        <v>#REF!</v>
      </c>
      <c r="AV24" s="9" t="e">
        <f t="shared" si="36"/>
        <v>#REF!</v>
      </c>
      <c r="AW24" s="9" t="e">
        <f t="shared" si="37"/>
        <v>#REF!</v>
      </c>
      <c r="AX24" s="9" t="e">
        <f t="shared" si="38"/>
        <v>#REF!</v>
      </c>
      <c r="AY24" s="9" t="e">
        <f t="shared" si="39"/>
        <v>#REF!</v>
      </c>
      <c r="AZ24" s="9" t="e">
        <f t="shared" si="40"/>
        <v>#REF!</v>
      </c>
      <c r="BA24" s="9" t="e">
        <f t="shared" si="41"/>
        <v>#REF!</v>
      </c>
      <c r="BB24" s="9" t="e">
        <f t="shared" si="42"/>
        <v>#REF!</v>
      </c>
      <c r="BC24" s="9" t="e">
        <f t="shared" si="43"/>
        <v>#REF!</v>
      </c>
      <c r="BD24" s="9" t="e">
        <f t="shared" si="44"/>
        <v>#REF!</v>
      </c>
      <c r="BE24" s="9" t="e">
        <f t="shared" si="45"/>
        <v>#REF!</v>
      </c>
      <c r="BF24" s="9" t="e">
        <f t="shared" si="46"/>
        <v>#REF!</v>
      </c>
      <c r="BG24" s="9" t="e">
        <f t="shared" si="47"/>
        <v>#REF!</v>
      </c>
      <c r="BH24" s="9" t="e">
        <f t="shared" si="48"/>
        <v>#REF!</v>
      </c>
      <c r="BI24" s="9" t="e">
        <f t="shared" si="49"/>
        <v>#REF!</v>
      </c>
      <c r="BJ24" s="9" t="e">
        <f t="shared" si="50"/>
        <v>#REF!</v>
      </c>
      <c r="BK24" s="9" t="e">
        <f t="shared" si="51"/>
        <v>#REF!</v>
      </c>
      <c r="BL24" s="9" t="e">
        <f t="shared" si="52"/>
        <v>#REF!</v>
      </c>
      <c r="BM24" s="9" t="e">
        <f t="shared" si="53"/>
        <v>#REF!</v>
      </c>
      <c r="BN24" s="9" t="e">
        <f t="shared" si="54"/>
        <v>#REF!</v>
      </c>
      <c r="BO24" s="9" t="e">
        <f t="shared" si="55"/>
        <v>#REF!</v>
      </c>
      <c r="BP24" s="9" t="e">
        <f t="shared" si="56"/>
        <v>#REF!</v>
      </c>
      <c r="BQ24" s="9" t="e">
        <f t="shared" si="57"/>
        <v>#REF!</v>
      </c>
      <c r="BR24" s="9" t="e">
        <f t="shared" si="58"/>
        <v>#REF!</v>
      </c>
    </row>
    <row r="25" spans="1:70">
      <c r="A25" s="9">
        <f t="shared" si="59"/>
        <v>20</v>
      </c>
      <c r="B25" s="9">
        <f>cambodia!X27</f>
        <v>1.9651412996732413E-6</v>
      </c>
      <c r="C25" s="9">
        <f>cambodia!AH27</f>
        <v>1.5624178454707556E-6</v>
      </c>
      <c r="D25" s="9">
        <f>cambodia!AR27</f>
        <v>1.3946164062197193E-6</v>
      </c>
      <c r="E25" s="9">
        <f>cambodia!BB27</f>
        <v>1.5847913707042269E-6</v>
      </c>
      <c r="F25" s="9">
        <f>cambodia!BL27</f>
        <v>1.3946164062197193E-6</v>
      </c>
      <c r="G25" s="9">
        <f>cambodia!BV27</f>
        <v>1.2454595713299098E-6</v>
      </c>
      <c r="H25" s="9">
        <f>cambodia!CF27</f>
        <v>1.1857968373739862E-6</v>
      </c>
      <c r="I25" s="9">
        <f>cambodia!CP27</f>
        <v>1.3759718018584936E-6</v>
      </c>
      <c r="J25" s="9">
        <f>cambodia!CZ27</f>
        <v>1.0217243189951958E-6</v>
      </c>
      <c r="K25" s="9">
        <f>cambodia!DJ27</f>
        <v>1.0329110816119313E-6</v>
      </c>
      <c r="L25" s="9">
        <f>cambodia!DT27</f>
        <v>2.3566779912589919E-6</v>
      </c>
      <c r="M25" s="9">
        <f>cambodia!ED27</f>
        <v>1.4356345358144172E-6</v>
      </c>
      <c r="N25" s="9">
        <f>cambodia!EN27</f>
        <v>1.4505502193033982E-6</v>
      </c>
      <c r="O25" s="9">
        <f>cambodia!EX27</f>
        <v>2.0471775588626363E-6</v>
      </c>
      <c r="P25" s="9">
        <f>cambodia!FH27</f>
        <v>1.6519119464046411E-6</v>
      </c>
      <c r="Q25" s="9">
        <f>cambodia!FR27</f>
        <v>1.0739292112066292E-6</v>
      </c>
      <c r="R25" s="9">
        <f>cambodia!GB27</f>
        <v>1.830900148272413E-6</v>
      </c>
      <c r="S25" s="9">
        <f>cambodia!GL27</f>
        <v>9.7697726852825257E-7</v>
      </c>
      <c r="T25" s="9">
        <f>cambodia!GV27</f>
        <v>1.0813870529511193E-6</v>
      </c>
      <c r="U25" s="9">
        <f>cambodia!HF27</f>
        <v>1.3274958305193052E-6</v>
      </c>
      <c r="V25" s="9">
        <f>cambodia!HP27</f>
        <v>7.3459741183231221E-7</v>
      </c>
      <c r="W25" s="9">
        <f>cambodia!HZ27</f>
        <v>7.0476604485435033E-7</v>
      </c>
      <c r="X25" s="9">
        <f>cambodia!IJ27</f>
        <v>3.2068719501309067E-7</v>
      </c>
      <c r="Y25" s="9">
        <f>cambodia!IT27</f>
        <v>1.8271712274001674E-7</v>
      </c>
      <c r="Z25" s="9">
        <f>cambodia!JD27</f>
        <v>2.4610877756818582E-7</v>
      </c>
      <c r="AA25" s="9">
        <f>cambodia!JN27</f>
        <v>2.8712690716288354E-7</v>
      </c>
      <c r="AB25" s="9">
        <f>cambodia!JX27</f>
        <v>1.8644604361226199E-7</v>
      </c>
      <c r="AC25" s="9">
        <f>cambodia!KH27</f>
        <v>2.9831366977961913E-7</v>
      </c>
      <c r="AD25" s="9">
        <f>cambodia!KR27</f>
        <v>1.2678330965633813E-7</v>
      </c>
      <c r="AE25" s="9">
        <f>cambodia!LB27</f>
        <v>1.0813870529511193E-7</v>
      </c>
      <c r="AG25" s="9">
        <f t="shared" si="60"/>
        <v>20</v>
      </c>
      <c r="AH25" s="9" t="e">
        <f>#REF!</f>
        <v>#REF!</v>
      </c>
      <c r="AI25" s="9" t="e">
        <f t="shared" si="28"/>
        <v>#REF!</v>
      </c>
      <c r="AJ25" s="9">
        <f t="shared" si="26"/>
        <v>0.31180472688608379</v>
      </c>
      <c r="AK25" s="9">
        <f t="shared" si="61"/>
        <v>20</v>
      </c>
      <c r="AL25" s="9" t="e">
        <f t="shared" si="63"/>
        <v>#REF!</v>
      </c>
      <c r="AN25" s="9">
        <f t="shared" si="62"/>
        <v>20</v>
      </c>
      <c r="AO25" s="9" t="e">
        <f t="shared" si="29"/>
        <v>#REF!</v>
      </c>
      <c r="AP25" s="9" t="e">
        <f t="shared" si="30"/>
        <v>#REF!</v>
      </c>
      <c r="AQ25" s="9" t="e">
        <f t="shared" si="31"/>
        <v>#REF!</v>
      </c>
      <c r="AR25" s="9" t="e">
        <f t="shared" si="32"/>
        <v>#REF!</v>
      </c>
      <c r="AS25" s="9" t="e">
        <f t="shared" si="33"/>
        <v>#REF!</v>
      </c>
      <c r="AT25" s="9" t="e">
        <f t="shared" si="34"/>
        <v>#REF!</v>
      </c>
      <c r="AU25" s="9" t="e">
        <f t="shared" si="35"/>
        <v>#REF!</v>
      </c>
      <c r="AV25" s="9" t="e">
        <f t="shared" si="36"/>
        <v>#REF!</v>
      </c>
      <c r="AW25" s="9" t="e">
        <f t="shared" si="37"/>
        <v>#REF!</v>
      </c>
      <c r="AX25" s="9" t="e">
        <f t="shared" si="38"/>
        <v>#REF!</v>
      </c>
      <c r="AY25" s="9" t="e">
        <f t="shared" si="39"/>
        <v>#REF!</v>
      </c>
      <c r="AZ25" s="9" t="e">
        <f t="shared" si="40"/>
        <v>#REF!</v>
      </c>
      <c r="BA25" s="9" t="e">
        <f t="shared" si="41"/>
        <v>#REF!</v>
      </c>
      <c r="BB25" s="9" t="e">
        <f t="shared" si="42"/>
        <v>#REF!</v>
      </c>
      <c r="BC25" s="9" t="e">
        <f t="shared" si="43"/>
        <v>#REF!</v>
      </c>
      <c r="BD25" s="9" t="e">
        <f t="shared" si="44"/>
        <v>#REF!</v>
      </c>
      <c r="BE25" s="9" t="e">
        <f t="shared" si="45"/>
        <v>#REF!</v>
      </c>
      <c r="BF25" s="9" t="e">
        <f t="shared" si="46"/>
        <v>#REF!</v>
      </c>
      <c r="BG25" s="9" t="e">
        <f t="shared" si="47"/>
        <v>#REF!</v>
      </c>
      <c r="BH25" s="9" t="e">
        <f t="shared" si="48"/>
        <v>#REF!</v>
      </c>
      <c r="BI25" s="9" t="e">
        <f t="shared" si="49"/>
        <v>#REF!</v>
      </c>
      <c r="BJ25" s="9" t="e">
        <f t="shared" si="50"/>
        <v>#REF!</v>
      </c>
      <c r="BK25" s="9" t="e">
        <f t="shared" si="51"/>
        <v>#REF!</v>
      </c>
      <c r="BL25" s="9" t="e">
        <f t="shared" si="52"/>
        <v>#REF!</v>
      </c>
      <c r="BM25" s="9" t="e">
        <f t="shared" si="53"/>
        <v>#REF!</v>
      </c>
      <c r="BN25" s="9" t="e">
        <f t="shared" si="54"/>
        <v>#REF!</v>
      </c>
      <c r="BO25" s="9" t="e">
        <f t="shared" si="55"/>
        <v>#REF!</v>
      </c>
      <c r="BP25" s="9" t="e">
        <f t="shared" si="56"/>
        <v>#REF!</v>
      </c>
      <c r="BQ25" s="9" t="e">
        <f t="shared" si="57"/>
        <v>#REF!</v>
      </c>
      <c r="BR25" s="9" t="e">
        <f t="shared" si="58"/>
        <v>#REF!</v>
      </c>
    </row>
    <row r="26" spans="1:70">
      <c r="A26" s="9">
        <f t="shared" si="59"/>
        <v>21</v>
      </c>
      <c r="B26" s="9">
        <f>cambodia!X28</f>
        <v>2.0799827363929831E-6</v>
      </c>
      <c r="C26" s="9">
        <f>cambodia!AH28</f>
        <v>1.6537244147033397E-6</v>
      </c>
      <c r="D26" s="9">
        <f>cambodia!AR28</f>
        <v>1.4761167806659882E-6</v>
      </c>
      <c r="E26" s="9">
        <f>cambodia!BB28</f>
        <v>1.6774054325749865E-6</v>
      </c>
      <c r="F26" s="9">
        <f>cambodia!BL28</f>
        <v>1.4761167806659882E-6</v>
      </c>
      <c r="G26" s="9">
        <f>cambodia!BV28</f>
        <v>1.318243328188342E-6</v>
      </c>
      <c r="H26" s="9">
        <f>cambodia!CF28</f>
        <v>1.2550939471972839E-6</v>
      </c>
      <c r="I26" s="9">
        <f>cambodia!CP28</f>
        <v>1.4563825991062825E-6</v>
      </c>
      <c r="J26" s="9">
        <f>cambodia!CZ28</f>
        <v>1.0814331494718738E-6</v>
      </c>
      <c r="K26" s="9">
        <f>cambodia!DJ28</f>
        <v>1.093273658407697E-6</v>
      </c>
      <c r="L26" s="9">
        <f>cambodia!DT28</f>
        <v>2.4944005491468035E-6</v>
      </c>
      <c r="M26" s="9">
        <f>cambodia!ED28</f>
        <v>1.5195319800973408E-6</v>
      </c>
      <c r="N26" s="9">
        <f>cambodia!EN28</f>
        <v>1.5353193253451052E-6</v>
      </c>
      <c r="O26" s="9">
        <f>cambodia!EX28</f>
        <v>2.1668131352556884E-6</v>
      </c>
      <c r="P26" s="9">
        <f>cambodia!FH28</f>
        <v>1.748448486189927E-6</v>
      </c>
      <c r="Q26" s="9">
        <f>cambodia!FR28</f>
        <v>1.1366888578390496E-6</v>
      </c>
      <c r="R26" s="9">
        <f>cambodia!GB28</f>
        <v>1.9378966291631018E-6</v>
      </c>
      <c r="S26" s="9">
        <f>cambodia!GL28</f>
        <v>1.0340711137285797E-6</v>
      </c>
      <c r="T26" s="9">
        <f>cambodia!GV28</f>
        <v>1.1445825304629318E-6</v>
      </c>
      <c r="U26" s="9">
        <f>cambodia!HF28</f>
        <v>1.4050737270510475E-6</v>
      </c>
      <c r="V26" s="9">
        <f>cambodia!HP28</f>
        <v>7.7752675345240551E-7</v>
      </c>
      <c r="W26" s="9">
        <f>cambodia!HZ28</f>
        <v>7.4595206295687628E-7</v>
      </c>
      <c r="X26" s="9">
        <f>cambodia!IJ28</f>
        <v>3.3942792282693846E-7</v>
      </c>
      <c r="Y26" s="9">
        <f>cambodia!IT28</f>
        <v>1.9339497928511605E-7</v>
      </c>
      <c r="Z26" s="9">
        <f>cambodia!JD28</f>
        <v>2.6049119658811559E-7</v>
      </c>
      <c r="AA26" s="9">
        <f>cambodia!JN28</f>
        <v>3.0390639601946818E-7</v>
      </c>
      <c r="AB26" s="9">
        <f>cambodia!JX28</f>
        <v>1.9734181559705726E-7</v>
      </c>
      <c r="AC26" s="9">
        <f>cambodia!KH28</f>
        <v>3.1574690495529159E-7</v>
      </c>
      <c r="AD26" s="9">
        <f>cambodia!KR28</f>
        <v>1.3419243460599892E-7</v>
      </c>
      <c r="AE26" s="9">
        <f>cambodia!LB28</f>
        <v>1.1445825304629318E-7</v>
      </c>
      <c r="AG26" s="9">
        <f t="shared" si="60"/>
        <v>21</v>
      </c>
      <c r="AH26" s="9" t="e">
        <f>#REF!</f>
        <v>#REF!</v>
      </c>
      <c r="AI26" s="9" t="e">
        <f t="shared" si="28"/>
        <v>#REF!</v>
      </c>
      <c r="AJ26" s="9">
        <f t="shared" si="26"/>
        <v>0.29415540272272056</v>
      </c>
      <c r="AK26" s="9">
        <f t="shared" si="61"/>
        <v>21</v>
      </c>
      <c r="AL26" s="9" t="e">
        <f t="shared" si="63"/>
        <v>#REF!</v>
      </c>
      <c r="AN26" s="9">
        <f t="shared" si="62"/>
        <v>21</v>
      </c>
      <c r="AO26" s="9" t="e">
        <f t="shared" si="29"/>
        <v>#REF!</v>
      </c>
      <c r="AP26" s="9" t="e">
        <f t="shared" si="30"/>
        <v>#REF!</v>
      </c>
      <c r="AQ26" s="9" t="e">
        <f t="shared" si="31"/>
        <v>#REF!</v>
      </c>
      <c r="AR26" s="9" t="e">
        <f t="shared" si="32"/>
        <v>#REF!</v>
      </c>
      <c r="AS26" s="9" t="e">
        <f t="shared" si="33"/>
        <v>#REF!</v>
      </c>
      <c r="AT26" s="9" t="e">
        <f t="shared" si="34"/>
        <v>#REF!</v>
      </c>
      <c r="AU26" s="9" t="e">
        <f t="shared" si="35"/>
        <v>#REF!</v>
      </c>
      <c r="AV26" s="9" t="e">
        <f t="shared" si="36"/>
        <v>#REF!</v>
      </c>
      <c r="AW26" s="9" t="e">
        <f t="shared" si="37"/>
        <v>#REF!</v>
      </c>
      <c r="AX26" s="9" t="e">
        <f t="shared" si="38"/>
        <v>#REF!</v>
      </c>
      <c r="AY26" s="9" t="e">
        <f t="shared" si="39"/>
        <v>#REF!</v>
      </c>
      <c r="AZ26" s="9" t="e">
        <f t="shared" si="40"/>
        <v>#REF!</v>
      </c>
      <c r="BA26" s="9" t="e">
        <f t="shared" si="41"/>
        <v>#REF!</v>
      </c>
      <c r="BB26" s="9" t="e">
        <f t="shared" si="42"/>
        <v>#REF!</v>
      </c>
      <c r="BC26" s="9" t="e">
        <f t="shared" si="43"/>
        <v>#REF!</v>
      </c>
      <c r="BD26" s="9" t="e">
        <f t="shared" si="44"/>
        <v>#REF!</v>
      </c>
      <c r="BE26" s="9" t="e">
        <f t="shared" si="45"/>
        <v>#REF!</v>
      </c>
      <c r="BF26" s="9" t="e">
        <f t="shared" si="46"/>
        <v>#REF!</v>
      </c>
      <c r="BG26" s="9" t="e">
        <f t="shared" si="47"/>
        <v>#REF!</v>
      </c>
      <c r="BH26" s="9" t="e">
        <f t="shared" si="48"/>
        <v>#REF!</v>
      </c>
      <c r="BI26" s="9" t="e">
        <f t="shared" si="49"/>
        <v>#REF!</v>
      </c>
      <c r="BJ26" s="9" t="e">
        <f t="shared" si="50"/>
        <v>#REF!</v>
      </c>
      <c r="BK26" s="9" t="e">
        <f t="shared" si="51"/>
        <v>#REF!</v>
      </c>
      <c r="BL26" s="9" t="e">
        <f t="shared" si="52"/>
        <v>#REF!</v>
      </c>
      <c r="BM26" s="9" t="e">
        <f t="shared" si="53"/>
        <v>#REF!</v>
      </c>
      <c r="BN26" s="9" t="e">
        <f t="shared" si="54"/>
        <v>#REF!</v>
      </c>
      <c r="BO26" s="9" t="e">
        <f t="shared" si="55"/>
        <v>#REF!</v>
      </c>
      <c r="BP26" s="9" t="e">
        <f t="shared" si="56"/>
        <v>#REF!</v>
      </c>
      <c r="BQ26" s="9" t="e">
        <f t="shared" si="57"/>
        <v>#REF!</v>
      </c>
      <c r="BR26" s="9" t="e">
        <f t="shared" si="58"/>
        <v>#REF!</v>
      </c>
    </row>
    <row r="27" spans="1:70">
      <c r="A27" s="9">
        <f t="shared" si="59"/>
        <v>22</v>
      </c>
      <c r="B27" s="9">
        <f>cambodia!X29</f>
        <v>2.1557962173445848E-6</v>
      </c>
      <c r="C27" s="9">
        <f>cambodia!AH29</f>
        <v>1.7140011671107806E-6</v>
      </c>
      <c r="D27" s="9">
        <f>cambodia!AR29</f>
        <v>1.5299198961800283E-6</v>
      </c>
      <c r="E27" s="9">
        <f>cambodia!BB29</f>
        <v>1.7385453365682141E-6</v>
      </c>
      <c r="F27" s="9">
        <f>cambodia!BL29</f>
        <v>1.5299198961800283E-6</v>
      </c>
      <c r="G27" s="9">
        <f>cambodia!BV29</f>
        <v>1.3662920997971374E-6</v>
      </c>
      <c r="H27" s="9">
        <f>cambodia!CF29</f>
        <v>1.3008409812439813E-6</v>
      </c>
      <c r="I27" s="9">
        <f>cambodia!CP29</f>
        <v>1.5094664216321669E-6</v>
      </c>
      <c r="J27" s="9">
        <f>cambodia!CZ29</f>
        <v>1.1208504052228013E-6</v>
      </c>
      <c r="K27" s="9">
        <f>cambodia!DJ29</f>
        <v>1.133122489951518E-6</v>
      </c>
      <c r="L27" s="9">
        <f>cambodia!DT29</f>
        <v>2.5853191828496735E-6</v>
      </c>
      <c r="M27" s="9">
        <f>cambodia!ED29</f>
        <v>1.5749175401853232E-6</v>
      </c>
      <c r="N27" s="9">
        <f>cambodia!EN29</f>
        <v>1.591280319823612E-6</v>
      </c>
      <c r="O27" s="9">
        <f>cambodia!EX29</f>
        <v>2.2457915053551751E-6</v>
      </c>
      <c r="P27" s="9">
        <f>cambodia!FH29</f>
        <v>1.8121778449405148E-6</v>
      </c>
      <c r="Q27" s="9">
        <f>cambodia!FR29</f>
        <v>1.1781201339568134E-6</v>
      </c>
      <c r="R27" s="9">
        <f>cambodia!GB29</f>
        <v>2.0085312005999835E-6</v>
      </c>
      <c r="S27" s="9">
        <f>cambodia!GL29</f>
        <v>1.0717620663079341E-6</v>
      </c>
      <c r="T27" s="9">
        <f>cambodia!GV29</f>
        <v>1.1863015237759575E-6</v>
      </c>
      <c r="U27" s="9">
        <f>cambodia!HF29</f>
        <v>1.456287387807727E-6</v>
      </c>
      <c r="V27" s="9">
        <f>cambodia!HP29</f>
        <v>8.0586689718573672E-7</v>
      </c>
      <c r="W27" s="9">
        <f>cambodia!HZ29</f>
        <v>7.7314133790915856E-7</v>
      </c>
      <c r="X27" s="9">
        <f>cambodia!IJ29</f>
        <v>3.517997622232151E-7</v>
      </c>
      <c r="Y27" s="9">
        <f>cambodia!IT29</f>
        <v>2.0044405056904114E-7</v>
      </c>
      <c r="Z27" s="9">
        <f>cambodia!JD29</f>
        <v>2.6998586403176969E-7</v>
      </c>
      <c r="AA27" s="9">
        <f>cambodia!JN29</f>
        <v>3.1498350803706468E-7</v>
      </c>
      <c r="AB27" s="9">
        <f>cambodia!JX29</f>
        <v>2.045347454786134E-7</v>
      </c>
      <c r="AC27" s="9">
        <f>cambodia!KH29</f>
        <v>3.272555927657814E-7</v>
      </c>
      <c r="AD27" s="9">
        <f>cambodia!KR29</f>
        <v>1.390836269254571E-7</v>
      </c>
      <c r="AE27" s="9">
        <f>cambodia!LB29</f>
        <v>1.1863015237759578E-7</v>
      </c>
      <c r="AG27" s="9">
        <f t="shared" si="60"/>
        <v>22</v>
      </c>
      <c r="AH27" s="9" t="e">
        <f>#REF!</f>
        <v>#REF!</v>
      </c>
      <c r="AI27" s="9" t="e">
        <f t="shared" si="28"/>
        <v>#REF!</v>
      </c>
      <c r="AJ27" s="9">
        <f t="shared" si="26"/>
        <v>0.27750509690822689</v>
      </c>
      <c r="AK27" s="9">
        <f t="shared" si="61"/>
        <v>22</v>
      </c>
      <c r="AL27" s="9" t="e">
        <f t="shared" si="63"/>
        <v>#REF!</v>
      </c>
      <c r="AN27" s="9">
        <f t="shared" si="62"/>
        <v>22</v>
      </c>
      <c r="AO27" s="9" t="e">
        <f t="shared" si="29"/>
        <v>#REF!</v>
      </c>
      <c r="AP27" s="9" t="e">
        <f t="shared" si="30"/>
        <v>#REF!</v>
      </c>
      <c r="AQ27" s="9" t="e">
        <f t="shared" si="31"/>
        <v>#REF!</v>
      </c>
      <c r="AR27" s="9" t="e">
        <f t="shared" si="32"/>
        <v>#REF!</v>
      </c>
      <c r="AS27" s="9" t="e">
        <f t="shared" si="33"/>
        <v>#REF!</v>
      </c>
      <c r="AT27" s="9" t="e">
        <f t="shared" si="34"/>
        <v>#REF!</v>
      </c>
      <c r="AU27" s="9" t="e">
        <f t="shared" si="35"/>
        <v>#REF!</v>
      </c>
      <c r="AV27" s="9" t="e">
        <f t="shared" si="36"/>
        <v>#REF!</v>
      </c>
      <c r="AW27" s="9" t="e">
        <f t="shared" si="37"/>
        <v>#REF!</v>
      </c>
      <c r="AX27" s="9" t="e">
        <f t="shared" si="38"/>
        <v>#REF!</v>
      </c>
      <c r="AY27" s="9" t="e">
        <f t="shared" si="39"/>
        <v>#REF!</v>
      </c>
      <c r="AZ27" s="9" t="e">
        <f t="shared" si="40"/>
        <v>#REF!</v>
      </c>
      <c r="BA27" s="9" t="e">
        <f t="shared" si="41"/>
        <v>#REF!</v>
      </c>
      <c r="BB27" s="9" t="e">
        <f t="shared" si="42"/>
        <v>#REF!</v>
      </c>
      <c r="BC27" s="9" t="e">
        <f t="shared" si="43"/>
        <v>#REF!</v>
      </c>
      <c r="BD27" s="9" t="e">
        <f t="shared" si="44"/>
        <v>#REF!</v>
      </c>
      <c r="BE27" s="9" t="e">
        <f t="shared" si="45"/>
        <v>#REF!</v>
      </c>
      <c r="BF27" s="9" t="e">
        <f t="shared" si="46"/>
        <v>#REF!</v>
      </c>
      <c r="BG27" s="9" t="e">
        <f t="shared" si="47"/>
        <v>#REF!</v>
      </c>
      <c r="BH27" s="9" t="e">
        <f t="shared" si="48"/>
        <v>#REF!</v>
      </c>
      <c r="BI27" s="9" t="e">
        <f t="shared" si="49"/>
        <v>#REF!</v>
      </c>
      <c r="BJ27" s="9" t="e">
        <f t="shared" si="50"/>
        <v>#REF!</v>
      </c>
      <c r="BK27" s="9" t="e">
        <f t="shared" si="51"/>
        <v>#REF!</v>
      </c>
      <c r="BL27" s="9" t="e">
        <f t="shared" si="52"/>
        <v>#REF!</v>
      </c>
      <c r="BM27" s="9" t="e">
        <f t="shared" si="53"/>
        <v>#REF!</v>
      </c>
      <c r="BN27" s="9" t="e">
        <f t="shared" si="54"/>
        <v>#REF!</v>
      </c>
      <c r="BO27" s="9" t="e">
        <f t="shared" si="55"/>
        <v>#REF!</v>
      </c>
      <c r="BP27" s="9" t="e">
        <f t="shared" si="56"/>
        <v>#REF!</v>
      </c>
      <c r="BQ27" s="9" t="e">
        <f t="shared" si="57"/>
        <v>#REF!</v>
      </c>
      <c r="BR27" s="9" t="e">
        <f t="shared" si="58"/>
        <v>#REF!</v>
      </c>
    </row>
    <row r="28" spans="1:70">
      <c r="A28" s="9">
        <f t="shared" si="59"/>
        <v>23</v>
      </c>
      <c r="B28" s="9">
        <f>cambodia!X30</f>
        <v>2.1914977299905434E-6</v>
      </c>
      <c r="C28" s="9">
        <f>cambodia!AH30</f>
        <v>1.7423862407325195E-6</v>
      </c>
      <c r="D28" s="9">
        <f>cambodia!AR30</f>
        <v>1.5552564535416759E-6</v>
      </c>
      <c r="E28" s="9">
        <f>cambodia!BB30</f>
        <v>1.7673368790246318E-6</v>
      </c>
      <c r="F28" s="9">
        <f>cambodia!BL30</f>
        <v>1.5552564535416759E-6</v>
      </c>
      <c r="G28" s="9">
        <f>cambodia!BV30</f>
        <v>1.3889188649275927E-6</v>
      </c>
      <c r="H28" s="9">
        <f>cambodia!CF30</f>
        <v>1.3223838294819602E-6</v>
      </c>
      <c r="I28" s="9">
        <f>cambodia!CP30</f>
        <v>1.5344642549649156E-6</v>
      </c>
      <c r="J28" s="9">
        <f>cambodia!CZ30</f>
        <v>1.1394124820064686E-6</v>
      </c>
      <c r="K28" s="9">
        <f>cambodia!DJ30</f>
        <v>1.1518878011525246E-6</v>
      </c>
      <c r="L28" s="9">
        <f>cambodia!DT30</f>
        <v>2.6281339001025118E-6</v>
      </c>
      <c r="M28" s="9">
        <f>cambodia!ED30</f>
        <v>1.6009992904105492E-6</v>
      </c>
      <c r="N28" s="9">
        <f>cambodia!EN30</f>
        <v>1.6176330492719572E-6</v>
      </c>
      <c r="O28" s="9">
        <f>cambodia!EX30</f>
        <v>2.2829834037282887E-6</v>
      </c>
      <c r="P28" s="9">
        <f>cambodia!FH30</f>
        <v>1.8421887939009693E-6</v>
      </c>
      <c r="Q28" s="9">
        <f>cambodia!FR30</f>
        <v>1.1976306380213977E-6</v>
      </c>
      <c r="R28" s="9">
        <f>cambodia!GB30</f>
        <v>2.0417939002378689E-6</v>
      </c>
      <c r="S28" s="9">
        <f>cambodia!GL30</f>
        <v>1.0895112054222436E-6</v>
      </c>
      <c r="T28" s="9">
        <f>cambodia!GV30</f>
        <v>1.2059475174521018E-6</v>
      </c>
      <c r="U28" s="9">
        <f>cambodia!HF30</f>
        <v>1.4804045386653387E-6</v>
      </c>
      <c r="V28" s="9">
        <f>cambodia!HP30</f>
        <v>8.1921262392435866E-7</v>
      </c>
      <c r="W28" s="9">
        <f>cambodia!HZ30</f>
        <v>7.8594510620154217E-7</v>
      </c>
      <c r="X28" s="9">
        <f>cambodia!IJ30</f>
        <v>3.5762581552027852E-7</v>
      </c>
      <c r="Y28" s="9">
        <f>cambodia!IT30</f>
        <v>2.0376354605225165E-7</v>
      </c>
      <c r="Z28" s="9">
        <f>cambodia!JD30</f>
        <v>2.7445702121323697E-7</v>
      </c>
      <c r="AA28" s="9">
        <f>cambodia!JN30</f>
        <v>3.2019985808210987E-7</v>
      </c>
      <c r="AB28" s="9">
        <f>cambodia!JX30</f>
        <v>2.0792198576760376E-7</v>
      </c>
      <c r="AC28" s="9">
        <f>cambodia!KH30</f>
        <v>3.3267517722816597E-7</v>
      </c>
      <c r="AD28" s="9">
        <f>cambodia!KR30</f>
        <v>1.4138695032197056E-7</v>
      </c>
      <c r="AE28" s="9">
        <f>cambodia!LB30</f>
        <v>1.2059475174521019E-7</v>
      </c>
      <c r="AG28" s="9">
        <f t="shared" si="60"/>
        <v>23</v>
      </c>
      <c r="AH28" s="9" t="e">
        <f>#REF!</f>
        <v>#REF!</v>
      </c>
      <c r="AI28" s="9" t="e">
        <f t="shared" si="28"/>
        <v>#REF!</v>
      </c>
      <c r="AJ28" s="9">
        <f t="shared" si="26"/>
        <v>0.26179726123417624</v>
      </c>
      <c r="AK28" s="9">
        <f t="shared" si="61"/>
        <v>23</v>
      </c>
      <c r="AL28" s="9" t="e">
        <f t="shared" si="63"/>
        <v>#REF!</v>
      </c>
      <c r="AN28" s="9">
        <f t="shared" si="62"/>
        <v>23</v>
      </c>
      <c r="AO28" s="9" t="e">
        <f t="shared" si="29"/>
        <v>#REF!</v>
      </c>
      <c r="AP28" s="9" t="e">
        <f t="shared" si="30"/>
        <v>#REF!</v>
      </c>
      <c r="AQ28" s="9" t="e">
        <f t="shared" si="31"/>
        <v>#REF!</v>
      </c>
      <c r="AR28" s="9" t="e">
        <f t="shared" si="32"/>
        <v>#REF!</v>
      </c>
      <c r="AS28" s="9" t="e">
        <f t="shared" si="33"/>
        <v>#REF!</v>
      </c>
      <c r="AT28" s="9" t="e">
        <f t="shared" si="34"/>
        <v>#REF!</v>
      </c>
      <c r="AU28" s="9" t="e">
        <f t="shared" si="35"/>
        <v>#REF!</v>
      </c>
      <c r="AV28" s="9" t="e">
        <f t="shared" si="36"/>
        <v>#REF!</v>
      </c>
      <c r="AW28" s="9" t="e">
        <f t="shared" si="37"/>
        <v>#REF!</v>
      </c>
      <c r="AX28" s="9" t="e">
        <f t="shared" si="38"/>
        <v>#REF!</v>
      </c>
      <c r="AY28" s="9" t="e">
        <f t="shared" si="39"/>
        <v>#REF!</v>
      </c>
      <c r="AZ28" s="9" t="e">
        <f t="shared" si="40"/>
        <v>#REF!</v>
      </c>
      <c r="BA28" s="9" t="e">
        <f t="shared" si="41"/>
        <v>#REF!</v>
      </c>
      <c r="BB28" s="9" t="e">
        <f t="shared" si="42"/>
        <v>#REF!</v>
      </c>
      <c r="BC28" s="9" t="e">
        <f t="shared" si="43"/>
        <v>#REF!</v>
      </c>
      <c r="BD28" s="9" t="e">
        <f t="shared" si="44"/>
        <v>#REF!</v>
      </c>
      <c r="BE28" s="9" t="e">
        <f t="shared" si="45"/>
        <v>#REF!</v>
      </c>
      <c r="BF28" s="9" t="e">
        <f t="shared" si="46"/>
        <v>#REF!</v>
      </c>
      <c r="BG28" s="9" t="e">
        <f t="shared" si="47"/>
        <v>#REF!</v>
      </c>
      <c r="BH28" s="9" t="e">
        <f t="shared" si="48"/>
        <v>#REF!</v>
      </c>
      <c r="BI28" s="9" t="e">
        <f t="shared" si="49"/>
        <v>#REF!</v>
      </c>
      <c r="BJ28" s="9" t="e">
        <f t="shared" si="50"/>
        <v>#REF!</v>
      </c>
      <c r="BK28" s="9" t="e">
        <f t="shared" si="51"/>
        <v>#REF!</v>
      </c>
      <c r="BL28" s="9" t="e">
        <f t="shared" si="52"/>
        <v>#REF!</v>
      </c>
      <c r="BM28" s="9" t="e">
        <f t="shared" si="53"/>
        <v>#REF!</v>
      </c>
      <c r="BN28" s="9" t="e">
        <f t="shared" si="54"/>
        <v>#REF!</v>
      </c>
      <c r="BO28" s="9" t="e">
        <f t="shared" si="55"/>
        <v>#REF!</v>
      </c>
      <c r="BP28" s="9" t="e">
        <f t="shared" si="56"/>
        <v>#REF!</v>
      </c>
      <c r="BQ28" s="9" t="e">
        <f t="shared" si="57"/>
        <v>#REF!</v>
      </c>
      <c r="BR28" s="9" t="e">
        <f t="shared" si="58"/>
        <v>#REF!</v>
      </c>
    </row>
    <row r="29" spans="1:70">
      <c r="A29" s="9">
        <f t="shared" si="59"/>
        <v>24</v>
      </c>
      <c r="B29" s="9">
        <f>cambodia!X31</f>
        <v>2.1988132438098324E-6</v>
      </c>
      <c r="C29" s="9">
        <f>cambodia!AH31</f>
        <v>1.7482025600689184E-6</v>
      </c>
      <c r="D29" s="9">
        <f>cambodia!AR31</f>
        <v>1.5604481085102041E-6</v>
      </c>
      <c r="E29" s="9">
        <f>cambodia!BB31</f>
        <v>1.7732364869434135E-6</v>
      </c>
      <c r="F29" s="9">
        <f>cambodia!BL31</f>
        <v>1.5604481085102041E-6</v>
      </c>
      <c r="G29" s="9">
        <f>cambodia!BV31</f>
        <v>1.3935552626802357E-6</v>
      </c>
      <c r="H29" s="9">
        <f>cambodia!CF31</f>
        <v>1.3267981243482486E-6</v>
      </c>
      <c r="I29" s="9">
        <f>cambodia!CP31</f>
        <v>1.5395865027814582E-6</v>
      </c>
      <c r="J29" s="9">
        <f>cambodia!CZ31</f>
        <v>1.1432159939352832E-6</v>
      </c>
      <c r="K29" s="9">
        <f>cambodia!DJ31</f>
        <v>1.1557329573725306E-6</v>
      </c>
      <c r="L29" s="9">
        <f>cambodia!DT31</f>
        <v>2.6369069641135003E-6</v>
      </c>
      <c r="M29" s="9">
        <f>cambodia!ED31</f>
        <v>1.6063436411134452E-6</v>
      </c>
      <c r="N29" s="9">
        <f>cambodia!EN31</f>
        <v>1.6230329256964424E-6</v>
      </c>
      <c r="O29" s="9">
        <f>cambodia!EX31</f>
        <v>2.2906043090163155E-6</v>
      </c>
      <c r="P29" s="9">
        <f>cambodia!FH31</f>
        <v>1.8483382675668994E-6</v>
      </c>
      <c r="Q29" s="9">
        <f>cambodia!FR31</f>
        <v>1.2016284899757724E-6</v>
      </c>
      <c r="R29" s="9">
        <f>cambodia!GB31</f>
        <v>2.0486096825628614E-6</v>
      </c>
      <c r="S29" s="9">
        <f>cambodia!GL31</f>
        <v>1.0931481401862927E-6</v>
      </c>
      <c r="T29" s="9">
        <f>cambodia!GV31</f>
        <v>1.2099731322672707E-6</v>
      </c>
      <c r="U29" s="9">
        <f>cambodia!HF31</f>
        <v>1.4853463278867184E-6</v>
      </c>
      <c r="V29" s="9">
        <f>cambodia!HP31</f>
        <v>8.2194726571259416E-7</v>
      </c>
      <c r="W29" s="9">
        <f>cambodia!HZ31</f>
        <v>7.8856869654660043E-7</v>
      </c>
      <c r="X29" s="9">
        <f>cambodia!IJ31</f>
        <v>3.5881961853443197E-7</v>
      </c>
      <c r="Y29" s="9">
        <f>cambodia!IT31</f>
        <v>2.0444373614171118E-7</v>
      </c>
      <c r="Z29" s="9">
        <f>cambodia!JD31</f>
        <v>2.753731956194478E-7</v>
      </c>
      <c r="AA29" s="9">
        <f>cambodia!JN31</f>
        <v>3.212687282226891E-7</v>
      </c>
      <c r="AB29" s="9">
        <f>cambodia!JX31</f>
        <v>2.0861605728746047E-7</v>
      </c>
      <c r="AC29" s="9">
        <f>cambodia!KH31</f>
        <v>3.3378569165993667E-7</v>
      </c>
      <c r="AD29" s="9">
        <f>cambodia!KR31</f>
        <v>1.4185891895547309E-7</v>
      </c>
      <c r="AE29" s="9">
        <f>cambodia!LB31</f>
        <v>1.2099731322672703E-7</v>
      </c>
      <c r="AG29" s="9">
        <f t="shared" si="60"/>
        <v>24</v>
      </c>
      <c r="AH29" s="9" t="e">
        <f>#REF!</f>
        <v>#REF!</v>
      </c>
      <c r="AI29" s="9" t="e">
        <f t="shared" si="28"/>
        <v>#REF!</v>
      </c>
      <c r="AJ29" s="9">
        <f t="shared" si="26"/>
        <v>0.24697854833412852</v>
      </c>
      <c r="AK29" s="9">
        <f t="shared" si="61"/>
        <v>24</v>
      </c>
      <c r="AL29" s="9" t="e">
        <f t="shared" si="63"/>
        <v>#REF!</v>
      </c>
      <c r="AN29" s="9">
        <f t="shared" si="62"/>
        <v>24</v>
      </c>
      <c r="AO29" s="9" t="e">
        <f t="shared" si="29"/>
        <v>#REF!</v>
      </c>
      <c r="AP29" s="9" t="e">
        <f t="shared" si="30"/>
        <v>#REF!</v>
      </c>
      <c r="AQ29" s="9" t="e">
        <f t="shared" si="31"/>
        <v>#REF!</v>
      </c>
      <c r="AR29" s="9" t="e">
        <f t="shared" si="32"/>
        <v>#REF!</v>
      </c>
      <c r="AS29" s="9" t="e">
        <f t="shared" si="33"/>
        <v>#REF!</v>
      </c>
      <c r="AT29" s="9" t="e">
        <f t="shared" si="34"/>
        <v>#REF!</v>
      </c>
      <c r="AU29" s="9" t="e">
        <f t="shared" si="35"/>
        <v>#REF!</v>
      </c>
      <c r="AV29" s="9" t="e">
        <f t="shared" si="36"/>
        <v>#REF!</v>
      </c>
      <c r="AW29" s="9" t="e">
        <f t="shared" si="37"/>
        <v>#REF!</v>
      </c>
      <c r="AX29" s="9" t="e">
        <f t="shared" si="38"/>
        <v>#REF!</v>
      </c>
      <c r="AY29" s="9" t="e">
        <f t="shared" si="39"/>
        <v>#REF!</v>
      </c>
      <c r="AZ29" s="9" t="e">
        <f t="shared" si="40"/>
        <v>#REF!</v>
      </c>
      <c r="BA29" s="9" t="e">
        <f t="shared" si="41"/>
        <v>#REF!</v>
      </c>
      <c r="BB29" s="9" t="e">
        <f t="shared" si="42"/>
        <v>#REF!</v>
      </c>
      <c r="BC29" s="9" t="e">
        <f t="shared" si="43"/>
        <v>#REF!</v>
      </c>
      <c r="BD29" s="9" t="e">
        <f t="shared" si="44"/>
        <v>#REF!</v>
      </c>
      <c r="BE29" s="9" t="e">
        <f t="shared" si="45"/>
        <v>#REF!</v>
      </c>
      <c r="BF29" s="9" t="e">
        <f t="shared" si="46"/>
        <v>#REF!</v>
      </c>
      <c r="BG29" s="9" t="e">
        <f t="shared" si="47"/>
        <v>#REF!</v>
      </c>
      <c r="BH29" s="9" t="e">
        <f t="shared" si="48"/>
        <v>#REF!</v>
      </c>
      <c r="BI29" s="9" t="e">
        <f t="shared" si="49"/>
        <v>#REF!</v>
      </c>
      <c r="BJ29" s="9" t="e">
        <f t="shared" si="50"/>
        <v>#REF!</v>
      </c>
      <c r="BK29" s="9" t="e">
        <f t="shared" si="51"/>
        <v>#REF!</v>
      </c>
      <c r="BL29" s="9" t="e">
        <f t="shared" si="52"/>
        <v>#REF!</v>
      </c>
      <c r="BM29" s="9" t="e">
        <f t="shared" si="53"/>
        <v>#REF!</v>
      </c>
      <c r="BN29" s="9" t="e">
        <f t="shared" si="54"/>
        <v>#REF!</v>
      </c>
      <c r="BO29" s="9" t="e">
        <f t="shared" si="55"/>
        <v>#REF!</v>
      </c>
      <c r="BP29" s="9" t="e">
        <f t="shared" si="56"/>
        <v>#REF!</v>
      </c>
      <c r="BQ29" s="9" t="e">
        <f t="shared" si="57"/>
        <v>#REF!</v>
      </c>
      <c r="BR29" s="9" t="e">
        <f t="shared" si="58"/>
        <v>#REF!</v>
      </c>
    </row>
    <row r="30" spans="1:70">
      <c r="A30" s="9">
        <f t="shared" si="59"/>
        <v>25</v>
      </c>
      <c r="B30" s="9">
        <f>cambodia!X32</f>
        <v>2.1910519584543651E-6</v>
      </c>
      <c r="C30" s="9">
        <f>cambodia!AH32</f>
        <v>1.7420318227559378E-6</v>
      </c>
      <c r="D30" s="9">
        <f>cambodia!AR32</f>
        <v>1.554940099548259E-6</v>
      </c>
      <c r="E30" s="9">
        <f>cambodia!BB32</f>
        <v>1.7669773858502947E-6</v>
      </c>
      <c r="F30" s="9">
        <f>cambodia!BL32</f>
        <v>1.554940099548259E-6</v>
      </c>
      <c r="G30" s="9">
        <f>cambodia!BV32</f>
        <v>1.3886363455858785E-6</v>
      </c>
      <c r="H30" s="9">
        <f>cambodia!CF32</f>
        <v>1.3221148440009265E-6</v>
      </c>
      <c r="I30" s="9">
        <f>cambodia!CP32</f>
        <v>1.5341521303029619E-6</v>
      </c>
      <c r="J30" s="9">
        <f>cambodia!CZ32</f>
        <v>1.1391807146423074E-6</v>
      </c>
      <c r="K30" s="9">
        <f>cambodia!DJ32</f>
        <v>1.1516534961894859E-6</v>
      </c>
      <c r="L30" s="9">
        <f>cambodia!DT32</f>
        <v>2.6275993126056147E-6</v>
      </c>
      <c r="M30" s="9">
        <f>cambodia!ED32</f>
        <v>1.6006736318879139E-6</v>
      </c>
      <c r="N30" s="9">
        <f>cambodia!EN32</f>
        <v>1.6173040072841518E-6</v>
      </c>
      <c r="O30" s="9">
        <f>cambodia!EX32</f>
        <v>2.2825190231336748E-6</v>
      </c>
      <c r="P30" s="9">
        <f>cambodia!FH32</f>
        <v>1.841814075133366E-6</v>
      </c>
      <c r="Q30" s="9">
        <f>cambodia!FR32</f>
        <v>1.1973870285291408E-6</v>
      </c>
      <c r="R30" s="9">
        <f>cambodia!GB32</f>
        <v>2.0413785798882228E-6</v>
      </c>
      <c r="S30" s="9">
        <f>cambodia!GL32</f>
        <v>1.0892895884535932E-6</v>
      </c>
      <c r="T30" s="9">
        <f>cambodia!GV32</f>
        <v>1.2057022162272595E-6</v>
      </c>
      <c r="U30" s="9">
        <f>cambodia!HF32</f>
        <v>1.4801034102651877E-6</v>
      </c>
      <c r="V30" s="9">
        <f>cambodia!HP32</f>
        <v>8.1904598826472466E-7</v>
      </c>
      <c r="W30" s="9">
        <f>cambodia!HZ32</f>
        <v>7.8578523747224859E-7</v>
      </c>
      <c r="X30" s="9">
        <f>cambodia!IJ32</f>
        <v>3.5755307101911837E-7</v>
      </c>
      <c r="Y30" s="9">
        <f>cambodia!IT32</f>
        <v>2.0372209860391629E-7</v>
      </c>
      <c r="Z30" s="9">
        <f>cambodia!JD32</f>
        <v>2.7440119403792808E-7</v>
      </c>
      <c r="AA30" s="9">
        <f>cambodia!JN32</f>
        <v>3.2013472637758282E-7</v>
      </c>
      <c r="AB30" s="9">
        <f>cambodia!JX32</f>
        <v>2.0787969245297583E-7</v>
      </c>
      <c r="AC30" s="9">
        <f>cambodia!KH32</f>
        <v>3.3260750792476126E-7</v>
      </c>
      <c r="AD30" s="9">
        <f>cambodia!KR32</f>
        <v>1.4135819086802355E-7</v>
      </c>
      <c r="AE30" s="9">
        <f>cambodia!LB32</f>
        <v>1.2057022162272595E-7</v>
      </c>
      <c r="AG30" s="9">
        <f t="shared" si="60"/>
        <v>25</v>
      </c>
      <c r="AH30" s="9" t="e">
        <f>#REF!</f>
        <v>#REF!</v>
      </c>
      <c r="AI30" s="9" t="e">
        <f t="shared" si="28"/>
        <v>#REF!</v>
      </c>
      <c r="AJ30" s="9">
        <f t="shared" si="26"/>
        <v>0.23299863050389483</v>
      </c>
      <c r="AK30" s="9">
        <f t="shared" si="61"/>
        <v>25</v>
      </c>
      <c r="AL30" s="9" t="e">
        <f t="shared" si="63"/>
        <v>#REF!</v>
      </c>
      <c r="AN30" s="9">
        <f t="shared" si="62"/>
        <v>25</v>
      </c>
      <c r="AO30" s="9" t="e">
        <f t="shared" si="29"/>
        <v>#REF!</v>
      </c>
      <c r="AP30" s="9" t="e">
        <f t="shared" si="30"/>
        <v>#REF!</v>
      </c>
      <c r="AQ30" s="9" t="e">
        <f t="shared" si="31"/>
        <v>#REF!</v>
      </c>
      <c r="AR30" s="9" t="e">
        <f t="shared" si="32"/>
        <v>#REF!</v>
      </c>
      <c r="AS30" s="9" t="e">
        <f t="shared" si="33"/>
        <v>#REF!</v>
      </c>
      <c r="AT30" s="9" t="e">
        <f t="shared" si="34"/>
        <v>#REF!</v>
      </c>
      <c r="AU30" s="9" t="e">
        <f t="shared" si="35"/>
        <v>#REF!</v>
      </c>
      <c r="AV30" s="9" t="e">
        <f t="shared" si="36"/>
        <v>#REF!</v>
      </c>
      <c r="AW30" s="9" t="e">
        <f t="shared" si="37"/>
        <v>#REF!</v>
      </c>
      <c r="AX30" s="9" t="e">
        <f t="shared" si="38"/>
        <v>#REF!</v>
      </c>
      <c r="AY30" s="9" t="e">
        <f t="shared" si="39"/>
        <v>#REF!</v>
      </c>
      <c r="AZ30" s="9" t="e">
        <f t="shared" si="40"/>
        <v>#REF!</v>
      </c>
      <c r="BA30" s="9" t="e">
        <f t="shared" si="41"/>
        <v>#REF!</v>
      </c>
      <c r="BB30" s="9" t="e">
        <f t="shared" si="42"/>
        <v>#REF!</v>
      </c>
      <c r="BC30" s="9" t="e">
        <f t="shared" si="43"/>
        <v>#REF!</v>
      </c>
      <c r="BD30" s="9" t="e">
        <f t="shared" si="44"/>
        <v>#REF!</v>
      </c>
      <c r="BE30" s="9" t="e">
        <f t="shared" si="45"/>
        <v>#REF!</v>
      </c>
      <c r="BF30" s="9" t="e">
        <f t="shared" si="46"/>
        <v>#REF!</v>
      </c>
      <c r="BG30" s="9" t="e">
        <f t="shared" si="47"/>
        <v>#REF!</v>
      </c>
      <c r="BH30" s="9" t="e">
        <f t="shared" si="48"/>
        <v>#REF!</v>
      </c>
      <c r="BI30" s="9" t="e">
        <f t="shared" si="49"/>
        <v>#REF!</v>
      </c>
      <c r="BJ30" s="9" t="e">
        <f t="shared" si="50"/>
        <v>#REF!</v>
      </c>
      <c r="BK30" s="9" t="e">
        <f t="shared" si="51"/>
        <v>#REF!</v>
      </c>
      <c r="BL30" s="9" t="e">
        <f t="shared" si="52"/>
        <v>#REF!</v>
      </c>
      <c r="BM30" s="9" t="e">
        <f t="shared" si="53"/>
        <v>#REF!</v>
      </c>
      <c r="BN30" s="9" t="e">
        <f t="shared" si="54"/>
        <v>#REF!</v>
      </c>
      <c r="BO30" s="9" t="e">
        <f t="shared" si="55"/>
        <v>#REF!</v>
      </c>
      <c r="BP30" s="9" t="e">
        <f t="shared" si="56"/>
        <v>#REF!</v>
      </c>
      <c r="BQ30" s="9" t="e">
        <f t="shared" si="57"/>
        <v>#REF!</v>
      </c>
      <c r="BR30" s="9" t="e">
        <f t="shared" si="58"/>
        <v>#REF!</v>
      </c>
    </row>
    <row r="31" spans="1:70">
      <c r="A31" s="9">
        <f t="shared" si="59"/>
        <v>26</v>
      </c>
      <c r="B31" s="9">
        <f>cambodia!X33</f>
        <v>2.1957052811308645E-6</v>
      </c>
      <c r="C31" s="9">
        <f>cambodia!AH33</f>
        <v>1.745731523327955E-6</v>
      </c>
      <c r="D31" s="9">
        <f>cambodia!AR33</f>
        <v>1.5582424575767425E-6</v>
      </c>
      <c r="E31" s="9">
        <f>cambodia!BB33</f>
        <v>1.7707300654281167E-6</v>
      </c>
      <c r="F31" s="9">
        <f>cambodia!BL33</f>
        <v>1.5582424575767425E-6</v>
      </c>
      <c r="G31" s="9">
        <f>cambodia!BV33</f>
        <v>1.3915855102423316E-6</v>
      </c>
      <c r="H31" s="9">
        <f>cambodia!CF33</f>
        <v>1.3249227313085671E-6</v>
      </c>
      <c r="I31" s="9">
        <f>cambodia!CP33</f>
        <v>1.5374103391599414E-6</v>
      </c>
      <c r="J31" s="9">
        <f>cambodia!CZ33</f>
        <v>1.1416000892407153E-6</v>
      </c>
      <c r="K31" s="9">
        <f>cambodia!DJ33</f>
        <v>1.1540993602907958E-6</v>
      </c>
      <c r="L31" s="9">
        <f>cambodia!DT33</f>
        <v>2.6331797678836938E-6</v>
      </c>
      <c r="M31" s="9">
        <f>cambodia!ED33</f>
        <v>1.6040731180937055E-6</v>
      </c>
      <c r="N31" s="9">
        <f>cambodia!EN33</f>
        <v>1.6207388128271467E-6</v>
      </c>
      <c r="O31" s="9">
        <f>cambodia!EX33</f>
        <v>2.2873666021647903E-6</v>
      </c>
      <c r="P31" s="9">
        <f>cambodia!FH33</f>
        <v>1.8457256917286015E-6</v>
      </c>
      <c r="Q31" s="9">
        <f>cambodia!FR33</f>
        <v>1.199930020807759E-6</v>
      </c>
      <c r="R31" s="9">
        <f>cambodia!GB33</f>
        <v>2.0457140285298943E-6</v>
      </c>
      <c r="S31" s="9">
        <f>cambodia!GL33</f>
        <v>1.0916030050403919E-6</v>
      </c>
      <c r="T31" s="9">
        <f>cambodia!GV33</f>
        <v>1.2082628681744794E-6</v>
      </c>
      <c r="U31" s="9">
        <f>cambodia!HF33</f>
        <v>1.4832468312762577E-6</v>
      </c>
      <c r="V31" s="9">
        <f>cambodia!HP33</f>
        <v>8.2078546562197401E-7</v>
      </c>
      <c r="W31" s="9">
        <f>cambodia!HZ33</f>
        <v>7.8745407615509177E-7</v>
      </c>
      <c r="X31" s="9">
        <f>cambodia!IJ33</f>
        <v>3.5831243676898361E-7</v>
      </c>
      <c r="Y31" s="9">
        <f>cambodia!IT33</f>
        <v>2.041547604846534E-7</v>
      </c>
      <c r="Z31" s="9">
        <f>cambodia!JD33</f>
        <v>2.7498396310177812E-7</v>
      </c>
      <c r="AA31" s="9">
        <f>cambodia!JN33</f>
        <v>3.2081462361874117E-7</v>
      </c>
      <c r="AB31" s="9">
        <f>cambodia!JX33</f>
        <v>2.0832118416801373E-7</v>
      </c>
      <c r="AC31" s="9">
        <f>cambodia!KH33</f>
        <v>3.3331389466882193E-7</v>
      </c>
      <c r="AD31" s="9">
        <f>cambodia!KR33</f>
        <v>1.4165840523424929E-7</v>
      </c>
      <c r="AE31" s="9">
        <f>cambodia!LB33</f>
        <v>1.2082628681744794E-7</v>
      </c>
      <c r="AG31" s="9">
        <f t="shared" si="60"/>
        <v>26</v>
      </c>
      <c r="AH31" s="9" t="e">
        <f>#REF!</f>
        <v>#REF!</v>
      </c>
      <c r="AI31" s="9" t="e">
        <f t="shared" si="28"/>
        <v>#REF!</v>
      </c>
      <c r="AJ31" s="9">
        <f t="shared" si="26"/>
        <v>0.21981002877725925</v>
      </c>
      <c r="AK31" s="9">
        <f t="shared" si="61"/>
        <v>26</v>
      </c>
      <c r="AL31" s="9" t="e">
        <f t="shared" si="63"/>
        <v>#REF!</v>
      </c>
      <c r="AN31" s="9">
        <f t="shared" si="62"/>
        <v>26</v>
      </c>
      <c r="AO31" s="9" t="e">
        <f t="shared" si="29"/>
        <v>#REF!</v>
      </c>
      <c r="AP31" s="9" t="e">
        <f t="shared" si="30"/>
        <v>#REF!</v>
      </c>
      <c r="AQ31" s="9" t="e">
        <f t="shared" si="31"/>
        <v>#REF!</v>
      </c>
      <c r="AR31" s="9" t="e">
        <f t="shared" si="32"/>
        <v>#REF!</v>
      </c>
      <c r="AS31" s="9" t="e">
        <f t="shared" si="33"/>
        <v>#REF!</v>
      </c>
      <c r="AT31" s="9" t="e">
        <f t="shared" si="34"/>
        <v>#REF!</v>
      </c>
      <c r="AU31" s="9" t="e">
        <f t="shared" si="35"/>
        <v>#REF!</v>
      </c>
      <c r="AV31" s="9" t="e">
        <f t="shared" si="36"/>
        <v>#REF!</v>
      </c>
      <c r="AW31" s="9" t="e">
        <f t="shared" si="37"/>
        <v>#REF!</v>
      </c>
      <c r="AX31" s="9" t="e">
        <f t="shared" si="38"/>
        <v>#REF!</v>
      </c>
      <c r="AY31" s="9" t="e">
        <f t="shared" si="39"/>
        <v>#REF!</v>
      </c>
      <c r="AZ31" s="9" t="e">
        <f t="shared" si="40"/>
        <v>#REF!</v>
      </c>
      <c r="BA31" s="9" t="e">
        <f t="shared" si="41"/>
        <v>#REF!</v>
      </c>
      <c r="BB31" s="9" t="e">
        <f t="shared" si="42"/>
        <v>#REF!</v>
      </c>
      <c r="BC31" s="9" t="e">
        <f t="shared" si="43"/>
        <v>#REF!</v>
      </c>
      <c r="BD31" s="9" t="e">
        <f t="shared" si="44"/>
        <v>#REF!</v>
      </c>
      <c r="BE31" s="9" t="e">
        <f t="shared" si="45"/>
        <v>#REF!</v>
      </c>
      <c r="BF31" s="9" t="e">
        <f t="shared" si="46"/>
        <v>#REF!</v>
      </c>
      <c r="BG31" s="9" t="e">
        <f t="shared" si="47"/>
        <v>#REF!</v>
      </c>
      <c r="BH31" s="9" t="e">
        <f t="shared" si="48"/>
        <v>#REF!</v>
      </c>
      <c r="BI31" s="9" t="e">
        <f t="shared" si="49"/>
        <v>#REF!</v>
      </c>
      <c r="BJ31" s="9" t="e">
        <f t="shared" si="50"/>
        <v>#REF!</v>
      </c>
      <c r="BK31" s="9" t="e">
        <f t="shared" si="51"/>
        <v>#REF!</v>
      </c>
      <c r="BL31" s="9" t="e">
        <f t="shared" si="52"/>
        <v>#REF!</v>
      </c>
      <c r="BM31" s="9" t="e">
        <f t="shared" si="53"/>
        <v>#REF!</v>
      </c>
      <c r="BN31" s="9" t="e">
        <f t="shared" si="54"/>
        <v>#REF!</v>
      </c>
      <c r="BO31" s="9" t="e">
        <f t="shared" si="55"/>
        <v>#REF!</v>
      </c>
      <c r="BP31" s="9" t="e">
        <f t="shared" si="56"/>
        <v>#REF!</v>
      </c>
      <c r="BQ31" s="9" t="e">
        <f t="shared" si="57"/>
        <v>#REF!</v>
      </c>
      <c r="BR31" s="9" t="e">
        <f t="shared" si="58"/>
        <v>#REF!</v>
      </c>
    </row>
    <row r="32" spans="1:70">
      <c r="A32" s="9">
        <f t="shared" si="59"/>
        <v>27</v>
      </c>
      <c r="B32" s="9">
        <f>cambodia!X34</f>
        <v>2.2185043795470024E-6</v>
      </c>
      <c r="C32" s="9">
        <f>cambodia!AH34</f>
        <v>1.7638583207404067E-6</v>
      </c>
      <c r="D32" s="9">
        <f>cambodia!AR34</f>
        <v>1.5744224629043244E-6</v>
      </c>
      <c r="E32" s="9">
        <f>cambodia!BB34</f>
        <v>1.7891164351185505E-6</v>
      </c>
      <c r="F32" s="9">
        <f>cambodia!BL34</f>
        <v>1.5744224629043244E-6</v>
      </c>
      <c r="G32" s="9">
        <f>cambodia!BV34</f>
        <v>1.4060350337166961E-6</v>
      </c>
      <c r="H32" s="9">
        <f>cambodia!CF34</f>
        <v>1.3386800620416449E-6</v>
      </c>
      <c r="I32" s="9">
        <f>cambodia!CP34</f>
        <v>1.5533740342558711E-6</v>
      </c>
      <c r="J32" s="9">
        <f>cambodia!CZ34</f>
        <v>1.1534538899352539E-6</v>
      </c>
      <c r="K32" s="9">
        <f>cambodia!DJ34</f>
        <v>1.1660829471243258E-6</v>
      </c>
      <c r="L32" s="9">
        <f>cambodia!DT34</f>
        <v>2.660521381164527E-6</v>
      </c>
      <c r="M32" s="9">
        <f>cambodia!ED34</f>
        <v>1.6207290059309221E-6</v>
      </c>
      <c r="N32" s="9">
        <f>cambodia!EN34</f>
        <v>1.6375677488496853E-6</v>
      </c>
      <c r="O32" s="9">
        <f>cambodia!EX34</f>
        <v>2.3111174656001982E-6</v>
      </c>
      <c r="P32" s="9">
        <f>cambodia!FH34</f>
        <v>1.8648907782529833E-6</v>
      </c>
      <c r="Q32" s="9">
        <f>cambodia!FR34</f>
        <v>1.2123894901509239E-6</v>
      </c>
      <c r="R32" s="9">
        <f>cambodia!GB34</f>
        <v>2.0669556932781372E-6</v>
      </c>
      <c r="S32" s="9">
        <f>cambodia!GL34</f>
        <v>1.1029376611789651E-6</v>
      </c>
      <c r="T32" s="9">
        <f>cambodia!GV34</f>
        <v>1.2208088616103051E-6</v>
      </c>
      <c r="U32" s="9">
        <f>cambodia!HF34</f>
        <v>1.4986481197698919E-6</v>
      </c>
      <c r="V32" s="9">
        <f>cambodia!HP34</f>
        <v>8.293080887490693E-7</v>
      </c>
      <c r="W32" s="9">
        <f>cambodia!HZ34</f>
        <v>7.9563060291154361E-7</v>
      </c>
      <c r="X32" s="9">
        <f>cambodia!IJ34</f>
        <v>3.6203297275340087E-7</v>
      </c>
      <c r="Y32" s="9">
        <f>cambodia!IT34</f>
        <v>2.0627460075484462E-7</v>
      </c>
      <c r="Z32" s="9">
        <f>cambodia!JD34</f>
        <v>2.7783925815958669E-7</v>
      </c>
      <c r="AA32" s="9">
        <f>cambodia!JN34</f>
        <v>3.2414580118618447E-7</v>
      </c>
      <c r="AB32" s="9">
        <f>cambodia!JX34</f>
        <v>2.1048428648453538E-7</v>
      </c>
      <c r="AC32" s="9">
        <f>cambodia!KH34</f>
        <v>3.3677485837525657E-7</v>
      </c>
      <c r="AD32" s="9">
        <f>cambodia!KR34</f>
        <v>1.4312931480948404E-7</v>
      </c>
      <c r="AE32" s="9">
        <f>cambodia!LB34</f>
        <v>1.2208088616103052E-7</v>
      </c>
      <c r="AG32" s="9">
        <f t="shared" si="60"/>
        <v>27</v>
      </c>
      <c r="AH32" s="9" t="e">
        <f>#REF!</f>
        <v>#REF!</v>
      </c>
      <c r="AI32" s="9" t="e">
        <f t="shared" si="28"/>
        <v>#REF!</v>
      </c>
      <c r="AJ32" s="9">
        <f t="shared" si="26"/>
        <v>0.20736795167665964</v>
      </c>
      <c r="AK32" s="9">
        <f t="shared" si="61"/>
        <v>27</v>
      </c>
      <c r="AL32" s="9" t="e">
        <f t="shared" si="63"/>
        <v>#REF!</v>
      </c>
      <c r="AN32" s="9">
        <f t="shared" si="62"/>
        <v>27</v>
      </c>
      <c r="AO32" s="9" t="e">
        <f t="shared" si="29"/>
        <v>#REF!</v>
      </c>
      <c r="AP32" s="9" t="e">
        <f t="shared" si="30"/>
        <v>#REF!</v>
      </c>
      <c r="AQ32" s="9" t="e">
        <f t="shared" si="31"/>
        <v>#REF!</v>
      </c>
      <c r="AR32" s="9" t="e">
        <f t="shared" si="32"/>
        <v>#REF!</v>
      </c>
      <c r="AS32" s="9" t="e">
        <f t="shared" si="33"/>
        <v>#REF!</v>
      </c>
      <c r="AT32" s="9" t="e">
        <f t="shared" si="34"/>
        <v>#REF!</v>
      </c>
      <c r="AU32" s="9" t="e">
        <f t="shared" si="35"/>
        <v>#REF!</v>
      </c>
      <c r="AV32" s="9" t="e">
        <f t="shared" si="36"/>
        <v>#REF!</v>
      </c>
      <c r="AW32" s="9" t="e">
        <f t="shared" si="37"/>
        <v>#REF!</v>
      </c>
      <c r="AX32" s="9" t="e">
        <f t="shared" si="38"/>
        <v>#REF!</v>
      </c>
      <c r="AY32" s="9" t="e">
        <f t="shared" si="39"/>
        <v>#REF!</v>
      </c>
      <c r="AZ32" s="9" t="e">
        <f t="shared" si="40"/>
        <v>#REF!</v>
      </c>
      <c r="BA32" s="9" t="e">
        <f t="shared" si="41"/>
        <v>#REF!</v>
      </c>
      <c r="BB32" s="9" t="e">
        <f t="shared" si="42"/>
        <v>#REF!</v>
      </c>
      <c r="BC32" s="9" t="e">
        <f t="shared" si="43"/>
        <v>#REF!</v>
      </c>
      <c r="BD32" s="9" t="e">
        <f t="shared" si="44"/>
        <v>#REF!</v>
      </c>
      <c r="BE32" s="9" t="e">
        <f t="shared" si="45"/>
        <v>#REF!</v>
      </c>
      <c r="BF32" s="9" t="e">
        <f t="shared" si="46"/>
        <v>#REF!</v>
      </c>
      <c r="BG32" s="9" t="e">
        <f t="shared" si="47"/>
        <v>#REF!</v>
      </c>
      <c r="BH32" s="9" t="e">
        <f t="shared" si="48"/>
        <v>#REF!</v>
      </c>
      <c r="BI32" s="9" t="e">
        <f t="shared" si="49"/>
        <v>#REF!</v>
      </c>
      <c r="BJ32" s="9" t="e">
        <f t="shared" si="50"/>
        <v>#REF!</v>
      </c>
      <c r="BK32" s="9" t="e">
        <f t="shared" si="51"/>
        <v>#REF!</v>
      </c>
      <c r="BL32" s="9" t="e">
        <f t="shared" si="52"/>
        <v>#REF!</v>
      </c>
      <c r="BM32" s="9" t="e">
        <f t="shared" si="53"/>
        <v>#REF!</v>
      </c>
      <c r="BN32" s="9" t="e">
        <f t="shared" si="54"/>
        <v>#REF!</v>
      </c>
      <c r="BO32" s="9" t="e">
        <f t="shared" si="55"/>
        <v>#REF!</v>
      </c>
      <c r="BP32" s="9" t="e">
        <f t="shared" si="56"/>
        <v>#REF!</v>
      </c>
      <c r="BQ32" s="9" t="e">
        <f t="shared" si="57"/>
        <v>#REF!</v>
      </c>
      <c r="BR32" s="9" t="e">
        <f t="shared" si="58"/>
        <v>#REF!</v>
      </c>
    </row>
    <row r="33" spans="1:70">
      <c r="A33" s="9">
        <f t="shared" si="59"/>
        <v>28</v>
      </c>
      <c r="B33" s="9">
        <f>cambodia!X35</f>
        <v>2.2621069332692506E-6</v>
      </c>
      <c r="C33" s="9">
        <f>cambodia!AH35</f>
        <v>1.7985252467548689E-6</v>
      </c>
      <c r="D33" s="9">
        <f>cambodia!AR35</f>
        <v>1.60536621070721E-6</v>
      </c>
      <c r="E33" s="9">
        <f>cambodia!BB35</f>
        <v>1.8242797848945566E-6</v>
      </c>
      <c r="F33" s="9">
        <f>cambodia!BL35</f>
        <v>1.60536621070721E-6</v>
      </c>
      <c r="G33" s="9">
        <f>cambodia!BV35</f>
        <v>1.4336692897759574E-6</v>
      </c>
      <c r="H33" s="9">
        <f>cambodia!CF35</f>
        <v>1.3649905214034567E-6</v>
      </c>
      <c r="I33" s="9">
        <f>cambodia!CP35</f>
        <v>1.5839040955908037E-6</v>
      </c>
      <c r="J33" s="9">
        <f>cambodia!CZ35</f>
        <v>1.176123908379079E-6</v>
      </c>
      <c r="K33" s="9">
        <f>cambodia!DJ35</f>
        <v>1.1890011774489227E-6</v>
      </c>
      <c r="L33" s="9">
        <f>cambodia!DT35</f>
        <v>2.7128113507137883E-6</v>
      </c>
      <c r="M33" s="9">
        <f>cambodia!ED35</f>
        <v>1.6525828639633044E-6</v>
      </c>
      <c r="N33" s="9">
        <f>cambodia!EN35</f>
        <v>1.6697525560564295E-6</v>
      </c>
      <c r="O33" s="9">
        <f>cambodia!EX35</f>
        <v>2.3565402397814389E-6</v>
      </c>
      <c r="P33" s="9">
        <f>cambodia!FH35</f>
        <v>1.9015433993136202E-6</v>
      </c>
      <c r="Q33" s="9">
        <f>cambodia!FR35</f>
        <v>1.2362178307050171E-6</v>
      </c>
      <c r="R33" s="9">
        <f>cambodia!GB35</f>
        <v>2.1075797044311233E-6</v>
      </c>
      <c r="S33" s="9">
        <f>cambodia!GL35</f>
        <v>1.1246148320997032E-6</v>
      </c>
      <c r="T33" s="9">
        <f>cambodia!GV35</f>
        <v>1.2448026767515798E-6</v>
      </c>
      <c r="U33" s="9">
        <f>cambodia!HF35</f>
        <v>1.5281025962881463E-6</v>
      </c>
      <c r="V33" s="9">
        <f>cambodia!HP35</f>
        <v>8.4560733558641799E-7</v>
      </c>
      <c r="W33" s="9">
        <f>cambodia!HZ35</f>
        <v>8.1126795140016766E-7</v>
      </c>
      <c r="X33" s="9">
        <f>cambodia!IJ35</f>
        <v>3.691483800021927E-7</v>
      </c>
      <c r="Y33" s="9">
        <f>cambodia!IT35</f>
        <v>2.1032872814078415E-7</v>
      </c>
      <c r="Z33" s="9">
        <f>cambodia!JD35</f>
        <v>2.8329991953656644E-7</v>
      </c>
      <c r="AA33" s="9">
        <f>cambodia!JN35</f>
        <v>3.3051657279266093E-7</v>
      </c>
      <c r="AB33" s="9">
        <f>cambodia!JX35</f>
        <v>2.1462115116406554E-7</v>
      </c>
      <c r="AC33" s="9">
        <f>cambodia!KH35</f>
        <v>3.4339384186250481E-7</v>
      </c>
      <c r="AD33" s="9">
        <f>cambodia!KR35</f>
        <v>1.4594238279156453E-7</v>
      </c>
      <c r="AE33" s="9">
        <f>cambodia!LB35</f>
        <v>1.2448026767515797E-7</v>
      </c>
      <c r="AG33" s="9">
        <f t="shared" si="60"/>
        <v>28</v>
      </c>
      <c r="AH33" s="9" t="e">
        <f>#REF!</f>
        <v>#REF!</v>
      </c>
      <c r="AI33" s="9" t="e">
        <f t="shared" si="28"/>
        <v>#REF!</v>
      </c>
      <c r="AJ33" s="9">
        <f t="shared" si="26"/>
        <v>0.19563014309118829</v>
      </c>
      <c r="AK33" s="9">
        <f t="shared" si="61"/>
        <v>28</v>
      </c>
      <c r="AL33" s="9" t="e">
        <f t="shared" si="63"/>
        <v>#REF!</v>
      </c>
      <c r="AN33" s="9">
        <f t="shared" si="62"/>
        <v>28</v>
      </c>
      <c r="AO33" s="9" t="e">
        <f t="shared" si="29"/>
        <v>#REF!</v>
      </c>
      <c r="AP33" s="9" t="e">
        <f t="shared" si="30"/>
        <v>#REF!</v>
      </c>
      <c r="AQ33" s="9" t="e">
        <f t="shared" si="31"/>
        <v>#REF!</v>
      </c>
      <c r="AR33" s="9" t="e">
        <f t="shared" si="32"/>
        <v>#REF!</v>
      </c>
      <c r="AS33" s="9" t="e">
        <f t="shared" si="33"/>
        <v>#REF!</v>
      </c>
      <c r="AT33" s="9" t="e">
        <f t="shared" si="34"/>
        <v>#REF!</v>
      </c>
      <c r="AU33" s="9" t="e">
        <f t="shared" si="35"/>
        <v>#REF!</v>
      </c>
      <c r="AV33" s="9" t="e">
        <f t="shared" si="36"/>
        <v>#REF!</v>
      </c>
      <c r="AW33" s="9" t="e">
        <f t="shared" si="37"/>
        <v>#REF!</v>
      </c>
      <c r="AX33" s="9" t="e">
        <f t="shared" si="38"/>
        <v>#REF!</v>
      </c>
      <c r="AY33" s="9" t="e">
        <f t="shared" si="39"/>
        <v>#REF!</v>
      </c>
      <c r="AZ33" s="9" t="e">
        <f t="shared" si="40"/>
        <v>#REF!</v>
      </c>
      <c r="BA33" s="9" t="e">
        <f t="shared" si="41"/>
        <v>#REF!</v>
      </c>
      <c r="BB33" s="9" t="e">
        <f t="shared" si="42"/>
        <v>#REF!</v>
      </c>
      <c r="BC33" s="9" t="e">
        <f t="shared" si="43"/>
        <v>#REF!</v>
      </c>
      <c r="BD33" s="9" t="e">
        <f t="shared" si="44"/>
        <v>#REF!</v>
      </c>
      <c r="BE33" s="9" t="e">
        <f t="shared" si="45"/>
        <v>#REF!</v>
      </c>
      <c r="BF33" s="9" t="e">
        <f t="shared" si="46"/>
        <v>#REF!</v>
      </c>
      <c r="BG33" s="9" t="e">
        <f t="shared" si="47"/>
        <v>#REF!</v>
      </c>
      <c r="BH33" s="9" t="e">
        <f t="shared" si="48"/>
        <v>#REF!</v>
      </c>
      <c r="BI33" s="9" t="e">
        <f t="shared" si="49"/>
        <v>#REF!</v>
      </c>
      <c r="BJ33" s="9" t="e">
        <f t="shared" si="50"/>
        <v>#REF!</v>
      </c>
      <c r="BK33" s="9" t="e">
        <f t="shared" si="51"/>
        <v>#REF!</v>
      </c>
      <c r="BL33" s="9" t="e">
        <f t="shared" si="52"/>
        <v>#REF!</v>
      </c>
      <c r="BM33" s="9" t="e">
        <f t="shared" si="53"/>
        <v>#REF!</v>
      </c>
      <c r="BN33" s="9" t="e">
        <f t="shared" si="54"/>
        <v>#REF!</v>
      </c>
      <c r="BO33" s="9" t="e">
        <f t="shared" si="55"/>
        <v>#REF!</v>
      </c>
      <c r="BP33" s="9" t="e">
        <f t="shared" si="56"/>
        <v>#REF!</v>
      </c>
      <c r="BQ33" s="9" t="e">
        <f t="shared" si="57"/>
        <v>#REF!</v>
      </c>
      <c r="BR33" s="9" t="e">
        <f t="shared" si="58"/>
        <v>#REF!</v>
      </c>
    </row>
    <row r="34" spans="1:70">
      <c r="A34" s="9">
        <f t="shared" si="59"/>
        <v>29</v>
      </c>
      <c r="B34" s="9">
        <f>cambodia!X36</f>
        <v>2.3215789795523841E-6</v>
      </c>
      <c r="C34" s="9">
        <f>cambodia!AH36</f>
        <v>1.8458094733063548E-6</v>
      </c>
      <c r="D34" s="9">
        <f>cambodia!AR36</f>
        <v>1.6475721790371757E-6</v>
      </c>
      <c r="E34" s="9">
        <f>cambodia!BB36</f>
        <v>1.8722411125422454E-6</v>
      </c>
      <c r="F34" s="9">
        <f>cambodia!BL36</f>
        <v>1.6475721790371757E-6</v>
      </c>
      <c r="G34" s="9">
        <f>cambodia!BV36</f>
        <v>1.4713612507979055E-6</v>
      </c>
      <c r="H34" s="9">
        <f>cambodia!CF36</f>
        <v>1.4008768795021977E-6</v>
      </c>
      <c r="I34" s="9">
        <f>cambodia!CP36</f>
        <v>1.6255458130072671E-6</v>
      </c>
      <c r="J34" s="9">
        <f>cambodia!CZ36</f>
        <v>1.2070448584390006E-6</v>
      </c>
      <c r="K34" s="9">
        <f>cambodia!DJ36</f>
        <v>1.2202606780569457E-6</v>
      </c>
      <c r="L34" s="9">
        <f>cambodia!DT36</f>
        <v>2.7841326661804687E-6</v>
      </c>
      <c r="M34" s="9">
        <f>cambodia!ED36</f>
        <v>1.6960301843029752E-6</v>
      </c>
      <c r="N34" s="9">
        <f>cambodia!EN36</f>
        <v>1.713651277126902E-6</v>
      </c>
      <c r="O34" s="9">
        <f>cambodia!EX36</f>
        <v>2.4184949900839821E-6</v>
      </c>
      <c r="P34" s="9">
        <f>cambodia!FH36</f>
        <v>1.9515360302499166E-6</v>
      </c>
      <c r="Q34" s="9">
        <f>cambodia!FR36</f>
        <v>1.2687186833227451E-6</v>
      </c>
      <c r="R34" s="9">
        <f>cambodia!GB36</f>
        <v>2.1629891441370409E-6</v>
      </c>
      <c r="S34" s="9">
        <f>cambodia!GL36</f>
        <v>1.1541815799672192E-6</v>
      </c>
      <c r="T34" s="9">
        <f>cambodia!GV36</f>
        <v>1.2775292297347082E-6</v>
      </c>
      <c r="U34" s="9">
        <f>cambodia!HF36</f>
        <v>1.5682772613295039E-6</v>
      </c>
      <c r="V34" s="9">
        <f>cambodia!HP36</f>
        <v>8.6783882157840543E-7</v>
      </c>
      <c r="W34" s="9">
        <f>cambodia!HZ36</f>
        <v>8.325966359305513E-7</v>
      </c>
      <c r="X34" s="9">
        <f>cambodia!IJ36</f>
        <v>3.7885349571443085E-7</v>
      </c>
      <c r="Y34" s="9">
        <f>cambodia!IT36</f>
        <v>2.1585838709310592E-7</v>
      </c>
      <c r="Z34" s="9">
        <f>cambodia!JD36</f>
        <v>2.9074803159479578E-7</v>
      </c>
      <c r="AA34" s="9">
        <f>cambodia!JN36</f>
        <v>3.3920603686059505E-7</v>
      </c>
      <c r="AB34" s="9">
        <f>cambodia!JX36</f>
        <v>2.2026366029908771E-7</v>
      </c>
      <c r="AC34" s="9">
        <f>cambodia!KH36</f>
        <v>3.5242185647854025E-7</v>
      </c>
      <c r="AD34" s="9">
        <f>cambodia!KR36</f>
        <v>1.4977928900337961E-7</v>
      </c>
      <c r="AE34" s="9">
        <f>cambodia!LB36</f>
        <v>1.2775292297347083E-7</v>
      </c>
      <c r="AG34" s="9">
        <f t="shared" si="60"/>
        <v>29</v>
      </c>
      <c r="AH34" s="9" t="e">
        <f>#REF!</f>
        <v>#REF!</v>
      </c>
      <c r="AI34" s="9" t="e">
        <f t="shared" si="28"/>
        <v>#REF!</v>
      </c>
      <c r="AJ34" s="9">
        <f t="shared" si="26"/>
        <v>0.18455673876527198</v>
      </c>
      <c r="AK34" s="9">
        <f t="shared" si="61"/>
        <v>29</v>
      </c>
      <c r="AL34" s="9" t="e">
        <f t="shared" si="63"/>
        <v>#REF!</v>
      </c>
      <c r="AN34" s="9">
        <f t="shared" si="62"/>
        <v>29</v>
      </c>
      <c r="AO34" s="9" t="e">
        <f t="shared" si="29"/>
        <v>#REF!</v>
      </c>
      <c r="AP34" s="9" t="e">
        <f t="shared" si="30"/>
        <v>#REF!</v>
      </c>
      <c r="AQ34" s="9" t="e">
        <f t="shared" si="31"/>
        <v>#REF!</v>
      </c>
      <c r="AR34" s="9" t="e">
        <f t="shared" si="32"/>
        <v>#REF!</v>
      </c>
      <c r="AS34" s="9" t="e">
        <f t="shared" si="33"/>
        <v>#REF!</v>
      </c>
      <c r="AT34" s="9" t="e">
        <f t="shared" si="34"/>
        <v>#REF!</v>
      </c>
      <c r="AU34" s="9" t="e">
        <f t="shared" si="35"/>
        <v>#REF!</v>
      </c>
      <c r="AV34" s="9" t="e">
        <f t="shared" si="36"/>
        <v>#REF!</v>
      </c>
      <c r="AW34" s="9" t="e">
        <f t="shared" si="37"/>
        <v>#REF!</v>
      </c>
      <c r="AX34" s="9" t="e">
        <f t="shared" si="38"/>
        <v>#REF!</v>
      </c>
      <c r="AY34" s="9" t="e">
        <f t="shared" si="39"/>
        <v>#REF!</v>
      </c>
      <c r="AZ34" s="9" t="e">
        <f t="shared" si="40"/>
        <v>#REF!</v>
      </c>
      <c r="BA34" s="9" t="e">
        <f t="shared" si="41"/>
        <v>#REF!</v>
      </c>
      <c r="BB34" s="9" t="e">
        <f t="shared" si="42"/>
        <v>#REF!</v>
      </c>
      <c r="BC34" s="9" t="e">
        <f t="shared" si="43"/>
        <v>#REF!</v>
      </c>
      <c r="BD34" s="9" t="e">
        <f t="shared" si="44"/>
        <v>#REF!</v>
      </c>
      <c r="BE34" s="9" t="e">
        <f t="shared" si="45"/>
        <v>#REF!</v>
      </c>
      <c r="BF34" s="9" t="e">
        <f t="shared" si="46"/>
        <v>#REF!</v>
      </c>
      <c r="BG34" s="9" t="e">
        <f t="shared" si="47"/>
        <v>#REF!</v>
      </c>
      <c r="BH34" s="9" t="e">
        <f t="shared" si="48"/>
        <v>#REF!</v>
      </c>
      <c r="BI34" s="9" t="e">
        <f t="shared" si="49"/>
        <v>#REF!</v>
      </c>
      <c r="BJ34" s="9" t="e">
        <f t="shared" si="50"/>
        <v>#REF!</v>
      </c>
      <c r="BK34" s="9" t="e">
        <f t="shared" si="51"/>
        <v>#REF!</v>
      </c>
      <c r="BL34" s="9" t="e">
        <f t="shared" si="52"/>
        <v>#REF!</v>
      </c>
      <c r="BM34" s="9" t="e">
        <f t="shared" si="53"/>
        <v>#REF!</v>
      </c>
      <c r="BN34" s="9" t="e">
        <f t="shared" si="54"/>
        <v>#REF!</v>
      </c>
      <c r="BO34" s="9" t="e">
        <f t="shared" si="55"/>
        <v>#REF!</v>
      </c>
      <c r="BP34" s="9" t="e">
        <f t="shared" si="56"/>
        <v>#REF!</v>
      </c>
      <c r="BQ34" s="9" t="e">
        <f t="shared" si="57"/>
        <v>#REF!</v>
      </c>
      <c r="BR34" s="9" t="e">
        <f t="shared" si="58"/>
        <v>#REF!</v>
      </c>
    </row>
    <row r="35" spans="1:70">
      <c r="A35" s="9">
        <f t="shared" si="59"/>
        <v>30</v>
      </c>
      <c r="B35" s="9">
        <f>cambodia!X37</f>
        <v>2.3904159770801194E-6</v>
      </c>
      <c r="C35" s="9">
        <f>cambodia!AH37</f>
        <v>1.9005394580580087E-6</v>
      </c>
      <c r="D35" s="9">
        <f>cambodia!AR37</f>
        <v>1.6964242417987946E-6</v>
      </c>
      <c r="E35" s="9">
        <f>cambodia!BB37</f>
        <v>1.9277548202259033E-6</v>
      </c>
      <c r="F35" s="9">
        <f>cambodia!BL37</f>
        <v>1.6964242417987946E-6</v>
      </c>
      <c r="G35" s="9">
        <f>cambodia!BV37</f>
        <v>1.5149884940128273E-6</v>
      </c>
      <c r="H35" s="9">
        <f>cambodia!CF37</f>
        <v>1.4424141948984406E-6</v>
      </c>
      <c r="I35" s="9">
        <f>cambodia!CP37</f>
        <v>1.6737447733255491E-6</v>
      </c>
      <c r="J35" s="9">
        <f>cambodia!CZ37</f>
        <v>1.2428348723338765E-6</v>
      </c>
      <c r="K35" s="9">
        <f>cambodia!DJ37</f>
        <v>1.256442553417824E-6</v>
      </c>
      <c r="L35" s="9">
        <f>cambodia!DT37</f>
        <v>2.8666848150182846E-6</v>
      </c>
      <c r="M35" s="9">
        <f>cambodia!ED37</f>
        <v>1.7463190724399363E-6</v>
      </c>
      <c r="N35" s="9">
        <f>cambodia!EN37</f>
        <v>1.7644626472185325E-6</v>
      </c>
      <c r="O35" s="9">
        <f>cambodia!EX37</f>
        <v>2.490205638362402E-6</v>
      </c>
      <c r="P35" s="9">
        <f>cambodia!FH37</f>
        <v>2.0094009067295887E-6</v>
      </c>
      <c r="Q35" s="9">
        <f>cambodia!FR37</f>
        <v>1.3063373840589653E-6</v>
      </c>
      <c r="R35" s="9">
        <f>cambodia!GB37</f>
        <v>2.2271238040727493E-6</v>
      </c>
      <c r="S35" s="9">
        <f>cambodia!GL37</f>
        <v>1.1884041479980861E-6</v>
      </c>
      <c r="T35" s="9">
        <f>cambodia!GV37</f>
        <v>1.3154091714482632E-6</v>
      </c>
      <c r="U35" s="9">
        <f>cambodia!HF37</f>
        <v>1.6147781552951095E-6</v>
      </c>
      <c r="V35" s="9">
        <f>cambodia!HP37</f>
        <v>8.9357105784588929E-7</v>
      </c>
      <c r="W35" s="9">
        <f>cambodia!HZ37</f>
        <v>8.5728390828869583E-7</v>
      </c>
      <c r="X35" s="9">
        <f>cambodia!IJ37</f>
        <v>3.9008685773982997E-7</v>
      </c>
      <c r="Y35" s="9">
        <f>cambodia!IT37</f>
        <v>2.2225879103781003E-7</v>
      </c>
      <c r="Z35" s="9">
        <f>cambodia!JD37</f>
        <v>2.9936898384684621E-7</v>
      </c>
      <c r="AA35" s="9">
        <f>cambodia!JN37</f>
        <v>3.4926381448798728E-7</v>
      </c>
      <c r="AB35" s="9">
        <f>cambodia!JX37</f>
        <v>2.2679468473245925E-7</v>
      </c>
      <c r="AC35" s="9">
        <f>cambodia!KH37</f>
        <v>3.6287149557193469E-7</v>
      </c>
      <c r="AD35" s="9">
        <f>cambodia!KR37</f>
        <v>1.5422038561807227E-7</v>
      </c>
      <c r="AE35" s="9">
        <f>cambodia!LB37</f>
        <v>1.3154091714482632E-7</v>
      </c>
      <c r="AG35" s="9">
        <f t="shared" si="60"/>
        <v>30</v>
      </c>
      <c r="AH35" s="9" t="e">
        <f>#REF!</f>
        <v>#REF!</v>
      </c>
      <c r="AI35" s="9" t="e">
        <f t="shared" si="28"/>
        <v>#REF!</v>
      </c>
      <c r="AJ35" s="9">
        <f t="shared" si="26"/>
        <v>0.1741101309106339</v>
      </c>
      <c r="AK35" s="9">
        <f t="shared" si="61"/>
        <v>30</v>
      </c>
      <c r="AL35" s="9" t="e">
        <f t="shared" si="63"/>
        <v>#REF!</v>
      </c>
      <c r="AN35" s="9">
        <f t="shared" si="62"/>
        <v>30</v>
      </c>
      <c r="AO35" s="9" t="e">
        <f t="shared" si="29"/>
        <v>#REF!</v>
      </c>
      <c r="AP35" s="9" t="e">
        <f t="shared" si="30"/>
        <v>#REF!</v>
      </c>
      <c r="AQ35" s="9" t="e">
        <f t="shared" si="31"/>
        <v>#REF!</v>
      </c>
      <c r="AR35" s="9" t="e">
        <f t="shared" si="32"/>
        <v>#REF!</v>
      </c>
      <c r="AS35" s="9" t="e">
        <f t="shared" si="33"/>
        <v>#REF!</v>
      </c>
      <c r="AT35" s="9" t="e">
        <f t="shared" si="34"/>
        <v>#REF!</v>
      </c>
      <c r="AU35" s="9" t="e">
        <f t="shared" si="35"/>
        <v>#REF!</v>
      </c>
      <c r="AV35" s="9" t="e">
        <f t="shared" si="36"/>
        <v>#REF!</v>
      </c>
      <c r="AW35" s="9" t="e">
        <f t="shared" si="37"/>
        <v>#REF!</v>
      </c>
      <c r="AX35" s="9" t="e">
        <f t="shared" si="38"/>
        <v>#REF!</v>
      </c>
      <c r="AY35" s="9" t="e">
        <f t="shared" si="39"/>
        <v>#REF!</v>
      </c>
      <c r="AZ35" s="9" t="e">
        <f t="shared" si="40"/>
        <v>#REF!</v>
      </c>
      <c r="BA35" s="9" t="e">
        <f t="shared" si="41"/>
        <v>#REF!</v>
      </c>
      <c r="BB35" s="9" t="e">
        <f t="shared" si="42"/>
        <v>#REF!</v>
      </c>
      <c r="BC35" s="9" t="e">
        <f t="shared" si="43"/>
        <v>#REF!</v>
      </c>
      <c r="BD35" s="9" t="e">
        <f t="shared" si="44"/>
        <v>#REF!</v>
      </c>
      <c r="BE35" s="9" t="e">
        <f t="shared" si="45"/>
        <v>#REF!</v>
      </c>
      <c r="BF35" s="9" t="e">
        <f t="shared" si="46"/>
        <v>#REF!</v>
      </c>
      <c r="BG35" s="9" t="e">
        <f t="shared" si="47"/>
        <v>#REF!</v>
      </c>
      <c r="BH35" s="9" t="e">
        <f t="shared" si="48"/>
        <v>#REF!</v>
      </c>
      <c r="BI35" s="9" t="e">
        <f t="shared" si="49"/>
        <v>#REF!</v>
      </c>
      <c r="BJ35" s="9" t="e">
        <f t="shared" si="50"/>
        <v>#REF!</v>
      </c>
      <c r="BK35" s="9" t="e">
        <f t="shared" si="51"/>
        <v>#REF!</v>
      </c>
      <c r="BL35" s="9" t="e">
        <f t="shared" si="52"/>
        <v>#REF!</v>
      </c>
      <c r="BM35" s="9" t="e">
        <f t="shared" si="53"/>
        <v>#REF!</v>
      </c>
      <c r="BN35" s="9" t="e">
        <f t="shared" si="54"/>
        <v>#REF!</v>
      </c>
      <c r="BO35" s="9" t="e">
        <f t="shared" si="55"/>
        <v>#REF!</v>
      </c>
      <c r="BP35" s="9" t="e">
        <f t="shared" si="56"/>
        <v>#REF!</v>
      </c>
      <c r="BQ35" s="9" t="e">
        <f t="shared" si="57"/>
        <v>#REF!</v>
      </c>
      <c r="BR35" s="9" t="e">
        <f t="shared" si="58"/>
        <v>#REF!</v>
      </c>
    </row>
    <row r="36" spans="1:70">
      <c r="A36" s="9">
        <f t="shared" si="59"/>
        <v>31</v>
      </c>
      <c r="B36" s="9">
        <f>cambodia!X38</f>
        <v>2.4486719050450863E-6</v>
      </c>
      <c r="C36" s="9">
        <f>cambodia!AH38</f>
        <v>1.9468567897796801E-6</v>
      </c>
      <c r="D36" s="9">
        <f>cambodia!AR38</f>
        <v>1.7377671584190935E-6</v>
      </c>
      <c r="E36" s="9">
        <f>cambodia!BB38</f>
        <v>1.9747354072944246E-6</v>
      </c>
      <c r="F36" s="9">
        <f>cambodia!BL38</f>
        <v>1.7377671584190935E-6</v>
      </c>
      <c r="G36" s="9">
        <f>cambodia!BV38</f>
        <v>1.5519097083207949E-6</v>
      </c>
      <c r="H36" s="9">
        <f>cambodia!CF38</f>
        <v>1.4775667282814755E-6</v>
      </c>
      <c r="I36" s="9">
        <f>cambodia!CP38</f>
        <v>1.7145349771568063E-6</v>
      </c>
      <c r="J36" s="9">
        <f>cambodia!CZ38</f>
        <v>1.2731235331733468E-6</v>
      </c>
      <c r="K36" s="9">
        <f>cambodia!DJ38</f>
        <v>1.2870628419307189E-6</v>
      </c>
      <c r="L36" s="9">
        <f>cambodia!DT38</f>
        <v>2.9365477115531211E-6</v>
      </c>
      <c r="M36" s="9">
        <f>cambodia!ED38</f>
        <v>1.7888779571961257E-6</v>
      </c>
      <c r="N36" s="9">
        <f>cambodia!EN38</f>
        <v>1.8074637022059557E-6</v>
      </c>
      <c r="O36" s="9">
        <f>cambodia!EX38</f>
        <v>2.5508935025991508E-6</v>
      </c>
      <c r="P36" s="9">
        <f>cambodia!FH38</f>
        <v>2.0583712598386589E-6</v>
      </c>
      <c r="Q36" s="9">
        <f>cambodia!FR38</f>
        <v>1.3381736407077511E-6</v>
      </c>
      <c r="R36" s="9">
        <f>cambodia!GB38</f>
        <v>2.2814001999566177E-6</v>
      </c>
      <c r="S36" s="9">
        <f>cambodia!GL38</f>
        <v>1.217366298143857E-6</v>
      </c>
      <c r="T36" s="9">
        <f>cambodia!GV38</f>
        <v>1.347466513212666E-6</v>
      </c>
      <c r="U36" s="9">
        <f>cambodia!HF38</f>
        <v>1.654131305874859E-6</v>
      </c>
      <c r="V36" s="9">
        <f>cambodia!HP38</f>
        <v>9.1534794173412144E-7</v>
      </c>
      <c r="W36" s="9">
        <f>cambodia!HZ38</f>
        <v>8.7817645171446174E-7</v>
      </c>
      <c r="X36" s="9">
        <f>cambodia!IJ38</f>
        <v>3.9959351771134239E-7</v>
      </c>
      <c r="Y36" s="9">
        <f>cambodia!IT38</f>
        <v>2.2767537637041597E-7</v>
      </c>
      <c r="Z36" s="9">
        <f>cambodia!JD38</f>
        <v>3.0666479266219298E-7</v>
      </c>
      <c r="AA36" s="9">
        <f>cambodia!JN38</f>
        <v>3.5777559143922519E-7</v>
      </c>
      <c r="AB36" s="9">
        <f>cambodia!JX38</f>
        <v>2.3232181262287347E-7</v>
      </c>
      <c r="AC36" s="9">
        <f>cambodia!KH38</f>
        <v>3.7171490019659748E-7</v>
      </c>
      <c r="AD36" s="9">
        <f>cambodia!KR38</f>
        <v>1.5797883258355394E-7</v>
      </c>
      <c r="AE36" s="9">
        <f>cambodia!LB38</f>
        <v>1.3474665132126661E-7</v>
      </c>
      <c r="AG36" s="9">
        <f t="shared" si="60"/>
        <v>31</v>
      </c>
      <c r="AH36" s="9" t="e">
        <f>#REF!</f>
        <v>#REF!</v>
      </c>
      <c r="AI36" s="9" t="e">
        <f t="shared" si="28"/>
        <v>#REF!</v>
      </c>
      <c r="AJ36" s="9">
        <f t="shared" si="26"/>
        <v>0.16425484048173006</v>
      </c>
      <c r="AK36" s="9">
        <f t="shared" si="61"/>
        <v>31</v>
      </c>
      <c r="AL36" s="9" t="e">
        <f t="shared" si="63"/>
        <v>#REF!</v>
      </c>
      <c r="AN36" s="9">
        <f t="shared" si="62"/>
        <v>31</v>
      </c>
      <c r="AO36" s="9" t="e">
        <f t="shared" si="29"/>
        <v>#REF!</v>
      </c>
      <c r="AP36" s="9" t="e">
        <f t="shared" si="30"/>
        <v>#REF!</v>
      </c>
      <c r="AQ36" s="9" t="e">
        <f t="shared" si="31"/>
        <v>#REF!</v>
      </c>
      <c r="AR36" s="9" t="e">
        <f t="shared" si="32"/>
        <v>#REF!</v>
      </c>
      <c r="AS36" s="9" t="e">
        <f t="shared" si="33"/>
        <v>#REF!</v>
      </c>
      <c r="AT36" s="9" t="e">
        <f t="shared" si="34"/>
        <v>#REF!</v>
      </c>
      <c r="AU36" s="9" t="e">
        <f t="shared" si="35"/>
        <v>#REF!</v>
      </c>
      <c r="AV36" s="9" t="e">
        <f t="shared" si="36"/>
        <v>#REF!</v>
      </c>
      <c r="AW36" s="9" t="e">
        <f t="shared" si="37"/>
        <v>#REF!</v>
      </c>
      <c r="AX36" s="9" t="e">
        <f t="shared" si="38"/>
        <v>#REF!</v>
      </c>
      <c r="AY36" s="9" t="e">
        <f t="shared" si="39"/>
        <v>#REF!</v>
      </c>
      <c r="AZ36" s="9" t="e">
        <f t="shared" si="40"/>
        <v>#REF!</v>
      </c>
      <c r="BA36" s="9" t="e">
        <f t="shared" si="41"/>
        <v>#REF!</v>
      </c>
      <c r="BB36" s="9" t="e">
        <f t="shared" si="42"/>
        <v>#REF!</v>
      </c>
      <c r="BC36" s="9" t="e">
        <f t="shared" si="43"/>
        <v>#REF!</v>
      </c>
      <c r="BD36" s="9" t="e">
        <f t="shared" si="44"/>
        <v>#REF!</v>
      </c>
      <c r="BE36" s="9" t="e">
        <f t="shared" si="45"/>
        <v>#REF!</v>
      </c>
      <c r="BF36" s="9" t="e">
        <f t="shared" si="46"/>
        <v>#REF!</v>
      </c>
      <c r="BG36" s="9" t="e">
        <f t="shared" si="47"/>
        <v>#REF!</v>
      </c>
      <c r="BH36" s="9" t="e">
        <f t="shared" si="48"/>
        <v>#REF!</v>
      </c>
      <c r="BI36" s="9" t="e">
        <f t="shared" si="49"/>
        <v>#REF!</v>
      </c>
      <c r="BJ36" s="9" t="e">
        <f t="shared" si="50"/>
        <v>#REF!</v>
      </c>
      <c r="BK36" s="9" t="e">
        <f t="shared" si="51"/>
        <v>#REF!</v>
      </c>
      <c r="BL36" s="9" t="e">
        <f t="shared" si="52"/>
        <v>#REF!</v>
      </c>
      <c r="BM36" s="9" t="e">
        <f t="shared" si="53"/>
        <v>#REF!</v>
      </c>
      <c r="BN36" s="9" t="e">
        <f t="shared" si="54"/>
        <v>#REF!</v>
      </c>
      <c r="BO36" s="9" t="e">
        <f t="shared" si="55"/>
        <v>#REF!</v>
      </c>
      <c r="BP36" s="9" t="e">
        <f t="shared" si="56"/>
        <v>#REF!</v>
      </c>
      <c r="BQ36" s="9" t="e">
        <f t="shared" si="57"/>
        <v>#REF!</v>
      </c>
      <c r="BR36" s="9" t="e">
        <f t="shared" si="58"/>
        <v>#REF!</v>
      </c>
    </row>
    <row r="37" spans="1:70">
      <c r="A37" s="9">
        <f t="shared" si="59"/>
        <v>32</v>
      </c>
      <c r="B37" s="9">
        <f>cambodia!X39</f>
        <v>2.491350754626648E-6</v>
      </c>
      <c r="C37" s="9">
        <f>cambodia!AH39</f>
        <v>1.9807893096557219E-6</v>
      </c>
      <c r="D37" s="9">
        <f>cambodia!AR39</f>
        <v>1.7680553742511698E-6</v>
      </c>
      <c r="E37" s="9">
        <f>cambodia!BB39</f>
        <v>2.0091538343763289E-6</v>
      </c>
      <c r="F37" s="9">
        <f>cambodia!BL39</f>
        <v>1.7680553742511698E-6</v>
      </c>
      <c r="G37" s="9">
        <f>cambodia!BV39</f>
        <v>1.5789585427804564E-6</v>
      </c>
      <c r="H37" s="9">
        <f>cambodia!CF39</f>
        <v>1.5033198101921707E-6</v>
      </c>
      <c r="I37" s="9">
        <f>cambodia!CP39</f>
        <v>1.7444182703173303E-6</v>
      </c>
      <c r="J37" s="9">
        <f>cambodia!CZ39</f>
        <v>1.2953132955743866E-6</v>
      </c>
      <c r="K37" s="9">
        <f>cambodia!DJ39</f>
        <v>1.3094955579346896E-6</v>
      </c>
      <c r="L37" s="9">
        <f>cambodia!DT39</f>
        <v>2.9877299372372707E-6</v>
      </c>
      <c r="M37" s="9">
        <f>cambodia!ED39</f>
        <v>1.8200570029056157E-6</v>
      </c>
      <c r="N37" s="9">
        <f>cambodia!EN39</f>
        <v>1.8389666860526869E-6</v>
      </c>
      <c r="O37" s="9">
        <f>cambodia!EX39</f>
        <v>2.5953540119355402E-6</v>
      </c>
      <c r="P37" s="9">
        <f>cambodia!FH39</f>
        <v>2.0942474085381499E-6</v>
      </c>
      <c r="Q37" s="9">
        <f>cambodia!FR39</f>
        <v>1.3614971865891357E-6</v>
      </c>
      <c r="R37" s="9">
        <f>cambodia!GB39</f>
        <v>2.3211636063030064E-6</v>
      </c>
      <c r="S37" s="9">
        <f>cambodia!GL39</f>
        <v>1.2385842461331719E-6</v>
      </c>
      <c r="T37" s="9">
        <f>cambodia!GV39</f>
        <v>1.3709520281626713E-6</v>
      </c>
      <c r="U37" s="9">
        <f>cambodia!HF39</f>
        <v>1.6829618000893484E-6</v>
      </c>
      <c r="V37" s="9">
        <f>cambodia!HP39</f>
        <v>9.313018949932631E-7</v>
      </c>
      <c r="W37" s="9">
        <f>cambodia!HZ39</f>
        <v>8.934825286991205E-7</v>
      </c>
      <c r="X37" s="9">
        <f>cambodia!IJ39</f>
        <v>4.065581876620337E-7</v>
      </c>
      <c r="Y37" s="9">
        <f>cambodia!IT39</f>
        <v>2.3164361855162377E-7</v>
      </c>
      <c r="Z37" s="9">
        <f>cambodia!JD39</f>
        <v>3.1200977192667698E-7</v>
      </c>
      <c r="AA37" s="9">
        <f>cambodia!JN39</f>
        <v>3.6401140058112324E-7</v>
      </c>
      <c r="AB37" s="9">
        <f>cambodia!JX39</f>
        <v>2.3637103933839168E-7</v>
      </c>
      <c r="AC37" s="9">
        <f>cambodia!KH39</f>
        <v>3.7819366294142664E-7</v>
      </c>
      <c r="AD37" s="9">
        <f>cambodia!KR39</f>
        <v>1.6073230675010634E-7</v>
      </c>
      <c r="AE37" s="9">
        <f>cambodia!LB39</f>
        <v>1.3709520281626714E-7</v>
      </c>
      <c r="AG37" s="9">
        <f t="shared" si="60"/>
        <v>32</v>
      </c>
      <c r="AH37" s="9" t="e">
        <f>#REF!</f>
        <v>#REF!</v>
      </c>
      <c r="AI37" s="9" t="e">
        <f t="shared" si="28"/>
        <v>#REF!</v>
      </c>
      <c r="AJ37" s="9">
        <f t="shared" ref="AJ37:AJ68" si="64">$AH$2^AG37</f>
        <v>0.15495739668087741</v>
      </c>
      <c r="AK37" s="9">
        <f t="shared" si="61"/>
        <v>32</v>
      </c>
      <c r="AL37" s="9" t="e">
        <f t="shared" si="63"/>
        <v>#REF!</v>
      </c>
      <c r="AN37" s="9">
        <f t="shared" si="62"/>
        <v>32</v>
      </c>
      <c r="AO37" s="9" t="e">
        <f t="shared" si="29"/>
        <v>#REF!</v>
      </c>
      <c r="AP37" s="9" t="e">
        <f t="shared" si="30"/>
        <v>#REF!</v>
      </c>
      <c r="AQ37" s="9" t="e">
        <f t="shared" si="31"/>
        <v>#REF!</v>
      </c>
      <c r="AR37" s="9" t="e">
        <f t="shared" si="32"/>
        <v>#REF!</v>
      </c>
      <c r="AS37" s="9" t="e">
        <f t="shared" si="33"/>
        <v>#REF!</v>
      </c>
      <c r="AT37" s="9" t="e">
        <f t="shared" si="34"/>
        <v>#REF!</v>
      </c>
      <c r="AU37" s="9" t="e">
        <f t="shared" si="35"/>
        <v>#REF!</v>
      </c>
      <c r="AV37" s="9" t="e">
        <f t="shared" si="36"/>
        <v>#REF!</v>
      </c>
      <c r="AW37" s="9" t="e">
        <f t="shared" si="37"/>
        <v>#REF!</v>
      </c>
      <c r="AX37" s="9" t="e">
        <f t="shared" si="38"/>
        <v>#REF!</v>
      </c>
      <c r="AY37" s="9" t="e">
        <f t="shared" si="39"/>
        <v>#REF!</v>
      </c>
      <c r="AZ37" s="9" t="e">
        <f t="shared" si="40"/>
        <v>#REF!</v>
      </c>
      <c r="BA37" s="9" t="e">
        <f t="shared" si="41"/>
        <v>#REF!</v>
      </c>
      <c r="BB37" s="9" t="e">
        <f t="shared" si="42"/>
        <v>#REF!</v>
      </c>
      <c r="BC37" s="9" t="e">
        <f t="shared" si="43"/>
        <v>#REF!</v>
      </c>
      <c r="BD37" s="9" t="e">
        <f t="shared" si="44"/>
        <v>#REF!</v>
      </c>
      <c r="BE37" s="9" t="e">
        <f t="shared" si="45"/>
        <v>#REF!</v>
      </c>
      <c r="BF37" s="9" t="e">
        <f t="shared" si="46"/>
        <v>#REF!</v>
      </c>
      <c r="BG37" s="9" t="e">
        <f t="shared" si="47"/>
        <v>#REF!</v>
      </c>
      <c r="BH37" s="9" t="e">
        <f t="shared" si="48"/>
        <v>#REF!</v>
      </c>
      <c r="BI37" s="9" t="e">
        <f t="shared" si="49"/>
        <v>#REF!</v>
      </c>
      <c r="BJ37" s="9" t="e">
        <f t="shared" si="50"/>
        <v>#REF!</v>
      </c>
      <c r="BK37" s="9" t="e">
        <f t="shared" si="51"/>
        <v>#REF!</v>
      </c>
      <c r="BL37" s="9" t="e">
        <f t="shared" si="52"/>
        <v>#REF!</v>
      </c>
      <c r="BM37" s="9" t="e">
        <f t="shared" si="53"/>
        <v>#REF!</v>
      </c>
      <c r="BN37" s="9" t="e">
        <f t="shared" si="54"/>
        <v>#REF!</v>
      </c>
      <c r="BO37" s="9" t="e">
        <f t="shared" si="55"/>
        <v>#REF!</v>
      </c>
      <c r="BP37" s="9" t="e">
        <f t="shared" si="56"/>
        <v>#REF!</v>
      </c>
      <c r="BQ37" s="9" t="e">
        <f t="shared" si="57"/>
        <v>#REF!</v>
      </c>
      <c r="BR37" s="9" t="e">
        <f t="shared" si="58"/>
        <v>#REF!</v>
      </c>
    </row>
    <row r="38" spans="1:70">
      <c r="A38" s="9">
        <f t="shared" si="59"/>
        <v>33</v>
      </c>
      <c r="B38" s="9">
        <f>cambodia!X40</f>
        <v>2.5175137251202115E-6</v>
      </c>
      <c r="C38" s="9">
        <f>cambodia!AH40</f>
        <v>2.0015906087767913E-6</v>
      </c>
      <c r="D38" s="9">
        <f>cambodia!AR40</f>
        <v>1.7866226436336986E-6</v>
      </c>
      <c r="E38" s="9">
        <f>cambodia!BB40</f>
        <v>2.0302530041292031E-6</v>
      </c>
      <c r="F38" s="9">
        <f>cambodia!BL40</f>
        <v>1.7866226436336986E-6</v>
      </c>
      <c r="G38" s="9">
        <f>cambodia!BV40</f>
        <v>1.5955400079509501E-6</v>
      </c>
      <c r="H38" s="9">
        <f>cambodia!CF40</f>
        <v>1.5191069536778509E-6</v>
      </c>
      <c r="I38" s="9">
        <f>cambodia!CP40</f>
        <v>1.7627373141733552E-6</v>
      </c>
      <c r="J38" s="9">
        <f>cambodia!CZ40</f>
        <v>1.3089160544268276E-6</v>
      </c>
      <c r="K38" s="9">
        <f>cambodia!DJ40</f>
        <v>1.3232472521030335E-6</v>
      </c>
      <c r="L38" s="9">
        <f>cambodia!DT40</f>
        <v>3.0191056437874271E-6</v>
      </c>
      <c r="M38" s="9">
        <f>cambodia!ED40</f>
        <v>1.839170368446455E-6</v>
      </c>
      <c r="N38" s="9">
        <f>cambodia!EN40</f>
        <v>1.8582786320147295E-6</v>
      </c>
      <c r="O38" s="9">
        <f>cambodia!EX40</f>
        <v>2.6226091747457237E-6</v>
      </c>
      <c r="P38" s="9">
        <f>cambodia!FH40</f>
        <v>2.1162401901864401E-6</v>
      </c>
      <c r="Q38" s="9">
        <f>cambodia!FR40</f>
        <v>1.3757949769157896E-6</v>
      </c>
      <c r="R38" s="9">
        <f>cambodia!GB40</f>
        <v>2.3455393530057384E-6</v>
      </c>
      <c r="S38" s="9">
        <f>cambodia!GL40</f>
        <v>1.251591263722003E-6</v>
      </c>
      <c r="T38" s="9">
        <f>cambodia!GV40</f>
        <v>1.3853491086999266E-6</v>
      </c>
      <c r="U38" s="9">
        <f>cambodia!HF40</f>
        <v>1.7006354575764619E-6</v>
      </c>
      <c r="V38" s="9">
        <f>cambodia!HP40</f>
        <v>9.4108198073753651E-7</v>
      </c>
      <c r="W38" s="9">
        <f>cambodia!HZ40</f>
        <v>9.0286545360098693E-7</v>
      </c>
      <c r="X38" s="9">
        <f>cambodia!IJ40</f>
        <v>4.1082766671790938E-7</v>
      </c>
      <c r="Y38" s="9">
        <f>cambodia!IT40</f>
        <v>2.340762287113669E-7</v>
      </c>
      <c r="Z38" s="9">
        <f>cambodia!JD40</f>
        <v>3.1528634887653505E-7</v>
      </c>
      <c r="AA38" s="9">
        <f>cambodia!JN40</f>
        <v>3.6783407368929094E-7</v>
      </c>
      <c r="AB38" s="9">
        <f>cambodia!JX40</f>
        <v>2.3885329460343568E-7</v>
      </c>
      <c r="AC38" s="9">
        <f>cambodia!KH40</f>
        <v>3.8216527136549708E-7</v>
      </c>
      <c r="AD38" s="9">
        <f>cambodia!KR40</f>
        <v>1.6242024033033628E-7</v>
      </c>
      <c r="AE38" s="9">
        <f>cambodia!LB40</f>
        <v>1.3853491086999268E-7</v>
      </c>
      <c r="AG38" s="9">
        <f t="shared" si="60"/>
        <v>33</v>
      </c>
      <c r="AH38" s="9" t="e">
        <f>#REF!</f>
        <v>#REF!</v>
      </c>
      <c r="AI38" s="9" t="e">
        <f t="shared" si="28"/>
        <v>#REF!</v>
      </c>
      <c r="AJ38" s="9">
        <f t="shared" si="64"/>
        <v>0.14618622328384659</v>
      </c>
      <c r="AK38" s="9">
        <f t="shared" si="61"/>
        <v>33</v>
      </c>
      <c r="AL38" s="9" t="e">
        <f t="shared" si="63"/>
        <v>#REF!</v>
      </c>
      <c r="AN38" s="9">
        <f t="shared" si="62"/>
        <v>33</v>
      </c>
      <c r="AO38" s="9" t="e">
        <f t="shared" si="29"/>
        <v>#REF!</v>
      </c>
      <c r="AP38" s="9" t="e">
        <f t="shared" si="30"/>
        <v>#REF!</v>
      </c>
      <c r="AQ38" s="9" t="e">
        <f t="shared" si="31"/>
        <v>#REF!</v>
      </c>
      <c r="AR38" s="9" t="e">
        <f t="shared" si="32"/>
        <v>#REF!</v>
      </c>
      <c r="AS38" s="9" t="e">
        <f t="shared" si="33"/>
        <v>#REF!</v>
      </c>
      <c r="AT38" s="9" t="e">
        <f t="shared" si="34"/>
        <v>#REF!</v>
      </c>
      <c r="AU38" s="9" t="e">
        <f t="shared" si="35"/>
        <v>#REF!</v>
      </c>
      <c r="AV38" s="9" t="e">
        <f t="shared" si="36"/>
        <v>#REF!</v>
      </c>
      <c r="AW38" s="9" t="e">
        <f t="shared" si="37"/>
        <v>#REF!</v>
      </c>
      <c r="AX38" s="9" t="e">
        <f t="shared" si="38"/>
        <v>#REF!</v>
      </c>
      <c r="AY38" s="9" t="e">
        <f t="shared" si="39"/>
        <v>#REF!</v>
      </c>
      <c r="AZ38" s="9" t="e">
        <f t="shared" si="40"/>
        <v>#REF!</v>
      </c>
      <c r="BA38" s="9" t="e">
        <f t="shared" si="41"/>
        <v>#REF!</v>
      </c>
      <c r="BB38" s="9" t="e">
        <f t="shared" si="42"/>
        <v>#REF!</v>
      </c>
      <c r="BC38" s="9" t="e">
        <f t="shared" si="43"/>
        <v>#REF!</v>
      </c>
      <c r="BD38" s="9" t="e">
        <f t="shared" si="44"/>
        <v>#REF!</v>
      </c>
      <c r="BE38" s="9" t="e">
        <f t="shared" si="45"/>
        <v>#REF!</v>
      </c>
      <c r="BF38" s="9" t="e">
        <f t="shared" si="46"/>
        <v>#REF!</v>
      </c>
      <c r="BG38" s="9" t="e">
        <f t="shared" si="47"/>
        <v>#REF!</v>
      </c>
      <c r="BH38" s="9" t="e">
        <f t="shared" si="48"/>
        <v>#REF!</v>
      </c>
      <c r="BI38" s="9" t="e">
        <f t="shared" si="49"/>
        <v>#REF!</v>
      </c>
      <c r="BJ38" s="9" t="e">
        <f t="shared" si="50"/>
        <v>#REF!</v>
      </c>
      <c r="BK38" s="9" t="e">
        <f t="shared" si="51"/>
        <v>#REF!</v>
      </c>
      <c r="BL38" s="9" t="e">
        <f t="shared" si="52"/>
        <v>#REF!</v>
      </c>
      <c r="BM38" s="9" t="e">
        <f t="shared" si="53"/>
        <v>#REF!</v>
      </c>
      <c r="BN38" s="9" t="e">
        <f t="shared" si="54"/>
        <v>#REF!</v>
      </c>
      <c r="BO38" s="9" t="e">
        <f t="shared" si="55"/>
        <v>#REF!</v>
      </c>
      <c r="BP38" s="9" t="e">
        <f t="shared" si="56"/>
        <v>#REF!</v>
      </c>
      <c r="BQ38" s="9" t="e">
        <f t="shared" si="57"/>
        <v>#REF!</v>
      </c>
      <c r="BR38" s="9" t="e">
        <f t="shared" si="58"/>
        <v>#REF!</v>
      </c>
    </row>
    <row r="39" spans="1:70">
      <c r="A39" s="9">
        <f t="shared" si="59"/>
        <v>34</v>
      </c>
      <c r="B39" s="9">
        <f>cambodia!X41</f>
        <v>2.532361563335581E-6</v>
      </c>
      <c r="C39" s="9">
        <f>cambodia!AH41</f>
        <v>2.0133956262573223E-6</v>
      </c>
      <c r="D39" s="9">
        <f>cambodia!AR41</f>
        <v>1.7971598191413803E-6</v>
      </c>
      <c r="E39" s="9">
        <f>cambodia!BB41</f>
        <v>2.0422270672061142E-6</v>
      </c>
      <c r="F39" s="9">
        <f>cambodia!BL41</f>
        <v>1.7971598191413803E-6</v>
      </c>
      <c r="G39" s="9">
        <f>cambodia!BV41</f>
        <v>1.6049502128160988E-6</v>
      </c>
      <c r="H39" s="9">
        <f>cambodia!CF41</f>
        <v>1.5280663702859867E-6</v>
      </c>
      <c r="I39" s="9">
        <f>cambodia!CP41</f>
        <v>1.7731336183507201E-6</v>
      </c>
      <c r="J39" s="9">
        <f>cambodia!CZ41</f>
        <v>1.3166358033281772E-6</v>
      </c>
      <c r="K39" s="9">
        <f>cambodia!DJ41</f>
        <v>1.3310515238025731E-6</v>
      </c>
      <c r="L39" s="9">
        <f>cambodia!DT41</f>
        <v>3.0369117799394452E-6</v>
      </c>
      <c r="M39" s="9">
        <f>cambodia!ED41</f>
        <v>1.8500174608808328E-6</v>
      </c>
      <c r="N39" s="9">
        <f>cambodia!EN41</f>
        <v>1.8692384215133608E-6</v>
      </c>
      <c r="O39" s="9">
        <f>cambodia!EX41</f>
        <v>2.638076846814486E-6</v>
      </c>
      <c r="P39" s="9">
        <f>cambodia!FH41</f>
        <v>2.1287213900524906E-6</v>
      </c>
      <c r="Q39" s="9">
        <f>cambodia!FR41</f>
        <v>1.3839091655420254E-6</v>
      </c>
      <c r="R39" s="9">
        <f>cambodia!GB41</f>
        <v>2.3593729176428283E-6</v>
      </c>
      <c r="S39" s="9">
        <f>cambodia!GL41</f>
        <v>1.2589729214305924E-6</v>
      </c>
      <c r="T39" s="9">
        <f>cambodia!GV41</f>
        <v>1.3935196458582893E-6</v>
      </c>
      <c r="U39" s="9">
        <f>cambodia!HF41</f>
        <v>1.7106654962950033E-6</v>
      </c>
      <c r="V39" s="9">
        <f>cambodia!HP41</f>
        <v>9.466323111520104E-7</v>
      </c>
      <c r="W39" s="9">
        <f>cambodia!HZ41</f>
        <v>9.0819038988695416E-7</v>
      </c>
      <c r="X39" s="9">
        <f>cambodia!IJ41</f>
        <v>4.1325065359935486E-7</v>
      </c>
      <c r="Y39" s="9">
        <f>cambodia!IT41</f>
        <v>2.3545676774846959E-7</v>
      </c>
      <c r="Z39" s="9">
        <f>cambodia!JD41</f>
        <v>3.1714585043671413E-7</v>
      </c>
      <c r="AA39" s="9">
        <f>cambodia!JN41</f>
        <v>3.7000349217616657E-7</v>
      </c>
      <c r="AB39" s="9">
        <f>cambodia!JX41</f>
        <v>2.4026200790660169E-7</v>
      </c>
      <c r="AC39" s="9">
        <f>cambodia!KH41</f>
        <v>3.8441921265056265E-7</v>
      </c>
      <c r="AD39" s="9">
        <f>cambodia!KR41</f>
        <v>1.6337816537648911E-7</v>
      </c>
      <c r="AE39" s="9">
        <f>cambodia!LB41</f>
        <v>1.3935196458582894E-7</v>
      </c>
      <c r="AG39" s="9">
        <f t="shared" si="60"/>
        <v>34</v>
      </c>
      <c r="AH39" s="9" t="e">
        <f>#REF!</f>
        <v>#REF!</v>
      </c>
      <c r="AI39" s="9" t="e">
        <f t="shared" si="28"/>
        <v>#REF!</v>
      </c>
      <c r="AJ39" s="9">
        <f t="shared" si="64"/>
        <v>0.13791153139985526</v>
      </c>
      <c r="AK39" s="9">
        <f t="shared" si="61"/>
        <v>34</v>
      </c>
      <c r="AL39" s="9" t="e">
        <f t="shared" si="63"/>
        <v>#REF!</v>
      </c>
      <c r="AN39" s="9">
        <f t="shared" si="62"/>
        <v>34</v>
      </c>
      <c r="AO39" s="9" t="e">
        <f t="shared" si="29"/>
        <v>#REF!</v>
      </c>
      <c r="AP39" s="9" t="e">
        <f t="shared" si="30"/>
        <v>#REF!</v>
      </c>
      <c r="AQ39" s="9" t="e">
        <f t="shared" si="31"/>
        <v>#REF!</v>
      </c>
      <c r="AR39" s="9" t="e">
        <f t="shared" si="32"/>
        <v>#REF!</v>
      </c>
      <c r="AS39" s="9" t="e">
        <f t="shared" si="33"/>
        <v>#REF!</v>
      </c>
      <c r="AT39" s="9" t="e">
        <f t="shared" si="34"/>
        <v>#REF!</v>
      </c>
      <c r="AU39" s="9" t="e">
        <f t="shared" si="35"/>
        <v>#REF!</v>
      </c>
      <c r="AV39" s="9" t="e">
        <f t="shared" si="36"/>
        <v>#REF!</v>
      </c>
      <c r="AW39" s="9" t="e">
        <f t="shared" si="37"/>
        <v>#REF!</v>
      </c>
      <c r="AX39" s="9" t="e">
        <f t="shared" si="38"/>
        <v>#REF!</v>
      </c>
      <c r="AY39" s="9" t="e">
        <f t="shared" si="39"/>
        <v>#REF!</v>
      </c>
      <c r="AZ39" s="9" t="e">
        <f t="shared" si="40"/>
        <v>#REF!</v>
      </c>
      <c r="BA39" s="9" t="e">
        <f t="shared" si="41"/>
        <v>#REF!</v>
      </c>
      <c r="BB39" s="9" t="e">
        <f t="shared" si="42"/>
        <v>#REF!</v>
      </c>
      <c r="BC39" s="9" t="e">
        <f t="shared" si="43"/>
        <v>#REF!</v>
      </c>
      <c r="BD39" s="9" t="e">
        <f t="shared" si="44"/>
        <v>#REF!</v>
      </c>
      <c r="BE39" s="9" t="e">
        <f t="shared" si="45"/>
        <v>#REF!</v>
      </c>
      <c r="BF39" s="9" t="e">
        <f t="shared" si="46"/>
        <v>#REF!</v>
      </c>
      <c r="BG39" s="9" t="e">
        <f t="shared" si="47"/>
        <v>#REF!</v>
      </c>
      <c r="BH39" s="9" t="e">
        <f t="shared" si="48"/>
        <v>#REF!</v>
      </c>
      <c r="BI39" s="9" t="e">
        <f t="shared" si="49"/>
        <v>#REF!</v>
      </c>
      <c r="BJ39" s="9" t="e">
        <f t="shared" si="50"/>
        <v>#REF!</v>
      </c>
      <c r="BK39" s="9" t="e">
        <f t="shared" si="51"/>
        <v>#REF!</v>
      </c>
      <c r="BL39" s="9" t="e">
        <f t="shared" si="52"/>
        <v>#REF!</v>
      </c>
      <c r="BM39" s="9" t="e">
        <f t="shared" si="53"/>
        <v>#REF!</v>
      </c>
      <c r="BN39" s="9" t="e">
        <f t="shared" si="54"/>
        <v>#REF!</v>
      </c>
      <c r="BO39" s="9" t="e">
        <f t="shared" si="55"/>
        <v>#REF!</v>
      </c>
      <c r="BP39" s="9" t="e">
        <f t="shared" si="56"/>
        <v>#REF!</v>
      </c>
      <c r="BQ39" s="9" t="e">
        <f t="shared" si="57"/>
        <v>#REF!</v>
      </c>
      <c r="BR39" s="9" t="e">
        <f t="shared" si="58"/>
        <v>#REF!</v>
      </c>
    </row>
    <row r="40" spans="1:70">
      <c r="A40" s="9">
        <f t="shared" si="59"/>
        <v>35</v>
      </c>
      <c r="B40" s="9">
        <f>cambodia!X42</f>
        <v>2.5411160673198062E-6</v>
      </c>
      <c r="C40" s="9">
        <f>cambodia!AH42</f>
        <v>2.0203560383434513E-6</v>
      </c>
      <c r="D40" s="9">
        <f>cambodia!AR42</f>
        <v>1.8033726929366365E-6</v>
      </c>
      <c r="E40" s="9">
        <f>cambodia!BB42</f>
        <v>2.0492871510643598E-6</v>
      </c>
      <c r="F40" s="9">
        <f>cambodia!BL42</f>
        <v>1.8033726929366365E-6</v>
      </c>
      <c r="G40" s="9">
        <f>cambodia!BV42</f>
        <v>1.6104986081305789E-6</v>
      </c>
      <c r="H40" s="9">
        <f>cambodia!CF42</f>
        <v>1.5333489742081564E-6</v>
      </c>
      <c r="I40" s="9">
        <f>cambodia!CP42</f>
        <v>1.7792634323358799E-6</v>
      </c>
      <c r="J40" s="9">
        <f>cambodia!CZ42</f>
        <v>1.3211874809214931E-6</v>
      </c>
      <c r="K40" s="9">
        <f>cambodia!DJ42</f>
        <v>1.3356530372819474E-6</v>
      </c>
      <c r="L40" s="9">
        <f>cambodia!DT42</f>
        <v>3.0474105399357072E-6</v>
      </c>
      <c r="M40" s="9">
        <f>cambodia!ED42</f>
        <v>1.8564130662583026E-6</v>
      </c>
      <c r="N40" s="9">
        <f>cambodia!EN42</f>
        <v>1.875700474738908E-6</v>
      </c>
      <c r="O40" s="9">
        <f>cambodia!EX42</f>
        <v>2.6471968139631375E-6</v>
      </c>
      <c r="P40" s="9">
        <f>cambodia!FH42</f>
        <v>2.1360804892270853E-6</v>
      </c>
      <c r="Q40" s="9">
        <f>cambodia!FR42</f>
        <v>1.3886934106036134E-6</v>
      </c>
      <c r="R40" s="9">
        <f>cambodia!GB42</f>
        <v>2.3675293909943543E-6</v>
      </c>
      <c r="S40" s="9">
        <f>cambodia!GL42</f>
        <v>1.2633252554796759E-6</v>
      </c>
      <c r="T40" s="9">
        <f>cambodia!GV42</f>
        <v>1.3983371148439163E-6</v>
      </c>
      <c r="U40" s="9">
        <f>cambodia!HF42</f>
        <v>1.7165793547739106E-6</v>
      </c>
      <c r="V40" s="9">
        <f>cambodia!HP42</f>
        <v>9.4990486766983268E-7</v>
      </c>
      <c r="W40" s="9">
        <f>cambodia!HZ42</f>
        <v>9.1133005070862132E-7</v>
      </c>
      <c r="X40" s="9">
        <f>cambodia!IJ42</f>
        <v>4.1467928233302349E-7</v>
      </c>
      <c r="Y40" s="9">
        <f>cambodia!IT42</f>
        <v>2.3627075388742026E-7</v>
      </c>
      <c r="Z40" s="9">
        <f>cambodia!JD42</f>
        <v>3.1824223992999473E-7</v>
      </c>
      <c r="AA40" s="9">
        <f>cambodia!JN42</f>
        <v>3.7128261325166056E-7</v>
      </c>
      <c r="AB40" s="9">
        <f>cambodia!JX42</f>
        <v>2.4109260600757176E-7</v>
      </c>
      <c r="AC40" s="9">
        <f>cambodia!KH42</f>
        <v>3.8574816961211487E-7</v>
      </c>
      <c r="AD40" s="9">
        <f>cambodia!KR42</f>
        <v>1.6394297208514879E-7</v>
      </c>
      <c r="AE40" s="9">
        <f>cambodia!LB42</f>
        <v>1.3983371148439161E-7</v>
      </c>
      <c r="AG40" s="9">
        <f t="shared" si="60"/>
        <v>35</v>
      </c>
      <c r="AH40" s="9" t="e">
        <f>#REF!</f>
        <v>#REF!</v>
      </c>
      <c r="AI40" s="9" t="e">
        <f t="shared" si="28"/>
        <v>#REF!</v>
      </c>
      <c r="AJ40" s="9">
        <f t="shared" si="64"/>
        <v>0.13010521830175023</v>
      </c>
      <c r="AK40" s="9">
        <f t="shared" si="61"/>
        <v>35</v>
      </c>
      <c r="AL40" s="9" t="e">
        <f t="shared" si="63"/>
        <v>#REF!</v>
      </c>
      <c r="AN40" s="9">
        <f t="shared" si="62"/>
        <v>35</v>
      </c>
      <c r="AO40" s="9" t="e">
        <f t="shared" si="29"/>
        <v>#REF!</v>
      </c>
      <c r="AP40" s="9" t="e">
        <f t="shared" si="30"/>
        <v>#REF!</v>
      </c>
      <c r="AQ40" s="9" t="e">
        <f t="shared" si="31"/>
        <v>#REF!</v>
      </c>
      <c r="AR40" s="9" t="e">
        <f t="shared" si="32"/>
        <v>#REF!</v>
      </c>
      <c r="AS40" s="9" t="e">
        <f t="shared" si="33"/>
        <v>#REF!</v>
      </c>
      <c r="AT40" s="9" t="e">
        <f t="shared" si="34"/>
        <v>#REF!</v>
      </c>
      <c r="AU40" s="9" t="e">
        <f t="shared" si="35"/>
        <v>#REF!</v>
      </c>
      <c r="AV40" s="9" t="e">
        <f t="shared" si="36"/>
        <v>#REF!</v>
      </c>
      <c r="AW40" s="9" t="e">
        <f t="shared" si="37"/>
        <v>#REF!</v>
      </c>
      <c r="AX40" s="9" t="e">
        <f t="shared" si="38"/>
        <v>#REF!</v>
      </c>
      <c r="AY40" s="9" t="e">
        <f t="shared" si="39"/>
        <v>#REF!</v>
      </c>
      <c r="AZ40" s="9" t="e">
        <f t="shared" si="40"/>
        <v>#REF!</v>
      </c>
      <c r="BA40" s="9" t="e">
        <f t="shared" si="41"/>
        <v>#REF!</v>
      </c>
      <c r="BB40" s="9" t="e">
        <f t="shared" si="42"/>
        <v>#REF!</v>
      </c>
      <c r="BC40" s="9" t="e">
        <f t="shared" si="43"/>
        <v>#REF!</v>
      </c>
      <c r="BD40" s="9" t="e">
        <f t="shared" si="44"/>
        <v>#REF!</v>
      </c>
      <c r="BE40" s="9" t="e">
        <f t="shared" si="45"/>
        <v>#REF!</v>
      </c>
      <c r="BF40" s="9" t="e">
        <f t="shared" si="46"/>
        <v>#REF!</v>
      </c>
      <c r="BG40" s="9" t="e">
        <f t="shared" si="47"/>
        <v>#REF!</v>
      </c>
      <c r="BH40" s="9" t="e">
        <f t="shared" si="48"/>
        <v>#REF!</v>
      </c>
      <c r="BI40" s="9" t="e">
        <f t="shared" si="49"/>
        <v>#REF!</v>
      </c>
      <c r="BJ40" s="9" t="e">
        <f t="shared" si="50"/>
        <v>#REF!</v>
      </c>
      <c r="BK40" s="9" t="e">
        <f t="shared" si="51"/>
        <v>#REF!</v>
      </c>
      <c r="BL40" s="9" t="e">
        <f t="shared" si="52"/>
        <v>#REF!</v>
      </c>
      <c r="BM40" s="9" t="e">
        <f t="shared" si="53"/>
        <v>#REF!</v>
      </c>
      <c r="BN40" s="9" t="e">
        <f t="shared" si="54"/>
        <v>#REF!</v>
      </c>
      <c r="BO40" s="9" t="e">
        <f t="shared" si="55"/>
        <v>#REF!</v>
      </c>
      <c r="BP40" s="9" t="e">
        <f t="shared" si="56"/>
        <v>#REF!</v>
      </c>
      <c r="BQ40" s="9" t="e">
        <f t="shared" si="57"/>
        <v>#REF!</v>
      </c>
      <c r="BR40" s="9" t="e">
        <f t="shared" si="58"/>
        <v>#REF!</v>
      </c>
    </row>
    <row r="41" spans="1:70">
      <c r="A41" s="9">
        <f t="shared" si="59"/>
        <v>36</v>
      </c>
      <c r="B41" s="9">
        <f>cambodia!X43</f>
        <v>2.5523851349588955E-6</v>
      </c>
      <c r="C41" s="9">
        <f>cambodia!AH43</f>
        <v>2.0293156955365793E-6</v>
      </c>
      <c r="D41" s="9">
        <f>cambodia!AR43</f>
        <v>1.8113700957772804E-6</v>
      </c>
      <c r="E41" s="9">
        <f>cambodia!BB43</f>
        <v>2.0583751088378185E-6</v>
      </c>
      <c r="F41" s="9">
        <f>cambodia!BL43</f>
        <v>1.8113700957772804E-6</v>
      </c>
      <c r="G41" s="9">
        <f>cambodia!BV43</f>
        <v>1.6176406737690149E-6</v>
      </c>
      <c r="H41" s="9">
        <f>cambodia!CF43</f>
        <v>1.5401489049657089E-6</v>
      </c>
      <c r="I41" s="9">
        <f>cambodia!CP43</f>
        <v>1.7871539180262472E-6</v>
      </c>
      <c r="J41" s="9">
        <f>cambodia!CZ43</f>
        <v>1.3270465407566171E-6</v>
      </c>
      <c r="K41" s="9">
        <f>cambodia!DJ43</f>
        <v>1.341576247407237E-6</v>
      </c>
      <c r="L41" s="9">
        <f>cambodia!DT43</f>
        <v>3.0609248677305916E-6</v>
      </c>
      <c r="M41" s="9">
        <f>cambodia!ED43</f>
        <v>1.8646456868295534E-6</v>
      </c>
      <c r="N41" s="9">
        <f>cambodia!EN43</f>
        <v>1.8840186290303799E-6</v>
      </c>
      <c r="O41" s="9">
        <f>cambodia!EX43</f>
        <v>2.6589363170634402E-6</v>
      </c>
      <c r="P41" s="9">
        <f>cambodia!FH43</f>
        <v>2.145553348741538E-6</v>
      </c>
      <c r="Q41" s="9">
        <f>cambodia!FR43</f>
        <v>1.3948518384595101E-6</v>
      </c>
      <c r="R41" s="9">
        <f>cambodia!GB43</f>
        <v>2.3780286551514561E-6</v>
      </c>
      <c r="S41" s="9">
        <f>cambodia!GL43</f>
        <v>1.2689277141541375E-6</v>
      </c>
      <c r="T41" s="9">
        <f>cambodia!GV43</f>
        <v>1.4045383095599231E-6</v>
      </c>
      <c r="U41" s="9">
        <f>cambodia!HF43</f>
        <v>1.7241918558735609E-6</v>
      </c>
      <c r="V41" s="9">
        <f>cambodia!HP43</f>
        <v>9.5411740339070647E-7</v>
      </c>
      <c r="W41" s="9">
        <f>cambodia!HZ43</f>
        <v>9.1537151898905334E-7</v>
      </c>
      <c r="X41" s="9">
        <f>cambodia!IJ43</f>
        <v>4.1651825731777034E-7</v>
      </c>
      <c r="Y41" s="9">
        <f>cambodia!IT43</f>
        <v>2.3731854196012493E-7</v>
      </c>
      <c r="Z41" s="9">
        <f>cambodia!JD43</f>
        <v>3.196535463136377E-7</v>
      </c>
      <c r="AA41" s="9">
        <f>cambodia!JN43</f>
        <v>3.729291373659107E-7</v>
      </c>
      <c r="AB41" s="9">
        <f>cambodia!JX43</f>
        <v>2.4216177751033167E-7</v>
      </c>
      <c r="AC41" s="9">
        <f>cambodia!KH43</f>
        <v>3.8745884401653058E-7</v>
      </c>
      <c r="AD41" s="9">
        <f>cambodia!KR43</f>
        <v>1.6467000870702548E-7</v>
      </c>
      <c r="AE41" s="9">
        <f>cambodia!LB43</f>
        <v>1.4045383095599231E-7</v>
      </c>
      <c r="AG41" s="9">
        <f t="shared" si="60"/>
        <v>36</v>
      </c>
      <c r="AH41" s="9" t="e">
        <f>#REF!</f>
        <v>#REF!</v>
      </c>
      <c r="AI41" s="9" t="e">
        <f t="shared" si="28"/>
        <v>#REF!</v>
      </c>
      <c r="AJ41" s="9">
        <f t="shared" si="64"/>
        <v>0.12274077198278321</v>
      </c>
      <c r="AK41" s="9">
        <f t="shared" si="61"/>
        <v>36</v>
      </c>
      <c r="AL41" s="9" t="e">
        <f t="shared" si="63"/>
        <v>#REF!</v>
      </c>
      <c r="AN41" s="9">
        <f t="shared" si="62"/>
        <v>36</v>
      </c>
      <c r="AO41" s="9" t="e">
        <f t="shared" si="29"/>
        <v>#REF!</v>
      </c>
      <c r="AP41" s="9" t="e">
        <f t="shared" si="30"/>
        <v>#REF!</v>
      </c>
      <c r="AQ41" s="9" t="e">
        <f t="shared" si="31"/>
        <v>#REF!</v>
      </c>
      <c r="AR41" s="9" t="e">
        <f t="shared" si="32"/>
        <v>#REF!</v>
      </c>
      <c r="AS41" s="9" t="e">
        <f t="shared" si="33"/>
        <v>#REF!</v>
      </c>
      <c r="AT41" s="9" t="e">
        <f t="shared" si="34"/>
        <v>#REF!</v>
      </c>
      <c r="AU41" s="9" t="e">
        <f t="shared" si="35"/>
        <v>#REF!</v>
      </c>
      <c r="AV41" s="9" t="e">
        <f t="shared" si="36"/>
        <v>#REF!</v>
      </c>
      <c r="AW41" s="9" t="e">
        <f t="shared" si="37"/>
        <v>#REF!</v>
      </c>
      <c r="AX41" s="9" t="e">
        <f t="shared" si="38"/>
        <v>#REF!</v>
      </c>
      <c r="AY41" s="9" t="e">
        <f t="shared" si="39"/>
        <v>#REF!</v>
      </c>
      <c r="AZ41" s="9" t="e">
        <f t="shared" si="40"/>
        <v>#REF!</v>
      </c>
      <c r="BA41" s="9" t="e">
        <f t="shared" si="41"/>
        <v>#REF!</v>
      </c>
      <c r="BB41" s="9" t="e">
        <f t="shared" si="42"/>
        <v>#REF!</v>
      </c>
      <c r="BC41" s="9" t="e">
        <f t="shared" si="43"/>
        <v>#REF!</v>
      </c>
      <c r="BD41" s="9" t="e">
        <f t="shared" si="44"/>
        <v>#REF!</v>
      </c>
      <c r="BE41" s="9" t="e">
        <f t="shared" si="45"/>
        <v>#REF!</v>
      </c>
      <c r="BF41" s="9" t="e">
        <f t="shared" si="46"/>
        <v>#REF!</v>
      </c>
      <c r="BG41" s="9" t="e">
        <f t="shared" si="47"/>
        <v>#REF!</v>
      </c>
      <c r="BH41" s="9" t="e">
        <f t="shared" si="48"/>
        <v>#REF!</v>
      </c>
      <c r="BI41" s="9" t="e">
        <f t="shared" si="49"/>
        <v>#REF!</v>
      </c>
      <c r="BJ41" s="9" t="e">
        <f t="shared" si="50"/>
        <v>#REF!</v>
      </c>
      <c r="BK41" s="9" t="e">
        <f t="shared" si="51"/>
        <v>#REF!</v>
      </c>
      <c r="BL41" s="9" t="e">
        <f t="shared" si="52"/>
        <v>#REF!</v>
      </c>
      <c r="BM41" s="9" t="e">
        <f t="shared" si="53"/>
        <v>#REF!</v>
      </c>
      <c r="BN41" s="9" t="e">
        <f t="shared" si="54"/>
        <v>#REF!</v>
      </c>
      <c r="BO41" s="9" t="e">
        <f t="shared" si="55"/>
        <v>#REF!</v>
      </c>
      <c r="BP41" s="9" t="e">
        <f t="shared" si="56"/>
        <v>#REF!</v>
      </c>
      <c r="BQ41" s="9" t="e">
        <f t="shared" si="57"/>
        <v>#REF!</v>
      </c>
      <c r="BR41" s="9" t="e">
        <f t="shared" si="58"/>
        <v>#REF!</v>
      </c>
    </row>
    <row r="42" spans="1:70">
      <c r="A42" s="9">
        <f t="shared" si="59"/>
        <v>37</v>
      </c>
      <c r="B42" s="9">
        <f>cambodia!X44</f>
        <v>2.5663095252990891E-6</v>
      </c>
      <c r="C42" s="9">
        <f>cambodia!AH44</f>
        <v>2.0403865106267899E-6</v>
      </c>
      <c r="D42" s="9">
        <f>cambodia!AR44</f>
        <v>1.8212519211799987E-6</v>
      </c>
      <c r="E42" s="9">
        <f>cambodia!BB44</f>
        <v>2.0696044558863622E-6</v>
      </c>
      <c r="F42" s="9">
        <f>cambodia!BL44</f>
        <v>1.8212519211799987E-6</v>
      </c>
      <c r="G42" s="9">
        <f>cambodia!BV44</f>
        <v>1.6264656194495175E-6</v>
      </c>
      <c r="H42" s="9">
        <f>cambodia!CF44</f>
        <v>1.5485510987573251E-6</v>
      </c>
      <c r="I42" s="9">
        <f>cambodia!CP44</f>
        <v>1.7969036334636888E-6</v>
      </c>
      <c r="J42" s="9">
        <f>cambodia!CZ44</f>
        <v>1.334286166853796E-6</v>
      </c>
      <c r="K42" s="9">
        <f>cambodia!DJ44</f>
        <v>1.3488951394835821E-6</v>
      </c>
      <c r="L42" s="9">
        <f>cambodia!DT44</f>
        <v>3.0776235673416025E-6</v>
      </c>
      <c r="M42" s="9">
        <f>cambodia!ED44</f>
        <v>1.874818154155881E-6</v>
      </c>
      <c r="N42" s="9">
        <f>cambodia!EN44</f>
        <v>1.8942967843289289E-6</v>
      </c>
      <c r="O42" s="9">
        <f>cambodia!EX44</f>
        <v>2.6734419912508535E-6</v>
      </c>
      <c r="P42" s="9">
        <f>cambodia!FH44</f>
        <v>2.1572582916650789E-6</v>
      </c>
      <c r="Q42" s="9">
        <f>cambodia!FR44</f>
        <v>1.4024613724594647E-6</v>
      </c>
      <c r="R42" s="9">
        <f>cambodia!GB44</f>
        <v>2.3910018537416564E-6</v>
      </c>
      <c r="S42" s="9">
        <f>cambodia!GL44</f>
        <v>1.2758502763346517E-6</v>
      </c>
      <c r="T42" s="9">
        <f>cambodia!GV44</f>
        <v>1.4122006875459886E-6</v>
      </c>
      <c r="U42" s="9">
        <f>cambodia!HF44</f>
        <v>1.7335980854012822E-6</v>
      </c>
      <c r="V42" s="9">
        <f>cambodia!HP44</f>
        <v>9.5932253602261968E-7</v>
      </c>
      <c r="W42" s="9">
        <f>cambodia!HZ44</f>
        <v>9.2036527567652335E-7</v>
      </c>
      <c r="X42" s="9">
        <f>cambodia!IJ44</f>
        <v>4.1879054872053449E-7</v>
      </c>
      <c r="Y42" s="9">
        <f>cambodia!IT44</f>
        <v>2.3861321961983936E-7</v>
      </c>
      <c r="Z42" s="9">
        <f>cambodia!JD44</f>
        <v>3.2139739785529394E-7</v>
      </c>
      <c r="AA42" s="9">
        <f>cambodia!JN44</f>
        <v>3.7496363083117628E-7</v>
      </c>
      <c r="AB42" s="9">
        <f>cambodia!JX44</f>
        <v>2.4348287716310145E-7</v>
      </c>
      <c r="AC42" s="9">
        <f>cambodia!KH44</f>
        <v>3.8957260346096235E-7</v>
      </c>
      <c r="AD42" s="9">
        <f>cambodia!KR44</f>
        <v>1.6556835647090898E-7</v>
      </c>
      <c r="AE42" s="9">
        <f>cambodia!LB44</f>
        <v>1.4122006875459883E-7</v>
      </c>
      <c r="AG42" s="9">
        <f t="shared" si="60"/>
        <v>37</v>
      </c>
      <c r="AH42" s="9" t="e">
        <f>#REF!</f>
        <v>#REF!</v>
      </c>
      <c r="AI42" s="9" t="e">
        <f t="shared" si="28"/>
        <v>#REF!</v>
      </c>
      <c r="AJ42" s="9">
        <f t="shared" si="64"/>
        <v>0.11579318111583323</v>
      </c>
      <c r="AK42" s="9">
        <f t="shared" si="61"/>
        <v>37</v>
      </c>
      <c r="AL42" s="9" t="e">
        <f t="shared" si="63"/>
        <v>#REF!</v>
      </c>
      <c r="AN42" s="9">
        <f t="shared" si="62"/>
        <v>37</v>
      </c>
      <c r="AO42" s="9" t="e">
        <f t="shared" si="29"/>
        <v>#REF!</v>
      </c>
      <c r="AP42" s="9" t="e">
        <f t="shared" si="30"/>
        <v>#REF!</v>
      </c>
      <c r="AQ42" s="9" t="e">
        <f t="shared" si="31"/>
        <v>#REF!</v>
      </c>
      <c r="AR42" s="9" t="e">
        <f t="shared" si="32"/>
        <v>#REF!</v>
      </c>
      <c r="AS42" s="9" t="e">
        <f t="shared" si="33"/>
        <v>#REF!</v>
      </c>
      <c r="AT42" s="9" t="e">
        <f t="shared" si="34"/>
        <v>#REF!</v>
      </c>
      <c r="AU42" s="9" t="e">
        <f t="shared" si="35"/>
        <v>#REF!</v>
      </c>
      <c r="AV42" s="9" t="e">
        <f t="shared" si="36"/>
        <v>#REF!</v>
      </c>
      <c r="AW42" s="9" t="e">
        <f t="shared" si="37"/>
        <v>#REF!</v>
      </c>
      <c r="AX42" s="9" t="e">
        <f t="shared" si="38"/>
        <v>#REF!</v>
      </c>
      <c r="AY42" s="9" t="e">
        <f t="shared" si="39"/>
        <v>#REF!</v>
      </c>
      <c r="AZ42" s="9" t="e">
        <f t="shared" si="40"/>
        <v>#REF!</v>
      </c>
      <c r="BA42" s="9" t="e">
        <f t="shared" si="41"/>
        <v>#REF!</v>
      </c>
      <c r="BB42" s="9" t="e">
        <f t="shared" si="42"/>
        <v>#REF!</v>
      </c>
      <c r="BC42" s="9" t="e">
        <f t="shared" si="43"/>
        <v>#REF!</v>
      </c>
      <c r="BD42" s="9" t="e">
        <f t="shared" si="44"/>
        <v>#REF!</v>
      </c>
      <c r="BE42" s="9" t="e">
        <f t="shared" si="45"/>
        <v>#REF!</v>
      </c>
      <c r="BF42" s="9" t="e">
        <f t="shared" si="46"/>
        <v>#REF!</v>
      </c>
      <c r="BG42" s="9" t="e">
        <f t="shared" si="47"/>
        <v>#REF!</v>
      </c>
      <c r="BH42" s="9" t="e">
        <f t="shared" si="48"/>
        <v>#REF!</v>
      </c>
      <c r="BI42" s="9" t="e">
        <f t="shared" si="49"/>
        <v>#REF!</v>
      </c>
      <c r="BJ42" s="9" t="e">
        <f t="shared" si="50"/>
        <v>#REF!</v>
      </c>
      <c r="BK42" s="9" t="e">
        <f t="shared" si="51"/>
        <v>#REF!</v>
      </c>
      <c r="BL42" s="9" t="e">
        <f t="shared" si="52"/>
        <v>#REF!</v>
      </c>
      <c r="BM42" s="9" t="e">
        <f t="shared" si="53"/>
        <v>#REF!</v>
      </c>
      <c r="BN42" s="9" t="e">
        <f t="shared" si="54"/>
        <v>#REF!</v>
      </c>
      <c r="BO42" s="9" t="e">
        <f t="shared" si="55"/>
        <v>#REF!</v>
      </c>
      <c r="BP42" s="9" t="e">
        <f t="shared" si="56"/>
        <v>#REF!</v>
      </c>
      <c r="BQ42" s="9" t="e">
        <f t="shared" si="57"/>
        <v>#REF!</v>
      </c>
      <c r="BR42" s="9" t="e">
        <f t="shared" si="58"/>
        <v>#REF!</v>
      </c>
    </row>
    <row r="43" spans="1:70">
      <c r="A43" s="9">
        <f t="shared" si="59"/>
        <v>38</v>
      </c>
      <c r="B43" s="9">
        <f>cambodia!X45</f>
        <v>2.5803212737193788E-6</v>
      </c>
      <c r="C43" s="9">
        <f>cambodia!AH45</f>
        <v>2.0515267811924474E-6</v>
      </c>
      <c r="D43" s="9">
        <f>cambodia!AR45</f>
        <v>1.8311957426395587E-6</v>
      </c>
      <c r="E43" s="9">
        <f>cambodia!BB45</f>
        <v>2.0809042529994989E-6</v>
      </c>
      <c r="F43" s="9">
        <f>cambodia!BL45</f>
        <v>1.8311957426395587E-6</v>
      </c>
      <c r="G43" s="9">
        <f>cambodia!BV45</f>
        <v>1.6353459305925472E-6</v>
      </c>
      <c r="H43" s="9">
        <f>cambodia!CF45</f>
        <v>1.5570060057737427E-6</v>
      </c>
      <c r="I43" s="9">
        <f>cambodia!CP45</f>
        <v>1.8067145161336827E-6</v>
      </c>
      <c r="J43" s="9">
        <f>cambodia!CZ45</f>
        <v>1.3415712125220302E-6</v>
      </c>
      <c r="K43" s="9">
        <f>cambodia!DJ45</f>
        <v>1.3562599484255555E-6</v>
      </c>
      <c r="L43" s="9">
        <f>cambodia!DT45</f>
        <v>3.0944270303427849E-6</v>
      </c>
      <c r="M43" s="9">
        <f>cambodia!ED45</f>
        <v>1.8850544409524874E-6</v>
      </c>
      <c r="N43" s="9">
        <f>cambodia!EN45</f>
        <v>1.9046394221571888E-6</v>
      </c>
      <c r="O43" s="9">
        <f>cambodia!EX45</f>
        <v>2.6880386703452343E-6</v>
      </c>
      <c r="P43" s="9">
        <f>cambodia!FH45</f>
        <v>2.1690366684206534E-6</v>
      </c>
      <c r="Q43" s="9">
        <f>cambodia!FR45</f>
        <v>1.4101186467384841E-6</v>
      </c>
      <c r="R43" s="9">
        <f>cambodia!GB45</f>
        <v>2.4040564428770681E-6</v>
      </c>
      <c r="S43" s="9">
        <f>cambodia!GL45</f>
        <v>1.2828162689079261E-6</v>
      </c>
      <c r="T43" s="9">
        <f>cambodia!GV45</f>
        <v>1.4199111373408344E-6</v>
      </c>
      <c r="U43" s="9">
        <f>cambodia!HF45</f>
        <v>1.7430633272184038E-6</v>
      </c>
      <c r="V43" s="9">
        <f>cambodia!HP45</f>
        <v>9.645603243315322E-7</v>
      </c>
      <c r="W43" s="9">
        <f>cambodia!HZ45</f>
        <v>9.2539036192213008E-7</v>
      </c>
      <c r="X43" s="9">
        <f>cambodia!IJ45</f>
        <v>4.2107709590107514E-7</v>
      </c>
      <c r="Y43" s="9">
        <f>cambodia!IT45</f>
        <v>2.3991601975758934E-7</v>
      </c>
      <c r="Z43" s="9">
        <f>cambodia!JD45</f>
        <v>3.2315218987756926E-7</v>
      </c>
      <c r="AA43" s="9">
        <f>cambodia!JN45</f>
        <v>3.770108881904975E-7</v>
      </c>
      <c r="AB43" s="9">
        <f>cambodia!JX45</f>
        <v>2.4481226505876465E-7</v>
      </c>
      <c r="AC43" s="9">
        <f>cambodia!KH45</f>
        <v>3.9169962409402326E-7</v>
      </c>
      <c r="AD43" s="9">
        <f>cambodia!KR45</f>
        <v>1.6647234023995993E-7</v>
      </c>
      <c r="AE43" s="9">
        <f>cambodia!LB45</f>
        <v>1.4199111373408344E-7</v>
      </c>
      <c r="AG43" s="9">
        <f t="shared" si="60"/>
        <v>38</v>
      </c>
      <c r="AH43" s="9" t="e">
        <f>#REF!</f>
        <v>#REF!</v>
      </c>
      <c r="AI43" s="9" t="e">
        <f t="shared" si="28"/>
        <v>#REF!</v>
      </c>
      <c r="AJ43" s="9">
        <f t="shared" si="64"/>
        <v>0.1092388501092766</v>
      </c>
      <c r="AK43" s="9">
        <f t="shared" si="61"/>
        <v>38</v>
      </c>
      <c r="AL43" s="9" t="e">
        <f t="shared" si="63"/>
        <v>#REF!</v>
      </c>
      <c r="AN43" s="9">
        <f t="shared" si="62"/>
        <v>38</v>
      </c>
      <c r="AO43" s="9" t="e">
        <f t="shared" si="29"/>
        <v>#REF!</v>
      </c>
      <c r="AP43" s="9" t="e">
        <f t="shared" si="30"/>
        <v>#REF!</v>
      </c>
      <c r="AQ43" s="9" t="e">
        <f t="shared" si="31"/>
        <v>#REF!</v>
      </c>
      <c r="AR43" s="9" t="e">
        <f t="shared" si="32"/>
        <v>#REF!</v>
      </c>
      <c r="AS43" s="9" t="e">
        <f t="shared" si="33"/>
        <v>#REF!</v>
      </c>
      <c r="AT43" s="9" t="e">
        <f t="shared" si="34"/>
        <v>#REF!</v>
      </c>
      <c r="AU43" s="9" t="e">
        <f t="shared" si="35"/>
        <v>#REF!</v>
      </c>
      <c r="AV43" s="9" t="e">
        <f t="shared" si="36"/>
        <v>#REF!</v>
      </c>
      <c r="AW43" s="9" t="e">
        <f t="shared" si="37"/>
        <v>#REF!</v>
      </c>
      <c r="AX43" s="9" t="e">
        <f t="shared" si="38"/>
        <v>#REF!</v>
      </c>
      <c r="AY43" s="9" t="e">
        <f t="shared" si="39"/>
        <v>#REF!</v>
      </c>
      <c r="AZ43" s="9" t="e">
        <f t="shared" si="40"/>
        <v>#REF!</v>
      </c>
      <c r="BA43" s="9" t="e">
        <f t="shared" si="41"/>
        <v>#REF!</v>
      </c>
      <c r="BB43" s="9" t="e">
        <f t="shared" si="42"/>
        <v>#REF!</v>
      </c>
      <c r="BC43" s="9" t="e">
        <f t="shared" si="43"/>
        <v>#REF!</v>
      </c>
      <c r="BD43" s="9" t="e">
        <f t="shared" si="44"/>
        <v>#REF!</v>
      </c>
      <c r="BE43" s="9" t="e">
        <f t="shared" si="45"/>
        <v>#REF!</v>
      </c>
      <c r="BF43" s="9" t="e">
        <f t="shared" si="46"/>
        <v>#REF!</v>
      </c>
      <c r="BG43" s="9" t="e">
        <f t="shared" si="47"/>
        <v>#REF!</v>
      </c>
      <c r="BH43" s="9" t="e">
        <f t="shared" si="48"/>
        <v>#REF!</v>
      </c>
      <c r="BI43" s="9" t="e">
        <f t="shared" si="49"/>
        <v>#REF!</v>
      </c>
      <c r="BJ43" s="9" t="e">
        <f t="shared" si="50"/>
        <v>#REF!</v>
      </c>
      <c r="BK43" s="9" t="e">
        <f t="shared" si="51"/>
        <v>#REF!</v>
      </c>
      <c r="BL43" s="9" t="e">
        <f t="shared" si="52"/>
        <v>#REF!</v>
      </c>
      <c r="BM43" s="9" t="e">
        <f t="shared" si="53"/>
        <v>#REF!</v>
      </c>
      <c r="BN43" s="9" t="e">
        <f t="shared" si="54"/>
        <v>#REF!</v>
      </c>
      <c r="BO43" s="9" t="e">
        <f t="shared" si="55"/>
        <v>#REF!</v>
      </c>
      <c r="BP43" s="9" t="e">
        <f t="shared" si="56"/>
        <v>#REF!</v>
      </c>
      <c r="BQ43" s="9" t="e">
        <f t="shared" si="57"/>
        <v>#REF!</v>
      </c>
      <c r="BR43" s="9" t="e">
        <f t="shared" si="58"/>
        <v>#REF!</v>
      </c>
    </row>
    <row r="44" spans="1:70">
      <c r="A44" s="9">
        <f t="shared" si="59"/>
        <v>39</v>
      </c>
      <c r="B44" s="9">
        <f>cambodia!X46</f>
        <v>2.592277809288294E-6</v>
      </c>
      <c r="C44" s="9">
        <f>cambodia!AH46</f>
        <v>2.0610330210470502E-6</v>
      </c>
      <c r="D44" s="9">
        <f>cambodia!AR46</f>
        <v>1.8396810259465318E-6</v>
      </c>
      <c r="E44" s="9">
        <f>cambodia!BB46</f>
        <v>2.0905466203937859E-6</v>
      </c>
      <c r="F44" s="9">
        <f>cambodia!BL46</f>
        <v>1.8396810259465318E-6</v>
      </c>
      <c r="G44" s="9">
        <f>cambodia!BV46</f>
        <v>1.6429236969682927E-6</v>
      </c>
      <c r="H44" s="9">
        <f>cambodia!CF46</f>
        <v>1.5642207653769977E-6</v>
      </c>
      <c r="I44" s="9">
        <f>cambodia!CP46</f>
        <v>1.815086359824252E-6</v>
      </c>
      <c r="J44" s="9">
        <f>cambodia!CZ46</f>
        <v>1.3477877035009349E-6</v>
      </c>
      <c r="K44" s="9">
        <f>cambodia!DJ46</f>
        <v>1.3625445031743025E-6</v>
      </c>
      <c r="L44" s="9">
        <f>cambodia!DT46</f>
        <v>3.1087657978561717E-6</v>
      </c>
      <c r="M44" s="9">
        <f>cambodia!ED46</f>
        <v>1.8937892914155472E-6</v>
      </c>
      <c r="N44" s="9">
        <f>cambodia!EN46</f>
        <v>1.9134650243133714E-6</v>
      </c>
      <c r="O44" s="9">
        <f>cambodia!EX46</f>
        <v>2.700494340226326E-6</v>
      </c>
      <c r="P44" s="9">
        <f>cambodia!FH46</f>
        <v>2.1790874184339938E-6</v>
      </c>
      <c r="Q44" s="9">
        <f>cambodia!FR46</f>
        <v>1.4166527686433185E-6</v>
      </c>
      <c r="R44" s="9">
        <f>cambodia!GB46</f>
        <v>2.41519621320788E-6</v>
      </c>
      <c r="S44" s="9">
        <f>cambodia!GL46</f>
        <v>1.2887605048074631E-6</v>
      </c>
      <c r="T44" s="9">
        <f>cambodia!GV46</f>
        <v>1.4264906350922301E-6</v>
      </c>
      <c r="U44" s="9">
        <f>cambodia!HF46</f>
        <v>1.751140227906324E-6</v>
      </c>
      <c r="V44" s="9">
        <f>cambodia!HP46</f>
        <v>9.6902984521782544E-7</v>
      </c>
      <c r="W44" s="9">
        <f>cambodia!HZ46</f>
        <v>9.2967837942217763E-7</v>
      </c>
      <c r="X44" s="9">
        <f>cambodia!IJ46</f>
        <v>4.2302825730321321E-7</v>
      </c>
      <c r="Y44" s="9">
        <f>cambodia!IT46</f>
        <v>2.4102772799834236E-7</v>
      </c>
      <c r="Z44" s="9">
        <f>cambodia!JD46</f>
        <v>3.2464959281409378E-7</v>
      </c>
      <c r="AA44" s="9">
        <f>cambodia!JN46</f>
        <v>3.7875785828310948E-7</v>
      </c>
      <c r="AB44" s="9">
        <f>cambodia!JX46</f>
        <v>2.4594666122279837E-7</v>
      </c>
      <c r="AC44" s="9">
        <f>cambodia!KH46</f>
        <v>3.9351465795647737E-7</v>
      </c>
      <c r="AD44" s="9">
        <f>cambodia!KR46</f>
        <v>1.6724372963150291E-7</v>
      </c>
      <c r="AE44" s="9">
        <f>cambodia!LB46</f>
        <v>1.4264906350922304E-7</v>
      </c>
      <c r="AG44" s="9">
        <f t="shared" si="60"/>
        <v>39</v>
      </c>
      <c r="AH44" s="9" t="e">
        <f>#REF!</f>
        <v>#REF!</v>
      </c>
      <c r="AI44" s="9" t="e">
        <f t="shared" si="28"/>
        <v>#REF!</v>
      </c>
      <c r="AJ44" s="9">
        <f t="shared" si="64"/>
        <v>0.10305551897101564</v>
      </c>
      <c r="AK44" s="9">
        <f t="shared" si="61"/>
        <v>39</v>
      </c>
      <c r="AL44" s="9" t="e">
        <f t="shared" si="63"/>
        <v>#REF!</v>
      </c>
      <c r="AN44" s="9">
        <f t="shared" si="62"/>
        <v>39</v>
      </c>
      <c r="AO44" s="9" t="e">
        <f t="shared" si="29"/>
        <v>#REF!</v>
      </c>
      <c r="AP44" s="9" t="e">
        <f t="shared" si="30"/>
        <v>#REF!</v>
      </c>
      <c r="AQ44" s="9" t="e">
        <f t="shared" si="31"/>
        <v>#REF!</v>
      </c>
      <c r="AR44" s="9" t="e">
        <f t="shared" si="32"/>
        <v>#REF!</v>
      </c>
      <c r="AS44" s="9" t="e">
        <f t="shared" si="33"/>
        <v>#REF!</v>
      </c>
      <c r="AT44" s="9" t="e">
        <f t="shared" si="34"/>
        <v>#REF!</v>
      </c>
      <c r="AU44" s="9" t="e">
        <f t="shared" si="35"/>
        <v>#REF!</v>
      </c>
      <c r="AV44" s="9" t="e">
        <f t="shared" si="36"/>
        <v>#REF!</v>
      </c>
      <c r="AW44" s="9" t="e">
        <f t="shared" si="37"/>
        <v>#REF!</v>
      </c>
      <c r="AX44" s="9" t="e">
        <f t="shared" si="38"/>
        <v>#REF!</v>
      </c>
      <c r="AY44" s="9" t="e">
        <f t="shared" si="39"/>
        <v>#REF!</v>
      </c>
      <c r="AZ44" s="9" t="e">
        <f t="shared" si="40"/>
        <v>#REF!</v>
      </c>
      <c r="BA44" s="9" t="e">
        <f t="shared" si="41"/>
        <v>#REF!</v>
      </c>
      <c r="BB44" s="9" t="e">
        <f t="shared" si="42"/>
        <v>#REF!</v>
      </c>
      <c r="BC44" s="9" t="e">
        <f t="shared" si="43"/>
        <v>#REF!</v>
      </c>
      <c r="BD44" s="9" t="e">
        <f t="shared" si="44"/>
        <v>#REF!</v>
      </c>
      <c r="BE44" s="9" t="e">
        <f t="shared" si="45"/>
        <v>#REF!</v>
      </c>
      <c r="BF44" s="9" t="e">
        <f t="shared" si="46"/>
        <v>#REF!</v>
      </c>
      <c r="BG44" s="9" t="e">
        <f t="shared" si="47"/>
        <v>#REF!</v>
      </c>
      <c r="BH44" s="9" t="e">
        <f t="shared" si="48"/>
        <v>#REF!</v>
      </c>
      <c r="BI44" s="9" t="e">
        <f t="shared" si="49"/>
        <v>#REF!</v>
      </c>
      <c r="BJ44" s="9" t="e">
        <f t="shared" si="50"/>
        <v>#REF!</v>
      </c>
      <c r="BK44" s="9" t="e">
        <f t="shared" si="51"/>
        <v>#REF!</v>
      </c>
      <c r="BL44" s="9" t="e">
        <f t="shared" si="52"/>
        <v>#REF!</v>
      </c>
      <c r="BM44" s="9" t="e">
        <f t="shared" si="53"/>
        <v>#REF!</v>
      </c>
      <c r="BN44" s="9" t="e">
        <f t="shared" si="54"/>
        <v>#REF!</v>
      </c>
      <c r="BO44" s="9" t="e">
        <f t="shared" si="55"/>
        <v>#REF!</v>
      </c>
      <c r="BP44" s="9" t="e">
        <f t="shared" si="56"/>
        <v>#REF!</v>
      </c>
      <c r="BQ44" s="9" t="e">
        <f t="shared" si="57"/>
        <v>#REF!</v>
      </c>
      <c r="BR44" s="9" t="e">
        <f t="shared" si="58"/>
        <v>#REF!</v>
      </c>
    </row>
    <row r="45" spans="1:70">
      <c r="A45" s="9">
        <f t="shared" si="59"/>
        <v>40</v>
      </c>
      <c r="B45" s="9">
        <f>cambodia!X47</f>
        <v>2.6045858057114192E-6</v>
      </c>
      <c r="C45" s="9">
        <f>cambodia!AH47</f>
        <v>2.0708186956225522E-6</v>
      </c>
      <c r="D45" s="9">
        <f>cambodia!AR47</f>
        <v>1.8484157330855236E-6</v>
      </c>
      <c r="E45" s="9">
        <f>cambodia!BB47</f>
        <v>2.1004724239608217E-6</v>
      </c>
      <c r="F45" s="9">
        <f>cambodia!BL47</f>
        <v>1.8484157330855236E-6</v>
      </c>
      <c r="G45" s="9">
        <f>cambodia!BV47</f>
        <v>1.6507242108303871E-6</v>
      </c>
      <c r="H45" s="9">
        <f>cambodia!CF47</f>
        <v>1.571647601928333E-6</v>
      </c>
      <c r="I45" s="9">
        <f>cambodia!CP47</f>
        <v>1.8237042928036319E-6</v>
      </c>
      <c r="J45" s="9">
        <f>cambodia!CZ47</f>
        <v>1.3541869274476832E-6</v>
      </c>
      <c r="K45" s="9">
        <f>cambodia!DJ47</f>
        <v>1.369013791616818E-6</v>
      </c>
      <c r="L45" s="9">
        <f>cambodia!DT47</f>
        <v>3.1235260516311526E-6</v>
      </c>
      <c r="M45" s="9">
        <f>cambodia!ED47</f>
        <v>1.9027809017056863E-6</v>
      </c>
      <c r="N45" s="9">
        <f>cambodia!EN47</f>
        <v>1.9225500539311996E-6</v>
      </c>
      <c r="O45" s="9">
        <f>cambodia!EX47</f>
        <v>2.7133161429517447E-6</v>
      </c>
      <c r="P45" s="9">
        <f>cambodia!FH47</f>
        <v>2.1894336089756338E-6</v>
      </c>
      <c r="Q45" s="9">
        <f>cambodia!FR47</f>
        <v>1.4233789602369807E-6</v>
      </c>
      <c r="R45" s="9">
        <f>cambodia!GB47</f>
        <v>2.4266634356817976E-6</v>
      </c>
      <c r="S45" s="9">
        <f>cambodia!GL47</f>
        <v>1.2948794707711419E-6</v>
      </c>
      <c r="T45" s="9">
        <f>cambodia!GV47</f>
        <v>1.4332635363497373E-6</v>
      </c>
      <c r="U45" s="9">
        <f>cambodia!HF47</f>
        <v>1.7594545480707121E-6</v>
      </c>
      <c r="V45" s="9">
        <f>cambodia!HP47</f>
        <v>9.7363074710654587E-7</v>
      </c>
      <c r="W45" s="9">
        <f>cambodia!HZ47</f>
        <v>9.3409244265551847E-7</v>
      </c>
      <c r="X45" s="9">
        <f>cambodia!IJ47</f>
        <v>4.2503677284854288E-7</v>
      </c>
      <c r="Y45" s="9">
        <f>cambodia!IT47</f>
        <v>2.4217211476254188E-7</v>
      </c>
      <c r="Z45" s="9">
        <f>cambodia!JD47</f>
        <v>3.261910117209748E-7</v>
      </c>
      <c r="AA45" s="9">
        <f>cambodia!JN47</f>
        <v>3.8055618034113725E-7</v>
      </c>
      <c r="AB45" s="9">
        <f>cambodia!JX47</f>
        <v>2.4711440281892032E-7</v>
      </c>
      <c r="AC45" s="9">
        <f>cambodia!KH47</f>
        <v>3.9538304451027241E-7</v>
      </c>
      <c r="AD45" s="9">
        <f>cambodia!KR47</f>
        <v>1.6803779391686581E-7</v>
      </c>
      <c r="AE45" s="9">
        <f>cambodia!LB47</f>
        <v>1.4332635363497373E-7</v>
      </c>
      <c r="AG45" s="9">
        <f t="shared" si="60"/>
        <v>40</v>
      </c>
      <c r="AH45" s="9" t="e">
        <f>#REF!</f>
        <v>#REF!</v>
      </c>
      <c r="AI45" s="9" t="e">
        <f t="shared" si="28"/>
        <v>#REF!</v>
      </c>
      <c r="AJ45" s="9">
        <f t="shared" si="64"/>
        <v>9.7222187708505312E-2</v>
      </c>
      <c r="AK45" s="9">
        <f t="shared" si="61"/>
        <v>40</v>
      </c>
      <c r="AL45" s="9" t="e">
        <f t="shared" si="63"/>
        <v>#REF!</v>
      </c>
      <c r="AN45" s="9">
        <f t="shared" si="62"/>
        <v>40</v>
      </c>
      <c r="AO45" s="9" t="e">
        <f t="shared" si="29"/>
        <v>#REF!</v>
      </c>
      <c r="AP45" s="9" t="e">
        <f t="shared" si="30"/>
        <v>#REF!</v>
      </c>
      <c r="AQ45" s="9" t="e">
        <f t="shared" si="31"/>
        <v>#REF!</v>
      </c>
      <c r="AR45" s="9" t="e">
        <f t="shared" si="32"/>
        <v>#REF!</v>
      </c>
      <c r="AS45" s="9" t="e">
        <f t="shared" si="33"/>
        <v>#REF!</v>
      </c>
      <c r="AT45" s="9" t="e">
        <f t="shared" si="34"/>
        <v>#REF!</v>
      </c>
      <c r="AU45" s="9" t="e">
        <f t="shared" si="35"/>
        <v>#REF!</v>
      </c>
      <c r="AV45" s="9" t="e">
        <f t="shared" si="36"/>
        <v>#REF!</v>
      </c>
      <c r="AW45" s="9" t="e">
        <f t="shared" si="37"/>
        <v>#REF!</v>
      </c>
      <c r="AX45" s="9" t="e">
        <f t="shared" si="38"/>
        <v>#REF!</v>
      </c>
      <c r="AY45" s="9" t="e">
        <f t="shared" si="39"/>
        <v>#REF!</v>
      </c>
      <c r="AZ45" s="9" t="e">
        <f t="shared" si="40"/>
        <v>#REF!</v>
      </c>
      <c r="BA45" s="9" t="e">
        <f t="shared" si="41"/>
        <v>#REF!</v>
      </c>
      <c r="BB45" s="9" t="e">
        <f t="shared" si="42"/>
        <v>#REF!</v>
      </c>
      <c r="BC45" s="9" t="e">
        <f t="shared" si="43"/>
        <v>#REF!</v>
      </c>
      <c r="BD45" s="9" t="e">
        <f t="shared" si="44"/>
        <v>#REF!</v>
      </c>
      <c r="BE45" s="9" t="e">
        <f t="shared" si="45"/>
        <v>#REF!</v>
      </c>
      <c r="BF45" s="9" t="e">
        <f t="shared" si="46"/>
        <v>#REF!</v>
      </c>
      <c r="BG45" s="9" t="e">
        <f t="shared" si="47"/>
        <v>#REF!</v>
      </c>
      <c r="BH45" s="9" t="e">
        <f t="shared" si="48"/>
        <v>#REF!</v>
      </c>
      <c r="BI45" s="9" t="e">
        <f t="shared" si="49"/>
        <v>#REF!</v>
      </c>
      <c r="BJ45" s="9" t="e">
        <f t="shared" si="50"/>
        <v>#REF!</v>
      </c>
      <c r="BK45" s="9" t="e">
        <f t="shared" si="51"/>
        <v>#REF!</v>
      </c>
      <c r="BL45" s="9" t="e">
        <f t="shared" si="52"/>
        <v>#REF!</v>
      </c>
      <c r="BM45" s="9" t="e">
        <f t="shared" si="53"/>
        <v>#REF!</v>
      </c>
      <c r="BN45" s="9" t="e">
        <f t="shared" si="54"/>
        <v>#REF!</v>
      </c>
      <c r="BO45" s="9" t="e">
        <f t="shared" si="55"/>
        <v>#REF!</v>
      </c>
      <c r="BP45" s="9" t="e">
        <f t="shared" si="56"/>
        <v>#REF!</v>
      </c>
      <c r="BQ45" s="9" t="e">
        <f t="shared" si="57"/>
        <v>#REF!</v>
      </c>
      <c r="BR45" s="9" t="e">
        <f t="shared" si="58"/>
        <v>#REF!</v>
      </c>
    </row>
    <row r="46" spans="1:70">
      <c r="A46" s="9">
        <f t="shared" si="59"/>
        <v>41</v>
      </c>
      <c r="B46" s="9">
        <f>cambodia!X48</f>
        <v>2.6239227020170617E-6</v>
      </c>
      <c r="C46" s="9">
        <f>cambodia!AH48</f>
        <v>2.0861928124196377E-6</v>
      </c>
      <c r="D46" s="9">
        <f>cambodia!AR48</f>
        <v>1.862138691754044E-6</v>
      </c>
      <c r="E46" s="9">
        <f>cambodia!BB48</f>
        <v>2.1160666951750499E-6</v>
      </c>
      <c r="F46" s="9">
        <f>cambodia!BL48</f>
        <v>1.862138691754044E-6</v>
      </c>
      <c r="G46" s="9">
        <f>cambodia!BV48</f>
        <v>1.6629794733846275E-6</v>
      </c>
      <c r="H46" s="9">
        <f>cambodia!CF48</f>
        <v>1.583315786036861E-6</v>
      </c>
      <c r="I46" s="9">
        <f>cambodia!CP48</f>
        <v>1.8372437894578669E-6</v>
      </c>
      <c r="J46" s="9">
        <f>cambodia!CZ48</f>
        <v>1.3642406458305028E-6</v>
      </c>
      <c r="K46" s="9">
        <f>cambodia!DJ48</f>
        <v>1.3791775872082091E-6</v>
      </c>
      <c r="L46" s="9">
        <f>cambodia!DT48</f>
        <v>3.1467156502367805E-6</v>
      </c>
      <c r="M46" s="9">
        <f>cambodia!ED48</f>
        <v>1.9169074768056336E-6</v>
      </c>
      <c r="N46" s="9">
        <f>cambodia!EN48</f>
        <v>1.9368233986425751E-6</v>
      </c>
      <c r="O46" s="9">
        <f>cambodia!EX48</f>
        <v>2.7334602721202406E-6</v>
      </c>
      <c r="P46" s="9">
        <f>cambodia!FH48</f>
        <v>2.2056883434412869E-6</v>
      </c>
      <c r="Q46" s="9">
        <f>cambodia!FR48</f>
        <v>1.4339463722597986E-6</v>
      </c>
      <c r="R46" s="9">
        <f>cambodia!GB48</f>
        <v>2.4446794054845873E-6</v>
      </c>
      <c r="S46" s="9">
        <f>cambodia!GL48</f>
        <v>1.304492880319678E-6</v>
      </c>
      <c r="T46" s="9">
        <f>cambodia!GV48</f>
        <v>1.4439043331782693E-6</v>
      </c>
      <c r="U46" s="9">
        <f>cambodia!HF48</f>
        <v>1.7725170434878068E-6</v>
      </c>
      <c r="V46" s="9">
        <f>cambodia!HP48</f>
        <v>9.8085915046937595E-7</v>
      </c>
      <c r="W46" s="9">
        <f>cambodia!HZ48</f>
        <v>9.4102730679549282E-7</v>
      </c>
      <c r="X46" s="9">
        <f>cambodia!IJ48</f>
        <v>4.2819231949424549E-7</v>
      </c>
      <c r="Y46" s="9">
        <f>cambodia!IT48</f>
        <v>2.439700425025352E-7</v>
      </c>
      <c r="Z46" s="9">
        <f>cambodia!JD48</f>
        <v>3.2861271030953719E-7</v>
      </c>
      <c r="AA46" s="9">
        <f>cambodia!JN48</f>
        <v>3.8338149536112679E-7</v>
      </c>
      <c r="AB46" s="9">
        <f>cambodia!JX48</f>
        <v>2.4894902296177062E-7</v>
      </c>
      <c r="AC46" s="9">
        <f>cambodia!KH48</f>
        <v>3.9831843673883293E-7</v>
      </c>
      <c r="AD46" s="9">
        <f>cambodia!KR48</f>
        <v>1.6928533561400399E-7</v>
      </c>
      <c r="AE46" s="9">
        <f>cambodia!LB48</f>
        <v>1.4439043331782695E-7</v>
      </c>
      <c r="AG46" s="9">
        <f t="shared" si="60"/>
        <v>41</v>
      </c>
      <c r="AH46" s="9" t="e">
        <f>#REF!</f>
        <v>#REF!</v>
      </c>
      <c r="AI46" s="9" t="e">
        <f t="shared" si="28"/>
        <v>#REF!</v>
      </c>
      <c r="AJ46" s="9">
        <f t="shared" si="64"/>
        <v>9.1719045008023872E-2</v>
      </c>
      <c r="AK46" s="9">
        <f t="shared" si="61"/>
        <v>41</v>
      </c>
      <c r="AL46" s="9" t="e">
        <f t="shared" si="63"/>
        <v>#REF!</v>
      </c>
      <c r="AN46" s="9">
        <f t="shared" si="62"/>
        <v>41</v>
      </c>
      <c r="AO46" s="9" t="e">
        <f t="shared" si="29"/>
        <v>#REF!</v>
      </c>
      <c r="AP46" s="9" t="e">
        <f t="shared" si="30"/>
        <v>#REF!</v>
      </c>
      <c r="AQ46" s="9" t="e">
        <f t="shared" si="31"/>
        <v>#REF!</v>
      </c>
      <c r="AR46" s="9" t="e">
        <f t="shared" si="32"/>
        <v>#REF!</v>
      </c>
      <c r="AS46" s="9" t="e">
        <f t="shared" si="33"/>
        <v>#REF!</v>
      </c>
      <c r="AT46" s="9" t="e">
        <f t="shared" si="34"/>
        <v>#REF!</v>
      </c>
      <c r="AU46" s="9" t="e">
        <f t="shared" si="35"/>
        <v>#REF!</v>
      </c>
      <c r="AV46" s="9" t="e">
        <f t="shared" si="36"/>
        <v>#REF!</v>
      </c>
      <c r="AW46" s="9" t="e">
        <f t="shared" si="37"/>
        <v>#REF!</v>
      </c>
      <c r="AX46" s="9" t="e">
        <f t="shared" si="38"/>
        <v>#REF!</v>
      </c>
      <c r="AY46" s="9" t="e">
        <f t="shared" si="39"/>
        <v>#REF!</v>
      </c>
      <c r="AZ46" s="9" t="e">
        <f t="shared" si="40"/>
        <v>#REF!</v>
      </c>
      <c r="BA46" s="9" t="e">
        <f t="shared" si="41"/>
        <v>#REF!</v>
      </c>
      <c r="BB46" s="9" t="e">
        <f t="shared" si="42"/>
        <v>#REF!</v>
      </c>
      <c r="BC46" s="9" t="e">
        <f t="shared" si="43"/>
        <v>#REF!</v>
      </c>
      <c r="BD46" s="9" t="e">
        <f t="shared" si="44"/>
        <v>#REF!</v>
      </c>
      <c r="BE46" s="9" t="e">
        <f t="shared" si="45"/>
        <v>#REF!</v>
      </c>
      <c r="BF46" s="9" t="e">
        <f t="shared" si="46"/>
        <v>#REF!</v>
      </c>
      <c r="BG46" s="9" t="e">
        <f t="shared" si="47"/>
        <v>#REF!</v>
      </c>
      <c r="BH46" s="9" t="e">
        <f t="shared" si="48"/>
        <v>#REF!</v>
      </c>
      <c r="BI46" s="9" t="e">
        <f t="shared" si="49"/>
        <v>#REF!</v>
      </c>
      <c r="BJ46" s="9" t="e">
        <f t="shared" si="50"/>
        <v>#REF!</v>
      </c>
      <c r="BK46" s="9" t="e">
        <f t="shared" si="51"/>
        <v>#REF!</v>
      </c>
      <c r="BL46" s="9" t="e">
        <f t="shared" si="52"/>
        <v>#REF!</v>
      </c>
      <c r="BM46" s="9" t="e">
        <f t="shared" si="53"/>
        <v>#REF!</v>
      </c>
      <c r="BN46" s="9" t="e">
        <f t="shared" si="54"/>
        <v>#REF!</v>
      </c>
      <c r="BO46" s="9" t="e">
        <f t="shared" si="55"/>
        <v>#REF!</v>
      </c>
      <c r="BP46" s="9" t="e">
        <f t="shared" si="56"/>
        <v>#REF!</v>
      </c>
      <c r="BQ46" s="9" t="e">
        <f t="shared" si="57"/>
        <v>#REF!</v>
      </c>
      <c r="BR46" s="9" t="e">
        <f t="shared" si="58"/>
        <v>#REF!</v>
      </c>
    </row>
    <row r="47" spans="1:70">
      <c r="A47" s="9">
        <f t="shared" si="59"/>
        <v>42</v>
      </c>
      <c r="B47" s="9">
        <f>cambodia!X49</f>
        <v>2.6539936824475249E-6</v>
      </c>
      <c r="C47" s="9">
        <f>cambodia!AH49</f>
        <v>2.1101012389857934E-6</v>
      </c>
      <c r="D47" s="9">
        <f>cambodia!AR49</f>
        <v>1.8834793875434048E-6</v>
      </c>
      <c r="E47" s="9">
        <f>cambodia!BB49</f>
        <v>2.1403174858447784E-6</v>
      </c>
      <c r="F47" s="9">
        <f>cambodia!BL49</f>
        <v>1.8834793875434048E-6</v>
      </c>
      <c r="G47" s="9">
        <f>cambodia!BV49</f>
        <v>1.6820377418168372E-6</v>
      </c>
      <c r="H47" s="9">
        <f>cambodia!CF49</f>
        <v>1.6014610835262105E-6</v>
      </c>
      <c r="I47" s="9">
        <f>cambodia!CP49</f>
        <v>1.8582991818275842E-6</v>
      </c>
      <c r="J47" s="9">
        <f>cambodia!CZ49</f>
        <v>1.3798752732269865E-6</v>
      </c>
      <c r="K47" s="9">
        <f>cambodia!DJ49</f>
        <v>1.394983396656479E-6</v>
      </c>
      <c r="L47" s="9">
        <f>cambodia!DT49</f>
        <v>3.182778002479764E-6</v>
      </c>
      <c r="M47" s="9">
        <f>cambodia!ED49</f>
        <v>1.9388758401182109E-6</v>
      </c>
      <c r="N47" s="9">
        <f>cambodia!EN49</f>
        <v>1.9590200046908675E-6</v>
      </c>
      <c r="O47" s="9">
        <f>cambodia!EX49</f>
        <v>2.764786587597137E-6</v>
      </c>
      <c r="P47" s="9">
        <f>cambodia!FH49</f>
        <v>2.230966226421733E-6</v>
      </c>
      <c r="Q47" s="9">
        <f>cambodia!FR49</f>
        <v>1.4503798492312853E-6</v>
      </c>
      <c r="R47" s="9">
        <f>cambodia!GB49</f>
        <v>2.4726962012936148E-6</v>
      </c>
      <c r="S47" s="9">
        <f>cambodia!GL49</f>
        <v>1.3194427795090165E-6</v>
      </c>
      <c r="T47" s="9">
        <f>cambodia!GV49</f>
        <v>1.4604519315176134E-6</v>
      </c>
      <c r="U47" s="9">
        <f>cambodia!HF49</f>
        <v>1.7928306469664498E-6</v>
      </c>
      <c r="V47" s="9">
        <f>cambodia!HP49</f>
        <v>9.9210010520334429E-7</v>
      </c>
      <c r="W47" s="9">
        <f>cambodia!HZ49</f>
        <v>9.5181177605803084E-7</v>
      </c>
      <c r="X47" s="9">
        <f>cambodia!IJ49</f>
        <v>4.3309953831211994E-7</v>
      </c>
      <c r="Y47" s="9">
        <f>cambodia!IT49</f>
        <v>2.4676601601504498E-7</v>
      </c>
      <c r="Z47" s="9">
        <f>cambodia!JD49</f>
        <v>3.3237871544883615E-7</v>
      </c>
      <c r="AA47" s="9">
        <f>cambodia!JN49</f>
        <v>3.8777516802364227E-7</v>
      </c>
      <c r="AB47" s="9">
        <f>cambodia!JX49</f>
        <v>2.5180205715820931E-7</v>
      </c>
      <c r="AC47" s="9">
        <f>cambodia!KH49</f>
        <v>4.0288329145313472E-7</v>
      </c>
      <c r="AD47" s="9">
        <f>cambodia!KR49</f>
        <v>1.7122539886758227E-7</v>
      </c>
      <c r="AE47" s="9">
        <f>cambodia!LB49</f>
        <v>1.460451931517613E-7</v>
      </c>
      <c r="AG47" s="9">
        <f t="shared" si="60"/>
        <v>42</v>
      </c>
      <c r="AH47" s="9" t="e">
        <f>#REF!</f>
        <v>#REF!</v>
      </c>
      <c r="AI47" s="9" t="e">
        <f t="shared" si="28"/>
        <v>#REF!</v>
      </c>
      <c r="AJ47" s="9">
        <f t="shared" si="64"/>
        <v>8.6527400950965908E-2</v>
      </c>
      <c r="AK47" s="9">
        <f t="shared" si="61"/>
        <v>42</v>
      </c>
      <c r="AL47" s="9" t="e">
        <f t="shared" si="63"/>
        <v>#REF!</v>
      </c>
      <c r="AN47" s="9">
        <f t="shared" si="62"/>
        <v>42</v>
      </c>
      <c r="AO47" s="9" t="e">
        <f t="shared" si="29"/>
        <v>#REF!</v>
      </c>
      <c r="AP47" s="9" t="e">
        <f t="shared" si="30"/>
        <v>#REF!</v>
      </c>
      <c r="AQ47" s="9" t="e">
        <f t="shared" si="31"/>
        <v>#REF!</v>
      </c>
      <c r="AR47" s="9" t="e">
        <f t="shared" si="32"/>
        <v>#REF!</v>
      </c>
      <c r="AS47" s="9" t="e">
        <f t="shared" si="33"/>
        <v>#REF!</v>
      </c>
      <c r="AT47" s="9" t="e">
        <f t="shared" si="34"/>
        <v>#REF!</v>
      </c>
      <c r="AU47" s="9" t="e">
        <f t="shared" si="35"/>
        <v>#REF!</v>
      </c>
      <c r="AV47" s="9" t="e">
        <f t="shared" si="36"/>
        <v>#REF!</v>
      </c>
      <c r="AW47" s="9" t="e">
        <f t="shared" si="37"/>
        <v>#REF!</v>
      </c>
      <c r="AX47" s="9" t="e">
        <f t="shared" si="38"/>
        <v>#REF!</v>
      </c>
      <c r="AY47" s="9" t="e">
        <f t="shared" si="39"/>
        <v>#REF!</v>
      </c>
      <c r="AZ47" s="9" t="e">
        <f t="shared" si="40"/>
        <v>#REF!</v>
      </c>
      <c r="BA47" s="9" t="e">
        <f t="shared" si="41"/>
        <v>#REF!</v>
      </c>
      <c r="BB47" s="9" t="e">
        <f t="shared" si="42"/>
        <v>#REF!</v>
      </c>
      <c r="BC47" s="9" t="e">
        <f t="shared" si="43"/>
        <v>#REF!</v>
      </c>
      <c r="BD47" s="9" t="e">
        <f t="shared" si="44"/>
        <v>#REF!</v>
      </c>
      <c r="BE47" s="9" t="e">
        <f t="shared" si="45"/>
        <v>#REF!</v>
      </c>
      <c r="BF47" s="9" t="e">
        <f t="shared" si="46"/>
        <v>#REF!</v>
      </c>
      <c r="BG47" s="9" t="e">
        <f t="shared" si="47"/>
        <v>#REF!</v>
      </c>
      <c r="BH47" s="9" t="e">
        <f t="shared" si="48"/>
        <v>#REF!</v>
      </c>
      <c r="BI47" s="9" t="e">
        <f t="shared" si="49"/>
        <v>#REF!</v>
      </c>
      <c r="BJ47" s="9" t="e">
        <f t="shared" si="50"/>
        <v>#REF!</v>
      </c>
      <c r="BK47" s="9" t="e">
        <f t="shared" si="51"/>
        <v>#REF!</v>
      </c>
      <c r="BL47" s="9" t="e">
        <f t="shared" si="52"/>
        <v>#REF!</v>
      </c>
      <c r="BM47" s="9" t="e">
        <f t="shared" si="53"/>
        <v>#REF!</v>
      </c>
      <c r="BN47" s="9" t="e">
        <f t="shared" si="54"/>
        <v>#REF!</v>
      </c>
      <c r="BO47" s="9" t="e">
        <f t="shared" si="55"/>
        <v>#REF!</v>
      </c>
      <c r="BP47" s="9" t="e">
        <f t="shared" si="56"/>
        <v>#REF!</v>
      </c>
      <c r="BQ47" s="9" t="e">
        <f t="shared" si="57"/>
        <v>#REF!</v>
      </c>
      <c r="BR47" s="9" t="e">
        <f t="shared" si="58"/>
        <v>#REF!</v>
      </c>
    </row>
    <row r="48" spans="1:70">
      <c r="A48" s="9">
        <f t="shared" si="59"/>
        <v>43</v>
      </c>
      <c r="B48" s="9">
        <f>cambodia!X50</f>
        <v>2.694745219568415E-6</v>
      </c>
      <c r="C48" s="9">
        <f>cambodia!AH50</f>
        <v>2.142501417455723E-6</v>
      </c>
      <c r="D48" s="9">
        <f>cambodia!AR50</f>
        <v>1.9123998332421013E-6</v>
      </c>
      <c r="E48" s="9">
        <f>cambodia!BB50</f>
        <v>2.1731816286842062E-6</v>
      </c>
      <c r="F48" s="9">
        <f>cambodia!BL50</f>
        <v>1.9123998332421013E-6</v>
      </c>
      <c r="G48" s="9">
        <f>cambodia!BV50</f>
        <v>1.7078650917188818E-6</v>
      </c>
      <c r="H48" s="9">
        <f>cambodia!CF50</f>
        <v>1.6260511951095943E-6</v>
      </c>
      <c r="I48" s="9">
        <f>cambodia!CP50</f>
        <v>1.8868329905516987E-6</v>
      </c>
      <c r="J48" s="9">
        <f>cambodia!CZ50</f>
        <v>1.4010629794340528E-6</v>
      </c>
      <c r="K48" s="9">
        <f>cambodia!DJ50</f>
        <v>1.4164030850482942E-6</v>
      </c>
      <c r="L48" s="9">
        <f>cambodia!DT50</f>
        <v>3.231648916066867E-6</v>
      </c>
      <c r="M48" s="9">
        <f>cambodia!ED50</f>
        <v>1.9686468871609867E-6</v>
      </c>
      <c r="N48" s="9">
        <f>cambodia!EN50</f>
        <v>1.9891003613133087E-6</v>
      </c>
      <c r="O48" s="9">
        <f>cambodia!EX50</f>
        <v>2.8072393274061858E-6</v>
      </c>
      <c r="P48" s="9">
        <f>cambodia!FH50</f>
        <v>2.2652222623696549E-6</v>
      </c>
      <c r="Q48" s="9">
        <f>cambodia!FR50</f>
        <v>1.4726501389671798E-6</v>
      </c>
      <c r="R48" s="9">
        <f>cambodia!GB50</f>
        <v>2.510663952197518E-6</v>
      </c>
      <c r="S48" s="9">
        <f>cambodia!GL50</f>
        <v>1.3397025569770868E-6</v>
      </c>
      <c r="T48" s="9">
        <f>cambodia!GV50</f>
        <v>1.4828768760433403E-6</v>
      </c>
      <c r="U48" s="9">
        <f>cambodia!HF50</f>
        <v>1.8203591995566526E-6</v>
      </c>
      <c r="V48" s="9">
        <f>cambodia!HP50</f>
        <v>1.0073336020018554E-6</v>
      </c>
      <c r="W48" s="9">
        <f>cambodia!HZ50</f>
        <v>9.6642665369721144E-7</v>
      </c>
      <c r="X48" s="9">
        <f>cambodia!IJ50</f>
        <v>4.3974969427492181E-7</v>
      </c>
      <c r="Y48" s="9">
        <f>cambodia!IT50</f>
        <v>2.505550583659437E-7</v>
      </c>
      <c r="Z48" s="9">
        <f>cambodia!JD50</f>
        <v>3.3748232351331196E-7</v>
      </c>
      <c r="AA48" s="9">
        <f>cambodia!JN50</f>
        <v>3.9372937743219738E-7</v>
      </c>
      <c r="AB48" s="9">
        <f>cambodia!JX50</f>
        <v>2.5566842690402431E-7</v>
      </c>
      <c r="AC48" s="9">
        <f>cambodia!KH50</f>
        <v>4.0906948304643877E-7</v>
      </c>
      <c r="AD48" s="9">
        <f>cambodia!KR50</f>
        <v>1.7385453029473648E-7</v>
      </c>
      <c r="AE48" s="9">
        <f>cambodia!LB50</f>
        <v>1.4828768760433404E-7</v>
      </c>
      <c r="AG48" s="9">
        <f t="shared" si="60"/>
        <v>43</v>
      </c>
      <c r="AH48" s="9" t="e">
        <f>#REF!</f>
        <v>#REF!</v>
      </c>
      <c r="AI48" s="9" t="e">
        <f t="shared" si="28"/>
        <v>#REF!</v>
      </c>
      <c r="AJ48" s="9">
        <f t="shared" si="64"/>
        <v>8.162962353864707E-2</v>
      </c>
      <c r="AK48" s="9">
        <f t="shared" si="61"/>
        <v>43</v>
      </c>
      <c r="AL48" s="9" t="e">
        <f t="shared" si="63"/>
        <v>#REF!</v>
      </c>
      <c r="AN48" s="9">
        <f t="shared" si="62"/>
        <v>43</v>
      </c>
      <c r="AO48" s="9" t="e">
        <f t="shared" si="29"/>
        <v>#REF!</v>
      </c>
      <c r="AP48" s="9" t="e">
        <f t="shared" si="30"/>
        <v>#REF!</v>
      </c>
      <c r="AQ48" s="9" t="e">
        <f t="shared" si="31"/>
        <v>#REF!</v>
      </c>
      <c r="AR48" s="9" t="e">
        <f t="shared" si="32"/>
        <v>#REF!</v>
      </c>
      <c r="AS48" s="9" t="e">
        <f t="shared" si="33"/>
        <v>#REF!</v>
      </c>
      <c r="AT48" s="9" t="e">
        <f t="shared" si="34"/>
        <v>#REF!</v>
      </c>
      <c r="AU48" s="9" t="e">
        <f t="shared" si="35"/>
        <v>#REF!</v>
      </c>
      <c r="AV48" s="9" t="e">
        <f t="shared" si="36"/>
        <v>#REF!</v>
      </c>
      <c r="AW48" s="9" t="e">
        <f t="shared" si="37"/>
        <v>#REF!</v>
      </c>
      <c r="AX48" s="9" t="e">
        <f t="shared" si="38"/>
        <v>#REF!</v>
      </c>
      <c r="AY48" s="9" t="e">
        <f t="shared" si="39"/>
        <v>#REF!</v>
      </c>
      <c r="AZ48" s="9" t="e">
        <f t="shared" si="40"/>
        <v>#REF!</v>
      </c>
      <c r="BA48" s="9" t="e">
        <f t="shared" si="41"/>
        <v>#REF!</v>
      </c>
      <c r="BB48" s="9" t="e">
        <f t="shared" si="42"/>
        <v>#REF!</v>
      </c>
      <c r="BC48" s="9" t="e">
        <f t="shared" si="43"/>
        <v>#REF!</v>
      </c>
      <c r="BD48" s="9" t="e">
        <f t="shared" si="44"/>
        <v>#REF!</v>
      </c>
      <c r="BE48" s="9" t="e">
        <f t="shared" si="45"/>
        <v>#REF!</v>
      </c>
      <c r="BF48" s="9" t="e">
        <f t="shared" si="46"/>
        <v>#REF!</v>
      </c>
      <c r="BG48" s="9" t="e">
        <f t="shared" si="47"/>
        <v>#REF!</v>
      </c>
      <c r="BH48" s="9" t="e">
        <f t="shared" si="48"/>
        <v>#REF!</v>
      </c>
      <c r="BI48" s="9" t="e">
        <f t="shared" si="49"/>
        <v>#REF!</v>
      </c>
      <c r="BJ48" s="9" t="e">
        <f t="shared" si="50"/>
        <v>#REF!</v>
      </c>
      <c r="BK48" s="9" t="e">
        <f t="shared" si="51"/>
        <v>#REF!</v>
      </c>
      <c r="BL48" s="9" t="e">
        <f t="shared" si="52"/>
        <v>#REF!</v>
      </c>
      <c r="BM48" s="9" t="e">
        <f t="shared" si="53"/>
        <v>#REF!</v>
      </c>
      <c r="BN48" s="9" t="e">
        <f t="shared" si="54"/>
        <v>#REF!</v>
      </c>
      <c r="BO48" s="9" t="e">
        <f t="shared" si="55"/>
        <v>#REF!</v>
      </c>
      <c r="BP48" s="9" t="e">
        <f t="shared" si="56"/>
        <v>#REF!</v>
      </c>
      <c r="BQ48" s="9" t="e">
        <f t="shared" si="57"/>
        <v>#REF!</v>
      </c>
      <c r="BR48" s="9" t="e">
        <f t="shared" si="58"/>
        <v>#REF!</v>
      </c>
    </row>
    <row r="49" spans="1:70">
      <c r="A49" s="9">
        <f t="shared" si="59"/>
        <v>44</v>
      </c>
      <c r="B49" s="9">
        <f>cambodia!X51</f>
        <v>2.7434993737644445E-6</v>
      </c>
      <c r="C49" s="9">
        <f>cambodia!AH51</f>
        <v>2.1812642079834964E-6</v>
      </c>
      <c r="D49" s="9">
        <f>cambodia!AR51</f>
        <v>1.9469995555747677E-6</v>
      </c>
      <c r="E49" s="9">
        <f>cambodia!BB51</f>
        <v>2.2124994949713262E-6</v>
      </c>
      <c r="F49" s="9">
        <f>cambodia!BL51</f>
        <v>1.9469995555747677E-6</v>
      </c>
      <c r="G49" s="9">
        <f>cambodia!BV51</f>
        <v>1.7387643089892308E-6</v>
      </c>
      <c r="H49" s="9">
        <f>cambodia!CF51</f>
        <v>1.6554702103550161E-6</v>
      </c>
      <c r="I49" s="9">
        <f>cambodia!CP51</f>
        <v>1.9209701497515757E-6</v>
      </c>
      <c r="J49" s="9">
        <f>cambodia!CZ51</f>
        <v>1.4264114391109263E-6</v>
      </c>
      <c r="K49" s="9">
        <f>cambodia!DJ51</f>
        <v>1.4420290826048408E-6</v>
      </c>
      <c r="L49" s="9">
        <f>cambodia!DT51</f>
        <v>3.2901168960514792E-6</v>
      </c>
      <c r="M49" s="9">
        <f>cambodia!ED51</f>
        <v>2.0042642483857904E-6</v>
      </c>
      <c r="N49" s="9">
        <f>cambodia!EN51</f>
        <v>2.0250877730443442E-6</v>
      </c>
      <c r="O49" s="9">
        <f>cambodia!EX51</f>
        <v>2.8580287593864904E-6</v>
      </c>
      <c r="P49" s="9">
        <f>cambodia!FH51</f>
        <v>2.3062053559348178E-6</v>
      </c>
      <c r="Q49" s="9">
        <f>cambodia!FR51</f>
        <v>1.4992937754158637E-6</v>
      </c>
      <c r="R49" s="9">
        <f>cambodia!GB51</f>
        <v>2.5560876518374621E-6</v>
      </c>
      <c r="S49" s="9">
        <f>cambodia!GL51</f>
        <v>1.3639408651352649E-6</v>
      </c>
      <c r="T49" s="9">
        <f>cambodia!GV51</f>
        <v>1.5097055377451402E-6</v>
      </c>
      <c r="U49" s="9">
        <f>cambodia!HF51</f>
        <v>1.8532936946112758E-6</v>
      </c>
      <c r="V49" s="9">
        <f>cambodia!HP51</f>
        <v>1.0255585894337679E-6</v>
      </c>
      <c r="W49" s="9">
        <f>cambodia!HZ51</f>
        <v>9.8391154011666053E-7</v>
      </c>
      <c r="X49" s="9">
        <f>cambodia!IJ51</f>
        <v>4.4770578015890388E-7</v>
      </c>
      <c r="Y49" s="9">
        <f>cambodia!IT51</f>
        <v>2.5508817706728231E-7</v>
      </c>
      <c r="Z49" s="9">
        <f>cambodia!JD51</f>
        <v>3.435881568661354E-7</v>
      </c>
      <c r="AA49" s="9">
        <f>cambodia!JN51</f>
        <v>4.0085284967715806E-7</v>
      </c>
      <c r="AB49" s="9">
        <f>cambodia!JX51</f>
        <v>2.6029405823192081E-7</v>
      </c>
      <c r="AC49" s="9">
        <f>cambodia!KH51</f>
        <v>4.1647049317107324E-7</v>
      </c>
      <c r="AD49" s="9">
        <f>cambodia!KR51</f>
        <v>1.7699995959770609E-7</v>
      </c>
      <c r="AE49" s="9">
        <f>cambodia!LB51</f>
        <v>1.5097055377451404E-7</v>
      </c>
      <c r="AG49" s="9">
        <f t="shared" si="60"/>
        <v>44</v>
      </c>
      <c r="AH49" s="9" t="e">
        <f>#REF!</f>
        <v>#REF!</v>
      </c>
      <c r="AI49" s="9" t="e">
        <f t="shared" si="28"/>
        <v>#REF!</v>
      </c>
      <c r="AJ49" s="9">
        <f t="shared" si="64"/>
        <v>7.7009078810044401E-2</v>
      </c>
      <c r="AK49" s="9">
        <f t="shared" si="61"/>
        <v>44</v>
      </c>
      <c r="AL49" s="9" t="e">
        <f t="shared" si="63"/>
        <v>#REF!</v>
      </c>
      <c r="AN49" s="9">
        <f t="shared" si="62"/>
        <v>44</v>
      </c>
      <c r="AO49" s="9" t="e">
        <f t="shared" si="29"/>
        <v>#REF!</v>
      </c>
      <c r="AP49" s="9" t="e">
        <f t="shared" si="30"/>
        <v>#REF!</v>
      </c>
      <c r="AQ49" s="9" t="e">
        <f t="shared" si="31"/>
        <v>#REF!</v>
      </c>
      <c r="AR49" s="9" t="e">
        <f t="shared" si="32"/>
        <v>#REF!</v>
      </c>
      <c r="AS49" s="9" t="e">
        <f t="shared" si="33"/>
        <v>#REF!</v>
      </c>
      <c r="AT49" s="9" t="e">
        <f t="shared" si="34"/>
        <v>#REF!</v>
      </c>
      <c r="AU49" s="9" t="e">
        <f t="shared" si="35"/>
        <v>#REF!</v>
      </c>
      <c r="AV49" s="9" t="e">
        <f t="shared" si="36"/>
        <v>#REF!</v>
      </c>
      <c r="AW49" s="9" t="e">
        <f t="shared" si="37"/>
        <v>#REF!</v>
      </c>
      <c r="AX49" s="9" t="e">
        <f t="shared" si="38"/>
        <v>#REF!</v>
      </c>
      <c r="AY49" s="9" t="e">
        <f t="shared" si="39"/>
        <v>#REF!</v>
      </c>
      <c r="AZ49" s="9" t="e">
        <f t="shared" si="40"/>
        <v>#REF!</v>
      </c>
      <c r="BA49" s="9" t="e">
        <f t="shared" si="41"/>
        <v>#REF!</v>
      </c>
      <c r="BB49" s="9" t="e">
        <f t="shared" si="42"/>
        <v>#REF!</v>
      </c>
      <c r="BC49" s="9" t="e">
        <f t="shared" si="43"/>
        <v>#REF!</v>
      </c>
      <c r="BD49" s="9" t="e">
        <f t="shared" si="44"/>
        <v>#REF!</v>
      </c>
      <c r="BE49" s="9" t="e">
        <f t="shared" si="45"/>
        <v>#REF!</v>
      </c>
      <c r="BF49" s="9" t="e">
        <f t="shared" si="46"/>
        <v>#REF!</v>
      </c>
      <c r="BG49" s="9" t="e">
        <f t="shared" si="47"/>
        <v>#REF!</v>
      </c>
      <c r="BH49" s="9" t="e">
        <f t="shared" si="48"/>
        <v>#REF!</v>
      </c>
      <c r="BI49" s="9" t="e">
        <f t="shared" si="49"/>
        <v>#REF!</v>
      </c>
      <c r="BJ49" s="9" t="e">
        <f t="shared" si="50"/>
        <v>#REF!</v>
      </c>
      <c r="BK49" s="9" t="e">
        <f t="shared" si="51"/>
        <v>#REF!</v>
      </c>
      <c r="BL49" s="9" t="e">
        <f t="shared" si="52"/>
        <v>#REF!</v>
      </c>
      <c r="BM49" s="9" t="e">
        <f t="shared" si="53"/>
        <v>#REF!</v>
      </c>
      <c r="BN49" s="9" t="e">
        <f t="shared" si="54"/>
        <v>#REF!</v>
      </c>
      <c r="BO49" s="9" t="e">
        <f t="shared" si="55"/>
        <v>#REF!</v>
      </c>
      <c r="BP49" s="9" t="e">
        <f t="shared" si="56"/>
        <v>#REF!</v>
      </c>
      <c r="BQ49" s="9" t="e">
        <f t="shared" si="57"/>
        <v>#REF!</v>
      </c>
      <c r="BR49" s="9" t="e">
        <f t="shared" si="58"/>
        <v>#REF!</v>
      </c>
    </row>
    <row r="50" spans="1:70">
      <c r="A50" s="9">
        <f t="shared" si="59"/>
        <v>45</v>
      </c>
      <c r="B50" s="9">
        <f>cambodia!X52</f>
        <v>2.7980306954540637E-6</v>
      </c>
      <c r="C50" s="9">
        <f>cambodia!AH52</f>
        <v>2.2246202303515239E-6</v>
      </c>
      <c r="D50" s="9">
        <f>cambodia!AR52</f>
        <v>1.9856992032254646E-6</v>
      </c>
      <c r="E50" s="9">
        <f>cambodia!BB52</f>
        <v>2.2564763673016643E-6</v>
      </c>
      <c r="F50" s="9">
        <f>cambodia!BL52</f>
        <v>1.9856992032254646E-6</v>
      </c>
      <c r="G50" s="9">
        <f>cambodia!BV52</f>
        <v>1.7733249568911902E-6</v>
      </c>
      <c r="H50" s="9">
        <f>cambodia!CF52</f>
        <v>1.688375258357481E-6</v>
      </c>
      <c r="I50" s="9">
        <f>cambodia!CP52</f>
        <v>1.9591524224336807E-6</v>
      </c>
      <c r="J50" s="9">
        <f>cambodia!CZ52</f>
        <v>1.4547635873897789E-6</v>
      </c>
      <c r="K50" s="9">
        <f>cambodia!DJ52</f>
        <v>1.4706916558648493E-6</v>
      </c>
      <c r="L50" s="9">
        <f>cambodia!DT52</f>
        <v>3.3555130920815345E-6</v>
      </c>
      <c r="M50" s="9">
        <f>cambodia!ED52</f>
        <v>2.0441021209673905E-6</v>
      </c>
      <c r="N50" s="9">
        <f>cambodia!EN52</f>
        <v>2.065339545600818E-6</v>
      </c>
      <c r="O50" s="9">
        <f>cambodia!EX52</f>
        <v>2.9148365309379147E-6</v>
      </c>
      <c r="P50" s="9">
        <f>cambodia!FH52</f>
        <v>2.3520447781520883E-6</v>
      </c>
      <c r="Q50" s="9">
        <f>cambodia!FR52</f>
        <v>1.529094573606775E-6</v>
      </c>
      <c r="R50" s="9">
        <f>cambodia!GB52</f>
        <v>2.6068938737532174E-6</v>
      </c>
      <c r="S50" s="9">
        <f>cambodia!GL52</f>
        <v>1.3910513134894965E-6</v>
      </c>
      <c r="T50" s="9">
        <f>cambodia!GV52</f>
        <v>1.5397132859234885E-6</v>
      </c>
      <c r="U50" s="9">
        <f>cambodia!HF52</f>
        <v>1.8901307923750412E-6</v>
      </c>
      <c r="V50" s="9">
        <f>cambodia!HP52</f>
        <v>1.0459431631963009E-6</v>
      </c>
      <c r="W50" s="9">
        <f>cambodia!HZ52</f>
        <v>1.003468313929446E-6</v>
      </c>
      <c r="X50" s="9">
        <f>cambodia!IJ52</f>
        <v>4.5660462961868987E-7</v>
      </c>
      <c r="Y50" s="9">
        <f>cambodia!IT52</f>
        <v>2.6015845175948602E-7</v>
      </c>
      <c r="Z50" s="9">
        <f>cambodia!JD52</f>
        <v>3.5041750645155257E-7</v>
      </c>
      <c r="AA50" s="9">
        <f>cambodia!JN52</f>
        <v>4.0882042419347819E-7</v>
      </c>
      <c r="AB50" s="9">
        <f>cambodia!JX52</f>
        <v>2.6546780791784288E-7</v>
      </c>
      <c r="AC50" s="9">
        <f>cambodia!KH52</f>
        <v>4.2474849266854862E-7</v>
      </c>
      <c r="AD50" s="9">
        <f>cambodia!KR52</f>
        <v>1.8051810938413312E-7</v>
      </c>
      <c r="AE50" s="9">
        <f>cambodia!LB52</f>
        <v>1.5397132859234885E-7</v>
      </c>
      <c r="AG50" s="9">
        <f t="shared" si="60"/>
        <v>45</v>
      </c>
      <c r="AH50" s="9" t="e">
        <f>#REF!</f>
        <v>#REF!</v>
      </c>
      <c r="AI50" s="9" t="e">
        <f t="shared" si="28"/>
        <v>#REF!</v>
      </c>
      <c r="AJ50" s="9">
        <f t="shared" si="64"/>
        <v>7.2650074349098481E-2</v>
      </c>
      <c r="AK50" s="9">
        <f t="shared" si="61"/>
        <v>45</v>
      </c>
      <c r="AL50" s="9" t="e">
        <f t="shared" si="63"/>
        <v>#REF!</v>
      </c>
      <c r="AN50" s="9">
        <f t="shared" si="62"/>
        <v>45</v>
      </c>
      <c r="AO50" s="9" t="e">
        <f t="shared" si="29"/>
        <v>#REF!</v>
      </c>
      <c r="AP50" s="9" t="e">
        <f t="shared" si="30"/>
        <v>#REF!</v>
      </c>
      <c r="AQ50" s="9" t="e">
        <f t="shared" si="31"/>
        <v>#REF!</v>
      </c>
      <c r="AR50" s="9" t="e">
        <f t="shared" si="32"/>
        <v>#REF!</v>
      </c>
      <c r="AS50" s="9" t="e">
        <f t="shared" si="33"/>
        <v>#REF!</v>
      </c>
      <c r="AT50" s="9" t="e">
        <f t="shared" si="34"/>
        <v>#REF!</v>
      </c>
      <c r="AU50" s="9" t="e">
        <f t="shared" si="35"/>
        <v>#REF!</v>
      </c>
      <c r="AV50" s="9" t="e">
        <f t="shared" si="36"/>
        <v>#REF!</v>
      </c>
      <c r="AW50" s="9" t="e">
        <f t="shared" si="37"/>
        <v>#REF!</v>
      </c>
      <c r="AX50" s="9" t="e">
        <f t="shared" si="38"/>
        <v>#REF!</v>
      </c>
      <c r="AY50" s="9" t="e">
        <f t="shared" si="39"/>
        <v>#REF!</v>
      </c>
      <c r="AZ50" s="9" t="e">
        <f t="shared" si="40"/>
        <v>#REF!</v>
      </c>
      <c r="BA50" s="9" t="e">
        <f t="shared" si="41"/>
        <v>#REF!</v>
      </c>
      <c r="BB50" s="9" t="e">
        <f t="shared" si="42"/>
        <v>#REF!</v>
      </c>
      <c r="BC50" s="9" t="e">
        <f t="shared" si="43"/>
        <v>#REF!</v>
      </c>
      <c r="BD50" s="9" t="e">
        <f t="shared" si="44"/>
        <v>#REF!</v>
      </c>
      <c r="BE50" s="9" t="e">
        <f t="shared" si="45"/>
        <v>#REF!</v>
      </c>
      <c r="BF50" s="9" t="e">
        <f t="shared" si="46"/>
        <v>#REF!</v>
      </c>
      <c r="BG50" s="9" t="e">
        <f t="shared" si="47"/>
        <v>#REF!</v>
      </c>
      <c r="BH50" s="9" t="e">
        <f t="shared" si="48"/>
        <v>#REF!</v>
      </c>
      <c r="BI50" s="9" t="e">
        <f t="shared" si="49"/>
        <v>#REF!</v>
      </c>
      <c r="BJ50" s="9" t="e">
        <f t="shared" si="50"/>
        <v>#REF!</v>
      </c>
      <c r="BK50" s="9" t="e">
        <f t="shared" si="51"/>
        <v>#REF!</v>
      </c>
      <c r="BL50" s="9" t="e">
        <f t="shared" si="52"/>
        <v>#REF!</v>
      </c>
      <c r="BM50" s="9" t="e">
        <f t="shared" si="53"/>
        <v>#REF!</v>
      </c>
      <c r="BN50" s="9" t="e">
        <f t="shared" si="54"/>
        <v>#REF!</v>
      </c>
      <c r="BO50" s="9" t="e">
        <f t="shared" si="55"/>
        <v>#REF!</v>
      </c>
      <c r="BP50" s="9" t="e">
        <f t="shared" si="56"/>
        <v>#REF!</v>
      </c>
      <c r="BQ50" s="9" t="e">
        <f t="shared" si="57"/>
        <v>#REF!</v>
      </c>
      <c r="BR50" s="9" t="e">
        <f t="shared" si="58"/>
        <v>#REF!</v>
      </c>
    </row>
    <row r="51" spans="1:70">
      <c r="A51" s="9">
        <f t="shared" si="59"/>
        <v>46</v>
      </c>
      <c r="B51" s="9">
        <f>cambodia!X53</f>
        <v>2.857669790480363E-6</v>
      </c>
      <c r="C51" s="9">
        <f>cambodia!AH53</f>
        <v>2.272037271748145E-6</v>
      </c>
      <c r="D51" s="9">
        <f>cambodia!AR53</f>
        <v>2.028023722276387E-6</v>
      </c>
      <c r="E51" s="9">
        <f>cambodia!BB53</f>
        <v>2.3045724116777127E-6</v>
      </c>
      <c r="F51" s="9">
        <f>cambodia!BL53</f>
        <v>2.028023722276387E-6</v>
      </c>
      <c r="G51" s="9">
        <f>cambodia!BV53</f>
        <v>1.8111227894126023E-6</v>
      </c>
      <c r="H51" s="9">
        <f>cambodia!CF53</f>
        <v>1.7243624162670883E-6</v>
      </c>
      <c r="I51" s="9">
        <f>cambodia!CP53</f>
        <v>2.0009111056684137E-6</v>
      </c>
      <c r="J51" s="9">
        <f>cambodia!CZ53</f>
        <v>1.4857713901169255E-6</v>
      </c>
      <c r="K51" s="9">
        <f>cambodia!DJ53</f>
        <v>1.5020389600817089E-6</v>
      </c>
      <c r="L51" s="9">
        <f>cambodia!DT53</f>
        <v>3.4270347392477985E-6</v>
      </c>
      <c r="M51" s="9">
        <f>cambodia!ED53</f>
        <v>2.087671478813928E-6</v>
      </c>
      <c r="N51" s="9">
        <f>cambodia!EN53</f>
        <v>2.1093615721003061E-6</v>
      </c>
      <c r="O51" s="9">
        <f>cambodia!EX53</f>
        <v>2.9769653035554453E-6</v>
      </c>
      <c r="P51" s="9">
        <f>cambodia!FH53</f>
        <v>2.4021778314664155E-6</v>
      </c>
      <c r="Q51" s="9">
        <f>cambodia!FR53</f>
        <v>1.5616867166192498E-6</v>
      </c>
      <c r="R51" s="9">
        <f>cambodia!GB53</f>
        <v>2.6624589509029569E-6</v>
      </c>
      <c r="S51" s="9">
        <f>cambodia!GL53</f>
        <v>1.4207011102577898E-6</v>
      </c>
      <c r="T51" s="9">
        <f>cambodia!GV53</f>
        <v>1.5725317632624387E-6</v>
      </c>
      <c r="U51" s="9">
        <f>cambodia!HF53</f>
        <v>1.9304183024876838E-6</v>
      </c>
      <c r="V51" s="9">
        <f>cambodia!HP53</f>
        <v>1.0682370943541397E-6</v>
      </c>
      <c r="W51" s="9">
        <f>cambodia!HZ53</f>
        <v>1.0248569077813826E-6</v>
      </c>
      <c r="X51" s="9">
        <f>cambodia!IJ53</f>
        <v>4.6633700565713707E-7</v>
      </c>
      <c r="Y51" s="9">
        <f>cambodia!IT53</f>
        <v>2.6570364275813624E-7</v>
      </c>
      <c r="Z51" s="9">
        <f>cambodia!JD53</f>
        <v>3.5788653922524467E-7</v>
      </c>
      <c r="AA51" s="9">
        <f>cambodia!JN53</f>
        <v>4.1753429576278564E-7</v>
      </c>
      <c r="AB51" s="9">
        <f>cambodia!JX53</f>
        <v>2.7112616607973093E-7</v>
      </c>
      <c r="AC51" s="9">
        <f>cambodia!KH53</f>
        <v>4.338018657275694E-7</v>
      </c>
      <c r="AD51" s="9">
        <f>cambodia!KR53</f>
        <v>1.8436579293421697E-7</v>
      </c>
      <c r="AE51" s="9">
        <f>cambodia!LB53</f>
        <v>1.5725317632624389E-7</v>
      </c>
      <c r="AG51" s="9">
        <f t="shared" si="60"/>
        <v>46</v>
      </c>
      <c r="AH51" s="9" t="e">
        <f>#REF!</f>
        <v>#REF!</v>
      </c>
      <c r="AI51" s="9" t="e">
        <f t="shared" si="28"/>
        <v>#REF!</v>
      </c>
      <c r="AJ51" s="9">
        <f t="shared" si="64"/>
        <v>6.8537805989715539E-2</v>
      </c>
      <c r="AK51" s="9">
        <f t="shared" si="61"/>
        <v>46</v>
      </c>
      <c r="AL51" s="9" t="e">
        <f t="shared" si="63"/>
        <v>#REF!</v>
      </c>
      <c r="AN51" s="9">
        <f t="shared" si="62"/>
        <v>46</v>
      </c>
      <c r="AO51" s="9" t="e">
        <f t="shared" si="29"/>
        <v>#REF!</v>
      </c>
      <c r="AP51" s="9" t="e">
        <f t="shared" si="30"/>
        <v>#REF!</v>
      </c>
      <c r="AQ51" s="9" t="e">
        <f t="shared" si="31"/>
        <v>#REF!</v>
      </c>
      <c r="AR51" s="9" t="e">
        <f t="shared" si="32"/>
        <v>#REF!</v>
      </c>
      <c r="AS51" s="9" t="e">
        <f t="shared" si="33"/>
        <v>#REF!</v>
      </c>
      <c r="AT51" s="9" t="e">
        <f t="shared" si="34"/>
        <v>#REF!</v>
      </c>
      <c r="AU51" s="9" t="e">
        <f t="shared" si="35"/>
        <v>#REF!</v>
      </c>
      <c r="AV51" s="9" t="e">
        <f t="shared" si="36"/>
        <v>#REF!</v>
      </c>
      <c r="AW51" s="9" t="e">
        <f t="shared" si="37"/>
        <v>#REF!</v>
      </c>
      <c r="AX51" s="9" t="e">
        <f t="shared" si="38"/>
        <v>#REF!</v>
      </c>
      <c r="AY51" s="9" t="e">
        <f t="shared" si="39"/>
        <v>#REF!</v>
      </c>
      <c r="AZ51" s="9" t="e">
        <f t="shared" si="40"/>
        <v>#REF!</v>
      </c>
      <c r="BA51" s="9" t="e">
        <f t="shared" si="41"/>
        <v>#REF!</v>
      </c>
      <c r="BB51" s="9" t="e">
        <f t="shared" si="42"/>
        <v>#REF!</v>
      </c>
      <c r="BC51" s="9" t="e">
        <f t="shared" si="43"/>
        <v>#REF!</v>
      </c>
      <c r="BD51" s="9" t="e">
        <f t="shared" si="44"/>
        <v>#REF!</v>
      </c>
      <c r="BE51" s="9" t="e">
        <f t="shared" si="45"/>
        <v>#REF!</v>
      </c>
      <c r="BF51" s="9" t="e">
        <f t="shared" si="46"/>
        <v>#REF!</v>
      </c>
      <c r="BG51" s="9" t="e">
        <f t="shared" si="47"/>
        <v>#REF!</v>
      </c>
      <c r="BH51" s="9" t="e">
        <f t="shared" si="48"/>
        <v>#REF!</v>
      </c>
      <c r="BI51" s="9" t="e">
        <f t="shared" si="49"/>
        <v>#REF!</v>
      </c>
      <c r="BJ51" s="9" t="e">
        <f t="shared" si="50"/>
        <v>#REF!</v>
      </c>
      <c r="BK51" s="9" t="e">
        <f t="shared" si="51"/>
        <v>#REF!</v>
      </c>
      <c r="BL51" s="9" t="e">
        <f t="shared" si="52"/>
        <v>#REF!</v>
      </c>
      <c r="BM51" s="9" t="e">
        <f t="shared" si="53"/>
        <v>#REF!</v>
      </c>
      <c r="BN51" s="9" t="e">
        <f t="shared" si="54"/>
        <v>#REF!</v>
      </c>
      <c r="BO51" s="9" t="e">
        <f t="shared" si="55"/>
        <v>#REF!</v>
      </c>
      <c r="BP51" s="9" t="e">
        <f t="shared" si="56"/>
        <v>#REF!</v>
      </c>
      <c r="BQ51" s="9" t="e">
        <f t="shared" si="57"/>
        <v>#REF!</v>
      </c>
      <c r="BR51" s="9" t="e">
        <f t="shared" si="58"/>
        <v>#REF!</v>
      </c>
    </row>
    <row r="52" spans="1:70">
      <c r="A52" s="9">
        <f t="shared" si="59"/>
        <v>47</v>
      </c>
      <c r="B52" s="9">
        <f>cambodia!X54</f>
        <v>2.9249044327225624E-6</v>
      </c>
      <c r="C52" s="9">
        <f>cambodia!AH54</f>
        <v>2.3254932776295141E-6</v>
      </c>
      <c r="D52" s="9">
        <f>cambodia!AR54</f>
        <v>2.0757386296740766E-6</v>
      </c>
      <c r="E52" s="9">
        <f>cambodia!BB54</f>
        <v>2.3587938973569058E-6</v>
      </c>
      <c r="F52" s="9">
        <f>cambodia!BL54</f>
        <v>2.0757386296740766E-6</v>
      </c>
      <c r="G52" s="9">
        <f>cambodia!BV54</f>
        <v>1.8537344981581327E-6</v>
      </c>
      <c r="H52" s="9">
        <f>cambodia!CF54</f>
        <v>1.7649328455517556E-6</v>
      </c>
      <c r="I52" s="9">
        <f>cambodia!CP54</f>
        <v>2.0479881132345838E-6</v>
      </c>
      <c r="J52" s="9">
        <f>cambodia!CZ54</f>
        <v>1.5207283008842169E-6</v>
      </c>
      <c r="K52" s="9">
        <f>cambodia!DJ54</f>
        <v>1.5373786107479123E-6</v>
      </c>
      <c r="L52" s="9">
        <f>cambodia!DT54</f>
        <v>3.5076652779519164E-6</v>
      </c>
      <c r="M52" s="9">
        <f>cambodia!ED54</f>
        <v>2.1367897658409619E-6</v>
      </c>
      <c r="N52" s="9">
        <f>cambodia!EN54</f>
        <v>2.1589901789925559E-6</v>
      </c>
      <c r="O52" s="9">
        <f>cambodia!EX54</f>
        <v>3.047006705056331E-6</v>
      </c>
      <c r="P52" s="9">
        <f>cambodia!FH54</f>
        <v>2.4586957565390807E-6</v>
      </c>
      <c r="Q52" s="9">
        <f>cambodia!FR54</f>
        <v>1.5984297469147972E-6</v>
      </c>
      <c r="R52" s="9">
        <f>cambodia!GB54</f>
        <v>2.7251007143582134E-6</v>
      </c>
      <c r="S52" s="9">
        <f>cambodia!GL54</f>
        <v>1.4541270614294336E-6</v>
      </c>
      <c r="T52" s="9">
        <f>cambodia!GV54</f>
        <v>1.609529953490594E-6</v>
      </c>
      <c r="U52" s="9">
        <f>cambodia!HF54</f>
        <v>1.9758367704919021E-6</v>
      </c>
      <c r="V52" s="9">
        <f>cambodia!HP54</f>
        <v>1.0933703477160244E-6</v>
      </c>
      <c r="W52" s="9">
        <f>cambodia!HZ54</f>
        <v>1.0489695214128357E-6</v>
      </c>
      <c r="X52" s="9">
        <f>cambodia!IJ54</f>
        <v>4.773088827592797E-7</v>
      </c>
      <c r="Y52" s="9">
        <f>cambodia!IT54</f>
        <v>2.7195506110703144E-7</v>
      </c>
      <c r="Z52" s="9">
        <f>cambodia!JD54</f>
        <v>3.6630681700130766E-7</v>
      </c>
      <c r="AA52" s="9">
        <f>cambodia!JN54</f>
        <v>4.2735795316819244E-7</v>
      </c>
      <c r="AB52" s="9">
        <f>cambodia!JX54</f>
        <v>2.775051643949301E-7</v>
      </c>
      <c r="AC52" s="9">
        <f>cambodia!KH54</f>
        <v>4.44008263031888E-7</v>
      </c>
      <c r="AD52" s="9">
        <f>cambodia!KR54</f>
        <v>1.8870351178855244E-7</v>
      </c>
      <c r="AE52" s="9">
        <f>cambodia!LB54</f>
        <v>1.609529953490594E-7</v>
      </c>
      <c r="AG52" s="9">
        <f t="shared" si="60"/>
        <v>47</v>
      </c>
      <c r="AH52" s="9" t="e">
        <f>#REF!</f>
        <v>#REF!</v>
      </c>
      <c r="AI52" s="9" t="e">
        <f t="shared" si="28"/>
        <v>#REF!</v>
      </c>
      <c r="AJ52" s="9">
        <f t="shared" si="64"/>
        <v>6.4658307537467472E-2</v>
      </c>
      <c r="AK52" s="9">
        <f t="shared" si="61"/>
        <v>47</v>
      </c>
      <c r="AL52" s="9" t="e">
        <f t="shared" si="63"/>
        <v>#REF!</v>
      </c>
      <c r="AN52" s="9">
        <f t="shared" si="62"/>
        <v>47</v>
      </c>
      <c r="AO52" s="9" t="e">
        <f t="shared" si="29"/>
        <v>#REF!</v>
      </c>
      <c r="AP52" s="9" t="e">
        <f t="shared" si="30"/>
        <v>#REF!</v>
      </c>
      <c r="AQ52" s="9" t="e">
        <f t="shared" si="31"/>
        <v>#REF!</v>
      </c>
      <c r="AR52" s="9" t="e">
        <f t="shared" si="32"/>
        <v>#REF!</v>
      </c>
      <c r="AS52" s="9" t="e">
        <f t="shared" si="33"/>
        <v>#REF!</v>
      </c>
      <c r="AT52" s="9" t="e">
        <f t="shared" si="34"/>
        <v>#REF!</v>
      </c>
      <c r="AU52" s="9" t="e">
        <f t="shared" si="35"/>
        <v>#REF!</v>
      </c>
      <c r="AV52" s="9" t="e">
        <f t="shared" si="36"/>
        <v>#REF!</v>
      </c>
      <c r="AW52" s="9" t="e">
        <f t="shared" si="37"/>
        <v>#REF!</v>
      </c>
      <c r="AX52" s="9" t="e">
        <f t="shared" si="38"/>
        <v>#REF!</v>
      </c>
      <c r="AY52" s="9" t="e">
        <f t="shared" si="39"/>
        <v>#REF!</v>
      </c>
      <c r="AZ52" s="9" t="e">
        <f t="shared" si="40"/>
        <v>#REF!</v>
      </c>
      <c r="BA52" s="9" t="e">
        <f t="shared" si="41"/>
        <v>#REF!</v>
      </c>
      <c r="BB52" s="9" t="e">
        <f t="shared" si="42"/>
        <v>#REF!</v>
      </c>
      <c r="BC52" s="9" t="e">
        <f t="shared" si="43"/>
        <v>#REF!</v>
      </c>
      <c r="BD52" s="9" t="e">
        <f t="shared" si="44"/>
        <v>#REF!</v>
      </c>
      <c r="BE52" s="9" t="e">
        <f t="shared" si="45"/>
        <v>#REF!</v>
      </c>
      <c r="BF52" s="9" t="e">
        <f t="shared" si="46"/>
        <v>#REF!</v>
      </c>
      <c r="BG52" s="9" t="e">
        <f t="shared" si="47"/>
        <v>#REF!</v>
      </c>
      <c r="BH52" s="9" t="e">
        <f t="shared" si="48"/>
        <v>#REF!</v>
      </c>
      <c r="BI52" s="9" t="e">
        <f t="shared" si="49"/>
        <v>#REF!</v>
      </c>
      <c r="BJ52" s="9" t="e">
        <f t="shared" si="50"/>
        <v>#REF!</v>
      </c>
      <c r="BK52" s="9" t="e">
        <f t="shared" si="51"/>
        <v>#REF!</v>
      </c>
      <c r="BL52" s="9" t="e">
        <f t="shared" si="52"/>
        <v>#REF!</v>
      </c>
      <c r="BM52" s="9" t="e">
        <f t="shared" si="53"/>
        <v>#REF!</v>
      </c>
      <c r="BN52" s="9" t="e">
        <f t="shared" si="54"/>
        <v>#REF!</v>
      </c>
      <c r="BO52" s="9" t="e">
        <f t="shared" si="55"/>
        <v>#REF!</v>
      </c>
      <c r="BP52" s="9" t="e">
        <f t="shared" si="56"/>
        <v>#REF!</v>
      </c>
      <c r="BQ52" s="9" t="e">
        <f t="shared" si="57"/>
        <v>#REF!</v>
      </c>
      <c r="BR52" s="9" t="e">
        <f t="shared" si="58"/>
        <v>#REF!</v>
      </c>
    </row>
    <row r="53" spans="1:70">
      <c r="A53" s="9">
        <f t="shared" si="59"/>
        <v>48</v>
      </c>
      <c r="B53" s="9">
        <f>cambodia!X55</f>
        <v>3.0036664074755501E-6</v>
      </c>
      <c r="C53" s="9">
        <f>cambodia!AH55</f>
        <v>2.3881142784293279E-6</v>
      </c>
      <c r="D53" s="9">
        <f>cambodia!AR55</f>
        <v>2.1316342246600675E-6</v>
      </c>
      <c r="E53" s="9">
        <f>cambodia!BB55</f>
        <v>2.4223116189318947E-6</v>
      </c>
      <c r="F53" s="9">
        <f>cambodia!BL55</f>
        <v>2.1316342246600675E-6</v>
      </c>
      <c r="G53" s="9">
        <f>cambodia!BV55</f>
        <v>1.9036519546429481E-6</v>
      </c>
      <c r="H53" s="9">
        <f>cambodia!CF55</f>
        <v>1.8124590466361007E-6</v>
      </c>
      <c r="I53" s="9">
        <f>cambodia!CP55</f>
        <v>2.1031364409079281E-6</v>
      </c>
      <c r="J53" s="9">
        <f>cambodia!CZ55</f>
        <v>1.5616785496172691E-6</v>
      </c>
      <c r="K53" s="9">
        <f>cambodia!DJ55</f>
        <v>1.5787772198685532E-6</v>
      </c>
      <c r="L53" s="9">
        <f>cambodia!DT55</f>
        <v>3.6021198662704899E-6</v>
      </c>
      <c r="M53" s="9">
        <f>cambodia!ED55</f>
        <v>2.1943293489147762E-6</v>
      </c>
      <c r="N53" s="9">
        <f>cambodia!EN55</f>
        <v>2.2171275759164876E-6</v>
      </c>
      <c r="O53" s="9">
        <f>cambodia!EX55</f>
        <v>3.1290566559849657E-6</v>
      </c>
      <c r="P53" s="9">
        <f>cambodia!FH55</f>
        <v>2.5249036404395998E-6</v>
      </c>
      <c r="Q53" s="9">
        <f>cambodia!FR55</f>
        <v>1.641472344123261E-6</v>
      </c>
      <c r="R53" s="9">
        <f>cambodia!GB55</f>
        <v>2.7984823644601426E-6</v>
      </c>
      <c r="S53" s="9">
        <f>cambodia!GL55</f>
        <v>1.493283868612133E-6</v>
      </c>
      <c r="T53" s="9">
        <f>cambodia!GV55</f>
        <v>1.6528714576241167E-6</v>
      </c>
      <c r="U53" s="9">
        <f>cambodia!HF55</f>
        <v>2.0290422031523641E-6</v>
      </c>
      <c r="V53" s="9">
        <f>cambodia!HP55</f>
        <v>1.1228126798343137E-6</v>
      </c>
      <c r="W53" s="9">
        <f>cambodia!HZ55</f>
        <v>1.0772162258308899E-6</v>
      </c>
      <c r="X53" s="9">
        <f>cambodia!IJ55</f>
        <v>4.9016188053680711E-7</v>
      </c>
      <c r="Y53" s="9">
        <f>cambodia!IT55</f>
        <v>2.792782807709714E-7</v>
      </c>
      <c r="Z53" s="9">
        <f>cambodia!JD55</f>
        <v>3.7617074552824724E-7</v>
      </c>
      <c r="AA53" s="9">
        <f>cambodia!JN55</f>
        <v>4.3886586978295523E-7</v>
      </c>
      <c r="AB53" s="9">
        <f>cambodia!JX55</f>
        <v>2.8497783752139954E-7</v>
      </c>
      <c r="AC53" s="9">
        <f>cambodia!KH55</f>
        <v>4.5596454003423905E-7</v>
      </c>
      <c r="AD53" s="9">
        <f>cambodia!KR55</f>
        <v>1.9378492951455162E-7</v>
      </c>
      <c r="AE53" s="9">
        <f>cambodia!LB55</f>
        <v>1.6528714576241167E-7</v>
      </c>
      <c r="AG53" s="9">
        <f t="shared" si="60"/>
        <v>48</v>
      </c>
      <c r="AH53" s="9" t="e">
        <f>#REF!</f>
        <v>#REF!</v>
      </c>
      <c r="AI53" s="9" t="e">
        <f t="shared" si="28"/>
        <v>#REF!</v>
      </c>
      <c r="AJ53" s="9">
        <f t="shared" si="64"/>
        <v>6.0998403337233463E-2</v>
      </c>
      <c r="AK53" s="9">
        <f t="shared" si="61"/>
        <v>48</v>
      </c>
      <c r="AL53" s="9" t="e">
        <f t="shared" si="63"/>
        <v>#REF!</v>
      </c>
      <c r="AN53" s="9">
        <f t="shared" si="62"/>
        <v>48</v>
      </c>
      <c r="AO53" s="9" t="e">
        <f t="shared" si="29"/>
        <v>#REF!</v>
      </c>
      <c r="AP53" s="9" t="e">
        <f t="shared" si="30"/>
        <v>#REF!</v>
      </c>
      <c r="AQ53" s="9" t="e">
        <f t="shared" si="31"/>
        <v>#REF!</v>
      </c>
      <c r="AR53" s="9" t="e">
        <f t="shared" si="32"/>
        <v>#REF!</v>
      </c>
      <c r="AS53" s="9" t="e">
        <f t="shared" si="33"/>
        <v>#REF!</v>
      </c>
      <c r="AT53" s="9" t="e">
        <f t="shared" si="34"/>
        <v>#REF!</v>
      </c>
      <c r="AU53" s="9" t="e">
        <f t="shared" si="35"/>
        <v>#REF!</v>
      </c>
      <c r="AV53" s="9" t="e">
        <f t="shared" si="36"/>
        <v>#REF!</v>
      </c>
      <c r="AW53" s="9" t="e">
        <f t="shared" si="37"/>
        <v>#REF!</v>
      </c>
      <c r="AX53" s="9" t="e">
        <f t="shared" si="38"/>
        <v>#REF!</v>
      </c>
      <c r="AY53" s="9" t="e">
        <f t="shared" si="39"/>
        <v>#REF!</v>
      </c>
      <c r="AZ53" s="9" t="e">
        <f t="shared" si="40"/>
        <v>#REF!</v>
      </c>
      <c r="BA53" s="9" t="e">
        <f t="shared" si="41"/>
        <v>#REF!</v>
      </c>
      <c r="BB53" s="9" t="e">
        <f t="shared" si="42"/>
        <v>#REF!</v>
      </c>
      <c r="BC53" s="9" t="e">
        <f t="shared" si="43"/>
        <v>#REF!</v>
      </c>
      <c r="BD53" s="9" t="e">
        <f t="shared" si="44"/>
        <v>#REF!</v>
      </c>
      <c r="BE53" s="9" t="e">
        <f t="shared" si="45"/>
        <v>#REF!</v>
      </c>
      <c r="BF53" s="9" t="e">
        <f t="shared" si="46"/>
        <v>#REF!</v>
      </c>
      <c r="BG53" s="9" t="e">
        <f t="shared" si="47"/>
        <v>#REF!</v>
      </c>
      <c r="BH53" s="9" t="e">
        <f t="shared" si="48"/>
        <v>#REF!</v>
      </c>
      <c r="BI53" s="9" t="e">
        <f t="shared" si="49"/>
        <v>#REF!</v>
      </c>
      <c r="BJ53" s="9" t="e">
        <f t="shared" si="50"/>
        <v>#REF!</v>
      </c>
      <c r="BK53" s="9" t="e">
        <f t="shared" si="51"/>
        <v>#REF!</v>
      </c>
      <c r="BL53" s="9" t="e">
        <f t="shared" si="52"/>
        <v>#REF!</v>
      </c>
      <c r="BM53" s="9" t="e">
        <f t="shared" si="53"/>
        <v>#REF!</v>
      </c>
      <c r="BN53" s="9" t="e">
        <f t="shared" si="54"/>
        <v>#REF!</v>
      </c>
      <c r="BO53" s="9" t="e">
        <f t="shared" si="55"/>
        <v>#REF!</v>
      </c>
      <c r="BP53" s="9" t="e">
        <f t="shared" si="56"/>
        <v>#REF!</v>
      </c>
      <c r="BQ53" s="9" t="e">
        <f t="shared" si="57"/>
        <v>#REF!</v>
      </c>
      <c r="BR53" s="9" t="e">
        <f t="shared" si="58"/>
        <v>#REF!</v>
      </c>
    </row>
    <row r="54" spans="1:70">
      <c r="A54" s="9">
        <f t="shared" si="59"/>
        <v>49</v>
      </c>
      <c r="B54" s="9">
        <f>cambodia!X56</f>
        <v>3.0965744720419424E-6</v>
      </c>
      <c r="C54" s="9">
        <f>cambodia!AH56</f>
        <v>2.4619823601244286E-6</v>
      </c>
      <c r="D54" s="9">
        <f>cambodia!AR56</f>
        <v>2.1975689801587976E-6</v>
      </c>
      <c r="E54" s="9">
        <f>cambodia!BB56</f>
        <v>2.497237477453179E-6</v>
      </c>
      <c r="F54" s="9">
        <f>cambodia!BL56</f>
        <v>2.1975689801587976E-6</v>
      </c>
      <c r="G54" s="9">
        <f>cambodia!BV56</f>
        <v>1.9625348646337925E-6</v>
      </c>
      <c r="H54" s="9">
        <f>cambodia!CF56</f>
        <v>1.8685212184237908E-6</v>
      </c>
      <c r="I54" s="9">
        <f>cambodia!CP56</f>
        <v>2.168189715718172E-6</v>
      </c>
      <c r="J54" s="9">
        <f>cambodia!CZ56</f>
        <v>1.6099836913462849E-6</v>
      </c>
      <c r="K54" s="9">
        <f>cambodia!DJ56</f>
        <v>1.6276112500106602E-6</v>
      </c>
      <c r="L54" s="9">
        <f>cambodia!DT56</f>
        <v>3.7135390252950806E-6</v>
      </c>
      <c r="M54" s="9">
        <f>cambodia!ED56</f>
        <v>2.2622033619281744E-6</v>
      </c>
      <c r="N54" s="9">
        <f>cambodia!EN56</f>
        <v>2.2857067734806746E-6</v>
      </c>
      <c r="O54" s="9">
        <f>cambodia!EX56</f>
        <v>3.2258432355806948E-6</v>
      </c>
      <c r="P54" s="9">
        <f>cambodia!FH56</f>
        <v>2.6030028294394313E-6</v>
      </c>
      <c r="Q54" s="9">
        <f>cambodia!FR56</f>
        <v>1.6922456317800368E-6</v>
      </c>
      <c r="R54" s="9">
        <f>cambodia!GB56</f>
        <v>2.8850437680694379E-6</v>
      </c>
      <c r="S54" s="9">
        <f>cambodia!GL56</f>
        <v>1.5394734566887834E-6</v>
      </c>
      <c r="T54" s="9">
        <f>cambodia!GV56</f>
        <v>1.7039973375562864E-6</v>
      </c>
      <c r="U54" s="9">
        <f>cambodia!HF56</f>
        <v>2.0918036281725453E-6</v>
      </c>
      <c r="V54" s="9">
        <f>cambodia!HP56</f>
        <v>1.15754301896065E-6</v>
      </c>
      <c r="W54" s="9">
        <f>cambodia!HZ56</f>
        <v>1.1105361958556491E-6</v>
      </c>
      <c r="X54" s="9">
        <f>cambodia!IJ56</f>
        <v>5.053233483787611E-7</v>
      </c>
      <c r="Y54" s="9">
        <f>cambodia!IT56</f>
        <v>2.8791679151813122E-7</v>
      </c>
      <c r="Z54" s="9">
        <f>cambodia!JD56</f>
        <v>3.8780629061625842E-7</v>
      </c>
      <c r="AA54" s="9">
        <f>cambodia!JN56</f>
        <v>4.5244067238563493E-7</v>
      </c>
      <c r="AB54" s="9">
        <f>cambodia!JX56</f>
        <v>2.9379264440625643E-7</v>
      </c>
      <c r="AC54" s="9">
        <f>cambodia!KH56</f>
        <v>4.7006823105001011E-7</v>
      </c>
      <c r="AD54" s="9">
        <f>cambodia!KR56</f>
        <v>1.9977899819625436E-7</v>
      </c>
      <c r="AE54" s="9">
        <f>cambodia!LB56</f>
        <v>1.7039973375562867E-7</v>
      </c>
      <c r="AG54" s="9">
        <f t="shared" si="60"/>
        <v>49</v>
      </c>
      <c r="AH54" s="9" t="e">
        <f>#REF!</f>
        <v>#REF!</v>
      </c>
      <c r="AI54" s="9" t="e">
        <f t="shared" si="28"/>
        <v>#REF!</v>
      </c>
      <c r="AJ54" s="9">
        <f t="shared" si="64"/>
        <v>5.7545663525691938E-2</v>
      </c>
      <c r="AK54" s="9">
        <f t="shared" si="61"/>
        <v>49</v>
      </c>
      <c r="AL54" s="9" t="e">
        <f t="shared" si="63"/>
        <v>#REF!</v>
      </c>
      <c r="AN54" s="9">
        <f t="shared" si="62"/>
        <v>49</v>
      </c>
      <c r="AO54" s="9" t="e">
        <f t="shared" si="29"/>
        <v>#REF!</v>
      </c>
      <c r="AP54" s="9" t="e">
        <f t="shared" si="30"/>
        <v>#REF!</v>
      </c>
      <c r="AQ54" s="9" t="e">
        <f t="shared" si="31"/>
        <v>#REF!</v>
      </c>
      <c r="AR54" s="9" t="e">
        <f t="shared" si="32"/>
        <v>#REF!</v>
      </c>
      <c r="AS54" s="9" t="e">
        <f t="shared" si="33"/>
        <v>#REF!</v>
      </c>
      <c r="AT54" s="9" t="e">
        <f t="shared" si="34"/>
        <v>#REF!</v>
      </c>
      <c r="AU54" s="9" t="e">
        <f t="shared" si="35"/>
        <v>#REF!</v>
      </c>
      <c r="AV54" s="9" t="e">
        <f t="shared" si="36"/>
        <v>#REF!</v>
      </c>
      <c r="AW54" s="9" t="e">
        <f t="shared" si="37"/>
        <v>#REF!</v>
      </c>
      <c r="AX54" s="9" t="e">
        <f t="shared" si="38"/>
        <v>#REF!</v>
      </c>
      <c r="AY54" s="9" t="e">
        <f t="shared" si="39"/>
        <v>#REF!</v>
      </c>
      <c r="AZ54" s="9" t="e">
        <f t="shared" si="40"/>
        <v>#REF!</v>
      </c>
      <c r="BA54" s="9" t="e">
        <f t="shared" si="41"/>
        <v>#REF!</v>
      </c>
      <c r="BB54" s="9" t="e">
        <f t="shared" si="42"/>
        <v>#REF!</v>
      </c>
      <c r="BC54" s="9" t="e">
        <f t="shared" si="43"/>
        <v>#REF!</v>
      </c>
      <c r="BD54" s="9" t="e">
        <f t="shared" si="44"/>
        <v>#REF!</v>
      </c>
      <c r="BE54" s="9" t="e">
        <f t="shared" si="45"/>
        <v>#REF!</v>
      </c>
      <c r="BF54" s="9" t="e">
        <f t="shared" si="46"/>
        <v>#REF!</v>
      </c>
      <c r="BG54" s="9" t="e">
        <f t="shared" si="47"/>
        <v>#REF!</v>
      </c>
      <c r="BH54" s="9" t="e">
        <f t="shared" si="48"/>
        <v>#REF!</v>
      </c>
      <c r="BI54" s="9" t="e">
        <f t="shared" si="49"/>
        <v>#REF!</v>
      </c>
      <c r="BJ54" s="9" t="e">
        <f t="shared" si="50"/>
        <v>#REF!</v>
      </c>
      <c r="BK54" s="9" t="e">
        <f t="shared" si="51"/>
        <v>#REF!</v>
      </c>
      <c r="BL54" s="9" t="e">
        <f t="shared" si="52"/>
        <v>#REF!</v>
      </c>
      <c r="BM54" s="9" t="e">
        <f t="shared" si="53"/>
        <v>#REF!</v>
      </c>
      <c r="BN54" s="9" t="e">
        <f t="shared" si="54"/>
        <v>#REF!</v>
      </c>
      <c r="BO54" s="9" t="e">
        <f t="shared" si="55"/>
        <v>#REF!</v>
      </c>
      <c r="BP54" s="9" t="e">
        <f t="shared" si="56"/>
        <v>#REF!</v>
      </c>
      <c r="BQ54" s="9" t="e">
        <f t="shared" si="57"/>
        <v>#REF!</v>
      </c>
      <c r="BR54" s="9" t="e">
        <f t="shared" si="58"/>
        <v>#REF!</v>
      </c>
    </row>
    <row r="55" spans="1:70">
      <c r="A55" s="9">
        <f t="shared" si="59"/>
        <v>50</v>
      </c>
      <c r="B55" s="9">
        <f>cambodia!X57</f>
        <v>5.1264954919633465E-6</v>
      </c>
      <c r="C55" s="9">
        <f>cambodia!AH57</f>
        <v>4.1602450327451242E-6</v>
      </c>
      <c r="D55" s="9">
        <f>cambodia!AR57</f>
        <v>3.7308003842036916E-6</v>
      </c>
      <c r="E55" s="9">
        <f>cambodia!BB57</f>
        <v>4.2568700786669469E-6</v>
      </c>
      <c r="F55" s="9">
        <f>cambodia!BL57</f>
        <v>3.8059531976984426E-6</v>
      </c>
      <c r="G55" s="9">
        <f>cambodia!BV57</f>
        <v>3.440925246438225E-6</v>
      </c>
      <c r="H55" s="9">
        <f>cambodia!CF57</f>
        <v>3.2798835032351886E-6</v>
      </c>
      <c r="I55" s="9">
        <f>cambodia!CP57</f>
        <v>3.8327934882322819E-6</v>
      </c>
      <c r="J55" s="9">
        <f>cambodia!CZ57</f>
        <v>2.8719110871208276E-6</v>
      </c>
      <c r="K55" s="9">
        <f>cambodia!DJ57</f>
        <v>2.9094874938682029E-6</v>
      </c>
      <c r="L55" s="9">
        <f>cambodia!DT57</f>
        <v>6.6939684591395731E-6</v>
      </c>
      <c r="M55" s="9">
        <f>cambodia!ED57</f>
        <v>4.0958283354639087E-6</v>
      </c>
      <c r="N55" s="9">
        <f>cambodia!EN57</f>
        <v>4.1280366841045169E-6</v>
      </c>
      <c r="O55" s="9">
        <f>cambodia!EX57</f>
        <v>5.9102319755514593E-6</v>
      </c>
      <c r="P55" s="9">
        <f>cambodia!FH57</f>
        <v>4.7560994825963617E-6</v>
      </c>
      <c r="Q55" s="9">
        <f>cambodia!FR57</f>
        <v>3.038320888430633E-6</v>
      </c>
      <c r="R55" s="9">
        <f>cambodia!GB57</f>
        <v>5.2392247122054729E-6</v>
      </c>
      <c r="S55" s="9">
        <f>cambodia!GL57</f>
        <v>2.7591818668787012E-6</v>
      </c>
      <c r="T55" s="9">
        <f>cambodia!GV57</f>
        <v>3.0973695276050787E-6</v>
      </c>
      <c r="U55" s="9">
        <f>cambodia!HF57</f>
        <v>3.854265720659354E-6</v>
      </c>
      <c r="V55" s="9">
        <f>cambodia!HP57</f>
        <v>2.1150148940665536E-6</v>
      </c>
      <c r="W55" s="9">
        <f>cambodia!HZ57</f>
        <v>2.0344940224650349E-6</v>
      </c>
      <c r="X55" s="9">
        <f>cambodia!IJ57</f>
        <v>9.2330599436407927E-7</v>
      </c>
      <c r="Y55" s="9">
        <f>cambodia!IT57</f>
        <v>5.2070163635648658E-7</v>
      </c>
      <c r="Z55" s="9">
        <f>cambodia!JD57</f>
        <v>7.1395172820013099E-7</v>
      </c>
      <c r="AA55" s="9">
        <f>cambodia!JN57</f>
        <v>8.4278512276256071E-7</v>
      </c>
      <c r="AB55" s="9">
        <f>cambodia!JX57</f>
        <v>5.6364610121062971E-7</v>
      </c>
      <c r="AC55" s="9">
        <f>cambodia!KH57</f>
        <v>9.2330599436407927E-7</v>
      </c>
      <c r="AD55" s="9">
        <f>cambodia!KR57</f>
        <v>3.9186824179405681E-7</v>
      </c>
      <c r="AE55" s="9">
        <f>cambodia!LB57</f>
        <v>3.3281960261960992E-7</v>
      </c>
      <c r="AG55" s="9">
        <f t="shared" si="60"/>
        <v>50</v>
      </c>
      <c r="AH55" s="9" t="e">
        <f>#REF!</f>
        <v>#REF!</v>
      </c>
      <c r="AI55" s="9" t="e">
        <f t="shared" si="28"/>
        <v>#REF!</v>
      </c>
      <c r="AJ55" s="9">
        <f t="shared" si="64"/>
        <v>5.42883618166905E-2</v>
      </c>
      <c r="AK55" s="9">
        <f t="shared" si="61"/>
        <v>50</v>
      </c>
      <c r="AL55" s="9" t="e">
        <f t="shared" si="63"/>
        <v>#REF!</v>
      </c>
      <c r="AN55" s="9">
        <f t="shared" si="62"/>
        <v>50</v>
      </c>
      <c r="AO55" s="9" t="e">
        <f t="shared" si="29"/>
        <v>#REF!</v>
      </c>
      <c r="AP55" s="9" t="e">
        <f t="shared" si="30"/>
        <v>#REF!</v>
      </c>
      <c r="AQ55" s="9" t="e">
        <f t="shared" si="31"/>
        <v>#REF!</v>
      </c>
      <c r="AR55" s="9" t="e">
        <f t="shared" si="32"/>
        <v>#REF!</v>
      </c>
      <c r="AS55" s="9" t="e">
        <f t="shared" si="33"/>
        <v>#REF!</v>
      </c>
      <c r="AT55" s="9" t="e">
        <f t="shared" si="34"/>
        <v>#REF!</v>
      </c>
      <c r="AU55" s="9" t="e">
        <f t="shared" si="35"/>
        <v>#REF!</v>
      </c>
      <c r="AV55" s="9" t="e">
        <f t="shared" si="36"/>
        <v>#REF!</v>
      </c>
      <c r="AW55" s="9" t="e">
        <f t="shared" si="37"/>
        <v>#REF!</v>
      </c>
      <c r="AX55" s="9" t="e">
        <f t="shared" si="38"/>
        <v>#REF!</v>
      </c>
      <c r="AY55" s="9" t="e">
        <f t="shared" si="39"/>
        <v>#REF!</v>
      </c>
      <c r="AZ55" s="9" t="e">
        <f t="shared" si="40"/>
        <v>#REF!</v>
      </c>
      <c r="BA55" s="9" t="e">
        <f t="shared" si="41"/>
        <v>#REF!</v>
      </c>
      <c r="BB55" s="9" t="e">
        <f t="shared" si="42"/>
        <v>#REF!</v>
      </c>
      <c r="BC55" s="9" t="e">
        <f t="shared" si="43"/>
        <v>#REF!</v>
      </c>
      <c r="BD55" s="9" t="e">
        <f t="shared" si="44"/>
        <v>#REF!</v>
      </c>
      <c r="BE55" s="9" t="e">
        <f t="shared" si="45"/>
        <v>#REF!</v>
      </c>
      <c r="BF55" s="9" t="e">
        <f t="shared" si="46"/>
        <v>#REF!</v>
      </c>
      <c r="BG55" s="9" t="e">
        <f t="shared" si="47"/>
        <v>#REF!</v>
      </c>
      <c r="BH55" s="9" t="e">
        <f t="shared" si="48"/>
        <v>#REF!</v>
      </c>
      <c r="BI55" s="9" t="e">
        <f t="shared" si="49"/>
        <v>#REF!</v>
      </c>
      <c r="BJ55" s="9" t="e">
        <f t="shared" si="50"/>
        <v>#REF!</v>
      </c>
      <c r="BK55" s="9" t="e">
        <f t="shared" si="51"/>
        <v>#REF!</v>
      </c>
      <c r="BL55" s="9" t="e">
        <f t="shared" si="52"/>
        <v>#REF!</v>
      </c>
      <c r="BM55" s="9" t="e">
        <f t="shared" si="53"/>
        <v>#REF!</v>
      </c>
      <c r="BN55" s="9" t="e">
        <f t="shared" si="54"/>
        <v>#REF!</v>
      </c>
      <c r="BO55" s="9" t="e">
        <f t="shared" si="55"/>
        <v>#REF!</v>
      </c>
      <c r="BP55" s="9" t="e">
        <f t="shared" si="56"/>
        <v>#REF!</v>
      </c>
      <c r="BQ55" s="9" t="e">
        <f t="shared" si="57"/>
        <v>#REF!</v>
      </c>
      <c r="BR55" s="9" t="e">
        <f t="shared" si="58"/>
        <v>#REF!</v>
      </c>
    </row>
    <row r="56" spans="1:70">
      <c r="A56" s="9">
        <f t="shared" si="59"/>
        <v>51</v>
      </c>
      <c r="B56" s="9">
        <f>cambodia!X58</f>
        <v>5.3133638168081743E-6</v>
      </c>
      <c r="C56" s="9">
        <f>cambodia!AH58</f>
        <v>4.3118921026453761E-6</v>
      </c>
      <c r="D56" s="9">
        <f>cambodia!AR58</f>
        <v>3.8667935630174654E-6</v>
      </c>
      <c r="E56" s="9">
        <f>cambodia!BB58</f>
        <v>4.4120392740616558E-6</v>
      </c>
      <c r="F56" s="9">
        <f>cambodia!BL58</f>
        <v>3.9446858074523507E-6</v>
      </c>
      <c r="G56" s="9">
        <f>cambodia!BV58</f>
        <v>3.5663520487686277E-6</v>
      </c>
      <c r="H56" s="9">
        <f>cambodia!CF58</f>
        <v>3.3994400964081617E-6</v>
      </c>
      <c r="I56" s="9">
        <f>cambodia!CP58</f>
        <v>3.9725044661790954E-6</v>
      </c>
      <c r="J56" s="9">
        <f>cambodia!CZ58</f>
        <v>2.9765964837616474E-6</v>
      </c>
      <c r="K56" s="9">
        <f>cambodia!DJ58</f>
        <v>3.0155426059790888E-6</v>
      </c>
      <c r="L56" s="9">
        <f>cambodia!DT58</f>
        <v>6.9379734864500431E-6</v>
      </c>
      <c r="M56" s="9">
        <f>cambodia!ED58</f>
        <v>4.2451273217011905E-6</v>
      </c>
      <c r="N56" s="9">
        <f>cambodia!EN58</f>
        <v>4.2785097121732829E-6</v>
      </c>
      <c r="O56" s="9">
        <f>cambodia!EX58</f>
        <v>6.1256686516291087E-6</v>
      </c>
      <c r="P56" s="9">
        <f>cambodia!FH58</f>
        <v>4.9294663263791015E-6</v>
      </c>
      <c r="Q56" s="9">
        <f>cambodia!FR58</f>
        <v>3.1490721678674617E-6</v>
      </c>
      <c r="R56" s="9">
        <f>cambodia!GB58</f>
        <v>5.4302021834604997E-6</v>
      </c>
      <c r="S56" s="9">
        <f>cambodia!GL58</f>
        <v>2.8597581171093208E-6</v>
      </c>
      <c r="T56" s="9">
        <f>cambodia!GV58</f>
        <v>3.2102732170662995E-6</v>
      </c>
      <c r="U56" s="9">
        <f>cambodia!HF58</f>
        <v>3.9947593931604905E-6</v>
      </c>
      <c r="V56" s="9">
        <f>cambodia!HP58</f>
        <v>2.1921103076674564E-6</v>
      </c>
      <c r="W56" s="9">
        <f>cambodia!HZ58</f>
        <v>2.1086543314872225E-6</v>
      </c>
      <c r="X56" s="9">
        <f>cambodia!IJ58</f>
        <v>9.5696186020000633E-7</v>
      </c>
      <c r="Y56" s="9">
        <f>cambodia!IT58</f>
        <v>5.3968197929884069E-7</v>
      </c>
      <c r="Z56" s="9">
        <f>cambodia!JD58</f>
        <v>7.3997632213140021E-7</v>
      </c>
      <c r="AA56" s="9">
        <f>cambodia!JN58</f>
        <v>8.7350588401977318E-7</v>
      </c>
      <c r="AB56" s="9">
        <f>cambodia!JX58</f>
        <v>5.8419183326163183E-7</v>
      </c>
      <c r="AC56" s="9">
        <f>cambodia!KH58</f>
        <v>9.5696186020000633E-7</v>
      </c>
      <c r="AD56" s="9">
        <f>cambodia!KR58</f>
        <v>4.0615241741046772E-7</v>
      </c>
      <c r="AE56" s="9">
        <f>cambodia!LB58</f>
        <v>3.4495136821163008E-7</v>
      </c>
      <c r="AG56" s="9">
        <f t="shared" si="60"/>
        <v>51</v>
      </c>
      <c r="AH56" s="9" t="e">
        <f>#REF!</f>
        <v>#REF!</v>
      </c>
      <c r="AI56" s="9" t="e">
        <f t="shared" si="28"/>
        <v>#REF!</v>
      </c>
      <c r="AJ56" s="9">
        <f t="shared" si="64"/>
        <v>5.1215435676123106E-2</v>
      </c>
      <c r="AK56" s="9">
        <f t="shared" si="61"/>
        <v>51</v>
      </c>
      <c r="AL56" s="9" t="e">
        <f t="shared" si="63"/>
        <v>#REF!</v>
      </c>
      <c r="AN56" s="9">
        <f t="shared" si="62"/>
        <v>51</v>
      </c>
      <c r="AO56" s="9" t="e">
        <f t="shared" si="29"/>
        <v>#REF!</v>
      </c>
      <c r="AP56" s="9" t="e">
        <f t="shared" si="30"/>
        <v>#REF!</v>
      </c>
      <c r="AQ56" s="9" t="e">
        <f t="shared" si="31"/>
        <v>#REF!</v>
      </c>
      <c r="AR56" s="9" t="e">
        <f t="shared" si="32"/>
        <v>#REF!</v>
      </c>
      <c r="AS56" s="9" t="e">
        <f t="shared" si="33"/>
        <v>#REF!</v>
      </c>
      <c r="AT56" s="9" t="e">
        <f t="shared" si="34"/>
        <v>#REF!</v>
      </c>
      <c r="AU56" s="9" t="e">
        <f t="shared" si="35"/>
        <v>#REF!</v>
      </c>
      <c r="AV56" s="9" t="e">
        <f t="shared" si="36"/>
        <v>#REF!</v>
      </c>
      <c r="AW56" s="9" t="e">
        <f t="shared" si="37"/>
        <v>#REF!</v>
      </c>
      <c r="AX56" s="9" t="e">
        <f t="shared" si="38"/>
        <v>#REF!</v>
      </c>
      <c r="AY56" s="9" t="e">
        <f t="shared" si="39"/>
        <v>#REF!</v>
      </c>
      <c r="AZ56" s="9" t="e">
        <f t="shared" si="40"/>
        <v>#REF!</v>
      </c>
      <c r="BA56" s="9" t="e">
        <f t="shared" si="41"/>
        <v>#REF!</v>
      </c>
      <c r="BB56" s="9" t="e">
        <f t="shared" si="42"/>
        <v>#REF!</v>
      </c>
      <c r="BC56" s="9" t="e">
        <f t="shared" si="43"/>
        <v>#REF!</v>
      </c>
      <c r="BD56" s="9" t="e">
        <f t="shared" si="44"/>
        <v>#REF!</v>
      </c>
      <c r="BE56" s="9" t="e">
        <f t="shared" si="45"/>
        <v>#REF!</v>
      </c>
      <c r="BF56" s="9" t="e">
        <f t="shared" si="46"/>
        <v>#REF!</v>
      </c>
      <c r="BG56" s="9" t="e">
        <f t="shared" si="47"/>
        <v>#REF!</v>
      </c>
      <c r="BH56" s="9" t="e">
        <f t="shared" si="48"/>
        <v>#REF!</v>
      </c>
      <c r="BI56" s="9" t="e">
        <f t="shared" si="49"/>
        <v>#REF!</v>
      </c>
      <c r="BJ56" s="9" t="e">
        <f t="shared" si="50"/>
        <v>#REF!</v>
      </c>
      <c r="BK56" s="9" t="e">
        <f t="shared" si="51"/>
        <v>#REF!</v>
      </c>
      <c r="BL56" s="9" t="e">
        <f t="shared" si="52"/>
        <v>#REF!</v>
      </c>
      <c r="BM56" s="9" t="e">
        <f t="shared" si="53"/>
        <v>#REF!</v>
      </c>
      <c r="BN56" s="9" t="e">
        <f t="shared" si="54"/>
        <v>#REF!</v>
      </c>
      <c r="BO56" s="9" t="e">
        <f t="shared" si="55"/>
        <v>#REF!</v>
      </c>
      <c r="BP56" s="9" t="e">
        <f t="shared" si="56"/>
        <v>#REF!</v>
      </c>
      <c r="BQ56" s="9" t="e">
        <f t="shared" si="57"/>
        <v>#REF!</v>
      </c>
      <c r="BR56" s="9" t="e">
        <f t="shared" si="58"/>
        <v>#REF!</v>
      </c>
    </row>
    <row r="57" spans="1:70">
      <c r="A57" s="9">
        <f t="shared" si="59"/>
        <v>52</v>
      </c>
      <c r="B57" s="9">
        <f>cambodia!X59</f>
        <v>5.5129087399398583E-6</v>
      </c>
      <c r="C57" s="9">
        <f>cambodia!AH59</f>
        <v>4.4738264643490984E-6</v>
      </c>
      <c r="D57" s="9">
        <f>cambodia!AR59</f>
        <v>4.0120121196420953E-6</v>
      </c>
      <c r="E57" s="9">
        <f>cambodia!BB59</f>
        <v>4.577734691908176E-6</v>
      </c>
      <c r="F57" s="9">
        <f>cambodia!BL59</f>
        <v>4.0928296299658207E-6</v>
      </c>
      <c r="G57" s="9">
        <f>cambodia!BV59</f>
        <v>3.7002874369648672E-6</v>
      </c>
      <c r="H57" s="9">
        <f>cambodia!CF59</f>
        <v>3.5271070576997417E-6</v>
      </c>
      <c r="I57" s="9">
        <f>cambodia!CP59</f>
        <v>4.1216930265100093E-6</v>
      </c>
      <c r="J57" s="9">
        <f>cambodia!CZ59</f>
        <v>3.0883834302280879E-6</v>
      </c>
      <c r="K57" s="9">
        <f>cambodia!DJ59</f>
        <v>3.1287921853899506E-6</v>
      </c>
      <c r="L57" s="9">
        <f>cambodia!DT59</f>
        <v>7.1985310981204232E-6</v>
      </c>
      <c r="M57" s="9">
        <f>cambodia!ED59</f>
        <v>4.4045543126430484E-6</v>
      </c>
      <c r="N57" s="9">
        <f>cambodia!EN59</f>
        <v>4.4391903884960742E-6</v>
      </c>
      <c r="O57" s="9">
        <f>cambodia!EX59</f>
        <v>6.3557199190301407E-6</v>
      </c>
      <c r="P57" s="9">
        <f>cambodia!FH59</f>
        <v>5.114593867630068E-6</v>
      </c>
      <c r="Q57" s="9">
        <f>cambodia!FR59</f>
        <v>3.2673364888020519E-6</v>
      </c>
      <c r="R57" s="9">
        <f>cambodia!GB59</f>
        <v>5.6341350054254467E-6</v>
      </c>
      <c r="S57" s="9">
        <f>cambodia!GL59</f>
        <v>2.9671571647424991E-6</v>
      </c>
      <c r="T57" s="9">
        <f>cambodia!GV59</f>
        <v>3.3308359611992648E-6</v>
      </c>
      <c r="U57" s="9">
        <f>cambodia!HF59</f>
        <v>4.144783743745359E-6</v>
      </c>
      <c r="V57" s="9">
        <f>cambodia!HP59</f>
        <v>2.2744356476819941E-6</v>
      </c>
      <c r="W57" s="9">
        <f>cambodia!HZ59</f>
        <v>2.1878454580494307E-6</v>
      </c>
      <c r="X57" s="9">
        <f>cambodia!IJ59</f>
        <v>9.9290084112005849E-7</v>
      </c>
      <c r="Y57" s="9">
        <f>cambodia!IT59</f>
        <v>5.5994989295724206E-7</v>
      </c>
      <c r="Z57" s="9">
        <f>cambodia!JD59</f>
        <v>7.6776634807539397E-7</v>
      </c>
      <c r="AA57" s="9">
        <f>cambodia!JN59</f>
        <v>9.063106514874951E-7</v>
      </c>
      <c r="AB57" s="9">
        <f>cambodia!JX59</f>
        <v>6.0613132742794258E-7</v>
      </c>
      <c r="AC57" s="9">
        <f>cambodia!KH59</f>
        <v>9.9290084112005849E-7</v>
      </c>
      <c r="AD57" s="9">
        <f>cambodia!KR59</f>
        <v>4.2140558954514093E-7</v>
      </c>
      <c r="AE57" s="9">
        <f>cambodia!LB59</f>
        <v>3.5790611714792795E-7</v>
      </c>
      <c r="AG57" s="9">
        <f t="shared" si="60"/>
        <v>52</v>
      </c>
      <c r="AH57" s="9" t="e">
        <f>#REF!</f>
        <v>#REF!</v>
      </c>
      <c r="AI57" s="9" t="e">
        <f t="shared" si="28"/>
        <v>#REF!</v>
      </c>
      <c r="AJ57" s="9">
        <f t="shared" si="64"/>
        <v>4.8316448751059525E-2</v>
      </c>
      <c r="AK57" s="9">
        <f t="shared" si="61"/>
        <v>52</v>
      </c>
      <c r="AL57" s="9" t="e">
        <f t="shared" si="63"/>
        <v>#REF!</v>
      </c>
      <c r="AN57" s="9">
        <f t="shared" si="62"/>
        <v>52</v>
      </c>
      <c r="AO57" s="9" t="e">
        <f t="shared" si="29"/>
        <v>#REF!</v>
      </c>
      <c r="AP57" s="9" t="e">
        <f t="shared" si="30"/>
        <v>#REF!</v>
      </c>
      <c r="AQ57" s="9" t="e">
        <f t="shared" si="31"/>
        <v>#REF!</v>
      </c>
      <c r="AR57" s="9" t="e">
        <f t="shared" si="32"/>
        <v>#REF!</v>
      </c>
      <c r="AS57" s="9" t="e">
        <f t="shared" si="33"/>
        <v>#REF!</v>
      </c>
      <c r="AT57" s="9" t="e">
        <f t="shared" si="34"/>
        <v>#REF!</v>
      </c>
      <c r="AU57" s="9" t="e">
        <f t="shared" si="35"/>
        <v>#REF!</v>
      </c>
      <c r="AV57" s="9" t="e">
        <f t="shared" si="36"/>
        <v>#REF!</v>
      </c>
      <c r="AW57" s="9" t="e">
        <f t="shared" si="37"/>
        <v>#REF!</v>
      </c>
      <c r="AX57" s="9" t="e">
        <f t="shared" si="38"/>
        <v>#REF!</v>
      </c>
      <c r="AY57" s="9" t="e">
        <f t="shared" si="39"/>
        <v>#REF!</v>
      </c>
      <c r="AZ57" s="9" t="e">
        <f t="shared" si="40"/>
        <v>#REF!</v>
      </c>
      <c r="BA57" s="9" t="e">
        <f t="shared" si="41"/>
        <v>#REF!</v>
      </c>
      <c r="BB57" s="9" t="e">
        <f t="shared" si="42"/>
        <v>#REF!</v>
      </c>
      <c r="BC57" s="9" t="e">
        <f t="shared" si="43"/>
        <v>#REF!</v>
      </c>
      <c r="BD57" s="9" t="e">
        <f t="shared" si="44"/>
        <v>#REF!</v>
      </c>
      <c r="BE57" s="9" t="e">
        <f t="shared" si="45"/>
        <v>#REF!</v>
      </c>
      <c r="BF57" s="9" t="e">
        <f t="shared" si="46"/>
        <v>#REF!</v>
      </c>
      <c r="BG57" s="9" t="e">
        <f t="shared" si="47"/>
        <v>#REF!</v>
      </c>
      <c r="BH57" s="9" t="e">
        <f t="shared" si="48"/>
        <v>#REF!</v>
      </c>
      <c r="BI57" s="9" t="e">
        <f t="shared" si="49"/>
        <v>#REF!</v>
      </c>
      <c r="BJ57" s="9" t="e">
        <f t="shared" si="50"/>
        <v>#REF!</v>
      </c>
      <c r="BK57" s="9" t="e">
        <f t="shared" si="51"/>
        <v>#REF!</v>
      </c>
      <c r="BL57" s="9" t="e">
        <f t="shared" si="52"/>
        <v>#REF!</v>
      </c>
      <c r="BM57" s="9" t="e">
        <f t="shared" si="53"/>
        <v>#REF!</v>
      </c>
      <c r="BN57" s="9" t="e">
        <f t="shared" si="54"/>
        <v>#REF!</v>
      </c>
      <c r="BO57" s="9" t="e">
        <f t="shared" si="55"/>
        <v>#REF!</v>
      </c>
      <c r="BP57" s="9" t="e">
        <f t="shared" si="56"/>
        <v>#REF!</v>
      </c>
      <c r="BQ57" s="9" t="e">
        <f t="shared" si="57"/>
        <v>#REF!</v>
      </c>
      <c r="BR57" s="9" t="e">
        <f t="shared" si="58"/>
        <v>#REF!</v>
      </c>
    </row>
    <row r="58" spans="1:70">
      <c r="A58" s="9">
        <f t="shared" si="59"/>
        <v>53</v>
      </c>
      <c r="B58" s="9">
        <f>cambodia!X60</f>
        <v>5.7248751497965197E-6</v>
      </c>
      <c r="C58" s="9">
        <f>cambodia!AH60</f>
        <v>4.6458410901490077E-6</v>
      </c>
      <c r="D58" s="9">
        <f>cambodia!AR60</f>
        <v>4.1662703969723354E-6</v>
      </c>
      <c r="E58" s="9">
        <f>cambodia!BB60</f>
        <v>4.7537444961137594E-6</v>
      </c>
      <c r="F58" s="9">
        <f>cambodia!BL60</f>
        <v>4.2501952682782543E-6</v>
      </c>
      <c r="G58" s="9">
        <f>cambodia!BV60</f>
        <v>3.8425601790780828E-6</v>
      </c>
      <c r="H58" s="9">
        <f>cambodia!CF60</f>
        <v>3.6627211691368324E-6</v>
      </c>
      <c r="I58" s="9">
        <f>cambodia!CP60</f>
        <v>4.2801684366017961E-6</v>
      </c>
      <c r="J58" s="9">
        <f>cambodia!CZ60</f>
        <v>3.2071290106189932E-6</v>
      </c>
      <c r="K58" s="9">
        <f>cambodia!DJ60</f>
        <v>3.2490914462719514E-6</v>
      </c>
      <c r="L58" s="9">
        <f>cambodia!DT60</f>
        <v>7.475308179891373E-6</v>
      </c>
      <c r="M58" s="9">
        <f>cambodia!ED60</f>
        <v>4.5739054861725077E-6</v>
      </c>
      <c r="N58" s="9">
        <f>cambodia!EN60</f>
        <v>4.6098732881607586E-6</v>
      </c>
      <c r="O58" s="9">
        <f>cambodia!EX60</f>
        <v>6.6000916648439446E-6</v>
      </c>
      <c r="P58" s="9">
        <f>cambodia!FH60</f>
        <v>5.3112454269316392E-6</v>
      </c>
      <c r="Q58" s="9">
        <f>cambodia!FR60</f>
        <v>3.3929626542249531E-6</v>
      </c>
      <c r="R58" s="9">
        <f>cambodia!GB60</f>
        <v>5.850762456755396E-6</v>
      </c>
      <c r="S58" s="9">
        <f>cambodia!GL60</f>
        <v>3.0812417036601161E-6</v>
      </c>
      <c r="T58" s="9">
        <f>cambodia!GV60</f>
        <v>3.4589036245367454E-6</v>
      </c>
      <c r="U58" s="9">
        <f>cambodia!HF60</f>
        <v>4.3041469712606289E-6</v>
      </c>
      <c r="V58" s="9">
        <f>cambodia!HP60</f>
        <v>2.3618856638951088E-6</v>
      </c>
      <c r="W58" s="9">
        <f>cambodia!HZ60</f>
        <v>2.271966158924483E-6</v>
      </c>
      <c r="X58" s="9">
        <f>cambodia!IJ60</f>
        <v>1.0310769903298445E-6</v>
      </c>
      <c r="Y58" s="9">
        <f>cambodia!IT60</f>
        <v>5.814794654767146E-7</v>
      </c>
      <c r="Z58" s="9">
        <f>cambodia!JD60</f>
        <v>7.9728627740621695E-7</v>
      </c>
      <c r="AA58" s="9">
        <f>cambodia!JN60</f>
        <v>9.4115748535921855E-7</v>
      </c>
      <c r="AB58" s="9">
        <f>cambodia!JX60</f>
        <v>6.2943653479438194E-7</v>
      </c>
      <c r="AC58" s="9">
        <f>cambodia!KH60</f>
        <v>1.0310769903298445E-6</v>
      </c>
      <c r="AD58" s="9">
        <f>cambodia!KR60</f>
        <v>4.3760825752371305E-7</v>
      </c>
      <c r="AE58" s="9">
        <f>cambodia!LB60</f>
        <v>3.7166728721192065E-7</v>
      </c>
      <c r="AG58" s="9">
        <f t="shared" si="60"/>
        <v>53</v>
      </c>
      <c r="AH58" s="9" t="e">
        <f>#REF!</f>
        <v>#REF!</v>
      </c>
      <c r="AI58" s="9" t="e">
        <f t="shared" si="28"/>
        <v>#REF!</v>
      </c>
      <c r="AJ58" s="9">
        <f t="shared" si="64"/>
        <v>4.5581555425527859E-2</v>
      </c>
      <c r="AK58" s="9">
        <f t="shared" si="61"/>
        <v>53</v>
      </c>
      <c r="AL58" s="9" t="e">
        <f t="shared" si="63"/>
        <v>#REF!</v>
      </c>
      <c r="AN58" s="9">
        <f t="shared" si="62"/>
        <v>53</v>
      </c>
      <c r="AO58" s="9" t="e">
        <f t="shared" si="29"/>
        <v>#REF!</v>
      </c>
      <c r="AP58" s="9" t="e">
        <f t="shared" si="30"/>
        <v>#REF!</v>
      </c>
      <c r="AQ58" s="9" t="e">
        <f t="shared" si="31"/>
        <v>#REF!</v>
      </c>
      <c r="AR58" s="9" t="e">
        <f t="shared" si="32"/>
        <v>#REF!</v>
      </c>
      <c r="AS58" s="9" t="e">
        <f t="shared" si="33"/>
        <v>#REF!</v>
      </c>
      <c r="AT58" s="9" t="e">
        <f t="shared" si="34"/>
        <v>#REF!</v>
      </c>
      <c r="AU58" s="9" t="e">
        <f t="shared" si="35"/>
        <v>#REF!</v>
      </c>
      <c r="AV58" s="9" t="e">
        <f t="shared" si="36"/>
        <v>#REF!</v>
      </c>
      <c r="AW58" s="9" t="e">
        <f t="shared" si="37"/>
        <v>#REF!</v>
      </c>
      <c r="AX58" s="9" t="e">
        <f t="shared" si="38"/>
        <v>#REF!</v>
      </c>
      <c r="AY58" s="9" t="e">
        <f t="shared" si="39"/>
        <v>#REF!</v>
      </c>
      <c r="AZ58" s="9" t="e">
        <f t="shared" si="40"/>
        <v>#REF!</v>
      </c>
      <c r="BA58" s="9" t="e">
        <f t="shared" si="41"/>
        <v>#REF!</v>
      </c>
      <c r="BB58" s="9" t="e">
        <f t="shared" si="42"/>
        <v>#REF!</v>
      </c>
      <c r="BC58" s="9" t="e">
        <f t="shared" si="43"/>
        <v>#REF!</v>
      </c>
      <c r="BD58" s="9" t="e">
        <f t="shared" si="44"/>
        <v>#REF!</v>
      </c>
      <c r="BE58" s="9" t="e">
        <f t="shared" si="45"/>
        <v>#REF!</v>
      </c>
      <c r="BF58" s="9" t="e">
        <f t="shared" si="46"/>
        <v>#REF!</v>
      </c>
      <c r="BG58" s="9" t="e">
        <f t="shared" si="47"/>
        <v>#REF!</v>
      </c>
      <c r="BH58" s="9" t="e">
        <f t="shared" si="48"/>
        <v>#REF!</v>
      </c>
      <c r="BI58" s="9" t="e">
        <f t="shared" si="49"/>
        <v>#REF!</v>
      </c>
      <c r="BJ58" s="9" t="e">
        <f t="shared" si="50"/>
        <v>#REF!</v>
      </c>
      <c r="BK58" s="9" t="e">
        <f t="shared" si="51"/>
        <v>#REF!</v>
      </c>
      <c r="BL58" s="9" t="e">
        <f t="shared" si="52"/>
        <v>#REF!</v>
      </c>
      <c r="BM58" s="9" t="e">
        <f t="shared" si="53"/>
        <v>#REF!</v>
      </c>
      <c r="BN58" s="9" t="e">
        <f t="shared" si="54"/>
        <v>#REF!</v>
      </c>
      <c r="BO58" s="9" t="e">
        <f t="shared" si="55"/>
        <v>#REF!</v>
      </c>
      <c r="BP58" s="9" t="e">
        <f t="shared" si="56"/>
        <v>#REF!</v>
      </c>
      <c r="BQ58" s="9" t="e">
        <f t="shared" si="57"/>
        <v>#REF!</v>
      </c>
      <c r="BR58" s="9" t="e">
        <f t="shared" si="58"/>
        <v>#REF!</v>
      </c>
    </row>
    <row r="59" spans="1:70">
      <c r="A59" s="9">
        <f t="shared" si="59"/>
        <v>54</v>
      </c>
      <c r="B59" s="9">
        <f>cambodia!X61</f>
        <v>5.952146867834762E-6</v>
      </c>
      <c r="C59" s="9">
        <f>cambodia!AH61</f>
        <v>4.830276254002031E-6</v>
      </c>
      <c r="D59" s="9">
        <f>cambodia!AR61</f>
        <v>4.3316670922985952E-6</v>
      </c>
      <c r="E59" s="9">
        <f>cambodia!BB61</f>
        <v>4.942463315385304E-6</v>
      </c>
      <c r="F59" s="9">
        <f>cambodia!BL61</f>
        <v>4.4189236955966968E-6</v>
      </c>
      <c r="G59" s="9">
        <f>cambodia!BV61</f>
        <v>3.9951059081487779E-6</v>
      </c>
      <c r="H59" s="9">
        <f>cambodia!CF61</f>
        <v>3.8081274725099898E-6</v>
      </c>
      <c r="I59" s="9">
        <f>cambodia!CP61</f>
        <v>4.4500867682031619E-6</v>
      </c>
      <c r="J59" s="9">
        <f>cambodia!CZ61</f>
        <v>3.3344487688917255E-6</v>
      </c>
      <c r="K59" s="9">
        <f>cambodia!DJ61</f>
        <v>3.378077070540775E-6</v>
      </c>
      <c r="L59" s="9">
        <f>cambodia!DT61</f>
        <v>7.7720703080523009E-6</v>
      </c>
      <c r="M59" s="9">
        <f>cambodia!ED61</f>
        <v>4.7554848797465159E-6</v>
      </c>
      <c r="N59" s="9">
        <f>cambodia!EN61</f>
        <v>4.792880566874273E-6</v>
      </c>
      <c r="O59" s="9">
        <f>cambodia!EX61</f>
        <v>6.862108587943531E-6</v>
      </c>
      <c r="P59" s="9">
        <f>cambodia!FH61</f>
        <v>5.5220964658655485E-6</v>
      </c>
      <c r="Q59" s="9">
        <f>cambodia!FR61</f>
        <v>3.5276598190518055E-6</v>
      </c>
      <c r="R59" s="9">
        <f>cambodia!GB61</f>
        <v>6.0830317727819144E-6</v>
      </c>
      <c r="S59" s="9">
        <f>cambodia!GL61</f>
        <v>3.203563863944573E-6</v>
      </c>
      <c r="T59" s="9">
        <f>cambodia!GV61</f>
        <v>3.5962185787860282E-6</v>
      </c>
      <c r="U59" s="9">
        <f>cambodia!HF61</f>
        <v>4.4750172262883325E-6</v>
      </c>
      <c r="V59" s="9">
        <f>cambodia!HP61</f>
        <v>2.4556501213894199E-6</v>
      </c>
      <c r="W59" s="9">
        <f>cambodia!HZ61</f>
        <v>2.3621609035700258E-6</v>
      </c>
      <c r="X59" s="9">
        <f>cambodia!IJ61</f>
        <v>1.0720096976623865E-6</v>
      </c>
      <c r="Y59" s="9">
        <f>cambodia!IT61</f>
        <v>6.0456360856541569E-7</v>
      </c>
      <c r="Z59" s="9">
        <f>cambodia!JD61</f>
        <v>8.2893773133196173E-7</v>
      </c>
      <c r="AA59" s="9">
        <f>cambodia!JN61</f>
        <v>9.7852047984299249E-7</v>
      </c>
      <c r="AB59" s="9">
        <f>cambodia!JX61</f>
        <v>6.5442452473575924E-7</v>
      </c>
      <c r="AC59" s="9">
        <f>cambodia!KH61</f>
        <v>1.0720096976623865E-6</v>
      </c>
      <c r="AD59" s="9">
        <f>cambodia!KR61</f>
        <v>4.5498086005438487E-7</v>
      </c>
      <c r="AE59" s="9">
        <f>cambodia!LB61</f>
        <v>3.8642210032016245E-7</v>
      </c>
      <c r="AG59" s="9">
        <f t="shared" si="60"/>
        <v>54</v>
      </c>
      <c r="AH59" s="9" t="e">
        <f>#REF!</f>
        <v>#REF!</v>
      </c>
      <c r="AI59" s="9" t="e">
        <f t="shared" si="28"/>
        <v>#REF!</v>
      </c>
      <c r="AJ59" s="9">
        <f t="shared" si="64"/>
        <v>4.300146738257344E-2</v>
      </c>
      <c r="AK59" s="9">
        <f t="shared" si="61"/>
        <v>54</v>
      </c>
      <c r="AL59" s="9" t="e">
        <f t="shared" si="63"/>
        <v>#REF!</v>
      </c>
      <c r="AN59" s="9">
        <f t="shared" si="62"/>
        <v>54</v>
      </c>
      <c r="AO59" s="9" t="e">
        <f t="shared" si="29"/>
        <v>#REF!</v>
      </c>
      <c r="AP59" s="9" t="e">
        <f t="shared" si="30"/>
        <v>#REF!</v>
      </c>
      <c r="AQ59" s="9" t="e">
        <f t="shared" si="31"/>
        <v>#REF!</v>
      </c>
      <c r="AR59" s="9" t="e">
        <f t="shared" si="32"/>
        <v>#REF!</v>
      </c>
      <c r="AS59" s="9" t="e">
        <f t="shared" si="33"/>
        <v>#REF!</v>
      </c>
      <c r="AT59" s="9" t="e">
        <f t="shared" si="34"/>
        <v>#REF!</v>
      </c>
      <c r="AU59" s="9" t="e">
        <f t="shared" si="35"/>
        <v>#REF!</v>
      </c>
      <c r="AV59" s="9" t="e">
        <f t="shared" si="36"/>
        <v>#REF!</v>
      </c>
      <c r="AW59" s="9" t="e">
        <f t="shared" si="37"/>
        <v>#REF!</v>
      </c>
      <c r="AX59" s="9" t="e">
        <f t="shared" si="38"/>
        <v>#REF!</v>
      </c>
      <c r="AY59" s="9" t="e">
        <f t="shared" si="39"/>
        <v>#REF!</v>
      </c>
      <c r="AZ59" s="9" t="e">
        <f t="shared" si="40"/>
        <v>#REF!</v>
      </c>
      <c r="BA59" s="9" t="e">
        <f t="shared" si="41"/>
        <v>#REF!</v>
      </c>
      <c r="BB59" s="9" t="e">
        <f t="shared" si="42"/>
        <v>#REF!</v>
      </c>
      <c r="BC59" s="9" t="e">
        <f t="shared" si="43"/>
        <v>#REF!</v>
      </c>
      <c r="BD59" s="9" t="e">
        <f t="shared" si="44"/>
        <v>#REF!</v>
      </c>
      <c r="BE59" s="9" t="e">
        <f t="shared" si="45"/>
        <v>#REF!</v>
      </c>
      <c r="BF59" s="9" t="e">
        <f t="shared" si="46"/>
        <v>#REF!</v>
      </c>
      <c r="BG59" s="9" t="e">
        <f t="shared" si="47"/>
        <v>#REF!</v>
      </c>
      <c r="BH59" s="9" t="e">
        <f t="shared" si="48"/>
        <v>#REF!</v>
      </c>
      <c r="BI59" s="9" t="e">
        <f t="shared" si="49"/>
        <v>#REF!</v>
      </c>
      <c r="BJ59" s="9" t="e">
        <f t="shared" si="50"/>
        <v>#REF!</v>
      </c>
      <c r="BK59" s="9" t="e">
        <f t="shared" si="51"/>
        <v>#REF!</v>
      </c>
      <c r="BL59" s="9" t="e">
        <f t="shared" si="52"/>
        <v>#REF!</v>
      </c>
      <c r="BM59" s="9" t="e">
        <f t="shared" si="53"/>
        <v>#REF!</v>
      </c>
      <c r="BN59" s="9" t="e">
        <f t="shared" si="54"/>
        <v>#REF!</v>
      </c>
      <c r="BO59" s="9" t="e">
        <f t="shared" si="55"/>
        <v>#REF!</v>
      </c>
      <c r="BP59" s="9" t="e">
        <f t="shared" si="56"/>
        <v>#REF!</v>
      </c>
      <c r="BQ59" s="9" t="e">
        <f t="shared" si="57"/>
        <v>#REF!</v>
      </c>
      <c r="BR59" s="9" t="e">
        <f t="shared" si="58"/>
        <v>#REF!</v>
      </c>
    </row>
    <row r="60" spans="1:70">
      <c r="A60" s="9">
        <f t="shared" si="59"/>
        <v>55</v>
      </c>
      <c r="B60" s="9">
        <f>cambodia!X62</f>
        <v>6.1981309976958635E-6</v>
      </c>
      <c r="C60" s="9">
        <f>cambodia!AH62</f>
        <v>5.0298968829469035E-6</v>
      </c>
      <c r="D60" s="9">
        <f>cambodia!AR62</f>
        <v>4.5106817208362549E-6</v>
      </c>
      <c r="E60" s="9">
        <f>cambodia!BB62</f>
        <v>5.1467202944217999E-6</v>
      </c>
      <c r="F60" s="9">
        <f>cambodia!BL62</f>
        <v>4.6015443742056199E-6</v>
      </c>
      <c r="G60" s="9">
        <f>cambodia!BV62</f>
        <v>4.1602114864115682E-6</v>
      </c>
      <c r="H60" s="9">
        <f>cambodia!CF62</f>
        <v>3.9655058006200767E-6</v>
      </c>
      <c r="I60" s="9">
        <f>cambodia!CP62</f>
        <v>4.6339953218375355E-6</v>
      </c>
      <c r="J60" s="9">
        <f>cambodia!CZ62</f>
        <v>3.4722513966149604E-6</v>
      </c>
      <c r="K60" s="9">
        <f>cambodia!DJ62</f>
        <v>3.5176827232996412E-6</v>
      </c>
      <c r="L60" s="9">
        <f>cambodia!DT62</f>
        <v>8.0932663393997268E-6</v>
      </c>
      <c r="M60" s="9">
        <f>cambodia!ED62</f>
        <v>4.9520146086303075E-6</v>
      </c>
      <c r="N60" s="9">
        <f>cambodia!EN62</f>
        <v>4.9909557457886063E-6</v>
      </c>
      <c r="O60" s="9">
        <f>cambodia!EX62</f>
        <v>7.1456986685477947E-6</v>
      </c>
      <c r="P60" s="9">
        <f>cambodia!FH62</f>
        <v>5.7503079203754285E-6</v>
      </c>
      <c r="Q60" s="9">
        <f>cambodia!FR62</f>
        <v>3.673447271932836E-6</v>
      </c>
      <c r="R60" s="9">
        <f>cambodia!GB62</f>
        <v>6.3344249777499089E-6</v>
      </c>
      <c r="S60" s="9">
        <f>cambodia!GL62</f>
        <v>3.3359574165609146E-6</v>
      </c>
      <c r="T60" s="9">
        <f>cambodia!GV62</f>
        <v>3.7448393567230504E-6</v>
      </c>
      <c r="U60" s="9">
        <f>cambodia!HF62</f>
        <v>4.6599560799430669E-6</v>
      </c>
      <c r="V60" s="9">
        <f>cambodia!HP62</f>
        <v>2.5571346733949426E-6</v>
      </c>
      <c r="W60" s="9">
        <f>cambodia!HZ62</f>
        <v>2.459781830499196E-6</v>
      </c>
      <c r="X60" s="9">
        <f>cambodia!IJ62</f>
        <v>1.1163125985378936E-6</v>
      </c>
      <c r="Y60" s="9">
        <f>cambodia!IT62</f>
        <v>6.2954838405916095E-7</v>
      </c>
      <c r="Z60" s="9">
        <f>cambodia!JD62</f>
        <v>8.6319520700895264E-7</v>
      </c>
      <c r="AA60" s="9">
        <f>cambodia!JN62</f>
        <v>1.0189597556421472E-6</v>
      </c>
      <c r="AB60" s="9">
        <f>cambodia!JX62</f>
        <v>6.8146990027022578E-7</v>
      </c>
      <c r="AC60" s="9">
        <f>cambodia!KH62</f>
        <v>1.1163125985378936E-6</v>
      </c>
      <c r="AD60" s="9">
        <f>cambodia!KR62</f>
        <v>4.737838354259665E-7</v>
      </c>
      <c r="AE60" s="9">
        <f>cambodia!LB62</f>
        <v>4.0239175063575227E-7</v>
      </c>
      <c r="AG60" s="9">
        <f t="shared" si="60"/>
        <v>55</v>
      </c>
      <c r="AH60" s="9" t="e">
        <f>#REF!</f>
        <v>#REF!</v>
      </c>
      <c r="AI60" s="9" t="e">
        <f t="shared" si="28"/>
        <v>#REF!</v>
      </c>
      <c r="AJ60" s="9">
        <f t="shared" si="64"/>
        <v>4.0567422059031535E-2</v>
      </c>
      <c r="AK60" s="9">
        <f t="shared" si="61"/>
        <v>55</v>
      </c>
      <c r="AL60" s="9" t="e">
        <f t="shared" si="63"/>
        <v>#REF!</v>
      </c>
      <c r="AN60" s="9">
        <f t="shared" si="62"/>
        <v>55</v>
      </c>
      <c r="AO60" s="9" t="e">
        <f t="shared" si="29"/>
        <v>#REF!</v>
      </c>
      <c r="AP60" s="9" t="e">
        <f t="shared" si="30"/>
        <v>#REF!</v>
      </c>
      <c r="AQ60" s="9" t="e">
        <f t="shared" si="31"/>
        <v>#REF!</v>
      </c>
      <c r="AR60" s="9" t="e">
        <f t="shared" si="32"/>
        <v>#REF!</v>
      </c>
      <c r="AS60" s="9" t="e">
        <f t="shared" si="33"/>
        <v>#REF!</v>
      </c>
      <c r="AT60" s="9" t="e">
        <f t="shared" si="34"/>
        <v>#REF!</v>
      </c>
      <c r="AU60" s="9" t="e">
        <f t="shared" si="35"/>
        <v>#REF!</v>
      </c>
      <c r="AV60" s="9" t="e">
        <f t="shared" si="36"/>
        <v>#REF!</v>
      </c>
      <c r="AW60" s="9" t="e">
        <f t="shared" si="37"/>
        <v>#REF!</v>
      </c>
      <c r="AX60" s="9" t="e">
        <f t="shared" si="38"/>
        <v>#REF!</v>
      </c>
      <c r="AY60" s="9" t="e">
        <f t="shared" si="39"/>
        <v>#REF!</v>
      </c>
      <c r="AZ60" s="9" t="e">
        <f t="shared" si="40"/>
        <v>#REF!</v>
      </c>
      <c r="BA60" s="9" t="e">
        <f t="shared" si="41"/>
        <v>#REF!</v>
      </c>
      <c r="BB60" s="9" t="e">
        <f t="shared" si="42"/>
        <v>#REF!</v>
      </c>
      <c r="BC60" s="9" t="e">
        <f t="shared" si="43"/>
        <v>#REF!</v>
      </c>
      <c r="BD60" s="9" t="e">
        <f t="shared" si="44"/>
        <v>#REF!</v>
      </c>
      <c r="BE60" s="9" t="e">
        <f t="shared" si="45"/>
        <v>#REF!</v>
      </c>
      <c r="BF60" s="9" t="e">
        <f t="shared" si="46"/>
        <v>#REF!</v>
      </c>
      <c r="BG60" s="9" t="e">
        <f t="shared" si="47"/>
        <v>#REF!</v>
      </c>
      <c r="BH60" s="9" t="e">
        <f t="shared" si="48"/>
        <v>#REF!</v>
      </c>
      <c r="BI60" s="9" t="e">
        <f t="shared" si="49"/>
        <v>#REF!</v>
      </c>
      <c r="BJ60" s="9" t="e">
        <f t="shared" si="50"/>
        <v>#REF!</v>
      </c>
      <c r="BK60" s="9" t="e">
        <f t="shared" si="51"/>
        <v>#REF!</v>
      </c>
      <c r="BL60" s="9" t="e">
        <f t="shared" si="52"/>
        <v>#REF!</v>
      </c>
      <c r="BM60" s="9" t="e">
        <f t="shared" si="53"/>
        <v>#REF!</v>
      </c>
      <c r="BN60" s="9" t="e">
        <f t="shared" si="54"/>
        <v>#REF!</v>
      </c>
      <c r="BO60" s="9" t="e">
        <f t="shared" si="55"/>
        <v>#REF!</v>
      </c>
      <c r="BP60" s="9" t="e">
        <f t="shared" si="56"/>
        <v>#REF!</v>
      </c>
      <c r="BQ60" s="9" t="e">
        <f t="shared" si="57"/>
        <v>#REF!</v>
      </c>
      <c r="BR60" s="9" t="e">
        <f t="shared" si="58"/>
        <v>#REF!</v>
      </c>
    </row>
    <row r="61" spans="1:70">
      <c r="A61" s="9">
        <f t="shared" si="59"/>
        <v>56</v>
      </c>
      <c r="B61" s="9">
        <f>cambodia!X63</f>
        <v>6.4697034186787745E-6</v>
      </c>
      <c r="C61" s="9">
        <f>cambodia!AH63</f>
        <v>5.2502828790325131E-6</v>
      </c>
      <c r="D61" s="9">
        <f>cambodia!AR63</f>
        <v>4.7083181947452857E-6</v>
      </c>
      <c r="E61" s="9">
        <f>cambodia!BB63</f>
        <v>5.3722249329971401E-6</v>
      </c>
      <c r="F61" s="9">
        <f>cambodia!BL63</f>
        <v>4.8031620144955512E-6</v>
      </c>
      <c r="G61" s="9">
        <f>cambodia!BV63</f>
        <v>4.342492032851409E-6</v>
      </c>
      <c r="H61" s="9">
        <f>cambodia!CF63</f>
        <v>4.1392552762436993E-6</v>
      </c>
      <c r="I61" s="9">
        <f>cambodia!CP63</f>
        <v>4.8370348072635037E-6</v>
      </c>
      <c r="J61" s="9">
        <f>cambodia!CZ63</f>
        <v>3.6243888261708325E-6</v>
      </c>
      <c r="K61" s="9">
        <f>cambodia!DJ63</f>
        <v>3.6718107360459639E-6</v>
      </c>
      <c r="L61" s="9">
        <f>cambodia!DT63</f>
        <v>8.4478745163271541E-6</v>
      </c>
      <c r="M61" s="9">
        <f>cambodia!ED63</f>
        <v>5.1689881763894288E-6</v>
      </c>
      <c r="N61" s="9">
        <f>cambodia!EN63</f>
        <v>5.2096355277109722E-6</v>
      </c>
      <c r="O61" s="9">
        <f>cambodia!EX63</f>
        <v>7.4587889675029639E-6</v>
      </c>
      <c r="P61" s="9">
        <f>cambodia!FH63</f>
        <v>6.0022588784810404E-6</v>
      </c>
      <c r="Q61" s="9">
        <f>cambodia!FR63</f>
        <v>3.8344001413321331E-6</v>
      </c>
      <c r="R61" s="9">
        <f>cambodia!GB63</f>
        <v>6.6119691483041736E-6</v>
      </c>
      <c r="S61" s="9">
        <f>cambodia!GL63</f>
        <v>3.482123096545435E-6</v>
      </c>
      <c r="T61" s="9">
        <f>cambodia!GV63</f>
        <v>3.9089202854216256E-6</v>
      </c>
      <c r="U61" s="9">
        <f>cambodia!HF63</f>
        <v>4.8641330414778634E-6</v>
      </c>
      <c r="V61" s="9">
        <f>cambodia!HP63</f>
        <v>2.6691760701145943E-6</v>
      </c>
      <c r="W61" s="9">
        <f>cambodia!HZ63</f>
        <v>2.567557691810739E-6</v>
      </c>
      <c r="X61" s="9">
        <f>cambodia!IJ63</f>
        <v>1.1652240712175387E-6</v>
      </c>
      <c r="Y61" s="9">
        <f>cambodia!IT63</f>
        <v>6.5713217969826291E-7</v>
      </c>
      <c r="Z61" s="9">
        <f>cambodia!JD63</f>
        <v>9.0101628762751539E-7</v>
      </c>
      <c r="AA61" s="9">
        <f>cambodia!JN63</f>
        <v>1.0636056929136836E-6</v>
      </c>
      <c r="AB61" s="9">
        <f>cambodia!JX63</f>
        <v>7.1132864812698583E-7</v>
      </c>
      <c r="AC61" s="9">
        <f>cambodia!KH63</f>
        <v>1.1652240712175387E-6</v>
      </c>
      <c r="AD61" s="9">
        <f>cambodia!KR63</f>
        <v>4.9454277441209491E-7</v>
      </c>
      <c r="AE61" s="9">
        <f>cambodia!LB63</f>
        <v>4.2002263032260111E-7</v>
      </c>
      <c r="AG61" s="9">
        <f t="shared" si="60"/>
        <v>56</v>
      </c>
      <c r="AH61" s="9" t="e">
        <f>#REF!</f>
        <v>#REF!</v>
      </c>
      <c r="AI61" s="9" t="e">
        <f t="shared" si="28"/>
        <v>#REF!</v>
      </c>
      <c r="AJ61" s="9">
        <f t="shared" si="64"/>
        <v>3.8271152885878811E-2</v>
      </c>
      <c r="AK61" s="9">
        <f t="shared" si="61"/>
        <v>56</v>
      </c>
      <c r="AL61" s="9" t="e">
        <f t="shared" si="63"/>
        <v>#REF!</v>
      </c>
      <c r="AN61" s="9">
        <f t="shared" si="62"/>
        <v>56</v>
      </c>
      <c r="AO61" s="9" t="e">
        <f t="shared" si="29"/>
        <v>#REF!</v>
      </c>
      <c r="AP61" s="9" t="e">
        <f t="shared" si="30"/>
        <v>#REF!</v>
      </c>
      <c r="AQ61" s="9" t="e">
        <f t="shared" si="31"/>
        <v>#REF!</v>
      </c>
      <c r="AR61" s="9" t="e">
        <f t="shared" si="32"/>
        <v>#REF!</v>
      </c>
      <c r="AS61" s="9" t="e">
        <f t="shared" si="33"/>
        <v>#REF!</v>
      </c>
      <c r="AT61" s="9" t="e">
        <f t="shared" si="34"/>
        <v>#REF!</v>
      </c>
      <c r="AU61" s="9" t="e">
        <f t="shared" si="35"/>
        <v>#REF!</v>
      </c>
      <c r="AV61" s="9" t="e">
        <f t="shared" si="36"/>
        <v>#REF!</v>
      </c>
      <c r="AW61" s="9" t="e">
        <f t="shared" si="37"/>
        <v>#REF!</v>
      </c>
      <c r="AX61" s="9" t="e">
        <f t="shared" si="38"/>
        <v>#REF!</v>
      </c>
      <c r="AY61" s="9" t="e">
        <f t="shared" si="39"/>
        <v>#REF!</v>
      </c>
      <c r="AZ61" s="9" t="e">
        <f t="shared" si="40"/>
        <v>#REF!</v>
      </c>
      <c r="BA61" s="9" t="e">
        <f t="shared" si="41"/>
        <v>#REF!</v>
      </c>
      <c r="BB61" s="9" t="e">
        <f t="shared" si="42"/>
        <v>#REF!</v>
      </c>
      <c r="BC61" s="9" t="e">
        <f t="shared" si="43"/>
        <v>#REF!</v>
      </c>
      <c r="BD61" s="9" t="e">
        <f t="shared" si="44"/>
        <v>#REF!</v>
      </c>
      <c r="BE61" s="9" t="e">
        <f t="shared" si="45"/>
        <v>#REF!</v>
      </c>
      <c r="BF61" s="9" t="e">
        <f t="shared" si="46"/>
        <v>#REF!</v>
      </c>
      <c r="BG61" s="9" t="e">
        <f t="shared" si="47"/>
        <v>#REF!</v>
      </c>
      <c r="BH61" s="9" t="e">
        <f t="shared" si="48"/>
        <v>#REF!</v>
      </c>
      <c r="BI61" s="9" t="e">
        <f t="shared" si="49"/>
        <v>#REF!</v>
      </c>
      <c r="BJ61" s="9" t="e">
        <f t="shared" si="50"/>
        <v>#REF!</v>
      </c>
      <c r="BK61" s="9" t="e">
        <f t="shared" si="51"/>
        <v>#REF!</v>
      </c>
      <c r="BL61" s="9" t="e">
        <f t="shared" si="52"/>
        <v>#REF!</v>
      </c>
      <c r="BM61" s="9" t="e">
        <f t="shared" si="53"/>
        <v>#REF!</v>
      </c>
      <c r="BN61" s="9" t="e">
        <f t="shared" si="54"/>
        <v>#REF!</v>
      </c>
      <c r="BO61" s="9" t="e">
        <f t="shared" si="55"/>
        <v>#REF!</v>
      </c>
      <c r="BP61" s="9" t="e">
        <f t="shared" si="56"/>
        <v>#REF!</v>
      </c>
      <c r="BQ61" s="9" t="e">
        <f t="shared" si="57"/>
        <v>#REF!</v>
      </c>
      <c r="BR61" s="9" t="e">
        <f t="shared" si="58"/>
        <v>#REF!</v>
      </c>
    </row>
    <row r="62" spans="1:70">
      <c r="A62" s="9">
        <f t="shared" si="59"/>
        <v>57</v>
      </c>
      <c r="B62" s="9">
        <f>cambodia!X64</f>
        <v>6.7694515230238242E-6</v>
      </c>
      <c r="C62" s="9">
        <f>cambodia!AH64</f>
        <v>5.4935339584748303E-6</v>
      </c>
      <c r="D62" s="9">
        <f>cambodia!AR64</f>
        <v>4.9264594853419443E-6</v>
      </c>
      <c r="E62" s="9">
        <f>cambodia!BB64</f>
        <v>5.6211257149297306E-6</v>
      </c>
      <c r="F62" s="9">
        <f>cambodia!BL64</f>
        <v>5.0256975181402006E-6</v>
      </c>
      <c r="G62" s="9">
        <f>cambodia!BV64</f>
        <v>4.5436842159772476E-6</v>
      </c>
      <c r="H62" s="9">
        <f>cambodia!CF64</f>
        <v>4.3310312885524151E-6</v>
      </c>
      <c r="I62" s="9">
        <f>cambodia!CP64</f>
        <v>5.0611396727110059E-6</v>
      </c>
      <c r="J62" s="9">
        <f>cambodia!CZ64</f>
        <v>3.7923105390761736E-6</v>
      </c>
      <c r="K62" s="9">
        <f>cambodia!DJ64</f>
        <v>3.8419295554753009E-6</v>
      </c>
      <c r="L62" s="9">
        <f>cambodia!DT64</f>
        <v>8.8392733499588565E-6</v>
      </c>
      <c r="M62" s="9">
        <f>cambodia!ED64</f>
        <v>5.4084727875048973E-6</v>
      </c>
      <c r="N62" s="9">
        <f>cambodia!EN64</f>
        <v>5.4510033729898647E-6</v>
      </c>
      <c r="O62" s="9">
        <f>cambodia!EX64</f>
        <v>7.8043624364913383E-6</v>
      </c>
      <c r="P62" s="9">
        <f>cambodia!FH64</f>
        <v>6.2803497899467092E-6</v>
      </c>
      <c r="Q62" s="9">
        <f>cambodia!FR64</f>
        <v>4.0120518974151668E-6</v>
      </c>
      <c r="R62" s="9">
        <f>cambodia!GB64</f>
        <v>6.9183085722212057E-6</v>
      </c>
      <c r="S62" s="9">
        <f>cambodia!GL64</f>
        <v>3.6434534898787908E-6</v>
      </c>
      <c r="T62" s="9">
        <f>cambodia!GV64</f>
        <v>4.0900246374709377E-6</v>
      </c>
      <c r="U62" s="9">
        <f>cambodia!HF64</f>
        <v>5.0894933963676482E-6</v>
      </c>
      <c r="V62" s="9">
        <f>cambodia!HP64</f>
        <v>2.7928417801794623E-6</v>
      </c>
      <c r="W62" s="9">
        <f>cambodia!HZ64</f>
        <v>2.6865153164670465E-6</v>
      </c>
      <c r="X62" s="9">
        <f>cambodia!IJ64</f>
        <v>1.2192101172357046E-6</v>
      </c>
      <c r="Y62" s="9">
        <f>cambodia!IT64</f>
        <v>6.8757779867362394E-7</v>
      </c>
      <c r="Z62" s="9">
        <f>cambodia!JD64</f>
        <v>9.4276131158342258E-7</v>
      </c>
      <c r="AA62" s="9">
        <f>cambodia!JN64</f>
        <v>1.1128836535232883E-6</v>
      </c>
      <c r="AB62" s="9">
        <f>cambodia!JX64</f>
        <v>7.4428524598691256E-7</v>
      </c>
      <c r="AC62" s="9">
        <f>cambodia!KH64</f>
        <v>1.2192101172357046E-6</v>
      </c>
      <c r="AD62" s="9">
        <f>cambodia!KR64</f>
        <v>5.1745545673375818E-7</v>
      </c>
      <c r="AE62" s="9">
        <f>cambodia!LB64</f>
        <v>4.3948271667798642E-7</v>
      </c>
      <c r="AG62" s="9">
        <f t="shared" si="60"/>
        <v>57</v>
      </c>
      <c r="AH62" s="9" t="e">
        <f>#REF!</f>
        <v>#REF!</v>
      </c>
      <c r="AI62" s="9" t="e">
        <f t="shared" si="28"/>
        <v>#REF!</v>
      </c>
      <c r="AJ62" s="9">
        <f t="shared" si="64"/>
        <v>3.6104861213093212E-2</v>
      </c>
      <c r="AK62" s="9">
        <f t="shared" si="61"/>
        <v>57</v>
      </c>
      <c r="AL62" s="9" t="e">
        <f t="shared" si="63"/>
        <v>#REF!</v>
      </c>
      <c r="AN62" s="9">
        <f t="shared" si="62"/>
        <v>57</v>
      </c>
      <c r="AO62" s="9" t="e">
        <f t="shared" si="29"/>
        <v>#REF!</v>
      </c>
      <c r="AP62" s="9" t="e">
        <f t="shared" si="30"/>
        <v>#REF!</v>
      </c>
      <c r="AQ62" s="9" t="e">
        <f t="shared" si="31"/>
        <v>#REF!</v>
      </c>
      <c r="AR62" s="9" t="e">
        <f t="shared" si="32"/>
        <v>#REF!</v>
      </c>
      <c r="AS62" s="9" t="e">
        <f t="shared" si="33"/>
        <v>#REF!</v>
      </c>
      <c r="AT62" s="9" t="e">
        <f t="shared" si="34"/>
        <v>#REF!</v>
      </c>
      <c r="AU62" s="9" t="e">
        <f t="shared" si="35"/>
        <v>#REF!</v>
      </c>
      <c r="AV62" s="9" t="e">
        <f t="shared" si="36"/>
        <v>#REF!</v>
      </c>
      <c r="AW62" s="9" t="e">
        <f t="shared" si="37"/>
        <v>#REF!</v>
      </c>
      <c r="AX62" s="9" t="e">
        <f t="shared" si="38"/>
        <v>#REF!</v>
      </c>
      <c r="AY62" s="9" t="e">
        <f t="shared" si="39"/>
        <v>#REF!</v>
      </c>
      <c r="AZ62" s="9" t="e">
        <f t="shared" si="40"/>
        <v>#REF!</v>
      </c>
      <c r="BA62" s="9" t="e">
        <f t="shared" si="41"/>
        <v>#REF!</v>
      </c>
      <c r="BB62" s="9" t="e">
        <f t="shared" si="42"/>
        <v>#REF!</v>
      </c>
      <c r="BC62" s="9" t="e">
        <f t="shared" si="43"/>
        <v>#REF!</v>
      </c>
      <c r="BD62" s="9" t="e">
        <f t="shared" si="44"/>
        <v>#REF!</v>
      </c>
      <c r="BE62" s="9" t="e">
        <f t="shared" si="45"/>
        <v>#REF!</v>
      </c>
      <c r="BF62" s="9" t="e">
        <f t="shared" si="46"/>
        <v>#REF!</v>
      </c>
      <c r="BG62" s="9" t="e">
        <f t="shared" si="47"/>
        <v>#REF!</v>
      </c>
      <c r="BH62" s="9" t="e">
        <f t="shared" si="48"/>
        <v>#REF!</v>
      </c>
      <c r="BI62" s="9" t="e">
        <f t="shared" si="49"/>
        <v>#REF!</v>
      </c>
      <c r="BJ62" s="9" t="e">
        <f t="shared" si="50"/>
        <v>#REF!</v>
      </c>
      <c r="BK62" s="9" t="e">
        <f t="shared" si="51"/>
        <v>#REF!</v>
      </c>
      <c r="BL62" s="9" t="e">
        <f t="shared" si="52"/>
        <v>#REF!</v>
      </c>
      <c r="BM62" s="9" t="e">
        <f t="shared" si="53"/>
        <v>#REF!</v>
      </c>
      <c r="BN62" s="9" t="e">
        <f t="shared" si="54"/>
        <v>#REF!</v>
      </c>
      <c r="BO62" s="9" t="e">
        <f t="shared" si="55"/>
        <v>#REF!</v>
      </c>
      <c r="BP62" s="9" t="e">
        <f t="shared" si="56"/>
        <v>#REF!</v>
      </c>
      <c r="BQ62" s="9" t="e">
        <f t="shared" si="57"/>
        <v>#REF!</v>
      </c>
      <c r="BR62" s="9" t="e">
        <f t="shared" si="58"/>
        <v>#REF!</v>
      </c>
    </row>
    <row r="63" spans="1:70">
      <c r="A63" s="9">
        <f t="shared" si="59"/>
        <v>58</v>
      </c>
      <c r="B63" s="9">
        <f>cambodia!X65</f>
        <v>7.0993443865255643E-6</v>
      </c>
      <c r="C63" s="9">
        <f>cambodia!AH65</f>
        <v>5.7612480623636771E-6</v>
      </c>
      <c r="D63" s="9">
        <f>cambodia!AR65</f>
        <v>5.166538584958393E-6</v>
      </c>
      <c r="E63" s="9">
        <f>cambodia!BB65</f>
        <v>5.8950576947798655E-6</v>
      </c>
      <c r="F63" s="9">
        <f>cambodia!BL65</f>
        <v>5.2706127435043193E-6</v>
      </c>
      <c r="G63" s="9">
        <f>cambodia!BV65</f>
        <v>4.7651096877098284E-6</v>
      </c>
      <c r="H63" s="9">
        <f>cambodia!CF65</f>
        <v>4.5420936336828485E-6</v>
      </c>
      <c r="I63" s="9">
        <f>cambodia!CP65</f>
        <v>5.3077820858421502E-6</v>
      </c>
      <c r="J63" s="9">
        <f>cambodia!CZ65</f>
        <v>3.9771196301478283E-6</v>
      </c>
      <c r="K63" s="9">
        <f>cambodia!DJ65</f>
        <v>4.0291567094207906E-6</v>
      </c>
      <c r="L63" s="9">
        <f>cambodia!DT65</f>
        <v>9.2700339790548444E-6</v>
      </c>
      <c r="M63" s="9">
        <f>cambodia!ED65</f>
        <v>5.6720416407528839E-6</v>
      </c>
      <c r="N63" s="9">
        <f>cambodia!EN65</f>
        <v>5.7166448515582817E-6</v>
      </c>
      <c r="O63" s="9">
        <f>cambodia!EX65</f>
        <v>8.1846891827902026E-6</v>
      </c>
      <c r="P63" s="9">
        <f>cambodia!FH65</f>
        <v>6.5864074622635055E-6</v>
      </c>
      <c r="Q63" s="9">
        <f>cambodia!FR65</f>
        <v>4.2075695526423752E-6</v>
      </c>
      <c r="R63" s="9">
        <f>cambodia!GB65</f>
        <v>7.2554556243444495E-6</v>
      </c>
      <c r="S63" s="9">
        <f>cambodia!GL65</f>
        <v>3.8210083923289413E-6</v>
      </c>
      <c r="T63" s="9">
        <f>cambodia!GV65</f>
        <v>4.2893421057856014E-6</v>
      </c>
      <c r="U63" s="9">
        <f>cambodia!HF65</f>
        <v>5.3375175597124131E-6</v>
      </c>
      <c r="V63" s="9">
        <f>cambodia!HP65</f>
        <v>2.9289441762210178E-6</v>
      </c>
      <c r="W63" s="9">
        <f>cambodia!HZ65</f>
        <v>2.8174361492075274E-6</v>
      </c>
      <c r="X63" s="9">
        <f>cambodia!IJ65</f>
        <v>1.2786253764213579E-6</v>
      </c>
      <c r="Y63" s="9">
        <f>cambodia!IT65</f>
        <v>7.210852413539054E-7</v>
      </c>
      <c r="Z63" s="9">
        <f>cambodia!JD65</f>
        <v>9.8870450618628266E-7</v>
      </c>
      <c r="AA63" s="9">
        <f>cambodia!JN65</f>
        <v>1.1671173494078677E-6</v>
      </c>
      <c r="AB63" s="9">
        <f>cambodia!JX65</f>
        <v>7.8055618909443379E-7</v>
      </c>
      <c r="AC63" s="9">
        <f>cambodia!KH65</f>
        <v>1.2786253764213579E-6</v>
      </c>
      <c r="AD63" s="9">
        <f>cambodia!KR65</f>
        <v>5.4267239813232046E-7</v>
      </c>
      <c r="AE63" s="9">
        <f>cambodia!LB65</f>
        <v>4.608998449890941E-7</v>
      </c>
      <c r="AG63" s="9">
        <f t="shared" si="60"/>
        <v>58</v>
      </c>
      <c r="AH63" s="9" t="e">
        <f>#REF!</f>
        <v>#REF!</v>
      </c>
      <c r="AI63" s="9" t="e">
        <f t="shared" si="28"/>
        <v>#REF!</v>
      </c>
      <c r="AJ63" s="9">
        <f t="shared" si="64"/>
        <v>3.4061189823672837E-2</v>
      </c>
      <c r="AK63" s="9">
        <f t="shared" si="61"/>
        <v>58</v>
      </c>
      <c r="AL63" s="9" t="e">
        <f t="shared" si="63"/>
        <v>#REF!</v>
      </c>
      <c r="AN63" s="9">
        <f t="shared" si="62"/>
        <v>58</v>
      </c>
      <c r="AO63" s="9" t="e">
        <f t="shared" si="29"/>
        <v>#REF!</v>
      </c>
      <c r="AP63" s="9" t="e">
        <f t="shared" si="30"/>
        <v>#REF!</v>
      </c>
      <c r="AQ63" s="9" t="e">
        <f t="shared" si="31"/>
        <v>#REF!</v>
      </c>
      <c r="AR63" s="9" t="e">
        <f t="shared" si="32"/>
        <v>#REF!</v>
      </c>
      <c r="AS63" s="9" t="e">
        <f t="shared" si="33"/>
        <v>#REF!</v>
      </c>
      <c r="AT63" s="9" t="e">
        <f t="shared" si="34"/>
        <v>#REF!</v>
      </c>
      <c r="AU63" s="9" t="e">
        <f t="shared" si="35"/>
        <v>#REF!</v>
      </c>
      <c r="AV63" s="9" t="e">
        <f t="shared" si="36"/>
        <v>#REF!</v>
      </c>
      <c r="AW63" s="9" t="e">
        <f t="shared" si="37"/>
        <v>#REF!</v>
      </c>
      <c r="AX63" s="9" t="e">
        <f t="shared" si="38"/>
        <v>#REF!</v>
      </c>
      <c r="AY63" s="9" t="e">
        <f t="shared" si="39"/>
        <v>#REF!</v>
      </c>
      <c r="AZ63" s="9" t="e">
        <f t="shared" si="40"/>
        <v>#REF!</v>
      </c>
      <c r="BA63" s="9" t="e">
        <f t="shared" si="41"/>
        <v>#REF!</v>
      </c>
      <c r="BB63" s="9" t="e">
        <f t="shared" si="42"/>
        <v>#REF!</v>
      </c>
      <c r="BC63" s="9" t="e">
        <f t="shared" si="43"/>
        <v>#REF!</v>
      </c>
      <c r="BD63" s="9" t="e">
        <f t="shared" si="44"/>
        <v>#REF!</v>
      </c>
      <c r="BE63" s="9" t="e">
        <f t="shared" si="45"/>
        <v>#REF!</v>
      </c>
      <c r="BF63" s="9" t="e">
        <f t="shared" si="46"/>
        <v>#REF!</v>
      </c>
      <c r="BG63" s="9" t="e">
        <f t="shared" si="47"/>
        <v>#REF!</v>
      </c>
      <c r="BH63" s="9" t="e">
        <f t="shared" si="48"/>
        <v>#REF!</v>
      </c>
      <c r="BI63" s="9" t="e">
        <f t="shared" si="49"/>
        <v>#REF!</v>
      </c>
      <c r="BJ63" s="9" t="e">
        <f t="shared" si="50"/>
        <v>#REF!</v>
      </c>
      <c r="BK63" s="9" t="e">
        <f t="shared" si="51"/>
        <v>#REF!</v>
      </c>
      <c r="BL63" s="9" t="e">
        <f t="shared" si="52"/>
        <v>#REF!</v>
      </c>
      <c r="BM63" s="9" t="e">
        <f t="shared" si="53"/>
        <v>#REF!</v>
      </c>
      <c r="BN63" s="9" t="e">
        <f t="shared" si="54"/>
        <v>#REF!</v>
      </c>
      <c r="BO63" s="9" t="e">
        <f t="shared" si="55"/>
        <v>#REF!</v>
      </c>
      <c r="BP63" s="9" t="e">
        <f t="shared" si="56"/>
        <v>#REF!</v>
      </c>
      <c r="BQ63" s="9" t="e">
        <f t="shared" si="57"/>
        <v>#REF!</v>
      </c>
      <c r="BR63" s="9" t="e">
        <f t="shared" si="58"/>
        <v>#REF!</v>
      </c>
    </row>
    <row r="64" spans="1:70">
      <c r="A64" s="9">
        <f t="shared" si="59"/>
        <v>59</v>
      </c>
      <c r="B64" s="9">
        <f>cambodia!X66</f>
        <v>7.460038920536954E-6</v>
      </c>
      <c r="C64" s="9">
        <f>cambodia!AH66</f>
        <v>6.0539582862996215E-6</v>
      </c>
      <c r="D64" s="9">
        <f>cambodia!AR66</f>
        <v>5.4290335599719181E-6</v>
      </c>
      <c r="E64" s="9">
        <f>cambodia!BB66</f>
        <v>6.1945663497233549E-6</v>
      </c>
      <c r="F64" s="9">
        <f>cambodia!BL66</f>
        <v>5.5383953870792667E-6</v>
      </c>
      <c r="G64" s="9">
        <f>cambodia!BV66</f>
        <v>5.0072093697007195E-6</v>
      </c>
      <c r="H64" s="9">
        <f>cambodia!CF66</f>
        <v>4.7728625973278316E-6</v>
      </c>
      <c r="I64" s="9">
        <f>cambodia!CP66</f>
        <v>5.5774531824747494E-6</v>
      </c>
      <c r="J64" s="9">
        <f>cambodia!CZ66</f>
        <v>4.1791841073165131E-6</v>
      </c>
      <c r="K64" s="9">
        <f>cambodia!DJ66</f>
        <v>4.2338650208701866E-6</v>
      </c>
      <c r="L64" s="9">
        <f>cambodia!DT66</f>
        <v>9.7410141716330684E-6</v>
      </c>
      <c r="M64" s="9">
        <f>cambodia!ED66</f>
        <v>5.9602195773504661E-6</v>
      </c>
      <c r="N64" s="9">
        <f>cambodia!EN66</f>
        <v>6.0070889318250442E-6</v>
      </c>
      <c r="O64" s="9">
        <f>cambodia!EX66</f>
        <v>8.6005265460850104E-6</v>
      </c>
      <c r="P64" s="9">
        <f>cambodia!FH66</f>
        <v>6.9210413440793114E-6</v>
      </c>
      <c r="Q64" s="9">
        <f>cambodia!FR66</f>
        <v>4.4213424387684972E-6</v>
      </c>
      <c r="R64" s="9">
        <f>cambodia!GB66</f>
        <v>7.6240816611979777E-6</v>
      </c>
      <c r="S64" s="9">
        <f>cambodia!GL66</f>
        <v>4.0151413666554902E-6</v>
      </c>
      <c r="T64" s="9">
        <f>cambodia!GV66</f>
        <v>4.5072695886385572E-6</v>
      </c>
      <c r="U64" s="9">
        <f>cambodia!HF66</f>
        <v>5.6086994187911334E-6</v>
      </c>
      <c r="V64" s="9">
        <f>cambodia!HP66</f>
        <v>3.0777542771639378E-6</v>
      </c>
      <c r="W64" s="9">
        <f>cambodia!HZ66</f>
        <v>2.9605808909774925E-6</v>
      </c>
      <c r="X64" s="9">
        <f>cambodia!IJ66</f>
        <v>1.3435881616045616E-6</v>
      </c>
      <c r="Y64" s="9">
        <f>cambodia!IT66</f>
        <v>7.5772123067233981E-7</v>
      </c>
      <c r="Z64" s="9">
        <f>cambodia!JD66</f>
        <v>1.0389373575198063E-6</v>
      </c>
      <c r="AA64" s="9">
        <f>cambodia!JN66</f>
        <v>1.226414775418117E-6</v>
      </c>
      <c r="AB64" s="9">
        <f>cambodia!JX66</f>
        <v>8.2021370330511021E-7</v>
      </c>
      <c r="AC64" s="9">
        <f>cambodia!KH66</f>
        <v>1.3435881616045616E-6</v>
      </c>
      <c r="AD64" s="9">
        <f>cambodia!KR66</f>
        <v>5.7024381277402894E-7</v>
      </c>
      <c r="AE64" s="9">
        <f>cambodia!LB66</f>
        <v>4.8431666290396971E-7</v>
      </c>
      <c r="AG64" s="9">
        <f t="shared" si="60"/>
        <v>59</v>
      </c>
      <c r="AH64" s="9" t="e">
        <f>#REF!</f>
        <v>#REF!</v>
      </c>
      <c r="AI64" s="9" t="e">
        <f t="shared" si="28"/>
        <v>#REF!</v>
      </c>
      <c r="AJ64" s="9">
        <f t="shared" si="64"/>
        <v>3.2133197946861168E-2</v>
      </c>
      <c r="AK64" s="9">
        <f t="shared" si="61"/>
        <v>59</v>
      </c>
      <c r="AL64" s="9" t="e">
        <f t="shared" si="63"/>
        <v>#REF!</v>
      </c>
      <c r="AN64" s="9">
        <f t="shared" si="62"/>
        <v>59</v>
      </c>
      <c r="AO64" s="9" t="e">
        <f t="shared" si="29"/>
        <v>#REF!</v>
      </c>
      <c r="AP64" s="9" t="e">
        <f t="shared" si="30"/>
        <v>#REF!</v>
      </c>
      <c r="AQ64" s="9" t="e">
        <f t="shared" si="31"/>
        <v>#REF!</v>
      </c>
      <c r="AR64" s="9" t="e">
        <f t="shared" si="32"/>
        <v>#REF!</v>
      </c>
      <c r="AS64" s="9" t="e">
        <f t="shared" si="33"/>
        <v>#REF!</v>
      </c>
      <c r="AT64" s="9" t="e">
        <f t="shared" si="34"/>
        <v>#REF!</v>
      </c>
      <c r="AU64" s="9" t="e">
        <f t="shared" si="35"/>
        <v>#REF!</v>
      </c>
      <c r="AV64" s="9" t="e">
        <f t="shared" si="36"/>
        <v>#REF!</v>
      </c>
      <c r="AW64" s="9" t="e">
        <f t="shared" si="37"/>
        <v>#REF!</v>
      </c>
      <c r="AX64" s="9" t="e">
        <f t="shared" si="38"/>
        <v>#REF!</v>
      </c>
      <c r="AY64" s="9" t="e">
        <f t="shared" si="39"/>
        <v>#REF!</v>
      </c>
      <c r="AZ64" s="9" t="e">
        <f t="shared" si="40"/>
        <v>#REF!</v>
      </c>
      <c r="BA64" s="9" t="e">
        <f t="shared" si="41"/>
        <v>#REF!</v>
      </c>
      <c r="BB64" s="9" t="e">
        <f t="shared" si="42"/>
        <v>#REF!</v>
      </c>
      <c r="BC64" s="9" t="e">
        <f t="shared" si="43"/>
        <v>#REF!</v>
      </c>
      <c r="BD64" s="9" t="e">
        <f t="shared" si="44"/>
        <v>#REF!</v>
      </c>
      <c r="BE64" s="9" t="e">
        <f t="shared" si="45"/>
        <v>#REF!</v>
      </c>
      <c r="BF64" s="9" t="e">
        <f t="shared" si="46"/>
        <v>#REF!</v>
      </c>
      <c r="BG64" s="9" t="e">
        <f t="shared" si="47"/>
        <v>#REF!</v>
      </c>
      <c r="BH64" s="9" t="e">
        <f t="shared" si="48"/>
        <v>#REF!</v>
      </c>
      <c r="BI64" s="9" t="e">
        <f t="shared" si="49"/>
        <v>#REF!</v>
      </c>
      <c r="BJ64" s="9" t="e">
        <f t="shared" si="50"/>
        <v>#REF!</v>
      </c>
      <c r="BK64" s="9" t="e">
        <f t="shared" si="51"/>
        <v>#REF!</v>
      </c>
      <c r="BL64" s="9" t="e">
        <f t="shared" si="52"/>
        <v>#REF!</v>
      </c>
      <c r="BM64" s="9" t="e">
        <f t="shared" si="53"/>
        <v>#REF!</v>
      </c>
      <c r="BN64" s="9" t="e">
        <f t="shared" si="54"/>
        <v>#REF!</v>
      </c>
      <c r="BO64" s="9" t="e">
        <f t="shared" si="55"/>
        <v>#REF!</v>
      </c>
      <c r="BP64" s="9" t="e">
        <f t="shared" si="56"/>
        <v>#REF!</v>
      </c>
      <c r="BQ64" s="9" t="e">
        <f t="shared" si="57"/>
        <v>#REF!</v>
      </c>
      <c r="BR64" s="9" t="e">
        <f t="shared" si="58"/>
        <v>#REF!</v>
      </c>
    </row>
    <row r="65" spans="1:70">
      <c r="A65" s="9">
        <f t="shared" si="59"/>
        <v>60</v>
      </c>
      <c r="B65" s="9">
        <f>cambodia!X67</f>
        <v>7.8524478410367517E-6</v>
      </c>
      <c r="C65" s="9">
        <f>cambodia!AH67</f>
        <v>6.3724053160245872E-6</v>
      </c>
      <c r="D65" s="9">
        <f>cambodia!AR67</f>
        <v>5.7146086382414041E-6</v>
      </c>
      <c r="E65" s="9">
        <f>cambodia!BB67</f>
        <v>6.5204095685258036E-6</v>
      </c>
      <c r="F65" s="9">
        <f>cambodia!BL67</f>
        <v>5.829723056853462E-6</v>
      </c>
      <c r="G65" s="9">
        <f>cambodia!BV67</f>
        <v>5.2705958807377558E-6</v>
      </c>
      <c r="H65" s="9">
        <f>cambodia!CF67</f>
        <v>5.0239221265690633E-6</v>
      </c>
      <c r="I65" s="9">
        <f>cambodia!CP67</f>
        <v>5.8708353492149117E-6</v>
      </c>
      <c r="J65" s="9">
        <f>cambodia!CZ67</f>
        <v>4.3990152826750386E-6</v>
      </c>
      <c r="K65" s="9">
        <f>cambodia!DJ67</f>
        <v>4.4565724919810667E-6</v>
      </c>
      <c r="L65" s="9">
        <f>cambodia!DT67</f>
        <v>1.0253405714945369E-5</v>
      </c>
      <c r="M65" s="9">
        <f>cambodia!ED67</f>
        <v>6.2737358143571111E-6</v>
      </c>
      <c r="N65" s="9">
        <f>cambodia!EN67</f>
        <v>6.3230705651908496E-6</v>
      </c>
      <c r="O65" s="9">
        <f>cambodia!EX67</f>
        <v>9.0529267779910601E-6</v>
      </c>
      <c r="P65" s="9">
        <f>cambodia!FH67</f>
        <v>7.2850982064487542E-6</v>
      </c>
      <c r="Q65" s="9">
        <f>cambodia!FR67</f>
        <v>4.6539114953160215E-6</v>
      </c>
      <c r="R65" s="9">
        <f>cambodia!GB67</f>
        <v>8.0251194689548369E-6</v>
      </c>
      <c r="S65" s="9">
        <f>cambodia!GL67</f>
        <v>4.2263436547569517E-6</v>
      </c>
      <c r="T65" s="9">
        <f>cambodia!GV67</f>
        <v>4.7443585385112089E-6</v>
      </c>
      <c r="U65" s="9">
        <f>cambodia!HF67</f>
        <v>5.9037251831040693E-6</v>
      </c>
      <c r="V65" s="9">
        <f>cambodia!HP67</f>
        <v>3.2396486380821778E-6</v>
      </c>
      <c r="W65" s="9">
        <f>cambodia!HZ67</f>
        <v>3.1163117609978307E-6</v>
      </c>
      <c r="X65" s="9">
        <f>cambodia!IJ67</f>
        <v>1.414262857233844E-6</v>
      </c>
      <c r="Y65" s="9">
        <f>cambodia!IT67</f>
        <v>7.9757847181210971E-7</v>
      </c>
      <c r="Z65" s="9">
        <f>cambodia!JD67</f>
        <v>1.0935869768145424E-6</v>
      </c>
      <c r="AA65" s="9">
        <f>cambodia!JN67</f>
        <v>1.2909259801494973E-6</v>
      </c>
      <c r="AB65" s="9">
        <f>cambodia!JX67</f>
        <v>8.6335813959042807E-7</v>
      </c>
      <c r="AC65" s="9">
        <f>cambodia!KH67</f>
        <v>1.414262857233844E-6</v>
      </c>
      <c r="AD65" s="9">
        <f>cambodia!KR67</f>
        <v>6.0023946847715463E-7</v>
      </c>
      <c r="AE65" s="9">
        <f>cambodia!LB67</f>
        <v>5.0979242528196691E-7</v>
      </c>
      <c r="AG65" s="9">
        <f t="shared" si="60"/>
        <v>60</v>
      </c>
      <c r="AH65" s="9" t="e">
        <f>#REF!</f>
        <v>#REF!</v>
      </c>
      <c r="AI65" s="9" t="e">
        <f t="shared" si="28"/>
        <v>#REF!</v>
      </c>
      <c r="AJ65" s="9">
        <f t="shared" si="64"/>
        <v>3.0314337685718073E-2</v>
      </c>
      <c r="AK65" s="9">
        <f t="shared" si="61"/>
        <v>60</v>
      </c>
      <c r="AL65" s="9" t="e">
        <f t="shared" si="63"/>
        <v>#REF!</v>
      </c>
      <c r="AN65" s="9">
        <f t="shared" si="62"/>
        <v>60</v>
      </c>
      <c r="AO65" s="9" t="e">
        <f t="shared" si="29"/>
        <v>#REF!</v>
      </c>
      <c r="AP65" s="9" t="e">
        <f t="shared" si="30"/>
        <v>#REF!</v>
      </c>
      <c r="AQ65" s="9" t="e">
        <f t="shared" si="31"/>
        <v>#REF!</v>
      </c>
      <c r="AR65" s="9" t="e">
        <f t="shared" si="32"/>
        <v>#REF!</v>
      </c>
      <c r="AS65" s="9" t="e">
        <f t="shared" si="33"/>
        <v>#REF!</v>
      </c>
      <c r="AT65" s="9" t="e">
        <f t="shared" si="34"/>
        <v>#REF!</v>
      </c>
      <c r="AU65" s="9" t="e">
        <f t="shared" si="35"/>
        <v>#REF!</v>
      </c>
      <c r="AV65" s="9" t="e">
        <f t="shared" si="36"/>
        <v>#REF!</v>
      </c>
      <c r="AW65" s="9" t="e">
        <f t="shared" si="37"/>
        <v>#REF!</v>
      </c>
      <c r="AX65" s="9" t="e">
        <f t="shared" si="38"/>
        <v>#REF!</v>
      </c>
      <c r="AY65" s="9" t="e">
        <f t="shared" si="39"/>
        <v>#REF!</v>
      </c>
      <c r="AZ65" s="9" t="e">
        <f t="shared" si="40"/>
        <v>#REF!</v>
      </c>
      <c r="BA65" s="9" t="e">
        <f t="shared" si="41"/>
        <v>#REF!</v>
      </c>
      <c r="BB65" s="9" t="e">
        <f t="shared" si="42"/>
        <v>#REF!</v>
      </c>
      <c r="BC65" s="9" t="e">
        <f t="shared" si="43"/>
        <v>#REF!</v>
      </c>
      <c r="BD65" s="9" t="e">
        <f t="shared" si="44"/>
        <v>#REF!</v>
      </c>
      <c r="BE65" s="9" t="e">
        <f t="shared" si="45"/>
        <v>#REF!</v>
      </c>
      <c r="BF65" s="9" t="e">
        <f t="shared" si="46"/>
        <v>#REF!</v>
      </c>
      <c r="BG65" s="9" t="e">
        <f t="shared" si="47"/>
        <v>#REF!</v>
      </c>
      <c r="BH65" s="9" t="e">
        <f t="shared" si="48"/>
        <v>#REF!</v>
      </c>
      <c r="BI65" s="9" t="e">
        <f t="shared" si="49"/>
        <v>#REF!</v>
      </c>
      <c r="BJ65" s="9" t="e">
        <f t="shared" si="50"/>
        <v>#REF!</v>
      </c>
      <c r="BK65" s="9" t="e">
        <f t="shared" si="51"/>
        <v>#REF!</v>
      </c>
      <c r="BL65" s="9" t="e">
        <f t="shared" si="52"/>
        <v>#REF!</v>
      </c>
      <c r="BM65" s="9" t="e">
        <f t="shared" si="53"/>
        <v>#REF!</v>
      </c>
      <c r="BN65" s="9" t="e">
        <f t="shared" si="54"/>
        <v>#REF!</v>
      </c>
      <c r="BO65" s="9" t="e">
        <f t="shared" si="55"/>
        <v>#REF!</v>
      </c>
      <c r="BP65" s="9" t="e">
        <f t="shared" si="56"/>
        <v>#REF!</v>
      </c>
      <c r="BQ65" s="9" t="e">
        <f t="shared" si="57"/>
        <v>#REF!</v>
      </c>
      <c r="BR65" s="9" t="e">
        <f t="shared" si="58"/>
        <v>#REF!</v>
      </c>
    </row>
    <row r="66" spans="1:70">
      <c r="A66" s="9">
        <f t="shared" si="59"/>
        <v>61</v>
      </c>
      <c r="B66" s="9">
        <f>cambodia!X68</f>
        <v>8.2775110031912153E-6</v>
      </c>
      <c r="C66" s="9">
        <f>cambodia!AH68</f>
        <v>6.7173518612284736E-6</v>
      </c>
      <c r="D66" s="9">
        <f>cambodia!AR68</f>
        <v>6.023947798133921E-6</v>
      </c>
      <c r="E66" s="9">
        <f>cambodia!BB68</f>
        <v>6.8733677754247479E-6</v>
      </c>
      <c r="F66" s="9">
        <f>cambodia!BL68</f>
        <v>6.1452935091754674E-6</v>
      </c>
      <c r="G66" s="9">
        <f>cambodia!BV68</f>
        <v>5.5559000555450982E-6</v>
      </c>
      <c r="H66" s="9">
        <f>cambodia!CF68</f>
        <v>5.2958735318846423E-6</v>
      </c>
      <c r="I66" s="9">
        <f>cambodia!CP68</f>
        <v>6.1886312631188785E-6</v>
      </c>
      <c r="J66" s="9">
        <f>cambodia!CZ68</f>
        <v>4.6371396719448183E-6</v>
      </c>
      <c r="K66" s="9">
        <f>cambodia!DJ68</f>
        <v>4.6978125274655898E-6</v>
      </c>
      <c r="L66" s="9">
        <f>cambodia!DT68</f>
        <v>1.0808435833486328E-5</v>
      </c>
      <c r="M66" s="9">
        <f>cambodia!ED68</f>
        <v>6.6133412517642902E-6</v>
      </c>
      <c r="N66" s="9">
        <f>cambodia!EN68</f>
        <v>6.6653465564963811E-6</v>
      </c>
      <c r="O66" s="9">
        <f>cambodia!EX68</f>
        <v>9.5429734183387724E-6</v>
      </c>
      <c r="P66" s="9">
        <f>cambodia!FH68</f>
        <v>7.6794499987721646E-6</v>
      </c>
      <c r="Q66" s="9">
        <f>cambodia!FR68</f>
        <v>4.9058337463939558E-6</v>
      </c>
      <c r="R66" s="9">
        <f>cambodia!GB68</f>
        <v>8.4595295697535341E-6</v>
      </c>
      <c r="S66" s="9">
        <f>cambodia!GL68</f>
        <v>4.4551211053824969E-6</v>
      </c>
      <c r="T66" s="9">
        <f>cambodia!GV68</f>
        <v>5.001176805069456E-6</v>
      </c>
      <c r="U66" s="9">
        <f>cambodia!HF68</f>
        <v>6.2233014662736046E-6</v>
      </c>
      <c r="V66" s="9">
        <f>cambodia!HP68</f>
        <v>3.4150150107406693E-6</v>
      </c>
      <c r="W66" s="9">
        <f>cambodia!HZ68</f>
        <v>3.2850017489104404E-6</v>
      </c>
      <c r="X66" s="9">
        <f>cambodia!IJ68</f>
        <v>1.4908187356532869E-6</v>
      </c>
      <c r="Y66" s="9">
        <f>cambodia!IT68</f>
        <v>8.4075242650214439E-7</v>
      </c>
      <c r="Z66" s="9">
        <f>cambodia!JD68</f>
        <v>1.152784254894693E-6</v>
      </c>
      <c r="AA66" s="9">
        <f>cambodia!JN68</f>
        <v>1.3608054738230583E-6</v>
      </c>
      <c r="AB66" s="9">
        <f>cambodia!JX68</f>
        <v>9.1009283281159989E-7</v>
      </c>
      <c r="AC66" s="9">
        <f>cambodia!KH68</f>
        <v>1.4908187356532869E-6</v>
      </c>
      <c r="AD66" s="9">
        <f>cambodia!KR68</f>
        <v>6.3273120757377865E-7</v>
      </c>
      <c r="AE66" s="9">
        <f>cambodia!LB68</f>
        <v>5.3738814889827783E-7</v>
      </c>
      <c r="AG66" s="9">
        <f t="shared" si="60"/>
        <v>61</v>
      </c>
      <c r="AH66" s="9" t="e">
        <f>#REF!</f>
        <v>#REF!</v>
      </c>
      <c r="AI66" s="9" t="e">
        <f t="shared" si="28"/>
        <v>#REF!</v>
      </c>
      <c r="AJ66" s="9">
        <f t="shared" si="64"/>
        <v>2.8598431778979316E-2</v>
      </c>
      <c r="AK66" s="9">
        <f t="shared" si="61"/>
        <v>61</v>
      </c>
      <c r="AL66" s="9" t="e">
        <f t="shared" si="63"/>
        <v>#REF!</v>
      </c>
      <c r="AN66" s="9">
        <f t="shared" si="62"/>
        <v>61</v>
      </c>
      <c r="AO66" s="9" t="e">
        <f t="shared" si="29"/>
        <v>#REF!</v>
      </c>
      <c r="AP66" s="9" t="e">
        <f t="shared" si="30"/>
        <v>#REF!</v>
      </c>
      <c r="AQ66" s="9" t="e">
        <f t="shared" si="31"/>
        <v>#REF!</v>
      </c>
      <c r="AR66" s="9" t="e">
        <f t="shared" si="32"/>
        <v>#REF!</v>
      </c>
      <c r="AS66" s="9" t="e">
        <f t="shared" si="33"/>
        <v>#REF!</v>
      </c>
      <c r="AT66" s="9" t="e">
        <f t="shared" si="34"/>
        <v>#REF!</v>
      </c>
      <c r="AU66" s="9" t="e">
        <f t="shared" si="35"/>
        <v>#REF!</v>
      </c>
      <c r="AV66" s="9" t="e">
        <f t="shared" si="36"/>
        <v>#REF!</v>
      </c>
      <c r="AW66" s="9" t="e">
        <f t="shared" si="37"/>
        <v>#REF!</v>
      </c>
      <c r="AX66" s="9" t="e">
        <f t="shared" si="38"/>
        <v>#REF!</v>
      </c>
      <c r="AY66" s="9" t="e">
        <f t="shared" si="39"/>
        <v>#REF!</v>
      </c>
      <c r="AZ66" s="9" t="e">
        <f t="shared" si="40"/>
        <v>#REF!</v>
      </c>
      <c r="BA66" s="9" t="e">
        <f t="shared" si="41"/>
        <v>#REF!</v>
      </c>
      <c r="BB66" s="9" t="e">
        <f t="shared" si="42"/>
        <v>#REF!</v>
      </c>
      <c r="BC66" s="9" t="e">
        <f t="shared" si="43"/>
        <v>#REF!</v>
      </c>
      <c r="BD66" s="9" t="e">
        <f t="shared" si="44"/>
        <v>#REF!</v>
      </c>
      <c r="BE66" s="9" t="e">
        <f t="shared" si="45"/>
        <v>#REF!</v>
      </c>
      <c r="BF66" s="9" t="e">
        <f t="shared" si="46"/>
        <v>#REF!</v>
      </c>
      <c r="BG66" s="9" t="e">
        <f t="shared" si="47"/>
        <v>#REF!</v>
      </c>
      <c r="BH66" s="9" t="e">
        <f t="shared" si="48"/>
        <v>#REF!</v>
      </c>
      <c r="BI66" s="9" t="e">
        <f t="shared" si="49"/>
        <v>#REF!</v>
      </c>
      <c r="BJ66" s="9" t="e">
        <f t="shared" si="50"/>
        <v>#REF!</v>
      </c>
      <c r="BK66" s="9" t="e">
        <f t="shared" si="51"/>
        <v>#REF!</v>
      </c>
      <c r="BL66" s="9" t="e">
        <f t="shared" si="52"/>
        <v>#REF!</v>
      </c>
      <c r="BM66" s="9" t="e">
        <f t="shared" si="53"/>
        <v>#REF!</v>
      </c>
      <c r="BN66" s="9" t="e">
        <f t="shared" si="54"/>
        <v>#REF!</v>
      </c>
      <c r="BO66" s="9" t="e">
        <f t="shared" si="55"/>
        <v>#REF!</v>
      </c>
      <c r="BP66" s="9" t="e">
        <f t="shared" si="56"/>
        <v>#REF!</v>
      </c>
      <c r="BQ66" s="9" t="e">
        <f t="shared" si="57"/>
        <v>#REF!</v>
      </c>
      <c r="BR66" s="9" t="e">
        <f t="shared" si="58"/>
        <v>#REF!</v>
      </c>
    </row>
    <row r="67" spans="1:70">
      <c r="A67" s="9">
        <f t="shared" si="59"/>
        <v>62</v>
      </c>
      <c r="B67" s="9">
        <f>cambodia!X69</f>
        <v>8.7375866149488429E-6</v>
      </c>
      <c r="C67" s="9">
        <f>cambodia!AH69</f>
        <v>7.0907116508747159E-6</v>
      </c>
      <c r="D67" s="9">
        <f>cambodia!AR69</f>
        <v>6.3587672223973253E-6</v>
      </c>
      <c r="E67" s="9">
        <f>cambodia!BB69</f>
        <v>7.2553991472821285E-6</v>
      </c>
      <c r="F67" s="9">
        <f>cambodia!BL69</f>
        <v>6.4868574973808692E-6</v>
      </c>
      <c r="G67" s="9">
        <f>cambodia!BV69</f>
        <v>5.8647047331750877E-6</v>
      </c>
      <c r="H67" s="9">
        <f>cambodia!CF69</f>
        <v>5.5902255724960677E-6</v>
      </c>
      <c r="I67" s="9">
        <f>cambodia!CP69</f>
        <v>6.532604024160706E-6</v>
      </c>
      <c r="J67" s="9">
        <f>cambodia!CZ69</f>
        <v>4.8948783654425456E-6</v>
      </c>
      <c r="K67" s="9">
        <f>cambodia!DJ69</f>
        <v>4.9589235029343171E-6</v>
      </c>
      <c r="L67" s="9">
        <f>cambodia!DT69</f>
        <v>1.1409183778891314E-5</v>
      </c>
      <c r="M67" s="9">
        <f>cambodia!ED69</f>
        <v>6.9809199866031059E-6</v>
      </c>
      <c r="N67" s="9">
        <f>cambodia!EN69</f>
        <v>7.0358158187389109E-6</v>
      </c>
      <c r="O67" s="9">
        <f>cambodia!EX69</f>
        <v>1.0073385196920079E-5</v>
      </c>
      <c r="P67" s="9">
        <f>cambodia!FH69</f>
        <v>8.1062845453870932E-6</v>
      </c>
      <c r="Q67" s="9">
        <f>cambodia!FR69</f>
        <v>5.178506831477533E-6</v>
      </c>
      <c r="R67" s="9">
        <f>cambodia!GB69</f>
        <v>8.9297220274241592E-6</v>
      </c>
      <c r="S67" s="9">
        <f>cambodia!GL69</f>
        <v>4.702742952967231E-6</v>
      </c>
      <c r="T67" s="9">
        <f>cambodia!GV69</f>
        <v>5.279149190393174E-6</v>
      </c>
      <c r="U67" s="9">
        <f>cambodia!HF69</f>
        <v>6.5692012455845746E-6</v>
      </c>
      <c r="V67" s="9">
        <f>cambodia!HP69</f>
        <v>3.6048263102511454E-6</v>
      </c>
      <c r="W67" s="9">
        <f>cambodia!HZ69</f>
        <v>3.4675867299116354E-6</v>
      </c>
      <c r="X67" s="9">
        <f>cambodia!IJ69</f>
        <v>1.5736805212263891E-6</v>
      </c>
      <c r="Y67" s="9">
        <f>cambodia!IT69</f>
        <v>8.8748261952883531E-7</v>
      </c>
      <c r="Z67" s="9">
        <f>cambodia!JD69</f>
        <v>1.2168576123436609E-6</v>
      </c>
      <c r="AA67" s="9">
        <f>cambodia!JN69</f>
        <v>1.4364409408868782E-6</v>
      </c>
      <c r="AB67" s="9">
        <f>cambodia!JX69</f>
        <v>9.6067706237657474E-7</v>
      </c>
      <c r="AC67" s="9">
        <f>cambodia!KH69</f>
        <v>1.5736805212263891E-6</v>
      </c>
      <c r="AD67" s="9">
        <f>cambodia!KR69</f>
        <v>6.678992909856184E-7</v>
      </c>
      <c r="AE67" s="9">
        <f>cambodia!LB69</f>
        <v>5.6725693206997731E-7</v>
      </c>
      <c r="AG67" s="9">
        <f t="shared" si="60"/>
        <v>62</v>
      </c>
      <c r="AH67" s="9" t="e">
        <f>#REF!</f>
        <v>#REF!</v>
      </c>
      <c r="AI67" s="9" t="e">
        <f t="shared" si="28"/>
        <v>#REF!</v>
      </c>
      <c r="AJ67" s="9">
        <f t="shared" si="64"/>
        <v>2.6979652621678594E-2</v>
      </c>
      <c r="AK67" s="9">
        <f t="shared" si="61"/>
        <v>62</v>
      </c>
      <c r="AL67" s="9" t="e">
        <f t="shared" si="63"/>
        <v>#REF!</v>
      </c>
      <c r="AN67" s="9">
        <f t="shared" si="62"/>
        <v>62</v>
      </c>
      <c r="AO67" s="9" t="e">
        <f t="shared" si="29"/>
        <v>#REF!</v>
      </c>
      <c r="AP67" s="9" t="e">
        <f t="shared" si="30"/>
        <v>#REF!</v>
      </c>
      <c r="AQ67" s="9" t="e">
        <f t="shared" si="31"/>
        <v>#REF!</v>
      </c>
      <c r="AR67" s="9" t="e">
        <f t="shared" si="32"/>
        <v>#REF!</v>
      </c>
      <c r="AS67" s="9" t="e">
        <f t="shared" si="33"/>
        <v>#REF!</v>
      </c>
      <c r="AT67" s="9" t="e">
        <f t="shared" si="34"/>
        <v>#REF!</v>
      </c>
      <c r="AU67" s="9" t="e">
        <f t="shared" si="35"/>
        <v>#REF!</v>
      </c>
      <c r="AV67" s="9" t="e">
        <f t="shared" si="36"/>
        <v>#REF!</v>
      </c>
      <c r="AW67" s="9" t="e">
        <f t="shared" si="37"/>
        <v>#REF!</v>
      </c>
      <c r="AX67" s="9" t="e">
        <f t="shared" si="38"/>
        <v>#REF!</v>
      </c>
      <c r="AY67" s="9" t="e">
        <f t="shared" si="39"/>
        <v>#REF!</v>
      </c>
      <c r="AZ67" s="9" t="e">
        <f t="shared" si="40"/>
        <v>#REF!</v>
      </c>
      <c r="BA67" s="9" t="e">
        <f t="shared" si="41"/>
        <v>#REF!</v>
      </c>
      <c r="BB67" s="9" t="e">
        <f t="shared" si="42"/>
        <v>#REF!</v>
      </c>
      <c r="BC67" s="9" t="e">
        <f t="shared" si="43"/>
        <v>#REF!</v>
      </c>
      <c r="BD67" s="9" t="e">
        <f t="shared" si="44"/>
        <v>#REF!</v>
      </c>
      <c r="BE67" s="9" t="e">
        <f t="shared" si="45"/>
        <v>#REF!</v>
      </c>
      <c r="BF67" s="9" t="e">
        <f t="shared" si="46"/>
        <v>#REF!</v>
      </c>
      <c r="BG67" s="9" t="e">
        <f t="shared" si="47"/>
        <v>#REF!</v>
      </c>
      <c r="BH67" s="9" t="e">
        <f t="shared" si="48"/>
        <v>#REF!</v>
      </c>
      <c r="BI67" s="9" t="e">
        <f t="shared" si="49"/>
        <v>#REF!</v>
      </c>
      <c r="BJ67" s="9" t="e">
        <f t="shared" si="50"/>
        <v>#REF!</v>
      </c>
      <c r="BK67" s="9" t="e">
        <f t="shared" si="51"/>
        <v>#REF!</v>
      </c>
      <c r="BL67" s="9" t="e">
        <f t="shared" si="52"/>
        <v>#REF!</v>
      </c>
      <c r="BM67" s="9" t="e">
        <f t="shared" si="53"/>
        <v>#REF!</v>
      </c>
      <c r="BN67" s="9" t="e">
        <f t="shared" si="54"/>
        <v>#REF!</v>
      </c>
      <c r="BO67" s="9" t="e">
        <f t="shared" si="55"/>
        <v>#REF!</v>
      </c>
      <c r="BP67" s="9" t="e">
        <f t="shared" si="56"/>
        <v>#REF!</v>
      </c>
      <c r="BQ67" s="9" t="e">
        <f t="shared" si="57"/>
        <v>#REF!</v>
      </c>
      <c r="BR67" s="9" t="e">
        <f t="shared" si="58"/>
        <v>#REF!</v>
      </c>
    </row>
    <row r="68" spans="1:70">
      <c r="A68" s="9">
        <f t="shared" si="59"/>
        <v>63</v>
      </c>
      <c r="B68" s="9">
        <f>cambodia!X70</f>
        <v>9.2351043449811576E-6</v>
      </c>
      <c r="C68" s="9">
        <f>cambodia!AH70</f>
        <v>7.4944564056129809E-6</v>
      </c>
      <c r="D68" s="9">
        <f>cambodia!AR70</f>
        <v>6.7208350992271239E-6</v>
      </c>
      <c r="E68" s="9">
        <f>cambodia!BB70</f>
        <v>7.6685211995497988E-6</v>
      </c>
      <c r="F68" s="9">
        <f>cambodia!BL70</f>
        <v>6.8562188278446506E-6</v>
      </c>
      <c r="G68" s="9">
        <f>cambodia!BV70</f>
        <v>6.1986407174166721E-6</v>
      </c>
      <c r="H68" s="9">
        <f>cambodia!CF70</f>
        <v>5.9085327275219774E-6</v>
      </c>
      <c r="I68" s="9">
        <f>cambodia!CP70</f>
        <v>6.9045701594937666E-6</v>
      </c>
      <c r="J68" s="9">
        <f>cambodia!CZ70</f>
        <v>5.1735924864554132E-6</v>
      </c>
      <c r="K68" s="9">
        <f>cambodia!DJ70</f>
        <v>5.2412843507641748E-6</v>
      </c>
      <c r="L68" s="9">
        <f>cambodia!DT70</f>
        <v>1.2058822113289531E-5</v>
      </c>
      <c r="M68" s="9">
        <f>cambodia!ED70</f>
        <v>7.3784132096551041E-6</v>
      </c>
      <c r="N68" s="9">
        <f>cambodia!EN70</f>
        <v>7.4364348076340434E-6</v>
      </c>
      <c r="O68" s="9">
        <f>cambodia!EX70</f>
        <v>1.0646963229135342E-5</v>
      </c>
      <c r="P68" s="9">
        <f>cambodia!FH70</f>
        <v>8.5678559682233551E-6</v>
      </c>
      <c r="Q68" s="9">
        <f>cambodia!FR70</f>
        <v>5.4733707426799311E-6</v>
      </c>
      <c r="R68" s="9">
        <f>cambodia!GB70</f>
        <v>9.438179937907446E-6</v>
      </c>
      <c r="S68" s="9">
        <f>cambodia!GL70</f>
        <v>4.9705168935291257E-6</v>
      </c>
      <c r="T68" s="9">
        <f>cambodia!GV70</f>
        <v>5.5797436723079864E-6</v>
      </c>
      <c r="U68" s="9">
        <f>cambodia!HF70</f>
        <v>6.9432512248130578E-6</v>
      </c>
      <c r="V68" s="9">
        <f>cambodia!HP70</f>
        <v>3.8100849339503418E-6</v>
      </c>
      <c r="W68" s="9">
        <f>cambodia!HZ70</f>
        <v>3.6650309390029936E-6</v>
      </c>
      <c r="X68" s="9">
        <f>cambodia!IJ70</f>
        <v>1.663285808729591E-6</v>
      </c>
      <c r="Y68" s="9">
        <f>cambodia!IT70</f>
        <v>9.3801583399285063E-7</v>
      </c>
      <c r="Z68" s="9">
        <f>cambodia!JD70</f>
        <v>1.2861454218664859E-6</v>
      </c>
      <c r="AA68" s="9">
        <f>cambodia!JN70</f>
        <v>1.518231813782243E-6</v>
      </c>
      <c r="AB68" s="9">
        <f>cambodia!JX70</f>
        <v>1.0153779646314361E-6</v>
      </c>
      <c r="AC68" s="9">
        <f>cambodia!KH70</f>
        <v>1.663285808729591E-6</v>
      </c>
      <c r="AD68" s="9">
        <f>cambodia!KR70</f>
        <v>7.0592944207709383E-7</v>
      </c>
      <c r="AE68" s="9">
        <f>cambodia!LB70</f>
        <v>5.9955651244903859E-7</v>
      </c>
      <c r="AG68" s="9">
        <f t="shared" si="60"/>
        <v>63</v>
      </c>
      <c r="AH68" s="9" t="e">
        <f>#REF!</f>
        <v>#REF!</v>
      </c>
      <c r="AI68" s="9" t="e">
        <f t="shared" si="28"/>
        <v>#REF!</v>
      </c>
      <c r="AJ68" s="9">
        <f t="shared" si="64"/>
        <v>2.5452502473281687E-2</v>
      </c>
      <c r="AK68" s="9">
        <f t="shared" si="61"/>
        <v>63</v>
      </c>
      <c r="AL68" s="9" t="e">
        <f t="shared" si="63"/>
        <v>#REF!</v>
      </c>
      <c r="AN68" s="9">
        <f t="shared" si="62"/>
        <v>63</v>
      </c>
      <c r="AO68" s="9" t="e">
        <f t="shared" si="29"/>
        <v>#REF!</v>
      </c>
      <c r="AP68" s="9" t="e">
        <f t="shared" si="30"/>
        <v>#REF!</v>
      </c>
      <c r="AQ68" s="9" t="e">
        <f t="shared" si="31"/>
        <v>#REF!</v>
      </c>
      <c r="AR68" s="9" t="e">
        <f t="shared" si="32"/>
        <v>#REF!</v>
      </c>
      <c r="AS68" s="9" t="e">
        <f t="shared" si="33"/>
        <v>#REF!</v>
      </c>
      <c r="AT68" s="9" t="e">
        <f t="shared" si="34"/>
        <v>#REF!</v>
      </c>
      <c r="AU68" s="9" t="e">
        <f t="shared" si="35"/>
        <v>#REF!</v>
      </c>
      <c r="AV68" s="9" t="e">
        <f t="shared" si="36"/>
        <v>#REF!</v>
      </c>
      <c r="AW68" s="9" t="e">
        <f t="shared" si="37"/>
        <v>#REF!</v>
      </c>
      <c r="AX68" s="9" t="e">
        <f t="shared" si="38"/>
        <v>#REF!</v>
      </c>
      <c r="AY68" s="9" t="e">
        <f t="shared" si="39"/>
        <v>#REF!</v>
      </c>
      <c r="AZ68" s="9" t="e">
        <f t="shared" si="40"/>
        <v>#REF!</v>
      </c>
      <c r="BA68" s="9" t="e">
        <f t="shared" si="41"/>
        <v>#REF!</v>
      </c>
      <c r="BB68" s="9" t="e">
        <f t="shared" si="42"/>
        <v>#REF!</v>
      </c>
      <c r="BC68" s="9" t="e">
        <f t="shared" si="43"/>
        <v>#REF!</v>
      </c>
      <c r="BD68" s="9" t="e">
        <f t="shared" si="44"/>
        <v>#REF!</v>
      </c>
      <c r="BE68" s="9" t="e">
        <f t="shared" si="45"/>
        <v>#REF!</v>
      </c>
      <c r="BF68" s="9" t="e">
        <f t="shared" si="46"/>
        <v>#REF!</v>
      </c>
      <c r="BG68" s="9" t="e">
        <f t="shared" si="47"/>
        <v>#REF!</v>
      </c>
      <c r="BH68" s="9" t="e">
        <f t="shared" si="48"/>
        <v>#REF!</v>
      </c>
      <c r="BI68" s="9" t="e">
        <f t="shared" si="49"/>
        <v>#REF!</v>
      </c>
      <c r="BJ68" s="9" t="e">
        <f t="shared" si="50"/>
        <v>#REF!</v>
      </c>
      <c r="BK68" s="9" t="e">
        <f t="shared" si="51"/>
        <v>#REF!</v>
      </c>
      <c r="BL68" s="9" t="e">
        <f t="shared" si="52"/>
        <v>#REF!</v>
      </c>
      <c r="BM68" s="9" t="e">
        <f t="shared" si="53"/>
        <v>#REF!</v>
      </c>
      <c r="BN68" s="9" t="e">
        <f t="shared" si="54"/>
        <v>#REF!</v>
      </c>
      <c r="BO68" s="9" t="e">
        <f t="shared" si="55"/>
        <v>#REF!</v>
      </c>
      <c r="BP68" s="9" t="e">
        <f t="shared" si="56"/>
        <v>#REF!</v>
      </c>
      <c r="BQ68" s="9" t="e">
        <f t="shared" si="57"/>
        <v>#REF!</v>
      </c>
      <c r="BR68" s="9" t="e">
        <f t="shared" si="58"/>
        <v>#REF!</v>
      </c>
    </row>
    <row r="69" spans="1:70">
      <c r="A69" s="9">
        <f t="shared" si="59"/>
        <v>64</v>
      </c>
      <c r="B69" s="9">
        <f>cambodia!X71</f>
        <v>9.7717699819978104E-6</v>
      </c>
      <c r="C69" s="9">
        <f>cambodia!AH71</f>
        <v>7.9299704042390607E-6</v>
      </c>
      <c r="D69" s="9">
        <f>cambodia!AR71</f>
        <v>7.1113928141240596E-6</v>
      </c>
      <c r="E69" s="9">
        <f>cambodia!BB71</f>
        <v>8.1141503620149352E-6</v>
      </c>
      <c r="F69" s="9">
        <f>cambodia!BL71</f>
        <v>7.2546438923941849E-6</v>
      </c>
      <c r="G69" s="9">
        <f>cambodia!BV71</f>
        <v>6.5588529407964363E-6</v>
      </c>
      <c r="H69" s="9">
        <f>cambodia!CF71</f>
        <v>6.2518863445033119E-6</v>
      </c>
      <c r="I69" s="9">
        <f>cambodia!CP71</f>
        <v>7.3058049917763747E-6</v>
      </c>
      <c r="J69" s="9">
        <f>cambodia!CZ71</f>
        <v>5.4742376338940616E-6</v>
      </c>
      <c r="K69" s="9">
        <f>cambodia!DJ71</f>
        <v>5.5458631730291225E-6</v>
      </c>
      <c r="L69" s="9">
        <f>cambodia!DT71</f>
        <v>1.2759578185917557E-5</v>
      </c>
      <c r="M69" s="9">
        <f>cambodia!ED71</f>
        <v>7.8071837657218083E-6</v>
      </c>
      <c r="N69" s="9">
        <f>cambodia!EN71</f>
        <v>7.8685770849804354E-6</v>
      </c>
      <c r="O69" s="9">
        <f>cambodia!EX71</f>
        <v>1.1265674083957684E-5</v>
      </c>
      <c r="P69" s="9">
        <f>cambodia!FH71</f>
        <v>9.065746810523621E-6</v>
      </c>
      <c r="Q69" s="9">
        <f>cambodia!FR71</f>
        <v>5.7914364500636224E-6</v>
      </c>
      <c r="R69" s="9">
        <f>cambodia!GB71</f>
        <v>9.986646599402995E-6</v>
      </c>
      <c r="S69" s="9">
        <f>cambodia!GL71</f>
        <v>5.2593610164888736E-6</v>
      </c>
      <c r="T69" s="9">
        <f>cambodia!GV71</f>
        <v>5.9039908687044342E-6</v>
      </c>
      <c r="U69" s="9">
        <f>cambodia!HF71</f>
        <v>7.3467338712821222E-6</v>
      </c>
      <c r="V69" s="9">
        <f>cambodia!HP71</f>
        <v>4.0314946313163735E-6</v>
      </c>
      <c r="W69" s="9">
        <f>cambodia!HZ71</f>
        <v>3.8780113331698118E-6</v>
      </c>
      <c r="X69" s="9">
        <f>cambodia!IJ71</f>
        <v>1.7599418187472494E-6</v>
      </c>
      <c r="Y69" s="9">
        <f>cambodia!IT71</f>
        <v>9.9252532801443704E-7</v>
      </c>
      <c r="Z69" s="9">
        <f>cambodia!JD71</f>
        <v>1.3608852435661872E-6</v>
      </c>
      <c r="AA69" s="9">
        <f>cambodia!JN71</f>
        <v>1.6064585206006873E-6</v>
      </c>
      <c r="AB69" s="9">
        <f>cambodia!JX71</f>
        <v>1.0743830870259372E-6</v>
      </c>
      <c r="AC69" s="9">
        <f>cambodia!KH71</f>
        <v>1.7599418187472494E-6</v>
      </c>
      <c r="AD69" s="9">
        <f>cambodia!KR71</f>
        <v>7.469520509799371E-7</v>
      </c>
      <c r="AE69" s="9">
        <f>cambodia!LB71</f>
        <v>6.3439763233912468E-7</v>
      </c>
      <c r="AG69" s="9">
        <f t="shared" si="60"/>
        <v>64</v>
      </c>
      <c r="AH69" s="9" t="e">
        <f>#REF!</f>
        <v>#REF!</v>
      </c>
      <c r="AI69" s="9" t="e">
        <f t="shared" si="28"/>
        <v>#REF!</v>
      </c>
      <c r="AJ69" s="9">
        <f t="shared" ref="AJ69:AJ100" si="65">$AH$2^AG69</f>
        <v>2.4011794786114798E-2</v>
      </c>
      <c r="AK69" s="9">
        <f t="shared" si="61"/>
        <v>64</v>
      </c>
      <c r="AL69" s="9" t="e">
        <f t="shared" si="63"/>
        <v>#REF!</v>
      </c>
      <c r="AN69" s="9">
        <f t="shared" si="62"/>
        <v>64</v>
      </c>
      <c r="AO69" s="9" t="e">
        <f t="shared" si="29"/>
        <v>#REF!</v>
      </c>
      <c r="AP69" s="9" t="e">
        <f t="shared" si="30"/>
        <v>#REF!</v>
      </c>
      <c r="AQ69" s="9" t="e">
        <f t="shared" si="31"/>
        <v>#REF!</v>
      </c>
      <c r="AR69" s="9" t="e">
        <f t="shared" si="32"/>
        <v>#REF!</v>
      </c>
      <c r="AS69" s="9" t="e">
        <f t="shared" si="33"/>
        <v>#REF!</v>
      </c>
      <c r="AT69" s="9" t="e">
        <f t="shared" si="34"/>
        <v>#REF!</v>
      </c>
      <c r="AU69" s="9" t="e">
        <f t="shared" si="35"/>
        <v>#REF!</v>
      </c>
      <c r="AV69" s="9" t="e">
        <f t="shared" si="36"/>
        <v>#REF!</v>
      </c>
      <c r="AW69" s="9" t="e">
        <f t="shared" si="37"/>
        <v>#REF!</v>
      </c>
      <c r="AX69" s="9" t="e">
        <f t="shared" si="38"/>
        <v>#REF!</v>
      </c>
      <c r="AY69" s="9" t="e">
        <f t="shared" si="39"/>
        <v>#REF!</v>
      </c>
      <c r="AZ69" s="9" t="e">
        <f t="shared" si="40"/>
        <v>#REF!</v>
      </c>
      <c r="BA69" s="9" t="e">
        <f t="shared" si="41"/>
        <v>#REF!</v>
      </c>
      <c r="BB69" s="9" t="e">
        <f t="shared" si="42"/>
        <v>#REF!</v>
      </c>
      <c r="BC69" s="9" t="e">
        <f t="shared" si="43"/>
        <v>#REF!</v>
      </c>
      <c r="BD69" s="9" t="e">
        <f t="shared" si="44"/>
        <v>#REF!</v>
      </c>
      <c r="BE69" s="9" t="e">
        <f t="shared" si="45"/>
        <v>#REF!</v>
      </c>
      <c r="BF69" s="9" t="e">
        <f t="shared" si="46"/>
        <v>#REF!</v>
      </c>
      <c r="BG69" s="9" t="e">
        <f t="shared" si="47"/>
        <v>#REF!</v>
      </c>
      <c r="BH69" s="9" t="e">
        <f t="shared" si="48"/>
        <v>#REF!</v>
      </c>
      <c r="BI69" s="9" t="e">
        <f t="shared" si="49"/>
        <v>#REF!</v>
      </c>
      <c r="BJ69" s="9" t="e">
        <f t="shared" si="50"/>
        <v>#REF!</v>
      </c>
      <c r="BK69" s="9" t="e">
        <f t="shared" si="51"/>
        <v>#REF!</v>
      </c>
      <c r="BL69" s="9" t="e">
        <f t="shared" si="52"/>
        <v>#REF!</v>
      </c>
      <c r="BM69" s="9" t="e">
        <f t="shared" si="53"/>
        <v>#REF!</v>
      </c>
      <c r="BN69" s="9" t="e">
        <f t="shared" si="54"/>
        <v>#REF!</v>
      </c>
      <c r="BO69" s="9" t="e">
        <f t="shared" si="55"/>
        <v>#REF!</v>
      </c>
      <c r="BP69" s="9" t="e">
        <f t="shared" si="56"/>
        <v>#REF!</v>
      </c>
      <c r="BQ69" s="9" t="e">
        <f t="shared" si="57"/>
        <v>#REF!</v>
      </c>
      <c r="BR69" s="9" t="e">
        <f t="shared" si="58"/>
        <v>#REF!</v>
      </c>
    </row>
    <row r="70" spans="1:70">
      <c r="A70" s="9">
        <f t="shared" si="59"/>
        <v>65</v>
      </c>
      <c r="B70" s="9">
        <f>cambodia!X72</f>
        <v>1.0348185394745793E-5</v>
      </c>
      <c r="C70" s="9">
        <f>cambodia!AH72</f>
        <v>8.3977420742701468E-6</v>
      </c>
      <c r="D70" s="9">
        <f>cambodia!AR72</f>
        <v>7.5308783762809673E-6</v>
      </c>
      <c r="E70" s="9">
        <f>cambodia!BB72</f>
        <v>8.5927864063177121E-6</v>
      </c>
      <c r="F70" s="9">
        <f>cambodia!BL72</f>
        <v>7.6825795234290758E-6</v>
      </c>
      <c r="G70" s="9">
        <f>cambodia!BV72</f>
        <v>6.9457453801382749E-6</v>
      </c>
      <c r="H70" s="9">
        <f>cambodia!CF72</f>
        <v>6.6206714933923362E-6</v>
      </c>
      <c r="I70" s="9">
        <f>cambodia!CP72</f>
        <v>7.7367585045534001E-6</v>
      </c>
      <c r="J70" s="9">
        <f>cambodia!CZ72</f>
        <v>5.7971509803026176E-6</v>
      </c>
      <c r="K70" s="9">
        <f>cambodia!DJ72</f>
        <v>5.8730015538766702E-6</v>
      </c>
      <c r="L70" s="9">
        <f>cambodia!DT72</f>
        <v>1.3512237892406285E-5</v>
      </c>
      <c r="M70" s="9">
        <f>cambodia!ED72</f>
        <v>8.2677125195717699E-6</v>
      </c>
      <c r="N70" s="9">
        <f>cambodia!EN72</f>
        <v>8.3327272969209601E-6</v>
      </c>
      <c r="O70" s="9">
        <f>cambodia!EX72</f>
        <v>1.193021164357604E-5</v>
      </c>
      <c r="P70" s="9">
        <f>cambodia!FH72</f>
        <v>9.6005154552301275E-6</v>
      </c>
      <c r="Q70" s="9">
        <f>cambodia!FR72</f>
        <v>6.133060663273423E-6</v>
      </c>
      <c r="R70" s="9">
        <f>cambodia!GB72</f>
        <v>1.0575737115467952E-5</v>
      </c>
      <c r="S70" s="9">
        <f>cambodia!GL72</f>
        <v>5.5695992595804581E-6</v>
      </c>
      <c r="T70" s="9">
        <f>cambodia!GV72</f>
        <v>6.2522544217469331E-6</v>
      </c>
      <c r="U70" s="9">
        <f>cambodia!HF72</f>
        <v>7.7801016894528568E-6</v>
      </c>
      <c r="V70" s="9">
        <f>cambodia!HP72</f>
        <v>4.2693037125966931E-6</v>
      </c>
      <c r="W70" s="9">
        <f>cambodia!HZ72</f>
        <v>4.1067667692237237E-6</v>
      </c>
      <c r="X70" s="9">
        <f>cambodia!IJ72</f>
        <v>1.8637569506767293E-6</v>
      </c>
      <c r="Y70" s="9">
        <f>cambodia!IT72</f>
        <v>1.0510722338118764E-6</v>
      </c>
      <c r="Z70" s="9">
        <f>cambodia!JD72</f>
        <v>1.4411608979070058E-6</v>
      </c>
      <c r="AA70" s="9">
        <f>cambodia!JN72</f>
        <v>1.7012200073037591E-6</v>
      </c>
      <c r="AB70" s="9">
        <f>cambodia!JX72</f>
        <v>1.1377586036107942E-6</v>
      </c>
      <c r="AC70" s="9">
        <f>cambodia!KH72</f>
        <v>1.8637569506767293E-6</v>
      </c>
      <c r="AD70" s="9">
        <f>cambodia!KR72</f>
        <v>7.9101312441512353E-7</v>
      </c>
      <c r="AE70" s="9">
        <f>cambodia!LB72</f>
        <v>6.7181936594161171E-7</v>
      </c>
      <c r="AG70" s="9">
        <f t="shared" si="60"/>
        <v>65</v>
      </c>
      <c r="AH70" s="9" t="e">
        <f>#REF!</f>
        <v>#REF!</v>
      </c>
      <c r="AI70" s="9" t="e">
        <f t="shared" ref="AI70:AI133" si="66">1-AH70</f>
        <v>#REF!</v>
      </c>
      <c r="AJ70" s="9">
        <f t="shared" si="65"/>
        <v>2.2652636590674336E-2</v>
      </c>
      <c r="AK70" s="9">
        <f t="shared" si="61"/>
        <v>65</v>
      </c>
      <c r="AL70" s="9" t="e">
        <f t="shared" si="63"/>
        <v>#REF!</v>
      </c>
      <c r="AN70" s="9">
        <f t="shared" si="62"/>
        <v>65</v>
      </c>
      <c r="AO70" s="9" t="e">
        <f t="shared" ref="AO70:AO133" si="67">$AL70*B70</f>
        <v>#REF!</v>
      </c>
      <c r="AP70" s="9" t="e">
        <f t="shared" ref="AP70:AP133" si="68">$AL70*C70</f>
        <v>#REF!</v>
      </c>
      <c r="AQ70" s="9" t="e">
        <f t="shared" ref="AQ70:AQ133" si="69">$AL70*D70</f>
        <v>#REF!</v>
      </c>
      <c r="AR70" s="9" t="e">
        <f t="shared" ref="AR70:AR133" si="70">$AL70*E70</f>
        <v>#REF!</v>
      </c>
      <c r="AS70" s="9" t="e">
        <f t="shared" ref="AS70:AS133" si="71">$AL70*F70</f>
        <v>#REF!</v>
      </c>
      <c r="AT70" s="9" t="e">
        <f t="shared" ref="AT70:AT133" si="72">$AL70*G70</f>
        <v>#REF!</v>
      </c>
      <c r="AU70" s="9" t="e">
        <f t="shared" ref="AU70:AU133" si="73">$AL70*H70</f>
        <v>#REF!</v>
      </c>
      <c r="AV70" s="9" t="e">
        <f t="shared" ref="AV70:AV133" si="74">$AL70*I70</f>
        <v>#REF!</v>
      </c>
      <c r="AW70" s="9" t="e">
        <f t="shared" ref="AW70:AW133" si="75">$AL70*J70</f>
        <v>#REF!</v>
      </c>
      <c r="AX70" s="9" t="e">
        <f t="shared" ref="AX70:AX133" si="76">$AL70*K70</f>
        <v>#REF!</v>
      </c>
      <c r="AY70" s="9" t="e">
        <f t="shared" ref="AY70:AY133" si="77">$AL70*L70</f>
        <v>#REF!</v>
      </c>
      <c r="AZ70" s="9" t="e">
        <f t="shared" ref="AZ70:AZ133" si="78">$AL70*M70</f>
        <v>#REF!</v>
      </c>
      <c r="BA70" s="9" t="e">
        <f t="shared" ref="BA70:BA133" si="79">$AL70*N70</f>
        <v>#REF!</v>
      </c>
      <c r="BB70" s="9" t="e">
        <f t="shared" ref="BB70:BB133" si="80">$AL70*O70</f>
        <v>#REF!</v>
      </c>
      <c r="BC70" s="9" t="e">
        <f t="shared" ref="BC70:BC133" si="81">$AL70*P70</f>
        <v>#REF!</v>
      </c>
      <c r="BD70" s="9" t="e">
        <f t="shared" ref="BD70:BD133" si="82">$AL70*Q70</f>
        <v>#REF!</v>
      </c>
      <c r="BE70" s="9" t="e">
        <f t="shared" ref="BE70:BE133" si="83">$AL70*R70</f>
        <v>#REF!</v>
      </c>
      <c r="BF70" s="9" t="e">
        <f t="shared" ref="BF70:BF133" si="84">$AL70*S70</f>
        <v>#REF!</v>
      </c>
      <c r="BG70" s="9" t="e">
        <f t="shared" ref="BG70:BG133" si="85">$AL70*T70</f>
        <v>#REF!</v>
      </c>
      <c r="BH70" s="9" t="e">
        <f t="shared" ref="BH70:BH133" si="86">$AL70*U70</f>
        <v>#REF!</v>
      </c>
      <c r="BI70" s="9" t="e">
        <f t="shared" ref="BI70:BI133" si="87">$AL70*V70</f>
        <v>#REF!</v>
      </c>
      <c r="BJ70" s="9" t="e">
        <f t="shared" ref="BJ70:BJ133" si="88">$AL70*W70</f>
        <v>#REF!</v>
      </c>
      <c r="BK70" s="9" t="e">
        <f t="shared" ref="BK70:BK133" si="89">$AL70*X70</f>
        <v>#REF!</v>
      </c>
      <c r="BL70" s="9" t="e">
        <f t="shared" ref="BL70:BL133" si="90">$AL70*Y70</f>
        <v>#REF!</v>
      </c>
      <c r="BM70" s="9" t="e">
        <f t="shared" ref="BM70:BM133" si="91">$AL70*Z70</f>
        <v>#REF!</v>
      </c>
      <c r="BN70" s="9" t="e">
        <f t="shared" ref="BN70:BN133" si="92">$AL70*AA70</f>
        <v>#REF!</v>
      </c>
      <c r="BO70" s="9" t="e">
        <f t="shared" ref="BO70:BO133" si="93">$AL70*AB70</f>
        <v>#REF!</v>
      </c>
      <c r="BP70" s="9" t="e">
        <f t="shared" ref="BP70:BP133" si="94">$AL70*AC70</f>
        <v>#REF!</v>
      </c>
      <c r="BQ70" s="9" t="e">
        <f t="shared" ref="BQ70:BQ133" si="95">$AL70*AD70</f>
        <v>#REF!</v>
      </c>
      <c r="BR70" s="9" t="e">
        <f t="shared" ref="BR70:BR133" si="96">$AL70*AE70</f>
        <v>#REF!</v>
      </c>
    </row>
    <row r="71" spans="1:70">
      <c r="A71" s="9">
        <f t="shared" ref="A71:A134" si="97">A70+1</f>
        <v>66</v>
      </c>
      <c r="B71" s="9">
        <f>cambodia!X73</f>
        <v>1.0966638277057892E-5</v>
      </c>
      <c r="C71" s="9">
        <f>cambodia!AH73</f>
        <v>8.8996279211726341E-6</v>
      </c>
      <c r="D71" s="9">
        <f>cambodia!AR73</f>
        <v>7.9809566518902967E-6</v>
      </c>
      <c r="E71" s="9">
        <f>cambodia!BB73</f>
        <v>9.1063289567611607E-6</v>
      </c>
      <c r="F71" s="9">
        <f>cambodia!BL73</f>
        <v>8.1417241240147064E-6</v>
      </c>
      <c r="G71" s="9">
        <f>cambodia!BV73</f>
        <v>7.3608535451247218E-6</v>
      </c>
      <c r="H71" s="9">
        <f>cambodia!CF73</f>
        <v>7.0163518191438466E-6</v>
      </c>
      <c r="I71" s="9">
        <f>cambodia!CP73</f>
        <v>8.1991410783448552E-6</v>
      </c>
      <c r="J71" s="9">
        <f>cambodia!CZ73</f>
        <v>6.1436141133256255E-6</v>
      </c>
      <c r="K71" s="9">
        <f>cambodia!DJ73</f>
        <v>6.2239978493878295E-6</v>
      </c>
      <c r="L71" s="9">
        <f>cambodia!DT73</f>
        <v>1.431978840993842E-5</v>
      </c>
      <c r="M71" s="9">
        <f>cambodia!ED73</f>
        <v>8.7618272307802829E-6</v>
      </c>
      <c r="N71" s="9">
        <f>cambodia!EN73</f>
        <v>8.8307275759764602E-6</v>
      </c>
      <c r="O71" s="9">
        <f>cambodia!EX73</f>
        <v>1.2643213343498155E-5</v>
      </c>
      <c r="P71" s="9">
        <f>cambodia!FH73</f>
        <v>1.0174284307301878E-5</v>
      </c>
      <c r="Q71" s="9">
        <f>cambodia!FR73</f>
        <v>6.4995992301725317E-6</v>
      </c>
      <c r="R71" s="9">
        <f>cambodia!GB73</f>
        <v>1.1207789485244507E-5</v>
      </c>
      <c r="S71" s="9">
        <f>cambodia!GL73</f>
        <v>5.9024629051390111E-6</v>
      </c>
      <c r="T71" s="9">
        <f>cambodia!GV73</f>
        <v>6.6259165296988518E-6</v>
      </c>
      <c r="U71" s="9">
        <f>cambodia!HF73</f>
        <v>8.2450746418089688E-6</v>
      </c>
      <c r="V71" s="9">
        <f>cambodia!HP73</f>
        <v>4.5244560012155076E-6</v>
      </c>
      <c r="W71" s="9">
        <f>cambodia!HZ73</f>
        <v>4.3522051382250696E-6</v>
      </c>
      <c r="X71" s="9">
        <f>cambodia!IJ73</f>
        <v>1.975143228957024E-6</v>
      </c>
      <c r="Y71" s="9">
        <f>cambodia!IT73</f>
        <v>1.1138889140048332E-6</v>
      </c>
      <c r="Z71" s="9">
        <f>cambodia!JD73</f>
        <v>1.5272909851818842E-6</v>
      </c>
      <c r="AA71" s="9">
        <f>cambodia!JN73</f>
        <v>1.8028923659665856E-6</v>
      </c>
      <c r="AB71" s="9">
        <f>cambodia!JX73</f>
        <v>1.2057560409330669E-6</v>
      </c>
      <c r="AC71" s="9">
        <f>cambodia!KH73</f>
        <v>1.975143228957024E-6</v>
      </c>
      <c r="AD71" s="9">
        <f>cambodia!KR73</f>
        <v>8.3828753322013208E-7</v>
      </c>
      <c r="AE71" s="9">
        <f>cambodia!LB73</f>
        <v>7.1197023369381076E-7</v>
      </c>
      <c r="AG71" s="9">
        <f t="shared" ref="AG71:AG134" si="98">AG70+1</f>
        <v>66</v>
      </c>
      <c r="AH71" s="9" t="e">
        <f>#REF!</f>
        <v>#REF!</v>
      </c>
      <c r="AI71" s="9" t="e">
        <f t="shared" si="66"/>
        <v>#REF!</v>
      </c>
      <c r="AJ71" s="9">
        <f t="shared" si="65"/>
        <v>2.1370411877994652E-2</v>
      </c>
      <c r="AK71" s="9">
        <f t="shared" ref="AK71:AK134" si="99">AK70+1</f>
        <v>66</v>
      </c>
      <c r="AL71" s="9" t="e">
        <f t="shared" si="63"/>
        <v>#REF!</v>
      </c>
      <c r="AN71" s="9">
        <f t="shared" ref="AN71:AN134" si="100">AN70+1</f>
        <v>66</v>
      </c>
      <c r="AO71" s="9" t="e">
        <f t="shared" si="67"/>
        <v>#REF!</v>
      </c>
      <c r="AP71" s="9" t="e">
        <f t="shared" si="68"/>
        <v>#REF!</v>
      </c>
      <c r="AQ71" s="9" t="e">
        <f t="shared" si="69"/>
        <v>#REF!</v>
      </c>
      <c r="AR71" s="9" t="e">
        <f t="shared" si="70"/>
        <v>#REF!</v>
      </c>
      <c r="AS71" s="9" t="e">
        <f t="shared" si="71"/>
        <v>#REF!</v>
      </c>
      <c r="AT71" s="9" t="e">
        <f t="shared" si="72"/>
        <v>#REF!</v>
      </c>
      <c r="AU71" s="9" t="e">
        <f t="shared" si="73"/>
        <v>#REF!</v>
      </c>
      <c r="AV71" s="9" t="e">
        <f t="shared" si="74"/>
        <v>#REF!</v>
      </c>
      <c r="AW71" s="9" t="e">
        <f t="shared" si="75"/>
        <v>#REF!</v>
      </c>
      <c r="AX71" s="9" t="e">
        <f t="shared" si="76"/>
        <v>#REF!</v>
      </c>
      <c r="AY71" s="9" t="e">
        <f t="shared" si="77"/>
        <v>#REF!</v>
      </c>
      <c r="AZ71" s="9" t="e">
        <f t="shared" si="78"/>
        <v>#REF!</v>
      </c>
      <c r="BA71" s="9" t="e">
        <f t="shared" si="79"/>
        <v>#REF!</v>
      </c>
      <c r="BB71" s="9" t="e">
        <f t="shared" si="80"/>
        <v>#REF!</v>
      </c>
      <c r="BC71" s="9" t="e">
        <f t="shared" si="81"/>
        <v>#REF!</v>
      </c>
      <c r="BD71" s="9" t="e">
        <f t="shared" si="82"/>
        <v>#REF!</v>
      </c>
      <c r="BE71" s="9" t="e">
        <f t="shared" si="83"/>
        <v>#REF!</v>
      </c>
      <c r="BF71" s="9" t="e">
        <f t="shared" si="84"/>
        <v>#REF!</v>
      </c>
      <c r="BG71" s="9" t="e">
        <f t="shared" si="85"/>
        <v>#REF!</v>
      </c>
      <c r="BH71" s="9" t="e">
        <f t="shared" si="86"/>
        <v>#REF!</v>
      </c>
      <c r="BI71" s="9" t="e">
        <f t="shared" si="87"/>
        <v>#REF!</v>
      </c>
      <c r="BJ71" s="9" t="e">
        <f t="shared" si="88"/>
        <v>#REF!</v>
      </c>
      <c r="BK71" s="9" t="e">
        <f t="shared" si="89"/>
        <v>#REF!</v>
      </c>
      <c r="BL71" s="9" t="e">
        <f t="shared" si="90"/>
        <v>#REF!</v>
      </c>
      <c r="BM71" s="9" t="e">
        <f t="shared" si="91"/>
        <v>#REF!</v>
      </c>
      <c r="BN71" s="9" t="e">
        <f t="shared" si="92"/>
        <v>#REF!</v>
      </c>
      <c r="BO71" s="9" t="e">
        <f t="shared" si="93"/>
        <v>#REF!</v>
      </c>
      <c r="BP71" s="9" t="e">
        <f t="shared" si="94"/>
        <v>#REF!</v>
      </c>
      <c r="BQ71" s="9" t="e">
        <f t="shared" si="95"/>
        <v>#REF!</v>
      </c>
      <c r="BR71" s="9" t="e">
        <f t="shared" si="96"/>
        <v>#REF!</v>
      </c>
    </row>
    <row r="72" spans="1:70">
      <c r="A72" s="9">
        <f t="shared" si="97"/>
        <v>67</v>
      </c>
      <c r="B72" s="9">
        <f>cambodia!X74</f>
        <v>1.1630764257433672E-5</v>
      </c>
      <c r="C72" s="9">
        <f>cambodia!AH74</f>
        <v>9.4385783240953898E-6</v>
      </c>
      <c r="D72" s="9">
        <f>cambodia!AR74</f>
        <v>8.4642734648339267E-6</v>
      </c>
      <c r="E72" s="9">
        <f>cambodia!BB74</f>
        <v>9.6577969174292185E-6</v>
      </c>
      <c r="F72" s="9">
        <f>cambodia!BL74</f>
        <v>8.6347768152046865E-6</v>
      </c>
      <c r="G72" s="9">
        <f>cambodia!BV74</f>
        <v>7.8066176848324455E-6</v>
      </c>
      <c r="H72" s="9">
        <f>cambodia!CF74</f>
        <v>7.4412533626093981E-6</v>
      </c>
      <c r="I72" s="9">
        <f>cambodia!CP74</f>
        <v>8.6956708689085252E-6</v>
      </c>
      <c r="J72" s="9">
        <f>cambodia!CZ74</f>
        <v>6.5156637463110107E-6</v>
      </c>
      <c r="K72" s="9">
        <f>cambodia!DJ74</f>
        <v>6.6009154214963881E-6</v>
      </c>
      <c r="L72" s="9">
        <f>cambodia!DT74</f>
        <v>1.5186976993738E-5</v>
      </c>
      <c r="M72" s="9">
        <f>cambodia!ED74</f>
        <v>9.2924325952061694E-6</v>
      </c>
      <c r="N72" s="9">
        <f>cambodia!EN74</f>
        <v>9.3655054596507796E-6</v>
      </c>
      <c r="O72" s="9">
        <f>cambodia!EX74</f>
        <v>1.3408870625585835E-5</v>
      </c>
      <c r="P72" s="9">
        <f>cambodia!FH74</f>
        <v>1.0790426316320663E-5</v>
      </c>
      <c r="Q72" s="9">
        <f>cambodia!FR74</f>
        <v>6.8932068792748262E-6</v>
      </c>
      <c r="R72" s="9">
        <f>cambodia!GB74</f>
        <v>1.1886519282989807E-5</v>
      </c>
      <c r="S72" s="9">
        <f>cambodia!GL74</f>
        <v>6.2599087207548769E-6</v>
      </c>
      <c r="T72" s="9">
        <f>cambodia!GV74</f>
        <v>7.0271737974232767E-6</v>
      </c>
      <c r="U72" s="9">
        <f>cambodia!HF74</f>
        <v>8.7443861118715975E-6</v>
      </c>
      <c r="V72" s="9">
        <f>cambodia!HP74</f>
        <v>4.7984514318626891E-6</v>
      </c>
      <c r="W72" s="9">
        <f>cambodia!HZ74</f>
        <v>4.6157692707511645E-6</v>
      </c>
      <c r="X72" s="9">
        <f>cambodia!IJ74</f>
        <v>2.094755447412138E-6</v>
      </c>
      <c r="Y72" s="9">
        <f>cambodia!IT74</f>
        <v>1.1813446418545197E-6</v>
      </c>
      <c r="Z72" s="9">
        <f>cambodia!JD74</f>
        <v>1.6197818285221768E-6</v>
      </c>
      <c r="AA72" s="9">
        <f>cambodia!JN74</f>
        <v>1.9120732863006143E-6</v>
      </c>
      <c r="AB72" s="9">
        <f>cambodia!JX74</f>
        <v>1.2787751277806658E-6</v>
      </c>
      <c r="AC72" s="9">
        <f>cambodia!KH74</f>
        <v>2.094755447412138E-6</v>
      </c>
      <c r="AD72" s="9">
        <f>cambodia!KR74</f>
        <v>8.8905318407608176E-7</v>
      </c>
      <c r="AE72" s="9">
        <f>cambodia!LB74</f>
        <v>7.5508626592763123E-7</v>
      </c>
      <c r="AG72" s="9">
        <f t="shared" si="98"/>
        <v>67</v>
      </c>
      <c r="AH72" s="9" t="e">
        <f>#REF!</f>
        <v>#REF!</v>
      </c>
      <c r="AI72" s="9" t="e">
        <f t="shared" si="66"/>
        <v>#REF!</v>
      </c>
      <c r="AJ72" s="9">
        <f t="shared" si="65"/>
        <v>2.0160765922636461E-2</v>
      </c>
      <c r="AK72" s="9">
        <f t="shared" si="99"/>
        <v>67</v>
      </c>
      <c r="AL72" s="9" t="e">
        <f t="shared" ref="AL72:AL135" si="101">AL71*AI71</f>
        <v>#REF!</v>
      </c>
      <c r="AN72" s="9">
        <f t="shared" si="100"/>
        <v>67</v>
      </c>
      <c r="AO72" s="9" t="e">
        <f t="shared" si="67"/>
        <v>#REF!</v>
      </c>
      <c r="AP72" s="9" t="e">
        <f t="shared" si="68"/>
        <v>#REF!</v>
      </c>
      <c r="AQ72" s="9" t="e">
        <f t="shared" si="69"/>
        <v>#REF!</v>
      </c>
      <c r="AR72" s="9" t="e">
        <f t="shared" si="70"/>
        <v>#REF!</v>
      </c>
      <c r="AS72" s="9" t="e">
        <f t="shared" si="71"/>
        <v>#REF!</v>
      </c>
      <c r="AT72" s="9" t="e">
        <f t="shared" si="72"/>
        <v>#REF!</v>
      </c>
      <c r="AU72" s="9" t="e">
        <f t="shared" si="73"/>
        <v>#REF!</v>
      </c>
      <c r="AV72" s="9" t="e">
        <f t="shared" si="74"/>
        <v>#REF!</v>
      </c>
      <c r="AW72" s="9" t="e">
        <f t="shared" si="75"/>
        <v>#REF!</v>
      </c>
      <c r="AX72" s="9" t="e">
        <f t="shared" si="76"/>
        <v>#REF!</v>
      </c>
      <c r="AY72" s="9" t="e">
        <f t="shared" si="77"/>
        <v>#REF!</v>
      </c>
      <c r="AZ72" s="9" t="e">
        <f t="shared" si="78"/>
        <v>#REF!</v>
      </c>
      <c r="BA72" s="9" t="e">
        <f t="shared" si="79"/>
        <v>#REF!</v>
      </c>
      <c r="BB72" s="9" t="e">
        <f t="shared" si="80"/>
        <v>#REF!</v>
      </c>
      <c r="BC72" s="9" t="e">
        <f t="shared" si="81"/>
        <v>#REF!</v>
      </c>
      <c r="BD72" s="9" t="e">
        <f t="shared" si="82"/>
        <v>#REF!</v>
      </c>
      <c r="BE72" s="9" t="e">
        <f t="shared" si="83"/>
        <v>#REF!</v>
      </c>
      <c r="BF72" s="9" t="e">
        <f t="shared" si="84"/>
        <v>#REF!</v>
      </c>
      <c r="BG72" s="9" t="e">
        <f t="shared" si="85"/>
        <v>#REF!</v>
      </c>
      <c r="BH72" s="9" t="e">
        <f t="shared" si="86"/>
        <v>#REF!</v>
      </c>
      <c r="BI72" s="9" t="e">
        <f t="shared" si="87"/>
        <v>#REF!</v>
      </c>
      <c r="BJ72" s="9" t="e">
        <f t="shared" si="88"/>
        <v>#REF!</v>
      </c>
      <c r="BK72" s="9" t="e">
        <f t="shared" si="89"/>
        <v>#REF!</v>
      </c>
      <c r="BL72" s="9" t="e">
        <f t="shared" si="90"/>
        <v>#REF!</v>
      </c>
      <c r="BM72" s="9" t="e">
        <f t="shared" si="91"/>
        <v>#REF!</v>
      </c>
      <c r="BN72" s="9" t="e">
        <f t="shared" si="92"/>
        <v>#REF!</v>
      </c>
      <c r="BO72" s="9" t="e">
        <f t="shared" si="93"/>
        <v>#REF!</v>
      </c>
      <c r="BP72" s="9" t="e">
        <f t="shared" si="94"/>
        <v>#REF!</v>
      </c>
      <c r="BQ72" s="9" t="e">
        <f t="shared" si="95"/>
        <v>#REF!</v>
      </c>
      <c r="BR72" s="9" t="e">
        <f t="shared" si="96"/>
        <v>#REF!</v>
      </c>
    </row>
    <row r="73" spans="1:70">
      <c r="A73" s="9">
        <f t="shared" si="97"/>
        <v>68</v>
      </c>
      <c r="B73" s="9">
        <f>cambodia!X75</f>
        <v>1.2343665950812043E-5</v>
      </c>
      <c r="C73" s="9">
        <f>cambodia!AH75</f>
        <v>1.0017111111915529E-5</v>
      </c>
      <c r="D73" s="9">
        <f>cambodia!AR75</f>
        <v>8.9830867390726355E-6</v>
      </c>
      <c r="E73" s="9">
        <f>cambodia!BB75</f>
        <v>1.0249766595805182E-5</v>
      </c>
      <c r="F73" s="9">
        <f>cambodia!BL75</f>
        <v>9.1640410043201437E-6</v>
      </c>
      <c r="G73" s="9">
        <f>cambodia!BV75</f>
        <v>8.2851202874036858E-6</v>
      </c>
      <c r="H73" s="9">
        <f>cambodia!CF75</f>
        <v>7.8973611475876018E-6</v>
      </c>
      <c r="I73" s="9">
        <f>cambodia!CP75</f>
        <v>9.2286675276228266E-6</v>
      </c>
      <c r="J73" s="9">
        <f>cambodia!CZ75</f>
        <v>6.91503799338685E-6</v>
      </c>
      <c r="K73" s="9">
        <f>cambodia!DJ75</f>
        <v>7.0055151260106041E-6</v>
      </c>
      <c r="L73" s="9">
        <f>cambodia!DT75</f>
        <v>1.6117854911688603E-5</v>
      </c>
      <c r="M73" s="9">
        <f>cambodia!ED75</f>
        <v>9.862007455989095E-6</v>
      </c>
      <c r="N73" s="9">
        <f>cambodia!EN75</f>
        <v>9.9395592839523152E-6</v>
      </c>
      <c r="O73" s="9">
        <f>cambodia!EX75</f>
        <v>1.4230760431250321E-5</v>
      </c>
      <c r="P73" s="9">
        <f>cambodia!FH75</f>
        <v>1.1451819929235045E-5</v>
      </c>
      <c r="Q73" s="9">
        <f>cambodia!FR75</f>
        <v>7.3157224378634722E-6</v>
      </c>
      <c r="R73" s="9">
        <f>cambodia!GB75</f>
        <v>1.2615097348683302E-5</v>
      </c>
      <c r="S73" s="9">
        <f>cambodia!GL75</f>
        <v>6.643606595515592E-6</v>
      </c>
      <c r="T73" s="9">
        <f>cambodia!GV75</f>
        <v>7.4579007891293703E-6</v>
      </c>
      <c r="U73" s="9">
        <f>cambodia!HF75</f>
        <v>9.2803687462649672E-6</v>
      </c>
      <c r="V73" s="9">
        <f>cambodia!HP75</f>
        <v>5.0925700362512498E-6</v>
      </c>
      <c r="W73" s="9">
        <f>cambodia!HZ75</f>
        <v>4.8986904663432077E-6</v>
      </c>
      <c r="X73" s="9">
        <f>cambodia!IJ75</f>
        <v>2.2231524016122212E-6</v>
      </c>
      <c r="Y73" s="9">
        <f>cambodia!IT75</f>
        <v>1.2537545520720087E-6</v>
      </c>
      <c r="Z73" s="9">
        <f>cambodia!JD75</f>
        <v>1.719065519851311E-6</v>
      </c>
      <c r="AA73" s="9">
        <f>cambodia!JN75</f>
        <v>2.0292728317041787E-6</v>
      </c>
      <c r="AB73" s="9">
        <f>cambodia!JX75</f>
        <v>1.3571569893562977E-6</v>
      </c>
      <c r="AC73" s="9">
        <f>cambodia!KH75</f>
        <v>2.2231524016122212E-6</v>
      </c>
      <c r="AD73" s="9">
        <f>cambodia!KR75</f>
        <v>9.4354724021914044E-7</v>
      </c>
      <c r="AE73" s="9">
        <f>cambodia!LB75</f>
        <v>8.0136888895324238E-7</v>
      </c>
      <c r="AG73" s="9">
        <f t="shared" si="98"/>
        <v>68</v>
      </c>
      <c r="AH73" s="9" t="e">
        <f>#REF!</f>
        <v>#REF!</v>
      </c>
      <c r="AI73" s="9" t="e">
        <f t="shared" si="66"/>
        <v>#REF!</v>
      </c>
      <c r="AJ73" s="9">
        <f t="shared" si="65"/>
        <v>1.9019590493053264E-2</v>
      </c>
      <c r="AK73" s="9">
        <f t="shared" si="99"/>
        <v>68</v>
      </c>
      <c r="AL73" s="9" t="e">
        <f t="shared" si="101"/>
        <v>#REF!</v>
      </c>
      <c r="AN73" s="9">
        <f t="shared" si="100"/>
        <v>68</v>
      </c>
      <c r="AO73" s="9" t="e">
        <f t="shared" si="67"/>
        <v>#REF!</v>
      </c>
      <c r="AP73" s="9" t="e">
        <f t="shared" si="68"/>
        <v>#REF!</v>
      </c>
      <c r="AQ73" s="9" t="e">
        <f t="shared" si="69"/>
        <v>#REF!</v>
      </c>
      <c r="AR73" s="9" t="e">
        <f t="shared" si="70"/>
        <v>#REF!</v>
      </c>
      <c r="AS73" s="9" t="e">
        <f t="shared" si="71"/>
        <v>#REF!</v>
      </c>
      <c r="AT73" s="9" t="e">
        <f t="shared" si="72"/>
        <v>#REF!</v>
      </c>
      <c r="AU73" s="9" t="e">
        <f t="shared" si="73"/>
        <v>#REF!</v>
      </c>
      <c r="AV73" s="9" t="e">
        <f t="shared" si="74"/>
        <v>#REF!</v>
      </c>
      <c r="AW73" s="9" t="e">
        <f t="shared" si="75"/>
        <v>#REF!</v>
      </c>
      <c r="AX73" s="9" t="e">
        <f t="shared" si="76"/>
        <v>#REF!</v>
      </c>
      <c r="AY73" s="9" t="e">
        <f t="shared" si="77"/>
        <v>#REF!</v>
      </c>
      <c r="AZ73" s="9" t="e">
        <f t="shared" si="78"/>
        <v>#REF!</v>
      </c>
      <c r="BA73" s="9" t="e">
        <f t="shared" si="79"/>
        <v>#REF!</v>
      </c>
      <c r="BB73" s="9" t="e">
        <f t="shared" si="80"/>
        <v>#REF!</v>
      </c>
      <c r="BC73" s="9" t="e">
        <f t="shared" si="81"/>
        <v>#REF!</v>
      </c>
      <c r="BD73" s="9" t="e">
        <f t="shared" si="82"/>
        <v>#REF!</v>
      </c>
      <c r="BE73" s="9" t="e">
        <f t="shared" si="83"/>
        <v>#REF!</v>
      </c>
      <c r="BF73" s="9" t="e">
        <f t="shared" si="84"/>
        <v>#REF!</v>
      </c>
      <c r="BG73" s="9" t="e">
        <f t="shared" si="85"/>
        <v>#REF!</v>
      </c>
      <c r="BH73" s="9" t="e">
        <f t="shared" si="86"/>
        <v>#REF!</v>
      </c>
      <c r="BI73" s="9" t="e">
        <f t="shared" si="87"/>
        <v>#REF!</v>
      </c>
      <c r="BJ73" s="9" t="e">
        <f t="shared" si="88"/>
        <v>#REF!</v>
      </c>
      <c r="BK73" s="9" t="e">
        <f t="shared" si="89"/>
        <v>#REF!</v>
      </c>
      <c r="BL73" s="9" t="e">
        <f t="shared" si="90"/>
        <v>#REF!</v>
      </c>
      <c r="BM73" s="9" t="e">
        <f t="shared" si="91"/>
        <v>#REF!</v>
      </c>
      <c r="BN73" s="9" t="e">
        <f t="shared" si="92"/>
        <v>#REF!</v>
      </c>
      <c r="BO73" s="9" t="e">
        <f t="shared" si="93"/>
        <v>#REF!</v>
      </c>
      <c r="BP73" s="9" t="e">
        <f t="shared" si="94"/>
        <v>#REF!</v>
      </c>
      <c r="BQ73" s="9" t="e">
        <f t="shared" si="95"/>
        <v>#REF!</v>
      </c>
      <c r="BR73" s="9" t="e">
        <f t="shared" si="96"/>
        <v>#REF!</v>
      </c>
    </row>
    <row r="74" spans="1:70">
      <c r="A74" s="9">
        <f t="shared" si="97"/>
        <v>69</v>
      </c>
      <c r="B74" s="9">
        <f>cambodia!X76</f>
        <v>1.3105876657597952E-5</v>
      </c>
      <c r="C74" s="9">
        <f>cambodia!AH76</f>
        <v>1.0635659067684201E-5</v>
      </c>
      <c r="D74" s="9">
        <f>cambodia!AR76</f>
        <v>9.5377845832780903E-6</v>
      </c>
      <c r="E74" s="9">
        <f>cambodia!BB76</f>
        <v>1.0882680826675575E-5</v>
      </c>
      <c r="F74" s="9">
        <f>cambodia!BL76</f>
        <v>9.7299126180491597E-6</v>
      </c>
      <c r="G74" s="9">
        <f>cambodia!BV76</f>
        <v>8.7967193063039649E-6</v>
      </c>
      <c r="H74" s="9">
        <f>cambodia!CF76</f>
        <v>8.3850163746516755E-6</v>
      </c>
      <c r="I74" s="9">
        <f>cambodia!CP76</f>
        <v>9.7985297733245421E-6</v>
      </c>
      <c r="J74" s="9">
        <f>cambodia!CZ76</f>
        <v>7.342035614465869E-6</v>
      </c>
      <c r="K74" s="9">
        <f>cambodia!DJ76</f>
        <v>7.438099631851402E-6</v>
      </c>
      <c r="L74" s="9">
        <f>cambodia!DT76</f>
        <v>1.7113118525680255E-5</v>
      </c>
      <c r="M74" s="9">
        <f>cambodia!ED76</f>
        <v>1.0470977895023285E-5</v>
      </c>
      <c r="N74" s="9">
        <f>cambodia!EN76</f>
        <v>1.0553318481353744E-5</v>
      </c>
      <c r="O74" s="9">
        <f>cambodia!EX76</f>
        <v>1.5109497591639105E-5</v>
      </c>
      <c r="P74" s="9">
        <f>cambodia!FH76</f>
        <v>1.215895991479768E-5</v>
      </c>
      <c r="Q74" s="9">
        <f>cambodia!FR76</f>
        <v>7.7674619771732354E-6</v>
      </c>
      <c r="R74" s="9">
        <f>cambodia!GB76</f>
        <v>1.3394068709754557E-5</v>
      </c>
      <c r="S74" s="9">
        <f>cambodia!GL76</f>
        <v>7.053843562309264E-6</v>
      </c>
      <c r="T74" s="9">
        <f>cambodia!GV76</f>
        <v>7.9184197187790764E-6</v>
      </c>
      <c r="U74" s="9">
        <f>cambodia!HF76</f>
        <v>9.853423497544845E-6</v>
      </c>
      <c r="V74" s="9">
        <f>cambodia!HP76</f>
        <v>5.4070318357000961E-6</v>
      </c>
      <c r="W74" s="9">
        <f>cambodia!HZ76</f>
        <v>5.2011803698739513E-6</v>
      </c>
      <c r="X74" s="9">
        <f>cambodia!IJ76</f>
        <v>2.3604301414731393E-6</v>
      </c>
      <c r="Y74" s="9">
        <f>cambodia!IT76</f>
        <v>1.3311728123424096E-6</v>
      </c>
      <c r="Z74" s="9">
        <f>cambodia!JD76</f>
        <v>1.8252163303251599E-6</v>
      </c>
      <c r="AA74" s="9">
        <f>cambodia!JN76</f>
        <v>2.1545786756469933E-6</v>
      </c>
      <c r="AB74" s="9">
        <f>cambodia!JX76</f>
        <v>1.4409602607830211E-6</v>
      </c>
      <c r="AC74" s="9">
        <f>cambodia!KH76</f>
        <v>2.3604301414731393E-6</v>
      </c>
      <c r="AD74" s="9">
        <f>cambodia!KR76</f>
        <v>1.0018104670205764E-6</v>
      </c>
      <c r="AE74" s="9">
        <f>cambodia!LB76</f>
        <v>8.5085272541473593E-7</v>
      </c>
      <c r="AG74" s="9">
        <f t="shared" si="98"/>
        <v>69</v>
      </c>
      <c r="AH74" s="9" t="e">
        <f>#REF!</f>
        <v>#REF!</v>
      </c>
      <c r="AI74" s="9" t="e">
        <f t="shared" si="66"/>
        <v>#REF!</v>
      </c>
      <c r="AJ74" s="9">
        <f t="shared" si="65"/>
        <v>1.7943009899106851E-2</v>
      </c>
      <c r="AK74" s="9">
        <f t="shared" si="99"/>
        <v>69</v>
      </c>
      <c r="AL74" s="9" t="e">
        <f t="shared" si="101"/>
        <v>#REF!</v>
      </c>
      <c r="AN74" s="9">
        <f t="shared" si="100"/>
        <v>69</v>
      </c>
      <c r="AO74" s="9" t="e">
        <f t="shared" si="67"/>
        <v>#REF!</v>
      </c>
      <c r="AP74" s="9" t="e">
        <f t="shared" si="68"/>
        <v>#REF!</v>
      </c>
      <c r="AQ74" s="9" t="e">
        <f t="shared" si="69"/>
        <v>#REF!</v>
      </c>
      <c r="AR74" s="9" t="e">
        <f t="shared" si="70"/>
        <v>#REF!</v>
      </c>
      <c r="AS74" s="9" t="e">
        <f t="shared" si="71"/>
        <v>#REF!</v>
      </c>
      <c r="AT74" s="9" t="e">
        <f t="shared" si="72"/>
        <v>#REF!</v>
      </c>
      <c r="AU74" s="9" t="e">
        <f t="shared" si="73"/>
        <v>#REF!</v>
      </c>
      <c r="AV74" s="9" t="e">
        <f t="shared" si="74"/>
        <v>#REF!</v>
      </c>
      <c r="AW74" s="9" t="e">
        <f t="shared" si="75"/>
        <v>#REF!</v>
      </c>
      <c r="AX74" s="9" t="e">
        <f t="shared" si="76"/>
        <v>#REF!</v>
      </c>
      <c r="AY74" s="9" t="e">
        <f t="shared" si="77"/>
        <v>#REF!</v>
      </c>
      <c r="AZ74" s="9" t="e">
        <f t="shared" si="78"/>
        <v>#REF!</v>
      </c>
      <c r="BA74" s="9" t="e">
        <f t="shared" si="79"/>
        <v>#REF!</v>
      </c>
      <c r="BB74" s="9" t="e">
        <f t="shared" si="80"/>
        <v>#REF!</v>
      </c>
      <c r="BC74" s="9" t="e">
        <f t="shared" si="81"/>
        <v>#REF!</v>
      </c>
      <c r="BD74" s="9" t="e">
        <f t="shared" si="82"/>
        <v>#REF!</v>
      </c>
      <c r="BE74" s="9" t="e">
        <f t="shared" si="83"/>
        <v>#REF!</v>
      </c>
      <c r="BF74" s="9" t="e">
        <f t="shared" si="84"/>
        <v>#REF!</v>
      </c>
      <c r="BG74" s="9" t="e">
        <f t="shared" si="85"/>
        <v>#REF!</v>
      </c>
      <c r="BH74" s="9" t="e">
        <f t="shared" si="86"/>
        <v>#REF!</v>
      </c>
      <c r="BI74" s="9" t="e">
        <f t="shared" si="87"/>
        <v>#REF!</v>
      </c>
      <c r="BJ74" s="9" t="e">
        <f t="shared" si="88"/>
        <v>#REF!</v>
      </c>
      <c r="BK74" s="9" t="e">
        <f t="shared" si="89"/>
        <v>#REF!</v>
      </c>
      <c r="BL74" s="9" t="e">
        <f t="shared" si="90"/>
        <v>#REF!</v>
      </c>
      <c r="BM74" s="9" t="e">
        <f t="shared" si="91"/>
        <v>#REF!</v>
      </c>
      <c r="BN74" s="9" t="e">
        <f t="shared" si="92"/>
        <v>#REF!</v>
      </c>
      <c r="BO74" s="9" t="e">
        <f t="shared" si="93"/>
        <v>#REF!</v>
      </c>
      <c r="BP74" s="9" t="e">
        <f t="shared" si="94"/>
        <v>#REF!</v>
      </c>
      <c r="BQ74" s="9" t="e">
        <f t="shared" si="95"/>
        <v>#REF!</v>
      </c>
      <c r="BR74" s="9" t="e">
        <f t="shared" si="96"/>
        <v>#REF!</v>
      </c>
    </row>
    <row r="75" spans="1:70">
      <c r="A75" s="9">
        <f t="shared" si="97"/>
        <v>70</v>
      </c>
      <c r="B75" s="9">
        <f>cambodia!X77</f>
        <v>7.4935068769193267E-6</v>
      </c>
      <c r="C75" s="9">
        <f>cambodia!AH77</f>
        <v>6.3974102310689607E-6</v>
      </c>
      <c r="D75" s="9">
        <f>cambodia!AR77</f>
        <v>5.7123498274124813E-6</v>
      </c>
      <c r="E75" s="9">
        <f>cambodia!BB77</f>
        <v>6.4606465760218662E-6</v>
      </c>
      <c r="F75" s="9">
        <f>cambodia!BL77</f>
        <v>5.7334286090634503E-6</v>
      </c>
      <c r="G75" s="9">
        <f>cambodia!BV77</f>
        <v>5.1537621136618146E-6</v>
      </c>
      <c r="H75" s="9">
        <f>cambodia!CF77</f>
        <v>4.9008167338501926E-6</v>
      </c>
      <c r="I75" s="9">
        <f>cambodia!CP77</f>
        <v>5.7018104365869976E-6</v>
      </c>
      <c r="J75" s="9">
        <f>cambodia!CZ77</f>
        <v>4.2473745026701668E-6</v>
      </c>
      <c r="K75" s="9">
        <f>cambodia!DJ77</f>
        <v>4.2789926751466187E-6</v>
      </c>
      <c r="L75" s="9">
        <f>cambodia!DT77</f>
        <v>8.2101854530522571E-6</v>
      </c>
      <c r="M75" s="9">
        <f>cambodia!ED77</f>
        <v>6.091767897129916E-6</v>
      </c>
      <c r="N75" s="9">
        <f>cambodia!EN77</f>
        <v>5.1959196769637519E-6</v>
      </c>
      <c r="O75" s="9">
        <f>cambodia!EX77</f>
        <v>9.0006397649635776E-6</v>
      </c>
      <c r="P75" s="9">
        <f>cambodia!FH77</f>
        <v>7.2932584512351248E-6</v>
      </c>
      <c r="Q75" s="9">
        <f>cambodia!FR77</f>
        <v>4.7005683081659907E-6</v>
      </c>
      <c r="R75" s="9">
        <f>cambodia!GB77</f>
        <v>6.7557495191354255E-6</v>
      </c>
      <c r="S75" s="9">
        <f>cambodia!GL77</f>
        <v>4.3106108476230714E-6</v>
      </c>
      <c r="T75" s="9">
        <f>cambodia!GV77</f>
        <v>3.9944291228585431E-6</v>
      </c>
      <c r="U75" s="9">
        <f>cambodia!HF77</f>
        <v>4.9640530788030972E-6</v>
      </c>
      <c r="V75" s="9">
        <f>cambodia!HP77</f>
        <v>2.7191628329749451E-6</v>
      </c>
      <c r="W75" s="9">
        <f>cambodia!HZ77</f>
        <v>2.6137689247201023E-6</v>
      </c>
      <c r="X75" s="9">
        <f>cambodia!IJ77</f>
        <v>1.1909511632797238E-6</v>
      </c>
      <c r="Y75" s="9">
        <f>cambodia!IT77</f>
        <v>6.7452101283099411E-7</v>
      </c>
      <c r="Z75" s="9">
        <f>cambodia!JD77</f>
        <v>1.1277148183268185E-6</v>
      </c>
      <c r="AA75" s="9">
        <f>cambodia!JN77</f>
        <v>1.0855572550248813E-6</v>
      </c>
      <c r="AB75" s="9">
        <f>cambodia!JX77</f>
        <v>9.0638761099164844E-7</v>
      </c>
      <c r="AC75" s="9">
        <f>cambodia!KH77</f>
        <v>1.4860541063932838E-6</v>
      </c>
      <c r="AD75" s="9">
        <f>cambodia!KR77</f>
        <v>6.2182405870357272E-7</v>
      </c>
      <c r="AE75" s="9">
        <f>cambodia!LB77</f>
        <v>5.2696954127421425E-7</v>
      </c>
      <c r="AG75" s="9">
        <f t="shared" si="98"/>
        <v>70</v>
      </c>
      <c r="AH75" s="9" t="e">
        <f>#REF!</f>
        <v>#REF!</v>
      </c>
      <c r="AI75" s="9" t="e">
        <f t="shared" si="66"/>
        <v>#REF!</v>
      </c>
      <c r="AJ75" s="9">
        <f t="shared" si="65"/>
        <v>1.6927367829346084E-2</v>
      </c>
      <c r="AK75" s="9">
        <f t="shared" si="99"/>
        <v>70</v>
      </c>
      <c r="AL75" s="9" t="e">
        <f t="shared" si="101"/>
        <v>#REF!</v>
      </c>
      <c r="AN75" s="9">
        <f t="shared" si="100"/>
        <v>70</v>
      </c>
      <c r="AO75" s="9" t="e">
        <f t="shared" si="67"/>
        <v>#REF!</v>
      </c>
      <c r="AP75" s="9" t="e">
        <f t="shared" si="68"/>
        <v>#REF!</v>
      </c>
      <c r="AQ75" s="9" t="e">
        <f t="shared" si="69"/>
        <v>#REF!</v>
      </c>
      <c r="AR75" s="9" t="e">
        <f t="shared" si="70"/>
        <v>#REF!</v>
      </c>
      <c r="AS75" s="9" t="e">
        <f t="shared" si="71"/>
        <v>#REF!</v>
      </c>
      <c r="AT75" s="9" t="e">
        <f t="shared" si="72"/>
        <v>#REF!</v>
      </c>
      <c r="AU75" s="9" t="e">
        <f t="shared" si="73"/>
        <v>#REF!</v>
      </c>
      <c r="AV75" s="9" t="e">
        <f t="shared" si="74"/>
        <v>#REF!</v>
      </c>
      <c r="AW75" s="9" t="e">
        <f t="shared" si="75"/>
        <v>#REF!</v>
      </c>
      <c r="AX75" s="9" t="e">
        <f t="shared" si="76"/>
        <v>#REF!</v>
      </c>
      <c r="AY75" s="9" t="e">
        <f t="shared" si="77"/>
        <v>#REF!</v>
      </c>
      <c r="AZ75" s="9" t="e">
        <f t="shared" si="78"/>
        <v>#REF!</v>
      </c>
      <c r="BA75" s="9" t="e">
        <f t="shared" si="79"/>
        <v>#REF!</v>
      </c>
      <c r="BB75" s="9" t="e">
        <f t="shared" si="80"/>
        <v>#REF!</v>
      </c>
      <c r="BC75" s="9" t="e">
        <f t="shared" si="81"/>
        <v>#REF!</v>
      </c>
      <c r="BD75" s="9" t="e">
        <f t="shared" si="82"/>
        <v>#REF!</v>
      </c>
      <c r="BE75" s="9" t="e">
        <f t="shared" si="83"/>
        <v>#REF!</v>
      </c>
      <c r="BF75" s="9" t="e">
        <f t="shared" si="84"/>
        <v>#REF!</v>
      </c>
      <c r="BG75" s="9" t="e">
        <f t="shared" si="85"/>
        <v>#REF!</v>
      </c>
      <c r="BH75" s="9" t="e">
        <f t="shared" si="86"/>
        <v>#REF!</v>
      </c>
      <c r="BI75" s="9" t="e">
        <f t="shared" si="87"/>
        <v>#REF!</v>
      </c>
      <c r="BJ75" s="9" t="e">
        <f t="shared" si="88"/>
        <v>#REF!</v>
      </c>
      <c r="BK75" s="9" t="e">
        <f t="shared" si="89"/>
        <v>#REF!</v>
      </c>
      <c r="BL75" s="9" t="e">
        <f t="shared" si="90"/>
        <v>#REF!</v>
      </c>
      <c r="BM75" s="9" t="e">
        <f t="shared" si="91"/>
        <v>#REF!</v>
      </c>
      <c r="BN75" s="9" t="e">
        <f t="shared" si="92"/>
        <v>#REF!</v>
      </c>
      <c r="BO75" s="9" t="e">
        <f t="shared" si="93"/>
        <v>#REF!</v>
      </c>
      <c r="BP75" s="9" t="e">
        <f t="shared" si="94"/>
        <v>#REF!</v>
      </c>
      <c r="BQ75" s="9" t="e">
        <f t="shared" si="95"/>
        <v>#REF!</v>
      </c>
      <c r="BR75" s="9" t="e">
        <f t="shared" si="96"/>
        <v>#REF!</v>
      </c>
    </row>
    <row r="76" spans="1:70">
      <c r="A76" s="9">
        <f t="shared" si="97"/>
        <v>71</v>
      </c>
      <c r="B76" s="9">
        <f>cambodia!X78</f>
        <v>7.9519244782152862E-6</v>
      </c>
      <c r="C76" s="9">
        <f>cambodia!AH78</f>
        <v>6.7887737809798582E-6</v>
      </c>
      <c r="D76" s="9">
        <f>cambodia!AR78</f>
        <v>6.0618045952077145E-6</v>
      </c>
      <c r="E76" s="9">
        <f>cambodia!BB78</f>
        <v>6.8558786288972856E-6</v>
      </c>
      <c r="F76" s="9">
        <f>cambodia!BL78</f>
        <v>6.0841728778468575E-6</v>
      </c>
      <c r="G76" s="9">
        <f>cambodia!BV78</f>
        <v>5.4690451052704264E-6</v>
      </c>
      <c r="H76" s="9">
        <f>cambodia!CF78</f>
        <v>5.2006257136007135E-6</v>
      </c>
      <c r="I76" s="9">
        <f>cambodia!CP78</f>
        <v>6.0506204538881408E-6</v>
      </c>
      <c r="J76" s="9">
        <f>cambodia!CZ78</f>
        <v>4.5072089517872856E-6</v>
      </c>
      <c r="K76" s="9">
        <f>cambodia!DJ78</f>
        <v>4.5407613757459988E-6</v>
      </c>
      <c r="L76" s="9">
        <f>cambodia!DT78</f>
        <v>8.7124460879461424E-6</v>
      </c>
      <c r="M76" s="9">
        <f>cambodia!ED78</f>
        <v>6.4644336827122856E-6</v>
      </c>
      <c r="N76" s="9">
        <f>cambodia!EN78</f>
        <v>5.5137816705487141E-6</v>
      </c>
      <c r="O76" s="9">
        <f>cambodia!EX78</f>
        <v>9.5512566869139987E-6</v>
      </c>
      <c r="P76" s="9">
        <f>cambodia!FH78</f>
        <v>7.7394257931434279E-6</v>
      </c>
      <c r="Q76" s="9">
        <f>cambodia!FR78</f>
        <v>4.9881270285288568E-6</v>
      </c>
      <c r="R76" s="9">
        <f>cambodia!GB78</f>
        <v>7.1690345858452854E-6</v>
      </c>
      <c r="S76" s="9">
        <f>cambodia!GL78</f>
        <v>4.5743137997047146E-6</v>
      </c>
      <c r="T76" s="9">
        <f>cambodia!GV78</f>
        <v>4.2387895601175718E-6</v>
      </c>
      <c r="U76" s="9">
        <f>cambodia!HF78</f>
        <v>5.2677305615181417E-6</v>
      </c>
      <c r="V76" s="9">
        <f>cambodia!HP78</f>
        <v>2.885508460449428E-6</v>
      </c>
      <c r="W76" s="9">
        <f>cambodia!HZ78</f>
        <v>2.7736670472537145E-6</v>
      </c>
      <c r="X76" s="9">
        <f>cambodia!IJ78</f>
        <v>1.2638079691115713E-6</v>
      </c>
      <c r="Y76" s="9">
        <f>cambodia!IT78</f>
        <v>7.1578504445257135E-7</v>
      </c>
      <c r="Z76" s="9">
        <f>cambodia!JD78</f>
        <v>1.196703121194143E-6</v>
      </c>
      <c r="AA76" s="9">
        <f>cambodia!JN78</f>
        <v>1.1519665559158572E-6</v>
      </c>
      <c r="AB76" s="9">
        <f>cambodia!JX78</f>
        <v>9.6183615348314294E-7</v>
      </c>
      <c r="AC76" s="9">
        <f>cambodia!KH78</f>
        <v>1.5769639260595713E-6</v>
      </c>
      <c r="AD76" s="9">
        <f>cambodia!KR78</f>
        <v>6.5986433785471431E-7</v>
      </c>
      <c r="AE76" s="9">
        <f>cambodia!LB78</f>
        <v>5.5920706597857143E-7</v>
      </c>
      <c r="AG76" s="9">
        <f t="shared" si="98"/>
        <v>71</v>
      </c>
      <c r="AH76" s="9" t="e">
        <f>#REF!</f>
        <v>#REF!</v>
      </c>
      <c r="AI76" s="9" t="e">
        <f t="shared" si="66"/>
        <v>#REF!</v>
      </c>
      <c r="AJ76" s="9">
        <f t="shared" si="65"/>
        <v>1.5969214933345358E-2</v>
      </c>
      <c r="AK76" s="9">
        <f t="shared" si="99"/>
        <v>71</v>
      </c>
      <c r="AL76" s="9" t="e">
        <f t="shared" si="101"/>
        <v>#REF!</v>
      </c>
      <c r="AN76" s="9">
        <f t="shared" si="100"/>
        <v>71</v>
      </c>
      <c r="AO76" s="9" t="e">
        <f t="shared" si="67"/>
        <v>#REF!</v>
      </c>
      <c r="AP76" s="9" t="e">
        <f t="shared" si="68"/>
        <v>#REF!</v>
      </c>
      <c r="AQ76" s="9" t="e">
        <f t="shared" si="69"/>
        <v>#REF!</v>
      </c>
      <c r="AR76" s="9" t="e">
        <f t="shared" si="70"/>
        <v>#REF!</v>
      </c>
      <c r="AS76" s="9" t="e">
        <f t="shared" si="71"/>
        <v>#REF!</v>
      </c>
      <c r="AT76" s="9" t="e">
        <f t="shared" si="72"/>
        <v>#REF!</v>
      </c>
      <c r="AU76" s="9" t="e">
        <f t="shared" si="73"/>
        <v>#REF!</v>
      </c>
      <c r="AV76" s="9" t="e">
        <f t="shared" si="74"/>
        <v>#REF!</v>
      </c>
      <c r="AW76" s="9" t="e">
        <f t="shared" si="75"/>
        <v>#REF!</v>
      </c>
      <c r="AX76" s="9" t="e">
        <f t="shared" si="76"/>
        <v>#REF!</v>
      </c>
      <c r="AY76" s="9" t="e">
        <f t="shared" si="77"/>
        <v>#REF!</v>
      </c>
      <c r="AZ76" s="9" t="e">
        <f t="shared" si="78"/>
        <v>#REF!</v>
      </c>
      <c r="BA76" s="9" t="e">
        <f t="shared" si="79"/>
        <v>#REF!</v>
      </c>
      <c r="BB76" s="9" t="e">
        <f t="shared" si="80"/>
        <v>#REF!</v>
      </c>
      <c r="BC76" s="9" t="e">
        <f t="shared" si="81"/>
        <v>#REF!</v>
      </c>
      <c r="BD76" s="9" t="e">
        <f t="shared" si="82"/>
        <v>#REF!</v>
      </c>
      <c r="BE76" s="9" t="e">
        <f t="shared" si="83"/>
        <v>#REF!</v>
      </c>
      <c r="BF76" s="9" t="e">
        <f t="shared" si="84"/>
        <v>#REF!</v>
      </c>
      <c r="BG76" s="9" t="e">
        <f t="shared" si="85"/>
        <v>#REF!</v>
      </c>
      <c r="BH76" s="9" t="e">
        <f t="shared" si="86"/>
        <v>#REF!</v>
      </c>
      <c r="BI76" s="9" t="e">
        <f t="shared" si="87"/>
        <v>#REF!</v>
      </c>
      <c r="BJ76" s="9" t="e">
        <f t="shared" si="88"/>
        <v>#REF!</v>
      </c>
      <c r="BK76" s="9" t="e">
        <f t="shared" si="89"/>
        <v>#REF!</v>
      </c>
      <c r="BL76" s="9" t="e">
        <f t="shared" si="90"/>
        <v>#REF!</v>
      </c>
      <c r="BM76" s="9" t="e">
        <f t="shared" si="91"/>
        <v>#REF!</v>
      </c>
      <c r="BN76" s="9" t="e">
        <f t="shared" si="92"/>
        <v>#REF!</v>
      </c>
      <c r="BO76" s="9" t="e">
        <f t="shared" si="93"/>
        <v>#REF!</v>
      </c>
      <c r="BP76" s="9" t="e">
        <f t="shared" si="94"/>
        <v>#REF!</v>
      </c>
      <c r="BQ76" s="9" t="e">
        <f t="shared" si="95"/>
        <v>#REF!</v>
      </c>
      <c r="BR76" s="9" t="e">
        <f t="shared" si="96"/>
        <v>#REF!</v>
      </c>
    </row>
    <row r="77" spans="1:70">
      <c r="A77" s="9">
        <f t="shared" si="97"/>
        <v>72</v>
      </c>
      <c r="B77" s="9">
        <f>cambodia!X79</f>
        <v>8.4375801431077299E-6</v>
      </c>
      <c r="C77" s="9">
        <f>cambodia!AH79</f>
        <v>7.2033912051566694E-6</v>
      </c>
      <c r="D77" s="9">
        <f>cambodia!AR79</f>
        <v>6.4320231189372561E-6</v>
      </c>
      <c r="E77" s="9">
        <f>cambodia!BB79</f>
        <v>7.2745944131153859E-6</v>
      </c>
      <c r="F77" s="9">
        <f>cambodia!BL79</f>
        <v>6.4557575215901631E-6</v>
      </c>
      <c r="G77" s="9">
        <f>cambodia!BV79</f>
        <v>5.803061448635275E-6</v>
      </c>
      <c r="H77" s="9">
        <f>cambodia!CF79</f>
        <v>5.5182486168004149E-6</v>
      </c>
      <c r="I77" s="9">
        <f>cambodia!CP79</f>
        <v>6.4201559176108057E-6</v>
      </c>
      <c r="J77" s="9">
        <f>cambodia!CZ79</f>
        <v>4.7824821345603582E-6</v>
      </c>
      <c r="K77" s="9">
        <f>cambodia!DJ79</f>
        <v>4.8180837385397173E-6</v>
      </c>
      <c r="L77" s="9">
        <f>cambodia!DT79</f>
        <v>9.2445498333065023E-6</v>
      </c>
      <c r="M77" s="9">
        <f>cambodia!ED79</f>
        <v>6.8592423666895484E-6</v>
      </c>
      <c r="N77" s="9">
        <f>cambodia!EN79</f>
        <v>5.8505302539410855E-6</v>
      </c>
      <c r="O77" s="9">
        <f>cambodia!EX79</f>
        <v>1.0134589932790438E-5</v>
      </c>
      <c r="P77" s="9">
        <f>cambodia!FH79</f>
        <v>8.2121033179051332E-6</v>
      </c>
      <c r="Q77" s="9">
        <f>cambodia!FR79</f>
        <v>5.2927717915978174E-6</v>
      </c>
      <c r="R77" s="9">
        <f>cambodia!GB79</f>
        <v>7.6068760502560556E-6</v>
      </c>
      <c r="S77" s="9">
        <f>cambodia!GL79</f>
        <v>4.8536853425190738E-6</v>
      </c>
      <c r="T77" s="9">
        <f>cambodia!GV79</f>
        <v>4.4976693027254989E-6</v>
      </c>
      <c r="U77" s="9">
        <f>cambodia!HF79</f>
        <v>5.5894518247591306E-6</v>
      </c>
      <c r="V77" s="9">
        <f>cambodia!HP79</f>
        <v>3.0617379422247458E-6</v>
      </c>
      <c r="W77" s="9">
        <f>cambodia!HZ79</f>
        <v>2.9430659289602214E-6</v>
      </c>
      <c r="X77" s="9">
        <f>cambodia!IJ79</f>
        <v>1.3409937498891329E-6</v>
      </c>
      <c r="Y77" s="9">
        <f>cambodia!IT79</f>
        <v>7.5950088489296015E-7</v>
      </c>
      <c r="Z77" s="9">
        <f>cambodia!JD79</f>
        <v>1.269790541930418E-6</v>
      </c>
      <c r="AA77" s="9">
        <f>cambodia!JN79</f>
        <v>1.2223217366246078E-6</v>
      </c>
      <c r="AB77" s="9">
        <f>cambodia!JX79</f>
        <v>1.0205793140749158E-6</v>
      </c>
      <c r="AC77" s="9">
        <f>cambodia!KH79</f>
        <v>1.6732753870298032E-6</v>
      </c>
      <c r="AD77" s="9">
        <f>cambodia!KR79</f>
        <v>7.0016487826069774E-7</v>
      </c>
      <c r="AE77" s="9">
        <f>cambodia!LB79</f>
        <v>5.9336006632262531E-7</v>
      </c>
      <c r="AG77" s="9">
        <f t="shared" si="98"/>
        <v>72</v>
      </c>
      <c r="AH77" s="9" t="e">
        <f>#REF!</f>
        <v>#REF!</v>
      </c>
      <c r="AI77" s="9" t="e">
        <f t="shared" si="66"/>
        <v>#REF!</v>
      </c>
      <c r="AJ77" s="9">
        <f t="shared" si="65"/>
        <v>1.5065297106929582E-2</v>
      </c>
      <c r="AK77" s="9">
        <f t="shared" si="99"/>
        <v>72</v>
      </c>
      <c r="AL77" s="9" t="e">
        <f t="shared" si="101"/>
        <v>#REF!</v>
      </c>
      <c r="AN77" s="9">
        <f t="shared" si="100"/>
        <v>72</v>
      </c>
      <c r="AO77" s="9" t="e">
        <f t="shared" si="67"/>
        <v>#REF!</v>
      </c>
      <c r="AP77" s="9" t="e">
        <f t="shared" si="68"/>
        <v>#REF!</v>
      </c>
      <c r="AQ77" s="9" t="e">
        <f t="shared" si="69"/>
        <v>#REF!</v>
      </c>
      <c r="AR77" s="9" t="e">
        <f t="shared" si="70"/>
        <v>#REF!</v>
      </c>
      <c r="AS77" s="9" t="e">
        <f t="shared" si="71"/>
        <v>#REF!</v>
      </c>
      <c r="AT77" s="9" t="e">
        <f t="shared" si="72"/>
        <v>#REF!</v>
      </c>
      <c r="AU77" s="9" t="e">
        <f t="shared" si="73"/>
        <v>#REF!</v>
      </c>
      <c r="AV77" s="9" t="e">
        <f t="shared" si="74"/>
        <v>#REF!</v>
      </c>
      <c r="AW77" s="9" t="e">
        <f t="shared" si="75"/>
        <v>#REF!</v>
      </c>
      <c r="AX77" s="9" t="e">
        <f t="shared" si="76"/>
        <v>#REF!</v>
      </c>
      <c r="AY77" s="9" t="e">
        <f t="shared" si="77"/>
        <v>#REF!</v>
      </c>
      <c r="AZ77" s="9" t="e">
        <f t="shared" si="78"/>
        <v>#REF!</v>
      </c>
      <c r="BA77" s="9" t="e">
        <f t="shared" si="79"/>
        <v>#REF!</v>
      </c>
      <c r="BB77" s="9" t="e">
        <f t="shared" si="80"/>
        <v>#REF!</v>
      </c>
      <c r="BC77" s="9" t="e">
        <f t="shared" si="81"/>
        <v>#REF!</v>
      </c>
      <c r="BD77" s="9" t="e">
        <f t="shared" si="82"/>
        <v>#REF!</v>
      </c>
      <c r="BE77" s="9" t="e">
        <f t="shared" si="83"/>
        <v>#REF!</v>
      </c>
      <c r="BF77" s="9" t="e">
        <f t="shared" si="84"/>
        <v>#REF!</v>
      </c>
      <c r="BG77" s="9" t="e">
        <f t="shared" si="85"/>
        <v>#REF!</v>
      </c>
      <c r="BH77" s="9" t="e">
        <f t="shared" si="86"/>
        <v>#REF!</v>
      </c>
      <c r="BI77" s="9" t="e">
        <f t="shared" si="87"/>
        <v>#REF!</v>
      </c>
      <c r="BJ77" s="9" t="e">
        <f t="shared" si="88"/>
        <v>#REF!</v>
      </c>
      <c r="BK77" s="9" t="e">
        <f t="shared" si="89"/>
        <v>#REF!</v>
      </c>
      <c r="BL77" s="9" t="e">
        <f t="shared" si="90"/>
        <v>#REF!</v>
      </c>
      <c r="BM77" s="9" t="e">
        <f t="shared" si="91"/>
        <v>#REF!</v>
      </c>
      <c r="BN77" s="9" t="e">
        <f t="shared" si="92"/>
        <v>#REF!</v>
      </c>
      <c r="BO77" s="9" t="e">
        <f t="shared" si="93"/>
        <v>#REF!</v>
      </c>
      <c r="BP77" s="9" t="e">
        <f t="shared" si="94"/>
        <v>#REF!</v>
      </c>
      <c r="BQ77" s="9" t="e">
        <f t="shared" si="95"/>
        <v>#REF!</v>
      </c>
      <c r="BR77" s="9" t="e">
        <f t="shared" si="96"/>
        <v>#REF!</v>
      </c>
    </row>
    <row r="78" spans="1:70">
      <c r="A78" s="9">
        <f t="shared" si="97"/>
        <v>73</v>
      </c>
      <c r="B78" s="9">
        <f>cambodia!X80</f>
        <v>8.961178015779329E-6</v>
      </c>
      <c r="C78" s="9">
        <f>cambodia!AH80</f>
        <v>7.650400922050707E-6</v>
      </c>
      <c r="D78" s="9">
        <f>cambodia!AR80</f>
        <v>6.831165238470317E-6</v>
      </c>
      <c r="E78" s="9">
        <f>cambodia!BB80</f>
        <v>7.7260226774581239E-6</v>
      </c>
      <c r="F78" s="9">
        <f>cambodia!BL80</f>
        <v>6.8563724902727913E-6</v>
      </c>
      <c r="G78" s="9">
        <f>cambodia!BV80</f>
        <v>6.1631730657047701E-6</v>
      </c>
      <c r="H78" s="9">
        <f>cambodia!CF80</f>
        <v>5.860686044075088E-6</v>
      </c>
      <c r="I78" s="9">
        <f>cambodia!CP80</f>
        <v>6.8185616125690794E-6</v>
      </c>
      <c r="J78" s="9">
        <f>cambodia!CZ80</f>
        <v>5.0792612381984107E-6</v>
      </c>
      <c r="K78" s="9">
        <f>cambodia!DJ80</f>
        <v>5.11707211590212E-6</v>
      </c>
      <c r="L78" s="9">
        <f>cambodia!DT80</f>
        <v>9.8182245770634241E-6</v>
      </c>
      <c r="M78" s="9">
        <f>cambodia!ED80</f>
        <v>7.2848957709148413E-6</v>
      </c>
      <c r="N78" s="9">
        <f>cambodia!EN80</f>
        <v>6.213587569309717E-6</v>
      </c>
      <c r="O78" s="9">
        <f>cambodia!EX80</f>
        <v>1.0763496519656184E-5</v>
      </c>
      <c r="P78" s="9">
        <f>cambodia!FH80</f>
        <v>8.7217091236558305E-6</v>
      </c>
      <c r="Q78" s="9">
        <f>cambodia!FR80</f>
        <v>5.6212171519515896E-6</v>
      </c>
      <c r="R78" s="9">
        <f>cambodia!GB80</f>
        <v>8.0789242026927554E-6</v>
      </c>
      <c r="S78" s="9">
        <f>cambodia!GL80</f>
        <v>5.1548829936058302E-6</v>
      </c>
      <c r="T78" s="9">
        <f>cambodia!GV80</f>
        <v>4.7767742165687278E-6</v>
      </c>
      <c r="U78" s="9">
        <f>cambodia!HF80</f>
        <v>5.9363077994825075E-6</v>
      </c>
      <c r="V78" s="9">
        <f>cambodia!HP80</f>
        <v>3.2517354825190803E-6</v>
      </c>
      <c r="W78" s="9">
        <f>cambodia!HZ80</f>
        <v>3.1256992235067136E-6</v>
      </c>
      <c r="X78" s="9">
        <f>cambodia!IJ80</f>
        <v>1.4242097268397525E-6</v>
      </c>
      <c r="Y78" s="9">
        <f>cambodia!IT80</f>
        <v>8.0663205767915193E-7</v>
      </c>
      <c r="Z78" s="9">
        <f>cambodia!JD80</f>
        <v>1.3485879714323322E-6</v>
      </c>
      <c r="AA78" s="9">
        <f>cambodia!JN80</f>
        <v>1.2981734678273851E-6</v>
      </c>
      <c r="AB78" s="9">
        <f>cambodia!JX80</f>
        <v>1.0839118275063605E-6</v>
      </c>
      <c r="AC78" s="9">
        <f>cambodia!KH80</f>
        <v>1.7771112520743816E-6</v>
      </c>
      <c r="AD78" s="9">
        <f>cambodia!KR80</f>
        <v>7.4361392817296792E-7</v>
      </c>
      <c r="AE78" s="9">
        <f>cambodia!LB80</f>
        <v>6.3018129506183746E-7</v>
      </c>
      <c r="AG78" s="9">
        <f t="shared" si="98"/>
        <v>73</v>
      </c>
      <c r="AH78" s="9" t="e">
        <f>#REF!</f>
        <v>#REF!</v>
      </c>
      <c r="AI78" s="9" t="e">
        <f t="shared" si="66"/>
        <v>#REF!</v>
      </c>
      <c r="AJ78" s="9">
        <f t="shared" si="65"/>
        <v>1.4212544440499604E-2</v>
      </c>
      <c r="AK78" s="9">
        <f t="shared" si="99"/>
        <v>73</v>
      </c>
      <c r="AL78" s="9" t="e">
        <f t="shared" si="101"/>
        <v>#REF!</v>
      </c>
      <c r="AN78" s="9">
        <f t="shared" si="100"/>
        <v>73</v>
      </c>
      <c r="AO78" s="9" t="e">
        <f t="shared" si="67"/>
        <v>#REF!</v>
      </c>
      <c r="AP78" s="9" t="e">
        <f t="shared" si="68"/>
        <v>#REF!</v>
      </c>
      <c r="AQ78" s="9" t="e">
        <f t="shared" si="69"/>
        <v>#REF!</v>
      </c>
      <c r="AR78" s="9" t="e">
        <f t="shared" si="70"/>
        <v>#REF!</v>
      </c>
      <c r="AS78" s="9" t="e">
        <f t="shared" si="71"/>
        <v>#REF!</v>
      </c>
      <c r="AT78" s="9" t="e">
        <f t="shared" si="72"/>
        <v>#REF!</v>
      </c>
      <c r="AU78" s="9" t="e">
        <f t="shared" si="73"/>
        <v>#REF!</v>
      </c>
      <c r="AV78" s="9" t="e">
        <f t="shared" si="74"/>
        <v>#REF!</v>
      </c>
      <c r="AW78" s="9" t="e">
        <f t="shared" si="75"/>
        <v>#REF!</v>
      </c>
      <c r="AX78" s="9" t="e">
        <f t="shared" si="76"/>
        <v>#REF!</v>
      </c>
      <c r="AY78" s="9" t="e">
        <f t="shared" si="77"/>
        <v>#REF!</v>
      </c>
      <c r="AZ78" s="9" t="e">
        <f t="shared" si="78"/>
        <v>#REF!</v>
      </c>
      <c r="BA78" s="9" t="e">
        <f t="shared" si="79"/>
        <v>#REF!</v>
      </c>
      <c r="BB78" s="9" t="e">
        <f t="shared" si="80"/>
        <v>#REF!</v>
      </c>
      <c r="BC78" s="9" t="e">
        <f t="shared" si="81"/>
        <v>#REF!</v>
      </c>
      <c r="BD78" s="9" t="e">
        <f t="shared" si="82"/>
        <v>#REF!</v>
      </c>
      <c r="BE78" s="9" t="e">
        <f t="shared" si="83"/>
        <v>#REF!</v>
      </c>
      <c r="BF78" s="9" t="e">
        <f t="shared" si="84"/>
        <v>#REF!</v>
      </c>
      <c r="BG78" s="9" t="e">
        <f t="shared" si="85"/>
        <v>#REF!</v>
      </c>
      <c r="BH78" s="9" t="e">
        <f t="shared" si="86"/>
        <v>#REF!</v>
      </c>
      <c r="BI78" s="9" t="e">
        <f t="shared" si="87"/>
        <v>#REF!</v>
      </c>
      <c r="BJ78" s="9" t="e">
        <f t="shared" si="88"/>
        <v>#REF!</v>
      </c>
      <c r="BK78" s="9" t="e">
        <f t="shared" si="89"/>
        <v>#REF!</v>
      </c>
      <c r="BL78" s="9" t="e">
        <f t="shared" si="90"/>
        <v>#REF!</v>
      </c>
      <c r="BM78" s="9" t="e">
        <f t="shared" si="91"/>
        <v>#REF!</v>
      </c>
      <c r="BN78" s="9" t="e">
        <f t="shared" si="92"/>
        <v>#REF!</v>
      </c>
      <c r="BO78" s="9" t="e">
        <f t="shared" si="93"/>
        <v>#REF!</v>
      </c>
      <c r="BP78" s="9" t="e">
        <f t="shared" si="94"/>
        <v>#REF!</v>
      </c>
      <c r="BQ78" s="9" t="e">
        <f t="shared" si="95"/>
        <v>#REF!</v>
      </c>
      <c r="BR78" s="9" t="e">
        <f t="shared" si="96"/>
        <v>#REF!</v>
      </c>
    </row>
    <row r="79" spans="1:70">
      <c r="A79" s="9">
        <f t="shared" si="97"/>
        <v>74</v>
      </c>
      <c r="B79" s="9">
        <f>cambodia!X81</f>
        <v>9.5266254335407033E-6</v>
      </c>
      <c r="C79" s="9">
        <f>cambodia!AH81</f>
        <v>8.133138731588195E-6</v>
      </c>
      <c r="D79" s="9">
        <f>cambodia!AR81</f>
        <v>7.2622095428678757E-6</v>
      </c>
      <c r="E79" s="9">
        <f>cambodia!BB81</f>
        <v>8.2135321951623773E-6</v>
      </c>
      <c r="F79" s="9">
        <f>cambodia!BL81</f>
        <v>7.2890073640592729E-6</v>
      </c>
      <c r="G79" s="9">
        <f>cambodia!BV81</f>
        <v>6.5520672812959259E-6</v>
      </c>
      <c r="H79" s="9">
        <f>cambodia!CF81</f>
        <v>6.2304934269991935E-6</v>
      </c>
      <c r="I79" s="9">
        <f>cambodia!CP81</f>
        <v>7.2488106322721783E-6</v>
      </c>
      <c r="J79" s="9">
        <f>cambodia!CZ81</f>
        <v>5.3997609700659678E-6</v>
      </c>
      <c r="K79" s="9">
        <f>cambodia!DJ81</f>
        <v>5.4399577018530581E-6</v>
      </c>
      <c r="L79" s="9">
        <f>cambodia!DT81</f>
        <v>1.0437751354048108E-5</v>
      </c>
      <c r="M79" s="9">
        <f>cambodia!ED81</f>
        <v>7.7445703243129743E-6</v>
      </c>
      <c r="N79" s="9">
        <f>cambodia!EN81</f>
        <v>6.6056629236787144E-6</v>
      </c>
      <c r="O79" s="9">
        <f>cambodia!EX81</f>
        <v>1.1442669648725397E-5</v>
      </c>
      <c r="P79" s="9">
        <f>cambodia!FH81</f>
        <v>9.2720461322224575E-6</v>
      </c>
      <c r="Q79" s="9">
        <f>cambodia!FR81</f>
        <v>5.9759141256809469E-6</v>
      </c>
      <c r="R79" s="9">
        <f>cambodia!GB81</f>
        <v>8.5887016918418973E-6</v>
      </c>
      <c r="S79" s="9">
        <f>cambodia!GL81</f>
        <v>5.4801544336401492E-6</v>
      </c>
      <c r="T79" s="9">
        <f>cambodia!GV81</f>
        <v>5.0781871157692354E-6</v>
      </c>
      <c r="U79" s="9">
        <f>cambodia!HF81</f>
        <v>6.3108868905733758E-6</v>
      </c>
      <c r="V79" s="9">
        <f>cambodia!HP81</f>
        <v>3.4569189336898743E-6</v>
      </c>
      <c r="W79" s="9">
        <f>cambodia!HZ81</f>
        <v>3.3229298277329027E-6</v>
      </c>
      <c r="X79" s="9">
        <f>cambodia!IJ81</f>
        <v>1.5140768973137823E-6</v>
      </c>
      <c r="Y79" s="9">
        <f>cambodia!IT81</f>
        <v>8.5753027812462002E-7</v>
      </c>
      <c r="Z79" s="9">
        <f>cambodia!JD81</f>
        <v>1.4336834337395992E-6</v>
      </c>
      <c r="AA79" s="9">
        <f>cambodia!JN81</f>
        <v>1.3800877913568105E-6</v>
      </c>
      <c r="AB79" s="9">
        <f>cambodia!JX81</f>
        <v>1.1523063112299583E-6</v>
      </c>
      <c r="AC79" s="9">
        <f>cambodia!KH81</f>
        <v>1.8892463939933034E-6</v>
      </c>
      <c r="AD79" s="9">
        <f>cambodia!KR81</f>
        <v>7.9053572514613403E-7</v>
      </c>
      <c r="AE79" s="9">
        <f>cambodia!LB81</f>
        <v>6.6994552978485948E-7</v>
      </c>
      <c r="AG79" s="9">
        <f t="shared" si="98"/>
        <v>74</v>
      </c>
      <c r="AH79" s="9" t="e">
        <f>#REF!</f>
        <v>#REF!</v>
      </c>
      <c r="AI79" s="9" t="e">
        <f t="shared" si="66"/>
        <v>#REF!</v>
      </c>
      <c r="AJ79" s="9">
        <f t="shared" si="65"/>
        <v>1.3408060792924155E-2</v>
      </c>
      <c r="AK79" s="9">
        <f t="shared" si="99"/>
        <v>74</v>
      </c>
      <c r="AL79" s="9" t="e">
        <f t="shared" si="101"/>
        <v>#REF!</v>
      </c>
      <c r="AN79" s="9">
        <f t="shared" si="100"/>
        <v>74</v>
      </c>
      <c r="AO79" s="9" t="e">
        <f t="shared" si="67"/>
        <v>#REF!</v>
      </c>
      <c r="AP79" s="9" t="e">
        <f t="shared" si="68"/>
        <v>#REF!</v>
      </c>
      <c r="AQ79" s="9" t="e">
        <f t="shared" si="69"/>
        <v>#REF!</v>
      </c>
      <c r="AR79" s="9" t="e">
        <f t="shared" si="70"/>
        <v>#REF!</v>
      </c>
      <c r="AS79" s="9" t="e">
        <f t="shared" si="71"/>
        <v>#REF!</v>
      </c>
      <c r="AT79" s="9" t="e">
        <f t="shared" si="72"/>
        <v>#REF!</v>
      </c>
      <c r="AU79" s="9" t="e">
        <f t="shared" si="73"/>
        <v>#REF!</v>
      </c>
      <c r="AV79" s="9" t="e">
        <f t="shared" si="74"/>
        <v>#REF!</v>
      </c>
      <c r="AW79" s="9" t="e">
        <f t="shared" si="75"/>
        <v>#REF!</v>
      </c>
      <c r="AX79" s="9" t="e">
        <f t="shared" si="76"/>
        <v>#REF!</v>
      </c>
      <c r="AY79" s="9" t="e">
        <f t="shared" si="77"/>
        <v>#REF!</v>
      </c>
      <c r="AZ79" s="9" t="e">
        <f t="shared" si="78"/>
        <v>#REF!</v>
      </c>
      <c r="BA79" s="9" t="e">
        <f t="shared" si="79"/>
        <v>#REF!</v>
      </c>
      <c r="BB79" s="9" t="e">
        <f t="shared" si="80"/>
        <v>#REF!</v>
      </c>
      <c r="BC79" s="9" t="e">
        <f t="shared" si="81"/>
        <v>#REF!</v>
      </c>
      <c r="BD79" s="9" t="e">
        <f t="shared" si="82"/>
        <v>#REF!</v>
      </c>
      <c r="BE79" s="9" t="e">
        <f t="shared" si="83"/>
        <v>#REF!</v>
      </c>
      <c r="BF79" s="9" t="e">
        <f t="shared" si="84"/>
        <v>#REF!</v>
      </c>
      <c r="BG79" s="9" t="e">
        <f t="shared" si="85"/>
        <v>#REF!</v>
      </c>
      <c r="BH79" s="9" t="e">
        <f t="shared" si="86"/>
        <v>#REF!</v>
      </c>
      <c r="BI79" s="9" t="e">
        <f t="shared" si="87"/>
        <v>#REF!</v>
      </c>
      <c r="BJ79" s="9" t="e">
        <f t="shared" si="88"/>
        <v>#REF!</v>
      </c>
      <c r="BK79" s="9" t="e">
        <f t="shared" si="89"/>
        <v>#REF!</v>
      </c>
      <c r="BL79" s="9" t="e">
        <f t="shared" si="90"/>
        <v>#REF!</v>
      </c>
      <c r="BM79" s="9" t="e">
        <f t="shared" si="91"/>
        <v>#REF!</v>
      </c>
      <c r="BN79" s="9" t="e">
        <f t="shared" si="92"/>
        <v>#REF!</v>
      </c>
      <c r="BO79" s="9" t="e">
        <f t="shared" si="93"/>
        <v>#REF!</v>
      </c>
      <c r="BP79" s="9" t="e">
        <f t="shared" si="94"/>
        <v>#REF!</v>
      </c>
      <c r="BQ79" s="9" t="e">
        <f t="shared" si="95"/>
        <v>#REF!</v>
      </c>
      <c r="BR79" s="9" t="e">
        <f t="shared" si="96"/>
        <v>#REF!</v>
      </c>
    </row>
    <row r="80" spans="1:70">
      <c r="A80" s="9">
        <f t="shared" si="97"/>
        <v>75</v>
      </c>
      <c r="B80" s="9">
        <f>cambodia!X82</f>
        <v>1.0127202057322925E-5</v>
      </c>
      <c r="C80" s="9">
        <f>cambodia!AH82</f>
        <v>8.6458672978832859E-6</v>
      </c>
      <c r="D80" s="9">
        <f>cambodia!AR82</f>
        <v>7.7200330732335073E-6</v>
      </c>
      <c r="E80" s="9">
        <f>cambodia!BB82</f>
        <v>8.731328918620188E-6</v>
      </c>
      <c r="F80" s="9">
        <f>cambodia!BL82</f>
        <v>7.7485202801458086E-6</v>
      </c>
      <c r="G80" s="9">
        <f>cambodia!BV82</f>
        <v>6.9651220900575388E-6</v>
      </c>
      <c r="H80" s="9">
        <f>cambodia!CF82</f>
        <v>6.6232756071099312E-6</v>
      </c>
      <c r="I80" s="9">
        <f>cambodia!CP82</f>
        <v>7.7057894697773575E-6</v>
      </c>
      <c r="J80" s="9">
        <f>cambodia!CZ82</f>
        <v>5.7401721928286062E-6</v>
      </c>
      <c r="K80" s="9">
        <f>cambodia!DJ82</f>
        <v>5.7829030031970547E-6</v>
      </c>
      <c r="L80" s="9">
        <f>cambodia!DT82</f>
        <v>1.1095767092341151E-5</v>
      </c>
      <c r="M80" s="9">
        <f>cambodia!ED82</f>
        <v>8.2328027976549234E-6</v>
      </c>
      <c r="N80" s="9">
        <f>cambodia!EN82</f>
        <v>7.0220965038821414E-6</v>
      </c>
      <c r="O80" s="9">
        <f>cambodia!EX82</f>
        <v>1.2164037351552426E-5</v>
      </c>
      <c r="P80" s="9">
        <f>cambodia!FH82</f>
        <v>9.8565735916560671E-6</v>
      </c>
      <c r="Q80" s="9">
        <f>cambodia!FR82</f>
        <v>6.3526471414430717E-6</v>
      </c>
      <c r="R80" s="9">
        <f>cambodia!GB82</f>
        <v>9.1301498153923973E-6</v>
      </c>
      <c r="S80" s="9">
        <f>cambodia!GL82</f>
        <v>5.8256338135655083E-6</v>
      </c>
      <c r="T80" s="9">
        <f>cambodia!GV82</f>
        <v>5.3983257098809952E-6</v>
      </c>
      <c r="U80" s="9">
        <f>cambodia!HF82</f>
        <v>6.7087372278468325E-6</v>
      </c>
      <c r="V80" s="9">
        <f>cambodia!HP82</f>
        <v>3.6748496916867992E-6</v>
      </c>
      <c r="W80" s="9">
        <f>cambodia!HZ82</f>
        <v>3.5324136571252962E-6</v>
      </c>
      <c r="X80" s="9">
        <f>cambodia!IJ82</f>
        <v>1.6095271905449935E-6</v>
      </c>
      <c r="Y80" s="9">
        <f>cambodia!IT82</f>
        <v>9.1159062119362459E-7</v>
      </c>
      <c r="Z80" s="9">
        <f>cambodia!JD82</f>
        <v>1.5240655698080915E-6</v>
      </c>
      <c r="AA80" s="9">
        <f>cambodia!JN82</f>
        <v>1.4670911559834898E-6</v>
      </c>
      <c r="AB80" s="9">
        <f>cambodia!JX82</f>
        <v>1.2249498972289333E-6</v>
      </c>
      <c r="AC80" s="9">
        <f>cambodia!KH82</f>
        <v>2.0083480873172045E-6</v>
      </c>
      <c r="AD80" s="9">
        <f>cambodia!KR82</f>
        <v>8.4037260391287257E-7</v>
      </c>
      <c r="AE80" s="9">
        <f>cambodia!LB82</f>
        <v>7.1218017280751939E-7</v>
      </c>
      <c r="AG80" s="9">
        <f t="shared" si="98"/>
        <v>75</v>
      </c>
      <c r="AH80" s="9" t="e">
        <f>#REF!</f>
        <v>#REF!</v>
      </c>
      <c r="AI80" s="9" t="e">
        <f t="shared" si="66"/>
        <v>#REF!</v>
      </c>
      <c r="AJ80" s="9">
        <f t="shared" si="65"/>
        <v>1.2649113955588823E-2</v>
      </c>
      <c r="AK80" s="9">
        <f t="shared" si="99"/>
        <v>75</v>
      </c>
      <c r="AL80" s="9" t="e">
        <f t="shared" si="101"/>
        <v>#REF!</v>
      </c>
      <c r="AN80" s="9">
        <f t="shared" si="100"/>
        <v>75</v>
      </c>
      <c r="AO80" s="9" t="e">
        <f t="shared" si="67"/>
        <v>#REF!</v>
      </c>
      <c r="AP80" s="9" t="e">
        <f t="shared" si="68"/>
        <v>#REF!</v>
      </c>
      <c r="AQ80" s="9" t="e">
        <f t="shared" si="69"/>
        <v>#REF!</v>
      </c>
      <c r="AR80" s="9" t="e">
        <f t="shared" si="70"/>
        <v>#REF!</v>
      </c>
      <c r="AS80" s="9" t="e">
        <f t="shared" si="71"/>
        <v>#REF!</v>
      </c>
      <c r="AT80" s="9" t="e">
        <f t="shared" si="72"/>
        <v>#REF!</v>
      </c>
      <c r="AU80" s="9" t="e">
        <f t="shared" si="73"/>
        <v>#REF!</v>
      </c>
      <c r="AV80" s="9" t="e">
        <f t="shared" si="74"/>
        <v>#REF!</v>
      </c>
      <c r="AW80" s="9" t="e">
        <f t="shared" si="75"/>
        <v>#REF!</v>
      </c>
      <c r="AX80" s="9" t="e">
        <f t="shared" si="76"/>
        <v>#REF!</v>
      </c>
      <c r="AY80" s="9" t="e">
        <f t="shared" si="77"/>
        <v>#REF!</v>
      </c>
      <c r="AZ80" s="9" t="e">
        <f t="shared" si="78"/>
        <v>#REF!</v>
      </c>
      <c r="BA80" s="9" t="e">
        <f t="shared" si="79"/>
        <v>#REF!</v>
      </c>
      <c r="BB80" s="9" t="e">
        <f t="shared" si="80"/>
        <v>#REF!</v>
      </c>
      <c r="BC80" s="9" t="e">
        <f t="shared" si="81"/>
        <v>#REF!</v>
      </c>
      <c r="BD80" s="9" t="e">
        <f t="shared" si="82"/>
        <v>#REF!</v>
      </c>
      <c r="BE80" s="9" t="e">
        <f t="shared" si="83"/>
        <v>#REF!</v>
      </c>
      <c r="BF80" s="9" t="e">
        <f t="shared" si="84"/>
        <v>#REF!</v>
      </c>
      <c r="BG80" s="9" t="e">
        <f t="shared" si="85"/>
        <v>#REF!</v>
      </c>
      <c r="BH80" s="9" t="e">
        <f t="shared" si="86"/>
        <v>#REF!</v>
      </c>
      <c r="BI80" s="9" t="e">
        <f t="shared" si="87"/>
        <v>#REF!</v>
      </c>
      <c r="BJ80" s="9" t="e">
        <f t="shared" si="88"/>
        <v>#REF!</v>
      </c>
      <c r="BK80" s="9" t="e">
        <f t="shared" si="89"/>
        <v>#REF!</v>
      </c>
      <c r="BL80" s="9" t="e">
        <f t="shared" si="90"/>
        <v>#REF!</v>
      </c>
      <c r="BM80" s="9" t="e">
        <f t="shared" si="91"/>
        <v>#REF!</v>
      </c>
      <c r="BN80" s="9" t="e">
        <f t="shared" si="92"/>
        <v>#REF!</v>
      </c>
      <c r="BO80" s="9" t="e">
        <f t="shared" si="93"/>
        <v>#REF!</v>
      </c>
      <c r="BP80" s="9" t="e">
        <f t="shared" si="94"/>
        <v>#REF!</v>
      </c>
      <c r="BQ80" s="9" t="e">
        <f t="shared" si="95"/>
        <v>#REF!</v>
      </c>
      <c r="BR80" s="9" t="e">
        <f t="shared" si="96"/>
        <v>#REF!</v>
      </c>
    </row>
    <row r="81" spans="1:70">
      <c r="A81" s="9">
        <f t="shared" si="97"/>
        <v>76</v>
      </c>
      <c r="B81" s="9">
        <f>cambodia!X83</f>
        <v>1.0721002421441533E-5</v>
      </c>
      <c r="C81" s="9">
        <f>cambodia!AH83</f>
        <v>9.1528107873628834E-6</v>
      </c>
      <c r="D81" s="9">
        <f>cambodia!AR83</f>
        <v>8.1726910160637267E-6</v>
      </c>
      <c r="E81" s="9">
        <f>cambodia!BB83</f>
        <v>9.2432833816366527E-6</v>
      </c>
      <c r="F81" s="9">
        <f>cambodia!BL83</f>
        <v>8.2028485474883175E-6</v>
      </c>
      <c r="G81" s="9">
        <f>cambodia!BV83</f>
        <v>7.3735164333121075E-6</v>
      </c>
      <c r="H81" s="9">
        <f>cambodia!CF83</f>
        <v>7.0116260562170365E-6</v>
      </c>
      <c r="I81" s="9">
        <f>cambodia!CP83</f>
        <v>8.1576122503514338E-6</v>
      </c>
      <c r="J81" s="9">
        <f>cambodia!CZ83</f>
        <v>6.0767425820547652E-6</v>
      </c>
      <c r="K81" s="9">
        <f>cambodia!DJ83</f>
        <v>6.1219788791916473E-6</v>
      </c>
      <c r="L81" s="9">
        <f>cambodia!DT83</f>
        <v>1.1746358489877568E-5</v>
      </c>
      <c r="M81" s="9">
        <f>cambodia!ED83</f>
        <v>8.715526581706337E-6</v>
      </c>
      <c r="N81" s="9">
        <f>cambodia!EN83</f>
        <v>7.4338314961612876E-6</v>
      </c>
      <c r="O81" s="9">
        <f>cambodia!EX83</f>
        <v>1.2877265918299674E-5</v>
      </c>
      <c r="P81" s="9">
        <f>cambodia!FH83</f>
        <v>1.0434505872907932E-5</v>
      </c>
      <c r="Q81" s="9">
        <f>cambodia!FR83</f>
        <v>6.7251295076834351E-6</v>
      </c>
      <c r="R81" s="9">
        <f>cambodia!GB83</f>
        <v>9.6654888215809029E-6</v>
      </c>
      <c r="S81" s="9">
        <f>cambodia!GL83</f>
        <v>6.1672151763285327E-6</v>
      </c>
      <c r="T81" s="9">
        <f>cambodia!GV83</f>
        <v>5.7148522049596917E-6</v>
      </c>
      <c r="U81" s="9">
        <f>cambodia!HF83</f>
        <v>7.1020986504908049E-6</v>
      </c>
      <c r="V81" s="9">
        <f>cambodia!HP83</f>
        <v>3.8903215537720328E-6</v>
      </c>
      <c r="W81" s="9">
        <f>cambodia!HZ83</f>
        <v>3.7395338966490861E-6</v>
      </c>
      <c r="X81" s="9">
        <f>cambodia!IJ83</f>
        <v>1.7039005254893011E-6</v>
      </c>
      <c r="Y81" s="9">
        <f>cambodia!IT83</f>
        <v>9.650410055868607E-7</v>
      </c>
      <c r="Z81" s="9">
        <f>cambodia!JD83</f>
        <v>1.6134279312155329E-6</v>
      </c>
      <c r="AA81" s="9">
        <f>cambodia!JN83</f>
        <v>1.5531128683663541E-6</v>
      </c>
      <c r="AB81" s="9">
        <f>cambodia!JX83</f>
        <v>1.2967738512573444E-6</v>
      </c>
      <c r="AC81" s="9">
        <f>cambodia!KH83</f>
        <v>2.1261059654335523E-6</v>
      </c>
      <c r="AD81" s="9">
        <f>cambodia!KR83</f>
        <v>8.8964717702538701E-7</v>
      </c>
      <c r="AE81" s="9">
        <f>cambodia!LB83</f>
        <v>7.5393828561473518E-7</v>
      </c>
      <c r="AG81" s="9">
        <f t="shared" si="98"/>
        <v>76</v>
      </c>
      <c r="AH81" s="9" t="e">
        <f>#REF!</f>
        <v>#REF!</v>
      </c>
      <c r="AI81" s="9" t="e">
        <f t="shared" si="66"/>
        <v>#REF!</v>
      </c>
      <c r="AJ81" s="9">
        <f t="shared" si="65"/>
        <v>1.1933126373197E-2</v>
      </c>
      <c r="AK81" s="9">
        <f t="shared" si="99"/>
        <v>76</v>
      </c>
      <c r="AL81" s="9" t="e">
        <f t="shared" si="101"/>
        <v>#REF!</v>
      </c>
      <c r="AN81" s="9">
        <f t="shared" si="100"/>
        <v>76</v>
      </c>
      <c r="AO81" s="9" t="e">
        <f t="shared" si="67"/>
        <v>#REF!</v>
      </c>
      <c r="AP81" s="9" t="e">
        <f t="shared" si="68"/>
        <v>#REF!</v>
      </c>
      <c r="AQ81" s="9" t="e">
        <f t="shared" si="69"/>
        <v>#REF!</v>
      </c>
      <c r="AR81" s="9" t="e">
        <f t="shared" si="70"/>
        <v>#REF!</v>
      </c>
      <c r="AS81" s="9" t="e">
        <f t="shared" si="71"/>
        <v>#REF!</v>
      </c>
      <c r="AT81" s="9" t="e">
        <f t="shared" si="72"/>
        <v>#REF!</v>
      </c>
      <c r="AU81" s="9" t="e">
        <f t="shared" si="73"/>
        <v>#REF!</v>
      </c>
      <c r="AV81" s="9" t="e">
        <f t="shared" si="74"/>
        <v>#REF!</v>
      </c>
      <c r="AW81" s="9" t="e">
        <f t="shared" si="75"/>
        <v>#REF!</v>
      </c>
      <c r="AX81" s="9" t="e">
        <f t="shared" si="76"/>
        <v>#REF!</v>
      </c>
      <c r="AY81" s="9" t="e">
        <f t="shared" si="77"/>
        <v>#REF!</v>
      </c>
      <c r="AZ81" s="9" t="e">
        <f t="shared" si="78"/>
        <v>#REF!</v>
      </c>
      <c r="BA81" s="9" t="e">
        <f t="shared" si="79"/>
        <v>#REF!</v>
      </c>
      <c r="BB81" s="9" t="e">
        <f t="shared" si="80"/>
        <v>#REF!</v>
      </c>
      <c r="BC81" s="9" t="e">
        <f t="shared" si="81"/>
        <v>#REF!</v>
      </c>
      <c r="BD81" s="9" t="e">
        <f t="shared" si="82"/>
        <v>#REF!</v>
      </c>
      <c r="BE81" s="9" t="e">
        <f t="shared" si="83"/>
        <v>#REF!</v>
      </c>
      <c r="BF81" s="9" t="e">
        <f t="shared" si="84"/>
        <v>#REF!</v>
      </c>
      <c r="BG81" s="9" t="e">
        <f t="shared" si="85"/>
        <v>#REF!</v>
      </c>
      <c r="BH81" s="9" t="e">
        <f t="shared" si="86"/>
        <v>#REF!</v>
      </c>
      <c r="BI81" s="9" t="e">
        <f t="shared" si="87"/>
        <v>#REF!</v>
      </c>
      <c r="BJ81" s="9" t="e">
        <f t="shared" si="88"/>
        <v>#REF!</v>
      </c>
      <c r="BK81" s="9" t="e">
        <f t="shared" si="89"/>
        <v>#REF!</v>
      </c>
      <c r="BL81" s="9" t="e">
        <f t="shared" si="90"/>
        <v>#REF!</v>
      </c>
      <c r="BM81" s="9" t="e">
        <f t="shared" si="91"/>
        <v>#REF!</v>
      </c>
      <c r="BN81" s="9" t="e">
        <f t="shared" si="92"/>
        <v>#REF!</v>
      </c>
      <c r="BO81" s="9" t="e">
        <f t="shared" si="93"/>
        <v>#REF!</v>
      </c>
      <c r="BP81" s="9" t="e">
        <f t="shared" si="94"/>
        <v>#REF!</v>
      </c>
      <c r="BQ81" s="9" t="e">
        <f t="shared" si="95"/>
        <v>#REF!</v>
      </c>
      <c r="BR81" s="9" t="e">
        <f t="shared" si="96"/>
        <v>#REF!</v>
      </c>
    </row>
    <row r="82" spans="1:70">
      <c r="A82" s="9">
        <f t="shared" si="97"/>
        <v>77</v>
      </c>
      <c r="B82" s="9">
        <f>cambodia!X84</f>
        <v>1.1288705291323655E-5</v>
      </c>
      <c r="C82" s="9">
        <f>cambodia!AH84</f>
        <v>9.6374741375998003E-6</v>
      </c>
      <c r="D82" s="9">
        <f>cambodia!AR84</f>
        <v>8.6054546665223895E-6</v>
      </c>
      <c r="E82" s="9">
        <f>cambodia!BB84</f>
        <v>9.7327374733915612E-6</v>
      </c>
      <c r="F82" s="9">
        <f>cambodia!BL84</f>
        <v>8.6372091117863115E-6</v>
      </c>
      <c r="G82" s="9">
        <f>cambodia!BV84</f>
        <v>7.7639618670285039E-6</v>
      </c>
      <c r="H82" s="9">
        <f>cambodia!CF84</f>
        <v>7.3829085238614611E-6</v>
      </c>
      <c r="I82" s="9">
        <f>cambodia!CP84</f>
        <v>8.5895774438904302E-6</v>
      </c>
      <c r="J82" s="9">
        <f>cambodia!CZ84</f>
        <v>6.3985207206799333E-6</v>
      </c>
      <c r="K82" s="9">
        <f>cambodia!DJ84</f>
        <v>6.446152388575812E-6</v>
      </c>
      <c r="L82" s="9">
        <f>cambodia!DT84</f>
        <v>1.236835643029694E-5</v>
      </c>
      <c r="M82" s="9">
        <f>cambodia!ED84</f>
        <v>9.1770346812729567E-6</v>
      </c>
      <c r="N82" s="9">
        <f>cambodia!EN84</f>
        <v>7.8274707575563445E-6</v>
      </c>
      <c r="O82" s="9">
        <f>cambodia!EX84</f>
        <v>1.355914812769395E-5</v>
      </c>
      <c r="P82" s="9">
        <f>cambodia!FH84</f>
        <v>1.0987038061316411E-5</v>
      </c>
      <c r="Q82" s="9">
        <f>cambodia!FR84</f>
        <v>7.0812412938542173E-6</v>
      </c>
      <c r="R82" s="9">
        <f>cambodia!GB84</f>
        <v>1.0177299707086444E-5</v>
      </c>
      <c r="S82" s="9">
        <f>cambodia!GL84</f>
        <v>6.4937840564716933E-6</v>
      </c>
      <c r="T82" s="9">
        <f>cambodia!GV84</f>
        <v>6.0174673775128896E-6</v>
      </c>
      <c r="U82" s="9">
        <f>cambodia!HF84</f>
        <v>7.4781718596532211E-6</v>
      </c>
      <c r="V82" s="9">
        <f>cambodia!HP84</f>
        <v>4.0963234390457136E-6</v>
      </c>
      <c r="W82" s="9">
        <f>cambodia!HZ84</f>
        <v>3.9375512127261129E-6</v>
      </c>
      <c r="X82" s="9">
        <f>cambodia!IJ84</f>
        <v>1.7941261574114948E-6</v>
      </c>
      <c r="Y82" s="9">
        <f>cambodia!IT84</f>
        <v>1.0161422484454483E-6</v>
      </c>
      <c r="Z82" s="9">
        <f>cambodia!JD84</f>
        <v>1.6988628216197343E-6</v>
      </c>
      <c r="AA82" s="9">
        <f>cambodia!JN84</f>
        <v>1.6353539310918934E-6</v>
      </c>
      <c r="AB82" s="9">
        <f>cambodia!JX84</f>
        <v>1.3654411463485713E-6</v>
      </c>
      <c r="AC82" s="9">
        <f>cambodia!KH84</f>
        <v>2.2386883911063782E-6</v>
      </c>
      <c r="AD82" s="9">
        <f>cambodia!KR84</f>
        <v>9.3675613528564756E-7</v>
      </c>
      <c r="AE82" s="9">
        <f>cambodia!LB84</f>
        <v>7.938611315980066E-7</v>
      </c>
      <c r="AG82" s="9">
        <f t="shared" si="98"/>
        <v>77</v>
      </c>
      <c r="AH82" s="9" t="e">
        <f>#REF!</f>
        <v>#REF!</v>
      </c>
      <c r="AI82" s="9" t="e">
        <f t="shared" si="66"/>
        <v>#REF!</v>
      </c>
      <c r="AJ82" s="9">
        <f t="shared" si="65"/>
        <v>1.1257666389808491E-2</v>
      </c>
      <c r="AK82" s="9">
        <f t="shared" si="99"/>
        <v>77</v>
      </c>
      <c r="AL82" s="9" t="e">
        <f t="shared" si="101"/>
        <v>#REF!</v>
      </c>
      <c r="AN82" s="9">
        <f t="shared" si="100"/>
        <v>77</v>
      </c>
      <c r="AO82" s="9" t="e">
        <f t="shared" si="67"/>
        <v>#REF!</v>
      </c>
      <c r="AP82" s="9" t="e">
        <f t="shared" si="68"/>
        <v>#REF!</v>
      </c>
      <c r="AQ82" s="9" t="e">
        <f t="shared" si="69"/>
        <v>#REF!</v>
      </c>
      <c r="AR82" s="9" t="e">
        <f t="shared" si="70"/>
        <v>#REF!</v>
      </c>
      <c r="AS82" s="9" t="e">
        <f t="shared" si="71"/>
        <v>#REF!</v>
      </c>
      <c r="AT82" s="9" t="e">
        <f t="shared" si="72"/>
        <v>#REF!</v>
      </c>
      <c r="AU82" s="9" t="e">
        <f t="shared" si="73"/>
        <v>#REF!</v>
      </c>
      <c r="AV82" s="9" t="e">
        <f t="shared" si="74"/>
        <v>#REF!</v>
      </c>
      <c r="AW82" s="9" t="e">
        <f t="shared" si="75"/>
        <v>#REF!</v>
      </c>
      <c r="AX82" s="9" t="e">
        <f t="shared" si="76"/>
        <v>#REF!</v>
      </c>
      <c r="AY82" s="9" t="e">
        <f t="shared" si="77"/>
        <v>#REF!</v>
      </c>
      <c r="AZ82" s="9" t="e">
        <f t="shared" si="78"/>
        <v>#REF!</v>
      </c>
      <c r="BA82" s="9" t="e">
        <f t="shared" si="79"/>
        <v>#REF!</v>
      </c>
      <c r="BB82" s="9" t="e">
        <f t="shared" si="80"/>
        <v>#REF!</v>
      </c>
      <c r="BC82" s="9" t="e">
        <f t="shared" si="81"/>
        <v>#REF!</v>
      </c>
      <c r="BD82" s="9" t="e">
        <f t="shared" si="82"/>
        <v>#REF!</v>
      </c>
      <c r="BE82" s="9" t="e">
        <f t="shared" si="83"/>
        <v>#REF!</v>
      </c>
      <c r="BF82" s="9" t="e">
        <f t="shared" si="84"/>
        <v>#REF!</v>
      </c>
      <c r="BG82" s="9" t="e">
        <f t="shared" si="85"/>
        <v>#REF!</v>
      </c>
      <c r="BH82" s="9" t="e">
        <f t="shared" si="86"/>
        <v>#REF!</v>
      </c>
      <c r="BI82" s="9" t="e">
        <f t="shared" si="87"/>
        <v>#REF!</v>
      </c>
      <c r="BJ82" s="9" t="e">
        <f t="shared" si="88"/>
        <v>#REF!</v>
      </c>
      <c r="BK82" s="9" t="e">
        <f t="shared" si="89"/>
        <v>#REF!</v>
      </c>
      <c r="BL82" s="9" t="e">
        <f t="shared" si="90"/>
        <v>#REF!</v>
      </c>
      <c r="BM82" s="9" t="e">
        <f t="shared" si="91"/>
        <v>#REF!</v>
      </c>
      <c r="BN82" s="9" t="e">
        <f t="shared" si="92"/>
        <v>#REF!</v>
      </c>
      <c r="BO82" s="9" t="e">
        <f t="shared" si="93"/>
        <v>#REF!</v>
      </c>
      <c r="BP82" s="9" t="e">
        <f t="shared" si="94"/>
        <v>#REF!</v>
      </c>
      <c r="BQ82" s="9" t="e">
        <f t="shared" si="95"/>
        <v>#REF!</v>
      </c>
      <c r="BR82" s="9" t="e">
        <f t="shared" si="96"/>
        <v>#REF!</v>
      </c>
    </row>
    <row r="83" spans="1:70">
      <c r="A83" s="9">
        <f t="shared" si="97"/>
        <v>78</v>
      </c>
      <c r="B83" s="9">
        <f>cambodia!X85</f>
        <v>1.1816338140029079E-5</v>
      </c>
      <c r="C83" s="9">
        <f>cambodia!AH85</f>
        <v>1.0087928623062803E-5</v>
      </c>
      <c r="D83" s="9">
        <f>cambodia!AR85</f>
        <v>9.0076726749588751E-6</v>
      </c>
      <c r="E83" s="9">
        <f>cambodia!BB85</f>
        <v>1.018764455673393E-5</v>
      </c>
      <c r="F83" s="9">
        <f>cambodia!BL85</f>
        <v>9.0409113195159187E-6</v>
      </c>
      <c r="G83" s="9">
        <f>cambodia!BV85</f>
        <v>8.1268485941972136E-6</v>
      </c>
      <c r="H83" s="9">
        <f>cambodia!CF85</f>
        <v>7.7279848595126893E-6</v>
      </c>
      <c r="I83" s="9">
        <f>cambodia!CP85</f>
        <v>8.9910533526803525E-6</v>
      </c>
      <c r="J83" s="9">
        <f>cambodia!CZ85</f>
        <v>6.697586878244331E-6</v>
      </c>
      <c r="K83" s="9">
        <f>cambodia!DJ85</f>
        <v>6.7474448450798946E-6</v>
      </c>
      <c r="L83" s="9">
        <f>cambodia!DT85</f>
        <v>1.2946452054968566E-5</v>
      </c>
      <c r="M83" s="9">
        <f>cambodia!ED85</f>
        <v>9.6059682769856674E-6</v>
      </c>
      <c r="N83" s="9">
        <f>cambodia!EN85</f>
        <v>8.1933258833113023E-6</v>
      </c>
      <c r="O83" s="9">
        <f>cambodia!EX85</f>
        <v>1.4192901225857712E-5</v>
      </c>
      <c r="P83" s="9">
        <f>cambodia!FH85</f>
        <v>1.1500571016737161E-5</v>
      </c>
      <c r="Q83" s="9">
        <f>cambodia!FR85</f>
        <v>7.4122177362207714E-6</v>
      </c>
      <c r="R83" s="9">
        <f>cambodia!GB85</f>
        <v>1.0652985580532548E-5</v>
      </c>
      <c r="S83" s="9">
        <f>cambodia!GL85</f>
        <v>6.7973028119154616E-6</v>
      </c>
      <c r="T83" s="9">
        <f>cambodia!GV85</f>
        <v>6.2987231435598059E-6</v>
      </c>
      <c r="U83" s="9">
        <f>cambodia!HF85</f>
        <v>7.8277007931838183E-6</v>
      </c>
      <c r="V83" s="9">
        <f>cambodia!HP85</f>
        <v>4.2877851478586537E-6</v>
      </c>
      <c r="W83" s="9">
        <f>cambodia!HZ85</f>
        <v>4.1215919250734343E-6</v>
      </c>
      <c r="X83" s="9">
        <f>cambodia!IJ85</f>
        <v>1.8779834174729761E-6</v>
      </c>
      <c r="Y83" s="9">
        <f>cambodia!IT85</f>
        <v>1.0636366258254021E-6</v>
      </c>
      <c r="Z83" s="9">
        <f>cambodia!JD85</f>
        <v>1.7782674838018449E-6</v>
      </c>
      <c r="AA83" s="9">
        <f>cambodia!JN85</f>
        <v>1.7117901946877572E-6</v>
      </c>
      <c r="AB83" s="9">
        <f>cambodia!JX85</f>
        <v>1.4292617159528847E-6</v>
      </c>
      <c r="AC83" s="9">
        <f>cambodia!KH85</f>
        <v>2.3433244412715889E-6</v>
      </c>
      <c r="AD83" s="9">
        <f>cambodia!KR85</f>
        <v>9.8054001443279261E-7</v>
      </c>
      <c r="AE83" s="9">
        <f>cambodia!LB85</f>
        <v>8.3096611392609571E-7</v>
      </c>
      <c r="AG83" s="9">
        <f t="shared" si="98"/>
        <v>78</v>
      </c>
      <c r="AH83" s="9" t="e">
        <f>#REF!</f>
        <v>#REF!</v>
      </c>
      <c r="AI83" s="9" t="e">
        <f t="shared" si="66"/>
        <v>#REF!</v>
      </c>
      <c r="AJ83" s="9">
        <f t="shared" si="65"/>
        <v>1.0620439990385366E-2</v>
      </c>
      <c r="AK83" s="9">
        <f t="shared" si="99"/>
        <v>78</v>
      </c>
      <c r="AL83" s="9" t="e">
        <f t="shared" si="101"/>
        <v>#REF!</v>
      </c>
      <c r="AN83" s="9">
        <f t="shared" si="100"/>
        <v>78</v>
      </c>
      <c r="AO83" s="9" t="e">
        <f t="shared" si="67"/>
        <v>#REF!</v>
      </c>
      <c r="AP83" s="9" t="e">
        <f t="shared" si="68"/>
        <v>#REF!</v>
      </c>
      <c r="AQ83" s="9" t="e">
        <f t="shared" si="69"/>
        <v>#REF!</v>
      </c>
      <c r="AR83" s="9" t="e">
        <f t="shared" si="70"/>
        <v>#REF!</v>
      </c>
      <c r="AS83" s="9" t="e">
        <f t="shared" si="71"/>
        <v>#REF!</v>
      </c>
      <c r="AT83" s="9" t="e">
        <f t="shared" si="72"/>
        <v>#REF!</v>
      </c>
      <c r="AU83" s="9" t="e">
        <f t="shared" si="73"/>
        <v>#REF!</v>
      </c>
      <c r="AV83" s="9" t="e">
        <f t="shared" si="74"/>
        <v>#REF!</v>
      </c>
      <c r="AW83" s="9" t="e">
        <f t="shared" si="75"/>
        <v>#REF!</v>
      </c>
      <c r="AX83" s="9" t="e">
        <f t="shared" si="76"/>
        <v>#REF!</v>
      </c>
      <c r="AY83" s="9" t="e">
        <f t="shared" si="77"/>
        <v>#REF!</v>
      </c>
      <c r="AZ83" s="9" t="e">
        <f t="shared" si="78"/>
        <v>#REF!</v>
      </c>
      <c r="BA83" s="9" t="e">
        <f t="shared" si="79"/>
        <v>#REF!</v>
      </c>
      <c r="BB83" s="9" t="e">
        <f t="shared" si="80"/>
        <v>#REF!</v>
      </c>
      <c r="BC83" s="9" t="e">
        <f t="shared" si="81"/>
        <v>#REF!</v>
      </c>
      <c r="BD83" s="9" t="e">
        <f t="shared" si="82"/>
        <v>#REF!</v>
      </c>
      <c r="BE83" s="9" t="e">
        <f t="shared" si="83"/>
        <v>#REF!</v>
      </c>
      <c r="BF83" s="9" t="e">
        <f t="shared" si="84"/>
        <v>#REF!</v>
      </c>
      <c r="BG83" s="9" t="e">
        <f t="shared" si="85"/>
        <v>#REF!</v>
      </c>
      <c r="BH83" s="9" t="e">
        <f t="shared" si="86"/>
        <v>#REF!</v>
      </c>
      <c r="BI83" s="9" t="e">
        <f t="shared" si="87"/>
        <v>#REF!</v>
      </c>
      <c r="BJ83" s="9" t="e">
        <f t="shared" si="88"/>
        <v>#REF!</v>
      </c>
      <c r="BK83" s="9" t="e">
        <f t="shared" si="89"/>
        <v>#REF!</v>
      </c>
      <c r="BL83" s="9" t="e">
        <f t="shared" si="90"/>
        <v>#REF!</v>
      </c>
      <c r="BM83" s="9" t="e">
        <f t="shared" si="91"/>
        <v>#REF!</v>
      </c>
      <c r="BN83" s="9" t="e">
        <f t="shared" si="92"/>
        <v>#REF!</v>
      </c>
      <c r="BO83" s="9" t="e">
        <f t="shared" si="93"/>
        <v>#REF!</v>
      </c>
      <c r="BP83" s="9" t="e">
        <f t="shared" si="94"/>
        <v>#REF!</v>
      </c>
      <c r="BQ83" s="9" t="e">
        <f t="shared" si="95"/>
        <v>#REF!</v>
      </c>
      <c r="BR83" s="9" t="e">
        <f t="shared" si="96"/>
        <v>#REF!</v>
      </c>
    </row>
    <row r="84" spans="1:70">
      <c r="A84" s="9">
        <f t="shared" si="97"/>
        <v>79</v>
      </c>
      <c r="B84" s="9">
        <f>cambodia!X86</f>
        <v>1.2311641391545081E-5</v>
      </c>
      <c r="C84" s="9">
        <f>cambodia!AH86</f>
        <v>1.0510782453822591E-5</v>
      </c>
      <c r="D84" s="9">
        <f>cambodia!AR86</f>
        <v>9.3852456177460354E-6</v>
      </c>
      <c r="E84" s="9">
        <f>cambodia!BB86</f>
        <v>1.0614678161768119E-5</v>
      </c>
      <c r="F84" s="9">
        <f>cambodia!BL86</f>
        <v>9.4198775203945471E-6</v>
      </c>
      <c r="G84" s="9">
        <f>cambodia!BV86</f>
        <v>8.467500197560538E-6</v>
      </c>
      <c r="H84" s="9">
        <f>cambodia!CF86</f>
        <v>8.0519173657784285E-6</v>
      </c>
      <c r="I84" s="9">
        <f>cambodia!CP86</f>
        <v>9.3679296664217804E-6</v>
      </c>
      <c r="J84" s="9">
        <f>cambodia!CZ86</f>
        <v>6.9783283836746371E-6</v>
      </c>
      <c r="K84" s="9">
        <f>cambodia!DJ86</f>
        <v>7.0302762376473986E-6</v>
      </c>
      <c r="L84" s="9">
        <f>cambodia!DT86</f>
        <v>1.3489126081594396E-5</v>
      </c>
      <c r="M84" s="9">
        <f>cambodia!ED86</f>
        <v>1.0008619865419208E-5</v>
      </c>
      <c r="N84" s="9">
        <f>cambodia!EN86</f>
        <v>8.536764002857558E-6</v>
      </c>
      <c r="O84" s="9">
        <f>cambodia!EX86</f>
        <v>1.4787822430913495E-5</v>
      </c>
      <c r="P84" s="9">
        <f>cambodia!FH86</f>
        <v>1.1982638316384239E-5</v>
      </c>
      <c r="Q84" s="9">
        <f>cambodia!FR86</f>
        <v>7.7229142906175871E-6</v>
      </c>
      <c r="R84" s="9">
        <f>cambodia!GB86</f>
        <v>1.1099524798847249E-5</v>
      </c>
      <c r="S84" s="9">
        <f>cambodia!GL86</f>
        <v>7.0822240916201645E-6</v>
      </c>
      <c r="T84" s="9">
        <f>cambodia!GV86</f>
        <v>6.5627455518925242E-6</v>
      </c>
      <c r="U84" s="9">
        <f>cambodia!HF86</f>
        <v>8.1558130737239533E-6</v>
      </c>
      <c r="V84" s="9">
        <f>cambodia!HP86</f>
        <v>4.4675154416577071E-6</v>
      </c>
      <c r="W84" s="9">
        <f>cambodia!HZ86</f>
        <v>4.2943559284151615E-6</v>
      </c>
      <c r="X84" s="9">
        <f>cambodia!IJ86</f>
        <v>1.9567024996407784E-6</v>
      </c>
      <c r="Y84" s="9">
        <f>cambodia!IT86</f>
        <v>1.1082208847522995E-6</v>
      </c>
      <c r="Z84" s="9">
        <f>cambodia!JD86</f>
        <v>1.852806791695251E-6</v>
      </c>
      <c r="AA84" s="9">
        <f>cambodia!JN86</f>
        <v>1.7835429863982321E-6</v>
      </c>
      <c r="AB84" s="9">
        <f>cambodia!JX86</f>
        <v>1.4891718138859029E-6</v>
      </c>
      <c r="AC84" s="9">
        <f>cambodia!KH86</f>
        <v>2.4415491367199096E-6</v>
      </c>
      <c r="AD84" s="9">
        <f>cambodia!KR86</f>
        <v>1.0216411281310263E-6</v>
      </c>
      <c r="AE84" s="9">
        <f>cambodia!LB86</f>
        <v>8.6579756621273423E-7</v>
      </c>
      <c r="AG84" s="9">
        <f t="shared" si="98"/>
        <v>79</v>
      </c>
      <c r="AH84" s="9" t="e">
        <f>#REF!</f>
        <v>#REF!</v>
      </c>
      <c r="AI84" s="9" t="e">
        <f t="shared" si="66"/>
        <v>#REF!</v>
      </c>
      <c r="AJ84" s="9">
        <f t="shared" si="65"/>
        <v>1.0019283009797514E-2</v>
      </c>
      <c r="AK84" s="9">
        <f t="shared" si="99"/>
        <v>79</v>
      </c>
      <c r="AL84" s="9" t="e">
        <f t="shared" si="101"/>
        <v>#REF!</v>
      </c>
      <c r="AN84" s="9">
        <f t="shared" si="100"/>
        <v>79</v>
      </c>
      <c r="AO84" s="9" t="e">
        <f t="shared" si="67"/>
        <v>#REF!</v>
      </c>
      <c r="AP84" s="9" t="e">
        <f t="shared" si="68"/>
        <v>#REF!</v>
      </c>
      <c r="AQ84" s="9" t="e">
        <f t="shared" si="69"/>
        <v>#REF!</v>
      </c>
      <c r="AR84" s="9" t="e">
        <f t="shared" si="70"/>
        <v>#REF!</v>
      </c>
      <c r="AS84" s="9" t="e">
        <f t="shared" si="71"/>
        <v>#REF!</v>
      </c>
      <c r="AT84" s="9" t="e">
        <f t="shared" si="72"/>
        <v>#REF!</v>
      </c>
      <c r="AU84" s="9" t="e">
        <f t="shared" si="73"/>
        <v>#REF!</v>
      </c>
      <c r="AV84" s="9" t="e">
        <f t="shared" si="74"/>
        <v>#REF!</v>
      </c>
      <c r="AW84" s="9" t="e">
        <f t="shared" si="75"/>
        <v>#REF!</v>
      </c>
      <c r="AX84" s="9" t="e">
        <f t="shared" si="76"/>
        <v>#REF!</v>
      </c>
      <c r="AY84" s="9" t="e">
        <f t="shared" si="77"/>
        <v>#REF!</v>
      </c>
      <c r="AZ84" s="9" t="e">
        <f t="shared" si="78"/>
        <v>#REF!</v>
      </c>
      <c r="BA84" s="9" t="e">
        <f t="shared" si="79"/>
        <v>#REF!</v>
      </c>
      <c r="BB84" s="9" t="e">
        <f t="shared" si="80"/>
        <v>#REF!</v>
      </c>
      <c r="BC84" s="9" t="e">
        <f t="shared" si="81"/>
        <v>#REF!</v>
      </c>
      <c r="BD84" s="9" t="e">
        <f t="shared" si="82"/>
        <v>#REF!</v>
      </c>
      <c r="BE84" s="9" t="e">
        <f t="shared" si="83"/>
        <v>#REF!</v>
      </c>
      <c r="BF84" s="9" t="e">
        <f t="shared" si="84"/>
        <v>#REF!</v>
      </c>
      <c r="BG84" s="9" t="e">
        <f t="shared" si="85"/>
        <v>#REF!</v>
      </c>
      <c r="BH84" s="9" t="e">
        <f t="shared" si="86"/>
        <v>#REF!</v>
      </c>
      <c r="BI84" s="9" t="e">
        <f t="shared" si="87"/>
        <v>#REF!</v>
      </c>
      <c r="BJ84" s="9" t="e">
        <f t="shared" si="88"/>
        <v>#REF!</v>
      </c>
      <c r="BK84" s="9" t="e">
        <f t="shared" si="89"/>
        <v>#REF!</v>
      </c>
      <c r="BL84" s="9" t="e">
        <f t="shared" si="90"/>
        <v>#REF!</v>
      </c>
      <c r="BM84" s="9" t="e">
        <f t="shared" si="91"/>
        <v>#REF!</v>
      </c>
      <c r="BN84" s="9" t="e">
        <f t="shared" si="92"/>
        <v>#REF!</v>
      </c>
      <c r="BO84" s="9" t="e">
        <f t="shared" si="93"/>
        <v>#REF!</v>
      </c>
      <c r="BP84" s="9" t="e">
        <f t="shared" si="94"/>
        <v>#REF!</v>
      </c>
      <c r="BQ84" s="9" t="e">
        <f t="shared" si="95"/>
        <v>#REF!</v>
      </c>
      <c r="BR84" s="9" t="e">
        <f t="shared" si="96"/>
        <v>#REF!</v>
      </c>
    </row>
    <row r="85" spans="1:70">
      <c r="A85" s="9">
        <f t="shared" si="97"/>
        <v>80</v>
      </c>
      <c r="B85" s="9">
        <f>cambodia!X87</f>
        <v>1.2646556017116503E-5</v>
      </c>
      <c r="C85" s="9">
        <f>cambodia!AH87</f>
        <v>1.0796708160885682E-5</v>
      </c>
      <c r="D85" s="9">
        <f>cambodia!AR87</f>
        <v>9.6405532507414123E-6</v>
      </c>
      <c r="E85" s="9">
        <f>cambodia!BB87</f>
        <v>1.0903430152591302E-5</v>
      </c>
      <c r="F85" s="9">
        <f>cambodia!BL87</f>
        <v>9.6761272479766229E-6</v>
      </c>
      <c r="G85" s="9">
        <f>cambodia!BV87</f>
        <v>8.6978423240083947E-6</v>
      </c>
      <c r="H85" s="9">
        <f>cambodia!CF87</f>
        <v>8.2709543571858996E-6</v>
      </c>
      <c r="I85" s="9">
        <f>cambodia!CP87</f>
        <v>9.6227662521238078E-6</v>
      </c>
      <c r="J85" s="9">
        <f>cambodia!CZ87</f>
        <v>7.1681604428944453E-6</v>
      </c>
      <c r="K85" s="9">
        <f>cambodia!DJ87</f>
        <v>7.2215214387472561E-6</v>
      </c>
      <c r="L85" s="9">
        <f>cambodia!DT87</f>
        <v>1.385607192311358E-5</v>
      </c>
      <c r="M85" s="9">
        <f>cambodia!ED87</f>
        <v>1.0280885200975161E-5</v>
      </c>
      <c r="N85" s="9">
        <f>cambodia!EN87</f>
        <v>8.7689903184788125E-6</v>
      </c>
      <c r="O85" s="9">
        <f>cambodia!EX87</f>
        <v>1.5190096819433884E-5</v>
      </c>
      <c r="P85" s="9">
        <f>cambodia!FH87</f>
        <v>1.2308603043382025E-5</v>
      </c>
      <c r="Q85" s="9">
        <f>cambodia!FR87</f>
        <v>7.93300138345142E-6</v>
      </c>
      <c r="R85" s="9">
        <f>cambodia!GB87</f>
        <v>1.140146611388422E-5</v>
      </c>
      <c r="S85" s="9">
        <f>cambodia!GL87</f>
        <v>7.2748824346000704E-6</v>
      </c>
      <c r="T85" s="9">
        <f>cambodia!GV87</f>
        <v>6.7412724760719468E-6</v>
      </c>
      <c r="U85" s="9">
        <f>cambodia!HF87</f>
        <v>8.3776763488915213E-6</v>
      </c>
      <c r="V85" s="9">
        <f>cambodia!HP87</f>
        <v>4.5890456433418533E-6</v>
      </c>
      <c r="W85" s="9">
        <f>cambodia!HZ87</f>
        <v>4.4111756571658121E-6</v>
      </c>
      <c r="X85" s="9">
        <f>cambodia!IJ87</f>
        <v>2.0099308437892608E-6</v>
      </c>
      <c r="Y85" s="9">
        <f>cambodia!IT87</f>
        <v>1.1383679115266611E-6</v>
      </c>
      <c r="Z85" s="9">
        <f>cambodia!JD87</f>
        <v>1.9032088520836373E-6</v>
      </c>
      <c r="AA85" s="9">
        <f>cambodia!JN87</f>
        <v>1.8320608576132207E-6</v>
      </c>
      <c r="AB85" s="9">
        <f>cambodia!JX87</f>
        <v>1.5296818811139511E-6</v>
      </c>
      <c r="AC85" s="9">
        <f>cambodia!KH87</f>
        <v>2.5079668050821759E-6</v>
      </c>
      <c r="AD85" s="9">
        <f>cambodia!KR87</f>
        <v>1.0494329184386409E-6</v>
      </c>
      <c r="AE85" s="9">
        <f>cambodia!LB87</f>
        <v>8.893499308802042E-7</v>
      </c>
      <c r="AG85" s="9">
        <f t="shared" si="98"/>
        <v>80</v>
      </c>
      <c r="AH85" s="9" t="e">
        <f>#REF!</f>
        <v>#REF!</v>
      </c>
      <c r="AI85" s="9" t="e">
        <f t="shared" si="66"/>
        <v>#REF!</v>
      </c>
      <c r="AJ85" s="9">
        <f t="shared" si="65"/>
        <v>9.4521537828278421E-3</v>
      </c>
      <c r="AK85" s="9">
        <f t="shared" si="99"/>
        <v>80</v>
      </c>
      <c r="AL85" s="9" t="e">
        <f t="shared" si="101"/>
        <v>#REF!</v>
      </c>
      <c r="AN85" s="9">
        <f t="shared" si="100"/>
        <v>80</v>
      </c>
      <c r="AO85" s="9" t="e">
        <f t="shared" si="67"/>
        <v>#REF!</v>
      </c>
      <c r="AP85" s="9" t="e">
        <f t="shared" si="68"/>
        <v>#REF!</v>
      </c>
      <c r="AQ85" s="9" t="e">
        <f t="shared" si="69"/>
        <v>#REF!</v>
      </c>
      <c r="AR85" s="9" t="e">
        <f t="shared" si="70"/>
        <v>#REF!</v>
      </c>
      <c r="AS85" s="9" t="e">
        <f t="shared" si="71"/>
        <v>#REF!</v>
      </c>
      <c r="AT85" s="9" t="e">
        <f t="shared" si="72"/>
        <v>#REF!</v>
      </c>
      <c r="AU85" s="9" t="e">
        <f t="shared" si="73"/>
        <v>#REF!</v>
      </c>
      <c r="AV85" s="9" t="e">
        <f t="shared" si="74"/>
        <v>#REF!</v>
      </c>
      <c r="AW85" s="9" t="e">
        <f t="shared" si="75"/>
        <v>#REF!</v>
      </c>
      <c r="AX85" s="9" t="e">
        <f t="shared" si="76"/>
        <v>#REF!</v>
      </c>
      <c r="AY85" s="9" t="e">
        <f t="shared" si="77"/>
        <v>#REF!</v>
      </c>
      <c r="AZ85" s="9" t="e">
        <f t="shared" si="78"/>
        <v>#REF!</v>
      </c>
      <c r="BA85" s="9" t="e">
        <f t="shared" si="79"/>
        <v>#REF!</v>
      </c>
      <c r="BB85" s="9" t="e">
        <f t="shared" si="80"/>
        <v>#REF!</v>
      </c>
      <c r="BC85" s="9" t="e">
        <f t="shared" si="81"/>
        <v>#REF!</v>
      </c>
      <c r="BD85" s="9" t="e">
        <f t="shared" si="82"/>
        <v>#REF!</v>
      </c>
      <c r="BE85" s="9" t="e">
        <f t="shared" si="83"/>
        <v>#REF!</v>
      </c>
      <c r="BF85" s="9" t="e">
        <f t="shared" si="84"/>
        <v>#REF!</v>
      </c>
      <c r="BG85" s="9" t="e">
        <f t="shared" si="85"/>
        <v>#REF!</v>
      </c>
      <c r="BH85" s="9" t="e">
        <f t="shared" si="86"/>
        <v>#REF!</v>
      </c>
      <c r="BI85" s="9" t="e">
        <f t="shared" si="87"/>
        <v>#REF!</v>
      </c>
      <c r="BJ85" s="9" t="e">
        <f t="shared" si="88"/>
        <v>#REF!</v>
      </c>
      <c r="BK85" s="9" t="e">
        <f t="shared" si="89"/>
        <v>#REF!</v>
      </c>
      <c r="BL85" s="9" t="e">
        <f t="shared" si="90"/>
        <v>#REF!</v>
      </c>
      <c r="BM85" s="9" t="e">
        <f t="shared" si="91"/>
        <v>#REF!</v>
      </c>
      <c r="BN85" s="9" t="e">
        <f t="shared" si="92"/>
        <v>#REF!</v>
      </c>
      <c r="BO85" s="9" t="e">
        <f t="shared" si="93"/>
        <v>#REF!</v>
      </c>
      <c r="BP85" s="9" t="e">
        <f t="shared" si="94"/>
        <v>#REF!</v>
      </c>
      <c r="BQ85" s="9" t="e">
        <f t="shared" si="95"/>
        <v>#REF!</v>
      </c>
      <c r="BR85" s="9" t="e">
        <f t="shared" si="96"/>
        <v>#REF!</v>
      </c>
    </row>
    <row r="86" spans="1:70">
      <c r="A86" s="9">
        <f t="shared" si="97"/>
        <v>81</v>
      </c>
      <c r="B86" s="9">
        <f>cambodia!X88</f>
        <v>1.3303376376711952E-5</v>
      </c>
      <c r="C86" s="9">
        <f>cambodia!AH88</f>
        <v>1.1357453531173213E-5</v>
      </c>
      <c r="D86" s="9">
        <f>cambodia!AR88</f>
        <v>1.0141251752711502E-5</v>
      </c>
      <c r="E86" s="9">
        <f>cambodia!BB88</f>
        <v>1.1469718310723526E-5</v>
      </c>
      <c r="F86" s="9">
        <f>cambodia!BL88</f>
        <v>1.0178673345894941E-5</v>
      </c>
      <c r="G86" s="9">
        <f>cambodia!BV88</f>
        <v>9.1495795333504131E-6</v>
      </c>
      <c r="H86" s="9">
        <f>cambodia!CF88</f>
        <v>8.7005204151491693E-6</v>
      </c>
      <c r="I86" s="9">
        <f>cambodia!CP88</f>
        <v>1.0122540956119786E-5</v>
      </c>
      <c r="J86" s="9">
        <f>cambodia!CZ88</f>
        <v>7.5404510264626113E-6</v>
      </c>
      <c r="K86" s="9">
        <f>cambodia!DJ88</f>
        <v>7.5965834162377666E-6</v>
      </c>
      <c r="L86" s="9">
        <f>cambodia!DT88</f>
        <v>1.4575710544948819E-5</v>
      </c>
      <c r="M86" s="9">
        <f>cambodia!ED88</f>
        <v>1.0814840430013373E-5</v>
      </c>
      <c r="N86" s="9">
        <f>cambodia!EN88</f>
        <v>9.2244227197172879E-6</v>
      </c>
      <c r="O86" s="9">
        <f>cambodia!EX88</f>
        <v>1.5979020289327714E-5</v>
      </c>
      <c r="P86" s="9">
        <f>cambodia!FH88</f>
        <v>1.2947871241469297E-5</v>
      </c>
      <c r="Q86" s="9">
        <f>cambodia!FR88</f>
        <v>8.3450152799065148E-6</v>
      </c>
      <c r="R86" s="9">
        <f>cambodia!GB88</f>
        <v>1.1993620615291648E-5</v>
      </c>
      <c r="S86" s="9">
        <f>cambodia!GL88</f>
        <v>7.6527158060129253E-6</v>
      </c>
      <c r="T86" s="9">
        <f>cambodia!GV88</f>
        <v>7.0913919082613642E-6</v>
      </c>
      <c r="U86" s="9">
        <f>cambodia!HF88</f>
        <v>8.8127851946994781E-6</v>
      </c>
      <c r="V86" s="9">
        <f>cambodia!HP88</f>
        <v>4.8273855206634095E-6</v>
      </c>
      <c r="W86" s="9">
        <f>cambodia!HZ88</f>
        <v>4.6402775547462224E-6</v>
      </c>
      <c r="X86" s="9">
        <f>cambodia!IJ88</f>
        <v>2.1143200148642063E-6</v>
      </c>
      <c r="Y86" s="9">
        <f>cambodia!IT88</f>
        <v>1.1974909818699926E-6</v>
      </c>
      <c r="Z86" s="9">
        <f>cambodia!JD88</f>
        <v>2.0020552353138949E-6</v>
      </c>
      <c r="AA86" s="9">
        <f>cambodia!JN88</f>
        <v>1.9272120489470197E-6</v>
      </c>
      <c r="AB86" s="9">
        <f>cambodia!JX88</f>
        <v>1.6091285068878028E-6</v>
      </c>
      <c r="AC86" s="9">
        <f>cambodia!KH88</f>
        <v>2.6382223194323275E-6</v>
      </c>
      <c r="AD86" s="9">
        <f>cambodia!KR88</f>
        <v>1.1039369989113997E-6</v>
      </c>
      <c r="AE86" s="9">
        <f>cambodia!LB88</f>
        <v>9.3553982958593201E-7</v>
      </c>
      <c r="AG86" s="9">
        <f t="shared" si="98"/>
        <v>81</v>
      </c>
      <c r="AH86" s="9" t="e">
        <f>#REF!</f>
        <v>#REF!</v>
      </c>
      <c r="AI86" s="9" t="e">
        <f t="shared" si="66"/>
        <v>#REF!</v>
      </c>
      <c r="AJ86" s="9">
        <f t="shared" si="65"/>
        <v>8.9171262102149436E-3</v>
      </c>
      <c r="AK86" s="9">
        <f t="shared" si="99"/>
        <v>81</v>
      </c>
      <c r="AL86" s="9" t="e">
        <f t="shared" si="101"/>
        <v>#REF!</v>
      </c>
      <c r="AN86" s="9">
        <f t="shared" si="100"/>
        <v>81</v>
      </c>
      <c r="AO86" s="9" t="e">
        <f t="shared" si="67"/>
        <v>#REF!</v>
      </c>
      <c r="AP86" s="9" t="e">
        <f t="shared" si="68"/>
        <v>#REF!</v>
      </c>
      <c r="AQ86" s="9" t="e">
        <f t="shared" si="69"/>
        <v>#REF!</v>
      </c>
      <c r="AR86" s="9" t="e">
        <f t="shared" si="70"/>
        <v>#REF!</v>
      </c>
      <c r="AS86" s="9" t="e">
        <f t="shared" si="71"/>
        <v>#REF!</v>
      </c>
      <c r="AT86" s="9" t="e">
        <f t="shared" si="72"/>
        <v>#REF!</v>
      </c>
      <c r="AU86" s="9" t="e">
        <f t="shared" si="73"/>
        <v>#REF!</v>
      </c>
      <c r="AV86" s="9" t="e">
        <f t="shared" si="74"/>
        <v>#REF!</v>
      </c>
      <c r="AW86" s="9" t="e">
        <f t="shared" si="75"/>
        <v>#REF!</v>
      </c>
      <c r="AX86" s="9" t="e">
        <f t="shared" si="76"/>
        <v>#REF!</v>
      </c>
      <c r="AY86" s="9" t="e">
        <f t="shared" si="77"/>
        <v>#REF!</v>
      </c>
      <c r="AZ86" s="9" t="e">
        <f t="shared" si="78"/>
        <v>#REF!</v>
      </c>
      <c r="BA86" s="9" t="e">
        <f t="shared" si="79"/>
        <v>#REF!</v>
      </c>
      <c r="BB86" s="9" t="e">
        <f t="shared" si="80"/>
        <v>#REF!</v>
      </c>
      <c r="BC86" s="9" t="e">
        <f t="shared" si="81"/>
        <v>#REF!</v>
      </c>
      <c r="BD86" s="9" t="e">
        <f t="shared" si="82"/>
        <v>#REF!</v>
      </c>
      <c r="BE86" s="9" t="e">
        <f t="shared" si="83"/>
        <v>#REF!</v>
      </c>
      <c r="BF86" s="9" t="e">
        <f t="shared" si="84"/>
        <v>#REF!</v>
      </c>
      <c r="BG86" s="9" t="e">
        <f t="shared" si="85"/>
        <v>#REF!</v>
      </c>
      <c r="BH86" s="9" t="e">
        <f t="shared" si="86"/>
        <v>#REF!</v>
      </c>
      <c r="BI86" s="9" t="e">
        <f t="shared" si="87"/>
        <v>#REF!</v>
      </c>
      <c r="BJ86" s="9" t="e">
        <f t="shared" si="88"/>
        <v>#REF!</v>
      </c>
      <c r="BK86" s="9" t="e">
        <f t="shared" si="89"/>
        <v>#REF!</v>
      </c>
      <c r="BL86" s="9" t="e">
        <f t="shared" si="90"/>
        <v>#REF!</v>
      </c>
      <c r="BM86" s="9" t="e">
        <f t="shared" si="91"/>
        <v>#REF!</v>
      </c>
      <c r="BN86" s="9" t="e">
        <f t="shared" si="92"/>
        <v>#REF!</v>
      </c>
      <c r="BO86" s="9" t="e">
        <f t="shared" si="93"/>
        <v>#REF!</v>
      </c>
      <c r="BP86" s="9" t="e">
        <f t="shared" si="94"/>
        <v>#REF!</v>
      </c>
      <c r="BQ86" s="9" t="e">
        <f t="shared" si="95"/>
        <v>#REF!</v>
      </c>
      <c r="BR86" s="9" t="e">
        <f t="shared" si="96"/>
        <v>#REF!</v>
      </c>
    </row>
    <row r="87" spans="1:70">
      <c r="A87" s="9">
        <f t="shared" si="97"/>
        <v>82</v>
      </c>
      <c r="B87" s="9">
        <f>cambodia!X89</f>
        <v>1.3985528534314943E-5</v>
      </c>
      <c r="C87" s="9">
        <f>cambodia!AH89</f>
        <v>1.193982534504806E-5</v>
      </c>
      <c r="D87" s="9">
        <f>cambodia!AR89</f>
        <v>1.0661260851756257E-5</v>
      </c>
      <c r="E87" s="9">
        <f>cambodia!BB89</f>
        <v>1.2057846682890379E-5</v>
      </c>
      <c r="F87" s="9">
        <f>cambodia!BL89</f>
        <v>1.0700601297703695E-5</v>
      </c>
      <c r="G87" s="9">
        <f>cambodia!BV89</f>
        <v>9.6187390341490954E-6</v>
      </c>
      <c r="H87" s="9">
        <f>cambodia!CF89</f>
        <v>9.1466536827798145E-6</v>
      </c>
      <c r="I87" s="9">
        <f>cambodia!CP89</f>
        <v>1.0641590628782538E-5</v>
      </c>
      <c r="J87" s="9">
        <f>cambodia!CZ89</f>
        <v>7.9270998584091737E-6</v>
      </c>
      <c r="K87" s="9">
        <f>cambodia!DJ89</f>
        <v>7.9861105273303329E-6</v>
      </c>
      <c r="L87" s="9">
        <f>cambodia!DT89</f>
        <v>1.5323103696527902E-5</v>
      </c>
      <c r="M87" s="9">
        <f>cambodia!ED89</f>
        <v>1.1369388878810178E-5</v>
      </c>
      <c r="N87" s="9">
        <f>cambodia!EN89</f>
        <v>9.6974199260439756E-6</v>
      </c>
      <c r="O87" s="9">
        <f>cambodia!EX89</f>
        <v>1.6798370419556902E-5</v>
      </c>
      <c r="P87" s="9">
        <f>cambodia!FH89</f>
        <v>1.3611794297814263E-5</v>
      </c>
      <c r="Q87" s="9">
        <f>cambodia!FR89</f>
        <v>8.7729194462791329E-6</v>
      </c>
      <c r="R87" s="9">
        <f>cambodia!GB89</f>
        <v>1.260861292615454E-5</v>
      </c>
      <c r="S87" s="9">
        <f>cambodia!GL89</f>
        <v>8.0451211962514922E-6</v>
      </c>
      <c r="T87" s="9">
        <f>cambodia!GV89</f>
        <v>7.4550145070398919E-6</v>
      </c>
      <c r="U87" s="9">
        <f>cambodia!HF89</f>
        <v>9.264675020622133E-6</v>
      </c>
      <c r="V87" s="9">
        <f>cambodia!HP89</f>
        <v>5.0749175272197678E-6</v>
      </c>
      <c r="W87" s="9">
        <f>cambodia!HZ89</f>
        <v>4.8782152974825674E-6</v>
      </c>
      <c r="X87" s="9">
        <f>cambodia!IJ89</f>
        <v>2.2227351960303633E-6</v>
      </c>
      <c r="Y87" s="9">
        <f>cambodia!IT89</f>
        <v>1.2588942703180819E-6</v>
      </c>
      <c r="Z87" s="9">
        <f>cambodia!JD89</f>
        <v>2.104713858188043E-6</v>
      </c>
      <c r="AA87" s="9">
        <f>cambodia!JN89</f>
        <v>2.0260329662931629E-6</v>
      </c>
      <c r="AB87" s="9">
        <f>cambodia!JX89</f>
        <v>1.691639175739923E-6</v>
      </c>
      <c r="AC87" s="9">
        <f>cambodia!KH89</f>
        <v>2.773501439294524E-6</v>
      </c>
      <c r="AD87" s="9">
        <f>cambodia!KR89</f>
        <v>1.1605431554494817E-6</v>
      </c>
      <c r="AE87" s="9">
        <f>cambodia!LB89</f>
        <v>9.8351114868600159E-7</v>
      </c>
      <c r="AG87" s="9">
        <f t="shared" si="98"/>
        <v>82</v>
      </c>
      <c r="AH87" s="9" t="e">
        <f>#REF!</f>
        <v>#REF!</v>
      </c>
      <c r="AI87" s="9" t="e">
        <f t="shared" si="66"/>
        <v>#REF!</v>
      </c>
      <c r="AJ87" s="9">
        <f t="shared" si="65"/>
        <v>8.4123832171839087E-3</v>
      </c>
      <c r="AK87" s="9">
        <f t="shared" si="99"/>
        <v>82</v>
      </c>
      <c r="AL87" s="9" t="e">
        <f t="shared" si="101"/>
        <v>#REF!</v>
      </c>
      <c r="AN87" s="9">
        <f t="shared" si="100"/>
        <v>82</v>
      </c>
      <c r="AO87" s="9" t="e">
        <f t="shared" si="67"/>
        <v>#REF!</v>
      </c>
      <c r="AP87" s="9" t="e">
        <f t="shared" si="68"/>
        <v>#REF!</v>
      </c>
      <c r="AQ87" s="9" t="e">
        <f t="shared" si="69"/>
        <v>#REF!</v>
      </c>
      <c r="AR87" s="9" t="e">
        <f t="shared" si="70"/>
        <v>#REF!</v>
      </c>
      <c r="AS87" s="9" t="e">
        <f t="shared" si="71"/>
        <v>#REF!</v>
      </c>
      <c r="AT87" s="9" t="e">
        <f t="shared" si="72"/>
        <v>#REF!</v>
      </c>
      <c r="AU87" s="9" t="e">
        <f t="shared" si="73"/>
        <v>#REF!</v>
      </c>
      <c r="AV87" s="9" t="e">
        <f t="shared" si="74"/>
        <v>#REF!</v>
      </c>
      <c r="AW87" s="9" t="e">
        <f t="shared" si="75"/>
        <v>#REF!</v>
      </c>
      <c r="AX87" s="9" t="e">
        <f t="shared" si="76"/>
        <v>#REF!</v>
      </c>
      <c r="AY87" s="9" t="e">
        <f t="shared" si="77"/>
        <v>#REF!</v>
      </c>
      <c r="AZ87" s="9" t="e">
        <f t="shared" si="78"/>
        <v>#REF!</v>
      </c>
      <c r="BA87" s="9" t="e">
        <f t="shared" si="79"/>
        <v>#REF!</v>
      </c>
      <c r="BB87" s="9" t="e">
        <f t="shared" si="80"/>
        <v>#REF!</v>
      </c>
      <c r="BC87" s="9" t="e">
        <f t="shared" si="81"/>
        <v>#REF!</v>
      </c>
      <c r="BD87" s="9" t="e">
        <f t="shared" si="82"/>
        <v>#REF!</v>
      </c>
      <c r="BE87" s="9" t="e">
        <f t="shared" si="83"/>
        <v>#REF!</v>
      </c>
      <c r="BF87" s="9" t="e">
        <f t="shared" si="84"/>
        <v>#REF!</v>
      </c>
      <c r="BG87" s="9" t="e">
        <f t="shared" si="85"/>
        <v>#REF!</v>
      </c>
      <c r="BH87" s="9" t="e">
        <f t="shared" si="86"/>
        <v>#REF!</v>
      </c>
      <c r="BI87" s="9" t="e">
        <f t="shared" si="87"/>
        <v>#REF!</v>
      </c>
      <c r="BJ87" s="9" t="e">
        <f t="shared" si="88"/>
        <v>#REF!</v>
      </c>
      <c r="BK87" s="9" t="e">
        <f t="shared" si="89"/>
        <v>#REF!</v>
      </c>
      <c r="BL87" s="9" t="e">
        <f t="shared" si="90"/>
        <v>#REF!</v>
      </c>
      <c r="BM87" s="9" t="e">
        <f t="shared" si="91"/>
        <v>#REF!</v>
      </c>
      <c r="BN87" s="9" t="e">
        <f t="shared" si="92"/>
        <v>#REF!</v>
      </c>
      <c r="BO87" s="9" t="e">
        <f t="shared" si="93"/>
        <v>#REF!</v>
      </c>
      <c r="BP87" s="9" t="e">
        <f t="shared" si="94"/>
        <v>#REF!</v>
      </c>
      <c r="BQ87" s="9" t="e">
        <f t="shared" si="95"/>
        <v>#REF!</v>
      </c>
      <c r="BR87" s="9" t="e">
        <f t="shared" si="96"/>
        <v>#REF!</v>
      </c>
    </row>
    <row r="88" spans="1:70">
      <c r="A88" s="9">
        <f t="shared" si="97"/>
        <v>83</v>
      </c>
      <c r="B88" s="9">
        <f>cambodia!X90</f>
        <v>1.4692181313943386E-5</v>
      </c>
      <c r="C88" s="9">
        <f>cambodia!AH90</f>
        <v>1.254311400501215E-5</v>
      </c>
      <c r="D88" s="9">
        <f>cambodia!AR90</f>
        <v>1.1199946936930118E-5</v>
      </c>
      <c r="E88" s="9">
        <f>cambodia!BB90</f>
        <v>1.2667098657450486E-5</v>
      </c>
      <c r="F88" s="9">
        <f>cambodia!BL90</f>
        <v>1.1241275154409568E-5</v>
      </c>
      <c r="G88" s="9">
        <f>cambodia!BV90</f>
        <v>1.0104749173724776E-5</v>
      </c>
      <c r="H88" s="9">
        <f>cambodia!CF90</f>
        <v>9.6088105639714152E-6</v>
      </c>
      <c r="I88" s="9">
        <f>cambodia!CP90</f>
        <v>1.1179282828190395E-5</v>
      </c>
      <c r="J88" s="9">
        <f>cambodia!CZ90</f>
        <v>8.3276358221085594E-6</v>
      </c>
      <c r="K88" s="9">
        <f>cambodia!DJ90</f>
        <v>8.3896281483277274E-6</v>
      </c>
      <c r="L88" s="9">
        <f>cambodia!DT90</f>
        <v>1.6097340708244578E-5</v>
      </c>
      <c r="M88" s="9">
        <f>cambodia!ED90</f>
        <v>1.1943854851560164E-5</v>
      </c>
      <c r="N88" s="9">
        <f>cambodia!EN90</f>
        <v>1.018740560868367E-5</v>
      </c>
      <c r="O88" s="9">
        <f>cambodia!EX90</f>
        <v>1.764714886372384E-5</v>
      </c>
      <c r="P88" s="9">
        <f>cambodia!FH90</f>
        <v>1.4299563247888642E-5</v>
      </c>
      <c r="Q88" s="9">
        <f>cambodia!FR90</f>
        <v>9.2161924979166677E-6</v>
      </c>
      <c r="R88" s="9">
        <f>cambodia!GB90</f>
        <v>1.3245693702162744E-5</v>
      </c>
      <c r="S88" s="9">
        <f>cambodia!GL90</f>
        <v>8.4516204745468987E-6</v>
      </c>
      <c r="T88" s="9">
        <f>cambodia!GV90</f>
        <v>7.8316972123551935E-6</v>
      </c>
      <c r="U88" s="9">
        <f>cambodia!HF90</f>
        <v>9.7327952164097545E-6</v>
      </c>
      <c r="V88" s="9">
        <f>cambodia!HP90</f>
        <v>5.3313400548486549E-6</v>
      </c>
      <c r="W88" s="9">
        <f>cambodia!HZ90</f>
        <v>5.1246989674514199E-6</v>
      </c>
      <c r="X88" s="9">
        <f>cambodia!IJ90</f>
        <v>2.3350442875887518E-6</v>
      </c>
      <c r="Y88" s="9">
        <f>cambodia!IT90</f>
        <v>1.322502959342302E-6</v>
      </c>
      <c r="Z88" s="9">
        <f>cambodia!JD90</f>
        <v>2.2110596351504116E-6</v>
      </c>
      <c r="AA88" s="9">
        <f>cambodia!JN90</f>
        <v>2.1284032001915175E-6</v>
      </c>
      <c r="AB88" s="9">
        <f>cambodia!JX90</f>
        <v>1.7771133516162185E-6</v>
      </c>
      <c r="AC88" s="9">
        <f>cambodia!KH90</f>
        <v>2.9136393323010091E-6</v>
      </c>
      <c r="AD88" s="9">
        <f>cambodia!KR90</f>
        <v>1.2191824156436844E-6</v>
      </c>
      <c r="AE88" s="9">
        <f>cambodia!LB90</f>
        <v>1.0332054369861735E-6</v>
      </c>
      <c r="AG88" s="9">
        <f t="shared" si="98"/>
        <v>83</v>
      </c>
      <c r="AH88" s="9" t="e">
        <f>#REF!</f>
        <v>#REF!</v>
      </c>
      <c r="AI88" s="9" t="e">
        <f t="shared" si="66"/>
        <v>#REF!</v>
      </c>
      <c r="AJ88" s="9">
        <f t="shared" si="65"/>
        <v>7.9362105822489686E-3</v>
      </c>
      <c r="AK88" s="9">
        <f t="shared" si="99"/>
        <v>83</v>
      </c>
      <c r="AL88" s="9" t="e">
        <f t="shared" si="101"/>
        <v>#REF!</v>
      </c>
      <c r="AN88" s="9">
        <f t="shared" si="100"/>
        <v>83</v>
      </c>
      <c r="AO88" s="9" t="e">
        <f t="shared" si="67"/>
        <v>#REF!</v>
      </c>
      <c r="AP88" s="9" t="e">
        <f t="shared" si="68"/>
        <v>#REF!</v>
      </c>
      <c r="AQ88" s="9" t="e">
        <f t="shared" si="69"/>
        <v>#REF!</v>
      </c>
      <c r="AR88" s="9" t="e">
        <f t="shared" si="70"/>
        <v>#REF!</v>
      </c>
      <c r="AS88" s="9" t="e">
        <f t="shared" si="71"/>
        <v>#REF!</v>
      </c>
      <c r="AT88" s="9" t="e">
        <f t="shared" si="72"/>
        <v>#REF!</v>
      </c>
      <c r="AU88" s="9" t="e">
        <f t="shared" si="73"/>
        <v>#REF!</v>
      </c>
      <c r="AV88" s="9" t="e">
        <f t="shared" si="74"/>
        <v>#REF!</v>
      </c>
      <c r="AW88" s="9" t="e">
        <f t="shared" si="75"/>
        <v>#REF!</v>
      </c>
      <c r="AX88" s="9" t="e">
        <f t="shared" si="76"/>
        <v>#REF!</v>
      </c>
      <c r="AY88" s="9" t="e">
        <f t="shared" si="77"/>
        <v>#REF!</v>
      </c>
      <c r="AZ88" s="9" t="e">
        <f t="shared" si="78"/>
        <v>#REF!</v>
      </c>
      <c r="BA88" s="9" t="e">
        <f t="shared" si="79"/>
        <v>#REF!</v>
      </c>
      <c r="BB88" s="9" t="e">
        <f t="shared" si="80"/>
        <v>#REF!</v>
      </c>
      <c r="BC88" s="9" t="e">
        <f t="shared" si="81"/>
        <v>#REF!</v>
      </c>
      <c r="BD88" s="9" t="e">
        <f t="shared" si="82"/>
        <v>#REF!</v>
      </c>
      <c r="BE88" s="9" t="e">
        <f t="shared" si="83"/>
        <v>#REF!</v>
      </c>
      <c r="BF88" s="9" t="e">
        <f t="shared" si="84"/>
        <v>#REF!</v>
      </c>
      <c r="BG88" s="9" t="e">
        <f t="shared" si="85"/>
        <v>#REF!</v>
      </c>
      <c r="BH88" s="9" t="e">
        <f t="shared" si="86"/>
        <v>#REF!</v>
      </c>
      <c r="BI88" s="9" t="e">
        <f t="shared" si="87"/>
        <v>#REF!</v>
      </c>
      <c r="BJ88" s="9" t="e">
        <f t="shared" si="88"/>
        <v>#REF!</v>
      </c>
      <c r="BK88" s="9" t="e">
        <f t="shared" si="89"/>
        <v>#REF!</v>
      </c>
      <c r="BL88" s="9" t="e">
        <f t="shared" si="90"/>
        <v>#REF!</v>
      </c>
      <c r="BM88" s="9" t="e">
        <f t="shared" si="91"/>
        <v>#REF!</v>
      </c>
      <c r="BN88" s="9" t="e">
        <f t="shared" si="92"/>
        <v>#REF!</v>
      </c>
      <c r="BO88" s="9" t="e">
        <f t="shared" si="93"/>
        <v>#REF!</v>
      </c>
      <c r="BP88" s="9" t="e">
        <f t="shared" si="94"/>
        <v>#REF!</v>
      </c>
      <c r="BQ88" s="9" t="e">
        <f t="shared" si="95"/>
        <v>#REF!</v>
      </c>
      <c r="BR88" s="9" t="e">
        <f t="shared" si="96"/>
        <v>#REF!</v>
      </c>
    </row>
    <row r="89" spans="1:70">
      <c r="A89" s="9">
        <f t="shared" si="97"/>
        <v>84</v>
      </c>
      <c r="B89" s="9">
        <f>cambodia!X91</f>
        <v>1.5422318518786558E-5</v>
      </c>
      <c r="C89" s="9">
        <f>cambodia!AH91</f>
        <v>1.316645195626363E-5</v>
      </c>
      <c r="D89" s="9">
        <f>cambodia!AR91</f>
        <v>1.1756535354686801E-5</v>
      </c>
      <c r="E89" s="9">
        <f>cambodia!BB91</f>
        <v>1.3296598104101491E-5</v>
      </c>
      <c r="F89" s="9">
        <f>cambodia!BL91</f>
        <v>1.1799917403966086E-5</v>
      </c>
      <c r="G89" s="9">
        <f>cambodia!BV91</f>
        <v>1.0606911048785689E-5</v>
      </c>
      <c r="H89" s="9">
        <f>cambodia!CF91</f>
        <v>1.0086326457434249E-5</v>
      </c>
      <c r="I89" s="9">
        <f>cambodia!CP91</f>
        <v>1.1734844330047156E-5</v>
      </c>
      <c r="J89" s="9">
        <f>cambodia!CZ91</f>
        <v>8.7414829297763484E-6</v>
      </c>
      <c r="K89" s="9">
        <f>cambodia!DJ91</f>
        <v>8.8065560036952754E-6</v>
      </c>
      <c r="L89" s="9">
        <f>cambodia!DT91</f>
        <v>1.6897308194282321E-5</v>
      </c>
      <c r="M89" s="9">
        <f>cambodia!ED91</f>
        <v>1.2537412241713966E-5</v>
      </c>
      <c r="N89" s="9">
        <f>cambodia!EN91</f>
        <v>1.0693675147344267E-5</v>
      </c>
      <c r="O89" s="9">
        <f>cambodia!EX91</f>
        <v>1.852413504225558E-5</v>
      </c>
      <c r="P89" s="9">
        <f>cambodia!FH91</f>
        <v>1.5010189050633331E-5</v>
      </c>
      <c r="Q89" s="9">
        <f>cambodia!FR91</f>
        <v>9.6741969892810197E-6</v>
      </c>
      <c r="R89" s="9">
        <f>cambodia!GB91</f>
        <v>1.3903946794011512E-5</v>
      </c>
      <c r="S89" s="9">
        <f>cambodia!GL91</f>
        <v>8.8716290776142075E-6</v>
      </c>
      <c r="T89" s="9">
        <f>cambodia!GV91</f>
        <v>8.2208983384249014E-6</v>
      </c>
      <c r="U89" s="9">
        <f>cambodia!HF91</f>
        <v>1.0216472605272108E-5</v>
      </c>
      <c r="V89" s="9">
        <f>cambodia!HP91</f>
        <v>5.5962843570280326E-6</v>
      </c>
      <c r="W89" s="9">
        <f>cambodia!HZ91</f>
        <v>5.3793741106315986E-6</v>
      </c>
      <c r="X89" s="9">
        <f>cambodia!IJ91</f>
        <v>2.4510857842797197E-6</v>
      </c>
      <c r="Y89" s="9">
        <f>cambodia!IT91</f>
        <v>1.3882255769371868E-6</v>
      </c>
      <c r="Z89" s="9">
        <f>cambodia!JD91</f>
        <v>2.3209396364418588E-6</v>
      </c>
      <c r="AA89" s="9">
        <f>cambodia!JN91</f>
        <v>2.2341755378832845E-6</v>
      </c>
      <c r="AB89" s="9">
        <f>cambodia!JX91</f>
        <v>1.8654281190093449E-6</v>
      </c>
      <c r="AC89" s="9">
        <f>cambodia!KH91</f>
        <v>3.0584344741897393E-6</v>
      </c>
      <c r="AD89" s="9">
        <f>cambodia!KR91</f>
        <v>1.2797704537389686E-6</v>
      </c>
      <c r="AE89" s="9">
        <f>cambodia!LB91</f>
        <v>1.0845512319821772E-6</v>
      </c>
      <c r="AG89" s="9">
        <f t="shared" si="98"/>
        <v>84</v>
      </c>
      <c r="AH89" s="9" t="e">
        <f>#REF!</f>
        <v>#REF!</v>
      </c>
      <c r="AI89" s="9" t="e">
        <f t="shared" si="66"/>
        <v>#REF!</v>
      </c>
      <c r="AJ89" s="9">
        <f t="shared" si="65"/>
        <v>7.4869911153292151E-3</v>
      </c>
      <c r="AK89" s="9">
        <f t="shared" si="99"/>
        <v>84</v>
      </c>
      <c r="AL89" s="9" t="e">
        <f t="shared" si="101"/>
        <v>#REF!</v>
      </c>
      <c r="AN89" s="9">
        <f t="shared" si="100"/>
        <v>84</v>
      </c>
      <c r="AO89" s="9" t="e">
        <f t="shared" si="67"/>
        <v>#REF!</v>
      </c>
      <c r="AP89" s="9" t="e">
        <f t="shared" si="68"/>
        <v>#REF!</v>
      </c>
      <c r="AQ89" s="9" t="e">
        <f t="shared" si="69"/>
        <v>#REF!</v>
      </c>
      <c r="AR89" s="9" t="e">
        <f t="shared" si="70"/>
        <v>#REF!</v>
      </c>
      <c r="AS89" s="9" t="e">
        <f t="shared" si="71"/>
        <v>#REF!</v>
      </c>
      <c r="AT89" s="9" t="e">
        <f t="shared" si="72"/>
        <v>#REF!</v>
      </c>
      <c r="AU89" s="9" t="e">
        <f t="shared" si="73"/>
        <v>#REF!</v>
      </c>
      <c r="AV89" s="9" t="e">
        <f t="shared" si="74"/>
        <v>#REF!</v>
      </c>
      <c r="AW89" s="9" t="e">
        <f t="shared" si="75"/>
        <v>#REF!</v>
      </c>
      <c r="AX89" s="9" t="e">
        <f t="shared" si="76"/>
        <v>#REF!</v>
      </c>
      <c r="AY89" s="9" t="e">
        <f t="shared" si="77"/>
        <v>#REF!</v>
      </c>
      <c r="AZ89" s="9" t="e">
        <f t="shared" si="78"/>
        <v>#REF!</v>
      </c>
      <c r="BA89" s="9" t="e">
        <f t="shared" si="79"/>
        <v>#REF!</v>
      </c>
      <c r="BB89" s="9" t="e">
        <f t="shared" si="80"/>
        <v>#REF!</v>
      </c>
      <c r="BC89" s="9" t="e">
        <f t="shared" si="81"/>
        <v>#REF!</v>
      </c>
      <c r="BD89" s="9" t="e">
        <f t="shared" si="82"/>
        <v>#REF!</v>
      </c>
      <c r="BE89" s="9" t="e">
        <f t="shared" si="83"/>
        <v>#REF!</v>
      </c>
      <c r="BF89" s="9" t="e">
        <f t="shared" si="84"/>
        <v>#REF!</v>
      </c>
      <c r="BG89" s="9" t="e">
        <f t="shared" si="85"/>
        <v>#REF!</v>
      </c>
      <c r="BH89" s="9" t="e">
        <f t="shared" si="86"/>
        <v>#REF!</v>
      </c>
      <c r="BI89" s="9" t="e">
        <f t="shared" si="87"/>
        <v>#REF!</v>
      </c>
      <c r="BJ89" s="9" t="e">
        <f t="shared" si="88"/>
        <v>#REF!</v>
      </c>
      <c r="BK89" s="9" t="e">
        <f t="shared" si="89"/>
        <v>#REF!</v>
      </c>
      <c r="BL89" s="9" t="e">
        <f t="shared" si="90"/>
        <v>#REF!</v>
      </c>
      <c r="BM89" s="9" t="e">
        <f t="shared" si="91"/>
        <v>#REF!</v>
      </c>
      <c r="BN89" s="9" t="e">
        <f t="shared" si="92"/>
        <v>#REF!</v>
      </c>
      <c r="BO89" s="9" t="e">
        <f t="shared" si="93"/>
        <v>#REF!</v>
      </c>
      <c r="BP89" s="9" t="e">
        <f t="shared" si="94"/>
        <v>#REF!</v>
      </c>
      <c r="BQ89" s="9" t="e">
        <f t="shared" si="95"/>
        <v>#REF!</v>
      </c>
      <c r="BR89" s="9" t="e">
        <f t="shared" si="96"/>
        <v>#REF!</v>
      </c>
    </row>
    <row r="90" spans="1:70">
      <c r="A90" s="9">
        <f t="shared" si="97"/>
        <v>85</v>
      </c>
      <c r="B90" s="9">
        <f>cambodia!X92</f>
        <v>1.617473766877046E-5</v>
      </c>
      <c r="C90" s="9">
        <f>cambodia!AH92</f>
        <v>1.3808812608922182E-5</v>
      </c>
      <c r="D90" s="9">
        <f>cambodia!AR92</f>
        <v>1.2330109446517E-5</v>
      </c>
      <c r="E90" s="9">
        <f>cambodia!BB92</f>
        <v>1.3945308285451887E-5</v>
      </c>
      <c r="F90" s="9">
        <f>cambodia!BL92</f>
        <v>1.2375608005360237E-5</v>
      </c>
      <c r="G90" s="9">
        <f>cambodia!BV92</f>
        <v>1.1124397637171242E-5</v>
      </c>
      <c r="H90" s="9">
        <f>cambodia!CF92</f>
        <v>1.057841493105241E-5</v>
      </c>
      <c r="I90" s="9">
        <f>cambodia!CP92</f>
        <v>1.2307360167095383E-5</v>
      </c>
      <c r="J90" s="9">
        <f>cambodia!CZ92</f>
        <v>9.1679596069120888E-6</v>
      </c>
      <c r="K90" s="9">
        <f>cambodia!DJ92</f>
        <v>9.2362074451769414E-6</v>
      </c>
      <c r="L90" s="9">
        <f>cambodia!DT92</f>
        <v>1.772168866944049E-5</v>
      </c>
      <c r="M90" s="9">
        <f>cambodia!ED92</f>
        <v>1.3149083505695252E-5</v>
      </c>
      <c r="N90" s="9">
        <f>cambodia!EN92</f>
        <v>1.1215394754857715E-5</v>
      </c>
      <c r="O90" s="9">
        <f>cambodia!EX92</f>
        <v>1.9427884626061842E-5</v>
      </c>
      <c r="P90" s="9">
        <f>cambodia!FH92</f>
        <v>1.5742501359759714E-5</v>
      </c>
      <c r="Q90" s="9">
        <f>cambodia!FR92</f>
        <v>1.0146178622041663E-5</v>
      </c>
      <c r="R90" s="9">
        <f>cambodia!GB92</f>
        <v>1.4582288109257192E-5</v>
      </c>
      <c r="S90" s="9">
        <f>cambodia!GL92</f>
        <v>9.3044552834417956E-6</v>
      </c>
      <c r="T90" s="9">
        <f>cambodia!GV92</f>
        <v>8.6219769007932534E-6</v>
      </c>
      <c r="U90" s="9">
        <f>cambodia!HF92</f>
        <v>1.0714910607582117E-5</v>
      </c>
      <c r="V90" s="9">
        <f>cambodia!HP92</f>
        <v>5.8693140907774661E-6</v>
      </c>
      <c r="W90" s="9">
        <f>cambodia!HZ92</f>
        <v>5.6418212965612848E-6</v>
      </c>
      <c r="X90" s="9">
        <f>cambodia!IJ92</f>
        <v>2.5706685746428433E-6</v>
      </c>
      <c r="Y90" s="9">
        <f>cambodia!IT92</f>
        <v>1.455953882983557E-6</v>
      </c>
      <c r="Z90" s="9">
        <f>cambodia!JD92</f>
        <v>2.4341728981131353E-6</v>
      </c>
      <c r="AA90" s="9">
        <f>cambodia!JN92</f>
        <v>2.3431757804266629E-6</v>
      </c>
      <c r="AB90" s="9">
        <f>cambodia!JX92</f>
        <v>1.9564380302591558E-6</v>
      </c>
      <c r="AC90" s="9">
        <f>cambodia!KH92</f>
        <v>3.2076483984481495E-6</v>
      </c>
      <c r="AD90" s="9">
        <f>cambodia!KR92</f>
        <v>1.3422074858754668E-6</v>
      </c>
      <c r="AE90" s="9">
        <f>cambodia!LB92</f>
        <v>1.1374639710809043E-6</v>
      </c>
      <c r="AG90" s="9">
        <f t="shared" si="98"/>
        <v>85</v>
      </c>
      <c r="AH90" s="9" t="e">
        <f>#REF!</f>
        <v>#REF!</v>
      </c>
      <c r="AI90" s="9" t="e">
        <f t="shared" si="66"/>
        <v>#REF!</v>
      </c>
      <c r="AJ90" s="9">
        <f t="shared" si="65"/>
        <v>7.0631991654049198E-3</v>
      </c>
      <c r="AK90" s="9">
        <f t="shared" si="99"/>
        <v>85</v>
      </c>
      <c r="AL90" s="9" t="e">
        <f t="shared" si="101"/>
        <v>#REF!</v>
      </c>
      <c r="AN90" s="9">
        <f t="shared" si="100"/>
        <v>85</v>
      </c>
      <c r="AO90" s="9" t="e">
        <f t="shared" si="67"/>
        <v>#REF!</v>
      </c>
      <c r="AP90" s="9" t="e">
        <f t="shared" si="68"/>
        <v>#REF!</v>
      </c>
      <c r="AQ90" s="9" t="e">
        <f t="shared" si="69"/>
        <v>#REF!</v>
      </c>
      <c r="AR90" s="9" t="e">
        <f t="shared" si="70"/>
        <v>#REF!</v>
      </c>
      <c r="AS90" s="9" t="e">
        <f t="shared" si="71"/>
        <v>#REF!</v>
      </c>
      <c r="AT90" s="9" t="e">
        <f t="shared" si="72"/>
        <v>#REF!</v>
      </c>
      <c r="AU90" s="9" t="e">
        <f t="shared" si="73"/>
        <v>#REF!</v>
      </c>
      <c r="AV90" s="9" t="e">
        <f t="shared" si="74"/>
        <v>#REF!</v>
      </c>
      <c r="AW90" s="9" t="e">
        <f t="shared" si="75"/>
        <v>#REF!</v>
      </c>
      <c r="AX90" s="9" t="e">
        <f t="shared" si="76"/>
        <v>#REF!</v>
      </c>
      <c r="AY90" s="9" t="e">
        <f t="shared" si="77"/>
        <v>#REF!</v>
      </c>
      <c r="AZ90" s="9" t="e">
        <f t="shared" si="78"/>
        <v>#REF!</v>
      </c>
      <c r="BA90" s="9" t="e">
        <f t="shared" si="79"/>
        <v>#REF!</v>
      </c>
      <c r="BB90" s="9" t="e">
        <f t="shared" si="80"/>
        <v>#REF!</v>
      </c>
      <c r="BC90" s="9" t="e">
        <f t="shared" si="81"/>
        <v>#REF!</v>
      </c>
      <c r="BD90" s="9" t="e">
        <f t="shared" si="82"/>
        <v>#REF!</v>
      </c>
      <c r="BE90" s="9" t="e">
        <f t="shared" si="83"/>
        <v>#REF!</v>
      </c>
      <c r="BF90" s="9" t="e">
        <f t="shared" si="84"/>
        <v>#REF!</v>
      </c>
      <c r="BG90" s="9" t="e">
        <f t="shared" si="85"/>
        <v>#REF!</v>
      </c>
      <c r="BH90" s="9" t="e">
        <f t="shared" si="86"/>
        <v>#REF!</v>
      </c>
      <c r="BI90" s="9" t="e">
        <f t="shared" si="87"/>
        <v>#REF!</v>
      </c>
      <c r="BJ90" s="9" t="e">
        <f t="shared" si="88"/>
        <v>#REF!</v>
      </c>
      <c r="BK90" s="9" t="e">
        <f t="shared" si="89"/>
        <v>#REF!</v>
      </c>
      <c r="BL90" s="9" t="e">
        <f t="shared" si="90"/>
        <v>#REF!</v>
      </c>
      <c r="BM90" s="9" t="e">
        <f t="shared" si="91"/>
        <v>#REF!</v>
      </c>
      <c r="BN90" s="9" t="e">
        <f t="shared" si="92"/>
        <v>#REF!</v>
      </c>
      <c r="BO90" s="9" t="e">
        <f t="shared" si="93"/>
        <v>#REF!</v>
      </c>
      <c r="BP90" s="9" t="e">
        <f t="shared" si="94"/>
        <v>#REF!</v>
      </c>
      <c r="BQ90" s="9" t="e">
        <f t="shared" si="95"/>
        <v>#REF!</v>
      </c>
      <c r="BR90" s="9" t="e">
        <f t="shared" si="96"/>
        <v>#REF!</v>
      </c>
    </row>
    <row r="91" spans="1:70">
      <c r="A91" s="9">
        <f t="shared" si="97"/>
        <v>86</v>
      </c>
      <c r="B91" s="9">
        <f>cambodia!X93</f>
        <v>1.6948051035781457E-5</v>
      </c>
      <c r="C91" s="9">
        <f>cambodia!AH93</f>
        <v>1.4469011221827492E-5</v>
      </c>
      <c r="D91" s="9">
        <f>cambodia!AR93</f>
        <v>1.2919611338106258E-5</v>
      </c>
      <c r="E91" s="9">
        <f>cambodia!BB93</f>
        <v>1.4612032749555604E-5</v>
      </c>
      <c r="F91" s="9">
        <f>cambodia!BL93</f>
        <v>1.2967285180682298E-5</v>
      </c>
      <c r="G91" s="9">
        <f>cambodia!BV93</f>
        <v>1.1656254509841257E-5</v>
      </c>
      <c r="H91" s="9">
        <f>cambodia!CF93</f>
        <v>1.1084168398928803E-5</v>
      </c>
      <c r="I91" s="9">
        <f>cambodia!CP93</f>
        <v>1.2895774416818242E-5</v>
      </c>
      <c r="J91" s="9">
        <f>cambodia!CZ93</f>
        <v>9.6062792790716291E-6</v>
      </c>
      <c r="K91" s="9">
        <f>cambodia!DJ93</f>
        <v>9.6777900429356834E-6</v>
      </c>
      <c r="L91" s="9">
        <f>cambodia!DT93</f>
        <v>1.8568961683366745E-5</v>
      </c>
      <c r="M91" s="9">
        <f>cambodia!ED93</f>
        <v>1.377774050447494E-5</v>
      </c>
      <c r="N91" s="9">
        <f>cambodia!EN93</f>
        <v>1.1751602194993332E-5</v>
      </c>
      <c r="O91" s="9">
        <f>cambodia!EX93</f>
        <v>2.0356730779968158E-5</v>
      </c>
      <c r="P91" s="9">
        <f>cambodia!FH93</f>
        <v>1.6495149531309098E-5</v>
      </c>
      <c r="Q91" s="9">
        <f>cambodia!FR93</f>
        <v>1.0631266894456441E-5</v>
      </c>
      <c r="R91" s="9">
        <f>cambodia!GB93</f>
        <v>1.5279466545620134E-5</v>
      </c>
      <c r="S91" s="9">
        <f>cambodia!GL93</f>
        <v>9.7493008067997411E-6</v>
      </c>
      <c r="T91" s="9">
        <f>cambodia!GV93</f>
        <v>9.034193168159174E-6</v>
      </c>
      <c r="U91" s="9">
        <f>cambodia!HF93</f>
        <v>1.1227189926656914E-5</v>
      </c>
      <c r="V91" s="9">
        <f>cambodia!HP93</f>
        <v>6.1499256923088839E-6</v>
      </c>
      <c r="W91" s="9">
        <f>cambodia!HZ93</f>
        <v>5.911556479428694E-6</v>
      </c>
      <c r="X91" s="9">
        <f>cambodia!IJ93</f>
        <v>2.6935721055461383E-6</v>
      </c>
      <c r="Y91" s="9">
        <f>cambodia!IT93</f>
        <v>1.5255629624332114E-6</v>
      </c>
      <c r="Z91" s="9">
        <f>cambodia!JD93</f>
        <v>2.5505505778180254E-6</v>
      </c>
      <c r="AA91" s="9">
        <f>cambodia!JN93</f>
        <v>2.4552028926659497E-6</v>
      </c>
      <c r="AB91" s="9">
        <f>cambodia!JX93</f>
        <v>2.0499752307696285E-6</v>
      </c>
      <c r="AC91" s="9">
        <f>cambodia!KH93</f>
        <v>3.3610059016106682E-6</v>
      </c>
      <c r="AD91" s="9">
        <f>cambodia!KR93</f>
        <v>1.4063783559931164E-6</v>
      </c>
      <c r="AE91" s="9">
        <f>cambodia!LB93</f>
        <v>1.1918460644009464E-6</v>
      </c>
      <c r="AG91" s="9">
        <f t="shared" si="98"/>
        <v>86</v>
      </c>
      <c r="AH91" s="9" t="e">
        <f>#REF!</f>
        <v>#REF!</v>
      </c>
      <c r="AI91" s="9" t="e">
        <f t="shared" si="66"/>
        <v>#REF!</v>
      </c>
      <c r="AJ91" s="9">
        <f t="shared" si="65"/>
        <v>6.6633954390612439E-3</v>
      </c>
      <c r="AK91" s="9">
        <f t="shared" si="99"/>
        <v>86</v>
      </c>
      <c r="AL91" s="9" t="e">
        <f t="shared" si="101"/>
        <v>#REF!</v>
      </c>
      <c r="AN91" s="9">
        <f t="shared" si="100"/>
        <v>86</v>
      </c>
      <c r="AO91" s="9" t="e">
        <f t="shared" si="67"/>
        <v>#REF!</v>
      </c>
      <c r="AP91" s="9" t="e">
        <f t="shared" si="68"/>
        <v>#REF!</v>
      </c>
      <c r="AQ91" s="9" t="e">
        <f t="shared" si="69"/>
        <v>#REF!</v>
      </c>
      <c r="AR91" s="9" t="e">
        <f t="shared" si="70"/>
        <v>#REF!</v>
      </c>
      <c r="AS91" s="9" t="e">
        <f t="shared" si="71"/>
        <v>#REF!</v>
      </c>
      <c r="AT91" s="9" t="e">
        <f t="shared" si="72"/>
        <v>#REF!</v>
      </c>
      <c r="AU91" s="9" t="e">
        <f t="shared" si="73"/>
        <v>#REF!</v>
      </c>
      <c r="AV91" s="9" t="e">
        <f t="shared" si="74"/>
        <v>#REF!</v>
      </c>
      <c r="AW91" s="9" t="e">
        <f t="shared" si="75"/>
        <v>#REF!</v>
      </c>
      <c r="AX91" s="9" t="e">
        <f t="shared" si="76"/>
        <v>#REF!</v>
      </c>
      <c r="AY91" s="9" t="e">
        <f t="shared" si="77"/>
        <v>#REF!</v>
      </c>
      <c r="AZ91" s="9" t="e">
        <f t="shared" si="78"/>
        <v>#REF!</v>
      </c>
      <c r="BA91" s="9" t="e">
        <f t="shared" si="79"/>
        <v>#REF!</v>
      </c>
      <c r="BB91" s="9" t="e">
        <f t="shared" si="80"/>
        <v>#REF!</v>
      </c>
      <c r="BC91" s="9" t="e">
        <f t="shared" si="81"/>
        <v>#REF!</v>
      </c>
      <c r="BD91" s="9" t="e">
        <f t="shared" si="82"/>
        <v>#REF!</v>
      </c>
      <c r="BE91" s="9" t="e">
        <f t="shared" si="83"/>
        <v>#REF!</v>
      </c>
      <c r="BF91" s="9" t="e">
        <f t="shared" si="84"/>
        <v>#REF!</v>
      </c>
      <c r="BG91" s="9" t="e">
        <f t="shared" si="85"/>
        <v>#REF!</v>
      </c>
      <c r="BH91" s="9" t="e">
        <f t="shared" si="86"/>
        <v>#REF!</v>
      </c>
      <c r="BI91" s="9" t="e">
        <f t="shared" si="87"/>
        <v>#REF!</v>
      </c>
      <c r="BJ91" s="9" t="e">
        <f t="shared" si="88"/>
        <v>#REF!</v>
      </c>
      <c r="BK91" s="9" t="e">
        <f t="shared" si="89"/>
        <v>#REF!</v>
      </c>
      <c r="BL91" s="9" t="e">
        <f t="shared" si="90"/>
        <v>#REF!</v>
      </c>
      <c r="BM91" s="9" t="e">
        <f t="shared" si="91"/>
        <v>#REF!</v>
      </c>
      <c r="BN91" s="9" t="e">
        <f t="shared" si="92"/>
        <v>#REF!</v>
      </c>
      <c r="BO91" s="9" t="e">
        <f t="shared" si="93"/>
        <v>#REF!</v>
      </c>
      <c r="BP91" s="9" t="e">
        <f t="shared" si="94"/>
        <v>#REF!</v>
      </c>
      <c r="BQ91" s="9" t="e">
        <f t="shared" si="95"/>
        <v>#REF!</v>
      </c>
      <c r="BR91" s="9" t="e">
        <f t="shared" si="96"/>
        <v>#REF!</v>
      </c>
    </row>
    <row r="92" spans="1:70">
      <c r="A92" s="9">
        <f t="shared" si="97"/>
        <v>87</v>
      </c>
      <c r="B92" s="9">
        <f>cambodia!X94</f>
        <v>1.7740689076548367E-5</v>
      </c>
      <c r="C92" s="9">
        <f>cambodia!AH94</f>
        <v>1.5145707833283911E-5</v>
      </c>
      <c r="D92" s="9">
        <f>cambodia!AR94</f>
        <v>1.3523844556243622E-5</v>
      </c>
      <c r="E92" s="9">
        <f>cambodia!BB94</f>
        <v>1.5295418289626093E-5</v>
      </c>
      <c r="F92" s="9">
        <f>cambodia!BL94</f>
        <v>1.3573748041691019E-5</v>
      </c>
      <c r="G92" s="9">
        <f>cambodia!BV94</f>
        <v>1.2201402191887696E-5</v>
      </c>
      <c r="H92" s="9">
        <f>cambodia!CF94</f>
        <v>1.1602560366518975E-5</v>
      </c>
      <c r="I92" s="9">
        <f>cambodia!CP94</f>
        <v>1.3498892813519925E-5</v>
      </c>
      <c r="J92" s="9">
        <f>cambodia!CZ94</f>
        <v>1.0055552317649779E-5</v>
      </c>
      <c r="K92" s="9">
        <f>cambodia!DJ94</f>
        <v>1.0130407545820868E-5</v>
      </c>
      <c r="L92" s="9">
        <f>cambodia!DT94</f>
        <v>1.9437407581759745E-5</v>
      </c>
      <c r="M92" s="9">
        <f>cambodia!ED94</f>
        <v>1.4422107294296705E-5</v>
      </c>
      <c r="N92" s="9">
        <f>cambodia!EN94</f>
        <v>1.2301209162782485E-5</v>
      </c>
      <c r="O92" s="9">
        <f>cambodia!EX94</f>
        <v>2.1308788286036994E-5</v>
      </c>
      <c r="P92" s="9">
        <f>cambodia!FH94</f>
        <v>1.7266605964798132E-5</v>
      </c>
      <c r="Q92" s="9">
        <f>cambodia!FR94</f>
        <v>1.1128477254768736E-5</v>
      </c>
      <c r="R92" s="9">
        <f>cambodia!GB94</f>
        <v>1.5994067085889598E-5</v>
      </c>
      <c r="S92" s="9">
        <f>cambodia!GL94</f>
        <v>1.0205262773991958E-5</v>
      </c>
      <c r="T92" s="9">
        <f>cambodia!GV94</f>
        <v>9.4567104922810574E-6</v>
      </c>
      <c r="U92" s="9">
        <f>cambodia!HF94</f>
        <v>1.1752270822861153E-5</v>
      </c>
      <c r="V92" s="9">
        <f>cambodia!HP94</f>
        <v>6.4375496227137536E-6</v>
      </c>
      <c r="W92" s="9">
        <f>cambodia!HZ94</f>
        <v>6.1880321954767871E-6</v>
      </c>
      <c r="X92" s="9">
        <f>cambodia!IJ94</f>
        <v>2.8195469277777295E-6</v>
      </c>
      <c r="Y92" s="9">
        <f>cambodia!IT94</f>
        <v>1.59691153431659E-6</v>
      </c>
      <c r="Z92" s="9">
        <f>cambodia!JD94</f>
        <v>2.6698364714355495E-6</v>
      </c>
      <c r="AA92" s="9">
        <f>cambodia!JN94</f>
        <v>2.5700295005407622E-6</v>
      </c>
      <c r="AB92" s="9">
        <f>cambodia!JX94</f>
        <v>2.1458498742379181E-6</v>
      </c>
      <c r="AC92" s="9">
        <f>cambodia!KH94</f>
        <v>3.5181957240412372E-6</v>
      </c>
      <c r="AD92" s="9">
        <f>cambodia!KR94</f>
        <v>1.4721528206981064E-6</v>
      </c>
      <c r="AE92" s="9">
        <f>cambodia!LB94</f>
        <v>1.247587136184836E-6</v>
      </c>
      <c r="AG92" s="9">
        <f t="shared" si="98"/>
        <v>87</v>
      </c>
      <c r="AH92" s="9" t="e">
        <f>#REF!</f>
        <v>#REF!</v>
      </c>
      <c r="AI92" s="9" t="e">
        <f t="shared" si="66"/>
        <v>#REF!</v>
      </c>
      <c r="AJ92" s="9">
        <f t="shared" si="65"/>
        <v>6.2862221123219262E-3</v>
      </c>
      <c r="AK92" s="9">
        <f t="shared" si="99"/>
        <v>87</v>
      </c>
      <c r="AL92" s="9" t="e">
        <f t="shared" si="101"/>
        <v>#REF!</v>
      </c>
      <c r="AN92" s="9">
        <f t="shared" si="100"/>
        <v>87</v>
      </c>
      <c r="AO92" s="9" t="e">
        <f t="shared" si="67"/>
        <v>#REF!</v>
      </c>
      <c r="AP92" s="9" t="e">
        <f t="shared" si="68"/>
        <v>#REF!</v>
      </c>
      <c r="AQ92" s="9" t="e">
        <f t="shared" si="69"/>
        <v>#REF!</v>
      </c>
      <c r="AR92" s="9" t="e">
        <f t="shared" si="70"/>
        <v>#REF!</v>
      </c>
      <c r="AS92" s="9" t="e">
        <f t="shared" si="71"/>
        <v>#REF!</v>
      </c>
      <c r="AT92" s="9" t="e">
        <f t="shared" si="72"/>
        <v>#REF!</v>
      </c>
      <c r="AU92" s="9" t="e">
        <f t="shared" si="73"/>
        <v>#REF!</v>
      </c>
      <c r="AV92" s="9" t="e">
        <f t="shared" si="74"/>
        <v>#REF!</v>
      </c>
      <c r="AW92" s="9" t="e">
        <f t="shared" si="75"/>
        <v>#REF!</v>
      </c>
      <c r="AX92" s="9" t="e">
        <f t="shared" si="76"/>
        <v>#REF!</v>
      </c>
      <c r="AY92" s="9" t="e">
        <f t="shared" si="77"/>
        <v>#REF!</v>
      </c>
      <c r="AZ92" s="9" t="e">
        <f t="shared" si="78"/>
        <v>#REF!</v>
      </c>
      <c r="BA92" s="9" t="e">
        <f t="shared" si="79"/>
        <v>#REF!</v>
      </c>
      <c r="BB92" s="9" t="e">
        <f t="shared" si="80"/>
        <v>#REF!</v>
      </c>
      <c r="BC92" s="9" t="e">
        <f t="shared" si="81"/>
        <v>#REF!</v>
      </c>
      <c r="BD92" s="9" t="e">
        <f t="shared" si="82"/>
        <v>#REF!</v>
      </c>
      <c r="BE92" s="9" t="e">
        <f t="shared" si="83"/>
        <v>#REF!</v>
      </c>
      <c r="BF92" s="9" t="e">
        <f t="shared" si="84"/>
        <v>#REF!</v>
      </c>
      <c r="BG92" s="9" t="e">
        <f t="shared" si="85"/>
        <v>#REF!</v>
      </c>
      <c r="BH92" s="9" t="e">
        <f t="shared" si="86"/>
        <v>#REF!</v>
      </c>
      <c r="BI92" s="9" t="e">
        <f t="shared" si="87"/>
        <v>#REF!</v>
      </c>
      <c r="BJ92" s="9" t="e">
        <f t="shared" si="88"/>
        <v>#REF!</v>
      </c>
      <c r="BK92" s="9" t="e">
        <f t="shared" si="89"/>
        <v>#REF!</v>
      </c>
      <c r="BL92" s="9" t="e">
        <f t="shared" si="90"/>
        <v>#REF!</v>
      </c>
      <c r="BM92" s="9" t="e">
        <f t="shared" si="91"/>
        <v>#REF!</v>
      </c>
      <c r="BN92" s="9" t="e">
        <f t="shared" si="92"/>
        <v>#REF!</v>
      </c>
      <c r="BO92" s="9" t="e">
        <f t="shared" si="93"/>
        <v>#REF!</v>
      </c>
      <c r="BP92" s="9" t="e">
        <f t="shared" si="94"/>
        <v>#REF!</v>
      </c>
      <c r="BQ92" s="9" t="e">
        <f t="shared" si="95"/>
        <v>#REF!</v>
      </c>
      <c r="BR92" s="9" t="e">
        <f t="shared" si="96"/>
        <v>#REF!</v>
      </c>
    </row>
    <row r="93" spans="1:70">
      <c r="A93" s="9">
        <f t="shared" si="97"/>
        <v>88</v>
      </c>
      <c r="B93" s="9">
        <f>cambodia!X95</f>
        <v>1.8550906330247553E-5</v>
      </c>
      <c r="C93" s="9">
        <f>cambodia!AH95</f>
        <v>1.5837412296005999E-5</v>
      </c>
      <c r="D93" s="9">
        <f>cambodia!AR95</f>
        <v>1.4141478524605023E-5</v>
      </c>
      <c r="E93" s="9">
        <f>cambodia!BB95</f>
        <v>1.5993960028750701E-5</v>
      </c>
      <c r="F93" s="9">
        <f>cambodia!BL95</f>
        <v>1.4193661102186593E-5</v>
      </c>
      <c r="G93" s="9">
        <f>cambodia!BV95</f>
        <v>1.2758640218693461E-5</v>
      </c>
      <c r="H93" s="9">
        <f>cambodia!CF95</f>
        <v>1.2132449287714642E-5</v>
      </c>
      <c r="I93" s="9">
        <f>cambodia!CP95</f>
        <v>1.411538723581424E-5</v>
      </c>
      <c r="J93" s="9">
        <f>cambodia!CZ95</f>
        <v>1.0514789382686026E-5</v>
      </c>
      <c r="K93" s="9">
        <f>cambodia!DJ95</f>
        <v>1.0593063249058375E-5</v>
      </c>
      <c r="L93" s="9">
        <f>cambodia!DT95</f>
        <v>2.0325113968020872E-5</v>
      </c>
      <c r="M93" s="9">
        <f>cambodia!ED95</f>
        <v>1.5080764921073257E-5</v>
      </c>
      <c r="N93" s="9">
        <f>cambodia!EN95</f>
        <v>1.2863005373856601E-5</v>
      </c>
      <c r="O93" s="9">
        <f>cambodia!EX95</f>
        <v>2.2281960627329689E-5</v>
      </c>
      <c r="P93" s="9">
        <f>cambodia!FH95</f>
        <v>1.8055171843222651E-5</v>
      </c>
      <c r="Q93" s="9">
        <f>cambodia!FR95</f>
        <v>1.1636714800689743E-5</v>
      </c>
      <c r="R93" s="9">
        <f>cambodia!GB95</f>
        <v>1.672451611489266E-5</v>
      </c>
      <c r="S93" s="9">
        <f>cambodia!GL95</f>
        <v>1.0671337115430728E-5</v>
      </c>
      <c r="T93" s="9">
        <f>cambodia!GV95</f>
        <v>9.888598451707204E-6</v>
      </c>
      <c r="U93" s="9">
        <f>cambodia!HF95</f>
        <v>1.2288997020459346E-5</v>
      </c>
      <c r="V93" s="9">
        <f>cambodia!HP95</f>
        <v>6.7315525080223186E-6</v>
      </c>
      <c r="W93" s="9">
        <f>cambodia!HZ95</f>
        <v>6.470639620114477E-6</v>
      </c>
      <c r="X93" s="9">
        <f>cambodia!IJ95</f>
        <v>2.9483156333586118E-6</v>
      </c>
      <c r="Y93" s="9">
        <f>cambodia!IT95</f>
        <v>1.6698424826101873E-6</v>
      </c>
      <c r="Z93" s="9">
        <f>cambodia!JD95</f>
        <v>2.7917679006139076E-6</v>
      </c>
      <c r="AA93" s="9">
        <f>cambodia!JN95</f>
        <v>2.6874027454507702E-6</v>
      </c>
      <c r="AB93" s="9">
        <f>cambodia!JX95</f>
        <v>2.2438508360074397E-6</v>
      </c>
      <c r="AC93" s="9">
        <f>cambodia!KH95</f>
        <v>3.6788717195005698E-6</v>
      </c>
      <c r="AD93" s="9">
        <f>cambodia!KR95</f>
        <v>1.5393860386562665E-6</v>
      </c>
      <c r="AE93" s="9">
        <f>cambodia!LB95</f>
        <v>1.3045644395392091E-6</v>
      </c>
      <c r="AG93" s="9">
        <f t="shared" si="98"/>
        <v>88</v>
      </c>
      <c r="AH93" s="9" t="e">
        <f>#REF!</f>
        <v>#REF!</v>
      </c>
      <c r="AI93" s="9" t="e">
        <f t="shared" si="66"/>
        <v>#REF!</v>
      </c>
      <c r="AJ93" s="9">
        <f t="shared" si="65"/>
        <v>5.9303982191716287E-3</v>
      </c>
      <c r="AK93" s="9">
        <f t="shared" si="99"/>
        <v>88</v>
      </c>
      <c r="AL93" s="9" t="e">
        <f t="shared" si="101"/>
        <v>#REF!</v>
      </c>
      <c r="AN93" s="9">
        <f t="shared" si="100"/>
        <v>88</v>
      </c>
      <c r="AO93" s="9" t="e">
        <f t="shared" si="67"/>
        <v>#REF!</v>
      </c>
      <c r="AP93" s="9" t="e">
        <f t="shared" si="68"/>
        <v>#REF!</v>
      </c>
      <c r="AQ93" s="9" t="e">
        <f t="shared" si="69"/>
        <v>#REF!</v>
      </c>
      <c r="AR93" s="9" t="e">
        <f t="shared" si="70"/>
        <v>#REF!</v>
      </c>
      <c r="AS93" s="9" t="e">
        <f t="shared" si="71"/>
        <v>#REF!</v>
      </c>
      <c r="AT93" s="9" t="e">
        <f t="shared" si="72"/>
        <v>#REF!</v>
      </c>
      <c r="AU93" s="9" t="e">
        <f t="shared" si="73"/>
        <v>#REF!</v>
      </c>
      <c r="AV93" s="9" t="e">
        <f t="shared" si="74"/>
        <v>#REF!</v>
      </c>
      <c r="AW93" s="9" t="e">
        <f t="shared" si="75"/>
        <v>#REF!</v>
      </c>
      <c r="AX93" s="9" t="e">
        <f t="shared" si="76"/>
        <v>#REF!</v>
      </c>
      <c r="AY93" s="9" t="e">
        <f t="shared" si="77"/>
        <v>#REF!</v>
      </c>
      <c r="AZ93" s="9" t="e">
        <f t="shared" si="78"/>
        <v>#REF!</v>
      </c>
      <c r="BA93" s="9" t="e">
        <f t="shared" si="79"/>
        <v>#REF!</v>
      </c>
      <c r="BB93" s="9" t="e">
        <f t="shared" si="80"/>
        <v>#REF!</v>
      </c>
      <c r="BC93" s="9" t="e">
        <f t="shared" si="81"/>
        <v>#REF!</v>
      </c>
      <c r="BD93" s="9" t="e">
        <f t="shared" si="82"/>
        <v>#REF!</v>
      </c>
      <c r="BE93" s="9" t="e">
        <f t="shared" si="83"/>
        <v>#REF!</v>
      </c>
      <c r="BF93" s="9" t="e">
        <f t="shared" si="84"/>
        <v>#REF!</v>
      </c>
      <c r="BG93" s="9" t="e">
        <f t="shared" si="85"/>
        <v>#REF!</v>
      </c>
      <c r="BH93" s="9" t="e">
        <f t="shared" si="86"/>
        <v>#REF!</v>
      </c>
      <c r="BI93" s="9" t="e">
        <f t="shared" si="87"/>
        <v>#REF!</v>
      </c>
      <c r="BJ93" s="9" t="e">
        <f t="shared" si="88"/>
        <v>#REF!</v>
      </c>
      <c r="BK93" s="9" t="e">
        <f t="shared" si="89"/>
        <v>#REF!</v>
      </c>
      <c r="BL93" s="9" t="e">
        <f t="shared" si="90"/>
        <v>#REF!</v>
      </c>
      <c r="BM93" s="9" t="e">
        <f t="shared" si="91"/>
        <v>#REF!</v>
      </c>
      <c r="BN93" s="9" t="e">
        <f t="shared" si="92"/>
        <v>#REF!</v>
      </c>
      <c r="BO93" s="9" t="e">
        <f t="shared" si="93"/>
        <v>#REF!</v>
      </c>
      <c r="BP93" s="9" t="e">
        <f t="shared" si="94"/>
        <v>#REF!</v>
      </c>
      <c r="BQ93" s="9" t="e">
        <f t="shared" si="95"/>
        <v>#REF!</v>
      </c>
      <c r="BR93" s="9" t="e">
        <f t="shared" si="96"/>
        <v>#REF!</v>
      </c>
    </row>
    <row r="94" spans="1:70">
      <c r="A94" s="9">
        <f t="shared" si="97"/>
        <v>89</v>
      </c>
      <c r="B94" s="9">
        <f>cambodia!X96</f>
        <v>1.9376789820754225E-5</v>
      </c>
      <c r="C94" s="9">
        <f>cambodia!AH96</f>
        <v>1.6542491450348541E-5</v>
      </c>
      <c r="D94" s="9">
        <f>cambodia!AR96</f>
        <v>1.4771054968844988E-5</v>
      </c>
      <c r="E94" s="9">
        <f>cambodia!BB96</f>
        <v>1.6706008664025795E-5</v>
      </c>
      <c r="F94" s="9">
        <f>cambodia!BL96</f>
        <v>1.4825560706737406E-5</v>
      </c>
      <c r="G94" s="9">
        <f>cambodia!BV96</f>
        <v>1.3326652914695942E-5</v>
      </c>
      <c r="H94" s="9">
        <f>cambodia!CF96</f>
        <v>1.2672584059986939E-5</v>
      </c>
      <c r="I94" s="9">
        <f>cambodia!CP96</f>
        <v>1.4743802099898784E-5</v>
      </c>
      <c r="J94" s="9">
        <f>cambodia!CZ96</f>
        <v>1.0982906185322014E-5</v>
      </c>
      <c r="K94" s="9">
        <f>cambodia!DJ96</f>
        <v>1.1064664792160636E-5</v>
      </c>
      <c r="L94" s="9">
        <f>cambodia!DT96</f>
        <v>2.1229984909096394E-5</v>
      </c>
      <c r="M94" s="9">
        <f>cambodia!ED96</f>
        <v>1.5752158250908496E-5</v>
      </c>
      <c r="N94" s="9">
        <f>cambodia!EN96</f>
        <v>1.3435664390480775E-5</v>
      </c>
      <c r="O94" s="9">
        <f>cambodia!EX96</f>
        <v>2.327395008006203E-5</v>
      </c>
      <c r="P94" s="9">
        <f>cambodia!FH96</f>
        <v>1.8858985310776259E-5</v>
      </c>
      <c r="Q94" s="9">
        <f>cambodia!FR96</f>
        <v>1.2154779550008976E-5</v>
      </c>
      <c r="R94" s="9">
        <f>cambodia!GB96</f>
        <v>1.7469088994519627E-5</v>
      </c>
      <c r="S94" s="9">
        <f>cambodia!GL96</f>
        <v>1.1146423398999263E-5</v>
      </c>
      <c r="T94" s="9">
        <f>cambodia!GV96</f>
        <v>1.032883733061301E-5</v>
      </c>
      <c r="U94" s="9">
        <f>cambodia!HF96</f>
        <v>1.2836101273664187E-5</v>
      </c>
      <c r="V94" s="9">
        <f>cambodia!HP96</f>
        <v>7.0312401881217841E-6</v>
      </c>
      <c r="W94" s="9">
        <f>cambodia!HZ96</f>
        <v>6.7587114986596999E-6</v>
      </c>
      <c r="X94" s="9">
        <f>cambodia!IJ96</f>
        <v>3.0795741909215569E-6</v>
      </c>
      <c r="Y94" s="9">
        <f>cambodia!IT96</f>
        <v>1.7441836125573422E-6</v>
      </c>
      <c r="Z94" s="9">
        <f>cambodia!JD96</f>
        <v>2.9160569772443068E-6</v>
      </c>
      <c r="AA94" s="9">
        <f>cambodia!JN96</f>
        <v>2.8070455014594719E-6</v>
      </c>
      <c r="AB94" s="9">
        <f>cambodia!JX96</f>
        <v>2.3437467293739287E-6</v>
      </c>
      <c r="AC94" s="9">
        <f>cambodia!KH96</f>
        <v>3.8426545214153944E-6</v>
      </c>
      <c r="AD94" s="9">
        <f>cambodia!KR96</f>
        <v>1.6079192678262995E-6</v>
      </c>
      <c r="AE94" s="9">
        <f>cambodia!LB96</f>
        <v>1.3626434473104236E-6</v>
      </c>
      <c r="AG94" s="9">
        <f t="shared" si="98"/>
        <v>89</v>
      </c>
      <c r="AH94" s="9" t="e">
        <f>#REF!</f>
        <v>#REF!</v>
      </c>
      <c r="AI94" s="9" t="e">
        <f t="shared" si="66"/>
        <v>#REF!</v>
      </c>
      <c r="AJ94" s="9">
        <f t="shared" si="65"/>
        <v>5.5947153011053101E-3</v>
      </c>
      <c r="AK94" s="9">
        <f t="shared" si="99"/>
        <v>89</v>
      </c>
      <c r="AL94" s="9" t="e">
        <f t="shared" si="101"/>
        <v>#REF!</v>
      </c>
      <c r="AN94" s="9">
        <f t="shared" si="100"/>
        <v>89</v>
      </c>
      <c r="AO94" s="9" t="e">
        <f t="shared" si="67"/>
        <v>#REF!</v>
      </c>
      <c r="AP94" s="9" t="e">
        <f t="shared" si="68"/>
        <v>#REF!</v>
      </c>
      <c r="AQ94" s="9" t="e">
        <f t="shared" si="69"/>
        <v>#REF!</v>
      </c>
      <c r="AR94" s="9" t="e">
        <f t="shared" si="70"/>
        <v>#REF!</v>
      </c>
      <c r="AS94" s="9" t="e">
        <f t="shared" si="71"/>
        <v>#REF!</v>
      </c>
      <c r="AT94" s="9" t="e">
        <f t="shared" si="72"/>
        <v>#REF!</v>
      </c>
      <c r="AU94" s="9" t="e">
        <f t="shared" si="73"/>
        <v>#REF!</v>
      </c>
      <c r="AV94" s="9" t="e">
        <f t="shared" si="74"/>
        <v>#REF!</v>
      </c>
      <c r="AW94" s="9" t="e">
        <f t="shared" si="75"/>
        <v>#REF!</v>
      </c>
      <c r="AX94" s="9" t="e">
        <f t="shared" si="76"/>
        <v>#REF!</v>
      </c>
      <c r="AY94" s="9" t="e">
        <f t="shared" si="77"/>
        <v>#REF!</v>
      </c>
      <c r="AZ94" s="9" t="e">
        <f t="shared" si="78"/>
        <v>#REF!</v>
      </c>
      <c r="BA94" s="9" t="e">
        <f t="shared" si="79"/>
        <v>#REF!</v>
      </c>
      <c r="BB94" s="9" t="e">
        <f t="shared" si="80"/>
        <v>#REF!</v>
      </c>
      <c r="BC94" s="9" t="e">
        <f t="shared" si="81"/>
        <v>#REF!</v>
      </c>
      <c r="BD94" s="9" t="e">
        <f t="shared" si="82"/>
        <v>#REF!</v>
      </c>
      <c r="BE94" s="9" t="e">
        <f t="shared" si="83"/>
        <v>#REF!</v>
      </c>
      <c r="BF94" s="9" t="e">
        <f t="shared" si="84"/>
        <v>#REF!</v>
      </c>
      <c r="BG94" s="9" t="e">
        <f t="shared" si="85"/>
        <v>#REF!</v>
      </c>
      <c r="BH94" s="9" t="e">
        <f t="shared" si="86"/>
        <v>#REF!</v>
      </c>
      <c r="BI94" s="9" t="e">
        <f t="shared" si="87"/>
        <v>#REF!</v>
      </c>
      <c r="BJ94" s="9" t="e">
        <f t="shared" si="88"/>
        <v>#REF!</v>
      </c>
      <c r="BK94" s="9" t="e">
        <f t="shared" si="89"/>
        <v>#REF!</v>
      </c>
      <c r="BL94" s="9" t="e">
        <f t="shared" si="90"/>
        <v>#REF!</v>
      </c>
      <c r="BM94" s="9" t="e">
        <f t="shared" si="91"/>
        <v>#REF!</v>
      </c>
      <c r="BN94" s="9" t="e">
        <f t="shared" si="92"/>
        <v>#REF!</v>
      </c>
      <c r="BO94" s="9" t="e">
        <f t="shared" si="93"/>
        <v>#REF!</v>
      </c>
      <c r="BP94" s="9" t="e">
        <f t="shared" si="94"/>
        <v>#REF!</v>
      </c>
      <c r="BQ94" s="9" t="e">
        <f t="shared" si="95"/>
        <v>#REF!</v>
      </c>
      <c r="BR94" s="9" t="e">
        <f t="shared" si="96"/>
        <v>#REF!</v>
      </c>
    </row>
    <row r="95" spans="1:70">
      <c r="A95" s="9">
        <f t="shared" si="97"/>
        <v>90</v>
      </c>
      <c r="B95" s="9">
        <f>cambodia!X97</f>
        <v>2.0216269982574058E-5</v>
      </c>
      <c r="C95" s="9">
        <f>cambodia!AH97</f>
        <v>1.7259178452070963E-5</v>
      </c>
      <c r="D95" s="9">
        <f>cambodia!AR97</f>
        <v>1.5410996245506521E-5</v>
      </c>
      <c r="E95" s="9">
        <f>cambodia!BB97</f>
        <v>1.7429779886523059E-5</v>
      </c>
      <c r="F95" s="9">
        <f>cambodia!BL97</f>
        <v>1.5467863390323892E-5</v>
      </c>
      <c r="G95" s="9">
        <f>cambodia!BV97</f>
        <v>1.3904016907846291E-5</v>
      </c>
      <c r="H95" s="9">
        <f>cambodia!CF97</f>
        <v>1.3221611170037885E-5</v>
      </c>
      <c r="I95" s="9">
        <f>cambodia!CP97</f>
        <v>1.5382562673097839E-5</v>
      </c>
      <c r="J95" s="9">
        <f>cambodia!CZ97</f>
        <v>1.14587296806995E-5</v>
      </c>
      <c r="K95" s="9">
        <f>cambodia!DJ97</f>
        <v>1.1544030397925549E-5</v>
      </c>
      <c r="L95" s="9">
        <f>cambodia!DT97</f>
        <v>2.2149752906364544E-5</v>
      </c>
      <c r="M95" s="9">
        <f>cambodia!ED97</f>
        <v>1.6434604852219131E-5</v>
      </c>
      <c r="N95" s="9">
        <f>cambodia!EN97</f>
        <v>1.4017751197481026E-5</v>
      </c>
      <c r="O95" s="9">
        <f>cambodia!EX97</f>
        <v>2.4282270837015811E-5</v>
      </c>
      <c r="P95" s="9">
        <f>cambodia!FH97</f>
        <v>1.9676032106809069E-5</v>
      </c>
      <c r="Q95" s="9">
        <f>cambodia!FR97</f>
        <v>1.2681373294272895E-5</v>
      </c>
      <c r="R95" s="9">
        <f>cambodia!GB97</f>
        <v>1.8225919913966202E-5</v>
      </c>
      <c r="S95" s="9">
        <f>cambodia!GL97</f>
        <v>1.16293311151516E-5</v>
      </c>
      <c r="T95" s="9">
        <f>cambodia!GV97</f>
        <v>1.0776323942891093E-5</v>
      </c>
      <c r="U95" s="9">
        <f>cambodia!HF97</f>
        <v>1.3392212604489987E-5</v>
      </c>
      <c r="V95" s="9">
        <f>cambodia!HP97</f>
        <v>7.3358616814403739E-6</v>
      </c>
      <c r="W95" s="9">
        <f>cambodia!HZ97</f>
        <v>7.0515259573535382E-6</v>
      </c>
      <c r="X95" s="9">
        <f>cambodia!IJ97</f>
        <v>3.2129936821812491E-6</v>
      </c>
      <c r="Y95" s="9">
        <f>cambodia!IT97</f>
        <v>1.8197486341557515E-6</v>
      </c>
      <c r="Z95" s="9">
        <f>cambodia!JD97</f>
        <v>3.0423922477291478E-6</v>
      </c>
      <c r="AA95" s="9">
        <f>cambodia!JN97</f>
        <v>2.928657958094413E-6</v>
      </c>
      <c r="AB95" s="9">
        <f>cambodia!JX97</f>
        <v>2.4452872271467913E-6</v>
      </c>
      <c r="AC95" s="9">
        <f>cambodia!KH97</f>
        <v>4.0091337096243908E-6</v>
      </c>
      <c r="AD95" s="9">
        <f>cambodia!KR97</f>
        <v>1.6775807721123333E-6</v>
      </c>
      <c r="AE95" s="9">
        <f>cambodia!LB97</f>
        <v>1.4216786204341811E-6</v>
      </c>
      <c r="AG95" s="9">
        <f t="shared" si="98"/>
        <v>90</v>
      </c>
      <c r="AH95" s="9" t="e">
        <f>#REF!</f>
        <v>#REF!</v>
      </c>
      <c r="AI95" s="9" t="e">
        <f t="shared" si="66"/>
        <v>#REF!</v>
      </c>
      <c r="AJ95" s="9">
        <f t="shared" si="65"/>
        <v>5.278033302929537E-3</v>
      </c>
      <c r="AK95" s="9">
        <f t="shared" si="99"/>
        <v>90</v>
      </c>
      <c r="AL95" s="9" t="e">
        <f t="shared" si="101"/>
        <v>#REF!</v>
      </c>
      <c r="AN95" s="9">
        <f t="shared" si="100"/>
        <v>90</v>
      </c>
      <c r="AO95" s="9" t="e">
        <f t="shared" si="67"/>
        <v>#REF!</v>
      </c>
      <c r="AP95" s="9" t="e">
        <f t="shared" si="68"/>
        <v>#REF!</v>
      </c>
      <c r="AQ95" s="9" t="e">
        <f t="shared" si="69"/>
        <v>#REF!</v>
      </c>
      <c r="AR95" s="9" t="e">
        <f t="shared" si="70"/>
        <v>#REF!</v>
      </c>
      <c r="AS95" s="9" t="e">
        <f t="shared" si="71"/>
        <v>#REF!</v>
      </c>
      <c r="AT95" s="9" t="e">
        <f t="shared" si="72"/>
        <v>#REF!</v>
      </c>
      <c r="AU95" s="9" t="e">
        <f t="shared" si="73"/>
        <v>#REF!</v>
      </c>
      <c r="AV95" s="9" t="e">
        <f t="shared" si="74"/>
        <v>#REF!</v>
      </c>
      <c r="AW95" s="9" t="e">
        <f t="shared" si="75"/>
        <v>#REF!</v>
      </c>
      <c r="AX95" s="9" t="e">
        <f t="shared" si="76"/>
        <v>#REF!</v>
      </c>
      <c r="AY95" s="9" t="e">
        <f t="shared" si="77"/>
        <v>#REF!</v>
      </c>
      <c r="AZ95" s="9" t="e">
        <f t="shared" si="78"/>
        <v>#REF!</v>
      </c>
      <c r="BA95" s="9" t="e">
        <f t="shared" si="79"/>
        <v>#REF!</v>
      </c>
      <c r="BB95" s="9" t="e">
        <f t="shared" si="80"/>
        <v>#REF!</v>
      </c>
      <c r="BC95" s="9" t="e">
        <f t="shared" si="81"/>
        <v>#REF!</v>
      </c>
      <c r="BD95" s="9" t="e">
        <f t="shared" si="82"/>
        <v>#REF!</v>
      </c>
      <c r="BE95" s="9" t="e">
        <f t="shared" si="83"/>
        <v>#REF!</v>
      </c>
      <c r="BF95" s="9" t="e">
        <f t="shared" si="84"/>
        <v>#REF!</v>
      </c>
      <c r="BG95" s="9" t="e">
        <f t="shared" si="85"/>
        <v>#REF!</v>
      </c>
      <c r="BH95" s="9" t="e">
        <f t="shared" si="86"/>
        <v>#REF!</v>
      </c>
      <c r="BI95" s="9" t="e">
        <f t="shared" si="87"/>
        <v>#REF!</v>
      </c>
      <c r="BJ95" s="9" t="e">
        <f t="shared" si="88"/>
        <v>#REF!</v>
      </c>
      <c r="BK95" s="9" t="e">
        <f t="shared" si="89"/>
        <v>#REF!</v>
      </c>
      <c r="BL95" s="9" t="e">
        <f t="shared" si="90"/>
        <v>#REF!</v>
      </c>
      <c r="BM95" s="9" t="e">
        <f t="shared" si="91"/>
        <v>#REF!</v>
      </c>
      <c r="BN95" s="9" t="e">
        <f t="shared" si="92"/>
        <v>#REF!</v>
      </c>
      <c r="BO95" s="9" t="e">
        <f t="shared" si="93"/>
        <v>#REF!</v>
      </c>
      <c r="BP95" s="9" t="e">
        <f t="shared" si="94"/>
        <v>#REF!</v>
      </c>
      <c r="BQ95" s="9" t="e">
        <f t="shared" si="95"/>
        <v>#REF!</v>
      </c>
      <c r="BR95" s="9" t="e">
        <f t="shared" si="96"/>
        <v>#REF!</v>
      </c>
    </row>
    <row r="96" spans="1:70">
      <c r="A96" s="9">
        <f t="shared" si="97"/>
        <v>91</v>
      </c>
      <c r="B96" s="9">
        <f>cambodia!X98</f>
        <v>2.106713411317008E-5</v>
      </c>
      <c r="C96" s="9">
        <f>cambodia!AH98</f>
        <v>1.7985584256953922E-5</v>
      </c>
      <c r="D96" s="9">
        <f>cambodia!AR98</f>
        <v>1.6059615596818821E-5</v>
      </c>
      <c r="E96" s="9">
        <f>cambodia!BB98</f>
        <v>1.8163365979427928E-5</v>
      </c>
      <c r="F96" s="9">
        <f>cambodia!BL98</f>
        <v>1.6118876170976826E-5</v>
      </c>
      <c r="G96" s="9">
        <f>cambodia!BV98</f>
        <v>1.448921038163174E-5</v>
      </c>
      <c r="H96" s="9">
        <f>cambodia!CF98</f>
        <v>1.3778083491735705E-5</v>
      </c>
      <c r="I96" s="9">
        <f>cambodia!CP98</f>
        <v>1.6029985309739816E-5</v>
      </c>
      <c r="J96" s="9">
        <f>cambodia!CZ98</f>
        <v>1.1941005692837613E-5</v>
      </c>
      <c r="K96" s="9">
        <f>cambodia!DJ98</f>
        <v>1.2029896554074614E-5</v>
      </c>
      <c r="L96" s="9">
        <f>cambodia!DT98</f>
        <v>2.3081993634542181E-5</v>
      </c>
      <c r="M96" s="9">
        <f>cambodia!ED98</f>
        <v>1.7126305931662875E-5</v>
      </c>
      <c r="N96" s="9">
        <f>cambodia!EN98</f>
        <v>1.4607731529947746E-5</v>
      </c>
      <c r="O96" s="9">
        <f>cambodia!EX98</f>
        <v>2.5304265165467288E-5</v>
      </c>
      <c r="P96" s="9">
        <f>cambodia!FH98</f>
        <v>2.0504158658669047E-5</v>
      </c>
      <c r="Q96" s="9">
        <f>cambodia!FR98</f>
        <v>1.3215108037234672E-5</v>
      </c>
      <c r="R96" s="9">
        <f>cambodia!GB98</f>
        <v>1.8993014017639974E-5</v>
      </c>
      <c r="S96" s="9">
        <f>cambodia!GL98</f>
        <v>1.2118787415311619E-5</v>
      </c>
      <c r="T96" s="9">
        <f>cambodia!GV98</f>
        <v>1.1229878802941576E-5</v>
      </c>
      <c r="U96" s="9">
        <f>cambodia!HF98</f>
        <v>1.3955865214209712E-5</v>
      </c>
      <c r="V96" s="9">
        <f>cambodia!HP98</f>
        <v>7.6446140663823901E-6</v>
      </c>
      <c r="W96" s="9">
        <f>cambodia!HZ98</f>
        <v>7.3483111955923764E-6</v>
      </c>
      <c r="X96" s="9">
        <f>cambodia!IJ98</f>
        <v>3.3482224399271709E-6</v>
      </c>
      <c r="Y96" s="9">
        <f>cambodia!IT98</f>
        <v>1.8963383730560968E-6</v>
      </c>
      <c r="Z96" s="9">
        <f>cambodia!JD98</f>
        <v>3.1704407174531626E-6</v>
      </c>
      <c r="AA96" s="9">
        <f>cambodia!JN98</f>
        <v>3.0519195691371563E-6</v>
      </c>
      <c r="AB96" s="9">
        <f>cambodia!JX98</f>
        <v>2.5482046887941312E-6</v>
      </c>
      <c r="AC96" s="9">
        <f>cambodia!KH98</f>
        <v>4.1778704781392134E-6</v>
      </c>
      <c r="AD96" s="9">
        <f>cambodia!KR98</f>
        <v>1.7481869376610893E-6</v>
      </c>
      <c r="AE96" s="9">
        <f>cambodia!LB98</f>
        <v>1.481514353950076E-6</v>
      </c>
      <c r="AG96" s="9">
        <f t="shared" si="98"/>
        <v>91</v>
      </c>
      <c r="AH96" s="9" t="e">
        <f>#REF!</f>
        <v>#REF!</v>
      </c>
      <c r="AI96" s="9" t="e">
        <f t="shared" si="66"/>
        <v>#REF!</v>
      </c>
      <c r="AJ96" s="9">
        <f t="shared" si="65"/>
        <v>4.9792767008769211E-3</v>
      </c>
      <c r="AK96" s="9">
        <f t="shared" si="99"/>
        <v>91</v>
      </c>
      <c r="AL96" s="9" t="e">
        <f t="shared" si="101"/>
        <v>#REF!</v>
      </c>
      <c r="AN96" s="9">
        <f t="shared" si="100"/>
        <v>91</v>
      </c>
      <c r="AO96" s="9" t="e">
        <f t="shared" si="67"/>
        <v>#REF!</v>
      </c>
      <c r="AP96" s="9" t="e">
        <f t="shared" si="68"/>
        <v>#REF!</v>
      </c>
      <c r="AQ96" s="9" t="e">
        <f t="shared" si="69"/>
        <v>#REF!</v>
      </c>
      <c r="AR96" s="9" t="e">
        <f t="shared" si="70"/>
        <v>#REF!</v>
      </c>
      <c r="AS96" s="9" t="e">
        <f t="shared" si="71"/>
        <v>#REF!</v>
      </c>
      <c r="AT96" s="9" t="e">
        <f t="shared" si="72"/>
        <v>#REF!</v>
      </c>
      <c r="AU96" s="9" t="e">
        <f t="shared" si="73"/>
        <v>#REF!</v>
      </c>
      <c r="AV96" s="9" t="e">
        <f t="shared" si="74"/>
        <v>#REF!</v>
      </c>
      <c r="AW96" s="9" t="e">
        <f t="shared" si="75"/>
        <v>#REF!</v>
      </c>
      <c r="AX96" s="9" t="e">
        <f t="shared" si="76"/>
        <v>#REF!</v>
      </c>
      <c r="AY96" s="9" t="e">
        <f t="shared" si="77"/>
        <v>#REF!</v>
      </c>
      <c r="AZ96" s="9" t="e">
        <f t="shared" si="78"/>
        <v>#REF!</v>
      </c>
      <c r="BA96" s="9" t="e">
        <f t="shared" si="79"/>
        <v>#REF!</v>
      </c>
      <c r="BB96" s="9" t="e">
        <f t="shared" si="80"/>
        <v>#REF!</v>
      </c>
      <c r="BC96" s="9" t="e">
        <f t="shared" si="81"/>
        <v>#REF!</v>
      </c>
      <c r="BD96" s="9" t="e">
        <f t="shared" si="82"/>
        <v>#REF!</v>
      </c>
      <c r="BE96" s="9" t="e">
        <f t="shared" si="83"/>
        <v>#REF!</v>
      </c>
      <c r="BF96" s="9" t="e">
        <f t="shared" si="84"/>
        <v>#REF!</v>
      </c>
      <c r="BG96" s="9" t="e">
        <f t="shared" si="85"/>
        <v>#REF!</v>
      </c>
      <c r="BH96" s="9" t="e">
        <f t="shared" si="86"/>
        <v>#REF!</v>
      </c>
      <c r="BI96" s="9" t="e">
        <f t="shared" si="87"/>
        <v>#REF!</v>
      </c>
      <c r="BJ96" s="9" t="e">
        <f t="shared" si="88"/>
        <v>#REF!</v>
      </c>
      <c r="BK96" s="9" t="e">
        <f t="shared" si="89"/>
        <v>#REF!</v>
      </c>
      <c r="BL96" s="9" t="e">
        <f t="shared" si="90"/>
        <v>#REF!</v>
      </c>
      <c r="BM96" s="9" t="e">
        <f t="shared" si="91"/>
        <v>#REF!</v>
      </c>
      <c r="BN96" s="9" t="e">
        <f t="shared" si="92"/>
        <v>#REF!</v>
      </c>
      <c r="BO96" s="9" t="e">
        <f t="shared" si="93"/>
        <v>#REF!</v>
      </c>
      <c r="BP96" s="9" t="e">
        <f t="shared" si="94"/>
        <v>#REF!</v>
      </c>
      <c r="BQ96" s="9" t="e">
        <f t="shared" si="95"/>
        <v>#REF!</v>
      </c>
      <c r="BR96" s="9" t="e">
        <f t="shared" si="96"/>
        <v>#REF!</v>
      </c>
    </row>
    <row r="97" spans="1:70">
      <c r="A97" s="9">
        <f t="shared" si="97"/>
        <v>92</v>
      </c>
      <c r="B97" s="9">
        <f>cambodia!X99</f>
        <v>2.1927042338706771E-5</v>
      </c>
      <c r="C97" s="9">
        <f>cambodia!AH99</f>
        <v>1.8719711251188481E-5</v>
      </c>
      <c r="D97" s="9">
        <f>cambodia!AR99</f>
        <v>1.6715129321489544E-5</v>
      </c>
      <c r="E97" s="9">
        <f>cambodia!BB99</f>
        <v>1.8904749583160689E-5</v>
      </c>
      <c r="F97" s="9">
        <f>cambodia!BL99</f>
        <v>1.6776808765480283E-5</v>
      </c>
      <c r="G97" s="9">
        <f>cambodia!BV99</f>
        <v>1.5080624055735034E-5</v>
      </c>
      <c r="H97" s="9">
        <f>cambodia!CF99</f>
        <v>1.43404707278462E-5</v>
      </c>
      <c r="I97" s="9">
        <f>cambodia!CP99</f>
        <v>1.6684289599494181E-5</v>
      </c>
      <c r="J97" s="9">
        <f>cambodia!CZ99</f>
        <v>1.2428407964133374E-5</v>
      </c>
      <c r="K97" s="9">
        <f>cambodia!DJ99</f>
        <v>1.2520927130119476E-5</v>
      </c>
      <c r="L97" s="9">
        <f>cambodia!DT99</f>
        <v>2.4024143434391801E-5</v>
      </c>
      <c r="M97" s="9">
        <f>cambodia!ED99</f>
        <v>1.7825359313322801E-5</v>
      </c>
      <c r="N97" s="9">
        <f>cambodia!EN99</f>
        <v>1.5203982943716506E-5</v>
      </c>
      <c r="O97" s="9">
        <f>cambodia!EX99</f>
        <v>2.6337122584044409E-5</v>
      </c>
      <c r="P97" s="9">
        <f>cambodia!FH99</f>
        <v>2.1341087620794773E-5</v>
      </c>
      <c r="Q97" s="9">
        <f>cambodia!FR99</f>
        <v>1.3754516009934205E-5</v>
      </c>
      <c r="R97" s="9">
        <f>cambodia!GB99</f>
        <v>1.9768261799030996E-5</v>
      </c>
      <c r="S97" s="9">
        <f>cambodia!GL99</f>
        <v>1.2613446296105581E-5</v>
      </c>
      <c r="T97" s="9">
        <f>cambodia!GV99</f>
        <v>1.1688254636244538E-5</v>
      </c>
      <c r="U97" s="9">
        <f>cambodia!HF99</f>
        <v>1.4525509059818408E-5</v>
      </c>
      <c r="V97" s="9">
        <f>cambodia!HP99</f>
        <v>7.9566482748049868E-6</v>
      </c>
      <c r="W97" s="9">
        <f>cambodia!HZ99</f>
        <v>7.648251054851306E-6</v>
      </c>
      <c r="X97" s="9">
        <f>cambodia!IJ99</f>
        <v>3.4848885854766029E-6</v>
      </c>
      <c r="Y97" s="9">
        <f>cambodia!IT99</f>
        <v>1.9737422077035627E-6</v>
      </c>
      <c r="Z97" s="9">
        <f>cambodia!JD99</f>
        <v>3.2998502535043939E-6</v>
      </c>
      <c r="AA97" s="9">
        <f>cambodia!JN99</f>
        <v>3.1764913655229212E-6</v>
      </c>
      <c r="AB97" s="9">
        <f>cambodia!JX99</f>
        <v>2.6522160916016626E-6</v>
      </c>
      <c r="AC97" s="9">
        <f>cambodia!KH99</f>
        <v>4.3484008013469112E-6</v>
      </c>
      <c r="AD97" s="9">
        <f>cambodia!KR99</f>
        <v>1.8195435977267218E-6</v>
      </c>
      <c r="AE97" s="9">
        <f>cambodia!LB99</f>
        <v>1.5419860997684089E-6</v>
      </c>
      <c r="AG97" s="9">
        <f t="shared" si="98"/>
        <v>92</v>
      </c>
      <c r="AH97" s="9" t="e">
        <f>#REF!</f>
        <v>#REF!</v>
      </c>
      <c r="AI97" s="9" t="e">
        <f t="shared" si="66"/>
        <v>#REF!</v>
      </c>
      <c r="AJ97" s="9">
        <f t="shared" si="65"/>
        <v>4.6974308498838871E-3</v>
      </c>
      <c r="AK97" s="9">
        <f t="shared" si="99"/>
        <v>92</v>
      </c>
      <c r="AL97" s="9" t="e">
        <f t="shared" si="101"/>
        <v>#REF!</v>
      </c>
      <c r="AN97" s="9">
        <f t="shared" si="100"/>
        <v>92</v>
      </c>
      <c r="AO97" s="9" t="e">
        <f t="shared" si="67"/>
        <v>#REF!</v>
      </c>
      <c r="AP97" s="9" t="e">
        <f t="shared" si="68"/>
        <v>#REF!</v>
      </c>
      <c r="AQ97" s="9" t="e">
        <f t="shared" si="69"/>
        <v>#REF!</v>
      </c>
      <c r="AR97" s="9" t="e">
        <f t="shared" si="70"/>
        <v>#REF!</v>
      </c>
      <c r="AS97" s="9" t="e">
        <f t="shared" si="71"/>
        <v>#REF!</v>
      </c>
      <c r="AT97" s="9" t="e">
        <f t="shared" si="72"/>
        <v>#REF!</v>
      </c>
      <c r="AU97" s="9" t="e">
        <f t="shared" si="73"/>
        <v>#REF!</v>
      </c>
      <c r="AV97" s="9" t="e">
        <f t="shared" si="74"/>
        <v>#REF!</v>
      </c>
      <c r="AW97" s="9" t="e">
        <f t="shared" si="75"/>
        <v>#REF!</v>
      </c>
      <c r="AX97" s="9" t="e">
        <f t="shared" si="76"/>
        <v>#REF!</v>
      </c>
      <c r="AY97" s="9" t="e">
        <f t="shared" si="77"/>
        <v>#REF!</v>
      </c>
      <c r="AZ97" s="9" t="e">
        <f t="shared" si="78"/>
        <v>#REF!</v>
      </c>
      <c r="BA97" s="9" t="e">
        <f t="shared" si="79"/>
        <v>#REF!</v>
      </c>
      <c r="BB97" s="9" t="e">
        <f t="shared" si="80"/>
        <v>#REF!</v>
      </c>
      <c r="BC97" s="9" t="e">
        <f t="shared" si="81"/>
        <v>#REF!</v>
      </c>
      <c r="BD97" s="9" t="e">
        <f t="shared" si="82"/>
        <v>#REF!</v>
      </c>
      <c r="BE97" s="9" t="e">
        <f t="shared" si="83"/>
        <v>#REF!</v>
      </c>
      <c r="BF97" s="9" t="e">
        <f t="shared" si="84"/>
        <v>#REF!</v>
      </c>
      <c r="BG97" s="9" t="e">
        <f t="shared" si="85"/>
        <v>#REF!</v>
      </c>
      <c r="BH97" s="9" t="e">
        <f t="shared" si="86"/>
        <v>#REF!</v>
      </c>
      <c r="BI97" s="9" t="e">
        <f t="shared" si="87"/>
        <v>#REF!</v>
      </c>
      <c r="BJ97" s="9" t="e">
        <f t="shared" si="88"/>
        <v>#REF!</v>
      </c>
      <c r="BK97" s="9" t="e">
        <f t="shared" si="89"/>
        <v>#REF!</v>
      </c>
      <c r="BL97" s="9" t="e">
        <f t="shared" si="90"/>
        <v>#REF!</v>
      </c>
      <c r="BM97" s="9" t="e">
        <f t="shared" si="91"/>
        <v>#REF!</v>
      </c>
      <c r="BN97" s="9" t="e">
        <f t="shared" si="92"/>
        <v>#REF!</v>
      </c>
      <c r="BO97" s="9" t="e">
        <f t="shared" si="93"/>
        <v>#REF!</v>
      </c>
      <c r="BP97" s="9" t="e">
        <f t="shared" si="94"/>
        <v>#REF!</v>
      </c>
      <c r="BQ97" s="9" t="e">
        <f t="shared" si="95"/>
        <v>#REF!</v>
      </c>
      <c r="BR97" s="9" t="e">
        <f t="shared" si="96"/>
        <v>#REF!</v>
      </c>
    </row>
    <row r="98" spans="1:70">
      <c r="A98" s="9">
        <f t="shared" si="97"/>
        <v>93</v>
      </c>
      <c r="B98" s="9">
        <f>cambodia!X100</f>
        <v>2.2793546059466762E-5</v>
      </c>
      <c r="C98" s="9">
        <f>cambodia!AH100</f>
        <v>1.9459468998729008E-5</v>
      </c>
      <c r="D98" s="9">
        <f>cambodia!AR100</f>
        <v>1.7375670835767905E-5</v>
      </c>
      <c r="E98" s="9">
        <f>cambodia!BB100</f>
        <v>1.9651819598386953E-5</v>
      </c>
      <c r="F98" s="9">
        <f>cambodia!BL100</f>
        <v>1.7439787702320556E-5</v>
      </c>
      <c r="G98" s="9">
        <f>cambodia!BV100</f>
        <v>1.5676573872122705E-5</v>
      </c>
      <c r="H98" s="9">
        <f>cambodia!CF100</f>
        <v>1.490717147349092E-5</v>
      </c>
      <c r="I98" s="9">
        <f>cambodia!CP100</f>
        <v>1.7343612402491585E-5</v>
      </c>
      <c r="J98" s="9">
        <f>cambodia!CZ100</f>
        <v>1.2919548610358796E-5</v>
      </c>
      <c r="K98" s="9">
        <f>cambodia!DJ100</f>
        <v>1.3015723910187767E-5</v>
      </c>
      <c r="L98" s="9">
        <f>cambodia!DT100</f>
        <v>2.4973519522256825E-5</v>
      </c>
      <c r="M98" s="9">
        <f>cambodia!ED100</f>
        <v>1.8529774433715596E-5</v>
      </c>
      <c r="N98" s="9">
        <f>cambodia!EN100</f>
        <v>1.5804807605228006E-5</v>
      </c>
      <c r="O98" s="9">
        <f>cambodia!EX100</f>
        <v>2.7377902017981164E-5</v>
      </c>
      <c r="P98" s="9">
        <f>cambodia!FH100</f>
        <v>2.2184435827216591E-5</v>
      </c>
      <c r="Q98" s="9">
        <f>cambodia!FR100</f>
        <v>1.4298061241240751E-5</v>
      </c>
      <c r="R98" s="9">
        <f>cambodia!GB100</f>
        <v>2.0549455730124041E-5</v>
      </c>
      <c r="S98" s="9">
        <f>cambodia!GL100</f>
        <v>1.3111899210016742E-5</v>
      </c>
      <c r="T98" s="9">
        <f>cambodia!GV100</f>
        <v>1.2150146211727007E-5</v>
      </c>
      <c r="U98" s="9">
        <f>cambodia!HF100</f>
        <v>1.5099522073148866E-5</v>
      </c>
      <c r="V98" s="9">
        <f>cambodia!HP100</f>
        <v>8.2710757852917343E-6</v>
      </c>
      <c r="W98" s="9">
        <f>cambodia!HZ100</f>
        <v>7.9504914525284904E-6</v>
      </c>
      <c r="X98" s="9">
        <f>cambodia!IJ100</f>
        <v>3.6226029602246742E-6</v>
      </c>
      <c r="Y98" s="9">
        <f>cambodia!IT100</f>
        <v>2.0517397296847717E-6</v>
      </c>
      <c r="Z98" s="9">
        <f>cambodia!JD100</f>
        <v>3.4302523605667277E-6</v>
      </c>
      <c r="AA98" s="9">
        <f>cambodia!JN100</f>
        <v>3.3020186274614291E-6</v>
      </c>
      <c r="AB98" s="9">
        <f>cambodia!JX100</f>
        <v>2.757025261763912E-6</v>
      </c>
      <c r="AC98" s="9">
        <f>cambodia!KH100</f>
        <v>4.520239091961761E-6</v>
      </c>
      <c r="AD98" s="9">
        <f>cambodia!KR100</f>
        <v>1.8914475633031485E-6</v>
      </c>
      <c r="AE98" s="9">
        <f>cambodia!LB100</f>
        <v>1.6029216638162281E-6</v>
      </c>
      <c r="AG98" s="9">
        <f t="shared" si="98"/>
        <v>93</v>
      </c>
      <c r="AH98" s="9" t="e">
        <f>#REF!</f>
        <v>#REF!</v>
      </c>
      <c r="AI98" s="9" t="e">
        <f t="shared" si="66"/>
        <v>#REF!</v>
      </c>
      <c r="AJ98" s="9">
        <f t="shared" si="65"/>
        <v>4.4315385376263085E-3</v>
      </c>
      <c r="AK98" s="9">
        <f t="shared" si="99"/>
        <v>93</v>
      </c>
      <c r="AL98" s="9" t="e">
        <f t="shared" si="101"/>
        <v>#REF!</v>
      </c>
      <c r="AN98" s="9">
        <f t="shared" si="100"/>
        <v>93</v>
      </c>
      <c r="AO98" s="9" t="e">
        <f t="shared" si="67"/>
        <v>#REF!</v>
      </c>
      <c r="AP98" s="9" t="e">
        <f t="shared" si="68"/>
        <v>#REF!</v>
      </c>
      <c r="AQ98" s="9" t="e">
        <f t="shared" si="69"/>
        <v>#REF!</v>
      </c>
      <c r="AR98" s="9" t="e">
        <f t="shared" si="70"/>
        <v>#REF!</v>
      </c>
      <c r="AS98" s="9" t="e">
        <f t="shared" si="71"/>
        <v>#REF!</v>
      </c>
      <c r="AT98" s="9" t="e">
        <f t="shared" si="72"/>
        <v>#REF!</v>
      </c>
      <c r="AU98" s="9" t="e">
        <f t="shared" si="73"/>
        <v>#REF!</v>
      </c>
      <c r="AV98" s="9" t="e">
        <f t="shared" si="74"/>
        <v>#REF!</v>
      </c>
      <c r="AW98" s="9" t="e">
        <f t="shared" si="75"/>
        <v>#REF!</v>
      </c>
      <c r="AX98" s="9" t="e">
        <f t="shared" si="76"/>
        <v>#REF!</v>
      </c>
      <c r="AY98" s="9" t="e">
        <f t="shared" si="77"/>
        <v>#REF!</v>
      </c>
      <c r="AZ98" s="9" t="e">
        <f t="shared" si="78"/>
        <v>#REF!</v>
      </c>
      <c r="BA98" s="9" t="e">
        <f t="shared" si="79"/>
        <v>#REF!</v>
      </c>
      <c r="BB98" s="9" t="e">
        <f t="shared" si="80"/>
        <v>#REF!</v>
      </c>
      <c r="BC98" s="9" t="e">
        <f t="shared" si="81"/>
        <v>#REF!</v>
      </c>
      <c r="BD98" s="9" t="e">
        <f t="shared" si="82"/>
        <v>#REF!</v>
      </c>
      <c r="BE98" s="9" t="e">
        <f t="shared" si="83"/>
        <v>#REF!</v>
      </c>
      <c r="BF98" s="9" t="e">
        <f t="shared" si="84"/>
        <v>#REF!</v>
      </c>
      <c r="BG98" s="9" t="e">
        <f t="shared" si="85"/>
        <v>#REF!</v>
      </c>
      <c r="BH98" s="9" t="e">
        <f t="shared" si="86"/>
        <v>#REF!</v>
      </c>
      <c r="BI98" s="9" t="e">
        <f t="shared" si="87"/>
        <v>#REF!</v>
      </c>
      <c r="BJ98" s="9" t="e">
        <f t="shared" si="88"/>
        <v>#REF!</v>
      </c>
      <c r="BK98" s="9" t="e">
        <f t="shared" si="89"/>
        <v>#REF!</v>
      </c>
      <c r="BL98" s="9" t="e">
        <f t="shared" si="90"/>
        <v>#REF!</v>
      </c>
      <c r="BM98" s="9" t="e">
        <f t="shared" si="91"/>
        <v>#REF!</v>
      </c>
      <c r="BN98" s="9" t="e">
        <f t="shared" si="92"/>
        <v>#REF!</v>
      </c>
      <c r="BO98" s="9" t="e">
        <f t="shared" si="93"/>
        <v>#REF!</v>
      </c>
      <c r="BP98" s="9" t="e">
        <f t="shared" si="94"/>
        <v>#REF!</v>
      </c>
      <c r="BQ98" s="9" t="e">
        <f t="shared" si="95"/>
        <v>#REF!</v>
      </c>
      <c r="BR98" s="9" t="e">
        <f t="shared" si="96"/>
        <v>#REF!</v>
      </c>
    </row>
    <row r="99" spans="1:70">
      <c r="A99" s="9">
        <f t="shared" si="97"/>
        <v>94</v>
      </c>
      <c r="B99" s="9">
        <f>cambodia!X101</f>
        <v>2.3664108808624846E-5</v>
      </c>
      <c r="C99" s="9">
        <f>cambodia!AH101</f>
        <v>2.0202692048994771E-5</v>
      </c>
      <c r="D99" s="9">
        <f>cambodia!AR101</f>
        <v>1.8039306574225968E-5</v>
      </c>
      <c r="E99" s="9">
        <f>cambodia!BB101</f>
        <v>2.0402389169742658E-5</v>
      </c>
      <c r="F99" s="9">
        <f>cambodia!BL101</f>
        <v>1.8105872281141937E-5</v>
      </c>
      <c r="G99" s="9">
        <f>cambodia!BV101</f>
        <v>1.6275315340952954E-5</v>
      </c>
      <c r="H99" s="9">
        <f>cambodia!CF101</f>
        <v>1.5476526857961401E-5</v>
      </c>
      <c r="I99" s="9">
        <f>cambodia!CP101</f>
        <v>1.8006023720767992E-5</v>
      </c>
      <c r="J99" s="9">
        <f>cambodia!CZ101</f>
        <v>1.3412989943566545E-5</v>
      </c>
      <c r="K99" s="9">
        <f>cambodia!DJ101</f>
        <v>1.3512838503940486E-5</v>
      </c>
      <c r="L99" s="9">
        <f>cambodia!DT101</f>
        <v>2.5927342843767588E-5</v>
      </c>
      <c r="M99" s="9">
        <f>cambodia!ED101</f>
        <v>1.9237489298713308E-5</v>
      </c>
      <c r="N99" s="9">
        <f>cambodia!EN101</f>
        <v>1.6408446754784879E-5</v>
      </c>
      <c r="O99" s="9">
        <f>cambodia!EX101</f>
        <v>2.8423556853116195E-5</v>
      </c>
      <c r="P99" s="9">
        <f>cambodia!FH101</f>
        <v>2.3031734592923197E-5</v>
      </c>
      <c r="Q99" s="9">
        <f>cambodia!FR101</f>
        <v>1.4844152642259747E-5</v>
      </c>
      <c r="R99" s="9">
        <f>cambodia!GB101</f>
        <v>2.1334309066566142E-5</v>
      </c>
      <c r="S99" s="9">
        <f>cambodia!GL101</f>
        <v>1.3612687064314433E-5</v>
      </c>
      <c r="T99" s="9">
        <f>cambodia!GV101</f>
        <v>1.2614201460574986E-5</v>
      </c>
      <c r="U99" s="9">
        <f>cambodia!HF101</f>
        <v>1.5676223978709281E-5</v>
      </c>
      <c r="V99" s="9">
        <f>cambodia!HP101</f>
        <v>8.5869761921592263E-6</v>
      </c>
      <c r="W99" s="9">
        <f>cambodia!HZ101</f>
        <v>8.2541476575794119E-6</v>
      </c>
      <c r="X99" s="9">
        <f>cambodia!IJ101</f>
        <v>3.7609624407519092E-6</v>
      </c>
      <c r="Y99" s="9">
        <f>cambodia!IT101</f>
        <v>2.1301026213108156E-6</v>
      </c>
      <c r="Z99" s="9">
        <f>cambodia!JD101</f>
        <v>3.5612653200040205E-6</v>
      </c>
      <c r="AA99" s="9">
        <f>cambodia!JN101</f>
        <v>3.428133906172094E-6</v>
      </c>
      <c r="AB99" s="9">
        <f>cambodia!JX101</f>
        <v>2.8623253973864086E-6</v>
      </c>
      <c r="AC99" s="9">
        <f>cambodia!KH101</f>
        <v>4.6928823375753905E-6</v>
      </c>
      <c r="AD99" s="9">
        <f>cambodia!KR101</f>
        <v>1.963688354020908E-6</v>
      </c>
      <c r="AE99" s="9">
        <f>cambodia!LB101</f>
        <v>1.6641426728990749E-6</v>
      </c>
      <c r="AG99" s="9">
        <f t="shared" si="98"/>
        <v>94</v>
      </c>
      <c r="AH99" s="9" t="e">
        <f>#REF!</f>
        <v>#REF!</v>
      </c>
      <c r="AI99" s="9" t="e">
        <f t="shared" si="66"/>
        <v>#REF!</v>
      </c>
      <c r="AJ99" s="9">
        <f t="shared" si="65"/>
        <v>4.1806967336097244E-3</v>
      </c>
      <c r="AK99" s="9">
        <f t="shared" si="99"/>
        <v>94</v>
      </c>
      <c r="AL99" s="9" t="e">
        <f t="shared" si="101"/>
        <v>#REF!</v>
      </c>
      <c r="AN99" s="9">
        <f t="shared" si="100"/>
        <v>94</v>
      </c>
      <c r="AO99" s="9" t="e">
        <f t="shared" si="67"/>
        <v>#REF!</v>
      </c>
      <c r="AP99" s="9" t="e">
        <f t="shared" si="68"/>
        <v>#REF!</v>
      </c>
      <c r="AQ99" s="9" t="e">
        <f t="shared" si="69"/>
        <v>#REF!</v>
      </c>
      <c r="AR99" s="9" t="e">
        <f t="shared" si="70"/>
        <v>#REF!</v>
      </c>
      <c r="AS99" s="9" t="e">
        <f t="shared" si="71"/>
        <v>#REF!</v>
      </c>
      <c r="AT99" s="9" t="e">
        <f t="shared" si="72"/>
        <v>#REF!</v>
      </c>
      <c r="AU99" s="9" t="e">
        <f t="shared" si="73"/>
        <v>#REF!</v>
      </c>
      <c r="AV99" s="9" t="e">
        <f t="shared" si="74"/>
        <v>#REF!</v>
      </c>
      <c r="AW99" s="9" t="e">
        <f t="shared" si="75"/>
        <v>#REF!</v>
      </c>
      <c r="AX99" s="9" t="e">
        <f t="shared" si="76"/>
        <v>#REF!</v>
      </c>
      <c r="AY99" s="9" t="e">
        <f t="shared" si="77"/>
        <v>#REF!</v>
      </c>
      <c r="AZ99" s="9" t="e">
        <f t="shared" si="78"/>
        <v>#REF!</v>
      </c>
      <c r="BA99" s="9" t="e">
        <f t="shared" si="79"/>
        <v>#REF!</v>
      </c>
      <c r="BB99" s="9" t="e">
        <f t="shared" si="80"/>
        <v>#REF!</v>
      </c>
      <c r="BC99" s="9" t="e">
        <f t="shared" si="81"/>
        <v>#REF!</v>
      </c>
      <c r="BD99" s="9" t="e">
        <f t="shared" si="82"/>
        <v>#REF!</v>
      </c>
      <c r="BE99" s="9" t="e">
        <f t="shared" si="83"/>
        <v>#REF!</v>
      </c>
      <c r="BF99" s="9" t="e">
        <f t="shared" si="84"/>
        <v>#REF!</v>
      </c>
      <c r="BG99" s="9" t="e">
        <f t="shared" si="85"/>
        <v>#REF!</v>
      </c>
      <c r="BH99" s="9" t="e">
        <f t="shared" si="86"/>
        <v>#REF!</v>
      </c>
      <c r="BI99" s="9" t="e">
        <f t="shared" si="87"/>
        <v>#REF!</v>
      </c>
      <c r="BJ99" s="9" t="e">
        <f t="shared" si="88"/>
        <v>#REF!</v>
      </c>
      <c r="BK99" s="9" t="e">
        <f t="shared" si="89"/>
        <v>#REF!</v>
      </c>
      <c r="BL99" s="9" t="e">
        <f t="shared" si="90"/>
        <v>#REF!</v>
      </c>
      <c r="BM99" s="9" t="e">
        <f t="shared" si="91"/>
        <v>#REF!</v>
      </c>
      <c r="BN99" s="9" t="e">
        <f t="shared" si="92"/>
        <v>#REF!</v>
      </c>
      <c r="BO99" s="9" t="e">
        <f t="shared" si="93"/>
        <v>#REF!</v>
      </c>
      <c r="BP99" s="9" t="e">
        <f t="shared" si="94"/>
        <v>#REF!</v>
      </c>
      <c r="BQ99" s="9" t="e">
        <f t="shared" si="95"/>
        <v>#REF!</v>
      </c>
      <c r="BR99" s="9" t="e">
        <f t="shared" si="96"/>
        <v>#REF!</v>
      </c>
    </row>
    <row r="100" spans="1:70">
      <c r="A100" s="9">
        <f t="shared" si="97"/>
        <v>95</v>
      </c>
      <c r="B100" s="9">
        <f>cambodia!X102</f>
        <v>2.4536129407496654E-5</v>
      </c>
      <c r="C100" s="9">
        <f>cambodia!AH102</f>
        <v>2.0947159705134271E-5</v>
      </c>
      <c r="D100" s="9">
        <f>cambodia!AR102</f>
        <v>1.8704053641157782E-5</v>
      </c>
      <c r="E100" s="9">
        <f>cambodia!BB102</f>
        <v>2.1154215649501329E-5</v>
      </c>
      <c r="F100" s="9">
        <f>cambodia!BL102</f>
        <v>1.8773072289280134E-5</v>
      </c>
      <c r="G100" s="9">
        <f>cambodia!BV102</f>
        <v>1.6875059465915414E-5</v>
      </c>
      <c r="H100" s="9">
        <f>cambodia!CF102</f>
        <v>1.6046835688447176E-5</v>
      </c>
      <c r="I100" s="9">
        <f>cambodia!CP102</f>
        <v>1.8669544317096604E-5</v>
      </c>
      <c r="J100" s="9">
        <f>cambodia!CZ102</f>
        <v>1.390725759665422E-5</v>
      </c>
      <c r="K100" s="9">
        <f>cambodia!DJ102</f>
        <v>1.4010785568837749E-5</v>
      </c>
      <c r="L100" s="9">
        <f>cambodia!DT102</f>
        <v>2.6882763443656662E-5</v>
      </c>
      <c r="M100" s="9">
        <f>cambodia!ED102</f>
        <v>1.9946389307360148E-5</v>
      </c>
      <c r="N100" s="9">
        <f>cambodia!EN102</f>
        <v>1.7013096762160124E-5</v>
      </c>
      <c r="O100" s="9">
        <f>cambodia!EX102</f>
        <v>2.9470962748244917E-5</v>
      </c>
      <c r="P100" s="9">
        <f>cambodia!FH102</f>
        <v>2.3880452250334291E-5</v>
      </c>
      <c r="Q100" s="9">
        <f>cambodia!FR102</f>
        <v>1.5391158531284819E-5</v>
      </c>
      <c r="R100" s="9">
        <f>cambodia!GB102</f>
        <v>2.2120476723214281E-5</v>
      </c>
      <c r="S100" s="9">
        <f>cambodia!GL102</f>
        <v>1.4114313541021279E-5</v>
      </c>
      <c r="T100" s="9">
        <f>cambodia!GV102</f>
        <v>1.307903381918598E-5</v>
      </c>
      <c r="U100" s="9">
        <f>cambodia!HF102</f>
        <v>1.6253891632814235E-5</v>
      </c>
      <c r="V100" s="9">
        <f>cambodia!HP102</f>
        <v>8.9034056077835943E-6</v>
      </c>
      <c r="W100" s="9">
        <f>cambodia!HZ102</f>
        <v>8.5583123671718269E-6</v>
      </c>
      <c r="X100" s="9">
        <f>cambodia!IJ102</f>
        <v>3.8995536189129694E-6</v>
      </c>
      <c r="Y100" s="9">
        <f>cambodia!IT102</f>
        <v>2.2085967399153102E-6</v>
      </c>
      <c r="Z100" s="9">
        <f>cambodia!JD102</f>
        <v>3.6924976745459098E-6</v>
      </c>
      <c r="AA100" s="9">
        <f>cambodia!JN102</f>
        <v>3.5544603783012016E-6</v>
      </c>
      <c r="AB100" s="9">
        <f>cambodia!JX102</f>
        <v>2.967801869261198E-6</v>
      </c>
      <c r="AC100" s="9">
        <f>cambodia!KH102</f>
        <v>4.8658146926259171E-6</v>
      </c>
      <c r="AD100" s="9">
        <f>cambodia!KR102</f>
        <v>2.0360501196094261E-6</v>
      </c>
      <c r="AE100" s="9">
        <f>cambodia!LB102</f>
        <v>1.7254662030588361E-6</v>
      </c>
      <c r="AG100" s="9">
        <f t="shared" si="98"/>
        <v>95</v>
      </c>
      <c r="AH100" s="9" t="e">
        <f>#REF!</f>
        <v>#REF!</v>
      </c>
      <c r="AI100" s="9" t="e">
        <f t="shared" si="66"/>
        <v>#REF!</v>
      </c>
      <c r="AJ100" s="9">
        <f t="shared" si="65"/>
        <v>3.9440535222733239E-3</v>
      </c>
      <c r="AK100" s="9">
        <f t="shared" si="99"/>
        <v>95</v>
      </c>
      <c r="AL100" s="9" t="e">
        <f t="shared" si="101"/>
        <v>#REF!</v>
      </c>
      <c r="AN100" s="9">
        <f t="shared" si="100"/>
        <v>95</v>
      </c>
      <c r="AO100" s="9" t="e">
        <f t="shared" si="67"/>
        <v>#REF!</v>
      </c>
      <c r="AP100" s="9" t="e">
        <f t="shared" si="68"/>
        <v>#REF!</v>
      </c>
      <c r="AQ100" s="9" t="e">
        <f t="shared" si="69"/>
        <v>#REF!</v>
      </c>
      <c r="AR100" s="9" t="e">
        <f t="shared" si="70"/>
        <v>#REF!</v>
      </c>
      <c r="AS100" s="9" t="e">
        <f t="shared" si="71"/>
        <v>#REF!</v>
      </c>
      <c r="AT100" s="9" t="e">
        <f t="shared" si="72"/>
        <v>#REF!</v>
      </c>
      <c r="AU100" s="9" t="e">
        <f t="shared" si="73"/>
        <v>#REF!</v>
      </c>
      <c r="AV100" s="9" t="e">
        <f t="shared" si="74"/>
        <v>#REF!</v>
      </c>
      <c r="AW100" s="9" t="e">
        <f t="shared" si="75"/>
        <v>#REF!</v>
      </c>
      <c r="AX100" s="9" t="e">
        <f t="shared" si="76"/>
        <v>#REF!</v>
      </c>
      <c r="AY100" s="9" t="e">
        <f t="shared" si="77"/>
        <v>#REF!</v>
      </c>
      <c r="AZ100" s="9" t="e">
        <f t="shared" si="78"/>
        <v>#REF!</v>
      </c>
      <c r="BA100" s="9" t="e">
        <f t="shared" si="79"/>
        <v>#REF!</v>
      </c>
      <c r="BB100" s="9" t="e">
        <f t="shared" si="80"/>
        <v>#REF!</v>
      </c>
      <c r="BC100" s="9" t="e">
        <f t="shared" si="81"/>
        <v>#REF!</v>
      </c>
      <c r="BD100" s="9" t="e">
        <f t="shared" si="82"/>
        <v>#REF!</v>
      </c>
      <c r="BE100" s="9" t="e">
        <f t="shared" si="83"/>
        <v>#REF!</v>
      </c>
      <c r="BF100" s="9" t="e">
        <f t="shared" si="84"/>
        <v>#REF!</v>
      </c>
      <c r="BG100" s="9" t="e">
        <f t="shared" si="85"/>
        <v>#REF!</v>
      </c>
      <c r="BH100" s="9" t="e">
        <f t="shared" si="86"/>
        <v>#REF!</v>
      </c>
      <c r="BI100" s="9" t="e">
        <f t="shared" si="87"/>
        <v>#REF!</v>
      </c>
      <c r="BJ100" s="9" t="e">
        <f t="shared" si="88"/>
        <v>#REF!</v>
      </c>
      <c r="BK100" s="9" t="e">
        <f t="shared" si="89"/>
        <v>#REF!</v>
      </c>
      <c r="BL100" s="9" t="e">
        <f t="shared" si="90"/>
        <v>#REF!</v>
      </c>
      <c r="BM100" s="9" t="e">
        <f t="shared" si="91"/>
        <v>#REF!</v>
      </c>
      <c r="BN100" s="9" t="e">
        <f t="shared" si="92"/>
        <v>#REF!</v>
      </c>
      <c r="BO100" s="9" t="e">
        <f t="shared" si="93"/>
        <v>#REF!</v>
      </c>
      <c r="BP100" s="9" t="e">
        <f t="shared" si="94"/>
        <v>#REF!</v>
      </c>
      <c r="BQ100" s="9" t="e">
        <f t="shared" si="95"/>
        <v>#REF!</v>
      </c>
      <c r="BR100" s="9" t="e">
        <f t="shared" si="96"/>
        <v>#REF!</v>
      </c>
    </row>
    <row r="101" spans="1:70">
      <c r="A101" s="9">
        <f t="shared" si="97"/>
        <v>96</v>
      </c>
      <c r="B101" s="9">
        <f>cambodia!X103</f>
        <v>2.5406967227742371E-5</v>
      </c>
      <c r="C101" s="9">
        <f>cambodia!AH103</f>
        <v>2.1690617591054317E-5</v>
      </c>
      <c r="D101" s="9">
        <f>cambodia!AR103</f>
        <v>1.936789906812428E-5</v>
      </c>
      <c r="E101" s="9">
        <f>cambodia!BB103</f>
        <v>2.1905022377786318E-5</v>
      </c>
      <c r="F101" s="9">
        <f>cambodia!BL103</f>
        <v>1.9439367330368283E-5</v>
      </c>
      <c r="G101" s="9">
        <f>cambodia!BV103</f>
        <v>1.7473990118658255E-5</v>
      </c>
      <c r="H101" s="9">
        <f>cambodia!CF103</f>
        <v>1.6616370971730238E-5</v>
      </c>
      <c r="I101" s="9">
        <f>cambodia!CP103</f>
        <v>1.9332164937002275E-5</v>
      </c>
      <c r="J101" s="9">
        <f>cambodia!CZ103</f>
        <v>1.440085484216621E-5</v>
      </c>
      <c r="K101" s="9">
        <f>cambodia!DJ103</f>
        <v>1.450805723553221E-5</v>
      </c>
      <c r="L101" s="9">
        <f>cambodia!DT103</f>
        <v>2.7836888144038405E-5</v>
      </c>
      <c r="M101" s="9">
        <f>cambodia!ED103</f>
        <v>2.06543277885163E-5</v>
      </c>
      <c r="N101" s="9">
        <f>cambodia!EN103</f>
        <v>1.7616926643146257E-5</v>
      </c>
      <c r="O101" s="9">
        <f>cambodia!EX103</f>
        <v>3.0516947978188438E-5</v>
      </c>
      <c r="P101" s="9">
        <f>cambodia!FH103</f>
        <v>2.472801873642436E-5</v>
      </c>
      <c r="Q101" s="9">
        <f>cambodia!FR103</f>
        <v>1.593742248041223E-5</v>
      </c>
      <c r="R101" s="9">
        <f>cambodia!GB103</f>
        <v>2.2905578049202334E-5</v>
      </c>
      <c r="S101" s="9">
        <f>cambodia!GL103</f>
        <v>1.4615259628898211E-5</v>
      </c>
      <c r="T101" s="9">
        <f>cambodia!GV103</f>
        <v>1.3543235695238197E-5</v>
      </c>
      <c r="U101" s="9">
        <f>cambodia!HF103</f>
        <v>1.6830775758462242E-5</v>
      </c>
      <c r="V101" s="9">
        <f>cambodia!HP103</f>
        <v>9.2194058294761351E-6</v>
      </c>
      <c r="W101" s="9">
        <f>cambodia!HZ103</f>
        <v>8.8620645182561289E-6</v>
      </c>
      <c r="X101" s="9">
        <f>cambodia!IJ103</f>
        <v>4.0379568167860578E-6</v>
      </c>
      <c r="Y101" s="9">
        <f>cambodia!IT103</f>
        <v>2.2869843918080331E-6</v>
      </c>
      <c r="Z101" s="9">
        <f>cambodia!JD103</f>
        <v>3.8235520300540559E-6</v>
      </c>
      <c r="AA101" s="9">
        <f>cambodia!JN103</f>
        <v>3.6806155055660541E-6</v>
      </c>
      <c r="AB101" s="9">
        <f>cambodia!JX103</f>
        <v>3.0731352764920447E-6</v>
      </c>
      <c r="AC101" s="9">
        <f>cambodia!KH103</f>
        <v>5.0385124882020729E-6</v>
      </c>
      <c r="AD101" s="9">
        <f>cambodia!KR103</f>
        <v>2.1083137361980304E-6</v>
      </c>
      <c r="AE101" s="9">
        <f>cambodia!LB103</f>
        <v>1.786706556100026E-6</v>
      </c>
      <c r="AG101" s="9">
        <f t="shared" si="98"/>
        <v>96</v>
      </c>
      <c r="AH101" s="9" t="e">
        <f>#REF!</f>
        <v>#REF!</v>
      </c>
      <c r="AI101" s="9" t="e">
        <f t="shared" si="66"/>
        <v>#REF!</v>
      </c>
      <c r="AJ101" s="9">
        <f t="shared" ref="AJ101:AJ135" si="102">$AH$2^AG101</f>
        <v>3.7208052096918145E-3</v>
      </c>
      <c r="AK101" s="9">
        <f t="shared" si="99"/>
        <v>96</v>
      </c>
      <c r="AL101" s="9" t="e">
        <f t="shared" si="101"/>
        <v>#REF!</v>
      </c>
      <c r="AN101" s="9">
        <f t="shared" si="100"/>
        <v>96</v>
      </c>
      <c r="AO101" s="9" t="e">
        <f t="shared" si="67"/>
        <v>#REF!</v>
      </c>
      <c r="AP101" s="9" t="e">
        <f t="shared" si="68"/>
        <v>#REF!</v>
      </c>
      <c r="AQ101" s="9" t="e">
        <f t="shared" si="69"/>
        <v>#REF!</v>
      </c>
      <c r="AR101" s="9" t="e">
        <f t="shared" si="70"/>
        <v>#REF!</v>
      </c>
      <c r="AS101" s="9" t="e">
        <f t="shared" si="71"/>
        <v>#REF!</v>
      </c>
      <c r="AT101" s="9" t="e">
        <f t="shared" si="72"/>
        <v>#REF!</v>
      </c>
      <c r="AU101" s="9" t="e">
        <f t="shared" si="73"/>
        <v>#REF!</v>
      </c>
      <c r="AV101" s="9" t="e">
        <f t="shared" si="74"/>
        <v>#REF!</v>
      </c>
      <c r="AW101" s="9" t="e">
        <f t="shared" si="75"/>
        <v>#REF!</v>
      </c>
      <c r="AX101" s="9" t="e">
        <f t="shared" si="76"/>
        <v>#REF!</v>
      </c>
      <c r="AY101" s="9" t="e">
        <f t="shared" si="77"/>
        <v>#REF!</v>
      </c>
      <c r="AZ101" s="9" t="e">
        <f t="shared" si="78"/>
        <v>#REF!</v>
      </c>
      <c r="BA101" s="9" t="e">
        <f t="shared" si="79"/>
        <v>#REF!</v>
      </c>
      <c r="BB101" s="9" t="e">
        <f t="shared" si="80"/>
        <v>#REF!</v>
      </c>
      <c r="BC101" s="9" t="e">
        <f t="shared" si="81"/>
        <v>#REF!</v>
      </c>
      <c r="BD101" s="9" t="e">
        <f t="shared" si="82"/>
        <v>#REF!</v>
      </c>
      <c r="BE101" s="9" t="e">
        <f t="shared" si="83"/>
        <v>#REF!</v>
      </c>
      <c r="BF101" s="9" t="e">
        <f t="shared" si="84"/>
        <v>#REF!</v>
      </c>
      <c r="BG101" s="9" t="e">
        <f t="shared" si="85"/>
        <v>#REF!</v>
      </c>
      <c r="BH101" s="9" t="e">
        <f t="shared" si="86"/>
        <v>#REF!</v>
      </c>
      <c r="BI101" s="9" t="e">
        <f t="shared" si="87"/>
        <v>#REF!</v>
      </c>
      <c r="BJ101" s="9" t="e">
        <f t="shared" si="88"/>
        <v>#REF!</v>
      </c>
      <c r="BK101" s="9" t="e">
        <f t="shared" si="89"/>
        <v>#REF!</v>
      </c>
      <c r="BL101" s="9" t="e">
        <f t="shared" si="90"/>
        <v>#REF!</v>
      </c>
      <c r="BM101" s="9" t="e">
        <f t="shared" si="91"/>
        <v>#REF!</v>
      </c>
      <c r="BN101" s="9" t="e">
        <f t="shared" si="92"/>
        <v>#REF!</v>
      </c>
      <c r="BO101" s="9" t="e">
        <f t="shared" si="93"/>
        <v>#REF!</v>
      </c>
      <c r="BP101" s="9" t="e">
        <f t="shared" si="94"/>
        <v>#REF!</v>
      </c>
      <c r="BQ101" s="9" t="e">
        <f t="shared" si="95"/>
        <v>#REF!</v>
      </c>
      <c r="BR101" s="9" t="e">
        <f t="shared" si="96"/>
        <v>#REF!</v>
      </c>
    </row>
    <row r="102" spans="1:70">
      <c r="A102" s="9">
        <f t="shared" si="97"/>
        <v>97</v>
      </c>
      <c r="B102" s="9">
        <f>cambodia!X104</f>
        <v>2.6273969275787204E-5</v>
      </c>
      <c r="C102" s="9">
        <f>cambodia!AH104</f>
        <v>2.2430800774124941E-5</v>
      </c>
      <c r="D102" s="9">
        <f>cambodia!AR104</f>
        <v>2.0028820460586022E-5</v>
      </c>
      <c r="E102" s="9">
        <f>cambodia!BB104</f>
        <v>2.2652522033836222E-5</v>
      </c>
      <c r="F102" s="9">
        <f>cambodia!BL104</f>
        <v>2.0102727547156454E-5</v>
      </c>
      <c r="G102" s="9">
        <f>cambodia!BV104</f>
        <v>1.807028266646968E-5</v>
      </c>
      <c r="H102" s="9">
        <f>cambodia!CF104</f>
        <v>1.7183397627624543E-5</v>
      </c>
      <c r="I102" s="9">
        <f>cambodia!CP104</f>
        <v>1.9991866917300809E-5</v>
      </c>
      <c r="J102" s="9">
        <f>cambodia!CZ104</f>
        <v>1.4892277943941272E-5</v>
      </c>
      <c r="K102" s="9">
        <f>cambodia!DJ104</f>
        <v>1.5003138573796911E-5</v>
      </c>
      <c r="L102" s="9">
        <f>cambodia!DT104</f>
        <v>2.878681021918176E-5</v>
      </c>
      <c r="M102" s="9">
        <f>cambodia!ED104</f>
        <v>2.1359148018853735E-5</v>
      </c>
      <c r="N102" s="9">
        <f>cambodia!EN104</f>
        <v>1.8218096839610536E-5</v>
      </c>
      <c r="O102" s="9">
        <f>cambodia!EX104</f>
        <v>3.155832596557281E-5</v>
      </c>
      <c r="P102" s="9">
        <f>cambodia!FH104</f>
        <v>2.5571851953368133E-5</v>
      </c>
      <c r="Q102" s="9">
        <f>cambodia!FR104</f>
        <v>1.6481280305205473E-5</v>
      </c>
      <c r="R102" s="9">
        <f>cambodia!GB104</f>
        <v>2.3687221245822219E-5</v>
      </c>
      <c r="S102" s="9">
        <f>cambodia!GL104</f>
        <v>1.5113999203652552E-5</v>
      </c>
      <c r="T102" s="9">
        <f>cambodia!GV104</f>
        <v>1.4005392905096134E-5</v>
      </c>
      <c r="U102" s="9">
        <f>cambodia!HF104</f>
        <v>1.7405118887335825E-5</v>
      </c>
      <c r="V102" s="9">
        <f>cambodia!HP104</f>
        <v>9.5340141675852286E-6</v>
      </c>
      <c r="W102" s="9">
        <f>cambodia!HZ104</f>
        <v>9.1644787347330886E-6</v>
      </c>
      <c r="X102" s="9">
        <f>cambodia!IJ104</f>
        <v>4.1757503912291894E-6</v>
      </c>
      <c r="Y102" s="9">
        <f>cambodia!IT104</f>
        <v>2.3650267702537001E-6</v>
      </c>
      <c r="Z102" s="9">
        <f>cambodia!JD104</f>
        <v>3.9540291315179052E-6</v>
      </c>
      <c r="AA102" s="9">
        <f>cambodia!JN104</f>
        <v>3.8062149583770494E-6</v>
      </c>
      <c r="AB102" s="9">
        <f>cambodia!JX104</f>
        <v>3.1780047225284104E-6</v>
      </c>
      <c r="AC102" s="9">
        <f>cambodia!KH104</f>
        <v>5.2104496032151842E-6</v>
      </c>
      <c r="AD102" s="9">
        <f>cambodia!KR104</f>
        <v>2.1802590538276297E-6</v>
      </c>
      <c r="AE102" s="9">
        <f>cambodia!LB104</f>
        <v>1.8476771642607037E-6</v>
      </c>
      <c r="AG102" s="9">
        <f t="shared" si="98"/>
        <v>97</v>
      </c>
      <c r="AH102" s="9" t="e">
        <f>#REF!</f>
        <v>#REF!</v>
      </c>
      <c r="AI102" s="9" t="e">
        <f t="shared" si="66"/>
        <v>#REF!</v>
      </c>
      <c r="AJ102" s="9">
        <f t="shared" si="102"/>
        <v>3.5101935940488813E-3</v>
      </c>
      <c r="AK102" s="9">
        <f t="shared" si="99"/>
        <v>97</v>
      </c>
      <c r="AL102" s="9" t="e">
        <f t="shared" si="101"/>
        <v>#REF!</v>
      </c>
      <c r="AN102" s="9">
        <f t="shared" si="100"/>
        <v>97</v>
      </c>
      <c r="AO102" s="9" t="e">
        <f t="shared" si="67"/>
        <v>#REF!</v>
      </c>
      <c r="AP102" s="9" t="e">
        <f t="shared" si="68"/>
        <v>#REF!</v>
      </c>
      <c r="AQ102" s="9" t="e">
        <f t="shared" si="69"/>
        <v>#REF!</v>
      </c>
      <c r="AR102" s="9" t="e">
        <f t="shared" si="70"/>
        <v>#REF!</v>
      </c>
      <c r="AS102" s="9" t="e">
        <f t="shared" si="71"/>
        <v>#REF!</v>
      </c>
      <c r="AT102" s="9" t="e">
        <f t="shared" si="72"/>
        <v>#REF!</v>
      </c>
      <c r="AU102" s="9" t="e">
        <f t="shared" si="73"/>
        <v>#REF!</v>
      </c>
      <c r="AV102" s="9" t="e">
        <f t="shared" si="74"/>
        <v>#REF!</v>
      </c>
      <c r="AW102" s="9" t="e">
        <f t="shared" si="75"/>
        <v>#REF!</v>
      </c>
      <c r="AX102" s="9" t="e">
        <f t="shared" si="76"/>
        <v>#REF!</v>
      </c>
      <c r="AY102" s="9" t="e">
        <f t="shared" si="77"/>
        <v>#REF!</v>
      </c>
      <c r="AZ102" s="9" t="e">
        <f t="shared" si="78"/>
        <v>#REF!</v>
      </c>
      <c r="BA102" s="9" t="e">
        <f t="shared" si="79"/>
        <v>#REF!</v>
      </c>
      <c r="BB102" s="9" t="e">
        <f t="shared" si="80"/>
        <v>#REF!</v>
      </c>
      <c r="BC102" s="9" t="e">
        <f t="shared" si="81"/>
        <v>#REF!</v>
      </c>
      <c r="BD102" s="9" t="e">
        <f t="shared" si="82"/>
        <v>#REF!</v>
      </c>
      <c r="BE102" s="9" t="e">
        <f t="shared" si="83"/>
        <v>#REF!</v>
      </c>
      <c r="BF102" s="9" t="e">
        <f t="shared" si="84"/>
        <v>#REF!</v>
      </c>
      <c r="BG102" s="9" t="e">
        <f t="shared" si="85"/>
        <v>#REF!</v>
      </c>
      <c r="BH102" s="9" t="e">
        <f t="shared" si="86"/>
        <v>#REF!</v>
      </c>
      <c r="BI102" s="9" t="e">
        <f t="shared" si="87"/>
        <v>#REF!</v>
      </c>
      <c r="BJ102" s="9" t="e">
        <f t="shared" si="88"/>
        <v>#REF!</v>
      </c>
      <c r="BK102" s="9" t="e">
        <f t="shared" si="89"/>
        <v>#REF!</v>
      </c>
      <c r="BL102" s="9" t="e">
        <f t="shared" si="90"/>
        <v>#REF!</v>
      </c>
      <c r="BM102" s="9" t="e">
        <f t="shared" si="91"/>
        <v>#REF!</v>
      </c>
      <c r="BN102" s="9" t="e">
        <f t="shared" si="92"/>
        <v>#REF!</v>
      </c>
      <c r="BO102" s="9" t="e">
        <f t="shared" si="93"/>
        <v>#REF!</v>
      </c>
      <c r="BP102" s="9" t="e">
        <f t="shared" si="94"/>
        <v>#REF!</v>
      </c>
      <c r="BQ102" s="9" t="e">
        <f t="shared" si="95"/>
        <v>#REF!</v>
      </c>
      <c r="BR102" s="9" t="e">
        <f t="shared" si="96"/>
        <v>#REF!</v>
      </c>
    </row>
    <row r="103" spans="1:70">
      <c r="A103" s="9">
        <f t="shared" si="97"/>
        <v>98</v>
      </c>
      <c r="B103" s="9">
        <f>cambodia!X105</f>
        <v>2.7134498701163818E-5</v>
      </c>
      <c r="C103" s="9">
        <f>cambodia!AH105</f>
        <v>2.3165458103525226E-5</v>
      </c>
      <c r="D103" s="9">
        <f>cambodia!AR105</f>
        <v>2.0684807730001103E-5</v>
      </c>
      <c r="E103" s="9">
        <f>cambodia!BB105</f>
        <v>2.3394441214927454E-5</v>
      </c>
      <c r="F103" s="9">
        <f>cambodia!BL105</f>
        <v>2.0761135433801852E-5</v>
      </c>
      <c r="G103" s="9">
        <f>cambodia!BV105</f>
        <v>1.866212357928144E-5</v>
      </c>
      <c r="H103" s="9">
        <f>cambodia!CF105</f>
        <v>1.7746191133672541E-5</v>
      </c>
      <c r="I103" s="9">
        <f>cambodia!CP105</f>
        <v>2.0646643878100734E-5</v>
      </c>
      <c r="J103" s="9">
        <f>cambodia!CZ105</f>
        <v>1.5380032315849536E-5</v>
      </c>
      <c r="K103" s="9">
        <f>cambodia!DJ105</f>
        <v>1.5494523871550643E-5</v>
      </c>
      <c r="L103" s="9">
        <f>cambodia!DT105</f>
        <v>2.9729640630389042E-5</v>
      </c>
      <c r="M103" s="9">
        <f>cambodia!ED105</f>
        <v>2.2058706398414465E-5</v>
      </c>
      <c r="N103" s="9">
        <f>cambodia!EN105</f>
        <v>1.8814778986882926E-5</v>
      </c>
      <c r="O103" s="9">
        <f>cambodia!EX105</f>
        <v>3.2591929522916869E-5</v>
      </c>
      <c r="P103" s="9">
        <f>cambodia!FH105</f>
        <v>2.6409385515056768E-5</v>
      </c>
      <c r="Q103" s="9">
        <f>cambodia!FR105</f>
        <v>1.7021077947565484E-5</v>
      </c>
      <c r="R103" s="9">
        <f>cambodia!GB105</f>
        <v>2.4463029068137843E-5</v>
      </c>
      <c r="S103" s="9">
        <f>cambodia!GL105</f>
        <v>1.560901542725176E-5</v>
      </c>
      <c r="T103" s="9">
        <f>cambodia!GV105</f>
        <v>1.4464099870240627E-5</v>
      </c>
      <c r="U103" s="9">
        <f>cambodia!HF105</f>
        <v>1.7975174245074762E-5</v>
      </c>
      <c r="V103" s="9">
        <f>cambodia!HP105</f>
        <v>9.8462737902957298E-6</v>
      </c>
      <c r="W103" s="9">
        <f>cambodia!HZ105</f>
        <v>9.4646352712920202E-6</v>
      </c>
      <c r="X103" s="9">
        <f>cambodia!IJ105</f>
        <v>4.3125152647419281E-6</v>
      </c>
      <c r="Y103" s="9">
        <f>cambodia!IT105</f>
        <v>2.4424865216237471E-6</v>
      </c>
      <c r="Z103" s="9">
        <f>cambodia!JD105</f>
        <v>4.0835321533397026E-6</v>
      </c>
      <c r="AA103" s="9">
        <f>cambodia!JN105</f>
        <v>3.9308767457382186E-6</v>
      </c>
      <c r="AB103" s="9">
        <f>cambodia!JX105</f>
        <v>3.2820912634319102E-6</v>
      </c>
      <c r="AC103" s="9">
        <f>cambodia!KH105</f>
        <v>5.3811031179523185E-6</v>
      </c>
      <c r="AD103" s="9">
        <f>cambodia!KR105</f>
        <v>2.2516672621218914E-6</v>
      </c>
      <c r="AE103" s="9">
        <f>cambodia!LB105</f>
        <v>1.9081925950185527E-6</v>
      </c>
      <c r="AG103" s="9">
        <f t="shared" si="98"/>
        <v>98</v>
      </c>
      <c r="AH103" s="9" t="e">
        <f>#REF!</f>
        <v>#REF!</v>
      </c>
      <c r="AI103" s="9" t="e">
        <f t="shared" si="66"/>
        <v>#REF!</v>
      </c>
      <c r="AJ103" s="9">
        <f t="shared" si="102"/>
        <v>3.3115033906121519E-3</v>
      </c>
      <c r="AK103" s="9">
        <f t="shared" si="99"/>
        <v>98</v>
      </c>
      <c r="AL103" s="9" t="e">
        <f t="shared" si="101"/>
        <v>#REF!</v>
      </c>
      <c r="AN103" s="9">
        <f t="shared" si="100"/>
        <v>98</v>
      </c>
      <c r="AO103" s="9" t="e">
        <f t="shared" si="67"/>
        <v>#REF!</v>
      </c>
      <c r="AP103" s="9" t="e">
        <f t="shared" si="68"/>
        <v>#REF!</v>
      </c>
      <c r="AQ103" s="9" t="e">
        <f t="shared" si="69"/>
        <v>#REF!</v>
      </c>
      <c r="AR103" s="9" t="e">
        <f t="shared" si="70"/>
        <v>#REF!</v>
      </c>
      <c r="AS103" s="9" t="e">
        <f t="shared" si="71"/>
        <v>#REF!</v>
      </c>
      <c r="AT103" s="9" t="e">
        <f t="shared" si="72"/>
        <v>#REF!</v>
      </c>
      <c r="AU103" s="9" t="e">
        <f t="shared" si="73"/>
        <v>#REF!</v>
      </c>
      <c r="AV103" s="9" t="e">
        <f t="shared" si="74"/>
        <v>#REF!</v>
      </c>
      <c r="AW103" s="9" t="e">
        <f t="shared" si="75"/>
        <v>#REF!</v>
      </c>
      <c r="AX103" s="9" t="e">
        <f t="shared" si="76"/>
        <v>#REF!</v>
      </c>
      <c r="AY103" s="9" t="e">
        <f t="shared" si="77"/>
        <v>#REF!</v>
      </c>
      <c r="AZ103" s="9" t="e">
        <f t="shared" si="78"/>
        <v>#REF!</v>
      </c>
      <c r="BA103" s="9" t="e">
        <f t="shared" si="79"/>
        <v>#REF!</v>
      </c>
      <c r="BB103" s="9" t="e">
        <f t="shared" si="80"/>
        <v>#REF!</v>
      </c>
      <c r="BC103" s="9" t="e">
        <f t="shared" si="81"/>
        <v>#REF!</v>
      </c>
      <c r="BD103" s="9" t="e">
        <f t="shared" si="82"/>
        <v>#REF!</v>
      </c>
      <c r="BE103" s="9" t="e">
        <f t="shared" si="83"/>
        <v>#REF!</v>
      </c>
      <c r="BF103" s="9" t="e">
        <f t="shared" si="84"/>
        <v>#REF!</v>
      </c>
      <c r="BG103" s="9" t="e">
        <f t="shared" si="85"/>
        <v>#REF!</v>
      </c>
      <c r="BH103" s="9" t="e">
        <f t="shared" si="86"/>
        <v>#REF!</v>
      </c>
      <c r="BI103" s="9" t="e">
        <f t="shared" si="87"/>
        <v>#REF!</v>
      </c>
      <c r="BJ103" s="9" t="e">
        <f t="shared" si="88"/>
        <v>#REF!</v>
      </c>
      <c r="BK103" s="9" t="e">
        <f t="shared" si="89"/>
        <v>#REF!</v>
      </c>
      <c r="BL103" s="9" t="e">
        <f t="shared" si="90"/>
        <v>#REF!</v>
      </c>
      <c r="BM103" s="9" t="e">
        <f t="shared" si="91"/>
        <v>#REF!</v>
      </c>
      <c r="BN103" s="9" t="e">
        <f t="shared" si="92"/>
        <v>#REF!</v>
      </c>
      <c r="BO103" s="9" t="e">
        <f t="shared" si="93"/>
        <v>#REF!</v>
      </c>
      <c r="BP103" s="9" t="e">
        <f t="shared" si="94"/>
        <v>#REF!</v>
      </c>
      <c r="BQ103" s="9" t="e">
        <f t="shared" si="95"/>
        <v>#REF!</v>
      </c>
      <c r="BR103" s="9" t="e">
        <f t="shared" si="96"/>
        <v>#REF!</v>
      </c>
    </row>
    <row r="104" spans="1:70">
      <c r="A104" s="9">
        <f t="shared" si="97"/>
        <v>99</v>
      </c>
      <c r="B104" s="9">
        <f>cambodia!X106</f>
        <v>2.7985964207621783E-5</v>
      </c>
      <c r="C104" s="9">
        <f>cambodia!AH106</f>
        <v>2.3892377319305796E-5</v>
      </c>
      <c r="D104" s="9">
        <f>cambodia!AR106</f>
        <v>2.1333885514108302E-5</v>
      </c>
      <c r="E104" s="9">
        <f>cambodia!BB106</f>
        <v>2.4128545793631719E-5</v>
      </c>
      <c r="F104" s="9">
        <f>cambodia!BL106</f>
        <v>2.1412608338883612E-5</v>
      </c>
      <c r="G104" s="9">
        <f>cambodia!BV106</f>
        <v>1.9247730657562655E-5</v>
      </c>
      <c r="H104" s="9">
        <f>cambodia!CF106</f>
        <v>1.8303056760258973E-5</v>
      </c>
      <c r="I104" s="9">
        <f>cambodia!CP106</f>
        <v>2.1294524101720651E-5</v>
      </c>
      <c r="J104" s="9">
        <f>cambodia!CZ106</f>
        <v>1.5862649192224444E-5</v>
      </c>
      <c r="K104" s="9">
        <f>cambodia!DJ106</f>
        <v>1.5980733429387399E-5</v>
      </c>
      <c r="L104" s="9">
        <f>cambodia!DT106</f>
        <v>3.0662540249982234E-5</v>
      </c>
      <c r="M104" s="9">
        <f>cambodia!ED106</f>
        <v>2.2750896360063841E-5</v>
      </c>
      <c r="N104" s="9">
        <f>cambodia!EN106</f>
        <v>1.9405176307113272E-5</v>
      </c>
      <c r="O104" s="9">
        <f>cambodia!EX106</f>
        <v>3.3614646179056254E-5</v>
      </c>
      <c r="P104" s="9">
        <f>cambodia!FH106</f>
        <v>2.7238097372256362E-5</v>
      </c>
      <c r="Q104" s="9">
        <f>cambodia!FR106</f>
        <v>1.7555189924893548E-5</v>
      </c>
      <c r="R104" s="9">
        <f>cambodia!GB106</f>
        <v>2.5230665340486018E-5</v>
      </c>
      <c r="S104" s="9">
        <f>cambodia!GL106</f>
        <v>1.6098817666550364E-5</v>
      </c>
      <c r="T104" s="9">
        <f>cambodia!GV106</f>
        <v>1.4917975294920752E-5</v>
      </c>
      <c r="U104" s="9">
        <f>cambodia!HF106</f>
        <v>1.8539225234584889E-5</v>
      </c>
      <c r="V104" s="9">
        <f>cambodia!HP106</f>
        <v>1.0155244396014655E-5</v>
      </c>
      <c r="W104" s="9">
        <f>cambodia!HZ106</f>
        <v>9.7616302721381184E-6</v>
      </c>
      <c r="X104" s="9">
        <f>cambodia!IJ106</f>
        <v>4.4478395998048678E-6</v>
      </c>
      <c r="Y104" s="9">
        <f>cambodia!IT106</f>
        <v>2.5191303928098366E-6</v>
      </c>
      <c r="Z104" s="9">
        <f>cambodia!JD106</f>
        <v>4.2116711254789463E-6</v>
      </c>
      <c r="AA104" s="9">
        <f>cambodia!JN106</f>
        <v>4.0542254759283314E-6</v>
      </c>
      <c r="AB104" s="9">
        <f>cambodia!JX106</f>
        <v>3.3850814653382181E-6</v>
      </c>
      <c r="AC104" s="9">
        <f>cambodia!KH106</f>
        <v>5.5499591466591713E-6</v>
      </c>
      <c r="AD104" s="9">
        <f>cambodia!KR106</f>
        <v>2.322323330871568E-6</v>
      </c>
      <c r="AE104" s="9">
        <f>cambodia!LB106</f>
        <v>1.9680706193826849E-6</v>
      </c>
      <c r="AG104" s="9">
        <f t="shared" si="98"/>
        <v>99</v>
      </c>
      <c r="AH104" s="9" t="e">
        <f>#REF!</f>
        <v>#REF!</v>
      </c>
      <c r="AI104" s="9" t="e">
        <f t="shared" si="66"/>
        <v>#REF!</v>
      </c>
      <c r="AJ104" s="9">
        <f t="shared" si="102"/>
        <v>3.1240598024642936E-3</v>
      </c>
      <c r="AK104" s="9">
        <f t="shared" si="99"/>
        <v>99</v>
      </c>
      <c r="AL104" s="9" t="e">
        <f t="shared" si="101"/>
        <v>#REF!</v>
      </c>
      <c r="AN104" s="9">
        <f t="shared" si="100"/>
        <v>99</v>
      </c>
      <c r="AO104" s="9" t="e">
        <f t="shared" si="67"/>
        <v>#REF!</v>
      </c>
      <c r="AP104" s="9" t="e">
        <f t="shared" si="68"/>
        <v>#REF!</v>
      </c>
      <c r="AQ104" s="9" t="e">
        <f t="shared" si="69"/>
        <v>#REF!</v>
      </c>
      <c r="AR104" s="9" t="e">
        <f t="shared" si="70"/>
        <v>#REF!</v>
      </c>
      <c r="AS104" s="9" t="e">
        <f t="shared" si="71"/>
        <v>#REF!</v>
      </c>
      <c r="AT104" s="9" t="e">
        <f t="shared" si="72"/>
        <v>#REF!</v>
      </c>
      <c r="AU104" s="9" t="e">
        <f t="shared" si="73"/>
        <v>#REF!</v>
      </c>
      <c r="AV104" s="9" t="e">
        <f t="shared" si="74"/>
        <v>#REF!</v>
      </c>
      <c r="AW104" s="9" t="e">
        <f t="shared" si="75"/>
        <v>#REF!</v>
      </c>
      <c r="AX104" s="9" t="e">
        <f t="shared" si="76"/>
        <v>#REF!</v>
      </c>
      <c r="AY104" s="9" t="e">
        <f t="shared" si="77"/>
        <v>#REF!</v>
      </c>
      <c r="AZ104" s="9" t="e">
        <f t="shared" si="78"/>
        <v>#REF!</v>
      </c>
      <c r="BA104" s="9" t="e">
        <f t="shared" si="79"/>
        <v>#REF!</v>
      </c>
      <c r="BB104" s="9" t="e">
        <f t="shared" si="80"/>
        <v>#REF!</v>
      </c>
      <c r="BC104" s="9" t="e">
        <f t="shared" si="81"/>
        <v>#REF!</v>
      </c>
      <c r="BD104" s="9" t="e">
        <f t="shared" si="82"/>
        <v>#REF!</v>
      </c>
      <c r="BE104" s="9" t="e">
        <f t="shared" si="83"/>
        <v>#REF!</v>
      </c>
      <c r="BF104" s="9" t="e">
        <f t="shared" si="84"/>
        <v>#REF!</v>
      </c>
      <c r="BG104" s="9" t="e">
        <f t="shared" si="85"/>
        <v>#REF!</v>
      </c>
      <c r="BH104" s="9" t="e">
        <f t="shared" si="86"/>
        <v>#REF!</v>
      </c>
      <c r="BI104" s="9" t="e">
        <f t="shared" si="87"/>
        <v>#REF!</v>
      </c>
      <c r="BJ104" s="9" t="e">
        <f t="shared" si="88"/>
        <v>#REF!</v>
      </c>
      <c r="BK104" s="9" t="e">
        <f t="shared" si="89"/>
        <v>#REF!</v>
      </c>
      <c r="BL104" s="9" t="e">
        <f t="shared" si="90"/>
        <v>#REF!</v>
      </c>
      <c r="BM104" s="9" t="e">
        <f t="shared" si="91"/>
        <v>#REF!</v>
      </c>
      <c r="BN104" s="9" t="e">
        <f t="shared" si="92"/>
        <v>#REF!</v>
      </c>
      <c r="BO104" s="9" t="e">
        <f t="shared" si="93"/>
        <v>#REF!</v>
      </c>
      <c r="BP104" s="9" t="e">
        <f t="shared" si="94"/>
        <v>#REF!</v>
      </c>
      <c r="BQ104" s="9" t="e">
        <f t="shared" si="95"/>
        <v>#REF!</v>
      </c>
      <c r="BR104" s="9" t="e">
        <f t="shared" si="96"/>
        <v>#REF!</v>
      </c>
    </row>
    <row r="105" spans="1:70">
      <c r="A105" s="9">
        <f t="shared" si="97"/>
        <v>100</v>
      </c>
      <c r="B105" s="9">
        <f>cambodia!X107</f>
        <v>2.8825849726791659E-5</v>
      </c>
      <c r="C105" s="9">
        <f>cambodia!AH107</f>
        <v>2.4609410385601316E-5</v>
      </c>
      <c r="D105" s="9">
        <f>cambodia!AR107</f>
        <v>2.1974135797357351E-5</v>
      </c>
      <c r="E105" s="9">
        <f>cambodia!BB107</f>
        <v>2.4852666501439219E-5</v>
      </c>
      <c r="F105" s="9">
        <f>cambodia!BL107</f>
        <v>2.2055221169303318E-5</v>
      </c>
      <c r="G105" s="9">
        <f>cambodia!BV107</f>
        <v>1.9825373440789198E-5</v>
      </c>
      <c r="H105" s="9">
        <f>cambodia!CF107</f>
        <v>1.8852348977437583E-5</v>
      </c>
      <c r="I105" s="9">
        <f>cambodia!CP107</f>
        <v>2.1933593111384365E-5</v>
      </c>
      <c r="J105" s="9">
        <f>cambodia!CZ107</f>
        <v>1.6338702447112574E-5</v>
      </c>
      <c r="K105" s="9">
        <f>cambodia!DJ107</f>
        <v>1.646033050503152E-5</v>
      </c>
      <c r="L105" s="9">
        <f>cambodia!DT107</f>
        <v>3.1582752372954564E-5</v>
      </c>
      <c r="M105" s="9">
        <f>cambodia!ED107</f>
        <v>2.3433672492384778E-5</v>
      </c>
      <c r="N105" s="9">
        <f>cambodia!EN107</f>
        <v>1.9987544184681136E-5</v>
      </c>
      <c r="O105" s="9">
        <f>cambodia!EX107</f>
        <v>3.4623453820928364E-5</v>
      </c>
      <c r="P105" s="9">
        <f>cambodia!FH107</f>
        <v>2.8055538693304955E-5</v>
      </c>
      <c r="Q105" s="9">
        <f>cambodia!FR107</f>
        <v>1.8082037943950879E-5</v>
      </c>
      <c r="R105" s="9">
        <f>cambodia!GB107</f>
        <v>2.5987861708682772E-5</v>
      </c>
      <c r="S105" s="9">
        <f>cambodia!GL107</f>
        <v>1.6581958562950474E-5</v>
      </c>
      <c r="T105" s="9">
        <f>cambodia!GV107</f>
        <v>1.5365677983760949E-5</v>
      </c>
      <c r="U105" s="9">
        <f>cambodia!HF107</f>
        <v>1.9095605093275483E-5</v>
      </c>
      <c r="V105" s="9">
        <f>cambodia!HP107</f>
        <v>1.0460012981029883E-5</v>
      </c>
      <c r="W105" s="9">
        <f>cambodia!HZ107</f>
        <v>1.0054586121300043E-5</v>
      </c>
      <c r="X105" s="9">
        <f>cambodia!IJ107</f>
        <v>4.5813235149471963E-6</v>
      </c>
      <c r="Y105" s="9">
        <f>cambodia!IT107</f>
        <v>2.5947319022709788E-6</v>
      </c>
      <c r="Z105" s="9">
        <f>cambodia!JD107</f>
        <v>4.3380673991092927E-6</v>
      </c>
      <c r="AA105" s="9">
        <f>cambodia!JN107</f>
        <v>4.1758966552173566E-6</v>
      </c>
      <c r="AB105" s="9">
        <f>cambodia!JX107</f>
        <v>3.4866709936766287E-6</v>
      </c>
      <c r="AC105" s="9">
        <f>cambodia!KH107</f>
        <v>5.7165187221907495E-6</v>
      </c>
      <c r="AD105" s="9">
        <f>cambodia!KR107</f>
        <v>2.3920184724060585E-6</v>
      </c>
      <c r="AE105" s="9">
        <f>cambodia!LB107</f>
        <v>2.0271342986492022E-6</v>
      </c>
      <c r="AG105" s="9">
        <f t="shared" si="98"/>
        <v>100</v>
      </c>
      <c r="AH105" s="9" t="e">
        <f>#REF!</f>
        <v>#REF!</v>
      </c>
      <c r="AI105" s="9" t="e">
        <f t="shared" si="66"/>
        <v>#REF!</v>
      </c>
      <c r="AJ105" s="9">
        <f t="shared" si="102"/>
        <v>2.9472262287398993E-3</v>
      </c>
      <c r="AK105" s="9">
        <f t="shared" si="99"/>
        <v>100</v>
      </c>
      <c r="AL105" s="9" t="e">
        <f t="shared" si="101"/>
        <v>#REF!</v>
      </c>
      <c r="AN105" s="9">
        <f t="shared" si="100"/>
        <v>100</v>
      </c>
      <c r="AO105" s="9" t="e">
        <f t="shared" si="67"/>
        <v>#REF!</v>
      </c>
      <c r="AP105" s="9" t="e">
        <f t="shared" si="68"/>
        <v>#REF!</v>
      </c>
      <c r="AQ105" s="9" t="e">
        <f t="shared" si="69"/>
        <v>#REF!</v>
      </c>
      <c r="AR105" s="9" t="e">
        <f t="shared" si="70"/>
        <v>#REF!</v>
      </c>
      <c r="AS105" s="9" t="e">
        <f t="shared" si="71"/>
        <v>#REF!</v>
      </c>
      <c r="AT105" s="9" t="e">
        <f t="shared" si="72"/>
        <v>#REF!</v>
      </c>
      <c r="AU105" s="9" t="e">
        <f t="shared" si="73"/>
        <v>#REF!</v>
      </c>
      <c r="AV105" s="9" t="e">
        <f t="shared" si="74"/>
        <v>#REF!</v>
      </c>
      <c r="AW105" s="9" t="e">
        <f t="shared" si="75"/>
        <v>#REF!</v>
      </c>
      <c r="AX105" s="9" t="e">
        <f t="shared" si="76"/>
        <v>#REF!</v>
      </c>
      <c r="AY105" s="9" t="e">
        <f t="shared" si="77"/>
        <v>#REF!</v>
      </c>
      <c r="AZ105" s="9" t="e">
        <f t="shared" si="78"/>
        <v>#REF!</v>
      </c>
      <c r="BA105" s="9" t="e">
        <f t="shared" si="79"/>
        <v>#REF!</v>
      </c>
      <c r="BB105" s="9" t="e">
        <f t="shared" si="80"/>
        <v>#REF!</v>
      </c>
      <c r="BC105" s="9" t="e">
        <f t="shared" si="81"/>
        <v>#REF!</v>
      </c>
      <c r="BD105" s="9" t="e">
        <f t="shared" si="82"/>
        <v>#REF!</v>
      </c>
      <c r="BE105" s="9" t="e">
        <f t="shared" si="83"/>
        <v>#REF!</v>
      </c>
      <c r="BF105" s="9" t="e">
        <f t="shared" si="84"/>
        <v>#REF!</v>
      </c>
      <c r="BG105" s="9" t="e">
        <f t="shared" si="85"/>
        <v>#REF!</v>
      </c>
      <c r="BH105" s="9" t="e">
        <f t="shared" si="86"/>
        <v>#REF!</v>
      </c>
      <c r="BI105" s="9" t="e">
        <f t="shared" si="87"/>
        <v>#REF!</v>
      </c>
      <c r="BJ105" s="9" t="e">
        <f t="shared" si="88"/>
        <v>#REF!</v>
      </c>
      <c r="BK105" s="9" t="e">
        <f t="shared" si="89"/>
        <v>#REF!</v>
      </c>
      <c r="BL105" s="9" t="e">
        <f t="shared" si="90"/>
        <v>#REF!</v>
      </c>
      <c r="BM105" s="9" t="e">
        <f t="shared" si="91"/>
        <v>#REF!</v>
      </c>
      <c r="BN105" s="9" t="e">
        <f t="shared" si="92"/>
        <v>#REF!</v>
      </c>
      <c r="BO105" s="9" t="e">
        <f t="shared" si="93"/>
        <v>#REF!</v>
      </c>
      <c r="BP105" s="9" t="e">
        <f t="shared" si="94"/>
        <v>#REF!</v>
      </c>
      <c r="BQ105" s="9" t="e">
        <f t="shared" si="95"/>
        <v>#REF!</v>
      </c>
      <c r="BR105" s="9" t="e">
        <f t="shared" si="96"/>
        <v>#REF!</v>
      </c>
    </row>
    <row r="106" spans="1:70">
      <c r="A106" s="9">
        <f t="shared" si="97"/>
        <v>101</v>
      </c>
      <c r="B106" s="9">
        <f>cambodia!X108</f>
        <v>2.9651743614288002E-5</v>
      </c>
      <c r="C106" s="9">
        <f>cambodia!AH108</f>
        <v>2.5314498416136175E-5</v>
      </c>
      <c r="D106" s="9">
        <f>cambodia!AR108</f>
        <v>2.2603720167291274E-5</v>
      </c>
      <c r="E106" s="9">
        <f>cambodia!BB108</f>
        <v>2.5564724100644931E-5</v>
      </c>
      <c r="F106" s="9">
        <f>cambodia!BL108</f>
        <v>2.2687128728794193E-5</v>
      </c>
      <c r="G106" s="9">
        <f>cambodia!BV108</f>
        <v>2.0393393287463898E-5</v>
      </c>
      <c r="H106" s="9">
        <f>cambodia!CF108</f>
        <v>1.939249054942886E-5</v>
      </c>
      <c r="I106" s="9">
        <f>cambodia!CP108</f>
        <v>2.2562015886539814E-5</v>
      </c>
      <c r="J106" s="9">
        <f>cambodia!CZ108</f>
        <v>1.6806825142838349E-5</v>
      </c>
      <c r="K106" s="9">
        <f>cambodia!DJ108</f>
        <v>1.6931937985092722E-5</v>
      </c>
      <c r="L106" s="9">
        <f>cambodia!DT108</f>
        <v>3.2487634705387277E-5</v>
      </c>
      <c r="M106" s="9">
        <f>cambodia!ED108</f>
        <v>2.410507427434383E-5</v>
      </c>
      <c r="N106" s="9">
        <f>cambodia!EN108</f>
        <v>2.0560210410469734E-5</v>
      </c>
      <c r="O106" s="9">
        <f>cambodia!EX108</f>
        <v>3.561545576174676E-5</v>
      </c>
      <c r="P106" s="9">
        <f>cambodia!FH108</f>
        <v>2.8859362280010264E-5</v>
      </c>
      <c r="Q106" s="9">
        <f>cambodia!FR108</f>
        <v>1.8600109215151122E-5</v>
      </c>
      <c r="R106" s="9">
        <f>cambodia!GB108</f>
        <v>2.6732443961685805E-5</v>
      </c>
      <c r="S106" s="9">
        <f>cambodia!GL108</f>
        <v>1.7057050827347105E-5</v>
      </c>
      <c r="T106" s="9">
        <f>cambodia!GV108</f>
        <v>1.5805922404803304E-5</v>
      </c>
      <c r="U106" s="9">
        <f>cambodia!HF108</f>
        <v>1.964271623393762E-5</v>
      </c>
      <c r="V106" s="9">
        <f>cambodia!HP108</f>
        <v>1.075970443387666E-5</v>
      </c>
      <c r="W106" s="9">
        <f>cambodia!HZ108</f>
        <v>1.0342661626362059E-5</v>
      </c>
      <c r="X106" s="9">
        <f>cambodia!IJ108</f>
        <v>4.7125837249149712E-6</v>
      </c>
      <c r="Y106" s="9">
        <f>cambodia!IT108</f>
        <v>2.6690739680934337E-6</v>
      </c>
      <c r="Z106" s="9">
        <f>cambodia!JD108</f>
        <v>4.4623580404062125E-6</v>
      </c>
      <c r="AA106" s="9">
        <f>cambodia!JN108</f>
        <v>4.2955409174003712E-6</v>
      </c>
      <c r="AB106" s="9">
        <f>cambodia!JX108</f>
        <v>3.5865681446255535E-6</v>
      </c>
      <c r="AC106" s="9">
        <f>cambodia!KH108</f>
        <v>5.8803035859558479E-6</v>
      </c>
      <c r="AD106" s="9">
        <f>cambodia!KR108</f>
        <v>2.4605525643361349E-6</v>
      </c>
      <c r="AE106" s="9">
        <f>cambodia!LB108</f>
        <v>2.0852140375729957E-6</v>
      </c>
      <c r="AG106" s="9">
        <f t="shared" si="98"/>
        <v>101</v>
      </c>
      <c r="AH106" s="9" t="e">
        <f>#REF!</f>
        <v>#REF!</v>
      </c>
      <c r="AI106" s="9" t="e">
        <f t="shared" si="66"/>
        <v>#REF!</v>
      </c>
      <c r="AJ106" s="9">
        <f t="shared" si="102"/>
        <v>2.7804021025848108E-3</v>
      </c>
      <c r="AK106" s="9">
        <f t="shared" si="99"/>
        <v>101</v>
      </c>
      <c r="AL106" s="9" t="e">
        <f t="shared" si="101"/>
        <v>#REF!</v>
      </c>
      <c r="AN106" s="9">
        <f t="shared" si="100"/>
        <v>101</v>
      </c>
      <c r="AO106" s="9" t="e">
        <f t="shared" si="67"/>
        <v>#REF!</v>
      </c>
      <c r="AP106" s="9" t="e">
        <f t="shared" si="68"/>
        <v>#REF!</v>
      </c>
      <c r="AQ106" s="9" t="e">
        <f t="shared" si="69"/>
        <v>#REF!</v>
      </c>
      <c r="AR106" s="9" t="e">
        <f t="shared" si="70"/>
        <v>#REF!</v>
      </c>
      <c r="AS106" s="9" t="e">
        <f t="shared" si="71"/>
        <v>#REF!</v>
      </c>
      <c r="AT106" s="9" t="e">
        <f t="shared" si="72"/>
        <v>#REF!</v>
      </c>
      <c r="AU106" s="9" t="e">
        <f t="shared" si="73"/>
        <v>#REF!</v>
      </c>
      <c r="AV106" s="9" t="e">
        <f t="shared" si="74"/>
        <v>#REF!</v>
      </c>
      <c r="AW106" s="9" t="e">
        <f t="shared" si="75"/>
        <v>#REF!</v>
      </c>
      <c r="AX106" s="9" t="e">
        <f t="shared" si="76"/>
        <v>#REF!</v>
      </c>
      <c r="AY106" s="9" t="e">
        <f t="shared" si="77"/>
        <v>#REF!</v>
      </c>
      <c r="AZ106" s="9" t="e">
        <f t="shared" si="78"/>
        <v>#REF!</v>
      </c>
      <c r="BA106" s="9" t="e">
        <f t="shared" si="79"/>
        <v>#REF!</v>
      </c>
      <c r="BB106" s="9" t="e">
        <f t="shared" si="80"/>
        <v>#REF!</v>
      </c>
      <c r="BC106" s="9" t="e">
        <f t="shared" si="81"/>
        <v>#REF!</v>
      </c>
      <c r="BD106" s="9" t="e">
        <f t="shared" si="82"/>
        <v>#REF!</v>
      </c>
      <c r="BE106" s="9" t="e">
        <f t="shared" si="83"/>
        <v>#REF!</v>
      </c>
      <c r="BF106" s="9" t="e">
        <f t="shared" si="84"/>
        <v>#REF!</v>
      </c>
      <c r="BG106" s="9" t="e">
        <f t="shared" si="85"/>
        <v>#REF!</v>
      </c>
      <c r="BH106" s="9" t="e">
        <f t="shared" si="86"/>
        <v>#REF!</v>
      </c>
      <c r="BI106" s="9" t="e">
        <f t="shared" si="87"/>
        <v>#REF!</v>
      </c>
      <c r="BJ106" s="9" t="e">
        <f t="shared" si="88"/>
        <v>#REF!</v>
      </c>
      <c r="BK106" s="9" t="e">
        <f t="shared" si="89"/>
        <v>#REF!</v>
      </c>
      <c r="BL106" s="9" t="e">
        <f t="shared" si="90"/>
        <v>#REF!</v>
      </c>
      <c r="BM106" s="9" t="e">
        <f t="shared" si="91"/>
        <v>#REF!</v>
      </c>
      <c r="BN106" s="9" t="e">
        <f t="shared" si="92"/>
        <v>#REF!</v>
      </c>
      <c r="BO106" s="9" t="e">
        <f t="shared" si="93"/>
        <v>#REF!</v>
      </c>
      <c r="BP106" s="9" t="e">
        <f t="shared" si="94"/>
        <v>#REF!</v>
      </c>
      <c r="BQ106" s="9" t="e">
        <f t="shared" si="95"/>
        <v>#REF!</v>
      </c>
      <c r="BR106" s="9" t="e">
        <f t="shared" si="96"/>
        <v>#REF!</v>
      </c>
    </row>
    <row r="107" spans="1:70">
      <c r="A107" s="9">
        <f t="shared" si="97"/>
        <v>102</v>
      </c>
      <c r="B107" s="9">
        <f>cambodia!X109</f>
        <v>3.0461366562523379E-5</v>
      </c>
      <c r="C107" s="9">
        <f>cambodia!AH109</f>
        <v>2.6005695504151466E-5</v>
      </c>
      <c r="D107" s="9">
        <f>cambodia!AR109</f>
        <v>2.3220901092669015E-5</v>
      </c>
      <c r="E107" s="9">
        <f>cambodia!BB109</f>
        <v>2.626275344982676E-5</v>
      </c>
      <c r="F107" s="9">
        <f>cambodia!BL109</f>
        <v>2.3306587074560786E-5</v>
      </c>
      <c r="G107" s="9">
        <f>cambodia!BV109</f>
        <v>2.0950222572537174E-5</v>
      </c>
      <c r="H107" s="9">
        <f>cambodia!CF109</f>
        <v>1.9921990789835966E-5</v>
      </c>
      <c r="I107" s="9">
        <f>cambodia!CP109</f>
        <v>2.3178058101723134E-5</v>
      </c>
      <c r="J107" s="9">
        <f>cambodia!CZ109</f>
        <v>1.7265725351191168E-5</v>
      </c>
      <c r="K107" s="9">
        <f>cambodia!DJ109</f>
        <v>1.7394254324028816E-5</v>
      </c>
      <c r="L107" s="9">
        <f>cambodia!DT109</f>
        <v>3.3374689946843475E-5</v>
      </c>
      <c r="M107" s="9">
        <f>cambodia!ED109</f>
        <v>2.4763248766720832E-5</v>
      </c>
      <c r="N107" s="9">
        <f>cambodia!EN109</f>
        <v>2.1121594536320711E-5</v>
      </c>
      <c r="O107" s="9">
        <f>cambodia!EX109</f>
        <v>3.6587914267784758E-5</v>
      </c>
      <c r="P107" s="9">
        <f>cambodia!FH109</f>
        <v>2.964734973455158E-5</v>
      </c>
      <c r="Q107" s="9">
        <f>cambodia!FR109</f>
        <v>1.9107973961864171E-5</v>
      </c>
      <c r="R107" s="9">
        <f>cambodia!GB109</f>
        <v>2.7462357196311502E-5</v>
      </c>
      <c r="S107" s="9">
        <f>cambodia!GL109</f>
        <v>1.7522783296866472E-5</v>
      </c>
      <c r="T107" s="9">
        <f>cambodia!GV109</f>
        <v>1.6237493568489953E-5</v>
      </c>
      <c r="U107" s="9">
        <f>cambodia!HF109</f>
        <v>2.0179048735511264E-5</v>
      </c>
      <c r="V107" s="9">
        <f>cambodia!HP109</f>
        <v>1.1053491664038019E-5</v>
      </c>
      <c r="W107" s="9">
        <f>cambodia!HZ109</f>
        <v>1.0625061754579178E-5</v>
      </c>
      <c r="X107" s="9">
        <f>cambodia!IJ109</f>
        <v>4.8412579768848688E-6</v>
      </c>
      <c r="Y107" s="9">
        <f>cambodia!IT109</f>
        <v>2.741951420536562E-6</v>
      </c>
      <c r="Z107" s="9">
        <f>cambodia!JD109</f>
        <v>4.5842000312095668E-6</v>
      </c>
      <c r="AA107" s="9">
        <f>cambodia!JN109</f>
        <v>4.4128280674260302E-6</v>
      </c>
      <c r="AB107" s="9">
        <f>cambodia!JX109</f>
        <v>3.6844972213460058E-6</v>
      </c>
      <c r="AC107" s="9">
        <f>cambodia!KH109</f>
        <v>6.0408617233696132E-6</v>
      </c>
      <c r="AD107" s="9">
        <f>cambodia!KR109</f>
        <v>2.5277364658071432E-6</v>
      </c>
      <c r="AE107" s="9">
        <f>cambodia!LB109</f>
        <v>2.1421495472941898E-6</v>
      </c>
      <c r="AG107" s="9">
        <f t="shared" si="98"/>
        <v>102</v>
      </c>
      <c r="AH107" s="9" t="e">
        <f>#REF!</f>
        <v>#REF!</v>
      </c>
      <c r="AI107" s="9" t="e">
        <f t="shared" si="66"/>
        <v>#REF!</v>
      </c>
      <c r="AJ107" s="9">
        <f t="shared" si="102"/>
        <v>2.6230208514951038E-3</v>
      </c>
      <c r="AK107" s="9">
        <f t="shared" si="99"/>
        <v>102</v>
      </c>
      <c r="AL107" s="9" t="e">
        <f t="shared" si="101"/>
        <v>#REF!</v>
      </c>
      <c r="AN107" s="9">
        <f t="shared" si="100"/>
        <v>102</v>
      </c>
      <c r="AO107" s="9" t="e">
        <f t="shared" si="67"/>
        <v>#REF!</v>
      </c>
      <c r="AP107" s="9" t="e">
        <f t="shared" si="68"/>
        <v>#REF!</v>
      </c>
      <c r="AQ107" s="9" t="e">
        <f t="shared" si="69"/>
        <v>#REF!</v>
      </c>
      <c r="AR107" s="9" t="e">
        <f t="shared" si="70"/>
        <v>#REF!</v>
      </c>
      <c r="AS107" s="9" t="e">
        <f t="shared" si="71"/>
        <v>#REF!</v>
      </c>
      <c r="AT107" s="9" t="e">
        <f t="shared" si="72"/>
        <v>#REF!</v>
      </c>
      <c r="AU107" s="9" t="e">
        <f t="shared" si="73"/>
        <v>#REF!</v>
      </c>
      <c r="AV107" s="9" t="e">
        <f t="shared" si="74"/>
        <v>#REF!</v>
      </c>
      <c r="AW107" s="9" t="e">
        <f t="shared" si="75"/>
        <v>#REF!</v>
      </c>
      <c r="AX107" s="9" t="e">
        <f t="shared" si="76"/>
        <v>#REF!</v>
      </c>
      <c r="AY107" s="9" t="e">
        <f t="shared" si="77"/>
        <v>#REF!</v>
      </c>
      <c r="AZ107" s="9" t="e">
        <f t="shared" si="78"/>
        <v>#REF!</v>
      </c>
      <c r="BA107" s="9" t="e">
        <f t="shared" si="79"/>
        <v>#REF!</v>
      </c>
      <c r="BB107" s="9" t="e">
        <f t="shared" si="80"/>
        <v>#REF!</v>
      </c>
      <c r="BC107" s="9" t="e">
        <f t="shared" si="81"/>
        <v>#REF!</v>
      </c>
      <c r="BD107" s="9" t="e">
        <f t="shared" si="82"/>
        <v>#REF!</v>
      </c>
      <c r="BE107" s="9" t="e">
        <f t="shared" si="83"/>
        <v>#REF!</v>
      </c>
      <c r="BF107" s="9" t="e">
        <f t="shared" si="84"/>
        <v>#REF!</v>
      </c>
      <c r="BG107" s="9" t="e">
        <f t="shared" si="85"/>
        <v>#REF!</v>
      </c>
      <c r="BH107" s="9" t="e">
        <f t="shared" si="86"/>
        <v>#REF!</v>
      </c>
      <c r="BI107" s="9" t="e">
        <f t="shared" si="87"/>
        <v>#REF!</v>
      </c>
      <c r="BJ107" s="9" t="e">
        <f t="shared" si="88"/>
        <v>#REF!</v>
      </c>
      <c r="BK107" s="9" t="e">
        <f t="shared" si="89"/>
        <v>#REF!</v>
      </c>
      <c r="BL107" s="9" t="e">
        <f t="shared" si="90"/>
        <v>#REF!</v>
      </c>
      <c r="BM107" s="9" t="e">
        <f t="shared" si="91"/>
        <v>#REF!</v>
      </c>
      <c r="BN107" s="9" t="e">
        <f t="shared" si="92"/>
        <v>#REF!</v>
      </c>
      <c r="BO107" s="9" t="e">
        <f t="shared" si="93"/>
        <v>#REF!</v>
      </c>
      <c r="BP107" s="9" t="e">
        <f t="shared" si="94"/>
        <v>#REF!</v>
      </c>
      <c r="BQ107" s="9" t="e">
        <f t="shared" si="95"/>
        <v>#REF!</v>
      </c>
      <c r="BR107" s="9" t="e">
        <f t="shared" si="96"/>
        <v>#REF!</v>
      </c>
    </row>
    <row r="108" spans="1:70">
      <c r="A108" s="9">
        <f t="shared" si="97"/>
        <v>103</v>
      </c>
      <c r="B108" s="9">
        <f>cambodia!X110</f>
        <v>3.1252597405608718E-5</v>
      </c>
      <c r="C108" s="9">
        <f>cambodia!AH110</f>
        <v>2.6681190752748935E-5</v>
      </c>
      <c r="D108" s="9">
        <f>cambodia!AR110</f>
        <v>2.3824061594711564E-5</v>
      </c>
      <c r="E108" s="9">
        <f>cambodia!BB110</f>
        <v>2.6944925751952383E-5</v>
      </c>
      <c r="F108" s="9">
        <f>cambodia!BL110</f>
        <v>2.3911973261112716E-5</v>
      </c>
      <c r="G108" s="9">
        <f>cambodia!BV110</f>
        <v>2.1494402435081097E-5</v>
      </c>
      <c r="H108" s="9">
        <f>cambodia!CF110</f>
        <v>2.0439462438267308E-5</v>
      </c>
      <c r="I108" s="9">
        <f>cambodia!CP110</f>
        <v>2.3780105761510992E-5</v>
      </c>
      <c r="J108" s="9">
        <f>cambodia!CZ110</f>
        <v>1.7714200779831661E-5</v>
      </c>
      <c r="K108" s="9">
        <f>cambodia!DJ110</f>
        <v>1.7846068279433385E-5</v>
      </c>
      <c r="L108" s="9">
        <f>cambodia!DT110</f>
        <v>3.4241594063247799E-5</v>
      </c>
      <c r="M108" s="9">
        <f>cambodia!ED110</f>
        <v>2.540647158993226E-5</v>
      </c>
      <c r="N108" s="9">
        <f>cambodia!EN110</f>
        <v>2.1670225767883397E-5</v>
      </c>
      <c r="O108" s="9">
        <f>cambodia!EX110</f>
        <v>3.7538281553290914E-5</v>
      </c>
      <c r="P108" s="9">
        <f>cambodia!FH110</f>
        <v>3.0417436574797794E-5</v>
      </c>
      <c r="Q108" s="9">
        <f>cambodia!FR110</f>
        <v>1.9604301607456381E-5</v>
      </c>
      <c r="R108" s="9">
        <f>cambodia!GB110</f>
        <v>2.8175689081568475E-5</v>
      </c>
      <c r="S108" s="9">
        <f>cambodia!GL110</f>
        <v>1.7977935779035109E-5</v>
      </c>
      <c r="T108" s="9">
        <f>cambodia!GV110</f>
        <v>1.6659260783017865E-5</v>
      </c>
      <c r="U108" s="9">
        <f>cambodia!HF110</f>
        <v>2.0703197437470752E-5</v>
      </c>
      <c r="V108" s="9">
        <f>cambodia!HP110</f>
        <v>1.134060496574831E-5</v>
      </c>
      <c r="W108" s="9">
        <f>cambodia!HZ110</f>
        <v>1.0901046633742562E-5</v>
      </c>
      <c r="X108" s="9">
        <f>cambodia!IJ110</f>
        <v>4.9670091516649572E-6</v>
      </c>
      <c r="Y108" s="9">
        <f>cambodia!IT110</f>
        <v>2.81317332483679E-6</v>
      </c>
      <c r="Z108" s="9">
        <f>cambodia!JD110</f>
        <v>4.7032741524615091E-6</v>
      </c>
      <c r="AA108" s="9">
        <f>cambodia!JN110</f>
        <v>4.5274508196592092E-6</v>
      </c>
      <c r="AB108" s="9">
        <f>cambodia!JX110</f>
        <v>3.7802016552494377E-6</v>
      </c>
      <c r="AC108" s="9">
        <f>cambodia!KH110</f>
        <v>6.1977724812810521E-6</v>
      </c>
      <c r="AD108" s="9">
        <f>cambodia!KR110</f>
        <v>2.5933941588339156E-6</v>
      </c>
      <c r="AE108" s="9">
        <f>cambodia!LB110</f>
        <v>2.197791660028743E-6</v>
      </c>
      <c r="AG108" s="9">
        <f t="shared" si="98"/>
        <v>103</v>
      </c>
      <c r="AH108" s="9" t="e">
        <f>#REF!</f>
        <v>#REF!</v>
      </c>
      <c r="AI108" s="9" t="e">
        <f t="shared" si="66"/>
        <v>#REF!</v>
      </c>
      <c r="AJ108" s="9">
        <f t="shared" si="102"/>
        <v>2.4745479731085882E-3</v>
      </c>
      <c r="AK108" s="9">
        <f t="shared" si="99"/>
        <v>103</v>
      </c>
      <c r="AL108" s="9" t="e">
        <f t="shared" si="101"/>
        <v>#REF!</v>
      </c>
      <c r="AN108" s="9">
        <f t="shared" si="100"/>
        <v>103</v>
      </c>
      <c r="AO108" s="9" t="e">
        <f t="shared" si="67"/>
        <v>#REF!</v>
      </c>
      <c r="AP108" s="9" t="e">
        <f t="shared" si="68"/>
        <v>#REF!</v>
      </c>
      <c r="AQ108" s="9" t="e">
        <f t="shared" si="69"/>
        <v>#REF!</v>
      </c>
      <c r="AR108" s="9" t="e">
        <f t="shared" si="70"/>
        <v>#REF!</v>
      </c>
      <c r="AS108" s="9" t="e">
        <f t="shared" si="71"/>
        <v>#REF!</v>
      </c>
      <c r="AT108" s="9" t="e">
        <f t="shared" si="72"/>
        <v>#REF!</v>
      </c>
      <c r="AU108" s="9" t="e">
        <f t="shared" si="73"/>
        <v>#REF!</v>
      </c>
      <c r="AV108" s="9" t="e">
        <f t="shared" si="74"/>
        <v>#REF!</v>
      </c>
      <c r="AW108" s="9" t="e">
        <f t="shared" si="75"/>
        <v>#REF!</v>
      </c>
      <c r="AX108" s="9" t="e">
        <f t="shared" si="76"/>
        <v>#REF!</v>
      </c>
      <c r="AY108" s="9" t="e">
        <f t="shared" si="77"/>
        <v>#REF!</v>
      </c>
      <c r="AZ108" s="9" t="e">
        <f t="shared" si="78"/>
        <v>#REF!</v>
      </c>
      <c r="BA108" s="9" t="e">
        <f t="shared" si="79"/>
        <v>#REF!</v>
      </c>
      <c r="BB108" s="9" t="e">
        <f t="shared" si="80"/>
        <v>#REF!</v>
      </c>
      <c r="BC108" s="9" t="e">
        <f t="shared" si="81"/>
        <v>#REF!</v>
      </c>
      <c r="BD108" s="9" t="e">
        <f t="shared" si="82"/>
        <v>#REF!</v>
      </c>
      <c r="BE108" s="9" t="e">
        <f t="shared" si="83"/>
        <v>#REF!</v>
      </c>
      <c r="BF108" s="9" t="e">
        <f t="shared" si="84"/>
        <v>#REF!</v>
      </c>
      <c r="BG108" s="9" t="e">
        <f t="shared" si="85"/>
        <v>#REF!</v>
      </c>
      <c r="BH108" s="9" t="e">
        <f t="shared" si="86"/>
        <v>#REF!</v>
      </c>
      <c r="BI108" s="9" t="e">
        <f t="shared" si="87"/>
        <v>#REF!</v>
      </c>
      <c r="BJ108" s="9" t="e">
        <f t="shared" si="88"/>
        <v>#REF!</v>
      </c>
      <c r="BK108" s="9" t="e">
        <f t="shared" si="89"/>
        <v>#REF!</v>
      </c>
      <c r="BL108" s="9" t="e">
        <f t="shared" si="90"/>
        <v>#REF!</v>
      </c>
      <c r="BM108" s="9" t="e">
        <f t="shared" si="91"/>
        <v>#REF!</v>
      </c>
      <c r="BN108" s="9" t="e">
        <f t="shared" si="92"/>
        <v>#REF!</v>
      </c>
      <c r="BO108" s="9" t="e">
        <f t="shared" si="93"/>
        <v>#REF!</v>
      </c>
      <c r="BP108" s="9" t="e">
        <f t="shared" si="94"/>
        <v>#REF!</v>
      </c>
      <c r="BQ108" s="9" t="e">
        <f t="shared" si="95"/>
        <v>#REF!</v>
      </c>
      <c r="BR108" s="9" t="e">
        <f t="shared" si="96"/>
        <v>#REF!</v>
      </c>
    </row>
    <row r="109" spans="1:70">
      <c r="A109" s="9">
        <f t="shared" si="97"/>
        <v>104</v>
      </c>
      <c r="B109" s="9">
        <f>cambodia!X111</f>
        <v>3.2023496026829977E-5</v>
      </c>
      <c r="C109" s="9">
        <f>cambodia!AH111</f>
        <v>2.7339327831625589E-5</v>
      </c>
      <c r="D109" s="9">
        <f>cambodia!AR111</f>
        <v>2.4411722709622847E-5</v>
      </c>
      <c r="E109" s="9">
        <f>cambodia!BB111</f>
        <v>2.7609568304425843E-5</v>
      </c>
      <c r="F109" s="9">
        <f>cambodia!BL111</f>
        <v>2.4501802867222932E-5</v>
      </c>
      <c r="G109" s="9">
        <f>cambodia!BV111</f>
        <v>2.2024598533220614E-5</v>
      </c>
      <c r="H109" s="9">
        <f>cambodia!CF111</f>
        <v>2.0943636642019606E-5</v>
      </c>
      <c r="I109" s="9">
        <f>cambodia!CP111</f>
        <v>2.4366682630822803E-5</v>
      </c>
      <c r="J109" s="9">
        <f>cambodia!CZ111</f>
        <v>1.8151151756416986E-5</v>
      </c>
      <c r="K109" s="9">
        <f>cambodia!DJ111</f>
        <v>1.8286271992817115E-5</v>
      </c>
      <c r="L109" s="9">
        <f>cambodia!DT111</f>
        <v>3.5086221385232835E-5</v>
      </c>
      <c r="M109" s="9">
        <f>cambodia!ED111</f>
        <v>2.6033165546424367E-5</v>
      </c>
      <c r="N109" s="9">
        <f>cambodia!EN111</f>
        <v>2.2204758848420783E-5</v>
      </c>
      <c r="O109" s="9">
        <f>cambodia!EX111</f>
        <v>3.8464227295235994E-5</v>
      </c>
      <c r="P109" s="9">
        <f>cambodia!FH111</f>
        <v>3.1167734529629173E-5</v>
      </c>
      <c r="Q109" s="9">
        <f>cambodia!FR111</f>
        <v>2.0087875144818798E-5</v>
      </c>
      <c r="R109" s="9">
        <f>cambodia!GB111</f>
        <v>2.8870690510827021E-5</v>
      </c>
      <c r="S109" s="9">
        <f>cambodia!GL111</f>
        <v>1.842139222921724E-5</v>
      </c>
      <c r="T109" s="9">
        <f>cambodia!GV111</f>
        <v>1.7070189865215978E-5</v>
      </c>
      <c r="U109" s="9">
        <f>cambodia!HF111</f>
        <v>2.121387711481985E-5</v>
      </c>
      <c r="V109" s="9">
        <f>cambodia!HP111</f>
        <v>1.1620340330410877E-5</v>
      </c>
      <c r="W109" s="9">
        <f>cambodia!HZ111</f>
        <v>1.1169939542410454E-5</v>
      </c>
      <c r="X109" s="9">
        <f>cambodia!IJ111</f>
        <v>5.0895289044047631E-6</v>
      </c>
      <c r="Y109" s="9">
        <f>cambodia!IT111</f>
        <v>2.8825650432026976E-6</v>
      </c>
      <c r="Z109" s="9">
        <f>cambodia!JD111</f>
        <v>4.8192884316045111E-6</v>
      </c>
      <c r="AA109" s="9">
        <f>cambodia!JN111</f>
        <v>4.6391281164043423E-6</v>
      </c>
      <c r="AB109" s="9">
        <f>cambodia!JX111</f>
        <v>3.8734467768036254E-6</v>
      </c>
      <c r="AC109" s="9">
        <f>cambodia!KH111</f>
        <v>6.3506511108059433E-6</v>
      </c>
      <c r="AD109" s="9">
        <f>cambodia!KR111</f>
        <v>2.6573646492024863E-6</v>
      </c>
      <c r="AE109" s="9">
        <f>cambodia!LB111</f>
        <v>2.2520039400021079E-6</v>
      </c>
      <c r="AG109" s="9">
        <f t="shared" si="98"/>
        <v>104</v>
      </c>
      <c r="AH109" s="9" t="e">
        <f>#REF!</f>
        <v>#REF!</v>
      </c>
      <c r="AI109" s="9" t="e">
        <f t="shared" si="66"/>
        <v>#REF!</v>
      </c>
      <c r="AJ109" s="9">
        <f t="shared" si="102"/>
        <v>2.3344792199137621E-3</v>
      </c>
      <c r="AK109" s="9">
        <f t="shared" si="99"/>
        <v>104</v>
      </c>
      <c r="AL109" s="9" t="e">
        <f t="shared" si="101"/>
        <v>#REF!</v>
      </c>
      <c r="AN109" s="9">
        <f t="shared" si="100"/>
        <v>104</v>
      </c>
      <c r="AO109" s="9" t="e">
        <f t="shared" si="67"/>
        <v>#REF!</v>
      </c>
      <c r="AP109" s="9" t="e">
        <f t="shared" si="68"/>
        <v>#REF!</v>
      </c>
      <c r="AQ109" s="9" t="e">
        <f t="shared" si="69"/>
        <v>#REF!</v>
      </c>
      <c r="AR109" s="9" t="e">
        <f t="shared" si="70"/>
        <v>#REF!</v>
      </c>
      <c r="AS109" s="9" t="e">
        <f t="shared" si="71"/>
        <v>#REF!</v>
      </c>
      <c r="AT109" s="9" t="e">
        <f t="shared" si="72"/>
        <v>#REF!</v>
      </c>
      <c r="AU109" s="9" t="e">
        <f t="shared" si="73"/>
        <v>#REF!</v>
      </c>
      <c r="AV109" s="9" t="e">
        <f t="shared" si="74"/>
        <v>#REF!</v>
      </c>
      <c r="AW109" s="9" t="e">
        <f t="shared" si="75"/>
        <v>#REF!</v>
      </c>
      <c r="AX109" s="9" t="e">
        <f t="shared" si="76"/>
        <v>#REF!</v>
      </c>
      <c r="AY109" s="9" t="e">
        <f t="shared" si="77"/>
        <v>#REF!</v>
      </c>
      <c r="AZ109" s="9" t="e">
        <f t="shared" si="78"/>
        <v>#REF!</v>
      </c>
      <c r="BA109" s="9" t="e">
        <f t="shared" si="79"/>
        <v>#REF!</v>
      </c>
      <c r="BB109" s="9" t="e">
        <f t="shared" si="80"/>
        <v>#REF!</v>
      </c>
      <c r="BC109" s="9" t="e">
        <f t="shared" si="81"/>
        <v>#REF!</v>
      </c>
      <c r="BD109" s="9" t="e">
        <f t="shared" si="82"/>
        <v>#REF!</v>
      </c>
      <c r="BE109" s="9" t="e">
        <f t="shared" si="83"/>
        <v>#REF!</v>
      </c>
      <c r="BF109" s="9" t="e">
        <f t="shared" si="84"/>
        <v>#REF!</v>
      </c>
      <c r="BG109" s="9" t="e">
        <f t="shared" si="85"/>
        <v>#REF!</v>
      </c>
      <c r="BH109" s="9" t="e">
        <f t="shared" si="86"/>
        <v>#REF!</v>
      </c>
      <c r="BI109" s="9" t="e">
        <f t="shared" si="87"/>
        <v>#REF!</v>
      </c>
      <c r="BJ109" s="9" t="e">
        <f t="shared" si="88"/>
        <v>#REF!</v>
      </c>
      <c r="BK109" s="9" t="e">
        <f t="shared" si="89"/>
        <v>#REF!</v>
      </c>
      <c r="BL109" s="9" t="e">
        <f t="shared" si="90"/>
        <v>#REF!</v>
      </c>
      <c r="BM109" s="9" t="e">
        <f t="shared" si="91"/>
        <v>#REF!</v>
      </c>
      <c r="BN109" s="9" t="e">
        <f t="shared" si="92"/>
        <v>#REF!</v>
      </c>
      <c r="BO109" s="9" t="e">
        <f t="shared" si="93"/>
        <v>#REF!</v>
      </c>
      <c r="BP109" s="9" t="e">
        <f t="shared" si="94"/>
        <v>#REF!</v>
      </c>
      <c r="BQ109" s="9" t="e">
        <f t="shared" si="95"/>
        <v>#REF!</v>
      </c>
      <c r="BR109" s="9" t="e">
        <f t="shared" si="96"/>
        <v>#REF!</v>
      </c>
    </row>
    <row r="110" spans="1:70">
      <c r="A110" s="9">
        <f t="shared" si="97"/>
        <v>105</v>
      </c>
      <c r="B110" s="9">
        <f>cambodia!X112</f>
        <v>3.2772322669298999E-5</v>
      </c>
      <c r="C110" s="9">
        <f>cambodia!AH112</f>
        <v>2.7978621463100547E-5</v>
      </c>
      <c r="D110" s="9">
        <f>cambodia!AR112</f>
        <v>2.4982558209226508E-5</v>
      </c>
      <c r="E110" s="9">
        <f>cambodia!BB112</f>
        <v>2.8255181148073527E-5</v>
      </c>
      <c r="F110" s="9">
        <f>cambodia!BL112</f>
        <v>2.5074744770884173E-5</v>
      </c>
      <c r="G110" s="9">
        <f>cambodia!BV112</f>
        <v>2.2539614325298458E-5</v>
      </c>
      <c r="H110" s="9">
        <f>cambodia!CF112</f>
        <v>2.1433375585406515E-5</v>
      </c>
      <c r="I110" s="9">
        <f>cambodia!CP112</f>
        <v>2.4936464928397678E-5</v>
      </c>
      <c r="J110" s="9">
        <f>cambodia!CZ112</f>
        <v>1.8575592174018979E-5</v>
      </c>
      <c r="K110" s="9">
        <f>cambodia!DJ112</f>
        <v>1.8713872016505464E-5</v>
      </c>
      <c r="L110" s="9">
        <f>cambodia!DT112</f>
        <v>3.5906665765659512E-5</v>
      </c>
      <c r="M110" s="9">
        <f>cambodia!ED112</f>
        <v>2.6641916319064437E-5</v>
      </c>
      <c r="N110" s="9">
        <f>cambodia!EN112</f>
        <v>2.2723987448613788E-5</v>
      </c>
      <c r="O110" s="9">
        <f>cambodia!EX112</f>
        <v>3.9363661827821844E-5</v>
      </c>
      <c r="P110" s="9">
        <f>cambodia!FH112</f>
        <v>3.1896550333551199E-5</v>
      </c>
      <c r="Q110" s="9">
        <f>cambodia!FR112</f>
        <v>2.0557603249658722E-5</v>
      </c>
      <c r="R110" s="9">
        <f>cambodia!GB112</f>
        <v>2.9545793011280804E-5</v>
      </c>
      <c r="S110" s="9">
        <f>cambodia!GL112</f>
        <v>1.885215185899196E-5</v>
      </c>
      <c r="T110" s="9">
        <f>cambodia!GV112</f>
        <v>1.7469353434127029E-5</v>
      </c>
      <c r="U110" s="9">
        <f>cambodia!HF112</f>
        <v>2.1709935270379496E-5</v>
      </c>
      <c r="V110" s="9">
        <f>cambodia!HP112</f>
        <v>1.1892066453838454E-5</v>
      </c>
      <c r="W110" s="9">
        <f>cambodia!HZ112</f>
        <v>1.143113364555014E-5</v>
      </c>
      <c r="X110" s="9">
        <f>cambodia!IJ112</f>
        <v>5.2085407336579257E-6</v>
      </c>
      <c r="Y110" s="9">
        <f>cambodia!IT112</f>
        <v>2.9499699730451968E-6</v>
      </c>
      <c r="Z110" s="9">
        <f>cambodia!JD112</f>
        <v>4.9319810486849399E-6</v>
      </c>
      <c r="AA110" s="9">
        <f>cambodia!JN112</f>
        <v>4.7476079253696146E-6</v>
      </c>
      <c r="AB110" s="9">
        <f>cambodia!JX112</f>
        <v>3.9640221512794837E-6</v>
      </c>
      <c r="AC110" s="9">
        <f>cambodia!KH112</f>
        <v>6.4991525968651992E-6</v>
      </c>
      <c r="AD110" s="9">
        <f>cambodia!KR112</f>
        <v>2.7195035689010408E-6</v>
      </c>
      <c r="AE110" s="9">
        <f>cambodia!LB112</f>
        <v>2.3046640414415604E-6</v>
      </c>
      <c r="AG110" s="9">
        <f t="shared" si="98"/>
        <v>105</v>
      </c>
      <c r="AH110" s="9" t="e">
        <f>#REF!</f>
        <v>#REF!</v>
      </c>
      <c r="AI110" s="9" t="e">
        <f t="shared" si="66"/>
        <v>#REF!</v>
      </c>
      <c r="AJ110" s="9">
        <f t="shared" si="102"/>
        <v>2.2023388867110959E-3</v>
      </c>
      <c r="AK110" s="9">
        <f t="shared" si="99"/>
        <v>105</v>
      </c>
      <c r="AL110" s="9" t="e">
        <f t="shared" si="101"/>
        <v>#REF!</v>
      </c>
      <c r="AN110" s="9">
        <f t="shared" si="100"/>
        <v>105</v>
      </c>
      <c r="AO110" s="9" t="e">
        <f t="shared" si="67"/>
        <v>#REF!</v>
      </c>
      <c r="AP110" s="9" t="e">
        <f t="shared" si="68"/>
        <v>#REF!</v>
      </c>
      <c r="AQ110" s="9" t="e">
        <f t="shared" si="69"/>
        <v>#REF!</v>
      </c>
      <c r="AR110" s="9" t="e">
        <f t="shared" si="70"/>
        <v>#REF!</v>
      </c>
      <c r="AS110" s="9" t="e">
        <f t="shared" si="71"/>
        <v>#REF!</v>
      </c>
      <c r="AT110" s="9" t="e">
        <f t="shared" si="72"/>
        <v>#REF!</v>
      </c>
      <c r="AU110" s="9" t="e">
        <f t="shared" si="73"/>
        <v>#REF!</v>
      </c>
      <c r="AV110" s="9" t="e">
        <f t="shared" si="74"/>
        <v>#REF!</v>
      </c>
      <c r="AW110" s="9" t="e">
        <f t="shared" si="75"/>
        <v>#REF!</v>
      </c>
      <c r="AX110" s="9" t="e">
        <f t="shared" si="76"/>
        <v>#REF!</v>
      </c>
      <c r="AY110" s="9" t="e">
        <f t="shared" si="77"/>
        <v>#REF!</v>
      </c>
      <c r="AZ110" s="9" t="e">
        <f t="shared" si="78"/>
        <v>#REF!</v>
      </c>
      <c r="BA110" s="9" t="e">
        <f t="shared" si="79"/>
        <v>#REF!</v>
      </c>
      <c r="BB110" s="9" t="e">
        <f t="shared" si="80"/>
        <v>#REF!</v>
      </c>
      <c r="BC110" s="9" t="e">
        <f t="shared" si="81"/>
        <v>#REF!</v>
      </c>
      <c r="BD110" s="9" t="e">
        <f t="shared" si="82"/>
        <v>#REF!</v>
      </c>
      <c r="BE110" s="9" t="e">
        <f t="shared" si="83"/>
        <v>#REF!</v>
      </c>
      <c r="BF110" s="9" t="e">
        <f t="shared" si="84"/>
        <v>#REF!</v>
      </c>
      <c r="BG110" s="9" t="e">
        <f t="shared" si="85"/>
        <v>#REF!</v>
      </c>
      <c r="BH110" s="9" t="e">
        <f t="shared" si="86"/>
        <v>#REF!</v>
      </c>
      <c r="BI110" s="9" t="e">
        <f t="shared" si="87"/>
        <v>#REF!</v>
      </c>
      <c r="BJ110" s="9" t="e">
        <f t="shared" si="88"/>
        <v>#REF!</v>
      </c>
      <c r="BK110" s="9" t="e">
        <f t="shared" si="89"/>
        <v>#REF!</v>
      </c>
      <c r="BL110" s="9" t="e">
        <f t="shared" si="90"/>
        <v>#REF!</v>
      </c>
      <c r="BM110" s="9" t="e">
        <f t="shared" si="91"/>
        <v>#REF!</v>
      </c>
      <c r="BN110" s="9" t="e">
        <f t="shared" si="92"/>
        <v>#REF!</v>
      </c>
      <c r="BO110" s="9" t="e">
        <f t="shared" si="93"/>
        <v>#REF!</v>
      </c>
      <c r="BP110" s="9" t="e">
        <f t="shared" si="94"/>
        <v>#REF!</v>
      </c>
      <c r="BQ110" s="9" t="e">
        <f t="shared" si="95"/>
        <v>#REF!</v>
      </c>
      <c r="BR110" s="9" t="e">
        <f t="shared" si="96"/>
        <v>#REF!</v>
      </c>
    </row>
    <row r="111" spans="1:70">
      <c r="A111" s="9">
        <f t="shared" si="97"/>
        <v>106</v>
      </c>
      <c r="B111" s="9">
        <f>cambodia!X113</f>
        <v>3.3497553089804873E-5</v>
      </c>
      <c r="C111" s="9">
        <f>cambodia!AH113</f>
        <v>2.859777035936928E-5</v>
      </c>
      <c r="D111" s="9">
        <f>cambodia!AR113</f>
        <v>2.5535406152847027E-5</v>
      </c>
      <c r="E111" s="9">
        <f>cambodia!BB113</f>
        <v>2.888045013227903E-5</v>
      </c>
      <c r="F111" s="9">
        <f>cambodia!BL113</f>
        <v>2.5629632743816945E-5</v>
      </c>
      <c r="G111" s="9">
        <f>cambodia!BV113</f>
        <v>2.3038401492144278E-5</v>
      </c>
      <c r="H111" s="9">
        <f>cambodia!CF113</f>
        <v>2.1907682400505297E-5</v>
      </c>
      <c r="I111" s="9">
        <f>cambodia!CP113</f>
        <v>2.5488292857362076E-5</v>
      </c>
      <c r="J111" s="9">
        <f>cambodia!CZ113</f>
        <v>1.8986658080437926E-5</v>
      </c>
      <c r="K111" s="9">
        <f>cambodia!DJ113</f>
        <v>1.9127997966892794E-5</v>
      </c>
      <c r="L111" s="9">
        <f>cambodia!DT113</f>
        <v>3.6701257182781981E-5</v>
      </c>
      <c r="M111" s="9">
        <f>cambodia!ED113</f>
        <v>2.7231484790305505E-5</v>
      </c>
      <c r="N111" s="9">
        <f>cambodia!EN113</f>
        <v>2.3226854674084114E-5</v>
      </c>
      <c r="O111" s="9">
        <f>cambodia!EX113</f>
        <v>4.0234754344153807E-5</v>
      </c>
      <c r="P111" s="9">
        <f>cambodia!FH113</f>
        <v>3.2602400475590675E-5</v>
      </c>
      <c r="Q111" s="9">
        <f>cambodia!FR113</f>
        <v>2.1012529786291102E-5</v>
      </c>
      <c r="R111" s="9">
        <f>cambodia!GB113</f>
        <v>3.0199622405857837E-5</v>
      </c>
      <c r="S111" s="9">
        <f>cambodia!GL113</f>
        <v>1.9269337853347666E-5</v>
      </c>
      <c r="T111" s="9">
        <f>cambodia!GV113</f>
        <v>1.7855938988798938E-5</v>
      </c>
      <c r="U111" s="9">
        <f>cambodia!HF113</f>
        <v>2.2190362173415037E-5</v>
      </c>
      <c r="V111" s="9">
        <f>cambodia!HP113</f>
        <v>1.2155230235119067E-5</v>
      </c>
      <c r="W111" s="9">
        <f>cambodia!HZ113</f>
        <v>1.1684097280269493E-5</v>
      </c>
      <c r="X111" s="9">
        <f>cambodia!IJ113</f>
        <v>5.3238023898002113E-6</v>
      </c>
      <c r="Y111" s="9">
        <f>cambodia!IT113</f>
        <v>3.0152509110372877E-6</v>
      </c>
      <c r="Z111" s="9">
        <f>cambodia!JD113</f>
        <v>5.041122616890466E-6</v>
      </c>
      <c r="AA111" s="9">
        <f>cambodia!JN113</f>
        <v>4.8526694349506344E-6</v>
      </c>
      <c r="AB111" s="9">
        <f>cambodia!JX113</f>
        <v>4.0517434117063557E-6</v>
      </c>
      <c r="AC111" s="9">
        <f>cambodia!KH113</f>
        <v>6.6429746633790251E-6</v>
      </c>
      <c r="AD111" s="9">
        <f>cambodia!KR113</f>
        <v>2.7796844336124997E-6</v>
      </c>
      <c r="AE111" s="9">
        <f>cambodia!LB113</f>
        <v>2.3556647742478817E-6</v>
      </c>
      <c r="AG111" s="9">
        <f t="shared" si="98"/>
        <v>106</v>
      </c>
      <c r="AH111" s="9" t="e">
        <f>#REF!</f>
        <v>#REF!</v>
      </c>
      <c r="AI111" s="9" t="e">
        <f t="shared" si="66"/>
        <v>#REF!</v>
      </c>
      <c r="AJ111" s="9">
        <f t="shared" si="102"/>
        <v>2.0776781950104677E-3</v>
      </c>
      <c r="AK111" s="9">
        <f t="shared" si="99"/>
        <v>106</v>
      </c>
      <c r="AL111" s="9" t="e">
        <f t="shared" si="101"/>
        <v>#REF!</v>
      </c>
      <c r="AN111" s="9">
        <f t="shared" si="100"/>
        <v>106</v>
      </c>
      <c r="AO111" s="9" t="e">
        <f t="shared" si="67"/>
        <v>#REF!</v>
      </c>
      <c r="AP111" s="9" t="e">
        <f t="shared" si="68"/>
        <v>#REF!</v>
      </c>
      <c r="AQ111" s="9" t="e">
        <f t="shared" si="69"/>
        <v>#REF!</v>
      </c>
      <c r="AR111" s="9" t="e">
        <f t="shared" si="70"/>
        <v>#REF!</v>
      </c>
      <c r="AS111" s="9" t="e">
        <f t="shared" si="71"/>
        <v>#REF!</v>
      </c>
      <c r="AT111" s="9" t="e">
        <f t="shared" si="72"/>
        <v>#REF!</v>
      </c>
      <c r="AU111" s="9" t="e">
        <f t="shared" si="73"/>
        <v>#REF!</v>
      </c>
      <c r="AV111" s="9" t="e">
        <f t="shared" si="74"/>
        <v>#REF!</v>
      </c>
      <c r="AW111" s="9" t="e">
        <f t="shared" si="75"/>
        <v>#REF!</v>
      </c>
      <c r="AX111" s="9" t="e">
        <f t="shared" si="76"/>
        <v>#REF!</v>
      </c>
      <c r="AY111" s="9" t="e">
        <f t="shared" si="77"/>
        <v>#REF!</v>
      </c>
      <c r="AZ111" s="9" t="e">
        <f t="shared" si="78"/>
        <v>#REF!</v>
      </c>
      <c r="BA111" s="9" t="e">
        <f t="shared" si="79"/>
        <v>#REF!</v>
      </c>
      <c r="BB111" s="9" t="e">
        <f t="shared" si="80"/>
        <v>#REF!</v>
      </c>
      <c r="BC111" s="9" t="e">
        <f t="shared" si="81"/>
        <v>#REF!</v>
      </c>
      <c r="BD111" s="9" t="e">
        <f t="shared" si="82"/>
        <v>#REF!</v>
      </c>
      <c r="BE111" s="9" t="e">
        <f t="shared" si="83"/>
        <v>#REF!</v>
      </c>
      <c r="BF111" s="9" t="e">
        <f t="shared" si="84"/>
        <v>#REF!</v>
      </c>
      <c r="BG111" s="9" t="e">
        <f t="shared" si="85"/>
        <v>#REF!</v>
      </c>
      <c r="BH111" s="9" t="e">
        <f t="shared" si="86"/>
        <v>#REF!</v>
      </c>
      <c r="BI111" s="9" t="e">
        <f t="shared" si="87"/>
        <v>#REF!</v>
      </c>
      <c r="BJ111" s="9" t="e">
        <f t="shared" si="88"/>
        <v>#REF!</v>
      </c>
      <c r="BK111" s="9" t="e">
        <f t="shared" si="89"/>
        <v>#REF!</v>
      </c>
      <c r="BL111" s="9" t="e">
        <f t="shared" si="90"/>
        <v>#REF!</v>
      </c>
      <c r="BM111" s="9" t="e">
        <f t="shared" si="91"/>
        <v>#REF!</v>
      </c>
      <c r="BN111" s="9" t="e">
        <f t="shared" si="92"/>
        <v>#REF!</v>
      </c>
      <c r="BO111" s="9" t="e">
        <f t="shared" si="93"/>
        <v>#REF!</v>
      </c>
      <c r="BP111" s="9" t="e">
        <f t="shared" si="94"/>
        <v>#REF!</v>
      </c>
      <c r="BQ111" s="9" t="e">
        <f t="shared" si="95"/>
        <v>#REF!</v>
      </c>
      <c r="BR111" s="9" t="e">
        <f t="shared" si="96"/>
        <v>#REF!</v>
      </c>
    </row>
    <row r="112" spans="1:70">
      <c r="A112" s="9">
        <f t="shared" si="97"/>
        <v>107</v>
      </c>
      <c r="B112" s="9">
        <f>cambodia!X114</f>
        <v>3.4197889173123021E-5</v>
      </c>
      <c r="C112" s="9">
        <f>cambodia!AH114</f>
        <v>2.9195666284227387E-5</v>
      </c>
      <c r="D112" s="9">
        <f>cambodia!AR114</f>
        <v>2.6069276978667609E-5</v>
      </c>
      <c r="E112" s="9">
        <f>cambodia!BB114</f>
        <v>2.9484256066279055E-5</v>
      </c>
      <c r="F112" s="9">
        <f>cambodia!BL114</f>
        <v>2.6165473572684839E-5</v>
      </c>
      <c r="G112" s="9">
        <f>cambodia!BV114</f>
        <v>2.3520067237211182E-5</v>
      </c>
      <c r="H112" s="9">
        <f>cambodia!CF114</f>
        <v>2.2365708109004508E-5</v>
      </c>
      <c r="I112" s="9">
        <f>cambodia!CP114</f>
        <v>2.6021178681658998E-5</v>
      </c>
      <c r="J112" s="9">
        <f>cambodia!CZ114</f>
        <v>1.9383613694470568E-5</v>
      </c>
      <c r="K112" s="9">
        <f>cambodia!DJ114</f>
        <v>1.9527908585496402E-5</v>
      </c>
      <c r="L112" s="9">
        <f>cambodia!DT114</f>
        <v>3.7468573369708619E-5</v>
      </c>
      <c r="M112" s="9">
        <f>cambodia!ED114</f>
        <v>2.7800815670977641E-5</v>
      </c>
      <c r="N112" s="9">
        <f>cambodia!EN114</f>
        <v>2.3712460425245635E-5</v>
      </c>
      <c r="O112" s="9">
        <f>cambodia!EX114</f>
        <v>4.1075945645354505E-5</v>
      </c>
      <c r="P112" s="9">
        <f>cambodia!FH114</f>
        <v>3.328402152995939E-5</v>
      </c>
      <c r="Q112" s="9">
        <f>cambodia!FR114</f>
        <v>2.145184046584088E-5</v>
      </c>
      <c r="R112" s="9">
        <f>cambodia!GB114</f>
        <v>3.0831008382520186E-5</v>
      </c>
      <c r="S112" s="9">
        <f>cambodia!GL114</f>
        <v>1.967220347652224E-5</v>
      </c>
      <c r="T112" s="9">
        <f>cambodia!GV114</f>
        <v>1.8229254566263886E-5</v>
      </c>
      <c r="U112" s="9">
        <f>cambodia!HF114</f>
        <v>2.2654297891056173E-5</v>
      </c>
      <c r="V112" s="9">
        <f>cambodia!HP114</f>
        <v>1.2409360628221852E-5</v>
      </c>
      <c r="W112" s="9">
        <f>cambodia!HZ114</f>
        <v>1.1928377658135735E-5</v>
      </c>
      <c r="X112" s="9">
        <f>cambodia!IJ114</f>
        <v>5.4351075619731372E-6</v>
      </c>
      <c r="Y112" s="9">
        <f>cambodia!IT114</f>
        <v>3.0782910085511574E-6</v>
      </c>
      <c r="Z112" s="9">
        <f>cambodia!JD114</f>
        <v>5.1465177799214677E-6</v>
      </c>
      <c r="AA112" s="9">
        <f>cambodia!JN114</f>
        <v>4.9541245918870193E-6</v>
      </c>
      <c r="AB112" s="9">
        <f>cambodia!JX114</f>
        <v>4.1364535427406172E-6</v>
      </c>
      <c r="AC112" s="9">
        <f>cambodia!KH114</f>
        <v>6.7818598782142686E-6</v>
      </c>
      <c r="AD112" s="9">
        <f>cambodia!KR114</f>
        <v>2.837799523508098E-6</v>
      </c>
      <c r="AE112" s="9">
        <f>cambodia!LB114</f>
        <v>2.4049148504305921E-6</v>
      </c>
      <c r="AG112" s="9">
        <f t="shared" si="98"/>
        <v>107</v>
      </c>
      <c r="AH112" s="9" t="e">
        <f>#REF!</f>
        <v>#REF!</v>
      </c>
      <c r="AI112" s="9" t="e">
        <f t="shared" si="66"/>
        <v>#REF!</v>
      </c>
      <c r="AJ112" s="9">
        <f t="shared" si="102"/>
        <v>1.9600737688777996E-3</v>
      </c>
      <c r="AK112" s="9">
        <f t="shared" si="99"/>
        <v>107</v>
      </c>
      <c r="AL112" s="9" t="e">
        <f t="shared" si="101"/>
        <v>#REF!</v>
      </c>
      <c r="AN112" s="9">
        <f t="shared" si="100"/>
        <v>107</v>
      </c>
      <c r="AO112" s="9" t="e">
        <f t="shared" si="67"/>
        <v>#REF!</v>
      </c>
      <c r="AP112" s="9" t="e">
        <f t="shared" si="68"/>
        <v>#REF!</v>
      </c>
      <c r="AQ112" s="9" t="e">
        <f t="shared" si="69"/>
        <v>#REF!</v>
      </c>
      <c r="AR112" s="9" t="e">
        <f t="shared" si="70"/>
        <v>#REF!</v>
      </c>
      <c r="AS112" s="9" t="e">
        <f t="shared" si="71"/>
        <v>#REF!</v>
      </c>
      <c r="AT112" s="9" t="e">
        <f t="shared" si="72"/>
        <v>#REF!</v>
      </c>
      <c r="AU112" s="9" t="e">
        <f t="shared" si="73"/>
        <v>#REF!</v>
      </c>
      <c r="AV112" s="9" t="e">
        <f t="shared" si="74"/>
        <v>#REF!</v>
      </c>
      <c r="AW112" s="9" t="e">
        <f t="shared" si="75"/>
        <v>#REF!</v>
      </c>
      <c r="AX112" s="9" t="e">
        <f t="shared" si="76"/>
        <v>#REF!</v>
      </c>
      <c r="AY112" s="9" t="e">
        <f t="shared" si="77"/>
        <v>#REF!</v>
      </c>
      <c r="AZ112" s="9" t="e">
        <f t="shared" si="78"/>
        <v>#REF!</v>
      </c>
      <c r="BA112" s="9" t="e">
        <f t="shared" si="79"/>
        <v>#REF!</v>
      </c>
      <c r="BB112" s="9" t="e">
        <f t="shared" si="80"/>
        <v>#REF!</v>
      </c>
      <c r="BC112" s="9" t="e">
        <f t="shared" si="81"/>
        <v>#REF!</v>
      </c>
      <c r="BD112" s="9" t="e">
        <f t="shared" si="82"/>
        <v>#REF!</v>
      </c>
      <c r="BE112" s="9" t="e">
        <f t="shared" si="83"/>
        <v>#REF!</v>
      </c>
      <c r="BF112" s="9" t="e">
        <f t="shared" si="84"/>
        <v>#REF!</v>
      </c>
      <c r="BG112" s="9" t="e">
        <f t="shared" si="85"/>
        <v>#REF!</v>
      </c>
      <c r="BH112" s="9" t="e">
        <f t="shared" si="86"/>
        <v>#REF!</v>
      </c>
      <c r="BI112" s="9" t="e">
        <f t="shared" si="87"/>
        <v>#REF!</v>
      </c>
      <c r="BJ112" s="9" t="e">
        <f t="shared" si="88"/>
        <v>#REF!</v>
      </c>
      <c r="BK112" s="9" t="e">
        <f t="shared" si="89"/>
        <v>#REF!</v>
      </c>
      <c r="BL112" s="9" t="e">
        <f t="shared" si="90"/>
        <v>#REF!</v>
      </c>
      <c r="BM112" s="9" t="e">
        <f t="shared" si="91"/>
        <v>#REF!</v>
      </c>
      <c r="BN112" s="9" t="e">
        <f t="shared" si="92"/>
        <v>#REF!</v>
      </c>
      <c r="BO112" s="9" t="e">
        <f t="shared" si="93"/>
        <v>#REF!</v>
      </c>
      <c r="BP112" s="9" t="e">
        <f t="shared" si="94"/>
        <v>#REF!</v>
      </c>
      <c r="BQ112" s="9" t="e">
        <f t="shared" si="95"/>
        <v>#REF!</v>
      </c>
      <c r="BR112" s="9" t="e">
        <f t="shared" si="96"/>
        <v>#REF!</v>
      </c>
    </row>
    <row r="113" spans="1:70">
      <c r="A113" s="9">
        <f t="shared" si="97"/>
        <v>108</v>
      </c>
      <c r="B113" s="9">
        <f>cambodia!X115</f>
        <v>3.4872264823633611E-5</v>
      </c>
      <c r="C113" s="9">
        <f>cambodia!AH115</f>
        <v>2.9771399082905208E-5</v>
      </c>
      <c r="D113" s="9">
        <f>cambodia!AR115</f>
        <v>2.6583357994949948E-5</v>
      </c>
      <c r="E113" s="9">
        <f>cambodia!BB115</f>
        <v>3.0065679798716458E-5</v>
      </c>
      <c r="F113" s="9">
        <f>cambodia!BL115</f>
        <v>2.6681451566887037E-5</v>
      </c>
      <c r="G113" s="9">
        <f>cambodia!BV115</f>
        <v>2.3983878338617205E-5</v>
      </c>
      <c r="H113" s="9">
        <f>cambodia!CF115</f>
        <v>2.280675547537219E-5</v>
      </c>
      <c r="I113" s="9">
        <f>cambodia!CP115</f>
        <v>2.6534311208981413E-5</v>
      </c>
      <c r="J113" s="9">
        <f>cambodia!CZ115</f>
        <v>1.9765854745322567E-5</v>
      </c>
      <c r="K113" s="9">
        <f>cambodia!DJ115</f>
        <v>1.9912995103228194E-5</v>
      </c>
      <c r="L113" s="9">
        <f>cambodia!DT115</f>
        <v>3.8207446269494478E-5</v>
      </c>
      <c r="M113" s="9">
        <f>cambodia!ED115</f>
        <v>2.8349042289817474E-5</v>
      </c>
      <c r="N113" s="9">
        <f>cambodia!EN115</f>
        <v>2.4180065482491373E-5</v>
      </c>
      <c r="O113" s="9">
        <f>cambodia!EX115</f>
        <v>4.1885955217135157E-5</v>
      </c>
      <c r="P113" s="9">
        <f>cambodia!FH115</f>
        <v>3.3940375890231298E-5</v>
      </c>
      <c r="Q113" s="9">
        <f>cambodia!FR115</f>
        <v>2.1874866541969888E-5</v>
      </c>
      <c r="R113" s="9">
        <f>cambodia!GB115</f>
        <v>3.1438989805835641E-5</v>
      </c>
      <c r="S113" s="9">
        <f>cambodia!GL115</f>
        <v>2.0060135461133817E-5</v>
      </c>
      <c r="T113" s="9">
        <f>cambodia!GV115</f>
        <v>1.8588731882077548E-5</v>
      </c>
      <c r="U113" s="9">
        <f>cambodia!HF115</f>
        <v>2.310103619118344E-5</v>
      </c>
      <c r="V113" s="9">
        <f>cambodia!HP115</f>
        <v>1.2654070779883927E-5</v>
      </c>
      <c r="W113" s="9">
        <f>cambodia!HZ115</f>
        <v>1.21636029201985E-5</v>
      </c>
      <c r="X113" s="9">
        <f>cambodia!IJ115</f>
        <v>5.5422868144452845E-6</v>
      </c>
      <c r="Y113" s="9">
        <f>cambodia!IT115</f>
        <v>3.138994301986709E-6</v>
      </c>
      <c r="Z113" s="9">
        <f>cambodia!JD115</f>
        <v>5.2480060986340316E-6</v>
      </c>
      <c r="AA113" s="9">
        <f>cambodia!JN115</f>
        <v>5.051818954759861E-6</v>
      </c>
      <c r="AB113" s="9">
        <f>cambodia!JX115</f>
        <v>4.2180235932946426E-6</v>
      </c>
      <c r="AC113" s="9">
        <f>cambodia!KH115</f>
        <v>6.9155968215644701E-6</v>
      </c>
      <c r="AD113" s="9">
        <f>cambodia!KR115</f>
        <v>2.8937603721439985E-6</v>
      </c>
      <c r="AE113" s="9">
        <f>cambodia!LB115</f>
        <v>2.4523392984271175E-6</v>
      </c>
      <c r="AG113" s="9">
        <f t="shared" si="98"/>
        <v>108</v>
      </c>
      <c r="AH113" s="9" t="e">
        <f>#REF!</f>
        <v>#REF!</v>
      </c>
      <c r="AI113" s="9" t="e">
        <f t="shared" si="66"/>
        <v>#REF!</v>
      </c>
      <c r="AJ113" s="9">
        <f t="shared" si="102"/>
        <v>1.8491261970545276E-3</v>
      </c>
      <c r="AK113" s="9">
        <f t="shared" si="99"/>
        <v>108</v>
      </c>
      <c r="AL113" s="9" t="e">
        <f t="shared" si="101"/>
        <v>#REF!</v>
      </c>
      <c r="AN113" s="9">
        <f t="shared" si="100"/>
        <v>108</v>
      </c>
      <c r="AO113" s="9" t="e">
        <f t="shared" si="67"/>
        <v>#REF!</v>
      </c>
      <c r="AP113" s="9" t="e">
        <f t="shared" si="68"/>
        <v>#REF!</v>
      </c>
      <c r="AQ113" s="9" t="e">
        <f t="shared" si="69"/>
        <v>#REF!</v>
      </c>
      <c r="AR113" s="9" t="e">
        <f t="shared" si="70"/>
        <v>#REF!</v>
      </c>
      <c r="AS113" s="9" t="e">
        <f t="shared" si="71"/>
        <v>#REF!</v>
      </c>
      <c r="AT113" s="9" t="e">
        <f t="shared" si="72"/>
        <v>#REF!</v>
      </c>
      <c r="AU113" s="9" t="e">
        <f t="shared" si="73"/>
        <v>#REF!</v>
      </c>
      <c r="AV113" s="9" t="e">
        <f t="shared" si="74"/>
        <v>#REF!</v>
      </c>
      <c r="AW113" s="9" t="e">
        <f t="shared" si="75"/>
        <v>#REF!</v>
      </c>
      <c r="AX113" s="9" t="e">
        <f t="shared" si="76"/>
        <v>#REF!</v>
      </c>
      <c r="AY113" s="9" t="e">
        <f t="shared" si="77"/>
        <v>#REF!</v>
      </c>
      <c r="AZ113" s="9" t="e">
        <f t="shared" si="78"/>
        <v>#REF!</v>
      </c>
      <c r="BA113" s="9" t="e">
        <f t="shared" si="79"/>
        <v>#REF!</v>
      </c>
      <c r="BB113" s="9" t="e">
        <f t="shared" si="80"/>
        <v>#REF!</v>
      </c>
      <c r="BC113" s="9" t="e">
        <f t="shared" si="81"/>
        <v>#REF!</v>
      </c>
      <c r="BD113" s="9" t="e">
        <f t="shared" si="82"/>
        <v>#REF!</v>
      </c>
      <c r="BE113" s="9" t="e">
        <f t="shared" si="83"/>
        <v>#REF!</v>
      </c>
      <c r="BF113" s="9" t="e">
        <f t="shared" si="84"/>
        <v>#REF!</v>
      </c>
      <c r="BG113" s="9" t="e">
        <f t="shared" si="85"/>
        <v>#REF!</v>
      </c>
      <c r="BH113" s="9" t="e">
        <f t="shared" si="86"/>
        <v>#REF!</v>
      </c>
      <c r="BI113" s="9" t="e">
        <f t="shared" si="87"/>
        <v>#REF!</v>
      </c>
      <c r="BJ113" s="9" t="e">
        <f t="shared" si="88"/>
        <v>#REF!</v>
      </c>
      <c r="BK113" s="9" t="e">
        <f t="shared" si="89"/>
        <v>#REF!</v>
      </c>
      <c r="BL113" s="9" t="e">
        <f t="shared" si="90"/>
        <v>#REF!</v>
      </c>
      <c r="BM113" s="9" t="e">
        <f t="shared" si="91"/>
        <v>#REF!</v>
      </c>
      <c r="BN113" s="9" t="e">
        <f t="shared" si="92"/>
        <v>#REF!</v>
      </c>
      <c r="BO113" s="9" t="e">
        <f t="shared" si="93"/>
        <v>#REF!</v>
      </c>
      <c r="BP113" s="9" t="e">
        <f t="shared" si="94"/>
        <v>#REF!</v>
      </c>
      <c r="BQ113" s="9" t="e">
        <f t="shared" si="95"/>
        <v>#REF!</v>
      </c>
      <c r="BR113" s="9" t="e">
        <f t="shared" si="96"/>
        <v>#REF!</v>
      </c>
    </row>
    <row r="114" spans="1:70">
      <c r="A114" s="9">
        <f t="shared" si="97"/>
        <v>109</v>
      </c>
      <c r="B114" s="9">
        <f>cambodia!X116</f>
        <v>3.5519847155901191E-5</v>
      </c>
      <c r="C114" s="9">
        <f>cambodia!AH116</f>
        <v>3.0324257698497927E-5</v>
      </c>
      <c r="D114" s="9">
        <f>cambodia!AR116</f>
        <v>2.7077014287620876E-5</v>
      </c>
      <c r="E114" s="9">
        <f>cambodia!BB116</f>
        <v>3.062400324411734E-5</v>
      </c>
      <c r="F114" s="9">
        <f>cambodia!BL116</f>
        <v>2.7176929469494018E-5</v>
      </c>
      <c r="G114" s="9">
        <f>cambodia!BV116</f>
        <v>2.4429261967982676E-5</v>
      </c>
      <c r="H114" s="9">
        <f>cambodia!CF116</f>
        <v>2.3230279785504999E-5</v>
      </c>
      <c r="I114" s="9">
        <f>cambodia!CP116</f>
        <v>2.7027056696684305E-5</v>
      </c>
      <c r="J114" s="9">
        <f>cambodia!CZ116</f>
        <v>2.0132909147437668E-5</v>
      </c>
      <c r="K114" s="9">
        <f>cambodia!DJ116</f>
        <v>2.0282781920247371E-5</v>
      </c>
      <c r="L114" s="9">
        <f>cambodia!DT116</f>
        <v>3.8916963339587942E-5</v>
      </c>
      <c r="M114" s="9">
        <f>cambodia!ED116</f>
        <v>2.8875487561337394E-5</v>
      </c>
      <c r="N114" s="9">
        <f>cambodia!EN116</f>
        <v>2.4629092331728954E-5</v>
      </c>
      <c r="O114" s="9">
        <f>cambodia!EX116</f>
        <v>4.2663782659830684E-5</v>
      </c>
      <c r="P114" s="9">
        <f>cambodia!FH116</f>
        <v>3.457065292810636E-5</v>
      </c>
      <c r="Q114" s="9">
        <f>cambodia!FR116</f>
        <v>2.228108555771017E-5</v>
      </c>
      <c r="R114" s="9">
        <f>cambodia!GB116</f>
        <v>3.2022815790341305E-5</v>
      </c>
      <c r="S114" s="9">
        <f>cambodia!GL116</f>
        <v>2.0432654693057081E-5</v>
      </c>
      <c r="T114" s="9">
        <f>cambodia!GV116</f>
        <v>1.8933926964959991E-5</v>
      </c>
      <c r="U114" s="9">
        <f>cambodia!HF116</f>
        <v>2.3530025331124419E-5</v>
      </c>
      <c r="V114" s="9">
        <f>cambodia!HP116</f>
        <v>1.2889058461635032E-5</v>
      </c>
      <c r="W114" s="9">
        <f>cambodia!HZ116</f>
        <v>1.238948255226933E-5</v>
      </c>
      <c r="X114" s="9">
        <f>cambodia!IJ116</f>
        <v>5.6452077758323976E-6</v>
      </c>
      <c r="Y114" s="9">
        <f>cambodia!IT116</f>
        <v>3.1972858199404727E-6</v>
      </c>
      <c r="Z114" s="9">
        <f>cambodia!JD116</f>
        <v>5.3454622302129783E-6</v>
      </c>
      <c r="AA114" s="9">
        <f>cambodia!JN116</f>
        <v>5.1456318664666987E-6</v>
      </c>
      <c r="AB114" s="9">
        <f>cambodia!JX116</f>
        <v>4.2963528205450102E-6</v>
      </c>
      <c r="AC114" s="9">
        <f>cambodia!KH116</f>
        <v>7.0440203220563553E-6</v>
      </c>
      <c r="AD114" s="9">
        <f>cambodia!KR116</f>
        <v>2.9474978652576229E-6</v>
      </c>
      <c r="AE114" s="9">
        <f>cambodia!LB116</f>
        <v>2.4978795468284947E-6</v>
      </c>
      <c r="AG114" s="9">
        <f t="shared" si="98"/>
        <v>109</v>
      </c>
      <c r="AH114" s="9" t="e">
        <f>#REF!</f>
        <v>#REF!</v>
      </c>
      <c r="AI114" s="9" t="e">
        <f t="shared" si="66"/>
        <v>#REF!</v>
      </c>
      <c r="AJ114" s="9">
        <f t="shared" si="102"/>
        <v>1.7444586764665353E-3</v>
      </c>
      <c r="AK114" s="9">
        <f t="shared" si="99"/>
        <v>109</v>
      </c>
      <c r="AL114" s="9" t="e">
        <f t="shared" si="101"/>
        <v>#REF!</v>
      </c>
      <c r="AN114" s="9">
        <f t="shared" si="100"/>
        <v>109</v>
      </c>
      <c r="AO114" s="9" t="e">
        <f t="shared" si="67"/>
        <v>#REF!</v>
      </c>
      <c r="AP114" s="9" t="e">
        <f t="shared" si="68"/>
        <v>#REF!</v>
      </c>
      <c r="AQ114" s="9" t="e">
        <f t="shared" si="69"/>
        <v>#REF!</v>
      </c>
      <c r="AR114" s="9" t="e">
        <f t="shared" si="70"/>
        <v>#REF!</v>
      </c>
      <c r="AS114" s="9" t="e">
        <f t="shared" si="71"/>
        <v>#REF!</v>
      </c>
      <c r="AT114" s="9" t="e">
        <f t="shared" si="72"/>
        <v>#REF!</v>
      </c>
      <c r="AU114" s="9" t="e">
        <f t="shared" si="73"/>
        <v>#REF!</v>
      </c>
      <c r="AV114" s="9" t="e">
        <f t="shared" si="74"/>
        <v>#REF!</v>
      </c>
      <c r="AW114" s="9" t="e">
        <f t="shared" si="75"/>
        <v>#REF!</v>
      </c>
      <c r="AX114" s="9" t="e">
        <f t="shared" si="76"/>
        <v>#REF!</v>
      </c>
      <c r="AY114" s="9" t="e">
        <f t="shared" si="77"/>
        <v>#REF!</v>
      </c>
      <c r="AZ114" s="9" t="e">
        <f t="shared" si="78"/>
        <v>#REF!</v>
      </c>
      <c r="BA114" s="9" t="e">
        <f t="shared" si="79"/>
        <v>#REF!</v>
      </c>
      <c r="BB114" s="9" t="e">
        <f t="shared" si="80"/>
        <v>#REF!</v>
      </c>
      <c r="BC114" s="9" t="e">
        <f t="shared" si="81"/>
        <v>#REF!</v>
      </c>
      <c r="BD114" s="9" t="e">
        <f t="shared" si="82"/>
        <v>#REF!</v>
      </c>
      <c r="BE114" s="9" t="e">
        <f t="shared" si="83"/>
        <v>#REF!</v>
      </c>
      <c r="BF114" s="9" t="e">
        <f t="shared" si="84"/>
        <v>#REF!</v>
      </c>
      <c r="BG114" s="9" t="e">
        <f t="shared" si="85"/>
        <v>#REF!</v>
      </c>
      <c r="BH114" s="9" t="e">
        <f t="shared" si="86"/>
        <v>#REF!</v>
      </c>
      <c r="BI114" s="9" t="e">
        <f t="shared" si="87"/>
        <v>#REF!</v>
      </c>
      <c r="BJ114" s="9" t="e">
        <f t="shared" si="88"/>
        <v>#REF!</v>
      </c>
      <c r="BK114" s="9" t="e">
        <f t="shared" si="89"/>
        <v>#REF!</v>
      </c>
      <c r="BL114" s="9" t="e">
        <f t="shared" si="90"/>
        <v>#REF!</v>
      </c>
      <c r="BM114" s="9" t="e">
        <f t="shared" si="91"/>
        <v>#REF!</v>
      </c>
      <c r="BN114" s="9" t="e">
        <f t="shared" si="92"/>
        <v>#REF!</v>
      </c>
      <c r="BO114" s="9" t="e">
        <f t="shared" si="93"/>
        <v>#REF!</v>
      </c>
      <c r="BP114" s="9" t="e">
        <f t="shared" si="94"/>
        <v>#REF!</v>
      </c>
      <c r="BQ114" s="9" t="e">
        <f t="shared" si="95"/>
        <v>#REF!</v>
      </c>
      <c r="BR114" s="9" t="e">
        <f t="shared" si="96"/>
        <v>#REF!</v>
      </c>
    </row>
    <row r="115" spans="1:70">
      <c r="A115" s="9">
        <f t="shared" si="97"/>
        <v>110</v>
      </c>
      <c r="B115" s="9">
        <f>cambodia!X117</f>
        <v>3.614003319927123E-5</v>
      </c>
      <c r="C115" s="9">
        <f>cambodia!AH117</f>
        <v>3.0853727358590205E-5</v>
      </c>
      <c r="D115" s="9">
        <f>cambodia!AR117</f>
        <v>2.7549786208164561E-5</v>
      </c>
      <c r="E115" s="9">
        <f>cambodia!BB117</f>
        <v>3.115870654170641E-5</v>
      </c>
      <c r="F115" s="9">
        <f>cambodia!BL117</f>
        <v>2.7651445935869967E-5</v>
      </c>
      <c r="G115" s="9">
        <f>cambodia!BV117</f>
        <v>2.4855803423971342E-5</v>
      </c>
      <c r="H115" s="9">
        <f>cambodia!CF117</f>
        <v>2.3635886691506501E-5</v>
      </c>
      <c r="I115" s="9">
        <f>cambodia!CP117</f>
        <v>2.7498956344311851E-5</v>
      </c>
      <c r="J115" s="9">
        <f>cambodia!CZ117</f>
        <v>2.0484435132638965E-5</v>
      </c>
      <c r="K115" s="9">
        <f>cambodia!DJ117</f>
        <v>2.0636924724197067E-5</v>
      </c>
      <c r="L115" s="9">
        <f>cambodia!DT117</f>
        <v>3.9596463941254966E-5</v>
      </c>
      <c r="M115" s="9">
        <f>cambodia!ED117</f>
        <v>2.9379661306861838E-5</v>
      </c>
      <c r="N115" s="9">
        <f>cambodia!EN117</f>
        <v>2.5059122879382151E-5</v>
      </c>
      <c r="O115" s="9">
        <f>cambodia!EX117</f>
        <v>4.3408703730207627E-5</v>
      </c>
      <c r="P115" s="9">
        <f>cambodia!FH117</f>
        <v>3.5174265786069883E-5</v>
      </c>
      <c r="Q115" s="9">
        <f>cambodia!FR117</f>
        <v>2.2670119278305154E-5</v>
      </c>
      <c r="R115" s="9">
        <f>cambodia!GB117</f>
        <v>3.2581942729582067E-5</v>
      </c>
      <c r="S115" s="9">
        <f>cambodia!GL117</f>
        <v>2.0789414315755176E-5</v>
      </c>
      <c r="T115" s="9">
        <f>cambodia!GV117</f>
        <v>1.926451840017411E-5</v>
      </c>
      <c r="U115" s="9">
        <f>cambodia!HF117</f>
        <v>2.3940865874622708E-5</v>
      </c>
      <c r="V115" s="9">
        <f>cambodia!HP117</f>
        <v>1.3114104873997153E-5</v>
      </c>
      <c r="W115" s="9">
        <f>cambodia!HZ117</f>
        <v>1.2605806235470132E-5</v>
      </c>
      <c r="X115" s="9">
        <f>cambodia!IJ117</f>
        <v>5.7437746153553412E-6</v>
      </c>
      <c r="Y115" s="9">
        <f>cambodia!IT117</f>
        <v>3.2531112865729364E-6</v>
      </c>
      <c r="Z115" s="9">
        <f>cambodia!JD117</f>
        <v>5.43879543223913E-6</v>
      </c>
      <c r="AA115" s="9">
        <f>cambodia!JN117</f>
        <v>5.2354759768283196E-6</v>
      </c>
      <c r="AB115" s="9">
        <f>cambodia!JX117</f>
        <v>4.3713682913323847E-6</v>
      </c>
      <c r="AC115" s="9">
        <f>cambodia!KH117</f>
        <v>7.1670108032310008E-6</v>
      </c>
      <c r="AD115" s="9">
        <f>cambodia!KR117</f>
        <v>2.9989619673094256E-6</v>
      </c>
      <c r="AE115" s="9">
        <f>cambodia!LB117</f>
        <v>2.541493192635107E-6</v>
      </c>
      <c r="AG115" s="9">
        <f t="shared" si="98"/>
        <v>110</v>
      </c>
      <c r="AH115" s="9" t="e">
        <f>#REF!</f>
        <v>#REF!</v>
      </c>
      <c r="AI115" s="9" t="e">
        <f t="shared" si="66"/>
        <v>#REF!</v>
      </c>
      <c r="AJ115" s="9">
        <f t="shared" si="102"/>
        <v>1.645715732515599E-3</v>
      </c>
      <c r="AK115" s="9">
        <f t="shared" si="99"/>
        <v>110</v>
      </c>
      <c r="AL115" s="9" t="e">
        <f t="shared" si="101"/>
        <v>#REF!</v>
      </c>
      <c r="AN115" s="9">
        <f t="shared" si="100"/>
        <v>110</v>
      </c>
      <c r="AO115" s="9" t="e">
        <f t="shared" si="67"/>
        <v>#REF!</v>
      </c>
      <c r="AP115" s="9" t="e">
        <f t="shared" si="68"/>
        <v>#REF!</v>
      </c>
      <c r="AQ115" s="9" t="e">
        <f t="shared" si="69"/>
        <v>#REF!</v>
      </c>
      <c r="AR115" s="9" t="e">
        <f t="shared" si="70"/>
        <v>#REF!</v>
      </c>
      <c r="AS115" s="9" t="e">
        <f t="shared" si="71"/>
        <v>#REF!</v>
      </c>
      <c r="AT115" s="9" t="e">
        <f t="shared" si="72"/>
        <v>#REF!</v>
      </c>
      <c r="AU115" s="9" t="e">
        <f t="shared" si="73"/>
        <v>#REF!</v>
      </c>
      <c r="AV115" s="9" t="e">
        <f t="shared" si="74"/>
        <v>#REF!</v>
      </c>
      <c r="AW115" s="9" t="e">
        <f t="shared" si="75"/>
        <v>#REF!</v>
      </c>
      <c r="AX115" s="9" t="e">
        <f t="shared" si="76"/>
        <v>#REF!</v>
      </c>
      <c r="AY115" s="9" t="e">
        <f t="shared" si="77"/>
        <v>#REF!</v>
      </c>
      <c r="AZ115" s="9" t="e">
        <f t="shared" si="78"/>
        <v>#REF!</v>
      </c>
      <c r="BA115" s="9" t="e">
        <f t="shared" si="79"/>
        <v>#REF!</v>
      </c>
      <c r="BB115" s="9" t="e">
        <f t="shared" si="80"/>
        <v>#REF!</v>
      </c>
      <c r="BC115" s="9" t="e">
        <f t="shared" si="81"/>
        <v>#REF!</v>
      </c>
      <c r="BD115" s="9" t="e">
        <f t="shared" si="82"/>
        <v>#REF!</v>
      </c>
      <c r="BE115" s="9" t="e">
        <f t="shared" si="83"/>
        <v>#REF!</v>
      </c>
      <c r="BF115" s="9" t="e">
        <f t="shared" si="84"/>
        <v>#REF!</v>
      </c>
      <c r="BG115" s="9" t="e">
        <f t="shared" si="85"/>
        <v>#REF!</v>
      </c>
      <c r="BH115" s="9" t="e">
        <f t="shared" si="86"/>
        <v>#REF!</v>
      </c>
      <c r="BI115" s="9" t="e">
        <f t="shared" si="87"/>
        <v>#REF!</v>
      </c>
      <c r="BJ115" s="9" t="e">
        <f t="shared" si="88"/>
        <v>#REF!</v>
      </c>
      <c r="BK115" s="9" t="e">
        <f t="shared" si="89"/>
        <v>#REF!</v>
      </c>
      <c r="BL115" s="9" t="e">
        <f t="shared" si="90"/>
        <v>#REF!</v>
      </c>
      <c r="BM115" s="9" t="e">
        <f t="shared" si="91"/>
        <v>#REF!</v>
      </c>
      <c r="BN115" s="9" t="e">
        <f t="shared" si="92"/>
        <v>#REF!</v>
      </c>
      <c r="BO115" s="9" t="e">
        <f t="shared" si="93"/>
        <v>#REF!</v>
      </c>
      <c r="BP115" s="9" t="e">
        <f t="shared" si="94"/>
        <v>#REF!</v>
      </c>
      <c r="BQ115" s="9" t="e">
        <f t="shared" si="95"/>
        <v>#REF!</v>
      </c>
      <c r="BR115" s="9" t="e">
        <f t="shared" si="96"/>
        <v>#REF!</v>
      </c>
    </row>
    <row r="116" spans="1:70">
      <c r="A116" s="9">
        <f t="shared" si="97"/>
        <v>111</v>
      </c>
      <c r="B116" s="9">
        <f>cambodia!X118</f>
        <v>3.6732442499579682E-5</v>
      </c>
      <c r="C116" s="9">
        <f>cambodia!AH118</f>
        <v>3.135948325913484E-5</v>
      </c>
      <c r="D116" s="9">
        <f>cambodia!AR118</f>
        <v>2.8001383733856805E-5</v>
      </c>
      <c r="E116" s="9">
        <f>cambodia!BB118</f>
        <v>3.1669461676852806E-5</v>
      </c>
      <c r="F116" s="9">
        <f>cambodia!BL118</f>
        <v>2.8104709873096131E-5</v>
      </c>
      <c r="G116" s="9">
        <f>cambodia!BV118</f>
        <v>2.526324104401472E-5</v>
      </c>
      <c r="H116" s="9">
        <f>cambodia!CF118</f>
        <v>2.4023327373142836E-5</v>
      </c>
      <c r="I116" s="9">
        <f>cambodia!CP118</f>
        <v>2.7949720664237141E-5</v>
      </c>
      <c r="J116" s="9">
        <f>cambodia!CZ118</f>
        <v>2.0820217056723792E-5</v>
      </c>
      <c r="K116" s="9">
        <f>cambodia!DJ118</f>
        <v>2.0975206265582771E-5</v>
      </c>
      <c r="L116" s="9">
        <f>cambodia!DT118</f>
        <v>4.0245531233716696E-5</v>
      </c>
      <c r="M116" s="9">
        <f>cambodia!ED118</f>
        <v>2.9861254240164641E-5</v>
      </c>
      <c r="N116" s="9">
        <f>cambodia!EN118</f>
        <v>2.5469893322493367E-5</v>
      </c>
      <c r="O116" s="9">
        <f>cambodia!EX118</f>
        <v>4.4120261455191344E-5</v>
      </c>
      <c r="P116" s="9">
        <f>cambodia!FH118</f>
        <v>3.575084417680611E-5</v>
      </c>
      <c r="Q116" s="9">
        <f>cambodia!FR118</f>
        <v>2.3041729050369251E-5</v>
      </c>
      <c r="R116" s="9">
        <f>cambodia!GB118</f>
        <v>3.3116027626203347E-5</v>
      </c>
      <c r="S116" s="9">
        <f>cambodia!GL118</f>
        <v>2.1130195474441757E-5</v>
      </c>
      <c r="T116" s="9">
        <f>cambodia!GV118</f>
        <v>1.9580303385851901E-5</v>
      </c>
      <c r="U116" s="9">
        <f>cambodia!HF118</f>
        <v>2.4333305790860805E-5</v>
      </c>
      <c r="V116" s="9">
        <f>cambodia!HP118</f>
        <v>1.33290719618728E-5</v>
      </c>
      <c r="W116" s="9">
        <f>cambodia!HZ118</f>
        <v>1.2812441265676178E-5</v>
      </c>
      <c r="X116" s="9">
        <f>cambodia!IJ118</f>
        <v>5.8379268670218066E-6</v>
      </c>
      <c r="Y116" s="9">
        <f>cambodia!IT118</f>
        <v>3.3064364556583674E-6</v>
      </c>
      <c r="Z116" s="9">
        <f>cambodia!JD118</f>
        <v>5.527948449303834E-6</v>
      </c>
      <c r="AA116" s="9">
        <f>cambodia!JN118</f>
        <v>5.3212961708251859E-6</v>
      </c>
      <c r="AB116" s="9">
        <f>cambodia!JX118</f>
        <v>4.4430239872909333E-6</v>
      </c>
      <c r="AC116" s="9">
        <f>cambodia!KH118</f>
        <v>7.2844928163723426E-6</v>
      </c>
      <c r="AD116" s="9">
        <f>cambodia!KR118</f>
        <v>3.0481211075600579E-6</v>
      </c>
      <c r="AE116" s="9">
        <f>cambodia!LB118</f>
        <v>2.5831534809831007E-6</v>
      </c>
      <c r="AG116" s="9">
        <f t="shared" si="98"/>
        <v>111</v>
      </c>
      <c r="AH116" s="9" t="e">
        <f>#REF!</f>
        <v>#REF!</v>
      </c>
      <c r="AI116" s="9" t="e">
        <f t="shared" si="66"/>
        <v>#REF!</v>
      </c>
      <c r="AJ116" s="9">
        <f t="shared" si="102"/>
        <v>1.5525620118071685E-3</v>
      </c>
      <c r="AK116" s="9">
        <f t="shared" si="99"/>
        <v>111</v>
      </c>
      <c r="AL116" s="9" t="e">
        <f t="shared" si="101"/>
        <v>#REF!</v>
      </c>
      <c r="AN116" s="9">
        <f t="shared" si="100"/>
        <v>111</v>
      </c>
      <c r="AO116" s="9" t="e">
        <f t="shared" si="67"/>
        <v>#REF!</v>
      </c>
      <c r="AP116" s="9" t="e">
        <f t="shared" si="68"/>
        <v>#REF!</v>
      </c>
      <c r="AQ116" s="9" t="e">
        <f t="shared" si="69"/>
        <v>#REF!</v>
      </c>
      <c r="AR116" s="9" t="e">
        <f t="shared" si="70"/>
        <v>#REF!</v>
      </c>
      <c r="AS116" s="9" t="e">
        <f t="shared" si="71"/>
        <v>#REF!</v>
      </c>
      <c r="AT116" s="9" t="e">
        <f t="shared" si="72"/>
        <v>#REF!</v>
      </c>
      <c r="AU116" s="9" t="e">
        <f t="shared" si="73"/>
        <v>#REF!</v>
      </c>
      <c r="AV116" s="9" t="e">
        <f t="shared" si="74"/>
        <v>#REF!</v>
      </c>
      <c r="AW116" s="9" t="e">
        <f t="shared" si="75"/>
        <v>#REF!</v>
      </c>
      <c r="AX116" s="9" t="e">
        <f t="shared" si="76"/>
        <v>#REF!</v>
      </c>
      <c r="AY116" s="9" t="e">
        <f t="shared" si="77"/>
        <v>#REF!</v>
      </c>
      <c r="AZ116" s="9" t="e">
        <f t="shared" si="78"/>
        <v>#REF!</v>
      </c>
      <c r="BA116" s="9" t="e">
        <f t="shared" si="79"/>
        <v>#REF!</v>
      </c>
      <c r="BB116" s="9" t="e">
        <f t="shared" si="80"/>
        <v>#REF!</v>
      </c>
      <c r="BC116" s="9" t="e">
        <f t="shared" si="81"/>
        <v>#REF!</v>
      </c>
      <c r="BD116" s="9" t="e">
        <f t="shared" si="82"/>
        <v>#REF!</v>
      </c>
      <c r="BE116" s="9" t="e">
        <f t="shared" si="83"/>
        <v>#REF!</v>
      </c>
      <c r="BF116" s="9" t="e">
        <f t="shared" si="84"/>
        <v>#REF!</v>
      </c>
      <c r="BG116" s="9" t="e">
        <f t="shared" si="85"/>
        <v>#REF!</v>
      </c>
      <c r="BH116" s="9" t="e">
        <f t="shared" si="86"/>
        <v>#REF!</v>
      </c>
      <c r="BI116" s="9" t="e">
        <f t="shared" si="87"/>
        <v>#REF!</v>
      </c>
      <c r="BJ116" s="9" t="e">
        <f t="shared" si="88"/>
        <v>#REF!</v>
      </c>
      <c r="BK116" s="9" t="e">
        <f t="shared" si="89"/>
        <v>#REF!</v>
      </c>
      <c r="BL116" s="9" t="e">
        <f t="shared" si="90"/>
        <v>#REF!</v>
      </c>
      <c r="BM116" s="9" t="e">
        <f t="shared" si="91"/>
        <v>#REF!</v>
      </c>
      <c r="BN116" s="9" t="e">
        <f t="shared" si="92"/>
        <v>#REF!</v>
      </c>
      <c r="BO116" s="9" t="e">
        <f t="shared" si="93"/>
        <v>#REF!</v>
      </c>
      <c r="BP116" s="9" t="e">
        <f t="shared" si="94"/>
        <v>#REF!</v>
      </c>
      <c r="BQ116" s="9" t="e">
        <f t="shared" si="95"/>
        <v>#REF!</v>
      </c>
      <c r="BR116" s="9" t="e">
        <f t="shared" si="96"/>
        <v>#REF!</v>
      </c>
    </row>
    <row r="117" spans="1:70">
      <c r="A117" s="9">
        <f t="shared" si="97"/>
        <v>112</v>
      </c>
      <c r="B117" s="9">
        <f>cambodia!X119</f>
        <v>3.7296906133723756E-5</v>
      </c>
      <c r="C117" s="9">
        <f>cambodia!AH119</f>
        <v>3.1841381185893555E-5</v>
      </c>
      <c r="D117" s="9">
        <f>cambodia!AR119</f>
        <v>2.8431678093499678E-5</v>
      </c>
      <c r="E117" s="9">
        <f>cambodia!BB119</f>
        <v>3.215612300980683E-5</v>
      </c>
      <c r="F117" s="9">
        <f>cambodia!BL119</f>
        <v>2.8536592034804101E-5</v>
      </c>
      <c r="G117" s="9">
        <f>cambodia!BV119</f>
        <v>2.5651458648932366E-5</v>
      </c>
      <c r="H117" s="9">
        <f>cambodia!CF119</f>
        <v>2.4392491353279244E-5</v>
      </c>
      <c r="I117" s="9">
        <f>cambodia!CP119</f>
        <v>2.8379221122847464E-5</v>
      </c>
      <c r="J117" s="9">
        <f>cambodia!CZ119</f>
        <v>2.1140159172842019E-5</v>
      </c>
      <c r="K117" s="9">
        <f>cambodia!DJ119</f>
        <v>2.129753008479865E-5</v>
      </c>
      <c r="L117" s="9">
        <f>cambodia!DT119</f>
        <v>4.0863980138074257E-5</v>
      </c>
      <c r="M117" s="9">
        <f>cambodia!ED119</f>
        <v>3.0320129036979362E-5</v>
      </c>
      <c r="N117" s="9">
        <f>cambodia!EN119</f>
        <v>2.5861286531541222E-5</v>
      </c>
      <c r="O117" s="9">
        <f>cambodia!EX119</f>
        <v>4.4798252936990262E-5</v>
      </c>
      <c r="P117" s="9">
        <f>cambodia!FH119</f>
        <v>3.6300223691331695E-5</v>
      </c>
      <c r="Q117" s="9">
        <f>cambodia!FR119</f>
        <v>2.3395808910887186E-5</v>
      </c>
      <c r="R117" s="9">
        <f>cambodia!GB119</f>
        <v>3.3624918188068812E-5</v>
      </c>
      <c r="S117" s="9">
        <f>cambodia!GL119</f>
        <v>2.1454900996755287E-5</v>
      </c>
      <c r="T117" s="9">
        <f>cambodia!GV119</f>
        <v>1.9881191877188893E-5</v>
      </c>
      <c r="U117" s="9">
        <f>cambodia!HF119</f>
        <v>2.4707233177192523E-5</v>
      </c>
      <c r="V117" s="9">
        <f>cambodia!HP119</f>
        <v>1.3533898428271063E-5</v>
      </c>
      <c r="W117" s="9">
        <f>cambodia!HZ119</f>
        <v>1.3009328721748932E-5</v>
      </c>
      <c r="X117" s="9">
        <f>cambodia!IJ119</f>
        <v>5.927637683700117E-6</v>
      </c>
      <c r="Y117" s="9">
        <f>cambodia!IT119</f>
        <v>3.3572461217416592E-6</v>
      </c>
      <c r="Z117" s="9">
        <f>cambodia!JD119</f>
        <v>5.6128958597868373E-6</v>
      </c>
      <c r="AA117" s="9">
        <f>cambodia!JN119</f>
        <v>5.403067977177983E-6</v>
      </c>
      <c r="AB117" s="9">
        <f>cambodia!JX119</f>
        <v>4.5112994760903561E-6</v>
      </c>
      <c r="AC117" s="9">
        <f>cambodia!KH119</f>
        <v>7.3964328619620944E-6</v>
      </c>
      <c r="AD117" s="9">
        <f>cambodia!KR119</f>
        <v>3.0949612684805918E-6</v>
      </c>
      <c r="AE117" s="9">
        <f>cambodia!LB119</f>
        <v>2.6228485326106722E-6</v>
      </c>
      <c r="AG117" s="9">
        <f t="shared" si="98"/>
        <v>112</v>
      </c>
      <c r="AH117" s="9" t="e">
        <f>#REF!</f>
        <v>#REF!</v>
      </c>
      <c r="AI117" s="9" t="e">
        <f t="shared" si="66"/>
        <v>#REF!</v>
      </c>
      <c r="AJ117" s="9">
        <f t="shared" si="102"/>
        <v>1.46468114321431E-3</v>
      </c>
      <c r="AK117" s="9">
        <f t="shared" si="99"/>
        <v>112</v>
      </c>
      <c r="AL117" s="9" t="e">
        <f t="shared" si="101"/>
        <v>#REF!</v>
      </c>
      <c r="AN117" s="9">
        <f t="shared" si="100"/>
        <v>112</v>
      </c>
      <c r="AO117" s="9" t="e">
        <f t="shared" si="67"/>
        <v>#REF!</v>
      </c>
      <c r="AP117" s="9" t="e">
        <f t="shared" si="68"/>
        <v>#REF!</v>
      </c>
      <c r="AQ117" s="9" t="e">
        <f t="shared" si="69"/>
        <v>#REF!</v>
      </c>
      <c r="AR117" s="9" t="e">
        <f t="shared" si="70"/>
        <v>#REF!</v>
      </c>
      <c r="AS117" s="9" t="e">
        <f t="shared" si="71"/>
        <v>#REF!</v>
      </c>
      <c r="AT117" s="9" t="e">
        <f t="shared" si="72"/>
        <v>#REF!</v>
      </c>
      <c r="AU117" s="9" t="e">
        <f t="shared" si="73"/>
        <v>#REF!</v>
      </c>
      <c r="AV117" s="9" t="e">
        <f t="shared" si="74"/>
        <v>#REF!</v>
      </c>
      <c r="AW117" s="9" t="e">
        <f t="shared" si="75"/>
        <v>#REF!</v>
      </c>
      <c r="AX117" s="9" t="e">
        <f t="shared" si="76"/>
        <v>#REF!</v>
      </c>
      <c r="AY117" s="9" t="e">
        <f t="shared" si="77"/>
        <v>#REF!</v>
      </c>
      <c r="AZ117" s="9" t="e">
        <f t="shared" si="78"/>
        <v>#REF!</v>
      </c>
      <c r="BA117" s="9" t="e">
        <f t="shared" si="79"/>
        <v>#REF!</v>
      </c>
      <c r="BB117" s="9" t="e">
        <f t="shared" si="80"/>
        <v>#REF!</v>
      </c>
      <c r="BC117" s="9" t="e">
        <f t="shared" si="81"/>
        <v>#REF!</v>
      </c>
      <c r="BD117" s="9" t="e">
        <f t="shared" si="82"/>
        <v>#REF!</v>
      </c>
      <c r="BE117" s="9" t="e">
        <f t="shared" si="83"/>
        <v>#REF!</v>
      </c>
      <c r="BF117" s="9" t="e">
        <f t="shared" si="84"/>
        <v>#REF!</v>
      </c>
      <c r="BG117" s="9" t="e">
        <f t="shared" si="85"/>
        <v>#REF!</v>
      </c>
      <c r="BH117" s="9" t="e">
        <f t="shared" si="86"/>
        <v>#REF!</v>
      </c>
      <c r="BI117" s="9" t="e">
        <f t="shared" si="87"/>
        <v>#REF!</v>
      </c>
      <c r="BJ117" s="9" t="e">
        <f t="shared" si="88"/>
        <v>#REF!</v>
      </c>
      <c r="BK117" s="9" t="e">
        <f t="shared" si="89"/>
        <v>#REF!</v>
      </c>
      <c r="BL117" s="9" t="e">
        <f t="shared" si="90"/>
        <v>#REF!</v>
      </c>
      <c r="BM117" s="9" t="e">
        <f t="shared" si="91"/>
        <v>#REF!</v>
      </c>
      <c r="BN117" s="9" t="e">
        <f t="shared" si="92"/>
        <v>#REF!</v>
      </c>
      <c r="BO117" s="9" t="e">
        <f t="shared" si="93"/>
        <v>#REF!</v>
      </c>
      <c r="BP117" s="9" t="e">
        <f t="shared" si="94"/>
        <v>#REF!</v>
      </c>
      <c r="BQ117" s="9" t="e">
        <f t="shared" si="95"/>
        <v>#REF!</v>
      </c>
      <c r="BR117" s="9" t="e">
        <f t="shared" si="96"/>
        <v>#REF!</v>
      </c>
    </row>
    <row r="118" spans="1:70">
      <c r="A118" s="9">
        <f t="shared" si="97"/>
        <v>113</v>
      </c>
      <c r="B118" s="9">
        <f>cambodia!X120</f>
        <v>3.7833452744495054E-5</v>
      </c>
      <c r="C118" s="9">
        <f>cambodia!AH120</f>
        <v>3.2299445591995075E-5</v>
      </c>
      <c r="D118" s="9">
        <f>cambodia!AR120</f>
        <v>2.8840691121682577E-5</v>
      </c>
      <c r="E118" s="9">
        <f>cambodia!BB120</f>
        <v>3.2618715235408529E-5</v>
      </c>
      <c r="F118" s="9">
        <f>cambodia!BL120</f>
        <v>2.8947114336153737E-5</v>
      </c>
      <c r="G118" s="9">
        <f>cambodia!BV120</f>
        <v>2.6020475938197014E-5</v>
      </c>
      <c r="H118" s="9">
        <f>cambodia!CF120</f>
        <v>2.4743397364543173E-5</v>
      </c>
      <c r="I118" s="9">
        <f>cambodia!CP120</f>
        <v>2.8787479514447003E-5</v>
      </c>
      <c r="J118" s="9">
        <f>cambodia!CZ120</f>
        <v>2.1444277715937415E-5</v>
      </c>
      <c r="K118" s="9">
        <f>cambodia!DJ120</f>
        <v>2.1603912537644146E-5</v>
      </c>
      <c r="L118" s="9">
        <f>cambodia!DT120</f>
        <v>4.1451842036514266E-5</v>
      </c>
      <c r="M118" s="9">
        <f>cambodia!ED120</f>
        <v>3.0756308982163343E-5</v>
      </c>
      <c r="N118" s="9">
        <f>cambodia!EN120</f>
        <v>2.6233322367139321E-5</v>
      </c>
      <c r="O118" s="9">
        <f>cambodia!EX120</f>
        <v>4.5442712579182512E-5</v>
      </c>
      <c r="P118" s="9">
        <f>cambodia!FH120</f>
        <v>3.682243220701909E-5</v>
      </c>
      <c r="Q118" s="9">
        <f>cambodia!FR120</f>
        <v>2.3732376827067213E-5</v>
      </c>
      <c r="R118" s="9">
        <f>cambodia!GB120</f>
        <v>3.4108640238004674E-5</v>
      </c>
      <c r="S118" s="9">
        <f>cambodia!GL120</f>
        <v>2.1763547359350876E-5</v>
      </c>
      <c r="T118" s="9">
        <f>cambodia!GV120</f>
        <v>2.0167199142283581E-5</v>
      </c>
      <c r="U118" s="9">
        <f>cambodia!HF120</f>
        <v>2.5062667007956637E-5</v>
      </c>
      <c r="V118" s="9">
        <f>cambodia!HP120</f>
        <v>1.3728594666778791E-5</v>
      </c>
      <c r="W118" s="9">
        <f>cambodia!HZ120</f>
        <v>1.3196478594423028E-5</v>
      </c>
      <c r="X118" s="9">
        <f>cambodia!IJ120</f>
        <v>6.0129116176201693E-6</v>
      </c>
      <c r="Y118" s="9">
        <f>cambodia!IT120</f>
        <v>3.4055428630769093E-6</v>
      </c>
      <c r="Z118" s="9">
        <f>cambodia!JD120</f>
        <v>5.6936419742067099E-6</v>
      </c>
      <c r="AA118" s="9">
        <f>cambodia!JN120</f>
        <v>5.4807955452644017E-6</v>
      </c>
      <c r="AB118" s="9">
        <f>cambodia!JX120</f>
        <v>4.5761982222595978E-6</v>
      </c>
      <c r="AC118" s="9">
        <f>cambodia!KH120</f>
        <v>7.5028366202163168E-6</v>
      </c>
      <c r="AD118" s="9">
        <f>cambodia!KR120</f>
        <v>3.1394848268990259E-6</v>
      </c>
      <c r="AE118" s="9">
        <f>cambodia!LB120</f>
        <v>2.660580361778836E-6</v>
      </c>
      <c r="AG118" s="9">
        <f t="shared" si="98"/>
        <v>113</v>
      </c>
      <c r="AH118" s="9" t="e">
        <f>#REF!</f>
        <v>#REF!</v>
      </c>
      <c r="AI118" s="9" t="e">
        <f t="shared" si="66"/>
        <v>#REF!</v>
      </c>
      <c r="AJ118" s="9">
        <f t="shared" si="102"/>
        <v>1.3817746634097261E-3</v>
      </c>
      <c r="AK118" s="9">
        <f t="shared" si="99"/>
        <v>113</v>
      </c>
      <c r="AL118" s="9" t="e">
        <f t="shared" si="101"/>
        <v>#REF!</v>
      </c>
      <c r="AN118" s="9">
        <f t="shared" si="100"/>
        <v>113</v>
      </c>
      <c r="AO118" s="9" t="e">
        <f t="shared" si="67"/>
        <v>#REF!</v>
      </c>
      <c r="AP118" s="9" t="e">
        <f t="shared" si="68"/>
        <v>#REF!</v>
      </c>
      <c r="AQ118" s="9" t="e">
        <f t="shared" si="69"/>
        <v>#REF!</v>
      </c>
      <c r="AR118" s="9" t="e">
        <f t="shared" si="70"/>
        <v>#REF!</v>
      </c>
      <c r="AS118" s="9" t="e">
        <f t="shared" si="71"/>
        <v>#REF!</v>
      </c>
      <c r="AT118" s="9" t="e">
        <f t="shared" si="72"/>
        <v>#REF!</v>
      </c>
      <c r="AU118" s="9" t="e">
        <f t="shared" si="73"/>
        <v>#REF!</v>
      </c>
      <c r="AV118" s="9" t="e">
        <f t="shared" si="74"/>
        <v>#REF!</v>
      </c>
      <c r="AW118" s="9" t="e">
        <f t="shared" si="75"/>
        <v>#REF!</v>
      </c>
      <c r="AX118" s="9" t="e">
        <f t="shared" si="76"/>
        <v>#REF!</v>
      </c>
      <c r="AY118" s="9" t="e">
        <f t="shared" si="77"/>
        <v>#REF!</v>
      </c>
      <c r="AZ118" s="9" t="e">
        <f t="shared" si="78"/>
        <v>#REF!</v>
      </c>
      <c r="BA118" s="9" t="e">
        <f t="shared" si="79"/>
        <v>#REF!</v>
      </c>
      <c r="BB118" s="9" t="e">
        <f t="shared" si="80"/>
        <v>#REF!</v>
      </c>
      <c r="BC118" s="9" t="e">
        <f t="shared" si="81"/>
        <v>#REF!</v>
      </c>
      <c r="BD118" s="9" t="e">
        <f t="shared" si="82"/>
        <v>#REF!</v>
      </c>
      <c r="BE118" s="9" t="e">
        <f t="shared" si="83"/>
        <v>#REF!</v>
      </c>
      <c r="BF118" s="9" t="e">
        <f t="shared" si="84"/>
        <v>#REF!</v>
      </c>
      <c r="BG118" s="9" t="e">
        <f t="shared" si="85"/>
        <v>#REF!</v>
      </c>
      <c r="BH118" s="9" t="e">
        <f t="shared" si="86"/>
        <v>#REF!</v>
      </c>
      <c r="BI118" s="9" t="e">
        <f t="shared" si="87"/>
        <v>#REF!</v>
      </c>
      <c r="BJ118" s="9" t="e">
        <f t="shared" si="88"/>
        <v>#REF!</v>
      </c>
      <c r="BK118" s="9" t="e">
        <f t="shared" si="89"/>
        <v>#REF!</v>
      </c>
      <c r="BL118" s="9" t="e">
        <f t="shared" si="90"/>
        <v>#REF!</v>
      </c>
      <c r="BM118" s="9" t="e">
        <f t="shared" si="91"/>
        <v>#REF!</v>
      </c>
      <c r="BN118" s="9" t="e">
        <f t="shared" si="92"/>
        <v>#REF!</v>
      </c>
      <c r="BO118" s="9" t="e">
        <f t="shared" si="93"/>
        <v>#REF!</v>
      </c>
      <c r="BP118" s="9" t="e">
        <f t="shared" si="94"/>
        <v>#REF!</v>
      </c>
      <c r="BQ118" s="9" t="e">
        <f t="shared" si="95"/>
        <v>#REF!</v>
      </c>
      <c r="BR118" s="9" t="e">
        <f t="shared" si="96"/>
        <v>#REF!</v>
      </c>
    </row>
    <row r="119" spans="1:70">
      <c r="A119" s="9">
        <f t="shared" si="97"/>
        <v>114</v>
      </c>
      <c r="B119" s="9">
        <f>cambodia!X121</f>
        <v>3.8342292252635361E-5</v>
      </c>
      <c r="C119" s="9">
        <f>cambodia!AH121</f>
        <v>3.2733855692474919E-5</v>
      </c>
      <c r="D119" s="9">
        <f>cambodia!AR121</f>
        <v>2.9228582842374633E-5</v>
      </c>
      <c r="E119" s="9">
        <f>cambodia!BB121</f>
        <v>3.3057419340176473E-5</v>
      </c>
      <c r="F119" s="9">
        <f>cambodia!BL121</f>
        <v>2.9336437391608489E-5</v>
      </c>
      <c r="G119" s="9">
        <f>cambodia!BV121</f>
        <v>2.637043728767748E-5</v>
      </c>
      <c r="H119" s="9">
        <f>cambodia!CF121</f>
        <v>2.5076182696871227E-5</v>
      </c>
      <c r="I119" s="9">
        <f>cambodia!CP121</f>
        <v>2.9174655567757705E-5</v>
      </c>
      <c r="J119" s="9">
        <f>cambodia!CZ121</f>
        <v>2.1732691670621732E-5</v>
      </c>
      <c r="K119" s="9">
        <f>cambodia!DJ121</f>
        <v>2.189447349447251E-5</v>
      </c>
      <c r="L119" s="9">
        <f>cambodia!DT121</f>
        <v>4.2009346926586421E-5</v>
      </c>
      <c r="M119" s="9">
        <f>cambodia!ED121</f>
        <v>3.1169964728584019E-5</v>
      </c>
      <c r="N119" s="9">
        <f>cambodia!EN121</f>
        <v>2.6586146386145199E-5</v>
      </c>
      <c r="O119" s="9">
        <f>cambodia!EX121</f>
        <v>4.605389252285597E-5</v>
      </c>
      <c r="P119" s="9">
        <f>cambodia!FH121</f>
        <v>3.7317674034913735E-5</v>
      </c>
      <c r="Q119" s="9">
        <f>cambodia!FR121</f>
        <v>2.4051564479149608E-5</v>
      </c>
      <c r="R119" s="9">
        <f>cambodia!GB121</f>
        <v>3.4567383029450445E-5</v>
      </c>
      <c r="S119" s="9">
        <f>cambodia!GL121</f>
        <v>2.2056255318323294E-5</v>
      </c>
      <c r="T119" s="9">
        <f>cambodia!GV121</f>
        <v>2.0438437079815476E-5</v>
      </c>
      <c r="U119" s="9">
        <f>cambodia!HF121</f>
        <v>2.5399746344572785E-5</v>
      </c>
      <c r="V119" s="9">
        <f>cambodia!HP121</f>
        <v>1.3913236851167259E-5</v>
      </c>
      <c r="W119" s="9">
        <f>cambodia!HZ121</f>
        <v>1.337396410499799E-5</v>
      </c>
      <c r="X119" s="9">
        <f>cambodia!IJ121</f>
        <v>6.0937820317127915E-6</v>
      </c>
      <c r="Y119" s="9">
        <f>cambodia!IT121</f>
        <v>3.451345575483351E-6</v>
      </c>
      <c r="Z119" s="9">
        <f>cambodia!JD121</f>
        <v>5.7702183840112283E-6</v>
      </c>
      <c r="AA119" s="9">
        <f>cambodia!JN121</f>
        <v>5.5545092855435186E-6</v>
      </c>
      <c r="AB119" s="9">
        <f>cambodia!JX121</f>
        <v>4.6377456170557528E-6</v>
      </c>
      <c r="AC119" s="9">
        <f>cambodia!KH121</f>
        <v>7.6037457209867574E-6</v>
      </c>
      <c r="AD119" s="9">
        <f>cambodia!KR121</f>
        <v>3.181709202398715E-6</v>
      </c>
      <c r="AE119" s="9">
        <f>cambodia!LB121</f>
        <v>2.6963637308463685E-6</v>
      </c>
      <c r="AG119" s="9">
        <f t="shared" si="98"/>
        <v>114</v>
      </c>
      <c r="AH119" s="9" t="e">
        <f>#REF!</f>
        <v>#REF!</v>
      </c>
      <c r="AI119" s="9" t="e">
        <f t="shared" si="66"/>
        <v>#REF!</v>
      </c>
      <c r="AJ119" s="9">
        <f t="shared" si="102"/>
        <v>1.3035610032167226E-3</v>
      </c>
      <c r="AK119" s="9">
        <f t="shared" si="99"/>
        <v>114</v>
      </c>
      <c r="AL119" s="9" t="e">
        <f t="shared" si="101"/>
        <v>#REF!</v>
      </c>
      <c r="AN119" s="9">
        <f t="shared" si="100"/>
        <v>114</v>
      </c>
      <c r="AO119" s="9" t="e">
        <f t="shared" si="67"/>
        <v>#REF!</v>
      </c>
      <c r="AP119" s="9" t="e">
        <f t="shared" si="68"/>
        <v>#REF!</v>
      </c>
      <c r="AQ119" s="9" t="e">
        <f t="shared" si="69"/>
        <v>#REF!</v>
      </c>
      <c r="AR119" s="9" t="e">
        <f t="shared" si="70"/>
        <v>#REF!</v>
      </c>
      <c r="AS119" s="9" t="e">
        <f t="shared" si="71"/>
        <v>#REF!</v>
      </c>
      <c r="AT119" s="9" t="e">
        <f t="shared" si="72"/>
        <v>#REF!</v>
      </c>
      <c r="AU119" s="9" t="e">
        <f t="shared" si="73"/>
        <v>#REF!</v>
      </c>
      <c r="AV119" s="9" t="e">
        <f t="shared" si="74"/>
        <v>#REF!</v>
      </c>
      <c r="AW119" s="9" t="e">
        <f t="shared" si="75"/>
        <v>#REF!</v>
      </c>
      <c r="AX119" s="9" t="e">
        <f t="shared" si="76"/>
        <v>#REF!</v>
      </c>
      <c r="AY119" s="9" t="e">
        <f t="shared" si="77"/>
        <v>#REF!</v>
      </c>
      <c r="AZ119" s="9" t="e">
        <f t="shared" si="78"/>
        <v>#REF!</v>
      </c>
      <c r="BA119" s="9" t="e">
        <f t="shared" si="79"/>
        <v>#REF!</v>
      </c>
      <c r="BB119" s="9" t="e">
        <f t="shared" si="80"/>
        <v>#REF!</v>
      </c>
      <c r="BC119" s="9" t="e">
        <f t="shared" si="81"/>
        <v>#REF!</v>
      </c>
      <c r="BD119" s="9" t="e">
        <f t="shared" si="82"/>
        <v>#REF!</v>
      </c>
      <c r="BE119" s="9" t="e">
        <f t="shared" si="83"/>
        <v>#REF!</v>
      </c>
      <c r="BF119" s="9" t="e">
        <f t="shared" si="84"/>
        <v>#REF!</v>
      </c>
      <c r="BG119" s="9" t="e">
        <f t="shared" si="85"/>
        <v>#REF!</v>
      </c>
      <c r="BH119" s="9" t="e">
        <f t="shared" si="86"/>
        <v>#REF!</v>
      </c>
      <c r="BI119" s="9" t="e">
        <f t="shared" si="87"/>
        <v>#REF!</v>
      </c>
      <c r="BJ119" s="9" t="e">
        <f t="shared" si="88"/>
        <v>#REF!</v>
      </c>
      <c r="BK119" s="9" t="e">
        <f t="shared" si="89"/>
        <v>#REF!</v>
      </c>
      <c r="BL119" s="9" t="e">
        <f t="shared" si="90"/>
        <v>#REF!</v>
      </c>
      <c r="BM119" s="9" t="e">
        <f t="shared" si="91"/>
        <v>#REF!</v>
      </c>
      <c r="BN119" s="9" t="e">
        <f t="shared" si="92"/>
        <v>#REF!</v>
      </c>
      <c r="BO119" s="9" t="e">
        <f t="shared" si="93"/>
        <v>#REF!</v>
      </c>
      <c r="BP119" s="9" t="e">
        <f t="shared" si="94"/>
        <v>#REF!</v>
      </c>
      <c r="BQ119" s="9" t="e">
        <f t="shared" si="95"/>
        <v>#REF!</v>
      </c>
      <c r="BR119" s="9" t="e">
        <f t="shared" si="96"/>
        <v>#REF!</v>
      </c>
    </row>
    <row r="120" spans="1:70">
      <c r="A120" s="9">
        <f t="shared" si="97"/>
        <v>115</v>
      </c>
      <c r="B120" s="9">
        <f>cambodia!X122</f>
        <v>3.8823797913193421E-5</v>
      </c>
      <c r="C120" s="9">
        <f>cambodia!AH122</f>
        <v>3.3144930145300158E-5</v>
      </c>
      <c r="D120" s="9">
        <f>cambodia!AR122</f>
        <v>2.9595637790366849E-5</v>
      </c>
      <c r="E120" s="9">
        <f>cambodia!BB122</f>
        <v>3.347255713190938E-5</v>
      </c>
      <c r="F120" s="9">
        <f>cambodia!BL122</f>
        <v>2.9704846785903267E-5</v>
      </c>
      <c r="G120" s="9">
        <f>cambodia!BV122</f>
        <v>2.670159940865201E-5</v>
      </c>
      <c r="H120" s="9">
        <f>cambodia!CF122</f>
        <v>2.5391091462215105E-5</v>
      </c>
      <c r="I120" s="9">
        <f>cambodia!CP122</f>
        <v>2.9541033292598649E-5</v>
      </c>
      <c r="J120" s="9">
        <f>cambodia!CZ122</f>
        <v>2.2005612600586429E-5</v>
      </c>
      <c r="K120" s="9">
        <f>cambodia!DJ122</f>
        <v>2.2169426093891037E-5</v>
      </c>
      <c r="L120" s="9">
        <f>cambodia!DT122</f>
        <v>4.2536903761431321E-5</v>
      </c>
      <c r="M120" s="9">
        <f>cambodia!ED122</f>
        <v>3.156139971002222E-5</v>
      </c>
      <c r="N120" s="9">
        <f>cambodia!EN122</f>
        <v>2.6920017399724829E-5</v>
      </c>
      <c r="O120" s="9">
        <f>cambodia!EX122</f>
        <v>4.663224109404666E-5</v>
      </c>
      <c r="P120" s="9">
        <f>cambodia!FH122</f>
        <v>3.7786312455597535E-5</v>
      </c>
      <c r="Q120" s="9">
        <f>cambodia!FR122</f>
        <v>2.4353606004619219E-5</v>
      </c>
      <c r="R120" s="9">
        <f>cambodia!GB122</f>
        <v>3.5001483069419101E-5</v>
      </c>
      <c r="S120" s="9">
        <f>cambodia!GL122</f>
        <v>2.2333239587195655E-5</v>
      </c>
      <c r="T120" s="9">
        <f>cambodia!GV122</f>
        <v>2.069510465414952E-5</v>
      </c>
      <c r="U120" s="9">
        <f>cambodia!HF122</f>
        <v>2.5718718448824332E-5</v>
      </c>
      <c r="V120" s="9">
        <f>cambodia!HP122</f>
        <v>1.4087960424196768E-5</v>
      </c>
      <c r="W120" s="9">
        <f>cambodia!HZ122</f>
        <v>1.3541915446514724E-5</v>
      </c>
      <c r="X120" s="9">
        <f>cambodia!IJ122</f>
        <v>6.1703082478071114E-6</v>
      </c>
      <c r="Y120" s="9">
        <f>cambodia!IT122</f>
        <v>3.4946878571650898E-6</v>
      </c>
      <c r="Z120" s="9">
        <f>cambodia!JD122</f>
        <v>5.8426812611978852E-6</v>
      </c>
      <c r="AA120" s="9">
        <f>cambodia!JN122</f>
        <v>5.6242632701250674E-6</v>
      </c>
      <c r="AB120" s="9">
        <f>cambodia!JX122</f>
        <v>4.6959868080655909E-6</v>
      </c>
      <c r="AC120" s="9">
        <f>cambodia!KH122</f>
        <v>7.6992341853168383E-6</v>
      </c>
      <c r="AD120" s="9">
        <f>cambodia!KR122</f>
        <v>3.2216653683240669E-6</v>
      </c>
      <c r="AE120" s="9">
        <f>cambodia!LB122</f>
        <v>2.7302248884102267E-6</v>
      </c>
      <c r="AG120" s="9">
        <f t="shared" si="98"/>
        <v>115</v>
      </c>
      <c r="AH120" s="9" t="e">
        <f>#REF!</f>
        <v>#REF!</v>
      </c>
      <c r="AI120" s="9" t="e">
        <f t="shared" si="66"/>
        <v>#REF!</v>
      </c>
      <c r="AJ120" s="9">
        <f t="shared" si="102"/>
        <v>1.2297745313365306E-3</v>
      </c>
      <c r="AK120" s="9">
        <f t="shared" si="99"/>
        <v>115</v>
      </c>
      <c r="AL120" s="9" t="e">
        <f t="shared" si="101"/>
        <v>#REF!</v>
      </c>
      <c r="AN120" s="9">
        <f t="shared" si="100"/>
        <v>115</v>
      </c>
      <c r="AO120" s="9" t="e">
        <f t="shared" si="67"/>
        <v>#REF!</v>
      </c>
      <c r="AP120" s="9" t="e">
        <f t="shared" si="68"/>
        <v>#REF!</v>
      </c>
      <c r="AQ120" s="9" t="e">
        <f t="shared" si="69"/>
        <v>#REF!</v>
      </c>
      <c r="AR120" s="9" t="e">
        <f t="shared" si="70"/>
        <v>#REF!</v>
      </c>
      <c r="AS120" s="9" t="e">
        <f t="shared" si="71"/>
        <v>#REF!</v>
      </c>
      <c r="AT120" s="9" t="e">
        <f t="shared" si="72"/>
        <v>#REF!</v>
      </c>
      <c r="AU120" s="9" t="e">
        <f t="shared" si="73"/>
        <v>#REF!</v>
      </c>
      <c r="AV120" s="9" t="e">
        <f t="shared" si="74"/>
        <v>#REF!</v>
      </c>
      <c r="AW120" s="9" t="e">
        <f t="shared" si="75"/>
        <v>#REF!</v>
      </c>
      <c r="AX120" s="9" t="e">
        <f t="shared" si="76"/>
        <v>#REF!</v>
      </c>
      <c r="AY120" s="9" t="e">
        <f t="shared" si="77"/>
        <v>#REF!</v>
      </c>
      <c r="AZ120" s="9" t="e">
        <f t="shared" si="78"/>
        <v>#REF!</v>
      </c>
      <c r="BA120" s="9" t="e">
        <f t="shared" si="79"/>
        <v>#REF!</v>
      </c>
      <c r="BB120" s="9" t="e">
        <f t="shared" si="80"/>
        <v>#REF!</v>
      </c>
      <c r="BC120" s="9" t="e">
        <f t="shared" si="81"/>
        <v>#REF!</v>
      </c>
      <c r="BD120" s="9" t="e">
        <f t="shared" si="82"/>
        <v>#REF!</v>
      </c>
      <c r="BE120" s="9" t="e">
        <f t="shared" si="83"/>
        <v>#REF!</v>
      </c>
      <c r="BF120" s="9" t="e">
        <f t="shared" si="84"/>
        <v>#REF!</v>
      </c>
      <c r="BG120" s="9" t="e">
        <f t="shared" si="85"/>
        <v>#REF!</v>
      </c>
      <c r="BH120" s="9" t="e">
        <f t="shared" si="86"/>
        <v>#REF!</v>
      </c>
      <c r="BI120" s="9" t="e">
        <f t="shared" si="87"/>
        <v>#REF!</v>
      </c>
      <c r="BJ120" s="9" t="e">
        <f t="shared" si="88"/>
        <v>#REF!</v>
      </c>
      <c r="BK120" s="9" t="e">
        <f t="shared" si="89"/>
        <v>#REF!</v>
      </c>
      <c r="BL120" s="9" t="e">
        <f t="shared" si="90"/>
        <v>#REF!</v>
      </c>
      <c r="BM120" s="9" t="e">
        <f t="shared" si="91"/>
        <v>#REF!</v>
      </c>
      <c r="BN120" s="9" t="e">
        <f t="shared" si="92"/>
        <v>#REF!</v>
      </c>
      <c r="BO120" s="9" t="e">
        <f t="shared" si="93"/>
        <v>#REF!</v>
      </c>
      <c r="BP120" s="9" t="e">
        <f t="shared" si="94"/>
        <v>#REF!</v>
      </c>
      <c r="BQ120" s="9" t="e">
        <f t="shared" si="95"/>
        <v>#REF!</v>
      </c>
      <c r="BR120" s="9" t="e">
        <f t="shared" si="96"/>
        <v>#REF!</v>
      </c>
    </row>
    <row r="121" spans="1:70">
      <c r="A121" s="9">
        <f t="shared" si="97"/>
        <v>116</v>
      </c>
      <c r="B121" s="9">
        <f>cambodia!X123</f>
        <v>3.9278487359325475E-5</v>
      </c>
      <c r="C121" s="9">
        <f>cambodia!AH123</f>
        <v>3.3533110867947343E-5</v>
      </c>
      <c r="D121" s="9">
        <f>cambodia!AR123</f>
        <v>2.9942250560836008E-5</v>
      </c>
      <c r="E121" s="9">
        <f>cambodia!BB123</f>
        <v>3.3864574896296082E-5</v>
      </c>
      <c r="F121" s="9">
        <f>cambodia!BL123</f>
        <v>3.0052738570285591E-5</v>
      </c>
      <c r="G121" s="9">
        <f>cambodia!BV123</f>
        <v>2.7014318310422158E-5</v>
      </c>
      <c r="H121" s="9">
        <f>cambodia!CF123</f>
        <v>2.5688462197027205E-5</v>
      </c>
      <c r="I121" s="9">
        <f>cambodia!CP123</f>
        <v>2.9887006556111211E-5</v>
      </c>
      <c r="J121" s="9">
        <f>cambodia!CZ123</f>
        <v>2.2263333904090246E-5</v>
      </c>
      <c r="K121" s="9">
        <f>cambodia!DJ123</f>
        <v>2.2429065918264613E-5</v>
      </c>
      <c r="L121" s="9">
        <f>cambodia!DT123</f>
        <v>4.3035079680611166E-5</v>
      </c>
      <c r="M121" s="9">
        <f>cambodia!ED123</f>
        <v>3.1931034730928436E-5</v>
      </c>
      <c r="N121" s="9">
        <f>cambodia!EN123</f>
        <v>2.7235294329321314E-5</v>
      </c>
      <c r="O121" s="9">
        <f>cambodia!EX123</f>
        <v>4.7178380034970386E-5</v>
      </c>
      <c r="P121" s="9">
        <f>cambodia!FH123</f>
        <v>3.8228851269554468E-5</v>
      </c>
      <c r="Q121" s="9">
        <f>cambodia!FR123</f>
        <v>2.4638826107256201E-5</v>
      </c>
      <c r="R121" s="9">
        <f>cambodia!GB123</f>
        <v>3.5411407028590191E-5</v>
      </c>
      <c r="S121" s="9">
        <f>cambodia!GL123</f>
        <v>2.2594797932438982E-5</v>
      </c>
      <c r="T121" s="9">
        <f>cambodia!GV123</f>
        <v>2.0937477790695293E-5</v>
      </c>
      <c r="U121" s="9">
        <f>cambodia!HF123</f>
        <v>2.6019926225375944E-5</v>
      </c>
      <c r="V121" s="9">
        <f>cambodia!HP123</f>
        <v>1.4252953218995739E-5</v>
      </c>
      <c r="W121" s="9">
        <f>cambodia!HZ123</f>
        <v>1.3700513171747842E-5</v>
      </c>
      <c r="X121" s="9">
        <f>cambodia!IJ123</f>
        <v>6.2425725339012341E-6</v>
      </c>
      <c r="Y121" s="9">
        <f>cambodia!IT123</f>
        <v>3.5356163023865398E-6</v>
      </c>
      <c r="Z121" s="9">
        <f>cambodia!JD123</f>
        <v>5.9111085055524974E-6</v>
      </c>
      <c r="AA121" s="9">
        <f>cambodia!JN123</f>
        <v>5.690132486653338E-6</v>
      </c>
      <c r="AB121" s="9">
        <f>cambodia!JX123</f>
        <v>4.7509844063319136E-6</v>
      </c>
      <c r="AC121" s="9">
        <f>cambodia!KH123</f>
        <v>7.7894046661953462E-6</v>
      </c>
      <c r="AD121" s="9">
        <f>cambodia!KR123</f>
        <v>3.2593962787625913E-6</v>
      </c>
      <c r="AE121" s="9">
        <f>cambodia!LB123</f>
        <v>2.7622002362394846E-6</v>
      </c>
      <c r="AG121" s="9">
        <f t="shared" si="98"/>
        <v>116</v>
      </c>
      <c r="AH121" s="9" t="e">
        <f>#REF!</f>
        <v>#REF!</v>
      </c>
      <c r="AI121" s="9" t="e">
        <f t="shared" si="66"/>
        <v>#REF!</v>
      </c>
      <c r="AJ121" s="9">
        <f t="shared" si="102"/>
        <v>1.1601646522042739E-3</v>
      </c>
      <c r="AK121" s="9">
        <f t="shared" si="99"/>
        <v>116</v>
      </c>
      <c r="AL121" s="9" t="e">
        <f t="shared" si="101"/>
        <v>#REF!</v>
      </c>
      <c r="AN121" s="9">
        <f t="shared" si="100"/>
        <v>116</v>
      </c>
      <c r="AO121" s="9" t="e">
        <f t="shared" si="67"/>
        <v>#REF!</v>
      </c>
      <c r="AP121" s="9" t="e">
        <f t="shared" si="68"/>
        <v>#REF!</v>
      </c>
      <c r="AQ121" s="9" t="e">
        <f t="shared" si="69"/>
        <v>#REF!</v>
      </c>
      <c r="AR121" s="9" t="e">
        <f t="shared" si="70"/>
        <v>#REF!</v>
      </c>
      <c r="AS121" s="9" t="e">
        <f t="shared" si="71"/>
        <v>#REF!</v>
      </c>
      <c r="AT121" s="9" t="e">
        <f t="shared" si="72"/>
        <v>#REF!</v>
      </c>
      <c r="AU121" s="9" t="e">
        <f t="shared" si="73"/>
        <v>#REF!</v>
      </c>
      <c r="AV121" s="9" t="e">
        <f t="shared" si="74"/>
        <v>#REF!</v>
      </c>
      <c r="AW121" s="9" t="e">
        <f t="shared" si="75"/>
        <v>#REF!</v>
      </c>
      <c r="AX121" s="9" t="e">
        <f t="shared" si="76"/>
        <v>#REF!</v>
      </c>
      <c r="AY121" s="9" t="e">
        <f t="shared" si="77"/>
        <v>#REF!</v>
      </c>
      <c r="AZ121" s="9" t="e">
        <f t="shared" si="78"/>
        <v>#REF!</v>
      </c>
      <c r="BA121" s="9" t="e">
        <f t="shared" si="79"/>
        <v>#REF!</v>
      </c>
      <c r="BB121" s="9" t="e">
        <f t="shared" si="80"/>
        <v>#REF!</v>
      </c>
      <c r="BC121" s="9" t="e">
        <f t="shared" si="81"/>
        <v>#REF!</v>
      </c>
      <c r="BD121" s="9" t="e">
        <f t="shared" si="82"/>
        <v>#REF!</v>
      </c>
      <c r="BE121" s="9" t="e">
        <f t="shared" si="83"/>
        <v>#REF!</v>
      </c>
      <c r="BF121" s="9" t="e">
        <f t="shared" si="84"/>
        <v>#REF!</v>
      </c>
      <c r="BG121" s="9" t="e">
        <f t="shared" si="85"/>
        <v>#REF!</v>
      </c>
      <c r="BH121" s="9" t="e">
        <f t="shared" si="86"/>
        <v>#REF!</v>
      </c>
      <c r="BI121" s="9" t="e">
        <f t="shared" si="87"/>
        <v>#REF!</v>
      </c>
      <c r="BJ121" s="9" t="e">
        <f t="shared" si="88"/>
        <v>#REF!</v>
      </c>
      <c r="BK121" s="9" t="e">
        <f t="shared" si="89"/>
        <v>#REF!</v>
      </c>
      <c r="BL121" s="9" t="e">
        <f t="shared" si="90"/>
        <v>#REF!</v>
      </c>
      <c r="BM121" s="9" t="e">
        <f t="shared" si="91"/>
        <v>#REF!</v>
      </c>
      <c r="BN121" s="9" t="e">
        <f t="shared" si="92"/>
        <v>#REF!</v>
      </c>
      <c r="BO121" s="9" t="e">
        <f t="shared" si="93"/>
        <v>#REF!</v>
      </c>
      <c r="BP121" s="9" t="e">
        <f t="shared" si="94"/>
        <v>#REF!</v>
      </c>
      <c r="BQ121" s="9" t="e">
        <f t="shared" si="95"/>
        <v>#REF!</v>
      </c>
      <c r="BR121" s="9" t="e">
        <f t="shared" si="96"/>
        <v>#REF!</v>
      </c>
    </row>
    <row r="122" spans="1:70">
      <c r="A122" s="9">
        <f t="shared" si="97"/>
        <v>117</v>
      </c>
      <c r="B122" s="9">
        <f>cambodia!X124</f>
        <v>3.9707003225879393E-5</v>
      </c>
      <c r="C122" s="9">
        <f>cambodia!AH124</f>
        <v>3.389894649523037E-5</v>
      </c>
      <c r="D122" s="9">
        <f>cambodia!AR124</f>
        <v>3.0268911038574725E-5</v>
      </c>
      <c r="E122" s="9">
        <f>cambodia!BB124</f>
        <v>3.423402669122935E-5</v>
      </c>
      <c r="F122" s="9">
        <f>cambodia!BL124</f>
        <v>3.038060443724106E-5</v>
      </c>
      <c r="G122" s="9">
        <f>cambodia!BV124</f>
        <v>2.7309035973917054E-5</v>
      </c>
      <c r="H122" s="9">
        <f>cambodia!CF124</f>
        <v>2.5968715189921123E-5</v>
      </c>
      <c r="I122" s="9">
        <f>cambodia!CP124</f>
        <v>3.0213064339241566E-5</v>
      </c>
      <c r="J122" s="9">
        <f>cambodia!CZ124</f>
        <v>2.2506219831264975E-5</v>
      </c>
      <c r="K122" s="9">
        <f>cambodia!DJ124</f>
        <v>2.2673759929264458E-5</v>
      </c>
      <c r="L122" s="9">
        <f>cambodia!DT124</f>
        <v>4.3504578780534522E-5</v>
      </c>
      <c r="M122" s="9">
        <f>cambodia!ED124</f>
        <v>3.2279392214568624E-5</v>
      </c>
      <c r="N122" s="9">
        <f>cambodia!EN124</f>
        <v>2.7532422771249707E-5</v>
      </c>
      <c r="O122" s="9">
        <f>cambodia!EX124</f>
        <v>4.7693081230521806E-5</v>
      </c>
      <c r="P122" s="9">
        <f>cambodia!FH124</f>
        <v>3.864591593854929E-5</v>
      </c>
      <c r="Q122" s="9">
        <f>cambodia!FR124</f>
        <v>2.4907627902591013E-5</v>
      </c>
      <c r="R122" s="9">
        <f>cambodia!GB124</f>
        <v>3.5797734272557934E-5</v>
      </c>
      <c r="S122" s="9">
        <f>cambodia!GL124</f>
        <v>2.2841300027263955E-5</v>
      </c>
      <c r="T122" s="9">
        <f>cambodia!GV124</f>
        <v>2.1165899047269047E-5</v>
      </c>
      <c r="U122" s="9">
        <f>cambodia!HF124</f>
        <v>2.6303795385920103E-5</v>
      </c>
      <c r="V122" s="9">
        <f>cambodia!HP124</f>
        <v>1.4408448427956236E-5</v>
      </c>
      <c r="W122" s="9">
        <f>cambodia!HZ124</f>
        <v>1.3849981434624598E-5</v>
      </c>
      <c r="X122" s="9">
        <f>cambodia!IJ124</f>
        <v>6.3106770246474992E-6</v>
      </c>
      <c r="Y122" s="9">
        <f>cambodia!IT124</f>
        <v>3.5741887573224771E-6</v>
      </c>
      <c r="Z122" s="9">
        <f>cambodia!JD124</f>
        <v>5.9755968286485163E-6</v>
      </c>
      <c r="AA122" s="9">
        <f>cambodia!JN124</f>
        <v>5.7522100313158614E-6</v>
      </c>
      <c r="AB122" s="9">
        <f>cambodia!JX124</f>
        <v>4.8028161426520793E-6</v>
      </c>
      <c r="AC122" s="9">
        <f>cambodia!KH124</f>
        <v>7.8743846059760813E-6</v>
      </c>
      <c r="AD122" s="9">
        <f>cambodia!KR124</f>
        <v>3.2949552606566586E-6</v>
      </c>
      <c r="AE122" s="9">
        <f>cambodia!LB124</f>
        <v>2.7923349666581852E-6</v>
      </c>
      <c r="AG122" s="9">
        <f t="shared" si="98"/>
        <v>117</v>
      </c>
      <c r="AH122" s="9" t="e">
        <f>#REF!</f>
        <v>#REF!</v>
      </c>
      <c r="AI122" s="9" t="e">
        <f t="shared" si="66"/>
        <v>#REF!</v>
      </c>
      <c r="AJ122" s="9">
        <f t="shared" si="102"/>
        <v>1.0944949549096924E-3</v>
      </c>
      <c r="AK122" s="9">
        <f t="shared" si="99"/>
        <v>117</v>
      </c>
      <c r="AL122" s="9" t="e">
        <f t="shared" si="101"/>
        <v>#REF!</v>
      </c>
      <c r="AN122" s="9">
        <f t="shared" si="100"/>
        <v>117</v>
      </c>
      <c r="AO122" s="9" t="e">
        <f t="shared" si="67"/>
        <v>#REF!</v>
      </c>
      <c r="AP122" s="9" t="e">
        <f t="shared" si="68"/>
        <v>#REF!</v>
      </c>
      <c r="AQ122" s="9" t="e">
        <f t="shared" si="69"/>
        <v>#REF!</v>
      </c>
      <c r="AR122" s="9" t="e">
        <f t="shared" si="70"/>
        <v>#REF!</v>
      </c>
      <c r="AS122" s="9" t="e">
        <f t="shared" si="71"/>
        <v>#REF!</v>
      </c>
      <c r="AT122" s="9" t="e">
        <f t="shared" si="72"/>
        <v>#REF!</v>
      </c>
      <c r="AU122" s="9" t="e">
        <f t="shared" si="73"/>
        <v>#REF!</v>
      </c>
      <c r="AV122" s="9" t="e">
        <f t="shared" si="74"/>
        <v>#REF!</v>
      </c>
      <c r="AW122" s="9" t="e">
        <f t="shared" si="75"/>
        <v>#REF!</v>
      </c>
      <c r="AX122" s="9" t="e">
        <f t="shared" si="76"/>
        <v>#REF!</v>
      </c>
      <c r="AY122" s="9" t="e">
        <f t="shared" si="77"/>
        <v>#REF!</v>
      </c>
      <c r="AZ122" s="9" t="e">
        <f t="shared" si="78"/>
        <v>#REF!</v>
      </c>
      <c r="BA122" s="9" t="e">
        <f t="shared" si="79"/>
        <v>#REF!</v>
      </c>
      <c r="BB122" s="9" t="e">
        <f t="shared" si="80"/>
        <v>#REF!</v>
      </c>
      <c r="BC122" s="9" t="e">
        <f t="shared" si="81"/>
        <v>#REF!</v>
      </c>
      <c r="BD122" s="9" t="e">
        <f t="shared" si="82"/>
        <v>#REF!</v>
      </c>
      <c r="BE122" s="9" t="e">
        <f t="shared" si="83"/>
        <v>#REF!</v>
      </c>
      <c r="BF122" s="9" t="e">
        <f t="shared" si="84"/>
        <v>#REF!</v>
      </c>
      <c r="BG122" s="9" t="e">
        <f t="shared" si="85"/>
        <v>#REF!</v>
      </c>
      <c r="BH122" s="9" t="e">
        <f t="shared" si="86"/>
        <v>#REF!</v>
      </c>
      <c r="BI122" s="9" t="e">
        <f t="shared" si="87"/>
        <v>#REF!</v>
      </c>
      <c r="BJ122" s="9" t="e">
        <f t="shared" si="88"/>
        <v>#REF!</v>
      </c>
      <c r="BK122" s="9" t="e">
        <f t="shared" si="89"/>
        <v>#REF!</v>
      </c>
      <c r="BL122" s="9" t="e">
        <f t="shared" si="90"/>
        <v>#REF!</v>
      </c>
      <c r="BM122" s="9" t="e">
        <f t="shared" si="91"/>
        <v>#REF!</v>
      </c>
      <c r="BN122" s="9" t="e">
        <f t="shared" si="92"/>
        <v>#REF!</v>
      </c>
      <c r="BO122" s="9" t="e">
        <f t="shared" si="93"/>
        <v>#REF!</v>
      </c>
      <c r="BP122" s="9" t="e">
        <f t="shared" si="94"/>
        <v>#REF!</v>
      </c>
      <c r="BQ122" s="9" t="e">
        <f t="shared" si="95"/>
        <v>#REF!</v>
      </c>
      <c r="BR122" s="9" t="e">
        <f t="shared" si="96"/>
        <v>#REF!</v>
      </c>
    </row>
    <row r="123" spans="1:70">
      <c r="A123" s="9">
        <f t="shared" si="97"/>
        <v>118</v>
      </c>
      <c r="B123" s="9">
        <f>cambodia!X125</f>
        <v>4.0110093875231916E-5</v>
      </c>
      <c r="C123" s="9">
        <f>cambodia!AH125</f>
        <v>3.4243075924424432E-5</v>
      </c>
      <c r="D123" s="9">
        <f>cambodia!AR125</f>
        <v>3.0576189705169752E-5</v>
      </c>
      <c r="E123" s="9">
        <f>cambodia!BB125</f>
        <v>3.4581557729278715E-5</v>
      </c>
      <c r="F123" s="9">
        <f>cambodia!BL125</f>
        <v>3.068901697345452E-5</v>
      </c>
      <c r="G123" s="9">
        <f>cambodia!BV125</f>
        <v>2.758626709562363E-5</v>
      </c>
      <c r="H123" s="9">
        <f>cambodia!CF125</f>
        <v>2.6232339876206527E-5</v>
      </c>
      <c r="I123" s="9">
        <f>cambodia!CP125</f>
        <v>3.0519776071027372E-5</v>
      </c>
      <c r="J123" s="9">
        <f>cambodia!CZ125</f>
        <v>2.2734694559378988E-5</v>
      </c>
      <c r="K123" s="9">
        <f>cambodia!DJ125</f>
        <v>2.2903935461806119E-5</v>
      </c>
      <c r="L123" s="9">
        <f>cambodia!DT125</f>
        <v>4.3946220996913724E-5</v>
      </c>
      <c r="M123" s="9">
        <f>cambodia!ED125</f>
        <v>3.260708053429542E-5</v>
      </c>
      <c r="N123" s="9">
        <f>cambodia!EN125</f>
        <v>2.7811921632193152E-5</v>
      </c>
      <c r="O123" s="9">
        <f>cambodia!EX125</f>
        <v>4.8177243557592188E-5</v>
      </c>
      <c r="P123" s="9">
        <f>cambodia!FH125</f>
        <v>3.9038234826526701E-5</v>
      </c>
      <c r="Q123" s="9">
        <f>cambodia!FR125</f>
        <v>2.5160480827501312E-5</v>
      </c>
      <c r="R123" s="9">
        <f>cambodia!GB125</f>
        <v>3.616113948526534E-5</v>
      </c>
      <c r="S123" s="9">
        <f>cambodia!GL125</f>
        <v>2.3073176364233263E-5</v>
      </c>
      <c r="T123" s="9">
        <f>cambodia!GV125</f>
        <v>2.1380767339961881E-5</v>
      </c>
      <c r="U123" s="9">
        <f>cambodia!HF125</f>
        <v>2.6570821681060803E-5</v>
      </c>
      <c r="V123" s="9">
        <f>cambodia!HP125</f>
        <v>1.4554717608733944E-5</v>
      </c>
      <c r="W123" s="9">
        <f>cambodia!HZ125</f>
        <v>1.3990581267310146E-5</v>
      </c>
      <c r="X123" s="9">
        <f>cambodia!IJ125</f>
        <v>6.3747406580888961E-6</v>
      </c>
      <c r="Y123" s="9">
        <f>cambodia!IT125</f>
        <v>3.6104725851122954E-6</v>
      </c>
      <c r="Z123" s="9">
        <f>cambodia!JD125</f>
        <v>6.0362588532346203E-6</v>
      </c>
      <c r="AA123" s="9">
        <f>cambodia!JN125</f>
        <v>5.8106043166651003E-6</v>
      </c>
      <c r="AB123" s="9">
        <f>cambodia!JX125</f>
        <v>4.8515725362446483E-6</v>
      </c>
      <c r="AC123" s="9">
        <f>cambodia!KH125</f>
        <v>7.9543224140755253E-6</v>
      </c>
      <c r="AD123" s="9">
        <f>cambodia!KR125</f>
        <v>3.3284044144003974E-6</v>
      </c>
      <c r="AE123" s="9">
        <f>cambodia!LB125</f>
        <v>2.8206817071189816E-6</v>
      </c>
      <c r="AG123" s="9">
        <f t="shared" si="98"/>
        <v>118</v>
      </c>
      <c r="AH123" s="9" t="e">
        <f>#REF!</f>
        <v>#REF!</v>
      </c>
      <c r="AI123" s="9" t="e">
        <f t="shared" si="66"/>
        <v>#REF!</v>
      </c>
      <c r="AJ123" s="9">
        <f t="shared" si="102"/>
        <v>1.0325424102921624E-3</v>
      </c>
      <c r="AK123" s="9">
        <f t="shared" si="99"/>
        <v>118</v>
      </c>
      <c r="AL123" s="9" t="e">
        <f t="shared" si="101"/>
        <v>#REF!</v>
      </c>
      <c r="AN123" s="9">
        <f t="shared" si="100"/>
        <v>118</v>
      </c>
      <c r="AO123" s="9" t="e">
        <f t="shared" si="67"/>
        <v>#REF!</v>
      </c>
      <c r="AP123" s="9" t="e">
        <f t="shared" si="68"/>
        <v>#REF!</v>
      </c>
      <c r="AQ123" s="9" t="e">
        <f t="shared" si="69"/>
        <v>#REF!</v>
      </c>
      <c r="AR123" s="9" t="e">
        <f t="shared" si="70"/>
        <v>#REF!</v>
      </c>
      <c r="AS123" s="9" t="e">
        <f t="shared" si="71"/>
        <v>#REF!</v>
      </c>
      <c r="AT123" s="9" t="e">
        <f t="shared" si="72"/>
        <v>#REF!</v>
      </c>
      <c r="AU123" s="9" t="e">
        <f t="shared" si="73"/>
        <v>#REF!</v>
      </c>
      <c r="AV123" s="9" t="e">
        <f t="shared" si="74"/>
        <v>#REF!</v>
      </c>
      <c r="AW123" s="9" t="e">
        <f t="shared" si="75"/>
        <v>#REF!</v>
      </c>
      <c r="AX123" s="9" t="e">
        <f t="shared" si="76"/>
        <v>#REF!</v>
      </c>
      <c r="AY123" s="9" t="e">
        <f t="shared" si="77"/>
        <v>#REF!</v>
      </c>
      <c r="AZ123" s="9" t="e">
        <f t="shared" si="78"/>
        <v>#REF!</v>
      </c>
      <c r="BA123" s="9" t="e">
        <f t="shared" si="79"/>
        <v>#REF!</v>
      </c>
      <c r="BB123" s="9" t="e">
        <f t="shared" si="80"/>
        <v>#REF!</v>
      </c>
      <c r="BC123" s="9" t="e">
        <f t="shared" si="81"/>
        <v>#REF!</v>
      </c>
      <c r="BD123" s="9" t="e">
        <f t="shared" si="82"/>
        <v>#REF!</v>
      </c>
      <c r="BE123" s="9" t="e">
        <f t="shared" si="83"/>
        <v>#REF!</v>
      </c>
      <c r="BF123" s="9" t="e">
        <f t="shared" si="84"/>
        <v>#REF!</v>
      </c>
      <c r="BG123" s="9" t="e">
        <f t="shared" si="85"/>
        <v>#REF!</v>
      </c>
      <c r="BH123" s="9" t="e">
        <f t="shared" si="86"/>
        <v>#REF!</v>
      </c>
      <c r="BI123" s="9" t="e">
        <f t="shared" si="87"/>
        <v>#REF!</v>
      </c>
      <c r="BJ123" s="9" t="e">
        <f t="shared" si="88"/>
        <v>#REF!</v>
      </c>
      <c r="BK123" s="9" t="e">
        <f t="shared" si="89"/>
        <v>#REF!</v>
      </c>
      <c r="BL123" s="9" t="e">
        <f t="shared" si="90"/>
        <v>#REF!</v>
      </c>
      <c r="BM123" s="9" t="e">
        <f t="shared" si="91"/>
        <v>#REF!</v>
      </c>
      <c r="BN123" s="9" t="e">
        <f t="shared" si="92"/>
        <v>#REF!</v>
      </c>
      <c r="BO123" s="9" t="e">
        <f t="shared" si="93"/>
        <v>#REF!</v>
      </c>
      <c r="BP123" s="9" t="e">
        <f t="shared" si="94"/>
        <v>#REF!</v>
      </c>
      <c r="BQ123" s="9" t="e">
        <f t="shared" si="95"/>
        <v>#REF!</v>
      </c>
      <c r="BR123" s="9" t="e">
        <f t="shared" si="96"/>
        <v>#REF!</v>
      </c>
    </row>
    <row r="124" spans="1:70">
      <c r="A124" s="9">
        <f t="shared" si="97"/>
        <v>119</v>
      </c>
      <c r="B124" s="9">
        <f>cambodia!X126</f>
        <v>4.0488594666515157E-5</v>
      </c>
      <c r="C124" s="9">
        <f>cambodia!AH126</f>
        <v>3.4566212324296336E-5</v>
      </c>
      <c r="D124" s="9">
        <f>cambodia!AR126</f>
        <v>3.0864723360409577E-5</v>
      </c>
      <c r="E124" s="9">
        <f>cambodia!BB126</f>
        <v>3.4907888228655113E-5</v>
      </c>
      <c r="F124" s="9">
        <f>cambodia!BL126</f>
        <v>3.0978615328529179E-5</v>
      </c>
      <c r="G124" s="9">
        <f>cambodia!BV126</f>
        <v>2.7846586205240373E-5</v>
      </c>
      <c r="H124" s="9">
        <f>cambodia!CF126</f>
        <v>2.6479882587805267E-5</v>
      </c>
      <c r="I124" s="9">
        <f>cambodia!CP126</f>
        <v>3.0807777376349787E-5</v>
      </c>
      <c r="J124" s="9">
        <f>cambodia!CZ126</f>
        <v>2.2949231576097904E-5</v>
      </c>
      <c r="K124" s="9">
        <f>cambodia!DJ126</f>
        <v>2.3120069528277283E-5</v>
      </c>
      <c r="L124" s="9">
        <f>cambodia!DT126</f>
        <v>4.4360921582581301E-5</v>
      </c>
      <c r="M124" s="9">
        <f>cambodia!ED126</f>
        <v>3.2914778786562247E-5</v>
      </c>
      <c r="N124" s="9">
        <f>cambodia!EN126</f>
        <v>2.8074370141479562E-5</v>
      </c>
      <c r="O124" s="9">
        <f>cambodia!EX126</f>
        <v>4.8631870387066012E-5</v>
      </c>
      <c r="P124" s="9">
        <f>cambodia!FH126</f>
        <v>3.9406620969379021E-5</v>
      </c>
      <c r="Q124" s="9">
        <f>cambodia!FR126</f>
        <v>2.5397908890669138E-5</v>
      </c>
      <c r="R124" s="9">
        <f>cambodia!GB126</f>
        <v>3.6502375782329404E-5</v>
      </c>
      <c r="S124" s="9">
        <f>cambodia!GL126</f>
        <v>2.3290907480456678E-5</v>
      </c>
      <c r="T124" s="9">
        <f>cambodia!GV126</f>
        <v>2.1582527958662788E-5</v>
      </c>
      <c r="U124" s="9">
        <f>cambodia!HF126</f>
        <v>2.6821558492164048E-5</v>
      </c>
      <c r="V124" s="9">
        <f>cambodia!HP126</f>
        <v>1.4692063887427437E-5</v>
      </c>
      <c r="W124" s="9">
        <f>cambodia!HZ126</f>
        <v>1.4122604046829477E-5</v>
      </c>
      <c r="X124" s="9">
        <f>cambodia!IJ126</f>
        <v>6.4348961987569781E-6</v>
      </c>
      <c r="Y124" s="9">
        <f>cambodia!IT126</f>
        <v>3.644542979826961E-6</v>
      </c>
      <c r="Z124" s="9">
        <f>cambodia!JD126</f>
        <v>6.0932202943982017E-6</v>
      </c>
      <c r="AA124" s="9">
        <f>cambodia!JN126</f>
        <v>5.8654363581590166E-6</v>
      </c>
      <c r="AB124" s="9">
        <f>cambodia!JX126</f>
        <v>4.8973546291424798E-6</v>
      </c>
      <c r="AC124" s="9">
        <f>cambodia!KH126</f>
        <v>8.0293837524312745E-6</v>
      </c>
      <c r="AD124" s="9">
        <f>cambodia!KR126</f>
        <v>3.3598130595279807E-6</v>
      </c>
      <c r="AE124" s="9">
        <f>cambodia!LB126</f>
        <v>2.847299202989814E-6</v>
      </c>
      <c r="AG124" s="9">
        <f t="shared" si="98"/>
        <v>119</v>
      </c>
      <c r="AH124" s="9" t="e">
        <f>#REF!</f>
        <v>#REF!</v>
      </c>
      <c r="AI124" s="9" t="e">
        <f t="shared" si="66"/>
        <v>#REF!</v>
      </c>
      <c r="AJ124" s="9">
        <f t="shared" si="102"/>
        <v>9.7409661348317185E-4</v>
      </c>
      <c r="AK124" s="9">
        <f t="shared" si="99"/>
        <v>119</v>
      </c>
      <c r="AL124" s="9" t="e">
        <f t="shared" si="101"/>
        <v>#REF!</v>
      </c>
      <c r="AN124" s="9">
        <f t="shared" si="100"/>
        <v>119</v>
      </c>
      <c r="AO124" s="9" t="e">
        <f t="shared" si="67"/>
        <v>#REF!</v>
      </c>
      <c r="AP124" s="9" t="e">
        <f t="shared" si="68"/>
        <v>#REF!</v>
      </c>
      <c r="AQ124" s="9" t="e">
        <f t="shared" si="69"/>
        <v>#REF!</v>
      </c>
      <c r="AR124" s="9" t="e">
        <f t="shared" si="70"/>
        <v>#REF!</v>
      </c>
      <c r="AS124" s="9" t="e">
        <f t="shared" si="71"/>
        <v>#REF!</v>
      </c>
      <c r="AT124" s="9" t="e">
        <f t="shared" si="72"/>
        <v>#REF!</v>
      </c>
      <c r="AU124" s="9" t="e">
        <f t="shared" si="73"/>
        <v>#REF!</v>
      </c>
      <c r="AV124" s="9" t="e">
        <f t="shared" si="74"/>
        <v>#REF!</v>
      </c>
      <c r="AW124" s="9" t="e">
        <f t="shared" si="75"/>
        <v>#REF!</v>
      </c>
      <c r="AX124" s="9" t="e">
        <f t="shared" si="76"/>
        <v>#REF!</v>
      </c>
      <c r="AY124" s="9" t="e">
        <f t="shared" si="77"/>
        <v>#REF!</v>
      </c>
      <c r="AZ124" s="9" t="e">
        <f t="shared" si="78"/>
        <v>#REF!</v>
      </c>
      <c r="BA124" s="9" t="e">
        <f t="shared" si="79"/>
        <v>#REF!</v>
      </c>
      <c r="BB124" s="9" t="e">
        <f t="shared" si="80"/>
        <v>#REF!</v>
      </c>
      <c r="BC124" s="9" t="e">
        <f t="shared" si="81"/>
        <v>#REF!</v>
      </c>
      <c r="BD124" s="9" t="e">
        <f t="shared" si="82"/>
        <v>#REF!</v>
      </c>
      <c r="BE124" s="9" t="e">
        <f t="shared" si="83"/>
        <v>#REF!</v>
      </c>
      <c r="BF124" s="9" t="e">
        <f t="shared" si="84"/>
        <v>#REF!</v>
      </c>
      <c r="BG124" s="9" t="e">
        <f t="shared" si="85"/>
        <v>#REF!</v>
      </c>
      <c r="BH124" s="9" t="e">
        <f t="shared" si="86"/>
        <v>#REF!</v>
      </c>
      <c r="BI124" s="9" t="e">
        <f t="shared" si="87"/>
        <v>#REF!</v>
      </c>
      <c r="BJ124" s="9" t="e">
        <f t="shared" si="88"/>
        <v>#REF!</v>
      </c>
      <c r="BK124" s="9" t="e">
        <f t="shared" si="89"/>
        <v>#REF!</v>
      </c>
      <c r="BL124" s="9" t="e">
        <f t="shared" si="90"/>
        <v>#REF!</v>
      </c>
      <c r="BM124" s="9" t="e">
        <f t="shared" si="91"/>
        <v>#REF!</v>
      </c>
      <c r="BN124" s="9" t="e">
        <f t="shared" si="92"/>
        <v>#REF!</v>
      </c>
      <c r="BO124" s="9" t="e">
        <f t="shared" si="93"/>
        <v>#REF!</v>
      </c>
      <c r="BP124" s="9" t="e">
        <f t="shared" si="94"/>
        <v>#REF!</v>
      </c>
      <c r="BQ124" s="9" t="e">
        <f t="shared" si="95"/>
        <v>#REF!</v>
      </c>
      <c r="BR124" s="9" t="e">
        <f t="shared" si="96"/>
        <v>#REF!</v>
      </c>
    </row>
    <row r="125" spans="1:70">
      <c r="A125" s="9">
        <f t="shared" si="97"/>
        <v>120</v>
      </c>
      <c r="B125" s="9">
        <f>cambodia!X127</f>
        <v>4.0843410123361645E-5</v>
      </c>
      <c r="C125" s="9">
        <f>cambodia!AH127</f>
        <v>3.4869127911224352E-5</v>
      </c>
      <c r="D125" s="9">
        <f>cambodia!AR127</f>
        <v>3.1135201528638544E-5</v>
      </c>
      <c r="E125" s="9">
        <f>cambodia!BB127</f>
        <v>3.5213798038847648E-5</v>
      </c>
      <c r="F125" s="9">
        <f>cambodia!BL127</f>
        <v>3.1250091571179642E-5</v>
      </c>
      <c r="G125" s="9">
        <f>cambodia!BV127</f>
        <v>2.8090615401299354E-5</v>
      </c>
      <c r="H125" s="9">
        <f>cambodia!CF127</f>
        <v>2.6711934890806137E-5</v>
      </c>
      <c r="I125" s="9">
        <f>cambodia!CP127</f>
        <v>3.1077756507367994E-5</v>
      </c>
      <c r="J125" s="9">
        <f>cambodia!CZ127</f>
        <v>2.3150343572031983E-5</v>
      </c>
      <c r="K125" s="9">
        <f>cambodia!DJ127</f>
        <v>2.3322678635843635E-5</v>
      </c>
      <c r="L125" s="9">
        <f>cambodia!DT127</f>
        <v>4.474967156975908E-5</v>
      </c>
      <c r="M125" s="9">
        <f>cambodia!ED127</f>
        <v>3.3203222294378374E-5</v>
      </c>
      <c r="N125" s="9">
        <f>cambodia!EN127</f>
        <v>2.8320395486381555E-5</v>
      </c>
      <c r="O125" s="9">
        <f>cambodia!EX127</f>
        <v>4.9058048165050395E-5</v>
      </c>
      <c r="P125" s="9">
        <f>cambodia!FH127</f>
        <v>3.9751954719221167E-5</v>
      </c>
      <c r="Q125" s="9">
        <f>cambodia!FR127</f>
        <v>2.5620479486665662E-5</v>
      </c>
      <c r="R125" s="9">
        <f>cambodia!GB127</f>
        <v>3.6822258634423076E-5</v>
      </c>
      <c r="S125" s="9">
        <f>cambodia!GL127</f>
        <v>2.3495013699655283E-5</v>
      </c>
      <c r="T125" s="9">
        <f>cambodia!GV127</f>
        <v>2.1771663061538762E-5</v>
      </c>
      <c r="U125" s="9">
        <f>cambodia!HF127</f>
        <v>2.7056605018429433E-5</v>
      </c>
      <c r="V125" s="9">
        <f>cambodia!HP127</f>
        <v>1.482081548780211E-5</v>
      </c>
      <c r="W125" s="9">
        <f>cambodia!HZ127</f>
        <v>1.4246365275096605E-5</v>
      </c>
      <c r="X125" s="9">
        <f>cambodia!IJ127</f>
        <v>6.4912874035722421E-6</v>
      </c>
      <c r="Y125" s="9">
        <f>cambodia!IT127</f>
        <v>3.6764813613152516E-6</v>
      </c>
      <c r="Z125" s="9">
        <f>cambodia!JD127</f>
        <v>6.1466172759489376E-6</v>
      </c>
      <c r="AA125" s="9">
        <f>cambodia!JN127</f>
        <v>5.9168371908667352E-6</v>
      </c>
      <c r="AB125" s="9">
        <f>cambodia!JX127</f>
        <v>4.9402718292673712E-6</v>
      </c>
      <c r="AC125" s="9">
        <f>cambodia!KH127</f>
        <v>8.0997479991476657E-6</v>
      </c>
      <c r="AD125" s="9">
        <f>cambodia!KR127</f>
        <v>3.3892562549624977E-6</v>
      </c>
      <c r="AE125" s="9">
        <f>cambodia!LB127</f>
        <v>2.8722510635275415E-6</v>
      </c>
      <c r="AG125" s="9">
        <f t="shared" si="98"/>
        <v>120</v>
      </c>
      <c r="AH125" s="9" t="e">
        <f>#REF!</f>
        <v>#REF!</v>
      </c>
      <c r="AI125" s="9" t="e">
        <f t="shared" si="66"/>
        <v>#REF!</v>
      </c>
      <c r="AJ125" s="9">
        <f t="shared" si="102"/>
        <v>9.1895906932374716E-4</v>
      </c>
      <c r="AK125" s="9">
        <f t="shared" si="99"/>
        <v>120</v>
      </c>
      <c r="AL125" s="9" t="e">
        <f t="shared" si="101"/>
        <v>#REF!</v>
      </c>
      <c r="AN125" s="9">
        <f t="shared" si="100"/>
        <v>120</v>
      </c>
      <c r="AO125" s="9" t="e">
        <f t="shared" si="67"/>
        <v>#REF!</v>
      </c>
      <c r="AP125" s="9" t="e">
        <f t="shared" si="68"/>
        <v>#REF!</v>
      </c>
      <c r="AQ125" s="9" t="e">
        <f t="shared" si="69"/>
        <v>#REF!</v>
      </c>
      <c r="AR125" s="9" t="e">
        <f t="shared" si="70"/>
        <v>#REF!</v>
      </c>
      <c r="AS125" s="9" t="e">
        <f t="shared" si="71"/>
        <v>#REF!</v>
      </c>
      <c r="AT125" s="9" t="e">
        <f t="shared" si="72"/>
        <v>#REF!</v>
      </c>
      <c r="AU125" s="9" t="e">
        <f t="shared" si="73"/>
        <v>#REF!</v>
      </c>
      <c r="AV125" s="9" t="e">
        <f t="shared" si="74"/>
        <v>#REF!</v>
      </c>
      <c r="AW125" s="9" t="e">
        <f t="shared" si="75"/>
        <v>#REF!</v>
      </c>
      <c r="AX125" s="9" t="e">
        <f t="shared" si="76"/>
        <v>#REF!</v>
      </c>
      <c r="AY125" s="9" t="e">
        <f t="shared" si="77"/>
        <v>#REF!</v>
      </c>
      <c r="AZ125" s="9" t="e">
        <f t="shared" si="78"/>
        <v>#REF!</v>
      </c>
      <c r="BA125" s="9" t="e">
        <f t="shared" si="79"/>
        <v>#REF!</v>
      </c>
      <c r="BB125" s="9" t="e">
        <f t="shared" si="80"/>
        <v>#REF!</v>
      </c>
      <c r="BC125" s="9" t="e">
        <f t="shared" si="81"/>
        <v>#REF!</v>
      </c>
      <c r="BD125" s="9" t="e">
        <f t="shared" si="82"/>
        <v>#REF!</v>
      </c>
      <c r="BE125" s="9" t="e">
        <f t="shared" si="83"/>
        <v>#REF!</v>
      </c>
      <c r="BF125" s="9" t="e">
        <f t="shared" si="84"/>
        <v>#REF!</v>
      </c>
      <c r="BG125" s="9" t="e">
        <f t="shared" si="85"/>
        <v>#REF!</v>
      </c>
      <c r="BH125" s="9" t="e">
        <f t="shared" si="86"/>
        <v>#REF!</v>
      </c>
      <c r="BI125" s="9" t="e">
        <f t="shared" si="87"/>
        <v>#REF!</v>
      </c>
      <c r="BJ125" s="9" t="e">
        <f t="shared" si="88"/>
        <v>#REF!</v>
      </c>
      <c r="BK125" s="9" t="e">
        <f t="shared" si="89"/>
        <v>#REF!</v>
      </c>
      <c r="BL125" s="9" t="e">
        <f t="shared" si="90"/>
        <v>#REF!</v>
      </c>
      <c r="BM125" s="9" t="e">
        <f t="shared" si="91"/>
        <v>#REF!</v>
      </c>
      <c r="BN125" s="9" t="e">
        <f t="shared" si="92"/>
        <v>#REF!</v>
      </c>
      <c r="BO125" s="9" t="e">
        <f t="shared" si="93"/>
        <v>#REF!</v>
      </c>
      <c r="BP125" s="9" t="e">
        <f t="shared" si="94"/>
        <v>#REF!</v>
      </c>
      <c r="BQ125" s="9" t="e">
        <f t="shared" si="95"/>
        <v>#REF!</v>
      </c>
      <c r="BR125" s="9" t="e">
        <f t="shared" si="96"/>
        <v>#REF!</v>
      </c>
    </row>
    <row r="126" spans="1:70">
      <c r="A126" s="9">
        <f t="shared" si="97"/>
        <v>121</v>
      </c>
      <c r="B126" s="9">
        <f>cambodia!X128</f>
        <v>4.1175497270229285E-5</v>
      </c>
      <c r="C126" s="9">
        <f>cambodia!AH128</f>
        <v>3.51526397229665E-5</v>
      </c>
      <c r="D126" s="9">
        <f>cambodia!AR128</f>
        <v>3.1388353755927246E-5</v>
      </c>
      <c r="E126" s="9">
        <f>cambodia!BB128</f>
        <v>3.5500112273770117E-5</v>
      </c>
      <c r="F126" s="9">
        <f>cambodia!BL128</f>
        <v>3.1504177939528463E-5</v>
      </c>
      <c r="G126" s="9">
        <f>cambodia!BV128</f>
        <v>2.8319012890495242E-5</v>
      </c>
      <c r="H126" s="9">
        <f>cambodia!CF128</f>
        <v>2.6929122687280758E-5</v>
      </c>
      <c r="I126" s="9">
        <f>cambodia!CP128</f>
        <v>3.1330441664126644E-5</v>
      </c>
      <c r="J126" s="9">
        <f>cambodia!CZ128</f>
        <v>2.333857299564333E-5</v>
      </c>
      <c r="K126" s="9">
        <f>cambodia!DJ128</f>
        <v>2.3512309271045129E-5</v>
      </c>
      <c r="L126" s="9">
        <f>cambodia!DT128</f>
        <v>4.5113519512670337E-5</v>
      </c>
      <c r="M126" s="9">
        <f>cambodia!ED128</f>
        <v>3.3473189060748993E-5</v>
      </c>
      <c r="N126" s="9">
        <f>cambodia!EN128</f>
        <v>2.8550661257697666E-5</v>
      </c>
      <c r="O126" s="9">
        <f>cambodia!EX128</f>
        <v>4.9456926397715628E-5</v>
      </c>
      <c r="P126" s="9">
        <f>cambodia!FH128</f>
        <v>4.0075167526017816E-5</v>
      </c>
      <c r="Q126" s="9">
        <f>cambodia!FR128</f>
        <v>2.5828792943069279E-5</v>
      </c>
      <c r="R126" s="9">
        <f>cambodia!GB128</f>
        <v>3.7121650844187029E-5</v>
      </c>
      <c r="S126" s="9">
        <f>cambodia!GL128</f>
        <v>2.3686045546446951E-5</v>
      </c>
      <c r="T126" s="9">
        <f>cambodia!GV128</f>
        <v>2.1948682792428832E-5</v>
      </c>
      <c r="U126" s="9">
        <f>cambodia!HF128</f>
        <v>2.7276595238084379E-5</v>
      </c>
      <c r="V126" s="9">
        <f>cambodia!HP128</f>
        <v>1.4941319684555774E-5</v>
      </c>
      <c r="W126" s="9">
        <f>cambodia!HZ128</f>
        <v>1.4362198766549737E-5</v>
      </c>
      <c r="X126" s="9">
        <f>cambodia!IJ128</f>
        <v>6.5440663734682259E-6</v>
      </c>
      <c r="Y126" s="9">
        <f>cambodia!IT128</f>
        <v>3.7063738752386418E-6</v>
      </c>
      <c r="Z126" s="9">
        <f>cambodia!JD128</f>
        <v>6.1965938226646048E-6</v>
      </c>
      <c r="AA126" s="9">
        <f>cambodia!JN128</f>
        <v>5.96494545546219E-6</v>
      </c>
      <c r="AB126" s="9">
        <f>cambodia!JX128</f>
        <v>4.9804398948519261E-6</v>
      </c>
      <c r="AC126" s="9">
        <f>cambodia!KH128</f>
        <v>8.1656049438851334E-6</v>
      </c>
      <c r="AD126" s="9">
        <f>cambodia!KR128</f>
        <v>3.4168134162356234E-6</v>
      </c>
      <c r="AE126" s="9">
        <f>cambodia!LB128</f>
        <v>2.8956045900301897E-6</v>
      </c>
      <c r="AG126" s="9">
        <f t="shared" si="98"/>
        <v>121</v>
      </c>
      <c r="AH126" s="9" t="e">
        <f>#REF!</f>
        <v>#REF!</v>
      </c>
      <c r="AI126" s="9" t="e">
        <f t="shared" si="66"/>
        <v>#REF!</v>
      </c>
      <c r="AJ126" s="9">
        <f t="shared" si="102"/>
        <v>8.6694251822994994E-4</v>
      </c>
      <c r="AK126" s="9">
        <f t="shared" si="99"/>
        <v>121</v>
      </c>
      <c r="AL126" s="9" t="e">
        <f t="shared" si="101"/>
        <v>#REF!</v>
      </c>
      <c r="AN126" s="9">
        <f t="shared" si="100"/>
        <v>121</v>
      </c>
      <c r="AO126" s="9" t="e">
        <f t="shared" si="67"/>
        <v>#REF!</v>
      </c>
      <c r="AP126" s="9" t="e">
        <f t="shared" si="68"/>
        <v>#REF!</v>
      </c>
      <c r="AQ126" s="9" t="e">
        <f t="shared" si="69"/>
        <v>#REF!</v>
      </c>
      <c r="AR126" s="9" t="e">
        <f t="shared" si="70"/>
        <v>#REF!</v>
      </c>
      <c r="AS126" s="9" t="e">
        <f t="shared" si="71"/>
        <v>#REF!</v>
      </c>
      <c r="AT126" s="9" t="e">
        <f t="shared" si="72"/>
        <v>#REF!</v>
      </c>
      <c r="AU126" s="9" t="e">
        <f t="shared" si="73"/>
        <v>#REF!</v>
      </c>
      <c r="AV126" s="9" t="e">
        <f t="shared" si="74"/>
        <v>#REF!</v>
      </c>
      <c r="AW126" s="9" t="e">
        <f t="shared" si="75"/>
        <v>#REF!</v>
      </c>
      <c r="AX126" s="9" t="e">
        <f t="shared" si="76"/>
        <v>#REF!</v>
      </c>
      <c r="AY126" s="9" t="e">
        <f t="shared" si="77"/>
        <v>#REF!</v>
      </c>
      <c r="AZ126" s="9" t="e">
        <f t="shared" si="78"/>
        <v>#REF!</v>
      </c>
      <c r="BA126" s="9" t="e">
        <f t="shared" si="79"/>
        <v>#REF!</v>
      </c>
      <c r="BB126" s="9" t="e">
        <f t="shared" si="80"/>
        <v>#REF!</v>
      </c>
      <c r="BC126" s="9" t="e">
        <f t="shared" si="81"/>
        <v>#REF!</v>
      </c>
      <c r="BD126" s="9" t="e">
        <f t="shared" si="82"/>
        <v>#REF!</v>
      </c>
      <c r="BE126" s="9" t="e">
        <f t="shared" si="83"/>
        <v>#REF!</v>
      </c>
      <c r="BF126" s="9" t="e">
        <f t="shared" si="84"/>
        <v>#REF!</v>
      </c>
      <c r="BG126" s="9" t="e">
        <f t="shared" si="85"/>
        <v>#REF!</v>
      </c>
      <c r="BH126" s="9" t="e">
        <f t="shared" si="86"/>
        <v>#REF!</v>
      </c>
      <c r="BI126" s="9" t="e">
        <f t="shared" si="87"/>
        <v>#REF!</v>
      </c>
      <c r="BJ126" s="9" t="e">
        <f t="shared" si="88"/>
        <v>#REF!</v>
      </c>
      <c r="BK126" s="9" t="e">
        <f t="shared" si="89"/>
        <v>#REF!</v>
      </c>
      <c r="BL126" s="9" t="e">
        <f t="shared" si="90"/>
        <v>#REF!</v>
      </c>
      <c r="BM126" s="9" t="e">
        <f t="shared" si="91"/>
        <v>#REF!</v>
      </c>
      <c r="BN126" s="9" t="e">
        <f t="shared" si="92"/>
        <v>#REF!</v>
      </c>
      <c r="BO126" s="9" t="e">
        <f t="shared" si="93"/>
        <v>#REF!</v>
      </c>
      <c r="BP126" s="9" t="e">
        <f t="shared" si="94"/>
        <v>#REF!</v>
      </c>
      <c r="BQ126" s="9" t="e">
        <f t="shared" si="95"/>
        <v>#REF!</v>
      </c>
      <c r="BR126" s="9" t="e">
        <f t="shared" si="96"/>
        <v>#REF!</v>
      </c>
    </row>
    <row r="127" spans="1:70">
      <c r="A127" s="9">
        <f t="shared" si="97"/>
        <v>122</v>
      </c>
      <c r="B127" s="9">
        <f>cambodia!X129</f>
        <v>4.148585032747493E-5</v>
      </c>
      <c r="C127" s="9">
        <f>cambodia!AH129</f>
        <v>3.5417596552429373E-5</v>
      </c>
      <c r="D127" s="9">
        <f>cambodia!AR129</f>
        <v>3.1624937943025894E-5</v>
      </c>
      <c r="E127" s="9">
        <f>cambodia!BB129</f>
        <v>3.5767688116374304E-5</v>
      </c>
      <c r="F127" s="9">
        <f>cambodia!BL129</f>
        <v>3.174163513100754E-5</v>
      </c>
      <c r="G127" s="9">
        <f>cambodia!BV129</f>
        <v>2.8532462461512292E-5</v>
      </c>
      <c r="H127" s="9">
        <f>cambodia!CF129</f>
        <v>2.7132096205732549E-5</v>
      </c>
      <c r="I127" s="9">
        <f>cambodia!CP129</f>
        <v>3.1566589349035071E-5</v>
      </c>
      <c r="J127" s="9">
        <f>cambodia!CZ129</f>
        <v>2.3514483378301543E-5</v>
      </c>
      <c r="K127" s="9">
        <f>cambodia!DJ129</f>
        <v>2.3689529160274009E-5</v>
      </c>
      <c r="L127" s="9">
        <f>cambodia!DT129</f>
        <v>4.5453554718850864E-5</v>
      </c>
      <c r="M127" s="9">
        <f>cambodia!ED129</f>
        <v>3.3725487326695511E-5</v>
      </c>
      <c r="N127" s="9">
        <f>cambodia!EN129</f>
        <v>2.8765856837475581E-5</v>
      </c>
      <c r="O127" s="9">
        <f>cambodia!EX129</f>
        <v>4.9829699268162559E-5</v>
      </c>
      <c r="P127" s="9">
        <f>cambodia!FH129</f>
        <v>4.0377227041649299E-5</v>
      </c>
      <c r="Q127" s="9">
        <f>cambodia!FR129</f>
        <v>2.6023472919906914E-5</v>
      </c>
      <c r="R127" s="9">
        <f>cambodia!GB129</f>
        <v>3.7401448748117336E-5</v>
      </c>
      <c r="S127" s="9">
        <f>cambodia!GL129</f>
        <v>2.3864574942246475E-5</v>
      </c>
      <c r="T127" s="9">
        <f>cambodia!GV129</f>
        <v>2.2114117122521797E-5</v>
      </c>
      <c r="U127" s="9">
        <f>cambodia!HF129</f>
        <v>2.7482187769677488E-5</v>
      </c>
      <c r="V127" s="9">
        <f>cambodia!HP129</f>
        <v>1.5053937249632254E-5</v>
      </c>
      <c r="W127" s="9">
        <f>cambodia!HZ129</f>
        <v>1.4470451309724027E-5</v>
      </c>
      <c r="X127" s="9">
        <f>cambodia!IJ129</f>
        <v>6.5933911209629624E-6</v>
      </c>
      <c r="Y127" s="9">
        <f>cambodia!IT129</f>
        <v>3.7343100154126511E-6</v>
      </c>
      <c r="Z127" s="9">
        <f>cambodia!JD129</f>
        <v>6.2432995570180282E-6</v>
      </c>
      <c r="AA127" s="9">
        <f>cambodia!JN129</f>
        <v>6.009905181054736E-6</v>
      </c>
      <c r="AB127" s="9">
        <f>cambodia!JX129</f>
        <v>5.0179790832107516E-6</v>
      </c>
      <c r="AC127" s="9">
        <f>cambodia!KH129</f>
        <v>8.227151752705997E-6</v>
      </c>
      <c r="AD127" s="9">
        <f>cambodia!KR129</f>
        <v>3.4425670454585384E-6</v>
      </c>
      <c r="AE127" s="9">
        <f>cambodia!LB129</f>
        <v>2.9174296995411347E-6</v>
      </c>
      <c r="AG127" s="9">
        <f t="shared" si="98"/>
        <v>122</v>
      </c>
      <c r="AH127" s="9" t="e">
        <f>#REF!</f>
        <v>#REF!</v>
      </c>
      <c r="AI127" s="9" t="e">
        <f t="shared" si="66"/>
        <v>#REF!</v>
      </c>
      <c r="AJ127" s="9">
        <f t="shared" si="102"/>
        <v>8.1787030021693383E-4</v>
      </c>
      <c r="AK127" s="9">
        <f t="shared" si="99"/>
        <v>122</v>
      </c>
      <c r="AL127" s="9" t="e">
        <f t="shared" si="101"/>
        <v>#REF!</v>
      </c>
      <c r="AN127" s="9">
        <f t="shared" si="100"/>
        <v>122</v>
      </c>
      <c r="AO127" s="9" t="e">
        <f t="shared" si="67"/>
        <v>#REF!</v>
      </c>
      <c r="AP127" s="9" t="e">
        <f t="shared" si="68"/>
        <v>#REF!</v>
      </c>
      <c r="AQ127" s="9" t="e">
        <f t="shared" si="69"/>
        <v>#REF!</v>
      </c>
      <c r="AR127" s="9" t="e">
        <f t="shared" si="70"/>
        <v>#REF!</v>
      </c>
      <c r="AS127" s="9" t="e">
        <f t="shared" si="71"/>
        <v>#REF!</v>
      </c>
      <c r="AT127" s="9" t="e">
        <f t="shared" si="72"/>
        <v>#REF!</v>
      </c>
      <c r="AU127" s="9" t="e">
        <f t="shared" si="73"/>
        <v>#REF!</v>
      </c>
      <c r="AV127" s="9" t="e">
        <f t="shared" si="74"/>
        <v>#REF!</v>
      </c>
      <c r="AW127" s="9" t="e">
        <f t="shared" si="75"/>
        <v>#REF!</v>
      </c>
      <c r="AX127" s="9" t="e">
        <f t="shared" si="76"/>
        <v>#REF!</v>
      </c>
      <c r="AY127" s="9" t="e">
        <f t="shared" si="77"/>
        <v>#REF!</v>
      </c>
      <c r="AZ127" s="9" t="e">
        <f t="shared" si="78"/>
        <v>#REF!</v>
      </c>
      <c r="BA127" s="9" t="e">
        <f t="shared" si="79"/>
        <v>#REF!</v>
      </c>
      <c r="BB127" s="9" t="e">
        <f t="shared" si="80"/>
        <v>#REF!</v>
      </c>
      <c r="BC127" s="9" t="e">
        <f t="shared" si="81"/>
        <v>#REF!</v>
      </c>
      <c r="BD127" s="9" t="e">
        <f t="shared" si="82"/>
        <v>#REF!</v>
      </c>
      <c r="BE127" s="9" t="e">
        <f t="shared" si="83"/>
        <v>#REF!</v>
      </c>
      <c r="BF127" s="9" t="e">
        <f t="shared" si="84"/>
        <v>#REF!</v>
      </c>
      <c r="BG127" s="9" t="e">
        <f t="shared" si="85"/>
        <v>#REF!</v>
      </c>
      <c r="BH127" s="9" t="e">
        <f t="shared" si="86"/>
        <v>#REF!</v>
      </c>
      <c r="BI127" s="9" t="e">
        <f t="shared" si="87"/>
        <v>#REF!</v>
      </c>
      <c r="BJ127" s="9" t="e">
        <f t="shared" si="88"/>
        <v>#REF!</v>
      </c>
      <c r="BK127" s="9" t="e">
        <f t="shared" si="89"/>
        <v>#REF!</v>
      </c>
      <c r="BL127" s="9" t="e">
        <f t="shared" si="90"/>
        <v>#REF!</v>
      </c>
      <c r="BM127" s="9" t="e">
        <f t="shared" si="91"/>
        <v>#REF!</v>
      </c>
      <c r="BN127" s="9" t="e">
        <f t="shared" si="92"/>
        <v>#REF!</v>
      </c>
      <c r="BO127" s="9" t="e">
        <f t="shared" si="93"/>
        <v>#REF!</v>
      </c>
      <c r="BP127" s="9" t="e">
        <f t="shared" si="94"/>
        <v>#REF!</v>
      </c>
      <c r="BQ127" s="9" t="e">
        <f t="shared" si="95"/>
        <v>#REF!</v>
      </c>
      <c r="BR127" s="9" t="e">
        <f t="shared" si="96"/>
        <v>#REF!</v>
      </c>
    </row>
    <row r="128" spans="1:70">
      <c r="A128" s="9">
        <f t="shared" si="97"/>
        <v>123</v>
      </c>
      <c r="B128" s="9">
        <f>cambodia!X130</f>
        <v>4.1775486883461715E-5</v>
      </c>
      <c r="C128" s="9">
        <f>cambodia!AH130</f>
        <v>3.56648671424209E-5</v>
      </c>
      <c r="D128" s="9">
        <f>cambodia!AR130</f>
        <v>3.1845729804270386E-5</v>
      </c>
      <c r="E128" s="9">
        <f>cambodia!BB130</f>
        <v>3.6017402896711718E-5</v>
      </c>
      <c r="F128" s="9">
        <f>cambodia!BL130</f>
        <v>3.1963241722367334E-5</v>
      </c>
      <c r="G128" s="9">
        <f>cambodia!BV130</f>
        <v>2.8731663974701514E-5</v>
      </c>
      <c r="H128" s="9">
        <f>cambodia!CF130</f>
        <v>2.7321520957538245E-5</v>
      </c>
      <c r="I128" s="9">
        <f>cambodia!CP130</f>
        <v>3.1786973845221915E-5</v>
      </c>
      <c r="J128" s="9">
        <f>cambodia!CZ130</f>
        <v>2.367865149653315E-5</v>
      </c>
      <c r="K128" s="9">
        <f>cambodia!DJ130</f>
        <v>2.3854919373678552E-5</v>
      </c>
      <c r="L128" s="9">
        <f>cambodia!DT130</f>
        <v>4.5770892098757629E-5</v>
      </c>
      <c r="M128" s="9">
        <f>cambodia!ED130</f>
        <v>3.3960944330015287E-5</v>
      </c>
      <c r="N128" s="9">
        <f>cambodia!EN130</f>
        <v>2.8966687810895394E-5</v>
      </c>
      <c r="O128" s="9">
        <f>cambodia!EX130</f>
        <v>5.0177589027392824E-5</v>
      </c>
      <c r="P128" s="9">
        <f>cambodia!FH130</f>
        <v>4.065912366154079E-5</v>
      </c>
      <c r="Q128" s="9">
        <f>cambodia!FR130</f>
        <v>2.620515773561733E-5</v>
      </c>
      <c r="R128" s="9">
        <f>cambodia!GB130</f>
        <v>3.7662569750068853E-5</v>
      </c>
      <c r="S128" s="9">
        <f>cambodia!GL130</f>
        <v>2.4031187250823965E-5</v>
      </c>
      <c r="T128" s="9">
        <f>cambodia!GV130</f>
        <v>2.2268508479369884E-5</v>
      </c>
      <c r="U128" s="9">
        <f>cambodia!HF130</f>
        <v>2.7674056711829063E-5</v>
      </c>
      <c r="V128" s="9">
        <f>cambodia!HP130</f>
        <v>1.5159037434505094E-5</v>
      </c>
      <c r="W128" s="9">
        <f>cambodia!HZ130</f>
        <v>1.4571477844020403E-5</v>
      </c>
      <c r="X128" s="9">
        <f>cambodia!IJ130</f>
        <v>6.6394233724770379E-6</v>
      </c>
      <c r="Y128" s="9">
        <f>cambodia!IT130</f>
        <v>3.7603813791020386E-6</v>
      </c>
      <c r="Z128" s="9">
        <f>cambodia!JD130</f>
        <v>6.2868876181862215E-6</v>
      </c>
      <c r="AA128" s="9">
        <f>cambodia!JN130</f>
        <v>6.0518637819923425E-6</v>
      </c>
      <c r="AB128" s="9">
        <f>cambodia!JX130</f>
        <v>5.0530124781683642E-6</v>
      </c>
      <c r="AC128" s="9">
        <f>cambodia!KH130</f>
        <v>8.2845902258341791E-6</v>
      </c>
      <c r="AD128" s="9">
        <f>cambodia!KR130</f>
        <v>3.4666015838596918E-6</v>
      </c>
      <c r="AE128" s="9">
        <f>cambodia!LB130</f>
        <v>2.937797952423468E-6</v>
      </c>
      <c r="AG128" s="9">
        <f t="shared" si="98"/>
        <v>123</v>
      </c>
      <c r="AH128" s="9" t="e">
        <f>#REF!</f>
        <v>#REF!</v>
      </c>
      <c r="AI128" s="9" t="e">
        <f t="shared" si="66"/>
        <v>#REF!</v>
      </c>
      <c r="AJ128" s="9">
        <f t="shared" si="102"/>
        <v>7.7157575492163577E-4</v>
      </c>
      <c r="AK128" s="9">
        <f t="shared" si="99"/>
        <v>123</v>
      </c>
      <c r="AL128" s="9" t="e">
        <f t="shared" si="101"/>
        <v>#REF!</v>
      </c>
      <c r="AN128" s="9">
        <f t="shared" si="100"/>
        <v>123</v>
      </c>
      <c r="AO128" s="9" t="e">
        <f t="shared" si="67"/>
        <v>#REF!</v>
      </c>
      <c r="AP128" s="9" t="e">
        <f t="shared" si="68"/>
        <v>#REF!</v>
      </c>
      <c r="AQ128" s="9" t="e">
        <f t="shared" si="69"/>
        <v>#REF!</v>
      </c>
      <c r="AR128" s="9" t="e">
        <f t="shared" si="70"/>
        <v>#REF!</v>
      </c>
      <c r="AS128" s="9" t="e">
        <f t="shared" si="71"/>
        <v>#REF!</v>
      </c>
      <c r="AT128" s="9" t="e">
        <f t="shared" si="72"/>
        <v>#REF!</v>
      </c>
      <c r="AU128" s="9" t="e">
        <f t="shared" si="73"/>
        <v>#REF!</v>
      </c>
      <c r="AV128" s="9" t="e">
        <f t="shared" si="74"/>
        <v>#REF!</v>
      </c>
      <c r="AW128" s="9" t="e">
        <f t="shared" si="75"/>
        <v>#REF!</v>
      </c>
      <c r="AX128" s="9" t="e">
        <f t="shared" si="76"/>
        <v>#REF!</v>
      </c>
      <c r="AY128" s="9" t="e">
        <f t="shared" si="77"/>
        <v>#REF!</v>
      </c>
      <c r="AZ128" s="9" t="e">
        <f t="shared" si="78"/>
        <v>#REF!</v>
      </c>
      <c r="BA128" s="9" t="e">
        <f t="shared" si="79"/>
        <v>#REF!</v>
      </c>
      <c r="BB128" s="9" t="e">
        <f t="shared" si="80"/>
        <v>#REF!</v>
      </c>
      <c r="BC128" s="9" t="e">
        <f t="shared" si="81"/>
        <v>#REF!</v>
      </c>
      <c r="BD128" s="9" t="e">
        <f t="shared" si="82"/>
        <v>#REF!</v>
      </c>
      <c r="BE128" s="9" t="e">
        <f t="shared" si="83"/>
        <v>#REF!</v>
      </c>
      <c r="BF128" s="9" t="e">
        <f t="shared" si="84"/>
        <v>#REF!</v>
      </c>
      <c r="BG128" s="9" t="e">
        <f t="shared" si="85"/>
        <v>#REF!</v>
      </c>
      <c r="BH128" s="9" t="e">
        <f t="shared" si="86"/>
        <v>#REF!</v>
      </c>
      <c r="BI128" s="9" t="e">
        <f t="shared" si="87"/>
        <v>#REF!</v>
      </c>
      <c r="BJ128" s="9" t="e">
        <f t="shared" si="88"/>
        <v>#REF!</v>
      </c>
      <c r="BK128" s="9" t="e">
        <f t="shared" si="89"/>
        <v>#REF!</v>
      </c>
      <c r="BL128" s="9" t="e">
        <f t="shared" si="90"/>
        <v>#REF!</v>
      </c>
      <c r="BM128" s="9" t="e">
        <f t="shared" si="91"/>
        <v>#REF!</v>
      </c>
      <c r="BN128" s="9" t="e">
        <f t="shared" si="92"/>
        <v>#REF!</v>
      </c>
      <c r="BO128" s="9" t="e">
        <f t="shared" si="93"/>
        <v>#REF!</v>
      </c>
      <c r="BP128" s="9" t="e">
        <f t="shared" si="94"/>
        <v>#REF!</v>
      </c>
      <c r="BQ128" s="9" t="e">
        <f t="shared" si="95"/>
        <v>#REF!</v>
      </c>
      <c r="BR128" s="9" t="e">
        <f t="shared" si="96"/>
        <v>#REF!</v>
      </c>
    </row>
    <row r="129" spans="1:70">
      <c r="A129" s="9">
        <f t="shared" si="97"/>
        <v>124</v>
      </c>
      <c r="B129" s="9">
        <f>cambodia!X131</f>
        <v>4.204543559994344E-5</v>
      </c>
      <c r="C129" s="9">
        <f>cambodia!AH131</f>
        <v>3.5895329689403193E-5</v>
      </c>
      <c r="D129" s="9">
        <f>cambodia!AR131</f>
        <v>3.2051513495315525E-5</v>
      </c>
      <c r="E129" s="9">
        <f>cambodia!BB131</f>
        <v>3.6250143491934359E-5</v>
      </c>
      <c r="F129" s="9">
        <f>cambodia!BL131</f>
        <v>3.216978476282592E-5</v>
      </c>
      <c r="G129" s="9">
        <f>cambodia!BV131</f>
        <v>2.8917324906290204E-5</v>
      </c>
      <c r="H129" s="9">
        <f>cambodia!CF131</f>
        <v>2.7498069696165539E-5</v>
      </c>
      <c r="I129" s="9">
        <f>cambodia!CP131</f>
        <v>3.1992377861560334E-5</v>
      </c>
      <c r="J129" s="9">
        <f>cambodia!CZ131</f>
        <v>2.3831660403343467E-5</v>
      </c>
      <c r="K129" s="9">
        <f>cambodia!DJ131</f>
        <v>2.4009067304609047E-5</v>
      </c>
      <c r="L129" s="9">
        <f>cambodia!DT131</f>
        <v>4.6066658695296674E-5</v>
      </c>
      <c r="M129" s="9">
        <f>cambodia!ED131</f>
        <v>3.4180396310502537E-5</v>
      </c>
      <c r="N129" s="9">
        <f>cambodia!EN131</f>
        <v>2.9153867441310991E-5</v>
      </c>
      <c r="O129" s="9">
        <f>cambodia!EX131</f>
        <v>5.0501831226936271E-5</v>
      </c>
      <c r="P129" s="9">
        <f>cambodia!FH131</f>
        <v>4.0921858558594739E-5</v>
      </c>
      <c r="Q129" s="9">
        <f>cambodia!FR131</f>
        <v>2.6374492654816839E-5</v>
      </c>
      <c r="R129" s="9">
        <f>cambodia!GB131</f>
        <v>3.7905941237079804E-5</v>
      </c>
      <c r="S129" s="9">
        <f>cambodia!GL131</f>
        <v>2.4186474205874633E-5</v>
      </c>
      <c r="T129" s="9">
        <f>cambodia!GV131</f>
        <v>2.2412405193218796E-5</v>
      </c>
      <c r="U129" s="9">
        <f>cambodia!HF131</f>
        <v>2.7852883498696705E-5</v>
      </c>
      <c r="V129" s="9">
        <f>cambodia!HP131</f>
        <v>1.5256993508840232E-5</v>
      </c>
      <c r="W129" s="9">
        <f>cambodia!HZ131</f>
        <v>1.4665637171288284E-5</v>
      </c>
      <c r="X129" s="9">
        <f>cambodia!IJ131</f>
        <v>6.6823266143370028E-6</v>
      </c>
      <c r="Y129" s="9">
        <f>cambodia!IT131</f>
        <v>3.7846805603324606E-6</v>
      </c>
      <c r="Z129" s="9">
        <f>cambodia!JD131</f>
        <v>6.3275128118058332E-6</v>
      </c>
      <c r="AA129" s="9">
        <f>cambodia!JN131</f>
        <v>6.0909702767850538E-6</v>
      </c>
      <c r="AB129" s="9">
        <f>cambodia!JX131</f>
        <v>5.0856645029467453E-6</v>
      </c>
      <c r="AC129" s="9">
        <f>cambodia!KH131</f>
        <v>8.3381243594824528E-6</v>
      </c>
      <c r="AD129" s="9">
        <f>cambodia!KR131</f>
        <v>3.4890023915564869E-6</v>
      </c>
      <c r="AE129" s="9">
        <f>cambodia!LB131</f>
        <v>2.9567816877597352E-6</v>
      </c>
      <c r="AG129" s="9">
        <f t="shared" si="98"/>
        <v>124</v>
      </c>
      <c r="AH129" s="9" t="e">
        <f>#REF!</f>
        <v>#REF!</v>
      </c>
      <c r="AI129" s="9" t="e">
        <f t="shared" si="66"/>
        <v>#REF!</v>
      </c>
      <c r="AJ129" s="9">
        <f t="shared" si="102"/>
        <v>7.279016555864485E-4</v>
      </c>
      <c r="AK129" s="9">
        <f t="shared" si="99"/>
        <v>124</v>
      </c>
      <c r="AL129" s="9" t="e">
        <f t="shared" si="101"/>
        <v>#REF!</v>
      </c>
      <c r="AN129" s="9">
        <f t="shared" si="100"/>
        <v>124</v>
      </c>
      <c r="AO129" s="9" t="e">
        <f t="shared" si="67"/>
        <v>#REF!</v>
      </c>
      <c r="AP129" s="9" t="e">
        <f t="shared" si="68"/>
        <v>#REF!</v>
      </c>
      <c r="AQ129" s="9" t="e">
        <f t="shared" si="69"/>
        <v>#REF!</v>
      </c>
      <c r="AR129" s="9" t="e">
        <f t="shared" si="70"/>
        <v>#REF!</v>
      </c>
      <c r="AS129" s="9" t="e">
        <f t="shared" si="71"/>
        <v>#REF!</v>
      </c>
      <c r="AT129" s="9" t="e">
        <f t="shared" si="72"/>
        <v>#REF!</v>
      </c>
      <c r="AU129" s="9" t="e">
        <f t="shared" si="73"/>
        <v>#REF!</v>
      </c>
      <c r="AV129" s="9" t="e">
        <f t="shared" si="74"/>
        <v>#REF!</v>
      </c>
      <c r="AW129" s="9" t="e">
        <f t="shared" si="75"/>
        <v>#REF!</v>
      </c>
      <c r="AX129" s="9" t="e">
        <f t="shared" si="76"/>
        <v>#REF!</v>
      </c>
      <c r="AY129" s="9" t="e">
        <f t="shared" si="77"/>
        <v>#REF!</v>
      </c>
      <c r="AZ129" s="9" t="e">
        <f t="shared" si="78"/>
        <v>#REF!</v>
      </c>
      <c r="BA129" s="9" t="e">
        <f t="shared" si="79"/>
        <v>#REF!</v>
      </c>
      <c r="BB129" s="9" t="e">
        <f t="shared" si="80"/>
        <v>#REF!</v>
      </c>
      <c r="BC129" s="9" t="e">
        <f t="shared" si="81"/>
        <v>#REF!</v>
      </c>
      <c r="BD129" s="9" t="e">
        <f t="shared" si="82"/>
        <v>#REF!</v>
      </c>
      <c r="BE129" s="9" t="e">
        <f t="shared" si="83"/>
        <v>#REF!</v>
      </c>
      <c r="BF129" s="9" t="e">
        <f t="shared" si="84"/>
        <v>#REF!</v>
      </c>
      <c r="BG129" s="9" t="e">
        <f t="shared" si="85"/>
        <v>#REF!</v>
      </c>
      <c r="BH129" s="9" t="e">
        <f t="shared" si="86"/>
        <v>#REF!</v>
      </c>
      <c r="BI129" s="9" t="e">
        <f t="shared" si="87"/>
        <v>#REF!</v>
      </c>
      <c r="BJ129" s="9" t="e">
        <f t="shared" si="88"/>
        <v>#REF!</v>
      </c>
      <c r="BK129" s="9" t="e">
        <f t="shared" si="89"/>
        <v>#REF!</v>
      </c>
      <c r="BL129" s="9" t="e">
        <f t="shared" si="90"/>
        <v>#REF!</v>
      </c>
      <c r="BM129" s="9" t="e">
        <f t="shared" si="91"/>
        <v>#REF!</v>
      </c>
      <c r="BN129" s="9" t="e">
        <f t="shared" si="92"/>
        <v>#REF!</v>
      </c>
      <c r="BO129" s="9" t="e">
        <f t="shared" si="93"/>
        <v>#REF!</v>
      </c>
      <c r="BP129" s="9" t="e">
        <f t="shared" si="94"/>
        <v>#REF!</v>
      </c>
      <c r="BQ129" s="9" t="e">
        <f t="shared" si="95"/>
        <v>#REF!</v>
      </c>
      <c r="BR129" s="9" t="e">
        <f t="shared" si="96"/>
        <v>#REF!</v>
      </c>
    </row>
    <row r="130" spans="1:70">
      <c r="A130" s="9">
        <f t="shared" si="97"/>
        <v>125</v>
      </c>
      <c r="B130" s="9">
        <f>cambodia!X132</f>
        <v>4.2296725455294276E-5</v>
      </c>
      <c r="C130" s="9">
        <f>cambodia!AH132</f>
        <v>3.6109862660145747E-5</v>
      </c>
      <c r="D130" s="9">
        <f>cambodia!AR132</f>
        <v>3.224307341317791E-5</v>
      </c>
      <c r="E130" s="9">
        <f>cambodia!BB132</f>
        <v>3.6466797052173543E-5</v>
      </c>
      <c r="F130" s="9">
        <f>cambodia!BL132</f>
        <v>3.236205154385384E-5</v>
      </c>
      <c r="G130" s="9">
        <f>cambodia!BV132</f>
        <v>2.9090152950265681E-5</v>
      </c>
      <c r="H130" s="9">
        <f>cambodia!CF132</f>
        <v>2.7662415382154485E-5</v>
      </c>
      <c r="I130" s="9">
        <f>cambodia!CP132</f>
        <v>3.2183584347839946E-5</v>
      </c>
      <c r="J130" s="9">
        <f>cambodia!CZ132</f>
        <v>2.3974093331200554E-5</v>
      </c>
      <c r="K130" s="9">
        <f>cambodia!DJ132</f>
        <v>2.4152560527214449E-5</v>
      </c>
      <c r="L130" s="9">
        <f>cambodia!DT132</f>
        <v>4.6341981898275993E-5</v>
      </c>
      <c r="M130" s="9">
        <f>cambodia!ED132</f>
        <v>3.4384679765344709E-5</v>
      </c>
      <c r="N130" s="9">
        <f>cambodia!EN132</f>
        <v>2.9328109211617551E-5</v>
      </c>
      <c r="O130" s="9">
        <f>cambodia!EX132</f>
        <v>5.0803661798623492E-5</v>
      </c>
      <c r="P130" s="9">
        <f>cambodia!FH132</f>
        <v>4.1166433213872908E-5</v>
      </c>
      <c r="Q130" s="9">
        <f>cambodia!FR132</f>
        <v>2.6532123140733114E-5</v>
      </c>
      <c r="R130" s="9">
        <f>cambodia!GB132</f>
        <v>3.8132490881636609E-5</v>
      </c>
      <c r="S130" s="9">
        <f>cambodia!GL132</f>
        <v>2.4331027723228347E-5</v>
      </c>
      <c r="T130" s="9">
        <f>cambodia!GV132</f>
        <v>2.2546355763089351E-5</v>
      </c>
      <c r="U130" s="9">
        <f>cambodia!HF132</f>
        <v>2.8019349774182285E-5</v>
      </c>
      <c r="V130" s="9">
        <f>cambodia!HP132</f>
        <v>1.5348178857195391E-5</v>
      </c>
      <c r="W130" s="9">
        <f>cambodia!HZ132</f>
        <v>1.4753288203815726E-5</v>
      </c>
      <c r="X130" s="9">
        <f>cambodia!IJ132</f>
        <v>6.7222643831902284E-6</v>
      </c>
      <c r="Y130" s="9">
        <f>cambodia!IT132</f>
        <v>3.8073001816298635E-6</v>
      </c>
      <c r="Z130" s="9">
        <f>cambodia!JD132</f>
        <v>6.3653299911624295E-6</v>
      </c>
      <c r="AA130" s="9">
        <f>cambodia!JN132</f>
        <v>6.1273737298105621E-6</v>
      </c>
      <c r="AB130" s="9">
        <f>cambodia!JX132</f>
        <v>5.1160596190651311E-6</v>
      </c>
      <c r="AC130" s="9">
        <f>cambodia!KH132</f>
        <v>8.3879582126532949E-6</v>
      </c>
      <c r="AD130" s="9">
        <f>cambodia!KR132</f>
        <v>3.5098548549400304E-6</v>
      </c>
      <c r="AE130" s="9">
        <f>cambodia!LB132</f>
        <v>2.974453266898332E-6</v>
      </c>
      <c r="AG130" s="9">
        <f t="shared" si="98"/>
        <v>125</v>
      </c>
      <c r="AH130" s="9" t="e">
        <f>#REF!</f>
        <v>#REF!</v>
      </c>
      <c r="AI130" s="9" t="e">
        <f t="shared" si="66"/>
        <v>#REF!</v>
      </c>
      <c r="AJ130" s="9">
        <f t="shared" si="102"/>
        <v>6.8669967508155525E-4</v>
      </c>
      <c r="AK130" s="9">
        <f t="shared" si="99"/>
        <v>125</v>
      </c>
      <c r="AL130" s="9" t="e">
        <f t="shared" si="101"/>
        <v>#REF!</v>
      </c>
      <c r="AN130" s="9">
        <f t="shared" si="100"/>
        <v>125</v>
      </c>
      <c r="AO130" s="9" t="e">
        <f t="shared" si="67"/>
        <v>#REF!</v>
      </c>
      <c r="AP130" s="9" t="e">
        <f t="shared" si="68"/>
        <v>#REF!</v>
      </c>
      <c r="AQ130" s="9" t="e">
        <f t="shared" si="69"/>
        <v>#REF!</v>
      </c>
      <c r="AR130" s="9" t="e">
        <f t="shared" si="70"/>
        <v>#REF!</v>
      </c>
      <c r="AS130" s="9" t="e">
        <f t="shared" si="71"/>
        <v>#REF!</v>
      </c>
      <c r="AT130" s="9" t="e">
        <f t="shared" si="72"/>
        <v>#REF!</v>
      </c>
      <c r="AU130" s="9" t="e">
        <f t="shared" si="73"/>
        <v>#REF!</v>
      </c>
      <c r="AV130" s="9" t="e">
        <f t="shared" si="74"/>
        <v>#REF!</v>
      </c>
      <c r="AW130" s="9" t="e">
        <f t="shared" si="75"/>
        <v>#REF!</v>
      </c>
      <c r="AX130" s="9" t="e">
        <f t="shared" si="76"/>
        <v>#REF!</v>
      </c>
      <c r="AY130" s="9" t="e">
        <f t="shared" si="77"/>
        <v>#REF!</v>
      </c>
      <c r="AZ130" s="9" t="e">
        <f t="shared" si="78"/>
        <v>#REF!</v>
      </c>
      <c r="BA130" s="9" t="e">
        <f t="shared" si="79"/>
        <v>#REF!</v>
      </c>
      <c r="BB130" s="9" t="e">
        <f t="shared" si="80"/>
        <v>#REF!</v>
      </c>
      <c r="BC130" s="9" t="e">
        <f t="shared" si="81"/>
        <v>#REF!</v>
      </c>
      <c r="BD130" s="9" t="e">
        <f t="shared" si="82"/>
        <v>#REF!</v>
      </c>
      <c r="BE130" s="9" t="e">
        <f t="shared" si="83"/>
        <v>#REF!</v>
      </c>
      <c r="BF130" s="9" t="e">
        <f t="shared" si="84"/>
        <v>#REF!</v>
      </c>
      <c r="BG130" s="9" t="e">
        <f t="shared" si="85"/>
        <v>#REF!</v>
      </c>
      <c r="BH130" s="9" t="e">
        <f t="shared" si="86"/>
        <v>#REF!</v>
      </c>
      <c r="BI130" s="9" t="e">
        <f t="shared" si="87"/>
        <v>#REF!</v>
      </c>
      <c r="BJ130" s="9" t="e">
        <f t="shared" si="88"/>
        <v>#REF!</v>
      </c>
      <c r="BK130" s="9" t="e">
        <f t="shared" si="89"/>
        <v>#REF!</v>
      </c>
      <c r="BL130" s="9" t="e">
        <f t="shared" si="90"/>
        <v>#REF!</v>
      </c>
      <c r="BM130" s="9" t="e">
        <f t="shared" si="91"/>
        <v>#REF!</v>
      </c>
      <c r="BN130" s="9" t="e">
        <f t="shared" si="92"/>
        <v>#REF!</v>
      </c>
      <c r="BO130" s="9" t="e">
        <f t="shared" si="93"/>
        <v>#REF!</v>
      </c>
      <c r="BP130" s="9" t="e">
        <f t="shared" si="94"/>
        <v>#REF!</v>
      </c>
      <c r="BQ130" s="9" t="e">
        <f t="shared" si="95"/>
        <v>#REF!</v>
      </c>
      <c r="BR130" s="9" t="e">
        <f t="shared" si="96"/>
        <v>#REF!</v>
      </c>
    </row>
    <row r="131" spans="1:70">
      <c r="A131" s="9">
        <f t="shared" si="97"/>
        <v>126</v>
      </c>
      <c r="B131" s="9">
        <f>cambodia!X133</f>
        <v>4.2530376488887179E-5</v>
      </c>
      <c r="C131" s="9">
        <f>cambodia!AH133</f>
        <v>3.6309336889950094E-5</v>
      </c>
      <c r="D131" s="9">
        <f>cambodia!AR133</f>
        <v>3.2421187140614413E-5</v>
      </c>
      <c r="E131" s="9">
        <f>cambodia!BB133</f>
        <v>3.6668243020658002E-5</v>
      </c>
      <c r="F131" s="9">
        <f>cambodia!BL133</f>
        <v>3.2540822517517051E-5</v>
      </c>
      <c r="G131" s="9">
        <f>cambodia!BV133</f>
        <v>2.9250849652694555E-5</v>
      </c>
      <c r="H131" s="9">
        <f>cambodia!CF133</f>
        <v>2.7815225129862927E-5</v>
      </c>
      <c r="I131" s="9">
        <f>cambodia!CP133</f>
        <v>3.2361369452163101E-5</v>
      </c>
      <c r="J131" s="9">
        <f>cambodia!CZ133</f>
        <v>2.41065284458812E-5</v>
      </c>
      <c r="K131" s="9">
        <f>cambodia!DJ133</f>
        <v>2.428598151123515E-5</v>
      </c>
      <c r="L131" s="9">
        <f>cambodia!DT133</f>
        <v>4.6597979303576804E-5</v>
      </c>
      <c r="M131" s="9">
        <f>cambodia!ED133</f>
        <v>3.457462392486186E-5</v>
      </c>
      <c r="N131" s="9">
        <f>cambodia!EN133</f>
        <v>2.9490120406499828E-5</v>
      </c>
      <c r="O131" s="9">
        <f>cambodia!EX133</f>
        <v>5.1084305937425649E-5</v>
      </c>
      <c r="P131" s="9">
        <f>cambodia!FH133</f>
        <v>4.1393840408312123E-5</v>
      </c>
      <c r="Q131" s="9">
        <f>cambodia!FR133</f>
        <v>2.6678689049287871E-5</v>
      </c>
      <c r="R131" s="9">
        <f>cambodia!GB133</f>
        <v>3.8343138297294903E-5</v>
      </c>
      <c r="S131" s="9">
        <f>cambodia!GL133</f>
        <v>2.4465434576589104E-5</v>
      </c>
      <c r="T131" s="9">
        <f>cambodia!GV133</f>
        <v>2.2670903923049562E-5</v>
      </c>
      <c r="U131" s="9">
        <f>cambodia!HF133</f>
        <v>2.8174131260570828E-5</v>
      </c>
      <c r="V131" s="9">
        <f>cambodia!HP133</f>
        <v>1.5432963620440072E-5</v>
      </c>
      <c r="W131" s="9">
        <f>cambodia!HZ133</f>
        <v>1.4834786735926893E-5</v>
      </c>
      <c r="X131" s="9">
        <f>cambodia!IJ133</f>
        <v>6.7593987949989454E-6</v>
      </c>
      <c r="Y131" s="9">
        <f>cambodia!IT133</f>
        <v>3.8283320608843584E-6</v>
      </c>
      <c r="Z131" s="9">
        <f>cambodia!JD133</f>
        <v>6.4004926642910376E-6</v>
      </c>
      <c r="AA131" s="9">
        <f>cambodia!JN133</f>
        <v>6.1612219104857654E-6</v>
      </c>
      <c r="AB131" s="9">
        <f>cambodia!JX133</f>
        <v>5.1443212068133575E-6</v>
      </c>
      <c r="AC131" s="9">
        <f>cambodia!KH133</f>
        <v>8.4342940716358533E-6</v>
      </c>
      <c r="AD131" s="9">
        <f>cambodia!KR133</f>
        <v>3.5292436186277684E-6</v>
      </c>
      <c r="AE131" s="9">
        <f>cambodia!LB133</f>
        <v>2.9908844225659053E-6</v>
      </c>
      <c r="AG131" s="9">
        <f t="shared" si="98"/>
        <v>126</v>
      </c>
      <c r="AH131" s="9" t="e">
        <f>#REF!</f>
        <v>#REF!</v>
      </c>
      <c r="AI131" s="9" t="e">
        <f t="shared" si="66"/>
        <v>#REF!</v>
      </c>
      <c r="AJ131" s="9">
        <f t="shared" si="102"/>
        <v>6.4782988215241052E-4</v>
      </c>
      <c r="AK131" s="9">
        <f t="shared" si="99"/>
        <v>126</v>
      </c>
      <c r="AL131" s="9" t="e">
        <f t="shared" si="101"/>
        <v>#REF!</v>
      </c>
      <c r="AN131" s="9">
        <f t="shared" si="100"/>
        <v>126</v>
      </c>
      <c r="AO131" s="9" t="e">
        <f t="shared" si="67"/>
        <v>#REF!</v>
      </c>
      <c r="AP131" s="9" t="e">
        <f t="shared" si="68"/>
        <v>#REF!</v>
      </c>
      <c r="AQ131" s="9" t="e">
        <f t="shared" si="69"/>
        <v>#REF!</v>
      </c>
      <c r="AR131" s="9" t="e">
        <f t="shared" si="70"/>
        <v>#REF!</v>
      </c>
      <c r="AS131" s="9" t="e">
        <f t="shared" si="71"/>
        <v>#REF!</v>
      </c>
      <c r="AT131" s="9" t="e">
        <f t="shared" si="72"/>
        <v>#REF!</v>
      </c>
      <c r="AU131" s="9" t="e">
        <f t="shared" si="73"/>
        <v>#REF!</v>
      </c>
      <c r="AV131" s="9" t="e">
        <f t="shared" si="74"/>
        <v>#REF!</v>
      </c>
      <c r="AW131" s="9" t="e">
        <f t="shared" si="75"/>
        <v>#REF!</v>
      </c>
      <c r="AX131" s="9" t="e">
        <f t="shared" si="76"/>
        <v>#REF!</v>
      </c>
      <c r="AY131" s="9" t="e">
        <f t="shared" si="77"/>
        <v>#REF!</v>
      </c>
      <c r="AZ131" s="9" t="e">
        <f t="shared" si="78"/>
        <v>#REF!</v>
      </c>
      <c r="BA131" s="9" t="e">
        <f t="shared" si="79"/>
        <v>#REF!</v>
      </c>
      <c r="BB131" s="9" t="e">
        <f t="shared" si="80"/>
        <v>#REF!</v>
      </c>
      <c r="BC131" s="9" t="e">
        <f t="shared" si="81"/>
        <v>#REF!</v>
      </c>
      <c r="BD131" s="9" t="e">
        <f t="shared" si="82"/>
        <v>#REF!</v>
      </c>
      <c r="BE131" s="9" t="e">
        <f t="shared" si="83"/>
        <v>#REF!</v>
      </c>
      <c r="BF131" s="9" t="e">
        <f t="shared" si="84"/>
        <v>#REF!</v>
      </c>
      <c r="BG131" s="9" t="e">
        <f t="shared" si="85"/>
        <v>#REF!</v>
      </c>
      <c r="BH131" s="9" t="e">
        <f t="shared" si="86"/>
        <v>#REF!</v>
      </c>
      <c r="BI131" s="9" t="e">
        <f t="shared" si="87"/>
        <v>#REF!</v>
      </c>
      <c r="BJ131" s="9" t="e">
        <f t="shared" si="88"/>
        <v>#REF!</v>
      </c>
      <c r="BK131" s="9" t="e">
        <f t="shared" si="89"/>
        <v>#REF!</v>
      </c>
      <c r="BL131" s="9" t="e">
        <f t="shared" si="90"/>
        <v>#REF!</v>
      </c>
      <c r="BM131" s="9" t="e">
        <f t="shared" si="91"/>
        <v>#REF!</v>
      </c>
      <c r="BN131" s="9" t="e">
        <f t="shared" si="92"/>
        <v>#REF!</v>
      </c>
      <c r="BO131" s="9" t="e">
        <f t="shared" si="93"/>
        <v>#REF!</v>
      </c>
      <c r="BP131" s="9" t="e">
        <f t="shared" si="94"/>
        <v>#REF!</v>
      </c>
      <c r="BQ131" s="9" t="e">
        <f t="shared" si="95"/>
        <v>#REF!</v>
      </c>
      <c r="BR131" s="9" t="e">
        <f t="shared" si="96"/>
        <v>#REF!</v>
      </c>
    </row>
    <row r="132" spans="1:70">
      <c r="A132" s="9">
        <f t="shared" si="97"/>
        <v>127</v>
      </c>
      <c r="B132" s="9">
        <f>cambodia!X134</f>
        <v>4.2747391978409301E-5</v>
      </c>
      <c r="C132" s="9">
        <f>cambodia!AH134</f>
        <v>3.6494608904211584E-5</v>
      </c>
      <c r="D132" s="9">
        <f>cambodia!AR134</f>
        <v>3.2586619482838022E-5</v>
      </c>
      <c r="E132" s="9">
        <f>cambodia!BB134</f>
        <v>3.6855346389261457E-5</v>
      </c>
      <c r="F132" s="9">
        <f>cambodia!BL134</f>
        <v>3.270686531118798E-5</v>
      </c>
      <c r="G132" s="9">
        <f>cambodia!BV134</f>
        <v>2.9400105031564195E-5</v>
      </c>
      <c r="H132" s="9">
        <f>cambodia!CF134</f>
        <v>2.7957155091364725E-5</v>
      </c>
      <c r="I132" s="9">
        <f>cambodia!CP134</f>
        <v>3.2526496568663047E-5</v>
      </c>
      <c r="J132" s="9">
        <f>cambodia!CZ134</f>
        <v>2.4229534412516096E-5</v>
      </c>
      <c r="K132" s="9">
        <f>cambodia!DJ134</f>
        <v>2.4409903155041029E-5</v>
      </c>
      <c r="L132" s="9">
        <f>cambodia!DT134</f>
        <v>4.6835750142307782E-5</v>
      </c>
      <c r="M132" s="9">
        <f>cambodia!ED134</f>
        <v>3.4751044393137224E-5</v>
      </c>
      <c r="N132" s="9">
        <f>cambodia!EN134</f>
        <v>2.9640596688264103E-5</v>
      </c>
      <c r="O132" s="9">
        <f>cambodia!EX134</f>
        <v>5.1344968705431125E-5</v>
      </c>
      <c r="P132" s="9">
        <f>cambodia!FH134</f>
        <v>4.1605056609084708E-5</v>
      </c>
      <c r="Q132" s="9">
        <f>cambodia!FR134</f>
        <v>2.6814819722040146E-5</v>
      </c>
      <c r="R132" s="9">
        <f>cambodia!GB134</f>
        <v>3.8538787986160842E-5</v>
      </c>
      <c r="S132" s="9">
        <f>cambodia!GL134</f>
        <v>2.4590271897565962E-5</v>
      </c>
      <c r="T132" s="9">
        <f>cambodia!GV134</f>
        <v>2.2786584472316626E-5</v>
      </c>
      <c r="U132" s="9">
        <f>cambodia!HF134</f>
        <v>2.8317892576414591E-5</v>
      </c>
      <c r="V132" s="9">
        <f>cambodia!HP134</f>
        <v>1.5511711857144301E-5</v>
      </c>
      <c r="W132" s="9">
        <f>cambodia!HZ134</f>
        <v>1.491048271539452E-5</v>
      </c>
      <c r="X132" s="9">
        <f>cambodia!IJ134</f>
        <v>6.793889301772502E-6</v>
      </c>
      <c r="Y132" s="9">
        <f>cambodia!IT134</f>
        <v>3.847866507198585E-6</v>
      </c>
      <c r="Z132" s="9">
        <f>cambodia!JD134</f>
        <v>6.4331518167226371E-6</v>
      </c>
      <c r="AA132" s="9">
        <f>cambodia!JN134</f>
        <v>6.1926601600227237E-6</v>
      </c>
      <c r="AB132" s="9">
        <f>cambodia!JX134</f>
        <v>5.1705706190481E-6</v>
      </c>
      <c r="AC132" s="9">
        <f>cambodia!KH134</f>
        <v>8.4773308986718854E-6</v>
      </c>
      <c r="AD132" s="9">
        <f>cambodia!KR134</f>
        <v>3.5472519363236962E-6</v>
      </c>
      <c r="AE132" s="9">
        <f>cambodia!LB134</f>
        <v>3.0061457087488954E-6</v>
      </c>
      <c r="AG132" s="9">
        <f t="shared" si="98"/>
        <v>127</v>
      </c>
      <c r="AH132" s="9" t="e">
        <f>#REF!</f>
        <v>#REF!</v>
      </c>
      <c r="AI132" s="9" t="e">
        <f t="shared" si="66"/>
        <v>#REF!</v>
      </c>
      <c r="AJ132" s="9">
        <f t="shared" si="102"/>
        <v>6.1116026618151923E-4</v>
      </c>
      <c r="AK132" s="9">
        <f t="shared" si="99"/>
        <v>127</v>
      </c>
      <c r="AL132" s="9" t="e">
        <f t="shared" si="101"/>
        <v>#REF!</v>
      </c>
      <c r="AN132" s="9">
        <f t="shared" si="100"/>
        <v>127</v>
      </c>
      <c r="AO132" s="9" t="e">
        <f t="shared" si="67"/>
        <v>#REF!</v>
      </c>
      <c r="AP132" s="9" t="e">
        <f t="shared" si="68"/>
        <v>#REF!</v>
      </c>
      <c r="AQ132" s="9" t="e">
        <f t="shared" si="69"/>
        <v>#REF!</v>
      </c>
      <c r="AR132" s="9" t="e">
        <f t="shared" si="70"/>
        <v>#REF!</v>
      </c>
      <c r="AS132" s="9" t="e">
        <f t="shared" si="71"/>
        <v>#REF!</v>
      </c>
      <c r="AT132" s="9" t="e">
        <f t="shared" si="72"/>
        <v>#REF!</v>
      </c>
      <c r="AU132" s="9" t="e">
        <f t="shared" si="73"/>
        <v>#REF!</v>
      </c>
      <c r="AV132" s="9" t="e">
        <f t="shared" si="74"/>
        <v>#REF!</v>
      </c>
      <c r="AW132" s="9" t="e">
        <f t="shared" si="75"/>
        <v>#REF!</v>
      </c>
      <c r="AX132" s="9" t="e">
        <f t="shared" si="76"/>
        <v>#REF!</v>
      </c>
      <c r="AY132" s="9" t="e">
        <f t="shared" si="77"/>
        <v>#REF!</v>
      </c>
      <c r="AZ132" s="9" t="e">
        <f t="shared" si="78"/>
        <v>#REF!</v>
      </c>
      <c r="BA132" s="9" t="e">
        <f t="shared" si="79"/>
        <v>#REF!</v>
      </c>
      <c r="BB132" s="9" t="e">
        <f t="shared" si="80"/>
        <v>#REF!</v>
      </c>
      <c r="BC132" s="9" t="e">
        <f t="shared" si="81"/>
        <v>#REF!</v>
      </c>
      <c r="BD132" s="9" t="e">
        <f t="shared" si="82"/>
        <v>#REF!</v>
      </c>
      <c r="BE132" s="9" t="e">
        <f t="shared" si="83"/>
        <v>#REF!</v>
      </c>
      <c r="BF132" s="9" t="e">
        <f t="shared" si="84"/>
        <v>#REF!</v>
      </c>
      <c r="BG132" s="9" t="e">
        <f t="shared" si="85"/>
        <v>#REF!</v>
      </c>
      <c r="BH132" s="9" t="e">
        <f t="shared" si="86"/>
        <v>#REF!</v>
      </c>
      <c r="BI132" s="9" t="e">
        <f t="shared" si="87"/>
        <v>#REF!</v>
      </c>
      <c r="BJ132" s="9" t="e">
        <f t="shared" si="88"/>
        <v>#REF!</v>
      </c>
      <c r="BK132" s="9" t="e">
        <f t="shared" si="89"/>
        <v>#REF!</v>
      </c>
      <c r="BL132" s="9" t="e">
        <f t="shared" si="90"/>
        <v>#REF!</v>
      </c>
      <c r="BM132" s="9" t="e">
        <f t="shared" si="91"/>
        <v>#REF!</v>
      </c>
      <c r="BN132" s="9" t="e">
        <f t="shared" si="92"/>
        <v>#REF!</v>
      </c>
      <c r="BO132" s="9" t="e">
        <f t="shared" si="93"/>
        <v>#REF!</v>
      </c>
      <c r="BP132" s="9" t="e">
        <f t="shared" si="94"/>
        <v>#REF!</v>
      </c>
      <c r="BQ132" s="9" t="e">
        <f t="shared" si="95"/>
        <v>#REF!</v>
      </c>
      <c r="BR132" s="9" t="e">
        <f t="shared" si="96"/>
        <v>#REF!</v>
      </c>
    </row>
    <row r="133" spans="1:70">
      <c r="A133" s="9">
        <f t="shared" si="97"/>
        <v>128</v>
      </c>
      <c r="B133" s="9">
        <f>cambodia!X135</f>
        <v>4.2948751959132063E-5</v>
      </c>
      <c r="C133" s="9">
        <f>cambodia!AH135</f>
        <v>3.6666515385644383E-5</v>
      </c>
      <c r="D133" s="9">
        <f>cambodia!AR135</f>
        <v>3.2740117527214592E-5</v>
      </c>
      <c r="E133" s="9">
        <f>cambodia!BB135</f>
        <v>3.7028952111037904E-5</v>
      </c>
      <c r="F133" s="9">
        <f>cambodia!BL135</f>
        <v>3.2860929769012433E-5</v>
      </c>
      <c r="G133" s="9">
        <f>cambodia!BV135</f>
        <v>2.9538593119571836E-5</v>
      </c>
      <c r="H133" s="9">
        <f>cambodia!CF135</f>
        <v>2.808884621799776E-5</v>
      </c>
      <c r="I133" s="9">
        <f>cambodia!CP135</f>
        <v>3.2679711406315676E-5</v>
      </c>
      <c r="J133" s="9">
        <f>cambodia!CZ135</f>
        <v>2.4343666722264725E-5</v>
      </c>
      <c r="K133" s="9">
        <f>cambodia!DJ135</f>
        <v>2.4524885084961479E-5</v>
      </c>
      <c r="L133" s="9">
        <f>cambodia!DT135</f>
        <v>4.7056368180258611E-5</v>
      </c>
      <c r="M133" s="9">
        <f>cambodia!ED135</f>
        <v>3.4914737879575717E-5</v>
      </c>
      <c r="N133" s="9">
        <f>cambodia!EN135</f>
        <v>2.9780217603167516E-5</v>
      </c>
      <c r="O133" s="9">
        <f>cambodia!EX135</f>
        <v>5.158682724767759E-5</v>
      </c>
      <c r="P133" s="9">
        <f>cambodia!FH135</f>
        <v>4.1801035662052584E-5</v>
      </c>
      <c r="Q133" s="9">
        <f>cambodia!FR135</f>
        <v>2.6941129920918277E-5</v>
      </c>
      <c r="R133" s="9">
        <f>cambodia!GB135</f>
        <v>3.8720323496207668E-5</v>
      </c>
      <c r="S133" s="9">
        <f>cambodia!GL135</f>
        <v>2.4706103447658243E-5</v>
      </c>
      <c r="T133" s="9">
        <f>cambodia!GV135</f>
        <v>2.2893919820690653E-5</v>
      </c>
      <c r="U133" s="9">
        <f>cambodia!HF135</f>
        <v>2.8451282943391277E-5</v>
      </c>
      <c r="V133" s="9">
        <f>cambodia!HP135</f>
        <v>1.5584779191921335E-5</v>
      </c>
      <c r="W133" s="9">
        <f>cambodia!HZ135</f>
        <v>1.4980717982932138E-5</v>
      </c>
      <c r="X133" s="9">
        <f>cambodia!IJ135</f>
        <v>6.8258916615779495E-6</v>
      </c>
      <c r="Y133" s="9">
        <f>cambodia!IT135</f>
        <v>3.8659917375308744E-6</v>
      </c>
      <c r="Z133" s="9">
        <f>cambodia!JD135</f>
        <v>6.4634549361844321E-6</v>
      </c>
      <c r="AA133" s="9">
        <f>cambodia!JN135</f>
        <v>6.2218304525887508E-6</v>
      </c>
      <c r="AB133" s="9">
        <f>cambodia!JX135</f>
        <v>5.1949263973071129E-6</v>
      </c>
      <c r="AC133" s="9">
        <f>cambodia!KH135</f>
        <v>8.5172630467477088E-6</v>
      </c>
      <c r="AD133" s="9">
        <f>cambodia!KR135</f>
        <v>3.5639611330362746E-6</v>
      </c>
      <c r="AE133" s="9">
        <f>cambodia!LB135</f>
        <v>3.0203060449459956E-6</v>
      </c>
      <c r="AG133" s="9">
        <f t="shared" si="98"/>
        <v>128</v>
      </c>
      <c r="AH133" s="9" t="e">
        <f>#REF!</f>
        <v>#REF!</v>
      </c>
      <c r="AI133" s="9" t="e">
        <f t="shared" si="66"/>
        <v>#REF!</v>
      </c>
      <c r="AJ133" s="9">
        <f t="shared" si="102"/>
        <v>5.7656628885048979E-4</v>
      </c>
      <c r="AK133" s="9">
        <f t="shared" si="99"/>
        <v>128</v>
      </c>
      <c r="AL133" s="9" t="e">
        <f t="shared" si="101"/>
        <v>#REF!</v>
      </c>
      <c r="AN133" s="9">
        <f t="shared" si="100"/>
        <v>128</v>
      </c>
      <c r="AO133" s="9" t="e">
        <f t="shared" si="67"/>
        <v>#REF!</v>
      </c>
      <c r="AP133" s="9" t="e">
        <f t="shared" si="68"/>
        <v>#REF!</v>
      </c>
      <c r="AQ133" s="9" t="e">
        <f t="shared" si="69"/>
        <v>#REF!</v>
      </c>
      <c r="AR133" s="9" t="e">
        <f t="shared" si="70"/>
        <v>#REF!</v>
      </c>
      <c r="AS133" s="9" t="e">
        <f t="shared" si="71"/>
        <v>#REF!</v>
      </c>
      <c r="AT133" s="9" t="e">
        <f t="shared" si="72"/>
        <v>#REF!</v>
      </c>
      <c r="AU133" s="9" t="e">
        <f t="shared" si="73"/>
        <v>#REF!</v>
      </c>
      <c r="AV133" s="9" t="e">
        <f t="shared" si="74"/>
        <v>#REF!</v>
      </c>
      <c r="AW133" s="9" t="e">
        <f t="shared" si="75"/>
        <v>#REF!</v>
      </c>
      <c r="AX133" s="9" t="e">
        <f t="shared" si="76"/>
        <v>#REF!</v>
      </c>
      <c r="AY133" s="9" t="e">
        <f t="shared" si="77"/>
        <v>#REF!</v>
      </c>
      <c r="AZ133" s="9" t="e">
        <f t="shared" si="78"/>
        <v>#REF!</v>
      </c>
      <c r="BA133" s="9" t="e">
        <f t="shared" si="79"/>
        <v>#REF!</v>
      </c>
      <c r="BB133" s="9" t="e">
        <f t="shared" si="80"/>
        <v>#REF!</v>
      </c>
      <c r="BC133" s="9" t="e">
        <f t="shared" si="81"/>
        <v>#REF!</v>
      </c>
      <c r="BD133" s="9" t="e">
        <f t="shared" si="82"/>
        <v>#REF!</v>
      </c>
      <c r="BE133" s="9" t="e">
        <f t="shared" si="83"/>
        <v>#REF!</v>
      </c>
      <c r="BF133" s="9" t="e">
        <f t="shared" si="84"/>
        <v>#REF!</v>
      </c>
      <c r="BG133" s="9" t="e">
        <f t="shared" si="85"/>
        <v>#REF!</v>
      </c>
      <c r="BH133" s="9" t="e">
        <f t="shared" si="86"/>
        <v>#REF!</v>
      </c>
      <c r="BI133" s="9" t="e">
        <f t="shared" si="87"/>
        <v>#REF!</v>
      </c>
      <c r="BJ133" s="9" t="e">
        <f t="shared" si="88"/>
        <v>#REF!</v>
      </c>
      <c r="BK133" s="9" t="e">
        <f t="shared" si="89"/>
        <v>#REF!</v>
      </c>
      <c r="BL133" s="9" t="e">
        <f t="shared" si="90"/>
        <v>#REF!</v>
      </c>
      <c r="BM133" s="9" t="e">
        <f t="shared" si="91"/>
        <v>#REF!</v>
      </c>
      <c r="BN133" s="9" t="e">
        <f t="shared" si="92"/>
        <v>#REF!</v>
      </c>
      <c r="BO133" s="9" t="e">
        <f t="shared" si="93"/>
        <v>#REF!</v>
      </c>
      <c r="BP133" s="9" t="e">
        <f t="shared" si="94"/>
        <v>#REF!</v>
      </c>
      <c r="BQ133" s="9" t="e">
        <f t="shared" si="95"/>
        <v>#REF!</v>
      </c>
      <c r="BR133" s="9" t="e">
        <f t="shared" si="96"/>
        <v>#REF!</v>
      </c>
    </row>
    <row r="134" spans="1:70">
      <c r="A134" s="9">
        <f t="shared" si="97"/>
        <v>129</v>
      </c>
      <c r="B134" s="9">
        <f>cambodia!X136</f>
        <v>4.3135407979007382E-5</v>
      </c>
      <c r="C134" s="9">
        <f>cambodia!AH136</f>
        <v>3.6825868696564675E-5</v>
      </c>
      <c r="D134" s="9">
        <f>cambodia!AR136</f>
        <v>3.2882406645037977E-5</v>
      </c>
      <c r="E134" s="9">
        <f>cambodia!BB136</f>
        <v>3.7189880578244056E-5</v>
      </c>
      <c r="F134" s="9">
        <f>cambodia!BL136</f>
        <v>3.3003743938931104E-5</v>
      </c>
      <c r="G134" s="9">
        <f>cambodia!BV136</f>
        <v>2.9666968356870056E-5</v>
      </c>
      <c r="H134" s="9">
        <f>cambodia!CF136</f>
        <v>2.8210920830152508E-5</v>
      </c>
      <c r="I134" s="9">
        <f>cambodia!CP136</f>
        <v>3.2821737998091413E-5</v>
      </c>
      <c r="J134" s="9">
        <f>cambodia!CZ136</f>
        <v>2.4449464719465505E-5</v>
      </c>
      <c r="K134" s="9">
        <f>cambodia!DJ136</f>
        <v>2.4631470660305199E-5</v>
      </c>
      <c r="L134" s="9">
        <f>cambodia!DT136</f>
        <v>4.7260875971373764E-5</v>
      </c>
      <c r="M134" s="9">
        <f>cambodia!ED136</f>
        <v>3.5066477935114302E-5</v>
      </c>
      <c r="N134" s="9">
        <f>cambodia!EN136</f>
        <v>2.9909642944656314E-5</v>
      </c>
      <c r="O134" s="9">
        <f>cambodia!EX136</f>
        <v>5.1811024492366105E-5</v>
      </c>
      <c r="P134" s="9">
        <f>cambodia!FH136</f>
        <v>4.1982703687022645E-5</v>
      </c>
      <c r="Q134" s="9">
        <f>cambodia!FR136</f>
        <v>2.7058216538167775E-5</v>
      </c>
      <c r="R134" s="9">
        <f>cambodia!GB136</f>
        <v>3.8888602692747866E-5</v>
      </c>
      <c r="S134" s="9">
        <f>cambodia!GL136</f>
        <v>2.4813476601144893E-5</v>
      </c>
      <c r="T134" s="9">
        <f>cambodia!GV136</f>
        <v>2.2993417192747957E-5</v>
      </c>
      <c r="U134" s="9">
        <f>cambodia!HF136</f>
        <v>2.857493271183189E-5</v>
      </c>
      <c r="V134" s="9">
        <f>cambodia!HP136</f>
        <v>1.5652510912213647E-5</v>
      </c>
      <c r="W134" s="9">
        <f>cambodia!HZ136</f>
        <v>1.5045824442748006E-5</v>
      </c>
      <c r="X134" s="9">
        <f>cambodia!IJ136</f>
        <v>6.8555571049617918E-6</v>
      </c>
      <c r="Y134" s="9">
        <f>cambodia!IT136</f>
        <v>3.88279340458013E-6</v>
      </c>
      <c r="Z134" s="9">
        <f>cambodia!JD136</f>
        <v>6.4915452232824049E-6</v>
      </c>
      <c r="AA134" s="9">
        <f>cambodia!JN136</f>
        <v>6.2488706354961469E-6</v>
      </c>
      <c r="AB134" s="9">
        <f>cambodia!JX136</f>
        <v>5.2175036374045505E-6</v>
      </c>
      <c r="AC134" s="9">
        <f>cambodia!KH136</f>
        <v>8.5542792194655976E-6</v>
      </c>
      <c r="AD134" s="9">
        <f>cambodia!KR136</f>
        <v>3.5794501698473071E-6</v>
      </c>
      <c r="AE134" s="9">
        <f>cambodia!LB136</f>
        <v>3.0334323473282267E-6</v>
      </c>
      <c r="AG134" s="9">
        <f t="shared" si="98"/>
        <v>129</v>
      </c>
      <c r="AH134" s="9" t="e">
        <f>#REF!</f>
        <v>#REF!</v>
      </c>
      <c r="AI134" s="9" t="e">
        <f t="shared" ref="AI134:AI135" si="103">1-AH134</f>
        <v>#REF!</v>
      </c>
      <c r="AJ134" s="9">
        <f t="shared" si="102"/>
        <v>5.4393046117970725E-4</v>
      </c>
      <c r="AK134" s="9">
        <f t="shared" si="99"/>
        <v>129</v>
      </c>
      <c r="AL134" s="9" t="e">
        <f t="shared" si="101"/>
        <v>#REF!</v>
      </c>
      <c r="AN134" s="9">
        <f t="shared" si="100"/>
        <v>129</v>
      </c>
      <c r="AO134" s="9" t="e">
        <f t="shared" ref="AO134:AO135" si="104">$AL134*B134</f>
        <v>#REF!</v>
      </c>
      <c r="AP134" s="9" t="e">
        <f t="shared" ref="AP134:AP135" si="105">$AL134*C134</f>
        <v>#REF!</v>
      </c>
      <c r="AQ134" s="9" t="e">
        <f t="shared" ref="AQ134:AQ135" si="106">$AL134*D134</f>
        <v>#REF!</v>
      </c>
      <c r="AR134" s="9" t="e">
        <f t="shared" ref="AR134:AR135" si="107">$AL134*E134</f>
        <v>#REF!</v>
      </c>
      <c r="AS134" s="9" t="e">
        <f t="shared" ref="AS134:AS135" si="108">$AL134*F134</f>
        <v>#REF!</v>
      </c>
      <c r="AT134" s="9" t="e">
        <f t="shared" ref="AT134:AT135" si="109">$AL134*G134</f>
        <v>#REF!</v>
      </c>
      <c r="AU134" s="9" t="e">
        <f t="shared" ref="AU134:AU135" si="110">$AL134*H134</f>
        <v>#REF!</v>
      </c>
      <c r="AV134" s="9" t="e">
        <f t="shared" ref="AV134:AV135" si="111">$AL134*I134</f>
        <v>#REF!</v>
      </c>
      <c r="AW134" s="9" t="e">
        <f t="shared" ref="AW134:AW135" si="112">$AL134*J134</f>
        <v>#REF!</v>
      </c>
      <c r="AX134" s="9" t="e">
        <f t="shared" ref="AX134:AX135" si="113">$AL134*K134</f>
        <v>#REF!</v>
      </c>
      <c r="AY134" s="9" t="e">
        <f t="shared" ref="AY134:AY135" si="114">$AL134*L134</f>
        <v>#REF!</v>
      </c>
      <c r="AZ134" s="9" t="e">
        <f t="shared" ref="AZ134:AZ135" si="115">$AL134*M134</f>
        <v>#REF!</v>
      </c>
      <c r="BA134" s="9" t="e">
        <f t="shared" ref="BA134:BA135" si="116">$AL134*N134</f>
        <v>#REF!</v>
      </c>
      <c r="BB134" s="9" t="e">
        <f t="shared" ref="BB134:BB135" si="117">$AL134*O134</f>
        <v>#REF!</v>
      </c>
      <c r="BC134" s="9" t="e">
        <f t="shared" ref="BC134:BC135" si="118">$AL134*P134</f>
        <v>#REF!</v>
      </c>
      <c r="BD134" s="9" t="e">
        <f t="shared" ref="BD134:BD135" si="119">$AL134*Q134</f>
        <v>#REF!</v>
      </c>
      <c r="BE134" s="9" t="e">
        <f t="shared" ref="BE134:BE135" si="120">$AL134*R134</f>
        <v>#REF!</v>
      </c>
      <c r="BF134" s="9" t="e">
        <f t="shared" ref="BF134:BF135" si="121">$AL134*S134</f>
        <v>#REF!</v>
      </c>
      <c r="BG134" s="9" t="e">
        <f t="shared" ref="BG134:BG135" si="122">$AL134*T134</f>
        <v>#REF!</v>
      </c>
      <c r="BH134" s="9" t="e">
        <f t="shared" ref="BH134:BH135" si="123">$AL134*U134</f>
        <v>#REF!</v>
      </c>
      <c r="BI134" s="9" t="e">
        <f t="shared" ref="BI134:BI135" si="124">$AL134*V134</f>
        <v>#REF!</v>
      </c>
      <c r="BJ134" s="9" t="e">
        <f t="shared" ref="BJ134:BJ135" si="125">$AL134*W134</f>
        <v>#REF!</v>
      </c>
      <c r="BK134" s="9" t="e">
        <f t="shared" ref="BK134:BK135" si="126">$AL134*X134</f>
        <v>#REF!</v>
      </c>
      <c r="BL134" s="9" t="e">
        <f t="shared" ref="BL134:BL135" si="127">$AL134*Y134</f>
        <v>#REF!</v>
      </c>
      <c r="BM134" s="9" t="e">
        <f t="shared" ref="BM134:BM135" si="128">$AL134*Z134</f>
        <v>#REF!</v>
      </c>
      <c r="BN134" s="9" t="e">
        <f t="shared" ref="BN134:BN135" si="129">$AL134*AA134</f>
        <v>#REF!</v>
      </c>
      <c r="BO134" s="9" t="e">
        <f t="shared" ref="BO134:BO135" si="130">$AL134*AB134</f>
        <v>#REF!</v>
      </c>
      <c r="BP134" s="9" t="e">
        <f t="shared" ref="BP134:BP135" si="131">$AL134*AC134</f>
        <v>#REF!</v>
      </c>
      <c r="BQ134" s="9" t="e">
        <f t="shared" ref="BQ134:BQ135" si="132">$AL134*AD134</f>
        <v>#REF!</v>
      </c>
      <c r="BR134" s="9" t="e">
        <f t="shared" ref="BR134:BR135" si="133">$AL134*AE134</f>
        <v>#REF!</v>
      </c>
    </row>
    <row r="135" spans="1:70" ht="15" thickBot="1">
      <c r="A135" s="10">
        <f t="shared" ref="A135" si="134">A134+1</f>
        <v>130</v>
      </c>
      <c r="B135" s="10">
        <f>cambodia!X137</f>
        <v>7.1100000000000021E-5</v>
      </c>
      <c r="C135" s="10">
        <f>cambodia!AH137</f>
        <v>6.0700000000000005E-5</v>
      </c>
      <c r="D135" s="10">
        <f>cambodia!AR137</f>
        <v>5.4199999999999996E-5</v>
      </c>
      <c r="E135" s="10">
        <f>cambodia!BB137</f>
        <v>6.1299999999999999E-5</v>
      </c>
      <c r="F135" s="10">
        <f>cambodia!BL137</f>
        <v>5.4399999999999994E-5</v>
      </c>
      <c r="G135" s="10">
        <f>cambodia!BV137</f>
        <v>4.8899999999999996E-5</v>
      </c>
      <c r="H135" s="10">
        <f>cambodia!CF137</f>
        <v>4.6500000000000012E-5</v>
      </c>
      <c r="I135" s="10">
        <f>cambodia!CP137</f>
        <v>5.4099999999999994E-5</v>
      </c>
      <c r="J135" s="10">
        <f>cambodia!CZ137</f>
        <v>4.0300000000000004E-5</v>
      </c>
      <c r="K135" s="10">
        <f>cambodia!DJ137</f>
        <v>4.0599999999999998E-5</v>
      </c>
      <c r="L135" s="10">
        <f>cambodia!DT137</f>
        <v>7.7899999999999996E-5</v>
      </c>
      <c r="M135" s="10">
        <f>cambodia!ED137</f>
        <v>5.7800000000000002E-5</v>
      </c>
      <c r="N135" s="10">
        <f>cambodia!EN137</f>
        <v>4.9300000000000006E-5</v>
      </c>
      <c r="O135" s="10">
        <f>cambodia!EX137</f>
        <v>8.5399999999999989E-5</v>
      </c>
      <c r="P135" s="10">
        <f>cambodia!FH137</f>
        <v>6.9200000000000002E-5</v>
      </c>
      <c r="Q135" s="10">
        <f>cambodia!FR137</f>
        <v>4.46E-5</v>
      </c>
      <c r="R135" s="10">
        <f>cambodia!GB137</f>
        <v>6.41E-5</v>
      </c>
      <c r="S135" s="10">
        <f>cambodia!GL137</f>
        <v>4.0899999999999998E-5</v>
      </c>
      <c r="T135" s="10">
        <f>cambodia!GV137</f>
        <v>3.79E-5</v>
      </c>
      <c r="U135" s="10">
        <f>cambodia!HF137</f>
        <v>4.7099999999999993E-5</v>
      </c>
      <c r="V135" s="10">
        <f>cambodia!HP137</f>
        <v>2.58E-5</v>
      </c>
      <c r="W135" s="10">
        <f>cambodia!HZ137</f>
        <v>2.48E-5</v>
      </c>
      <c r="X135" s="10">
        <f>cambodia!IJ137</f>
        <v>1.1299999999999999E-5</v>
      </c>
      <c r="Y135" s="10">
        <f>cambodia!IT137</f>
        <v>6.4000000000000006E-6</v>
      </c>
      <c r="Z135" s="10">
        <f>cambodia!JD137</f>
        <v>1.0700000000000001E-5</v>
      </c>
      <c r="AA135" s="10">
        <f>cambodia!JN137</f>
        <v>1.03E-5</v>
      </c>
      <c r="AB135" s="10">
        <f>cambodia!JX137</f>
        <v>8.6000000000000007E-6</v>
      </c>
      <c r="AC135" s="10">
        <f>cambodia!KH137</f>
        <v>1.4099999999999997E-5</v>
      </c>
      <c r="AD135" s="10">
        <f>cambodia!KR137</f>
        <v>5.8999999999999986E-6</v>
      </c>
      <c r="AE135" s="10">
        <f>cambodia!LB137</f>
        <v>5.0000000000000004E-6</v>
      </c>
      <c r="AG135" s="10">
        <f t="shared" ref="AG135" si="135">AG134+1</f>
        <v>130</v>
      </c>
      <c r="AH135" s="10" t="e">
        <f>#REF!</f>
        <v>#REF!</v>
      </c>
      <c r="AI135" s="10" t="e">
        <f t="shared" si="103"/>
        <v>#REF!</v>
      </c>
      <c r="AJ135" s="10">
        <f t="shared" si="102"/>
        <v>5.1314194450915779E-4</v>
      </c>
      <c r="AK135" s="10">
        <f t="shared" ref="AK135" si="136">AK134+1</f>
        <v>130</v>
      </c>
      <c r="AL135" s="10" t="e">
        <f t="shared" si="101"/>
        <v>#REF!</v>
      </c>
      <c r="AN135" s="10">
        <f t="shared" ref="AN135" si="137">AN134+1</f>
        <v>130</v>
      </c>
      <c r="AO135" s="10" t="e">
        <f t="shared" si="104"/>
        <v>#REF!</v>
      </c>
      <c r="AP135" s="10" t="e">
        <f t="shared" si="105"/>
        <v>#REF!</v>
      </c>
      <c r="AQ135" s="10" t="e">
        <f t="shared" si="106"/>
        <v>#REF!</v>
      </c>
      <c r="AR135" s="10" t="e">
        <f t="shared" si="107"/>
        <v>#REF!</v>
      </c>
      <c r="AS135" s="10" t="e">
        <f t="shared" si="108"/>
        <v>#REF!</v>
      </c>
      <c r="AT135" s="10" t="e">
        <f t="shared" si="109"/>
        <v>#REF!</v>
      </c>
      <c r="AU135" s="10" t="e">
        <f t="shared" si="110"/>
        <v>#REF!</v>
      </c>
      <c r="AV135" s="10" t="e">
        <f t="shared" si="111"/>
        <v>#REF!</v>
      </c>
      <c r="AW135" s="10" t="e">
        <f t="shared" si="112"/>
        <v>#REF!</v>
      </c>
      <c r="AX135" s="10" t="e">
        <f t="shared" si="113"/>
        <v>#REF!</v>
      </c>
      <c r="AY135" s="10" t="e">
        <f t="shared" si="114"/>
        <v>#REF!</v>
      </c>
      <c r="AZ135" s="10" t="e">
        <f t="shared" si="115"/>
        <v>#REF!</v>
      </c>
      <c r="BA135" s="10" t="e">
        <f t="shared" si="116"/>
        <v>#REF!</v>
      </c>
      <c r="BB135" s="10" t="e">
        <f t="shared" si="117"/>
        <v>#REF!</v>
      </c>
      <c r="BC135" s="10" t="e">
        <f t="shared" si="118"/>
        <v>#REF!</v>
      </c>
      <c r="BD135" s="10" t="e">
        <f t="shared" si="119"/>
        <v>#REF!</v>
      </c>
      <c r="BE135" s="10" t="e">
        <f t="shared" si="120"/>
        <v>#REF!</v>
      </c>
      <c r="BF135" s="10" t="e">
        <f t="shared" si="121"/>
        <v>#REF!</v>
      </c>
      <c r="BG135" s="10" t="e">
        <f t="shared" si="122"/>
        <v>#REF!</v>
      </c>
      <c r="BH135" s="10" t="e">
        <f t="shared" si="123"/>
        <v>#REF!</v>
      </c>
      <c r="BI135" s="10" t="e">
        <f t="shared" si="124"/>
        <v>#REF!</v>
      </c>
      <c r="BJ135" s="10" t="e">
        <f t="shared" si="125"/>
        <v>#REF!</v>
      </c>
      <c r="BK135" s="10" t="e">
        <f t="shared" si="126"/>
        <v>#REF!</v>
      </c>
      <c r="BL135" s="10" t="e">
        <f t="shared" si="127"/>
        <v>#REF!</v>
      </c>
      <c r="BM135" s="10" t="e">
        <f t="shared" si="128"/>
        <v>#REF!</v>
      </c>
      <c r="BN135" s="10" t="e">
        <f t="shared" si="129"/>
        <v>#REF!</v>
      </c>
      <c r="BO135" s="10" t="e">
        <f t="shared" si="130"/>
        <v>#REF!</v>
      </c>
      <c r="BP135" s="10" t="e">
        <f t="shared" si="131"/>
        <v>#REF!</v>
      </c>
      <c r="BQ135" s="10" t="e">
        <f t="shared" si="132"/>
        <v>#REF!</v>
      </c>
      <c r="BR135" s="10" t="e">
        <f t="shared" si="133"/>
        <v>#REF!</v>
      </c>
    </row>
    <row r="136" spans="1:70" ht="15" thickTop="1"/>
  </sheetData>
  <mergeCells count="2">
    <mergeCell ref="B3:AE3"/>
    <mergeCell ref="AO3:BR3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0"/>
  <dimension ref="A1:AE131"/>
  <sheetViews>
    <sheetView workbookViewId="0">
      <selection activeCell="S23" sqref="A1:AE131"/>
    </sheetView>
  </sheetViews>
  <sheetFormatPr defaultRowHeight="14.4"/>
  <cols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31">
      <c r="A1" s="6" t="s">
        <v>26</v>
      </c>
      <c r="B1" s="6">
        <v>1990</v>
      </c>
      <c r="C1" s="6">
        <f>B1+1</f>
        <v>1991</v>
      </c>
      <c r="D1" s="6">
        <f t="shared" ref="D1:AD1" si="0">C1+1</f>
        <v>1992</v>
      </c>
      <c r="E1" s="6">
        <f t="shared" si="0"/>
        <v>1993</v>
      </c>
      <c r="F1" s="6">
        <f t="shared" si="0"/>
        <v>1994</v>
      </c>
      <c r="G1" s="6">
        <f t="shared" si="0"/>
        <v>1995</v>
      </c>
      <c r="H1" s="6">
        <f t="shared" si="0"/>
        <v>1996</v>
      </c>
      <c r="I1" s="6">
        <f t="shared" si="0"/>
        <v>1997</v>
      </c>
      <c r="J1" s="6">
        <f t="shared" si="0"/>
        <v>1998</v>
      </c>
      <c r="K1" s="6">
        <f t="shared" si="0"/>
        <v>1999</v>
      </c>
      <c r="L1" s="6">
        <f t="shared" si="0"/>
        <v>2000</v>
      </c>
      <c r="M1" s="6">
        <f t="shared" si="0"/>
        <v>2001</v>
      </c>
      <c r="N1" s="6">
        <f t="shared" si="0"/>
        <v>2002</v>
      </c>
      <c r="O1" s="6">
        <f>N1+1</f>
        <v>2003</v>
      </c>
      <c r="P1" s="6">
        <f t="shared" si="0"/>
        <v>2004</v>
      </c>
      <c r="Q1" s="6">
        <f t="shared" si="0"/>
        <v>2005</v>
      </c>
      <c r="R1" s="6">
        <f t="shared" si="0"/>
        <v>2006</v>
      </c>
      <c r="S1" s="6">
        <f t="shared" si="0"/>
        <v>2007</v>
      </c>
      <c r="T1" s="6">
        <f t="shared" si="0"/>
        <v>2008</v>
      </c>
      <c r="U1" s="6">
        <f t="shared" si="0"/>
        <v>2009</v>
      </c>
      <c r="V1" s="6">
        <f t="shared" si="0"/>
        <v>2010</v>
      </c>
      <c r="W1" s="6">
        <f>V1+1</f>
        <v>2011</v>
      </c>
      <c r="X1" s="6">
        <f t="shared" si="0"/>
        <v>2012</v>
      </c>
      <c r="Y1" s="6">
        <f t="shared" si="0"/>
        <v>2013</v>
      </c>
      <c r="Z1" s="6">
        <f>Y1+1</f>
        <v>2014</v>
      </c>
      <c r="AA1" s="6">
        <f t="shared" si="0"/>
        <v>2015</v>
      </c>
      <c r="AB1" s="6">
        <f t="shared" si="0"/>
        <v>2016</v>
      </c>
      <c r="AC1" s="6">
        <f t="shared" si="0"/>
        <v>2017</v>
      </c>
      <c r="AD1" s="6">
        <f t="shared" si="0"/>
        <v>2018</v>
      </c>
      <c r="AE1" s="6">
        <f>AD1+1</f>
        <v>2019</v>
      </c>
    </row>
    <row r="2" spans="1:31">
      <c r="A2" s="6">
        <v>0</v>
      </c>
      <c r="B2" s="6">
        <f>cambodia!U7</f>
        <v>1.3650000000000001E-4</v>
      </c>
      <c r="C2" s="6">
        <f>cambodia!AE7</f>
        <v>1.1230000000000001E-4</v>
      </c>
      <c r="D2" s="6">
        <f>cambodia!AO7</f>
        <v>9.9300000000000001E-5</v>
      </c>
      <c r="E2" s="6">
        <f>cambodia!AY7</f>
        <v>1.126E-4</v>
      </c>
      <c r="F2" s="6">
        <f>cambodia!BI7</f>
        <v>9.9600000000000009E-5</v>
      </c>
      <c r="G2" s="6">
        <f>cambodia!BS7</f>
        <v>9.09E-5</v>
      </c>
      <c r="H2" s="6">
        <f>cambodia!CC7</f>
        <v>8.6099999999999992E-5</v>
      </c>
      <c r="I2" s="6">
        <f>cambodia!CM7</f>
        <v>1.0060000000000001E-4</v>
      </c>
      <c r="J2" s="6">
        <f>cambodia!CW7</f>
        <v>7.5400000000000003E-5</v>
      </c>
      <c r="K2" s="6">
        <f>cambodia!DG7</f>
        <v>7.5799999999999999E-5</v>
      </c>
      <c r="L2" s="6">
        <f>cambodia!DQ7</f>
        <v>1.63E-4</v>
      </c>
      <c r="M2" s="6">
        <f>cambodia!EA7</f>
        <v>1.038E-4</v>
      </c>
      <c r="N2" s="6">
        <f>cambodia!EK7</f>
        <v>1.11E-4</v>
      </c>
      <c r="O2" s="6">
        <f>cambodia!EU7</f>
        <v>1.5970000000000001E-4</v>
      </c>
      <c r="P2" s="6">
        <f>cambodia!FE7</f>
        <v>1.2850000000000001E-4</v>
      </c>
      <c r="Q2" s="6">
        <f>cambodia!FO7</f>
        <v>8.2600000000000002E-5</v>
      </c>
      <c r="R2" s="6">
        <f>cambodia!FY7</f>
        <v>1.3300000000000001E-4</v>
      </c>
      <c r="S2" s="6">
        <f>cambodia!GI7</f>
        <v>6.8300000000000007E-5</v>
      </c>
      <c r="T2" s="6">
        <f>cambodia!GS7</f>
        <v>7.3700000000000002E-5</v>
      </c>
      <c r="U2" s="6">
        <f>cambodia!HC7</f>
        <v>8.570000000000001E-5</v>
      </c>
      <c r="V2" s="6">
        <f>cambodia!HM7</f>
        <v>4.5999999999999993E-5</v>
      </c>
      <c r="W2" s="6">
        <f>cambodia!HW7</f>
        <v>4.1100000000000003E-5</v>
      </c>
      <c r="X2" s="6">
        <f>cambodia!IG7</f>
        <v>1.88E-5</v>
      </c>
      <c r="Y2" s="6">
        <f>cambodia!IQ7</f>
        <v>1.03E-5</v>
      </c>
      <c r="Z2" s="6">
        <f>cambodia!JA7</f>
        <v>1.42E-5</v>
      </c>
      <c r="AA2" s="6">
        <f>cambodia!JK7</f>
        <v>1.63E-5</v>
      </c>
      <c r="AB2" s="6">
        <f>cambodia!JU7</f>
        <v>1.08E-5</v>
      </c>
      <c r="AC2" s="6">
        <f>cambodia!KE7</f>
        <v>1.6799999999999998E-5</v>
      </c>
      <c r="AD2" s="6">
        <f>cambodia!KO7</f>
        <v>7.1999999999999997E-6</v>
      </c>
      <c r="AE2" s="6">
        <f>cambodia!KY7</f>
        <v>6.1E-6</v>
      </c>
    </row>
    <row r="3" spans="1:31">
      <c r="A3" s="6">
        <f>A2+1</f>
        <v>1</v>
      </c>
      <c r="B3" s="6">
        <f>cambodia!U8</f>
        <v>1.5125035997865083E-4</v>
      </c>
      <c r="C3" s="6">
        <f>cambodia!AE8</f>
        <v>1.2443527784324166E-4</v>
      </c>
      <c r="D3" s="6">
        <f>cambodia!AO8</f>
        <v>1.1003048165479873E-4</v>
      </c>
      <c r="E3" s="6">
        <f>cambodia!AY8</f>
        <v>1.2476769621682111E-4</v>
      </c>
      <c r="F3" s="6">
        <f>cambodia!BI8</f>
        <v>1.1036290002837819E-4</v>
      </c>
      <c r="G3" s="6">
        <f>cambodia!BS8</f>
        <v>1.0072276719457405E-4</v>
      </c>
      <c r="H3" s="6">
        <f>cambodia!CC8</f>
        <v>9.5404073217302809E-5</v>
      </c>
      <c r="I3" s="6">
        <f>cambodia!CM8</f>
        <v>1.1147096127364302E-4</v>
      </c>
      <c r="J3" s="6">
        <f>cambodia!CW8</f>
        <v>8.3547817892969028E-5</v>
      </c>
      <c r="K3" s="6">
        <f>cambodia!DG8</f>
        <v>8.399104239107496E-5</v>
      </c>
      <c r="L3" s="6">
        <f>cambodia!DQ8</f>
        <v>1.8061398297816912E-4</v>
      </c>
      <c r="M3" s="6">
        <f>cambodia!EA8</f>
        <v>1.150167572584905E-4</v>
      </c>
      <c r="N3" s="6">
        <f>cambodia!EK8</f>
        <v>1.2299479822439736E-4</v>
      </c>
      <c r="O3" s="6">
        <f>cambodia!EU8</f>
        <v>1.7695738086879513E-4</v>
      </c>
      <c r="P3" s="6">
        <f>cambodia!FE8</f>
        <v>1.423858700165321E-4</v>
      </c>
      <c r="Q3" s="6">
        <f>cambodia!FO8</f>
        <v>9.152585885887588E-5</v>
      </c>
      <c r="R3" s="6">
        <f>cambodia!FY8</f>
        <v>1.4737214562022388E-4</v>
      </c>
      <c r="S3" s="6">
        <f>cambodia!GI8</f>
        <v>7.5680583051588652E-5</v>
      </c>
      <c r="T3" s="6">
        <f>cambodia!GS8</f>
        <v>8.1664113776018794E-5</v>
      </c>
      <c r="U3" s="6">
        <f>cambodia!HC8</f>
        <v>9.496084871919689E-5</v>
      </c>
      <c r="V3" s="6">
        <f>cambodia!HM8</f>
        <v>5.097081728218268E-5</v>
      </c>
      <c r="W3" s="6">
        <f>cambodia!HW8</f>
        <v>4.5541317180384974E-5</v>
      </c>
      <c r="X3" s="6">
        <f>cambodia!IG8</f>
        <v>2.0831551410979012E-5</v>
      </c>
      <c r="Y3" s="6">
        <f>cambodia!IQ8</f>
        <v>1.1413030826227863E-5</v>
      </c>
      <c r="Z3" s="6">
        <f>cambodia!JA8</f>
        <v>1.5734469682760745E-5</v>
      </c>
      <c r="AA3" s="6">
        <f>cambodia!JK8</f>
        <v>1.806139829781691E-5</v>
      </c>
      <c r="AB3" s="6">
        <f>cambodia!JU8</f>
        <v>1.1967061448860283E-5</v>
      </c>
      <c r="AC3" s="6">
        <f>cambodia!KE8</f>
        <v>1.8615428920449329E-5</v>
      </c>
      <c r="AD3" s="6">
        <f>cambodia!KO8</f>
        <v>7.9780409659068554E-6</v>
      </c>
      <c r="AE3" s="6">
        <f>cambodia!KY8</f>
        <v>6.759173596115531E-6</v>
      </c>
    </row>
    <row r="4" spans="1:31">
      <c r="A4" s="6">
        <f t="shared" ref="A4:A67" si="1">A3+1</f>
        <v>2</v>
      </c>
      <c r="B4" s="6">
        <f>cambodia!U9</f>
        <v>1.6957482694376384E-4</v>
      </c>
      <c r="C4" s="6">
        <f>cambodia!AE9</f>
        <v>1.3951101147095004E-4</v>
      </c>
      <c r="D4" s="6">
        <f>cambodia!AO9</f>
        <v>1.2336102795249633E-4</v>
      </c>
      <c r="E4" s="6">
        <f>cambodia!AY9</f>
        <v>1.3988370339829896E-4</v>
      </c>
      <c r="F4" s="6">
        <f>cambodia!BI9</f>
        <v>1.2373371987984527E-4</v>
      </c>
      <c r="G4" s="6">
        <f>cambodia!BS9</f>
        <v>1.1292565398672624E-4</v>
      </c>
      <c r="H4" s="6">
        <f>cambodia!CC9</f>
        <v>1.0696258314914334E-4</v>
      </c>
      <c r="I4" s="6">
        <f>cambodia!CM9</f>
        <v>1.2497602630434171E-4</v>
      </c>
      <c r="J4" s="6">
        <f>cambodia!CW9</f>
        <v>9.3669904407031457E-5</v>
      </c>
      <c r="K4" s="6">
        <f>cambodia!DG9</f>
        <v>9.4166826976830025E-5</v>
      </c>
      <c r="L4" s="6">
        <f>cambodia!DQ9</f>
        <v>2.0249594719291947E-4</v>
      </c>
      <c r="M4" s="6">
        <f>cambodia!EA9</f>
        <v>1.2895140686273031E-4</v>
      </c>
      <c r="N4" s="6">
        <f>cambodia!EK9</f>
        <v>1.3789601311910466E-4</v>
      </c>
      <c r="O4" s="6">
        <f>cambodia!EU9</f>
        <v>1.9839633599208121E-4</v>
      </c>
      <c r="P4" s="6">
        <f>cambodia!FE9</f>
        <v>1.5963637554779233E-4</v>
      </c>
      <c r="Q4" s="6">
        <f>cambodia!FO9</f>
        <v>1.0261451066340581E-4</v>
      </c>
      <c r="R4" s="6">
        <f>cambodia!FY9</f>
        <v>1.6522675445802631E-4</v>
      </c>
      <c r="S4" s="6">
        <f>cambodia!GI9</f>
        <v>8.4849528793106755E-5</v>
      </c>
      <c r="T4" s="6">
        <f>cambodia!GS9</f>
        <v>9.1557983485387507E-5</v>
      </c>
      <c r="U4" s="6">
        <f>cambodia!HC9</f>
        <v>1.0646566057934478E-4</v>
      </c>
      <c r="V4" s="6">
        <f>cambodia!HM9</f>
        <v>5.7146095526836155E-5</v>
      </c>
      <c r="W4" s="6">
        <f>cambodia!HW9</f>
        <v>5.1058794046803622E-5</v>
      </c>
      <c r="X4" s="6">
        <f>cambodia!IG9</f>
        <v>2.3355360780533042E-5</v>
      </c>
      <c r="Y4" s="6">
        <f>cambodia!IQ9</f>
        <v>1.2795756172313315E-5</v>
      </c>
      <c r="Z4" s="6">
        <f>cambodia!JA9</f>
        <v>1.7640751227849425E-5</v>
      </c>
      <c r="AA4" s="6">
        <f>cambodia!JK9</f>
        <v>2.0249594719291946E-5</v>
      </c>
      <c r="AB4" s="6">
        <f>cambodia!JU9</f>
        <v>1.3416909384561535E-5</v>
      </c>
      <c r="AC4" s="6">
        <f>cambodia!KE9</f>
        <v>2.0870747931540162E-5</v>
      </c>
      <c r="AD4" s="6">
        <f>cambodia!KO9</f>
        <v>8.9446062563743561E-6</v>
      </c>
      <c r="AE4" s="6">
        <f>cambodia!KY9</f>
        <v>7.5780691894282745E-6</v>
      </c>
    </row>
    <row r="5" spans="1:31">
      <c r="A5" s="6">
        <f t="shared" si="1"/>
        <v>3</v>
      </c>
      <c r="B5" s="6">
        <f>cambodia!U10</f>
        <v>1.9295152386863835E-4</v>
      </c>
      <c r="C5" s="6">
        <f>cambodia!AE10</f>
        <v>1.5874326835493103E-4</v>
      </c>
      <c r="D5" s="6">
        <f>cambodia!AO10</f>
        <v>1.4036693274839404E-4</v>
      </c>
      <c r="E5" s="6">
        <f>cambodia!AY10</f>
        <v>1.5916733763815879E-4</v>
      </c>
      <c r="F5" s="6">
        <f>cambodia!BI10</f>
        <v>1.4079100203162183E-4</v>
      </c>
      <c r="G5" s="6">
        <f>cambodia!BS10</f>
        <v>1.2849299281801629E-4</v>
      </c>
      <c r="H5" s="6">
        <f>cambodia!CC10</f>
        <v>1.2170788428637185E-4</v>
      </c>
      <c r="I5" s="6">
        <f>cambodia!CM10</f>
        <v>1.4220456630904775E-4</v>
      </c>
      <c r="J5" s="6">
        <f>cambodia!CW10</f>
        <v>1.0658274651791451E-4</v>
      </c>
      <c r="K5" s="6">
        <f>cambodia!DG10</f>
        <v>1.0714817222888487E-4</v>
      </c>
      <c r="L5" s="6">
        <f>cambodia!DQ10</f>
        <v>2.3041097722042525E-4</v>
      </c>
      <c r="M5" s="6">
        <f>cambodia!EA10</f>
        <v>1.4672797199681068E-4</v>
      </c>
      <c r="N5" s="6">
        <f>cambodia!EK10</f>
        <v>1.5690563479427733E-4</v>
      </c>
      <c r="O5" s="6">
        <f>cambodia!EU10</f>
        <v>2.2574621510491972E-4</v>
      </c>
      <c r="P5" s="6">
        <f>cambodia!FE10</f>
        <v>1.8164300964923095E-4</v>
      </c>
      <c r="Q5" s="6">
        <f>cambodia!FO10</f>
        <v>1.1676040931538114E-4</v>
      </c>
      <c r="R5" s="6">
        <f>cambodia!FY10</f>
        <v>1.8800404889764759E-4</v>
      </c>
      <c r="S5" s="6">
        <f>cambodia!GI10</f>
        <v>9.6546440148190471E-5</v>
      </c>
      <c r="T5" s="6">
        <f>cambodia!GS10</f>
        <v>1.0417968724629044E-4</v>
      </c>
      <c r="U5" s="6">
        <f>cambodia!HC10</f>
        <v>1.2114245857540152E-4</v>
      </c>
      <c r="V5" s="6">
        <f>cambodia!HM10</f>
        <v>6.5023956761592387E-5</v>
      </c>
      <c r="W5" s="6">
        <f>cambodia!HW10</f>
        <v>5.8097491802205388E-5</v>
      </c>
      <c r="X5" s="6">
        <f>cambodia!IG10</f>
        <v>2.6575008415607328E-5</v>
      </c>
      <c r="Y5" s="6">
        <f>cambodia!IQ10</f>
        <v>1.4559712057486995E-5</v>
      </c>
      <c r="Z5" s="6">
        <f>cambodia!JA10</f>
        <v>2.0072612739448089E-5</v>
      </c>
      <c r="AA5" s="6">
        <f>cambodia!JK10</f>
        <v>2.3041097722042523E-5</v>
      </c>
      <c r="AB5" s="6">
        <f>cambodia!JU10</f>
        <v>1.5266494196199957E-5</v>
      </c>
      <c r="AC5" s="6">
        <f>cambodia!KE10</f>
        <v>2.3747879860755483E-5</v>
      </c>
      <c r="AD5" s="6">
        <f>cambodia!KO10</f>
        <v>1.0177662797466636E-5</v>
      </c>
      <c r="AE5" s="6">
        <f>cambodia!KY10</f>
        <v>8.6227420922981237E-6</v>
      </c>
    </row>
    <row r="6" spans="1:31">
      <c r="A6" s="6">
        <f t="shared" si="1"/>
        <v>4</v>
      </c>
      <c r="B6" s="6">
        <f>cambodia!U11</f>
        <v>2.2380396564807188E-4</v>
      </c>
      <c r="C6" s="6">
        <f>cambodia!AE11</f>
        <v>1.8412589994343202E-4</v>
      </c>
      <c r="D6" s="6">
        <f>cambodia!AO11</f>
        <v>1.6281123654837755E-4</v>
      </c>
      <c r="E6" s="6">
        <f>cambodia!AY11</f>
        <v>1.8461777679101019E-4</v>
      </c>
      <c r="F6" s="6">
        <f>cambodia!BI11</f>
        <v>1.6330311339595574E-4</v>
      </c>
      <c r="G6" s="6">
        <f>cambodia!BS11</f>
        <v>1.490386848161885E-4</v>
      </c>
      <c r="H6" s="6">
        <f>cambodia!CC11</f>
        <v>1.411686552549376E-4</v>
      </c>
      <c r="I6" s="6">
        <f>cambodia!CM11</f>
        <v>1.64942702887883E-4</v>
      </c>
      <c r="J6" s="6">
        <f>cambodia!CW11</f>
        <v>1.2362504769131589E-4</v>
      </c>
      <c r="K6" s="6">
        <f>cambodia!DG11</f>
        <v>1.2428088348808678E-4</v>
      </c>
      <c r="L6" s="6">
        <f>cambodia!DQ11</f>
        <v>2.6725308718414441E-4</v>
      </c>
      <c r="M6" s="6">
        <f>cambodia!EA11</f>
        <v>1.7018938926205025E-4</v>
      </c>
      <c r="N6" s="6">
        <f>cambodia!EK11</f>
        <v>1.8199443360392657E-4</v>
      </c>
      <c r="O6" s="6">
        <f>cambodia!EU11</f>
        <v>2.6184244186078443E-4</v>
      </c>
      <c r="P6" s="6">
        <f>cambodia!FE11</f>
        <v>2.1068724971265372E-4</v>
      </c>
      <c r="Q6" s="6">
        <f>cambodia!FO11</f>
        <v>1.3543009203319221E-4</v>
      </c>
      <c r="R6" s="6">
        <f>cambodia!FY11</f>
        <v>2.1806540242632643E-4</v>
      </c>
      <c r="S6" s="6">
        <f>cambodia!GI11</f>
        <v>1.119839622986323E-4</v>
      </c>
      <c r="T6" s="6">
        <f>cambodia!GS11</f>
        <v>1.2083774555503953E-4</v>
      </c>
      <c r="U6" s="6">
        <f>cambodia!HC11</f>
        <v>1.4051281945816674E-4</v>
      </c>
      <c r="V6" s="6">
        <f>cambodia!HM11</f>
        <v>7.5421116628654239E-5</v>
      </c>
      <c r="W6" s="6">
        <f>cambodia!HW11</f>
        <v>6.7387128118210645E-5</v>
      </c>
      <c r="X6" s="6">
        <f>cambodia!IG11</f>
        <v>3.0824282448232603E-5</v>
      </c>
      <c r="Y6" s="6">
        <f>cambodia!IQ11</f>
        <v>1.6887771766850842E-5</v>
      </c>
      <c r="Z6" s="6">
        <f>cambodia!JA11</f>
        <v>2.328217078536718E-5</v>
      </c>
      <c r="AA6" s="6">
        <f>cambodia!JK11</f>
        <v>2.6725308718414442E-5</v>
      </c>
      <c r="AB6" s="6">
        <f>cambodia!JU11</f>
        <v>1.7707566512814475E-5</v>
      </c>
      <c r="AC6" s="6">
        <f>cambodia!KE11</f>
        <v>2.7545103464378071E-5</v>
      </c>
      <c r="AD6" s="6">
        <f>cambodia!KO11</f>
        <v>1.1805044341876318E-5</v>
      </c>
      <c r="AE6" s="6">
        <f>cambodia!KY11</f>
        <v>1.0001495900756324E-5</v>
      </c>
    </row>
    <row r="7" spans="1:31">
      <c r="A7" s="6">
        <f t="shared" si="1"/>
        <v>5</v>
      </c>
      <c r="B7" s="6">
        <f>cambodia!U12</f>
        <v>3.3099999999999998E-5</v>
      </c>
      <c r="C7" s="6">
        <f>cambodia!AE12</f>
        <v>2.65E-5</v>
      </c>
      <c r="D7" s="6">
        <f>cambodia!AO12</f>
        <v>2.4000000000000001E-5</v>
      </c>
      <c r="E7" s="6">
        <f>cambodia!AY12</f>
        <v>2.7599999999999997E-5</v>
      </c>
      <c r="F7" s="6">
        <f>cambodia!BI12</f>
        <v>2.5000000000000001E-5</v>
      </c>
      <c r="G7" s="6">
        <f>cambodia!BS12</f>
        <v>2.2799999999999999E-5</v>
      </c>
      <c r="H7" s="6">
        <f>cambodia!CC12</f>
        <v>2.19E-5</v>
      </c>
      <c r="I7" s="6">
        <f>cambodia!CM12</f>
        <v>2.55E-5</v>
      </c>
      <c r="J7" s="6">
        <f>cambodia!CW12</f>
        <v>1.9199999999999999E-5</v>
      </c>
      <c r="K7" s="6">
        <f>cambodia!DG12</f>
        <v>1.9299999999999998E-5</v>
      </c>
      <c r="L7" s="6">
        <f>cambodia!DQ12</f>
        <v>4.2599999999999999E-5</v>
      </c>
      <c r="M7" s="6">
        <f>cambodia!EA12</f>
        <v>2.65E-5</v>
      </c>
      <c r="N7" s="6">
        <f>cambodia!EK12</f>
        <v>2.7799999999999998E-5</v>
      </c>
      <c r="O7" s="6">
        <f>cambodia!EU12</f>
        <v>3.9100000000000002E-5</v>
      </c>
      <c r="P7" s="6">
        <f>cambodia!FE12</f>
        <v>3.1099999999999997E-5</v>
      </c>
      <c r="Q7" s="6">
        <f>cambodia!FO12</f>
        <v>1.9599999999999999E-5</v>
      </c>
      <c r="R7" s="6">
        <f>cambodia!FY12</f>
        <v>3.1699999999999998E-5</v>
      </c>
      <c r="S7" s="6">
        <f>cambodia!GI12</f>
        <v>1.6499999999999998E-5</v>
      </c>
      <c r="T7" s="6">
        <f>cambodia!GS12</f>
        <v>1.73E-5</v>
      </c>
      <c r="U7" s="6">
        <f>cambodia!HC12</f>
        <v>2.0000000000000002E-5</v>
      </c>
      <c r="V7" s="6">
        <f>cambodia!HM12</f>
        <v>1.0500000000000001E-5</v>
      </c>
      <c r="W7" s="6">
        <f>cambodia!HW12</f>
        <v>9.100000000000001E-6</v>
      </c>
      <c r="X7" s="6">
        <f>cambodia!IG12</f>
        <v>3.9999999999999998E-6</v>
      </c>
      <c r="Y7" s="6">
        <f>cambodia!IQ12</f>
        <v>2.2000000000000001E-6</v>
      </c>
      <c r="Z7" s="6">
        <f>cambodia!JA12</f>
        <v>2.8999999999999998E-6</v>
      </c>
      <c r="AA7" s="6">
        <f>cambodia!JK12</f>
        <v>3.3000000000000002E-6</v>
      </c>
      <c r="AB7" s="6">
        <f>cambodia!JU12</f>
        <v>2.2000000000000001E-6</v>
      </c>
      <c r="AC7" s="6">
        <f>cambodia!KE12</f>
        <v>3.4000000000000001E-6</v>
      </c>
      <c r="AD7" s="6">
        <f>cambodia!KO12</f>
        <v>1.5E-6</v>
      </c>
      <c r="AE7" s="6">
        <f>cambodia!KY12</f>
        <v>1.1999999999999999E-6</v>
      </c>
    </row>
    <row r="8" spans="1:31">
      <c r="A8" s="6">
        <f t="shared" si="1"/>
        <v>6</v>
      </c>
      <c r="B8" s="6">
        <f>cambodia!U13</f>
        <v>3.3631565898201506E-5</v>
      </c>
      <c r="C8" s="6">
        <f>cambodia!AE13</f>
        <v>2.6925573906415108E-5</v>
      </c>
      <c r="D8" s="6">
        <f>cambodia!AO13</f>
        <v>2.4385425424677834E-5</v>
      </c>
      <c r="E8" s="6">
        <f>cambodia!AY13</f>
        <v>2.8043239238379503E-5</v>
      </c>
      <c r="F8" s="6">
        <f>cambodia!BI13</f>
        <v>2.5401484817372744E-5</v>
      </c>
      <c r="G8" s="6">
        <f>cambodia!BS13</f>
        <v>2.3166154153443938E-5</v>
      </c>
      <c r="H8" s="6">
        <f>cambodia!CC13</f>
        <v>2.2251700700018523E-5</v>
      </c>
      <c r="I8" s="6">
        <f>cambodia!CM13</f>
        <v>2.5909514513720195E-5</v>
      </c>
      <c r="J8" s="6">
        <f>cambodia!CW13</f>
        <v>1.9508340339742266E-5</v>
      </c>
      <c r="K8" s="6">
        <f>cambodia!DG13</f>
        <v>1.9609946279011754E-5</v>
      </c>
      <c r="L8" s="6">
        <f>cambodia!DQ13</f>
        <v>4.3284130128803154E-5</v>
      </c>
      <c r="M8" s="6">
        <f>cambodia!EA13</f>
        <v>2.6925573906415108E-5</v>
      </c>
      <c r="N8" s="6">
        <f>cambodia!EK13</f>
        <v>2.8246451116918486E-5</v>
      </c>
      <c r="O8" s="6">
        <f>cambodia!EU13</f>
        <v>3.972792225437097E-5</v>
      </c>
      <c r="P8" s="6">
        <f>cambodia!FE13</f>
        <v>3.1599447112811686E-5</v>
      </c>
      <c r="Q8" s="6">
        <f>cambodia!FO13</f>
        <v>1.9914764096820229E-5</v>
      </c>
      <c r="R8" s="6">
        <f>cambodia!FY13</f>
        <v>3.2209082748428636E-5</v>
      </c>
      <c r="S8" s="6">
        <f>cambodia!GI13</f>
        <v>1.6764979979466009E-5</v>
      </c>
      <c r="T8" s="6">
        <f>cambodia!GS13</f>
        <v>1.7577827493621938E-5</v>
      </c>
      <c r="U8" s="6">
        <f>cambodia!HC13</f>
        <v>2.0321187853898196E-5</v>
      </c>
      <c r="V8" s="6">
        <f>cambodia!HM13</f>
        <v>1.0668623623296553E-5</v>
      </c>
      <c r="W8" s="6">
        <f>cambodia!HW13</f>
        <v>9.2461404735236799E-6</v>
      </c>
      <c r="X8" s="6">
        <f>cambodia!IG13</f>
        <v>4.0642375707796385E-6</v>
      </c>
      <c r="Y8" s="6">
        <f>cambodia!IQ13</f>
        <v>2.2353306639288012E-6</v>
      </c>
      <c r="Z8" s="6">
        <f>cambodia!JA13</f>
        <v>2.9465722388152376E-6</v>
      </c>
      <c r="AA8" s="6">
        <f>cambodia!JK13</f>
        <v>3.3529959958932021E-6</v>
      </c>
      <c r="AB8" s="6">
        <f>cambodia!JU13</f>
        <v>2.2353306639288012E-6</v>
      </c>
      <c r="AC8" s="6">
        <f>cambodia!KE13</f>
        <v>3.4546019351626929E-6</v>
      </c>
      <c r="AD8" s="6">
        <f>cambodia!KO13</f>
        <v>1.5240890890423646E-6</v>
      </c>
      <c r="AE8" s="6">
        <f>cambodia!KY13</f>
        <v>1.2192712712338916E-6</v>
      </c>
    </row>
    <row r="9" spans="1:31">
      <c r="A9" s="6">
        <f t="shared" si="1"/>
        <v>7</v>
      </c>
      <c r="B9" s="6">
        <f>cambodia!U14</f>
        <v>3.4180483708579553E-5</v>
      </c>
      <c r="C9" s="6">
        <f>cambodia!AE14</f>
        <v>2.7365039827110519E-5</v>
      </c>
      <c r="D9" s="6">
        <f>cambodia!AO14</f>
        <v>2.4783432296251035E-5</v>
      </c>
      <c r="E9" s="6">
        <f>cambodia!AY14</f>
        <v>2.8500947140688685E-5</v>
      </c>
      <c r="F9" s="6">
        <f>cambodia!BI14</f>
        <v>2.5816075308594828E-5</v>
      </c>
      <c r="G9" s="6">
        <f>cambodia!BS14</f>
        <v>2.3544260681438482E-5</v>
      </c>
      <c r="H9" s="6">
        <f>cambodia!CC14</f>
        <v>2.2614881970329069E-5</v>
      </c>
      <c r="I9" s="6">
        <f>cambodia!CM14</f>
        <v>2.6332396814766723E-5</v>
      </c>
      <c r="J9" s="6">
        <f>cambodia!CW14</f>
        <v>1.9826745837000825E-5</v>
      </c>
      <c r="K9" s="6">
        <f>cambodia!DG14</f>
        <v>1.9930010138235206E-5</v>
      </c>
      <c r="L9" s="6">
        <f>cambodia!DQ14</f>
        <v>4.3990592325845582E-5</v>
      </c>
      <c r="M9" s="6">
        <f>cambodia!EA14</f>
        <v>2.7365039827110519E-5</v>
      </c>
      <c r="N9" s="6">
        <f>cambodia!EK14</f>
        <v>2.8707475743157445E-5</v>
      </c>
      <c r="O9" s="6">
        <f>cambodia!EU14</f>
        <v>4.0376341782642309E-5</v>
      </c>
      <c r="P9" s="6">
        <f>cambodia!FE14</f>
        <v>3.2115197683891961E-5</v>
      </c>
      <c r="Q9" s="6">
        <f>cambodia!FO14</f>
        <v>2.0239803041938343E-5</v>
      </c>
      <c r="R9" s="6">
        <f>cambodia!FY14</f>
        <v>3.2734783491298243E-5</v>
      </c>
      <c r="S9" s="6">
        <f>cambodia!GI14</f>
        <v>1.7038609703672585E-5</v>
      </c>
      <c r="T9" s="6">
        <f>cambodia!GS14</f>
        <v>1.786472411354762E-5</v>
      </c>
      <c r="U9" s="6">
        <f>cambodia!HC14</f>
        <v>2.0652860246875864E-5</v>
      </c>
      <c r="V9" s="6">
        <f>cambodia!HM14</f>
        <v>1.0842751629609829E-5</v>
      </c>
      <c r="W9" s="6">
        <f>cambodia!HW14</f>
        <v>9.3970514123285181E-6</v>
      </c>
      <c r="X9" s="6">
        <f>cambodia!IG14</f>
        <v>4.1305720493751725E-6</v>
      </c>
      <c r="Y9" s="6">
        <f>cambodia!IQ14</f>
        <v>2.2718146271563451E-6</v>
      </c>
      <c r="Z9" s="6">
        <f>cambodia!JA14</f>
        <v>2.994664735797E-6</v>
      </c>
      <c r="AA9" s="6">
        <f>cambodia!JK14</f>
        <v>3.4077219407345173E-6</v>
      </c>
      <c r="AB9" s="6">
        <f>cambodia!JU14</f>
        <v>2.2718146271563451E-6</v>
      </c>
      <c r="AC9" s="6">
        <f>cambodia!KE14</f>
        <v>3.5109862419688967E-6</v>
      </c>
      <c r="AD9" s="6">
        <f>cambodia!KO14</f>
        <v>1.5489645185156897E-6</v>
      </c>
      <c r="AE9" s="6">
        <f>cambodia!KY14</f>
        <v>1.2391716148125516E-6</v>
      </c>
    </row>
    <row r="10" spans="1:31">
      <c r="A10" s="6">
        <f t="shared" si="1"/>
        <v>8</v>
      </c>
      <c r="B10" s="6">
        <f>cambodia!U15</f>
        <v>3.4747617156457366E-5</v>
      </c>
      <c r="C10" s="6">
        <f>cambodia!AE15</f>
        <v>2.7819089264233242E-5</v>
      </c>
      <c r="D10" s="6">
        <f>cambodia!AO15</f>
        <v>2.5194646880815013E-5</v>
      </c>
      <c r="E10" s="6">
        <f>cambodia!AY15</f>
        <v>2.8973843912937258E-5</v>
      </c>
      <c r="F10" s="6">
        <f>cambodia!BI15</f>
        <v>2.6244423834182304E-5</v>
      </c>
      <c r="G10" s="6">
        <f>cambodia!BS15</f>
        <v>2.393491453677426E-5</v>
      </c>
      <c r="H10" s="6">
        <f>cambodia!CC15</f>
        <v>2.2990115278743699E-5</v>
      </c>
      <c r="I10" s="6">
        <f>cambodia!CM15</f>
        <v>2.6769312310865948E-5</v>
      </c>
      <c r="J10" s="6">
        <f>cambodia!CW15</f>
        <v>2.0155717504652009E-5</v>
      </c>
      <c r="K10" s="6">
        <f>cambodia!DG15</f>
        <v>2.0260695199988735E-5</v>
      </c>
      <c r="L10" s="6">
        <f>cambodia!DQ15</f>
        <v>4.4720498213446646E-5</v>
      </c>
      <c r="M10" s="6">
        <f>cambodia!EA15</f>
        <v>2.7819089264233242E-5</v>
      </c>
      <c r="N10" s="6">
        <f>cambodia!EK15</f>
        <v>2.9183799303610721E-5</v>
      </c>
      <c r="O10" s="6">
        <f>cambodia!EU15</f>
        <v>4.1046278876661123E-5</v>
      </c>
      <c r="P10" s="6">
        <f>cambodia!FE15</f>
        <v>3.2648063249722784E-5</v>
      </c>
      <c r="Q10" s="6">
        <f>cambodia!FO15</f>
        <v>2.0575628285998923E-5</v>
      </c>
      <c r="R10" s="6">
        <f>cambodia!FY15</f>
        <v>3.3277929421743161E-5</v>
      </c>
      <c r="S10" s="6">
        <f>cambodia!GI15</f>
        <v>1.7321319730560318E-5</v>
      </c>
      <c r="T10" s="6">
        <f>cambodia!GS15</f>
        <v>1.8161141293254153E-5</v>
      </c>
      <c r="U10" s="6">
        <f>cambodia!HC15</f>
        <v>2.0995539067345844E-5</v>
      </c>
      <c r="V10" s="6">
        <f>cambodia!HM15</f>
        <v>1.1022658010356569E-5</v>
      </c>
      <c r="W10" s="6">
        <f>cambodia!HW15</f>
        <v>9.552970275642359E-6</v>
      </c>
      <c r="X10" s="6">
        <f>cambodia!IG15</f>
        <v>4.1991078134691686E-6</v>
      </c>
      <c r="Y10" s="6">
        <f>cambodia!IQ15</f>
        <v>2.3095092974080427E-6</v>
      </c>
      <c r="Z10" s="6">
        <f>cambodia!JA15</f>
        <v>3.0443531647651468E-6</v>
      </c>
      <c r="AA10" s="6">
        <f>cambodia!JK15</f>
        <v>3.464263946112064E-6</v>
      </c>
      <c r="AB10" s="6">
        <f>cambodia!JU15</f>
        <v>2.3095092974080427E-6</v>
      </c>
      <c r="AC10" s="6">
        <f>cambodia!KE15</f>
        <v>3.5692416414487934E-6</v>
      </c>
      <c r="AD10" s="6">
        <f>cambodia!KO15</f>
        <v>1.5746654300509383E-6</v>
      </c>
      <c r="AE10" s="6">
        <f>cambodia!KY15</f>
        <v>1.2597323440407505E-6</v>
      </c>
    </row>
    <row r="11" spans="1:31">
      <c r="A11" s="6">
        <f t="shared" si="1"/>
        <v>9</v>
      </c>
      <c r="B11" s="6">
        <f>cambodia!U16</f>
        <v>3.5333888259178107E-5</v>
      </c>
      <c r="C11" s="6">
        <f>cambodia!AE16</f>
        <v>2.8288460388767973E-5</v>
      </c>
      <c r="D11" s="6">
        <f>cambodia!AO16</f>
        <v>2.5619737710582315E-5</v>
      </c>
      <c r="E11" s="6">
        <f>cambodia!AY16</f>
        <v>2.946269836716966E-5</v>
      </c>
      <c r="F11" s="6">
        <f>cambodia!BI16</f>
        <v>2.668722678185658E-5</v>
      </c>
      <c r="G11" s="6">
        <f>cambodia!BS16</f>
        <v>2.4338750825053199E-5</v>
      </c>
      <c r="H11" s="6">
        <f>cambodia!CC16</f>
        <v>2.3378010660906364E-5</v>
      </c>
      <c r="I11" s="6">
        <f>cambodia!CM16</f>
        <v>2.7220971317493708E-5</v>
      </c>
      <c r="J11" s="6">
        <f>cambodia!CW16</f>
        <v>2.0495790168465851E-5</v>
      </c>
      <c r="K11" s="6">
        <f>cambodia!DG16</f>
        <v>2.0602539075593277E-5</v>
      </c>
      <c r="L11" s="6">
        <f>cambodia!DQ16</f>
        <v>4.5475034436283605E-5</v>
      </c>
      <c r="M11" s="6">
        <f>cambodia!EA16</f>
        <v>2.8288460388767973E-5</v>
      </c>
      <c r="N11" s="6">
        <f>cambodia!EK16</f>
        <v>2.9676196181424514E-5</v>
      </c>
      <c r="O11" s="6">
        <f>cambodia!EU16</f>
        <v>4.1738822686823693E-5</v>
      </c>
      <c r="P11" s="6">
        <f>cambodia!FE16</f>
        <v>3.3198910116629578E-5</v>
      </c>
      <c r="Q11" s="6">
        <f>cambodia!FO16</f>
        <v>2.0922785796975554E-5</v>
      </c>
      <c r="R11" s="6">
        <f>cambodia!FY16</f>
        <v>3.383940355939414E-5</v>
      </c>
      <c r="S11" s="6">
        <f>cambodia!GI16</f>
        <v>1.7613569676025339E-5</v>
      </c>
      <c r="T11" s="6">
        <f>cambodia!GS16</f>
        <v>1.8467560933044752E-5</v>
      </c>
      <c r="U11" s="6">
        <f>cambodia!HC16</f>
        <v>2.1349781425485264E-5</v>
      </c>
      <c r="V11" s="6">
        <f>cambodia!HM16</f>
        <v>1.1208635248379764E-5</v>
      </c>
      <c r="W11" s="6">
        <f>cambodia!HW16</f>
        <v>9.7141505485957952E-6</v>
      </c>
      <c r="X11" s="6">
        <f>cambodia!IG16</f>
        <v>4.2699562850970525E-6</v>
      </c>
      <c r="Y11" s="6">
        <f>cambodia!IQ16</f>
        <v>2.3484759568033791E-6</v>
      </c>
      <c r="Z11" s="6">
        <f>cambodia!JA16</f>
        <v>3.0957183066953628E-6</v>
      </c>
      <c r="AA11" s="6">
        <f>cambodia!JK16</f>
        <v>3.5227139352050684E-6</v>
      </c>
      <c r="AB11" s="6">
        <f>cambodia!JU16</f>
        <v>2.3484759568033791E-6</v>
      </c>
      <c r="AC11" s="6">
        <f>cambodia!KE16</f>
        <v>3.6294628423324946E-6</v>
      </c>
      <c r="AD11" s="6">
        <f>cambodia!KO16</f>
        <v>1.6012336069113947E-6</v>
      </c>
      <c r="AE11" s="6">
        <f>cambodia!KY16</f>
        <v>1.2809868855291157E-6</v>
      </c>
    </row>
    <row r="12" spans="1:31">
      <c r="A12" s="6">
        <f t="shared" si="1"/>
        <v>10</v>
      </c>
      <c r="B12" s="6">
        <f>cambodia!U17</f>
        <v>3.594028232809255E-5</v>
      </c>
      <c r="C12" s="6">
        <f>cambodia!AE17</f>
        <v>2.8773942045149628E-5</v>
      </c>
      <c r="D12" s="6">
        <f>cambodia!AO17</f>
        <v>2.6059419210701552E-5</v>
      </c>
      <c r="E12" s="6">
        <f>cambodia!AY17</f>
        <v>2.9968332092306777E-5</v>
      </c>
      <c r="F12" s="6">
        <f>cambodia!BI17</f>
        <v>2.7145228344480784E-5</v>
      </c>
      <c r="G12" s="6">
        <f>cambodia!BS17</f>
        <v>2.4756448250166472E-5</v>
      </c>
      <c r="H12" s="6">
        <f>cambodia!CC17</f>
        <v>2.3779220029765164E-5</v>
      </c>
      <c r="I12" s="6">
        <f>cambodia!CM17</f>
        <v>2.7688132911370396E-5</v>
      </c>
      <c r="J12" s="6">
        <f>cambodia!CW17</f>
        <v>2.0847535368561239E-5</v>
      </c>
      <c r="K12" s="6">
        <f>cambodia!DG17</f>
        <v>2.095611628193916E-5</v>
      </c>
      <c r="L12" s="6">
        <f>cambodia!DQ17</f>
        <v>4.6255469098995248E-5</v>
      </c>
      <c r="M12" s="6">
        <f>cambodia!EA17</f>
        <v>2.8773942045149628E-5</v>
      </c>
      <c r="N12" s="6">
        <f>cambodia!EK17</f>
        <v>3.0185493919062625E-5</v>
      </c>
      <c r="O12" s="6">
        <f>cambodia!EU17</f>
        <v>4.2455137130767942E-5</v>
      </c>
      <c r="P12" s="6">
        <f>cambodia!FE17</f>
        <v>3.3768664060534086E-5</v>
      </c>
      <c r="Q12" s="6">
        <f>cambodia!FO17</f>
        <v>2.1281859022072931E-5</v>
      </c>
      <c r="R12" s="6">
        <f>cambodia!FY17</f>
        <v>3.4420149540801629E-5</v>
      </c>
      <c r="S12" s="6">
        <f>cambodia!GI17</f>
        <v>1.7915850707357311E-5</v>
      </c>
      <c r="T12" s="6">
        <f>cambodia!GS17</f>
        <v>1.8784498014380702E-5</v>
      </c>
      <c r="U12" s="6">
        <f>cambodia!HC17</f>
        <v>2.1716182675584627E-5</v>
      </c>
      <c r="V12" s="6">
        <f>cambodia!HM17</f>
        <v>1.1400995904681929E-5</v>
      </c>
      <c r="W12" s="6">
        <f>cambodia!HW17</f>
        <v>9.8808631173910053E-6</v>
      </c>
      <c r="X12" s="6">
        <f>cambodia!IG17</f>
        <v>4.3432365351169247E-6</v>
      </c>
      <c r="Y12" s="6">
        <f>cambodia!IQ17</f>
        <v>2.3887800943143088E-6</v>
      </c>
      <c r="Z12" s="6">
        <f>cambodia!JA17</f>
        <v>3.1488464879597705E-6</v>
      </c>
      <c r="AA12" s="6">
        <f>cambodia!JK17</f>
        <v>3.5831701414714635E-6</v>
      </c>
      <c r="AB12" s="6">
        <f>cambodia!JU17</f>
        <v>2.3887800943143088E-6</v>
      </c>
      <c r="AC12" s="6">
        <f>cambodia!KE17</f>
        <v>3.6917510548493861E-6</v>
      </c>
      <c r="AD12" s="6">
        <f>cambodia!KO17</f>
        <v>1.628713700668847E-6</v>
      </c>
      <c r="AE12" s="6">
        <f>cambodia!KY17</f>
        <v>1.3029709605350775E-6</v>
      </c>
    </row>
    <row r="13" spans="1:31">
      <c r="A13" s="6">
        <f t="shared" si="1"/>
        <v>11</v>
      </c>
      <c r="B13" s="6">
        <f>cambodia!U18</f>
        <v>3.6567853494600045E-5</v>
      </c>
      <c r="C13" s="6">
        <f>cambodia!AE18</f>
        <v>2.9276378175435082E-5</v>
      </c>
      <c r="D13" s="6">
        <f>cambodia!AO18</f>
        <v>2.6514455706054415E-5</v>
      </c>
      <c r="E13" s="6">
        <f>cambodia!AY18</f>
        <v>3.0491624061962575E-5</v>
      </c>
      <c r="F13" s="6">
        <f>cambodia!BI18</f>
        <v>2.7619224693806683E-5</v>
      </c>
      <c r="G13" s="6">
        <f>cambodia!BS18</f>
        <v>2.5188732920751691E-5</v>
      </c>
      <c r="H13" s="6">
        <f>cambodia!CC18</f>
        <v>2.4194440831774654E-5</v>
      </c>
      <c r="I13" s="6">
        <f>cambodia!CM18</f>
        <v>2.8171609187682814E-5</v>
      </c>
      <c r="J13" s="6">
        <f>cambodia!CW18</f>
        <v>2.1211564564843531E-5</v>
      </c>
      <c r="K13" s="6">
        <f>cambodia!DG18</f>
        <v>2.1322041463618756E-5</v>
      </c>
      <c r="L13" s="6">
        <f>cambodia!DQ18</f>
        <v>4.7063158878246584E-5</v>
      </c>
      <c r="M13" s="6">
        <f>cambodia!EA18</f>
        <v>2.9276378175435082E-5</v>
      </c>
      <c r="N13" s="6">
        <f>cambodia!EK18</f>
        <v>3.0712577859513027E-5</v>
      </c>
      <c r="O13" s="6">
        <f>cambodia!EU18</f>
        <v>4.3196467421113653E-5</v>
      </c>
      <c r="P13" s="6">
        <f>cambodia!FE18</f>
        <v>3.4358315519095509E-5</v>
      </c>
      <c r="Q13" s="6">
        <f>cambodia!FO18</f>
        <v>2.1653472159944437E-5</v>
      </c>
      <c r="R13" s="6">
        <f>cambodia!FY18</f>
        <v>3.5021176911746871E-5</v>
      </c>
      <c r="S13" s="6">
        <f>cambodia!GI18</f>
        <v>1.8228688297912408E-5</v>
      </c>
      <c r="T13" s="6">
        <f>cambodia!GS18</f>
        <v>1.9112503488114224E-5</v>
      </c>
      <c r="U13" s="6">
        <f>cambodia!HC18</f>
        <v>2.2095379755045347E-5</v>
      </c>
      <c r="V13" s="6">
        <f>cambodia!HM18</f>
        <v>1.1600074371398807E-5</v>
      </c>
      <c r="W13" s="6">
        <f>cambodia!HW18</f>
        <v>1.0053397788545633E-5</v>
      </c>
      <c r="X13" s="6">
        <f>cambodia!IG18</f>
        <v>4.4190759510090686E-6</v>
      </c>
      <c r="Y13" s="6">
        <f>cambodia!IQ18</f>
        <v>2.4304917730549881E-6</v>
      </c>
      <c r="Z13" s="6">
        <f>cambodia!JA18</f>
        <v>3.203830064481575E-6</v>
      </c>
      <c r="AA13" s="6">
        <f>cambodia!JK18</f>
        <v>3.6457376595824821E-6</v>
      </c>
      <c r="AB13" s="6">
        <f>cambodia!JU18</f>
        <v>2.4304917730549881E-6</v>
      </c>
      <c r="AC13" s="6">
        <f>cambodia!KE18</f>
        <v>3.7562145583577086E-6</v>
      </c>
      <c r="AD13" s="6">
        <f>cambodia!KO18</f>
        <v>1.6571534816284009E-6</v>
      </c>
      <c r="AE13" s="6">
        <f>cambodia!KY18</f>
        <v>1.3257227853027207E-6</v>
      </c>
    </row>
    <row r="14" spans="1:31">
      <c r="A14" s="6">
        <f t="shared" si="1"/>
        <v>12</v>
      </c>
      <c r="B14" s="6">
        <f>cambodia!U19</f>
        <v>3.7217730825436267E-5</v>
      </c>
      <c r="C14" s="6">
        <f>cambodia!AE19</f>
        <v>2.9796672715228429E-5</v>
      </c>
      <c r="D14" s="6">
        <f>cambodia!AO19</f>
        <v>2.6985665855301221E-5</v>
      </c>
      <c r="E14" s="6">
        <f>cambodia!AY19</f>
        <v>3.1033515733596399E-5</v>
      </c>
      <c r="F14" s="6">
        <f>cambodia!BI19</f>
        <v>2.8110068599272107E-5</v>
      </c>
      <c r="G14" s="6">
        <f>cambodia!BS19</f>
        <v>2.5636382562536157E-5</v>
      </c>
      <c r="H14" s="6">
        <f>cambodia!CC19</f>
        <v>2.4624420092962363E-5</v>
      </c>
      <c r="I14" s="6">
        <f>cambodia!CM19</f>
        <v>2.8672269971257544E-5</v>
      </c>
      <c r="J14" s="6">
        <f>cambodia!CW19</f>
        <v>2.1588532684240976E-5</v>
      </c>
      <c r="K14" s="6">
        <f>cambodia!DG19</f>
        <v>2.170097295863806E-5</v>
      </c>
      <c r="L14" s="6">
        <f>cambodia!DQ19</f>
        <v>4.7899556893159662E-5</v>
      </c>
      <c r="M14" s="6">
        <f>cambodia!EA19</f>
        <v>2.9796672715228429E-5</v>
      </c>
      <c r="N14" s="6">
        <f>cambodia!EK19</f>
        <v>3.1258396282390574E-5</v>
      </c>
      <c r="O14" s="6">
        <f>cambodia!EU19</f>
        <v>4.3964147289261572E-5</v>
      </c>
      <c r="P14" s="6">
        <f>cambodia!FE19</f>
        <v>3.4968925337494496E-5</v>
      </c>
      <c r="Q14" s="6">
        <f>cambodia!FO19</f>
        <v>2.2038293781829326E-5</v>
      </c>
      <c r="R14" s="6">
        <f>cambodia!FY19</f>
        <v>3.5643566983877028E-5</v>
      </c>
      <c r="S14" s="6">
        <f>cambodia!GI19</f>
        <v>1.8552645275519586E-5</v>
      </c>
      <c r="T14" s="6">
        <f>cambodia!GS19</f>
        <v>1.9452167470696296E-5</v>
      </c>
      <c r="U14" s="6">
        <f>cambodia!HC19</f>
        <v>2.2488054879417683E-5</v>
      </c>
      <c r="V14" s="6">
        <f>cambodia!HM19</f>
        <v>1.1806228811694284E-5</v>
      </c>
      <c r="W14" s="6">
        <f>cambodia!HW19</f>
        <v>1.0232064970135047E-5</v>
      </c>
      <c r="X14" s="6">
        <f>cambodia!IG19</f>
        <v>4.4976109758835363E-6</v>
      </c>
      <c r="Y14" s="6">
        <f>cambodia!IQ19</f>
        <v>2.4736860367359453E-6</v>
      </c>
      <c r="Z14" s="6">
        <f>cambodia!JA19</f>
        <v>3.2607679575155639E-6</v>
      </c>
      <c r="AA14" s="6">
        <f>cambodia!JK19</f>
        <v>3.7105290551039177E-6</v>
      </c>
      <c r="AB14" s="6">
        <f>cambodia!JU19</f>
        <v>2.4736860367359453E-6</v>
      </c>
      <c r="AC14" s="6">
        <f>cambodia!KE19</f>
        <v>3.8229693295010061E-6</v>
      </c>
      <c r="AD14" s="6">
        <f>cambodia!KO19</f>
        <v>1.6866041159563263E-6</v>
      </c>
      <c r="AE14" s="6">
        <f>cambodia!KY19</f>
        <v>1.349283292765061E-6</v>
      </c>
    </row>
    <row r="15" spans="1:31">
      <c r="A15" s="6">
        <f t="shared" si="1"/>
        <v>13</v>
      </c>
      <c r="B15" s="6">
        <f>cambodia!U20</f>
        <v>3.7891125101838076E-5</v>
      </c>
      <c r="C15" s="6">
        <f>cambodia!AE20</f>
        <v>3.0335795021109038E-5</v>
      </c>
      <c r="D15" s="6">
        <f>cambodia!AO20</f>
        <v>2.747392756628743E-5</v>
      </c>
      <c r="E15" s="6">
        <f>cambodia!AY20</f>
        <v>3.1595016701230539E-5</v>
      </c>
      <c r="F15" s="6">
        <f>cambodia!BI20</f>
        <v>2.8618674548216074E-5</v>
      </c>
      <c r="G15" s="6">
        <f>cambodia!BS20</f>
        <v>2.6100231187973056E-5</v>
      </c>
      <c r="H15" s="6">
        <f>cambodia!CC20</f>
        <v>2.5069958904237281E-5</v>
      </c>
      <c r="I15" s="6">
        <f>cambodia!CM20</f>
        <v>2.9191048039180393E-5</v>
      </c>
      <c r="J15" s="6">
        <f>cambodia!CW20</f>
        <v>2.1979142053029944E-5</v>
      </c>
      <c r="K15" s="6">
        <f>cambodia!DG20</f>
        <v>2.2093616751222806E-5</v>
      </c>
      <c r="L15" s="6">
        <f>cambodia!DQ20</f>
        <v>4.8766221430160185E-5</v>
      </c>
      <c r="M15" s="6">
        <f>cambodia!EA20</f>
        <v>3.0335795021109038E-5</v>
      </c>
      <c r="N15" s="6">
        <f>cambodia!EK20</f>
        <v>3.1823966097616271E-5</v>
      </c>
      <c r="O15" s="6">
        <f>cambodia!EU20</f>
        <v>4.4759606993409938E-5</v>
      </c>
      <c r="P15" s="6">
        <f>cambodia!FE20</f>
        <v>3.5601631137980793E-5</v>
      </c>
      <c r="Q15" s="6">
        <f>cambodia!FO20</f>
        <v>2.24370408458014E-5</v>
      </c>
      <c r="R15" s="6">
        <f>cambodia!FY20</f>
        <v>3.6288479327137981E-5</v>
      </c>
      <c r="S15" s="6">
        <f>cambodia!GI20</f>
        <v>1.8888325201822607E-5</v>
      </c>
      <c r="T15" s="6">
        <f>cambodia!GS20</f>
        <v>1.9804122787365523E-5</v>
      </c>
      <c r="U15" s="6">
        <f>cambodia!HC20</f>
        <v>2.289493963857286E-5</v>
      </c>
      <c r="V15" s="6">
        <f>cambodia!HM20</f>
        <v>1.2019843310250753E-5</v>
      </c>
      <c r="W15" s="6">
        <f>cambodia!HW20</f>
        <v>1.0417197535550651E-5</v>
      </c>
      <c r="X15" s="6">
        <f>cambodia!IG20</f>
        <v>4.578987927714571E-6</v>
      </c>
      <c r="Y15" s="6">
        <f>cambodia!IQ20</f>
        <v>2.5184433602430147E-6</v>
      </c>
      <c r="Z15" s="6">
        <f>cambodia!JA20</f>
        <v>3.3197662475930641E-6</v>
      </c>
      <c r="AA15" s="6">
        <f>cambodia!JK20</f>
        <v>3.777665040364522E-6</v>
      </c>
      <c r="AB15" s="6">
        <f>cambodia!JU20</f>
        <v>2.5184433602430147E-6</v>
      </c>
      <c r="AC15" s="6">
        <f>cambodia!KE20</f>
        <v>3.8921397385573861E-6</v>
      </c>
      <c r="AD15" s="6">
        <f>cambodia!KO20</f>
        <v>1.7171204728929643E-6</v>
      </c>
      <c r="AE15" s="6">
        <f>cambodia!KY20</f>
        <v>1.3736963783143715E-6</v>
      </c>
    </row>
    <row r="16" spans="1:31">
      <c r="A16" s="6">
        <f t="shared" si="1"/>
        <v>14</v>
      </c>
      <c r="B16" s="6">
        <f>cambodia!U21</f>
        <v>3.8589336348217296E-5</v>
      </c>
      <c r="C16" s="6">
        <f>cambodia!AE21</f>
        <v>3.0894785898119591E-5</v>
      </c>
      <c r="D16" s="6">
        <f>cambodia!AO21</f>
        <v>2.7980183454900759E-5</v>
      </c>
      <c r="E16" s="6">
        <f>cambodia!AY21</f>
        <v>3.2177210973135867E-5</v>
      </c>
      <c r="F16" s="6">
        <f>cambodia!BI21</f>
        <v>2.9146024432188293E-5</v>
      </c>
      <c r="G16" s="6">
        <f>cambodia!BS21</f>
        <v>2.6581174282155719E-5</v>
      </c>
      <c r="H16" s="6">
        <f>cambodia!CC21</f>
        <v>2.5531917402596944E-5</v>
      </c>
      <c r="I16" s="6">
        <f>cambodia!CM21</f>
        <v>2.9728944920832058E-5</v>
      </c>
      <c r="J16" s="6">
        <f>cambodia!CW21</f>
        <v>2.2384146763920605E-5</v>
      </c>
      <c r="K16" s="6">
        <f>cambodia!DG21</f>
        <v>2.250073086164936E-5</v>
      </c>
      <c r="L16" s="6">
        <f>cambodia!DQ21</f>
        <v>4.9664825632448847E-5</v>
      </c>
      <c r="M16" s="6">
        <f>cambodia!EA21</f>
        <v>3.0894785898119591E-5</v>
      </c>
      <c r="N16" s="6">
        <f>cambodia!EK21</f>
        <v>3.2410379168593377E-5</v>
      </c>
      <c r="O16" s="6">
        <f>cambodia!EU21</f>
        <v>4.5584382211942491E-5</v>
      </c>
      <c r="P16" s="6">
        <f>cambodia!FE21</f>
        <v>3.6257654393642229E-5</v>
      </c>
      <c r="Q16" s="6">
        <f>cambodia!FO21</f>
        <v>2.2850483154835618E-5</v>
      </c>
      <c r="R16" s="6">
        <f>cambodia!FY21</f>
        <v>3.6957158980014753E-5</v>
      </c>
      <c r="S16" s="6">
        <f>cambodia!GI21</f>
        <v>1.9236376125244269E-5</v>
      </c>
      <c r="T16" s="6">
        <f>cambodia!GS21</f>
        <v>2.0169048907074299E-5</v>
      </c>
      <c r="U16" s="6">
        <f>cambodia!HC21</f>
        <v>2.3316819545750635E-5</v>
      </c>
      <c r="V16" s="6">
        <f>cambodia!HM21</f>
        <v>1.2241330261519083E-5</v>
      </c>
      <c r="W16" s="6">
        <f>cambodia!HW21</f>
        <v>1.0609152893316539E-5</v>
      </c>
      <c r="X16" s="6">
        <f>cambodia!IG21</f>
        <v>4.663363909150126E-6</v>
      </c>
      <c r="Y16" s="6">
        <f>cambodia!IQ21</f>
        <v>2.5648501500325697E-6</v>
      </c>
      <c r="Z16" s="6">
        <f>cambodia!JA21</f>
        <v>3.3809388341338415E-6</v>
      </c>
      <c r="AA16" s="6">
        <f>cambodia!JK21</f>
        <v>3.847275225048855E-6</v>
      </c>
      <c r="AB16" s="6">
        <f>cambodia!JU21</f>
        <v>2.5648501500325697E-6</v>
      </c>
      <c r="AC16" s="6">
        <f>cambodia!KE21</f>
        <v>3.9638593227776075E-6</v>
      </c>
      <c r="AD16" s="6">
        <f>cambodia!KO21</f>
        <v>1.7487614659312974E-6</v>
      </c>
      <c r="AE16" s="6">
        <f>cambodia!KY21</f>
        <v>1.3990091727450378E-6</v>
      </c>
    </row>
    <row r="17" spans="1:31">
      <c r="A17" s="6">
        <f t="shared" si="1"/>
        <v>15</v>
      </c>
      <c r="B17" s="6">
        <f>cambodia!U22</f>
        <v>5.2699999999999993E-5</v>
      </c>
      <c r="C17" s="6">
        <f>cambodia!AE22</f>
        <v>4.1900000000000002E-5</v>
      </c>
      <c r="D17" s="6">
        <f>cambodia!AO22</f>
        <v>3.7400000000000001E-5</v>
      </c>
      <c r="E17" s="6">
        <f>cambodia!AY22</f>
        <v>4.2500000000000003E-5</v>
      </c>
      <c r="F17" s="6">
        <f>cambodia!BI22</f>
        <v>3.7400000000000001E-5</v>
      </c>
      <c r="G17" s="6">
        <f>cambodia!BS22</f>
        <v>3.3399999999999999E-5</v>
      </c>
      <c r="H17" s="6">
        <f>cambodia!CC22</f>
        <v>3.18E-5</v>
      </c>
      <c r="I17" s="6">
        <f>cambodia!CM22</f>
        <v>3.6900000000000002E-5</v>
      </c>
      <c r="J17" s="6">
        <f>cambodia!CW22</f>
        <v>2.7400000000000002E-5</v>
      </c>
      <c r="K17" s="6">
        <f>cambodia!DG22</f>
        <v>2.7699999999999999E-5</v>
      </c>
      <c r="L17" s="6">
        <f>cambodia!DQ22</f>
        <v>6.3200000000000005E-5</v>
      </c>
      <c r="M17" s="6">
        <f>cambodia!EA22</f>
        <v>3.8500000000000001E-5</v>
      </c>
      <c r="N17" s="6">
        <f>cambodia!EK22</f>
        <v>3.8900000000000004E-5</v>
      </c>
      <c r="O17" s="6">
        <f>cambodia!EU22</f>
        <v>5.49E-5</v>
      </c>
      <c r="P17" s="6">
        <f>cambodia!FE22</f>
        <v>4.4299999999999999E-5</v>
      </c>
      <c r="Q17" s="6">
        <f>cambodia!FO22</f>
        <v>2.8799999999999999E-5</v>
      </c>
      <c r="R17" s="6">
        <f>cambodia!FY22</f>
        <v>4.9100000000000001E-5</v>
      </c>
      <c r="S17" s="6">
        <f>cambodia!GI22</f>
        <v>2.62E-5</v>
      </c>
      <c r="T17" s="6">
        <f>cambodia!GS22</f>
        <v>2.9E-5</v>
      </c>
      <c r="U17" s="6">
        <f>cambodia!HC22</f>
        <v>3.5599999999999998E-5</v>
      </c>
      <c r="V17" s="6">
        <f>cambodia!HM22</f>
        <v>1.9700000000000001E-5</v>
      </c>
      <c r="W17" s="6">
        <f>cambodia!HW22</f>
        <v>1.8899999999999999E-5</v>
      </c>
      <c r="X17" s="6">
        <f>cambodia!IG22</f>
        <v>8.6000000000000007E-6</v>
      </c>
      <c r="Y17" s="6">
        <f>cambodia!IQ22</f>
        <v>4.8999999999999997E-6</v>
      </c>
      <c r="Z17" s="6">
        <f>cambodia!JA22</f>
        <v>6.6000000000000003E-6</v>
      </c>
      <c r="AA17" s="6">
        <f>cambodia!JK22</f>
        <v>7.7000000000000008E-6</v>
      </c>
      <c r="AB17" s="6">
        <f>cambodia!JU22</f>
        <v>5.0000000000000004E-6</v>
      </c>
      <c r="AC17" s="6">
        <f>cambodia!KE22</f>
        <v>7.9999999999999996E-6</v>
      </c>
      <c r="AD17" s="6">
        <f>cambodia!KO22</f>
        <v>3.4000000000000001E-6</v>
      </c>
      <c r="AE17" s="6">
        <f>cambodia!KY22</f>
        <v>2.8999999999999998E-6</v>
      </c>
    </row>
    <row r="18" spans="1:31">
      <c r="A18" s="6">
        <f t="shared" si="1"/>
        <v>16</v>
      </c>
      <c r="B18" s="6">
        <f>cambodia!U23</f>
        <v>5.3679219250159259E-5</v>
      </c>
      <c r="C18" s="6">
        <f>cambodia!AE23</f>
        <v>4.2678544337413157E-5</v>
      </c>
      <c r="D18" s="6">
        <f>cambodia!AO23</f>
        <v>3.8094929790435608E-5</v>
      </c>
      <c r="E18" s="6">
        <f>cambodia!AY23</f>
        <v>4.328969294367683E-5</v>
      </c>
      <c r="F18" s="6">
        <f>cambodia!BI23</f>
        <v>3.8094929790435608E-5</v>
      </c>
      <c r="G18" s="6">
        <f>cambodia!BS23</f>
        <v>3.402060574867779E-5</v>
      </c>
      <c r="H18" s="6">
        <f>cambodia!CC23</f>
        <v>3.2390876131974661E-5</v>
      </c>
      <c r="I18" s="6">
        <f>cambodia!CM23</f>
        <v>3.7585639285215883E-5</v>
      </c>
      <c r="J18" s="6">
        <f>cambodia!CW23</f>
        <v>2.7909119686041063E-5</v>
      </c>
      <c r="K18" s="6">
        <f>cambodia!DG23</f>
        <v>2.8214693989172896E-5</v>
      </c>
      <c r="L18" s="6">
        <f>cambodia!DQ23</f>
        <v>6.4374319859773546E-5</v>
      </c>
      <c r="M18" s="6">
        <f>cambodia!EA23</f>
        <v>3.9215368901919012E-5</v>
      </c>
      <c r="N18" s="6">
        <f>cambodia!EK23</f>
        <v>3.9622801306094795E-5</v>
      </c>
      <c r="O18" s="6">
        <f>cambodia!EU23</f>
        <v>5.5920097473126067E-5</v>
      </c>
      <c r="P18" s="6">
        <f>cambodia!FE23</f>
        <v>4.5123138762467847E-5</v>
      </c>
      <c r="Q18" s="6">
        <f>cambodia!FO23</f>
        <v>2.9335133100656296E-5</v>
      </c>
      <c r="R18" s="6">
        <f>cambodia!FY23</f>
        <v>5.0012327612577232E-5</v>
      </c>
      <c r="S18" s="6">
        <f>cambodia!GI23</f>
        <v>2.6686822473513715E-5</v>
      </c>
      <c r="T18" s="6">
        <f>cambodia!GS23</f>
        <v>2.9538849302744188E-5</v>
      </c>
      <c r="U18" s="6">
        <f>cambodia!HC23</f>
        <v>3.6261483971644591E-5</v>
      </c>
      <c r="V18" s="6">
        <f>cambodia!HM23</f>
        <v>2.006604590565726E-5</v>
      </c>
      <c r="W18" s="6">
        <f>cambodia!HW23</f>
        <v>1.9251181097305696E-5</v>
      </c>
      <c r="X18" s="6">
        <f>cambodia!IG23</f>
        <v>8.7597966897793115E-6</v>
      </c>
      <c r="Y18" s="6">
        <f>cambodia!IQ23</f>
        <v>4.9910469511533281E-6</v>
      </c>
      <c r="Z18" s="6">
        <f>cambodia!JA23</f>
        <v>6.7226346689004017E-6</v>
      </c>
      <c r="AA18" s="6">
        <f>cambodia!JK23</f>
        <v>7.843073780383803E-6</v>
      </c>
      <c r="AB18" s="6">
        <f>cambodia!JU23</f>
        <v>5.0929050521972741E-6</v>
      </c>
      <c r="AC18" s="6">
        <f>cambodia!KE23</f>
        <v>8.1486480835156375E-6</v>
      </c>
      <c r="AD18" s="6">
        <f>cambodia!KO23</f>
        <v>3.4631754354941464E-6</v>
      </c>
      <c r="AE18" s="6">
        <f>cambodia!KY23</f>
        <v>2.9538849302744187E-6</v>
      </c>
    </row>
    <row r="19" spans="1:31">
      <c r="A19" s="6">
        <f t="shared" si="1"/>
        <v>17</v>
      </c>
      <c r="B19" s="6">
        <f>cambodia!U24</f>
        <v>5.4695517226740703E-5</v>
      </c>
      <c r="C19" s="6">
        <f>cambodia!AE24</f>
        <v>4.3486568724865958E-5</v>
      </c>
      <c r="D19" s="6">
        <f>cambodia!AO24</f>
        <v>3.8816173515751472E-5</v>
      </c>
      <c r="E19" s="6">
        <f>cambodia!AY24</f>
        <v>4.4109288086081223E-5</v>
      </c>
      <c r="F19" s="6">
        <f>cambodia!BI24</f>
        <v>3.8816173515751472E-5</v>
      </c>
      <c r="G19" s="6">
        <f>cambodia!BS24</f>
        <v>3.4664711107649706E-5</v>
      </c>
      <c r="H19" s="6">
        <f>cambodia!CC24</f>
        <v>3.3004126144409003E-5</v>
      </c>
      <c r="I19" s="6">
        <f>cambodia!CM24</f>
        <v>3.8297240714738753E-5</v>
      </c>
      <c r="J19" s="6">
        <f>cambodia!CW24</f>
        <v>2.8437517495497069E-5</v>
      </c>
      <c r="K19" s="6">
        <f>cambodia!DG24</f>
        <v>2.8748877176104698E-5</v>
      </c>
      <c r="L19" s="6">
        <f>cambodia!DQ24</f>
        <v>6.5593106048007839E-5</v>
      </c>
      <c r="M19" s="6">
        <f>cambodia!EA24</f>
        <v>3.9957825677979456E-5</v>
      </c>
      <c r="N19" s="6">
        <f>cambodia!EK24</f>
        <v>4.0372971918789637E-5</v>
      </c>
      <c r="O19" s="6">
        <f>cambodia!EU24</f>
        <v>5.6978821551196677E-5</v>
      </c>
      <c r="P19" s="6">
        <f>cambodia!FE24</f>
        <v>4.5977446169727009E-5</v>
      </c>
      <c r="Q19" s="6">
        <f>cambodia!FO24</f>
        <v>2.9890529338332681E-5</v>
      </c>
      <c r="R19" s="6">
        <f>cambodia!FY24</f>
        <v>5.0959201059449124E-5</v>
      </c>
      <c r="S19" s="6">
        <f>cambodia!GI24</f>
        <v>2.719207877306654E-5</v>
      </c>
      <c r="T19" s="6">
        <f>cambodia!GS24</f>
        <v>3.0098102458737772E-5</v>
      </c>
      <c r="U19" s="6">
        <f>cambodia!HC24</f>
        <v>3.6948015432105679E-5</v>
      </c>
      <c r="V19" s="6">
        <f>cambodia!HM24</f>
        <v>2.0445952359901178E-5</v>
      </c>
      <c r="W19" s="6">
        <f>cambodia!HW24</f>
        <v>1.9615659878280823E-5</v>
      </c>
      <c r="X19" s="6">
        <f>cambodia!IG24</f>
        <v>8.9256441774187877E-6</v>
      </c>
      <c r="Y19" s="6">
        <f>cambodia!IQ24</f>
        <v>5.0855414499246573E-6</v>
      </c>
      <c r="Z19" s="6">
        <f>cambodia!JA24</f>
        <v>6.8499129733679069E-6</v>
      </c>
      <c r="AA19" s="6">
        <f>cambodia!JK24</f>
        <v>7.9915651355958929E-6</v>
      </c>
      <c r="AB19" s="6">
        <f>cambodia!JU24</f>
        <v>5.1893280101272025E-6</v>
      </c>
      <c r="AC19" s="6">
        <f>cambodia!KE24</f>
        <v>8.3029248162035234E-6</v>
      </c>
      <c r="AD19" s="6">
        <f>cambodia!KO24</f>
        <v>3.5287430468864973E-6</v>
      </c>
      <c r="AE19" s="6">
        <f>cambodia!KY24</f>
        <v>3.0098102458737769E-6</v>
      </c>
    </row>
    <row r="20" spans="1:31">
      <c r="A20" s="6">
        <f t="shared" si="1"/>
        <v>18</v>
      </c>
      <c r="B20" s="6">
        <f>cambodia!U25</f>
        <v>5.5751040584376804E-5</v>
      </c>
      <c r="C20" s="6">
        <f>cambodia!AE25</f>
        <v>4.4325779895358411E-5</v>
      </c>
      <c r="D20" s="6">
        <f>cambodia!AO25</f>
        <v>3.9565254608267417E-5</v>
      </c>
      <c r="E20" s="6">
        <f>cambodia!AY25</f>
        <v>4.4960516600303879E-5</v>
      </c>
      <c r="F20" s="6">
        <f>cambodia!BI25</f>
        <v>3.9565254608267417E-5</v>
      </c>
      <c r="G20" s="6">
        <f>cambodia!BS25</f>
        <v>3.5333676575297633E-5</v>
      </c>
      <c r="H20" s="6">
        <f>cambodia!CC25</f>
        <v>3.3641045362109724E-5</v>
      </c>
      <c r="I20" s="6">
        <f>cambodia!CM25</f>
        <v>3.9036307354146193E-5</v>
      </c>
      <c r="J20" s="6">
        <f>cambodia!CW25</f>
        <v>2.8986309525842972E-5</v>
      </c>
      <c r="K20" s="6">
        <f>cambodia!DG25</f>
        <v>2.9303677878315703E-5</v>
      </c>
      <c r="L20" s="6">
        <f>cambodia!DQ25</f>
        <v>6.6858932920922483E-5</v>
      </c>
      <c r="M20" s="6">
        <f>cambodia!EA25</f>
        <v>4.0728938567334102E-5</v>
      </c>
      <c r="N20" s="6">
        <f>cambodia!EK25</f>
        <v>4.1152096370631081E-5</v>
      </c>
      <c r="O20" s="6">
        <f>cambodia!EU25</f>
        <v>5.8078408502510188E-5</v>
      </c>
      <c r="P20" s="6">
        <f>cambodia!FE25</f>
        <v>4.6864726715140278E-5</v>
      </c>
      <c r="Q20" s="6">
        <f>cambodia!FO25</f>
        <v>3.0467361837382392E-5</v>
      </c>
      <c r="R20" s="6">
        <f>cambodia!FY25</f>
        <v>5.1942620354704013E-5</v>
      </c>
      <c r="S20" s="6">
        <f>cambodia!GI25</f>
        <v>2.7716836115952038E-5</v>
      </c>
      <c r="T20" s="6">
        <f>cambodia!GS25</f>
        <v>3.0678940739030884E-5</v>
      </c>
      <c r="U20" s="6">
        <f>cambodia!HC25</f>
        <v>3.7661044493431011E-5</v>
      </c>
      <c r="V20" s="6">
        <f>cambodia!HM25</f>
        <v>2.0840521812376153E-5</v>
      </c>
      <c r="W20" s="6">
        <f>cambodia!HW25</f>
        <v>1.9994206205782195E-5</v>
      </c>
      <c r="X20" s="6">
        <f>cambodia!IG25</f>
        <v>9.0978927708850202E-6</v>
      </c>
      <c r="Y20" s="6">
        <f>cambodia!IQ25</f>
        <v>5.1836830903879761E-6</v>
      </c>
      <c r="Z20" s="6">
        <f>cambodia!JA25</f>
        <v>6.9821037544001319E-6</v>
      </c>
      <c r="AA20" s="6">
        <f>cambodia!JK25</f>
        <v>8.1457877134668208E-6</v>
      </c>
      <c r="AB20" s="6">
        <f>cambodia!JU25</f>
        <v>5.2894725412122217E-6</v>
      </c>
      <c r="AC20" s="6">
        <f>cambodia!KE25</f>
        <v>8.4631560659395534E-6</v>
      </c>
      <c r="AD20" s="6">
        <f>cambodia!KO25</f>
        <v>3.5968413280243103E-6</v>
      </c>
      <c r="AE20" s="6">
        <f>cambodia!KY25</f>
        <v>3.0678940739030878E-6</v>
      </c>
    </row>
    <row r="21" spans="1:31">
      <c r="A21" s="6">
        <f t="shared" si="1"/>
        <v>19</v>
      </c>
      <c r="B21" s="6">
        <f>cambodia!U26</f>
        <v>5.6848104944468414E-5</v>
      </c>
      <c r="C21" s="6">
        <f>cambodia!AE26</f>
        <v>4.5198018921693114E-5</v>
      </c>
      <c r="D21" s="6">
        <f>cambodia!AO26</f>
        <v>4.0343816412203402E-5</v>
      </c>
      <c r="E21" s="6">
        <f>cambodia!AY26</f>
        <v>4.5845245922958408E-5</v>
      </c>
      <c r="F21" s="6">
        <f>cambodia!BI26</f>
        <v>4.0343816412203402E-5</v>
      </c>
      <c r="G21" s="6">
        <f>cambodia!BS26</f>
        <v>3.6028969737101425E-5</v>
      </c>
      <c r="H21" s="6">
        <f>cambodia!CC26</f>
        <v>3.430303106706064E-5</v>
      </c>
      <c r="I21" s="6">
        <f>cambodia!CM26</f>
        <v>3.9804460577815653E-5</v>
      </c>
      <c r="J21" s="6">
        <f>cambodia!CW26</f>
        <v>2.9556699724448481E-5</v>
      </c>
      <c r="K21" s="6">
        <f>cambodia!DG26</f>
        <v>2.9880313225081125E-5</v>
      </c>
      <c r="L21" s="6">
        <f>cambodia!DQ26</f>
        <v>6.8174577466611098E-5</v>
      </c>
      <c r="M21" s="6">
        <f>cambodia!EA26</f>
        <v>4.1530399247856438E-5</v>
      </c>
      <c r="N21" s="6">
        <f>cambodia!EK26</f>
        <v>4.1961883915366641E-5</v>
      </c>
      <c r="O21" s="6">
        <f>cambodia!EU26</f>
        <v>5.9221270615774507E-5</v>
      </c>
      <c r="P21" s="6">
        <f>cambodia!FE26</f>
        <v>4.7786926926754292E-5</v>
      </c>
      <c r="Q21" s="6">
        <f>cambodia!FO26</f>
        <v>3.1066896060734168E-5</v>
      </c>
      <c r="R21" s="6">
        <f>cambodia!FY26</f>
        <v>5.2964742936876654E-5</v>
      </c>
      <c r="S21" s="6">
        <f>cambodia!GI26</f>
        <v>2.8262245721917888E-5</v>
      </c>
      <c r="T21" s="6">
        <f>cambodia!GS26</f>
        <v>3.1282638394489266E-5</v>
      </c>
      <c r="U21" s="6">
        <f>cambodia!HC26</f>
        <v>3.8402135408407512E-5</v>
      </c>
      <c r="V21" s="6">
        <f>cambodia!HM26</f>
        <v>2.1250619874877192E-5</v>
      </c>
      <c r="W21" s="6">
        <f>cambodia!HW26</f>
        <v>2.0387650539856796E-5</v>
      </c>
      <c r="X21" s="6">
        <f>cambodia!IG26</f>
        <v>9.2769203514692307E-6</v>
      </c>
      <c r="Y21" s="6">
        <f>cambodia!IQ26</f>
        <v>5.2856871769999098E-6</v>
      </c>
      <c r="Z21" s="6">
        <f>cambodia!JA26</f>
        <v>7.1194970139182467E-6</v>
      </c>
      <c r="AA21" s="6">
        <f>cambodia!JK26</f>
        <v>8.306079849571289E-6</v>
      </c>
      <c r="AB21" s="6">
        <f>cambodia!JU26</f>
        <v>5.3935583438774597E-6</v>
      </c>
      <c r="AC21" s="6">
        <f>cambodia!KE26</f>
        <v>8.6296933502039346E-6</v>
      </c>
      <c r="AD21" s="6">
        <f>cambodia!KO26</f>
        <v>3.6676196738366724E-6</v>
      </c>
      <c r="AE21" s="6">
        <f>cambodia!KY26</f>
        <v>3.1282638394489262E-6</v>
      </c>
    </row>
    <row r="22" spans="1:31">
      <c r="A22" s="6">
        <f t="shared" si="1"/>
        <v>20</v>
      </c>
      <c r="B22" s="6">
        <f>cambodia!U27</f>
        <v>5.7989211853458736E-5</v>
      </c>
      <c r="C22" s="6">
        <f>cambodia!AE27</f>
        <v>4.6105274699429253E-5</v>
      </c>
      <c r="D22" s="6">
        <f>cambodia!AO27</f>
        <v>4.1153634218583626E-5</v>
      </c>
      <c r="E22" s="6">
        <f>cambodia!AY27</f>
        <v>4.676549343020867E-5</v>
      </c>
      <c r="F22" s="6">
        <f>cambodia!BI27</f>
        <v>4.1153634218583626E-5</v>
      </c>
      <c r="G22" s="6">
        <f>cambodia!BS27</f>
        <v>3.6752176013387516E-5</v>
      </c>
      <c r="H22" s="6">
        <f>cambodia!CC27</f>
        <v>3.4991592731309074E-5</v>
      </c>
      <c r="I22" s="6">
        <f>cambodia!CM27</f>
        <v>4.0603451942934117E-5</v>
      </c>
      <c r="J22" s="6">
        <f>cambodia!CW27</f>
        <v>3.0149988705593354E-5</v>
      </c>
      <c r="K22" s="6">
        <f>cambodia!DG27</f>
        <v>3.0480098070983059E-5</v>
      </c>
      <c r="L22" s="6">
        <f>cambodia!DQ27</f>
        <v>6.9543039642098545E-5</v>
      </c>
      <c r="M22" s="6">
        <f>cambodia!EA27</f>
        <v>4.236403522501256E-5</v>
      </c>
      <c r="N22" s="6">
        <f>cambodia!EK27</f>
        <v>4.2804181045532169E-5</v>
      </c>
      <c r="O22" s="6">
        <f>cambodia!EU27</f>
        <v>6.0410013866316609E-5</v>
      </c>
      <c r="P22" s="6">
        <f>cambodia!FE27</f>
        <v>4.8746149622546914E-5</v>
      </c>
      <c r="Q22" s="6">
        <f>cambodia!FO27</f>
        <v>3.1690499077411989E-5</v>
      </c>
      <c r="R22" s="6">
        <f>cambodia!FY27</f>
        <v>5.4027899468782249E-5</v>
      </c>
      <c r="S22" s="6">
        <f>cambodia!GI27</f>
        <v>2.8829551244034517E-5</v>
      </c>
      <c r="T22" s="6">
        <f>cambodia!GS27</f>
        <v>3.1910571987671797E-5</v>
      </c>
      <c r="U22" s="6">
        <f>cambodia!HC27</f>
        <v>3.9172978026245376E-5</v>
      </c>
      <c r="V22" s="6">
        <f>cambodia!HM27</f>
        <v>2.1677181660590842E-5</v>
      </c>
      <c r="W22" s="6">
        <f>cambodia!HW27</f>
        <v>2.0796890019551618E-5</v>
      </c>
      <c r="X22" s="6">
        <f>cambodia!IG27</f>
        <v>9.4631351411716372E-6</v>
      </c>
      <c r="Y22" s="6">
        <f>cambodia!IQ27</f>
        <v>5.3917863013652338E-6</v>
      </c>
      <c r="Z22" s="6">
        <f>cambodia!JA27</f>
        <v>7.2624060385735813E-6</v>
      </c>
      <c r="AA22" s="6">
        <f>cambodia!JK27</f>
        <v>8.4728070450025119E-6</v>
      </c>
      <c r="AB22" s="6">
        <f>cambodia!JU27</f>
        <v>5.5018227564951377E-6</v>
      </c>
      <c r="AC22" s="6">
        <f>cambodia!KE27</f>
        <v>8.8029164103922187E-6</v>
      </c>
      <c r="AD22" s="6">
        <f>cambodia!KO27</f>
        <v>3.7412394744166933E-6</v>
      </c>
      <c r="AE22" s="6">
        <f>cambodia!KY27</f>
        <v>3.1910571987671791E-6</v>
      </c>
    </row>
    <row r="23" spans="1:31">
      <c r="A23" s="6">
        <f t="shared" si="1"/>
        <v>21</v>
      </c>
      <c r="B23" s="6">
        <f>cambodia!U28</f>
        <v>5.9177067825355527E-5</v>
      </c>
      <c r="C23" s="6">
        <f>cambodia!AE28</f>
        <v>4.7049699086952501E-5</v>
      </c>
      <c r="D23" s="6">
        <f>cambodia!AO28</f>
        <v>4.1996628779284576E-5</v>
      </c>
      <c r="E23" s="6">
        <f>cambodia!AY28</f>
        <v>4.7723441794641564E-5</v>
      </c>
      <c r="F23" s="6">
        <f>cambodia!BI28</f>
        <v>4.1996628779284576E-5</v>
      </c>
      <c r="G23" s="6">
        <f>cambodia!BS28</f>
        <v>3.750501072802419E-5</v>
      </c>
      <c r="H23" s="6">
        <f>cambodia!CC28</f>
        <v>3.5708363507520035E-5</v>
      </c>
      <c r="I23" s="6">
        <f>cambodia!CM28</f>
        <v>4.143517652287703E-5</v>
      </c>
      <c r="J23" s="6">
        <f>cambodia!CW28</f>
        <v>3.076758365113362E-5</v>
      </c>
      <c r="K23" s="6">
        <f>cambodia!DG28</f>
        <v>3.1104455004978145E-5</v>
      </c>
      <c r="L23" s="6">
        <f>cambodia!DQ28</f>
        <v>7.0967565209914042E-5</v>
      </c>
      <c r="M23" s="6">
        <f>cambodia!EA28</f>
        <v>4.3231823743381178E-5</v>
      </c>
      <c r="N23" s="6">
        <f>cambodia!EK28</f>
        <v>4.368098554850722E-5</v>
      </c>
      <c r="O23" s="6">
        <f>cambodia!EU28</f>
        <v>6.1647457753548744E-5</v>
      </c>
      <c r="P23" s="6">
        <f>cambodia!FE28</f>
        <v>4.9744669917708733E-5</v>
      </c>
      <c r="Q23" s="6">
        <f>cambodia!FO28</f>
        <v>3.2339649969074747E-5</v>
      </c>
      <c r="R23" s="6">
        <f>cambodia!FY28</f>
        <v>5.5134611579221189E-5</v>
      </c>
      <c r="S23" s="6">
        <f>cambodia!GI28</f>
        <v>2.9420098235755501E-5</v>
      </c>
      <c r="T23" s="6">
        <f>cambodia!GS28</f>
        <v>3.2564230871637768E-5</v>
      </c>
      <c r="U23" s="6">
        <f>cambodia!HC28</f>
        <v>3.99754006562174E-5</v>
      </c>
      <c r="V23" s="6">
        <f>cambodia!HM28</f>
        <v>2.2121218902457383E-5</v>
      </c>
      <c r="W23" s="6">
        <f>cambodia!HW28</f>
        <v>2.1222895292205302E-5</v>
      </c>
      <c r="X23" s="6">
        <f>cambodia!IG28</f>
        <v>9.656978810209822E-6</v>
      </c>
      <c r="Y23" s="6">
        <f>cambodia!IQ28</f>
        <v>5.5022321127939672E-6</v>
      </c>
      <c r="Z23" s="6">
        <f>cambodia!JA28</f>
        <v>7.4111697845796305E-6</v>
      </c>
      <c r="AA23" s="6">
        <f>cambodia!JK28</f>
        <v>8.6463647486762359E-6</v>
      </c>
      <c r="AB23" s="6">
        <f>cambodia!JU28</f>
        <v>5.6145225640754777E-6</v>
      </c>
      <c r="AC23" s="6">
        <f>cambodia!KE28</f>
        <v>8.983236102520764E-6</v>
      </c>
      <c r="AD23" s="6">
        <f>cambodia!KO28</f>
        <v>3.8178753435713249E-6</v>
      </c>
      <c r="AE23" s="6">
        <f>cambodia!KY28</f>
        <v>3.2564230871637766E-6</v>
      </c>
    </row>
    <row r="24" spans="1:31">
      <c r="A24" s="6">
        <f t="shared" si="1"/>
        <v>22</v>
      </c>
      <c r="B24" s="6">
        <f>cambodia!U29</f>
        <v>6.0414605773609099E-5</v>
      </c>
      <c r="C24" s="6">
        <f>cambodia!AE29</f>
        <v>4.80336239452414E-5</v>
      </c>
      <c r="D24" s="6">
        <f>cambodia!AO29</f>
        <v>4.2874881516754852E-5</v>
      </c>
      <c r="E24" s="6">
        <f>cambodia!AY29</f>
        <v>4.872145626903961E-5</v>
      </c>
      <c r="F24" s="6">
        <f>cambodia!BI29</f>
        <v>4.2874881516754852E-5</v>
      </c>
      <c r="G24" s="6">
        <f>cambodia!BS29</f>
        <v>3.8289332691433476E-5</v>
      </c>
      <c r="H24" s="6">
        <f>cambodia!CC29</f>
        <v>3.6455113161304928E-5</v>
      </c>
      <c r="I24" s="6">
        <f>cambodia!CM29</f>
        <v>4.2301687913589686E-5</v>
      </c>
      <c r="J24" s="6">
        <f>cambodia!CW29</f>
        <v>3.1411009453451417E-5</v>
      </c>
      <c r="K24" s="6">
        <f>cambodia!DG29</f>
        <v>3.1754925615350515E-5</v>
      </c>
      <c r="L24" s="6">
        <f>cambodia!DQ29</f>
        <v>7.245167144007772E-5</v>
      </c>
      <c r="M24" s="6">
        <f>cambodia!EA29</f>
        <v>4.4135907443718228E-5</v>
      </c>
      <c r="N24" s="6">
        <f>cambodia!EK29</f>
        <v>4.459446232625037E-5</v>
      </c>
      <c r="O24" s="6">
        <f>cambodia!EU29</f>
        <v>6.2936657627535864E-5</v>
      </c>
      <c r="P24" s="6">
        <f>cambodia!FE29</f>
        <v>5.0784953240434219E-5</v>
      </c>
      <c r="Q24" s="6">
        <f>cambodia!FO29</f>
        <v>3.3015951542313898E-5</v>
      </c>
      <c r="R24" s="6">
        <f>cambodia!FY29</f>
        <v>5.6287611830819872E-5</v>
      </c>
      <c r="S24" s="6">
        <f>cambodia!GI29</f>
        <v>3.0035344805855004E-5</v>
      </c>
      <c r="T24" s="6">
        <f>cambodia!GS29</f>
        <v>3.3245228983579966E-5</v>
      </c>
      <c r="U24" s="6">
        <f>cambodia!HC29</f>
        <v>4.0811384545360228E-5</v>
      </c>
      <c r="V24" s="6">
        <f>cambodia!HM29</f>
        <v>2.2583827964707771E-5</v>
      </c>
      <c r="W24" s="6">
        <f>cambodia!HW29</f>
        <v>2.1666718199643494E-5</v>
      </c>
      <c r="X24" s="6">
        <f>cambodia!IG29</f>
        <v>9.8589299744409555E-6</v>
      </c>
      <c r="Y24" s="6">
        <f>cambodia!IQ29</f>
        <v>5.6172973110186835E-6</v>
      </c>
      <c r="Z24" s="6">
        <f>cambodia!JA29</f>
        <v>7.5661555617802687E-6</v>
      </c>
      <c r="AA24" s="6">
        <f>cambodia!JK29</f>
        <v>8.8271814887436472E-6</v>
      </c>
      <c r="AB24" s="6">
        <f>cambodia!JU29</f>
        <v>5.7319360316517182E-6</v>
      </c>
      <c r="AC24" s="6">
        <f>cambodia!KE29</f>
        <v>9.1710976506427488E-6</v>
      </c>
      <c r="AD24" s="6">
        <f>cambodia!KO29</f>
        <v>3.8977165015231686E-6</v>
      </c>
      <c r="AE24" s="6">
        <f>cambodia!KY29</f>
        <v>3.3245228983579963E-6</v>
      </c>
    </row>
    <row r="25" spans="1:31">
      <c r="A25" s="6">
        <f t="shared" si="1"/>
        <v>23</v>
      </c>
      <c r="B25" s="6">
        <f>cambodia!U30</f>
        <v>6.1705009189587953E-5</v>
      </c>
      <c r="C25" s="6">
        <f>cambodia!AE30</f>
        <v>4.9059580361361208E-5</v>
      </c>
      <c r="D25" s="6">
        <f>cambodia!AO30</f>
        <v>4.3790651682933392E-5</v>
      </c>
      <c r="E25" s="6">
        <f>cambodia!AY30</f>
        <v>4.976210418515159E-5</v>
      </c>
      <c r="F25" s="6">
        <f>cambodia!BI30</f>
        <v>4.3790651682933392E-5</v>
      </c>
      <c r="G25" s="6">
        <f>cambodia!BS30</f>
        <v>3.9107159524330889E-5</v>
      </c>
      <c r="H25" s="6">
        <f>cambodia!CC30</f>
        <v>3.7233762660889893E-5</v>
      </c>
      <c r="I25" s="6">
        <f>cambodia!CM30</f>
        <v>4.3205215163108085E-5</v>
      </c>
      <c r="J25" s="6">
        <f>cambodia!CW30</f>
        <v>3.2081921286427138E-5</v>
      </c>
      <c r="K25" s="6">
        <f>cambodia!DG30</f>
        <v>3.2433183198322322E-5</v>
      </c>
      <c r="L25" s="6">
        <f>cambodia!DQ30</f>
        <v>7.3999176105919541E-5</v>
      </c>
      <c r="M25" s="6">
        <f>cambodia!EA30</f>
        <v>4.5078612026549081E-5</v>
      </c>
      <c r="N25" s="6">
        <f>cambodia!EK30</f>
        <v>4.5546961242409333E-5</v>
      </c>
      <c r="O25" s="6">
        <f>cambodia!EU30</f>
        <v>6.4280929876819344E-5</v>
      </c>
      <c r="P25" s="6">
        <f>cambodia!FE30</f>
        <v>5.1869675656522709E-5</v>
      </c>
      <c r="Q25" s="6">
        <f>cambodia!FO30</f>
        <v>3.3721143541938011E-5</v>
      </c>
      <c r="R25" s="6">
        <f>cambodia!FY30</f>
        <v>5.7489866246845716E-5</v>
      </c>
      <c r="S25" s="6">
        <f>cambodia!GI30</f>
        <v>3.0676873638846388E-5</v>
      </c>
      <c r="T25" s="6">
        <f>cambodia!GS30</f>
        <v>3.3955318149868141E-5</v>
      </c>
      <c r="U25" s="6">
        <f>cambodia!HC30</f>
        <v>4.1683080211562267E-5</v>
      </c>
      <c r="V25" s="6">
        <f>cambodia!HM30</f>
        <v>2.3066198881117323E-5</v>
      </c>
      <c r="W25" s="6">
        <f>cambodia!HW30</f>
        <v>2.2129500449396822E-5</v>
      </c>
      <c r="X25" s="6">
        <f>cambodia!IG30</f>
        <v>1.0069508140995381E-5</v>
      </c>
      <c r="Y25" s="6">
        <f>cambodia!IQ30</f>
        <v>5.7372778942880646E-6</v>
      </c>
      <c r="Z25" s="6">
        <f>cambodia!JA30</f>
        <v>7.7277620616941294E-6</v>
      </c>
      <c r="AA25" s="6">
        <f>cambodia!JK30</f>
        <v>9.0157224053098182E-6</v>
      </c>
      <c r="AB25" s="6">
        <f>cambodia!JU30</f>
        <v>5.8543651982531277E-6</v>
      </c>
      <c r="AC25" s="6">
        <f>cambodia!KE30</f>
        <v>9.366984317205004E-6</v>
      </c>
      <c r="AD25" s="6">
        <f>cambodia!KO30</f>
        <v>3.9809683348121269E-6</v>
      </c>
      <c r="AE25" s="6">
        <f>cambodia!KY30</f>
        <v>3.3955318149868136E-6</v>
      </c>
    </row>
    <row r="26" spans="1:31">
      <c r="A26" s="6">
        <f t="shared" si="1"/>
        <v>24</v>
      </c>
      <c r="B26" s="6">
        <f>cambodia!U31</f>
        <v>6.3051739487269084E-5</v>
      </c>
      <c r="C26" s="6">
        <f>cambodia!AE31</f>
        <v>5.0130320389308829E-5</v>
      </c>
      <c r="D26" s="6">
        <f>cambodia!AO31</f>
        <v>4.4746395765158718E-5</v>
      </c>
      <c r="E26" s="6">
        <f>cambodia!AY31</f>
        <v>5.0848177005862182E-5</v>
      </c>
      <c r="F26" s="6">
        <f>cambodia!BI31</f>
        <v>4.4746395765158718E-5</v>
      </c>
      <c r="G26" s="6">
        <f>cambodia!BS31</f>
        <v>3.9960684988136393E-5</v>
      </c>
      <c r="H26" s="6">
        <f>cambodia!CC31</f>
        <v>3.8046400677327466E-5</v>
      </c>
      <c r="I26" s="6">
        <f>cambodia!CM31</f>
        <v>4.414818191803093E-5</v>
      </c>
      <c r="J26" s="6">
        <f>cambodia!CW31</f>
        <v>3.2782118822602913E-5</v>
      </c>
      <c r="K26" s="6">
        <f>cambodia!DG31</f>
        <v>3.3141047130879582E-5</v>
      </c>
      <c r="L26" s="6">
        <f>cambodia!DQ31</f>
        <v>7.5614230276952696E-5</v>
      </c>
      <c r="M26" s="6">
        <f>cambodia!EA31</f>
        <v>4.6062466228839851E-5</v>
      </c>
      <c r="N26" s="6">
        <f>cambodia!EK31</f>
        <v>4.6541037306542093E-5</v>
      </c>
      <c r="O26" s="6">
        <f>cambodia!EU31</f>
        <v>6.5683880414631378E-5</v>
      </c>
      <c r="P26" s="6">
        <f>cambodia!FE31</f>
        <v>5.300174685552222E-5</v>
      </c>
      <c r="Q26" s="6">
        <f>cambodia!FO31</f>
        <v>3.4457117594560722E-5</v>
      </c>
      <c r="R26" s="6">
        <f>cambodia!FY31</f>
        <v>5.8744599787949008E-5</v>
      </c>
      <c r="S26" s="6">
        <f>cambodia!GI31</f>
        <v>3.1346405589496214E-5</v>
      </c>
      <c r="T26" s="6">
        <f>cambodia!GS31</f>
        <v>3.469640313341184E-5</v>
      </c>
      <c r="U26" s="6">
        <f>cambodia!HC31</f>
        <v>4.2592825915498666E-5</v>
      </c>
      <c r="V26" s="6">
        <f>cambodia!HM31</f>
        <v>2.356962557683494E-5</v>
      </c>
      <c r="W26" s="6">
        <f>cambodia!HW31</f>
        <v>2.2612483421430473E-5</v>
      </c>
      <c r="X26" s="6">
        <f>cambodia!IG31</f>
        <v>1.0289278170597994E-5</v>
      </c>
      <c r="Y26" s="6">
        <f>cambodia!IQ31</f>
        <v>5.8624957018523444E-6</v>
      </c>
      <c r="Z26" s="6">
        <f>cambodia!JA31</f>
        <v>7.8964227820868329E-6</v>
      </c>
      <c r="AA26" s="6">
        <f>cambodia!JK31</f>
        <v>9.2124932457679712E-6</v>
      </c>
      <c r="AB26" s="6">
        <f>cambodia!JU31</f>
        <v>5.9821384712779032E-6</v>
      </c>
      <c r="AC26" s="6">
        <f>cambodia!KE31</f>
        <v>9.5714215540446441E-6</v>
      </c>
      <c r="AD26" s="6">
        <f>cambodia!KO31</f>
        <v>4.0678541604689744E-6</v>
      </c>
      <c r="AE26" s="6">
        <f>cambodia!KY31</f>
        <v>3.4696403133411834E-6</v>
      </c>
    </row>
    <row r="27" spans="1:31">
      <c r="A27" s="6">
        <f t="shared" si="1"/>
        <v>25</v>
      </c>
      <c r="B27" s="6">
        <f>cambodia!U32</f>
        <v>6.4458567008661321E-5</v>
      </c>
      <c r="C27" s="6">
        <f>cambodia!AE32</f>
        <v>5.1248841701383493E-5</v>
      </c>
      <c r="D27" s="6">
        <f>cambodia!AO32</f>
        <v>4.5744789490017721E-5</v>
      </c>
      <c r="E27" s="6">
        <f>cambodia!AY32</f>
        <v>5.1982715329565599E-5</v>
      </c>
      <c r="F27" s="6">
        <f>cambodia!BI32</f>
        <v>4.5744789490017721E-5</v>
      </c>
      <c r="G27" s="6">
        <f>cambodia!BS32</f>
        <v>4.0852298635470371E-5</v>
      </c>
      <c r="H27" s="6">
        <f>cambodia!CC32</f>
        <v>3.8895302293651434E-5</v>
      </c>
      <c r="I27" s="6">
        <f>cambodia!CM32</f>
        <v>4.5133228133199306E-5</v>
      </c>
      <c r="J27" s="6">
        <f>cambodia!CW32</f>
        <v>3.3513562353649347E-5</v>
      </c>
      <c r="K27" s="6">
        <f>cambodia!DG32</f>
        <v>3.3880499167740394E-5</v>
      </c>
      <c r="L27" s="6">
        <f>cambodia!DQ32</f>
        <v>7.7301355501848131E-5</v>
      </c>
      <c r="M27" s="6">
        <f>cambodia!EA32</f>
        <v>4.7090224475018243E-5</v>
      </c>
      <c r="N27" s="6">
        <f>cambodia!EK32</f>
        <v>4.757947356047298E-5</v>
      </c>
      <c r="O27" s="6">
        <f>cambodia!EU32</f>
        <v>6.7149436978662379E-5</v>
      </c>
      <c r="P27" s="6">
        <f>cambodia!FE32</f>
        <v>5.4184336214111898E-5</v>
      </c>
      <c r="Q27" s="6">
        <f>cambodia!FO32</f>
        <v>3.5225934152740915E-5</v>
      </c>
      <c r="R27" s="6">
        <f>cambodia!FY32</f>
        <v>6.0055325239568723E-5</v>
      </c>
      <c r="S27" s="6">
        <f>cambodia!GI32</f>
        <v>3.2045815097285141E-5</v>
      </c>
      <c r="T27" s="6">
        <f>cambodia!GS32</f>
        <v>3.5470558695468284E-5</v>
      </c>
      <c r="U27" s="6">
        <f>cambodia!HC32</f>
        <v>4.3543168605471408E-5</v>
      </c>
      <c r="V27" s="6">
        <f>cambodia!HM32</f>
        <v>2.4095517458645698E-5</v>
      </c>
      <c r="W27" s="6">
        <f>cambodia!HW32</f>
        <v>2.3117019287736226E-5</v>
      </c>
      <c r="X27" s="6">
        <f>cambodia!IG32</f>
        <v>1.0518855337276802E-5</v>
      </c>
      <c r="Y27" s="6">
        <f>cambodia!IQ32</f>
        <v>5.9933012968205034E-6</v>
      </c>
      <c r="Z27" s="6">
        <f>cambodia!JA32</f>
        <v>8.0726099100031274E-6</v>
      </c>
      <c r="AA27" s="6">
        <f>cambodia!JK32</f>
        <v>9.4180448950036492E-6</v>
      </c>
      <c r="AB27" s="6">
        <f>cambodia!JU32</f>
        <v>6.1156135681841878E-6</v>
      </c>
      <c r="AC27" s="6">
        <f>cambodia!KE32</f>
        <v>9.7849817090946991E-6</v>
      </c>
      <c r="AD27" s="6">
        <f>cambodia!KO32</f>
        <v>4.1586172263652473E-6</v>
      </c>
      <c r="AE27" s="6">
        <f>cambodia!KY32</f>
        <v>3.5470558695468282E-6</v>
      </c>
    </row>
    <row r="28" spans="1:31">
      <c r="A28" s="6">
        <f t="shared" si="1"/>
        <v>26</v>
      </c>
      <c r="B28" s="6">
        <f>cambodia!U33</f>
        <v>6.5929606274764711E-5</v>
      </c>
      <c r="C28" s="6">
        <f>cambodia!AE33</f>
        <v>5.2418415615040639E-5</v>
      </c>
      <c r="D28" s="6">
        <f>cambodia!AO33</f>
        <v>4.6788752840155606E-5</v>
      </c>
      <c r="E28" s="6">
        <f>cambodia!AY33</f>
        <v>5.3169037318358648E-5</v>
      </c>
      <c r="F28" s="6">
        <f>cambodia!BI33</f>
        <v>4.6788752840155606E-5</v>
      </c>
      <c r="G28" s="6">
        <f>cambodia!BS33</f>
        <v>4.1784608151368909E-5</v>
      </c>
      <c r="H28" s="6">
        <f>cambodia!CC33</f>
        <v>3.9782950275854228E-5</v>
      </c>
      <c r="I28" s="6">
        <f>cambodia!CM33</f>
        <v>4.616323475405727E-5</v>
      </c>
      <c r="J28" s="6">
        <f>cambodia!CW33</f>
        <v>3.4278391118188868E-5</v>
      </c>
      <c r="K28" s="6">
        <f>cambodia!DG33</f>
        <v>3.4653701969847865E-5</v>
      </c>
      <c r="L28" s="6">
        <f>cambodia!DQ33</f>
        <v>7.9065486082829792E-5</v>
      </c>
      <c r="M28" s="6">
        <f>cambodia!EA33</f>
        <v>4.8164892629571944E-5</v>
      </c>
      <c r="N28" s="6">
        <f>cambodia!EK33</f>
        <v>4.8665307098450621E-5</v>
      </c>
      <c r="O28" s="6">
        <f>cambodia!EU33</f>
        <v>6.8681885853597401E-5</v>
      </c>
      <c r="P28" s="6">
        <f>cambodia!FE33</f>
        <v>5.5420902428312654E-5</v>
      </c>
      <c r="Q28" s="6">
        <f>cambodia!FO33</f>
        <v>3.6029841759264204E-5</v>
      </c>
      <c r="R28" s="6">
        <f>cambodia!FY33</f>
        <v>6.1425876054856685E-5</v>
      </c>
      <c r="S28" s="6">
        <f>cambodia!GI33</f>
        <v>3.2777147711552857E-5</v>
      </c>
      <c r="T28" s="6">
        <f>cambodia!GS33</f>
        <v>3.6280048993703542E-5</v>
      </c>
      <c r="U28" s="6">
        <f>cambodia!HC33</f>
        <v>4.4536887730201586E-5</v>
      </c>
      <c r="V28" s="6">
        <f>cambodia!HM33</f>
        <v>2.4645412592274479E-5</v>
      </c>
      <c r="W28" s="6">
        <f>cambodia!HW33</f>
        <v>2.3644583654517135E-5</v>
      </c>
      <c r="X28" s="6">
        <f>cambodia!IG33</f>
        <v>1.0758911080891397E-5</v>
      </c>
      <c r="Y28" s="6">
        <f>cambodia!IQ33</f>
        <v>6.1300772437637015E-6</v>
      </c>
      <c r="Z28" s="6">
        <f>cambodia!JA33</f>
        <v>8.2568387364980488E-6</v>
      </c>
      <c r="AA28" s="6">
        <f>cambodia!JK33</f>
        <v>9.6329785259143905E-6</v>
      </c>
      <c r="AB28" s="6">
        <f>cambodia!JU33</f>
        <v>6.25518086098337E-6</v>
      </c>
      <c r="AC28" s="6">
        <f>cambodia!KE33</f>
        <v>1.0008289377573392E-5</v>
      </c>
      <c r="AD28" s="6">
        <f>cambodia!KO33</f>
        <v>4.2535229854686911E-6</v>
      </c>
      <c r="AE28" s="6">
        <f>cambodia!KY33</f>
        <v>3.6280048993703541E-6</v>
      </c>
    </row>
    <row r="29" spans="1:31">
      <c r="A29" s="6">
        <f t="shared" si="1"/>
        <v>27</v>
      </c>
      <c r="B29" s="6">
        <f>cambodia!U34</f>
        <v>6.746935617613107E-5</v>
      </c>
      <c r="C29" s="6">
        <f>cambodia!AE34</f>
        <v>5.3642619047056779E-5</v>
      </c>
      <c r="D29" s="6">
        <f>cambodia!AO34</f>
        <v>4.7881478576609153E-5</v>
      </c>
      <c r="E29" s="6">
        <f>cambodia!AY34</f>
        <v>5.4410771109783132E-5</v>
      </c>
      <c r="F29" s="6">
        <f>cambodia!BI34</f>
        <v>4.7881478576609153E-5</v>
      </c>
      <c r="G29" s="6">
        <f>cambodia!BS34</f>
        <v>4.2760464825100154E-5</v>
      </c>
      <c r="H29" s="6">
        <f>cambodia!CC34</f>
        <v>4.0712059324496554E-5</v>
      </c>
      <c r="I29" s="6">
        <f>cambodia!CM34</f>
        <v>4.7241351857670533E-5</v>
      </c>
      <c r="J29" s="6">
        <f>cambodia!CW34</f>
        <v>3.5078944197836655E-5</v>
      </c>
      <c r="K29" s="6">
        <f>cambodia!DG34</f>
        <v>3.5463020229199828E-5</v>
      </c>
      <c r="L29" s="6">
        <f>cambodia!DQ34</f>
        <v>8.0912017273842215E-5</v>
      </c>
      <c r="M29" s="6">
        <f>cambodia!EA34</f>
        <v>4.9289757358274126E-5</v>
      </c>
      <c r="N29" s="6">
        <f>cambodia!EK34</f>
        <v>4.9801858733425033E-5</v>
      </c>
      <c r="O29" s="6">
        <f>cambodia!EU34</f>
        <v>7.028591373946103E-5</v>
      </c>
      <c r="P29" s="6">
        <f>cambodia!FE34</f>
        <v>5.6715227297962178E-5</v>
      </c>
      <c r="Q29" s="6">
        <f>cambodia!FO34</f>
        <v>3.6871299010864801E-5</v>
      </c>
      <c r="R29" s="6">
        <f>cambodia!FY34</f>
        <v>6.2860443799772977E-5</v>
      </c>
      <c r="S29" s="6">
        <f>cambodia!GI34</f>
        <v>3.3542640072383948E-5</v>
      </c>
      <c r="T29" s="6">
        <f>cambodia!GS34</f>
        <v>3.7127349698440255E-5</v>
      </c>
      <c r="U29" s="6">
        <f>cambodia!HC34</f>
        <v>4.55770223884301E-5</v>
      </c>
      <c r="V29" s="6">
        <f>cambodia!HM34</f>
        <v>2.5220992726181826E-5</v>
      </c>
      <c r="W29" s="6">
        <f>cambodia!HW34</f>
        <v>2.4196789975880023E-5</v>
      </c>
      <c r="X29" s="6">
        <f>cambodia!IG34</f>
        <v>1.1010179565744352E-5</v>
      </c>
      <c r="Y29" s="6">
        <f>cambodia!IQ34</f>
        <v>6.2732418455985249E-6</v>
      </c>
      <c r="Z29" s="6">
        <f>cambodia!JA34</f>
        <v>8.4496726899898504E-6</v>
      </c>
      <c r="AA29" s="6">
        <f>cambodia!JK34</f>
        <v>9.8579514716548269E-6</v>
      </c>
      <c r="AB29" s="6">
        <f>cambodia!JU34</f>
        <v>6.4012671893862507E-6</v>
      </c>
      <c r="AC29" s="6">
        <f>cambodia!KE34</f>
        <v>1.0242027503018E-5</v>
      </c>
      <c r="AD29" s="6">
        <f>cambodia!KO34</f>
        <v>4.3528616887826502E-6</v>
      </c>
      <c r="AE29" s="6">
        <f>cambodia!KY34</f>
        <v>3.7127349698440249E-6</v>
      </c>
    </row>
    <row r="30" spans="1:31">
      <c r="A30" s="6">
        <f t="shared" si="1"/>
        <v>28</v>
      </c>
      <c r="B30" s="6">
        <f>cambodia!U35</f>
        <v>6.9082745929868248E-5</v>
      </c>
      <c r="C30" s="6">
        <f>cambodia!AE35</f>
        <v>5.4925371052400001E-5</v>
      </c>
      <c r="D30" s="6">
        <f>cambodia!AO35</f>
        <v>4.9026464853454891E-5</v>
      </c>
      <c r="E30" s="6">
        <f>cambodia!AY35</f>
        <v>5.5711891878926014E-5</v>
      </c>
      <c r="F30" s="6">
        <f>cambodia!BI35</f>
        <v>4.9026464853454891E-5</v>
      </c>
      <c r="G30" s="6">
        <f>cambodia!BS35</f>
        <v>4.3782992676614793E-5</v>
      </c>
      <c r="H30" s="6">
        <f>cambodia!CC35</f>
        <v>4.1685603805878755E-5</v>
      </c>
      <c r="I30" s="6">
        <f>cambodia!CM35</f>
        <v>4.8371030831349878E-5</v>
      </c>
      <c r="J30" s="6">
        <f>cambodia!CW35</f>
        <v>3.5917784411354652E-5</v>
      </c>
      <c r="K30" s="6">
        <f>cambodia!DG35</f>
        <v>3.6311044824617656E-5</v>
      </c>
      <c r="L30" s="6">
        <f>cambodia!DQ35</f>
        <v>8.2846860394073505E-5</v>
      </c>
      <c r="M30" s="6">
        <f>cambodia!EA35</f>
        <v>5.0468419702085916E-5</v>
      </c>
      <c r="N30" s="6">
        <f>cambodia!EK35</f>
        <v>5.0992766919769927E-5</v>
      </c>
      <c r="O30" s="6">
        <f>cambodia!EU35</f>
        <v>7.1966655627130313E-5</v>
      </c>
      <c r="P30" s="6">
        <f>cambodia!FE35</f>
        <v>5.8071454358504054E-5</v>
      </c>
      <c r="Q30" s="6">
        <f>cambodia!FO35</f>
        <v>3.7752999673248681E-5</v>
      </c>
      <c r="R30" s="6">
        <f>cambodia!FY35</f>
        <v>6.4363620970712168E-5</v>
      </c>
      <c r="S30" s="6">
        <f>cambodia!GI35</f>
        <v>3.4344742758302626E-5</v>
      </c>
      <c r="T30" s="6">
        <f>cambodia!GS35</f>
        <v>3.801517328209069E-5</v>
      </c>
      <c r="U30" s="6">
        <f>cambodia!HC35</f>
        <v>4.6666902373876844E-5</v>
      </c>
      <c r="V30" s="6">
        <f>cambodia!HM35</f>
        <v>2.582410047093747E-5</v>
      </c>
      <c r="W30" s="6">
        <f>cambodia!HW35</f>
        <v>2.4775406035569448E-5</v>
      </c>
      <c r="X30" s="6">
        <f>cambodia!IG35</f>
        <v>1.1273465180206206E-5</v>
      </c>
      <c r="Y30" s="6">
        <f>cambodia!IQ35</f>
        <v>6.4232534166291163E-6</v>
      </c>
      <c r="Z30" s="6">
        <f>cambodia!JA35</f>
        <v>8.651729091786157E-6</v>
      </c>
      <c r="AA30" s="6">
        <f>cambodia!JK35</f>
        <v>1.0093683940417184E-5</v>
      </c>
      <c r="AB30" s="6">
        <f>cambodia!JU35</f>
        <v>6.5543402210501191E-6</v>
      </c>
      <c r="AC30" s="6">
        <f>cambodia!KE35</f>
        <v>1.0486944353680189E-5</v>
      </c>
      <c r="AD30" s="6">
        <f>cambodia!KO35</f>
        <v>4.4569513503140813E-6</v>
      </c>
      <c r="AE30" s="6">
        <f>cambodia!KY35</f>
        <v>3.8015173282090686E-6</v>
      </c>
    </row>
    <row r="31" spans="1:31">
      <c r="A31" s="6">
        <f t="shared" si="1"/>
        <v>29</v>
      </c>
      <c r="B31" s="6">
        <f>cambodia!U36</f>
        <v>7.0775187791982932E-5</v>
      </c>
      <c r="C31" s="6">
        <f>cambodia!AE36</f>
        <v>5.6270974734043366E-5</v>
      </c>
      <c r="D31" s="6">
        <f>cambodia!AO36</f>
        <v>5.0227552626568542E-5</v>
      </c>
      <c r="E31" s="6">
        <f>cambodia!AY36</f>
        <v>5.7076764348373345E-5</v>
      </c>
      <c r="F31" s="6">
        <f>cambodia!BI36</f>
        <v>5.0227552626568542E-5</v>
      </c>
      <c r="G31" s="6">
        <f>cambodia!BS36</f>
        <v>4.4855621864368692E-5</v>
      </c>
      <c r="H31" s="6">
        <f>cambodia!CC36</f>
        <v>4.2706849559488758E-5</v>
      </c>
      <c r="I31" s="6">
        <f>cambodia!CM36</f>
        <v>4.9556061281293562E-5</v>
      </c>
      <c r="J31" s="6">
        <f>cambodia!CW36</f>
        <v>3.6797725721068933E-5</v>
      </c>
      <c r="K31" s="6">
        <f>cambodia!DG36</f>
        <v>3.7200620528233916E-5</v>
      </c>
      <c r="L31" s="6">
        <f>cambodia!DQ36</f>
        <v>8.4876506042757535E-5</v>
      </c>
      <c r="M31" s="6">
        <f>cambodia!EA36</f>
        <v>5.1704833586173495E-5</v>
      </c>
      <c r="N31" s="6">
        <f>cambodia!EK36</f>
        <v>5.2242026662393483E-5</v>
      </c>
      <c r="O31" s="6">
        <f>cambodia!EU36</f>
        <v>7.3729749711192851E-5</v>
      </c>
      <c r="P31" s="6">
        <f>cambodia!FE36</f>
        <v>5.949413319136327E-5</v>
      </c>
      <c r="Q31" s="6">
        <f>cambodia!FO36</f>
        <v>3.8677901487838875E-5</v>
      </c>
      <c r="R31" s="6">
        <f>cambodia!FY36</f>
        <v>6.5940450106003083E-5</v>
      </c>
      <c r="S31" s="6">
        <f>cambodia!GI36</f>
        <v>3.5186146492408974E-5</v>
      </c>
      <c r="T31" s="6">
        <f>cambodia!GS36</f>
        <v>3.8946498025948866E-5</v>
      </c>
      <c r="U31" s="6">
        <f>cambodia!HC36</f>
        <v>4.7810183783578604E-5</v>
      </c>
      <c r="V31" s="6">
        <f>cambodia!HM36</f>
        <v>2.6456759003834232E-5</v>
      </c>
      <c r="W31" s="6">
        <f>cambodia!HW36</f>
        <v>2.5382372851394258E-5</v>
      </c>
      <c r="X31" s="6">
        <f>cambodia!IG36</f>
        <v>1.1549651138729665E-5</v>
      </c>
      <c r="Y31" s="6">
        <f>cambodia!IQ36</f>
        <v>6.5806151836948083E-6</v>
      </c>
      <c r="Z31" s="6">
        <f>cambodia!JA36</f>
        <v>8.863685757629743E-6</v>
      </c>
      <c r="AA31" s="6">
        <f>cambodia!JK36</f>
        <v>1.0340966717234701E-5</v>
      </c>
      <c r="AB31" s="6">
        <f>cambodia!JU36</f>
        <v>6.7149134527498054E-6</v>
      </c>
      <c r="AC31" s="6">
        <f>cambodia!KE36</f>
        <v>1.0743861524399687E-5</v>
      </c>
      <c r="AD31" s="6">
        <f>cambodia!KO36</f>
        <v>4.5661411478698669E-6</v>
      </c>
      <c r="AE31" s="6">
        <f>cambodia!KY36</f>
        <v>3.8946498025948865E-6</v>
      </c>
    </row>
    <row r="32" spans="1:31">
      <c r="A32" s="6">
        <f t="shared" si="1"/>
        <v>30</v>
      </c>
      <c r="B32" s="6">
        <f>cambodia!U37</f>
        <v>7.2552637712638453E-5</v>
      </c>
      <c r="C32" s="6">
        <f>cambodia!AE37</f>
        <v>5.7684165467923189E-5</v>
      </c>
      <c r="D32" s="6">
        <f>cambodia!AO37</f>
        <v>5.1488968699291814E-5</v>
      </c>
      <c r="E32" s="6">
        <f>cambodia!AY37</f>
        <v>5.8510191703740705E-5</v>
      </c>
      <c r="F32" s="6">
        <f>cambodia!BI37</f>
        <v>5.1488968699291814E-5</v>
      </c>
      <c r="G32" s="6">
        <f>cambodia!BS37</f>
        <v>4.598212712717504E-5</v>
      </c>
      <c r="H32" s="6">
        <f>cambodia!CC37</f>
        <v>4.3779390498328337E-5</v>
      </c>
      <c r="I32" s="6">
        <f>cambodia!CM37</f>
        <v>5.0800613502777221E-5</v>
      </c>
      <c r="J32" s="6">
        <f>cambodia!CW37</f>
        <v>3.7721864768999892E-5</v>
      </c>
      <c r="K32" s="6">
        <f>cambodia!DG37</f>
        <v>3.8134877886908646E-5</v>
      </c>
      <c r="L32" s="6">
        <f>cambodia!DQ37</f>
        <v>8.7008096839444996E-5</v>
      </c>
      <c r="M32" s="6">
        <f>cambodia!EA37</f>
        <v>5.3003350131623931E-5</v>
      </c>
      <c r="N32" s="6">
        <f>cambodia!EK37</f>
        <v>5.3554034288835608E-5</v>
      </c>
      <c r="O32" s="6">
        <f>cambodia!EU37</f>
        <v>7.5581400577302686E-5</v>
      </c>
      <c r="P32" s="6">
        <f>cambodia!FE37</f>
        <v>6.0988270411193247E-5</v>
      </c>
      <c r="Q32" s="6">
        <f>cambodia!FO37</f>
        <v>3.9649259319240756E-5</v>
      </c>
      <c r="R32" s="6">
        <f>cambodia!FY37</f>
        <v>6.7596480297733369E-5</v>
      </c>
      <c r="S32" s="6">
        <f>cambodia!GI37</f>
        <v>3.6069812297364853E-5</v>
      </c>
      <c r="T32" s="6">
        <f>cambodia!GS37</f>
        <v>3.9924601397846595E-5</v>
      </c>
      <c r="U32" s="6">
        <f>cambodia!HC37</f>
        <v>4.9010889991839266E-5</v>
      </c>
      <c r="V32" s="6">
        <f>cambodia!HM37</f>
        <v>2.7121194742675101E-5</v>
      </c>
      <c r="W32" s="6">
        <f>cambodia!HW37</f>
        <v>2.6019826428251746E-5</v>
      </c>
      <c r="X32" s="6">
        <f>cambodia!IG37</f>
        <v>1.183970938005106E-5</v>
      </c>
      <c r="Y32" s="6">
        <f>cambodia!IQ37</f>
        <v>6.7458809258430453E-6</v>
      </c>
      <c r="Z32" s="6">
        <f>cambodia!JA37</f>
        <v>9.0862885939926745E-6</v>
      </c>
      <c r="AA32" s="6">
        <f>cambodia!JK37</f>
        <v>1.0600670026324787E-5</v>
      </c>
      <c r="AB32" s="6">
        <f>cambodia!JU37</f>
        <v>6.8835519651459656E-6</v>
      </c>
      <c r="AC32" s="6">
        <f>cambodia!KE37</f>
        <v>1.1013683144233542E-5</v>
      </c>
      <c r="AD32" s="6">
        <f>cambodia!KO37</f>
        <v>4.6808153362992558E-6</v>
      </c>
      <c r="AE32" s="6">
        <f>cambodia!KY37</f>
        <v>3.992460139784659E-6</v>
      </c>
    </row>
    <row r="33" spans="1:31">
      <c r="A33" s="6">
        <f t="shared" si="1"/>
        <v>31</v>
      </c>
      <c r="B33" s="6">
        <f>cambodia!U38</f>
        <v>7.4421665366648942E-5</v>
      </c>
      <c r="C33" s="6">
        <f>cambodia!AE38</f>
        <v>5.9170166581832852E-5</v>
      </c>
      <c r="D33" s="6">
        <f>cambodia!AO38</f>
        <v>5.2815375421492804E-5</v>
      </c>
      <c r="E33" s="6">
        <f>cambodia!AY38</f>
        <v>6.0017472069878195E-5</v>
      </c>
      <c r="F33" s="6">
        <f>cambodia!BI38</f>
        <v>5.2815375421492804E-5</v>
      </c>
      <c r="G33" s="6">
        <f>cambodia!BS38</f>
        <v>4.7166672167857211E-5</v>
      </c>
      <c r="H33" s="6">
        <f>cambodia!CC38</f>
        <v>4.4907190866402973E-5</v>
      </c>
      <c r="I33" s="6">
        <f>cambodia!CM38</f>
        <v>5.2109287514788357E-5</v>
      </c>
      <c r="J33" s="6">
        <f>cambodia!CW38</f>
        <v>3.869361728740382E-5</v>
      </c>
      <c r="K33" s="6">
        <f>cambodia!DG38</f>
        <v>3.9117270031426491E-5</v>
      </c>
      <c r="L33" s="6">
        <f>cambodia!DQ38</f>
        <v>8.9249511407442394E-5</v>
      </c>
      <c r="M33" s="6">
        <f>cambodia!EA38</f>
        <v>5.4368768816242594E-5</v>
      </c>
      <c r="N33" s="6">
        <f>cambodia!EK38</f>
        <v>5.493363914160616E-5</v>
      </c>
      <c r="O33" s="6">
        <f>cambodia!EU38</f>
        <v>7.7528452156148535E-5</v>
      </c>
      <c r="P33" s="6">
        <f>cambodia!FE38</f>
        <v>6.2559388534014202E-5</v>
      </c>
      <c r="Q33" s="6">
        <f>cambodia!FO38</f>
        <v>4.0670663426176275E-5</v>
      </c>
      <c r="R33" s="6">
        <f>cambodia!FY38</f>
        <v>6.9337832438376914E-5</v>
      </c>
      <c r="S33" s="6">
        <f>cambodia!GI38</f>
        <v>3.6999006311313142E-5</v>
      </c>
      <c r="T33" s="6">
        <f>cambodia!GS38</f>
        <v>4.0953098588858058E-5</v>
      </c>
      <c r="U33" s="6">
        <f>cambodia!HC38</f>
        <v>5.0273458957356784E-5</v>
      </c>
      <c r="V33" s="6">
        <f>cambodia!HM38</f>
        <v>2.7819863524155304E-5</v>
      </c>
      <c r="W33" s="6">
        <f>cambodia!HW38</f>
        <v>2.6690122873428182E-5</v>
      </c>
      <c r="X33" s="6">
        <f>cambodia!IG38</f>
        <v>1.2144711995316528E-5</v>
      </c>
      <c r="Y33" s="6">
        <f>cambodia!IQ38</f>
        <v>6.9196614857036023E-6</v>
      </c>
      <c r="Z33" s="6">
        <f>cambodia!JA38</f>
        <v>9.3203603684987313E-6</v>
      </c>
      <c r="AA33" s="6">
        <f>cambodia!JK38</f>
        <v>1.087375376324852E-5</v>
      </c>
      <c r="AB33" s="6">
        <f>cambodia!JU38</f>
        <v>7.060879067044493E-6</v>
      </c>
      <c r="AC33" s="6">
        <f>cambodia!KE38</f>
        <v>1.1297406507271187E-5</v>
      </c>
      <c r="AD33" s="6">
        <f>cambodia!KO38</f>
        <v>4.8013977655902555E-6</v>
      </c>
      <c r="AE33" s="6">
        <f>cambodia!KY38</f>
        <v>4.0953098588858054E-6</v>
      </c>
    </row>
    <row r="34" spans="1:31">
      <c r="A34" s="6">
        <f t="shared" si="1"/>
        <v>32</v>
      </c>
      <c r="B34" s="6">
        <f>cambodia!U39</f>
        <v>7.6389535294520627E-5</v>
      </c>
      <c r="C34" s="6">
        <f>cambodia!AE39</f>
        <v>6.0734753867939555E-5</v>
      </c>
      <c r="D34" s="6">
        <f>cambodia!AO39</f>
        <v>5.4211928273530776E-5</v>
      </c>
      <c r="E34" s="6">
        <f>cambodia!AY39</f>
        <v>6.160446394719406E-5</v>
      </c>
      <c r="F34" s="6">
        <f>cambodia!BI39</f>
        <v>5.4211928273530776E-5</v>
      </c>
      <c r="G34" s="6">
        <f>cambodia!BS39</f>
        <v>4.8413861078500744E-5</v>
      </c>
      <c r="H34" s="6">
        <f>cambodia!CC39</f>
        <v>4.6094634200488732E-5</v>
      </c>
      <c r="I34" s="6">
        <f>cambodia!CM39</f>
        <v>5.3487169874152022E-5</v>
      </c>
      <c r="J34" s="6">
        <f>cambodia!CW39</f>
        <v>3.9716760285955703E-5</v>
      </c>
      <c r="K34" s="6">
        <f>cambodia!DG39</f>
        <v>4.0151615325582949E-5</v>
      </c>
      <c r="L34" s="6">
        <f>cambodia!DQ39</f>
        <v>9.1609461681474474E-5</v>
      </c>
      <c r="M34" s="6">
        <f>cambodia!EA39</f>
        <v>5.5806396752164028E-5</v>
      </c>
      <c r="N34" s="6">
        <f>cambodia!EK39</f>
        <v>5.6386203471667038E-5</v>
      </c>
      <c r="O34" s="6">
        <f>cambodia!EU39</f>
        <v>7.9578472251787144E-5</v>
      </c>
      <c r="P34" s="6">
        <f>cambodia!FE39</f>
        <v>6.4213594184957574E-5</v>
      </c>
      <c r="Q34" s="6">
        <f>cambodia!FO39</f>
        <v>4.1746083804216208E-5</v>
      </c>
      <c r="R34" s="6">
        <f>cambodia!FY39</f>
        <v>7.1171274818993612E-5</v>
      </c>
      <c r="S34" s="6">
        <f>cambodia!GI39</f>
        <v>3.7977340127446687E-5</v>
      </c>
      <c r="T34" s="6">
        <f>cambodia!GS39</f>
        <v>4.2035987163967709E-5</v>
      </c>
      <c r="U34" s="6">
        <f>cambodia!HC39</f>
        <v>5.1602798035767255E-5</v>
      </c>
      <c r="V34" s="6">
        <f>cambodia!HM39</f>
        <v>2.8555480935522896E-5</v>
      </c>
      <c r="W34" s="6">
        <f>cambodia!HW39</f>
        <v>2.7395867496516886E-5</v>
      </c>
      <c r="X34" s="6">
        <f>cambodia!IG39</f>
        <v>1.2465844469314563E-5</v>
      </c>
      <c r="Y34" s="6">
        <f>cambodia!IQ39</f>
        <v>7.1026323139117854E-6</v>
      </c>
      <c r="Z34" s="6">
        <f>cambodia!JA39</f>
        <v>9.5668108717995489E-6</v>
      </c>
      <c r="AA34" s="6">
        <f>cambodia!JK39</f>
        <v>1.1161279350432808E-5</v>
      </c>
      <c r="AB34" s="6">
        <f>cambodia!JU39</f>
        <v>7.2475839937875371E-6</v>
      </c>
      <c r="AC34" s="6">
        <f>cambodia!KE39</f>
        <v>1.1596134390060058E-5</v>
      </c>
      <c r="AD34" s="6">
        <f>cambodia!KO39</f>
        <v>4.9283571157755252E-6</v>
      </c>
      <c r="AE34" s="6">
        <f>cambodia!KY39</f>
        <v>4.2035987163967704E-6</v>
      </c>
    </row>
    <row r="35" spans="1:31">
      <c r="A35" s="6">
        <f t="shared" si="1"/>
        <v>33</v>
      </c>
      <c r="B35" s="6">
        <f>cambodia!U40</f>
        <v>7.8464301266404062E-5</v>
      </c>
      <c r="C35" s="6">
        <f>cambodia!AE40</f>
        <v>6.2384330608393368E-5</v>
      </c>
      <c r="D35" s="6">
        <f>cambodia!AO40</f>
        <v>5.5684342834222244E-5</v>
      </c>
      <c r="E35" s="6">
        <f>cambodia!AY40</f>
        <v>6.3277662311616193E-5</v>
      </c>
      <c r="F35" s="6">
        <f>cambodia!BI40</f>
        <v>5.5684342834222244E-5</v>
      </c>
      <c r="G35" s="6">
        <f>cambodia!BS40</f>
        <v>4.9728798146070132E-5</v>
      </c>
      <c r="H35" s="6">
        <f>cambodia!CC40</f>
        <v>4.7346580270809291E-5</v>
      </c>
      <c r="I35" s="6">
        <f>cambodia!CM40</f>
        <v>5.4939899748203233E-5</v>
      </c>
      <c r="J35" s="6">
        <f>cambodia!CW40</f>
        <v>4.0795481113841967E-5</v>
      </c>
      <c r="K35" s="6">
        <f>cambodia!DG40</f>
        <v>4.1242146965453373E-5</v>
      </c>
      <c r="L35" s="6">
        <f>cambodia!DQ40</f>
        <v>9.4097606072803371E-5</v>
      </c>
      <c r="M35" s="6">
        <f>cambodia!EA40</f>
        <v>5.7322117623464074E-5</v>
      </c>
      <c r="N35" s="6">
        <f>cambodia!EK40</f>
        <v>5.7917672092279292E-5</v>
      </c>
      <c r="O35" s="6">
        <f>cambodia!EU40</f>
        <v>8.1739850844887734E-5</v>
      </c>
      <c r="P35" s="6">
        <f>cambodia!FE40</f>
        <v>6.5957657421284639E-5</v>
      </c>
      <c r="Q35" s="6">
        <f>cambodia!FO40</f>
        <v>4.2879921754695202E-5</v>
      </c>
      <c r="R35" s="6">
        <f>cambodia!FY40</f>
        <v>7.3104311047067169E-5</v>
      </c>
      <c r="S35" s="6">
        <f>cambodia!GI40</f>
        <v>3.9008817707396332E-5</v>
      </c>
      <c r="T35" s="6">
        <f>cambodia!GS40</f>
        <v>4.3177698989102808E-5</v>
      </c>
      <c r="U35" s="6">
        <f>cambodia!HC40</f>
        <v>5.3004347724553791E-5</v>
      </c>
      <c r="V35" s="6">
        <f>cambodia!HM40</f>
        <v>2.9331057589149152E-5</v>
      </c>
      <c r="W35" s="6">
        <f>cambodia!HW40</f>
        <v>2.8139948651518725E-5</v>
      </c>
      <c r="X35" s="6">
        <f>cambodia!IG40</f>
        <v>1.2804421079527041E-5</v>
      </c>
      <c r="Y35" s="6">
        <f>cambodia!IQ40</f>
        <v>7.2955422429863364E-6</v>
      </c>
      <c r="Z35" s="6">
        <f>cambodia!JA40</f>
        <v>9.8266487354509844E-6</v>
      </c>
      <c r="AA35" s="6">
        <f>cambodia!JK40</f>
        <v>1.1464423524692815E-5</v>
      </c>
      <c r="AB35" s="6">
        <f>cambodia!JU40</f>
        <v>7.4444308601901402E-6</v>
      </c>
      <c r="AC35" s="6">
        <f>cambodia!KE40</f>
        <v>1.1911089376304223E-5</v>
      </c>
      <c r="AD35" s="6">
        <f>cambodia!KO40</f>
        <v>5.0622129849292952E-6</v>
      </c>
      <c r="AE35" s="6">
        <f>cambodia!KY40</f>
        <v>4.3177698989102803E-6</v>
      </c>
    </row>
    <row r="36" spans="1:31">
      <c r="A36" s="6">
        <f t="shared" si="1"/>
        <v>34</v>
      </c>
      <c r="B36" s="6">
        <f>cambodia!U41</f>
        <v>8.0654916453115779E-5</v>
      </c>
      <c r="C36" s="6">
        <f>cambodia!AE41</f>
        <v>6.4126015168606296E-5</v>
      </c>
      <c r="D36" s="6">
        <f>cambodia!AO41</f>
        <v>5.7238972966727331E-5</v>
      </c>
      <c r="E36" s="6">
        <f>cambodia!AY41</f>
        <v>6.5044287462190156E-5</v>
      </c>
      <c r="F36" s="6">
        <f>cambodia!BI41</f>
        <v>5.7238972966727331E-5</v>
      </c>
      <c r="G36" s="6">
        <f>cambodia!BS41</f>
        <v>5.1117157676168256E-5</v>
      </c>
      <c r="H36" s="6">
        <f>cambodia!CC41</f>
        <v>4.8668431559944629E-5</v>
      </c>
      <c r="I36" s="6">
        <f>cambodia!CM41</f>
        <v>5.6473746055407448E-5</v>
      </c>
      <c r="J36" s="6">
        <f>cambodia!CW41</f>
        <v>4.1934434740329655E-5</v>
      </c>
      <c r="K36" s="6">
        <f>cambodia!DG41</f>
        <v>4.2393570887121578E-5</v>
      </c>
      <c r="L36" s="6">
        <f>cambodia!DQ41</f>
        <v>9.6724681590833352E-5</v>
      </c>
      <c r="M36" s="6">
        <f>cambodia!EA41</f>
        <v>5.8922472171631075E-5</v>
      </c>
      <c r="N36" s="6">
        <f>cambodia!EK41</f>
        <v>5.9534653700686988E-5</v>
      </c>
      <c r="O36" s="6">
        <f>cambodia!EU41</f>
        <v>8.402191486292328E-5</v>
      </c>
      <c r="P36" s="6">
        <f>cambodia!FE41</f>
        <v>6.7799104342941736E-5</v>
      </c>
      <c r="Q36" s="6">
        <f>cambodia!FO41</f>
        <v>4.4077070092025322E-5</v>
      </c>
      <c r="R36" s="6">
        <f>cambodia!FY41</f>
        <v>7.5145282691612618E-5</v>
      </c>
      <c r="S36" s="6">
        <f>cambodia!GI41</f>
        <v>4.0097890153161928E-5</v>
      </c>
      <c r="T36" s="6">
        <f>cambodia!GS41</f>
        <v>4.4383160856553275E-5</v>
      </c>
      <c r="U36" s="6">
        <f>cambodia!HC41</f>
        <v>5.4484156085975744E-5</v>
      </c>
      <c r="V36" s="6">
        <f>cambodia!HM41</f>
        <v>3.0149940306003436E-5</v>
      </c>
      <c r="W36" s="6">
        <f>cambodia!HW41</f>
        <v>2.8925577247891615E-5</v>
      </c>
      <c r="X36" s="6">
        <f>cambodia!IG41</f>
        <v>1.3161902874702008E-5</v>
      </c>
      <c r="Y36" s="6">
        <f>cambodia!IQ41</f>
        <v>7.4992237309348639E-6</v>
      </c>
      <c r="Z36" s="6">
        <f>cambodia!JA41</f>
        <v>1.010099522942247E-5</v>
      </c>
      <c r="AA36" s="6">
        <f>cambodia!JK41</f>
        <v>1.1784494434326216E-5</v>
      </c>
      <c r="AB36" s="6">
        <f>cambodia!JU41</f>
        <v>7.6522691131988415E-6</v>
      </c>
      <c r="AC36" s="6">
        <f>cambodia!KE41</f>
        <v>1.2243630581118146E-5</v>
      </c>
      <c r="AD36" s="6">
        <f>cambodia!KO41</f>
        <v>5.2035429969752118E-6</v>
      </c>
      <c r="AE36" s="6">
        <f>cambodia!KY41</f>
        <v>4.4383160856553275E-6</v>
      </c>
    </row>
    <row r="37" spans="1:31">
      <c r="A37" s="6">
        <f t="shared" si="1"/>
        <v>35</v>
      </c>
      <c r="B37" s="6">
        <f>cambodia!U42</f>
        <v>8.2971362582132737E-5</v>
      </c>
      <c r="C37" s="6">
        <f>cambodia!AE42</f>
        <v>6.5967743684845585E-5</v>
      </c>
      <c r="D37" s="6">
        <f>cambodia!AO42</f>
        <v>5.8882902477642601E-5</v>
      </c>
      <c r="E37" s="6">
        <f>cambodia!AY42</f>
        <v>6.6912389179139326E-5</v>
      </c>
      <c r="F37" s="6">
        <f>cambodia!BI42</f>
        <v>5.8882902477642601E-5</v>
      </c>
      <c r="G37" s="6">
        <f>cambodia!BS42</f>
        <v>5.2585265849017719E-5</v>
      </c>
      <c r="H37" s="6">
        <f>cambodia!CC42</f>
        <v>5.0066211197567774E-5</v>
      </c>
      <c r="I37" s="6">
        <f>cambodia!CM42</f>
        <v>5.8095697899064492E-5</v>
      </c>
      <c r="J37" s="6">
        <f>cambodia!CW42</f>
        <v>4.3138810906080409E-5</v>
      </c>
      <c r="K37" s="6">
        <f>cambodia!DG42</f>
        <v>4.3611133653227272E-5</v>
      </c>
      <c r="L37" s="6">
        <f>cambodia!DQ42</f>
        <v>9.9502658732273058E-5</v>
      </c>
      <c r="M37" s="6">
        <f>cambodia!EA42</f>
        <v>6.0614752550514437E-5</v>
      </c>
      <c r="N37" s="6">
        <f>cambodia!EK42</f>
        <v>6.1244516213376934E-5</v>
      </c>
      <c r="O37" s="6">
        <f>cambodia!EU42</f>
        <v>8.6435062727876436E-5</v>
      </c>
      <c r="P37" s="6">
        <f>cambodia!FE42</f>
        <v>6.9746325662020509E-5</v>
      </c>
      <c r="Q37" s="6">
        <f>cambodia!FO42</f>
        <v>4.5342983726099109E-5</v>
      </c>
      <c r="R37" s="6">
        <f>cambodia!FY42</f>
        <v>7.7303489616370357E-5</v>
      </c>
      <c r="S37" s="6">
        <f>cambodia!GI42</f>
        <v>4.124951991749294E-5</v>
      </c>
      <c r="T37" s="6">
        <f>cambodia!GS42</f>
        <v>4.5657865557530353E-5</v>
      </c>
      <c r="U37" s="6">
        <f>cambodia!HC42</f>
        <v>5.6048965994761398E-5</v>
      </c>
      <c r="V37" s="6">
        <f>cambodia!HM42</f>
        <v>3.1015860395977521E-5</v>
      </c>
      <c r="W37" s="6">
        <f>cambodia!HW42</f>
        <v>2.9756333070252542E-5</v>
      </c>
      <c r="X37" s="6">
        <f>cambodia!IG42</f>
        <v>1.3539918751543486E-5</v>
      </c>
      <c r="Y37" s="6">
        <f>cambodia!IQ42</f>
        <v>7.7146048700654738E-6</v>
      </c>
      <c r="Z37" s="6">
        <f>cambodia!JA42</f>
        <v>1.0391100437231048E-5</v>
      </c>
      <c r="AA37" s="6">
        <f>cambodia!JK42</f>
        <v>1.2122950510102889E-5</v>
      </c>
      <c r="AB37" s="6">
        <f>cambodia!JU42</f>
        <v>7.8720457857810962E-6</v>
      </c>
      <c r="AC37" s="6">
        <f>cambodia!KE42</f>
        <v>1.2595273257249753E-5</v>
      </c>
      <c r="AD37" s="6">
        <f>cambodia!KO42</f>
        <v>5.3529911343311455E-6</v>
      </c>
      <c r="AE37" s="6">
        <f>cambodia!KY42</f>
        <v>4.5657865557530352E-6</v>
      </c>
    </row>
    <row r="38" spans="1:31">
      <c r="A38" s="6">
        <f t="shared" si="1"/>
        <v>36</v>
      </c>
      <c r="B38" s="6">
        <f>cambodia!U43</f>
        <v>8.542480200822173E-5</v>
      </c>
      <c r="C38" s="6">
        <f>cambodia!AE43</f>
        <v>6.7918390970483699E-5</v>
      </c>
      <c r="D38" s="6">
        <f>cambodia!AO43</f>
        <v>6.0624053038092846E-5</v>
      </c>
      <c r="E38" s="6">
        <f>cambodia!AY43</f>
        <v>6.8890969361469145E-5</v>
      </c>
      <c r="F38" s="6">
        <f>cambodia!BI43</f>
        <v>6.0624053038092846E-5</v>
      </c>
      <c r="G38" s="6">
        <f>cambodia!BS43</f>
        <v>5.4140197098189861E-5</v>
      </c>
      <c r="H38" s="6">
        <f>cambodia!CC43</f>
        <v>5.1546654722228673E-5</v>
      </c>
      <c r="I38" s="6">
        <f>cambodia!CM43</f>
        <v>5.9813571045604972E-5</v>
      </c>
      <c r="J38" s="6">
        <f>cambodia!CW43</f>
        <v>4.4414413188335399E-5</v>
      </c>
      <c r="K38" s="6">
        <f>cambodia!DG43</f>
        <v>4.4900702383828122E-5</v>
      </c>
      <c r="L38" s="6">
        <f>cambodia!DQ43</f>
        <v>1.0244492385046706E-4</v>
      </c>
      <c r="M38" s="6">
        <f>cambodia!EA43</f>
        <v>6.2407113421566166E-5</v>
      </c>
      <c r="N38" s="6">
        <f>cambodia!EK43</f>
        <v>6.3055499015556468E-5</v>
      </c>
      <c r="O38" s="6">
        <f>cambodia!EU43</f>
        <v>8.899092277516837E-5</v>
      </c>
      <c r="P38" s="6">
        <f>cambodia!FE43</f>
        <v>7.1808704534425484E-5</v>
      </c>
      <c r="Q38" s="6">
        <f>cambodia!FO43</f>
        <v>4.6683762767301442E-5</v>
      </c>
      <c r="R38" s="6">
        <f>cambodia!FY43</f>
        <v>7.9589331662309053E-5</v>
      </c>
      <c r="S38" s="6">
        <f>cambodia!GI43</f>
        <v>4.2469256406364507E-5</v>
      </c>
      <c r="T38" s="6">
        <f>cambodia!GS43</f>
        <v>4.7007955564296593E-5</v>
      </c>
      <c r="U38" s="6">
        <f>cambodia!HC43</f>
        <v>5.7706317865136501E-5</v>
      </c>
      <c r="V38" s="6">
        <f>cambodia!HM43</f>
        <v>3.1932990504022171E-5</v>
      </c>
      <c r="W38" s="6">
        <f>cambodia!HW43</f>
        <v>3.0636219316041567E-5</v>
      </c>
      <c r="X38" s="6">
        <f>cambodia!IG43</f>
        <v>1.3940290270791404E-5</v>
      </c>
      <c r="Y38" s="6">
        <f>cambodia!IQ43</f>
        <v>7.9427235263811481E-6</v>
      </c>
      <c r="Z38" s="6">
        <f>cambodia!JA43</f>
        <v>1.0698362300839914E-5</v>
      </c>
      <c r="AA38" s="6">
        <f>cambodia!JK43</f>
        <v>1.2481422684313235E-5</v>
      </c>
      <c r="AB38" s="6">
        <f>cambodia!JU43</f>
        <v>8.1048199248787236E-6</v>
      </c>
      <c r="AC38" s="6">
        <f>cambodia!KE43</f>
        <v>1.2967711879805956E-5</v>
      </c>
      <c r="AD38" s="6">
        <f>cambodia!KO43</f>
        <v>5.511277548917531E-6</v>
      </c>
      <c r="AE38" s="6">
        <f>cambodia!KY43</f>
        <v>4.7007955564296587E-6</v>
      </c>
    </row>
    <row r="39" spans="1:31">
      <c r="A39" s="6">
        <f t="shared" si="1"/>
        <v>37</v>
      </c>
      <c r="B39" s="6">
        <f>cambodia!U44</f>
        <v>8.8027757586281552E-5</v>
      </c>
      <c r="C39" s="6">
        <f>cambodia!AE44</f>
        <v>6.9987913526853846E-5</v>
      </c>
      <c r="D39" s="6">
        <f>cambodia!AO44</f>
        <v>6.2471311835425624E-5</v>
      </c>
      <c r="E39" s="6">
        <f>cambodia!AY44</f>
        <v>7.0990127085710942E-5</v>
      </c>
      <c r="F39" s="6">
        <f>cambodia!BI44</f>
        <v>6.2471311835425624E-5</v>
      </c>
      <c r="G39" s="6">
        <f>cambodia!BS44</f>
        <v>5.5789888109711651E-5</v>
      </c>
      <c r="H39" s="6">
        <f>cambodia!CC44</f>
        <v>5.3117318619426063E-5</v>
      </c>
      <c r="I39" s="6">
        <f>cambodia!CM44</f>
        <v>6.1636133869711382E-5</v>
      </c>
      <c r="J39" s="6">
        <f>cambodia!CW44</f>
        <v>4.5767752521140701E-5</v>
      </c>
      <c r="K39" s="6">
        <f>cambodia!DG44</f>
        <v>4.6268859300569243E-5</v>
      </c>
      <c r="L39" s="6">
        <f>cambodia!DQ44</f>
        <v>1.0556649486628074E-4</v>
      </c>
      <c r="M39" s="6">
        <f>cambodia!EA44</f>
        <v>6.4308703359996963E-5</v>
      </c>
      <c r="N39" s="6">
        <f>cambodia!EK44</f>
        <v>6.4976845732568365E-5</v>
      </c>
      <c r="O39" s="6">
        <f>cambodia!EU44</f>
        <v>9.1702540635424243E-5</v>
      </c>
      <c r="P39" s="6">
        <f>cambodia!FE44</f>
        <v>7.3996767762282218E-5</v>
      </c>
      <c r="Q39" s="6">
        <f>cambodia!FO44</f>
        <v>4.8106250825140588E-5</v>
      </c>
      <c r="R39" s="6">
        <f>cambodia!FY44</f>
        <v>8.2014476233138988E-5</v>
      </c>
      <c r="S39" s="6">
        <f>cambodia!GI44</f>
        <v>4.3763325403426509E-5</v>
      </c>
      <c r="T39" s="6">
        <f>cambodia!GS44</f>
        <v>4.8440322011426289E-5</v>
      </c>
      <c r="U39" s="6">
        <f>cambodia!HC44</f>
        <v>5.9464671158854335E-5</v>
      </c>
      <c r="V39" s="6">
        <f>cambodia!HM44</f>
        <v>3.2906011849141304E-5</v>
      </c>
      <c r="W39" s="6">
        <f>cambodia!HW44</f>
        <v>3.1569727103998506E-5</v>
      </c>
      <c r="X39" s="6">
        <f>cambodia!IG44</f>
        <v>1.4365061010285037E-5</v>
      </c>
      <c r="Y39" s="6">
        <f>cambodia!IQ44</f>
        <v>8.1847440639996124E-6</v>
      </c>
      <c r="Z39" s="6">
        <f>cambodia!JA44</f>
        <v>1.1024349147428052E-5</v>
      </c>
      <c r="AA39" s="6">
        <f>cambodia!JK44</f>
        <v>1.2861740671999395E-5</v>
      </c>
      <c r="AB39" s="6">
        <f>cambodia!JU44</f>
        <v>8.3517796571424629E-6</v>
      </c>
      <c r="AC39" s="6">
        <f>cambodia!KE44</f>
        <v>1.3362847451427941E-5</v>
      </c>
      <c r="AD39" s="6">
        <f>cambodia!KO44</f>
        <v>5.6792101668568751E-6</v>
      </c>
      <c r="AE39" s="6">
        <f>cambodia!KY44</f>
        <v>4.8440322011426284E-6</v>
      </c>
    </row>
    <row r="40" spans="1:31">
      <c r="A40" s="6">
        <f t="shared" si="1"/>
        <v>38</v>
      </c>
      <c r="B40" s="6">
        <f>cambodia!U45</f>
        <v>9.079432646284627E-5</v>
      </c>
      <c r="C40" s="6">
        <f>cambodia!AE45</f>
        <v>7.2187519521693723E-5</v>
      </c>
      <c r="D40" s="6">
        <f>cambodia!AO45</f>
        <v>6.4434683296213488E-5</v>
      </c>
      <c r="E40" s="6">
        <f>cambodia!AY45</f>
        <v>7.3221231018424425E-5</v>
      </c>
      <c r="F40" s="6">
        <f>cambodia!BI45</f>
        <v>6.4434683296213488E-5</v>
      </c>
      <c r="G40" s="6">
        <f>cambodia!BS45</f>
        <v>5.7543273318008831E-5</v>
      </c>
      <c r="H40" s="6">
        <f>cambodia!CC45</f>
        <v>5.4786709326726974E-5</v>
      </c>
      <c r="I40" s="6">
        <f>cambodia!CM45</f>
        <v>6.3573257048937904E-5</v>
      </c>
      <c r="J40" s="6">
        <f>cambodia!CW45</f>
        <v>4.7206158350701863E-5</v>
      </c>
      <c r="K40" s="6">
        <f>cambodia!DG45</f>
        <v>4.7723014099067207E-5</v>
      </c>
      <c r="L40" s="6">
        <f>cambodia!DQ45</f>
        <v>1.0888427765563349E-4</v>
      </c>
      <c r="M40" s="6">
        <f>cambodia!EA45</f>
        <v>6.6329821040219761E-5</v>
      </c>
      <c r="N40" s="6">
        <f>cambodia!EK45</f>
        <v>6.7018962038040242E-5</v>
      </c>
      <c r="O40" s="6">
        <f>cambodia!EU45</f>
        <v>9.4584601950858829E-5</v>
      </c>
      <c r="P40" s="6">
        <f>cambodia!FE45</f>
        <v>7.6322365508616502E-5</v>
      </c>
      <c r="Q40" s="6">
        <f>cambodia!FO45</f>
        <v>4.9618151843073486E-5</v>
      </c>
      <c r="R40" s="6">
        <f>cambodia!FY45</f>
        <v>8.4592057482462088E-5</v>
      </c>
      <c r="S40" s="6">
        <f>cambodia!GI45</f>
        <v>4.513873535724046E-5</v>
      </c>
      <c r="T40" s="6">
        <f>cambodia!GS45</f>
        <v>4.996272234198372E-5</v>
      </c>
      <c r="U40" s="6">
        <f>cambodia!HC45</f>
        <v>6.1333548806021383E-5</v>
      </c>
      <c r="V40" s="6">
        <f>cambodia!HM45</f>
        <v>3.3940194142657907E-5</v>
      </c>
      <c r="W40" s="6">
        <f>cambodia!HW45</f>
        <v>3.2561912147016971E-5</v>
      </c>
      <c r="X40" s="6">
        <f>cambodia!IG45</f>
        <v>1.481653145314E-5</v>
      </c>
      <c r="Y40" s="6">
        <f>cambodia!IQ45</f>
        <v>8.4419772233006974E-6</v>
      </c>
      <c r="Z40" s="6">
        <f>cambodia!JA45</f>
        <v>1.1370826464037675E-5</v>
      </c>
      <c r="AA40" s="6">
        <f>cambodia!JK45</f>
        <v>1.3265964208043955E-5</v>
      </c>
      <c r="AB40" s="6">
        <f>cambodia!JU45</f>
        <v>8.6142624727558144E-6</v>
      </c>
      <c r="AC40" s="6">
        <f>cambodia!KE45</f>
        <v>1.37828199564093E-5</v>
      </c>
      <c r="AD40" s="6">
        <f>cambodia!KO45</f>
        <v>5.8576984814739536E-6</v>
      </c>
      <c r="AE40" s="6">
        <f>cambodia!KY45</f>
        <v>4.9962722341983715E-6</v>
      </c>
    </row>
    <row r="41" spans="1:31">
      <c r="A41" s="6">
        <f t="shared" si="1"/>
        <v>39</v>
      </c>
      <c r="B41" s="6">
        <f>cambodia!U46</f>
        <v>9.3740435490436458E-5</v>
      </c>
      <c r="C41" s="6">
        <f>cambodia!AE46</f>
        <v>7.45298718605178E-5</v>
      </c>
      <c r="D41" s="6">
        <f>cambodia!AO46</f>
        <v>6.6525470348051689E-5</v>
      </c>
      <c r="E41" s="6">
        <f>cambodia!AY46</f>
        <v>7.5597125395513283E-5</v>
      </c>
      <c r="F41" s="6">
        <f>cambodia!BI46</f>
        <v>6.6525470348051689E-5</v>
      </c>
      <c r="G41" s="6">
        <f>cambodia!BS46</f>
        <v>5.9410446781415143E-5</v>
      </c>
      <c r="H41" s="6">
        <f>cambodia!CC46</f>
        <v>5.656443735476053E-5</v>
      </c>
      <c r="I41" s="6">
        <f>cambodia!CM46</f>
        <v>6.5636092402222124E-5</v>
      </c>
      <c r="J41" s="6">
        <f>cambodia!CW46</f>
        <v>4.8737911431460331E-5</v>
      </c>
      <c r="K41" s="6">
        <f>cambodia!DG46</f>
        <v>4.9271538198958066E-5</v>
      </c>
      <c r="L41" s="6">
        <f>cambodia!DQ46</f>
        <v>1.1241737235285741E-4</v>
      </c>
      <c r="M41" s="6">
        <f>cambodia!EA46</f>
        <v>6.8482101828876737E-5</v>
      </c>
      <c r="N41" s="6">
        <f>cambodia!EK46</f>
        <v>6.9193604185540397E-5</v>
      </c>
      <c r="O41" s="6">
        <f>cambodia!EU46</f>
        <v>9.7653698452086567E-5</v>
      </c>
      <c r="P41" s="6">
        <f>cambodia!FE46</f>
        <v>7.8798886000499733E-5</v>
      </c>
      <c r="Q41" s="6">
        <f>cambodia!FO46</f>
        <v>5.1228169679783114E-5</v>
      </c>
      <c r="R41" s="6">
        <f>cambodia!FY46</f>
        <v>8.7336914280463585E-5</v>
      </c>
      <c r="S41" s="6">
        <f>cambodia!GI46</f>
        <v>4.6603404361469365E-5</v>
      </c>
      <c r="T41" s="6">
        <f>cambodia!GS46</f>
        <v>5.1583920858114944E-5</v>
      </c>
      <c r="U41" s="6">
        <f>cambodia!HC46</f>
        <v>6.3323709743065239E-5</v>
      </c>
      <c r="V41" s="6">
        <f>cambodia!HM46</f>
        <v>3.5041491065684981E-5</v>
      </c>
      <c r="W41" s="6">
        <f>cambodia!HW46</f>
        <v>3.3618486352357668E-5</v>
      </c>
      <c r="X41" s="6">
        <f>cambodia!IG46</f>
        <v>1.5297300668268572E-5</v>
      </c>
      <c r="Y41" s="6">
        <f>cambodia!IQ46</f>
        <v>8.7159038691297657E-6</v>
      </c>
      <c r="Z41" s="6">
        <f>cambodia!JA46</f>
        <v>1.1739788884950299E-5</v>
      </c>
      <c r="AA41" s="6">
        <f>cambodia!JK46</f>
        <v>1.3696420365775348E-5</v>
      </c>
      <c r="AB41" s="6">
        <f>cambodia!JU46</f>
        <v>8.8937794582956807E-6</v>
      </c>
      <c r="AC41" s="6">
        <f>cambodia!KE46</f>
        <v>1.4230047133273088E-5</v>
      </c>
      <c r="AD41" s="6">
        <f>cambodia!KO46</f>
        <v>6.0477700316410627E-6</v>
      </c>
      <c r="AE41" s="6">
        <f>cambodia!KY46</f>
        <v>5.1583920858114944E-6</v>
      </c>
    </row>
    <row r="42" spans="1:31">
      <c r="A42" s="6">
        <f t="shared" si="1"/>
        <v>40</v>
      </c>
      <c r="B42" s="6">
        <f>cambodia!U47</f>
        <v>9.6884148035908973E-5</v>
      </c>
      <c r="C42" s="6">
        <f>cambodia!AE47</f>
        <v>7.7029332119631625E-5</v>
      </c>
      <c r="D42" s="6">
        <f>cambodia!AO47</f>
        <v>6.8756492154516051E-5</v>
      </c>
      <c r="E42" s="6">
        <f>cambodia!AY47</f>
        <v>7.8132377448313697E-5</v>
      </c>
      <c r="F42" s="6">
        <f>cambodia!BI47</f>
        <v>6.8756492154516051E-5</v>
      </c>
      <c r="G42" s="6">
        <f>cambodia!BS47</f>
        <v>6.140285662996887E-5</v>
      </c>
      <c r="H42" s="6">
        <f>cambodia!CC47</f>
        <v>5.8461402420150014E-5</v>
      </c>
      <c r="I42" s="6">
        <f>cambodia!CM47</f>
        <v>6.7837287713947659E-5</v>
      </c>
      <c r="J42" s="6">
        <f>cambodia!CW47</f>
        <v>5.0372403343148125E-5</v>
      </c>
      <c r="K42" s="6">
        <f>cambodia!DG47</f>
        <v>5.092392600748916E-5</v>
      </c>
      <c r="L42" s="6">
        <f>cambodia!DQ47</f>
        <v>1.1618744128784531E-4</v>
      </c>
      <c r="M42" s="6">
        <f>cambodia!EA47</f>
        <v>7.0778741923766529E-5</v>
      </c>
      <c r="N42" s="6">
        <f>cambodia!EK47</f>
        <v>7.1514105476221243E-5</v>
      </c>
      <c r="O42" s="6">
        <f>cambodia!EU47</f>
        <v>1.0092864757440993E-4</v>
      </c>
      <c r="P42" s="6">
        <f>cambodia!FE47</f>
        <v>8.1441513434359923E-5</v>
      </c>
      <c r="Q42" s="6">
        <f>cambodia!FO47</f>
        <v>5.2946175776739631E-5</v>
      </c>
      <c r="R42" s="6">
        <f>cambodia!FY47</f>
        <v>9.0265876063816533E-5</v>
      </c>
      <c r="S42" s="6">
        <f>cambodia!GI47</f>
        <v>4.8166312685783969E-5</v>
      </c>
      <c r="T42" s="6">
        <f>cambodia!GS47</f>
        <v>5.3313857552966988E-5</v>
      </c>
      <c r="U42" s="6">
        <f>cambodia!HC47</f>
        <v>6.5447356168469824E-5</v>
      </c>
      <c r="V42" s="6">
        <f>cambodia!HM47</f>
        <v>3.6216654958394818E-5</v>
      </c>
      <c r="W42" s="6">
        <f>cambodia!HW47</f>
        <v>3.4745927853485383E-5</v>
      </c>
      <c r="X42" s="6">
        <f>cambodia!IG47</f>
        <v>1.5810316377776421E-5</v>
      </c>
      <c r="Y42" s="6">
        <f>cambodia!IQ47</f>
        <v>9.0082035175702848E-6</v>
      </c>
      <c r="Z42" s="6">
        <f>cambodia!JA47</f>
        <v>1.2133498615502833E-5</v>
      </c>
      <c r="AA42" s="6">
        <f>cambodia!JK47</f>
        <v>1.4155748384753305E-5</v>
      </c>
      <c r="AB42" s="6">
        <f>cambodia!JU47</f>
        <v>9.192044405683965E-6</v>
      </c>
      <c r="AC42" s="6">
        <f>cambodia!KE47</f>
        <v>1.4707271049094341E-5</v>
      </c>
      <c r="AD42" s="6">
        <f>cambodia!KO47</f>
        <v>6.250590195865096E-6</v>
      </c>
      <c r="AE42" s="6">
        <f>cambodia!KY47</f>
        <v>5.3313857552966983E-6</v>
      </c>
    </row>
    <row r="43" spans="1:31">
      <c r="A43" s="6">
        <f t="shared" si="1"/>
        <v>41</v>
      </c>
      <c r="B43" s="6">
        <f>cambodia!U48</f>
        <v>1.002460346664323E-4</v>
      </c>
      <c r="C43" s="6">
        <f>cambodia!AE48</f>
        <v>7.9702255266100836E-5</v>
      </c>
      <c r="D43" s="6">
        <f>cambodia!AO48</f>
        <v>7.1142347182629384E-5</v>
      </c>
      <c r="E43" s="6">
        <f>cambodia!AY48</f>
        <v>8.0843576343897031E-5</v>
      </c>
      <c r="F43" s="6">
        <f>cambodia!BI48</f>
        <v>7.1142347182629384E-5</v>
      </c>
      <c r="G43" s="6">
        <f>cambodia!BS48</f>
        <v>6.3533539997321425E-5</v>
      </c>
      <c r="H43" s="6">
        <f>cambodia!CC48</f>
        <v>6.0490017123198244E-5</v>
      </c>
      <c r="I43" s="6">
        <f>cambodia!CM48</f>
        <v>7.0191246284465891E-5</v>
      </c>
      <c r="J43" s="6">
        <f>cambodia!CW48</f>
        <v>5.2120329219359499E-5</v>
      </c>
      <c r="K43" s="6">
        <f>cambodia!DG48</f>
        <v>5.269098975825759E-5</v>
      </c>
      <c r="L43" s="6">
        <f>cambodia!DQ48</f>
        <v>1.2021915352786571E-4</v>
      </c>
      <c r="M43" s="6">
        <f>cambodia!EA48</f>
        <v>7.3234769158589071E-5</v>
      </c>
      <c r="N43" s="6">
        <f>cambodia!EK48</f>
        <v>7.3995649877119877E-5</v>
      </c>
      <c r="O43" s="6">
        <f>cambodia!EU48</f>
        <v>1.0443087861835169E-4</v>
      </c>
      <c r="P43" s="6">
        <f>cambodia!FE48</f>
        <v>8.4267539577285601E-5</v>
      </c>
      <c r="Q43" s="6">
        <f>cambodia!FO48</f>
        <v>5.4783411734217278E-5</v>
      </c>
      <c r="R43" s="6">
        <f>cambodia!FY48</f>
        <v>9.3398108199655157E-5</v>
      </c>
      <c r="S43" s="6">
        <f>cambodia!GI48</f>
        <v>4.983768706376711E-5</v>
      </c>
      <c r="T43" s="6">
        <f>cambodia!GS48</f>
        <v>5.516385209348268E-5</v>
      </c>
      <c r="U43" s="6">
        <f>cambodia!HC48</f>
        <v>6.77183839492408E-5</v>
      </c>
      <c r="V43" s="6">
        <f>cambodia!HM48</f>
        <v>3.7473375387641685E-5</v>
      </c>
      <c r="W43" s="6">
        <f>cambodia!HW48</f>
        <v>3.5951613950580088E-5</v>
      </c>
      <c r="X43" s="6">
        <f>cambodia!IG48</f>
        <v>1.6358935448412106E-5</v>
      </c>
      <c r="Y43" s="6">
        <f>cambodia!IQ48</f>
        <v>9.3207888020022442E-6</v>
      </c>
      <c r="Z43" s="6">
        <f>cambodia!JA48</f>
        <v>1.2554531855758127E-5</v>
      </c>
      <c r="AA43" s="6">
        <f>cambodia!JK48</f>
        <v>1.4646953831717816E-5</v>
      </c>
      <c r="AB43" s="6">
        <f>cambodia!JU48</f>
        <v>9.5110089816349456E-6</v>
      </c>
      <c r="AC43" s="6">
        <f>cambodia!KE48</f>
        <v>1.521761437061591E-5</v>
      </c>
      <c r="AD43" s="6">
        <f>cambodia!KO48</f>
        <v>6.4674861075117621E-6</v>
      </c>
      <c r="AE43" s="6">
        <f>cambodia!KY48</f>
        <v>5.5163852093482672E-6</v>
      </c>
    </row>
    <row r="44" spans="1:31">
      <c r="A44" s="6">
        <f t="shared" si="1"/>
        <v>42</v>
      </c>
      <c r="B44" s="6">
        <f>cambodia!U49</f>
        <v>1.0384962378675111E-4</v>
      </c>
      <c r="C44" s="6">
        <f>cambodia!AE49</f>
        <v>8.2567347944304971E-5</v>
      </c>
      <c r="D44" s="6">
        <f>cambodia!AO49</f>
        <v>7.3699733009952405E-5</v>
      </c>
      <c r="E44" s="6">
        <f>cambodia!AY49</f>
        <v>8.3749696602218658E-5</v>
      </c>
      <c r="F44" s="6">
        <f>cambodia!BI49</f>
        <v>7.3699733009952405E-5</v>
      </c>
      <c r="G44" s="6">
        <f>cambodia!BS49</f>
        <v>6.5817408623861239E-5</v>
      </c>
      <c r="H44" s="6">
        <f>cambodia!CC49</f>
        <v>6.2664478869424781E-5</v>
      </c>
      <c r="I44" s="6">
        <f>cambodia!CM49</f>
        <v>7.271444246169102E-5</v>
      </c>
      <c r="J44" s="6">
        <f>cambodia!CW49</f>
        <v>5.3993922044724497E-5</v>
      </c>
      <c r="K44" s="6">
        <f>cambodia!DG49</f>
        <v>5.4585096373681327E-5</v>
      </c>
      <c r="L44" s="6">
        <f>cambodia!DQ49</f>
        <v>1.2454072530024044E-4</v>
      </c>
      <c r="M44" s="6">
        <f>cambodia!EA49</f>
        <v>7.5867372216127478E-5</v>
      </c>
      <c r="N44" s="6">
        <f>cambodia!EK49</f>
        <v>7.6655604654736603E-5</v>
      </c>
      <c r="O44" s="6">
        <f>cambodia!EU49</f>
        <v>1.0818490219910127E-4</v>
      </c>
      <c r="P44" s="6">
        <f>cambodia!FE49</f>
        <v>8.7296742575959665E-5</v>
      </c>
      <c r="Q44" s="6">
        <f>cambodia!FO49</f>
        <v>5.6752735579856399E-5</v>
      </c>
      <c r="R44" s="6">
        <f>cambodia!FY49</f>
        <v>9.6755531839269081E-5</v>
      </c>
      <c r="S44" s="6">
        <f>cambodia!GI49</f>
        <v>5.1629224728897143E-5</v>
      </c>
      <c r="T44" s="6">
        <f>cambodia!GS49</f>
        <v>5.7146851799160962E-5</v>
      </c>
      <c r="U44" s="6">
        <f>cambodia!HC49</f>
        <v>7.0152687036211385E-5</v>
      </c>
      <c r="V44" s="6">
        <f>cambodia!HM49</f>
        <v>3.8820447601499001E-5</v>
      </c>
      <c r="W44" s="6">
        <f>cambodia!HW49</f>
        <v>3.7243982724280758E-5</v>
      </c>
      <c r="X44" s="6">
        <f>cambodia!IG49</f>
        <v>1.6946997430096009E-5</v>
      </c>
      <c r="Y44" s="6">
        <f>cambodia!IQ49</f>
        <v>9.6558473729616783E-6</v>
      </c>
      <c r="Z44" s="6">
        <f>cambodia!JA49</f>
        <v>1.3005835237050426E-5</v>
      </c>
      <c r="AA44" s="6">
        <f>cambodia!JK49</f>
        <v>1.5173474443225497E-5</v>
      </c>
      <c r="AB44" s="6">
        <f>cambodia!JU49</f>
        <v>9.8529054826139595E-6</v>
      </c>
      <c r="AC44" s="6">
        <f>cambodia!KE49</f>
        <v>1.5764648772182332E-5</v>
      </c>
      <c r="AD44" s="6">
        <f>cambodia!KO49</f>
        <v>6.6999757281774918E-6</v>
      </c>
      <c r="AE44" s="6">
        <f>cambodia!KY49</f>
        <v>5.7146851799160952E-6</v>
      </c>
    </row>
    <row r="45" spans="1:31">
      <c r="A45" s="6">
        <f t="shared" si="1"/>
        <v>43</v>
      </c>
      <c r="B45" s="6">
        <f>cambodia!U50</f>
        <v>1.0772195309622177E-4</v>
      </c>
      <c r="C45" s="6">
        <f>cambodia!AE50</f>
        <v>8.5646106920904991E-5</v>
      </c>
      <c r="D45" s="6">
        <f>cambodia!AO50</f>
        <v>7.6447837681189654E-5</v>
      </c>
      <c r="E45" s="6">
        <f>cambodia!AY50</f>
        <v>8.6872542819533711E-5</v>
      </c>
      <c r="F45" s="6">
        <f>cambodia!BI50</f>
        <v>7.6447837681189654E-5</v>
      </c>
      <c r="G45" s="6">
        <f>cambodia!BS50</f>
        <v>6.8271598356998251E-5</v>
      </c>
      <c r="H45" s="6">
        <f>cambodia!CC50</f>
        <v>6.500110262732169E-5</v>
      </c>
      <c r="I45" s="6">
        <f>cambodia!CM50</f>
        <v>7.5425807765665734E-5</v>
      </c>
      <c r="J45" s="6">
        <f>cambodia!CW50</f>
        <v>5.600723937071114E-5</v>
      </c>
      <c r="K45" s="6">
        <f>cambodia!DG50</f>
        <v>5.6620457320025494E-5</v>
      </c>
      <c r="L45" s="6">
        <f>cambodia!DQ50</f>
        <v>1.2918458132222423E-4</v>
      </c>
      <c r="M45" s="6">
        <f>cambodia!EA50</f>
        <v>7.8696303495342295E-5</v>
      </c>
      <c r="N45" s="6">
        <f>cambodia!EK50</f>
        <v>7.9513927427761442E-5</v>
      </c>
      <c r="O45" s="6">
        <f>cambodia!EU50</f>
        <v>1.1221888472452705E-4</v>
      </c>
      <c r="P45" s="6">
        <f>cambodia!FE50</f>
        <v>9.0551850515419832E-5</v>
      </c>
      <c r="Q45" s="6">
        <f>cambodia!FO50</f>
        <v>5.8868923134178128E-5</v>
      </c>
      <c r="R45" s="6">
        <f>cambodia!FY50</f>
        <v>1.0036333770444952E-4</v>
      </c>
      <c r="S45" s="6">
        <f>cambodia!GI50</f>
        <v>5.3554367573453712E-5</v>
      </c>
      <c r="T45" s="6">
        <f>cambodia!GS50</f>
        <v>5.9277735100387701E-5</v>
      </c>
      <c r="U45" s="6">
        <f>cambodia!HC50</f>
        <v>7.2768529985303519E-5</v>
      </c>
      <c r="V45" s="6">
        <f>cambodia!HM50</f>
        <v>4.0267978671642681E-5</v>
      </c>
      <c r="W45" s="6">
        <f>cambodia!HW50</f>
        <v>3.8632730806804394E-5</v>
      </c>
      <c r="X45" s="6">
        <f>cambodia!IG50</f>
        <v>1.7578914547011526E-5</v>
      </c>
      <c r="Y45" s="6">
        <f>cambodia!IQ50</f>
        <v>1.0015893172134474E-5</v>
      </c>
      <c r="Z45" s="6">
        <f>cambodia!JA50</f>
        <v>1.3490794884915821E-5</v>
      </c>
      <c r="AA45" s="6">
        <f>cambodia!JK50</f>
        <v>1.5739260699068459E-5</v>
      </c>
      <c r="AB45" s="6">
        <f>cambodia!JU50</f>
        <v>1.022029915523926E-5</v>
      </c>
      <c r="AC45" s="6">
        <f>cambodia!KE50</f>
        <v>1.6352478648382812E-5</v>
      </c>
      <c r="AD45" s="6">
        <f>cambodia!KO50</f>
        <v>6.9498034255626958E-6</v>
      </c>
      <c r="AE45" s="6">
        <f>cambodia!KY50</f>
        <v>5.9277735100387696E-6</v>
      </c>
    </row>
    <row r="46" spans="1:31">
      <c r="A46" s="6">
        <f t="shared" si="1"/>
        <v>44</v>
      </c>
      <c r="B46" s="6">
        <f>cambodia!U51</f>
        <v>1.1189424920034083E-4</v>
      </c>
      <c r="C46" s="6">
        <f>cambodia!AE51</f>
        <v>8.8963359421143857E-5</v>
      </c>
      <c r="D46" s="6">
        <f>cambodia!AO51</f>
        <v>7.9408822013145116E-5</v>
      </c>
      <c r="E46" s="6">
        <f>cambodia!AY51</f>
        <v>9.0237297742210359E-5</v>
      </c>
      <c r="F46" s="6">
        <f>cambodia!BI51</f>
        <v>7.9408822013145116E-5</v>
      </c>
      <c r="G46" s="6">
        <f>cambodia!BS51</f>
        <v>7.091589987270178E-5</v>
      </c>
      <c r="H46" s="6">
        <f>cambodia!CC51</f>
        <v>6.7518731016524453E-5</v>
      </c>
      <c r="I46" s="6">
        <f>cambodia!CM51</f>
        <v>7.8347206745589711E-5</v>
      </c>
      <c r="J46" s="6">
        <f>cambodia!CW51</f>
        <v>5.8176516662036803E-5</v>
      </c>
      <c r="K46" s="6">
        <f>cambodia!DG51</f>
        <v>5.881348582257004E-5</v>
      </c>
      <c r="L46" s="6">
        <f>cambodia!DQ51</f>
        <v>1.341881698190046E-4</v>
      </c>
      <c r="M46" s="6">
        <f>cambodia!EA51</f>
        <v>8.1744375601767037E-5</v>
      </c>
      <c r="N46" s="6">
        <f>cambodia!EK51</f>
        <v>8.2593667815811372E-5</v>
      </c>
      <c r="O46" s="6">
        <f>cambodia!EU51</f>
        <v>1.1656535637758468E-4</v>
      </c>
      <c r="P46" s="6">
        <f>cambodia!FE51</f>
        <v>9.4059112705409853E-5</v>
      </c>
      <c r="Q46" s="6">
        <f>cambodia!FO51</f>
        <v>6.1149039411191955E-5</v>
      </c>
      <c r="R46" s="6">
        <f>cambodia!FY51</f>
        <v>1.0425061927394185E-4</v>
      </c>
      <c r="S46" s="6">
        <f>cambodia!GI51</f>
        <v>5.5628640019903798E-5</v>
      </c>
      <c r="T46" s="6">
        <f>cambodia!GS51</f>
        <v>6.1573685518214122E-5</v>
      </c>
      <c r="U46" s="6">
        <f>cambodia!HC51</f>
        <v>7.5587007049945608E-5</v>
      </c>
      <c r="V46" s="6">
        <f>cambodia!HM51</f>
        <v>4.1827641541683395E-5</v>
      </c>
      <c r="W46" s="6">
        <f>cambodia!HW51</f>
        <v>4.0129057113594719E-5</v>
      </c>
      <c r="X46" s="6">
        <f>cambodia!IG51</f>
        <v>1.8259782601953158E-5</v>
      </c>
      <c r="Y46" s="6">
        <f>cambodia!IQ51</f>
        <v>1.0403829622043076E-5</v>
      </c>
      <c r="Z46" s="6">
        <f>cambodia!JA51</f>
        <v>1.4013321531731491E-5</v>
      </c>
      <c r="AA46" s="6">
        <f>cambodia!JK51</f>
        <v>1.6348875120353407E-5</v>
      </c>
      <c r="AB46" s="6">
        <f>cambodia!JU51</f>
        <v>1.061615267555416E-5</v>
      </c>
      <c r="AC46" s="6">
        <f>cambodia!KE51</f>
        <v>1.6985844280886655E-5</v>
      </c>
      <c r="AD46" s="6">
        <f>cambodia!KO51</f>
        <v>7.2189838193768286E-6</v>
      </c>
      <c r="AE46" s="6">
        <f>cambodia!KY51</f>
        <v>6.1573685518214124E-6</v>
      </c>
    </row>
    <row r="47" spans="1:31">
      <c r="A47" s="6">
        <f t="shared" si="1"/>
        <v>45</v>
      </c>
      <c r="B47" s="6">
        <f>cambodia!U52</f>
        <v>1.1640277152260711E-4</v>
      </c>
      <c r="C47" s="6">
        <f>cambodia!AE52</f>
        <v>9.254793409482427E-5</v>
      </c>
      <c r="D47" s="6">
        <f>cambodia!AO52</f>
        <v>8.2608418499914742E-5</v>
      </c>
      <c r="E47" s="6">
        <f>cambodia!AY52</f>
        <v>9.3873202840812208E-5</v>
      </c>
      <c r="F47" s="6">
        <f>cambodia!BI52</f>
        <v>8.2608418499914742E-5</v>
      </c>
      <c r="G47" s="6">
        <f>cambodia!BS52</f>
        <v>7.3773293526661825E-5</v>
      </c>
      <c r="H47" s="6">
        <f>cambodia!CC52</f>
        <v>7.0239243537360664E-5</v>
      </c>
      <c r="I47" s="6">
        <f>cambodia!CM52</f>
        <v>8.1504027878258131E-5</v>
      </c>
      <c r="J47" s="6">
        <f>cambodia!CW52</f>
        <v>6.0520606066782457E-5</v>
      </c>
      <c r="K47" s="6">
        <f>cambodia!DG52</f>
        <v>6.118324043977642E-5</v>
      </c>
      <c r="L47" s="6">
        <f>cambodia!DQ52</f>
        <v>1.3959497457739604E-4</v>
      </c>
      <c r="M47" s="6">
        <f>cambodia!EA52</f>
        <v>8.5038077867559292E-5</v>
      </c>
      <c r="N47" s="6">
        <f>cambodia!EK52</f>
        <v>8.5921590364884589E-5</v>
      </c>
      <c r="O47" s="6">
        <f>cambodia!EU52</f>
        <v>1.2126209025789623E-4</v>
      </c>
      <c r="P47" s="6">
        <f>cambodia!FE52</f>
        <v>9.7849009078776011E-5</v>
      </c>
      <c r="Q47" s="6">
        <f>cambodia!FO52</f>
        <v>6.361289980742097E-5</v>
      </c>
      <c r="R47" s="6">
        <f>cambodia!FY52</f>
        <v>1.0845115904667951E-4</v>
      </c>
      <c r="S47" s="6">
        <f>cambodia!GI52</f>
        <v>5.7870068574806579E-5</v>
      </c>
      <c r="T47" s="6">
        <f>cambodia!GS52</f>
        <v>6.4054656056083625E-5</v>
      </c>
      <c r="U47" s="6">
        <f>cambodia!HC52</f>
        <v>7.8632612261950925E-5</v>
      </c>
      <c r="V47" s="6">
        <f>cambodia!HM52</f>
        <v>4.35129904932706E-5</v>
      </c>
      <c r="W47" s="6">
        <f>cambodia!HW52</f>
        <v>4.1745965498620013E-5</v>
      </c>
      <c r="X47" s="6">
        <f>cambodia!IG52</f>
        <v>1.8995518692493765E-5</v>
      </c>
      <c r="Y47" s="6">
        <f>cambodia!IQ52</f>
        <v>1.0823028092234818E-5</v>
      </c>
      <c r="Z47" s="6">
        <f>cambodia!JA52</f>
        <v>1.4577956205867307E-5</v>
      </c>
      <c r="AA47" s="6">
        <f>cambodia!JK52</f>
        <v>1.700761557351186E-5</v>
      </c>
      <c r="AB47" s="6">
        <f>cambodia!JU52</f>
        <v>1.1043906216566142E-5</v>
      </c>
      <c r="AC47" s="6">
        <f>cambodia!KE52</f>
        <v>1.7670249946505826E-5</v>
      </c>
      <c r="AD47" s="6">
        <f>cambodia!KO52</f>
        <v>7.5098562272649761E-6</v>
      </c>
      <c r="AE47" s="6">
        <f>cambodia!KY52</f>
        <v>6.4054656056083615E-6</v>
      </c>
    </row>
    <row r="48" spans="1:31">
      <c r="A48" s="6">
        <f t="shared" si="1"/>
        <v>46</v>
      </c>
      <c r="B48" s="6">
        <f>cambodia!U53</f>
        <v>1.2128986880304177E-4</v>
      </c>
      <c r="C48" s="6">
        <f>cambodia!AE53</f>
        <v>9.6433501002797926E-5</v>
      </c>
      <c r="D48" s="6">
        <f>cambodia!AO53</f>
        <v>8.607668108602965E-5</v>
      </c>
      <c r="E48" s="6">
        <f>cambodia!AY53</f>
        <v>9.7814410325033698E-5</v>
      </c>
      <c r="F48" s="6">
        <f>cambodia!BI53</f>
        <v>8.607668108602965E-5</v>
      </c>
      <c r="G48" s="6">
        <f>cambodia!BS53</f>
        <v>7.6870618937791184E-5</v>
      </c>
      <c r="H48" s="6">
        <f>cambodia!CC53</f>
        <v>7.3188194078495806E-5</v>
      </c>
      <c r="I48" s="6">
        <f>cambodia!CM53</f>
        <v>8.492592331749984E-5</v>
      </c>
      <c r="J48" s="6">
        <f>cambodia!CW53</f>
        <v>6.3061525715433491E-5</v>
      </c>
      <c r="K48" s="6">
        <f>cambodia!DG53</f>
        <v>6.3751980376551364E-5</v>
      </c>
      <c r="L48" s="6">
        <f>cambodia!DQ53</f>
        <v>1.4545578194216776E-4</v>
      </c>
      <c r="M48" s="6">
        <f>cambodia!EA53</f>
        <v>8.8608348176795232E-5</v>
      </c>
      <c r="N48" s="6">
        <f>cambodia!EK53</f>
        <v>8.952895439161908E-5</v>
      </c>
      <c r="O48" s="6">
        <f>cambodia!EU53</f>
        <v>1.2635320298457294E-4</v>
      </c>
      <c r="P48" s="6">
        <f>cambodia!FE53</f>
        <v>1.01957138291741E-4</v>
      </c>
      <c r="Q48" s="6">
        <f>cambodia!FO53</f>
        <v>6.6283647467316946E-5</v>
      </c>
      <c r="R48" s="6">
        <f>cambodia!FY53</f>
        <v>1.1300441286962716E-4</v>
      </c>
      <c r="S48" s="6">
        <f>cambodia!GI53</f>
        <v>6.0299707070961947E-5</v>
      </c>
      <c r="T48" s="6">
        <f>cambodia!GS53</f>
        <v>6.674395057472887E-5</v>
      </c>
      <c r="U48" s="6">
        <f>cambodia!HC53</f>
        <v>8.1933953119322334E-5</v>
      </c>
      <c r="V48" s="6">
        <f>cambodia!HM53</f>
        <v>4.5339856080074445E-5</v>
      </c>
      <c r="W48" s="6">
        <f>cambodia!HW53</f>
        <v>4.3498643650426742E-5</v>
      </c>
      <c r="X48" s="6">
        <f>cambodia!IG53</f>
        <v>1.9793033618712701E-5</v>
      </c>
      <c r="Y48" s="6">
        <f>cambodia!IQ53</f>
        <v>1.1277426131592119E-5</v>
      </c>
      <c r="Z48" s="6">
        <f>cambodia!JA53</f>
        <v>1.5190002544593468E-5</v>
      </c>
      <c r="AA48" s="6">
        <f>cambodia!JK53</f>
        <v>1.7721669635359046E-5</v>
      </c>
      <c r="AB48" s="6">
        <f>cambodia!JU53</f>
        <v>1.1507577685298083E-5</v>
      </c>
      <c r="AC48" s="6">
        <f>cambodia!KE53</f>
        <v>1.8412124296476929E-5</v>
      </c>
      <c r="AD48" s="6">
        <f>cambodia!KO53</f>
        <v>7.8251528260026959E-6</v>
      </c>
      <c r="AE48" s="6">
        <f>cambodia!KY53</f>
        <v>6.6743950574728868E-6</v>
      </c>
    </row>
    <row r="49" spans="1:31">
      <c r="A49" s="6">
        <f t="shared" si="1"/>
        <v>47</v>
      </c>
      <c r="B49" s="6">
        <f>cambodia!U54</f>
        <v>1.2660531339860921E-4</v>
      </c>
      <c r="C49" s="6">
        <f>cambodia!AE54</f>
        <v>1.0065963247441607E-4</v>
      </c>
      <c r="D49" s="6">
        <f>cambodia!AO54</f>
        <v>8.984893208933559E-5</v>
      </c>
      <c r="E49" s="6">
        <f>cambodia!AY54</f>
        <v>1.0210105919242682E-4</v>
      </c>
      <c r="F49" s="6">
        <f>cambodia!BI54</f>
        <v>8.984893208933559E-5</v>
      </c>
      <c r="G49" s="6">
        <f>cambodia!BS54</f>
        <v>8.0239420635930711E-5</v>
      </c>
      <c r="H49" s="6">
        <f>cambodia!CC54</f>
        <v>7.6395616054568771E-5</v>
      </c>
      <c r="I49" s="6">
        <f>cambodia!CM54</f>
        <v>8.8647743157659983E-5</v>
      </c>
      <c r="J49" s="6">
        <f>cambodia!CW54</f>
        <v>6.5825153455823407E-5</v>
      </c>
      <c r="K49" s="6">
        <f>cambodia!DG54</f>
        <v>6.6545866814828758E-5</v>
      </c>
      <c r="L49" s="6">
        <f>cambodia!DQ54</f>
        <v>1.5183028096379706E-4</v>
      </c>
      <c r="M49" s="6">
        <f>cambodia!EA54</f>
        <v>9.2491547739021937E-5</v>
      </c>
      <c r="N49" s="6">
        <f>cambodia!EK54</f>
        <v>9.3452498884362422E-5</v>
      </c>
      <c r="O49" s="6">
        <f>cambodia!EU54</f>
        <v>1.3189054469798191E-4</v>
      </c>
      <c r="P49" s="6">
        <f>cambodia!FE54</f>
        <v>1.06425339346459E-4</v>
      </c>
      <c r="Q49" s="6">
        <f>cambodia!FO54</f>
        <v>6.9188482464515105E-5</v>
      </c>
      <c r="R49" s="6">
        <f>cambodia!FY54</f>
        <v>1.1795675309054485E-4</v>
      </c>
      <c r="S49" s="6">
        <f>cambodia!GI54</f>
        <v>6.2942300019801938E-5</v>
      </c>
      <c r="T49" s="6">
        <f>cambodia!GS54</f>
        <v>6.9668958037185348E-5</v>
      </c>
      <c r="U49" s="6">
        <f>cambodia!HC54</f>
        <v>8.5524651935303393E-5</v>
      </c>
      <c r="V49" s="6">
        <f>cambodia!HM54</f>
        <v>4.7326843908019014E-5</v>
      </c>
      <c r="W49" s="6">
        <f>cambodia!HW54</f>
        <v>4.5404941617338037E-5</v>
      </c>
      <c r="X49" s="6">
        <f>cambodia!IG54</f>
        <v>2.0660449624820484E-5</v>
      </c>
      <c r="Y49" s="6">
        <f>cambodia!IQ54</f>
        <v>1.1771651530420972E-5</v>
      </c>
      <c r="Z49" s="6">
        <f>cambodia!JA54</f>
        <v>1.5855693898118045E-5</v>
      </c>
      <c r="AA49" s="6">
        <f>cambodia!JK54</f>
        <v>1.8498309547804389E-5</v>
      </c>
      <c r="AB49" s="6">
        <f>cambodia!JU54</f>
        <v>1.2011889316756096E-5</v>
      </c>
      <c r="AC49" s="6">
        <f>cambodia!KE54</f>
        <v>1.921902290680975E-5</v>
      </c>
      <c r="AD49" s="6">
        <f>cambodia!KO54</f>
        <v>8.1680847353941439E-6</v>
      </c>
      <c r="AE49" s="6">
        <f>cambodia!KY54</f>
        <v>6.9668958037185341E-6</v>
      </c>
    </row>
    <row r="50" spans="1:31">
      <c r="A50" s="6">
        <f t="shared" si="1"/>
        <v>48</v>
      </c>
      <c r="B50" s="6">
        <f>cambodia!U55</f>
        <v>1.3240800251281305E-4</v>
      </c>
      <c r="C50" s="6">
        <f>cambodia!AE55</f>
        <v>1.0527315569804302E-4</v>
      </c>
      <c r="D50" s="6">
        <f>cambodia!AO55</f>
        <v>9.3966969525222164E-5</v>
      </c>
      <c r="E50" s="6">
        <f>cambodia!AY55</f>
        <v>1.0678064718775246E-4</v>
      </c>
      <c r="F50" s="6">
        <f>cambodia!BI55</f>
        <v>9.3966969525222164E-5</v>
      </c>
      <c r="G50" s="6">
        <f>cambodia!BS55</f>
        <v>8.3917026260492522E-5</v>
      </c>
      <c r="H50" s="6">
        <f>cambodia!CC55</f>
        <v>7.9897048954600665E-5</v>
      </c>
      <c r="I50" s="6">
        <f>cambodia!CM55</f>
        <v>9.2710726617130964E-5</v>
      </c>
      <c r="J50" s="6">
        <f>cambodia!CW55</f>
        <v>6.8842111363398066E-5</v>
      </c>
      <c r="K50" s="6">
        <f>cambodia!DG55</f>
        <v>6.959585710825278E-5</v>
      </c>
      <c r="L50" s="6">
        <f>cambodia!DQ55</f>
        <v>1.5878910358272839E-4</v>
      </c>
      <c r="M50" s="6">
        <f>cambodia!EA55</f>
        <v>9.6730703923022821E-5</v>
      </c>
      <c r="N50" s="6">
        <f>cambodia!EK55</f>
        <v>9.7735698249495792E-5</v>
      </c>
      <c r="O50" s="6">
        <f>cambodia!EU55</f>
        <v>1.3793547130841436E-4</v>
      </c>
      <c r="P50" s="6">
        <f>cambodia!FE55</f>
        <v>1.1130312165688081E-4</v>
      </c>
      <c r="Q50" s="6">
        <f>cambodia!FO55</f>
        <v>7.2359591506053424E-5</v>
      </c>
      <c r="R50" s="6">
        <f>cambodia!FY55</f>
        <v>1.2336305357455636E-4</v>
      </c>
      <c r="S50" s="6">
        <f>cambodia!GI55</f>
        <v>6.5827128383979166E-5</v>
      </c>
      <c r="T50" s="6">
        <f>cambodia!GS55</f>
        <v>7.2862088669289909E-5</v>
      </c>
      <c r="U50" s="6">
        <f>cambodia!HC55</f>
        <v>8.9444495056093822E-5</v>
      </c>
      <c r="V50" s="6">
        <f>cambodia!HM55</f>
        <v>4.9495970578793496E-5</v>
      </c>
      <c r="W50" s="6">
        <f>cambodia!HW55</f>
        <v>4.7485981925847561E-5</v>
      </c>
      <c r="X50" s="6">
        <f>cambodia!IG55</f>
        <v>2.1607378019168734E-5</v>
      </c>
      <c r="Y50" s="6">
        <f>cambodia!IQ55</f>
        <v>1.2311180499293812E-5</v>
      </c>
      <c r="Z50" s="6">
        <f>cambodia!JA55</f>
        <v>1.6582406386803913E-5</v>
      </c>
      <c r="AA50" s="6">
        <f>cambodia!JK55</f>
        <v>1.9346140784604566E-5</v>
      </c>
      <c r="AB50" s="6">
        <f>cambodia!JU55</f>
        <v>1.2562429080912056E-5</v>
      </c>
      <c r="AC50" s="6">
        <f>cambodia!KE55</f>
        <v>2.0099886529459284E-5</v>
      </c>
      <c r="AD50" s="6">
        <f>cambodia!KO55</f>
        <v>8.5424517750201975E-6</v>
      </c>
      <c r="AE50" s="6">
        <f>cambodia!KY55</f>
        <v>7.2862088669289906E-6</v>
      </c>
    </row>
    <row r="51" spans="1:31">
      <c r="A51" s="6">
        <f t="shared" si="1"/>
        <v>49</v>
      </c>
      <c r="B51" s="6">
        <f>cambodia!U56</f>
        <v>1.3876814973118564E-4</v>
      </c>
      <c r="C51" s="6">
        <f>cambodia!AE56</f>
        <v>1.1032989513731839E-4</v>
      </c>
      <c r="D51" s="6">
        <f>cambodia!AO56</f>
        <v>9.8480622389873694E-5</v>
      </c>
      <c r="E51" s="6">
        <f>cambodia!AY56</f>
        <v>1.1190979817031102E-4</v>
      </c>
      <c r="F51" s="6">
        <f>cambodia!BI56</f>
        <v>9.8480622389873694E-5</v>
      </c>
      <c r="G51" s="6">
        <f>cambodia!BS56</f>
        <v>8.7947935503256177E-5</v>
      </c>
      <c r="H51" s="6">
        <f>cambodia!CC56</f>
        <v>8.3734860748609183E-5</v>
      </c>
      <c r="I51" s="6">
        <f>cambodia!CM56</f>
        <v>9.7164036529046505E-5</v>
      </c>
      <c r="J51" s="6">
        <f>cambodia!CW56</f>
        <v>7.2148905173329927E-5</v>
      </c>
      <c r="K51" s="6">
        <f>cambodia!DG56</f>
        <v>7.2938856689826228E-5</v>
      </c>
      <c r="L51" s="6">
        <f>cambodia!DQ56</f>
        <v>1.6641645280855661E-4</v>
      </c>
      <c r="M51" s="6">
        <f>cambodia!EA56</f>
        <v>1.0137711128369351E-4</v>
      </c>
      <c r="N51" s="6">
        <f>cambodia!EK56</f>
        <v>1.0243037997235526E-4</v>
      </c>
      <c r="O51" s="6">
        <f>cambodia!EU56</f>
        <v>1.4456112751882528E-4</v>
      </c>
      <c r="P51" s="6">
        <f>cambodia!FE56</f>
        <v>1.1664950726928888E-4</v>
      </c>
      <c r="Q51" s="6">
        <f>cambodia!FO56</f>
        <v>7.5835345583646045E-5</v>
      </c>
      <c r="R51" s="6">
        <f>cambodia!FY56</f>
        <v>1.2928873153322991E-4</v>
      </c>
      <c r="S51" s="6">
        <f>cambodia!GI56</f>
        <v>6.8989099107344672E-5</v>
      </c>
      <c r="T51" s="6">
        <f>cambodia!GS56</f>
        <v>7.6361979927976921E-5</v>
      </c>
      <c r="U51" s="6">
        <f>cambodia!HC56</f>
        <v>9.3740913290895811E-5</v>
      </c>
      <c r="V51" s="6">
        <f>cambodia!HM56</f>
        <v>5.1873482916591227E-5</v>
      </c>
      <c r="W51" s="6">
        <f>cambodia!HW56</f>
        <v>4.9766945539267716E-5</v>
      </c>
      <c r="X51" s="6">
        <f>cambodia!IG56</f>
        <v>2.2645276806227642E-5</v>
      </c>
      <c r="Y51" s="6">
        <f>cambodia!IQ56</f>
        <v>1.2902541436106445E-5</v>
      </c>
      <c r="Z51" s="6">
        <f>cambodia!JA56</f>
        <v>1.7378933362918887E-5</v>
      </c>
      <c r="AA51" s="6">
        <f>cambodia!JK56</f>
        <v>2.0275422256738704E-5</v>
      </c>
      <c r="AB51" s="6">
        <f>cambodia!JU56</f>
        <v>1.3165858608271885E-5</v>
      </c>
      <c r="AC51" s="6">
        <f>cambodia!KE56</f>
        <v>2.1065373773235011E-5</v>
      </c>
      <c r="AD51" s="6">
        <f>cambodia!KO56</f>
        <v>8.9527838536248815E-6</v>
      </c>
      <c r="AE51" s="6">
        <f>cambodia!KY56</f>
        <v>7.6361979927976918E-6</v>
      </c>
    </row>
    <row r="52" spans="1:31">
      <c r="A52" s="6">
        <f t="shared" si="1"/>
        <v>50</v>
      </c>
      <c r="B52" s="6">
        <f>cambodia!U57</f>
        <v>9.5500000000000004E-5</v>
      </c>
      <c r="C52" s="6">
        <f>cambodia!AE57</f>
        <v>7.75E-5</v>
      </c>
      <c r="D52" s="6">
        <f>cambodia!AO57</f>
        <v>6.9499999999999995E-5</v>
      </c>
      <c r="E52" s="6">
        <f>cambodia!AY57</f>
        <v>7.9300000000000003E-5</v>
      </c>
      <c r="F52" s="6">
        <f>cambodia!BI57</f>
        <v>7.0900000000000002E-5</v>
      </c>
      <c r="G52" s="6">
        <f>cambodia!BS57</f>
        <v>6.41E-5</v>
      </c>
      <c r="H52" s="6">
        <f>cambodia!CC57</f>
        <v>6.1100000000000008E-5</v>
      </c>
      <c r="I52" s="6">
        <f>cambodia!CM57</f>
        <v>7.1400000000000001E-5</v>
      </c>
      <c r="J52" s="6">
        <f>cambodia!CW57</f>
        <v>5.3499999999999999E-5</v>
      </c>
      <c r="K52" s="6">
        <f>cambodia!DG57</f>
        <v>5.4199999999999996E-5</v>
      </c>
      <c r="L52" s="6">
        <f>cambodia!DQ57</f>
        <v>1.247E-4</v>
      </c>
      <c r="M52" s="6">
        <f>cambodia!EA57</f>
        <v>7.6299999999999998E-5</v>
      </c>
      <c r="N52" s="6">
        <f>cambodia!EK57</f>
        <v>7.6899999999999999E-5</v>
      </c>
      <c r="O52" s="6">
        <f>cambodia!EU57</f>
        <v>1.1009999999999999E-4</v>
      </c>
      <c r="P52" s="6">
        <f>cambodia!FE57</f>
        <v>8.8599999999999999E-5</v>
      </c>
      <c r="Q52" s="6">
        <f>cambodia!FO57</f>
        <v>5.66E-5</v>
      </c>
      <c r="R52" s="6">
        <f>cambodia!FY57</f>
        <v>9.7600000000000001E-5</v>
      </c>
      <c r="S52" s="6">
        <f>cambodia!GI57</f>
        <v>5.1399999999999996E-5</v>
      </c>
      <c r="T52" s="6">
        <f>cambodia!GS57</f>
        <v>5.7699999999999993E-5</v>
      </c>
      <c r="U52" s="6">
        <f>cambodia!HC57</f>
        <v>7.1799999999999997E-5</v>
      </c>
      <c r="V52" s="6">
        <f>cambodia!HM57</f>
        <v>3.9400000000000002E-5</v>
      </c>
      <c r="W52" s="6">
        <f>cambodia!HW57</f>
        <v>3.79E-5</v>
      </c>
      <c r="X52" s="6">
        <f>cambodia!IG57</f>
        <v>1.7200000000000001E-5</v>
      </c>
      <c r="Y52" s="6">
        <f>cambodia!IQ57</f>
        <v>9.7000000000000003E-6</v>
      </c>
      <c r="Z52" s="6">
        <f>cambodia!JA57</f>
        <v>1.3300000000000001E-5</v>
      </c>
      <c r="AA52" s="6">
        <f>cambodia!JK57</f>
        <v>1.5700000000000002E-5</v>
      </c>
      <c r="AB52" s="6">
        <f>cambodia!JU57</f>
        <v>1.0500000000000001E-5</v>
      </c>
      <c r="AC52" s="6">
        <f>cambodia!KE57</f>
        <v>1.7200000000000001E-5</v>
      </c>
      <c r="AD52" s="6">
        <f>cambodia!KO57</f>
        <v>7.2999999999999996E-6</v>
      </c>
      <c r="AE52" s="6">
        <f>cambodia!KY57</f>
        <v>6.1999999999999999E-6</v>
      </c>
    </row>
    <row r="53" spans="1:31">
      <c r="A53" s="6">
        <f t="shared" si="1"/>
        <v>51</v>
      </c>
      <c r="B53" s="6">
        <f>cambodia!U58</f>
        <v>9.9084822651858583E-5</v>
      </c>
      <c r="C53" s="6">
        <f>cambodia!AE58</f>
        <v>8.0409149272450678E-5</v>
      </c>
      <c r="D53" s="6">
        <f>cambodia!AO58</f>
        <v>7.2108849992713823E-5</v>
      </c>
      <c r="E53" s="6">
        <f>cambodia!AY58</f>
        <v>8.2276716610391466E-5</v>
      </c>
      <c r="F53" s="6">
        <f>cambodia!BI58</f>
        <v>7.3561402366667785E-5</v>
      </c>
      <c r="G53" s="6">
        <f>cambodia!BS58</f>
        <v>6.6506147978891459E-5</v>
      </c>
      <c r="H53" s="6">
        <f>cambodia!CC58</f>
        <v>6.3393535748990155E-5</v>
      </c>
      <c r="I53" s="6">
        <f>cambodia!CM58</f>
        <v>7.4080171071651334E-5</v>
      </c>
      <c r="J53" s="6">
        <f>cambodia!CW58</f>
        <v>5.5508251433240145E-5</v>
      </c>
      <c r="K53" s="6">
        <f>cambodia!DG58</f>
        <v>5.6234527620217113E-5</v>
      </c>
      <c r="L53" s="6">
        <f>cambodia!DQ58</f>
        <v>1.2938091502289804E-4</v>
      </c>
      <c r="M53" s="6">
        <f>cambodia!EA58</f>
        <v>7.9164104380490148E-5</v>
      </c>
      <c r="N53" s="6">
        <f>cambodia!EK58</f>
        <v>7.9786626826470406E-5</v>
      </c>
      <c r="O53" s="6">
        <f>cambodia!EU58</f>
        <v>1.142328688373783E-4</v>
      </c>
      <c r="P53" s="6">
        <f>cambodia!FE58</f>
        <v>9.1925814523085547E-5</v>
      </c>
      <c r="Q53" s="6">
        <f>cambodia!FO58</f>
        <v>5.8724617404138172E-5</v>
      </c>
      <c r="R53" s="6">
        <f>cambodia!FY58</f>
        <v>1.012636512127895E-4</v>
      </c>
      <c r="S53" s="6">
        <f>cambodia!GI58</f>
        <v>5.3329422872309215E-5</v>
      </c>
      <c r="T53" s="6">
        <f>cambodia!GS58</f>
        <v>5.9865908555101979E-5</v>
      </c>
      <c r="U53" s="6">
        <f>cambodia!HC58</f>
        <v>7.4495186035638172E-5</v>
      </c>
      <c r="V53" s="6">
        <f>cambodia!HM58</f>
        <v>4.0878973952703959E-5</v>
      </c>
      <c r="W53" s="6">
        <f>cambodia!HW58</f>
        <v>3.93226678377533E-5</v>
      </c>
      <c r="X53" s="6">
        <f>cambodia!IG58</f>
        <v>1.7845643451434217E-5</v>
      </c>
      <c r="Y53" s="6">
        <f>cambodia!IQ58</f>
        <v>1.0064112876680923E-5</v>
      </c>
      <c r="Z53" s="6">
        <f>cambodia!JA58</f>
        <v>1.3799247552562504E-5</v>
      </c>
      <c r="AA53" s="6">
        <f>cambodia!JK58</f>
        <v>1.6289337336483558E-5</v>
      </c>
      <c r="AB53" s="6">
        <f>cambodia!JU58</f>
        <v>1.0894142804654609E-5</v>
      </c>
      <c r="AC53" s="6">
        <f>cambodia!KE58</f>
        <v>1.7845643451434217E-5</v>
      </c>
      <c r="AD53" s="6">
        <f>cambodia!KO58</f>
        <v>7.57402309275987E-6</v>
      </c>
      <c r="AE53" s="6">
        <f>cambodia!KY58</f>
        <v>6.4327319417960542E-6</v>
      </c>
    </row>
    <row r="54" spans="1:31">
      <c r="A54" s="6">
        <f t="shared" si="1"/>
        <v>52</v>
      </c>
      <c r="B54" s="6">
        <f>cambodia!U59</f>
        <v>1.0294927166828595E-4</v>
      </c>
      <c r="C54" s="6">
        <f>cambodia!AE59</f>
        <v>8.3545220463792256E-5</v>
      </c>
      <c r="D54" s="6">
        <f>cambodia!AO59</f>
        <v>7.4921197706239505E-5</v>
      </c>
      <c r="E54" s="6">
        <f>cambodia!AY59</f>
        <v>8.5485625584241635E-5</v>
      </c>
      <c r="F54" s="6">
        <f>cambodia!BI59</f>
        <v>7.643040168881124E-5</v>
      </c>
      <c r="G54" s="6">
        <f>cambodia!BS59</f>
        <v>6.9099982344891396E-5</v>
      </c>
      <c r="H54" s="6">
        <f>cambodia!CC59</f>
        <v>6.5865973810809125E-5</v>
      </c>
      <c r="I54" s="6">
        <f>cambodia!CM59</f>
        <v>7.6969403111158292E-5</v>
      </c>
      <c r="J54" s="6">
        <f>cambodia!CW59</f>
        <v>5.7673152191134012E-5</v>
      </c>
      <c r="K54" s="6">
        <f>cambodia!DG59</f>
        <v>5.8427754182419872E-5</v>
      </c>
      <c r="L54" s="6">
        <f>cambodia!DQ59</f>
        <v>1.3442695473335348E-4</v>
      </c>
      <c r="M54" s="6">
        <f>cambodia!EA59</f>
        <v>8.2251617050159336E-5</v>
      </c>
      <c r="N54" s="6">
        <f>cambodia!EK59</f>
        <v>8.2898418756975796E-5</v>
      </c>
      <c r="O54" s="6">
        <f>cambodia!EU59</f>
        <v>1.186881132008197E-4</v>
      </c>
      <c r="P54" s="6">
        <f>cambodia!FE59</f>
        <v>9.5511052039896698E-5</v>
      </c>
      <c r="Q54" s="6">
        <f>cambodia!FO59</f>
        <v>6.1014961009685697E-5</v>
      </c>
      <c r="R54" s="6">
        <f>cambodia!FY59</f>
        <v>1.0521307764214354E-4</v>
      </c>
      <c r="S54" s="6">
        <f>cambodia!GI59</f>
        <v>5.540934621727641E-5</v>
      </c>
      <c r="T54" s="6">
        <f>cambodia!GS59</f>
        <v>6.2200764138849196E-5</v>
      </c>
      <c r="U54" s="6">
        <f>cambodia!HC59</f>
        <v>7.7400604249035923E-5</v>
      </c>
      <c r="V54" s="6">
        <f>cambodia!HM59</f>
        <v>4.2473312080947291E-5</v>
      </c>
      <c r="W54" s="6">
        <f>cambodia!HW59</f>
        <v>4.0856307813906149E-5</v>
      </c>
      <c r="X54" s="6">
        <f>cambodia!IG59</f>
        <v>1.8541648928738413E-5</v>
      </c>
      <c r="Y54" s="6">
        <f>cambodia!IQ59</f>
        <v>1.0456627593532708E-5</v>
      </c>
      <c r="Z54" s="6">
        <f>cambodia!JA59</f>
        <v>1.4337437834431447E-5</v>
      </c>
      <c r="AA54" s="6">
        <f>cambodia!JK59</f>
        <v>1.6924644661697274E-5</v>
      </c>
      <c r="AB54" s="6">
        <f>cambodia!JU59</f>
        <v>1.1319029869287985E-5</v>
      </c>
      <c r="AC54" s="6">
        <f>cambodia!KE59</f>
        <v>1.8541648928738413E-5</v>
      </c>
      <c r="AD54" s="6">
        <f>cambodia!KO59</f>
        <v>7.8694207662668829E-6</v>
      </c>
      <c r="AE54" s="6">
        <f>cambodia!KY59</f>
        <v>6.6836176371033806E-6</v>
      </c>
    </row>
    <row r="55" spans="1:31">
      <c r="A55" s="6">
        <f t="shared" si="1"/>
        <v>53</v>
      </c>
      <c r="B55" s="6">
        <f>cambodia!U60</f>
        <v>1.0712739234195221E-4</v>
      </c>
      <c r="C55" s="6">
        <f>cambodia!AE60</f>
        <v>8.6935841952893154E-5</v>
      </c>
      <c r="D55" s="6">
        <f>cambodia!AO60</f>
        <v>7.7961819557755788E-5</v>
      </c>
      <c r="E55" s="6">
        <f>cambodia!AY60</f>
        <v>8.8954996991799057E-5</v>
      </c>
      <c r="F55" s="6">
        <f>cambodia!BI60</f>
        <v>7.9532273476904842E-5</v>
      </c>
      <c r="G55" s="6">
        <f>cambodia!BS60</f>
        <v>7.1904354441038078E-5</v>
      </c>
      <c r="H55" s="6">
        <f>cambodia!CC60</f>
        <v>6.8539096042861586E-5</v>
      </c>
      <c r="I55" s="6">
        <f>cambodia!CM60</f>
        <v>8.0093149876600924E-5</v>
      </c>
      <c r="J55" s="6">
        <f>cambodia!CW60</f>
        <v>6.0013774767481083E-5</v>
      </c>
      <c r="K55" s="6">
        <f>cambodia!DG60</f>
        <v>6.0799001727055597E-5</v>
      </c>
      <c r="L55" s="6">
        <f>cambodia!DQ60</f>
        <v>1.3988257408420357E-4</v>
      </c>
      <c r="M55" s="6">
        <f>cambodia!EA60</f>
        <v>8.5589738593622552E-5</v>
      </c>
      <c r="N55" s="6">
        <f>cambodia!EK60</f>
        <v>8.6262790273257853E-5</v>
      </c>
      <c r="O55" s="6">
        <f>cambodia!EU60</f>
        <v>1.2350498321307788E-4</v>
      </c>
      <c r="P55" s="6">
        <f>cambodia!FE60</f>
        <v>9.9387298026146231E-5</v>
      </c>
      <c r="Q55" s="6">
        <f>cambodia!FO60</f>
        <v>6.3491208445596808E-5</v>
      </c>
      <c r="R55" s="6">
        <f>cambodia!FY60</f>
        <v>1.0948307322067576E-4</v>
      </c>
      <c r="S55" s="6">
        <f>cambodia!GI60</f>
        <v>5.7658093888757523E-5</v>
      </c>
      <c r="T55" s="6">
        <f>cambodia!GS60</f>
        <v>6.4725136524928191E-5</v>
      </c>
      <c r="U55" s="6">
        <f>cambodia!HC60</f>
        <v>8.0541850996357787E-5</v>
      </c>
      <c r="V55" s="6">
        <f>cambodia!HM60</f>
        <v>4.4197060296051488E-5</v>
      </c>
      <c r="W55" s="6">
        <f>cambodia!HW60</f>
        <v>4.2514431096963235E-5</v>
      </c>
      <c r="X55" s="6">
        <f>cambodia!IG60</f>
        <v>1.929414814954532E-5</v>
      </c>
      <c r="Y55" s="6">
        <f>cambodia!IQ60</f>
        <v>1.0881002154104047E-5</v>
      </c>
      <c r="Z55" s="6">
        <f>cambodia!JA60</f>
        <v>1.491931223191586E-5</v>
      </c>
      <c r="AA55" s="6">
        <f>cambodia!JK60</f>
        <v>1.7611518950457068E-5</v>
      </c>
      <c r="AB55" s="6">
        <f>cambodia!JU60</f>
        <v>1.1778404393617784E-5</v>
      </c>
      <c r="AC55" s="6">
        <f>cambodia!KE60</f>
        <v>1.929414814954532E-5</v>
      </c>
      <c r="AD55" s="6">
        <f>cambodia!KO60</f>
        <v>8.1887954355628389E-6</v>
      </c>
      <c r="AE55" s="6">
        <f>cambodia!KY60</f>
        <v>6.9548673562314525E-6</v>
      </c>
    </row>
    <row r="56" spans="1:31">
      <c r="A56" s="6">
        <f t="shared" si="1"/>
        <v>54</v>
      </c>
      <c r="B56" s="6">
        <f>cambodia!U61</f>
        <v>1.1165899056828299E-4</v>
      </c>
      <c r="C56" s="6">
        <f>cambodia!AE61</f>
        <v>9.0613316953318661E-5</v>
      </c>
      <c r="D56" s="6">
        <f>cambodia!AO61</f>
        <v>8.1259684235556725E-5</v>
      </c>
      <c r="E56" s="6">
        <f>cambodia!AY61</f>
        <v>9.2717884314815087E-5</v>
      </c>
      <c r="F56" s="6">
        <f>cambodia!BI61</f>
        <v>8.2896569961165071E-5</v>
      </c>
      <c r="G56" s="6">
        <f>cambodia!BS61</f>
        <v>7.4945982151067433E-5</v>
      </c>
      <c r="H56" s="6">
        <f>cambodia!CC61</f>
        <v>7.1438369881906722E-5</v>
      </c>
      <c r="I56" s="6">
        <f>cambodia!CM61</f>
        <v>8.3481172006025182E-5</v>
      </c>
      <c r="J56" s="6">
        <f>cambodia!CW61</f>
        <v>6.2552418800032882E-5</v>
      </c>
      <c r="K56" s="6">
        <f>cambodia!DG61</f>
        <v>6.3370861662837041E-5</v>
      </c>
      <c r="L56" s="6">
        <f>cambodia!DQ61</f>
        <v>1.4579974998811402E-4</v>
      </c>
      <c r="M56" s="6">
        <f>cambodia!EA61</f>
        <v>8.9210272045654363E-5</v>
      </c>
      <c r="N56" s="6">
        <f>cambodia!EK61</f>
        <v>8.9911794499486505E-5</v>
      </c>
      <c r="O56" s="6">
        <f>cambodia!EU61</f>
        <v>1.2872937027819849E-4</v>
      </c>
      <c r="P56" s="6">
        <f>cambodia!FE61</f>
        <v>1.0359148234921332E-4</v>
      </c>
      <c r="Q56" s="6">
        <f>cambodia!FO61</f>
        <v>6.6176951478165623E-5</v>
      </c>
      <c r="R56" s="6">
        <f>cambodia!FY61</f>
        <v>1.141143191566955E-4</v>
      </c>
      <c r="S56" s="6">
        <f>cambodia!GI61</f>
        <v>6.0097090211620364E-5</v>
      </c>
      <c r="T56" s="6">
        <f>cambodia!GS61</f>
        <v>6.7463075976857876E-5</v>
      </c>
      <c r="U56" s="6">
        <f>cambodia!HC61</f>
        <v>8.3948853641913277E-5</v>
      </c>
      <c r="V56" s="6">
        <f>cambodia!HM61</f>
        <v>4.6066641134977488E-5</v>
      </c>
      <c r="W56" s="6">
        <f>cambodia!HW61</f>
        <v>4.4312835000397119E-5</v>
      </c>
      <c r="X56" s="6">
        <f>cambodia!IG61</f>
        <v>2.0110310343188142E-5</v>
      </c>
      <c r="Y56" s="6">
        <f>cambodia!IQ61</f>
        <v>1.1341279670286335E-5</v>
      </c>
      <c r="Z56" s="6">
        <f>cambodia!JA61</f>
        <v>1.5550414393279204E-5</v>
      </c>
      <c r="AA56" s="6">
        <f>cambodia!JK61</f>
        <v>1.8356504208607783E-5</v>
      </c>
      <c r="AB56" s="6">
        <f>cambodia!JU61</f>
        <v>1.2276642942062529E-5</v>
      </c>
      <c r="AC56" s="6">
        <f>cambodia!KE61</f>
        <v>2.0110310343188142E-5</v>
      </c>
      <c r="AD56" s="6">
        <f>cambodia!KO61</f>
        <v>8.5351898549577561E-6</v>
      </c>
      <c r="AE56" s="6">
        <f>cambodia!KY61</f>
        <v>7.2490653562654922E-6</v>
      </c>
    </row>
    <row r="57" spans="1:31">
      <c r="A57" s="6">
        <f t="shared" si="1"/>
        <v>55</v>
      </c>
      <c r="B57" s="6">
        <f>cambodia!U62</f>
        <v>1.1659090505829493E-4</v>
      </c>
      <c r="C57" s="6">
        <f>cambodia!AE62</f>
        <v>9.4615655937359754E-5</v>
      </c>
      <c r="D57" s="6">
        <f>cambodia!AO62</f>
        <v>8.4848878550277448E-5</v>
      </c>
      <c r="E57" s="6">
        <f>cambodia!AY62</f>
        <v>9.6813180849453275E-5</v>
      </c>
      <c r="F57" s="6">
        <f>cambodia!BI62</f>
        <v>8.6558064593016855E-5</v>
      </c>
      <c r="G57" s="6">
        <f>cambodia!BS62</f>
        <v>7.82563038139969E-5</v>
      </c>
      <c r="H57" s="6">
        <f>cambodia!CC62</f>
        <v>7.4593762293841056E-5</v>
      </c>
      <c r="I57" s="6">
        <f>cambodia!CM62</f>
        <v>8.7168488179709496E-5</v>
      </c>
      <c r="J57" s="6">
        <f>cambodia!CW62</f>
        <v>6.5315323776112861E-5</v>
      </c>
      <c r="K57" s="6">
        <f>cambodia!DG62</f>
        <v>6.6169916797482559E-5</v>
      </c>
      <c r="L57" s="6">
        <f>cambodia!DQ62</f>
        <v>1.5223964252114529E-4</v>
      </c>
      <c r="M57" s="6">
        <f>cambodia!EA62</f>
        <v>9.3150639329297403E-5</v>
      </c>
      <c r="N57" s="6">
        <f>cambodia!EK62</f>
        <v>9.3883147633328585E-5</v>
      </c>
      <c r="O57" s="6">
        <f>cambodia!EU62</f>
        <v>1.344152737897201E-4</v>
      </c>
      <c r="P57" s="6">
        <f>cambodia!FE62</f>
        <v>1.0816705956193643E-4</v>
      </c>
      <c r="Q57" s="6">
        <f>cambodia!FO62</f>
        <v>6.9099950013607248E-5</v>
      </c>
      <c r="R57" s="6">
        <f>cambodia!FY62</f>
        <v>1.1915468412240402E-4</v>
      </c>
      <c r="S57" s="6">
        <f>cambodia!GI62</f>
        <v>6.2751544712003757E-5</v>
      </c>
      <c r="T57" s="6">
        <f>cambodia!GS62</f>
        <v>7.0442881904331058E-5</v>
      </c>
      <c r="U57" s="6">
        <f>cambodia!HC62</f>
        <v>8.7656827049063609E-5</v>
      </c>
      <c r="V57" s="6">
        <f>cambodia!HM62</f>
        <v>4.8101378631380317E-5</v>
      </c>
      <c r="W57" s="6">
        <f>cambodia!HW62</f>
        <v>4.6270107871302381E-5</v>
      </c>
      <c r="X57" s="6">
        <f>cambodia!IG62</f>
        <v>2.0998571382226941E-5</v>
      </c>
      <c r="Y57" s="6">
        <f>cambodia!IQ62</f>
        <v>1.1842217581837285E-5</v>
      </c>
      <c r="Z57" s="6">
        <f>cambodia!JA62</f>
        <v>1.6237267406024319E-5</v>
      </c>
      <c r="AA57" s="6">
        <f>cambodia!JK62</f>
        <v>1.9167300622149012E-5</v>
      </c>
      <c r="AB57" s="6">
        <f>cambodia!JU62</f>
        <v>1.2818895320545516E-5</v>
      </c>
      <c r="AC57" s="6">
        <f>cambodia!KE62</f>
        <v>2.0998571382226941E-5</v>
      </c>
      <c r="AD57" s="6">
        <f>cambodia!KO62</f>
        <v>8.912184365712596E-6</v>
      </c>
      <c r="AE57" s="6">
        <f>cambodia!KY62</f>
        <v>7.5692524749887804E-6</v>
      </c>
    </row>
    <row r="58" spans="1:31">
      <c r="A58" s="6">
        <f t="shared" si="1"/>
        <v>56</v>
      </c>
      <c r="B58" s="6">
        <f>cambodia!U63</f>
        <v>1.2197863228918907E-4</v>
      </c>
      <c r="C58" s="6">
        <f>cambodia!AE63</f>
        <v>9.8987895313216258E-5</v>
      </c>
      <c r="D58" s="6">
        <f>cambodia!AO63</f>
        <v>8.8769789990561672E-5</v>
      </c>
      <c r="E58" s="6">
        <f>cambodia!AY63</f>
        <v>1.0128696901081354E-4</v>
      </c>
      <c r="F58" s="6">
        <f>cambodia!BI63</f>
        <v>9.0557958422026239E-5</v>
      </c>
      <c r="G58" s="6">
        <f>cambodia!BS63</f>
        <v>8.187256889776984E-5</v>
      </c>
      <c r="H58" s="6">
        <f>cambodia!CC63</f>
        <v>7.804077940177438E-5</v>
      </c>
      <c r="I58" s="6">
        <f>cambodia!CM63</f>
        <v>9.1196590004692142E-5</v>
      </c>
      <c r="J58" s="6">
        <f>cambodia!CW63</f>
        <v>6.8333579345252515E-5</v>
      </c>
      <c r="K58" s="6">
        <f>cambodia!DG63</f>
        <v>6.9227663560984785E-5</v>
      </c>
      <c r="L58" s="6">
        <f>cambodia!DQ63</f>
        <v>1.5927471671687828E-4</v>
      </c>
      <c r="M58" s="6">
        <f>cambodia!EA63</f>
        <v>9.7455179514818071E-5</v>
      </c>
      <c r="N58" s="6">
        <f>cambodia!EK63</f>
        <v>9.8221537414017171E-5</v>
      </c>
      <c r="O58" s="6">
        <f>cambodia!EU63</f>
        <v>1.4062667450303367E-4</v>
      </c>
      <c r="P58" s="6">
        <f>cambodia!FE63</f>
        <v>1.1316551644839949E-4</v>
      </c>
      <c r="Q58" s="6">
        <f>cambodia!FO63</f>
        <v>7.2293095157781171E-5</v>
      </c>
      <c r="R58" s="6">
        <f>cambodia!FY63</f>
        <v>1.246608849363859E-4</v>
      </c>
      <c r="S58" s="6">
        <f>cambodia!GI63</f>
        <v>6.5651326698055678E-5</v>
      </c>
      <c r="T58" s="6">
        <f>cambodia!GS63</f>
        <v>7.3698084639646161E-5</v>
      </c>
      <c r="U58" s="6">
        <f>cambodia!HC63</f>
        <v>9.1707495270824862E-5</v>
      </c>
      <c r="V58" s="6">
        <f>cambodia!HM63</f>
        <v>5.032416871407382E-5</v>
      </c>
      <c r="W58" s="6">
        <f>cambodia!HW63</f>
        <v>4.8408273966076077E-5</v>
      </c>
      <c r="X58" s="6">
        <f>cambodia!IG63</f>
        <v>2.1968926443707354E-5</v>
      </c>
      <c r="Y58" s="6">
        <f>cambodia!IQ63</f>
        <v>1.238945270371868E-5</v>
      </c>
      <c r="Z58" s="6">
        <f>cambodia!JA63</f>
        <v>1.6987600098913245E-5</v>
      </c>
      <c r="AA58" s="6">
        <f>cambodia!JK63</f>
        <v>2.0053031695709621E-5</v>
      </c>
      <c r="AB58" s="6">
        <f>cambodia!JU63</f>
        <v>1.341126323598414E-5</v>
      </c>
      <c r="AC58" s="6">
        <f>cambodia!KE63</f>
        <v>2.1968926443707354E-5</v>
      </c>
      <c r="AD58" s="6">
        <f>cambodia!KO63</f>
        <v>9.3240211069223055E-6</v>
      </c>
      <c r="AE58" s="6">
        <f>cambodia!KY63</f>
        <v>7.9190316250573007E-6</v>
      </c>
    </row>
    <row r="59" spans="1:31">
      <c r="A59" s="6">
        <f t="shared" si="1"/>
        <v>57</v>
      </c>
      <c r="B59" s="6">
        <f>cambodia!U64</f>
        <v>1.2788842382223064E-4</v>
      </c>
      <c r="C59" s="6">
        <f>cambodia!AE64</f>
        <v>1.0378379943688874E-4</v>
      </c>
      <c r="D59" s="6">
        <f>cambodia!AO64</f>
        <v>9.3070633043403439E-5</v>
      </c>
      <c r="E59" s="6">
        <f>cambodia!AY64</f>
        <v>1.0619426187542292E-4</v>
      </c>
      <c r="F59" s="6">
        <f>cambodia!BI64</f>
        <v>9.4945437162263373E-5</v>
      </c>
      <c r="G59" s="6">
        <f>cambodia!BS64</f>
        <v>8.5839245727800876E-5</v>
      </c>
      <c r="H59" s="6">
        <f>cambodia!CC64</f>
        <v>8.1821808330243901E-5</v>
      </c>
      <c r="I59" s="6">
        <f>cambodia!CM64</f>
        <v>9.56150100618562E-5</v>
      </c>
      <c r="J59" s="6">
        <f>cambodia!CW64</f>
        <v>7.164430025643287E-5</v>
      </c>
      <c r="K59" s="6">
        <f>cambodia!DG64</f>
        <v>7.258170231586283E-5</v>
      </c>
      <c r="L59" s="6">
        <f>cambodia!DQ64</f>
        <v>1.6699148115845194E-4</v>
      </c>
      <c r="M59" s="6">
        <f>cambodia!EA64</f>
        <v>1.0217682447786594E-4</v>
      </c>
      <c r="N59" s="6">
        <f>cambodia!EK64</f>
        <v>1.0298031195737734E-4</v>
      </c>
      <c r="O59" s="6">
        <f>cambodia!EU64</f>
        <v>1.4743995249034126E-4</v>
      </c>
      <c r="P59" s="6">
        <f>cambodia!FE64</f>
        <v>1.1864831780784957E-4</v>
      </c>
      <c r="Q59" s="6">
        <f>cambodia!FO64</f>
        <v>7.5795652233908418E-5</v>
      </c>
      <c r="R59" s="6">
        <f>cambodia!FY64</f>
        <v>1.3070063000052051E-4</v>
      </c>
      <c r="S59" s="6">
        <f>cambodia!GI64</f>
        <v>6.8832094078142975E-5</v>
      </c>
      <c r="T59" s="6">
        <f>cambodia!GS64</f>
        <v>7.7268712613012632E-5</v>
      </c>
      <c r="U59" s="6">
        <f>cambodia!HC64</f>
        <v>9.6150668381530453E-5</v>
      </c>
      <c r="V59" s="6">
        <f>cambodia!HM64</f>
        <v>5.2762344487915049E-5</v>
      </c>
      <c r="W59" s="6">
        <f>cambodia!HW64</f>
        <v>5.0753625789136554E-5</v>
      </c>
      <c r="X59" s="6">
        <f>cambodia!IG64</f>
        <v>2.3033307745993373E-5</v>
      </c>
      <c r="Y59" s="6">
        <f>cambodia!IQ64</f>
        <v>1.2989714252100912E-5</v>
      </c>
      <c r="Z59" s="6">
        <f>cambodia!JA64</f>
        <v>1.7810639129169294E-5</v>
      </c>
      <c r="AA59" s="6">
        <f>cambodia!JK64</f>
        <v>2.1024589047214882E-5</v>
      </c>
      <c r="AB59" s="6">
        <f>cambodia!JU64</f>
        <v>1.4061030891449443E-5</v>
      </c>
      <c r="AC59" s="6">
        <f>cambodia!KE64</f>
        <v>2.3033307745993373E-5</v>
      </c>
      <c r="AD59" s="6">
        <f>cambodia!KO64</f>
        <v>9.7757643340553257E-6</v>
      </c>
      <c r="AE59" s="6">
        <f>cambodia!KY64</f>
        <v>8.3027039549510984E-6</v>
      </c>
    </row>
    <row r="60" spans="1:31">
      <c r="A60" s="6">
        <f t="shared" si="1"/>
        <v>58</v>
      </c>
      <c r="B60" s="6">
        <f>cambodia!U65</f>
        <v>1.3440002434615176E-4</v>
      </c>
      <c r="C60" s="6">
        <f>cambodia!AE65</f>
        <v>1.0906808258457341E-4</v>
      </c>
      <c r="D60" s="6">
        <f>cambodia!AO65</f>
        <v>9.7809441801649692E-5</v>
      </c>
      <c r="E60" s="6">
        <f>cambodia!AY65</f>
        <v>1.1160127676073124E-4</v>
      </c>
      <c r="F60" s="6">
        <f>cambodia!BI65</f>
        <v>9.9779703938661357E-5</v>
      </c>
      <c r="G60" s="6">
        <f>cambodia!BS65</f>
        <v>9.0209859273176202E-5</v>
      </c>
      <c r="H60" s="6">
        <f>cambodia!CC65</f>
        <v>8.5987868979579824E-5</v>
      </c>
      <c r="I60" s="6">
        <f>cambodia!CM65</f>
        <v>1.0048336898759408E-4</v>
      </c>
      <c r="J60" s="6">
        <f>cambodia!CW65</f>
        <v>7.5292160235802285E-5</v>
      </c>
      <c r="K60" s="6">
        <f>cambodia!DG65</f>
        <v>7.627729130430811E-5</v>
      </c>
      <c r="L60" s="6">
        <f>cambodia!DQ65</f>
        <v>1.7549406320382328E-4</v>
      </c>
      <c r="M60" s="6">
        <f>cambodia!EA65</f>
        <v>1.0737928646713485E-4</v>
      </c>
      <c r="N60" s="6">
        <f>cambodia!EK65</f>
        <v>1.0822368452585413E-4</v>
      </c>
      <c r="O60" s="6">
        <f>cambodia!EU65</f>
        <v>1.5494704377498749E-4</v>
      </c>
      <c r="P60" s="6">
        <f>cambodia!FE65</f>
        <v>1.2468944667088004E-4</v>
      </c>
      <c r="Q60" s="6">
        <f>cambodia!FO65</f>
        <v>7.9654883539185222E-5</v>
      </c>
      <c r="R60" s="6">
        <f>cambodia!FY65</f>
        <v>1.3735541755166921E-4</v>
      </c>
      <c r="S60" s="6">
        <f>cambodia!GI65</f>
        <v>7.2336767030284807E-5</v>
      </c>
      <c r="T60" s="6">
        <f>cambodia!GS65</f>
        <v>8.1202946646837226E-5</v>
      </c>
      <c r="U60" s="6">
        <f>cambodia!HC65</f>
        <v>1.0104630102674026E-4</v>
      </c>
      <c r="V60" s="6">
        <f>cambodia!HM65</f>
        <v>5.5448805855899258E-5</v>
      </c>
      <c r="W60" s="6">
        <f>cambodia!HW65</f>
        <v>5.3337810709101062E-5</v>
      </c>
      <c r="X60" s="6">
        <f>cambodia!IG65</f>
        <v>2.420607768328597E-5</v>
      </c>
      <c r="Y60" s="6">
        <f>cambodia!IQ65</f>
        <v>1.3651101949294994E-5</v>
      </c>
      <c r="Z60" s="6">
        <f>cambodia!JA65</f>
        <v>1.8717490301610663E-5</v>
      </c>
      <c r="AA60" s="6">
        <f>cambodia!JK65</f>
        <v>2.2095082536487777E-5</v>
      </c>
      <c r="AB60" s="6">
        <f>cambodia!JU65</f>
        <v>1.4776966027587366E-5</v>
      </c>
      <c r="AC60" s="6">
        <f>cambodia!KE65</f>
        <v>2.420607768328597E-5</v>
      </c>
      <c r="AD60" s="6">
        <f>cambodia!KO65</f>
        <v>1.0273509714417881E-5</v>
      </c>
      <c r="AE60" s="6">
        <f>cambodia!KY65</f>
        <v>8.7254466067658722E-6</v>
      </c>
    </row>
    <row r="61" spans="1:31">
      <c r="A61" s="6">
        <f t="shared" si="1"/>
        <v>59</v>
      </c>
      <c r="B61" s="6">
        <f>cambodia!U66</f>
        <v>1.4161029106071657E-4</v>
      </c>
      <c r="C61" s="6">
        <f>cambodia!AE66</f>
        <v>1.1491934614874903E-4</v>
      </c>
      <c r="D61" s="6">
        <f>cambodia!AO66</f>
        <v>1.0305670396565236E-4</v>
      </c>
      <c r="E61" s="6">
        <f>cambodia!AY66</f>
        <v>1.175884406399458E-4</v>
      </c>
      <c r="F61" s="6">
        <f>cambodia!BI66</f>
        <v>1.0513266634769428E-4</v>
      </c>
      <c r="G61" s="6">
        <f>cambodia!BS66</f>
        <v>9.50494204920621E-5</v>
      </c>
      <c r="H61" s="6">
        <f>cambodia!CC66</f>
        <v>9.0600929673400864E-5</v>
      </c>
      <c r="I61" s="6">
        <f>cambodia!CM66</f>
        <v>1.0587408148413782E-4</v>
      </c>
      <c r="J61" s="6">
        <f>cambodia!CW66</f>
        <v>7.9331419599459009E-5</v>
      </c>
      <c r="K61" s="6">
        <f>cambodia!DG66</f>
        <v>8.0369400790479962E-5</v>
      </c>
      <c r="L61" s="6">
        <f>cambodia!DQ66</f>
        <v>1.8490893502901942E-4</v>
      </c>
      <c r="M61" s="6">
        <f>cambodia!EA66</f>
        <v>1.1313994982128453E-4</v>
      </c>
      <c r="N61" s="6">
        <f>cambodia!EK66</f>
        <v>1.1402964798501679E-4</v>
      </c>
      <c r="O61" s="6">
        <f>cambodia!EU66</f>
        <v>1.6325961304486798E-4</v>
      </c>
      <c r="P61" s="6">
        <f>cambodia!FE66</f>
        <v>1.3137876217779568E-4</v>
      </c>
      <c r="Q61" s="6">
        <f>cambodia!FO66</f>
        <v>8.392819344540897E-5</v>
      </c>
      <c r="R61" s="6">
        <f>cambodia!FY66</f>
        <v>1.4472423463377944E-4</v>
      </c>
      <c r="S61" s="6">
        <f>cambodia!GI66</f>
        <v>7.6217476026396123E-5</v>
      </c>
      <c r="T61" s="6">
        <f>cambodia!GS66</f>
        <v>8.5559306745584755E-5</v>
      </c>
      <c r="U61" s="6">
        <f>cambodia!HC66</f>
        <v>1.0646721359329265E-4</v>
      </c>
      <c r="V61" s="6">
        <f>cambodia!HM66</f>
        <v>5.8423512751751126E-5</v>
      </c>
      <c r="W61" s="6">
        <f>cambodia!HW66</f>
        <v>5.6199267342420495E-5</v>
      </c>
      <c r="X61" s="6">
        <f>cambodia!IG66</f>
        <v>2.5504680693657854E-5</v>
      </c>
      <c r="Y61" s="6">
        <f>cambodia!IQ66</f>
        <v>1.4383453647004719E-5</v>
      </c>
      <c r="Z61" s="6">
        <f>cambodia!JA66</f>
        <v>1.9721642629398225E-5</v>
      </c>
      <c r="AA61" s="6">
        <f>cambodia!JK66</f>
        <v>2.3280435284327226E-5</v>
      </c>
      <c r="AB61" s="6">
        <f>cambodia!JU66</f>
        <v>1.5569717865314386E-5</v>
      </c>
      <c r="AC61" s="6">
        <f>cambodia!KE66</f>
        <v>2.5504680693657854E-5</v>
      </c>
      <c r="AD61" s="6">
        <f>cambodia!KO66</f>
        <v>1.0824660992075715E-5</v>
      </c>
      <c r="AE61" s="6">
        <f>cambodia!KY66</f>
        <v>9.193547691899923E-6</v>
      </c>
    </row>
    <row r="62" spans="1:31">
      <c r="A62" s="6">
        <f t="shared" si="1"/>
        <v>60</v>
      </c>
      <c r="B62" s="6">
        <f>cambodia!U67</f>
        <v>1.4963804413681289E-4</v>
      </c>
      <c r="C62" s="6">
        <f>cambodia!AE67</f>
        <v>1.2143401487542407E-4</v>
      </c>
      <c r="D62" s="6">
        <f>cambodia!AO67</f>
        <v>1.0889889075925126E-4</v>
      </c>
      <c r="E62" s="6">
        <f>cambodia!AY67</f>
        <v>1.2425441780156295E-4</v>
      </c>
      <c r="F62" s="6">
        <f>cambodia!BI67</f>
        <v>1.1109253747958151E-4</v>
      </c>
      <c r="G62" s="6">
        <f>cambodia!BS67</f>
        <v>1.0043768198083461E-4</v>
      </c>
      <c r="H62" s="6">
        <f>cambodia!CC67</f>
        <v>9.5737010437269831E-5</v>
      </c>
      <c r="I62" s="6">
        <f>cambodia!CM67</f>
        <v>1.1187598273684231E-4</v>
      </c>
      <c r="J62" s="6">
        <f>cambodia!CW67</f>
        <v>8.3828642526905648E-5</v>
      </c>
      <c r="K62" s="6">
        <f>cambodia!DG67</f>
        <v>8.4925465887070761E-5</v>
      </c>
      <c r="L62" s="6">
        <f>cambodia!DQ67</f>
        <v>1.9539124716084363E-4</v>
      </c>
      <c r="M62" s="6">
        <f>cambodia!EA67</f>
        <v>1.1955374625799814E-4</v>
      </c>
      <c r="N62" s="6">
        <f>cambodia!EK67</f>
        <v>1.2049388056671111E-4</v>
      </c>
      <c r="O62" s="6">
        <f>cambodia!EU67</f>
        <v>1.7251464564882826E-4</v>
      </c>
      <c r="P62" s="6">
        <f>cambodia!FE67</f>
        <v>1.3882649958661385E-4</v>
      </c>
      <c r="Q62" s="6">
        <f>cambodia!FO67</f>
        <v>8.8686003121922613E-5</v>
      </c>
      <c r="R62" s="6">
        <f>cambodia!FY67</f>
        <v>1.5292851421730826E-4</v>
      </c>
      <c r="S62" s="6">
        <f>cambodia!GI67</f>
        <v>8.0538172446410281E-5</v>
      </c>
      <c r="T62" s="6">
        <f>cambodia!GS67</f>
        <v>9.0409582687896368E-5</v>
      </c>
      <c r="U62" s="6">
        <f>cambodia!HC67</f>
        <v>1.1250273894265094E-4</v>
      </c>
      <c r="V62" s="6">
        <f>cambodia!HM67</f>
        <v>6.1735486272151077E-5</v>
      </c>
      <c r="W62" s="6">
        <f>cambodia!HW67</f>
        <v>5.9385150500368673E-5</v>
      </c>
      <c r="X62" s="6">
        <f>cambodia!IG67</f>
        <v>2.6950516849771536E-5</v>
      </c>
      <c r="Y62" s="6">
        <f>cambodia!IQ67</f>
        <v>1.5198837990859528E-5</v>
      </c>
      <c r="Z62" s="6">
        <f>cambodia!JA67</f>
        <v>2.0839643843137294E-5</v>
      </c>
      <c r="AA62" s="6">
        <f>cambodia!JK67</f>
        <v>2.4600181077989139E-5</v>
      </c>
      <c r="AB62" s="6">
        <f>cambodia!JU67</f>
        <v>1.6452350402476811E-5</v>
      </c>
      <c r="AC62" s="6">
        <f>cambodia!KE67</f>
        <v>2.6950516849771536E-5</v>
      </c>
      <c r="AD62" s="6">
        <f>cambodia!KO67</f>
        <v>1.1438300756007685E-5</v>
      </c>
      <c r="AE62" s="6">
        <f>cambodia!KY67</f>
        <v>9.7147211900339249E-6</v>
      </c>
    </row>
    <row r="63" spans="1:31">
      <c r="A63" s="6">
        <f t="shared" si="1"/>
        <v>61</v>
      </c>
      <c r="B63" s="6">
        <f>cambodia!U68</f>
        <v>1.5863066613100381E-4</v>
      </c>
      <c r="C63" s="6">
        <f>cambodia!AE68</f>
        <v>1.2873169240997691E-4</v>
      </c>
      <c r="D63" s="6">
        <f>cambodia!AO68</f>
        <v>1.1544325964507605E-4</v>
      </c>
      <c r="E63" s="6">
        <f>cambodia!AY68</f>
        <v>1.317215897820796E-4</v>
      </c>
      <c r="F63" s="6">
        <f>cambodia!BI68</f>
        <v>1.1776873537893371E-4</v>
      </c>
      <c r="G63" s="6">
        <f>cambodia!BS68</f>
        <v>1.0647356752876799E-4</v>
      </c>
      <c r="H63" s="6">
        <f>cambodia!CC68</f>
        <v>1.0149040524193019E-4</v>
      </c>
      <c r="I63" s="6">
        <f>cambodia!CM68</f>
        <v>1.1859926242674001E-4</v>
      </c>
      <c r="J63" s="6">
        <f>cambodia!CW68</f>
        <v>8.8866394115274378E-5</v>
      </c>
      <c r="K63" s="6">
        <f>cambodia!DG68</f>
        <v>9.002913198220319E-5</v>
      </c>
      <c r="L63" s="6">
        <f>cambodia!DQ68</f>
        <v>2.0713344572289186E-4</v>
      </c>
      <c r="M63" s="6">
        <f>cambodia!EA68</f>
        <v>1.2673842749524178E-4</v>
      </c>
      <c r="N63" s="6">
        <f>cambodia!EK68</f>
        <v>1.2773505995260933E-4</v>
      </c>
      <c r="O63" s="6">
        <f>cambodia!EU68</f>
        <v>1.8288205592694782E-4</v>
      </c>
      <c r="P63" s="6">
        <f>cambodia!FE68</f>
        <v>1.4716939287127682E-4</v>
      </c>
      <c r="Q63" s="6">
        <f>cambodia!FO68</f>
        <v>9.4015661811673457E-5</v>
      </c>
      <c r="R63" s="6">
        <f>cambodia!FY68</f>
        <v>1.6211887973179026E-4</v>
      </c>
      <c r="S63" s="6">
        <f>cambodia!GI68</f>
        <v>8.5378180514487901E-5</v>
      </c>
      <c r="T63" s="6">
        <f>cambodia!GS68</f>
        <v>9.5842821316847305E-5</v>
      </c>
      <c r="U63" s="6">
        <f>cambodia!HC68</f>
        <v>1.1926368406498505E-4</v>
      </c>
      <c r="V63" s="6">
        <f>cambodia!HM68</f>
        <v>6.5445531367136646E-5</v>
      </c>
      <c r="W63" s="6">
        <f>cambodia!HW68</f>
        <v>6.2953950223717736E-5</v>
      </c>
      <c r="X63" s="6">
        <f>cambodia!IG68</f>
        <v>2.8570130444536811E-5</v>
      </c>
      <c r="Y63" s="6">
        <f>cambodia!IQ68</f>
        <v>1.611222472744227E-5</v>
      </c>
      <c r="Z63" s="6">
        <f>cambodia!JA68</f>
        <v>2.209201947164765E-5</v>
      </c>
      <c r="AA63" s="6">
        <f>cambodia!JK68</f>
        <v>2.6078549301117904E-5</v>
      </c>
      <c r="AB63" s="6">
        <f>cambodia!JU68</f>
        <v>1.7441068003932358E-5</v>
      </c>
      <c r="AC63" s="6">
        <f>cambodia!KE68</f>
        <v>2.8570130444536811E-5</v>
      </c>
      <c r="AD63" s="6">
        <f>cambodia!KO68</f>
        <v>1.2125694897972016E-5</v>
      </c>
      <c r="AE63" s="6">
        <f>cambodia!KY68</f>
        <v>1.0298535392798152E-5</v>
      </c>
    </row>
    <row r="64" spans="1:31">
      <c r="A64" s="6">
        <f t="shared" si="1"/>
        <v>62</v>
      </c>
      <c r="B64" s="6">
        <f>cambodia!U69</f>
        <v>1.6877323313013631E-4</v>
      </c>
      <c r="C64" s="6">
        <f>cambodia!AE69</f>
        <v>1.3696257138833052E-4</v>
      </c>
      <c r="D64" s="6">
        <f>cambodia!AO69</f>
        <v>1.2282449950308348E-4</v>
      </c>
      <c r="E64" s="6">
        <f>cambodia!AY69</f>
        <v>1.401436375625111E-4</v>
      </c>
      <c r="F64" s="6">
        <f>cambodia!BI69</f>
        <v>1.2529866208300174E-4</v>
      </c>
      <c r="G64" s="6">
        <f>cambodia!BS69</f>
        <v>1.1328130098054176E-4</v>
      </c>
      <c r="H64" s="6">
        <f>cambodia!CC69</f>
        <v>1.0797952402357413E-4</v>
      </c>
      <c r="I64" s="6">
        <f>cambodia!CM69</f>
        <v>1.2618229157582966E-4</v>
      </c>
      <c r="J64" s="6">
        <f>cambodia!CW69</f>
        <v>9.4548355732589453E-5</v>
      </c>
      <c r="K64" s="6">
        <f>cambodia!DG69</f>
        <v>9.5785437022548567E-5</v>
      </c>
      <c r="L64" s="6">
        <f>cambodia!DQ69</f>
        <v>2.2037719551128794E-4</v>
      </c>
      <c r="M64" s="6">
        <f>cambodia!EA69</f>
        <v>1.3484186060554345E-4</v>
      </c>
      <c r="N64" s="6">
        <f>cambodia!EK69</f>
        <v>1.35902215996937E-4</v>
      </c>
      <c r="O64" s="6">
        <f>cambodia!EU69</f>
        <v>1.9457521432071211E-4</v>
      </c>
      <c r="P64" s="6">
        <f>cambodia!FE69</f>
        <v>1.5657914612911074E-4</v>
      </c>
      <c r="Q64" s="6">
        <f>cambodia!FO69</f>
        <v>1.0002685858812267E-4</v>
      </c>
      <c r="R64" s="6">
        <f>cambodia!FY69</f>
        <v>1.7248447700001366E-4</v>
      </c>
      <c r="S64" s="6">
        <f>cambodia!GI69</f>
        <v>9.0837111862712098E-5</v>
      </c>
      <c r="T64" s="6">
        <f>cambodia!GS69</f>
        <v>1.0197084347234412E-4</v>
      </c>
      <c r="U64" s="6">
        <f>cambodia!HC69</f>
        <v>1.2688919517009201E-4</v>
      </c>
      <c r="V64" s="6">
        <f>cambodia!HM69</f>
        <v>6.9630004034841575E-5</v>
      </c>
      <c r="W64" s="6">
        <f>cambodia!HW69</f>
        <v>6.697911555635776E-5</v>
      </c>
      <c r="X64" s="6">
        <f>cambodia!IG69</f>
        <v>3.0396854553281099E-5</v>
      </c>
      <c r="Y64" s="6">
        <f>cambodia!IQ69</f>
        <v>1.7142412160862012E-5</v>
      </c>
      <c r="Z64" s="6">
        <f>cambodia!JA69</f>
        <v>2.3504544509223176E-5</v>
      </c>
      <c r="AA64" s="6">
        <f>cambodia!JK69</f>
        <v>2.7745966074797284E-5</v>
      </c>
      <c r="AB64" s="6">
        <f>cambodia!JU69</f>
        <v>1.8556219349386717E-5</v>
      </c>
      <c r="AC64" s="6">
        <f>cambodia!KE69</f>
        <v>3.0396854553281099E-5</v>
      </c>
      <c r="AD64" s="6">
        <f>cambodia!KO69</f>
        <v>1.2900990595287906E-5</v>
      </c>
      <c r="AE64" s="6">
        <f>cambodia!KY69</f>
        <v>1.0957005711066442E-5</v>
      </c>
    </row>
    <row r="65" spans="1:31">
      <c r="A65" s="6">
        <f t="shared" si="1"/>
        <v>63</v>
      </c>
      <c r="B65" s="6">
        <f>cambodia!U70</f>
        <v>1.8030138814518831E-4</v>
      </c>
      <c r="C65" s="6">
        <f>cambodia!AE70</f>
        <v>1.4631788043195908E-4</v>
      </c>
      <c r="D65" s="6">
        <f>cambodia!AO70</f>
        <v>1.3121409922607944E-4</v>
      </c>
      <c r="E65" s="6">
        <f>cambodia!AY70</f>
        <v>1.4971623120328201E-4</v>
      </c>
      <c r="F65" s="6">
        <f>cambodia!BI70</f>
        <v>1.338572609371084E-4</v>
      </c>
      <c r="G65" s="6">
        <f>cambodia!BS70</f>
        <v>1.2101904691211069E-4</v>
      </c>
      <c r="H65" s="6">
        <f>cambodia!CC70</f>
        <v>1.1535512895990583E-4</v>
      </c>
      <c r="I65" s="6">
        <f>cambodia!CM70</f>
        <v>1.3480124726247586E-4</v>
      </c>
      <c r="J65" s="6">
        <f>cambodia!CW70</f>
        <v>1.0100653681432016E-4</v>
      </c>
      <c r="K65" s="6">
        <f>cambodia!DG70</f>
        <v>1.0232811766983461E-4</v>
      </c>
      <c r="L65" s="6">
        <f>cambodia!DQ70</f>
        <v>2.3543018954664901E-4</v>
      </c>
      <c r="M65" s="6">
        <f>cambodia!EA70</f>
        <v>1.4405231325107716E-4</v>
      </c>
      <c r="N65" s="6">
        <f>cambodia!EK70</f>
        <v>1.4518509684151814E-4</v>
      </c>
      <c r="O65" s="6">
        <f>cambodia!EU70</f>
        <v>2.0786578884591866E-4</v>
      </c>
      <c r="P65" s="6">
        <f>cambodia!FE70</f>
        <v>1.672743768551171E-4</v>
      </c>
      <c r="Q65" s="6">
        <f>cambodia!FO70</f>
        <v>1.0685925203159851E-4</v>
      </c>
      <c r="R65" s="6">
        <f>cambodia!FY70</f>
        <v>1.8426613071173171E-4</v>
      </c>
      <c r="S65" s="6">
        <f>cambodia!GI70</f>
        <v>9.7041794247776741E-5</v>
      </c>
      <c r="T65" s="6">
        <f>cambodia!GS70</f>
        <v>1.0893602194740695E-4</v>
      </c>
      <c r="U65" s="6">
        <f>cambodia!HC70</f>
        <v>1.3555643632276985E-4</v>
      </c>
      <c r="V65" s="6">
        <f>cambodia!HM70</f>
        <v>7.4386122438957277E-5</v>
      </c>
      <c r="W65" s="6">
        <f>cambodia!HW70</f>
        <v>7.1554163462854837E-5</v>
      </c>
      <c r="X65" s="6">
        <f>cambodia!IG70</f>
        <v>3.247312959264125E-5</v>
      </c>
      <c r="Y65" s="6">
        <f>cambodia!IQ70</f>
        <v>1.8313334712129075E-5</v>
      </c>
      <c r="Z65" s="6">
        <f>cambodia!JA70</f>
        <v>2.5110036254774917E-5</v>
      </c>
      <c r="AA65" s="6">
        <f>cambodia!JK70</f>
        <v>2.9641170616538814E-5</v>
      </c>
      <c r="AB65" s="6">
        <f>cambodia!JU70</f>
        <v>1.9823712832717041E-5</v>
      </c>
      <c r="AC65" s="6">
        <f>cambodia!KE70</f>
        <v>3.247312959264125E-5</v>
      </c>
      <c r="AD65" s="6">
        <f>cambodia!KO70</f>
        <v>1.3782200350365179E-5</v>
      </c>
      <c r="AE65" s="6">
        <f>cambodia!KY70</f>
        <v>1.1705430434556728E-5</v>
      </c>
    </row>
    <row r="66" spans="1:31">
      <c r="A66" s="6">
        <f t="shared" si="1"/>
        <v>64</v>
      </c>
      <c r="B66" s="6">
        <f>cambodia!U71</f>
        <v>1.9351987725074586E-4</v>
      </c>
      <c r="C66" s="6">
        <f>cambodia!AE71</f>
        <v>1.5704492656474142E-4</v>
      </c>
      <c r="D66" s="6">
        <f>cambodia!AO71</f>
        <v>1.4083383737096164E-4</v>
      </c>
      <c r="E66" s="6">
        <f>cambodia!AY71</f>
        <v>1.6069242163334186E-4</v>
      </c>
      <c r="F66" s="6">
        <f>cambodia!BI71</f>
        <v>1.4367077797987311E-4</v>
      </c>
      <c r="G66" s="6">
        <f>cambodia!BS71</f>
        <v>1.2989135216516032E-4</v>
      </c>
      <c r="H66" s="6">
        <f>cambodia!CC71</f>
        <v>1.2381219371749292E-4</v>
      </c>
      <c r="I66" s="6">
        <f>cambodia!CM71</f>
        <v>1.4468397105448435E-4</v>
      </c>
      <c r="J66" s="6">
        <f>cambodia!CW71</f>
        <v>1.0841165898340214E-4</v>
      </c>
      <c r="K66" s="6">
        <f>cambodia!DG71</f>
        <v>1.0983012928785786E-4</v>
      </c>
      <c r="L66" s="6">
        <f>cambodia!DQ71</f>
        <v>2.5269035280804197E-4</v>
      </c>
      <c r="M66" s="6">
        <f>cambodia!EA71</f>
        <v>1.5461326318567443E-4</v>
      </c>
      <c r="N66" s="6">
        <f>cambodia!EK71</f>
        <v>1.5582909487520791E-4</v>
      </c>
      <c r="O66" s="6">
        <f>cambodia!EU71</f>
        <v>2.2310511502939391E-4</v>
      </c>
      <c r="P66" s="6">
        <f>cambodia!FE71</f>
        <v>1.7953781282111081E-4</v>
      </c>
      <c r="Q66" s="6">
        <f>cambodia!FO71</f>
        <v>1.1469345604599179E-4</v>
      </c>
      <c r="R66" s="6">
        <f>cambodia!FY71</f>
        <v>1.9777528816411304E-4</v>
      </c>
      <c r="S66" s="6">
        <f>cambodia!GI71</f>
        <v>1.0415624807003494E-4</v>
      </c>
      <c r="T66" s="6">
        <f>cambodia!GS71</f>
        <v>1.1692248081013649E-4</v>
      </c>
      <c r="U66" s="6">
        <f>cambodia!HC71</f>
        <v>1.4549452551417333E-4</v>
      </c>
      <c r="V66" s="6">
        <f>cambodia!HM71</f>
        <v>7.9839614279365309E-5</v>
      </c>
      <c r="W66" s="6">
        <f>cambodia!HW71</f>
        <v>7.6800035055531608E-5</v>
      </c>
      <c r="X66" s="6">
        <f>cambodia!IG71</f>
        <v>3.4853841766626482E-5</v>
      </c>
      <c r="Y66" s="6">
        <f>cambodia!IQ71</f>
        <v>1.9655945647457957E-5</v>
      </c>
      <c r="Z66" s="6">
        <f>cambodia!JA71</f>
        <v>2.6950935784658849E-5</v>
      </c>
      <c r="AA66" s="6">
        <f>cambodia!JK71</f>
        <v>3.1814262542792781E-5</v>
      </c>
      <c r="AB66" s="6">
        <f>cambodia!JU71</f>
        <v>2.1277054566835933E-5</v>
      </c>
      <c r="AC66" s="6">
        <f>cambodia!KE71</f>
        <v>3.4853841766626482E-5</v>
      </c>
      <c r="AD66" s="6">
        <f>cambodia!KO71</f>
        <v>1.4792618889324029E-5</v>
      </c>
      <c r="AE66" s="6">
        <f>cambodia!KY71</f>
        <v>1.2563594125179313E-5</v>
      </c>
    </row>
    <row r="67" spans="1:31">
      <c r="A67" s="6">
        <f t="shared" si="1"/>
        <v>65</v>
      </c>
      <c r="B67" s="6">
        <f>cambodia!U72</f>
        <v>2.0882988446184334E-4</v>
      </c>
      <c r="C67" s="6">
        <f>cambodia!AE72</f>
        <v>1.6946927796641738E-4</v>
      </c>
      <c r="D67" s="6">
        <f>cambodia!AO72</f>
        <v>1.5197567507956137E-4</v>
      </c>
      <c r="E67" s="6">
        <f>cambodia!AY72</f>
        <v>1.7340533861595999E-4</v>
      </c>
      <c r="F67" s="6">
        <f>cambodia!BI72</f>
        <v>1.550370555847612E-4</v>
      </c>
      <c r="G67" s="6">
        <f>cambodia!BS72</f>
        <v>1.4016749313093359E-4</v>
      </c>
      <c r="H67" s="6">
        <f>cambodia!CC72</f>
        <v>1.3360739204836263E-4</v>
      </c>
      <c r="I67" s="6">
        <f>cambodia!CM72</f>
        <v>1.5613040576518969E-4</v>
      </c>
      <c r="J67" s="6">
        <f>cambodia!CW72</f>
        <v>1.1698846930584942E-4</v>
      </c>
      <c r="K67" s="6">
        <f>cambodia!DG72</f>
        <v>1.1851915955844931E-4</v>
      </c>
      <c r="L67" s="6">
        <f>cambodia!DQ72</f>
        <v>2.7268153499886768E-4</v>
      </c>
      <c r="M67" s="6">
        <f>cambodia!EA72</f>
        <v>1.6684523753338897E-4</v>
      </c>
      <c r="N67" s="6">
        <f>cambodia!EK72</f>
        <v>1.6815725774990318E-4</v>
      </c>
      <c r="O67" s="6">
        <f>cambodia!EU72</f>
        <v>2.4075570973035551E-4</v>
      </c>
      <c r="P67" s="6">
        <f>cambodia!FE72</f>
        <v>1.9374165197193004E-4</v>
      </c>
      <c r="Q67" s="6">
        <f>cambodia!FO72</f>
        <v>1.2376724042450612E-4</v>
      </c>
      <c r="R67" s="6">
        <f>cambodia!FY72</f>
        <v>2.1342195521964304E-4</v>
      </c>
      <c r="S67" s="6">
        <f>cambodia!GI72</f>
        <v>1.1239639854804971E-4</v>
      </c>
      <c r="T67" s="6">
        <f>cambodia!GS72</f>
        <v>1.2617261082144878E-4</v>
      </c>
      <c r="U67" s="6">
        <f>cambodia!HC72</f>
        <v>1.5700508590953246E-4</v>
      </c>
      <c r="V67" s="6">
        <f>cambodia!HM72</f>
        <v>8.6155994217765737E-5</v>
      </c>
      <c r="W67" s="6">
        <f>cambodia!HW72</f>
        <v>8.2875943676480242E-5</v>
      </c>
      <c r="X67" s="6">
        <f>cambodia!IG72</f>
        <v>3.7611246206740376E-5</v>
      </c>
      <c r="Y67" s="6">
        <f>cambodia!IQ72</f>
        <v>2.1210993500312883E-5</v>
      </c>
      <c r="Z67" s="6">
        <f>cambodia!JA72</f>
        <v>2.9083114799398082E-5</v>
      </c>
      <c r="AA67" s="6">
        <f>cambodia!JK72</f>
        <v>3.4331195665454881E-5</v>
      </c>
      <c r="AB67" s="6">
        <f>cambodia!JU72</f>
        <v>2.2960353788998484E-5</v>
      </c>
      <c r="AC67" s="6">
        <f>cambodia!KE72</f>
        <v>3.7611246206740376E-5</v>
      </c>
      <c r="AD67" s="6">
        <f>cambodia!KO72</f>
        <v>1.5962912634256088E-5</v>
      </c>
      <c r="AE67" s="6">
        <f>cambodia!KY72</f>
        <v>1.355754223731339E-5</v>
      </c>
    </row>
    <row r="68" spans="1:31">
      <c r="A68" s="6">
        <f t="shared" ref="A68:A115" si="2">A67+1</f>
        <v>66</v>
      </c>
      <c r="B68" s="6">
        <f>cambodia!U73</f>
        <v>2.2677045664391257E-4</v>
      </c>
      <c r="C68" s="6">
        <f>cambodia!AE73</f>
        <v>1.8402838104610706E-4</v>
      </c>
      <c r="D68" s="6">
        <f>cambodia!AO73</f>
        <v>1.6503190300263791E-4</v>
      </c>
      <c r="E68" s="6">
        <f>cambodia!AY73</f>
        <v>1.8830258860588761E-4</v>
      </c>
      <c r="F68" s="6">
        <f>cambodia!BI73</f>
        <v>1.6835628666024503E-4</v>
      </c>
      <c r="G68" s="6">
        <f>cambodia!BS73</f>
        <v>1.5220928032329628E-4</v>
      </c>
      <c r="H68" s="6">
        <f>cambodia!CC73</f>
        <v>1.4508560105699539E-4</v>
      </c>
      <c r="I68" s="6">
        <f>cambodia!CM73</f>
        <v>1.6954356653796186E-4</v>
      </c>
      <c r="J68" s="6">
        <f>cambodia!CW73</f>
        <v>1.2703894691569971E-4</v>
      </c>
      <c r="K68" s="6">
        <f>cambodia!DG73</f>
        <v>1.2870113874450325E-4</v>
      </c>
      <c r="L68" s="6">
        <f>cambodia!DQ73</f>
        <v>2.9610760150257484E-4</v>
      </c>
      <c r="M68" s="6">
        <f>cambodia!EA73</f>
        <v>1.8117890933958667E-4</v>
      </c>
      <c r="N68" s="6">
        <f>cambodia!EK73</f>
        <v>1.8260364519284686E-4</v>
      </c>
      <c r="O68" s="6">
        <f>cambodia!EU73</f>
        <v>2.6143902907324368E-4</v>
      </c>
      <c r="P68" s="6">
        <f>cambodia!FE73</f>
        <v>2.1038599433142045E-4</v>
      </c>
      <c r="Q68" s="6">
        <f>cambodia!FO73</f>
        <v>1.3440008215754399E-4</v>
      </c>
      <c r="R68" s="6">
        <f>cambodia!FY73</f>
        <v>2.3175703213032322E-4</v>
      </c>
      <c r="S68" s="6">
        <f>cambodia!GI73</f>
        <v>1.2205237142928905E-4</v>
      </c>
      <c r="T68" s="6">
        <f>cambodia!GS73</f>
        <v>1.3701209788852099E-4</v>
      </c>
      <c r="U68" s="6">
        <f>cambodia!HC73</f>
        <v>1.704933904401353E-4</v>
      </c>
      <c r="V68" s="6">
        <f>cambodia!HM73</f>
        <v>9.3557654364085404E-5</v>
      </c>
      <c r="W68" s="6">
        <f>cambodia!HW73</f>
        <v>8.9995814730934933E-5</v>
      </c>
      <c r="X68" s="6">
        <f>cambodia!IG73</f>
        <v>4.0842427793458602E-5</v>
      </c>
      <c r="Y68" s="6">
        <f>cambodia!IQ73</f>
        <v>2.3033229627706303E-5</v>
      </c>
      <c r="Z68" s="6">
        <f>cambodia!JA73</f>
        <v>3.1581644747267404E-5</v>
      </c>
      <c r="AA68" s="6">
        <f>cambodia!JK73</f>
        <v>3.7280588160308145E-5</v>
      </c>
      <c r="AB68" s="6">
        <f>cambodia!JU73</f>
        <v>2.4932877432053217E-5</v>
      </c>
      <c r="AC68" s="6">
        <f>cambodia!KE73</f>
        <v>4.0842427793458602E-5</v>
      </c>
      <c r="AD68" s="6">
        <f>cambodia!KO73</f>
        <v>1.7334286214665565E-5</v>
      </c>
      <c r="AE68" s="6">
        <f>cambodia!KY73</f>
        <v>1.4722270483688563E-5</v>
      </c>
    </row>
    <row r="69" spans="1:31">
      <c r="A69" s="6">
        <f t="shared" si="2"/>
        <v>67</v>
      </c>
      <c r="B69" s="6">
        <f>cambodia!U74</f>
        <v>2.4808328813558935E-4</v>
      </c>
      <c r="C69" s="6">
        <f>cambodia!AE74</f>
        <v>2.0132413435087096E-4</v>
      </c>
      <c r="D69" s="6">
        <f>cambodia!AO74</f>
        <v>1.8054228822432942E-4</v>
      </c>
      <c r="E69" s="6">
        <f>cambodia!AY74</f>
        <v>2.0600004972934282E-4</v>
      </c>
      <c r="F69" s="6">
        <f>cambodia!BI74</f>
        <v>1.8417911129647421E-4</v>
      </c>
      <c r="G69" s="6">
        <f>cambodia!BS74</f>
        <v>1.6651454208891392E-4</v>
      </c>
      <c r="H69" s="6">
        <f>cambodia!CC74</f>
        <v>1.5872134979146087E-4</v>
      </c>
      <c r="I69" s="6">
        <f>cambodia!CM74</f>
        <v>1.8547797667938304E-4</v>
      </c>
      <c r="J69" s="6">
        <f>cambodia!CW74</f>
        <v>1.3897859597124639E-4</v>
      </c>
      <c r="K69" s="6">
        <f>cambodia!DG74</f>
        <v>1.4079700750731878E-4</v>
      </c>
      <c r="L69" s="6">
        <f>cambodia!DQ74</f>
        <v>3.239370264974659E-4</v>
      </c>
      <c r="M69" s="6">
        <f>cambodia!EA74</f>
        <v>1.9820685743188971E-4</v>
      </c>
      <c r="N69" s="6">
        <f>cambodia!EK74</f>
        <v>1.9976549589138034E-4</v>
      </c>
      <c r="O69" s="6">
        <f>cambodia!EU74</f>
        <v>2.860101573165276E-4</v>
      </c>
      <c r="P69" s="6">
        <f>cambodia!FE74</f>
        <v>2.301589458514473E-4</v>
      </c>
      <c r="Q69" s="6">
        <f>cambodia!FO74</f>
        <v>1.4703156134528123E-4</v>
      </c>
      <c r="R69" s="6">
        <f>cambodia!FY74</f>
        <v>2.535385227438065E-4</v>
      </c>
      <c r="S69" s="6">
        <f>cambodia!GI74</f>
        <v>1.3352336136302924E-4</v>
      </c>
      <c r="T69" s="6">
        <f>cambodia!GS74</f>
        <v>1.4988906518768067E-4</v>
      </c>
      <c r="U69" s="6">
        <f>cambodia!HC74</f>
        <v>1.8651706898571011E-4</v>
      </c>
      <c r="V69" s="6">
        <f>cambodia!HM74</f>
        <v>1.0235059217321698E-4</v>
      </c>
      <c r="W69" s="6">
        <f>cambodia!HW74</f>
        <v>9.8453996024490438E-5</v>
      </c>
      <c r="X69" s="6">
        <f>cambodia!IG74</f>
        <v>4.4680969172064264E-5</v>
      </c>
      <c r="Y69" s="6">
        <f>cambodia!IQ74</f>
        <v>2.5197988428431591E-5</v>
      </c>
      <c r="Z69" s="6">
        <f>cambodia!JA74</f>
        <v>3.4549819185375279E-5</v>
      </c>
      <c r="AA69" s="6">
        <f>cambodia!JK74</f>
        <v>4.0784373023337731E-5</v>
      </c>
      <c r="AB69" s="6">
        <f>cambodia!JU74</f>
        <v>2.7276173041085744E-5</v>
      </c>
      <c r="AC69" s="6">
        <f>cambodia!KE74</f>
        <v>4.4680969172064264E-5</v>
      </c>
      <c r="AD69" s="6">
        <f>cambodia!KO74</f>
        <v>1.8963434590469132E-5</v>
      </c>
      <c r="AE69" s="6">
        <f>cambodia!KY74</f>
        <v>1.6105930748069676E-5</v>
      </c>
    </row>
    <row r="70" spans="1:31">
      <c r="A70" s="6">
        <f t="shared" si="2"/>
        <v>68</v>
      </c>
      <c r="B70" s="6">
        <f>cambodia!U75</f>
        <v>2.7381782737217016E-4</v>
      </c>
      <c r="C70" s="6">
        <f>cambodia!AE75</f>
        <v>2.2220818451668258E-4</v>
      </c>
      <c r="D70" s="6">
        <f>cambodia!AO75</f>
        <v>1.9927056546979922E-4</v>
      </c>
      <c r="E70" s="6">
        <f>cambodia!AY75</f>
        <v>2.2736914880223136E-4</v>
      </c>
      <c r="F70" s="6">
        <f>cambodia!BI75</f>
        <v>2.0328464880300381E-4</v>
      </c>
      <c r="G70" s="6">
        <f>cambodia!BS75</f>
        <v>1.8378767261315295E-4</v>
      </c>
      <c r="H70" s="6">
        <f>cambodia!CC75</f>
        <v>1.7518606547057173E-4</v>
      </c>
      <c r="I70" s="6">
        <f>cambodia!CM75</f>
        <v>2.0471824999343402E-4</v>
      </c>
      <c r="J70" s="6">
        <f>cambodia!CW75</f>
        <v>1.533953273760325E-4</v>
      </c>
      <c r="K70" s="6">
        <f>cambodia!DG75</f>
        <v>1.5540236904263479E-4</v>
      </c>
      <c r="L70" s="6">
        <f>cambodia!DQ75</f>
        <v>3.5754013689329444E-4</v>
      </c>
      <c r="M70" s="6">
        <f>cambodia!EA75</f>
        <v>2.1876754165965008E-4</v>
      </c>
      <c r="N70" s="6">
        <f>cambodia!EK75</f>
        <v>2.2048786308816634E-4</v>
      </c>
      <c r="O70" s="6">
        <f>cambodia!EU75</f>
        <v>3.156789821327323E-4</v>
      </c>
      <c r="P70" s="6">
        <f>cambodia!FE75</f>
        <v>2.5403413094423325E-4</v>
      </c>
      <c r="Q70" s="6">
        <f>cambodia!FO75</f>
        <v>1.622836547566998E-4</v>
      </c>
      <c r="R70" s="6">
        <f>cambodia!FY75</f>
        <v>2.7983895237197704E-4</v>
      </c>
      <c r="S70" s="6">
        <f>cambodia!GI75</f>
        <v>1.4737420237622562E-4</v>
      </c>
      <c r="T70" s="6">
        <f>cambodia!GS75</f>
        <v>1.6543757737564626E-4</v>
      </c>
      <c r="U70" s="6">
        <f>cambodia!HC75</f>
        <v>2.0586513094577818E-4</v>
      </c>
      <c r="V70" s="6">
        <f>cambodia!HM75</f>
        <v>1.1296777380590057E-4</v>
      </c>
      <c r="W70" s="6">
        <f>cambodia!HW75</f>
        <v>1.0866697023460993E-4</v>
      </c>
      <c r="X70" s="6">
        <f>cambodia!IG75</f>
        <v>4.9315880950799239E-5</v>
      </c>
      <c r="Y70" s="6">
        <f>cambodia!IQ75</f>
        <v>2.781186309434608E-5</v>
      </c>
      <c r="Z70" s="6">
        <f>cambodia!JA75</f>
        <v>3.8133791665443598E-5</v>
      </c>
      <c r="AA70" s="6">
        <f>cambodia!JK75</f>
        <v>4.5015077379508612E-5</v>
      </c>
      <c r="AB70" s="6">
        <f>cambodia!JU75</f>
        <v>3.010562499903442E-5</v>
      </c>
      <c r="AC70" s="6">
        <f>cambodia!KE75</f>
        <v>4.9315880950799239E-5</v>
      </c>
      <c r="AD70" s="6">
        <f>cambodia!KO75</f>
        <v>2.0930577380281069E-5</v>
      </c>
      <c r="AE70" s="6">
        <f>cambodia!KY75</f>
        <v>1.7776654761334609E-5</v>
      </c>
    </row>
    <row r="71" spans="1:31">
      <c r="A71" s="6">
        <f t="shared" si="2"/>
        <v>69</v>
      </c>
      <c r="B71" s="6">
        <f>cambodia!U76</f>
        <v>3.0550937345496371E-4</v>
      </c>
      <c r="C71" s="6">
        <f>cambodia!AE76</f>
        <v>2.4792645489800721E-4</v>
      </c>
      <c r="D71" s="6">
        <f>cambodia!AO76</f>
        <v>2.2233404665047095E-4</v>
      </c>
      <c r="E71" s="6">
        <f>cambodia!AY76</f>
        <v>2.5368474675370283E-4</v>
      </c>
      <c r="F71" s="6">
        <f>cambodia!BI76</f>
        <v>2.2681271809378982E-4</v>
      </c>
      <c r="G71" s="6">
        <f>cambodia!BS76</f>
        <v>2.0505917108338401E-4</v>
      </c>
      <c r="H71" s="6">
        <f>cambodia!CC76</f>
        <v>1.9546201799055794E-4</v>
      </c>
      <c r="I71" s="6">
        <f>cambodia!CM76</f>
        <v>2.2841224360926082E-4</v>
      </c>
      <c r="J71" s="6">
        <f>cambodia!CW76</f>
        <v>1.7114923015539851E-4</v>
      </c>
      <c r="K71" s="6">
        <f>cambodia!DG76</f>
        <v>1.7338856587705793E-4</v>
      </c>
      <c r="L71" s="6">
        <f>cambodia!DQ76</f>
        <v>3.9892166355847092E-4</v>
      </c>
      <c r="M71" s="6">
        <f>cambodia!EA76</f>
        <v>2.4408759366087676E-4</v>
      </c>
      <c r="N71" s="6">
        <f>cambodia!EK76</f>
        <v>2.4600702427944197E-4</v>
      </c>
      <c r="O71" s="6">
        <f>cambodia!EU76</f>
        <v>3.5221551850671729E-4</v>
      </c>
      <c r="P71" s="6">
        <f>cambodia!FE76</f>
        <v>2.8343592134146369E-4</v>
      </c>
      <c r="Q71" s="6">
        <f>cambodia!FO76</f>
        <v>1.8106628835131881E-4</v>
      </c>
      <c r="R71" s="6">
        <f>cambodia!FY76</f>
        <v>3.1222738061994197E-4</v>
      </c>
      <c r="S71" s="6">
        <f>cambodia!GI76</f>
        <v>1.6443122299042025E-4</v>
      </c>
      <c r="T71" s="6">
        <f>cambodia!GS76</f>
        <v>1.84585244485355E-4</v>
      </c>
      <c r="U71" s="6">
        <f>cambodia!HC76</f>
        <v>2.2969186402163762E-4</v>
      </c>
      <c r="V71" s="6">
        <f>cambodia!HM76</f>
        <v>1.2604261061911591E-4</v>
      </c>
      <c r="W71" s="6">
        <f>cambodia!HW76</f>
        <v>1.2124403407270286E-4</v>
      </c>
      <c r="X71" s="6">
        <f>cambodia!IG76</f>
        <v>5.502367773220289E-5</v>
      </c>
      <c r="Y71" s="6">
        <f>cambodia!IQ76</f>
        <v>3.1030795000137674E-5</v>
      </c>
      <c r="Z71" s="6">
        <f>cambodia!JA76</f>
        <v>4.2547378711528979E-5</v>
      </c>
      <c r="AA71" s="6">
        <f>cambodia!JK76</f>
        <v>5.0225101185789851E-5</v>
      </c>
      <c r="AB71" s="6">
        <f>cambodia!JU76</f>
        <v>3.35900358248913E-5</v>
      </c>
      <c r="AC71" s="6">
        <f>cambodia!KE76</f>
        <v>5.502367773220289E-5</v>
      </c>
      <c r="AD71" s="6">
        <f>cambodia!KO76</f>
        <v>2.3353072525876806E-5</v>
      </c>
      <c r="AE71" s="6">
        <f>cambodia!KY76</f>
        <v>1.9834116391840576E-5</v>
      </c>
    </row>
    <row r="72" spans="1:31">
      <c r="A72" s="6">
        <f t="shared" si="2"/>
        <v>70</v>
      </c>
      <c r="B72" s="6">
        <f>cambodia!U77</f>
        <v>7.1100000000000007E-5</v>
      </c>
      <c r="C72" s="6">
        <f>cambodia!AE77</f>
        <v>6.0700000000000005E-5</v>
      </c>
      <c r="D72" s="6">
        <f>cambodia!AO77</f>
        <v>5.4199999999999996E-5</v>
      </c>
      <c r="E72" s="6">
        <f>cambodia!AY77</f>
        <v>6.1299999999999999E-5</v>
      </c>
      <c r="F72" s="6">
        <f>cambodia!BI77</f>
        <v>5.4400000000000001E-5</v>
      </c>
      <c r="G72" s="6">
        <f>cambodia!BS77</f>
        <v>4.8899999999999996E-5</v>
      </c>
      <c r="H72" s="6">
        <f>cambodia!CC77</f>
        <v>4.6500000000000005E-5</v>
      </c>
      <c r="I72" s="6">
        <f>cambodia!CM77</f>
        <v>5.41E-5</v>
      </c>
      <c r="J72" s="6">
        <f>cambodia!CW77</f>
        <v>4.0300000000000004E-5</v>
      </c>
      <c r="K72" s="6">
        <f>cambodia!DG77</f>
        <v>4.0599999999999998E-5</v>
      </c>
      <c r="L72" s="6">
        <f>cambodia!DQ77</f>
        <v>7.7899999999999996E-5</v>
      </c>
      <c r="M72" s="6">
        <f>cambodia!EA77</f>
        <v>5.7800000000000002E-5</v>
      </c>
      <c r="N72" s="6">
        <f>cambodia!EK77</f>
        <v>4.9299999999999999E-5</v>
      </c>
      <c r="O72" s="6">
        <f>cambodia!EU77</f>
        <v>8.5399999999999989E-5</v>
      </c>
      <c r="P72" s="6">
        <f>cambodia!FE77</f>
        <v>6.9200000000000002E-5</v>
      </c>
      <c r="Q72" s="6">
        <f>cambodia!FO77</f>
        <v>4.46E-5</v>
      </c>
      <c r="R72" s="6">
        <f>cambodia!FY77</f>
        <v>6.41E-5</v>
      </c>
      <c r="S72" s="6">
        <f>cambodia!GI77</f>
        <v>4.0899999999999998E-5</v>
      </c>
      <c r="T72" s="6">
        <f>cambodia!GS77</f>
        <v>3.79E-5</v>
      </c>
      <c r="U72" s="6">
        <f>cambodia!HC77</f>
        <v>4.71E-5</v>
      </c>
      <c r="V72" s="6">
        <f>cambodia!HM77</f>
        <v>2.58E-5</v>
      </c>
      <c r="W72" s="6">
        <f>cambodia!HW77</f>
        <v>2.48E-5</v>
      </c>
      <c r="X72" s="6">
        <f>cambodia!IG77</f>
        <v>1.1299999999999999E-5</v>
      </c>
      <c r="Y72" s="6">
        <f>cambodia!IQ77</f>
        <v>6.3999999999999997E-6</v>
      </c>
      <c r="Z72" s="6">
        <f>cambodia!JA77</f>
        <v>1.0700000000000001E-5</v>
      </c>
      <c r="AA72" s="6">
        <f>cambodia!JK77</f>
        <v>1.03E-5</v>
      </c>
      <c r="AB72" s="6">
        <f>cambodia!JU77</f>
        <v>8.6000000000000007E-6</v>
      </c>
      <c r="AC72" s="6">
        <f>cambodia!KE77</f>
        <v>1.4099999999999999E-5</v>
      </c>
      <c r="AD72" s="6">
        <f>cambodia!KO77</f>
        <v>5.8999999999999994E-6</v>
      </c>
      <c r="AE72" s="6">
        <f>cambodia!KY77</f>
        <v>5.0000000000000004E-6</v>
      </c>
    </row>
    <row r="73" spans="1:31">
      <c r="A73" s="6">
        <f t="shared" si="2"/>
        <v>71</v>
      </c>
      <c r="B73" s="6">
        <f>cambodia!U78</f>
        <v>7.2285000000000003E-5</v>
      </c>
      <c r="C73" s="6">
        <f>cambodia!AE78</f>
        <v>6.1711666666666674E-5</v>
      </c>
      <c r="D73" s="6">
        <f>cambodia!AO78</f>
        <v>5.5103333333333331E-5</v>
      </c>
      <c r="E73" s="6">
        <f>cambodia!AY78</f>
        <v>6.232166666666667E-5</v>
      </c>
      <c r="F73" s="6">
        <f>cambodia!BI78</f>
        <v>5.530666666666667E-5</v>
      </c>
      <c r="G73" s="6">
        <f>cambodia!BS78</f>
        <v>4.9714999999999994E-5</v>
      </c>
      <c r="H73" s="6">
        <f>cambodia!CC78</f>
        <v>4.7275000000000004E-5</v>
      </c>
      <c r="I73" s="6">
        <f>cambodia!CM78</f>
        <v>5.5001666666666666E-5</v>
      </c>
      <c r="J73" s="6">
        <f>cambodia!CW78</f>
        <v>4.0971666666666673E-5</v>
      </c>
      <c r="K73" s="6">
        <f>cambodia!DG78</f>
        <v>4.1276666666666664E-5</v>
      </c>
      <c r="L73" s="6">
        <f>cambodia!DQ78</f>
        <v>7.919833333333333E-5</v>
      </c>
      <c r="M73" s="6">
        <f>cambodia!EA78</f>
        <v>5.8763333333333334E-5</v>
      </c>
      <c r="N73" s="6">
        <f>cambodia!EK78</f>
        <v>5.0121666666666665E-5</v>
      </c>
      <c r="O73" s="6">
        <f>cambodia!EU78</f>
        <v>8.6823333333333326E-5</v>
      </c>
      <c r="P73" s="6">
        <f>cambodia!FE78</f>
        <v>7.0353333333333329E-5</v>
      </c>
      <c r="Q73" s="6">
        <f>cambodia!FO78</f>
        <v>4.5343333333333337E-5</v>
      </c>
      <c r="R73" s="6">
        <f>cambodia!FY78</f>
        <v>6.5168333333333331E-5</v>
      </c>
      <c r="S73" s="6">
        <f>cambodia!GI78</f>
        <v>4.1581666666666669E-5</v>
      </c>
      <c r="T73" s="6">
        <f>cambodia!GS78</f>
        <v>3.8531666666666669E-5</v>
      </c>
      <c r="U73" s="6">
        <f>cambodia!HC78</f>
        <v>4.7885E-5</v>
      </c>
      <c r="V73" s="6">
        <f>cambodia!HM78</f>
        <v>2.6230000000000001E-5</v>
      </c>
      <c r="W73" s="6">
        <f>cambodia!HW78</f>
        <v>2.5213333333333335E-5</v>
      </c>
      <c r="X73" s="6">
        <f>cambodia!IG78</f>
        <v>1.1488333333333331E-5</v>
      </c>
      <c r="Y73" s="6">
        <f>cambodia!IQ78</f>
        <v>6.5066666666666665E-6</v>
      </c>
      <c r="Z73" s="6">
        <f>cambodia!JA78</f>
        <v>1.0878333333333334E-5</v>
      </c>
      <c r="AA73" s="6">
        <f>cambodia!JK78</f>
        <v>1.0471666666666667E-5</v>
      </c>
      <c r="AB73" s="6">
        <f>cambodia!JU78</f>
        <v>8.7433333333333349E-6</v>
      </c>
      <c r="AC73" s="6">
        <f>cambodia!KE78</f>
        <v>1.4334999999999999E-5</v>
      </c>
      <c r="AD73" s="6">
        <f>cambodia!KO78</f>
        <v>5.9983333333333332E-6</v>
      </c>
      <c r="AE73" s="6">
        <f>cambodia!KY78</f>
        <v>5.0833333333333335E-6</v>
      </c>
    </row>
    <row r="74" spans="1:31">
      <c r="A74" s="6">
        <f t="shared" si="2"/>
        <v>72</v>
      </c>
      <c r="B74" s="6">
        <f>cambodia!U79</f>
        <v>7.353094094376943E-5</v>
      </c>
      <c r="C74" s="6">
        <f>cambodia!AE79</f>
        <v>6.2775360271263066E-5</v>
      </c>
      <c r="D74" s="6">
        <f>cambodia!AO79</f>
        <v>5.6053122350946588E-5</v>
      </c>
      <c r="E74" s="6">
        <f>cambodia!AY79</f>
        <v>6.3395874540830743E-5</v>
      </c>
      <c r="F74" s="6">
        <f>cambodia!BI79</f>
        <v>5.6259960440802482E-5</v>
      </c>
      <c r="G74" s="6">
        <f>cambodia!BS79</f>
        <v>5.0571912969765462E-5</v>
      </c>
      <c r="H74" s="6">
        <f>cambodia!CC79</f>
        <v>4.8089855891494776E-5</v>
      </c>
      <c r="I74" s="6">
        <f>cambodia!CM79</f>
        <v>5.5949703306018651E-5</v>
      </c>
      <c r="J74" s="6">
        <f>cambodia!CW79</f>
        <v>4.1677875105962136E-5</v>
      </c>
      <c r="K74" s="6">
        <f>cambodia!DG79</f>
        <v>4.1988132240745967E-5</v>
      </c>
      <c r="L74" s="6">
        <f>cambodia!DQ79</f>
        <v>8.0563435998869733E-5</v>
      </c>
      <c r="M74" s="6">
        <f>cambodia!EA79</f>
        <v>5.9776207968352641E-5</v>
      </c>
      <c r="N74" s="6">
        <f>cambodia!EK79</f>
        <v>5.0985589149477251E-5</v>
      </c>
      <c r="O74" s="6">
        <f>cambodia!EU79</f>
        <v>8.8319864368465657E-5</v>
      </c>
      <c r="P74" s="6">
        <f>cambodia!FE79</f>
        <v>7.1565979090138456E-5</v>
      </c>
      <c r="Q74" s="6">
        <f>cambodia!FO79</f>
        <v>4.6124894037863802E-5</v>
      </c>
      <c r="R74" s="6">
        <f>cambodia!FY79</f>
        <v>6.6291607798813225E-5</v>
      </c>
      <c r="S74" s="6">
        <f>cambodia!GI79</f>
        <v>4.2298389375529805E-5</v>
      </c>
      <c r="T74" s="6">
        <f>cambodia!GS79</f>
        <v>3.9195818027691436E-5</v>
      </c>
      <c r="U74" s="6">
        <f>cambodia!HC79</f>
        <v>4.8710370161062446E-5</v>
      </c>
      <c r="V74" s="6">
        <f>cambodia!HM79</f>
        <v>2.6682113591410003E-5</v>
      </c>
      <c r="W74" s="6">
        <f>cambodia!HW79</f>
        <v>2.5647923142130545E-5</v>
      </c>
      <c r="X74" s="6">
        <f>cambodia!IG79</f>
        <v>1.1686352076857868E-5</v>
      </c>
      <c r="Y74" s="6">
        <f>cambodia!IQ79</f>
        <v>6.6188188753885273E-6</v>
      </c>
      <c r="Z74" s="6">
        <f>cambodia!JA79</f>
        <v>1.1065837807290195E-5</v>
      </c>
      <c r="AA74" s="6">
        <f>cambodia!JK79</f>
        <v>1.0652161627578411E-5</v>
      </c>
      <c r="AB74" s="6">
        <f>cambodia!JU79</f>
        <v>8.8940378638033351E-6</v>
      </c>
      <c r="AC74" s="6">
        <f>cambodia!KE79</f>
        <v>1.4582085334840348E-5</v>
      </c>
      <c r="AD74" s="6">
        <f>cambodia!KO79</f>
        <v>6.1017236507487979E-6</v>
      </c>
      <c r="AE74" s="6">
        <f>cambodia!KY79</f>
        <v>5.1709522463972872E-6</v>
      </c>
    </row>
    <row r="75" spans="1:31">
      <c r="A75" s="6">
        <f t="shared" si="2"/>
        <v>73</v>
      </c>
      <c r="B75" s="6">
        <f>cambodia!U80</f>
        <v>7.4820586543990805E-5</v>
      </c>
      <c r="C75" s="6">
        <f>cambodia!AE80</f>
        <v>6.3876365727429566E-5</v>
      </c>
      <c r="D75" s="6">
        <f>cambodia!AO80</f>
        <v>5.7036227717078776E-5</v>
      </c>
      <c r="E75" s="6">
        <f>cambodia!AY80</f>
        <v>6.4507763082231163E-5</v>
      </c>
      <c r="F75" s="6">
        <f>cambodia!BI80</f>
        <v>5.7246693502012653E-5</v>
      </c>
      <c r="G75" s="6">
        <f>cambodia!BS80</f>
        <v>5.1458884416331221E-5</v>
      </c>
      <c r="H75" s="6">
        <f>cambodia!CC80</f>
        <v>4.8933294997124792E-5</v>
      </c>
      <c r="I75" s="6">
        <f>cambodia!CM80</f>
        <v>5.6930994824611847E-5</v>
      </c>
      <c r="J75" s="6">
        <f>cambodia!CW80</f>
        <v>4.2408855664174821E-5</v>
      </c>
      <c r="K75" s="6">
        <f>cambodia!DG80</f>
        <v>4.2724554341575619E-5</v>
      </c>
      <c r="L75" s="6">
        <f>cambodia!DQ80</f>
        <v>8.197642323174238E-5</v>
      </c>
      <c r="M75" s="6">
        <f>cambodia!EA80</f>
        <v>6.0824611845888447E-5</v>
      </c>
      <c r="N75" s="6">
        <f>cambodia!EK80</f>
        <v>5.1879815986198961E-5</v>
      </c>
      <c r="O75" s="6">
        <f>cambodia!EU80</f>
        <v>8.98688901667625E-5</v>
      </c>
      <c r="P75" s="6">
        <f>cambodia!FE80</f>
        <v>7.2821161587119037E-5</v>
      </c>
      <c r="Q75" s="6">
        <f>cambodia!FO80</f>
        <v>4.6933870040253017E-5</v>
      </c>
      <c r="R75" s="6">
        <f>cambodia!FY80</f>
        <v>6.7454284071305346E-5</v>
      </c>
      <c r="S75" s="6">
        <f>cambodia!GI80</f>
        <v>4.3040253018976425E-5</v>
      </c>
      <c r="T75" s="6">
        <f>cambodia!GS80</f>
        <v>3.9883266244968371E-5</v>
      </c>
      <c r="U75" s="6">
        <f>cambodia!HC80</f>
        <v>4.9564692351926396E-5</v>
      </c>
      <c r="V75" s="6">
        <f>cambodia!HM80</f>
        <v>2.7150086256469235E-5</v>
      </c>
      <c r="W75" s="6">
        <f>cambodia!HW80</f>
        <v>2.6097757331799883E-5</v>
      </c>
      <c r="X75" s="6">
        <f>cambodia!IG80</f>
        <v>1.1891316848763655E-5</v>
      </c>
      <c r="Y75" s="6">
        <f>cambodia!IQ80</f>
        <v>6.7349051178838411E-6</v>
      </c>
      <c r="Z75" s="6">
        <f>cambodia!JA80</f>
        <v>1.1259919493962048E-5</v>
      </c>
      <c r="AA75" s="6">
        <f>cambodia!JK80</f>
        <v>1.0838987924094308E-5</v>
      </c>
      <c r="AB75" s="6">
        <f>cambodia!JU80</f>
        <v>9.0500287521564121E-6</v>
      </c>
      <c r="AC75" s="6">
        <f>cambodia!KE80</f>
        <v>1.4837837837837837E-5</v>
      </c>
      <c r="AD75" s="6">
        <f>cambodia!KO80</f>
        <v>6.2087406555491655E-6</v>
      </c>
      <c r="AE75" s="6">
        <f>cambodia!KY80</f>
        <v>5.2616446233467511E-6</v>
      </c>
    </row>
    <row r="76" spans="1:31">
      <c r="A76" s="6">
        <f t="shared" si="2"/>
        <v>74</v>
      </c>
      <c r="B76" s="6">
        <f>cambodia!U81</f>
        <v>7.6156277436347679E-5</v>
      </c>
      <c r="C76" s="6">
        <f>cambodia!AE81</f>
        <v>6.5016681299385427E-5</v>
      </c>
      <c r="D76" s="6">
        <f>cambodia!AO81</f>
        <v>5.8054433713784014E-5</v>
      </c>
      <c r="E76" s="6">
        <f>cambodia!AY81</f>
        <v>6.5659350307287087E-5</v>
      </c>
      <c r="F76" s="6">
        <f>cambodia!BI81</f>
        <v>5.8268656716417912E-5</v>
      </c>
      <c r="G76" s="6">
        <f>cambodia!BS81</f>
        <v>5.2377524143985948E-5</v>
      </c>
      <c r="H76" s="6">
        <f>cambodia!CC81</f>
        <v>4.980684811237928E-5</v>
      </c>
      <c r="I76" s="6">
        <f>cambodia!CM81</f>
        <v>5.7947322212467075E-5</v>
      </c>
      <c r="J76" s="6">
        <f>cambodia!CW81</f>
        <v>4.3165935030728711E-5</v>
      </c>
      <c r="K76" s="6">
        <f>cambodia!DG81</f>
        <v>4.3487269534679541E-5</v>
      </c>
      <c r="L76" s="6">
        <f>cambodia!DQ81</f>
        <v>8.3439859525899902E-5</v>
      </c>
      <c r="M76" s="6">
        <f>cambodia!EA81</f>
        <v>6.191044776119403E-5</v>
      </c>
      <c r="N76" s="6">
        <f>cambodia!EK81</f>
        <v>5.2805970149253724E-5</v>
      </c>
      <c r="O76" s="6">
        <f>cambodia!EU81</f>
        <v>9.1473222124670745E-5</v>
      </c>
      <c r="P76" s="6">
        <f>cambodia!FE81</f>
        <v>7.4121158911325726E-5</v>
      </c>
      <c r="Q76" s="6">
        <f>cambodia!FO81</f>
        <v>4.7771729587357326E-5</v>
      </c>
      <c r="R76" s="6">
        <f>cambodia!FY81</f>
        <v>6.8658472344161538E-5</v>
      </c>
      <c r="S76" s="6">
        <f>cambodia!GI81</f>
        <v>4.3808604038630371E-5</v>
      </c>
      <c r="T76" s="6">
        <f>cambodia!GS81</f>
        <v>4.0595258999122035E-5</v>
      </c>
      <c r="U76" s="6">
        <f>cambodia!HC81</f>
        <v>5.0449517120280947E-5</v>
      </c>
      <c r="V76" s="6">
        <f>cambodia!HM81</f>
        <v>2.7634767339771727E-5</v>
      </c>
      <c r="W76" s="6">
        <f>cambodia!HW81</f>
        <v>2.6563652326602281E-5</v>
      </c>
      <c r="X76" s="6">
        <f>cambodia!IG81</f>
        <v>1.2103599648814748E-5</v>
      </c>
      <c r="Y76" s="6">
        <f>cambodia!IQ81</f>
        <v>6.8551360842844598E-6</v>
      </c>
      <c r="Z76" s="6">
        <f>cambodia!JA81</f>
        <v>1.1460930640913081E-5</v>
      </c>
      <c r="AA76" s="6">
        <f>cambodia!JK81</f>
        <v>1.1032484635645302E-5</v>
      </c>
      <c r="AB76" s="6">
        <f>cambodia!JU81</f>
        <v>9.2115891132572429E-6</v>
      </c>
      <c r="AC76" s="6">
        <f>cambodia!KE81</f>
        <v>1.5102721685689199E-5</v>
      </c>
      <c r="AD76" s="6">
        <f>cambodia!KO81</f>
        <v>6.3195785776997357E-6</v>
      </c>
      <c r="AE76" s="6">
        <f>cambodia!KY81</f>
        <v>5.3555750658472342E-6</v>
      </c>
    </row>
    <row r="77" spans="1:31">
      <c r="A77" s="6">
        <f t="shared" si="2"/>
        <v>75</v>
      </c>
      <c r="B77" s="6">
        <f>cambodia!U82</f>
        <v>7.7540524433849828E-5</v>
      </c>
      <c r="C77" s="6">
        <f>cambodia!AE82</f>
        <v>6.6198450536352805E-5</v>
      </c>
      <c r="D77" s="6">
        <f>cambodia!AO82</f>
        <v>5.9109654350417159E-5</v>
      </c>
      <c r="E77" s="6">
        <f>cambodia!AY82</f>
        <v>6.6852800953516093E-5</v>
      </c>
      <c r="F77" s="6">
        <f>cambodia!BI82</f>
        <v>5.9327771156138264E-5</v>
      </c>
      <c r="G77" s="6">
        <f>cambodia!BS82</f>
        <v>5.3329558998808102E-5</v>
      </c>
      <c r="H77" s="6">
        <f>cambodia!CC82</f>
        <v>5.0712157330154952E-5</v>
      </c>
      <c r="I77" s="6">
        <f>cambodia!CM82</f>
        <v>5.9000595947556614E-5</v>
      </c>
      <c r="J77" s="6">
        <f>cambodia!CW82</f>
        <v>4.3950536352800956E-5</v>
      </c>
      <c r="K77" s="6">
        <f>cambodia!DG82</f>
        <v>4.4277711561382593E-5</v>
      </c>
      <c r="L77" s="6">
        <f>cambodia!DQ82</f>
        <v>8.4956495828367098E-5</v>
      </c>
      <c r="M77" s="6">
        <f>cambodia!EA82</f>
        <v>6.3035756853396899E-5</v>
      </c>
      <c r="N77" s="6">
        <f>cambodia!EK82</f>
        <v>5.3765792610250299E-5</v>
      </c>
      <c r="O77" s="6">
        <f>cambodia!EU82</f>
        <v>9.3135876042908214E-5</v>
      </c>
      <c r="P77" s="6">
        <f>cambodia!FE82</f>
        <v>7.5468414779499406E-5</v>
      </c>
      <c r="Q77" s="6">
        <f>cambodia!FO82</f>
        <v>4.8640047675804529E-5</v>
      </c>
      <c r="R77" s="6">
        <f>cambodia!FY82</f>
        <v>6.990643623361144E-5</v>
      </c>
      <c r="S77" s="6">
        <f>cambodia!GI82</f>
        <v>4.4604886769964244E-5</v>
      </c>
      <c r="T77" s="6">
        <f>cambodia!GS82</f>
        <v>4.1333134684147792E-5</v>
      </c>
      <c r="U77" s="6">
        <f>cambodia!HC82</f>
        <v>5.1366507747318232E-5</v>
      </c>
      <c r="V77" s="6">
        <f>cambodia!HM82</f>
        <v>2.8137067938021455E-5</v>
      </c>
      <c r="W77" s="6">
        <f>cambodia!HW82</f>
        <v>2.7046483909415971E-5</v>
      </c>
      <c r="X77" s="6">
        <f>cambodia!IG82</f>
        <v>1.2323599523241953E-5</v>
      </c>
      <c r="Y77" s="6">
        <f>cambodia!IQ82</f>
        <v>6.9797377830750893E-6</v>
      </c>
      <c r="Z77" s="6">
        <f>cambodia!JA82</f>
        <v>1.1669249106078667E-5</v>
      </c>
      <c r="AA77" s="6">
        <f>cambodia!JK82</f>
        <v>1.1233015494636472E-5</v>
      </c>
      <c r="AB77" s="6">
        <f>cambodia!JU82</f>
        <v>9.3790226460071529E-6</v>
      </c>
      <c r="AC77" s="6">
        <f>cambodia!KE82</f>
        <v>1.5377234803337305E-5</v>
      </c>
      <c r="AD77" s="6">
        <f>cambodia!KO82</f>
        <v>6.4344457687723473E-6</v>
      </c>
      <c r="AE77" s="6">
        <f>cambodia!KY82</f>
        <v>5.452920143027414E-6</v>
      </c>
    </row>
    <row r="78" spans="1:31">
      <c r="A78" s="6">
        <f t="shared" si="2"/>
        <v>76</v>
      </c>
      <c r="B78" s="6">
        <f>cambodia!U83</f>
        <v>7.8976024279210923E-5</v>
      </c>
      <c r="C78" s="6">
        <f>cambodia!AE83</f>
        <v>6.7423975720789072E-5</v>
      </c>
      <c r="D78" s="6">
        <f>cambodia!AO83</f>
        <v>6.020394537177541E-5</v>
      </c>
      <c r="E78" s="6">
        <f>cambodia!AY83</f>
        <v>6.8090440060698026E-5</v>
      </c>
      <c r="F78" s="6">
        <f>cambodia!BI83</f>
        <v>6.0426100151745066E-5</v>
      </c>
      <c r="G78" s="6">
        <f>cambodia!BS83</f>
        <v>5.4316843702579656E-5</v>
      </c>
      <c r="H78" s="6">
        <f>cambodia!CC83</f>
        <v>5.1650986342943859E-5</v>
      </c>
      <c r="I78" s="6">
        <f>cambodia!CM83</f>
        <v>6.0092867981790588E-5</v>
      </c>
      <c r="J78" s="6">
        <f>cambodia!CW83</f>
        <v>4.4764188163884675E-5</v>
      </c>
      <c r="K78" s="6">
        <f>cambodia!DG83</f>
        <v>4.5097420333839145E-5</v>
      </c>
      <c r="L78" s="6">
        <f>cambodia!DQ83</f>
        <v>8.6529286798179048E-5</v>
      </c>
      <c r="M78" s="6">
        <f>cambodia!EA83</f>
        <v>6.4202731411229128E-5</v>
      </c>
      <c r="N78" s="6">
        <f>cambodia!EK83</f>
        <v>5.4761153262518961E-5</v>
      </c>
      <c r="O78" s="6">
        <f>cambodia!EU83</f>
        <v>9.4860091047040956E-5</v>
      </c>
      <c r="P78" s="6">
        <f>cambodia!FE83</f>
        <v>7.6865553869499232E-5</v>
      </c>
      <c r="Q78" s="6">
        <f>cambodia!FO83</f>
        <v>4.9540515933232169E-5</v>
      </c>
      <c r="R78" s="6">
        <f>cambodia!FY83</f>
        <v>7.1200606980273141E-5</v>
      </c>
      <c r="S78" s="6">
        <f>cambodia!GI83</f>
        <v>4.5430652503793622E-5</v>
      </c>
      <c r="T78" s="6">
        <f>cambodia!GS83</f>
        <v>4.2098330804248858E-5</v>
      </c>
      <c r="U78" s="6">
        <f>cambodia!HC83</f>
        <v>5.2317450682852807E-5</v>
      </c>
      <c r="V78" s="6">
        <f>cambodia!HM83</f>
        <v>2.8657966616084975E-5</v>
      </c>
      <c r="W78" s="6">
        <f>cambodia!HW83</f>
        <v>2.7547192716236719E-5</v>
      </c>
      <c r="X78" s="6">
        <f>cambodia!IG83</f>
        <v>1.2551745068285279E-5</v>
      </c>
      <c r="Y78" s="6">
        <f>cambodia!IQ83</f>
        <v>7.1089529590288306E-6</v>
      </c>
      <c r="Z78" s="6">
        <f>cambodia!JA83</f>
        <v>1.1885280728376328E-5</v>
      </c>
      <c r="AA78" s="6">
        <f>cambodia!JK83</f>
        <v>1.1440971168437025E-5</v>
      </c>
      <c r="AB78" s="6">
        <f>cambodia!JU83</f>
        <v>9.5526555386949934E-6</v>
      </c>
      <c r="AC78" s="6">
        <f>cambodia!KE83</f>
        <v>1.5661911987860391E-5</v>
      </c>
      <c r="AD78" s="6">
        <f>cambodia!KO83</f>
        <v>6.5535660091047027E-6</v>
      </c>
      <c r="AE78" s="6">
        <f>cambodia!KY83</f>
        <v>5.5538694992412747E-6</v>
      </c>
    </row>
    <row r="79" spans="1:31">
      <c r="A79" s="6">
        <f t="shared" si="2"/>
        <v>77</v>
      </c>
      <c r="B79" s="6">
        <f>cambodia!U84</f>
        <v>8.0465677179962898E-5</v>
      </c>
      <c r="C79" s="6">
        <f>cambodia!AE84</f>
        <v>6.8695732838589988E-5</v>
      </c>
      <c r="D79" s="6">
        <f>cambodia!AO84</f>
        <v>6.1339517625231906E-5</v>
      </c>
      <c r="E79" s="6">
        <f>cambodia!AY84</f>
        <v>6.9374768089053803E-5</v>
      </c>
      <c r="F79" s="6">
        <f>cambodia!BI84</f>
        <v>6.1565862708719849E-5</v>
      </c>
      <c r="G79" s="6">
        <f>cambodia!BS84</f>
        <v>5.534137291280148E-5</v>
      </c>
      <c r="H79" s="6">
        <f>cambodia!CC84</f>
        <v>5.2625231910946202E-5</v>
      </c>
      <c r="I79" s="6">
        <f>cambodia!CM84</f>
        <v>6.1226345083487935E-5</v>
      </c>
      <c r="J79" s="6">
        <f>cambodia!CW84</f>
        <v>4.560853432282004E-5</v>
      </c>
      <c r="K79" s="6">
        <f>cambodia!DG84</f>
        <v>4.5948051948051947E-5</v>
      </c>
      <c r="L79" s="6">
        <f>cambodia!DQ84</f>
        <v>8.8161410018552868E-5</v>
      </c>
      <c r="M79" s="6">
        <f>cambodia!EA84</f>
        <v>6.5413729128014847E-5</v>
      </c>
      <c r="N79" s="6">
        <f>cambodia!EK84</f>
        <v>5.5794063079777365E-5</v>
      </c>
      <c r="O79" s="6">
        <f>cambodia!EU84</f>
        <v>9.6649350649350636E-5</v>
      </c>
      <c r="P79" s="6">
        <f>cambodia!FE84</f>
        <v>7.8315398886827457E-5</v>
      </c>
      <c r="Q79" s="6">
        <f>cambodia!FO84</f>
        <v>5.047495361781076E-5</v>
      </c>
      <c r="R79" s="6">
        <f>cambodia!FY84</f>
        <v>7.2543599257884973E-5</v>
      </c>
      <c r="S79" s="6">
        <f>cambodia!GI84</f>
        <v>4.6287569573283854E-5</v>
      </c>
      <c r="T79" s="6">
        <f>cambodia!GS84</f>
        <v>4.2892393320964748E-5</v>
      </c>
      <c r="U79" s="6">
        <f>cambodia!HC84</f>
        <v>5.3304267161410016E-5</v>
      </c>
      <c r="V79" s="6">
        <f>cambodia!HM84</f>
        <v>2.9198515769944343E-5</v>
      </c>
      <c r="W79" s="6">
        <f>cambodia!HW84</f>
        <v>2.8066790352504639E-5</v>
      </c>
      <c r="X79" s="6">
        <f>cambodia!IG84</f>
        <v>1.2788497217068644E-5</v>
      </c>
      <c r="Y79" s="6">
        <f>cambodia!IQ84</f>
        <v>7.2430426716141E-6</v>
      </c>
      <c r="Z79" s="6">
        <f>cambodia!JA84</f>
        <v>1.2109461966604824E-5</v>
      </c>
      <c r="AA79" s="6">
        <f>cambodia!JK84</f>
        <v>1.1656771799628942E-5</v>
      </c>
      <c r="AB79" s="6">
        <f>cambodia!JU84</f>
        <v>9.7328385899814481E-6</v>
      </c>
      <c r="AC79" s="6">
        <f>cambodia!KE84</f>
        <v>1.5957328385899812E-5</v>
      </c>
      <c r="AD79" s="6">
        <f>cambodia!KO84</f>
        <v>6.6771799628942476E-6</v>
      </c>
      <c r="AE79" s="6">
        <f>cambodia!KY84</f>
        <v>5.6586270871985166E-6</v>
      </c>
    </row>
    <row r="80" spans="1:31">
      <c r="A80" s="6">
        <f t="shared" si="2"/>
        <v>78</v>
      </c>
      <c r="B80" s="6">
        <f>cambodia!U85</f>
        <v>8.2012606366214957E-5</v>
      </c>
      <c r="C80" s="6">
        <f>cambodia!AE85</f>
        <v>7.0016388276079435E-5</v>
      </c>
      <c r="D80" s="6">
        <f>cambodia!AO85</f>
        <v>6.2518751969744719E-5</v>
      </c>
      <c r="E80" s="6">
        <f>cambodia!AY85</f>
        <v>7.0708477781279548E-5</v>
      </c>
      <c r="F80" s="6">
        <f>cambodia!BI85</f>
        <v>6.2749448471478099E-5</v>
      </c>
      <c r="G80" s="6">
        <f>cambodia!BS85</f>
        <v>5.6405294673810275E-5</v>
      </c>
      <c r="H80" s="6">
        <f>cambodia!CC85</f>
        <v>5.3636936653009778E-5</v>
      </c>
      <c r="I80" s="6">
        <f>cambodia!CM85</f>
        <v>6.2403403718878036E-5</v>
      </c>
      <c r="J80" s="6">
        <f>cambodia!CW85</f>
        <v>4.6485345099275138E-5</v>
      </c>
      <c r="K80" s="6">
        <f>cambodia!DG85</f>
        <v>4.6831389851875194E-5</v>
      </c>
      <c r="L80" s="6">
        <f>cambodia!DQ85</f>
        <v>8.9856287425149695E-5</v>
      </c>
      <c r="M80" s="6">
        <f>cambodia!EA85</f>
        <v>6.6671289000945488E-5</v>
      </c>
      <c r="N80" s="6">
        <f>cambodia!EK85</f>
        <v>5.6866687677277028E-5</v>
      </c>
      <c r="O80" s="6">
        <f>cambodia!EU85</f>
        <v>9.850740624015127E-5</v>
      </c>
      <c r="P80" s="6">
        <f>cambodia!FE85</f>
        <v>7.9820989599747882E-5</v>
      </c>
      <c r="Q80" s="6">
        <f>cambodia!FO85</f>
        <v>5.144531988654271E-5</v>
      </c>
      <c r="R80" s="6">
        <f>cambodia!FY85</f>
        <v>7.3938228805546811E-5</v>
      </c>
      <c r="S80" s="6">
        <f>cambodia!GI85</f>
        <v>4.7177434604475257E-5</v>
      </c>
      <c r="T80" s="6">
        <f>cambodia!GS85</f>
        <v>4.3716987078474634E-5</v>
      </c>
      <c r="U80" s="6">
        <f>cambodia!HC85</f>
        <v>5.4329026158209897E-5</v>
      </c>
      <c r="V80" s="6">
        <f>cambodia!HM85</f>
        <v>2.9759848723605424E-5</v>
      </c>
      <c r="W80" s="6">
        <f>cambodia!HW85</f>
        <v>2.8606366214938545E-5</v>
      </c>
      <c r="X80" s="6">
        <f>cambodia!IG85</f>
        <v>1.3034352347935707E-5</v>
      </c>
      <c r="Y80" s="6">
        <f>cambodia!IQ85</f>
        <v>7.3822880554680111E-6</v>
      </c>
      <c r="Z80" s="6">
        <f>cambodia!JA85</f>
        <v>1.2342262842735583E-5</v>
      </c>
      <c r="AA80" s="6">
        <f>cambodia!JK85</f>
        <v>1.1880869839268832E-5</v>
      </c>
      <c r="AB80" s="6">
        <f>cambodia!JU85</f>
        <v>9.919949574535142E-6</v>
      </c>
      <c r="AC80" s="6">
        <f>cambodia!KE85</f>
        <v>1.6264103372202961E-5</v>
      </c>
      <c r="AD80" s="6">
        <f>cambodia!KO85</f>
        <v>6.8055468011345725E-6</v>
      </c>
      <c r="AE80" s="6">
        <f>cambodia!KY85</f>
        <v>5.7674125433343844E-6</v>
      </c>
    </row>
    <row r="81" spans="1:31">
      <c r="A81" s="6">
        <f t="shared" si="2"/>
        <v>79</v>
      </c>
      <c r="B81" s="6">
        <f>cambodia!U86</f>
        <v>8.3620179948586132E-5</v>
      </c>
      <c r="C81" s="6">
        <f>cambodia!AE86</f>
        <v>7.1388817480719797E-5</v>
      </c>
      <c r="D81" s="6">
        <f>cambodia!AO86</f>
        <v>6.3744215938303336E-5</v>
      </c>
      <c r="E81" s="6">
        <f>cambodia!AY86</f>
        <v>7.2094473007712078E-5</v>
      </c>
      <c r="F81" s="6">
        <f>cambodia!BI86</f>
        <v>6.3979434447300772E-5</v>
      </c>
      <c r="G81" s="6">
        <f>cambodia!BS86</f>
        <v>5.7510925449871457E-5</v>
      </c>
      <c r="H81" s="6">
        <f>cambodia!CC86</f>
        <v>5.4688303341902319E-5</v>
      </c>
      <c r="I81" s="6">
        <f>cambodia!CM86</f>
        <v>6.3626606683804624E-5</v>
      </c>
      <c r="J81" s="6">
        <f>cambodia!CW86</f>
        <v>4.7396529562982012E-5</v>
      </c>
      <c r="K81" s="6">
        <f>cambodia!DG86</f>
        <v>4.7749357326478146E-5</v>
      </c>
      <c r="L81" s="6">
        <f>cambodia!DQ86</f>
        <v>9.1617609254498713E-5</v>
      </c>
      <c r="M81" s="6">
        <f>cambodia!EA86</f>
        <v>6.7978149100257076E-5</v>
      </c>
      <c r="N81" s="6">
        <f>cambodia!EK86</f>
        <v>5.7981362467866322E-5</v>
      </c>
      <c r="O81" s="6">
        <f>cambodia!EU86</f>
        <v>1.004383033419023E-4</v>
      </c>
      <c r="P81" s="6">
        <f>cambodia!FE86</f>
        <v>8.1385604113110537E-5</v>
      </c>
      <c r="Q81" s="6">
        <f>cambodia!FO86</f>
        <v>5.2453727506426731E-5</v>
      </c>
      <c r="R81" s="6">
        <f>cambodia!FY86</f>
        <v>7.5387532133676087E-5</v>
      </c>
      <c r="S81" s="6">
        <f>cambodia!GI86</f>
        <v>4.8102185089974293E-5</v>
      </c>
      <c r="T81" s="6">
        <f>cambodia!GS86</f>
        <v>4.4573907455012854E-5</v>
      </c>
      <c r="U81" s="6">
        <f>cambodia!HC86</f>
        <v>5.53939588688946E-5</v>
      </c>
      <c r="V81" s="6">
        <f>cambodia!HM86</f>
        <v>3.0343187660668381E-5</v>
      </c>
      <c r="W81" s="6">
        <f>cambodia!HW86</f>
        <v>2.9167095115681235E-5</v>
      </c>
      <c r="X81" s="6">
        <f>cambodia!IG86</f>
        <v>1.3289845758354753E-5</v>
      </c>
      <c r="Y81" s="6">
        <f>cambodia!IQ86</f>
        <v>7.5269922879177371E-6</v>
      </c>
      <c r="Z81" s="6">
        <f>cambodia!JA86</f>
        <v>1.2584190231362469E-5</v>
      </c>
      <c r="AA81" s="6">
        <f>cambodia!JK86</f>
        <v>1.2113753213367608E-5</v>
      </c>
      <c r="AB81" s="6">
        <f>cambodia!JU86</f>
        <v>1.0114395886889461E-5</v>
      </c>
      <c r="AC81" s="6">
        <f>cambodia!KE86</f>
        <v>1.6582904884318766E-5</v>
      </c>
      <c r="AD81" s="6">
        <f>cambodia!KO86</f>
        <v>6.9389460154241639E-6</v>
      </c>
      <c r="AE81" s="6">
        <f>cambodia!KY86</f>
        <v>5.8804627249357331E-6</v>
      </c>
    </row>
    <row r="82" spans="1:31">
      <c r="A82" s="6">
        <f t="shared" si="2"/>
        <v>80</v>
      </c>
      <c r="B82" s="6">
        <f>cambodia!U87</f>
        <v>8.5292035398230092E-5</v>
      </c>
      <c r="C82" s="6">
        <f>cambodia!AE87</f>
        <v>7.2816125860373653E-5</v>
      </c>
      <c r="D82" s="6">
        <f>cambodia!AO87</f>
        <v>6.5018682399213356E-5</v>
      </c>
      <c r="E82" s="6">
        <f>cambodia!AY87</f>
        <v>7.3535889872173053E-5</v>
      </c>
      <c r="F82" s="6">
        <f>cambodia!BI87</f>
        <v>6.5258603736479841E-5</v>
      </c>
      <c r="G82" s="6">
        <f>cambodia!BS87</f>
        <v>5.8660766961651907E-5</v>
      </c>
      <c r="H82" s="6">
        <f>cambodia!CC87</f>
        <v>5.5781710914454278E-5</v>
      </c>
      <c r="I82" s="6">
        <f>cambodia!CM87</f>
        <v>6.4898721730580127E-5</v>
      </c>
      <c r="J82" s="6">
        <f>cambodia!CW87</f>
        <v>4.8344149459193709E-5</v>
      </c>
      <c r="K82" s="6">
        <f>cambodia!DG87</f>
        <v>4.8704031465093402E-5</v>
      </c>
      <c r="L82" s="6">
        <f>cambodia!DQ87</f>
        <v>9.3449360865290062E-5</v>
      </c>
      <c r="M82" s="6">
        <f>cambodia!EA87</f>
        <v>6.9337266470009825E-5</v>
      </c>
      <c r="N82" s="6">
        <f>cambodia!EK87</f>
        <v>5.914060963618485E-5</v>
      </c>
      <c r="O82" s="6">
        <f>cambodia!EU87</f>
        <v>1.0244641101278267E-4</v>
      </c>
      <c r="P82" s="6">
        <f>cambodia!FE87</f>
        <v>8.3012782694198622E-5</v>
      </c>
      <c r="Q82" s="6">
        <f>cambodia!FO87</f>
        <v>5.3502458210422808E-5</v>
      </c>
      <c r="R82" s="6">
        <f>cambodia!FY87</f>
        <v>7.6894788593903637E-5</v>
      </c>
      <c r="S82" s="6">
        <f>cambodia!GI87</f>
        <v>4.9063913470993109E-5</v>
      </c>
      <c r="T82" s="6">
        <f>cambodia!GS87</f>
        <v>4.546509341199606E-5</v>
      </c>
      <c r="U82" s="6">
        <f>cambodia!HC87</f>
        <v>5.6501474926253679E-5</v>
      </c>
      <c r="V82" s="6">
        <f>cambodia!HM87</f>
        <v>3.0949852507374628E-5</v>
      </c>
      <c r="W82" s="6">
        <f>cambodia!HW87</f>
        <v>2.9750245821042278E-5</v>
      </c>
      <c r="X82" s="6">
        <f>cambodia!IG87</f>
        <v>1.3555555555555552E-5</v>
      </c>
      <c r="Y82" s="6">
        <f>cambodia!IQ87</f>
        <v>7.6774827925270392E-6</v>
      </c>
      <c r="Z82" s="6">
        <f>cambodia!JA87</f>
        <v>1.2835791543756145E-5</v>
      </c>
      <c r="AA82" s="6">
        <f>cambodia!JK87</f>
        <v>1.2355948869223204E-5</v>
      </c>
      <c r="AB82" s="6">
        <f>cambodia!JU87</f>
        <v>1.031661750245821E-5</v>
      </c>
      <c r="AC82" s="6">
        <f>cambodia!KE87</f>
        <v>1.6914454277286132E-5</v>
      </c>
      <c r="AD82" s="6">
        <f>cambodia!KO87</f>
        <v>7.0776794493608643E-6</v>
      </c>
      <c r="AE82" s="6">
        <f>cambodia!KY87</f>
        <v>5.9980334316617502E-6</v>
      </c>
    </row>
    <row r="83" spans="1:31">
      <c r="A83" s="6">
        <f t="shared" si="2"/>
        <v>81</v>
      </c>
      <c r="B83" s="6">
        <f>cambodia!U88</f>
        <v>8.7032107023411376E-5</v>
      </c>
      <c r="C83" s="6">
        <f>cambodia!AE88</f>
        <v>7.4301672240802675E-5</v>
      </c>
      <c r="D83" s="6">
        <f>cambodia!AO88</f>
        <v>6.634515050167223E-5</v>
      </c>
      <c r="E83" s="6">
        <f>cambodia!AY88</f>
        <v>7.5036120401337789E-5</v>
      </c>
      <c r="F83" s="6">
        <f>cambodia!BI88</f>
        <v>6.6589966555183949E-5</v>
      </c>
      <c r="G83" s="6">
        <f>cambodia!BS88</f>
        <v>5.9857525083612034E-5</v>
      </c>
      <c r="H83" s="6">
        <f>cambodia!CC88</f>
        <v>5.6919732441471577E-5</v>
      </c>
      <c r="I83" s="6">
        <f>cambodia!CM88</f>
        <v>6.6222742474916391E-5</v>
      </c>
      <c r="J83" s="6">
        <f>cambodia!CW88</f>
        <v>4.9330434782608696E-5</v>
      </c>
      <c r="K83" s="6">
        <f>cambodia!DG88</f>
        <v>4.9697658862876253E-5</v>
      </c>
      <c r="L83" s="6">
        <f>cambodia!DQ88</f>
        <v>9.5355852842809351E-5</v>
      </c>
      <c r="M83" s="6">
        <f>cambodia!EA88</f>
        <v>7.0751839464882943E-5</v>
      </c>
      <c r="N83" s="6">
        <f>cambodia!EK88</f>
        <v>6.034715719063545E-5</v>
      </c>
      <c r="O83" s="6">
        <f>cambodia!EU88</f>
        <v>1.0453645484949831E-4</v>
      </c>
      <c r="P83" s="6">
        <f>cambodia!FE88</f>
        <v>8.4706354515050168E-5</v>
      </c>
      <c r="Q83" s="6">
        <f>cambodia!FO88</f>
        <v>5.4593979933110369E-5</v>
      </c>
      <c r="R83" s="6">
        <f>cambodia!FY88</f>
        <v>7.8463545150501669E-5</v>
      </c>
      <c r="S83" s="6">
        <f>cambodia!GI88</f>
        <v>5.006488294314381E-5</v>
      </c>
      <c r="T83" s="6">
        <f>cambodia!GS88</f>
        <v>4.6392642140468226E-5</v>
      </c>
      <c r="U83" s="6">
        <f>cambodia!HC88</f>
        <v>5.7654180602006685E-5</v>
      </c>
      <c r="V83" s="6">
        <f>cambodia!HM88</f>
        <v>3.1581270903010034E-5</v>
      </c>
      <c r="W83" s="6">
        <f>cambodia!HW88</f>
        <v>3.0357190635451504E-5</v>
      </c>
      <c r="X83" s="6">
        <f>cambodia!IG88</f>
        <v>1.3832107023411369E-5</v>
      </c>
      <c r="Y83" s="6">
        <f>cambodia!IQ88</f>
        <v>7.8341137123745807E-6</v>
      </c>
      <c r="Z83" s="6">
        <f>cambodia!JA88</f>
        <v>1.3097658862876255E-5</v>
      </c>
      <c r="AA83" s="6">
        <f>cambodia!JK88</f>
        <v>1.2608026755852842E-5</v>
      </c>
      <c r="AB83" s="6">
        <f>cambodia!JU88</f>
        <v>1.0527090301003345E-5</v>
      </c>
      <c r="AC83" s="6">
        <f>cambodia!KE88</f>
        <v>1.7259531772575249E-5</v>
      </c>
      <c r="AD83" s="6">
        <f>cambodia!KO88</f>
        <v>7.2220735785953171E-6</v>
      </c>
      <c r="AE83" s="6">
        <f>cambodia!KY88</f>
        <v>6.1204013377926424E-6</v>
      </c>
    </row>
    <row r="84" spans="1:31">
      <c r="A84" s="6">
        <f t="shared" si="2"/>
        <v>82</v>
      </c>
      <c r="B84" s="6">
        <f>cambodia!U89</f>
        <v>8.8844656879481058E-5</v>
      </c>
      <c r="C84" s="6">
        <f>cambodia!AE89</f>
        <v>7.5849095254353028E-5</v>
      </c>
      <c r="D84" s="6">
        <f>cambodia!AO89</f>
        <v>6.7726869238648001E-5</v>
      </c>
      <c r="E84" s="6">
        <f>cambodia!AY89</f>
        <v>7.6598839194264251E-5</v>
      </c>
      <c r="F84" s="6">
        <f>cambodia!BI89</f>
        <v>6.797678388528508E-5</v>
      </c>
      <c r="G84" s="6">
        <f>cambodia!BS89</f>
        <v>6.1104131102765447E-5</v>
      </c>
      <c r="H84" s="6">
        <f>cambodia!CC89</f>
        <v>5.8105155343120529E-5</v>
      </c>
      <c r="I84" s="6">
        <f>cambodia!CM89</f>
        <v>6.7601911915329469E-5</v>
      </c>
      <c r="J84" s="6">
        <f>cambodia!CW89</f>
        <v>5.035780129737112E-5</v>
      </c>
      <c r="K84" s="6">
        <f>cambodia!DG89</f>
        <v>5.0732673267326731E-5</v>
      </c>
      <c r="L84" s="6">
        <f>cambodia!DQ89</f>
        <v>9.7341754865141683E-5</v>
      </c>
      <c r="M84" s="6">
        <f>cambodia!EA89</f>
        <v>7.2225332878115406E-5</v>
      </c>
      <c r="N84" s="6">
        <f>cambodia!EK89</f>
        <v>6.1603960396039605E-5</v>
      </c>
      <c r="O84" s="6">
        <f>cambodia!EU89</f>
        <v>1.0671355411403208E-4</v>
      </c>
      <c r="P84" s="6">
        <f>cambodia!FE89</f>
        <v>8.6470467736428816E-5</v>
      </c>
      <c r="Q84" s="6">
        <f>cambodia!FO89</f>
        <v>5.5730966200068287E-5</v>
      </c>
      <c r="R84" s="6">
        <f>cambodia!FY89</f>
        <v>8.0097644247183341E-5</v>
      </c>
      <c r="S84" s="6">
        <f>cambodia!GI89</f>
        <v>5.1107545237282349E-5</v>
      </c>
      <c r="T84" s="6">
        <f>cambodia!GS89</f>
        <v>4.7358825537726188E-5</v>
      </c>
      <c r="U84" s="6">
        <f>cambodia!HC89</f>
        <v>5.8854899283031751E-5</v>
      </c>
      <c r="V84" s="6">
        <f>cambodia!HM89</f>
        <v>3.2238989416183002E-5</v>
      </c>
      <c r="W84" s="6">
        <f>cambodia!HW89</f>
        <v>3.0989416182997608E-5</v>
      </c>
      <c r="X84" s="6">
        <f>cambodia!IG89</f>
        <v>1.4120177534994877E-5</v>
      </c>
      <c r="Y84" s="6">
        <f>cambodia!IQ89</f>
        <v>7.9972686923864808E-6</v>
      </c>
      <c r="Z84" s="6">
        <f>cambodia!JA89</f>
        <v>1.3370433595083648E-5</v>
      </c>
      <c r="AA84" s="6">
        <f>cambodia!JK89</f>
        <v>1.2870604301809492E-5</v>
      </c>
      <c r="AB84" s="6">
        <f>cambodia!JU89</f>
        <v>1.0746329805394334E-5</v>
      </c>
      <c r="AC84" s="6">
        <f>cambodia!KE89</f>
        <v>1.7618982587913964E-5</v>
      </c>
      <c r="AD84" s="6">
        <f>cambodia!KO89</f>
        <v>7.3724820757937855E-6</v>
      </c>
      <c r="AE84" s="6">
        <f>cambodia!KY89</f>
        <v>6.2478661659269386E-6</v>
      </c>
    </row>
    <row r="85" spans="1:31">
      <c r="A85" s="6">
        <f t="shared" si="2"/>
        <v>83</v>
      </c>
      <c r="B85" s="6">
        <f>cambodia!U90</f>
        <v>9.0734309623430968E-5</v>
      </c>
      <c r="C85" s="6">
        <f>cambodia!AE90</f>
        <v>7.746234309623431E-5</v>
      </c>
      <c r="D85" s="6">
        <f>cambodia!AO90</f>
        <v>6.9167364016736388E-5</v>
      </c>
      <c r="E85" s="6">
        <f>cambodia!AY90</f>
        <v>7.8228033472803343E-5</v>
      </c>
      <c r="F85" s="6">
        <f>cambodia!BI90</f>
        <v>6.9422594142259412E-5</v>
      </c>
      <c r="G85" s="6">
        <f>cambodia!BS90</f>
        <v>6.240376569037656E-5</v>
      </c>
      <c r="H85" s="6">
        <f>cambodia!CC90</f>
        <v>5.9341004184100427E-5</v>
      </c>
      <c r="I85" s="6">
        <f>cambodia!CM90</f>
        <v>6.9039748953974889E-5</v>
      </c>
      <c r="J85" s="6">
        <f>cambodia!CW90</f>
        <v>5.1428870292887035E-5</v>
      </c>
      <c r="K85" s="6">
        <f>cambodia!DG90</f>
        <v>5.1811715481171545E-5</v>
      </c>
      <c r="L85" s="6">
        <f>cambodia!DQ90</f>
        <v>9.9412133891213386E-5</v>
      </c>
      <c r="M85" s="6">
        <f>cambodia!EA90</f>
        <v>7.3761506276150628E-5</v>
      </c>
      <c r="N85" s="6">
        <f>cambodia!EK90</f>
        <v>6.2914225941422596E-5</v>
      </c>
      <c r="O85" s="6">
        <f>cambodia!EU90</f>
        <v>1.0898326359832634E-4</v>
      </c>
      <c r="P85" s="6">
        <f>cambodia!FE90</f>
        <v>8.8309623430962342E-5</v>
      </c>
      <c r="Q85" s="6">
        <f>cambodia!FO90</f>
        <v>5.6916317991631794E-5</v>
      </c>
      <c r="R85" s="6">
        <f>cambodia!FY90</f>
        <v>8.1801255230125525E-5</v>
      </c>
      <c r="S85" s="6">
        <f>cambodia!GI90</f>
        <v>5.2194560669456062E-5</v>
      </c>
      <c r="T85" s="6">
        <f>cambodia!GS90</f>
        <v>4.8366108786610875E-5</v>
      </c>
      <c r="U85" s="6">
        <f>cambodia!HC90</f>
        <v>6.0106694560669453E-5</v>
      </c>
      <c r="V85" s="6">
        <f>cambodia!HM90</f>
        <v>3.2924686192468622E-5</v>
      </c>
      <c r="W85" s="6">
        <f>cambodia!HW90</f>
        <v>3.1648535564853553E-5</v>
      </c>
      <c r="X85" s="6">
        <f>cambodia!IG90</f>
        <v>1.4420502092050207E-5</v>
      </c>
      <c r="Y85" s="6">
        <f>cambodia!IQ90</f>
        <v>8.167364016736401E-6</v>
      </c>
      <c r="Z85" s="6">
        <f>cambodia!JA90</f>
        <v>1.3654811715481172E-5</v>
      </c>
      <c r="AA85" s="6">
        <f>cambodia!JK90</f>
        <v>1.3144351464435146E-5</v>
      </c>
      <c r="AB85" s="6">
        <f>cambodia!JU90</f>
        <v>1.097489539748954E-5</v>
      </c>
      <c r="AC85" s="6">
        <f>cambodia!KE90</f>
        <v>1.7993723849372384E-5</v>
      </c>
      <c r="AD85" s="6">
        <f>cambodia!KO90</f>
        <v>7.529288702928869E-6</v>
      </c>
      <c r="AE85" s="6">
        <f>cambodia!KY90</f>
        <v>6.3807531380753139E-6</v>
      </c>
    </row>
    <row r="86" spans="1:31">
      <c r="A86" s="6">
        <f t="shared" si="2"/>
        <v>84</v>
      </c>
      <c r="B86" s="6">
        <f>cambodia!U91</f>
        <v>9.2706091913074458E-5</v>
      </c>
      <c r="C86" s="6">
        <f>cambodia!AE91</f>
        <v>7.9145707160669745E-5</v>
      </c>
      <c r="D86" s="6">
        <f>cambodia!AO91</f>
        <v>7.0670466690416807E-5</v>
      </c>
      <c r="E86" s="6">
        <f>cambodia!AY91</f>
        <v>7.992803705023156E-5</v>
      </c>
      <c r="F86" s="6">
        <f>cambodia!BI91</f>
        <v>7.093124332027074E-5</v>
      </c>
      <c r="G86" s="6">
        <f>cambodia!BS91</f>
        <v>6.3759885999287484E-5</v>
      </c>
      <c r="H86" s="6">
        <f>cambodia!CC91</f>
        <v>6.0630566441040259E-5</v>
      </c>
      <c r="I86" s="6">
        <f>cambodia!CM91</f>
        <v>7.054007837548984E-5</v>
      </c>
      <c r="J86" s="6">
        <f>cambodia!CW91</f>
        <v>5.2546490915568221E-5</v>
      </c>
      <c r="K86" s="6">
        <f>cambodia!DG91</f>
        <v>5.2937655860349115E-5</v>
      </c>
      <c r="L86" s="6">
        <f>cambodia!DQ91</f>
        <v>1.0157249732810828E-4</v>
      </c>
      <c r="M86" s="6">
        <f>cambodia!EA91</f>
        <v>7.5364446027787667E-5</v>
      </c>
      <c r="N86" s="6">
        <f>cambodia!EK91</f>
        <v>6.4281439258995364E-5</v>
      </c>
      <c r="O86" s="6">
        <f>cambodia!EU91</f>
        <v>1.1135162094763089E-4</v>
      </c>
      <c r="P86" s="6">
        <f>cambodia!FE91</f>
        <v>9.0228713929462048E-5</v>
      </c>
      <c r="Q86" s="6">
        <f>cambodia!FO91</f>
        <v>5.8153188457427849E-5</v>
      </c>
      <c r="R86" s="6">
        <f>cambodia!FY91</f>
        <v>8.3578909868186672E-5</v>
      </c>
      <c r="S86" s="6">
        <f>cambodia!GI91</f>
        <v>5.3328820805130022E-5</v>
      </c>
      <c r="T86" s="6">
        <f>cambodia!GS91</f>
        <v>4.9417171357320977E-5</v>
      </c>
      <c r="U86" s="6">
        <f>cambodia!HC91</f>
        <v>6.1412896330602054E-5</v>
      </c>
      <c r="V86" s="6">
        <f>cambodia!HM91</f>
        <v>3.3640185251157814E-5</v>
      </c>
      <c r="W86" s="6">
        <f>cambodia!HW91</f>
        <v>3.2336302101888132E-5</v>
      </c>
      <c r="X86" s="6">
        <f>cambodia!IG91</f>
        <v>1.4733879586747414E-5</v>
      </c>
      <c r="Y86" s="6">
        <f>cambodia!IQ91</f>
        <v>8.3448521553259702E-6</v>
      </c>
      <c r="Z86" s="6">
        <f>cambodia!JA91</f>
        <v>1.3951549697185606E-5</v>
      </c>
      <c r="AA86" s="6">
        <f>cambodia!JK91</f>
        <v>1.3429996437477732E-5</v>
      </c>
      <c r="AB86" s="6">
        <f>cambodia!JU91</f>
        <v>1.1213395083719273E-5</v>
      </c>
      <c r="AC86" s="6">
        <f>cambodia!KE91</f>
        <v>1.8384752404702526E-5</v>
      </c>
      <c r="AD86" s="6">
        <f>cambodia!KO91</f>
        <v>7.6929105806911275E-6</v>
      </c>
      <c r="AE86" s="6">
        <f>cambodia!KY91</f>
        <v>6.5194157463484142E-6</v>
      </c>
    </row>
    <row r="87" spans="1:31">
      <c r="A87" s="6">
        <f t="shared" si="2"/>
        <v>85</v>
      </c>
      <c r="B87" s="6">
        <f>cambodia!U92</f>
        <v>9.476547705753824E-5</v>
      </c>
      <c r="C87" s="6">
        <f>cambodia!AE92</f>
        <v>8.0903860160233074E-5</v>
      </c>
      <c r="D87" s="6">
        <f>cambodia!AO92</f>
        <v>7.2240349599417327E-5</v>
      </c>
      <c r="E87" s="6">
        <f>cambodia!AY92</f>
        <v>8.1703568827385287E-5</v>
      </c>
      <c r="F87" s="6">
        <f>cambodia!BI92</f>
        <v>7.2506919155134735E-5</v>
      </c>
      <c r="G87" s="6">
        <f>cambodia!BS92</f>
        <v>6.5176256372906032E-5</v>
      </c>
      <c r="H87" s="6">
        <f>cambodia!CC92</f>
        <v>6.1977421704297167E-5</v>
      </c>
      <c r="I87" s="6">
        <f>cambodia!CM92</f>
        <v>7.2107064821558622E-5</v>
      </c>
      <c r="J87" s="6">
        <f>cambodia!CW92</f>
        <v>5.371376547705754E-5</v>
      </c>
      <c r="K87" s="6">
        <f>cambodia!DG92</f>
        <v>5.4113619810633646E-5</v>
      </c>
      <c r="L87" s="6">
        <f>cambodia!DQ92</f>
        <v>1.0382884195193007E-4</v>
      </c>
      <c r="M87" s="6">
        <f>cambodia!EA92</f>
        <v>7.7038601602330659E-5</v>
      </c>
      <c r="N87" s="6">
        <f>cambodia!EK92</f>
        <v>6.570939548434085E-5</v>
      </c>
      <c r="O87" s="6">
        <f>cambodia!EU92</f>
        <v>1.1382520029133282E-4</v>
      </c>
      <c r="P87" s="6">
        <f>cambodia!FE92</f>
        <v>9.2233066278222869E-5</v>
      </c>
      <c r="Q87" s="6">
        <f>cambodia!FO92</f>
        <v>5.9445010924981789E-5</v>
      </c>
      <c r="R87" s="6">
        <f>cambodia!FY92</f>
        <v>8.5435542607428984E-5</v>
      </c>
      <c r="S87" s="6">
        <f>cambodia!GI92</f>
        <v>5.4513474144209753E-5</v>
      </c>
      <c r="T87" s="6">
        <f>cambodia!GS92</f>
        <v>5.0514930808448647E-5</v>
      </c>
      <c r="U87" s="6">
        <f>cambodia!HC92</f>
        <v>6.277713037144938E-5</v>
      </c>
      <c r="V87" s="6">
        <f>cambodia!HM92</f>
        <v>3.4387472687545519E-5</v>
      </c>
      <c r="W87" s="6">
        <f>cambodia!HW92</f>
        <v>3.3054624908958482E-5</v>
      </c>
      <c r="X87" s="6">
        <f>cambodia!IG92</f>
        <v>1.5061179898033501E-5</v>
      </c>
      <c r="Y87" s="6">
        <f>cambodia!IQ92</f>
        <v>8.5302257829570276E-6</v>
      </c>
      <c r="Z87" s="6">
        <f>cambodia!JA92</f>
        <v>1.4261471230881283E-5</v>
      </c>
      <c r="AA87" s="6">
        <f>cambodia!JK92</f>
        <v>1.3728332119446466E-5</v>
      </c>
      <c r="AB87" s="6">
        <f>cambodia!JU92</f>
        <v>1.1462490895848508E-5</v>
      </c>
      <c r="AC87" s="6">
        <f>cambodia!KE92</f>
        <v>1.8793153678077199E-5</v>
      </c>
      <c r="AD87" s="6">
        <f>cambodia!KO92</f>
        <v>7.8638018936635088E-6</v>
      </c>
      <c r="AE87" s="6">
        <f>cambodia!KY92</f>
        <v>6.6642388929351783E-6</v>
      </c>
    </row>
    <row r="88" spans="1:31">
      <c r="A88" s="6">
        <f t="shared" si="2"/>
        <v>86</v>
      </c>
      <c r="B88" s="6">
        <f>cambodia!U93</f>
        <v>9.6918435754189957E-5</v>
      </c>
      <c r="C88" s="6">
        <f>cambodia!AE93</f>
        <v>8.2741899441340797E-5</v>
      </c>
      <c r="D88" s="6">
        <f>cambodia!AO93</f>
        <v>7.3881564245810048E-5</v>
      </c>
      <c r="E88" s="6">
        <f>cambodia!AY93</f>
        <v>8.3559776536312849E-5</v>
      </c>
      <c r="F88" s="6">
        <f>cambodia!BI93</f>
        <v>7.4154189944134079E-5</v>
      </c>
      <c r="G88" s="6">
        <f>cambodia!BS93</f>
        <v>6.6656983240223459E-5</v>
      </c>
      <c r="H88" s="6">
        <f>cambodia!CC93</f>
        <v>6.3385474860335207E-5</v>
      </c>
      <c r="I88" s="6">
        <f>cambodia!CM93</f>
        <v>7.3745251396648053E-5</v>
      </c>
      <c r="J88" s="6">
        <f>cambodia!CW93</f>
        <v>5.4934078212290512E-5</v>
      </c>
      <c r="K88" s="6">
        <f>cambodia!DG93</f>
        <v>5.5343016759776532E-5</v>
      </c>
      <c r="L88" s="6">
        <f>cambodia!DQ93</f>
        <v>1.061877094972067E-4</v>
      </c>
      <c r="M88" s="6">
        <f>cambodia!EA93</f>
        <v>7.878882681564246E-5</v>
      </c>
      <c r="N88" s="6">
        <f>cambodia!EK93</f>
        <v>6.7202234636871508E-5</v>
      </c>
      <c r="O88" s="6">
        <f>cambodia!EU93</f>
        <v>1.1641117318435753E-4</v>
      </c>
      <c r="P88" s="6">
        <f>cambodia!FE93</f>
        <v>9.4328491620111735E-5</v>
      </c>
      <c r="Q88" s="6">
        <f>cambodia!FO93</f>
        <v>6.0795530726256986E-5</v>
      </c>
      <c r="R88" s="6">
        <f>cambodia!FY93</f>
        <v>8.7376536312849164E-5</v>
      </c>
      <c r="S88" s="6">
        <f>cambodia!GI93</f>
        <v>5.5751955307262572E-5</v>
      </c>
      <c r="T88" s="6">
        <f>cambodia!GS93</f>
        <v>5.1662569832402233E-5</v>
      </c>
      <c r="U88" s="6">
        <f>cambodia!HC93</f>
        <v>6.420335195530726E-5</v>
      </c>
      <c r="V88" s="6">
        <f>cambodia!HM93</f>
        <v>3.5168715083798882E-5</v>
      </c>
      <c r="W88" s="6">
        <f>cambodia!HW93</f>
        <v>3.3805586592178774E-5</v>
      </c>
      <c r="X88" s="6">
        <f>cambodia!IG93</f>
        <v>1.540335195530726E-5</v>
      </c>
      <c r="Y88" s="6">
        <f>cambodia!IQ93</f>
        <v>8.7240223463687145E-6</v>
      </c>
      <c r="Z88" s="6">
        <f>cambodia!JA93</f>
        <v>1.4585474860335197E-5</v>
      </c>
      <c r="AA88" s="6">
        <f>cambodia!JK93</f>
        <v>1.4040223463687151E-5</v>
      </c>
      <c r="AB88" s="6">
        <f>cambodia!JU93</f>
        <v>1.1722905027932962E-5</v>
      </c>
      <c r="AC88" s="6">
        <f>cambodia!KE93</f>
        <v>1.9220111731843574E-5</v>
      </c>
      <c r="AD88" s="6">
        <f>cambodia!KO93</f>
        <v>8.0424581005586586E-6</v>
      </c>
      <c r="AE88" s="6">
        <f>cambodia!KY93</f>
        <v>6.815642458100559E-6</v>
      </c>
    </row>
    <row r="89" spans="1:31">
      <c r="A89" s="6">
        <f t="shared" si="2"/>
        <v>87</v>
      </c>
      <c r="B89" s="6">
        <f>cambodia!U94</f>
        <v>9.9171493902439024E-5</v>
      </c>
      <c r="C89" s="6">
        <f>cambodia!AE94</f>
        <v>8.4665396341463423E-5</v>
      </c>
      <c r="D89" s="6">
        <f>cambodia!AO94</f>
        <v>7.5599085365853647E-5</v>
      </c>
      <c r="E89" s="6">
        <f>cambodia!AY94</f>
        <v>8.5502286585365853E-5</v>
      </c>
      <c r="F89" s="6">
        <f>cambodia!BI94</f>
        <v>7.5878048780487808E-5</v>
      </c>
      <c r="G89" s="6">
        <f>cambodia!BS94</f>
        <v>6.8206554878048772E-5</v>
      </c>
      <c r="H89" s="6">
        <f>cambodia!CC94</f>
        <v>6.4858993902439023E-5</v>
      </c>
      <c r="I89" s="6">
        <f>cambodia!CM94</f>
        <v>7.545960365853658E-5</v>
      </c>
      <c r="J89" s="6">
        <f>cambodia!CW94</f>
        <v>5.621112804878049E-5</v>
      </c>
      <c r="K89" s="6">
        <f>cambodia!DG94</f>
        <v>5.6629573170731698E-5</v>
      </c>
      <c r="L89" s="6">
        <f>cambodia!DQ94</f>
        <v>1.0865624999999999E-4</v>
      </c>
      <c r="M89" s="6">
        <f>cambodia!EA94</f>
        <v>8.0620426829268297E-5</v>
      </c>
      <c r="N89" s="6">
        <f>cambodia!EK94</f>
        <v>6.8764481707317068E-5</v>
      </c>
      <c r="O89" s="6">
        <f>cambodia!EU94</f>
        <v>1.1911737804878046E-4</v>
      </c>
      <c r="P89" s="6">
        <f>cambodia!FE94</f>
        <v>9.6521341463414625E-5</v>
      </c>
      <c r="Q89" s="6">
        <f>cambodia!FO94</f>
        <v>6.2208841463414624E-5</v>
      </c>
      <c r="R89" s="6">
        <f>cambodia!FY94</f>
        <v>8.9407774390243898E-5</v>
      </c>
      <c r="S89" s="6">
        <f>cambodia!GI94</f>
        <v>5.704801829268292E-5</v>
      </c>
      <c r="T89" s="6">
        <f>cambodia!GS94</f>
        <v>5.2863567073170727E-5</v>
      </c>
      <c r="U89" s="6">
        <f>cambodia!HC94</f>
        <v>6.5695884146341454E-5</v>
      </c>
      <c r="V89" s="6">
        <f>cambodia!HM94</f>
        <v>3.5986280487804875E-5</v>
      </c>
      <c r="W89" s="6">
        <f>cambodia!HW94</f>
        <v>3.4591463414634142E-5</v>
      </c>
      <c r="X89" s="6">
        <f>cambodia!IG94</f>
        <v>1.5761432926829264E-5</v>
      </c>
      <c r="Y89" s="6">
        <f>cambodia!IQ94</f>
        <v>8.9268292682926817E-6</v>
      </c>
      <c r="Z89" s="6">
        <f>cambodia!JA94</f>
        <v>1.492454268292683E-5</v>
      </c>
      <c r="AA89" s="6">
        <f>cambodia!JK94</f>
        <v>1.4366615853658536E-5</v>
      </c>
      <c r="AB89" s="6">
        <f>cambodia!JU94</f>
        <v>1.1995426829268293E-5</v>
      </c>
      <c r="AC89" s="6">
        <f>cambodia!KE94</f>
        <v>1.9666920731707315E-5</v>
      </c>
      <c r="AD89" s="6">
        <f>cambodia!KO94</f>
        <v>8.2294207317073151E-6</v>
      </c>
      <c r="AE89" s="6">
        <f>cambodia!KY94</f>
        <v>6.9740853658536585E-6</v>
      </c>
    </row>
    <row r="90" spans="1:31">
      <c r="A90" s="6">
        <f t="shared" si="2"/>
        <v>88</v>
      </c>
      <c r="B90" s="6">
        <f>cambodia!U95</f>
        <v>1.0153179867342957E-4</v>
      </c>
      <c r="C90" s="6">
        <f>cambodia!AE95</f>
        <v>8.6680452594615679E-5</v>
      </c>
      <c r="D90" s="6">
        <f>cambodia!AO95</f>
        <v>7.7398361295356988E-5</v>
      </c>
      <c r="E90" s="6">
        <f>cambodia!AY95</f>
        <v>8.7537261022239548E-5</v>
      </c>
      <c r="F90" s="6">
        <f>cambodia!BI95</f>
        <v>7.7683964104564949E-5</v>
      </c>
      <c r="G90" s="6">
        <f>cambodia!BS95</f>
        <v>6.9829886851346061E-5</v>
      </c>
      <c r="H90" s="6">
        <f>cambodia!CC95</f>
        <v>6.6402653140850559E-5</v>
      </c>
      <c r="I90" s="6">
        <f>cambodia!CM95</f>
        <v>7.7255559890753014E-5</v>
      </c>
      <c r="J90" s="6">
        <f>cambodia!CW95</f>
        <v>5.7548966055403823E-5</v>
      </c>
      <c r="K90" s="6">
        <f>cambodia!DG95</f>
        <v>5.7977370269215751E-5</v>
      </c>
      <c r="L90" s="6">
        <f>cambodia!DQ95</f>
        <v>1.1124229418650017E-4</v>
      </c>
      <c r="M90" s="6">
        <f>cambodia!EA95</f>
        <v>8.2539211861100268E-5</v>
      </c>
      <c r="N90" s="6">
        <f>cambodia!EK95</f>
        <v>7.0401092469761983E-5</v>
      </c>
      <c r="O90" s="6">
        <f>cambodia!EU95</f>
        <v>1.2195239953179864E-4</v>
      </c>
      <c r="P90" s="6">
        <f>cambodia!FE95</f>
        <v>9.881857198595395E-5</v>
      </c>
      <c r="Q90" s="6">
        <f>cambodia!FO95</f>
        <v>6.3689426453374939E-5</v>
      </c>
      <c r="R90" s="6">
        <f>cambodia!FY95</f>
        <v>9.1535700351150985E-5</v>
      </c>
      <c r="S90" s="6">
        <f>cambodia!GI95</f>
        <v>5.8405774483027692E-5</v>
      </c>
      <c r="T90" s="6">
        <f>cambodia!GS95</f>
        <v>5.4121732344908301E-5</v>
      </c>
      <c r="U90" s="6">
        <f>cambodia!HC95</f>
        <v>6.7259461568474428E-5</v>
      </c>
      <c r="V90" s="6">
        <f>cambodia!HM95</f>
        <v>3.6842762387826762E-5</v>
      </c>
      <c r="W90" s="6">
        <f>cambodia!HW95</f>
        <v>3.5414748341786965E-5</v>
      </c>
      <c r="X90" s="6">
        <f>cambodia!IG95</f>
        <v>1.6136558720249702E-5</v>
      </c>
      <c r="Y90" s="6">
        <f>cambodia!IQ95</f>
        <v>9.1392898946547004E-6</v>
      </c>
      <c r="Z90" s="6">
        <f>cambodia!JA95</f>
        <v>1.527975029262583E-5</v>
      </c>
      <c r="AA90" s="6">
        <f>cambodia!JK95</f>
        <v>1.4708544674209908E-5</v>
      </c>
      <c r="AB90" s="6">
        <f>cambodia!JU95</f>
        <v>1.2280920795942254E-5</v>
      </c>
      <c r="AC90" s="6">
        <f>cambodia!KE95</f>
        <v>2.0134998049161136E-5</v>
      </c>
      <c r="AD90" s="6">
        <f>cambodia!KO95</f>
        <v>8.4252828716348002E-6</v>
      </c>
      <c r="AE90" s="6">
        <f>cambodia!KY95</f>
        <v>7.1400702301989852E-6</v>
      </c>
    </row>
    <row r="91" spans="1:31">
      <c r="A91" s="6">
        <f t="shared" si="2"/>
        <v>89</v>
      </c>
      <c r="B91" s="6">
        <f>cambodia!U96</f>
        <v>1.0400719424460432E-4</v>
      </c>
      <c r="C91" s="6">
        <f>cambodia!AE96</f>
        <v>8.8793764988009599E-5</v>
      </c>
      <c r="D91" s="6">
        <f>cambodia!AO96</f>
        <v>7.9285371702637878E-5</v>
      </c>
      <c r="E91" s="6">
        <f>cambodia!AY96</f>
        <v>8.9671462829736209E-5</v>
      </c>
      <c r="F91" s="6">
        <f>cambodia!BI96</f>
        <v>7.957793764988009E-5</v>
      </c>
      <c r="G91" s="6">
        <f>cambodia!BS96</f>
        <v>7.1532374100719416E-5</v>
      </c>
      <c r="H91" s="6">
        <f>cambodia!CC96</f>
        <v>6.802158273381295E-5</v>
      </c>
      <c r="I91" s="6">
        <f>cambodia!CM96</f>
        <v>7.9139088729016785E-5</v>
      </c>
      <c r="J91" s="6">
        <f>cambodia!CW96</f>
        <v>5.895203836930456E-5</v>
      </c>
      <c r="K91" s="6">
        <f>cambodia!DG96</f>
        <v>5.9390887290167858E-5</v>
      </c>
      <c r="L91" s="6">
        <f>cambodia!DQ96</f>
        <v>1.1395443645083931E-4</v>
      </c>
      <c r="M91" s="6">
        <f>cambodia!EA96</f>
        <v>8.4551558752997603E-5</v>
      </c>
      <c r="N91" s="6">
        <f>cambodia!EK96</f>
        <v>7.2117505995203827E-5</v>
      </c>
      <c r="O91" s="6">
        <f>cambodia!EU96</f>
        <v>1.2492565947242202E-4</v>
      </c>
      <c r="P91" s="6">
        <f>cambodia!FE96</f>
        <v>1.0122781774580335E-4</v>
      </c>
      <c r="Q91" s="6">
        <f>cambodia!FO96</f>
        <v>6.5242206235011988E-5</v>
      </c>
      <c r="R91" s="6">
        <f>cambodia!FY96</f>
        <v>9.3767386091127085E-5</v>
      </c>
      <c r="S91" s="6">
        <f>cambodia!GI96</f>
        <v>5.982973621103117E-5</v>
      </c>
      <c r="T91" s="6">
        <f>cambodia!GS96</f>
        <v>5.5441247002398075E-5</v>
      </c>
      <c r="U91" s="6">
        <f>cambodia!HC96</f>
        <v>6.889928057553956E-5</v>
      </c>
      <c r="V91" s="6">
        <f>cambodia!HM96</f>
        <v>3.77410071942446E-5</v>
      </c>
      <c r="W91" s="6">
        <f>cambodia!HW96</f>
        <v>3.6278177458033573E-5</v>
      </c>
      <c r="X91" s="6">
        <f>cambodia!IG96</f>
        <v>1.6529976019184649E-5</v>
      </c>
      <c r="Y91" s="6">
        <f>cambodia!IQ96</f>
        <v>9.3621103117505986E-6</v>
      </c>
      <c r="Z91" s="6">
        <f>cambodia!JA96</f>
        <v>1.5652278177458033E-5</v>
      </c>
      <c r="AA91" s="6">
        <f>cambodia!JK96</f>
        <v>1.5067146282973619E-5</v>
      </c>
      <c r="AB91" s="6">
        <f>cambodia!JU96</f>
        <v>1.2580335731414869E-5</v>
      </c>
      <c r="AC91" s="6">
        <f>cambodia!KE96</f>
        <v>2.0625899280575536E-5</v>
      </c>
      <c r="AD91" s="6">
        <f>cambodia!KO96</f>
        <v>8.6306954436450832E-6</v>
      </c>
      <c r="AE91" s="6">
        <f>cambodia!KY96</f>
        <v>7.3141486810551561E-6</v>
      </c>
    </row>
    <row r="92" spans="1:31">
      <c r="A92" s="6">
        <f t="shared" si="2"/>
        <v>90</v>
      </c>
      <c r="B92" s="6">
        <f>cambodia!U97</f>
        <v>1.0660630888979928E-4</v>
      </c>
      <c r="C92" s="6">
        <f>cambodia!AE97</f>
        <v>9.101269971323229E-5</v>
      </c>
      <c r="D92" s="6">
        <f>cambodia!AO97</f>
        <v>8.1266693977877908E-5</v>
      </c>
      <c r="E92" s="6">
        <f>cambodia!AY97</f>
        <v>9.1912331011880378E-5</v>
      </c>
      <c r="F92" s="6">
        <f>cambodia!BI97</f>
        <v>8.1566571077427288E-5</v>
      </c>
      <c r="G92" s="6">
        <f>cambodia!BS97</f>
        <v>7.3319950839819743E-5</v>
      </c>
      <c r="H92" s="6">
        <f>cambodia!CC97</f>
        <v>6.9721425645227376E-5</v>
      </c>
      <c r="I92" s="6">
        <f>cambodia!CM97</f>
        <v>8.1116755428103238E-5</v>
      </c>
      <c r="J92" s="6">
        <f>cambodia!CW97</f>
        <v>6.0425235559197058E-5</v>
      </c>
      <c r="K92" s="6">
        <f>cambodia!DG97</f>
        <v>6.0875051208521096E-5</v>
      </c>
      <c r="L92" s="6">
        <f>cambodia!DQ97</f>
        <v>1.1680213027447767E-4</v>
      </c>
      <c r="M92" s="6">
        <f>cambodia!EA97</f>
        <v>8.6664481769766491E-5</v>
      </c>
      <c r="N92" s="6">
        <f>cambodia!EK97</f>
        <v>7.3919705038918477E-5</v>
      </c>
      <c r="O92" s="6">
        <f>cambodia!EU97</f>
        <v>1.2804752150757885E-4</v>
      </c>
      <c r="P92" s="6">
        <f>cambodia!FE97</f>
        <v>1.037574764440803E-4</v>
      </c>
      <c r="Q92" s="6">
        <f>cambodia!FO97</f>
        <v>6.68725931995084E-5</v>
      </c>
      <c r="R92" s="6">
        <f>cambodia!FY97</f>
        <v>9.6110610405571493E-5</v>
      </c>
      <c r="S92" s="6">
        <f>cambodia!GI97</f>
        <v>6.1324866857845147E-5</v>
      </c>
      <c r="T92" s="6">
        <f>cambodia!GS97</f>
        <v>5.6826710364604671E-5</v>
      </c>
      <c r="U92" s="6">
        <f>cambodia!HC97</f>
        <v>7.0621056943875464E-5</v>
      </c>
      <c r="V92" s="6">
        <f>cambodia!HM97</f>
        <v>3.8684145841868087E-5</v>
      </c>
      <c r="W92" s="6">
        <f>cambodia!HW97</f>
        <v>3.7184760344121264E-5</v>
      </c>
      <c r="X92" s="6">
        <f>cambodia!IG97</f>
        <v>1.6943056124539122E-5</v>
      </c>
      <c r="Y92" s="6">
        <f>cambodia!IQ97</f>
        <v>9.5960671855796799E-6</v>
      </c>
      <c r="Z92" s="6">
        <f>cambodia!JA97</f>
        <v>1.6043424825891031E-5</v>
      </c>
      <c r="AA92" s="6">
        <f>cambodia!JK97</f>
        <v>1.5443670626792299E-5</v>
      </c>
      <c r="AB92" s="6">
        <f>cambodia!JU97</f>
        <v>1.2894715280622696E-5</v>
      </c>
      <c r="AC92" s="6">
        <f>cambodia!KE97</f>
        <v>2.1141335518230234E-5</v>
      </c>
      <c r="AD92" s="6">
        <f>cambodia!KO97</f>
        <v>8.8463744367062668E-6</v>
      </c>
      <c r="AE92" s="6">
        <f>cambodia!KY97</f>
        <v>7.4969274887341259E-6</v>
      </c>
    </row>
    <row r="93" spans="1:31">
      <c r="A93" s="6">
        <f t="shared" si="2"/>
        <v>91</v>
      </c>
      <c r="B93" s="6">
        <f>cambodia!U98</f>
        <v>1.0933865546218487E-4</v>
      </c>
      <c r="C93" s="6">
        <f>cambodia!AE98</f>
        <v>9.3345378151260503E-5</v>
      </c>
      <c r="D93" s="6">
        <f>cambodia!AO98</f>
        <v>8.3349579831932757E-5</v>
      </c>
      <c r="E93" s="6">
        <f>cambodia!AY98</f>
        <v>9.4268067226890747E-5</v>
      </c>
      <c r="F93" s="6">
        <f>cambodia!BI98</f>
        <v>8.3657142857142852E-5</v>
      </c>
      <c r="G93" s="6">
        <f>cambodia!BS98</f>
        <v>7.519915966386554E-5</v>
      </c>
      <c r="H93" s="6">
        <f>cambodia!CC98</f>
        <v>7.1508403361344536E-5</v>
      </c>
      <c r="I93" s="6">
        <f>cambodia!CM98</f>
        <v>8.3195798319327723E-5</v>
      </c>
      <c r="J93" s="6">
        <f>cambodia!CW98</f>
        <v>6.1973949579831932E-5</v>
      </c>
      <c r="K93" s="6">
        <f>cambodia!DG98</f>
        <v>6.2435294117647047E-5</v>
      </c>
      <c r="L93" s="6">
        <f>cambodia!DQ98</f>
        <v>1.1979579831932772E-4</v>
      </c>
      <c r="M93" s="6">
        <f>cambodia!EA98</f>
        <v>8.8885714285714276E-5</v>
      </c>
      <c r="N93" s="6">
        <f>cambodia!EK98</f>
        <v>7.5814285714285702E-5</v>
      </c>
      <c r="O93" s="6">
        <f>cambodia!EU98</f>
        <v>1.3132941176470584E-4</v>
      </c>
      <c r="P93" s="6">
        <f>cambodia!FE98</f>
        <v>1.0641680672268906E-4</v>
      </c>
      <c r="Q93" s="6">
        <f>cambodia!FO98</f>
        <v>6.8586554621848729E-5</v>
      </c>
      <c r="R93" s="6">
        <f>cambodia!FY98</f>
        <v>9.8573949579831927E-5</v>
      </c>
      <c r="S93" s="6">
        <f>cambodia!GI98</f>
        <v>6.2896638655462176E-5</v>
      </c>
      <c r="T93" s="6">
        <f>cambodia!GS98</f>
        <v>5.8283193277310922E-5</v>
      </c>
      <c r="U93" s="6">
        <f>cambodia!HC98</f>
        <v>7.243109243697478E-5</v>
      </c>
      <c r="V93" s="6">
        <f>cambodia!HM98</f>
        <v>3.9675630252100836E-5</v>
      </c>
      <c r="W93" s="6">
        <f>cambodia!HW98</f>
        <v>3.8137815126050416E-5</v>
      </c>
      <c r="X93" s="6">
        <f>cambodia!IG98</f>
        <v>1.7377310924369743E-5</v>
      </c>
      <c r="Y93" s="6">
        <f>cambodia!IQ98</f>
        <v>9.842016806722687E-6</v>
      </c>
      <c r="Z93" s="6">
        <f>cambodia!JA98</f>
        <v>1.6454621848739496E-5</v>
      </c>
      <c r="AA93" s="6">
        <f>cambodia!JK98</f>
        <v>1.5839495798319326E-5</v>
      </c>
      <c r="AB93" s="6">
        <f>cambodia!JU98</f>
        <v>1.3225210084033613E-5</v>
      </c>
      <c r="AC93" s="6">
        <f>cambodia!KE98</f>
        <v>2.168319327731092E-5</v>
      </c>
      <c r="AD93" s="6">
        <f>cambodia!KO98</f>
        <v>9.0731092436974768E-6</v>
      </c>
      <c r="AE93" s="6">
        <f>cambodia!KY98</f>
        <v>7.6890756302521004E-6</v>
      </c>
    </row>
    <row r="94" spans="1:31">
      <c r="A94" s="6">
        <f t="shared" si="2"/>
        <v>92</v>
      </c>
      <c r="B94" s="6">
        <f>cambodia!U99</f>
        <v>1.1221474773609313E-4</v>
      </c>
      <c r="C94" s="6">
        <f>cambodia!AE99</f>
        <v>9.5800776196636476E-5</v>
      </c>
      <c r="D94" s="6">
        <f>cambodia!AO99</f>
        <v>8.5542043984476043E-5</v>
      </c>
      <c r="E94" s="6">
        <f>cambodia!AY99</f>
        <v>9.6747736093143579E-5</v>
      </c>
      <c r="F94" s="6">
        <f>cambodia!BI99</f>
        <v>8.5857697283311753E-5</v>
      </c>
      <c r="G94" s="6">
        <f>cambodia!BS99</f>
        <v>7.7177231565329869E-5</v>
      </c>
      <c r="H94" s="6">
        <f>cambodia!CC99</f>
        <v>7.3389391979301419E-5</v>
      </c>
      <c r="I94" s="6">
        <f>cambodia!CM99</f>
        <v>8.5384217335058202E-5</v>
      </c>
      <c r="J94" s="6">
        <f>cambodia!CW99</f>
        <v>6.3604139715394564E-5</v>
      </c>
      <c r="K94" s="6">
        <f>cambodia!DG99</f>
        <v>6.4077619663648115E-5</v>
      </c>
      <c r="L94" s="6">
        <f>cambodia!DQ99</f>
        <v>1.2294695989650709E-4</v>
      </c>
      <c r="M94" s="6">
        <f>cambodia!EA99</f>
        <v>9.1223803363518738E-5</v>
      </c>
      <c r="N94" s="6">
        <f>cambodia!EK99</f>
        <v>7.7808538163001275E-5</v>
      </c>
      <c r="O94" s="6">
        <f>cambodia!EU99</f>
        <v>1.34783958602846E-4</v>
      </c>
      <c r="P94" s="6">
        <f>cambodia!FE99</f>
        <v>1.0921604139715393E-4</v>
      </c>
      <c r="Q94" s="6">
        <f>cambodia!FO99</f>
        <v>7.0390685640362216E-5</v>
      </c>
      <c r="R94" s="6">
        <f>cambodia!FY99</f>
        <v>1.0116688227684345E-4</v>
      </c>
      <c r="S94" s="6">
        <f>cambodia!GI99</f>
        <v>6.4551099611901666E-5</v>
      </c>
      <c r="T94" s="6">
        <f>cambodia!GS99</f>
        <v>5.9816300129366094E-5</v>
      </c>
      <c r="U94" s="6">
        <f>cambodia!HC99</f>
        <v>7.4336351875808521E-5</v>
      </c>
      <c r="V94" s="6">
        <f>cambodia!HM99</f>
        <v>4.0719275549805942E-5</v>
      </c>
      <c r="W94" s="6">
        <f>cambodia!HW99</f>
        <v>3.914100905562742E-5</v>
      </c>
      <c r="X94" s="6">
        <f>cambodia!IG99</f>
        <v>1.783441138421733E-5</v>
      </c>
      <c r="Y94" s="6">
        <f>cambodia!IQ99</f>
        <v>1.010090556274256E-5</v>
      </c>
      <c r="Z94" s="6">
        <f>cambodia!JA99</f>
        <v>1.6887451487710217E-5</v>
      </c>
      <c r="AA94" s="6">
        <f>cambodia!JK99</f>
        <v>1.6256144890038808E-5</v>
      </c>
      <c r="AB94" s="6">
        <f>cambodia!JU99</f>
        <v>1.3573091849935315E-5</v>
      </c>
      <c r="AC94" s="6">
        <f>cambodia!KE99</f>
        <v>2.2253557567917199E-5</v>
      </c>
      <c r="AD94" s="6">
        <f>cambodia!KO99</f>
        <v>9.311772315653297E-6</v>
      </c>
      <c r="AE94" s="6">
        <f>cambodia!KY99</f>
        <v>7.8913324708926249E-6</v>
      </c>
    </row>
    <row r="95" spans="1:31">
      <c r="A95" s="6">
        <f t="shared" si="2"/>
        <v>93</v>
      </c>
      <c r="B95" s="6">
        <f>cambodia!U100</f>
        <v>1.1524623560673162E-4</v>
      </c>
      <c r="C95" s="6">
        <f>cambodia!AE100</f>
        <v>9.8388839681133741E-5</v>
      </c>
      <c r="D95" s="6">
        <f>cambodia!AO100</f>
        <v>8.785296722763506E-5</v>
      </c>
      <c r="E95" s="6">
        <f>cambodia!AY100</f>
        <v>9.9361381753764383E-5</v>
      </c>
      <c r="F95" s="6">
        <f>cambodia!BI100</f>
        <v>8.8177147918511945E-5</v>
      </c>
      <c r="G95" s="6">
        <f>cambodia!BS100</f>
        <v>7.9262178919397677E-5</v>
      </c>
      <c r="H95" s="6">
        <f>cambodia!CC100</f>
        <v>7.5372010628875109E-5</v>
      </c>
      <c r="I95" s="6">
        <f>cambodia!CM100</f>
        <v>8.7690876882196624E-5</v>
      </c>
      <c r="J95" s="6">
        <f>cambodia!CW100</f>
        <v>6.5322409211691763E-5</v>
      </c>
      <c r="K95" s="6">
        <f>cambodia!DG100</f>
        <v>6.580868024800707E-5</v>
      </c>
      <c r="L95" s="6">
        <f>cambodia!DQ100</f>
        <v>1.262683790965456E-4</v>
      </c>
      <c r="M95" s="6">
        <f>cambodia!EA100</f>
        <v>9.3688219663418953E-5</v>
      </c>
      <c r="N95" s="6">
        <f>cambodia!EK100</f>
        <v>7.9910540301151447E-5</v>
      </c>
      <c r="O95" s="6">
        <f>cambodia!EU100</f>
        <v>1.3842515500442866E-4</v>
      </c>
      <c r="P95" s="6">
        <f>cambodia!FE100</f>
        <v>1.1216651904340123E-4</v>
      </c>
      <c r="Q95" s="6">
        <f>cambodia!FO100</f>
        <v>7.229229406554472E-5</v>
      </c>
      <c r="R95" s="6">
        <f>cambodia!FY100</f>
        <v>1.0389991142604073E-4</v>
      </c>
      <c r="S95" s="6">
        <f>cambodia!GI100</f>
        <v>6.6294951284322405E-5</v>
      </c>
      <c r="T95" s="6">
        <f>cambodia!GS100</f>
        <v>6.1432240921169168E-5</v>
      </c>
      <c r="U95" s="6">
        <f>cambodia!HC100</f>
        <v>7.6344552701505751E-5</v>
      </c>
      <c r="V95" s="6">
        <f>cambodia!HM100</f>
        <v>4.1819309123117797E-5</v>
      </c>
      <c r="W95" s="6">
        <f>cambodia!HW100</f>
        <v>4.0198405668733391E-5</v>
      </c>
      <c r="X95" s="6">
        <f>cambodia!IG100</f>
        <v>1.831620903454384E-5</v>
      </c>
      <c r="Y95" s="6">
        <f>cambodia!IQ100</f>
        <v>1.037378210806023E-5</v>
      </c>
      <c r="Z95" s="6">
        <f>cambodia!JA100</f>
        <v>1.7343666961913198E-5</v>
      </c>
      <c r="AA95" s="6">
        <f>cambodia!JK100</f>
        <v>1.6695305580159431E-5</v>
      </c>
      <c r="AB95" s="6">
        <f>cambodia!JU100</f>
        <v>1.3939769707705934E-5</v>
      </c>
      <c r="AC95" s="6">
        <f>cambodia!KE100</f>
        <v>2.2854738706820189E-5</v>
      </c>
      <c r="AD95" s="6">
        <f>cambodia!KO100</f>
        <v>9.5633303808680233E-6</v>
      </c>
      <c r="AE95" s="6">
        <f>cambodia!KY100</f>
        <v>8.1045172719220552E-6</v>
      </c>
    </row>
    <row r="96" spans="1:31">
      <c r="A96" s="6">
        <f t="shared" si="2"/>
        <v>94</v>
      </c>
      <c r="B96" s="6">
        <f>cambodia!U101</f>
        <v>1.1844606281292673E-4</v>
      </c>
      <c r="C96" s="6">
        <f>cambodia!AE101</f>
        <v>1.0112061902594447E-4</v>
      </c>
      <c r="D96" s="6">
        <f>cambodia!AO101</f>
        <v>9.0292216659080551E-5</v>
      </c>
      <c r="E96" s="6">
        <f>cambodia!AY101</f>
        <v>1.0212016385980882E-4</v>
      </c>
      <c r="F96" s="6">
        <f>cambodia!BI101</f>
        <v>9.0625398270368691E-5</v>
      </c>
      <c r="G96" s="6">
        <f>cambodia!BS101</f>
        <v>8.1462903959945377E-5</v>
      </c>
      <c r="H96" s="6">
        <f>cambodia!CC101</f>
        <v>7.7464724624487952E-5</v>
      </c>
      <c r="I96" s="6">
        <f>cambodia!CM101</f>
        <v>9.0125625853436508E-5</v>
      </c>
      <c r="J96" s="6">
        <f>cambodia!CW101</f>
        <v>6.7136094674556215E-5</v>
      </c>
      <c r="K96" s="6">
        <f>cambodia!DG101</f>
        <v>6.7635867091488385E-5</v>
      </c>
      <c r="L96" s="6">
        <f>cambodia!DQ101</f>
        <v>1.2977423759672279E-4</v>
      </c>
      <c r="M96" s="6">
        <f>cambodia!EA101</f>
        <v>9.6289485662266736E-5</v>
      </c>
      <c r="N96" s="6">
        <f>cambodia!EK101</f>
        <v>8.2129267182521617E-5</v>
      </c>
      <c r="O96" s="6">
        <f>cambodia!EU101</f>
        <v>1.4226854802002728E-4</v>
      </c>
      <c r="P96" s="6">
        <f>cambodia!FE101</f>
        <v>1.1528083750568958E-4</v>
      </c>
      <c r="Q96" s="6">
        <f>cambodia!FO101</f>
        <v>7.4299499317250796E-5</v>
      </c>
      <c r="R96" s="6">
        <f>cambodia!FY101</f>
        <v>1.0678470641784252E-4</v>
      </c>
      <c r="S96" s="6">
        <f>cambodia!GI101</f>
        <v>6.8135639508420568E-5</v>
      </c>
      <c r="T96" s="6">
        <f>cambodia!GS101</f>
        <v>6.3137915339098763E-5</v>
      </c>
      <c r="U96" s="6">
        <f>cambodia!HC101</f>
        <v>7.8464269458352291E-5</v>
      </c>
      <c r="V96" s="6">
        <f>cambodia!HM101</f>
        <v>4.29804278561675E-5</v>
      </c>
      <c r="W96" s="6">
        <f>cambodia!HW101</f>
        <v>4.13145197997269E-5</v>
      </c>
      <c r="X96" s="6">
        <f>cambodia!IG101</f>
        <v>1.8824761037778787E-5</v>
      </c>
      <c r="Y96" s="6">
        <f>cambodia!IQ101</f>
        <v>1.0661811561219845E-5</v>
      </c>
      <c r="Z96" s="6">
        <f>cambodia!JA101</f>
        <v>1.7825216203914431E-5</v>
      </c>
      <c r="AA96" s="6">
        <f>cambodia!JK101</f>
        <v>1.7158852981338188E-5</v>
      </c>
      <c r="AB96" s="6">
        <f>cambodia!JU101</f>
        <v>1.4326809285389167E-5</v>
      </c>
      <c r="AC96" s="6">
        <f>cambodia!KE101</f>
        <v>2.3489303595812469E-5</v>
      </c>
      <c r="AD96" s="6">
        <f>cambodia!KO101</f>
        <v>9.8288575329995435E-6</v>
      </c>
      <c r="AE96" s="6">
        <f>cambodia!KY101</f>
        <v>8.329540282203004E-6</v>
      </c>
    </row>
    <row r="97" spans="1:31">
      <c r="A97" s="6">
        <f t="shared" si="2"/>
        <v>95</v>
      </c>
      <c r="B97" s="6">
        <f>cambodia!U102</f>
        <v>1.2182865168539326E-4</v>
      </c>
      <c r="C97" s="6">
        <f>cambodia!AE102</f>
        <v>1.0400842696629213E-4</v>
      </c>
      <c r="D97" s="6">
        <f>cambodia!AO102</f>
        <v>9.2870786516853921E-5</v>
      </c>
      <c r="E97" s="6">
        <f>cambodia!AY102</f>
        <v>1.0503651685393257E-4</v>
      </c>
      <c r="F97" s="6">
        <f>cambodia!BI102</f>
        <v>9.3213483146067401E-5</v>
      </c>
      <c r="G97" s="6">
        <f>cambodia!BS102</f>
        <v>8.3789325842696609E-5</v>
      </c>
      <c r="H97" s="6">
        <f>cambodia!CC102</f>
        <v>7.9676966292134836E-5</v>
      </c>
      <c r="I97" s="6">
        <f>cambodia!CM102</f>
        <v>9.2699438202247181E-5</v>
      </c>
      <c r="J97" s="6">
        <f>cambodia!CW102</f>
        <v>6.9053370786516851E-5</v>
      </c>
      <c r="K97" s="6">
        <f>cambodia!DG102</f>
        <v>6.9567415730337071E-5</v>
      </c>
      <c r="L97" s="6">
        <f>cambodia!DQ102</f>
        <v>1.3348033707865167E-4</v>
      </c>
      <c r="M97" s="6">
        <f>cambodia!EA102</f>
        <v>9.9039325842696627E-5</v>
      </c>
      <c r="N97" s="6">
        <f>cambodia!EK102</f>
        <v>8.4474719101123582E-5</v>
      </c>
      <c r="O97" s="6">
        <f>cambodia!EU102</f>
        <v>1.4633146067415727E-4</v>
      </c>
      <c r="P97" s="6">
        <f>cambodia!FE102</f>
        <v>1.1857303370786516E-4</v>
      </c>
      <c r="Q97" s="6">
        <f>cambodia!FO102</f>
        <v>7.6421348314606737E-5</v>
      </c>
      <c r="R97" s="6">
        <f>cambodia!FY102</f>
        <v>1.0983426966292134E-4</v>
      </c>
      <c r="S97" s="6">
        <f>cambodia!GI102</f>
        <v>7.0081460674157291E-5</v>
      </c>
      <c r="T97" s="6">
        <f>cambodia!GS102</f>
        <v>6.4941011235955051E-5</v>
      </c>
      <c r="U97" s="6">
        <f>cambodia!HC102</f>
        <v>8.0705056179775276E-5</v>
      </c>
      <c r="V97" s="6">
        <f>cambodia!HM102</f>
        <v>4.4207865168539321E-5</v>
      </c>
      <c r="W97" s="6">
        <f>cambodia!HW102</f>
        <v>4.2494382022471908E-5</v>
      </c>
      <c r="X97" s="6">
        <f>cambodia!IG102</f>
        <v>1.9362359550561794E-5</v>
      </c>
      <c r="Y97" s="6">
        <f>cambodia!IQ102</f>
        <v>1.0966292134831459E-5</v>
      </c>
      <c r="Z97" s="6">
        <f>cambodia!JA102</f>
        <v>1.8334269662921348E-5</v>
      </c>
      <c r="AA97" s="6">
        <f>cambodia!JK102</f>
        <v>1.7648876404494378E-5</v>
      </c>
      <c r="AB97" s="6">
        <f>cambodia!JU102</f>
        <v>1.4735955056179775E-5</v>
      </c>
      <c r="AC97" s="6">
        <f>cambodia!KE102</f>
        <v>2.4160112359550557E-5</v>
      </c>
      <c r="AD97" s="6">
        <f>cambodia!KO102</f>
        <v>1.010955056179775E-5</v>
      </c>
      <c r="AE97" s="6">
        <f>cambodia!KY102</f>
        <v>8.5674157303370789E-6</v>
      </c>
    </row>
    <row r="98" spans="1:31">
      <c r="A98" s="6">
        <f t="shared" si="2"/>
        <v>96</v>
      </c>
      <c r="B98" s="6">
        <f>cambodia!U103</f>
        <v>1.2541012048192769E-4</v>
      </c>
      <c r="C98" s="6">
        <f>cambodia!AE103</f>
        <v>1.0706602409638553E-4</v>
      </c>
      <c r="D98" s="6">
        <f>cambodia!AO103</f>
        <v>9.5600963855421657E-5</v>
      </c>
      <c r="E98" s="6">
        <f>cambodia!AY103</f>
        <v>1.0812433734939756E-4</v>
      </c>
      <c r="F98" s="6">
        <f>cambodia!BI103</f>
        <v>9.5953734939759015E-5</v>
      </c>
      <c r="G98" s="6">
        <f>cambodia!BS103</f>
        <v>8.6252530120481895E-5</v>
      </c>
      <c r="H98" s="6">
        <f>cambodia!CC103</f>
        <v>8.2019277108433722E-5</v>
      </c>
      <c r="I98" s="6">
        <f>cambodia!CM103</f>
        <v>9.5424578313252985E-5</v>
      </c>
      <c r="J98" s="6">
        <f>cambodia!CW103</f>
        <v>7.1083373493975897E-5</v>
      </c>
      <c r="K98" s="6">
        <f>cambodia!DG103</f>
        <v>7.1612530120481913E-5</v>
      </c>
      <c r="L98" s="6">
        <f>cambodia!DQ103</f>
        <v>1.3740433734939756E-4</v>
      </c>
      <c r="M98" s="6">
        <f>cambodia!EA103</f>
        <v>1.0195084337349395E-4</v>
      </c>
      <c r="N98" s="6">
        <f>cambodia!EK103</f>
        <v>8.6958072289156611E-5</v>
      </c>
      <c r="O98" s="6">
        <f>cambodia!EU103</f>
        <v>1.5063325301204814E-4</v>
      </c>
      <c r="P98" s="6">
        <f>cambodia!FE103</f>
        <v>1.2205879518072287E-4</v>
      </c>
      <c r="Q98" s="6">
        <f>cambodia!FO103</f>
        <v>7.8667951807228896E-5</v>
      </c>
      <c r="R98" s="6">
        <f>cambodia!FY103</f>
        <v>1.1306313253012046E-4</v>
      </c>
      <c r="S98" s="6">
        <f>cambodia!GI103</f>
        <v>7.214168674698793E-5</v>
      </c>
      <c r="T98" s="6">
        <f>cambodia!GS103</f>
        <v>6.6850120481927696E-5</v>
      </c>
      <c r="U98" s="6">
        <f>cambodia!HC103</f>
        <v>8.3077590361445769E-5</v>
      </c>
      <c r="V98" s="6">
        <f>cambodia!HM103</f>
        <v>4.5507469879518063E-5</v>
      </c>
      <c r="W98" s="6">
        <f>cambodia!HW103</f>
        <v>4.3743614457831314E-5</v>
      </c>
      <c r="X98" s="6">
        <f>cambodia!IG103</f>
        <v>1.9931566265060232E-5</v>
      </c>
      <c r="Y98" s="6">
        <f>cambodia!IQ103</f>
        <v>1.1288674698795178E-5</v>
      </c>
      <c r="Z98" s="6">
        <f>cambodia!JA103</f>
        <v>1.8873253012048189E-5</v>
      </c>
      <c r="AA98" s="6">
        <f>cambodia!JK103</f>
        <v>1.816771084337349E-5</v>
      </c>
      <c r="AB98" s="6">
        <f>cambodia!JU103</f>
        <v>1.5169156626506022E-5</v>
      </c>
      <c r="AC98" s="6">
        <f>cambodia!KE103</f>
        <v>2.4870361445783125E-5</v>
      </c>
      <c r="AD98" s="6">
        <f>cambodia!KO103</f>
        <v>1.0406746987951803E-5</v>
      </c>
      <c r="AE98" s="6">
        <f>cambodia!KY103</f>
        <v>8.8192771084337333E-6</v>
      </c>
    </row>
    <row r="99" spans="1:31">
      <c r="A99" s="6">
        <f t="shared" si="2"/>
        <v>97</v>
      </c>
      <c r="B99" s="6">
        <f>cambodia!U104</f>
        <v>1.2920854021847069E-4</v>
      </c>
      <c r="C99" s="6">
        <f>cambodia!AE104</f>
        <v>1.1030883813306851E-4</v>
      </c>
      <c r="D99" s="6">
        <f>cambodia!AO104</f>
        <v>9.8496524329692132E-5</v>
      </c>
      <c r="E99" s="6">
        <f>cambodia!AY104</f>
        <v>1.1139920556107247E-4</v>
      </c>
      <c r="F99" s="6">
        <f>cambodia!BI104</f>
        <v>9.8859980139026795E-5</v>
      </c>
      <c r="G99" s="6">
        <f>cambodia!BS104</f>
        <v>8.8864945382323716E-5</v>
      </c>
      <c r="H99" s="6">
        <f>cambodia!CC104</f>
        <v>8.4503475670307844E-5</v>
      </c>
      <c r="I99" s="6">
        <f>cambodia!CM104</f>
        <v>9.8314796425024814E-5</v>
      </c>
      <c r="J99" s="6">
        <f>cambodia!CW104</f>
        <v>7.3236345580933459E-5</v>
      </c>
      <c r="K99" s="6">
        <f>cambodia!DG104</f>
        <v>7.378152929493544E-5</v>
      </c>
      <c r="L99" s="6">
        <f>cambodia!DQ104</f>
        <v>1.4156603773584904E-4</v>
      </c>
      <c r="M99" s="6">
        <f>cambodia!EA104</f>
        <v>1.0503872889771598E-4</v>
      </c>
      <c r="N99" s="6">
        <f>cambodia!EK104</f>
        <v>8.9591857000993028E-5</v>
      </c>
      <c r="O99" s="6">
        <f>cambodia!EU104</f>
        <v>1.5519563058589866E-4</v>
      </c>
      <c r="P99" s="6">
        <f>cambodia!FE104</f>
        <v>1.2575571002979144E-4</v>
      </c>
      <c r="Q99" s="6">
        <f>cambodia!FO104</f>
        <v>8.1050645481628588E-5</v>
      </c>
      <c r="R99" s="6">
        <f>cambodia!FY104</f>
        <v>1.1648758689175768E-4</v>
      </c>
      <c r="S99" s="6">
        <f>cambodia!GI104</f>
        <v>7.4326713008937421E-5</v>
      </c>
      <c r="T99" s="6">
        <f>cambodia!GS104</f>
        <v>6.8874875868917573E-5</v>
      </c>
      <c r="U99" s="6">
        <f>cambodia!HC104</f>
        <v>8.5593843098311805E-5</v>
      </c>
      <c r="V99" s="6">
        <f>cambodia!HM104</f>
        <v>4.6885799404170798E-5</v>
      </c>
      <c r="W99" s="6">
        <f>cambodia!HW104</f>
        <v>4.5068520357497511E-5</v>
      </c>
      <c r="X99" s="6">
        <f>cambodia!IG104</f>
        <v>2.0535253227408137E-5</v>
      </c>
      <c r="Y99" s="6">
        <f>cambodia!IQ104</f>
        <v>1.1630585898709034E-5</v>
      </c>
      <c r="Z99" s="6">
        <f>cambodia!JA104</f>
        <v>1.9444885799404169E-5</v>
      </c>
      <c r="AA99" s="6">
        <f>cambodia!JK104</f>
        <v>1.8717974180734854E-5</v>
      </c>
      <c r="AB99" s="6">
        <f>cambodia!JU104</f>
        <v>1.5628599801390267E-5</v>
      </c>
      <c r="AC99" s="6">
        <f>cambodia!KE104</f>
        <v>2.5623634558093342E-5</v>
      </c>
      <c r="AD99" s="6">
        <f>cambodia!KO104</f>
        <v>1.072194637537239E-5</v>
      </c>
      <c r="AE99" s="6">
        <f>cambodia!KY104</f>
        <v>9.0863952333664348E-6</v>
      </c>
    </row>
    <row r="100" spans="1:31">
      <c r="A100" s="6">
        <f t="shared" si="2"/>
        <v>98</v>
      </c>
      <c r="B100" s="6">
        <f>cambodia!U105</f>
        <v>1.3324423963133642E-4</v>
      </c>
      <c r="C100" s="6">
        <f>cambodia!AE105</f>
        <v>1.137542242703533E-4</v>
      </c>
      <c r="D100" s="6">
        <f>cambodia!AO105</f>
        <v>1.0157296466973885E-4</v>
      </c>
      <c r="E100" s="6">
        <f>cambodia!AY105</f>
        <v>1.1487864823348694E-4</v>
      </c>
      <c r="F100" s="6">
        <f>cambodia!BI105</f>
        <v>1.0194777265745007E-4</v>
      </c>
      <c r="G100" s="6">
        <f>cambodia!BS105</f>
        <v>9.164055299539169E-5</v>
      </c>
      <c r="H100" s="6">
        <f>cambodia!CC105</f>
        <v>8.7142857142857153E-5</v>
      </c>
      <c r="I100" s="6">
        <f>cambodia!CM105</f>
        <v>1.0138556067588325E-4</v>
      </c>
      <c r="J100" s="6">
        <f>cambodia!CW105</f>
        <v>7.5523809523809533E-5</v>
      </c>
      <c r="K100" s="6">
        <f>cambodia!DG105</f>
        <v>7.608602150537634E-5</v>
      </c>
      <c r="L100" s="6">
        <f>cambodia!DQ105</f>
        <v>1.4598771121351764E-4</v>
      </c>
      <c r="M100" s="6">
        <f>cambodia!EA105</f>
        <v>1.0831950844854071E-4</v>
      </c>
      <c r="N100" s="6">
        <f>cambodia!EK105</f>
        <v>9.2390168970814122E-5</v>
      </c>
      <c r="O100" s="6">
        <f>cambodia!EU105</f>
        <v>1.6004301075268814E-4</v>
      </c>
      <c r="P100" s="6">
        <f>cambodia!FE105</f>
        <v>1.2968356374807989E-4</v>
      </c>
      <c r="Q100" s="6">
        <f>cambodia!FO105</f>
        <v>8.3582181259600605E-5</v>
      </c>
      <c r="R100" s="6">
        <f>cambodia!FY105</f>
        <v>1.2012596006144392E-4</v>
      </c>
      <c r="S100" s="6">
        <f>cambodia!GI105</f>
        <v>7.6648233486943161E-5</v>
      </c>
      <c r="T100" s="6">
        <f>cambodia!GS105</f>
        <v>7.1026113671274956E-5</v>
      </c>
      <c r="U100" s="6">
        <f>cambodia!HC105</f>
        <v>8.826728110599078E-5</v>
      </c>
      <c r="V100" s="6">
        <f>cambodia!HM105</f>
        <v>4.8350230414746544E-5</v>
      </c>
      <c r="W100" s="6">
        <f>cambodia!HW105</f>
        <v>4.6476190476190471E-5</v>
      </c>
      <c r="X100" s="6">
        <f>cambodia!IG105</f>
        <v>2.1176651305683561E-5</v>
      </c>
      <c r="Y100" s="6">
        <f>cambodia!IQ105</f>
        <v>1.1993855606758832E-5</v>
      </c>
      <c r="Z100" s="6">
        <f>cambodia!JA105</f>
        <v>2.0052227342549924E-5</v>
      </c>
      <c r="AA100" s="6">
        <f>cambodia!JK105</f>
        <v>1.9302611367127495E-5</v>
      </c>
      <c r="AB100" s="6">
        <f>cambodia!JU105</f>
        <v>1.611674347158218E-5</v>
      </c>
      <c r="AC100" s="6">
        <f>cambodia!KE105</f>
        <v>2.6423963133640551E-5</v>
      </c>
      <c r="AD100" s="6">
        <f>cambodia!KO105</f>
        <v>1.1056835637480797E-5</v>
      </c>
      <c r="AE100" s="6">
        <f>cambodia!KY105</f>
        <v>9.3701996927803391E-6</v>
      </c>
    </row>
    <row r="101" spans="1:31">
      <c r="A101" s="6">
        <f t="shared" si="2"/>
        <v>99</v>
      </c>
      <c r="B101" s="6">
        <f>cambodia!U106</f>
        <v>1.3754016913319238E-4</v>
      </c>
      <c r="C101" s="6">
        <f>cambodia!AE106</f>
        <v>1.1742177589852007E-4</v>
      </c>
      <c r="D101" s="6">
        <f>cambodia!AO106</f>
        <v>1.0484778012684987E-4</v>
      </c>
      <c r="E101" s="6">
        <f>cambodia!AY106</f>
        <v>1.1858245243128961E-4</v>
      </c>
      <c r="F101" s="6">
        <f>cambodia!BI106</f>
        <v>1.0523467230443973E-4</v>
      </c>
      <c r="G101" s="6">
        <f>cambodia!BS106</f>
        <v>9.4595137420718791E-5</v>
      </c>
      <c r="H101" s="6">
        <f>cambodia!CC106</f>
        <v>8.9952431289640593E-5</v>
      </c>
      <c r="I101" s="6">
        <f>cambodia!CM106</f>
        <v>1.0465433403805495E-4</v>
      </c>
      <c r="J101" s="6">
        <f>cambodia!CW106</f>
        <v>7.7958773784355168E-5</v>
      </c>
      <c r="K101" s="6">
        <f>cambodia!DG106</f>
        <v>7.8539112050739944E-5</v>
      </c>
      <c r="L101" s="6">
        <f>cambodia!DQ106</f>
        <v>1.5069450317124733E-4</v>
      </c>
      <c r="M101" s="6">
        <f>cambodia!EA106</f>
        <v>1.1181183932346722E-4</v>
      </c>
      <c r="N101" s="6">
        <f>cambodia!EK106</f>
        <v>9.5368921775898502E-5</v>
      </c>
      <c r="O101" s="6">
        <f>cambodia!EU106</f>
        <v>1.6520295983086676E-4</v>
      </c>
      <c r="P101" s="6">
        <f>cambodia!FE106</f>
        <v>1.3386469344608878E-4</v>
      </c>
      <c r="Q101" s="6">
        <f>cambodia!FO106</f>
        <v>8.6276955602536986E-5</v>
      </c>
      <c r="R101" s="6">
        <f>cambodia!FY106</f>
        <v>1.2399894291754754E-4</v>
      </c>
      <c r="S101" s="6">
        <f>cambodia!GI106</f>
        <v>7.9119450317124721E-5</v>
      </c>
      <c r="T101" s="6">
        <f>cambodia!GS106</f>
        <v>7.3316067653276943E-5</v>
      </c>
      <c r="U101" s="6">
        <f>cambodia!HC106</f>
        <v>9.1113107822410132E-5</v>
      </c>
      <c r="V101" s="6">
        <f>cambodia!HM106</f>
        <v>4.9909090909090903E-5</v>
      </c>
      <c r="W101" s="6">
        <f>cambodia!HW106</f>
        <v>4.7974630021141639E-5</v>
      </c>
      <c r="X101" s="6">
        <f>cambodia!IG106</f>
        <v>2.1859408033826631E-5</v>
      </c>
      <c r="Y101" s="6">
        <f>cambodia!IQ106</f>
        <v>1.2380549682875262E-5</v>
      </c>
      <c r="Z101" s="6">
        <f>cambodia!JA106</f>
        <v>2.0698731501057082E-5</v>
      </c>
      <c r="AA101" s="6">
        <f>cambodia!JK106</f>
        <v>1.9924947145877374E-5</v>
      </c>
      <c r="AB101" s="6">
        <f>cambodia!JU106</f>
        <v>1.6636363636363633E-5</v>
      </c>
      <c r="AC101" s="6">
        <f>cambodia!KE106</f>
        <v>2.7275898520084561E-5</v>
      </c>
      <c r="AD101" s="6">
        <f>cambodia!KO106</f>
        <v>1.1413319238900632E-5</v>
      </c>
      <c r="AE101" s="6">
        <f>cambodia!KY106</f>
        <v>9.6723044397462989E-6</v>
      </c>
    </row>
    <row r="102" spans="1:31">
      <c r="A102" s="6">
        <f t="shared" si="2"/>
        <v>100</v>
      </c>
      <c r="B102" s="6">
        <f>cambodia!U107</f>
        <v>1.4212233752048059E-4</v>
      </c>
      <c r="C102" s="6">
        <f>cambodia!AE107</f>
        <v>1.2133369743309664E-4</v>
      </c>
      <c r="D102" s="6">
        <f>cambodia!AO107</f>
        <v>1.0834079737848167E-4</v>
      </c>
      <c r="E102" s="6">
        <f>cambodia!AY107</f>
        <v>1.2253304205352264E-4</v>
      </c>
      <c r="F102" s="6">
        <f>cambodia!BI107</f>
        <v>1.0874057891862367E-4</v>
      </c>
      <c r="G102" s="6">
        <f>cambodia!BS107</f>
        <v>9.7746586564718694E-5</v>
      </c>
      <c r="H102" s="6">
        <f>cambodia!CC107</f>
        <v>9.2949208083014734E-5</v>
      </c>
      <c r="I102" s="6">
        <f>cambodia!CM107</f>
        <v>1.0814090660841068E-4</v>
      </c>
      <c r="J102" s="6">
        <f>cambodia!CW107</f>
        <v>8.0555980338612769E-5</v>
      </c>
      <c r="K102" s="6">
        <f>cambodia!DG107</f>
        <v>8.1155652648825748E-5</v>
      </c>
      <c r="L102" s="6">
        <f>cambodia!DQ107</f>
        <v>1.5571490988530853E-4</v>
      </c>
      <c r="M102" s="6">
        <f>cambodia!EA107</f>
        <v>1.1553686510103765E-4</v>
      </c>
      <c r="N102" s="6">
        <f>cambodia!EK107</f>
        <v>9.8546149645002703E-5</v>
      </c>
      <c r="O102" s="6">
        <f>cambodia!EU107</f>
        <v>1.7070671764063346E-4</v>
      </c>
      <c r="P102" s="6">
        <f>cambodia!FE107</f>
        <v>1.3832441288913158E-4</v>
      </c>
      <c r="Q102" s="6">
        <f>cambodia!FO107</f>
        <v>8.9151283451665731E-5</v>
      </c>
      <c r="R102" s="6">
        <f>cambodia!FY107</f>
        <v>1.2812998361551062E-4</v>
      </c>
      <c r="S102" s="6">
        <f>cambodia!GI107</f>
        <v>8.1755324959038755E-5</v>
      </c>
      <c r="T102" s="6">
        <f>cambodia!GS107</f>
        <v>7.5758601856908768E-5</v>
      </c>
      <c r="U102" s="6">
        <f>cambodia!HC107</f>
        <v>9.4148552703440721E-5</v>
      </c>
      <c r="V102" s="6">
        <f>cambodia!HM107</f>
        <v>5.1571818678317844E-5</v>
      </c>
      <c r="W102" s="6">
        <f>cambodia!HW107</f>
        <v>4.9572910977607848E-5</v>
      </c>
      <c r="X102" s="6">
        <f>cambodia!IG107</f>
        <v>2.258765701802293E-5</v>
      </c>
      <c r="Y102" s="6">
        <f>cambodia!IQ107</f>
        <v>1.2793009284543962E-5</v>
      </c>
      <c r="Z102" s="6">
        <f>cambodia!JA107</f>
        <v>2.1388312397596936E-5</v>
      </c>
      <c r="AA102" s="6">
        <f>cambodia!JK107</f>
        <v>2.0588749317312937E-5</v>
      </c>
      <c r="AB102" s="6">
        <f>cambodia!JU107</f>
        <v>1.7190606226105949E-5</v>
      </c>
      <c r="AC102" s="6">
        <f>cambodia!KE107</f>
        <v>2.8184598580010912E-5</v>
      </c>
      <c r="AD102" s="6">
        <f>cambodia!KO107</f>
        <v>1.1793555434188964E-5</v>
      </c>
      <c r="AE102" s="6">
        <f>cambodia!KY107</f>
        <v>9.9945385035499702E-6</v>
      </c>
    </row>
    <row r="103" spans="1:31">
      <c r="A103" s="6">
        <f t="shared" si="2"/>
        <v>101</v>
      </c>
      <c r="B103" s="6">
        <f>cambodia!U108</f>
        <v>1.4702033898305084E-4</v>
      </c>
      <c r="C103" s="6">
        <f>cambodia!AE108</f>
        <v>1.2551525423728813E-4</v>
      </c>
      <c r="D103" s="6">
        <f>cambodia!AO108</f>
        <v>1.1207457627118641E-4</v>
      </c>
      <c r="E103" s="6">
        <f>cambodia!AY108</f>
        <v>1.267559322033898E-4</v>
      </c>
      <c r="F103" s="6">
        <f>cambodia!BI108</f>
        <v>1.1248813559322032E-4</v>
      </c>
      <c r="G103" s="6">
        <f>cambodia!BS108</f>
        <v>1.0111525423728811E-4</v>
      </c>
      <c r="H103" s="6">
        <f>cambodia!CC108</f>
        <v>9.6152542372881345E-5</v>
      </c>
      <c r="I103" s="6">
        <f>cambodia!CM108</f>
        <v>1.1186779661016948E-4</v>
      </c>
      <c r="J103" s="6">
        <f>cambodia!CW108</f>
        <v>8.3332203389830498E-5</v>
      </c>
      <c r="K103" s="6">
        <f>cambodia!DG108</f>
        <v>8.3952542372881333E-5</v>
      </c>
      <c r="L103" s="6">
        <f>cambodia!DQ108</f>
        <v>1.6108135593220335E-4</v>
      </c>
      <c r="M103" s="6">
        <f>cambodia!EA108</f>
        <v>1.1951864406779659E-4</v>
      </c>
      <c r="N103" s="6">
        <f>cambodia!EK108</f>
        <v>1.0194237288135591E-4</v>
      </c>
      <c r="O103" s="6">
        <f>cambodia!EU108</f>
        <v>1.7658983050847452E-4</v>
      </c>
      <c r="P103" s="6">
        <f>cambodia!FE108</f>
        <v>1.4309152542372878E-4</v>
      </c>
      <c r="Q103" s="6">
        <f>cambodia!FO108</f>
        <v>9.2223728813559309E-5</v>
      </c>
      <c r="R103" s="6">
        <f>cambodia!FY108</f>
        <v>1.3254576271186437E-4</v>
      </c>
      <c r="S103" s="6">
        <f>cambodia!GI108</f>
        <v>8.4572881355932182E-5</v>
      </c>
      <c r="T103" s="6">
        <f>cambodia!GS108</f>
        <v>7.836949152542371E-5</v>
      </c>
      <c r="U103" s="6">
        <f>cambodia!HC108</f>
        <v>9.7393220338983029E-5</v>
      </c>
      <c r="V103" s="6">
        <f>cambodia!HM108</f>
        <v>5.3349152542372871E-5</v>
      </c>
      <c r="W103" s="6">
        <f>cambodia!HW108</f>
        <v>5.1281355932203381E-5</v>
      </c>
      <c r="X103" s="6">
        <f>cambodia!IG108</f>
        <v>2.3366101694915248E-5</v>
      </c>
      <c r="Y103" s="6">
        <f>cambodia!IQ108</f>
        <v>1.3233898305084742E-5</v>
      </c>
      <c r="Z103" s="6">
        <f>cambodia!JA108</f>
        <v>2.2125423728813558E-5</v>
      </c>
      <c r="AA103" s="6">
        <f>cambodia!JK108</f>
        <v>2.1298305084745758E-5</v>
      </c>
      <c r="AB103" s="6">
        <f>cambodia!JU108</f>
        <v>1.7783050847457625E-5</v>
      </c>
      <c r="AC103" s="6">
        <f>cambodia!KE108</f>
        <v>2.9155932203389823E-5</v>
      </c>
      <c r="AD103" s="6">
        <f>cambodia!KO108</f>
        <v>1.2199999999999997E-5</v>
      </c>
      <c r="AE103" s="6">
        <f>cambodia!KY108</f>
        <v>1.0338983050847456E-5</v>
      </c>
    </row>
    <row r="104" spans="1:31">
      <c r="A104" s="6">
        <f t="shared" si="2"/>
        <v>102</v>
      </c>
      <c r="B104" s="6">
        <f>cambodia!U109</f>
        <v>1.5226799297834992E-4</v>
      </c>
      <c r="C104" s="6">
        <f>cambodia!AE109</f>
        <v>1.2999531889994149E-4</v>
      </c>
      <c r="D104" s="6">
        <f>cambodia!AO109</f>
        <v>1.1607489760093621E-4</v>
      </c>
      <c r="E104" s="6">
        <f>cambodia!AY109</f>
        <v>1.312802808660035E-4</v>
      </c>
      <c r="F104" s="6">
        <f>cambodia!BI109</f>
        <v>1.1650321825629022E-4</v>
      </c>
      <c r="G104" s="6">
        <f>cambodia!BS109</f>
        <v>1.0472440023405499E-4</v>
      </c>
      <c r="H104" s="6">
        <f>cambodia!CC109</f>
        <v>9.9584552369806905E-5</v>
      </c>
      <c r="I104" s="6">
        <f>cambodia!CM109</f>
        <v>1.158607372732592E-4</v>
      </c>
      <c r="J104" s="6">
        <f>cambodia!CW109</f>
        <v>8.6306612053832648E-5</v>
      </c>
      <c r="K104" s="6">
        <f>cambodia!DG109</f>
        <v>8.6949093036863651E-5</v>
      </c>
      <c r="L104" s="6">
        <f>cambodia!DQ109</f>
        <v>1.6683089526038617E-4</v>
      </c>
      <c r="M104" s="6">
        <f>cambodia!EA109</f>
        <v>1.2378466939730836E-4</v>
      </c>
      <c r="N104" s="6">
        <f>cambodia!EK109</f>
        <v>1.0558104154476301E-4</v>
      </c>
      <c r="O104" s="6">
        <f>cambodia!EU109</f>
        <v>1.8289291983616146E-4</v>
      </c>
      <c r="P104" s="6">
        <f>cambodia!FE109</f>
        <v>1.4819894675248681E-4</v>
      </c>
      <c r="Q104" s="6">
        <f>cambodia!FO109</f>
        <v>9.5515506143943824E-5</v>
      </c>
      <c r="R104" s="6">
        <f>cambodia!FY109</f>
        <v>1.372767700409596E-4</v>
      </c>
      <c r="S104" s="6">
        <f>cambodia!GI109</f>
        <v>8.7591574019894668E-5</v>
      </c>
      <c r="T104" s="6">
        <f>cambodia!GS109</f>
        <v>8.1166764189584539E-5</v>
      </c>
      <c r="U104" s="6">
        <f>cambodia!HC109</f>
        <v>1.0086951433586892E-4</v>
      </c>
      <c r="V104" s="6">
        <f>cambodia!HM109</f>
        <v>5.5253364540667049E-5</v>
      </c>
      <c r="W104" s="6">
        <f>cambodia!HW109</f>
        <v>5.3111761263897013E-5</v>
      </c>
      <c r="X104" s="6">
        <f>cambodia!IG109</f>
        <v>2.4200117027501458E-5</v>
      </c>
      <c r="Y104" s="6">
        <f>cambodia!IQ109</f>
        <v>1.370626097132826E-5</v>
      </c>
      <c r="Z104" s="6">
        <f>cambodia!JA109</f>
        <v>2.2915155061439437E-5</v>
      </c>
      <c r="AA104" s="6">
        <f>cambodia!JK109</f>
        <v>2.2058513750731418E-5</v>
      </c>
      <c r="AB104" s="6">
        <f>cambodia!JU109</f>
        <v>1.8417788180222352E-5</v>
      </c>
      <c r="AC104" s="6">
        <f>cambodia!KE109</f>
        <v>3.0196606202457572E-5</v>
      </c>
      <c r="AD104" s="6">
        <f>cambodia!KO109</f>
        <v>1.263545933294324E-5</v>
      </c>
      <c r="AE104" s="6">
        <f>cambodia!KY109</f>
        <v>1.0708016383850206E-5</v>
      </c>
    </row>
    <row r="105" spans="1:31">
      <c r="A105" s="6">
        <f t="shared" si="2"/>
        <v>103</v>
      </c>
      <c r="B105" s="6">
        <f>cambodia!U110</f>
        <v>1.5790412621359226E-4</v>
      </c>
      <c r="C105" s="6">
        <f>cambodia!AE110</f>
        <v>1.3480703883495148E-4</v>
      </c>
      <c r="D105" s="6">
        <f>cambodia!AO110</f>
        <v>1.2037135922330097E-4</v>
      </c>
      <c r="E105" s="6">
        <f>cambodia!AY110</f>
        <v>1.3613956310679613E-4</v>
      </c>
      <c r="F105" s="6">
        <f>cambodia!BI110</f>
        <v>1.2081553398058253E-4</v>
      </c>
      <c r="G105" s="6">
        <f>cambodia!BS110</f>
        <v>1.086007281553398E-4</v>
      </c>
      <c r="H105" s="6">
        <f>cambodia!CC110</f>
        <v>1.0327063106796119E-4</v>
      </c>
      <c r="I105" s="6">
        <f>cambodia!CM110</f>
        <v>1.201492718446602E-4</v>
      </c>
      <c r="J105" s="6">
        <f>cambodia!CW110</f>
        <v>8.9501213592233021E-5</v>
      </c>
      <c r="K105" s="6">
        <f>cambodia!DG110</f>
        <v>9.0167475728155334E-5</v>
      </c>
      <c r="L105" s="6">
        <f>cambodia!DQ110</f>
        <v>1.7300606796116503E-4</v>
      </c>
      <c r="M105" s="6">
        <f>cambodia!EA110</f>
        <v>1.2836650485436893E-4</v>
      </c>
      <c r="N105" s="6">
        <f>cambodia!EK110</f>
        <v>1.0948907766990291E-4</v>
      </c>
      <c r="O105" s="6">
        <f>cambodia!EU110</f>
        <v>1.8966262135922327E-4</v>
      </c>
      <c r="P105" s="6">
        <f>cambodia!FE110</f>
        <v>1.5368446601941749E-4</v>
      </c>
      <c r="Q105" s="6">
        <f>cambodia!FO110</f>
        <v>9.9050970873786404E-5</v>
      </c>
      <c r="R105" s="6">
        <f>cambodia!FY110</f>
        <v>1.4235800970873786E-4</v>
      </c>
      <c r="S105" s="6">
        <f>cambodia!GI110</f>
        <v>9.0833737864077661E-5</v>
      </c>
      <c r="T105" s="6">
        <f>cambodia!GS110</f>
        <v>8.4171116504854366E-5</v>
      </c>
      <c r="U105" s="6">
        <f>cambodia!HC110</f>
        <v>1.0460315533980583E-4</v>
      </c>
      <c r="V105" s="6">
        <f>cambodia!HM110</f>
        <v>5.7298543689320391E-5</v>
      </c>
      <c r="W105" s="6">
        <f>cambodia!HW110</f>
        <v>5.5077669902912624E-5</v>
      </c>
      <c r="X105" s="6">
        <f>cambodia!IG110</f>
        <v>2.5095873786407764E-5</v>
      </c>
      <c r="Y105" s="6">
        <f>cambodia!IQ110</f>
        <v>1.4213592233009708E-5</v>
      </c>
      <c r="Z105" s="6">
        <f>cambodia!JA110</f>
        <v>2.3763349514563111E-5</v>
      </c>
      <c r="AA105" s="6">
        <f>cambodia!JK110</f>
        <v>2.2875E-5</v>
      </c>
      <c r="AB105" s="6">
        <f>cambodia!JU110</f>
        <v>1.9099514563106799E-5</v>
      </c>
      <c r="AC105" s="6">
        <f>cambodia!KE110</f>
        <v>3.131432038834951E-5</v>
      </c>
      <c r="AD105" s="6">
        <f>cambodia!KO110</f>
        <v>1.3103155339805824E-5</v>
      </c>
      <c r="AE105" s="6">
        <f>cambodia!KY110</f>
        <v>1.1104368932038837E-5</v>
      </c>
    </row>
    <row r="106" spans="1:31">
      <c r="A106" s="6">
        <f t="shared" si="2"/>
        <v>104</v>
      </c>
      <c r="B106" s="6">
        <f>cambodia!U111</f>
        <v>1.6397353497164466E-4</v>
      </c>
      <c r="C106" s="6">
        <f>cambodia!AE111</f>
        <v>1.3998865784499057E-4</v>
      </c>
      <c r="D106" s="6">
        <f>cambodia!AO111</f>
        <v>1.2499810964083176E-4</v>
      </c>
      <c r="E106" s="6">
        <f>cambodia!AY111</f>
        <v>1.413724007561437E-4</v>
      </c>
      <c r="F106" s="6">
        <f>cambodia!BI111</f>
        <v>1.2545935727788281E-4</v>
      </c>
      <c r="G106" s="6">
        <f>cambodia!BS111</f>
        <v>1.1277504725897922E-4</v>
      </c>
      <c r="H106" s="6">
        <f>cambodia!CC111</f>
        <v>1.0724007561436676E-4</v>
      </c>
      <c r="I106" s="6">
        <f>cambodia!CM111</f>
        <v>1.2476748582230626E-4</v>
      </c>
      <c r="J106" s="6">
        <f>cambodia!CW111</f>
        <v>9.2941398865784521E-5</v>
      </c>
      <c r="K106" s="6">
        <f>cambodia!DG111</f>
        <v>9.3633270321361069E-5</v>
      </c>
      <c r="L106" s="6">
        <f>cambodia!DQ111</f>
        <v>1.7965595463137997E-4</v>
      </c>
      <c r="M106" s="6">
        <f>cambodia!EA111</f>
        <v>1.333005671077505E-4</v>
      </c>
      <c r="N106" s="6">
        <f>cambodia!EK111</f>
        <v>1.1369754253308131E-4</v>
      </c>
      <c r="O106" s="6">
        <f>cambodia!EU111</f>
        <v>1.9695274102079396E-4</v>
      </c>
      <c r="P106" s="6">
        <f>cambodia!FE111</f>
        <v>1.5959168241965976E-4</v>
      </c>
      <c r="Q106" s="6">
        <f>cambodia!FO111</f>
        <v>1.0285822306238186E-4</v>
      </c>
      <c r="R106" s="6">
        <f>cambodia!FY111</f>
        <v>1.4782986767485824E-4</v>
      </c>
      <c r="S106" s="6">
        <f>cambodia!GI111</f>
        <v>9.4325141776937632E-5</v>
      </c>
      <c r="T106" s="6">
        <f>cambodia!GS111</f>
        <v>8.7406427221172037E-5</v>
      </c>
      <c r="U106" s="6">
        <f>cambodia!HC111</f>
        <v>1.0862381852551986E-4</v>
      </c>
      <c r="V106" s="6">
        <f>cambodia!HM111</f>
        <v>5.9500945179584132E-5</v>
      </c>
      <c r="W106" s="6">
        <f>cambodia!HW111</f>
        <v>5.7194706994328927E-5</v>
      </c>
      <c r="X106" s="6">
        <f>cambodia!IG111</f>
        <v>2.6060491493383743E-5</v>
      </c>
      <c r="Y106" s="6">
        <f>cambodia!IQ111</f>
        <v>1.4759924385633272E-5</v>
      </c>
      <c r="Z106" s="6">
        <f>cambodia!JA111</f>
        <v>2.4676748582230629E-5</v>
      </c>
      <c r="AA106" s="6">
        <f>cambodia!JK111</f>
        <v>2.3754253308128548E-5</v>
      </c>
      <c r="AB106" s="6">
        <f>cambodia!JU111</f>
        <v>1.9833648393194711E-5</v>
      </c>
      <c r="AC106" s="6">
        <f>cambodia!KE111</f>
        <v>3.2517958412098301E-5</v>
      </c>
      <c r="AD106" s="6">
        <f>cambodia!KO111</f>
        <v>1.3606805293005671E-5</v>
      </c>
      <c r="AE106" s="6">
        <f>cambodia!KY111</f>
        <v>1.1531190926275995E-5</v>
      </c>
    </row>
    <row r="107" spans="1:31">
      <c r="A107" s="6">
        <f t="shared" si="2"/>
        <v>105</v>
      </c>
      <c r="B107" s="6">
        <f>cambodia!U112</f>
        <v>1.7052817824377464E-4</v>
      </c>
      <c r="C107" s="6">
        <f>cambodia!AE112</f>
        <v>1.4558453473132376E-4</v>
      </c>
      <c r="D107" s="6">
        <f>cambodia!AO112</f>
        <v>1.2999475753604195E-4</v>
      </c>
      <c r="E107" s="6">
        <f>cambodia!AY112</f>
        <v>1.470235910878113E-4</v>
      </c>
      <c r="F107" s="6">
        <f>cambodia!BI112</f>
        <v>1.3047444298820449E-4</v>
      </c>
      <c r="G107" s="6">
        <f>cambodia!BS112</f>
        <v>1.1728309305373527E-4</v>
      </c>
      <c r="H107" s="6">
        <f>cambodia!CC112</f>
        <v>1.115268676277851E-4</v>
      </c>
      <c r="I107" s="6">
        <f>cambodia!CM112</f>
        <v>1.2975491480996071E-4</v>
      </c>
      <c r="J107" s="6">
        <f>cambodia!CW112</f>
        <v>9.6656618610747091E-5</v>
      </c>
      <c r="K107" s="6">
        <f>cambodia!DG112</f>
        <v>9.7376146788990845E-5</v>
      </c>
      <c r="L107" s="6">
        <f>cambodia!DQ112</f>
        <v>1.8683748361730018E-4</v>
      </c>
      <c r="M107" s="6">
        <f>cambodia!EA112</f>
        <v>1.3862909567496727E-4</v>
      </c>
      <c r="N107" s="6">
        <f>cambodia!EK112</f>
        <v>1.1824246395806032E-4</v>
      </c>
      <c r="O107" s="6">
        <f>cambodia!EU112</f>
        <v>2.0482568807339452E-4</v>
      </c>
      <c r="P107" s="6">
        <f>cambodia!FE112</f>
        <v>1.6597116644823071E-4</v>
      </c>
      <c r="Q107" s="6">
        <f>cambodia!FO112</f>
        <v>1.0696985583224119E-4</v>
      </c>
      <c r="R107" s="6">
        <f>cambodia!FY112</f>
        <v>1.5373918741808654E-4</v>
      </c>
      <c r="S107" s="6">
        <f>cambodia!GI112</f>
        <v>9.8095674967234626E-5</v>
      </c>
      <c r="T107" s="6">
        <f>cambodia!GS112</f>
        <v>9.0900393184796882E-5</v>
      </c>
      <c r="U107" s="6">
        <f>cambodia!HC112</f>
        <v>1.1296592398427264E-4</v>
      </c>
      <c r="V107" s="6">
        <f>cambodia!HM112</f>
        <v>6.1879423328964637E-5</v>
      </c>
      <c r="W107" s="6">
        <f>cambodia!HW112</f>
        <v>5.9480996068152045E-5</v>
      </c>
      <c r="X107" s="6">
        <f>cambodia!IG112</f>
        <v>2.7102228047182181E-5</v>
      </c>
      <c r="Y107" s="6">
        <f>cambodia!IQ112</f>
        <v>1.5349934469200528E-5</v>
      </c>
      <c r="Z107" s="6">
        <f>cambodia!JA112</f>
        <v>2.5663171690694635E-5</v>
      </c>
      <c r="AA107" s="6">
        <f>cambodia!JK112</f>
        <v>2.4703800786369598E-5</v>
      </c>
      <c r="AB107" s="6">
        <f>cambodia!JU112</f>
        <v>2.0626474442988211E-5</v>
      </c>
      <c r="AC107" s="6">
        <f>cambodia!KE112</f>
        <v>3.3817824377457409E-5</v>
      </c>
      <c r="AD107" s="6">
        <f>cambodia!KO112</f>
        <v>1.4150720838794235E-5</v>
      </c>
      <c r="AE107" s="6">
        <f>cambodia!KY112</f>
        <v>1.1992136304062914E-5</v>
      </c>
    </row>
    <row r="108" spans="1:31">
      <c r="A108" s="6">
        <f t="shared" si="2"/>
        <v>106</v>
      </c>
      <c r="B108" s="6">
        <f>cambodia!U113</f>
        <v>1.7762866894197962E-4</v>
      </c>
      <c r="C108" s="6">
        <f>cambodia!AE113</f>
        <v>1.5164641638225264E-4</v>
      </c>
      <c r="D108" s="6">
        <f>cambodia!AO113</f>
        <v>1.3540750853242324E-4</v>
      </c>
      <c r="E108" s="6">
        <f>cambodia!AY113</f>
        <v>1.5314539249146764E-4</v>
      </c>
      <c r="F108" s="6">
        <f>cambodia!BI113</f>
        <v>1.3590716723549493E-4</v>
      </c>
      <c r="G108" s="6">
        <f>cambodia!BS113</f>
        <v>1.2216655290102392E-4</v>
      </c>
      <c r="H108" s="6">
        <f>cambodia!CC113</f>
        <v>1.1617064846416388E-4</v>
      </c>
      <c r="I108" s="6">
        <f>cambodia!CM113</f>
        <v>1.3515767918088743E-4</v>
      </c>
      <c r="J108" s="6">
        <f>cambodia!CW113</f>
        <v>1.0068122866894202E-4</v>
      </c>
      <c r="K108" s="6">
        <f>cambodia!DG113</f>
        <v>1.0143071672354952E-4</v>
      </c>
      <c r="L108" s="6">
        <f>cambodia!DQ113</f>
        <v>1.9461706484641644E-4</v>
      </c>
      <c r="M108" s="6">
        <f>cambodia!EA113</f>
        <v>1.4440136518771338E-4</v>
      </c>
      <c r="N108" s="6">
        <f>cambodia!EK113</f>
        <v>1.2316587030716729E-4</v>
      </c>
      <c r="O108" s="6">
        <f>cambodia!EU113</f>
        <v>2.1335426621160416E-4</v>
      </c>
      <c r="P108" s="6">
        <f>cambodia!FE113</f>
        <v>1.728819112627987E-4</v>
      </c>
      <c r="Q108" s="6">
        <f>cambodia!FO113</f>
        <v>1.1142389078498299E-4</v>
      </c>
      <c r="R108" s="6">
        <f>cambodia!FY113</f>
        <v>1.6014061433447107E-4</v>
      </c>
      <c r="S108" s="6">
        <f>cambodia!GI113</f>
        <v>1.0218020477815704E-4</v>
      </c>
      <c r="T108" s="6">
        <f>cambodia!GS113</f>
        <v>9.4685324232081944E-5</v>
      </c>
      <c r="U108" s="6">
        <f>cambodia!HC113</f>
        <v>1.1766962457337888E-4</v>
      </c>
      <c r="V108" s="6">
        <f>cambodia!HM113</f>
        <v>6.4455972696245766E-5</v>
      </c>
      <c r="W108" s="6">
        <f>cambodia!HW113</f>
        <v>6.1957679180887397E-5</v>
      </c>
      <c r="X108" s="6">
        <f>cambodia!IG113</f>
        <v>2.8230716723549497E-5</v>
      </c>
      <c r="Y108" s="6">
        <f>cambodia!IQ113</f>
        <v>1.598907849829352E-5</v>
      </c>
      <c r="Z108" s="6">
        <f>cambodia!JA113</f>
        <v>2.6731740614334484E-5</v>
      </c>
      <c r="AA108" s="6">
        <f>cambodia!JK113</f>
        <v>2.5732423208191134E-5</v>
      </c>
      <c r="AB108" s="6">
        <f>cambodia!JU113</f>
        <v>2.1485324232081923E-5</v>
      </c>
      <c r="AC108" s="6">
        <f>cambodia!KE113</f>
        <v>3.522593856655291E-5</v>
      </c>
      <c r="AD108" s="6">
        <f>cambodia!KO113</f>
        <v>1.4739931740614339E-5</v>
      </c>
      <c r="AE108" s="6">
        <f>cambodia!KY113</f>
        <v>1.2491467576791816E-5</v>
      </c>
    </row>
    <row r="109" spans="1:31">
      <c r="A109" s="6">
        <f t="shared" si="2"/>
        <v>107</v>
      </c>
      <c r="B109" s="6">
        <f>cambodia!U114</f>
        <v>1.8534615384615397E-4</v>
      </c>
      <c r="C109" s="6">
        <f>cambodia!AE114</f>
        <v>1.5823504273504283E-4</v>
      </c>
      <c r="D109" s="6">
        <f>cambodia!AO114</f>
        <v>1.4129059829059835E-4</v>
      </c>
      <c r="E109" s="6">
        <f>cambodia!AY114</f>
        <v>1.5979914529914537E-4</v>
      </c>
      <c r="F109" s="6">
        <f>cambodia!BI114</f>
        <v>1.418119658119659E-4</v>
      </c>
      <c r="G109" s="6">
        <f>cambodia!BS114</f>
        <v>1.2747435897435903E-4</v>
      </c>
      <c r="H109" s="6">
        <f>cambodia!CC114</f>
        <v>1.2121794871794881E-4</v>
      </c>
      <c r="I109" s="6">
        <f>cambodia!CM114</f>
        <v>1.4102991452991461E-4</v>
      </c>
      <c r="J109" s="6">
        <f>cambodia!CW114</f>
        <v>1.0505555555555562E-4</v>
      </c>
      <c r="K109" s="6">
        <f>cambodia!DG114</f>
        <v>1.0583760683760689E-4</v>
      </c>
      <c r="L109" s="6">
        <f>cambodia!DQ114</f>
        <v>2.0307264957264968E-4</v>
      </c>
      <c r="M109" s="6">
        <f>cambodia!EA114</f>
        <v>1.5067521367521377E-4</v>
      </c>
      <c r="N109" s="6">
        <f>cambodia!EK114</f>
        <v>1.2851709401709408E-4</v>
      </c>
      <c r="O109" s="6">
        <f>cambodia!EU114</f>
        <v>2.2262393162393173E-4</v>
      </c>
      <c r="P109" s="6">
        <f>cambodia!FE114</f>
        <v>1.8039316239316249E-4</v>
      </c>
      <c r="Q109" s="6">
        <f>cambodia!FO114</f>
        <v>1.1626495726495734E-4</v>
      </c>
      <c r="R109" s="6">
        <f>cambodia!FY114</f>
        <v>1.670982905982907E-4</v>
      </c>
      <c r="S109" s="6">
        <f>cambodia!GI114</f>
        <v>1.0661965811965818E-4</v>
      </c>
      <c r="T109" s="6">
        <f>cambodia!GS114</f>
        <v>9.8799145299145356E-5</v>
      </c>
      <c r="U109" s="6">
        <f>cambodia!HC114</f>
        <v>1.2278205128205135E-4</v>
      </c>
      <c r="V109" s="6">
        <f>cambodia!HM114</f>
        <v>6.72564102564103E-5</v>
      </c>
      <c r="W109" s="6">
        <f>cambodia!HW114</f>
        <v>6.4649572649572683E-5</v>
      </c>
      <c r="X109" s="6">
        <f>cambodia!IG114</f>
        <v>2.945726495726497E-5</v>
      </c>
      <c r="Y109" s="6">
        <f>cambodia!IQ114</f>
        <v>1.6683760683760694E-5</v>
      </c>
      <c r="Z109" s="6">
        <f>cambodia!JA114</f>
        <v>2.7893162393162413E-5</v>
      </c>
      <c r="AA109" s="6">
        <f>cambodia!JK114</f>
        <v>2.6850427350427366E-5</v>
      </c>
      <c r="AB109" s="6">
        <f>cambodia!JU114</f>
        <v>2.2418803418803434E-5</v>
      </c>
      <c r="AC109" s="6">
        <f>cambodia!KE114</f>
        <v>3.6756410256410277E-5</v>
      </c>
      <c r="AD109" s="6">
        <f>cambodia!KO114</f>
        <v>1.5380341880341889E-5</v>
      </c>
      <c r="AE109" s="6">
        <f>cambodia!KY114</f>
        <v>1.3034188034188042E-5</v>
      </c>
    </row>
    <row r="110" spans="1:31">
      <c r="A110" s="6">
        <f t="shared" si="2"/>
        <v>108</v>
      </c>
      <c r="B110" s="6">
        <f>cambodia!U115</f>
        <v>1.9376470588235311E-4</v>
      </c>
      <c r="C110" s="6">
        <f>cambodia!AE115</f>
        <v>1.6542218912881621E-4</v>
      </c>
      <c r="D110" s="6">
        <f>cambodia!AO115</f>
        <v>1.4770811615785564E-4</v>
      </c>
      <c r="E110" s="6">
        <f>cambodia!AY115</f>
        <v>1.6705733432613565E-4</v>
      </c>
      <c r="F110" s="6">
        <f>cambodia!BI115</f>
        <v>1.4825316455696212E-4</v>
      </c>
      <c r="G110" s="6">
        <f>cambodia!BS115</f>
        <v>1.3326433358153397E-4</v>
      </c>
      <c r="H110" s="6">
        <f>cambodia!CC115</f>
        <v>1.2672375279225624E-4</v>
      </c>
      <c r="I110" s="6">
        <f>cambodia!CM115</f>
        <v>1.4743559195830243E-4</v>
      </c>
      <c r="J110" s="6">
        <f>cambodia!CW115</f>
        <v>1.0982725241995541E-4</v>
      </c>
      <c r="K110" s="6">
        <f>cambodia!DG115</f>
        <v>1.1064482501861512E-4</v>
      </c>
      <c r="L110" s="6">
        <f>cambodia!DQ115</f>
        <v>2.1229635145197335E-4</v>
      </c>
      <c r="M110" s="6">
        <f>cambodia!EA115</f>
        <v>1.5751898734177227E-4</v>
      </c>
      <c r="N110" s="6">
        <f>cambodia!EK115</f>
        <v>1.3435443037974692E-4</v>
      </c>
      <c r="O110" s="6">
        <f>cambodia!EU115</f>
        <v>2.3273566641846626E-4</v>
      </c>
      <c r="P110" s="6">
        <f>cambodia!FE115</f>
        <v>1.8858674609084153E-4</v>
      </c>
      <c r="Q110" s="6">
        <f>cambodia!FO115</f>
        <v>1.2154579300074469E-4</v>
      </c>
      <c r="R110" s="6">
        <f>cambodia!FY115</f>
        <v>1.7468801191362633E-4</v>
      </c>
      <c r="S110" s="6">
        <f>cambodia!GI115</f>
        <v>1.1146239761727484E-4</v>
      </c>
      <c r="T110" s="6">
        <f>cambodia!GS115</f>
        <v>1.0328667163067767E-4</v>
      </c>
      <c r="U110" s="6">
        <f>cambodia!HC115</f>
        <v>1.2835889798957568E-4</v>
      </c>
      <c r="V110" s="6">
        <f>cambodia!HM115</f>
        <v>7.0311243484735722E-5</v>
      </c>
      <c r="W110" s="6">
        <f>cambodia!HW115</f>
        <v>6.7586001489203319E-5</v>
      </c>
      <c r="X110" s="6">
        <f>cambodia!IG115</f>
        <v>3.0795234549516025E-5</v>
      </c>
      <c r="Y110" s="6">
        <f>cambodia!IQ115</f>
        <v>1.7441548771407308E-5</v>
      </c>
      <c r="Z110" s="6">
        <f>cambodia!JA115</f>
        <v>2.91600893521966E-5</v>
      </c>
      <c r="AA110" s="6">
        <f>cambodia!JK115</f>
        <v>2.8069992553983639E-5</v>
      </c>
      <c r="AB110" s="6">
        <f>cambodia!JU115</f>
        <v>2.3437081161578576E-5</v>
      </c>
      <c r="AC110" s="6">
        <f>cambodia!KE115</f>
        <v>3.8425912137006726E-5</v>
      </c>
      <c r="AD110" s="6">
        <f>cambodia!KO115</f>
        <v>1.6078927773641113E-5</v>
      </c>
      <c r="AE110" s="6">
        <f>cambodia!KY115</f>
        <v>1.3626209977661961E-5</v>
      </c>
    </row>
    <row r="111" spans="1:31">
      <c r="A111" s="6">
        <f t="shared" si="2"/>
        <v>109</v>
      </c>
      <c r="B111" s="6">
        <f>cambodia!U116</f>
        <v>2.0298439937597524E-4</v>
      </c>
      <c r="C111" s="6">
        <f>cambodia!AE116</f>
        <v>1.7329329173166943E-4</v>
      </c>
      <c r="D111" s="6">
        <f>cambodia!AO116</f>
        <v>1.5473634945397828E-4</v>
      </c>
      <c r="E111" s="6">
        <f>cambodia!AY116</f>
        <v>1.7500624024961015E-4</v>
      </c>
      <c r="F111" s="6">
        <f>cambodia!BI116</f>
        <v>1.5530733229329188E-4</v>
      </c>
      <c r="G111" s="6">
        <f>cambodia!BS116</f>
        <v>1.3960530421216861E-4</v>
      </c>
      <c r="H111" s="6">
        <f>cambodia!CC116</f>
        <v>1.3275351014040574E-4</v>
      </c>
      <c r="I111" s="6">
        <f>cambodia!CM116</f>
        <v>1.544508580343215E-4</v>
      </c>
      <c r="J111" s="6">
        <f>cambodia!CW116</f>
        <v>1.1505304212168499E-4</v>
      </c>
      <c r="K111" s="6">
        <f>cambodia!DG116</f>
        <v>1.1590951638065532E-4</v>
      </c>
      <c r="L111" s="6">
        <f>cambodia!DQ116</f>
        <v>2.2239781591263671E-4</v>
      </c>
      <c r="M111" s="6">
        <f>cambodia!EA116</f>
        <v>1.6501404056162261E-4</v>
      </c>
      <c r="N111" s="6">
        <f>cambodia!EK116</f>
        <v>1.4074726989079576E-4</v>
      </c>
      <c r="O111" s="6">
        <f>cambodia!EU116</f>
        <v>2.4380967238689567E-4</v>
      </c>
      <c r="P111" s="6">
        <f>cambodia!FE116</f>
        <v>1.9756006240249628E-4</v>
      </c>
      <c r="Q111" s="6">
        <f>cambodia!FO116</f>
        <v>1.2732917316692679E-4</v>
      </c>
      <c r="R111" s="6">
        <f>cambodia!FY116</f>
        <v>1.8300000000000017E-4</v>
      </c>
      <c r="S111" s="6">
        <f>cambodia!GI116</f>
        <v>1.1676599063962568E-4</v>
      </c>
      <c r="T111" s="6">
        <f>cambodia!GS116</f>
        <v>1.0820124804992209E-4</v>
      </c>
      <c r="U111" s="6">
        <f>cambodia!HC116</f>
        <v>1.3446645865834646E-4</v>
      </c>
      <c r="V111" s="6">
        <f>cambodia!HM116</f>
        <v>7.365678627145093E-5</v>
      </c>
      <c r="W111" s="6">
        <f>cambodia!HW116</f>
        <v>7.0801872074883053E-5</v>
      </c>
      <c r="X111" s="6">
        <f>cambodia!IG116</f>
        <v>3.2260530421216877E-5</v>
      </c>
      <c r="Y111" s="6">
        <f>cambodia!IQ116</f>
        <v>1.8271450858034336E-5</v>
      </c>
      <c r="Z111" s="6">
        <f>cambodia!JA116</f>
        <v>3.0547581903276159E-5</v>
      </c>
      <c r="AA111" s="6">
        <f>cambodia!JK116</f>
        <v>2.9405616224649013E-5</v>
      </c>
      <c r="AB111" s="6">
        <f>cambodia!JU116</f>
        <v>2.4552262090483642E-5</v>
      </c>
      <c r="AC111" s="6">
        <f>cambodia!KE116</f>
        <v>4.0254290171606901E-5</v>
      </c>
      <c r="AD111" s="6">
        <f>cambodia!KO116</f>
        <v>1.6843993759750404E-5</v>
      </c>
      <c r="AE111" s="6">
        <f>cambodia!KY116</f>
        <v>1.4274570982839327E-5</v>
      </c>
    </row>
    <row r="112" spans="1:31">
      <c r="A112" s="6">
        <f t="shared" si="2"/>
        <v>110</v>
      </c>
      <c r="B112" s="6">
        <f>cambodia!U117</f>
        <v>2.1312530712530738E-4</v>
      </c>
      <c r="C112" s="6">
        <f>cambodia!AE117</f>
        <v>1.8195085995086017E-4</v>
      </c>
      <c r="D112" s="6">
        <f>cambodia!AO117</f>
        <v>1.6246683046683064E-4</v>
      </c>
      <c r="E112" s="6">
        <f>cambodia!AY117</f>
        <v>1.8374938574938594E-4</v>
      </c>
      <c r="F112" s="6">
        <f>cambodia!BI117</f>
        <v>1.6306633906633926E-4</v>
      </c>
      <c r="G112" s="6">
        <f>cambodia!BS117</f>
        <v>1.4657985257985273E-4</v>
      </c>
      <c r="H112" s="6">
        <f>cambodia!CC117</f>
        <v>1.3938574938574956E-4</v>
      </c>
      <c r="I112" s="6">
        <f>cambodia!CM117</f>
        <v>1.6216707616707634E-4</v>
      </c>
      <c r="J112" s="6">
        <f>cambodia!CW117</f>
        <v>1.2080098280098295E-4</v>
      </c>
      <c r="K112" s="6">
        <f>cambodia!DG117</f>
        <v>1.2170024570024582E-4</v>
      </c>
      <c r="L112" s="6">
        <f>cambodia!DQ117</f>
        <v>2.3350859950859975E-4</v>
      </c>
      <c r="M112" s="6">
        <f>cambodia!EA117</f>
        <v>1.7325798525798545E-4</v>
      </c>
      <c r="N112" s="6">
        <f>cambodia!EK117</f>
        <v>1.4777886977886993E-4</v>
      </c>
      <c r="O112" s="6">
        <f>cambodia!EU117</f>
        <v>2.5599017199017226E-4</v>
      </c>
      <c r="P112" s="6">
        <f>cambodia!FE117</f>
        <v>2.0742997542997567E-4</v>
      </c>
      <c r="Q112" s="6">
        <f>cambodia!FO117</f>
        <v>1.3369041769041785E-4</v>
      </c>
      <c r="R112" s="6">
        <f>cambodia!FY117</f>
        <v>1.9214250614250634E-4</v>
      </c>
      <c r="S112" s="6">
        <f>cambodia!GI117</f>
        <v>1.2259950859950874E-4</v>
      </c>
      <c r="T112" s="6">
        <f>cambodia!GS117</f>
        <v>1.1360687960687973E-4</v>
      </c>
      <c r="U112" s="6">
        <f>cambodia!HC117</f>
        <v>1.4118427518427533E-4</v>
      </c>
      <c r="V112" s="6">
        <f>cambodia!HM117</f>
        <v>7.7336609336609428E-5</v>
      </c>
      <c r="W112" s="6">
        <f>cambodia!HW117</f>
        <v>7.4339066339066423E-5</v>
      </c>
      <c r="X112" s="6">
        <f>cambodia!IG117</f>
        <v>3.3872235872235904E-5</v>
      </c>
      <c r="Y112" s="6">
        <f>cambodia!IQ117</f>
        <v>1.9184275184275206E-5</v>
      </c>
      <c r="Z112" s="6">
        <f>cambodia!JA117</f>
        <v>3.2073710073710113E-5</v>
      </c>
      <c r="AA112" s="6">
        <f>cambodia!JK117</f>
        <v>3.0874692874692906E-5</v>
      </c>
      <c r="AB112" s="6">
        <f>cambodia!JU117</f>
        <v>2.5778869778869811E-5</v>
      </c>
      <c r="AC112" s="6">
        <f>cambodia!KE117</f>
        <v>4.226535626535631E-5</v>
      </c>
      <c r="AD112" s="6">
        <f>cambodia!KO117</f>
        <v>1.7685503685503703E-5</v>
      </c>
      <c r="AE112" s="6">
        <f>cambodia!KY117</f>
        <v>1.4987714987715005E-5</v>
      </c>
    </row>
    <row r="113" spans="1:31">
      <c r="A113" s="6">
        <f t="shared" si="2"/>
        <v>111</v>
      </c>
      <c r="B113" s="6">
        <f>cambodia!U118</f>
        <v>2.2433275862068997E-4</v>
      </c>
      <c r="C113" s="6">
        <f>cambodia!AE118</f>
        <v>1.9151896551724166E-4</v>
      </c>
      <c r="D113" s="6">
        <f>cambodia!AO118</f>
        <v>1.7101034482758641E-4</v>
      </c>
      <c r="E113" s="6">
        <f>cambodia!AY118</f>
        <v>1.934120689655175E-4</v>
      </c>
      <c r="F113" s="6">
        <f>cambodia!BI118</f>
        <v>1.7164137931034506E-4</v>
      </c>
      <c r="G113" s="6">
        <f>cambodia!BS118</f>
        <v>1.5428793103448296E-4</v>
      </c>
      <c r="H113" s="6">
        <f>cambodia!CC118</f>
        <v>1.4671551724137954E-4</v>
      </c>
      <c r="I113" s="6">
        <f>cambodia!CM118</f>
        <v>1.7069482758620713E-4</v>
      </c>
      <c r="J113" s="6">
        <f>cambodia!CW118</f>
        <v>1.2715344827586225E-4</v>
      </c>
      <c r="K113" s="6">
        <f>cambodia!DG118</f>
        <v>1.2810000000000016E-4</v>
      </c>
      <c r="L113" s="6">
        <f>cambodia!DQ118</f>
        <v>2.4578793103448309E-4</v>
      </c>
      <c r="M113" s="6">
        <f>cambodia!EA118</f>
        <v>1.8236896551724162E-4</v>
      </c>
      <c r="N113" s="6">
        <f>cambodia!EK118</f>
        <v>1.555500000000002E-4</v>
      </c>
      <c r="O113" s="6">
        <f>cambodia!EU118</f>
        <v>2.6945172413793135E-4</v>
      </c>
      <c r="P113" s="6">
        <f>cambodia!FE118</f>
        <v>2.1833793103448305E-4</v>
      </c>
      <c r="Q113" s="6">
        <f>cambodia!FO118</f>
        <v>1.4072068965517259E-4</v>
      </c>
      <c r="R113" s="6">
        <f>cambodia!FY118</f>
        <v>2.0224655172413819E-4</v>
      </c>
      <c r="S113" s="6">
        <f>cambodia!GI118</f>
        <v>1.2904655172413809E-4</v>
      </c>
      <c r="T113" s="6">
        <f>cambodia!GS118</f>
        <v>1.1958103448275878E-4</v>
      </c>
      <c r="U113" s="6">
        <f>cambodia!HC118</f>
        <v>1.4860862068965538E-4</v>
      </c>
      <c r="V113" s="6">
        <f>cambodia!HM118</f>
        <v>8.1403448275862183E-5</v>
      </c>
      <c r="W113" s="6">
        <f>cambodia!HW118</f>
        <v>7.8248275862069069E-5</v>
      </c>
      <c r="X113" s="6">
        <f>cambodia!IG118</f>
        <v>3.5653448275862115E-5</v>
      </c>
      <c r="Y113" s="6">
        <f>cambodia!IQ118</f>
        <v>2.0193103448275887E-5</v>
      </c>
      <c r="Z113" s="6">
        <f>cambodia!JA118</f>
        <v>3.3760344827586253E-5</v>
      </c>
      <c r="AA113" s="6">
        <f>cambodia!JK118</f>
        <v>3.2498275862069007E-5</v>
      </c>
      <c r="AB113" s="6">
        <f>cambodia!JU118</f>
        <v>2.7134482758620729E-5</v>
      </c>
      <c r="AC113" s="6">
        <f>cambodia!KE118</f>
        <v>4.4487931034482816E-5</v>
      </c>
      <c r="AD113" s="6">
        <f>cambodia!KO118</f>
        <v>1.8615517241379333E-5</v>
      </c>
      <c r="AE113" s="6">
        <f>cambodia!KY118</f>
        <v>1.577586206896554E-5</v>
      </c>
    </row>
    <row r="114" spans="1:31">
      <c r="A114" s="6">
        <f t="shared" si="2"/>
        <v>112</v>
      </c>
      <c r="B114" s="6">
        <f>cambodia!U119</f>
        <v>2.3678434940855363E-4</v>
      </c>
      <c r="C114" s="6">
        <f>cambodia!AE119</f>
        <v>2.0214922656960907E-4</v>
      </c>
      <c r="D114" s="6">
        <f>cambodia!AO119</f>
        <v>1.8050227479526871E-4</v>
      </c>
      <c r="E114" s="6">
        <f>cambodia!AY119</f>
        <v>2.0414740673339432E-4</v>
      </c>
      <c r="F114" s="6">
        <f>cambodia!BI119</f>
        <v>1.8116833484986379E-4</v>
      </c>
      <c r="G114" s="6">
        <f>cambodia!BS119</f>
        <v>1.6285168334849887E-4</v>
      </c>
      <c r="H114" s="6">
        <f>cambodia!CC119</f>
        <v>1.5485896269335785E-4</v>
      </c>
      <c r="I114" s="6">
        <f>cambodia!CM119</f>
        <v>1.8016924476797118E-4</v>
      </c>
      <c r="J114" s="6">
        <f>cambodia!CW119</f>
        <v>1.3421110100091016E-4</v>
      </c>
      <c r="K114" s="6">
        <f>cambodia!DG119</f>
        <v>1.3521019108280277E-4</v>
      </c>
      <c r="L114" s="6">
        <f>cambodia!DQ119</f>
        <v>2.5943039126478658E-4</v>
      </c>
      <c r="M114" s="6">
        <f>cambodia!EA119</f>
        <v>1.924913557779803E-4</v>
      </c>
      <c r="N114" s="6">
        <f>cambodia!EK119</f>
        <v>1.6418380345768906E-4</v>
      </c>
      <c r="O114" s="6">
        <f>cambodia!EU119</f>
        <v>2.8440764331210235E-4</v>
      </c>
      <c r="P114" s="6">
        <f>cambodia!FE119</f>
        <v>2.3045677888990028E-4</v>
      </c>
      <c r="Q114" s="6">
        <f>cambodia!FO119</f>
        <v>1.485313921747045E-4</v>
      </c>
      <c r="R114" s="6">
        <f>cambodia!FY119</f>
        <v>2.1347224749772555E-4</v>
      </c>
      <c r="S114" s="6">
        <f>cambodia!GI119</f>
        <v>1.3620928116469538E-4</v>
      </c>
      <c r="T114" s="6">
        <f>cambodia!GS119</f>
        <v>1.2621838034576908E-4</v>
      </c>
      <c r="U114" s="6">
        <f>cambodia!HC119</f>
        <v>1.568571428571431E-4</v>
      </c>
      <c r="V114" s="6">
        <f>cambodia!HM119</f>
        <v>8.592174704276629E-5</v>
      </c>
      <c r="W114" s="6">
        <f>cambodia!HW119</f>
        <v>8.259144676979085E-5</v>
      </c>
      <c r="X114" s="6">
        <f>cambodia!IG119</f>
        <v>3.7632393084622437E-5</v>
      </c>
      <c r="Y114" s="6">
        <f>cambodia!IQ119</f>
        <v>2.1313921747042798E-5</v>
      </c>
      <c r="Z114" s="6">
        <f>cambodia!JA119</f>
        <v>3.5634212920837182E-5</v>
      </c>
      <c r="AA114" s="6">
        <f>cambodia!JK119</f>
        <v>3.4302092811647004E-5</v>
      </c>
      <c r="AB114" s="6">
        <f>cambodia!JU119</f>
        <v>2.8640582347588764E-5</v>
      </c>
      <c r="AC114" s="6">
        <f>cambodia!KE119</f>
        <v>4.6957233848953668E-5</v>
      </c>
      <c r="AD114" s="6">
        <f>cambodia!KO119</f>
        <v>1.9648771610555078E-5</v>
      </c>
      <c r="AE114" s="6">
        <f>cambodia!KY119</f>
        <v>1.665150136487719E-5</v>
      </c>
    </row>
    <row r="115" spans="1:31">
      <c r="A115" s="6">
        <f t="shared" si="2"/>
        <v>113</v>
      </c>
      <c r="B115" s="6">
        <f>cambodia!U120</f>
        <v>2.5069942196531843E-4</v>
      </c>
      <c r="C115" s="6">
        <f>cambodia!AE120</f>
        <v>2.1402890173410446E-4</v>
      </c>
      <c r="D115" s="6">
        <f>cambodia!AO120</f>
        <v>1.9110982658959572E-4</v>
      </c>
      <c r="E115" s="6">
        <f>cambodia!AY120</f>
        <v>2.1614450867052064E-4</v>
      </c>
      <c r="F115" s="6">
        <f>cambodia!BI120</f>
        <v>1.9181502890173446E-4</v>
      </c>
      <c r="G115" s="6">
        <f>cambodia!BS120</f>
        <v>1.7242196531791937E-4</v>
      </c>
      <c r="H115" s="6">
        <f>cambodia!CC120</f>
        <v>1.6395953757225465E-4</v>
      </c>
      <c r="I115" s="6">
        <f>cambodia!CM120</f>
        <v>1.9075722543352637E-4</v>
      </c>
      <c r="J115" s="6">
        <f>cambodia!CW120</f>
        <v>1.4209826589595403E-4</v>
      </c>
      <c r="K115" s="6">
        <f>cambodia!DG120</f>
        <v>1.4315606936416212E-4</v>
      </c>
      <c r="L115" s="6">
        <f>cambodia!DQ120</f>
        <v>2.7467630057803518E-4</v>
      </c>
      <c r="M115" s="6">
        <f>cambodia!EA120</f>
        <v>2.0380346820809286E-4</v>
      </c>
      <c r="N115" s="6">
        <f>cambodia!EK120</f>
        <v>1.7383236994219684E-4</v>
      </c>
      <c r="O115" s="6">
        <f>cambodia!EU120</f>
        <v>3.0112138728323749E-4</v>
      </c>
      <c r="P115" s="6">
        <f>cambodia!FE120</f>
        <v>2.4400000000000046E-4</v>
      </c>
      <c r="Q115" s="6">
        <f>cambodia!FO120</f>
        <v>1.572601156069367E-4</v>
      </c>
      <c r="R115" s="6">
        <f>cambodia!FY120</f>
        <v>2.2601734104046284E-4</v>
      </c>
      <c r="S115" s="6">
        <f>cambodia!GI120</f>
        <v>1.4421387283237021E-4</v>
      </c>
      <c r="T115" s="6">
        <f>cambodia!GS120</f>
        <v>1.3363583815028928E-4</v>
      </c>
      <c r="U115" s="6">
        <f>cambodia!HC120</f>
        <v>1.6607514450867083E-4</v>
      </c>
      <c r="V115" s="6">
        <f>cambodia!HM120</f>
        <v>9.0971098265896119E-5</v>
      </c>
      <c r="W115" s="6">
        <f>cambodia!HW120</f>
        <v>8.744508670520248E-5</v>
      </c>
      <c r="X115" s="6">
        <f>cambodia!IG120</f>
        <v>3.984393063583822E-5</v>
      </c>
      <c r="Y115" s="6">
        <f>cambodia!IQ120</f>
        <v>2.2566473988439346E-5</v>
      </c>
      <c r="Z115" s="6">
        <f>cambodia!JA120</f>
        <v>3.7728323699422039E-5</v>
      </c>
      <c r="AA115" s="6">
        <f>cambodia!JK120</f>
        <v>3.6317919075144574E-5</v>
      </c>
      <c r="AB115" s="6">
        <f>cambodia!JU120</f>
        <v>3.0323699421965376E-5</v>
      </c>
      <c r="AC115" s="6">
        <f>cambodia!KE120</f>
        <v>4.9716763005780434E-5</v>
      </c>
      <c r="AD115" s="6">
        <f>cambodia!KO120</f>
        <v>2.0803468208092523E-5</v>
      </c>
      <c r="AE115" s="6">
        <f>cambodia!KY120</f>
        <v>1.7630057803468242E-5</v>
      </c>
    </row>
    <row r="116" spans="1:31">
      <c r="A116" s="6">
        <f>A115+1</f>
        <v>114</v>
      </c>
      <c r="B116" s="6">
        <f>cambodia!U121</f>
        <v>2.6635209825998015E-4</v>
      </c>
      <c r="C116" s="6">
        <f>cambodia!AE121</f>
        <v>2.2739201637666376E-4</v>
      </c>
      <c r="D116" s="6">
        <f>cambodia!AO121</f>
        <v>2.0304196519959101E-4</v>
      </c>
      <c r="E116" s="6">
        <f>cambodia!AY121</f>
        <v>2.2963971340839355E-4</v>
      </c>
      <c r="F116" s="6">
        <f>cambodia!BI121</f>
        <v>2.0379119754350097E-4</v>
      </c>
      <c r="G116" s="6">
        <f>cambodia!BS121</f>
        <v>1.8318730808597786E-4</v>
      </c>
      <c r="H116" s="6">
        <f>cambodia!CC121</f>
        <v>1.7419651995905874E-4</v>
      </c>
      <c r="I116" s="6">
        <f>cambodia!CM121</f>
        <v>2.0266734902763607E-4</v>
      </c>
      <c r="J116" s="6">
        <f>cambodia!CW121</f>
        <v>1.5097031729785092E-4</v>
      </c>
      <c r="K116" s="6">
        <f>cambodia!DG121</f>
        <v>1.5209416581371578E-4</v>
      </c>
      <c r="L116" s="6">
        <f>cambodia!DQ121</f>
        <v>2.9182599795291774E-4</v>
      </c>
      <c r="M116" s="6">
        <f>cambodia!EA121</f>
        <v>2.1652814738996976E-4</v>
      </c>
      <c r="N116" s="6">
        <f>cambodia!EK121</f>
        <v>1.8468577277379775E-4</v>
      </c>
      <c r="O116" s="6">
        <f>cambodia!EU121</f>
        <v>3.1992221084954008E-4</v>
      </c>
      <c r="P116" s="6">
        <f>cambodia!FE121</f>
        <v>2.5923439099283577E-4</v>
      </c>
      <c r="Q116" s="6">
        <f>cambodia!FO121</f>
        <v>1.6707881269191439E-4</v>
      </c>
      <c r="R116" s="6">
        <f>cambodia!FY121</f>
        <v>2.4012896622313255E-4</v>
      </c>
      <c r="S116" s="6">
        <f>cambodia!GI121</f>
        <v>1.5321801432958068E-4</v>
      </c>
      <c r="T116" s="6">
        <f>cambodia!GS121</f>
        <v>1.4197952917093174E-4</v>
      </c>
      <c r="U116" s="6">
        <f>cambodia!HC121</f>
        <v>1.764442169907885E-4</v>
      </c>
      <c r="V116" s="6">
        <f>cambodia!HM121</f>
        <v>9.6650972364380967E-5</v>
      </c>
      <c r="W116" s="6">
        <f>cambodia!HW121</f>
        <v>9.2904810644831322E-5</v>
      </c>
      <c r="X116" s="6">
        <f>cambodia!IG121</f>
        <v>4.2331627430911038E-5</v>
      </c>
      <c r="Y116" s="6">
        <f>cambodia!IQ121</f>
        <v>2.3975435005117759E-5</v>
      </c>
      <c r="Z116" s="6">
        <f>cambodia!JA121</f>
        <v>4.0083930399181257E-5</v>
      </c>
      <c r="AA116" s="6">
        <f>cambodia!JK121</f>
        <v>3.8585465711361392E-5</v>
      </c>
      <c r="AB116" s="6">
        <f>cambodia!JU121</f>
        <v>3.2216990788126989E-5</v>
      </c>
      <c r="AC116" s="6">
        <f>cambodia!KE121</f>
        <v>5.2820880245650058E-5</v>
      </c>
      <c r="AD116" s="6">
        <f>cambodia!KO121</f>
        <v>2.2102354145342933E-5</v>
      </c>
      <c r="AE116" s="6">
        <f>cambodia!KY121</f>
        <v>1.8730808597748249E-5</v>
      </c>
    </row>
    <row r="117" spans="1:31">
      <c r="A117" s="6">
        <f t="shared" ref="A117:A131" si="3">A116+1</f>
        <v>115</v>
      </c>
      <c r="B117" s="6">
        <f>cambodia!U122</f>
        <v>2.8408951965065574E-4</v>
      </c>
      <c r="C117" s="6">
        <f>cambodia!AE122</f>
        <v>2.4253493449781722E-4</v>
      </c>
      <c r="D117" s="6">
        <f>cambodia!AO122</f>
        <v>2.165633187772931E-4</v>
      </c>
      <c r="E117" s="6">
        <f>cambodia!AY122</f>
        <v>2.4493231441048095E-4</v>
      </c>
      <c r="F117" s="6">
        <f>cambodia!BI122</f>
        <v>2.1736244541484772E-4</v>
      </c>
      <c r="G117" s="6">
        <f>cambodia!BS122</f>
        <v>1.9538646288209656E-4</v>
      </c>
      <c r="H117" s="6">
        <f>cambodia!CC122</f>
        <v>1.8579694323144153E-4</v>
      </c>
      <c r="I117" s="6">
        <f>cambodia!CM122</f>
        <v>2.1616375545851582E-4</v>
      </c>
      <c r="J117" s="6">
        <f>cambodia!CW122</f>
        <v>1.6102401746724934E-4</v>
      </c>
      <c r="K117" s="6">
        <f>cambodia!DG122</f>
        <v>1.6222270742358117E-4</v>
      </c>
      <c r="L117" s="6">
        <f>cambodia!DQ122</f>
        <v>3.1125982532751166E-4</v>
      </c>
      <c r="M117" s="6">
        <f>cambodia!EA122</f>
        <v>2.309475982532757E-4</v>
      </c>
      <c r="N117" s="6">
        <f>cambodia!EK122</f>
        <v>1.9698471615720573E-4</v>
      </c>
      <c r="O117" s="6">
        <f>cambodia!EU122</f>
        <v>3.4122707423580868E-4</v>
      </c>
      <c r="P117" s="6">
        <f>cambodia!FE122</f>
        <v>2.7649781659388719E-4</v>
      </c>
      <c r="Q117" s="6">
        <f>cambodia!FO122</f>
        <v>1.7820524017467295E-4</v>
      </c>
      <c r="R117" s="6">
        <f>cambodia!FY122</f>
        <v>2.561200873362452E-4</v>
      </c>
      <c r="S117" s="6">
        <f>cambodia!GI122</f>
        <v>1.6342139737991307E-4</v>
      </c>
      <c r="T117" s="6">
        <f>cambodia!GS122</f>
        <v>1.5143449781659428E-4</v>
      </c>
      <c r="U117" s="6">
        <f>cambodia!HC122</f>
        <v>1.8819432314410529E-4</v>
      </c>
      <c r="V117" s="6">
        <f>cambodia!HM122</f>
        <v>1.0308733624454174E-4</v>
      </c>
      <c r="W117" s="6">
        <f>cambodia!HW122</f>
        <v>9.9091703056768812E-5</v>
      </c>
      <c r="X117" s="6">
        <f>cambodia!IG122</f>
        <v>4.515065502183417E-5</v>
      </c>
      <c r="Y117" s="6">
        <f>cambodia!IQ122</f>
        <v>2.5572052401746789E-5</v>
      </c>
      <c r="Z117" s="6">
        <f>cambodia!JA122</f>
        <v>4.2753275109170418E-5</v>
      </c>
      <c r="AA117" s="6">
        <f>cambodia!JK122</f>
        <v>4.115502183406124E-5</v>
      </c>
      <c r="AB117" s="6">
        <f>cambodia!JU122</f>
        <v>3.4362445414847252E-5</v>
      </c>
      <c r="AC117" s="6">
        <f>cambodia!KE122</f>
        <v>5.6338427947598394E-5</v>
      </c>
      <c r="AD117" s="6">
        <f>cambodia!KO122</f>
        <v>2.3574235807860321E-5</v>
      </c>
      <c r="AE117" s="6">
        <f>cambodia!KY122</f>
        <v>1.997816593886468E-5</v>
      </c>
    </row>
    <row r="118" spans="1:31">
      <c r="A118" s="6">
        <f t="shared" si="3"/>
        <v>116</v>
      </c>
      <c r="B118" s="6">
        <f>cambodia!U123</f>
        <v>3.0435789473684305E-4</v>
      </c>
      <c r="C118" s="6">
        <f>cambodia!AE123</f>
        <v>2.5983859649122883E-4</v>
      </c>
      <c r="D118" s="6">
        <f>cambodia!AO123</f>
        <v>2.3201403508771995E-4</v>
      </c>
      <c r="E118" s="6">
        <f>cambodia!AY123</f>
        <v>2.6240701754386039E-4</v>
      </c>
      <c r="F118" s="6">
        <f>cambodia!BI123</f>
        <v>2.3287017543859717E-4</v>
      </c>
      <c r="G118" s="6">
        <f>cambodia!BS123</f>
        <v>2.0932631578947429E-4</v>
      </c>
      <c r="H118" s="6">
        <f>cambodia!CC123</f>
        <v>1.9905263157894799E-4</v>
      </c>
      <c r="I118" s="6">
        <f>cambodia!CM123</f>
        <v>2.3158596491228137E-4</v>
      </c>
      <c r="J118" s="6">
        <f>cambodia!CW123</f>
        <v>1.7251228070175491E-4</v>
      </c>
      <c r="K118" s="6">
        <f>cambodia!DG123</f>
        <v>1.7379649122807069E-4</v>
      </c>
      <c r="L118" s="6">
        <f>cambodia!DQ123</f>
        <v>3.3346666666666765E-4</v>
      </c>
      <c r="M118" s="6">
        <f>cambodia!EA123</f>
        <v>2.474245614035095E-4</v>
      </c>
      <c r="N118" s="6">
        <f>cambodia!EK123</f>
        <v>2.1103859649122868E-4</v>
      </c>
      <c r="O118" s="6">
        <f>cambodia!EU123</f>
        <v>3.6557192982456243E-4</v>
      </c>
      <c r="P118" s="6">
        <f>cambodia!FE123</f>
        <v>2.9622456140350966E-4</v>
      </c>
      <c r="Q118" s="6">
        <f>cambodia!FO123</f>
        <v>1.909192982456146E-4</v>
      </c>
      <c r="R118" s="6">
        <f>cambodia!FY123</f>
        <v>2.7439298245614116E-4</v>
      </c>
      <c r="S118" s="6">
        <f>cambodia!GI123</f>
        <v>1.7508070175438646E-4</v>
      </c>
      <c r="T118" s="6">
        <f>cambodia!GS123</f>
        <v>1.6223859649122855E-4</v>
      </c>
      <c r="U118" s="6">
        <f>cambodia!HC123</f>
        <v>2.0162105263157954E-4</v>
      </c>
      <c r="V118" s="6">
        <f>cambodia!HM123</f>
        <v>1.1044210526315821E-4</v>
      </c>
      <c r="W118" s="6">
        <f>cambodia!HW123</f>
        <v>1.0616140350877224E-4</v>
      </c>
      <c r="X118" s="6">
        <f>cambodia!IG123</f>
        <v>4.8371929824561539E-5</v>
      </c>
      <c r="Y118" s="6">
        <f>cambodia!IQ123</f>
        <v>2.7396491228070255E-5</v>
      </c>
      <c r="Z118" s="6">
        <f>cambodia!JA123</f>
        <v>4.5803508771929963E-5</v>
      </c>
      <c r="AA118" s="6">
        <f>cambodia!JK123</f>
        <v>4.4091228070175567E-5</v>
      </c>
      <c r="AB118" s="6">
        <f>cambodia!JU123</f>
        <v>3.6814035087719409E-5</v>
      </c>
      <c r="AC118" s="6">
        <f>cambodia!KE123</f>
        <v>6.0357894736842279E-5</v>
      </c>
      <c r="AD118" s="6">
        <f>cambodia!KO123</f>
        <v>2.5256140350877266E-5</v>
      </c>
      <c r="AE118" s="6">
        <f>cambodia!KY123</f>
        <v>2.1403508771929888E-5</v>
      </c>
    </row>
    <row r="119" spans="1:31">
      <c r="A119" s="6">
        <f t="shared" si="3"/>
        <v>117</v>
      </c>
      <c r="B119" s="6">
        <f>cambodia!U124</f>
        <v>3.2774055415617242E-4</v>
      </c>
      <c r="C119" s="6">
        <f>cambodia!AE124</f>
        <v>2.7980100755667603E-4</v>
      </c>
      <c r="D119" s="6">
        <f>cambodia!AO124</f>
        <v>2.4983879093199075E-4</v>
      </c>
      <c r="E119" s="6">
        <f>cambodia!AY124</f>
        <v>2.825667506297239E-4</v>
      </c>
      <c r="F119" s="6">
        <f>cambodia!BI124</f>
        <v>2.5076070528967339E-4</v>
      </c>
      <c r="G119" s="6">
        <f>cambodia!BS124</f>
        <v>2.2540806045340126E-4</v>
      </c>
      <c r="H119" s="6">
        <f>cambodia!CC124</f>
        <v>2.1434508816120981E-4</v>
      </c>
      <c r="I119" s="6">
        <f>cambodia!CM124</f>
        <v>2.4937783375314948E-4</v>
      </c>
      <c r="J119" s="6">
        <f>cambodia!CW124</f>
        <v>1.8576574307304849E-4</v>
      </c>
      <c r="K119" s="6">
        <f>cambodia!DG124</f>
        <v>1.871486146095724E-4</v>
      </c>
      <c r="L119" s="6">
        <f>cambodia!DQ124</f>
        <v>3.5908564231738156E-4</v>
      </c>
      <c r="M119" s="6">
        <f>cambodia!EA124</f>
        <v>2.6643324937027801E-4</v>
      </c>
      <c r="N119" s="6">
        <f>cambodia!EK124</f>
        <v>2.2725188916876651E-4</v>
      </c>
      <c r="O119" s="6">
        <f>cambodia!EU124</f>
        <v>3.9365743073047988E-4</v>
      </c>
      <c r="P119" s="6">
        <f>cambodia!FE124</f>
        <v>3.189823677581875E-4</v>
      </c>
      <c r="Q119" s="6">
        <f>cambodia!FO124</f>
        <v>2.0558690176322489E-4</v>
      </c>
      <c r="R119" s="6">
        <f>cambodia!FY124</f>
        <v>2.954735516372806E-4</v>
      </c>
      <c r="S119" s="6">
        <f>cambodia!GI124</f>
        <v>1.8853148614609636E-4</v>
      </c>
      <c r="T119" s="6">
        <f>cambodia!GS124</f>
        <v>1.7470277078085702E-4</v>
      </c>
      <c r="U119" s="6">
        <f>cambodia!HC124</f>
        <v>2.1711083123425765E-4</v>
      </c>
      <c r="V119" s="6">
        <f>cambodia!HM124</f>
        <v>1.1892695214105835E-4</v>
      </c>
      <c r="W119" s="6">
        <f>cambodia!HW124</f>
        <v>1.1431738035264522E-4</v>
      </c>
      <c r="X119" s="6">
        <f>cambodia!IG124</f>
        <v>5.2088161209068183E-5</v>
      </c>
      <c r="Y119" s="6">
        <f>cambodia!IQ124</f>
        <v>2.9501259445843926E-5</v>
      </c>
      <c r="Z119" s="6">
        <f>cambodia!JA124</f>
        <v>4.9322418136020322E-5</v>
      </c>
      <c r="AA119" s="6">
        <f>cambodia!JK124</f>
        <v>4.7478589420655074E-5</v>
      </c>
      <c r="AB119" s="6">
        <f>cambodia!JU124</f>
        <v>3.9642317380352784E-5</v>
      </c>
      <c r="AC119" s="6">
        <f>cambodia!KE124</f>
        <v>6.4994962216624895E-5</v>
      </c>
      <c r="AD119" s="6">
        <f>cambodia!KO124</f>
        <v>2.7196473551637368E-5</v>
      </c>
      <c r="AE119" s="6">
        <f>cambodia!KY124</f>
        <v>2.304785894206557E-5</v>
      </c>
    </row>
    <row r="120" spans="1:31">
      <c r="A120" s="6">
        <f t="shared" si="3"/>
        <v>118</v>
      </c>
      <c r="B120" s="6">
        <f>cambodia!U125</f>
        <v>3.5501500682128386E-4</v>
      </c>
      <c r="C120" s="6">
        <f>cambodia!AE125</f>
        <v>3.0308594815825496E-4</v>
      </c>
      <c r="D120" s="6">
        <f>cambodia!AO125</f>
        <v>2.7063028649386189E-4</v>
      </c>
      <c r="E120" s="6">
        <f>cambodia!AY125</f>
        <v>3.0608185538881429E-4</v>
      </c>
      <c r="F120" s="6">
        <f>cambodia!BI125</f>
        <v>2.7162892223738173E-4</v>
      </c>
      <c r="G120" s="6">
        <f>cambodia!BS125</f>
        <v>2.4416643929058756E-4</v>
      </c>
      <c r="H120" s="6">
        <f>cambodia!CC125</f>
        <v>2.3218281036835019E-4</v>
      </c>
      <c r="I120" s="6">
        <f>cambodia!CM125</f>
        <v>2.70130968622102E-4</v>
      </c>
      <c r="J120" s="6">
        <f>cambodia!CW125</f>
        <v>2.0122510231923682E-4</v>
      </c>
      <c r="K120" s="6">
        <f>cambodia!DG125</f>
        <v>2.0272305593451646E-4</v>
      </c>
      <c r="L120" s="6">
        <f>cambodia!DQ125</f>
        <v>3.8896862210095648E-4</v>
      </c>
      <c r="M120" s="6">
        <f>cambodia!EA125</f>
        <v>2.8860572987721806E-4</v>
      </c>
      <c r="N120" s="6">
        <f>cambodia!EK125</f>
        <v>2.4616371077762717E-4</v>
      </c>
      <c r="O120" s="6">
        <f>cambodia!EU125</f>
        <v>4.2641746248294843E-4</v>
      </c>
      <c r="P120" s="6">
        <f>cambodia!FE125</f>
        <v>3.4552796725784585E-4</v>
      </c>
      <c r="Q120" s="6">
        <f>cambodia!FO125</f>
        <v>2.2269577080491219E-4</v>
      </c>
      <c r="R120" s="6">
        <f>cambodia!FY125</f>
        <v>3.2006275579809129E-4</v>
      </c>
      <c r="S120" s="6">
        <f>cambodia!GI125</f>
        <v>2.0422100954979616E-4</v>
      </c>
      <c r="T120" s="6">
        <f>cambodia!GS125</f>
        <v>1.8924147339699938E-4</v>
      </c>
      <c r="U120" s="6">
        <f>cambodia!HC125</f>
        <v>2.3517871759890952E-4</v>
      </c>
      <c r="V120" s="6">
        <f>cambodia!HM125</f>
        <v>1.2882401091405236E-4</v>
      </c>
      <c r="W120" s="6">
        <f>cambodia!HW125</f>
        <v>1.2383083219645342E-4</v>
      </c>
      <c r="X120" s="6">
        <f>cambodia!IG125</f>
        <v>5.6422919508867881E-5</v>
      </c>
      <c r="Y120" s="6">
        <f>cambodia!IQ125</f>
        <v>3.1956343792633139E-5</v>
      </c>
      <c r="Z120" s="6">
        <f>cambodia!JA125</f>
        <v>5.3427012278308539E-5</v>
      </c>
      <c r="AA120" s="6">
        <f>cambodia!JK125</f>
        <v>5.1429740791268956E-5</v>
      </c>
      <c r="AB120" s="6">
        <f>cambodia!JU125</f>
        <v>4.2941336971350787E-5</v>
      </c>
      <c r="AC120" s="6">
        <f>cambodia!KE125</f>
        <v>7.0403819918144877E-5</v>
      </c>
      <c r="AD120" s="6">
        <f>cambodia!KO125</f>
        <v>2.9459754433833673E-5</v>
      </c>
      <c r="AE120" s="6">
        <f>cambodia!KY125</f>
        <v>2.4965893587994644E-5</v>
      </c>
    </row>
    <row r="121" spans="1:31">
      <c r="A121" s="6">
        <f t="shared" si="3"/>
        <v>119</v>
      </c>
      <c r="B121" s="6">
        <f>cambodia!U126</f>
        <v>3.8724107142857326E-4</v>
      </c>
      <c r="C121" s="6">
        <f>cambodia!AE126</f>
        <v>3.3059821428571583E-4</v>
      </c>
      <c r="D121" s="6">
        <f>cambodia!AO126</f>
        <v>2.9519642857142987E-4</v>
      </c>
      <c r="E121" s="6">
        <f>cambodia!AY126</f>
        <v>3.3386607142857295E-4</v>
      </c>
      <c r="F121" s="6">
        <f>cambodia!BI126</f>
        <v>2.9628571428571567E-4</v>
      </c>
      <c r="G121" s="6">
        <f>cambodia!BS126</f>
        <v>2.6633035714285832E-4</v>
      </c>
      <c r="H121" s="6">
        <f>cambodia!CC126</f>
        <v>2.5325892857142978E-4</v>
      </c>
      <c r="I121" s="6">
        <f>cambodia!CM126</f>
        <v>2.9465178571428708E-4</v>
      </c>
      <c r="J121" s="6">
        <f>cambodia!CW126</f>
        <v>2.1949107142857246E-4</v>
      </c>
      <c r="K121" s="6">
        <f>cambodia!DG126</f>
        <v>2.21125000000001E-4</v>
      </c>
      <c r="L121" s="6">
        <f>cambodia!DQ126</f>
        <v>4.2427678571428765E-4</v>
      </c>
      <c r="M121" s="6">
        <f>cambodia!EA126</f>
        <v>3.1480357142857286E-4</v>
      </c>
      <c r="N121" s="6">
        <f>cambodia!EK126</f>
        <v>2.685089285714298E-4</v>
      </c>
      <c r="O121" s="6">
        <f>cambodia!EU126</f>
        <v>4.6512500000000205E-4</v>
      </c>
      <c r="P121" s="6">
        <f>cambodia!FE126</f>
        <v>3.768928571428589E-4</v>
      </c>
      <c r="Q121" s="6">
        <f>cambodia!FO126</f>
        <v>2.4291071428571539E-4</v>
      </c>
      <c r="R121" s="6">
        <f>cambodia!FY126</f>
        <v>3.4911607142857303E-4</v>
      </c>
      <c r="S121" s="6">
        <f>cambodia!GI126</f>
        <v>2.2275892857142958E-4</v>
      </c>
      <c r="T121" s="6">
        <f>cambodia!GS126</f>
        <v>2.064196428571438E-4</v>
      </c>
      <c r="U121" s="6">
        <f>cambodia!HC126</f>
        <v>2.565267857142869E-4</v>
      </c>
      <c r="V121" s="6">
        <f>cambodia!HM126</f>
        <v>1.405178571428578E-4</v>
      </c>
      <c r="W121" s="6">
        <f>cambodia!HW126</f>
        <v>1.3507142857142919E-4</v>
      </c>
      <c r="X121" s="6">
        <f>cambodia!IG126</f>
        <v>6.1544642857143134E-5</v>
      </c>
      <c r="Y121" s="6">
        <f>cambodia!IQ126</f>
        <v>3.4857142857143014E-5</v>
      </c>
      <c r="Z121" s="6">
        <f>cambodia!JA126</f>
        <v>5.8276785714285988E-5</v>
      </c>
      <c r="AA121" s="6">
        <f>cambodia!JK126</f>
        <v>5.6098214285714543E-5</v>
      </c>
      <c r="AB121" s="6">
        <f>cambodia!JU126</f>
        <v>4.6839285714285933E-5</v>
      </c>
      <c r="AC121" s="6">
        <f>cambodia!KE126</f>
        <v>7.6794642857143207E-5</v>
      </c>
      <c r="AD121" s="6">
        <f>cambodia!KO126</f>
        <v>3.2133928571428718E-5</v>
      </c>
      <c r="AE121" s="6">
        <f>cambodia!KY126</f>
        <v>2.7232142857142985E-5</v>
      </c>
    </row>
    <row r="122" spans="1:31">
      <c r="A122" s="6">
        <f t="shared" si="3"/>
        <v>120</v>
      </c>
      <c r="B122" s="6">
        <f>cambodia!U127</f>
        <v>4.2590180032733458E-4</v>
      </c>
      <c r="C122" s="6">
        <f>cambodia!AE127</f>
        <v>3.6360392798690867E-4</v>
      </c>
      <c r="D122" s="6">
        <f>cambodia!AO127</f>
        <v>3.2466775777414248E-4</v>
      </c>
      <c r="E122" s="6">
        <f>cambodia!AY127</f>
        <v>3.671980360065486E-4</v>
      </c>
      <c r="F122" s="6">
        <f>cambodia!BI127</f>
        <v>3.2586579378068913E-4</v>
      </c>
      <c r="G122" s="6">
        <f>cambodia!BS127</f>
        <v>2.9291980360065623E-4</v>
      </c>
      <c r="H122" s="6">
        <f>cambodia!CC127</f>
        <v>2.7854337152209647E-4</v>
      </c>
      <c r="I122" s="6">
        <f>cambodia!CM127</f>
        <v>3.2406873977086918E-4</v>
      </c>
      <c r="J122" s="6">
        <f>cambodia!CW127</f>
        <v>2.4140425531915026E-4</v>
      </c>
      <c r="K122" s="6">
        <f>cambodia!DG127</f>
        <v>2.432013093289702E-4</v>
      </c>
      <c r="L122" s="6">
        <f>cambodia!DQ127</f>
        <v>4.6663502454992066E-4</v>
      </c>
      <c r="M122" s="6">
        <f>cambodia!EA127</f>
        <v>3.4623240589198222E-4</v>
      </c>
      <c r="N122" s="6">
        <f>cambodia!EK127</f>
        <v>2.9531587561374952E-4</v>
      </c>
      <c r="O122" s="6">
        <f>cambodia!EU127</f>
        <v>5.1156137479541996E-4</v>
      </c>
      <c r="P122" s="6">
        <f>cambodia!FE127</f>
        <v>4.1452045826514137E-4</v>
      </c>
      <c r="Q122" s="6">
        <f>cambodia!FO127</f>
        <v>2.671620294599032E-4</v>
      </c>
      <c r="R122" s="6">
        <f>cambodia!FY127</f>
        <v>3.839705400982017E-4</v>
      </c>
      <c r="S122" s="6">
        <f>cambodia!GI127</f>
        <v>2.4499836333879017E-4</v>
      </c>
      <c r="T122" s="6">
        <f>cambodia!GS127</f>
        <v>2.270278232405904E-4</v>
      </c>
      <c r="U122" s="6">
        <f>cambodia!HC127</f>
        <v>2.8213747954173636E-4</v>
      </c>
      <c r="V122" s="6">
        <f>cambodia!HM127</f>
        <v>1.5454664484451801E-4</v>
      </c>
      <c r="W122" s="6">
        <f>cambodia!HW127</f>
        <v>1.4855646481178476E-4</v>
      </c>
      <c r="X122" s="6">
        <f>cambodia!IG127</f>
        <v>6.7689034369885785E-5</v>
      </c>
      <c r="Y122" s="6">
        <f>cambodia!IQ127</f>
        <v>3.8337152209492835E-5</v>
      </c>
      <c r="Z122" s="6">
        <f>cambodia!JA127</f>
        <v>6.4094926350245847E-5</v>
      </c>
      <c r="AA122" s="6">
        <f>cambodia!JK127</f>
        <v>6.1698854337152541E-5</v>
      </c>
      <c r="AB122" s="6">
        <f>cambodia!JU127</f>
        <v>5.1515548281506009E-5</v>
      </c>
      <c r="AC122" s="6">
        <f>cambodia!KE127</f>
        <v>8.446153846153891E-5</v>
      </c>
      <c r="AD122" s="6">
        <f>cambodia!KO127</f>
        <v>3.5342062193126207E-5</v>
      </c>
      <c r="AE122" s="6">
        <f>cambodia!KY127</f>
        <v>2.9950900163666283E-5</v>
      </c>
    </row>
    <row r="123" spans="1:31">
      <c r="A123" s="6">
        <f t="shared" si="3"/>
        <v>121</v>
      </c>
      <c r="B123" s="6">
        <f>cambodia!U128</f>
        <v>4.7313818181818481E-4</v>
      </c>
      <c r="C123" s="6">
        <f>cambodia!AE128</f>
        <v>4.0393090909091164E-4</v>
      </c>
      <c r="D123" s="6">
        <f>cambodia!AO128</f>
        <v>3.6067636363636585E-4</v>
      </c>
      <c r="E123" s="6">
        <f>cambodia!AY128</f>
        <v>4.079236363636389E-4</v>
      </c>
      <c r="F123" s="6">
        <f>cambodia!BI128</f>
        <v>3.6200727272727503E-4</v>
      </c>
      <c r="G123" s="6">
        <f>cambodia!BS128</f>
        <v>3.2540727272727473E-4</v>
      </c>
      <c r="H123" s="6">
        <f>cambodia!CC128</f>
        <v>3.094363636363656E-4</v>
      </c>
      <c r="I123" s="6">
        <f>cambodia!CM128</f>
        <v>3.6001090909091135E-4</v>
      </c>
      <c r="J123" s="6">
        <f>cambodia!CW128</f>
        <v>2.6817818181818355E-4</v>
      </c>
      <c r="K123" s="6">
        <f>cambodia!DG128</f>
        <v>2.7017454545454712E-4</v>
      </c>
      <c r="L123" s="6">
        <f>cambodia!DQ128</f>
        <v>5.1838909090909412E-4</v>
      </c>
      <c r="M123" s="6">
        <f>cambodia!EA128</f>
        <v>3.8463272727272971E-4</v>
      </c>
      <c r="N123" s="6">
        <f>cambodia!EK128</f>
        <v>3.2806909090909298E-4</v>
      </c>
      <c r="O123" s="6">
        <f>cambodia!EU128</f>
        <v>5.6829818181818536E-4</v>
      </c>
      <c r="P123" s="6">
        <f>cambodia!FE128</f>
        <v>4.6049454545454838E-4</v>
      </c>
      <c r="Q123" s="6">
        <f>cambodia!FO128</f>
        <v>2.9679272727272911E-4</v>
      </c>
      <c r="R123" s="6">
        <f>cambodia!FY128</f>
        <v>4.2655636363636633E-4</v>
      </c>
      <c r="S123" s="6">
        <f>cambodia!GI128</f>
        <v>2.721709090909108E-4</v>
      </c>
      <c r="T123" s="6">
        <f>cambodia!GS128</f>
        <v>2.5220727272727431E-4</v>
      </c>
      <c r="U123" s="6">
        <f>cambodia!HC128</f>
        <v>3.1342909090909286E-4</v>
      </c>
      <c r="V123" s="6">
        <f>cambodia!HM128</f>
        <v>1.716872727272738E-4</v>
      </c>
      <c r="W123" s="6">
        <f>cambodia!HW128</f>
        <v>1.650327272727283E-4</v>
      </c>
      <c r="X123" s="6">
        <f>cambodia!IG128</f>
        <v>7.5196363636364092E-5</v>
      </c>
      <c r="Y123" s="6">
        <f>cambodia!IQ128</f>
        <v>4.2589090909091176E-5</v>
      </c>
      <c r="Z123" s="6">
        <f>cambodia!JA128</f>
        <v>7.120363636363681E-5</v>
      </c>
      <c r="AA123" s="6">
        <f>cambodia!JK128</f>
        <v>6.8541818181818608E-5</v>
      </c>
      <c r="AB123" s="6">
        <f>cambodia!JU128</f>
        <v>5.7229090909091273E-5</v>
      </c>
      <c r="AC123" s="6">
        <f>cambodia!KE128</f>
        <v>9.3829090909091492E-5</v>
      </c>
      <c r="AD123" s="6">
        <f>cambodia!KO128</f>
        <v>3.9261818181818427E-5</v>
      </c>
      <c r="AE123" s="6">
        <f>cambodia!KY128</f>
        <v>3.3272727272727483E-5</v>
      </c>
    </row>
    <row r="124" spans="1:31">
      <c r="A124" s="6">
        <f t="shared" si="3"/>
        <v>122</v>
      </c>
      <c r="B124" s="6">
        <f>cambodia!U129</f>
        <v>5.3215950920245802E-4</v>
      </c>
      <c r="C124" s="6">
        <f>cambodia!AE129</f>
        <v>4.543190184049114E-4</v>
      </c>
      <c r="D124" s="6">
        <f>cambodia!AO129</f>
        <v>4.0566871165644469E-4</v>
      </c>
      <c r="E124" s="6">
        <f>cambodia!AY129</f>
        <v>4.5880981595092365E-4</v>
      </c>
      <c r="F124" s="6">
        <f>cambodia!BI129</f>
        <v>4.0716564417178218E-4</v>
      </c>
      <c r="G124" s="6">
        <f>cambodia!BS129</f>
        <v>3.6600000000000272E-4</v>
      </c>
      <c r="H124" s="6">
        <f>cambodia!CC129</f>
        <v>3.4803680981595358E-4</v>
      </c>
      <c r="I124" s="6">
        <f>cambodia!CM129</f>
        <v>4.0492024539877603E-4</v>
      </c>
      <c r="J124" s="6">
        <f>cambodia!CW129</f>
        <v>3.0163190184049308E-4</v>
      </c>
      <c r="K124" s="6">
        <f>cambodia!DG129</f>
        <v>3.0387730061349919E-4</v>
      </c>
      <c r="L124" s="6">
        <f>cambodia!DQ129</f>
        <v>5.8305521472393066E-4</v>
      </c>
      <c r="M124" s="6">
        <f>cambodia!EA129</f>
        <v>4.3261349693251856E-4</v>
      </c>
      <c r="N124" s="6">
        <f>cambodia!EK129</f>
        <v>3.6899386503067759E-4</v>
      </c>
      <c r="O124" s="6">
        <f>cambodia!EU129</f>
        <v>6.3919018404908444E-4</v>
      </c>
      <c r="P124" s="6">
        <f>cambodia!FE129</f>
        <v>5.1793865030675236E-4</v>
      </c>
      <c r="Q124" s="6">
        <f>cambodia!FO129</f>
        <v>3.3381595092024787E-4</v>
      </c>
      <c r="R124" s="6">
        <f>cambodia!FY129</f>
        <v>4.7976687116564772E-4</v>
      </c>
      <c r="S124" s="6">
        <f>cambodia!GI129</f>
        <v>3.0612269938650534E-4</v>
      </c>
      <c r="T124" s="6">
        <f>cambodia!GS129</f>
        <v>2.8366871165644384E-4</v>
      </c>
      <c r="U124" s="6">
        <f>cambodia!HC129</f>
        <v>3.5252760736196584E-4</v>
      </c>
      <c r="V124" s="6">
        <f>cambodia!HM129</f>
        <v>1.9310429447852906E-4</v>
      </c>
      <c r="W124" s="6">
        <f>cambodia!HW129</f>
        <v>1.8561963190184187E-4</v>
      </c>
      <c r="X124" s="6">
        <f>cambodia!IG129</f>
        <v>8.4576687116565033E-5</v>
      </c>
      <c r="Y124" s="6">
        <f>cambodia!IQ129</f>
        <v>4.7901840490797899E-5</v>
      </c>
      <c r="Z124" s="6">
        <f>cambodia!JA129</f>
        <v>8.0085889570552748E-5</v>
      </c>
      <c r="AA124" s="6">
        <f>cambodia!JK129</f>
        <v>7.7092024539877874E-5</v>
      </c>
      <c r="AB124" s="6">
        <f>cambodia!JU129</f>
        <v>6.4368098159509686E-5</v>
      </c>
      <c r="AC124" s="6">
        <f>cambodia!KE129</f>
        <v>1.0553374233128912E-4</v>
      </c>
      <c r="AD124" s="6">
        <f>cambodia!KO129</f>
        <v>4.4159509202454313E-5</v>
      </c>
      <c r="AE124" s="6">
        <f>cambodia!KY129</f>
        <v>3.7423312883435866E-5</v>
      </c>
    </row>
    <row r="125" spans="1:31">
      <c r="A125" s="6">
        <f t="shared" si="3"/>
        <v>123</v>
      </c>
      <c r="B125" s="6">
        <f>cambodia!U130</f>
        <v>6.0800467289720181E-4</v>
      </c>
      <c r="C125" s="6">
        <f>cambodia!AE130</f>
        <v>5.1907009345794858E-4</v>
      </c>
      <c r="D125" s="6">
        <f>cambodia!AO130</f>
        <v>4.6348598130841536E-4</v>
      </c>
      <c r="E125" s="6">
        <f>cambodia!AY130</f>
        <v>5.2420093457944395E-4</v>
      </c>
      <c r="F125" s="6">
        <f>cambodia!BI130</f>
        <v>4.6519626168224718E-4</v>
      </c>
      <c r="G125" s="6">
        <f>cambodia!BS130</f>
        <v>4.1816355140187288E-4</v>
      </c>
      <c r="H125" s="6">
        <f>cambodia!CC130</f>
        <v>3.9764018691589145E-4</v>
      </c>
      <c r="I125" s="6">
        <f>cambodia!CM130</f>
        <v>4.626308411214995E-4</v>
      </c>
      <c r="J125" s="6">
        <f>cambodia!CW130</f>
        <v>3.4462149532710592E-4</v>
      </c>
      <c r="K125" s="6">
        <f>cambodia!DG130</f>
        <v>3.4718691588785355E-4</v>
      </c>
      <c r="L125" s="6">
        <f>cambodia!DQ130</f>
        <v>6.6615420560748261E-4</v>
      </c>
      <c r="M125" s="6">
        <f>cambodia!EA130</f>
        <v>4.9427102803738764E-4</v>
      </c>
      <c r="N125" s="6">
        <f>cambodia!EK130</f>
        <v>4.2158411214953648E-4</v>
      </c>
      <c r="O125" s="6">
        <f>cambodia!EU130</f>
        <v>7.3028971962617469E-4</v>
      </c>
      <c r="P125" s="6">
        <f>cambodia!FE130</f>
        <v>5.9175700934579968E-4</v>
      </c>
      <c r="Q125" s="6">
        <f>cambodia!FO130</f>
        <v>3.8139252336448937E-4</v>
      </c>
      <c r="R125" s="6">
        <f>cambodia!FY130</f>
        <v>5.4814485981308897E-4</v>
      </c>
      <c r="S125" s="6">
        <f>cambodia!GI130</f>
        <v>3.4975233644860123E-4</v>
      </c>
      <c r="T125" s="6">
        <f>cambodia!GS130</f>
        <v>3.2409813084112438E-4</v>
      </c>
      <c r="U125" s="6">
        <f>cambodia!HC130</f>
        <v>4.0277102803738677E-4</v>
      </c>
      <c r="V125" s="6">
        <f>cambodia!HM130</f>
        <v>2.2062616822430105E-4</v>
      </c>
      <c r="W125" s="6">
        <f>cambodia!HW130</f>
        <v>2.1207476635514208E-4</v>
      </c>
      <c r="X125" s="6">
        <f>cambodia!IG130</f>
        <v>9.6630841121496185E-5</v>
      </c>
      <c r="Y125" s="6">
        <f>cambodia!IQ130</f>
        <v>5.4728971962617313E-5</v>
      </c>
      <c r="Z125" s="6">
        <f>cambodia!JA130</f>
        <v>9.1500000000000828E-5</v>
      </c>
      <c r="AA125" s="6">
        <f>cambodia!JK130</f>
        <v>8.807943925233723E-5</v>
      </c>
      <c r="AB125" s="6">
        <f>cambodia!JU130</f>
        <v>7.3542056074767017E-5</v>
      </c>
      <c r="AC125" s="6">
        <f>cambodia!KE130</f>
        <v>1.2057476635514125E-4</v>
      </c>
      <c r="AD125" s="6">
        <f>cambodia!KO130</f>
        <v>5.0453271028037828E-5</v>
      </c>
      <c r="AE125" s="6">
        <f>cambodia!KY130</f>
        <v>4.2757009345794779E-5</v>
      </c>
    </row>
    <row r="126" spans="1:31">
      <c r="A126" s="6">
        <f t="shared" si="3"/>
        <v>124</v>
      </c>
      <c r="B126" s="6">
        <f>cambodia!U131</f>
        <v>7.0906267029973531E-4</v>
      </c>
      <c r="C126" s="6">
        <f>cambodia!AE131</f>
        <v>6.0534604904632818E-4</v>
      </c>
      <c r="D126" s="6">
        <f>cambodia!AO131</f>
        <v>5.4052316076294864E-4</v>
      </c>
      <c r="E126" s="6">
        <f>cambodia!AY131</f>
        <v>6.1132970027248624E-4</v>
      </c>
      <c r="F126" s="6">
        <f>cambodia!BI131</f>
        <v>5.4251771117166806E-4</v>
      </c>
      <c r="G126" s="6">
        <f>cambodia!BS131</f>
        <v>4.8766757493188542E-4</v>
      </c>
      <c r="H126" s="6">
        <f>cambodia!CC131</f>
        <v>4.6373297002725309E-4</v>
      </c>
      <c r="I126" s="6">
        <f>cambodia!CM131</f>
        <v>5.3952588555858903E-4</v>
      </c>
      <c r="J126" s="6">
        <f>cambodia!CW131</f>
        <v>4.0190190735695267E-4</v>
      </c>
      <c r="K126" s="6">
        <f>cambodia!DG131</f>
        <v>4.0489373297003165E-4</v>
      </c>
      <c r="L126" s="6">
        <f>cambodia!DQ131</f>
        <v>7.7687738419619378E-4</v>
      </c>
      <c r="M126" s="6">
        <f>cambodia!EA131</f>
        <v>5.7642506811989729E-4</v>
      </c>
      <c r="N126" s="6">
        <f>cambodia!EK131</f>
        <v>4.9165667574932416E-4</v>
      </c>
      <c r="O126" s="6">
        <f>cambodia!EU131</f>
        <v>8.5167302452317001E-4</v>
      </c>
      <c r="P126" s="6">
        <f>cambodia!FE131</f>
        <v>6.9011444141690132E-4</v>
      </c>
      <c r="Q126" s="6">
        <f>cambodia!FO131</f>
        <v>4.4478474114441905E-4</v>
      </c>
      <c r="R126" s="6">
        <f>cambodia!FY131</f>
        <v>6.3925340599455742E-4</v>
      </c>
      <c r="S126" s="6">
        <f>cambodia!GI131</f>
        <v>4.0788555858311073E-4</v>
      </c>
      <c r="T126" s="6">
        <f>cambodia!GS131</f>
        <v>3.7796730245232024E-4</v>
      </c>
      <c r="U126" s="6">
        <f>cambodia!HC131</f>
        <v>4.6971662125341114E-4</v>
      </c>
      <c r="V126" s="6">
        <f>cambodia!HM131</f>
        <v>2.5729700272479844E-4</v>
      </c>
      <c r="W126" s="6">
        <f>cambodia!HW131</f>
        <v>2.4732425068120159E-4</v>
      </c>
      <c r="X126" s="6">
        <f>cambodia!IG131</f>
        <v>1.1269209809264428E-4</v>
      </c>
      <c r="Y126" s="6">
        <f>cambodia!IQ131</f>
        <v>6.3825613079019768E-5</v>
      </c>
      <c r="Z126" s="6">
        <f>cambodia!JA131</f>
        <v>1.0670844686648619E-4</v>
      </c>
      <c r="AA126" s="6">
        <f>cambodia!JK131</f>
        <v>1.0271934604904744E-4</v>
      </c>
      <c r="AB126" s="6">
        <f>cambodia!JU131</f>
        <v>8.5765667574932823E-5</v>
      </c>
      <c r="AC126" s="6">
        <f>cambodia!KE131</f>
        <v>1.4061580381471541E-4</v>
      </c>
      <c r="AD126" s="6">
        <f>cambodia!KO131</f>
        <v>5.883923705722135E-5</v>
      </c>
      <c r="AE126" s="6">
        <f>cambodia!KY131</f>
        <v>4.9863760217984199E-5</v>
      </c>
    </row>
    <row r="127" spans="1:31">
      <c r="A127" s="6">
        <f t="shared" si="3"/>
        <v>125</v>
      </c>
      <c r="B127" s="6">
        <f>cambodia!U132</f>
        <v>8.5041176470589412E-4</v>
      </c>
      <c r="C127" s="6">
        <f>cambodia!AE132</f>
        <v>7.2601960784314729E-4</v>
      </c>
      <c r="D127" s="6">
        <f>cambodia!AO132</f>
        <v>6.4827450980393041E-4</v>
      </c>
      <c r="E127" s="6">
        <f>cambodia!AY132</f>
        <v>7.3319607843138268E-4</v>
      </c>
      <c r="F127" s="6">
        <f>cambodia!BI132</f>
        <v>6.5066666666667558E-4</v>
      </c>
      <c r="G127" s="6">
        <f>cambodia!BS132</f>
        <v>5.8488235294118442E-4</v>
      </c>
      <c r="H127" s="6">
        <f>cambodia!CC132</f>
        <v>5.5617647058824298E-4</v>
      </c>
      <c r="I127" s="6">
        <f>cambodia!CM132</f>
        <v>6.4707843137255794E-4</v>
      </c>
      <c r="J127" s="6">
        <f>cambodia!CW132</f>
        <v>4.8201960784314391E-4</v>
      </c>
      <c r="K127" s="6">
        <f>cambodia!DG132</f>
        <v>4.8560784313726155E-4</v>
      </c>
      <c r="L127" s="6">
        <f>cambodia!DQ132</f>
        <v>9.3174509803922842E-4</v>
      </c>
      <c r="M127" s="6">
        <f>cambodia!EA132</f>
        <v>6.9133333333334284E-4</v>
      </c>
      <c r="N127" s="6">
        <f>cambodia!EK132</f>
        <v>5.8966666666667475E-4</v>
      </c>
      <c r="O127" s="6">
        <f>cambodia!EU132</f>
        <v>1.0214509803921708E-3</v>
      </c>
      <c r="P127" s="6">
        <f>cambodia!FE132</f>
        <v>8.2768627450981538E-4</v>
      </c>
      <c r="Q127" s="6">
        <f>cambodia!FO132</f>
        <v>5.3345098039216424E-4</v>
      </c>
      <c r="R127" s="6">
        <f>cambodia!FY132</f>
        <v>7.6668627450981444E-4</v>
      </c>
      <c r="S127" s="6">
        <f>cambodia!GI132</f>
        <v>4.8919607843137924E-4</v>
      </c>
      <c r="T127" s="6">
        <f>cambodia!GS132</f>
        <v>4.5331372549020231E-4</v>
      </c>
      <c r="U127" s="6">
        <f>cambodia!HC132</f>
        <v>5.6335294117647837E-4</v>
      </c>
      <c r="V127" s="6">
        <f>cambodia!HM132</f>
        <v>3.0858823529412191E-4</v>
      </c>
      <c r="W127" s="6">
        <f>cambodia!HW132</f>
        <v>2.9662745098039625E-4</v>
      </c>
      <c r="X127" s="6">
        <f>cambodia!IG132</f>
        <v>1.3515686274509988E-4</v>
      </c>
      <c r="Y127" s="6">
        <f>cambodia!IQ132</f>
        <v>7.6549019607844186E-5</v>
      </c>
      <c r="Z127" s="6">
        <f>cambodia!JA132</f>
        <v>1.2798039215686452E-4</v>
      </c>
      <c r="AA127" s="6">
        <f>cambodia!JK132</f>
        <v>1.2319607843137425E-4</v>
      </c>
      <c r="AB127" s="6">
        <f>cambodia!JU132</f>
        <v>1.0286274509804065E-4</v>
      </c>
      <c r="AC127" s="6">
        <f>cambodia!KE132</f>
        <v>1.6864705882353173E-4</v>
      </c>
      <c r="AD127" s="6">
        <f>cambodia!KO132</f>
        <v>7.0568627450981355E-5</v>
      </c>
      <c r="AE127" s="6">
        <f>cambodia!KY132</f>
        <v>5.9803921568628277E-5</v>
      </c>
    </row>
    <row r="128" spans="1:31">
      <c r="A128" s="6">
        <f t="shared" si="3"/>
        <v>126</v>
      </c>
      <c r="B128" s="6">
        <f>cambodia!U133</f>
        <v>1.0621469387755295E-3</v>
      </c>
      <c r="C128" s="6">
        <f>cambodia!AE133</f>
        <v>9.0678367346940414E-4</v>
      </c>
      <c r="D128" s="6">
        <f>cambodia!AO133</f>
        <v>8.0968163265307568E-4</v>
      </c>
      <c r="E128" s="6">
        <f>cambodia!AY133</f>
        <v>9.1574693877552666E-4</v>
      </c>
      <c r="F128" s="6">
        <f>cambodia!BI133</f>
        <v>8.1266938775511667E-4</v>
      </c>
      <c r="G128" s="6">
        <f>cambodia!BS133</f>
        <v>7.3050612244899269E-4</v>
      </c>
      <c r="H128" s="6">
        <f>cambodia!CC133</f>
        <v>6.946530612245024E-4</v>
      </c>
      <c r="I128" s="6">
        <f>cambodia!CM133</f>
        <v>8.0818775510205535E-4</v>
      </c>
      <c r="J128" s="6">
        <f>cambodia!CW133</f>
        <v>6.0203265306123536E-4</v>
      </c>
      <c r="K128" s="6">
        <f>cambodia!DG133</f>
        <v>6.0651428571429657E-4</v>
      </c>
      <c r="L128" s="6">
        <f>cambodia!DQ133</f>
        <v>1.1637306122449188E-3</v>
      </c>
      <c r="M128" s="6">
        <f>cambodia!EA133</f>
        <v>8.6346122448981144E-4</v>
      </c>
      <c r="N128" s="6">
        <f>cambodia!EK133</f>
        <v>7.3648163265307444E-4</v>
      </c>
      <c r="O128" s="6">
        <f>cambodia!EU133</f>
        <v>1.2757714285714513E-3</v>
      </c>
      <c r="P128" s="6">
        <f>cambodia!FE133</f>
        <v>1.033763265306141E-3</v>
      </c>
      <c r="Q128" s="6">
        <f>cambodia!FO133</f>
        <v>6.6626938775511397E-4</v>
      </c>
      <c r="R128" s="6">
        <f>cambodia!FY133</f>
        <v>9.5757551020409881E-4</v>
      </c>
      <c r="S128" s="6">
        <f>cambodia!GI133</f>
        <v>6.1099591836735788E-4</v>
      </c>
      <c r="T128" s="6">
        <f>cambodia!GS133</f>
        <v>5.6617959183674486E-4</v>
      </c>
      <c r="U128" s="6">
        <f>cambodia!HC133</f>
        <v>7.0361632653062492E-4</v>
      </c>
      <c r="V128" s="6">
        <f>cambodia!HM133</f>
        <v>3.8542040816327226E-4</v>
      </c>
      <c r="W128" s="6">
        <f>cambodia!HW133</f>
        <v>3.7048163265306788E-4</v>
      </c>
      <c r="X128" s="6">
        <f>cambodia!IG133</f>
        <v>1.6880816326530912E-4</v>
      </c>
      <c r="Y128" s="6">
        <f>cambodia!IQ133</f>
        <v>9.5608163265307832E-5</v>
      </c>
      <c r="Z128" s="6">
        <f>cambodia!JA133</f>
        <v>1.5984489795918655E-4</v>
      </c>
      <c r="AA128" s="6">
        <f>cambodia!JK133</f>
        <v>1.538693877551048E-4</v>
      </c>
      <c r="AB128" s="6">
        <f>cambodia!JU133</f>
        <v>1.2847346938775741E-4</v>
      </c>
      <c r="AC128" s="6">
        <f>cambodia!KE133</f>
        <v>2.1063673469388133E-4</v>
      </c>
      <c r="AD128" s="6">
        <f>cambodia!KO133</f>
        <v>8.8138775510205656E-5</v>
      </c>
      <c r="AE128" s="6">
        <f>cambodia!KY133</f>
        <v>7.4693877551021756E-5</v>
      </c>
    </row>
    <row r="129" spans="1:31">
      <c r="A129" s="6">
        <f t="shared" si="3"/>
        <v>127</v>
      </c>
      <c r="B129" s="6">
        <f>cambodia!U134</f>
        <v>1.4142717391304703E-3</v>
      </c>
      <c r="C129" s="6">
        <f>cambodia!AE134</f>
        <v>1.2074021739130736E-3</v>
      </c>
      <c r="D129" s="6">
        <f>cambodia!AO134</f>
        <v>1.0781086956522007E-3</v>
      </c>
      <c r="E129" s="6">
        <f>cambodia!AY134</f>
        <v>1.2193369565217695E-3</v>
      </c>
      <c r="F129" s="6">
        <f>cambodia!BI134</f>
        <v>1.0820869565217662E-3</v>
      </c>
      <c r="G129" s="6">
        <f>cambodia!BS134</f>
        <v>9.7268478260871983E-4</v>
      </c>
      <c r="H129" s="6">
        <f>cambodia!CC134</f>
        <v>9.2494565217393621E-4</v>
      </c>
      <c r="I129" s="6">
        <f>cambodia!CM134</f>
        <v>1.0761195652174182E-3</v>
      </c>
      <c r="J129" s="6">
        <f>cambodia!CW134</f>
        <v>8.0161956521741134E-4</v>
      </c>
      <c r="K129" s="6">
        <f>cambodia!DG134</f>
        <v>8.0758695652175926E-4</v>
      </c>
      <c r="L129" s="6">
        <f>cambodia!DQ134</f>
        <v>1.5495326086956908E-3</v>
      </c>
      <c r="M129" s="6">
        <f>cambodia!EA134</f>
        <v>1.1497173913043765E-3</v>
      </c>
      <c r="N129" s="6">
        <f>cambodia!EK134</f>
        <v>9.806413043478505E-4</v>
      </c>
      <c r="O129" s="6">
        <f>cambodia!EU134</f>
        <v>1.6987173913043899E-3</v>
      </c>
      <c r="P129" s="6">
        <f>cambodia!FE134</f>
        <v>1.3764782608695996E-3</v>
      </c>
      <c r="Q129" s="6">
        <f>cambodia!FO134</f>
        <v>8.8715217391306558E-4</v>
      </c>
      <c r="R129" s="6">
        <f>cambodia!FY134</f>
        <v>1.2750326086956841E-3</v>
      </c>
      <c r="S129" s="6">
        <f>cambodia!GI134</f>
        <v>8.1355434782610719E-4</v>
      </c>
      <c r="T129" s="6">
        <f>cambodia!GS134</f>
        <v>7.538804347826275E-4</v>
      </c>
      <c r="U129" s="6">
        <f>cambodia!HC134</f>
        <v>9.3688043478263206E-4</v>
      </c>
      <c r="V129" s="6">
        <f>cambodia!HM134</f>
        <v>5.131956521739259E-4</v>
      </c>
      <c r="W129" s="6">
        <f>cambodia!HW134</f>
        <v>4.9330434782609927E-4</v>
      </c>
      <c r="X129" s="6">
        <f>cambodia!IG134</f>
        <v>2.2477173913044036E-4</v>
      </c>
      <c r="Y129" s="6">
        <f>cambodia!IQ134</f>
        <v>1.2730434782609013E-4</v>
      </c>
      <c r="Z129" s="6">
        <f>cambodia!JA134</f>
        <v>2.1283695652174445E-4</v>
      </c>
      <c r="AA129" s="6">
        <f>cambodia!JK134</f>
        <v>2.0488043478261381E-4</v>
      </c>
      <c r="AB129" s="6">
        <f>cambodia!JU134</f>
        <v>1.7106521739130862E-4</v>
      </c>
      <c r="AC129" s="6">
        <f>cambodia!KE134</f>
        <v>2.8046739130435481E-4</v>
      </c>
      <c r="AD129" s="6">
        <f>cambodia!KO134</f>
        <v>1.1735869565217682E-4</v>
      </c>
      <c r="AE129" s="6">
        <f>cambodia!KY134</f>
        <v>9.9456521739132927E-5</v>
      </c>
    </row>
    <row r="130" spans="1:31">
      <c r="A130" s="6">
        <f t="shared" si="3"/>
        <v>128</v>
      </c>
      <c r="B130" s="6">
        <f>cambodia!U135</f>
        <v>2.1156585365854482E-3</v>
      </c>
      <c r="C130" s="6">
        <f>cambodia!AE135</f>
        <v>1.8061951219512898E-3</v>
      </c>
      <c r="D130" s="6">
        <f>cambodia!AO135</f>
        <v>1.6127804878049406E-3</v>
      </c>
      <c r="E130" s="6">
        <f>cambodia!AY135</f>
        <v>1.8240487804878757E-3</v>
      </c>
      <c r="F130" s="6">
        <f>cambodia!BI135</f>
        <v>1.6187317073171361E-3</v>
      </c>
      <c r="G130" s="6">
        <f>cambodia!BS135</f>
        <v>1.4550731707317637E-3</v>
      </c>
      <c r="H130" s="6">
        <f>cambodia!CC135</f>
        <v>1.3836585365854198E-3</v>
      </c>
      <c r="I130" s="6">
        <f>cambodia!CM135</f>
        <v>1.6098048780488431E-3</v>
      </c>
      <c r="J130" s="6">
        <f>cambodia!CW135</f>
        <v>1.1991707317073638E-3</v>
      </c>
      <c r="K130" s="6">
        <f>cambodia!DG135</f>
        <v>1.2080975609756565E-3</v>
      </c>
      <c r="L130" s="6">
        <f>cambodia!DQ135</f>
        <v>2.31800000000009E-3</v>
      </c>
      <c r="M130" s="6">
        <f>cambodia!EA135</f>
        <v>1.7199024390244571E-3</v>
      </c>
      <c r="N130" s="6">
        <f>cambodia!EK135</f>
        <v>1.4669756097561546E-3</v>
      </c>
      <c r="O130" s="6">
        <f>cambodia!EU135</f>
        <v>2.5411707317074153E-3</v>
      </c>
      <c r="P130" s="6">
        <f>cambodia!FE135</f>
        <v>2.0591219512195924E-3</v>
      </c>
      <c r="Q130" s="6">
        <f>cambodia!FO135</f>
        <v>1.3271219512195637E-3</v>
      </c>
      <c r="R130" s="6">
        <f>cambodia!FY135</f>
        <v>1.9073658536586107E-3</v>
      </c>
      <c r="S130" s="6">
        <f>cambodia!GI135</f>
        <v>1.2170243902439497E-3</v>
      </c>
      <c r="T130" s="6">
        <f>cambodia!GS135</f>
        <v>1.1277560975610195E-3</v>
      </c>
      <c r="U130" s="6">
        <f>cambodia!HC135</f>
        <v>1.4015121951220057E-3</v>
      </c>
      <c r="V130" s="6">
        <f>cambodia!HM135</f>
        <v>7.6770731707320055E-4</v>
      </c>
      <c r="W130" s="6">
        <f>cambodia!HW135</f>
        <v>7.3795121951222376E-4</v>
      </c>
      <c r="X130" s="6">
        <f>cambodia!IG135</f>
        <v>3.3624390243903741E-4</v>
      </c>
      <c r="Y130" s="6">
        <f>cambodia!IQ135</f>
        <v>1.904390243902513E-4</v>
      </c>
      <c r="Z130" s="6">
        <f>cambodia!JA135</f>
        <v>3.1839024390245145E-4</v>
      </c>
      <c r="AA130" s="6">
        <f>cambodia!JK135</f>
        <v>3.0648780487806067E-4</v>
      </c>
      <c r="AB130" s="6">
        <f>cambodia!JU135</f>
        <v>2.5590243902440018E-4</v>
      </c>
      <c r="AC130" s="6">
        <f>cambodia!KE135</f>
        <v>4.1956097560977236E-4</v>
      </c>
      <c r="AD130" s="6">
        <f>cambodia!KO135</f>
        <v>1.755609756097629E-4</v>
      </c>
      <c r="AE130" s="6">
        <f>cambodia!KY135</f>
        <v>1.4878048780488383E-4</v>
      </c>
    </row>
    <row r="131" spans="1:31">
      <c r="A131" s="6">
        <f t="shared" si="3"/>
        <v>129</v>
      </c>
      <c r="B131" s="6">
        <f>cambodia!U136</f>
        <v>4.1971935483874337E-3</v>
      </c>
      <c r="C131" s="6">
        <f>cambodia!AE136</f>
        <v>3.5832580645164167E-3</v>
      </c>
      <c r="D131" s="6">
        <f>cambodia!AO136</f>
        <v>3.1995483870970306E-3</v>
      </c>
      <c r="E131" s="6">
        <f>cambodia!AY136</f>
        <v>3.6186774193551286E-3</v>
      </c>
      <c r="F131" s="6">
        <f>cambodia!BI136</f>
        <v>3.2113548387099349E-3</v>
      </c>
      <c r="G131" s="6">
        <f>cambodia!BS136</f>
        <v>2.88667741935507E-3</v>
      </c>
      <c r="H131" s="6">
        <f>cambodia!CC136</f>
        <v>2.7450000000002204E-3</v>
      </c>
      <c r="I131" s="6">
        <f>cambodia!CM136</f>
        <v>3.1936451612905787E-3</v>
      </c>
      <c r="J131" s="6">
        <f>cambodia!CW136</f>
        <v>2.3790000000001909E-3</v>
      </c>
      <c r="K131" s="6">
        <f>cambodia!DG136</f>
        <v>2.396709677419547E-3</v>
      </c>
      <c r="L131" s="6">
        <f>cambodia!DQ136</f>
        <v>4.5986129032261746E-3</v>
      </c>
      <c r="M131" s="6">
        <f>cambodia!EA136</f>
        <v>3.4120645161293058E-3</v>
      </c>
      <c r="N131" s="6">
        <f>cambodia!EK136</f>
        <v>2.9102903225808785E-3</v>
      </c>
      <c r="O131" s="6">
        <f>cambodia!EU136</f>
        <v>5.041354838710081E-3</v>
      </c>
      <c r="P131" s="6">
        <f>cambodia!FE136</f>
        <v>4.0850322580648435E-3</v>
      </c>
      <c r="Q131" s="6">
        <f>cambodia!FO136</f>
        <v>2.6328387096776302E-3</v>
      </c>
      <c r="R131" s="6">
        <f>cambodia!FY136</f>
        <v>3.7839677419357872E-3</v>
      </c>
      <c r="S131" s="6">
        <f>cambodia!GI136</f>
        <v>2.4144193548389032E-3</v>
      </c>
      <c r="T131" s="6">
        <f>cambodia!GS136</f>
        <v>2.2373225806453408E-3</v>
      </c>
      <c r="U131" s="6">
        <f>cambodia!HC136</f>
        <v>2.7804193548389327E-3</v>
      </c>
      <c r="V131" s="6">
        <f>cambodia!HM136</f>
        <v>1.5230322580646381E-3</v>
      </c>
      <c r="W131" s="6">
        <f>cambodia!HW136</f>
        <v>1.4640000000001173E-3</v>
      </c>
      <c r="X131" s="6">
        <f>cambodia!IG136</f>
        <v>6.6706451612908563E-4</v>
      </c>
      <c r="Y131" s="6">
        <f>cambodia!IQ136</f>
        <v>3.7780645161293347E-4</v>
      </c>
      <c r="Z131" s="6">
        <f>cambodia!JA136</f>
        <v>6.3164516129037322E-4</v>
      </c>
      <c r="AA131" s="6">
        <f>cambodia!JK136</f>
        <v>6.0803225806456483E-4</v>
      </c>
      <c r="AB131" s="6">
        <f>cambodia!JU136</f>
        <v>5.0767741935487949E-4</v>
      </c>
      <c r="AC131" s="6">
        <f>cambodia!KE136</f>
        <v>8.3235483870974412E-4</v>
      </c>
      <c r="AD131" s="6">
        <f>cambodia!KO136</f>
        <v>3.4829032258067307E-4</v>
      </c>
      <c r="AE131" s="6">
        <f>cambodia!KY136</f>
        <v>2.9516129032260434E-4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qx Malaria</vt:lpstr>
      <vt:lpstr>mu Malaria</vt:lpstr>
      <vt:lpstr>Life Table</vt:lpstr>
      <vt:lpstr>qx (1)</vt:lpstr>
      <vt:lpstr>qx (1) proccess</vt:lpstr>
      <vt:lpstr>qx(1) cambodia</vt:lpstr>
      <vt:lpstr>mu cambodia</vt:lpstr>
      <vt:lpstr>qx cambodia</vt:lpstr>
      <vt:lpstr>mu (1) a</vt:lpstr>
      <vt:lpstr>mu (tau) a</vt:lpstr>
      <vt:lpstr>qx (1) a</vt:lpstr>
      <vt:lpstr>qx (tau) a</vt:lpstr>
      <vt:lpstr>lx angola</vt:lpstr>
      <vt:lpstr>PSD a</vt:lpstr>
      <vt:lpstr>selisih mu</vt:lpstr>
      <vt:lpstr>selisih qx</vt:lpstr>
      <vt:lpstr>Premi SD cambodia</vt:lpstr>
      <vt:lpstr>cambodia</vt:lpstr>
      <vt:lpstr>angola</vt:lpstr>
      <vt:lpstr>nigeria</vt:lpstr>
      <vt:lpstr>Premi Cambodia</vt:lpstr>
      <vt:lpstr>mu (1) cambodia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Serafio Z</dc:creator>
  <cp:lastModifiedBy>Serafio Z</cp:lastModifiedBy>
  <dcterms:created xsi:type="dcterms:W3CDTF">2023-06-09T01:12:46Z</dcterms:created>
  <dcterms:modified xsi:type="dcterms:W3CDTF">2024-01-03T10:12:11Z</dcterms:modified>
</cp:coreProperties>
</file>